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cesargarciasolano/Movies/SED/Reactivación PAE/Eventos de Cotización/Quinto Evento de Cotización/"/>
    </mc:Choice>
  </mc:AlternateContent>
  <xr:revisionPtr revIDLastSave="0" documentId="13_ncr:1_{B11D6175-A430-0144-AA06-5C3F10140A35}" xr6:coauthVersionLast="47" xr6:coauthVersionMax="47" xr10:uidLastSave="{00000000-0000-0000-0000-000000000000}"/>
  <bookViews>
    <workbookView xWindow="1500" yWindow="1260" windowWidth="27640" windowHeight="16940" activeTab="1" xr2:uid="{EFAC1180-CCA8-3F43-A270-375CAB1CCD6E}"/>
  </bookViews>
  <sheets>
    <sheet name="Consolidado_Hoja_Evaluación" sheetId="1" r:id="rId1"/>
    <sheet name="Resumen Final Evaluación" sheetId="2" r:id="rId2"/>
  </sheets>
  <externalReferences>
    <externalReference r:id="rId3"/>
  </externalReferences>
  <definedNames>
    <definedName name="_xlnm._FilterDatabase" localSheetId="0" hidden="1">Consolidado_Hoja_Evaluación!$A$10:$AZ$2017</definedName>
    <definedName name="_xlnm._FilterDatabase" localSheetId="1" hidden="1">'Resumen Final Evaluación'!$A$12:$AS$12</definedName>
    <definedName name="Catalogo_Precios">[1]Listas!$I$3:$W$2996</definedName>
    <definedName name="Codificacion">Consolidado_Hoja_Evaluación!$AM$10:$AM$2163</definedName>
    <definedName name="Codificacion2">Consolidado_Hoja_Evaluación!$AN$10:$AN$2163</definedName>
    <definedName name="Codificacion3">Consolidado_Hoja_Evaluación!$AT$10:$AT$2163</definedName>
    <definedName name="Consolidado">[1]Consolidado_Hoja_Evaluación!$A$10:$AW$2163</definedName>
    <definedName name="Proveedor">[1]Consolidado_Hoja_Evaluación!$A$10:$A$2163</definedName>
    <definedName name="Proveedores">[1]Listas!$E$3:$G$35</definedName>
    <definedName name="Total_Cotizacion">Consolidado_Hoja_Evaluación!$AB$10:$AB$2163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N2017" i="1" l="1"/>
  <c r="AC2017" i="1"/>
  <c r="AM2017" i="1" s="1"/>
  <c r="D2017" i="1"/>
  <c r="AJ2017" i="1" s="1"/>
  <c r="AC2016" i="1"/>
  <c r="AN2016" i="1" s="1"/>
  <c r="D2016" i="1"/>
  <c r="AF2016" i="1" s="1"/>
  <c r="AC2015" i="1"/>
  <c r="AM2015" i="1" s="1"/>
  <c r="D2015" i="1"/>
  <c r="AJ2015" i="1" s="1"/>
  <c r="AC2014" i="1"/>
  <c r="AN2014" i="1" s="1"/>
  <c r="D2014" i="1"/>
  <c r="AK2014" i="1" s="1"/>
  <c r="AC2013" i="1"/>
  <c r="AN2013" i="1" s="1"/>
  <c r="D2013" i="1"/>
  <c r="AJ2013" i="1" s="1"/>
  <c r="AC2012" i="1"/>
  <c r="AM2012" i="1" s="1"/>
  <c r="D2012" i="1"/>
  <c r="AE2012" i="1" s="1"/>
  <c r="AC2011" i="1"/>
  <c r="AN2011" i="1" s="1"/>
  <c r="D2011" i="1"/>
  <c r="AC2010" i="1"/>
  <c r="D2010" i="1"/>
  <c r="AG2010" i="1" s="1"/>
  <c r="AN2009" i="1"/>
  <c r="AG2009" i="1"/>
  <c r="AC2009" i="1"/>
  <c r="AM2009" i="1" s="1"/>
  <c r="D2009" i="1"/>
  <c r="AJ2009" i="1" s="1"/>
  <c r="AC2008" i="1"/>
  <c r="AN2008" i="1" s="1"/>
  <c r="D2008" i="1"/>
  <c r="AG2008" i="1" s="1"/>
  <c r="AN2007" i="1"/>
  <c r="AC2007" i="1"/>
  <c r="AM2007" i="1" s="1"/>
  <c r="D2007" i="1"/>
  <c r="AK2007" i="1" s="1"/>
  <c r="AC2006" i="1"/>
  <c r="AN2006" i="1" s="1"/>
  <c r="D2006" i="1"/>
  <c r="AK2006" i="1" s="1"/>
  <c r="AN2005" i="1"/>
  <c r="AC2005" i="1"/>
  <c r="AM2005" i="1" s="1"/>
  <c r="D2005" i="1"/>
  <c r="AF2005" i="1" s="1"/>
  <c r="AM2004" i="1"/>
  <c r="AC2004" i="1"/>
  <c r="AN2004" i="1" s="1"/>
  <c r="D2004" i="1"/>
  <c r="AI2004" i="1" s="1"/>
  <c r="AJ2003" i="1"/>
  <c r="AC2003" i="1"/>
  <c r="D2003" i="1"/>
  <c r="AD2003" i="1" s="1"/>
  <c r="AC2002" i="1"/>
  <c r="D2002" i="1"/>
  <c r="AM2001" i="1"/>
  <c r="AC2001" i="1"/>
  <c r="AT2001" i="1" s="1"/>
  <c r="D2001" i="1"/>
  <c r="AK2001" i="1" s="1"/>
  <c r="AN2000" i="1"/>
  <c r="AM2000" i="1"/>
  <c r="AK2000" i="1"/>
  <c r="AC2000" i="1"/>
  <c r="AT2000" i="1" s="1"/>
  <c r="D2000" i="1"/>
  <c r="AI2000" i="1" s="1"/>
  <c r="AT1999" i="1"/>
  <c r="AC1999" i="1"/>
  <c r="AM1999" i="1" s="1"/>
  <c r="D1999" i="1"/>
  <c r="AE1999" i="1" s="1"/>
  <c r="AM1998" i="1"/>
  <c r="AC1998" i="1"/>
  <c r="AN1998" i="1" s="1"/>
  <c r="D1998" i="1"/>
  <c r="AK1998" i="1" s="1"/>
  <c r="AC1997" i="1"/>
  <c r="D1997" i="1"/>
  <c r="AC1996" i="1"/>
  <c r="AT1996" i="1" s="1"/>
  <c r="D1996" i="1"/>
  <c r="AH1996" i="1" s="1"/>
  <c r="AD1995" i="1"/>
  <c r="AC1995" i="1"/>
  <c r="AN1995" i="1" s="1"/>
  <c r="D1995" i="1"/>
  <c r="AK1995" i="1" s="1"/>
  <c r="AC1994" i="1"/>
  <c r="AT1994" i="1" s="1"/>
  <c r="D1994" i="1"/>
  <c r="AK1994" i="1" s="1"/>
  <c r="AF1993" i="1"/>
  <c r="AC1993" i="1"/>
  <c r="AT1993" i="1" s="1"/>
  <c r="D1993" i="1"/>
  <c r="AK1993" i="1" s="1"/>
  <c r="AC1992" i="1"/>
  <c r="AM1992" i="1" s="1"/>
  <c r="D1992" i="1"/>
  <c r="AK1992" i="1" s="1"/>
  <c r="AC1991" i="1"/>
  <c r="D1991" i="1"/>
  <c r="AK1991" i="1" s="1"/>
  <c r="AT1990" i="1"/>
  <c r="AN1990" i="1"/>
  <c r="AC1990" i="1"/>
  <c r="AM1990" i="1" s="1"/>
  <c r="D1990" i="1"/>
  <c r="AC1989" i="1"/>
  <c r="AM1989" i="1" s="1"/>
  <c r="D1989" i="1"/>
  <c r="AK1989" i="1" s="1"/>
  <c r="AC1988" i="1"/>
  <c r="AT1988" i="1" s="1"/>
  <c r="D1988" i="1"/>
  <c r="AC1987" i="1"/>
  <c r="AM1987" i="1" s="1"/>
  <c r="D1987" i="1"/>
  <c r="AG1987" i="1" s="1"/>
  <c r="AC1986" i="1"/>
  <c r="AM1986" i="1" s="1"/>
  <c r="D1986" i="1"/>
  <c r="AK1986" i="1" s="1"/>
  <c r="AM1985" i="1"/>
  <c r="AJ1985" i="1"/>
  <c r="AC1985" i="1"/>
  <c r="AN1985" i="1" s="1"/>
  <c r="D1985" i="1"/>
  <c r="AC1984" i="1"/>
  <c r="AM1984" i="1" s="1"/>
  <c r="D1984" i="1"/>
  <c r="AC1983" i="1"/>
  <c r="AN1983" i="1" s="1"/>
  <c r="D1983" i="1"/>
  <c r="AK1983" i="1" s="1"/>
  <c r="AC1982" i="1"/>
  <c r="AM1982" i="1" s="1"/>
  <c r="D1982" i="1"/>
  <c r="AE1982" i="1" s="1"/>
  <c r="AC1981" i="1"/>
  <c r="D1981" i="1"/>
  <c r="AC1980" i="1"/>
  <c r="AN1980" i="1" s="1"/>
  <c r="D1980" i="1"/>
  <c r="AJ1980" i="1" s="1"/>
  <c r="AC1979" i="1"/>
  <c r="AN1979" i="1" s="1"/>
  <c r="D1979" i="1"/>
  <c r="AH1978" i="1"/>
  <c r="AC1978" i="1"/>
  <c r="D1978" i="1"/>
  <c r="AK1978" i="1" s="1"/>
  <c r="AC1977" i="1"/>
  <c r="D1977" i="1"/>
  <c r="AC1976" i="1"/>
  <c r="D1976" i="1"/>
  <c r="AK1976" i="1" s="1"/>
  <c r="AC1975" i="1"/>
  <c r="AN1975" i="1" s="1"/>
  <c r="D1975" i="1"/>
  <c r="AE1975" i="1" s="1"/>
  <c r="AC1974" i="1"/>
  <c r="AM1974" i="1" s="1"/>
  <c r="D1974" i="1"/>
  <c r="AC1973" i="1"/>
  <c r="AN1973" i="1" s="1"/>
  <c r="D1973" i="1"/>
  <c r="AJ1973" i="1" s="1"/>
  <c r="AC1972" i="1"/>
  <c r="AM1972" i="1" s="1"/>
  <c r="D1972" i="1"/>
  <c r="AJ1972" i="1" s="1"/>
  <c r="AC1971" i="1"/>
  <c r="AN1971" i="1" s="1"/>
  <c r="D1971" i="1"/>
  <c r="AC1970" i="1"/>
  <c r="AT1970" i="1" s="1"/>
  <c r="D1970" i="1"/>
  <c r="AK1970" i="1" s="1"/>
  <c r="AC1969" i="1"/>
  <c r="AT1969" i="1" s="1"/>
  <c r="D1969" i="1"/>
  <c r="AT1968" i="1"/>
  <c r="AC1968" i="1"/>
  <c r="AM1968" i="1" s="1"/>
  <c r="D1968" i="1"/>
  <c r="AJ1968" i="1" s="1"/>
  <c r="AG1967" i="1"/>
  <c r="AC1967" i="1"/>
  <c r="AN1967" i="1" s="1"/>
  <c r="D1967" i="1"/>
  <c r="AJ1967" i="1" s="1"/>
  <c r="AI1966" i="1"/>
  <c r="AH1966" i="1"/>
  <c r="AC1966" i="1"/>
  <c r="AT1966" i="1" s="1"/>
  <c r="D1966" i="1"/>
  <c r="AK1966" i="1" s="1"/>
  <c r="AC1965" i="1"/>
  <c r="AN1965" i="1" s="1"/>
  <c r="D1965" i="1"/>
  <c r="AC1964" i="1"/>
  <c r="AT1964" i="1" s="1"/>
  <c r="D1964" i="1"/>
  <c r="AK1964" i="1" s="1"/>
  <c r="AC1963" i="1"/>
  <c r="AN1963" i="1" s="1"/>
  <c r="D1963" i="1"/>
  <c r="AJ1963" i="1" s="1"/>
  <c r="AC1962" i="1"/>
  <c r="AT1962" i="1" s="1"/>
  <c r="D1962" i="1"/>
  <c r="AJ1962" i="1" s="1"/>
  <c r="AI1961" i="1"/>
  <c r="AC1961" i="1"/>
  <c r="D1961" i="1"/>
  <c r="AJ1961" i="1" s="1"/>
  <c r="AC1960" i="1"/>
  <c r="AT1960" i="1" s="1"/>
  <c r="D1960" i="1"/>
  <c r="AK1960" i="1" s="1"/>
  <c r="AC1959" i="1"/>
  <c r="AM1959" i="1" s="1"/>
  <c r="D1959" i="1"/>
  <c r="AJ1959" i="1" s="1"/>
  <c r="AC1958" i="1"/>
  <c r="AT1958" i="1" s="1"/>
  <c r="D1958" i="1"/>
  <c r="AJ1958" i="1" s="1"/>
  <c r="AC1957" i="1"/>
  <c r="AN1957" i="1" s="1"/>
  <c r="D1957" i="1"/>
  <c r="AJ1957" i="1" s="1"/>
  <c r="AC1956" i="1"/>
  <c r="AN1956" i="1" s="1"/>
  <c r="D1956" i="1"/>
  <c r="AC1955" i="1"/>
  <c r="AN1955" i="1" s="1"/>
  <c r="D1955" i="1"/>
  <c r="AK1955" i="1" s="1"/>
  <c r="AC1954" i="1"/>
  <c r="AM1954" i="1" s="1"/>
  <c r="D1954" i="1"/>
  <c r="AC1953" i="1"/>
  <c r="AN1953" i="1" s="1"/>
  <c r="D1953" i="1"/>
  <c r="AK1953" i="1" s="1"/>
  <c r="AC1952" i="1"/>
  <c r="AN1952" i="1" s="1"/>
  <c r="D1952" i="1"/>
  <c r="AC1951" i="1"/>
  <c r="AN1951" i="1" s="1"/>
  <c r="D1951" i="1"/>
  <c r="AK1951" i="1" s="1"/>
  <c r="AN1950" i="1"/>
  <c r="AE1950" i="1"/>
  <c r="AD1950" i="1"/>
  <c r="AC1950" i="1"/>
  <c r="AM1950" i="1" s="1"/>
  <c r="D1950" i="1"/>
  <c r="AJ1950" i="1" s="1"/>
  <c r="AD1949" i="1"/>
  <c r="AC1949" i="1"/>
  <c r="AN1949" i="1" s="1"/>
  <c r="D1949" i="1"/>
  <c r="AK1949" i="1" s="1"/>
  <c r="AC1948" i="1"/>
  <c r="D1948" i="1"/>
  <c r="AK1948" i="1" s="1"/>
  <c r="AC1947" i="1"/>
  <c r="D1947" i="1"/>
  <c r="AK1947" i="1" s="1"/>
  <c r="AC1946" i="1"/>
  <c r="AN1946" i="1" s="1"/>
  <c r="D1946" i="1"/>
  <c r="AJ1945" i="1"/>
  <c r="AC1945" i="1"/>
  <c r="AM1945" i="1" s="1"/>
  <c r="D1945" i="1"/>
  <c r="AC1944" i="1"/>
  <c r="AN1944" i="1" s="1"/>
  <c r="D1944" i="1"/>
  <c r="AC1943" i="1"/>
  <c r="D1943" i="1"/>
  <c r="AK1942" i="1"/>
  <c r="AI1942" i="1"/>
  <c r="AC1942" i="1"/>
  <c r="AN1942" i="1" s="1"/>
  <c r="D1942" i="1"/>
  <c r="AH1942" i="1" s="1"/>
  <c r="AC1941" i="1"/>
  <c r="D1941" i="1"/>
  <c r="AC1940" i="1"/>
  <c r="AN1940" i="1" s="1"/>
  <c r="D1940" i="1"/>
  <c r="AC1939" i="1"/>
  <c r="D1939" i="1"/>
  <c r="AC1938" i="1"/>
  <c r="D1938" i="1"/>
  <c r="AH1938" i="1" s="1"/>
  <c r="AC1937" i="1"/>
  <c r="AN1937" i="1" s="1"/>
  <c r="D1937" i="1"/>
  <c r="AC1936" i="1"/>
  <c r="D1936" i="1"/>
  <c r="AN1935" i="1"/>
  <c r="AC1935" i="1"/>
  <c r="AM1935" i="1" s="1"/>
  <c r="D1935" i="1"/>
  <c r="AE1935" i="1" s="1"/>
  <c r="AC1934" i="1"/>
  <c r="AN1934" i="1" s="1"/>
  <c r="D1934" i="1"/>
  <c r="AC1933" i="1"/>
  <c r="D1933" i="1"/>
  <c r="AI1933" i="1" s="1"/>
  <c r="AC1932" i="1"/>
  <c r="AN1932" i="1" s="1"/>
  <c r="D1932" i="1"/>
  <c r="AC1931" i="1"/>
  <c r="AN1931" i="1" s="1"/>
  <c r="D1931" i="1"/>
  <c r="AC1930" i="1"/>
  <c r="AM1930" i="1" s="1"/>
  <c r="D1930" i="1"/>
  <c r="AC1929" i="1"/>
  <c r="AN1929" i="1" s="1"/>
  <c r="D1929" i="1"/>
  <c r="AC1928" i="1"/>
  <c r="D1928" i="1"/>
  <c r="AC1927" i="1"/>
  <c r="AN1927" i="1" s="1"/>
  <c r="D1927" i="1"/>
  <c r="AK1927" i="1" s="1"/>
  <c r="AC1926" i="1"/>
  <c r="AM1926" i="1" s="1"/>
  <c r="D1926" i="1"/>
  <c r="AF1926" i="1" s="1"/>
  <c r="AC1925" i="1"/>
  <c r="AN1925" i="1" s="1"/>
  <c r="D1925" i="1"/>
  <c r="AC1924" i="1"/>
  <c r="D1924" i="1"/>
  <c r="AD1924" i="1" s="1"/>
  <c r="AC1923" i="1"/>
  <c r="D1923" i="1"/>
  <c r="AK1923" i="1" s="1"/>
  <c r="AC1922" i="1"/>
  <c r="D1922" i="1"/>
  <c r="AF1922" i="1" s="1"/>
  <c r="AC1921" i="1"/>
  <c r="AN1921" i="1" s="1"/>
  <c r="D1921" i="1"/>
  <c r="AN1920" i="1"/>
  <c r="AC1920" i="1"/>
  <c r="AM1920" i="1" s="1"/>
  <c r="D1920" i="1"/>
  <c r="AC1919" i="1"/>
  <c r="D1919" i="1"/>
  <c r="AK1919" i="1" s="1"/>
  <c r="AC1918" i="1"/>
  <c r="AM1918" i="1" s="1"/>
  <c r="D1918" i="1"/>
  <c r="AC1917" i="1"/>
  <c r="AN1917" i="1" s="1"/>
  <c r="D1917" i="1"/>
  <c r="AC1916" i="1"/>
  <c r="AN1916" i="1" s="1"/>
  <c r="D1916" i="1"/>
  <c r="AC1915" i="1"/>
  <c r="D1915" i="1"/>
  <c r="AK1915" i="1" s="1"/>
  <c r="AC1914" i="1"/>
  <c r="AN1914" i="1" s="1"/>
  <c r="D1914" i="1"/>
  <c r="AG1914" i="1" s="1"/>
  <c r="AH1913" i="1"/>
  <c r="AF1913" i="1"/>
  <c r="AE1913" i="1"/>
  <c r="AD1913" i="1"/>
  <c r="AC1913" i="1"/>
  <c r="D1913" i="1"/>
  <c r="AJ1913" i="1" s="1"/>
  <c r="AI1912" i="1"/>
  <c r="AC1912" i="1"/>
  <c r="D1912" i="1"/>
  <c r="AD1912" i="1" s="1"/>
  <c r="AC1911" i="1"/>
  <c r="AN1911" i="1" s="1"/>
  <c r="D1911" i="1"/>
  <c r="AK1911" i="1" s="1"/>
  <c r="AI1910" i="1"/>
  <c r="AC1910" i="1"/>
  <c r="AN1910" i="1" s="1"/>
  <c r="D1910" i="1"/>
  <c r="AJ1910" i="1" s="1"/>
  <c r="AC1909" i="1"/>
  <c r="D1909" i="1"/>
  <c r="AE1909" i="1" s="1"/>
  <c r="AM1908" i="1"/>
  <c r="AC1908" i="1"/>
  <c r="AN1908" i="1" s="1"/>
  <c r="D1908" i="1"/>
  <c r="AF1907" i="1"/>
  <c r="AC1907" i="1"/>
  <c r="AM1907" i="1" s="1"/>
  <c r="D1907" i="1"/>
  <c r="AJ1907" i="1" s="1"/>
  <c r="AD1906" i="1"/>
  <c r="AC1906" i="1"/>
  <c r="D1906" i="1"/>
  <c r="AE1905" i="1"/>
  <c r="AC1905" i="1"/>
  <c r="AM1905" i="1" s="1"/>
  <c r="D1905" i="1"/>
  <c r="AH1905" i="1" s="1"/>
  <c r="AM1904" i="1"/>
  <c r="AC1904" i="1"/>
  <c r="AN1904" i="1" s="1"/>
  <c r="D1904" i="1"/>
  <c r="AF1904" i="1" s="1"/>
  <c r="AC1903" i="1"/>
  <c r="D1903" i="1"/>
  <c r="AK1903" i="1" s="1"/>
  <c r="AC1902" i="1"/>
  <c r="AN1902" i="1" s="1"/>
  <c r="D1902" i="1"/>
  <c r="AI1902" i="1" s="1"/>
  <c r="AC1901" i="1"/>
  <c r="AM1901" i="1" s="1"/>
  <c r="D1901" i="1"/>
  <c r="AF1901" i="1" s="1"/>
  <c r="AC1900" i="1"/>
  <c r="D1900" i="1"/>
  <c r="AF1900" i="1" s="1"/>
  <c r="AC1899" i="1"/>
  <c r="D1899" i="1"/>
  <c r="AC1898" i="1"/>
  <c r="AN1898" i="1" s="1"/>
  <c r="D1898" i="1"/>
  <c r="AK1898" i="1" s="1"/>
  <c r="AC1897" i="1"/>
  <c r="D1897" i="1"/>
  <c r="AC1896" i="1"/>
  <c r="D1896" i="1"/>
  <c r="AC1895" i="1"/>
  <c r="AN1895" i="1" s="1"/>
  <c r="D1895" i="1"/>
  <c r="AC1894" i="1"/>
  <c r="D1894" i="1"/>
  <c r="AC1893" i="1"/>
  <c r="AM1893" i="1" s="1"/>
  <c r="D1893" i="1"/>
  <c r="AG1893" i="1" s="1"/>
  <c r="AC1892" i="1"/>
  <c r="D1892" i="1"/>
  <c r="AK1892" i="1" s="1"/>
  <c r="AC1891" i="1"/>
  <c r="AN1891" i="1" s="1"/>
  <c r="D1891" i="1"/>
  <c r="AC1890" i="1"/>
  <c r="AM1890" i="1" s="1"/>
  <c r="D1890" i="1"/>
  <c r="AH1890" i="1" s="1"/>
  <c r="AC1889" i="1"/>
  <c r="D1889" i="1"/>
  <c r="AG1888" i="1"/>
  <c r="AC1888" i="1"/>
  <c r="AM1888" i="1" s="1"/>
  <c r="D1888" i="1"/>
  <c r="AK1888" i="1" s="1"/>
  <c r="AC1887" i="1"/>
  <c r="AN1887" i="1" s="1"/>
  <c r="D1887" i="1"/>
  <c r="AC1886" i="1"/>
  <c r="AN1886" i="1" s="1"/>
  <c r="D1886" i="1"/>
  <c r="AC1885" i="1"/>
  <c r="AN1885" i="1" s="1"/>
  <c r="D1885" i="1"/>
  <c r="AK1885" i="1" s="1"/>
  <c r="AC1884" i="1"/>
  <c r="AM1884" i="1" s="1"/>
  <c r="D1884" i="1"/>
  <c r="AC1883" i="1"/>
  <c r="D1883" i="1"/>
  <c r="AK1883" i="1" s="1"/>
  <c r="AC1882" i="1"/>
  <c r="D1882" i="1"/>
  <c r="AC1881" i="1"/>
  <c r="AN1881" i="1" s="1"/>
  <c r="D1881" i="1"/>
  <c r="AC1880" i="1"/>
  <c r="AN1880" i="1" s="1"/>
  <c r="D1880" i="1"/>
  <c r="AC1879" i="1"/>
  <c r="AN1879" i="1" s="1"/>
  <c r="D1879" i="1"/>
  <c r="AK1879" i="1" s="1"/>
  <c r="AC1878" i="1"/>
  <c r="AN1878" i="1" s="1"/>
  <c r="D1878" i="1"/>
  <c r="AC1877" i="1"/>
  <c r="D1877" i="1"/>
  <c r="AN1876" i="1"/>
  <c r="AC1876" i="1"/>
  <c r="AM1876" i="1" s="1"/>
  <c r="D1876" i="1"/>
  <c r="AE1876" i="1" s="1"/>
  <c r="AC1875" i="1"/>
  <c r="D1875" i="1"/>
  <c r="AK1875" i="1" s="1"/>
  <c r="AC1874" i="1"/>
  <c r="D1874" i="1"/>
  <c r="AK1874" i="1" s="1"/>
  <c r="AC1873" i="1"/>
  <c r="D1873" i="1"/>
  <c r="AH1873" i="1" s="1"/>
  <c r="AE1872" i="1"/>
  <c r="AC1872" i="1"/>
  <c r="AM1872" i="1" s="1"/>
  <c r="D1872" i="1"/>
  <c r="AF1872" i="1" s="1"/>
  <c r="AG1871" i="1"/>
  <c r="AE1871" i="1"/>
  <c r="AC1871" i="1"/>
  <c r="AN1871" i="1" s="1"/>
  <c r="D1871" i="1"/>
  <c r="AD1871" i="1" s="1"/>
  <c r="AC1870" i="1"/>
  <c r="D1870" i="1"/>
  <c r="AC1869" i="1"/>
  <c r="D1869" i="1"/>
  <c r="AC1868" i="1"/>
  <c r="AN1868" i="1" s="1"/>
  <c r="D1868" i="1"/>
  <c r="AC1867" i="1"/>
  <c r="AM1867" i="1" s="1"/>
  <c r="D1867" i="1"/>
  <c r="AD1867" i="1" s="1"/>
  <c r="AC1866" i="1"/>
  <c r="AN1866" i="1" s="1"/>
  <c r="D1866" i="1"/>
  <c r="AK1866" i="1" s="1"/>
  <c r="AC1865" i="1"/>
  <c r="D1865" i="1"/>
  <c r="AF1865" i="1" s="1"/>
  <c r="AM1864" i="1"/>
  <c r="AC1864" i="1"/>
  <c r="AN1864" i="1" s="1"/>
  <c r="D1864" i="1"/>
  <c r="AC1863" i="1"/>
  <c r="D1863" i="1"/>
  <c r="AC1862" i="1"/>
  <c r="AN1862" i="1" s="1"/>
  <c r="D1862" i="1"/>
  <c r="AH1862" i="1" s="1"/>
  <c r="AC1861" i="1"/>
  <c r="D1861" i="1"/>
  <c r="AC1860" i="1"/>
  <c r="D1860" i="1"/>
  <c r="AJ1860" i="1" s="1"/>
  <c r="AJ1859" i="1"/>
  <c r="AC1859" i="1"/>
  <c r="D1859" i="1"/>
  <c r="AG1859" i="1" s="1"/>
  <c r="AC1858" i="1"/>
  <c r="AN1858" i="1" s="1"/>
  <c r="D1858" i="1"/>
  <c r="AC1857" i="1"/>
  <c r="D1857" i="1"/>
  <c r="AG1857" i="1" s="1"/>
  <c r="AC1856" i="1"/>
  <c r="D1856" i="1"/>
  <c r="AD1856" i="1" s="1"/>
  <c r="AC1855" i="1"/>
  <c r="D1855" i="1"/>
  <c r="AF1855" i="1" s="1"/>
  <c r="AC1854" i="1"/>
  <c r="AM1854" i="1" s="1"/>
  <c r="D1854" i="1"/>
  <c r="AI1854" i="1" s="1"/>
  <c r="AM1853" i="1"/>
  <c r="AK1853" i="1"/>
  <c r="AJ1853" i="1"/>
  <c r="AG1853" i="1"/>
  <c r="AC1853" i="1"/>
  <c r="AN1853" i="1" s="1"/>
  <c r="D1853" i="1"/>
  <c r="AE1853" i="1" s="1"/>
  <c r="AC1852" i="1"/>
  <c r="AN1852" i="1" s="1"/>
  <c r="D1852" i="1"/>
  <c r="AJ1852" i="1" s="1"/>
  <c r="AC1851" i="1"/>
  <c r="AN1851" i="1" s="1"/>
  <c r="D1851" i="1"/>
  <c r="AG1850" i="1"/>
  <c r="AC1850" i="1"/>
  <c r="AM1850" i="1" s="1"/>
  <c r="D1850" i="1"/>
  <c r="AJ1850" i="1" s="1"/>
  <c r="AC1849" i="1"/>
  <c r="AM1849" i="1" s="1"/>
  <c r="D1849" i="1"/>
  <c r="AE1849" i="1" s="1"/>
  <c r="AC1848" i="1"/>
  <c r="AM1848" i="1" s="1"/>
  <c r="D1848" i="1"/>
  <c r="AC1847" i="1"/>
  <c r="AN1847" i="1" s="1"/>
  <c r="D1847" i="1"/>
  <c r="AK1847" i="1" s="1"/>
  <c r="AC1846" i="1"/>
  <c r="AN1846" i="1" s="1"/>
  <c r="D1846" i="1"/>
  <c r="AH1846" i="1" s="1"/>
  <c r="AC1845" i="1"/>
  <c r="AN1845" i="1" s="1"/>
  <c r="D1845" i="1"/>
  <c r="AC1844" i="1"/>
  <c r="D1844" i="1"/>
  <c r="AC1843" i="1"/>
  <c r="D1843" i="1"/>
  <c r="AI1843" i="1" s="1"/>
  <c r="AC1842" i="1"/>
  <c r="AN1842" i="1" s="1"/>
  <c r="D1842" i="1"/>
  <c r="AC1841" i="1"/>
  <c r="D1841" i="1"/>
  <c r="AC1840" i="1"/>
  <c r="AN1840" i="1" s="1"/>
  <c r="D1840" i="1"/>
  <c r="AC1839" i="1"/>
  <c r="AN1839" i="1" s="1"/>
  <c r="D1839" i="1"/>
  <c r="AE1839" i="1" s="1"/>
  <c r="AC1838" i="1"/>
  <c r="D1838" i="1"/>
  <c r="AC1837" i="1"/>
  <c r="AN1837" i="1" s="1"/>
  <c r="D1837" i="1"/>
  <c r="AI1837" i="1" s="1"/>
  <c r="AC1836" i="1"/>
  <c r="D1836" i="1"/>
  <c r="AC1835" i="1"/>
  <c r="D1835" i="1"/>
  <c r="AJ1835" i="1" s="1"/>
  <c r="AC1834" i="1"/>
  <c r="AM1834" i="1" s="1"/>
  <c r="D1834" i="1"/>
  <c r="AC1833" i="1"/>
  <c r="AN1833" i="1" s="1"/>
  <c r="D1833" i="1"/>
  <c r="AC1832" i="1"/>
  <c r="AN1832" i="1" s="1"/>
  <c r="D1832" i="1"/>
  <c r="AC1831" i="1"/>
  <c r="AM1831" i="1" s="1"/>
  <c r="D1831" i="1"/>
  <c r="AI1830" i="1"/>
  <c r="AC1830" i="1"/>
  <c r="D1830" i="1"/>
  <c r="AD1830" i="1" s="1"/>
  <c r="AC1829" i="1"/>
  <c r="AN1829" i="1" s="1"/>
  <c r="D1829" i="1"/>
  <c r="AC1828" i="1"/>
  <c r="D1828" i="1"/>
  <c r="AJ1828" i="1" s="1"/>
  <c r="AC1827" i="1"/>
  <c r="D1827" i="1"/>
  <c r="AC1826" i="1"/>
  <c r="AM1826" i="1" s="1"/>
  <c r="D1826" i="1"/>
  <c r="AC1825" i="1"/>
  <c r="D1825" i="1"/>
  <c r="AC1824" i="1"/>
  <c r="D1824" i="1"/>
  <c r="AC1823" i="1"/>
  <c r="AN1823" i="1" s="1"/>
  <c r="D1823" i="1"/>
  <c r="AN1822" i="1"/>
  <c r="AM1822" i="1"/>
  <c r="AC1822" i="1"/>
  <c r="D1822" i="1"/>
  <c r="AC1821" i="1"/>
  <c r="D1821" i="1"/>
  <c r="AC1820" i="1"/>
  <c r="AN1820" i="1" s="1"/>
  <c r="D1820" i="1"/>
  <c r="AC1819" i="1"/>
  <c r="D1819" i="1"/>
  <c r="AC1818" i="1"/>
  <c r="AN1818" i="1" s="1"/>
  <c r="D1818" i="1"/>
  <c r="AF1818" i="1" s="1"/>
  <c r="AC1817" i="1"/>
  <c r="AN1817" i="1" s="1"/>
  <c r="D1817" i="1"/>
  <c r="AK1817" i="1" s="1"/>
  <c r="AC1816" i="1"/>
  <c r="D1816" i="1"/>
  <c r="AC1815" i="1"/>
  <c r="AM1815" i="1" s="1"/>
  <c r="D1815" i="1"/>
  <c r="AK1815" i="1" s="1"/>
  <c r="AN1814" i="1"/>
  <c r="AM1814" i="1"/>
  <c r="AC1814" i="1"/>
  <c r="D1814" i="1"/>
  <c r="AG1813" i="1"/>
  <c r="AC1813" i="1"/>
  <c r="D1813" i="1"/>
  <c r="AC1812" i="1"/>
  <c r="D1812" i="1"/>
  <c r="AH1812" i="1" s="1"/>
  <c r="AC1811" i="1"/>
  <c r="D1811" i="1"/>
  <c r="AJ1811" i="1" s="1"/>
  <c r="AC1810" i="1"/>
  <c r="AM1810" i="1" s="1"/>
  <c r="D1810" i="1"/>
  <c r="AF1810" i="1" s="1"/>
  <c r="AF1809" i="1"/>
  <c r="AD1809" i="1"/>
  <c r="AC1809" i="1"/>
  <c r="D1809" i="1"/>
  <c r="AH1809" i="1" s="1"/>
  <c r="AC1808" i="1"/>
  <c r="D1808" i="1"/>
  <c r="AK1808" i="1" s="1"/>
  <c r="AC1807" i="1"/>
  <c r="D1807" i="1"/>
  <c r="AC1806" i="1"/>
  <c r="D1806" i="1"/>
  <c r="AD1806" i="1" s="1"/>
  <c r="AC1805" i="1"/>
  <c r="D1805" i="1"/>
  <c r="AM1804" i="1"/>
  <c r="AC1804" i="1"/>
  <c r="D1804" i="1"/>
  <c r="AJ1804" i="1" s="1"/>
  <c r="AC1803" i="1"/>
  <c r="D1803" i="1"/>
  <c r="AC1802" i="1"/>
  <c r="D1802" i="1"/>
  <c r="AJ1802" i="1" s="1"/>
  <c r="AC1801" i="1"/>
  <c r="AN1801" i="1" s="1"/>
  <c r="D1801" i="1"/>
  <c r="AF1801" i="1" s="1"/>
  <c r="AC1800" i="1"/>
  <c r="D1800" i="1"/>
  <c r="AC1799" i="1"/>
  <c r="AM1799" i="1" s="1"/>
  <c r="D1799" i="1"/>
  <c r="AH1799" i="1" s="1"/>
  <c r="AE1798" i="1"/>
  <c r="AC1798" i="1"/>
  <c r="AN1798" i="1" s="1"/>
  <c r="D1798" i="1"/>
  <c r="AI1798" i="1" s="1"/>
  <c r="AC1797" i="1"/>
  <c r="D1797" i="1"/>
  <c r="AC1796" i="1"/>
  <c r="D1796" i="1"/>
  <c r="AK1796" i="1" s="1"/>
  <c r="AC1795" i="1"/>
  <c r="D1795" i="1"/>
  <c r="AC1794" i="1"/>
  <c r="AN1794" i="1" s="1"/>
  <c r="D1794" i="1"/>
  <c r="AH1794" i="1" s="1"/>
  <c r="AC1793" i="1"/>
  <c r="AN1793" i="1" s="1"/>
  <c r="D1793" i="1"/>
  <c r="AJ1793" i="1" s="1"/>
  <c r="AC1792" i="1"/>
  <c r="D1792" i="1"/>
  <c r="AK1792" i="1" s="1"/>
  <c r="AN1791" i="1"/>
  <c r="AC1791" i="1"/>
  <c r="AM1791" i="1" s="1"/>
  <c r="D1791" i="1"/>
  <c r="AC1790" i="1"/>
  <c r="D1790" i="1"/>
  <c r="AE1790" i="1" s="1"/>
  <c r="AC1789" i="1"/>
  <c r="D1789" i="1"/>
  <c r="AK1789" i="1" s="1"/>
  <c r="AC1788" i="1"/>
  <c r="D1788" i="1"/>
  <c r="AC1787" i="1"/>
  <c r="D1787" i="1"/>
  <c r="AE1787" i="1" s="1"/>
  <c r="AN1786" i="1"/>
  <c r="AC1786" i="1"/>
  <c r="AM1786" i="1" s="1"/>
  <c r="D1786" i="1"/>
  <c r="AC1785" i="1"/>
  <c r="D1785" i="1"/>
  <c r="AF1785" i="1" s="1"/>
  <c r="AC1784" i="1"/>
  <c r="AN1784" i="1" s="1"/>
  <c r="D1784" i="1"/>
  <c r="AG1784" i="1" s="1"/>
  <c r="AC1783" i="1"/>
  <c r="AM1783" i="1" s="1"/>
  <c r="D1783" i="1"/>
  <c r="AK1783" i="1" s="1"/>
  <c r="AC1782" i="1"/>
  <c r="AM1782" i="1" s="1"/>
  <c r="D1782" i="1"/>
  <c r="AF1782" i="1" s="1"/>
  <c r="AC1781" i="1"/>
  <c r="D1781" i="1"/>
  <c r="AC1780" i="1"/>
  <c r="AN1780" i="1" s="1"/>
  <c r="D1780" i="1"/>
  <c r="AJ1780" i="1" s="1"/>
  <c r="AC1779" i="1"/>
  <c r="AM1779" i="1" s="1"/>
  <c r="D1779" i="1"/>
  <c r="AI1779" i="1" s="1"/>
  <c r="AC1778" i="1"/>
  <c r="AN1778" i="1" s="1"/>
  <c r="D1778" i="1"/>
  <c r="AE1778" i="1" s="1"/>
  <c r="AC1777" i="1"/>
  <c r="D1777" i="1"/>
  <c r="AM1776" i="1"/>
  <c r="AC1776" i="1"/>
  <c r="D1776" i="1"/>
  <c r="AI1776" i="1" s="1"/>
  <c r="AC1775" i="1"/>
  <c r="D1775" i="1"/>
  <c r="AC1774" i="1"/>
  <c r="D1774" i="1"/>
  <c r="AD1774" i="1" s="1"/>
  <c r="AC1773" i="1"/>
  <c r="D1773" i="1"/>
  <c r="AK1773" i="1" s="1"/>
  <c r="AC1772" i="1"/>
  <c r="AN1772" i="1" s="1"/>
  <c r="D1772" i="1"/>
  <c r="AH1772" i="1" s="1"/>
  <c r="AG1771" i="1"/>
  <c r="AC1771" i="1"/>
  <c r="AM1771" i="1" s="1"/>
  <c r="D1771" i="1"/>
  <c r="AC1770" i="1"/>
  <c r="D1770" i="1"/>
  <c r="AI1770" i="1" s="1"/>
  <c r="AC1769" i="1"/>
  <c r="D1769" i="1"/>
  <c r="AH1769" i="1" s="1"/>
  <c r="AC1768" i="1"/>
  <c r="AN1768" i="1" s="1"/>
  <c r="D1768" i="1"/>
  <c r="AK1768" i="1" s="1"/>
  <c r="AJ1767" i="1"/>
  <c r="AC1767" i="1"/>
  <c r="D1767" i="1"/>
  <c r="AI1767" i="1" s="1"/>
  <c r="AC1766" i="1"/>
  <c r="D1766" i="1"/>
  <c r="AJ1766" i="1" s="1"/>
  <c r="AC1765" i="1"/>
  <c r="D1765" i="1"/>
  <c r="AC1764" i="1"/>
  <c r="AN1764" i="1" s="1"/>
  <c r="D1764" i="1"/>
  <c r="AJ1764" i="1" s="1"/>
  <c r="AC1763" i="1"/>
  <c r="AN1763" i="1" s="1"/>
  <c r="D1763" i="1"/>
  <c r="AC1762" i="1"/>
  <c r="AN1762" i="1" s="1"/>
  <c r="D1762" i="1"/>
  <c r="AD1761" i="1"/>
  <c r="AC1761" i="1"/>
  <c r="D1761" i="1"/>
  <c r="AC1760" i="1"/>
  <c r="D1760" i="1"/>
  <c r="AF1760" i="1" s="1"/>
  <c r="AC1759" i="1"/>
  <c r="D1759" i="1"/>
  <c r="AI1759" i="1" s="1"/>
  <c r="AC1758" i="1"/>
  <c r="D1758" i="1"/>
  <c r="AH1758" i="1" s="1"/>
  <c r="AC1757" i="1"/>
  <c r="D1757" i="1"/>
  <c r="AC1756" i="1"/>
  <c r="AM1756" i="1" s="1"/>
  <c r="D1756" i="1"/>
  <c r="AC1755" i="1"/>
  <c r="D1755" i="1"/>
  <c r="AG1755" i="1" s="1"/>
  <c r="AC1754" i="1"/>
  <c r="D1754" i="1"/>
  <c r="AI1754" i="1" s="1"/>
  <c r="AC1753" i="1"/>
  <c r="AM1753" i="1" s="1"/>
  <c r="D1753" i="1"/>
  <c r="AC1752" i="1"/>
  <c r="AM1752" i="1" s="1"/>
  <c r="D1752" i="1"/>
  <c r="AC1751" i="1"/>
  <c r="AN1751" i="1" s="1"/>
  <c r="D1751" i="1"/>
  <c r="AC1750" i="1"/>
  <c r="AN1750" i="1" s="1"/>
  <c r="D1750" i="1"/>
  <c r="AD1750" i="1" s="1"/>
  <c r="AC1749" i="1"/>
  <c r="AM1749" i="1" s="1"/>
  <c r="D1749" i="1"/>
  <c r="AC1748" i="1"/>
  <c r="D1748" i="1"/>
  <c r="AI1748" i="1" s="1"/>
  <c r="AC1747" i="1"/>
  <c r="AN1747" i="1" s="1"/>
  <c r="D1747" i="1"/>
  <c r="AH1747" i="1" s="1"/>
  <c r="AC1746" i="1"/>
  <c r="AN1746" i="1" s="1"/>
  <c r="D1746" i="1"/>
  <c r="AC1745" i="1"/>
  <c r="AN1745" i="1" s="1"/>
  <c r="D1745" i="1"/>
  <c r="AK1745" i="1" s="1"/>
  <c r="AJ1744" i="1"/>
  <c r="AC1744" i="1"/>
  <c r="D1744" i="1"/>
  <c r="AF1744" i="1" s="1"/>
  <c r="AC1743" i="1"/>
  <c r="AM1743" i="1" s="1"/>
  <c r="D1743" i="1"/>
  <c r="AC1742" i="1"/>
  <c r="D1742" i="1"/>
  <c r="AC1741" i="1"/>
  <c r="AM1741" i="1" s="1"/>
  <c r="D1741" i="1"/>
  <c r="AH1741" i="1" s="1"/>
  <c r="AC1740" i="1"/>
  <c r="D1740" i="1"/>
  <c r="AC1739" i="1"/>
  <c r="AN1739" i="1" s="1"/>
  <c r="D1739" i="1"/>
  <c r="AJ1739" i="1" s="1"/>
  <c r="AC1738" i="1"/>
  <c r="AN1738" i="1" s="1"/>
  <c r="D1738" i="1"/>
  <c r="AC1737" i="1"/>
  <c r="D1737" i="1"/>
  <c r="AC1736" i="1"/>
  <c r="AN1736" i="1" s="1"/>
  <c r="D1736" i="1"/>
  <c r="AC1735" i="1"/>
  <c r="D1735" i="1"/>
  <c r="AC1734" i="1"/>
  <c r="AN1734" i="1" s="1"/>
  <c r="D1734" i="1"/>
  <c r="AD1733" i="1"/>
  <c r="AC1733" i="1"/>
  <c r="AM1733" i="1" s="1"/>
  <c r="D1733" i="1"/>
  <c r="AC1732" i="1"/>
  <c r="AM1732" i="1" s="1"/>
  <c r="D1732" i="1"/>
  <c r="AD1732" i="1" s="1"/>
  <c r="AC1731" i="1"/>
  <c r="D1731" i="1"/>
  <c r="AN1730" i="1"/>
  <c r="AC1730" i="1"/>
  <c r="D1730" i="1"/>
  <c r="AC1729" i="1"/>
  <c r="D1729" i="1"/>
  <c r="AC1728" i="1"/>
  <c r="D1728" i="1"/>
  <c r="AI1728" i="1" s="1"/>
  <c r="AC1727" i="1"/>
  <c r="D1727" i="1"/>
  <c r="AC1726" i="1"/>
  <c r="AM1726" i="1" s="1"/>
  <c r="D1726" i="1"/>
  <c r="AK1726" i="1" s="1"/>
  <c r="AC1725" i="1"/>
  <c r="D1725" i="1"/>
  <c r="AG1725" i="1" s="1"/>
  <c r="AN1724" i="1"/>
  <c r="AC1724" i="1"/>
  <c r="AM1724" i="1" s="1"/>
  <c r="D1724" i="1"/>
  <c r="AD1724" i="1" s="1"/>
  <c r="AC1723" i="1"/>
  <c r="D1723" i="1"/>
  <c r="AD1723" i="1" s="1"/>
  <c r="AC1722" i="1"/>
  <c r="AN1722" i="1" s="1"/>
  <c r="D1722" i="1"/>
  <c r="AJ1722" i="1" s="1"/>
  <c r="AC1721" i="1"/>
  <c r="D1721" i="1"/>
  <c r="AJ1721" i="1" s="1"/>
  <c r="AC1720" i="1"/>
  <c r="AN1720" i="1" s="1"/>
  <c r="D1720" i="1"/>
  <c r="AG1720" i="1" s="1"/>
  <c r="AC1719" i="1"/>
  <c r="AN1719" i="1" s="1"/>
  <c r="D1719" i="1"/>
  <c r="AC1718" i="1"/>
  <c r="D1718" i="1"/>
  <c r="AC1717" i="1"/>
  <c r="D1717" i="1"/>
  <c r="AC1716" i="1"/>
  <c r="D1716" i="1"/>
  <c r="AC1715" i="1"/>
  <c r="AN1715" i="1" s="1"/>
  <c r="D1715" i="1"/>
  <c r="AC1714" i="1"/>
  <c r="D1714" i="1"/>
  <c r="AK1714" i="1" s="1"/>
  <c r="AN1713" i="1"/>
  <c r="AC1713" i="1"/>
  <c r="AM1713" i="1" s="1"/>
  <c r="D1713" i="1"/>
  <c r="AC1712" i="1"/>
  <c r="D1712" i="1"/>
  <c r="AC1711" i="1"/>
  <c r="AN1711" i="1" s="1"/>
  <c r="D1711" i="1"/>
  <c r="AJ1711" i="1" s="1"/>
  <c r="AC1710" i="1"/>
  <c r="D1710" i="1"/>
  <c r="AI1710" i="1" s="1"/>
  <c r="AC1709" i="1"/>
  <c r="D1709" i="1"/>
  <c r="AC1708" i="1"/>
  <c r="AN1708" i="1" s="1"/>
  <c r="D1708" i="1"/>
  <c r="AC1707" i="1"/>
  <c r="AN1707" i="1" s="1"/>
  <c r="D1707" i="1"/>
  <c r="AC1706" i="1"/>
  <c r="D1706" i="1"/>
  <c r="AK1706" i="1" s="1"/>
  <c r="AC1705" i="1"/>
  <c r="D1705" i="1"/>
  <c r="AF1705" i="1" s="1"/>
  <c r="AC1704" i="1"/>
  <c r="AN1704" i="1" s="1"/>
  <c r="D1704" i="1"/>
  <c r="AF1704" i="1" s="1"/>
  <c r="AC1703" i="1"/>
  <c r="AN1703" i="1" s="1"/>
  <c r="D1703" i="1"/>
  <c r="AC1702" i="1"/>
  <c r="AN1702" i="1" s="1"/>
  <c r="D1702" i="1"/>
  <c r="AK1702" i="1" s="1"/>
  <c r="AC1701" i="1"/>
  <c r="D1701" i="1"/>
  <c r="AE1701" i="1" s="1"/>
  <c r="AC1700" i="1"/>
  <c r="AN1700" i="1" s="1"/>
  <c r="D1700" i="1"/>
  <c r="AK1700" i="1" s="1"/>
  <c r="AN1699" i="1"/>
  <c r="AC1699" i="1"/>
  <c r="D1699" i="1"/>
  <c r="AK1699" i="1" s="1"/>
  <c r="AC1698" i="1"/>
  <c r="AN1698" i="1" s="1"/>
  <c r="D1698" i="1"/>
  <c r="AD1697" i="1"/>
  <c r="AC1697" i="1"/>
  <c r="AN1697" i="1" s="1"/>
  <c r="D1697" i="1"/>
  <c r="AE1697" i="1" s="1"/>
  <c r="AC1696" i="1"/>
  <c r="D1696" i="1"/>
  <c r="AC1695" i="1"/>
  <c r="AM1695" i="1" s="1"/>
  <c r="D1695" i="1"/>
  <c r="AC1694" i="1"/>
  <c r="AN1694" i="1" s="1"/>
  <c r="D1694" i="1"/>
  <c r="AE1694" i="1" s="1"/>
  <c r="AC1693" i="1"/>
  <c r="D1693" i="1"/>
  <c r="AC1692" i="1"/>
  <c r="AN1692" i="1" s="1"/>
  <c r="D1692" i="1"/>
  <c r="AM1691" i="1"/>
  <c r="AC1691" i="1"/>
  <c r="AN1691" i="1" s="1"/>
  <c r="D1691" i="1"/>
  <c r="AF1691" i="1" s="1"/>
  <c r="AC1690" i="1"/>
  <c r="D1690" i="1"/>
  <c r="AN1689" i="1"/>
  <c r="AK1689" i="1"/>
  <c r="AC1689" i="1"/>
  <c r="AM1689" i="1" s="1"/>
  <c r="D1689" i="1"/>
  <c r="AI1689" i="1" s="1"/>
  <c r="AH1688" i="1"/>
  <c r="AC1688" i="1"/>
  <c r="D1688" i="1"/>
  <c r="AC1687" i="1"/>
  <c r="AN1687" i="1" s="1"/>
  <c r="D1687" i="1"/>
  <c r="AC1686" i="1"/>
  <c r="D1686" i="1"/>
  <c r="AC1685" i="1"/>
  <c r="AN1685" i="1" s="1"/>
  <c r="D1685" i="1"/>
  <c r="AC1684" i="1"/>
  <c r="AN1684" i="1" s="1"/>
  <c r="D1684" i="1"/>
  <c r="AF1684" i="1" s="1"/>
  <c r="AC1683" i="1"/>
  <c r="D1683" i="1"/>
  <c r="AC1682" i="1"/>
  <c r="D1682" i="1"/>
  <c r="AC1681" i="1"/>
  <c r="AM1681" i="1" s="1"/>
  <c r="D1681" i="1"/>
  <c r="AD1681" i="1" s="1"/>
  <c r="AC1680" i="1"/>
  <c r="D1680" i="1"/>
  <c r="AG1680" i="1" s="1"/>
  <c r="AC1679" i="1"/>
  <c r="D1679" i="1"/>
  <c r="AF1679" i="1" s="1"/>
  <c r="AC1678" i="1"/>
  <c r="AN1678" i="1" s="1"/>
  <c r="D1678" i="1"/>
  <c r="AC1677" i="1"/>
  <c r="AM1677" i="1" s="1"/>
  <c r="D1677" i="1"/>
  <c r="AC1676" i="1"/>
  <c r="D1676" i="1"/>
  <c r="AH1676" i="1" s="1"/>
  <c r="AC1675" i="1"/>
  <c r="D1675" i="1"/>
  <c r="AD1675" i="1" s="1"/>
  <c r="AC1674" i="1"/>
  <c r="AN1674" i="1" s="1"/>
  <c r="D1674" i="1"/>
  <c r="AD1673" i="1"/>
  <c r="AC1673" i="1"/>
  <c r="AM1673" i="1" s="1"/>
  <c r="D1673" i="1"/>
  <c r="AN1672" i="1"/>
  <c r="AC1672" i="1"/>
  <c r="AM1672" i="1" s="1"/>
  <c r="D1672" i="1"/>
  <c r="AC1671" i="1"/>
  <c r="AN1671" i="1" s="1"/>
  <c r="D1671" i="1"/>
  <c r="AJ1670" i="1"/>
  <c r="AC1670" i="1"/>
  <c r="AM1670" i="1" s="1"/>
  <c r="D1670" i="1"/>
  <c r="AD1670" i="1" s="1"/>
  <c r="AC1669" i="1"/>
  <c r="AM1669" i="1" s="1"/>
  <c r="D1669" i="1"/>
  <c r="AC1668" i="1"/>
  <c r="D1668" i="1"/>
  <c r="AC1667" i="1"/>
  <c r="D1667" i="1"/>
  <c r="AE1667" i="1" s="1"/>
  <c r="AC1666" i="1"/>
  <c r="D1666" i="1"/>
  <c r="AF1666" i="1" s="1"/>
  <c r="AC1665" i="1"/>
  <c r="D1665" i="1"/>
  <c r="AD1665" i="1" s="1"/>
  <c r="AC1664" i="1"/>
  <c r="D1664" i="1"/>
  <c r="AG1664" i="1" s="1"/>
  <c r="AE1663" i="1"/>
  <c r="AC1663" i="1"/>
  <c r="D1663" i="1"/>
  <c r="AC1662" i="1"/>
  <c r="D1662" i="1"/>
  <c r="AF1662" i="1" s="1"/>
  <c r="AC1661" i="1"/>
  <c r="D1661" i="1"/>
  <c r="AE1661" i="1" s="1"/>
  <c r="AC1660" i="1"/>
  <c r="D1660" i="1"/>
  <c r="AE1660" i="1" s="1"/>
  <c r="AC1659" i="1"/>
  <c r="D1659" i="1"/>
  <c r="AH1659" i="1" s="1"/>
  <c r="AC1658" i="1"/>
  <c r="AN1658" i="1" s="1"/>
  <c r="D1658" i="1"/>
  <c r="AC1657" i="1"/>
  <c r="AN1657" i="1" s="1"/>
  <c r="D1657" i="1"/>
  <c r="AK1657" i="1" s="1"/>
  <c r="AC1656" i="1"/>
  <c r="AM1656" i="1" s="1"/>
  <c r="D1656" i="1"/>
  <c r="AF1656" i="1" s="1"/>
  <c r="AC1655" i="1"/>
  <c r="D1655" i="1"/>
  <c r="AC1654" i="1"/>
  <c r="AM1654" i="1" s="1"/>
  <c r="D1654" i="1"/>
  <c r="AJ1654" i="1" s="1"/>
  <c r="AC1653" i="1"/>
  <c r="AN1653" i="1" s="1"/>
  <c r="D1653" i="1"/>
  <c r="AC1652" i="1"/>
  <c r="D1652" i="1"/>
  <c r="AC1651" i="1"/>
  <c r="AN1651" i="1" s="1"/>
  <c r="D1651" i="1"/>
  <c r="AG1651" i="1" s="1"/>
  <c r="AJ1650" i="1"/>
  <c r="AC1650" i="1"/>
  <c r="D1650" i="1"/>
  <c r="AE1650" i="1" s="1"/>
  <c r="AC1649" i="1"/>
  <c r="AN1649" i="1" s="1"/>
  <c r="D1649" i="1"/>
  <c r="AF1649" i="1" s="1"/>
  <c r="AM1648" i="1"/>
  <c r="AC1648" i="1"/>
  <c r="AN1648" i="1" s="1"/>
  <c r="D1648" i="1"/>
  <c r="AC1647" i="1"/>
  <c r="D1647" i="1"/>
  <c r="AD1647" i="1" s="1"/>
  <c r="AG1646" i="1"/>
  <c r="AC1646" i="1"/>
  <c r="AN1646" i="1" s="1"/>
  <c r="D1646" i="1"/>
  <c r="AC1645" i="1"/>
  <c r="AN1645" i="1" s="1"/>
  <c r="D1645" i="1"/>
  <c r="AC1644" i="1"/>
  <c r="AT1644" i="1" s="1"/>
  <c r="D1644" i="1"/>
  <c r="AG1644" i="1" s="1"/>
  <c r="AT1643" i="1"/>
  <c r="AC1643" i="1"/>
  <c r="AN1643" i="1" s="1"/>
  <c r="D1643" i="1"/>
  <c r="AH1643" i="1" s="1"/>
  <c r="AC1642" i="1"/>
  <c r="D1642" i="1"/>
  <c r="AH1642" i="1" s="1"/>
  <c r="AC1641" i="1"/>
  <c r="AN1641" i="1" s="1"/>
  <c r="D1641" i="1"/>
  <c r="AC1640" i="1"/>
  <c r="AM1640" i="1" s="1"/>
  <c r="D1640" i="1"/>
  <c r="AC1639" i="1"/>
  <c r="AT1639" i="1" s="1"/>
  <c r="D1639" i="1"/>
  <c r="AG1639" i="1" s="1"/>
  <c r="AC1638" i="1"/>
  <c r="D1638" i="1"/>
  <c r="AC1637" i="1"/>
  <c r="D1637" i="1"/>
  <c r="AE1637" i="1" s="1"/>
  <c r="AC1636" i="1"/>
  <c r="D1636" i="1"/>
  <c r="AC1635" i="1"/>
  <c r="AN1635" i="1" s="1"/>
  <c r="D1635" i="1"/>
  <c r="AI1635" i="1" s="1"/>
  <c r="AC1634" i="1"/>
  <c r="AN1634" i="1" s="1"/>
  <c r="D1634" i="1"/>
  <c r="AC1633" i="1"/>
  <c r="D1633" i="1"/>
  <c r="AC1632" i="1"/>
  <c r="AN1632" i="1" s="1"/>
  <c r="D1632" i="1"/>
  <c r="AC1631" i="1"/>
  <c r="AM1631" i="1" s="1"/>
  <c r="D1631" i="1"/>
  <c r="AC1630" i="1"/>
  <c r="AN1630" i="1" s="1"/>
  <c r="D1630" i="1"/>
  <c r="AH1630" i="1" s="1"/>
  <c r="AC1629" i="1"/>
  <c r="AM1629" i="1" s="1"/>
  <c r="D1629" i="1"/>
  <c r="AC1628" i="1"/>
  <c r="AN1628" i="1" s="1"/>
  <c r="D1628" i="1"/>
  <c r="AC1627" i="1"/>
  <c r="AN1627" i="1" s="1"/>
  <c r="D1627" i="1"/>
  <c r="AC1626" i="1"/>
  <c r="D1626" i="1"/>
  <c r="AC1625" i="1"/>
  <c r="D1625" i="1"/>
  <c r="AJ1625" i="1" s="1"/>
  <c r="AC1624" i="1"/>
  <c r="D1624" i="1"/>
  <c r="AC1623" i="1"/>
  <c r="D1623" i="1"/>
  <c r="AC1622" i="1"/>
  <c r="AN1622" i="1" s="1"/>
  <c r="D1622" i="1"/>
  <c r="AC1621" i="1"/>
  <c r="AM1621" i="1" s="1"/>
  <c r="D1621" i="1"/>
  <c r="AF1621" i="1" s="1"/>
  <c r="AC1620" i="1"/>
  <c r="D1620" i="1"/>
  <c r="AC1619" i="1"/>
  <c r="D1619" i="1"/>
  <c r="AC1618" i="1"/>
  <c r="AM1618" i="1" s="1"/>
  <c r="D1618" i="1"/>
  <c r="AJ1618" i="1" s="1"/>
  <c r="AC1617" i="1"/>
  <c r="D1617" i="1"/>
  <c r="AJ1617" i="1" s="1"/>
  <c r="AN1616" i="1"/>
  <c r="AC1616" i="1"/>
  <c r="AM1616" i="1" s="1"/>
  <c r="D1616" i="1"/>
  <c r="AE1616" i="1" s="1"/>
  <c r="AC1615" i="1"/>
  <c r="AN1615" i="1" s="1"/>
  <c r="D1615" i="1"/>
  <c r="AC1614" i="1"/>
  <c r="AN1614" i="1" s="1"/>
  <c r="D1614" i="1"/>
  <c r="AN1613" i="1"/>
  <c r="AM1613" i="1"/>
  <c r="AC1613" i="1"/>
  <c r="D1613" i="1"/>
  <c r="AH1613" i="1" s="1"/>
  <c r="AC1612" i="1"/>
  <c r="D1612" i="1"/>
  <c r="AF1612" i="1" s="1"/>
  <c r="AC1611" i="1"/>
  <c r="D1611" i="1"/>
  <c r="AC1610" i="1"/>
  <c r="D1610" i="1"/>
  <c r="AM1609" i="1"/>
  <c r="AC1609" i="1"/>
  <c r="AN1609" i="1" s="1"/>
  <c r="D1609" i="1"/>
  <c r="AH1609" i="1" s="1"/>
  <c r="AC1608" i="1"/>
  <c r="D1608" i="1"/>
  <c r="AI1608" i="1" s="1"/>
  <c r="AC1607" i="1"/>
  <c r="AN1607" i="1" s="1"/>
  <c r="D1607" i="1"/>
  <c r="AT1606" i="1"/>
  <c r="AC1606" i="1"/>
  <c r="D1606" i="1"/>
  <c r="AC1605" i="1"/>
  <c r="AN1605" i="1" s="1"/>
  <c r="D1605" i="1"/>
  <c r="AC1604" i="1"/>
  <c r="AT1604" i="1" s="1"/>
  <c r="D1604" i="1"/>
  <c r="AK1604" i="1" s="1"/>
  <c r="AC1603" i="1"/>
  <c r="D1603" i="1"/>
  <c r="AI1603" i="1" s="1"/>
  <c r="AC1602" i="1"/>
  <c r="AT1602" i="1" s="1"/>
  <c r="D1602" i="1"/>
  <c r="AD1602" i="1" s="1"/>
  <c r="AC1601" i="1"/>
  <c r="D1601" i="1"/>
  <c r="AC1600" i="1"/>
  <c r="D1600" i="1"/>
  <c r="AG1600" i="1" s="1"/>
  <c r="AC1599" i="1"/>
  <c r="AM1599" i="1" s="1"/>
  <c r="D1599" i="1"/>
  <c r="AE1599" i="1" s="1"/>
  <c r="AC1598" i="1"/>
  <c r="AN1598" i="1" s="1"/>
  <c r="D1598" i="1"/>
  <c r="AC1597" i="1"/>
  <c r="AN1597" i="1" s="1"/>
  <c r="D1597" i="1"/>
  <c r="AK1597" i="1" s="1"/>
  <c r="AC1596" i="1"/>
  <c r="D1596" i="1"/>
  <c r="AK1596" i="1" s="1"/>
  <c r="AC1595" i="1"/>
  <c r="AN1595" i="1" s="1"/>
  <c r="D1595" i="1"/>
  <c r="AC1594" i="1"/>
  <c r="D1594" i="1"/>
  <c r="AC1593" i="1"/>
  <c r="D1593" i="1"/>
  <c r="AG1593" i="1" s="1"/>
  <c r="AC1592" i="1"/>
  <c r="AN1592" i="1" s="1"/>
  <c r="D1592" i="1"/>
  <c r="AK1592" i="1" s="1"/>
  <c r="AC1591" i="1"/>
  <c r="D1591" i="1"/>
  <c r="AC1590" i="1"/>
  <c r="AN1590" i="1" s="1"/>
  <c r="D1590" i="1"/>
  <c r="AJ1590" i="1" s="1"/>
  <c r="AM1589" i="1"/>
  <c r="AE1589" i="1"/>
  <c r="AD1589" i="1"/>
  <c r="AC1589" i="1"/>
  <c r="AN1589" i="1" s="1"/>
  <c r="D1589" i="1"/>
  <c r="AC1588" i="1"/>
  <c r="D1588" i="1"/>
  <c r="AF1588" i="1" s="1"/>
  <c r="AM1587" i="1"/>
  <c r="AC1587" i="1"/>
  <c r="D1587" i="1"/>
  <c r="AD1587" i="1" s="1"/>
  <c r="AC1586" i="1"/>
  <c r="AN1586" i="1" s="1"/>
  <c r="D1586" i="1"/>
  <c r="AG1586" i="1" s="1"/>
  <c r="AC1585" i="1"/>
  <c r="AM1585" i="1" s="1"/>
  <c r="D1585" i="1"/>
  <c r="AJ1585" i="1" s="1"/>
  <c r="AC1584" i="1"/>
  <c r="D1584" i="1"/>
  <c r="AG1584" i="1" s="1"/>
  <c r="AC1583" i="1"/>
  <c r="AM1583" i="1" s="1"/>
  <c r="D1583" i="1"/>
  <c r="AJ1583" i="1" s="1"/>
  <c r="AC1582" i="1"/>
  <c r="AN1582" i="1" s="1"/>
  <c r="D1582" i="1"/>
  <c r="AK1582" i="1" s="1"/>
  <c r="AC1581" i="1"/>
  <c r="AN1581" i="1" s="1"/>
  <c r="D1581" i="1"/>
  <c r="AC1580" i="1"/>
  <c r="AN1580" i="1" s="1"/>
  <c r="D1580" i="1"/>
  <c r="AD1580" i="1" s="1"/>
  <c r="AC1579" i="1"/>
  <c r="AT1579" i="1" s="1"/>
  <c r="D1579" i="1"/>
  <c r="AE1579" i="1" s="1"/>
  <c r="AC1578" i="1"/>
  <c r="D1578" i="1"/>
  <c r="AG1578" i="1" s="1"/>
  <c r="AC1577" i="1"/>
  <c r="D1577" i="1"/>
  <c r="AI1577" i="1" s="1"/>
  <c r="AN1576" i="1"/>
  <c r="AC1576" i="1"/>
  <c r="D1576" i="1"/>
  <c r="AF1576" i="1" s="1"/>
  <c r="AC1575" i="1"/>
  <c r="AT1575" i="1" s="1"/>
  <c r="D1575" i="1"/>
  <c r="AH1575" i="1" s="1"/>
  <c r="AC1574" i="1"/>
  <c r="AN1574" i="1" s="1"/>
  <c r="D1574" i="1"/>
  <c r="AC1573" i="1"/>
  <c r="D1573" i="1"/>
  <c r="AC1572" i="1"/>
  <c r="AT1572" i="1" s="1"/>
  <c r="D1572" i="1"/>
  <c r="AC1571" i="1"/>
  <c r="D1571" i="1"/>
  <c r="AJ1571" i="1" s="1"/>
  <c r="AC1570" i="1"/>
  <c r="D1570" i="1"/>
  <c r="AF1570" i="1" s="1"/>
  <c r="AC1569" i="1"/>
  <c r="AN1569" i="1" s="1"/>
  <c r="D1569" i="1"/>
  <c r="AJ1569" i="1" s="1"/>
  <c r="AC1568" i="1"/>
  <c r="D1568" i="1"/>
  <c r="AG1568" i="1" s="1"/>
  <c r="AC1567" i="1"/>
  <c r="AN1567" i="1" s="1"/>
  <c r="D1567" i="1"/>
  <c r="AC1566" i="1"/>
  <c r="AN1566" i="1" s="1"/>
  <c r="D1566" i="1"/>
  <c r="AC1565" i="1"/>
  <c r="AT1565" i="1" s="1"/>
  <c r="D1565" i="1"/>
  <c r="AF1565" i="1" s="1"/>
  <c r="AC1564" i="1"/>
  <c r="AN1564" i="1" s="1"/>
  <c r="D1564" i="1"/>
  <c r="AF1564" i="1" s="1"/>
  <c r="AN1563" i="1"/>
  <c r="AC1563" i="1"/>
  <c r="AM1563" i="1" s="1"/>
  <c r="D1563" i="1"/>
  <c r="AC1562" i="1"/>
  <c r="D1562" i="1"/>
  <c r="AC1561" i="1"/>
  <c r="AN1561" i="1" s="1"/>
  <c r="D1561" i="1"/>
  <c r="AC1560" i="1"/>
  <c r="AM1560" i="1" s="1"/>
  <c r="D1560" i="1"/>
  <c r="AC1559" i="1"/>
  <c r="D1559" i="1"/>
  <c r="AD1559" i="1" s="1"/>
  <c r="AG1558" i="1"/>
  <c r="AC1558" i="1"/>
  <c r="AN1558" i="1" s="1"/>
  <c r="D1558" i="1"/>
  <c r="AH1558" i="1" s="1"/>
  <c r="AC1557" i="1"/>
  <c r="D1557" i="1"/>
  <c r="AC1556" i="1"/>
  <c r="D1556" i="1"/>
  <c r="AE1556" i="1" s="1"/>
  <c r="AN1555" i="1"/>
  <c r="AC1555" i="1"/>
  <c r="AM1555" i="1" s="1"/>
  <c r="D1555" i="1"/>
  <c r="AC1554" i="1"/>
  <c r="D1554" i="1"/>
  <c r="AI1554" i="1" s="1"/>
  <c r="AC1553" i="1"/>
  <c r="AN1553" i="1" s="1"/>
  <c r="D1553" i="1"/>
  <c r="AJ1552" i="1"/>
  <c r="AE1552" i="1"/>
  <c r="AC1552" i="1"/>
  <c r="D1552" i="1"/>
  <c r="AI1552" i="1" s="1"/>
  <c r="AN1551" i="1"/>
  <c r="AM1551" i="1"/>
  <c r="AC1551" i="1"/>
  <c r="D1551" i="1"/>
  <c r="AG1551" i="1" s="1"/>
  <c r="AC1550" i="1"/>
  <c r="AN1550" i="1" s="1"/>
  <c r="D1550" i="1"/>
  <c r="AC1549" i="1"/>
  <c r="D1549" i="1"/>
  <c r="AC1548" i="1"/>
  <c r="AN1548" i="1" s="1"/>
  <c r="D1548" i="1"/>
  <c r="AD1548" i="1" s="1"/>
  <c r="AC1547" i="1"/>
  <c r="D1547" i="1"/>
  <c r="AC1546" i="1"/>
  <c r="AN1546" i="1" s="1"/>
  <c r="D1546" i="1"/>
  <c r="AF1546" i="1" s="1"/>
  <c r="AM1545" i="1"/>
  <c r="AC1545" i="1"/>
  <c r="AN1545" i="1" s="1"/>
  <c r="D1545" i="1"/>
  <c r="AF1544" i="1"/>
  <c r="AC1544" i="1"/>
  <c r="AN1544" i="1" s="1"/>
  <c r="D1544" i="1"/>
  <c r="AC1543" i="1"/>
  <c r="D1543" i="1"/>
  <c r="AC1542" i="1"/>
  <c r="D1542" i="1"/>
  <c r="AI1542" i="1" s="1"/>
  <c r="AC1541" i="1"/>
  <c r="AN1541" i="1" s="1"/>
  <c r="D1541" i="1"/>
  <c r="AC1540" i="1"/>
  <c r="D1540" i="1"/>
  <c r="AC1539" i="1"/>
  <c r="D1539" i="1"/>
  <c r="AG1539" i="1" s="1"/>
  <c r="AN1538" i="1"/>
  <c r="AC1538" i="1"/>
  <c r="AM1538" i="1" s="1"/>
  <c r="D1538" i="1"/>
  <c r="AI1538" i="1" s="1"/>
  <c r="AK1537" i="1"/>
  <c r="AC1537" i="1"/>
  <c r="AM1537" i="1" s="1"/>
  <c r="D1537" i="1"/>
  <c r="AN1536" i="1"/>
  <c r="AC1536" i="1"/>
  <c r="AM1536" i="1" s="1"/>
  <c r="D1536" i="1"/>
  <c r="AG1536" i="1" s="1"/>
  <c r="AM1535" i="1"/>
  <c r="AC1535" i="1"/>
  <c r="AN1535" i="1" s="1"/>
  <c r="D1535" i="1"/>
  <c r="AE1534" i="1"/>
  <c r="AC1534" i="1"/>
  <c r="D1534" i="1"/>
  <c r="AD1534" i="1" s="1"/>
  <c r="AC1533" i="1"/>
  <c r="D1533" i="1"/>
  <c r="AF1533" i="1" s="1"/>
  <c r="AC1532" i="1"/>
  <c r="AN1532" i="1" s="1"/>
  <c r="D1532" i="1"/>
  <c r="AJ1532" i="1" s="1"/>
  <c r="AC1531" i="1"/>
  <c r="AN1531" i="1" s="1"/>
  <c r="D1531" i="1"/>
  <c r="AC1530" i="1"/>
  <c r="D1530" i="1"/>
  <c r="AF1530" i="1" s="1"/>
  <c r="AC1529" i="1"/>
  <c r="D1529" i="1"/>
  <c r="AD1528" i="1"/>
  <c r="AC1528" i="1"/>
  <c r="AN1528" i="1" s="1"/>
  <c r="D1528" i="1"/>
  <c r="AG1528" i="1" s="1"/>
  <c r="AC1527" i="1"/>
  <c r="AN1527" i="1" s="1"/>
  <c r="D1527" i="1"/>
  <c r="AC1526" i="1"/>
  <c r="D1526" i="1"/>
  <c r="AK1526" i="1" s="1"/>
  <c r="AC1525" i="1"/>
  <c r="AN1525" i="1" s="1"/>
  <c r="D1525" i="1"/>
  <c r="AC1524" i="1"/>
  <c r="AN1524" i="1" s="1"/>
  <c r="D1524" i="1"/>
  <c r="AC1523" i="1"/>
  <c r="D1523" i="1"/>
  <c r="AC1522" i="1"/>
  <c r="D1522" i="1"/>
  <c r="AF1522" i="1" s="1"/>
  <c r="AC1521" i="1"/>
  <c r="AM1521" i="1" s="1"/>
  <c r="D1521" i="1"/>
  <c r="AC1520" i="1"/>
  <c r="AN1520" i="1" s="1"/>
  <c r="D1520" i="1"/>
  <c r="AF1520" i="1" s="1"/>
  <c r="AC1519" i="1"/>
  <c r="AM1519" i="1" s="1"/>
  <c r="D1519" i="1"/>
  <c r="AE1519" i="1" s="1"/>
  <c r="AC1518" i="1"/>
  <c r="D1518" i="1"/>
  <c r="AJ1518" i="1" s="1"/>
  <c r="AC1517" i="1"/>
  <c r="AM1517" i="1" s="1"/>
  <c r="D1517" i="1"/>
  <c r="AJ1517" i="1" s="1"/>
  <c r="AC1516" i="1"/>
  <c r="AM1516" i="1" s="1"/>
  <c r="D1516" i="1"/>
  <c r="AD1516" i="1" s="1"/>
  <c r="AC1515" i="1"/>
  <c r="AN1515" i="1" s="1"/>
  <c r="D1515" i="1"/>
  <c r="AE1515" i="1" s="1"/>
  <c r="AC1514" i="1"/>
  <c r="AM1514" i="1" s="1"/>
  <c r="D1514" i="1"/>
  <c r="AC1513" i="1"/>
  <c r="AM1513" i="1" s="1"/>
  <c r="D1513" i="1"/>
  <c r="AG1513" i="1" s="1"/>
  <c r="AC1512" i="1"/>
  <c r="D1512" i="1"/>
  <c r="AC1511" i="1"/>
  <c r="D1511" i="1"/>
  <c r="AC1510" i="1"/>
  <c r="D1510" i="1"/>
  <c r="AI1510" i="1" s="1"/>
  <c r="AK1509" i="1"/>
  <c r="AC1509" i="1"/>
  <c r="AN1509" i="1" s="1"/>
  <c r="D1509" i="1"/>
  <c r="AG1509" i="1" s="1"/>
  <c r="AN1508" i="1"/>
  <c r="AC1508" i="1"/>
  <c r="AM1508" i="1" s="1"/>
  <c r="D1508" i="1"/>
  <c r="AC1507" i="1"/>
  <c r="AN1507" i="1" s="1"/>
  <c r="D1507" i="1"/>
  <c r="AI1507" i="1" s="1"/>
  <c r="AD1506" i="1"/>
  <c r="AC1506" i="1"/>
  <c r="AM1506" i="1" s="1"/>
  <c r="D1506" i="1"/>
  <c r="AC1505" i="1"/>
  <c r="D1505" i="1"/>
  <c r="AD1505" i="1" s="1"/>
  <c r="AC1504" i="1"/>
  <c r="AM1504" i="1" s="1"/>
  <c r="D1504" i="1"/>
  <c r="AC1503" i="1"/>
  <c r="D1503" i="1"/>
  <c r="AC1502" i="1"/>
  <c r="D1502" i="1"/>
  <c r="AC1501" i="1"/>
  <c r="AN1501" i="1" s="1"/>
  <c r="D1501" i="1"/>
  <c r="AC1500" i="1"/>
  <c r="AM1500" i="1" s="1"/>
  <c r="D1500" i="1"/>
  <c r="AI1500" i="1" s="1"/>
  <c r="AC1499" i="1"/>
  <c r="AM1499" i="1" s="1"/>
  <c r="D1499" i="1"/>
  <c r="AC1498" i="1"/>
  <c r="D1498" i="1"/>
  <c r="AC1497" i="1"/>
  <c r="AN1497" i="1" s="1"/>
  <c r="D1497" i="1"/>
  <c r="AC1496" i="1"/>
  <c r="D1496" i="1"/>
  <c r="AK1496" i="1" s="1"/>
  <c r="AC1495" i="1"/>
  <c r="D1495" i="1"/>
  <c r="AC1494" i="1"/>
  <c r="AN1494" i="1" s="1"/>
  <c r="D1494" i="1"/>
  <c r="AC1493" i="1"/>
  <c r="AN1493" i="1" s="1"/>
  <c r="D1493" i="1"/>
  <c r="AC1492" i="1"/>
  <c r="D1492" i="1"/>
  <c r="AC1491" i="1"/>
  <c r="D1491" i="1"/>
  <c r="AC1490" i="1"/>
  <c r="D1490" i="1"/>
  <c r="AC1489" i="1"/>
  <c r="D1489" i="1"/>
  <c r="AC1488" i="1"/>
  <c r="AM1488" i="1" s="1"/>
  <c r="D1488" i="1"/>
  <c r="AC1487" i="1"/>
  <c r="AN1487" i="1" s="1"/>
  <c r="D1487" i="1"/>
  <c r="AC1486" i="1"/>
  <c r="AN1486" i="1" s="1"/>
  <c r="D1486" i="1"/>
  <c r="AC1485" i="1"/>
  <c r="D1485" i="1"/>
  <c r="AC1484" i="1"/>
  <c r="D1484" i="1"/>
  <c r="AK1484" i="1" s="1"/>
  <c r="AC1483" i="1"/>
  <c r="AM1483" i="1" s="1"/>
  <c r="D1483" i="1"/>
  <c r="AH1483" i="1" s="1"/>
  <c r="AC1482" i="1"/>
  <c r="D1482" i="1"/>
  <c r="AC1481" i="1"/>
  <c r="D1481" i="1"/>
  <c r="AC1480" i="1"/>
  <c r="AN1480" i="1" s="1"/>
  <c r="D1480" i="1"/>
  <c r="AC1479" i="1"/>
  <c r="D1479" i="1"/>
  <c r="AC1478" i="1"/>
  <c r="D1478" i="1"/>
  <c r="AK1478" i="1" s="1"/>
  <c r="AC1477" i="1"/>
  <c r="AN1477" i="1" s="1"/>
  <c r="D1477" i="1"/>
  <c r="AC1476" i="1"/>
  <c r="D1476" i="1"/>
  <c r="AK1476" i="1" s="1"/>
  <c r="AC1475" i="1"/>
  <c r="AM1475" i="1" s="1"/>
  <c r="D1475" i="1"/>
  <c r="AT1474" i="1"/>
  <c r="AC1474" i="1"/>
  <c r="D1474" i="1"/>
  <c r="AC1473" i="1"/>
  <c r="AT1473" i="1" s="1"/>
  <c r="D1473" i="1"/>
  <c r="AC1472" i="1"/>
  <c r="D1472" i="1"/>
  <c r="AC1471" i="1"/>
  <c r="D1471" i="1"/>
  <c r="AH1471" i="1" s="1"/>
  <c r="AC1470" i="1"/>
  <c r="D1470" i="1"/>
  <c r="AC1469" i="1"/>
  <c r="AN1469" i="1" s="1"/>
  <c r="D1469" i="1"/>
  <c r="AC1468" i="1"/>
  <c r="AN1468" i="1" s="1"/>
  <c r="D1468" i="1"/>
  <c r="AC1467" i="1"/>
  <c r="D1467" i="1"/>
  <c r="AG1467" i="1" s="1"/>
  <c r="AC1466" i="1"/>
  <c r="AM1466" i="1" s="1"/>
  <c r="D1466" i="1"/>
  <c r="AG1466" i="1" s="1"/>
  <c r="AC1465" i="1"/>
  <c r="AN1465" i="1" s="1"/>
  <c r="D1465" i="1"/>
  <c r="AE1465" i="1" s="1"/>
  <c r="AC1464" i="1"/>
  <c r="AN1464" i="1" s="1"/>
  <c r="D1464" i="1"/>
  <c r="AD1464" i="1" s="1"/>
  <c r="AH1463" i="1"/>
  <c r="AC1463" i="1"/>
  <c r="D1463" i="1"/>
  <c r="AK1463" i="1" s="1"/>
  <c r="AN1462" i="1"/>
  <c r="AC1462" i="1"/>
  <c r="D1462" i="1"/>
  <c r="AC1461" i="1"/>
  <c r="D1461" i="1"/>
  <c r="AC1460" i="1"/>
  <c r="AN1460" i="1" s="1"/>
  <c r="D1460" i="1"/>
  <c r="AC1459" i="1"/>
  <c r="D1459" i="1"/>
  <c r="AI1459" i="1" s="1"/>
  <c r="AC1458" i="1"/>
  <c r="D1458" i="1"/>
  <c r="AC1457" i="1"/>
  <c r="AT1457" i="1" s="1"/>
  <c r="D1457" i="1"/>
  <c r="AJ1457" i="1" s="1"/>
  <c r="AC1456" i="1"/>
  <c r="D1456" i="1"/>
  <c r="AC1455" i="1"/>
  <c r="AM1455" i="1" s="1"/>
  <c r="D1455" i="1"/>
  <c r="AM1454" i="1"/>
  <c r="AC1454" i="1"/>
  <c r="D1454" i="1"/>
  <c r="AJ1454" i="1" s="1"/>
  <c r="AC1453" i="1"/>
  <c r="D1453" i="1"/>
  <c r="AC1452" i="1"/>
  <c r="AN1452" i="1" s="1"/>
  <c r="D1452" i="1"/>
  <c r="AE1452" i="1" s="1"/>
  <c r="AC1451" i="1"/>
  <c r="D1451" i="1"/>
  <c r="AC1450" i="1"/>
  <c r="AN1450" i="1" s="1"/>
  <c r="D1450" i="1"/>
  <c r="AC1449" i="1"/>
  <c r="AM1449" i="1" s="1"/>
  <c r="D1449" i="1"/>
  <c r="AH1449" i="1" s="1"/>
  <c r="AC1448" i="1"/>
  <c r="D1448" i="1"/>
  <c r="AC1447" i="1"/>
  <c r="D1447" i="1"/>
  <c r="AC1446" i="1"/>
  <c r="AM1446" i="1" s="1"/>
  <c r="D1446" i="1"/>
  <c r="AD1446" i="1" s="1"/>
  <c r="AC1445" i="1"/>
  <c r="D1445" i="1"/>
  <c r="AG1445" i="1" s="1"/>
  <c r="AC1444" i="1"/>
  <c r="AM1444" i="1" s="1"/>
  <c r="D1444" i="1"/>
  <c r="AC1443" i="1"/>
  <c r="D1443" i="1"/>
  <c r="AE1443" i="1" s="1"/>
  <c r="AC1442" i="1"/>
  <c r="AN1442" i="1" s="1"/>
  <c r="D1442" i="1"/>
  <c r="AC1441" i="1"/>
  <c r="AN1441" i="1" s="1"/>
  <c r="D1441" i="1"/>
  <c r="AE1441" i="1" s="1"/>
  <c r="AC1440" i="1"/>
  <c r="AN1440" i="1" s="1"/>
  <c r="D1440" i="1"/>
  <c r="AD1440" i="1" s="1"/>
  <c r="AC1439" i="1"/>
  <c r="D1439" i="1"/>
  <c r="AC1438" i="1"/>
  <c r="D1438" i="1"/>
  <c r="AH1438" i="1" s="1"/>
  <c r="AC1437" i="1"/>
  <c r="AN1437" i="1" s="1"/>
  <c r="D1437" i="1"/>
  <c r="AC1436" i="1"/>
  <c r="D1436" i="1"/>
  <c r="AD1436" i="1" s="1"/>
  <c r="AC1435" i="1"/>
  <c r="AN1435" i="1" s="1"/>
  <c r="D1435" i="1"/>
  <c r="AK1435" i="1" s="1"/>
  <c r="AC1434" i="1"/>
  <c r="D1434" i="1"/>
  <c r="AC1433" i="1"/>
  <c r="AM1433" i="1" s="1"/>
  <c r="D1433" i="1"/>
  <c r="AC1432" i="1"/>
  <c r="D1432" i="1"/>
  <c r="AC1431" i="1"/>
  <c r="D1431" i="1"/>
  <c r="AC1430" i="1"/>
  <c r="AN1430" i="1" s="1"/>
  <c r="D1430" i="1"/>
  <c r="AF1430" i="1" s="1"/>
  <c r="AC1429" i="1"/>
  <c r="AN1429" i="1" s="1"/>
  <c r="D1429" i="1"/>
  <c r="AC1428" i="1"/>
  <c r="D1428" i="1"/>
  <c r="AC1427" i="1"/>
  <c r="AN1427" i="1" s="1"/>
  <c r="D1427" i="1"/>
  <c r="AI1427" i="1" s="1"/>
  <c r="AC1426" i="1"/>
  <c r="AN1426" i="1" s="1"/>
  <c r="D1426" i="1"/>
  <c r="AC1425" i="1"/>
  <c r="D1425" i="1"/>
  <c r="AI1425" i="1" s="1"/>
  <c r="AC1424" i="1"/>
  <c r="D1424" i="1"/>
  <c r="AC1423" i="1"/>
  <c r="AN1423" i="1" s="1"/>
  <c r="D1423" i="1"/>
  <c r="AC1422" i="1"/>
  <c r="D1422" i="1"/>
  <c r="AG1422" i="1" s="1"/>
  <c r="AC1421" i="1"/>
  <c r="D1421" i="1"/>
  <c r="AM1420" i="1"/>
  <c r="AC1420" i="1"/>
  <c r="AN1420" i="1" s="1"/>
  <c r="D1420" i="1"/>
  <c r="AI1420" i="1" s="1"/>
  <c r="AC1419" i="1"/>
  <c r="D1419" i="1"/>
  <c r="AC1418" i="1"/>
  <c r="D1418" i="1"/>
  <c r="AH1418" i="1" s="1"/>
  <c r="AC1417" i="1"/>
  <c r="D1417" i="1"/>
  <c r="AK1417" i="1" s="1"/>
  <c r="AC1416" i="1"/>
  <c r="AM1416" i="1" s="1"/>
  <c r="D1416" i="1"/>
  <c r="AJ1416" i="1" s="1"/>
  <c r="AC1415" i="1"/>
  <c r="AM1415" i="1" s="1"/>
  <c r="D1415" i="1"/>
  <c r="AC1414" i="1"/>
  <c r="D1414" i="1"/>
  <c r="AH1414" i="1" s="1"/>
  <c r="AC1413" i="1"/>
  <c r="D1413" i="1"/>
  <c r="AG1413" i="1" s="1"/>
  <c r="AC1412" i="1"/>
  <c r="D1412" i="1"/>
  <c r="AC1411" i="1"/>
  <c r="AN1411" i="1" s="1"/>
  <c r="D1411" i="1"/>
  <c r="AE1411" i="1" s="1"/>
  <c r="AC1410" i="1"/>
  <c r="AN1410" i="1" s="1"/>
  <c r="D1410" i="1"/>
  <c r="AJ1410" i="1" s="1"/>
  <c r="AC1409" i="1"/>
  <c r="AM1409" i="1" s="1"/>
  <c r="D1409" i="1"/>
  <c r="AJ1409" i="1" s="1"/>
  <c r="AC1408" i="1"/>
  <c r="D1408" i="1"/>
  <c r="AH1408" i="1" s="1"/>
  <c r="AN1407" i="1"/>
  <c r="AC1407" i="1"/>
  <c r="AM1407" i="1" s="1"/>
  <c r="D1407" i="1"/>
  <c r="AE1407" i="1" s="1"/>
  <c r="AC1406" i="1"/>
  <c r="D1406" i="1"/>
  <c r="AC1405" i="1"/>
  <c r="D1405" i="1"/>
  <c r="AG1405" i="1" s="1"/>
  <c r="AC1404" i="1"/>
  <c r="D1404" i="1"/>
  <c r="AG1404" i="1" s="1"/>
  <c r="AC1403" i="1"/>
  <c r="D1403" i="1"/>
  <c r="AC1402" i="1"/>
  <c r="AN1402" i="1" s="1"/>
  <c r="D1402" i="1"/>
  <c r="AC1401" i="1"/>
  <c r="D1401" i="1"/>
  <c r="AI1400" i="1"/>
  <c r="AC1400" i="1"/>
  <c r="D1400" i="1"/>
  <c r="AD1400" i="1" s="1"/>
  <c r="AC1399" i="1"/>
  <c r="D1399" i="1"/>
  <c r="AJ1399" i="1" s="1"/>
  <c r="AC1398" i="1"/>
  <c r="AN1398" i="1" s="1"/>
  <c r="D1398" i="1"/>
  <c r="AK1398" i="1" s="1"/>
  <c r="AC1397" i="1"/>
  <c r="AN1397" i="1" s="1"/>
  <c r="D1397" i="1"/>
  <c r="AE1397" i="1" s="1"/>
  <c r="AE1396" i="1"/>
  <c r="AC1396" i="1"/>
  <c r="D1396" i="1"/>
  <c r="AC1395" i="1"/>
  <c r="D1395" i="1"/>
  <c r="AC1394" i="1"/>
  <c r="AM1394" i="1" s="1"/>
  <c r="D1394" i="1"/>
  <c r="AC1393" i="1"/>
  <c r="AN1393" i="1" s="1"/>
  <c r="D1393" i="1"/>
  <c r="AN1392" i="1"/>
  <c r="AC1392" i="1"/>
  <c r="AM1392" i="1" s="1"/>
  <c r="D1392" i="1"/>
  <c r="AC1391" i="1"/>
  <c r="AM1391" i="1" s="1"/>
  <c r="D1391" i="1"/>
  <c r="AE1391" i="1" s="1"/>
  <c r="AJ1390" i="1"/>
  <c r="AC1390" i="1"/>
  <c r="AM1390" i="1" s="1"/>
  <c r="D1390" i="1"/>
  <c r="AD1390" i="1" s="1"/>
  <c r="AC1389" i="1"/>
  <c r="D1389" i="1"/>
  <c r="AI1389" i="1" s="1"/>
  <c r="AC1388" i="1"/>
  <c r="D1388" i="1"/>
  <c r="AI1388" i="1" s="1"/>
  <c r="AC1387" i="1"/>
  <c r="AN1387" i="1" s="1"/>
  <c r="D1387" i="1"/>
  <c r="AC1386" i="1"/>
  <c r="AN1386" i="1" s="1"/>
  <c r="D1386" i="1"/>
  <c r="AC1385" i="1"/>
  <c r="D1385" i="1"/>
  <c r="AC1384" i="1"/>
  <c r="D1384" i="1"/>
  <c r="AK1384" i="1" s="1"/>
  <c r="AC1383" i="1"/>
  <c r="AM1383" i="1" s="1"/>
  <c r="D1383" i="1"/>
  <c r="AI1383" i="1" s="1"/>
  <c r="AC1382" i="1"/>
  <c r="D1382" i="1"/>
  <c r="AG1382" i="1" s="1"/>
  <c r="AC1381" i="1"/>
  <c r="AM1381" i="1" s="1"/>
  <c r="D1381" i="1"/>
  <c r="AC1380" i="1"/>
  <c r="D1380" i="1"/>
  <c r="AJ1380" i="1" s="1"/>
  <c r="AC1379" i="1"/>
  <c r="D1379" i="1"/>
  <c r="AC1378" i="1"/>
  <c r="AN1378" i="1" s="1"/>
  <c r="D1378" i="1"/>
  <c r="AC1377" i="1"/>
  <c r="AM1377" i="1" s="1"/>
  <c r="D1377" i="1"/>
  <c r="AI1377" i="1" s="1"/>
  <c r="AC1376" i="1"/>
  <c r="D1376" i="1"/>
  <c r="AJ1376" i="1" s="1"/>
  <c r="AC1375" i="1"/>
  <c r="D1375" i="1"/>
  <c r="AC1374" i="1"/>
  <c r="D1374" i="1"/>
  <c r="AK1374" i="1" s="1"/>
  <c r="AC1373" i="1"/>
  <c r="AN1373" i="1" s="1"/>
  <c r="D1373" i="1"/>
  <c r="AC1372" i="1"/>
  <c r="D1372" i="1"/>
  <c r="AG1372" i="1" s="1"/>
  <c r="AC1371" i="1"/>
  <c r="AN1371" i="1" s="1"/>
  <c r="D1371" i="1"/>
  <c r="AI1371" i="1" s="1"/>
  <c r="AC1370" i="1"/>
  <c r="D1370" i="1"/>
  <c r="AC1369" i="1"/>
  <c r="D1369" i="1"/>
  <c r="AE1369" i="1" s="1"/>
  <c r="AC1368" i="1"/>
  <c r="D1368" i="1"/>
  <c r="AC1367" i="1"/>
  <c r="D1367" i="1"/>
  <c r="AC1366" i="1"/>
  <c r="AM1366" i="1" s="1"/>
  <c r="D1366" i="1"/>
  <c r="AC1365" i="1"/>
  <c r="AM1365" i="1" s="1"/>
  <c r="D1365" i="1"/>
  <c r="AG1365" i="1" s="1"/>
  <c r="AC1364" i="1"/>
  <c r="AN1364" i="1" s="1"/>
  <c r="D1364" i="1"/>
  <c r="AC1363" i="1"/>
  <c r="AN1363" i="1" s="1"/>
  <c r="D1363" i="1"/>
  <c r="AC1362" i="1"/>
  <c r="D1362" i="1"/>
  <c r="AI1362" i="1" s="1"/>
  <c r="AC1361" i="1"/>
  <c r="D1361" i="1"/>
  <c r="AC1360" i="1"/>
  <c r="AM1360" i="1" s="1"/>
  <c r="D1360" i="1"/>
  <c r="AJ1359" i="1"/>
  <c r="AC1359" i="1"/>
  <c r="D1359" i="1"/>
  <c r="AC1358" i="1"/>
  <c r="D1358" i="1"/>
  <c r="AC1357" i="1"/>
  <c r="AN1357" i="1" s="1"/>
  <c r="D1357" i="1"/>
  <c r="AG1357" i="1" s="1"/>
  <c r="AC1356" i="1"/>
  <c r="D1356" i="1"/>
  <c r="AE1356" i="1" s="1"/>
  <c r="AC1355" i="1"/>
  <c r="D1355" i="1"/>
  <c r="AC1354" i="1"/>
  <c r="AM1354" i="1" s="1"/>
  <c r="D1354" i="1"/>
  <c r="AC1353" i="1"/>
  <c r="D1353" i="1"/>
  <c r="AH1353" i="1" s="1"/>
  <c r="AC1352" i="1"/>
  <c r="D1352" i="1"/>
  <c r="AC1351" i="1"/>
  <c r="AN1351" i="1" s="1"/>
  <c r="D1351" i="1"/>
  <c r="AC1350" i="1"/>
  <c r="D1350" i="1"/>
  <c r="AC1349" i="1"/>
  <c r="AN1349" i="1" s="1"/>
  <c r="D1349" i="1"/>
  <c r="AD1349" i="1" s="1"/>
  <c r="AI1348" i="1"/>
  <c r="AC1348" i="1"/>
  <c r="D1348" i="1"/>
  <c r="AH1348" i="1" s="1"/>
  <c r="AC1347" i="1"/>
  <c r="D1347" i="1"/>
  <c r="AI1347" i="1" s="1"/>
  <c r="AC1346" i="1"/>
  <c r="D1346" i="1"/>
  <c r="AG1346" i="1" s="1"/>
  <c r="AC1345" i="1"/>
  <c r="AN1345" i="1" s="1"/>
  <c r="D1345" i="1"/>
  <c r="AC1344" i="1"/>
  <c r="D1344" i="1"/>
  <c r="AE1344" i="1" s="1"/>
  <c r="AC1343" i="1"/>
  <c r="D1343" i="1"/>
  <c r="AC1342" i="1"/>
  <c r="D1342" i="1"/>
  <c r="AC1341" i="1"/>
  <c r="D1341" i="1"/>
  <c r="AF1341" i="1" s="1"/>
  <c r="AC1340" i="1"/>
  <c r="AN1340" i="1" s="1"/>
  <c r="D1340" i="1"/>
  <c r="AC1339" i="1"/>
  <c r="D1339" i="1"/>
  <c r="AJ1339" i="1" s="1"/>
  <c r="AC1338" i="1"/>
  <c r="D1338" i="1"/>
  <c r="AK1338" i="1" s="1"/>
  <c r="AC1337" i="1"/>
  <c r="AN1337" i="1" s="1"/>
  <c r="D1337" i="1"/>
  <c r="AG1337" i="1" s="1"/>
  <c r="AC1336" i="1"/>
  <c r="AM1336" i="1" s="1"/>
  <c r="D1336" i="1"/>
  <c r="AH1336" i="1" s="1"/>
  <c r="AM1335" i="1"/>
  <c r="AC1335" i="1"/>
  <c r="D1335" i="1"/>
  <c r="AD1335" i="1" s="1"/>
  <c r="AC1334" i="1"/>
  <c r="AN1334" i="1" s="1"/>
  <c r="D1334" i="1"/>
  <c r="AK1334" i="1" s="1"/>
  <c r="AC1333" i="1"/>
  <c r="AN1333" i="1" s="1"/>
  <c r="D1333" i="1"/>
  <c r="AN1332" i="1"/>
  <c r="AC1332" i="1"/>
  <c r="D1332" i="1"/>
  <c r="AE1332" i="1" s="1"/>
  <c r="AC1331" i="1"/>
  <c r="D1331" i="1"/>
  <c r="AC1330" i="1"/>
  <c r="AN1330" i="1" s="1"/>
  <c r="D1330" i="1"/>
  <c r="AJ1330" i="1" s="1"/>
  <c r="AC1329" i="1"/>
  <c r="AN1329" i="1" s="1"/>
  <c r="D1329" i="1"/>
  <c r="AI1329" i="1" s="1"/>
  <c r="AC1328" i="1"/>
  <c r="D1328" i="1"/>
  <c r="AC1327" i="1"/>
  <c r="D1327" i="1"/>
  <c r="AD1327" i="1" s="1"/>
  <c r="AC1326" i="1"/>
  <c r="D1326" i="1"/>
  <c r="AK1326" i="1" s="1"/>
  <c r="AC1325" i="1"/>
  <c r="D1325" i="1"/>
  <c r="AK1325" i="1" s="1"/>
  <c r="AI1324" i="1"/>
  <c r="AH1324" i="1"/>
  <c r="AC1324" i="1"/>
  <c r="D1324" i="1"/>
  <c r="AF1324" i="1" s="1"/>
  <c r="AC1323" i="1"/>
  <c r="D1323" i="1"/>
  <c r="AC1322" i="1"/>
  <c r="D1322" i="1"/>
  <c r="AE1322" i="1" s="1"/>
  <c r="AC1321" i="1"/>
  <c r="D1321" i="1"/>
  <c r="AC1320" i="1"/>
  <c r="AN1320" i="1" s="1"/>
  <c r="D1320" i="1"/>
  <c r="AJ1320" i="1" s="1"/>
  <c r="AC1319" i="1"/>
  <c r="AM1319" i="1" s="1"/>
  <c r="D1319" i="1"/>
  <c r="AC1318" i="1"/>
  <c r="AN1318" i="1" s="1"/>
  <c r="D1318" i="1"/>
  <c r="AK1318" i="1" s="1"/>
  <c r="AC1317" i="1"/>
  <c r="D1317" i="1"/>
  <c r="AC1316" i="1"/>
  <c r="AN1316" i="1" s="1"/>
  <c r="D1316" i="1"/>
  <c r="AK1316" i="1" s="1"/>
  <c r="AC1315" i="1"/>
  <c r="D1315" i="1"/>
  <c r="AC1314" i="1"/>
  <c r="D1314" i="1"/>
  <c r="AC1313" i="1"/>
  <c r="D1313" i="1"/>
  <c r="AJ1313" i="1" s="1"/>
  <c r="AC1312" i="1"/>
  <c r="AM1312" i="1" s="1"/>
  <c r="D1312" i="1"/>
  <c r="AC1311" i="1"/>
  <c r="D1311" i="1"/>
  <c r="AD1311" i="1" s="1"/>
  <c r="AN1310" i="1"/>
  <c r="AC1310" i="1"/>
  <c r="AM1310" i="1" s="1"/>
  <c r="D1310" i="1"/>
  <c r="AC1309" i="1"/>
  <c r="AM1309" i="1" s="1"/>
  <c r="D1309" i="1"/>
  <c r="AC1308" i="1"/>
  <c r="AM1308" i="1" s="1"/>
  <c r="D1308" i="1"/>
  <c r="AC1307" i="1"/>
  <c r="AN1307" i="1" s="1"/>
  <c r="D1307" i="1"/>
  <c r="AI1307" i="1" s="1"/>
  <c r="AI1306" i="1"/>
  <c r="AE1306" i="1"/>
  <c r="AC1306" i="1"/>
  <c r="D1306" i="1"/>
  <c r="AC1305" i="1"/>
  <c r="D1305" i="1"/>
  <c r="AC1304" i="1"/>
  <c r="D1304" i="1"/>
  <c r="AC1303" i="1"/>
  <c r="AM1303" i="1" s="1"/>
  <c r="D1303" i="1"/>
  <c r="AE1303" i="1" s="1"/>
  <c r="AC1302" i="1"/>
  <c r="AN1302" i="1" s="1"/>
  <c r="D1302" i="1"/>
  <c r="AD1302" i="1" s="1"/>
  <c r="AC1301" i="1"/>
  <c r="D1301" i="1"/>
  <c r="AG1301" i="1" s="1"/>
  <c r="AC1300" i="1"/>
  <c r="AN1300" i="1" s="1"/>
  <c r="D1300" i="1"/>
  <c r="AH1300" i="1" s="1"/>
  <c r="AG1299" i="1"/>
  <c r="AC1299" i="1"/>
  <c r="D1299" i="1"/>
  <c r="AC1298" i="1"/>
  <c r="AN1298" i="1" s="1"/>
  <c r="D1298" i="1"/>
  <c r="AH1298" i="1" s="1"/>
  <c r="AC1297" i="1"/>
  <c r="AN1297" i="1" s="1"/>
  <c r="D1297" i="1"/>
  <c r="AD1297" i="1" s="1"/>
  <c r="AC1296" i="1"/>
  <c r="AN1296" i="1" s="1"/>
  <c r="D1296" i="1"/>
  <c r="AC1295" i="1"/>
  <c r="D1295" i="1"/>
  <c r="AC1294" i="1"/>
  <c r="AN1294" i="1" s="1"/>
  <c r="D1294" i="1"/>
  <c r="AI1294" i="1" s="1"/>
  <c r="AC1293" i="1"/>
  <c r="D1293" i="1"/>
  <c r="AC1292" i="1"/>
  <c r="AN1292" i="1" s="1"/>
  <c r="D1292" i="1"/>
  <c r="AC1291" i="1"/>
  <c r="AN1291" i="1" s="1"/>
  <c r="D1291" i="1"/>
  <c r="AC1290" i="1"/>
  <c r="AN1290" i="1" s="1"/>
  <c r="D1290" i="1"/>
  <c r="AC1289" i="1"/>
  <c r="AN1289" i="1" s="1"/>
  <c r="D1289" i="1"/>
  <c r="AK1289" i="1" s="1"/>
  <c r="AC1288" i="1"/>
  <c r="AN1288" i="1" s="1"/>
  <c r="D1288" i="1"/>
  <c r="AC1287" i="1"/>
  <c r="D1287" i="1"/>
  <c r="AF1287" i="1" s="1"/>
  <c r="AC1286" i="1"/>
  <c r="AN1286" i="1" s="1"/>
  <c r="D1286" i="1"/>
  <c r="AH1286" i="1" s="1"/>
  <c r="AC1285" i="1"/>
  <c r="AN1285" i="1" s="1"/>
  <c r="D1285" i="1"/>
  <c r="AC1284" i="1"/>
  <c r="D1284" i="1"/>
  <c r="AG1284" i="1" s="1"/>
  <c r="AC1283" i="1"/>
  <c r="AN1283" i="1" s="1"/>
  <c r="D1283" i="1"/>
  <c r="AC1282" i="1"/>
  <c r="D1282" i="1"/>
  <c r="AK1282" i="1" s="1"/>
  <c r="AC1281" i="1"/>
  <c r="D1281" i="1"/>
  <c r="AC1280" i="1"/>
  <c r="D1280" i="1"/>
  <c r="AC1279" i="1"/>
  <c r="D1279" i="1"/>
  <c r="AF1279" i="1" s="1"/>
  <c r="AC1278" i="1"/>
  <c r="D1278" i="1"/>
  <c r="AE1278" i="1" s="1"/>
  <c r="AC1277" i="1"/>
  <c r="D1277" i="1"/>
  <c r="AE1277" i="1" s="1"/>
  <c r="AN1276" i="1"/>
  <c r="AI1276" i="1"/>
  <c r="AC1276" i="1"/>
  <c r="D1276" i="1"/>
  <c r="AK1276" i="1" s="1"/>
  <c r="AT1275" i="1"/>
  <c r="AC1275" i="1"/>
  <c r="AM1275" i="1" s="1"/>
  <c r="D1275" i="1"/>
  <c r="AJ1275" i="1" s="1"/>
  <c r="AC1274" i="1"/>
  <c r="D1274" i="1"/>
  <c r="AC1273" i="1"/>
  <c r="AT1273" i="1" s="1"/>
  <c r="D1273" i="1"/>
  <c r="AK1273" i="1" s="1"/>
  <c r="AM1272" i="1"/>
  <c r="AC1272" i="1"/>
  <c r="D1272" i="1"/>
  <c r="AC1271" i="1"/>
  <c r="D1271" i="1"/>
  <c r="AC1270" i="1"/>
  <c r="D1270" i="1"/>
  <c r="AK1269" i="1"/>
  <c r="AC1269" i="1"/>
  <c r="AM1269" i="1" s="1"/>
  <c r="D1269" i="1"/>
  <c r="AC1268" i="1"/>
  <c r="D1268" i="1"/>
  <c r="AK1268" i="1" s="1"/>
  <c r="AC1267" i="1"/>
  <c r="D1267" i="1"/>
  <c r="AD1267" i="1" s="1"/>
  <c r="AC1266" i="1"/>
  <c r="AT1266" i="1" s="1"/>
  <c r="D1266" i="1"/>
  <c r="AJ1266" i="1" s="1"/>
  <c r="AG1265" i="1"/>
  <c r="AC1265" i="1"/>
  <c r="AN1265" i="1" s="1"/>
  <c r="D1265" i="1"/>
  <c r="AC1264" i="1"/>
  <c r="D1264" i="1"/>
  <c r="AC1263" i="1"/>
  <c r="AN1263" i="1" s="1"/>
  <c r="D1263" i="1"/>
  <c r="AC1262" i="1"/>
  <c r="D1262" i="1"/>
  <c r="AC1261" i="1"/>
  <c r="D1261" i="1"/>
  <c r="AC1260" i="1"/>
  <c r="AN1260" i="1" s="1"/>
  <c r="D1260" i="1"/>
  <c r="AC1259" i="1"/>
  <c r="D1259" i="1"/>
  <c r="AC1258" i="1"/>
  <c r="D1258" i="1"/>
  <c r="AE1258" i="1" s="1"/>
  <c r="AC1257" i="1"/>
  <c r="D1257" i="1"/>
  <c r="AC1256" i="1"/>
  <c r="AM1256" i="1" s="1"/>
  <c r="D1256" i="1"/>
  <c r="AD1256" i="1" s="1"/>
  <c r="AE1255" i="1"/>
  <c r="AC1255" i="1"/>
  <c r="D1255" i="1"/>
  <c r="AM1254" i="1"/>
  <c r="AC1254" i="1"/>
  <c r="AN1254" i="1" s="1"/>
  <c r="D1254" i="1"/>
  <c r="AC1253" i="1"/>
  <c r="AN1253" i="1" s="1"/>
  <c r="D1253" i="1"/>
  <c r="AC1252" i="1"/>
  <c r="AM1252" i="1" s="1"/>
  <c r="D1252" i="1"/>
  <c r="AG1252" i="1" s="1"/>
  <c r="AC1251" i="1"/>
  <c r="AM1251" i="1" s="1"/>
  <c r="D1251" i="1"/>
  <c r="AH1251" i="1" s="1"/>
  <c r="AC1250" i="1"/>
  <c r="D1250" i="1"/>
  <c r="AC1249" i="1"/>
  <c r="AM1249" i="1" s="1"/>
  <c r="D1249" i="1"/>
  <c r="AK1248" i="1"/>
  <c r="AC1248" i="1"/>
  <c r="AM1248" i="1" s="1"/>
  <c r="D1248" i="1"/>
  <c r="AD1248" i="1" s="1"/>
  <c r="AC1247" i="1"/>
  <c r="D1247" i="1"/>
  <c r="AG1247" i="1" s="1"/>
  <c r="AC1246" i="1"/>
  <c r="AM1246" i="1" s="1"/>
  <c r="D1246" i="1"/>
  <c r="AJ1246" i="1" s="1"/>
  <c r="AC1245" i="1"/>
  <c r="D1245" i="1"/>
  <c r="AC1244" i="1"/>
  <c r="AN1244" i="1" s="1"/>
  <c r="D1244" i="1"/>
  <c r="AD1244" i="1" s="1"/>
  <c r="AC1243" i="1"/>
  <c r="D1243" i="1"/>
  <c r="AD1243" i="1" s="1"/>
  <c r="AC1242" i="1"/>
  <c r="D1242" i="1"/>
  <c r="AG1242" i="1" s="1"/>
  <c r="AC1241" i="1"/>
  <c r="AN1241" i="1" s="1"/>
  <c r="D1241" i="1"/>
  <c r="AK1241" i="1" s="1"/>
  <c r="AC1240" i="1"/>
  <c r="AN1240" i="1" s="1"/>
  <c r="D1240" i="1"/>
  <c r="AG1240" i="1" s="1"/>
  <c r="AN1239" i="1"/>
  <c r="AC1239" i="1"/>
  <c r="AM1239" i="1" s="1"/>
  <c r="D1239" i="1"/>
  <c r="AH1239" i="1" s="1"/>
  <c r="AC1238" i="1"/>
  <c r="D1238" i="1"/>
  <c r="AC1237" i="1"/>
  <c r="AN1237" i="1" s="1"/>
  <c r="D1237" i="1"/>
  <c r="AC1236" i="1"/>
  <c r="AN1236" i="1" s="1"/>
  <c r="D1236" i="1"/>
  <c r="AG1236" i="1" s="1"/>
  <c r="AC1235" i="1"/>
  <c r="D1235" i="1"/>
  <c r="AG1235" i="1" s="1"/>
  <c r="AC1234" i="1"/>
  <c r="AM1234" i="1" s="1"/>
  <c r="D1234" i="1"/>
  <c r="AI1233" i="1"/>
  <c r="AC1233" i="1"/>
  <c r="D1233" i="1"/>
  <c r="AK1233" i="1" s="1"/>
  <c r="AC1232" i="1"/>
  <c r="AN1232" i="1" s="1"/>
  <c r="D1232" i="1"/>
  <c r="AI1231" i="1"/>
  <c r="AH1231" i="1"/>
  <c r="AD1231" i="1"/>
  <c r="AC1231" i="1"/>
  <c r="AM1231" i="1" s="1"/>
  <c r="D1231" i="1"/>
  <c r="AC1230" i="1"/>
  <c r="D1230" i="1"/>
  <c r="AC1229" i="1"/>
  <c r="D1229" i="1"/>
  <c r="AD1229" i="1" s="1"/>
  <c r="AC1228" i="1"/>
  <c r="AN1228" i="1" s="1"/>
  <c r="D1228" i="1"/>
  <c r="AC1227" i="1"/>
  <c r="D1227" i="1"/>
  <c r="AC1226" i="1"/>
  <c r="D1226" i="1"/>
  <c r="AC1225" i="1"/>
  <c r="AN1225" i="1" s="1"/>
  <c r="D1225" i="1"/>
  <c r="AJ1225" i="1" s="1"/>
  <c r="AC1224" i="1"/>
  <c r="AM1224" i="1" s="1"/>
  <c r="D1224" i="1"/>
  <c r="AD1224" i="1" s="1"/>
  <c r="AC1223" i="1"/>
  <c r="AN1223" i="1" s="1"/>
  <c r="D1223" i="1"/>
  <c r="AC1222" i="1"/>
  <c r="AM1222" i="1" s="1"/>
  <c r="D1222" i="1"/>
  <c r="AH1222" i="1" s="1"/>
  <c r="AC1221" i="1"/>
  <c r="AN1221" i="1" s="1"/>
  <c r="D1221" i="1"/>
  <c r="AC1220" i="1"/>
  <c r="AN1220" i="1" s="1"/>
  <c r="D1220" i="1"/>
  <c r="AG1220" i="1" s="1"/>
  <c r="AC1219" i="1"/>
  <c r="AN1219" i="1" s="1"/>
  <c r="D1219" i="1"/>
  <c r="AK1219" i="1" s="1"/>
  <c r="AM1218" i="1"/>
  <c r="AC1218" i="1"/>
  <c r="AN1218" i="1" s="1"/>
  <c r="D1218" i="1"/>
  <c r="AC1217" i="1"/>
  <c r="AN1217" i="1" s="1"/>
  <c r="D1217" i="1"/>
  <c r="AK1217" i="1" s="1"/>
  <c r="AC1216" i="1"/>
  <c r="AN1216" i="1" s="1"/>
  <c r="D1216" i="1"/>
  <c r="AC1215" i="1"/>
  <c r="AN1215" i="1" s="1"/>
  <c r="D1215" i="1"/>
  <c r="AC1214" i="1"/>
  <c r="D1214" i="1"/>
  <c r="AE1214" i="1" s="1"/>
  <c r="AC1213" i="1"/>
  <c r="D1213" i="1"/>
  <c r="AK1213" i="1" s="1"/>
  <c r="AN1212" i="1"/>
  <c r="AC1212" i="1"/>
  <c r="AM1212" i="1" s="1"/>
  <c r="D1212" i="1"/>
  <c r="AC1211" i="1"/>
  <c r="AN1211" i="1" s="1"/>
  <c r="D1211" i="1"/>
  <c r="AM1210" i="1"/>
  <c r="AC1210" i="1"/>
  <c r="AN1210" i="1" s="1"/>
  <c r="D1210" i="1"/>
  <c r="AJ1210" i="1" s="1"/>
  <c r="AC1209" i="1"/>
  <c r="AN1209" i="1" s="1"/>
  <c r="D1209" i="1"/>
  <c r="AF1209" i="1" s="1"/>
  <c r="AC1208" i="1"/>
  <c r="D1208" i="1"/>
  <c r="AG1208" i="1" s="1"/>
  <c r="AC1207" i="1"/>
  <c r="AN1207" i="1" s="1"/>
  <c r="D1207" i="1"/>
  <c r="AC1206" i="1"/>
  <c r="AN1206" i="1" s="1"/>
  <c r="D1206" i="1"/>
  <c r="AF1206" i="1" s="1"/>
  <c r="AC1205" i="1"/>
  <c r="AM1205" i="1" s="1"/>
  <c r="D1205" i="1"/>
  <c r="AD1205" i="1" s="1"/>
  <c r="AC1204" i="1"/>
  <c r="AN1204" i="1" s="1"/>
  <c r="D1204" i="1"/>
  <c r="AF1204" i="1" s="1"/>
  <c r="AC1203" i="1"/>
  <c r="AN1203" i="1" s="1"/>
  <c r="D1203" i="1"/>
  <c r="AJ1203" i="1" s="1"/>
  <c r="AM1202" i="1"/>
  <c r="AC1202" i="1"/>
  <c r="AN1202" i="1" s="1"/>
  <c r="D1202" i="1"/>
  <c r="AC1201" i="1"/>
  <c r="D1201" i="1"/>
  <c r="AC1200" i="1"/>
  <c r="D1200" i="1"/>
  <c r="AC1199" i="1"/>
  <c r="D1199" i="1"/>
  <c r="AC1198" i="1"/>
  <c r="D1198" i="1"/>
  <c r="AC1197" i="1"/>
  <c r="D1197" i="1"/>
  <c r="AI1197" i="1" s="1"/>
  <c r="AC1196" i="1"/>
  <c r="AN1196" i="1" s="1"/>
  <c r="D1196" i="1"/>
  <c r="AE1196" i="1" s="1"/>
  <c r="AC1195" i="1"/>
  <c r="D1195" i="1"/>
  <c r="AC1194" i="1"/>
  <c r="D1194" i="1"/>
  <c r="AC1193" i="1"/>
  <c r="D1193" i="1"/>
  <c r="AK1193" i="1" s="1"/>
  <c r="AC1192" i="1"/>
  <c r="D1192" i="1"/>
  <c r="AC1191" i="1"/>
  <c r="D1191" i="1"/>
  <c r="AE1191" i="1" s="1"/>
  <c r="AC1190" i="1"/>
  <c r="D1190" i="1"/>
  <c r="AE1190" i="1" s="1"/>
  <c r="AC1189" i="1"/>
  <c r="D1189" i="1"/>
  <c r="AF1189" i="1" s="1"/>
  <c r="AC1188" i="1"/>
  <c r="D1188" i="1"/>
  <c r="AH1188" i="1" s="1"/>
  <c r="AC1187" i="1"/>
  <c r="AN1187" i="1" s="1"/>
  <c r="D1187" i="1"/>
  <c r="AC1186" i="1"/>
  <c r="D1186" i="1"/>
  <c r="AI1186" i="1" s="1"/>
  <c r="AC1185" i="1"/>
  <c r="D1185" i="1"/>
  <c r="AG1185" i="1" s="1"/>
  <c r="AC1184" i="1"/>
  <c r="AN1184" i="1" s="1"/>
  <c r="D1184" i="1"/>
  <c r="AC1183" i="1"/>
  <c r="D1183" i="1"/>
  <c r="AH1183" i="1" s="1"/>
  <c r="AC1182" i="1"/>
  <c r="AM1182" i="1" s="1"/>
  <c r="D1182" i="1"/>
  <c r="AE1182" i="1" s="1"/>
  <c r="AC1181" i="1"/>
  <c r="D1181" i="1"/>
  <c r="AC1180" i="1"/>
  <c r="AM1180" i="1" s="1"/>
  <c r="D1180" i="1"/>
  <c r="AJ1180" i="1" s="1"/>
  <c r="AC1179" i="1"/>
  <c r="AN1179" i="1" s="1"/>
  <c r="D1179" i="1"/>
  <c r="AG1179" i="1" s="1"/>
  <c r="AC1178" i="1"/>
  <c r="D1178" i="1"/>
  <c r="AC1177" i="1"/>
  <c r="AN1177" i="1" s="1"/>
  <c r="D1177" i="1"/>
  <c r="AI1177" i="1" s="1"/>
  <c r="AC1176" i="1"/>
  <c r="AM1176" i="1" s="1"/>
  <c r="D1176" i="1"/>
  <c r="AG1176" i="1" s="1"/>
  <c r="AN1175" i="1"/>
  <c r="AC1175" i="1"/>
  <c r="AM1175" i="1" s="1"/>
  <c r="D1175" i="1"/>
  <c r="AC1174" i="1"/>
  <c r="D1174" i="1"/>
  <c r="AI1174" i="1" s="1"/>
  <c r="AC1173" i="1"/>
  <c r="D1173" i="1"/>
  <c r="AC1172" i="1"/>
  <c r="D1172" i="1"/>
  <c r="AD1172" i="1" s="1"/>
  <c r="AC1171" i="1"/>
  <c r="AM1171" i="1" s="1"/>
  <c r="D1171" i="1"/>
  <c r="AC1170" i="1"/>
  <c r="AN1170" i="1" s="1"/>
  <c r="D1170" i="1"/>
  <c r="AG1170" i="1" s="1"/>
  <c r="AC1169" i="1"/>
  <c r="D1169" i="1"/>
  <c r="AD1169" i="1" s="1"/>
  <c r="AC1168" i="1"/>
  <c r="D1168" i="1"/>
  <c r="AC1167" i="1"/>
  <c r="AM1167" i="1" s="1"/>
  <c r="D1167" i="1"/>
  <c r="AH1167" i="1" s="1"/>
  <c r="AC1166" i="1"/>
  <c r="AM1166" i="1" s="1"/>
  <c r="D1166" i="1"/>
  <c r="AG1166" i="1" s="1"/>
  <c r="AC1165" i="1"/>
  <c r="AN1165" i="1" s="1"/>
  <c r="D1165" i="1"/>
  <c r="AK1165" i="1" s="1"/>
  <c r="AC1164" i="1"/>
  <c r="D1164" i="1"/>
  <c r="AE1164" i="1" s="1"/>
  <c r="AC1163" i="1"/>
  <c r="D1163" i="1"/>
  <c r="AD1163" i="1" s="1"/>
  <c r="AC1162" i="1"/>
  <c r="AN1162" i="1" s="1"/>
  <c r="D1162" i="1"/>
  <c r="AE1162" i="1" s="1"/>
  <c r="AC1161" i="1"/>
  <c r="D1161" i="1"/>
  <c r="AI1161" i="1" s="1"/>
  <c r="AC1160" i="1"/>
  <c r="D1160" i="1"/>
  <c r="AC1159" i="1"/>
  <c r="AM1159" i="1" s="1"/>
  <c r="D1159" i="1"/>
  <c r="AH1159" i="1" s="1"/>
  <c r="AC1158" i="1"/>
  <c r="D1158" i="1"/>
  <c r="AG1158" i="1" s="1"/>
  <c r="AC1157" i="1"/>
  <c r="D1157" i="1"/>
  <c r="AC1156" i="1"/>
  <c r="D1156" i="1"/>
  <c r="AC1155" i="1"/>
  <c r="D1155" i="1"/>
  <c r="AG1155" i="1" s="1"/>
  <c r="AC1154" i="1"/>
  <c r="AN1154" i="1" s="1"/>
  <c r="D1154" i="1"/>
  <c r="AC1153" i="1"/>
  <c r="AM1153" i="1" s="1"/>
  <c r="D1153" i="1"/>
  <c r="AC1152" i="1"/>
  <c r="AM1152" i="1" s="1"/>
  <c r="D1152" i="1"/>
  <c r="AC1151" i="1"/>
  <c r="AN1151" i="1" s="1"/>
  <c r="D1151" i="1"/>
  <c r="AF1151" i="1" s="1"/>
  <c r="AC1150" i="1"/>
  <c r="AN1150" i="1" s="1"/>
  <c r="D1150" i="1"/>
  <c r="AF1150" i="1" s="1"/>
  <c r="AC1149" i="1"/>
  <c r="AN1149" i="1" s="1"/>
  <c r="D1149" i="1"/>
  <c r="AC1148" i="1"/>
  <c r="AN1148" i="1" s="1"/>
  <c r="D1148" i="1"/>
  <c r="AE1148" i="1" s="1"/>
  <c r="AC1147" i="1"/>
  <c r="D1147" i="1"/>
  <c r="AI1147" i="1" s="1"/>
  <c r="AC1146" i="1"/>
  <c r="D1146" i="1"/>
  <c r="AC1145" i="1"/>
  <c r="D1145" i="1"/>
  <c r="AC1144" i="1"/>
  <c r="AN1144" i="1" s="1"/>
  <c r="D1144" i="1"/>
  <c r="AC1143" i="1"/>
  <c r="AN1143" i="1" s="1"/>
  <c r="D1143" i="1"/>
  <c r="AC1142" i="1"/>
  <c r="D1142" i="1"/>
  <c r="AK1142" i="1" s="1"/>
  <c r="AC1141" i="1"/>
  <c r="D1141" i="1"/>
  <c r="AC1140" i="1"/>
  <c r="D1140" i="1"/>
  <c r="AF1140" i="1" s="1"/>
  <c r="AC1139" i="1"/>
  <c r="D1139" i="1"/>
  <c r="AC1138" i="1"/>
  <c r="D1138" i="1"/>
  <c r="AD1138" i="1" s="1"/>
  <c r="AC1137" i="1"/>
  <c r="D1137" i="1"/>
  <c r="AE1137" i="1" s="1"/>
  <c r="AC1136" i="1"/>
  <c r="D1136" i="1"/>
  <c r="AC1135" i="1"/>
  <c r="AN1135" i="1" s="1"/>
  <c r="D1135" i="1"/>
  <c r="AK1135" i="1" s="1"/>
  <c r="AH1134" i="1"/>
  <c r="AC1134" i="1"/>
  <c r="AN1134" i="1" s="1"/>
  <c r="D1134" i="1"/>
  <c r="AC1133" i="1"/>
  <c r="AN1133" i="1" s="1"/>
  <c r="D1133" i="1"/>
  <c r="AC1132" i="1"/>
  <c r="D1132" i="1"/>
  <c r="AG1132" i="1" s="1"/>
  <c r="AI1131" i="1"/>
  <c r="AD1131" i="1"/>
  <c r="AC1131" i="1"/>
  <c r="D1131" i="1"/>
  <c r="AC1130" i="1"/>
  <c r="AN1130" i="1" s="1"/>
  <c r="D1130" i="1"/>
  <c r="AD1130" i="1" s="1"/>
  <c r="AC1129" i="1"/>
  <c r="D1129" i="1"/>
  <c r="AC1128" i="1"/>
  <c r="AN1128" i="1" s="1"/>
  <c r="D1128" i="1"/>
  <c r="AK1128" i="1" s="1"/>
  <c r="AC1127" i="1"/>
  <c r="D1127" i="1"/>
  <c r="AF1127" i="1" s="1"/>
  <c r="AM1126" i="1"/>
  <c r="AC1126" i="1"/>
  <c r="AN1126" i="1" s="1"/>
  <c r="D1126" i="1"/>
  <c r="AC1125" i="1"/>
  <c r="AN1125" i="1" s="1"/>
  <c r="D1125" i="1"/>
  <c r="AG1125" i="1" s="1"/>
  <c r="AC1124" i="1"/>
  <c r="D1124" i="1"/>
  <c r="AH1124" i="1" s="1"/>
  <c r="AC1123" i="1"/>
  <c r="AN1123" i="1" s="1"/>
  <c r="D1123" i="1"/>
  <c r="AC1122" i="1"/>
  <c r="D1122" i="1"/>
  <c r="AI1122" i="1" s="1"/>
  <c r="AI1121" i="1"/>
  <c r="AC1121" i="1"/>
  <c r="D1121" i="1"/>
  <c r="AK1121" i="1" s="1"/>
  <c r="AC1120" i="1"/>
  <c r="D1120" i="1"/>
  <c r="AE1119" i="1"/>
  <c r="AC1119" i="1"/>
  <c r="D1119" i="1"/>
  <c r="AF1119" i="1" s="1"/>
  <c r="AH1118" i="1"/>
  <c r="AC1118" i="1"/>
  <c r="AN1118" i="1" s="1"/>
  <c r="D1118" i="1"/>
  <c r="AE1118" i="1" s="1"/>
  <c r="AC1117" i="1"/>
  <c r="AN1117" i="1" s="1"/>
  <c r="D1117" i="1"/>
  <c r="AC1116" i="1"/>
  <c r="AN1116" i="1" s="1"/>
  <c r="D1116" i="1"/>
  <c r="AC1115" i="1"/>
  <c r="D1115" i="1"/>
  <c r="AC1114" i="1"/>
  <c r="D1114" i="1"/>
  <c r="AD1114" i="1" s="1"/>
  <c r="AC1113" i="1"/>
  <c r="AN1113" i="1" s="1"/>
  <c r="D1113" i="1"/>
  <c r="AD1112" i="1"/>
  <c r="AC1112" i="1"/>
  <c r="D1112" i="1"/>
  <c r="AC1111" i="1"/>
  <c r="D1111" i="1"/>
  <c r="AG1111" i="1" s="1"/>
  <c r="AC1110" i="1"/>
  <c r="D1110" i="1"/>
  <c r="AI1110" i="1" s="1"/>
  <c r="AC1109" i="1"/>
  <c r="AM1109" i="1" s="1"/>
  <c r="D1109" i="1"/>
  <c r="AC1108" i="1"/>
  <c r="AN1108" i="1" s="1"/>
  <c r="D1108" i="1"/>
  <c r="AC1107" i="1"/>
  <c r="D1107" i="1"/>
  <c r="AC1106" i="1"/>
  <c r="AM1106" i="1" s="1"/>
  <c r="D1106" i="1"/>
  <c r="AC1105" i="1"/>
  <c r="D1105" i="1"/>
  <c r="AC1104" i="1"/>
  <c r="D1104" i="1"/>
  <c r="AJ1104" i="1" s="1"/>
  <c r="AC1103" i="1"/>
  <c r="D1103" i="1"/>
  <c r="AN1102" i="1"/>
  <c r="AC1102" i="1"/>
  <c r="AM1102" i="1" s="1"/>
  <c r="D1102" i="1"/>
  <c r="AD1102" i="1" s="1"/>
  <c r="AC1101" i="1"/>
  <c r="AN1101" i="1" s="1"/>
  <c r="D1101" i="1"/>
  <c r="AI1101" i="1" s="1"/>
  <c r="AN1100" i="1"/>
  <c r="AI1100" i="1"/>
  <c r="AC1100" i="1"/>
  <c r="D1100" i="1"/>
  <c r="AE1100" i="1" s="1"/>
  <c r="AC1099" i="1"/>
  <c r="D1099" i="1"/>
  <c r="AK1099" i="1" s="1"/>
  <c r="AC1098" i="1"/>
  <c r="AN1098" i="1" s="1"/>
  <c r="D1098" i="1"/>
  <c r="AM1097" i="1"/>
  <c r="AC1097" i="1"/>
  <c r="AN1097" i="1" s="1"/>
  <c r="D1097" i="1"/>
  <c r="AI1097" i="1" s="1"/>
  <c r="AC1096" i="1"/>
  <c r="D1096" i="1"/>
  <c r="AE1096" i="1" s="1"/>
  <c r="AC1095" i="1"/>
  <c r="AM1095" i="1" s="1"/>
  <c r="D1095" i="1"/>
  <c r="AE1094" i="1"/>
  <c r="AC1094" i="1"/>
  <c r="D1094" i="1"/>
  <c r="AC1093" i="1"/>
  <c r="AN1093" i="1" s="1"/>
  <c r="D1093" i="1"/>
  <c r="AF1093" i="1" s="1"/>
  <c r="AC1092" i="1"/>
  <c r="AN1092" i="1" s="1"/>
  <c r="D1092" i="1"/>
  <c r="AJ1092" i="1" s="1"/>
  <c r="AC1091" i="1"/>
  <c r="D1091" i="1"/>
  <c r="AC1090" i="1"/>
  <c r="D1090" i="1"/>
  <c r="AK1090" i="1" s="1"/>
  <c r="AC1089" i="1"/>
  <c r="D1089" i="1"/>
  <c r="AD1089" i="1" s="1"/>
  <c r="AC1088" i="1"/>
  <c r="AM1088" i="1" s="1"/>
  <c r="D1088" i="1"/>
  <c r="AD1088" i="1" s="1"/>
  <c r="AC1087" i="1"/>
  <c r="D1087" i="1"/>
  <c r="AC1086" i="1"/>
  <c r="AN1086" i="1" s="1"/>
  <c r="D1086" i="1"/>
  <c r="AK1086" i="1" s="1"/>
  <c r="AC1085" i="1"/>
  <c r="D1085" i="1"/>
  <c r="AI1085" i="1" s="1"/>
  <c r="AC1084" i="1"/>
  <c r="AN1084" i="1" s="1"/>
  <c r="D1084" i="1"/>
  <c r="AC1083" i="1"/>
  <c r="D1083" i="1"/>
  <c r="AJ1083" i="1" s="1"/>
  <c r="AC1082" i="1"/>
  <c r="AM1082" i="1" s="1"/>
  <c r="D1082" i="1"/>
  <c r="AC1081" i="1"/>
  <c r="AM1081" i="1" s="1"/>
  <c r="D1081" i="1"/>
  <c r="AI1081" i="1" s="1"/>
  <c r="AC1080" i="1"/>
  <c r="AM1080" i="1" s="1"/>
  <c r="D1080" i="1"/>
  <c r="AC1079" i="1"/>
  <c r="AN1079" i="1" s="1"/>
  <c r="D1079" i="1"/>
  <c r="AD1079" i="1" s="1"/>
  <c r="AC1078" i="1"/>
  <c r="AN1078" i="1" s="1"/>
  <c r="D1078" i="1"/>
  <c r="AG1077" i="1"/>
  <c r="AF1077" i="1"/>
  <c r="AE1077" i="1"/>
  <c r="AC1077" i="1"/>
  <c r="AN1077" i="1" s="1"/>
  <c r="D1077" i="1"/>
  <c r="AI1076" i="1"/>
  <c r="AC1076" i="1"/>
  <c r="AN1076" i="1" s="1"/>
  <c r="D1076" i="1"/>
  <c r="AG1076" i="1" s="1"/>
  <c r="AC1075" i="1"/>
  <c r="D1075" i="1"/>
  <c r="AC1074" i="1"/>
  <c r="D1074" i="1"/>
  <c r="AC1073" i="1"/>
  <c r="D1073" i="1"/>
  <c r="AC1072" i="1"/>
  <c r="D1072" i="1"/>
  <c r="AM1071" i="1"/>
  <c r="AC1071" i="1"/>
  <c r="AN1071" i="1" s="1"/>
  <c r="D1071" i="1"/>
  <c r="AE1071" i="1" s="1"/>
  <c r="AC1070" i="1"/>
  <c r="AM1070" i="1" s="1"/>
  <c r="D1070" i="1"/>
  <c r="AC1069" i="1"/>
  <c r="AN1069" i="1" s="1"/>
  <c r="D1069" i="1"/>
  <c r="AH1069" i="1" s="1"/>
  <c r="AC1068" i="1"/>
  <c r="AN1068" i="1" s="1"/>
  <c r="D1068" i="1"/>
  <c r="AC1067" i="1"/>
  <c r="AN1067" i="1" s="1"/>
  <c r="D1067" i="1"/>
  <c r="AC1066" i="1"/>
  <c r="D1066" i="1"/>
  <c r="AC1065" i="1"/>
  <c r="D1065" i="1"/>
  <c r="AC1064" i="1"/>
  <c r="AN1064" i="1" s="1"/>
  <c r="D1064" i="1"/>
  <c r="AC1063" i="1"/>
  <c r="D1063" i="1"/>
  <c r="AD1063" i="1" s="1"/>
  <c r="AC1062" i="1"/>
  <c r="D1062" i="1"/>
  <c r="AC1061" i="1"/>
  <c r="AN1061" i="1" s="1"/>
  <c r="D1061" i="1"/>
  <c r="AC1060" i="1"/>
  <c r="AM1060" i="1" s="1"/>
  <c r="D1060" i="1"/>
  <c r="AE1060" i="1" s="1"/>
  <c r="AC1059" i="1"/>
  <c r="AN1059" i="1" s="1"/>
  <c r="D1059" i="1"/>
  <c r="AC1058" i="1"/>
  <c r="D1058" i="1"/>
  <c r="AF1058" i="1" s="1"/>
  <c r="AC1057" i="1"/>
  <c r="AN1057" i="1" s="1"/>
  <c r="D1057" i="1"/>
  <c r="AC1056" i="1"/>
  <c r="D1056" i="1"/>
  <c r="AD1056" i="1" s="1"/>
  <c r="AC1055" i="1"/>
  <c r="AN1055" i="1" s="1"/>
  <c r="D1055" i="1"/>
  <c r="AC1054" i="1"/>
  <c r="D1054" i="1"/>
  <c r="AC1053" i="1"/>
  <c r="AN1053" i="1" s="1"/>
  <c r="D1053" i="1"/>
  <c r="AC1052" i="1"/>
  <c r="AN1052" i="1" s="1"/>
  <c r="D1052" i="1"/>
  <c r="AD1052" i="1" s="1"/>
  <c r="AC1051" i="1"/>
  <c r="AN1051" i="1" s="1"/>
  <c r="D1051" i="1"/>
  <c r="AF1051" i="1" s="1"/>
  <c r="AH1050" i="1"/>
  <c r="AC1050" i="1"/>
  <c r="D1050" i="1"/>
  <c r="AC1049" i="1"/>
  <c r="AN1049" i="1" s="1"/>
  <c r="D1049" i="1"/>
  <c r="AK1049" i="1" s="1"/>
  <c r="AC1048" i="1"/>
  <c r="D1048" i="1"/>
  <c r="AK1047" i="1"/>
  <c r="AJ1047" i="1"/>
  <c r="AC1047" i="1"/>
  <c r="AN1047" i="1" s="1"/>
  <c r="D1047" i="1"/>
  <c r="AF1047" i="1" s="1"/>
  <c r="AC1046" i="1"/>
  <c r="AN1046" i="1" s="1"/>
  <c r="D1046" i="1"/>
  <c r="AE1046" i="1" s="1"/>
  <c r="AG1045" i="1"/>
  <c r="AF1045" i="1"/>
  <c r="AD1045" i="1"/>
  <c r="AC1045" i="1"/>
  <c r="D1045" i="1"/>
  <c r="AH1045" i="1" s="1"/>
  <c r="AC1044" i="1"/>
  <c r="AN1044" i="1" s="1"/>
  <c r="D1044" i="1"/>
  <c r="AC1043" i="1"/>
  <c r="AN1043" i="1" s="1"/>
  <c r="D1043" i="1"/>
  <c r="AC1042" i="1"/>
  <c r="D1042" i="1"/>
  <c r="AK1042" i="1" s="1"/>
  <c r="AC1041" i="1"/>
  <c r="D1041" i="1"/>
  <c r="AI1041" i="1" s="1"/>
  <c r="AC1040" i="1"/>
  <c r="D1040" i="1"/>
  <c r="AH1040" i="1" s="1"/>
  <c r="AC1039" i="1"/>
  <c r="AN1039" i="1" s="1"/>
  <c r="D1039" i="1"/>
  <c r="AK1039" i="1" s="1"/>
  <c r="AF1038" i="1"/>
  <c r="AE1038" i="1"/>
  <c r="AC1038" i="1"/>
  <c r="AM1038" i="1" s="1"/>
  <c r="D1038" i="1"/>
  <c r="AG1038" i="1" s="1"/>
  <c r="AC1037" i="1"/>
  <c r="AM1037" i="1" s="1"/>
  <c r="D1037" i="1"/>
  <c r="AC1036" i="1"/>
  <c r="AN1036" i="1" s="1"/>
  <c r="D1036" i="1"/>
  <c r="AH1036" i="1" s="1"/>
  <c r="AC1035" i="1"/>
  <c r="AN1035" i="1" s="1"/>
  <c r="D1035" i="1"/>
  <c r="AI1035" i="1" s="1"/>
  <c r="AC1034" i="1"/>
  <c r="D1034" i="1"/>
  <c r="AG1034" i="1" s="1"/>
  <c r="AC1033" i="1"/>
  <c r="AN1033" i="1" s="1"/>
  <c r="D1033" i="1"/>
  <c r="AC1032" i="1"/>
  <c r="D1032" i="1"/>
  <c r="AD1032" i="1" s="1"/>
  <c r="AF1031" i="1"/>
  <c r="AC1031" i="1"/>
  <c r="AM1031" i="1" s="1"/>
  <c r="D1031" i="1"/>
  <c r="AM1030" i="1"/>
  <c r="AC1030" i="1"/>
  <c r="AN1030" i="1" s="1"/>
  <c r="D1030" i="1"/>
  <c r="AF1030" i="1" s="1"/>
  <c r="AC1029" i="1"/>
  <c r="D1029" i="1"/>
  <c r="AC1028" i="1"/>
  <c r="AN1028" i="1" s="1"/>
  <c r="D1028" i="1"/>
  <c r="AJ1028" i="1" s="1"/>
  <c r="AC1027" i="1"/>
  <c r="D1027" i="1"/>
  <c r="AC1026" i="1"/>
  <c r="AN1026" i="1" s="1"/>
  <c r="D1026" i="1"/>
  <c r="AC1025" i="1"/>
  <c r="AN1025" i="1" s="1"/>
  <c r="D1025" i="1"/>
  <c r="AD1025" i="1" s="1"/>
  <c r="AC1024" i="1"/>
  <c r="D1024" i="1"/>
  <c r="AD1024" i="1" s="1"/>
  <c r="AC1023" i="1"/>
  <c r="AN1023" i="1" s="1"/>
  <c r="D1023" i="1"/>
  <c r="AG1023" i="1" s="1"/>
  <c r="AC1022" i="1"/>
  <c r="AN1022" i="1" s="1"/>
  <c r="D1022" i="1"/>
  <c r="AC1021" i="1"/>
  <c r="D1021" i="1"/>
  <c r="AC1020" i="1"/>
  <c r="D1020" i="1"/>
  <c r="AC1019" i="1"/>
  <c r="AN1019" i="1" s="1"/>
  <c r="D1019" i="1"/>
  <c r="AK1019" i="1" s="1"/>
  <c r="AC1018" i="1"/>
  <c r="AN1018" i="1" s="1"/>
  <c r="D1018" i="1"/>
  <c r="AD1018" i="1" s="1"/>
  <c r="AC1017" i="1"/>
  <c r="AM1017" i="1" s="1"/>
  <c r="D1017" i="1"/>
  <c r="AC1016" i="1"/>
  <c r="D1016" i="1"/>
  <c r="AC1015" i="1"/>
  <c r="D1015" i="1"/>
  <c r="AK1015" i="1" s="1"/>
  <c r="AC1014" i="1"/>
  <c r="D1014" i="1"/>
  <c r="AC1013" i="1"/>
  <c r="AN1013" i="1" s="1"/>
  <c r="D1013" i="1"/>
  <c r="AC1012" i="1"/>
  <c r="D1012" i="1"/>
  <c r="AI1012" i="1" s="1"/>
  <c r="AC1011" i="1"/>
  <c r="D1011" i="1"/>
  <c r="AC1010" i="1"/>
  <c r="AN1010" i="1" s="1"/>
  <c r="D1010" i="1"/>
  <c r="AK1010" i="1" s="1"/>
  <c r="AC1009" i="1"/>
  <c r="AM1009" i="1" s="1"/>
  <c r="D1009" i="1"/>
  <c r="AC1008" i="1"/>
  <c r="D1008" i="1"/>
  <c r="AE1008" i="1" s="1"/>
  <c r="AC1007" i="1"/>
  <c r="D1007" i="1"/>
  <c r="AG1007" i="1" s="1"/>
  <c r="AC1006" i="1"/>
  <c r="AN1006" i="1" s="1"/>
  <c r="D1006" i="1"/>
  <c r="AG1006" i="1" s="1"/>
  <c r="AC1005" i="1"/>
  <c r="D1005" i="1"/>
  <c r="AH1005" i="1" s="1"/>
  <c r="AC1004" i="1"/>
  <c r="D1004" i="1"/>
  <c r="AC1003" i="1"/>
  <c r="AN1003" i="1" s="1"/>
  <c r="D1003" i="1"/>
  <c r="AJ1003" i="1" s="1"/>
  <c r="AC1002" i="1"/>
  <c r="AN1002" i="1" s="1"/>
  <c r="D1002" i="1"/>
  <c r="AJ1002" i="1" s="1"/>
  <c r="AC1001" i="1"/>
  <c r="D1001" i="1"/>
  <c r="AD1001" i="1" s="1"/>
  <c r="AC1000" i="1"/>
  <c r="D1000" i="1"/>
  <c r="AE1000" i="1" s="1"/>
  <c r="AC999" i="1"/>
  <c r="D999" i="1"/>
  <c r="AK999" i="1" s="1"/>
  <c r="AC998" i="1"/>
  <c r="D998" i="1"/>
  <c r="AH998" i="1" s="1"/>
  <c r="AI997" i="1"/>
  <c r="AC997" i="1"/>
  <c r="D997" i="1"/>
  <c r="AC996" i="1"/>
  <c r="D996" i="1"/>
  <c r="AI996" i="1" s="1"/>
  <c r="AC995" i="1"/>
  <c r="D995" i="1"/>
  <c r="AJ995" i="1" s="1"/>
  <c r="AC994" i="1"/>
  <c r="D994" i="1"/>
  <c r="AH994" i="1" s="1"/>
  <c r="AC993" i="1"/>
  <c r="AN993" i="1" s="1"/>
  <c r="D993" i="1"/>
  <c r="AH993" i="1" s="1"/>
  <c r="AC992" i="1"/>
  <c r="AM992" i="1" s="1"/>
  <c r="D992" i="1"/>
  <c r="AC991" i="1"/>
  <c r="D991" i="1"/>
  <c r="AE991" i="1" s="1"/>
  <c r="AC990" i="1"/>
  <c r="D990" i="1"/>
  <c r="AG990" i="1" s="1"/>
  <c r="AC989" i="1"/>
  <c r="AN989" i="1" s="1"/>
  <c r="D989" i="1"/>
  <c r="AI989" i="1" s="1"/>
  <c r="AM988" i="1"/>
  <c r="AC988" i="1"/>
  <c r="AN988" i="1" s="1"/>
  <c r="D988" i="1"/>
  <c r="AC987" i="1"/>
  <c r="D987" i="1"/>
  <c r="AC986" i="1"/>
  <c r="D986" i="1"/>
  <c r="AF986" i="1" s="1"/>
  <c r="AC985" i="1"/>
  <c r="D985" i="1"/>
  <c r="AK985" i="1" s="1"/>
  <c r="AC984" i="1"/>
  <c r="D984" i="1"/>
  <c r="AD984" i="1" s="1"/>
  <c r="AC983" i="1"/>
  <c r="AN983" i="1" s="1"/>
  <c r="D983" i="1"/>
  <c r="AC982" i="1"/>
  <c r="AN982" i="1" s="1"/>
  <c r="D982" i="1"/>
  <c r="AD982" i="1" s="1"/>
  <c r="AC981" i="1"/>
  <c r="AN981" i="1" s="1"/>
  <c r="D981" i="1"/>
  <c r="AE981" i="1" s="1"/>
  <c r="AC980" i="1"/>
  <c r="D980" i="1"/>
  <c r="AC979" i="1"/>
  <c r="AN979" i="1" s="1"/>
  <c r="D979" i="1"/>
  <c r="AF979" i="1" s="1"/>
  <c r="AC978" i="1"/>
  <c r="AN978" i="1" s="1"/>
  <c r="D978" i="1"/>
  <c r="AC977" i="1"/>
  <c r="AN977" i="1" s="1"/>
  <c r="D977" i="1"/>
  <c r="AJ977" i="1" s="1"/>
  <c r="AC976" i="1"/>
  <c r="AN976" i="1" s="1"/>
  <c r="D976" i="1"/>
  <c r="AK976" i="1" s="1"/>
  <c r="AC975" i="1"/>
  <c r="AM975" i="1" s="1"/>
  <c r="D975" i="1"/>
  <c r="AG975" i="1" s="1"/>
  <c r="AC974" i="1"/>
  <c r="AN974" i="1" s="1"/>
  <c r="D974" i="1"/>
  <c r="AC973" i="1"/>
  <c r="D973" i="1"/>
  <c r="AC972" i="1"/>
  <c r="AM972" i="1" s="1"/>
  <c r="D972" i="1"/>
  <c r="AC971" i="1"/>
  <c r="D971" i="1"/>
  <c r="AC970" i="1"/>
  <c r="AN970" i="1" s="1"/>
  <c r="D970" i="1"/>
  <c r="AC969" i="1"/>
  <c r="D969" i="1"/>
  <c r="AE969" i="1" s="1"/>
  <c r="AC968" i="1"/>
  <c r="AN968" i="1" s="1"/>
  <c r="D968" i="1"/>
  <c r="AI968" i="1" s="1"/>
  <c r="AC967" i="1"/>
  <c r="D967" i="1"/>
  <c r="AC966" i="1"/>
  <c r="D966" i="1"/>
  <c r="AG966" i="1" s="1"/>
  <c r="AC965" i="1"/>
  <c r="D965" i="1"/>
  <c r="AC964" i="1"/>
  <c r="AM964" i="1" s="1"/>
  <c r="D964" i="1"/>
  <c r="AJ964" i="1" s="1"/>
  <c r="AC963" i="1"/>
  <c r="D963" i="1"/>
  <c r="AC962" i="1"/>
  <c r="D962" i="1"/>
  <c r="AG962" i="1" s="1"/>
  <c r="AC961" i="1"/>
  <c r="D961" i="1"/>
  <c r="AC960" i="1"/>
  <c r="D960" i="1"/>
  <c r="AG960" i="1" s="1"/>
  <c r="AC959" i="1"/>
  <c r="AN959" i="1" s="1"/>
  <c r="D959" i="1"/>
  <c r="AC958" i="1"/>
  <c r="D958" i="1"/>
  <c r="AC957" i="1"/>
  <c r="D957" i="1"/>
  <c r="AC956" i="1"/>
  <c r="AM956" i="1" s="1"/>
  <c r="D956" i="1"/>
  <c r="AC955" i="1"/>
  <c r="D955" i="1"/>
  <c r="AK955" i="1" s="1"/>
  <c r="AC954" i="1"/>
  <c r="AN954" i="1" s="1"/>
  <c r="D954" i="1"/>
  <c r="AD954" i="1" s="1"/>
  <c r="AC953" i="1"/>
  <c r="AN953" i="1" s="1"/>
  <c r="D953" i="1"/>
  <c r="AI953" i="1" s="1"/>
  <c r="AC952" i="1"/>
  <c r="D952" i="1"/>
  <c r="AK951" i="1"/>
  <c r="AC951" i="1"/>
  <c r="AN951" i="1" s="1"/>
  <c r="D951" i="1"/>
  <c r="AI951" i="1" s="1"/>
  <c r="AC950" i="1"/>
  <c r="AN950" i="1" s="1"/>
  <c r="D950" i="1"/>
  <c r="AC949" i="1"/>
  <c r="D949" i="1"/>
  <c r="AC948" i="1"/>
  <c r="D948" i="1"/>
  <c r="AC947" i="1"/>
  <c r="D947" i="1"/>
  <c r="AM946" i="1"/>
  <c r="AC946" i="1"/>
  <c r="AN946" i="1" s="1"/>
  <c r="D946" i="1"/>
  <c r="AC945" i="1"/>
  <c r="AN945" i="1" s="1"/>
  <c r="D945" i="1"/>
  <c r="AC944" i="1"/>
  <c r="D944" i="1"/>
  <c r="AJ944" i="1" s="1"/>
  <c r="AC943" i="1"/>
  <c r="AN943" i="1" s="1"/>
  <c r="D943" i="1"/>
  <c r="AE943" i="1" s="1"/>
  <c r="AC942" i="1"/>
  <c r="AN942" i="1" s="1"/>
  <c r="D942" i="1"/>
  <c r="AK942" i="1" s="1"/>
  <c r="AC941" i="1"/>
  <c r="AM941" i="1" s="1"/>
  <c r="D941" i="1"/>
  <c r="AE941" i="1" s="1"/>
  <c r="AC940" i="1"/>
  <c r="AN940" i="1" s="1"/>
  <c r="D940" i="1"/>
  <c r="AC939" i="1"/>
  <c r="AM939" i="1" s="1"/>
  <c r="D939" i="1"/>
  <c r="AC938" i="1"/>
  <c r="AN938" i="1" s="1"/>
  <c r="D938" i="1"/>
  <c r="AK938" i="1" s="1"/>
  <c r="AC937" i="1"/>
  <c r="D937" i="1"/>
  <c r="AD937" i="1" s="1"/>
  <c r="AC936" i="1"/>
  <c r="D936" i="1"/>
  <c r="AC935" i="1"/>
  <c r="D935" i="1"/>
  <c r="AC934" i="1"/>
  <c r="AN934" i="1" s="1"/>
  <c r="D934" i="1"/>
  <c r="AC933" i="1"/>
  <c r="AN933" i="1" s="1"/>
  <c r="D933" i="1"/>
  <c r="AC932" i="1"/>
  <c r="AM932" i="1" s="1"/>
  <c r="D932" i="1"/>
  <c r="AC931" i="1"/>
  <c r="D931" i="1"/>
  <c r="AD931" i="1" s="1"/>
  <c r="AC930" i="1"/>
  <c r="D930" i="1"/>
  <c r="AK930" i="1" s="1"/>
  <c r="AC929" i="1"/>
  <c r="AN929" i="1" s="1"/>
  <c r="D929" i="1"/>
  <c r="AH929" i="1" s="1"/>
  <c r="AC928" i="1"/>
  <c r="D928" i="1"/>
  <c r="AI928" i="1" s="1"/>
  <c r="AC927" i="1"/>
  <c r="AN927" i="1" s="1"/>
  <c r="D927" i="1"/>
  <c r="AC926" i="1"/>
  <c r="D926" i="1"/>
  <c r="AI926" i="1" s="1"/>
  <c r="AK925" i="1"/>
  <c r="AD925" i="1"/>
  <c r="AC925" i="1"/>
  <c r="AN925" i="1" s="1"/>
  <c r="D925" i="1"/>
  <c r="AG925" i="1" s="1"/>
  <c r="AC924" i="1"/>
  <c r="D924" i="1"/>
  <c r="AC923" i="1"/>
  <c r="AN923" i="1" s="1"/>
  <c r="D923" i="1"/>
  <c r="AC922" i="1"/>
  <c r="AM922" i="1" s="1"/>
  <c r="D922" i="1"/>
  <c r="AE922" i="1" s="1"/>
  <c r="AC921" i="1"/>
  <c r="D921" i="1"/>
  <c r="AE920" i="1"/>
  <c r="AC920" i="1"/>
  <c r="AN920" i="1" s="1"/>
  <c r="D920" i="1"/>
  <c r="AC919" i="1"/>
  <c r="AN919" i="1" s="1"/>
  <c r="D919" i="1"/>
  <c r="AE919" i="1" s="1"/>
  <c r="AC918" i="1"/>
  <c r="AN918" i="1" s="1"/>
  <c r="D918" i="1"/>
  <c r="AH918" i="1" s="1"/>
  <c r="AM917" i="1"/>
  <c r="AC917" i="1"/>
  <c r="D917" i="1"/>
  <c r="AC916" i="1"/>
  <c r="AM916" i="1" s="1"/>
  <c r="D916" i="1"/>
  <c r="AN915" i="1"/>
  <c r="AC915" i="1"/>
  <c r="AM915" i="1" s="1"/>
  <c r="D915" i="1"/>
  <c r="AC914" i="1"/>
  <c r="AM914" i="1" s="1"/>
  <c r="D914" i="1"/>
  <c r="AE914" i="1" s="1"/>
  <c r="AC913" i="1"/>
  <c r="AN913" i="1" s="1"/>
  <c r="D913" i="1"/>
  <c r="AC912" i="1"/>
  <c r="AN912" i="1" s="1"/>
  <c r="D912" i="1"/>
  <c r="AI912" i="1" s="1"/>
  <c r="AC911" i="1"/>
  <c r="D911" i="1"/>
  <c r="AJ911" i="1" s="1"/>
  <c r="AC910" i="1"/>
  <c r="AN910" i="1" s="1"/>
  <c r="D910" i="1"/>
  <c r="AC909" i="1"/>
  <c r="AN909" i="1" s="1"/>
  <c r="D909" i="1"/>
  <c r="AJ909" i="1" s="1"/>
  <c r="AC908" i="1"/>
  <c r="D908" i="1"/>
  <c r="AJ908" i="1" s="1"/>
  <c r="AJ907" i="1"/>
  <c r="AC907" i="1"/>
  <c r="AM907" i="1" s="1"/>
  <c r="D907" i="1"/>
  <c r="AG907" i="1" s="1"/>
  <c r="AC906" i="1"/>
  <c r="D906" i="1"/>
  <c r="AH906" i="1" s="1"/>
  <c r="AC905" i="1"/>
  <c r="AN905" i="1" s="1"/>
  <c r="D905" i="1"/>
  <c r="AK905" i="1" s="1"/>
  <c r="AC904" i="1"/>
  <c r="D904" i="1"/>
  <c r="AC903" i="1"/>
  <c r="D903" i="1"/>
  <c r="AC902" i="1"/>
  <c r="AM902" i="1" s="1"/>
  <c r="D902" i="1"/>
  <c r="AC901" i="1"/>
  <c r="D901" i="1"/>
  <c r="AC900" i="1"/>
  <c r="AN900" i="1" s="1"/>
  <c r="D900" i="1"/>
  <c r="AI900" i="1" s="1"/>
  <c r="AC899" i="1"/>
  <c r="AN899" i="1" s="1"/>
  <c r="D899" i="1"/>
  <c r="AK899" i="1" s="1"/>
  <c r="AC898" i="1"/>
  <c r="AM898" i="1" s="1"/>
  <c r="D898" i="1"/>
  <c r="AC897" i="1"/>
  <c r="AM897" i="1" s="1"/>
  <c r="D897" i="1"/>
  <c r="AK897" i="1" s="1"/>
  <c r="AC896" i="1"/>
  <c r="AM896" i="1" s="1"/>
  <c r="D896" i="1"/>
  <c r="AE896" i="1" s="1"/>
  <c r="AC895" i="1"/>
  <c r="AN895" i="1" s="1"/>
  <c r="D895" i="1"/>
  <c r="AJ895" i="1" s="1"/>
  <c r="AC894" i="1"/>
  <c r="AN894" i="1" s="1"/>
  <c r="D894" i="1"/>
  <c r="AH894" i="1" s="1"/>
  <c r="AC893" i="1"/>
  <c r="D893" i="1"/>
  <c r="AE893" i="1" s="1"/>
  <c r="AC892" i="1"/>
  <c r="AN892" i="1" s="1"/>
  <c r="D892" i="1"/>
  <c r="AH892" i="1" s="1"/>
  <c r="AC891" i="1"/>
  <c r="D891" i="1"/>
  <c r="AG891" i="1" s="1"/>
  <c r="AC890" i="1"/>
  <c r="D890" i="1"/>
  <c r="AE890" i="1" s="1"/>
  <c r="AC889" i="1"/>
  <c r="AN889" i="1" s="1"/>
  <c r="D889" i="1"/>
  <c r="AC888" i="1"/>
  <c r="D888" i="1"/>
  <c r="AC887" i="1"/>
  <c r="D887" i="1"/>
  <c r="AC886" i="1"/>
  <c r="D886" i="1"/>
  <c r="AD886" i="1" s="1"/>
  <c r="AC885" i="1"/>
  <c r="D885" i="1"/>
  <c r="AC884" i="1"/>
  <c r="AM884" i="1" s="1"/>
  <c r="D884" i="1"/>
  <c r="AK884" i="1" s="1"/>
  <c r="AC883" i="1"/>
  <c r="D883" i="1"/>
  <c r="AC882" i="1"/>
  <c r="AM882" i="1" s="1"/>
  <c r="D882" i="1"/>
  <c r="AC881" i="1"/>
  <c r="AN881" i="1" s="1"/>
  <c r="D881" i="1"/>
  <c r="AC880" i="1"/>
  <c r="AN880" i="1" s="1"/>
  <c r="D880" i="1"/>
  <c r="AF880" i="1" s="1"/>
  <c r="AC879" i="1"/>
  <c r="AN879" i="1" s="1"/>
  <c r="D879" i="1"/>
  <c r="AI879" i="1" s="1"/>
  <c r="AC878" i="1"/>
  <c r="AM878" i="1" s="1"/>
  <c r="D878" i="1"/>
  <c r="AC877" i="1"/>
  <c r="AN877" i="1" s="1"/>
  <c r="D877" i="1"/>
  <c r="AC876" i="1"/>
  <c r="D876" i="1"/>
  <c r="AJ876" i="1" s="1"/>
  <c r="AC875" i="1"/>
  <c r="AN875" i="1" s="1"/>
  <c r="D875" i="1"/>
  <c r="AC874" i="1"/>
  <c r="AN874" i="1" s="1"/>
  <c r="D874" i="1"/>
  <c r="AC873" i="1"/>
  <c r="AM873" i="1" s="1"/>
  <c r="D873" i="1"/>
  <c r="AC872" i="1"/>
  <c r="AM872" i="1" s="1"/>
  <c r="D872" i="1"/>
  <c r="AD872" i="1" s="1"/>
  <c r="AH871" i="1"/>
  <c r="AC871" i="1"/>
  <c r="AN871" i="1" s="1"/>
  <c r="D871" i="1"/>
  <c r="AC870" i="1"/>
  <c r="AN870" i="1" s="1"/>
  <c r="D870" i="1"/>
  <c r="AF869" i="1"/>
  <c r="AC869" i="1"/>
  <c r="AN869" i="1" s="1"/>
  <c r="D869" i="1"/>
  <c r="AI869" i="1" s="1"/>
  <c r="AC868" i="1"/>
  <c r="D868" i="1"/>
  <c r="AK868" i="1" s="1"/>
  <c r="AC867" i="1"/>
  <c r="AM867" i="1" s="1"/>
  <c r="D867" i="1"/>
  <c r="AD867" i="1" s="1"/>
  <c r="AC866" i="1"/>
  <c r="AN866" i="1" s="1"/>
  <c r="D866" i="1"/>
  <c r="AC865" i="1"/>
  <c r="D865" i="1"/>
  <c r="AC864" i="1"/>
  <c r="D864" i="1"/>
  <c r="AC863" i="1"/>
  <c r="AN863" i="1" s="1"/>
  <c r="D863" i="1"/>
  <c r="AC862" i="1"/>
  <c r="AN862" i="1" s="1"/>
  <c r="D862" i="1"/>
  <c r="AI861" i="1"/>
  <c r="AE861" i="1"/>
  <c r="AC861" i="1"/>
  <c r="D861" i="1"/>
  <c r="AK861" i="1" s="1"/>
  <c r="AC860" i="1"/>
  <c r="AN860" i="1" s="1"/>
  <c r="D860" i="1"/>
  <c r="AG860" i="1" s="1"/>
  <c r="AC859" i="1"/>
  <c r="AN859" i="1" s="1"/>
  <c r="D859" i="1"/>
  <c r="AK859" i="1" s="1"/>
  <c r="AC858" i="1"/>
  <c r="AN858" i="1" s="1"/>
  <c r="D858" i="1"/>
  <c r="AC857" i="1"/>
  <c r="AN857" i="1" s="1"/>
  <c r="D857" i="1"/>
  <c r="AM856" i="1"/>
  <c r="AC856" i="1"/>
  <c r="D856" i="1"/>
  <c r="AJ856" i="1" s="1"/>
  <c r="AC855" i="1"/>
  <c r="D855" i="1"/>
  <c r="AC854" i="1"/>
  <c r="AN854" i="1" s="1"/>
  <c r="D854" i="1"/>
  <c r="AC853" i="1"/>
  <c r="D853" i="1"/>
  <c r="AI853" i="1" s="1"/>
  <c r="AC852" i="1"/>
  <c r="D852" i="1"/>
  <c r="AH852" i="1" s="1"/>
  <c r="AC851" i="1"/>
  <c r="AN851" i="1" s="1"/>
  <c r="D851" i="1"/>
  <c r="AC850" i="1"/>
  <c r="D850" i="1"/>
  <c r="AC849" i="1"/>
  <c r="AN849" i="1" s="1"/>
  <c r="D849" i="1"/>
  <c r="AC848" i="1"/>
  <c r="D848" i="1"/>
  <c r="AC847" i="1"/>
  <c r="AN847" i="1" s="1"/>
  <c r="D847" i="1"/>
  <c r="AC846" i="1"/>
  <c r="AN846" i="1" s="1"/>
  <c r="D846" i="1"/>
  <c r="AF846" i="1" s="1"/>
  <c r="AC845" i="1"/>
  <c r="D845" i="1"/>
  <c r="AG845" i="1" s="1"/>
  <c r="AC844" i="1"/>
  <c r="D844" i="1"/>
  <c r="AJ844" i="1" s="1"/>
  <c r="AC843" i="1"/>
  <c r="AM843" i="1" s="1"/>
  <c r="D843" i="1"/>
  <c r="AJ843" i="1" s="1"/>
  <c r="AC842" i="1"/>
  <c r="D842" i="1"/>
  <c r="AK842" i="1" s="1"/>
  <c r="AM841" i="1"/>
  <c r="AC841" i="1"/>
  <c r="AN841" i="1" s="1"/>
  <c r="D841" i="1"/>
  <c r="AC840" i="1"/>
  <c r="AN840" i="1" s="1"/>
  <c r="D840" i="1"/>
  <c r="AC839" i="1"/>
  <c r="AM839" i="1" s="1"/>
  <c r="D839" i="1"/>
  <c r="AC838" i="1"/>
  <c r="AM838" i="1" s="1"/>
  <c r="D838" i="1"/>
  <c r="AC837" i="1"/>
  <c r="AM837" i="1" s="1"/>
  <c r="D837" i="1"/>
  <c r="AD837" i="1" s="1"/>
  <c r="AC836" i="1"/>
  <c r="D836" i="1"/>
  <c r="AH836" i="1" s="1"/>
  <c r="AC835" i="1"/>
  <c r="AN835" i="1" s="1"/>
  <c r="D835" i="1"/>
  <c r="AC834" i="1"/>
  <c r="D834" i="1"/>
  <c r="AC833" i="1"/>
  <c r="D833" i="1"/>
  <c r="AE833" i="1" s="1"/>
  <c r="AC832" i="1"/>
  <c r="AN832" i="1" s="1"/>
  <c r="D832" i="1"/>
  <c r="AG832" i="1" s="1"/>
  <c r="AC831" i="1"/>
  <c r="AM831" i="1" s="1"/>
  <c r="D831" i="1"/>
  <c r="AC830" i="1"/>
  <c r="AN830" i="1" s="1"/>
  <c r="D830" i="1"/>
  <c r="AC829" i="1"/>
  <c r="D829" i="1"/>
  <c r="AE829" i="1" s="1"/>
  <c r="AC828" i="1"/>
  <c r="AN828" i="1" s="1"/>
  <c r="D828" i="1"/>
  <c r="AC827" i="1"/>
  <c r="AN827" i="1" s="1"/>
  <c r="D827" i="1"/>
  <c r="AC826" i="1"/>
  <c r="AM826" i="1" s="1"/>
  <c r="D826" i="1"/>
  <c r="AH826" i="1" s="1"/>
  <c r="AC825" i="1"/>
  <c r="AM825" i="1" s="1"/>
  <c r="D825" i="1"/>
  <c r="AD825" i="1" s="1"/>
  <c r="AC824" i="1"/>
  <c r="D824" i="1"/>
  <c r="AC823" i="1"/>
  <c r="AN823" i="1" s="1"/>
  <c r="D823" i="1"/>
  <c r="AC822" i="1"/>
  <c r="D822" i="1"/>
  <c r="AM821" i="1"/>
  <c r="AC821" i="1"/>
  <c r="AN821" i="1" s="1"/>
  <c r="D821" i="1"/>
  <c r="AN820" i="1"/>
  <c r="AC820" i="1"/>
  <c r="D820" i="1"/>
  <c r="AC819" i="1"/>
  <c r="AN819" i="1" s="1"/>
  <c r="D819" i="1"/>
  <c r="AK819" i="1" s="1"/>
  <c r="AN818" i="1"/>
  <c r="AC818" i="1"/>
  <c r="AM818" i="1" s="1"/>
  <c r="D818" i="1"/>
  <c r="AC817" i="1"/>
  <c r="D817" i="1"/>
  <c r="AK817" i="1" s="1"/>
  <c r="AC816" i="1"/>
  <c r="D816" i="1"/>
  <c r="AE816" i="1" s="1"/>
  <c r="AC815" i="1"/>
  <c r="AN815" i="1" s="1"/>
  <c r="D815" i="1"/>
  <c r="AK815" i="1" s="1"/>
  <c r="AC814" i="1"/>
  <c r="AM814" i="1" s="1"/>
  <c r="D814" i="1"/>
  <c r="AH814" i="1" s="1"/>
  <c r="AC813" i="1"/>
  <c r="AM813" i="1" s="1"/>
  <c r="D813" i="1"/>
  <c r="AC812" i="1"/>
  <c r="AN812" i="1" s="1"/>
  <c r="D812" i="1"/>
  <c r="AG812" i="1" s="1"/>
  <c r="AC811" i="1"/>
  <c r="AN811" i="1" s="1"/>
  <c r="D811" i="1"/>
  <c r="AC810" i="1"/>
  <c r="AN810" i="1" s="1"/>
  <c r="D810" i="1"/>
  <c r="AC809" i="1"/>
  <c r="AN809" i="1" s="1"/>
  <c r="D809" i="1"/>
  <c r="AJ809" i="1" s="1"/>
  <c r="AC808" i="1"/>
  <c r="D808" i="1"/>
  <c r="AK808" i="1" s="1"/>
  <c r="AN807" i="1"/>
  <c r="AM807" i="1"/>
  <c r="AC807" i="1"/>
  <c r="D807" i="1"/>
  <c r="AC806" i="1"/>
  <c r="AN806" i="1" s="1"/>
  <c r="D806" i="1"/>
  <c r="AH806" i="1" s="1"/>
  <c r="AC805" i="1"/>
  <c r="D805" i="1"/>
  <c r="AC804" i="1"/>
  <c r="AN804" i="1" s="1"/>
  <c r="D804" i="1"/>
  <c r="AM803" i="1"/>
  <c r="AC803" i="1"/>
  <c r="AN803" i="1" s="1"/>
  <c r="D803" i="1"/>
  <c r="AF803" i="1" s="1"/>
  <c r="AC802" i="1"/>
  <c r="AN802" i="1" s="1"/>
  <c r="D802" i="1"/>
  <c r="AH802" i="1" s="1"/>
  <c r="AC801" i="1"/>
  <c r="AM801" i="1" s="1"/>
  <c r="D801" i="1"/>
  <c r="AC800" i="1"/>
  <c r="AN800" i="1" s="1"/>
  <c r="D800" i="1"/>
  <c r="AC799" i="1"/>
  <c r="AN799" i="1" s="1"/>
  <c r="D799" i="1"/>
  <c r="AE799" i="1" s="1"/>
  <c r="AC798" i="1"/>
  <c r="AN798" i="1" s="1"/>
  <c r="D798" i="1"/>
  <c r="AC797" i="1"/>
  <c r="AM797" i="1" s="1"/>
  <c r="D797" i="1"/>
  <c r="AH796" i="1"/>
  <c r="AC796" i="1"/>
  <c r="AN796" i="1" s="1"/>
  <c r="D796" i="1"/>
  <c r="AC795" i="1"/>
  <c r="AN795" i="1" s="1"/>
  <c r="D795" i="1"/>
  <c r="AC794" i="1"/>
  <c r="AN794" i="1" s="1"/>
  <c r="D794" i="1"/>
  <c r="AC793" i="1"/>
  <c r="AN793" i="1" s="1"/>
  <c r="D793" i="1"/>
  <c r="AI793" i="1" s="1"/>
  <c r="AC792" i="1"/>
  <c r="AM792" i="1" s="1"/>
  <c r="D792" i="1"/>
  <c r="AC791" i="1"/>
  <c r="AM791" i="1" s="1"/>
  <c r="D791" i="1"/>
  <c r="AC790" i="1"/>
  <c r="AM790" i="1" s="1"/>
  <c r="D790" i="1"/>
  <c r="AC789" i="1"/>
  <c r="D789" i="1"/>
  <c r="AJ789" i="1" s="1"/>
  <c r="AJ788" i="1"/>
  <c r="AF788" i="1"/>
  <c r="AC788" i="1"/>
  <c r="D788" i="1"/>
  <c r="AC787" i="1"/>
  <c r="AN787" i="1" s="1"/>
  <c r="D787" i="1"/>
  <c r="AK787" i="1" s="1"/>
  <c r="AC786" i="1"/>
  <c r="AM786" i="1" s="1"/>
  <c r="D786" i="1"/>
  <c r="AC785" i="1"/>
  <c r="AN785" i="1" s="1"/>
  <c r="D785" i="1"/>
  <c r="AC784" i="1"/>
  <c r="D784" i="1"/>
  <c r="AJ784" i="1" s="1"/>
  <c r="AC783" i="1"/>
  <c r="D783" i="1"/>
  <c r="AC782" i="1"/>
  <c r="AM782" i="1" s="1"/>
  <c r="D782" i="1"/>
  <c r="AC781" i="1"/>
  <c r="D781" i="1"/>
  <c r="AC780" i="1"/>
  <c r="D780" i="1"/>
  <c r="AI780" i="1" s="1"/>
  <c r="AN779" i="1"/>
  <c r="AC779" i="1"/>
  <c r="D779" i="1"/>
  <c r="AF779" i="1" s="1"/>
  <c r="AC778" i="1"/>
  <c r="D778" i="1"/>
  <c r="AC777" i="1"/>
  <c r="D777" i="1"/>
  <c r="AH777" i="1" s="1"/>
  <c r="AC776" i="1"/>
  <c r="AN776" i="1" s="1"/>
  <c r="D776" i="1"/>
  <c r="AC775" i="1"/>
  <c r="AN775" i="1" s="1"/>
  <c r="D775" i="1"/>
  <c r="AM774" i="1"/>
  <c r="AC774" i="1"/>
  <c r="AN774" i="1" s="1"/>
  <c r="D774" i="1"/>
  <c r="AJ774" i="1" s="1"/>
  <c r="AC773" i="1"/>
  <c r="AM773" i="1" s="1"/>
  <c r="D773" i="1"/>
  <c r="AC772" i="1"/>
  <c r="AM772" i="1" s="1"/>
  <c r="D772" i="1"/>
  <c r="AC771" i="1"/>
  <c r="D771" i="1"/>
  <c r="AF770" i="1"/>
  <c r="AC770" i="1"/>
  <c r="AN770" i="1" s="1"/>
  <c r="D770" i="1"/>
  <c r="AI770" i="1" s="1"/>
  <c r="AC769" i="1"/>
  <c r="AN769" i="1" s="1"/>
  <c r="D769" i="1"/>
  <c r="AC768" i="1"/>
  <c r="D768" i="1"/>
  <c r="AC767" i="1"/>
  <c r="AN767" i="1" s="1"/>
  <c r="D767" i="1"/>
  <c r="AK767" i="1" s="1"/>
  <c r="AC766" i="1"/>
  <c r="AM766" i="1" s="1"/>
  <c r="D766" i="1"/>
  <c r="AC765" i="1"/>
  <c r="AN765" i="1" s="1"/>
  <c r="D765" i="1"/>
  <c r="AG765" i="1" s="1"/>
  <c r="AC764" i="1"/>
  <c r="D764" i="1"/>
  <c r="AC763" i="1"/>
  <c r="AN763" i="1" s="1"/>
  <c r="D763" i="1"/>
  <c r="AJ763" i="1" s="1"/>
  <c r="AC762" i="1"/>
  <c r="AN762" i="1" s="1"/>
  <c r="D762" i="1"/>
  <c r="AC761" i="1"/>
  <c r="D761" i="1"/>
  <c r="AK760" i="1"/>
  <c r="AC760" i="1"/>
  <c r="AN760" i="1" s="1"/>
  <c r="D760" i="1"/>
  <c r="AE760" i="1" s="1"/>
  <c r="AC759" i="1"/>
  <c r="AM759" i="1" s="1"/>
  <c r="D759" i="1"/>
  <c r="AG759" i="1" s="1"/>
  <c r="AC758" i="1"/>
  <c r="AM758" i="1" s="1"/>
  <c r="D758" i="1"/>
  <c r="AC757" i="1"/>
  <c r="AM757" i="1" s="1"/>
  <c r="D757" i="1"/>
  <c r="AI757" i="1" s="1"/>
  <c r="AC756" i="1"/>
  <c r="AN756" i="1" s="1"/>
  <c r="D756" i="1"/>
  <c r="AC755" i="1"/>
  <c r="D755" i="1"/>
  <c r="AK755" i="1" s="1"/>
  <c r="AC754" i="1"/>
  <c r="AN754" i="1" s="1"/>
  <c r="D754" i="1"/>
  <c r="AK754" i="1" s="1"/>
  <c r="AC753" i="1"/>
  <c r="D753" i="1"/>
  <c r="AM752" i="1"/>
  <c r="AC752" i="1"/>
  <c r="AN752" i="1" s="1"/>
  <c r="D752" i="1"/>
  <c r="AC751" i="1"/>
  <c r="D751" i="1"/>
  <c r="AK751" i="1" s="1"/>
  <c r="AC750" i="1"/>
  <c r="AN750" i="1" s="1"/>
  <c r="D750" i="1"/>
  <c r="AK749" i="1"/>
  <c r="AC749" i="1"/>
  <c r="AM749" i="1" s="1"/>
  <c r="D749" i="1"/>
  <c r="AF749" i="1" s="1"/>
  <c r="AC748" i="1"/>
  <c r="AM748" i="1" s="1"/>
  <c r="D748" i="1"/>
  <c r="AC747" i="1"/>
  <c r="AN747" i="1" s="1"/>
  <c r="D747" i="1"/>
  <c r="AK747" i="1" s="1"/>
  <c r="AC746" i="1"/>
  <c r="AM746" i="1" s="1"/>
  <c r="D746" i="1"/>
  <c r="AH746" i="1" s="1"/>
  <c r="AC745" i="1"/>
  <c r="AM745" i="1" s="1"/>
  <c r="D745" i="1"/>
  <c r="AC744" i="1"/>
  <c r="D744" i="1"/>
  <c r="AI744" i="1" s="1"/>
  <c r="AC743" i="1"/>
  <c r="D743" i="1"/>
  <c r="AE743" i="1" s="1"/>
  <c r="AM742" i="1"/>
  <c r="AC742" i="1"/>
  <c r="D742" i="1"/>
  <c r="AJ742" i="1" s="1"/>
  <c r="AC741" i="1"/>
  <c r="AM741" i="1" s="1"/>
  <c r="D741" i="1"/>
  <c r="AH741" i="1" s="1"/>
  <c r="AC740" i="1"/>
  <c r="AN740" i="1" s="1"/>
  <c r="D740" i="1"/>
  <c r="AC739" i="1"/>
  <c r="AN739" i="1" s="1"/>
  <c r="D739" i="1"/>
  <c r="AC738" i="1"/>
  <c r="AN738" i="1" s="1"/>
  <c r="D738" i="1"/>
  <c r="AK738" i="1" s="1"/>
  <c r="AC737" i="1"/>
  <c r="AN737" i="1" s="1"/>
  <c r="D737" i="1"/>
  <c r="AC736" i="1"/>
  <c r="AM736" i="1" s="1"/>
  <c r="D736" i="1"/>
  <c r="AC735" i="1"/>
  <c r="D735" i="1"/>
  <c r="AI735" i="1" s="1"/>
  <c r="AC734" i="1"/>
  <c r="AM734" i="1" s="1"/>
  <c r="D734" i="1"/>
  <c r="AJ734" i="1" s="1"/>
  <c r="AC733" i="1"/>
  <c r="AN733" i="1" s="1"/>
  <c r="D733" i="1"/>
  <c r="AC732" i="1"/>
  <c r="AM732" i="1" s="1"/>
  <c r="D732" i="1"/>
  <c r="AF731" i="1"/>
  <c r="AC731" i="1"/>
  <c r="D731" i="1"/>
  <c r="AH731" i="1" s="1"/>
  <c r="AC730" i="1"/>
  <c r="AN730" i="1" s="1"/>
  <c r="D730" i="1"/>
  <c r="AC729" i="1"/>
  <c r="AM729" i="1" s="1"/>
  <c r="D729" i="1"/>
  <c r="AC728" i="1"/>
  <c r="AM728" i="1" s="1"/>
  <c r="D728" i="1"/>
  <c r="AC727" i="1"/>
  <c r="D727" i="1"/>
  <c r="AJ727" i="1" s="1"/>
  <c r="AC726" i="1"/>
  <c r="D726" i="1"/>
  <c r="AF726" i="1" s="1"/>
  <c r="AC725" i="1"/>
  <c r="AN725" i="1" s="1"/>
  <c r="D725" i="1"/>
  <c r="AI725" i="1" s="1"/>
  <c r="AC724" i="1"/>
  <c r="AM724" i="1" s="1"/>
  <c r="D724" i="1"/>
  <c r="AC723" i="1"/>
  <c r="D723" i="1"/>
  <c r="AC722" i="1"/>
  <c r="D722" i="1"/>
  <c r="AH722" i="1" s="1"/>
  <c r="AC721" i="1"/>
  <c r="D721" i="1"/>
  <c r="AJ721" i="1" s="1"/>
  <c r="AC720" i="1"/>
  <c r="AN720" i="1" s="1"/>
  <c r="D720" i="1"/>
  <c r="AK720" i="1" s="1"/>
  <c r="AF719" i="1"/>
  <c r="AC719" i="1"/>
  <c r="D719" i="1"/>
  <c r="AC718" i="1"/>
  <c r="AM718" i="1" s="1"/>
  <c r="D718" i="1"/>
  <c r="AG718" i="1" s="1"/>
  <c r="AC717" i="1"/>
  <c r="D717" i="1"/>
  <c r="AG716" i="1"/>
  <c r="AE716" i="1"/>
  <c r="AC716" i="1"/>
  <c r="AN716" i="1" s="1"/>
  <c r="D716" i="1"/>
  <c r="AC715" i="1"/>
  <c r="D715" i="1"/>
  <c r="AC714" i="1"/>
  <c r="AN714" i="1" s="1"/>
  <c r="D714" i="1"/>
  <c r="AH714" i="1" s="1"/>
  <c r="AC713" i="1"/>
  <c r="AN713" i="1" s="1"/>
  <c r="D713" i="1"/>
  <c r="AC712" i="1"/>
  <c r="AM712" i="1" s="1"/>
  <c r="D712" i="1"/>
  <c r="AI712" i="1" s="1"/>
  <c r="AC711" i="1"/>
  <c r="AM711" i="1" s="1"/>
  <c r="D711" i="1"/>
  <c r="AK711" i="1" s="1"/>
  <c r="AC710" i="1"/>
  <c r="AM710" i="1" s="1"/>
  <c r="D710" i="1"/>
  <c r="AD710" i="1" s="1"/>
  <c r="AC709" i="1"/>
  <c r="AN709" i="1" s="1"/>
  <c r="D709" i="1"/>
  <c r="AC708" i="1"/>
  <c r="AN708" i="1" s="1"/>
  <c r="D708" i="1"/>
  <c r="AC707" i="1"/>
  <c r="AN707" i="1" s="1"/>
  <c r="D707" i="1"/>
  <c r="AK707" i="1" s="1"/>
  <c r="AC706" i="1"/>
  <c r="AN706" i="1" s="1"/>
  <c r="D706" i="1"/>
  <c r="AD705" i="1"/>
  <c r="AC705" i="1"/>
  <c r="AN705" i="1" s="1"/>
  <c r="D705" i="1"/>
  <c r="AC704" i="1"/>
  <c r="AM704" i="1" s="1"/>
  <c r="D704" i="1"/>
  <c r="AE704" i="1" s="1"/>
  <c r="AN703" i="1"/>
  <c r="AC703" i="1"/>
  <c r="D703" i="1"/>
  <c r="AF702" i="1"/>
  <c r="AC702" i="1"/>
  <c r="AM702" i="1" s="1"/>
  <c r="D702" i="1"/>
  <c r="AC701" i="1"/>
  <c r="AN701" i="1" s="1"/>
  <c r="D701" i="1"/>
  <c r="AE701" i="1" s="1"/>
  <c r="AC700" i="1"/>
  <c r="AN700" i="1" s="1"/>
  <c r="D700" i="1"/>
  <c r="AC699" i="1"/>
  <c r="AN699" i="1" s="1"/>
  <c r="D699" i="1"/>
  <c r="AC698" i="1"/>
  <c r="D698" i="1"/>
  <c r="AK698" i="1" s="1"/>
  <c r="AC697" i="1"/>
  <c r="D697" i="1"/>
  <c r="AI697" i="1" s="1"/>
  <c r="AC696" i="1"/>
  <c r="AN696" i="1" s="1"/>
  <c r="D696" i="1"/>
  <c r="AF696" i="1" s="1"/>
  <c r="AC695" i="1"/>
  <c r="AM695" i="1" s="1"/>
  <c r="D695" i="1"/>
  <c r="AG695" i="1" s="1"/>
  <c r="AC694" i="1"/>
  <c r="AN694" i="1" s="1"/>
  <c r="D694" i="1"/>
  <c r="AC693" i="1"/>
  <c r="AM693" i="1" s="1"/>
  <c r="D693" i="1"/>
  <c r="AE693" i="1" s="1"/>
  <c r="AC692" i="1"/>
  <c r="D692" i="1"/>
  <c r="AD692" i="1" s="1"/>
  <c r="AC691" i="1"/>
  <c r="D691" i="1"/>
  <c r="AC690" i="1"/>
  <c r="D690" i="1"/>
  <c r="AC689" i="1"/>
  <c r="AM689" i="1" s="1"/>
  <c r="D689" i="1"/>
  <c r="AC688" i="1"/>
  <c r="AM688" i="1" s="1"/>
  <c r="D688" i="1"/>
  <c r="AN687" i="1"/>
  <c r="AC687" i="1"/>
  <c r="AM687" i="1" s="1"/>
  <c r="D687" i="1"/>
  <c r="AJ687" i="1" s="1"/>
  <c r="AC686" i="1"/>
  <c r="AN686" i="1" s="1"/>
  <c r="D686" i="1"/>
  <c r="AC685" i="1"/>
  <c r="D685" i="1"/>
  <c r="AE685" i="1" s="1"/>
  <c r="AC684" i="1"/>
  <c r="AM684" i="1" s="1"/>
  <c r="D684" i="1"/>
  <c r="AC683" i="1"/>
  <c r="AN683" i="1" s="1"/>
  <c r="D683" i="1"/>
  <c r="AK683" i="1" s="1"/>
  <c r="AC682" i="1"/>
  <c r="D682" i="1"/>
  <c r="AH682" i="1" s="1"/>
  <c r="AC681" i="1"/>
  <c r="D681" i="1"/>
  <c r="AI681" i="1" s="1"/>
  <c r="AC680" i="1"/>
  <c r="D680" i="1"/>
  <c r="AF680" i="1" s="1"/>
  <c r="AC679" i="1"/>
  <c r="AM679" i="1" s="1"/>
  <c r="D679" i="1"/>
  <c r="AC678" i="1"/>
  <c r="D678" i="1"/>
  <c r="AC677" i="1"/>
  <c r="AM677" i="1" s="1"/>
  <c r="D677" i="1"/>
  <c r="AC676" i="1"/>
  <c r="AM676" i="1" s="1"/>
  <c r="D676" i="1"/>
  <c r="AK676" i="1" s="1"/>
  <c r="AC675" i="1"/>
  <c r="AN675" i="1" s="1"/>
  <c r="D675" i="1"/>
  <c r="AC674" i="1"/>
  <c r="D674" i="1"/>
  <c r="AC673" i="1"/>
  <c r="D673" i="1"/>
  <c r="AJ673" i="1" s="1"/>
  <c r="AC672" i="1"/>
  <c r="D672" i="1"/>
  <c r="AC671" i="1"/>
  <c r="AN671" i="1" s="1"/>
  <c r="D671" i="1"/>
  <c r="AK671" i="1" s="1"/>
  <c r="AC670" i="1"/>
  <c r="AM670" i="1" s="1"/>
  <c r="D670" i="1"/>
  <c r="AC669" i="1"/>
  <c r="D669" i="1"/>
  <c r="AC668" i="1"/>
  <c r="D668" i="1"/>
  <c r="AF668" i="1" s="1"/>
  <c r="AC667" i="1"/>
  <c r="AN667" i="1" s="1"/>
  <c r="D667" i="1"/>
  <c r="AC666" i="1"/>
  <c r="D666" i="1"/>
  <c r="AG666" i="1" s="1"/>
  <c r="AH665" i="1"/>
  <c r="AC665" i="1"/>
  <c r="AN665" i="1" s="1"/>
  <c r="D665" i="1"/>
  <c r="AI665" i="1" s="1"/>
  <c r="AC664" i="1"/>
  <c r="D664" i="1"/>
  <c r="AC663" i="1"/>
  <c r="D663" i="1"/>
  <c r="AC662" i="1"/>
  <c r="AN662" i="1" s="1"/>
  <c r="D662" i="1"/>
  <c r="AK662" i="1" s="1"/>
  <c r="AC661" i="1"/>
  <c r="D661" i="1"/>
  <c r="AD661" i="1" s="1"/>
  <c r="AC660" i="1"/>
  <c r="AN660" i="1" s="1"/>
  <c r="D660" i="1"/>
  <c r="AC659" i="1"/>
  <c r="AM659" i="1" s="1"/>
  <c r="D659" i="1"/>
  <c r="AC658" i="1"/>
  <c r="AN658" i="1" s="1"/>
  <c r="D658" i="1"/>
  <c r="AH657" i="1"/>
  <c r="AC657" i="1"/>
  <c r="AN657" i="1" s="1"/>
  <c r="D657" i="1"/>
  <c r="AJ657" i="1" s="1"/>
  <c r="AC656" i="1"/>
  <c r="AN656" i="1" s="1"/>
  <c r="D656" i="1"/>
  <c r="AC655" i="1"/>
  <c r="AN655" i="1" s="1"/>
  <c r="D655" i="1"/>
  <c r="AC654" i="1"/>
  <c r="AN654" i="1" s="1"/>
  <c r="D654" i="1"/>
  <c r="AK654" i="1" s="1"/>
  <c r="AC653" i="1"/>
  <c r="D653" i="1"/>
  <c r="AI653" i="1" s="1"/>
  <c r="AC652" i="1"/>
  <c r="D652" i="1"/>
  <c r="AG652" i="1" s="1"/>
  <c r="AC651" i="1"/>
  <c r="AM651" i="1" s="1"/>
  <c r="D651" i="1"/>
  <c r="AC650" i="1"/>
  <c r="D650" i="1"/>
  <c r="AK650" i="1" s="1"/>
  <c r="AC649" i="1"/>
  <c r="D649" i="1"/>
  <c r="AC648" i="1"/>
  <c r="D648" i="1"/>
  <c r="AF648" i="1" s="1"/>
  <c r="AC647" i="1"/>
  <c r="AN647" i="1" s="1"/>
  <c r="D647" i="1"/>
  <c r="AK647" i="1" s="1"/>
  <c r="AC646" i="1"/>
  <c r="AM646" i="1" s="1"/>
  <c r="D646" i="1"/>
  <c r="AJ646" i="1" s="1"/>
  <c r="AC645" i="1"/>
  <c r="AN645" i="1" s="1"/>
  <c r="D645" i="1"/>
  <c r="AK645" i="1" s="1"/>
  <c r="AC644" i="1"/>
  <c r="D644" i="1"/>
  <c r="AC643" i="1"/>
  <c r="AN643" i="1" s="1"/>
  <c r="D643" i="1"/>
  <c r="AG643" i="1" s="1"/>
  <c r="AC642" i="1"/>
  <c r="D642" i="1"/>
  <c r="AD642" i="1" s="1"/>
  <c r="AC641" i="1"/>
  <c r="AM641" i="1" s="1"/>
  <c r="D641" i="1"/>
  <c r="AC640" i="1"/>
  <c r="AN640" i="1" s="1"/>
  <c r="D640" i="1"/>
  <c r="AC639" i="1"/>
  <c r="D639" i="1"/>
  <c r="AC638" i="1"/>
  <c r="AM638" i="1" s="1"/>
  <c r="D638" i="1"/>
  <c r="AE638" i="1" s="1"/>
  <c r="AC637" i="1"/>
  <c r="AN637" i="1" s="1"/>
  <c r="D637" i="1"/>
  <c r="AK637" i="1" s="1"/>
  <c r="AC636" i="1"/>
  <c r="AN636" i="1" s="1"/>
  <c r="D636" i="1"/>
  <c r="AE636" i="1" s="1"/>
  <c r="AC635" i="1"/>
  <c r="AN635" i="1" s="1"/>
  <c r="D635" i="1"/>
  <c r="AC634" i="1"/>
  <c r="D634" i="1"/>
  <c r="AK634" i="1" s="1"/>
  <c r="AD633" i="1"/>
  <c r="AC633" i="1"/>
  <c r="AN633" i="1" s="1"/>
  <c r="D633" i="1"/>
  <c r="AF633" i="1" s="1"/>
  <c r="AC632" i="1"/>
  <c r="D632" i="1"/>
  <c r="AK632" i="1" s="1"/>
  <c r="AC631" i="1"/>
  <c r="AN631" i="1" s="1"/>
  <c r="D631" i="1"/>
  <c r="AC630" i="1"/>
  <c r="AN630" i="1" s="1"/>
  <c r="D630" i="1"/>
  <c r="AH630" i="1" s="1"/>
  <c r="AC629" i="1"/>
  <c r="AM629" i="1" s="1"/>
  <c r="D629" i="1"/>
  <c r="AE629" i="1" s="1"/>
  <c r="AC628" i="1"/>
  <c r="AN628" i="1" s="1"/>
  <c r="D628" i="1"/>
  <c r="AF628" i="1" s="1"/>
  <c r="AC627" i="1"/>
  <c r="AM627" i="1" s="1"/>
  <c r="D627" i="1"/>
  <c r="AE627" i="1" s="1"/>
  <c r="AC626" i="1"/>
  <c r="AN626" i="1" s="1"/>
  <c r="D626" i="1"/>
  <c r="AC625" i="1"/>
  <c r="AN625" i="1" s="1"/>
  <c r="D625" i="1"/>
  <c r="AC624" i="1"/>
  <c r="AN624" i="1" s="1"/>
  <c r="D624" i="1"/>
  <c r="AF623" i="1"/>
  <c r="AC623" i="1"/>
  <c r="D623" i="1"/>
  <c r="AK623" i="1" s="1"/>
  <c r="AC622" i="1"/>
  <c r="AN622" i="1" s="1"/>
  <c r="D622" i="1"/>
  <c r="AC621" i="1"/>
  <c r="AM621" i="1" s="1"/>
  <c r="D621" i="1"/>
  <c r="AC620" i="1"/>
  <c r="D620" i="1"/>
  <c r="AI620" i="1" s="1"/>
  <c r="AC619" i="1"/>
  <c r="AN619" i="1" s="1"/>
  <c r="D619" i="1"/>
  <c r="AK619" i="1" s="1"/>
  <c r="AG618" i="1"/>
  <c r="AC618" i="1"/>
  <c r="AM618" i="1" s="1"/>
  <c r="D618" i="1"/>
  <c r="AD618" i="1" s="1"/>
  <c r="AC617" i="1"/>
  <c r="AN617" i="1" s="1"/>
  <c r="D617" i="1"/>
  <c r="AC616" i="1"/>
  <c r="AN616" i="1" s="1"/>
  <c r="D616" i="1"/>
  <c r="AI616" i="1" s="1"/>
  <c r="AC615" i="1"/>
  <c r="D615" i="1"/>
  <c r="AG615" i="1" s="1"/>
  <c r="AC614" i="1"/>
  <c r="AN614" i="1" s="1"/>
  <c r="D614" i="1"/>
  <c r="AC613" i="1"/>
  <c r="D613" i="1"/>
  <c r="AC612" i="1"/>
  <c r="AM612" i="1" s="1"/>
  <c r="D612" i="1"/>
  <c r="AG612" i="1" s="1"/>
  <c r="AC611" i="1"/>
  <c r="D611" i="1"/>
  <c r="AC610" i="1"/>
  <c r="AM610" i="1" s="1"/>
  <c r="D610" i="1"/>
  <c r="AH610" i="1" s="1"/>
  <c r="AC609" i="1"/>
  <c r="AM609" i="1" s="1"/>
  <c r="D609" i="1"/>
  <c r="AC608" i="1"/>
  <c r="D608" i="1"/>
  <c r="AC607" i="1"/>
  <c r="D607" i="1"/>
  <c r="AC606" i="1"/>
  <c r="AM606" i="1" s="1"/>
  <c r="D606" i="1"/>
  <c r="AC605" i="1"/>
  <c r="D605" i="1"/>
  <c r="AC604" i="1"/>
  <c r="AM604" i="1" s="1"/>
  <c r="D604" i="1"/>
  <c r="AC603" i="1"/>
  <c r="AN603" i="1" s="1"/>
  <c r="D603" i="1"/>
  <c r="AC602" i="1"/>
  <c r="AM602" i="1" s="1"/>
  <c r="D602" i="1"/>
  <c r="AC601" i="1"/>
  <c r="AN601" i="1" s="1"/>
  <c r="D601" i="1"/>
  <c r="AJ601" i="1" s="1"/>
  <c r="AC600" i="1"/>
  <c r="D600" i="1"/>
  <c r="AJ600" i="1" s="1"/>
  <c r="AC599" i="1"/>
  <c r="AM599" i="1" s="1"/>
  <c r="D599" i="1"/>
  <c r="AJ599" i="1" s="1"/>
  <c r="AC598" i="1"/>
  <c r="D598" i="1"/>
  <c r="AE598" i="1" s="1"/>
  <c r="AC597" i="1"/>
  <c r="AN597" i="1" s="1"/>
  <c r="D597" i="1"/>
  <c r="AK597" i="1" s="1"/>
  <c r="AG596" i="1"/>
  <c r="AC596" i="1"/>
  <c r="D596" i="1"/>
  <c r="AJ596" i="1" s="1"/>
  <c r="AC595" i="1"/>
  <c r="AM595" i="1" s="1"/>
  <c r="D595" i="1"/>
  <c r="AG595" i="1" s="1"/>
  <c r="AC594" i="1"/>
  <c r="AN594" i="1" s="1"/>
  <c r="D594" i="1"/>
  <c r="AC593" i="1"/>
  <c r="D593" i="1"/>
  <c r="AE593" i="1" s="1"/>
  <c r="AC592" i="1"/>
  <c r="AN592" i="1" s="1"/>
  <c r="D592" i="1"/>
  <c r="AC591" i="1"/>
  <c r="AN591" i="1" s="1"/>
  <c r="D591" i="1"/>
  <c r="AF591" i="1" s="1"/>
  <c r="AC590" i="1"/>
  <c r="AN590" i="1" s="1"/>
  <c r="D590" i="1"/>
  <c r="AK590" i="1" s="1"/>
  <c r="AC589" i="1"/>
  <c r="AM589" i="1" s="1"/>
  <c r="D589" i="1"/>
  <c r="AK589" i="1" s="1"/>
  <c r="AC588" i="1"/>
  <c r="AN588" i="1" s="1"/>
  <c r="D588" i="1"/>
  <c r="AC587" i="1"/>
  <c r="AM587" i="1" s="1"/>
  <c r="D587" i="1"/>
  <c r="AC586" i="1"/>
  <c r="AN586" i="1" s="1"/>
  <c r="D586" i="1"/>
  <c r="AE586" i="1" s="1"/>
  <c r="AC585" i="1"/>
  <c r="AM585" i="1" s="1"/>
  <c r="D585" i="1"/>
  <c r="AC584" i="1"/>
  <c r="AN584" i="1" s="1"/>
  <c r="D584" i="1"/>
  <c r="AJ584" i="1" s="1"/>
  <c r="AC583" i="1"/>
  <c r="AM583" i="1" s="1"/>
  <c r="D583" i="1"/>
  <c r="AI583" i="1" s="1"/>
  <c r="AI582" i="1"/>
  <c r="AD582" i="1"/>
  <c r="AC582" i="1"/>
  <c r="AN582" i="1" s="1"/>
  <c r="D582" i="1"/>
  <c r="AC581" i="1"/>
  <c r="AM581" i="1" s="1"/>
  <c r="D581" i="1"/>
  <c r="AC580" i="1"/>
  <c r="AM580" i="1" s="1"/>
  <c r="D580" i="1"/>
  <c r="AG580" i="1" s="1"/>
  <c r="AC579" i="1"/>
  <c r="AN579" i="1" s="1"/>
  <c r="D579" i="1"/>
  <c r="AH579" i="1" s="1"/>
  <c r="AC578" i="1"/>
  <c r="D578" i="1"/>
  <c r="AC577" i="1"/>
  <c r="AN577" i="1" s="1"/>
  <c r="D577" i="1"/>
  <c r="AG577" i="1" s="1"/>
  <c r="AC576" i="1"/>
  <c r="AN576" i="1" s="1"/>
  <c r="D576" i="1"/>
  <c r="AF576" i="1" s="1"/>
  <c r="AC575" i="1"/>
  <c r="D575" i="1"/>
  <c r="AJ575" i="1" s="1"/>
  <c r="AC574" i="1"/>
  <c r="AM574" i="1" s="1"/>
  <c r="D574" i="1"/>
  <c r="AM573" i="1"/>
  <c r="AC573" i="1"/>
  <c r="AN573" i="1" s="1"/>
  <c r="D573" i="1"/>
  <c r="AI573" i="1" s="1"/>
  <c r="AC572" i="1"/>
  <c r="AM572" i="1" s="1"/>
  <c r="D572" i="1"/>
  <c r="AK572" i="1" s="1"/>
  <c r="AC571" i="1"/>
  <c r="AN571" i="1" s="1"/>
  <c r="D571" i="1"/>
  <c r="AF571" i="1" s="1"/>
  <c r="AC570" i="1"/>
  <c r="AM570" i="1" s="1"/>
  <c r="D570" i="1"/>
  <c r="AD570" i="1" s="1"/>
  <c r="AC569" i="1"/>
  <c r="AM569" i="1" s="1"/>
  <c r="D569" i="1"/>
  <c r="AC568" i="1"/>
  <c r="D568" i="1"/>
  <c r="AK568" i="1" s="1"/>
  <c r="AC567" i="1"/>
  <c r="D567" i="1"/>
  <c r="AD567" i="1" s="1"/>
  <c r="AC566" i="1"/>
  <c r="D566" i="1"/>
  <c r="AH566" i="1" s="1"/>
  <c r="AC565" i="1"/>
  <c r="AM565" i="1" s="1"/>
  <c r="D565" i="1"/>
  <c r="AE565" i="1" s="1"/>
  <c r="AC564" i="1"/>
  <c r="AN564" i="1" s="1"/>
  <c r="D564" i="1"/>
  <c r="AK564" i="1" s="1"/>
  <c r="AC563" i="1"/>
  <c r="AM563" i="1" s="1"/>
  <c r="D563" i="1"/>
  <c r="AC562" i="1"/>
  <c r="AN562" i="1" s="1"/>
  <c r="D562" i="1"/>
  <c r="AC561" i="1"/>
  <c r="AM561" i="1" s="1"/>
  <c r="D561" i="1"/>
  <c r="AI561" i="1" s="1"/>
  <c r="AC560" i="1"/>
  <c r="AN560" i="1" s="1"/>
  <c r="D560" i="1"/>
  <c r="AH560" i="1" s="1"/>
  <c r="AM559" i="1"/>
  <c r="AC559" i="1"/>
  <c r="AN559" i="1" s="1"/>
  <c r="D559" i="1"/>
  <c r="AF559" i="1" s="1"/>
  <c r="AC558" i="1"/>
  <c r="AN558" i="1" s="1"/>
  <c r="D558" i="1"/>
  <c r="AC557" i="1"/>
  <c r="AN557" i="1" s="1"/>
  <c r="D557" i="1"/>
  <c r="AC556" i="1"/>
  <c r="D556" i="1"/>
  <c r="AE556" i="1" s="1"/>
  <c r="AC555" i="1"/>
  <c r="AN555" i="1" s="1"/>
  <c r="D555" i="1"/>
  <c r="AF555" i="1" s="1"/>
  <c r="AC554" i="1"/>
  <c r="AM554" i="1" s="1"/>
  <c r="D554" i="1"/>
  <c r="AC553" i="1"/>
  <c r="D553" i="1"/>
  <c r="AF553" i="1" s="1"/>
  <c r="AC552" i="1"/>
  <c r="D552" i="1"/>
  <c r="AE552" i="1" s="1"/>
  <c r="AC551" i="1"/>
  <c r="AN551" i="1" s="1"/>
  <c r="D551" i="1"/>
  <c r="AH551" i="1" s="1"/>
  <c r="AC550" i="1"/>
  <c r="AN550" i="1" s="1"/>
  <c r="D550" i="1"/>
  <c r="AC549" i="1"/>
  <c r="AM549" i="1" s="1"/>
  <c r="D549" i="1"/>
  <c r="AJ549" i="1" s="1"/>
  <c r="AC548" i="1"/>
  <c r="AM548" i="1" s="1"/>
  <c r="D548" i="1"/>
  <c r="AE548" i="1" s="1"/>
  <c r="AC547" i="1"/>
  <c r="AN547" i="1" s="1"/>
  <c r="D547" i="1"/>
  <c r="AC546" i="1"/>
  <c r="AN546" i="1" s="1"/>
  <c r="D546" i="1"/>
  <c r="AC545" i="1"/>
  <c r="D545" i="1"/>
  <c r="AF545" i="1" s="1"/>
  <c r="AC544" i="1"/>
  <c r="D544" i="1"/>
  <c r="AC543" i="1"/>
  <c r="AM543" i="1" s="1"/>
  <c r="D543" i="1"/>
  <c r="AC542" i="1"/>
  <c r="AN542" i="1" s="1"/>
  <c r="D542" i="1"/>
  <c r="AK542" i="1" s="1"/>
  <c r="AC541" i="1"/>
  <c r="D541" i="1"/>
  <c r="AE540" i="1"/>
  <c r="AC540" i="1"/>
  <c r="AN540" i="1" s="1"/>
  <c r="D540" i="1"/>
  <c r="AK540" i="1" s="1"/>
  <c r="AC539" i="1"/>
  <c r="D539" i="1"/>
  <c r="AC538" i="1"/>
  <c r="AN538" i="1" s="1"/>
  <c r="D538" i="1"/>
  <c r="AK538" i="1" s="1"/>
  <c r="AC537" i="1"/>
  <c r="AN537" i="1" s="1"/>
  <c r="D537" i="1"/>
  <c r="AC536" i="1"/>
  <c r="AN536" i="1" s="1"/>
  <c r="D536" i="1"/>
  <c r="AC535" i="1"/>
  <c r="AN535" i="1" s="1"/>
  <c r="D535" i="1"/>
  <c r="AC534" i="1"/>
  <c r="AN534" i="1" s="1"/>
  <c r="D534" i="1"/>
  <c r="AC533" i="1"/>
  <c r="AN533" i="1" s="1"/>
  <c r="D533" i="1"/>
  <c r="AE533" i="1" s="1"/>
  <c r="AC532" i="1"/>
  <c r="AM532" i="1" s="1"/>
  <c r="D532" i="1"/>
  <c r="AG532" i="1" s="1"/>
  <c r="AC531" i="1"/>
  <c r="AM531" i="1" s="1"/>
  <c r="D531" i="1"/>
  <c r="AF531" i="1" s="1"/>
  <c r="AC530" i="1"/>
  <c r="AM530" i="1" s="1"/>
  <c r="D530" i="1"/>
  <c r="AC529" i="1"/>
  <c r="AM529" i="1" s="1"/>
  <c r="D529" i="1"/>
  <c r="AC528" i="1"/>
  <c r="D528" i="1"/>
  <c r="AJ528" i="1" s="1"/>
  <c r="AC527" i="1"/>
  <c r="AN527" i="1" s="1"/>
  <c r="D527" i="1"/>
  <c r="AC526" i="1"/>
  <c r="AN526" i="1" s="1"/>
  <c r="D526" i="1"/>
  <c r="AJ526" i="1" s="1"/>
  <c r="AC525" i="1"/>
  <c r="D525" i="1"/>
  <c r="AK525" i="1" s="1"/>
  <c r="AC524" i="1"/>
  <c r="AM524" i="1" s="1"/>
  <c r="D524" i="1"/>
  <c r="AC523" i="1"/>
  <c r="D523" i="1"/>
  <c r="AE522" i="1"/>
  <c r="AC522" i="1"/>
  <c r="D522" i="1"/>
  <c r="AK522" i="1" s="1"/>
  <c r="AC521" i="1"/>
  <c r="D521" i="1"/>
  <c r="AC520" i="1"/>
  <c r="D520" i="1"/>
  <c r="AK520" i="1" s="1"/>
  <c r="AC519" i="1"/>
  <c r="AM519" i="1" s="1"/>
  <c r="D519" i="1"/>
  <c r="AC518" i="1"/>
  <c r="AM518" i="1" s="1"/>
  <c r="D518" i="1"/>
  <c r="AC517" i="1"/>
  <c r="AN517" i="1" s="1"/>
  <c r="D517" i="1"/>
  <c r="AK517" i="1" s="1"/>
  <c r="AC516" i="1"/>
  <c r="AN516" i="1" s="1"/>
  <c r="D516" i="1"/>
  <c r="AE516" i="1" s="1"/>
  <c r="AC515" i="1"/>
  <c r="AM515" i="1" s="1"/>
  <c r="D515" i="1"/>
  <c r="AC514" i="1"/>
  <c r="AM514" i="1" s="1"/>
  <c r="D514" i="1"/>
  <c r="AN513" i="1"/>
  <c r="AC513" i="1"/>
  <c r="AM513" i="1" s="1"/>
  <c r="D513" i="1"/>
  <c r="AD513" i="1" s="1"/>
  <c r="AC512" i="1"/>
  <c r="D512" i="1"/>
  <c r="AC511" i="1"/>
  <c r="AN511" i="1" s="1"/>
  <c r="D511" i="1"/>
  <c r="AC510" i="1"/>
  <c r="D510" i="1"/>
  <c r="AC509" i="1"/>
  <c r="AN509" i="1" s="1"/>
  <c r="D509" i="1"/>
  <c r="AJ509" i="1" s="1"/>
  <c r="AC508" i="1"/>
  <c r="AN508" i="1" s="1"/>
  <c r="D508" i="1"/>
  <c r="AK508" i="1" s="1"/>
  <c r="AH507" i="1"/>
  <c r="AD507" i="1"/>
  <c r="AC507" i="1"/>
  <c r="D507" i="1"/>
  <c r="AC506" i="1"/>
  <c r="AN506" i="1" s="1"/>
  <c r="D506" i="1"/>
  <c r="AC505" i="1"/>
  <c r="D505" i="1"/>
  <c r="AC504" i="1"/>
  <c r="D504" i="1"/>
  <c r="AC503" i="1"/>
  <c r="AN503" i="1" s="1"/>
  <c r="D503" i="1"/>
  <c r="AK503" i="1" s="1"/>
  <c r="AC502" i="1"/>
  <c r="AM502" i="1" s="1"/>
  <c r="D502" i="1"/>
  <c r="AE502" i="1" s="1"/>
  <c r="AN501" i="1"/>
  <c r="AC501" i="1"/>
  <c r="AM501" i="1" s="1"/>
  <c r="D501" i="1"/>
  <c r="AK501" i="1" s="1"/>
  <c r="AC500" i="1"/>
  <c r="D500" i="1"/>
  <c r="AC499" i="1"/>
  <c r="AN499" i="1" s="1"/>
  <c r="D499" i="1"/>
  <c r="AC498" i="1"/>
  <c r="D498" i="1"/>
  <c r="AC497" i="1"/>
  <c r="AM497" i="1" s="1"/>
  <c r="D497" i="1"/>
  <c r="AC496" i="1"/>
  <c r="AN496" i="1" s="1"/>
  <c r="D496" i="1"/>
  <c r="AE496" i="1" s="1"/>
  <c r="AC495" i="1"/>
  <c r="AN495" i="1" s="1"/>
  <c r="D495" i="1"/>
  <c r="AC494" i="1"/>
  <c r="AM494" i="1" s="1"/>
  <c r="D494" i="1"/>
  <c r="AC493" i="1"/>
  <c r="AN493" i="1" s="1"/>
  <c r="D493" i="1"/>
  <c r="AF493" i="1" s="1"/>
  <c r="AC492" i="1"/>
  <c r="D492" i="1"/>
  <c r="AH492" i="1" s="1"/>
  <c r="AC491" i="1"/>
  <c r="AN491" i="1" s="1"/>
  <c r="D491" i="1"/>
  <c r="AC490" i="1"/>
  <c r="D490" i="1"/>
  <c r="AK490" i="1" s="1"/>
  <c r="AC489" i="1"/>
  <c r="D489" i="1"/>
  <c r="AF489" i="1" s="1"/>
  <c r="AC488" i="1"/>
  <c r="D488" i="1"/>
  <c r="AJ488" i="1" s="1"/>
  <c r="AC487" i="1"/>
  <c r="AN487" i="1" s="1"/>
  <c r="D487" i="1"/>
  <c r="AC486" i="1"/>
  <c r="AN486" i="1" s="1"/>
  <c r="D486" i="1"/>
  <c r="AE486" i="1" s="1"/>
  <c r="AC485" i="1"/>
  <c r="AM485" i="1" s="1"/>
  <c r="D485" i="1"/>
  <c r="AE485" i="1" s="1"/>
  <c r="AC484" i="1"/>
  <c r="D484" i="1"/>
  <c r="AJ484" i="1" s="1"/>
  <c r="AC483" i="1"/>
  <c r="AM483" i="1" s="1"/>
  <c r="D483" i="1"/>
  <c r="AC482" i="1"/>
  <c r="AN482" i="1" s="1"/>
  <c r="D482" i="1"/>
  <c r="AC481" i="1"/>
  <c r="AN481" i="1" s="1"/>
  <c r="D481" i="1"/>
  <c r="AD481" i="1" s="1"/>
  <c r="AC480" i="1"/>
  <c r="AN480" i="1" s="1"/>
  <c r="D480" i="1"/>
  <c r="AC479" i="1"/>
  <c r="D479" i="1"/>
  <c r="AF479" i="1" s="1"/>
  <c r="AC478" i="1"/>
  <c r="AN478" i="1" s="1"/>
  <c r="D478" i="1"/>
  <c r="AC477" i="1"/>
  <c r="AM477" i="1" s="1"/>
  <c r="D477" i="1"/>
  <c r="AF477" i="1" s="1"/>
  <c r="AC476" i="1"/>
  <c r="D476" i="1"/>
  <c r="AC475" i="1"/>
  <c r="AN475" i="1" s="1"/>
  <c r="D475" i="1"/>
  <c r="AH475" i="1" s="1"/>
  <c r="AC474" i="1"/>
  <c r="AN474" i="1" s="1"/>
  <c r="D474" i="1"/>
  <c r="AC473" i="1"/>
  <c r="AM473" i="1" s="1"/>
  <c r="D473" i="1"/>
  <c r="AC472" i="1"/>
  <c r="AN472" i="1" s="1"/>
  <c r="D472" i="1"/>
  <c r="AG472" i="1" s="1"/>
  <c r="AC471" i="1"/>
  <c r="D471" i="1"/>
  <c r="AC470" i="1"/>
  <c r="D470" i="1"/>
  <c r="AD470" i="1" s="1"/>
  <c r="AC469" i="1"/>
  <c r="AN469" i="1" s="1"/>
  <c r="D469" i="1"/>
  <c r="AI469" i="1" s="1"/>
  <c r="AC468" i="1"/>
  <c r="D468" i="1"/>
  <c r="AC467" i="1"/>
  <c r="D467" i="1"/>
  <c r="AC466" i="1"/>
  <c r="AN466" i="1" s="1"/>
  <c r="D466" i="1"/>
  <c r="AC465" i="1"/>
  <c r="AN465" i="1" s="1"/>
  <c r="D465" i="1"/>
  <c r="AC464" i="1"/>
  <c r="D464" i="1"/>
  <c r="AE464" i="1" s="1"/>
  <c r="AM463" i="1"/>
  <c r="AC463" i="1"/>
  <c r="AN463" i="1" s="1"/>
  <c r="D463" i="1"/>
  <c r="AD463" i="1" s="1"/>
  <c r="AC462" i="1"/>
  <c r="AM462" i="1" s="1"/>
  <c r="D462" i="1"/>
  <c r="AD462" i="1" s="1"/>
  <c r="AC461" i="1"/>
  <c r="AN461" i="1" s="1"/>
  <c r="D461" i="1"/>
  <c r="AC460" i="1"/>
  <c r="AT460" i="1" s="1"/>
  <c r="D460" i="1"/>
  <c r="AD459" i="1"/>
  <c r="AC459" i="1"/>
  <c r="D459" i="1"/>
  <c r="AE459" i="1" s="1"/>
  <c r="AC458" i="1"/>
  <c r="D458" i="1"/>
  <c r="AH458" i="1" s="1"/>
  <c r="AC457" i="1"/>
  <c r="D457" i="1"/>
  <c r="AH457" i="1" s="1"/>
  <c r="AC456" i="1"/>
  <c r="D456" i="1"/>
  <c r="AJ456" i="1" s="1"/>
  <c r="AC455" i="1"/>
  <c r="AM455" i="1" s="1"/>
  <c r="D455" i="1"/>
  <c r="AI455" i="1" s="1"/>
  <c r="AC454" i="1"/>
  <c r="D454" i="1"/>
  <c r="AK454" i="1" s="1"/>
  <c r="AC453" i="1"/>
  <c r="D453" i="1"/>
  <c r="AC452" i="1"/>
  <c r="AM452" i="1" s="1"/>
  <c r="D452" i="1"/>
  <c r="AC451" i="1"/>
  <c r="D451" i="1"/>
  <c r="AI451" i="1" s="1"/>
  <c r="AC450" i="1"/>
  <c r="AN450" i="1" s="1"/>
  <c r="D450" i="1"/>
  <c r="AH450" i="1" s="1"/>
  <c r="AC449" i="1"/>
  <c r="D449" i="1"/>
  <c r="AC448" i="1"/>
  <c r="D448" i="1"/>
  <c r="AC447" i="1"/>
  <c r="AN447" i="1" s="1"/>
  <c r="D447" i="1"/>
  <c r="AC446" i="1"/>
  <c r="D446" i="1"/>
  <c r="AE446" i="1" s="1"/>
  <c r="AC445" i="1"/>
  <c r="AM445" i="1" s="1"/>
  <c r="D445" i="1"/>
  <c r="AC444" i="1"/>
  <c r="AN444" i="1" s="1"/>
  <c r="D444" i="1"/>
  <c r="AC443" i="1"/>
  <c r="AM443" i="1" s="1"/>
  <c r="D443" i="1"/>
  <c r="AG443" i="1" s="1"/>
  <c r="AC442" i="1"/>
  <c r="AN442" i="1" s="1"/>
  <c r="D442" i="1"/>
  <c r="AE442" i="1" s="1"/>
  <c r="AC441" i="1"/>
  <c r="D441" i="1"/>
  <c r="AC440" i="1"/>
  <c r="D440" i="1"/>
  <c r="AC439" i="1"/>
  <c r="D439" i="1"/>
  <c r="AE439" i="1" s="1"/>
  <c r="AC438" i="1"/>
  <c r="AM438" i="1" s="1"/>
  <c r="D438" i="1"/>
  <c r="AI438" i="1" s="1"/>
  <c r="AC437" i="1"/>
  <c r="D437" i="1"/>
  <c r="AC436" i="1"/>
  <c r="AN436" i="1" s="1"/>
  <c r="D436" i="1"/>
  <c r="AC435" i="1"/>
  <c r="D435" i="1"/>
  <c r="AC434" i="1"/>
  <c r="AN434" i="1" s="1"/>
  <c r="D434" i="1"/>
  <c r="AH434" i="1" s="1"/>
  <c r="AC433" i="1"/>
  <c r="D433" i="1"/>
  <c r="AC432" i="1"/>
  <c r="AN432" i="1" s="1"/>
  <c r="D432" i="1"/>
  <c r="AD432" i="1" s="1"/>
  <c r="AC431" i="1"/>
  <c r="D431" i="1"/>
  <c r="AH431" i="1" s="1"/>
  <c r="AC430" i="1"/>
  <c r="AN430" i="1" s="1"/>
  <c r="D430" i="1"/>
  <c r="AC429" i="1"/>
  <c r="D429" i="1"/>
  <c r="AE429" i="1" s="1"/>
  <c r="AC428" i="1"/>
  <c r="AM428" i="1" s="1"/>
  <c r="D428" i="1"/>
  <c r="AC427" i="1"/>
  <c r="AN427" i="1" s="1"/>
  <c r="D427" i="1"/>
  <c r="AI427" i="1" s="1"/>
  <c r="AN426" i="1"/>
  <c r="AC426" i="1"/>
  <c r="D426" i="1"/>
  <c r="AC425" i="1"/>
  <c r="D425" i="1"/>
  <c r="AC424" i="1"/>
  <c r="D424" i="1"/>
  <c r="AC423" i="1"/>
  <c r="D423" i="1"/>
  <c r="AJ423" i="1" s="1"/>
  <c r="AC422" i="1"/>
  <c r="AN422" i="1" s="1"/>
  <c r="D422" i="1"/>
  <c r="AE422" i="1" s="1"/>
  <c r="AC421" i="1"/>
  <c r="AN421" i="1" s="1"/>
  <c r="D421" i="1"/>
  <c r="AC420" i="1"/>
  <c r="AM420" i="1" s="1"/>
  <c r="D420" i="1"/>
  <c r="AK420" i="1" s="1"/>
  <c r="AC419" i="1"/>
  <c r="AM419" i="1" s="1"/>
  <c r="D419" i="1"/>
  <c r="AF418" i="1"/>
  <c r="AC418" i="1"/>
  <c r="AN418" i="1" s="1"/>
  <c r="D418" i="1"/>
  <c r="AJ418" i="1" s="1"/>
  <c r="AC417" i="1"/>
  <c r="D417" i="1"/>
  <c r="AH417" i="1" s="1"/>
  <c r="AC416" i="1"/>
  <c r="D416" i="1"/>
  <c r="AC415" i="1"/>
  <c r="D415" i="1"/>
  <c r="AC414" i="1"/>
  <c r="AN414" i="1" s="1"/>
  <c r="D414" i="1"/>
  <c r="AI414" i="1" s="1"/>
  <c r="AC413" i="1"/>
  <c r="D413" i="1"/>
  <c r="AK413" i="1" s="1"/>
  <c r="AC412" i="1"/>
  <c r="D412" i="1"/>
  <c r="AG412" i="1" s="1"/>
  <c r="AC411" i="1"/>
  <c r="AN411" i="1" s="1"/>
  <c r="D411" i="1"/>
  <c r="AC410" i="1"/>
  <c r="AN410" i="1" s="1"/>
  <c r="D410" i="1"/>
  <c r="AC409" i="1"/>
  <c r="D409" i="1"/>
  <c r="AC408" i="1"/>
  <c r="AM408" i="1" s="1"/>
  <c r="D408" i="1"/>
  <c r="AC407" i="1"/>
  <c r="AN407" i="1" s="1"/>
  <c r="D407" i="1"/>
  <c r="AC406" i="1"/>
  <c r="AM406" i="1" s="1"/>
  <c r="D406" i="1"/>
  <c r="AD406" i="1" s="1"/>
  <c r="AC405" i="1"/>
  <c r="AN405" i="1" s="1"/>
  <c r="D405" i="1"/>
  <c r="AC404" i="1"/>
  <c r="D404" i="1"/>
  <c r="AK404" i="1" s="1"/>
  <c r="AC403" i="1"/>
  <c r="D403" i="1"/>
  <c r="AI403" i="1" s="1"/>
  <c r="AC402" i="1"/>
  <c r="AN402" i="1" s="1"/>
  <c r="D402" i="1"/>
  <c r="AC401" i="1"/>
  <c r="D401" i="1"/>
  <c r="AK401" i="1" s="1"/>
  <c r="AC400" i="1"/>
  <c r="AN400" i="1" s="1"/>
  <c r="D400" i="1"/>
  <c r="AK400" i="1" s="1"/>
  <c r="AC399" i="1"/>
  <c r="AM399" i="1" s="1"/>
  <c r="D399" i="1"/>
  <c r="AC398" i="1"/>
  <c r="AM398" i="1" s="1"/>
  <c r="D398" i="1"/>
  <c r="AC397" i="1"/>
  <c r="AN397" i="1" s="1"/>
  <c r="D397" i="1"/>
  <c r="AC396" i="1"/>
  <c r="AN396" i="1" s="1"/>
  <c r="D396" i="1"/>
  <c r="AD396" i="1" s="1"/>
  <c r="AC395" i="1"/>
  <c r="AN395" i="1" s="1"/>
  <c r="D395" i="1"/>
  <c r="AC394" i="1"/>
  <c r="AN394" i="1" s="1"/>
  <c r="D394" i="1"/>
  <c r="AC393" i="1"/>
  <c r="D393" i="1"/>
  <c r="AF393" i="1" s="1"/>
  <c r="AC392" i="1"/>
  <c r="D392" i="1"/>
  <c r="AD392" i="1" s="1"/>
  <c r="AN391" i="1"/>
  <c r="AC391" i="1"/>
  <c r="AM391" i="1" s="1"/>
  <c r="D391" i="1"/>
  <c r="AC390" i="1"/>
  <c r="AN390" i="1" s="1"/>
  <c r="D390" i="1"/>
  <c r="AK390" i="1" s="1"/>
  <c r="AC389" i="1"/>
  <c r="D389" i="1"/>
  <c r="AK389" i="1" s="1"/>
  <c r="AN388" i="1"/>
  <c r="AE388" i="1"/>
  <c r="AC388" i="1"/>
  <c r="AM388" i="1" s="1"/>
  <c r="D388" i="1"/>
  <c r="AG388" i="1" s="1"/>
  <c r="AC387" i="1"/>
  <c r="AN387" i="1" s="1"/>
  <c r="D387" i="1"/>
  <c r="AI387" i="1" s="1"/>
  <c r="AC386" i="1"/>
  <c r="AN386" i="1" s="1"/>
  <c r="D386" i="1"/>
  <c r="AJ386" i="1" s="1"/>
  <c r="AC385" i="1"/>
  <c r="D385" i="1"/>
  <c r="AK385" i="1" s="1"/>
  <c r="AC384" i="1"/>
  <c r="D384" i="1"/>
  <c r="AD384" i="1" s="1"/>
  <c r="AC383" i="1"/>
  <c r="AN383" i="1" s="1"/>
  <c r="D383" i="1"/>
  <c r="AC382" i="1"/>
  <c r="AN382" i="1" s="1"/>
  <c r="D382" i="1"/>
  <c r="AD382" i="1" s="1"/>
  <c r="AC381" i="1"/>
  <c r="AM381" i="1" s="1"/>
  <c r="D381" i="1"/>
  <c r="AC380" i="1"/>
  <c r="AM380" i="1" s="1"/>
  <c r="D380" i="1"/>
  <c r="AG380" i="1" s="1"/>
  <c r="AC379" i="1"/>
  <c r="AM379" i="1" s="1"/>
  <c r="D379" i="1"/>
  <c r="AC378" i="1"/>
  <c r="D378" i="1"/>
  <c r="AE378" i="1" s="1"/>
  <c r="AC377" i="1"/>
  <c r="AN377" i="1" s="1"/>
  <c r="D377" i="1"/>
  <c r="AI377" i="1" s="1"/>
  <c r="AM376" i="1"/>
  <c r="AC376" i="1"/>
  <c r="AN376" i="1" s="1"/>
  <c r="D376" i="1"/>
  <c r="AG376" i="1" s="1"/>
  <c r="AC375" i="1"/>
  <c r="AN375" i="1" s="1"/>
  <c r="D375" i="1"/>
  <c r="AH375" i="1" s="1"/>
  <c r="AC374" i="1"/>
  <c r="D374" i="1"/>
  <c r="AC373" i="1"/>
  <c r="D373" i="1"/>
  <c r="AC372" i="1"/>
  <c r="D372" i="1"/>
  <c r="AN371" i="1"/>
  <c r="AM371" i="1"/>
  <c r="AC371" i="1"/>
  <c r="AT371" i="1" s="1"/>
  <c r="D371" i="1"/>
  <c r="AJ371" i="1" s="1"/>
  <c r="AT370" i="1"/>
  <c r="AN370" i="1"/>
  <c r="AM370" i="1"/>
  <c r="AC370" i="1"/>
  <c r="D370" i="1"/>
  <c r="AI370" i="1" s="1"/>
  <c r="AC369" i="1"/>
  <c r="AN369" i="1" s="1"/>
  <c r="D369" i="1"/>
  <c r="AD368" i="1"/>
  <c r="AC368" i="1"/>
  <c r="AM368" i="1" s="1"/>
  <c r="D368" i="1"/>
  <c r="AI368" i="1" s="1"/>
  <c r="AC367" i="1"/>
  <c r="AN367" i="1" s="1"/>
  <c r="D367" i="1"/>
  <c r="AC366" i="1"/>
  <c r="AN366" i="1" s="1"/>
  <c r="D366" i="1"/>
  <c r="AG365" i="1"/>
  <c r="AC365" i="1"/>
  <c r="AN365" i="1" s="1"/>
  <c r="D365" i="1"/>
  <c r="AE365" i="1" s="1"/>
  <c r="AC364" i="1"/>
  <c r="AN364" i="1" s="1"/>
  <c r="D364" i="1"/>
  <c r="AC363" i="1"/>
  <c r="D363" i="1"/>
  <c r="AK363" i="1" s="1"/>
  <c r="AC362" i="1"/>
  <c r="AN362" i="1" s="1"/>
  <c r="D362" i="1"/>
  <c r="AD362" i="1" s="1"/>
  <c r="AC361" i="1"/>
  <c r="AM361" i="1" s="1"/>
  <c r="D361" i="1"/>
  <c r="AC360" i="1"/>
  <c r="AM360" i="1" s="1"/>
  <c r="D360" i="1"/>
  <c r="AC359" i="1"/>
  <c r="AN359" i="1" s="1"/>
  <c r="D359" i="1"/>
  <c r="AC358" i="1"/>
  <c r="AM358" i="1" s="1"/>
  <c r="D358" i="1"/>
  <c r="AC357" i="1"/>
  <c r="D357" i="1"/>
  <c r="AG357" i="1" s="1"/>
  <c r="AC356" i="1"/>
  <c r="AN356" i="1" s="1"/>
  <c r="D356" i="1"/>
  <c r="AJ356" i="1" s="1"/>
  <c r="AC355" i="1"/>
  <c r="D355" i="1"/>
  <c r="AC354" i="1"/>
  <c r="AN354" i="1" s="1"/>
  <c r="D354" i="1"/>
  <c r="AI354" i="1" s="1"/>
  <c r="AC353" i="1"/>
  <c r="AM353" i="1" s="1"/>
  <c r="D353" i="1"/>
  <c r="AD353" i="1" s="1"/>
  <c r="AC352" i="1"/>
  <c r="D352" i="1"/>
  <c r="AK352" i="1" s="1"/>
  <c r="AC351" i="1"/>
  <c r="AN351" i="1" s="1"/>
  <c r="D351" i="1"/>
  <c r="AK351" i="1" s="1"/>
  <c r="AK350" i="1"/>
  <c r="AH350" i="1"/>
  <c r="AC350" i="1"/>
  <c r="D350" i="1"/>
  <c r="AC349" i="1"/>
  <c r="AN349" i="1" s="1"/>
  <c r="D349" i="1"/>
  <c r="AH349" i="1" s="1"/>
  <c r="AN348" i="1"/>
  <c r="AC348" i="1"/>
  <c r="D348" i="1"/>
  <c r="AF348" i="1" s="1"/>
  <c r="AC347" i="1"/>
  <c r="D347" i="1"/>
  <c r="AF347" i="1" s="1"/>
  <c r="AC346" i="1"/>
  <c r="D346" i="1"/>
  <c r="AC345" i="1"/>
  <c r="D345" i="1"/>
  <c r="AK345" i="1" s="1"/>
  <c r="AC344" i="1"/>
  <c r="D344" i="1"/>
  <c r="AJ344" i="1" s="1"/>
  <c r="AE343" i="1"/>
  <c r="AC343" i="1"/>
  <c r="AM343" i="1" s="1"/>
  <c r="D343" i="1"/>
  <c r="AD343" i="1" s="1"/>
  <c r="AC342" i="1"/>
  <c r="AM342" i="1" s="1"/>
  <c r="D342" i="1"/>
  <c r="AC341" i="1"/>
  <c r="AM341" i="1" s="1"/>
  <c r="D341" i="1"/>
  <c r="AI341" i="1" s="1"/>
  <c r="AC340" i="1"/>
  <c r="AN340" i="1" s="1"/>
  <c r="D340" i="1"/>
  <c r="AJ340" i="1" s="1"/>
  <c r="AC339" i="1"/>
  <c r="D339" i="1"/>
  <c r="AI339" i="1" s="1"/>
  <c r="AC338" i="1"/>
  <c r="D338" i="1"/>
  <c r="AI338" i="1" s="1"/>
  <c r="AC337" i="1"/>
  <c r="AN337" i="1" s="1"/>
  <c r="D337" i="1"/>
  <c r="AC336" i="1"/>
  <c r="AM336" i="1" s="1"/>
  <c r="D336" i="1"/>
  <c r="AC335" i="1"/>
  <c r="D335" i="1"/>
  <c r="AC334" i="1"/>
  <c r="AN334" i="1" s="1"/>
  <c r="D334" i="1"/>
  <c r="AE334" i="1" s="1"/>
  <c r="AC333" i="1"/>
  <c r="AM333" i="1" s="1"/>
  <c r="D333" i="1"/>
  <c r="AD333" i="1" s="1"/>
  <c r="AC332" i="1"/>
  <c r="AN332" i="1" s="1"/>
  <c r="D332" i="1"/>
  <c r="AE332" i="1" s="1"/>
  <c r="AC331" i="1"/>
  <c r="D331" i="1"/>
  <c r="AK331" i="1" s="1"/>
  <c r="AC330" i="1"/>
  <c r="AN330" i="1" s="1"/>
  <c r="D330" i="1"/>
  <c r="AD330" i="1" s="1"/>
  <c r="AC329" i="1"/>
  <c r="D329" i="1"/>
  <c r="AC328" i="1"/>
  <c r="D328" i="1"/>
  <c r="AK328" i="1" s="1"/>
  <c r="AC327" i="1"/>
  <c r="D327" i="1"/>
  <c r="AK327" i="1" s="1"/>
  <c r="AC326" i="1"/>
  <c r="D326" i="1"/>
  <c r="AG326" i="1" s="1"/>
  <c r="AC325" i="1"/>
  <c r="AN325" i="1" s="1"/>
  <c r="D325" i="1"/>
  <c r="AF325" i="1" s="1"/>
  <c r="AG324" i="1"/>
  <c r="AC324" i="1"/>
  <c r="AN324" i="1" s="1"/>
  <c r="D324" i="1"/>
  <c r="AC323" i="1"/>
  <c r="D323" i="1"/>
  <c r="AG323" i="1" s="1"/>
  <c r="AC322" i="1"/>
  <c r="D322" i="1"/>
  <c r="AG322" i="1" s="1"/>
  <c r="AC321" i="1"/>
  <c r="AM321" i="1" s="1"/>
  <c r="D321" i="1"/>
  <c r="AC320" i="1"/>
  <c r="AN320" i="1" s="1"/>
  <c r="D320" i="1"/>
  <c r="AC319" i="1"/>
  <c r="AN319" i="1" s="1"/>
  <c r="D319" i="1"/>
  <c r="AC318" i="1"/>
  <c r="AN318" i="1" s="1"/>
  <c r="D318" i="1"/>
  <c r="AC317" i="1"/>
  <c r="AN317" i="1" s="1"/>
  <c r="D317" i="1"/>
  <c r="AI317" i="1" s="1"/>
  <c r="AC316" i="1"/>
  <c r="AN316" i="1" s="1"/>
  <c r="D316" i="1"/>
  <c r="AF316" i="1" s="1"/>
  <c r="AC315" i="1"/>
  <c r="D315" i="1"/>
  <c r="AJ315" i="1" s="1"/>
  <c r="AC314" i="1"/>
  <c r="AN314" i="1" s="1"/>
  <c r="D314" i="1"/>
  <c r="AC313" i="1"/>
  <c r="AM313" i="1" s="1"/>
  <c r="D313" i="1"/>
  <c r="AE313" i="1" s="1"/>
  <c r="AC312" i="1"/>
  <c r="AN312" i="1" s="1"/>
  <c r="D312" i="1"/>
  <c r="AC311" i="1"/>
  <c r="AM311" i="1" s="1"/>
  <c r="D311" i="1"/>
  <c r="AC310" i="1"/>
  <c r="AN310" i="1" s="1"/>
  <c r="D310" i="1"/>
  <c r="AF310" i="1" s="1"/>
  <c r="AC309" i="1"/>
  <c r="AM309" i="1" s="1"/>
  <c r="D309" i="1"/>
  <c r="AF309" i="1" s="1"/>
  <c r="AC308" i="1"/>
  <c r="AN308" i="1" s="1"/>
  <c r="D308" i="1"/>
  <c r="AE308" i="1" s="1"/>
  <c r="AC307" i="1"/>
  <c r="D307" i="1"/>
  <c r="AH307" i="1" s="1"/>
  <c r="AC306" i="1"/>
  <c r="AM306" i="1" s="1"/>
  <c r="D306" i="1"/>
  <c r="AD305" i="1"/>
  <c r="AC305" i="1"/>
  <c r="AN305" i="1" s="1"/>
  <c r="D305" i="1"/>
  <c r="AK305" i="1" s="1"/>
  <c r="AC304" i="1"/>
  <c r="AN304" i="1" s="1"/>
  <c r="D304" i="1"/>
  <c r="AC303" i="1"/>
  <c r="D303" i="1"/>
  <c r="AE303" i="1" s="1"/>
  <c r="AC302" i="1"/>
  <c r="AN302" i="1" s="1"/>
  <c r="D302" i="1"/>
  <c r="AC301" i="1"/>
  <c r="AM301" i="1" s="1"/>
  <c r="D301" i="1"/>
  <c r="AC300" i="1"/>
  <c r="AN300" i="1" s="1"/>
  <c r="D300" i="1"/>
  <c r="AH300" i="1" s="1"/>
  <c r="AC299" i="1"/>
  <c r="D299" i="1"/>
  <c r="AC298" i="1"/>
  <c r="AN298" i="1" s="1"/>
  <c r="D298" i="1"/>
  <c r="AJ298" i="1" s="1"/>
  <c r="AC297" i="1"/>
  <c r="D297" i="1"/>
  <c r="AC296" i="1"/>
  <c r="D296" i="1"/>
  <c r="AI296" i="1" s="1"/>
  <c r="AC295" i="1"/>
  <c r="D295" i="1"/>
  <c r="AK295" i="1" s="1"/>
  <c r="AC294" i="1"/>
  <c r="AM294" i="1" s="1"/>
  <c r="D294" i="1"/>
  <c r="AH294" i="1" s="1"/>
  <c r="AC293" i="1"/>
  <c r="AN293" i="1" s="1"/>
  <c r="D293" i="1"/>
  <c r="AH293" i="1" s="1"/>
  <c r="AC292" i="1"/>
  <c r="AT292" i="1" s="1"/>
  <c r="D292" i="1"/>
  <c r="AG292" i="1" s="1"/>
  <c r="AT291" i="1"/>
  <c r="AN291" i="1"/>
  <c r="AC291" i="1"/>
  <c r="AM291" i="1" s="1"/>
  <c r="D291" i="1"/>
  <c r="AK291" i="1" s="1"/>
  <c r="AC290" i="1"/>
  <c r="AT290" i="1" s="1"/>
  <c r="D290" i="1"/>
  <c r="AI290" i="1" s="1"/>
  <c r="AG289" i="1"/>
  <c r="AE289" i="1"/>
  <c r="AC289" i="1"/>
  <c r="AM289" i="1" s="1"/>
  <c r="D289" i="1"/>
  <c r="AC288" i="1"/>
  <c r="AT288" i="1" s="1"/>
  <c r="D288" i="1"/>
  <c r="AK288" i="1" s="1"/>
  <c r="AC287" i="1"/>
  <c r="AM287" i="1" s="1"/>
  <c r="D287" i="1"/>
  <c r="AK287" i="1" s="1"/>
  <c r="AC286" i="1"/>
  <c r="AT286" i="1" s="1"/>
  <c r="D286" i="1"/>
  <c r="AD286" i="1" s="1"/>
  <c r="AC285" i="1"/>
  <c r="AM285" i="1" s="1"/>
  <c r="D285" i="1"/>
  <c r="AC284" i="1"/>
  <c r="AT284" i="1" s="1"/>
  <c r="D284" i="1"/>
  <c r="AD284" i="1" s="1"/>
  <c r="AC283" i="1"/>
  <c r="AM283" i="1" s="1"/>
  <c r="D283" i="1"/>
  <c r="AK283" i="1" s="1"/>
  <c r="AC282" i="1"/>
  <c r="AT282" i="1" s="1"/>
  <c r="D282" i="1"/>
  <c r="AJ282" i="1" s="1"/>
  <c r="AC281" i="1"/>
  <c r="AM281" i="1" s="1"/>
  <c r="D281" i="1"/>
  <c r="AJ281" i="1" s="1"/>
  <c r="AC280" i="1"/>
  <c r="AT280" i="1" s="1"/>
  <c r="D280" i="1"/>
  <c r="AE280" i="1" s="1"/>
  <c r="AC279" i="1"/>
  <c r="AM279" i="1" s="1"/>
  <c r="D279" i="1"/>
  <c r="AG278" i="1"/>
  <c r="AF278" i="1"/>
  <c r="AC278" i="1"/>
  <c r="AM278" i="1" s="1"/>
  <c r="D278" i="1"/>
  <c r="AC277" i="1"/>
  <c r="AN277" i="1" s="1"/>
  <c r="D277" i="1"/>
  <c r="AI277" i="1" s="1"/>
  <c r="AC276" i="1"/>
  <c r="AM276" i="1" s="1"/>
  <c r="D276" i="1"/>
  <c r="AC275" i="1"/>
  <c r="D275" i="1"/>
  <c r="AJ275" i="1" s="1"/>
  <c r="AC274" i="1"/>
  <c r="AN274" i="1" s="1"/>
  <c r="D274" i="1"/>
  <c r="AH274" i="1" s="1"/>
  <c r="AC273" i="1"/>
  <c r="AN273" i="1" s="1"/>
  <c r="D273" i="1"/>
  <c r="AD273" i="1" s="1"/>
  <c r="AC272" i="1"/>
  <c r="D272" i="1"/>
  <c r="AC271" i="1"/>
  <c r="AM271" i="1" s="1"/>
  <c r="D271" i="1"/>
  <c r="AK271" i="1" s="1"/>
  <c r="AC270" i="1"/>
  <c r="D270" i="1"/>
  <c r="AM269" i="1"/>
  <c r="AC269" i="1"/>
  <c r="AN269" i="1" s="1"/>
  <c r="D269" i="1"/>
  <c r="AC268" i="1"/>
  <c r="AN268" i="1" s="1"/>
  <c r="D268" i="1"/>
  <c r="AI268" i="1" s="1"/>
  <c r="AC267" i="1"/>
  <c r="D267" i="1"/>
  <c r="AC266" i="1"/>
  <c r="AT266" i="1" s="1"/>
  <c r="D266" i="1"/>
  <c r="AC265" i="1"/>
  <c r="AT265" i="1" s="1"/>
  <c r="D265" i="1"/>
  <c r="AK265" i="1" s="1"/>
  <c r="AT264" i="1"/>
  <c r="AC264" i="1"/>
  <c r="D264" i="1"/>
  <c r="AJ264" i="1" s="1"/>
  <c r="AC263" i="1"/>
  <c r="AT263" i="1" s="1"/>
  <c r="D263" i="1"/>
  <c r="AK263" i="1" s="1"/>
  <c r="AT262" i="1"/>
  <c r="AC262" i="1"/>
  <c r="D262" i="1"/>
  <c r="AC261" i="1"/>
  <c r="AT261" i="1" s="1"/>
  <c r="D261" i="1"/>
  <c r="AH261" i="1" s="1"/>
  <c r="AC260" i="1"/>
  <c r="AT260" i="1" s="1"/>
  <c r="D260" i="1"/>
  <c r="AH260" i="1" s="1"/>
  <c r="AC259" i="1"/>
  <c r="AT259" i="1" s="1"/>
  <c r="D259" i="1"/>
  <c r="AC258" i="1"/>
  <c r="AT258" i="1" s="1"/>
  <c r="D258" i="1"/>
  <c r="AK258" i="1" s="1"/>
  <c r="AT257" i="1"/>
  <c r="AC257" i="1"/>
  <c r="D257" i="1"/>
  <c r="AH257" i="1" s="1"/>
  <c r="AC256" i="1"/>
  <c r="AT256" i="1" s="1"/>
  <c r="D256" i="1"/>
  <c r="AH256" i="1" s="1"/>
  <c r="AC255" i="1"/>
  <c r="AN255" i="1" s="1"/>
  <c r="D255" i="1"/>
  <c r="AC254" i="1"/>
  <c r="AN254" i="1" s="1"/>
  <c r="D254" i="1"/>
  <c r="AI254" i="1" s="1"/>
  <c r="AC253" i="1"/>
  <c r="D253" i="1"/>
  <c r="AC252" i="1"/>
  <c r="AN252" i="1" s="1"/>
  <c r="D252" i="1"/>
  <c r="AK252" i="1" s="1"/>
  <c r="AC251" i="1"/>
  <c r="D251" i="1"/>
  <c r="AH251" i="1" s="1"/>
  <c r="AC250" i="1"/>
  <c r="AN250" i="1" s="1"/>
  <c r="D250" i="1"/>
  <c r="AG250" i="1" s="1"/>
  <c r="AC249" i="1"/>
  <c r="AN249" i="1" s="1"/>
  <c r="D249" i="1"/>
  <c r="AC248" i="1"/>
  <c r="D248" i="1"/>
  <c r="AF248" i="1" s="1"/>
  <c r="AC247" i="1"/>
  <c r="D247" i="1"/>
  <c r="AC246" i="1"/>
  <c r="AN246" i="1" s="1"/>
  <c r="D246" i="1"/>
  <c r="AJ246" i="1" s="1"/>
  <c r="AC245" i="1"/>
  <c r="AM245" i="1" s="1"/>
  <c r="D245" i="1"/>
  <c r="AE245" i="1" s="1"/>
  <c r="AC244" i="1"/>
  <c r="D244" i="1"/>
  <c r="AD244" i="1" s="1"/>
  <c r="AC243" i="1"/>
  <c r="AM243" i="1" s="1"/>
  <c r="D243" i="1"/>
  <c r="AC242" i="1"/>
  <c r="D242" i="1"/>
  <c r="AI242" i="1" s="1"/>
  <c r="AC241" i="1"/>
  <c r="AN241" i="1" s="1"/>
  <c r="D241" i="1"/>
  <c r="AC240" i="1"/>
  <c r="D240" i="1"/>
  <c r="AC239" i="1"/>
  <c r="AN239" i="1" s="1"/>
  <c r="D239" i="1"/>
  <c r="AI239" i="1" s="1"/>
  <c r="AC238" i="1"/>
  <c r="D238" i="1"/>
  <c r="AK238" i="1" s="1"/>
  <c r="AC237" i="1"/>
  <c r="AN237" i="1" s="1"/>
  <c r="D237" i="1"/>
  <c r="AJ237" i="1" s="1"/>
  <c r="AC236" i="1"/>
  <c r="AN236" i="1" s="1"/>
  <c r="D236" i="1"/>
  <c r="AE236" i="1" s="1"/>
  <c r="AC235" i="1"/>
  <c r="D235" i="1"/>
  <c r="AJ235" i="1" s="1"/>
  <c r="AC234" i="1"/>
  <c r="AM234" i="1" s="1"/>
  <c r="D234" i="1"/>
  <c r="AG234" i="1" s="1"/>
  <c r="AC233" i="1"/>
  <c r="AN233" i="1" s="1"/>
  <c r="D233" i="1"/>
  <c r="AJ233" i="1" s="1"/>
  <c r="AC232" i="1"/>
  <c r="D232" i="1"/>
  <c r="AG232" i="1" s="1"/>
  <c r="AC231" i="1"/>
  <c r="AN231" i="1" s="1"/>
  <c r="D231" i="1"/>
  <c r="AK231" i="1" s="1"/>
  <c r="AC230" i="1"/>
  <c r="AN230" i="1" s="1"/>
  <c r="D230" i="1"/>
  <c r="AI230" i="1" s="1"/>
  <c r="AC229" i="1"/>
  <c r="D229" i="1"/>
  <c r="AF229" i="1" s="1"/>
  <c r="AC228" i="1"/>
  <c r="AN228" i="1" s="1"/>
  <c r="D228" i="1"/>
  <c r="AF228" i="1" s="1"/>
  <c r="AC227" i="1"/>
  <c r="AM227" i="1" s="1"/>
  <c r="D227" i="1"/>
  <c r="AC226" i="1"/>
  <c r="AM226" i="1" s="1"/>
  <c r="D226" i="1"/>
  <c r="AC225" i="1"/>
  <c r="AN225" i="1" s="1"/>
  <c r="D225" i="1"/>
  <c r="AJ225" i="1" s="1"/>
  <c r="AC224" i="1"/>
  <c r="D224" i="1"/>
  <c r="AC223" i="1"/>
  <c r="AN223" i="1" s="1"/>
  <c r="D223" i="1"/>
  <c r="AK223" i="1" s="1"/>
  <c r="AC222" i="1"/>
  <c r="D222" i="1"/>
  <c r="AI222" i="1" s="1"/>
  <c r="AC221" i="1"/>
  <c r="D221" i="1"/>
  <c r="AC220" i="1"/>
  <c r="AN220" i="1" s="1"/>
  <c r="D220" i="1"/>
  <c r="AC219" i="1"/>
  <c r="D219" i="1"/>
  <c r="AE219" i="1" s="1"/>
  <c r="AC218" i="1"/>
  <c r="AN218" i="1" s="1"/>
  <c r="D218" i="1"/>
  <c r="AF218" i="1" s="1"/>
  <c r="AC217" i="1"/>
  <c r="AN217" i="1" s="1"/>
  <c r="D217" i="1"/>
  <c r="AC216" i="1"/>
  <c r="D216" i="1"/>
  <c r="AI216" i="1" s="1"/>
  <c r="AC215" i="1"/>
  <c r="AN215" i="1" s="1"/>
  <c r="D215" i="1"/>
  <c r="AK215" i="1" s="1"/>
  <c r="AC214" i="1"/>
  <c r="AN214" i="1" s="1"/>
  <c r="D214" i="1"/>
  <c r="AJ214" i="1" s="1"/>
  <c r="AK213" i="1"/>
  <c r="AC213" i="1"/>
  <c r="D213" i="1"/>
  <c r="AJ213" i="1" s="1"/>
  <c r="AC212" i="1"/>
  <c r="D212" i="1"/>
  <c r="AD212" i="1" s="1"/>
  <c r="AC211" i="1"/>
  <c r="AN211" i="1" s="1"/>
  <c r="D211" i="1"/>
  <c r="AF211" i="1" s="1"/>
  <c r="AC210" i="1"/>
  <c r="AN210" i="1" s="1"/>
  <c r="D210" i="1"/>
  <c r="AD210" i="1" s="1"/>
  <c r="AC209" i="1"/>
  <c r="AN209" i="1" s="1"/>
  <c r="D209" i="1"/>
  <c r="AH209" i="1" s="1"/>
  <c r="AC208" i="1"/>
  <c r="D208" i="1"/>
  <c r="AC207" i="1"/>
  <c r="AN207" i="1" s="1"/>
  <c r="D207" i="1"/>
  <c r="AJ207" i="1" s="1"/>
  <c r="AC206" i="1"/>
  <c r="D206" i="1"/>
  <c r="AJ206" i="1" s="1"/>
  <c r="AC205" i="1"/>
  <c r="AN205" i="1" s="1"/>
  <c r="D205" i="1"/>
  <c r="AD205" i="1" s="1"/>
  <c r="AC204" i="1"/>
  <c r="AN204" i="1" s="1"/>
  <c r="D204" i="1"/>
  <c r="AJ204" i="1" s="1"/>
  <c r="AC203" i="1"/>
  <c r="AN203" i="1" s="1"/>
  <c r="D203" i="1"/>
  <c r="AJ203" i="1" s="1"/>
  <c r="AD202" i="1"/>
  <c r="AC202" i="1"/>
  <c r="AN202" i="1" s="1"/>
  <c r="D202" i="1"/>
  <c r="AI202" i="1" s="1"/>
  <c r="AC201" i="1"/>
  <c r="AN201" i="1" s="1"/>
  <c r="D201" i="1"/>
  <c r="AE201" i="1" s="1"/>
  <c r="AC200" i="1"/>
  <c r="D200" i="1"/>
  <c r="AF200" i="1" s="1"/>
  <c r="AC199" i="1"/>
  <c r="D199" i="1"/>
  <c r="AD199" i="1" s="1"/>
  <c r="AC198" i="1"/>
  <c r="AN198" i="1" s="1"/>
  <c r="D198" i="1"/>
  <c r="AC197" i="1"/>
  <c r="AN197" i="1" s="1"/>
  <c r="D197" i="1"/>
  <c r="AC196" i="1"/>
  <c r="AN196" i="1" s="1"/>
  <c r="D196" i="1"/>
  <c r="AC195" i="1"/>
  <c r="AM195" i="1" s="1"/>
  <c r="D195" i="1"/>
  <c r="AK195" i="1" s="1"/>
  <c r="AC194" i="1"/>
  <c r="AM194" i="1" s="1"/>
  <c r="D194" i="1"/>
  <c r="AI194" i="1" s="1"/>
  <c r="AC193" i="1"/>
  <c r="AN193" i="1" s="1"/>
  <c r="D193" i="1"/>
  <c r="AC192" i="1"/>
  <c r="D192" i="1"/>
  <c r="AJ192" i="1" s="1"/>
  <c r="AC191" i="1"/>
  <c r="AN191" i="1" s="1"/>
  <c r="D191" i="1"/>
  <c r="AI191" i="1" s="1"/>
  <c r="AC190" i="1"/>
  <c r="AN190" i="1" s="1"/>
  <c r="D190" i="1"/>
  <c r="AC189" i="1"/>
  <c r="AN189" i="1" s="1"/>
  <c r="D189" i="1"/>
  <c r="AK189" i="1" s="1"/>
  <c r="AC188" i="1"/>
  <c r="AM188" i="1" s="1"/>
  <c r="D188" i="1"/>
  <c r="AJ188" i="1" s="1"/>
  <c r="AC187" i="1"/>
  <c r="AM187" i="1" s="1"/>
  <c r="D187" i="1"/>
  <c r="AI187" i="1" s="1"/>
  <c r="AC186" i="1"/>
  <c r="AN186" i="1" s="1"/>
  <c r="D186" i="1"/>
  <c r="AI186" i="1" s="1"/>
  <c r="AC185" i="1"/>
  <c r="AN185" i="1" s="1"/>
  <c r="D185" i="1"/>
  <c r="AE185" i="1" s="1"/>
  <c r="AC184" i="1"/>
  <c r="D184" i="1"/>
  <c r="AG183" i="1"/>
  <c r="AC183" i="1"/>
  <c r="AN183" i="1" s="1"/>
  <c r="D183" i="1"/>
  <c r="AC182" i="1"/>
  <c r="D182" i="1"/>
  <c r="AE182" i="1" s="1"/>
  <c r="AC181" i="1"/>
  <c r="AM181" i="1" s="1"/>
  <c r="D181" i="1"/>
  <c r="AE181" i="1" s="1"/>
  <c r="AC180" i="1"/>
  <c r="AN180" i="1" s="1"/>
  <c r="D180" i="1"/>
  <c r="AJ180" i="1" s="1"/>
  <c r="AC179" i="1"/>
  <c r="AN179" i="1" s="1"/>
  <c r="D179" i="1"/>
  <c r="AH179" i="1" s="1"/>
  <c r="AC178" i="1"/>
  <c r="AN178" i="1" s="1"/>
  <c r="D178" i="1"/>
  <c r="AI178" i="1" s="1"/>
  <c r="AC177" i="1"/>
  <c r="AN177" i="1" s="1"/>
  <c r="D177" i="1"/>
  <c r="AI177" i="1" s="1"/>
  <c r="AC176" i="1"/>
  <c r="D176" i="1"/>
  <c r="AK176" i="1" s="1"/>
  <c r="AC175" i="1"/>
  <c r="AN175" i="1" s="1"/>
  <c r="D175" i="1"/>
  <c r="AC174" i="1"/>
  <c r="AM174" i="1" s="1"/>
  <c r="D174" i="1"/>
  <c r="AJ174" i="1" s="1"/>
  <c r="AC173" i="1"/>
  <c r="AN173" i="1" s="1"/>
  <c r="D173" i="1"/>
  <c r="AJ173" i="1" s="1"/>
  <c r="AC172" i="1"/>
  <c r="D172" i="1"/>
  <c r="AD172" i="1" s="1"/>
  <c r="AC171" i="1"/>
  <c r="AN171" i="1" s="1"/>
  <c r="D171" i="1"/>
  <c r="AJ171" i="1" s="1"/>
  <c r="AC170" i="1"/>
  <c r="AN170" i="1" s="1"/>
  <c r="D170" i="1"/>
  <c r="AI170" i="1" s="1"/>
  <c r="AC169" i="1"/>
  <c r="AN169" i="1" s="1"/>
  <c r="D169" i="1"/>
  <c r="AF169" i="1" s="1"/>
  <c r="AC168" i="1"/>
  <c r="D168" i="1"/>
  <c r="AF168" i="1" s="1"/>
  <c r="AC167" i="1"/>
  <c r="AN167" i="1" s="1"/>
  <c r="D167" i="1"/>
  <c r="AG167" i="1" s="1"/>
  <c r="AC166" i="1"/>
  <c r="AN166" i="1" s="1"/>
  <c r="D166" i="1"/>
  <c r="AI166" i="1" s="1"/>
  <c r="AC165" i="1"/>
  <c r="D165" i="1"/>
  <c r="AK165" i="1" s="1"/>
  <c r="AC164" i="1"/>
  <c r="D164" i="1"/>
  <c r="AJ164" i="1" s="1"/>
  <c r="AC163" i="1"/>
  <c r="AM163" i="1" s="1"/>
  <c r="D163" i="1"/>
  <c r="AD163" i="1" s="1"/>
  <c r="AC162" i="1"/>
  <c r="AN162" i="1" s="1"/>
  <c r="D162" i="1"/>
  <c r="AI162" i="1" s="1"/>
  <c r="AC161" i="1"/>
  <c r="AN161" i="1" s="1"/>
  <c r="D161" i="1"/>
  <c r="AJ161" i="1" s="1"/>
  <c r="AC160" i="1"/>
  <c r="D160" i="1"/>
  <c r="AJ160" i="1" s="1"/>
  <c r="AC159" i="1"/>
  <c r="AM159" i="1" s="1"/>
  <c r="D159" i="1"/>
  <c r="AC158" i="1"/>
  <c r="AM158" i="1" s="1"/>
  <c r="D158" i="1"/>
  <c r="AG158" i="1" s="1"/>
  <c r="AC157" i="1"/>
  <c r="AN157" i="1" s="1"/>
  <c r="D157" i="1"/>
  <c r="AG157" i="1" s="1"/>
  <c r="AC156" i="1"/>
  <c r="D156" i="1"/>
  <c r="AH156" i="1" s="1"/>
  <c r="AC155" i="1"/>
  <c r="AN155" i="1" s="1"/>
  <c r="D155" i="1"/>
  <c r="AD155" i="1" s="1"/>
  <c r="AC154" i="1"/>
  <c r="AM154" i="1" s="1"/>
  <c r="D154" i="1"/>
  <c r="AK154" i="1" s="1"/>
  <c r="AC153" i="1"/>
  <c r="D153" i="1"/>
  <c r="AJ153" i="1" s="1"/>
  <c r="AC152" i="1"/>
  <c r="AN152" i="1" s="1"/>
  <c r="D152" i="1"/>
  <c r="AJ152" i="1" s="1"/>
  <c r="AC151" i="1"/>
  <c r="AM151" i="1" s="1"/>
  <c r="D151" i="1"/>
  <c r="AF151" i="1" s="1"/>
  <c r="AC150" i="1"/>
  <c r="AM150" i="1" s="1"/>
  <c r="D150" i="1"/>
  <c r="AG150" i="1" s="1"/>
  <c r="AC149" i="1"/>
  <c r="AM149" i="1" s="1"/>
  <c r="D149" i="1"/>
  <c r="AF149" i="1" s="1"/>
  <c r="AN148" i="1"/>
  <c r="AC148" i="1"/>
  <c r="AM148" i="1" s="1"/>
  <c r="D148" i="1"/>
  <c r="AI148" i="1" s="1"/>
  <c r="AC147" i="1"/>
  <c r="AM147" i="1" s="1"/>
  <c r="D147" i="1"/>
  <c r="AF147" i="1" s="1"/>
  <c r="AC146" i="1"/>
  <c r="AN146" i="1" s="1"/>
  <c r="D146" i="1"/>
  <c r="AI146" i="1" s="1"/>
  <c r="AC145" i="1"/>
  <c r="D145" i="1"/>
  <c r="AD145" i="1" s="1"/>
  <c r="AC144" i="1"/>
  <c r="AN144" i="1" s="1"/>
  <c r="D144" i="1"/>
  <c r="AH144" i="1" s="1"/>
  <c r="AC143" i="1"/>
  <c r="D143" i="1"/>
  <c r="AF143" i="1" s="1"/>
  <c r="AC142" i="1"/>
  <c r="AN142" i="1" s="1"/>
  <c r="D142" i="1"/>
  <c r="AG142" i="1" s="1"/>
  <c r="AC141" i="1"/>
  <c r="AM141" i="1" s="1"/>
  <c r="D141" i="1"/>
  <c r="AH141" i="1" s="1"/>
  <c r="AC140" i="1"/>
  <c r="AN140" i="1" s="1"/>
  <c r="D140" i="1"/>
  <c r="AG140" i="1" s="1"/>
  <c r="AC139" i="1"/>
  <c r="D139" i="1"/>
  <c r="AJ139" i="1" s="1"/>
  <c r="AC138" i="1"/>
  <c r="AN138" i="1" s="1"/>
  <c r="D138" i="1"/>
  <c r="AK138" i="1" s="1"/>
  <c r="AC137" i="1"/>
  <c r="D137" i="1"/>
  <c r="AD137" i="1" s="1"/>
  <c r="AC136" i="1"/>
  <c r="AN136" i="1" s="1"/>
  <c r="D136" i="1"/>
  <c r="AE136" i="1" s="1"/>
  <c r="AC135" i="1"/>
  <c r="AM135" i="1" s="1"/>
  <c r="D135" i="1"/>
  <c r="AF135" i="1" s="1"/>
  <c r="AC134" i="1"/>
  <c r="AM134" i="1" s="1"/>
  <c r="D134" i="1"/>
  <c r="AK134" i="1" s="1"/>
  <c r="AC133" i="1"/>
  <c r="AM133" i="1" s="1"/>
  <c r="D133" i="1"/>
  <c r="AH133" i="1" s="1"/>
  <c r="AC132" i="1"/>
  <c r="AN132" i="1" s="1"/>
  <c r="D132" i="1"/>
  <c r="AI132" i="1" s="1"/>
  <c r="AC131" i="1"/>
  <c r="AM131" i="1" s="1"/>
  <c r="D131" i="1"/>
  <c r="AH131" i="1" s="1"/>
  <c r="AC130" i="1"/>
  <c r="AN130" i="1" s="1"/>
  <c r="D130" i="1"/>
  <c r="AK130" i="1" s="1"/>
  <c r="AC129" i="1"/>
  <c r="D129" i="1"/>
  <c r="AD129" i="1" s="1"/>
  <c r="AC128" i="1"/>
  <c r="AN128" i="1" s="1"/>
  <c r="D128" i="1"/>
  <c r="AE128" i="1" s="1"/>
  <c r="AC127" i="1"/>
  <c r="AN127" i="1" s="1"/>
  <c r="D127" i="1"/>
  <c r="AF127" i="1" s="1"/>
  <c r="AJ126" i="1"/>
  <c r="AC126" i="1"/>
  <c r="D126" i="1"/>
  <c r="AG126" i="1" s="1"/>
  <c r="AC125" i="1"/>
  <c r="AM125" i="1" s="1"/>
  <c r="D125" i="1"/>
  <c r="AH125" i="1" s="1"/>
  <c r="AC124" i="1"/>
  <c r="AM124" i="1" s="1"/>
  <c r="D124" i="1"/>
  <c r="AI124" i="1" s="1"/>
  <c r="AC123" i="1"/>
  <c r="AN123" i="1" s="1"/>
  <c r="D123" i="1"/>
  <c r="AJ123" i="1" s="1"/>
  <c r="AG122" i="1"/>
  <c r="AC122" i="1"/>
  <c r="AN122" i="1" s="1"/>
  <c r="D122" i="1"/>
  <c r="AD122" i="1" s="1"/>
  <c r="AC121" i="1"/>
  <c r="D121" i="1"/>
  <c r="AK121" i="1" s="1"/>
  <c r="AC120" i="1"/>
  <c r="AN120" i="1" s="1"/>
  <c r="D120" i="1"/>
  <c r="AE120" i="1" s="1"/>
  <c r="AC119" i="1"/>
  <c r="AN119" i="1" s="1"/>
  <c r="D119" i="1"/>
  <c r="AF119" i="1" s="1"/>
  <c r="AC118" i="1"/>
  <c r="AM118" i="1" s="1"/>
  <c r="D118" i="1"/>
  <c r="AD118" i="1" s="1"/>
  <c r="AC117" i="1"/>
  <c r="AM117" i="1" s="1"/>
  <c r="D117" i="1"/>
  <c r="AK117" i="1" s="1"/>
  <c r="AC116" i="1"/>
  <c r="AM116" i="1" s="1"/>
  <c r="D116" i="1"/>
  <c r="AI116" i="1" s="1"/>
  <c r="AC115" i="1"/>
  <c r="AN115" i="1" s="1"/>
  <c r="D115" i="1"/>
  <c r="AJ115" i="1" s="1"/>
  <c r="AC114" i="1"/>
  <c r="AM114" i="1" s="1"/>
  <c r="D114" i="1"/>
  <c r="AK114" i="1" s="1"/>
  <c r="AC113" i="1"/>
  <c r="AN113" i="1" s="1"/>
  <c r="D113" i="1"/>
  <c r="AC112" i="1"/>
  <c r="AN112" i="1" s="1"/>
  <c r="D112" i="1"/>
  <c r="AE112" i="1" s="1"/>
  <c r="AC111" i="1"/>
  <c r="AM111" i="1" s="1"/>
  <c r="D111" i="1"/>
  <c r="AH111" i="1" s="1"/>
  <c r="AC110" i="1"/>
  <c r="AN110" i="1" s="1"/>
  <c r="D110" i="1"/>
  <c r="AG110" i="1" s="1"/>
  <c r="AC109" i="1"/>
  <c r="AM109" i="1" s="1"/>
  <c r="D109" i="1"/>
  <c r="AH109" i="1" s="1"/>
  <c r="AC108" i="1"/>
  <c r="AM108" i="1" s="1"/>
  <c r="D108" i="1"/>
  <c r="AI108" i="1" s="1"/>
  <c r="AC107" i="1"/>
  <c r="AM107" i="1" s="1"/>
  <c r="D107" i="1"/>
  <c r="AJ107" i="1" s="1"/>
  <c r="AC106" i="1"/>
  <c r="AM106" i="1" s="1"/>
  <c r="D106" i="1"/>
  <c r="AK106" i="1" s="1"/>
  <c r="AC105" i="1"/>
  <c r="D105" i="1"/>
  <c r="AC104" i="1"/>
  <c r="AN104" i="1" s="1"/>
  <c r="D104" i="1"/>
  <c r="AK104" i="1" s="1"/>
  <c r="AC103" i="1"/>
  <c r="AM103" i="1" s="1"/>
  <c r="D103" i="1"/>
  <c r="AF103" i="1" s="1"/>
  <c r="AC102" i="1"/>
  <c r="AN102" i="1" s="1"/>
  <c r="D102" i="1"/>
  <c r="AG102" i="1" s="1"/>
  <c r="AC101" i="1"/>
  <c r="D101" i="1"/>
  <c r="AH101" i="1" s="1"/>
  <c r="AC100" i="1"/>
  <c r="AM100" i="1" s="1"/>
  <c r="D100" i="1"/>
  <c r="AK100" i="1" s="1"/>
  <c r="AC99" i="1"/>
  <c r="AN99" i="1" s="1"/>
  <c r="D99" i="1"/>
  <c r="AC98" i="1"/>
  <c r="AN98" i="1" s="1"/>
  <c r="D98" i="1"/>
  <c r="AH98" i="1" s="1"/>
  <c r="AC97" i="1"/>
  <c r="D97" i="1"/>
  <c r="AD97" i="1" s="1"/>
  <c r="AC96" i="1"/>
  <c r="AM96" i="1" s="1"/>
  <c r="D96" i="1"/>
  <c r="AD96" i="1" s="1"/>
  <c r="AC95" i="1"/>
  <c r="AN95" i="1" s="1"/>
  <c r="D95" i="1"/>
  <c r="AF95" i="1" s="1"/>
  <c r="AC94" i="1"/>
  <c r="AM94" i="1" s="1"/>
  <c r="D94" i="1"/>
  <c r="AH94" i="1" s="1"/>
  <c r="AC93" i="1"/>
  <c r="AN93" i="1" s="1"/>
  <c r="D93" i="1"/>
  <c r="AC92" i="1"/>
  <c r="AM92" i="1" s="1"/>
  <c r="D92" i="1"/>
  <c r="AD92" i="1" s="1"/>
  <c r="AC91" i="1"/>
  <c r="AN91" i="1" s="1"/>
  <c r="D91" i="1"/>
  <c r="AC90" i="1"/>
  <c r="AN90" i="1" s="1"/>
  <c r="D90" i="1"/>
  <c r="AC89" i="1"/>
  <c r="D89" i="1"/>
  <c r="AD89" i="1" s="1"/>
  <c r="AC88" i="1"/>
  <c r="AN88" i="1" s="1"/>
  <c r="D88" i="1"/>
  <c r="AE88" i="1" s="1"/>
  <c r="AC87" i="1"/>
  <c r="AM87" i="1" s="1"/>
  <c r="D87" i="1"/>
  <c r="AC86" i="1"/>
  <c r="AM86" i="1" s="1"/>
  <c r="D86" i="1"/>
  <c r="AG86" i="1" s="1"/>
  <c r="AC85" i="1"/>
  <c r="AN85" i="1" s="1"/>
  <c r="D85" i="1"/>
  <c r="AD85" i="1" s="1"/>
  <c r="AE84" i="1"/>
  <c r="AC84" i="1"/>
  <c r="AM84" i="1" s="1"/>
  <c r="D84" i="1"/>
  <c r="AJ84" i="1" s="1"/>
  <c r="AC83" i="1"/>
  <c r="AM83" i="1" s="1"/>
  <c r="D83" i="1"/>
  <c r="AJ83" i="1" s="1"/>
  <c r="AC82" i="1"/>
  <c r="AM82" i="1" s="1"/>
  <c r="D82" i="1"/>
  <c r="AK82" i="1" s="1"/>
  <c r="AC81" i="1"/>
  <c r="D81" i="1"/>
  <c r="AC80" i="1"/>
  <c r="AN80" i="1" s="1"/>
  <c r="D80" i="1"/>
  <c r="AE80" i="1" s="1"/>
  <c r="AC79" i="1"/>
  <c r="AM79" i="1" s="1"/>
  <c r="D79" i="1"/>
  <c r="AF79" i="1" s="1"/>
  <c r="AC78" i="1"/>
  <c r="AM78" i="1" s="1"/>
  <c r="D78" i="1"/>
  <c r="AG78" i="1" s="1"/>
  <c r="AC77" i="1"/>
  <c r="AM77" i="1" s="1"/>
  <c r="D77" i="1"/>
  <c r="AC76" i="1"/>
  <c r="AN76" i="1" s="1"/>
  <c r="D76" i="1"/>
  <c r="AI76" i="1" s="1"/>
  <c r="AC75" i="1"/>
  <c r="D75" i="1"/>
  <c r="AJ75" i="1" s="1"/>
  <c r="AC74" i="1"/>
  <c r="D74" i="1"/>
  <c r="AJ74" i="1" s="1"/>
  <c r="AC73" i="1"/>
  <c r="D73" i="1"/>
  <c r="AD73" i="1" s="1"/>
  <c r="AC72" i="1"/>
  <c r="AN72" i="1" s="1"/>
  <c r="D72" i="1"/>
  <c r="AE72" i="1" s="1"/>
  <c r="AC71" i="1"/>
  <c r="D71" i="1"/>
  <c r="AF71" i="1" s="1"/>
  <c r="AC70" i="1"/>
  <c r="AM70" i="1" s="1"/>
  <c r="D70" i="1"/>
  <c r="AC69" i="1"/>
  <c r="AM69" i="1" s="1"/>
  <c r="D69" i="1"/>
  <c r="AH69" i="1" s="1"/>
  <c r="AC68" i="1"/>
  <c r="AN68" i="1" s="1"/>
  <c r="D68" i="1"/>
  <c r="AI68" i="1" s="1"/>
  <c r="AC67" i="1"/>
  <c r="AM67" i="1" s="1"/>
  <c r="D67" i="1"/>
  <c r="AE67" i="1" s="1"/>
  <c r="AC66" i="1"/>
  <c r="AN66" i="1" s="1"/>
  <c r="D66" i="1"/>
  <c r="AK66" i="1" s="1"/>
  <c r="AC65" i="1"/>
  <c r="D65" i="1"/>
  <c r="AD65" i="1" s="1"/>
  <c r="AC64" i="1"/>
  <c r="AN64" i="1" s="1"/>
  <c r="D64" i="1"/>
  <c r="AE64" i="1" s="1"/>
  <c r="AC63" i="1"/>
  <c r="AN63" i="1" s="1"/>
  <c r="D63" i="1"/>
  <c r="AF63" i="1" s="1"/>
  <c r="AC62" i="1"/>
  <c r="AM62" i="1" s="1"/>
  <c r="D62" i="1"/>
  <c r="AG62" i="1" s="1"/>
  <c r="AC61" i="1"/>
  <c r="AN61" i="1" s="1"/>
  <c r="D61" i="1"/>
  <c r="AH61" i="1" s="1"/>
  <c r="AC60" i="1"/>
  <c r="AM60" i="1" s="1"/>
  <c r="D60" i="1"/>
  <c r="AI60" i="1" s="1"/>
  <c r="AC59" i="1"/>
  <c r="AN59" i="1" s="1"/>
  <c r="D59" i="1"/>
  <c r="AJ59" i="1" s="1"/>
  <c r="AC58" i="1"/>
  <c r="AN58" i="1" s="1"/>
  <c r="D58" i="1"/>
  <c r="AD58" i="1" s="1"/>
  <c r="AC57" i="1"/>
  <c r="D57" i="1"/>
  <c r="AK57" i="1" s="1"/>
  <c r="AC56" i="1"/>
  <c r="AN56" i="1" s="1"/>
  <c r="D56" i="1"/>
  <c r="AE56" i="1" s="1"/>
  <c r="AC55" i="1"/>
  <c r="AN55" i="1" s="1"/>
  <c r="D55" i="1"/>
  <c r="AF55" i="1" s="1"/>
  <c r="AC54" i="1"/>
  <c r="AM54" i="1" s="1"/>
  <c r="D54" i="1"/>
  <c r="AG54" i="1" s="1"/>
  <c r="AC53" i="1"/>
  <c r="AN53" i="1" s="1"/>
  <c r="D53" i="1"/>
  <c r="AC52" i="1"/>
  <c r="AM52" i="1" s="1"/>
  <c r="D52" i="1"/>
  <c r="AI52" i="1" s="1"/>
  <c r="AC51" i="1"/>
  <c r="AN51" i="1" s="1"/>
  <c r="D51" i="1"/>
  <c r="AJ51" i="1" s="1"/>
  <c r="AC50" i="1"/>
  <c r="AM50" i="1" s="1"/>
  <c r="D50" i="1"/>
  <c r="AK50" i="1" s="1"/>
  <c r="AC49" i="1"/>
  <c r="AN49" i="1" s="1"/>
  <c r="D49" i="1"/>
  <c r="AD49" i="1" s="1"/>
  <c r="AC48" i="1"/>
  <c r="AN48" i="1" s="1"/>
  <c r="D48" i="1"/>
  <c r="AE48" i="1" s="1"/>
  <c r="AC47" i="1"/>
  <c r="AM47" i="1" s="1"/>
  <c r="D47" i="1"/>
  <c r="AF47" i="1" s="1"/>
  <c r="AC46" i="1"/>
  <c r="AN46" i="1" s="1"/>
  <c r="D46" i="1"/>
  <c r="AG46" i="1" s="1"/>
  <c r="AC45" i="1"/>
  <c r="AM45" i="1" s="1"/>
  <c r="D45" i="1"/>
  <c r="AH45" i="1" s="1"/>
  <c r="AC44" i="1"/>
  <c r="AN44" i="1" s="1"/>
  <c r="D44" i="1"/>
  <c r="AI44" i="1" s="1"/>
  <c r="AC43" i="1"/>
  <c r="AM43" i="1" s="1"/>
  <c r="D43" i="1"/>
  <c r="AH43" i="1" s="1"/>
  <c r="AC42" i="1"/>
  <c r="AN42" i="1" s="1"/>
  <c r="D42" i="1"/>
  <c r="AF42" i="1" s="1"/>
  <c r="AC41" i="1"/>
  <c r="D41" i="1"/>
  <c r="AD41" i="1" s="1"/>
  <c r="AC40" i="1"/>
  <c r="AN40" i="1" s="1"/>
  <c r="D40" i="1"/>
  <c r="AK40" i="1" s="1"/>
  <c r="AC39" i="1"/>
  <c r="AN39" i="1" s="1"/>
  <c r="D39" i="1"/>
  <c r="AF39" i="1" s="1"/>
  <c r="AC38" i="1"/>
  <c r="AN38" i="1" s="1"/>
  <c r="D38" i="1"/>
  <c r="AG38" i="1" s="1"/>
  <c r="AC37" i="1"/>
  <c r="AM37" i="1" s="1"/>
  <c r="D37" i="1"/>
  <c r="AH37" i="1" s="1"/>
  <c r="AC36" i="1"/>
  <c r="AN36" i="1" s="1"/>
  <c r="D36" i="1"/>
  <c r="AK36" i="1" s="1"/>
  <c r="AC35" i="1"/>
  <c r="AM35" i="1" s="1"/>
  <c r="D35" i="1"/>
  <c r="AJ35" i="1" s="1"/>
  <c r="AC34" i="1"/>
  <c r="AN34" i="1" s="1"/>
  <c r="D34" i="1"/>
  <c r="AK34" i="1" s="1"/>
  <c r="AC33" i="1"/>
  <c r="D33" i="1"/>
  <c r="AH33" i="1" s="1"/>
  <c r="AC32" i="1"/>
  <c r="D32" i="1"/>
  <c r="AE32" i="1" s="1"/>
  <c r="AC31" i="1"/>
  <c r="AN31" i="1" s="1"/>
  <c r="D31" i="1"/>
  <c r="AF31" i="1" s="1"/>
  <c r="AC30" i="1"/>
  <c r="AM30" i="1" s="1"/>
  <c r="D30" i="1"/>
  <c r="AG30" i="1" s="1"/>
  <c r="AC29" i="1"/>
  <c r="AN29" i="1" s="1"/>
  <c r="D29" i="1"/>
  <c r="AH29" i="1" s="1"/>
  <c r="AC28" i="1"/>
  <c r="AM28" i="1" s="1"/>
  <c r="D28" i="1"/>
  <c r="AI28" i="1" s="1"/>
  <c r="AC27" i="1"/>
  <c r="AM27" i="1" s="1"/>
  <c r="D27" i="1"/>
  <c r="AH27" i="1" s="1"/>
  <c r="AM26" i="1"/>
  <c r="AC26" i="1"/>
  <c r="AN26" i="1" s="1"/>
  <c r="D26" i="1"/>
  <c r="AK26" i="1" s="1"/>
  <c r="AC25" i="1"/>
  <c r="D25" i="1"/>
  <c r="AD25" i="1" s="1"/>
  <c r="AC24" i="1"/>
  <c r="AN24" i="1" s="1"/>
  <c r="D24" i="1"/>
  <c r="AE24" i="1" s="1"/>
  <c r="AC23" i="1"/>
  <c r="AN23" i="1" s="1"/>
  <c r="D23" i="1"/>
  <c r="AC22" i="1"/>
  <c r="AM22" i="1" s="1"/>
  <c r="D22" i="1"/>
  <c r="AG22" i="1" s="1"/>
  <c r="AC21" i="1"/>
  <c r="AN21" i="1" s="1"/>
  <c r="D21" i="1"/>
  <c r="AJ21" i="1" s="1"/>
  <c r="AC20" i="1"/>
  <c r="AM20" i="1" s="1"/>
  <c r="D20" i="1"/>
  <c r="AF20" i="1" s="1"/>
  <c r="AC19" i="1"/>
  <c r="AN19" i="1" s="1"/>
  <c r="D19" i="1"/>
  <c r="AI19" i="1" s="1"/>
  <c r="AC18" i="1"/>
  <c r="AM18" i="1" s="1"/>
  <c r="D18" i="1"/>
  <c r="AK18" i="1" s="1"/>
  <c r="AC17" i="1"/>
  <c r="D17" i="1"/>
  <c r="AD17" i="1" s="1"/>
  <c r="AC16" i="1"/>
  <c r="AN16" i="1" s="1"/>
  <c r="D16" i="1"/>
  <c r="AG16" i="1" s="1"/>
  <c r="AC15" i="1"/>
  <c r="D15" i="1"/>
  <c r="AH15" i="1" s="1"/>
  <c r="AC14" i="1"/>
  <c r="AN14" i="1" s="1"/>
  <c r="D14" i="1"/>
  <c r="AJ14" i="1" s="1"/>
  <c r="AC13" i="1"/>
  <c r="D13" i="1"/>
  <c r="AJ13" i="1" s="1"/>
  <c r="AC12" i="1"/>
  <c r="AN12" i="1" s="1"/>
  <c r="D12" i="1"/>
  <c r="AI12" i="1" s="1"/>
  <c r="AC11" i="1"/>
  <c r="AN11" i="1" s="1"/>
  <c r="D11" i="1"/>
  <c r="AD11" i="1" s="1"/>
  <c r="AK457" i="1" l="1"/>
  <c r="AF1203" i="1"/>
  <c r="AG1349" i="1"/>
  <c r="AI200" i="1"/>
  <c r="AI322" i="1"/>
  <c r="AJ348" i="1"/>
  <c r="AH403" i="1"/>
  <c r="AI406" i="1"/>
  <c r="AH697" i="1"/>
  <c r="AF290" i="1"/>
  <c r="AI1846" i="1"/>
  <c r="AF257" i="1"/>
  <c r="AE1032" i="1"/>
  <c r="AD1416" i="1"/>
  <c r="AH42" i="1"/>
  <c r="AE234" i="1"/>
  <c r="AG450" i="1"/>
  <c r="AH290" i="1"/>
  <c r="AH1534" i="1"/>
  <c r="AH1798" i="1"/>
  <c r="AJ1846" i="1"/>
  <c r="AH1872" i="1"/>
  <c r="AH1961" i="1"/>
  <c r="AJ1534" i="1"/>
  <c r="AE2009" i="1"/>
  <c r="AG1517" i="1"/>
  <c r="AH1689" i="1"/>
  <c r="AJ1789" i="1"/>
  <c r="AD1914" i="1"/>
  <c r="AF1949" i="1"/>
  <c r="AD1992" i="1"/>
  <c r="AE1994" i="1"/>
  <c r="AD1996" i="1"/>
  <c r="AJ1871" i="1"/>
  <c r="AE1914" i="1"/>
  <c r="AD1962" i="1"/>
  <c r="AG1968" i="1"/>
  <c r="AG1992" i="1"/>
  <c r="AG1994" i="1"/>
  <c r="AF1996" i="1"/>
  <c r="AE2007" i="1"/>
  <c r="AD1388" i="1"/>
  <c r="AF1416" i="1"/>
  <c r="AD1618" i="1"/>
  <c r="AD1651" i="1"/>
  <c r="AH1662" i="1"/>
  <c r="AF1714" i="1"/>
  <c r="AG1721" i="1"/>
  <c r="AD101" i="1"/>
  <c r="AH143" i="1"/>
  <c r="AD231" i="1"/>
  <c r="AI386" i="1"/>
  <c r="AK406" i="1"/>
  <c r="AE532" i="1"/>
  <c r="AG576" i="1"/>
  <c r="AH701" i="1"/>
  <c r="AE707" i="1"/>
  <c r="AK721" i="1"/>
  <c r="AF960" i="1"/>
  <c r="AD1046" i="1"/>
  <c r="AI1052" i="1"/>
  <c r="AJ1081" i="1"/>
  <c r="AK1140" i="1"/>
  <c r="AH1182" i="1"/>
  <c r="AF1197" i="1"/>
  <c r="AJ1239" i="1"/>
  <c r="AF1300" i="1"/>
  <c r="AK1347" i="1"/>
  <c r="AI1416" i="1"/>
  <c r="AD1576" i="1"/>
  <c r="AE1586" i="1"/>
  <c r="AI1618" i="1"/>
  <c r="AI1662" i="1"/>
  <c r="AE1665" i="1"/>
  <c r="AG1714" i="1"/>
  <c r="AH1721" i="1"/>
  <c r="AJ1776" i="1"/>
  <c r="AI1828" i="1"/>
  <c r="AG1843" i="1"/>
  <c r="AG1846" i="1"/>
  <c r="AI1992" i="1"/>
  <c r="AI1994" i="1"/>
  <c r="AD735" i="1"/>
  <c r="AJ829" i="1"/>
  <c r="AD143" i="1"/>
  <c r="AG413" i="1"/>
  <c r="AI420" i="1"/>
  <c r="AD427" i="1"/>
  <c r="AG647" i="1"/>
  <c r="AE905" i="1"/>
  <c r="AD908" i="1"/>
  <c r="AH1018" i="1"/>
  <c r="AH1140" i="1"/>
  <c r="AI1267" i="1"/>
  <c r="AI143" i="1"/>
  <c r="AE290" i="1"/>
  <c r="AH370" i="1"/>
  <c r="AD389" i="1"/>
  <c r="AE481" i="1"/>
  <c r="AJ802" i="1"/>
  <c r="AG953" i="1"/>
  <c r="AK1081" i="1"/>
  <c r="AF1124" i="1"/>
  <c r="AH1148" i="1"/>
  <c r="AG1336" i="1"/>
  <c r="AF1399" i="1"/>
  <c r="AJ1515" i="1"/>
  <c r="AE1576" i="1"/>
  <c r="AI1665" i="1"/>
  <c r="AH1843" i="1"/>
  <c r="AD1425" i="1"/>
  <c r="AJ1620" i="1"/>
  <c r="AF1620" i="1"/>
  <c r="AD1813" i="1"/>
  <c r="AF1813" i="1"/>
  <c r="AI1021" i="1"/>
  <c r="AK1021" i="1"/>
  <c r="AK1212" i="1"/>
  <c r="AD1212" i="1"/>
  <c r="AJ289" i="1"/>
  <c r="AD289" i="1"/>
  <c r="AI289" i="1"/>
  <c r="AK319" i="1"/>
  <c r="AF319" i="1"/>
  <c r="AG770" i="1"/>
  <c r="AJ925" i="1"/>
  <c r="AI971" i="1"/>
  <c r="AH971" i="1"/>
  <c r="AF1067" i="1"/>
  <c r="AE1067" i="1"/>
  <c r="AI1123" i="1"/>
  <c r="AD1123" i="1"/>
  <c r="AG1184" i="1"/>
  <c r="AE1184" i="1"/>
  <c r="AH1816" i="1"/>
  <c r="AF1816" i="1"/>
  <c r="AJ1816" i="1"/>
  <c r="AG1816" i="1"/>
  <c r="AE1880" i="1"/>
  <c r="AH1880" i="1"/>
  <c r="AI601" i="1"/>
  <c r="AI674" i="1"/>
  <c r="AE674" i="1"/>
  <c r="AE1212" i="1"/>
  <c r="AK301" i="1"/>
  <c r="AH301" i="1"/>
  <c r="AI685" i="1"/>
  <c r="AI903" i="1"/>
  <c r="AJ903" i="1"/>
  <c r="AJ1064" i="1"/>
  <c r="AH1064" i="1"/>
  <c r="AK1359" i="1"/>
  <c r="AE1359" i="1"/>
  <c r="AK1816" i="1"/>
  <c r="AH275" i="1"/>
  <c r="AG275" i="1"/>
  <c r="AD799" i="1"/>
  <c r="AH913" i="1"/>
  <c r="AD913" i="1"/>
  <c r="AG919" i="1"/>
  <c r="AF1181" i="1"/>
  <c r="AG1181" i="1"/>
  <c r="AI67" i="1"/>
  <c r="AE91" i="1"/>
  <c r="AH91" i="1"/>
  <c r="AJ125" i="1"/>
  <c r="AD247" i="1"/>
  <c r="AK247" i="1"/>
  <c r="AH355" i="1"/>
  <c r="AF355" i="1"/>
  <c r="AF217" i="1"/>
  <c r="AI217" i="1"/>
  <c r="AJ239" i="1"/>
  <c r="AE286" i="1"/>
  <c r="AF289" i="1"/>
  <c r="AH388" i="1"/>
  <c r="AK403" i="1"/>
  <c r="AG403" i="1"/>
  <c r="AD502" i="1"/>
  <c r="AI502" i="1"/>
  <c r="AK895" i="1"/>
  <c r="AE1134" i="1"/>
  <c r="AF1134" i="1"/>
  <c r="AK1151" i="1"/>
  <c r="AG1196" i="1"/>
  <c r="AI1579" i="1"/>
  <c r="AF1579" i="1"/>
  <c r="AD1579" i="1"/>
  <c r="AG1687" i="1"/>
  <c r="AH1687" i="1"/>
  <c r="AK1687" i="1"/>
  <c r="AK1897" i="1"/>
  <c r="AH1897" i="1"/>
  <c r="AF1897" i="1"/>
  <c r="AE1897" i="1"/>
  <c r="AD1929" i="1"/>
  <c r="AK1929" i="1"/>
  <c r="AI1929" i="1"/>
  <c r="AJ827" i="1"/>
  <c r="AF827" i="1"/>
  <c r="AE312" i="1"/>
  <c r="AI312" i="1"/>
  <c r="AH315" i="1"/>
  <c r="AK461" i="1"/>
  <c r="AH461" i="1"/>
  <c r="AG939" i="1"/>
  <c r="AD939" i="1"/>
  <c r="AD1736" i="1"/>
  <c r="AI1736" i="1"/>
  <c r="AH289" i="1"/>
  <c r="AE336" i="1"/>
  <c r="AF336" i="1"/>
  <c r="AE881" i="1"/>
  <c r="AF881" i="1"/>
  <c r="AJ997" i="1"/>
  <c r="AF997" i="1"/>
  <c r="AJ1094" i="1"/>
  <c r="AF1094" i="1"/>
  <c r="AF1201" i="1"/>
  <c r="AI1201" i="1"/>
  <c r="AH1214" i="1"/>
  <c r="AD1214" i="1"/>
  <c r="AH1303" i="1"/>
  <c r="AF1303" i="1"/>
  <c r="AD1408" i="1"/>
  <c r="AI1408" i="1"/>
  <c r="AF1408" i="1"/>
  <c r="AK341" i="1"/>
  <c r="AG341" i="1"/>
  <c r="AH685" i="1"/>
  <c r="AG685" i="1"/>
  <c r="AH341" i="1"/>
  <c r="AF385" i="1"/>
  <c r="AK259" i="1"/>
  <c r="AJ259" i="1"/>
  <c r="AG1065" i="1"/>
  <c r="AD1065" i="1"/>
  <c r="AJ1428" i="1"/>
  <c r="AG1428" i="1"/>
  <c r="AI42" i="1"/>
  <c r="AH93" i="1"/>
  <c r="AF93" i="1"/>
  <c r="AH278" i="1"/>
  <c r="AE278" i="1"/>
  <c r="AJ290" i="1"/>
  <c r="AD290" i="1"/>
  <c r="AE329" i="1"/>
  <c r="AH329" i="1"/>
  <c r="AE350" i="1"/>
  <c r="AD350" i="1"/>
  <c r="AK440" i="1"/>
  <c r="AG440" i="1"/>
  <c r="AF461" i="1"/>
  <c r="AF503" i="1"/>
  <c r="AG503" i="1"/>
  <c r="AD716" i="1"/>
  <c r="AI716" i="1"/>
  <c r="AI1218" i="1"/>
  <c r="AG1218" i="1"/>
  <c r="AD1428" i="1"/>
  <c r="AK1709" i="1"/>
  <c r="AH1709" i="1"/>
  <c r="AE1795" i="1"/>
  <c r="AD1795" i="1"/>
  <c r="AI1795" i="1"/>
  <c r="AG1795" i="1"/>
  <c r="AE1901" i="1"/>
  <c r="AG1958" i="1"/>
  <c r="AF1961" i="1"/>
  <c r="AG1962" i="1"/>
  <c r="AI1970" i="1"/>
  <c r="AE1980" i="1"/>
  <c r="AI1983" i="1"/>
  <c r="AI1995" i="1"/>
  <c r="AD2000" i="1"/>
  <c r="AK1032" i="1"/>
  <c r="AG1100" i="1"/>
  <c r="AE1236" i="1"/>
  <c r="AD1344" i="1"/>
  <c r="AG1397" i="1"/>
  <c r="AE1416" i="1"/>
  <c r="AF1534" i="1"/>
  <c r="AK1536" i="1"/>
  <c r="AK1580" i="1"/>
  <c r="AI1630" i="1"/>
  <c r="AD1666" i="1"/>
  <c r="AF1711" i="1"/>
  <c r="AE1714" i="1"/>
  <c r="AG1961" i="1"/>
  <c r="AH1962" i="1"/>
  <c r="AE1968" i="1"/>
  <c r="AG1978" i="1"/>
  <c r="AF1980" i="1"/>
  <c r="AJ1983" i="1"/>
  <c r="AJ1998" i="1"/>
  <c r="AJ2000" i="1"/>
  <c r="AH2007" i="1"/>
  <c r="AI2016" i="1"/>
  <c r="AK1576" i="1"/>
  <c r="AF1665" i="1"/>
  <c r="AI1721" i="1"/>
  <c r="AF1871" i="1"/>
  <c r="AG1913" i="1"/>
  <c r="AE1949" i="1"/>
  <c r="AF1987" i="1"/>
  <c r="AG2017" i="1"/>
  <c r="AD1958" i="1"/>
  <c r="AK2017" i="1"/>
  <c r="AK1665" i="1"/>
  <c r="AH1871" i="1"/>
  <c r="AI1913" i="1"/>
  <c r="AG1949" i="1"/>
  <c r="AE1958" i="1"/>
  <c r="AD2015" i="1"/>
  <c r="AG1197" i="1"/>
  <c r="AG1203" i="1"/>
  <c r="AH1203" i="1"/>
  <c r="AI1871" i="1"/>
  <c r="AF1958" i="1"/>
  <c r="AD1961" i="1"/>
  <c r="AF1962" i="1"/>
  <c r="AD1980" i="1"/>
  <c r="AF1995" i="1"/>
  <c r="AI2001" i="1"/>
  <c r="AK419" i="1"/>
  <c r="AH419" i="1"/>
  <c r="AG419" i="1"/>
  <c r="AF419" i="1"/>
  <c r="AH273" i="1"/>
  <c r="AK273" i="1"/>
  <c r="AF569" i="1"/>
  <c r="AG569" i="1"/>
  <c r="AI569" i="1"/>
  <c r="AF663" i="1"/>
  <c r="AJ663" i="1"/>
  <c r="AG663" i="1"/>
  <c r="AM681" i="1"/>
  <c r="AT681" i="1"/>
  <c r="AI964" i="1"/>
  <c r="AJ1026" i="1"/>
  <c r="AD1026" i="1"/>
  <c r="AE1029" i="1"/>
  <c r="AH1029" i="1"/>
  <c r="AK1274" i="1"/>
  <c r="AF1274" i="1"/>
  <c r="AK58" i="1"/>
  <c r="AE58" i="1"/>
  <c r="AD81" i="1"/>
  <c r="AI81" i="1"/>
  <c r="AI91" i="1"/>
  <c r="AJ200" i="1"/>
  <c r="AK200" i="1"/>
  <c r="AI215" i="1"/>
  <c r="AH215" i="1"/>
  <c r="AH365" i="1"/>
  <c r="AI633" i="1"/>
  <c r="AF705" i="1"/>
  <c r="AG705" i="1"/>
  <c r="AI705" i="1"/>
  <c r="AH705" i="1"/>
  <c r="AD788" i="1"/>
  <c r="AI788" i="1"/>
  <c r="AJ801" i="1"/>
  <c r="AF801" i="1"/>
  <c r="AF860" i="1"/>
  <c r="AE860" i="1"/>
  <c r="AN1080" i="1"/>
  <c r="AI1112" i="1"/>
  <c r="AE1112" i="1"/>
  <c r="AM1344" i="1"/>
  <c r="AN1344" i="1"/>
  <c r="AM1490" i="1"/>
  <c r="AN1490" i="1"/>
  <c r="AE1016" i="1"/>
  <c r="AD1016" i="1"/>
  <c r="AI1026" i="1"/>
  <c r="AF1029" i="1"/>
  <c r="AD1068" i="1"/>
  <c r="AE1068" i="1"/>
  <c r="AE1166" i="1"/>
  <c r="AJ1166" i="1"/>
  <c r="AJ1299" i="1"/>
  <c r="AI1299" i="1"/>
  <c r="AM1341" i="1"/>
  <c r="AN1341" i="1"/>
  <c r="AH1386" i="1"/>
  <c r="AK1386" i="1"/>
  <c r="AD1386" i="1"/>
  <c r="AJ1386" i="1"/>
  <c r="AE1455" i="1"/>
  <c r="AJ1455" i="1"/>
  <c r="AI1455" i="1"/>
  <c r="AI272" i="1"/>
  <c r="AF272" i="1"/>
  <c r="AG285" i="1"/>
  <c r="AD285" i="1"/>
  <c r="AH366" i="1"/>
  <c r="AE366" i="1"/>
  <c r="AK366" i="1"/>
  <c r="AI366" i="1"/>
  <c r="AH482" i="1"/>
  <c r="AK482" i="1"/>
  <c r="AG511" i="1"/>
  <c r="AI511" i="1"/>
  <c r="AH511" i="1"/>
  <c r="AK544" i="1"/>
  <c r="AG544" i="1"/>
  <c r="AF605" i="1"/>
  <c r="AJ605" i="1"/>
  <c r="AG664" i="1"/>
  <c r="AF664" i="1"/>
  <c r="AN781" i="1"/>
  <c r="AM781" i="1"/>
  <c r="AE798" i="1"/>
  <c r="AD798" i="1"/>
  <c r="AI888" i="1"/>
  <c r="AE888" i="1"/>
  <c r="AF949" i="1"/>
  <c r="AG949" i="1"/>
  <c r="AN20" i="1"/>
  <c r="AM178" i="1"/>
  <c r="AF202" i="1"/>
  <c r="AN212" i="1"/>
  <c r="AM212" i="1"/>
  <c r="AE273" i="1"/>
  <c r="AK368" i="1"/>
  <c r="AD381" i="1"/>
  <c r="AG381" i="1"/>
  <c r="AG693" i="1"/>
  <c r="AK693" i="1"/>
  <c r="AF693" i="1"/>
  <c r="AG827" i="1"/>
  <c r="AM845" i="1"/>
  <c r="AN845" i="1"/>
  <c r="AM869" i="1"/>
  <c r="AN897" i="1"/>
  <c r="AM924" i="1"/>
  <c r="AN924" i="1"/>
  <c r="AM980" i="1"/>
  <c r="AN980" i="1"/>
  <c r="AG997" i="1"/>
  <c r="AN1054" i="1"/>
  <c r="AM1054" i="1"/>
  <c r="AI122" i="1"/>
  <c r="AG143" i="1"/>
  <c r="AE157" i="1"/>
  <c r="AG160" i="1"/>
  <c r="AH171" i="1"/>
  <c r="AK183" i="1"/>
  <c r="AI183" i="1"/>
  <c r="AJ185" i="1"/>
  <c r="AH200" i="1"/>
  <c r="AM202" i="1"/>
  <c r="AD272" i="1"/>
  <c r="AJ273" i="1"/>
  <c r="AE294" i="1"/>
  <c r="AF356" i="1"/>
  <c r="AF366" i="1"/>
  <c r="AJ388" i="1"/>
  <c r="AI388" i="1"/>
  <c r="AD419" i="1"/>
  <c r="AE475" i="1"/>
  <c r="AI482" i="1"/>
  <c r="AG489" i="1"/>
  <c r="AD492" i="1"/>
  <c r="AG502" i="1"/>
  <c r="AD505" i="1"/>
  <c r="AF505" i="1"/>
  <c r="AG512" i="1"/>
  <c r="AK512" i="1"/>
  <c r="AI541" i="1"/>
  <c r="AJ541" i="1"/>
  <c r="AE541" i="1"/>
  <c r="AD541" i="1"/>
  <c r="AJ548" i="1"/>
  <c r="AD586" i="1"/>
  <c r="AG599" i="1"/>
  <c r="AK606" i="1"/>
  <c r="AE606" i="1"/>
  <c r="AI610" i="1"/>
  <c r="AF610" i="1"/>
  <c r="AG638" i="1"/>
  <c r="AJ796" i="1"/>
  <c r="AG796" i="1"/>
  <c r="AI814" i="1"/>
  <c r="AK827" i="1"/>
  <c r="AI839" i="1"/>
  <c r="AH839" i="1"/>
  <c r="AJ839" i="1"/>
  <c r="AD839" i="1"/>
  <c r="AE911" i="1"/>
  <c r="AJ949" i="1"/>
  <c r="AH997" i="1"/>
  <c r="AH1043" i="1"/>
  <c r="AJ1043" i="1"/>
  <c r="AI1043" i="1"/>
  <c r="AN1174" i="1"/>
  <c r="AM1174" i="1"/>
  <c r="AN1275" i="1"/>
  <c r="AM1288" i="1"/>
  <c r="AJ1305" i="1"/>
  <c r="AD1305" i="1"/>
  <c r="AK1305" i="1"/>
  <c r="AF1415" i="1"/>
  <c r="AK1415" i="1"/>
  <c r="AM1522" i="1"/>
  <c r="AN1522" i="1"/>
  <c r="AG1529" i="1"/>
  <c r="AJ1529" i="1"/>
  <c r="AD1535" i="1"/>
  <c r="AE1535" i="1"/>
  <c r="AG1535" i="1"/>
  <c r="AM296" i="1"/>
  <c r="AN296" i="1"/>
  <c r="AH428" i="1"/>
  <c r="AI428" i="1"/>
  <c r="AJ436" i="1"/>
  <c r="AD436" i="1"/>
  <c r="AF436" i="1"/>
  <c r="AF157" i="1"/>
  <c r="AH249" i="1"/>
  <c r="AJ249" i="1"/>
  <c r="AK266" i="1"/>
  <c r="AJ266" i="1"/>
  <c r="AE272" i="1"/>
  <c r="AG294" i="1"/>
  <c r="AG356" i="1"/>
  <c r="AG366" i="1"/>
  <c r="AE419" i="1"/>
  <c r="AH483" i="1"/>
  <c r="AG483" i="1"/>
  <c r="AF527" i="1"/>
  <c r="AG527" i="1"/>
  <c r="AG586" i="1"/>
  <c r="AH599" i="1"/>
  <c r="AN885" i="1"/>
  <c r="AM885" i="1"/>
  <c r="AF896" i="1"/>
  <c r="AI896" i="1"/>
  <c r="AH896" i="1"/>
  <c r="AE964" i="1"/>
  <c r="AD964" i="1"/>
  <c r="AK964" i="1"/>
  <c r="AI1037" i="1"/>
  <c r="AE1037" i="1"/>
  <c r="AM1160" i="1"/>
  <c r="AN1160" i="1"/>
  <c r="AF1171" i="1"/>
  <c r="AE1171" i="1"/>
  <c r="AG1232" i="1"/>
  <c r="AI1232" i="1"/>
  <c r="AD1249" i="1"/>
  <c r="AJ1249" i="1"/>
  <c r="AH1299" i="1"/>
  <c r="AM1318" i="1"/>
  <c r="AH1338" i="1"/>
  <c r="AK1376" i="1"/>
  <c r="AG1383" i="1"/>
  <c r="AG1386" i="1"/>
  <c r="AG1429" i="1"/>
  <c r="AF1429" i="1"/>
  <c r="AH1455" i="1"/>
  <c r="AK1522" i="1"/>
  <c r="AF1305" i="1"/>
  <c r="AH1357" i="1"/>
  <c r="AF1357" i="1"/>
  <c r="AJ1363" i="1"/>
  <c r="AH1363" i="1"/>
  <c r="AK1383" i="1"/>
  <c r="AG1415" i="1"/>
  <c r="AG1510" i="1"/>
  <c r="AI1535" i="1"/>
  <c r="AM461" i="1"/>
  <c r="AH489" i="1"/>
  <c r="AE492" i="1"/>
  <c r="AM505" i="1"/>
  <c r="AN505" i="1"/>
  <c r="AJ638" i="1"/>
  <c r="AF766" i="1"/>
  <c r="AH766" i="1"/>
  <c r="AG806" i="1"/>
  <c r="AK806" i="1"/>
  <c r="AI806" i="1"/>
  <c r="AG878" i="1"/>
  <c r="AE878" i="1"/>
  <c r="AK989" i="1"/>
  <c r="AH989" i="1"/>
  <c r="AG989" i="1"/>
  <c r="AN18" i="1"/>
  <c r="AM210" i="1"/>
  <c r="AJ272" i="1"/>
  <c r="AK294" i="1"/>
  <c r="AJ389" i="1"/>
  <c r="AJ413" i="1"/>
  <c r="AM577" i="1"/>
  <c r="AK600" i="1"/>
  <c r="AG600" i="1"/>
  <c r="AG669" i="1"/>
  <c r="AI669" i="1"/>
  <c r="AI707" i="1"/>
  <c r="AH707" i="1"/>
  <c r="AD731" i="1"/>
  <c r="AJ731" i="1"/>
  <c r="AI731" i="1"/>
  <c r="AN786" i="1"/>
  <c r="AN789" i="1"/>
  <c r="AM789" i="1"/>
  <c r="AG871" i="1"/>
  <c r="AK871" i="1"/>
  <c r="AH1031" i="1"/>
  <c r="AJ1031" i="1"/>
  <c r="AE1031" i="1"/>
  <c r="AG1031" i="1"/>
  <c r="AI1064" i="1"/>
  <c r="AE1064" i="1"/>
  <c r="AJ1127" i="1"/>
  <c r="AH1127" i="1"/>
  <c r="AE1127" i="1"/>
  <c r="AI1127" i="1"/>
  <c r="AI1179" i="1"/>
  <c r="AF1179" i="1"/>
  <c r="AM1195" i="1"/>
  <c r="AN1195" i="1"/>
  <c r="AF1226" i="1"/>
  <c r="AG1226" i="1"/>
  <c r="AK98" i="1"/>
  <c r="AI98" i="1"/>
  <c r="AD105" i="1"/>
  <c r="AJ105" i="1"/>
  <c r="AE130" i="1"/>
  <c r="AF165" i="1"/>
  <c r="AJ183" i="1"/>
  <c r="AM207" i="1"/>
  <c r="AD235" i="1"/>
  <c r="AK243" i="1"/>
  <c r="AE243" i="1"/>
  <c r="AD246" i="1"/>
  <c r="AI249" i="1"/>
  <c r="AK272" i="1"/>
  <c r="AE283" i="1"/>
  <c r="AJ322" i="1"/>
  <c r="AI333" i="1"/>
  <c r="AH333" i="1"/>
  <c r="AG346" i="1"/>
  <c r="AI346" i="1"/>
  <c r="AF388" i="1"/>
  <c r="AD407" i="1"/>
  <c r="AE407" i="1"/>
  <c r="AD411" i="1"/>
  <c r="AG411" i="1"/>
  <c r="AH442" i="1"/>
  <c r="AJ442" i="1"/>
  <c r="AI442" i="1"/>
  <c r="AE469" i="1"/>
  <c r="AD524" i="1"/>
  <c r="AJ524" i="1"/>
  <c r="AG524" i="1"/>
  <c r="AK578" i="1"/>
  <c r="AG578" i="1"/>
  <c r="AF578" i="1"/>
  <c r="AM625" i="1"/>
  <c r="AI727" i="1"/>
  <c r="AG745" i="1"/>
  <c r="AH745" i="1"/>
  <c r="AD784" i="1"/>
  <c r="AI784" i="1"/>
  <c r="AF784" i="1"/>
  <c r="AI796" i="1"/>
  <c r="AD806" i="1"/>
  <c r="AD869" i="1"/>
  <c r="AH869" i="1"/>
  <c r="AD894" i="1"/>
  <c r="AK894" i="1"/>
  <c r="AJ894" i="1"/>
  <c r="AD896" i="1"/>
  <c r="AN932" i="1"/>
  <c r="AH953" i="1"/>
  <c r="AH964" i="1"/>
  <c r="AE989" i="1"/>
  <c r="AM1028" i="1"/>
  <c r="AD1037" i="1"/>
  <c r="AF1243" i="1"/>
  <c r="AH1243" i="1"/>
  <c r="AF1249" i="1"/>
  <c r="AJ1400" i="1"/>
  <c r="AH1400" i="1"/>
  <c r="AJ1403" i="1"/>
  <c r="AH1403" i="1"/>
  <c r="AF1413" i="1"/>
  <c r="AK1413" i="1"/>
  <c r="AG1438" i="1"/>
  <c r="AE1438" i="1"/>
  <c r="AG1354" i="1"/>
  <c r="AK1354" i="1"/>
  <c r="AE1357" i="1"/>
  <c r="AK1363" i="1"/>
  <c r="AH1377" i="1"/>
  <c r="AG1461" i="1"/>
  <c r="AH1461" i="1"/>
  <c r="AD522" i="1"/>
  <c r="AG522" i="1"/>
  <c r="AJ1208" i="1"/>
  <c r="AK1208" i="1"/>
  <c r="AN1511" i="1"/>
  <c r="AM1511" i="1"/>
  <c r="AM387" i="1"/>
  <c r="AK399" i="1"/>
  <c r="AJ399" i="1"/>
  <c r="AN514" i="1"/>
  <c r="AN772" i="1"/>
  <c r="AM775" i="1"/>
  <c r="AF809" i="1"/>
  <c r="AH809" i="1"/>
  <c r="AM877" i="1"/>
  <c r="AN996" i="1"/>
  <c r="AM996" i="1"/>
  <c r="AK1077" i="1"/>
  <c r="AD1077" i="1"/>
  <c r="AM1177" i="1"/>
  <c r="AT1244" i="1"/>
  <c r="AG1306" i="1"/>
  <c r="AJ1306" i="1"/>
  <c r="AM1375" i="1"/>
  <c r="AN1375" i="1"/>
  <c r="AM1479" i="1"/>
  <c r="AN1479" i="1"/>
  <c r="AE1512" i="1"/>
  <c r="AG1512" i="1"/>
  <c r="AD1560" i="1"/>
  <c r="AH1560" i="1"/>
  <c r="AM1571" i="1"/>
  <c r="AT1571" i="1"/>
  <c r="AJ1640" i="1"/>
  <c r="AF1640" i="1"/>
  <c r="AD1640" i="1"/>
  <c r="AI1640" i="1"/>
  <c r="AH1640" i="1"/>
  <c r="AK1575" i="1"/>
  <c r="AE1625" i="1"/>
  <c r="AH1663" i="1"/>
  <c r="AF1663" i="1"/>
  <c r="AI1625" i="1"/>
  <c r="AF1641" i="1"/>
  <c r="AK1641" i="1"/>
  <c r="AM1552" i="1"/>
  <c r="AN1552" i="1"/>
  <c r="AH1077" i="1"/>
  <c r="AM1142" i="1"/>
  <c r="AN1142" i="1"/>
  <c r="AT1276" i="1"/>
  <c r="AM1276" i="1"/>
  <c r="AM1293" i="1"/>
  <c r="AN1293" i="1"/>
  <c r="AG1641" i="1"/>
  <c r="AD1664" i="1"/>
  <c r="AI1664" i="1"/>
  <c r="AF1664" i="1"/>
  <c r="AE1664" i="1"/>
  <c r="AJ1544" i="1"/>
  <c r="AE1544" i="1"/>
  <c r="AH1544" i="1"/>
  <c r="AE1551" i="1"/>
  <c r="AF1551" i="1"/>
  <c r="AI1551" i="1"/>
  <c r="AD1551" i="1"/>
  <c r="AI1566" i="1"/>
  <c r="AG1566" i="1"/>
  <c r="AK1600" i="1"/>
  <c r="AH1600" i="1"/>
  <c r="AD1672" i="1"/>
  <c r="AH1672" i="1"/>
  <c r="AK1852" i="1"/>
  <c r="AG1900" i="1"/>
  <c r="AJ1900" i="1"/>
  <c r="AD1900" i="1"/>
  <c r="AJ1656" i="1"/>
  <c r="AF1709" i="1"/>
  <c r="AE1822" i="1"/>
  <c r="AG1822" i="1"/>
  <c r="AN1838" i="1"/>
  <c r="AM1838" i="1"/>
  <c r="AK1880" i="1"/>
  <c r="AI1880" i="1"/>
  <c r="AG1880" i="1"/>
  <c r="AF1880" i="1"/>
  <c r="AD1880" i="1"/>
  <c r="AI1753" i="1"/>
  <c r="AE1753" i="1"/>
  <c r="AD1771" i="1"/>
  <c r="AK1771" i="1"/>
  <c r="AK1904" i="1"/>
  <c r="AI1904" i="1"/>
  <c r="AD1904" i="1"/>
  <c r="AI1906" i="1"/>
  <c r="AJ1906" i="1"/>
  <c r="AH1906" i="1"/>
  <c r="AF1906" i="1"/>
  <c r="AE1906" i="1"/>
  <c r="AJ1573" i="1"/>
  <c r="AF1573" i="1"/>
  <c r="AG1577" i="1"/>
  <c r="AG1579" i="1"/>
  <c r="AI1600" i="1"/>
  <c r="AE1618" i="1"/>
  <c r="AF1651" i="1"/>
  <c r="AK1651" i="1"/>
  <c r="AI1661" i="1"/>
  <c r="AK1661" i="1"/>
  <c r="AF1703" i="1"/>
  <c r="AH1703" i="1"/>
  <c r="AD1783" i="1"/>
  <c r="AG1787" i="1"/>
  <c r="AK1787" i="1"/>
  <c r="AN1831" i="1"/>
  <c r="AM1835" i="1"/>
  <c r="AN1835" i="1"/>
  <c r="AM1866" i="1"/>
  <c r="AN1883" i="1"/>
  <c r="AM1883" i="1"/>
  <c r="AI1771" i="1"/>
  <c r="AD1787" i="1"/>
  <c r="AK1827" i="1"/>
  <c r="AH1827" i="1"/>
  <c r="AK1881" i="1"/>
  <c r="AD1881" i="1"/>
  <c r="AG1906" i="1"/>
  <c r="AN1912" i="1"/>
  <c r="AM1912" i="1"/>
  <c r="AD1552" i="1"/>
  <c r="AH1552" i="1"/>
  <c r="AM1633" i="1"/>
  <c r="AN1633" i="1"/>
  <c r="AN1677" i="1"/>
  <c r="AG1685" i="1"/>
  <c r="AJ1685" i="1"/>
  <c r="AN1790" i="1"/>
  <c r="AM1790" i="1"/>
  <c r="AH1852" i="1"/>
  <c r="AK1905" i="1"/>
  <c r="AI1905" i="1"/>
  <c r="AG1905" i="1"/>
  <c r="AF1905" i="1"/>
  <c r="AH1907" i="1"/>
  <c r="AI1907" i="1"/>
  <c r="AG1907" i="1"/>
  <c r="AM1909" i="1"/>
  <c r="AN1909" i="1"/>
  <c r="AN1617" i="1"/>
  <c r="AM1617" i="1"/>
  <c r="AM1626" i="1"/>
  <c r="AN1626" i="1"/>
  <c r="AD1770" i="1"/>
  <c r="AK1770" i="1"/>
  <c r="AJ1770" i="1"/>
  <c r="AI1787" i="1"/>
  <c r="AN1803" i="1"/>
  <c r="AM1803" i="1"/>
  <c r="AI1827" i="1"/>
  <c r="AI1852" i="1"/>
  <c r="AF1881" i="1"/>
  <c r="AE1620" i="1"/>
  <c r="AD1650" i="1"/>
  <c r="AM1780" i="1"/>
  <c r="AH1795" i="1"/>
  <c r="AD1798" i="1"/>
  <c r="AJ1809" i="1"/>
  <c r="AD1816" i="1"/>
  <c r="AJ1854" i="1"/>
  <c r="AI1867" i="1"/>
  <c r="AH1901" i="1"/>
  <c r="AE1929" i="1"/>
  <c r="AE1959" i="1"/>
  <c r="AE1963" i="1"/>
  <c r="AE1967" i="1"/>
  <c r="AF1929" i="1"/>
  <c r="AN1959" i="1"/>
  <c r="AE1961" i="1"/>
  <c r="AE1962" i="1"/>
  <c r="AF1963" i="1"/>
  <c r="AF1967" i="1"/>
  <c r="AF1968" i="1"/>
  <c r="AE1992" i="1"/>
  <c r="AE1995" i="1"/>
  <c r="AK2003" i="1"/>
  <c r="AF2009" i="1"/>
  <c r="AG1999" i="1"/>
  <c r="AH1776" i="1"/>
  <c r="AE1813" i="1"/>
  <c r="AI1859" i="1"/>
  <c r="AD1888" i="1"/>
  <c r="AF1902" i="1"/>
  <c r="AD1910" i="1"/>
  <c r="AE1912" i="1"/>
  <c r="AH1967" i="1"/>
  <c r="AM1988" i="1"/>
  <c r="AK1999" i="1"/>
  <c r="AH2009" i="1"/>
  <c r="AE2015" i="1"/>
  <c r="AM1878" i="1"/>
  <c r="AE1888" i="1"/>
  <c r="AK1902" i="1"/>
  <c r="AF1910" i="1"/>
  <c r="AF1912" i="1"/>
  <c r="AD1957" i="1"/>
  <c r="AI1960" i="1"/>
  <c r="AD1964" i="1"/>
  <c r="AI1967" i="1"/>
  <c r="AN1999" i="1"/>
  <c r="AK2004" i="1"/>
  <c r="AF2015" i="1"/>
  <c r="AF1957" i="1"/>
  <c r="AG2015" i="1"/>
  <c r="AD2017" i="1"/>
  <c r="AE1809" i="1"/>
  <c r="AJ1813" i="1"/>
  <c r="AD1901" i="1"/>
  <c r="AE1915" i="1"/>
  <c r="AN1930" i="1"/>
  <c r="AG1957" i="1"/>
  <c r="AT1972" i="1"/>
  <c r="AD1993" i="1"/>
  <c r="AF2007" i="1"/>
  <c r="AK2015" i="1"/>
  <c r="AE2017" i="1"/>
  <c r="AM1949" i="1"/>
  <c r="AD1959" i="1"/>
  <c r="AD1963" i="1"/>
  <c r="AD1967" i="1"/>
  <c r="AD1968" i="1"/>
  <c r="AD1987" i="1"/>
  <c r="AE1993" i="1"/>
  <c r="AE1996" i="1"/>
  <c r="AT1998" i="1"/>
  <c r="AE2003" i="1"/>
  <c r="AG2007" i="1"/>
  <c r="AD2009" i="1"/>
  <c r="AN2015" i="1"/>
  <c r="AF2017" i="1"/>
  <c r="AD1020" i="1"/>
  <c r="AJ1020" i="1"/>
  <c r="AJ52" i="1"/>
  <c r="AD136" i="1"/>
  <c r="AD139" i="1"/>
  <c r="AF139" i="1"/>
  <c r="AG218" i="1"/>
  <c r="AH35" i="1"/>
  <c r="AF38" i="1"/>
  <c r="AG41" i="1"/>
  <c r="AJ118" i="1"/>
  <c r="AM325" i="1"/>
  <c r="AI347" i="1"/>
  <c r="AD349" i="1"/>
  <c r="AM365" i="1"/>
  <c r="AF11" i="1"/>
  <c r="AI35" i="1"/>
  <c r="AE126" i="1"/>
  <c r="AM191" i="1"/>
  <c r="AI229" i="1"/>
  <c r="AH234" i="1"/>
  <c r="AH235" i="1"/>
  <c r="AT369" i="1"/>
  <c r="AE376" i="1"/>
  <c r="AH377" i="1"/>
  <c r="AE380" i="1"/>
  <c r="AJ20" i="1"/>
  <c r="AE28" i="1"/>
  <c r="AI51" i="1"/>
  <c r="AF67" i="1"/>
  <c r="AH81" i="1"/>
  <c r="AJ89" i="1"/>
  <c r="AF91" i="1"/>
  <c r="AH105" i="1"/>
  <c r="AN106" i="1"/>
  <c r="AI119" i="1"/>
  <c r="AI126" i="1"/>
  <c r="AI131" i="1"/>
  <c r="AE148" i="1"/>
  <c r="AG171" i="1"/>
  <c r="AH185" i="1"/>
  <c r="AH217" i="1"/>
  <c r="AH219" i="1"/>
  <c r="AN234" i="1"/>
  <c r="AI247" i="1"/>
  <c r="AG249" i="1"/>
  <c r="AM254" i="1"/>
  <c r="AI259" i="1"/>
  <c r="AI266" i="1"/>
  <c r="AH281" i="1"/>
  <c r="AI282" i="1"/>
  <c r="AG301" i="1"/>
  <c r="AH326" i="1"/>
  <c r="AF341" i="1"/>
  <c r="AG348" i="1"/>
  <c r="AJ354" i="1"/>
  <c r="AI357" i="1"/>
  <c r="AI376" i="1"/>
  <c r="AH384" i="1"/>
  <c r="AD388" i="1"/>
  <c r="AF403" i="1"/>
  <c r="AF411" i="1"/>
  <c r="AD413" i="1"/>
  <c r="AE428" i="1"/>
  <c r="AI436" i="1"/>
  <c r="AI457" i="1"/>
  <c r="AJ459" i="1"/>
  <c r="AK459" i="1"/>
  <c r="AK469" i="1"/>
  <c r="AG486" i="1"/>
  <c r="AF502" i="1"/>
  <c r="AH502" i="1"/>
  <c r="AJ502" i="1"/>
  <c r="AE519" i="1"/>
  <c r="AG519" i="1"/>
  <c r="AH519" i="1"/>
  <c r="AI553" i="1"/>
  <c r="AF568" i="1"/>
  <c r="AD589" i="1"/>
  <c r="AH597" i="1"/>
  <c r="AN620" i="1"/>
  <c r="AM620" i="1"/>
  <c r="AI626" i="1"/>
  <c r="AH626" i="1"/>
  <c r="AD666" i="1"/>
  <c r="AD669" i="1"/>
  <c r="AN684" i="1"/>
  <c r="AK687" i="1"/>
  <c r="AF687" i="1"/>
  <c r="AE710" i="1"/>
  <c r="AK717" i="1"/>
  <c r="AI717" i="1"/>
  <c r="AD727" i="1"/>
  <c r="AG727" i="1"/>
  <c r="AH752" i="1"/>
  <c r="AI752" i="1"/>
  <c r="AF765" i="1"/>
  <c r="AM768" i="1"/>
  <c r="AN768" i="1"/>
  <c r="AK786" i="1"/>
  <c r="AJ786" i="1"/>
  <c r="AK791" i="1"/>
  <c r="AJ791" i="1"/>
  <c r="AE850" i="1"/>
  <c r="AI850" i="1"/>
  <c r="AG921" i="1"/>
  <c r="AF921" i="1"/>
  <c r="AJ926" i="1"/>
  <c r="AJ953" i="1"/>
  <c r="AD953" i="1"/>
  <c r="AF953" i="1"/>
  <c r="AG1005" i="1"/>
  <c r="AK1153" i="1"/>
  <c r="AG1153" i="1"/>
  <c r="AM1178" i="1"/>
  <c r="AN1178" i="1"/>
  <c r="AT1178" i="1"/>
  <c r="AM1229" i="1"/>
  <c r="AN1229" i="1"/>
  <c r="AE1253" i="1"/>
  <c r="AJ1253" i="1"/>
  <c r="AM1259" i="1"/>
  <c r="AN1259" i="1"/>
  <c r="AK1330" i="1"/>
  <c r="AI1330" i="1"/>
  <c r="AE1330" i="1"/>
  <c r="AD1624" i="1"/>
  <c r="AG1624" i="1"/>
  <c r="AF1624" i="1"/>
  <c r="AI281" i="1"/>
  <c r="AJ457" i="1"/>
  <c r="AM467" i="1"/>
  <c r="AN467" i="1"/>
  <c r="AF554" i="1"/>
  <c r="AG554" i="1"/>
  <c r="AH554" i="1"/>
  <c r="AG561" i="1"/>
  <c r="AE561" i="1"/>
  <c r="AK567" i="1"/>
  <c r="AJ567" i="1"/>
  <c r="AF567" i="1"/>
  <c r="AH567" i="1"/>
  <c r="AJ568" i="1"/>
  <c r="AE582" i="1"/>
  <c r="AJ582" i="1"/>
  <c r="AE589" i="1"/>
  <c r="AI666" i="1"/>
  <c r="AH673" i="1"/>
  <c r="AE673" i="1"/>
  <c r="AI673" i="1"/>
  <c r="AG746" i="1"/>
  <c r="AD746" i="1"/>
  <c r="AH835" i="1"/>
  <c r="AJ835" i="1"/>
  <c r="AI976" i="1"/>
  <c r="AH976" i="1"/>
  <c r="AI1009" i="1"/>
  <c r="AJ1009" i="1"/>
  <c r="AK1053" i="1"/>
  <c r="AI1053" i="1"/>
  <c r="AH1053" i="1"/>
  <c r="AD1211" i="1"/>
  <c r="AE1211" i="1"/>
  <c r="AJ1260" i="1"/>
  <c r="AK1260" i="1"/>
  <c r="AD1358" i="1"/>
  <c r="AE1358" i="1"/>
  <c r="AG1358" i="1"/>
  <c r="AK1358" i="1"/>
  <c r="AJ1358" i="1"/>
  <c r="AK1381" i="1"/>
  <c r="AF1381" i="1"/>
  <c r="AG1381" i="1"/>
  <c r="AN1406" i="1"/>
  <c r="AM1406" i="1"/>
  <c r="AK1497" i="1"/>
  <c r="AH1497" i="1"/>
  <c r="AF1501" i="1"/>
  <c r="AJ1501" i="1"/>
  <c r="AH1501" i="1"/>
  <c r="AI1501" i="1"/>
  <c r="AF1540" i="1"/>
  <c r="AD1540" i="1"/>
  <c r="AG1540" i="1"/>
  <c r="AJ1540" i="1"/>
  <c r="AH1540" i="1"/>
  <c r="AI1540" i="1"/>
  <c r="AM1543" i="1"/>
  <c r="AN1543" i="1"/>
  <c r="AG1561" i="1"/>
  <c r="AF1561" i="1"/>
  <c r="AI1561" i="1"/>
  <c r="AJ1561" i="1"/>
  <c r="AD1561" i="1"/>
  <c r="AJ506" i="1"/>
  <c r="AG506" i="1"/>
  <c r="AM1147" i="1"/>
  <c r="AN1147" i="1"/>
  <c r="AM90" i="1"/>
  <c r="AH96" i="1"/>
  <c r="AG625" i="1"/>
  <c r="AI625" i="1"/>
  <c r="AG659" i="1"/>
  <c r="AH659" i="1"/>
  <c r="AJ659" i="1"/>
  <c r="AI848" i="1"/>
  <c r="AG848" i="1"/>
  <c r="AN1158" i="1"/>
  <c r="AM1158" i="1"/>
  <c r="AE13" i="1"/>
  <c r="AF35" i="1"/>
  <c r="AJ68" i="1"/>
  <c r="AE118" i="1"/>
  <c r="AE164" i="1"/>
  <c r="AJ231" i="1"/>
  <c r="AF234" i="1"/>
  <c r="AE235" i="1"/>
  <c r="AG243" i="1"/>
  <c r="AH246" i="1"/>
  <c r="AG263" i="1"/>
  <c r="AI265" i="1"/>
  <c r="AD281" i="1"/>
  <c r="AD282" i="1"/>
  <c r="AG283" i="1"/>
  <c r="AF285" i="1"/>
  <c r="AD287" i="1"/>
  <c r="AE305" i="1"/>
  <c r="AD310" i="1"/>
  <c r="AE353" i="1"/>
  <c r="AG355" i="1"/>
  <c r="AD377" i="1"/>
  <c r="AI385" i="1"/>
  <c r="AE412" i="1"/>
  <c r="AG427" i="1"/>
  <c r="AF429" i="1"/>
  <c r="AE436" i="1"/>
  <c r="AD456" i="1"/>
  <c r="AN477" i="1"/>
  <c r="AD485" i="1"/>
  <c r="AD506" i="1"/>
  <c r="AI520" i="1"/>
  <c r="AH527" i="1"/>
  <c r="AI534" i="1"/>
  <c r="AH534" i="1"/>
  <c r="AM537" i="1"/>
  <c r="AF540" i="1"/>
  <c r="AF543" i="1"/>
  <c r="AD543" i="1"/>
  <c r="AN561" i="1"/>
  <c r="AI567" i="1"/>
  <c r="AF579" i="1"/>
  <c r="AH582" i="1"/>
  <c r="AF588" i="1"/>
  <c r="AG588" i="1"/>
  <c r="AK588" i="1"/>
  <c r="AD598" i="1"/>
  <c r="AK627" i="1"/>
  <c r="AD636" i="1"/>
  <c r="AE648" i="1"/>
  <c r="AT676" i="1"/>
  <c r="AH698" i="1"/>
  <c r="AH719" i="1"/>
  <c r="AJ719" i="1"/>
  <c r="AI746" i="1"/>
  <c r="AJ793" i="1"/>
  <c r="AE793" i="1"/>
  <c r="AD808" i="1"/>
  <c r="AE808" i="1"/>
  <c r="AG870" i="1"/>
  <c r="AK870" i="1"/>
  <c r="AE870" i="1"/>
  <c r="AM931" i="1"/>
  <c r="AN931" i="1"/>
  <c r="AM934" i="1"/>
  <c r="AG945" i="1"/>
  <c r="AH945" i="1"/>
  <c r="AI945" i="1"/>
  <c r="AM1085" i="1"/>
  <c r="AN1085" i="1"/>
  <c r="AI1162" i="1"/>
  <c r="AF1162" i="1"/>
  <c r="AG1162" i="1"/>
  <c r="AD1328" i="1"/>
  <c r="AE1328" i="1"/>
  <c r="AG1328" i="1"/>
  <c r="AM1382" i="1"/>
  <c r="AN1382" i="1"/>
  <c r="AH1417" i="1"/>
  <c r="AI1417" i="1"/>
  <c r="AG1417" i="1"/>
  <c r="AJ1417" i="1"/>
  <c r="AE1417" i="1"/>
  <c r="AH593" i="1"/>
  <c r="AD593" i="1"/>
  <c r="AE614" i="1"/>
  <c r="AD614" i="1"/>
  <c r="AJ614" i="1"/>
  <c r="AF107" i="1"/>
  <c r="AD164" i="1"/>
  <c r="AM175" i="1"/>
  <c r="AK514" i="1"/>
  <c r="AF514" i="1"/>
  <c r="AE709" i="1"/>
  <c r="AF709" i="1"/>
  <c r="AK709" i="1"/>
  <c r="AD1144" i="1"/>
  <c r="AI1144" i="1"/>
  <c r="AJ1144" i="1"/>
  <c r="AI82" i="1"/>
  <c r="AG211" i="1"/>
  <c r="AG59" i="1"/>
  <c r="AE89" i="1"/>
  <c r="AF92" i="1"/>
  <c r="AJ94" i="1"/>
  <c r="AE105" i="1"/>
  <c r="AG164" i="1"/>
  <c r="AI211" i="1"/>
  <c r="AG256" i="1"/>
  <c r="AI263" i="1"/>
  <c r="AE281" i="1"/>
  <c r="AE282" i="1"/>
  <c r="AT283" i="1"/>
  <c r="AN285" i="1"/>
  <c r="AN294" i="1"/>
  <c r="AI305" i="1"/>
  <c r="AD376" i="1"/>
  <c r="AE377" i="1"/>
  <c r="AJ385" i="1"/>
  <c r="AE390" i="1"/>
  <c r="AH393" i="1"/>
  <c r="AD438" i="1"/>
  <c r="AN453" i="1"/>
  <c r="AM453" i="1"/>
  <c r="AD458" i="1"/>
  <c r="AK489" i="1"/>
  <c r="AD489" i="1"/>
  <c r="AD494" i="1"/>
  <c r="AE494" i="1"/>
  <c r="AH506" i="1"/>
  <c r="AI514" i="1"/>
  <c r="AD518" i="1"/>
  <c r="AJ518" i="1"/>
  <c r="AJ520" i="1"/>
  <c r="AK527" i="1"/>
  <c r="AN548" i="1"/>
  <c r="AH562" i="1"/>
  <c r="AE562" i="1"/>
  <c r="AE572" i="1"/>
  <c r="AE597" i="1"/>
  <c r="AI597" i="1"/>
  <c r="AJ597" i="1"/>
  <c r="AJ598" i="1"/>
  <c r="AH603" i="1"/>
  <c r="AK603" i="1"/>
  <c r="AH625" i="1"/>
  <c r="AH677" i="1"/>
  <c r="AG677" i="1"/>
  <c r="AE696" i="1"/>
  <c r="AH699" i="1"/>
  <c r="AI699" i="1"/>
  <c r="AG725" i="1"/>
  <c r="AK804" i="1"/>
  <c r="AF804" i="1"/>
  <c r="AF817" i="1"/>
  <c r="AE848" i="1"/>
  <c r="AH862" i="1"/>
  <c r="AG862" i="1"/>
  <c r="AE862" i="1"/>
  <c r="AF868" i="1"/>
  <c r="AI886" i="1"/>
  <c r="AE917" i="1"/>
  <c r="AH917" i="1"/>
  <c r="AE929" i="1"/>
  <c r="AI929" i="1"/>
  <c r="AG929" i="1"/>
  <c r="AN1119" i="1"/>
  <c r="AT1119" i="1"/>
  <c r="AM1155" i="1"/>
  <c r="AN1155" i="1"/>
  <c r="AE792" i="1"/>
  <c r="AJ792" i="1"/>
  <c r="AG826" i="1"/>
  <c r="AI826" i="1"/>
  <c r="AE826" i="1"/>
  <c r="AM861" i="1"/>
  <c r="AN861" i="1"/>
  <c r="AN947" i="1"/>
  <c r="AM947" i="1"/>
  <c r="AN545" i="1"/>
  <c r="AM545" i="1"/>
  <c r="AN554" i="1"/>
  <c r="AF565" i="1"/>
  <c r="AH565" i="1"/>
  <c r="AN605" i="1"/>
  <c r="AM605" i="1"/>
  <c r="AH642" i="1"/>
  <c r="AF642" i="1"/>
  <c r="AN813" i="1"/>
  <c r="AN908" i="1"/>
  <c r="AM908" i="1"/>
  <c r="AD914" i="1"/>
  <c r="AK914" i="1"/>
  <c r="AJ914" i="1"/>
  <c r="AF914" i="1"/>
  <c r="AH941" i="1"/>
  <c r="AI941" i="1"/>
  <c r="AG1138" i="1"/>
  <c r="AH1138" i="1"/>
  <c r="AE1138" i="1"/>
  <c r="AF21" i="1"/>
  <c r="AF27" i="1"/>
  <c r="AF29" i="1"/>
  <c r="AE41" i="1"/>
  <c r="AM42" i="1"/>
  <c r="AI96" i="1"/>
  <c r="AF106" i="1"/>
  <c r="AF13" i="1"/>
  <c r="AD20" i="1"/>
  <c r="AG21" i="1"/>
  <c r="AD102" i="1"/>
  <c r="AG106" i="1"/>
  <c r="AD126" i="1"/>
  <c r="AD131" i="1"/>
  <c r="AG139" i="1"/>
  <c r="AI218" i="1"/>
  <c r="AF235" i="1"/>
  <c r="AH250" i="1"/>
  <c r="AH41" i="1"/>
  <c r="AH59" i="1"/>
  <c r="AF102" i="1"/>
  <c r="AF105" i="1"/>
  <c r="AI106" i="1"/>
  <c r="AG153" i="1"/>
  <c r="AK164" i="1"/>
  <c r="AE179" i="1"/>
  <c r="AE249" i="1"/>
  <c r="AJ256" i="1"/>
  <c r="AF261" i="1"/>
  <c r="AJ263" i="1"/>
  <c r="AG268" i="1"/>
  <c r="AF281" i="1"/>
  <c r="AF282" i="1"/>
  <c r="AD301" i="1"/>
  <c r="AD303" i="1"/>
  <c r="AJ305" i="1"/>
  <c r="AF323" i="1"/>
  <c r="AJ355" i="1"/>
  <c r="AG400" i="1"/>
  <c r="AD403" i="1"/>
  <c r="AG436" i="1"/>
  <c r="AJ438" i="1"/>
  <c r="AJ458" i="1"/>
  <c r="AM460" i="1"/>
  <c r="AN462" i="1"/>
  <c r="AI506" i="1"/>
  <c r="AF526" i="1"/>
  <c r="AE526" i="1"/>
  <c r="AD526" i="1"/>
  <c r="AI526" i="1"/>
  <c r="AJ565" i="1"/>
  <c r="AH570" i="1"/>
  <c r="AF570" i="1"/>
  <c r="AI570" i="1"/>
  <c r="AJ572" i="1"/>
  <c r="AK598" i="1"/>
  <c r="AE642" i="1"/>
  <c r="AM671" i="1"/>
  <c r="AN688" i="1"/>
  <c r="AJ694" i="1"/>
  <c r="AF694" i="1"/>
  <c r="AK696" i="1"/>
  <c r="AH729" i="1"/>
  <c r="AJ729" i="1"/>
  <c r="AN734" i="1"/>
  <c r="AN757" i="1"/>
  <c r="AD765" i="1"/>
  <c r="AH765" i="1"/>
  <c r="AE765" i="1"/>
  <c r="AJ846" i="1"/>
  <c r="AE846" i="1"/>
  <c r="AH846" i="1"/>
  <c r="AG846" i="1"/>
  <c r="AD846" i="1"/>
  <c r="AI846" i="1"/>
  <c r="AG914" i="1"/>
  <c r="AF981" i="1"/>
  <c r="AI981" i="1"/>
  <c r="AD1005" i="1"/>
  <c r="AE1005" i="1"/>
  <c r="AJ1136" i="1"/>
  <c r="AE1136" i="1"/>
  <c r="AJ1149" i="1"/>
  <c r="AE1149" i="1"/>
  <c r="AF1149" i="1"/>
  <c r="AG1421" i="1"/>
  <c r="AF1421" i="1"/>
  <c r="AD1421" i="1"/>
  <c r="AE1421" i="1"/>
  <c r="AM1491" i="1"/>
  <c r="AN1491" i="1"/>
  <c r="AH1626" i="1"/>
  <c r="AD1626" i="1"/>
  <c r="AF520" i="1"/>
  <c r="AG520" i="1"/>
  <c r="AH545" i="1"/>
  <c r="AD545" i="1"/>
  <c r="AI545" i="1"/>
  <c r="AI648" i="1"/>
  <c r="AJ648" i="1"/>
  <c r="AE879" i="1"/>
  <c r="AF879" i="1"/>
  <c r="AH879" i="1"/>
  <c r="AH1006" i="1"/>
  <c r="AJ1006" i="1"/>
  <c r="AK1223" i="1"/>
  <c r="AH1223" i="1"/>
  <c r="AE29" i="1"/>
  <c r="AF32" i="1"/>
  <c r="AE35" i="1"/>
  <c r="AI120" i="1"/>
  <c r="AG152" i="1"/>
  <c r="AM228" i="1"/>
  <c r="AJ957" i="1"/>
  <c r="AK957" i="1"/>
  <c r="AK1054" i="1"/>
  <c r="AG1054" i="1"/>
  <c r="AJ1054" i="1"/>
  <c r="AK1093" i="1"/>
  <c r="AH1093" i="1"/>
  <c r="AE1093" i="1"/>
  <c r="AI1093" i="1"/>
  <c r="AJ1209" i="1"/>
  <c r="AG1209" i="1"/>
  <c r="AH1209" i="1"/>
  <c r="AK1245" i="1"/>
  <c r="AI1245" i="1"/>
  <c r="AG136" i="1"/>
  <c r="AJ141" i="1"/>
  <c r="AI355" i="1"/>
  <c r="AE20" i="1"/>
  <c r="AG89" i="1"/>
  <c r="AD91" i="1"/>
  <c r="AG92" i="1"/>
  <c r="AN94" i="1"/>
  <c r="AG131" i="1"/>
  <c r="AH139" i="1"/>
  <c r="AH214" i="1"/>
  <c r="AK293" i="1"/>
  <c r="AD341" i="1"/>
  <c r="AN342" i="1"/>
  <c r="AI349" i="1"/>
  <c r="AG11" i="1"/>
  <c r="AJ41" i="1"/>
  <c r="AI69" i="1"/>
  <c r="AI83" i="1"/>
  <c r="AI89" i="1"/>
  <c r="AF97" i="1"/>
  <c r="AG105" i="1"/>
  <c r="AN124" i="1"/>
  <c r="AH126" i="1"/>
  <c r="AI144" i="1"/>
  <c r="AE156" i="1"/>
  <c r="AG203" i="1"/>
  <c r="AE217" i="1"/>
  <c r="AI235" i="1"/>
  <c r="AG247" i="1"/>
  <c r="AF249" i="1"/>
  <c r="AH254" i="1"/>
  <c r="AG259" i="1"/>
  <c r="AF266" i="1"/>
  <c r="AF271" i="1"/>
  <c r="AG281" i="1"/>
  <c r="AH282" i="1"/>
  <c r="AE301" i="1"/>
  <c r="AJ338" i="1"/>
  <c r="AE341" i="1"/>
  <c r="AM349" i="1"/>
  <c r="AK355" i="1"/>
  <c r="AD357" i="1"/>
  <c r="AN360" i="1"/>
  <c r="AF376" i="1"/>
  <c r="AH400" i="1"/>
  <c r="AE403" i="1"/>
  <c r="AK407" i="1"/>
  <c r="AI418" i="1"/>
  <c r="AI419" i="1"/>
  <c r="AH436" i="1"/>
  <c r="AN443" i="1"/>
  <c r="AF457" i="1"/>
  <c r="AK458" i="1"/>
  <c r="AJ472" i="1"/>
  <c r="AM478" i="1"/>
  <c r="AG481" i="1"/>
  <c r="AD484" i="1"/>
  <c r="AE484" i="1"/>
  <c r="AE489" i="1"/>
  <c r="AH494" i="1"/>
  <c r="AI507" i="1"/>
  <c r="AG507" i="1"/>
  <c r="AK518" i="1"/>
  <c r="AN553" i="1"/>
  <c r="AM553" i="1"/>
  <c r="AE568" i="1"/>
  <c r="AE595" i="1"/>
  <c r="AJ595" i="1"/>
  <c r="AD597" i="1"/>
  <c r="AM603" i="1"/>
  <c r="AN609" i="1"/>
  <c r="AM634" i="1"/>
  <c r="AN634" i="1"/>
  <c r="AH674" i="1"/>
  <c r="AJ677" i="1"/>
  <c r="AI719" i="1"/>
  <c r="AE755" i="1"/>
  <c r="AJ755" i="1"/>
  <c r="AH837" i="1"/>
  <c r="AF862" i="1"/>
  <c r="AM912" i="1"/>
  <c r="AD929" i="1"/>
  <c r="AN952" i="1"/>
  <c r="AM952" i="1"/>
  <c r="AM1025" i="1"/>
  <c r="AM1156" i="1"/>
  <c r="AN1156" i="1"/>
  <c r="AK1180" i="1"/>
  <c r="AE1189" i="1"/>
  <c r="AK1278" i="1"/>
  <c r="AJ1278" i="1"/>
  <c r="AI1278" i="1"/>
  <c r="AF1278" i="1"/>
  <c r="AN1348" i="1"/>
  <c r="AM1348" i="1"/>
  <c r="AF1391" i="1"/>
  <c r="AK1391" i="1"/>
  <c r="AI1391" i="1"/>
  <c r="AN1488" i="1"/>
  <c r="AK1492" i="1"/>
  <c r="AD1492" i="1"/>
  <c r="AM1523" i="1"/>
  <c r="AN1523" i="1"/>
  <c r="AN1647" i="1"/>
  <c r="AM1647" i="1"/>
  <c r="AN724" i="1"/>
  <c r="AI739" i="1"/>
  <c r="AE739" i="1"/>
  <c r="AE770" i="1"/>
  <c r="AJ770" i="1"/>
  <c r="AH788" i="1"/>
  <c r="AD796" i="1"/>
  <c r="AE796" i="1"/>
  <c r="AD829" i="1"/>
  <c r="AH861" i="1"/>
  <c r="AI881" i="1"/>
  <c r="AF905" i="1"/>
  <c r="AG905" i="1"/>
  <c r="AI913" i="1"/>
  <c r="AK934" i="1"/>
  <c r="AI934" i="1"/>
  <c r="AM937" i="1"/>
  <c r="AN937" i="1"/>
  <c r="AJ939" i="1"/>
  <c r="AH951" i="1"/>
  <c r="AE971" i="1"/>
  <c r="AD997" i="1"/>
  <c r="AJ1049" i="1"/>
  <c r="AK1069" i="1"/>
  <c r="AF1100" i="1"/>
  <c r="AN1104" i="1"/>
  <c r="AM1104" i="1"/>
  <c r="AI1137" i="1"/>
  <c r="AF1137" i="1"/>
  <c r="AD1137" i="1"/>
  <c r="AN1194" i="1"/>
  <c r="AM1194" i="1"/>
  <c r="AE1204" i="1"/>
  <c r="AH1220" i="1"/>
  <c r="AK1244" i="1"/>
  <c r="AH1255" i="1"/>
  <c r="AK1255" i="1"/>
  <c r="AD1255" i="1"/>
  <c r="AI1275" i="1"/>
  <c r="AE1301" i="1"/>
  <c r="AH1368" i="1"/>
  <c r="AI1368" i="1"/>
  <c r="AN1444" i="1"/>
  <c r="AK1467" i="1"/>
  <c r="AH1467" i="1"/>
  <c r="AF1467" i="1"/>
  <c r="AN1547" i="1"/>
  <c r="AM1547" i="1"/>
  <c r="AJ1557" i="1"/>
  <c r="AH1557" i="1"/>
  <c r="AE1557" i="1"/>
  <c r="AD1557" i="1"/>
  <c r="AF1557" i="1"/>
  <c r="AF1877" i="1"/>
  <c r="AI1877" i="1"/>
  <c r="AH1877" i="1"/>
  <c r="AF1050" i="1"/>
  <c r="AI1050" i="1"/>
  <c r="AJ1102" i="1"/>
  <c r="AE1102" i="1"/>
  <c r="AK1132" i="1"/>
  <c r="AH1132" i="1"/>
  <c r="AH1164" i="1"/>
  <c r="AF1164" i="1"/>
  <c r="AF1172" i="1"/>
  <c r="AI1172" i="1"/>
  <c r="AM1197" i="1"/>
  <c r="AN1197" i="1"/>
  <c r="AM1243" i="1"/>
  <c r="AN1243" i="1"/>
  <c r="AI1248" i="1"/>
  <c r="AE1248" i="1"/>
  <c r="AK1265" i="1"/>
  <c r="AJ1265" i="1"/>
  <c r="AJ1393" i="1"/>
  <c r="AH1393" i="1"/>
  <c r="AN1431" i="1"/>
  <c r="AM1431" i="1"/>
  <c r="AF1491" i="1"/>
  <c r="AE1491" i="1"/>
  <c r="AF1499" i="1"/>
  <c r="AH1499" i="1"/>
  <c r="AJ1713" i="1"/>
  <c r="AI1713" i="1"/>
  <c r="AG1788" i="1"/>
  <c r="AD1788" i="1"/>
  <c r="AH1788" i="1"/>
  <c r="AF1788" i="1"/>
  <c r="AK1788" i="1"/>
  <c r="AJ1788" i="1"/>
  <c r="AN1874" i="1"/>
  <c r="AM1874" i="1"/>
  <c r="AM1865" i="1"/>
  <c r="AN1865" i="1"/>
  <c r="AE1704" i="1"/>
  <c r="AI1704" i="1"/>
  <c r="AH1704" i="1"/>
  <c r="AJ1704" i="1"/>
  <c r="AM1710" i="1"/>
  <c r="AN1710" i="1"/>
  <c r="AJ1863" i="1"/>
  <c r="AH1863" i="1"/>
  <c r="AI1863" i="1"/>
  <c r="AD844" i="1"/>
  <c r="AF844" i="1"/>
  <c r="AF911" i="1"/>
  <c r="AK911" i="1"/>
  <c r="AK1050" i="1"/>
  <c r="AH1065" i="1"/>
  <c r="AK1101" i="1"/>
  <c r="AE1101" i="1"/>
  <c r="AG1164" i="1"/>
  <c r="AG1172" i="1"/>
  <c r="AF1248" i="1"/>
  <c r="AN1250" i="1"/>
  <c r="AM1250" i="1"/>
  <c r="AF1263" i="1"/>
  <c r="AD1263" i="1"/>
  <c r="AI1281" i="1"/>
  <c r="AF1281" i="1"/>
  <c r="AK1314" i="1"/>
  <c r="AG1314" i="1"/>
  <c r="AF1379" i="1"/>
  <c r="AI1379" i="1"/>
  <c r="AD1433" i="1"/>
  <c r="AI1433" i="1"/>
  <c r="AJ1472" i="1"/>
  <c r="AK1472" i="1"/>
  <c r="AF1486" i="1"/>
  <c r="AE1486" i="1"/>
  <c r="AJ1504" i="1"/>
  <c r="AI1504" i="1"/>
  <c r="AG1504" i="1"/>
  <c r="AE1504" i="1"/>
  <c r="AH1504" i="1"/>
  <c r="AK1527" i="1"/>
  <c r="AF1527" i="1"/>
  <c r="AI1527" i="1"/>
  <c r="AH1527" i="1"/>
  <c r="AM1610" i="1"/>
  <c r="AN1610" i="1"/>
  <c r="AD1708" i="1"/>
  <c r="AE1708" i="1"/>
  <c r="AH1601" i="1"/>
  <c r="AJ1601" i="1"/>
  <c r="AK1601" i="1"/>
  <c r="AH1611" i="1"/>
  <c r="AI1611" i="1"/>
  <c r="AI1677" i="1"/>
  <c r="AJ1677" i="1"/>
  <c r="AH1717" i="1"/>
  <c r="AI1717" i="1"/>
  <c r="AG1717" i="1"/>
  <c r="AE1717" i="1"/>
  <c r="AJ1717" i="1"/>
  <c r="AD1717" i="1"/>
  <c r="AK1735" i="1"/>
  <c r="AI1735" i="1"/>
  <c r="AE1821" i="1"/>
  <c r="AG1821" i="1"/>
  <c r="AF1821" i="1"/>
  <c r="AI1821" i="1"/>
  <c r="AI977" i="1"/>
  <c r="AK977" i="1"/>
  <c r="AJ980" i="1"/>
  <c r="AE980" i="1"/>
  <c r="AH985" i="1"/>
  <c r="AJ1018" i="1"/>
  <c r="AF1018" i="1"/>
  <c r="AM1020" i="1"/>
  <c r="AN1020" i="1"/>
  <c r="AF1042" i="1"/>
  <c r="AJ1042" i="1"/>
  <c r="AJ1076" i="1"/>
  <c r="AH1076" i="1"/>
  <c r="AD1101" i="1"/>
  <c r="AJ1118" i="1"/>
  <c r="AF1118" i="1"/>
  <c r="AN1131" i="1"/>
  <c r="AM1131" i="1"/>
  <c r="AK1134" i="1"/>
  <c r="AI1134" i="1"/>
  <c r="AJ1148" i="1"/>
  <c r="AF1148" i="1"/>
  <c r="AF1167" i="1"/>
  <c r="AH1176" i="1"/>
  <c r="AE1176" i="1"/>
  <c r="AE1244" i="1"/>
  <c r="AE1249" i="1"/>
  <c r="AI1249" i="1"/>
  <c r="AE1263" i="1"/>
  <c r="AD1266" i="1"/>
  <c r="AD1275" i="1"/>
  <c r="AE1281" i="1"/>
  <c r="AH1292" i="1"/>
  <c r="AI1292" i="1"/>
  <c r="AJ1353" i="1"/>
  <c r="AK1353" i="1"/>
  <c r="AG1353" i="1"/>
  <c r="AJ1379" i="1"/>
  <c r="AE1382" i="1"/>
  <c r="AD1389" i="1"/>
  <c r="AJ1415" i="1"/>
  <c r="AD1415" i="1"/>
  <c r="AE1415" i="1"/>
  <c r="AD1472" i="1"/>
  <c r="AD1504" i="1"/>
  <c r="AD1527" i="1"/>
  <c r="AE1533" i="1"/>
  <c r="AJ1533" i="1"/>
  <c r="AH1533" i="1"/>
  <c r="AM1559" i="1"/>
  <c r="AN1559" i="1"/>
  <c r="AF1671" i="1"/>
  <c r="AK1671" i="1"/>
  <c r="AF1692" i="1"/>
  <c r="AH1692" i="1"/>
  <c r="AK1800" i="1"/>
  <c r="AJ1800" i="1"/>
  <c r="AF1800" i="1"/>
  <c r="AM1811" i="1"/>
  <c r="AN1811" i="1"/>
  <c r="AH573" i="1"/>
  <c r="AE573" i="1"/>
  <c r="AD629" i="1"/>
  <c r="AH629" i="1"/>
  <c r="AK640" i="1"/>
  <c r="AF640" i="1"/>
  <c r="AH693" i="1"/>
  <c r="AD693" i="1"/>
  <c r="AM727" i="1"/>
  <c r="AN727" i="1"/>
  <c r="AM784" i="1"/>
  <c r="AN784" i="1"/>
  <c r="AG788" i="1"/>
  <c r="AG800" i="1"/>
  <c r="AK800" i="1"/>
  <c r="AN805" i="1"/>
  <c r="AM805" i="1"/>
  <c r="AF861" i="1"/>
  <c r="AH881" i="1"/>
  <c r="AN884" i="1"/>
  <c r="AK896" i="1"/>
  <c r="AG896" i="1"/>
  <c r="AH911" i="1"/>
  <c r="AF913" i="1"/>
  <c r="AF939" i="1"/>
  <c r="AM1036" i="1"/>
  <c r="AJ1045" i="1"/>
  <c r="AE1045" i="1"/>
  <c r="AG1101" i="1"/>
  <c r="AI1151" i="1"/>
  <c r="AH1151" i="1"/>
  <c r="AJ1167" i="1"/>
  <c r="AM1227" i="1"/>
  <c r="AN1227" i="1"/>
  <c r="AF1244" i="1"/>
  <c r="AK1266" i="1"/>
  <c r="AG1275" i="1"/>
  <c r="AK1379" i="1"/>
  <c r="AH1382" i="1"/>
  <c r="AN1418" i="1"/>
  <c r="AM1418" i="1"/>
  <c r="AG1441" i="1"/>
  <c r="AD1441" i="1"/>
  <c r="AM1469" i="1"/>
  <c r="AE1513" i="1"/>
  <c r="AF1513" i="1"/>
  <c r="AJ1528" i="1"/>
  <c r="AF1528" i="1"/>
  <c r="AI1528" i="1"/>
  <c r="AH1528" i="1"/>
  <c r="AE1528" i="1"/>
  <c r="AD1542" i="1"/>
  <c r="AE1542" i="1"/>
  <c r="AE1572" i="1"/>
  <c r="AJ1572" i="1"/>
  <c r="AI1614" i="1"/>
  <c r="AG1614" i="1"/>
  <c r="AF1614" i="1"/>
  <c r="AG1668" i="1"/>
  <c r="AE1668" i="1"/>
  <c r="AH1668" i="1"/>
  <c r="AF1717" i="1"/>
  <c r="AF1725" i="1"/>
  <c r="AE1732" i="1"/>
  <c r="AH1735" i="1"/>
  <c r="AH1749" i="1"/>
  <c r="AK1749" i="1"/>
  <c r="AI1749" i="1"/>
  <c r="AD1031" i="1"/>
  <c r="AD1064" i="1"/>
  <c r="AF1112" i="1"/>
  <c r="AG1140" i="1"/>
  <c r="AH1163" i="1"/>
  <c r="AE1179" i="1"/>
  <c r="AE1203" i="1"/>
  <c r="AD1299" i="1"/>
  <c r="AK1300" i="1"/>
  <c r="AH1306" i="1"/>
  <c r="AN1308" i="1"/>
  <c r="AD1357" i="1"/>
  <c r="AG1359" i="1"/>
  <c r="AJ1374" i="1"/>
  <c r="AG1455" i="1"/>
  <c r="AG1457" i="1"/>
  <c r="AE1463" i="1"/>
  <c r="AM1487" i="1"/>
  <c r="AM1527" i="1"/>
  <c r="AH1565" i="1"/>
  <c r="AG1565" i="1"/>
  <c r="AE1565" i="1"/>
  <c r="AJ1565" i="1"/>
  <c r="AH1580" i="1"/>
  <c r="AF1580" i="1"/>
  <c r="AE1580" i="1"/>
  <c r="AG1580" i="1"/>
  <c r="AG1613" i="1"/>
  <c r="AJ1613" i="1"/>
  <c r="AK1617" i="1"/>
  <c r="AI1628" i="1"/>
  <c r="AH1628" i="1"/>
  <c r="AF1682" i="1"/>
  <c r="AK1682" i="1"/>
  <c r="AE1685" i="1"/>
  <c r="AI1705" i="1"/>
  <c r="AE1744" i="1"/>
  <c r="AI1744" i="1"/>
  <c r="AG1747" i="1"/>
  <c r="AK1747" i="1"/>
  <c r="AN1771" i="1"/>
  <c r="AM1774" i="1"/>
  <c r="AN1774" i="1"/>
  <c r="AH1815" i="1"/>
  <c r="AI1815" i="1"/>
  <c r="AK1834" i="1"/>
  <c r="AF1834" i="1"/>
  <c r="AI1849" i="1"/>
  <c r="AF1849" i="1"/>
  <c r="AD1849" i="1"/>
  <c r="AK1849" i="1"/>
  <c r="AE1908" i="1"/>
  <c r="AK1908" i="1"/>
  <c r="AI1908" i="1"/>
  <c r="AD1917" i="1"/>
  <c r="AK1917" i="1"/>
  <c r="AG1917" i="1"/>
  <c r="AE1563" i="1"/>
  <c r="AI1563" i="1"/>
  <c r="AH1599" i="1"/>
  <c r="AG1599" i="1"/>
  <c r="AK1632" i="1"/>
  <c r="AF1632" i="1"/>
  <c r="AG1632" i="1"/>
  <c r="AE1639" i="1"/>
  <c r="AK1639" i="1"/>
  <c r="AI1639" i="1"/>
  <c r="AF1639" i="1"/>
  <c r="AE1646" i="1"/>
  <c r="AK1646" i="1"/>
  <c r="AH1646" i="1"/>
  <c r="AD1646" i="1"/>
  <c r="AH1673" i="1"/>
  <c r="AG1673" i="1"/>
  <c r="AK1673" i="1"/>
  <c r="AM1709" i="1"/>
  <c r="AN1709" i="1"/>
  <c r="AM1744" i="1"/>
  <c r="AN1744" i="1"/>
  <c r="AF1772" i="1"/>
  <c r="AI1772" i="1"/>
  <c r="AK1806" i="1"/>
  <c r="AG1806" i="1"/>
  <c r="AE1806" i="1"/>
  <c r="AI1806" i="1"/>
  <c r="AH1806" i="1"/>
  <c r="AK1889" i="1"/>
  <c r="AI1889" i="1"/>
  <c r="AG1928" i="1"/>
  <c r="AE1928" i="1"/>
  <c r="AI1031" i="1"/>
  <c r="AK1064" i="1"/>
  <c r="AI1203" i="1"/>
  <c r="AN1401" i="1"/>
  <c r="AM1401" i="1"/>
  <c r="AF1516" i="1"/>
  <c r="AE1516" i="1"/>
  <c r="AH1538" i="1"/>
  <c r="AD1538" i="1"/>
  <c r="AD1545" i="1"/>
  <c r="AJ1545" i="1"/>
  <c r="AD1554" i="1"/>
  <c r="AE1554" i="1"/>
  <c r="AH1554" i="1"/>
  <c r="AH1564" i="1"/>
  <c r="AG1564" i="1"/>
  <c r="AD1564" i="1"/>
  <c r="AI1564" i="1"/>
  <c r="AJ1581" i="1"/>
  <c r="AK1581" i="1"/>
  <c r="AJ1599" i="1"/>
  <c r="AE1602" i="1"/>
  <c r="AI1602" i="1"/>
  <c r="AH1637" i="1"/>
  <c r="AG1637" i="1"/>
  <c r="AK1644" i="1"/>
  <c r="AI1644" i="1"/>
  <c r="AF1644" i="1"/>
  <c r="AE1647" i="1"/>
  <c r="AK1647" i="1"/>
  <c r="AF1655" i="1"/>
  <c r="AD1655" i="1"/>
  <c r="AM1680" i="1"/>
  <c r="AN1680" i="1"/>
  <c r="AH1698" i="1"/>
  <c r="AJ1698" i="1"/>
  <c r="AJ1752" i="1"/>
  <c r="AE1752" i="1"/>
  <c r="AE1889" i="1"/>
  <c r="AD1916" i="1"/>
  <c r="AK1916" i="1"/>
  <c r="AH1916" i="1"/>
  <c r="AE1916" i="1"/>
  <c r="AD1928" i="1"/>
  <c r="AM1766" i="1"/>
  <c r="AN1766" i="1"/>
  <c r="AM1807" i="1"/>
  <c r="AN1807" i="1"/>
  <c r="AK1830" i="1"/>
  <c r="AF1830" i="1"/>
  <c r="AE1830" i="1"/>
  <c r="AH1830" i="1"/>
  <c r="AG1830" i="1"/>
  <c r="AJ1839" i="1"/>
  <c r="AG1839" i="1"/>
  <c r="AF1839" i="1"/>
  <c r="AD1839" i="1"/>
  <c r="AI1839" i="1"/>
  <c r="AH1839" i="1"/>
  <c r="AH1452" i="1"/>
  <c r="AI1452" i="1"/>
  <c r="AJ1512" i="1"/>
  <c r="AD1512" i="1"/>
  <c r="AK1535" i="1"/>
  <c r="AH1535" i="1"/>
  <c r="AJ1606" i="1"/>
  <c r="AG1606" i="1"/>
  <c r="AK1606" i="1"/>
  <c r="AK1652" i="1"/>
  <c r="AH1652" i="1"/>
  <c r="AJ1652" i="1"/>
  <c r="AE1670" i="1"/>
  <c r="AH1670" i="1"/>
  <c r="AG1670" i="1"/>
  <c r="AI1670" i="1"/>
  <c r="AJ1675" i="1"/>
  <c r="AK1675" i="1"/>
  <c r="AE1675" i="1"/>
  <c r="AE1698" i="1"/>
  <c r="AD1752" i="1"/>
  <c r="AE1785" i="1"/>
  <c r="AI1785" i="1"/>
  <c r="AG1785" i="1"/>
  <c r="AK1785" i="1"/>
  <c r="AJ1785" i="1"/>
  <c r="AK1857" i="1"/>
  <c r="AI1916" i="1"/>
  <c r="AM1351" i="1"/>
  <c r="AF1359" i="1"/>
  <c r="AN1385" i="1"/>
  <c r="AM1385" i="1"/>
  <c r="AM1402" i="1"/>
  <c r="AJ1516" i="1"/>
  <c r="AK1546" i="1"/>
  <c r="AJ1546" i="1"/>
  <c r="AI1546" i="1"/>
  <c r="AE1546" i="1"/>
  <c r="AJ1554" i="1"/>
  <c r="AD1562" i="1"/>
  <c r="AH1562" i="1"/>
  <c r="AK1564" i="1"/>
  <c r="AK1586" i="1"/>
  <c r="AH1586" i="1"/>
  <c r="AF1586" i="1"/>
  <c r="AF1594" i="1"/>
  <c r="AE1594" i="1"/>
  <c r="AG1594" i="1"/>
  <c r="AK1602" i="1"/>
  <c r="AG1622" i="1"/>
  <c r="AI1622" i="1"/>
  <c r="AK1622" i="1"/>
  <c r="AM1664" i="1"/>
  <c r="AN1664" i="1"/>
  <c r="AH1693" i="1"/>
  <c r="AK1693" i="1"/>
  <c r="AM1705" i="1"/>
  <c r="AN1705" i="1"/>
  <c r="AH1724" i="1"/>
  <c r="AE1724" i="1"/>
  <c r="AH1752" i="1"/>
  <c r="AH1780" i="1"/>
  <c r="AK1780" i="1"/>
  <c r="AD1799" i="1"/>
  <c r="AG1799" i="1"/>
  <c r="AF1799" i="1"/>
  <c r="AJ1837" i="1"/>
  <c r="AG1837" i="1"/>
  <c r="AG1876" i="1"/>
  <c r="AH1876" i="1"/>
  <c r="AF1876" i="1"/>
  <c r="AD1876" i="1"/>
  <c r="AJ1876" i="1"/>
  <c r="AI1876" i="1"/>
  <c r="AJ1916" i="1"/>
  <c r="AD1931" i="1"/>
  <c r="AK1931" i="1"/>
  <c r="AD1544" i="1"/>
  <c r="AD1573" i="1"/>
  <c r="AF1577" i="1"/>
  <c r="AN1585" i="1"/>
  <c r="AD1600" i="1"/>
  <c r="AD1641" i="1"/>
  <c r="AK1643" i="1"/>
  <c r="AE1672" i="1"/>
  <c r="AM1678" i="1"/>
  <c r="AI1691" i="1"/>
  <c r="AG1534" i="1"/>
  <c r="AI1544" i="1"/>
  <c r="AI1714" i="1"/>
  <c r="AI1809" i="1"/>
  <c r="AI1813" i="1"/>
  <c r="AH1850" i="1"/>
  <c r="AJ1867" i="1"/>
  <c r="AH1902" i="1"/>
  <c r="AG1972" i="1"/>
  <c r="AM1944" i="1"/>
  <c r="AN1629" i="1"/>
  <c r="AI240" i="1"/>
  <c r="AG240" i="1"/>
  <c r="AH373" i="1"/>
  <c r="AG373" i="1"/>
  <c r="AJ410" i="1"/>
  <c r="AF410" i="1"/>
  <c r="AI410" i="1"/>
  <c r="AI602" i="1"/>
  <c r="AK602" i="1"/>
  <c r="AH602" i="1"/>
  <c r="AG602" i="1"/>
  <c r="AD602" i="1"/>
  <c r="AM1623" i="1"/>
  <c r="AN1623" i="1"/>
  <c r="AI127" i="1"/>
  <c r="AN199" i="1"/>
  <c r="AM199" i="1"/>
  <c r="AI20" i="1"/>
  <c r="AG20" i="1"/>
  <c r="AD33" i="1"/>
  <c r="AG33" i="1"/>
  <c r="AM34" i="1"/>
  <c r="AG43" i="1"/>
  <c r="AD59" i="1"/>
  <c r="AH63" i="1"/>
  <c r="AJ91" i="1"/>
  <c r="AG91" i="1"/>
  <c r="AG94" i="1"/>
  <c r="AI94" i="1"/>
  <c r="AI97" i="1"/>
  <c r="AD119" i="1"/>
  <c r="AE123" i="1"/>
  <c r="AE135" i="1"/>
  <c r="AE171" i="1"/>
  <c r="AG172" i="1"/>
  <c r="AG264" i="1"/>
  <c r="AE268" i="1"/>
  <c r="AF280" i="1"/>
  <c r="AK280" i="1"/>
  <c r="AF293" i="1"/>
  <c r="AJ300" i="1"/>
  <c r="AJ308" i="1"/>
  <c r="AI308" i="1"/>
  <c r="AG308" i="1"/>
  <c r="AH325" i="1"/>
  <c r="AE325" i="1"/>
  <c r="AF326" i="1"/>
  <c r="AJ328" i="1"/>
  <c r="AH362" i="1"/>
  <c r="AT378" i="1"/>
  <c r="AM378" i="1"/>
  <c r="AJ396" i="1"/>
  <c r="AG396" i="1"/>
  <c r="AF396" i="1"/>
  <c r="AN403" i="1"/>
  <c r="AM403" i="1"/>
  <c r="AI409" i="1"/>
  <c r="AH409" i="1"/>
  <c r="AF414" i="1"/>
  <c r="AJ421" i="1"/>
  <c r="AK421" i="1"/>
  <c r="AD431" i="1"/>
  <c r="AF443" i="1"/>
  <c r="AJ450" i="1"/>
  <c r="AI450" i="1"/>
  <c r="AF450" i="1"/>
  <c r="AE450" i="1"/>
  <c r="AF451" i="1"/>
  <c r="AG464" i="1"/>
  <c r="AI477" i="1"/>
  <c r="AE477" i="1"/>
  <c r="AM489" i="1"/>
  <c r="AN489" i="1"/>
  <c r="AD113" i="1"/>
  <c r="AH113" i="1"/>
  <c r="AJ279" i="1"/>
  <c r="AI279" i="1"/>
  <c r="AH279" i="1"/>
  <c r="AK42" i="1"/>
  <c r="AD42" i="1"/>
  <c r="AH77" i="1"/>
  <c r="AI77" i="1"/>
  <c r="AG85" i="1"/>
  <c r="AI113" i="1"/>
  <c r="AG187" i="1"/>
  <c r="AK188" i="1"/>
  <c r="AK197" i="1"/>
  <c r="AJ197" i="1"/>
  <c r="AH21" i="1"/>
  <c r="AI21" i="1"/>
  <c r="AJ22" i="1"/>
  <c r="AG25" i="1"/>
  <c r="AJ27" i="1"/>
  <c r="AG27" i="1"/>
  <c r="AF28" i="1"/>
  <c r="AH30" i="1"/>
  <c r="AG32" i="1"/>
  <c r="AI34" i="1"/>
  <c r="AJ45" i="1"/>
  <c r="AF84" i="1"/>
  <c r="AI25" i="1"/>
  <c r="AJ30" i="1"/>
  <c r="AJ67" i="1"/>
  <c r="AH67" i="1"/>
  <c r="AG68" i="1"/>
  <c r="AN70" i="1"/>
  <c r="AN74" i="1"/>
  <c r="AM74" i="1"/>
  <c r="AG77" i="1"/>
  <c r="AD107" i="1"/>
  <c r="AN117" i="1"/>
  <c r="AJ131" i="1"/>
  <c r="AE131" i="1"/>
  <c r="AI140" i="1"/>
  <c r="AF140" i="1"/>
  <c r="AJ155" i="1"/>
  <c r="AE155" i="1"/>
  <c r="AJ156" i="1"/>
  <c r="AJ158" i="1"/>
  <c r="AI160" i="1"/>
  <c r="AF162" i="1"/>
  <c r="AH163" i="1"/>
  <c r="AI179" i="1"/>
  <c r="AE194" i="1"/>
  <c r="AE197" i="1"/>
  <c r="AD203" i="1"/>
  <c r="AD207" i="1"/>
  <c r="AG209" i="1"/>
  <c r="AN213" i="1"/>
  <c r="AM213" i="1"/>
  <c r="AK214" i="1"/>
  <c r="AF216" i="1"/>
  <c r="AD219" i="1"/>
  <c r="AH223" i="1"/>
  <c r="AE242" i="1"/>
  <c r="AD21" i="1"/>
  <c r="AJ25" i="1"/>
  <c r="AD27" i="1"/>
  <c r="AN30" i="1"/>
  <c r="AD38" i="1"/>
  <c r="AG42" i="1"/>
  <c r="AE59" i="1"/>
  <c r="AJ61" i="1"/>
  <c r="AH68" i="1"/>
  <c r="AN84" i="1"/>
  <c r="AE107" i="1"/>
  <c r="AJ112" i="1"/>
  <c r="AG118" i="1"/>
  <c r="AH118" i="1"/>
  <c r="AG119" i="1"/>
  <c r="AK122" i="1"/>
  <c r="AF122" i="1"/>
  <c r="AF123" i="1"/>
  <c r="AD125" i="1"/>
  <c r="AJ128" i="1"/>
  <c r="AN135" i="1"/>
  <c r="AM146" i="1"/>
  <c r="AD148" i="1"/>
  <c r="AD153" i="1"/>
  <c r="AH153" i="1"/>
  <c r="AK160" i="1"/>
  <c r="AM162" i="1"/>
  <c r="AD165" i="1"/>
  <c r="AF171" i="1"/>
  <c r="AK179" i="1"/>
  <c r="AM183" i="1"/>
  <c r="AN187" i="1"/>
  <c r="AI190" i="1"/>
  <c r="AJ190" i="1"/>
  <c r="AK192" i="1"/>
  <c r="AG194" i="1"/>
  <c r="AM197" i="1"/>
  <c r="AE203" i="1"/>
  <c r="AH207" i="1"/>
  <c r="AI209" i="1"/>
  <c r="AI213" i="1"/>
  <c r="AM214" i="1"/>
  <c r="AD218" i="1"/>
  <c r="AG219" i="1"/>
  <c r="AI223" i="1"/>
  <c r="AM239" i="1"/>
  <c r="AF242" i="1"/>
  <c r="AK254" i="1"/>
  <c r="AF268" i="1"/>
  <c r="AJ277" i="1"/>
  <c r="AH277" i="1"/>
  <c r="AN278" i="1"/>
  <c r="AI284" i="1"/>
  <c r="AK284" i="1"/>
  <c r="AE284" i="1"/>
  <c r="AG293" i="1"/>
  <c r="AI298" i="1"/>
  <c r="AH298" i="1"/>
  <c r="AM317" i="1"/>
  <c r="AG350" i="1"/>
  <c r="AF350" i="1"/>
  <c r="AI362" i="1"/>
  <c r="AH386" i="1"/>
  <c r="AG386" i="1"/>
  <c r="AM390" i="1"/>
  <c r="AF404" i="1"/>
  <c r="AH465" i="1"/>
  <c r="AF465" i="1"/>
  <c r="AG563" i="1"/>
  <c r="AK563" i="1"/>
  <c r="AN615" i="1"/>
  <c r="AM615" i="1"/>
  <c r="AJ753" i="1"/>
  <c r="AE753" i="1"/>
  <c r="AH773" i="1"/>
  <c r="AG773" i="1"/>
  <c r="AH776" i="1"/>
  <c r="AD776" i="1"/>
  <c r="AJ776" i="1"/>
  <c r="AJ187" i="1"/>
  <c r="AD187" i="1"/>
  <c r="AK471" i="1"/>
  <c r="AF471" i="1"/>
  <c r="AJ1765" i="1"/>
  <c r="AG1765" i="1"/>
  <c r="AF1765" i="1"/>
  <c r="AD1765" i="1"/>
  <c r="AH1765" i="1"/>
  <c r="AE1765" i="1"/>
  <c r="AI84" i="1"/>
  <c r="AG84" i="1"/>
  <c r="AN100" i="1"/>
  <c r="AG107" i="1"/>
  <c r="AJ119" i="1"/>
  <c r="AE152" i="1"/>
  <c r="AD152" i="1"/>
  <c r="AD166" i="1"/>
  <c r="AK166" i="1"/>
  <c r="AM170" i="1"/>
  <c r="AD174" i="1"/>
  <c r="AH174" i="1"/>
  <c r="AD180" i="1"/>
  <c r="AF180" i="1"/>
  <c r="AM190" i="1"/>
  <c r="AH203" i="1"/>
  <c r="AM205" i="1"/>
  <c r="AF208" i="1"/>
  <c r="AI208" i="1"/>
  <c r="AI219" i="1"/>
  <c r="AN245" i="1"/>
  <c r="AF251" i="1"/>
  <c r="AK251" i="1"/>
  <c r="AI251" i="1"/>
  <c r="AN253" i="1"/>
  <c r="AM253" i="1"/>
  <c r="AH280" i="1"/>
  <c r="AJ286" i="1"/>
  <c r="AI286" i="1"/>
  <c r="AH286" i="1"/>
  <c r="AE287" i="1"/>
  <c r="AF308" i="1"/>
  <c r="AG325" i="1"/>
  <c r="AE327" i="1"/>
  <c r="AF327" i="1"/>
  <c r="AD327" i="1"/>
  <c r="AM329" i="1"/>
  <c r="AN329" i="1"/>
  <c r="AJ361" i="1"/>
  <c r="AI361" i="1"/>
  <c r="AT379" i="1"/>
  <c r="AE396" i="1"/>
  <c r="AH426" i="1"/>
  <c r="AF426" i="1"/>
  <c r="AK429" i="1"/>
  <c r="AN440" i="1"/>
  <c r="AM440" i="1"/>
  <c r="AI444" i="1"/>
  <c r="AD444" i="1"/>
  <c r="AK466" i="1"/>
  <c r="AH466" i="1"/>
  <c r="AH477" i="1"/>
  <c r="AM491" i="1"/>
  <c r="AG670" i="1"/>
  <c r="AJ670" i="1"/>
  <c r="AK670" i="1"/>
  <c r="AI670" i="1"/>
  <c r="AE670" i="1"/>
  <c r="AG854" i="1"/>
  <c r="AK854" i="1"/>
  <c r="AM997" i="1"/>
  <c r="AN997" i="1"/>
  <c r="AM71" i="1"/>
  <c r="AN71" i="1"/>
  <c r="AJ253" i="1"/>
  <c r="AK253" i="1"/>
  <c r="AK1401" i="1"/>
  <c r="AE1401" i="1"/>
  <c r="AI1401" i="1"/>
  <c r="AD1607" i="1"/>
  <c r="AI1607" i="1"/>
  <c r="AG1607" i="1"/>
  <c r="AH1607" i="1"/>
  <c r="AJ19" i="1"/>
  <c r="AF19" i="1"/>
  <c r="AK12" i="1"/>
  <c r="AF12" i="1"/>
  <c r="AH16" i="1"/>
  <c r="AH26" i="1"/>
  <c r="AD37" i="1"/>
  <c r="AJ44" i="1"/>
  <c r="AH47" i="1"/>
  <c r="AI56" i="1"/>
  <c r="AI59" i="1"/>
  <c r="AJ62" i="1"/>
  <c r="AK90" i="1"/>
  <c r="AH90" i="1"/>
  <c r="AH107" i="1"/>
  <c r="AF111" i="1"/>
  <c r="AI111" i="1"/>
  <c r="AE113" i="1"/>
  <c r="AG124" i="1"/>
  <c r="AE127" i="1"/>
  <c r="AN134" i="1"/>
  <c r="AD147" i="1"/>
  <c r="AH149" i="1"/>
  <c r="AD149" i="1"/>
  <c r="AJ169" i="1"/>
  <c r="AH169" i="1"/>
  <c r="AI171" i="1"/>
  <c r="AE187" i="1"/>
  <c r="AE188" i="1"/>
  <c r="AM198" i="1"/>
  <c r="AI203" i="1"/>
  <c r="AM218" i="1"/>
  <c r="AK219" i="1"/>
  <c r="AH222" i="1"/>
  <c r="AD228" i="1"/>
  <c r="AI231" i="1"/>
  <c r="AG231" i="1"/>
  <c r="AN238" i="1"/>
  <c r="AM238" i="1"/>
  <c r="AI253" i="1"/>
  <c r="AJ267" i="1"/>
  <c r="AI267" i="1"/>
  <c r="AD279" i="1"/>
  <c r="AI280" i="1"/>
  <c r="AJ285" i="1"/>
  <c r="AI285" i="1"/>
  <c r="AH285" i="1"/>
  <c r="AE292" i="1"/>
  <c r="AK306" i="1"/>
  <c r="AH306" i="1"/>
  <c r="AD306" i="1"/>
  <c r="AJ311" i="1"/>
  <c r="AK311" i="1"/>
  <c r="AG311" i="1"/>
  <c r="AE316" i="1"/>
  <c r="AG319" i="1"/>
  <c r="AE319" i="1"/>
  <c r="AD319" i="1"/>
  <c r="AH324" i="1"/>
  <c r="AI324" i="1"/>
  <c r="AI325" i="1"/>
  <c r="AK333" i="1"/>
  <c r="AG333" i="1"/>
  <c r="AF333" i="1"/>
  <c r="AD334" i="1"/>
  <c r="AN344" i="1"/>
  <c r="AM344" i="1"/>
  <c r="AI373" i="1"/>
  <c r="AH396" i="1"/>
  <c r="AE410" i="1"/>
  <c r="AM411" i="1"/>
  <c r="AN623" i="1"/>
  <c r="AM623" i="1"/>
  <c r="AE748" i="1"/>
  <c r="AI748" i="1"/>
  <c r="AH748" i="1"/>
  <c r="AI769" i="1"/>
  <c r="AG769" i="1"/>
  <c r="AD769" i="1"/>
  <c r="AH85" i="1"/>
  <c r="AI85" i="1"/>
  <c r="AJ163" i="1"/>
  <c r="AI163" i="1"/>
  <c r="AK447" i="1"/>
  <c r="AE447" i="1"/>
  <c r="AI863" i="1"/>
  <c r="AD863" i="1"/>
  <c r="AE863" i="1"/>
  <c r="AE19" i="1"/>
  <c r="AI26" i="1"/>
  <c r="AG34" i="1"/>
  <c r="AE37" i="1"/>
  <c r="AJ39" i="1"/>
  <c r="AJ43" i="1"/>
  <c r="AD43" i="1"/>
  <c r="AI47" i="1"/>
  <c r="AN50" i="1"/>
  <c r="AJ56" i="1"/>
  <c r="AM58" i="1"/>
  <c r="AD84" i="1"/>
  <c r="AF85" i="1"/>
  <c r="AM98" i="1"/>
  <c r="AM101" i="1"/>
  <c r="AN101" i="1"/>
  <c r="AI107" i="1"/>
  <c r="AF113" i="1"/>
  <c r="AJ124" i="1"/>
  <c r="AG127" i="1"/>
  <c r="AG141" i="1"/>
  <c r="AJ145" i="1"/>
  <c r="AF152" i="1"/>
  <c r="AD156" i="1"/>
  <c r="AF160" i="1"/>
  <c r="AE163" i="1"/>
  <c r="AH166" i="1"/>
  <c r="AE174" i="1"/>
  <c r="AG180" i="1"/>
  <c r="AF187" i="1"/>
  <c r="AF188" i="1"/>
  <c r="AK204" i="1"/>
  <c r="AE204" i="1"/>
  <c r="AN206" i="1"/>
  <c r="AM206" i="1"/>
  <c r="AK208" i="1"/>
  <c r="AD214" i="1"/>
  <c r="AJ220" i="1"/>
  <c r="AK220" i="1"/>
  <c r="AK222" i="1"/>
  <c r="AE251" i="1"/>
  <c r="AI256" i="1"/>
  <c r="AK256" i="1"/>
  <c r="AH265" i="1"/>
  <c r="AE279" i="1"/>
  <c r="AK309" i="1"/>
  <c r="AD309" i="1"/>
  <c r="AI309" i="1"/>
  <c r="AH309" i="1"/>
  <c r="AI316" i="1"/>
  <c r="AK361" i="1"/>
  <c r="AE382" i="1"/>
  <c r="AI396" i="1"/>
  <c r="AD400" i="1"/>
  <c r="AJ400" i="1"/>
  <c r="AI400" i="1"/>
  <c r="AH408" i="1"/>
  <c r="AK408" i="1"/>
  <c r="AG410" i="1"/>
  <c r="AD412" i="1"/>
  <c r="AK412" i="1"/>
  <c r="AN416" i="1"/>
  <c r="AM416" i="1"/>
  <c r="AM423" i="1"/>
  <c r="AN423" i="1"/>
  <c r="AJ426" i="1"/>
  <c r="AK444" i="1"/>
  <c r="AK451" i="1"/>
  <c r="AH451" i="1"/>
  <c r="AG451" i="1"/>
  <c r="AD451" i="1"/>
  <c r="AI466" i="1"/>
  <c r="AJ498" i="1"/>
  <c r="AG498" i="1"/>
  <c r="AF498" i="1"/>
  <c r="AE498" i="1"/>
  <c r="AD498" i="1"/>
  <c r="AI498" i="1"/>
  <c r="AH498" i="1"/>
  <c r="AD678" i="1"/>
  <c r="AH678" i="1"/>
  <c r="AG678" i="1"/>
  <c r="AI678" i="1"/>
  <c r="AE678" i="1"/>
  <c r="AJ147" i="1"/>
  <c r="AH147" i="1"/>
  <c r="AI334" i="1"/>
  <c r="AG334" i="1"/>
  <c r="AD12" i="1"/>
  <c r="AH19" i="1"/>
  <c r="AE25" i="1"/>
  <c r="AN37" i="1"/>
  <c r="AF244" i="1"/>
  <c r="AJ244" i="1"/>
  <c r="AI264" i="1"/>
  <c r="AH264" i="1"/>
  <c r="AF279" i="1"/>
  <c r="AJ316" i="1"/>
  <c r="AJ326" i="1"/>
  <c r="AI326" i="1"/>
  <c r="AE326" i="1"/>
  <c r="AD326" i="1"/>
  <c r="AI328" i="1"/>
  <c r="AF328" i="1"/>
  <c r="AH410" i="1"/>
  <c r="AE414" i="1"/>
  <c r="AD414" i="1"/>
  <c r="AI431" i="1"/>
  <c r="AE431" i="1"/>
  <c r="AK443" i="1"/>
  <c r="AI443" i="1"/>
  <c r="AH443" i="1"/>
  <c r="AE443" i="1"/>
  <c r="AD443" i="1"/>
  <c r="AD467" i="1"/>
  <c r="AK467" i="1"/>
  <c r="AF476" i="1"/>
  <c r="AE476" i="1"/>
  <c r="AI490" i="1"/>
  <c r="AF490" i="1"/>
  <c r="AD490" i="1"/>
  <c r="AF557" i="1"/>
  <c r="AK557" i="1"/>
  <c r="AK594" i="1"/>
  <c r="AH594" i="1"/>
  <c r="AG594" i="1"/>
  <c r="AE594" i="1"/>
  <c r="AD594" i="1"/>
  <c r="AH292" i="1"/>
  <c r="AK292" i="1"/>
  <c r="AI292" i="1"/>
  <c r="AH401" i="1"/>
  <c r="AG401" i="1"/>
  <c r="AG873" i="1"/>
  <c r="AD873" i="1"/>
  <c r="AI873" i="1"/>
  <c r="AE873" i="1"/>
  <c r="AK1296" i="1"/>
  <c r="AJ1296" i="1"/>
  <c r="AD1296" i="1"/>
  <c r="AI1296" i="1"/>
  <c r="AE1296" i="1"/>
  <c r="AM1331" i="1"/>
  <c r="AN1331" i="1"/>
  <c r="AH34" i="1"/>
  <c r="AK146" i="1"/>
  <c r="AD146" i="1"/>
  <c r="AG147" i="1"/>
  <c r="AF163" i="1"/>
  <c r="AG12" i="1"/>
  <c r="AF43" i="1"/>
  <c r="AG63" i="1"/>
  <c r="AM66" i="1"/>
  <c r="AD68" i="1"/>
  <c r="AN82" i="1"/>
  <c r="AJ85" i="1"/>
  <c r="AI92" i="1"/>
  <c r="AH92" i="1"/>
  <c r="AG93" i="1"/>
  <c r="AE96" i="1"/>
  <c r="AG96" i="1"/>
  <c r="AH97" i="1"/>
  <c r="AJ99" i="1"/>
  <c r="AI99" i="1"/>
  <c r="AE101" i="1"/>
  <c r="AJ113" i="1"/>
  <c r="AF130" i="1"/>
  <c r="AD135" i="1"/>
  <c r="AE144" i="1"/>
  <c r="AF144" i="1"/>
  <c r="AH152" i="1"/>
  <c r="AN154" i="1"/>
  <c r="AH158" i="1"/>
  <c r="AH160" i="1"/>
  <c r="AE162" i="1"/>
  <c r="AG163" i="1"/>
  <c r="AJ166" i="1"/>
  <c r="AI169" i="1"/>
  <c r="AD171" i="1"/>
  <c r="AF172" i="1"/>
  <c r="AK174" i="1"/>
  <c r="AG179" i="1"/>
  <c r="AK180" i="1"/>
  <c r="AH187" i="1"/>
  <c r="AD194" i="1"/>
  <c r="AK199" i="1"/>
  <c r="AG204" i="1"/>
  <c r="AH211" i="1"/>
  <c r="AK211" i="1"/>
  <c r="AI214" i="1"/>
  <c r="AG220" i="1"/>
  <c r="AH231" i="1"/>
  <c r="AH239" i="1"/>
  <c r="AN242" i="1"/>
  <c r="AM242" i="1"/>
  <c r="AE250" i="1"/>
  <c r="AD250" i="1"/>
  <c r="AD254" i="1"/>
  <c r="AF256" i="1"/>
  <c r="AK260" i="1"/>
  <c r="AJ260" i="1"/>
  <c r="AN279" i="1"/>
  <c r="AE285" i="1"/>
  <c r="AF286" i="1"/>
  <c r="AK302" i="1"/>
  <c r="AF302" i="1"/>
  <c r="AE302" i="1"/>
  <c r="AE309" i="1"/>
  <c r="AK312" i="1"/>
  <c r="AD312" i="1"/>
  <c r="AJ312" i="1"/>
  <c r="AJ319" i="1"/>
  <c r="AJ324" i="1"/>
  <c r="AM328" i="1"/>
  <c r="AN328" i="1"/>
  <c r="AE333" i="1"/>
  <c r="AJ343" i="1"/>
  <c r="AG343" i="1"/>
  <c r="AN345" i="1"/>
  <c r="AM345" i="1"/>
  <c r="AD354" i="1"/>
  <c r="AK354" i="1"/>
  <c r="AM359" i="1"/>
  <c r="AK381" i="1"/>
  <c r="AF381" i="1"/>
  <c r="AE387" i="1"/>
  <c r="AI393" i="1"/>
  <c r="AG393" i="1"/>
  <c r="AM395" i="1"/>
  <c r="AJ406" i="1"/>
  <c r="AK411" i="1"/>
  <c r="AE411" i="1"/>
  <c r="AI411" i="1"/>
  <c r="AH411" i="1"/>
  <c r="AJ424" i="1"/>
  <c r="AG424" i="1"/>
  <c r="AE451" i="1"/>
  <c r="AF460" i="1"/>
  <c r="AI460" i="1"/>
  <c r="AH460" i="1"/>
  <c r="AM490" i="1"/>
  <c r="AN490" i="1"/>
  <c r="AJ499" i="1"/>
  <c r="AH499" i="1"/>
  <c r="AF499" i="1"/>
  <c r="AE499" i="1"/>
  <c r="AK499" i="1"/>
  <c r="AD587" i="1"/>
  <c r="AH587" i="1"/>
  <c r="AE587" i="1"/>
  <c r="AN692" i="1"/>
  <c r="AM692" i="1"/>
  <c r="AM808" i="1"/>
  <c r="AN808" i="1"/>
  <c r="AI810" i="1"/>
  <c r="AJ810" i="1"/>
  <c r="AE810" i="1"/>
  <c r="AI315" i="1"/>
  <c r="AJ323" i="1"/>
  <c r="AE349" i="1"/>
  <c r="AE357" i="1"/>
  <c r="AF390" i="1"/>
  <c r="AH407" i="1"/>
  <c r="AF428" i="1"/>
  <c r="AG457" i="1"/>
  <c r="AG458" i="1"/>
  <c r="AF459" i="1"/>
  <c r="AK462" i="1"/>
  <c r="AJ470" i="1"/>
  <c r="AE472" i="1"/>
  <c r="AM481" i="1"/>
  <c r="AI489" i="1"/>
  <c r="AI492" i="1"/>
  <c r="AN494" i="1"/>
  <c r="AE506" i="1"/>
  <c r="AE507" i="1"/>
  <c r="AM509" i="1"/>
  <c r="AI519" i="1"/>
  <c r="AE528" i="1"/>
  <c r="AF537" i="1"/>
  <c r="AI537" i="1"/>
  <c r="AF541" i="1"/>
  <c r="AG545" i="1"/>
  <c r="AI554" i="1"/>
  <c r="AD556" i="1"/>
  <c r="AF562" i="1"/>
  <c r="AM564" i="1"/>
  <c r="AN566" i="1"/>
  <c r="AM566" i="1"/>
  <c r="AE569" i="1"/>
  <c r="AG570" i="1"/>
  <c r="AK573" i="1"/>
  <c r="AM579" i="1"/>
  <c r="AD588" i="1"/>
  <c r="AF589" i="1"/>
  <c r="AF593" i="1"/>
  <c r="AK596" i="1"/>
  <c r="AM601" i="1"/>
  <c r="AK614" i="1"/>
  <c r="AF626" i="1"/>
  <c r="AE632" i="1"/>
  <c r="AN641" i="1"/>
  <c r="AH654" i="1"/>
  <c r="AD663" i="1"/>
  <c r="AD665" i="1"/>
  <c r="AE665" i="1"/>
  <c r="AJ680" i="1"/>
  <c r="AK680" i="1"/>
  <c r="AJ685" i="1"/>
  <c r="AF685" i="1"/>
  <c r="AD685" i="1"/>
  <c r="AF701" i="1"/>
  <c r="AG722" i="1"/>
  <c r="AI729" i="1"/>
  <c r="AD734" i="1"/>
  <c r="AM761" i="1"/>
  <c r="AN761" i="1"/>
  <c r="AJ777" i="1"/>
  <c r="AH787" i="1"/>
  <c r="AF789" i="1"/>
  <c r="AI789" i="1"/>
  <c r="AH789" i="1"/>
  <c r="AJ798" i="1"/>
  <c r="AH798" i="1"/>
  <c r="AF798" i="1"/>
  <c r="AI798" i="1"/>
  <c r="AG798" i="1"/>
  <c r="AH799" i="1"/>
  <c r="AK812" i="1"/>
  <c r="AD860" i="1"/>
  <c r="AI860" i="1"/>
  <c r="AH860" i="1"/>
  <c r="AJ860" i="1"/>
  <c r="AF866" i="1"/>
  <c r="AJ866" i="1"/>
  <c r="AG866" i="1"/>
  <c r="AJ878" i="1"/>
  <c r="AF878" i="1"/>
  <c r="AI878" i="1"/>
  <c r="AH878" i="1"/>
  <c r="AE884" i="1"/>
  <c r="AF909" i="1"/>
  <c r="AD909" i="1"/>
  <c r="AI909" i="1"/>
  <c r="AH909" i="1"/>
  <c r="AG909" i="1"/>
  <c r="AG932" i="1"/>
  <c r="AF932" i="1"/>
  <c r="AJ932" i="1"/>
  <c r="AD932" i="1"/>
  <c r="AI932" i="1"/>
  <c r="AH932" i="1"/>
  <c r="AJ945" i="1"/>
  <c r="AF945" i="1"/>
  <c r="AE945" i="1"/>
  <c r="AD945" i="1"/>
  <c r="AG972" i="1"/>
  <c r="AF972" i="1"/>
  <c r="AH972" i="1"/>
  <c r="AJ998" i="1"/>
  <c r="AG998" i="1"/>
  <c r="AK998" i="1"/>
  <c r="AN1090" i="1"/>
  <c r="AM1090" i="1"/>
  <c r="AG1126" i="1"/>
  <c r="AI1126" i="1"/>
  <c r="AK1439" i="1"/>
  <c r="AI1439" i="1"/>
  <c r="AD1439" i="1"/>
  <c r="AK323" i="1"/>
  <c r="AJ407" i="1"/>
  <c r="AM432" i="1"/>
  <c r="AK470" i="1"/>
  <c r="AJ492" i="1"/>
  <c r="AN497" i="1"/>
  <c r="AE505" i="1"/>
  <c r="AF506" i="1"/>
  <c r="AF507" i="1"/>
  <c r="AD514" i="1"/>
  <c r="AG518" i="1"/>
  <c r="AJ519" i="1"/>
  <c r="AN531" i="1"/>
  <c r="AH553" i="1"/>
  <c r="AK554" i="1"/>
  <c r="AD561" i="1"/>
  <c r="AD572" i="1"/>
  <c r="AE578" i="1"/>
  <c r="AE584" i="1"/>
  <c r="AI593" i="1"/>
  <c r="AF599" i="1"/>
  <c r="AF600" i="1"/>
  <c r="AD610" i="1"/>
  <c r="AE625" i="1"/>
  <c r="AG626" i="1"/>
  <c r="AJ628" i="1"/>
  <c r="AK628" i="1"/>
  <c r="AM680" i="1"/>
  <c r="AT680" i="1"/>
  <c r="AK692" i="1"/>
  <c r="AH692" i="1"/>
  <c r="AH695" i="1"/>
  <c r="AD695" i="1"/>
  <c r="AJ695" i="1"/>
  <c r="AG701" i="1"/>
  <c r="AI718" i="1"/>
  <c r="AF718" i="1"/>
  <c r="AH718" i="1"/>
  <c r="AG741" i="1"/>
  <c r="AE741" i="1"/>
  <c r="AK813" i="1"/>
  <c r="AG813" i="1"/>
  <c r="AF813" i="1"/>
  <c r="AE813" i="1"/>
  <c r="AH818" i="1"/>
  <c r="AI818" i="1"/>
  <c r="AJ823" i="1"/>
  <c r="AF823" i="1"/>
  <c r="AK823" i="1"/>
  <c r="AH823" i="1"/>
  <c r="AG830" i="1"/>
  <c r="AK830" i="1"/>
  <c r="AE916" i="1"/>
  <c r="AI916" i="1"/>
  <c r="AK916" i="1"/>
  <c r="AI923" i="1"/>
  <c r="AF923" i="1"/>
  <c r="AE956" i="1"/>
  <c r="AD956" i="1"/>
  <c r="AK956" i="1"/>
  <c r="AJ956" i="1"/>
  <c r="AI959" i="1"/>
  <c r="AF959" i="1"/>
  <c r="AH959" i="1"/>
  <c r="AG970" i="1"/>
  <c r="AK970" i="1"/>
  <c r="AD983" i="1"/>
  <c r="AF983" i="1"/>
  <c r="AM1045" i="1"/>
  <c r="AN1045" i="1"/>
  <c r="AD1259" i="1"/>
  <c r="AK1259" i="1"/>
  <c r="AG1259" i="1"/>
  <c r="AD1340" i="1"/>
  <c r="AF1340" i="1"/>
  <c r="AK1340" i="1"/>
  <c r="AG1340" i="1"/>
  <c r="AI1340" i="1"/>
  <c r="AH1340" i="1"/>
  <c r="AE1437" i="1"/>
  <c r="AD1437" i="1"/>
  <c r="AG1437" i="1"/>
  <c r="AN613" i="1"/>
  <c r="AM613" i="1"/>
  <c r="AD656" i="1"/>
  <c r="AH656" i="1"/>
  <c r="AK672" i="1"/>
  <c r="AG672" i="1"/>
  <c r="AI701" i="1"/>
  <c r="AN743" i="1"/>
  <c r="AM743" i="1"/>
  <c r="AM753" i="1"/>
  <c r="AN753" i="1"/>
  <c r="AG756" i="1"/>
  <c r="AD756" i="1"/>
  <c r="AH805" i="1"/>
  <c r="AI805" i="1"/>
  <c r="AH813" i="1"/>
  <c r="AE818" i="1"/>
  <c r="AE823" i="1"/>
  <c r="AH828" i="1"/>
  <c r="AK828" i="1"/>
  <c r="AD830" i="1"/>
  <c r="AE834" i="1"/>
  <c r="AK834" i="1"/>
  <c r="AG834" i="1"/>
  <c r="AJ901" i="1"/>
  <c r="AH901" i="1"/>
  <c r="AD904" i="1"/>
  <c r="AE904" i="1"/>
  <c r="AH904" i="1"/>
  <c r="AG904" i="1"/>
  <c r="AF916" i="1"/>
  <c r="AG923" i="1"/>
  <c r="AK933" i="1"/>
  <c r="AI933" i="1"/>
  <c r="AK940" i="1"/>
  <c r="AF940" i="1"/>
  <c r="AI940" i="1"/>
  <c r="AE940" i="1"/>
  <c r="AJ948" i="1"/>
  <c r="AE948" i="1"/>
  <c r="AJ950" i="1"/>
  <c r="AI950" i="1"/>
  <c r="AI956" i="1"/>
  <c r="AK1061" i="1"/>
  <c r="AI1061" i="1"/>
  <c r="AG1061" i="1"/>
  <c r="AG541" i="1"/>
  <c r="AH541" i="1"/>
  <c r="AK545" i="1"/>
  <c r="AE545" i="1"/>
  <c r="AG546" i="1"/>
  <c r="AH546" i="1"/>
  <c r="AJ570" i="1"/>
  <c r="AE570" i="1"/>
  <c r="AN574" i="1"/>
  <c r="AI578" i="1"/>
  <c r="AI599" i="1"/>
  <c r="AD627" i="1"/>
  <c r="AG627" i="1"/>
  <c r="AM665" i="1"/>
  <c r="AN689" i="1"/>
  <c r="AF692" i="1"/>
  <c r="AI695" i="1"/>
  <c r="AG724" i="1"/>
  <c r="AH724" i="1"/>
  <c r="AG728" i="1"/>
  <c r="AH728" i="1"/>
  <c r="AJ728" i="1"/>
  <c r="AF728" i="1"/>
  <c r="AI741" i="1"/>
  <c r="AN748" i="1"/>
  <c r="AH771" i="1"/>
  <c r="AK771" i="1"/>
  <c r="AI771" i="1"/>
  <c r="AI813" i="1"/>
  <c r="AG818" i="1"/>
  <c r="AM842" i="1"/>
  <c r="AN842" i="1"/>
  <c r="AJ924" i="1"/>
  <c r="AE924" i="1"/>
  <c r="AK924" i="1"/>
  <c r="AI924" i="1"/>
  <c r="AN960" i="1"/>
  <c r="AM960" i="1"/>
  <c r="AD963" i="1"/>
  <c r="AJ963" i="1"/>
  <c r="AK963" i="1"/>
  <c r="AI963" i="1"/>
  <c r="AM1002" i="1"/>
  <c r="AJ1113" i="1"/>
  <c r="AK1113" i="1"/>
  <c r="AD1187" i="1"/>
  <c r="AJ1187" i="1"/>
  <c r="AG1187" i="1"/>
  <c r="AF1187" i="1"/>
  <c r="AI1187" i="1"/>
  <c r="AH1187" i="1"/>
  <c r="AE1187" i="1"/>
  <c r="AN473" i="1"/>
  <c r="AJ496" i="1"/>
  <c r="AD501" i="1"/>
  <c r="AH513" i="1"/>
  <c r="AI517" i="1"/>
  <c r="AD538" i="1"/>
  <c r="AG552" i="1"/>
  <c r="AK562" i="1"/>
  <c r="AI562" i="1"/>
  <c r="AD571" i="1"/>
  <c r="AM590" i="1"/>
  <c r="AN593" i="1"/>
  <c r="AM593" i="1"/>
  <c r="AD619" i="1"/>
  <c r="AF645" i="1"/>
  <c r="AF650" i="1"/>
  <c r="AE656" i="1"/>
  <c r="AF666" i="1"/>
  <c r="AH666" i="1"/>
  <c r="AD673" i="1"/>
  <c r="AF673" i="1"/>
  <c r="AD677" i="1"/>
  <c r="AI677" i="1"/>
  <c r="AF677" i="1"/>
  <c r="AE677" i="1"/>
  <c r="AF681" i="1"/>
  <c r="AG692" i="1"/>
  <c r="AG711" i="1"/>
  <c r="AI714" i="1"/>
  <c r="AE717" i="1"/>
  <c r="AH717" i="1"/>
  <c r="AG717" i="1"/>
  <c r="AK741" i="1"/>
  <c r="AG749" i="1"/>
  <c r="AI749" i="1"/>
  <c r="AH749" i="1"/>
  <c r="AH763" i="1"/>
  <c r="AG767" i="1"/>
  <c r="AJ790" i="1"/>
  <c r="AE790" i="1"/>
  <c r="AF790" i="1"/>
  <c r="AH790" i="1"/>
  <c r="AG790" i="1"/>
  <c r="AD803" i="1"/>
  <c r="AD805" i="1"/>
  <c r="AD807" i="1"/>
  <c r="AG807" i="1"/>
  <c r="AK807" i="1"/>
  <c r="AJ807" i="1"/>
  <c r="AE835" i="1"/>
  <c r="AF835" i="1"/>
  <c r="AI835" i="1"/>
  <c r="AD842" i="1"/>
  <c r="AN864" i="1"/>
  <c r="AM864" i="1"/>
  <c r="AI877" i="1"/>
  <c r="AH877" i="1"/>
  <c r="AE877" i="1"/>
  <c r="AN883" i="1"/>
  <c r="AM883" i="1"/>
  <c r="AG901" i="1"/>
  <c r="AJ904" i="1"/>
  <c r="AM910" i="1"/>
  <c r="AH915" i="1"/>
  <c r="AF915" i="1"/>
  <c r="AI915" i="1"/>
  <c r="AG915" i="1"/>
  <c r="AE933" i="1"/>
  <c r="AK936" i="1"/>
  <c r="AD936" i="1"/>
  <c r="AI936" i="1"/>
  <c r="AF936" i="1"/>
  <c r="AD941" i="1"/>
  <c r="AK941" i="1"/>
  <c r="AJ941" i="1"/>
  <c r="AD948" i="1"/>
  <c r="AG950" i="1"/>
  <c r="AM963" i="1"/>
  <c r="AN963" i="1"/>
  <c r="AF995" i="1"/>
  <c r="AM1226" i="1"/>
  <c r="AN1226" i="1"/>
  <c r="AG1360" i="1"/>
  <c r="AD1360" i="1"/>
  <c r="AF1360" i="1"/>
  <c r="AI1360" i="1"/>
  <c r="AE1360" i="1"/>
  <c r="AJ1360" i="1"/>
  <c r="AH1360" i="1"/>
  <c r="AE501" i="1"/>
  <c r="AJ552" i="1"/>
  <c r="AK571" i="1"/>
  <c r="AJ588" i="1"/>
  <c r="AI588" i="1"/>
  <c r="AE619" i="1"/>
  <c r="AJ626" i="1"/>
  <c r="AD626" i="1"/>
  <c r="AE626" i="1"/>
  <c r="AM633" i="1"/>
  <c r="AG650" i="1"/>
  <c r="AG656" i="1"/>
  <c r="AE663" i="1"/>
  <c r="AI663" i="1"/>
  <c r="AH663" i="1"/>
  <c r="AJ681" i="1"/>
  <c r="AH688" i="1"/>
  <c r="AI688" i="1"/>
  <c r="AD688" i="1"/>
  <c r="AF712" i="1"/>
  <c r="AJ712" i="1"/>
  <c r="AJ715" i="1"/>
  <c r="AK715" i="1"/>
  <c r="AE722" i="1"/>
  <c r="AI722" i="1"/>
  <c r="AD742" i="1"/>
  <c r="AF742" i="1"/>
  <c r="AH742" i="1"/>
  <c r="AG742" i="1"/>
  <c r="AI767" i="1"/>
  <c r="AJ814" i="1"/>
  <c r="AF814" i="1"/>
  <c r="AD814" i="1"/>
  <c r="AG814" i="1"/>
  <c r="AE814" i="1"/>
  <c r="AE825" i="1"/>
  <c r="AK825" i="1"/>
  <c r="AJ825" i="1"/>
  <c r="AH840" i="1"/>
  <c r="AE840" i="1"/>
  <c r="AJ840" i="1"/>
  <c r="AM855" i="1"/>
  <c r="AN855" i="1"/>
  <c r="AF874" i="1"/>
  <c r="AE874" i="1"/>
  <c r="AG874" i="1"/>
  <c r="AG902" i="1"/>
  <c r="AH902" i="1"/>
  <c r="AI902" i="1"/>
  <c r="AI907" i="1"/>
  <c r="AK907" i="1"/>
  <c r="AJ912" i="1"/>
  <c r="AI922" i="1"/>
  <c r="AD922" i="1"/>
  <c r="AG922" i="1"/>
  <c r="AF922" i="1"/>
  <c r="AJ922" i="1"/>
  <c r="AH922" i="1"/>
  <c r="AJ933" i="1"/>
  <c r="AK948" i="1"/>
  <c r="AK982" i="1"/>
  <c r="AH982" i="1"/>
  <c r="AK1080" i="1"/>
  <c r="AJ1080" i="1"/>
  <c r="AI1342" i="1"/>
  <c r="AG1342" i="1"/>
  <c r="AJ1342" i="1"/>
  <c r="AJ1419" i="1"/>
  <c r="AF1419" i="1"/>
  <c r="AH1419" i="1"/>
  <c r="AN524" i="1"/>
  <c r="AE599" i="1"/>
  <c r="AD599" i="1"/>
  <c r="AG610" i="1"/>
  <c r="AK610" i="1"/>
  <c r="AE612" i="1"/>
  <c r="AF612" i="1"/>
  <c r="AI618" i="1"/>
  <c r="AF618" i="1"/>
  <c r="AJ619" i="1"/>
  <c r="AK622" i="1"/>
  <c r="AJ622" i="1"/>
  <c r="AG622" i="1"/>
  <c r="AN638" i="1"/>
  <c r="AN670" i="1"/>
  <c r="AG699" i="1"/>
  <c r="AE699" i="1"/>
  <c r="AI710" i="1"/>
  <c r="AH710" i="1"/>
  <c r="AJ710" i="1"/>
  <c r="AG710" i="1"/>
  <c r="AJ725" i="1"/>
  <c r="AH725" i="1"/>
  <c r="AD725" i="1"/>
  <c r="AF725" i="1"/>
  <c r="AE725" i="1"/>
  <c r="AD749" i="1"/>
  <c r="AD777" i="1"/>
  <c r="AI790" i="1"/>
  <c r="AN801" i="1"/>
  <c r="AG835" i="1"/>
  <c r="AI838" i="1"/>
  <c r="AK838" i="1"/>
  <c r="AM865" i="1"/>
  <c r="AN865" i="1"/>
  <c r="AK889" i="1"/>
  <c r="AD889" i="1"/>
  <c r="AJ920" i="1"/>
  <c r="AI920" i="1"/>
  <c r="AF920" i="1"/>
  <c r="AJ961" i="1"/>
  <c r="AH961" i="1"/>
  <c r="AD961" i="1"/>
  <c r="AE961" i="1"/>
  <c r="AN969" i="1"/>
  <c r="AM969" i="1"/>
  <c r="AE687" i="1"/>
  <c r="AD687" i="1"/>
  <c r="AJ702" i="1"/>
  <c r="AK702" i="1"/>
  <c r="AN732" i="1"/>
  <c r="AF850" i="1"/>
  <c r="AD850" i="1"/>
  <c r="AJ862" i="1"/>
  <c r="AI862" i="1"/>
  <c r="AD862" i="1"/>
  <c r="AD879" i="1"/>
  <c r="AG879" i="1"/>
  <c r="AJ879" i="1"/>
  <c r="AK888" i="1"/>
  <c r="AD888" i="1"/>
  <c r="AK906" i="1"/>
  <c r="AG906" i="1"/>
  <c r="AH908" i="1"/>
  <c r="AK908" i="1"/>
  <c r="AJ913" i="1"/>
  <c r="AG913" i="1"/>
  <c r="AD919" i="1"/>
  <c r="AJ919" i="1"/>
  <c r="AJ921" i="1"/>
  <c r="AE921" i="1"/>
  <c r="AJ929" i="1"/>
  <c r="AF929" i="1"/>
  <c r="AH939" i="1"/>
  <c r="AE939" i="1"/>
  <c r="AI939" i="1"/>
  <c r="AD971" i="1"/>
  <c r="AG971" i="1"/>
  <c r="AJ971" i="1"/>
  <c r="AF975" i="1"/>
  <c r="AD977" i="1"/>
  <c r="AG996" i="1"/>
  <c r="AI999" i="1"/>
  <c r="AH1001" i="1"/>
  <c r="AH1010" i="1"/>
  <c r="AE1018" i="1"/>
  <c r="AI1018" i="1"/>
  <c r="AG1018" i="1"/>
  <c r="AI1019" i="1"/>
  <c r="AN1024" i="1"/>
  <c r="AM1024" i="1"/>
  <c r="AE1030" i="1"/>
  <c r="AN1040" i="1"/>
  <c r="AM1040" i="1"/>
  <c r="AM1044" i="1"/>
  <c r="AM1047" i="1"/>
  <c r="AI1060" i="1"/>
  <c r="AD1071" i="1"/>
  <c r="AE1089" i="1"/>
  <c r="AK1110" i="1"/>
  <c r="AD1110" i="1"/>
  <c r="AM1144" i="1"/>
  <c r="AK1149" i="1"/>
  <c r="AG1149" i="1"/>
  <c r="AD1149" i="1"/>
  <c r="AD1174" i="1"/>
  <c r="AI1182" i="1"/>
  <c r="AF1182" i="1"/>
  <c r="AJ1182" i="1"/>
  <c r="AF1186" i="1"/>
  <c r="AF1193" i="1"/>
  <c r="AJ1201" i="1"/>
  <c r="AH1201" i="1"/>
  <c r="AG1201" i="1"/>
  <c r="AI1220" i="1"/>
  <c r="AJ1220" i="1"/>
  <c r="AD1220" i="1"/>
  <c r="AI1239" i="1"/>
  <c r="AF1239" i="1"/>
  <c r="AD1245" i="1"/>
  <c r="AG1245" i="1"/>
  <c r="AH1245" i="1"/>
  <c r="AT1272" i="1"/>
  <c r="AN1272" i="1"/>
  <c r="AK1286" i="1"/>
  <c r="AI1286" i="1"/>
  <c r="AE1286" i="1"/>
  <c r="AM1297" i="1"/>
  <c r="AJ1329" i="1"/>
  <c r="AG1329" i="1"/>
  <c r="AH1329" i="1"/>
  <c r="AM1364" i="1"/>
  <c r="AI1381" i="1"/>
  <c r="AH1381" i="1"/>
  <c r="AD1381" i="1"/>
  <c r="AF1389" i="1"/>
  <c r="AE1389" i="1"/>
  <c r="AG1389" i="1"/>
  <c r="AK1389" i="1"/>
  <c r="AE1399" i="1"/>
  <c r="AG1399" i="1"/>
  <c r="AD1399" i="1"/>
  <c r="AK1399" i="1"/>
  <c r="AM1408" i="1"/>
  <c r="AN1408" i="1"/>
  <c r="AK1422" i="1"/>
  <c r="AF1422" i="1"/>
  <c r="AJ1422" i="1"/>
  <c r="AI1443" i="1"/>
  <c r="AJ1465" i="1"/>
  <c r="AK1465" i="1"/>
  <c r="AD1465" i="1"/>
  <c r="AH1465" i="1"/>
  <c r="AF1465" i="1"/>
  <c r="AK1475" i="1"/>
  <c r="AF1475" i="1"/>
  <c r="AM719" i="1"/>
  <c r="AN719" i="1"/>
  <c r="AE766" i="1"/>
  <c r="AF800" i="1"/>
  <c r="AG809" i="1"/>
  <c r="AE809" i="1"/>
  <c r="AI809" i="1"/>
  <c r="AI811" i="1"/>
  <c r="AK811" i="1"/>
  <c r="AH819" i="1"/>
  <c r="AJ819" i="1"/>
  <c r="AH848" i="1"/>
  <c r="AF848" i="1"/>
  <c r="AJ848" i="1"/>
  <c r="AM850" i="1"/>
  <c r="AN850" i="1"/>
  <c r="AM863" i="1"/>
  <c r="AK869" i="1"/>
  <c r="AG869" i="1"/>
  <c r="AJ881" i="1"/>
  <c r="AG881" i="1"/>
  <c r="AF894" i="1"/>
  <c r="AD917" i="1"/>
  <c r="AK917" i="1"/>
  <c r="AE930" i="1"/>
  <c r="AH934" i="1"/>
  <c r="AD949" i="1"/>
  <c r="AK960" i="1"/>
  <c r="AE960" i="1"/>
  <c r="AK962" i="1"/>
  <c r="AF962" i="1"/>
  <c r="AK968" i="1"/>
  <c r="AN972" i="1"/>
  <c r="AH977" i="1"/>
  <c r="AH996" i="1"/>
  <c r="AJ1005" i="1"/>
  <c r="AF1005" i="1"/>
  <c r="AI1005" i="1"/>
  <c r="AE1006" i="1"/>
  <c r="AJ1019" i="1"/>
  <c r="AJ1029" i="1"/>
  <c r="AI1029" i="1"/>
  <c r="AG1029" i="1"/>
  <c r="AD1029" i="1"/>
  <c r="AH1052" i="1"/>
  <c r="AN1060" i="1"/>
  <c r="AM1087" i="1"/>
  <c r="AN1087" i="1"/>
  <c r="AJ1097" i="1"/>
  <c r="AN1103" i="1"/>
  <c r="AM1103" i="1"/>
  <c r="AJ1116" i="1"/>
  <c r="AI1116" i="1"/>
  <c r="AN1120" i="1"/>
  <c r="AM1120" i="1"/>
  <c r="AN1140" i="1"/>
  <c r="AM1140" i="1"/>
  <c r="AG1188" i="1"/>
  <c r="AK1196" i="1"/>
  <c r="AD1196" i="1"/>
  <c r="AF1196" i="1"/>
  <c r="AK1307" i="1"/>
  <c r="AF1307" i="1"/>
  <c r="AH1307" i="1"/>
  <c r="AG1307" i="1"/>
  <c r="AM1324" i="1"/>
  <c r="AN1324" i="1"/>
  <c r="AM1352" i="1"/>
  <c r="AN1352" i="1"/>
  <c r="AF1017" i="1"/>
  <c r="AG1017" i="1"/>
  <c r="AJ1037" i="1"/>
  <c r="AH1037" i="1"/>
  <c r="AF1037" i="1"/>
  <c r="AG1119" i="1"/>
  <c r="AD1119" i="1"/>
  <c r="AN1121" i="1"/>
  <c r="AM1121" i="1"/>
  <c r="AK1124" i="1"/>
  <c r="AG1124" i="1"/>
  <c r="AJ1124" i="1"/>
  <c r="AI1124" i="1"/>
  <c r="AK1131" i="1"/>
  <c r="AH1131" i="1"/>
  <c r="AG1131" i="1"/>
  <c r="AN1145" i="1"/>
  <c r="AM1145" i="1"/>
  <c r="AK1185" i="1"/>
  <c r="AI1185" i="1"/>
  <c r="AH1185" i="1"/>
  <c r="AM1213" i="1"/>
  <c r="AN1213" i="1"/>
  <c r="AJ1234" i="1"/>
  <c r="AF1234" i="1"/>
  <c r="AD1284" i="1"/>
  <c r="AI1284" i="1"/>
  <c r="AH1284" i="1"/>
  <c r="AE1284" i="1"/>
  <c r="AE1302" i="1"/>
  <c r="AF1302" i="1"/>
  <c r="AE1307" i="1"/>
  <c r="AK1313" i="1"/>
  <c r="AD1313" i="1"/>
  <c r="AD1316" i="1"/>
  <c r="AI1316" i="1"/>
  <c r="AK1322" i="1"/>
  <c r="AJ1322" i="1"/>
  <c r="AM1342" i="1"/>
  <c r="AN1342" i="1"/>
  <c r="AM1410" i="1"/>
  <c r="AJ1423" i="1"/>
  <c r="AI1423" i="1"/>
  <c r="AF1447" i="1"/>
  <c r="AE1447" i="1"/>
  <c r="AE1466" i="1"/>
  <c r="AI1466" i="1"/>
  <c r="AD1466" i="1"/>
  <c r="AM1476" i="1"/>
  <c r="AN1476" i="1"/>
  <c r="AK1494" i="1"/>
  <c r="AG1494" i="1"/>
  <c r="AH1514" i="1"/>
  <c r="AD1514" i="1"/>
  <c r="AJ1514" i="1"/>
  <c r="AI1514" i="1"/>
  <c r="AF1514" i="1"/>
  <c r="AG1514" i="1"/>
  <c r="AE1514" i="1"/>
  <c r="AI1044" i="1"/>
  <c r="AE1044" i="1"/>
  <c r="AF1139" i="1"/>
  <c r="AE1139" i="1"/>
  <c r="AJ1139" i="1"/>
  <c r="AD1146" i="1"/>
  <c r="AF1146" i="1"/>
  <c r="AJ1154" i="1"/>
  <c r="AH1154" i="1"/>
  <c r="AE1154" i="1"/>
  <c r="AH1160" i="1"/>
  <c r="AI1160" i="1"/>
  <c r="AM1181" i="1"/>
  <c r="AN1181" i="1"/>
  <c r="AJ1195" i="1"/>
  <c r="AE1195" i="1"/>
  <c r="AF1195" i="1"/>
  <c r="AI1195" i="1"/>
  <c r="AH1195" i="1"/>
  <c r="AD1199" i="1"/>
  <c r="AK1199" i="1"/>
  <c r="AF1202" i="1"/>
  <c r="AI1202" i="1"/>
  <c r="AN1208" i="1"/>
  <c r="AM1208" i="1"/>
  <c r="AM1266" i="1"/>
  <c r="AN1266" i="1"/>
  <c r="AM1270" i="1"/>
  <c r="AN1270" i="1"/>
  <c r="AK1420" i="1"/>
  <c r="AH1420" i="1"/>
  <c r="AF1420" i="1"/>
  <c r="AE1420" i="1"/>
  <c r="AM1461" i="1"/>
  <c r="AN1461" i="1"/>
  <c r="AJ1010" i="1"/>
  <c r="AI1010" i="1"/>
  <c r="AD1017" i="1"/>
  <c r="AN1070" i="1"/>
  <c r="AN1073" i="1"/>
  <c r="AM1073" i="1"/>
  <c r="AK1109" i="1"/>
  <c r="AF1109" i="1"/>
  <c r="AE1109" i="1"/>
  <c r="AN1114" i="1"/>
  <c r="AM1114" i="1"/>
  <c r="AJ1150" i="1"/>
  <c r="AD1150" i="1"/>
  <c r="AM1183" i="1"/>
  <c r="AT1183" i="1"/>
  <c r="AG1217" i="1"/>
  <c r="AH1217" i="1"/>
  <c r="AG1238" i="1"/>
  <c r="AJ1238" i="1"/>
  <c r="AF1238" i="1"/>
  <c r="AD1271" i="1"/>
  <c r="AE1271" i="1"/>
  <c r="AJ1271" i="1"/>
  <c r="AI1271" i="1"/>
  <c r="AM1274" i="1"/>
  <c r="AN1274" i="1"/>
  <c r="AJ1308" i="1"/>
  <c r="AD1308" i="1"/>
  <c r="AG1308" i="1"/>
  <c r="AF1308" i="1"/>
  <c r="AD1424" i="1"/>
  <c r="AE1424" i="1"/>
  <c r="AJ1445" i="1"/>
  <c r="AF1445" i="1"/>
  <c r="AH1445" i="1"/>
  <c r="AI1445" i="1"/>
  <c r="AD1445" i="1"/>
  <c r="AJ1448" i="1"/>
  <c r="AH1448" i="1"/>
  <c r="AE1451" i="1"/>
  <c r="AK1451" i="1"/>
  <c r="AN1453" i="1"/>
  <c r="AM1453" i="1"/>
  <c r="AI1474" i="1"/>
  <c r="AD1474" i="1"/>
  <c r="AJ1495" i="1"/>
  <c r="AE1495" i="1"/>
  <c r="AE1525" i="1"/>
  <c r="AD1525" i="1"/>
  <c r="AI1525" i="1"/>
  <c r="AJ975" i="1"/>
  <c r="AE975" i="1"/>
  <c r="AJ999" i="1"/>
  <c r="AE999" i="1"/>
  <c r="AM1001" i="1"/>
  <c r="AN1001" i="1"/>
  <c r="AE1012" i="1"/>
  <c r="AG1015" i="1"/>
  <c r="AE1017" i="1"/>
  <c r="AD1028" i="1"/>
  <c r="AI1030" i="1"/>
  <c r="AG1030" i="1"/>
  <c r="AD1030" i="1"/>
  <c r="AG1044" i="1"/>
  <c r="AG1051" i="1"/>
  <c r="AI1083" i="1"/>
  <c r="AD1096" i="1"/>
  <c r="AG1114" i="1"/>
  <c r="AM1128" i="1"/>
  <c r="AD1139" i="1"/>
  <c r="AI1146" i="1"/>
  <c r="AG1154" i="1"/>
  <c r="AN1157" i="1"/>
  <c r="AM1157" i="1"/>
  <c r="AJ1169" i="1"/>
  <c r="AK1169" i="1"/>
  <c r="AF1169" i="1"/>
  <c r="AJ1183" i="1"/>
  <c r="AK1186" i="1"/>
  <c r="AJ1186" i="1"/>
  <c r="AE1186" i="1"/>
  <c r="AD1195" i="1"/>
  <c r="AK1200" i="1"/>
  <c r="AD1200" i="1"/>
  <c r="AH1202" i="1"/>
  <c r="AI1222" i="1"/>
  <c r="AD1222" i="1"/>
  <c r="AD1225" i="1"/>
  <c r="AG1225" i="1"/>
  <c r="AF1225" i="1"/>
  <c r="AE1341" i="1"/>
  <c r="AG1341" i="1"/>
  <c r="AH1341" i="1"/>
  <c r="AK1370" i="1"/>
  <c r="AJ1370" i="1"/>
  <c r="AE1405" i="1"/>
  <c r="AF1405" i="1"/>
  <c r="AK1414" i="1"/>
  <c r="AG1414" i="1"/>
  <c r="AJ1414" i="1"/>
  <c r="AD1414" i="1"/>
  <c r="AD1420" i="1"/>
  <c r="AF1471" i="1"/>
  <c r="AM1495" i="1"/>
  <c r="AN1495" i="1"/>
  <c r="AG1531" i="1"/>
  <c r="AI1531" i="1"/>
  <c r="AE1531" i="1"/>
  <c r="AD1531" i="1"/>
  <c r="AJ1531" i="1"/>
  <c r="AH1531" i="1"/>
  <c r="AF1531" i="1"/>
  <c r="AH727" i="1"/>
  <c r="AE727" i="1"/>
  <c r="AG802" i="1"/>
  <c r="AK802" i="1"/>
  <c r="AK836" i="1"/>
  <c r="AJ836" i="1"/>
  <c r="AF996" i="1"/>
  <c r="AG1001" i="1"/>
  <c r="AF1010" i="1"/>
  <c r="AJ1012" i="1"/>
  <c r="AH1017" i="1"/>
  <c r="AI1028" i="1"/>
  <c r="AI1036" i="1"/>
  <c r="AG1036" i="1"/>
  <c r="AG1037" i="1"/>
  <c r="AH1044" i="1"/>
  <c r="AM1068" i="1"/>
  <c r="AK1083" i="1"/>
  <c r="AD1109" i="1"/>
  <c r="AK1115" i="1"/>
  <c r="AF1115" i="1"/>
  <c r="AJ1125" i="1"/>
  <c r="AF1125" i="1"/>
  <c r="AJ1131" i="1"/>
  <c r="AI1139" i="1"/>
  <c r="AJ1146" i="1"/>
  <c r="AE1150" i="1"/>
  <c r="AK1163" i="1"/>
  <c r="AE1163" i="1"/>
  <c r="AI1163" i="1"/>
  <c r="AM1172" i="1"/>
  <c r="AN1172" i="1"/>
  <c r="AI1180" i="1"/>
  <c r="AH1180" i="1"/>
  <c r="AG1180" i="1"/>
  <c r="AT1181" i="1"/>
  <c r="AG1195" i="1"/>
  <c r="AJ1202" i="1"/>
  <c r="AE1217" i="1"/>
  <c r="AM1230" i="1"/>
  <c r="AN1230" i="1"/>
  <c r="AE1238" i="1"/>
  <c r="AJ1258" i="1"/>
  <c r="AK1258" i="1"/>
  <c r="AF1258" i="1"/>
  <c r="AM1262" i="1"/>
  <c r="AN1262" i="1"/>
  <c r="AD1268" i="1"/>
  <c r="AG1272" i="1"/>
  <c r="AI1272" i="1"/>
  <c r="AT1274" i="1"/>
  <c r="AN1279" i="1"/>
  <c r="AT1279" i="1"/>
  <c r="AM1291" i="1"/>
  <c r="AE1308" i="1"/>
  <c r="AJ1349" i="1"/>
  <c r="AI1349" i="1"/>
  <c r="AF1349" i="1"/>
  <c r="AE1349" i="1"/>
  <c r="AH1349" i="1"/>
  <c r="AN1367" i="1"/>
  <c r="AM1367" i="1"/>
  <c r="AM1380" i="1"/>
  <c r="AN1380" i="1"/>
  <c r="AI1409" i="1"/>
  <c r="AG1420" i="1"/>
  <c r="AI1424" i="1"/>
  <c r="AE1445" i="1"/>
  <c r="AE1449" i="1"/>
  <c r="AJ1449" i="1"/>
  <c r="AI1451" i="1"/>
  <c r="AG1462" i="1"/>
  <c r="AF1462" i="1"/>
  <c r="AK1462" i="1"/>
  <c r="AM1492" i="1"/>
  <c r="AN1492" i="1"/>
  <c r="AG1214" i="1"/>
  <c r="AJ1214" i="1"/>
  <c r="AK1243" i="1"/>
  <c r="AE1243" i="1"/>
  <c r="AH1267" i="1"/>
  <c r="AE1267" i="1"/>
  <c r="AG1267" i="1"/>
  <c r="AK1298" i="1"/>
  <c r="AI1298" i="1"/>
  <c r="AJ1301" i="1"/>
  <c r="AD1301" i="1"/>
  <c r="AM1325" i="1"/>
  <c r="AN1325" i="1"/>
  <c r="AK1332" i="1"/>
  <c r="AD1332" i="1"/>
  <c r="AE1377" i="1"/>
  <c r="AG1377" i="1"/>
  <c r="AM1474" i="1"/>
  <c r="AN1474" i="1"/>
  <c r="AM1489" i="1"/>
  <c r="AN1489" i="1"/>
  <c r="AJ1506" i="1"/>
  <c r="AF1506" i="1"/>
  <c r="AH1530" i="1"/>
  <c r="AG1530" i="1"/>
  <c r="AD1530" i="1"/>
  <c r="AJ1530" i="1"/>
  <c r="AE1530" i="1"/>
  <c r="AD1549" i="1"/>
  <c r="AG1549" i="1"/>
  <c r="AK1549" i="1"/>
  <c r="AE1638" i="1"/>
  <c r="AI1638" i="1"/>
  <c r="AF1638" i="1"/>
  <c r="AH1638" i="1"/>
  <c r="AE1645" i="1"/>
  <c r="AK1645" i="1"/>
  <c r="AI1645" i="1"/>
  <c r="AF1645" i="1"/>
  <c r="AH1645" i="1"/>
  <c r="AF796" i="1"/>
  <c r="AJ808" i="1"/>
  <c r="AG839" i="1"/>
  <c r="AH925" i="1"/>
  <c r="AE997" i="1"/>
  <c r="AK1016" i="1"/>
  <c r="AJ1050" i="1"/>
  <c r="AG1093" i="1"/>
  <c r="AG1127" i="1"/>
  <c r="AG1134" i="1"/>
  <c r="AJ1151" i="1"/>
  <c r="AJ1172" i="1"/>
  <c r="AE1172" i="1"/>
  <c r="AH1173" i="1"/>
  <c r="AF1173" i="1"/>
  <c r="AT1182" i="1"/>
  <c r="AF1266" i="1"/>
  <c r="AE1266" i="1"/>
  <c r="AM1285" i="1"/>
  <c r="AD1300" i="1"/>
  <c r="AE1300" i="1"/>
  <c r="AN1353" i="1"/>
  <c r="AM1353" i="1"/>
  <c r="AN1361" i="1"/>
  <c r="AM1361" i="1"/>
  <c r="AN1366" i="1"/>
  <c r="AM1369" i="1"/>
  <c r="AN1369" i="1"/>
  <c r="AH1372" i="1"/>
  <c r="AJ1372" i="1"/>
  <c r="AG1390" i="1"/>
  <c r="AH1390" i="1"/>
  <c r="AJ1397" i="1"/>
  <c r="AI1397" i="1"/>
  <c r="AD1397" i="1"/>
  <c r="AM1398" i="1"/>
  <c r="AF1410" i="1"/>
  <c r="AD1410" i="1"/>
  <c r="AM1450" i="1"/>
  <c r="AT1450" i="1"/>
  <c r="AM1472" i="1"/>
  <c r="AN1472" i="1"/>
  <c r="AH1500" i="1"/>
  <c r="AG1500" i="1"/>
  <c r="AJ1520" i="1"/>
  <c r="AH1520" i="1"/>
  <c r="AE1520" i="1"/>
  <c r="AD1520" i="1"/>
  <c r="AK1520" i="1"/>
  <c r="AJ1547" i="1"/>
  <c r="AH1547" i="1"/>
  <c r="AE1547" i="1"/>
  <c r="AI1547" i="1"/>
  <c r="AD1547" i="1"/>
  <c r="AJ1633" i="1"/>
  <c r="AD1633" i="1"/>
  <c r="AE1633" i="1"/>
  <c r="AM1638" i="1"/>
  <c r="AT1638" i="1"/>
  <c r="AN1638" i="1"/>
  <c r="AJ1605" i="1"/>
  <c r="AE1605" i="1"/>
  <c r="AK1605" i="1"/>
  <c r="AG1605" i="1"/>
  <c r="AH1605" i="1"/>
  <c r="AM1682" i="1"/>
  <c r="AN1682" i="1"/>
  <c r="AH1100" i="1"/>
  <c r="AF1101" i="1"/>
  <c r="AF1102" i="1"/>
  <c r="AG1118" i="1"/>
  <c r="AG1148" i="1"/>
  <c r="AJ1181" i="1"/>
  <c r="AK1181" i="1"/>
  <c r="AF1214" i="1"/>
  <c r="AK1235" i="1"/>
  <c r="AD1235" i="1"/>
  <c r="AG1243" i="1"/>
  <c r="AI1244" i="1"/>
  <c r="AM1264" i="1"/>
  <c r="AN1264" i="1"/>
  <c r="AJ1267" i="1"/>
  <c r="AG1300" i="1"/>
  <c r="AH1301" i="1"/>
  <c r="AK1344" i="1"/>
  <c r="AI1353" i="1"/>
  <c r="AJ1383" i="1"/>
  <c r="AF1383" i="1"/>
  <c r="AE1390" i="1"/>
  <c r="AF1397" i="1"/>
  <c r="AK1410" i="1"/>
  <c r="AH1413" i="1"/>
  <c r="AD1413" i="1"/>
  <c r="AM1439" i="1"/>
  <c r="AN1439" i="1"/>
  <c r="AF1461" i="1"/>
  <c r="AD1461" i="1"/>
  <c r="AJ1461" i="1"/>
  <c r="AF1473" i="1"/>
  <c r="AJ1473" i="1"/>
  <c r="AJ1500" i="1"/>
  <c r="AG1520" i="1"/>
  <c r="AG1523" i="1"/>
  <c r="AJ1523" i="1"/>
  <c r="AD1523" i="1"/>
  <c r="AI1523" i="1"/>
  <c r="AM1539" i="1"/>
  <c r="AN1539" i="1"/>
  <c r="AN1667" i="1"/>
  <c r="AM1667" i="1"/>
  <c r="AK1493" i="1"/>
  <c r="AI1493" i="1"/>
  <c r="AM1503" i="1"/>
  <c r="AN1503" i="1"/>
  <c r="AI1508" i="1"/>
  <c r="AK1508" i="1"/>
  <c r="AD1508" i="1"/>
  <c r="AI1520" i="1"/>
  <c r="AK1658" i="1"/>
  <c r="AJ1658" i="1"/>
  <c r="AD1658" i="1"/>
  <c r="AM1661" i="1"/>
  <c r="AT1661" i="1"/>
  <c r="AN1661" i="1"/>
  <c r="AG1050" i="1"/>
  <c r="AG1053" i="1"/>
  <c r="AD1093" i="1"/>
  <c r="AD1094" i="1"/>
  <c r="AJ1100" i="1"/>
  <c r="AH1101" i="1"/>
  <c r="AI1118" i="1"/>
  <c r="AD1127" i="1"/>
  <c r="AG1128" i="1"/>
  <c r="AD1134" i="1"/>
  <c r="AI1148" i="1"/>
  <c r="AE1151" i="1"/>
  <c r="AH1172" i="1"/>
  <c r="AD1176" i="1"/>
  <c r="AE1181" i="1"/>
  <c r="AF1208" i="1"/>
  <c r="AI1214" i="1"/>
  <c r="AE1235" i="1"/>
  <c r="AN1238" i="1"/>
  <c r="AM1238" i="1"/>
  <c r="AI1243" i="1"/>
  <c r="AG1246" i="1"/>
  <c r="AJ1248" i="1"/>
  <c r="AH1275" i="1"/>
  <c r="AE1275" i="1"/>
  <c r="AM1282" i="1"/>
  <c r="AN1282" i="1"/>
  <c r="AJ1289" i="1"/>
  <c r="AE1292" i="1"/>
  <c r="AI1300" i="1"/>
  <c r="AD1306" i="1"/>
  <c r="AF1306" i="1"/>
  <c r="AJ1357" i="1"/>
  <c r="AI1357" i="1"/>
  <c r="AD1368" i="1"/>
  <c r="AH1376" i="1"/>
  <c r="AE1379" i="1"/>
  <c r="AH1379" i="1"/>
  <c r="AK1382" i="1"/>
  <c r="AJ1382" i="1"/>
  <c r="AD1382" i="1"/>
  <c r="AD1383" i="1"/>
  <c r="AH1396" i="1"/>
  <c r="AJ1396" i="1"/>
  <c r="AH1397" i="1"/>
  <c r="AK1403" i="1"/>
  <c r="AF1403" i="1"/>
  <c r="AE1403" i="1"/>
  <c r="AE1413" i="1"/>
  <c r="AN1415" i="1"/>
  <c r="AJ1425" i="1"/>
  <c r="AH1425" i="1"/>
  <c r="AD1429" i="1"/>
  <c r="AG1454" i="1"/>
  <c r="AE1461" i="1"/>
  <c r="AD1476" i="1"/>
  <c r="AM1505" i="1"/>
  <c r="AN1505" i="1"/>
  <c r="AF1523" i="1"/>
  <c r="AI1591" i="1"/>
  <c r="AJ1591" i="1"/>
  <c r="AF1591" i="1"/>
  <c r="AH1591" i="1"/>
  <c r="AN1655" i="1"/>
  <c r="AM1655" i="1"/>
  <c r="AG1515" i="1"/>
  <c r="AH1515" i="1"/>
  <c r="AM1568" i="1"/>
  <c r="AT1568" i="1"/>
  <c r="AN1568" i="1"/>
  <c r="AT1573" i="1"/>
  <c r="AN1573" i="1"/>
  <c r="AK1648" i="1"/>
  <c r="AD1648" i="1"/>
  <c r="AF1648" i="1"/>
  <c r="AH1249" i="1"/>
  <c r="AG1249" i="1"/>
  <c r="AI1253" i="1"/>
  <c r="AF1253" i="1"/>
  <c r="AD1260" i="1"/>
  <c r="AI1260" i="1"/>
  <c r="AN1356" i="1"/>
  <c r="AM1356" i="1"/>
  <c r="AG1400" i="1"/>
  <c r="AF1400" i="1"/>
  <c r="AG1408" i="1"/>
  <c r="AJ1408" i="1"/>
  <c r="AI1441" i="1"/>
  <c r="AK1507" i="1"/>
  <c r="AD1510" i="1"/>
  <c r="AJ1510" i="1"/>
  <c r="AE1510" i="1"/>
  <c r="AK1524" i="1"/>
  <c r="AG1524" i="1"/>
  <c r="AM1540" i="1"/>
  <c r="AN1540" i="1"/>
  <c r="AE1548" i="1"/>
  <c r="AH1548" i="1"/>
  <c r="AG1548" i="1"/>
  <c r="AK1548" i="1"/>
  <c r="AI1548" i="1"/>
  <c r="AF1575" i="1"/>
  <c r="AD1575" i="1"/>
  <c r="AG1575" i="1"/>
  <c r="AE1575" i="1"/>
  <c r="AK1593" i="1"/>
  <c r="AE1593" i="1"/>
  <c r="AI1593" i="1"/>
  <c r="AH1593" i="1"/>
  <c r="AD1593" i="1"/>
  <c r="AE1635" i="1"/>
  <c r="AJ1635" i="1"/>
  <c r="AD1635" i="1"/>
  <c r="AF1635" i="1"/>
  <c r="AH1635" i="1"/>
  <c r="AG1635" i="1"/>
  <c r="AM1660" i="1"/>
  <c r="AN1660" i="1"/>
  <c r="AJ1679" i="1"/>
  <c r="AE1679" i="1"/>
  <c r="AN1727" i="1"/>
  <c r="AM1727" i="1"/>
  <c r="AF1731" i="1"/>
  <c r="AI1731" i="1"/>
  <c r="AH1731" i="1"/>
  <c r="AG1731" i="1"/>
  <c r="AE1823" i="1"/>
  <c r="AH1823" i="1"/>
  <c r="AK1823" i="1"/>
  <c r="AI1823" i="1"/>
  <c r="AK1829" i="1"/>
  <c r="AE1829" i="1"/>
  <c r="AG1829" i="1"/>
  <c r="AF1829" i="1"/>
  <c r="AJ1829" i="1"/>
  <c r="AI1556" i="1"/>
  <c r="AG1556" i="1"/>
  <c r="AF1556" i="1"/>
  <c r="AD1556" i="1"/>
  <c r="AK1556" i="1"/>
  <c r="AE1568" i="1"/>
  <c r="AJ1568" i="1"/>
  <c r="AH1568" i="1"/>
  <c r="AD1568" i="1"/>
  <c r="AI1571" i="1"/>
  <c r="AF1571" i="1"/>
  <c r="AJ1588" i="1"/>
  <c r="AI1588" i="1"/>
  <c r="AG1588" i="1"/>
  <c r="AE1588" i="1"/>
  <c r="AK1588" i="1"/>
  <c r="AN1731" i="1"/>
  <c r="AM1731" i="1"/>
  <c r="AG1498" i="1"/>
  <c r="AK1498" i="1"/>
  <c r="AJ1502" i="1"/>
  <c r="AK1502" i="1"/>
  <c r="AJ1511" i="1"/>
  <c r="AH1511" i="1"/>
  <c r="AE1517" i="1"/>
  <c r="AH1517" i="1"/>
  <c r="AD1517" i="1"/>
  <c r="AF1532" i="1"/>
  <c r="AH1532" i="1"/>
  <c r="AE1532" i="1"/>
  <c r="AJ1536" i="1"/>
  <c r="AD1536" i="1"/>
  <c r="AI1536" i="1"/>
  <c r="AH1536" i="1"/>
  <c r="AK1543" i="1"/>
  <c r="AF1543" i="1"/>
  <c r="AG1569" i="1"/>
  <c r="AH1569" i="1"/>
  <c r="AD1583" i="1"/>
  <c r="AE1583" i="1"/>
  <c r="AH1583" i="1"/>
  <c r="AF1583" i="1"/>
  <c r="AH1608" i="1"/>
  <c r="AG1608" i="1"/>
  <c r="AH1631" i="1"/>
  <c r="AJ1631" i="1"/>
  <c r="AF1631" i="1"/>
  <c r="AM1688" i="1"/>
  <c r="AN1688" i="1"/>
  <c r="AM1701" i="1"/>
  <c r="AN1701" i="1"/>
  <c r="AE1715" i="1"/>
  <c r="AK1715" i="1"/>
  <c r="AI1715" i="1"/>
  <c r="AF1715" i="1"/>
  <c r="AM1557" i="1"/>
  <c r="AN1557" i="1"/>
  <c r="AG1559" i="1"/>
  <c r="AE1559" i="1"/>
  <c r="AJ1559" i="1"/>
  <c r="AM1576" i="1"/>
  <c r="AT1576" i="1"/>
  <c r="AJ1587" i="1"/>
  <c r="AF1587" i="1"/>
  <c r="AE1587" i="1"/>
  <c r="AG1587" i="1"/>
  <c r="AM1597" i="1"/>
  <c r="AJ1603" i="1"/>
  <c r="AD1603" i="1"/>
  <c r="AE1615" i="1"/>
  <c r="AF1615" i="1"/>
  <c r="AK1615" i="1"/>
  <c r="AG1615" i="1"/>
  <c r="AN1621" i="1"/>
  <c r="AK1653" i="1"/>
  <c r="AF1653" i="1"/>
  <c r="AM1683" i="1"/>
  <c r="AN1683" i="1"/>
  <c r="AD1509" i="1"/>
  <c r="AF1511" i="1"/>
  <c r="AI1513" i="1"/>
  <c r="AD1513" i="1"/>
  <c r="AJ1513" i="1"/>
  <c r="AF1517" i="1"/>
  <c r="AN1519" i="1"/>
  <c r="AI1529" i="1"/>
  <c r="AE1529" i="1"/>
  <c r="AI1532" i="1"/>
  <c r="AE1536" i="1"/>
  <c r="AN1537" i="1"/>
  <c r="AF1539" i="1"/>
  <c r="AK1578" i="1"/>
  <c r="AE1578" i="1"/>
  <c r="AI1578" i="1"/>
  <c r="AH1578" i="1"/>
  <c r="AF1578" i="1"/>
  <c r="AK1598" i="1"/>
  <c r="AI1598" i="1"/>
  <c r="AJ1598" i="1"/>
  <c r="AN1619" i="1"/>
  <c r="AM1619" i="1"/>
  <c r="AE1631" i="1"/>
  <c r="AK1634" i="1"/>
  <c r="AH1634" i="1"/>
  <c r="AG1634" i="1"/>
  <c r="AD1642" i="1"/>
  <c r="AK1642" i="1"/>
  <c r="AF1642" i="1"/>
  <c r="AJ1681" i="1"/>
  <c r="AE1681" i="1"/>
  <c r="AH1681" i="1"/>
  <c r="AG1681" i="1"/>
  <c r="AF1681" i="1"/>
  <c r="AI1681" i="1"/>
  <c r="AH1715" i="1"/>
  <c r="AK1756" i="1"/>
  <c r="AD1756" i="1"/>
  <c r="AF1756" i="1"/>
  <c r="AE1756" i="1"/>
  <c r="AI1756" i="1"/>
  <c r="AH1756" i="1"/>
  <c r="AG1756" i="1"/>
  <c r="AF1536" i="1"/>
  <c r="AK1545" i="1"/>
  <c r="AG1545" i="1"/>
  <c r="AF1545" i="1"/>
  <c r="AM1578" i="1"/>
  <c r="AN1578" i="1"/>
  <c r="AE1584" i="1"/>
  <c r="AJ1584" i="1"/>
  <c r="AH1584" i="1"/>
  <c r="AI1616" i="1"/>
  <c r="AJ1616" i="1"/>
  <c r="AD1616" i="1"/>
  <c r="AI1653" i="1"/>
  <c r="AK1660" i="1"/>
  <c r="AF1660" i="1"/>
  <c r="AI1660" i="1"/>
  <c r="AH1660" i="1"/>
  <c r="AG1660" i="1"/>
  <c r="AD1660" i="1"/>
  <c r="AK1694" i="1"/>
  <c r="AD1694" i="1"/>
  <c r="AJ1694" i="1"/>
  <c r="AI1694" i="1"/>
  <c r="AK1504" i="1"/>
  <c r="AD1570" i="1"/>
  <c r="AM1572" i="1"/>
  <c r="AN1572" i="1"/>
  <c r="AG1573" i="1"/>
  <c r="AG1576" i="1"/>
  <c r="AH1577" i="1"/>
  <c r="AH1590" i="1"/>
  <c r="AM1594" i="1"/>
  <c r="AN1594" i="1"/>
  <c r="AM1596" i="1"/>
  <c r="AN1596" i="1"/>
  <c r="AE1601" i="1"/>
  <c r="AD1604" i="1"/>
  <c r="AG1609" i="1"/>
  <c r="AG1611" i="1"/>
  <c r="AD1613" i="1"/>
  <c r="AD1614" i="1"/>
  <c r="AI1620" i="1"/>
  <c r="AD1622" i="1"/>
  <c r="AD1630" i="1"/>
  <c r="AN1631" i="1"/>
  <c r="AD1643" i="1"/>
  <c r="AE1656" i="1"/>
  <c r="AD1662" i="1"/>
  <c r="AD1676" i="1"/>
  <c r="AF1680" i="1"/>
  <c r="AK1684" i="1"/>
  <c r="AH1706" i="1"/>
  <c r="AD1757" i="1"/>
  <c r="AE1757" i="1"/>
  <c r="AE1773" i="1"/>
  <c r="AH1773" i="1"/>
  <c r="AJ1773" i="1"/>
  <c r="AI1773" i="1"/>
  <c r="AN1787" i="1"/>
  <c r="AM1787" i="1"/>
  <c r="AD1790" i="1"/>
  <c r="AH1790" i="1"/>
  <c r="AF1790" i="1"/>
  <c r="AJ1790" i="1"/>
  <c r="AI1790" i="1"/>
  <c r="AG1810" i="1"/>
  <c r="AI1810" i="1"/>
  <c r="AH1810" i="1"/>
  <c r="AK1814" i="1"/>
  <c r="AF1814" i="1"/>
  <c r="AH1814" i="1"/>
  <c r="AG1814" i="1"/>
  <c r="AN1841" i="1"/>
  <c r="AM1841" i="1"/>
  <c r="AJ1865" i="1"/>
  <c r="AH1865" i="1"/>
  <c r="AG1865" i="1"/>
  <c r="AI1865" i="1"/>
  <c r="AG1873" i="1"/>
  <c r="AK1873" i="1"/>
  <c r="AM1933" i="1"/>
  <c r="AN1933" i="1"/>
  <c r="AK1501" i="1"/>
  <c r="AH1512" i="1"/>
  <c r="AN1521" i="1"/>
  <c r="AK1528" i="1"/>
  <c r="AG1544" i="1"/>
  <c r="AH1573" i="1"/>
  <c r="AI1576" i="1"/>
  <c r="AJ1579" i="1"/>
  <c r="AH1579" i="1"/>
  <c r="AD1581" i="1"/>
  <c r="AJ1592" i="1"/>
  <c r="AD1594" i="1"/>
  <c r="AG1601" i="1"/>
  <c r="AG1604" i="1"/>
  <c r="AE1606" i="1"/>
  <c r="AE1614" i="1"/>
  <c r="AE1622" i="1"/>
  <c r="AE1628" i="1"/>
  <c r="AG1643" i="1"/>
  <c r="AN1654" i="1"/>
  <c r="AI1656" i="1"/>
  <c r="AJ1664" i="1"/>
  <c r="AH1664" i="1"/>
  <c r="AD1668" i="1"/>
  <c r="AG1671" i="1"/>
  <c r="AE1673" i="1"/>
  <c r="AI1673" i="1"/>
  <c r="AK1685" i="1"/>
  <c r="AI1685" i="1"/>
  <c r="AD1698" i="1"/>
  <c r="AD1700" i="1"/>
  <c r="AI1706" i="1"/>
  <c r="AE1713" i="1"/>
  <c r="AM1716" i="1"/>
  <c r="AN1716" i="1"/>
  <c r="AI1723" i="1"/>
  <c r="AF1723" i="1"/>
  <c r="AK1727" i="1"/>
  <c r="AE1727" i="1"/>
  <c r="AK1733" i="1"/>
  <c r="AG1733" i="1"/>
  <c r="AF1738" i="1"/>
  <c r="AE1738" i="1"/>
  <c r="AJ1738" i="1"/>
  <c r="AM1767" i="1"/>
  <c r="AN1767" i="1"/>
  <c r="AN1770" i="1"/>
  <c r="AM1770" i="1"/>
  <c r="AE1779" i="1"/>
  <c r="AK1779" i="1"/>
  <c r="AH1779" i="1"/>
  <c r="AF1781" i="1"/>
  <c r="AJ1781" i="1"/>
  <c r="AK1781" i="1"/>
  <c r="AJ1832" i="1"/>
  <c r="AK1832" i="1"/>
  <c r="AN1915" i="1"/>
  <c r="AM1915" i="1"/>
  <c r="AF1921" i="1"/>
  <c r="AD1921" i="1"/>
  <c r="AH1943" i="1"/>
  <c r="AK1943" i="1"/>
  <c r="AJ1943" i="1"/>
  <c r="AG1943" i="1"/>
  <c r="AM1889" i="1"/>
  <c r="AN1889" i="1"/>
  <c r="AM1943" i="1"/>
  <c r="AN1943" i="1"/>
  <c r="AF1954" i="1"/>
  <c r="AH1954" i="1"/>
  <c r="AG1954" i="1"/>
  <c r="AE1954" i="1"/>
  <c r="AD1954" i="1"/>
  <c r="AJ1954" i="1"/>
  <c r="AI1954" i="1"/>
  <c r="AF1504" i="1"/>
  <c r="AH1516" i="1"/>
  <c r="AF1535" i="1"/>
  <c r="AK1544" i="1"/>
  <c r="AN1565" i="1"/>
  <c r="AK1577" i="1"/>
  <c r="AD1577" i="1"/>
  <c r="AI1594" i="1"/>
  <c r="AD1620" i="1"/>
  <c r="AH1620" i="1"/>
  <c r="AD1623" i="1"/>
  <c r="AE1623" i="1"/>
  <c r="AT1640" i="1"/>
  <c r="AJ1663" i="1"/>
  <c r="AG1663" i="1"/>
  <c r="AI1668" i="1"/>
  <c r="AF1710" i="1"/>
  <c r="AJ1710" i="1"/>
  <c r="AK1711" i="1"/>
  <c r="AE1723" i="1"/>
  <c r="AE1733" i="1"/>
  <c r="AF1807" i="1"/>
  <c r="AG1807" i="1"/>
  <c r="AK1807" i="1"/>
  <c r="AK1864" i="1"/>
  <c r="AH1864" i="1"/>
  <c r="AI1864" i="1"/>
  <c r="AF1868" i="1"/>
  <c r="AK1868" i="1"/>
  <c r="AJ1732" i="1"/>
  <c r="AG1732" i="1"/>
  <c r="AF1732" i="1"/>
  <c r="AI1732" i="1"/>
  <c r="AH1732" i="1"/>
  <c r="AN1748" i="1"/>
  <c r="AM1748" i="1"/>
  <c r="AG1769" i="1"/>
  <c r="AJ1769" i="1"/>
  <c r="AI1769" i="1"/>
  <c r="AF1769" i="1"/>
  <c r="AG1777" i="1"/>
  <c r="AI1777" i="1"/>
  <c r="AF1783" i="1"/>
  <c r="AE1783" i="1"/>
  <c r="AI1783" i="1"/>
  <c r="AG1783" i="1"/>
  <c r="AK1803" i="1"/>
  <c r="AJ1803" i="1"/>
  <c r="AM1892" i="1"/>
  <c r="AN1892" i="1"/>
  <c r="AI1932" i="1"/>
  <c r="AF1932" i="1"/>
  <c r="AE1932" i="1"/>
  <c r="AK1932" i="1"/>
  <c r="AM1598" i="1"/>
  <c r="AT1598" i="1"/>
  <c r="AJ1614" i="1"/>
  <c r="AH1614" i="1"/>
  <c r="AF1630" i="1"/>
  <c r="AK1630" i="1"/>
  <c r="AN1637" i="1"/>
  <c r="AM1637" i="1"/>
  <c r="AG1662" i="1"/>
  <c r="AK1662" i="1"/>
  <c r="AG1676" i="1"/>
  <c r="AF1676" i="1"/>
  <c r="AK1680" i="1"/>
  <c r="AD1680" i="1"/>
  <c r="AF1690" i="1"/>
  <c r="AK1690" i="1"/>
  <c r="AH1720" i="1"/>
  <c r="AK1720" i="1"/>
  <c r="AJ1740" i="1"/>
  <c r="AI1740" i="1"/>
  <c r="AK1763" i="1"/>
  <c r="AJ1763" i="1"/>
  <c r="AN1769" i="1"/>
  <c r="AM1769" i="1"/>
  <c r="AJ1796" i="1"/>
  <c r="AN1800" i="1"/>
  <c r="AM1800" i="1"/>
  <c r="AD1828" i="1"/>
  <c r="AK1828" i="1"/>
  <c r="AH1828" i="1"/>
  <c r="AF1828" i="1"/>
  <c r="AF1831" i="1"/>
  <c r="AG1831" i="1"/>
  <c r="AK1831" i="1"/>
  <c r="AE1875" i="1"/>
  <c r="AD1875" i="1"/>
  <c r="AJ1878" i="1"/>
  <c r="AK1878" i="1"/>
  <c r="AE1553" i="1"/>
  <c r="AG1553" i="1"/>
  <c r="AN1669" i="1"/>
  <c r="AF1730" i="1"/>
  <c r="AH1730" i="1"/>
  <c r="AJ1730" i="1"/>
  <c r="AI1730" i="1"/>
  <c r="AN1740" i="1"/>
  <c r="AM1740" i="1"/>
  <c r="AM1825" i="1"/>
  <c r="AN1825" i="1"/>
  <c r="AN1830" i="1"/>
  <c r="AM1830" i="1"/>
  <c r="AK1844" i="1"/>
  <c r="AF1844" i="1"/>
  <c r="AJ1844" i="1"/>
  <c r="AI1844" i="1"/>
  <c r="AH1856" i="1"/>
  <c r="AM1859" i="1"/>
  <c r="AN1859" i="1"/>
  <c r="AN1872" i="1"/>
  <c r="AI1890" i="1"/>
  <c r="AJ1890" i="1"/>
  <c r="AF1890" i="1"/>
  <c r="AE1930" i="1"/>
  <c r="AD1930" i="1"/>
  <c r="AK1939" i="1"/>
  <c r="AI1939" i="1"/>
  <c r="AH1939" i="1"/>
  <c r="AF1939" i="1"/>
  <c r="AD1939" i="1"/>
  <c r="AJ1939" i="1"/>
  <c r="AM1590" i="1"/>
  <c r="AE1640" i="1"/>
  <c r="AG1647" i="1"/>
  <c r="AM1722" i="1"/>
  <c r="AM1734" i="1"/>
  <c r="AG1772" i="1"/>
  <c r="AF1822" i="1"/>
  <c r="AE1834" i="1"/>
  <c r="AD1843" i="1"/>
  <c r="AD1850" i="1"/>
  <c r="AG1863" i="1"/>
  <c r="AG1877" i="1"/>
  <c r="AH1972" i="1"/>
  <c r="AK1772" i="1"/>
  <c r="AJ1877" i="1"/>
  <c r="AG1955" i="1"/>
  <c r="AI1955" i="1"/>
  <c r="AD1972" i="1"/>
  <c r="AD1973" i="1"/>
  <c r="AE1976" i="1"/>
  <c r="AJ1955" i="1"/>
  <c r="AE1972" i="1"/>
  <c r="AE1973" i="1"/>
  <c r="AF1976" i="1"/>
  <c r="AF1972" i="1"/>
  <c r="AK75" i="1"/>
  <c r="AG45" i="1"/>
  <c r="AI49" i="1"/>
  <c r="AH50" i="1"/>
  <c r="AG51" i="1"/>
  <c r="AJ54" i="1"/>
  <c r="AJ55" i="1"/>
  <c r="AH62" i="1"/>
  <c r="AH66" i="1"/>
  <c r="AH71" i="1"/>
  <c r="AI72" i="1"/>
  <c r="AH75" i="1"/>
  <c r="AH76" i="1"/>
  <c r="AI79" i="1"/>
  <c r="AI80" i="1"/>
  <c r="AJ88" i="1"/>
  <c r="AH132" i="1"/>
  <c r="AJ167" i="1"/>
  <c r="AK173" i="1"/>
  <c r="AK175" i="1"/>
  <c r="AJ175" i="1"/>
  <c r="AJ181" i="1"/>
  <c r="AE11" i="1"/>
  <c r="AE12" i="1"/>
  <c r="AD13" i="1"/>
  <c r="AI16" i="1"/>
  <c r="AI18" i="1"/>
  <c r="AG19" i="1"/>
  <c r="AE27" i="1"/>
  <c r="AD28" i="1"/>
  <c r="AI30" i="1"/>
  <c r="AD32" i="1"/>
  <c r="AF33" i="1"/>
  <c r="AG35" i="1"/>
  <c r="AI39" i="1"/>
  <c r="AF41" i="1"/>
  <c r="AE43" i="1"/>
  <c r="AI45" i="1"/>
  <c r="AJ48" i="1"/>
  <c r="AJ49" i="1"/>
  <c r="AH51" i="1"/>
  <c r="AN54" i="1"/>
  <c r="AK59" i="1"/>
  <c r="AI62" i="1"/>
  <c r="AI63" i="1"/>
  <c r="AJ65" i="1"/>
  <c r="AI66" i="1"/>
  <c r="AG67" i="1"/>
  <c r="AF68" i="1"/>
  <c r="AJ71" i="1"/>
  <c r="AJ72" i="1"/>
  <c r="AI75" i="1"/>
  <c r="AJ78" i="1"/>
  <c r="AJ79" i="1"/>
  <c r="AH83" i="1"/>
  <c r="AN87" i="1"/>
  <c r="AE92" i="1"/>
  <c r="AE93" i="1"/>
  <c r="AF96" i="1"/>
  <c r="AG97" i="1"/>
  <c r="AH99" i="1"/>
  <c r="AI103" i="1"/>
  <c r="AH106" i="1"/>
  <c r="AJ108" i="1"/>
  <c r="AJ109" i="1"/>
  <c r="AN114" i="1"/>
  <c r="AI115" i="1"/>
  <c r="AE122" i="1"/>
  <c r="AD123" i="1"/>
  <c r="AH128" i="1"/>
  <c r="AD130" i="1"/>
  <c r="AK131" i="1"/>
  <c r="AJ132" i="1"/>
  <c r="AI137" i="1"/>
  <c r="AE139" i="1"/>
  <c r="AE140" i="1"/>
  <c r="AN141" i="1"/>
  <c r="AE143" i="1"/>
  <c r="AG144" i="1"/>
  <c r="AE147" i="1"/>
  <c r="AI150" i="1"/>
  <c r="AI153" i="1"/>
  <c r="AI156" i="1"/>
  <c r="AG156" i="1"/>
  <c r="AN158" i="1"/>
  <c r="AK167" i="1"/>
  <c r="AK172" i="1"/>
  <c r="AK181" i="1"/>
  <c r="AM186" i="1"/>
  <c r="AG188" i="1"/>
  <c r="AI192" i="1"/>
  <c r="AK194" i="1"/>
  <c r="AH194" i="1"/>
  <c r="AN194" i="1"/>
  <c r="AI197" i="1"/>
  <c r="AI199" i="1"/>
  <c r="AK203" i="1"/>
  <c r="AH208" i="1"/>
  <c r="AJ209" i="1"/>
  <c r="AI210" i="1"/>
  <c r="AK216" i="1"/>
  <c r="AH216" i="1"/>
  <c r="AM220" i="1"/>
  <c r="AD222" i="1"/>
  <c r="AJ223" i="1"/>
  <c r="AN226" i="1"/>
  <c r="AJ228" i="1"/>
  <c r="AG228" i="1"/>
  <c r="AD239" i="1"/>
  <c r="AD242" i="1"/>
  <c r="AD243" i="1"/>
  <c r="AG244" i="1"/>
  <c r="AH247" i="1"/>
  <c r="AG260" i="1"/>
  <c r="AG271" i="1"/>
  <c r="AJ271" i="1"/>
  <c r="AF277" i="1"/>
  <c r="AD283" i="1"/>
  <c r="AT285" i="1"/>
  <c r="AJ287" i="1"/>
  <c r="AI287" i="1"/>
  <c r="AF287" i="1"/>
  <c r="AT287" i="1"/>
  <c r="AJ310" i="1"/>
  <c r="AH310" i="1"/>
  <c r="AE310" i="1"/>
  <c r="AI310" i="1"/>
  <c r="AK329" i="1"/>
  <c r="AJ329" i="1"/>
  <c r="AD329" i="1"/>
  <c r="AE359" i="1"/>
  <c r="AF359" i="1"/>
  <c r="AE370" i="1"/>
  <c r="AD370" i="1"/>
  <c r="AF405" i="1"/>
  <c r="AG405" i="1"/>
  <c r="AK115" i="1"/>
  <c r="AN131" i="1"/>
  <c r="AF159" i="1"/>
  <c r="AD159" i="1"/>
  <c r="AN164" i="1"/>
  <c r="AM164" i="1"/>
  <c r="AK186" i="1"/>
  <c r="AD186" i="1"/>
  <c r="AJ195" i="1"/>
  <c r="AF195" i="1"/>
  <c r="AN195" i="1"/>
  <c r="AJ221" i="1"/>
  <c r="AF221" i="1"/>
  <c r="AF224" i="1"/>
  <c r="AK224" i="1"/>
  <c r="AK226" i="1"/>
  <c r="AI226" i="1"/>
  <c r="AF226" i="1"/>
  <c r="AJ227" i="1"/>
  <c r="AG227" i="1"/>
  <c r="AD227" i="1"/>
  <c r="AJ241" i="1"/>
  <c r="AI241" i="1"/>
  <c r="AK269" i="1"/>
  <c r="AH269" i="1"/>
  <c r="AJ270" i="1"/>
  <c r="AI270" i="1"/>
  <c r="AF270" i="1"/>
  <c r="AJ288" i="1"/>
  <c r="AF288" i="1"/>
  <c r="AN289" i="1"/>
  <c r="AF299" i="1"/>
  <c r="AG299" i="1"/>
  <c r="AI304" i="1"/>
  <c r="AJ304" i="1"/>
  <c r="AN341" i="1"/>
  <c r="AG394" i="1"/>
  <c r="AJ394" i="1"/>
  <c r="AF398" i="1"/>
  <c r="AI398" i="1"/>
  <c r="AD398" i="1"/>
  <c r="AH441" i="1"/>
  <c r="AF441" i="1"/>
  <c r="AI441" i="1"/>
  <c r="AN446" i="1"/>
  <c r="AM446" i="1"/>
  <c r="AK51" i="1"/>
  <c r="AK170" i="1"/>
  <c r="AD170" i="1"/>
  <c r="AN182" i="1"/>
  <c r="AM182" i="1"/>
  <c r="AT289" i="1"/>
  <c r="AJ291" i="1"/>
  <c r="AI291" i="1"/>
  <c r="AF291" i="1"/>
  <c r="AJ318" i="1"/>
  <c r="AD318" i="1"/>
  <c r="AI318" i="1"/>
  <c r="AE318" i="1"/>
  <c r="AH321" i="1"/>
  <c r="AJ321" i="1"/>
  <c r="AE337" i="1"/>
  <c r="AJ337" i="1"/>
  <c r="AJ342" i="1"/>
  <c r="AH342" i="1"/>
  <c r="AF342" i="1"/>
  <c r="AG342" i="1"/>
  <c r="AJ358" i="1"/>
  <c r="AF358" i="1"/>
  <c r="AI358" i="1"/>
  <c r="AE358" i="1"/>
  <c r="AK358" i="1"/>
  <c r="AD369" i="1"/>
  <c r="AK369" i="1"/>
  <c r="AE369" i="1"/>
  <c r="AM435" i="1"/>
  <c r="AN435" i="1"/>
  <c r="AJ452" i="1"/>
  <c r="AG452" i="1"/>
  <c r="AE452" i="1"/>
  <c r="AH452" i="1"/>
  <c r="AK452" i="1"/>
  <c r="AI452" i="1"/>
  <c r="AF452" i="1"/>
  <c r="AD452" i="1"/>
  <c r="AK83" i="1"/>
  <c r="AK178" i="1"/>
  <c r="AH178" i="1"/>
  <c r="AI193" i="1"/>
  <c r="AJ193" i="1"/>
  <c r="AI255" i="1"/>
  <c r="AH255" i="1"/>
  <c r="AI276" i="1"/>
  <c r="AJ276" i="1"/>
  <c r="AG13" i="1"/>
  <c r="AH17" i="1"/>
  <c r="AD24" i="1"/>
  <c r="AG28" i="1"/>
  <c r="AG29" i="1"/>
  <c r="AK35" i="1"/>
  <c r="AF37" i="1"/>
  <c r="AH38" i="1"/>
  <c r="AE49" i="1"/>
  <c r="AF58" i="1"/>
  <c r="AK67" i="1"/>
  <c r="AD79" i="1"/>
  <c r="AN83" i="1"/>
  <c r="AI93" i="1"/>
  <c r="AE114" i="1"/>
  <c r="AD115" i="1"/>
  <c r="AI133" i="1"/>
  <c r="AG135" i="1"/>
  <c r="AH136" i="1"/>
  <c r="AH140" i="1"/>
  <c r="AD142" i="1"/>
  <c r="AF148" i="1"/>
  <c r="AG149" i="1"/>
  <c r="AN151" i="1"/>
  <c r="AF155" i="1"/>
  <c r="AJ159" i="1"/>
  <c r="AG162" i="1"/>
  <c r="AJ168" i="1"/>
  <c r="AD173" i="1"/>
  <c r="AJ179" i="1"/>
  <c r="AF179" i="1"/>
  <c r="AJ182" i="1"/>
  <c r="AE186" i="1"/>
  <c r="AD195" i="1"/>
  <c r="AG201" i="1"/>
  <c r="AG202" i="1"/>
  <c r="AI207" i="1"/>
  <c r="AJ211" i="1"/>
  <c r="AD211" i="1"/>
  <c r="AD221" i="1"/>
  <c r="AG224" i="1"/>
  <c r="AD226" i="1"/>
  <c r="AE227" i="1"/>
  <c r="AH233" i="1"/>
  <c r="AJ238" i="1"/>
  <c r="AK239" i="1"/>
  <c r="AE241" i="1"/>
  <c r="AG242" i="1"/>
  <c r="AH243" i="1"/>
  <c r="AI246" i="1"/>
  <c r="AM250" i="1"/>
  <c r="AD269" i="1"/>
  <c r="AD270" i="1"/>
  <c r="AH283" i="1"/>
  <c r="AG284" i="1"/>
  <c r="AD288" i="1"/>
  <c r="AJ292" i="1"/>
  <c r="AF292" i="1"/>
  <c r="AJ293" i="1"/>
  <c r="AD293" i="1"/>
  <c r="AI293" i="1"/>
  <c r="AJ294" i="1"/>
  <c r="AI294" i="1"/>
  <c r="AF294" i="1"/>
  <c r="AG295" i="1"/>
  <c r="AF295" i="1"/>
  <c r="AI302" i="1"/>
  <c r="AD304" i="1"/>
  <c r="AK317" i="1"/>
  <c r="AF317" i="1"/>
  <c r="AG317" i="1"/>
  <c r="AE360" i="1"/>
  <c r="AD360" i="1"/>
  <c r="AF374" i="1"/>
  <c r="AG374" i="1"/>
  <c r="AJ374" i="1"/>
  <c r="AK379" i="1"/>
  <c r="AD379" i="1"/>
  <c r="AJ379" i="1"/>
  <c r="AG379" i="1"/>
  <c r="AK395" i="1"/>
  <c r="AD395" i="1"/>
  <c r="AH395" i="1"/>
  <c r="AG395" i="1"/>
  <c r="AE395" i="1"/>
  <c r="AI395" i="1"/>
  <c r="AN439" i="1"/>
  <c r="AM439" i="1"/>
  <c r="AM451" i="1"/>
  <c r="AN451" i="1"/>
  <c r="AK99" i="1"/>
  <c r="AN221" i="1"/>
  <c r="AM221" i="1"/>
  <c r="AK262" i="1"/>
  <c r="AI262" i="1"/>
  <c r="AH11" i="1"/>
  <c r="AK19" i="1"/>
  <c r="AH32" i="1"/>
  <c r="AI33" i="1"/>
  <c r="AD54" i="1"/>
  <c r="AD55" i="1"/>
  <c r="AG60" i="1"/>
  <c r="AH64" i="1"/>
  <c r="AD66" i="1"/>
  <c r="AI73" i="1"/>
  <c r="AD75" i="1"/>
  <c r="AD88" i="1"/>
  <c r="AF101" i="1"/>
  <c r="AH102" i="1"/>
  <c r="AD109" i="1"/>
  <c r="AE110" i="1"/>
  <c r="AJ111" i="1"/>
  <c r="AG123" i="1"/>
  <c r="AG130" i="1"/>
  <c r="AM138" i="1"/>
  <c r="AM12" i="1"/>
  <c r="AH13" i="1"/>
  <c r="AI15" i="1"/>
  <c r="AI17" i="1"/>
  <c r="AF24" i="1"/>
  <c r="AH25" i="1"/>
  <c r="AI27" i="1"/>
  <c r="AH28" i="1"/>
  <c r="AI29" i="1"/>
  <c r="AI32" i="1"/>
  <c r="AG37" i="1"/>
  <c r="AI38" i="1"/>
  <c r="AI43" i="1"/>
  <c r="AD45" i="1"/>
  <c r="AE46" i="1"/>
  <c r="AJ47" i="1"/>
  <c r="AF49" i="1"/>
  <c r="AE50" i="1"/>
  <c r="AD51" i="1"/>
  <c r="AE54" i="1"/>
  <c r="AG55" i="1"/>
  <c r="AG58" i="1"/>
  <c r="AF59" i="1"/>
  <c r="AH60" i="1"/>
  <c r="AD62" i="1"/>
  <c r="AI64" i="1"/>
  <c r="AE66" i="1"/>
  <c r="AN67" i="1"/>
  <c r="AD71" i="1"/>
  <c r="AD72" i="1"/>
  <c r="AE75" i="1"/>
  <c r="AE76" i="1"/>
  <c r="AJ77" i="1"/>
  <c r="AE79" i="1"/>
  <c r="AF80" i="1"/>
  <c r="AJ81" i="1"/>
  <c r="AD83" i="1"/>
  <c r="AF88" i="1"/>
  <c r="AH89" i="1"/>
  <c r="AK91" i="1"/>
  <c r="AJ92" i="1"/>
  <c r="AJ95" i="1"/>
  <c r="AJ96" i="1"/>
  <c r="AD99" i="1"/>
  <c r="AG101" i="1"/>
  <c r="AI102" i="1"/>
  <c r="AK107" i="1"/>
  <c r="AE109" i="1"/>
  <c r="AF110" i="1"/>
  <c r="AN111" i="1"/>
  <c r="AG113" i="1"/>
  <c r="AF114" i="1"/>
  <c r="AE115" i="1"/>
  <c r="AH116" i="1"/>
  <c r="AF118" i="1"/>
  <c r="AH119" i="1"/>
  <c r="AM122" i="1"/>
  <c r="AH123" i="1"/>
  <c r="AF126" i="1"/>
  <c r="AH127" i="1"/>
  <c r="AE129" i="1"/>
  <c r="AH130" i="1"/>
  <c r="AF131" i="1"/>
  <c r="AD132" i="1"/>
  <c r="AH135" i="1"/>
  <c r="AI136" i="1"/>
  <c r="AI139" i="1"/>
  <c r="AJ142" i="1"/>
  <c r="AJ143" i="1"/>
  <c r="AI147" i="1"/>
  <c r="AG148" i="1"/>
  <c r="AI149" i="1"/>
  <c r="AH154" i="1"/>
  <c r="AG155" i="1"/>
  <c r="AF156" i="1"/>
  <c r="AH162" i="1"/>
  <c r="AF164" i="1"/>
  <c r="AD167" i="1"/>
  <c r="AE170" i="1"/>
  <c r="AF173" i="1"/>
  <c r="AI174" i="1"/>
  <c r="AG176" i="1"/>
  <c r="AD178" i="1"/>
  <c r="AD181" i="1"/>
  <c r="AF186" i="1"/>
  <c r="AJ189" i="1"/>
  <c r="AE193" i="1"/>
  <c r="AF194" i="1"/>
  <c r="AE195" i="1"/>
  <c r="AM196" i="1"/>
  <c r="AH201" i="1"/>
  <c r="AH202" i="1"/>
  <c r="AF203" i="1"/>
  <c r="AI206" i="1"/>
  <c r="AK207" i="1"/>
  <c r="AJ216" i="1"/>
  <c r="AK218" i="1"/>
  <c r="AH218" i="1"/>
  <c r="AE218" i="1"/>
  <c r="AJ219" i="1"/>
  <c r="AF219" i="1"/>
  <c r="AI221" i="1"/>
  <c r="AH224" i="1"/>
  <c r="AE226" i="1"/>
  <c r="AF227" i="1"/>
  <c r="AK228" i="1"/>
  <c r="AD230" i="1"/>
  <c r="AK234" i="1"/>
  <c r="AD234" i="1"/>
  <c r="AI234" i="1"/>
  <c r="AH241" i="1"/>
  <c r="AK246" i="1"/>
  <c r="AJ255" i="1"/>
  <c r="AF258" i="1"/>
  <c r="AF262" i="1"/>
  <c r="AF264" i="1"/>
  <c r="AK264" i="1"/>
  <c r="AE269" i="1"/>
  <c r="AE270" i="1"/>
  <c r="AN271" i="1"/>
  <c r="AF276" i="1"/>
  <c r="AK278" i="1"/>
  <c r="AD278" i="1"/>
  <c r="AI278" i="1"/>
  <c r="AT279" i="1"/>
  <c r="AN280" i="1"/>
  <c r="AH284" i="1"/>
  <c r="AG287" i="1"/>
  <c r="AE288" i="1"/>
  <c r="AD291" i="1"/>
  <c r="AM293" i="1"/>
  <c r="AT293" i="1"/>
  <c r="AN295" i="1"/>
  <c r="AM295" i="1"/>
  <c r="AD298" i="1"/>
  <c r="AK298" i="1"/>
  <c r="AG298" i="1"/>
  <c r="AK304" i="1"/>
  <c r="AG310" i="1"/>
  <c r="AN313" i="1"/>
  <c r="AF318" i="1"/>
  <c r="AI321" i="1"/>
  <c r="AI329" i="1"/>
  <c r="AF332" i="1"/>
  <c r="AD337" i="1"/>
  <c r="AF339" i="1"/>
  <c r="AD342" i="1"/>
  <c r="AK349" i="1"/>
  <c r="AF349" i="1"/>
  <c r="AG349" i="1"/>
  <c r="AM350" i="1"/>
  <c r="AN350" i="1"/>
  <c r="AD358" i="1"/>
  <c r="AJ362" i="1"/>
  <c r="AG362" i="1"/>
  <c r="AK362" i="1"/>
  <c r="AH369" i="1"/>
  <c r="AI383" i="1"/>
  <c r="AH383" i="1"/>
  <c r="AK383" i="1"/>
  <c r="AN389" i="1"/>
  <c r="AM389" i="1"/>
  <c r="AM437" i="1"/>
  <c r="AN437" i="1"/>
  <c r="AE196" i="1"/>
  <c r="AJ196" i="1"/>
  <c r="AK210" i="1"/>
  <c r="AF210" i="1"/>
  <c r="AI245" i="1"/>
  <c r="AK245" i="1"/>
  <c r="AI13" i="1"/>
  <c r="AJ17" i="1"/>
  <c r="AD19" i="1"/>
  <c r="AI22" i="1"/>
  <c r="AG24" i="1"/>
  <c r="AK27" i="1"/>
  <c r="AJ28" i="1"/>
  <c r="AJ31" i="1"/>
  <c r="AJ32" i="1"/>
  <c r="AD35" i="1"/>
  <c r="AJ37" i="1"/>
  <c r="AJ38" i="1"/>
  <c r="AK43" i="1"/>
  <c r="AE45" i="1"/>
  <c r="AF46" i="1"/>
  <c r="AN47" i="1"/>
  <c r="AG49" i="1"/>
  <c r="AF50" i="1"/>
  <c r="AE51" i="1"/>
  <c r="AH52" i="1"/>
  <c r="AF54" i="1"/>
  <c r="AH55" i="1"/>
  <c r="AI58" i="1"/>
  <c r="AJ60" i="1"/>
  <c r="AE62" i="1"/>
  <c r="AE63" i="1"/>
  <c r="AJ64" i="1"/>
  <c r="AF66" i="1"/>
  <c r="AD67" i="1"/>
  <c r="AE71" i="1"/>
  <c r="AG72" i="1"/>
  <c r="AF75" i="1"/>
  <c r="AF76" i="1"/>
  <c r="AN77" i="1"/>
  <c r="AG79" i="1"/>
  <c r="AG80" i="1"/>
  <c r="AE83" i="1"/>
  <c r="AI86" i="1"/>
  <c r="AG88" i="1"/>
  <c r="AG98" i="1"/>
  <c r="AE99" i="1"/>
  <c r="AJ101" i="1"/>
  <c r="AJ102" i="1"/>
  <c r="AD106" i="1"/>
  <c r="AN107" i="1"/>
  <c r="AF109" i="1"/>
  <c r="AH110" i="1"/>
  <c r="AG114" i="1"/>
  <c r="AF115" i="1"/>
  <c r="AI123" i="1"/>
  <c r="AJ129" i="1"/>
  <c r="AI130" i="1"/>
  <c r="AF132" i="1"/>
  <c r="AJ135" i="1"/>
  <c r="AJ136" i="1"/>
  <c r="AK139" i="1"/>
  <c r="AH145" i="1"/>
  <c r="AK147" i="1"/>
  <c r="AJ148" i="1"/>
  <c r="AJ149" i="1"/>
  <c r="AE153" i="1"/>
  <c r="AH155" i="1"/>
  <c r="AI161" i="1"/>
  <c r="AH167" i="1"/>
  <c r="AF170" i="1"/>
  <c r="AI173" i="1"/>
  <c r="AI176" i="1"/>
  <c r="AE178" i="1"/>
  <c r="AD179" i="1"/>
  <c r="AF181" i="1"/>
  <c r="AG186" i="1"/>
  <c r="AD188" i="1"/>
  <c r="AM189" i="1"/>
  <c r="AG193" i="1"/>
  <c r="AG195" i="1"/>
  <c r="AJ201" i="1"/>
  <c r="AK206" i="1"/>
  <c r="AE209" i="1"/>
  <c r="AE210" i="1"/>
  <c r="AE211" i="1"/>
  <c r="AD215" i="1"/>
  <c r="AJ217" i="1"/>
  <c r="AG217" i="1"/>
  <c r="AK221" i="1"/>
  <c r="AD223" i="1"/>
  <c r="AI224" i="1"/>
  <c r="AG226" i="1"/>
  <c r="AH227" i="1"/>
  <c r="AH230" i="1"/>
  <c r="AH240" i="1"/>
  <c r="AK240" i="1"/>
  <c r="AJ245" i="1"/>
  <c r="AK250" i="1"/>
  <c r="AI250" i="1"/>
  <c r="AF250" i="1"/>
  <c r="AJ251" i="1"/>
  <c r="AG251" i="1"/>
  <c r="AD251" i="1"/>
  <c r="AK255" i="1"/>
  <c r="AK257" i="1"/>
  <c r="AI257" i="1"/>
  <c r="AI258" i="1"/>
  <c r="AK261" i="1"/>
  <c r="AI261" i="1"/>
  <c r="AJ262" i="1"/>
  <c r="AF265" i="1"/>
  <c r="AF269" i="1"/>
  <c r="AG270" i="1"/>
  <c r="AK275" i="1"/>
  <c r="AI275" i="1"/>
  <c r="AF275" i="1"/>
  <c r="AN276" i="1"/>
  <c r="AJ280" i="1"/>
  <c r="AG280" i="1"/>
  <c r="AD280" i="1"/>
  <c r="AN281" i="1"/>
  <c r="AN283" i="1"/>
  <c r="AH287" i="1"/>
  <c r="AG288" i="1"/>
  <c r="AE291" i="1"/>
  <c r="AD292" i="1"/>
  <c r="AE293" i="1"/>
  <c r="AD294" i="1"/>
  <c r="AJ295" i="1"/>
  <c r="AG300" i="1"/>
  <c r="AF303" i="1"/>
  <c r="AG303" i="1"/>
  <c r="AM304" i="1"/>
  <c r="AK310" i="1"/>
  <c r="AD317" i="1"/>
  <c r="AG318" i="1"/>
  <c r="AK321" i="1"/>
  <c r="AK337" i="1"/>
  <c r="AH339" i="1"/>
  <c r="AE342" i="1"/>
  <c r="AM357" i="1"/>
  <c r="AN357" i="1"/>
  <c r="AG358" i="1"/>
  <c r="AF360" i="1"/>
  <c r="AI369" i="1"/>
  <c r="AK374" i="1"/>
  <c r="AF395" i="1"/>
  <c r="AN43" i="1"/>
  <c r="AF45" i="1"/>
  <c r="AH46" i="1"/>
  <c r="AH49" i="1"/>
  <c r="AG50" i="1"/>
  <c r="AF51" i="1"/>
  <c r="AH54" i="1"/>
  <c r="AI55" i="1"/>
  <c r="AN60" i="1"/>
  <c r="AF62" i="1"/>
  <c r="AG66" i="1"/>
  <c r="AG71" i="1"/>
  <c r="AH72" i="1"/>
  <c r="AG75" i="1"/>
  <c r="AG76" i="1"/>
  <c r="AH79" i="1"/>
  <c r="AH80" i="1"/>
  <c r="AF83" i="1"/>
  <c r="AH88" i="1"/>
  <c r="AF99" i="1"/>
  <c r="AG109" i="1"/>
  <c r="AI110" i="1"/>
  <c r="AH114" i="1"/>
  <c r="AG115" i="1"/>
  <c r="AK123" i="1"/>
  <c r="AM130" i="1"/>
  <c r="AG132" i="1"/>
  <c r="AN147" i="1"/>
  <c r="AI155" i="1"/>
  <c r="AI167" i="1"/>
  <c r="AG170" i="1"/>
  <c r="AJ176" i="1"/>
  <c r="AF178" i="1"/>
  <c r="AI181" i="1"/>
  <c r="AH186" i="1"/>
  <c r="AK190" i="1"/>
  <c r="AE190" i="1"/>
  <c r="AH193" i="1"/>
  <c r="AH195" i="1"/>
  <c r="AM204" i="1"/>
  <c r="AG210" i="1"/>
  <c r="AJ224" i="1"/>
  <c r="AH226" i="1"/>
  <c r="AI227" i="1"/>
  <c r="AK229" i="1"/>
  <c r="AD229" i="1"/>
  <c r="AJ230" i="1"/>
  <c r="AK242" i="1"/>
  <c r="AH242" i="1"/>
  <c r="AJ243" i="1"/>
  <c r="AI243" i="1"/>
  <c r="AF243" i="1"/>
  <c r="AN244" i="1"/>
  <c r="AM244" i="1"/>
  <c r="AJ258" i="1"/>
  <c r="AI260" i="1"/>
  <c r="AF260" i="1"/>
  <c r="AG269" i="1"/>
  <c r="AH270" i="1"/>
  <c r="AM272" i="1"/>
  <c r="AN272" i="1"/>
  <c r="AT281" i="1"/>
  <c r="AJ283" i="1"/>
  <c r="AI283" i="1"/>
  <c r="AF283" i="1"/>
  <c r="AH288" i="1"/>
  <c r="AG291" i="1"/>
  <c r="AI300" i="1"/>
  <c r="AN301" i="1"/>
  <c r="AE317" i="1"/>
  <c r="AH318" i="1"/>
  <c r="AK322" i="1"/>
  <c r="AH322" i="1"/>
  <c r="AD322" i="1"/>
  <c r="AM326" i="1"/>
  <c r="AN326" i="1"/>
  <c r="AK336" i="1"/>
  <c r="AD336" i="1"/>
  <c r="AI336" i="1"/>
  <c r="AJ336" i="1"/>
  <c r="AK338" i="1"/>
  <c r="AG338" i="1"/>
  <c r="AI342" i="1"/>
  <c r="AH346" i="1"/>
  <c r="AD346" i="1"/>
  <c r="AE348" i="1"/>
  <c r="AH348" i="1"/>
  <c r="AI348" i="1"/>
  <c r="AN352" i="1"/>
  <c r="AM352" i="1"/>
  <c r="AH358" i="1"/>
  <c r="AI360" i="1"/>
  <c r="AK365" i="1"/>
  <c r="AF365" i="1"/>
  <c r="AI365" i="1"/>
  <c r="AD365" i="1"/>
  <c r="AJ369" i="1"/>
  <c r="AK373" i="1"/>
  <c r="AJ373" i="1"/>
  <c r="AD373" i="1"/>
  <c r="AJ375" i="1"/>
  <c r="AI375" i="1"/>
  <c r="AF375" i="1"/>
  <c r="AF380" i="1"/>
  <c r="AK380" i="1"/>
  <c r="AF445" i="1"/>
  <c r="AG445" i="1"/>
  <c r="AK445" i="1"/>
  <c r="AJ445" i="1"/>
  <c r="AE445" i="1"/>
  <c r="AD445" i="1"/>
  <c r="AK13" i="1"/>
  <c r="AH24" i="1"/>
  <c r="AJ24" i="1"/>
  <c r="AI46" i="1"/>
  <c r="AG83" i="1"/>
  <c r="AG99" i="1"/>
  <c r="AI109" i="1"/>
  <c r="AH115" i="1"/>
  <c r="AN118" i="1"/>
  <c r="AK155" i="1"/>
  <c r="AH157" i="1"/>
  <c r="AI157" i="1"/>
  <c r="AK162" i="1"/>
  <c r="AD162" i="1"/>
  <c r="AH170" i="1"/>
  <c r="AG178" i="1"/>
  <c r="AI195" i="1"/>
  <c r="AK202" i="1"/>
  <c r="AE202" i="1"/>
  <c r="AH210" i="1"/>
  <c r="AK227" i="1"/>
  <c r="AK230" i="1"/>
  <c r="AK267" i="1"/>
  <c r="AG267" i="1"/>
  <c r="AI269" i="1"/>
  <c r="AK270" i="1"/>
  <c r="AJ284" i="1"/>
  <c r="AF284" i="1"/>
  <c r="AN287" i="1"/>
  <c r="AI288" i="1"/>
  <c r="AH291" i="1"/>
  <c r="AJ302" i="1"/>
  <c r="AG302" i="1"/>
  <c r="AD302" i="1"/>
  <c r="AH302" i="1"/>
  <c r="AK315" i="1"/>
  <c r="AF315" i="1"/>
  <c r="AG315" i="1"/>
  <c r="AH317" i="1"/>
  <c r="AK318" i="1"/>
  <c r="AK342" i="1"/>
  <c r="AK344" i="1"/>
  <c r="AD344" i="1"/>
  <c r="AN358" i="1"/>
  <c r="AK371" i="1"/>
  <c r="AD371" i="1"/>
  <c r="AH415" i="1"/>
  <c r="AE415" i="1"/>
  <c r="AK449" i="1"/>
  <c r="AJ449" i="1"/>
  <c r="AI449" i="1"/>
  <c r="AF449" i="1"/>
  <c r="AN309" i="1"/>
  <c r="AJ334" i="1"/>
  <c r="AH334" i="1"/>
  <c r="AK357" i="1"/>
  <c r="AH357" i="1"/>
  <c r="AJ377" i="1"/>
  <c r="AF377" i="1"/>
  <c r="AF378" i="1"/>
  <c r="AK378" i="1"/>
  <c r="AH387" i="1"/>
  <c r="AN398" i="1"/>
  <c r="AD404" i="1"/>
  <c r="AJ412" i="1"/>
  <c r="AH412" i="1"/>
  <c r="AI412" i="1"/>
  <c r="AM413" i="1"/>
  <c r="AN413" i="1"/>
  <c r="AE418" i="1"/>
  <c r="AE420" i="1"/>
  <c r="AG421" i="1"/>
  <c r="AK427" i="1"/>
  <c r="AE427" i="1"/>
  <c r="AF427" i="1"/>
  <c r="AJ428" i="1"/>
  <c r="AD428" i="1"/>
  <c r="AM431" i="1"/>
  <c r="AN431" i="1"/>
  <c r="AG432" i="1"/>
  <c r="AN445" i="1"/>
  <c r="AH448" i="1"/>
  <c r="AI448" i="1"/>
  <c r="AN452" i="1"/>
  <c r="AI465" i="1"/>
  <c r="AG465" i="1"/>
  <c r="AJ465" i="1"/>
  <c r="AE466" i="1"/>
  <c r="AF469" i="1"/>
  <c r="AH469" i="1"/>
  <c r="AK486" i="1"/>
  <c r="AI486" i="1"/>
  <c r="AK488" i="1"/>
  <c r="AE488" i="1"/>
  <c r="AJ505" i="1"/>
  <c r="AF516" i="1"/>
  <c r="AK516" i="1"/>
  <c r="AD528" i="1"/>
  <c r="AG528" i="1"/>
  <c r="AF528" i="1"/>
  <c r="AH528" i="1"/>
  <c r="AN529" i="1"/>
  <c r="AG533" i="1"/>
  <c r="AJ533" i="1"/>
  <c r="AF533" i="1"/>
  <c r="AM383" i="1"/>
  <c r="AE404" i="1"/>
  <c r="AM405" i="1"/>
  <c r="AK417" i="1"/>
  <c r="AI417" i="1"/>
  <c r="AJ417" i="1"/>
  <c r="AF420" i="1"/>
  <c r="AJ432" i="1"/>
  <c r="AK435" i="1"/>
  <c r="AD435" i="1"/>
  <c r="AE435" i="1"/>
  <c r="AN448" i="1"/>
  <c r="AM448" i="1"/>
  <c r="AK453" i="1"/>
  <c r="AE453" i="1"/>
  <c r="AJ453" i="1"/>
  <c r="AJ530" i="1"/>
  <c r="AF530" i="1"/>
  <c r="AH530" i="1"/>
  <c r="AE530" i="1"/>
  <c r="AI530" i="1"/>
  <c r="AD536" i="1"/>
  <c r="AG536" i="1"/>
  <c r="AE536" i="1"/>
  <c r="AI539" i="1"/>
  <c r="AE539" i="1"/>
  <c r="AH539" i="1"/>
  <c r="AJ539" i="1"/>
  <c r="AN556" i="1"/>
  <c r="AM556" i="1"/>
  <c r="AD608" i="1"/>
  <c r="AJ608" i="1"/>
  <c r="AF608" i="1"/>
  <c r="AI608" i="1"/>
  <c r="AH608" i="1"/>
  <c r="AG608" i="1"/>
  <c r="AE608" i="1"/>
  <c r="AH468" i="1"/>
  <c r="AE468" i="1"/>
  <c r="AF468" i="1"/>
  <c r="AJ474" i="1"/>
  <c r="AF474" i="1"/>
  <c r="AD474" i="1"/>
  <c r="AG474" i="1"/>
  <c r="AN479" i="1"/>
  <c r="AM479" i="1"/>
  <c r="AI515" i="1"/>
  <c r="AE515" i="1"/>
  <c r="AF515" i="1"/>
  <c r="AM521" i="1"/>
  <c r="AN521" i="1"/>
  <c r="AF574" i="1"/>
  <c r="AD574" i="1"/>
  <c r="AJ574" i="1"/>
  <c r="AG574" i="1"/>
  <c r="AE574" i="1"/>
  <c r="AK387" i="1"/>
  <c r="AD387" i="1"/>
  <c r="AJ392" i="1"/>
  <c r="AK392" i="1"/>
  <c r="AD399" i="1"/>
  <c r="AG404" i="1"/>
  <c r="AF417" i="1"/>
  <c r="AF422" i="1"/>
  <c r="AK422" i="1"/>
  <c r="AK424" i="1"/>
  <c r="AD424" i="1"/>
  <c r="AF435" i="1"/>
  <c r="AD439" i="1"/>
  <c r="AJ444" i="1"/>
  <c r="AG444" i="1"/>
  <c r="AH444" i="1"/>
  <c r="AD446" i="1"/>
  <c r="AD453" i="1"/>
  <c r="AK456" i="1"/>
  <c r="AI456" i="1"/>
  <c r="AD464" i="1"/>
  <c r="AH464" i="1"/>
  <c r="AF464" i="1"/>
  <c r="AI464" i="1"/>
  <c r="AG471" i="1"/>
  <c r="AD471" i="1"/>
  <c r="AJ471" i="1"/>
  <c r="AG485" i="1"/>
  <c r="AI485" i="1"/>
  <c r="AF485" i="1"/>
  <c r="AJ485" i="1"/>
  <c r="AJ514" i="1"/>
  <c r="AG514" i="1"/>
  <c r="AE514" i="1"/>
  <c r="AH514" i="1"/>
  <c r="AJ522" i="1"/>
  <c r="AH522" i="1"/>
  <c r="AF522" i="1"/>
  <c r="AI522" i="1"/>
  <c r="AH524" i="1"/>
  <c r="AI524" i="1"/>
  <c r="AE524" i="1"/>
  <c r="AF524" i="1"/>
  <c r="AF525" i="1"/>
  <c r="AI528" i="1"/>
  <c r="AD530" i="1"/>
  <c r="AH532" i="1"/>
  <c r="AD532" i="1"/>
  <c r="AI532" i="1"/>
  <c r="AF532" i="1"/>
  <c r="AJ532" i="1"/>
  <c r="AI533" i="1"/>
  <c r="AF536" i="1"/>
  <c r="AD539" i="1"/>
  <c r="AK163" i="1"/>
  <c r="AK171" i="1"/>
  <c r="AK187" i="1"/>
  <c r="AG235" i="1"/>
  <c r="AM246" i="1"/>
  <c r="AH268" i="1"/>
  <c r="AG279" i="1"/>
  <c r="AK281" i="1"/>
  <c r="AG282" i="1"/>
  <c r="AK285" i="1"/>
  <c r="AG286" i="1"/>
  <c r="AK289" i="1"/>
  <c r="AG290" i="1"/>
  <c r="AN292" i="1"/>
  <c r="AF301" i="1"/>
  <c r="AH305" i="1"/>
  <c r="AH308" i="1"/>
  <c r="AG309" i="1"/>
  <c r="AF312" i="1"/>
  <c r="AF334" i="1"/>
  <c r="AK343" i="1"/>
  <c r="AF343" i="1"/>
  <c r="AJ350" i="1"/>
  <c r="AI350" i="1"/>
  <c r="AF357" i="1"/>
  <c r="AG377" i="1"/>
  <c r="AN378" i="1"/>
  <c r="AN380" i="1"/>
  <c r="AT380" i="1"/>
  <c r="AE381" i="1"/>
  <c r="AM382" i="1"/>
  <c r="AE386" i="1"/>
  <c r="AF386" i="1"/>
  <c r="AM397" i="1"/>
  <c r="AI399" i="1"/>
  <c r="AI407" i="1"/>
  <c r="AF412" i="1"/>
  <c r="AJ414" i="1"/>
  <c r="AK414" i="1"/>
  <c r="AG417" i="1"/>
  <c r="AN419" i="1"/>
  <c r="AN420" i="1"/>
  <c r="AH427" i="1"/>
  <c r="AG428" i="1"/>
  <c r="AG435" i="1"/>
  <c r="AK438" i="1"/>
  <c r="AE438" i="1"/>
  <c r="AF438" i="1"/>
  <c r="AM465" i="1"/>
  <c r="AD468" i="1"/>
  <c r="AJ469" i="1"/>
  <c r="AE474" i="1"/>
  <c r="AN476" i="1"/>
  <c r="AM476" i="1"/>
  <c r="AJ486" i="1"/>
  <c r="AJ490" i="1"/>
  <c r="AG490" i="1"/>
  <c r="AE490" i="1"/>
  <c r="AH490" i="1"/>
  <c r="AM507" i="1"/>
  <c r="AN507" i="1"/>
  <c r="AD515" i="1"/>
  <c r="AN518" i="1"/>
  <c r="AG530" i="1"/>
  <c r="AH536" i="1"/>
  <c r="AJ538" i="1"/>
  <c r="AF538" i="1"/>
  <c r="AE538" i="1"/>
  <c r="AH538" i="1"/>
  <c r="AG538" i="1"/>
  <c r="AJ585" i="1"/>
  <c r="AF585" i="1"/>
  <c r="AE585" i="1"/>
  <c r="AD585" i="1"/>
  <c r="AH604" i="1"/>
  <c r="AE604" i="1"/>
  <c r="AJ604" i="1"/>
  <c r="AF604" i="1"/>
  <c r="AD604" i="1"/>
  <c r="AF617" i="1"/>
  <c r="AJ617" i="1"/>
  <c r="AG617" i="1"/>
  <c r="AE617" i="1"/>
  <c r="AJ420" i="1"/>
  <c r="AG420" i="1"/>
  <c r="AH420" i="1"/>
  <c r="AE421" i="1"/>
  <c r="AF421" i="1"/>
  <c r="AF430" i="1"/>
  <c r="AJ430" i="1"/>
  <c r="AH435" i="1"/>
  <c r="AG460" i="1"/>
  <c r="AJ460" i="1"/>
  <c r="AD460" i="1"/>
  <c r="AG468" i="1"/>
  <c r="AI473" i="1"/>
  <c r="AE473" i="1"/>
  <c r="AJ473" i="1"/>
  <c r="AH474" i="1"/>
  <c r="AJ482" i="1"/>
  <c r="AF482" i="1"/>
  <c r="AD482" i="1"/>
  <c r="AG482" i="1"/>
  <c r="AG509" i="1"/>
  <c r="AE509" i="1"/>
  <c r="AI509" i="1"/>
  <c r="AE511" i="1"/>
  <c r="AJ511" i="1"/>
  <c r="AD511" i="1"/>
  <c r="AG515" i="1"/>
  <c r="AI529" i="1"/>
  <c r="AJ529" i="1"/>
  <c r="AF529" i="1"/>
  <c r="AK530" i="1"/>
  <c r="AI536" i="1"/>
  <c r="AF387" i="1"/>
  <c r="AI392" i="1"/>
  <c r="AJ404" i="1"/>
  <c r="AH404" i="1"/>
  <c r="AI404" i="1"/>
  <c r="AI416" i="1"/>
  <c r="AJ416" i="1"/>
  <c r="AH424" i="1"/>
  <c r="AM427" i="1"/>
  <c r="AI435" i="1"/>
  <c r="AE444" i="1"/>
  <c r="AN454" i="1"/>
  <c r="AM454" i="1"/>
  <c r="AJ466" i="1"/>
  <c r="AF466" i="1"/>
  <c r="AD466" i="1"/>
  <c r="AG466" i="1"/>
  <c r="AI468" i="1"/>
  <c r="AH470" i="1"/>
  <c r="AI470" i="1"/>
  <c r="AI474" i="1"/>
  <c r="AK481" i="1"/>
  <c r="AH481" i="1"/>
  <c r="AF481" i="1"/>
  <c r="AI481" i="1"/>
  <c r="AK484" i="1"/>
  <c r="AF484" i="1"/>
  <c r="AF494" i="1"/>
  <c r="AI494" i="1"/>
  <c r="AG494" i="1"/>
  <c r="AJ494" i="1"/>
  <c r="AD496" i="1"/>
  <c r="AF496" i="1"/>
  <c r="AI496" i="1"/>
  <c r="AK513" i="1"/>
  <c r="AI513" i="1"/>
  <c r="AE513" i="1"/>
  <c r="AH515" i="1"/>
  <c r="AN530" i="1"/>
  <c r="AJ536" i="1"/>
  <c r="AK547" i="1"/>
  <c r="AG547" i="1"/>
  <c r="AN575" i="1"/>
  <c r="AM575" i="1"/>
  <c r="AM598" i="1"/>
  <c r="AN598" i="1"/>
  <c r="AK235" i="1"/>
  <c r="AK279" i="1"/>
  <c r="AK282" i="1"/>
  <c r="AK286" i="1"/>
  <c r="AK290" i="1"/>
  <c r="AI301" i="1"/>
  <c r="AK325" i="1"/>
  <c r="AD325" i="1"/>
  <c r="AN333" i="1"/>
  <c r="AK334" i="1"/>
  <c r="AN338" i="1"/>
  <c r="AM338" i="1"/>
  <c r="AJ366" i="1"/>
  <c r="AD366" i="1"/>
  <c r="AK376" i="1"/>
  <c r="AH376" i="1"/>
  <c r="AK377" i="1"/>
  <c r="AJ381" i="1"/>
  <c r="AG387" i="1"/>
  <c r="AH391" i="1"/>
  <c r="AI391" i="1"/>
  <c r="AJ393" i="1"/>
  <c r="AK393" i="1"/>
  <c r="AD420" i="1"/>
  <c r="AD421" i="1"/>
  <c r="AI424" i="1"/>
  <c r="AK428" i="1"/>
  <c r="AK431" i="1"/>
  <c r="AJ431" i="1"/>
  <c r="AF444" i="1"/>
  <c r="AM447" i="1"/>
  <c r="AE460" i="1"/>
  <c r="AF463" i="1"/>
  <c r="AK463" i="1"/>
  <c r="AJ464" i="1"/>
  <c r="AJ468" i="1"/>
  <c r="AD472" i="1"/>
  <c r="AH472" i="1"/>
  <c r="AF472" i="1"/>
  <c r="AI472" i="1"/>
  <c r="AH473" i="1"/>
  <c r="AK474" i="1"/>
  <c r="AG477" i="1"/>
  <c r="AJ477" i="1"/>
  <c r="AD477" i="1"/>
  <c r="AE482" i="1"/>
  <c r="AM484" i="1"/>
  <c r="AN484" i="1"/>
  <c r="AH485" i="1"/>
  <c r="AM487" i="1"/>
  <c r="AI505" i="1"/>
  <c r="AD509" i="1"/>
  <c r="AF511" i="1"/>
  <c r="AJ515" i="1"/>
  <c r="AG529" i="1"/>
  <c r="AD531" i="1"/>
  <c r="AJ531" i="1"/>
  <c r="AE531" i="1"/>
  <c r="AK531" i="1"/>
  <c r="AK535" i="1"/>
  <c r="AF535" i="1"/>
  <c r="AI538" i="1"/>
  <c r="AF550" i="1"/>
  <c r="AI550" i="1"/>
  <c r="AJ550" i="1"/>
  <c r="AE550" i="1"/>
  <c r="AI558" i="1"/>
  <c r="AG558" i="1"/>
  <c r="AJ558" i="1"/>
  <c r="AK558" i="1"/>
  <c r="AK326" i="1"/>
  <c r="AK388" i="1"/>
  <c r="AK396" i="1"/>
  <c r="AE462" i="1"/>
  <c r="AE467" i="1"/>
  <c r="AM475" i="1"/>
  <c r="AN483" i="1"/>
  <c r="AH493" i="1"/>
  <c r="AE518" i="1"/>
  <c r="AF519" i="1"/>
  <c r="AJ542" i="1"/>
  <c r="AF546" i="1"/>
  <c r="AH549" i="1"/>
  <c r="AD552" i="1"/>
  <c r="AF552" i="1"/>
  <c r="AE557" i="1"/>
  <c r="AD563" i="1"/>
  <c r="AK566" i="1"/>
  <c r="AK569" i="1"/>
  <c r="AD569" i="1"/>
  <c r="AN570" i="1"/>
  <c r="AK579" i="1"/>
  <c r="AN581" i="1"/>
  <c r="AH584" i="1"/>
  <c r="AN585" i="1"/>
  <c r="AI587" i="1"/>
  <c r="AJ587" i="1"/>
  <c r="AD595" i="1"/>
  <c r="AD612" i="1"/>
  <c r="AD615" i="1"/>
  <c r="AJ618" i="1"/>
  <c r="AE618" i="1"/>
  <c r="AK618" i="1"/>
  <c r="AG629" i="1"/>
  <c r="AF629" i="1"/>
  <c r="AI629" i="1"/>
  <c r="AF632" i="1"/>
  <c r="AJ632" i="1"/>
  <c r="AF638" i="1"/>
  <c r="AD638" i="1"/>
  <c r="AJ642" i="1"/>
  <c r="AG642" i="1"/>
  <c r="AI642" i="1"/>
  <c r="AK642" i="1"/>
  <c r="AE643" i="1"/>
  <c r="AD650" i="1"/>
  <c r="AH652" i="1"/>
  <c r="AI652" i="1"/>
  <c r="AD652" i="1"/>
  <c r="AF652" i="1"/>
  <c r="AM657" i="1"/>
  <c r="AI659" i="1"/>
  <c r="AD659" i="1"/>
  <c r="AE659" i="1"/>
  <c r="AF659" i="1"/>
  <c r="AM660" i="1"/>
  <c r="AJ662" i="1"/>
  <c r="AE668" i="1"/>
  <c r="AI671" i="1"/>
  <c r="AI676" i="1"/>
  <c r="AK679" i="1"/>
  <c r="AH679" i="1"/>
  <c r="AH683" i="1"/>
  <c r="AN702" i="1"/>
  <c r="AJ709" i="1"/>
  <c r="AI709" i="1"/>
  <c r="AG709" i="1"/>
  <c r="AD709" i="1"/>
  <c r="AH709" i="1"/>
  <c r="AF714" i="1"/>
  <c r="AN736" i="1"/>
  <c r="AM744" i="1"/>
  <c r="AN744" i="1"/>
  <c r="AM751" i="1"/>
  <c r="AN751" i="1"/>
  <c r="AD763" i="1"/>
  <c r="AI763" i="1"/>
  <c r="AG763" i="1"/>
  <c r="AF763" i="1"/>
  <c r="AE763" i="1"/>
  <c r="AJ768" i="1"/>
  <c r="AD768" i="1"/>
  <c r="AJ773" i="1"/>
  <c r="AE773" i="1"/>
  <c r="AK773" i="1"/>
  <c r="AI773" i="1"/>
  <c r="AF773" i="1"/>
  <c r="AD773" i="1"/>
  <c r="AI797" i="1"/>
  <c r="AJ797" i="1"/>
  <c r="AH797" i="1"/>
  <c r="AG797" i="1"/>
  <c r="AJ822" i="1"/>
  <c r="AI822" i="1"/>
  <c r="AD822" i="1"/>
  <c r="AH822" i="1"/>
  <c r="AG822" i="1"/>
  <c r="AF822" i="1"/>
  <c r="AE822" i="1"/>
  <c r="AK822" i="1"/>
  <c r="AE543" i="1"/>
  <c r="AI543" i="1"/>
  <c r="AH556" i="1"/>
  <c r="AJ556" i="1"/>
  <c r="AE563" i="1"/>
  <c r="AJ571" i="1"/>
  <c r="AH571" i="1"/>
  <c r="AI575" i="1"/>
  <c r="AG575" i="1"/>
  <c r="AK575" i="1"/>
  <c r="AJ586" i="1"/>
  <c r="AH586" i="1"/>
  <c r="AI586" i="1"/>
  <c r="AN607" i="1"/>
  <c r="AM607" i="1"/>
  <c r="AF643" i="1"/>
  <c r="AE650" i="1"/>
  <c r="AG661" i="1"/>
  <c r="AE661" i="1"/>
  <c r="AJ661" i="1"/>
  <c r="AK686" i="1"/>
  <c r="AG686" i="1"/>
  <c r="AK689" i="1"/>
  <c r="AJ689" i="1"/>
  <c r="AI689" i="1"/>
  <c r="AK703" i="1"/>
  <c r="AI703" i="1"/>
  <c r="AN718" i="1"/>
  <c r="AK726" i="1"/>
  <c r="AE726" i="1"/>
  <c r="AF783" i="1"/>
  <c r="AK783" i="1"/>
  <c r="AG783" i="1"/>
  <c r="AD783" i="1"/>
  <c r="AI831" i="1"/>
  <c r="AG831" i="1"/>
  <c r="AE831" i="1"/>
  <c r="AH831" i="1"/>
  <c r="AJ831" i="1"/>
  <c r="AF831" i="1"/>
  <c r="AD831" i="1"/>
  <c r="AK631" i="1"/>
  <c r="AD631" i="1"/>
  <c r="AH635" i="1"/>
  <c r="AF635" i="1"/>
  <c r="AG635" i="1"/>
  <c r="AH644" i="1"/>
  <c r="AD644" i="1"/>
  <c r="AE644" i="1"/>
  <c r="AJ658" i="1"/>
  <c r="AE658" i="1"/>
  <c r="AD658" i="1"/>
  <c r="AF658" i="1"/>
  <c r="AM661" i="1"/>
  <c r="AN661" i="1"/>
  <c r="AG675" i="1"/>
  <c r="AF675" i="1"/>
  <c r="AH675" i="1"/>
  <c r="AK684" i="1"/>
  <c r="AG684" i="1"/>
  <c r="AH684" i="1"/>
  <c r="AM685" i="1"/>
  <c r="AN685" i="1"/>
  <c r="AN698" i="1"/>
  <c r="AM698" i="1"/>
  <c r="AJ733" i="1"/>
  <c r="AF733" i="1"/>
  <c r="AD733" i="1"/>
  <c r="AK733" i="1"/>
  <c r="AH733" i="1"/>
  <c r="AG733" i="1"/>
  <c r="AK740" i="1"/>
  <c r="AH740" i="1"/>
  <c r="AE740" i="1"/>
  <c r="AI740" i="1"/>
  <c r="AF740" i="1"/>
  <c r="AI758" i="1"/>
  <c r="AG758" i="1"/>
  <c r="AJ758" i="1"/>
  <c r="AF758" i="1"/>
  <c r="AF761" i="1"/>
  <c r="AE761" i="1"/>
  <c r="AI761" i="1"/>
  <c r="AD761" i="1"/>
  <c r="AJ761" i="1"/>
  <c r="AK772" i="1"/>
  <c r="AG772" i="1"/>
  <c r="AE772" i="1"/>
  <c r="AF772" i="1"/>
  <c r="AD772" i="1"/>
  <c r="AJ592" i="1"/>
  <c r="AH592" i="1"/>
  <c r="AD616" i="1"/>
  <c r="AG616" i="1"/>
  <c r="AJ616" i="1"/>
  <c r="AG621" i="1"/>
  <c r="AJ621" i="1"/>
  <c r="AE621" i="1"/>
  <c r="AJ634" i="1"/>
  <c r="AI634" i="1"/>
  <c r="AF634" i="1"/>
  <c r="AG634" i="1"/>
  <c r="AM644" i="1"/>
  <c r="AN644" i="1"/>
  <c r="AF646" i="1"/>
  <c r="AH646" i="1"/>
  <c r="AI646" i="1"/>
  <c r="AK655" i="1"/>
  <c r="AG655" i="1"/>
  <c r="AJ655" i="1"/>
  <c r="AM721" i="1"/>
  <c r="AN721" i="1"/>
  <c r="AD723" i="1"/>
  <c r="AI723" i="1"/>
  <c r="AF723" i="1"/>
  <c r="AJ723" i="1"/>
  <c r="AG723" i="1"/>
  <c r="AI778" i="1"/>
  <c r="AK778" i="1"/>
  <c r="AJ778" i="1"/>
  <c r="AH778" i="1"/>
  <c r="AG778" i="1"/>
  <c r="AJ546" i="1"/>
  <c r="AI546" i="1"/>
  <c r="AK546" i="1"/>
  <c r="AG549" i="1"/>
  <c r="AE549" i="1"/>
  <c r="AI549" i="1"/>
  <c r="AK584" i="1"/>
  <c r="AI584" i="1"/>
  <c r="AI590" i="1"/>
  <c r="AG590" i="1"/>
  <c r="AN602" i="1"/>
  <c r="AM622" i="1"/>
  <c r="AK625" i="1"/>
  <c r="AD625" i="1"/>
  <c r="AF631" i="1"/>
  <c r="AK633" i="1"/>
  <c r="AG633" i="1"/>
  <c r="AH633" i="1"/>
  <c r="AD635" i="1"/>
  <c r="AG644" i="1"/>
  <c r="AM653" i="1"/>
  <c r="AN653" i="1"/>
  <c r="AI656" i="1"/>
  <c r="AG658" i="1"/>
  <c r="AH661" i="1"/>
  <c r="AF669" i="1"/>
  <c r="AM672" i="1"/>
  <c r="AT672" i="1"/>
  <c r="AK675" i="1"/>
  <c r="AD684" i="1"/>
  <c r="AM700" i="1"/>
  <c r="AK704" i="1"/>
  <c r="AD704" i="1"/>
  <c r="AN710" i="1"/>
  <c r="AG713" i="1"/>
  <c r="AE713" i="1"/>
  <c r="AM716" i="1"/>
  <c r="AE733" i="1"/>
  <c r="AM740" i="1"/>
  <c r="AH759" i="1"/>
  <c r="AI759" i="1"/>
  <c r="AF759" i="1"/>
  <c r="AJ759" i="1"/>
  <c r="AE759" i="1"/>
  <c r="AD759" i="1"/>
  <c r="AH761" i="1"/>
  <c r="AH772" i="1"/>
  <c r="AK537" i="1"/>
  <c r="AH537" i="1"/>
  <c r="AJ543" i="1"/>
  <c r="AK553" i="1"/>
  <c r="AG553" i="1"/>
  <c r="AD553" i="1"/>
  <c r="AJ554" i="1"/>
  <c r="AE554" i="1"/>
  <c r="AI556" i="1"/>
  <c r="AH569" i="1"/>
  <c r="AG571" i="1"/>
  <c r="AJ578" i="1"/>
  <c r="AD578" i="1"/>
  <c r="AH578" i="1"/>
  <c r="AF586" i="1"/>
  <c r="AN587" i="1"/>
  <c r="AM588" i="1"/>
  <c r="AK592" i="1"/>
  <c r="AJ593" i="1"/>
  <c r="AJ602" i="1"/>
  <c r="AE602" i="1"/>
  <c r="AF602" i="1"/>
  <c r="AG603" i="1"/>
  <c r="AE603" i="1"/>
  <c r="AN611" i="1"/>
  <c r="AM611" i="1"/>
  <c r="AM614" i="1"/>
  <c r="AE616" i="1"/>
  <c r="AH618" i="1"/>
  <c r="AD621" i="1"/>
  <c r="AJ629" i="1"/>
  <c r="AH631" i="1"/>
  <c r="AD634" i="1"/>
  <c r="AJ635" i="1"/>
  <c r="AE637" i="1"/>
  <c r="AI644" i="1"/>
  <c r="AD646" i="1"/>
  <c r="AM647" i="1"/>
  <c r="AM649" i="1"/>
  <c r="AN649" i="1"/>
  <c r="AE653" i="1"/>
  <c r="AD655" i="1"/>
  <c r="AH658" i="1"/>
  <c r="AE660" i="1"/>
  <c r="AG660" i="1"/>
  <c r="AK660" i="1"/>
  <c r="AI661" i="1"/>
  <c r="AM666" i="1"/>
  <c r="AN666" i="1"/>
  <c r="AH669" i="1"/>
  <c r="AE684" i="1"/>
  <c r="AN690" i="1"/>
  <c r="AM690" i="1"/>
  <c r="AF697" i="1"/>
  <c r="AE697" i="1"/>
  <c r="AJ697" i="1"/>
  <c r="AD697" i="1"/>
  <c r="AJ708" i="1"/>
  <c r="AF708" i="1"/>
  <c r="AI708" i="1"/>
  <c r="AK732" i="1"/>
  <c r="AG732" i="1"/>
  <c r="AF732" i="1"/>
  <c r="AI733" i="1"/>
  <c r="AG736" i="1"/>
  <c r="AJ736" i="1"/>
  <c r="AI736" i="1"/>
  <c r="AF736" i="1"/>
  <c r="AJ757" i="1"/>
  <c r="AG757" i="1"/>
  <c r="AE757" i="1"/>
  <c r="AK757" i="1"/>
  <c r="AF757" i="1"/>
  <c r="AD757" i="1"/>
  <c r="AI772" i="1"/>
  <c r="AD546" i="1"/>
  <c r="AD549" i="1"/>
  <c r="AM558" i="1"/>
  <c r="AI595" i="1"/>
  <c r="AH595" i="1"/>
  <c r="AF595" i="1"/>
  <c r="AN596" i="1"/>
  <c r="AM596" i="1"/>
  <c r="AN604" i="1"/>
  <c r="AH612" i="1"/>
  <c r="AJ612" i="1"/>
  <c r="AI612" i="1"/>
  <c r="AF615" i="1"/>
  <c r="AK615" i="1"/>
  <c r="AF616" i="1"/>
  <c r="AF621" i="1"/>
  <c r="AI631" i="1"/>
  <c r="AE634" i="1"/>
  <c r="AK635" i="1"/>
  <c r="AI637" i="1"/>
  <c r="AK639" i="1"/>
  <c r="AG639" i="1"/>
  <c r="AJ639" i="1"/>
  <c r="AJ644" i="1"/>
  <c r="AE646" i="1"/>
  <c r="AJ650" i="1"/>
  <c r="AH650" i="1"/>
  <c r="AI650" i="1"/>
  <c r="AF653" i="1"/>
  <c r="AF655" i="1"/>
  <c r="AI658" i="1"/>
  <c r="AM668" i="1"/>
  <c r="AN668" i="1"/>
  <c r="AH671" i="1"/>
  <c r="AD671" i="1"/>
  <c r="AF683" i="1"/>
  <c r="AG683" i="1"/>
  <c r="AI684" i="1"/>
  <c r="AG691" i="1"/>
  <c r="AE691" i="1"/>
  <c r="AM697" i="1"/>
  <c r="AN697" i="1"/>
  <c r="AK706" i="1"/>
  <c r="AG706" i="1"/>
  <c r="AE714" i="1"/>
  <c r="AJ714" i="1"/>
  <c r="AD714" i="1"/>
  <c r="AM717" i="1"/>
  <c r="AN717" i="1"/>
  <c r="AE762" i="1"/>
  <c r="AH762" i="1"/>
  <c r="AJ762" i="1"/>
  <c r="AG762" i="1"/>
  <c r="AN764" i="1"/>
  <c r="AM764" i="1"/>
  <c r="AN428" i="1"/>
  <c r="AK436" i="1"/>
  <c r="AK498" i="1"/>
  <c r="AK506" i="1"/>
  <c r="AJ507" i="1"/>
  <c r="AD519" i="1"/>
  <c r="AE537" i="1"/>
  <c r="AM541" i="1"/>
  <c r="AN541" i="1"/>
  <c r="AE546" i="1"/>
  <c r="AH548" i="1"/>
  <c r="AD548" i="1"/>
  <c r="AF548" i="1"/>
  <c r="AF549" i="1"/>
  <c r="AE553" i="1"/>
  <c r="AD554" i="1"/>
  <c r="AK561" i="1"/>
  <c r="AF561" i="1"/>
  <c r="AH561" i="1"/>
  <c r="AJ562" i="1"/>
  <c r="AD562" i="1"/>
  <c r="AG562" i="1"/>
  <c r="AG565" i="1"/>
  <c r="AI565" i="1"/>
  <c r="AD565" i="1"/>
  <c r="AN569" i="1"/>
  <c r="AJ579" i="1"/>
  <c r="AF584" i="1"/>
  <c r="AK586" i="1"/>
  <c r="AJ594" i="1"/>
  <c r="AI594" i="1"/>
  <c r="AF594" i="1"/>
  <c r="AH601" i="1"/>
  <c r="AE601" i="1"/>
  <c r="AI605" i="1"/>
  <c r="AK605" i="1"/>
  <c r="AH614" i="1"/>
  <c r="AI614" i="1"/>
  <c r="AH616" i="1"/>
  <c r="AM617" i="1"/>
  <c r="AN618" i="1"/>
  <c r="AK620" i="1"/>
  <c r="AE620" i="1"/>
  <c r="AN621" i="1"/>
  <c r="AF625" i="1"/>
  <c r="AJ630" i="1"/>
  <c r="AK630" i="1"/>
  <c r="AJ631" i="1"/>
  <c r="AE633" i="1"/>
  <c r="AH634" i="1"/>
  <c r="AK636" i="1"/>
  <c r="AJ636" i="1"/>
  <c r="AM637" i="1"/>
  <c r="AN639" i="1"/>
  <c r="AM639" i="1"/>
  <c r="AH645" i="1"/>
  <c r="AJ645" i="1"/>
  <c r="AG646" i="1"/>
  <c r="AN651" i="1"/>
  <c r="AK658" i="1"/>
  <c r="AF660" i="1"/>
  <c r="AD668" i="1"/>
  <c r="AM673" i="1"/>
  <c r="AT673" i="1"/>
  <c r="AN704" i="1"/>
  <c r="AM708" i="1"/>
  <c r="AI732" i="1"/>
  <c r="AE736" i="1"/>
  <c r="AG744" i="1"/>
  <c r="AJ744" i="1"/>
  <c r="AH744" i="1"/>
  <c r="AE744" i="1"/>
  <c r="AD744" i="1"/>
  <c r="AH757" i="1"/>
  <c r="AJ775" i="1"/>
  <c r="AK775" i="1"/>
  <c r="AF775" i="1"/>
  <c r="AI775" i="1"/>
  <c r="AJ782" i="1"/>
  <c r="AG782" i="1"/>
  <c r="AE782" i="1"/>
  <c r="AI782" i="1"/>
  <c r="AH782" i="1"/>
  <c r="AF782" i="1"/>
  <c r="AD782" i="1"/>
  <c r="AK782" i="1"/>
  <c r="AK665" i="1"/>
  <c r="AG665" i="1"/>
  <c r="AJ666" i="1"/>
  <c r="AE666" i="1"/>
  <c r="AF695" i="1"/>
  <c r="AH696" i="1"/>
  <c r="AJ701" i="1"/>
  <c r="AD701" i="1"/>
  <c r="AK716" i="1"/>
  <c r="AH716" i="1"/>
  <c r="AF716" i="1"/>
  <c r="AJ717" i="1"/>
  <c r="AF717" i="1"/>
  <c r="AD717" i="1"/>
  <c r="AJ741" i="1"/>
  <c r="AF741" i="1"/>
  <c r="AD741" i="1"/>
  <c r="AF745" i="1"/>
  <c r="AJ745" i="1"/>
  <c r="AK748" i="1"/>
  <c r="AG748" i="1"/>
  <c r="AD748" i="1"/>
  <c r="AK756" i="1"/>
  <c r="AH756" i="1"/>
  <c r="AF756" i="1"/>
  <c r="AJ765" i="1"/>
  <c r="AI765" i="1"/>
  <c r="AI766" i="1"/>
  <c r="AJ766" i="1"/>
  <c r="AD774" i="1"/>
  <c r="AN791" i="1"/>
  <c r="AK793" i="1"/>
  <c r="AH793" i="1"/>
  <c r="AJ799" i="1"/>
  <c r="AK799" i="1"/>
  <c r="AE800" i="1"/>
  <c r="AI801" i="1"/>
  <c r="AM802" i="1"/>
  <c r="AF818" i="1"/>
  <c r="AJ818" i="1"/>
  <c r="AD818" i="1"/>
  <c r="AM829" i="1"/>
  <c r="AN829" i="1"/>
  <c r="AJ832" i="1"/>
  <c r="AF832" i="1"/>
  <c r="AK832" i="1"/>
  <c r="AK837" i="1"/>
  <c r="AI837" i="1"/>
  <c r="AE837" i="1"/>
  <c r="AF838" i="1"/>
  <c r="AI843" i="1"/>
  <c r="AE852" i="1"/>
  <c r="AF854" i="1"/>
  <c r="AF856" i="1"/>
  <c r="AJ859" i="1"/>
  <c r="AD859" i="1"/>
  <c r="AJ872" i="1"/>
  <c r="AM880" i="1"/>
  <c r="AM888" i="1"/>
  <c r="AN888" i="1"/>
  <c r="AG897" i="1"/>
  <c r="AE902" i="1"/>
  <c r="AJ902" i="1"/>
  <c r="AD902" i="1"/>
  <c r="AG903" i="1"/>
  <c r="AN906" i="1"/>
  <c r="AM906" i="1"/>
  <c r="AN907" i="1"/>
  <c r="AE926" i="1"/>
  <c r="AG926" i="1"/>
  <c r="AF926" i="1"/>
  <c r="AD926" i="1"/>
  <c r="AH926" i="1"/>
  <c r="AN928" i="1"/>
  <c r="AM928" i="1"/>
  <c r="AJ937" i="1"/>
  <c r="AH937" i="1"/>
  <c r="AG937" i="1"/>
  <c r="AF937" i="1"/>
  <c r="AE937" i="1"/>
  <c r="AI937" i="1"/>
  <c r="AN949" i="1"/>
  <c r="AM949" i="1"/>
  <c r="AG992" i="1"/>
  <c r="AE992" i="1"/>
  <c r="AD992" i="1"/>
  <c r="AJ992" i="1"/>
  <c r="AI992" i="1"/>
  <c r="AH992" i="1"/>
  <c r="AF992" i="1"/>
  <c r="AK774" i="1"/>
  <c r="AN782" i="1"/>
  <c r="AH792" i="1"/>
  <c r="AF792" i="1"/>
  <c r="AD792" i="1"/>
  <c r="AH816" i="1"/>
  <c r="AI816" i="1"/>
  <c r="AD816" i="1"/>
  <c r="AJ816" i="1"/>
  <c r="AJ905" i="1"/>
  <c r="AI905" i="1"/>
  <c r="AH905" i="1"/>
  <c r="AD905" i="1"/>
  <c r="AK935" i="1"/>
  <c r="AJ935" i="1"/>
  <c r="AG935" i="1"/>
  <c r="AF935" i="1"/>
  <c r="AN962" i="1"/>
  <c r="AM962" i="1"/>
  <c r="AJ973" i="1"/>
  <c r="AD973" i="1"/>
  <c r="AG973" i="1"/>
  <c r="AF973" i="1"/>
  <c r="AE973" i="1"/>
  <c r="AI973" i="1"/>
  <c r="AH973" i="1"/>
  <c r="AE847" i="1"/>
  <c r="AK847" i="1"/>
  <c r="AG865" i="1"/>
  <c r="AF865" i="1"/>
  <c r="AD865" i="1"/>
  <c r="AH865" i="1"/>
  <c r="AN893" i="1"/>
  <c r="AM893" i="1"/>
  <c r="AG1004" i="1"/>
  <c r="AD1004" i="1"/>
  <c r="AG801" i="1"/>
  <c r="AE801" i="1"/>
  <c r="AD820" i="1"/>
  <c r="AI820" i="1"/>
  <c r="AE820" i="1"/>
  <c r="AJ820" i="1"/>
  <c r="AG833" i="1"/>
  <c r="AI833" i="1"/>
  <c r="AN838" i="1"/>
  <c r="AN853" i="1"/>
  <c r="AM853" i="1"/>
  <c r="AG857" i="1"/>
  <c r="AI857" i="1"/>
  <c r="AE857" i="1"/>
  <c r="AJ857" i="1"/>
  <c r="AI883" i="1"/>
  <c r="AK883" i="1"/>
  <c r="AG883" i="1"/>
  <c r="AJ885" i="1"/>
  <c r="AK885" i="1"/>
  <c r="AH885" i="1"/>
  <c r="AK887" i="1"/>
  <c r="AG887" i="1"/>
  <c r="AF887" i="1"/>
  <c r="AI898" i="1"/>
  <c r="AG898" i="1"/>
  <c r="AD898" i="1"/>
  <c r="AH898" i="1"/>
  <c r="AK937" i="1"/>
  <c r="AN944" i="1"/>
  <c r="AM944" i="1"/>
  <c r="AM948" i="1"/>
  <c r="AN948" i="1"/>
  <c r="AH957" i="1"/>
  <c r="AG957" i="1"/>
  <c r="AD957" i="1"/>
  <c r="AI957" i="1"/>
  <c r="AK973" i="1"/>
  <c r="AN1004" i="1"/>
  <c r="AM1004" i="1"/>
  <c r="AM1014" i="1"/>
  <c r="AN1014" i="1"/>
  <c r="AD681" i="1"/>
  <c r="AE681" i="1"/>
  <c r="AD699" i="1"/>
  <c r="AJ699" i="1"/>
  <c r="AN726" i="1"/>
  <c r="AM726" i="1"/>
  <c r="AH735" i="1"/>
  <c r="AG735" i="1"/>
  <c r="AD739" i="1"/>
  <c r="AG739" i="1"/>
  <c r="AE746" i="1"/>
  <c r="AJ746" i="1"/>
  <c r="AF753" i="1"/>
  <c r="AG753" i="1"/>
  <c r="AM756" i="1"/>
  <c r="AK777" i="1"/>
  <c r="AI777" i="1"/>
  <c r="AN790" i="1"/>
  <c r="AG792" i="1"/>
  <c r="AJ803" i="1"/>
  <c r="AK805" i="1"/>
  <c r="AG805" i="1"/>
  <c r="AE805" i="1"/>
  <c r="AJ806" i="1"/>
  <c r="AE806" i="1"/>
  <c r="AG810" i="1"/>
  <c r="AJ830" i="1"/>
  <c r="AH830" i="1"/>
  <c r="AF830" i="1"/>
  <c r="AI830" i="1"/>
  <c r="AN833" i="1"/>
  <c r="AM833" i="1"/>
  <c r="AN837" i="1"/>
  <c r="AF847" i="1"/>
  <c r="AJ853" i="1"/>
  <c r="AE865" i="1"/>
  <c r="AE867" i="1"/>
  <c r="AI867" i="1"/>
  <c r="AF867" i="1"/>
  <c r="AJ870" i="1"/>
  <c r="AI870" i="1"/>
  <c r="AH870" i="1"/>
  <c r="AD870" i="1"/>
  <c r="AN878" i="1"/>
  <c r="AJ889" i="1"/>
  <c r="AH889" i="1"/>
  <c r="AF889" i="1"/>
  <c r="AE889" i="1"/>
  <c r="AI889" i="1"/>
  <c r="AN891" i="1"/>
  <c r="AM891" i="1"/>
  <c r="AN904" i="1"/>
  <c r="AM904" i="1"/>
  <c r="AH927" i="1"/>
  <c r="AG927" i="1"/>
  <c r="AF927" i="1"/>
  <c r="AK927" i="1"/>
  <c r="AM936" i="1"/>
  <c r="AN936" i="1"/>
  <c r="AK952" i="1"/>
  <c r="AG952" i="1"/>
  <c r="AF952" i="1"/>
  <c r="AE952" i="1"/>
  <c r="AD952" i="1"/>
  <c r="AH952" i="1"/>
  <c r="AF955" i="1"/>
  <c r="AK974" i="1"/>
  <c r="AF974" i="1"/>
  <c r="AG712" i="1"/>
  <c r="AH712" i="1"/>
  <c r="AE712" i="1"/>
  <c r="AF729" i="1"/>
  <c r="AG729" i="1"/>
  <c r="AD729" i="1"/>
  <c r="AN735" i="1"/>
  <c r="AM735" i="1"/>
  <c r="AG752" i="1"/>
  <c r="AF752" i="1"/>
  <c r="AN766" i="1"/>
  <c r="AJ781" i="1"/>
  <c r="AI781" i="1"/>
  <c r="AI792" i="1"/>
  <c r="AD801" i="1"/>
  <c r="AK803" i="1"/>
  <c r="AH810" i="1"/>
  <c r="AJ812" i="1"/>
  <c r="AN817" i="1"/>
  <c r="AM817" i="1"/>
  <c r="AF820" i="1"/>
  <c r="AD833" i="1"/>
  <c r="AJ838" i="1"/>
  <c r="AG838" i="1"/>
  <c r="AE838" i="1"/>
  <c r="AH838" i="1"/>
  <c r="AE843" i="1"/>
  <c r="AG843" i="1"/>
  <c r="AD843" i="1"/>
  <c r="AH843" i="1"/>
  <c r="AJ854" i="1"/>
  <c r="AI854" i="1"/>
  <c r="AH854" i="1"/>
  <c r="AD854" i="1"/>
  <c r="AF857" i="1"/>
  <c r="AI865" i="1"/>
  <c r="AF883" i="1"/>
  <c r="AI885" i="1"/>
  <c r="AE887" i="1"/>
  <c r="AG892" i="1"/>
  <c r="AI892" i="1"/>
  <c r="AF892" i="1"/>
  <c r="AE892" i="1"/>
  <c r="AJ892" i="1"/>
  <c r="AJ897" i="1"/>
  <c r="AH897" i="1"/>
  <c r="AF897" i="1"/>
  <c r="AE897" i="1"/>
  <c r="AI897" i="1"/>
  <c r="AF898" i="1"/>
  <c r="AM901" i="1"/>
  <c r="AN901" i="1"/>
  <c r="AK785" i="1"/>
  <c r="AJ785" i="1"/>
  <c r="AI841" i="1"/>
  <c r="AH841" i="1"/>
  <c r="AM848" i="1"/>
  <c r="AN848" i="1"/>
  <c r="AD852" i="1"/>
  <c r="AI852" i="1"/>
  <c r="AG852" i="1"/>
  <c r="AF852" i="1"/>
  <c r="AJ852" i="1"/>
  <c r="AH856" i="1"/>
  <c r="AG856" i="1"/>
  <c r="AE856" i="1"/>
  <c r="AD856" i="1"/>
  <c r="AI856" i="1"/>
  <c r="AJ865" i="1"/>
  <c r="AI887" i="1"/>
  <c r="AJ898" i="1"/>
  <c r="AK903" i="1"/>
  <c r="AF903" i="1"/>
  <c r="AD943" i="1"/>
  <c r="AI943" i="1"/>
  <c r="AH943" i="1"/>
  <c r="AG943" i="1"/>
  <c r="AF943" i="1"/>
  <c r="AJ943" i="1"/>
  <c r="AI952" i="1"/>
  <c r="AH967" i="1"/>
  <c r="AI967" i="1"/>
  <c r="AF967" i="1"/>
  <c r="AE967" i="1"/>
  <c r="AJ978" i="1"/>
  <c r="AG978" i="1"/>
  <c r="AF978" i="1"/>
  <c r="AD978" i="1"/>
  <c r="AK978" i="1"/>
  <c r="AM984" i="1"/>
  <c r="AN984" i="1"/>
  <c r="AF582" i="1"/>
  <c r="AG582" i="1"/>
  <c r="AJ610" i="1"/>
  <c r="AE610" i="1"/>
  <c r="AD648" i="1"/>
  <c r="AH648" i="1"/>
  <c r="AK666" i="1"/>
  <c r="AH681" i="1"/>
  <c r="AG688" i="1"/>
  <c r="AF688" i="1"/>
  <c r="AJ693" i="1"/>
  <c r="AI693" i="1"/>
  <c r="AN693" i="1"/>
  <c r="AE695" i="1"/>
  <c r="AF699" i="1"/>
  <c r="AK701" i="1"/>
  <c r="AD712" i="1"/>
  <c r="AH720" i="1"/>
  <c r="AE729" i="1"/>
  <c r="AF735" i="1"/>
  <c r="AH739" i="1"/>
  <c r="AI742" i="1"/>
  <c r="AE742" i="1"/>
  <c r="AF746" i="1"/>
  <c r="AJ749" i="1"/>
  <c r="AE749" i="1"/>
  <c r="AD752" i="1"/>
  <c r="AI753" i="1"/>
  <c r="AK765" i="1"/>
  <c r="AF769" i="1"/>
  <c r="AH769" i="1"/>
  <c r="AK776" i="1"/>
  <c r="AI776" i="1"/>
  <c r="AG777" i="1"/>
  <c r="AH781" i="1"/>
  <c r="AH784" i="1"/>
  <c r="AG784" i="1"/>
  <c r="AE784" i="1"/>
  <c r="AN797" i="1"/>
  <c r="AD800" i="1"/>
  <c r="AH801" i="1"/>
  <c r="AH804" i="1"/>
  <c r="AE804" i="1"/>
  <c r="AF805" i="1"/>
  <c r="AF806" i="1"/>
  <c r="AK810" i="1"/>
  <c r="AH817" i="1"/>
  <c r="AF826" i="1"/>
  <c r="AJ826" i="1"/>
  <c r="AD826" i="1"/>
  <c r="AI829" i="1"/>
  <c r="AF829" i="1"/>
  <c r="AE830" i="1"/>
  <c r="AN831" i="1"/>
  <c r="AJ833" i="1"/>
  <c r="AD838" i="1"/>
  <c r="AF843" i="1"/>
  <c r="AE854" i="1"/>
  <c r="AJ867" i="1"/>
  <c r="AF870" i="1"/>
  <c r="AK877" i="1"/>
  <c r="AF877" i="1"/>
  <c r="AD877" i="1"/>
  <c r="AG877" i="1"/>
  <c r="AJ886" i="1"/>
  <c r="AG886" i="1"/>
  <c r="AF886" i="1"/>
  <c r="AK886" i="1"/>
  <c r="AG889" i="1"/>
  <c r="AD892" i="1"/>
  <c r="AD897" i="1"/>
  <c r="AJ958" i="1"/>
  <c r="AK958" i="1"/>
  <c r="AH958" i="1"/>
  <c r="AG958" i="1"/>
  <c r="AM967" i="1"/>
  <c r="AN967" i="1"/>
  <c r="AK988" i="1"/>
  <c r="AF988" i="1"/>
  <c r="AG988" i="1"/>
  <c r="AE988" i="1"/>
  <c r="AD988" i="1"/>
  <c r="AI988" i="1"/>
  <c r="AH988" i="1"/>
  <c r="AN814" i="1"/>
  <c r="AF839" i="1"/>
  <c r="AI840" i="1"/>
  <c r="AI844" i="1"/>
  <c r="AN896" i="1"/>
  <c r="AD915" i="1"/>
  <c r="AD921" i="1"/>
  <c r="AG942" i="1"/>
  <c r="AM954" i="1"/>
  <c r="AD960" i="1"/>
  <c r="AK961" i="1"/>
  <c r="AD975" i="1"/>
  <c r="AF976" i="1"/>
  <c r="AJ981" i="1"/>
  <c r="AD981" i="1"/>
  <c r="AE996" i="1"/>
  <c r="AJ1015" i="1"/>
  <c r="AI1015" i="1"/>
  <c r="AF1053" i="1"/>
  <c r="AJ1067" i="1"/>
  <c r="AI1067" i="1"/>
  <c r="AH1067" i="1"/>
  <c r="AK1079" i="1"/>
  <c r="AF1079" i="1"/>
  <c r="AE1079" i="1"/>
  <c r="AI1091" i="1"/>
  <c r="AH1091" i="1"/>
  <c r="AG1091" i="1"/>
  <c r="AF1091" i="1"/>
  <c r="AM1096" i="1"/>
  <c r="AN1096" i="1"/>
  <c r="AI1098" i="1"/>
  <c r="AH1098" i="1"/>
  <c r="AG1098" i="1"/>
  <c r="AD1098" i="1"/>
  <c r="AF1216" i="1"/>
  <c r="AD1216" i="1"/>
  <c r="AJ1221" i="1"/>
  <c r="AK1221" i="1"/>
  <c r="AF1221" i="1"/>
  <c r="AE1221" i="1"/>
  <c r="AD979" i="1"/>
  <c r="AE979" i="1"/>
  <c r="AG984" i="1"/>
  <c r="AJ984" i="1"/>
  <c r="AJ993" i="1"/>
  <c r="AE993" i="1"/>
  <c r="AH1000" i="1"/>
  <c r="AK1000" i="1"/>
  <c r="AF1000" i="1"/>
  <c r="AJ1011" i="1"/>
  <c r="AI1011" i="1"/>
  <c r="AH1011" i="1"/>
  <c r="AJ1013" i="1"/>
  <c r="AI1013" i="1"/>
  <c r="AH1013" i="1"/>
  <c r="AI1014" i="1"/>
  <c r="AG1014" i="1"/>
  <c r="AF1014" i="1"/>
  <c r="AI1033" i="1"/>
  <c r="AJ1033" i="1"/>
  <c r="AH1033" i="1"/>
  <c r="AK1057" i="1"/>
  <c r="AJ1057" i="1"/>
  <c r="AI1057" i="1"/>
  <c r="AI1074" i="1"/>
  <c r="AH1074" i="1"/>
  <c r="AG1074" i="1"/>
  <c r="AF1074" i="1"/>
  <c r="AN1089" i="1"/>
  <c r="AM1089" i="1"/>
  <c r="AJ1107" i="1"/>
  <c r="AI1107" i="1"/>
  <c r="AH1107" i="1"/>
  <c r="AG1107" i="1"/>
  <c r="AI1130" i="1"/>
  <c r="AK1130" i="1"/>
  <c r="AK1250" i="1"/>
  <c r="AJ1250" i="1"/>
  <c r="AH1250" i="1"/>
  <c r="AI1250" i="1"/>
  <c r="AF1250" i="1"/>
  <c r="AE1250" i="1"/>
  <c r="AK1270" i="1"/>
  <c r="AJ1270" i="1"/>
  <c r="AI1270" i="1"/>
  <c r="AF1270" i="1"/>
  <c r="AE1270" i="1"/>
  <c r="AI1022" i="1"/>
  <c r="AE1022" i="1"/>
  <c r="AD1022" i="1"/>
  <c r="AK1027" i="1"/>
  <c r="AJ1027" i="1"/>
  <c r="AF1055" i="1"/>
  <c r="AE1055" i="1"/>
  <c r="AD1055" i="1"/>
  <c r="AJ1059" i="1"/>
  <c r="AI1059" i="1"/>
  <c r="AH1059" i="1"/>
  <c r="AE1062" i="1"/>
  <c r="AD1062" i="1"/>
  <c r="AH1084" i="1"/>
  <c r="AG1084" i="1"/>
  <c r="AF1084" i="1"/>
  <c r="AE1084" i="1"/>
  <c r="AI1105" i="1"/>
  <c r="AH1105" i="1"/>
  <c r="AK1117" i="1"/>
  <c r="AG1117" i="1"/>
  <c r="AF1117" i="1"/>
  <c r="AE1117" i="1"/>
  <c r="AD1117" i="1"/>
  <c r="AI1117" i="1"/>
  <c r="AJ1133" i="1"/>
  <c r="AI1133" i="1"/>
  <c r="AD1141" i="1"/>
  <c r="AG1141" i="1"/>
  <c r="AF1141" i="1"/>
  <c r="AE1141" i="1"/>
  <c r="AI1141" i="1"/>
  <c r="AG1145" i="1"/>
  <c r="AF1145" i="1"/>
  <c r="AD1145" i="1"/>
  <c r="AI1145" i="1"/>
  <c r="AF1192" i="1"/>
  <c r="AE1192" i="1"/>
  <c r="AJ1227" i="1"/>
  <c r="AG1227" i="1"/>
  <c r="AD1227" i="1"/>
  <c r="AH1227" i="1"/>
  <c r="AI1227" i="1"/>
  <c r="AF1227" i="1"/>
  <c r="AE1227" i="1"/>
  <c r="AK1227" i="1"/>
  <c r="AN1339" i="1"/>
  <c r="AM1339" i="1"/>
  <c r="AN1343" i="1"/>
  <c r="AM1343" i="1"/>
  <c r="AI1355" i="1"/>
  <c r="AG1355" i="1"/>
  <c r="AE1355" i="1"/>
  <c r="AH1355" i="1"/>
  <c r="AK1355" i="1"/>
  <c r="AN1374" i="1"/>
  <c r="AM1374" i="1"/>
  <c r="AM1404" i="1"/>
  <c r="AN1404" i="1"/>
  <c r="AN1434" i="1"/>
  <c r="AM1434" i="1"/>
  <c r="AN1448" i="1"/>
  <c r="AM1448" i="1"/>
  <c r="AF1009" i="1"/>
  <c r="AD1009" i="1"/>
  <c r="AK1011" i="1"/>
  <c r="AD1013" i="1"/>
  <c r="AD1014" i="1"/>
  <c r="AJ1021" i="1"/>
  <c r="AF1021" i="1"/>
  <c r="AE1021" i="1"/>
  <c r="AK1033" i="1"/>
  <c r="AD1057" i="1"/>
  <c r="AH1072" i="1"/>
  <c r="AE1072" i="1"/>
  <c r="AJ1074" i="1"/>
  <c r="AJ1078" i="1"/>
  <c r="AI1078" i="1"/>
  <c r="AH1078" i="1"/>
  <c r="AG1078" i="1"/>
  <c r="AF1078" i="1"/>
  <c r="AJ1086" i="1"/>
  <c r="AF1086" i="1"/>
  <c r="AE1086" i="1"/>
  <c r="AD1086" i="1"/>
  <c r="AK1095" i="1"/>
  <c r="AJ1095" i="1"/>
  <c r="AG1095" i="1"/>
  <c r="AF1095" i="1"/>
  <c r="AF1107" i="1"/>
  <c r="AD1230" i="1"/>
  <c r="AK1230" i="1"/>
  <c r="AH1230" i="1"/>
  <c r="AF1230" i="1"/>
  <c r="AI1264" i="1"/>
  <c r="AH1264" i="1"/>
  <c r="AG1264" i="1"/>
  <c r="AD1264" i="1"/>
  <c r="AJ1264" i="1"/>
  <c r="AE1264" i="1"/>
  <c r="AK1309" i="1"/>
  <c r="AJ1309" i="1"/>
  <c r="AH863" i="1"/>
  <c r="AF873" i="1"/>
  <c r="AI874" i="1"/>
  <c r="AG888" i="1"/>
  <c r="AK901" i="1"/>
  <c r="AK913" i="1"/>
  <c r="AJ915" i="1"/>
  <c r="AH919" i="1"/>
  <c r="AM920" i="1"/>
  <c r="AH921" i="1"/>
  <c r="AK923" i="1"/>
  <c r="AM933" i="1"/>
  <c r="AG936" i="1"/>
  <c r="AM940" i="1"/>
  <c r="AF948" i="1"/>
  <c r="AH949" i="1"/>
  <c r="AK950" i="1"/>
  <c r="AK953" i="1"/>
  <c r="AH960" i="1"/>
  <c r="AF961" i="1"/>
  <c r="AN964" i="1"/>
  <c r="AG979" i="1"/>
  <c r="AH980" i="1"/>
  <c r="AG981" i="1"/>
  <c r="AJ982" i="1"/>
  <c r="AE984" i="1"/>
  <c r="AJ985" i="1"/>
  <c r="AJ989" i="1"/>
  <c r="AD989" i="1"/>
  <c r="AI993" i="1"/>
  <c r="AG995" i="1"/>
  <c r="AF1001" i="1"/>
  <c r="AJ1001" i="1"/>
  <c r="AI1001" i="1"/>
  <c r="AE1013" i="1"/>
  <c r="AE1014" i="1"/>
  <c r="AF1022" i="1"/>
  <c r="AE1026" i="1"/>
  <c r="AH1026" i="1"/>
  <c r="AG1026" i="1"/>
  <c r="AG1027" i="1"/>
  <c r="AM1033" i="1"/>
  <c r="AK1044" i="1"/>
  <c r="AD1044" i="1"/>
  <c r="AM1052" i="1"/>
  <c r="AI1055" i="1"/>
  <c r="AG1057" i="1"/>
  <c r="AJ1061" i="1"/>
  <c r="AF1061" i="1"/>
  <c r="AE1061" i="1"/>
  <c r="AD1061" i="1"/>
  <c r="AF1062" i="1"/>
  <c r="AG1067" i="1"/>
  <c r="AJ1069" i="1"/>
  <c r="AG1069" i="1"/>
  <c r="AF1069" i="1"/>
  <c r="AE1069" i="1"/>
  <c r="AD1069" i="1"/>
  <c r="AN1072" i="1"/>
  <c r="AM1072" i="1"/>
  <c r="AK1074" i="1"/>
  <c r="AK1088" i="1"/>
  <c r="AJ1088" i="1"/>
  <c r="AI1088" i="1"/>
  <c r="AF1088" i="1"/>
  <c r="AE1092" i="1"/>
  <c r="AF1099" i="1"/>
  <c r="AD1105" i="1"/>
  <c r="AK1107" i="1"/>
  <c r="AN1111" i="1"/>
  <c r="AM1111" i="1"/>
  <c r="AH1117" i="1"/>
  <c r="AH1122" i="1"/>
  <c r="AE1122" i="1"/>
  <c r="AD1122" i="1"/>
  <c r="AJ1130" i="1"/>
  <c r="AJ1135" i="1"/>
  <c r="AI1135" i="1"/>
  <c r="AH1135" i="1"/>
  <c r="AG1135" i="1"/>
  <c r="AF1135" i="1"/>
  <c r="AH1141" i="1"/>
  <c r="AH1145" i="1"/>
  <c r="AH1147" i="1"/>
  <c r="AG1147" i="1"/>
  <c r="AF1147" i="1"/>
  <c r="AD1147" i="1"/>
  <c r="AJ1147" i="1"/>
  <c r="AJ1156" i="1"/>
  <c r="AH1156" i="1"/>
  <c r="AG1156" i="1"/>
  <c r="AF1156" i="1"/>
  <c r="AE1156" i="1"/>
  <c r="AD1156" i="1"/>
  <c r="AK1156" i="1"/>
  <c r="AI1156" i="1"/>
  <c r="AK1168" i="1"/>
  <c r="AG1168" i="1"/>
  <c r="AJ1168" i="1"/>
  <c r="AI1168" i="1"/>
  <c r="AH1168" i="1"/>
  <c r="AE1168" i="1"/>
  <c r="AN1173" i="1"/>
  <c r="AM1173" i="1"/>
  <c r="AN749" i="1"/>
  <c r="AN773" i="1"/>
  <c r="AK790" i="1"/>
  <c r="AN825" i="1"/>
  <c r="AJ850" i="1"/>
  <c r="AJ863" i="1"/>
  <c r="AH873" i="1"/>
  <c r="AJ874" i="1"/>
  <c r="AK878" i="1"/>
  <c r="AK881" i="1"/>
  <c r="AH888" i="1"/>
  <c r="AN914" i="1"/>
  <c r="AI919" i="1"/>
  <c r="AI921" i="1"/>
  <c r="AH936" i="1"/>
  <c r="AN941" i="1"/>
  <c r="AI949" i="1"/>
  <c r="AI960" i="1"/>
  <c r="AG961" i="1"/>
  <c r="AH979" i="1"/>
  <c r="AH981" i="1"/>
  <c r="AK983" i="1"/>
  <c r="AG983" i="1"/>
  <c r="AF984" i="1"/>
  <c r="AK993" i="1"/>
  <c r="AK995" i="1"/>
  <c r="AE1009" i="1"/>
  <c r="AN1012" i="1"/>
  <c r="AM1012" i="1"/>
  <c r="AF1013" i="1"/>
  <c r="AH1014" i="1"/>
  <c r="AM1016" i="1"/>
  <c r="AN1016" i="1"/>
  <c r="AI1020" i="1"/>
  <c r="AE1020" i="1"/>
  <c r="AD1021" i="1"/>
  <c r="AG1022" i="1"/>
  <c r="AH1027" i="1"/>
  <c r="AI1034" i="1"/>
  <c r="AH1034" i="1"/>
  <c r="AK1036" i="1"/>
  <c r="AE1036" i="1"/>
  <c r="AD1036" i="1"/>
  <c r="AK1038" i="1"/>
  <c r="AJ1038" i="1"/>
  <c r="AD1039" i="1"/>
  <c r="AD1041" i="1"/>
  <c r="AF1043" i="1"/>
  <c r="AE1043" i="1"/>
  <c r="AH1048" i="1"/>
  <c r="AE1048" i="1"/>
  <c r="AD1048" i="1"/>
  <c r="AH1057" i="1"/>
  <c r="AK1060" i="1"/>
  <c r="AH1060" i="1"/>
  <c r="AG1060" i="1"/>
  <c r="AF1060" i="1"/>
  <c r="AG1062" i="1"/>
  <c r="AD1072" i="1"/>
  <c r="AJ1075" i="1"/>
  <c r="AF1075" i="1"/>
  <c r="AD1078" i="1"/>
  <c r="AK1085" i="1"/>
  <c r="AH1085" i="1"/>
  <c r="AG1085" i="1"/>
  <c r="AF1085" i="1"/>
  <c r="AE1085" i="1"/>
  <c r="AG1086" i="1"/>
  <c r="AD1095" i="1"/>
  <c r="AE1105" i="1"/>
  <c r="AJ1108" i="1"/>
  <c r="AG1108" i="1"/>
  <c r="AF1108" i="1"/>
  <c r="AN1109" i="1"/>
  <c r="AM1117" i="1"/>
  <c r="AN1137" i="1"/>
  <c r="AM1137" i="1"/>
  <c r="AJ1141" i="1"/>
  <c r="AK1145" i="1"/>
  <c r="AM1190" i="1"/>
  <c r="AT1190" i="1"/>
  <c r="AH1228" i="1"/>
  <c r="AK1228" i="1"/>
  <c r="AF1228" i="1"/>
  <c r="AH1237" i="1"/>
  <c r="AI1237" i="1"/>
  <c r="AJ1237" i="1"/>
  <c r="AG1237" i="1"/>
  <c r="AD1237" i="1"/>
  <c r="AN1271" i="1"/>
  <c r="AT1271" i="1"/>
  <c r="AM1271" i="1"/>
  <c r="AK921" i="1"/>
  <c r="AE963" i="1"/>
  <c r="AF963" i="1"/>
  <c r="AN965" i="1"/>
  <c r="AM965" i="1"/>
  <c r="AH975" i="1"/>
  <c r="AI975" i="1"/>
  <c r="AI979" i="1"/>
  <c r="AH984" i="1"/>
  <c r="AJ994" i="1"/>
  <c r="AK994" i="1"/>
  <c r="AI994" i="1"/>
  <c r="AK996" i="1"/>
  <c r="AD996" i="1"/>
  <c r="AG1009" i="1"/>
  <c r="AG1013" i="1"/>
  <c r="AJ1014" i="1"/>
  <c r="AG1021" i="1"/>
  <c r="AH1022" i="1"/>
  <c r="AG1041" i="1"/>
  <c r="AJ1053" i="1"/>
  <c r="AE1053" i="1"/>
  <c r="AD1053" i="1"/>
  <c r="AK1056" i="1"/>
  <c r="AJ1056" i="1"/>
  <c r="AM1057" i="1"/>
  <c r="AJ1063" i="1"/>
  <c r="AK1063" i="1"/>
  <c r="AJ1066" i="1"/>
  <c r="AK1066" i="1"/>
  <c r="AI1066" i="1"/>
  <c r="AK1068" i="1"/>
  <c r="AI1068" i="1"/>
  <c r="AH1068" i="1"/>
  <c r="AG1068" i="1"/>
  <c r="AF1068" i="1"/>
  <c r="AK1071" i="1"/>
  <c r="AJ1071" i="1"/>
  <c r="AI1071" i="1"/>
  <c r="AF1071" i="1"/>
  <c r="AM1075" i="1"/>
  <c r="AN1075" i="1"/>
  <c r="AE1078" i="1"/>
  <c r="AH1086" i="1"/>
  <c r="AE1095" i="1"/>
  <c r="AJ1110" i="1"/>
  <c r="AH1110" i="1"/>
  <c r="AG1110" i="1"/>
  <c r="AF1110" i="1"/>
  <c r="AE1110" i="1"/>
  <c r="AK1114" i="1"/>
  <c r="AJ1114" i="1"/>
  <c r="AI1114" i="1"/>
  <c r="AH1114" i="1"/>
  <c r="AK1126" i="1"/>
  <c r="AF1126" i="1"/>
  <c r="AE1126" i="1"/>
  <c r="AD1126" i="1"/>
  <c r="AH1126" i="1"/>
  <c r="AD1135" i="1"/>
  <c r="AJ1142" i="1"/>
  <c r="AG1142" i="1"/>
  <c r="AF1142" i="1"/>
  <c r="AF1207" i="1"/>
  <c r="AD1207" i="1"/>
  <c r="AJ1207" i="1"/>
  <c r="AI1207" i="1"/>
  <c r="AH1207" i="1"/>
  <c r="AJ1219" i="1"/>
  <c r="AF1219" i="1"/>
  <c r="AG1219" i="1"/>
  <c r="AE1219" i="1"/>
  <c r="AD1219" i="1"/>
  <c r="AI1219" i="1"/>
  <c r="AH1219" i="1"/>
  <c r="AK570" i="1"/>
  <c r="AK626" i="1"/>
  <c r="AK685" i="1"/>
  <c r="AD718" i="1"/>
  <c r="AE719" i="1"/>
  <c r="AD722" i="1"/>
  <c r="AK725" i="1"/>
  <c r="AE731" i="1"/>
  <c r="AE788" i="1"/>
  <c r="AD790" i="1"/>
  <c r="AK798" i="1"/>
  <c r="AD809" i="1"/>
  <c r="AJ811" i="1"/>
  <c r="AD813" i="1"/>
  <c r="AK814" i="1"/>
  <c r="AI828" i="1"/>
  <c r="AD835" i="1"/>
  <c r="AG836" i="1"/>
  <c r="AE839" i="1"/>
  <c r="AF840" i="1"/>
  <c r="AG844" i="1"/>
  <c r="AK846" i="1"/>
  <c r="AD848" i="1"/>
  <c r="AK862" i="1"/>
  <c r="AH866" i="1"/>
  <c r="AE869" i="1"/>
  <c r="AN872" i="1"/>
  <c r="AJ873" i="1"/>
  <c r="AD878" i="1"/>
  <c r="AD881" i="1"/>
  <c r="AE907" i="1"/>
  <c r="AF908" i="1"/>
  <c r="AE909" i="1"/>
  <c r="AE913" i="1"/>
  <c r="AD924" i="1"/>
  <c r="AK929" i="1"/>
  <c r="AD934" i="1"/>
  <c r="AK945" i="1"/>
  <c r="AF951" i="1"/>
  <c r="AE953" i="1"/>
  <c r="AH956" i="1"/>
  <c r="AI961" i="1"/>
  <c r="AF971" i="1"/>
  <c r="AJ979" i="1"/>
  <c r="AK981" i="1"/>
  <c r="AI984" i="1"/>
  <c r="AF989" i="1"/>
  <c r="AE1001" i="1"/>
  <c r="AF1006" i="1"/>
  <c r="AK1006" i="1"/>
  <c r="AH1009" i="1"/>
  <c r="AF1012" i="1"/>
  <c r="AK1013" i="1"/>
  <c r="AJ1016" i="1"/>
  <c r="AH1021" i="1"/>
  <c r="AJ1022" i="1"/>
  <c r="AF1026" i="1"/>
  <c r="AF1034" i="1"/>
  <c r="AF1036" i="1"/>
  <c r="AD1038" i="1"/>
  <c r="AM1039" i="1"/>
  <c r="AH1041" i="1"/>
  <c r="AG1043" i="1"/>
  <c r="AF1044" i="1"/>
  <c r="AK1046" i="1"/>
  <c r="AI1048" i="1"/>
  <c r="AK1052" i="1"/>
  <c r="AG1052" i="1"/>
  <c r="AF1052" i="1"/>
  <c r="AE1052" i="1"/>
  <c r="AN1056" i="1"/>
  <c r="AM1056" i="1"/>
  <c r="AD1060" i="1"/>
  <c r="AH1061" i="1"/>
  <c r="AI1069" i="1"/>
  <c r="AK1078" i="1"/>
  <c r="AH1081" i="1"/>
  <c r="AE1081" i="1"/>
  <c r="AD1081" i="1"/>
  <c r="AD1085" i="1"/>
  <c r="AI1086" i="1"/>
  <c r="AE1088" i="1"/>
  <c r="AE1108" i="1"/>
  <c r="AI1129" i="1"/>
  <c r="AF1129" i="1"/>
  <c r="AE1129" i="1"/>
  <c r="AD1129" i="1"/>
  <c r="AE1135" i="1"/>
  <c r="AK1157" i="1"/>
  <c r="AJ1157" i="1"/>
  <c r="AE1157" i="1"/>
  <c r="AM1186" i="1"/>
  <c r="AT1186" i="1"/>
  <c r="AK1198" i="1"/>
  <c r="AF1198" i="1"/>
  <c r="AK1171" i="1"/>
  <c r="AD1171" i="1"/>
  <c r="AH1184" i="1"/>
  <c r="AF1184" i="1"/>
  <c r="AJ1211" i="1"/>
  <c r="AG1211" i="1"/>
  <c r="AF1211" i="1"/>
  <c r="AJ1285" i="1"/>
  <c r="AF1285" i="1"/>
  <c r="AM1311" i="1"/>
  <c r="AN1311" i="1"/>
  <c r="AI1333" i="1"/>
  <c r="AE1333" i="1"/>
  <c r="AH1333" i="1"/>
  <c r="AG1333" i="1"/>
  <c r="AJ1333" i="1"/>
  <c r="AF1333" i="1"/>
  <c r="AN1358" i="1"/>
  <c r="AM1358" i="1"/>
  <c r="AN1362" i="1"/>
  <c r="AM1362" i="1"/>
  <c r="AI1367" i="1"/>
  <c r="AK1367" i="1"/>
  <c r="AJ1367" i="1"/>
  <c r="AE1367" i="1"/>
  <c r="AM1388" i="1"/>
  <c r="AN1388" i="1"/>
  <c r="AE1460" i="1"/>
  <c r="AK1460" i="1"/>
  <c r="AG1460" i="1"/>
  <c r="AJ1460" i="1"/>
  <c r="AI1460" i="1"/>
  <c r="AD1190" i="1"/>
  <c r="AJ1190" i="1"/>
  <c r="AH1205" i="1"/>
  <c r="AE1205" i="1"/>
  <c r="AG1205" i="1"/>
  <c r="AE1224" i="1"/>
  <c r="AI1224" i="1"/>
  <c r="AK1242" i="1"/>
  <c r="AH1242" i="1"/>
  <c r="AJ1251" i="1"/>
  <c r="AE1251" i="1"/>
  <c r="AF1256" i="1"/>
  <c r="AE1256" i="1"/>
  <c r="AK1256" i="1"/>
  <c r="AM1258" i="1"/>
  <c r="AN1258" i="1"/>
  <c r="AH1279" i="1"/>
  <c r="AJ1279" i="1"/>
  <c r="AI1279" i="1"/>
  <c r="AE1279" i="1"/>
  <c r="AD1279" i="1"/>
  <c r="AG1279" i="1"/>
  <c r="AJ1294" i="1"/>
  <c r="AH1294" i="1"/>
  <c r="AG1294" i="1"/>
  <c r="AF1294" i="1"/>
  <c r="AE1294" i="1"/>
  <c r="AD1294" i="1"/>
  <c r="AK1294" i="1"/>
  <c r="AG1319" i="1"/>
  <c r="AE1319" i="1"/>
  <c r="AF1319" i="1"/>
  <c r="AD1319" i="1"/>
  <c r="AH1319" i="1"/>
  <c r="AJ1319" i="1"/>
  <c r="AI1319" i="1"/>
  <c r="AE1345" i="1"/>
  <c r="AD1345" i="1"/>
  <c r="AF1345" i="1"/>
  <c r="AG1345" i="1"/>
  <c r="AI1345" i="1"/>
  <c r="AH1345" i="1"/>
  <c r="AN1376" i="1"/>
  <c r="AM1376" i="1"/>
  <c r="AH1406" i="1"/>
  <c r="AJ1406" i="1"/>
  <c r="AF1406" i="1"/>
  <c r="AE1406" i="1"/>
  <c r="AH1434" i="1"/>
  <c r="AI1434" i="1"/>
  <c r="AF1434" i="1"/>
  <c r="AK1450" i="1"/>
  <c r="AE1450" i="1"/>
  <c r="AD1450" i="1"/>
  <c r="AK1503" i="1"/>
  <c r="AF1503" i="1"/>
  <c r="AG1503" i="1"/>
  <c r="AI1503" i="1"/>
  <c r="AH1503" i="1"/>
  <c r="AE1503" i="1"/>
  <c r="AD1503" i="1"/>
  <c r="AH1290" i="1"/>
  <c r="AK1290" i="1"/>
  <c r="AG1290" i="1"/>
  <c r="AK1317" i="1"/>
  <c r="AH1317" i="1"/>
  <c r="AG1317" i="1"/>
  <c r="AM1445" i="1"/>
  <c r="AN1445" i="1"/>
  <c r="AJ1470" i="1"/>
  <c r="AG1470" i="1"/>
  <c r="AF1470" i="1"/>
  <c r="AH1470" i="1"/>
  <c r="AK1470" i="1"/>
  <c r="AI1470" i="1"/>
  <c r="AE1470" i="1"/>
  <c r="AD1470" i="1"/>
  <c r="AG1094" i="1"/>
  <c r="AG1102" i="1"/>
  <c r="AG1109" i="1"/>
  <c r="AG1115" i="1"/>
  <c r="AK1118" i="1"/>
  <c r="AJ1123" i="1"/>
  <c r="AF1136" i="1"/>
  <c r="AI1138" i="1"/>
  <c r="AK1148" i="1"/>
  <c r="AI1150" i="1"/>
  <c r="AH1153" i="1"/>
  <c r="AI1154" i="1"/>
  <c r="AH1162" i="1"/>
  <c r="AJ1164" i="1"/>
  <c r="AI1164" i="1"/>
  <c r="AK1164" i="1"/>
  <c r="AG1167" i="1"/>
  <c r="AE1167" i="1"/>
  <c r="AI1167" i="1"/>
  <c r="AG1171" i="1"/>
  <c r="AG1173" i="1"/>
  <c r="AK1184" i="1"/>
  <c r="AF1190" i="1"/>
  <c r="AH1197" i="1"/>
  <c r="AJ1197" i="1"/>
  <c r="AE1197" i="1"/>
  <c r="AK1203" i="1"/>
  <c r="AF1205" i="1"/>
  <c r="AH1211" i="1"/>
  <c r="AK1218" i="1"/>
  <c r="AE1218" i="1"/>
  <c r="AD1218" i="1"/>
  <c r="AH1218" i="1"/>
  <c r="AG1223" i="1"/>
  <c r="AJ1223" i="1"/>
  <c r="AH1224" i="1"/>
  <c r="AK1226" i="1"/>
  <c r="AI1226" i="1"/>
  <c r="AE1226" i="1"/>
  <c r="AH1226" i="1"/>
  <c r="AN1231" i="1"/>
  <c r="AI1235" i="1"/>
  <c r="AI1246" i="1"/>
  <c r="AE1246" i="1"/>
  <c r="AD1246" i="1"/>
  <c r="AH1246" i="1"/>
  <c r="AK1251" i="1"/>
  <c r="AH1256" i="1"/>
  <c r="AK1304" i="1"/>
  <c r="AJ1304" i="1"/>
  <c r="AH1304" i="1"/>
  <c r="AE1304" i="1"/>
  <c r="AK1315" i="1"/>
  <c r="AF1315" i="1"/>
  <c r="AE1315" i="1"/>
  <c r="AG1315" i="1"/>
  <c r="AH1315" i="1"/>
  <c r="AK1323" i="1"/>
  <c r="AI1323" i="1"/>
  <c r="AE1323" i="1"/>
  <c r="AD1323" i="1"/>
  <c r="AF1323" i="1"/>
  <c r="AH1323" i="1"/>
  <c r="AG1323" i="1"/>
  <c r="AK1352" i="1"/>
  <c r="AI1352" i="1"/>
  <c r="AN1396" i="1"/>
  <c r="AM1396" i="1"/>
  <c r="AH1482" i="1"/>
  <c r="AD1482" i="1"/>
  <c r="AF1482" i="1"/>
  <c r="AE1482" i="1"/>
  <c r="AG1482" i="1"/>
  <c r="AJ1482" i="1"/>
  <c r="AI1482" i="1"/>
  <c r="AK1029" i="1"/>
  <c r="AN1031" i="1"/>
  <c r="AK1037" i="1"/>
  <c r="AI1045" i="1"/>
  <c r="AM1064" i="1"/>
  <c r="AI1077" i="1"/>
  <c r="AM1093" i="1"/>
  <c r="AH1094" i="1"/>
  <c r="AM1101" i="1"/>
  <c r="AH1102" i="1"/>
  <c r="AH1109" i="1"/>
  <c r="AH1115" i="1"/>
  <c r="AK1123" i="1"/>
  <c r="AK1127" i="1"/>
  <c r="AG1136" i="1"/>
  <c r="AK1138" i="1"/>
  <c r="AM1151" i="1"/>
  <c r="AK1162" i="1"/>
  <c r="AM1165" i="1"/>
  <c r="AH1171" i="1"/>
  <c r="AN1176" i="1"/>
  <c r="AK1189" i="1"/>
  <c r="AG1189" i="1"/>
  <c r="AG1190" i="1"/>
  <c r="AI1205" i="1"/>
  <c r="AD1209" i="1"/>
  <c r="AE1209" i="1"/>
  <c r="AI1209" i="1"/>
  <c r="AI1211" i="1"/>
  <c r="AJ1224" i="1"/>
  <c r="AJ1256" i="1"/>
  <c r="AH1280" i="1"/>
  <c r="AI1280" i="1"/>
  <c r="AG1280" i="1"/>
  <c r="AF1280" i="1"/>
  <c r="AD1280" i="1"/>
  <c r="AE1290" i="1"/>
  <c r="AJ1295" i="1"/>
  <c r="AH1295" i="1"/>
  <c r="AM1301" i="1"/>
  <c r="AN1301" i="1"/>
  <c r="AN1304" i="1"/>
  <c r="AM1304" i="1"/>
  <c r="AM1315" i="1"/>
  <c r="AN1315" i="1"/>
  <c r="AN1323" i="1"/>
  <c r="AM1323" i="1"/>
  <c r="AN1422" i="1"/>
  <c r="AM1422" i="1"/>
  <c r="AK997" i="1"/>
  <c r="AK1005" i="1"/>
  <c r="AN1037" i="1"/>
  <c r="AK1045" i="1"/>
  <c r="AE1051" i="1"/>
  <c r="AM1077" i="1"/>
  <c r="AI1094" i="1"/>
  <c r="AI1102" i="1"/>
  <c r="AK1104" i="1"/>
  <c r="AI1109" i="1"/>
  <c r="AD1113" i="1"/>
  <c r="AD1118" i="1"/>
  <c r="AM1134" i="1"/>
  <c r="AE1146" i="1"/>
  <c r="AD1148" i="1"/>
  <c r="AM1149" i="1"/>
  <c r="AN1159" i="1"/>
  <c r="AD1164" i="1"/>
  <c r="AD1167" i="1"/>
  <c r="AI1171" i="1"/>
  <c r="AD1179" i="1"/>
  <c r="AH1179" i="1"/>
  <c r="AJ1179" i="1"/>
  <c r="AM1185" i="1"/>
  <c r="AT1185" i="1"/>
  <c r="AM1189" i="1"/>
  <c r="AT1189" i="1"/>
  <c r="AH1190" i="1"/>
  <c r="AD1197" i="1"/>
  <c r="AG1202" i="1"/>
  <c r="AD1203" i="1"/>
  <c r="AJ1205" i="1"/>
  <c r="AK1211" i="1"/>
  <c r="AF1218" i="1"/>
  <c r="AE1223" i="1"/>
  <c r="AD1226" i="1"/>
  <c r="AN1234" i="1"/>
  <c r="AK1236" i="1"/>
  <c r="AJ1236" i="1"/>
  <c r="AI1240" i="1"/>
  <c r="AF1246" i="1"/>
  <c r="AG1257" i="1"/>
  <c r="AI1257" i="1"/>
  <c r="AJ1263" i="1"/>
  <c r="AH1263" i="1"/>
  <c r="AG1263" i="1"/>
  <c r="AK1263" i="1"/>
  <c r="AI1263" i="1"/>
  <c r="AM1267" i="1"/>
  <c r="AT1267" i="1"/>
  <c r="AN1267" i="1"/>
  <c r="AN1280" i="1"/>
  <c r="AM1280" i="1"/>
  <c r="AH1293" i="1"/>
  <c r="AG1293" i="1"/>
  <c r="AD1315" i="1"/>
  <c r="AI1321" i="1"/>
  <c r="AK1321" i="1"/>
  <c r="AJ1321" i="1"/>
  <c r="AH1321" i="1"/>
  <c r="AK1364" i="1"/>
  <c r="AE1364" i="1"/>
  <c r="AG1364" i="1"/>
  <c r="AF1364" i="1"/>
  <c r="AH1364" i="1"/>
  <c r="AI1364" i="1"/>
  <c r="AD1364" i="1"/>
  <c r="AE1394" i="1"/>
  <c r="AG1394" i="1"/>
  <c r="AF1394" i="1"/>
  <c r="AD1394" i="1"/>
  <c r="AH1394" i="1"/>
  <c r="AJ1394" i="1"/>
  <c r="AI1394" i="1"/>
  <c r="AJ1412" i="1"/>
  <c r="AF1412" i="1"/>
  <c r="AE1412" i="1"/>
  <c r="AM1438" i="1"/>
  <c r="AN1438" i="1"/>
  <c r="AK1094" i="1"/>
  <c r="AK1102" i="1"/>
  <c r="AH1150" i="1"/>
  <c r="AG1150" i="1"/>
  <c r="AD1154" i="1"/>
  <c r="AF1154" i="1"/>
  <c r="AN1163" i="1"/>
  <c r="AM1163" i="1"/>
  <c r="AK1166" i="1"/>
  <c r="AD1166" i="1"/>
  <c r="AF1166" i="1"/>
  <c r="AN1171" i="1"/>
  <c r="AF1176" i="1"/>
  <c r="AI1176" i="1"/>
  <c r="AJ1176" i="1"/>
  <c r="AI1190" i="1"/>
  <c r="AK1206" i="1"/>
  <c r="AH1206" i="1"/>
  <c r="AH1212" i="1"/>
  <c r="AJ1212" i="1"/>
  <c r="AG1222" i="1"/>
  <c r="AE1222" i="1"/>
  <c r="AF1222" i="1"/>
  <c r="AJ1222" i="1"/>
  <c r="AF1231" i="1"/>
  <c r="AE1231" i="1"/>
  <c r="AG1231" i="1"/>
  <c r="AJ1231" i="1"/>
  <c r="AJ1235" i="1"/>
  <c r="AH1235" i="1"/>
  <c r="AF1235" i="1"/>
  <c r="AJ1254" i="1"/>
  <c r="AF1254" i="1"/>
  <c r="AE1254" i="1"/>
  <c r="AM1257" i="1"/>
  <c r="AN1257" i="1"/>
  <c r="AK1281" i="1"/>
  <c r="AJ1281" i="1"/>
  <c r="AG1311" i="1"/>
  <c r="AE1311" i="1"/>
  <c r="AI1311" i="1"/>
  <c r="AH1311" i="1"/>
  <c r="AF1311" i="1"/>
  <c r="AN1321" i="1"/>
  <c r="AM1321" i="1"/>
  <c r="AK1350" i="1"/>
  <c r="AD1350" i="1"/>
  <c r="AE1350" i="1"/>
  <c r="AJ1350" i="1"/>
  <c r="AG1350" i="1"/>
  <c r="AF1350" i="1"/>
  <c r="AJ1373" i="1"/>
  <c r="AD1373" i="1"/>
  <c r="AI1373" i="1"/>
  <c r="AH1373" i="1"/>
  <c r="AK1373" i="1"/>
  <c r="AG1373" i="1"/>
  <c r="AF1373" i="1"/>
  <c r="AE1373" i="1"/>
  <c r="AJ1392" i="1"/>
  <c r="AH1392" i="1"/>
  <c r="AN1412" i="1"/>
  <c r="AM1412" i="1"/>
  <c r="AM1436" i="1"/>
  <c r="AN1436" i="1"/>
  <c r="AJ1488" i="1"/>
  <c r="AF1488" i="1"/>
  <c r="AH1488" i="1"/>
  <c r="AG1488" i="1"/>
  <c r="AI1488" i="1"/>
  <c r="AK1488" i="1"/>
  <c r="AE1488" i="1"/>
  <c r="AD1488" i="1"/>
  <c r="AM1214" i="1"/>
  <c r="AN1214" i="1"/>
  <c r="AJ1255" i="1"/>
  <c r="AG1255" i="1"/>
  <c r="AF1255" i="1"/>
  <c r="AD1274" i="1"/>
  <c r="AM1281" i="1"/>
  <c r="AN1281" i="1"/>
  <c r="AD1286" i="1"/>
  <c r="AD1292" i="1"/>
  <c r="AG1292" i="1"/>
  <c r="AF1292" i="1"/>
  <c r="AH1302" i="1"/>
  <c r="AI1302" i="1"/>
  <c r="AG1302" i="1"/>
  <c r="AJ1302" i="1"/>
  <c r="AN1305" i="1"/>
  <c r="AM1305" i="1"/>
  <c r="AN1312" i="1"/>
  <c r="AJ1324" i="1"/>
  <c r="AG1324" i="1"/>
  <c r="AD1324" i="1"/>
  <c r="AE1324" i="1"/>
  <c r="AM1328" i="1"/>
  <c r="AN1328" i="1"/>
  <c r="AJ1335" i="1"/>
  <c r="AE1335" i="1"/>
  <c r="AE1351" i="1"/>
  <c r="AD1351" i="1"/>
  <c r="AK1351" i="1"/>
  <c r="AN1368" i="1"/>
  <c r="AM1368" i="1"/>
  <c r="AM1372" i="1"/>
  <c r="AN1372" i="1"/>
  <c r="AH1402" i="1"/>
  <c r="AK1402" i="1"/>
  <c r="AJ1429" i="1"/>
  <c r="AH1429" i="1"/>
  <c r="AE1429" i="1"/>
  <c r="AK1429" i="1"/>
  <c r="AI1429" i="1"/>
  <c r="AM1430" i="1"/>
  <c r="AH1443" i="1"/>
  <c r="AG1443" i="1"/>
  <c r="AK1443" i="1"/>
  <c r="AN1451" i="1"/>
  <c r="AT1451" i="1"/>
  <c r="AM1451" i="1"/>
  <c r="AJ1453" i="1"/>
  <c r="AE1453" i="1"/>
  <c r="AJ1331" i="1"/>
  <c r="AD1331" i="1"/>
  <c r="AF1331" i="1"/>
  <c r="AE1337" i="1"/>
  <c r="AF1337" i="1"/>
  <c r="AJ1337" i="1"/>
  <c r="AJ1365" i="1"/>
  <c r="AE1365" i="1"/>
  <c r="AD1365" i="1"/>
  <c r="AF1365" i="1"/>
  <c r="AN1370" i="1"/>
  <c r="AM1370" i="1"/>
  <c r="AE1404" i="1"/>
  <c r="AJ1404" i="1"/>
  <c r="AI1404" i="1"/>
  <c r="AK1431" i="1"/>
  <c r="AE1431" i="1"/>
  <c r="AI1436" i="1"/>
  <c r="AJ1436" i="1"/>
  <c r="AG1436" i="1"/>
  <c r="AI1446" i="1"/>
  <c r="AH1446" i="1"/>
  <c r="AF1446" i="1"/>
  <c r="AE1446" i="1"/>
  <c r="AG1446" i="1"/>
  <c r="AI1464" i="1"/>
  <c r="AK1464" i="1"/>
  <c r="AJ1464" i="1"/>
  <c r="AH1468" i="1"/>
  <c r="AJ1468" i="1"/>
  <c r="AM1471" i="1"/>
  <c r="AN1471" i="1"/>
  <c r="AI1479" i="1"/>
  <c r="AF1479" i="1"/>
  <c r="AH1479" i="1"/>
  <c r="AJ1479" i="1"/>
  <c r="AM1481" i="1"/>
  <c r="AN1481" i="1"/>
  <c r="AH1484" i="1"/>
  <c r="AJ1484" i="1"/>
  <c r="AI1484" i="1"/>
  <c r="AD1253" i="1"/>
  <c r="AH1253" i="1"/>
  <c r="AG1253" i="1"/>
  <c r="AF1269" i="1"/>
  <c r="AG1269" i="1"/>
  <c r="AE1269" i="1"/>
  <c r="AI1289" i="1"/>
  <c r="AF1289" i="1"/>
  <c r="AN1317" i="1"/>
  <c r="AM1317" i="1"/>
  <c r="AF1327" i="1"/>
  <c r="AE1327" i="1"/>
  <c r="AF1336" i="1"/>
  <c r="AE1336" i="1"/>
  <c r="AJ1336" i="1"/>
  <c r="AI1336" i="1"/>
  <c r="AH1337" i="1"/>
  <c r="AH1365" i="1"/>
  <c r="AF1388" i="1"/>
  <c r="AM1399" i="1"/>
  <c r="AN1399" i="1"/>
  <c r="AH1404" i="1"/>
  <c r="AF1436" i="1"/>
  <c r="AJ1443" i="1"/>
  <c r="AJ1446" i="1"/>
  <c r="AT1454" i="1"/>
  <c r="AN1454" i="1"/>
  <c r="AG1464" i="1"/>
  <c r="AJ1469" i="1"/>
  <c r="AI1469" i="1"/>
  <c r="AG1469" i="1"/>
  <c r="AJ1480" i="1"/>
  <c r="AH1480" i="1"/>
  <c r="AF1480" i="1"/>
  <c r="AI1480" i="1"/>
  <c r="AG1480" i="1"/>
  <c r="AK1480" i="1"/>
  <c r="AJ1485" i="1"/>
  <c r="AF1485" i="1"/>
  <c r="AH1485" i="1"/>
  <c r="AK1487" i="1"/>
  <c r="AH1487" i="1"/>
  <c r="AI1487" i="1"/>
  <c r="AG1487" i="1"/>
  <c r="AD1182" i="1"/>
  <c r="AG1182" i="1"/>
  <c r="AK1183" i="1"/>
  <c r="AI1183" i="1"/>
  <c r="AD1201" i="1"/>
  <c r="AE1201" i="1"/>
  <c r="AG1239" i="1"/>
  <c r="AE1239" i="1"/>
  <c r="AD1239" i="1"/>
  <c r="AJ1244" i="1"/>
  <c r="AH1244" i="1"/>
  <c r="AG1244" i="1"/>
  <c r="AJ1245" i="1"/>
  <c r="AF1245" i="1"/>
  <c r="AE1245" i="1"/>
  <c r="AI1255" i="1"/>
  <c r="AN1256" i="1"/>
  <c r="AT1270" i="1"/>
  <c r="AE1287" i="1"/>
  <c r="AH1287" i="1"/>
  <c r="AK1292" i="1"/>
  <c r="AN1299" i="1"/>
  <c r="AM1299" i="1"/>
  <c r="AG1303" i="1"/>
  <c r="AJ1303" i="1"/>
  <c r="AI1303" i="1"/>
  <c r="AK1324" i="1"/>
  <c r="AN1327" i="1"/>
  <c r="AM1327" i="1"/>
  <c r="AJ1332" i="1"/>
  <c r="AF1332" i="1"/>
  <c r="AH1332" i="1"/>
  <c r="AG1332" i="1"/>
  <c r="AI1332" i="1"/>
  <c r="AI1337" i="1"/>
  <c r="AJ1348" i="1"/>
  <c r="AF1348" i="1"/>
  <c r="AD1348" i="1"/>
  <c r="AG1348" i="1"/>
  <c r="AI1365" i="1"/>
  <c r="AH1388" i="1"/>
  <c r="AJ1405" i="1"/>
  <c r="AH1405" i="1"/>
  <c r="AD1405" i="1"/>
  <c r="AK1405" i="1"/>
  <c r="AI1405" i="1"/>
  <c r="AM1421" i="1"/>
  <c r="AN1421" i="1"/>
  <c r="AM1424" i="1"/>
  <c r="AN1424" i="1"/>
  <c r="AM1428" i="1"/>
  <c r="AN1428" i="1"/>
  <c r="AJ1430" i="1"/>
  <c r="AE1430" i="1"/>
  <c r="AJ1437" i="1"/>
  <c r="AF1437" i="1"/>
  <c r="AI1437" i="1"/>
  <c r="AK1437" i="1"/>
  <c r="AH1437" i="1"/>
  <c r="AK1440" i="1"/>
  <c r="AF1440" i="1"/>
  <c r="AJ1440" i="1"/>
  <c r="AI1440" i="1"/>
  <c r="AI1447" i="1"/>
  <c r="AJ1447" i="1"/>
  <c r="AG1447" i="1"/>
  <c r="AK1447" i="1"/>
  <c r="AF1458" i="1"/>
  <c r="AG1458" i="1"/>
  <c r="AH1458" i="1"/>
  <c r="AI1458" i="1"/>
  <c r="AE1458" i="1"/>
  <c r="AJ1496" i="1"/>
  <c r="AF1496" i="1"/>
  <c r="AI1496" i="1"/>
  <c r="AE1496" i="1"/>
  <c r="AD1496" i="1"/>
  <c r="AG1496" i="1"/>
  <c r="AH1271" i="1"/>
  <c r="AG1271" i="1"/>
  <c r="AF1271" i="1"/>
  <c r="AH1272" i="1"/>
  <c r="AF1272" i="1"/>
  <c r="AD1272" i="1"/>
  <c r="AM1278" i="1"/>
  <c r="AT1278" i="1"/>
  <c r="AN1278" i="1"/>
  <c r="AJ1286" i="1"/>
  <c r="AG1286" i="1"/>
  <c r="AF1286" i="1"/>
  <c r="AD1289" i="1"/>
  <c r="AJ1316" i="1"/>
  <c r="AH1316" i="1"/>
  <c r="AF1316" i="1"/>
  <c r="AE1316" i="1"/>
  <c r="AG1316" i="1"/>
  <c r="AD1336" i="1"/>
  <c r="AD1346" i="1"/>
  <c r="AH1346" i="1"/>
  <c r="AJ1346" i="1"/>
  <c r="AI1346" i="1"/>
  <c r="AI1354" i="1"/>
  <c r="AD1354" i="1"/>
  <c r="AF1354" i="1"/>
  <c r="AK1365" i="1"/>
  <c r="AK1387" i="1"/>
  <c r="AI1387" i="1"/>
  <c r="AJ1387" i="1"/>
  <c r="AG1387" i="1"/>
  <c r="AD1398" i="1"/>
  <c r="AG1398" i="1"/>
  <c r="AM1405" i="1"/>
  <c r="AN1405" i="1"/>
  <c r="AF1433" i="1"/>
  <c r="AJ1433" i="1"/>
  <c r="AG1433" i="1"/>
  <c r="AE1433" i="1"/>
  <c r="AH1433" i="1"/>
  <c r="AM1458" i="1"/>
  <c r="AN1458" i="1"/>
  <c r="AE1469" i="1"/>
  <c r="AN1475" i="1"/>
  <c r="AE1478" i="1"/>
  <c r="AH1478" i="1"/>
  <c r="AD1480" i="1"/>
  <c r="AK1485" i="1"/>
  <c r="AE1487" i="1"/>
  <c r="AF1320" i="1"/>
  <c r="AE1320" i="1"/>
  <c r="AH1320" i="1"/>
  <c r="AG1320" i="1"/>
  <c r="AI1320" i="1"/>
  <c r="AF1328" i="1"/>
  <c r="AI1328" i="1"/>
  <c r="AH1328" i="1"/>
  <c r="AH1366" i="1"/>
  <c r="AG1366" i="1"/>
  <c r="AJ1366" i="1"/>
  <c r="AK1368" i="1"/>
  <c r="AF1368" i="1"/>
  <c r="AI1395" i="1"/>
  <c r="AK1395" i="1"/>
  <c r="AF1395" i="1"/>
  <c r="AM1414" i="1"/>
  <c r="AN1414" i="1"/>
  <c r="AK1459" i="1"/>
  <c r="AD1459" i="1"/>
  <c r="AJ1462" i="1"/>
  <c r="AH1462" i="1"/>
  <c r="AD1462" i="1"/>
  <c r="AI1462" i="1"/>
  <c r="AE1462" i="1"/>
  <c r="AF1469" i="1"/>
  <c r="AE1480" i="1"/>
  <c r="AD1486" i="1"/>
  <c r="AI1486" i="1"/>
  <c r="AH1486" i="1"/>
  <c r="AG1486" i="1"/>
  <c r="AJ1486" i="1"/>
  <c r="AF1487" i="1"/>
  <c r="AD1491" i="1"/>
  <c r="AI1491" i="1"/>
  <c r="AH1491" i="1"/>
  <c r="AK1491" i="1"/>
  <c r="AI1492" i="1"/>
  <c r="AH1496" i="1"/>
  <c r="AG1499" i="1"/>
  <c r="AE1499" i="1"/>
  <c r="AJ1499" i="1"/>
  <c r="AI1499" i="1"/>
  <c r="AD1499" i="1"/>
  <c r="AK1308" i="1"/>
  <c r="AF1377" i="1"/>
  <c r="AD1377" i="1"/>
  <c r="AM1389" i="1"/>
  <c r="AN1389" i="1"/>
  <c r="AJ1421" i="1"/>
  <c r="AI1421" i="1"/>
  <c r="AK1421" i="1"/>
  <c r="AM1425" i="1"/>
  <c r="AN1425" i="1"/>
  <c r="AI1438" i="1"/>
  <c r="AF1438" i="1"/>
  <c r="AK1441" i="1"/>
  <c r="AH1441" i="1"/>
  <c r="AF1466" i="1"/>
  <c r="AJ1466" i="1"/>
  <c r="AH1466" i="1"/>
  <c r="AG1472" i="1"/>
  <c r="AI1472" i="1"/>
  <c r="AF1500" i="1"/>
  <c r="AE1500" i="1"/>
  <c r="AD1518" i="1"/>
  <c r="AG1518" i="1"/>
  <c r="AF1518" i="1"/>
  <c r="AE1518" i="1"/>
  <c r="AH1518" i="1"/>
  <c r="AG1474" i="1"/>
  <c r="AF1474" i="1"/>
  <c r="AJ1474" i="1"/>
  <c r="AD1475" i="1"/>
  <c r="AJ1475" i="1"/>
  <c r="AG1483" i="1"/>
  <c r="AE1483" i="1"/>
  <c r="AF1483" i="1"/>
  <c r="AN1504" i="1"/>
  <c r="AI1518" i="1"/>
  <c r="AI1521" i="1"/>
  <c r="AH1521" i="1"/>
  <c r="AF1502" i="1"/>
  <c r="AE1502" i="1"/>
  <c r="AD1521" i="1"/>
  <c r="AM1307" i="1"/>
  <c r="AH1308" i="1"/>
  <c r="AH1342" i="1"/>
  <c r="AF1342" i="1"/>
  <c r="AN1350" i="1"/>
  <c r="AM1350" i="1"/>
  <c r="AJ1377" i="1"/>
  <c r="AJ1381" i="1"/>
  <c r="AE1381" i="1"/>
  <c r="AN1381" i="1"/>
  <c r="AK1411" i="1"/>
  <c r="AF1411" i="1"/>
  <c r="AK1418" i="1"/>
  <c r="AJ1418" i="1"/>
  <c r="AF1418" i="1"/>
  <c r="AH1421" i="1"/>
  <c r="AK1449" i="1"/>
  <c r="AG1449" i="1"/>
  <c r="AI1473" i="1"/>
  <c r="AK1473" i="1"/>
  <c r="AE1474" i="1"/>
  <c r="AH1475" i="1"/>
  <c r="AI1483" i="1"/>
  <c r="AK1172" i="1"/>
  <c r="AK1195" i="1"/>
  <c r="AI1308" i="1"/>
  <c r="AJ1340" i="1"/>
  <c r="AE1340" i="1"/>
  <c r="AI1341" i="1"/>
  <c r="AD1341" i="1"/>
  <c r="AK1357" i="1"/>
  <c r="AI1390" i="1"/>
  <c r="AF1390" i="1"/>
  <c r="AI1407" i="1"/>
  <c r="AG1407" i="1"/>
  <c r="AG1416" i="1"/>
  <c r="AH1416" i="1"/>
  <c r="AF1425" i="1"/>
  <c r="AG1425" i="1"/>
  <c r="AM1426" i="1"/>
  <c r="AJ1467" i="1"/>
  <c r="AI1467" i="1"/>
  <c r="AH1474" i="1"/>
  <c r="AI1475" i="1"/>
  <c r="AJ1483" i="1"/>
  <c r="AH1495" i="1"/>
  <c r="AG1495" i="1"/>
  <c r="AM1498" i="1"/>
  <c r="AN1498" i="1"/>
  <c r="AH1502" i="1"/>
  <c r="AK1349" i="1"/>
  <c r="AN1365" i="1"/>
  <c r="AJ1389" i="1"/>
  <c r="AH1389" i="1"/>
  <c r="AJ1413" i="1"/>
  <c r="AI1413" i="1"/>
  <c r="AN1432" i="1"/>
  <c r="AM1432" i="1"/>
  <c r="AK1452" i="1"/>
  <c r="AG1452" i="1"/>
  <c r="AF1455" i="1"/>
  <c r="AD1455" i="1"/>
  <c r="AT1456" i="1"/>
  <c r="AM1456" i="1"/>
  <c r="AN1506" i="1"/>
  <c r="AF1512" i="1"/>
  <c r="AK1519" i="1"/>
  <c r="AI1519" i="1"/>
  <c r="AH1506" i="1"/>
  <c r="AI1506" i="1"/>
  <c r="AI1512" i="1"/>
  <c r="AG1519" i="1"/>
  <c r="AK1512" i="1"/>
  <c r="AK1397" i="1"/>
  <c r="AK1445" i="1"/>
  <c r="AJ1551" i="1"/>
  <c r="AH1551" i="1"/>
  <c r="AF1552" i="1"/>
  <c r="AG1552" i="1"/>
  <c r="AJ1556" i="1"/>
  <c r="AH1556" i="1"/>
  <c r="AI1557" i="1"/>
  <c r="AG1557" i="1"/>
  <c r="AF1560" i="1"/>
  <c r="AG1560" i="1"/>
  <c r="AE1561" i="1"/>
  <c r="AH1561" i="1"/>
  <c r="AK1563" i="1"/>
  <c r="AD1563" i="1"/>
  <c r="AJ1564" i="1"/>
  <c r="AE1564" i="1"/>
  <c r="AI1565" i="1"/>
  <c r="AD1565" i="1"/>
  <c r="AI1568" i="1"/>
  <c r="AF1568" i="1"/>
  <c r="AI1569" i="1"/>
  <c r="AD1569" i="1"/>
  <c r="AI1570" i="1"/>
  <c r="AG1570" i="1"/>
  <c r="AI1572" i="1"/>
  <c r="AD1572" i="1"/>
  <c r="AI1573" i="1"/>
  <c r="AE1573" i="1"/>
  <c r="AI1574" i="1"/>
  <c r="AG1574" i="1"/>
  <c r="AJ1575" i="1"/>
  <c r="AI1575" i="1"/>
  <c r="AJ1576" i="1"/>
  <c r="AH1576" i="1"/>
  <c r="AJ1577" i="1"/>
  <c r="AE1577" i="1"/>
  <c r="AJ1578" i="1"/>
  <c r="AD1578" i="1"/>
  <c r="AJ1580" i="1"/>
  <c r="AI1580" i="1"/>
  <c r="AJ1582" i="1"/>
  <c r="AD1582" i="1"/>
  <c r="AG1583" i="1"/>
  <c r="AI1583" i="1"/>
  <c r="AF1584" i="1"/>
  <c r="AI1584" i="1"/>
  <c r="AJ1586" i="1"/>
  <c r="AD1586" i="1"/>
  <c r="AI1586" i="1"/>
  <c r="AI1587" i="1"/>
  <c r="AH1587" i="1"/>
  <c r="AN1588" i="1"/>
  <c r="AM1588" i="1"/>
  <c r="AE1591" i="1"/>
  <c r="AG1591" i="1"/>
  <c r="AD1591" i="1"/>
  <c r="AM1593" i="1"/>
  <c r="AN1593" i="1"/>
  <c r="AJ1594" i="1"/>
  <c r="AH1594" i="1"/>
  <c r="AK1594" i="1"/>
  <c r="AN1599" i="1"/>
  <c r="AT1599" i="1"/>
  <c r="AT1600" i="1"/>
  <c r="AN1600" i="1"/>
  <c r="AM1600" i="1"/>
  <c r="AN1601" i="1"/>
  <c r="AM1601" i="1"/>
  <c r="AT1601" i="1"/>
  <c r="AJ1602" i="1"/>
  <c r="AG1602" i="1"/>
  <c r="AM1602" i="1"/>
  <c r="AN1602" i="1"/>
  <c r="AF1603" i="1"/>
  <c r="AH1603" i="1"/>
  <c r="AE1603" i="1"/>
  <c r="AN1603" i="1"/>
  <c r="AT1603" i="1"/>
  <c r="AH1604" i="1"/>
  <c r="AI1604" i="1"/>
  <c r="AI1606" i="1"/>
  <c r="AD1606" i="1"/>
  <c r="AM1606" i="1"/>
  <c r="AN1606" i="1"/>
  <c r="AF1607" i="1"/>
  <c r="AE1607" i="1"/>
  <c r="AJ1607" i="1"/>
  <c r="AF1608" i="1"/>
  <c r="AD1608" i="1"/>
  <c r="AJ1609" i="1"/>
  <c r="AK1609" i="1"/>
  <c r="AH1616" i="1"/>
  <c r="AG1616" i="1"/>
  <c r="AF1618" i="1"/>
  <c r="AG1618" i="1"/>
  <c r="AH1618" i="1"/>
  <c r="AF1625" i="1"/>
  <c r="AK1625" i="1"/>
  <c r="AM1625" i="1"/>
  <c r="AN1625" i="1"/>
  <c r="AF1626" i="1"/>
  <c r="AI1626" i="1"/>
  <c r="AD1628" i="1"/>
  <c r="AG1628" i="1"/>
  <c r="AJ1630" i="1"/>
  <c r="AE1630" i="1"/>
  <c r="AG1630" i="1"/>
  <c r="AI1631" i="1"/>
  <c r="AD1631" i="1"/>
  <c r="AG1631" i="1"/>
  <c r="AG1633" i="1"/>
  <c r="AH1633" i="1"/>
  <c r="AI1633" i="1"/>
  <c r="AK1637" i="1"/>
  <c r="AI1637" i="1"/>
  <c r="AD1637" i="1"/>
  <c r="AJ1638" i="1"/>
  <c r="AG1638" i="1"/>
  <c r="AK1638" i="1"/>
  <c r="AD1638" i="1"/>
  <c r="AJ1641" i="1"/>
  <c r="AH1641" i="1"/>
  <c r="AE1641" i="1"/>
  <c r="AI1641" i="1"/>
  <c r="AJ1642" i="1"/>
  <c r="AG1642" i="1"/>
  <c r="AE1642" i="1"/>
  <c r="AI1642" i="1"/>
  <c r="AJ1643" i="1"/>
  <c r="AF1643" i="1"/>
  <c r="AE1643" i="1"/>
  <c r="AI1643" i="1"/>
  <c r="AJ1644" i="1"/>
  <c r="AD1644" i="1"/>
  <c r="AE1644" i="1"/>
  <c r="AH1644" i="1"/>
  <c r="AJ1645" i="1"/>
  <c r="AD1645" i="1"/>
  <c r="AG1645" i="1"/>
  <c r="AJ1646" i="1"/>
  <c r="AI1646" i="1"/>
  <c r="AF1646" i="1"/>
  <c r="AI1649" i="1"/>
  <c r="AK1649" i="1"/>
  <c r="AJ1649" i="1"/>
  <c r="AE1649" i="1"/>
  <c r="AH1650" i="1"/>
  <c r="AI1650" i="1"/>
  <c r="AM1650" i="1"/>
  <c r="AN1650" i="1"/>
  <c r="AJ1653" i="1"/>
  <c r="AD1653" i="1"/>
  <c r="AG1653" i="1"/>
  <c r="AE1653" i="1"/>
  <c r="AH1653" i="1"/>
  <c r="AK1654" i="1"/>
  <c r="AH1654" i="1"/>
  <c r="AG1656" i="1"/>
  <c r="AH1656" i="1"/>
  <c r="AD1656" i="1"/>
  <c r="AK1659" i="1"/>
  <c r="AG1659" i="1"/>
  <c r="AJ1661" i="1"/>
  <c r="AH1661" i="1"/>
  <c r="AF1661" i="1"/>
  <c r="AD1661" i="1"/>
  <c r="AG1661" i="1"/>
  <c r="AT1662" i="1"/>
  <c r="AN1662" i="1"/>
  <c r="AM1665" i="1"/>
  <c r="AN1665" i="1"/>
  <c r="AI1666" i="1"/>
  <c r="AG1666" i="1"/>
  <c r="AJ1666" i="1"/>
  <c r="AH1666" i="1"/>
  <c r="AM1666" i="1"/>
  <c r="AN1666" i="1"/>
  <c r="AK1667" i="1"/>
  <c r="AF1667" i="1"/>
  <c r="AJ1669" i="1"/>
  <c r="AH1669" i="1"/>
  <c r="AG1669" i="1"/>
  <c r="AK1669" i="1"/>
  <c r="AM1675" i="1"/>
  <c r="AN1675" i="1"/>
  <c r="AF1677" i="1"/>
  <c r="AG1677" i="1"/>
  <c r="AE1677" i="1"/>
  <c r="AD1677" i="1"/>
  <c r="AH1677" i="1"/>
  <c r="AI1678" i="1"/>
  <c r="AK1678" i="1"/>
  <c r="AH1678" i="1"/>
  <c r="AH1683" i="1"/>
  <c r="AD1683" i="1"/>
  <c r="AI1683" i="1"/>
  <c r="AG1683" i="1"/>
  <c r="AF1683" i="1"/>
  <c r="AJ1683" i="1"/>
  <c r="AN1686" i="1"/>
  <c r="AM1686" i="1"/>
  <c r="AK1688" i="1"/>
  <c r="AI1688" i="1"/>
  <c r="AF1688" i="1"/>
  <c r="AE1688" i="1"/>
  <c r="AD1688" i="1"/>
  <c r="AG1688" i="1"/>
  <c r="AJ1689" i="1"/>
  <c r="AG1689" i="1"/>
  <c r="AE1689" i="1"/>
  <c r="AD1689" i="1"/>
  <c r="AF1689" i="1"/>
  <c r="AM1693" i="1"/>
  <c r="AN1693" i="1"/>
  <c r="AK1695" i="1"/>
  <c r="AE1695" i="1"/>
  <c r="AG1695" i="1"/>
  <c r="AG1697" i="1"/>
  <c r="AK1697" i="1"/>
  <c r="AJ1697" i="1"/>
  <c r="AI1697" i="1"/>
  <c r="AH1700" i="1"/>
  <c r="AG1700" i="1"/>
  <c r="AE1700" i="1"/>
  <c r="AJ1700" i="1"/>
  <c r="AF1701" i="1"/>
  <c r="AG1701" i="1"/>
  <c r="AK1703" i="1"/>
  <c r="AD1703" i="1"/>
  <c r="AJ1703" i="1"/>
  <c r="AJ1706" i="1"/>
  <c r="AF1706" i="1"/>
  <c r="AE1706" i="1"/>
  <c r="AD1706" i="1"/>
  <c r="AG1706" i="1"/>
  <c r="AH1707" i="1"/>
  <c r="AF1707" i="1"/>
  <c r="AJ1707" i="1"/>
  <c r="AE1707" i="1"/>
  <c r="AK1707" i="1"/>
  <c r="AG1708" i="1"/>
  <c r="AK1708" i="1"/>
  <c r="AI1708" i="1"/>
  <c r="AD1712" i="1"/>
  <c r="AF1712" i="1"/>
  <c r="AI1712" i="1"/>
  <c r="AH1712" i="1"/>
  <c r="AE1712" i="1"/>
  <c r="AM1717" i="1"/>
  <c r="AN1717" i="1"/>
  <c r="AI1729" i="1"/>
  <c r="AF1729" i="1"/>
  <c r="AN1735" i="1"/>
  <c r="AM1735" i="1"/>
  <c r="AH1737" i="1"/>
  <c r="AJ1737" i="1"/>
  <c r="AI1737" i="1"/>
  <c r="AG1737" i="1"/>
  <c r="AF1737" i="1"/>
  <c r="AK1737" i="1"/>
  <c r="AG1743" i="1"/>
  <c r="AD1743" i="1"/>
  <c r="AK1746" i="1"/>
  <c r="AJ1746" i="1"/>
  <c r="AI1746" i="1"/>
  <c r="AE1751" i="1"/>
  <c r="AK1751" i="1"/>
  <c r="AJ1751" i="1"/>
  <c r="AF1751" i="1"/>
  <c r="AD1751" i="1"/>
  <c r="AM1757" i="1"/>
  <c r="AN1757" i="1"/>
  <c r="AM1761" i="1"/>
  <c r="AN1761" i="1"/>
  <c r="AF1599" i="1"/>
  <c r="AD1599" i="1"/>
  <c r="AJ1622" i="1"/>
  <c r="AF1622" i="1"/>
  <c r="AJ1639" i="1"/>
  <c r="AD1639" i="1"/>
  <c r="AK1640" i="1"/>
  <c r="AE1651" i="1"/>
  <c r="AI1651" i="1"/>
  <c r="AG1655" i="1"/>
  <c r="AK1655" i="1"/>
  <c r="AM1657" i="1"/>
  <c r="AD1663" i="1"/>
  <c r="AJ1665" i="1"/>
  <c r="AH1665" i="1"/>
  <c r="AF1698" i="1"/>
  <c r="AG1698" i="1"/>
  <c r="AD1709" i="1"/>
  <c r="AH1710" i="1"/>
  <c r="AJ1723" i="1"/>
  <c r="AG1723" i="1"/>
  <c r="AI1724" i="1"/>
  <c r="AF1724" i="1"/>
  <c r="AJ1726" i="1"/>
  <c r="AH1728" i="1"/>
  <c r="AE1730" i="1"/>
  <c r="AE1731" i="1"/>
  <c r="AG1740" i="1"/>
  <c r="AD1744" i="1"/>
  <c r="AI1745" i="1"/>
  <c r="AH1748" i="1"/>
  <c r="AG1749" i="1"/>
  <c r="AJ1750" i="1"/>
  <c r="AG1752" i="1"/>
  <c r="AF1752" i="1"/>
  <c r="AK1762" i="1"/>
  <c r="AJ1762" i="1"/>
  <c r="AM1764" i="1"/>
  <c r="AG1840" i="1"/>
  <c r="AJ1840" i="1"/>
  <c r="AF1840" i="1"/>
  <c r="AE1840" i="1"/>
  <c r="AD1840" i="1"/>
  <c r="AI1891" i="1"/>
  <c r="AK1891" i="1"/>
  <c r="AE1891" i="1"/>
  <c r="AG1730" i="1"/>
  <c r="AH1738" i="1"/>
  <c r="AG1738" i="1"/>
  <c r="AH1740" i="1"/>
  <c r="AJ1745" i="1"/>
  <c r="AK1750" i="1"/>
  <c r="AJ1757" i="1"/>
  <c r="AH1757" i="1"/>
  <c r="AI1757" i="1"/>
  <c r="AF1761" i="1"/>
  <c r="AE1761" i="1"/>
  <c r="AG1761" i="1"/>
  <c r="AM1869" i="1"/>
  <c r="AN1869" i="1"/>
  <c r="AF1719" i="1"/>
  <c r="AI1719" i="1"/>
  <c r="AK1748" i="1"/>
  <c r="AG1748" i="1"/>
  <c r="AJ1791" i="1"/>
  <c r="AI1791" i="1"/>
  <c r="AG1791" i="1"/>
  <c r="AF1791" i="1"/>
  <c r="AE1791" i="1"/>
  <c r="AD1791" i="1"/>
  <c r="AK1791" i="1"/>
  <c r="AH1791" i="1"/>
  <c r="AJ1749" i="1"/>
  <c r="AE1749" i="1"/>
  <c r="AH1761" i="1"/>
  <c r="AN1802" i="1"/>
  <c r="AM1802" i="1"/>
  <c r="AK1805" i="1"/>
  <c r="AJ1805" i="1"/>
  <c r="AF1805" i="1"/>
  <c r="AI1599" i="1"/>
  <c r="AT1605" i="1"/>
  <c r="AE1611" i="1"/>
  <c r="AD1611" i="1"/>
  <c r="AK1614" i="1"/>
  <c r="AH1622" i="1"/>
  <c r="AH1624" i="1"/>
  <c r="AI1624" i="1"/>
  <c r="AH1639" i="1"/>
  <c r="AG1640" i="1"/>
  <c r="AJ1647" i="1"/>
  <c r="AH1647" i="1"/>
  <c r="AG1648" i="1"/>
  <c r="AJ1648" i="1"/>
  <c r="AH1651" i="1"/>
  <c r="AN1656" i="1"/>
  <c r="AJ1662" i="1"/>
  <c r="AE1662" i="1"/>
  <c r="AI1663" i="1"/>
  <c r="AG1665" i="1"/>
  <c r="AJ1673" i="1"/>
  <c r="AF1673" i="1"/>
  <c r="AN1673" i="1"/>
  <c r="AK1681" i="1"/>
  <c r="AK1692" i="1"/>
  <c r="AD1692" i="1"/>
  <c r="AI1698" i="1"/>
  <c r="AJ1705" i="1"/>
  <c r="AH1705" i="1"/>
  <c r="AJ1714" i="1"/>
  <c r="AH1714" i="1"/>
  <c r="AJ1715" i="1"/>
  <c r="AG1715" i="1"/>
  <c r="AD1719" i="1"/>
  <c r="AD1721" i="1"/>
  <c r="AE1721" i="1"/>
  <c r="AH1723" i="1"/>
  <c r="AJ1724" i="1"/>
  <c r="AD1726" i="1"/>
  <c r="AJ1733" i="1"/>
  <c r="AI1738" i="1"/>
  <c r="AD1740" i="1"/>
  <c r="AD1748" i="1"/>
  <c r="AI1752" i="1"/>
  <c r="AF1757" i="1"/>
  <c r="AI1761" i="1"/>
  <c r="AJ1775" i="1"/>
  <c r="AG1775" i="1"/>
  <c r="AF1775" i="1"/>
  <c r="AE1775" i="1"/>
  <c r="AD1775" i="1"/>
  <c r="AI1775" i="1"/>
  <c r="AH1775" i="1"/>
  <c r="AI1833" i="1"/>
  <c r="AF1833" i="1"/>
  <c r="AJ1833" i="1"/>
  <c r="AK1833" i="1"/>
  <c r="AE1833" i="1"/>
  <c r="AD1833" i="1"/>
  <c r="AM1896" i="1"/>
  <c r="AN1896" i="1"/>
  <c r="AK1663" i="1"/>
  <c r="AM1668" i="1"/>
  <c r="AN1668" i="1"/>
  <c r="AK1672" i="1"/>
  <c r="AG1672" i="1"/>
  <c r="AN1690" i="1"/>
  <c r="AM1690" i="1"/>
  <c r="AD1704" i="1"/>
  <c r="AG1704" i="1"/>
  <c r="AD1710" i="1"/>
  <c r="AE1719" i="1"/>
  <c r="AE1726" i="1"/>
  <c r="AJ1731" i="1"/>
  <c r="AD1731" i="1"/>
  <c r="AE1740" i="1"/>
  <c r="AE1741" i="1"/>
  <c r="AG1744" i="1"/>
  <c r="AH1744" i="1"/>
  <c r="AE1748" i="1"/>
  <c r="AD1749" i="1"/>
  <c r="AG1750" i="1"/>
  <c r="AG1757" i="1"/>
  <c r="AJ1761" i="1"/>
  <c r="AE1797" i="1"/>
  <c r="AG1797" i="1"/>
  <c r="AK1797" i="1"/>
  <c r="AJ1797" i="1"/>
  <c r="AI1797" i="1"/>
  <c r="AF1797" i="1"/>
  <c r="AM1819" i="1"/>
  <c r="AN1819" i="1"/>
  <c r="AE1848" i="1"/>
  <c r="AJ1848" i="1"/>
  <c r="AI1848" i="1"/>
  <c r="AH1848" i="1"/>
  <c r="AE1705" i="1"/>
  <c r="AG1710" i="1"/>
  <c r="AD1714" i="1"/>
  <c r="AD1715" i="1"/>
  <c r="AH1719" i="1"/>
  <c r="AF1721" i="1"/>
  <c r="AK1723" i="1"/>
  <c r="AH1725" i="1"/>
  <c r="AI1725" i="1"/>
  <c r="AI1726" i="1"/>
  <c r="AN1728" i="1"/>
  <c r="AM1728" i="1"/>
  <c r="AN1732" i="1"/>
  <c r="AF1740" i="1"/>
  <c r="AF1748" i="1"/>
  <c r="AF1749" i="1"/>
  <c r="AH1750" i="1"/>
  <c r="AK1757" i="1"/>
  <c r="AG1764" i="1"/>
  <c r="AK1775" i="1"/>
  <c r="AK1579" i="1"/>
  <c r="AN1640" i="1"/>
  <c r="AT1645" i="1"/>
  <c r="AK1664" i="1"/>
  <c r="AN1681" i="1"/>
  <c r="AK1732" i="1"/>
  <c r="AN1756" i="1"/>
  <c r="AK1765" i="1"/>
  <c r="AI1766" i="1"/>
  <c r="AH1767" i="1"/>
  <c r="AE1769" i="1"/>
  <c r="AG1773" i="1"/>
  <c r="AG1776" i="1"/>
  <c r="AI1781" i="1"/>
  <c r="AG1789" i="1"/>
  <c r="AG1796" i="1"/>
  <c r="AJ1798" i="1"/>
  <c r="AF1798" i="1"/>
  <c r="AJ1799" i="1"/>
  <c r="AE1799" i="1"/>
  <c r="AN1799" i="1"/>
  <c r="AE1846" i="1"/>
  <c r="AD1846" i="1"/>
  <c r="AF1846" i="1"/>
  <c r="AM1856" i="1"/>
  <c r="AN1856" i="1"/>
  <c r="AD1863" i="1"/>
  <c r="AE1863" i="1"/>
  <c r="AF1863" i="1"/>
  <c r="AH1867" i="1"/>
  <c r="AE1867" i="1"/>
  <c r="AG1867" i="1"/>
  <c r="AF1867" i="1"/>
  <c r="AJ1881" i="1"/>
  <c r="AG1881" i="1"/>
  <c r="AE1881" i="1"/>
  <c r="AI1881" i="1"/>
  <c r="AH1881" i="1"/>
  <c r="AF1893" i="1"/>
  <c r="AE1893" i="1"/>
  <c r="AH1893" i="1"/>
  <c r="AD1893" i="1"/>
  <c r="AJ1893" i="1"/>
  <c r="AI1893" i="1"/>
  <c r="AM1900" i="1"/>
  <c r="AN1900" i="1"/>
  <c r="AJ1946" i="1"/>
  <c r="AH1946" i="1"/>
  <c r="AE1946" i="1"/>
  <c r="AK1946" i="1"/>
  <c r="AK1766" i="1"/>
  <c r="AM1809" i="1"/>
  <c r="AN1809" i="1"/>
  <c r="AG1826" i="1"/>
  <c r="AH1826" i="1"/>
  <c r="AI1826" i="1"/>
  <c r="AN1827" i="1"/>
  <c r="AM1827" i="1"/>
  <c r="AK1838" i="1"/>
  <c r="AD1838" i="1"/>
  <c r="AF1845" i="1"/>
  <c r="AG1845" i="1"/>
  <c r="AI1861" i="1"/>
  <c r="AK1861" i="1"/>
  <c r="AI1878" i="1"/>
  <c r="AF1878" i="1"/>
  <c r="AD1896" i="1"/>
  <c r="AG1896" i="1"/>
  <c r="AF1936" i="1"/>
  <c r="AJ1936" i="1"/>
  <c r="AD1766" i="1"/>
  <c r="AM1784" i="1"/>
  <c r="AD1792" i="1"/>
  <c r="AJ1792" i="1"/>
  <c r="AE1802" i="1"/>
  <c r="AE1804" i="1"/>
  <c r="AG1804" i="1"/>
  <c r="AH1804" i="1"/>
  <c r="AN1812" i="1"/>
  <c r="AM1812" i="1"/>
  <c r="AJ1815" i="1"/>
  <c r="AD1815" i="1"/>
  <c r="AD1826" i="1"/>
  <c r="AE1838" i="1"/>
  <c r="AE1845" i="1"/>
  <c r="AJ1857" i="1"/>
  <c r="AH1857" i="1"/>
  <c r="AI1857" i="1"/>
  <c r="AE1861" i="1"/>
  <c r="AG1884" i="1"/>
  <c r="AJ1884" i="1"/>
  <c r="AE1884" i="1"/>
  <c r="AD1884" i="1"/>
  <c r="AN1893" i="1"/>
  <c r="AE1896" i="1"/>
  <c r="AJ1920" i="1"/>
  <c r="AH1920" i="1"/>
  <c r="AI1920" i="1"/>
  <c r="AG1937" i="1"/>
  <c r="AI1937" i="1"/>
  <c r="AH1937" i="1"/>
  <c r="AE1937" i="1"/>
  <c r="AD1937" i="1"/>
  <c r="AK1941" i="1"/>
  <c r="AG1941" i="1"/>
  <c r="AF1941" i="1"/>
  <c r="AE1941" i="1"/>
  <c r="AI1941" i="1"/>
  <c r="AH1941" i="1"/>
  <c r="AD1941" i="1"/>
  <c r="AE1766" i="1"/>
  <c r="AH1777" i="1"/>
  <c r="AJ1777" i="1"/>
  <c r="AI1802" i="1"/>
  <c r="AJ1807" i="1"/>
  <c r="AH1807" i="1"/>
  <c r="AI1807" i="1"/>
  <c r="AN1816" i="1"/>
  <c r="AM1816" i="1"/>
  <c r="AK1820" i="1"/>
  <c r="AI1820" i="1"/>
  <c r="AJ1820" i="1"/>
  <c r="AE1826" i="1"/>
  <c r="AJ1831" i="1"/>
  <c r="AH1831" i="1"/>
  <c r="AI1831" i="1"/>
  <c r="AG1832" i="1"/>
  <c r="AH1832" i="1"/>
  <c r="AN1834" i="1"/>
  <c r="AF1838" i="1"/>
  <c r="AH1845" i="1"/>
  <c r="AE1854" i="1"/>
  <c r="AD1854" i="1"/>
  <c r="AF1854" i="1"/>
  <c r="AG1860" i="1"/>
  <c r="AF1860" i="1"/>
  <c r="AE1894" i="1"/>
  <c r="AG1894" i="1"/>
  <c r="AJ1894" i="1"/>
  <c r="AH1894" i="1"/>
  <c r="AJ1896" i="1"/>
  <c r="AJ1899" i="1"/>
  <c r="AD1899" i="1"/>
  <c r="AK1899" i="1"/>
  <c r="AE1918" i="1"/>
  <c r="AG1918" i="1"/>
  <c r="AF1918" i="1"/>
  <c r="AJ1918" i="1"/>
  <c r="AH1918" i="1"/>
  <c r="AM1922" i="1"/>
  <c r="AN1922" i="1"/>
  <c r="AF1925" i="1"/>
  <c r="AJ1925" i="1"/>
  <c r="AI1925" i="1"/>
  <c r="AE1925" i="1"/>
  <c r="AH1925" i="1"/>
  <c r="AG1925" i="1"/>
  <c r="AN1941" i="1"/>
  <c r="AM1941" i="1"/>
  <c r="AF1766" i="1"/>
  <c r="AD1767" i="1"/>
  <c r="AD1776" i="1"/>
  <c r="AJ1779" i="1"/>
  <c r="AG1779" i="1"/>
  <c r="AF1780" i="1"/>
  <c r="AG1780" i="1"/>
  <c r="AF1792" i="1"/>
  <c r="AD1804" i="1"/>
  <c r="AF1811" i="1"/>
  <c r="AE1811" i="1"/>
  <c r="AE1815" i="1"/>
  <c r="AM1817" i="1"/>
  <c r="AK1822" i="1"/>
  <c r="AH1822" i="1"/>
  <c r="AI1822" i="1"/>
  <c r="AJ1823" i="1"/>
  <c r="AF1823" i="1"/>
  <c r="AG1823" i="1"/>
  <c r="AF1826" i="1"/>
  <c r="AG1838" i="1"/>
  <c r="AI1845" i="1"/>
  <c r="AG1855" i="1"/>
  <c r="AD1857" i="1"/>
  <c r="AH1859" i="1"/>
  <c r="AD1859" i="1"/>
  <c r="AE1859" i="1"/>
  <c r="AJ1873" i="1"/>
  <c r="AI1873" i="1"/>
  <c r="AE1873" i="1"/>
  <c r="AD1873" i="1"/>
  <c r="AD1882" i="1"/>
  <c r="AJ1882" i="1"/>
  <c r="AG1882" i="1"/>
  <c r="AK1882" i="1"/>
  <c r="AF1884" i="1"/>
  <c r="AD1887" i="1"/>
  <c r="AJ1887" i="1"/>
  <c r="AE1887" i="1"/>
  <c r="AN1888" i="1"/>
  <c r="AM1899" i="1"/>
  <c r="AN1899" i="1"/>
  <c r="AH1909" i="1"/>
  <c r="AG1920" i="1"/>
  <c r="AF1937" i="1"/>
  <c r="AG1766" i="1"/>
  <c r="AF1767" i="1"/>
  <c r="AE1776" i="1"/>
  <c r="AE1777" i="1"/>
  <c r="AE1781" i="1"/>
  <c r="AN1782" i="1"/>
  <c r="AG1792" i="1"/>
  <c r="AM1794" i="1"/>
  <c r="AM1798" i="1"/>
  <c r="AI1799" i="1"/>
  <c r="AK1801" i="1"/>
  <c r="AJ1801" i="1"/>
  <c r="AF1804" i="1"/>
  <c r="AM1806" i="1"/>
  <c r="AN1806" i="1"/>
  <c r="AD1807" i="1"/>
  <c r="AD1808" i="1"/>
  <c r="AF1815" i="1"/>
  <c r="AK1818" i="1"/>
  <c r="AH1818" i="1"/>
  <c r="AI1818" i="1"/>
  <c r="AH1820" i="1"/>
  <c r="AJ1826" i="1"/>
  <c r="AD1831" i="1"/>
  <c r="AD1832" i="1"/>
  <c r="AH1838" i="1"/>
  <c r="AJ1845" i="1"/>
  <c r="AI1847" i="1"/>
  <c r="AJ1847" i="1"/>
  <c r="AN1848" i="1"/>
  <c r="AN1849" i="1"/>
  <c r="AK1851" i="1"/>
  <c r="AJ1851" i="1"/>
  <c r="AG1854" i="1"/>
  <c r="AI1855" i="1"/>
  <c r="AE1857" i="1"/>
  <c r="AH1860" i="1"/>
  <c r="AM1882" i="1"/>
  <c r="AN1882" i="1"/>
  <c r="AH1884" i="1"/>
  <c r="AJ1889" i="1"/>
  <c r="AF1889" i="1"/>
  <c r="AD1889" i="1"/>
  <c r="AH1889" i="1"/>
  <c r="AG1889" i="1"/>
  <c r="AI1894" i="1"/>
  <c r="AG1899" i="1"/>
  <c r="AD1918" i="1"/>
  <c r="AD1925" i="1"/>
  <c r="AM1928" i="1"/>
  <c r="AN1928" i="1"/>
  <c r="AJ1937" i="1"/>
  <c r="AI1765" i="1"/>
  <c r="AH1766" i="1"/>
  <c r="AG1767" i="1"/>
  <c r="AF1776" i="1"/>
  <c r="AF1777" i="1"/>
  <c r="AD1779" i="1"/>
  <c r="AD1780" i="1"/>
  <c r="AG1781" i="1"/>
  <c r="AJ1783" i="1"/>
  <c r="AH1783" i="1"/>
  <c r="AN1783" i="1"/>
  <c r="AJ1787" i="1"/>
  <c r="AH1787" i="1"/>
  <c r="AH1792" i="1"/>
  <c r="AJ1795" i="1"/>
  <c r="AK1795" i="1"/>
  <c r="AK1799" i="1"/>
  <c r="AI1804" i="1"/>
  <c r="AE1807" i="1"/>
  <c r="AG1808" i="1"/>
  <c r="AI1811" i="1"/>
  <c r="AG1815" i="1"/>
  <c r="AJ1821" i="1"/>
  <c r="AK1821" i="1"/>
  <c r="AD1822" i="1"/>
  <c r="AD1823" i="1"/>
  <c r="AE1831" i="1"/>
  <c r="AF1832" i="1"/>
  <c r="AM1833" i="1"/>
  <c r="AK1835" i="1"/>
  <c r="AI1838" i="1"/>
  <c r="AJ1849" i="1"/>
  <c r="AG1849" i="1"/>
  <c r="AH1849" i="1"/>
  <c r="AI1850" i="1"/>
  <c r="AE1850" i="1"/>
  <c r="AF1850" i="1"/>
  <c r="AH1854" i="1"/>
  <c r="AF1857" i="1"/>
  <c r="AF1859" i="1"/>
  <c r="AI1860" i="1"/>
  <c r="AM1862" i="1"/>
  <c r="AF1873" i="1"/>
  <c r="AH1882" i="1"/>
  <c r="AI1884" i="1"/>
  <c r="AG1887" i="1"/>
  <c r="AI1918" i="1"/>
  <c r="AJ1921" i="1"/>
  <c r="AH1921" i="1"/>
  <c r="AG1921" i="1"/>
  <c r="AI1921" i="1"/>
  <c r="AE1921" i="1"/>
  <c r="AK1921" i="1"/>
  <c r="AM1923" i="1"/>
  <c r="AN1923" i="1"/>
  <c r="AF1933" i="1"/>
  <c r="AE1933" i="1"/>
  <c r="AD1933" i="1"/>
  <c r="AH1933" i="1"/>
  <c r="AG1933" i="1"/>
  <c r="AK1839" i="1"/>
  <c r="AM1842" i="1"/>
  <c r="AG1864" i="1"/>
  <c r="AE1865" i="1"/>
  <c r="AI1868" i="1"/>
  <c r="AM1880" i="1"/>
  <c r="AI1888" i="1"/>
  <c r="AG1890" i="1"/>
  <c r="AJ1901" i="1"/>
  <c r="AJ1905" i="1"/>
  <c r="AD1905" i="1"/>
  <c r="AE1910" i="1"/>
  <c r="AH1910" i="1"/>
  <c r="AG1910" i="1"/>
  <c r="AJ1929" i="1"/>
  <c r="AH1929" i="1"/>
  <c r="AG1929" i="1"/>
  <c r="AJ1932" i="1"/>
  <c r="AD1932" i="1"/>
  <c r="AJ1938" i="1"/>
  <c r="AF1940" i="1"/>
  <c r="AE1940" i="1"/>
  <c r="AK1940" i="1"/>
  <c r="AJ1940" i="1"/>
  <c r="AF1985" i="1"/>
  <c r="AG1985" i="1"/>
  <c r="AE1985" i="1"/>
  <c r="AD1985" i="1"/>
  <c r="AI1985" i="1"/>
  <c r="AH1985" i="1"/>
  <c r="AJ1897" i="1"/>
  <c r="AD1897" i="1"/>
  <c r="AM1906" i="1"/>
  <c r="AN1906" i="1"/>
  <c r="AI1914" i="1"/>
  <c r="AJ1914" i="1"/>
  <c r="AH1914" i="1"/>
  <c r="AH1919" i="1"/>
  <c r="AF1919" i="1"/>
  <c r="AH1924" i="1"/>
  <c r="AE1924" i="1"/>
  <c r="AI1928" i="1"/>
  <c r="AJ1928" i="1"/>
  <c r="AG1989" i="1"/>
  <c r="AF1989" i="1"/>
  <c r="AD1989" i="1"/>
  <c r="AJ1989" i="1"/>
  <c r="AI1989" i="1"/>
  <c r="AK1956" i="1"/>
  <c r="AJ1956" i="1"/>
  <c r="AI1956" i="1"/>
  <c r="AE1956" i="1"/>
  <c r="AJ1965" i="1"/>
  <c r="AF1965" i="1"/>
  <c r="AE1965" i="1"/>
  <c r="AD1965" i="1"/>
  <c r="AH1965" i="1"/>
  <c r="AG1965" i="1"/>
  <c r="AJ1969" i="1"/>
  <c r="AG1969" i="1"/>
  <c r="AF1969" i="1"/>
  <c r="AE1969" i="1"/>
  <c r="AI1969" i="1"/>
  <c r="AH1969" i="1"/>
  <c r="AJ1971" i="1"/>
  <c r="AE1971" i="1"/>
  <c r="AD1971" i="1"/>
  <c r="AG1971" i="1"/>
  <c r="AF1971" i="1"/>
  <c r="AM1997" i="1"/>
  <c r="AT1997" i="1"/>
  <c r="AF1944" i="1"/>
  <c r="AJ1944" i="1"/>
  <c r="AE1944" i="1"/>
  <c r="AK1944" i="1"/>
  <c r="AI1974" i="1"/>
  <c r="AG1974" i="1"/>
  <c r="AF1974" i="1"/>
  <c r="AE1974" i="1"/>
  <c r="AJ1974" i="1"/>
  <c r="AH1974" i="1"/>
  <c r="AJ1981" i="1"/>
  <c r="AG1981" i="1"/>
  <c r="AF1981" i="1"/>
  <c r="AE1981" i="1"/>
  <c r="AI1981" i="1"/>
  <c r="AH1981" i="1"/>
  <c r="AF2002" i="1"/>
  <c r="AE2002" i="1"/>
  <c r="AK1934" i="1"/>
  <c r="AJ1934" i="1"/>
  <c r="AT1959" i="1"/>
  <c r="AI1965" i="1"/>
  <c r="AD1969" i="1"/>
  <c r="AH1971" i="1"/>
  <c r="AI1979" i="1"/>
  <c r="AK1979" i="1"/>
  <c r="AJ1979" i="1"/>
  <c r="AG1979" i="1"/>
  <c r="AJ1986" i="1"/>
  <c r="AE1986" i="1"/>
  <c r="AD1986" i="1"/>
  <c r="AG1986" i="1"/>
  <c r="AF1986" i="1"/>
  <c r="AN1989" i="1"/>
  <c r="AM1991" i="1"/>
  <c r="AT1991" i="1"/>
  <c r="AN1991" i="1"/>
  <c r="AK1865" i="1"/>
  <c r="AF1888" i="1"/>
  <c r="AG1897" i="1"/>
  <c r="AG1901" i="1"/>
  <c r="AH1912" i="1"/>
  <c r="AF1914" i="1"/>
  <c r="AF1928" i="1"/>
  <c r="AJ1960" i="1"/>
  <c r="AE1960" i="1"/>
  <c r="AD1960" i="1"/>
  <c r="AG1960" i="1"/>
  <c r="AF1960" i="1"/>
  <c r="AK1965" i="1"/>
  <c r="AK1969" i="1"/>
  <c r="AI1971" i="1"/>
  <c r="AD1974" i="1"/>
  <c r="AK1977" i="1"/>
  <c r="AH1977" i="1"/>
  <c r="AD1981" i="1"/>
  <c r="AF1984" i="1"/>
  <c r="AE1984" i="1"/>
  <c r="AD1984" i="1"/>
  <c r="AJ1984" i="1"/>
  <c r="AH1984" i="1"/>
  <c r="AH1988" i="1"/>
  <c r="AG1988" i="1"/>
  <c r="AF1988" i="1"/>
  <c r="AE1988" i="1"/>
  <c r="AJ1988" i="1"/>
  <c r="AI1988" i="1"/>
  <c r="AT1989" i="1"/>
  <c r="AG1991" i="1"/>
  <c r="AJ1964" i="1"/>
  <c r="AG1964" i="1"/>
  <c r="AF1964" i="1"/>
  <c r="AE1964" i="1"/>
  <c r="AI1964" i="1"/>
  <c r="AH1964" i="1"/>
  <c r="AJ1966" i="1"/>
  <c r="AE1966" i="1"/>
  <c r="AD1966" i="1"/>
  <c r="AG1966" i="1"/>
  <c r="AF1966" i="1"/>
  <c r="AJ1970" i="1"/>
  <c r="AF1970" i="1"/>
  <c r="AE1970" i="1"/>
  <c r="AD1970" i="1"/>
  <c r="AH1970" i="1"/>
  <c r="AG1970" i="1"/>
  <c r="AK1971" i="1"/>
  <c r="AM1977" i="1"/>
  <c r="AN1977" i="1"/>
  <c r="AK1981" i="1"/>
  <c r="AH1986" i="1"/>
  <c r="AN1815" i="1"/>
  <c r="AF1864" i="1"/>
  <c r="AD1865" i="1"/>
  <c r="AH1868" i="1"/>
  <c r="AH1888" i="1"/>
  <c r="AI1897" i="1"/>
  <c r="AI1901" i="1"/>
  <c r="AJ1912" i="1"/>
  <c r="AI1930" i="1"/>
  <c r="AH1930" i="1"/>
  <c r="AF1930" i="1"/>
  <c r="AM1931" i="1"/>
  <c r="AJ1942" i="1"/>
  <c r="AE1942" i="1"/>
  <c r="AD1942" i="1"/>
  <c r="AG1942" i="1"/>
  <c r="AF1942" i="1"/>
  <c r="AG1945" i="1"/>
  <c r="AF1945" i="1"/>
  <c r="AE1945" i="1"/>
  <c r="AD1945" i="1"/>
  <c r="AI1945" i="1"/>
  <c r="AH1945" i="1"/>
  <c r="AH1960" i="1"/>
  <c r="AG1977" i="1"/>
  <c r="AK1984" i="1"/>
  <c r="AI1986" i="1"/>
  <c r="AD1988" i="1"/>
  <c r="AI1950" i="1"/>
  <c r="AN1958" i="1"/>
  <c r="AI1959" i="1"/>
  <c r="AK1963" i="1"/>
  <c r="AN1968" i="1"/>
  <c r="AI1973" i="1"/>
  <c r="AM1980" i="1"/>
  <c r="AM1996" i="1"/>
  <c r="AG1998" i="1"/>
  <c r="AF1999" i="1"/>
  <c r="AH2004" i="1"/>
  <c r="AJ2005" i="1"/>
  <c r="AD2007" i="1"/>
  <c r="AH2008" i="1"/>
  <c r="AN2012" i="1"/>
  <c r="AK2013" i="1"/>
  <c r="AG2016" i="1"/>
  <c r="AK1950" i="1"/>
  <c r="AK1959" i="1"/>
  <c r="AT1963" i="1"/>
  <c r="AK1973" i="1"/>
  <c r="AI2008" i="1"/>
  <c r="AH2016" i="1"/>
  <c r="AJ2008" i="1"/>
  <c r="AK2008" i="1"/>
  <c r="AD2010" i="1"/>
  <c r="AD2013" i="1"/>
  <c r="AD2014" i="1"/>
  <c r="AJ2016" i="1"/>
  <c r="AM2006" i="1"/>
  <c r="AD2008" i="1"/>
  <c r="AM2008" i="1"/>
  <c r="AF2010" i="1"/>
  <c r="AD2012" i="1"/>
  <c r="AE2013" i="1"/>
  <c r="AG2014" i="1"/>
  <c r="AK2016" i="1"/>
  <c r="AN1905" i="1"/>
  <c r="AH1949" i="1"/>
  <c r="AF1950" i="1"/>
  <c r="AN1954" i="1"/>
  <c r="AM1957" i="1"/>
  <c r="AH1958" i="1"/>
  <c r="AF1959" i="1"/>
  <c r="AK1961" i="1"/>
  <c r="AI1962" i="1"/>
  <c r="AG1963" i="1"/>
  <c r="AK1967" i="1"/>
  <c r="AH1968" i="1"/>
  <c r="AT1971" i="1"/>
  <c r="AI1972" i="1"/>
  <c r="AF1973" i="1"/>
  <c r="AG1980" i="1"/>
  <c r="AN1986" i="1"/>
  <c r="AJ1992" i="1"/>
  <c r="AG1993" i="1"/>
  <c r="AJ1994" i="1"/>
  <c r="AJ1995" i="1"/>
  <c r="AG1996" i="1"/>
  <c r="AD2005" i="1"/>
  <c r="AI2007" i="1"/>
  <c r="AE2008" i="1"/>
  <c r="AI2009" i="1"/>
  <c r="AH2010" i="1"/>
  <c r="AF2012" i="1"/>
  <c r="AG2013" i="1"/>
  <c r="AM2014" i="1"/>
  <c r="AH2015" i="1"/>
  <c r="AD2016" i="1"/>
  <c r="AM2016" i="1"/>
  <c r="AH2017" i="1"/>
  <c r="AK1913" i="1"/>
  <c r="AI1949" i="1"/>
  <c r="AG1950" i="1"/>
  <c r="AI1958" i="1"/>
  <c r="AG1959" i="1"/>
  <c r="AK1962" i="1"/>
  <c r="AH1963" i="1"/>
  <c r="AT1967" i="1"/>
  <c r="AI1968" i="1"/>
  <c r="AK1972" i="1"/>
  <c r="AG1973" i="1"/>
  <c r="AH1980" i="1"/>
  <c r="AM1995" i="1"/>
  <c r="AI1996" i="1"/>
  <c r="AE1998" i="1"/>
  <c r="AD1999" i="1"/>
  <c r="AE2004" i="1"/>
  <c r="AE2005" i="1"/>
  <c r="AJ2007" i="1"/>
  <c r="AF2008" i="1"/>
  <c r="AK2009" i="1"/>
  <c r="AK2010" i="1"/>
  <c r="AI2012" i="1"/>
  <c r="AH2013" i="1"/>
  <c r="AI2015" i="1"/>
  <c r="AE2016" i="1"/>
  <c r="AI2017" i="1"/>
  <c r="AH1950" i="1"/>
  <c r="AK1958" i="1"/>
  <c r="AH1959" i="1"/>
  <c r="AN1962" i="1"/>
  <c r="AI1963" i="1"/>
  <c r="AK1968" i="1"/>
  <c r="AN1972" i="1"/>
  <c r="AH1973" i="1"/>
  <c r="AT1992" i="1"/>
  <c r="AM1993" i="1"/>
  <c r="AT1995" i="1"/>
  <c r="AJ1996" i="1"/>
  <c r="AF1998" i="1"/>
  <c r="AF2004" i="1"/>
  <c r="AG2005" i="1"/>
  <c r="AI2013" i="1"/>
  <c r="AN32" i="1"/>
  <c r="AH53" i="1"/>
  <c r="AJ53" i="1"/>
  <c r="AE53" i="1"/>
  <c r="AD53" i="1"/>
  <c r="AI53" i="1"/>
  <c r="AG53" i="1"/>
  <c r="AF53" i="1"/>
  <c r="AG70" i="1"/>
  <c r="AJ70" i="1"/>
  <c r="AI70" i="1"/>
  <c r="AH70" i="1"/>
  <c r="AE70" i="1"/>
  <c r="AD70" i="1"/>
  <c r="AF70" i="1"/>
  <c r="AF23" i="1"/>
  <c r="AJ23" i="1"/>
  <c r="AI23" i="1"/>
  <c r="AE23" i="1"/>
  <c r="AD23" i="1"/>
  <c r="AH23" i="1"/>
  <c r="AG23" i="1"/>
  <c r="AF87" i="1"/>
  <c r="AJ87" i="1"/>
  <c r="AI87" i="1"/>
  <c r="AE87" i="1"/>
  <c r="AD87" i="1"/>
  <c r="AH87" i="1"/>
  <c r="AG87" i="1"/>
  <c r="AN13" i="1"/>
  <c r="AM13" i="1"/>
  <c r="AN79" i="1"/>
  <c r="AN92" i="1"/>
  <c r="AK70" i="1"/>
  <c r="AN75" i="1"/>
  <c r="AM75" i="1"/>
  <c r="AK87" i="1"/>
  <c r="AD121" i="1"/>
  <c r="AJ121" i="1"/>
  <c r="AI121" i="1"/>
  <c r="AE121" i="1"/>
  <c r="AH121" i="1"/>
  <c r="AF121" i="1"/>
  <c r="AG121" i="1"/>
  <c r="AN126" i="1"/>
  <c r="AN28" i="1"/>
  <c r="AN62" i="1"/>
  <c r="AI14" i="1"/>
  <c r="AH14" i="1"/>
  <c r="AD14" i="1"/>
  <c r="AG14" i="1"/>
  <c r="AE14" i="1"/>
  <c r="AF14" i="1"/>
  <c r="AK14" i="1"/>
  <c r="AK23" i="1"/>
  <c r="AK53" i="1"/>
  <c r="AI36" i="1"/>
  <c r="AJ36" i="1"/>
  <c r="AH36" i="1"/>
  <c r="AD36" i="1"/>
  <c r="AE36" i="1"/>
  <c r="AG36" i="1"/>
  <c r="AF36" i="1"/>
  <c r="AD57" i="1"/>
  <c r="AJ57" i="1"/>
  <c r="AH57" i="1"/>
  <c r="AI57" i="1"/>
  <c r="AE57" i="1"/>
  <c r="AG57" i="1"/>
  <c r="AF57" i="1"/>
  <c r="AK74" i="1"/>
  <c r="AI74" i="1"/>
  <c r="AG74" i="1"/>
  <c r="AD74" i="1"/>
  <c r="AH74" i="1"/>
  <c r="AF74" i="1"/>
  <c r="AE74" i="1"/>
  <c r="AI100" i="1"/>
  <c r="AJ100" i="1"/>
  <c r="AH100" i="1"/>
  <c r="AD100" i="1"/>
  <c r="AG100" i="1"/>
  <c r="AF100" i="1"/>
  <c r="AE100" i="1"/>
  <c r="AM49" i="1"/>
  <c r="AM113" i="1"/>
  <c r="AM32" i="1"/>
  <c r="AE40" i="1"/>
  <c r="AJ40" i="1"/>
  <c r="AI40" i="1"/>
  <c r="AD40" i="1"/>
  <c r="AH40" i="1"/>
  <c r="AG40" i="1"/>
  <c r="AF40" i="1"/>
  <c r="AE104" i="1"/>
  <c r="AJ104" i="1"/>
  <c r="AD104" i="1"/>
  <c r="AI104" i="1"/>
  <c r="AF104" i="1"/>
  <c r="AH104" i="1"/>
  <c r="AG104" i="1"/>
  <c r="AN45" i="1"/>
  <c r="AN96" i="1"/>
  <c r="AN109" i="1"/>
  <c r="AH117" i="1"/>
  <c r="AJ117" i="1"/>
  <c r="AI117" i="1"/>
  <c r="AG117" i="1"/>
  <c r="AE117" i="1"/>
  <c r="AD117" i="1"/>
  <c r="AF117" i="1"/>
  <c r="AM126" i="1"/>
  <c r="AG134" i="1"/>
  <c r="AJ134" i="1"/>
  <c r="AH134" i="1"/>
  <c r="AE134" i="1"/>
  <c r="AD134" i="1"/>
  <c r="AI134" i="1"/>
  <c r="AF134" i="1"/>
  <c r="AH205" i="1"/>
  <c r="AG205" i="1"/>
  <c r="AI212" i="1"/>
  <c r="AH212" i="1"/>
  <c r="AM219" i="1"/>
  <c r="AN224" i="1"/>
  <c r="AM224" i="1"/>
  <c r="AI225" i="1"/>
  <c r="AJ232" i="1"/>
  <c r="AM235" i="1"/>
  <c r="AK236" i="1"/>
  <c r="AN247" i="1"/>
  <c r="AE248" i="1"/>
  <c r="AD248" i="1"/>
  <c r="AG248" i="1"/>
  <c r="AM251" i="1"/>
  <c r="AF274" i="1"/>
  <c r="AE274" i="1"/>
  <c r="AG274" i="1"/>
  <c r="AD274" i="1"/>
  <c r="AM286" i="1"/>
  <c r="AM297" i="1"/>
  <c r="AE299" i="1"/>
  <c r="AD299" i="1"/>
  <c r="AJ299" i="1"/>
  <c r="AI299" i="1"/>
  <c r="AM302" i="1"/>
  <c r="AK307" i="1"/>
  <c r="AK313" i="1"/>
  <c r="AM314" i="1"/>
  <c r="AM320" i="1"/>
  <c r="AN321" i="1"/>
  <c r="AN322" i="1"/>
  <c r="AM322" i="1"/>
  <c r="AK330" i="1"/>
  <c r="AD332" i="1"/>
  <c r="AK332" i="1"/>
  <c r="AJ332" i="1"/>
  <c r="AI332" i="1"/>
  <c r="AM335" i="1"/>
  <c r="AJ345" i="1"/>
  <c r="AE347" i="1"/>
  <c r="AD347" i="1"/>
  <c r="AH347" i="1"/>
  <c r="AG347" i="1"/>
  <c r="AG353" i="1"/>
  <c r="AF353" i="1"/>
  <c r="AK353" i="1"/>
  <c r="AJ353" i="1"/>
  <c r="AI359" i="1"/>
  <c r="AH359" i="1"/>
  <c r="AD359" i="1"/>
  <c r="AM367" i="1"/>
  <c r="AN368" i="1"/>
  <c r="AM372" i="1"/>
  <c r="AN374" i="1"/>
  <c r="AM374" i="1"/>
  <c r="AN379" i="1"/>
  <c r="AH382" i="1"/>
  <c r="AG382" i="1"/>
  <c r="AI382" i="1"/>
  <c r="AF382" i="1"/>
  <c r="AN406" i="1"/>
  <c r="AN424" i="1"/>
  <c r="AM424" i="1"/>
  <c r="AM429" i="1"/>
  <c r="AD448" i="1"/>
  <c r="AN449" i="1"/>
  <c r="AM449" i="1"/>
  <c r="AM468" i="1"/>
  <c r="AN470" i="1"/>
  <c r="AM470" i="1"/>
  <c r="AM53" i="1"/>
  <c r="AM57" i="1"/>
  <c r="AN57" i="1"/>
  <c r="AK61" i="1"/>
  <c r="AK65" i="1"/>
  <c r="AJ69" i="1"/>
  <c r="AJ73" i="1"/>
  <c r="AK78" i="1"/>
  <c r="AJ82" i="1"/>
  <c r="AJ86" i="1"/>
  <c r="AI90" i="1"/>
  <c r="AK95" i="1"/>
  <c r="AJ103" i="1"/>
  <c r="AM104" i="1"/>
  <c r="AK108" i="1"/>
  <c r="AK112" i="1"/>
  <c r="AJ116" i="1"/>
  <c r="AJ120" i="1"/>
  <c r="AM121" i="1"/>
  <c r="AN121" i="1"/>
  <c r="AH124" i="1"/>
  <c r="AK125" i="1"/>
  <c r="AI128" i="1"/>
  <c r="AK129" i="1"/>
  <c r="AJ133" i="1"/>
  <c r="AJ137" i="1"/>
  <c r="AN139" i="1"/>
  <c r="AI141" i="1"/>
  <c r="AK142" i="1"/>
  <c r="AN143" i="1"/>
  <c r="AI145" i="1"/>
  <c r="AJ146" i="1"/>
  <c r="AJ150" i="1"/>
  <c r="AI154" i="1"/>
  <c r="AN156" i="1"/>
  <c r="AI158" i="1"/>
  <c r="AK159" i="1"/>
  <c r="AH165" i="1"/>
  <c r="AG165" i="1"/>
  <c r="AM165" i="1"/>
  <c r="AK168" i="1"/>
  <c r="AG169" i="1"/>
  <c r="AI172" i="1"/>
  <c r="AH172" i="1"/>
  <c r="AM172" i="1"/>
  <c r="AH176" i="1"/>
  <c r="AM179" i="1"/>
  <c r="AK182" i="1"/>
  <c r="AH183" i="1"/>
  <c r="AN184" i="1"/>
  <c r="AM184" i="1"/>
  <c r="AI185" i="1"/>
  <c r="AH190" i="1"/>
  <c r="AF193" i="1"/>
  <c r="AK196" i="1"/>
  <c r="AF197" i="1"/>
  <c r="AJ199" i="1"/>
  <c r="AG200" i="1"/>
  <c r="AD201" i="1"/>
  <c r="AK201" i="1"/>
  <c r="AF204" i="1"/>
  <c r="AG207" i="1"/>
  <c r="AE208" i="1"/>
  <c r="AD208" i="1"/>
  <c r="AE214" i="1"/>
  <c r="AF215" i="1"/>
  <c r="AE215" i="1"/>
  <c r="AM215" i="1"/>
  <c r="AN219" i="1"/>
  <c r="AE221" i="1"/>
  <c r="AG222" i="1"/>
  <c r="AF222" i="1"/>
  <c r="AM222" i="1"/>
  <c r="AE228" i="1"/>
  <c r="AH229" i="1"/>
  <c r="AG229" i="1"/>
  <c r="AM229" i="1"/>
  <c r="AK232" i="1"/>
  <c r="AN235" i="1"/>
  <c r="AM236" i="1"/>
  <c r="AM237" i="1"/>
  <c r="AG241" i="1"/>
  <c r="AE246" i="1"/>
  <c r="AN248" i="1"/>
  <c r="AM248" i="1"/>
  <c r="AN251" i="1"/>
  <c r="AM252" i="1"/>
  <c r="AG257" i="1"/>
  <c r="AG258" i="1"/>
  <c r="AH259" i="1"/>
  <c r="AG261" i="1"/>
  <c r="AG262" i="1"/>
  <c r="AH263" i="1"/>
  <c r="AG265" i="1"/>
  <c r="AG266" i="1"/>
  <c r="AH267" i="1"/>
  <c r="AN286" i="1"/>
  <c r="AM292" i="1"/>
  <c r="AN297" i="1"/>
  <c r="AN299" i="1"/>
  <c r="AM299" i="1"/>
  <c r="AN315" i="1"/>
  <c r="AM315" i="1"/>
  <c r="AG321" i="1"/>
  <c r="AF321" i="1"/>
  <c r="AE321" i="1"/>
  <c r="AD321" i="1"/>
  <c r="AM330" i="1"/>
  <c r="AM334" i="1"/>
  <c r="AN335" i="1"/>
  <c r="AH338" i="1"/>
  <c r="AF346" i="1"/>
  <c r="AE346" i="1"/>
  <c r="AK346" i="1"/>
  <c r="AJ346" i="1"/>
  <c r="AN347" i="1"/>
  <c r="AM347" i="1"/>
  <c r="AM351" i="1"/>
  <c r="AH368" i="1"/>
  <c r="AG368" i="1"/>
  <c r="AF368" i="1"/>
  <c r="AE368" i="1"/>
  <c r="AN372" i="1"/>
  <c r="AN373" i="1"/>
  <c r="AM373" i="1"/>
  <c r="AG375" i="1"/>
  <c r="AN381" i="1"/>
  <c r="AF384" i="1"/>
  <c r="AE384" i="1"/>
  <c r="AK384" i="1"/>
  <c r="AJ384" i="1"/>
  <c r="AG384" i="1"/>
  <c r="AH390" i="1"/>
  <c r="AG390" i="1"/>
  <c r="AD390" i="1"/>
  <c r="AJ390" i="1"/>
  <c r="AN399" i="1"/>
  <c r="AE409" i="1"/>
  <c r="AD409" i="1"/>
  <c r="AG409" i="1"/>
  <c r="AF409" i="1"/>
  <c r="AK409" i="1"/>
  <c r="AG415" i="1"/>
  <c r="AF415" i="1"/>
  <c r="AJ415" i="1"/>
  <c r="AI415" i="1"/>
  <c r="AD415" i="1"/>
  <c r="AH430" i="1"/>
  <c r="AG430" i="1"/>
  <c r="AE430" i="1"/>
  <c r="AD430" i="1"/>
  <c r="AK430" i="1"/>
  <c r="AI430" i="1"/>
  <c r="AG439" i="1"/>
  <c r="AF439" i="1"/>
  <c r="AI439" i="1"/>
  <c r="AH439" i="1"/>
  <c r="AK439" i="1"/>
  <c r="AH446" i="1"/>
  <c r="AG446" i="1"/>
  <c r="AI446" i="1"/>
  <c r="AF446" i="1"/>
  <c r="AK446" i="1"/>
  <c r="AM156" i="1"/>
  <c r="AN188" i="1"/>
  <c r="AG198" i="1"/>
  <c r="AF198" i="1"/>
  <c r="AJ15" i="1"/>
  <c r="AM31" i="1"/>
  <c r="AM44" i="1"/>
  <c r="AM282" i="1"/>
  <c r="AG297" i="1"/>
  <c r="AF297" i="1"/>
  <c r="AH297" i="1"/>
  <c r="AE297" i="1"/>
  <c r="AF314" i="1"/>
  <c r="AE314" i="1"/>
  <c r="AG314" i="1"/>
  <c r="AD314" i="1"/>
  <c r="AM318" i="1"/>
  <c r="AH320" i="1"/>
  <c r="AG320" i="1"/>
  <c r="AJ320" i="1"/>
  <c r="AI320" i="1"/>
  <c r="AE331" i="1"/>
  <c r="AD331" i="1"/>
  <c r="AF331" i="1"/>
  <c r="AI335" i="1"/>
  <c r="AH335" i="1"/>
  <c r="AE335" i="1"/>
  <c r="AD335" i="1"/>
  <c r="AN346" i="1"/>
  <c r="AH352" i="1"/>
  <c r="AG352" i="1"/>
  <c r="AD352" i="1"/>
  <c r="AD364" i="1"/>
  <c r="AK364" i="1"/>
  <c r="AF364" i="1"/>
  <c r="AE364" i="1"/>
  <c r="AI367" i="1"/>
  <c r="AH367" i="1"/>
  <c r="AK367" i="1"/>
  <c r="AJ367" i="1"/>
  <c r="AG372" i="1"/>
  <c r="AF372" i="1"/>
  <c r="AE372" i="1"/>
  <c r="AD372" i="1"/>
  <c r="AN384" i="1"/>
  <c r="AI397" i="1"/>
  <c r="AH397" i="1"/>
  <c r="AD397" i="1"/>
  <c r="AJ397" i="1"/>
  <c r="AD402" i="1"/>
  <c r="AK402" i="1"/>
  <c r="AF402" i="1"/>
  <c r="AE402" i="1"/>
  <c r="AJ402" i="1"/>
  <c r="AN409" i="1"/>
  <c r="AM409" i="1"/>
  <c r="AN417" i="1"/>
  <c r="AM417" i="1"/>
  <c r="AE433" i="1"/>
  <c r="AD433" i="1"/>
  <c r="AF433" i="1"/>
  <c r="AJ433" i="1"/>
  <c r="AH433" i="1"/>
  <c r="AN471" i="1"/>
  <c r="AM471" i="1"/>
  <c r="AE487" i="1"/>
  <c r="AG487" i="1"/>
  <c r="AF487" i="1"/>
  <c r="AJ487" i="1"/>
  <c r="AD487" i="1"/>
  <c r="AK487" i="1"/>
  <c r="AI487" i="1"/>
  <c r="AI491" i="1"/>
  <c r="AE491" i="1"/>
  <c r="AD491" i="1"/>
  <c r="AH491" i="1"/>
  <c r="AF491" i="1"/>
  <c r="AK491" i="1"/>
  <c r="AJ491" i="1"/>
  <c r="AN492" i="1"/>
  <c r="AM492" i="1"/>
  <c r="AH500" i="1"/>
  <c r="AF500" i="1"/>
  <c r="AE500" i="1"/>
  <c r="AJ500" i="1"/>
  <c r="AG500" i="1"/>
  <c r="AD500" i="1"/>
  <c r="AK500" i="1"/>
  <c r="AN160" i="1"/>
  <c r="AM160" i="1"/>
  <c r="AE184" i="1"/>
  <c r="AD184" i="1"/>
  <c r="AJ18" i="1"/>
  <c r="AM19" i="1"/>
  <c r="AM142" i="1"/>
  <c r="AJ154" i="1"/>
  <c r="AM155" i="1"/>
  <c r="AD161" i="1"/>
  <c r="AK161" i="1"/>
  <c r="AF175" i="1"/>
  <c r="AE175" i="1"/>
  <c r="AD191" i="1"/>
  <c r="AI252" i="1"/>
  <c r="AH252" i="1"/>
  <c r="AF252" i="1"/>
  <c r="AK64" i="1"/>
  <c r="AE65" i="1"/>
  <c r="AK77" i="1"/>
  <c r="AD78" i="1"/>
  <c r="AN78" i="1"/>
  <c r="AM366" i="1"/>
  <c r="AN392" i="1"/>
  <c r="AM392" i="1"/>
  <c r="AM396" i="1"/>
  <c r="AE425" i="1"/>
  <c r="AD425" i="1"/>
  <c r="AI425" i="1"/>
  <c r="AH425" i="1"/>
  <c r="AK425" i="1"/>
  <c r="AI437" i="1"/>
  <c r="AH437" i="1"/>
  <c r="AE437" i="1"/>
  <c r="AD437" i="1"/>
  <c r="AK437" i="1"/>
  <c r="AG437" i="1"/>
  <c r="AD480" i="1"/>
  <c r="AJ480" i="1"/>
  <c r="AI480" i="1"/>
  <c r="AE480" i="1"/>
  <c r="AK480" i="1"/>
  <c r="AH480" i="1"/>
  <c r="AG480" i="1"/>
  <c r="AN500" i="1"/>
  <c r="AM500" i="1"/>
  <c r="AD504" i="1"/>
  <c r="AG504" i="1"/>
  <c r="AF504" i="1"/>
  <c r="AJ504" i="1"/>
  <c r="AH504" i="1"/>
  <c r="AE504" i="1"/>
  <c r="AJ138" i="1"/>
  <c r="AM139" i="1"/>
  <c r="AK151" i="1"/>
  <c r="AN181" i="1"/>
  <c r="AK31" i="1"/>
  <c r="AH189" i="1"/>
  <c r="AG189" i="1"/>
  <c r="AM203" i="1"/>
  <c r="AD225" i="1"/>
  <c r="AK225" i="1"/>
  <c r="AN229" i="1"/>
  <c r="AH237" i="1"/>
  <c r="AG237" i="1"/>
  <c r="AK237" i="1"/>
  <c r="AK30" i="1"/>
  <c r="AD31" i="1"/>
  <c r="AM39" i="1"/>
  <c r="AD44" i="1"/>
  <c r="AM56" i="1"/>
  <c r="AM73" i="1"/>
  <c r="AN73" i="1"/>
  <c r="AK81" i="1"/>
  <c r="AD82" i="1"/>
  <c r="AJ98" i="1"/>
  <c r="AM99" i="1"/>
  <c r="AD108" i="1"/>
  <c r="AN108" i="1"/>
  <c r="AK111" i="1"/>
  <c r="AD112" i="1"/>
  <c r="AK141" i="1"/>
  <c r="AK158" i="1"/>
  <c r="AF177" i="1"/>
  <c r="AG184" i="1"/>
  <c r="AE192" i="1"/>
  <c r="AD192" i="1"/>
  <c r="AE205" i="1"/>
  <c r="AG206" i="1"/>
  <c r="AF206" i="1"/>
  <c r="AE212" i="1"/>
  <c r="AH213" i="1"/>
  <c r="AG213" i="1"/>
  <c r="AI220" i="1"/>
  <c r="AH220" i="1"/>
  <c r="AM270" i="1"/>
  <c r="AI274" i="1"/>
  <c r="AM288" i="1"/>
  <c r="AD340" i="1"/>
  <c r="AK340" i="1"/>
  <c r="AG340" i="1"/>
  <c r="AF340" i="1"/>
  <c r="AG345" i="1"/>
  <c r="AF345" i="1"/>
  <c r="AD345" i="1"/>
  <c r="AI351" i="1"/>
  <c r="AH351" i="1"/>
  <c r="AG351" i="1"/>
  <c r="AF351" i="1"/>
  <c r="AE363" i="1"/>
  <c r="AD363" i="1"/>
  <c r="AJ363" i="1"/>
  <c r="AI363" i="1"/>
  <c r="AI11" i="1"/>
  <c r="AH12" i="1"/>
  <c r="AE15" i="1"/>
  <c r="AN15" i="1"/>
  <c r="AD16" i="1"/>
  <c r="AM16" i="1"/>
  <c r="AM17" i="1"/>
  <c r="AN17" i="1"/>
  <c r="AE18" i="1"/>
  <c r="AH20" i="1"/>
  <c r="AK21" i="1"/>
  <c r="AD22" i="1"/>
  <c r="AN22" i="1"/>
  <c r="AI24" i="1"/>
  <c r="AK25" i="1"/>
  <c r="AD26" i="1"/>
  <c r="AJ29" i="1"/>
  <c r="AE31" i="1"/>
  <c r="AJ33" i="1"/>
  <c r="AN35" i="1"/>
  <c r="AI37" i="1"/>
  <c r="AK38" i="1"/>
  <c r="AD39" i="1"/>
  <c r="AI41" i="1"/>
  <c r="AJ42" i="1"/>
  <c r="AE44" i="1"/>
  <c r="AJ46" i="1"/>
  <c r="AF48" i="1"/>
  <c r="AI50" i="1"/>
  <c r="AD52" i="1"/>
  <c r="AN52" i="1"/>
  <c r="AI54" i="1"/>
  <c r="AK55" i="1"/>
  <c r="AD56" i="1"/>
  <c r="AH58" i="1"/>
  <c r="AE61" i="1"/>
  <c r="AJ63" i="1"/>
  <c r="AM64" i="1"/>
  <c r="AF65" i="1"/>
  <c r="AK68" i="1"/>
  <c r="AD69" i="1"/>
  <c r="AN69" i="1"/>
  <c r="AI71" i="1"/>
  <c r="AK72" i="1"/>
  <c r="AE73" i="1"/>
  <c r="AJ76" i="1"/>
  <c r="AE78" i="1"/>
  <c r="AJ80" i="1"/>
  <c r="AM81" i="1"/>
  <c r="AN81" i="1"/>
  <c r="AE82" i="1"/>
  <c r="AH84" i="1"/>
  <c r="AK85" i="1"/>
  <c r="AD86" i="1"/>
  <c r="AN86" i="1"/>
  <c r="AI88" i="1"/>
  <c r="AK89" i="1"/>
  <c r="AD90" i="1"/>
  <c r="AJ93" i="1"/>
  <c r="AE95" i="1"/>
  <c r="AJ97" i="1"/>
  <c r="AI101" i="1"/>
  <c r="AK102" i="1"/>
  <c r="AD103" i="1"/>
  <c r="AN103" i="1"/>
  <c r="AI105" i="1"/>
  <c r="AJ106" i="1"/>
  <c r="AE108" i="1"/>
  <c r="AJ110" i="1"/>
  <c r="AF112" i="1"/>
  <c r="AI114" i="1"/>
  <c r="AD116" i="1"/>
  <c r="AN116" i="1"/>
  <c r="AI118" i="1"/>
  <c r="AK119" i="1"/>
  <c r="AD120" i="1"/>
  <c r="AH122" i="1"/>
  <c r="AE125" i="1"/>
  <c r="AJ127" i="1"/>
  <c r="AM128" i="1"/>
  <c r="AF129" i="1"/>
  <c r="AK132" i="1"/>
  <c r="AD133" i="1"/>
  <c r="AN133" i="1"/>
  <c r="AI135" i="1"/>
  <c r="AK136" i="1"/>
  <c r="AE137" i="1"/>
  <c r="AF138" i="1"/>
  <c r="AJ140" i="1"/>
  <c r="AE142" i="1"/>
  <c r="AJ144" i="1"/>
  <c r="AM145" i="1"/>
  <c r="AN145" i="1"/>
  <c r="AE146" i="1"/>
  <c r="AH148" i="1"/>
  <c r="AK149" i="1"/>
  <c r="AD150" i="1"/>
  <c r="AN150" i="1"/>
  <c r="AG151" i="1"/>
  <c r="AI152" i="1"/>
  <c r="AK153" i="1"/>
  <c r="AD154" i="1"/>
  <c r="AJ157" i="1"/>
  <c r="AE159" i="1"/>
  <c r="AE161" i="1"/>
  <c r="AN163" i="1"/>
  <c r="AE165" i="1"/>
  <c r="AG166" i="1"/>
  <c r="AF166" i="1"/>
  <c r="AM166" i="1"/>
  <c r="AE172" i="1"/>
  <c r="AH173" i="1"/>
  <c r="AG173" i="1"/>
  <c r="AM173" i="1"/>
  <c r="AD175" i="1"/>
  <c r="AG177" i="1"/>
  <c r="AI180" i="1"/>
  <c r="AH180" i="1"/>
  <c r="AM180" i="1"/>
  <c r="AD182" i="1"/>
  <c r="AH184" i="1"/>
  <c r="AD189" i="1"/>
  <c r="AH191" i="1"/>
  <c r="AN192" i="1"/>
  <c r="AM192" i="1"/>
  <c r="AD196" i="1"/>
  <c r="AH198" i="1"/>
  <c r="AF201" i="1"/>
  <c r="AF205" i="1"/>
  <c r="AG208" i="1"/>
  <c r="AD209" i="1"/>
  <c r="AK209" i="1"/>
  <c r="AF212" i="1"/>
  <c r="AG215" i="1"/>
  <c r="AE216" i="1"/>
  <c r="AD216" i="1"/>
  <c r="AE222" i="1"/>
  <c r="AF223" i="1"/>
  <c r="AE223" i="1"/>
  <c r="AM223" i="1"/>
  <c r="AE225" i="1"/>
  <c r="AN227" i="1"/>
  <c r="AE229" i="1"/>
  <c r="AG230" i="1"/>
  <c r="AF230" i="1"/>
  <c r="AM230" i="1"/>
  <c r="AF232" i="1"/>
  <c r="AD237" i="1"/>
  <c r="AF239" i="1"/>
  <c r="AE239" i="1"/>
  <c r="AN243" i="1"/>
  <c r="AI244" i="1"/>
  <c r="AH244" i="1"/>
  <c r="AK244" i="1"/>
  <c r="AI248" i="1"/>
  <c r="AD252" i="1"/>
  <c r="AG254" i="1"/>
  <c r="AF254" i="1"/>
  <c r="AJ254" i="1"/>
  <c r="AM255" i="1"/>
  <c r="AN270" i="1"/>
  <c r="AJ274" i="1"/>
  <c r="AD277" i="1"/>
  <c r="AK277" i="1"/>
  <c r="AE277" i="1"/>
  <c r="AN288" i="1"/>
  <c r="AD297" i="1"/>
  <c r="AH299" i="1"/>
  <c r="AF306" i="1"/>
  <c r="AE306" i="1"/>
  <c r="AJ306" i="1"/>
  <c r="AI306" i="1"/>
  <c r="AN307" i="1"/>
  <c r="AM307" i="1"/>
  <c r="AM310" i="1"/>
  <c r="AN311" i="1"/>
  <c r="AH314" i="1"/>
  <c r="AD320" i="1"/>
  <c r="AG331" i="1"/>
  <c r="AG332" i="1"/>
  <c r="AF335" i="1"/>
  <c r="AE339" i="1"/>
  <c r="AD339" i="1"/>
  <c r="AK339" i="1"/>
  <c r="AJ339" i="1"/>
  <c r="AN343" i="1"/>
  <c r="AH344" i="1"/>
  <c r="AG344" i="1"/>
  <c r="AI344" i="1"/>
  <c r="AF344" i="1"/>
  <c r="AJ347" i="1"/>
  <c r="AE352" i="1"/>
  <c r="AH353" i="1"/>
  <c r="AG359" i="1"/>
  <c r="AN361" i="1"/>
  <c r="AN363" i="1"/>
  <c r="AM363" i="1"/>
  <c r="AG364" i="1"/>
  <c r="AD367" i="1"/>
  <c r="AG371" i="1"/>
  <c r="AF371" i="1"/>
  <c r="AI371" i="1"/>
  <c r="AH371" i="1"/>
  <c r="AH372" i="1"/>
  <c r="AJ382" i="1"/>
  <c r="AI389" i="1"/>
  <c r="AH389" i="1"/>
  <c r="AG389" i="1"/>
  <c r="AF389" i="1"/>
  <c r="AE397" i="1"/>
  <c r="AG402" i="1"/>
  <c r="AM422" i="1"/>
  <c r="AN429" i="1"/>
  <c r="AG433" i="1"/>
  <c r="AD434" i="1"/>
  <c r="AK434" i="1"/>
  <c r="AJ434" i="1"/>
  <c r="AI434" i="1"/>
  <c r="AF434" i="1"/>
  <c r="AN438" i="1"/>
  <c r="AF440" i="1"/>
  <c r="AE440" i="1"/>
  <c r="AD440" i="1"/>
  <c r="AJ440" i="1"/>
  <c r="AH440" i="1"/>
  <c r="AG447" i="1"/>
  <c r="AF447" i="1"/>
  <c r="AD447" i="1"/>
  <c r="AJ447" i="1"/>
  <c r="AH447" i="1"/>
  <c r="AN458" i="1"/>
  <c r="AM458" i="1"/>
  <c r="AM474" i="1"/>
  <c r="AE479" i="1"/>
  <c r="AH479" i="1"/>
  <c r="AG479" i="1"/>
  <c r="AD479" i="1"/>
  <c r="AK479" i="1"/>
  <c r="AJ479" i="1"/>
  <c r="AI479" i="1"/>
  <c r="AH487" i="1"/>
  <c r="AG491" i="1"/>
  <c r="AE495" i="1"/>
  <c r="AF495" i="1"/>
  <c r="AD495" i="1"/>
  <c r="AI495" i="1"/>
  <c r="AH495" i="1"/>
  <c r="AG495" i="1"/>
  <c r="AK497" i="1"/>
  <c r="AI497" i="1"/>
  <c r="AH497" i="1"/>
  <c r="AD497" i="1"/>
  <c r="AF497" i="1"/>
  <c r="AE497" i="1"/>
  <c r="AJ497" i="1"/>
  <c r="AI500" i="1"/>
  <c r="AM522" i="1"/>
  <c r="AK69" i="1"/>
  <c r="AK137" i="1"/>
  <c r="AD138" i="1"/>
  <c r="AK150" i="1"/>
  <c r="AD151" i="1"/>
  <c r="AN165" i="1"/>
  <c r="AE168" i="1"/>
  <c r="AD168" i="1"/>
  <c r="AE177" i="1"/>
  <c r="AD198" i="1"/>
  <c r="AI236" i="1"/>
  <c r="AH236" i="1"/>
  <c r="AD236" i="1"/>
  <c r="AK17" i="1"/>
  <c r="AD18" i="1"/>
  <c r="AM120" i="1"/>
  <c r="AN125" i="1"/>
  <c r="AG191" i="1"/>
  <c r="AE198" i="1"/>
  <c r="AN232" i="1"/>
  <c r="AM232" i="1"/>
  <c r="AD233" i="1"/>
  <c r="AK233" i="1"/>
  <c r="AI233" i="1"/>
  <c r="AG238" i="1"/>
  <c r="AF238" i="1"/>
  <c r="AH238" i="1"/>
  <c r="AH248" i="1"/>
  <c r="AH253" i="1"/>
  <c r="AG253" i="1"/>
  <c r="AH296" i="1"/>
  <c r="AG296" i="1"/>
  <c r="AK296" i="1"/>
  <c r="AJ296" i="1"/>
  <c r="AJ11" i="1"/>
  <c r="AF15" i="1"/>
  <c r="AE16" i="1"/>
  <c r="AE17" i="1"/>
  <c r="AF18" i="1"/>
  <c r="AM21" i="1"/>
  <c r="AE22" i="1"/>
  <c r="AK33" i="1"/>
  <c r="AD34" i="1"/>
  <c r="AJ50" i="1"/>
  <c r="AM51" i="1"/>
  <c r="AE52" i="1"/>
  <c r="AD60" i="1"/>
  <c r="AF61" i="1"/>
  <c r="AM72" i="1"/>
  <c r="AF73" i="1"/>
  <c r="AK93" i="1"/>
  <c r="AD94" i="1"/>
  <c r="AG95" i="1"/>
  <c r="AF108" i="1"/>
  <c r="AD124" i="1"/>
  <c r="AF125" i="1"/>
  <c r="AK127" i="1"/>
  <c r="AD128" i="1"/>
  <c r="AG129" i="1"/>
  <c r="AF161" i="1"/>
  <c r="AG168" i="1"/>
  <c r="AD169" i="1"/>
  <c r="AK169" i="1"/>
  <c r="AG175" i="1"/>
  <c r="AE176" i="1"/>
  <c r="AD176" i="1"/>
  <c r="AH177" i="1"/>
  <c r="AF183" i="1"/>
  <c r="AE183" i="1"/>
  <c r="AI184" i="1"/>
  <c r="AE189" i="1"/>
  <c r="AG190" i="1"/>
  <c r="AF190" i="1"/>
  <c r="AF192" i="1"/>
  <c r="AH197" i="1"/>
  <c r="AG197" i="1"/>
  <c r="AI198" i="1"/>
  <c r="AI204" i="1"/>
  <c r="AH204" i="1"/>
  <c r="AI205" i="1"/>
  <c r="AD206" i="1"/>
  <c r="AM211" i="1"/>
  <c r="AG212" i="1"/>
  <c r="AD213" i="1"/>
  <c r="AN216" i="1"/>
  <c r="AM216" i="1"/>
  <c r="AD220" i="1"/>
  <c r="AF225" i="1"/>
  <c r="AE233" i="1"/>
  <c r="AF236" i="1"/>
  <c r="AE237" i="1"/>
  <c r="AD238" i="1"/>
  <c r="AE240" i="1"/>
  <c r="AD240" i="1"/>
  <c r="AJ240" i="1"/>
  <c r="AH245" i="1"/>
  <c r="AG245" i="1"/>
  <c r="AF245" i="1"/>
  <c r="AJ248" i="1"/>
  <c r="AE252" i="1"/>
  <c r="AD253" i="1"/>
  <c r="AF255" i="1"/>
  <c r="AE255" i="1"/>
  <c r="AG255" i="1"/>
  <c r="AI271" i="1"/>
  <c r="AH271" i="1"/>
  <c r="AE271" i="1"/>
  <c r="AK274" i="1"/>
  <c r="AD276" i="1"/>
  <c r="AK276" i="1"/>
  <c r="AH276" i="1"/>
  <c r="AG276" i="1"/>
  <c r="AM284" i="1"/>
  <c r="AI295" i="1"/>
  <c r="AH295" i="1"/>
  <c r="AD295" i="1"/>
  <c r="AD296" i="1"/>
  <c r="AI297" i="1"/>
  <c r="AK299" i="1"/>
  <c r="AM303" i="1"/>
  <c r="AN306" i="1"/>
  <c r="AI311" i="1"/>
  <c r="AH311" i="1"/>
  <c r="AF311" i="1"/>
  <c r="AE311" i="1"/>
  <c r="AD313" i="1"/>
  <c r="AI314" i="1"/>
  <c r="AE320" i="1"/>
  <c r="AD324" i="1"/>
  <c r="AK324" i="1"/>
  <c r="AE324" i="1"/>
  <c r="AM327" i="1"/>
  <c r="AH331" i="1"/>
  <c r="AH332" i="1"/>
  <c r="AG335" i="1"/>
  <c r="AM337" i="1"/>
  <c r="AN339" i="1"/>
  <c r="AM339" i="1"/>
  <c r="AE340" i="1"/>
  <c r="AE345" i="1"/>
  <c r="AK347" i="1"/>
  <c r="AD351" i="1"/>
  <c r="AF352" i="1"/>
  <c r="AI353" i="1"/>
  <c r="AM354" i="1"/>
  <c r="AD356" i="1"/>
  <c r="AK356" i="1"/>
  <c r="AI356" i="1"/>
  <c r="AH356" i="1"/>
  <c r="AJ359" i="1"/>
  <c r="AG361" i="1"/>
  <c r="AF361" i="1"/>
  <c r="AH361" i="1"/>
  <c r="AE361" i="1"/>
  <c r="AF363" i="1"/>
  <c r="AH364" i="1"/>
  <c r="AE367" i="1"/>
  <c r="AJ368" i="1"/>
  <c r="AI372" i="1"/>
  <c r="AK382" i="1"/>
  <c r="AG383" i="1"/>
  <c r="AF383" i="1"/>
  <c r="AD383" i="1"/>
  <c r="AJ383" i="1"/>
  <c r="AI384" i="1"/>
  <c r="AI390" i="1"/>
  <c r="AG391" i="1"/>
  <c r="AF391" i="1"/>
  <c r="AK391" i="1"/>
  <c r="AJ391" i="1"/>
  <c r="AE391" i="1"/>
  <c r="AD394" i="1"/>
  <c r="AK394" i="1"/>
  <c r="AI394" i="1"/>
  <c r="AH394" i="1"/>
  <c r="AE394" i="1"/>
  <c r="AF397" i="1"/>
  <c r="AH402" i="1"/>
  <c r="AI405" i="1"/>
  <c r="AH405" i="1"/>
  <c r="AK405" i="1"/>
  <c r="AJ405" i="1"/>
  <c r="AE405" i="1"/>
  <c r="AF408" i="1"/>
  <c r="AE408" i="1"/>
  <c r="AJ408" i="1"/>
  <c r="AI408" i="1"/>
  <c r="AD408" i="1"/>
  <c r="AJ409" i="1"/>
  <c r="AK415" i="1"/>
  <c r="AF416" i="1"/>
  <c r="AE416" i="1"/>
  <c r="AG416" i="1"/>
  <c r="AD416" i="1"/>
  <c r="AK416" i="1"/>
  <c r="AG423" i="1"/>
  <c r="AF423" i="1"/>
  <c r="AE423" i="1"/>
  <c r="AD423" i="1"/>
  <c r="AK423" i="1"/>
  <c r="AI423" i="1"/>
  <c r="AF425" i="1"/>
  <c r="AM430" i="1"/>
  <c r="AI433" i="1"/>
  <c r="AF437" i="1"/>
  <c r="AJ439" i="1"/>
  <c r="AJ446" i="1"/>
  <c r="AH454" i="1"/>
  <c r="AG454" i="1"/>
  <c r="AD454" i="1"/>
  <c r="AJ454" i="1"/>
  <c r="AI454" i="1"/>
  <c r="AF454" i="1"/>
  <c r="AG455" i="1"/>
  <c r="AF455" i="1"/>
  <c r="AK455" i="1"/>
  <c r="AJ455" i="1"/>
  <c r="AE455" i="1"/>
  <c r="AD455" i="1"/>
  <c r="AF478" i="1"/>
  <c r="AE478" i="1"/>
  <c r="AD478" i="1"/>
  <c r="AG478" i="1"/>
  <c r="AK478" i="1"/>
  <c r="AJ478" i="1"/>
  <c r="AI478" i="1"/>
  <c r="AF480" i="1"/>
  <c r="AN498" i="1"/>
  <c r="AM498" i="1"/>
  <c r="AI504" i="1"/>
  <c r="AH508" i="1"/>
  <c r="AE508" i="1"/>
  <c r="AD508" i="1"/>
  <c r="AI508" i="1"/>
  <c r="AG508" i="1"/>
  <c r="AF508" i="1"/>
  <c r="AF510" i="1"/>
  <c r="AJ510" i="1"/>
  <c r="AI510" i="1"/>
  <c r="AD510" i="1"/>
  <c r="AG510" i="1"/>
  <c r="AE510" i="1"/>
  <c r="AK510" i="1"/>
  <c r="AK521" i="1"/>
  <c r="AF521" i="1"/>
  <c r="AE521" i="1"/>
  <c r="AI521" i="1"/>
  <c r="AG521" i="1"/>
  <c r="AD521" i="1"/>
  <c r="AJ521" i="1"/>
  <c r="AH521" i="1"/>
  <c r="AN522" i="1"/>
  <c r="AF191" i="1"/>
  <c r="AE191" i="1"/>
  <c r="AM23" i="1"/>
  <c r="AM40" i="1"/>
  <c r="AK22" i="1"/>
  <c r="AK56" i="1"/>
  <c r="AJ90" i="1"/>
  <c r="AM91" i="1"/>
  <c r="AM95" i="1"/>
  <c r="AK116" i="1"/>
  <c r="AK120" i="1"/>
  <c r="AM129" i="1"/>
  <c r="AN129" i="1"/>
  <c r="AF184" i="1"/>
  <c r="AN222" i="1"/>
  <c r="AE232" i="1"/>
  <c r="AD232" i="1"/>
  <c r="AD15" i="1"/>
  <c r="AM15" i="1"/>
  <c r="AN27" i="1"/>
  <c r="AJ34" i="1"/>
  <c r="AK47" i="1"/>
  <c r="AD48" i="1"/>
  <c r="AK128" i="1"/>
  <c r="AK145" i="1"/>
  <c r="AE151" i="1"/>
  <c r="AN159" i="1"/>
  <c r="AD185" i="1"/>
  <c r="AK185" i="1"/>
  <c r="AF199" i="1"/>
  <c r="AE199" i="1"/>
  <c r="AN282" i="1"/>
  <c r="AE307" i="1"/>
  <c r="AD307" i="1"/>
  <c r="AG307" i="1"/>
  <c r="AF307" i="1"/>
  <c r="AF330" i="1"/>
  <c r="AE330" i="1"/>
  <c r="AI330" i="1"/>
  <c r="AH330" i="1"/>
  <c r="AK29" i="1"/>
  <c r="AM55" i="1"/>
  <c r="AF56" i="1"/>
  <c r="AK63" i="1"/>
  <c r="AD64" i="1"/>
  <c r="AG65" i="1"/>
  <c r="AM68" i="1"/>
  <c r="AE69" i="1"/>
  <c r="AK80" i="1"/>
  <c r="AE81" i="1"/>
  <c r="AF82" i="1"/>
  <c r="AM85" i="1"/>
  <c r="AE86" i="1"/>
  <c r="AM89" i="1"/>
  <c r="AN89" i="1"/>
  <c r="AE90" i="1"/>
  <c r="AM102" i="1"/>
  <c r="AE103" i="1"/>
  <c r="AJ114" i="1"/>
  <c r="AM115" i="1"/>
  <c r="AE116" i="1"/>
  <c r="AM119" i="1"/>
  <c r="AF120" i="1"/>
  <c r="AM136" i="1"/>
  <c r="AF137" i="1"/>
  <c r="AG138" i="1"/>
  <c r="AK140" i="1"/>
  <c r="AD141" i="1"/>
  <c r="AF142" i="1"/>
  <c r="AM153" i="1"/>
  <c r="AN153" i="1"/>
  <c r="AE154" i="1"/>
  <c r="AK11" i="1"/>
  <c r="AJ12" i="1"/>
  <c r="AF16" i="1"/>
  <c r="AF17" i="1"/>
  <c r="AG18" i="1"/>
  <c r="AK20" i="1"/>
  <c r="AK24" i="1"/>
  <c r="AF26" i="1"/>
  <c r="AM33" i="1"/>
  <c r="AN33" i="1"/>
  <c r="AE34" i="1"/>
  <c r="AK37" i="1"/>
  <c r="AK41" i="1"/>
  <c r="AM46" i="1"/>
  <c r="AE47" i="1"/>
  <c r="AK54" i="1"/>
  <c r="AG56" i="1"/>
  <c r="AJ58" i="1"/>
  <c r="AM59" i="1"/>
  <c r="AE60" i="1"/>
  <c r="AG61" i="1"/>
  <c r="AG73" i="1"/>
  <c r="AM80" i="1"/>
  <c r="AF81" i="1"/>
  <c r="AF86" i="1"/>
  <c r="AM97" i="1"/>
  <c r="AN97" i="1"/>
  <c r="AE98" i="1"/>
  <c r="AK101" i="1"/>
  <c r="AG103" i="1"/>
  <c r="AG108" i="1"/>
  <c r="AH112" i="1"/>
  <c r="AF116" i="1"/>
  <c r="AK118" i="1"/>
  <c r="AG120" i="1"/>
  <c r="AE124" i="1"/>
  <c r="AH129" i="1"/>
  <c r="AK135" i="1"/>
  <c r="AM140" i="1"/>
  <c r="AE141" i="1"/>
  <c r="AH142" i="1"/>
  <c r="AG146" i="1"/>
  <c r="AN149" i="1"/>
  <c r="AF150" i="1"/>
  <c r="AI151" i="1"/>
  <c r="AG161" i="1"/>
  <c r="AI164" i="1"/>
  <c r="AH164" i="1"/>
  <c r="AI165" i="1"/>
  <c r="AH168" i="1"/>
  <c r="AJ184" i="1"/>
  <c r="AF185" i="1"/>
  <c r="AF189" i="1"/>
  <c r="AJ191" i="1"/>
  <c r="AG192" i="1"/>
  <c r="AD193" i="1"/>
  <c r="AK193" i="1"/>
  <c r="AE200" i="1"/>
  <c r="AD200" i="1"/>
  <c r="AE206" i="1"/>
  <c r="AF207" i="1"/>
  <c r="AE207" i="1"/>
  <c r="AJ212" i="1"/>
  <c r="AG214" i="1"/>
  <c r="AF214" i="1"/>
  <c r="AG225" i="1"/>
  <c r="AI228" i="1"/>
  <c r="AH228" i="1"/>
  <c r="AN240" i="1"/>
  <c r="AM240" i="1"/>
  <c r="AD241" i="1"/>
  <c r="AK241" i="1"/>
  <c r="AF241" i="1"/>
  <c r="AG246" i="1"/>
  <c r="AF246" i="1"/>
  <c r="AM247" i="1"/>
  <c r="AK248" i="1"/>
  <c r="AE262" i="1"/>
  <c r="AD262" i="1"/>
  <c r="AH262" i="1"/>
  <c r="AE266" i="1"/>
  <c r="AD266" i="1"/>
  <c r="AH266" i="1"/>
  <c r="AE267" i="1"/>
  <c r="AD267" i="1"/>
  <c r="AF267" i="1"/>
  <c r="AD268" i="1"/>
  <c r="AK268" i="1"/>
  <c r="AJ268" i="1"/>
  <c r="AM273" i="1"/>
  <c r="AM274" i="1"/>
  <c r="AN284" i="1"/>
  <c r="AM290" i="1"/>
  <c r="AE296" i="1"/>
  <c r="AJ297" i="1"/>
  <c r="AN303" i="1"/>
  <c r="AH304" i="1"/>
  <c r="AG304" i="1"/>
  <c r="AF304" i="1"/>
  <c r="AE304" i="1"/>
  <c r="AI307" i="1"/>
  <c r="AJ314" i="1"/>
  <c r="AF320" i="1"/>
  <c r="AE323" i="1"/>
  <c r="AD323" i="1"/>
  <c r="AI323" i="1"/>
  <c r="AH323" i="1"/>
  <c r="AN327" i="1"/>
  <c r="AH328" i="1"/>
  <c r="AG328" i="1"/>
  <c r="AE328" i="1"/>
  <c r="AD328" i="1"/>
  <c r="AG330" i="1"/>
  <c r="AI331" i="1"/>
  <c r="AJ335" i="1"/>
  <c r="AF338" i="1"/>
  <c r="AE338" i="1"/>
  <c r="AD338" i="1"/>
  <c r="AH340" i="1"/>
  <c r="AH345" i="1"/>
  <c r="AE351" i="1"/>
  <c r="AI352" i="1"/>
  <c r="AK359" i="1"/>
  <c r="AH360" i="1"/>
  <c r="AG360" i="1"/>
  <c r="AK360" i="1"/>
  <c r="AJ360" i="1"/>
  <c r="AG363" i="1"/>
  <c r="AI364" i="1"/>
  <c r="AF367" i="1"/>
  <c r="AG370" i="1"/>
  <c r="AF370" i="1"/>
  <c r="AK370" i="1"/>
  <c r="AJ370" i="1"/>
  <c r="AJ372" i="1"/>
  <c r="AD375" i="1"/>
  <c r="AK375" i="1"/>
  <c r="AE375" i="1"/>
  <c r="AI378" i="1"/>
  <c r="AH378" i="1"/>
  <c r="AJ378" i="1"/>
  <c r="AG378" i="1"/>
  <c r="AD378" i="1"/>
  <c r="AI380" i="1"/>
  <c r="AH380" i="1"/>
  <c r="AD380" i="1"/>
  <c r="AJ380" i="1"/>
  <c r="AM384" i="1"/>
  <c r="AG397" i="1"/>
  <c r="AH398" i="1"/>
  <c r="AG398" i="1"/>
  <c r="AK398" i="1"/>
  <c r="AJ398" i="1"/>
  <c r="AE398" i="1"/>
  <c r="AE401" i="1"/>
  <c r="AD401" i="1"/>
  <c r="AJ401" i="1"/>
  <c r="AI401" i="1"/>
  <c r="AF401" i="1"/>
  <c r="AI402" i="1"/>
  <c r="AN408" i="1"/>
  <c r="AM412" i="1"/>
  <c r="AM415" i="1"/>
  <c r="AG425" i="1"/>
  <c r="AD426" i="1"/>
  <c r="AK426" i="1"/>
  <c r="AE426" i="1"/>
  <c r="AI426" i="1"/>
  <c r="AG426" i="1"/>
  <c r="AK433" i="1"/>
  <c r="AE434" i="1"/>
  <c r="AJ437" i="1"/>
  <c r="AE441" i="1"/>
  <c r="AD441" i="1"/>
  <c r="AK441" i="1"/>
  <c r="AJ441" i="1"/>
  <c r="AG441" i="1"/>
  <c r="AM444" i="1"/>
  <c r="AF448" i="1"/>
  <c r="AE448" i="1"/>
  <c r="AK448" i="1"/>
  <c r="AJ448" i="1"/>
  <c r="AG448" i="1"/>
  <c r="AN456" i="1"/>
  <c r="AM456" i="1"/>
  <c r="AN459" i="1"/>
  <c r="AM459" i="1"/>
  <c r="AJ495" i="1"/>
  <c r="AG497" i="1"/>
  <c r="AK504" i="1"/>
  <c r="AN510" i="1"/>
  <c r="AM510" i="1"/>
  <c r="AI523" i="1"/>
  <c r="AJ523" i="1"/>
  <c r="AH523" i="1"/>
  <c r="AD523" i="1"/>
  <c r="AF523" i="1"/>
  <c r="AE523" i="1"/>
  <c r="AK523" i="1"/>
  <c r="AG523" i="1"/>
  <c r="AN525" i="1"/>
  <c r="AM525" i="1"/>
  <c r="AN539" i="1"/>
  <c r="AM539" i="1"/>
  <c r="AM143" i="1"/>
  <c r="AN174" i="1"/>
  <c r="AD177" i="1"/>
  <c r="AK177" i="1"/>
  <c r="AM36" i="1"/>
  <c r="AK44" i="1"/>
  <c r="AK48" i="1"/>
  <c r="AM14" i="1"/>
  <c r="AK15" i="1"/>
  <c r="AJ16" i="1"/>
  <c r="AJ26" i="1"/>
  <c r="AK39" i="1"/>
  <c r="AM48" i="1"/>
  <c r="AK52" i="1"/>
  <c r="AM61" i="1"/>
  <c r="AM65" i="1"/>
  <c r="AN65" i="1"/>
  <c r="AK73" i="1"/>
  <c r="AK86" i="1"/>
  <c r="AK103" i="1"/>
  <c r="AM112" i="1"/>
  <c r="AK133" i="1"/>
  <c r="AN172" i="1"/>
  <c r="AG182" i="1"/>
  <c r="AF182" i="1"/>
  <c r="AI196" i="1"/>
  <c r="AH196" i="1"/>
  <c r="AN208" i="1"/>
  <c r="AM208" i="1"/>
  <c r="AK16" i="1"/>
  <c r="AK60" i="1"/>
  <c r="AD61" i="1"/>
  <c r="AK94" i="1"/>
  <c r="AD95" i="1"/>
  <c r="AK124" i="1"/>
  <c r="AM137" i="1"/>
  <c r="AN137" i="1"/>
  <c r="AE138" i="1"/>
  <c r="AN168" i="1"/>
  <c r="AM168" i="1"/>
  <c r="AG313" i="1"/>
  <c r="AF313" i="1"/>
  <c r="AJ313" i="1"/>
  <c r="AI313" i="1"/>
  <c r="AM25" i="1"/>
  <c r="AN25" i="1"/>
  <c r="AE26" i="1"/>
  <c r="AD30" i="1"/>
  <c r="AG31" i="1"/>
  <c r="AM38" i="1"/>
  <c r="AE39" i="1"/>
  <c r="AF44" i="1"/>
  <c r="AK46" i="1"/>
  <c r="AD47" i="1"/>
  <c r="AG48" i="1"/>
  <c r="AK76" i="1"/>
  <c r="AD77" i="1"/>
  <c r="AF78" i="1"/>
  <c r="AK97" i="1"/>
  <c r="AD98" i="1"/>
  <c r="AK110" i="1"/>
  <c r="AD111" i="1"/>
  <c r="AG112" i="1"/>
  <c r="AM132" i="1"/>
  <c r="AE133" i="1"/>
  <c r="AK144" i="1"/>
  <c r="AE145" i="1"/>
  <c r="AF146" i="1"/>
  <c r="AE150" i="1"/>
  <c r="AH151" i="1"/>
  <c r="AK157" i="1"/>
  <c r="AD158" i="1"/>
  <c r="AG159" i="1"/>
  <c r="AG15" i="1"/>
  <c r="AF22" i="1"/>
  <c r="AM29" i="1"/>
  <c r="AE30" i="1"/>
  <c r="AH31" i="1"/>
  <c r="AG39" i="1"/>
  <c r="AG44" i="1"/>
  <c r="AH48" i="1"/>
  <c r="AF52" i="1"/>
  <c r="AM63" i="1"/>
  <c r="AF64" i="1"/>
  <c r="AH65" i="1"/>
  <c r="AF69" i="1"/>
  <c r="AK71" i="1"/>
  <c r="AM76" i="1"/>
  <c r="AE77" i="1"/>
  <c r="AH78" i="1"/>
  <c r="AG82" i="1"/>
  <c r="AK84" i="1"/>
  <c r="AK88" i="1"/>
  <c r="AF90" i="1"/>
  <c r="AM93" i="1"/>
  <c r="AE94" i="1"/>
  <c r="AH95" i="1"/>
  <c r="AK105" i="1"/>
  <c r="AM110" i="1"/>
  <c r="AE111" i="1"/>
  <c r="AJ122" i="1"/>
  <c r="AM123" i="1"/>
  <c r="AG125" i="1"/>
  <c r="AM127" i="1"/>
  <c r="AF128" i="1"/>
  <c r="AF133" i="1"/>
  <c r="AG137" i="1"/>
  <c r="AH138" i="1"/>
  <c r="AM144" i="1"/>
  <c r="AF145" i="1"/>
  <c r="AK148" i="1"/>
  <c r="AK152" i="1"/>
  <c r="AF154" i="1"/>
  <c r="AM157" i="1"/>
  <c r="AE158" i="1"/>
  <c r="AH159" i="1"/>
  <c r="AM171" i="1"/>
  <c r="AH175" i="1"/>
  <c r="AN176" i="1"/>
  <c r="AM176" i="1"/>
  <c r="AH182" i="1"/>
  <c r="AF196" i="1"/>
  <c r="AJ198" i="1"/>
  <c r="AG199" i="1"/>
  <c r="AJ205" i="1"/>
  <c r="AE213" i="1"/>
  <c r="AE220" i="1"/>
  <c r="AH221" i="1"/>
  <c r="AG221" i="1"/>
  <c r="AH232" i="1"/>
  <c r="AF233" i="1"/>
  <c r="AG236" i="1"/>
  <c r="AF237" i="1"/>
  <c r="AE238" i="1"/>
  <c r="AG252" i="1"/>
  <c r="AE253" i="1"/>
  <c r="AE257" i="1"/>
  <c r="AD257" i="1"/>
  <c r="AJ257" i="1"/>
  <c r="AE258" i="1"/>
  <c r="AD258" i="1"/>
  <c r="AH258" i="1"/>
  <c r="AE259" i="1"/>
  <c r="AD259" i="1"/>
  <c r="AF259" i="1"/>
  <c r="AE261" i="1"/>
  <c r="AD261" i="1"/>
  <c r="AJ261" i="1"/>
  <c r="AE263" i="1"/>
  <c r="AD263" i="1"/>
  <c r="AF263" i="1"/>
  <c r="AE265" i="1"/>
  <c r="AD265" i="1"/>
  <c r="AJ265" i="1"/>
  <c r="AM11" i="1"/>
  <c r="AG17" i="1"/>
  <c r="AH18" i="1"/>
  <c r="AE21" i="1"/>
  <c r="AH22" i="1"/>
  <c r="AM24" i="1"/>
  <c r="AF25" i="1"/>
  <c r="AG26" i="1"/>
  <c r="AK28" i="1"/>
  <c r="AD29" i="1"/>
  <c r="AF30" i="1"/>
  <c r="AI31" i="1"/>
  <c r="AK32" i="1"/>
  <c r="AE33" i="1"/>
  <c r="AF34" i="1"/>
  <c r="AE38" i="1"/>
  <c r="AH39" i="1"/>
  <c r="AM41" i="1"/>
  <c r="AN41" i="1"/>
  <c r="AE42" i="1"/>
  <c r="AH44" i="1"/>
  <c r="AK45" i="1"/>
  <c r="AD46" i="1"/>
  <c r="AG47" i="1"/>
  <c r="AI48" i="1"/>
  <c r="AK49" i="1"/>
  <c r="AD50" i="1"/>
  <c r="AG52" i="1"/>
  <c r="AE55" i="1"/>
  <c r="AH56" i="1"/>
  <c r="AF60" i="1"/>
  <c r="AI61" i="1"/>
  <c r="AK62" i="1"/>
  <c r="AD63" i="1"/>
  <c r="AG64" i="1"/>
  <c r="AI65" i="1"/>
  <c r="AJ66" i="1"/>
  <c r="AE68" i="1"/>
  <c r="AG69" i="1"/>
  <c r="AF72" i="1"/>
  <c r="AH73" i="1"/>
  <c r="AD76" i="1"/>
  <c r="AF77" i="1"/>
  <c r="AI78" i="1"/>
  <c r="AK79" i="1"/>
  <c r="AD80" i="1"/>
  <c r="AG81" i="1"/>
  <c r="AH82" i="1"/>
  <c r="AE85" i="1"/>
  <c r="AH86" i="1"/>
  <c r="AM88" i="1"/>
  <c r="AF89" i="1"/>
  <c r="AG90" i="1"/>
  <c r="AK92" i="1"/>
  <c r="AD93" i="1"/>
  <c r="AF94" i="1"/>
  <c r="AI95" i="1"/>
  <c r="AK96" i="1"/>
  <c r="AE97" i="1"/>
  <c r="AF98" i="1"/>
  <c r="AE102" i="1"/>
  <c r="AH103" i="1"/>
  <c r="AM105" i="1"/>
  <c r="AN105" i="1"/>
  <c r="AE106" i="1"/>
  <c r="AH108" i="1"/>
  <c r="AK109" i="1"/>
  <c r="AD110" i="1"/>
  <c r="AG111" i="1"/>
  <c r="AI112" i="1"/>
  <c r="AK113" i="1"/>
  <c r="AD114" i="1"/>
  <c r="AG116" i="1"/>
  <c r="AE119" i="1"/>
  <c r="AH120" i="1"/>
  <c r="AF124" i="1"/>
  <c r="AI125" i="1"/>
  <c r="AK126" i="1"/>
  <c r="AD127" i="1"/>
  <c r="AG128" i="1"/>
  <c r="AI129" i="1"/>
  <c r="AJ130" i="1"/>
  <c r="AE132" i="1"/>
  <c r="AG133" i="1"/>
  <c r="AF136" i="1"/>
  <c r="AH137" i="1"/>
  <c r="AI138" i="1"/>
  <c r="AD140" i="1"/>
  <c r="AF141" i="1"/>
  <c r="AI142" i="1"/>
  <c r="AK143" i="1"/>
  <c r="AD144" i="1"/>
  <c r="AG145" i="1"/>
  <c r="AH146" i="1"/>
  <c r="AE149" i="1"/>
  <c r="AH150" i="1"/>
  <c r="AJ151" i="1"/>
  <c r="AM152" i="1"/>
  <c r="AF153" i="1"/>
  <c r="AG154" i="1"/>
  <c r="AK156" i="1"/>
  <c r="AD157" i="1"/>
  <c r="AF158" i="1"/>
  <c r="AI159" i="1"/>
  <c r="AE160" i="1"/>
  <c r="AD160" i="1"/>
  <c r="AH161" i="1"/>
  <c r="AJ165" i="1"/>
  <c r="AE166" i="1"/>
  <c r="AF167" i="1"/>
  <c r="AE167" i="1"/>
  <c r="AM167" i="1"/>
  <c r="AI168" i="1"/>
  <c r="AE169" i="1"/>
  <c r="AJ172" i="1"/>
  <c r="AE173" i="1"/>
  <c r="AG174" i="1"/>
  <c r="AF174" i="1"/>
  <c r="AI175" i="1"/>
  <c r="AF176" i="1"/>
  <c r="AJ177" i="1"/>
  <c r="AE180" i="1"/>
  <c r="AH181" i="1"/>
  <c r="AG181" i="1"/>
  <c r="AI182" i="1"/>
  <c r="AD183" i="1"/>
  <c r="AK184" i="1"/>
  <c r="AG185" i="1"/>
  <c r="AI188" i="1"/>
  <c r="AH188" i="1"/>
  <c r="AI189" i="1"/>
  <c r="AD190" i="1"/>
  <c r="AK191" i="1"/>
  <c r="AH192" i="1"/>
  <c r="AG196" i="1"/>
  <c r="AD197" i="1"/>
  <c r="AK198" i="1"/>
  <c r="AH199" i="1"/>
  <c r="AN200" i="1"/>
  <c r="AM200" i="1"/>
  <c r="AI201" i="1"/>
  <c r="AD204" i="1"/>
  <c r="AK205" i="1"/>
  <c r="AH206" i="1"/>
  <c r="AJ208" i="1"/>
  <c r="AF209" i="1"/>
  <c r="AK212" i="1"/>
  <c r="AF213" i="1"/>
  <c r="AJ215" i="1"/>
  <c r="AG216" i="1"/>
  <c r="AD217" i="1"/>
  <c r="AK217" i="1"/>
  <c r="AF220" i="1"/>
  <c r="AJ222" i="1"/>
  <c r="AG223" i="1"/>
  <c r="AE224" i="1"/>
  <c r="AD224" i="1"/>
  <c r="AH225" i="1"/>
  <c r="AJ229" i="1"/>
  <c r="AE230" i="1"/>
  <c r="AF231" i="1"/>
  <c r="AE231" i="1"/>
  <c r="AM231" i="1"/>
  <c r="AI232" i="1"/>
  <c r="AG233" i="1"/>
  <c r="AJ236" i="1"/>
  <c r="AI237" i="1"/>
  <c r="AI238" i="1"/>
  <c r="AG239" i="1"/>
  <c r="AF240" i="1"/>
  <c r="AE244" i="1"/>
  <c r="AD245" i="1"/>
  <c r="AF247" i="1"/>
  <c r="AE247" i="1"/>
  <c r="AJ247" i="1"/>
  <c r="AJ252" i="1"/>
  <c r="AF253" i="1"/>
  <c r="AE254" i="1"/>
  <c r="AD255" i="1"/>
  <c r="AN256" i="1"/>
  <c r="AM256" i="1"/>
  <c r="AN257" i="1"/>
  <c r="AM257" i="1"/>
  <c r="AN258" i="1"/>
  <c r="AM258" i="1"/>
  <c r="AN259" i="1"/>
  <c r="AM259" i="1"/>
  <c r="AN260" i="1"/>
  <c r="AM260" i="1"/>
  <c r="AN261" i="1"/>
  <c r="AM261" i="1"/>
  <c r="AN262" i="1"/>
  <c r="AM262" i="1"/>
  <c r="AN263" i="1"/>
  <c r="AM263" i="1"/>
  <c r="AN264" i="1"/>
  <c r="AM264" i="1"/>
  <c r="AN265" i="1"/>
  <c r="AM265" i="1"/>
  <c r="AN266" i="1"/>
  <c r="AM266" i="1"/>
  <c r="AN267" i="1"/>
  <c r="AM267" i="1"/>
  <c r="AD271" i="1"/>
  <c r="AG273" i="1"/>
  <c r="AF273" i="1"/>
  <c r="AI273" i="1"/>
  <c r="AN275" i="1"/>
  <c r="AM275" i="1"/>
  <c r="AE276" i="1"/>
  <c r="AG277" i="1"/>
  <c r="AM280" i="1"/>
  <c r="AN290" i="1"/>
  <c r="AE295" i="1"/>
  <c r="AF296" i="1"/>
  <c r="AK297" i="1"/>
  <c r="AD300" i="1"/>
  <c r="AK300" i="1"/>
  <c r="AF300" i="1"/>
  <c r="AE300" i="1"/>
  <c r="AI303" i="1"/>
  <c r="AH303" i="1"/>
  <c r="AK303" i="1"/>
  <c r="AJ303" i="1"/>
  <c r="AG306" i="1"/>
  <c r="AJ307" i="1"/>
  <c r="AD311" i="1"/>
  <c r="AH313" i="1"/>
  <c r="AK314" i="1"/>
  <c r="AD316" i="1"/>
  <c r="AK316" i="1"/>
  <c r="AH316" i="1"/>
  <c r="AG316" i="1"/>
  <c r="AK320" i="1"/>
  <c r="AN323" i="1"/>
  <c r="AM323" i="1"/>
  <c r="AF324" i="1"/>
  <c r="AI327" i="1"/>
  <c r="AH327" i="1"/>
  <c r="AJ327" i="1"/>
  <c r="AG327" i="1"/>
  <c r="AJ330" i="1"/>
  <c r="AJ331" i="1"/>
  <c r="AK335" i="1"/>
  <c r="AN336" i="1"/>
  <c r="AG337" i="1"/>
  <c r="AF337" i="1"/>
  <c r="AI337" i="1"/>
  <c r="AH337" i="1"/>
  <c r="AG339" i="1"/>
  <c r="AI340" i="1"/>
  <c r="AE344" i="1"/>
  <c r="AI345" i="1"/>
  <c r="AM346" i="1"/>
  <c r="AJ351" i="1"/>
  <c r="AJ352" i="1"/>
  <c r="AN353" i="1"/>
  <c r="AF354" i="1"/>
  <c r="AE354" i="1"/>
  <c r="AH354" i="1"/>
  <c r="AG354" i="1"/>
  <c r="AE356" i="1"/>
  <c r="AD361" i="1"/>
  <c r="AH363" i="1"/>
  <c r="AJ364" i="1"/>
  <c r="AG367" i="1"/>
  <c r="AE371" i="1"/>
  <c r="AK372" i="1"/>
  <c r="AE374" i="1"/>
  <c r="AD374" i="1"/>
  <c r="AI374" i="1"/>
  <c r="AH374" i="1"/>
  <c r="AE383" i="1"/>
  <c r="AN385" i="1"/>
  <c r="AM385" i="1"/>
  <c r="AE389" i="1"/>
  <c r="AD391" i="1"/>
  <c r="AF394" i="1"/>
  <c r="AK397" i="1"/>
  <c r="AN401" i="1"/>
  <c r="AM401" i="1"/>
  <c r="AN404" i="1"/>
  <c r="AM404" i="1"/>
  <c r="AD405" i="1"/>
  <c r="AG408" i="1"/>
  <c r="AN412" i="1"/>
  <c r="AN415" i="1"/>
  <c r="AH416" i="1"/>
  <c r="AD418" i="1"/>
  <c r="AK418" i="1"/>
  <c r="AH418" i="1"/>
  <c r="AG418" i="1"/>
  <c r="AH423" i="1"/>
  <c r="AJ425" i="1"/>
  <c r="AF432" i="1"/>
  <c r="AE432" i="1"/>
  <c r="AI432" i="1"/>
  <c r="AH432" i="1"/>
  <c r="AK432" i="1"/>
  <c r="AG434" i="1"/>
  <c r="AI440" i="1"/>
  <c r="AI447" i="1"/>
  <c r="AE454" i="1"/>
  <c r="AH455" i="1"/>
  <c r="AN468" i="1"/>
  <c r="AH478" i="1"/>
  <c r="AK495" i="1"/>
  <c r="AJ508" i="1"/>
  <c r="AH510" i="1"/>
  <c r="AM512" i="1"/>
  <c r="AN512" i="1"/>
  <c r="AN523" i="1"/>
  <c r="AM523" i="1"/>
  <c r="AG517" i="1"/>
  <c r="AF517" i="1"/>
  <c r="AE517" i="1"/>
  <c r="AJ517" i="1"/>
  <c r="AM636" i="1"/>
  <c r="AH422" i="1"/>
  <c r="AG422" i="1"/>
  <c r="AI429" i="1"/>
  <c r="AH429" i="1"/>
  <c r="AM436" i="1"/>
  <c r="AN441" i="1"/>
  <c r="AM441" i="1"/>
  <c r="AN455" i="1"/>
  <c r="AN460" i="1"/>
  <c r="AM466" i="1"/>
  <c r="AM472" i="1"/>
  <c r="AI475" i="1"/>
  <c r="AG475" i="1"/>
  <c r="AF475" i="1"/>
  <c r="AH476" i="1"/>
  <c r="AJ476" i="1"/>
  <c r="AI476" i="1"/>
  <c r="AI483" i="1"/>
  <c r="AF483" i="1"/>
  <c r="AE483" i="1"/>
  <c r="AJ483" i="1"/>
  <c r="AG493" i="1"/>
  <c r="AJ493" i="1"/>
  <c r="AI493" i="1"/>
  <c r="AD493" i="1"/>
  <c r="AM504" i="1"/>
  <c r="AJ535" i="1"/>
  <c r="AD544" i="1"/>
  <c r="AJ544" i="1"/>
  <c r="AI544" i="1"/>
  <c r="AH544" i="1"/>
  <c r="AE544" i="1"/>
  <c r="AH564" i="1"/>
  <c r="AI564" i="1"/>
  <c r="AE564" i="1"/>
  <c r="AD564" i="1"/>
  <c r="AJ564" i="1"/>
  <c r="AG564" i="1"/>
  <c r="AM571" i="1"/>
  <c r="AE583" i="1"/>
  <c r="AD583" i="1"/>
  <c r="AH583" i="1"/>
  <c r="AG583" i="1"/>
  <c r="AF583" i="1"/>
  <c r="AK583" i="1"/>
  <c r="AJ583" i="1"/>
  <c r="AM632" i="1"/>
  <c r="AN632" i="1"/>
  <c r="AK641" i="1"/>
  <c r="AI641" i="1"/>
  <c r="AG641" i="1"/>
  <c r="AF641" i="1"/>
  <c r="AE641" i="1"/>
  <c r="AD641" i="1"/>
  <c r="AJ641" i="1"/>
  <c r="AH641" i="1"/>
  <c r="AM652" i="1"/>
  <c r="AN652" i="1"/>
  <c r="AN663" i="1"/>
  <c r="AM663" i="1"/>
  <c r="AI453" i="1"/>
  <c r="AH453" i="1"/>
  <c r="AG461" i="1"/>
  <c r="AE461" i="1"/>
  <c r="AD461" i="1"/>
  <c r="AF462" i="1"/>
  <c r="AH462" i="1"/>
  <c r="AG462" i="1"/>
  <c r="AE463" i="1"/>
  <c r="AJ463" i="1"/>
  <c r="AI463" i="1"/>
  <c r="AI467" i="1"/>
  <c r="AH467" i="1"/>
  <c r="AG467" i="1"/>
  <c r="AG501" i="1"/>
  <c r="AI501" i="1"/>
  <c r="AH501" i="1"/>
  <c r="AN502" i="1"/>
  <c r="AE503" i="1"/>
  <c r="AD503" i="1"/>
  <c r="AH503" i="1"/>
  <c r="AN515" i="1"/>
  <c r="AH516" i="1"/>
  <c r="AD516" i="1"/>
  <c r="AG516" i="1"/>
  <c r="AD517" i="1"/>
  <c r="AF534" i="1"/>
  <c r="AG534" i="1"/>
  <c r="AE534" i="1"/>
  <c r="AD534" i="1"/>
  <c r="AJ534" i="1"/>
  <c r="AM536" i="1"/>
  <c r="AE551" i="1"/>
  <c r="AG551" i="1"/>
  <c r="AF551" i="1"/>
  <c r="AD551" i="1"/>
  <c r="AJ551" i="1"/>
  <c r="AI551" i="1"/>
  <c r="AE559" i="1"/>
  <c r="AH559" i="1"/>
  <c r="AK559" i="1"/>
  <c r="AJ559" i="1"/>
  <c r="AI559" i="1"/>
  <c r="AD559" i="1"/>
  <c r="AD560" i="1"/>
  <c r="AJ560" i="1"/>
  <c r="AG560" i="1"/>
  <c r="AF560" i="1"/>
  <c r="AE560" i="1"/>
  <c r="AK560" i="1"/>
  <c r="AI560" i="1"/>
  <c r="AN572" i="1"/>
  <c r="AN583" i="1"/>
  <c r="AI611" i="1"/>
  <c r="AH611" i="1"/>
  <c r="AG611" i="1"/>
  <c r="AF611" i="1"/>
  <c r="AE611" i="1"/>
  <c r="AD611" i="1"/>
  <c r="AK611" i="1"/>
  <c r="AJ611" i="1"/>
  <c r="AM664" i="1"/>
  <c r="AN664" i="1"/>
  <c r="AI667" i="1"/>
  <c r="AJ667" i="1"/>
  <c r="AF667" i="1"/>
  <c r="AE667" i="1"/>
  <c r="AK667" i="1"/>
  <c r="AH667" i="1"/>
  <c r="AG667" i="1"/>
  <c r="AD667" i="1"/>
  <c r="AI379" i="1"/>
  <c r="AH379" i="1"/>
  <c r="AE385" i="1"/>
  <c r="AD385" i="1"/>
  <c r="AF392" i="1"/>
  <c r="AE392" i="1"/>
  <c r="AG399" i="1"/>
  <c r="AF399" i="1"/>
  <c r="AH406" i="1"/>
  <c r="AG406" i="1"/>
  <c r="AI413" i="1"/>
  <c r="AH413" i="1"/>
  <c r="AD422" i="1"/>
  <c r="AN425" i="1"/>
  <c r="AM425" i="1"/>
  <c r="AD429" i="1"/>
  <c r="AD442" i="1"/>
  <c r="AK442" i="1"/>
  <c r="AE449" i="1"/>
  <c r="AD449" i="1"/>
  <c r="AF456" i="1"/>
  <c r="AE456" i="1"/>
  <c r="AK473" i="1"/>
  <c r="AD473" i="1"/>
  <c r="AD475" i="1"/>
  <c r="AD476" i="1"/>
  <c r="AD483" i="1"/>
  <c r="AD488" i="1"/>
  <c r="AI488" i="1"/>
  <c r="AH488" i="1"/>
  <c r="AE493" i="1"/>
  <c r="AD512" i="1"/>
  <c r="AF512" i="1"/>
  <c r="AE512" i="1"/>
  <c r="AI512" i="1"/>
  <c r="AH517" i="1"/>
  <c r="AG525" i="1"/>
  <c r="AE525" i="1"/>
  <c r="AD525" i="1"/>
  <c r="AI525" i="1"/>
  <c r="AF544" i="1"/>
  <c r="AM547" i="1"/>
  <c r="AI555" i="1"/>
  <c r="AE555" i="1"/>
  <c r="AD555" i="1"/>
  <c r="AH555" i="1"/>
  <c r="AG555" i="1"/>
  <c r="AM560" i="1"/>
  <c r="AF564" i="1"/>
  <c r="AM568" i="1"/>
  <c r="AN568" i="1"/>
  <c r="AE591" i="1"/>
  <c r="AJ591" i="1"/>
  <c r="AI591" i="1"/>
  <c r="AH591" i="1"/>
  <c r="AG591" i="1"/>
  <c r="AD591" i="1"/>
  <c r="AK609" i="1"/>
  <c r="AE609" i="1"/>
  <c r="AH609" i="1"/>
  <c r="AG609" i="1"/>
  <c r="AF609" i="1"/>
  <c r="AD609" i="1"/>
  <c r="AJ609" i="1"/>
  <c r="AI609" i="1"/>
  <c r="AN650" i="1"/>
  <c r="AM650" i="1"/>
  <c r="AN549" i="1"/>
  <c r="AM597" i="1"/>
  <c r="AM600" i="1"/>
  <c r="AN600" i="1"/>
  <c r="AI651" i="1"/>
  <c r="AH651" i="1"/>
  <c r="AG651" i="1"/>
  <c r="AJ651" i="1"/>
  <c r="AF651" i="1"/>
  <c r="AE651" i="1"/>
  <c r="AD651" i="1"/>
  <c r="AK651" i="1"/>
  <c r="AM527" i="1"/>
  <c r="AE535" i="1"/>
  <c r="AI535" i="1"/>
  <c r="AH535" i="1"/>
  <c r="AG535" i="1"/>
  <c r="AF542" i="1"/>
  <c r="AE542" i="1"/>
  <c r="AD542" i="1"/>
  <c r="AI542" i="1"/>
  <c r="AH542" i="1"/>
  <c r="AK551" i="1"/>
  <c r="AG559" i="1"/>
  <c r="AH580" i="1"/>
  <c r="AF580" i="1"/>
  <c r="AK580" i="1"/>
  <c r="AJ580" i="1"/>
  <c r="AI580" i="1"/>
  <c r="AD580" i="1"/>
  <c r="AG581" i="1"/>
  <c r="AI581" i="1"/>
  <c r="AF581" i="1"/>
  <c r="AE581" i="1"/>
  <c r="AD581" i="1"/>
  <c r="AK581" i="1"/>
  <c r="AJ581" i="1"/>
  <c r="AK649" i="1"/>
  <c r="AH649" i="1"/>
  <c r="AE649" i="1"/>
  <c r="AD649" i="1"/>
  <c r="AJ649" i="1"/>
  <c r="AI649" i="1"/>
  <c r="AG649" i="1"/>
  <c r="AF649" i="1"/>
  <c r="AD249" i="1"/>
  <c r="AK249" i="1"/>
  <c r="AE256" i="1"/>
  <c r="AD256" i="1"/>
  <c r="AE260" i="1"/>
  <c r="AD260" i="1"/>
  <c r="AE264" i="1"/>
  <c r="AD264" i="1"/>
  <c r="AH272" i="1"/>
  <c r="AG272" i="1"/>
  <c r="AF298" i="1"/>
  <c r="AE298" i="1"/>
  <c r="AM298" i="1"/>
  <c r="AG305" i="1"/>
  <c r="AF305" i="1"/>
  <c r="AM305" i="1"/>
  <c r="AH312" i="1"/>
  <c r="AG312" i="1"/>
  <c r="AM312" i="1"/>
  <c r="AI319" i="1"/>
  <c r="AH319" i="1"/>
  <c r="AM319" i="1"/>
  <c r="AN331" i="1"/>
  <c r="AM331" i="1"/>
  <c r="AD348" i="1"/>
  <c r="AK348" i="1"/>
  <c r="AE355" i="1"/>
  <c r="AD355" i="1"/>
  <c r="AF362" i="1"/>
  <c r="AE362" i="1"/>
  <c r="AM362" i="1"/>
  <c r="AG369" i="1"/>
  <c r="AF369" i="1"/>
  <c r="AM369" i="1"/>
  <c r="AM377" i="1"/>
  <c r="AE379" i="1"/>
  <c r="AG385" i="1"/>
  <c r="AD386" i="1"/>
  <c r="AK386" i="1"/>
  <c r="AG392" i="1"/>
  <c r="AE393" i="1"/>
  <c r="AD393" i="1"/>
  <c r="AE399" i="1"/>
  <c r="AF400" i="1"/>
  <c r="AE400" i="1"/>
  <c r="AM400" i="1"/>
  <c r="AE406" i="1"/>
  <c r="AG407" i="1"/>
  <c r="AF407" i="1"/>
  <c r="AM407" i="1"/>
  <c r="AE413" i="1"/>
  <c r="AH414" i="1"/>
  <c r="AG414" i="1"/>
  <c r="AM414" i="1"/>
  <c r="AI421" i="1"/>
  <c r="AH421" i="1"/>
  <c r="AM421" i="1"/>
  <c r="AI422" i="1"/>
  <c r="AG429" i="1"/>
  <c r="AN433" i="1"/>
  <c r="AM433" i="1"/>
  <c r="AF442" i="1"/>
  <c r="AG449" i="1"/>
  <c r="AD450" i="1"/>
  <c r="AK450" i="1"/>
  <c r="AF453" i="1"/>
  <c r="AG456" i="1"/>
  <c r="AE457" i="1"/>
  <c r="AD457" i="1"/>
  <c r="AI461" i="1"/>
  <c r="AI462" i="1"/>
  <c r="AG463" i="1"/>
  <c r="AK465" i="1"/>
  <c r="AE465" i="1"/>
  <c r="AD465" i="1"/>
  <c r="AF467" i="1"/>
  <c r="AG469" i="1"/>
  <c r="AD469" i="1"/>
  <c r="AF473" i="1"/>
  <c r="AJ475" i="1"/>
  <c r="AG476" i="1"/>
  <c r="AM480" i="1"/>
  <c r="AK483" i="1"/>
  <c r="AF488" i="1"/>
  <c r="AK493" i="1"/>
  <c r="AM495" i="1"/>
  <c r="AI499" i="1"/>
  <c r="AD499" i="1"/>
  <c r="AG499" i="1"/>
  <c r="AF501" i="1"/>
  <c r="AI503" i="1"/>
  <c r="AN504" i="1"/>
  <c r="AK505" i="1"/>
  <c r="AH505" i="1"/>
  <c r="AG505" i="1"/>
  <c r="AM508" i="1"/>
  <c r="AH512" i="1"/>
  <c r="AI516" i="1"/>
  <c r="AM517" i="1"/>
  <c r="AF518" i="1"/>
  <c r="AI518" i="1"/>
  <c r="AH518" i="1"/>
  <c r="AN519" i="1"/>
  <c r="AD520" i="1"/>
  <c r="AE520" i="1"/>
  <c r="AH520" i="1"/>
  <c r="AH525" i="1"/>
  <c r="AK529" i="1"/>
  <c r="AE529" i="1"/>
  <c r="AD529" i="1"/>
  <c r="AH529" i="1"/>
  <c r="AI531" i="1"/>
  <c r="AH531" i="1"/>
  <c r="AG531" i="1"/>
  <c r="AN532" i="1"/>
  <c r="AK534" i="1"/>
  <c r="AH540" i="1"/>
  <c r="AJ540" i="1"/>
  <c r="AI540" i="1"/>
  <c r="AG540" i="1"/>
  <c r="AD540" i="1"/>
  <c r="AM551" i="1"/>
  <c r="AJ555" i="1"/>
  <c r="AF566" i="1"/>
  <c r="AD566" i="1"/>
  <c r="AG566" i="1"/>
  <c r="AE566" i="1"/>
  <c r="AJ566" i="1"/>
  <c r="AI566" i="1"/>
  <c r="AD576" i="1"/>
  <c r="AH576" i="1"/>
  <c r="AK576" i="1"/>
  <c r="AJ576" i="1"/>
  <c r="AI576" i="1"/>
  <c r="AE576" i="1"/>
  <c r="AK577" i="1"/>
  <c r="AI577" i="1"/>
  <c r="AF577" i="1"/>
  <c r="AE577" i="1"/>
  <c r="AD577" i="1"/>
  <c r="AJ577" i="1"/>
  <c r="AH577" i="1"/>
  <c r="AM582" i="1"/>
  <c r="AK591" i="1"/>
  <c r="AE607" i="1"/>
  <c r="AJ607" i="1"/>
  <c r="AH607" i="1"/>
  <c r="AG607" i="1"/>
  <c r="AF607" i="1"/>
  <c r="AD607" i="1"/>
  <c r="AK607" i="1"/>
  <c r="AI607" i="1"/>
  <c r="AM619" i="1"/>
  <c r="AE275" i="1"/>
  <c r="AD275" i="1"/>
  <c r="AD308" i="1"/>
  <c r="AK308" i="1"/>
  <c r="AE315" i="1"/>
  <c r="AD315" i="1"/>
  <c r="AF322" i="1"/>
  <c r="AE322" i="1"/>
  <c r="AG329" i="1"/>
  <c r="AF329" i="1"/>
  <c r="AH336" i="1"/>
  <c r="AG336" i="1"/>
  <c r="AI343" i="1"/>
  <c r="AH343" i="1"/>
  <c r="AN355" i="1"/>
  <c r="AM355" i="1"/>
  <c r="AF373" i="1"/>
  <c r="AE373" i="1"/>
  <c r="AF379" i="1"/>
  <c r="AI381" i="1"/>
  <c r="AH381" i="1"/>
  <c r="AH385" i="1"/>
  <c r="AH392" i="1"/>
  <c r="AN393" i="1"/>
  <c r="AM393" i="1"/>
  <c r="AH399" i="1"/>
  <c r="AF406" i="1"/>
  <c r="AD410" i="1"/>
  <c r="AK410" i="1"/>
  <c r="AF413" i="1"/>
  <c r="AE417" i="1"/>
  <c r="AD417" i="1"/>
  <c r="AJ422" i="1"/>
  <c r="AF424" i="1"/>
  <c r="AE424" i="1"/>
  <c r="AJ429" i="1"/>
  <c r="AG431" i="1"/>
  <c r="AF431" i="1"/>
  <c r="AH438" i="1"/>
  <c r="AG438" i="1"/>
  <c r="AG442" i="1"/>
  <c r="AI445" i="1"/>
  <c r="AH445" i="1"/>
  <c r="AH449" i="1"/>
  <c r="AG453" i="1"/>
  <c r="AH456" i="1"/>
  <c r="AN457" i="1"/>
  <c r="AM457" i="1"/>
  <c r="AI458" i="1"/>
  <c r="AF458" i="1"/>
  <c r="AE458" i="1"/>
  <c r="AH459" i="1"/>
  <c r="AI459" i="1"/>
  <c r="AG459" i="1"/>
  <c r="AJ461" i="1"/>
  <c r="AJ462" i="1"/>
  <c r="AH463" i="1"/>
  <c r="AJ467" i="1"/>
  <c r="AF470" i="1"/>
  <c r="AG470" i="1"/>
  <c r="AE470" i="1"/>
  <c r="AE471" i="1"/>
  <c r="AI471" i="1"/>
  <c r="AH471" i="1"/>
  <c r="AG473" i="1"/>
  <c r="AK475" i="1"/>
  <c r="AK476" i="1"/>
  <c r="AH484" i="1"/>
  <c r="AI484" i="1"/>
  <c r="AG484" i="1"/>
  <c r="AN485" i="1"/>
  <c r="AF486" i="1"/>
  <c r="AD486" i="1"/>
  <c r="AH486" i="1"/>
  <c r="AG488" i="1"/>
  <c r="AM493" i="1"/>
  <c r="AM496" i="1"/>
  <c r="AJ501" i="1"/>
  <c r="AJ503" i="1"/>
  <c r="AM506" i="1"/>
  <c r="AJ512" i="1"/>
  <c r="AJ516" i="1"/>
  <c r="AJ525" i="1"/>
  <c r="AM526" i="1"/>
  <c r="AE527" i="1"/>
  <c r="AJ527" i="1"/>
  <c r="AI527" i="1"/>
  <c r="AD527" i="1"/>
  <c r="AM534" i="1"/>
  <c r="AD535" i="1"/>
  <c r="AG542" i="1"/>
  <c r="AN543" i="1"/>
  <c r="AI547" i="1"/>
  <c r="AF547" i="1"/>
  <c r="AE547" i="1"/>
  <c r="AD547" i="1"/>
  <c r="AJ547" i="1"/>
  <c r="AH547" i="1"/>
  <c r="AK555" i="1"/>
  <c r="AG557" i="1"/>
  <c r="AJ557" i="1"/>
  <c r="AI557" i="1"/>
  <c r="AH557" i="1"/>
  <c r="AD557" i="1"/>
  <c r="AN567" i="1"/>
  <c r="AM567" i="1"/>
  <c r="AE580" i="1"/>
  <c r="AH581" i="1"/>
  <c r="AG613" i="1"/>
  <c r="AD613" i="1"/>
  <c r="AI613" i="1"/>
  <c r="AH613" i="1"/>
  <c r="AF613" i="1"/>
  <c r="AE613" i="1"/>
  <c r="AK613" i="1"/>
  <c r="AJ613" i="1"/>
  <c r="AD624" i="1"/>
  <c r="AJ624" i="1"/>
  <c r="AH624" i="1"/>
  <c r="AG624" i="1"/>
  <c r="AF624" i="1"/>
  <c r="AE624" i="1"/>
  <c r="AK624" i="1"/>
  <c r="AI624" i="1"/>
  <c r="AM540" i="1"/>
  <c r="AM544" i="1"/>
  <c r="AN544" i="1"/>
  <c r="AK548" i="1"/>
  <c r="AG550" i="1"/>
  <c r="AK552" i="1"/>
  <c r="AM557" i="1"/>
  <c r="AH558" i="1"/>
  <c r="AI563" i="1"/>
  <c r="AF563" i="1"/>
  <c r="AN565" i="1"/>
  <c r="AF573" i="1"/>
  <c r="AK574" i="1"/>
  <c r="AH575" i="1"/>
  <c r="AM576" i="1"/>
  <c r="AM578" i="1"/>
  <c r="AG579" i="1"/>
  <c r="AN580" i="1"/>
  <c r="AK585" i="1"/>
  <c r="AH585" i="1"/>
  <c r="AG589" i="1"/>
  <c r="AH589" i="1"/>
  <c r="AH590" i="1"/>
  <c r="AI592" i="1"/>
  <c r="AN595" i="1"/>
  <c r="AI596" i="1"/>
  <c r="AG601" i="1"/>
  <c r="AF603" i="1"/>
  <c r="AK604" i="1"/>
  <c r="AH605" i="1"/>
  <c r="AN606" i="1"/>
  <c r="AN610" i="1"/>
  <c r="AE615" i="1"/>
  <c r="AI615" i="1"/>
  <c r="AK617" i="1"/>
  <c r="AD617" i="1"/>
  <c r="AF620" i="1"/>
  <c r="AK621" i="1"/>
  <c r="AH622" i="1"/>
  <c r="AI627" i="1"/>
  <c r="AF627" i="1"/>
  <c r="AG628" i="1"/>
  <c r="AN629" i="1"/>
  <c r="AI630" i="1"/>
  <c r="AF637" i="1"/>
  <c r="AK638" i="1"/>
  <c r="AH639" i="1"/>
  <c r="AM640" i="1"/>
  <c r="AM642" i="1"/>
  <c r="AI643" i="1"/>
  <c r="AD643" i="1"/>
  <c r="AJ643" i="1"/>
  <c r="AH643" i="1"/>
  <c r="AH647" i="1"/>
  <c r="AG653" i="1"/>
  <c r="AH653" i="1"/>
  <c r="AD653" i="1"/>
  <c r="AI657" i="1"/>
  <c r="AM667" i="1"/>
  <c r="AH668" i="1"/>
  <c r="AI668" i="1"/>
  <c r="AG668" i="1"/>
  <c r="AJ672" i="1"/>
  <c r="AD674" i="1"/>
  <c r="AJ674" i="1"/>
  <c r="AG674" i="1"/>
  <c r="AF674" i="1"/>
  <c r="AJ676" i="1"/>
  <c r="AT679" i="1"/>
  <c r="AG680" i="1"/>
  <c r="AD691" i="1"/>
  <c r="AI691" i="1"/>
  <c r="AH691" i="1"/>
  <c r="AI694" i="1"/>
  <c r="AH694" i="1"/>
  <c r="AE694" i="1"/>
  <c r="AD694" i="1"/>
  <c r="AJ698" i="1"/>
  <c r="AH702" i="1"/>
  <c r="AG720" i="1"/>
  <c r="AD720" i="1"/>
  <c r="AJ720" i="1"/>
  <c r="AF720" i="1"/>
  <c r="AE720" i="1"/>
  <c r="AN722" i="1"/>
  <c r="AH743" i="1"/>
  <c r="AG743" i="1"/>
  <c r="AF743" i="1"/>
  <c r="AD743" i="1"/>
  <c r="AJ743" i="1"/>
  <c r="AI743" i="1"/>
  <c r="AM763" i="1"/>
  <c r="AH767" i="1"/>
  <c r="AD767" i="1"/>
  <c r="AJ767" i="1"/>
  <c r="AF767" i="1"/>
  <c r="AE767" i="1"/>
  <c r="AM769" i="1"/>
  <c r="AE795" i="1"/>
  <c r="AI795" i="1"/>
  <c r="AH795" i="1"/>
  <c r="AJ795" i="1"/>
  <c r="AG795" i="1"/>
  <c r="AF795" i="1"/>
  <c r="AD795" i="1"/>
  <c r="AK795" i="1"/>
  <c r="AM809" i="1"/>
  <c r="AG849" i="1"/>
  <c r="AE849" i="1"/>
  <c r="AD849" i="1"/>
  <c r="AI849" i="1"/>
  <c r="AK849" i="1"/>
  <c r="AJ849" i="1"/>
  <c r="AH849" i="1"/>
  <c r="AF849" i="1"/>
  <c r="AM488" i="1"/>
  <c r="AN488" i="1"/>
  <c r="AK492" i="1"/>
  <c r="AK496" i="1"/>
  <c r="AK509" i="1"/>
  <c r="AJ513" i="1"/>
  <c r="AK526" i="1"/>
  <c r="AH533" i="1"/>
  <c r="AM535" i="1"/>
  <c r="AG537" i="1"/>
  <c r="AK539" i="1"/>
  <c r="AK543" i="1"/>
  <c r="AH550" i="1"/>
  <c r="AM552" i="1"/>
  <c r="AN552" i="1"/>
  <c r="AK556" i="1"/>
  <c r="AN563" i="1"/>
  <c r="AD568" i="1"/>
  <c r="AI568" i="1"/>
  <c r="AH572" i="1"/>
  <c r="AG572" i="1"/>
  <c r="AN578" i="1"/>
  <c r="AK587" i="1"/>
  <c r="AN589" i="1"/>
  <c r="AF598" i="1"/>
  <c r="AI598" i="1"/>
  <c r="AD600" i="1"/>
  <c r="AE600" i="1"/>
  <c r="AD606" i="1"/>
  <c r="AI619" i="1"/>
  <c r="AG619" i="1"/>
  <c r="AG620" i="1"/>
  <c r="AI622" i="1"/>
  <c r="AD623" i="1"/>
  <c r="AN627" i="1"/>
  <c r="AD632" i="1"/>
  <c r="AI632" i="1"/>
  <c r="AH636" i="1"/>
  <c r="AG636" i="1"/>
  <c r="AH637" i="1"/>
  <c r="AI639" i="1"/>
  <c r="AE640" i="1"/>
  <c r="AN642" i="1"/>
  <c r="AD654" i="1"/>
  <c r="AM662" i="1"/>
  <c r="AD664" i="1"/>
  <c r="AE664" i="1"/>
  <c r="AJ664" i="1"/>
  <c r="AI664" i="1"/>
  <c r="AM674" i="1"/>
  <c r="AT674" i="1"/>
  <c r="AN677" i="1"/>
  <c r="AG679" i="1"/>
  <c r="AD682" i="1"/>
  <c r="AJ682" i="1"/>
  <c r="AG682" i="1"/>
  <c r="AF682" i="1"/>
  <c r="AD686" i="1"/>
  <c r="AM703" i="1"/>
  <c r="AG704" i="1"/>
  <c r="AI704" i="1"/>
  <c r="AH704" i="1"/>
  <c r="AF706" i="1"/>
  <c r="AF711" i="1"/>
  <c r="AF713" i="1"/>
  <c r="AH713" i="1"/>
  <c r="AD713" i="1"/>
  <c r="AJ713" i="1"/>
  <c r="AI713" i="1"/>
  <c r="AK724" i="1"/>
  <c r="AD724" i="1"/>
  <c r="AI724" i="1"/>
  <c r="AF724" i="1"/>
  <c r="AE724" i="1"/>
  <c r="AI734" i="1"/>
  <c r="AF734" i="1"/>
  <c r="AE734" i="1"/>
  <c r="AH734" i="1"/>
  <c r="AG734" i="1"/>
  <c r="AN746" i="1"/>
  <c r="AG768" i="1"/>
  <c r="AF768" i="1"/>
  <c r="AE768" i="1"/>
  <c r="AI768" i="1"/>
  <c r="AH768" i="1"/>
  <c r="AD771" i="1"/>
  <c r="AE771" i="1"/>
  <c r="AJ771" i="1"/>
  <c r="AG771" i="1"/>
  <c r="AF771" i="1"/>
  <c r="AD779" i="1"/>
  <c r="AK779" i="1"/>
  <c r="AH779" i="1"/>
  <c r="AG779" i="1"/>
  <c r="AE779" i="1"/>
  <c r="AJ779" i="1"/>
  <c r="AI779" i="1"/>
  <c r="AM678" i="1"/>
  <c r="AT678" i="1"/>
  <c r="AM682" i="1"/>
  <c r="AT682" i="1"/>
  <c r="AE690" i="1"/>
  <c r="AJ690" i="1"/>
  <c r="AG690" i="1"/>
  <c r="AF690" i="1"/>
  <c r="AK700" i="1"/>
  <c r="AD700" i="1"/>
  <c r="AI700" i="1"/>
  <c r="AH700" i="1"/>
  <c r="AM709" i="1"/>
  <c r="AE730" i="1"/>
  <c r="AH730" i="1"/>
  <c r="AG730" i="1"/>
  <c r="AD730" i="1"/>
  <c r="AJ730" i="1"/>
  <c r="AI730" i="1"/>
  <c r="AF737" i="1"/>
  <c r="AD737" i="1"/>
  <c r="AJ737" i="1"/>
  <c r="AG737" i="1"/>
  <c r="AE737" i="1"/>
  <c r="AI750" i="1"/>
  <c r="AD750" i="1"/>
  <c r="AJ750" i="1"/>
  <c r="AF750" i="1"/>
  <c r="AE750" i="1"/>
  <c r="AN783" i="1"/>
  <c r="AM783" i="1"/>
  <c r="AE851" i="1"/>
  <c r="AJ851" i="1"/>
  <c r="AI851" i="1"/>
  <c r="AH851" i="1"/>
  <c r="AD851" i="1"/>
  <c r="AK851" i="1"/>
  <c r="AG851" i="1"/>
  <c r="AF851" i="1"/>
  <c r="AF590" i="1"/>
  <c r="AJ590" i="1"/>
  <c r="AD592" i="1"/>
  <c r="AF592" i="1"/>
  <c r="AM594" i="1"/>
  <c r="AH596" i="1"/>
  <c r="AD596" i="1"/>
  <c r="AG606" i="1"/>
  <c r="AG623" i="1"/>
  <c r="AM624" i="1"/>
  <c r="AH628" i="1"/>
  <c r="AI628" i="1"/>
  <c r="AM628" i="1"/>
  <c r="AF630" i="1"/>
  <c r="AD630" i="1"/>
  <c r="AM630" i="1"/>
  <c r="AG640" i="1"/>
  <c r="AI654" i="1"/>
  <c r="AK657" i="1"/>
  <c r="AG657" i="1"/>
  <c r="AD657" i="1"/>
  <c r="AF662" i="1"/>
  <c r="AI662" i="1"/>
  <c r="AE662" i="1"/>
  <c r="AD662" i="1"/>
  <c r="AD672" i="1"/>
  <c r="AI672" i="1"/>
  <c r="AH672" i="1"/>
  <c r="AD676" i="1"/>
  <c r="AH676" i="1"/>
  <c r="AE676" i="1"/>
  <c r="AJ679" i="1"/>
  <c r="AE682" i="1"/>
  <c r="AH686" i="1"/>
  <c r="AF689" i="1"/>
  <c r="AH689" i="1"/>
  <c r="AD689" i="1"/>
  <c r="AF691" i="1"/>
  <c r="AG694" i="1"/>
  <c r="AM699" i="1"/>
  <c r="AM701" i="1"/>
  <c r="AH703" i="1"/>
  <c r="AJ703" i="1"/>
  <c r="AF703" i="1"/>
  <c r="AE703" i="1"/>
  <c r="AI706" i="1"/>
  <c r="AK708" i="1"/>
  <c r="AH708" i="1"/>
  <c r="AG708" i="1"/>
  <c r="AJ711" i="1"/>
  <c r="AD715" i="1"/>
  <c r="AI715" i="1"/>
  <c r="AF715" i="1"/>
  <c r="AE715" i="1"/>
  <c r="AI720" i="1"/>
  <c r="AF721" i="1"/>
  <c r="AG721" i="1"/>
  <c r="AI721" i="1"/>
  <c r="AH721" i="1"/>
  <c r="AE738" i="1"/>
  <c r="AG738" i="1"/>
  <c r="AF738" i="1"/>
  <c r="AI738" i="1"/>
  <c r="AH738" i="1"/>
  <c r="AK743" i="1"/>
  <c r="AH751" i="1"/>
  <c r="AF751" i="1"/>
  <c r="AE751" i="1"/>
  <c r="AI751" i="1"/>
  <c r="AG751" i="1"/>
  <c r="AM760" i="1"/>
  <c r="AK764" i="1"/>
  <c r="AG764" i="1"/>
  <c r="AF764" i="1"/>
  <c r="AD764" i="1"/>
  <c r="AI764" i="1"/>
  <c r="AH764" i="1"/>
  <c r="AK533" i="1"/>
  <c r="AJ537" i="1"/>
  <c r="AM538" i="1"/>
  <c r="AM542" i="1"/>
  <c r="AK550" i="1"/>
  <c r="AM555" i="1"/>
  <c r="AF558" i="1"/>
  <c r="AE558" i="1"/>
  <c r="AG573" i="1"/>
  <c r="AJ573" i="1"/>
  <c r="AE575" i="1"/>
  <c r="AF575" i="1"/>
  <c r="AI579" i="1"/>
  <c r="AD579" i="1"/>
  <c r="AM592" i="1"/>
  <c r="AK601" i="1"/>
  <c r="AF601" i="1"/>
  <c r="AI603" i="1"/>
  <c r="AJ603" i="1"/>
  <c r="AG605" i="1"/>
  <c r="AE605" i="1"/>
  <c r="AI606" i="1"/>
  <c r="AH620" i="1"/>
  <c r="AJ620" i="1"/>
  <c r="AF622" i="1"/>
  <c r="AE622" i="1"/>
  <c r="AI623" i="1"/>
  <c r="AG637" i="1"/>
  <c r="AJ637" i="1"/>
  <c r="AE639" i="1"/>
  <c r="AF639" i="1"/>
  <c r="AI640" i="1"/>
  <c r="AM645" i="1"/>
  <c r="AE647" i="1"/>
  <c r="AD647" i="1"/>
  <c r="AJ647" i="1"/>
  <c r="AI647" i="1"/>
  <c r="AD680" i="1"/>
  <c r="AI680" i="1"/>
  <c r="AH680" i="1"/>
  <c r="AD690" i="1"/>
  <c r="AM696" i="1"/>
  <c r="AE698" i="1"/>
  <c r="AI698" i="1"/>
  <c r="AF698" i="1"/>
  <c r="AD698" i="1"/>
  <c r="AE700" i="1"/>
  <c r="AI702" i="1"/>
  <c r="AG702" i="1"/>
  <c r="AD702" i="1"/>
  <c r="AJ706" i="1"/>
  <c r="AN712" i="1"/>
  <c r="AF730" i="1"/>
  <c r="AH737" i="1"/>
  <c r="AD747" i="1"/>
  <c r="AH747" i="1"/>
  <c r="AG747" i="1"/>
  <c r="AE747" i="1"/>
  <c r="AJ747" i="1"/>
  <c r="AI747" i="1"/>
  <c r="AG750" i="1"/>
  <c r="AE754" i="1"/>
  <c r="AD754" i="1"/>
  <c r="AJ754" i="1"/>
  <c r="AG754" i="1"/>
  <c r="AF754" i="1"/>
  <c r="AN759" i="1"/>
  <c r="AH824" i="1"/>
  <c r="AF824" i="1"/>
  <c r="AE824" i="1"/>
  <c r="AJ824" i="1"/>
  <c r="AK824" i="1"/>
  <c r="AI824" i="1"/>
  <c r="AG824" i="1"/>
  <c r="AD824" i="1"/>
  <c r="AJ162" i="1"/>
  <c r="AJ170" i="1"/>
  <c r="AJ178" i="1"/>
  <c r="AJ186" i="1"/>
  <c r="AJ194" i="1"/>
  <c r="AJ202" i="1"/>
  <c r="AJ210" i="1"/>
  <c r="AJ218" i="1"/>
  <c r="AJ226" i="1"/>
  <c r="AJ234" i="1"/>
  <c r="AJ242" i="1"/>
  <c r="AJ250" i="1"/>
  <c r="AJ269" i="1"/>
  <c r="AT276" i="1"/>
  <c r="AJ278" i="1"/>
  <c r="AJ301" i="1"/>
  <c r="AJ309" i="1"/>
  <c r="AJ317" i="1"/>
  <c r="AJ325" i="1"/>
  <c r="AJ333" i="1"/>
  <c r="AJ341" i="1"/>
  <c r="AJ349" i="1"/>
  <c r="AJ357" i="1"/>
  <c r="AJ365" i="1"/>
  <c r="AJ376" i="1"/>
  <c r="AJ387" i="1"/>
  <c r="AJ395" i="1"/>
  <c r="AJ403" i="1"/>
  <c r="AJ411" i="1"/>
  <c r="AJ419" i="1"/>
  <c r="AJ427" i="1"/>
  <c r="AJ435" i="1"/>
  <c r="AJ443" i="1"/>
  <c r="AJ451" i="1"/>
  <c r="AK464" i="1"/>
  <c r="AM469" i="1"/>
  <c r="AK477" i="1"/>
  <c r="AJ481" i="1"/>
  <c r="AM482" i="1"/>
  <c r="AM486" i="1"/>
  <c r="AF492" i="1"/>
  <c r="AK494" i="1"/>
  <c r="AG496" i="1"/>
  <c r="AM499" i="1"/>
  <c r="AM503" i="1"/>
  <c r="AK507" i="1"/>
  <c r="AF509" i="1"/>
  <c r="AK511" i="1"/>
  <c r="AF513" i="1"/>
  <c r="AM516" i="1"/>
  <c r="AM520" i="1"/>
  <c r="AN520" i="1"/>
  <c r="AK524" i="1"/>
  <c r="AG526" i="1"/>
  <c r="AK528" i="1"/>
  <c r="AM533" i="1"/>
  <c r="AF539" i="1"/>
  <c r="AK541" i="1"/>
  <c r="AG543" i="1"/>
  <c r="AJ545" i="1"/>
  <c r="AM546" i="1"/>
  <c r="AG548" i="1"/>
  <c r="AM550" i="1"/>
  <c r="AH552" i="1"/>
  <c r="AF556" i="1"/>
  <c r="AM562" i="1"/>
  <c r="AH563" i="1"/>
  <c r="AG568" i="1"/>
  <c r="AF572" i="1"/>
  <c r="AH574" i="1"/>
  <c r="AD584" i="1"/>
  <c r="AG584" i="1"/>
  <c r="AG585" i="1"/>
  <c r="AM586" i="1"/>
  <c r="AF587" i="1"/>
  <c r="AH588" i="1"/>
  <c r="AE588" i="1"/>
  <c r="AI589" i="1"/>
  <c r="AD590" i="1"/>
  <c r="AE592" i="1"/>
  <c r="AE596" i="1"/>
  <c r="AG598" i="1"/>
  <c r="AH600" i="1"/>
  <c r="AG604" i="1"/>
  <c r="AJ606" i="1"/>
  <c r="AF614" i="1"/>
  <c r="AG614" i="1"/>
  <c r="AH615" i="1"/>
  <c r="AM616" i="1"/>
  <c r="AH617" i="1"/>
  <c r="AF619" i="1"/>
  <c r="AH621" i="1"/>
  <c r="AJ623" i="1"/>
  <c r="AM626" i="1"/>
  <c r="AH627" i="1"/>
  <c r="AD628" i="1"/>
  <c r="AE630" i="1"/>
  <c r="AG632" i="1"/>
  <c r="AF636" i="1"/>
  <c r="AH638" i="1"/>
  <c r="AJ640" i="1"/>
  <c r="AK643" i="1"/>
  <c r="AN646" i="1"/>
  <c r="AJ653" i="1"/>
  <c r="AM654" i="1"/>
  <c r="AE655" i="1"/>
  <c r="AI655" i="1"/>
  <c r="AH655" i="1"/>
  <c r="AM656" i="1"/>
  <c r="AE657" i="1"/>
  <c r="AM658" i="1"/>
  <c r="AH660" i="1"/>
  <c r="AD660" i="1"/>
  <c r="AJ660" i="1"/>
  <c r="AI660" i="1"/>
  <c r="AG662" i="1"/>
  <c r="AH664" i="1"/>
  <c r="AJ668" i="1"/>
  <c r="AM669" i="1"/>
  <c r="AE671" i="1"/>
  <c r="AJ671" i="1"/>
  <c r="AG671" i="1"/>
  <c r="AF671" i="1"/>
  <c r="AE672" i="1"/>
  <c r="AK674" i="1"/>
  <c r="AD675" i="1"/>
  <c r="AE675" i="1"/>
  <c r="AJ675" i="1"/>
  <c r="AI675" i="1"/>
  <c r="AF676" i="1"/>
  <c r="AT677" i="1"/>
  <c r="AN679" i="1"/>
  <c r="AI682" i="1"/>
  <c r="AM686" i="1"/>
  <c r="AH687" i="1"/>
  <c r="AI687" i="1"/>
  <c r="AG687" i="1"/>
  <c r="AE689" i="1"/>
  <c r="AH690" i="1"/>
  <c r="AJ691" i="1"/>
  <c r="AK694" i="1"/>
  <c r="AF700" i="1"/>
  <c r="AD703" i="1"/>
  <c r="AF704" i="1"/>
  <c r="AD707" i="1"/>
  <c r="AJ707" i="1"/>
  <c r="AG707" i="1"/>
  <c r="AF707" i="1"/>
  <c r="AD708" i="1"/>
  <c r="AK713" i="1"/>
  <c r="AG715" i="1"/>
  <c r="AM720" i="1"/>
  <c r="AD721" i="1"/>
  <c r="AM722" i="1"/>
  <c r="AJ724" i="1"/>
  <c r="AI726" i="1"/>
  <c r="AG726" i="1"/>
  <c r="AD726" i="1"/>
  <c r="AJ726" i="1"/>
  <c r="AH726" i="1"/>
  <c r="AK730" i="1"/>
  <c r="AK734" i="1"/>
  <c r="AI737" i="1"/>
  <c r="AD738" i="1"/>
  <c r="AM739" i="1"/>
  <c r="AN742" i="1"/>
  <c r="AM747" i="1"/>
  <c r="AH750" i="1"/>
  <c r="AD751" i="1"/>
  <c r="AD755" i="1"/>
  <c r="AG755" i="1"/>
  <c r="AF755" i="1"/>
  <c r="AI755" i="1"/>
  <c r="AH755" i="1"/>
  <c r="AE764" i="1"/>
  <c r="AK768" i="1"/>
  <c r="AF794" i="1"/>
  <c r="AG794" i="1"/>
  <c r="AE794" i="1"/>
  <c r="AJ794" i="1"/>
  <c r="AI794" i="1"/>
  <c r="AH794" i="1"/>
  <c r="AD794" i="1"/>
  <c r="AK794" i="1"/>
  <c r="AM816" i="1"/>
  <c r="AN816" i="1"/>
  <c r="AM161" i="1"/>
  <c r="AM169" i="1"/>
  <c r="AM177" i="1"/>
  <c r="AM185" i="1"/>
  <c r="AM193" i="1"/>
  <c r="AM201" i="1"/>
  <c r="AM209" i="1"/>
  <c r="AM217" i="1"/>
  <c r="AM225" i="1"/>
  <c r="AM233" i="1"/>
  <c r="AM241" i="1"/>
  <c r="AM249" i="1"/>
  <c r="AM268" i="1"/>
  <c r="AM277" i="1"/>
  <c r="AM300" i="1"/>
  <c r="AM308" i="1"/>
  <c r="AM316" i="1"/>
  <c r="AM324" i="1"/>
  <c r="AM332" i="1"/>
  <c r="AM340" i="1"/>
  <c r="AM348" i="1"/>
  <c r="AM356" i="1"/>
  <c r="AM364" i="1"/>
  <c r="AM375" i="1"/>
  <c r="AM386" i="1"/>
  <c r="AM394" i="1"/>
  <c r="AM402" i="1"/>
  <c r="AM410" i="1"/>
  <c r="AM418" i="1"/>
  <c r="AM426" i="1"/>
  <c r="AM434" i="1"/>
  <c r="AM442" i="1"/>
  <c r="AM450" i="1"/>
  <c r="AK460" i="1"/>
  <c r="AM464" i="1"/>
  <c r="AN464" i="1"/>
  <c r="AK468" i="1"/>
  <c r="AK472" i="1"/>
  <c r="AK485" i="1"/>
  <c r="AJ489" i="1"/>
  <c r="AG492" i="1"/>
  <c r="AH496" i="1"/>
  <c r="AK502" i="1"/>
  <c r="AH509" i="1"/>
  <c r="AM511" i="1"/>
  <c r="AG513" i="1"/>
  <c r="AK515" i="1"/>
  <c r="AK519" i="1"/>
  <c r="AH526" i="1"/>
  <c r="AM528" i="1"/>
  <c r="AN528" i="1"/>
  <c r="AK532" i="1"/>
  <c r="AD533" i="1"/>
  <c r="AK536" i="1"/>
  <c r="AD537" i="1"/>
  <c r="AG539" i="1"/>
  <c r="AH543" i="1"/>
  <c r="AI548" i="1"/>
  <c r="AK549" i="1"/>
  <c r="AD550" i="1"/>
  <c r="AI552" i="1"/>
  <c r="AJ553" i="1"/>
  <c r="AG556" i="1"/>
  <c r="AD558" i="1"/>
  <c r="AJ561" i="1"/>
  <c r="AJ563" i="1"/>
  <c r="AE567" i="1"/>
  <c r="AG567" i="1"/>
  <c r="AH568" i="1"/>
  <c r="AI571" i="1"/>
  <c r="AE571" i="1"/>
  <c r="AI572" i="1"/>
  <c r="AD573" i="1"/>
  <c r="AI574" i="1"/>
  <c r="AD575" i="1"/>
  <c r="AE579" i="1"/>
  <c r="AM584" i="1"/>
  <c r="AI585" i="1"/>
  <c r="AG587" i="1"/>
  <c r="AJ589" i="1"/>
  <c r="AE590" i="1"/>
  <c r="AG592" i="1"/>
  <c r="AK593" i="1"/>
  <c r="AG593" i="1"/>
  <c r="AF596" i="1"/>
  <c r="AG597" i="1"/>
  <c r="AF597" i="1"/>
  <c r="AH598" i="1"/>
  <c r="AN599" i="1"/>
  <c r="AI600" i="1"/>
  <c r="AD601" i="1"/>
  <c r="AD603" i="1"/>
  <c r="AI604" i="1"/>
  <c r="AD605" i="1"/>
  <c r="AK608" i="1"/>
  <c r="AJ615" i="1"/>
  <c r="AI617" i="1"/>
  <c r="AH619" i="1"/>
  <c r="AD620" i="1"/>
  <c r="AI621" i="1"/>
  <c r="AD622" i="1"/>
  <c r="AJ625" i="1"/>
  <c r="AJ627" i="1"/>
  <c r="AE628" i="1"/>
  <c r="AG630" i="1"/>
  <c r="AE631" i="1"/>
  <c r="AG631" i="1"/>
  <c r="AM631" i="1"/>
  <c r="AH632" i="1"/>
  <c r="AI635" i="1"/>
  <c r="AE635" i="1"/>
  <c r="AM635" i="1"/>
  <c r="AI636" i="1"/>
  <c r="AD637" i="1"/>
  <c r="AI638" i="1"/>
  <c r="AD639" i="1"/>
  <c r="AM643" i="1"/>
  <c r="AG645" i="1"/>
  <c r="AI645" i="1"/>
  <c r="AE645" i="1"/>
  <c r="AD645" i="1"/>
  <c r="AF647" i="1"/>
  <c r="AK653" i="1"/>
  <c r="AF657" i="1"/>
  <c r="AN659" i="1"/>
  <c r="AH662" i="1"/>
  <c r="AK664" i="1"/>
  <c r="AK668" i="1"/>
  <c r="AN669" i="1"/>
  <c r="AF670" i="1"/>
  <c r="AH670" i="1"/>
  <c r="AD670" i="1"/>
  <c r="AF672" i="1"/>
  <c r="AN674" i="1"/>
  <c r="AM675" i="1"/>
  <c r="AT675" i="1"/>
  <c r="AG676" i="1"/>
  <c r="AE680" i="1"/>
  <c r="AK682" i="1"/>
  <c r="AD683" i="1"/>
  <c r="AE683" i="1"/>
  <c r="AJ683" i="1"/>
  <c r="AI683" i="1"/>
  <c r="AG689" i="1"/>
  <c r="AI690" i="1"/>
  <c r="AK691" i="1"/>
  <c r="AM694" i="1"/>
  <c r="AG696" i="1"/>
  <c r="AD696" i="1"/>
  <c r="AJ696" i="1"/>
  <c r="AI696" i="1"/>
  <c r="AG698" i="1"/>
  <c r="AG700" i="1"/>
  <c r="AE702" i="1"/>
  <c r="AG703" i="1"/>
  <c r="AJ704" i="1"/>
  <c r="AM705" i="1"/>
  <c r="AM707" i="1"/>
  <c r="AE708" i="1"/>
  <c r="AM713" i="1"/>
  <c r="AH715" i="1"/>
  <c r="AE721" i="1"/>
  <c r="AM730" i="1"/>
  <c r="AK737" i="1"/>
  <c r="AJ738" i="1"/>
  <c r="AF747" i="1"/>
  <c r="AK750" i="1"/>
  <c r="AJ751" i="1"/>
  <c r="AH754" i="1"/>
  <c r="AJ764" i="1"/>
  <c r="AM765" i="1"/>
  <c r="AM776" i="1"/>
  <c r="AN834" i="1"/>
  <c r="AM834" i="1"/>
  <c r="AF606" i="1"/>
  <c r="AH606" i="1"/>
  <c r="AN612" i="1"/>
  <c r="AE623" i="1"/>
  <c r="AH623" i="1"/>
  <c r="AD640" i="1"/>
  <c r="AH640" i="1"/>
  <c r="AF654" i="1"/>
  <c r="AJ654" i="1"/>
  <c r="AG654" i="1"/>
  <c r="AE654" i="1"/>
  <c r="AN678" i="1"/>
  <c r="AD679" i="1"/>
  <c r="AI679" i="1"/>
  <c r="AF679" i="1"/>
  <c r="AE679" i="1"/>
  <c r="AN682" i="1"/>
  <c r="AM683" i="1"/>
  <c r="AI686" i="1"/>
  <c r="AJ686" i="1"/>
  <c r="AF686" i="1"/>
  <c r="AE686" i="1"/>
  <c r="AK690" i="1"/>
  <c r="AN695" i="1"/>
  <c r="AJ700" i="1"/>
  <c r="AE706" i="1"/>
  <c r="AH706" i="1"/>
  <c r="AD706" i="1"/>
  <c r="AH711" i="1"/>
  <c r="AI711" i="1"/>
  <c r="AE711" i="1"/>
  <c r="AD711" i="1"/>
  <c r="AM725" i="1"/>
  <c r="AN729" i="1"/>
  <c r="AI754" i="1"/>
  <c r="AG760" i="1"/>
  <c r="AH760" i="1"/>
  <c r="AF760" i="1"/>
  <c r="AD760" i="1"/>
  <c r="AJ760" i="1"/>
  <c r="AI760" i="1"/>
  <c r="AN777" i="1"/>
  <c r="AM777" i="1"/>
  <c r="AD780" i="1"/>
  <c r="AE780" i="1"/>
  <c r="AF780" i="1"/>
  <c r="AK780" i="1"/>
  <c r="AJ780" i="1"/>
  <c r="AH780" i="1"/>
  <c r="AG780" i="1"/>
  <c r="AK821" i="1"/>
  <c r="AI821" i="1"/>
  <c r="AH821" i="1"/>
  <c r="AD821" i="1"/>
  <c r="AJ821" i="1"/>
  <c r="AG821" i="1"/>
  <c r="AF821" i="1"/>
  <c r="AE821" i="1"/>
  <c r="AK644" i="1"/>
  <c r="AK648" i="1"/>
  <c r="AJ652" i="1"/>
  <c r="AJ656" i="1"/>
  <c r="AK661" i="1"/>
  <c r="AJ665" i="1"/>
  <c r="AJ669" i="1"/>
  <c r="AK673" i="1"/>
  <c r="AN676" i="1"/>
  <c r="AJ678" i="1"/>
  <c r="AK681" i="1"/>
  <c r="AJ684" i="1"/>
  <c r="AJ688" i="1"/>
  <c r="AI692" i="1"/>
  <c r="AK697" i="1"/>
  <c r="AJ705" i="1"/>
  <c r="AM706" i="1"/>
  <c r="AK710" i="1"/>
  <c r="AN711" i="1"/>
  <c r="AK714" i="1"/>
  <c r="AJ718" i="1"/>
  <c r="AJ722" i="1"/>
  <c r="AM723" i="1"/>
  <c r="AN723" i="1"/>
  <c r="AK727" i="1"/>
  <c r="AD728" i="1"/>
  <c r="AN728" i="1"/>
  <c r="AK731" i="1"/>
  <c r="AD732" i="1"/>
  <c r="AJ735" i="1"/>
  <c r="AJ739" i="1"/>
  <c r="AN741" i="1"/>
  <c r="AK744" i="1"/>
  <c r="AD745" i="1"/>
  <c r="AN745" i="1"/>
  <c r="AJ748" i="1"/>
  <c r="AJ752" i="1"/>
  <c r="AI756" i="1"/>
  <c r="AD758" i="1"/>
  <c r="AN758" i="1"/>
  <c r="AK761" i="1"/>
  <c r="AD762" i="1"/>
  <c r="AJ769" i="1"/>
  <c r="AM770" i="1"/>
  <c r="AG774" i="1"/>
  <c r="AD775" i="1"/>
  <c r="AN778" i="1"/>
  <c r="AM778" i="1"/>
  <c r="AD781" i="1"/>
  <c r="AH785" i="1"/>
  <c r="AE786" i="1"/>
  <c r="AF787" i="1"/>
  <c r="AE791" i="1"/>
  <c r="AE797" i="1"/>
  <c r="AF802" i="1"/>
  <c r="AE802" i="1"/>
  <c r="AD802" i="1"/>
  <c r="AE803" i="1"/>
  <c r="AH803" i="1"/>
  <c r="AG803" i="1"/>
  <c r="AD804" i="1"/>
  <c r="AJ804" i="1"/>
  <c r="AI804" i="1"/>
  <c r="AI807" i="1"/>
  <c r="AF807" i="1"/>
  <c r="AE807" i="1"/>
  <c r="AH808" i="1"/>
  <c r="AI808" i="1"/>
  <c r="AG808" i="1"/>
  <c r="AH811" i="1"/>
  <c r="AF812" i="1"/>
  <c r="AG819" i="1"/>
  <c r="AM824" i="1"/>
  <c r="AG825" i="1"/>
  <c r="AI825" i="1"/>
  <c r="AH825" i="1"/>
  <c r="AN826" i="1"/>
  <c r="AE827" i="1"/>
  <c r="AD827" i="1"/>
  <c r="AH827" i="1"/>
  <c r="AE828" i="1"/>
  <c r="AG841" i="1"/>
  <c r="AF841" i="1"/>
  <c r="AE841" i="1"/>
  <c r="AD841" i="1"/>
  <c r="AJ841" i="1"/>
  <c r="AN843" i="1"/>
  <c r="AG853" i="1"/>
  <c r="AF859" i="1"/>
  <c r="AN867" i="1"/>
  <c r="AH872" i="1"/>
  <c r="AI872" i="1"/>
  <c r="AG872" i="1"/>
  <c r="AF872" i="1"/>
  <c r="AE872" i="1"/>
  <c r="AN886" i="1"/>
  <c r="AM886" i="1"/>
  <c r="AN917" i="1"/>
  <c r="AM927" i="1"/>
  <c r="AK928" i="1"/>
  <c r="AF928" i="1"/>
  <c r="AH928" i="1"/>
  <c r="AG928" i="1"/>
  <c r="AE928" i="1"/>
  <c r="AD928" i="1"/>
  <c r="AJ928" i="1"/>
  <c r="AM648" i="1"/>
  <c r="AN648" i="1"/>
  <c r="AK652" i="1"/>
  <c r="AK656" i="1"/>
  <c r="AK669" i="1"/>
  <c r="AN673" i="1"/>
  <c r="AK678" i="1"/>
  <c r="AN681" i="1"/>
  <c r="AK688" i="1"/>
  <c r="AJ692" i="1"/>
  <c r="AK705" i="1"/>
  <c r="AM714" i="1"/>
  <c r="AK718" i="1"/>
  <c r="AD719" i="1"/>
  <c r="AK722" i="1"/>
  <c r="AE723" i="1"/>
  <c r="AE728" i="1"/>
  <c r="AM731" i="1"/>
  <c r="AN731" i="1"/>
  <c r="AE732" i="1"/>
  <c r="AK735" i="1"/>
  <c r="AD736" i="1"/>
  <c r="AK739" i="1"/>
  <c r="AD740" i="1"/>
  <c r="AE745" i="1"/>
  <c r="AK752" i="1"/>
  <c r="AD753" i="1"/>
  <c r="AJ756" i="1"/>
  <c r="AE758" i="1"/>
  <c r="AF762" i="1"/>
  <c r="AD766" i="1"/>
  <c r="AK769" i="1"/>
  <c r="AD770" i="1"/>
  <c r="AE775" i="1"/>
  <c r="AG776" i="1"/>
  <c r="AF776" i="1"/>
  <c r="AF778" i="1"/>
  <c r="AG781" i="1"/>
  <c r="AI783" i="1"/>
  <c r="AJ783" i="1"/>
  <c r="AH783" i="1"/>
  <c r="AI785" i="1"/>
  <c r="AI786" i="1"/>
  <c r="AG787" i="1"/>
  <c r="AK789" i="1"/>
  <c r="AE789" i="1"/>
  <c r="AD789" i="1"/>
  <c r="AF791" i="1"/>
  <c r="AG793" i="1"/>
  <c r="AD793" i="1"/>
  <c r="AM794" i="1"/>
  <c r="AM795" i="1"/>
  <c r="AF797" i="1"/>
  <c r="AM804" i="1"/>
  <c r="AM815" i="1"/>
  <c r="AE817" i="1"/>
  <c r="AN824" i="1"/>
  <c r="AH832" i="1"/>
  <c r="AE832" i="1"/>
  <c r="AD832" i="1"/>
  <c r="AI832" i="1"/>
  <c r="AF834" i="1"/>
  <c r="AJ834" i="1"/>
  <c r="AI834" i="1"/>
  <c r="AH834" i="1"/>
  <c r="AD834" i="1"/>
  <c r="AM846" i="1"/>
  <c r="AD868" i="1"/>
  <c r="AJ868" i="1"/>
  <c r="AI868" i="1"/>
  <c r="AH868" i="1"/>
  <c r="AG868" i="1"/>
  <c r="AE868" i="1"/>
  <c r="AI890" i="1"/>
  <c r="AF890" i="1"/>
  <c r="AK890" i="1"/>
  <c r="AJ890" i="1"/>
  <c r="AH890" i="1"/>
  <c r="AG890" i="1"/>
  <c r="AD890" i="1"/>
  <c r="AH891" i="1"/>
  <c r="AI891" i="1"/>
  <c r="AF891" i="1"/>
  <c r="AE891" i="1"/>
  <c r="AD891" i="1"/>
  <c r="AK891" i="1"/>
  <c r="AM903" i="1"/>
  <c r="AN903" i="1"/>
  <c r="AE918" i="1"/>
  <c r="AI918" i="1"/>
  <c r="AG918" i="1"/>
  <c r="AF918" i="1"/>
  <c r="AD918" i="1"/>
  <c r="AK918" i="1"/>
  <c r="AI855" i="1"/>
  <c r="AH855" i="1"/>
  <c r="AG855" i="1"/>
  <c r="AF855" i="1"/>
  <c r="AF858" i="1"/>
  <c r="AG858" i="1"/>
  <c r="AE858" i="1"/>
  <c r="AD858" i="1"/>
  <c r="AJ858" i="1"/>
  <c r="AM860" i="1"/>
  <c r="AM868" i="1"/>
  <c r="AN873" i="1"/>
  <c r="AE875" i="1"/>
  <c r="AG875" i="1"/>
  <c r="AF875" i="1"/>
  <c r="AD875" i="1"/>
  <c r="AJ875" i="1"/>
  <c r="AM892" i="1"/>
  <c r="AM909" i="1"/>
  <c r="AI774" i="1"/>
  <c r="AH774" i="1"/>
  <c r="AM798" i="1"/>
  <c r="AM799" i="1"/>
  <c r="AM800" i="1"/>
  <c r="AI815" i="1"/>
  <c r="AE815" i="1"/>
  <c r="AD815" i="1"/>
  <c r="AH815" i="1"/>
  <c r="AM822" i="1"/>
  <c r="AM830" i="1"/>
  <c r="AF842" i="1"/>
  <c r="AI842" i="1"/>
  <c r="AH842" i="1"/>
  <c r="AG842" i="1"/>
  <c r="AK845" i="1"/>
  <c r="AF845" i="1"/>
  <c r="AE845" i="1"/>
  <c r="AD845" i="1"/>
  <c r="AI845" i="1"/>
  <c r="AH864" i="1"/>
  <c r="AJ864" i="1"/>
  <c r="AI864" i="1"/>
  <c r="AG864" i="1"/>
  <c r="AD864" i="1"/>
  <c r="AD876" i="1"/>
  <c r="AI876" i="1"/>
  <c r="AH876" i="1"/>
  <c r="AG876" i="1"/>
  <c r="AF876" i="1"/>
  <c r="AI882" i="1"/>
  <c r="AG882" i="1"/>
  <c r="AJ882" i="1"/>
  <c r="AH882" i="1"/>
  <c r="AF882" i="1"/>
  <c r="AE882" i="1"/>
  <c r="AN898" i="1"/>
  <c r="AN930" i="1"/>
  <c r="AM930" i="1"/>
  <c r="AK565" i="1"/>
  <c r="AJ569" i="1"/>
  <c r="AK582" i="1"/>
  <c r="AM591" i="1"/>
  <c r="AK595" i="1"/>
  <c r="AK599" i="1"/>
  <c r="AM608" i="1"/>
  <c r="AN608" i="1"/>
  <c r="AK612" i="1"/>
  <c r="AK616" i="1"/>
  <c r="AK629" i="1"/>
  <c r="AJ633" i="1"/>
  <c r="AF644" i="1"/>
  <c r="AK646" i="1"/>
  <c r="AG648" i="1"/>
  <c r="AE652" i="1"/>
  <c r="AM655" i="1"/>
  <c r="AF656" i="1"/>
  <c r="AK659" i="1"/>
  <c r="AF661" i="1"/>
  <c r="AK663" i="1"/>
  <c r="AF665" i="1"/>
  <c r="AE669" i="1"/>
  <c r="AN672" i="1"/>
  <c r="AG673" i="1"/>
  <c r="AK677" i="1"/>
  <c r="AF678" i="1"/>
  <c r="AN680" i="1"/>
  <c r="AG681" i="1"/>
  <c r="AF684" i="1"/>
  <c r="AE688" i="1"/>
  <c r="AM691" i="1"/>
  <c r="AN691" i="1"/>
  <c r="AE692" i="1"/>
  <c r="AK695" i="1"/>
  <c r="AG697" i="1"/>
  <c r="AK699" i="1"/>
  <c r="AE705" i="1"/>
  <c r="AF710" i="1"/>
  <c r="AK712" i="1"/>
  <c r="AG714" i="1"/>
  <c r="AJ716" i="1"/>
  <c r="AE718" i="1"/>
  <c r="AG719" i="1"/>
  <c r="AF722" i="1"/>
  <c r="AH723" i="1"/>
  <c r="AF727" i="1"/>
  <c r="AI728" i="1"/>
  <c r="AK729" i="1"/>
  <c r="AG731" i="1"/>
  <c r="AH732" i="1"/>
  <c r="AE735" i="1"/>
  <c r="AH736" i="1"/>
  <c r="AM738" i="1"/>
  <c r="AF739" i="1"/>
  <c r="AG740" i="1"/>
  <c r="AK742" i="1"/>
  <c r="AF744" i="1"/>
  <c r="AI745" i="1"/>
  <c r="AK746" i="1"/>
  <c r="AF748" i="1"/>
  <c r="AE752" i="1"/>
  <c r="AH753" i="1"/>
  <c r="AM755" i="1"/>
  <c r="AN755" i="1"/>
  <c r="AE756" i="1"/>
  <c r="AH758" i="1"/>
  <c r="AK759" i="1"/>
  <c r="AG761" i="1"/>
  <c r="AI762" i="1"/>
  <c r="AK763" i="1"/>
  <c r="AG766" i="1"/>
  <c r="AE769" i="1"/>
  <c r="AH770" i="1"/>
  <c r="AE776" i="1"/>
  <c r="AF777" i="1"/>
  <c r="AE777" i="1"/>
  <c r="AE783" i="1"/>
  <c r="AM785" i="1"/>
  <c r="AM787" i="1"/>
  <c r="AG789" i="1"/>
  <c r="AF793" i="1"/>
  <c r="AM796" i="1"/>
  <c r="AI799" i="1"/>
  <c r="AG799" i="1"/>
  <c r="AF799" i="1"/>
  <c r="AH800" i="1"/>
  <c r="AJ800" i="1"/>
  <c r="AI800" i="1"/>
  <c r="AI802" i="1"/>
  <c r="AI803" i="1"/>
  <c r="AG804" i="1"/>
  <c r="AH807" i="1"/>
  <c r="AF808" i="1"/>
  <c r="AF810" i="1"/>
  <c r="AD810" i="1"/>
  <c r="AM811" i="1"/>
  <c r="AM819" i="1"/>
  <c r="AN822" i="1"/>
  <c r="AI823" i="1"/>
  <c r="AD823" i="1"/>
  <c r="AG823" i="1"/>
  <c r="AF825" i="1"/>
  <c r="AI827" i="1"/>
  <c r="AK829" i="1"/>
  <c r="AH829" i="1"/>
  <c r="AG829" i="1"/>
  <c r="AD836" i="1"/>
  <c r="AF836" i="1"/>
  <c r="AE836" i="1"/>
  <c r="AI836" i="1"/>
  <c r="AK841" i="1"/>
  <c r="AM847" i="1"/>
  <c r="AM854" i="1"/>
  <c r="AD855" i="1"/>
  <c r="AH858" i="1"/>
  <c r="AK872" i="1"/>
  <c r="AH875" i="1"/>
  <c r="AM890" i="1"/>
  <c r="AJ891" i="1"/>
  <c r="AG900" i="1"/>
  <c r="AF900" i="1"/>
  <c r="AJ900" i="1"/>
  <c r="AH900" i="1"/>
  <c r="AE900" i="1"/>
  <c r="AD900" i="1"/>
  <c r="AJ918" i="1"/>
  <c r="AG785" i="1"/>
  <c r="AE785" i="1"/>
  <c r="AD785" i="1"/>
  <c r="AF786" i="1"/>
  <c r="AH786" i="1"/>
  <c r="AG786" i="1"/>
  <c r="AE787" i="1"/>
  <c r="AJ787" i="1"/>
  <c r="AI787" i="1"/>
  <c r="AI791" i="1"/>
  <c r="AH791" i="1"/>
  <c r="AG791" i="1"/>
  <c r="AE811" i="1"/>
  <c r="AG811" i="1"/>
  <c r="AF811" i="1"/>
  <c r="AD812" i="1"/>
  <c r="AI812" i="1"/>
  <c r="AH812" i="1"/>
  <c r="AF815" i="1"/>
  <c r="AM820" i="1"/>
  <c r="AN839" i="1"/>
  <c r="AK853" i="1"/>
  <c r="AE853" i="1"/>
  <c r="AD853" i="1"/>
  <c r="AH853" i="1"/>
  <c r="AE855" i="1"/>
  <c r="AI858" i="1"/>
  <c r="AE859" i="1"/>
  <c r="AI859" i="1"/>
  <c r="AH859" i="1"/>
  <c r="AG859" i="1"/>
  <c r="AE864" i="1"/>
  <c r="AN868" i="1"/>
  <c r="AI875" i="1"/>
  <c r="AE876" i="1"/>
  <c r="AK880" i="1"/>
  <c r="AD880" i="1"/>
  <c r="AJ880" i="1"/>
  <c r="AI880" i="1"/>
  <c r="AH880" i="1"/>
  <c r="AG880" i="1"/>
  <c r="AE880" i="1"/>
  <c r="AD882" i="1"/>
  <c r="AG884" i="1"/>
  <c r="AJ884" i="1"/>
  <c r="AI884" i="1"/>
  <c r="AH884" i="1"/>
  <c r="AF884" i="1"/>
  <c r="AD884" i="1"/>
  <c r="AM887" i="1"/>
  <c r="AN887" i="1"/>
  <c r="AN890" i="1"/>
  <c r="AF893" i="1"/>
  <c r="AJ893" i="1"/>
  <c r="AD893" i="1"/>
  <c r="AK893" i="1"/>
  <c r="AI893" i="1"/>
  <c r="AH893" i="1"/>
  <c r="AG893" i="1"/>
  <c r="AH899" i="1"/>
  <c r="AD899" i="1"/>
  <c r="AG899" i="1"/>
  <c r="AI899" i="1"/>
  <c r="AF899" i="1"/>
  <c r="AE899" i="1"/>
  <c r="AE910" i="1"/>
  <c r="AJ910" i="1"/>
  <c r="AD910" i="1"/>
  <c r="AK910" i="1"/>
  <c r="AI910" i="1"/>
  <c r="AH910" i="1"/>
  <c r="AG910" i="1"/>
  <c r="AN921" i="1"/>
  <c r="AM921" i="1"/>
  <c r="AN926" i="1"/>
  <c r="AM926" i="1"/>
  <c r="AK728" i="1"/>
  <c r="AJ732" i="1"/>
  <c r="AM733" i="1"/>
  <c r="AM737" i="1"/>
  <c r="AK745" i="1"/>
  <c r="AM750" i="1"/>
  <c r="AM754" i="1"/>
  <c r="AK758" i="1"/>
  <c r="AK762" i="1"/>
  <c r="AM767" i="1"/>
  <c r="AM771" i="1"/>
  <c r="AN771" i="1"/>
  <c r="AE774" i="1"/>
  <c r="AH775" i="1"/>
  <c r="AG775" i="1"/>
  <c r="AK781" i="1"/>
  <c r="AF781" i="1"/>
  <c r="AE781" i="1"/>
  <c r="AK797" i="1"/>
  <c r="AD797" i="1"/>
  <c r="AM812" i="1"/>
  <c r="AG815" i="1"/>
  <c r="AE819" i="1"/>
  <c r="AF819" i="1"/>
  <c r="AD819" i="1"/>
  <c r="AI819" i="1"/>
  <c r="AD828" i="1"/>
  <c r="AG828" i="1"/>
  <c r="AF828" i="1"/>
  <c r="AJ828" i="1"/>
  <c r="AE842" i="1"/>
  <c r="AH845" i="1"/>
  <c r="AJ855" i="1"/>
  <c r="AK858" i="1"/>
  <c r="AF864" i="1"/>
  <c r="AK875" i="1"/>
  <c r="AK882" i="1"/>
  <c r="AN916" i="1"/>
  <c r="AM715" i="1"/>
  <c r="AN715" i="1"/>
  <c r="AK719" i="1"/>
  <c r="AK723" i="1"/>
  <c r="AK736" i="1"/>
  <c r="AJ740" i="1"/>
  <c r="AK753" i="1"/>
  <c r="AM762" i="1"/>
  <c r="AK766" i="1"/>
  <c r="AK770" i="1"/>
  <c r="AF774" i="1"/>
  <c r="AE778" i="1"/>
  <c r="AD778" i="1"/>
  <c r="AF785" i="1"/>
  <c r="AD786" i="1"/>
  <c r="AD787" i="1"/>
  <c r="AD791" i="1"/>
  <c r="AN792" i="1"/>
  <c r="AD811" i="1"/>
  <c r="AE812" i="1"/>
  <c r="AJ815" i="1"/>
  <c r="AG817" i="1"/>
  <c r="AJ817" i="1"/>
  <c r="AI817" i="1"/>
  <c r="AD817" i="1"/>
  <c r="AM828" i="1"/>
  <c r="AJ842" i="1"/>
  <c r="AJ845" i="1"/>
  <c r="AI847" i="1"/>
  <c r="AJ847" i="1"/>
  <c r="AH847" i="1"/>
  <c r="AG847" i="1"/>
  <c r="AD847" i="1"/>
  <c r="AM851" i="1"/>
  <c r="AF853" i="1"/>
  <c r="AK855" i="1"/>
  <c r="AN856" i="1"/>
  <c r="AM858" i="1"/>
  <c r="AK864" i="1"/>
  <c r="AI871" i="1"/>
  <c r="AF871" i="1"/>
  <c r="AE871" i="1"/>
  <c r="AD871" i="1"/>
  <c r="AJ871" i="1"/>
  <c r="AK876" i="1"/>
  <c r="AD895" i="1"/>
  <c r="AF895" i="1"/>
  <c r="AI895" i="1"/>
  <c r="AH895" i="1"/>
  <c r="AG895" i="1"/>
  <c r="AE895" i="1"/>
  <c r="AJ899" i="1"/>
  <c r="AK900" i="1"/>
  <c r="AF910" i="1"/>
  <c r="AK912" i="1"/>
  <c r="AE912" i="1"/>
  <c r="AH912" i="1"/>
  <c r="AG912" i="1"/>
  <c r="AF912" i="1"/>
  <c r="AD912" i="1"/>
  <c r="AH931" i="1"/>
  <c r="AI931" i="1"/>
  <c r="AK931" i="1"/>
  <c r="AJ931" i="1"/>
  <c r="AG931" i="1"/>
  <c r="AF931" i="1"/>
  <c r="AE931" i="1"/>
  <c r="AI946" i="1"/>
  <c r="AD946" i="1"/>
  <c r="AG946" i="1"/>
  <c r="AH947" i="1"/>
  <c r="AF947" i="1"/>
  <c r="AJ947" i="1"/>
  <c r="AM953" i="1"/>
  <c r="AI954" i="1"/>
  <c r="AH954" i="1"/>
  <c r="AJ954" i="1"/>
  <c r="AE966" i="1"/>
  <c r="AD966" i="1"/>
  <c r="AK966" i="1"/>
  <c r="AF966" i="1"/>
  <c r="AF969" i="1"/>
  <c r="AH969" i="1"/>
  <c r="AG969" i="1"/>
  <c r="AD969" i="1"/>
  <c r="AJ969" i="1"/>
  <c r="AM973" i="1"/>
  <c r="AE986" i="1"/>
  <c r="AH986" i="1"/>
  <c r="AG986" i="1"/>
  <c r="AI986" i="1"/>
  <c r="AD986" i="1"/>
  <c r="AH1023" i="1"/>
  <c r="AD1023" i="1"/>
  <c r="AE1023" i="1"/>
  <c r="AI1023" i="1"/>
  <c r="AF1023" i="1"/>
  <c r="AG1024" i="1"/>
  <c r="AF1024" i="1"/>
  <c r="AE1024" i="1"/>
  <c r="AH1024" i="1"/>
  <c r="AJ1024" i="1"/>
  <c r="AI1024" i="1"/>
  <c r="AF1025" i="1"/>
  <c r="AI1025" i="1"/>
  <c r="AH1025" i="1"/>
  <c r="AJ1025" i="1"/>
  <c r="AG1025" i="1"/>
  <c r="AM1032" i="1"/>
  <c r="AK816" i="1"/>
  <c r="AK820" i="1"/>
  <c r="AK833" i="1"/>
  <c r="AJ837" i="1"/>
  <c r="AG840" i="1"/>
  <c r="AH844" i="1"/>
  <c r="AK850" i="1"/>
  <c r="AH857" i="1"/>
  <c r="AM859" i="1"/>
  <c r="AG861" i="1"/>
  <c r="AK863" i="1"/>
  <c r="AI866" i="1"/>
  <c r="AK867" i="1"/>
  <c r="AH874" i="1"/>
  <c r="AM876" i="1"/>
  <c r="AN876" i="1"/>
  <c r="AN882" i="1"/>
  <c r="AD887" i="1"/>
  <c r="AJ887" i="1"/>
  <c r="AF888" i="1"/>
  <c r="AE894" i="1"/>
  <c r="AG894" i="1"/>
  <c r="AM899" i="1"/>
  <c r="AM900" i="1"/>
  <c r="AM905" i="1"/>
  <c r="AD911" i="1"/>
  <c r="AG911" i="1"/>
  <c r="AG916" i="1"/>
  <c r="AD916" i="1"/>
  <c r="AH916" i="1"/>
  <c r="AF917" i="1"/>
  <c r="AG917" i="1"/>
  <c r="AJ917" i="1"/>
  <c r="AH920" i="1"/>
  <c r="AH924" i="1"/>
  <c r="AD927" i="1"/>
  <c r="AJ927" i="1"/>
  <c r="AE927" i="1"/>
  <c r="AD930" i="1"/>
  <c r="AH935" i="1"/>
  <c r="AM938" i="1"/>
  <c r="AH940" i="1"/>
  <c r="AD942" i="1"/>
  <c r="AM943" i="1"/>
  <c r="AG948" i="1"/>
  <c r="AI948" i="1"/>
  <c r="AD955" i="1"/>
  <c r="AN966" i="1"/>
  <c r="AM966" i="1"/>
  <c r="AM968" i="1"/>
  <c r="AM970" i="1"/>
  <c r="AK972" i="1"/>
  <c r="AE972" i="1"/>
  <c r="AD972" i="1"/>
  <c r="AJ972" i="1"/>
  <c r="AN973" i="1"/>
  <c r="AE974" i="1"/>
  <c r="AM977" i="1"/>
  <c r="AM983" i="1"/>
  <c r="AN986" i="1"/>
  <c r="AM986" i="1"/>
  <c r="AI990" i="1"/>
  <c r="AF990" i="1"/>
  <c r="AE990" i="1"/>
  <c r="AJ990" i="1"/>
  <c r="AH990" i="1"/>
  <c r="AD990" i="1"/>
  <c r="AH991" i="1"/>
  <c r="AI991" i="1"/>
  <c r="AG991" i="1"/>
  <c r="AJ991" i="1"/>
  <c r="AF991" i="1"/>
  <c r="AD991" i="1"/>
  <c r="AH1007" i="1"/>
  <c r="AF1007" i="1"/>
  <c r="AE1007" i="1"/>
  <c r="AJ1007" i="1"/>
  <c r="AI1007" i="1"/>
  <c r="AD1007" i="1"/>
  <c r="AG1008" i="1"/>
  <c r="AI1008" i="1"/>
  <c r="AH1008" i="1"/>
  <c r="AJ1008" i="1"/>
  <c r="AF1008" i="1"/>
  <c r="AD1008" i="1"/>
  <c r="AI938" i="1"/>
  <c r="AE938" i="1"/>
  <c r="AH938" i="1"/>
  <c r="AK944" i="1"/>
  <c r="AI944" i="1"/>
  <c r="AD944" i="1"/>
  <c r="AE946" i="1"/>
  <c r="AD947" i="1"/>
  <c r="AF965" i="1"/>
  <c r="AE965" i="1"/>
  <c r="AD965" i="1"/>
  <c r="AI965" i="1"/>
  <c r="AD987" i="1"/>
  <c r="AJ987" i="1"/>
  <c r="AI987" i="1"/>
  <c r="AG987" i="1"/>
  <c r="AE987" i="1"/>
  <c r="AM990" i="1"/>
  <c r="AM991" i="1"/>
  <c r="AM1007" i="1"/>
  <c r="AM1008" i="1"/>
  <c r="AN1015" i="1"/>
  <c r="AM1062" i="1"/>
  <c r="AN1062" i="1"/>
  <c r="AF1073" i="1"/>
  <c r="AE1073" i="1"/>
  <c r="AG1073" i="1"/>
  <c r="AD1073" i="1"/>
  <c r="AH1073" i="1"/>
  <c r="AK1073" i="1"/>
  <c r="AJ1073" i="1"/>
  <c r="AI1073" i="1"/>
  <c r="AI1087" i="1"/>
  <c r="AH1087" i="1"/>
  <c r="AE1087" i="1"/>
  <c r="AD1087" i="1"/>
  <c r="AG1087" i="1"/>
  <c r="AF1087" i="1"/>
  <c r="AK1087" i="1"/>
  <c r="AJ1087" i="1"/>
  <c r="AK866" i="1"/>
  <c r="AM871" i="1"/>
  <c r="AM875" i="1"/>
  <c r="AH883" i="1"/>
  <c r="AJ883" i="1"/>
  <c r="AF885" i="1"/>
  <c r="AE885" i="1"/>
  <c r="AM895" i="1"/>
  <c r="AF901" i="1"/>
  <c r="AI901" i="1"/>
  <c r="AI906" i="1"/>
  <c r="AJ906" i="1"/>
  <c r="AD906" i="1"/>
  <c r="AN922" i="1"/>
  <c r="AM923" i="1"/>
  <c r="AG930" i="1"/>
  <c r="AF933" i="1"/>
  <c r="AD933" i="1"/>
  <c r="AH933" i="1"/>
  <c r="AE934" i="1"/>
  <c r="AG934" i="1"/>
  <c r="AJ934" i="1"/>
  <c r="AH942" i="1"/>
  <c r="AF946" i="1"/>
  <c r="AE947" i="1"/>
  <c r="AM950" i="1"/>
  <c r="AE954" i="1"/>
  <c r="AI955" i="1"/>
  <c r="AD959" i="1"/>
  <c r="AK959" i="1"/>
  <c r="AJ959" i="1"/>
  <c r="AE959" i="1"/>
  <c r="AH966" i="1"/>
  <c r="AI969" i="1"/>
  <c r="AK980" i="1"/>
  <c r="AD980" i="1"/>
  <c r="AI980" i="1"/>
  <c r="AG980" i="1"/>
  <c r="AM981" i="1"/>
  <c r="AJ986" i="1"/>
  <c r="AM987" i="1"/>
  <c r="AN987" i="1"/>
  <c r="AN994" i="1"/>
  <c r="AM994" i="1"/>
  <c r="AN998" i="1"/>
  <c r="AM998" i="1"/>
  <c r="AM1011" i="1"/>
  <c r="AN1011" i="1"/>
  <c r="AJ1023" i="1"/>
  <c r="AK1024" i="1"/>
  <c r="AE1025" i="1"/>
  <c r="AM832" i="1"/>
  <c r="AM836" i="1"/>
  <c r="AN836" i="1"/>
  <c r="AK840" i="1"/>
  <c r="AK844" i="1"/>
  <c r="AM849" i="1"/>
  <c r="AK857" i="1"/>
  <c r="AJ861" i="1"/>
  <c r="AM862" i="1"/>
  <c r="AM866" i="1"/>
  <c r="AK874" i="1"/>
  <c r="AM879" i="1"/>
  <c r="AM889" i="1"/>
  <c r="AH907" i="1"/>
  <c r="AF907" i="1"/>
  <c r="AM913" i="1"/>
  <c r="AH923" i="1"/>
  <c r="AJ923" i="1"/>
  <c r="AD923" i="1"/>
  <c r="AH930" i="1"/>
  <c r="AD935" i="1"/>
  <c r="AI935" i="1"/>
  <c r="AD938" i="1"/>
  <c r="AN939" i="1"/>
  <c r="AJ942" i="1"/>
  <c r="AE944" i="1"/>
  <c r="AH946" i="1"/>
  <c r="AG947" i="1"/>
  <c r="AE950" i="1"/>
  <c r="AD950" i="1"/>
  <c r="AH950" i="1"/>
  <c r="AD951" i="1"/>
  <c r="AG951" i="1"/>
  <c r="AJ951" i="1"/>
  <c r="AF954" i="1"/>
  <c r="AN961" i="1"/>
  <c r="AM961" i="1"/>
  <c r="AI962" i="1"/>
  <c r="AH962" i="1"/>
  <c r="AE962" i="1"/>
  <c r="AJ962" i="1"/>
  <c r="AG965" i="1"/>
  <c r="AI966" i="1"/>
  <c r="AG968" i="1"/>
  <c r="AE968" i="1"/>
  <c r="AD968" i="1"/>
  <c r="AF968" i="1"/>
  <c r="AJ968" i="1"/>
  <c r="AK969" i="1"/>
  <c r="AE970" i="1"/>
  <c r="AJ970" i="1"/>
  <c r="AI970" i="1"/>
  <c r="AD970" i="1"/>
  <c r="AH970" i="1"/>
  <c r="AM974" i="1"/>
  <c r="AG976" i="1"/>
  <c r="AD976" i="1"/>
  <c r="AJ976" i="1"/>
  <c r="AK986" i="1"/>
  <c r="AF987" i="1"/>
  <c r="AK990" i="1"/>
  <c r="AK991" i="1"/>
  <c r="AM995" i="1"/>
  <c r="AN995" i="1"/>
  <c r="AN999" i="1"/>
  <c r="AM999" i="1"/>
  <c r="AE1002" i="1"/>
  <c r="AF1002" i="1"/>
  <c r="AD1002" i="1"/>
  <c r="AK1002" i="1"/>
  <c r="AI1002" i="1"/>
  <c r="AH1002" i="1"/>
  <c r="AK1007" i="1"/>
  <c r="AK1008" i="1"/>
  <c r="AM1019" i="1"/>
  <c r="AK1023" i="1"/>
  <c r="AK1025" i="1"/>
  <c r="AN1032" i="1"/>
  <c r="AJ772" i="1"/>
  <c r="AM780" i="1"/>
  <c r="AN780" i="1"/>
  <c r="AK784" i="1"/>
  <c r="AK788" i="1"/>
  <c r="AM793" i="1"/>
  <c r="AK801" i="1"/>
  <c r="AJ805" i="1"/>
  <c r="AM806" i="1"/>
  <c r="AM810" i="1"/>
  <c r="AF816" i="1"/>
  <c r="AK818" i="1"/>
  <c r="AG820" i="1"/>
  <c r="AM823" i="1"/>
  <c r="AM827" i="1"/>
  <c r="AK831" i="1"/>
  <c r="AF833" i="1"/>
  <c r="AK835" i="1"/>
  <c r="AF837" i="1"/>
  <c r="AM840" i="1"/>
  <c r="AM844" i="1"/>
  <c r="AN844" i="1"/>
  <c r="AK848" i="1"/>
  <c r="AG850" i="1"/>
  <c r="AK852" i="1"/>
  <c r="AM857" i="1"/>
  <c r="AF863" i="1"/>
  <c r="AK865" i="1"/>
  <c r="AD866" i="1"/>
  <c r="AG867" i="1"/>
  <c r="AJ869" i="1"/>
  <c r="AM870" i="1"/>
  <c r="AM874" i="1"/>
  <c r="AM881" i="1"/>
  <c r="AD883" i="1"/>
  <c r="AD885" i="1"/>
  <c r="AJ888" i="1"/>
  <c r="AD901" i="1"/>
  <c r="AE906" i="1"/>
  <c r="AG908" i="1"/>
  <c r="AE908" i="1"/>
  <c r="AI908" i="1"/>
  <c r="AM919" i="1"/>
  <c r="AK920" i="1"/>
  <c r="AD920" i="1"/>
  <c r="AG920" i="1"/>
  <c r="AG924" i="1"/>
  <c r="AF924" i="1"/>
  <c r="AM925" i="1"/>
  <c r="AF938" i="1"/>
  <c r="AG940" i="1"/>
  <c r="AJ940" i="1"/>
  <c r="AD940" i="1"/>
  <c r="AF944" i="1"/>
  <c r="AJ946" i="1"/>
  <c r="AI947" i="1"/>
  <c r="AM951" i="1"/>
  <c r="AG954" i="1"/>
  <c r="AM955" i="1"/>
  <c r="AN956" i="1"/>
  <c r="AE958" i="1"/>
  <c r="AD958" i="1"/>
  <c r="AF958" i="1"/>
  <c r="AI958" i="1"/>
  <c r="AH965" i="1"/>
  <c r="AJ966" i="1"/>
  <c r="AH987" i="1"/>
  <c r="AN990" i="1"/>
  <c r="AN991" i="1"/>
  <c r="AN1000" i="1"/>
  <c r="AM1000" i="1"/>
  <c r="AD1003" i="1"/>
  <c r="AH1003" i="1"/>
  <c r="AG1003" i="1"/>
  <c r="AK1003" i="1"/>
  <c r="AI1003" i="1"/>
  <c r="AF1003" i="1"/>
  <c r="AN1007" i="1"/>
  <c r="AN1008" i="1"/>
  <c r="AN1017" i="1"/>
  <c r="AN1042" i="1"/>
  <c r="AM1042" i="1"/>
  <c r="AI1070" i="1"/>
  <c r="AH1070" i="1"/>
  <c r="AF1070" i="1"/>
  <c r="AE1070" i="1"/>
  <c r="AG1070" i="1"/>
  <c r="AK1070" i="1"/>
  <c r="AJ1070" i="1"/>
  <c r="AD1070" i="1"/>
  <c r="AM779" i="1"/>
  <c r="AM788" i="1"/>
  <c r="AN788" i="1"/>
  <c r="AK792" i="1"/>
  <c r="AK796" i="1"/>
  <c r="AK809" i="1"/>
  <c r="AJ813" i="1"/>
  <c r="AG816" i="1"/>
  <c r="AH820" i="1"/>
  <c r="AK826" i="1"/>
  <c r="AH833" i="1"/>
  <c r="AM835" i="1"/>
  <c r="AG837" i="1"/>
  <c r="AK839" i="1"/>
  <c r="AD840" i="1"/>
  <c r="AK843" i="1"/>
  <c r="AE844" i="1"/>
  <c r="AH850" i="1"/>
  <c r="AM852" i="1"/>
  <c r="AN852" i="1"/>
  <c r="AK856" i="1"/>
  <c r="AD857" i="1"/>
  <c r="AK860" i="1"/>
  <c r="AD861" i="1"/>
  <c r="AG863" i="1"/>
  <c r="AE866" i="1"/>
  <c r="AH867" i="1"/>
  <c r="AK873" i="1"/>
  <c r="AD874" i="1"/>
  <c r="AJ877" i="1"/>
  <c r="AE883" i="1"/>
  <c r="AG885" i="1"/>
  <c r="AE886" i="1"/>
  <c r="AH886" i="1"/>
  <c r="AH887" i="1"/>
  <c r="AI894" i="1"/>
  <c r="AE901" i="1"/>
  <c r="AN902" i="1"/>
  <c r="AD903" i="1"/>
  <c r="AE903" i="1"/>
  <c r="AH903" i="1"/>
  <c r="AK904" i="1"/>
  <c r="AF904" i="1"/>
  <c r="AI904" i="1"/>
  <c r="AF906" i="1"/>
  <c r="AD907" i="1"/>
  <c r="AI911" i="1"/>
  <c r="AI914" i="1"/>
  <c r="AH914" i="1"/>
  <c r="AJ916" i="1"/>
  <c r="AI917" i="1"/>
  <c r="AE923" i="1"/>
  <c r="AF925" i="1"/>
  <c r="AE925" i="1"/>
  <c r="AI925" i="1"/>
  <c r="AI927" i="1"/>
  <c r="AM929" i="1"/>
  <c r="AG933" i="1"/>
  <c r="AF934" i="1"/>
  <c r="AE935" i="1"/>
  <c r="AG938" i="1"/>
  <c r="AF941" i="1"/>
  <c r="AG941" i="1"/>
  <c r="AM942" i="1"/>
  <c r="AG944" i="1"/>
  <c r="AM945" i="1"/>
  <c r="AK946" i="1"/>
  <c r="AK947" i="1"/>
  <c r="AH948" i="1"/>
  <c r="AF950" i="1"/>
  <c r="AE951" i="1"/>
  <c r="AK954" i="1"/>
  <c r="AN955" i="1"/>
  <c r="AN957" i="1"/>
  <c r="AM957" i="1"/>
  <c r="AN958" i="1"/>
  <c r="AM958" i="1"/>
  <c r="AG959" i="1"/>
  <c r="AD962" i="1"/>
  <c r="AJ965" i="1"/>
  <c r="AD967" i="1"/>
  <c r="AK967" i="1"/>
  <c r="AG967" i="1"/>
  <c r="AJ967" i="1"/>
  <c r="AH968" i="1"/>
  <c r="AF970" i="1"/>
  <c r="AI972" i="1"/>
  <c r="AE976" i="1"/>
  <c r="AM978" i="1"/>
  <c r="AF980" i="1"/>
  <c r="AM982" i="1"/>
  <c r="AF985" i="1"/>
  <c r="AE985" i="1"/>
  <c r="AD985" i="1"/>
  <c r="AI985" i="1"/>
  <c r="AG985" i="1"/>
  <c r="AK987" i="1"/>
  <c r="AG1002" i="1"/>
  <c r="AK1004" i="1"/>
  <c r="AI1004" i="1"/>
  <c r="AH1004" i="1"/>
  <c r="AJ1004" i="1"/>
  <c r="AF1004" i="1"/>
  <c r="AE1004" i="1"/>
  <c r="AN1021" i="1"/>
  <c r="AM1021" i="1"/>
  <c r="AG1040" i="1"/>
  <c r="AF1040" i="1"/>
  <c r="AD1040" i="1"/>
  <c r="AE1040" i="1"/>
  <c r="AK1040" i="1"/>
  <c r="AJ1040" i="1"/>
  <c r="AI1040" i="1"/>
  <c r="AI930" i="1"/>
  <c r="AF930" i="1"/>
  <c r="AJ930" i="1"/>
  <c r="AJ938" i="1"/>
  <c r="AE942" i="1"/>
  <c r="AF942" i="1"/>
  <c r="AI942" i="1"/>
  <c r="AH944" i="1"/>
  <c r="AH955" i="1"/>
  <c r="AG955" i="1"/>
  <c r="AE955" i="1"/>
  <c r="AJ955" i="1"/>
  <c r="AK965" i="1"/>
  <c r="AI974" i="1"/>
  <c r="AH974" i="1"/>
  <c r="AG974" i="1"/>
  <c r="AD974" i="1"/>
  <c r="AJ974" i="1"/>
  <c r="AN985" i="1"/>
  <c r="AM985" i="1"/>
  <c r="AE1003" i="1"/>
  <c r="AM1015" i="1"/>
  <c r="AN1029" i="1"/>
  <c r="AM1029" i="1"/>
  <c r="AD1035" i="1"/>
  <c r="AK1035" i="1"/>
  <c r="AG1035" i="1"/>
  <c r="AF1035" i="1"/>
  <c r="AH1035" i="1"/>
  <c r="AJ1035" i="1"/>
  <c r="AE1035" i="1"/>
  <c r="AN1065" i="1"/>
  <c r="AM1065" i="1"/>
  <c r="AM1048" i="1"/>
  <c r="AE1058" i="1"/>
  <c r="AD1058" i="1"/>
  <c r="AJ1058" i="1"/>
  <c r="AI1058" i="1"/>
  <c r="AK1058" i="1"/>
  <c r="AG1089" i="1"/>
  <c r="AF1089" i="1"/>
  <c r="AI1089" i="1"/>
  <c r="AH1089" i="1"/>
  <c r="AK1089" i="1"/>
  <c r="AJ1089" i="1"/>
  <c r="AD1092" i="1"/>
  <c r="AK1092" i="1"/>
  <c r="AG1092" i="1"/>
  <c r="AF1092" i="1"/>
  <c r="AI1092" i="1"/>
  <c r="AH1092" i="1"/>
  <c r="AG1097" i="1"/>
  <c r="AF1097" i="1"/>
  <c r="AD1097" i="1"/>
  <c r="AH1097" i="1"/>
  <c r="AE1097" i="1"/>
  <c r="AI1104" i="1"/>
  <c r="AI1111" i="1"/>
  <c r="AH1111" i="1"/>
  <c r="AD1111" i="1"/>
  <c r="AK1111" i="1"/>
  <c r="AJ1111" i="1"/>
  <c r="AF1111" i="1"/>
  <c r="AE1111" i="1"/>
  <c r="AI1120" i="1"/>
  <c r="AH1120" i="1"/>
  <c r="AG1120" i="1"/>
  <c r="AF1120" i="1"/>
  <c r="AE1120" i="1"/>
  <c r="AD1120" i="1"/>
  <c r="AK1120" i="1"/>
  <c r="AJ1120" i="1"/>
  <c r="AK879" i="1"/>
  <c r="AK892" i="1"/>
  <c r="AJ896" i="1"/>
  <c r="AE898" i="1"/>
  <c r="AF902" i="1"/>
  <c r="AK909" i="1"/>
  <c r="AE915" i="1"/>
  <c r="AM918" i="1"/>
  <c r="AF919" i="1"/>
  <c r="AK922" i="1"/>
  <c r="AK926" i="1"/>
  <c r="AE932" i="1"/>
  <c r="AM935" i="1"/>
  <c r="AN935" i="1"/>
  <c r="AE936" i="1"/>
  <c r="AK939" i="1"/>
  <c r="AK943" i="1"/>
  <c r="AE949" i="1"/>
  <c r="AF957" i="1"/>
  <c r="AE957" i="1"/>
  <c r="AG964" i="1"/>
  <c r="AF964" i="1"/>
  <c r="AF977" i="1"/>
  <c r="AG977" i="1"/>
  <c r="AE977" i="1"/>
  <c r="AE978" i="1"/>
  <c r="AI978" i="1"/>
  <c r="AH978" i="1"/>
  <c r="AN992" i="1"/>
  <c r="AM1003" i="1"/>
  <c r="AN1009" i="1"/>
  <c r="AH1015" i="1"/>
  <c r="AE1015" i="1"/>
  <c r="AD1015" i="1"/>
  <c r="AF1015" i="1"/>
  <c r="AK1020" i="1"/>
  <c r="AG1020" i="1"/>
  <c r="AF1020" i="1"/>
  <c r="AH1020" i="1"/>
  <c r="AI1027" i="1"/>
  <c r="AG1032" i="1"/>
  <c r="AF1032" i="1"/>
  <c r="AI1032" i="1"/>
  <c r="AH1032" i="1"/>
  <c r="AJ1032" i="1"/>
  <c r="AE1042" i="1"/>
  <c r="AD1042" i="1"/>
  <c r="AH1042" i="1"/>
  <c r="AG1042" i="1"/>
  <c r="AI1042" i="1"/>
  <c r="AM1049" i="1"/>
  <c r="AM1055" i="1"/>
  <c r="AN1058" i="1"/>
  <c r="AM1058" i="1"/>
  <c r="AF1065" i="1"/>
  <c r="AE1065" i="1"/>
  <c r="AJ1065" i="1"/>
  <c r="AI1065" i="1"/>
  <c r="AK1065" i="1"/>
  <c r="AD1076" i="1"/>
  <c r="AK1076" i="1"/>
  <c r="AE1076" i="1"/>
  <c r="AF1076" i="1"/>
  <c r="AG1143" i="1"/>
  <c r="AE1143" i="1"/>
  <c r="AK1143" i="1"/>
  <c r="AJ1143" i="1"/>
  <c r="AD1143" i="1"/>
  <c r="AI1143" i="1"/>
  <c r="AH1143" i="1"/>
  <c r="AF1143" i="1"/>
  <c r="AN1161" i="1"/>
  <c r="AM1161" i="1"/>
  <c r="AM979" i="1"/>
  <c r="AI982" i="1"/>
  <c r="AG982" i="1"/>
  <c r="AF982" i="1"/>
  <c r="AH983" i="1"/>
  <c r="AJ983" i="1"/>
  <c r="AI983" i="1"/>
  <c r="AF993" i="1"/>
  <c r="AD993" i="1"/>
  <c r="AM1005" i="1"/>
  <c r="AE1010" i="1"/>
  <c r="AD1010" i="1"/>
  <c r="AK1028" i="1"/>
  <c r="AF1028" i="1"/>
  <c r="AE1028" i="1"/>
  <c r="AG1028" i="1"/>
  <c r="AN1034" i="1"/>
  <c r="AM1034" i="1"/>
  <c r="AH1039" i="1"/>
  <c r="AG1039" i="1"/>
  <c r="AI1039" i="1"/>
  <c r="AF1039" i="1"/>
  <c r="AJ1039" i="1"/>
  <c r="AM1046" i="1"/>
  <c r="AH1047" i="1"/>
  <c r="AG1047" i="1"/>
  <c r="AD1047" i="1"/>
  <c r="AE1047" i="1"/>
  <c r="AG1058" i="1"/>
  <c r="AM1061" i="1"/>
  <c r="AM1063" i="1"/>
  <c r="AM1079" i="1"/>
  <c r="AF1082" i="1"/>
  <c r="AE1082" i="1"/>
  <c r="AI1082" i="1"/>
  <c r="AH1082" i="1"/>
  <c r="AK1082" i="1"/>
  <c r="AJ1082" i="1"/>
  <c r="AF1090" i="1"/>
  <c r="AE1090" i="1"/>
  <c r="AD1090" i="1"/>
  <c r="AH1090" i="1"/>
  <c r="AG1090" i="1"/>
  <c r="AM1094" i="1"/>
  <c r="AI1103" i="1"/>
  <c r="AH1103" i="1"/>
  <c r="AG1103" i="1"/>
  <c r="AF1103" i="1"/>
  <c r="AK1103" i="1"/>
  <c r="AJ1103" i="1"/>
  <c r="AF1106" i="1"/>
  <c r="AE1106" i="1"/>
  <c r="AH1106" i="1"/>
  <c r="AG1106" i="1"/>
  <c r="AJ1106" i="1"/>
  <c r="AI1106" i="1"/>
  <c r="AN1127" i="1"/>
  <c r="AM1127" i="1"/>
  <c r="AN1132" i="1"/>
  <c r="AM1132" i="1"/>
  <c r="AE994" i="1"/>
  <c r="AG994" i="1"/>
  <c r="AF994" i="1"/>
  <c r="AD995" i="1"/>
  <c r="AI995" i="1"/>
  <c r="AH995" i="1"/>
  <c r="AI998" i="1"/>
  <c r="AE998" i="1"/>
  <c r="AD998" i="1"/>
  <c r="AH999" i="1"/>
  <c r="AG999" i="1"/>
  <c r="AF999" i="1"/>
  <c r="AG1000" i="1"/>
  <c r="AJ1000" i="1"/>
  <c r="AI1000" i="1"/>
  <c r="AN1005" i="1"/>
  <c r="AD1011" i="1"/>
  <c r="AG1011" i="1"/>
  <c r="AF1011" i="1"/>
  <c r="AK1012" i="1"/>
  <c r="AH1012" i="1"/>
  <c r="AG1012" i="1"/>
  <c r="AD1019" i="1"/>
  <c r="AF1019" i="1"/>
  <c r="AE1019" i="1"/>
  <c r="AG1019" i="1"/>
  <c r="AF1049" i="1"/>
  <c r="AE1049" i="1"/>
  <c r="AH1049" i="1"/>
  <c r="AG1049" i="1"/>
  <c r="AI1049" i="1"/>
  <c r="AM1053" i="1"/>
  <c r="AI1054" i="1"/>
  <c r="AH1054" i="1"/>
  <c r="AD1054" i="1"/>
  <c r="AE1054" i="1"/>
  <c r="AH1058" i="1"/>
  <c r="AN1063" i="1"/>
  <c r="AD1075" i="1"/>
  <c r="AK1075" i="1"/>
  <c r="AH1075" i="1"/>
  <c r="AG1075" i="1"/>
  <c r="AI1075" i="1"/>
  <c r="AN1082" i="1"/>
  <c r="AN1094" i="1"/>
  <c r="AK1097" i="1"/>
  <c r="AN1106" i="1"/>
  <c r="AN1138" i="1"/>
  <c r="AM1138" i="1"/>
  <c r="AM1139" i="1"/>
  <c r="AN1139" i="1"/>
  <c r="AD1027" i="1"/>
  <c r="AE1027" i="1"/>
  <c r="AF1027" i="1"/>
  <c r="AN1041" i="1"/>
  <c r="AM1041" i="1"/>
  <c r="AN1048" i="1"/>
  <c r="AG1056" i="1"/>
  <c r="AF1056" i="1"/>
  <c r="AH1056" i="1"/>
  <c r="AE1056" i="1"/>
  <c r="AI1056" i="1"/>
  <c r="AD1059" i="1"/>
  <c r="AK1059" i="1"/>
  <c r="AF1059" i="1"/>
  <c r="AE1059" i="1"/>
  <c r="AG1059" i="1"/>
  <c r="AG1072" i="1"/>
  <c r="AF1072" i="1"/>
  <c r="AJ1072" i="1"/>
  <c r="AI1072" i="1"/>
  <c r="AK1072" i="1"/>
  <c r="AH1080" i="1"/>
  <c r="AG1080" i="1"/>
  <c r="AE1080" i="1"/>
  <c r="AD1080" i="1"/>
  <c r="AI1080" i="1"/>
  <c r="AF1080" i="1"/>
  <c r="AD1082" i="1"/>
  <c r="AI1090" i="1"/>
  <c r="AH1096" i="1"/>
  <c r="AG1096" i="1"/>
  <c r="AI1096" i="1"/>
  <c r="AF1096" i="1"/>
  <c r="AK1096" i="1"/>
  <c r="AJ1096" i="1"/>
  <c r="AE1099" i="1"/>
  <c r="AD1099" i="1"/>
  <c r="AH1099" i="1"/>
  <c r="AG1099" i="1"/>
  <c r="AJ1099" i="1"/>
  <c r="AI1099" i="1"/>
  <c r="AD1103" i="1"/>
  <c r="AD1106" i="1"/>
  <c r="AN1110" i="1"/>
  <c r="AM1110" i="1"/>
  <c r="AM894" i="1"/>
  <c r="AK898" i="1"/>
  <c r="AK902" i="1"/>
  <c r="AM911" i="1"/>
  <c r="AN911" i="1"/>
  <c r="AK915" i="1"/>
  <c r="AK919" i="1"/>
  <c r="AK932" i="1"/>
  <c r="AJ936" i="1"/>
  <c r="AK949" i="1"/>
  <c r="AG956" i="1"/>
  <c r="AF956" i="1"/>
  <c r="AH963" i="1"/>
  <c r="AG963" i="1"/>
  <c r="AN975" i="1"/>
  <c r="AE982" i="1"/>
  <c r="AE983" i="1"/>
  <c r="AG993" i="1"/>
  <c r="AD994" i="1"/>
  <c r="AE995" i="1"/>
  <c r="AF998" i="1"/>
  <c r="AD999" i="1"/>
  <c r="AD1000" i="1"/>
  <c r="AI1006" i="1"/>
  <c r="AD1006" i="1"/>
  <c r="AG1010" i="1"/>
  <c r="AE1011" i="1"/>
  <c r="AD1012" i="1"/>
  <c r="AM1013" i="1"/>
  <c r="AG1016" i="1"/>
  <c r="AH1016" i="1"/>
  <c r="AF1016" i="1"/>
  <c r="AI1016" i="1"/>
  <c r="AH1019" i="1"/>
  <c r="AH1028" i="1"/>
  <c r="AF1033" i="1"/>
  <c r="AE1033" i="1"/>
  <c r="AD1033" i="1"/>
  <c r="AG1033" i="1"/>
  <c r="AE1039" i="1"/>
  <c r="AI1046" i="1"/>
  <c r="AH1046" i="1"/>
  <c r="AG1046" i="1"/>
  <c r="AF1046" i="1"/>
  <c r="AJ1046" i="1"/>
  <c r="AI1047" i="1"/>
  <c r="AD1049" i="1"/>
  <c r="AD1051" i="1"/>
  <c r="AK1051" i="1"/>
  <c r="AI1051" i="1"/>
  <c r="AH1051" i="1"/>
  <c r="AJ1051" i="1"/>
  <c r="AF1054" i="1"/>
  <c r="AH1063" i="1"/>
  <c r="AG1063" i="1"/>
  <c r="AF1063" i="1"/>
  <c r="AE1063" i="1"/>
  <c r="AI1063" i="1"/>
  <c r="AE1066" i="1"/>
  <c r="AD1066" i="1"/>
  <c r="AG1066" i="1"/>
  <c r="AF1066" i="1"/>
  <c r="AH1066" i="1"/>
  <c r="AE1075" i="1"/>
  <c r="AG1082" i="1"/>
  <c r="AE1083" i="1"/>
  <c r="AD1083" i="1"/>
  <c r="AF1083" i="1"/>
  <c r="AH1083" i="1"/>
  <c r="AG1083" i="1"/>
  <c r="AJ1090" i="1"/>
  <c r="AN1099" i="1"/>
  <c r="AM1099" i="1"/>
  <c r="AE1103" i="1"/>
  <c r="AH1104" i="1"/>
  <c r="AG1104" i="1"/>
  <c r="AD1104" i="1"/>
  <c r="AF1104" i="1"/>
  <c r="AE1104" i="1"/>
  <c r="AK1106" i="1"/>
  <c r="AN1066" i="1"/>
  <c r="AM1066" i="1"/>
  <c r="AN1115" i="1"/>
  <c r="AM1115" i="1"/>
  <c r="AF1152" i="1"/>
  <c r="AG1152" i="1"/>
  <c r="AJ1152" i="1"/>
  <c r="AI1152" i="1"/>
  <c r="AK1152" i="1"/>
  <c r="AH1152" i="1"/>
  <c r="AE1152" i="1"/>
  <c r="AD1152" i="1"/>
  <c r="AK1017" i="1"/>
  <c r="AM1022" i="1"/>
  <c r="AM1026" i="1"/>
  <c r="AK1030" i="1"/>
  <c r="AE1034" i="1"/>
  <c r="AD1034" i="1"/>
  <c r="AN1038" i="1"/>
  <c r="AF1041" i="1"/>
  <c r="AE1041" i="1"/>
  <c r="AG1048" i="1"/>
  <c r="AF1048" i="1"/>
  <c r="AH1055" i="1"/>
  <c r="AG1055" i="1"/>
  <c r="AI1062" i="1"/>
  <c r="AH1062" i="1"/>
  <c r="AM1069" i="1"/>
  <c r="AN1074" i="1"/>
  <c r="AM1074" i="1"/>
  <c r="AN1081" i="1"/>
  <c r="AD1084" i="1"/>
  <c r="AK1084" i="1"/>
  <c r="AN1088" i="1"/>
  <c r="AE1091" i="1"/>
  <c r="AD1091" i="1"/>
  <c r="AN1095" i="1"/>
  <c r="AF1098" i="1"/>
  <c r="AE1098" i="1"/>
  <c r="AM1098" i="1"/>
  <c r="AG1105" i="1"/>
  <c r="AF1105" i="1"/>
  <c r="AM1105" i="1"/>
  <c r="AH1112" i="1"/>
  <c r="AG1112" i="1"/>
  <c r="AM1112" i="1"/>
  <c r="AI1113" i="1"/>
  <c r="AG1116" i="1"/>
  <c r="AI1119" i="1"/>
  <c r="AH1119" i="1"/>
  <c r="AM1119" i="1"/>
  <c r="AE1121" i="1"/>
  <c r="AG1122" i="1"/>
  <c r="AF1122" i="1"/>
  <c r="AM1122" i="1"/>
  <c r="AE1128" i="1"/>
  <c r="AH1129" i="1"/>
  <c r="AG1129" i="1"/>
  <c r="AM1129" i="1"/>
  <c r="AG1133" i="1"/>
  <c r="AI1136" i="1"/>
  <c r="AH1136" i="1"/>
  <c r="AD1136" i="1"/>
  <c r="AH1137" i="1"/>
  <c r="AG1137" i="1"/>
  <c r="AK1137" i="1"/>
  <c r="AN1153" i="1"/>
  <c r="AI1157" i="1"/>
  <c r="AG1157" i="1"/>
  <c r="AD1157" i="1"/>
  <c r="AH1157" i="1"/>
  <c r="AH1174" i="1"/>
  <c r="AG1174" i="1"/>
  <c r="AF1174" i="1"/>
  <c r="AK1174" i="1"/>
  <c r="AJ1174" i="1"/>
  <c r="AI1079" i="1"/>
  <c r="AH1079" i="1"/>
  <c r="AM1086" i="1"/>
  <c r="AN1091" i="1"/>
  <c r="AM1091" i="1"/>
  <c r="AN1105" i="1"/>
  <c r="AD1108" i="1"/>
  <c r="AK1108" i="1"/>
  <c r="AN1112" i="1"/>
  <c r="AE1115" i="1"/>
  <c r="AD1115" i="1"/>
  <c r="AH1116" i="1"/>
  <c r="AF1121" i="1"/>
  <c r="AN1122" i="1"/>
  <c r="AD1125" i="1"/>
  <c r="AK1125" i="1"/>
  <c r="AF1128" i="1"/>
  <c r="AN1129" i="1"/>
  <c r="AE1132" i="1"/>
  <c r="AD1132" i="1"/>
  <c r="AH1133" i="1"/>
  <c r="AM1136" i="1"/>
  <c r="AG1159" i="1"/>
  <c r="AE1159" i="1"/>
  <c r="AD1159" i="1"/>
  <c r="AI1159" i="1"/>
  <c r="AE1161" i="1"/>
  <c r="AH1161" i="1"/>
  <c r="AG1161" i="1"/>
  <c r="AF1161" i="1"/>
  <c r="AK1161" i="1"/>
  <c r="AD1170" i="1"/>
  <c r="AI1170" i="1"/>
  <c r="AE1170" i="1"/>
  <c r="AH1170" i="1"/>
  <c r="AG1175" i="1"/>
  <c r="AJ1175" i="1"/>
  <c r="AI1175" i="1"/>
  <c r="AK1175" i="1"/>
  <c r="AH1175" i="1"/>
  <c r="AN1198" i="1"/>
  <c r="AM1198" i="1"/>
  <c r="AG1113" i="1"/>
  <c r="AF1113" i="1"/>
  <c r="AM1113" i="1"/>
  <c r="AJ1121" i="1"/>
  <c r="AF1123" i="1"/>
  <c r="AE1123" i="1"/>
  <c r="AM1123" i="1"/>
  <c r="AE1125" i="1"/>
  <c r="AJ1128" i="1"/>
  <c r="AG1130" i="1"/>
  <c r="AF1130" i="1"/>
  <c r="AM1130" i="1"/>
  <c r="AF1132" i="1"/>
  <c r="AM1148" i="1"/>
  <c r="AK1155" i="1"/>
  <c r="AD1155" i="1"/>
  <c r="AF1155" i="1"/>
  <c r="AE1155" i="1"/>
  <c r="AI1155" i="1"/>
  <c r="AF1157" i="1"/>
  <c r="AF1159" i="1"/>
  <c r="AD1161" i="1"/>
  <c r="AF1170" i="1"/>
  <c r="AE1174" i="1"/>
  <c r="AE1177" i="1"/>
  <c r="AF1177" i="1"/>
  <c r="AD1177" i="1"/>
  <c r="AH1177" i="1"/>
  <c r="AG1177" i="1"/>
  <c r="AJ1177" i="1"/>
  <c r="AM1191" i="1"/>
  <c r="AT1191" i="1"/>
  <c r="AN1191" i="1"/>
  <c r="AD1116" i="1"/>
  <c r="AK1116" i="1"/>
  <c r="AD1133" i="1"/>
  <c r="AK1133" i="1"/>
  <c r="AM1150" i="1"/>
  <c r="AM1154" i="1"/>
  <c r="AH1158" i="1"/>
  <c r="AJ1158" i="1"/>
  <c r="AK1158" i="1"/>
  <c r="AI1158" i="1"/>
  <c r="AD1158" i="1"/>
  <c r="AI1165" i="1"/>
  <c r="AF1165" i="1"/>
  <c r="AE1165" i="1"/>
  <c r="AD1165" i="1"/>
  <c r="AJ1165" i="1"/>
  <c r="AD1175" i="1"/>
  <c r="AD1178" i="1"/>
  <c r="AH1178" i="1"/>
  <c r="AG1178" i="1"/>
  <c r="AF1178" i="1"/>
  <c r="AE1178" i="1"/>
  <c r="AJ1178" i="1"/>
  <c r="AM1188" i="1"/>
  <c r="AN1188" i="1"/>
  <c r="AT1188" i="1"/>
  <c r="AN1200" i="1"/>
  <c r="AM1200" i="1"/>
  <c r="AM1118" i="1"/>
  <c r="AH1121" i="1"/>
  <c r="AG1121" i="1"/>
  <c r="AI1128" i="1"/>
  <c r="AH1128" i="1"/>
  <c r="AM1135" i="1"/>
  <c r="AJ1159" i="1"/>
  <c r="AF1160" i="1"/>
  <c r="AE1160" i="1"/>
  <c r="AK1160" i="1"/>
  <c r="AJ1160" i="1"/>
  <c r="AD1160" i="1"/>
  <c r="AJ1161" i="1"/>
  <c r="AN1164" i="1"/>
  <c r="AM1164" i="1"/>
  <c r="AN1169" i="1"/>
  <c r="AM1169" i="1"/>
  <c r="AJ1170" i="1"/>
  <c r="AE1175" i="1"/>
  <c r="AJ952" i="1"/>
  <c r="AJ960" i="1"/>
  <c r="AK971" i="1"/>
  <c r="AM976" i="1"/>
  <c r="AK984" i="1"/>
  <c r="AJ988" i="1"/>
  <c r="AM989" i="1"/>
  <c r="AM993" i="1"/>
  <c r="AK1001" i="1"/>
  <c r="AM1006" i="1"/>
  <c r="AM1010" i="1"/>
  <c r="AK1014" i="1"/>
  <c r="AI1017" i="1"/>
  <c r="AK1018" i="1"/>
  <c r="AM1023" i="1"/>
  <c r="AM1027" i="1"/>
  <c r="AN1027" i="1"/>
  <c r="AH1030" i="1"/>
  <c r="AK1031" i="1"/>
  <c r="AJ1034" i="1"/>
  <c r="AJ1041" i="1"/>
  <c r="AD1043" i="1"/>
  <c r="AK1043" i="1"/>
  <c r="AJ1048" i="1"/>
  <c r="AE1050" i="1"/>
  <c r="AD1050" i="1"/>
  <c r="AJ1055" i="1"/>
  <c r="AF1057" i="1"/>
  <c r="AE1057" i="1"/>
  <c r="AJ1062" i="1"/>
  <c r="AG1064" i="1"/>
  <c r="AF1064" i="1"/>
  <c r="AH1071" i="1"/>
  <c r="AG1071" i="1"/>
  <c r="AM1078" i="1"/>
  <c r="AG1079" i="1"/>
  <c r="AN1083" i="1"/>
  <c r="AM1083" i="1"/>
  <c r="AI1084" i="1"/>
  <c r="AJ1091" i="1"/>
  <c r="AJ1098" i="1"/>
  <c r="AD1100" i="1"/>
  <c r="AK1100" i="1"/>
  <c r="AJ1105" i="1"/>
  <c r="AE1107" i="1"/>
  <c r="AD1107" i="1"/>
  <c r="AH1108" i="1"/>
  <c r="AJ1112" i="1"/>
  <c r="AE1113" i="1"/>
  <c r="AF1114" i="1"/>
  <c r="AE1114" i="1"/>
  <c r="AI1115" i="1"/>
  <c r="AE1116" i="1"/>
  <c r="AJ1119" i="1"/>
  <c r="AJ1122" i="1"/>
  <c r="AG1123" i="1"/>
  <c r="AE1124" i="1"/>
  <c r="AD1124" i="1"/>
  <c r="AH1125" i="1"/>
  <c r="AJ1129" i="1"/>
  <c r="AE1130" i="1"/>
  <c r="AF1131" i="1"/>
  <c r="AE1131" i="1"/>
  <c r="AI1132" i="1"/>
  <c r="AE1133" i="1"/>
  <c r="AK1136" i="1"/>
  <c r="AJ1137" i="1"/>
  <c r="AH1142" i="1"/>
  <c r="AE1142" i="1"/>
  <c r="AD1142" i="1"/>
  <c r="AI1142" i="1"/>
  <c r="AF1144" i="1"/>
  <c r="AH1144" i="1"/>
  <c r="AG1144" i="1"/>
  <c r="AE1144" i="1"/>
  <c r="AK1144" i="1"/>
  <c r="AH1155" i="1"/>
  <c r="AE1158" i="1"/>
  <c r="AK1159" i="1"/>
  <c r="AG1165" i="1"/>
  <c r="AK1170" i="1"/>
  <c r="AI1173" i="1"/>
  <c r="AE1173" i="1"/>
  <c r="AD1173" i="1"/>
  <c r="AK1173" i="1"/>
  <c r="AJ1173" i="1"/>
  <c r="AF1175" i="1"/>
  <c r="AK1177" i="1"/>
  <c r="AI1178" i="1"/>
  <c r="AM959" i="1"/>
  <c r="AM971" i="1"/>
  <c r="AN971" i="1"/>
  <c r="AK975" i="1"/>
  <c r="AK979" i="1"/>
  <c r="AK992" i="1"/>
  <c r="AJ996" i="1"/>
  <c r="AK1009" i="1"/>
  <c r="AJ1017" i="1"/>
  <c r="AM1018" i="1"/>
  <c r="AK1022" i="1"/>
  <c r="AK1026" i="1"/>
  <c r="AJ1030" i="1"/>
  <c r="AK1034" i="1"/>
  <c r="AI1038" i="1"/>
  <c r="AH1038" i="1"/>
  <c r="AK1041" i="1"/>
  <c r="AK1048" i="1"/>
  <c r="AN1050" i="1"/>
  <c r="AM1050" i="1"/>
  <c r="AK1055" i="1"/>
  <c r="AK1062" i="1"/>
  <c r="AD1067" i="1"/>
  <c r="AK1067" i="1"/>
  <c r="AE1074" i="1"/>
  <c r="AD1074" i="1"/>
  <c r="AJ1079" i="1"/>
  <c r="AG1081" i="1"/>
  <c r="AF1081" i="1"/>
  <c r="AJ1084" i="1"/>
  <c r="AH1088" i="1"/>
  <c r="AG1088" i="1"/>
  <c r="AK1091" i="1"/>
  <c r="AI1095" i="1"/>
  <c r="AH1095" i="1"/>
  <c r="AK1098" i="1"/>
  <c r="AK1105" i="1"/>
  <c r="AN1107" i="1"/>
  <c r="AM1107" i="1"/>
  <c r="AI1108" i="1"/>
  <c r="AK1112" i="1"/>
  <c r="AH1113" i="1"/>
  <c r="AJ1115" i="1"/>
  <c r="AF1116" i="1"/>
  <c r="AK1119" i="1"/>
  <c r="AD1121" i="1"/>
  <c r="AK1122" i="1"/>
  <c r="AH1123" i="1"/>
  <c r="AN1124" i="1"/>
  <c r="AM1124" i="1"/>
  <c r="AI1125" i="1"/>
  <c r="AD1128" i="1"/>
  <c r="AK1129" i="1"/>
  <c r="AH1130" i="1"/>
  <c r="AJ1132" i="1"/>
  <c r="AF1133" i="1"/>
  <c r="AN1136" i="1"/>
  <c r="AE1140" i="1"/>
  <c r="AJ1140" i="1"/>
  <c r="AI1140" i="1"/>
  <c r="AD1140" i="1"/>
  <c r="AM1143" i="1"/>
  <c r="AE1153" i="1"/>
  <c r="AI1153" i="1"/>
  <c r="AF1153" i="1"/>
  <c r="AD1153" i="1"/>
  <c r="AJ1153" i="1"/>
  <c r="AJ1155" i="1"/>
  <c r="AF1158" i="1"/>
  <c r="AG1160" i="1"/>
  <c r="AH1165" i="1"/>
  <c r="AN1166" i="1"/>
  <c r="AN1167" i="1"/>
  <c r="AN1168" i="1"/>
  <c r="AM1168" i="1"/>
  <c r="AK1178" i="1"/>
  <c r="AK1194" i="1"/>
  <c r="AF1194" i="1"/>
  <c r="AE1194" i="1"/>
  <c r="AI1194" i="1"/>
  <c r="AH1194" i="1"/>
  <c r="AG1194" i="1"/>
  <c r="AD1194" i="1"/>
  <c r="AJ1194" i="1"/>
  <c r="AN1199" i="1"/>
  <c r="AM1199" i="1"/>
  <c r="AF1215" i="1"/>
  <c r="AE1215" i="1"/>
  <c r="AD1215" i="1"/>
  <c r="AJ1215" i="1"/>
  <c r="AK1215" i="1"/>
  <c r="AI1215" i="1"/>
  <c r="AH1215" i="1"/>
  <c r="AG1215" i="1"/>
  <c r="AJ1138" i="1"/>
  <c r="AK1139" i="1"/>
  <c r="AK1146" i="1"/>
  <c r="AN1152" i="1"/>
  <c r="AJ1163" i="1"/>
  <c r="AE1169" i="1"/>
  <c r="AG1169" i="1"/>
  <c r="AT1180" i="1"/>
  <c r="AE1183" i="1"/>
  <c r="AF1185" i="1"/>
  <c r="AD1188" i="1"/>
  <c r="AF1188" i="1"/>
  <c r="AE1188" i="1"/>
  <c r="AD1192" i="1"/>
  <c r="AJ1192" i="1"/>
  <c r="AI1192" i="1"/>
  <c r="AM1203" i="1"/>
  <c r="AI1204" i="1"/>
  <c r="AH1204" i="1"/>
  <c r="AG1204" i="1"/>
  <c r="AD1204" i="1"/>
  <c r="AI1210" i="1"/>
  <c r="AM1215" i="1"/>
  <c r="AE1216" i="1"/>
  <c r="AH1216" i="1"/>
  <c r="AG1216" i="1"/>
  <c r="AE1232" i="1"/>
  <c r="AH1232" i="1"/>
  <c r="AF1232" i="1"/>
  <c r="AD1232" i="1"/>
  <c r="AJ1232" i="1"/>
  <c r="AF1240" i="1"/>
  <c r="AH1240" i="1"/>
  <c r="AE1240" i="1"/>
  <c r="AD1240" i="1"/>
  <c r="AJ1240" i="1"/>
  <c r="AM1245" i="1"/>
  <c r="AE1252" i="1"/>
  <c r="AI1252" i="1"/>
  <c r="AH1252" i="1"/>
  <c r="AF1252" i="1"/>
  <c r="AD1252" i="1"/>
  <c r="AK1252" i="1"/>
  <c r="AJ1252" i="1"/>
  <c r="AD1191" i="1"/>
  <c r="AG1191" i="1"/>
  <c r="AF1191" i="1"/>
  <c r="AM1192" i="1"/>
  <c r="AT1192" i="1"/>
  <c r="AD1193" i="1"/>
  <c r="AE1193" i="1"/>
  <c r="AG1198" i="1"/>
  <c r="AE1198" i="1"/>
  <c r="AD1198" i="1"/>
  <c r="AF1199" i="1"/>
  <c r="AH1199" i="1"/>
  <c r="AG1199" i="1"/>
  <c r="AE1200" i="1"/>
  <c r="AJ1200" i="1"/>
  <c r="AI1200" i="1"/>
  <c r="AE1206" i="1"/>
  <c r="AH1229" i="1"/>
  <c r="AJ1229" i="1"/>
  <c r="AG1229" i="1"/>
  <c r="AF1229" i="1"/>
  <c r="AD1234" i="1"/>
  <c r="AE1242" i="1"/>
  <c r="AN1245" i="1"/>
  <c r="AI1247" i="1"/>
  <c r="AE1247" i="1"/>
  <c r="AH1247" i="1"/>
  <c r="AF1247" i="1"/>
  <c r="AD1247" i="1"/>
  <c r="AK1247" i="1"/>
  <c r="AJ1247" i="1"/>
  <c r="AN1248" i="1"/>
  <c r="AN1252" i="1"/>
  <c r="AT1248" i="1"/>
  <c r="AK1262" i="1"/>
  <c r="AG1262" i="1"/>
  <c r="AF1262" i="1"/>
  <c r="AD1262" i="1"/>
  <c r="AI1262" i="1"/>
  <c r="AH1262" i="1"/>
  <c r="AT1268" i="1"/>
  <c r="AM1268" i="1"/>
  <c r="AN1268" i="1"/>
  <c r="AM1209" i="1"/>
  <c r="AK1210" i="1"/>
  <c r="AD1210" i="1"/>
  <c r="AH1210" i="1"/>
  <c r="AH1213" i="1"/>
  <c r="AJ1213" i="1"/>
  <c r="AI1213" i="1"/>
  <c r="AE1213" i="1"/>
  <c r="AM1225" i="1"/>
  <c r="AM1228" i="1"/>
  <c r="AD1233" i="1"/>
  <c r="AJ1233" i="1"/>
  <c r="AH1233" i="1"/>
  <c r="AG1233" i="1"/>
  <c r="AG1234" i="1"/>
  <c r="AE1241" i="1"/>
  <c r="AJ1241" i="1"/>
  <c r="AH1241" i="1"/>
  <c r="AG1241" i="1"/>
  <c r="AD1261" i="1"/>
  <c r="AJ1261" i="1"/>
  <c r="AF1261" i="1"/>
  <c r="AI1261" i="1"/>
  <c r="AG1261" i="1"/>
  <c r="AE1261" i="1"/>
  <c r="AK1261" i="1"/>
  <c r="AJ1036" i="1"/>
  <c r="AJ1044" i="1"/>
  <c r="AJ1052" i="1"/>
  <c r="AJ1060" i="1"/>
  <c r="AJ1068" i="1"/>
  <c r="AT1075" i="1"/>
  <c r="AJ1077" i="1"/>
  <c r="AJ1085" i="1"/>
  <c r="AJ1093" i="1"/>
  <c r="AJ1101" i="1"/>
  <c r="AJ1109" i="1"/>
  <c r="AJ1117" i="1"/>
  <c r="AJ1126" i="1"/>
  <c r="AJ1134" i="1"/>
  <c r="AF1138" i="1"/>
  <c r="AG1139" i="1"/>
  <c r="AK1141" i="1"/>
  <c r="AE1145" i="1"/>
  <c r="AJ1145" i="1"/>
  <c r="AG1146" i="1"/>
  <c r="AK1147" i="1"/>
  <c r="AE1147" i="1"/>
  <c r="AI1149" i="1"/>
  <c r="AH1149" i="1"/>
  <c r="AG1151" i="1"/>
  <c r="AD1151" i="1"/>
  <c r="AD1162" i="1"/>
  <c r="AJ1162" i="1"/>
  <c r="AF1163" i="1"/>
  <c r="AH1169" i="1"/>
  <c r="AM1170" i="1"/>
  <c r="AM1179" i="1"/>
  <c r="AT1179" i="1"/>
  <c r="AN1180" i="1"/>
  <c r="AD1181" i="1"/>
  <c r="AI1181" i="1"/>
  <c r="AH1181" i="1"/>
  <c r="AJ1185" i="1"/>
  <c r="AI1188" i="1"/>
  <c r="AJ1189" i="1"/>
  <c r="AH1191" i="1"/>
  <c r="AG1192" i="1"/>
  <c r="AG1193" i="1"/>
  <c r="AM1196" i="1"/>
  <c r="AH1198" i="1"/>
  <c r="AE1199" i="1"/>
  <c r="AF1200" i="1"/>
  <c r="AJ1204" i="1"/>
  <c r="AJ1206" i="1"/>
  <c r="AM1207" i="1"/>
  <c r="AE1208" i="1"/>
  <c r="AI1208" i="1"/>
  <c r="AH1208" i="1"/>
  <c r="AD1208" i="1"/>
  <c r="AI1216" i="1"/>
  <c r="AM1221" i="1"/>
  <c r="AE1229" i="1"/>
  <c r="AK1232" i="1"/>
  <c r="AK1240" i="1"/>
  <c r="AM1247" i="1"/>
  <c r="AM1261" i="1"/>
  <c r="AN1261" i="1"/>
  <c r="AE1262" i="1"/>
  <c r="AN1273" i="1"/>
  <c r="AM1273" i="1"/>
  <c r="AM1035" i="1"/>
  <c r="AM1043" i="1"/>
  <c r="AM1051" i="1"/>
  <c r="AM1059" i="1"/>
  <c r="AM1067" i="1"/>
  <c r="AM1076" i="1"/>
  <c r="AM1084" i="1"/>
  <c r="AM1092" i="1"/>
  <c r="AM1100" i="1"/>
  <c r="AM1108" i="1"/>
  <c r="AM1116" i="1"/>
  <c r="AM1125" i="1"/>
  <c r="AM1133" i="1"/>
  <c r="AH1139" i="1"/>
  <c r="AM1141" i="1"/>
  <c r="AN1141" i="1"/>
  <c r="AH1146" i="1"/>
  <c r="AM1162" i="1"/>
  <c r="AG1163" i="1"/>
  <c r="AH1166" i="1"/>
  <c r="AI1166" i="1"/>
  <c r="AF1168" i="1"/>
  <c r="AD1168" i="1"/>
  <c r="AI1169" i="1"/>
  <c r="AD1180" i="1"/>
  <c r="AF1180" i="1"/>
  <c r="AE1180" i="1"/>
  <c r="AN1183" i="1"/>
  <c r="AD1184" i="1"/>
  <c r="AJ1184" i="1"/>
  <c r="AI1184" i="1"/>
  <c r="AN1186" i="1"/>
  <c r="AJ1188" i="1"/>
  <c r="AI1191" i="1"/>
  <c r="AH1192" i="1"/>
  <c r="AH1193" i="1"/>
  <c r="AI1196" i="1"/>
  <c r="AJ1196" i="1"/>
  <c r="AH1196" i="1"/>
  <c r="AI1198" i="1"/>
  <c r="AI1199" i="1"/>
  <c r="AG1200" i="1"/>
  <c r="AK1202" i="1"/>
  <c r="AE1202" i="1"/>
  <c r="AD1202" i="1"/>
  <c r="AK1204" i="1"/>
  <c r="AE1210" i="1"/>
  <c r="AM1211" i="1"/>
  <c r="AI1212" i="1"/>
  <c r="AG1212" i="1"/>
  <c r="AF1212" i="1"/>
  <c r="AD1213" i="1"/>
  <c r="AJ1216" i="1"/>
  <c r="AN1222" i="1"/>
  <c r="AF1223" i="1"/>
  <c r="AD1223" i="1"/>
  <c r="AI1223" i="1"/>
  <c r="AN1224" i="1"/>
  <c r="AI1229" i="1"/>
  <c r="AG1230" i="1"/>
  <c r="AJ1230" i="1"/>
  <c r="AI1230" i="1"/>
  <c r="AE1230" i="1"/>
  <c r="AM1232" i="1"/>
  <c r="AE1233" i="1"/>
  <c r="AI1236" i="1"/>
  <c r="AF1236" i="1"/>
  <c r="AD1236" i="1"/>
  <c r="AH1236" i="1"/>
  <c r="AM1240" i="1"/>
  <c r="AD1241" i="1"/>
  <c r="AN1247" i="1"/>
  <c r="AH1261" i="1"/>
  <c r="AJ1262" i="1"/>
  <c r="AD1183" i="1"/>
  <c r="AG1183" i="1"/>
  <c r="AF1183" i="1"/>
  <c r="AM1184" i="1"/>
  <c r="AT1184" i="1"/>
  <c r="AD1185" i="1"/>
  <c r="AE1185" i="1"/>
  <c r="AD1186" i="1"/>
  <c r="AH1186" i="1"/>
  <c r="AG1186" i="1"/>
  <c r="AK1188" i="1"/>
  <c r="AN1189" i="1"/>
  <c r="AJ1191" i="1"/>
  <c r="AK1192" i="1"/>
  <c r="AI1193" i="1"/>
  <c r="AJ1198" i="1"/>
  <c r="AJ1199" i="1"/>
  <c r="AH1200" i="1"/>
  <c r="AM1204" i="1"/>
  <c r="AF1210" i="1"/>
  <c r="AF1213" i="1"/>
  <c r="AK1216" i="1"/>
  <c r="AD1217" i="1"/>
  <c r="AJ1217" i="1"/>
  <c r="AI1217" i="1"/>
  <c r="AF1217" i="1"/>
  <c r="AM1220" i="1"/>
  <c r="AH1221" i="1"/>
  <c r="AI1221" i="1"/>
  <c r="AG1221" i="1"/>
  <c r="AD1221" i="1"/>
  <c r="AI1228" i="1"/>
  <c r="AG1228" i="1"/>
  <c r="AE1228" i="1"/>
  <c r="AD1228" i="1"/>
  <c r="AJ1228" i="1"/>
  <c r="AK1229" i="1"/>
  <c r="AF1233" i="1"/>
  <c r="AN1235" i="1"/>
  <c r="AM1235" i="1"/>
  <c r="AT1238" i="1"/>
  <c r="AF1241" i="1"/>
  <c r="AM1187" i="1"/>
  <c r="AT1187" i="1"/>
  <c r="AD1189" i="1"/>
  <c r="AI1189" i="1"/>
  <c r="AH1189" i="1"/>
  <c r="AK1191" i="1"/>
  <c r="AN1192" i="1"/>
  <c r="AJ1193" i="1"/>
  <c r="AN1205" i="1"/>
  <c r="AG1206" i="1"/>
  <c r="AD1206" i="1"/>
  <c r="AI1206" i="1"/>
  <c r="AG1210" i="1"/>
  <c r="AG1213" i="1"/>
  <c r="AM1217" i="1"/>
  <c r="AK1234" i="1"/>
  <c r="AI1234" i="1"/>
  <c r="AH1234" i="1"/>
  <c r="AE1234" i="1"/>
  <c r="AM1237" i="1"/>
  <c r="AI1241" i="1"/>
  <c r="AD1242" i="1"/>
  <c r="AJ1242" i="1"/>
  <c r="AI1242" i="1"/>
  <c r="AF1242" i="1"/>
  <c r="AN1255" i="1"/>
  <c r="AM1255" i="1"/>
  <c r="AH1257" i="1"/>
  <c r="AJ1257" i="1"/>
  <c r="AE1257" i="1"/>
  <c r="AK1257" i="1"/>
  <c r="AF1257" i="1"/>
  <c r="AD1257" i="1"/>
  <c r="AN1246" i="1"/>
  <c r="AN1251" i="1"/>
  <c r="AK1254" i="1"/>
  <c r="AD1254" i="1"/>
  <c r="AH1254" i="1"/>
  <c r="AF1259" i="1"/>
  <c r="AE1259" i="1"/>
  <c r="AJ1259" i="1"/>
  <c r="AT1265" i="1"/>
  <c r="AH1277" i="1"/>
  <c r="AD1277" i="1"/>
  <c r="AJ1277" i="1"/>
  <c r="AI1277" i="1"/>
  <c r="AM1306" i="1"/>
  <c r="AN1306" i="1"/>
  <c r="AM1322" i="1"/>
  <c r="AN1322" i="1"/>
  <c r="AK1207" i="1"/>
  <c r="AM1216" i="1"/>
  <c r="AK1220" i="1"/>
  <c r="AK1224" i="1"/>
  <c r="AE1225" i="1"/>
  <c r="AM1233" i="1"/>
  <c r="AN1233" i="1"/>
  <c r="AK1237" i="1"/>
  <c r="AD1238" i="1"/>
  <c r="AM1241" i="1"/>
  <c r="AN1249" i="1"/>
  <c r="AD1251" i="1"/>
  <c r="AD1258" i="1"/>
  <c r="AE1260" i="1"/>
  <c r="AH1260" i="1"/>
  <c r="AF1265" i="1"/>
  <c r="AH1268" i="1"/>
  <c r="AJ1268" i="1"/>
  <c r="AF1268" i="1"/>
  <c r="AE1268" i="1"/>
  <c r="AH1273" i="1"/>
  <c r="AI1273" i="1"/>
  <c r="AE1273" i="1"/>
  <c r="AD1273" i="1"/>
  <c r="AE1274" i="1"/>
  <c r="AN1277" i="1"/>
  <c r="AT1277" i="1"/>
  <c r="AE1283" i="1"/>
  <c r="AI1283" i="1"/>
  <c r="AH1283" i="1"/>
  <c r="AM1284" i="1"/>
  <c r="AE1285" i="1"/>
  <c r="AM1286" i="1"/>
  <c r="AM1294" i="1"/>
  <c r="AE1291" i="1"/>
  <c r="AK1291" i="1"/>
  <c r="AI1291" i="1"/>
  <c r="AF1291" i="1"/>
  <c r="AD1291" i="1"/>
  <c r="AF1273" i="1"/>
  <c r="AJ1274" i="1"/>
  <c r="AH1276" i="1"/>
  <c r="AJ1276" i="1"/>
  <c r="AF1276" i="1"/>
  <c r="AE1276" i="1"/>
  <c r="AF1277" i="1"/>
  <c r="AF1282" i="1"/>
  <c r="AJ1282" i="1"/>
  <c r="AG1282" i="1"/>
  <c r="AE1282" i="1"/>
  <c r="AD1283" i="1"/>
  <c r="AH1285" i="1"/>
  <c r="AH1288" i="1"/>
  <c r="AF1288" i="1"/>
  <c r="AK1288" i="1"/>
  <c r="AG1288" i="1"/>
  <c r="AE1288" i="1"/>
  <c r="AM1295" i="1"/>
  <c r="AK1176" i="1"/>
  <c r="AK1182" i="1"/>
  <c r="AN1185" i="1"/>
  <c r="AK1190" i="1"/>
  <c r="AM1193" i="1"/>
  <c r="AN1193" i="1"/>
  <c r="AK1197" i="1"/>
  <c r="AK1201" i="1"/>
  <c r="AM1206" i="1"/>
  <c r="AE1207" i="1"/>
  <c r="AK1214" i="1"/>
  <c r="AJ1218" i="1"/>
  <c r="AM1219" i="1"/>
  <c r="AE1220" i="1"/>
  <c r="AM1223" i="1"/>
  <c r="AF1224" i="1"/>
  <c r="AH1225" i="1"/>
  <c r="AK1231" i="1"/>
  <c r="AM1236" i="1"/>
  <c r="AE1237" i="1"/>
  <c r="AH1238" i="1"/>
  <c r="AK1239" i="1"/>
  <c r="AJ1243" i="1"/>
  <c r="AM1244" i="1"/>
  <c r="AG1250" i="1"/>
  <c r="AD1250" i="1"/>
  <c r="AI1251" i="1"/>
  <c r="AG1254" i="1"/>
  <c r="AI1258" i="1"/>
  <c r="AH1259" i="1"/>
  <c r="AF1260" i="1"/>
  <c r="AH1266" i="1"/>
  <c r="AI1266" i="1"/>
  <c r="AG1266" i="1"/>
  <c r="AG1268" i="1"/>
  <c r="AH1270" i="1"/>
  <c r="AG1270" i="1"/>
  <c r="AD1270" i="1"/>
  <c r="AG1273" i="1"/>
  <c r="AG1277" i="1"/>
  <c r="AG1281" i="1"/>
  <c r="AH1281" i="1"/>
  <c r="AD1281" i="1"/>
  <c r="AF1283" i="1"/>
  <c r="AI1285" i="1"/>
  <c r="AM1287" i="1"/>
  <c r="AG1291" i="1"/>
  <c r="AN1295" i="1"/>
  <c r="AG1297" i="1"/>
  <c r="AE1297" i="1"/>
  <c r="AJ1297" i="1"/>
  <c r="AI1297" i="1"/>
  <c r="AH1297" i="1"/>
  <c r="AF1297" i="1"/>
  <c r="AN1313" i="1"/>
  <c r="AM1313" i="1"/>
  <c r="AM1146" i="1"/>
  <c r="AN1146" i="1"/>
  <c r="AK1150" i="1"/>
  <c r="AK1154" i="1"/>
  <c r="AK1167" i="1"/>
  <c r="AJ1171" i="1"/>
  <c r="AK1179" i="1"/>
  <c r="AN1182" i="1"/>
  <c r="AK1187" i="1"/>
  <c r="AN1190" i="1"/>
  <c r="AM1201" i="1"/>
  <c r="AN1201" i="1"/>
  <c r="AK1205" i="1"/>
  <c r="AG1207" i="1"/>
  <c r="AK1209" i="1"/>
  <c r="AF1220" i="1"/>
  <c r="AK1222" i="1"/>
  <c r="AG1224" i="1"/>
  <c r="AI1225" i="1"/>
  <c r="AJ1226" i="1"/>
  <c r="AF1237" i="1"/>
  <c r="AI1238" i="1"/>
  <c r="AT1246" i="1"/>
  <c r="AH1248" i="1"/>
  <c r="AG1248" i="1"/>
  <c r="AI1254" i="1"/>
  <c r="AI1256" i="1"/>
  <c r="AG1256" i="1"/>
  <c r="AI1259" i="1"/>
  <c r="AG1260" i="1"/>
  <c r="AM1265" i="1"/>
  <c r="AI1268" i="1"/>
  <c r="AJ1273" i="1"/>
  <c r="AD1276" i="1"/>
  <c r="AK1277" i="1"/>
  <c r="AM1279" i="1"/>
  <c r="AD1282" i="1"/>
  <c r="AG1283" i="1"/>
  <c r="AN1287" i="1"/>
  <c r="AD1288" i="1"/>
  <c r="AF1290" i="1"/>
  <c r="AD1290" i="1"/>
  <c r="AJ1290" i="1"/>
  <c r="AI1290" i="1"/>
  <c r="AH1291" i="1"/>
  <c r="AK1293" i="1"/>
  <c r="AI1293" i="1"/>
  <c r="AJ1293" i="1"/>
  <c r="AF1293" i="1"/>
  <c r="AE1293" i="1"/>
  <c r="AM1302" i="1"/>
  <c r="AH1269" i="1"/>
  <c r="AD1269" i="1"/>
  <c r="AJ1269" i="1"/>
  <c r="AI1269" i="1"/>
  <c r="AH1274" i="1"/>
  <c r="AI1274" i="1"/>
  <c r="AG1274" i="1"/>
  <c r="AG1276" i="1"/>
  <c r="AM1277" i="1"/>
  <c r="AH1278" i="1"/>
  <c r="AG1278" i="1"/>
  <c r="AD1278" i="1"/>
  <c r="AH1282" i="1"/>
  <c r="AJ1283" i="1"/>
  <c r="AN1284" i="1"/>
  <c r="AI1288" i="1"/>
  <c r="AJ1291" i="1"/>
  <c r="AF1312" i="1"/>
  <c r="AE1312" i="1"/>
  <c r="AD1312" i="1"/>
  <c r="AG1312" i="1"/>
  <c r="AK1312" i="1"/>
  <c r="AJ1312" i="1"/>
  <c r="AI1312" i="1"/>
  <c r="AH1312" i="1"/>
  <c r="AK1225" i="1"/>
  <c r="AK1238" i="1"/>
  <c r="AM1242" i="1"/>
  <c r="AN1242" i="1"/>
  <c r="AF1251" i="1"/>
  <c r="AG1251" i="1"/>
  <c r="AM1253" i="1"/>
  <c r="AG1258" i="1"/>
  <c r="AH1258" i="1"/>
  <c r="AM1263" i="1"/>
  <c r="AH1265" i="1"/>
  <c r="AI1265" i="1"/>
  <c r="AE1265" i="1"/>
  <c r="AD1265" i="1"/>
  <c r="AN1269" i="1"/>
  <c r="AT1269" i="1"/>
  <c r="AI1282" i="1"/>
  <c r="AK1283" i="1"/>
  <c r="AK1285" i="1"/>
  <c r="AG1285" i="1"/>
  <c r="AD1285" i="1"/>
  <c r="AI1287" i="1"/>
  <c r="AG1287" i="1"/>
  <c r="AD1287" i="1"/>
  <c r="AK1287" i="1"/>
  <c r="AJ1287" i="1"/>
  <c r="AJ1288" i="1"/>
  <c r="AM1292" i="1"/>
  <c r="AD1293" i="1"/>
  <c r="AI1295" i="1"/>
  <c r="AG1295" i="1"/>
  <c r="AK1295" i="1"/>
  <c r="AF1295" i="1"/>
  <c r="AE1295" i="1"/>
  <c r="AD1295" i="1"/>
  <c r="AK1297" i="1"/>
  <c r="AH1310" i="1"/>
  <c r="AJ1310" i="1"/>
  <c r="AI1310" i="1"/>
  <c r="AG1310" i="1"/>
  <c r="AK1310" i="1"/>
  <c r="AF1310" i="1"/>
  <c r="AE1310" i="1"/>
  <c r="AD1310" i="1"/>
  <c r="AN1309" i="1"/>
  <c r="AH1318" i="1"/>
  <c r="AI1318" i="1"/>
  <c r="AG1318" i="1"/>
  <c r="AF1318" i="1"/>
  <c r="AF1325" i="1"/>
  <c r="AI1326" i="1"/>
  <c r="AM1330" i="1"/>
  <c r="AI1334" i="1"/>
  <c r="AG1343" i="1"/>
  <c r="AH1343" i="1"/>
  <c r="AF1343" i="1"/>
  <c r="AE1343" i="1"/>
  <c r="AD1343" i="1"/>
  <c r="AH1375" i="1"/>
  <c r="AF1375" i="1"/>
  <c r="AJ1375" i="1"/>
  <c r="AG1375" i="1"/>
  <c r="AE1375" i="1"/>
  <c r="AD1375" i="1"/>
  <c r="AK1375" i="1"/>
  <c r="AF1385" i="1"/>
  <c r="AJ1385" i="1"/>
  <c r="AD1385" i="1"/>
  <c r="AH1385" i="1"/>
  <c r="AG1385" i="1"/>
  <c r="AE1385" i="1"/>
  <c r="AK1385" i="1"/>
  <c r="AF1298" i="1"/>
  <c r="AD1298" i="1"/>
  <c r="AM1300" i="1"/>
  <c r="AI1309" i="1"/>
  <c r="AG1309" i="1"/>
  <c r="AF1309" i="1"/>
  <c r="AE1309" i="1"/>
  <c r="AD1314" i="1"/>
  <c r="AJ1314" i="1"/>
  <c r="AI1314" i="1"/>
  <c r="AH1314" i="1"/>
  <c r="AG1325" i="1"/>
  <c r="AJ1326" i="1"/>
  <c r="AE1329" i="1"/>
  <c r="AF1329" i="1"/>
  <c r="AD1329" i="1"/>
  <c r="AJ1334" i="1"/>
  <c r="AN1335" i="1"/>
  <c r="AN1336" i="1"/>
  <c r="AI1338" i="1"/>
  <c r="AK1339" i="1"/>
  <c r="AH1339" i="1"/>
  <c r="AG1339" i="1"/>
  <c r="AF1339" i="1"/>
  <c r="AE1339" i="1"/>
  <c r="AD1347" i="1"/>
  <c r="AH1347" i="1"/>
  <c r="AG1347" i="1"/>
  <c r="AF1347" i="1"/>
  <c r="AE1347" i="1"/>
  <c r="AE1378" i="1"/>
  <c r="AD1378" i="1"/>
  <c r="AG1378" i="1"/>
  <c r="AK1378" i="1"/>
  <c r="AJ1378" i="1"/>
  <c r="AI1378" i="1"/>
  <c r="AF1378" i="1"/>
  <c r="AM1298" i="1"/>
  <c r="AM1314" i="1"/>
  <c r="AD1318" i="1"/>
  <c r="AH1325" i="1"/>
  <c r="AG1327" i="1"/>
  <c r="AJ1327" i="1"/>
  <c r="AI1327" i="1"/>
  <c r="AH1327" i="1"/>
  <c r="AG1335" i="1"/>
  <c r="AI1335" i="1"/>
  <c r="AH1335" i="1"/>
  <c r="AF1335" i="1"/>
  <c r="AJ1338" i="1"/>
  <c r="AI1343" i="1"/>
  <c r="AF1344" i="1"/>
  <c r="AJ1344" i="1"/>
  <c r="AI1344" i="1"/>
  <c r="AH1344" i="1"/>
  <c r="AG1344" i="1"/>
  <c r="AN1359" i="1"/>
  <c r="AM1359" i="1"/>
  <c r="AI1375" i="1"/>
  <c r="AI1385" i="1"/>
  <c r="AM1260" i="1"/>
  <c r="AK1264" i="1"/>
  <c r="AK1267" i="1"/>
  <c r="AJ1272" i="1"/>
  <c r="AK1275" i="1"/>
  <c r="AJ1280" i="1"/>
  <c r="AJ1284" i="1"/>
  <c r="AG1289" i="1"/>
  <c r="AE1289" i="1"/>
  <c r="AM1289" i="1"/>
  <c r="AH1296" i="1"/>
  <c r="AF1296" i="1"/>
  <c r="AM1296" i="1"/>
  <c r="AE1298" i="1"/>
  <c r="AK1301" i="1"/>
  <c r="AI1301" i="1"/>
  <c r="AN1303" i="1"/>
  <c r="AF1304" i="1"/>
  <c r="AG1304" i="1"/>
  <c r="AD1304" i="1"/>
  <c r="AE1305" i="1"/>
  <c r="AI1305" i="1"/>
  <c r="AG1305" i="1"/>
  <c r="AD1309" i="1"/>
  <c r="AE1314" i="1"/>
  <c r="AI1317" i="1"/>
  <c r="AF1317" i="1"/>
  <c r="AE1317" i="1"/>
  <c r="AD1317" i="1"/>
  <c r="AE1318" i="1"/>
  <c r="AJ1325" i="1"/>
  <c r="AM1326" i="1"/>
  <c r="AM1334" i="1"/>
  <c r="AD1339" i="1"/>
  <c r="AJ1343" i="1"/>
  <c r="AM1349" i="1"/>
  <c r="AM1355" i="1"/>
  <c r="AN1355" i="1"/>
  <c r="AK1356" i="1"/>
  <c r="AI1356" i="1"/>
  <c r="AJ1356" i="1"/>
  <c r="AH1356" i="1"/>
  <c r="AG1356" i="1"/>
  <c r="AF1356" i="1"/>
  <c r="AD1356" i="1"/>
  <c r="AE1362" i="1"/>
  <c r="AG1362" i="1"/>
  <c r="AK1362" i="1"/>
  <c r="AH1362" i="1"/>
  <c r="AF1362" i="1"/>
  <c r="AD1362" i="1"/>
  <c r="AJ1362" i="1"/>
  <c r="AF1369" i="1"/>
  <c r="AH1369" i="1"/>
  <c r="AK1369" i="1"/>
  <c r="AJ1369" i="1"/>
  <c r="AI1369" i="1"/>
  <c r="AG1369" i="1"/>
  <c r="AD1369" i="1"/>
  <c r="AH1378" i="1"/>
  <c r="AK1272" i="1"/>
  <c r="AK1280" i="1"/>
  <c r="AK1284" i="1"/>
  <c r="AG1298" i="1"/>
  <c r="AE1299" i="1"/>
  <c r="AK1299" i="1"/>
  <c r="AH1309" i="1"/>
  <c r="AE1313" i="1"/>
  <c r="AH1313" i="1"/>
  <c r="AG1313" i="1"/>
  <c r="AF1313" i="1"/>
  <c r="AF1314" i="1"/>
  <c r="AJ1318" i="1"/>
  <c r="AD1322" i="1"/>
  <c r="AI1322" i="1"/>
  <c r="AH1322" i="1"/>
  <c r="AG1322" i="1"/>
  <c r="AN1326" i="1"/>
  <c r="AK1331" i="1"/>
  <c r="AI1331" i="1"/>
  <c r="AH1331" i="1"/>
  <c r="AG1331" i="1"/>
  <c r="AM1332" i="1"/>
  <c r="AI1339" i="1"/>
  <c r="AK1343" i="1"/>
  <c r="AJ1347" i="1"/>
  <c r="AN1384" i="1"/>
  <c r="AM1384" i="1"/>
  <c r="AH1326" i="1"/>
  <c r="AG1326" i="1"/>
  <c r="AF1326" i="1"/>
  <c r="AE1326" i="1"/>
  <c r="AH1334" i="1"/>
  <c r="AF1334" i="1"/>
  <c r="AE1334" i="1"/>
  <c r="AD1334" i="1"/>
  <c r="AM1340" i="1"/>
  <c r="AF1361" i="1"/>
  <c r="AD1361" i="1"/>
  <c r="AE1361" i="1"/>
  <c r="AI1361" i="1"/>
  <c r="AH1361" i="1"/>
  <c r="AG1361" i="1"/>
  <c r="AK1361" i="1"/>
  <c r="AI1325" i="1"/>
  <c r="AE1325" i="1"/>
  <c r="AD1325" i="1"/>
  <c r="AD1338" i="1"/>
  <c r="AG1338" i="1"/>
  <c r="AF1338" i="1"/>
  <c r="AE1338" i="1"/>
  <c r="AG1352" i="1"/>
  <c r="AH1352" i="1"/>
  <c r="AF1352" i="1"/>
  <c r="AE1352" i="1"/>
  <c r="AD1352" i="1"/>
  <c r="AJ1352" i="1"/>
  <c r="AK1246" i="1"/>
  <c r="AK1249" i="1"/>
  <c r="AK1253" i="1"/>
  <c r="AF1264" i="1"/>
  <c r="AF1267" i="1"/>
  <c r="AK1271" i="1"/>
  <c r="AE1272" i="1"/>
  <c r="AF1275" i="1"/>
  <c r="AK1279" i="1"/>
  <c r="AE1280" i="1"/>
  <c r="AM1283" i="1"/>
  <c r="AF1284" i="1"/>
  <c r="AH1289" i="1"/>
  <c r="AM1290" i="1"/>
  <c r="AG1296" i="1"/>
  <c r="AJ1298" i="1"/>
  <c r="AF1299" i="1"/>
  <c r="AF1301" i="1"/>
  <c r="AI1304" i="1"/>
  <c r="AH1305" i="1"/>
  <c r="AI1313" i="1"/>
  <c r="AN1314" i="1"/>
  <c r="AJ1317" i="1"/>
  <c r="AN1319" i="1"/>
  <c r="AE1321" i="1"/>
  <c r="AG1321" i="1"/>
  <c r="AF1321" i="1"/>
  <c r="AD1321" i="1"/>
  <c r="AF1322" i="1"/>
  <c r="AD1326" i="1"/>
  <c r="AK1327" i="1"/>
  <c r="AK1329" i="1"/>
  <c r="AD1330" i="1"/>
  <c r="AH1330" i="1"/>
  <c r="AG1330" i="1"/>
  <c r="AF1330" i="1"/>
  <c r="AE1331" i="1"/>
  <c r="AG1334" i="1"/>
  <c r="AK1335" i="1"/>
  <c r="AJ1361" i="1"/>
  <c r="AD1371" i="1"/>
  <c r="AH1371" i="1"/>
  <c r="AJ1371" i="1"/>
  <c r="AG1371" i="1"/>
  <c r="AF1371" i="1"/>
  <c r="AE1371" i="1"/>
  <c r="AK1371" i="1"/>
  <c r="AN1400" i="1"/>
  <c r="AM1400" i="1"/>
  <c r="AH1351" i="1"/>
  <c r="AJ1351" i="1"/>
  <c r="AN1360" i="1"/>
  <c r="AE1368" i="1"/>
  <c r="AN1383" i="1"/>
  <c r="AH1387" i="1"/>
  <c r="AE1388" i="1"/>
  <c r="AD1395" i="1"/>
  <c r="AE1395" i="1"/>
  <c r="AJ1395" i="1"/>
  <c r="AG1395" i="1"/>
  <c r="AG1396" i="1"/>
  <c r="AF1401" i="1"/>
  <c r="AH1401" i="1"/>
  <c r="AD1401" i="1"/>
  <c r="AJ1401" i="1"/>
  <c r="AF1402" i="1"/>
  <c r="AD1427" i="1"/>
  <c r="AH1427" i="1"/>
  <c r="AG1427" i="1"/>
  <c r="AK1427" i="1"/>
  <c r="AJ1427" i="1"/>
  <c r="AF1427" i="1"/>
  <c r="AE1427" i="1"/>
  <c r="AM1482" i="1"/>
  <c r="AN1482" i="1"/>
  <c r="AE1370" i="1"/>
  <c r="AF1370" i="1"/>
  <c r="AI1374" i="1"/>
  <c r="AD1374" i="1"/>
  <c r="AM1379" i="1"/>
  <c r="AN1379" i="1"/>
  <c r="AK1380" i="1"/>
  <c r="AH1380" i="1"/>
  <c r="AG1380" i="1"/>
  <c r="AG1384" i="1"/>
  <c r="AH1384" i="1"/>
  <c r="AI1384" i="1"/>
  <c r="AD1392" i="1"/>
  <c r="AM1393" i="1"/>
  <c r="AM1395" i="1"/>
  <c r="AN1395" i="1"/>
  <c r="AM1419" i="1"/>
  <c r="AE1426" i="1"/>
  <c r="AF1426" i="1"/>
  <c r="AK1426" i="1"/>
  <c r="AH1426" i="1"/>
  <c r="AJ1426" i="1"/>
  <c r="AI1426" i="1"/>
  <c r="AD1426" i="1"/>
  <c r="AG1432" i="1"/>
  <c r="AI1432" i="1"/>
  <c r="AJ1432" i="1"/>
  <c r="AK1432" i="1"/>
  <c r="AH1432" i="1"/>
  <c r="AE1432" i="1"/>
  <c r="AD1432" i="1"/>
  <c r="AK1444" i="1"/>
  <c r="AG1444" i="1"/>
  <c r="AH1444" i="1"/>
  <c r="AE1444" i="1"/>
  <c r="AD1444" i="1"/>
  <c r="AJ1444" i="1"/>
  <c r="AI1444" i="1"/>
  <c r="AF1444" i="1"/>
  <c r="AM1518" i="1"/>
  <c r="AN1518" i="1"/>
  <c r="AM1338" i="1"/>
  <c r="AN1338" i="1"/>
  <c r="AK1342" i="1"/>
  <c r="AK1346" i="1"/>
  <c r="AD1363" i="1"/>
  <c r="AI1363" i="1"/>
  <c r="AG1363" i="1"/>
  <c r="AI1366" i="1"/>
  <c r="AE1366" i="1"/>
  <c r="AK1366" i="1"/>
  <c r="AD1370" i="1"/>
  <c r="AM1371" i="1"/>
  <c r="AK1372" i="1"/>
  <c r="AI1372" i="1"/>
  <c r="AE1372" i="1"/>
  <c r="AE1374" i="1"/>
  <c r="AG1376" i="1"/>
  <c r="AI1376" i="1"/>
  <c r="AE1376" i="1"/>
  <c r="AD1380" i="1"/>
  <c r="AD1384" i="1"/>
  <c r="AE1386" i="1"/>
  <c r="AI1386" i="1"/>
  <c r="AN1390" i="1"/>
  <c r="AN1391" i="1"/>
  <c r="AI1392" i="1"/>
  <c r="AH1395" i="1"/>
  <c r="AI1398" i="1"/>
  <c r="AJ1398" i="1"/>
  <c r="AF1398" i="1"/>
  <c r="AH1398" i="1"/>
  <c r="AG1401" i="1"/>
  <c r="AD1411" i="1"/>
  <c r="AJ1411" i="1"/>
  <c r="AI1411" i="1"/>
  <c r="AH1411" i="1"/>
  <c r="AG1411" i="1"/>
  <c r="AN1413" i="1"/>
  <c r="AM1413" i="1"/>
  <c r="AG1426" i="1"/>
  <c r="AF1432" i="1"/>
  <c r="AE1477" i="1"/>
  <c r="AH1477" i="1"/>
  <c r="AJ1477" i="1"/>
  <c r="AI1477" i="1"/>
  <c r="AG1477" i="1"/>
  <c r="AF1477" i="1"/>
  <c r="AK1477" i="1"/>
  <c r="AD1477" i="1"/>
  <c r="AJ1292" i="1"/>
  <c r="AJ1300" i="1"/>
  <c r="AK1303" i="1"/>
  <c r="AJ1307" i="1"/>
  <c r="AJ1311" i="1"/>
  <c r="AI1315" i="1"/>
  <c r="AK1320" i="1"/>
  <c r="AJ1328" i="1"/>
  <c r="AM1329" i="1"/>
  <c r="AK1333" i="1"/>
  <c r="AK1337" i="1"/>
  <c r="AJ1341" i="1"/>
  <c r="AJ1345" i="1"/>
  <c r="AM1346" i="1"/>
  <c r="AN1346" i="1"/>
  <c r="AF1351" i="1"/>
  <c r="AF1353" i="1"/>
  <c r="AE1353" i="1"/>
  <c r="AM1363" i="1"/>
  <c r="AH1367" i="1"/>
  <c r="AG1367" i="1"/>
  <c r="AF1367" i="1"/>
  <c r="AG1370" i="1"/>
  <c r="AF1374" i="1"/>
  <c r="AE1380" i="1"/>
  <c r="AE1384" i="1"/>
  <c r="AF1393" i="1"/>
  <c r="AI1393" i="1"/>
  <c r="AE1393" i="1"/>
  <c r="AD1393" i="1"/>
  <c r="AK1393" i="1"/>
  <c r="AM1397" i="1"/>
  <c r="AE1442" i="1"/>
  <c r="AG1442" i="1"/>
  <c r="AD1442" i="1"/>
  <c r="AK1442" i="1"/>
  <c r="AJ1442" i="1"/>
  <c r="AH1442" i="1"/>
  <c r="AF1442" i="1"/>
  <c r="AF1456" i="1"/>
  <c r="AE1456" i="1"/>
  <c r="AK1456" i="1"/>
  <c r="AI1456" i="1"/>
  <c r="AH1456" i="1"/>
  <c r="AJ1456" i="1"/>
  <c r="AG1456" i="1"/>
  <c r="AD1456" i="1"/>
  <c r="AE1541" i="1"/>
  <c r="AH1541" i="1"/>
  <c r="AG1541" i="1"/>
  <c r="AF1541" i="1"/>
  <c r="AD1541" i="1"/>
  <c r="AJ1541" i="1"/>
  <c r="AI1541" i="1"/>
  <c r="AK1541" i="1"/>
  <c r="AK1311" i="1"/>
  <c r="AJ1315" i="1"/>
  <c r="AM1316" i="1"/>
  <c r="AM1320" i="1"/>
  <c r="AK1328" i="1"/>
  <c r="AM1333" i="1"/>
  <c r="AM1337" i="1"/>
  <c r="AK1341" i="1"/>
  <c r="AD1342" i="1"/>
  <c r="AK1345" i="1"/>
  <c r="AE1346" i="1"/>
  <c r="AK1348" i="1"/>
  <c r="AE1348" i="1"/>
  <c r="AI1350" i="1"/>
  <c r="AH1350" i="1"/>
  <c r="AG1351" i="1"/>
  <c r="AE1354" i="1"/>
  <c r="AH1354" i="1"/>
  <c r="AJ1354" i="1"/>
  <c r="AI1358" i="1"/>
  <c r="AF1358" i="1"/>
  <c r="AH1358" i="1"/>
  <c r="AE1363" i="1"/>
  <c r="AD1366" i="1"/>
  <c r="AG1368" i="1"/>
  <c r="AJ1368" i="1"/>
  <c r="AH1370" i="1"/>
  <c r="AD1372" i="1"/>
  <c r="AG1374" i="1"/>
  <c r="AD1376" i="1"/>
  <c r="AN1377" i="1"/>
  <c r="AF1380" i="1"/>
  <c r="AF1384" i="1"/>
  <c r="AD1387" i="1"/>
  <c r="AF1387" i="1"/>
  <c r="AE1387" i="1"/>
  <c r="AK1388" i="1"/>
  <c r="AG1388" i="1"/>
  <c r="AJ1388" i="1"/>
  <c r="AK1396" i="1"/>
  <c r="AF1396" i="1"/>
  <c r="AI1396" i="1"/>
  <c r="AD1396" i="1"/>
  <c r="AE1402" i="1"/>
  <c r="AJ1402" i="1"/>
  <c r="AG1402" i="1"/>
  <c r="AI1402" i="1"/>
  <c r="AN1419" i="1"/>
  <c r="AK1302" i="1"/>
  <c r="AD1303" i="1"/>
  <c r="AK1306" i="1"/>
  <c r="AD1307" i="1"/>
  <c r="AK1319" i="1"/>
  <c r="AD1320" i="1"/>
  <c r="AJ1323" i="1"/>
  <c r="AD1333" i="1"/>
  <c r="AK1336" i="1"/>
  <c r="AD1337" i="1"/>
  <c r="AE1342" i="1"/>
  <c r="AM1345" i="1"/>
  <c r="AF1346" i="1"/>
  <c r="AI1351" i="1"/>
  <c r="AD1353" i="1"/>
  <c r="AN1354" i="1"/>
  <c r="AD1355" i="1"/>
  <c r="AJ1355" i="1"/>
  <c r="AF1355" i="1"/>
  <c r="AH1359" i="1"/>
  <c r="AI1359" i="1"/>
  <c r="AD1359" i="1"/>
  <c r="AF1363" i="1"/>
  <c r="AF1366" i="1"/>
  <c r="AD1367" i="1"/>
  <c r="AI1370" i="1"/>
  <c r="AF1372" i="1"/>
  <c r="AM1373" i="1"/>
  <c r="AH1374" i="1"/>
  <c r="AF1376" i="1"/>
  <c r="AM1378" i="1"/>
  <c r="AI1380" i="1"/>
  <c r="AI1382" i="1"/>
  <c r="AF1382" i="1"/>
  <c r="AJ1384" i="1"/>
  <c r="AF1386" i="1"/>
  <c r="AM1387" i="1"/>
  <c r="AG1393" i="1"/>
  <c r="AE1398" i="1"/>
  <c r="AF1409" i="1"/>
  <c r="AE1409" i="1"/>
  <c r="AK1409" i="1"/>
  <c r="AH1409" i="1"/>
  <c r="AG1409" i="1"/>
  <c r="AD1409" i="1"/>
  <c r="AK1412" i="1"/>
  <c r="AG1412" i="1"/>
  <c r="AD1412" i="1"/>
  <c r="AI1412" i="1"/>
  <c r="AH1412" i="1"/>
  <c r="AH1423" i="1"/>
  <c r="AG1423" i="1"/>
  <c r="AD1423" i="1"/>
  <c r="AK1423" i="1"/>
  <c r="AF1423" i="1"/>
  <c r="AE1423" i="1"/>
  <c r="AI1442" i="1"/>
  <c r="AG1392" i="1"/>
  <c r="AF1392" i="1"/>
  <c r="AE1392" i="1"/>
  <c r="AK1392" i="1"/>
  <c r="AD1402" i="1"/>
  <c r="AH1407" i="1"/>
  <c r="AJ1407" i="1"/>
  <c r="AK1407" i="1"/>
  <c r="AF1407" i="1"/>
  <c r="AD1407" i="1"/>
  <c r="AN1409" i="1"/>
  <c r="AD1435" i="1"/>
  <c r="AG1435" i="1"/>
  <c r="AJ1435" i="1"/>
  <c r="AH1435" i="1"/>
  <c r="AF1435" i="1"/>
  <c r="AI1435" i="1"/>
  <c r="AE1435" i="1"/>
  <c r="AN1485" i="1"/>
  <c r="AM1485" i="1"/>
  <c r="AH1391" i="1"/>
  <c r="AD1391" i="1"/>
  <c r="AJ1391" i="1"/>
  <c r="AD1403" i="1"/>
  <c r="AI1403" i="1"/>
  <c r="AE1410" i="1"/>
  <c r="AH1410" i="1"/>
  <c r="AG1410" i="1"/>
  <c r="AM1423" i="1"/>
  <c r="AG1424" i="1"/>
  <c r="AJ1424" i="1"/>
  <c r="AK1424" i="1"/>
  <c r="AF1424" i="1"/>
  <c r="AE1428" i="1"/>
  <c r="AI1430" i="1"/>
  <c r="AD1430" i="1"/>
  <c r="AK1430" i="1"/>
  <c r="AG1430" i="1"/>
  <c r="AG1434" i="1"/>
  <c r="AF1450" i="1"/>
  <c r="AJ1450" i="1"/>
  <c r="AH1450" i="1"/>
  <c r="AG1450" i="1"/>
  <c r="AT1455" i="1"/>
  <c r="AM1457" i="1"/>
  <c r="AM1465" i="1"/>
  <c r="AE1493" i="1"/>
  <c r="AF1493" i="1"/>
  <c r="AH1493" i="1"/>
  <c r="AJ1493" i="1"/>
  <c r="AG1493" i="1"/>
  <c r="AD1493" i="1"/>
  <c r="AD1419" i="1"/>
  <c r="AI1419" i="1"/>
  <c r="AE1419" i="1"/>
  <c r="AK1419" i="1"/>
  <c r="AF1428" i="1"/>
  <c r="AD1431" i="1"/>
  <c r="AF1453" i="1"/>
  <c r="AD1453" i="1"/>
  <c r="AK1453" i="1"/>
  <c r="AI1453" i="1"/>
  <c r="AH1453" i="1"/>
  <c r="AN1457" i="1"/>
  <c r="AN1463" i="1"/>
  <c r="AM1463" i="1"/>
  <c r="AI1481" i="1"/>
  <c r="AF1481" i="1"/>
  <c r="AH1481" i="1"/>
  <c r="AJ1481" i="1"/>
  <c r="AG1481" i="1"/>
  <c r="AE1481" i="1"/>
  <c r="AN1484" i="1"/>
  <c r="AM1484" i="1"/>
  <c r="AI1489" i="1"/>
  <c r="AE1489" i="1"/>
  <c r="AG1489" i="1"/>
  <c r="AK1489" i="1"/>
  <c r="AJ1489" i="1"/>
  <c r="AF1489" i="1"/>
  <c r="AH1490" i="1"/>
  <c r="AG1490" i="1"/>
  <c r="AJ1490" i="1"/>
  <c r="AK1490" i="1"/>
  <c r="AI1490" i="1"/>
  <c r="AE1490" i="1"/>
  <c r="AE1418" i="1"/>
  <c r="AG1418" i="1"/>
  <c r="AI1418" i="1"/>
  <c r="AD1418" i="1"/>
  <c r="AI1431" i="1"/>
  <c r="AM1435" i="1"/>
  <c r="AG1448" i="1"/>
  <c r="AF1448" i="1"/>
  <c r="AI1448" i="1"/>
  <c r="AE1448" i="1"/>
  <c r="AD1448" i="1"/>
  <c r="AK1448" i="1"/>
  <c r="AN1449" i="1"/>
  <c r="AF1454" i="1"/>
  <c r="AH1454" i="1"/>
  <c r="AI1454" i="1"/>
  <c r="AE1454" i="1"/>
  <c r="AD1454" i="1"/>
  <c r="AK1454" i="1"/>
  <c r="AN1459" i="1"/>
  <c r="AM1459" i="1"/>
  <c r="AN1470" i="1"/>
  <c r="AM1470" i="1"/>
  <c r="AN1473" i="1"/>
  <c r="AM1473" i="1"/>
  <c r="AF1476" i="1"/>
  <c r="AE1476" i="1"/>
  <c r="AH1476" i="1"/>
  <c r="AJ1476" i="1"/>
  <c r="AI1476" i="1"/>
  <c r="AG1476" i="1"/>
  <c r="AD1481" i="1"/>
  <c r="AD1489" i="1"/>
  <c r="AD1490" i="1"/>
  <c r="AN1496" i="1"/>
  <c r="AM1496" i="1"/>
  <c r="AM1347" i="1"/>
  <c r="AN1347" i="1"/>
  <c r="AM1357" i="1"/>
  <c r="AD1379" i="1"/>
  <c r="AG1379" i="1"/>
  <c r="AH1383" i="1"/>
  <c r="AE1383" i="1"/>
  <c r="AG1391" i="1"/>
  <c r="AN1394" i="1"/>
  <c r="AH1399" i="1"/>
  <c r="AI1399" i="1"/>
  <c r="AG1403" i="1"/>
  <c r="AI1406" i="1"/>
  <c r="AG1406" i="1"/>
  <c r="AD1406" i="1"/>
  <c r="AK1406" i="1"/>
  <c r="AI1410" i="1"/>
  <c r="AN1417" i="1"/>
  <c r="AM1417" i="1"/>
  <c r="AG1419" i="1"/>
  <c r="AI1422" i="1"/>
  <c r="AE1422" i="1"/>
  <c r="AH1422" i="1"/>
  <c r="AD1422" i="1"/>
  <c r="AH1424" i="1"/>
  <c r="AH1430" i="1"/>
  <c r="AJ1431" i="1"/>
  <c r="AH1439" i="1"/>
  <c r="AE1439" i="1"/>
  <c r="AJ1439" i="1"/>
  <c r="AG1439" i="1"/>
  <c r="AF1439" i="1"/>
  <c r="AM1443" i="1"/>
  <c r="AN1443" i="1"/>
  <c r="AI1450" i="1"/>
  <c r="AF1451" i="1"/>
  <c r="AG1451" i="1"/>
  <c r="AH1451" i="1"/>
  <c r="AD1451" i="1"/>
  <c r="AJ1451" i="1"/>
  <c r="AG1453" i="1"/>
  <c r="AF1457" i="1"/>
  <c r="AI1457" i="1"/>
  <c r="AH1457" i="1"/>
  <c r="AE1457" i="1"/>
  <c r="AD1457" i="1"/>
  <c r="AK1457" i="1"/>
  <c r="AN1467" i="1"/>
  <c r="AM1467" i="1"/>
  <c r="AK1481" i="1"/>
  <c r="AH1489" i="1"/>
  <c r="AF1490" i="1"/>
  <c r="AK1428" i="1"/>
  <c r="AI1428" i="1"/>
  <c r="AH1428" i="1"/>
  <c r="AE1434" i="1"/>
  <c r="AD1434" i="1"/>
  <c r="AK1434" i="1"/>
  <c r="AJ1434" i="1"/>
  <c r="AT1449" i="1"/>
  <c r="AN1455" i="1"/>
  <c r="AN1533" i="1"/>
  <c r="AM1533" i="1"/>
  <c r="AH1498" i="1"/>
  <c r="AF1498" i="1"/>
  <c r="AI1498" i="1"/>
  <c r="AJ1498" i="1"/>
  <c r="AE1498" i="1"/>
  <c r="AD1498" i="1"/>
  <c r="AH1431" i="1"/>
  <c r="AF1431" i="1"/>
  <c r="AG1431" i="1"/>
  <c r="AN1433" i="1"/>
  <c r="AM1437" i="1"/>
  <c r="AM1441" i="1"/>
  <c r="AN1447" i="1"/>
  <c r="AM1447" i="1"/>
  <c r="AT1452" i="1"/>
  <c r="AM1452" i="1"/>
  <c r="AD1468" i="1"/>
  <c r="AG1468" i="1"/>
  <c r="AI1468" i="1"/>
  <c r="AF1468" i="1"/>
  <c r="AE1468" i="1"/>
  <c r="AK1468" i="1"/>
  <c r="AI1471" i="1"/>
  <c r="AJ1471" i="1"/>
  <c r="AG1471" i="1"/>
  <c r="AE1471" i="1"/>
  <c r="AD1471" i="1"/>
  <c r="AK1471" i="1"/>
  <c r="AD1494" i="1"/>
  <c r="AH1494" i="1"/>
  <c r="AJ1494" i="1"/>
  <c r="AI1494" i="1"/>
  <c r="AF1494" i="1"/>
  <c r="AE1494" i="1"/>
  <c r="AI1497" i="1"/>
  <c r="AD1497" i="1"/>
  <c r="AF1497" i="1"/>
  <c r="AJ1497" i="1"/>
  <c r="AG1497" i="1"/>
  <c r="AE1497" i="1"/>
  <c r="AM1502" i="1"/>
  <c r="AI1505" i="1"/>
  <c r="AJ1505" i="1"/>
  <c r="AH1505" i="1"/>
  <c r="AG1505" i="1"/>
  <c r="AE1505" i="1"/>
  <c r="AI1537" i="1"/>
  <c r="AG1537" i="1"/>
  <c r="AF1537" i="1"/>
  <c r="AE1537" i="1"/>
  <c r="AD1537" i="1"/>
  <c r="AJ1537" i="1"/>
  <c r="AH1537" i="1"/>
  <c r="AN1456" i="1"/>
  <c r="AE1459" i="1"/>
  <c r="AF1459" i="1"/>
  <c r="AI1463" i="1"/>
  <c r="AD1463" i="1"/>
  <c r="AD1478" i="1"/>
  <c r="AJ1478" i="1"/>
  <c r="AF1492" i="1"/>
  <c r="AE1492" i="1"/>
  <c r="AM1493" i="1"/>
  <c r="AM1497" i="1"/>
  <c r="AN1512" i="1"/>
  <c r="AM1512" i="1"/>
  <c r="AN1529" i="1"/>
  <c r="AM1468" i="1"/>
  <c r="AK1479" i="1"/>
  <c r="AE1479" i="1"/>
  <c r="AM1494" i="1"/>
  <c r="AK1495" i="1"/>
  <c r="AI1495" i="1"/>
  <c r="AF1505" i="1"/>
  <c r="AN1514" i="1"/>
  <c r="AN1516" i="1"/>
  <c r="AK1400" i="1"/>
  <c r="AK1404" i="1"/>
  <c r="AD1404" i="1"/>
  <c r="AK1408" i="1"/>
  <c r="AI1414" i="1"/>
  <c r="AF1414" i="1"/>
  <c r="AN1416" i="1"/>
  <c r="AK1425" i="1"/>
  <c r="AM1427" i="1"/>
  <c r="AM1429" i="1"/>
  <c r="AK1436" i="1"/>
  <c r="AH1436" i="1"/>
  <c r="AJ1438" i="1"/>
  <c r="AG1440" i="1"/>
  <c r="AH1440" i="1"/>
  <c r="AM1440" i="1"/>
  <c r="AN1446" i="1"/>
  <c r="AJ1458" i="1"/>
  <c r="AG1459" i="1"/>
  <c r="AD1460" i="1"/>
  <c r="AH1460" i="1"/>
  <c r="AF1463" i="1"/>
  <c r="AH1464" i="1"/>
  <c r="AF1464" i="1"/>
  <c r="AM1464" i="1"/>
  <c r="AN1466" i="1"/>
  <c r="AH1472" i="1"/>
  <c r="AE1472" i="1"/>
  <c r="AF1478" i="1"/>
  <c r="AG1492" i="1"/>
  <c r="AN1499" i="1"/>
  <c r="AK1505" i="1"/>
  <c r="AK1511" i="1"/>
  <c r="AG1511" i="1"/>
  <c r="AE1511" i="1"/>
  <c r="AD1511" i="1"/>
  <c r="AI1511" i="1"/>
  <c r="AK1438" i="1"/>
  <c r="AF1449" i="1"/>
  <c r="AI1449" i="1"/>
  <c r="AF1452" i="1"/>
  <c r="AJ1452" i="1"/>
  <c r="AT1453" i="1"/>
  <c r="AK1458" i="1"/>
  <c r="AH1459" i="1"/>
  <c r="AM1460" i="1"/>
  <c r="AM1462" i="1"/>
  <c r="AG1463" i="1"/>
  <c r="AK1469" i="1"/>
  <c r="AH1469" i="1"/>
  <c r="AG1473" i="1"/>
  <c r="AE1473" i="1"/>
  <c r="AH1473" i="1"/>
  <c r="AG1478" i="1"/>
  <c r="AD1479" i="1"/>
  <c r="AN1483" i="1"/>
  <c r="AF1484" i="1"/>
  <c r="AD1484" i="1"/>
  <c r="AG1484" i="1"/>
  <c r="AE1485" i="1"/>
  <c r="AG1485" i="1"/>
  <c r="AI1485" i="1"/>
  <c r="AH1492" i="1"/>
  <c r="AD1495" i="1"/>
  <c r="AG1507" i="1"/>
  <c r="AH1507" i="1"/>
  <c r="AE1507" i="1"/>
  <c r="AD1507" i="1"/>
  <c r="AJ1507" i="1"/>
  <c r="AD1526" i="1"/>
  <c r="AJ1526" i="1"/>
  <c r="AI1526" i="1"/>
  <c r="AH1526" i="1"/>
  <c r="AF1526" i="1"/>
  <c r="AE1526" i="1"/>
  <c r="AM1529" i="1"/>
  <c r="AM1501" i="1"/>
  <c r="AN1502" i="1"/>
  <c r="AF1508" i="1"/>
  <c r="AJ1508" i="1"/>
  <c r="AH1508" i="1"/>
  <c r="AG1508" i="1"/>
  <c r="AE1508" i="1"/>
  <c r="AN1517" i="1"/>
  <c r="AH1522" i="1"/>
  <c r="AJ1522" i="1"/>
  <c r="AI1522" i="1"/>
  <c r="AG1522" i="1"/>
  <c r="AE1522" i="1"/>
  <c r="AD1522" i="1"/>
  <c r="AK1360" i="1"/>
  <c r="AJ1364" i="1"/>
  <c r="AK1377" i="1"/>
  <c r="AM1386" i="1"/>
  <c r="AK1390" i="1"/>
  <c r="AK1394" i="1"/>
  <c r="AE1400" i="1"/>
  <c r="AM1403" i="1"/>
  <c r="AN1403" i="1"/>
  <c r="AF1404" i="1"/>
  <c r="AE1408" i="1"/>
  <c r="AM1411" i="1"/>
  <c r="AE1414" i="1"/>
  <c r="AH1415" i="1"/>
  <c r="AI1415" i="1"/>
  <c r="AF1417" i="1"/>
  <c r="AD1417" i="1"/>
  <c r="AE1425" i="1"/>
  <c r="AE1436" i="1"/>
  <c r="AD1438" i="1"/>
  <c r="AE1440" i="1"/>
  <c r="AF1441" i="1"/>
  <c r="AJ1441" i="1"/>
  <c r="AD1443" i="1"/>
  <c r="AF1443" i="1"/>
  <c r="AH1447" i="1"/>
  <c r="AD1447" i="1"/>
  <c r="AD1449" i="1"/>
  <c r="AD1452" i="1"/>
  <c r="AD1458" i="1"/>
  <c r="AJ1459" i="1"/>
  <c r="AF1460" i="1"/>
  <c r="AK1461" i="1"/>
  <c r="AI1461" i="1"/>
  <c r="AJ1463" i="1"/>
  <c r="AE1464" i="1"/>
  <c r="AG1465" i="1"/>
  <c r="AI1465" i="1"/>
  <c r="AE1467" i="1"/>
  <c r="AD1467" i="1"/>
  <c r="AD1469" i="1"/>
  <c r="AF1472" i="1"/>
  <c r="AD1473" i="1"/>
  <c r="AG1475" i="1"/>
  <c r="AE1475" i="1"/>
  <c r="AM1477" i="1"/>
  <c r="AI1478" i="1"/>
  <c r="AG1479" i="1"/>
  <c r="AM1480" i="1"/>
  <c r="AE1484" i="1"/>
  <c r="AD1485" i="1"/>
  <c r="AM1486" i="1"/>
  <c r="AG1491" i="1"/>
  <c r="AJ1491" i="1"/>
  <c r="AJ1492" i="1"/>
  <c r="AF1495" i="1"/>
  <c r="AN1500" i="1"/>
  <c r="AE1501" i="1"/>
  <c r="AD1501" i="1"/>
  <c r="AG1501" i="1"/>
  <c r="AD1502" i="1"/>
  <c r="AG1502" i="1"/>
  <c r="AI1502" i="1"/>
  <c r="AF1507" i="1"/>
  <c r="AE1509" i="1"/>
  <c r="AJ1509" i="1"/>
  <c r="AI1509" i="1"/>
  <c r="AH1509" i="1"/>
  <c r="AF1509" i="1"/>
  <c r="AN1513" i="1"/>
  <c r="AF1524" i="1"/>
  <c r="AH1524" i="1"/>
  <c r="AE1524" i="1"/>
  <c r="AD1524" i="1"/>
  <c r="AJ1524" i="1"/>
  <c r="AI1524" i="1"/>
  <c r="AG1526" i="1"/>
  <c r="AK1521" i="1"/>
  <c r="AK1525" i="1"/>
  <c r="AM1530" i="1"/>
  <c r="AM1534" i="1"/>
  <c r="AN1534" i="1"/>
  <c r="AK1538" i="1"/>
  <c r="AD1539" i="1"/>
  <c r="AK1542" i="1"/>
  <c r="AD1543" i="1"/>
  <c r="AM1546" i="1"/>
  <c r="AK1416" i="1"/>
  <c r="AJ1420" i="1"/>
  <c r="AK1433" i="1"/>
  <c r="AM1442" i="1"/>
  <c r="AK1446" i="1"/>
  <c r="AK1455" i="1"/>
  <c r="AK1466" i="1"/>
  <c r="AK1474" i="1"/>
  <c r="AM1478" i="1"/>
  <c r="AN1478" i="1"/>
  <c r="AK1482" i="1"/>
  <c r="AD1483" i="1"/>
  <c r="AK1486" i="1"/>
  <c r="AD1487" i="1"/>
  <c r="AK1499" i="1"/>
  <c r="AD1500" i="1"/>
  <c r="AJ1503" i="1"/>
  <c r="AG1506" i="1"/>
  <c r="AH1510" i="1"/>
  <c r="AI1515" i="1"/>
  <c r="AK1516" i="1"/>
  <c r="AH1519" i="1"/>
  <c r="AH1523" i="1"/>
  <c r="AM1525" i="1"/>
  <c r="AG1527" i="1"/>
  <c r="AK1529" i="1"/>
  <c r="AN1530" i="1"/>
  <c r="AK1533" i="1"/>
  <c r="AE1539" i="1"/>
  <c r="AM1542" i="1"/>
  <c r="AN1542" i="1"/>
  <c r="AE1543" i="1"/>
  <c r="AK1629" i="1"/>
  <c r="AD1629" i="1"/>
  <c r="AH1629" i="1"/>
  <c r="AG1629" i="1"/>
  <c r="AJ1629" i="1"/>
  <c r="AI1629" i="1"/>
  <c r="AF1629" i="1"/>
  <c r="AE1629" i="1"/>
  <c r="AK1550" i="1"/>
  <c r="AI1550" i="1"/>
  <c r="AH1550" i="1"/>
  <c r="AG1550" i="1"/>
  <c r="AE1550" i="1"/>
  <c r="AD1550" i="1"/>
  <c r="AI1567" i="1"/>
  <c r="AG1567" i="1"/>
  <c r="AF1567" i="1"/>
  <c r="AE1567" i="1"/>
  <c r="AD1567" i="1"/>
  <c r="AJ1567" i="1"/>
  <c r="AH1567" i="1"/>
  <c r="AN1570" i="1"/>
  <c r="AT1570" i="1"/>
  <c r="AT1608" i="1"/>
  <c r="AN1608" i="1"/>
  <c r="AM1608" i="1"/>
  <c r="AM1507" i="1"/>
  <c r="AK1515" i="1"/>
  <c r="AJ1519" i="1"/>
  <c r="AM1520" i="1"/>
  <c r="AE1521" i="1"/>
  <c r="AM1524" i="1"/>
  <c r="AF1525" i="1"/>
  <c r="AD1529" i="1"/>
  <c r="AK1532" i="1"/>
  <c r="AD1533" i="1"/>
  <c r="AE1538" i="1"/>
  <c r="AH1539" i="1"/>
  <c r="AM1541" i="1"/>
  <c r="AF1542" i="1"/>
  <c r="AG1543" i="1"/>
  <c r="AN1556" i="1"/>
  <c r="AM1556" i="1"/>
  <c r="AT1577" i="1"/>
  <c r="AN1577" i="1"/>
  <c r="AM1577" i="1"/>
  <c r="AK1506" i="1"/>
  <c r="AK1510" i="1"/>
  <c r="AM1515" i="1"/>
  <c r="AF1521" i="1"/>
  <c r="AK1523" i="1"/>
  <c r="AG1525" i="1"/>
  <c r="AJ1527" i="1"/>
  <c r="AM1528" i="1"/>
  <c r="AM1532" i="1"/>
  <c r="AF1538" i="1"/>
  <c r="AI1539" i="1"/>
  <c r="AK1540" i="1"/>
  <c r="AG1542" i="1"/>
  <c r="AH1543" i="1"/>
  <c r="AM1549" i="1"/>
  <c r="AN1549" i="1"/>
  <c r="AF1550" i="1"/>
  <c r="AK1555" i="1"/>
  <c r="AG1555" i="1"/>
  <c r="AF1555" i="1"/>
  <c r="AE1555" i="1"/>
  <c r="AD1555" i="1"/>
  <c r="AI1555" i="1"/>
  <c r="AH1555" i="1"/>
  <c r="AK1567" i="1"/>
  <c r="AM1510" i="1"/>
  <c r="AN1510" i="1"/>
  <c r="AH1513" i="1"/>
  <c r="AK1514" i="1"/>
  <c r="AD1515" i="1"/>
  <c r="AG1516" i="1"/>
  <c r="AI1517" i="1"/>
  <c r="AK1518" i="1"/>
  <c r="AD1519" i="1"/>
  <c r="AG1521" i="1"/>
  <c r="AH1525" i="1"/>
  <c r="AF1529" i="1"/>
  <c r="AI1530" i="1"/>
  <c r="AK1531" i="1"/>
  <c r="AD1532" i="1"/>
  <c r="AG1533" i="1"/>
  <c r="AI1534" i="1"/>
  <c r="AJ1535" i="1"/>
  <c r="AG1538" i="1"/>
  <c r="AJ1539" i="1"/>
  <c r="AH1542" i="1"/>
  <c r="AI1543" i="1"/>
  <c r="AJ1550" i="1"/>
  <c r="AN1560" i="1"/>
  <c r="AM1531" i="1"/>
  <c r="AK1539" i="1"/>
  <c r="AJ1543" i="1"/>
  <c r="AM1544" i="1"/>
  <c r="AJ1555" i="1"/>
  <c r="AM1570" i="1"/>
  <c r="AF1610" i="1"/>
  <c r="AI1610" i="1"/>
  <c r="AH1610" i="1"/>
  <c r="AJ1610" i="1"/>
  <c r="AG1610" i="1"/>
  <c r="AE1610" i="1"/>
  <c r="AD1610" i="1"/>
  <c r="AK1610" i="1"/>
  <c r="AK1483" i="1"/>
  <c r="AJ1487" i="1"/>
  <c r="AK1500" i="1"/>
  <c r="AE1506" i="1"/>
  <c r="AM1509" i="1"/>
  <c r="AF1510" i="1"/>
  <c r="AK1513" i="1"/>
  <c r="AF1515" i="1"/>
  <c r="AI1516" i="1"/>
  <c r="AK1517" i="1"/>
  <c r="AF1519" i="1"/>
  <c r="AJ1521" i="1"/>
  <c r="AE1523" i="1"/>
  <c r="AJ1525" i="1"/>
  <c r="AM1526" i="1"/>
  <c r="AN1526" i="1"/>
  <c r="AE1527" i="1"/>
  <c r="AH1529" i="1"/>
  <c r="AK1530" i="1"/>
  <c r="AG1532" i="1"/>
  <c r="AI1533" i="1"/>
  <c r="AK1534" i="1"/>
  <c r="AJ1538" i="1"/>
  <c r="AE1540" i="1"/>
  <c r="AJ1542" i="1"/>
  <c r="AH1545" i="1"/>
  <c r="AE1545" i="1"/>
  <c r="AI1545" i="1"/>
  <c r="AG1546" i="1"/>
  <c r="AD1546" i="1"/>
  <c r="AH1546" i="1"/>
  <c r="AF1547" i="1"/>
  <c r="AK1547" i="1"/>
  <c r="AG1547" i="1"/>
  <c r="AM1548" i="1"/>
  <c r="AF1548" i="1"/>
  <c r="AE1549" i="1"/>
  <c r="AM1550" i="1"/>
  <c r="AK1551" i="1"/>
  <c r="AK1552" i="1"/>
  <c r="AD1553" i="1"/>
  <c r="AG1554" i="1"/>
  <c r="AE1558" i="1"/>
  <c r="AH1559" i="1"/>
  <c r="AJ1560" i="1"/>
  <c r="AM1561" i="1"/>
  <c r="AF1562" i="1"/>
  <c r="AG1563" i="1"/>
  <c r="AK1565" i="1"/>
  <c r="AE1566" i="1"/>
  <c r="AF1569" i="1"/>
  <c r="AJ1570" i="1"/>
  <c r="AD1571" i="1"/>
  <c r="AN1571" i="1"/>
  <c r="AG1572" i="1"/>
  <c r="AK1573" i="1"/>
  <c r="AE1574" i="1"/>
  <c r="AT1578" i="1"/>
  <c r="AN1579" i="1"/>
  <c r="AH1581" i="1"/>
  <c r="AF1582" i="1"/>
  <c r="AE1585" i="1"/>
  <c r="AG1589" i="1"/>
  <c r="AF1589" i="1"/>
  <c r="AK1589" i="1"/>
  <c r="AJ1589" i="1"/>
  <c r="AI1589" i="1"/>
  <c r="AH1589" i="1"/>
  <c r="AF1549" i="1"/>
  <c r="AF1553" i="1"/>
  <c r="AF1558" i="1"/>
  <c r="AI1559" i="1"/>
  <c r="AK1560" i="1"/>
  <c r="AG1562" i="1"/>
  <c r="AH1563" i="1"/>
  <c r="AM1565" i="1"/>
  <c r="AF1566" i="1"/>
  <c r="AT1567" i="1"/>
  <c r="AK1570" i="1"/>
  <c r="AE1571" i="1"/>
  <c r="AH1572" i="1"/>
  <c r="AM1573" i="1"/>
  <c r="AF1574" i="1"/>
  <c r="AH1549" i="1"/>
  <c r="AH1553" i="1"/>
  <c r="AI1558" i="1"/>
  <c r="AK1559" i="1"/>
  <c r="AI1562" i="1"/>
  <c r="AJ1563" i="1"/>
  <c r="AM1564" i="1"/>
  <c r="AH1566" i="1"/>
  <c r="AM1567" i="1"/>
  <c r="AT1569" i="1"/>
  <c r="AG1571" i="1"/>
  <c r="AK1572" i="1"/>
  <c r="AH1574" i="1"/>
  <c r="AM1575" i="1"/>
  <c r="AM1581" i="1"/>
  <c r="AM1582" i="1"/>
  <c r="AF1590" i="1"/>
  <c r="AI1590" i="1"/>
  <c r="AG1590" i="1"/>
  <c r="AE1590" i="1"/>
  <c r="AD1590" i="1"/>
  <c r="AG1597" i="1"/>
  <c r="AJ1597" i="1"/>
  <c r="AE1597" i="1"/>
  <c r="AI1597" i="1"/>
  <c r="AH1597" i="1"/>
  <c r="AF1597" i="1"/>
  <c r="AD1597" i="1"/>
  <c r="AE1619" i="1"/>
  <c r="AJ1619" i="1"/>
  <c r="AI1619" i="1"/>
  <c r="AD1619" i="1"/>
  <c r="AK1619" i="1"/>
  <c r="AH1619" i="1"/>
  <c r="AG1619" i="1"/>
  <c r="AF1619" i="1"/>
  <c r="AJ1548" i="1"/>
  <c r="AI1549" i="1"/>
  <c r="AI1553" i="1"/>
  <c r="AK1554" i="1"/>
  <c r="AJ1558" i="1"/>
  <c r="AE1560" i="1"/>
  <c r="AJ1562" i="1"/>
  <c r="AJ1566" i="1"/>
  <c r="AT1566" i="1"/>
  <c r="AK1569" i="1"/>
  <c r="AE1570" i="1"/>
  <c r="AH1571" i="1"/>
  <c r="AJ1574" i="1"/>
  <c r="AT1574" i="1"/>
  <c r="AN1575" i="1"/>
  <c r="AI1581" i="1"/>
  <c r="AF1581" i="1"/>
  <c r="AE1581" i="1"/>
  <c r="AH1582" i="1"/>
  <c r="AI1582" i="1"/>
  <c r="AG1582" i="1"/>
  <c r="AN1587" i="1"/>
  <c r="AH1596" i="1"/>
  <c r="AG1596" i="1"/>
  <c r="AJ1596" i="1"/>
  <c r="AI1596" i="1"/>
  <c r="AF1596" i="1"/>
  <c r="AE1596" i="1"/>
  <c r="AD1596" i="1"/>
  <c r="AJ1549" i="1"/>
  <c r="AJ1553" i="1"/>
  <c r="AM1554" i="1"/>
  <c r="AN1554" i="1"/>
  <c r="AK1558" i="1"/>
  <c r="AK1562" i="1"/>
  <c r="AK1566" i="1"/>
  <c r="AM1569" i="1"/>
  <c r="AK1574" i="1"/>
  <c r="AK1585" i="1"/>
  <c r="AG1585" i="1"/>
  <c r="AI1585" i="1"/>
  <c r="AH1585" i="1"/>
  <c r="AF1585" i="1"/>
  <c r="AI1595" i="1"/>
  <c r="AE1595" i="1"/>
  <c r="AJ1595" i="1"/>
  <c r="AK1595" i="1"/>
  <c r="AH1595" i="1"/>
  <c r="AG1595" i="1"/>
  <c r="AF1595" i="1"/>
  <c r="AK1553" i="1"/>
  <c r="AM1558" i="1"/>
  <c r="AM1562" i="1"/>
  <c r="AN1562" i="1"/>
  <c r="AM1566" i="1"/>
  <c r="AK1571" i="1"/>
  <c r="AM1574" i="1"/>
  <c r="AN1583" i="1"/>
  <c r="AN1591" i="1"/>
  <c r="AM1591" i="1"/>
  <c r="AM1595" i="1"/>
  <c r="AM1553" i="1"/>
  <c r="AF1554" i="1"/>
  <c r="AK1557" i="1"/>
  <c r="AD1558" i="1"/>
  <c r="AF1559" i="1"/>
  <c r="AI1560" i="1"/>
  <c r="AK1561" i="1"/>
  <c r="AE1562" i="1"/>
  <c r="AF1563" i="1"/>
  <c r="AD1566" i="1"/>
  <c r="AK1568" i="1"/>
  <c r="AE1569" i="1"/>
  <c r="AH1570" i="1"/>
  <c r="AF1572" i="1"/>
  <c r="AD1574" i="1"/>
  <c r="AM1579" i="1"/>
  <c r="AG1581" i="1"/>
  <c r="AE1582" i="1"/>
  <c r="AD1585" i="1"/>
  <c r="AK1590" i="1"/>
  <c r="AD1595" i="1"/>
  <c r="AM1607" i="1"/>
  <c r="AT1607" i="1"/>
  <c r="AN1611" i="1"/>
  <c r="AM1611" i="1"/>
  <c r="AM1636" i="1"/>
  <c r="AN1636" i="1"/>
  <c r="AT1642" i="1"/>
  <c r="AN1642" i="1"/>
  <c r="AM1642" i="1"/>
  <c r="AD1612" i="1"/>
  <c r="AE1612" i="1"/>
  <c r="AH1612" i="1"/>
  <c r="AK1621" i="1"/>
  <c r="AE1621" i="1"/>
  <c r="AD1621" i="1"/>
  <c r="AH1621" i="1"/>
  <c r="AM1622" i="1"/>
  <c r="AI1623" i="1"/>
  <c r="AH1623" i="1"/>
  <c r="AG1623" i="1"/>
  <c r="AM1643" i="1"/>
  <c r="AM1646" i="1"/>
  <c r="AE1627" i="1"/>
  <c r="AI1627" i="1"/>
  <c r="AH1627" i="1"/>
  <c r="AD1627" i="1"/>
  <c r="AM1630" i="1"/>
  <c r="AD1636" i="1"/>
  <c r="AJ1636" i="1"/>
  <c r="AI1636" i="1"/>
  <c r="AF1636" i="1"/>
  <c r="AE1636" i="1"/>
  <c r="AD1592" i="1"/>
  <c r="AI1592" i="1"/>
  <c r="AE1592" i="1"/>
  <c r="AF1598" i="1"/>
  <c r="AH1598" i="1"/>
  <c r="AG1612" i="1"/>
  <c r="AN1618" i="1"/>
  <c r="AG1621" i="1"/>
  <c r="AF1627" i="1"/>
  <c r="AM1632" i="1"/>
  <c r="AG1636" i="1"/>
  <c r="AM1645" i="1"/>
  <c r="AK1584" i="1"/>
  <c r="AM1592" i="1"/>
  <c r="AI1612" i="1"/>
  <c r="AM1615" i="1"/>
  <c r="AG1617" i="1"/>
  <c r="AE1617" i="1"/>
  <c r="AD1617" i="1"/>
  <c r="AI1617" i="1"/>
  <c r="AI1621" i="1"/>
  <c r="AF1623" i="1"/>
  <c r="AG1627" i="1"/>
  <c r="AM1634" i="1"/>
  <c r="AH1636" i="1"/>
  <c r="AI1674" i="1"/>
  <c r="AF1674" i="1"/>
  <c r="AE1674" i="1"/>
  <c r="AD1674" i="1"/>
  <c r="AJ1674" i="1"/>
  <c r="AK1674" i="1"/>
  <c r="AH1674" i="1"/>
  <c r="AG1674" i="1"/>
  <c r="AM1580" i="1"/>
  <c r="AM1584" i="1"/>
  <c r="AN1584" i="1"/>
  <c r="AM1586" i="1"/>
  <c r="AH1588" i="1"/>
  <c r="AD1588" i="1"/>
  <c r="AF1592" i="1"/>
  <c r="AD1598" i="1"/>
  <c r="AF1600" i="1"/>
  <c r="AJ1600" i="1"/>
  <c r="AE1600" i="1"/>
  <c r="AF1601" i="1"/>
  <c r="AD1601" i="1"/>
  <c r="AI1601" i="1"/>
  <c r="AF1602" i="1"/>
  <c r="AH1602" i="1"/>
  <c r="AM1603" i="1"/>
  <c r="AM1604" i="1"/>
  <c r="AM1605" i="1"/>
  <c r="AF1609" i="1"/>
  <c r="AE1609" i="1"/>
  <c r="AD1609" i="1"/>
  <c r="AI1609" i="1"/>
  <c r="AJ1612" i="1"/>
  <c r="AJ1621" i="1"/>
  <c r="AJ1623" i="1"/>
  <c r="AM1624" i="1"/>
  <c r="AJ1627" i="1"/>
  <c r="AK1636" i="1"/>
  <c r="AM1639" i="1"/>
  <c r="AM1641" i="1"/>
  <c r="AM1644" i="1"/>
  <c r="AE1686" i="1"/>
  <c r="AG1686" i="1"/>
  <c r="AJ1686" i="1"/>
  <c r="AI1686" i="1"/>
  <c r="AH1686" i="1"/>
  <c r="AK1686" i="1"/>
  <c r="AF1686" i="1"/>
  <c r="AD1686" i="1"/>
  <c r="AK1583" i="1"/>
  <c r="AD1584" i="1"/>
  <c r="AG1592" i="1"/>
  <c r="AE1598" i="1"/>
  <c r="AF1604" i="1"/>
  <c r="AE1604" i="1"/>
  <c r="AJ1604" i="1"/>
  <c r="AN1604" i="1"/>
  <c r="AF1605" i="1"/>
  <c r="AI1605" i="1"/>
  <c r="AD1605" i="1"/>
  <c r="AF1606" i="1"/>
  <c r="AH1606" i="1"/>
  <c r="AT1609" i="1"/>
  <c r="AK1612" i="1"/>
  <c r="AK1613" i="1"/>
  <c r="AF1613" i="1"/>
  <c r="AE1613" i="1"/>
  <c r="AI1613" i="1"/>
  <c r="AM1614" i="1"/>
  <c r="AI1615" i="1"/>
  <c r="AJ1615" i="1"/>
  <c r="AH1615" i="1"/>
  <c r="AD1615" i="1"/>
  <c r="AF1617" i="1"/>
  <c r="AK1623" i="1"/>
  <c r="AN1624" i="1"/>
  <c r="AG1625" i="1"/>
  <c r="AD1625" i="1"/>
  <c r="AH1625" i="1"/>
  <c r="AK1627" i="1"/>
  <c r="AM1628" i="1"/>
  <c r="AH1632" i="1"/>
  <c r="AJ1632" i="1"/>
  <c r="AI1632" i="1"/>
  <c r="AE1632" i="1"/>
  <c r="AD1632" i="1"/>
  <c r="AN1639" i="1"/>
  <c r="AN1644" i="1"/>
  <c r="AF1696" i="1"/>
  <c r="AD1696" i="1"/>
  <c r="AJ1696" i="1"/>
  <c r="AI1696" i="1"/>
  <c r="AH1696" i="1"/>
  <c r="AG1696" i="1"/>
  <c r="AE1696" i="1"/>
  <c r="AK1696" i="1"/>
  <c r="AH1592" i="1"/>
  <c r="AG1598" i="1"/>
  <c r="AH1617" i="1"/>
  <c r="AF1634" i="1"/>
  <c r="AE1634" i="1"/>
  <c r="AD1634" i="1"/>
  <c r="AJ1634" i="1"/>
  <c r="AI1634" i="1"/>
  <c r="AT1641" i="1"/>
  <c r="AN1676" i="1"/>
  <c r="AM1676" i="1"/>
  <c r="AK1587" i="1"/>
  <c r="AK1591" i="1"/>
  <c r="AF1593" i="1"/>
  <c r="AK1599" i="1"/>
  <c r="AG1603" i="1"/>
  <c r="AK1607" i="1"/>
  <c r="AE1608" i="1"/>
  <c r="AF1611" i="1"/>
  <c r="AF1616" i="1"/>
  <c r="AK1618" i="1"/>
  <c r="AG1620" i="1"/>
  <c r="AE1624" i="1"/>
  <c r="AJ1626" i="1"/>
  <c r="AM1627" i="1"/>
  <c r="AF1628" i="1"/>
  <c r="AK1631" i="1"/>
  <c r="AF1633" i="1"/>
  <c r="AK1635" i="1"/>
  <c r="AF1637" i="1"/>
  <c r="AF1652" i="1"/>
  <c r="AD1654" i="1"/>
  <c r="AM1659" i="1"/>
  <c r="AT1663" i="1"/>
  <c r="AN1663" i="1"/>
  <c r="AM1663" i="1"/>
  <c r="AM1671" i="1"/>
  <c r="AD1679" i="1"/>
  <c r="AI1679" i="1"/>
  <c r="AH1679" i="1"/>
  <c r="AG1679" i="1"/>
  <c r="AM1684" i="1"/>
  <c r="AD1690" i="1"/>
  <c r="AK1626" i="1"/>
  <c r="AM1635" i="1"/>
  <c r="AG1652" i="1"/>
  <c r="AE1654" i="1"/>
  <c r="AE1658" i="1"/>
  <c r="AH1658" i="1"/>
  <c r="AG1658" i="1"/>
  <c r="AE1659" i="1"/>
  <c r="AM1662" i="1"/>
  <c r="AI1682" i="1"/>
  <c r="AE1682" i="1"/>
  <c r="AD1682" i="1"/>
  <c r="AH1682" i="1"/>
  <c r="AH1691" i="1"/>
  <c r="AG1691" i="1"/>
  <c r="AE1691" i="1"/>
  <c r="AD1691" i="1"/>
  <c r="AJ1691" i="1"/>
  <c r="AF1657" i="1"/>
  <c r="AE1657" i="1"/>
  <c r="AD1657" i="1"/>
  <c r="AJ1657" i="1"/>
  <c r="AN1670" i="1"/>
  <c r="AG1684" i="1"/>
  <c r="AJ1684" i="1"/>
  <c r="AI1684" i="1"/>
  <c r="AH1684" i="1"/>
  <c r="AD1684" i="1"/>
  <c r="AN1696" i="1"/>
  <c r="AJ1593" i="1"/>
  <c r="AK1603" i="1"/>
  <c r="AJ1608" i="1"/>
  <c r="AJ1611" i="1"/>
  <c r="AM1612" i="1"/>
  <c r="AN1612" i="1"/>
  <c r="AK1616" i="1"/>
  <c r="AK1620" i="1"/>
  <c r="AJ1624" i="1"/>
  <c r="AE1626" i="1"/>
  <c r="AJ1628" i="1"/>
  <c r="AK1633" i="1"/>
  <c r="AJ1637" i="1"/>
  <c r="AI1648" i="1"/>
  <c r="AH1648" i="1"/>
  <c r="AE1648" i="1"/>
  <c r="AH1649" i="1"/>
  <c r="AG1649" i="1"/>
  <c r="AD1649" i="1"/>
  <c r="AG1650" i="1"/>
  <c r="AF1650" i="1"/>
  <c r="AK1650" i="1"/>
  <c r="AH1655" i="1"/>
  <c r="AJ1655" i="1"/>
  <c r="AI1655" i="1"/>
  <c r="AE1655" i="1"/>
  <c r="AF1658" i="1"/>
  <c r="AH1667" i="1"/>
  <c r="AJ1667" i="1"/>
  <c r="AI1667" i="1"/>
  <c r="AG1667" i="1"/>
  <c r="AD1667" i="1"/>
  <c r="AG1682" i="1"/>
  <c r="AM1692" i="1"/>
  <c r="AF1693" i="1"/>
  <c r="AI1693" i="1"/>
  <c r="AG1693" i="1"/>
  <c r="AE1693" i="1"/>
  <c r="AD1693" i="1"/>
  <c r="AJ1693" i="1"/>
  <c r="AM1696" i="1"/>
  <c r="AM1699" i="1"/>
  <c r="AK1608" i="1"/>
  <c r="AK1611" i="1"/>
  <c r="AM1620" i="1"/>
  <c r="AN1620" i="1"/>
  <c r="AK1624" i="1"/>
  <c r="AG1626" i="1"/>
  <c r="AK1628" i="1"/>
  <c r="AM1649" i="1"/>
  <c r="AM1651" i="1"/>
  <c r="AG1657" i="1"/>
  <c r="AI1658" i="1"/>
  <c r="AN1659" i="1"/>
  <c r="AF1669" i="1"/>
  <c r="AE1669" i="1"/>
  <c r="AD1669" i="1"/>
  <c r="AI1669" i="1"/>
  <c r="AH1675" i="1"/>
  <c r="AI1675" i="1"/>
  <c r="AG1675" i="1"/>
  <c r="AF1675" i="1"/>
  <c r="AE1678" i="1"/>
  <c r="AG1678" i="1"/>
  <c r="AF1678" i="1"/>
  <c r="AD1678" i="1"/>
  <c r="AJ1678" i="1"/>
  <c r="AK1679" i="1"/>
  <c r="AJ1682" i="1"/>
  <c r="AE1684" i="1"/>
  <c r="AD1687" i="1"/>
  <c r="AI1687" i="1"/>
  <c r="AF1687" i="1"/>
  <c r="AE1687" i="1"/>
  <c r="AJ1687" i="1"/>
  <c r="AK1691" i="1"/>
  <c r="AN1706" i="1"/>
  <c r="AM1706" i="1"/>
  <c r="AN1718" i="1"/>
  <c r="AM1718" i="1"/>
  <c r="AN1725" i="1"/>
  <c r="AM1725" i="1"/>
  <c r="AE1652" i="1"/>
  <c r="AD1652" i="1"/>
  <c r="AI1652" i="1"/>
  <c r="AM1653" i="1"/>
  <c r="AI1654" i="1"/>
  <c r="AG1654" i="1"/>
  <c r="AF1654" i="1"/>
  <c r="AH1657" i="1"/>
  <c r="AI1690" i="1"/>
  <c r="AE1690" i="1"/>
  <c r="AJ1690" i="1"/>
  <c r="AH1690" i="1"/>
  <c r="AG1690" i="1"/>
  <c r="AN1652" i="1"/>
  <c r="AM1652" i="1"/>
  <c r="AI1657" i="1"/>
  <c r="AD1659" i="1"/>
  <c r="AJ1659" i="1"/>
  <c r="AI1659" i="1"/>
  <c r="AF1659" i="1"/>
  <c r="AD1671" i="1"/>
  <c r="AJ1671" i="1"/>
  <c r="AI1671" i="1"/>
  <c r="AH1671" i="1"/>
  <c r="AE1671" i="1"/>
  <c r="AM1674" i="1"/>
  <c r="AM1702" i="1"/>
  <c r="AI1716" i="1"/>
  <c r="AD1716" i="1"/>
  <c r="AJ1716" i="1"/>
  <c r="AH1716" i="1"/>
  <c r="AE1716" i="1"/>
  <c r="AK1716" i="1"/>
  <c r="AG1716" i="1"/>
  <c r="AF1716" i="1"/>
  <c r="AF1647" i="1"/>
  <c r="AJ1651" i="1"/>
  <c r="AM1658" i="1"/>
  <c r="AK1666" i="1"/>
  <c r="AF1668" i="1"/>
  <c r="AK1670" i="1"/>
  <c r="AF1672" i="1"/>
  <c r="AE1676" i="1"/>
  <c r="AM1679" i="1"/>
  <c r="AN1679" i="1"/>
  <c r="AE1680" i="1"/>
  <c r="AK1683" i="1"/>
  <c r="AH1685" i="1"/>
  <c r="AE1692" i="1"/>
  <c r="AH1694" i="1"/>
  <c r="AD1695" i="1"/>
  <c r="AD1701" i="1"/>
  <c r="AG1703" i="1"/>
  <c r="AG1705" i="1"/>
  <c r="AE1709" i="1"/>
  <c r="AE1711" i="1"/>
  <c r="AH1711" i="1"/>
  <c r="AD1711" i="1"/>
  <c r="AF1699" i="1"/>
  <c r="AE1699" i="1"/>
  <c r="AF1702" i="1"/>
  <c r="AG1702" i="1"/>
  <c r="AM1704" i="1"/>
  <c r="AM1712" i="1"/>
  <c r="AG1718" i="1"/>
  <c r="AI1718" i="1"/>
  <c r="AH1718" i="1"/>
  <c r="AE1718" i="1"/>
  <c r="AD1718" i="1"/>
  <c r="AJ1718" i="1"/>
  <c r="AG1734" i="1"/>
  <c r="AH1734" i="1"/>
  <c r="AI1734" i="1"/>
  <c r="AF1734" i="1"/>
  <c r="AE1734" i="1"/>
  <c r="AD1734" i="1"/>
  <c r="AJ1734" i="1"/>
  <c r="AN1758" i="1"/>
  <c r="AM1758" i="1"/>
  <c r="AN1760" i="1"/>
  <c r="AM1760" i="1"/>
  <c r="AI1647" i="1"/>
  <c r="AK1656" i="1"/>
  <c r="AJ1660" i="1"/>
  <c r="AT1664" i="1"/>
  <c r="AE1666" i="1"/>
  <c r="AJ1668" i="1"/>
  <c r="AF1670" i="1"/>
  <c r="AI1672" i="1"/>
  <c r="AI1676" i="1"/>
  <c r="AK1677" i="1"/>
  <c r="AH1680" i="1"/>
  <c r="AE1683" i="1"/>
  <c r="AM1687" i="1"/>
  <c r="AI1692" i="1"/>
  <c r="AH1695" i="1"/>
  <c r="AF1697" i="1"/>
  <c r="AH1697" i="1"/>
  <c r="AM1697" i="1"/>
  <c r="AD1699" i="1"/>
  <c r="AF1700" i="1"/>
  <c r="AI1700" i="1"/>
  <c r="AM1700" i="1"/>
  <c r="AH1701" i="1"/>
  <c r="AD1702" i="1"/>
  <c r="AM1707" i="1"/>
  <c r="AM1708" i="1"/>
  <c r="AJ1709" i="1"/>
  <c r="AG1711" i="1"/>
  <c r="AK1713" i="1"/>
  <c r="AG1713" i="1"/>
  <c r="AF1713" i="1"/>
  <c r="AD1713" i="1"/>
  <c r="AH1713" i="1"/>
  <c r="AF1718" i="1"/>
  <c r="AK1722" i="1"/>
  <c r="AH1722" i="1"/>
  <c r="AG1722" i="1"/>
  <c r="AE1722" i="1"/>
  <c r="AD1722" i="1"/>
  <c r="AI1722" i="1"/>
  <c r="AK1734" i="1"/>
  <c r="AN1742" i="1"/>
  <c r="AM1742" i="1"/>
  <c r="AN1754" i="1"/>
  <c r="AM1754" i="1"/>
  <c r="AK1668" i="1"/>
  <c r="AJ1672" i="1"/>
  <c r="AJ1676" i="1"/>
  <c r="AI1680" i="1"/>
  <c r="AF1685" i="1"/>
  <c r="AD1685" i="1"/>
  <c r="AM1685" i="1"/>
  <c r="AF1694" i="1"/>
  <c r="AG1694" i="1"/>
  <c r="AM1694" i="1"/>
  <c r="AI1695" i="1"/>
  <c r="AG1699" i="1"/>
  <c r="AI1701" i="1"/>
  <c r="AE1702" i="1"/>
  <c r="AE1703" i="1"/>
  <c r="AI1703" i="1"/>
  <c r="AM1703" i="1"/>
  <c r="AK1705" i="1"/>
  <c r="AD1705" i="1"/>
  <c r="AI1707" i="1"/>
  <c r="AG1707" i="1"/>
  <c r="AD1707" i="1"/>
  <c r="AH1708" i="1"/>
  <c r="AJ1708" i="1"/>
  <c r="AF1708" i="1"/>
  <c r="AI1711" i="1"/>
  <c r="AK1718" i="1"/>
  <c r="AF1727" i="1"/>
  <c r="AG1727" i="1"/>
  <c r="AI1727" i="1"/>
  <c r="AH1727" i="1"/>
  <c r="AD1727" i="1"/>
  <c r="AJ1727" i="1"/>
  <c r="AE1728" i="1"/>
  <c r="AF1728" i="1"/>
  <c r="AD1728" i="1"/>
  <c r="AK1728" i="1"/>
  <c r="AJ1728" i="1"/>
  <c r="AG1728" i="1"/>
  <c r="AM1729" i="1"/>
  <c r="AN1729" i="1"/>
  <c r="AK1676" i="1"/>
  <c r="AJ1680" i="1"/>
  <c r="AG1692" i="1"/>
  <c r="AJ1692" i="1"/>
  <c r="AH1699" i="1"/>
  <c r="AJ1701" i="1"/>
  <c r="AH1702" i="1"/>
  <c r="AG1709" i="1"/>
  <c r="AI1709" i="1"/>
  <c r="AE1720" i="1"/>
  <c r="AD1720" i="1"/>
  <c r="AJ1720" i="1"/>
  <c r="AI1720" i="1"/>
  <c r="AF1720" i="1"/>
  <c r="AF1722" i="1"/>
  <c r="AN1759" i="1"/>
  <c r="AM1759" i="1"/>
  <c r="AF1695" i="1"/>
  <c r="AJ1695" i="1"/>
  <c r="AM1698" i="1"/>
  <c r="AI1699" i="1"/>
  <c r="AK1701" i="1"/>
  <c r="AI1702" i="1"/>
  <c r="AN1712" i="1"/>
  <c r="AM1723" i="1"/>
  <c r="AN1695" i="1"/>
  <c r="AJ1699" i="1"/>
  <c r="AJ1702" i="1"/>
  <c r="AM1711" i="1"/>
  <c r="AN1714" i="1"/>
  <c r="AM1714" i="1"/>
  <c r="AN1723" i="1"/>
  <c r="AM1755" i="1"/>
  <c r="AN1755" i="1"/>
  <c r="AK1710" i="1"/>
  <c r="AG1712" i="1"/>
  <c r="AM1715" i="1"/>
  <c r="AM1719" i="1"/>
  <c r="AN1726" i="1"/>
  <c r="AD1729" i="1"/>
  <c r="AE1729" i="1"/>
  <c r="AN1733" i="1"/>
  <c r="AE1735" i="1"/>
  <c r="AE1736" i="1"/>
  <c r="AF1736" i="1"/>
  <c r="AM1736" i="1"/>
  <c r="AI1741" i="1"/>
  <c r="AD1741" i="1"/>
  <c r="AH1743" i="1"/>
  <c r="AI1743" i="1"/>
  <c r="AJ1743" i="1"/>
  <c r="AN1743" i="1"/>
  <c r="AF1753" i="1"/>
  <c r="AD1753" i="1"/>
  <c r="AH1762" i="1"/>
  <c r="AF1763" i="1"/>
  <c r="AE1764" i="1"/>
  <c r="AM1765" i="1"/>
  <c r="AK1786" i="1"/>
  <c r="AG1786" i="1"/>
  <c r="AH1786" i="1"/>
  <c r="AF1786" i="1"/>
  <c r="AJ1786" i="1"/>
  <c r="AI1786" i="1"/>
  <c r="AE1786" i="1"/>
  <c r="AD1786" i="1"/>
  <c r="AK1739" i="1"/>
  <c r="AD1739" i="1"/>
  <c r="AH1742" i="1"/>
  <c r="AE1742" i="1"/>
  <c r="AF1742" i="1"/>
  <c r="AE1754" i="1"/>
  <c r="AF1754" i="1"/>
  <c r="AG1754" i="1"/>
  <c r="AD1755" i="1"/>
  <c r="AH1755" i="1"/>
  <c r="AI1755" i="1"/>
  <c r="AI1758" i="1"/>
  <c r="AD1758" i="1"/>
  <c r="AE1758" i="1"/>
  <c r="AH1759" i="1"/>
  <c r="AF1759" i="1"/>
  <c r="AG1759" i="1"/>
  <c r="AG1760" i="1"/>
  <c r="AI1760" i="1"/>
  <c r="AJ1760" i="1"/>
  <c r="AI1762" i="1"/>
  <c r="AI1763" i="1"/>
  <c r="AF1764" i="1"/>
  <c r="AN1765" i="1"/>
  <c r="AM1768" i="1"/>
  <c r="AJ1688" i="1"/>
  <c r="AK1698" i="1"/>
  <c r="AK1704" i="1"/>
  <c r="AE1710" i="1"/>
  <c r="AJ1712" i="1"/>
  <c r="AK1717" i="1"/>
  <c r="AG1719" i="1"/>
  <c r="AK1721" i="1"/>
  <c r="AG1724" i="1"/>
  <c r="AJ1725" i="1"/>
  <c r="AF1726" i="1"/>
  <c r="AG1729" i="1"/>
  <c r="AK1730" i="1"/>
  <c r="AD1730" i="1"/>
  <c r="AF1733" i="1"/>
  <c r="AJ1735" i="1"/>
  <c r="AG1736" i="1"/>
  <c r="AD1737" i="1"/>
  <c r="AE1737" i="1"/>
  <c r="AE1739" i="1"/>
  <c r="AF1741" i="1"/>
  <c r="AD1742" i="1"/>
  <c r="AE1743" i="1"/>
  <c r="AM1745" i="1"/>
  <c r="AM1746" i="1"/>
  <c r="AM1750" i="1"/>
  <c r="AM1751" i="1"/>
  <c r="AG1753" i="1"/>
  <c r="AD1754" i="1"/>
  <c r="AE1755" i="1"/>
  <c r="AF1758" i="1"/>
  <c r="AD1759" i="1"/>
  <c r="AD1760" i="1"/>
  <c r="AK1712" i="1"/>
  <c r="AM1721" i="1"/>
  <c r="AN1721" i="1"/>
  <c r="AK1725" i="1"/>
  <c r="AH1729" i="1"/>
  <c r="AH1736" i="1"/>
  <c r="AM1737" i="1"/>
  <c r="AN1737" i="1"/>
  <c r="AF1739" i="1"/>
  <c r="AG1741" i="1"/>
  <c r="AG1742" i="1"/>
  <c r="AF1743" i="1"/>
  <c r="AF1745" i="1"/>
  <c r="AD1745" i="1"/>
  <c r="AE1745" i="1"/>
  <c r="AE1746" i="1"/>
  <c r="AG1746" i="1"/>
  <c r="AH1746" i="1"/>
  <c r="AD1747" i="1"/>
  <c r="AI1747" i="1"/>
  <c r="AJ1747" i="1"/>
  <c r="AI1750" i="1"/>
  <c r="AE1750" i="1"/>
  <c r="AF1750" i="1"/>
  <c r="AH1751" i="1"/>
  <c r="AG1751" i="1"/>
  <c r="AI1751" i="1"/>
  <c r="AH1753" i="1"/>
  <c r="AH1754" i="1"/>
  <c r="AF1755" i="1"/>
  <c r="AG1758" i="1"/>
  <c r="AE1759" i="1"/>
  <c r="AE1760" i="1"/>
  <c r="AM1762" i="1"/>
  <c r="AF1735" i="1"/>
  <c r="AG1735" i="1"/>
  <c r="AG1739" i="1"/>
  <c r="AI1742" i="1"/>
  <c r="AM1747" i="1"/>
  <c r="AE1762" i="1"/>
  <c r="AD1762" i="1"/>
  <c r="AF1762" i="1"/>
  <c r="AD1763" i="1"/>
  <c r="AG1763" i="1"/>
  <c r="AH1763" i="1"/>
  <c r="AK1764" i="1"/>
  <c r="AH1764" i="1"/>
  <c r="AI1764" i="1"/>
  <c r="AJ1719" i="1"/>
  <c r="AM1720" i="1"/>
  <c r="AK1724" i="1"/>
  <c r="AD1725" i="1"/>
  <c r="AJ1729" i="1"/>
  <c r="AJ1736" i="1"/>
  <c r="AK1738" i="1"/>
  <c r="AD1738" i="1"/>
  <c r="AH1739" i="1"/>
  <c r="AJ1741" i="1"/>
  <c r="AJ1742" i="1"/>
  <c r="AK1743" i="1"/>
  <c r="AG1745" i="1"/>
  <c r="AD1746" i="1"/>
  <c r="AE1747" i="1"/>
  <c r="AN1752" i="1"/>
  <c r="AJ1753" i="1"/>
  <c r="AJ1754" i="1"/>
  <c r="AJ1755" i="1"/>
  <c r="AJ1758" i="1"/>
  <c r="AJ1759" i="1"/>
  <c r="AH1760" i="1"/>
  <c r="AM1763" i="1"/>
  <c r="AK1719" i="1"/>
  <c r="AE1725" i="1"/>
  <c r="AG1726" i="1"/>
  <c r="AH1726" i="1"/>
  <c r="AK1729" i="1"/>
  <c r="AH1733" i="1"/>
  <c r="AI1733" i="1"/>
  <c r="AD1735" i="1"/>
  <c r="AK1736" i="1"/>
  <c r="AI1739" i="1"/>
  <c r="AK1741" i="1"/>
  <c r="AK1742" i="1"/>
  <c r="AH1745" i="1"/>
  <c r="AF1746" i="1"/>
  <c r="AF1747" i="1"/>
  <c r="AK1753" i="1"/>
  <c r="AK1754" i="1"/>
  <c r="AK1755" i="1"/>
  <c r="AK1758" i="1"/>
  <c r="AK1759" i="1"/>
  <c r="AK1760" i="1"/>
  <c r="AG1762" i="1"/>
  <c r="AE1763" i="1"/>
  <c r="AD1764" i="1"/>
  <c r="AN1775" i="1"/>
  <c r="AM1775" i="1"/>
  <c r="AM1730" i="1"/>
  <c r="AK1731" i="1"/>
  <c r="AM1738" i="1"/>
  <c r="AM1739" i="1"/>
  <c r="AK1740" i="1"/>
  <c r="AN1741" i="1"/>
  <c r="AN1749" i="1"/>
  <c r="AK1752" i="1"/>
  <c r="AN1753" i="1"/>
  <c r="AJ1756" i="1"/>
  <c r="AK1774" i="1"/>
  <c r="AE1774" i="1"/>
  <c r="AG1774" i="1"/>
  <c r="AN1777" i="1"/>
  <c r="AG1778" i="1"/>
  <c r="AD1778" i="1"/>
  <c r="AF1778" i="1"/>
  <c r="AM1781" i="1"/>
  <c r="AN1781" i="1"/>
  <c r="AM1795" i="1"/>
  <c r="AG1768" i="1"/>
  <c r="AJ1768" i="1"/>
  <c r="AN1779" i="1"/>
  <c r="AM1789" i="1"/>
  <c r="AN1789" i="1"/>
  <c r="AD1768" i="1"/>
  <c r="AF1774" i="1"/>
  <c r="AH1778" i="1"/>
  <c r="AN1792" i="1"/>
  <c r="AM1792" i="1"/>
  <c r="AK1767" i="1"/>
  <c r="AE1768" i="1"/>
  <c r="AG1770" i="1"/>
  <c r="AE1770" i="1"/>
  <c r="AH1770" i="1"/>
  <c r="AF1771" i="1"/>
  <c r="AH1771" i="1"/>
  <c r="AJ1771" i="1"/>
  <c r="AH1774" i="1"/>
  <c r="AI1778" i="1"/>
  <c r="AG1782" i="1"/>
  <c r="AK1782" i="1"/>
  <c r="AE1782" i="1"/>
  <c r="AD1782" i="1"/>
  <c r="AJ1782" i="1"/>
  <c r="AH1782" i="1"/>
  <c r="AE1784" i="1"/>
  <c r="AI1784" i="1"/>
  <c r="AF1784" i="1"/>
  <c r="AD1784" i="1"/>
  <c r="AK1784" i="1"/>
  <c r="AH1784" i="1"/>
  <c r="AN1796" i="1"/>
  <c r="AM1796" i="1"/>
  <c r="AM1797" i="1"/>
  <c r="AN1797" i="1"/>
  <c r="AF1768" i="1"/>
  <c r="AE1772" i="1"/>
  <c r="AJ1772" i="1"/>
  <c r="AI1774" i="1"/>
  <c r="AN1776" i="1"/>
  <c r="AJ1778" i="1"/>
  <c r="AN1788" i="1"/>
  <c r="AM1788" i="1"/>
  <c r="AD1793" i="1"/>
  <c r="AH1793" i="1"/>
  <c r="AI1793" i="1"/>
  <c r="AG1793" i="1"/>
  <c r="AE1793" i="1"/>
  <c r="AK1793" i="1"/>
  <c r="AK1794" i="1"/>
  <c r="AG1794" i="1"/>
  <c r="AD1794" i="1"/>
  <c r="AJ1794" i="1"/>
  <c r="AI1794" i="1"/>
  <c r="AF1794" i="1"/>
  <c r="AH1768" i="1"/>
  <c r="AJ1774" i="1"/>
  <c r="AM1777" i="1"/>
  <c r="AK1778" i="1"/>
  <c r="AK1744" i="1"/>
  <c r="AJ1748" i="1"/>
  <c r="AK1761" i="1"/>
  <c r="AE1767" i="1"/>
  <c r="AI1768" i="1"/>
  <c r="AF1770" i="1"/>
  <c r="AE1771" i="1"/>
  <c r="AD1772" i="1"/>
  <c r="AD1773" i="1"/>
  <c r="AF1773" i="1"/>
  <c r="AM1778" i="1"/>
  <c r="AI1782" i="1"/>
  <c r="AJ1784" i="1"/>
  <c r="AM1785" i="1"/>
  <c r="AN1785" i="1"/>
  <c r="AF1793" i="1"/>
  <c r="AE1794" i="1"/>
  <c r="AN1795" i="1"/>
  <c r="AN1808" i="1"/>
  <c r="AM1808" i="1"/>
  <c r="AH1825" i="1"/>
  <c r="AI1825" i="1"/>
  <c r="AE1825" i="1"/>
  <c r="AJ1825" i="1"/>
  <c r="AG1825" i="1"/>
  <c r="AF1825" i="1"/>
  <c r="AD1825" i="1"/>
  <c r="AK1825" i="1"/>
  <c r="AE1812" i="1"/>
  <c r="AI1812" i="1"/>
  <c r="AG1812" i="1"/>
  <c r="AF1812" i="1"/>
  <c r="AD1812" i="1"/>
  <c r="AJ1812" i="1"/>
  <c r="AH1817" i="1"/>
  <c r="AG1817" i="1"/>
  <c r="AI1817" i="1"/>
  <c r="AF1817" i="1"/>
  <c r="AE1817" i="1"/>
  <c r="AD1817" i="1"/>
  <c r="AJ1817" i="1"/>
  <c r="AD1769" i="1"/>
  <c r="AM1772" i="1"/>
  <c r="AK1776" i="1"/>
  <c r="AD1777" i="1"/>
  <c r="AH1781" i="1"/>
  <c r="AD1781" i="1"/>
  <c r="AI1788" i="1"/>
  <c r="AE1788" i="1"/>
  <c r="AI1789" i="1"/>
  <c r="AH1796" i="1"/>
  <c r="AG1800" i="1"/>
  <c r="AI1801" i="1"/>
  <c r="AH1802" i="1"/>
  <c r="AI1808" i="1"/>
  <c r="AH1808" i="1"/>
  <c r="AF1808" i="1"/>
  <c r="AE1808" i="1"/>
  <c r="AJ1808" i="1"/>
  <c r="AN1843" i="1"/>
  <c r="AM1843" i="1"/>
  <c r="AM1793" i="1"/>
  <c r="AN1804" i="1"/>
  <c r="AD1805" i="1"/>
  <c r="AI1805" i="1"/>
  <c r="AE1805" i="1"/>
  <c r="AK1812" i="1"/>
  <c r="AM1821" i="1"/>
  <c r="AN1821" i="1"/>
  <c r="AH1789" i="1"/>
  <c r="AD1789" i="1"/>
  <c r="AI1796" i="1"/>
  <c r="AE1796" i="1"/>
  <c r="AF1803" i="1"/>
  <c r="AH1803" i="1"/>
  <c r="AD1803" i="1"/>
  <c r="AI1803" i="1"/>
  <c r="AN1810" i="1"/>
  <c r="AN1836" i="1"/>
  <c r="AM1836" i="1"/>
  <c r="AH1800" i="1"/>
  <c r="AE1800" i="1"/>
  <c r="AI1800" i="1"/>
  <c r="AG1801" i="1"/>
  <c r="AD1801" i="1"/>
  <c r="AH1801" i="1"/>
  <c r="AF1802" i="1"/>
  <c r="AK1802" i="1"/>
  <c r="AG1802" i="1"/>
  <c r="AF1819" i="1"/>
  <c r="AI1819" i="1"/>
  <c r="AH1819" i="1"/>
  <c r="AG1819" i="1"/>
  <c r="AE1819" i="1"/>
  <c r="AD1819" i="1"/>
  <c r="AJ1819" i="1"/>
  <c r="AI1824" i="1"/>
  <c r="AF1824" i="1"/>
  <c r="AJ1824" i="1"/>
  <c r="AK1824" i="1"/>
  <c r="AH1824" i="1"/>
  <c r="AG1824" i="1"/>
  <c r="AE1824" i="1"/>
  <c r="AD1824" i="1"/>
  <c r="AM1832" i="1"/>
  <c r="AI1780" i="1"/>
  <c r="AE1780" i="1"/>
  <c r="AE1789" i="1"/>
  <c r="AD1796" i="1"/>
  <c r="AM1801" i="1"/>
  <c r="AE1803" i="1"/>
  <c r="AG1805" i="1"/>
  <c r="AM1824" i="1"/>
  <c r="AK1769" i="1"/>
  <c r="AM1773" i="1"/>
  <c r="AN1773" i="1"/>
  <c r="AK1777" i="1"/>
  <c r="AD1785" i="1"/>
  <c r="AH1785" i="1"/>
  <c r="AF1789" i="1"/>
  <c r="AG1790" i="1"/>
  <c r="AK1790" i="1"/>
  <c r="AE1792" i="1"/>
  <c r="AI1792" i="1"/>
  <c r="AF1796" i="1"/>
  <c r="AH1797" i="1"/>
  <c r="AD1797" i="1"/>
  <c r="AD1800" i="1"/>
  <c r="AE1801" i="1"/>
  <c r="AD1802" i="1"/>
  <c r="AG1803" i="1"/>
  <c r="AH1805" i="1"/>
  <c r="AK1819" i="1"/>
  <c r="AN1824" i="1"/>
  <c r="AF1779" i="1"/>
  <c r="AF1787" i="1"/>
  <c r="AF1795" i="1"/>
  <c r="AK1798" i="1"/>
  <c r="AK1804" i="1"/>
  <c r="AF1806" i="1"/>
  <c r="AE1810" i="1"/>
  <c r="AH1811" i="1"/>
  <c r="AM1813" i="1"/>
  <c r="AN1813" i="1"/>
  <c r="AE1814" i="1"/>
  <c r="AE1818" i="1"/>
  <c r="AG1820" i="1"/>
  <c r="AD1821" i="1"/>
  <c r="AH1821" i="1"/>
  <c r="AM1823" i="1"/>
  <c r="AE1827" i="1"/>
  <c r="AN1828" i="1"/>
  <c r="AM1828" i="1"/>
  <c r="AE1870" i="1"/>
  <c r="AI1870" i="1"/>
  <c r="AH1870" i="1"/>
  <c r="AF1870" i="1"/>
  <c r="AK1870" i="1"/>
  <c r="AJ1870" i="1"/>
  <c r="AG1870" i="1"/>
  <c r="AD1870" i="1"/>
  <c r="AE1836" i="1"/>
  <c r="AF1836" i="1"/>
  <c r="AJ1836" i="1"/>
  <c r="AI1836" i="1"/>
  <c r="AD1836" i="1"/>
  <c r="AK1811" i="1"/>
  <c r="AJ1827" i="1"/>
  <c r="AF1835" i="1"/>
  <c r="AD1835" i="1"/>
  <c r="AI1835" i="1"/>
  <c r="AG1836" i="1"/>
  <c r="AG1798" i="1"/>
  <c r="AJ1806" i="1"/>
  <c r="AG1809" i="1"/>
  <c r="AJ1810" i="1"/>
  <c r="AH1813" i="1"/>
  <c r="AI1814" i="1"/>
  <c r="AN1826" i="1"/>
  <c r="AH1836" i="1"/>
  <c r="AN1860" i="1"/>
  <c r="AM1860" i="1"/>
  <c r="AK1810" i="1"/>
  <c r="AD1811" i="1"/>
  <c r="AJ1814" i="1"/>
  <c r="AG1818" i="1"/>
  <c r="AJ1818" i="1"/>
  <c r="AM1818" i="1"/>
  <c r="AE1820" i="1"/>
  <c r="AF1820" i="1"/>
  <c r="AM1820" i="1"/>
  <c r="AE1835" i="1"/>
  <c r="AK1836" i="1"/>
  <c r="AD1837" i="1"/>
  <c r="AH1837" i="1"/>
  <c r="AF1837" i="1"/>
  <c r="AE1837" i="1"/>
  <c r="AK1837" i="1"/>
  <c r="AN1857" i="1"/>
  <c r="AM1857" i="1"/>
  <c r="AF1827" i="1"/>
  <c r="AD1827" i="1"/>
  <c r="AG1827" i="1"/>
  <c r="AG1834" i="1"/>
  <c r="AJ1834" i="1"/>
  <c r="AI1834" i="1"/>
  <c r="AH1834" i="1"/>
  <c r="AD1834" i="1"/>
  <c r="AG1835" i="1"/>
  <c r="AM1837" i="1"/>
  <c r="AM1840" i="1"/>
  <c r="AM1805" i="1"/>
  <c r="AN1805" i="1"/>
  <c r="AK1809" i="1"/>
  <c r="AD1810" i="1"/>
  <c r="AG1811" i="1"/>
  <c r="AK1813" i="1"/>
  <c r="AD1814" i="1"/>
  <c r="AI1816" i="1"/>
  <c r="AE1816" i="1"/>
  <c r="AD1818" i="1"/>
  <c r="AD1820" i="1"/>
  <c r="AD1829" i="1"/>
  <c r="AI1829" i="1"/>
  <c r="AH1829" i="1"/>
  <c r="AH1835" i="1"/>
  <c r="AH1841" i="1"/>
  <c r="AG1841" i="1"/>
  <c r="AF1841" i="1"/>
  <c r="AI1841" i="1"/>
  <c r="AK1841" i="1"/>
  <c r="AJ1841" i="1"/>
  <c r="AE1841" i="1"/>
  <c r="AD1841" i="1"/>
  <c r="AG1842" i="1"/>
  <c r="AF1842" i="1"/>
  <c r="AD1842" i="1"/>
  <c r="AI1866" i="1"/>
  <c r="AH1866" i="1"/>
  <c r="AG1866" i="1"/>
  <c r="AE1866" i="1"/>
  <c r="AF1866" i="1"/>
  <c r="AD1866" i="1"/>
  <c r="AJ1822" i="1"/>
  <c r="AE1828" i="1"/>
  <c r="AG1828" i="1"/>
  <c r="AI1832" i="1"/>
  <c r="AE1832" i="1"/>
  <c r="AM1839" i="1"/>
  <c r="AE1842" i="1"/>
  <c r="AE1862" i="1"/>
  <c r="AJ1862" i="1"/>
  <c r="AI1862" i="1"/>
  <c r="AG1862" i="1"/>
  <c r="AF1862" i="1"/>
  <c r="AD1862" i="1"/>
  <c r="AJ1866" i="1"/>
  <c r="AN1870" i="1"/>
  <c r="AM1870" i="1"/>
  <c r="AH1842" i="1"/>
  <c r="AH1851" i="1"/>
  <c r="AD1851" i="1"/>
  <c r="AF1851" i="1"/>
  <c r="AG1851" i="1"/>
  <c r="AN1861" i="1"/>
  <c r="AM1861" i="1"/>
  <c r="AM1875" i="1"/>
  <c r="AN1875" i="1"/>
  <c r="AN1877" i="1"/>
  <c r="AM1877" i="1"/>
  <c r="AE1886" i="1"/>
  <c r="AG1886" i="1"/>
  <c r="AF1886" i="1"/>
  <c r="AJ1886" i="1"/>
  <c r="AI1886" i="1"/>
  <c r="AH1886" i="1"/>
  <c r="AD1886" i="1"/>
  <c r="AK1886" i="1"/>
  <c r="AI1842" i="1"/>
  <c r="AN1850" i="1"/>
  <c r="AI1858" i="1"/>
  <c r="AJ1858" i="1"/>
  <c r="AH1858" i="1"/>
  <c r="AF1858" i="1"/>
  <c r="AG1858" i="1"/>
  <c r="AD1858" i="1"/>
  <c r="AK1858" i="1"/>
  <c r="AF1869" i="1"/>
  <c r="AG1869" i="1"/>
  <c r="AE1869" i="1"/>
  <c r="AH1869" i="1"/>
  <c r="AD1869" i="1"/>
  <c r="AJ1869" i="1"/>
  <c r="AI1869" i="1"/>
  <c r="AH1833" i="1"/>
  <c r="AG1833" i="1"/>
  <c r="AJ1842" i="1"/>
  <c r="AE1844" i="1"/>
  <c r="AD1844" i="1"/>
  <c r="AG1844" i="1"/>
  <c r="AH1844" i="1"/>
  <c r="AD1847" i="1"/>
  <c r="AF1847" i="1"/>
  <c r="AE1847" i="1"/>
  <c r="AG1847" i="1"/>
  <c r="AH1847" i="1"/>
  <c r="AE1851" i="1"/>
  <c r="AM1852" i="1"/>
  <c r="AD1855" i="1"/>
  <c r="AE1855" i="1"/>
  <c r="AJ1855" i="1"/>
  <c r="AH1855" i="1"/>
  <c r="AK1855" i="1"/>
  <c r="AM1858" i="1"/>
  <c r="AK1862" i="1"/>
  <c r="AN1873" i="1"/>
  <c r="AM1873" i="1"/>
  <c r="AM1924" i="1"/>
  <c r="AN1924" i="1"/>
  <c r="AM1829" i="1"/>
  <c r="AK1842" i="1"/>
  <c r="AF1843" i="1"/>
  <c r="AE1843" i="1"/>
  <c r="AJ1843" i="1"/>
  <c r="AK1843" i="1"/>
  <c r="AN1844" i="1"/>
  <c r="AM1844" i="1"/>
  <c r="AM1847" i="1"/>
  <c r="AI1851" i="1"/>
  <c r="AK1856" i="1"/>
  <c r="AF1856" i="1"/>
  <c r="AE1856" i="1"/>
  <c r="AI1856" i="1"/>
  <c r="AG1856" i="1"/>
  <c r="AJ1856" i="1"/>
  <c r="AE1858" i="1"/>
  <c r="AK1869" i="1"/>
  <c r="AI1840" i="1"/>
  <c r="AH1840" i="1"/>
  <c r="AJ1874" i="1"/>
  <c r="AH1879" i="1"/>
  <c r="AJ1883" i="1"/>
  <c r="AI1885" i="1"/>
  <c r="AM1887" i="1"/>
  <c r="AH1891" i="1"/>
  <c r="AG1891" i="1"/>
  <c r="AF1891" i="1"/>
  <c r="AD1891" i="1"/>
  <c r="AJ1891" i="1"/>
  <c r="AN1894" i="1"/>
  <c r="AH1898" i="1"/>
  <c r="AH1899" i="1"/>
  <c r="AF1899" i="1"/>
  <c r="AE1899" i="1"/>
  <c r="AI1899" i="1"/>
  <c r="AI1922" i="1"/>
  <c r="AD1922" i="1"/>
  <c r="AJ1922" i="1"/>
  <c r="AH1922" i="1"/>
  <c r="AG1922" i="1"/>
  <c r="AE1922" i="1"/>
  <c r="AF1861" i="1"/>
  <c r="AH1861" i="1"/>
  <c r="AG1861" i="1"/>
  <c r="AD1861" i="1"/>
  <c r="AM1871" i="1"/>
  <c r="AK1872" i="1"/>
  <c r="AD1872" i="1"/>
  <c r="AI1872" i="1"/>
  <c r="AH1875" i="1"/>
  <c r="AJ1875" i="1"/>
  <c r="AI1875" i="1"/>
  <c r="AF1875" i="1"/>
  <c r="AN1901" i="1"/>
  <c r="AF1909" i="1"/>
  <c r="AJ1909" i="1"/>
  <c r="AI1909" i="1"/>
  <c r="AG1909" i="1"/>
  <c r="AH1923" i="1"/>
  <c r="AF1923" i="1"/>
  <c r="AE1923" i="1"/>
  <c r="AJ1923" i="1"/>
  <c r="AI1923" i="1"/>
  <c r="AD1923" i="1"/>
  <c r="AN1884" i="1"/>
  <c r="AF1885" i="1"/>
  <c r="AD1885" i="1"/>
  <c r="AJ1885" i="1"/>
  <c r="AG1892" i="1"/>
  <c r="AJ1892" i="1"/>
  <c r="AI1892" i="1"/>
  <c r="AF1892" i="1"/>
  <c r="AD1895" i="1"/>
  <c r="AH1895" i="1"/>
  <c r="AG1895" i="1"/>
  <c r="AE1895" i="1"/>
  <c r="AJ1895" i="1"/>
  <c r="AD1903" i="1"/>
  <c r="AG1903" i="1"/>
  <c r="AF1903" i="1"/>
  <c r="AI1903" i="1"/>
  <c r="AN1907" i="1"/>
  <c r="AD1909" i="1"/>
  <c r="AH1915" i="1"/>
  <c r="AD1915" i="1"/>
  <c r="AG1915" i="1"/>
  <c r="AF1915" i="1"/>
  <c r="AJ1915" i="1"/>
  <c r="AK1922" i="1"/>
  <c r="AG1923" i="1"/>
  <c r="AM1936" i="1"/>
  <c r="AI1874" i="1"/>
  <c r="AG1874" i="1"/>
  <c r="AF1874" i="1"/>
  <c r="AD1874" i="1"/>
  <c r="AD1879" i="1"/>
  <c r="AJ1879" i="1"/>
  <c r="AI1879" i="1"/>
  <c r="AG1879" i="1"/>
  <c r="AH1883" i="1"/>
  <c r="AI1883" i="1"/>
  <c r="AG1883" i="1"/>
  <c r="AE1883" i="1"/>
  <c r="AM1895" i="1"/>
  <c r="AI1898" i="1"/>
  <c r="AD1898" i="1"/>
  <c r="AJ1898" i="1"/>
  <c r="AF1898" i="1"/>
  <c r="AD1911" i="1"/>
  <c r="AF1911" i="1"/>
  <c r="AH1911" i="1"/>
  <c r="AG1911" i="1"/>
  <c r="AJ1911" i="1"/>
  <c r="AM1917" i="1"/>
  <c r="AD1927" i="1"/>
  <c r="AG1927" i="1"/>
  <c r="AH1927" i="1"/>
  <c r="AF1927" i="1"/>
  <c r="AJ1927" i="1"/>
  <c r="AK1848" i="1"/>
  <c r="AG1848" i="1"/>
  <c r="AF1848" i="1"/>
  <c r="AG1852" i="1"/>
  <c r="AF1852" i="1"/>
  <c r="AE1852" i="1"/>
  <c r="AF1853" i="1"/>
  <c r="AI1853" i="1"/>
  <c r="AH1853" i="1"/>
  <c r="AJ1861" i="1"/>
  <c r="AN1867" i="1"/>
  <c r="AG1868" i="1"/>
  <c r="AD1868" i="1"/>
  <c r="AJ1868" i="1"/>
  <c r="AG1872" i="1"/>
  <c r="AG1875" i="1"/>
  <c r="AM1879" i="1"/>
  <c r="AE1885" i="1"/>
  <c r="AN1890" i="1"/>
  <c r="AM1891" i="1"/>
  <c r="AD1892" i="1"/>
  <c r="AM1894" i="1"/>
  <c r="AF1895" i="1"/>
  <c r="AN1897" i="1"/>
  <c r="AM1897" i="1"/>
  <c r="AE1903" i="1"/>
  <c r="AM1919" i="1"/>
  <c r="AN1919" i="1"/>
  <c r="AE1926" i="1"/>
  <c r="AD1926" i="1"/>
  <c r="AK1926" i="1"/>
  <c r="AJ1926" i="1"/>
  <c r="AH1926" i="1"/>
  <c r="AI1926" i="1"/>
  <c r="AG1926" i="1"/>
  <c r="AE1874" i="1"/>
  <c r="AE1879" i="1"/>
  <c r="AI1882" i="1"/>
  <c r="AF1882" i="1"/>
  <c r="AE1882" i="1"/>
  <c r="AD1883" i="1"/>
  <c r="AG1885" i="1"/>
  <c r="AE1892" i="1"/>
  <c r="AI1895" i="1"/>
  <c r="AK1896" i="1"/>
  <c r="AI1896" i="1"/>
  <c r="AH1896" i="1"/>
  <c r="AF1896" i="1"/>
  <c r="AE1898" i="1"/>
  <c r="AH1903" i="1"/>
  <c r="AG1908" i="1"/>
  <c r="AH1908" i="1"/>
  <c r="AF1908" i="1"/>
  <c r="AD1908" i="1"/>
  <c r="AJ1908" i="1"/>
  <c r="AK1909" i="1"/>
  <c r="AE1911" i="1"/>
  <c r="AM1914" i="1"/>
  <c r="AI1915" i="1"/>
  <c r="AE1927" i="1"/>
  <c r="AN1936" i="1"/>
  <c r="AK1826" i="1"/>
  <c r="AJ1830" i="1"/>
  <c r="AK1840" i="1"/>
  <c r="AD1845" i="1"/>
  <c r="AK1845" i="1"/>
  <c r="AD1848" i="1"/>
  <c r="AD1852" i="1"/>
  <c r="AD1853" i="1"/>
  <c r="AN1854" i="1"/>
  <c r="AE1868" i="1"/>
  <c r="AJ1872" i="1"/>
  <c r="AH1874" i="1"/>
  <c r="AE1878" i="1"/>
  <c r="AH1878" i="1"/>
  <c r="AG1878" i="1"/>
  <c r="AD1878" i="1"/>
  <c r="AF1879" i="1"/>
  <c r="AF1883" i="1"/>
  <c r="AH1885" i="1"/>
  <c r="AH1892" i="1"/>
  <c r="AK1895" i="1"/>
  <c r="AG1898" i="1"/>
  <c r="AE1902" i="1"/>
  <c r="AD1902" i="1"/>
  <c r="AJ1902" i="1"/>
  <c r="AG1902" i="1"/>
  <c r="AJ1903" i="1"/>
  <c r="AI1911" i="1"/>
  <c r="AN1913" i="1"/>
  <c r="AM1913" i="1"/>
  <c r="AI1927" i="1"/>
  <c r="AH1931" i="1"/>
  <c r="AE1931" i="1"/>
  <c r="AG1931" i="1"/>
  <c r="AF1931" i="1"/>
  <c r="AJ1931" i="1"/>
  <c r="AI1931" i="1"/>
  <c r="AK1887" i="1"/>
  <c r="AK1900" i="1"/>
  <c r="AJ1904" i="1"/>
  <c r="AF1917" i="1"/>
  <c r="AI1917" i="1"/>
  <c r="AD1919" i="1"/>
  <c r="AE1919" i="1"/>
  <c r="AM1921" i="1"/>
  <c r="AM1937" i="1"/>
  <c r="AK1860" i="1"/>
  <c r="AJ1864" i="1"/>
  <c r="AK1877" i="1"/>
  <c r="AM1886" i="1"/>
  <c r="AF1887" i="1"/>
  <c r="AK1890" i="1"/>
  <c r="AK1894" i="1"/>
  <c r="AE1900" i="1"/>
  <c r="AM1903" i="1"/>
  <c r="AN1903" i="1"/>
  <c r="AE1904" i="1"/>
  <c r="AK1907" i="1"/>
  <c r="AM1911" i="1"/>
  <c r="AE1917" i="1"/>
  <c r="AG1919" i="1"/>
  <c r="AK1920" i="1"/>
  <c r="AF1920" i="1"/>
  <c r="AN1926" i="1"/>
  <c r="AE1934" i="1"/>
  <c r="AD1934" i="1"/>
  <c r="AH1934" i="1"/>
  <c r="AG1934" i="1"/>
  <c r="AJ1838" i="1"/>
  <c r="AK1846" i="1"/>
  <c r="AM1851" i="1"/>
  <c r="AM1855" i="1"/>
  <c r="AN1855" i="1"/>
  <c r="AK1859" i="1"/>
  <c r="AD1860" i="1"/>
  <c r="AK1863" i="1"/>
  <c r="AD1864" i="1"/>
  <c r="AM1868" i="1"/>
  <c r="AK1876" i="1"/>
  <c r="AD1877" i="1"/>
  <c r="AJ1880" i="1"/>
  <c r="AM1881" i="1"/>
  <c r="AM1885" i="1"/>
  <c r="AH1887" i="1"/>
  <c r="AD1890" i="1"/>
  <c r="AK1893" i="1"/>
  <c r="AD1894" i="1"/>
  <c r="AM1898" i="1"/>
  <c r="AH1900" i="1"/>
  <c r="AM1902" i="1"/>
  <c r="AG1904" i="1"/>
  <c r="AK1906" i="1"/>
  <c r="AD1907" i="1"/>
  <c r="AK1910" i="1"/>
  <c r="AK1912" i="1"/>
  <c r="AG1912" i="1"/>
  <c r="AG1916" i="1"/>
  <c r="AF1916" i="1"/>
  <c r="AM1916" i="1"/>
  <c r="AH1917" i="1"/>
  <c r="AN1918" i="1"/>
  <c r="AI1919" i="1"/>
  <c r="AD1920" i="1"/>
  <c r="AM1925" i="1"/>
  <c r="AM1929" i="1"/>
  <c r="AF1934" i="1"/>
  <c r="AI1935" i="1"/>
  <c r="AF1935" i="1"/>
  <c r="AJ1935" i="1"/>
  <c r="AH1935" i="1"/>
  <c r="AK1935" i="1"/>
  <c r="AG1935" i="1"/>
  <c r="AD1935" i="1"/>
  <c r="AM1845" i="1"/>
  <c r="AM1846" i="1"/>
  <c r="AK1850" i="1"/>
  <c r="AK1854" i="1"/>
  <c r="AE1860" i="1"/>
  <c r="AM1863" i="1"/>
  <c r="AN1863" i="1"/>
  <c r="AE1864" i="1"/>
  <c r="AK1867" i="1"/>
  <c r="AK1871" i="1"/>
  <c r="AE1877" i="1"/>
  <c r="AK1884" i="1"/>
  <c r="AI1887" i="1"/>
  <c r="AJ1888" i="1"/>
  <c r="AE1890" i="1"/>
  <c r="AF1894" i="1"/>
  <c r="AI1900" i="1"/>
  <c r="AK1901" i="1"/>
  <c r="AH1904" i="1"/>
  <c r="AE1907" i="1"/>
  <c r="AM1910" i="1"/>
  <c r="AJ1917" i="1"/>
  <c r="AJ1919" i="1"/>
  <c r="AE1920" i="1"/>
  <c r="AG1924" i="1"/>
  <c r="AI1924" i="1"/>
  <c r="AK1924" i="1"/>
  <c r="AJ1924" i="1"/>
  <c r="AF1924" i="1"/>
  <c r="AI1934" i="1"/>
  <c r="AH1936" i="1"/>
  <c r="AI1936" i="1"/>
  <c r="AE1936" i="1"/>
  <c r="AD1936" i="1"/>
  <c r="AK1936" i="1"/>
  <c r="AG1936" i="1"/>
  <c r="AN1938" i="1"/>
  <c r="AM1938" i="1"/>
  <c r="AN1939" i="1"/>
  <c r="AM1939" i="1"/>
  <c r="AF1938" i="1"/>
  <c r="AD1938" i="1"/>
  <c r="AG1938" i="1"/>
  <c r="AE1938" i="1"/>
  <c r="AH1952" i="1"/>
  <c r="AG1952" i="1"/>
  <c r="AF1952" i="1"/>
  <c r="AJ1952" i="1"/>
  <c r="AI1952" i="1"/>
  <c r="AE1952" i="1"/>
  <c r="AD1952" i="1"/>
  <c r="AH1990" i="1"/>
  <c r="AI1990" i="1"/>
  <c r="AJ1990" i="1"/>
  <c r="AE1990" i="1"/>
  <c r="AD1990" i="1"/>
  <c r="AK1990" i="1"/>
  <c r="AG1990" i="1"/>
  <c r="AF1990" i="1"/>
  <c r="AH1997" i="1"/>
  <c r="AE1997" i="1"/>
  <c r="AF1997" i="1"/>
  <c r="AG1997" i="1"/>
  <c r="AK1997" i="1"/>
  <c r="AJ1997" i="1"/>
  <c r="AI1997" i="1"/>
  <c r="AD1997" i="1"/>
  <c r="AK1952" i="1"/>
  <c r="AK1914" i="1"/>
  <c r="AK1918" i="1"/>
  <c r="AM1927" i="1"/>
  <c r="AG1930" i="1"/>
  <c r="AI1938" i="1"/>
  <c r="AD1948" i="1"/>
  <c r="AI1948" i="1"/>
  <c r="AH1948" i="1"/>
  <c r="AJ1948" i="1"/>
  <c r="AG1948" i="1"/>
  <c r="AF1948" i="1"/>
  <c r="AE1948" i="1"/>
  <c r="AI1951" i="1"/>
  <c r="AE1951" i="1"/>
  <c r="AD1951" i="1"/>
  <c r="AJ1951" i="1"/>
  <c r="AH1951" i="1"/>
  <c r="AG1951" i="1"/>
  <c r="AF1951" i="1"/>
  <c r="AM1948" i="1"/>
  <c r="AN1948" i="1"/>
  <c r="AK1928" i="1"/>
  <c r="AH1928" i="1"/>
  <c r="AJ1930" i="1"/>
  <c r="AG1932" i="1"/>
  <c r="AH1932" i="1"/>
  <c r="AM1932" i="1"/>
  <c r="AK1938" i="1"/>
  <c r="AD1940" i="1"/>
  <c r="AI1940" i="1"/>
  <c r="AH1940" i="1"/>
  <c r="AG1940" i="1"/>
  <c r="AE1947" i="1"/>
  <c r="AG1947" i="1"/>
  <c r="AF1947" i="1"/>
  <c r="AJ1947" i="1"/>
  <c r="AI1947" i="1"/>
  <c r="AH1947" i="1"/>
  <c r="AD1947" i="1"/>
  <c r="AG1953" i="1"/>
  <c r="AJ1953" i="1"/>
  <c r="AI1953" i="1"/>
  <c r="AH1953" i="1"/>
  <c r="AF1953" i="1"/>
  <c r="AE1953" i="1"/>
  <c r="AD1953" i="1"/>
  <c r="AT1961" i="1"/>
  <c r="AN1961" i="1"/>
  <c r="AM1961" i="1"/>
  <c r="AK1930" i="1"/>
  <c r="AM1940" i="1"/>
  <c r="AN1947" i="1"/>
  <c r="AM1947" i="1"/>
  <c r="AN1994" i="1"/>
  <c r="AM1994" i="1"/>
  <c r="AM1960" i="1"/>
  <c r="AM1966" i="1"/>
  <c r="AM1969" i="1"/>
  <c r="AH1975" i="1"/>
  <c r="AD1975" i="1"/>
  <c r="AN1978" i="1"/>
  <c r="AN1981" i="1"/>
  <c r="AM1981" i="1"/>
  <c r="AI1982" i="1"/>
  <c r="AD1982" i="1"/>
  <c r="AJ1982" i="1"/>
  <c r="AH1982" i="1"/>
  <c r="AN2002" i="1"/>
  <c r="AM2002" i="1"/>
  <c r="AF1946" i="1"/>
  <c r="AD1946" i="1"/>
  <c r="AM1951" i="1"/>
  <c r="AM1952" i="1"/>
  <c r="AM1953" i="1"/>
  <c r="AH1955" i="1"/>
  <c r="AF1956" i="1"/>
  <c r="AE1957" i="1"/>
  <c r="AM1958" i="1"/>
  <c r="AN1960" i="1"/>
  <c r="AT1965" i="1"/>
  <c r="AN1966" i="1"/>
  <c r="AN1969" i="1"/>
  <c r="AD1976" i="1"/>
  <c r="AE1977" i="1"/>
  <c r="AD1978" i="1"/>
  <c r="AN1982" i="1"/>
  <c r="AG1983" i="1"/>
  <c r="AE1987" i="1"/>
  <c r="AF1991" i="1"/>
  <c r="AN2003" i="1"/>
  <c r="AM2003" i="1"/>
  <c r="AM1964" i="1"/>
  <c r="AM1970" i="1"/>
  <c r="AM1973" i="1"/>
  <c r="AF1975" i="1"/>
  <c r="AF1982" i="1"/>
  <c r="AI1991" i="1"/>
  <c r="AG1946" i="1"/>
  <c r="AN1964" i="1"/>
  <c r="AN1970" i="1"/>
  <c r="AG1975" i="1"/>
  <c r="AI1977" i="1"/>
  <c r="AG1982" i="1"/>
  <c r="AN1987" i="1"/>
  <c r="AJ1991" i="1"/>
  <c r="AI1943" i="1"/>
  <c r="AF1943" i="1"/>
  <c r="AE1943" i="1"/>
  <c r="AH1944" i="1"/>
  <c r="AI1944" i="1"/>
  <c r="AG1944" i="1"/>
  <c r="AM1955" i="1"/>
  <c r="AM1962" i="1"/>
  <c r="AM1965" i="1"/>
  <c r="AI1975" i="1"/>
  <c r="AM1976" i="1"/>
  <c r="AJ1977" i="1"/>
  <c r="AM1978" i="1"/>
  <c r="AK1982" i="1"/>
  <c r="AM1983" i="1"/>
  <c r="AN1984" i="1"/>
  <c r="AN1988" i="1"/>
  <c r="AN1996" i="1"/>
  <c r="AK1925" i="1"/>
  <c r="AJ1933" i="1"/>
  <c r="AM1934" i="1"/>
  <c r="AI1946" i="1"/>
  <c r="AE1955" i="1"/>
  <c r="AF1955" i="1"/>
  <c r="AD1955" i="1"/>
  <c r="AD1956" i="1"/>
  <c r="AH1956" i="1"/>
  <c r="AG1956" i="1"/>
  <c r="AK1957" i="1"/>
  <c r="AI1957" i="1"/>
  <c r="AH1957" i="1"/>
  <c r="AN1974" i="1"/>
  <c r="AJ1975" i="1"/>
  <c r="AN1976" i="1"/>
  <c r="AD1979" i="1"/>
  <c r="AH1979" i="1"/>
  <c r="AF1979" i="1"/>
  <c r="AE1979" i="1"/>
  <c r="AI1987" i="1"/>
  <c r="AH1987" i="1"/>
  <c r="AK1987" i="1"/>
  <c r="AJ1987" i="1"/>
  <c r="AN1997" i="1"/>
  <c r="AK1933" i="1"/>
  <c r="AE1939" i="1"/>
  <c r="AG1939" i="1"/>
  <c r="AD1943" i="1"/>
  <c r="AD1944" i="1"/>
  <c r="AN1945" i="1"/>
  <c r="AM1956" i="1"/>
  <c r="AK1975" i="1"/>
  <c r="AG1976" i="1"/>
  <c r="AJ1976" i="1"/>
  <c r="AI1976" i="1"/>
  <c r="AH1976" i="1"/>
  <c r="AF1977" i="1"/>
  <c r="AD1977" i="1"/>
  <c r="AE1978" i="1"/>
  <c r="AF1978" i="1"/>
  <c r="AJ1978" i="1"/>
  <c r="AI1978" i="1"/>
  <c r="AM1979" i="1"/>
  <c r="AH1983" i="1"/>
  <c r="AF1983" i="1"/>
  <c r="AE1983" i="1"/>
  <c r="AD1983" i="1"/>
  <c r="AH1991" i="1"/>
  <c r="AE1991" i="1"/>
  <c r="AD1991" i="1"/>
  <c r="AH2001" i="1"/>
  <c r="AJ2001" i="1"/>
  <c r="AD2001" i="1"/>
  <c r="AG2001" i="1"/>
  <c r="AF2001" i="1"/>
  <c r="AE2001" i="1"/>
  <c r="AH2002" i="1"/>
  <c r="AD2002" i="1"/>
  <c r="AJ2002" i="1"/>
  <c r="AK2002" i="1"/>
  <c r="AI2002" i="1"/>
  <c r="AG2002" i="1"/>
  <c r="AT2002" i="1"/>
  <c r="AE2006" i="1"/>
  <c r="AF2006" i="1"/>
  <c r="AH2006" i="1"/>
  <c r="AD2006" i="1"/>
  <c r="AH1999" i="1"/>
  <c r="AI1999" i="1"/>
  <c r="AJ1999" i="1"/>
  <c r="AH2000" i="1"/>
  <c r="AF2000" i="1"/>
  <c r="AE2000" i="1"/>
  <c r="AG2000" i="1"/>
  <c r="AG2006" i="1"/>
  <c r="AK1937" i="1"/>
  <c r="AJ1941" i="1"/>
  <c r="AM1942" i="1"/>
  <c r="AM1946" i="1"/>
  <c r="AK1954" i="1"/>
  <c r="AM1963" i="1"/>
  <c r="AM1967" i="1"/>
  <c r="AM1971" i="1"/>
  <c r="AM1975" i="1"/>
  <c r="AN1992" i="1"/>
  <c r="AH1993" i="1"/>
  <c r="AJ1993" i="1"/>
  <c r="AI1993" i="1"/>
  <c r="AN1993" i="1"/>
  <c r="AG2004" i="1"/>
  <c r="AJ2004" i="1"/>
  <c r="AD2004" i="1"/>
  <c r="AI2006" i="1"/>
  <c r="AK1945" i="1"/>
  <c r="AJ1949" i="1"/>
  <c r="AK1974" i="1"/>
  <c r="AK1980" i="1"/>
  <c r="AI1980" i="1"/>
  <c r="AG1984" i="1"/>
  <c r="AI1984" i="1"/>
  <c r="AH1994" i="1"/>
  <c r="AD1994" i="1"/>
  <c r="AF1994" i="1"/>
  <c r="AH1995" i="1"/>
  <c r="AG1995" i="1"/>
  <c r="AH1998" i="1"/>
  <c r="AI1998" i="1"/>
  <c r="AD1998" i="1"/>
  <c r="AH2003" i="1"/>
  <c r="AG2003" i="1"/>
  <c r="AF2003" i="1"/>
  <c r="AI2003" i="1"/>
  <c r="AJ2006" i="1"/>
  <c r="AI2005" i="1"/>
  <c r="AK2005" i="1"/>
  <c r="AK1985" i="1"/>
  <c r="AH1989" i="1"/>
  <c r="AE1989" i="1"/>
  <c r="AH1992" i="1"/>
  <c r="AF1992" i="1"/>
  <c r="AN2001" i="1"/>
  <c r="AH2005" i="1"/>
  <c r="AG2011" i="1"/>
  <c r="AF2011" i="1"/>
  <c r="AE2011" i="1"/>
  <c r="AD2011" i="1"/>
  <c r="AK2011" i="1"/>
  <c r="AI2011" i="1"/>
  <c r="AH2011" i="1"/>
  <c r="AN2010" i="1"/>
  <c r="AM2010" i="1"/>
  <c r="AJ2011" i="1"/>
  <c r="AK1988" i="1"/>
  <c r="AK1996" i="1"/>
  <c r="AI2010" i="1"/>
  <c r="AG2012" i="1"/>
  <c r="AF2013" i="1"/>
  <c r="AE2014" i="1"/>
  <c r="AJ2010" i="1"/>
  <c r="AH2012" i="1"/>
  <c r="AF2014" i="1"/>
  <c r="AJ2012" i="1"/>
  <c r="AH2014" i="1"/>
  <c r="AE2010" i="1"/>
  <c r="AM2011" i="1"/>
  <c r="AK2012" i="1"/>
  <c r="AI2014" i="1"/>
  <c r="AJ2014" i="1"/>
  <c r="AM2013" i="1"/>
  <c r="AR1944" i="1" l="1"/>
  <c r="AR1874" i="1"/>
  <c r="AO2017" i="1"/>
  <c r="AP1835" i="1" a="1"/>
  <c r="AP1835" i="1" s="1"/>
  <c r="AR1996" i="1"/>
  <c r="AP1990" i="1" a="1"/>
  <c r="AP1990" i="1" s="1"/>
  <c r="AP1992" i="1" a="1"/>
  <c r="AP1992" i="1" s="1"/>
  <c r="AO2005" i="1"/>
  <c r="AR1923" i="1"/>
  <c r="AP1997" i="1" a="1"/>
  <c r="AP1997" i="1" s="1"/>
  <c r="AP2008" i="1" a="1"/>
  <c r="AP2008" i="1" s="1"/>
  <c r="AR1865" i="1"/>
  <c r="AP1954" i="1" a="1"/>
  <c r="AP1954" i="1" s="1"/>
  <c r="AR1889" i="1"/>
  <c r="AP1972" i="1" a="1"/>
  <c r="AP1972" i="1" s="1"/>
  <c r="AR2012" i="1"/>
  <c r="AO1814" i="1"/>
  <c r="AP1984" i="1" a="1"/>
  <c r="AP1984" i="1" s="1"/>
  <c r="AR1959" i="1"/>
  <c r="AR1826" i="1"/>
  <c r="AO2004" i="1"/>
  <c r="AO1999" i="1"/>
  <c r="AO1984" i="1"/>
  <c r="AR1957" i="1"/>
  <c r="AR1988" i="1"/>
  <c r="AO2001" i="1"/>
  <c r="AO1990" i="1"/>
  <c r="AO1986" i="1"/>
  <c r="AO2000" i="1"/>
  <c r="AP1949" i="1" a="1"/>
  <c r="AP1949" i="1" s="1"/>
  <c r="AP1945" i="1" a="1"/>
  <c r="AP1945" i="1" s="1"/>
  <c r="AO1882" i="1"/>
  <c r="AO1869" i="1"/>
  <c r="AP1899" i="1" a="1"/>
  <c r="AP1899" i="1" s="1"/>
  <c r="AO1867" i="1"/>
  <c r="AP1874" i="1" a="1"/>
  <c r="AP1874" i="1" s="1"/>
  <c r="AO1827" i="1"/>
  <c r="AR1834" i="1"/>
  <c r="AP1804" i="1" a="1"/>
  <c r="AP1804" i="1" s="1"/>
  <c r="AO1799" i="1"/>
  <c r="AR1648" i="1"/>
  <c r="AR2017" i="1"/>
  <c r="AO1998" i="1"/>
  <c r="AO1991" i="1"/>
  <c r="AR1984" i="1"/>
  <c r="AO1944" i="1"/>
  <c r="AO1987" i="1"/>
  <c r="AP2006" i="1" a="1"/>
  <c r="AP2006" i="1" s="1"/>
  <c r="AP1986" i="1" a="1"/>
  <c r="AP1986" i="1" s="1"/>
  <c r="AR2000" i="1"/>
  <c r="AO1972" i="1"/>
  <c r="AR1949" i="1"/>
  <c r="AP1896" i="1" a="1"/>
  <c r="AP1896" i="1" s="1"/>
  <c r="AP1904" i="1" a="1"/>
  <c r="AP1904" i="1" s="1"/>
  <c r="AR1893" i="1"/>
  <c r="AO1856" i="1"/>
  <c r="AP1853" i="1" a="1"/>
  <c r="AP1853" i="1" s="1"/>
  <c r="AO1826" i="1"/>
  <c r="AR1814" i="1"/>
  <c r="AR1654" i="1"/>
  <c r="AP1991" i="1" a="1"/>
  <c r="AP1991" i="1" s="1"/>
  <c r="AO1930" i="1"/>
  <c r="AR1906" i="1"/>
  <c r="AR1888" i="1"/>
  <c r="AO1893" i="1"/>
  <c r="AO1901" i="1"/>
  <c r="AP1859" i="1" a="1"/>
  <c r="AP1859" i="1" s="1"/>
  <c r="AO1909" i="1"/>
  <c r="AR1854" i="1"/>
  <c r="AO1890" i="1"/>
  <c r="AP1826" i="1" a="1"/>
  <c r="AP1826" i="1" s="1"/>
  <c r="AR1802" i="1"/>
  <c r="AP1800" i="1" a="1"/>
  <c r="AP1800" i="1" s="1"/>
  <c r="AP1825" i="1" a="1"/>
  <c r="AP1825" i="1" s="1"/>
  <c r="AO1831" i="1"/>
  <c r="AP1761" i="1" a="1"/>
  <c r="AP1761" i="1" s="1"/>
  <c r="AP1989" i="1" a="1"/>
  <c r="AP1989" i="1" s="1"/>
  <c r="AO1968" i="1"/>
  <c r="AR1989" i="1"/>
  <c r="AR1986" i="1"/>
  <c r="AR1878" i="1"/>
  <c r="AO1865" i="1"/>
  <c r="AP1889" i="1" a="1"/>
  <c r="AP1889" i="1" s="1"/>
  <c r="AP1905" i="1" a="1"/>
  <c r="AP1905" i="1" s="1"/>
  <c r="AR1876" i="1"/>
  <c r="AR1926" i="1"/>
  <c r="AO1915" i="1"/>
  <c r="AO1884" i="1"/>
  <c r="AP1883" i="1" a="1"/>
  <c r="AP1883" i="1" s="1"/>
  <c r="AP2004" i="1" a="1"/>
  <c r="AP2004" i="1" s="1"/>
  <c r="AP2000" i="1" a="1"/>
  <c r="AP2000" i="1" s="1"/>
  <c r="AR1998" i="1"/>
  <c r="AR1985" i="1"/>
  <c r="AO2006" i="1"/>
  <c r="AO2014" i="1"/>
  <c r="AR2005" i="1"/>
  <c r="AO1977" i="1"/>
  <c r="AO1959" i="1"/>
  <c r="AO1943" i="1"/>
  <c r="AO1997" i="1"/>
  <c r="AP1968" i="1" a="1"/>
  <c r="AP1968" i="1" s="1"/>
  <c r="AP1920" i="1" a="1"/>
  <c r="AP1920" i="1" s="1"/>
  <c r="AR1935" i="1"/>
  <c r="AO1918" i="1"/>
  <c r="AP1888" i="1" a="1"/>
  <c r="AP1888" i="1" s="1"/>
  <c r="AR1905" i="1"/>
  <c r="AO1900" i="1"/>
  <c r="AP1876" i="1" a="1"/>
  <c r="AP1876" i="1" s="1"/>
  <c r="AO1926" i="1"/>
  <c r="AR1866" i="1"/>
  <c r="AR1827" i="1"/>
  <c r="AR1812" i="1"/>
  <c r="AR1849" i="1"/>
  <c r="AR1892" i="1"/>
  <c r="AR1869" i="1"/>
  <c r="AR1930" i="1"/>
  <c r="AR1804" i="1"/>
  <c r="AR1807" i="1"/>
  <c r="AR1883" i="1"/>
  <c r="AR1864" i="1"/>
  <c r="AR1884" i="1"/>
  <c r="AR1825" i="1"/>
  <c r="AR1842" i="1"/>
  <c r="AR1815" i="1"/>
  <c r="AR1867" i="1"/>
  <c r="AR1909" i="1"/>
  <c r="AR1862" i="1"/>
  <c r="AR1915" i="1"/>
  <c r="AR1896" i="1"/>
  <c r="AR1779" i="1"/>
  <c r="AR1803" i="1"/>
  <c r="AR1798" i="1"/>
  <c r="AR1890" i="1"/>
  <c r="AR1838" i="1"/>
  <c r="AR1856" i="1"/>
  <c r="AR1904" i="1"/>
  <c r="AR1931" i="1"/>
  <c r="AR2001" i="1"/>
  <c r="AR1787" i="1"/>
  <c r="AR1819" i="1"/>
  <c r="AR1800" i="1"/>
  <c r="AR1841" i="1"/>
  <c r="AR1853" i="1"/>
  <c r="AR1848" i="1"/>
  <c r="AR1901" i="1"/>
  <c r="AR1900" i="1"/>
  <c r="AR1950" i="1"/>
  <c r="AR1972" i="1"/>
  <c r="AR1993" i="1"/>
  <c r="AP2001" i="1" a="1"/>
  <c r="AP2001" i="1" s="1"/>
  <c r="AR2009" i="1"/>
  <c r="AO1954" i="1"/>
  <c r="AR2014" i="1"/>
  <c r="AO1989" i="1"/>
  <c r="AO1878" i="1"/>
  <c r="AO1904" i="1"/>
  <c r="AO1907" i="1"/>
  <c r="AO1862" i="1"/>
  <c r="AO1859" i="1"/>
  <c r="AO1816" i="1"/>
  <c r="AR1933" i="1"/>
  <c r="AO1812" i="1"/>
  <c r="AO1787" i="1"/>
  <c r="AP1819" i="1" a="1"/>
  <c r="AP1819" i="1" s="1"/>
  <c r="AO1780" i="1"/>
  <c r="AP1790" i="1" a="1"/>
  <c r="AP1790" i="1" s="1"/>
  <c r="AP1850" i="1" a="1"/>
  <c r="AP1850" i="1" s="1"/>
  <c r="AO1841" i="1"/>
  <c r="AP1866" i="1" a="1"/>
  <c r="AP1866" i="1" s="1"/>
  <c r="AO1864" i="1"/>
  <c r="AP1884" i="1" a="1"/>
  <c r="AP1884" i="1" s="1"/>
  <c r="AP1901" i="1" a="1"/>
  <c r="AP1901" i="1" s="1"/>
  <c r="AP1856" i="1" a="1"/>
  <c r="AP1856" i="1" s="1"/>
  <c r="AP1915" i="1" a="1"/>
  <c r="AP1915" i="1" s="1"/>
  <c r="AP1906" i="1" a="1"/>
  <c r="AP1906" i="1" s="1"/>
  <c r="AO1888" i="1"/>
  <c r="AP1918" i="1" a="1"/>
  <c r="AP1918" i="1" s="1"/>
  <c r="AP1882" i="1" a="1"/>
  <c r="AP1882" i="1" s="1"/>
  <c r="AP1935" i="1" a="1"/>
  <c r="AP1935" i="1" s="1"/>
  <c r="AP1987" i="1" a="1"/>
  <c r="AP1987" i="1" s="1"/>
  <c r="AP1799" i="1" a="1"/>
  <c r="AP1799" i="1" s="1"/>
  <c r="AP1770" i="1" a="1"/>
  <c r="AP1770" i="1" s="1"/>
  <c r="AP1831" i="1" a="1"/>
  <c r="AP1831" i="1" s="1"/>
  <c r="AP1791" i="1" a="1"/>
  <c r="AP1791" i="1" s="1"/>
  <c r="AP1776" i="1" a="1"/>
  <c r="AP1776" i="1" s="1"/>
  <c r="AO1790" i="1"/>
  <c r="AP1810" i="1" a="1"/>
  <c r="AP1810" i="1" s="1"/>
  <c r="AP1806" i="1" a="1"/>
  <c r="AP1806" i="1" s="1"/>
  <c r="AO1933" i="1"/>
  <c r="AP1834" i="1" a="1"/>
  <c r="AP1834" i="1" s="1"/>
  <c r="AP1923" i="1" a="1"/>
  <c r="AP1923" i="1" s="1"/>
  <c r="AO1854" i="1"/>
  <c r="AP1867" i="1" a="1"/>
  <c r="AP1867" i="1" s="1"/>
  <c r="AO1835" i="1"/>
  <c r="AO1749" i="1"/>
  <c r="AP1794" i="1" a="1"/>
  <c r="AP1794" i="1" s="1"/>
  <c r="AO1770" i="1"/>
  <c r="AO1803" i="1"/>
  <c r="AP1814" i="1" a="1"/>
  <c r="AP1814" i="1" s="1"/>
  <c r="AP1807" i="1" a="1"/>
  <c r="AP1807" i="1" s="1"/>
  <c r="AP1802" i="1" a="1"/>
  <c r="AP1802" i="1" s="1"/>
  <c r="AP1933" i="1" a="1"/>
  <c r="AP1933" i="1" s="1"/>
  <c r="AO1834" i="1"/>
  <c r="AO1923" i="1"/>
  <c r="AP1854" i="1" a="1"/>
  <c r="AP1854" i="1" s="1"/>
  <c r="AO1883" i="1"/>
  <c r="AO1850" i="1"/>
  <c r="AO1876" i="1"/>
  <c r="AO1899" i="1"/>
  <c r="AO1889" i="1"/>
  <c r="AP1922" i="1" a="1"/>
  <c r="AP1922" i="1" s="1"/>
  <c r="AO1752" i="1"/>
  <c r="AP1782" i="1" a="1"/>
  <c r="AP1782" i="1" s="1"/>
  <c r="AO1794" i="1"/>
  <c r="AO1771" i="1"/>
  <c r="AO1766" i="1"/>
  <c r="AO1782" i="1"/>
  <c r="AO1783" i="1"/>
  <c r="AO1802" i="1"/>
  <c r="AO1825" i="1"/>
  <c r="AP1809" i="1" a="1"/>
  <c r="AP1809" i="1" s="1"/>
  <c r="AP1771" i="1" a="1"/>
  <c r="AP1771" i="1" s="1"/>
  <c r="AP1786" i="1" a="1"/>
  <c r="AP1786" i="1" s="1"/>
  <c r="AP1812" i="1" a="1"/>
  <c r="AP1812" i="1" s="1"/>
  <c r="AO1819" i="1"/>
  <c r="AP1841" i="1" a="1"/>
  <c r="AP1841" i="1" s="1"/>
  <c r="AO1853" i="1"/>
  <c r="AO1874" i="1"/>
  <c r="AP1842" i="1" a="1"/>
  <c r="AP1842" i="1" s="1"/>
  <c r="AP1909" i="1" a="1"/>
  <c r="AP1909" i="1" s="1"/>
  <c r="AP1848" i="1" a="1"/>
  <c r="AP1848" i="1" s="1"/>
  <c r="AP1926" i="1" a="1"/>
  <c r="AP1926" i="1" s="1"/>
  <c r="AP1900" i="1" a="1"/>
  <c r="AP1900" i="1" s="1"/>
  <c r="AP1908" i="1" a="1"/>
  <c r="AP1908" i="1" s="1"/>
  <c r="AO1945" i="1"/>
  <c r="AP1999" i="1" a="1"/>
  <c r="AP1999" i="1" s="1"/>
  <c r="AP1988" i="1" a="1"/>
  <c r="AP1988" i="1" s="1"/>
  <c r="AO1774" i="1"/>
  <c r="AP1783" i="1" a="1"/>
  <c r="AP1783" i="1" s="1"/>
  <c r="AP1798" i="1" a="1"/>
  <c r="AP1798" i="1" s="1"/>
  <c r="AO1806" i="1"/>
  <c r="AP1817" i="1" a="1"/>
  <c r="AP1817" i="1" s="1"/>
  <c r="AP1890" i="1" a="1"/>
  <c r="AP1890" i="1" s="1"/>
  <c r="AO1842" i="1"/>
  <c r="AO1866" i="1"/>
  <c r="AP1893" i="1" a="1"/>
  <c r="AP1893" i="1" s="1"/>
  <c r="AP1892" i="1" a="1"/>
  <c r="AP1892" i="1" s="1"/>
  <c r="AO1906" i="1"/>
  <c r="AP1869" i="1" a="1"/>
  <c r="AP1869" i="1" s="1"/>
  <c r="AO1905" i="1"/>
  <c r="AO1810" i="1"/>
  <c r="AR1771" i="1"/>
  <c r="AP1993" i="1" a="1"/>
  <c r="AP1993" i="1" s="1"/>
  <c r="AR2016" i="1"/>
  <c r="AR1990" i="1"/>
  <c r="AR1997" i="1"/>
  <c r="AO1993" i="1"/>
  <c r="AO2009" i="1"/>
  <c r="AR1987" i="1"/>
  <c r="AR1968" i="1"/>
  <c r="AP2017" i="1" a="1"/>
  <c r="AP2017" i="1" s="1"/>
  <c r="AO1992" i="1"/>
  <c r="AO1985" i="1"/>
  <c r="AP1943" i="1" a="1"/>
  <c r="AP1943" i="1" s="1"/>
  <c r="AR1945" i="1"/>
  <c r="AO1920" i="1"/>
  <c r="AO1931" i="1"/>
  <c r="AR1899" i="1"/>
  <c r="AO1849" i="1"/>
  <c r="AR1859" i="1"/>
  <c r="AR1809" i="1"/>
  <c r="AR1810" i="1"/>
  <c r="AO1665" i="1"/>
  <c r="AP2016" i="1" a="1"/>
  <c r="AP2016" i="1" s="1"/>
  <c r="AR1980" i="1"/>
  <c r="AP2012" i="1" a="1"/>
  <c r="AP2012" i="1" s="1"/>
  <c r="AP1865" i="1" a="1"/>
  <c r="AP1865" i="1" s="1"/>
  <c r="AP1977" i="1" a="1"/>
  <c r="AP1977" i="1" s="1"/>
  <c r="AO1950" i="1"/>
  <c r="AO1949" i="1"/>
  <c r="AR1882" i="1"/>
  <c r="AO1811" i="1"/>
  <c r="AR1786" i="1"/>
  <c r="AR1831" i="1"/>
  <c r="AP1769" i="1" a="1"/>
  <c r="AP1769" i="1" s="1"/>
  <c r="AP1784" i="1" a="1"/>
  <c r="AP1784" i="1" s="1"/>
  <c r="AO1744" i="1"/>
  <c r="AO1733" i="1"/>
  <c r="AO1709" i="1"/>
  <c r="AP1727" i="1" a="1"/>
  <c r="AP1727" i="1" s="1"/>
  <c r="AO1648" i="1"/>
  <c r="AR1817" i="1"/>
  <c r="AR1783" i="1"/>
  <c r="AP1803" i="1" a="1"/>
  <c r="AP1803" i="1" s="1"/>
  <c r="AO1784" i="1"/>
  <c r="AR1782" i="1"/>
  <c r="AO1779" i="1"/>
  <c r="AP1744" i="1" a="1"/>
  <c r="AP1744" i="1" s="1"/>
  <c r="AP1740" i="1" a="1"/>
  <c r="AP1740" i="1" s="1"/>
  <c r="AP1733" i="1" a="1"/>
  <c r="AP1733" i="1" s="1"/>
  <c r="AP1709" i="1" a="1"/>
  <c r="AP1709" i="1" s="1"/>
  <c r="AP1701" i="1" a="1"/>
  <c r="AP1701" i="1" s="1"/>
  <c r="AP1677" i="1" a="1"/>
  <c r="AP1677" i="1" s="1"/>
  <c r="AP1675" i="1" a="1"/>
  <c r="AP1675" i="1" s="1"/>
  <c r="AR1089" i="1"/>
  <c r="AR1077" i="1"/>
  <c r="AR1144" i="1"/>
  <c r="AR1226" i="1"/>
  <c r="AR1254" i="1"/>
  <c r="AR1274" i="1"/>
  <c r="AR1323" i="1"/>
  <c r="AR1424" i="1"/>
  <c r="AR1407" i="1"/>
  <c r="AR1433" i="1"/>
  <c r="AR1455" i="1"/>
  <c r="AR1535" i="1"/>
  <c r="AR1499" i="1"/>
  <c r="AR1488" i="1"/>
  <c r="AR1513" i="1"/>
  <c r="AR1052" i="1"/>
  <c r="AR1070" i="1"/>
  <c r="AR1060" i="1"/>
  <c r="AR1036" i="1"/>
  <c r="AR1248" i="1"/>
  <c r="AR1194" i="1"/>
  <c r="AR1297" i="1"/>
  <c r="AR1309" i="1"/>
  <c r="AR1327" i="1"/>
  <c r="AR1367" i="1"/>
  <c r="AR1385" i="1"/>
  <c r="AR917" i="1"/>
  <c r="AR948" i="1"/>
  <c r="AR1104" i="1"/>
  <c r="AR1214" i="1"/>
  <c r="AR1271" i="1"/>
  <c r="AR1369" i="1"/>
  <c r="AR962" i="1"/>
  <c r="AR1103" i="1"/>
  <c r="AR1167" i="1"/>
  <c r="AR1166" i="1"/>
  <c r="AR1183" i="1"/>
  <c r="AR1318" i="1"/>
  <c r="AR1362" i="1"/>
  <c r="AR1380" i="1"/>
  <c r="AR1392" i="1"/>
  <c r="AR1391" i="1"/>
  <c r="AR1375" i="1"/>
  <c r="AR1428" i="1"/>
  <c r="AR1432" i="1"/>
  <c r="AR1537" i="1"/>
  <c r="AR897" i="1"/>
  <c r="AR1054" i="1"/>
  <c r="AR1252" i="1"/>
  <c r="AR1246" i="1"/>
  <c r="AR1383" i="1"/>
  <c r="AR1370" i="1"/>
  <c r="AR1517" i="1"/>
  <c r="AR1418" i="1"/>
  <c r="AR1045" i="1"/>
  <c r="AR1134" i="1"/>
  <c r="AR1430" i="1"/>
  <c r="AR1361" i="1"/>
  <c r="AR1503" i="1"/>
  <c r="AR1438" i="1"/>
  <c r="AR1466" i="1"/>
  <c r="AR901" i="1"/>
  <c r="AR969" i="1"/>
  <c r="AR1101" i="1"/>
  <c r="AR1176" i="1"/>
  <c r="AR1336" i="1"/>
  <c r="AR1382" i="1"/>
  <c r="AR1374" i="1"/>
  <c r="AR1420" i="1"/>
  <c r="AR1538" i="1"/>
  <c r="AR931" i="1"/>
  <c r="AR1068" i="1"/>
  <c r="AR933" i="1"/>
  <c r="AR1097" i="1"/>
  <c r="AR1229" i="1"/>
  <c r="AR1213" i="1"/>
  <c r="AR1365" i="1"/>
  <c r="AR1352" i="1"/>
  <c r="AR1448" i="1"/>
  <c r="AR1474" i="1"/>
  <c r="AR1426" i="1"/>
  <c r="AR1453" i="1"/>
  <c r="AR1505" i="1"/>
  <c r="AR1439" i="1"/>
  <c r="AR1545" i="1"/>
  <c r="AR1551" i="1"/>
  <c r="AR1552" i="1"/>
  <c r="AR1576" i="1"/>
  <c r="AR1650" i="1"/>
  <c r="AR1647" i="1"/>
  <c r="AR1665" i="1"/>
  <c r="AR1661" i="1"/>
  <c r="AR1516" i="1"/>
  <c r="AR1559" i="1"/>
  <c r="AR1590" i="1"/>
  <c r="AR1668" i="1"/>
  <c r="AR1799" i="1"/>
  <c r="AR1776" i="1"/>
  <c r="AR1618" i="1"/>
  <c r="AR1596" i="1"/>
  <c r="AR1597" i="1"/>
  <c r="AR1655" i="1"/>
  <c r="AR1609" i="1"/>
  <c r="AR1613" i="1"/>
  <c r="AR1640" i="1"/>
  <c r="AR1414" i="1"/>
  <c r="AR1521" i="1"/>
  <c r="AR1421" i="1"/>
  <c r="AR1560" i="1"/>
  <c r="AR1578" i="1"/>
  <c r="AR1670" i="1"/>
  <c r="AR1669" i="1"/>
  <c r="AR1522" i="1"/>
  <c r="AR1557" i="1"/>
  <c r="AR1555" i="1"/>
  <c r="AR1617" i="1"/>
  <c r="AR1610" i="1"/>
  <c r="AR1601" i="1"/>
  <c r="AR1666" i="1"/>
  <c r="AR1587" i="1"/>
  <c r="AR1633" i="1"/>
  <c r="AR1675" i="1"/>
  <c r="AR1449" i="1"/>
  <c r="AR1444" i="1"/>
  <c r="AR1456" i="1"/>
  <c r="AR1536" i="1"/>
  <c r="AR1543" i="1"/>
  <c r="AR1572" i="1"/>
  <c r="AR1585" i="1"/>
  <c r="AR1568" i="1"/>
  <c r="AR1619" i="1"/>
  <c r="AR1638" i="1"/>
  <c r="AR1589" i="1"/>
  <c r="AR1626" i="1"/>
  <c r="AR1623" i="1"/>
  <c r="AR1673" i="1"/>
  <c r="AP1741" i="1" a="1"/>
  <c r="AP1741" i="1" s="1"/>
  <c r="AO1722" i="1"/>
  <c r="AO1717" i="1"/>
  <c r="AO1677" i="1"/>
  <c r="AO1691" i="1"/>
  <c r="AO1727" i="1"/>
  <c r="AO1804" i="1"/>
  <c r="AO1791" i="1"/>
  <c r="AO1673" i="1"/>
  <c r="AO1693" i="1"/>
  <c r="AO1688" i="1"/>
  <c r="AP1752" i="1" a="1"/>
  <c r="AP1752" i="1" s="1"/>
  <c r="AO1728" i="1"/>
  <c r="AP1673" i="1" a="1"/>
  <c r="AP1673" i="1" s="1"/>
  <c r="AR1672" i="1"/>
  <c r="AP1657" i="1" a="1"/>
  <c r="AP1657" i="1" s="1"/>
  <c r="AR1664" i="1"/>
  <c r="AP1638" i="1" a="1"/>
  <c r="AP1638" i="1" s="1"/>
  <c r="AO1640" i="1"/>
  <c r="AP1602" i="1" a="1"/>
  <c r="AP1602" i="1" s="1"/>
  <c r="AP1668" i="1" a="1"/>
  <c r="AP1668" i="1" s="1"/>
  <c r="AP1753" i="1" a="1"/>
  <c r="AP1753" i="1" s="1"/>
  <c r="AP1717" i="1" a="1"/>
  <c r="AP1717" i="1" s="1"/>
  <c r="AO1732" i="1"/>
  <c r="AR1657" i="1"/>
  <c r="AO1690" i="1"/>
  <c r="AR1667" i="1"/>
  <c r="AO1606" i="1"/>
  <c r="AO1743" i="1"/>
  <c r="AP1732" i="1" a="1"/>
  <c r="AP1732" i="1" s="1"/>
  <c r="AO1666" i="1"/>
  <c r="AP1656" i="1" a="1"/>
  <c r="AP1656" i="1" s="1"/>
  <c r="AP1688" i="1" a="1"/>
  <c r="AP1688" i="1" s="1"/>
  <c r="AO1638" i="1"/>
  <c r="AR1598" i="1"/>
  <c r="AP1728" i="1" a="1"/>
  <c r="AP1728" i="1" s="1"/>
  <c r="AO1735" i="1"/>
  <c r="AO1767" i="1"/>
  <c r="AO1741" i="1"/>
  <c r="AP1710" i="1" a="1"/>
  <c r="AP1710" i="1" s="1"/>
  <c r="AP1724" i="1" a="1"/>
  <c r="AP1724" i="1" s="1"/>
  <c r="AP1666" i="1" a="1"/>
  <c r="AP1666" i="1" s="1"/>
  <c r="AO1695" i="1"/>
  <c r="AO1661" i="1"/>
  <c r="AR1594" i="1"/>
  <c r="AP1616" i="1" a="1"/>
  <c r="AP1616" i="1" s="1"/>
  <c r="AO1817" i="1"/>
  <c r="AR1791" i="1"/>
  <c r="AO1753" i="1"/>
  <c r="AO1734" i="1"/>
  <c r="AO1716" i="1"/>
  <c r="AO1740" i="1"/>
  <c r="AP1693" i="1" a="1"/>
  <c r="AP1693" i="1" s="1"/>
  <c r="AO1458" i="1"/>
  <c r="AO1761" i="1"/>
  <c r="AP1672" i="1" a="1"/>
  <c r="AP1672" i="1" s="1"/>
  <c r="AO1669" i="1"/>
  <c r="AP1664" i="1" a="1"/>
  <c r="AP1664" i="1" s="1"/>
  <c r="AP1640" i="1" a="1"/>
  <c r="AP1640" i="1" s="1"/>
  <c r="AP1625" i="1" a="1"/>
  <c r="AP1625" i="1" s="1"/>
  <c r="AO1588" i="1"/>
  <c r="AP1613" i="1" a="1"/>
  <c r="AP1613" i="1" s="1"/>
  <c r="AO1600" i="1"/>
  <c r="AO1609" i="1"/>
  <c r="AP1631" i="1" a="1"/>
  <c r="AP1631" i="1" s="1"/>
  <c r="AO1650" i="1"/>
  <c r="AP1597" i="1" a="1"/>
  <c r="AP1597" i="1" s="1"/>
  <c r="AO1683" i="1"/>
  <c r="AP1568" i="1" a="1"/>
  <c r="AP1568" i="1" s="1"/>
  <c r="AO1552" i="1"/>
  <c r="AO1545" i="1"/>
  <c r="AP1585" i="1" a="1"/>
  <c r="AP1585" i="1" s="1"/>
  <c r="AP1536" i="1" a="1"/>
  <c r="AP1536" i="1" s="1"/>
  <c r="AO1080" i="1"/>
  <c r="AO1039" i="1"/>
  <c r="AO1024" i="1"/>
  <c r="AO1160" i="1"/>
  <c r="AO1156" i="1"/>
  <c r="AP1064" i="1" a="1"/>
  <c r="AP1064" i="1" s="1"/>
  <c r="AP1189" i="1" a="1"/>
  <c r="AP1189" i="1" s="1"/>
  <c r="AO1281" i="1"/>
  <c r="AO1297" i="1"/>
  <c r="AO1272" i="1"/>
  <c r="AO1309" i="1"/>
  <c r="AP1327" i="1" a="1"/>
  <c r="AP1327" i="1" s="1"/>
  <c r="AP1389" i="1" a="1"/>
  <c r="AP1389" i="1" s="1"/>
  <c r="AP1372" i="1" a="1"/>
  <c r="AP1372" i="1" s="1"/>
  <c r="AO1365" i="1"/>
  <c r="AO1391" i="1"/>
  <c r="AO1394" i="1"/>
  <c r="AO1352" i="1"/>
  <c r="AO1348" i="1"/>
  <c r="AP1381" i="1" a="1"/>
  <c r="AP1381" i="1" s="1"/>
  <c r="AO1487" i="1"/>
  <c r="AO1474" i="1"/>
  <c r="AP1453" i="1" a="1"/>
  <c r="AP1453" i="1" s="1"/>
  <c r="AO1499" i="1"/>
  <c r="AP1535" i="1" a="1"/>
  <c r="AP1535" i="1" s="1"/>
  <c r="AP841" i="1" a="1"/>
  <c r="AP841" i="1" s="1"/>
  <c r="AP838" i="1" a="1"/>
  <c r="AP838" i="1" s="1"/>
  <c r="AO884" i="1"/>
  <c r="AP948" i="1" a="1"/>
  <c r="AP948" i="1" s="1"/>
  <c r="AP992" i="1" a="1"/>
  <c r="AP992" i="1" s="1"/>
  <c r="AP908" i="1" a="1"/>
  <c r="AP908" i="1" s="1"/>
  <c r="AO962" i="1"/>
  <c r="AO896" i="1"/>
  <c r="AO853" i="1"/>
  <c r="AO956" i="1"/>
  <c r="AO1064" i="1"/>
  <c r="AO1157" i="1"/>
  <c r="AO1230" i="1"/>
  <c r="AP1183" i="1" a="1"/>
  <c r="AP1183" i="1" s="1"/>
  <c r="AP1376" i="1" a="1"/>
  <c r="AP1376" i="1" s="1"/>
  <c r="AO1406" i="1"/>
  <c r="AO1325" i="1"/>
  <c r="AP1407" i="1" a="1"/>
  <c r="AP1407" i="1" s="1"/>
  <c r="AP1362" i="1" a="1"/>
  <c r="AP1362" i="1" s="1"/>
  <c r="AO1439" i="1"/>
  <c r="AP1433" i="1" a="1"/>
  <c r="AP1433" i="1" s="1"/>
  <c r="AO1492" i="1"/>
  <c r="AP1414" i="1" a="1"/>
  <c r="AP1414" i="1" s="1"/>
  <c r="AO1434" i="1"/>
  <c r="AP939" i="1" a="1"/>
  <c r="AP939" i="1" s="1"/>
  <c r="AO960" i="1"/>
  <c r="AO1111" i="1"/>
  <c r="AP1033" i="1" a="1"/>
  <c r="AP1033" i="1" s="1"/>
  <c r="AO1121" i="1"/>
  <c r="AP1248" i="1" a="1"/>
  <c r="AP1248" i="1" s="1"/>
  <c r="AO1173" i="1"/>
  <c r="AP1293" i="1" a="1"/>
  <c r="AP1293" i="1" s="1"/>
  <c r="AO1341" i="1"/>
  <c r="AP1270" i="1" a="1"/>
  <c r="AP1270" i="1" s="1"/>
  <c r="AP1321" i="1" a="1"/>
  <c r="AP1321" i="1" s="1"/>
  <c r="AP1278" i="1" a="1"/>
  <c r="AP1278" i="1" s="1"/>
  <c r="AO1376" i="1"/>
  <c r="AP1305" i="1" a="1"/>
  <c r="AP1305" i="1" s="1"/>
  <c r="AP1392" i="1" a="1"/>
  <c r="AP1392" i="1" s="1"/>
  <c r="AP1383" i="1" a="1"/>
  <c r="AP1383" i="1" s="1"/>
  <c r="AO1353" i="1"/>
  <c r="AO1002" i="1"/>
  <c r="AO1095" i="1"/>
  <c r="AP885" i="1" a="1"/>
  <c r="AP885" i="1" s="1"/>
  <c r="AP1037" i="1" a="1"/>
  <c r="AP1037" i="1" s="1"/>
  <c r="AP1054" i="1" a="1"/>
  <c r="AP1054" i="1" s="1"/>
  <c r="AP1028" i="1" a="1"/>
  <c r="AP1028" i="1" s="1"/>
  <c r="AO1269" i="1"/>
  <c r="AP1174" i="1" a="1"/>
  <c r="AP1174" i="1" s="1"/>
  <c r="AO1344" i="1"/>
  <c r="AO1308" i="1"/>
  <c r="AP1402" i="1" a="1"/>
  <c r="AP1402" i="1" s="1"/>
  <c r="AO1466" i="1"/>
  <c r="AO1449" i="1"/>
  <c r="AP1444" i="1" a="1"/>
  <c r="AP1444" i="1" s="1"/>
  <c r="AP1458" i="1" a="1"/>
  <c r="AP1458" i="1" s="1"/>
  <c r="AP1503" i="1" a="1"/>
  <c r="AP1503" i="1" s="1"/>
  <c r="AO1489" i="1"/>
  <c r="AO1536" i="1"/>
  <c r="AP1489" i="1" a="1"/>
  <c r="AP1489" i="1" s="1"/>
  <c r="AO1522" i="1"/>
  <c r="AO1618" i="1"/>
  <c r="AO1623" i="1"/>
  <c r="AO1009" i="1"/>
  <c r="AO972" i="1"/>
  <c r="AP1081" i="1" a="1"/>
  <c r="AP1081" i="1" s="1"/>
  <c r="AP1109" i="1" a="1"/>
  <c r="AP1109" i="1" s="1"/>
  <c r="AO1152" i="1"/>
  <c r="AP1166" i="1" a="1"/>
  <c r="AP1166" i="1" s="1"/>
  <c r="AO1153" i="1"/>
  <c r="AO1195" i="1"/>
  <c r="AO1145" i="1"/>
  <c r="AP1318" i="1" a="1"/>
  <c r="AP1318" i="1" s="1"/>
  <c r="AP1335" i="1" a="1"/>
  <c r="AP1335" i="1" s="1"/>
  <c r="AO1377" i="1"/>
  <c r="AP1317" i="1" a="1"/>
  <c r="AP1317" i="1" s="1"/>
  <c r="AP1336" i="1" a="1"/>
  <c r="AP1336" i="1" s="1"/>
  <c r="AP1390" i="1" a="1"/>
  <c r="AP1390" i="1" s="1"/>
  <c r="AO1339" i="1"/>
  <c r="AO1361" i="1"/>
  <c r="AO1374" i="1"/>
  <c r="AO1367" i="1"/>
  <c r="AO1405" i="1"/>
  <c r="AO1438" i="1"/>
  <c r="AP802" i="1" a="1"/>
  <c r="AP802" i="1" s="1"/>
  <c r="AP1072" i="1" a="1"/>
  <c r="AP1072" i="1" s="1"/>
  <c r="AO947" i="1"/>
  <c r="AO901" i="1"/>
  <c r="AP940" i="1" a="1"/>
  <c r="AP940" i="1" s="1"/>
  <c r="AO940" i="1"/>
  <c r="AP972" i="1" a="1"/>
  <c r="AP972" i="1" s="1"/>
  <c r="AP1142" i="1" a="1"/>
  <c r="AP1142" i="1" s="1"/>
  <c r="AO1214" i="1"/>
  <c r="AP1252" i="1" a="1"/>
  <c r="AP1252" i="1" s="1"/>
  <c r="AO1278" i="1"/>
  <c r="AO1246" i="1"/>
  <c r="AO1336" i="1"/>
  <c r="AP1308" i="1" a="1"/>
  <c r="AP1308" i="1" s="1"/>
  <c r="AP1341" i="1" a="1"/>
  <c r="AP1341" i="1" s="1"/>
  <c r="AO1415" i="1"/>
  <c r="AP1405" i="1" a="1"/>
  <c r="AP1405" i="1" s="1"/>
  <c r="AO1540" i="1"/>
  <c r="AO1453" i="1"/>
  <c r="AO1444" i="1"/>
  <c r="AP1521" i="1" a="1"/>
  <c r="AP1521" i="1" s="1"/>
  <c r="AP1016" i="1" a="1"/>
  <c r="AP1016" i="1" s="1"/>
  <c r="AP975" i="1" a="1"/>
  <c r="AP975" i="1" s="1"/>
  <c r="AP941" i="1" a="1"/>
  <c r="AP941" i="1" s="1"/>
  <c r="AO1159" i="1"/>
  <c r="AO1085" i="1"/>
  <c r="AO1097" i="1"/>
  <c r="AP1222" i="1" a="1"/>
  <c r="AP1222" i="1" s="1"/>
  <c r="AO1177" i="1"/>
  <c r="AO1275" i="1"/>
  <c r="AO1258" i="1"/>
  <c r="AO1276" i="1"/>
  <c r="AO1409" i="1"/>
  <c r="AO1328" i="1"/>
  <c r="AO1342" i="1"/>
  <c r="AP1343" i="1" a="1"/>
  <c r="AP1343" i="1" s="1"/>
  <c r="AO1430" i="1"/>
  <c r="AP1352" i="1" a="1"/>
  <c r="AP1352" i="1" s="1"/>
  <c r="AO1422" i="1"/>
  <c r="AO1392" i="1"/>
  <c r="AO1445" i="1"/>
  <c r="AP1445" i="1" a="1"/>
  <c r="AP1445" i="1" s="1"/>
  <c r="AP1474" i="1" a="1"/>
  <c r="AP1474" i="1" s="1"/>
  <c r="AP1426" i="1" a="1"/>
  <c r="AP1426" i="1" s="1"/>
  <c r="AO1454" i="1"/>
  <c r="AP1498" i="1" a="1"/>
  <c r="AP1498" i="1" s="1"/>
  <c r="AO1471" i="1"/>
  <c r="AO1483" i="1"/>
  <c r="AO1535" i="1"/>
  <c r="AO1571" i="1"/>
  <c r="AP932" i="1" a="1"/>
  <c r="AP932" i="1" s="1"/>
  <c r="AP1056" i="1" a="1"/>
  <c r="AP1056" i="1" s="1"/>
  <c r="AP1038" i="1" a="1"/>
  <c r="AP1038" i="1" s="1"/>
  <c r="AO1144" i="1"/>
  <c r="AO1222" i="1"/>
  <c r="AP1239" i="1" a="1"/>
  <c r="AP1239" i="1" s="1"/>
  <c r="AO1180" i="1"/>
  <c r="AO1234" i="1"/>
  <c r="AP1309" i="1" a="1"/>
  <c r="AP1309" i="1" s="1"/>
  <c r="AP1267" i="1" a="1"/>
  <c r="AP1267" i="1" s="1"/>
  <c r="AO1185" i="1"/>
  <c r="AP1266" i="1" a="1"/>
  <c r="AP1266" i="1" s="1"/>
  <c r="AP1280" i="1" a="1"/>
  <c r="AP1280" i="1" s="1"/>
  <c r="AP1399" i="1" a="1"/>
  <c r="AP1399" i="1" s="1"/>
  <c r="AP1310" i="1" a="1"/>
  <c r="AP1310" i="1" s="1"/>
  <c r="AP1422" i="1" a="1"/>
  <c r="AP1422" i="1" s="1"/>
  <c r="AO1433" i="1"/>
  <c r="AP1420" i="1" a="1"/>
  <c r="AP1420" i="1" s="1"/>
  <c r="AO1475" i="1"/>
  <c r="AP1540" i="1" a="1"/>
  <c r="AP1540" i="1" s="1"/>
  <c r="AP1454" i="1" a="1"/>
  <c r="AP1454" i="1" s="1"/>
  <c r="AO1498" i="1"/>
  <c r="AO1521" i="1"/>
  <c r="AO1539" i="1"/>
  <c r="AP1469" i="1" a="1"/>
  <c r="AP1469" i="1" s="1"/>
  <c r="AP1538" i="1" a="1"/>
  <c r="AP1538" i="1" s="1"/>
  <c r="AP1396" i="1" a="1"/>
  <c r="AP1396" i="1" s="1"/>
  <c r="AO1523" i="1"/>
  <c r="AO1682" i="1"/>
  <c r="AO1675" i="1"/>
  <c r="AP1650" i="1" a="1"/>
  <c r="AP1650" i="1" s="1"/>
  <c r="AO1583" i="1"/>
  <c r="AP1589" i="1" a="1"/>
  <c r="AP1589" i="1" s="1"/>
  <c r="AP1551" i="1" a="1"/>
  <c r="AP1551" i="1" s="1"/>
  <c r="AP1587" i="1" a="1"/>
  <c r="AP1587" i="1" s="1"/>
  <c r="AO1625" i="1"/>
  <c r="AP1557" i="1" a="1"/>
  <c r="AP1557" i="1" s="1"/>
  <c r="AP1523" i="1" a="1"/>
  <c r="AP1523" i="1" s="1"/>
  <c r="AO1513" i="1"/>
  <c r="AP1500" i="1" a="1"/>
  <c r="AP1500" i="1" s="1"/>
  <c r="AP1513" i="1" a="1"/>
  <c r="AP1513" i="1" s="1"/>
  <c r="AO1500" i="1"/>
  <c r="AO1505" i="1"/>
  <c r="AP1735" i="1" a="1"/>
  <c r="AP1735" i="1" s="1"/>
  <c r="AP1726" i="1" a="1"/>
  <c r="AP1726" i="1" s="1"/>
  <c r="AP1654" i="1" a="1"/>
  <c r="AP1654" i="1" s="1"/>
  <c r="AP1691" i="1" a="1"/>
  <c r="AP1691" i="1" s="1"/>
  <c r="AP1690" i="1" a="1"/>
  <c r="AP1690" i="1" s="1"/>
  <c r="AO1680" i="1"/>
  <c r="AP1686" i="1" a="1"/>
  <c r="AP1686" i="1" s="1"/>
  <c r="AP1637" i="1" a="1"/>
  <c r="AP1637" i="1" s="1"/>
  <c r="AO1602" i="1"/>
  <c r="AO1599" i="1"/>
  <c r="AP1655" i="1" a="1"/>
  <c r="AP1655" i="1" s="1"/>
  <c r="AP1626" i="1" a="1"/>
  <c r="AP1626" i="1" s="1"/>
  <c r="AP1683" i="1" a="1"/>
  <c r="AP1683" i="1" s="1"/>
  <c r="AO1537" i="1"/>
  <c r="AP1601" i="1" a="1"/>
  <c r="AP1601" i="1" s="1"/>
  <c r="AO1593" i="1"/>
  <c r="AO1678" i="1"/>
  <c r="AP1633" i="1" a="1"/>
  <c r="AP1633" i="1" s="1"/>
  <c r="AO1655" i="1"/>
  <c r="AP1519" i="1" a="1"/>
  <c r="AP1519" i="1" s="1"/>
  <c r="AO1578" i="1"/>
  <c r="AO1508" i="1"/>
  <c r="AP1539" i="1" a="1"/>
  <c r="AP1539" i="1" s="1"/>
  <c r="AO1504" i="1"/>
  <c r="AP1537" i="1" a="1"/>
  <c r="AP1537" i="1" s="1"/>
  <c r="AO1656" i="1"/>
  <c r="AP1606" i="1" a="1"/>
  <c r="AP1606" i="1" s="1"/>
  <c r="AP1648" i="1" a="1"/>
  <c r="AP1648" i="1" s="1"/>
  <c r="AO1621" i="1"/>
  <c r="AP1599" i="1" a="1"/>
  <c r="AP1599" i="1" s="1"/>
  <c r="AP1598" i="1" a="1"/>
  <c r="AP1598" i="1" s="1"/>
  <c r="AO1610" i="1"/>
  <c r="AO1617" i="1"/>
  <c r="AO1626" i="1"/>
  <c r="AP1596" i="1" a="1"/>
  <c r="AP1596" i="1" s="1"/>
  <c r="AP1583" i="1" a="1"/>
  <c r="AP1583" i="1" s="1"/>
  <c r="AO1681" i="1"/>
  <c r="AP1618" i="1" a="1"/>
  <c r="AP1618" i="1" s="1"/>
  <c r="AO1596" i="1"/>
  <c r="AO1576" i="1"/>
  <c r="AO1511" i="1"/>
  <c r="AP1472" i="1" a="1"/>
  <c r="AP1472" i="1" s="1"/>
  <c r="AP1504" i="1" a="1"/>
  <c r="AP1504" i="1" s="1"/>
  <c r="AP1483" i="1" a="1"/>
  <c r="AP1483" i="1" s="1"/>
  <c r="AP1647" i="1" a="1"/>
  <c r="AP1647" i="1" s="1"/>
  <c r="AO1601" i="1"/>
  <c r="AO1598" i="1"/>
  <c r="AP1678" i="1" a="1"/>
  <c r="AP1678" i="1" s="1"/>
  <c r="AP1593" i="1" a="1"/>
  <c r="AP1593" i="1" s="1"/>
  <c r="AP1590" i="1" a="1"/>
  <c r="AP1590" i="1" s="1"/>
  <c r="AP1552" i="1" a="1"/>
  <c r="AP1552" i="1" s="1"/>
  <c r="AP1547" i="1" a="1"/>
  <c r="AP1547" i="1" s="1"/>
  <c r="AO1560" i="1"/>
  <c r="AO1450" i="1"/>
  <c r="AP1466" i="1" a="1"/>
  <c r="AP1466" i="1" s="1"/>
  <c r="AO1769" i="1"/>
  <c r="AP1767" i="1" a="1"/>
  <c r="AP1767" i="1" s="1"/>
  <c r="AO1701" i="1"/>
  <c r="AO1710" i="1"/>
  <c r="AP1734" i="1" a="1"/>
  <c r="AP1734" i="1" s="1"/>
  <c r="AQ1734" i="1" s="1"/>
  <c r="AP1743" i="1" a="1"/>
  <c r="AP1743" i="1" s="1"/>
  <c r="AP1669" i="1" a="1"/>
  <c r="AP1669" i="1" s="1"/>
  <c r="AO1756" i="1"/>
  <c r="AP1670" i="1" a="1"/>
  <c r="AP1670" i="1" s="1"/>
  <c r="AP1682" i="1" a="1"/>
  <c r="AP1682" i="1" s="1"/>
  <c r="AO1647" i="1"/>
  <c r="AO1613" i="1"/>
  <c r="AP1617" i="1" a="1"/>
  <c r="AP1617" i="1" s="1"/>
  <c r="AQ1617" i="1" s="1"/>
  <c r="AP1563" i="1" a="1"/>
  <c r="AP1563" i="1" s="1"/>
  <c r="AO1597" i="1"/>
  <c r="AP1681" i="1" a="1"/>
  <c r="AP1681" i="1" s="1"/>
  <c r="AO1568" i="1"/>
  <c r="AO1547" i="1"/>
  <c r="AP1545" i="1" a="1"/>
  <c r="AP1545" i="1" s="1"/>
  <c r="AP1434" i="1" a="1"/>
  <c r="AP1434" i="1" s="1"/>
  <c r="AO1686" i="1"/>
  <c r="AQ1686" i="1" s="1"/>
  <c r="AP1695" i="1" a="1"/>
  <c r="AP1695" i="1" s="1"/>
  <c r="AO1657" i="1"/>
  <c r="AP1756" i="1" a="1"/>
  <c r="AP1756" i="1" s="1"/>
  <c r="AP1600" i="1" a="1"/>
  <c r="AP1600" i="1" s="1"/>
  <c r="AP1609" i="1" a="1"/>
  <c r="AP1609" i="1" s="1"/>
  <c r="AO1631" i="1"/>
  <c r="AP1623" i="1" a="1"/>
  <c r="AP1623" i="1" s="1"/>
  <c r="AO1619" i="1"/>
  <c r="AO1590" i="1"/>
  <c r="AO1559" i="1"/>
  <c r="AP1571" i="1" a="1"/>
  <c r="AP1571" i="1" s="1"/>
  <c r="AO1585" i="1"/>
  <c r="AO1488" i="1"/>
  <c r="AO1516" i="1"/>
  <c r="AP1487" i="1" a="1"/>
  <c r="AP1487" i="1" s="1"/>
  <c r="AR1195" i="1"/>
  <c r="AP45" i="1" a="1"/>
  <c r="AP45" i="1" s="1"/>
  <c r="AR117" i="1"/>
  <c r="AR855" i="1"/>
  <c r="AR109" i="1"/>
  <c r="AO910" i="1"/>
  <c r="AO566" i="1"/>
  <c r="AR467" i="1"/>
  <c r="AR1140" i="1"/>
  <c r="AO1252" i="1"/>
  <c r="AR1073" i="1"/>
  <c r="AR692" i="1"/>
  <c r="AO601" i="1"/>
  <c r="AP325" i="1" a="1"/>
  <c r="AP325" i="1" s="1"/>
  <c r="AR395" i="1"/>
  <c r="AR317" i="1"/>
  <c r="AO932" i="1"/>
  <c r="AO764" i="1"/>
  <c r="AR2013" i="1"/>
  <c r="AP2013" i="1" a="1"/>
  <c r="AP2013" i="1" s="1"/>
  <c r="AO2013" i="1"/>
  <c r="AQ2017" i="1"/>
  <c r="AP2011" i="1" a="1"/>
  <c r="AP2011" i="1" s="1"/>
  <c r="AO2011" i="1"/>
  <c r="AR2011" i="1"/>
  <c r="AP2010" i="1" a="1"/>
  <c r="AP2010" i="1" s="1"/>
  <c r="AO2010" i="1"/>
  <c r="AR2010" i="1"/>
  <c r="AQ1992" i="1"/>
  <c r="AQ1991" i="1"/>
  <c r="AQ1977" i="1"/>
  <c r="AP1975" i="1" a="1"/>
  <c r="AP1975" i="1" s="1"/>
  <c r="AO1975" i="1"/>
  <c r="AR1975" i="1"/>
  <c r="AR1971" i="1"/>
  <c r="AO1971" i="1"/>
  <c r="AP1971" i="1" a="1"/>
  <c r="AP1971" i="1" s="1"/>
  <c r="AR1967" i="1"/>
  <c r="AP1967" i="1" a="1"/>
  <c r="AP1967" i="1" s="1"/>
  <c r="AO1967" i="1"/>
  <c r="AR1963" i="1"/>
  <c r="AO1963" i="1"/>
  <c r="AP1963" i="1" a="1"/>
  <c r="AP1963" i="1" s="1"/>
  <c r="AO1946" i="1"/>
  <c r="AR1946" i="1"/>
  <c r="AP1946" i="1" a="1"/>
  <c r="AP1946" i="1" s="1"/>
  <c r="AR1942" i="1"/>
  <c r="AO1942" i="1"/>
  <c r="AP1942" i="1" a="1"/>
  <c r="AP1942" i="1" s="1"/>
  <c r="AQ2004" i="1"/>
  <c r="AQ1999" i="1"/>
  <c r="AP1979" i="1" a="1"/>
  <c r="AP1979" i="1" s="1"/>
  <c r="AR1979" i="1"/>
  <c r="AO1979" i="1"/>
  <c r="AP1956" i="1" a="1"/>
  <c r="AP1956" i="1" s="1"/>
  <c r="AO1956" i="1"/>
  <c r="AR1956" i="1"/>
  <c r="AQ1984" i="1"/>
  <c r="AR1934" i="1"/>
  <c r="AO1934" i="1"/>
  <c r="AP1934" i="1" a="1"/>
  <c r="AP1934" i="1" s="1"/>
  <c r="AQ1989" i="1"/>
  <c r="AQ1987" i="1"/>
  <c r="AP1983" i="1" a="1"/>
  <c r="AP1983" i="1" s="1"/>
  <c r="AO1983" i="1"/>
  <c r="AR1983" i="1"/>
  <c r="AP1978" i="1" a="1"/>
  <c r="AP1978" i="1" s="1"/>
  <c r="AO1978" i="1"/>
  <c r="AR1978" i="1"/>
  <c r="AP1976" i="1" a="1"/>
  <c r="AP1976" i="1" s="1"/>
  <c r="AR1976" i="1"/>
  <c r="AO1976" i="1"/>
  <c r="AR1965" i="1"/>
  <c r="AO1965" i="1"/>
  <c r="AP1965" i="1" a="1"/>
  <c r="AP1965" i="1" s="1"/>
  <c r="AR1962" i="1"/>
  <c r="AO1962" i="1"/>
  <c r="AP1962" i="1" a="1"/>
  <c r="AP1962" i="1" s="1"/>
  <c r="AP1955" i="1" a="1"/>
  <c r="AP1955" i="1" s="1"/>
  <c r="AO1955" i="1"/>
  <c r="AR1955" i="1"/>
  <c r="AQ1954" i="1"/>
  <c r="AQ1943" i="1"/>
  <c r="AQ2001" i="1"/>
  <c r="AQ1997" i="1"/>
  <c r="AR1973" i="1"/>
  <c r="AP1973" i="1" a="1"/>
  <c r="AP1973" i="1" s="1"/>
  <c r="AO1973" i="1"/>
  <c r="AR1970" i="1"/>
  <c r="AP1970" i="1" a="1"/>
  <c r="AP1970" i="1" s="1"/>
  <c r="AO1970" i="1"/>
  <c r="AR1964" i="1"/>
  <c r="AP1964" i="1" a="1"/>
  <c r="AP1964" i="1" s="1"/>
  <c r="AO1964" i="1"/>
  <c r="AR2003" i="1"/>
  <c r="AO2003" i="1"/>
  <c r="AP2003" i="1" a="1"/>
  <c r="AP2003" i="1" s="1"/>
  <c r="AQ1990" i="1"/>
  <c r="AR1958" i="1"/>
  <c r="AP1958" i="1" a="1"/>
  <c r="AP1958" i="1" s="1"/>
  <c r="AO1958" i="1"/>
  <c r="AP1953" i="1" a="1"/>
  <c r="AP1953" i="1" s="1"/>
  <c r="AR1953" i="1"/>
  <c r="AO1953" i="1"/>
  <c r="AP1952" i="1" a="1"/>
  <c r="AP1952" i="1" s="1"/>
  <c r="AR1952" i="1"/>
  <c r="AO1952" i="1"/>
  <c r="AO1951" i="1"/>
  <c r="AR1951" i="1"/>
  <c r="AP1951" i="1" a="1"/>
  <c r="AP1951" i="1" s="1"/>
  <c r="AQ2006" i="1"/>
  <c r="AR2002" i="1"/>
  <c r="AP2002" i="1" a="1"/>
  <c r="AP2002" i="1" s="1"/>
  <c r="AO2002" i="1"/>
  <c r="AQ1986" i="1"/>
  <c r="AR1981" i="1"/>
  <c r="AO1981" i="1"/>
  <c r="AP1981" i="1" a="1"/>
  <c r="AP1981" i="1" s="1"/>
  <c r="AR1969" i="1"/>
  <c r="AP1969" i="1" a="1"/>
  <c r="AP1969" i="1" s="1"/>
  <c r="AO1969" i="1"/>
  <c r="AR1966" i="1"/>
  <c r="AP1966" i="1" a="1"/>
  <c r="AP1966" i="1" s="1"/>
  <c r="AO1966" i="1"/>
  <c r="AR1960" i="1"/>
  <c r="AP1960" i="1" a="1"/>
  <c r="AP1960" i="1" s="1"/>
  <c r="AO1960" i="1"/>
  <c r="AO1994" i="1"/>
  <c r="AR1994" i="1"/>
  <c r="AP1994" i="1" a="1"/>
  <c r="AP1994" i="1" s="1"/>
  <c r="AP1947" i="1" a="1"/>
  <c r="AP1947" i="1" s="1"/>
  <c r="AR1947" i="1"/>
  <c r="AO1947" i="1"/>
  <c r="AR1940" i="1"/>
  <c r="AP1940" i="1" a="1"/>
  <c r="AP1940" i="1" s="1"/>
  <c r="AO1940" i="1"/>
  <c r="AQ2000" i="1"/>
  <c r="AR1961" i="1"/>
  <c r="AP1961" i="1" a="1"/>
  <c r="AP1961" i="1" s="1"/>
  <c r="AO1961" i="1"/>
  <c r="AP1932" i="1" a="1"/>
  <c r="AP1932" i="1" s="1"/>
  <c r="AO1932" i="1"/>
  <c r="AR1932" i="1"/>
  <c r="AQ1993" i="1"/>
  <c r="AR1948" i="1"/>
  <c r="AO1948" i="1"/>
  <c r="AP1948" i="1" a="1"/>
  <c r="AP1948" i="1" s="1"/>
  <c r="AR1927" i="1"/>
  <c r="AO1927" i="1"/>
  <c r="AP1927" i="1" a="1"/>
  <c r="AP1927" i="1" s="1"/>
  <c r="AQ1972" i="1"/>
  <c r="AQ1949" i="1"/>
  <c r="AQ1968" i="1"/>
  <c r="AP1939" i="1" a="1"/>
  <c r="AP1939" i="1" s="1"/>
  <c r="AO1939" i="1"/>
  <c r="AR1939" i="1"/>
  <c r="AO1938" i="1"/>
  <c r="AR1938" i="1"/>
  <c r="AP1938" i="1" a="1"/>
  <c r="AP1938" i="1" s="1"/>
  <c r="AR1910" i="1"/>
  <c r="AP1910" i="1" a="1"/>
  <c r="AP1910" i="1" s="1"/>
  <c r="AO1910" i="1"/>
  <c r="AR1863" i="1"/>
  <c r="AO1863" i="1"/>
  <c r="AP1863" i="1" a="1"/>
  <c r="AP1863" i="1" s="1"/>
  <c r="AR1846" i="1"/>
  <c r="AP1846" i="1" a="1"/>
  <c r="AP1846" i="1" s="1"/>
  <c r="AO1846" i="1"/>
  <c r="AO1845" i="1"/>
  <c r="AP1845" i="1" a="1"/>
  <c r="AP1845" i="1" s="1"/>
  <c r="AR1845" i="1"/>
  <c r="AQ1945" i="1"/>
  <c r="AR1929" i="1"/>
  <c r="AP1929" i="1" a="1"/>
  <c r="AP1929" i="1" s="1"/>
  <c r="AO1929" i="1"/>
  <c r="AO1925" i="1"/>
  <c r="AP1925" i="1" a="1"/>
  <c r="AP1925" i="1" s="1"/>
  <c r="AR1925" i="1"/>
  <c r="AQ1920" i="1"/>
  <c r="AP1916" i="1" a="1"/>
  <c r="AP1916" i="1" s="1"/>
  <c r="AR1916" i="1"/>
  <c r="AO1916" i="1"/>
  <c r="AO1902" i="1"/>
  <c r="AR1902" i="1"/>
  <c r="AP1902" i="1" a="1"/>
  <c r="AP1902" i="1" s="1"/>
  <c r="AP1898" i="1" a="1"/>
  <c r="AP1898" i="1" s="1"/>
  <c r="AR1898" i="1"/>
  <c r="AO1898" i="1"/>
  <c r="AO1885" i="1"/>
  <c r="AR1885" i="1"/>
  <c r="AP1885" i="1" a="1"/>
  <c r="AP1885" i="1" s="1"/>
  <c r="AR1881" i="1"/>
  <c r="AP1881" i="1" a="1"/>
  <c r="AP1881" i="1" s="1"/>
  <c r="AO1881" i="1"/>
  <c r="AP1868" i="1" a="1"/>
  <c r="AP1868" i="1" s="1"/>
  <c r="AR1868" i="1"/>
  <c r="AO1868" i="1"/>
  <c r="AO1855" i="1"/>
  <c r="AP1855" i="1" a="1"/>
  <c r="AP1855" i="1" s="1"/>
  <c r="AR1855" i="1"/>
  <c r="AR1851" i="1"/>
  <c r="AP1851" i="1" a="1"/>
  <c r="AP1851" i="1" s="1"/>
  <c r="AO1851" i="1"/>
  <c r="AP1911" i="1" a="1"/>
  <c r="AP1911" i="1" s="1"/>
  <c r="AR1911" i="1"/>
  <c r="AO1911" i="1"/>
  <c r="AP1903" i="1" a="1"/>
  <c r="AP1903" i="1" s="1"/>
  <c r="AR1903" i="1"/>
  <c r="AO1903" i="1"/>
  <c r="AP1886" i="1" a="1"/>
  <c r="AP1886" i="1" s="1"/>
  <c r="AR1886" i="1"/>
  <c r="AO1886" i="1"/>
  <c r="AP1937" i="1" a="1"/>
  <c r="AP1937" i="1" s="1"/>
  <c r="AR1937" i="1"/>
  <c r="AO1937" i="1"/>
  <c r="AR1921" i="1"/>
  <c r="AP1921" i="1" a="1"/>
  <c r="AP1921" i="1" s="1"/>
  <c r="AO1921" i="1"/>
  <c r="AR1913" i="1"/>
  <c r="AP1913" i="1" a="1"/>
  <c r="AP1913" i="1" s="1"/>
  <c r="AO1913" i="1"/>
  <c r="AQ1882" i="1"/>
  <c r="AQ1865" i="1"/>
  <c r="AQ1918" i="1"/>
  <c r="AR1914" i="1"/>
  <c r="AO1914" i="1"/>
  <c r="AP1914" i="1" a="1"/>
  <c r="AP1914" i="1" s="1"/>
  <c r="AO1919" i="1"/>
  <c r="AR1919" i="1"/>
  <c r="AP1919" i="1" a="1"/>
  <c r="AP1919" i="1" s="1"/>
  <c r="AQ1905" i="1"/>
  <c r="AR1897" i="1"/>
  <c r="AP1897" i="1" a="1"/>
  <c r="AP1897" i="1" s="1"/>
  <c r="AO1897" i="1"/>
  <c r="AP1894" i="1" a="1"/>
  <c r="AP1894" i="1" s="1"/>
  <c r="AO1894" i="1"/>
  <c r="AR1894" i="1"/>
  <c r="AP1891" i="1" a="1"/>
  <c r="AP1891" i="1" s="1"/>
  <c r="AR1891" i="1"/>
  <c r="AO1891" i="1"/>
  <c r="AQ1889" i="1"/>
  <c r="AQ1888" i="1"/>
  <c r="AR1879" i="1"/>
  <c r="AP1879" i="1" a="1"/>
  <c r="AP1879" i="1" s="1"/>
  <c r="AO1879" i="1"/>
  <c r="AQ1869" i="1"/>
  <c r="AO1917" i="1"/>
  <c r="AR1917" i="1"/>
  <c r="AP1917" i="1" a="1"/>
  <c r="AP1917" i="1" s="1"/>
  <c r="AQ1906" i="1"/>
  <c r="AQ1904" i="1"/>
  <c r="AO1895" i="1"/>
  <c r="AP1895" i="1" a="1"/>
  <c r="AP1895" i="1" s="1"/>
  <c r="AR1895" i="1"/>
  <c r="AR1936" i="1"/>
  <c r="AP1936" i="1" a="1"/>
  <c r="AP1936" i="1" s="1"/>
  <c r="AO1936" i="1"/>
  <c r="AQ1900" i="1"/>
  <c r="AQ1899" i="1"/>
  <c r="AQ1893" i="1"/>
  <c r="AQ1876" i="1"/>
  <c r="AO1871" i="1"/>
  <c r="AP1871" i="1" a="1"/>
  <c r="AP1871" i="1" s="1"/>
  <c r="AR1871" i="1"/>
  <c r="AQ1856" i="1"/>
  <c r="AQ1926" i="1"/>
  <c r="AQ1915" i="1"/>
  <c r="AR1887" i="1"/>
  <c r="AP1887" i="1" a="1"/>
  <c r="AP1887" i="1" s="1"/>
  <c r="AO1887" i="1"/>
  <c r="AQ1901" i="1"/>
  <c r="AQ1884" i="1"/>
  <c r="AP1847" i="1" a="1"/>
  <c r="AP1847" i="1" s="1"/>
  <c r="AO1847" i="1"/>
  <c r="AR1847" i="1"/>
  <c r="AR1844" i="1"/>
  <c r="AP1844" i="1" a="1"/>
  <c r="AP1844" i="1" s="1"/>
  <c r="AO1844" i="1"/>
  <c r="AR1829" i="1"/>
  <c r="AO1829" i="1"/>
  <c r="AP1829" i="1" a="1"/>
  <c r="AP1829" i="1" s="1"/>
  <c r="AP1924" i="1" a="1"/>
  <c r="AP1924" i="1" s="1"/>
  <c r="AR1924" i="1"/>
  <c r="AO1924" i="1"/>
  <c r="AR1873" i="1"/>
  <c r="AO1873" i="1"/>
  <c r="AP1873" i="1" a="1"/>
  <c r="AP1873" i="1" s="1"/>
  <c r="AR1858" i="1"/>
  <c r="AP1858" i="1" a="1"/>
  <c r="AP1858" i="1" s="1"/>
  <c r="AO1858" i="1"/>
  <c r="AP1852" i="1" a="1"/>
  <c r="AP1852" i="1" s="1"/>
  <c r="AO1852" i="1"/>
  <c r="AR1852" i="1"/>
  <c r="AQ1850" i="1"/>
  <c r="AQ1835" i="1"/>
  <c r="AQ1883" i="1"/>
  <c r="AQ1866" i="1"/>
  <c r="AQ1859" i="1"/>
  <c r="AQ1909" i="1"/>
  <c r="AO1877" i="1"/>
  <c r="AP1877" i="1" a="1"/>
  <c r="AP1877" i="1" s="1"/>
  <c r="AR1877" i="1"/>
  <c r="AR1875" i="1"/>
  <c r="AP1875" i="1" a="1"/>
  <c r="AP1875" i="1" s="1"/>
  <c r="AO1875" i="1"/>
  <c r="AO1861" i="1"/>
  <c r="AR1861" i="1"/>
  <c r="AP1861" i="1" a="1"/>
  <c r="AP1861" i="1" s="1"/>
  <c r="AR1870" i="1"/>
  <c r="AP1870" i="1" a="1"/>
  <c r="AP1870" i="1" s="1"/>
  <c r="AO1870" i="1"/>
  <c r="AR1839" i="1"/>
  <c r="AO1839" i="1"/>
  <c r="AP1839" i="1" a="1"/>
  <c r="AP1839" i="1" s="1"/>
  <c r="AQ1867" i="1"/>
  <c r="AQ1854" i="1"/>
  <c r="AQ1842" i="1"/>
  <c r="AR1805" i="1"/>
  <c r="AO1805" i="1"/>
  <c r="AP1805" i="1" a="1"/>
  <c r="AP1805" i="1" s="1"/>
  <c r="AQ1874" i="1"/>
  <c r="AQ1853" i="1"/>
  <c r="AR1840" i="1"/>
  <c r="AP1840" i="1" a="1"/>
  <c r="AP1840" i="1" s="1"/>
  <c r="AO1840" i="1"/>
  <c r="AP1837" i="1" a="1"/>
  <c r="AP1837" i="1" s="1"/>
  <c r="AR1837" i="1"/>
  <c r="AO1837" i="1"/>
  <c r="AR1857" i="1"/>
  <c r="AP1857" i="1" a="1"/>
  <c r="AP1857" i="1" s="1"/>
  <c r="AO1857" i="1"/>
  <c r="AQ1826" i="1"/>
  <c r="AP1820" i="1" a="1"/>
  <c r="AP1820" i="1" s="1"/>
  <c r="AO1820" i="1"/>
  <c r="AR1820" i="1"/>
  <c r="AP1818" i="1" a="1"/>
  <c r="AP1818" i="1" s="1"/>
  <c r="AO1818" i="1"/>
  <c r="AR1818" i="1"/>
  <c r="AP1860" i="1" a="1"/>
  <c r="AP1860" i="1" s="1"/>
  <c r="AO1860" i="1"/>
  <c r="AR1860" i="1"/>
  <c r="AQ1923" i="1"/>
  <c r="AQ1890" i="1"/>
  <c r="AQ1841" i="1"/>
  <c r="AQ1834" i="1"/>
  <c r="AQ1933" i="1"/>
  <c r="AR1828" i="1"/>
  <c r="AO1828" i="1"/>
  <c r="AP1828" i="1" a="1"/>
  <c r="AP1828" i="1" s="1"/>
  <c r="AR1823" i="1"/>
  <c r="AO1823" i="1"/>
  <c r="AP1823" i="1" a="1"/>
  <c r="AP1823" i="1" s="1"/>
  <c r="AR1813" i="1"/>
  <c r="AP1813" i="1" a="1"/>
  <c r="AP1813" i="1" s="1"/>
  <c r="AO1813" i="1"/>
  <c r="AP1773" i="1" a="1"/>
  <c r="AP1773" i="1" s="1"/>
  <c r="AO1773" i="1"/>
  <c r="AR1773" i="1"/>
  <c r="AP1824" i="1" a="1"/>
  <c r="AP1824" i="1" s="1"/>
  <c r="AR1824" i="1"/>
  <c r="AO1824" i="1"/>
  <c r="AQ1819" i="1"/>
  <c r="AP1801" i="1" a="1"/>
  <c r="AP1801" i="1" s="1"/>
  <c r="AR1801" i="1"/>
  <c r="AO1801" i="1"/>
  <c r="AO1832" i="1"/>
  <c r="AR1832" i="1"/>
  <c r="AP1832" i="1" a="1"/>
  <c r="AP1832" i="1" s="1"/>
  <c r="AP1836" i="1" a="1"/>
  <c r="AP1836" i="1" s="1"/>
  <c r="AO1836" i="1"/>
  <c r="AR1836" i="1"/>
  <c r="AQ1825" i="1"/>
  <c r="AQ1812" i="1"/>
  <c r="AQ1802" i="1"/>
  <c r="AR1821" i="1"/>
  <c r="AP1821" i="1" a="1"/>
  <c r="AP1821" i="1" s="1"/>
  <c r="AO1821" i="1"/>
  <c r="AQ1817" i="1"/>
  <c r="AR1793" i="1"/>
  <c r="AP1793" i="1" a="1"/>
  <c r="AP1793" i="1" s="1"/>
  <c r="AO1793" i="1"/>
  <c r="AO1843" i="1"/>
  <c r="AP1843" i="1" a="1"/>
  <c r="AP1843" i="1" s="1"/>
  <c r="AR1843" i="1"/>
  <c r="AQ1806" i="1"/>
  <c r="AP1772" i="1" a="1"/>
  <c r="AP1772" i="1" s="1"/>
  <c r="AO1772" i="1"/>
  <c r="AR1772" i="1"/>
  <c r="AQ1810" i="1"/>
  <c r="AR1808" i="1"/>
  <c r="AP1808" i="1" a="1"/>
  <c r="AP1808" i="1" s="1"/>
  <c r="AO1808" i="1"/>
  <c r="AQ1790" i="1"/>
  <c r="AR1785" i="1"/>
  <c r="AP1785" i="1" a="1"/>
  <c r="AP1785" i="1" s="1"/>
  <c r="AO1785" i="1"/>
  <c r="AQ1783" i="1"/>
  <c r="AP1778" i="1" a="1"/>
  <c r="AP1778" i="1" s="1"/>
  <c r="AO1778" i="1"/>
  <c r="AR1778" i="1"/>
  <c r="AQ1791" i="1"/>
  <c r="AO1777" i="1"/>
  <c r="AP1777" i="1" a="1"/>
  <c r="AP1777" i="1" s="1"/>
  <c r="AR1777" i="1"/>
  <c r="AQ1831" i="1"/>
  <c r="AP1788" i="1" a="1"/>
  <c r="AP1788" i="1" s="1"/>
  <c r="AR1788" i="1"/>
  <c r="AO1788" i="1"/>
  <c r="AQ1804" i="1"/>
  <c r="AR1797" i="1"/>
  <c r="AP1797" i="1" a="1"/>
  <c r="AP1797" i="1" s="1"/>
  <c r="AO1797" i="1"/>
  <c r="AP1796" i="1" a="1"/>
  <c r="AP1796" i="1" s="1"/>
  <c r="AO1796" i="1"/>
  <c r="AR1796" i="1"/>
  <c r="AQ1769" i="1"/>
  <c r="AQ1814" i="1"/>
  <c r="AQ1803" i="1"/>
  <c r="AR1792" i="1"/>
  <c r="AP1792" i="1" a="1"/>
  <c r="AP1792" i="1" s="1"/>
  <c r="AO1792" i="1"/>
  <c r="AQ1771" i="1"/>
  <c r="AQ1770" i="1"/>
  <c r="AQ1799" i="1"/>
  <c r="AQ1794" i="1"/>
  <c r="AP1789" i="1" a="1"/>
  <c r="AP1789" i="1" s="1"/>
  <c r="AR1789" i="1"/>
  <c r="AO1789" i="1"/>
  <c r="AQ1784" i="1"/>
  <c r="AR1795" i="1"/>
  <c r="AO1795" i="1"/>
  <c r="AP1795" i="1" a="1"/>
  <c r="AP1795" i="1" s="1"/>
  <c r="AQ1782" i="1"/>
  <c r="AP1781" i="1" a="1"/>
  <c r="AP1781" i="1" s="1"/>
  <c r="AO1781" i="1"/>
  <c r="AR1781" i="1"/>
  <c r="AP1739" i="1" a="1"/>
  <c r="AP1739" i="1" s="1"/>
  <c r="AO1739" i="1"/>
  <c r="AO1738" i="1"/>
  <c r="AP1738" i="1" a="1"/>
  <c r="AP1738" i="1" s="1"/>
  <c r="AP1730" i="1" a="1"/>
  <c r="AP1730" i="1" s="1"/>
  <c r="AO1730" i="1"/>
  <c r="AR1775" i="1"/>
  <c r="AP1775" i="1" a="1"/>
  <c r="AP1775" i="1" s="1"/>
  <c r="AO1775" i="1"/>
  <c r="AQ1752" i="1"/>
  <c r="AP1763" i="1" a="1"/>
  <c r="AP1763" i="1" s="1"/>
  <c r="AO1763" i="1"/>
  <c r="AO1720" i="1"/>
  <c r="AP1720" i="1" a="1"/>
  <c r="AP1720" i="1" s="1"/>
  <c r="AP1747" i="1" a="1"/>
  <c r="AP1747" i="1" s="1"/>
  <c r="AO1747" i="1"/>
  <c r="AQ1735" i="1"/>
  <c r="AQ1728" i="1"/>
  <c r="AO1762" i="1"/>
  <c r="AP1762" i="1" a="1"/>
  <c r="AP1762" i="1" s="1"/>
  <c r="AQ1761" i="1"/>
  <c r="AP1737" i="1" a="1"/>
  <c r="AP1737" i="1" s="1"/>
  <c r="AO1737" i="1"/>
  <c r="AP1721" i="1" a="1"/>
  <c r="AP1721" i="1" s="1"/>
  <c r="AO1721" i="1"/>
  <c r="AP1751" i="1" a="1"/>
  <c r="AP1751" i="1" s="1"/>
  <c r="AO1751" i="1"/>
  <c r="AO1750" i="1"/>
  <c r="AP1750" i="1" a="1"/>
  <c r="AP1750" i="1" s="1"/>
  <c r="AP1746" i="1" a="1"/>
  <c r="AP1746" i="1" s="1"/>
  <c r="AO1746" i="1"/>
  <c r="AO1745" i="1"/>
  <c r="AP1745" i="1" a="1"/>
  <c r="AP1745" i="1" s="1"/>
  <c r="AQ1744" i="1"/>
  <c r="AP1768" i="1" a="1"/>
  <c r="AP1768" i="1" s="1"/>
  <c r="AO1768" i="1"/>
  <c r="AQ1753" i="1"/>
  <c r="AQ1767" i="1"/>
  <c r="AP1765" i="1" a="1"/>
  <c r="AP1765" i="1" s="1"/>
  <c r="AO1765" i="1"/>
  <c r="AQ1741" i="1"/>
  <c r="AO1736" i="1"/>
  <c r="AP1736" i="1" a="1"/>
  <c r="AP1736" i="1" s="1"/>
  <c r="AO1719" i="1"/>
  <c r="AP1719" i="1" a="1"/>
  <c r="AP1719" i="1" s="1"/>
  <c r="AP1715" i="1" a="1"/>
  <c r="AP1715" i="1" s="1"/>
  <c r="AO1715" i="1"/>
  <c r="AO1755" i="1"/>
  <c r="AP1755" i="1" a="1"/>
  <c r="AP1755" i="1" s="1"/>
  <c r="AO1714" i="1"/>
  <c r="AP1714" i="1" a="1"/>
  <c r="AP1714" i="1" s="1"/>
  <c r="AO1711" i="1"/>
  <c r="AP1711" i="1" a="1"/>
  <c r="AP1711" i="1" s="1"/>
  <c r="AQ1701" i="1"/>
  <c r="AQ1743" i="1"/>
  <c r="AQ1733" i="1"/>
  <c r="AP1723" i="1" a="1"/>
  <c r="AP1723" i="1" s="1"/>
  <c r="AO1723" i="1"/>
  <c r="AQ1717" i="1"/>
  <c r="AQ1710" i="1"/>
  <c r="AQ1709" i="1"/>
  <c r="AO1698" i="1"/>
  <c r="AP1698" i="1" a="1"/>
  <c r="AP1698" i="1" s="1"/>
  <c r="AP1759" i="1" a="1"/>
  <c r="AP1759" i="1" s="1"/>
  <c r="AO1759" i="1"/>
  <c r="AQ1732" i="1"/>
  <c r="AO1729" i="1"/>
  <c r="AP1729" i="1" a="1"/>
  <c r="AP1729" i="1" s="1"/>
  <c r="AP1703" i="1" a="1"/>
  <c r="AP1703" i="1" s="1"/>
  <c r="AO1703" i="1"/>
  <c r="AO1694" i="1"/>
  <c r="AP1694" i="1" a="1"/>
  <c r="AP1694" i="1" s="1"/>
  <c r="AO1685" i="1"/>
  <c r="AP1685" i="1" a="1"/>
  <c r="AP1685" i="1" s="1"/>
  <c r="AP1754" i="1" a="1"/>
  <c r="AP1754" i="1" s="1"/>
  <c r="AO1754" i="1"/>
  <c r="AO1742" i="1"/>
  <c r="AP1742" i="1" a="1"/>
  <c r="AP1742" i="1" s="1"/>
  <c r="AP1708" i="1" a="1"/>
  <c r="AP1708" i="1" s="1"/>
  <c r="AO1708" i="1"/>
  <c r="AP1707" i="1" a="1"/>
  <c r="AP1707" i="1" s="1"/>
  <c r="AO1707" i="1"/>
  <c r="AO1700" i="1"/>
  <c r="AP1700" i="1" a="1"/>
  <c r="AP1700" i="1" s="1"/>
  <c r="AO1697" i="1"/>
  <c r="AP1697" i="1" a="1"/>
  <c r="AP1697" i="1" s="1"/>
  <c r="AP1687" i="1" a="1"/>
  <c r="AP1687" i="1" s="1"/>
  <c r="AO1687" i="1"/>
  <c r="AP1760" i="1" a="1"/>
  <c r="AP1760" i="1" s="1"/>
  <c r="AO1760" i="1"/>
  <c r="AO1758" i="1"/>
  <c r="AP1758" i="1" a="1"/>
  <c r="AP1758" i="1" s="1"/>
  <c r="AP1712" i="1" a="1"/>
  <c r="AP1712" i="1" s="1"/>
  <c r="AO1712" i="1"/>
  <c r="AO1704" i="1"/>
  <c r="AP1704" i="1" a="1"/>
  <c r="AP1704" i="1" s="1"/>
  <c r="AQ1727" i="1"/>
  <c r="AP1679" i="1" a="1"/>
  <c r="AP1679" i="1" s="1"/>
  <c r="AO1679" i="1"/>
  <c r="AP1658" i="1" a="1"/>
  <c r="AP1658" i="1" s="1"/>
  <c r="AO1658" i="1"/>
  <c r="AR1658" i="1"/>
  <c r="AO1702" i="1"/>
  <c r="AP1702" i="1" a="1"/>
  <c r="AP1702" i="1" s="1"/>
  <c r="AQ1688" i="1"/>
  <c r="AQ1677" i="1"/>
  <c r="AP1674" i="1" a="1"/>
  <c r="AP1674" i="1" s="1"/>
  <c r="AO1674" i="1"/>
  <c r="AR1674" i="1"/>
  <c r="AP1652" i="1" a="1"/>
  <c r="AP1652" i="1" s="1"/>
  <c r="AO1652" i="1"/>
  <c r="AR1652" i="1"/>
  <c r="AQ1691" i="1"/>
  <c r="AQ1669" i="1"/>
  <c r="AQ1666" i="1"/>
  <c r="AR1653" i="1"/>
  <c r="AO1653" i="1"/>
  <c r="AP1653" i="1" a="1"/>
  <c r="AP1653" i="1" s="1"/>
  <c r="AQ1740" i="1"/>
  <c r="AP1725" i="1" a="1"/>
  <c r="AP1725" i="1" s="1"/>
  <c r="AO1725" i="1"/>
  <c r="AP1718" i="1" a="1"/>
  <c r="AP1718" i="1" s="1"/>
  <c r="AO1718" i="1"/>
  <c r="AO1706" i="1"/>
  <c r="AP1706" i="1" a="1"/>
  <c r="AP1706" i="1" s="1"/>
  <c r="AQ1695" i="1"/>
  <c r="AQ1693" i="1"/>
  <c r="AX1693" i="1" s="1"/>
  <c r="AO1651" i="1"/>
  <c r="AR1651" i="1"/>
  <c r="AP1651" i="1" a="1"/>
  <c r="AP1651" i="1" s="1"/>
  <c r="AP1649" i="1" a="1"/>
  <c r="AP1649" i="1" s="1"/>
  <c r="AR1649" i="1"/>
  <c r="AO1649" i="1"/>
  <c r="AR1620" i="1"/>
  <c r="AO1620" i="1"/>
  <c r="AP1620" i="1" a="1"/>
  <c r="AP1620" i="1" s="1"/>
  <c r="AO1699" i="1"/>
  <c r="AP1699" i="1" a="1"/>
  <c r="AP1699" i="1" s="1"/>
  <c r="AO1696" i="1"/>
  <c r="AP1696" i="1" a="1"/>
  <c r="AP1696" i="1" s="1"/>
  <c r="AP1692" i="1" a="1"/>
  <c r="AP1692" i="1" s="1"/>
  <c r="AO1692" i="1"/>
  <c r="AQ1673" i="1"/>
  <c r="AQ1656" i="1"/>
  <c r="AO1612" i="1"/>
  <c r="AP1612" i="1" a="1"/>
  <c r="AP1612" i="1" s="1"/>
  <c r="AR1612" i="1"/>
  <c r="AQ1690" i="1"/>
  <c r="AR1662" i="1"/>
  <c r="AP1662" i="1" a="1"/>
  <c r="AP1662" i="1" s="1"/>
  <c r="AO1662" i="1"/>
  <c r="AQ1657" i="1"/>
  <c r="AR1635" i="1"/>
  <c r="AP1635" i="1" a="1"/>
  <c r="AP1635" i="1" s="1"/>
  <c r="AO1635" i="1"/>
  <c r="AQ1756" i="1"/>
  <c r="AP1684" i="1" a="1"/>
  <c r="AP1684" i="1" s="1"/>
  <c r="AO1684" i="1"/>
  <c r="AR1671" i="1"/>
  <c r="AO1671" i="1"/>
  <c r="AP1671" i="1" a="1"/>
  <c r="AP1671" i="1" s="1"/>
  <c r="AR1663" i="1"/>
  <c r="AO1663" i="1"/>
  <c r="AP1663" i="1" a="1"/>
  <c r="AP1663" i="1" s="1"/>
  <c r="AR1659" i="1"/>
  <c r="AP1659" i="1" a="1"/>
  <c r="AP1659" i="1" s="1"/>
  <c r="AO1659" i="1"/>
  <c r="AR1627" i="1"/>
  <c r="AO1627" i="1"/>
  <c r="AP1627" i="1" a="1"/>
  <c r="AP1627" i="1" s="1"/>
  <c r="AP1676" i="1" a="1"/>
  <c r="AP1676" i="1" s="1"/>
  <c r="AR1676" i="1"/>
  <c r="AO1676" i="1"/>
  <c r="AQ1606" i="1"/>
  <c r="AQ1648" i="1"/>
  <c r="AQ1640" i="1"/>
  <c r="AQ1638" i="1"/>
  <c r="AP1628" i="1" a="1"/>
  <c r="AP1628" i="1" s="1"/>
  <c r="AR1628" i="1"/>
  <c r="AO1628" i="1"/>
  <c r="AR1614" i="1"/>
  <c r="AP1614" i="1" a="1"/>
  <c r="AP1614" i="1" s="1"/>
  <c r="AO1614" i="1"/>
  <c r="AQ1602" i="1"/>
  <c r="AR1644" i="1"/>
  <c r="AP1644" i="1" a="1"/>
  <c r="AP1644" i="1" s="1"/>
  <c r="AO1644" i="1"/>
  <c r="AR1641" i="1"/>
  <c r="AP1641" i="1" a="1"/>
  <c r="AP1641" i="1" s="1"/>
  <c r="AO1641" i="1"/>
  <c r="AR1639" i="1"/>
  <c r="AP1639" i="1" a="1"/>
  <c r="AP1639" i="1" s="1"/>
  <c r="AO1639" i="1"/>
  <c r="AO1624" i="1"/>
  <c r="AP1624" i="1" a="1"/>
  <c r="AP1624" i="1" s="1"/>
  <c r="AR1624" i="1"/>
  <c r="AO1605" i="1"/>
  <c r="AR1605" i="1"/>
  <c r="AP1605" i="1" a="1"/>
  <c r="AP1605" i="1" s="1"/>
  <c r="AO1604" i="1"/>
  <c r="AP1604" i="1" a="1"/>
  <c r="AP1604" i="1" s="1"/>
  <c r="AR1604" i="1"/>
  <c r="AO1603" i="1"/>
  <c r="AP1603" i="1" a="1"/>
  <c r="AP1603" i="1" s="1"/>
  <c r="AR1603" i="1"/>
  <c r="AQ1593" i="1"/>
  <c r="AR1586" i="1"/>
  <c r="AP1586" i="1" a="1"/>
  <c r="AP1586" i="1" s="1"/>
  <c r="AO1586" i="1"/>
  <c r="AP1584" i="1" a="1"/>
  <c r="AP1584" i="1" s="1"/>
  <c r="AO1584" i="1"/>
  <c r="AR1584" i="1"/>
  <c r="AR1580" i="1"/>
  <c r="AP1580" i="1" a="1"/>
  <c r="AP1580" i="1" s="1"/>
  <c r="AO1580" i="1"/>
  <c r="AQ1682" i="1"/>
  <c r="AQ1647" i="1"/>
  <c r="AO1634" i="1"/>
  <c r="AP1634" i="1" a="1"/>
  <c r="AP1634" i="1" s="1"/>
  <c r="AR1634" i="1"/>
  <c r="AR1615" i="1"/>
  <c r="AP1615" i="1" a="1"/>
  <c r="AP1615" i="1" s="1"/>
  <c r="AO1615" i="1"/>
  <c r="AQ1613" i="1"/>
  <c r="AQ1601" i="1"/>
  <c r="AQ1600" i="1"/>
  <c r="AQ1599" i="1"/>
  <c r="AQ1598" i="1"/>
  <c r="AR1592" i="1"/>
  <c r="AO1592" i="1"/>
  <c r="AP1592" i="1" a="1"/>
  <c r="AP1592" i="1" s="1"/>
  <c r="AQ1678" i="1"/>
  <c r="AR1645" i="1"/>
  <c r="AP1645" i="1" a="1"/>
  <c r="AP1645" i="1" s="1"/>
  <c r="AO1645" i="1"/>
  <c r="AR1632" i="1"/>
  <c r="AO1632" i="1"/>
  <c r="AP1632" i="1" a="1"/>
  <c r="AP1632" i="1" s="1"/>
  <c r="AQ1609" i="1"/>
  <c r="AQ1631" i="1"/>
  <c r="AR1630" i="1"/>
  <c r="AO1630" i="1"/>
  <c r="AP1630" i="1" a="1"/>
  <c r="AP1630" i="1" s="1"/>
  <c r="AQ1675" i="1"/>
  <c r="AQ1655" i="1"/>
  <c r="AQ1650" i="1"/>
  <c r="AR1646" i="1"/>
  <c r="AP1646" i="1" a="1"/>
  <c r="AP1646" i="1" s="1"/>
  <c r="AO1646" i="1"/>
  <c r="AR1643" i="1"/>
  <c r="AP1643" i="1" a="1"/>
  <c r="AP1643" i="1" s="1"/>
  <c r="AO1643" i="1"/>
  <c r="AR1622" i="1"/>
  <c r="AP1622" i="1" a="1"/>
  <c r="AP1622" i="1" s="1"/>
  <c r="AO1622" i="1"/>
  <c r="AR1642" i="1"/>
  <c r="AP1642" i="1" a="1"/>
  <c r="AP1642" i="1" s="1"/>
  <c r="AO1642" i="1"/>
  <c r="AR1636" i="1"/>
  <c r="AP1636" i="1" a="1"/>
  <c r="AP1636" i="1" s="1"/>
  <c r="AO1636" i="1"/>
  <c r="AP1611" i="1" a="1"/>
  <c r="AP1611" i="1" s="1"/>
  <c r="AR1611" i="1"/>
  <c r="AO1611" i="1"/>
  <c r="AO1607" i="1"/>
  <c r="AP1607" i="1" a="1"/>
  <c r="AP1607" i="1" s="1"/>
  <c r="AR1607" i="1"/>
  <c r="AQ1583" i="1"/>
  <c r="AR1579" i="1"/>
  <c r="AO1579" i="1"/>
  <c r="AP1579" i="1" a="1"/>
  <c r="AP1579" i="1" s="1"/>
  <c r="AR1553" i="1"/>
  <c r="AP1553" i="1" a="1"/>
  <c r="AP1553" i="1" s="1"/>
  <c r="AO1553" i="1"/>
  <c r="AQ1626" i="1"/>
  <c r="AQ1597" i="1"/>
  <c r="AO1595" i="1"/>
  <c r="AR1595" i="1"/>
  <c r="AP1595" i="1" a="1"/>
  <c r="AP1595" i="1" s="1"/>
  <c r="AR1591" i="1"/>
  <c r="AP1591" i="1" a="1"/>
  <c r="AP1591" i="1" s="1"/>
  <c r="AO1591" i="1"/>
  <c r="AR1574" i="1"/>
  <c r="AP1574" i="1" a="1"/>
  <c r="AP1574" i="1" s="1"/>
  <c r="AO1574" i="1"/>
  <c r="AR1566" i="1"/>
  <c r="AP1566" i="1" a="1"/>
  <c r="AP1566" i="1" s="1"/>
  <c r="AO1566" i="1"/>
  <c r="AO1562" i="1"/>
  <c r="AR1562" i="1"/>
  <c r="AP1562" i="1" a="1"/>
  <c r="AP1562" i="1" s="1"/>
  <c r="AR1558" i="1"/>
  <c r="AP1558" i="1" a="1"/>
  <c r="AP1558" i="1" s="1"/>
  <c r="AO1558" i="1"/>
  <c r="AO1569" i="1"/>
  <c r="AP1569" i="1" a="1"/>
  <c r="AP1569" i="1" s="1"/>
  <c r="AR1569" i="1"/>
  <c r="AP1554" i="1" a="1"/>
  <c r="AP1554" i="1" s="1"/>
  <c r="AO1554" i="1"/>
  <c r="AR1554" i="1"/>
  <c r="AQ1623" i="1"/>
  <c r="AR1582" i="1"/>
  <c r="AP1582" i="1" a="1"/>
  <c r="AP1582" i="1" s="1"/>
  <c r="AO1582" i="1"/>
  <c r="AP1581" i="1" a="1"/>
  <c r="AP1581" i="1" s="1"/>
  <c r="AO1581" i="1"/>
  <c r="AR1581" i="1"/>
  <c r="AR1575" i="1"/>
  <c r="AP1575" i="1" a="1"/>
  <c r="AP1575" i="1" s="1"/>
  <c r="AO1575" i="1"/>
  <c r="AP1567" i="1" a="1"/>
  <c r="AP1567" i="1" s="1"/>
  <c r="AO1567" i="1"/>
  <c r="AR1567" i="1"/>
  <c r="AR1564" i="1"/>
  <c r="AP1564" i="1" a="1"/>
  <c r="AP1564" i="1" s="1"/>
  <c r="AO1564" i="1"/>
  <c r="AQ1681" i="1"/>
  <c r="AQ1625" i="1"/>
  <c r="AQ1618" i="1"/>
  <c r="AR1573" i="1"/>
  <c r="AP1573" i="1" a="1"/>
  <c r="AP1573" i="1" s="1"/>
  <c r="AO1573" i="1"/>
  <c r="AR1565" i="1"/>
  <c r="AP1565" i="1" a="1"/>
  <c r="AP1565" i="1" s="1"/>
  <c r="AO1565" i="1"/>
  <c r="AQ1683" i="1"/>
  <c r="AQ1596" i="1"/>
  <c r="AQ1590" i="1"/>
  <c r="AR1561" i="1"/>
  <c r="AO1561" i="1"/>
  <c r="AP1561" i="1" a="1"/>
  <c r="AP1561" i="1" s="1"/>
  <c r="AP1550" i="1" a="1"/>
  <c r="AP1550" i="1" s="1"/>
  <c r="AO1550" i="1"/>
  <c r="AR1550" i="1"/>
  <c r="AQ1568" i="1"/>
  <c r="AQ1552" i="1"/>
  <c r="AR1548" i="1"/>
  <c r="AP1548" i="1" a="1"/>
  <c r="AP1548" i="1" s="1"/>
  <c r="AO1548" i="1"/>
  <c r="AQ1545" i="1"/>
  <c r="AR1526" i="1"/>
  <c r="AP1526" i="1" a="1"/>
  <c r="AP1526" i="1" s="1"/>
  <c r="AO1526" i="1"/>
  <c r="AR1509" i="1"/>
  <c r="AP1509" i="1" a="1"/>
  <c r="AP1509" i="1" s="1"/>
  <c r="AO1509" i="1"/>
  <c r="AR1570" i="1"/>
  <c r="AP1570" i="1" a="1"/>
  <c r="AP1570" i="1" s="1"/>
  <c r="AO1570" i="1"/>
  <c r="AQ1547" i="1"/>
  <c r="AO1544" i="1"/>
  <c r="AR1544" i="1"/>
  <c r="AP1544" i="1" a="1"/>
  <c r="AP1544" i="1" s="1"/>
  <c r="AP1531" i="1" a="1"/>
  <c r="AP1531" i="1" s="1"/>
  <c r="AR1531" i="1"/>
  <c r="AO1531" i="1"/>
  <c r="AP1510" i="1" a="1"/>
  <c r="AP1510" i="1" s="1"/>
  <c r="AO1510" i="1"/>
  <c r="AR1510" i="1"/>
  <c r="AO1532" i="1"/>
  <c r="AP1532" i="1" a="1"/>
  <c r="AP1532" i="1" s="1"/>
  <c r="AR1532" i="1"/>
  <c r="AP1515" i="1" a="1"/>
  <c r="AP1515" i="1" s="1"/>
  <c r="AR1515" i="1"/>
  <c r="AO1515" i="1"/>
  <c r="AR1577" i="1"/>
  <c r="AP1577" i="1" a="1"/>
  <c r="AP1577" i="1" s="1"/>
  <c r="AO1577" i="1"/>
  <c r="AR1556" i="1"/>
  <c r="AP1556" i="1" a="1"/>
  <c r="AP1556" i="1" s="1"/>
  <c r="AO1556" i="1"/>
  <c r="AP1541" i="1" a="1"/>
  <c r="AP1541" i="1" s="1"/>
  <c r="AO1541" i="1"/>
  <c r="AR1541" i="1"/>
  <c r="AP1507" i="1" a="1"/>
  <c r="AP1507" i="1" s="1"/>
  <c r="AO1507" i="1"/>
  <c r="AR1507" i="1"/>
  <c r="AO1608" i="1"/>
  <c r="AP1608" i="1" a="1"/>
  <c r="AP1608" i="1" s="1"/>
  <c r="AR1608" i="1"/>
  <c r="AQ1585" i="1"/>
  <c r="AQ1571" i="1"/>
  <c r="AP1525" i="1" a="1"/>
  <c r="AP1525" i="1" s="1"/>
  <c r="AR1525" i="1"/>
  <c r="AO1525" i="1"/>
  <c r="AR1478" i="1"/>
  <c r="AO1478" i="1"/>
  <c r="AP1478" i="1" a="1"/>
  <c r="AP1478" i="1" s="1"/>
  <c r="AP1546" i="1" a="1"/>
  <c r="AP1546" i="1" s="1"/>
  <c r="AO1546" i="1"/>
  <c r="AR1546" i="1"/>
  <c r="AQ1535" i="1"/>
  <c r="AR1534" i="1"/>
  <c r="AO1534" i="1"/>
  <c r="AP1534" i="1" a="1"/>
  <c r="AP1534" i="1" s="1"/>
  <c r="AQ1523" i="1"/>
  <c r="AR1486" i="1"/>
  <c r="AO1486" i="1"/>
  <c r="AP1486" i="1" a="1"/>
  <c r="AP1486" i="1" s="1"/>
  <c r="AR1480" i="1"/>
  <c r="AP1480" i="1" a="1"/>
  <c r="AP1480" i="1" s="1"/>
  <c r="AO1480" i="1"/>
  <c r="AR1477" i="1"/>
  <c r="AP1477" i="1" a="1"/>
  <c r="AP1477" i="1" s="1"/>
  <c r="AO1477" i="1"/>
  <c r="AO1411" i="1"/>
  <c r="AR1411" i="1"/>
  <c r="AP1411" i="1" a="1"/>
  <c r="AP1411" i="1" s="1"/>
  <c r="AP1386" i="1" a="1"/>
  <c r="AP1386" i="1" s="1"/>
  <c r="AO1386" i="1"/>
  <c r="AR1386" i="1"/>
  <c r="AQ1536" i="1"/>
  <c r="AQ1513" i="1"/>
  <c r="AO1501" i="1"/>
  <c r="AP1501" i="1" a="1"/>
  <c r="AP1501" i="1" s="1"/>
  <c r="AR1501" i="1"/>
  <c r="AR1529" i="1"/>
  <c r="AP1529" i="1" a="1"/>
  <c r="AP1529" i="1" s="1"/>
  <c r="AO1529" i="1"/>
  <c r="AQ1500" i="1"/>
  <c r="AQ1489" i="1"/>
  <c r="AR1462" i="1"/>
  <c r="AO1462" i="1"/>
  <c r="AP1462" i="1" a="1"/>
  <c r="AP1462" i="1" s="1"/>
  <c r="AO1460" i="1"/>
  <c r="AR1460" i="1"/>
  <c r="AP1460" i="1" a="1"/>
  <c r="AP1460" i="1" s="1"/>
  <c r="AQ1539" i="1"/>
  <c r="AQ1504" i="1"/>
  <c r="AQ1483" i="1"/>
  <c r="AP1464" i="1" a="1"/>
  <c r="AP1464" i="1" s="1"/>
  <c r="AR1464" i="1"/>
  <c r="AO1464" i="1"/>
  <c r="AP1440" i="1" a="1"/>
  <c r="AP1440" i="1" s="1"/>
  <c r="AR1440" i="1"/>
  <c r="AO1440" i="1"/>
  <c r="AR1429" i="1"/>
  <c r="AP1429" i="1" a="1"/>
  <c r="AP1429" i="1" s="1"/>
  <c r="AO1429" i="1"/>
  <c r="AR1427" i="1"/>
  <c r="AO1427" i="1"/>
  <c r="AP1427" i="1" a="1"/>
  <c r="AP1427" i="1" s="1"/>
  <c r="AR1494" i="1"/>
  <c r="AP1494" i="1" a="1"/>
  <c r="AP1494" i="1" s="1"/>
  <c r="AO1494" i="1"/>
  <c r="AP1468" i="1" a="1"/>
  <c r="AP1468" i="1" s="1"/>
  <c r="AO1468" i="1"/>
  <c r="AR1468" i="1"/>
  <c r="AQ1537" i="1"/>
  <c r="AR1512" i="1"/>
  <c r="AP1512" i="1" a="1"/>
  <c r="AP1512" i="1" s="1"/>
  <c r="AO1512" i="1"/>
  <c r="AP1497" i="1" a="1"/>
  <c r="AP1497" i="1" s="1"/>
  <c r="AR1497" i="1"/>
  <c r="AO1497" i="1"/>
  <c r="AQ1521" i="1"/>
  <c r="AR1502" i="1"/>
  <c r="AO1502" i="1"/>
  <c r="AP1502" i="1" a="1"/>
  <c r="AP1502" i="1" s="1"/>
  <c r="AQ1498" i="1"/>
  <c r="AQ1458" i="1"/>
  <c r="AQ1454" i="1"/>
  <c r="AO1452" i="1"/>
  <c r="AP1452" i="1" a="1"/>
  <c r="AP1452" i="1" s="1"/>
  <c r="AR1452" i="1"/>
  <c r="AP1447" i="1" a="1"/>
  <c r="AP1447" i="1" s="1"/>
  <c r="AO1447" i="1"/>
  <c r="AR1447" i="1"/>
  <c r="AQ1444" i="1"/>
  <c r="AQ1453" i="1"/>
  <c r="AR1533" i="1"/>
  <c r="AP1533" i="1" a="1"/>
  <c r="AP1533" i="1" s="1"/>
  <c r="AO1533" i="1"/>
  <c r="AQ1466" i="1"/>
  <c r="AQ1474" i="1"/>
  <c r="AO1417" i="1"/>
  <c r="AP1417" i="1" a="1"/>
  <c r="AP1417" i="1" s="1"/>
  <c r="AR1417" i="1"/>
  <c r="AR1357" i="1"/>
  <c r="AP1357" i="1" a="1"/>
  <c r="AP1357" i="1" s="1"/>
  <c r="AO1357" i="1"/>
  <c r="AQ1540" i="1"/>
  <c r="AR1496" i="1"/>
  <c r="AO1496" i="1"/>
  <c r="AP1496" i="1" a="1"/>
  <c r="AP1496" i="1" s="1"/>
  <c r="AP1473" i="1" a="1"/>
  <c r="AP1473" i="1" s="1"/>
  <c r="AO1473" i="1"/>
  <c r="AR1473" i="1"/>
  <c r="AR1470" i="1"/>
  <c r="AP1470" i="1" a="1"/>
  <c r="AP1470" i="1" s="1"/>
  <c r="AO1470" i="1"/>
  <c r="AQ1434" i="1"/>
  <c r="AO1484" i="1"/>
  <c r="AR1484" i="1"/>
  <c r="AP1484" i="1" a="1"/>
  <c r="AP1484" i="1" s="1"/>
  <c r="AQ1487" i="1"/>
  <c r="AP1465" i="1" a="1"/>
  <c r="AP1465" i="1" s="1"/>
  <c r="AR1465" i="1"/>
  <c r="AO1465" i="1"/>
  <c r="AO1457" i="1"/>
  <c r="AR1457" i="1"/>
  <c r="AP1457" i="1" a="1"/>
  <c r="AP1457" i="1" s="1"/>
  <c r="AQ1445" i="1"/>
  <c r="AQ1433" i="1"/>
  <c r="AQ1405" i="1"/>
  <c r="AQ1392" i="1"/>
  <c r="AR1345" i="1"/>
  <c r="AP1345" i="1" a="1"/>
  <c r="AP1345" i="1" s="1"/>
  <c r="AO1345" i="1"/>
  <c r="AO1337" i="1"/>
  <c r="AP1337" i="1" a="1"/>
  <c r="AP1337" i="1" s="1"/>
  <c r="AR1337" i="1"/>
  <c r="AP1333" i="1" a="1"/>
  <c r="AP1333" i="1" s="1"/>
  <c r="AO1333" i="1"/>
  <c r="AR1333" i="1"/>
  <c r="AO1320" i="1"/>
  <c r="AP1320" i="1" a="1"/>
  <c r="AP1320" i="1" s="1"/>
  <c r="AR1320" i="1"/>
  <c r="AR1363" i="1"/>
  <c r="AP1363" i="1" a="1"/>
  <c r="AP1363" i="1" s="1"/>
  <c r="AO1363" i="1"/>
  <c r="AQ1422" i="1"/>
  <c r="AR1413" i="1"/>
  <c r="AP1413" i="1" a="1"/>
  <c r="AP1413" i="1" s="1"/>
  <c r="AO1413" i="1"/>
  <c r="AQ1352" i="1"/>
  <c r="AP1338" i="1" a="1"/>
  <c r="AP1338" i="1" s="1"/>
  <c r="AO1338" i="1"/>
  <c r="AR1338" i="1"/>
  <c r="AO1518" i="1"/>
  <c r="AR1518" i="1"/>
  <c r="AP1518" i="1" a="1"/>
  <c r="AP1518" i="1" s="1"/>
  <c r="AR1419" i="1"/>
  <c r="AP1419" i="1" a="1"/>
  <c r="AP1419" i="1" s="1"/>
  <c r="AO1419" i="1"/>
  <c r="AO1395" i="1"/>
  <c r="AR1395" i="1"/>
  <c r="AP1395" i="1" a="1"/>
  <c r="AP1395" i="1" s="1"/>
  <c r="AO1393" i="1"/>
  <c r="AR1393" i="1"/>
  <c r="AP1393" i="1" a="1"/>
  <c r="AP1393" i="1" s="1"/>
  <c r="AR1379" i="1"/>
  <c r="AP1379" i="1" a="1"/>
  <c r="AP1379" i="1" s="1"/>
  <c r="AO1379" i="1"/>
  <c r="AP1384" i="1" a="1"/>
  <c r="AP1384" i="1" s="1"/>
  <c r="AR1384" i="1"/>
  <c r="AO1384" i="1"/>
  <c r="AQ1376" i="1"/>
  <c r="AP1334" i="1" a="1"/>
  <c r="AP1334" i="1" s="1"/>
  <c r="AO1334" i="1"/>
  <c r="AR1334" i="1"/>
  <c r="AO1296" i="1"/>
  <c r="AR1296" i="1"/>
  <c r="AP1296" i="1" a="1"/>
  <c r="AP1296" i="1" s="1"/>
  <c r="AR1260" i="1"/>
  <c r="AO1260" i="1"/>
  <c r="AP1260" i="1" a="1"/>
  <c r="AP1260" i="1" s="1"/>
  <c r="AR1359" i="1"/>
  <c r="AO1359" i="1"/>
  <c r="AP1359" i="1" a="1"/>
  <c r="AP1359" i="1" s="1"/>
  <c r="AQ1308" i="1"/>
  <c r="AR1300" i="1"/>
  <c r="AP1300" i="1" a="1"/>
  <c r="AP1300" i="1" s="1"/>
  <c r="AO1300" i="1"/>
  <c r="AQ1336" i="1"/>
  <c r="AR1292" i="1"/>
  <c r="AP1292" i="1" a="1"/>
  <c r="AP1292" i="1" s="1"/>
  <c r="AO1292" i="1"/>
  <c r="AR1263" i="1"/>
  <c r="AP1263" i="1" a="1"/>
  <c r="AP1263" i="1" s="1"/>
  <c r="AO1263" i="1"/>
  <c r="AO1253" i="1"/>
  <c r="AP1253" i="1" a="1"/>
  <c r="AP1253" i="1" s="1"/>
  <c r="AR1253" i="1"/>
  <c r="AR1277" i="1"/>
  <c r="AO1277" i="1"/>
  <c r="AP1277" i="1" a="1"/>
  <c r="AP1277" i="1" s="1"/>
  <c r="AR1146" i="1"/>
  <c r="AO1146" i="1"/>
  <c r="AP1146" i="1" a="1"/>
  <c r="AP1146" i="1" s="1"/>
  <c r="AP1287" i="1" a="1"/>
  <c r="AP1287" i="1" s="1"/>
  <c r="AO1287" i="1"/>
  <c r="AR1287" i="1"/>
  <c r="AR1244" i="1"/>
  <c r="AP1244" i="1" a="1"/>
  <c r="AP1244" i="1" s="1"/>
  <c r="AO1244" i="1"/>
  <c r="AO1223" i="1"/>
  <c r="AR1223" i="1"/>
  <c r="AP1223" i="1" a="1"/>
  <c r="AP1223" i="1" s="1"/>
  <c r="AR1219" i="1"/>
  <c r="AP1219" i="1" a="1"/>
  <c r="AP1219" i="1" s="1"/>
  <c r="AO1219" i="1"/>
  <c r="AO1193" i="1"/>
  <c r="AR1193" i="1"/>
  <c r="AP1193" i="1" a="1"/>
  <c r="AP1193" i="1" s="1"/>
  <c r="AQ1341" i="1"/>
  <c r="AQ1309" i="1"/>
  <c r="AP1284" i="1" a="1"/>
  <c r="AP1284" i="1" s="1"/>
  <c r="AO1284" i="1"/>
  <c r="AR1284" i="1"/>
  <c r="AR1322" i="1"/>
  <c r="AP1322" i="1" a="1"/>
  <c r="AP1322" i="1" s="1"/>
  <c r="AO1322" i="1"/>
  <c r="AR1255" i="1"/>
  <c r="AO1255" i="1"/>
  <c r="AP1255" i="1" a="1"/>
  <c r="AP1255" i="1" s="1"/>
  <c r="AR1237" i="1"/>
  <c r="AP1237" i="1" a="1"/>
  <c r="AP1237" i="1" s="1"/>
  <c r="AO1237" i="1"/>
  <c r="AR1184" i="1"/>
  <c r="AP1184" i="1" a="1"/>
  <c r="AP1184" i="1" s="1"/>
  <c r="AO1184" i="1"/>
  <c r="AP1232" i="1" a="1"/>
  <c r="AP1232" i="1" s="1"/>
  <c r="AO1232" i="1"/>
  <c r="AR1232" i="1"/>
  <c r="AR1108" i="1"/>
  <c r="AP1108" i="1" a="1"/>
  <c r="AP1108" i="1" s="1"/>
  <c r="AO1108" i="1"/>
  <c r="AO1100" i="1"/>
  <c r="AP1100" i="1" a="1"/>
  <c r="AP1100" i="1" s="1"/>
  <c r="AR1100" i="1"/>
  <c r="AO1043" i="1"/>
  <c r="AP1043" i="1" a="1"/>
  <c r="AP1043" i="1" s="1"/>
  <c r="AR1043" i="1"/>
  <c r="AR1035" i="1"/>
  <c r="AP1035" i="1" a="1"/>
  <c r="AP1035" i="1" s="1"/>
  <c r="AO1035" i="1"/>
  <c r="AP1261" i="1" a="1"/>
  <c r="AP1261" i="1" s="1"/>
  <c r="AR1261" i="1"/>
  <c r="AO1261" i="1"/>
  <c r="AO1247" i="1"/>
  <c r="AP1247" i="1" a="1"/>
  <c r="AP1247" i="1" s="1"/>
  <c r="AR1247" i="1"/>
  <c r="AR1221" i="1"/>
  <c r="AP1221" i="1" a="1"/>
  <c r="AP1221" i="1" s="1"/>
  <c r="AO1221" i="1"/>
  <c r="AR1196" i="1"/>
  <c r="AP1196" i="1" a="1"/>
  <c r="AP1196" i="1" s="1"/>
  <c r="AO1196" i="1"/>
  <c r="AR1170" i="1"/>
  <c r="AP1170" i="1" a="1"/>
  <c r="AP1170" i="1" s="1"/>
  <c r="AO1170" i="1"/>
  <c r="AQ1278" i="1"/>
  <c r="AR1245" i="1"/>
  <c r="AP1245" i="1" a="1"/>
  <c r="AP1245" i="1" s="1"/>
  <c r="AO1245" i="1"/>
  <c r="AO1199" i="1"/>
  <c r="AR1199" i="1"/>
  <c r="AP1199" i="1" a="1"/>
  <c r="AP1199" i="1" s="1"/>
  <c r="AP1050" i="1" a="1"/>
  <c r="AP1050" i="1" s="1"/>
  <c r="AO1050" i="1"/>
  <c r="AR1050" i="1"/>
  <c r="AP959" i="1" a="1"/>
  <c r="AP959" i="1" s="1"/>
  <c r="AR959" i="1"/>
  <c r="AO959" i="1"/>
  <c r="AR1078" i="1"/>
  <c r="AP1078" i="1" a="1"/>
  <c r="AP1078" i="1" s="1"/>
  <c r="AO1078" i="1"/>
  <c r="AQ1064" i="1"/>
  <c r="AR1118" i="1"/>
  <c r="AO1118" i="1"/>
  <c r="AP1118" i="1" a="1"/>
  <c r="AP1118" i="1" s="1"/>
  <c r="AP1188" i="1" a="1"/>
  <c r="AP1188" i="1" s="1"/>
  <c r="AO1188" i="1"/>
  <c r="AR1188" i="1"/>
  <c r="AR1150" i="1"/>
  <c r="AP1150" i="1" a="1"/>
  <c r="AP1150" i="1" s="1"/>
  <c r="AO1150" i="1"/>
  <c r="AQ1222" i="1"/>
  <c r="AP1091" i="1" a="1"/>
  <c r="AP1091" i="1" s="1"/>
  <c r="AO1091" i="1"/>
  <c r="AR1091" i="1"/>
  <c r="AO1098" i="1"/>
  <c r="AP1098" i="1" a="1"/>
  <c r="AP1098" i="1" s="1"/>
  <c r="AR1098" i="1"/>
  <c r="AR1013" i="1"/>
  <c r="AP1013" i="1" a="1"/>
  <c r="AP1013" i="1" s="1"/>
  <c r="AO1013" i="1"/>
  <c r="AP1138" i="1" a="1"/>
  <c r="AP1138" i="1" s="1"/>
  <c r="AO1138" i="1"/>
  <c r="AR1138" i="1"/>
  <c r="AP1079" i="1" a="1"/>
  <c r="AP1079" i="1" s="1"/>
  <c r="AO1079" i="1"/>
  <c r="AR1079" i="1"/>
  <c r="AP1058" i="1" a="1"/>
  <c r="AP1058" i="1" s="1"/>
  <c r="AO1058" i="1"/>
  <c r="AR1058" i="1"/>
  <c r="AR935" i="1"/>
  <c r="AP935" i="1" a="1"/>
  <c r="AP935" i="1" s="1"/>
  <c r="AO935" i="1"/>
  <c r="AP1048" i="1" a="1"/>
  <c r="AP1048" i="1" s="1"/>
  <c r="AO1048" i="1"/>
  <c r="AR1048" i="1"/>
  <c r="AO985" i="1"/>
  <c r="AP985" i="1" a="1"/>
  <c r="AP985" i="1" s="1"/>
  <c r="AR985" i="1"/>
  <c r="AQ972" i="1"/>
  <c r="AO957" i="1"/>
  <c r="AP957" i="1" a="1"/>
  <c r="AP957" i="1" s="1"/>
  <c r="AR957" i="1"/>
  <c r="AQ940" i="1"/>
  <c r="AP919" i="1" a="1"/>
  <c r="AP919" i="1" s="1"/>
  <c r="AO919" i="1"/>
  <c r="AR919" i="1"/>
  <c r="AO827" i="1"/>
  <c r="AP827" i="1" a="1"/>
  <c r="AP827" i="1" s="1"/>
  <c r="AR827" i="1"/>
  <c r="AR995" i="1"/>
  <c r="AO995" i="1"/>
  <c r="AP995" i="1" a="1"/>
  <c r="AP995" i="1" s="1"/>
  <c r="AO866" i="1"/>
  <c r="AP866" i="1" a="1"/>
  <c r="AP866" i="1" s="1"/>
  <c r="AR866" i="1"/>
  <c r="AR862" i="1"/>
  <c r="AO862" i="1"/>
  <c r="AP862" i="1" a="1"/>
  <c r="AP862" i="1" s="1"/>
  <c r="AP836" i="1" a="1"/>
  <c r="AP836" i="1" s="1"/>
  <c r="AO836" i="1"/>
  <c r="AR836" i="1"/>
  <c r="AP1011" i="1" a="1"/>
  <c r="AP1011" i="1" s="1"/>
  <c r="AR1011" i="1"/>
  <c r="AO1011" i="1"/>
  <c r="AR987" i="1"/>
  <c r="AO987" i="1"/>
  <c r="AP987" i="1" a="1"/>
  <c r="AP987" i="1" s="1"/>
  <c r="AP875" i="1" a="1"/>
  <c r="AP875" i="1" s="1"/>
  <c r="AO875" i="1"/>
  <c r="AR875" i="1"/>
  <c r="AR986" i="1"/>
  <c r="AP986" i="1" a="1"/>
  <c r="AP986" i="1" s="1"/>
  <c r="AO986" i="1"/>
  <c r="AP966" i="1" a="1"/>
  <c r="AP966" i="1" s="1"/>
  <c r="AO966" i="1"/>
  <c r="AR966" i="1"/>
  <c r="AP900" i="1" a="1"/>
  <c r="AP900" i="1" s="1"/>
  <c r="AR900" i="1"/>
  <c r="AO900" i="1"/>
  <c r="AR1472" i="1"/>
  <c r="AR1483" i="1"/>
  <c r="AR1511" i="1"/>
  <c r="AR1571" i="1"/>
  <c r="AR1238" i="1"/>
  <c r="AR1149" i="1"/>
  <c r="AR1239" i="1"/>
  <c r="AR1256" i="1"/>
  <c r="AR1172" i="1"/>
  <c r="AR1376" i="1"/>
  <c r="AR808" i="1"/>
  <c r="AR1540" i="1"/>
  <c r="AS1540" i="1" s="1"/>
  <c r="AT1540" i="1" s="1"/>
  <c r="AR1514" i="1"/>
  <c r="AR733" i="1"/>
  <c r="AP733" i="1" a="1"/>
  <c r="AP733" i="1" s="1"/>
  <c r="AO733" i="1"/>
  <c r="AP1455" i="1" a="1"/>
  <c r="AP1455" i="1" s="1"/>
  <c r="AO1448" i="1"/>
  <c r="AO1456" i="1"/>
  <c r="AO1472" i="1"/>
  <c r="AO1572" i="1"/>
  <c r="AP1559" i="1" a="1"/>
  <c r="AP1559" i="1" s="1"/>
  <c r="AQ1559" i="1" s="1"/>
  <c r="AO1202" i="1"/>
  <c r="AO1399" i="1"/>
  <c r="AP1339" i="1" a="1"/>
  <c r="AP1339" i="1" s="1"/>
  <c r="AQ1339" i="1" s="1"/>
  <c r="AO1424" i="1"/>
  <c r="AP1365" i="1" a="1"/>
  <c r="AP1365" i="1" s="1"/>
  <c r="AQ1365" i="1" s="1"/>
  <c r="AP1369" i="1" a="1"/>
  <c r="AP1369" i="1" s="1"/>
  <c r="AP946" i="1" a="1"/>
  <c r="AP946" i="1" s="1"/>
  <c r="AP1080" i="1" a="1"/>
  <c r="AP1080" i="1" s="1"/>
  <c r="AQ1080" i="1" s="1"/>
  <c r="AP684" i="1" a="1"/>
  <c r="AP684" i="1" s="1"/>
  <c r="AP848" i="1" a="1"/>
  <c r="AP848" i="1" s="1"/>
  <c r="AO1425" i="1"/>
  <c r="AO1451" i="1"/>
  <c r="AO1479" i="1"/>
  <c r="AP1560" i="1" a="1"/>
  <c r="AP1560" i="1" s="1"/>
  <c r="AQ1560" i="1" s="1"/>
  <c r="AO1670" i="1"/>
  <c r="AO1557" i="1"/>
  <c r="AP1578" i="1" a="1"/>
  <c r="AP1578" i="1" s="1"/>
  <c r="AQ1578" i="1" s="1"/>
  <c r="AQ1252" i="1"/>
  <c r="AQ932" i="1"/>
  <c r="AR1549" i="1"/>
  <c r="AO1549" i="1"/>
  <c r="AP1549" i="1" a="1"/>
  <c r="AP1549" i="1" s="1"/>
  <c r="AR1528" i="1"/>
  <c r="AP1528" i="1" a="1"/>
  <c r="AP1528" i="1" s="1"/>
  <c r="AO1528" i="1"/>
  <c r="AR1520" i="1"/>
  <c r="AO1520" i="1"/>
  <c r="AP1520" i="1" a="1"/>
  <c r="AP1520" i="1" s="1"/>
  <c r="AR1542" i="1"/>
  <c r="AP1542" i="1" a="1"/>
  <c r="AP1542" i="1" s="1"/>
  <c r="AO1542" i="1"/>
  <c r="AP1442" i="1" a="1"/>
  <c r="AP1442" i="1" s="1"/>
  <c r="AO1442" i="1"/>
  <c r="AR1442" i="1"/>
  <c r="AP1572" i="1" a="1"/>
  <c r="AP1572" i="1" s="1"/>
  <c r="AP1508" i="1" a="1"/>
  <c r="AP1508" i="1" s="1"/>
  <c r="AQ1508" i="1" s="1"/>
  <c r="AO1490" i="1"/>
  <c r="AO1469" i="1"/>
  <c r="AR1461" i="1"/>
  <c r="AO1538" i="1"/>
  <c r="AP1505" i="1" a="1"/>
  <c r="AP1505" i="1" s="1"/>
  <c r="AQ1505" i="1" s="1"/>
  <c r="AR1450" i="1"/>
  <c r="AR1508" i="1"/>
  <c r="AP1516" i="1" a="1"/>
  <c r="AP1516" i="1" s="1"/>
  <c r="AQ1516" i="1" s="1"/>
  <c r="AP1448" i="1" a="1"/>
  <c r="AP1448" i="1" s="1"/>
  <c r="AR1445" i="1"/>
  <c r="AS1445" i="1" s="1"/>
  <c r="AT1445" i="1" s="1"/>
  <c r="AO1455" i="1"/>
  <c r="AP1449" i="1" a="1"/>
  <c r="AP1449" i="1" s="1"/>
  <c r="AQ1449" i="1" s="1"/>
  <c r="AP1514" i="1" a="1"/>
  <c r="AP1514" i="1" s="1"/>
  <c r="AO1476" i="1"/>
  <c r="AP1443" i="1" a="1"/>
  <c r="AP1443" i="1" s="1"/>
  <c r="AR1443" i="1"/>
  <c r="AO1443" i="1"/>
  <c r="AO1517" i="1"/>
  <c r="AP1491" i="1" a="1"/>
  <c r="AP1491" i="1" s="1"/>
  <c r="AP1459" i="1" a="1"/>
  <c r="AP1459" i="1" s="1"/>
  <c r="AR1459" i="1"/>
  <c r="AO1459" i="1"/>
  <c r="AR1451" i="1"/>
  <c r="AP1492" i="1" a="1"/>
  <c r="AP1492" i="1" s="1"/>
  <c r="AQ1492" i="1" s="1"/>
  <c r="AP1471" i="1" a="1"/>
  <c r="AP1471" i="1" s="1"/>
  <c r="AQ1471" i="1" s="1"/>
  <c r="AO1423" i="1"/>
  <c r="AR1423" i="1"/>
  <c r="AP1423" i="1" a="1"/>
  <c r="AP1423" i="1" s="1"/>
  <c r="AR1476" i="1"/>
  <c r="AR1431" i="1"/>
  <c r="AR1481" i="1"/>
  <c r="AR1397" i="1"/>
  <c r="AP1397" i="1" a="1"/>
  <c r="AP1397" i="1" s="1"/>
  <c r="AO1397" i="1"/>
  <c r="AP1416" i="1" a="1"/>
  <c r="AP1416" i="1" s="1"/>
  <c r="AO1375" i="1"/>
  <c r="AR1446" i="1"/>
  <c r="AP1430" i="1" a="1"/>
  <c r="AP1430" i="1" s="1"/>
  <c r="AQ1430" i="1" s="1"/>
  <c r="AP1385" i="1" a="1"/>
  <c r="AP1385" i="1" s="1"/>
  <c r="AP1375" i="1" a="1"/>
  <c r="AP1375" i="1" s="1"/>
  <c r="AP1400" i="1" a="1"/>
  <c r="AP1400" i="1" s="1"/>
  <c r="AO1400" i="1"/>
  <c r="AR1400" i="1"/>
  <c r="AR1283" i="1"/>
  <c r="AP1283" i="1" a="1"/>
  <c r="AP1283" i="1" s="1"/>
  <c r="AO1283" i="1"/>
  <c r="AO1382" i="1"/>
  <c r="AO1366" i="1"/>
  <c r="AR1324" i="1"/>
  <c r="AR1349" i="1"/>
  <c r="AP1349" i="1" a="1"/>
  <c r="AP1349" i="1" s="1"/>
  <c r="AO1349" i="1"/>
  <c r="AR1317" i="1"/>
  <c r="AO1305" i="1"/>
  <c r="AP1289" i="1" a="1"/>
  <c r="AP1289" i="1" s="1"/>
  <c r="AR1289" i="1"/>
  <c r="AO1289" i="1"/>
  <c r="AR1360" i="1"/>
  <c r="AR1314" i="1"/>
  <c r="AP1314" i="1" a="1"/>
  <c r="AP1314" i="1" s="1"/>
  <c r="AO1314" i="1"/>
  <c r="AO1298" i="1"/>
  <c r="AP1298" i="1" a="1"/>
  <c r="AP1298" i="1" s="1"/>
  <c r="AR1298" i="1"/>
  <c r="AP1303" i="1" a="1"/>
  <c r="AP1303" i="1" s="1"/>
  <c r="AP1409" i="1" a="1"/>
  <c r="AP1409" i="1" s="1"/>
  <c r="AQ1409" i="1" s="1"/>
  <c r="AP1330" i="1" a="1"/>
  <c r="AP1330" i="1" s="1"/>
  <c r="AR1330" i="1"/>
  <c r="AO1330" i="1"/>
  <c r="AO1312" i="1"/>
  <c r="AO1259" i="1"/>
  <c r="AR1242" i="1"/>
  <c r="AP1242" i="1" a="1"/>
  <c r="AP1242" i="1" s="1"/>
  <c r="AO1242" i="1"/>
  <c r="AO1321" i="1"/>
  <c r="AR1302" i="1"/>
  <c r="AP1302" i="1" a="1"/>
  <c r="AP1302" i="1" s="1"/>
  <c r="AO1302" i="1"/>
  <c r="AR1272" i="1"/>
  <c r="AR1249" i="1"/>
  <c r="AP1319" i="1" a="1"/>
  <c r="AP1319" i="1" s="1"/>
  <c r="AP1295" i="1" a="1"/>
  <c r="AP1295" i="1" s="1"/>
  <c r="AR1295" i="1"/>
  <c r="AO1295" i="1"/>
  <c r="AO1293" i="1"/>
  <c r="AR1286" i="1"/>
  <c r="AO1286" i="1"/>
  <c r="AP1286" i="1" a="1"/>
  <c r="AP1286" i="1" s="1"/>
  <c r="AR1306" i="1"/>
  <c r="AO1306" i="1"/>
  <c r="AP1306" i="1" a="1"/>
  <c r="AP1306" i="1" s="1"/>
  <c r="AO1187" i="1"/>
  <c r="AR1187" i="1"/>
  <c r="AP1187" i="1" a="1"/>
  <c r="AP1187" i="1" s="1"/>
  <c r="AR1235" i="1"/>
  <c r="AP1235" i="1" a="1"/>
  <c r="AP1235" i="1" s="1"/>
  <c r="AO1235" i="1"/>
  <c r="AP1230" i="1" a="1"/>
  <c r="AP1230" i="1" s="1"/>
  <c r="AQ1230" i="1" s="1"/>
  <c r="AP1220" i="1" a="1"/>
  <c r="AP1220" i="1" s="1"/>
  <c r="AO1220" i="1"/>
  <c r="AR1220" i="1"/>
  <c r="AP1212" i="1" a="1"/>
  <c r="AP1212" i="1" s="1"/>
  <c r="AP1175" i="1" a="1"/>
  <c r="AP1175" i="1" s="1"/>
  <c r="AR1181" i="1"/>
  <c r="AR1125" i="1"/>
  <c r="AP1125" i="1" a="1"/>
  <c r="AP1125" i="1" s="1"/>
  <c r="AO1125" i="1"/>
  <c r="AP1059" i="1" a="1"/>
  <c r="AP1059" i="1" s="1"/>
  <c r="AR1059" i="1"/>
  <c r="AO1059" i="1"/>
  <c r="AP1256" i="1" a="1"/>
  <c r="AP1256" i="1" s="1"/>
  <c r="AR1231" i="1"/>
  <c r="AO1147" i="1"/>
  <c r="AO1239" i="1"/>
  <c r="AO1228" i="1"/>
  <c r="AR1228" i="1"/>
  <c r="AP1228" i="1" a="1"/>
  <c r="AP1228" i="1" s="1"/>
  <c r="AO1213" i="1"/>
  <c r="AP1194" i="1" a="1"/>
  <c r="AP1194" i="1" s="1"/>
  <c r="AP1257" i="1" a="1"/>
  <c r="AP1257" i="1" s="1"/>
  <c r="AR1186" i="1"/>
  <c r="AP1143" i="1" a="1"/>
  <c r="AP1143" i="1" s="1"/>
  <c r="AO1143" i="1"/>
  <c r="AR1143" i="1"/>
  <c r="AP1137" i="1" a="1"/>
  <c r="AP1137" i="1" s="1"/>
  <c r="AP1114" i="1" a="1"/>
  <c r="AP1114" i="1" s="1"/>
  <c r="AO993" i="1"/>
  <c r="AR993" i="1"/>
  <c r="AP993" i="1" a="1"/>
  <c r="AP993" i="1" s="1"/>
  <c r="AP1205" i="1" a="1"/>
  <c r="AP1205" i="1" s="1"/>
  <c r="AR1135" i="1"/>
  <c r="AO1135" i="1"/>
  <c r="AP1135" i="1" a="1"/>
  <c r="AP1135" i="1" s="1"/>
  <c r="AP1153" i="1" a="1"/>
  <c r="AP1153" i="1" s="1"/>
  <c r="AQ1153" i="1" s="1"/>
  <c r="AR1222" i="1"/>
  <c r="AS1222" i="1" s="1"/>
  <c r="AT1222" i="1" s="1"/>
  <c r="AP1191" i="1" a="1"/>
  <c r="AP1191" i="1" s="1"/>
  <c r="AR1191" i="1"/>
  <c r="AO1191" i="1"/>
  <c r="AR1148" i="1"/>
  <c r="AP1148" i="1" a="1"/>
  <c r="AP1148" i="1" s="1"/>
  <c r="AO1148" i="1"/>
  <c r="AR1224" i="1"/>
  <c r="AR1106" i="1"/>
  <c r="AO1073" i="1"/>
  <c r="AO984" i="1"/>
  <c r="AO1041" i="1"/>
  <c r="AR1041" i="1"/>
  <c r="AP1041" i="1" a="1"/>
  <c r="AP1041" i="1" s="1"/>
  <c r="AO1139" i="1"/>
  <c r="AP1139" i="1" a="1"/>
  <c r="AP1139" i="1" s="1"/>
  <c r="AR1139" i="1"/>
  <c r="AR1132" i="1"/>
  <c r="AO1132" i="1"/>
  <c r="AP1132" i="1" a="1"/>
  <c r="AP1132" i="1" s="1"/>
  <c r="AR1111" i="1"/>
  <c r="AP1031" i="1" a="1"/>
  <c r="AP1031" i="1" s="1"/>
  <c r="AR1025" i="1"/>
  <c r="AR1120" i="1"/>
  <c r="AO1047" i="1"/>
  <c r="AO1028" i="1"/>
  <c r="AR1128" i="1"/>
  <c r="AR978" i="1"/>
  <c r="AO978" i="1"/>
  <c r="AP978" i="1" a="1"/>
  <c r="AP978" i="1" s="1"/>
  <c r="AR958" i="1"/>
  <c r="AP958" i="1" a="1"/>
  <c r="AP958" i="1" s="1"/>
  <c r="AO958" i="1"/>
  <c r="AR929" i="1"/>
  <c r="AO929" i="1"/>
  <c r="AP929" i="1" a="1"/>
  <c r="AP929" i="1" s="1"/>
  <c r="AO907" i="1"/>
  <c r="AO902" i="1"/>
  <c r="AO874" i="1"/>
  <c r="AR874" i="1"/>
  <c r="AP874" i="1" a="1"/>
  <c r="AP874" i="1" s="1"/>
  <c r="AO810" i="1"/>
  <c r="AR810" i="1"/>
  <c r="AP810" i="1" a="1"/>
  <c r="AP810" i="1" s="1"/>
  <c r="AO780" i="1"/>
  <c r="AR780" i="1"/>
  <c r="AP780" i="1" a="1"/>
  <c r="AP780" i="1" s="1"/>
  <c r="AO1016" i="1"/>
  <c r="AR974" i="1"/>
  <c r="AP974" i="1" a="1"/>
  <c r="AP974" i="1" s="1"/>
  <c r="AO974" i="1"/>
  <c r="AR908" i="1"/>
  <c r="AP1096" i="1" a="1"/>
  <c r="AP1096" i="1" s="1"/>
  <c r="AP964" i="1" a="1"/>
  <c r="AP964" i="1" s="1"/>
  <c r="AO950" i="1"/>
  <c r="AR950" i="1"/>
  <c r="AP950" i="1" a="1"/>
  <c r="AP950" i="1" s="1"/>
  <c r="AP895" i="1" a="1"/>
  <c r="AP895" i="1" s="1"/>
  <c r="AR895" i="1"/>
  <c r="AO895" i="1"/>
  <c r="AP1095" i="1" a="1"/>
  <c r="AP1095" i="1" s="1"/>
  <c r="AQ1095" i="1" s="1"/>
  <c r="AR1056" i="1"/>
  <c r="AO1017" i="1"/>
  <c r="AO1004" i="1"/>
  <c r="AO949" i="1"/>
  <c r="AO1068" i="1"/>
  <c r="AO977" i="1"/>
  <c r="AP977" i="1" a="1"/>
  <c r="AP977" i="1" s="1"/>
  <c r="AR977" i="1"/>
  <c r="AR905" i="1"/>
  <c r="AP905" i="1" a="1"/>
  <c r="AP905" i="1" s="1"/>
  <c r="AO905" i="1"/>
  <c r="AR1030" i="1"/>
  <c r="AR841" i="1"/>
  <c r="AP818" i="1" a="1"/>
  <c r="AP818" i="1" s="1"/>
  <c r="AR774" i="1"/>
  <c r="AP914" i="1" a="1"/>
  <c r="AP914" i="1" s="1"/>
  <c r="AR914" i="1"/>
  <c r="AP897" i="1" a="1"/>
  <c r="AP897" i="1" s="1"/>
  <c r="AO841" i="1"/>
  <c r="AR817" i="1"/>
  <c r="AO878" i="1"/>
  <c r="AR854" i="1"/>
  <c r="AP854" i="1" a="1"/>
  <c r="AP854" i="1" s="1"/>
  <c r="AO854" i="1"/>
  <c r="AP814" i="1" a="1"/>
  <c r="AP814" i="1" s="1"/>
  <c r="AP910" i="1" a="1"/>
  <c r="AP910" i="1" s="1"/>
  <c r="AQ910" i="1" s="1"/>
  <c r="AO815" i="1"/>
  <c r="AR815" i="1"/>
  <c r="AP815" i="1" a="1"/>
  <c r="AP815" i="1" s="1"/>
  <c r="AO920" i="1"/>
  <c r="AR910" i="1"/>
  <c r="AR893" i="1"/>
  <c r="AP824" i="1" a="1"/>
  <c r="AP824" i="1" s="1"/>
  <c r="AO824" i="1"/>
  <c r="AR824" i="1"/>
  <c r="AO777" i="1"/>
  <c r="AR777" i="1"/>
  <c r="AP777" i="1" a="1"/>
  <c r="AP777" i="1" s="1"/>
  <c r="AP736" i="1" a="1"/>
  <c r="AP736" i="1" s="1"/>
  <c r="AR717" i="1"/>
  <c r="AO873" i="1"/>
  <c r="AR765" i="1"/>
  <c r="AO765" i="1"/>
  <c r="AP765" i="1" a="1"/>
  <c r="AP765" i="1" s="1"/>
  <c r="AP749" i="1" a="1"/>
  <c r="AP749" i="1" s="1"/>
  <c r="AP724" i="1" a="1"/>
  <c r="AP724" i="1" s="1"/>
  <c r="AO713" i="1"/>
  <c r="AR713" i="1"/>
  <c r="AP713" i="1" a="1"/>
  <c r="AP713" i="1" s="1"/>
  <c r="AR694" i="1"/>
  <c r="AO694" i="1"/>
  <c r="AP694" i="1" a="1"/>
  <c r="AP694" i="1" s="1"/>
  <c r="AR687" i="1"/>
  <c r="AR671" i="1"/>
  <c r="AO603" i="1"/>
  <c r="AO573" i="1"/>
  <c r="AP528" i="1" a="1"/>
  <c r="AP528" i="1" s="1"/>
  <c r="AO528" i="1"/>
  <c r="AR528" i="1"/>
  <c r="AO464" i="1"/>
  <c r="AR464" i="1"/>
  <c r="AP464" i="1" a="1"/>
  <c r="AP464" i="1" s="1"/>
  <c r="AP410" i="1" a="1"/>
  <c r="AP410" i="1" s="1"/>
  <c r="AO410" i="1"/>
  <c r="AR410" i="1"/>
  <c r="AR340" i="1"/>
  <c r="AP340" i="1" a="1"/>
  <c r="AP340" i="1" s="1"/>
  <c r="AO340" i="1"/>
  <c r="AR249" i="1"/>
  <c r="AP249" i="1" a="1"/>
  <c r="AP249" i="1" s="1"/>
  <c r="AO249" i="1"/>
  <c r="AR185" i="1"/>
  <c r="AP185" i="1" a="1"/>
  <c r="AP185" i="1" s="1"/>
  <c r="AO185" i="1"/>
  <c r="AP718" i="1" a="1"/>
  <c r="AP718" i="1" s="1"/>
  <c r="AO692" i="1"/>
  <c r="AO550" i="1"/>
  <c r="AR550" i="1"/>
  <c r="AP550" i="1" a="1"/>
  <c r="AP550" i="1" s="1"/>
  <c r="AO486" i="1"/>
  <c r="AP486" i="1" a="1"/>
  <c r="AP486" i="1" s="1"/>
  <c r="AR486" i="1"/>
  <c r="AR749" i="1"/>
  <c r="AO718" i="1"/>
  <c r="AR710" i="1"/>
  <c r="AR690" i="1"/>
  <c r="AR634" i="1"/>
  <c r="AR594" i="1"/>
  <c r="AP594" i="1" a="1"/>
  <c r="AP594" i="1" s="1"/>
  <c r="AO594" i="1"/>
  <c r="AR783" i="1"/>
  <c r="AP783" i="1" a="1"/>
  <c r="AP783" i="1" s="1"/>
  <c r="AO783" i="1"/>
  <c r="AR752" i="1"/>
  <c r="AR744" i="1"/>
  <c r="AR734" i="1"/>
  <c r="AR709" i="1"/>
  <c r="AP709" i="1" a="1"/>
  <c r="AP709" i="1" s="1"/>
  <c r="AO709" i="1"/>
  <c r="AO698" i="1"/>
  <c r="AP678" i="1" a="1"/>
  <c r="AP678" i="1" s="1"/>
  <c r="AR678" i="1"/>
  <c r="AO678" i="1"/>
  <c r="AO761" i="1"/>
  <c r="AR552" i="1"/>
  <c r="AP552" i="1" a="1"/>
  <c r="AP552" i="1" s="1"/>
  <c r="AO552" i="1"/>
  <c r="AR837" i="1"/>
  <c r="AO769" i="1"/>
  <c r="AR769" i="1"/>
  <c r="AP769" i="1" a="1"/>
  <c r="AP769" i="1" s="1"/>
  <c r="AP727" i="1" a="1"/>
  <c r="AP727" i="1" s="1"/>
  <c r="AP693" i="1" a="1"/>
  <c r="AP693" i="1" s="1"/>
  <c r="AO649" i="1"/>
  <c r="AR544" i="1"/>
  <c r="AO544" i="1"/>
  <c r="AP544" i="1" a="1"/>
  <c r="AP544" i="1" s="1"/>
  <c r="AO744" i="1"/>
  <c r="AR605" i="1"/>
  <c r="AP598" i="1" a="1"/>
  <c r="AP598" i="1" s="1"/>
  <c r="AP567" i="1" a="1"/>
  <c r="AP567" i="1" s="1"/>
  <c r="AR567" i="1"/>
  <c r="AO567" i="1"/>
  <c r="AR766" i="1"/>
  <c r="AP517" i="1" a="1"/>
  <c r="AP517" i="1" s="1"/>
  <c r="AO517" i="1"/>
  <c r="AR517" i="1"/>
  <c r="AP414" i="1" a="1"/>
  <c r="AP414" i="1" s="1"/>
  <c r="AR414" i="1"/>
  <c r="AO414" i="1"/>
  <c r="AP331" i="1" a="1"/>
  <c r="AP331" i="1" s="1"/>
  <c r="AR331" i="1"/>
  <c r="AO331" i="1"/>
  <c r="AP312" i="1" a="1"/>
  <c r="AP312" i="1" s="1"/>
  <c r="AR312" i="1"/>
  <c r="AO312" i="1"/>
  <c r="AP572" i="1" a="1"/>
  <c r="AP572" i="1" s="1"/>
  <c r="AR564" i="1"/>
  <c r="AP670" i="1" a="1"/>
  <c r="AP670" i="1" s="1"/>
  <c r="AO600" i="1"/>
  <c r="AR600" i="1"/>
  <c r="AP600" i="1" a="1"/>
  <c r="AP600" i="1" s="1"/>
  <c r="AR573" i="1"/>
  <c r="AR659" i="1"/>
  <c r="AP641" i="1" a="1"/>
  <c r="AP641" i="1" s="1"/>
  <c r="AR568" i="1"/>
  <c r="AP568" i="1" a="1"/>
  <c r="AP568" i="1" s="1"/>
  <c r="AO568" i="1"/>
  <c r="AR501" i="1"/>
  <c r="AR639" i="1"/>
  <c r="AR489" i="1"/>
  <c r="AR451" i="1"/>
  <c r="AO613" i="1"/>
  <c r="AR610" i="1"/>
  <c r="AP565" i="1" a="1"/>
  <c r="AP565" i="1" s="1"/>
  <c r="AP548" i="1" a="1"/>
  <c r="AP548" i="1" s="1"/>
  <c r="AO541" i="1"/>
  <c r="AP507" i="1" a="1"/>
  <c r="AP507" i="1" s="1"/>
  <c r="AR466" i="1"/>
  <c r="AP466" i="1" a="1"/>
  <c r="AP466" i="1" s="1"/>
  <c r="AO466" i="1"/>
  <c r="AO712" i="1"/>
  <c r="AO607" i="1"/>
  <c r="AR590" i="1"/>
  <c r="AR485" i="1"/>
  <c r="AO446" i="1"/>
  <c r="AP420" i="1" a="1"/>
  <c r="AP420" i="1" s="1"/>
  <c r="AO359" i="1"/>
  <c r="AP265" i="1" a="1"/>
  <c r="AP265" i="1" s="1"/>
  <c r="AO265" i="1"/>
  <c r="AR265" i="1"/>
  <c r="AP261" i="1" a="1"/>
  <c r="AP261" i="1" s="1"/>
  <c r="AO261" i="1"/>
  <c r="AR261" i="1"/>
  <c r="AP257" i="1" a="1"/>
  <c r="AP257" i="1" s="1"/>
  <c r="AO257" i="1"/>
  <c r="AR257" i="1"/>
  <c r="AR220" i="1"/>
  <c r="AO204" i="1"/>
  <c r="AR199" i="1"/>
  <c r="AO167" i="1"/>
  <c r="AR167" i="1"/>
  <c r="AP167" i="1" a="1"/>
  <c r="AP167" i="1" s="1"/>
  <c r="AO152" i="1"/>
  <c r="AR152" i="1"/>
  <c r="AP152" i="1" a="1"/>
  <c r="AP152" i="1" s="1"/>
  <c r="AP98" i="1" a="1"/>
  <c r="AP98" i="1" s="1"/>
  <c r="AP34" i="1" a="1"/>
  <c r="AP34" i="1" s="1"/>
  <c r="AR175" i="1"/>
  <c r="AR93" i="1"/>
  <c r="AP93" i="1" a="1"/>
  <c r="AP93" i="1" s="1"/>
  <c r="AO93" i="1"/>
  <c r="AO132" i="1"/>
  <c r="AR132" i="1"/>
  <c r="AP132" i="1" a="1"/>
  <c r="AP132" i="1" s="1"/>
  <c r="AR168" i="1"/>
  <c r="AP168" i="1" a="1"/>
  <c r="AP168" i="1" s="1"/>
  <c r="AO168" i="1"/>
  <c r="AO143" i="1"/>
  <c r="AR143" i="1"/>
  <c r="AP143" i="1" a="1"/>
  <c r="AP143" i="1" s="1"/>
  <c r="AP446" i="1" a="1"/>
  <c r="AP446" i="1" s="1"/>
  <c r="AO384" i="1"/>
  <c r="AP384" i="1" a="1"/>
  <c r="AP384" i="1" s="1"/>
  <c r="AR384" i="1"/>
  <c r="AR329" i="1"/>
  <c r="AP214" i="1" a="1"/>
  <c r="AP214" i="1" s="1"/>
  <c r="AO97" i="1"/>
  <c r="AR97" i="1"/>
  <c r="AP97" i="1" a="1"/>
  <c r="AP97" i="1" s="1"/>
  <c r="AP102" i="1" a="1"/>
  <c r="AP102" i="1" s="1"/>
  <c r="AO102" i="1"/>
  <c r="AR102" i="1"/>
  <c r="AO85" i="1"/>
  <c r="AR85" i="1"/>
  <c r="AP85" i="1" a="1"/>
  <c r="AP85" i="1" s="1"/>
  <c r="AR405" i="1"/>
  <c r="AR383" i="1"/>
  <c r="AO329" i="1"/>
  <c r="AO303" i="1"/>
  <c r="AR303" i="1"/>
  <c r="AP303" i="1" a="1"/>
  <c r="AP303" i="1" s="1"/>
  <c r="AR202" i="1"/>
  <c r="AR293" i="1"/>
  <c r="AR475" i="1"/>
  <c r="AP431" i="1" a="1"/>
  <c r="AP431" i="1" s="1"/>
  <c r="AP395" i="1" a="1"/>
  <c r="AP395" i="1" s="1"/>
  <c r="AO380" i="1"/>
  <c r="AP370" i="1" a="1"/>
  <c r="AP370" i="1" s="1"/>
  <c r="AP360" i="1" a="1"/>
  <c r="AP360" i="1" s="1"/>
  <c r="AR345" i="1"/>
  <c r="AP328" i="1" a="1"/>
  <c r="AP328" i="1" s="1"/>
  <c r="AP287" i="1" a="1"/>
  <c r="AP287" i="1" s="1"/>
  <c r="AR205" i="1"/>
  <c r="AO194" i="1"/>
  <c r="AP74" i="1" a="1"/>
  <c r="AP74" i="1" s="1"/>
  <c r="AO199" i="1"/>
  <c r="AO392" i="1"/>
  <c r="AR392" i="1"/>
  <c r="AP392" i="1" a="1"/>
  <c r="AP392" i="1" s="1"/>
  <c r="AP381" i="1" a="1"/>
  <c r="AP381" i="1" s="1"/>
  <c r="AO549" i="1"/>
  <c r="AP519" i="1" a="1"/>
  <c r="AP519" i="1" s="1"/>
  <c r="AO408" i="1"/>
  <c r="AO391" i="1"/>
  <c r="AR318" i="1"/>
  <c r="AP318" i="1" a="1"/>
  <c r="AP318" i="1" s="1"/>
  <c r="AO318" i="1"/>
  <c r="AR309" i="1"/>
  <c r="AO455" i="1"/>
  <c r="AR447" i="1"/>
  <c r="AP428" i="1" a="1"/>
  <c r="AP428" i="1" s="1"/>
  <c r="AP237" i="1" a="1"/>
  <c r="AP237" i="1" s="1"/>
  <c r="AR237" i="1"/>
  <c r="AO237" i="1"/>
  <c r="AO531" i="1"/>
  <c r="AO429" i="1"/>
  <c r="AR429" i="1"/>
  <c r="AP429" i="1" a="1"/>
  <c r="AP429" i="1" s="1"/>
  <c r="AR333" i="1"/>
  <c r="AR302" i="1"/>
  <c r="AO302" i="1"/>
  <c r="AP302" i="1" a="1"/>
  <c r="AP302" i="1" s="1"/>
  <c r="AP269" i="1" a="1"/>
  <c r="AP269" i="1" s="1"/>
  <c r="AO343" i="1"/>
  <c r="AR86" i="1"/>
  <c r="AO188" i="1"/>
  <c r="AR116" i="1"/>
  <c r="AR82" i="1"/>
  <c r="AO86" i="1"/>
  <c r="AP69" i="1" a="1"/>
  <c r="AP69" i="1" s="1"/>
  <c r="AO60" i="1"/>
  <c r="AP52" i="1" a="1"/>
  <c r="AP52" i="1" s="1"/>
  <c r="AR90" i="1"/>
  <c r="AR397" i="1"/>
  <c r="AR164" i="1"/>
  <c r="AR328" i="1"/>
  <c r="AR569" i="1"/>
  <c r="AR653" i="1"/>
  <c r="AR775" i="1"/>
  <c r="AR676" i="1"/>
  <c r="AR646" i="1"/>
  <c r="AR680" i="1"/>
  <c r="AR861" i="1"/>
  <c r="AR867" i="1"/>
  <c r="AR1001" i="1"/>
  <c r="AR888" i="1"/>
  <c r="AR1131" i="1"/>
  <c r="AR1114" i="1"/>
  <c r="AR1182" i="1"/>
  <c r="AR1151" i="1"/>
  <c r="AR1251" i="1"/>
  <c r="AR1291" i="1"/>
  <c r="AR1339" i="1"/>
  <c r="AR1358" i="1"/>
  <c r="AR1416" i="1"/>
  <c r="AR1412" i="1"/>
  <c r="AR1469" i="1"/>
  <c r="AR1495" i="1"/>
  <c r="AR1621" i="1"/>
  <c r="AR1656" i="1"/>
  <c r="AS1656" i="1" s="1"/>
  <c r="AT1656" i="1" s="1"/>
  <c r="AS1744" i="1"/>
  <c r="AT1744" i="1" s="1"/>
  <c r="AR1806" i="1"/>
  <c r="AS1806" i="1" s="1"/>
  <c r="AT1806" i="1" s="1"/>
  <c r="AR1880" i="1"/>
  <c r="AR1974" i="1"/>
  <c r="AR1991" i="1"/>
  <c r="AO423" i="1"/>
  <c r="AP342" i="1" a="1"/>
  <c r="AP342" i="1" s="1"/>
  <c r="AO368" i="1"/>
  <c r="AR163" i="1"/>
  <c r="AP133" i="1" a="1"/>
  <c r="AP133" i="1" s="1"/>
  <c r="AR130" i="1"/>
  <c r="AP116" i="1" a="1"/>
  <c r="AP116" i="1" s="1"/>
  <c r="AR141" i="1"/>
  <c r="AR125" i="1"/>
  <c r="AP103" i="1" a="1"/>
  <c r="AP103" i="1" s="1"/>
  <c r="AP159" i="1" a="1"/>
  <c r="AP159" i="1" s="1"/>
  <c r="AO35" i="1"/>
  <c r="AR134" i="1"/>
  <c r="AR28" i="1"/>
  <c r="AR75" i="1"/>
  <c r="AP75" i="1" a="1"/>
  <c r="AP75" i="1" s="1"/>
  <c r="AO75" i="1"/>
  <c r="AO67" i="1"/>
  <c r="AO92" i="1"/>
  <c r="AR83" i="1"/>
  <c r="AP191" i="1" a="1"/>
  <c r="AP191" i="1" s="1"/>
  <c r="AP313" i="1" a="1"/>
  <c r="AP313" i="1" s="1"/>
  <c r="AO294" i="1"/>
  <c r="AR62" i="1"/>
  <c r="AR22" i="1"/>
  <c r="AR1435" i="1"/>
  <c r="AP1435" i="1" a="1"/>
  <c r="AP1435" i="1" s="1"/>
  <c r="AO1435" i="1"/>
  <c r="AP1446" i="1" a="1"/>
  <c r="AP1446" i="1" s="1"/>
  <c r="AP1431" i="1" a="1"/>
  <c r="AP1431" i="1" s="1"/>
  <c r="AR1410" i="1"/>
  <c r="AO1401" i="1"/>
  <c r="AR1373" i="1"/>
  <c r="AP1373" i="1" a="1"/>
  <c r="AP1373" i="1" s="1"/>
  <c r="AO1373" i="1"/>
  <c r="AP1481" i="1" a="1"/>
  <c r="AP1481" i="1" s="1"/>
  <c r="AP1368" i="1" a="1"/>
  <c r="AP1368" i="1" s="1"/>
  <c r="AR1487" i="1"/>
  <c r="AS1487" i="1" s="1"/>
  <c r="AT1487" i="1" s="1"/>
  <c r="AP1439" i="1" a="1"/>
  <c r="AP1439" i="1" s="1"/>
  <c r="AQ1439" i="1" s="1"/>
  <c r="AR1381" i="1"/>
  <c r="AP1353" i="1" a="1"/>
  <c r="AP1353" i="1" s="1"/>
  <c r="AQ1353" i="1" s="1"/>
  <c r="AP1346" i="1" a="1"/>
  <c r="AP1346" i="1" s="1"/>
  <c r="AO1346" i="1"/>
  <c r="AR1346" i="1"/>
  <c r="AP1329" i="1" a="1"/>
  <c r="AP1329" i="1" s="1"/>
  <c r="AO1329" i="1"/>
  <c r="AR1329" i="1"/>
  <c r="AR1422" i="1"/>
  <c r="AS1422" i="1" s="1"/>
  <c r="AT1422" i="1" s="1"/>
  <c r="AO1385" i="1"/>
  <c r="AP1425" i="1" a="1"/>
  <c r="AP1425" i="1" s="1"/>
  <c r="AP1382" i="1" a="1"/>
  <c r="AP1382" i="1" s="1"/>
  <c r="AR1343" i="1"/>
  <c r="AP1406" i="1" a="1"/>
  <c r="AP1406" i="1" s="1"/>
  <c r="AQ1406" i="1" s="1"/>
  <c r="AO1343" i="1"/>
  <c r="AO1388" i="1"/>
  <c r="AR1342" i="1"/>
  <c r="AP1360" i="1" a="1"/>
  <c r="AP1360" i="1" s="1"/>
  <c r="AO1317" i="1"/>
  <c r="AP1377" i="1" a="1"/>
  <c r="AP1377" i="1" s="1"/>
  <c r="AQ1377" i="1" s="1"/>
  <c r="AR1280" i="1"/>
  <c r="AP1344" i="1" a="1"/>
  <c r="AP1344" i="1" s="1"/>
  <c r="AQ1344" i="1" s="1"/>
  <c r="AP1281" i="1" a="1"/>
  <c r="AP1281" i="1" s="1"/>
  <c r="AQ1281" i="1" s="1"/>
  <c r="AO1271" i="1"/>
  <c r="AR1293" i="1"/>
  <c r="AP1206" i="1" a="1"/>
  <c r="AP1206" i="1" s="1"/>
  <c r="AR1206" i="1"/>
  <c r="AO1206" i="1"/>
  <c r="AO1318" i="1"/>
  <c r="AO1282" i="1"/>
  <c r="AO1254" i="1"/>
  <c r="AO1216" i="1"/>
  <c r="AR1216" i="1"/>
  <c r="AP1216" i="1" a="1"/>
  <c r="AP1216" i="1" s="1"/>
  <c r="AP1226" i="1" a="1"/>
  <c r="AP1226" i="1" s="1"/>
  <c r="AR1234" i="1"/>
  <c r="AP1116" i="1" a="1"/>
  <c r="AP1116" i="1" s="1"/>
  <c r="AO1116" i="1"/>
  <c r="AR1116" i="1"/>
  <c r="AR1051" i="1"/>
  <c r="AP1051" i="1" a="1"/>
  <c r="AP1051" i="1" s="1"/>
  <c r="AO1051" i="1"/>
  <c r="AO1207" i="1"/>
  <c r="AP1207" i="1" a="1"/>
  <c r="AP1207" i="1" s="1"/>
  <c r="AR1207" i="1"/>
  <c r="AP1179" i="1" a="1"/>
  <c r="AP1179" i="1" s="1"/>
  <c r="AO1179" i="1"/>
  <c r="AR1179" i="1"/>
  <c r="AP1151" i="1" a="1"/>
  <c r="AP1151" i="1" s="1"/>
  <c r="AR1225" i="1"/>
  <c r="AO1225" i="1"/>
  <c r="AP1225" i="1" a="1"/>
  <c r="AP1225" i="1" s="1"/>
  <c r="AP1268" i="1" a="1"/>
  <c r="AP1268" i="1" s="1"/>
  <c r="AO1268" i="1"/>
  <c r="AR1268" i="1"/>
  <c r="AO1257" i="1"/>
  <c r="AR1227" i="1"/>
  <c r="AR1208" i="1"/>
  <c r="AR1177" i="1"/>
  <c r="AP1157" i="1" a="1"/>
  <c r="AP1157" i="1" s="1"/>
  <c r="AQ1157" i="1" s="1"/>
  <c r="AO1142" i="1"/>
  <c r="AO1128" i="1"/>
  <c r="AP1057" i="1" a="1"/>
  <c r="AP1057" i="1" s="1"/>
  <c r="AO1018" i="1"/>
  <c r="AP1018" i="1" a="1"/>
  <c r="AP1018" i="1" s="1"/>
  <c r="AR1018" i="1"/>
  <c r="AO971" i="1"/>
  <c r="AR971" i="1"/>
  <c r="AP971" i="1" a="1"/>
  <c r="AP971" i="1" s="1"/>
  <c r="AP1176" i="1" a="1"/>
  <c r="AP1176" i="1" s="1"/>
  <c r="AP1140" i="1" a="1"/>
  <c r="AP1140" i="1" s="1"/>
  <c r="AO1057" i="1"/>
  <c r="AO1023" i="1"/>
  <c r="AR1023" i="1"/>
  <c r="AP1023" i="1" a="1"/>
  <c r="AP1023" i="1" s="1"/>
  <c r="AR989" i="1"/>
  <c r="AO989" i="1"/>
  <c r="AP989" i="1" a="1"/>
  <c r="AP989" i="1" s="1"/>
  <c r="AO1229" i="1"/>
  <c r="AO1174" i="1"/>
  <c r="AR1158" i="1"/>
  <c r="AR1153" i="1"/>
  <c r="AP1113" i="1" a="1"/>
  <c r="AP1113" i="1" s="1"/>
  <c r="AO1113" i="1"/>
  <c r="AR1113" i="1"/>
  <c r="AP1224" i="1" a="1"/>
  <c r="AP1224" i="1" s="1"/>
  <c r="AO1158" i="1"/>
  <c r="AP1122" i="1" a="1"/>
  <c r="AP1122" i="1" s="1"/>
  <c r="AO1122" i="1"/>
  <c r="AR1122" i="1"/>
  <c r="AR1117" i="1"/>
  <c r="AO1167" i="1"/>
  <c r="AP1160" i="1" a="1"/>
  <c r="AP1160" i="1" s="1"/>
  <c r="AQ1160" i="1" s="1"/>
  <c r="AO1106" i="1"/>
  <c r="AP1070" i="1" a="1"/>
  <c r="AP1070" i="1" s="1"/>
  <c r="AP984" i="1" a="1"/>
  <c r="AP984" i="1" s="1"/>
  <c r="AR911" i="1"/>
  <c r="AO911" i="1"/>
  <c r="AP911" i="1" a="1"/>
  <c r="AP911" i="1" s="1"/>
  <c r="AO1052" i="1"/>
  <c r="AO1025" i="1"/>
  <c r="AR1161" i="1"/>
  <c r="AO1161" i="1"/>
  <c r="AP1161" i="1" a="1"/>
  <c r="AP1161" i="1" s="1"/>
  <c r="AP1047" i="1" a="1"/>
  <c r="AP1047" i="1" s="1"/>
  <c r="AR918" i="1"/>
  <c r="AP918" i="1" a="1"/>
  <c r="AP918" i="1" s="1"/>
  <c r="AO918" i="1"/>
  <c r="AR1159" i="1"/>
  <c r="AO1081" i="1"/>
  <c r="AR1029" i="1"/>
  <c r="AP1029" i="1" a="1"/>
  <c r="AP1029" i="1" s="1"/>
  <c r="AO1029" i="1"/>
  <c r="AO1001" i="1"/>
  <c r="AR956" i="1"/>
  <c r="AR1021" i="1"/>
  <c r="AP1021" i="1" a="1"/>
  <c r="AP1021" i="1" s="1"/>
  <c r="AO1021" i="1"/>
  <c r="AR949" i="1"/>
  <c r="AP942" i="1" a="1"/>
  <c r="AP942" i="1" s="1"/>
  <c r="AR942" i="1"/>
  <c r="AO942" i="1"/>
  <c r="AR779" i="1"/>
  <c r="AP779" i="1" a="1"/>
  <c r="AP779" i="1" s="1"/>
  <c r="AO779" i="1"/>
  <c r="AP1000" i="1" a="1"/>
  <c r="AP1000" i="1" s="1"/>
  <c r="AR1000" i="1"/>
  <c r="AO1000" i="1"/>
  <c r="AP955" i="1" a="1"/>
  <c r="AP955" i="1" s="1"/>
  <c r="AO955" i="1"/>
  <c r="AR955" i="1"/>
  <c r="AO936" i="1"/>
  <c r="AP907" i="1" a="1"/>
  <c r="AP907" i="1" s="1"/>
  <c r="AR870" i="1"/>
  <c r="AP870" i="1" a="1"/>
  <c r="AP870" i="1" s="1"/>
  <c r="AO870" i="1"/>
  <c r="AR806" i="1"/>
  <c r="AO806" i="1"/>
  <c r="AP806" i="1" a="1"/>
  <c r="AP806" i="1" s="1"/>
  <c r="AR1016" i="1"/>
  <c r="AR996" i="1"/>
  <c r="AP934" i="1" a="1"/>
  <c r="AP934" i="1" s="1"/>
  <c r="AO908" i="1"/>
  <c r="AP901" i="1" a="1"/>
  <c r="AP901" i="1" s="1"/>
  <c r="AQ901" i="1" s="1"/>
  <c r="AO1037" i="1"/>
  <c r="AO992" i="1"/>
  <c r="AP933" i="1" a="1"/>
  <c r="AP933" i="1" s="1"/>
  <c r="AO1056" i="1"/>
  <c r="AR1004" i="1"/>
  <c r="AP962" i="1" a="1"/>
  <c r="AP962" i="1" s="1"/>
  <c r="AQ962" i="1" s="1"/>
  <c r="AO948" i="1"/>
  <c r="AR1080" i="1"/>
  <c r="AS1080" i="1" s="1"/>
  <c r="AT1080" i="1" s="1"/>
  <c r="AP1068" i="1" a="1"/>
  <c r="AP1068" i="1" s="1"/>
  <c r="AP968" i="1" a="1"/>
  <c r="AP968" i="1" s="1"/>
  <c r="AO968" i="1"/>
  <c r="AR968" i="1"/>
  <c r="AR941" i="1"/>
  <c r="AO931" i="1"/>
  <c r="AR920" i="1"/>
  <c r="AO1072" i="1"/>
  <c r="AP1012" i="1" a="1"/>
  <c r="AP1012" i="1" s="1"/>
  <c r="AO838" i="1"/>
  <c r="AO818" i="1"/>
  <c r="AO897" i="1"/>
  <c r="AP775" i="1" a="1"/>
  <c r="AP775" i="1" s="1"/>
  <c r="AO771" i="1"/>
  <c r="AP771" i="1" a="1"/>
  <c r="AP771" i="1" s="1"/>
  <c r="AR771" i="1"/>
  <c r="AO737" i="1"/>
  <c r="AP737" i="1" a="1"/>
  <c r="AP737" i="1" s="1"/>
  <c r="AR737" i="1"/>
  <c r="AR887" i="1"/>
  <c r="AP887" i="1" a="1"/>
  <c r="AP887" i="1" s="1"/>
  <c r="AO887" i="1"/>
  <c r="AO863" i="1"/>
  <c r="AP817" i="1" a="1"/>
  <c r="AP817" i="1" s="1"/>
  <c r="AO939" i="1"/>
  <c r="AO877" i="1"/>
  <c r="AO848" i="1"/>
  <c r="AR787" i="1"/>
  <c r="AP787" i="1" a="1"/>
  <c r="AP787" i="1" s="1"/>
  <c r="AO787" i="1"/>
  <c r="AP748" i="1" a="1"/>
  <c r="AP748" i="1" s="1"/>
  <c r="AP738" i="1" a="1"/>
  <c r="AP738" i="1" s="1"/>
  <c r="AR738" i="1"/>
  <c r="AO738" i="1"/>
  <c r="AR655" i="1"/>
  <c r="AP655" i="1" a="1"/>
  <c r="AP655" i="1" s="1"/>
  <c r="AO655" i="1"/>
  <c r="AP878" i="1" a="1"/>
  <c r="AP878" i="1" s="1"/>
  <c r="AR830" i="1"/>
  <c r="AP830" i="1" a="1"/>
  <c r="AP830" i="1" s="1"/>
  <c r="AO830" i="1"/>
  <c r="AR868" i="1"/>
  <c r="AO868" i="1"/>
  <c r="AP868" i="1" a="1"/>
  <c r="AP868" i="1" s="1"/>
  <c r="AR934" i="1"/>
  <c r="AR825" i="1"/>
  <c r="AR880" i="1"/>
  <c r="AO865" i="1"/>
  <c r="AO803" i="1"/>
  <c r="AR745" i="1"/>
  <c r="AP716" i="1" a="1"/>
  <c r="AP716" i="1" s="1"/>
  <c r="AO635" i="1"/>
  <c r="AP635" i="1" a="1"/>
  <c r="AP635" i="1" s="1"/>
  <c r="AR635" i="1"/>
  <c r="AP402" i="1" a="1"/>
  <c r="AP402" i="1" s="1"/>
  <c r="AR402" i="1"/>
  <c r="AO402" i="1"/>
  <c r="AO332" i="1"/>
  <c r="AR332" i="1"/>
  <c r="AP332" i="1" a="1"/>
  <c r="AP332" i="1" s="1"/>
  <c r="AP241" i="1" a="1"/>
  <c r="AP241" i="1" s="1"/>
  <c r="AO241" i="1"/>
  <c r="AR241" i="1"/>
  <c r="AR177" i="1"/>
  <c r="AP177" i="1" a="1"/>
  <c r="AP177" i="1" s="1"/>
  <c r="AO177" i="1"/>
  <c r="AP816" i="1" a="1"/>
  <c r="AP816" i="1" s="1"/>
  <c r="AO816" i="1"/>
  <c r="AR816" i="1"/>
  <c r="AO728" i="1"/>
  <c r="AO639" i="1"/>
  <c r="AO588" i="1"/>
  <c r="AR482" i="1"/>
  <c r="AP482" i="1" a="1"/>
  <c r="AP482" i="1" s="1"/>
  <c r="AO482" i="1"/>
  <c r="AR850" i="1"/>
  <c r="AR743" i="1"/>
  <c r="AP696" i="1" a="1"/>
  <c r="AP696" i="1" s="1"/>
  <c r="AR696" i="1"/>
  <c r="AO696" i="1"/>
  <c r="AO646" i="1"/>
  <c r="AP637" i="1" a="1"/>
  <c r="AP637" i="1" s="1"/>
  <c r="AP622" i="1" a="1"/>
  <c r="AP622" i="1" s="1"/>
  <c r="AO558" i="1"/>
  <c r="AR701" i="1"/>
  <c r="AO701" i="1"/>
  <c r="AP701" i="1" a="1"/>
  <c r="AP701" i="1" s="1"/>
  <c r="AO630" i="1"/>
  <c r="AR630" i="1"/>
  <c r="AP630" i="1" a="1"/>
  <c r="AP630" i="1" s="1"/>
  <c r="AR623" i="1"/>
  <c r="AP768" i="1" a="1"/>
  <c r="AP768" i="1" s="1"/>
  <c r="AP752" i="1" a="1"/>
  <c r="AP752" i="1" s="1"/>
  <c r="AP744" i="1" a="1"/>
  <c r="AP744" i="1" s="1"/>
  <c r="AO734" i="1"/>
  <c r="AR704" i="1"/>
  <c r="AO688" i="1"/>
  <c r="AO677" i="1"/>
  <c r="AP781" i="1" a="1"/>
  <c r="AP781" i="1" s="1"/>
  <c r="AR753" i="1"/>
  <c r="AP809" i="1" a="1"/>
  <c r="AP809" i="1" s="1"/>
  <c r="AR809" i="1"/>
  <c r="AO809" i="1"/>
  <c r="AO746" i="1"/>
  <c r="AR727" i="1"/>
  <c r="AR700" i="1"/>
  <c r="AO685" i="1"/>
  <c r="AO704" i="1"/>
  <c r="AR598" i="1"/>
  <c r="AO548" i="1"/>
  <c r="AR457" i="1"/>
  <c r="AP457" i="1" a="1"/>
  <c r="AP457" i="1" s="1"/>
  <c r="AO457" i="1"/>
  <c r="AR443" i="1"/>
  <c r="AO736" i="1"/>
  <c r="AP587" i="1" a="1"/>
  <c r="AP587" i="1" s="1"/>
  <c r="AP554" i="1" a="1"/>
  <c r="AP554" i="1" s="1"/>
  <c r="AO400" i="1"/>
  <c r="AP400" i="1" a="1"/>
  <c r="AP400" i="1" s="1"/>
  <c r="AR400" i="1"/>
  <c r="AO362" i="1"/>
  <c r="AP362" i="1" a="1"/>
  <c r="AP362" i="1" s="1"/>
  <c r="AR362" i="1"/>
  <c r="AP583" i="1" a="1"/>
  <c r="AP583" i="1" s="1"/>
  <c r="AR572" i="1"/>
  <c r="AO570" i="1"/>
  <c r="AP647" i="1" a="1"/>
  <c r="AP647" i="1" s="1"/>
  <c r="AR641" i="1"/>
  <c r="AP501" i="1" a="1"/>
  <c r="AP501" i="1" s="1"/>
  <c r="AO427" i="1"/>
  <c r="AR411" i="1"/>
  <c r="AP697" i="1" a="1"/>
  <c r="AP697" i="1" s="1"/>
  <c r="AP556" i="1" a="1"/>
  <c r="AP556" i="1" s="1"/>
  <c r="AR536" i="1"/>
  <c r="AP536" i="1" a="1"/>
  <c r="AP536" i="1" s="1"/>
  <c r="AO536" i="1"/>
  <c r="AR521" i="1"/>
  <c r="AR613" i="1"/>
  <c r="AR601" i="1"/>
  <c r="AP577" i="1" a="1"/>
  <c r="AP577" i="1" s="1"/>
  <c r="AR548" i="1"/>
  <c r="AO581" i="1"/>
  <c r="AR523" i="1"/>
  <c r="AO523" i="1"/>
  <c r="AP523" i="1" a="1"/>
  <c r="AP523" i="1" s="1"/>
  <c r="AO485" i="1"/>
  <c r="AR420" i="1"/>
  <c r="AR404" i="1"/>
  <c r="AO404" i="1"/>
  <c r="AP404" i="1" a="1"/>
  <c r="AP404" i="1" s="1"/>
  <c r="AP388" i="1" a="1"/>
  <c r="AP388" i="1" s="1"/>
  <c r="AO376" i="1"/>
  <c r="AR326" i="1"/>
  <c r="AP250" i="1" a="1"/>
  <c r="AP250" i="1" s="1"/>
  <c r="AR242" i="1"/>
  <c r="AP234" i="1" a="1"/>
  <c r="AP234" i="1" s="1"/>
  <c r="AO106" i="1"/>
  <c r="AO42" i="1"/>
  <c r="AP218" i="1" a="1"/>
  <c r="AP218" i="1" s="1"/>
  <c r="AR196" i="1"/>
  <c r="AR123" i="1"/>
  <c r="AP123" i="1" a="1"/>
  <c r="AP123" i="1" s="1"/>
  <c r="AO123" i="1"/>
  <c r="AR61" i="1"/>
  <c r="AP61" i="1" a="1"/>
  <c r="AP61" i="1" s="1"/>
  <c r="AO61" i="1"/>
  <c r="AP14" i="1" a="1"/>
  <c r="AP14" i="1" s="1"/>
  <c r="AO14" i="1"/>
  <c r="AR14" i="1"/>
  <c r="AP525" i="1" a="1"/>
  <c r="AP525" i="1" s="1"/>
  <c r="AO525" i="1"/>
  <c r="AR525" i="1"/>
  <c r="AR439" i="1"/>
  <c r="AR382" i="1"/>
  <c r="AO353" i="1"/>
  <c r="AR59" i="1"/>
  <c r="AP59" i="1" a="1"/>
  <c r="AP59" i="1" s="1"/>
  <c r="AO59" i="1"/>
  <c r="AP153" i="1" a="1"/>
  <c r="AP153" i="1" s="1"/>
  <c r="AO153" i="1"/>
  <c r="AR153" i="1"/>
  <c r="AP136" i="1" a="1"/>
  <c r="AP136" i="1" s="1"/>
  <c r="AO136" i="1"/>
  <c r="AR136" i="1"/>
  <c r="AO95" i="1"/>
  <c r="AR95" i="1"/>
  <c r="AP95" i="1" a="1"/>
  <c r="AP95" i="1" s="1"/>
  <c r="AO198" i="1"/>
  <c r="AP530" i="1" a="1"/>
  <c r="AP530" i="1" s="1"/>
  <c r="AP483" i="1" a="1"/>
  <c r="AP483" i="1" s="1"/>
  <c r="AP378" i="1" a="1"/>
  <c r="AP378" i="1" s="1"/>
  <c r="AR357" i="1"/>
  <c r="AP338" i="1" a="1"/>
  <c r="AP338" i="1" s="1"/>
  <c r="AP329" i="1" a="1"/>
  <c r="AP329" i="1" s="1"/>
  <c r="AP293" i="1" a="1"/>
  <c r="AP293" i="1" s="1"/>
  <c r="AO244" i="1"/>
  <c r="AO234" i="1"/>
  <c r="AR211" i="1"/>
  <c r="AO211" i="1"/>
  <c r="AP211" i="1" a="1"/>
  <c r="AP211" i="1" s="1"/>
  <c r="AO254" i="1"/>
  <c r="AO484" i="1"/>
  <c r="AP475" i="1" a="1"/>
  <c r="AP475" i="1" s="1"/>
  <c r="AP389" i="1" a="1"/>
  <c r="AP389" i="1" s="1"/>
  <c r="AO344" i="1"/>
  <c r="AO255" i="1"/>
  <c r="AR255" i="1"/>
  <c r="AP255" i="1" a="1"/>
  <c r="AP255" i="1" s="1"/>
  <c r="AR192" i="1"/>
  <c r="AP192" i="1" a="1"/>
  <c r="AP192" i="1" s="1"/>
  <c r="AO192" i="1"/>
  <c r="AP173" i="1" a="1"/>
  <c r="AP173" i="1" s="1"/>
  <c r="AO173" i="1"/>
  <c r="AR173" i="1"/>
  <c r="AO146" i="1"/>
  <c r="AR278" i="1"/>
  <c r="AR218" i="1"/>
  <c r="AO206" i="1"/>
  <c r="AO74" i="1"/>
  <c r="AR524" i="1"/>
  <c r="AR465" i="1"/>
  <c r="AR381" i="1"/>
  <c r="AR366" i="1"/>
  <c r="AO366" i="1"/>
  <c r="AP366" i="1" a="1"/>
  <c r="AP366" i="1" s="1"/>
  <c r="AR502" i="1"/>
  <c r="AP405" i="1" a="1"/>
  <c r="AP405" i="1" s="1"/>
  <c r="AP391" i="1" a="1"/>
  <c r="AP391" i="1" s="1"/>
  <c r="AR344" i="1"/>
  <c r="AR287" i="1"/>
  <c r="AP455" i="1" a="1"/>
  <c r="AP455" i="1" s="1"/>
  <c r="AO447" i="1"/>
  <c r="AR351" i="1"/>
  <c r="AP351" i="1" a="1"/>
  <c r="AP351" i="1" s="1"/>
  <c r="AO351" i="1"/>
  <c r="AR292" i="1"/>
  <c r="AO292" i="1"/>
  <c r="AP292" i="1" a="1"/>
  <c r="AP292" i="1" s="1"/>
  <c r="AO248" i="1"/>
  <c r="AR248" i="1"/>
  <c r="AP248" i="1" a="1"/>
  <c r="AP248" i="1" s="1"/>
  <c r="AO236" i="1"/>
  <c r="AR236" i="1"/>
  <c r="AP236" i="1" a="1"/>
  <c r="AP236" i="1" s="1"/>
  <c r="AP222" i="1" a="1"/>
  <c r="AP222" i="1" s="1"/>
  <c r="AO222" i="1"/>
  <c r="AR222" i="1"/>
  <c r="AR184" i="1"/>
  <c r="AO184" i="1"/>
  <c r="AP184" i="1" a="1"/>
  <c r="AP184" i="1" s="1"/>
  <c r="AP165" i="1" a="1"/>
  <c r="AP165" i="1" s="1"/>
  <c r="AR165" i="1"/>
  <c r="AO165" i="1"/>
  <c r="AR478" i="1"/>
  <c r="AP468" i="1" a="1"/>
  <c r="AP468" i="1" s="1"/>
  <c r="AR468" i="1"/>
  <c r="AO468" i="1"/>
  <c r="AP372" i="1" a="1"/>
  <c r="AP372" i="1" s="1"/>
  <c r="AO372" i="1"/>
  <c r="AR372" i="1"/>
  <c r="AR291" i="1"/>
  <c r="AR269" i="1"/>
  <c r="AR235" i="1"/>
  <c r="AP235" i="1" a="1"/>
  <c r="AP235" i="1" s="1"/>
  <c r="AO235" i="1"/>
  <c r="AO107" i="1"/>
  <c r="AR69" i="1"/>
  <c r="AR43" i="1"/>
  <c r="AR74" i="1"/>
  <c r="AR158" i="1"/>
  <c r="AP150" i="1" a="1"/>
  <c r="AP150" i="1" s="1"/>
  <c r="AR118" i="1"/>
  <c r="AR77" i="1"/>
  <c r="AP49" i="1" a="1"/>
  <c r="AP49" i="1" s="1"/>
  <c r="AR49" i="1"/>
  <c r="AO49" i="1"/>
  <c r="AO100" i="1"/>
  <c r="AR272" i="1"/>
  <c r="AR455" i="1"/>
  <c r="AR214" i="1"/>
  <c r="AR380" i="1"/>
  <c r="AR596" i="1"/>
  <c r="AR588" i="1"/>
  <c r="AR545" i="1"/>
  <c r="AR561" i="1"/>
  <c r="AR657" i="1"/>
  <c r="AR924" i="1"/>
  <c r="AR885" i="1"/>
  <c r="AR902" i="1"/>
  <c r="AR936" i="1"/>
  <c r="AR912" i="1"/>
  <c r="AR980" i="1"/>
  <c r="AR1038" i="1"/>
  <c r="AR1205" i="1"/>
  <c r="AR1259" i="1"/>
  <c r="AR1210" i="1"/>
  <c r="AR1304" i="1"/>
  <c r="AR1299" i="1"/>
  <c r="AR1401" i="1"/>
  <c r="AR1402" i="1"/>
  <c r="AR1479" i="1"/>
  <c r="AR1490" i="1"/>
  <c r="AR1583" i="1"/>
  <c r="AS1583" i="1" s="1"/>
  <c r="AT1583" i="1" s="1"/>
  <c r="AR1625" i="1"/>
  <c r="AS1625" i="1" s="1"/>
  <c r="AT1625" i="1" s="1"/>
  <c r="AS1728" i="1"/>
  <c r="AT1728" i="1" s="1"/>
  <c r="AS1761" i="1"/>
  <c r="AT1761" i="1" s="1"/>
  <c r="AR1811" i="1"/>
  <c r="AR1918" i="1"/>
  <c r="AS1918" i="1" s="1"/>
  <c r="AT1918" i="1" s="1"/>
  <c r="AR1982" i="1"/>
  <c r="AR1999" i="1"/>
  <c r="AP423" i="1" a="1"/>
  <c r="AP423" i="1" s="1"/>
  <c r="AR342" i="1"/>
  <c r="AR50" i="1"/>
  <c r="AR368" i="1"/>
  <c r="AP187" i="1" a="1"/>
  <c r="AP187" i="1" s="1"/>
  <c r="AP147" i="1" a="1"/>
  <c r="AP147" i="1" s="1"/>
  <c r="AO133" i="1"/>
  <c r="AR124" i="1"/>
  <c r="AO141" i="1"/>
  <c r="AR84" i="1"/>
  <c r="AR30" i="1"/>
  <c r="AP227" i="1" a="1"/>
  <c r="AP227" i="1" s="1"/>
  <c r="AR20" i="1"/>
  <c r="AO111" i="1"/>
  <c r="AR47" i="1"/>
  <c r="AO134" i="1"/>
  <c r="AR131" i="1"/>
  <c r="AP28" i="1" a="1"/>
  <c r="AP28" i="1" s="1"/>
  <c r="AR87" i="1"/>
  <c r="AR204" i="1"/>
  <c r="AO276" i="1"/>
  <c r="AP228" i="1" a="1"/>
  <c r="AP228" i="1" s="1"/>
  <c r="AP62" i="1" a="1"/>
  <c r="AP62" i="1" s="1"/>
  <c r="AO96" i="1"/>
  <c r="AR45" i="1"/>
  <c r="AP785" i="1" a="1"/>
  <c r="AP785" i="1" s="1"/>
  <c r="AO785" i="1"/>
  <c r="AR785" i="1"/>
  <c r="AP930" i="1" a="1"/>
  <c r="AP930" i="1" s="1"/>
  <c r="AR930" i="1"/>
  <c r="AO930" i="1"/>
  <c r="AR878" i="1"/>
  <c r="AO833" i="1"/>
  <c r="AR822" i="1"/>
  <c r="AO822" i="1"/>
  <c r="AP822" i="1" a="1"/>
  <c r="AP822" i="1" s="1"/>
  <c r="AR814" i="1"/>
  <c r="AR972" i="1"/>
  <c r="AS972" i="1" s="1"/>
  <c r="AT972" i="1" s="1"/>
  <c r="AO903" i="1"/>
  <c r="AP903" i="1" a="1"/>
  <c r="AP903" i="1" s="1"/>
  <c r="AR903" i="1"/>
  <c r="AO872" i="1"/>
  <c r="AP825" i="1" a="1"/>
  <c r="AP825" i="1" s="1"/>
  <c r="AR804" i="1"/>
  <c r="AP804" i="1" a="1"/>
  <c r="AP804" i="1" s="1"/>
  <c r="AO804" i="1"/>
  <c r="AO732" i="1"/>
  <c r="AO927" i="1"/>
  <c r="AR927" i="1"/>
  <c r="AP927" i="1" a="1"/>
  <c r="AP927" i="1" s="1"/>
  <c r="AR865" i="1"/>
  <c r="AR845" i="1"/>
  <c r="AR821" i="1"/>
  <c r="AO770" i="1"/>
  <c r="AR770" i="1"/>
  <c r="AP770" i="1" a="1"/>
  <c r="AP770" i="1" s="1"/>
  <c r="AP856" i="1" a="1"/>
  <c r="AP856" i="1" s="1"/>
  <c r="AO745" i="1"/>
  <c r="AR873" i="1"/>
  <c r="AR724" i="1"/>
  <c r="AP707" i="1" a="1"/>
  <c r="AP707" i="1" s="1"/>
  <c r="AR707" i="1"/>
  <c r="AO707" i="1"/>
  <c r="AR394" i="1"/>
  <c r="AP394" i="1" a="1"/>
  <c r="AP394" i="1" s="1"/>
  <c r="AO394" i="1"/>
  <c r="AP324" i="1" a="1"/>
  <c r="AP324" i="1" s="1"/>
  <c r="AO324" i="1"/>
  <c r="AR324" i="1"/>
  <c r="AR233" i="1"/>
  <c r="AO233" i="1"/>
  <c r="AP233" i="1" a="1"/>
  <c r="AP233" i="1" s="1"/>
  <c r="AP169" i="1" a="1"/>
  <c r="AP169" i="1" s="1"/>
  <c r="AO169" i="1"/>
  <c r="AR169" i="1"/>
  <c r="AR739" i="1"/>
  <c r="AP739" i="1" a="1"/>
  <c r="AP739" i="1" s="1"/>
  <c r="AO739" i="1"/>
  <c r="AP686" i="1" a="1"/>
  <c r="AP686" i="1" s="1"/>
  <c r="AO686" i="1"/>
  <c r="AR686" i="1"/>
  <c r="AO654" i="1"/>
  <c r="AP654" i="1" a="1"/>
  <c r="AP654" i="1" s="1"/>
  <c r="AR654" i="1"/>
  <c r="AR638" i="1"/>
  <c r="AR546" i="1"/>
  <c r="AP546" i="1" a="1"/>
  <c r="AP546" i="1" s="1"/>
  <c r="AO546" i="1"/>
  <c r="AP850" i="1" a="1"/>
  <c r="AP850" i="1" s="1"/>
  <c r="AR756" i="1"/>
  <c r="AR751" i="1"/>
  <c r="AP743" i="1" a="1"/>
  <c r="AP743" i="1" s="1"/>
  <c r="AR721" i="1"/>
  <c r="AR677" i="1"/>
  <c r="AP645" i="1" a="1"/>
  <c r="AP645" i="1" s="1"/>
  <c r="AR645" i="1"/>
  <c r="AO645" i="1"/>
  <c r="AO605" i="1"/>
  <c r="AP601" i="1" a="1"/>
  <c r="AP601" i="1" s="1"/>
  <c r="AQ601" i="1" s="1"/>
  <c r="AP573" i="1" a="1"/>
  <c r="AP573" i="1" s="1"/>
  <c r="AP813" i="1" a="1"/>
  <c r="AP813" i="1" s="1"/>
  <c r="AP760" i="1" a="1"/>
  <c r="AP760" i="1" s="1"/>
  <c r="AR760" i="1"/>
  <c r="AO760" i="1"/>
  <c r="AO726" i="1"/>
  <c r="AR718" i="1"/>
  <c r="AO775" i="1"/>
  <c r="AP704" i="1" a="1"/>
  <c r="AP704" i="1" s="1"/>
  <c r="AP698" i="1" a="1"/>
  <c r="AP698" i="1" s="1"/>
  <c r="AP685" i="1" a="1"/>
  <c r="AP685" i="1" s="1"/>
  <c r="AP674" i="1" a="1"/>
  <c r="AP674" i="1" s="1"/>
  <c r="AO674" i="1"/>
  <c r="AR674" i="1"/>
  <c r="AO662" i="1"/>
  <c r="AR662" i="1"/>
  <c r="AP662" i="1" a="1"/>
  <c r="AP662" i="1" s="1"/>
  <c r="AO615" i="1"/>
  <c r="AO717" i="1"/>
  <c r="AR693" i="1"/>
  <c r="AR642" i="1"/>
  <c r="AP642" i="1" a="1"/>
  <c r="AP642" i="1" s="1"/>
  <c r="AO642" i="1"/>
  <c r="AR615" i="1"/>
  <c r="AR540" i="1"/>
  <c r="AO540" i="1"/>
  <c r="AP540" i="1" a="1"/>
  <c r="AP540" i="1" s="1"/>
  <c r="AR629" i="1"/>
  <c r="AO602" i="1"/>
  <c r="AO598" i="1"/>
  <c r="AP513" i="1" a="1"/>
  <c r="AP513" i="1" s="1"/>
  <c r="AR496" i="1"/>
  <c r="AP496" i="1" a="1"/>
  <c r="AP496" i="1" s="1"/>
  <c r="AO496" i="1"/>
  <c r="AP393" i="1" a="1"/>
  <c r="AP393" i="1" s="1"/>
  <c r="AO393" i="1"/>
  <c r="AR393" i="1"/>
  <c r="AR587" i="1"/>
  <c r="AO559" i="1"/>
  <c r="AR487" i="1"/>
  <c r="AR527" i="1"/>
  <c r="AO527" i="1"/>
  <c r="AP527" i="1" a="1"/>
  <c r="AP527" i="1" s="1"/>
  <c r="AO611" i="1"/>
  <c r="AO659" i="1"/>
  <c r="AR647" i="1"/>
  <c r="AR637" i="1"/>
  <c r="AR566" i="1"/>
  <c r="AP514" i="1" a="1"/>
  <c r="AP514" i="1" s="1"/>
  <c r="AR425" i="1"/>
  <c r="AP425" i="1" a="1"/>
  <c r="AP425" i="1" s="1"/>
  <c r="AO425" i="1"/>
  <c r="AP689" i="1" a="1"/>
  <c r="AP689" i="1" s="1"/>
  <c r="AO521" i="1"/>
  <c r="AR729" i="1"/>
  <c r="AO666" i="1"/>
  <c r="AO652" i="1"/>
  <c r="AR652" i="1"/>
  <c r="AP652" i="1" a="1"/>
  <c r="AP652" i="1" s="1"/>
  <c r="AP613" i="1" a="1"/>
  <c r="AP613" i="1" s="1"/>
  <c r="AP595" i="1" a="1"/>
  <c r="AP595" i="1" s="1"/>
  <c r="AR577" i="1"/>
  <c r="AP541" i="1" a="1"/>
  <c r="AP541" i="1" s="1"/>
  <c r="AP504" i="1" a="1"/>
  <c r="AP504" i="1" s="1"/>
  <c r="AO504" i="1"/>
  <c r="AR504" i="1"/>
  <c r="AR463" i="1"/>
  <c r="AP712" i="1" a="1"/>
  <c r="AP712" i="1" s="1"/>
  <c r="AP607" i="1" a="1"/>
  <c r="AP607" i="1" s="1"/>
  <c r="AR581" i="1"/>
  <c r="AP413" i="1" a="1"/>
  <c r="AP413" i="1" s="1"/>
  <c r="AR385" i="1"/>
  <c r="AO385" i="1"/>
  <c r="AP385" i="1" a="1"/>
  <c r="AP385" i="1" s="1"/>
  <c r="AP357" i="1" a="1"/>
  <c r="AP357" i="1" s="1"/>
  <c r="AR338" i="1"/>
  <c r="AR285" i="1"/>
  <c r="AO264" i="1"/>
  <c r="AP264" i="1" a="1"/>
  <c r="AP264" i="1" s="1"/>
  <c r="AR264" i="1"/>
  <c r="AO260" i="1"/>
  <c r="AP260" i="1" a="1"/>
  <c r="AP260" i="1" s="1"/>
  <c r="AR260" i="1"/>
  <c r="AO256" i="1"/>
  <c r="AP256" i="1" a="1"/>
  <c r="AP256" i="1" s="1"/>
  <c r="AR256" i="1"/>
  <c r="AR88" i="1"/>
  <c r="AP88" i="1" a="1"/>
  <c r="AP88" i="1" s="1"/>
  <c r="AO88" i="1"/>
  <c r="AR24" i="1"/>
  <c r="AP24" i="1" a="1"/>
  <c r="AP24" i="1" s="1"/>
  <c r="AO24" i="1"/>
  <c r="AR253" i="1"/>
  <c r="AP221" i="1" a="1"/>
  <c r="AP221" i="1" s="1"/>
  <c r="AR171" i="1"/>
  <c r="AO171" i="1"/>
  <c r="AP171" i="1" a="1"/>
  <c r="AP171" i="1" s="1"/>
  <c r="AO144" i="1"/>
  <c r="AP144" i="1" a="1"/>
  <c r="AP144" i="1" s="1"/>
  <c r="AR144" i="1"/>
  <c r="AR112" i="1"/>
  <c r="AP112" i="1" a="1"/>
  <c r="AP112" i="1" s="1"/>
  <c r="AO112" i="1"/>
  <c r="AO543" i="1"/>
  <c r="AO439" i="1"/>
  <c r="AP382" i="1" a="1"/>
  <c r="AP382" i="1" s="1"/>
  <c r="AR378" i="1"/>
  <c r="AP353" i="1" a="1"/>
  <c r="AP353" i="1" s="1"/>
  <c r="AR279" i="1"/>
  <c r="AP244" i="1" a="1"/>
  <c r="AP244" i="1" s="1"/>
  <c r="AR162" i="1"/>
  <c r="AP90" i="1" a="1"/>
  <c r="AP90" i="1" s="1"/>
  <c r="AO90" i="1"/>
  <c r="AO55" i="1"/>
  <c r="AP55" i="1" a="1"/>
  <c r="AP55" i="1" s="1"/>
  <c r="AR55" i="1"/>
  <c r="AR91" i="1"/>
  <c r="AP91" i="1" a="1"/>
  <c r="AP91" i="1" s="1"/>
  <c r="AO91" i="1"/>
  <c r="AP198" i="1" a="1"/>
  <c r="AP198" i="1" s="1"/>
  <c r="AP445" i="1" a="1"/>
  <c r="AP445" i="1" s="1"/>
  <c r="AR408" i="1"/>
  <c r="AP350" i="1" a="1"/>
  <c r="AP350" i="1" s="1"/>
  <c r="AO338" i="1"/>
  <c r="AR301" i="1"/>
  <c r="AO218" i="1"/>
  <c r="AP197" i="1" a="1"/>
  <c r="AP197" i="1" s="1"/>
  <c r="AO190" i="1"/>
  <c r="AP254" i="1" a="1"/>
  <c r="AP254" i="1" s="1"/>
  <c r="AP232" i="1" a="1"/>
  <c r="AP232" i="1" s="1"/>
  <c r="AO232" i="1"/>
  <c r="AR232" i="1"/>
  <c r="AP120" i="1" a="1"/>
  <c r="AP120" i="1" s="1"/>
  <c r="AO120" i="1"/>
  <c r="AR120" i="1"/>
  <c r="AO182" i="1"/>
  <c r="AR484" i="1"/>
  <c r="AP432" i="1" a="1"/>
  <c r="AP432" i="1" s="1"/>
  <c r="AR310" i="1"/>
  <c r="AP310" i="1" a="1"/>
  <c r="AP310" i="1" s="1"/>
  <c r="AO310" i="1"/>
  <c r="AO223" i="1"/>
  <c r="AP223" i="1" a="1"/>
  <c r="AP223" i="1" s="1"/>
  <c r="AR223" i="1"/>
  <c r="AP138" i="1" a="1"/>
  <c r="AP138" i="1" s="1"/>
  <c r="AP81" i="1" a="1"/>
  <c r="AP81" i="1" s="1"/>
  <c r="AO81" i="1"/>
  <c r="AR81" i="1"/>
  <c r="AP64" i="1" a="1"/>
  <c r="AP64" i="1" s="1"/>
  <c r="AO64" i="1"/>
  <c r="AR64" i="1"/>
  <c r="AP16" i="1" a="1"/>
  <c r="AP16" i="1" s="1"/>
  <c r="AR16" i="1"/>
  <c r="AO16" i="1"/>
  <c r="AP213" i="1" a="1"/>
  <c r="AP213" i="1" s="1"/>
  <c r="AP206" i="1" a="1"/>
  <c r="AP206" i="1" s="1"/>
  <c r="AR238" i="1"/>
  <c r="AP524" i="1" a="1"/>
  <c r="AP524" i="1" s="1"/>
  <c r="AP465" i="1" a="1"/>
  <c r="AP465" i="1" s="1"/>
  <c r="AO389" i="1"/>
  <c r="AO191" i="1"/>
  <c r="AR549" i="1"/>
  <c r="AP518" i="1" a="1"/>
  <c r="AP518" i="1" s="1"/>
  <c r="AP344" i="1" a="1"/>
  <c r="AP344" i="1" s="1"/>
  <c r="AO306" i="1"/>
  <c r="AR282" i="1"/>
  <c r="AP282" i="1" a="1"/>
  <c r="AP282" i="1" s="1"/>
  <c r="AO282" i="1"/>
  <c r="AO477" i="1"/>
  <c r="AP447" i="1" a="1"/>
  <c r="AP447" i="1" s="1"/>
  <c r="AR440" i="1"/>
  <c r="AR428" i="1"/>
  <c r="AR334" i="1"/>
  <c r="AP334" i="1" a="1"/>
  <c r="AP334" i="1" s="1"/>
  <c r="AO334" i="1"/>
  <c r="AO315" i="1"/>
  <c r="AP315" i="1" a="1"/>
  <c r="AP315" i="1" s="1"/>
  <c r="AR315" i="1"/>
  <c r="AO291" i="1"/>
  <c r="AR154" i="1"/>
  <c r="AO424" i="1"/>
  <c r="AR424" i="1"/>
  <c r="AP424" i="1" a="1"/>
  <c r="AP424" i="1" s="1"/>
  <c r="AP320" i="1" a="1"/>
  <c r="AP320" i="1" s="1"/>
  <c r="AR320" i="1"/>
  <c r="AO320" i="1"/>
  <c r="AR286" i="1"/>
  <c r="AP286" i="1" a="1"/>
  <c r="AP286" i="1" s="1"/>
  <c r="AO286" i="1"/>
  <c r="AR251" i="1"/>
  <c r="AP251" i="1" a="1"/>
  <c r="AP251" i="1" s="1"/>
  <c r="AO251" i="1"/>
  <c r="AO358" i="1"/>
  <c r="AR52" i="1"/>
  <c r="AO379" i="1"/>
  <c r="AR188" i="1"/>
  <c r="AO148" i="1"/>
  <c r="AP71" i="1" a="1"/>
  <c r="AP71" i="1" s="1"/>
  <c r="AO158" i="1"/>
  <c r="AP118" i="1" a="1"/>
  <c r="AP118" i="1" s="1"/>
  <c r="AP86" i="1" a="1"/>
  <c r="AP86" i="1" s="1"/>
  <c r="AO77" i="1"/>
  <c r="AP66" i="1" a="1"/>
  <c r="AP66" i="1" s="1"/>
  <c r="AP60" i="1" a="1"/>
  <c r="AP60" i="1" s="1"/>
  <c r="AO22" i="1"/>
  <c r="AR359" i="1"/>
  <c r="AR146" i="1"/>
  <c r="AR122" i="1"/>
  <c r="AR207" i="1"/>
  <c r="AR599" i="1"/>
  <c r="AR614" i="1"/>
  <c r="AR563" i="1"/>
  <c r="AR625" i="1"/>
  <c r="AR697" i="1"/>
  <c r="AR896" i="1"/>
  <c r="AR789" i="1"/>
  <c r="AR748" i="1"/>
  <c r="AR946" i="1"/>
  <c r="AR964" i="1"/>
  <c r="AR1014" i="1"/>
  <c r="AR1040" i="1"/>
  <c r="AR1147" i="1"/>
  <c r="AR1202" i="1"/>
  <c r="AR1243" i="1"/>
  <c r="AR1285" i="1"/>
  <c r="AR1307" i="1"/>
  <c r="AR1368" i="1"/>
  <c r="AR1434" i="1"/>
  <c r="AS1434" i="1" s="1"/>
  <c r="AT1434" i="1" s="1"/>
  <c r="AR1506" i="1"/>
  <c r="AR1500" i="1"/>
  <c r="AS1500" i="1" s="1"/>
  <c r="AT1500" i="1" s="1"/>
  <c r="AR1631" i="1"/>
  <c r="AS1631" i="1" s="1"/>
  <c r="AT1631" i="1" s="1"/>
  <c r="AR1637" i="1"/>
  <c r="AR2006" i="1"/>
  <c r="AS2006" i="1" s="1"/>
  <c r="AT2006" i="1" s="1"/>
  <c r="AR1850" i="1"/>
  <c r="AS1850" i="1" s="1"/>
  <c r="AT1850" i="1" s="1"/>
  <c r="AR1912" i="1"/>
  <c r="AR1954" i="1"/>
  <c r="AS1954" i="1" s="1"/>
  <c r="AT1954" i="1" s="1"/>
  <c r="AR2004" i="1"/>
  <c r="AS2004" i="1" s="1"/>
  <c r="AT2004" i="1" s="1"/>
  <c r="AR437" i="1"/>
  <c r="AP368" i="1" a="1"/>
  <c r="AP368" i="1" s="1"/>
  <c r="AR187" i="1"/>
  <c r="AR114" i="1"/>
  <c r="AO108" i="1"/>
  <c r="AO103" i="1"/>
  <c r="AR94" i="1"/>
  <c r="AP84" i="1" a="1"/>
  <c r="AP84" i="1" s="1"/>
  <c r="AO30" i="1"/>
  <c r="AR227" i="1"/>
  <c r="AP35" i="1" a="1"/>
  <c r="AP35" i="1" s="1"/>
  <c r="AP20" i="1" a="1"/>
  <c r="AP20" i="1" s="1"/>
  <c r="AO70" i="1"/>
  <c r="AR79" i="1"/>
  <c r="AO101" i="1"/>
  <c r="AP67" i="1" a="1"/>
  <c r="AP67" i="1" s="1"/>
  <c r="AO195" i="1"/>
  <c r="AP92" i="1" a="1"/>
  <c r="AP92" i="1" s="1"/>
  <c r="AR321" i="1"/>
  <c r="AO296" i="1"/>
  <c r="AP294" i="1" a="1"/>
  <c r="AP294" i="1" s="1"/>
  <c r="AP37" i="1" a="1"/>
  <c r="AP37" i="1" s="1"/>
  <c r="AO27" i="1"/>
  <c r="AO938" i="1"/>
  <c r="AR938" i="1"/>
  <c r="AP938" i="1" a="1"/>
  <c r="AP938" i="1" s="1"/>
  <c r="AR899" i="1"/>
  <c r="AP899" i="1" a="1"/>
  <c r="AP899" i="1" s="1"/>
  <c r="AO899" i="1"/>
  <c r="AR953" i="1"/>
  <c r="AP953" i="1" a="1"/>
  <c r="AP953" i="1" s="1"/>
  <c r="AO953" i="1"/>
  <c r="AP828" i="1" a="1"/>
  <c r="AP828" i="1" s="1"/>
  <c r="AR828" i="1"/>
  <c r="AO828" i="1"/>
  <c r="AR715" i="1"/>
  <c r="AP715" i="1" a="1"/>
  <c r="AP715" i="1" s="1"/>
  <c r="AO715" i="1"/>
  <c r="AR884" i="1"/>
  <c r="AO856" i="1"/>
  <c r="AO817" i="1"/>
  <c r="AP767" i="1" a="1"/>
  <c r="AP767" i="1" s="1"/>
  <c r="AO767" i="1"/>
  <c r="AR767" i="1"/>
  <c r="AO917" i="1"/>
  <c r="AO891" i="1"/>
  <c r="AP863" i="1" a="1"/>
  <c r="AP863" i="1" s="1"/>
  <c r="AR939" i="1"/>
  <c r="AR877" i="1"/>
  <c r="AO784" i="1"/>
  <c r="AP665" i="1" a="1"/>
  <c r="AP665" i="1" s="1"/>
  <c r="AO608" i="1"/>
  <c r="AR608" i="1"/>
  <c r="AP608" i="1" a="1"/>
  <c r="AP608" i="1" s="1"/>
  <c r="AR800" i="1"/>
  <c r="AP800" i="1" a="1"/>
  <c r="AP800" i="1" s="1"/>
  <c r="AO800" i="1"/>
  <c r="AR860" i="1"/>
  <c r="AP860" i="1" a="1"/>
  <c r="AP860" i="1" s="1"/>
  <c r="AO860" i="1"/>
  <c r="AP915" i="1" a="1"/>
  <c r="AP915" i="1" s="1"/>
  <c r="AO893" i="1"/>
  <c r="AP865" i="1" a="1"/>
  <c r="AP865" i="1" s="1"/>
  <c r="AO845" i="1"/>
  <c r="AO723" i="1"/>
  <c r="AR723" i="1"/>
  <c r="AP723" i="1" a="1"/>
  <c r="AP723" i="1" s="1"/>
  <c r="AP839" i="1" a="1"/>
  <c r="AP839" i="1" s="1"/>
  <c r="AR764" i="1"/>
  <c r="AP741" i="1" a="1"/>
  <c r="AP741" i="1" s="1"/>
  <c r="AO716" i="1"/>
  <c r="AP873" i="1" a="1"/>
  <c r="AP873" i="1" s="1"/>
  <c r="AP782" i="1" a="1"/>
  <c r="AP782" i="1" s="1"/>
  <c r="AP758" i="1" a="1"/>
  <c r="AP758" i="1" s="1"/>
  <c r="AO697" i="1"/>
  <c r="AR643" i="1"/>
  <c r="AO643" i="1"/>
  <c r="AP643" i="1" a="1"/>
  <c r="AP643" i="1" s="1"/>
  <c r="AO584" i="1"/>
  <c r="AR584" i="1"/>
  <c r="AP584" i="1" a="1"/>
  <c r="AP584" i="1" s="1"/>
  <c r="AO450" i="1"/>
  <c r="AR450" i="1"/>
  <c r="AP450" i="1" a="1"/>
  <c r="AP450" i="1" s="1"/>
  <c r="AO386" i="1"/>
  <c r="AR386" i="1"/>
  <c r="AP386" i="1" a="1"/>
  <c r="AP386" i="1" s="1"/>
  <c r="AR316" i="1"/>
  <c r="AP316" i="1" a="1"/>
  <c r="AP316" i="1" s="1"/>
  <c r="AO316" i="1"/>
  <c r="AR225" i="1"/>
  <c r="AO225" i="1"/>
  <c r="AP225" i="1" a="1"/>
  <c r="AP225" i="1" s="1"/>
  <c r="AR161" i="1"/>
  <c r="AO161" i="1"/>
  <c r="AP161" i="1" a="1"/>
  <c r="AP161" i="1" s="1"/>
  <c r="AO790" i="1"/>
  <c r="AO749" i="1"/>
  <c r="AR728" i="1"/>
  <c r="AP711" i="1" a="1"/>
  <c r="AP711" i="1" s="1"/>
  <c r="AR658" i="1"/>
  <c r="AO658" i="1"/>
  <c r="AP658" i="1" a="1"/>
  <c r="AP658" i="1" s="1"/>
  <c r="AR626" i="1"/>
  <c r="AP626" i="1" a="1"/>
  <c r="AP626" i="1" s="1"/>
  <c r="AO626" i="1"/>
  <c r="AP616" i="1" a="1"/>
  <c r="AP616" i="1" s="1"/>
  <c r="AO616" i="1"/>
  <c r="AR616" i="1"/>
  <c r="AP596" i="1" a="1"/>
  <c r="AP596" i="1" s="1"/>
  <c r="AO503" i="1"/>
  <c r="AR503" i="1"/>
  <c r="AP503" i="1" a="1"/>
  <c r="AP503" i="1" s="1"/>
  <c r="AO756" i="1"/>
  <c r="AO751" i="1"/>
  <c r="AO721" i="1"/>
  <c r="AO622" i="1"/>
  <c r="AP757" i="1" a="1"/>
  <c r="AP757" i="1" s="1"/>
  <c r="AP700" i="1" a="1"/>
  <c r="AP700" i="1" s="1"/>
  <c r="AO758" i="1"/>
  <c r="AP734" i="1" a="1"/>
  <c r="AP734" i="1" s="1"/>
  <c r="AR726" i="1"/>
  <c r="AP688" i="1" a="1"/>
  <c r="AP688" i="1" s="1"/>
  <c r="AP898" i="1" a="1"/>
  <c r="AP898" i="1" s="1"/>
  <c r="AP786" i="1" a="1"/>
  <c r="AP786" i="1" s="1"/>
  <c r="AP773" i="1" a="1"/>
  <c r="AP773" i="1" s="1"/>
  <c r="AO753" i="1"/>
  <c r="AP668" i="1" a="1"/>
  <c r="AP668" i="1" s="1"/>
  <c r="AO629" i="1"/>
  <c r="AP621" i="1" a="1"/>
  <c r="AP621" i="1" s="1"/>
  <c r="AP606" i="1" a="1"/>
  <c r="AP606" i="1" s="1"/>
  <c r="AP746" i="1" a="1"/>
  <c r="AP746" i="1" s="1"/>
  <c r="AO711" i="1"/>
  <c r="AP667" i="1" a="1"/>
  <c r="AP667" i="1" s="1"/>
  <c r="AO667" i="1"/>
  <c r="AR667" i="1"/>
  <c r="AO623" i="1"/>
  <c r="AR579" i="1"/>
  <c r="AP557" i="1" a="1"/>
  <c r="AP557" i="1" s="1"/>
  <c r="AR557" i="1"/>
  <c r="AO557" i="1"/>
  <c r="AR759" i="1"/>
  <c r="AO612" i="1"/>
  <c r="AR341" i="1"/>
  <c r="AR619" i="1"/>
  <c r="AP619" i="1" a="1"/>
  <c r="AP619" i="1" s="1"/>
  <c r="AO619" i="1"/>
  <c r="AO582" i="1"/>
  <c r="AP582" i="1" a="1"/>
  <c r="AP582" i="1" s="1"/>
  <c r="AR582" i="1"/>
  <c r="AR554" i="1"/>
  <c r="AO508" i="1"/>
  <c r="AR508" i="1"/>
  <c r="AP508" i="1" a="1"/>
  <c r="AP508" i="1" s="1"/>
  <c r="AP305" i="1" a="1"/>
  <c r="AP305" i="1" s="1"/>
  <c r="AO305" i="1"/>
  <c r="AR305" i="1"/>
  <c r="AO695" i="1"/>
  <c r="AP597" i="1" a="1"/>
  <c r="AP597" i="1" s="1"/>
  <c r="AO597" i="1"/>
  <c r="AR597" i="1"/>
  <c r="AP570" i="1" a="1"/>
  <c r="AP570" i="1" s="1"/>
  <c r="AP659" i="1" a="1"/>
  <c r="AP659" i="1" s="1"/>
  <c r="AO647" i="1"/>
  <c r="AP618" i="1" a="1"/>
  <c r="AP618" i="1" s="1"/>
  <c r="AP547" i="1" a="1"/>
  <c r="AP547" i="1" s="1"/>
  <c r="AO547" i="1"/>
  <c r="AR547" i="1"/>
  <c r="AR494" i="1"/>
  <c r="AO687" i="1"/>
  <c r="AP666" i="1" a="1"/>
  <c r="AP666" i="1" s="1"/>
  <c r="AO580" i="1"/>
  <c r="AR427" i="1"/>
  <c r="AR607" i="1"/>
  <c r="AP581" i="1" a="1"/>
  <c r="AP581" i="1" s="1"/>
  <c r="AP485" i="1" a="1"/>
  <c r="AP485" i="1" s="1"/>
  <c r="AO452" i="1"/>
  <c r="AR413" i="1"/>
  <c r="AR280" i="1"/>
  <c r="AP280" i="1" a="1"/>
  <c r="AP280" i="1" s="1"/>
  <c r="AO280" i="1"/>
  <c r="AP267" i="1" a="1"/>
  <c r="AP267" i="1" s="1"/>
  <c r="AO267" i="1"/>
  <c r="AR267" i="1"/>
  <c r="AO202" i="1"/>
  <c r="AO197" i="1"/>
  <c r="AR182" i="1"/>
  <c r="AP29" i="1" a="1"/>
  <c r="AP29" i="1" s="1"/>
  <c r="AR29" i="1"/>
  <c r="AO29" i="1"/>
  <c r="AO26" i="1"/>
  <c r="AR194" i="1"/>
  <c r="AR48" i="1"/>
  <c r="AO48" i="1"/>
  <c r="AP48" i="1" a="1"/>
  <c r="AP48" i="1" s="1"/>
  <c r="AR543" i="1"/>
  <c r="AO510" i="1"/>
  <c r="AR510" i="1"/>
  <c r="AP510" i="1" a="1"/>
  <c r="AP510" i="1" s="1"/>
  <c r="AR459" i="1"/>
  <c r="AP459" i="1" a="1"/>
  <c r="AP459" i="1" s="1"/>
  <c r="AO459" i="1"/>
  <c r="AR444" i="1"/>
  <c r="AP444" i="1" a="1"/>
  <c r="AP444" i="1" s="1"/>
  <c r="AO444" i="1"/>
  <c r="AP439" i="1" a="1"/>
  <c r="AP439" i="1" s="1"/>
  <c r="AP278" i="1" a="1"/>
  <c r="AP278" i="1" s="1"/>
  <c r="AP183" i="1" a="1"/>
  <c r="AP183" i="1" s="1"/>
  <c r="AR140" i="1"/>
  <c r="AO140" i="1"/>
  <c r="AP140" i="1" a="1"/>
  <c r="AP140" i="1" s="1"/>
  <c r="AO33" i="1"/>
  <c r="AR33" i="1"/>
  <c r="AP33" i="1" a="1"/>
  <c r="AP33" i="1" s="1"/>
  <c r="AP146" i="1" a="1"/>
  <c r="AP146" i="1" s="1"/>
  <c r="AO119" i="1"/>
  <c r="AP119" i="1" a="1"/>
  <c r="AP119" i="1" s="1"/>
  <c r="AR119" i="1"/>
  <c r="AR530" i="1"/>
  <c r="AR498" i="1"/>
  <c r="AO498" i="1"/>
  <c r="AP498" i="1" a="1"/>
  <c r="AP498" i="1" s="1"/>
  <c r="AO445" i="1"/>
  <c r="AP430" i="1" a="1"/>
  <c r="AP430" i="1" s="1"/>
  <c r="AO430" i="1"/>
  <c r="AR430" i="1"/>
  <c r="AR376" i="1"/>
  <c r="AP337" i="1" a="1"/>
  <c r="AP337" i="1" s="1"/>
  <c r="AO337" i="1"/>
  <c r="AR337" i="1"/>
  <c r="AO327" i="1"/>
  <c r="AR327" i="1"/>
  <c r="AP327" i="1" a="1"/>
  <c r="AP327" i="1" s="1"/>
  <c r="AR234" i="1"/>
  <c r="AP216" i="1" a="1"/>
  <c r="AP216" i="1" s="1"/>
  <c r="AO216" i="1"/>
  <c r="AR216" i="1"/>
  <c r="AP190" i="1" a="1"/>
  <c r="AP190" i="1" s="1"/>
  <c r="AO183" i="1"/>
  <c r="AP72" i="1" a="1"/>
  <c r="AP72" i="1" s="1"/>
  <c r="AO72" i="1"/>
  <c r="AR72" i="1"/>
  <c r="AP182" i="1" a="1"/>
  <c r="AP182" i="1" s="1"/>
  <c r="AO476" i="1"/>
  <c r="AR474" i="1"/>
  <c r="AO474" i="1"/>
  <c r="AP474" i="1" a="1"/>
  <c r="AP474" i="1" s="1"/>
  <c r="AR432" i="1"/>
  <c r="AP422" i="1" a="1"/>
  <c r="AP422" i="1" s="1"/>
  <c r="AO422" i="1"/>
  <c r="AR422" i="1"/>
  <c r="AR399" i="1"/>
  <c r="AR283" i="1"/>
  <c r="AR212" i="1"/>
  <c r="AP199" i="1" a="1"/>
  <c r="AP199" i="1" s="1"/>
  <c r="AP180" i="1" a="1"/>
  <c r="AP180" i="1" s="1"/>
  <c r="AO180" i="1"/>
  <c r="AR180" i="1"/>
  <c r="AP73" i="1" a="1"/>
  <c r="AP73" i="1" s="1"/>
  <c r="AO73" i="1"/>
  <c r="AR73" i="1"/>
  <c r="AO238" i="1"/>
  <c r="AO465" i="1"/>
  <c r="AP416" i="1" a="1"/>
  <c r="AP416" i="1" s="1"/>
  <c r="AP398" i="1" a="1"/>
  <c r="AP398" i="1" s="1"/>
  <c r="AP549" i="1" a="1"/>
  <c r="AP549" i="1" s="1"/>
  <c r="AP502" i="1" a="1"/>
  <c r="AP502" i="1" s="1"/>
  <c r="AO416" i="1"/>
  <c r="AP156" i="1" a="1"/>
  <c r="AP156" i="1" s="1"/>
  <c r="AO156" i="1"/>
  <c r="AR156" i="1"/>
  <c r="AR454" i="1"/>
  <c r="AP440" i="1" a="1"/>
  <c r="AP440" i="1" s="1"/>
  <c r="AO373" i="1"/>
  <c r="AP373" i="1" a="1"/>
  <c r="AP373" i="1" s="1"/>
  <c r="AR373" i="1"/>
  <c r="AR347" i="1"/>
  <c r="AP347" i="1" a="1"/>
  <c r="AP347" i="1" s="1"/>
  <c r="AO347" i="1"/>
  <c r="AO172" i="1"/>
  <c r="AR172" i="1"/>
  <c r="AP172" i="1" a="1"/>
  <c r="AP172" i="1" s="1"/>
  <c r="AR57" i="1"/>
  <c r="AO57" i="1"/>
  <c r="AP57" i="1" a="1"/>
  <c r="AP57" i="1" s="1"/>
  <c r="AP478" i="1" a="1"/>
  <c r="AP478" i="1" s="1"/>
  <c r="AR449" i="1"/>
  <c r="AO449" i="1"/>
  <c r="AP449" i="1" a="1"/>
  <c r="AP449" i="1" s="1"/>
  <c r="AR367" i="1"/>
  <c r="AP367" i="1" a="1"/>
  <c r="AP367" i="1" s="1"/>
  <c r="AO367" i="1"/>
  <c r="AP358" i="1" a="1"/>
  <c r="AP358" i="1" s="1"/>
  <c r="AP107" i="1" a="1"/>
  <c r="AP107" i="1" s="1"/>
  <c r="AP188" i="1" a="1"/>
  <c r="AP188" i="1" s="1"/>
  <c r="AP135" i="1" a="1"/>
  <c r="AP135" i="1" s="1"/>
  <c r="AP100" i="1" a="1"/>
  <c r="AP100" i="1" s="1"/>
  <c r="AR390" i="1"/>
  <c r="AR26" i="1"/>
  <c r="AR481" i="1"/>
  <c r="AR42" i="1"/>
  <c r="AR541" i="1"/>
  <c r="AR684" i="1"/>
  <c r="AR589" i="1"/>
  <c r="AR681" i="1"/>
  <c r="AR801" i="1"/>
  <c r="AR792" i="1"/>
  <c r="AR831" i="1"/>
  <c r="AR784" i="1"/>
  <c r="AR954" i="1"/>
  <c r="AR1024" i="1"/>
  <c r="AR1028" i="1"/>
  <c r="AR1157" i="1"/>
  <c r="AS1157" i="1" s="1"/>
  <c r="AT1157" i="1" s="1"/>
  <c r="AR1173" i="1"/>
  <c r="AR1197" i="1"/>
  <c r="AR1250" i="1"/>
  <c r="AR1267" i="1"/>
  <c r="AR1404" i="1"/>
  <c r="AR1388" i="1"/>
  <c r="AR1436" i="1"/>
  <c r="AR1356" i="1"/>
  <c r="AR1523" i="1"/>
  <c r="AS1523" i="1" s="1"/>
  <c r="AT1523" i="1" s="1"/>
  <c r="AR1602" i="1"/>
  <c r="AR1629" i="1"/>
  <c r="AS1752" i="1"/>
  <c r="AT1752" i="1" s="1"/>
  <c r="AR1774" i="1"/>
  <c r="AR1833" i="1"/>
  <c r="AR1908" i="1"/>
  <c r="AR1977" i="1"/>
  <c r="AS1977" i="1" s="1"/>
  <c r="AT1977" i="1" s="1"/>
  <c r="AR2007" i="1"/>
  <c r="AO293" i="1"/>
  <c r="AP175" i="1" a="1"/>
  <c r="AP175" i="1" s="1"/>
  <c r="AO147" i="1"/>
  <c r="AO124" i="1"/>
  <c r="AO406" i="1"/>
  <c r="AP141" i="1" a="1"/>
  <c r="AP141" i="1" s="1"/>
  <c r="AO94" i="1"/>
  <c r="AR174" i="1"/>
  <c r="AR159" i="1"/>
  <c r="AP47" i="1" a="1"/>
  <c r="AP47" i="1" s="1"/>
  <c r="AP134" i="1" a="1"/>
  <c r="AP134" i="1" s="1"/>
  <c r="AP79" i="1" a="1"/>
  <c r="AP79" i="1" s="1"/>
  <c r="AP87" i="1" a="1"/>
  <c r="AP87" i="1" s="1"/>
  <c r="AO271" i="1"/>
  <c r="AR296" i="1"/>
  <c r="AR294" i="1"/>
  <c r="AP243" i="1" a="1"/>
  <c r="AP243" i="1" s="1"/>
  <c r="AR151" i="1"/>
  <c r="AR37" i="1"/>
  <c r="AP96" i="1" a="1"/>
  <c r="AP96" i="1" s="1"/>
  <c r="AO109" i="1"/>
  <c r="AO1290" i="1"/>
  <c r="AP1290" i="1" a="1"/>
  <c r="AP1290" i="1" s="1"/>
  <c r="AR1290" i="1"/>
  <c r="AP1326" i="1" a="1"/>
  <c r="AP1326" i="1" s="1"/>
  <c r="AO1326" i="1"/>
  <c r="AR1326" i="1"/>
  <c r="AP1304" i="1" a="1"/>
  <c r="AP1304" i="1" s="1"/>
  <c r="AO1372" i="1"/>
  <c r="AR1331" i="1"/>
  <c r="AR1305" i="1"/>
  <c r="AO1389" i="1"/>
  <c r="AR1335" i="1"/>
  <c r="AR1312" i="1"/>
  <c r="AP1291" i="1" a="1"/>
  <c r="AP1291" i="1" s="1"/>
  <c r="AP1274" i="1" a="1"/>
  <c r="AP1274" i="1" s="1"/>
  <c r="AR1344" i="1"/>
  <c r="AS1344" i="1" s="1"/>
  <c r="AT1344" i="1" s="1"/>
  <c r="AR1311" i="1"/>
  <c r="AP1279" i="1" a="1"/>
  <c r="AP1279" i="1" s="1"/>
  <c r="AO1279" i="1"/>
  <c r="AR1279" i="1"/>
  <c r="AR1276" i="1"/>
  <c r="AP1342" i="1" a="1"/>
  <c r="AP1342" i="1" s="1"/>
  <c r="AQ1342" i="1" s="1"/>
  <c r="AO1280" i="1"/>
  <c r="AP1264" i="1" a="1"/>
  <c r="AP1264" i="1" s="1"/>
  <c r="AR1233" i="1"/>
  <c r="AO1233" i="1"/>
  <c r="AP1233" i="1" a="1"/>
  <c r="AP1233" i="1" s="1"/>
  <c r="AP1297" i="1" a="1"/>
  <c r="AP1297" i="1" s="1"/>
  <c r="AQ1297" i="1" s="1"/>
  <c r="AP1258" i="1" a="1"/>
  <c r="AP1258" i="1" s="1"/>
  <c r="AQ1258" i="1" s="1"/>
  <c r="AR1204" i="1"/>
  <c r="AO1204" i="1"/>
  <c r="AP1204" i="1" a="1"/>
  <c r="AP1204" i="1" s="1"/>
  <c r="AP1180" i="1" a="1"/>
  <c r="AP1180" i="1" s="1"/>
  <c r="AQ1180" i="1" s="1"/>
  <c r="AO1240" i="1"/>
  <c r="AP1240" i="1" a="1"/>
  <c r="AP1240" i="1" s="1"/>
  <c r="AR1240" i="1"/>
  <c r="AO1162" i="1"/>
  <c r="AP1162" i="1" a="1"/>
  <c r="AP1162" i="1" s="1"/>
  <c r="AR1162" i="1"/>
  <c r="AP1141" i="1" a="1"/>
  <c r="AP1141" i="1" s="1"/>
  <c r="AO1141" i="1"/>
  <c r="AR1141" i="1"/>
  <c r="AR1092" i="1"/>
  <c r="AP1092" i="1" a="1"/>
  <c r="AP1092" i="1" s="1"/>
  <c r="AO1092" i="1"/>
  <c r="AO1256" i="1"/>
  <c r="AP1214" i="1" a="1"/>
  <c r="AP1214" i="1" s="1"/>
  <c r="AQ1214" i="1" s="1"/>
  <c r="AP1269" i="1" a="1"/>
  <c r="AP1269" i="1" s="1"/>
  <c r="AQ1269" i="1" s="1"/>
  <c r="AR1203" i="1"/>
  <c r="AP1203" i="1" a="1"/>
  <c r="AP1203" i="1" s="1"/>
  <c r="AO1203" i="1"/>
  <c r="AR1189" i="1"/>
  <c r="AP1177" i="1" a="1"/>
  <c r="AP1177" i="1" s="1"/>
  <c r="AQ1177" i="1" s="1"/>
  <c r="AO1126" i="1"/>
  <c r="AP1107" i="1" a="1"/>
  <c r="AP1107" i="1" s="1"/>
  <c r="AO1107" i="1"/>
  <c r="AR1107" i="1"/>
  <c r="AR1093" i="1"/>
  <c r="AO1176" i="1"/>
  <c r="AR1171" i="1"/>
  <c r="AP1071" i="1" a="1"/>
  <c r="AP1071" i="1" s="1"/>
  <c r="AP976" i="1" a="1"/>
  <c r="AP976" i="1" s="1"/>
  <c r="AR976" i="1"/>
  <c r="AO976" i="1"/>
  <c r="AP1229" i="1" a="1"/>
  <c r="AP1229" i="1" s="1"/>
  <c r="AP1195" i="1" a="1"/>
  <c r="AP1195" i="1" s="1"/>
  <c r="AQ1195" i="1" s="1"/>
  <c r="AR1169" i="1"/>
  <c r="AP1169" i="1" a="1"/>
  <c r="AP1169" i="1" s="1"/>
  <c r="AO1169" i="1"/>
  <c r="AR1165" i="1"/>
  <c r="AO1123" i="1"/>
  <c r="AR1123" i="1"/>
  <c r="AP1123" i="1" a="1"/>
  <c r="AP1123" i="1" s="1"/>
  <c r="AO1212" i="1"/>
  <c r="AP1186" i="1" a="1"/>
  <c r="AP1186" i="1" s="1"/>
  <c r="AR1155" i="1"/>
  <c r="AP1129" i="1" a="1"/>
  <c r="AP1129" i="1" s="1"/>
  <c r="AR1129" i="1"/>
  <c r="AO1129" i="1"/>
  <c r="AP1112" i="1" a="1"/>
  <c r="AP1112" i="1" s="1"/>
  <c r="AR1112" i="1"/>
  <c r="AO1112" i="1"/>
  <c r="AO1074" i="1"/>
  <c r="AP1074" i="1" a="1"/>
  <c r="AP1074" i="1" s="1"/>
  <c r="AR1074" i="1"/>
  <c r="AP1167" i="1" a="1"/>
  <c r="AP1167" i="1" s="1"/>
  <c r="AP1126" i="1" a="1"/>
  <c r="AP1126" i="1" s="1"/>
  <c r="AR1066" i="1"/>
  <c r="AP1066" i="1" a="1"/>
  <c r="AP1066" i="1" s="1"/>
  <c r="AO1066" i="1"/>
  <c r="AO1102" i="1"/>
  <c r="AP1024" i="1" a="1"/>
  <c r="AP1024" i="1" s="1"/>
  <c r="AQ1024" i="1" s="1"/>
  <c r="AP1097" i="1" a="1"/>
  <c r="AP1097" i="1" s="1"/>
  <c r="AQ1097" i="1" s="1"/>
  <c r="AP1085" i="1" a="1"/>
  <c r="AP1085" i="1" s="1"/>
  <c r="AQ1085" i="1" s="1"/>
  <c r="AO1089" i="1"/>
  <c r="AO1033" i="1"/>
  <c r="AR1127" i="1"/>
  <c r="AP1127" i="1" a="1"/>
  <c r="AP1127" i="1" s="1"/>
  <c r="AO1127" i="1"/>
  <c r="AO1104" i="1"/>
  <c r="AO1034" i="1"/>
  <c r="AR1034" i="1"/>
  <c r="AP1034" i="1" a="1"/>
  <c r="AP1034" i="1" s="1"/>
  <c r="AO1070" i="1"/>
  <c r="AP1045" i="1" a="1"/>
  <c r="AP1045" i="1" s="1"/>
  <c r="AP1159" i="1" a="1"/>
  <c r="AP1159" i="1" s="1"/>
  <c r="AQ1159" i="1" s="1"/>
  <c r="AR1090" i="1"/>
  <c r="AP1073" i="1" a="1"/>
  <c r="AP1073" i="1" s="1"/>
  <c r="AO1045" i="1"/>
  <c r="AO1015" i="1"/>
  <c r="AP1015" i="1" a="1"/>
  <c r="AP1015" i="1" s="1"/>
  <c r="AR1015" i="1"/>
  <c r="AP956" i="1" a="1"/>
  <c r="AP956" i="1" s="1"/>
  <c r="AQ956" i="1" s="1"/>
  <c r="AO941" i="1"/>
  <c r="AO997" i="1"/>
  <c r="AO969" i="1"/>
  <c r="AO925" i="1"/>
  <c r="AP925" i="1" a="1"/>
  <c r="AP925" i="1" s="1"/>
  <c r="AR925" i="1"/>
  <c r="AO844" i="1"/>
  <c r="AR844" i="1"/>
  <c r="AP844" i="1" a="1"/>
  <c r="AP844" i="1" s="1"/>
  <c r="AR823" i="1"/>
  <c r="AP823" i="1" a="1"/>
  <c r="AP823" i="1" s="1"/>
  <c r="AO823" i="1"/>
  <c r="AP793" i="1" a="1"/>
  <c r="AP793" i="1" s="1"/>
  <c r="AR793" i="1"/>
  <c r="AO793" i="1"/>
  <c r="AR1039" i="1"/>
  <c r="AR1009" i="1"/>
  <c r="AO832" i="1"/>
  <c r="AR832" i="1"/>
  <c r="AP832" i="1" a="1"/>
  <c r="AP832" i="1" s="1"/>
  <c r="AR1087" i="1"/>
  <c r="AR1037" i="1"/>
  <c r="AP1009" i="1" a="1"/>
  <c r="AP1009" i="1" s="1"/>
  <c r="AQ1009" i="1" s="1"/>
  <c r="AP871" i="1" a="1"/>
  <c r="AP871" i="1" s="1"/>
  <c r="AO871" i="1"/>
  <c r="AR871" i="1"/>
  <c r="AP960" i="1" a="1"/>
  <c r="AP960" i="1" s="1"/>
  <c r="AQ960" i="1" s="1"/>
  <c r="AO1030" i="1"/>
  <c r="AR984" i="1"/>
  <c r="AP937" i="1" a="1"/>
  <c r="AP937" i="1" s="1"/>
  <c r="AO912" i="1"/>
  <c r="AR859" i="1"/>
  <c r="AP859" i="1" a="1"/>
  <c r="AP859" i="1" s="1"/>
  <c r="AO859" i="1"/>
  <c r="AP1002" i="1" a="1"/>
  <c r="AP1002" i="1" s="1"/>
  <c r="AQ1002" i="1" s="1"/>
  <c r="AR973" i="1"/>
  <c r="AP973" i="1" a="1"/>
  <c r="AP973" i="1" s="1"/>
  <c r="AO973" i="1"/>
  <c r="AR851" i="1"/>
  <c r="AO851" i="1"/>
  <c r="AP851" i="1" a="1"/>
  <c r="AP851" i="1" s="1"/>
  <c r="AP843" i="1" a="1"/>
  <c r="AP843" i="1" s="1"/>
  <c r="AO802" i="1"/>
  <c r="AR762" i="1"/>
  <c r="AP762" i="1" a="1"/>
  <c r="AP762" i="1" s="1"/>
  <c r="AO762" i="1"/>
  <c r="AP884" i="1" a="1"/>
  <c r="AP884" i="1" s="1"/>
  <c r="AQ884" i="1" s="1"/>
  <c r="AR838" i="1"/>
  <c r="AR926" i="1"/>
  <c r="AP926" i="1" a="1"/>
  <c r="AP926" i="1" s="1"/>
  <c r="AO926" i="1"/>
  <c r="AP891" i="1" a="1"/>
  <c r="AP891" i="1" s="1"/>
  <c r="AO867" i="1"/>
  <c r="AR847" i="1"/>
  <c r="AP847" i="1" a="1"/>
  <c r="AP847" i="1" s="1"/>
  <c r="AO847" i="1"/>
  <c r="AP833" i="1" a="1"/>
  <c r="AP833" i="1" s="1"/>
  <c r="AP799" i="1" a="1"/>
  <c r="AP799" i="1" s="1"/>
  <c r="AR799" i="1"/>
  <c r="AO799" i="1"/>
  <c r="AP893" i="1" a="1"/>
  <c r="AP893" i="1" s="1"/>
  <c r="AP872" i="1" a="1"/>
  <c r="AP872" i="1" s="1"/>
  <c r="AP803" i="1" a="1"/>
  <c r="AP803" i="1" s="1"/>
  <c r="AR714" i="1"/>
  <c r="AP714" i="1" a="1"/>
  <c r="AP714" i="1" s="1"/>
  <c r="AO714" i="1"/>
  <c r="AR915" i="1"/>
  <c r="AO792" i="1"/>
  <c r="AO706" i="1"/>
  <c r="AP706" i="1" a="1"/>
  <c r="AP706" i="1" s="1"/>
  <c r="AR706" i="1"/>
  <c r="AO839" i="1"/>
  <c r="AP764" i="1" a="1"/>
  <c r="AP764" i="1" s="1"/>
  <c r="AQ764" i="1" s="1"/>
  <c r="AO741" i="1"/>
  <c r="AR725" i="1"/>
  <c r="AO725" i="1"/>
  <c r="AP725" i="1" a="1"/>
  <c r="AP725" i="1" s="1"/>
  <c r="AR685" i="1"/>
  <c r="AP756" i="1" a="1"/>
  <c r="AP756" i="1" s="1"/>
  <c r="AO730" i="1"/>
  <c r="AR730" i="1"/>
  <c r="AP730" i="1" a="1"/>
  <c r="AP730" i="1" s="1"/>
  <c r="AO705" i="1"/>
  <c r="AP705" i="1" a="1"/>
  <c r="AP705" i="1" s="1"/>
  <c r="AR705" i="1"/>
  <c r="AR442" i="1"/>
  <c r="AP442" i="1" a="1"/>
  <c r="AP442" i="1" s="1"/>
  <c r="AO442" i="1"/>
  <c r="AP375" i="1" a="1"/>
  <c r="AP375" i="1" s="1"/>
  <c r="AO375" i="1"/>
  <c r="AR375" i="1"/>
  <c r="AR308" i="1"/>
  <c r="AP308" i="1" a="1"/>
  <c r="AP308" i="1" s="1"/>
  <c r="AO308" i="1"/>
  <c r="AR217" i="1"/>
  <c r="AP217" i="1" a="1"/>
  <c r="AP217" i="1" s="1"/>
  <c r="AO217" i="1"/>
  <c r="AO747" i="1"/>
  <c r="AR747" i="1"/>
  <c r="AP747" i="1" a="1"/>
  <c r="AP747" i="1" s="1"/>
  <c r="AP728" i="1" a="1"/>
  <c r="AP728" i="1" s="1"/>
  <c r="AR722" i="1"/>
  <c r="AP722" i="1" a="1"/>
  <c r="AP722" i="1" s="1"/>
  <c r="AO722" i="1"/>
  <c r="AR689" i="1"/>
  <c r="AP661" i="1" a="1"/>
  <c r="AP661" i="1" s="1"/>
  <c r="AR604" i="1"/>
  <c r="AO579" i="1"/>
  <c r="AR562" i="1"/>
  <c r="AO562" i="1"/>
  <c r="AP562" i="1" a="1"/>
  <c r="AP562" i="1" s="1"/>
  <c r="AO520" i="1"/>
  <c r="AR520" i="1"/>
  <c r="AP520" i="1" a="1"/>
  <c r="AP520" i="1" s="1"/>
  <c r="AR499" i="1"/>
  <c r="AP499" i="1" a="1"/>
  <c r="AP499" i="1" s="1"/>
  <c r="AO499" i="1"/>
  <c r="AP469" i="1" a="1"/>
  <c r="AP469" i="1" s="1"/>
  <c r="AO469" i="1"/>
  <c r="AR469" i="1"/>
  <c r="AO850" i="1"/>
  <c r="AP742" i="1" a="1"/>
  <c r="AP742" i="1" s="1"/>
  <c r="AR719" i="1"/>
  <c r="AO689" i="1"/>
  <c r="AP605" i="1" a="1"/>
  <c r="AP605" i="1" s="1"/>
  <c r="AO555" i="1"/>
  <c r="AR555" i="1"/>
  <c r="AP555" i="1" a="1"/>
  <c r="AP555" i="1" s="1"/>
  <c r="AR699" i="1"/>
  <c r="AP699" i="1" a="1"/>
  <c r="AP699" i="1" s="1"/>
  <c r="AO699" i="1"/>
  <c r="AP651" i="1" a="1"/>
  <c r="AP651" i="1" s="1"/>
  <c r="AR628" i="1"/>
  <c r="AP628" i="1" a="1"/>
  <c r="AP628" i="1" s="1"/>
  <c r="AO628" i="1"/>
  <c r="AO590" i="1"/>
  <c r="AP772" i="1" a="1"/>
  <c r="AP772" i="1" s="1"/>
  <c r="AP726" i="1" a="1"/>
  <c r="AP726" i="1" s="1"/>
  <c r="AR698" i="1"/>
  <c r="AR786" i="1"/>
  <c r="AR773" i="1"/>
  <c r="AR746" i="1"/>
  <c r="AR668" i="1"/>
  <c r="AO638" i="1"/>
  <c r="AO735" i="1"/>
  <c r="AO679" i="1"/>
  <c r="AP644" i="1" a="1"/>
  <c r="AP644" i="1" s="1"/>
  <c r="AR640" i="1"/>
  <c r="AP640" i="1" a="1"/>
  <c r="AP640" i="1" s="1"/>
  <c r="AO640" i="1"/>
  <c r="AP589" i="1" a="1"/>
  <c r="AP589" i="1" s="1"/>
  <c r="AP759" i="1" a="1"/>
  <c r="AP759" i="1" s="1"/>
  <c r="AP612" i="1" a="1"/>
  <c r="AP612" i="1" s="1"/>
  <c r="AP602" i="1" a="1"/>
  <c r="AP602" i="1" s="1"/>
  <c r="AO534" i="1"/>
  <c r="AP534" i="1" a="1"/>
  <c r="AP534" i="1" s="1"/>
  <c r="AR534" i="1"/>
  <c r="AO526" i="1"/>
  <c r="AR526" i="1"/>
  <c r="AP526" i="1" a="1"/>
  <c r="AP526" i="1" s="1"/>
  <c r="AP493" i="1" a="1"/>
  <c r="AP493" i="1" s="1"/>
  <c r="AR493" i="1"/>
  <c r="AO493" i="1"/>
  <c r="AP559" i="1" a="1"/>
  <c r="AP559" i="1" s="1"/>
  <c r="AO553" i="1"/>
  <c r="AR480" i="1"/>
  <c r="AP480" i="1" a="1"/>
  <c r="AP480" i="1" s="1"/>
  <c r="AO480" i="1"/>
  <c r="AP421" i="1" a="1"/>
  <c r="AP421" i="1" s="1"/>
  <c r="AR421" i="1"/>
  <c r="AO421" i="1"/>
  <c r="AP411" i="1" a="1"/>
  <c r="AP411" i="1" s="1"/>
  <c r="AR377" i="1"/>
  <c r="AP377" i="1" a="1"/>
  <c r="AP377" i="1" s="1"/>
  <c r="AO377" i="1"/>
  <c r="AO319" i="1"/>
  <c r="AR319" i="1"/>
  <c r="AP319" i="1" a="1"/>
  <c r="AP319" i="1" s="1"/>
  <c r="AR695" i="1"/>
  <c r="AP611" i="1" a="1"/>
  <c r="AP611" i="1" s="1"/>
  <c r="AR585" i="1"/>
  <c r="AR570" i="1"/>
  <c r="AP560" i="1" a="1"/>
  <c r="AP560" i="1" s="1"/>
  <c r="AR560" i="1"/>
  <c r="AO560" i="1"/>
  <c r="AP487" i="1" a="1"/>
  <c r="AP487" i="1" s="1"/>
  <c r="AO467" i="1"/>
  <c r="AP521" i="1" a="1"/>
  <c r="AP521" i="1" s="1"/>
  <c r="AP729" i="1" a="1"/>
  <c r="AP729" i="1" s="1"/>
  <c r="AR666" i="1"/>
  <c r="AP580" i="1" a="1"/>
  <c r="AP580" i="1" s="1"/>
  <c r="AO571" i="1"/>
  <c r="AP571" i="1" a="1"/>
  <c r="AP571" i="1" s="1"/>
  <c r="AR571" i="1"/>
  <c r="AP494" i="1" a="1"/>
  <c r="AP494" i="1" s="1"/>
  <c r="AP472" i="1" a="1"/>
  <c r="AP472" i="1" s="1"/>
  <c r="AO472" i="1"/>
  <c r="AR472" i="1"/>
  <c r="AO462" i="1"/>
  <c r="AP441" i="1" a="1"/>
  <c r="AP441" i="1" s="1"/>
  <c r="AR441" i="1"/>
  <c r="AO441" i="1"/>
  <c r="AR636" i="1"/>
  <c r="AP636" i="1" a="1"/>
  <c r="AP636" i="1" s="1"/>
  <c r="AO636" i="1"/>
  <c r="AO490" i="1"/>
  <c r="AO435" i="1"/>
  <c r="AR401" i="1"/>
  <c r="AP401" i="1" a="1"/>
  <c r="AP401" i="1" s="1"/>
  <c r="AO401" i="1"/>
  <c r="AO390" i="1"/>
  <c r="AO346" i="1"/>
  <c r="AR346" i="1"/>
  <c r="AP346" i="1" a="1"/>
  <c r="AP346" i="1" s="1"/>
  <c r="AR323" i="1"/>
  <c r="AP323" i="1" a="1"/>
  <c r="AP323" i="1" s="1"/>
  <c r="AO323" i="1"/>
  <c r="AO279" i="1"/>
  <c r="AP263" i="1" a="1"/>
  <c r="AP263" i="1" s="1"/>
  <c r="AO263" i="1"/>
  <c r="AR263" i="1"/>
  <c r="AP259" i="1" a="1"/>
  <c r="AP259" i="1" s="1"/>
  <c r="AO259" i="1"/>
  <c r="AR259" i="1"/>
  <c r="AR239" i="1"/>
  <c r="AO231" i="1"/>
  <c r="AR231" i="1"/>
  <c r="AP231" i="1" a="1"/>
  <c r="AP231" i="1" s="1"/>
  <c r="AP207" i="1" a="1"/>
  <c r="AP207" i="1" s="1"/>
  <c r="AR105" i="1"/>
  <c r="AP105" i="1" a="1"/>
  <c r="AP105" i="1" s="1"/>
  <c r="AO105" i="1"/>
  <c r="AP41" i="1" a="1"/>
  <c r="AP41" i="1" s="1"/>
  <c r="AR41" i="1"/>
  <c r="AO41" i="1"/>
  <c r="AO207" i="1"/>
  <c r="AP110" i="1" a="1"/>
  <c r="AP110" i="1" s="1"/>
  <c r="AR110" i="1"/>
  <c r="AO110" i="1"/>
  <c r="AO63" i="1"/>
  <c r="AR63" i="1"/>
  <c r="AP63" i="1" a="1"/>
  <c r="AP63" i="1" s="1"/>
  <c r="AP26" i="1" a="1"/>
  <c r="AP26" i="1" s="1"/>
  <c r="AR36" i="1"/>
  <c r="AO36" i="1"/>
  <c r="AP36" i="1" a="1"/>
  <c r="AP36" i="1" s="1"/>
  <c r="AP543" i="1" a="1"/>
  <c r="AP543" i="1" s="1"/>
  <c r="AR276" i="1"/>
  <c r="AO247" i="1"/>
  <c r="AP247" i="1" a="1"/>
  <c r="AP247" i="1" s="1"/>
  <c r="AR247" i="1"/>
  <c r="AR226" i="1"/>
  <c r="AP154" i="1" a="1"/>
  <c r="AP154" i="1" s="1"/>
  <c r="AP18" i="1" a="1"/>
  <c r="AP18" i="1" s="1"/>
  <c r="AR15" i="1"/>
  <c r="AP15" i="1" a="1"/>
  <c r="AP15" i="1" s="1"/>
  <c r="AO15" i="1"/>
  <c r="AR445" i="1"/>
  <c r="AR289" i="1"/>
  <c r="AO21" i="1"/>
  <c r="AR21" i="1"/>
  <c r="AP21" i="1" a="1"/>
  <c r="AP21" i="1" s="1"/>
  <c r="AP253" i="1" a="1"/>
  <c r="AP253" i="1" s="1"/>
  <c r="AP476" i="1" a="1"/>
  <c r="AP476" i="1" s="1"/>
  <c r="AO432" i="1"/>
  <c r="AO399" i="1"/>
  <c r="AR363" i="1"/>
  <c r="AP363" i="1" a="1"/>
  <c r="AP363" i="1" s="1"/>
  <c r="AO363" i="1"/>
  <c r="AR325" i="1"/>
  <c r="AO309" i="1"/>
  <c r="AR304" i="1"/>
  <c r="AP230" i="1" a="1"/>
  <c r="AP230" i="1" s="1"/>
  <c r="AO230" i="1"/>
  <c r="AR230" i="1"/>
  <c r="AR191" i="1"/>
  <c r="AO145" i="1"/>
  <c r="AP145" i="1" a="1"/>
  <c r="AP145" i="1" s="1"/>
  <c r="AR145" i="1"/>
  <c r="AO18" i="1"/>
  <c r="AR270" i="1"/>
  <c r="AP270" i="1" a="1"/>
  <c r="AP270" i="1" s="1"/>
  <c r="AO270" i="1"/>
  <c r="AR99" i="1"/>
  <c r="AP99" i="1" a="1"/>
  <c r="AP99" i="1" s="1"/>
  <c r="AO99" i="1"/>
  <c r="AP238" i="1" a="1"/>
  <c r="AP238" i="1" s="1"/>
  <c r="AR203" i="1"/>
  <c r="AP203" i="1" a="1"/>
  <c r="AP203" i="1" s="1"/>
  <c r="AO203" i="1"/>
  <c r="AR515" i="1"/>
  <c r="AP408" i="1" a="1"/>
  <c r="AP408" i="1" s="1"/>
  <c r="AR387" i="1"/>
  <c r="AP379" i="1" a="1"/>
  <c r="AP379" i="1" s="1"/>
  <c r="AR155" i="1"/>
  <c r="AP155" i="1" a="1"/>
  <c r="AP155" i="1" s="1"/>
  <c r="AO155" i="1"/>
  <c r="AR389" i="1"/>
  <c r="AR371" i="1"/>
  <c r="AR529" i="1"/>
  <c r="AR477" i="1"/>
  <c r="AO454" i="1"/>
  <c r="AO440" i="1"/>
  <c r="AP229" i="1" a="1"/>
  <c r="AP229" i="1" s="1"/>
  <c r="AR229" i="1"/>
  <c r="AO229" i="1"/>
  <c r="AR183" i="1"/>
  <c r="AP121" i="1" a="1"/>
  <c r="AP121" i="1" s="1"/>
  <c r="AR121" i="1"/>
  <c r="AO121" i="1"/>
  <c r="AR104" i="1"/>
  <c r="AP104" i="1" a="1"/>
  <c r="AP104" i="1" s="1"/>
  <c r="AO104" i="1"/>
  <c r="AP335" i="1" a="1"/>
  <c r="AP335" i="1" s="1"/>
  <c r="AO335" i="1"/>
  <c r="AR335" i="1"/>
  <c r="AO314" i="1"/>
  <c r="AR314" i="1"/>
  <c r="AP314" i="1" a="1"/>
  <c r="AP314" i="1" s="1"/>
  <c r="AO224" i="1"/>
  <c r="AR224" i="1"/>
  <c r="AP224" i="1" a="1"/>
  <c r="AP224" i="1" s="1"/>
  <c r="AR210" i="1"/>
  <c r="AO311" i="1"/>
  <c r="AR148" i="1"/>
  <c r="AR71" i="1"/>
  <c r="AP158" i="1" a="1"/>
  <c r="AP158" i="1" s="1"/>
  <c r="AP113" i="1" a="1"/>
  <c r="AP113" i="1" s="1"/>
  <c r="AR113" i="1"/>
  <c r="AO113" i="1"/>
  <c r="AO78" i="1"/>
  <c r="AP77" i="1" a="1"/>
  <c r="AP77" i="1" s="1"/>
  <c r="AO66" i="1"/>
  <c r="AO54" i="1"/>
  <c r="AO12" i="1"/>
  <c r="AP22" i="1" a="1"/>
  <c r="AP22" i="1" s="1"/>
  <c r="AR460" i="1"/>
  <c r="AR462" i="1"/>
  <c r="AR98" i="1"/>
  <c r="AR58" i="1"/>
  <c r="AR513" i="1"/>
  <c r="AR732" i="1"/>
  <c r="AR627" i="1"/>
  <c r="AR708" i="1"/>
  <c r="AR802" i="1"/>
  <c r="AR826" i="1"/>
  <c r="AR833" i="1"/>
  <c r="AR853" i="1"/>
  <c r="AR1002" i="1"/>
  <c r="AS1002" i="1" s="1"/>
  <c r="AT1002" i="1" s="1"/>
  <c r="AR928" i="1"/>
  <c r="AR1057" i="1"/>
  <c r="AR1163" i="1"/>
  <c r="AR1185" i="1"/>
  <c r="AR1190" i="1"/>
  <c r="AR1262" i="1"/>
  <c r="AR1270" i="1"/>
  <c r="AR1328" i="1"/>
  <c r="AR1364" i="1"/>
  <c r="AR1396" i="1"/>
  <c r="AR1471" i="1"/>
  <c r="AS1471" i="1" s="1"/>
  <c r="AT1471" i="1" s="1"/>
  <c r="AR1547" i="1"/>
  <c r="AS1547" i="1" s="1"/>
  <c r="AT1547" i="1" s="1"/>
  <c r="AR1606" i="1"/>
  <c r="AR1616" i="1"/>
  <c r="AR1784" i="1"/>
  <c r="AS1784" i="1" s="1"/>
  <c r="AT1784" i="1" s="1"/>
  <c r="AR1794" i="1"/>
  <c r="AS1794" i="1" s="1"/>
  <c r="AT1794" i="1" s="1"/>
  <c r="AR1816" i="1"/>
  <c r="AR1922" i="1"/>
  <c r="AR1995" i="1"/>
  <c r="AR2008" i="1"/>
  <c r="AO437" i="1"/>
  <c r="AP130" i="1" a="1"/>
  <c r="AP130" i="1" s="1"/>
  <c r="AP124" i="1" a="1"/>
  <c r="AP124" i="1" s="1"/>
  <c r="AR246" i="1"/>
  <c r="AP108" i="1" a="1"/>
  <c r="AP108" i="1" s="1"/>
  <c r="AP30" i="1" a="1"/>
  <c r="AP30" i="1" s="1"/>
  <c r="AO159" i="1"/>
  <c r="AR35" i="1"/>
  <c r="AR138" i="1"/>
  <c r="AR70" i="1"/>
  <c r="AP117" i="1" a="1"/>
  <c r="AP117" i="1" s="1"/>
  <c r="AR101" i="1"/>
  <c r="AR67" i="1"/>
  <c r="AR92" i="1"/>
  <c r="AO83" i="1"/>
  <c r="AO321" i="1"/>
  <c r="AR271" i="1"/>
  <c r="AP296" i="1" a="1"/>
  <c r="AP296" i="1" s="1"/>
  <c r="AO243" i="1"/>
  <c r="AP151" i="1" a="1"/>
  <c r="AP151" i="1" s="1"/>
  <c r="AO37" i="1"/>
  <c r="AP27" i="1" a="1"/>
  <c r="AP27" i="1" s="1"/>
  <c r="AO1084" i="1"/>
  <c r="AP1084" i="1" a="1"/>
  <c r="AP1084" i="1" s="1"/>
  <c r="AR1084" i="1"/>
  <c r="AR1273" i="1"/>
  <c r="AO1273" i="1"/>
  <c r="AP1273" i="1" a="1"/>
  <c r="AP1273" i="1" s="1"/>
  <c r="AP1231" i="1" a="1"/>
  <c r="AP1231" i="1" s="1"/>
  <c r="AR1209" i="1"/>
  <c r="AP1209" i="1" a="1"/>
  <c r="AP1209" i="1" s="1"/>
  <c r="AO1209" i="1"/>
  <c r="AO1248" i="1"/>
  <c r="AP1251" i="1" a="1"/>
  <c r="AP1251" i="1" s="1"/>
  <c r="AR1192" i="1"/>
  <c r="AP1192" i="1" a="1"/>
  <c r="AP1192" i="1" s="1"/>
  <c r="AO1192" i="1"/>
  <c r="AR1269" i="1"/>
  <c r="AO1010" i="1"/>
  <c r="AR1010" i="1"/>
  <c r="AP1010" i="1" a="1"/>
  <c r="AP1010" i="1" s="1"/>
  <c r="AO1140" i="1"/>
  <c r="AR1126" i="1"/>
  <c r="AP1246" i="1" a="1"/>
  <c r="AP1246" i="1" s="1"/>
  <c r="AQ1246" i="1" s="1"/>
  <c r="AP1198" i="1" a="1"/>
  <c r="AP1198" i="1" s="1"/>
  <c r="AO1198" i="1"/>
  <c r="AR1198" i="1"/>
  <c r="AO1165" i="1"/>
  <c r="AR1156" i="1"/>
  <c r="AO1155" i="1"/>
  <c r="AR1121" i="1"/>
  <c r="AO1109" i="1"/>
  <c r="AR1082" i="1"/>
  <c r="AR894" i="1"/>
  <c r="AO894" i="1"/>
  <c r="AP894" i="1" a="1"/>
  <c r="AP894" i="1" s="1"/>
  <c r="AR1088" i="1"/>
  <c r="AR1085" i="1"/>
  <c r="AP1089" i="1" a="1"/>
  <c r="AP1089" i="1" s="1"/>
  <c r="AR1053" i="1"/>
  <c r="AP1053" i="1" a="1"/>
  <c r="AP1053" i="1" s="1"/>
  <c r="AO1053" i="1"/>
  <c r="AP1104" i="1" a="1"/>
  <c r="AP1104" i="1" s="1"/>
  <c r="AR1046" i="1"/>
  <c r="AP1046" i="1" a="1"/>
  <c r="AP1046" i="1" s="1"/>
  <c r="AO1046" i="1"/>
  <c r="AR1005" i="1"/>
  <c r="AP1005" i="1" a="1"/>
  <c r="AP1005" i="1" s="1"/>
  <c r="AO1005" i="1"/>
  <c r="AO1103" i="1"/>
  <c r="AP1055" i="1" a="1"/>
  <c r="AP1055" i="1" s="1"/>
  <c r="AO1055" i="1"/>
  <c r="AR1055" i="1"/>
  <c r="AP928" i="1" a="1"/>
  <c r="AP928" i="1" s="1"/>
  <c r="AP1090" i="1" a="1"/>
  <c r="AP1090" i="1" s="1"/>
  <c r="AP947" i="1" a="1"/>
  <c r="AP947" i="1" s="1"/>
  <c r="AQ947" i="1" s="1"/>
  <c r="AO996" i="1"/>
  <c r="AP982" i="1" a="1"/>
  <c r="AP982" i="1" s="1"/>
  <c r="AO982" i="1"/>
  <c r="AR982" i="1"/>
  <c r="AO924" i="1"/>
  <c r="AP852" i="1" a="1"/>
  <c r="AP852" i="1" s="1"/>
  <c r="AO852" i="1"/>
  <c r="AR852" i="1"/>
  <c r="AP835" i="1" a="1"/>
  <c r="AP835" i="1" s="1"/>
  <c r="AO835" i="1"/>
  <c r="AR835" i="1"/>
  <c r="AO1054" i="1"/>
  <c r="AP997" i="1" a="1"/>
  <c r="AP997" i="1" s="1"/>
  <c r="AR952" i="1"/>
  <c r="AR904" i="1"/>
  <c r="AO883" i="1"/>
  <c r="AP1039" i="1" a="1"/>
  <c r="AP1039" i="1" s="1"/>
  <c r="AQ1039" i="1" s="1"/>
  <c r="AP1019" i="1" a="1"/>
  <c r="AP1019" i="1" s="1"/>
  <c r="AO1019" i="1"/>
  <c r="AR1019" i="1"/>
  <c r="AR992" i="1"/>
  <c r="AR889" i="1"/>
  <c r="AP889" i="1" a="1"/>
  <c r="AP889" i="1" s="1"/>
  <c r="AO889" i="1"/>
  <c r="AO1087" i="1"/>
  <c r="AO998" i="1"/>
  <c r="AR998" i="1"/>
  <c r="AP998" i="1" a="1"/>
  <c r="AP998" i="1" s="1"/>
  <c r="AR965" i="1"/>
  <c r="AO934" i="1"/>
  <c r="AO885" i="1"/>
  <c r="AP1062" i="1" a="1"/>
  <c r="AP1062" i="1" s="1"/>
  <c r="AO1062" i="1"/>
  <c r="AR1062" i="1"/>
  <c r="AP1008" i="1" a="1"/>
  <c r="AP1008" i="1" s="1"/>
  <c r="AR1008" i="1"/>
  <c r="AO1008" i="1"/>
  <c r="AR991" i="1"/>
  <c r="AP991" i="1" a="1"/>
  <c r="AP991" i="1" s="1"/>
  <c r="AO991" i="1"/>
  <c r="AR960" i="1"/>
  <c r="AS960" i="1" s="1"/>
  <c r="AT960" i="1" s="1"/>
  <c r="AO1020" i="1"/>
  <c r="AR983" i="1"/>
  <c r="AP983" i="1" a="1"/>
  <c r="AP983" i="1" s="1"/>
  <c r="AO983" i="1"/>
  <c r="AP965" i="1" a="1"/>
  <c r="AP965" i="1" s="1"/>
  <c r="AR944" i="1"/>
  <c r="AR876" i="1"/>
  <c r="AP876" i="1" a="1"/>
  <c r="AP876" i="1" s="1"/>
  <c r="AO876" i="1"/>
  <c r="AP1106" i="1" a="1"/>
  <c r="AP1106" i="1" s="1"/>
  <c r="AP1032" i="1" a="1"/>
  <c r="AP1032" i="1" s="1"/>
  <c r="AO1032" i="1"/>
  <c r="AR1032" i="1"/>
  <c r="AP896" i="1" a="1"/>
  <c r="AP896" i="1" s="1"/>
  <c r="AQ896" i="1" s="1"/>
  <c r="AP882" i="1" a="1"/>
  <c r="AP882" i="1" s="1"/>
  <c r="AP826" i="1" a="1"/>
  <c r="AP826" i="1" s="1"/>
  <c r="AO807" i="1"/>
  <c r="AO801" i="1"/>
  <c r="AP917" i="1" a="1"/>
  <c r="AP917" i="1" s="1"/>
  <c r="AR856" i="1"/>
  <c r="AO837" i="1"/>
  <c r="AO914" i="1"/>
  <c r="AR891" i="1"/>
  <c r="AP890" i="1" a="1"/>
  <c r="AP890" i="1" s="1"/>
  <c r="AR890" i="1"/>
  <c r="AO890" i="1"/>
  <c r="AR842" i="1"/>
  <c r="AP819" i="1" a="1"/>
  <c r="AP819" i="1" s="1"/>
  <c r="AO819" i="1"/>
  <c r="AR819" i="1"/>
  <c r="AP796" i="1" a="1"/>
  <c r="AP796" i="1" s="1"/>
  <c r="AO796" i="1"/>
  <c r="AR796" i="1"/>
  <c r="AP755" i="1" a="1"/>
  <c r="AP755" i="1" s="1"/>
  <c r="AR755" i="1"/>
  <c r="AO755" i="1"/>
  <c r="AP967" i="1" a="1"/>
  <c r="AP967" i="1" s="1"/>
  <c r="AO916" i="1"/>
  <c r="AP855" i="1" a="1"/>
  <c r="AP855" i="1" s="1"/>
  <c r="AR798" i="1"/>
  <c r="AO798" i="1"/>
  <c r="AP798" i="1" a="1"/>
  <c r="AP798" i="1" s="1"/>
  <c r="AO909" i="1"/>
  <c r="AR909" i="1"/>
  <c r="AP909" i="1" a="1"/>
  <c r="AP909" i="1" s="1"/>
  <c r="AR872" i="1"/>
  <c r="AO864" i="1"/>
  <c r="AR818" i="1"/>
  <c r="AR731" i="1"/>
  <c r="AP731" i="1" a="1"/>
  <c r="AP731" i="1" s="1"/>
  <c r="AO731" i="1"/>
  <c r="AO922" i="1"/>
  <c r="AO915" i="1"/>
  <c r="AO906" i="1"/>
  <c r="AO886" i="1"/>
  <c r="AR886" i="1"/>
  <c r="AP886" i="1" a="1"/>
  <c r="AP886" i="1" s="1"/>
  <c r="AR864" i="1"/>
  <c r="AP845" i="1" a="1"/>
  <c r="AP845" i="1" s="1"/>
  <c r="AO813" i="1"/>
  <c r="AO778" i="1"/>
  <c r="AR778" i="1"/>
  <c r="AP778" i="1" a="1"/>
  <c r="AP778" i="1" s="1"/>
  <c r="AO683" i="1"/>
  <c r="AR683" i="1"/>
  <c r="AP683" i="1" a="1"/>
  <c r="AP683" i="1" s="1"/>
  <c r="AO606" i="1"/>
  <c r="AR782" i="1"/>
  <c r="AO675" i="1"/>
  <c r="AR675" i="1"/>
  <c r="AP675" i="1" a="1"/>
  <c r="AP675" i="1" s="1"/>
  <c r="AO631" i="1"/>
  <c r="AP631" i="1" a="1"/>
  <c r="AP631" i="1" s="1"/>
  <c r="AR631" i="1"/>
  <c r="AO599" i="1"/>
  <c r="AO434" i="1"/>
  <c r="AR434" i="1"/>
  <c r="AP434" i="1" a="1"/>
  <c r="AP434" i="1" s="1"/>
  <c r="AP364" i="1" a="1"/>
  <c r="AP364" i="1" s="1"/>
  <c r="AR364" i="1"/>
  <c r="AO364" i="1"/>
  <c r="AP300" i="1" a="1"/>
  <c r="AP300" i="1" s="1"/>
  <c r="AO300" i="1"/>
  <c r="AR300" i="1"/>
  <c r="AP209" i="1" a="1"/>
  <c r="AP209" i="1" s="1"/>
  <c r="AO209" i="1"/>
  <c r="AR209" i="1"/>
  <c r="AO882" i="1"/>
  <c r="AP790" i="1" a="1"/>
  <c r="AP790" i="1" s="1"/>
  <c r="AP656" i="1" a="1"/>
  <c r="AP656" i="1" s="1"/>
  <c r="AR656" i="1"/>
  <c r="AO656" i="1"/>
  <c r="AO575" i="1"/>
  <c r="AO808" i="1"/>
  <c r="AP751" i="1" a="1"/>
  <c r="AP751" i="1" s="1"/>
  <c r="AP639" i="1" a="1"/>
  <c r="AP639" i="1" s="1"/>
  <c r="AR757" i="1"/>
  <c r="AR651" i="1"/>
  <c r="AR772" i="1"/>
  <c r="AR758" i="1"/>
  <c r="AR898" i="1"/>
  <c r="AO786" i="1"/>
  <c r="AP703" i="1" a="1"/>
  <c r="AP703" i="1" s="1"/>
  <c r="AO703" i="1"/>
  <c r="AR703" i="1"/>
  <c r="AP653" i="1" a="1"/>
  <c r="AP653" i="1" s="1"/>
  <c r="AO574" i="1"/>
  <c r="AO791" i="1"/>
  <c r="AR711" i="1"/>
  <c r="AR578" i="1"/>
  <c r="AO578" i="1"/>
  <c r="AP578" i="1" a="1"/>
  <c r="AP578" i="1" s="1"/>
  <c r="AO759" i="1"/>
  <c r="AR612" i="1"/>
  <c r="AR602" i="1"/>
  <c r="AP532" i="1" a="1"/>
  <c r="AP532" i="1" s="1"/>
  <c r="AP355" i="1" a="1"/>
  <c r="AP355" i="1" s="1"/>
  <c r="AO355" i="1"/>
  <c r="AR355" i="1"/>
  <c r="AR617" i="1"/>
  <c r="AR558" i="1"/>
  <c r="AP407" i="1" a="1"/>
  <c r="AP407" i="1" s="1"/>
  <c r="AO407" i="1"/>
  <c r="AR407" i="1"/>
  <c r="AP609" i="1" a="1"/>
  <c r="AP609" i="1" s="1"/>
  <c r="AR611" i="1"/>
  <c r="AR583" i="1"/>
  <c r="AR650" i="1"/>
  <c r="AP650" i="1" a="1"/>
  <c r="AP650" i="1" s="1"/>
  <c r="AO650" i="1"/>
  <c r="AO618" i="1"/>
  <c r="AP463" i="1" a="1"/>
  <c r="AP463" i="1" s="1"/>
  <c r="AR575" i="1"/>
  <c r="AR497" i="1"/>
  <c r="AR663" i="1"/>
  <c r="AP663" i="1" a="1"/>
  <c r="AP663" i="1" s="1"/>
  <c r="AO663" i="1"/>
  <c r="AR632" i="1"/>
  <c r="AP632" i="1" a="1"/>
  <c r="AP632" i="1" s="1"/>
  <c r="AO632" i="1"/>
  <c r="AO610" i="1"/>
  <c r="AO494" i="1"/>
  <c r="AO461" i="1"/>
  <c r="AO595" i="1"/>
  <c r="AP512" i="1" a="1"/>
  <c r="AP512" i="1" s="1"/>
  <c r="AO512" i="1"/>
  <c r="AR512" i="1"/>
  <c r="AP490" i="1" a="1"/>
  <c r="AP490" i="1" s="1"/>
  <c r="AO460" i="1"/>
  <c r="AP452" i="1" a="1"/>
  <c r="AP452" i="1" s="1"/>
  <c r="AP390" i="1" a="1"/>
  <c r="AP390" i="1" s="1"/>
  <c r="AO272" i="1"/>
  <c r="AR254" i="1"/>
  <c r="AR206" i="1"/>
  <c r="AP200" i="1" a="1"/>
  <c r="AP200" i="1" s="1"/>
  <c r="AO200" i="1"/>
  <c r="AR200" i="1"/>
  <c r="AP176" i="1" a="1"/>
  <c r="AP176" i="1" s="1"/>
  <c r="AO176" i="1"/>
  <c r="AR176" i="1"/>
  <c r="AO157" i="1"/>
  <c r="AR157" i="1"/>
  <c r="AP157" i="1" a="1"/>
  <c r="AP157" i="1" s="1"/>
  <c r="AP311" i="1" a="1"/>
  <c r="AP311" i="1" s="1"/>
  <c r="AO438" i="1"/>
  <c r="AP415" i="1" a="1"/>
  <c r="AP415" i="1" s="1"/>
  <c r="AO415" i="1"/>
  <c r="AR415" i="1"/>
  <c r="AP403" i="1" a="1"/>
  <c r="AP403" i="1" s="1"/>
  <c r="AR398" i="1"/>
  <c r="AR306" i="1"/>
  <c r="AR290" i="1"/>
  <c r="AP290" i="1" a="1"/>
  <c r="AP290" i="1" s="1"/>
  <c r="AO290" i="1"/>
  <c r="AO274" i="1"/>
  <c r="AP274" i="1" a="1"/>
  <c r="AP274" i="1" s="1"/>
  <c r="AR274" i="1"/>
  <c r="AO246" i="1"/>
  <c r="AO80" i="1"/>
  <c r="AR80" i="1"/>
  <c r="AP80" i="1" a="1"/>
  <c r="AP80" i="1" s="1"/>
  <c r="AR115" i="1"/>
  <c r="AO115" i="1"/>
  <c r="AP115" i="1" a="1"/>
  <c r="AP115" i="1" s="1"/>
  <c r="AP89" i="1" a="1"/>
  <c r="AP89" i="1" s="1"/>
  <c r="AO89" i="1"/>
  <c r="AR89" i="1"/>
  <c r="AO68" i="1"/>
  <c r="AR68" i="1"/>
  <c r="AP68" i="1" a="1"/>
  <c r="AP68" i="1" s="1"/>
  <c r="AR129" i="1"/>
  <c r="AO129" i="1"/>
  <c r="AP129" i="1" a="1"/>
  <c r="AP129" i="1" s="1"/>
  <c r="AR388" i="1"/>
  <c r="AR284" i="1"/>
  <c r="AO284" i="1"/>
  <c r="AP284" i="1" a="1"/>
  <c r="AP284" i="1" s="1"/>
  <c r="AP212" i="1" a="1"/>
  <c r="AP212" i="1" s="1"/>
  <c r="AR476" i="1"/>
  <c r="AP458" i="1" a="1"/>
  <c r="AP458" i="1" s="1"/>
  <c r="AO458" i="1"/>
  <c r="AR458" i="1"/>
  <c r="AR431" i="1"/>
  <c r="AR416" i="1"/>
  <c r="AP399" i="1" a="1"/>
  <c r="AP399" i="1" s="1"/>
  <c r="AR307" i="1"/>
  <c r="AP307" i="1" a="1"/>
  <c r="AP307" i="1" s="1"/>
  <c r="AO307" i="1"/>
  <c r="AP304" i="1" a="1"/>
  <c r="AP304" i="1" s="1"/>
  <c r="AO295" i="1"/>
  <c r="AP239" i="1" a="1"/>
  <c r="AP239" i="1" s="1"/>
  <c r="AO196" i="1"/>
  <c r="AP128" i="1" a="1"/>
  <c r="AP128" i="1" s="1"/>
  <c r="AO128" i="1"/>
  <c r="AR128" i="1"/>
  <c r="AR361" i="1"/>
  <c r="AR350" i="1"/>
  <c r="AP306" i="1" a="1"/>
  <c r="AP306" i="1" s="1"/>
  <c r="AP56" i="1" a="1"/>
  <c r="AP56" i="1" s="1"/>
  <c r="AO56" i="1"/>
  <c r="AR56" i="1"/>
  <c r="AP189" i="1" a="1"/>
  <c r="AP189" i="1" s="1"/>
  <c r="AR139" i="1"/>
  <c r="AO139" i="1"/>
  <c r="AP139" i="1" a="1"/>
  <c r="AP139" i="1" s="1"/>
  <c r="AP448" i="1" a="1"/>
  <c r="AP448" i="1" s="1"/>
  <c r="AO383" i="1"/>
  <c r="AR379" i="1"/>
  <c r="AO160" i="1"/>
  <c r="AR160" i="1"/>
  <c r="AP160" i="1" a="1"/>
  <c r="AP160" i="1" s="1"/>
  <c r="AR519" i="1"/>
  <c r="AO509" i="1"/>
  <c r="AO502" i="1"/>
  <c r="AP492" i="1" a="1"/>
  <c r="AP492" i="1" s="1"/>
  <c r="AO492" i="1"/>
  <c r="AR492" i="1"/>
  <c r="AP409" i="1" a="1"/>
  <c r="AP409" i="1" s="1"/>
  <c r="AO409" i="1"/>
  <c r="AR409" i="1"/>
  <c r="AO395" i="1"/>
  <c r="AO371" i="1"/>
  <c r="AR44" i="1"/>
  <c r="AP44" i="1" a="1"/>
  <c r="AP44" i="1" s="1"/>
  <c r="AO44" i="1"/>
  <c r="AP477" i="1" a="1"/>
  <c r="AP477" i="1" s="1"/>
  <c r="AP454" i="1" a="1"/>
  <c r="AP454" i="1" s="1"/>
  <c r="AO352" i="1"/>
  <c r="AO330" i="1"/>
  <c r="AR330" i="1"/>
  <c r="AP330" i="1" a="1"/>
  <c r="AP330" i="1" s="1"/>
  <c r="AP299" i="1" a="1"/>
  <c r="AP299" i="1" s="1"/>
  <c r="AO299" i="1"/>
  <c r="AR299" i="1"/>
  <c r="AO53" i="1"/>
  <c r="AR53" i="1"/>
  <c r="AP53" i="1" a="1"/>
  <c r="AP53" i="1" s="1"/>
  <c r="AO478" i="1"/>
  <c r="AR365" i="1"/>
  <c r="AO333" i="1"/>
  <c r="AP205" i="1" a="1"/>
  <c r="AP205" i="1" s="1"/>
  <c r="AR107" i="1"/>
  <c r="AO43" i="1"/>
  <c r="AR149" i="1"/>
  <c r="AP148" i="1" a="1"/>
  <c r="AP148" i="1" s="1"/>
  <c r="AO71" i="1"/>
  <c r="AR32" i="1"/>
  <c r="AO32" i="1"/>
  <c r="AP32" i="1" a="1"/>
  <c r="AP32" i="1" s="1"/>
  <c r="AR135" i="1"/>
  <c r="AR100" i="1"/>
  <c r="AR461" i="1"/>
  <c r="AR34" i="1"/>
  <c r="AR221" i="1"/>
  <c r="AR559" i="1"/>
  <c r="AR537" i="1"/>
  <c r="AR716" i="1"/>
  <c r="AR649" i="1"/>
  <c r="AR807" i="1"/>
  <c r="AR803" i="1"/>
  <c r="AR883" i="1"/>
  <c r="AR740" i="1"/>
  <c r="AR863" i="1"/>
  <c r="AR1012" i="1"/>
  <c r="AR975" i="1"/>
  <c r="AR1031" i="1"/>
  <c r="AR1218" i="1"/>
  <c r="AR1142" i="1"/>
  <c r="AR1178" i="1"/>
  <c r="AR1278" i="1"/>
  <c r="AR1281" i="1"/>
  <c r="AS1281" i="1" s="1"/>
  <c r="AT1281" i="1" s="1"/>
  <c r="AR1353" i="1"/>
  <c r="AS1353" i="1" s="1"/>
  <c r="AT1353" i="1" s="1"/>
  <c r="AR1315" i="1"/>
  <c r="AR1425" i="1"/>
  <c r="AR1458" i="1"/>
  <c r="AS1458" i="1" s="1"/>
  <c r="AT1458" i="1" s="1"/>
  <c r="AR1563" i="1"/>
  <c r="AR1588" i="1"/>
  <c r="AR1660" i="1"/>
  <c r="AS1735" i="1"/>
  <c r="AT1735" i="1" s="1"/>
  <c r="AR1770" i="1"/>
  <c r="AS1770" i="1" s="1"/>
  <c r="AT1770" i="1" s="1"/>
  <c r="AR1830" i="1"/>
  <c r="AR1920" i="1"/>
  <c r="AS1920" i="1" s="1"/>
  <c r="AT1920" i="1" s="1"/>
  <c r="AR1941" i="1"/>
  <c r="AR2015" i="1"/>
  <c r="AP437" i="1" a="1"/>
  <c r="AP437" i="1" s="1"/>
  <c r="AP163" i="1" a="1"/>
  <c r="AP163" i="1" s="1"/>
  <c r="AR147" i="1"/>
  <c r="AO125" i="1"/>
  <c r="AP94" i="1" a="1"/>
  <c r="AP94" i="1" s="1"/>
  <c r="AO174" i="1"/>
  <c r="AR111" i="1"/>
  <c r="AP70" i="1" a="1"/>
  <c r="AP70" i="1" s="1"/>
  <c r="AO47" i="1"/>
  <c r="AO131" i="1"/>
  <c r="AO117" i="1"/>
  <c r="AO79" i="1"/>
  <c r="AO181" i="1"/>
  <c r="AP101" i="1" a="1"/>
  <c r="AP101" i="1" s="1"/>
  <c r="AO87" i="1"/>
  <c r="AR13" i="1"/>
  <c r="AO13" i="1"/>
  <c r="AP13" i="1" a="1"/>
  <c r="AP13" i="1" s="1"/>
  <c r="AP195" i="1" a="1"/>
  <c r="AP195" i="1" s="1"/>
  <c r="AP321" i="1" a="1"/>
  <c r="AP321" i="1" s="1"/>
  <c r="AP271" i="1" a="1"/>
  <c r="AP271" i="1" s="1"/>
  <c r="AR313" i="1"/>
  <c r="AO245" i="1"/>
  <c r="AR96" i="1"/>
  <c r="AP109" i="1" a="1"/>
  <c r="AP109" i="1" s="1"/>
  <c r="AO1524" i="1"/>
  <c r="AP1524" i="1" a="1"/>
  <c r="AP1524" i="1" s="1"/>
  <c r="AR1524" i="1"/>
  <c r="AR1530" i="1"/>
  <c r="AP1530" i="1" a="1"/>
  <c r="AP1530" i="1" s="1"/>
  <c r="AO1530" i="1"/>
  <c r="AR1403" i="1"/>
  <c r="AO1403" i="1"/>
  <c r="AP1403" i="1" a="1"/>
  <c r="AP1403" i="1" s="1"/>
  <c r="AR1539" i="1"/>
  <c r="AS1539" i="1" s="1"/>
  <c r="AT1539" i="1" s="1"/>
  <c r="AR1504" i="1"/>
  <c r="AS1504" i="1" s="1"/>
  <c r="AT1504" i="1" s="1"/>
  <c r="AO1506" i="1"/>
  <c r="AP1499" i="1" a="1"/>
  <c r="AP1499" i="1" s="1"/>
  <c r="AQ1499" i="1" s="1"/>
  <c r="AP1493" i="1" a="1"/>
  <c r="AP1493" i="1" s="1"/>
  <c r="AR1493" i="1"/>
  <c r="AO1493" i="1"/>
  <c r="AR1498" i="1"/>
  <c r="AS1498" i="1" s="1"/>
  <c r="AT1498" i="1" s="1"/>
  <c r="AP1456" i="1" a="1"/>
  <c r="AP1456" i="1" s="1"/>
  <c r="AO1446" i="1"/>
  <c r="AO1441" i="1"/>
  <c r="AR1441" i="1"/>
  <c r="AP1441" i="1" a="1"/>
  <c r="AP1441" i="1" s="1"/>
  <c r="AP1432" i="1" a="1"/>
  <c r="AP1432" i="1" s="1"/>
  <c r="AO1514" i="1"/>
  <c r="AP1476" i="1" a="1"/>
  <c r="AP1476" i="1" s="1"/>
  <c r="AR1408" i="1"/>
  <c r="AO1491" i="1"/>
  <c r="AP1408" i="1" a="1"/>
  <c r="AP1408" i="1" s="1"/>
  <c r="AR1463" i="1"/>
  <c r="AP1463" i="1" a="1"/>
  <c r="AP1463" i="1" s="1"/>
  <c r="AO1463" i="1"/>
  <c r="AP1418" i="1" a="1"/>
  <c r="AP1418" i="1" s="1"/>
  <c r="AR1492" i="1"/>
  <c r="AS1492" i="1" s="1"/>
  <c r="AT1492" i="1" s="1"/>
  <c r="AP1475" i="1" a="1"/>
  <c r="AP1475" i="1" s="1"/>
  <c r="AQ1475" i="1" s="1"/>
  <c r="AR1485" i="1"/>
  <c r="AO1485" i="1"/>
  <c r="AP1485" i="1" a="1"/>
  <c r="AP1485" i="1" s="1"/>
  <c r="AO1431" i="1"/>
  <c r="AR1405" i="1"/>
  <c r="AS1405" i="1" s="1"/>
  <c r="AT1405" i="1" s="1"/>
  <c r="AP1415" i="1" a="1"/>
  <c r="AP1415" i="1" s="1"/>
  <c r="AQ1415" i="1" s="1"/>
  <c r="AP1410" i="1" a="1"/>
  <c r="AP1410" i="1" s="1"/>
  <c r="AP1387" i="1" a="1"/>
  <c r="AP1387" i="1" s="1"/>
  <c r="AO1387" i="1"/>
  <c r="AR1387" i="1"/>
  <c r="AO1378" i="1"/>
  <c r="AR1378" i="1"/>
  <c r="AP1378" i="1" a="1"/>
  <c r="AP1378" i="1" s="1"/>
  <c r="AO1368" i="1"/>
  <c r="AO1481" i="1"/>
  <c r="AR1316" i="1"/>
  <c r="AP1316" i="1" a="1"/>
  <c r="AP1316" i="1" s="1"/>
  <c r="AO1316" i="1"/>
  <c r="AP1436" i="1" a="1"/>
  <c r="AP1436" i="1" s="1"/>
  <c r="AP1358" i="1" a="1"/>
  <c r="AP1358" i="1" s="1"/>
  <c r="AR1351" i="1"/>
  <c r="AO1416" i="1"/>
  <c r="AR1371" i="1"/>
  <c r="AP1371" i="1" a="1"/>
  <c r="AP1371" i="1" s="1"/>
  <c r="AO1371" i="1"/>
  <c r="AO1398" i="1"/>
  <c r="AO1383" i="1"/>
  <c r="AO1370" i="1"/>
  <c r="AO1369" i="1"/>
  <c r="AP1424" i="1" a="1"/>
  <c r="AP1424" i="1" s="1"/>
  <c r="AP1366" i="1" a="1"/>
  <c r="AP1366" i="1" s="1"/>
  <c r="AO1324" i="1"/>
  <c r="AR1341" i="1"/>
  <c r="AS1341" i="1" s="1"/>
  <c r="AT1341" i="1" s="1"/>
  <c r="AR1332" i="1"/>
  <c r="AP1332" i="1" a="1"/>
  <c r="AP1332" i="1" s="1"/>
  <c r="AO1332" i="1"/>
  <c r="AO1355" i="1"/>
  <c r="AR1355" i="1"/>
  <c r="AP1355" i="1" a="1"/>
  <c r="AP1355" i="1" s="1"/>
  <c r="AR1390" i="1"/>
  <c r="AR1372" i="1"/>
  <c r="AO1335" i="1"/>
  <c r="AO1327" i="1"/>
  <c r="AO1304" i="1"/>
  <c r="AR1389" i="1"/>
  <c r="AR1377" i="1"/>
  <c r="AS1377" i="1" s="1"/>
  <c r="AT1377" i="1" s="1"/>
  <c r="AP1312" i="1" a="1"/>
  <c r="AP1312" i="1" s="1"/>
  <c r="AP1259" i="1" a="1"/>
  <c r="AP1259" i="1" s="1"/>
  <c r="AP1311" i="1" a="1"/>
  <c r="AP1311" i="1" s="1"/>
  <c r="AR1266" i="1"/>
  <c r="AP1250" i="1" a="1"/>
  <c r="AP1250" i="1" s="1"/>
  <c r="AO1319" i="1"/>
  <c r="AR1294" i="1"/>
  <c r="AO1294" i="1"/>
  <c r="AP1294" i="1" a="1"/>
  <c r="AP1294" i="1" s="1"/>
  <c r="AR1241" i="1"/>
  <c r="AP1241" i="1" a="1"/>
  <c r="AP1241" i="1" s="1"/>
  <c r="AO1241" i="1"/>
  <c r="AR1288" i="1"/>
  <c r="AO1270" i="1"/>
  <c r="AO1186" i="1"/>
  <c r="AO1151" i="1"/>
  <c r="AP1076" i="1" a="1"/>
  <c r="AP1076" i="1" s="1"/>
  <c r="AO1076" i="1"/>
  <c r="AR1076" i="1"/>
  <c r="AO1238" i="1"/>
  <c r="AP1238" i="1" a="1"/>
  <c r="AP1238" i="1" s="1"/>
  <c r="AO1194" i="1"/>
  <c r="AO1215" i="1"/>
  <c r="AP1215" i="1" a="1"/>
  <c r="AP1215" i="1" s="1"/>
  <c r="AR1215" i="1"/>
  <c r="AO1197" i="1"/>
  <c r="AP1208" i="1" a="1"/>
  <c r="AP1208" i="1" s="1"/>
  <c r="AO1183" i="1"/>
  <c r="AO1175" i="1"/>
  <c r="AP1131" i="1" a="1"/>
  <c r="AP1131" i="1" s="1"/>
  <c r="AP1124" i="1" a="1"/>
  <c r="AP1124" i="1" s="1"/>
  <c r="AO1124" i="1"/>
  <c r="AR1124" i="1"/>
  <c r="AP1083" i="1" a="1"/>
  <c r="AP1083" i="1" s="1"/>
  <c r="AR1083" i="1"/>
  <c r="AO1083" i="1"/>
  <c r="AO1006" i="1"/>
  <c r="AR1006" i="1"/>
  <c r="AP1006" i="1" a="1"/>
  <c r="AP1006" i="1" s="1"/>
  <c r="AO1205" i="1"/>
  <c r="AP1121" i="1" a="1"/>
  <c r="AP1121" i="1" s="1"/>
  <c r="AQ1121" i="1" s="1"/>
  <c r="AR1200" i="1"/>
  <c r="AO1200" i="1"/>
  <c r="AP1200" i="1" a="1"/>
  <c r="AP1200" i="1" s="1"/>
  <c r="AP1154" i="1" a="1"/>
  <c r="AP1154" i="1" s="1"/>
  <c r="AR1154" i="1"/>
  <c r="AO1154" i="1"/>
  <c r="AR1152" i="1"/>
  <c r="AP1165" i="1" a="1"/>
  <c r="AP1165" i="1" s="1"/>
  <c r="AP1136" i="1" a="1"/>
  <c r="AP1136" i="1" s="1"/>
  <c r="AO1136" i="1"/>
  <c r="AR1136" i="1"/>
  <c r="AR1086" i="1"/>
  <c r="AP1086" i="1" a="1"/>
  <c r="AP1086" i="1" s="1"/>
  <c r="AO1086" i="1"/>
  <c r="AR1119" i="1"/>
  <c r="AP1119" i="1" a="1"/>
  <c r="AP1119" i="1" s="1"/>
  <c r="AO1119" i="1"/>
  <c r="AP1026" i="1" a="1"/>
  <c r="AP1026" i="1" s="1"/>
  <c r="AO1026" i="1"/>
  <c r="AR1026" i="1"/>
  <c r="AO1166" i="1"/>
  <c r="AO1082" i="1"/>
  <c r="AR1102" i="1"/>
  <c r="AO1040" i="1"/>
  <c r="AR1110" i="1"/>
  <c r="AO1110" i="1"/>
  <c r="AP1110" i="1" a="1"/>
  <c r="AP1110" i="1" s="1"/>
  <c r="AO1088" i="1"/>
  <c r="AR1075" i="1"/>
  <c r="AR1094" i="1"/>
  <c r="AP1094" i="1" a="1"/>
  <c r="AP1094" i="1" s="1"/>
  <c r="AO1094" i="1"/>
  <c r="AP1063" i="1" a="1"/>
  <c r="AP1063" i="1" s="1"/>
  <c r="AR1063" i="1"/>
  <c r="AO1063" i="1"/>
  <c r="AO1120" i="1"/>
  <c r="AO1090" i="1"/>
  <c r="AP1082" i="1" a="1"/>
  <c r="AP1082" i="1" s="1"/>
  <c r="AR967" i="1"/>
  <c r="AR945" i="1"/>
  <c r="AO945" i="1"/>
  <c r="AP945" i="1" a="1"/>
  <c r="AP945" i="1" s="1"/>
  <c r="AP924" i="1" a="1"/>
  <c r="AP924" i="1" s="1"/>
  <c r="AR997" i="1"/>
  <c r="AO967" i="1"/>
  <c r="AR951" i="1"/>
  <c r="AP951" i="1" a="1"/>
  <c r="AP951" i="1" s="1"/>
  <c r="AO951" i="1"/>
  <c r="AP904" i="1" a="1"/>
  <c r="AP904" i="1" s="1"/>
  <c r="AR840" i="1"/>
  <c r="AP840" i="1" a="1"/>
  <c r="AP840" i="1" s="1"/>
  <c r="AO840" i="1"/>
  <c r="AP999" i="1" a="1"/>
  <c r="AP999" i="1" s="1"/>
  <c r="AR999" i="1"/>
  <c r="AO999" i="1"/>
  <c r="AR963" i="1"/>
  <c r="AP849" i="1" a="1"/>
  <c r="AP849" i="1" s="1"/>
  <c r="AO849" i="1"/>
  <c r="AR849" i="1"/>
  <c r="AO1096" i="1"/>
  <c r="AP1087" i="1" a="1"/>
  <c r="AP1087" i="1" s="1"/>
  <c r="AR981" i="1"/>
  <c r="AO981" i="1"/>
  <c r="AP981" i="1" a="1"/>
  <c r="AP981" i="1" s="1"/>
  <c r="AP1017" i="1" a="1"/>
  <c r="AP1017" i="1" s="1"/>
  <c r="AP949" i="1" a="1"/>
  <c r="AP949" i="1" s="1"/>
  <c r="AR943" i="1"/>
  <c r="AP943" i="1" a="1"/>
  <c r="AP943" i="1" s="1"/>
  <c r="AO943" i="1"/>
  <c r="AR937" i="1"/>
  <c r="AP1075" i="1" a="1"/>
  <c r="AP1075" i="1" s="1"/>
  <c r="AO965" i="1"/>
  <c r="AR882" i="1"/>
  <c r="AR843" i="1"/>
  <c r="AP801" i="1" a="1"/>
  <c r="AP801" i="1" s="1"/>
  <c r="AR813" i="1"/>
  <c r="AP774" i="1" a="1"/>
  <c r="AP774" i="1" s="1"/>
  <c r="AO754" i="1"/>
  <c r="AP754" i="1" a="1"/>
  <c r="AP754" i="1" s="1"/>
  <c r="AR754" i="1"/>
  <c r="AP954" i="1" a="1"/>
  <c r="AP954" i="1" s="1"/>
  <c r="AP867" i="1" a="1"/>
  <c r="AP867" i="1" s="1"/>
  <c r="AR820" i="1"/>
  <c r="AP820" i="1" a="1"/>
  <c r="AP820" i="1" s="1"/>
  <c r="AO820" i="1"/>
  <c r="AO963" i="1"/>
  <c r="AO842" i="1"/>
  <c r="AO814" i="1"/>
  <c r="AR916" i="1"/>
  <c r="AO831" i="1"/>
  <c r="AR1095" i="1"/>
  <c r="AS1095" i="1" s="1"/>
  <c r="AT1095" i="1" s="1"/>
  <c r="AR846" i="1"/>
  <c r="AP846" i="1" a="1"/>
  <c r="AP846" i="1" s="1"/>
  <c r="AO846" i="1"/>
  <c r="AR795" i="1"/>
  <c r="AP795" i="1" a="1"/>
  <c r="AP795" i="1" s="1"/>
  <c r="AO795" i="1"/>
  <c r="AP922" i="1" a="1"/>
  <c r="AP922" i="1" s="1"/>
  <c r="AP906" i="1" a="1"/>
  <c r="AP906" i="1" s="1"/>
  <c r="AR839" i="1"/>
  <c r="AR741" i="1"/>
  <c r="AP717" i="1" a="1"/>
  <c r="AP717" i="1" s="1"/>
  <c r="AO670" i="1"/>
  <c r="AP629" i="1" a="1"/>
  <c r="AP629" i="1" s="1"/>
  <c r="AO834" i="1"/>
  <c r="AR834" i="1"/>
  <c r="AP834" i="1" a="1"/>
  <c r="AP834" i="1" s="1"/>
  <c r="AP776" i="1" a="1"/>
  <c r="AP776" i="1" s="1"/>
  <c r="AO776" i="1"/>
  <c r="AR776" i="1"/>
  <c r="AO724" i="1"/>
  <c r="AR688" i="1"/>
  <c r="AP646" i="1" a="1"/>
  <c r="AP646" i="1" s="1"/>
  <c r="AO637" i="1"/>
  <c r="AO620" i="1"/>
  <c r="AR511" i="1"/>
  <c r="AO511" i="1"/>
  <c r="AP511" i="1" a="1"/>
  <c r="AP511" i="1" s="1"/>
  <c r="AP426" i="1" a="1"/>
  <c r="AP426" i="1" s="1"/>
  <c r="AO426" i="1"/>
  <c r="AR426" i="1"/>
  <c r="AR356" i="1"/>
  <c r="AP356" i="1" a="1"/>
  <c r="AP356" i="1" s="1"/>
  <c r="AO356" i="1"/>
  <c r="AP277" i="1" a="1"/>
  <c r="AP277" i="1" s="1"/>
  <c r="AO277" i="1"/>
  <c r="AR277" i="1"/>
  <c r="AR201" i="1"/>
  <c r="AP201" i="1" a="1"/>
  <c r="AP201" i="1" s="1"/>
  <c r="AO201" i="1"/>
  <c r="AO855" i="1"/>
  <c r="AO743" i="1"/>
  <c r="AP669" i="1" a="1"/>
  <c r="AP669" i="1" s="1"/>
  <c r="AO669" i="1"/>
  <c r="AR669" i="1"/>
  <c r="AP660" i="1" a="1"/>
  <c r="AP660" i="1" s="1"/>
  <c r="AP634" i="1" a="1"/>
  <c r="AP634" i="1" s="1"/>
  <c r="AR621" i="1"/>
  <c r="AP590" i="1" a="1"/>
  <c r="AP590" i="1" s="1"/>
  <c r="AR574" i="1"/>
  <c r="AR516" i="1"/>
  <c r="AP516" i="1" a="1"/>
  <c r="AP516" i="1" s="1"/>
  <c r="AO516" i="1"/>
  <c r="AP792" i="1" a="1"/>
  <c r="AP792" i="1" s="1"/>
  <c r="AO742" i="1"/>
  <c r="AO596" i="1"/>
  <c r="AP575" i="1" a="1"/>
  <c r="AP575" i="1" s="1"/>
  <c r="AO542" i="1"/>
  <c r="AP542" i="1" a="1"/>
  <c r="AP542" i="1" s="1"/>
  <c r="AR542" i="1"/>
  <c r="AR660" i="1"/>
  <c r="AR768" i="1"/>
  <c r="AO752" i="1"/>
  <c r="AP710" i="1" a="1"/>
  <c r="AP710" i="1" s="1"/>
  <c r="AP682" i="1" a="1"/>
  <c r="AP682" i="1" s="1"/>
  <c r="AR682" i="1"/>
  <c r="AO682" i="1"/>
  <c r="AO898" i="1"/>
  <c r="AR781" i="1"/>
  <c r="AO693" i="1"/>
  <c r="AR535" i="1"/>
  <c r="AO535" i="1"/>
  <c r="AP535" i="1" a="1"/>
  <c r="AP535" i="1" s="1"/>
  <c r="AR488" i="1"/>
  <c r="AP488" i="1" a="1"/>
  <c r="AP488" i="1" s="1"/>
  <c r="AO488" i="1"/>
  <c r="AP791" i="1" a="1"/>
  <c r="AP791" i="1" s="1"/>
  <c r="AP763" i="1" a="1"/>
  <c r="AP763" i="1" s="1"/>
  <c r="AO763" i="1"/>
  <c r="AR763" i="1"/>
  <c r="AR735" i="1"/>
  <c r="AP690" i="1" a="1"/>
  <c r="AP690" i="1" s="1"/>
  <c r="AP679" i="1" a="1"/>
  <c r="AP679" i="1" s="1"/>
  <c r="AR670" i="1"/>
  <c r="AP627" i="1" a="1"/>
  <c r="AP627" i="1" s="1"/>
  <c r="AP563" i="1" a="1"/>
  <c r="AP563" i="1" s="1"/>
  <c r="AP531" i="1" a="1"/>
  <c r="AP531" i="1" s="1"/>
  <c r="AR518" i="1"/>
  <c r="AR506" i="1"/>
  <c r="AP506" i="1" a="1"/>
  <c r="AP506" i="1" s="1"/>
  <c r="AO506" i="1"/>
  <c r="AR553" i="1"/>
  <c r="AP495" i="1" a="1"/>
  <c r="AP495" i="1" s="1"/>
  <c r="AO495" i="1"/>
  <c r="AR495" i="1"/>
  <c r="AP433" i="1" a="1"/>
  <c r="AP433" i="1" s="1"/>
  <c r="AR433" i="1"/>
  <c r="AO433" i="1"/>
  <c r="AP369" i="1" a="1"/>
  <c r="AP369" i="1" s="1"/>
  <c r="AO369" i="1"/>
  <c r="AR369" i="1"/>
  <c r="AO298" i="1"/>
  <c r="AP298" i="1" a="1"/>
  <c r="AP298" i="1" s="1"/>
  <c r="AR298" i="1"/>
  <c r="AO710" i="1"/>
  <c r="AR609" i="1"/>
  <c r="AO564" i="1"/>
  <c r="AP695" i="1" a="1"/>
  <c r="AP695" i="1" s="1"/>
  <c r="AR606" i="1"/>
  <c r="AO583" i="1"/>
  <c r="AO641" i="1"/>
  <c r="AR491" i="1"/>
  <c r="AP462" i="1" a="1"/>
  <c r="AP462" i="1" s="1"/>
  <c r="AO664" i="1"/>
  <c r="AR664" i="1"/>
  <c r="AP664" i="1" a="1"/>
  <c r="AP664" i="1" s="1"/>
  <c r="AO489" i="1"/>
  <c r="AO729" i="1"/>
  <c r="AP610" i="1" a="1"/>
  <c r="AP610" i="1" s="1"/>
  <c r="AP579" i="1" a="1"/>
  <c r="AP579" i="1" s="1"/>
  <c r="AO565" i="1"/>
  <c r="AR514" i="1"/>
  <c r="AP479" i="1" a="1"/>
  <c r="AP479" i="1" s="1"/>
  <c r="AR452" i="1"/>
  <c r="AP435" i="1" a="1"/>
  <c r="AP435" i="1" s="1"/>
  <c r="AO382" i="1"/>
  <c r="AO301" i="1"/>
  <c r="AP272" i="1" a="1"/>
  <c r="AP272" i="1" s="1"/>
  <c r="AR266" i="1"/>
  <c r="AP266" i="1" a="1"/>
  <c r="AP266" i="1" s="1"/>
  <c r="AO266" i="1"/>
  <c r="AR262" i="1"/>
  <c r="AP262" i="1" a="1"/>
  <c r="AP262" i="1" s="1"/>
  <c r="AO262" i="1"/>
  <c r="AR258" i="1"/>
  <c r="AP258" i="1" a="1"/>
  <c r="AP258" i="1" s="1"/>
  <c r="AO258" i="1"/>
  <c r="AR244" i="1"/>
  <c r="AR186" i="1"/>
  <c r="AP178" i="1" a="1"/>
  <c r="AP178" i="1" s="1"/>
  <c r="AP82" i="1" a="1"/>
  <c r="AP82" i="1" s="1"/>
  <c r="AP25" i="1" a="1"/>
  <c r="AP25" i="1" s="1"/>
  <c r="AO25" i="1"/>
  <c r="AR25" i="1"/>
  <c r="AR311" i="1"/>
  <c r="AP137" i="1" a="1"/>
  <c r="AP137" i="1" s="1"/>
  <c r="AO137" i="1"/>
  <c r="AR137" i="1"/>
  <c r="AP208" i="1" a="1"/>
  <c r="AP208" i="1" s="1"/>
  <c r="AR208" i="1"/>
  <c r="AO208" i="1"/>
  <c r="AP539" i="1" a="1"/>
  <c r="AP539" i="1" s="1"/>
  <c r="AO539" i="1"/>
  <c r="AR539" i="1"/>
  <c r="AO456" i="1"/>
  <c r="AR456" i="1"/>
  <c r="AP456" i="1" a="1"/>
  <c r="AP456" i="1" s="1"/>
  <c r="AR438" i="1"/>
  <c r="AR412" i="1"/>
  <c r="AP412" i="1" a="1"/>
  <c r="AP412" i="1" s="1"/>
  <c r="AO412" i="1"/>
  <c r="AR403" i="1"/>
  <c r="AO289" i="1"/>
  <c r="AP273" i="1" a="1"/>
  <c r="AP273" i="1" s="1"/>
  <c r="AO273" i="1"/>
  <c r="AR273" i="1"/>
  <c r="AP246" i="1" a="1"/>
  <c r="AP246" i="1" s="1"/>
  <c r="AP240" i="1" a="1"/>
  <c r="AP240" i="1" s="1"/>
  <c r="AO240" i="1"/>
  <c r="AR240" i="1"/>
  <c r="AP46" i="1" a="1"/>
  <c r="AP46" i="1" s="1"/>
  <c r="AR46" i="1"/>
  <c r="AO46" i="1"/>
  <c r="AO154" i="1"/>
  <c r="AR40" i="1"/>
  <c r="AO40" i="1"/>
  <c r="AP40" i="1" a="1"/>
  <c r="AP40" i="1" s="1"/>
  <c r="AR483" i="1"/>
  <c r="AR391" i="1"/>
  <c r="AO387" i="1"/>
  <c r="AO354" i="1"/>
  <c r="AR354" i="1"/>
  <c r="AP354" i="1" a="1"/>
  <c r="AP354" i="1" s="1"/>
  <c r="AR339" i="1"/>
  <c r="AP339" i="1" a="1"/>
  <c r="AP339" i="1" s="1"/>
  <c r="AO339" i="1"/>
  <c r="AO278" i="1"/>
  <c r="AO213" i="1"/>
  <c r="AR522" i="1"/>
  <c r="AP522" i="1" a="1"/>
  <c r="AP522" i="1" s="1"/>
  <c r="AO522" i="1"/>
  <c r="AO405" i="1"/>
  <c r="AO370" i="1"/>
  <c r="AO350" i="1"/>
  <c r="AO239" i="1"/>
  <c r="AO189" i="1"/>
  <c r="AR178" i="1"/>
  <c r="AP170" i="1" a="1"/>
  <c r="AP170" i="1" s="1"/>
  <c r="AO361" i="1"/>
  <c r="AR288" i="1"/>
  <c r="AP288" i="1" a="1"/>
  <c r="AP288" i="1" s="1"/>
  <c r="AO288" i="1"/>
  <c r="AP515" i="1" a="1"/>
  <c r="AP515" i="1" s="1"/>
  <c r="AR406" i="1"/>
  <c r="AR396" i="1"/>
  <c r="AP396" i="1" a="1"/>
  <c r="AP396" i="1" s="1"/>
  <c r="AO396" i="1"/>
  <c r="AP383" i="1" a="1"/>
  <c r="AP383" i="1" s="1"/>
  <c r="AO378" i="1"/>
  <c r="AP142" i="1" a="1"/>
  <c r="AP142" i="1" s="1"/>
  <c r="AR142" i="1"/>
  <c r="AO142" i="1"/>
  <c r="AR509" i="1"/>
  <c r="AO345" i="1"/>
  <c r="AO31" i="1"/>
  <c r="AR31" i="1"/>
  <c r="AP31" i="1" a="1"/>
  <c r="AP31" i="1" s="1"/>
  <c r="AP529" i="1" a="1"/>
  <c r="AP529" i="1" s="1"/>
  <c r="AP352" i="1" a="1"/>
  <c r="AP352" i="1" s="1"/>
  <c r="AP336" i="1" a="1"/>
  <c r="AP336" i="1" s="1"/>
  <c r="AR281" i="1"/>
  <c r="AO215" i="1"/>
  <c r="AR215" i="1"/>
  <c r="AP215" i="1" a="1"/>
  <c r="AP215" i="1" s="1"/>
  <c r="AR170" i="1"/>
  <c r="AO572" i="1"/>
  <c r="AO397" i="1"/>
  <c r="AR374" i="1"/>
  <c r="AP374" i="1" a="1"/>
  <c r="AP374" i="1" s="1"/>
  <c r="AO374" i="1"/>
  <c r="AR349" i="1"/>
  <c r="AP297" i="1" a="1"/>
  <c r="AP297" i="1" s="1"/>
  <c r="AO297" i="1"/>
  <c r="AR297" i="1"/>
  <c r="AR358" i="1"/>
  <c r="AP226" i="1" a="1"/>
  <c r="AP226" i="1" s="1"/>
  <c r="AP149" i="1" a="1"/>
  <c r="AP149" i="1" s="1"/>
  <c r="AR18" i="1"/>
  <c r="AR150" i="1"/>
  <c r="AO135" i="1"/>
  <c r="AR103" i="1"/>
  <c r="AR78" i="1"/>
  <c r="AO69" i="1"/>
  <c r="AR66" i="1"/>
  <c r="AR54" i="1"/>
  <c r="AR12" i="1"/>
  <c r="AO52" i="1"/>
  <c r="AR360" i="1"/>
  <c r="AR336" i="1"/>
  <c r="AR228" i="1"/>
  <c r="AR106" i="1"/>
  <c r="AR473" i="1"/>
  <c r="AR580" i="1"/>
  <c r="AR593" i="1"/>
  <c r="AR665" i="1"/>
  <c r="AR661" i="1"/>
  <c r="AR805" i="1"/>
  <c r="AR907" i="1"/>
  <c r="AR829" i="1"/>
  <c r="AR940" i="1"/>
  <c r="AS940" i="1" s="1"/>
  <c r="AT940" i="1" s="1"/>
  <c r="AR1020" i="1"/>
  <c r="AR1047" i="1"/>
  <c r="AR1033" i="1"/>
  <c r="AR1180" i="1"/>
  <c r="AR1145" i="1"/>
  <c r="AR1258" i="1"/>
  <c r="AS1258" i="1" s="1"/>
  <c r="AT1258" i="1" s="1"/>
  <c r="AR1303" i="1"/>
  <c r="AR1275" i="1"/>
  <c r="AR1348" i="1"/>
  <c r="AR1394" i="1"/>
  <c r="AR1454" i="1"/>
  <c r="AR1489" i="1"/>
  <c r="AS1489" i="1" s="1"/>
  <c r="AT1489" i="1" s="1"/>
  <c r="AR1527" i="1"/>
  <c r="AR1593" i="1"/>
  <c r="AS1593" i="1" s="1"/>
  <c r="AT1593" i="1" s="1"/>
  <c r="AR1780" i="1"/>
  <c r="AR1822" i="1"/>
  <c r="AR1835" i="1"/>
  <c r="AS1835" i="1" s="1"/>
  <c r="AT1835" i="1" s="1"/>
  <c r="AR1928" i="1"/>
  <c r="AR1992" i="1"/>
  <c r="AR423" i="1"/>
  <c r="AO342" i="1"/>
  <c r="AR198" i="1"/>
  <c r="AO163" i="1"/>
  <c r="AO130" i="1"/>
  <c r="AO116" i="1"/>
  <c r="AR108" i="1"/>
  <c r="AP174" i="1" a="1"/>
  <c r="AP174" i="1" s="1"/>
  <c r="AP111" i="1" a="1"/>
  <c r="AP111" i="1" s="1"/>
  <c r="AO28" i="1"/>
  <c r="AR197" i="1"/>
  <c r="AR181" i="1"/>
  <c r="AR195" i="1"/>
  <c r="AP83" i="1" a="1"/>
  <c r="AP83" i="1" s="1"/>
  <c r="AR245" i="1"/>
  <c r="AR243" i="1"/>
  <c r="AO151" i="1"/>
  <c r="AO62" i="1"/>
  <c r="AR27" i="1"/>
  <c r="AR1437" i="1"/>
  <c r="AP1437" i="1" a="1"/>
  <c r="AP1437" i="1" s="1"/>
  <c r="AO1437" i="1"/>
  <c r="AP1506" i="1" a="1"/>
  <c r="AP1506" i="1" s="1"/>
  <c r="AO1467" i="1"/>
  <c r="AR1467" i="1"/>
  <c r="AP1467" i="1" a="1"/>
  <c r="AP1467" i="1" s="1"/>
  <c r="AR1347" i="1"/>
  <c r="AP1347" i="1" a="1"/>
  <c r="AP1347" i="1" s="1"/>
  <c r="AO1347" i="1"/>
  <c r="AP1517" i="1" a="1"/>
  <c r="AP1517" i="1" s="1"/>
  <c r="AR1491" i="1"/>
  <c r="AP1451" i="1" a="1"/>
  <c r="AP1451" i="1" s="1"/>
  <c r="AP1404" i="1" a="1"/>
  <c r="AP1404" i="1" s="1"/>
  <c r="AR1415" i="1"/>
  <c r="AO1410" i="1"/>
  <c r="AP1367" i="1" a="1"/>
  <c r="AP1367" i="1" s="1"/>
  <c r="AQ1367" i="1" s="1"/>
  <c r="AO1358" i="1"/>
  <c r="AR1350" i="1"/>
  <c r="AP1398" i="1" a="1"/>
  <c r="AP1398" i="1" s="1"/>
  <c r="AP1370" i="1" a="1"/>
  <c r="AP1370" i="1" s="1"/>
  <c r="AR1482" i="1"/>
  <c r="AP1482" i="1" a="1"/>
  <c r="AP1482" i="1" s="1"/>
  <c r="AO1482" i="1"/>
  <c r="AP1354" i="1" a="1"/>
  <c r="AP1354" i="1" s="1"/>
  <c r="AP1324" i="1" a="1"/>
  <c r="AP1324" i="1" s="1"/>
  <c r="AR1366" i="1"/>
  <c r="AR1406" i="1"/>
  <c r="AS1406" i="1" s="1"/>
  <c r="AT1406" i="1" s="1"/>
  <c r="AR1399" i="1"/>
  <c r="AR1340" i="1"/>
  <c r="AP1340" i="1" a="1"/>
  <c r="AP1340" i="1" s="1"/>
  <c r="AO1340" i="1"/>
  <c r="AR1310" i="1"/>
  <c r="AO1390" i="1"/>
  <c r="AO1360" i="1"/>
  <c r="AO1303" i="1"/>
  <c r="AR1308" i="1"/>
  <c r="AS1308" i="1" s="1"/>
  <c r="AT1308" i="1" s="1"/>
  <c r="AR1409" i="1"/>
  <c r="AS1409" i="1" s="1"/>
  <c r="AT1409" i="1" s="1"/>
  <c r="AP1275" i="1" a="1"/>
  <c r="AP1275" i="1" s="1"/>
  <c r="AQ1275" i="1" s="1"/>
  <c r="AR1321" i="1"/>
  <c r="AR1265" i="1"/>
  <c r="AO1265" i="1"/>
  <c r="AP1265" i="1" a="1"/>
  <c r="AP1265" i="1" s="1"/>
  <c r="AO1250" i="1"/>
  <c r="AR1201" i="1"/>
  <c r="AP1201" i="1" a="1"/>
  <c r="AP1201" i="1" s="1"/>
  <c r="AO1201" i="1"/>
  <c r="AP1313" i="1" a="1"/>
  <c r="AP1313" i="1" s="1"/>
  <c r="AR1313" i="1"/>
  <c r="AO1313" i="1"/>
  <c r="AR1282" i="1"/>
  <c r="AP1236" i="1" a="1"/>
  <c r="AP1236" i="1" s="1"/>
  <c r="AR1236" i="1"/>
  <c r="AO1236" i="1"/>
  <c r="AR1319" i="1"/>
  <c r="AP1271" i="1" a="1"/>
  <c r="AP1271" i="1" s="1"/>
  <c r="AP1282" i="1" a="1"/>
  <c r="AP1282" i="1" s="1"/>
  <c r="AP1276" i="1" a="1"/>
  <c r="AP1276" i="1" s="1"/>
  <c r="AQ1276" i="1" s="1"/>
  <c r="AO1288" i="1"/>
  <c r="AR1217" i="1"/>
  <c r="AP1217" i="1" a="1"/>
  <c r="AP1217" i="1" s="1"/>
  <c r="AO1217" i="1"/>
  <c r="AR1230" i="1"/>
  <c r="AS1230" i="1" s="1"/>
  <c r="AT1230" i="1" s="1"/>
  <c r="AR1212" i="1"/>
  <c r="AR1175" i="1"/>
  <c r="AR1211" i="1"/>
  <c r="AO1211" i="1"/>
  <c r="AP1211" i="1" a="1"/>
  <c r="AP1211" i="1" s="1"/>
  <c r="AP1181" i="1" a="1"/>
  <c r="AP1181" i="1" s="1"/>
  <c r="AP1133" i="1" a="1"/>
  <c r="AP1133" i="1" s="1"/>
  <c r="AO1133" i="1"/>
  <c r="AR1133" i="1"/>
  <c r="AO1067" i="1"/>
  <c r="AR1067" i="1"/>
  <c r="AP1067" i="1" a="1"/>
  <c r="AP1067" i="1" s="1"/>
  <c r="AO1231" i="1"/>
  <c r="AO1311" i="1"/>
  <c r="AO1251" i="1"/>
  <c r="AR1257" i="1"/>
  <c r="AO1227" i="1"/>
  <c r="AO1208" i="1"/>
  <c r="AO1181" i="1"/>
  <c r="AO1168" i="1"/>
  <c r="AR1168" i="1"/>
  <c r="AP1168" i="1" a="1"/>
  <c r="AP1168" i="1" s="1"/>
  <c r="AO1131" i="1"/>
  <c r="AO1114" i="1"/>
  <c r="AO1027" i="1"/>
  <c r="AP1027" i="1" a="1"/>
  <c r="AP1027" i="1" s="1"/>
  <c r="AR1027" i="1"/>
  <c r="AP1178" i="1" a="1"/>
  <c r="AP1178" i="1" s="1"/>
  <c r="AR1164" i="1"/>
  <c r="AO1164" i="1"/>
  <c r="AP1164" i="1" a="1"/>
  <c r="AP1164" i="1" s="1"/>
  <c r="AP1158" i="1" a="1"/>
  <c r="AP1158" i="1" s="1"/>
  <c r="AP1130" i="1" a="1"/>
  <c r="AP1130" i="1" s="1"/>
  <c r="AO1130" i="1"/>
  <c r="AR1130" i="1"/>
  <c r="AO1224" i="1"/>
  <c r="AP1155" i="1" a="1"/>
  <c r="AP1155" i="1" s="1"/>
  <c r="AP1128" i="1" a="1"/>
  <c r="AP1128" i="1" s="1"/>
  <c r="AP1105" i="1" a="1"/>
  <c r="AP1105" i="1" s="1"/>
  <c r="AO1105" i="1"/>
  <c r="AR1105" i="1"/>
  <c r="AR1069" i="1"/>
  <c r="AP1069" i="1" a="1"/>
  <c r="AP1069" i="1" s="1"/>
  <c r="AO1069" i="1"/>
  <c r="AP1022" i="1" a="1"/>
  <c r="AP1022" i="1" s="1"/>
  <c r="AR1022" i="1"/>
  <c r="AO1022" i="1"/>
  <c r="AR1160" i="1"/>
  <c r="AS1160" i="1" s="1"/>
  <c r="AT1160" i="1" s="1"/>
  <c r="AR1115" i="1"/>
  <c r="AO1115" i="1"/>
  <c r="AP1115" i="1" a="1"/>
  <c r="AP1115" i="1" s="1"/>
  <c r="AR1109" i="1"/>
  <c r="AR1099" i="1"/>
  <c r="AO1099" i="1"/>
  <c r="AP1099" i="1" a="1"/>
  <c r="AP1099" i="1" s="1"/>
  <c r="AP1040" i="1" a="1"/>
  <c r="AP1040" i="1" s="1"/>
  <c r="AP1088" i="1" a="1"/>
  <c r="AP1088" i="1" s="1"/>
  <c r="AR1044" i="1"/>
  <c r="AP1052" i="1" a="1"/>
  <c r="AP1052" i="1" s="1"/>
  <c r="AP1111" i="1" a="1"/>
  <c r="AP1111" i="1" s="1"/>
  <c r="AQ1111" i="1" s="1"/>
  <c r="AR1061" i="1"/>
  <c r="AO1061" i="1"/>
  <c r="AP1061" i="1" a="1"/>
  <c r="AP1061" i="1" s="1"/>
  <c r="AO1031" i="1"/>
  <c r="AO979" i="1"/>
  <c r="AR979" i="1"/>
  <c r="AP979" i="1" a="1"/>
  <c r="AP979" i="1" s="1"/>
  <c r="AP1120" i="1" a="1"/>
  <c r="AP1120" i="1" s="1"/>
  <c r="AO1049" i="1"/>
  <c r="AR1049" i="1"/>
  <c r="AP1049" i="1" a="1"/>
  <c r="AP1049" i="1" s="1"/>
  <c r="AP1003" i="1" a="1"/>
  <c r="AP1003" i="1" s="1"/>
  <c r="AR1003" i="1"/>
  <c r="AO1003" i="1"/>
  <c r="AR1081" i="1"/>
  <c r="AO1065" i="1"/>
  <c r="AP1065" i="1" a="1"/>
  <c r="AP1065" i="1" s="1"/>
  <c r="AR1065" i="1"/>
  <c r="AP1001" i="1" a="1"/>
  <c r="AP1001" i="1" s="1"/>
  <c r="AP883" i="1" a="1"/>
  <c r="AP883" i="1" s="1"/>
  <c r="AO788" i="1"/>
  <c r="AR788" i="1"/>
  <c r="AP788" i="1" a="1"/>
  <c r="AP788" i="1" s="1"/>
  <c r="AR1042" i="1"/>
  <c r="AP1042" i="1" a="1"/>
  <c r="AP1042" i="1" s="1"/>
  <c r="AO1042" i="1"/>
  <c r="AO1014" i="1"/>
  <c r="AR881" i="1"/>
  <c r="AO881" i="1"/>
  <c r="AP881" i="1" a="1"/>
  <c r="AP881" i="1" s="1"/>
  <c r="AP857" i="1" a="1"/>
  <c r="AP857" i="1" s="1"/>
  <c r="AR857" i="1"/>
  <c r="AO857" i="1"/>
  <c r="AP1004" i="1" a="1"/>
  <c r="AP1004" i="1" s="1"/>
  <c r="AP963" i="1" a="1"/>
  <c r="AP963" i="1" s="1"/>
  <c r="AR961" i="1"/>
  <c r="AP961" i="1" a="1"/>
  <c r="AP961" i="1" s="1"/>
  <c r="AO961" i="1"/>
  <c r="AR913" i="1"/>
  <c r="AP913" i="1" a="1"/>
  <c r="AP913" i="1" s="1"/>
  <c r="AO913" i="1"/>
  <c r="AP902" i="1" a="1"/>
  <c r="AP902" i="1" s="1"/>
  <c r="AP879" i="1" a="1"/>
  <c r="AP879" i="1" s="1"/>
  <c r="AO879" i="1"/>
  <c r="AR879" i="1"/>
  <c r="AR1096" i="1"/>
  <c r="AP994" i="1" a="1"/>
  <c r="AP994" i="1" s="1"/>
  <c r="AR994" i="1"/>
  <c r="AO994" i="1"/>
  <c r="AO964" i="1"/>
  <c r="AR923" i="1"/>
  <c r="AP923" i="1" a="1"/>
  <c r="AP923" i="1" s="1"/>
  <c r="AO923" i="1"/>
  <c r="AR1017" i="1"/>
  <c r="AP1007" i="1" a="1"/>
  <c r="AP1007" i="1" s="1"/>
  <c r="AO1007" i="1"/>
  <c r="AR1007" i="1"/>
  <c r="AP990" i="1" a="1"/>
  <c r="AP990" i="1" s="1"/>
  <c r="AO990" i="1"/>
  <c r="AR990" i="1"/>
  <c r="AO933" i="1"/>
  <c r="AP1020" i="1" a="1"/>
  <c r="AP1020" i="1" s="1"/>
  <c r="AR970" i="1"/>
  <c r="AP970" i="1" a="1"/>
  <c r="AP970" i="1" s="1"/>
  <c r="AO970" i="1"/>
  <c r="AR1072" i="1"/>
  <c r="AP1030" i="1" a="1"/>
  <c r="AP1030" i="1" s="1"/>
  <c r="AO858" i="1"/>
  <c r="AP858" i="1" a="1"/>
  <c r="AP858" i="1" s="1"/>
  <c r="AR858" i="1"/>
  <c r="AO826" i="1"/>
  <c r="AP807" i="1" a="1"/>
  <c r="AP807" i="1" s="1"/>
  <c r="AP837" i="1" a="1"/>
  <c r="AP837" i="1" s="1"/>
  <c r="AR812" i="1"/>
  <c r="AP812" i="1" a="1"/>
  <c r="AP812" i="1" s="1"/>
  <c r="AO812" i="1"/>
  <c r="AP750" i="1" a="1"/>
  <c r="AP750" i="1" s="1"/>
  <c r="AO750" i="1"/>
  <c r="AR750" i="1"/>
  <c r="AR932" i="1"/>
  <c r="AS932" i="1" s="1"/>
  <c r="AT932" i="1" s="1"/>
  <c r="AR921" i="1"/>
  <c r="AO921" i="1"/>
  <c r="AP921" i="1" a="1"/>
  <c r="AP921" i="1" s="1"/>
  <c r="AP811" i="1" a="1"/>
  <c r="AP811" i="1" s="1"/>
  <c r="AR811" i="1"/>
  <c r="AO811" i="1"/>
  <c r="AR691" i="1"/>
  <c r="AO691" i="1"/>
  <c r="AP691" i="1" a="1"/>
  <c r="AP691" i="1" s="1"/>
  <c r="AR591" i="1"/>
  <c r="AP591" i="1" a="1"/>
  <c r="AP591" i="1" s="1"/>
  <c r="AO591" i="1"/>
  <c r="AR947" i="1"/>
  <c r="AS947" i="1" s="1"/>
  <c r="AT947" i="1" s="1"/>
  <c r="AP916" i="1" a="1"/>
  <c r="AP916" i="1" s="1"/>
  <c r="AP831" i="1" a="1"/>
  <c r="AP831" i="1" s="1"/>
  <c r="AP892" i="1" a="1"/>
  <c r="AP892" i="1" s="1"/>
  <c r="AR892" i="1"/>
  <c r="AO892" i="1"/>
  <c r="AO794" i="1"/>
  <c r="AP794" i="1" a="1"/>
  <c r="AP794" i="1" s="1"/>
  <c r="AR794" i="1"/>
  <c r="AR648" i="1"/>
  <c r="AP648" i="1" a="1"/>
  <c r="AP648" i="1" s="1"/>
  <c r="AO648" i="1"/>
  <c r="AR922" i="1"/>
  <c r="AR906" i="1"/>
  <c r="AO880" i="1"/>
  <c r="AO843" i="1"/>
  <c r="AO789" i="1"/>
  <c r="AP745" i="1" a="1"/>
  <c r="AP745" i="1" s="1"/>
  <c r="AR736" i="1"/>
  <c r="AP687" i="1" a="1"/>
  <c r="AP687" i="1" s="1"/>
  <c r="AR418" i="1"/>
  <c r="AO418" i="1"/>
  <c r="AP418" i="1" a="1"/>
  <c r="AP418" i="1" s="1"/>
  <c r="AO348" i="1"/>
  <c r="AR348" i="1"/>
  <c r="AP348" i="1" a="1"/>
  <c r="AP348" i="1" s="1"/>
  <c r="AP268" i="1" a="1"/>
  <c r="AP268" i="1" s="1"/>
  <c r="AO268" i="1"/>
  <c r="AR268" i="1"/>
  <c r="AO193" i="1"/>
  <c r="AP193" i="1" a="1"/>
  <c r="AP193" i="1" s="1"/>
  <c r="AR193" i="1"/>
  <c r="AR790" i="1"/>
  <c r="AR742" i="1"/>
  <c r="AP720" i="1" a="1"/>
  <c r="AP720" i="1" s="1"/>
  <c r="AO720" i="1"/>
  <c r="AR720" i="1"/>
  <c r="AO614" i="1"/>
  <c r="AR586" i="1"/>
  <c r="AP586" i="1" a="1"/>
  <c r="AP586" i="1" s="1"/>
  <c r="AO586" i="1"/>
  <c r="AP533" i="1" a="1"/>
  <c r="AP533" i="1" s="1"/>
  <c r="AR533" i="1"/>
  <c r="AO533" i="1"/>
  <c r="AO772" i="1"/>
  <c r="AP592" i="1" a="1"/>
  <c r="AP592" i="1" s="1"/>
  <c r="AO592" i="1"/>
  <c r="AR592" i="1"/>
  <c r="AP558" i="1" a="1"/>
  <c r="AP558" i="1" s="1"/>
  <c r="AR538" i="1"/>
  <c r="AO538" i="1"/>
  <c r="AP538" i="1" a="1"/>
  <c r="AP538" i="1" s="1"/>
  <c r="AP677" i="1" a="1"/>
  <c r="AP677" i="1" s="1"/>
  <c r="AP671" i="1" a="1"/>
  <c r="AP671" i="1" s="1"/>
  <c r="AR624" i="1"/>
  <c r="AP624" i="1" a="1"/>
  <c r="AP624" i="1" s="1"/>
  <c r="AO624" i="1"/>
  <c r="AO768" i="1"/>
  <c r="AO781" i="1"/>
  <c r="AR761" i="1"/>
  <c r="AO690" i="1"/>
  <c r="AR644" i="1"/>
  <c r="AP623" i="1" a="1"/>
  <c r="AP623" i="1" s="1"/>
  <c r="AR603" i="1"/>
  <c r="AR791" i="1"/>
  <c r="AR679" i="1"/>
  <c r="AP576" i="1" a="1"/>
  <c r="AP576" i="1" s="1"/>
  <c r="AO576" i="1"/>
  <c r="AR576" i="1"/>
  <c r="AR531" i="1"/>
  <c r="AO518" i="1"/>
  <c r="AO587" i="1"/>
  <c r="AO554" i="1"/>
  <c r="AP551" i="1" a="1"/>
  <c r="AP551" i="1" s="1"/>
  <c r="AO551" i="1"/>
  <c r="AR551" i="1"/>
  <c r="AR453" i="1"/>
  <c r="AR419" i="1"/>
  <c r="AP702" i="1" a="1"/>
  <c r="AP702" i="1" s="1"/>
  <c r="AO609" i="1"/>
  <c r="AP564" i="1" a="1"/>
  <c r="AP564" i="1" s="1"/>
  <c r="AO532" i="1"/>
  <c r="AP719" i="1" a="1"/>
  <c r="AP719" i="1" s="1"/>
  <c r="AR618" i="1"/>
  <c r="AR507" i="1"/>
  <c r="AO491" i="1"/>
  <c r="AP566" i="1" a="1"/>
  <c r="AP566" i="1" s="1"/>
  <c r="AQ566" i="1" s="1"/>
  <c r="AO556" i="1"/>
  <c r="AR620" i="1"/>
  <c r="AO577" i="1"/>
  <c r="AR565" i="1"/>
  <c r="AO507" i="1"/>
  <c r="AP461" i="1" a="1"/>
  <c r="AP461" i="1" s="1"/>
  <c r="AR436" i="1"/>
  <c r="AO436" i="1"/>
  <c r="AP436" i="1" a="1"/>
  <c r="AP436" i="1" s="1"/>
  <c r="AR712" i="1"/>
  <c r="AR622" i="1"/>
  <c r="AR595" i="1"/>
  <c r="AR490" i="1"/>
  <c r="AR479" i="1"/>
  <c r="AP460" i="1" a="1"/>
  <c r="AP460" i="1" s="1"/>
  <c r="AR435" i="1"/>
  <c r="AR343" i="1"/>
  <c r="AP289" i="1" a="1"/>
  <c r="AP289" i="1" s="1"/>
  <c r="AO275" i="1"/>
  <c r="AP275" i="1" a="1"/>
  <c r="AP275" i="1" s="1"/>
  <c r="AR275" i="1"/>
  <c r="AR213" i="1"/>
  <c r="AO2012" i="1"/>
  <c r="AO2016" i="1"/>
  <c r="AP2015" i="1" a="1"/>
  <c r="AP2015" i="1" s="1"/>
  <c r="AO2015" i="1"/>
  <c r="AP2014" i="1" a="1"/>
  <c r="AP2014" i="1" s="1"/>
  <c r="AQ2014" i="1" s="1"/>
  <c r="AP2009" i="1" a="1"/>
  <c r="AP2009" i="1" s="1"/>
  <c r="AQ2009" i="1" s="1"/>
  <c r="AO2007" i="1"/>
  <c r="AO2008" i="1"/>
  <c r="AP2007" i="1" a="1"/>
  <c r="AP2007" i="1" s="1"/>
  <c r="AP1998" i="1" a="1"/>
  <c r="AP1998" i="1" s="1"/>
  <c r="AQ1998" i="1" s="1"/>
  <c r="AP1996" i="1" a="1"/>
  <c r="AP1996" i="1" s="1"/>
  <c r="AP1995" i="1" a="1"/>
  <c r="AP1995" i="1" s="1"/>
  <c r="AO1982" i="1"/>
  <c r="AP1980" i="1" a="1"/>
  <c r="AP1980" i="1" s="1"/>
  <c r="AO1974" i="1"/>
  <c r="AP1959" i="1" a="1"/>
  <c r="AP1959" i="1" s="1"/>
  <c r="AQ1959" i="1" s="1"/>
  <c r="AO1957" i="1"/>
  <c r="AP1944" i="1" a="1"/>
  <c r="AP1944" i="1" s="1"/>
  <c r="AQ1944" i="1" s="1"/>
  <c r="AO1996" i="1"/>
  <c r="AO1995" i="1"/>
  <c r="AO1988" i="1"/>
  <c r="AO1980" i="1"/>
  <c r="AP2005" i="1" a="1"/>
  <c r="AP2005" i="1" s="1"/>
  <c r="AQ2005" i="1" s="1"/>
  <c r="AP1985" i="1" a="1"/>
  <c r="AP1985" i="1" s="1"/>
  <c r="AQ1985" i="1" s="1"/>
  <c r="AP1982" i="1" a="1"/>
  <c r="AP1982" i="1" s="1"/>
  <c r="AP1974" i="1" a="1"/>
  <c r="AP1974" i="1" s="1"/>
  <c r="AP1957" i="1" a="1"/>
  <c r="AP1957" i="1" s="1"/>
  <c r="AP1941" i="1" a="1"/>
  <c r="AP1941" i="1" s="1"/>
  <c r="AP1928" i="1" a="1"/>
  <c r="AP1928" i="1" s="1"/>
  <c r="AO1941" i="1"/>
  <c r="AO1928" i="1"/>
  <c r="AP1950" i="1" a="1"/>
  <c r="AP1950" i="1" s="1"/>
  <c r="AQ1950" i="1" s="1"/>
  <c r="AP1912" i="1" a="1"/>
  <c r="AP1912" i="1" s="1"/>
  <c r="AO1896" i="1"/>
  <c r="AP1880" i="1" a="1"/>
  <c r="AP1880" i="1" s="1"/>
  <c r="AP1878" i="1" a="1"/>
  <c r="AP1878" i="1" s="1"/>
  <c r="AQ1878" i="1" s="1"/>
  <c r="AO1922" i="1"/>
  <c r="AO1880" i="1"/>
  <c r="AP1931" i="1" a="1"/>
  <c r="AP1931" i="1" s="1"/>
  <c r="AQ1931" i="1" s="1"/>
  <c r="AP1930" i="1" a="1"/>
  <c r="AP1930" i="1" s="1"/>
  <c r="AQ1930" i="1" s="1"/>
  <c r="AO1908" i="1"/>
  <c r="AP1872" i="1" a="1"/>
  <c r="AP1872" i="1" s="1"/>
  <c r="AO1912" i="1"/>
  <c r="AP1907" i="1" a="1"/>
  <c r="AP1907" i="1" s="1"/>
  <c r="AQ1907" i="1" s="1"/>
  <c r="AO1935" i="1"/>
  <c r="AO1892" i="1"/>
  <c r="AP1864" i="1" a="1"/>
  <c r="AP1864" i="1" s="1"/>
  <c r="AQ1864" i="1" s="1"/>
  <c r="AP1862" i="1" a="1"/>
  <c r="AP1862" i="1" s="1"/>
  <c r="AQ1862" i="1" s="1"/>
  <c r="AP1849" i="1" a="1"/>
  <c r="AP1849" i="1" s="1"/>
  <c r="AQ1849" i="1" s="1"/>
  <c r="AP1827" i="1" a="1"/>
  <c r="AP1827" i="1" s="1"/>
  <c r="AQ1827" i="1" s="1"/>
  <c r="AP1822" i="1" a="1"/>
  <c r="AP1822" i="1" s="1"/>
  <c r="AP1815" i="1" a="1"/>
  <c r="AP1815" i="1" s="1"/>
  <c r="AO1822" i="1"/>
  <c r="AO1815" i="1"/>
  <c r="AP1838" i="1" a="1"/>
  <c r="AP1838" i="1" s="1"/>
  <c r="AO1848" i="1"/>
  <c r="AO1838" i="1"/>
  <c r="AP1833" i="1" a="1"/>
  <c r="AP1833" i="1" s="1"/>
  <c r="AO1833" i="1"/>
  <c r="AO1830" i="1"/>
  <c r="AP1816" i="1" a="1"/>
  <c r="AP1816" i="1" s="1"/>
  <c r="AQ1816" i="1" s="1"/>
  <c r="AO1809" i="1"/>
  <c r="AO1800" i="1"/>
  <c r="AP1811" i="1" a="1"/>
  <c r="AP1811" i="1" s="1"/>
  <c r="AQ1811" i="1" s="1"/>
  <c r="AO1807" i="1"/>
  <c r="AO1798" i="1"/>
  <c r="AO1872" i="1"/>
  <c r="AP1830" i="1" a="1"/>
  <c r="AP1830" i="1" s="1"/>
  <c r="AO1776" i="1"/>
  <c r="AO1786" i="1"/>
  <c r="AP1780" i="1" a="1"/>
  <c r="AP1780" i="1" s="1"/>
  <c r="AQ1780" i="1" s="1"/>
  <c r="AP1774" i="1" a="1"/>
  <c r="AP1774" i="1" s="1"/>
  <c r="AQ1774" i="1" s="1"/>
  <c r="AP1787" i="1" a="1"/>
  <c r="AP1787" i="1" s="1"/>
  <c r="AQ1787" i="1" s="1"/>
  <c r="AP1764" i="1" a="1"/>
  <c r="AP1764" i="1" s="1"/>
  <c r="AO1764" i="1"/>
  <c r="AP1713" i="1" a="1"/>
  <c r="AP1713" i="1" s="1"/>
  <c r="AP1766" i="1" a="1"/>
  <c r="AP1766" i="1" s="1"/>
  <c r="AQ1766" i="1" s="1"/>
  <c r="AP1749" i="1" a="1"/>
  <c r="AP1749" i="1" s="1"/>
  <c r="AQ1749" i="1" s="1"/>
  <c r="AP1757" i="1" a="1"/>
  <c r="AP1757" i="1" s="1"/>
  <c r="AP1748" i="1" a="1"/>
  <c r="AP1748" i="1" s="1"/>
  <c r="AP1779" i="1" a="1"/>
  <c r="AP1779" i="1" s="1"/>
  <c r="AQ1779" i="1" s="1"/>
  <c r="AO1757" i="1"/>
  <c r="AO1748" i="1"/>
  <c r="AP1705" i="1" a="1"/>
  <c r="AP1705" i="1" s="1"/>
  <c r="AO1705" i="1"/>
  <c r="AO1689" i="1"/>
  <c r="AO1724" i="1"/>
  <c r="AP1731" i="1" a="1"/>
  <c r="AP1731" i="1" s="1"/>
  <c r="AP1722" i="1" a="1"/>
  <c r="AP1722" i="1" s="1"/>
  <c r="AQ1722" i="1" s="1"/>
  <c r="AO1731" i="1"/>
  <c r="AO1726" i="1"/>
  <c r="AP1716" i="1" a="1"/>
  <c r="AP1716" i="1" s="1"/>
  <c r="AQ1716" i="1" s="1"/>
  <c r="AO1668" i="1"/>
  <c r="AO1654" i="1"/>
  <c r="AP1680" i="1" a="1"/>
  <c r="AP1680" i="1" s="1"/>
  <c r="AQ1680" i="1" s="1"/>
  <c r="AO1672" i="1"/>
  <c r="AP1667" i="1" a="1"/>
  <c r="AP1667" i="1" s="1"/>
  <c r="AP1689" i="1" a="1"/>
  <c r="AP1689" i="1" s="1"/>
  <c r="AP1665" i="1" a="1"/>
  <c r="AP1665" i="1" s="1"/>
  <c r="AQ1665" i="1" s="1"/>
  <c r="AO1664" i="1"/>
  <c r="AP1660" i="1" a="1"/>
  <c r="AP1660" i="1" s="1"/>
  <c r="AO1660" i="1"/>
  <c r="AP1588" i="1" a="1"/>
  <c r="AP1588" i="1" s="1"/>
  <c r="AQ1588" i="1" s="1"/>
  <c r="AO1637" i="1"/>
  <c r="AO1616" i="1"/>
  <c r="AO1667" i="1"/>
  <c r="AP1629" i="1" a="1"/>
  <c r="AP1629" i="1" s="1"/>
  <c r="AO1713" i="1"/>
  <c r="AP1661" i="1" a="1"/>
  <c r="AP1661" i="1" s="1"/>
  <c r="AQ1661" i="1" s="1"/>
  <c r="AP1621" i="1" a="1"/>
  <c r="AP1621" i="1" s="1"/>
  <c r="AQ1621" i="1" s="1"/>
  <c r="AO1629" i="1"/>
  <c r="AP1619" i="1" a="1"/>
  <c r="AP1619" i="1" s="1"/>
  <c r="AQ1619" i="1" s="1"/>
  <c r="AO1589" i="1"/>
  <c r="AO1563" i="1"/>
  <c r="AP1555" i="1" a="1"/>
  <c r="AP1555" i="1" s="1"/>
  <c r="AP1610" i="1" a="1"/>
  <c r="AP1610" i="1" s="1"/>
  <c r="AQ1610" i="1" s="1"/>
  <c r="AO1587" i="1"/>
  <c r="AO1555" i="1"/>
  <c r="AP1594" i="1" a="1"/>
  <c r="AP1594" i="1" s="1"/>
  <c r="AO1551" i="1"/>
  <c r="AP1576" i="1" a="1"/>
  <c r="AP1576" i="1" s="1"/>
  <c r="AQ1576" i="1" s="1"/>
  <c r="AO1633" i="1"/>
  <c r="AO1527" i="1"/>
  <c r="AO1594" i="1"/>
  <c r="AO1543" i="1"/>
  <c r="AP1527" i="1" a="1"/>
  <c r="AP1527" i="1" s="1"/>
  <c r="AO1519" i="1"/>
  <c r="AO1495" i="1"/>
  <c r="AP1479" i="1" a="1"/>
  <c r="AP1479" i="1" s="1"/>
  <c r="AP1522" i="1" a="1"/>
  <c r="AP1522" i="1" s="1"/>
  <c r="AQ1522" i="1" s="1"/>
  <c r="AP1511" i="1" a="1"/>
  <c r="AP1511" i="1" s="1"/>
  <c r="AQ1511" i="1" s="1"/>
  <c r="AP1543" i="1" a="1"/>
  <c r="AP1543" i="1" s="1"/>
  <c r="AO1461" i="1"/>
  <c r="AP1490" i="1" a="1"/>
  <c r="AP1490" i="1" s="1"/>
  <c r="AP1450" i="1" a="1"/>
  <c r="AP1450" i="1" s="1"/>
  <c r="AQ1450" i="1" s="1"/>
  <c r="AP1428" i="1" a="1"/>
  <c r="AP1428" i="1" s="1"/>
  <c r="AP1495" i="1" a="1"/>
  <c r="AP1495" i="1" s="1"/>
  <c r="AP1488" i="1" a="1"/>
  <c r="AP1488" i="1" s="1"/>
  <c r="AQ1488" i="1" s="1"/>
  <c r="AP1421" i="1" a="1"/>
  <c r="AP1421" i="1" s="1"/>
  <c r="AO1503" i="1"/>
  <c r="AO1421" i="1"/>
  <c r="AP1461" i="1" a="1"/>
  <c r="AP1461" i="1" s="1"/>
  <c r="AO1404" i="1"/>
  <c r="AO1436" i="1"/>
  <c r="AO1412" i="1"/>
  <c r="AO1396" i="1"/>
  <c r="AP1401" i="1" a="1"/>
  <c r="AP1401" i="1" s="1"/>
  <c r="AP1388" i="1" a="1"/>
  <c r="AP1388" i="1" s="1"/>
  <c r="AO1432" i="1"/>
  <c r="AO1428" i="1"/>
  <c r="AO1426" i="1"/>
  <c r="AP1412" i="1" a="1"/>
  <c r="AP1412" i="1" s="1"/>
  <c r="AO1407" i="1"/>
  <c r="AO1381" i="1"/>
  <c r="AO1354" i="1"/>
  <c r="AO1420" i="1"/>
  <c r="AO1418" i="1"/>
  <c r="AO1402" i="1"/>
  <c r="AP1380" i="1" a="1"/>
  <c r="AP1380" i="1" s="1"/>
  <c r="AP1438" i="1" a="1"/>
  <c r="AP1438" i="1" s="1"/>
  <c r="AQ1438" i="1" s="1"/>
  <c r="AO1414" i="1"/>
  <c r="AP1391" i="1" a="1"/>
  <c r="AP1391" i="1" s="1"/>
  <c r="AQ1391" i="1" s="1"/>
  <c r="AO1356" i="1"/>
  <c r="AP1364" i="1" a="1"/>
  <c r="AP1364" i="1" s="1"/>
  <c r="AP1350" i="1" a="1"/>
  <c r="AP1350" i="1" s="1"/>
  <c r="AO1362" i="1"/>
  <c r="AO1307" i="1"/>
  <c r="AO1380" i="1"/>
  <c r="AP1374" i="1" a="1"/>
  <c r="AP1374" i="1" s="1"/>
  <c r="AQ1374" i="1" s="1"/>
  <c r="AP1325" i="1" a="1"/>
  <c r="AP1325" i="1" s="1"/>
  <c r="AQ1325" i="1" s="1"/>
  <c r="AP1394" i="1" a="1"/>
  <c r="AP1394" i="1" s="1"/>
  <c r="AQ1394" i="1" s="1"/>
  <c r="AP1331" i="1" a="1"/>
  <c r="AP1331" i="1" s="1"/>
  <c r="AP1323" i="1" a="1"/>
  <c r="AP1323" i="1" s="1"/>
  <c r="AP1348" i="1" a="1"/>
  <c r="AP1348" i="1" s="1"/>
  <c r="AQ1348" i="1" s="1"/>
  <c r="AO1331" i="1"/>
  <c r="AO1323" i="1"/>
  <c r="AO1408" i="1"/>
  <c r="AO1364" i="1"/>
  <c r="AP1351" i="1" a="1"/>
  <c r="AP1351" i="1" s="1"/>
  <c r="AO1351" i="1"/>
  <c r="AP1315" i="1" a="1"/>
  <c r="AP1315" i="1" s="1"/>
  <c r="AP1361" i="1" a="1"/>
  <c r="AP1361" i="1" s="1"/>
  <c r="AQ1361" i="1" s="1"/>
  <c r="AP1328" i="1" a="1"/>
  <c r="AP1328" i="1" s="1"/>
  <c r="AQ1328" i="1" s="1"/>
  <c r="AO1315" i="1"/>
  <c r="AP1356" i="1" a="1"/>
  <c r="AP1356" i="1" s="1"/>
  <c r="AO1350" i="1"/>
  <c r="AP1307" i="1" a="1"/>
  <c r="AP1307" i="1" s="1"/>
  <c r="AO1301" i="1"/>
  <c r="AO1243" i="1"/>
  <c r="AP1299" i="1" a="1"/>
  <c r="AP1299" i="1" s="1"/>
  <c r="AO1274" i="1"/>
  <c r="AP1262" i="1" a="1"/>
  <c r="AP1262" i="1" s="1"/>
  <c r="AO1299" i="1"/>
  <c r="AO1262" i="1"/>
  <c r="AO1266" i="1"/>
  <c r="AO1310" i="1"/>
  <c r="AP1272" i="1" a="1"/>
  <c r="AP1272" i="1" s="1"/>
  <c r="AQ1272" i="1" s="1"/>
  <c r="AP1288" i="1" a="1"/>
  <c r="AP1288" i="1" s="1"/>
  <c r="AP1285" i="1" a="1"/>
  <c r="AP1285" i="1" s="1"/>
  <c r="AP1301" i="1" a="1"/>
  <c r="AP1301" i="1" s="1"/>
  <c r="AO1291" i="1"/>
  <c r="AO1285" i="1"/>
  <c r="AO1264" i="1"/>
  <c r="AP1243" i="1" a="1"/>
  <c r="AP1243" i="1" s="1"/>
  <c r="AO1267" i="1"/>
  <c r="AP1249" i="1" a="1"/>
  <c r="AP1249" i="1" s="1"/>
  <c r="AP1234" i="1" a="1"/>
  <c r="AP1234" i="1" s="1"/>
  <c r="AQ1234" i="1" s="1"/>
  <c r="AO1218" i="1"/>
  <c r="AO1189" i="1"/>
  <c r="AO1249" i="1"/>
  <c r="AP1202" i="1" a="1"/>
  <c r="AP1202" i="1" s="1"/>
  <c r="AP1185" i="1" a="1"/>
  <c r="AP1185" i="1" s="1"/>
  <c r="AQ1185" i="1" s="1"/>
  <c r="AP1182" i="1" a="1"/>
  <c r="AP1182" i="1" s="1"/>
  <c r="AO1172" i="1"/>
  <c r="AP1210" i="1" a="1"/>
  <c r="AP1210" i="1" s="1"/>
  <c r="AO1182" i="1"/>
  <c r="AO1210" i="1"/>
  <c r="AP1163" i="1" a="1"/>
  <c r="AP1163" i="1" s="1"/>
  <c r="AP1254" i="1" a="1"/>
  <c r="AP1254" i="1" s="1"/>
  <c r="AP1213" i="1" a="1"/>
  <c r="AP1213" i="1" s="1"/>
  <c r="AP1227" i="1" a="1"/>
  <c r="AP1227" i="1" s="1"/>
  <c r="AP1197" i="1" a="1"/>
  <c r="AP1197" i="1" s="1"/>
  <c r="AP1190" i="1" a="1"/>
  <c r="AP1190" i="1" s="1"/>
  <c r="AO1226" i="1"/>
  <c r="AP1218" i="1" a="1"/>
  <c r="AP1218" i="1" s="1"/>
  <c r="AO1190" i="1"/>
  <c r="AO1163" i="1"/>
  <c r="AP1149" i="1" a="1"/>
  <c r="AP1149" i="1" s="1"/>
  <c r="AP1144" i="1" a="1"/>
  <c r="AP1144" i="1" s="1"/>
  <c r="AQ1144" i="1" s="1"/>
  <c r="AP1173" i="1" a="1"/>
  <c r="AP1173" i="1" s="1"/>
  <c r="AQ1173" i="1" s="1"/>
  <c r="AO1149" i="1"/>
  <c r="AP1145" i="1" a="1"/>
  <c r="AP1145" i="1" s="1"/>
  <c r="AQ1145" i="1" s="1"/>
  <c r="AP1147" i="1" a="1"/>
  <c r="AP1147" i="1" s="1"/>
  <c r="AP1134" i="1" a="1"/>
  <c r="AP1134" i="1" s="1"/>
  <c r="AP1117" i="1" a="1"/>
  <c r="AP1117" i="1" s="1"/>
  <c r="AP1172" i="1" a="1"/>
  <c r="AP1172" i="1" s="1"/>
  <c r="AO1178" i="1"/>
  <c r="AP1171" i="1" a="1"/>
  <c r="AP1171" i="1" s="1"/>
  <c r="AP1152" i="1" a="1"/>
  <c r="AP1152" i="1" s="1"/>
  <c r="AQ1152" i="1" s="1"/>
  <c r="AO1137" i="1"/>
  <c r="AO1093" i="1"/>
  <c r="AO1171" i="1"/>
  <c r="AO1071" i="1"/>
  <c r="AO1134" i="1"/>
  <c r="AP1102" i="1" a="1"/>
  <c r="AP1102" i="1" s="1"/>
  <c r="AO1101" i="1"/>
  <c r="AO1077" i="1"/>
  <c r="AO1044" i="1"/>
  <c r="AP1036" i="1" a="1"/>
  <c r="AP1036" i="1" s="1"/>
  <c r="AO1036" i="1"/>
  <c r="AP1093" i="1" a="1"/>
  <c r="AP1093" i="1" s="1"/>
  <c r="AO1038" i="1"/>
  <c r="AP1025" i="1" a="1"/>
  <c r="AP1025" i="1" s="1"/>
  <c r="AO1117" i="1"/>
  <c r="AP1060" i="1" a="1"/>
  <c r="AP1060" i="1" s="1"/>
  <c r="AP988" i="1" a="1"/>
  <c r="AP988" i="1" s="1"/>
  <c r="AP1156" i="1" a="1"/>
  <c r="AP1156" i="1" s="1"/>
  <c r="AQ1156" i="1" s="1"/>
  <c r="AO1060" i="1"/>
  <c r="AO988" i="1"/>
  <c r="AP1101" i="1" a="1"/>
  <c r="AP1101" i="1" s="1"/>
  <c r="AP1077" i="1" a="1"/>
  <c r="AP1077" i="1" s="1"/>
  <c r="AP1044" i="1" a="1"/>
  <c r="AP1044" i="1" s="1"/>
  <c r="AP996" i="1" a="1"/>
  <c r="AP996" i="1" s="1"/>
  <c r="AP969" i="1" a="1"/>
  <c r="AP969" i="1" s="1"/>
  <c r="AO952" i="1"/>
  <c r="AP936" i="1" a="1"/>
  <c r="AP936" i="1" s="1"/>
  <c r="AP920" i="1" a="1"/>
  <c r="AP920" i="1" s="1"/>
  <c r="AP1014" i="1" a="1"/>
  <c r="AP1014" i="1" s="1"/>
  <c r="AO975" i="1"/>
  <c r="AO1075" i="1"/>
  <c r="AP980" i="1" a="1"/>
  <c r="AP980" i="1" s="1"/>
  <c r="AP944" i="1" a="1"/>
  <c r="AP944" i="1" s="1"/>
  <c r="AO928" i="1"/>
  <c r="AP829" i="1" a="1"/>
  <c r="AP829" i="1" s="1"/>
  <c r="AP1103" i="1" a="1"/>
  <c r="AP1103" i="1" s="1"/>
  <c r="AO980" i="1"/>
  <c r="AO944" i="1"/>
  <c r="AP912" i="1" a="1"/>
  <c r="AP912" i="1" s="1"/>
  <c r="AO1012" i="1"/>
  <c r="AO937" i="1"/>
  <c r="AP931" i="1" a="1"/>
  <c r="AP931" i="1" s="1"/>
  <c r="AP888" i="1" a="1"/>
  <c r="AP888" i="1" s="1"/>
  <c r="AP869" i="1" a="1"/>
  <c r="AP869" i="1" s="1"/>
  <c r="AO954" i="1"/>
  <c r="AP952" i="1" a="1"/>
  <c r="AP952" i="1" s="1"/>
  <c r="AO946" i="1"/>
  <c r="AP708" i="1" a="1"/>
  <c r="AP708" i="1" s="1"/>
  <c r="AP877" i="1" a="1"/>
  <c r="AP877" i="1" s="1"/>
  <c r="AP853" i="1" a="1"/>
  <c r="AP853" i="1" s="1"/>
  <c r="AQ853" i="1" s="1"/>
  <c r="AO829" i="1"/>
  <c r="AP805" i="1" a="1"/>
  <c r="AP805" i="1" s="1"/>
  <c r="AP784" i="1" a="1"/>
  <c r="AP784" i="1" s="1"/>
  <c r="AO869" i="1"/>
  <c r="AO805" i="1"/>
  <c r="AO904" i="1"/>
  <c r="AP821" i="1" a="1"/>
  <c r="AP821" i="1" s="1"/>
  <c r="AP880" i="1" a="1"/>
  <c r="AP880" i="1" s="1"/>
  <c r="AP864" i="1" a="1"/>
  <c r="AP864" i="1" s="1"/>
  <c r="AP861" i="1" a="1"/>
  <c r="AP861" i="1" s="1"/>
  <c r="AO861" i="1"/>
  <c r="AP797" i="1" a="1"/>
  <c r="AP797" i="1" s="1"/>
  <c r="AO676" i="1"/>
  <c r="AO888" i="1"/>
  <c r="AO825" i="1"/>
  <c r="AO797" i="1"/>
  <c r="AO782" i="1"/>
  <c r="AP753" i="1" a="1"/>
  <c r="AP753" i="1" s="1"/>
  <c r="AP732" i="1" a="1"/>
  <c r="AP732" i="1" s="1"/>
  <c r="AO727" i="1"/>
  <c r="AP692" i="1" a="1"/>
  <c r="AP692" i="1" s="1"/>
  <c r="AO644" i="1"/>
  <c r="AO633" i="1"/>
  <c r="AP620" i="1" a="1"/>
  <c r="AP620" i="1" s="1"/>
  <c r="AP614" i="1" a="1"/>
  <c r="AP614" i="1" s="1"/>
  <c r="AP603" i="1" a="1"/>
  <c r="AP603" i="1" s="1"/>
  <c r="AP808" i="1" a="1"/>
  <c r="AP808" i="1" s="1"/>
  <c r="AO748" i="1"/>
  <c r="AO684" i="1"/>
  <c r="AP657" i="1" a="1"/>
  <c r="AP657" i="1" s="1"/>
  <c r="AP766" i="1" a="1"/>
  <c r="AP766" i="1" s="1"/>
  <c r="AO757" i="1"/>
  <c r="AO708" i="1"/>
  <c r="AO702" i="1"/>
  <c r="AP680" i="1" a="1"/>
  <c r="AP680" i="1" s="1"/>
  <c r="AO671" i="1"/>
  <c r="AO661" i="1"/>
  <c r="AO660" i="1"/>
  <c r="AO657" i="1"/>
  <c r="AO634" i="1"/>
  <c r="AO821" i="1"/>
  <c r="AO766" i="1"/>
  <c r="AP681" i="1" a="1"/>
  <c r="AP681" i="1" s="1"/>
  <c r="AO680" i="1"/>
  <c r="AP672" i="1" a="1"/>
  <c r="AP672" i="1" s="1"/>
  <c r="AP617" i="1" a="1"/>
  <c r="AP617" i="1" s="1"/>
  <c r="AP604" i="1" a="1"/>
  <c r="AP604" i="1" s="1"/>
  <c r="AP585" i="1" a="1"/>
  <c r="AP585" i="1" s="1"/>
  <c r="AP789" i="1" a="1"/>
  <c r="AP789" i="1" s="1"/>
  <c r="AO774" i="1"/>
  <c r="AO773" i="1"/>
  <c r="AP735" i="1" a="1"/>
  <c r="AP735" i="1" s="1"/>
  <c r="AP721" i="1" a="1"/>
  <c r="AP721" i="1" s="1"/>
  <c r="AO719" i="1"/>
  <c r="AO700" i="1"/>
  <c r="AO681" i="1"/>
  <c r="AP676" i="1" a="1"/>
  <c r="AP676" i="1" s="1"/>
  <c r="AP740" i="1" a="1"/>
  <c r="AP740" i="1" s="1"/>
  <c r="AO673" i="1"/>
  <c r="AO665" i="1"/>
  <c r="AO625" i="1"/>
  <c r="AP593" i="1" a="1"/>
  <c r="AP593" i="1" s="1"/>
  <c r="AO561" i="1"/>
  <c r="AP545" i="1" a="1"/>
  <c r="AP545" i="1" s="1"/>
  <c r="AP481" i="1" a="1"/>
  <c r="AP481" i="1" s="1"/>
  <c r="AP842" i="1" a="1"/>
  <c r="AP842" i="1" s="1"/>
  <c r="AP761" i="1" a="1"/>
  <c r="AP761" i="1" s="1"/>
  <c r="AO740" i="1"/>
  <c r="AO668" i="1"/>
  <c r="AO653" i="1"/>
  <c r="AP633" i="1" a="1"/>
  <c r="AP633" i="1" s="1"/>
  <c r="AO593" i="1"/>
  <c r="AP569" i="1" a="1"/>
  <c r="AP569" i="1" s="1"/>
  <c r="AO545" i="1"/>
  <c r="AP537" i="1" a="1"/>
  <c r="AP537" i="1" s="1"/>
  <c r="AO672" i="1"/>
  <c r="AO651" i="1"/>
  <c r="AP588" i="1" a="1"/>
  <c r="AP588" i="1" s="1"/>
  <c r="AO569" i="1"/>
  <c r="AO505" i="1"/>
  <c r="AO585" i="1"/>
  <c r="AP473" i="1" a="1"/>
  <c r="AP473" i="1" s="1"/>
  <c r="AP625" i="1" a="1"/>
  <c r="AP625" i="1" s="1"/>
  <c r="AO563" i="1"/>
  <c r="AP638" i="1" a="1"/>
  <c r="AP638" i="1" s="1"/>
  <c r="AP615" i="1" a="1"/>
  <c r="AP615" i="1" s="1"/>
  <c r="AP561" i="1" a="1"/>
  <c r="AP561" i="1" s="1"/>
  <c r="AO621" i="1"/>
  <c r="AO514" i="1"/>
  <c r="AO501" i="1"/>
  <c r="AO463" i="1"/>
  <c r="AP649" i="1" a="1"/>
  <c r="AP649" i="1" s="1"/>
  <c r="AO589" i="1"/>
  <c r="AO537" i="1"/>
  <c r="AO513" i="1"/>
  <c r="AO481" i="1"/>
  <c r="AO443" i="1"/>
  <c r="AP673" i="1" a="1"/>
  <c r="AP673" i="1" s="1"/>
  <c r="AO627" i="1"/>
  <c r="AO617" i="1"/>
  <c r="AO604" i="1"/>
  <c r="AP599" i="1" a="1"/>
  <c r="AP599" i="1" s="1"/>
  <c r="AP574" i="1" a="1"/>
  <c r="AP574" i="1" s="1"/>
  <c r="AP553" i="1" a="1"/>
  <c r="AP553" i="1" s="1"/>
  <c r="AO473" i="1"/>
  <c r="AO419" i="1"/>
  <c r="AO411" i="1"/>
  <c r="AO250" i="1"/>
  <c r="AO34" i="1"/>
  <c r="AP281" i="1" a="1"/>
  <c r="AP281" i="1" s="1"/>
  <c r="AP491" i="1" a="1"/>
  <c r="AP491" i="1" s="1"/>
  <c r="AO487" i="1"/>
  <c r="AO388" i="1"/>
  <c r="AO360" i="1"/>
  <c r="AO325" i="1"/>
  <c r="AO304" i="1"/>
  <c r="AP283" i="1" a="1"/>
  <c r="AP283" i="1" s="1"/>
  <c r="AO178" i="1"/>
  <c r="AO98" i="1"/>
  <c r="AO210" i="1"/>
  <c r="AO205" i="1"/>
  <c r="AP11" i="1" a="1"/>
  <c r="AP11" i="1" s="1"/>
  <c r="AO162" i="1"/>
  <c r="AO413" i="1"/>
  <c r="AP341" i="1" a="1"/>
  <c r="AP341" i="1" s="1"/>
  <c r="AP295" i="1" a="1"/>
  <c r="AP295" i="1" s="1"/>
  <c r="AO283" i="1"/>
  <c r="AP276" i="1" a="1"/>
  <c r="AP276" i="1" s="1"/>
  <c r="AR11" i="1"/>
  <c r="AO212" i="1"/>
  <c r="AP58" i="1" a="1"/>
  <c r="AP58" i="1" s="1"/>
  <c r="AP467" i="1" a="1"/>
  <c r="AP467" i="1" s="1"/>
  <c r="AO341" i="1"/>
  <c r="AP349" i="1" a="1"/>
  <c r="AP349" i="1" s="1"/>
  <c r="AO170" i="1"/>
  <c r="AO138" i="1"/>
  <c r="AP186" i="1" a="1"/>
  <c r="AP186" i="1" s="1"/>
  <c r="AO11" i="1"/>
  <c r="AP505" i="1" a="1"/>
  <c r="AP505" i="1" s="1"/>
  <c r="AP489" i="1" a="1"/>
  <c r="AP489" i="1" s="1"/>
  <c r="AP484" i="1" a="1"/>
  <c r="AP484" i="1" s="1"/>
  <c r="AP427" i="1" a="1"/>
  <c r="AP427" i="1" s="1"/>
  <c r="AP365" i="1" a="1"/>
  <c r="AP365" i="1" s="1"/>
  <c r="AP122" i="1" a="1"/>
  <c r="AP122" i="1" s="1"/>
  <c r="AP497" i="1" a="1"/>
  <c r="AP497" i="1" s="1"/>
  <c r="AP453" i="1" a="1"/>
  <c r="AP453" i="1" s="1"/>
  <c r="AP451" i="1" a="1"/>
  <c r="AP451" i="1" s="1"/>
  <c r="AO428" i="1"/>
  <c r="AO381" i="1"/>
  <c r="AO365" i="1"/>
  <c r="AO349" i="1"/>
  <c r="AP317" i="1" a="1"/>
  <c r="AP317" i="1" s="1"/>
  <c r="AP291" i="1" a="1"/>
  <c r="AP291" i="1" s="1"/>
  <c r="AO281" i="1"/>
  <c r="AO269" i="1"/>
  <c r="AP242" i="1" a="1"/>
  <c r="AP242" i="1" s="1"/>
  <c r="AO164" i="1"/>
  <c r="AO497" i="1"/>
  <c r="AO453" i="1"/>
  <c r="AO451" i="1"/>
  <c r="AP326" i="1" a="1"/>
  <c r="AP326" i="1" s="1"/>
  <c r="AO317" i="1"/>
  <c r="AP285" i="1" a="1"/>
  <c r="AP285" i="1" s="1"/>
  <c r="AO242" i="1"/>
  <c r="AO186" i="1"/>
  <c r="AP164" i="1" a="1"/>
  <c r="AP164" i="1" s="1"/>
  <c r="AP162" i="1" a="1"/>
  <c r="AP162" i="1" s="1"/>
  <c r="AO122" i="1"/>
  <c r="AP114" i="1" a="1"/>
  <c r="AP114" i="1" s="1"/>
  <c r="AO58" i="1"/>
  <c r="AP50" i="1" a="1"/>
  <c r="AP50" i="1" s="1"/>
  <c r="AO479" i="1"/>
  <c r="AP443" i="1" a="1"/>
  <c r="AP443" i="1" s="1"/>
  <c r="AO420" i="1"/>
  <c r="AP419" i="1" a="1"/>
  <c r="AP419" i="1" s="1"/>
  <c r="AO403" i="1"/>
  <c r="AP376" i="1" a="1"/>
  <c r="AP376" i="1" s="1"/>
  <c r="AP359" i="1" a="1"/>
  <c r="AP359" i="1" s="1"/>
  <c r="AO336" i="1"/>
  <c r="AO326" i="1"/>
  <c r="AP301" i="1" a="1"/>
  <c r="AP301" i="1" s="1"/>
  <c r="AO285" i="1"/>
  <c r="AP279" i="1" a="1"/>
  <c r="AP279" i="1" s="1"/>
  <c r="AO228" i="1"/>
  <c r="AO226" i="1"/>
  <c r="AO221" i="1"/>
  <c r="AP204" i="1" a="1"/>
  <c r="AP204" i="1" s="1"/>
  <c r="AP202" i="1" a="1"/>
  <c r="AP202" i="1" s="1"/>
  <c r="AO114" i="1"/>
  <c r="AO50" i="1"/>
  <c r="AP42" i="1" a="1"/>
  <c r="AP42" i="1" s="1"/>
  <c r="AP106" i="1" a="1"/>
  <c r="AP106" i="1" s="1"/>
  <c r="AP220" i="1" a="1"/>
  <c r="AP220" i="1" s="1"/>
  <c r="AO127" i="1"/>
  <c r="AR127" i="1"/>
  <c r="AP127" i="1" a="1"/>
  <c r="AP127" i="1" s="1"/>
  <c r="AR76" i="1"/>
  <c r="AP76" i="1" a="1"/>
  <c r="AP76" i="1" s="1"/>
  <c r="AO76" i="1"/>
  <c r="AP38" i="1" a="1"/>
  <c r="AP38" i="1" s="1"/>
  <c r="AO38" i="1"/>
  <c r="AR38" i="1"/>
  <c r="AO175" i="1"/>
  <c r="AR65" i="1"/>
  <c r="AP65" i="1" a="1"/>
  <c r="AP65" i="1" s="1"/>
  <c r="AO65" i="1"/>
  <c r="AR446" i="1"/>
  <c r="AP438" i="1" a="1"/>
  <c r="AP438" i="1" s="1"/>
  <c r="AP387" i="1" a="1"/>
  <c r="AP387" i="1" s="1"/>
  <c r="AP343" i="1" a="1"/>
  <c r="AP343" i="1" s="1"/>
  <c r="AO214" i="1"/>
  <c r="AR189" i="1"/>
  <c r="AP210" i="1" a="1"/>
  <c r="AP210" i="1" s="1"/>
  <c r="AO23" i="1"/>
  <c r="AR23" i="1"/>
  <c r="AP23" i="1" a="1"/>
  <c r="AP23" i="1" s="1"/>
  <c r="AO530" i="1"/>
  <c r="AO483" i="1"/>
  <c r="AO398" i="1"/>
  <c r="AP380" i="1" a="1"/>
  <c r="AP380" i="1" s="1"/>
  <c r="AO357" i="1"/>
  <c r="AO220" i="1"/>
  <c r="AP196" i="1" a="1"/>
  <c r="AP196" i="1" s="1"/>
  <c r="AR51" i="1"/>
  <c r="AO51" i="1"/>
  <c r="AP51" i="1" a="1"/>
  <c r="AP51" i="1" s="1"/>
  <c r="AO475" i="1"/>
  <c r="AR448" i="1"/>
  <c r="AO431" i="1"/>
  <c r="AO328" i="1"/>
  <c r="AR250" i="1"/>
  <c r="AP166" i="1" a="1"/>
  <c r="AP166" i="1" s="1"/>
  <c r="AO166" i="1"/>
  <c r="AR166" i="1"/>
  <c r="AO82" i="1"/>
  <c r="AP17" i="1" a="1"/>
  <c r="AP17" i="1" s="1"/>
  <c r="AR17" i="1"/>
  <c r="AO17" i="1"/>
  <c r="AP361" i="1" a="1"/>
  <c r="AP361" i="1" s="1"/>
  <c r="AO287" i="1"/>
  <c r="AO39" i="1"/>
  <c r="AP39" i="1" a="1"/>
  <c r="AP39" i="1" s="1"/>
  <c r="AR39" i="1"/>
  <c r="AO524" i="1"/>
  <c r="AO515" i="1"/>
  <c r="AP500" i="1" a="1"/>
  <c r="AP500" i="1" s="1"/>
  <c r="AO500" i="1"/>
  <c r="AR500" i="1"/>
  <c r="AO448" i="1"/>
  <c r="AP406" i="1" a="1"/>
  <c r="AP406" i="1" s="1"/>
  <c r="AR19" i="1"/>
  <c r="AO19" i="1"/>
  <c r="AP19" i="1" a="1"/>
  <c r="AP19" i="1" s="1"/>
  <c r="AO519" i="1"/>
  <c r="AP509" i="1" a="1"/>
  <c r="AP509" i="1" s="1"/>
  <c r="AR471" i="1"/>
  <c r="AO471" i="1"/>
  <c r="AP471" i="1" a="1"/>
  <c r="AP471" i="1" s="1"/>
  <c r="AO417" i="1"/>
  <c r="AR417" i="1"/>
  <c r="AP417" i="1" a="1"/>
  <c r="AP417" i="1" s="1"/>
  <c r="AP371" i="1" a="1"/>
  <c r="AP371" i="1" s="1"/>
  <c r="AP345" i="1" a="1"/>
  <c r="AP345" i="1" s="1"/>
  <c r="AP309" i="1" a="1"/>
  <c r="AP309" i="1" s="1"/>
  <c r="AO529" i="1"/>
  <c r="AP397" i="1" a="1"/>
  <c r="AP397" i="1" s="1"/>
  <c r="AR252" i="1"/>
  <c r="AO252" i="1"/>
  <c r="AP252" i="1" a="1"/>
  <c r="AP252" i="1" s="1"/>
  <c r="AR179" i="1"/>
  <c r="AO179" i="1"/>
  <c r="AP179" i="1" a="1"/>
  <c r="AP179" i="1" s="1"/>
  <c r="AR532" i="1"/>
  <c r="AO470" i="1"/>
  <c r="AP470" i="1" a="1"/>
  <c r="AP470" i="1" s="1"/>
  <c r="AR470" i="1"/>
  <c r="AP333" i="1" a="1"/>
  <c r="AP333" i="1" s="1"/>
  <c r="AO322" i="1"/>
  <c r="AP322" i="1" a="1"/>
  <c r="AP322" i="1" s="1"/>
  <c r="AR322" i="1"/>
  <c r="AR219" i="1"/>
  <c r="AO219" i="1"/>
  <c r="AP219" i="1" a="1"/>
  <c r="AP219" i="1" s="1"/>
  <c r="AP126" i="1" a="1"/>
  <c r="AP126" i="1" s="1"/>
  <c r="AR126" i="1"/>
  <c r="AO126" i="1"/>
  <c r="AP43" i="1" a="1"/>
  <c r="AP43" i="1" s="1"/>
  <c r="AR190" i="1"/>
  <c r="AO149" i="1"/>
  <c r="AR133" i="1"/>
  <c r="AO150" i="1"/>
  <c r="AO118" i="1"/>
  <c r="AP78" i="1" a="1"/>
  <c r="AP78" i="1" s="1"/>
  <c r="AR60" i="1"/>
  <c r="AP54" i="1" a="1"/>
  <c r="AP54" i="1" s="1"/>
  <c r="AP12" i="1" a="1"/>
  <c r="AP12" i="1" s="1"/>
  <c r="AR370" i="1"/>
  <c r="AR353" i="1"/>
  <c r="AR352" i="1"/>
  <c r="AR295" i="1"/>
  <c r="AR505" i="1"/>
  <c r="AR556" i="1"/>
  <c r="AR633" i="1"/>
  <c r="AR673" i="1"/>
  <c r="AR702" i="1"/>
  <c r="AR672" i="1"/>
  <c r="AR797" i="1"/>
  <c r="AR848" i="1"/>
  <c r="AR988" i="1"/>
  <c r="AR869" i="1"/>
  <c r="AR1071" i="1"/>
  <c r="AR1064" i="1"/>
  <c r="AS1064" i="1" s="1"/>
  <c r="AT1064" i="1" s="1"/>
  <c r="AR1137" i="1"/>
  <c r="AR1174" i="1"/>
  <c r="AR1264" i="1"/>
  <c r="AR1301" i="1"/>
  <c r="AR1325" i="1"/>
  <c r="AR1354" i="1"/>
  <c r="AR1398" i="1"/>
  <c r="AR1475" i="1"/>
  <c r="AS1475" i="1" s="1"/>
  <c r="AT1475" i="1" s="1"/>
  <c r="AR1519" i="1"/>
  <c r="AR1600" i="1"/>
  <c r="AR1599" i="1"/>
  <c r="AS1710" i="1"/>
  <c r="AT1710" i="1" s="1"/>
  <c r="AR1790" i="1"/>
  <c r="AS1790" i="1" s="1"/>
  <c r="AT1790" i="1" s="1"/>
  <c r="AR1907" i="1"/>
  <c r="AR1872" i="1"/>
  <c r="AR1943" i="1"/>
  <c r="AS1943" i="1" s="1"/>
  <c r="AT1943" i="1" s="1"/>
  <c r="AP194" i="1" a="1"/>
  <c r="AP194" i="1" s="1"/>
  <c r="AO187" i="1"/>
  <c r="AP125" i="1" a="1"/>
  <c r="AP125" i="1" s="1"/>
  <c r="AO84" i="1"/>
  <c r="AO227" i="1"/>
  <c r="AO20" i="1"/>
  <c r="AP131" i="1" a="1"/>
  <c r="AP131" i="1" s="1"/>
  <c r="AP181" i="1" a="1"/>
  <c r="AP181" i="1" s="1"/>
  <c r="AO253" i="1"/>
  <c r="AO313" i="1"/>
  <c r="AP245" i="1" a="1"/>
  <c r="AP245" i="1" s="1"/>
  <c r="AO45" i="1"/>
  <c r="AS1415" i="1" l="1"/>
  <c r="AT1415" i="1" s="1"/>
  <c r="AS1376" i="1"/>
  <c r="AT1376" i="1" s="1"/>
  <c r="AS1483" i="1"/>
  <c r="AT1483" i="1" s="1"/>
  <c r="AX1610" i="1"/>
  <c r="AX1907" i="1"/>
  <c r="AX1878" i="1"/>
  <c r="AX1716" i="1"/>
  <c r="AX1144" i="1"/>
  <c r="AX1661" i="1"/>
  <c r="AX1766" i="1"/>
  <c r="AX1152" i="1"/>
  <c r="AX1450" i="1"/>
  <c r="AX1588" i="1"/>
  <c r="AX1680" i="1"/>
  <c r="AX1780" i="1"/>
  <c r="AX1864" i="1"/>
  <c r="AX1931" i="1"/>
  <c r="AX2005" i="1"/>
  <c r="AS1152" i="1"/>
  <c r="AT1152" i="1" s="1"/>
  <c r="AX1258" i="1"/>
  <c r="AX1998" i="1"/>
  <c r="AS1325" i="1"/>
  <c r="AT1325" i="1" s="1"/>
  <c r="AX1361" i="1"/>
  <c r="AX1348" i="1"/>
  <c r="AX1621" i="1"/>
  <c r="AX2009" i="1"/>
  <c r="AX1367" i="1"/>
  <c r="AS1588" i="1"/>
  <c r="AT1588" i="1" s="1"/>
  <c r="AX1816" i="1"/>
  <c r="AX2014" i="1"/>
  <c r="AS1145" i="1"/>
  <c r="AT1145" i="1" s="1"/>
  <c r="AS1121" i="1"/>
  <c r="AT1121" i="1" s="1"/>
  <c r="AX960" i="1"/>
  <c r="AX1195" i="1"/>
  <c r="AX1499" i="1"/>
  <c r="AX1394" i="1"/>
  <c r="AX1511" i="1"/>
  <c r="AX1665" i="1"/>
  <c r="AX1111" i="1"/>
  <c r="AS1156" i="1"/>
  <c r="AT1156" i="1" s="1"/>
  <c r="AS1816" i="1"/>
  <c r="AT1816" i="1" s="1"/>
  <c r="AX1085" i="1"/>
  <c r="AX1180" i="1"/>
  <c r="AS1394" i="1"/>
  <c r="AT1394" i="1" s="1"/>
  <c r="AS1328" i="1"/>
  <c r="AT1328" i="1" s="1"/>
  <c r="AX1827" i="1"/>
  <c r="AX1944" i="1"/>
  <c r="AS1944" i="1"/>
  <c r="AT1944" i="1" s="1"/>
  <c r="AX1374" i="1"/>
  <c r="AX1576" i="1"/>
  <c r="AX1722" i="1"/>
  <c r="AX1779" i="1"/>
  <c r="AX1787" i="1"/>
  <c r="AX1849" i="1"/>
  <c r="AS1348" i="1"/>
  <c r="AT1348" i="1" s="1"/>
  <c r="AX1475" i="1"/>
  <c r="AS853" i="1"/>
  <c r="AT853" i="1" s="1"/>
  <c r="AX1024" i="1"/>
  <c r="AS1907" i="1"/>
  <c r="AT1907" i="1" s="1"/>
  <c r="AX1438" i="1"/>
  <c r="AX1619" i="1"/>
  <c r="AX1774" i="1"/>
  <c r="AX1811" i="1"/>
  <c r="AX1950" i="1"/>
  <c r="AX1985" i="1"/>
  <c r="AX1959" i="1"/>
  <c r="AS1780" i="1"/>
  <c r="AT1780" i="1" s="1"/>
  <c r="AX1159" i="1"/>
  <c r="AX1177" i="1"/>
  <c r="AS1009" i="1"/>
  <c r="AT1009" i="1" s="1"/>
  <c r="AS1774" i="1"/>
  <c r="AT1774" i="1" s="1"/>
  <c r="AS1177" i="1"/>
  <c r="AT1177" i="1" s="1"/>
  <c r="AS1039" i="1"/>
  <c r="AT1039" i="1" s="1"/>
  <c r="AX956" i="1"/>
  <c r="AX1160" i="1"/>
  <c r="AX1339" i="1"/>
  <c r="AX1297" i="1"/>
  <c r="AX1342" i="1"/>
  <c r="AS1173" i="1"/>
  <c r="AT1173" i="1" s="1"/>
  <c r="AS566" i="1"/>
  <c r="AT566" i="1" s="1"/>
  <c r="AX1281" i="1"/>
  <c r="AS764" i="1"/>
  <c r="AT764" i="1" s="1"/>
  <c r="AS884" i="1"/>
  <c r="AT884" i="1" s="1"/>
  <c r="AS896" i="1"/>
  <c r="AT896" i="1" s="1"/>
  <c r="AS1811" i="1"/>
  <c r="AT1811" i="1" s="1"/>
  <c r="AS1153" i="1"/>
  <c r="AT1153" i="1" s="1"/>
  <c r="AX1344" i="1"/>
  <c r="AS1085" i="1"/>
  <c r="AT1085" i="1" s="1"/>
  <c r="AS1024" i="1"/>
  <c r="AT1024" i="1" s="1"/>
  <c r="AX962" i="1"/>
  <c r="AX1157" i="1"/>
  <c r="AX1095" i="1"/>
  <c r="AX1471" i="1"/>
  <c r="AX1466" i="1"/>
  <c r="AX1406" i="1"/>
  <c r="AX1353" i="1"/>
  <c r="AS1111" i="1"/>
  <c r="AT1111" i="1" s="1"/>
  <c r="AS910" i="1"/>
  <c r="AT910" i="1" s="1"/>
  <c r="AX1422" i="1"/>
  <c r="AX1439" i="1"/>
  <c r="AX1516" i="1"/>
  <c r="AX1508" i="1"/>
  <c r="AS1511" i="1"/>
  <c r="AT1511" i="1" s="1"/>
  <c r="AX1430" i="1"/>
  <c r="AS1339" i="1"/>
  <c r="AT1339" i="1" s="1"/>
  <c r="AX1578" i="1"/>
  <c r="AX1434" i="1"/>
  <c r="AX1504" i="1"/>
  <c r="AX1559" i="1"/>
  <c r="AX1453" i="1"/>
  <c r="AS956" i="1"/>
  <c r="AT956" i="1" s="1"/>
  <c r="AS1159" i="1"/>
  <c r="AT1159" i="1" s="1"/>
  <c r="AS1342" i="1"/>
  <c r="AT1342" i="1" s="1"/>
  <c r="AS1621" i="1"/>
  <c r="AT1621" i="1" s="1"/>
  <c r="AX1505" i="1"/>
  <c r="AX1454" i="1"/>
  <c r="AX1489" i="1"/>
  <c r="AX1513" i="1"/>
  <c r="AS601" i="1"/>
  <c r="AT601" i="1" s="1"/>
  <c r="AS1234" i="1"/>
  <c r="AT1234" i="1" s="1"/>
  <c r="AX1449" i="1"/>
  <c r="AX1560" i="1"/>
  <c r="AX1487" i="1"/>
  <c r="AX1458" i="1"/>
  <c r="AS1508" i="1"/>
  <c r="AT1508" i="1" s="1"/>
  <c r="AX1252" i="1"/>
  <c r="AX940" i="1"/>
  <c r="AX1278" i="1"/>
  <c r="AX1483" i="1"/>
  <c r="AX1599" i="1"/>
  <c r="AX1613" i="1"/>
  <c r="AX1756" i="1"/>
  <c r="AX1690" i="1"/>
  <c r="AX1656" i="1"/>
  <c r="AX1669" i="1"/>
  <c r="AX1735" i="1"/>
  <c r="AX1804" i="1"/>
  <c r="AX1802" i="1"/>
  <c r="AX1392" i="1"/>
  <c r="AX1623" i="1"/>
  <c r="AX1583" i="1"/>
  <c r="AX1638" i="1"/>
  <c r="AX1673" i="1"/>
  <c r="AS1740" i="1"/>
  <c r="AT1740" i="1" s="1"/>
  <c r="AX1740" i="1"/>
  <c r="AX1691" i="1"/>
  <c r="AX1710" i="1"/>
  <c r="AX1743" i="1"/>
  <c r="AX1783" i="1"/>
  <c r="AX1545" i="1"/>
  <c r="AX1552" i="1"/>
  <c r="AX1600" i="1"/>
  <c r="AX1812" i="1"/>
  <c r="AX1842" i="1"/>
  <c r="AX1535" i="1"/>
  <c r="AX1590" i="1"/>
  <c r="AX1618" i="1"/>
  <c r="AX1650" i="1"/>
  <c r="AX1602" i="1"/>
  <c r="AX1717" i="1"/>
  <c r="AX1854" i="1"/>
  <c r="AX1336" i="1"/>
  <c r="AX1540" i="1"/>
  <c r="AX1444" i="1"/>
  <c r="AX1523" i="1"/>
  <c r="AX1568" i="1"/>
  <c r="AX1597" i="1"/>
  <c r="AX1640" i="1"/>
  <c r="AS1695" i="1"/>
  <c r="AT1695" i="1" s="1"/>
  <c r="AX1695" i="1"/>
  <c r="AX1677" i="1"/>
  <c r="AX1752" i="1"/>
  <c r="AX1770" i="1"/>
  <c r="AX1803" i="1"/>
  <c r="AX1817" i="1"/>
  <c r="AX1834" i="1"/>
  <c r="AX1835" i="1"/>
  <c r="AX1365" i="1"/>
  <c r="AX1405" i="1"/>
  <c r="AX1498" i="1"/>
  <c r="AX1539" i="1"/>
  <c r="AX1596" i="1"/>
  <c r="AX1625" i="1"/>
  <c r="AX1626" i="1"/>
  <c r="AX1655" i="1"/>
  <c r="AX1631" i="1"/>
  <c r="AX1678" i="1"/>
  <c r="AX1682" i="1"/>
  <c r="AX1648" i="1"/>
  <c r="AX1657" i="1"/>
  <c r="AX1841" i="1"/>
  <c r="AX1997" i="1"/>
  <c r="AX1521" i="1"/>
  <c r="AX1500" i="1"/>
  <c r="AX1571" i="1"/>
  <c r="AX1617" i="1"/>
  <c r="AX1598" i="1"/>
  <c r="AX1601" i="1"/>
  <c r="AX1666" i="1"/>
  <c r="AX1688" i="1"/>
  <c r="AX1831" i="1"/>
  <c r="AX1790" i="1"/>
  <c r="AX1874" i="1"/>
  <c r="AS1874" i="1"/>
  <c r="AT1874" i="1" s="1"/>
  <c r="AX1686" i="1"/>
  <c r="AX1308" i="1"/>
  <c r="AX1376" i="1"/>
  <c r="AX1433" i="1"/>
  <c r="AX1474" i="1"/>
  <c r="AX1585" i="1"/>
  <c r="AX1683" i="1"/>
  <c r="AX1681" i="1"/>
  <c r="AX1675" i="1"/>
  <c r="AX1609" i="1"/>
  <c r="AX1593" i="1"/>
  <c r="AX1606" i="1"/>
  <c r="AX1734" i="1"/>
  <c r="AX1733" i="1"/>
  <c r="AX1819" i="1"/>
  <c r="AS1701" i="1"/>
  <c r="AT1701" i="1" s="1"/>
  <c r="AX1701" i="1"/>
  <c r="AX1767" i="1"/>
  <c r="AX1744" i="1"/>
  <c r="AX1784" i="1"/>
  <c r="AX1825" i="1"/>
  <c r="AX1923" i="1"/>
  <c r="AS1923" i="1"/>
  <c r="AT1923" i="1" s="1"/>
  <c r="AX1867" i="1"/>
  <c r="AX1876" i="1"/>
  <c r="AX1865" i="1"/>
  <c r="AS1865" i="1"/>
  <c r="AT1865" i="1" s="1"/>
  <c r="AX1989" i="1"/>
  <c r="AX1727" i="1"/>
  <c r="AX1709" i="1"/>
  <c r="AX1741" i="1"/>
  <c r="AX1753" i="1"/>
  <c r="AX1782" i="1"/>
  <c r="AX1799" i="1"/>
  <c r="AS1769" i="1"/>
  <c r="AT1769" i="1" s="1"/>
  <c r="AX1769" i="1"/>
  <c r="AX1810" i="1"/>
  <c r="AX1806" i="1"/>
  <c r="AX1826" i="1"/>
  <c r="AS1826" i="1"/>
  <c r="AT1826" i="1" s="1"/>
  <c r="AX1859" i="1"/>
  <c r="AX1856" i="1"/>
  <c r="AX1945" i="1"/>
  <c r="AX1972" i="1"/>
  <c r="AX1990" i="1"/>
  <c r="AX1728" i="1"/>
  <c r="AX1791" i="1"/>
  <c r="AX1933" i="1"/>
  <c r="AX1866" i="1"/>
  <c r="AX1893" i="1"/>
  <c r="AX1882" i="1"/>
  <c r="AX1905" i="1"/>
  <c r="AX1889" i="1"/>
  <c r="AS1889" i="1"/>
  <c r="AT1889" i="1" s="1"/>
  <c r="AX1993" i="1"/>
  <c r="AX1732" i="1"/>
  <c r="AX1771" i="1"/>
  <c r="AX1890" i="1"/>
  <c r="AX1909" i="1"/>
  <c r="AX1915" i="1"/>
  <c r="AX1900" i="1"/>
  <c r="AX1794" i="1"/>
  <c r="AX1814" i="1"/>
  <c r="AX1850" i="1"/>
  <c r="AX1901" i="1"/>
  <c r="AX1926" i="1"/>
  <c r="AX1968" i="1"/>
  <c r="AX2000" i="1"/>
  <c r="AX2001" i="1"/>
  <c r="AX1884" i="1"/>
  <c r="AX1904" i="1"/>
  <c r="AX1869" i="1"/>
  <c r="AX1918" i="1"/>
  <c r="AX1920" i="1"/>
  <c r="AX1949" i="1"/>
  <c r="AX2004" i="1"/>
  <c r="AX1977" i="1"/>
  <c r="AS1691" i="1"/>
  <c r="AT1691" i="1" s="1"/>
  <c r="AS1673" i="1"/>
  <c r="AT1673" i="1" s="1"/>
  <c r="AS1610" i="1"/>
  <c r="AT1610" i="1" s="1"/>
  <c r="AS1655" i="1"/>
  <c r="AT1655" i="1" s="1"/>
  <c r="AS1665" i="1"/>
  <c r="AT1665" i="1" s="1"/>
  <c r="AS1545" i="1"/>
  <c r="AT1545" i="1" s="1"/>
  <c r="AS1365" i="1"/>
  <c r="AT1365" i="1" s="1"/>
  <c r="AS1466" i="1"/>
  <c r="AT1466" i="1" s="1"/>
  <c r="AS1499" i="1"/>
  <c r="AT1499" i="1" s="1"/>
  <c r="AS1810" i="1"/>
  <c r="AT1810" i="1" s="1"/>
  <c r="AS1933" i="1"/>
  <c r="AT1933" i="1" s="1"/>
  <c r="AS1900" i="1"/>
  <c r="AT1900" i="1" s="1"/>
  <c r="AS1779" i="1"/>
  <c r="AT1779" i="1" s="1"/>
  <c r="AS1825" i="1"/>
  <c r="AT1825" i="1" s="1"/>
  <c r="AS1869" i="1"/>
  <c r="AT1869" i="1" s="1"/>
  <c r="AS1814" i="1"/>
  <c r="AT1814" i="1" s="1"/>
  <c r="AX1853" i="1"/>
  <c r="AX1883" i="1"/>
  <c r="AX1899" i="1"/>
  <c r="AX1906" i="1"/>
  <c r="AX1888" i="1"/>
  <c r="AX1987" i="1"/>
  <c r="AX1992" i="1"/>
  <c r="AX2017" i="1"/>
  <c r="AS1727" i="1"/>
  <c r="AT1727" i="1" s="1"/>
  <c r="AS1756" i="1"/>
  <c r="AT1756" i="1" s="1"/>
  <c r="AS1585" i="1"/>
  <c r="AT1585" i="1" s="1"/>
  <c r="AS1675" i="1"/>
  <c r="AT1675" i="1" s="1"/>
  <c r="AS1617" i="1"/>
  <c r="AT1617" i="1" s="1"/>
  <c r="AS1560" i="1"/>
  <c r="AT1560" i="1" s="1"/>
  <c r="AS1597" i="1"/>
  <c r="AT1597" i="1" s="1"/>
  <c r="AS1688" i="1"/>
  <c r="AT1688" i="1" s="1"/>
  <c r="AS1647" i="1"/>
  <c r="AT1647" i="1" s="1"/>
  <c r="AS1439" i="1"/>
  <c r="AT1439" i="1" s="1"/>
  <c r="AS1374" i="1"/>
  <c r="AT1374" i="1" s="1"/>
  <c r="AS1438" i="1"/>
  <c r="AT1438" i="1" s="1"/>
  <c r="AS1535" i="1"/>
  <c r="AT1535" i="1" s="1"/>
  <c r="AS1783" i="1"/>
  <c r="AT1783" i="1" s="1"/>
  <c r="AS1767" i="1"/>
  <c r="AT1767" i="1" s="1"/>
  <c r="AS2014" i="1"/>
  <c r="AT2014" i="1" s="1"/>
  <c r="AS1901" i="1"/>
  <c r="AT1901" i="1" s="1"/>
  <c r="AS1931" i="1"/>
  <c r="AT1931" i="1" s="1"/>
  <c r="AS1905" i="1"/>
  <c r="AT1905" i="1" s="1"/>
  <c r="AS1733" i="1"/>
  <c r="AT1733" i="1" s="1"/>
  <c r="AS1749" i="1"/>
  <c r="AT1749" i="1" s="1"/>
  <c r="AS1682" i="1"/>
  <c r="AT1682" i="1" s="1"/>
  <c r="AS1678" i="1"/>
  <c r="AT1678" i="1" s="1"/>
  <c r="AS1596" i="1"/>
  <c r="AT1596" i="1" s="1"/>
  <c r="AS1650" i="1"/>
  <c r="AT1650" i="1" s="1"/>
  <c r="AS1505" i="1"/>
  <c r="AT1505" i="1" s="1"/>
  <c r="AS1144" i="1"/>
  <c r="AT1144" i="1" s="1"/>
  <c r="AS1817" i="1"/>
  <c r="AT1817" i="1" s="1"/>
  <c r="AS1859" i="1"/>
  <c r="AT1859" i="1" s="1"/>
  <c r="AS1904" i="1"/>
  <c r="AT1904" i="1" s="1"/>
  <c r="AS1915" i="1"/>
  <c r="AT1915" i="1" s="1"/>
  <c r="AS1884" i="1"/>
  <c r="AT1884" i="1" s="1"/>
  <c r="AS1849" i="1"/>
  <c r="AT1849" i="1" s="1"/>
  <c r="AS1878" i="1"/>
  <c r="AT1878" i="1" s="1"/>
  <c r="AS2017" i="1"/>
  <c r="AT2017" i="1" s="1"/>
  <c r="AS1741" i="1"/>
  <c r="AT1741" i="1" s="1"/>
  <c r="AS1623" i="1"/>
  <c r="AT1623" i="1" s="1"/>
  <c r="AS1521" i="1"/>
  <c r="AT1521" i="1" s="1"/>
  <c r="AS1618" i="1"/>
  <c r="AT1618" i="1" s="1"/>
  <c r="AS1590" i="1"/>
  <c r="AT1590" i="1" s="1"/>
  <c r="AS1097" i="1"/>
  <c r="AT1097" i="1" s="1"/>
  <c r="AS1336" i="1"/>
  <c r="AT1336" i="1" s="1"/>
  <c r="AS1361" i="1"/>
  <c r="AT1361" i="1" s="1"/>
  <c r="AS1391" i="1"/>
  <c r="AT1391" i="1" s="1"/>
  <c r="AS1433" i="1"/>
  <c r="AT1433" i="1" s="1"/>
  <c r="AS2009" i="1"/>
  <c r="AT2009" i="1" s="1"/>
  <c r="AS1853" i="1"/>
  <c r="AT1853" i="1" s="1"/>
  <c r="AS1856" i="1"/>
  <c r="AT1856" i="1" s="1"/>
  <c r="AS1862" i="1"/>
  <c r="AT1862" i="1" s="1"/>
  <c r="AS1864" i="1"/>
  <c r="AT1864" i="1" s="1"/>
  <c r="AS1812" i="1"/>
  <c r="AT1812" i="1" s="1"/>
  <c r="AS2005" i="1"/>
  <c r="AT2005" i="1" s="1"/>
  <c r="AS1986" i="1"/>
  <c r="AT1986" i="1" s="1"/>
  <c r="AS1802" i="1"/>
  <c r="AT1802" i="1" s="1"/>
  <c r="AS1888" i="1"/>
  <c r="AT1888" i="1" s="1"/>
  <c r="AS1648" i="1"/>
  <c r="AT1648" i="1" s="1"/>
  <c r="AS1709" i="1"/>
  <c r="AT1709" i="1" s="1"/>
  <c r="AS1626" i="1"/>
  <c r="AT1626" i="1" s="1"/>
  <c r="AS1536" i="1"/>
  <c r="AT1536" i="1" s="1"/>
  <c r="AS1522" i="1"/>
  <c r="AT1522" i="1" s="1"/>
  <c r="AS1559" i="1"/>
  <c r="AT1559" i="1" s="1"/>
  <c r="AS1681" i="1"/>
  <c r="AT1681" i="1" s="1"/>
  <c r="AS1430" i="1"/>
  <c r="AT1430" i="1" s="1"/>
  <c r="AS1252" i="1"/>
  <c r="AT1252" i="1" s="1"/>
  <c r="AS1392" i="1"/>
  <c r="AT1392" i="1" s="1"/>
  <c r="AS962" i="1"/>
  <c r="AT962" i="1" s="1"/>
  <c r="AS1367" i="1"/>
  <c r="AT1367" i="1" s="1"/>
  <c r="AS1753" i="1"/>
  <c r="AT1753" i="1" s="1"/>
  <c r="AS1831" i="1"/>
  <c r="AT1831" i="1" s="1"/>
  <c r="AS1899" i="1"/>
  <c r="AT1899" i="1" s="1"/>
  <c r="AS1841" i="1"/>
  <c r="AT1841" i="1" s="1"/>
  <c r="AS1909" i="1"/>
  <c r="AT1909" i="1" s="1"/>
  <c r="AS1883" i="1"/>
  <c r="AT1883" i="1" s="1"/>
  <c r="AS1827" i="1"/>
  <c r="AT1827" i="1" s="1"/>
  <c r="AS1906" i="1"/>
  <c r="AT1906" i="1" s="1"/>
  <c r="AS1893" i="1"/>
  <c r="AT1893" i="1" s="1"/>
  <c r="AS1732" i="1"/>
  <c r="AT1732" i="1" s="1"/>
  <c r="AS1677" i="1"/>
  <c r="AT1677" i="1" s="1"/>
  <c r="AS1669" i="1"/>
  <c r="AT1669" i="1" s="1"/>
  <c r="AS1799" i="1"/>
  <c r="AT1799" i="1" s="1"/>
  <c r="AS1516" i="1"/>
  <c r="AT1516" i="1" s="1"/>
  <c r="AS1683" i="1"/>
  <c r="AT1683" i="1" s="1"/>
  <c r="AS1734" i="1"/>
  <c r="AT1734" i="1" s="1"/>
  <c r="AS1771" i="1"/>
  <c r="AT1771" i="1" s="1"/>
  <c r="AS1890" i="1"/>
  <c r="AT1890" i="1" s="1"/>
  <c r="AS1867" i="1"/>
  <c r="AT1867" i="1" s="1"/>
  <c r="AS1866" i="1"/>
  <c r="AT1866" i="1" s="1"/>
  <c r="AS1926" i="1"/>
  <c r="AT1926" i="1" s="1"/>
  <c r="AS1686" i="1"/>
  <c r="AT1686" i="1" s="1"/>
  <c r="AS1791" i="1"/>
  <c r="AT1791" i="1" s="1"/>
  <c r="AS1657" i="1"/>
  <c r="AT1657" i="1" s="1"/>
  <c r="AS1444" i="1"/>
  <c r="AT1444" i="1" s="1"/>
  <c r="AS1666" i="1"/>
  <c r="AT1666" i="1" s="1"/>
  <c r="AS1680" i="1"/>
  <c r="AT1680" i="1" s="1"/>
  <c r="AS1613" i="1"/>
  <c r="AT1613" i="1" s="1"/>
  <c r="AS1722" i="1"/>
  <c r="AT1722" i="1" s="1"/>
  <c r="AS1716" i="1"/>
  <c r="AT1716" i="1" s="1"/>
  <c r="AS1552" i="1"/>
  <c r="AT1552" i="1" s="1"/>
  <c r="AS1309" i="1"/>
  <c r="AT1309" i="1" s="1"/>
  <c r="AS1513" i="1"/>
  <c r="AT1513" i="1" s="1"/>
  <c r="AS1782" i="1"/>
  <c r="AT1782" i="1" s="1"/>
  <c r="AS1987" i="1"/>
  <c r="AT1987" i="1" s="1"/>
  <c r="AS1819" i="1"/>
  <c r="AT1819" i="1" s="1"/>
  <c r="AS1804" i="1"/>
  <c r="AT1804" i="1" s="1"/>
  <c r="AS1985" i="1"/>
  <c r="AT1985" i="1" s="1"/>
  <c r="AS1876" i="1"/>
  <c r="AT1876" i="1" s="1"/>
  <c r="AS1854" i="1"/>
  <c r="AT1854" i="1" s="1"/>
  <c r="AS1984" i="1"/>
  <c r="AT1984" i="1" s="1"/>
  <c r="AX1986" i="1"/>
  <c r="AX2006" i="1"/>
  <c r="AX1943" i="1"/>
  <c r="AX1984" i="1"/>
  <c r="AS1195" i="1"/>
  <c r="AT1195" i="1" s="1"/>
  <c r="AS1743" i="1"/>
  <c r="AT1743" i="1" s="1"/>
  <c r="AS1766" i="1"/>
  <c r="AT1766" i="1" s="1"/>
  <c r="AS1690" i="1"/>
  <c r="AT1690" i="1" s="1"/>
  <c r="AS1619" i="1"/>
  <c r="AT1619" i="1" s="1"/>
  <c r="AS1717" i="1"/>
  <c r="AT1717" i="1" s="1"/>
  <c r="AS1352" i="1"/>
  <c r="AT1352" i="1" s="1"/>
  <c r="AS901" i="1"/>
  <c r="AT901" i="1" s="1"/>
  <c r="AS1537" i="1"/>
  <c r="AT1537" i="1" s="1"/>
  <c r="AS1214" i="1"/>
  <c r="AT1214" i="1" s="1"/>
  <c r="AS1297" i="1"/>
  <c r="AT1297" i="1" s="1"/>
  <c r="AS1488" i="1"/>
  <c r="AT1488" i="1" s="1"/>
  <c r="AS1882" i="1"/>
  <c r="AT1882" i="1" s="1"/>
  <c r="AS1945" i="1"/>
  <c r="AT1945" i="1" s="1"/>
  <c r="AS1950" i="1"/>
  <c r="AT1950" i="1" s="1"/>
  <c r="AS1787" i="1"/>
  <c r="AT1787" i="1" s="1"/>
  <c r="AS1803" i="1"/>
  <c r="AT1803" i="1" s="1"/>
  <c r="AS1842" i="1"/>
  <c r="AT1842" i="1" s="1"/>
  <c r="AS1930" i="1"/>
  <c r="AT1930" i="1" s="1"/>
  <c r="AS1949" i="1"/>
  <c r="AT1949" i="1" s="1"/>
  <c r="AS1834" i="1"/>
  <c r="AT1834" i="1" s="1"/>
  <c r="AQ45" i="1"/>
  <c r="AS45" i="1" s="1"/>
  <c r="AT45" i="1" s="1"/>
  <c r="AQ313" i="1"/>
  <c r="AS313" i="1" s="1"/>
  <c r="AT313" i="1" s="1"/>
  <c r="AQ253" i="1"/>
  <c r="AS253" i="1" s="1"/>
  <c r="AT253" i="1" s="1"/>
  <c r="AQ20" i="1"/>
  <c r="AS20" i="1" s="1"/>
  <c r="AT20" i="1" s="1"/>
  <c r="AQ227" i="1"/>
  <c r="AS227" i="1" s="1"/>
  <c r="AT227" i="1" s="1"/>
  <c r="AQ84" i="1"/>
  <c r="AS84" i="1" s="1"/>
  <c r="AT84" i="1" s="1"/>
  <c r="AQ187" i="1"/>
  <c r="AS187" i="1" s="1"/>
  <c r="AT187" i="1" s="1"/>
  <c r="AQ118" i="1"/>
  <c r="AS118" i="1" s="1"/>
  <c r="AT118" i="1" s="1"/>
  <c r="AQ150" i="1"/>
  <c r="AS150" i="1" s="1"/>
  <c r="AT150" i="1" s="1"/>
  <c r="AQ149" i="1"/>
  <c r="AS149" i="1" s="1"/>
  <c r="AT149" i="1" s="1"/>
  <c r="AQ126" i="1"/>
  <c r="AQ219" i="1"/>
  <c r="AQ322" i="1"/>
  <c r="AQ470" i="1"/>
  <c r="AQ179" i="1"/>
  <c r="AQ252" i="1"/>
  <c r="AQ529" i="1"/>
  <c r="AS529" i="1" s="1"/>
  <c r="AT529" i="1" s="1"/>
  <c r="AQ417" i="1"/>
  <c r="AQ471" i="1"/>
  <c r="AQ519" i="1"/>
  <c r="AS519" i="1" s="1"/>
  <c r="AT519" i="1" s="1"/>
  <c r="AQ19" i="1"/>
  <c r="AQ448" i="1"/>
  <c r="AS448" i="1" s="1"/>
  <c r="AT448" i="1" s="1"/>
  <c r="AQ500" i="1"/>
  <c r="AQ515" i="1"/>
  <c r="AS515" i="1" s="1"/>
  <c r="AT515" i="1" s="1"/>
  <c r="AQ524" i="1"/>
  <c r="AS524" i="1" s="1"/>
  <c r="AT524" i="1" s="1"/>
  <c r="AQ39" i="1"/>
  <c r="AQ287" i="1"/>
  <c r="AQ17" i="1"/>
  <c r="AQ82" i="1"/>
  <c r="AS82" i="1" s="1"/>
  <c r="AT82" i="1" s="1"/>
  <c r="AQ166" i="1"/>
  <c r="AQ328" i="1"/>
  <c r="AS328" i="1" s="1"/>
  <c r="AT328" i="1" s="1"/>
  <c r="AQ431" i="1"/>
  <c r="AS431" i="1" s="1"/>
  <c r="AT431" i="1" s="1"/>
  <c r="AQ475" i="1"/>
  <c r="AS475" i="1" s="1"/>
  <c r="AT475" i="1" s="1"/>
  <c r="AQ51" i="1"/>
  <c r="AQ220" i="1"/>
  <c r="AS220" i="1" s="1"/>
  <c r="AT220" i="1" s="1"/>
  <c r="AQ357" i="1"/>
  <c r="AS357" i="1" s="1"/>
  <c r="AT357" i="1" s="1"/>
  <c r="AQ398" i="1"/>
  <c r="AS398" i="1" s="1"/>
  <c r="AT398" i="1" s="1"/>
  <c r="AQ483" i="1"/>
  <c r="AS483" i="1" s="1"/>
  <c r="AT483" i="1" s="1"/>
  <c r="AQ530" i="1"/>
  <c r="AS530" i="1" s="1"/>
  <c r="AT530" i="1" s="1"/>
  <c r="AQ23" i="1"/>
  <c r="AQ214" i="1"/>
  <c r="AS214" i="1" s="1"/>
  <c r="AT214" i="1" s="1"/>
  <c r="AQ65" i="1"/>
  <c r="AQ175" i="1"/>
  <c r="AS175" i="1" s="1"/>
  <c r="AT175" i="1" s="1"/>
  <c r="AQ38" i="1"/>
  <c r="AQ76" i="1"/>
  <c r="AQ127" i="1"/>
  <c r="AQ50" i="1"/>
  <c r="AS50" i="1" s="1"/>
  <c r="AT50" i="1" s="1"/>
  <c r="AQ114" i="1"/>
  <c r="AS114" i="1" s="1"/>
  <c r="AT114" i="1" s="1"/>
  <c r="AQ221" i="1"/>
  <c r="AS221" i="1" s="1"/>
  <c r="AT221" i="1" s="1"/>
  <c r="AQ226" i="1"/>
  <c r="AS226" i="1" s="1"/>
  <c r="AT226" i="1" s="1"/>
  <c r="AQ228" i="1"/>
  <c r="AS228" i="1" s="1"/>
  <c r="AT228" i="1" s="1"/>
  <c r="AQ285" i="1"/>
  <c r="AQ326" i="1"/>
  <c r="AS326" i="1" s="1"/>
  <c r="AT326" i="1" s="1"/>
  <c r="AQ336" i="1"/>
  <c r="AS336" i="1" s="1"/>
  <c r="AT336" i="1" s="1"/>
  <c r="AQ403" i="1"/>
  <c r="AS403" i="1" s="1"/>
  <c r="AT403" i="1" s="1"/>
  <c r="AQ420" i="1"/>
  <c r="AS420" i="1" s="1"/>
  <c r="AT420" i="1" s="1"/>
  <c r="AQ479" i="1"/>
  <c r="AS479" i="1" s="1"/>
  <c r="AT479" i="1" s="1"/>
  <c r="AQ58" i="1"/>
  <c r="AS58" i="1" s="1"/>
  <c r="AT58" i="1" s="1"/>
  <c r="AQ122" i="1"/>
  <c r="AS122" i="1" s="1"/>
  <c r="AT122" i="1" s="1"/>
  <c r="AQ186" i="1"/>
  <c r="AS186" i="1" s="1"/>
  <c r="AT186" i="1" s="1"/>
  <c r="AQ242" i="1"/>
  <c r="AS242" i="1" s="1"/>
  <c r="AT242" i="1" s="1"/>
  <c r="AQ317" i="1"/>
  <c r="AS317" i="1" s="1"/>
  <c r="AT317" i="1" s="1"/>
  <c r="AQ451" i="1"/>
  <c r="AS451" i="1" s="1"/>
  <c r="AT451" i="1" s="1"/>
  <c r="AQ453" i="1"/>
  <c r="AS453" i="1" s="1"/>
  <c r="AT453" i="1" s="1"/>
  <c r="AQ497" i="1"/>
  <c r="AS497" i="1" s="1"/>
  <c r="AT497" i="1" s="1"/>
  <c r="AQ164" i="1"/>
  <c r="AS164" i="1" s="1"/>
  <c r="AT164" i="1" s="1"/>
  <c r="AQ269" i="1"/>
  <c r="AS269" i="1" s="1"/>
  <c r="AT269" i="1" s="1"/>
  <c r="AQ281" i="1"/>
  <c r="AQ349" i="1"/>
  <c r="AS349" i="1" s="1"/>
  <c r="AT349" i="1" s="1"/>
  <c r="AQ365" i="1"/>
  <c r="AS365" i="1" s="1"/>
  <c r="AT365" i="1" s="1"/>
  <c r="AQ381" i="1"/>
  <c r="AS381" i="1" s="1"/>
  <c r="AT381" i="1" s="1"/>
  <c r="AQ428" i="1"/>
  <c r="AS428" i="1" s="1"/>
  <c r="AT428" i="1" s="1"/>
  <c r="AQ11" i="1"/>
  <c r="AQ138" i="1"/>
  <c r="AS138" i="1" s="1"/>
  <c r="AT138" i="1" s="1"/>
  <c r="AQ170" i="1"/>
  <c r="AS170" i="1" s="1"/>
  <c r="AT170" i="1" s="1"/>
  <c r="AQ341" i="1"/>
  <c r="AS341" i="1" s="1"/>
  <c r="AT341" i="1" s="1"/>
  <c r="AQ212" i="1"/>
  <c r="AS212" i="1" s="1"/>
  <c r="AT212" i="1" s="1"/>
  <c r="AQ283" i="1"/>
  <c r="AQ413" i="1"/>
  <c r="AS413" i="1" s="1"/>
  <c r="AT413" i="1" s="1"/>
  <c r="AQ162" i="1"/>
  <c r="AS162" i="1" s="1"/>
  <c r="AT162" i="1" s="1"/>
  <c r="AQ205" i="1"/>
  <c r="AS205" i="1" s="1"/>
  <c r="AT205" i="1" s="1"/>
  <c r="AQ210" i="1"/>
  <c r="AS210" i="1" s="1"/>
  <c r="AT210" i="1" s="1"/>
  <c r="AQ98" i="1"/>
  <c r="AS98" i="1" s="1"/>
  <c r="AT98" i="1" s="1"/>
  <c r="AQ178" i="1"/>
  <c r="AS178" i="1" s="1"/>
  <c r="AT178" i="1" s="1"/>
  <c r="AQ304" i="1"/>
  <c r="AS304" i="1" s="1"/>
  <c r="AT304" i="1" s="1"/>
  <c r="AQ325" i="1"/>
  <c r="AS325" i="1" s="1"/>
  <c r="AT325" i="1" s="1"/>
  <c r="AQ360" i="1"/>
  <c r="AS360" i="1" s="1"/>
  <c r="AT360" i="1" s="1"/>
  <c r="AQ388" i="1"/>
  <c r="AS388" i="1" s="1"/>
  <c r="AT388" i="1" s="1"/>
  <c r="AQ487" i="1"/>
  <c r="AS487" i="1" s="1"/>
  <c r="AT487" i="1" s="1"/>
  <c r="AQ34" i="1"/>
  <c r="AS34" i="1" s="1"/>
  <c r="AT34" i="1" s="1"/>
  <c r="AQ250" i="1"/>
  <c r="AS250" i="1" s="1"/>
  <c r="AT250" i="1" s="1"/>
  <c r="AQ411" i="1"/>
  <c r="AS411" i="1" s="1"/>
  <c r="AT411" i="1" s="1"/>
  <c r="AQ419" i="1"/>
  <c r="AS419" i="1" s="1"/>
  <c r="AT419" i="1" s="1"/>
  <c r="AQ473" i="1"/>
  <c r="AS473" i="1" s="1"/>
  <c r="AT473" i="1" s="1"/>
  <c r="AQ604" i="1"/>
  <c r="AS604" i="1" s="1"/>
  <c r="AT604" i="1" s="1"/>
  <c r="AQ617" i="1"/>
  <c r="AS617" i="1" s="1"/>
  <c r="AT617" i="1" s="1"/>
  <c r="AQ627" i="1"/>
  <c r="AS627" i="1" s="1"/>
  <c r="AT627" i="1" s="1"/>
  <c r="AQ443" i="1"/>
  <c r="AS443" i="1" s="1"/>
  <c r="AT443" i="1" s="1"/>
  <c r="AQ481" i="1"/>
  <c r="AS481" i="1" s="1"/>
  <c r="AT481" i="1" s="1"/>
  <c r="AQ513" i="1"/>
  <c r="AS513" i="1" s="1"/>
  <c r="AT513" i="1" s="1"/>
  <c r="AQ537" i="1"/>
  <c r="AS537" i="1" s="1"/>
  <c r="AT537" i="1" s="1"/>
  <c r="AQ589" i="1"/>
  <c r="AS589" i="1" s="1"/>
  <c r="AT589" i="1" s="1"/>
  <c r="AQ463" i="1"/>
  <c r="AS463" i="1" s="1"/>
  <c r="AT463" i="1" s="1"/>
  <c r="AQ501" i="1"/>
  <c r="AS501" i="1" s="1"/>
  <c r="AT501" i="1" s="1"/>
  <c r="AQ514" i="1"/>
  <c r="AS514" i="1" s="1"/>
  <c r="AT514" i="1" s="1"/>
  <c r="AQ621" i="1"/>
  <c r="AS621" i="1" s="1"/>
  <c r="AT621" i="1" s="1"/>
  <c r="AQ563" i="1"/>
  <c r="AS563" i="1" s="1"/>
  <c r="AT563" i="1" s="1"/>
  <c r="AQ585" i="1"/>
  <c r="AS585" i="1" s="1"/>
  <c r="AT585" i="1" s="1"/>
  <c r="AQ505" i="1"/>
  <c r="AS505" i="1" s="1"/>
  <c r="AT505" i="1" s="1"/>
  <c r="AQ569" i="1"/>
  <c r="AS569" i="1" s="1"/>
  <c r="AT569" i="1" s="1"/>
  <c r="AQ651" i="1"/>
  <c r="AS651" i="1" s="1"/>
  <c r="AT651" i="1" s="1"/>
  <c r="AQ672" i="1"/>
  <c r="AQ545" i="1"/>
  <c r="AS545" i="1" s="1"/>
  <c r="AT545" i="1" s="1"/>
  <c r="AQ593" i="1"/>
  <c r="AS593" i="1" s="1"/>
  <c r="AT593" i="1" s="1"/>
  <c r="AQ653" i="1"/>
  <c r="AS653" i="1" s="1"/>
  <c r="AT653" i="1" s="1"/>
  <c r="AQ668" i="1"/>
  <c r="AS668" i="1" s="1"/>
  <c r="AT668" i="1" s="1"/>
  <c r="AQ740" i="1"/>
  <c r="AS740" i="1" s="1"/>
  <c r="AT740" i="1" s="1"/>
  <c r="AQ561" i="1"/>
  <c r="AS561" i="1" s="1"/>
  <c r="AT561" i="1" s="1"/>
  <c r="AQ625" i="1"/>
  <c r="AS625" i="1" s="1"/>
  <c r="AT625" i="1" s="1"/>
  <c r="AQ665" i="1"/>
  <c r="AS665" i="1" s="1"/>
  <c r="AT665" i="1" s="1"/>
  <c r="AQ673" i="1"/>
  <c r="AQ681" i="1"/>
  <c r="AQ700" i="1"/>
  <c r="AS700" i="1" s="1"/>
  <c r="AT700" i="1" s="1"/>
  <c r="AQ719" i="1"/>
  <c r="AS719" i="1" s="1"/>
  <c r="AT719" i="1" s="1"/>
  <c r="AQ773" i="1"/>
  <c r="AS773" i="1" s="1"/>
  <c r="AT773" i="1" s="1"/>
  <c r="AQ774" i="1"/>
  <c r="AS774" i="1" s="1"/>
  <c r="AT774" i="1" s="1"/>
  <c r="AQ680" i="1"/>
  <c r="AQ766" i="1"/>
  <c r="AS766" i="1" s="1"/>
  <c r="AT766" i="1" s="1"/>
  <c r="AQ821" i="1"/>
  <c r="AS821" i="1" s="1"/>
  <c r="AT821" i="1" s="1"/>
  <c r="AQ634" i="1"/>
  <c r="AS634" i="1" s="1"/>
  <c r="AT634" i="1" s="1"/>
  <c r="AQ657" i="1"/>
  <c r="AS657" i="1" s="1"/>
  <c r="AT657" i="1" s="1"/>
  <c r="AQ660" i="1"/>
  <c r="AS660" i="1" s="1"/>
  <c r="AT660" i="1" s="1"/>
  <c r="AQ661" i="1"/>
  <c r="AS661" i="1" s="1"/>
  <c r="AT661" i="1" s="1"/>
  <c r="AQ671" i="1"/>
  <c r="AS671" i="1" s="1"/>
  <c r="AT671" i="1" s="1"/>
  <c r="AQ702" i="1"/>
  <c r="AS702" i="1" s="1"/>
  <c r="AT702" i="1" s="1"/>
  <c r="AQ708" i="1"/>
  <c r="AS708" i="1" s="1"/>
  <c r="AT708" i="1" s="1"/>
  <c r="AQ757" i="1"/>
  <c r="AS757" i="1" s="1"/>
  <c r="AT757" i="1" s="1"/>
  <c r="AQ684" i="1"/>
  <c r="AS684" i="1" s="1"/>
  <c r="AT684" i="1" s="1"/>
  <c r="AQ748" i="1"/>
  <c r="AS748" i="1" s="1"/>
  <c r="AT748" i="1" s="1"/>
  <c r="AQ633" i="1"/>
  <c r="AS633" i="1" s="1"/>
  <c r="AT633" i="1" s="1"/>
  <c r="AQ644" i="1"/>
  <c r="AS644" i="1" s="1"/>
  <c r="AT644" i="1" s="1"/>
  <c r="AQ727" i="1"/>
  <c r="AS727" i="1" s="1"/>
  <c r="AT727" i="1" s="1"/>
  <c r="AQ782" i="1"/>
  <c r="AS782" i="1" s="1"/>
  <c r="AT782" i="1" s="1"/>
  <c r="AQ797" i="1"/>
  <c r="AS797" i="1" s="1"/>
  <c r="AT797" i="1" s="1"/>
  <c r="AQ825" i="1"/>
  <c r="AS825" i="1" s="1"/>
  <c r="AT825" i="1" s="1"/>
  <c r="AQ888" i="1"/>
  <c r="AS888" i="1" s="1"/>
  <c r="AT888" i="1" s="1"/>
  <c r="AQ676" i="1"/>
  <c r="AQ861" i="1"/>
  <c r="AS861" i="1" s="1"/>
  <c r="AT861" i="1" s="1"/>
  <c r="AQ904" i="1"/>
  <c r="AS904" i="1" s="1"/>
  <c r="AT904" i="1" s="1"/>
  <c r="AQ805" i="1"/>
  <c r="AS805" i="1" s="1"/>
  <c r="AT805" i="1" s="1"/>
  <c r="AQ869" i="1"/>
  <c r="AS869" i="1" s="1"/>
  <c r="AT869" i="1" s="1"/>
  <c r="AQ829" i="1"/>
  <c r="AS829" i="1" s="1"/>
  <c r="AT829" i="1" s="1"/>
  <c r="AQ946" i="1"/>
  <c r="AS946" i="1" s="1"/>
  <c r="AT946" i="1" s="1"/>
  <c r="AQ954" i="1"/>
  <c r="AQ937" i="1"/>
  <c r="AS937" i="1" s="1"/>
  <c r="AT937" i="1" s="1"/>
  <c r="AQ1012" i="1"/>
  <c r="AQ944" i="1"/>
  <c r="AS944" i="1" s="1"/>
  <c r="AT944" i="1" s="1"/>
  <c r="AQ980" i="1"/>
  <c r="AS980" i="1" s="1"/>
  <c r="AT980" i="1" s="1"/>
  <c r="AQ928" i="1"/>
  <c r="AS928" i="1" s="1"/>
  <c r="AT928" i="1" s="1"/>
  <c r="AQ1075" i="1"/>
  <c r="AQ975" i="1"/>
  <c r="AS975" i="1" s="1"/>
  <c r="AT975" i="1" s="1"/>
  <c r="AQ952" i="1"/>
  <c r="AQ988" i="1"/>
  <c r="AS988" i="1" s="1"/>
  <c r="AT988" i="1" s="1"/>
  <c r="AQ1060" i="1"/>
  <c r="AS1060" i="1" s="1"/>
  <c r="AT1060" i="1" s="1"/>
  <c r="AQ1117" i="1"/>
  <c r="AS1117" i="1" s="1"/>
  <c r="AT1117" i="1" s="1"/>
  <c r="AQ1038" i="1"/>
  <c r="AQ1036" i="1"/>
  <c r="AS1036" i="1" s="1"/>
  <c r="AT1036" i="1" s="1"/>
  <c r="AQ1044" i="1"/>
  <c r="AS1044" i="1" s="1"/>
  <c r="AT1044" i="1" s="1"/>
  <c r="AQ1077" i="1"/>
  <c r="AS1077" i="1" s="1"/>
  <c r="AT1077" i="1" s="1"/>
  <c r="AQ1101" i="1"/>
  <c r="AS1101" i="1" s="1"/>
  <c r="AT1101" i="1" s="1"/>
  <c r="AQ1134" i="1"/>
  <c r="AS1134" i="1" s="1"/>
  <c r="AT1134" i="1" s="1"/>
  <c r="AQ1071" i="1"/>
  <c r="AS1071" i="1" s="1"/>
  <c r="AT1071" i="1" s="1"/>
  <c r="AQ1171" i="1"/>
  <c r="AQ1093" i="1"/>
  <c r="AS1093" i="1" s="1"/>
  <c r="AT1093" i="1" s="1"/>
  <c r="AQ1137" i="1"/>
  <c r="AQ1178" i="1"/>
  <c r="AQ1149" i="1"/>
  <c r="AS1149" i="1" s="1"/>
  <c r="AT1149" i="1" s="1"/>
  <c r="AQ1163" i="1"/>
  <c r="AS1163" i="1" s="1"/>
  <c r="AT1163" i="1" s="1"/>
  <c r="AQ1190" i="1"/>
  <c r="AQ1226" i="1"/>
  <c r="AQ1210" i="1"/>
  <c r="AS1210" i="1" s="1"/>
  <c r="AT1210" i="1" s="1"/>
  <c r="AQ1182" i="1"/>
  <c r="AQ1172" i="1"/>
  <c r="AS1172" i="1" s="1"/>
  <c r="AT1172" i="1" s="1"/>
  <c r="AQ1249" i="1"/>
  <c r="AQ1189" i="1"/>
  <c r="AQ1218" i="1"/>
  <c r="AS1218" i="1" s="1"/>
  <c r="AT1218" i="1" s="1"/>
  <c r="AQ1267" i="1"/>
  <c r="AQ1264" i="1"/>
  <c r="AQ1285" i="1"/>
  <c r="AS1285" i="1" s="1"/>
  <c r="AT1285" i="1" s="1"/>
  <c r="AQ1291" i="1"/>
  <c r="AS1291" i="1" s="1"/>
  <c r="AT1291" i="1" s="1"/>
  <c r="AQ1310" i="1"/>
  <c r="AQ1266" i="1"/>
  <c r="AQ1262" i="1"/>
  <c r="AS1262" i="1" s="1"/>
  <c r="AT1262" i="1" s="1"/>
  <c r="AQ1299" i="1"/>
  <c r="AS1299" i="1" s="1"/>
  <c r="AT1299" i="1" s="1"/>
  <c r="AQ1274" i="1"/>
  <c r="AQ1243" i="1"/>
  <c r="AS1243" i="1" s="1"/>
  <c r="AT1243" i="1" s="1"/>
  <c r="AQ1301" i="1"/>
  <c r="AS1301" i="1" s="1"/>
  <c r="AT1301" i="1" s="1"/>
  <c r="AQ1350" i="1"/>
  <c r="AS1350" i="1" s="1"/>
  <c r="AT1350" i="1" s="1"/>
  <c r="AQ1315" i="1"/>
  <c r="AS1315" i="1" s="1"/>
  <c r="AT1315" i="1" s="1"/>
  <c r="AQ1351" i="1"/>
  <c r="AQ1364" i="1"/>
  <c r="AS1364" i="1" s="1"/>
  <c r="AT1364" i="1" s="1"/>
  <c r="AQ1408" i="1"/>
  <c r="AS1408" i="1" s="1"/>
  <c r="AT1408" i="1" s="1"/>
  <c r="AQ1323" i="1"/>
  <c r="AS1323" i="1" s="1"/>
  <c r="AT1323" i="1" s="1"/>
  <c r="AQ1331" i="1"/>
  <c r="AQ1380" i="1"/>
  <c r="AQ1307" i="1"/>
  <c r="AS1307" i="1" s="1"/>
  <c r="AT1307" i="1" s="1"/>
  <c r="AQ1362" i="1"/>
  <c r="AQ1356" i="1"/>
  <c r="AS1356" i="1" s="1"/>
  <c r="AT1356" i="1" s="1"/>
  <c r="AQ1414" i="1"/>
  <c r="AQ1402" i="1"/>
  <c r="AS1402" i="1" s="1"/>
  <c r="AT1402" i="1" s="1"/>
  <c r="AQ1418" i="1"/>
  <c r="AQ1420" i="1"/>
  <c r="AS1420" i="1" s="1"/>
  <c r="AT1420" i="1" s="1"/>
  <c r="AQ1354" i="1"/>
  <c r="AS1354" i="1" s="1"/>
  <c r="AT1354" i="1" s="1"/>
  <c r="AQ1381" i="1"/>
  <c r="AS1381" i="1" s="1"/>
  <c r="AT1381" i="1" s="1"/>
  <c r="AQ1407" i="1"/>
  <c r="AQ1426" i="1"/>
  <c r="AQ1428" i="1"/>
  <c r="AQ1432" i="1"/>
  <c r="AQ1396" i="1"/>
  <c r="AS1396" i="1" s="1"/>
  <c r="AT1396" i="1" s="1"/>
  <c r="AQ1412" i="1"/>
  <c r="AS1412" i="1" s="1"/>
  <c r="AT1412" i="1" s="1"/>
  <c r="AQ1436" i="1"/>
  <c r="AS1436" i="1" s="1"/>
  <c r="AT1436" i="1" s="1"/>
  <c r="AQ1404" i="1"/>
  <c r="AS1404" i="1" s="1"/>
  <c r="AT1404" i="1" s="1"/>
  <c r="AQ1421" i="1"/>
  <c r="AQ1503" i="1"/>
  <c r="AQ1461" i="1"/>
  <c r="AS1461" i="1" s="1"/>
  <c r="AT1461" i="1" s="1"/>
  <c r="AQ1495" i="1"/>
  <c r="AS1495" i="1" s="1"/>
  <c r="AT1495" i="1" s="1"/>
  <c r="AQ1519" i="1"/>
  <c r="AQ1543" i="1"/>
  <c r="AS1543" i="1" s="1"/>
  <c r="AT1543" i="1" s="1"/>
  <c r="AQ1594" i="1"/>
  <c r="AQ1527" i="1"/>
  <c r="AS1527" i="1" s="1"/>
  <c r="AT1527" i="1" s="1"/>
  <c r="AQ1633" i="1"/>
  <c r="AQ1551" i="1"/>
  <c r="AS1551" i="1" s="1"/>
  <c r="AT1551" i="1" s="1"/>
  <c r="AQ1555" i="1"/>
  <c r="AS1555" i="1" s="1"/>
  <c r="AT1555" i="1" s="1"/>
  <c r="AQ1587" i="1"/>
  <c r="AQ1563" i="1"/>
  <c r="AQ1589" i="1"/>
  <c r="AQ1629" i="1"/>
  <c r="AS1629" i="1" s="1"/>
  <c r="AT1629" i="1" s="1"/>
  <c r="AQ1713" i="1"/>
  <c r="AS1713" i="1" s="1"/>
  <c r="AT1713" i="1" s="1"/>
  <c r="AQ1667" i="1"/>
  <c r="AQ1616" i="1"/>
  <c r="AQ1637" i="1"/>
  <c r="AQ1660" i="1"/>
  <c r="AS1660" i="1" s="1"/>
  <c r="AT1660" i="1" s="1"/>
  <c r="AQ1664" i="1"/>
  <c r="AQ1672" i="1"/>
  <c r="AQ1654" i="1"/>
  <c r="AQ1668" i="1"/>
  <c r="AQ1726" i="1"/>
  <c r="AQ1731" i="1"/>
  <c r="AS1731" i="1" s="1"/>
  <c r="AT1731" i="1" s="1"/>
  <c r="AQ1724" i="1"/>
  <c r="AS1724" i="1" s="1"/>
  <c r="AT1724" i="1" s="1"/>
  <c r="AQ1689" i="1"/>
  <c r="AQ1705" i="1"/>
  <c r="AS1705" i="1" s="1"/>
  <c r="AT1705" i="1" s="1"/>
  <c r="AQ1748" i="1"/>
  <c r="AS1748" i="1" s="1"/>
  <c r="AT1748" i="1" s="1"/>
  <c r="AQ1757" i="1"/>
  <c r="AQ1764" i="1"/>
  <c r="AQ1786" i="1"/>
  <c r="AQ1776" i="1"/>
  <c r="AQ1872" i="1"/>
  <c r="AS1872" i="1" s="1"/>
  <c r="AT1872" i="1" s="1"/>
  <c r="AQ1798" i="1"/>
  <c r="AQ1807" i="1"/>
  <c r="AQ1800" i="1"/>
  <c r="AS1800" i="1" s="1"/>
  <c r="AT1800" i="1" s="1"/>
  <c r="AQ1809" i="1"/>
  <c r="AQ1830" i="1"/>
  <c r="AQ1833" i="1"/>
  <c r="AQ1838" i="1"/>
  <c r="AQ1848" i="1"/>
  <c r="AQ1815" i="1"/>
  <c r="AQ1822" i="1"/>
  <c r="AS1822" i="1" s="1"/>
  <c r="AT1822" i="1" s="1"/>
  <c r="AQ1892" i="1"/>
  <c r="AQ1935" i="1"/>
  <c r="AQ1912" i="1"/>
  <c r="AS1912" i="1" s="1"/>
  <c r="AT1912" i="1" s="1"/>
  <c r="AQ1908" i="1"/>
  <c r="AQ1880" i="1"/>
  <c r="AS1880" i="1" s="1"/>
  <c r="AT1880" i="1" s="1"/>
  <c r="AQ1922" i="1"/>
  <c r="AQ1896" i="1"/>
  <c r="AQ1928" i="1"/>
  <c r="AS1928" i="1" s="1"/>
  <c r="AT1928" i="1" s="1"/>
  <c r="AQ1941" i="1"/>
  <c r="AS1941" i="1" s="1"/>
  <c r="AT1941" i="1" s="1"/>
  <c r="AQ1980" i="1"/>
  <c r="AS1980" i="1" s="1"/>
  <c r="AT1980" i="1" s="1"/>
  <c r="AQ1988" i="1"/>
  <c r="AQ1995" i="1"/>
  <c r="AQ1996" i="1"/>
  <c r="AQ1957" i="1"/>
  <c r="AQ1974" i="1"/>
  <c r="AQ1982" i="1"/>
  <c r="AQ2008" i="1"/>
  <c r="AQ2007" i="1"/>
  <c r="AS2007" i="1" s="1"/>
  <c r="AT2007" i="1" s="1"/>
  <c r="AQ2015" i="1"/>
  <c r="AS2015" i="1" s="1"/>
  <c r="AT2015" i="1" s="1"/>
  <c r="AQ2016" i="1"/>
  <c r="AQ2012" i="1"/>
  <c r="AQ275" i="1"/>
  <c r="AQ436" i="1"/>
  <c r="AQ507" i="1"/>
  <c r="AS507" i="1" s="1"/>
  <c r="AT507" i="1" s="1"/>
  <c r="AQ577" i="1"/>
  <c r="AS577" i="1" s="1"/>
  <c r="AT577" i="1" s="1"/>
  <c r="AQ556" i="1"/>
  <c r="AS556" i="1" s="1"/>
  <c r="AT556" i="1" s="1"/>
  <c r="AQ491" i="1"/>
  <c r="AS491" i="1" s="1"/>
  <c r="AT491" i="1" s="1"/>
  <c r="AQ532" i="1"/>
  <c r="AS532" i="1" s="1"/>
  <c r="AT532" i="1" s="1"/>
  <c r="AQ609" i="1"/>
  <c r="AS609" i="1" s="1"/>
  <c r="AT609" i="1" s="1"/>
  <c r="AQ551" i="1"/>
  <c r="AQ554" i="1"/>
  <c r="AS554" i="1" s="1"/>
  <c r="AT554" i="1" s="1"/>
  <c r="AQ587" i="1"/>
  <c r="AS587" i="1" s="1"/>
  <c r="AT587" i="1" s="1"/>
  <c r="AQ518" i="1"/>
  <c r="AS518" i="1" s="1"/>
  <c r="AT518" i="1" s="1"/>
  <c r="AQ576" i="1"/>
  <c r="AQ690" i="1"/>
  <c r="AS690" i="1" s="1"/>
  <c r="AT690" i="1" s="1"/>
  <c r="AQ781" i="1"/>
  <c r="AS781" i="1" s="1"/>
  <c r="AT781" i="1" s="1"/>
  <c r="AQ768" i="1"/>
  <c r="AS768" i="1" s="1"/>
  <c r="AT768" i="1" s="1"/>
  <c r="AQ624" i="1"/>
  <c r="AQ538" i="1"/>
  <c r="AQ592" i="1"/>
  <c r="AQ772" i="1"/>
  <c r="AS772" i="1" s="1"/>
  <c r="AT772" i="1" s="1"/>
  <c r="AQ533" i="1"/>
  <c r="AQ586" i="1"/>
  <c r="AQ614" i="1"/>
  <c r="AS614" i="1" s="1"/>
  <c r="AT614" i="1" s="1"/>
  <c r="AQ720" i="1"/>
  <c r="AQ193" i="1"/>
  <c r="AQ268" i="1"/>
  <c r="AQ348" i="1"/>
  <c r="AQ418" i="1"/>
  <c r="AQ789" i="1"/>
  <c r="AS789" i="1" s="1"/>
  <c r="AT789" i="1" s="1"/>
  <c r="AQ843" i="1"/>
  <c r="AS843" i="1" s="1"/>
  <c r="AT843" i="1" s="1"/>
  <c r="AQ880" i="1"/>
  <c r="AS880" i="1" s="1"/>
  <c r="AT880" i="1" s="1"/>
  <c r="AQ648" i="1"/>
  <c r="AQ794" i="1"/>
  <c r="AQ892" i="1"/>
  <c r="AQ591" i="1"/>
  <c r="AQ691" i="1"/>
  <c r="AQ811" i="1"/>
  <c r="AQ921" i="1"/>
  <c r="AQ750" i="1"/>
  <c r="AQ812" i="1"/>
  <c r="AQ826" i="1"/>
  <c r="AS826" i="1" s="1"/>
  <c r="AT826" i="1" s="1"/>
  <c r="AQ858" i="1"/>
  <c r="AQ970" i="1"/>
  <c r="AQ933" i="1"/>
  <c r="AS933" i="1" s="1"/>
  <c r="AT933" i="1" s="1"/>
  <c r="AQ990" i="1"/>
  <c r="AQ1007" i="1"/>
  <c r="AQ923" i="1"/>
  <c r="AQ964" i="1"/>
  <c r="AS964" i="1" s="1"/>
  <c r="AT964" i="1" s="1"/>
  <c r="AQ994" i="1"/>
  <c r="AQ879" i="1"/>
  <c r="AQ913" i="1"/>
  <c r="AQ961" i="1"/>
  <c r="AQ857" i="1"/>
  <c r="AQ881" i="1"/>
  <c r="AQ1014" i="1"/>
  <c r="AS1014" i="1" s="1"/>
  <c r="AT1014" i="1" s="1"/>
  <c r="AQ1042" i="1"/>
  <c r="AQ788" i="1"/>
  <c r="AQ1065" i="1"/>
  <c r="AQ1003" i="1"/>
  <c r="AQ1049" i="1"/>
  <c r="AQ979" i="1"/>
  <c r="AQ1031" i="1"/>
  <c r="AQ1061" i="1"/>
  <c r="AQ1099" i="1"/>
  <c r="AQ1115" i="1"/>
  <c r="AQ1022" i="1"/>
  <c r="AQ1069" i="1"/>
  <c r="AQ1105" i="1"/>
  <c r="AQ1224" i="1"/>
  <c r="AQ1130" i="1"/>
  <c r="AQ1164" i="1"/>
  <c r="AQ1027" i="1"/>
  <c r="AQ1114" i="1"/>
  <c r="AS1114" i="1" s="1"/>
  <c r="AT1114" i="1" s="1"/>
  <c r="AQ1131" i="1"/>
  <c r="AS1131" i="1" s="1"/>
  <c r="AT1131" i="1" s="1"/>
  <c r="AQ1168" i="1"/>
  <c r="AQ1181" i="1"/>
  <c r="AQ1208" i="1"/>
  <c r="AS1208" i="1" s="1"/>
  <c r="AT1208" i="1" s="1"/>
  <c r="AQ1227" i="1"/>
  <c r="AS1227" i="1" s="1"/>
  <c r="AT1227" i="1" s="1"/>
  <c r="AQ1251" i="1"/>
  <c r="AS1251" i="1" s="1"/>
  <c r="AT1251" i="1" s="1"/>
  <c r="AQ1311" i="1"/>
  <c r="AQ1231" i="1"/>
  <c r="AS1231" i="1" s="1"/>
  <c r="AT1231" i="1" s="1"/>
  <c r="AQ1067" i="1"/>
  <c r="AQ1133" i="1"/>
  <c r="AQ1211" i="1"/>
  <c r="AQ1217" i="1"/>
  <c r="AQ1288" i="1"/>
  <c r="AS1288" i="1" s="1"/>
  <c r="AT1288" i="1" s="1"/>
  <c r="AQ1236" i="1"/>
  <c r="AQ1313" i="1"/>
  <c r="AQ1201" i="1"/>
  <c r="AQ1250" i="1"/>
  <c r="AQ1265" i="1"/>
  <c r="AQ1303" i="1"/>
  <c r="AS1303" i="1" s="1"/>
  <c r="AT1303" i="1" s="1"/>
  <c r="AQ1360" i="1"/>
  <c r="AQ1390" i="1"/>
  <c r="AQ1340" i="1"/>
  <c r="AQ1482" i="1"/>
  <c r="AQ1358" i="1"/>
  <c r="AQ1410" i="1"/>
  <c r="AS1410" i="1" s="1"/>
  <c r="AT1410" i="1" s="1"/>
  <c r="AQ1347" i="1"/>
  <c r="AQ1467" i="1"/>
  <c r="AQ1437" i="1"/>
  <c r="AQ62" i="1"/>
  <c r="AS62" i="1" s="1"/>
  <c r="AT62" i="1" s="1"/>
  <c r="AQ151" i="1"/>
  <c r="AS151" i="1" s="1"/>
  <c r="AT151" i="1" s="1"/>
  <c r="AQ28" i="1"/>
  <c r="AS28" i="1" s="1"/>
  <c r="AT28" i="1" s="1"/>
  <c r="AQ116" i="1"/>
  <c r="AS116" i="1" s="1"/>
  <c r="AT116" i="1" s="1"/>
  <c r="AQ130" i="1"/>
  <c r="AS130" i="1" s="1"/>
  <c r="AT130" i="1" s="1"/>
  <c r="AQ163" i="1"/>
  <c r="AS163" i="1" s="1"/>
  <c r="AT163" i="1" s="1"/>
  <c r="AQ342" i="1"/>
  <c r="AS342" i="1" s="1"/>
  <c r="AT342" i="1" s="1"/>
  <c r="AQ52" i="1"/>
  <c r="AS52" i="1" s="1"/>
  <c r="AT52" i="1" s="1"/>
  <c r="AQ69" i="1"/>
  <c r="AS69" i="1" s="1"/>
  <c r="AT69" i="1" s="1"/>
  <c r="AQ135" i="1"/>
  <c r="AS135" i="1" s="1"/>
  <c r="AT135" i="1" s="1"/>
  <c r="AQ297" i="1"/>
  <c r="AQ374" i="1"/>
  <c r="AQ397" i="1"/>
  <c r="AS397" i="1" s="1"/>
  <c r="AT397" i="1" s="1"/>
  <c r="AQ572" i="1"/>
  <c r="AS572" i="1" s="1"/>
  <c r="AT572" i="1" s="1"/>
  <c r="AQ215" i="1"/>
  <c r="AQ31" i="1"/>
  <c r="AQ345" i="1"/>
  <c r="AS345" i="1" s="1"/>
  <c r="AT345" i="1" s="1"/>
  <c r="AQ142" i="1"/>
  <c r="AQ378" i="1"/>
  <c r="AQ396" i="1"/>
  <c r="AQ288" i="1"/>
  <c r="AQ361" i="1"/>
  <c r="AS361" i="1" s="1"/>
  <c r="AT361" i="1" s="1"/>
  <c r="AQ189" i="1"/>
  <c r="AS189" i="1" s="1"/>
  <c r="AT189" i="1" s="1"/>
  <c r="AQ239" i="1"/>
  <c r="AS239" i="1" s="1"/>
  <c r="AT239" i="1" s="1"/>
  <c r="AQ350" i="1"/>
  <c r="AS350" i="1" s="1"/>
  <c r="AT350" i="1" s="1"/>
  <c r="AQ370" i="1"/>
  <c r="AQ405" i="1"/>
  <c r="AS405" i="1" s="1"/>
  <c r="AT405" i="1" s="1"/>
  <c r="AQ522" i="1"/>
  <c r="AQ213" i="1"/>
  <c r="AS213" i="1" s="1"/>
  <c r="AT213" i="1" s="1"/>
  <c r="AQ278" i="1"/>
  <c r="AS278" i="1" s="1"/>
  <c r="AT278" i="1" s="1"/>
  <c r="AQ339" i="1"/>
  <c r="AQ354" i="1"/>
  <c r="AQ387" i="1"/>
  <c r="AS387" i="1" s="1"/>
  <c r="AT387" i="1" s="1"/>
  <c r="AQ40" i="1"/>
  <c r="AQ154" i="1"/>
  <c r="AS154" i="1" s="1"/>
  <c r="AT154" i="1" s="1"/>
  <c r="AQ46" i="1"/>
  <c r="AQ240" i="1"/>
  <c r="AQ273" i="1"/>
  <c r="AQ289" i="1"/>
  <c r="AQ412" i="1"/>
  <c r="AQ456" i="1"/>
  <c r="AQ539" i="1"/>
  <c r="AQ208" i="1"/>
  <c r="AQ137" i="1"/>
  <c r="AQ25" i="1"/>
  <c r="AQ258" i="1"/>
  <c r="AQ262" i="1"/>
  <c r="AQ266" i="1"/>
  <c r="AQ301" i="1"/>
  <c r="AS301" i="1" s="1"/>
  <c r="AT301" i="1" s="1"/>
  <c r="AQ382" i="1"/>
  <c r="AS382" i="1" s="1"/>
  <c r="AT382" i="1" s="1"/>
  <c r="AQ565" i="1"/>
  <c r="AS565" i="1" s="1"/>
  <c r="AT565" i="1" s="1"/>
  <c r="AQ729" i="1"/>
  <c r="AS729" i="1" s="1"/>
  <c r="AT729" i="1" s="1"/>
  <c r="AQ489" i="1"/>
  <c r="AS489" i="1" s="1"/>
  <c r="AT489" i="1" s="1"/>
  <c r="AQ664" i="1"/>
  <c r="AQ641" i="1"/>
  <c r="AS641" i="1" s="1"/>
  <c r="AT641" i="1" s="1"/>
  <c r="AQ583" i="1"/>
  <c r="AS583" i="1" s="1"/>
  <c r="AT583" i="1" s="1"/>
  <c r="AQ564" i="1"/>
  <c r="AS564" i="1" s="1"/>
  <c r="AT564" i="1" s="1"/>
  <c r="AQ710" i="1"/>
  <c r="AS710" i="1" s="1"/>
  <c r="AT710" i="1" s="1"/>
  <c r="AQ298" i="1"/>
  <c r="AQ369" i="1"/>
  <c r="AQ433" i="1"/>
  <c r="AQ495" i="1"/>
  <c r="AQ506" i="1"/>
  <c r="AQ763" i="1"/>
  <c r="AQ488" i="1"/>
  <c r="AQ535" i="1"/>
  <c r="AQ693" i="1"/>
  <c r="AS693" i="1" s="1"/>
  <c r="AT693" i="1" s="1"/>
  <c r="AQ898" i="1"/>
  <c r="AS898" i="1" s="1"/>
  <c r="AT898" i="1" s="1"/>
  <c r="AQ682" i="1"/>
  <c r="AQ752" i="1"/>
  <c r="AS752" i="1" s="1"/>
  <c r="AT752" i="1" s="1"/>
  <c r="AQ542" i="1"/>
  <c r="AQ596" i="1"/>
  <c r="AS596" i="1" s="1"/>
  <c r="AT596" i="1" s="1"/>
  <c r="AQ742" i="1"/>
  <c r="AS742" i="1" s="1"/>
  <c r="AT742" i="1" s="1"/>
  <c r="AQ516" i="1"/>
  <c r="AQ669" i="1"/>
  <c r="AQ743" i="1"/>
  <c r="AS743" i="1" s="1"/>
  <c r="AT743" i="1" s="1"/>
  <c r="AQ855" i="1"/>
  <c r="AQ201" i="1"/>
  <c r="AQ277" i="1"/>
  <c r="AQ356" i="1"/>
  <c r="AQ426" i="1"/>
  <c r="AQ511" i="1"/>
  <c r="AQ620" i="1"/>
  <c r="AS620" i="1" s="1"/>
  <c r="AT620" i="1" s="1"/>
  <c r="AQ637" i="1"/>
  <c r="AS637" i="1" s="1"/>
  <c r="AT637" i="1" s="1"/>
  <c r="AQ724" i="1"/>
  <c r="AS724" i="1" s="1"/>
  <c r="AT724" i="1" s="1"/>
  <c r="AQ776" i="1"/>
  <c r="AQ834" i="1"/>
  <c r="AQ670" i="1"/>
  <c r="AS670" i="1" s="1"/>
  <c r="AT670" i="1" s="1"/>
  <c r="AQ795" i="1"/>
  <c r="AQ846" i="1"/>
  <c r="AQ831" i="1"/>
  <c r="AQ814" i="1"/>
  <c r="AS814" i="1" s="1"/>
  <c r="AT814" i="1" s="1"/>
  <c r="AQ842" i="1"/>
  <c r="AS842" i="1" s="1"/>
  <c r="AT842" i="1" s="1"/>
  <c r="AQ963" i="1"/>
  <c r="AS963" i="1" s="1"/>
  <c r="AT963" i="1" s="1"/>
  <c r="AQ820" i="1"/>
  <c r="AQ754" i="1"/>
  <c r="AQ965" i="1"/>
  <c r="AQ943" i="1"/>
  <c r="AQ981" i="1"/>
  <c r="AQ1096" i="1"/>
  <c r="AQ849" i="1"/>
  <c r="AQ999" i="1"/>
  <c r="AQ840" i="1"/>
  <c r="AQ951" i="1"/>
  <c r="AQ967" i="1"/>
  <c r="AS967" i="1" s="1"/>
  <c r="AT967" i="1" s="1"/>
  <c r="AQ945" i="1"/>
  <c r="AQ1090" i="1"/>
  <c r="AQ1120" i="1"/>
  <c r="AS1120" i="1" s="1"/>
  <c r="AT1120" i="1" s="1"/>
  <c r="AQ1063" i="1"/>
  <c r="AQ1094" i="1"/>
  <c r="AQ1088" i="1"/>
  <c r="AS1088" i="1" s="1"/>
  <c r="AT1088" i="1" s="1"/>
  <c r="AQ1110" i="1"/>
  <c r="AQ1040" i="1"/>
  <c r="AS1040" i="1" s="1"/>
  <c r="AT1040" i="1" s="1"/>
  <c r="AQ1082" i="1"/>
  <c r="AS1082" i="1" s="1"/>
  <c r="AT1082" i="1" s="1"/>
  <c r="AQ1166" i="1"/>
  <c r="AS1166" i="1" s="1"/>
  <c r="AT1166" i="1" s="1"/>
  <c r="AQ1026" i="1"/>
  <c r="AQ1119" i="1"/>
  <c r="AQ1086" i="1"/>
  <c r="AQ1136" i="1"/>
  <c r="AQ1154" i="1"/>
  <c r="AQ1200" i="1"/>
  <c r="AQ1205" i="1"/>
  <c r="AS1205" i="1" s="1"/>
  <c r="AT1205" i="1" s="1"/>
  <c r="AQ1006" i="1"/>
  <c r="AQ1083" i="1"/>
  <c r="AQ1124" i="1"/>
  <c r="AQ1175" i="1"/>
  <c r="AS1175" i="1" s="1"/>
  <c r="AT1175" i="1" s="1"/>
  <c r="AQ1183" i="1"/>
  <c r="AQ1197" i="1"/>
  <c r="AS1197" i="1" s="1"/>
  <c r="AT1197" i="1" s="1"/>
  <c r="AQ1215" i="1"/>
  <c r="AQ1194" i="1"/>
  <c r="AS1194" i="1" s="1"/>
  <c r="AT1194" i="1" s="1"/>
  <c r="AQ1238" i="1"/>
  <c r="AQ1076" i="1"/>
  <c r="AQ1151" i="1"/>
  <c r="AQ1186" i="1"/>
  <c r="AQ1270" i="1"/>
  <c r="AQ1241" i="1"/>
  <c r="AQ1294" i="1"/>
  <c r="AQ1319" i="1"/>
  <c r="AS1319" i="1" s="1"/>
  <c r="AT1319" i="1" s="1"/>
  <c r="AQ1304" i="1"/>
  <c r="AQ1327" i="1"/>
  <c r="AQ1335" i="1"/>
  <c r="AS1335" i="1" s="1"/>
  <c r="AT1335" i="1" s="1"/>
  <c r="AQ1355" i="1"/>
  <c r="AQ1332" i="1"/>
  <c r="AQ1324" i="1"/>
  <c r="AQ1369" i="1"/>
  <c r="AQ1370" i="1"/>
  <c r="AQ1383" i="1"/>
  <c r="AS1383" i="1" s="1"/>
  <c r="AT1383" i="1" s="1"/>
  <c r="AQ1398" i="1"/>
  <c r="AS1398" i="1" s="1"/>
  <c r="AT1398" i="1" s="1"/>
  <c r="AQ1371" i="1"/>
  <c r="AQ1416" i="1"/>
  <c r="AS1416" i="1" s="1"/>
  <c r="AT1416" i="1" s="1"/>
  <c r="AQ1316" i="1"/>
  <c r="AQ1481" i="1"/>
  <c r="AQ1368" i="1"/>
  <c r="AQ1378" i="1"/>
  <c r="AQ1387" i="1"/>
  <c r="AQ1431" i="1"/>
  <c r="AQ1485" i="1"/>
  <c r="AQ1463" i="1"/>
  <c r="AQ1491" i="1"/>
  <c r="AS1491" i="1" s="1"/>
  <c r="AT1491" i="1" s="1"/>
  <c r="AQ1514" i="1"/>
  <c r="AQ1441" i="1"/>
  <c r="AQ1446" i="1"/>
  <c r="AQ1493" i="1"/>
  <c r="AQ1506" i="1"/>
  <c r="AQ1403" i="1"/>
  <c r="AQ1530" i="1"/>
  <c r="AQ1524" i="1"/>
  <c r="AQ245" i="1"/>
  <c r="AS245" i="1" s="1"/>
  <c r="AT245" i="1" s="1"/>
  <c r="AQ13" i="1"/>
  <c r="AQ87" i="1"/>
  <c r="AS87" i="1" s="1"/>
  <c r="AT87" i="1" s="1"/>
  <c r="AQ181" i="1"/>
  <c r="AS181" i="1" s="1"/>
  <c r="AT181" i="1" s="1"/>
  <c r="AQ79" i="1"/>
  <c r="AS79" i="1" s="1"/>
  <c r="AT79" i="1" s="1"/>
  <c r="AQ117" i="1"/>
  <c r="AS117" i="1" s="1"/>
  <c r="AT117" i="1" s="1"/>
  <c r="AQ131" i="1"/>
  <c r="AS131" i="1" s="1"/>
  <c r="AT131" i="1" s="1"/>
  <c r="AQ47" i="1"/>
  <c r="AS47" i="1" s="1"/>
  <c r="AT47" i="1" s="1"/>
  <c r="AQ174" i="1"/>
  <c r="AS174" i="1" s="1"/>
  <c r="AT174" i="1" s="1"/>
  <c r="AQ125" i="1"/>
  <c r="AS125" i="1" s="1"/>
  <c r="AT125" i="1" s="1"/>
  <c r="AQ32" i="1"/>
  <c r="AQ71" i="1"/>
  <c r="AS71" i="1" s="1"/>
  <c r="AT71" i="1" s="1"/>
  <c r="AQ43" i="1"/>
  <c r="AS43" i="1" s="1"/>
  <c r="AT43" i="1" s="1"/>
  <c r="AQ333" i="1"/>
  <c r="AS333" i="1" s="1"/>
  <c r="AT333" i="1" s="1"/>
  <c r="AQ478" i="1"/>
  <c r="AS478" i="1" s="1"/>
  <c r="AT478" i="1" s="1"/>
  <c r="AQ53" i="1"/>
  <c r="AQ299" i="1"/>
  <c r="AQ330" i="1"/>
  <c r="AQ352" i="1"/>
  <c r="AS352" i="1" s="1"/>
  <c r="AT352" i="1" s="1"/>
  <c r="AQ44" i="1"/>
  <c r="AQ371" i="1"/>
  <c r="AQ395" i="1"/>
  <c r="AS395" i="1" s="1"/>
  <c r="AT395" i="1" s="1"/>
  <c r="AQ409" i="1"/>
  <c r="AQ492" i="1"/>
  <c r="AQ502" i="1"/>
  <c r="AS502" i="1" s="1"/>
  <c r="AT502" i="1" s="1"/>
  <c r="AQ509" i="1"/>
  <c r="AS509" i="1" s="1"/>
  <c r="AT509" i="1" s="1"/>
  <c r="AQ160" i="1"/>
  <c r="AQ383" i="1"/>
  <c r="AS383" i="1" s="1"/>
  <c r="AT383" i="1" s="1"/>
  <c r="AQ139" i="1"/>
  <c r="AQ56" i="1"/>
  <c r="AQ128" i="1"/>
  <c r="AQ196" i="1"/>
  <c r="AS196" i="1" s="1"/>
  <c r="AT196" i="1" s="1"/>
  <c r="AQ295" i="1"/>
  <c r="AS295" i="1" s="1"/>
  <c r="AT295" i="1" s="1"/>
  <c r="AQ307" i="1"/>
  <c r="AQ458" i="1"/>
  <c r="AQ284" i="1"/>
  <c r="AQ129" i="1"/>
  <c r="AQ68" i="1"/>
  <c r="AQ89" i="1"/>
  <c r="AQ115" i="1"/>
  <c r="AQ80" i="1"/>
  <c r="AQ246" i="1"/>
  <c r="AS246" i="1" s="1"/>
  <c r="AT246" i="1" s="1"/>
  <c r="AQ274" i="1"/>
  <c r="AQ290" i="1"/>
  <c r="AQ415" i="1"/>
  <c r="AQ438" i="1"/>
  <c r="AS438" i="1" s="1"/>
  <c r="AT438" i="1" s="1"/>
  <c r="AQ157" i="1"/>
  <c r="AQ176" i="1"/>
  <c r="AQ200" i="1"/>
  <c r="AQ272" i="1"/>
  <c r="AS272" i="1" s="1"/>
  <c r="AT272" i="1" s="1"/>
  <c r="AQ460" i="1"/>
  <c r="AQ512" i="1"/>
  <c r="AQ595" i="1"/>
  <c r="AS595" i="1" s="1"/>
  <c r="AT595" i="1" s="1"/>
  <c r="AQ461" i="1"/>
  <c r="AS461" i="1" s="1"/>
  <c r="AT461" i="1" s="1"/>
  <c r="AQ494" i="1"/>
  <c r="AS494" i="1" s="1"/>
  <c r="AT494" i="1" s="1"/>
  <c r="AQ610" i="1"/>
  <c r="AS610" i="1" s="1"/>
  <c r="AT610" i="1" s="1"/>
  <c r="AQ632" i="1"/>
  <c r="AQ663" i="1"/>
  <c r="AQ618" i="1"/>
  <c r="AS618" i="1" s="1"/>
  <c r="AT618" i="1" s="1"/>
  <c r="AQ650" i="1"/>
  <c r="AQ407" i="1"/>
  <c r="AQ355" i="1"/>
  <c r="AQ759" i="1"/>
  <c r="AS759" i="1" s="1"/>
  <c r="AT759" i="1" s="1"/>
  <c r="AQ578" i="1"/>
  <c r="AQ791" i="1"/>
  <c r="AS791" i="1" s="1"/>
  <c r="AT791" i="1" s="1"/>
  <c r="AQ574" i="1"/>
  <c r="AS574" i="1" s="1"/>
  <c r="AT574" i="1" s="1"/>
  <c r="AQ703" i="1"/>
  <c r="AQ786" i="1"/>
  <c r="AS786" i="1" s="1"/>
  <c r="AT786" i="1" s="1"/>
  <c r="AQ808" i="1"/>
  <c r="AQ575" i="1"/>
  <c r="AS575" i="1" s="1"/>
  <c r="AT575" i="1" s="1"/>
  <c r="AQ656" i="1"/>
  <c r="AQ882" i="1"/>
  <c r="AS882" i="1" s="1"/>
  <c r="AT882" i="1" s="1"/>
  <c r="AQ209" i="1"/>
  <c r="AQ300" i="1"/>
  <c r="AQ364" i="1"/>
  <c r="AQ434" i="1"/>
  <c r="AQ599" i="1"/>
  <c r="AS599" i="1" s="1"/>
  <c r="AT599" i="1" s="1"/>
  <c r="AQ631" i="1"/>
  <c r="AQ675" i="1"/>
  <c r="AQ606" i="1"/>
  <c r="AS606" i="1" s="1"/>
  <c r="AT606" i="1" s="1"/>
  <c r="AQ683" i="1"/>
  <c r="AQ778" i="1"/>
  <c r="AQ813" i="1"/>
  <c r="AS813" i="1" s="1"/>
  <c r="AT813" i="1" s="1"/>
  <c r="AQ886" i="1"/>
  <c r="AQ906" i="1"/>
  <c r="AS906" i="1" s="1"/>
  <c r="AT906" i="1" s="1"/>
  <c r="AQ915" i="1"/>
  <c r="AS915" i="1" s="1"/>
  <c r="AT915" i="1" s="1"/>
  <c r="AQ922" i="1"/>
  <c r="AS922" i="1" s="1"/>
  <c r="AT922" i="1" s="1"/>
  <c r="AQ731" i="1"/>
  <c r="AQ864" i="1"/>
  <c r="AS864" i="1" s="1"/>
  <c r="AT864" i="1" s="1"/>
  <c r="AQ909" i="1"/>
  <c r="AQ798" i="1"/>
  <c r="AQ916" i="1"/>
  <c r="AS916" i="1" s="1"/>
  <c r="AT916" i="1" s="1"/>
  <c r="AQ755" i="1"/>
  <c r="AQ796" i="1"/>
  <c r="AQ819" i="1"/>
  <c r="AQ890" i="1"/>
  <c r="AQ914" i="1"/>
  <c r="AS914" i="1" s="1"/>
  <c r="AT914" i="1" s="1"/>
  <c r="AQ837" i="1"/>
  <c r="AS837" i="1" s="1"/>
  <c r="AT837" i="1" s="1"/>
  <c r="AQ801" i="1"/>
  <c r="AS801" i="1" s="1"/>
  <c r="AT801" i="1" s="1"/>
  <c r="AQ807" i="1"/>
  <c r="AS807" i="1" s="1"/>
  <c r="AT807" i="1" s="1"/>
  <c r="AQ1032" i="1"/>
  <c r="AQ876" i="1"/>
  <c r="AQ983" i="1"/>
  <c r="AQ1020" i="1"/>
  <c r="AS1020" i="1" s="1"/>
  <c r="AT1020" i="1" s="1"/>
  <c r="AQ991" i="1"/>
  <c r="AQ1008" i="1"/>
  <c r="AQ1062" i="1"/>
  <c r="AQ885" i="1"/>
  <c r="AQ934" i="1"/>
  <c r="AS934" i="1" s="1"/>
  <c r="AT934" i="1" s="1"/>
  <c r="AQ998" i="1"/>
  <c r="AQ1087" i="1"/>
  <c r="AQ889" i="1"/>
  <c r="AQ1019" i="1"/>
  <c r="AQ883" i="1"/>
  <c r="AS883" i="1" s="1"/>
  <c r="AT883" i="1" s="1"/>
  <c r="AQ1054" i="1"/>
  <c r="AS1054" i="1" s="1"/>
  <c r="AT1054" i="1" s="1"/>
  <c r="AQ835" i="1"/>
  <c r="AQ852" i="1"/>
  <c r="AQ924" i="1"/>
  <c r="AS924" i="1" s="1"/>
  <c r="AT924" i="1" s="1"/>
  <c r="AQ982" i="1"/>
  <c r="AQ996" i="1"/>
  <c r="AS996" i="1" s="1"/>
  <c r="AT996" i="1" s="1"/>
  <c r="AQ1055" i="1"/>
  <c r="AQ1103" i="1"/>
  <c r="AQ1005" i="1"/>
  <c r="AQ1046" i="1"/>
  <c r="AQ1053" i="1"/>
  <c r="AQ894" i="1"/>
  <c r="AQ1109" i="1"/>
  <c r="AS1109" i="1" s="1"/>
  <c r="AT1109" i="1" s="1"/>
  <c r="AQ1155" i="1"/>
  <c r="AS1155" i="1" s="1"/>
  <c r="AT1155" i="1" s="1"/>
  <c r="AQ1165" i="1"/>
  <c r="AS1165" i="1" s="1"/>
  <c r="AT1165" i="1" s="1"/>
  <c r="AQ1198" i="1"/>
  <c r="AQ1140" i="1"/>
  <c r="AS1140" i="1" s="1"/>
  <c r="AT1140" i="1" s="1"/>
  <c r="AQ1010" i="1"/>
  <c r="AQ1192" i="1"/>
  <c r="AQ1248" i="1"/>
  <c r="AQ1209" i="1"/>
  <c r="AQ1273" i="1"/>
  <c r="AQ1084" i="1"/>
  <c r="AQ37" i="1"/>
  <c r="AS37" i="1" s="1"/>
  <c r="AT37" i="1" s="1"/>
  <c r="AQ243" i="1"/>
  <c r="AS243" i="1" s="1"/>
  <c r="AT243" i="1" s="1"/>
  <c r="AQ321" i="1"/>
  <c r="AS321" i="1" s="1"/>
  <c r="AT321" i="1" s="1"/>
  <c r="AQ83" i="1"/>
  <c r="AS83" i="1" s="1"/>
  <c r="AT83" i="1" s="1"/>
  <c r="AQ159" i="1"/>
  <c r="AS159" i="1" s="1"/>
  <c r="AT159" i="1" s="1"/>
  <c r="AQ437" i="1"/>
  <c r="AS437" i="1" s="1"/>
  <c r="AT437" i="1" s="1"/>
  <c r="AQ12" i="1"/>
  <c r="AS12" i="1" s="1"/>
  <c r="AT12" i="1" s="1"/>
  <c r="AQ54" i="1"/>
  <c r="AS54" i="1" s="1"/>
  <c r="AT54" i="1" s="1"/>
  <c r="AQ66" i="1"/>
  <c r="AS66" i="1" s="1"/>
  <c r="AT66" i="1" s="1"/>
  <c r="AQ78" i="1"/>
  <c r="AS78" i="1" s="1"/>
  <c r="AT78" i="1" s="1"/>
  <c r="AQ113" i="1"/>
  <c r="AQ311" i="1"/>
  <c r="AS311" i="1" s="1"/>
  <c r="AT311" i="1" s="1"/>
  <c r="AQ224" i="1"/>
  <c r="AQ314" i="1"/>
  <c r="AQ335" i="1"/>
  <c r="AQ104" i="1"/>
  <c r="AQ121" i="1"/>
  <c r="AQ229" i="1"/>
  <c r="AQ440" i="1"/>
  <c r="AS440" i="1" s="1"/>
  <c r="AT440" i="1" s="1"/>
  <c r="AQ454" i="1"/>
  <c r="AS454" i="1" s="1"/>
  <c r="AT454" i="1" s="1"/>
  <c r="AQ155" i="1"/>
  <c r="AQ203" i="1"/>
  <c r="AQ99" i="1"/>
  <c r="AQ270" i="1"/>
  <c r="AQ18" i="1"/>
  <c r="AS18" i="1" s="1"/>
  <c r="AT18" i="1" s="1"/>
  <c r="AQ145" i="1"/>
  <c r="AQ230" i="1"/>
  <c r="AQ309" i="1"/>
  <c r="AS309" i="1" s="1"/>
  <c r="AT309" i="1" s="1"/>
  <c r="AQ363" i="1"/>
  <c r="AQ399" i="1"/>
  <c r="AS399" i="1" s="1"/>
  <c r="AT399" i="1" s="1"/>
  <c r="AQ432" i="1"/>
  <c r="AS432" i="1" s="1"/>
  <c r="AT432" i="1" s="1"/>
  <c r="AQ21" i="1"/>
  <c r="AQ15" i="1"/>
  <c r="AQ247" i="1"/>
  <c r="AQ36" i="1"/>
  <c r="AQ63" i="1"/>
  <c r="AQ110" i="1"/>
  <c r="AQ207" i="1"/>
  <c r="AS207" i="1" s="1"/>
  <c r="AT207" i="1" s="1"/>
  <c r="AQ41" i="1"/>
  <c r="AQ105" i="1"/>
  <c r="AQ231" i="1"/>
  <c r="AQ259" i="1"/>
  <c r="AQ263" i="1"/>
  <c r="AQ279" i="1"/>
  <c r="AQ323" i="1"/>
  <c r="AQ346" i="1"/>
  <c r="AQ390" i="1"/>
  <c r="AS390" i="1" s="1"/>
  <c r="AT390" i="1" s="1"/>
  <c r="AQ401" i="1"/>
  <c r="AQ435" i="1"/>
  <c r="AS435" i="1" s="1"/>
  <c r="AT435" i="1" s="1"/>
  <c r="AQ490" i="1"/>
  <c r="AS490" i="1" s="1"/>
  <c r="AT490" i="1" s="1"/>
  <c r="AQ636" i="1"/>
  <c r="AQ441" i="1"/>
  <c r="AQ462" i="1"/>
  <c r="AS462" i="1" s="1"/>
  <c r="AT462" i="1" s="1"/>
  <c r="AQ472" i="1"/>
  <c r="AQ571" i="1"/>
  <c r="AQ467" i="1"/>
  <c r="AS467" i="1" s="1"/>
  <c r="AT467" i="1" s="1"/>
  <c r="AQ560" i="1"/>
  <c r="AQ319" i="1"/>
  <c r="AQ377" i="1"/>
  <c r="AQ421" i="1"/>
  <c r="AQ480" i="1"/>
  <c r="AQ553" i="1"/>
  <c r="AS553" i="1" s="1"/>
  <c r="AT553" i="1" s="1"/>
  <c r="AQ493" i="1"/>
  <c r="AQ526" i="1"/>
  <c r="AQ534" i="1"/>
  <c r="AQ640" i="1"/>
  <c r="AQ679" i="1"/>
  <c r="AQ735" i="1"/>
  <c r="AS735" i="1" s="1"/>
  <c r="AT735" i="1" s="1"/>
  <c r="AQ638" i="1"/>
  <c r="AS638" i="1" s="1"/>
  <c r="AT638" i="1" s="1"/>
  <c r="AQ590" i="1"/>
  <c r="AS590" i="1" s="1"/>
  <c r="AT590" i="1" s="1"/>
  <c r="AQ628" i="1"/>
  <c r="AQ699" i="1"/>
  <c r="AQ555" i="1"/>
  <c r="AQ689" i="1"/>
  <c r="AS689" i="1" s="1"/>
  <c r="AT689" i="1" s="1"/>
  <c r="AQ850" i="1"/>
  <c r="AS850" i="1" s="1"/>
  <c r="AT850" i="1" s="1"/>
  <c r="AQ469" i="1"/>
  <c r="AQ499" i="1"/>
  <c r="AQ520" i="1"/>
  <c r="AQ562" i="1"/>
  <c r="AQ579" i="1"/>
  <c r="AS579" i="1" s="1"/>
  <c r="AT579" i="1" s="1"/>
  <c r="AQ722" i="1"/>
  <c r="AQ747" i="1"/>
  <c r="AQ217" i="1"/>
  <c r="AQ308" i="1"/>
  <c r="AQ375" i="1"/>
  <c r="AQ442" i="1"/>
  <c r="AQ705" i="1"/>
  <c r="AQ730" i="1"/>
  <c r="AQ725" i="1"/>
  <c r="AQ741" i="1"/>
  <c r="AS741" i="1" s="1"/>
  <c r="AT741" i="1" s="1"/>
  <c r="AQ839" i="1"/>
  <c r="AS839" i="1" s="1"/>
  <c r="AT839" i="1" s="1"/>
  <c r="AQ706" i="1"/>
  <c r="AQ792" i="1"/>
  <c r="AS792" i="1" s="1"/>
  <c r="AT792" i="1" s="1"/>
  <c r="AQ714" i="1"/>
  <c r="AQ799" i="1"/>
  <c r="AQ847" i="1"/>
  <c r="AQ867" i="1"/>
  <c r="AS867" i="1" s="1"/>
  <c r="AT867" i="1" s="1"/>
  <c r="AQ926" i="1"/>
  <c r="AQ762" i="1"/>
  <c r="AQ802" i="1"/>
  <c r="AS802" i="1" s="1"/>
  <c r="AT802" i="1" s="1"/>
  <c r="AQ851" i="1"/>
  <c r="AQ973" i="1"/>
  <c r="AQ859" i="1"/>
  <c r="AQ912" i="1"/>
  <c r="AS912" i="1" s="1"/>
  <c r="AT912" i="1" s="1"/>
  <c r="AQ1030" i="1"/>
  <c r="AS1030" i="1" s="1"/>
  <c r="AT1030" i="1" s="1"/>
  <c r="AQ871" i="1"/>
  <c r="AQ832" i="1"/>
  <c r="AQ793" i="1"/>
  <c r="AQ823" i="1"/>
  <c r="AQ844" i="1"/>
  <c r="AQ925" i="1"/>
  <c r="AQ969" i="1"/>
  <c r="AS969" i="1" s="1"/>
  <c r="AT969" i="1" s="1"/>
  <c r="AQ997" i="1"/>
  <c r="AQ941" i="1"/>
  <c r="AS941" i="1" s="1"/>
  <c r="AT941" i="1" s="1"/>
  <c r="AQ1015" i="1"/>
  <c r="AQ1045" i="1"/>
  <c r="AS1045" i="1" s="1"/>
  <c r="AT1045" i="1" s="1"/>
  <c r="AQ1070" i="1"/>
  <c r="AQ1034" i="1"/>
  <c r="AQ1104" i="1"/>
  <c r="AS1104" i="1" s="1"/>
  <c r="AT1104" i="1" s="1"/>
  <c r="AQ1127" i="1"/>
  <c r="AQ1033" i="1"/>
  <c r="AS1033" i="1" s="1"/>
  <c r="AT1033" i="1" s="1"/>
  <c r="AQ1089" i="1"/>
  <c r="AS1089" i="1" s="1"/>
  <c r="AT1089" i="1" s="1"/>
  <c r="AQ1102" i="1"/>
  <c r="AQ1066" i="1"/>
  <c r="AQ1074" i="1"/>
  <c r="AQ1112" i="1"/>
  <c r="AQ1129" i="1"/>
  <c r="AQ1212" i="1"/>
  <c r="AS1212" i="1" s="1"/>
  <c r="AT1212" i="1" s="1"/>
  <c r="AQ1123" i="1"/>
  <c r="AQ1169" i="1"/>
  <c r="AQ976" i="1"/>
  <c r="AQ1176" i="1"/>
  <c r="AQ1107" i="1"/>
  <c r="AQ1126" i="1"/>
  <c r="AQ1203" i="1"/>
  <c r="AQ1256" i="1"/>
  <c r="AS1256" i="1" s="1"/>
  <c r="AT1256" i="1" s="1"/>
  <c r="AQ1092" i="1"/>
  <c r="AQ1141" i="1"/>
  <c r="AQ1162" i="1"/>
  <c r="AQ1240" i="1"/>
  <c r="AQ1204" i="1"/>
  <c r="AQ1233" i="1"/>
  <c r="AQ1280" i="1"/>
  <c r="AQ1279" i="1"/>
  <c r="AQ1389" i="1"/>
  <c r="AQ1372" i="1"/>
  <c r="AQ1326" i="1"/>
  <c r="AQ1290" i="1"/>
  <c r="AQ109" i="1"/>
  <c r="AS109" i="1" s="1"/>
  <c r="AT109" i="1" s="1"/>
  <c r="AQ271" i="1"/>
  <c r="AS271" i="1" s="1"/>
  <c r="AT271" i="1" s="1"/>
  <c r="AQ94" i="1"/>
  <c r="AS94" i="1" s="1"/>
  <c r="AT94" i="1" s="1"/>
  <c r="AQ406" i="1"/>
  <c r="AS406" i="1" s="1"/>
  <c r="AT406" i="1" s="1"/>
  <c r="AQ124" i="1"/>
  <c r="AS124" i="1" s="1"/>
  <c r="AT124" i="1" s="1"/>
  <c r="AQ147" i="1"/>
  <c r="AS147" i="1" s="1"/>
  <c r="AT147" i="1" s="1"/>
  <c r="AQ293" i="1"/>
  <c r="AQ367" i="1"/>
  <c r="AQ449" i="1"/>
  <c r="AQ57" i="1"/>
  <c r="AQ172" i="1"/>
  <c r="AQ347" i="1"/>
  <c r="AQ373" i="1"/>
  <c r="AQ156" i="1"/>
  <c r="AQ416" i="1"/>
  <c r="AS416" i="1" s="1"/>
  <c r="AT416" i="1" s="1"/>
  <c r="AQ465" i="1"/>
  <c r="AS465" i="1" s="1"/>
  <c r="AT465" i="1" s="1"/>
  <c r="AQ238" i="1"/>
  <c r="AS238" i="1" s="1"/>
  <c r="AT238" i="1" s="1"/>
  <c r="AQ73" i="1"/>
  <c r="AQ180" i="1"/>
  <c r="AQ422" i="1"/>
  <c r="AQ474" i="1"/>
  <c r="AQ476" i="1"/>
  <c r="AS476" i="1" s="1"/>
  <c r="AT476" i="1" s="1"/>
  <c r="AQ72" i="1"/>
  <c r="AQ183" i="1"/>
  <c r="AS183" i="1" s="1"/>
  <c r="AT183" i="1" s="1"/>
  <c r="AQ216" i="1"/>
  <c r="AQ327" i="1"/>
  <c r="AQ337" i="1"/>
  <c r="AQ430" i="1"/>
  <c r="AQ445" i="1"/>
  <c r="AS445" i="1" s="1"/>
  <c r="AT445" i="1" s="1"/>
  <c r="AQ498" i="1"/>
  <c r="AQ119" i="1"/>
  <c r="AQ33" i="1"/>
  <c r="AQ140" i="1"/>
  <c r="AQ444" i="1"/>
  <c r="AQ459" i="1"/>
  <c r="AQ510" i="1"/>
  <c r="AQ48" i="1"/>
  <c r="AQ26" i="1"/>
  <c r="AS26" i="1" s="1"/>
  <c r="AT26" i="1" s="1"/>
  <c r="AQ29" i="1"/>
  <c r="AQ197" i="1"/>
  <c r="AS197" i="1" s="1"/>
  <c r="AT197" i="1" s="1"/>
  <c r="AQ202" i="1"/>
  <c r="AS202" i="1" s="1"/>
  <c r="AT202" i="1" s="1"/>
  <c r="AQ267" i="1"/>
  <c r="AQ280" i="1"/>
  <c r="AQ452" i="1"/>
  <c r="AS452" i="1" s="1"/>
  <c r="AT452" i="1" s="1"/>
  <c r="AQ580" i="1"/>
  <c r="AS580" i="1" s="1"/>
  <c r="AT580" i="1" s="1"/>
  <c r="AQ687" i="1"/>
  <c r="AS687" i="1" s="1"/>
  <c r="AT687" i="1" s="1"/>
  <c r="AQ547" i="1"/>
  <c r="AQ647" i="1"/>
  <c r="AS647" i="1" s="1"/>
  <c r="AT647" i="1" s="1"/>
  <c r="AQ597" i="1"/>
  <c r="AQ695" i="1"/>
  <c r="AS695" i="1" s="1"/>
  <c r="AT695" i="1" s="1"/>
  <c r="AQ305" i="1"/>
  <c r="AQ508" i="1"/>
  <c r="AQ582" i="1"/>
  <c r="AQ619" i="1"/>
  <c r="AQ612" i="1"/>
  <c r="AS612" i="1" s="1"/>
  <c r="AT612" i="1" s="1"/>
  <c r="AQ557" i="1"/>
  <c r="AQ623" i="1"/>
  <c r="AS623" i="1" s="1"/>
  <c r="AT623" i="1" s="1"/>
  <c r="AQ667" i="1"/>
  <c r="AQ711" i="1"/>
  <c r="AS711" i="1" s="1"/>
  <c r="AT711" i="1" s="1"/>
  <c r="AQ629" i="1"/>
  <c r="AS629" i="1" s="1"/>
  <c r="AT629" i="1" s="1"/>
  <c r="AQ753" i="1"/>
  <c r="AS753" i="1" s="1"/>
  <c r="AT753" i="1" s="1"/>
  <c r="AQ758" i="1"/>
  <c r="AS758" i="1" s="1"/>
  <c r="AT758" i="1" s="1"/>
  <c r="AQ622" i="1"/>
  <c r="AS622" i="1" s="1"/>
  <c r="AT622" i="1" s="1"/>
  <c r="AQ721" i="1"/>
  <c r="AS721" i="1" s="1"/>
  <c r="AT721" i="1" s="1"/>
  <c r="AQ751" i="1"/>
  <c r="AS751" i="1" s="1"/>
  <c r="AT751" i="1" s="1"/>
  <c r="AQ756" i="1"/>
  <c r="AS756" i="1" s="1"/>
  <c r="AT756" i="1" s="1"/>
  <c r="AQ503" i="1"/>
  <c r="AQ616" i="1"/>
  <c r="AQ626" i="1"/>
  <c r="AQ658" i="1"/>
  <c r="AQ749" i="1"/>
  <c r="AS749" i="1" s="1"/>
  <c r="AT749" i="1" s="1"/>
  <c r="AQ790" i="1"/>
  <c r="AS790" i="1" s="1"/>
  <c r="AT790" i="1" s="1"/>
  <c r="AQ161" i="1"/>
  <c r="AQ225" i="1"/>
  <c r="AQ316" i="1"/>
  <c r="AQ386" i="1"/>
  <c r="AQ450" i="1"/>
  <c r="AQ584" i="1"/>
  <c r="AQ643" i="1"/>
  <c r="AQ697" i="1"/>
  <c r="AS697" i="1" s="1"/>
  <c r="AT697" i="1" s="1"/>
  <c r="AQ716" i="1"/>
  <c r="AS716" i="1" s="1"/>
  <c r="AT716" i="1" s="1"/>
  <c r="AQ723" i="1"/>
  <c r="AQ845" i="1"/>
  <c r="AS845" i="1" s="1"/>
  <c r="AT845" i="1" s="1"/>
  <c r="AQ893" i="1"/>
  <c r="AS893" i="1" s="1"/>
  <c r="AT893" i="1" s="1"/>
  <c r="AQ860" i="1"/>
  <c r="AQ800" i="1"/>
  <c r="AQ608" i="1"/>
  <c r="AQ784" i="1"/>
  <c r="AS784" i="1" s="1"/>
  <c r="AT784" i="1" s="1"/>
  <c r="AQ891" i="1"/>
  <c r="AQ917" i="1"/>
  <c r="AS917" i="1" s="1"/>
  <c r="AT917" i="1" s="1"/>
  <c r="AQ767" i="1"/>
  <c r="AQ817" i="1"/>
  <c r="AQ856" i="1"/>
  <c r="AS856" i="1" s="1"/>
  <c r="AT856" i="1" s="1"/>
  <c r="AQ715" i="1"/>
  <c r="AQ828" i="1"/>
  <c r="AQ953" i="1"/>
  <c r="AQ899" i="1"/>
  <c r="AQ938" i="1"/>
  <c r="AQ27" i="1"/>
  <c r="AS27" i="1" s="1"/>
  <c r="AT27" i="1" s="1"/>
  <c r="AQ296" i="1"/>
  <c r="AS296" i="1" s="1"/>
  <c r="AT296" i="1" s="1"/>
  <c r="AQ195" i="1"/>
  <c r="AS195" i="1" s="1"/>
  <c r="AT195" i="1" s="1"/>
  <c r="AQ101" i="1"/>
  <c r="AS101" i="1" s="1"/>
  <c r="AT101" i="1" s="1"/>
  <c r="AQ70" i="1"/>
  <c r="AS70" i="1" s="1"/>
  <c r="AT70" i="1" s="1"/>
  <c r="AQ30" i="1"/>
  <c r="AS30" i="1" s="1"/>
  <c r="AT30" i="1" s="1"/>
  <c r="AQ103" i="1"/>
  <c r="AS103" i="1" s="1"/>
  <c r="AT103" i="1" s="1"/>
  <c r="AQ108" i="1"/>
  <c r="AS108" i="1" s="1"/>
  <c r="AT108" i="1" s="1"/>
  <c r="AQ22" i="1"/>
  <c r="AS22" i="1" s="1"/>
  <c r="AT22" i="1" s="1"/>
  <c r="AQ77" i="1"/>
  <c r="AS77" i="1" s="1"/>
  <c r="AT77" i="1" s="1"/>
  <c r="AQ158" i="1"/>
  <c r="AS158" i="1" s="1"/>
  <c r="AT158" i="1" s="1"/>
  <c r="AQ148" i="1"/>
  <c r="AS148" i="1" s="1"/>
  <c r="AT148" i="1" s="1"/>
  <c r="AQ379" i="1"/>
  <c r="AQ358" i="1"/>
  <c r="AS358" i="1" s="1"/>
  <c r="AT358" i="1" s="1"/>
  <c r="AQ251" i="1"/>
  <c r="AQ286" i="1"/>
  <c r="AQ320" i="1"/>
  <c r="AQ424" i="1"/>
  <c r="AQ291" i="1"/>
  <c r="AQ315" i="1"/>
  <c r="AQ334" i="1"/>
  <c r="AQ477" i="1"/>
  <c r="AS477" i="1" s="1"/>
  <c r="AT477" i="1" s="1"/>
  <c r="AQ282" i="1"/>
  <c r="AQ306" i="1"/>
  <c r="AS306" i="1" s="1"/>
  <c r="AT306" i="1" s="1"/>
  <c r="AQ191" i="1"/>
  <c r="AS191" i="1" s="1"/>
  <c r="AT191" i="1" s="1"/>
  <c r="AQ389" i="1"/>
  <c r="AS389" i="1" s="1"/>
  <c r="AT389" i="1" s="1"/>
  <c r="AQ16" i="1"/>
  <c r="AQ64" i="1"/>
  <c r="AQ81" i="1"/>
  <c r="AQ223" i="1"/>
  <c r="AQ310" i="1"/>
  <c r="AQ182" i="1"/>
  <c r="AS182" i="1" s="1"/>
  <c r="AT182" i="1" s="1"/>
  <c r="AQ120" i="1"/>
  <c r="AQ232" i="1"/>
  <c r="AQ190" i="1"/>
  <c r="AS190" i="1" s="1"/>
  <c r="AT190" i="1" s="1"/>
  <c r="AQ218" i="1"/>
  <c r="AS218" i="1" s="1"/>
  <c r="AT218" i="1" s="1"/>
  <c r="AQ338" i="1"/>
  <c r="AS338" i="1" s="1"/>
  <c r="AT338" i="1" s="1"/>
  <c r="AQ91" i="1"/>
  <c r="AQ55" i="1"/>
  <c r="AQ90" i="1"/>
  <c r="AS90" i="1" s="1"/>
  <c r="AT90" i="1" s="1"/>
  <c r="AQ439" i="1"/>
  <c r="AS439" i="1" s="1"/>
  <c r="AT439" i="1" s="1"/>
  <c r="AQ543" i="1"/>
  <c r="AS543" i="1" s="1"/>
  <c r="AT543" i="1" s="1"/>
  <c r="AQ112" i="1"/>
  <c r="AQ144" i="1"/>
  <c r="AQ171" i="1"/>
  <c r="AQ24" i="1"/>
  <c r="AQ88" i="1"/>
  <c r="AQ256" i="1"/>
  <c r="AQ260" i="1"/>
  <c r="AQ264" i="1"/>
  <c r="AQ385" i="1"/>
  <c r="AQ504" i="1"/>
  <c r="AQ652" i="1"/>
  <c r="AQ666" i="1"/>
  <c r="AS666" i="1" s="1"/>
  <c r="AT666" i="1" s="1"/>
  <c r="AQ521" i="1"/>
  <c r="AS521" i="1" s="1"/>
  <c r="AT521" i="1" s="1"/>
  <c r="AQ425" i="1"/>
  <c r="AQ659" i="1"/>
  <c r="AS659" i="1" s="1"/>
  <c r="AT659" i="1" s="1"/>
  <c r="AQ611" i="1"/>
  <c r="AS611" i="1" s="1"/>
  <c r="AT611" i="1" s="1"/>
  <c r="AQ527" i="1"/>
  <c r="AQ559" i="1"/>
  <c r="AS559" i="1" s="1"/>
  <c r="AT559" i="1" s="1"/>
  <c r="AQ393" i="1"/>
  <c r="AQ496" i="1"/>
  <c r="AQ598" i="1"/>
  <c r="AS598" i="1" s="1"/>
  <c r="AT598" i="1" s="1"/>
  <c r="AQ602" i="1"/>
  <c r="AS602" i="1" s="1"/>
  <c r="AT602" i="1" s="1"/>
  <c r="AQ540" i="1"/>
  <c r="AQ642" i="1"/>
  <c r="AQ717" i="1"/>
  <c r="AS717" i="1" s="1"/>
  <c r="AT717" i="1" s="1"/>
  <c r="AQ615" i="1"/>
  <c r="AS615" i="1" s="1"/>
  <c r="AT615" i="1" s="1"/>
  <c r="AQ662" i="1"/>
  <c r="AQ674" i="1"/>
  <c r="AQ775" i="1"/>
  <c r="AQ726" i="1"/>
  <c r="AS726" i="1" s="1"/>
  <c r="AT726" i="1" s="1"/>
  <c r="AQ760" i="1"/>
  <c r="AQ605" i="1"/>
  <c r="AS605" i="1" s="1"/>
  <c r="AT605" i="1" s="1"/>
  <c r="AQ645" i="1"/>
  <c r="AQ546" i="1"/>
  <c r="AQ654" i="1"/>
  <c r="AQ686" i="1"/>
  <c r="AQ739" i="1"/>
  <c r="AQ169" i="1"/>
  <c r="AQ233" i="1"/>
  <c r="AQ324" i="1"/>
  <c r="AQ394" i="1"/>
  <c r="AQ707" i="1"/>
  <c r="AQ745" i="1"/>
  <c r="AS745" i="1" s="1"/>
  <c r="AT745" i="1" s="1"/>
  <c r="AQ770" i="1"/>
  <c r="AQ927" i="1"/>
  <c r="AQ732" i="1"/>
  <c r="AS732" i="1" s="1"/>
  <c r="AT732" i="1" s="1"/>
  <c r="AQ804" i="1"/>
  <c r="AQ872" i="1"/>
  <c r="AS872" i="1" s="1"/>
  <c r="AT872" i="1" s="1"/>
  <c r="AQ903" i="1"/>
  <c r="AQ822" i="1"/>
  <c r="AQ833" i="1"/>
  <c r="AS833" i="1" s="1"/>
  <c r="AT833" i="1" s="1"/>
  <c r="AQ930" i="1"/>
  <c r="AQ785" i="1"/>
  <c r="AQ96" i="1"/>
  <c r="AS96" i="1" s="1"/>
  <c r="AT96" i="1" s="1"/>
  <c r="AQ276" i="1"/>
  <c r="AQ134" i="1"/>
  <c r="AS134" i="1" s="1"/>
  <c r="AT134" i="1" s="1"/>
  <c r="AQ111" i="1"/>
  <c r="AS111" i="1" s="1"/>
  <c r="AT111" i="1" s="1"/>
  <c r="AQ141" i="1"/>
  <c r="AS141" i="1" s="1"/>
  <c r="AT141" i="1" s="1"/>
  <c r="AQ133" i="1"/>
  <c r="AS133" i="1" s="1"/>
  <c r="AT133" i="1" s="1"/>
  <c r="AQ100" i="1"/>
  <c r="AS100" i="1" s="1"/>
  <c r="AT100" i="1" s="1"/>
  <c r="AQ49" i="1"/>
  <c r="AQ107" i="1"/>
  <c r="AS107" i="1" s="1"/>
  <c r="AT107" i="1" s="1"/>
  <c r="AQ235" i="1"/>
  <c r="AQ372" i="1"/>
  <c r="AQ468" i="1"/>
  <c r="AQ165" i="1"/>
  <c r="AQ184" i="1"/>
  <c r="AQ222" i="1"/>
  <c r="AQ236" i="1"/>
  <c r="AQ248" i="1"/>
  <c r="AQ292" i="1"/>
  <c r="AQ351" i="1"/>
  <c r="AQ447" i="1"/>
  <c r="AS447" i="1" s="1"/>
  <c r="AT447" i="1" s="1"/>
  <c r="AQ366" i="1"/>
  <c r="AQ74" i="1"/>
  <c r="AS74" i="1" s="1"/>
  <c r="AT74" i="1" s="1"/>
  <c r="AQ206" i="1"/>
  <c r="AS206" i="1" s="1"/>
  <c r="AT206" i="1" s="1"/>
  <c r="AQ146" i="1"/>
  <c r="AS146" i="1" s="1"/>
  <c r="AT146" i="1" s="1"/>
  <c r="AQ173" i="1"/>
  <c r="AQ192" i="1"/>
  <c r="AQ255" i="1"/>
  <c r="AQ344" i="1"/>
  <c r="AS344" i="1" s="1"/>
  <c r="AT344" i="1" s="1"/>
  <c r="AQ484" i="1"/>
  <c r="AS484" i="1" s="1"/>
  <c r="AT484" i="1" s="1"/>
  <c r="AQ254" i="1"/>
  <c r="AS254" i="1" s="1"/>
  <c r="AT254" i="1" s="1"/>
  <c r="AQ211" i="1"/>
  <c r="AQ234" i="1"/>
  <c r="AS234" i="1" s="1"/>
  <c r="AT234" i="1" s="1"/>
  <c r="AQ244" i="1"/>
  <c r="AS244" i="1" s="1"/>
  <c r="AT244" i="1" s="1"/>
  <c r="AQ198" i="1"/>
  <c r="AS198" i="1" s="1"/>
  <c r="AT198" i="1" s="1"/>
  <c r="AQ95" i="1"/>
  <c r="AQ136" i="1"/>
  <c r="AQ153" i="1"/>
  <c r="AQ59" i="1"/>
  <c r="AQ353" i="1"/>
  <c r="AS353" i="1" s="1"/>
  <c r="AT353" i="1" s="1"/>
  <c r="AQ525" i="1"/>
  <c r="AQ14" i="1"/>
  <c r="AQ61" i="1"/>
  <c r="AQ123" i="1"/>
  <c r="AQ42" i="1"/>
  <c r="AS42" i="1" s="1"/>
  <c r="AT42" i="1" s="1"/>
  <c r="AQ106" i="1"/>
  <c r="AS106" i="1" s="1"/>
  <c r="AT106" i="1" s="1"/>
  <c r="AQ376" i="1"/>
  <c r="AS376" i="1" s="1"/>
  <c r="AT376" i="1" s="1"/>
  <c r="AQ404" i="1"/>
  <c r="AQ485" i="1"/>
  <c r="AS485" i="1" s="1"/>
  <c r="AT485" i="1" s="1"/>
  <c r="AQ523" i="1"/>
  <c r="AQ581" i="1"/>
  <c r="AS581" i="1" s="1"/>
  <c r="AT581" i="1" s="1"/>
  <c r="AQ536" i="1"/>
  <c r="AQ427" i="1"/>
  <c r="AS427" i="1" s="1"/>
  <c r="AT427" i="1" s="1"/>
  <c r="AQ570" i="1"/>
  <c r="AS570" i="1" s="1"/>
  <c r="AT570" i="1" s="1"/>
  <c r="AQ362" i="1"/>
  <c r="AQ400" i="1"/>
  <c r="AQ736" i="1"/>
  <c r="AS736" i="1" s="1"/>
  <c r="AT736" i="1" s="1"/>
  <c r="AQ457" i="1"/>
  <c r="AQ548" i="1"/>
  <c r="AS548" i="1" s="1"/>
  <c r="AT548" i="1" s="1"/>
  <c r="AQ704" i="1"/>
  <c r="AS704" i="1" s="1"/>
  <c r="AT704" i="1" s="1"/>
  <c r="AQ685" i="1"/>
  <c r="AS685" i="1" s="1"/>
  <c r="AT685" i="1" s="1"/>
  <c r="AQ746" i="1"/>
  <c r="AS746" i="1" s="1"/>
  <c r="AT746" i="1" s="1"/>
  <c r="AQ809" i="1"/>
  <c r="AQ677" i="1"/>
  <c r="AQ688" i="1"/>
  <c r="AS688" i="1" s="1"/>
  <c r="AT688" i="1" s="1"/>
  <c r="AQ734" i="1"/>
  <c r="AS734" i="1" s="1"/>
  <c r="AT734" i="1" s="1"/>
  <c r="AQ630" i="1"/>
  <c r="AQ701" i="1"/>
  <c r="AQ558" i="1"/>
  <c r="AS558" i="1" s="1"/>
  <c r="AT558" i="1" s="1"/>
  <c r="AQ646" i="1"/>
  <c r="AS646" i="1" s="1"/>
  <c r="AT646" i="1" s="1"/>
  <c r="AQ696" i="1"/>
  <c r="AQ482" i="1"/>
  <c r="AQ588" i="1"/>
  <c r="AS588" i="1" s="1"/>
  <c r="AT588" i="1" s="1"/>
  <c r="AQ639" i="1"/>
  <c r="AS639" i="1" s="1"/>
  <c r="AT639" i="1" s="1"/>
  <c r="AQ728" i="1"/>
  <c r="AS728" i="1" s="1"/>
  <c r="AT728" i="1" s="1"/>
  <c r="AQ816" i="1"/>
  <c r="AQ177" i="1"/>
  <c r="AQ241" i="1"/>
  <c r="AQ332" i="1"/>
  <c r="AQ402" i="1"/>
  <c r="AQ635" i="1"/>
  <c r="AQ803" i="1"/>
  <c r="AS803" i="1" s="1"/>
  <c r="AT803" i="1" s="1"/>
  <c r="AQ865" i="1"/>
  <c r="AS865" i="1" s="1"/>
  <c r="AT865" i="1" s="1"/>
  <c r="AQ868" i="1"/>
  <c r="AQ830" i="1"/>
  <c r="AQ655" i="1"/>
  <c r="AQ738" i="1"/>
  <c r="AQ787" i="1"/>
  <c r="AQ848" i="1"/>
  <c r="AS848" i="1" s="1"/>
  <c r="AT848" i="1" s="1"/>
  <c r="AQ877" i="1"/>
  <c r="AS877" i="1" s="1"/>
  <c r="AT877" i="1" s="1"/>
  <c r="AQ939" i="1"/>
  <c r="AS939" i="1" s="1"/>
  <c r="AT939" i="1" s="1"/>
  <c r="AQ863" i="1"/>
  <c r="AQ887" i="1"/>
  <c r="AQ737" i="1"/>
  <c r="AQ771" i="1"/>
  <c r="AQ897" i="1"/>
  <c r="AS897" i="1" s="1"/>
  <c r="AT897" i="1" s="1"/>
  <c r="AQ818" i="1"/>
  <c r="AS818" i="1" s="1"/>
  <c r="AT818" i="1" s="1"/>
  <c r="AQ838" i="1"/>
  <c r="AS838" i="1" s="1"/>
  <c r="AT838" i="1" s="1"/>
  <c r="AQ1072" i="1"/>
  <c r="AS1072" i="1" s="1"/>
  <c r="AT1072" i="1" s="1"/>
  <c r="AQ931" i="1"/>
  <c r="AS931" i="1" s="1"/>
  <c r="AT931" i="1" s="1"/>
  <c r="AQ968" i="1"/>
  <c r="AQ948" i="1"/>
  <c r="AS948" i="1" s="1"/>
  <c r="AT948" i="1" s="1"/>
  <c r="AQ1056" i="1"/>
  <c r="AQ992" i="1"/>
  <c r="AQ1037" i="1"/>
  <c r="AQ908" i="1"/>
  <c r="AQ806" i="1"/>
  <c r="AQ870" i="1"/>
  <c r="AQ936" i="1"/>
  <c r="AQ955" i="1"/>
  <c r="AQ1000" i="1"/>
  <c r="AQ779" i="1"/>
  <c r="AQ942" i="1"/>
  <c r="AQ1021" i="1"/>
  <c r="AQ1001" i="1"/>
  <c r="AS1001" i="1" s="1"/>
  <c r="AT1001" i="1" s="1"/>
  <c r="AQ1029" i="1"/>
  <c r="AQ1081" i="1"/>
  <c r="AQ918" i="1"/>
  <c r="AQ1161" i="1"/>
  <c r="AQ1025" i="1"/>
  <c r="AQ1052" i="1"/>
  <c r="AQ911" i="1"/>
  <c r="AQ1106" i="1"/>
  <c r="AS1106" i="1" s="1"/>
  <c r="AT1106" i="1" s="1"/>
  <c r="AQ1167" i="1"/>
  <c r="AQ1122" i="1"/>
  <c r="AQ1158" i="1"/>
  <c r="AQ1113" i="1"/>
  <c r="AQ1174" i="1"/>
  <c r="AQ1229" i="1"/>
  <c r="AQ989" i="1"/>
  <c r="AQ1023" i="1"/>
  <c r="AQ1057" i="1"/>
  <c r="AS1057" i="1" s="1"/>
  <c r="AT1057" i="1" s="1"/>
  <c r="AQ971" i="1"/>
  <c r="AQ1018" i="1"/>
  <c r="AQ1128" i="1"/>
  <c r="AQ1142" i="1"/>
  <c r="AQ1257" i="1"/>
  <c r="AQ1268" i="1"/>
  <c r="AQ1225" i="1"/>
  <c r="AQ1179" i="1"/>
  <c r="AQ1207" i="1"/>
  <c r="AQ1051" i="1"/>
  <c r="AQ1116" i="1"/>
  <c r="AQ1216" i="1"/>
  <c r="AQ1254" i="1"/>
  <c r="AS1254" i="1" s="1"/>
  <c r="AT1254" i="1" s="1"/>
  <c r="AQ1282" i="1"/>
  <c r="AS1282" i="1" s="1"/>
  <c r="AT1282" i="1" s="1"/>
  <c r="AQ1318" i="1"/>
  <c r="AS1318" i="1" s="1"/>
  <c r="AT1318" i="1" s="1"/>
  <c r="AQ1206" i="1"/>
  <c r="AQ1271" i="1"/>
  <c r="AQ1317" i="1"/>
  <c r="AQ1388" i="1"/>
  <c r="AS1388" i="1" s="1"/>
  <c r="AT1388" i="1" s="1"/>
  <c r="AQ1343" i="1"/>
  <c r="AQ1385" i="1"/>
  <c r="AS1385" i="1" s="1"/>
  <c r="AT1385" i="1" s="1"/>
  <c r="AQ1329" i="1"/>
  <c r="AQ1346" i="1"/>
  <c r="AQ1373" i="1"/>
  <c r="AQ1401" i="1"/>
  <c r="AS1401" i="1" s="1"/>
  <c r="AT1401" i="1" s="1"/>
  <c r="AQ1435" i="1"/>
  <c r="AQ294" i="1"/>
  <c r="AS294" i="1" s="1"/>
  <c r="AT294" i="1" s="1"/>
  <c r="AQ92" i="1"/>
  <c r="AS92" i="1" s="1"/>
  <c r="AT92" i="1" s="1"/>
  <c r="AQ67" i="1"/>
  <c r="AS67" i="1" s="1"/>
  <c r="AT67" i="1" s="1"/>
  <c r="AQ75" i="1"/>
  <c r="AQ35" i="1"/>
  <c r="AS35" i="1" s="1"/>
  <c r="AT35" i="1" s="1"/>
  <c r="AQ368" i="1"/>
  <c r="AS368" i="1" s="1"/>
  <c r="AT368" i="1" s="1"/>
  <c r="AQ423" i="1"/>
  <c r="AS423" i="1" s="1"/>
  <c r="AT423" i="1" s="1"/>
  <c r="AQ60" i="1"/>
  <c r="AS60" i="1" s="1"/>
  <c r="AT60" i="1" s="1"/>
  <c r="AQ86" i="1"/>
  <c r="AS86" i="1" s="1"/>
  <c r="AT86" i="1" s="1"/>
  <c r="AQ188" i="1"/>
  <c r="AS188" i="1" s="1"/>
  <c r="AT188" i="1" s="1"/>
  <c r="AQ343" i="1"/>
  <c r="AS343" i="1" s="1"/>
  <c r="AT343" i="1" s="1"/>
  <c r="AQ302" i="1"/>
  <c r="AQ429" i="1"/>
  <c r="AQ531" i="1"/>
  <c r="AS531" i="1" s="1"/>
  <c r="AT531" i="1" s="1"/>
  <c r="AQ237" i="1"/>
  <c r="AQ455" i="1"/>
  <c r="AS455" i="1" s="1"/>
  <c r="AT455" i="1" s="1"/>
  <c r="AQ318" i="1"/>
  <c r="AQ391" i="1"/>
  <c r="AS391" i="1" s="1"/>
  <c r="AT391" i="1" s="1"/>
  <c r="AQ408" i="1"/>
  <c r="AS408" i="1" s="1"/>
  <c r="AT408" i="1" s="1"/>
  <c r="AQ549" i="1"/>
  <c r="AS549" i="1" s="1"/>
  <c r="AT549" i="1" s="1"/>
  <c r="AQ392" i="1"/>
  <c r="AQ199" i="1"/>
  <c r="AS199" i="1" s="1"/>
  <c r="AT199" i="1" s="1"/>
  <c r="AQ194" i="1"/>
  <c r="AS194" i="1" s="1"/>
  <c r="AT194" i="1" s="1"/>
  <c r="AQ380" i="1"/>
  <c r="AQ303" i="1"/>
  <c r="AQ329" i="1"/>
  <c r="AS329" i="1" s="1"/>
  <c r="AT329" i="1" s="1"/>
  <c r="AQ85" i="1"/>
  <c r="AQ102" i="1"/>
  <c r="AQ97" i="1"/>
  <c r="AQ384" i="1"/>
  <c r="AQ143" i="1"/>
  <c r="AQ168" i="1"/>
  <c r="AQ132" i="1"/>
  <c r="AQ93" i="1"/>
  <c r="AQ152" i="1"/>
  <c r="AQ167" i="1"/>
  <c r="AQ204" i="1"/>
  <c r="AS204" i="1" s="1"/>
  <c r="AT204" i="1" s="1"/>
  <c r="AQ257" i="1"/>
  <c r="AQ261" i="1"/>
  <c r="AQ265" i="1"/>
  <c r="AQ359" i="1"/>
  <c r="AS359" i="1" s="1"/>
  <c r="AT359" i="1" s="1"/>
  <c r="AQ446" i="1"/>
  <c r="AS446" i="1" s="1"/>
  <c r="AT446" i="1" s="1"/>
  <c r="AQ607" i="1"/>
  <c r="AS607" i="1" s="1"/>
  <c r="AT607" i="1" s="1"/>
  <c r="AQ712" i="1"/>
  <c r="AS712" i="1" s="1"/>
  <c r="AT712" i="1" s="1"/>
  <c r="AQ466" i="1"/>
  <c r="AQ541" i="1"/>
  <c r="AS541" i="1" s="1"/>
  <c r="AT541" i="1" s="1"/>
  <c r="AQ613" i="1"/>
  <c r="AS613" i="1" s="1"/>
  <c r="AT613" i="1" s="1"/>
  <c r="AQ568" i="1"/>
  <c r="AQ600" i="1"/>
  <c r="AQ312" i="1"/>
  <c r="AQ331" i="1"/>
  <c r="AQ414" i="1"/>
  <c r="AQ517" i="1"/>
  <c r="AQ567" i="1"/>
  <c r="AQ744" i="1"/>
  <c r="AS744" i="1" s="1"/>
  <c r="AT744" i="1" s="1"/>
  <c r="AQ544" i="1"/>
  <c r="AQ649" i="1"/>
  <c r="AS649" i="1" s="1"/>
  <c r="AT649" i="1" s="1"/>
  <c r="AQ769" i="1"/>
  <c r="AQ552" i="1"/>
  <c r="AQ761" i="1"/>
  <c r="AS761" i="1" s="1"/>
  <c r="AT761" i="1" s="1"/>
  <c r="AQ678" i="1"/>
  <c r="AQ698" i="1"/>
  <c r="AS698" i="1" s="1"/>
  <c r="AT698" i="1" s="1"/>
  <c r="AQ709" i="1"/>
  <c r="AQ783" i="1"/>
  <c r="AQ594" i="1"/>
  <c r="AQ718" i="1"/>
  <c r="AS718" i="1" s="1"/>
  <c r="AT718" i="1" s="1"/>
  <c r="AQ486" i="1"/>
  <c r="AQ550" i="1"/>
  <c r="AQ692" i="1"/>
  <c r="AS692" i="1" s="1"/>
  <c r="AT692" i="1" s="1"/>
  <c r="AQ185" i="1"/>
  <c r="AQ249" i="1"/>
  <c r="AQ340" i="1"/>
  <c r="AQ410" i="1"/>
  <c r="AQ464" i="1"/>
  <c r="AQ528" i="1"/>
  <c r="AQ573" i="1"/>
  <c r="AS573" i="1" s="1"/>
  <c r="AT573" i="1" s="1"/>
  <c r="AQ603" i="1"/>
  <c r="AS603" i="1" s="1"/>
  <c r="AT603" i="1" s="1"/>
  <c r="AQ694" i="1"/>
  <c r="AQ713" i="1"/>
  <c r="AQ765" i="1"/>
  <c r="AQ873" i="1"/>
  <c r="AS873" i="1" s="1"/>
  <c r="AT873" i="1" s="1"/>
  <c r="AQ777" i="1"/>
  <c r="AQ824" i="1"/>
  <c r="AQ920" i="1"/>
  <c r="AS920" i="1" s="1"/>
  <c r="AT920" i="1" s="1"/>
  <c r="AQ815" i="1"/>
  <c r="AQ854" i="1"/>
  <c r="AQ878" i="1"/>
  <c r="AS878" i="1" s="1"/>
  <c r="AT878" i="1" s="1"/>
  <c r="AQ841" i="1"/>
  <c r="AS841" i="1" s="1"/>
  <c r="AT841" i="1" s="1"/>
  <c r="AQ905" i="1"/>
  <c r="AQ977" i="1"/>
  <c r="AQ1068" i="1"/>
  <c r="AS1068" i="1" s="1"/>
  <c r="AT1068" i="1" s="1"/>
  <c r="AQ949" i="1"/>
  <c r="AS949" i="1" s="1"/>
  <c r="AT949" i="1" s="1"/>
  <c r="AQ1004" i="1"/>
  <c r="AS1004" i="1" s="1"/>
  <c r="AT1004" i="1" s="1"/>
  <c r="AQ1017" i="1"/>
  <c r="AS1017" i="1" s="1"/>
  <c r="AT1017" i="1" s="1"/>
  <c r="AQ895" i="1"/>
  <c r="AQ950" i="1"/>
  <c r="AQ974" i="1"/>
  <c r="AQ1016" i="1"/>
  <c r="AQ780" i="1"/>
  <c r="AQ810" i="1"/>
  <c r="AQ874" i="1"/>
  <c r="AQ902" i="1"/>
  <c r="AS902" i="1" s="1"/>
  <c r="AT902" i="1" s="1"/>
  <c r="AQ907" i="1"/>
  <c r="AQ929" i="1"/>
  <c r="AQ958" i="1"/>
  <c r="AQ978" i="1"/>
  <c r="AQ1028" i="1"/>
  <c r="AQ1047" i="1"/>
  <c r="AQ1132" i="1"/>
  <c r="AQ1139" i="1"/>
  <c r="AQ1041" i="1"/>
  <c r="AQ984" i="1"/>
  <c r="AQ1073" i="1"/>
  <c r="AQ1148" i="1"/>
  <c r="AQ1191" i="1"/>
  <c r="AQ1135" i="1"/>
  <c r="AQ993" i="1"/>
  <c r="AQ1143" i="1"/>
  <c r="AQ1213" i="1"/>
  <c r="AQ1228" i="1"/>
  <c r="AQ1239" i="1"/>
  <c r="AQ1147" i="1"/>
  <c r="AS1147" i="1" s="1"/>
  <c r="AT1147" i="1" s="1"/>
  <c r="AQ1059" i="1"/>
  <c r="AQ1125" i="1"/>
  <c r="AQ1220" i="1"/>
  <c r="AQ1235" i="1"/>
  <c r="AQ1187" i="1"/>
  <c r="AQ1306" i="1"/>
  <c r="AQ1286" i="1"/>
  <c r="AQ1293" i="1"/>
  <c r="AS1293" i="1" s="1"/>
  <c r="AT1293" i="1" s="1"/>
  <c r="AQ1295" i="1"/>
  <c r="AQ1302" i="1"/>
  <c r="AQ1321" i="1"/>
  <c r="AQ1242" i="1"/>
  <c r="AQ1259" i="1"/>
  <c r="AS1259" i="1" s="1"/>
  <c r="AT1259" i="1" s="1"/>
  <c r="AQ1312" i="1"/>
  <c r="AQ1330" i="1"/>
  <c r="AQ1298" i="1"/>
  <c r="AQ1314" i="1"/>
  <c r="AQ1289" i="1"/>
  <c r="AQ1305" i="1"/>
  <c r="AQ1349" i="1"/>
  <c r="AQ1366" i="1"/>
  <c r="AS1366" i="1" s="1"/>
  <c r="AT1366" i="1" s="1"/>
  <c r="AQ1382" i="1"/>
  <c r="AQ1283" i="1"/>
  <c r="AQ1400" i="1"/>
  <c r="AQ1375" i="1"/>
  <c r="AS1375" i="1" s="1"/>
  <c r="AT1375" i="1" s="1"/>
  <c r="AQ1397" i="1"/>
  <c r="AQ1423" i="1"/>
  <c r="AQ1459" i="1"/>
  <c r="AQ1517" i="1"/>
  <c r="AS1517" i="1" s="1"/>
  <c r="AT1517" i="1" s="1"/>
  <c r="AQ1443" i="1"/>
  <c r="AQ1476" i="1"/>
  <c r="AS1476" i="1" s="1"/>
  <c r="AT1476" i="1" s="1"/>
  <c r="AQ1455" i="1"/>
  <c r="AQ1538" i="1"/>
  <c r="AQ1469" i="1"/>
  <c r="AQ1490" i="1"/>
  <c r="AQ1442" i="1"/>
  <c r="AQ1542" i="1"/>
  <c r="AQ1520" i="1"/>
  <c r="AQ1528" i="1"/>
  <c r="AQ1549" i="1"/>
  <c r="AX764" i="1"/>
  <c r="AX566" i="1"/>
  <c r="AX932" i="1"/>
  <c r="AX601" i="1"/>
  <c r="AQ1557" i="1"/>
  <c r="AQ1670" i="1"/>
  <c r="AQ1479" i="1"/>
  <c r="AS1479" i="1" s="1"/>
  <c r="AT1479" i="1" s="1"/>
  <c r="AQ1451" i="1"/>
  <c r="AQ1425" i="1"/>
  <c r="AS1425" i="1" s="1"/>
  <c r="AT1425" i="1" s="1"/>
  <c r="AQ1424" i="1"/>
  <c r="AQ1399" i="1"/>
  <c r="AS1399" i="1" s="1"/>
  <c r="AT1399" i="1" s="1"/>
  <c r="AQ1202" i="1"/>
  <c r="AS1202" i="1" s="1"/>
  <c r="AT1202" i="1" s="1"/>
  <c r="AQ1572" i="1"/>
  <c r="AQ1472" i="1"/>
  <c r="AQ1456" i="1"/>
  <c r="AQ1448" i="1"/>
  <c r="AQ733" i="1"/>
  <c r="AX884" i="1"/>
  <c r="AX910" i="1"/>
  <c r="AX1002" i="1"/>
  <c r="AQ900" i="1"/>
  <c r="AX947" i="1"/>
  <c r="AQ966" i="1"/>
  <c r="AQ986" i="1"/>
  <c r="AX1080" i="1"/>
  <c r="AX1009" i="1"/>
  <c r="AQ875" i="1"/>
  <c r="AQ987" i="1"/>
  <c r="AQ1011" i="1"/>
  <c r="AQ836" i="1"/>
  <c r="AQ862" i="1"/>
  <c r="AQ866" i="1"/>
  <c r="AX901" i="1"/>
  <c r="AQ995" i="1"/>
  <c r="AQ827" i="1"/>
  <c r="AX896" i="1"/>
  <c r="AQ919" i="1"/>
  <c r="AX1039" i="1"/>
  <c r="AX853" i="1"/>
  <c r="AQ957" i="1"/>
  <c r="AX972" i="1"/>
  <c r="AQ985" i="1"/>
  <c r="AQ1048" i="1"/>
  <c r="AQ935" i="1"/>
  <c r="AQ1058" i="1"/>
  <c r="AQ1079" i="1"/>
  <c r="AQ1138" i="1"/>
  <c r="AX1097" i="1"/>
  <c r="AQ1013" i="1"/>
  <c r="AQ1098" i="1"/>
  <c r="AQ1091" i="1"/>
  <c r="AX1156" i="1"/>
  <c r="AX1222" i="1"/>
  <c r="AQ1150" i="1"/>
  <c r="AQ1188" i="1"/>
  <c r="AQ1118" i="1"/>
  <c r="AX1153" i="1"/>
  <c r="AX1064" i="1"/>
  <c r="AQ1078" i="1"/>
  <c r="AQ959" i="1"/>
  <c r="AQ1050" i="1"/>
  <c r="AX1121" i="1"/>
  <c r="AQ1199" i="1"/>
  <c r="AQ1245" i="1"/>
  <c r="AX1269" i="1"/>
  <c r="AX1214" i="1"/>
  <c r="AQ1170" i="1"/>
  <c r="AQ1196" i="1"/>
  <c r="AQ1221" i="1"/>
  <c r="AQ1247" i="1"/>
  <c r="AQ1261" i="1"/>
  <c r="AQ1035" i="1"/>
  <c r="AQ1043" i="1"/>
  <c r="AQ1100" i="1"/>
  <c r="AQ1108" i="1"/>
  <c r="AX1145" i="1"/>
  <c r="AQ1232" i="1"/>
  <c r="AX1173" i="1"/>
  <c r="AQ1184" i="1"/>
  <c r="AX1230" i="1"/>
  <c r="AQ1237" i="1"/>
  <c r="AX1246" i="1"/>
  <c r="AQ1255" i="1"/>
  <c r="AX1275" i="1"/>
  <c r="AQ1322" i="1"/>
  <c r="AX1234" i="1"/>
  <c r="AX1272" i="1"/>
  <c r="AX1276" i="1"/>
  <c r="AQ1284" i="1"/>
  <c r="AX1309" i="1"/>
  <c r="AX1341" i="1"/>
  <c r="AQ1193" i="1"/>
  <c r="AQ1219" i="1"/>
  <c r="AQ1223" i="1"/>
  <c r="AQ1244" i="1"/>
  <c r="AQ1287" i="1"/>
  <c r="AQ1146" i="1"/>
  <c r="AX1185" i="1"/>
  <c r="AQ1277" i="1"/>
  <c r="AQ1253" i="1"/>
  <c r="AQ1263" i="1"/>
  <c r="AQ1292" i="1"/>
  <c r="AX1377" i="1"/>
  <c r="AX1409" i="1"/>
  <c r="AQ1300" i="1"/>
  <c r="AX1328" i="1"/>
  <c r="AQ1359" i="1"/>
  <c r="AQ1260" i="1"/>
  <c r="AQ1296" i="1"/>
  <c r="AQ1334" i="1"/>
  <c r="AQ1384" i="1"/>
  <c r="AX1325" i="1"/>
  <c r="AX1391" i="1"/>
  <c r="AQ1379" i="1"/>
  <c r="AQ1393" i="1"/>
  <c r="AQ1395" i="1"/>
  <c r="AQ1419" i="1"/>
  <c r="AQ1518" i="1"/>
  <c r="AQ1338" i="1"/>
  <c r="AX1352" i="1"/>
  <c r="AQ1413" i="1"/>
  <c r="AQ1363" i="1"/>
  <c r="AQ1320" i="1"/>
  <c r="AQ1333" i="1"/>
  <c r="AQ1337" i="1"/>
  <c r="AQ1345" i="1"/>
  <c r="AX1415" i="1"/>
  <c r="AX1445" i="1"/>
  <c r="AQ1457" i="1"/>
  <c r="AQ1465" i="1"/>
  <c r="AX1492" i="1"/>
  <c r="AQ1484" i="1"/>
  <c r="AQ1470" i="1"/>
  <c r="AQ1473" i="1"/>
  <c r="AQ1496" i="1"/>
  <c r="AQ1357" i="1"/>
  <c r="AQ1417" i="1"/>
  <c r="AQ1533" i="1"/>
  <c r="AQ1447" i="1"/>
  <c r="AQ1452" i="1"/>
  <c r="AQ1502" i="1"/>
  <c r="AQ1497" i="1"/>
  <c r="AQ1512" i="1"/>
  <c r="AX1537" i="1"/>
  <c r="AQ1468" i="1"/>
  <c r="AQ1494" i="1"/>
  <c r="AQ1427" i="1"/>
  <c r="AQ1429" i="1"/>
  <c r="AQ1440" i="1"/>
  <c r="AQ1464" i="1"/>
  <c r="AQ1460" i="1"/>
  <c r="AQ1462" i="1"/>
  <c r="AX1488" i="1"/>
  <c r="AQ1529" i="1"/>
  <c r="AQ1501" i="1"/>
  <c r="AX1536" i="1"/>
  <c r="AQ1386" i="1"/>
  <c r="AQ1411" i="1"/>
  <c r="AQ1477" i="1"/>
  <c r="AQ1480" i="1"/>
  <c r="AQ1486" i="1"/>
  <c r="AX1522" i="1"/>
  <c r="AQ1534" i="1"/>
  <c r="AQ1546" i="1"/>
  <c r="AQ1478" i="1"/>
  <c r="AQ1525" i="1"/>
  <c r="AQ1608" i="1"/>
  <c r="AQ1507" i="1"/>
  <c r="AQ1541" i="1"/>
  <c r="AQ1556" i="1"/>
  <c r="AQ1577" i="1"/>
  <c r="AQ1515" i="1"/>
  <c r="AQ1532" i="1"/>
  <c r="AQ1510" i="1"/>
  <c r="AQ1531" i="1"/>
  <c r="AQ1544" i="1"/>
  <c r="AX1547" i="1"/>
  <c r="AQ1570" i="1"/>
  <c r="AQ1509" i="1"/>
  <c r="AQ1526" i="1"/>
  <c r="AQ1548" i="1"/>
  <c r="AQ1550" i="1"/>
  <c r="AQ1561" i="1"/>
  <c r="AQ1565" i="1"/>
  <c r="AQ1573" i="1"/>
  <c r="AQ1564" i="1"/>
  <c r="AQ1567" i="1"/>
  <c r="AQ1575" i="1"/>
  <c r="AQ1581" i="1"/>
  <c r="AQ1582" i="1"/>
  <c r="AQ1554" i="1"/>
  <c r="AQ1569" i="1"/>
  <c r="AQ1558" i="1"/>
  <c r="AQ1562" i="1"/>
  <c r="AQ1566" i="1"/>
  <c r="AQ1574" i="1"/>
  <c r="AQ1591" i="1"/>
  <c r="AQ1595" i="1"/>
  <c r="AQ1553" i="1"/>
  <c r="AQ1579" i="1"/>
  <c r="AQ1607" i="1"/>
  <c r="AQ1611" i="1"/>
  <c r="AQ1636" i="1"/>
  <c r="AQ1642" i="1"/>
  <c r="AQ1622" i="1"/>
  <c r="AQ1643" i="1"/>
  <c r="AQ1646" i="1"/>
  <c r="AQ1630" i="1"/>
  <c r="AQ1632" i="1"/>
  <c r="AQ1645" i="1"/>
  <c r="AQ1592" i="1"/>
  <c r="AQ1615" i="1"/>
  <c r="AQ1634" i="1"/>
  <c r="AX1647" i="1"/>
  <c r="AQ1580" i="1"/>
  <c r="AQ1584" i="1"/>
  <c r="AQ1586" i="1"/>
  <c r="AQ1603" i="1"/>
  <c r="AQ1604" i="1"/>
  <c r="AQ1605" i="1"/>
  <c r="AQ1624" i="1"/>
  <c r="AQ1639" i="1"/>
  <c r="AQ1641" i="1"/>
  <c r="AQ1644" i="1"/>
  <c r="AQ1614" i="1"/>
  <c r="AQ1628" i="1"/>
  <c r="AQ1676" i="1"/>
  <c r="AQ1627" i="1"/>
  <c r="AQ1659" i="1"/>
  <c r="AQ1663" i="1"/>
  <c r="AQ1671" i="1"/>
  <c r="AQ1684" i="1"/>
  <c r="AQ1635" i="1"/>
  <c r="AQ1662" i="1"/>
  <c r="AQ1612" i="1"/>
  <c r="AQ1692" i="1"/>
  <c r="AQ1696" i="1"/>
  <c r="AQ1699" i="1"/>
  <c r="AQ1620" i="1"/>
  <c r="AQ1649" i="1"/>
  <c r="AQ1651" i="1"/>
  <c r="AS1693" i="1"/>
  <c r="AT1693" i="1" s="1"/>
  <c r="AQ1706" i="1"/>
  <c r="AQ1718" i="1"/>
  <c r="AQ1725" i="1"/>
  <c r="AQ1653" i="1"/>
  <c r="AQ1652" i="1"/>
  <c r="AQ1674" i="1"/>
  <c r="AQ1702" i="1"/>
  <c r="AQ1658" i="1"/>
  <c r="AQ1679" i="1"/>
  <c r="AQ1704" i="1"/>
  <c r="AQ1712" i="1"/>
  <c r="AQ1758" i="1"/>
  <c r="AQ1760" i="1"/>
  <c r="AQ1687" i="1"/>
  <c r="AQ1697" i="1"/>
  <c r="AQ1700" i="1"/>
  <c r="AQ1707" i="1"/>
  <c r="AQ1708" i="1"/>
  <c r="AQ1742" i="1"/>
  <c r="AQ1754" i="1"/>
  <c r="AQ1685" i="1"/>
  <c r="AQ1694" i="1"/>
  <c r="AQ1703" i="1"/>
  <c r="AQ1729" i="1"/>
  <c r="AQ1759" i="1"/>
  <c r="AQ1698" i="1"/>
  <c r="AQ1723" i="1"/>
  <c r="AQ1711" i="1"/>
  <c r="AQ1714" i="1"/>
  <c r="AQ1755" i="1"/>
  <c r="AQ1715" i="1"/>
  <c r="AQ1719" i="1"/>
  <c r="AQ1736" i="1"/>
  <c r="AQ1765" i="1"/>
  <c r="AQ1768" i="1"/>
  <c r="AQ1745" i="1"/>
  <c r="AQ1746" i="1"/>
  <c r="AX1749" i="1"/>
  <c r="AQ1750" i="1"/>
  <c r="AQ1751" i="1"/>
  <c r="AQ1721" i="1"/>
  <c r="AQ1737" i="1"/>
  <c r="AX1761" i="1"/>
  <c r="AQ1762" i="1"/>
  <c r="AQ1747" i="1"/>
  <c r="AQ1720" i="1"/>
  <c r="AQ1763" i="1"/>
  <c r="AQ1775" i="1"/>
  <c r="AQ1730" i="1"/>
  <c r="AQ1738" i="1"/>
  <c r="AQ1739" i="1"/>
  <c r="AQ1781" i="1"/>
  <c r="AQ1795" i="1"/>
  <c r="AQ1789" i="1"/>
  <c r="AQ1792" i="1"/>
  <c r="AQ1796" i="1"/>
  <c r="AQ1797" i="1"/>
  <c r="AQ1788" i="1"/>
  <c r="AQ1777" i="1"/>
  <c r="AQ1778" i="1"/>
  <c r="AQ1785" i="1"/>
  <c r="AQ1808" i="1"/>
  <c r="AQ1772" i="1"/>
  <c r="AQ1843" i="1"/>
  <c r="AQ1793" i="1"/>
  <c r="AQ1821" i="1"/>
  <c r="AQ1836" i="1"/>
  <c r="AQ1832" i="1"/>
  <c r="AQ1801" i="1"/>
  <c r="AQ1824" i="1"/>
  <c r="AQ1773" i="1"/>
  <c r="AQ1813" i="1"/>
  <c r="AQ1823" i="1"/>
  <c r="AQ1828" i="1"/>
  <c r="AQ1860" i="1"/>
  <c r="AQ1818" i="1"/>
  <c r="AQ1820" i="1"/>
  <c r="AQ1857" i="1"/>
  <c r="AQ1837" i="1"/>
  <c r="AQ1840" i="1"/>
  <c r="AQ1805" i="1"/>
  <c r="AQ1839" i="1"/>
  <c r="AQ1870" i="1"/>
  <c r="AQ1861" i="1"/>
  <c r="AQ1875" i="1"/>
  <c r="AQ1877" i="1"/>
  <c r="AQ1852" i="1"/>
  <c r="AQ1858" i="1"/>
  <c r="AQ1873" i="1"/>
  <c r="AQ1924" i="1"/>
  <c r="AQ1829" i="1"/>
  <c r="AQ1844" i="1"/>
  <c r="AQ1847" i="1"/>
  <c r="AX1862" i="1"/>
  <c r="AQ1887" i="1"/>
  <c r="AQ1871" i="1"/>
  <c r="AQ1936" i="1"/>
  <c r="AQ1895" i="1"/>
  <c r="AQ1917" i="1"/>
  <c r="AQ1879" i="1"/>
  <c r="AQ1891" i="1"/>
  <c r="AQ1894" i="1"/>
  <c r="AQ1897" i="1"/>
  <c r="AQ1919" i="1"/>
  <c r="AQ1914" i="1"/>
  <c r="AX1930" i="1"/>
  <c r="AQ1913" i="1"/>
  <c r="AQ1921" i="1"/>
  <c r="AQ1937" i="1"/>
  <c r="AQ1886" i="1"/>
  <c r="AQ1903" i="1"/>
  <c r="AQ1911" i="1"/>
  <c r="AQ1851" i="1"/>
  <c r="AQ1855" i="1"/>
  <c r="AQ1868" i="1"/>
  <c r="AQ1881" i="1"/>
  <c r="AQ1885" i="1"/>
  <c r="AQ1898" i="1"/>
  <c r="AQ1902" i="1"/>
  <c r="AQ1916" i="1"/>
  <c r="AQ1925" i="1"/>
  <c r="AQ1929" i="1"/>
  <c r="AQ1845" i="1"/>
  <c r="AQ1846" i="1"/>
  <c r="AQ1863" i="1"/>
  <c r="AQ1910" i="1"/>
  <c r="AQ1938" i="1"/>
  <c r="AQ1939" i="1"/>
  <c r="AQ1927" i="1"/>
  <c r="AQ1948" i="1"/>
  <c r="AQ1932" i="1"/>
  <c r="AQ1961" i="1"/>
  <c r="AQ1940" i="1"/>
  <c r="AQ1947" i="1"/>
  <c r="AQ1994" i="1"/>
  <c r="AQ1960" i="1"/>
  <c r="AQ1966" i="1"/>
  <c r="AQ1969" i="1"/>
  <c r="AQ1981" i="1"/>
  <c r="AQ2002" i="1"/>
  <c r="AQ1951" i="1"/>
  <c r="AQ1952" i="1"/>
  <c r="AQ1953" i="1"/>
  <c r="AQ1958" i="1"/>
  <c r="AQ2003" i="1"/>
  <c r="AQ1964" i="1"/>
  <c r="AQ1970" i="1"/>
  <c r="AQ1973" i="1"/>
  <c r="AX1954" i="1"/>
  <c r="AQ1955" i="1"/>
  <c r="AQ1962" i="1"/>
  <c r="AQ1965" i="1"/>
  <c r="AQ1976" i="1"/>
  <c r="AQ1978" i="1"/>
  <c r="AQ1983" i="1"/>
  <c r="AQ1934" i="1"/>
  <c r="AQ1956" i="1"/>
  <c r="AQ1979" i="1"/>
  <c r="AX1999" i="1"/>
  <c r="AQ1942" i="1"/>
  <c r="AQ1946" i="1"/>
  <c r="AQ1963" i="1"/>
  <c r="AQ1967" i="1"/>
  <c r="AQ1971" i="1"/>
  <c r="AQ1975" i="1"/>
  <c r="AX1991" i="1"/>
  <c r="AQ2010" i="1"/>
  <c r="AQ2011" i="1"/>
  <c r="AQ2013" i="1"/>
  <c r="AX1963" i="1" l="1"/>
  <c r="AX1978" i="1"/>
  <c r="AS1978" i="1"/>
  <c r="AT1978" i="1" s="1"/>
  <c r="AX1964" i="1"/>
  <c r="AX1947" i="1"/>
  <c r="AS1947" i="1"/>
  <c r="AT1947" i="1" s="1"/>
  <c r="AX1910" i="1"/>
  <c r="AS1910" i="1"/>
  <c r="AT1910" i="1" s="1"/>
  <c r="AX1929" i="1"/>
  <c r="AS1929" i="1"/>
  <c r="AT1929" i="1" s="1"/>
  <c r="AX1898" i="1"/>
  <c r="AS1898" i="1"/>
  <c r="AT1898" i="1" s="1"/>
  <c r="AX1855" i="1"/>
  <c r="AS1855" i="1"/>
  <c r="AT1855" i="1" s="1"/>
  <c r="AX1886" i="1"/>
  <c r="AS1886" i="1"/>
  <c r="AT1886" i="1" s="1"/>
  <c r="AX1877" i="1"/>
  <c r="AS1877" i="1"/>
  <c r="AT1877" i="1" s="1"/>
  <c r="AX1839" i="1"/>
  <c r="AS1839" i="1"/>
  <c r="AT1839" i="1" s="1"/>
  <c r="AX1857" i="1"/>
  <c r="AS1857" i="1"/>
  <c r="AT1857" i="1" s="1"/>
  <c r="AX1828" i="1"/>
  <c r="AS1828" i="1"/>
  <c r="AT1828" i="1" s="1"/>
  <c r="AX1824" i="1"/>
  <c r="AS1824" i="1"/>
  <c r="AT1824" i="1" s="1"/>
  <c r="AX1808" i="1"/>
  <c r="AS1808" i="1"/>
  <c r="AT1808" i="1" s="1"/>
  <c r="AX1788" i="1"/>
  <c r="AS1788" i="1"/>
  <c r="AT1788" i="1" s="1"/>
  <c r="AS1738" i="1"/>
  <c r="AT1738" i="1" s="1"/>
  <c r="AX1738" i="1"/>
  <c r="AX1721" i="1"/>
  <c r="AS1721" i="1"/>
  <c r="AT1721" i="1" s="1"/>
  <c r="AX1746" i="1"/>
  <c r="AS1746" i="1"/>
  <c r="AT1746" i="1" s="1"/>
  <c r="AX1658" i="1"/>
  <c r="AS1658" i="1"/>
  <c r="AT1658" i="1" s="1"/>
  <c r="AS1725" i="1"/>
  <c r="AT1725" i="1" s="1"/>
  <c r="AX1725" i="1"/>
  <c r="AX1692" i="1"/>
  <c r="AS1692" i="1"/>
  <c r="AT1692" i="1" s="1"/>
  <c r="AX1603" i="1"/>
  <c r="AX1632" i="1"/>
  <c r="AS1632" i="1"/>
  <c r="AT1632" i="1" s="1"/>
  <c r="AX1636" i="1"/>
  <c r="AS1636" i="1"/>
  <c r="AT1636" i="1" s="1"/>
  <c r="AX1569" i="1"/>
  <c r="AX1561" i="1"/>
  <c r="AS1561" i="1"/>
  <c r="AT1561" i="1" s="1"/>
  <c r="AX1515" i="1"/>
  <c r="AS1515" i="1"/>
  <c r="AT1515" i="1" s="1"/>
  <c r="AX1507" i="1"/>
  <c r="AS1507" i="1"/>
  <c r="AT1507" i="1" s="1"/>
  <c r="AX1534" i="1"/>
  <c r="AS1534" i="1"/>
  <c r="AT1534" i="1" s="1"/>
  <c r="AX1345" i="1"/>
  <c r="AS1345" i="1"/>
  <c r="AT1345" i="1" s="1"/>
  <c r="AX1413" i="1"/>
  <c r="AS1413" i="1"/>
  <c r="AT1413" i="1" s="1"/>
  <c r="AX1207" i="1"/>
  <c r="AS1207" i="1"/>
  <c r="AT1207" i="1" s="1"/>
  <c r="AX971" i="1"/>
  <c r="AS971" i="1"/>
  <c r="AT971" i="1" s="1"/>
  <c r="AX635" i="1"/>
  <c r="AS635" i="1"/>
  <c r="AT635" i="1" s="1"/>
  <c r="AX161" i="1"/>
  <c r="AS161" i="1"/>
  <c r="AT161" i="1" s="1"/>
  <c r="AX2013" i="1"/>
  <c r="AS2013" i="1"/>
  <c r="AT2013" i="1" s="1"/>
  <c r="AX1979" i="1"/>
  <c r="AS1979" i="1"/>
  <c r="AT1979" i="1" s="1"/>
  <c r="AX1952" i="1"/>
  <c r="AS1952" i="1"/>
  <c r="AT1952" i="1" s="1"/>
  <c r="AX1969" i="1"/>
  <c r="AX1948" i="1"/>
  <c r="AS1948" i="1"/>
  <c r="AT1948" i="1" s="1"/>
  <c r="AX1894" i="1"/>
  <c r="AS1894" i="1"/>
  <c r="AT1894" i="1" s="1"/>
  <c r="AX1895" i="1"/>
  <c r="AS1895" i="1"/>
  <c r="AT1895" i="1" s="1"/>
  <c r="AX1924" i="1"/>
  <c r="AS1924" i="1"/>
  <c r="AT1924" i="1" s="1"/>
  <c r="AX1821" i="1"/>
  <c r="AS1821" i="1"/>
  <c r="AT1821" i="1" s="1"/>
  <c r="AX1789" i="1"/>
  <c r="AS1789" i="1"/>
  <c r="AT1789" i="1" s="1"/>
  <c r="AX1747" i="1"/>
  <c r="AS1747" i="1"/>
  <c r="AT1747" i="1" s="1"/>
  <c r="AX1736" i="1"/>
  <c r="AS1736" i="1"/>
  <c r="AT1736" i="1" s="1"/>
  <c r="AS1714" i="1"/>
  <c r="AT1714" i="1" s="1"/>
  <c r="AX1714" i="1"/>
  <c r="AX1754" i="1"/>
  <c r="AS1754" i="1"/>
  <c r="AT1754" i="1" s="1"/>
  <c r="AS1700" i="1"/>
  <c r="AT1700" i="1" s="1"/>
  <c r="AX1700" i="1"/>
  <c r="AX1712" i="1"/>
  <c r="AS1712" i="1"/>
  <c r="AT1712" i="1" s="1"/>
  <c r="AX1702" i="1"/>
  <c r="AS1702" i="1"/>
  <c r="AT1702" i="1" s="1"/>
  <c r="AX1671" i="1"/>
  <c r="AS1671" i="1"/>
  <c r="AT1671" i="1" s="1"/>
  <c r="AX1634" i="1"/>
  <c r="AS1634" i="1"/>
  <c r="AT1634" i="1" s="1"/>
  <c r="AX1630" i="1"/>
  <c r="AS1630" i="1"/>
  <c r="AT1630" i="1" s="1"/>
  <c r="AX1611" i="1"/>
  <c r="AS1611" i="1"/>
  <c r="AT1611" i="1" s="1"/>
  <c r="AX1591" i="1"/>
  <c r="AS1591" i="1"/>
  <c r="AT1591" i="1" s="1"/>
  <c r="AX1462" i="1"/>
  <c r="AS1462" i="1"/>
  <c r="AT1462" i="1" s="1"/>
  <c r="AX1427" i="1"/>
  <c r="AS1427" i="1"/>
  <c r="AT1427" i="1" s="1"/>
  <c r="AX1496" i="1"/>
  <c r="AS1496" i="1"/>
  <c r="AT1496" i="1" s="1"/>
  <c r="AX1379" i="1"/>
  <c r="AS1379" i="1"/>
  <c r="AT1379" i="1" s="1"/>
  <c r="AX1292" i="1"/>
  <c r="AS1292" i="1"/>
  <c r="AT1292" i="1" s="1"/>
  <c r="AX1284" i="1"/>
  <c r="AS1284" i="1"/>
  <c r="AT1284" i="1" s="1"/>
  <c r="AX1255" i="1"/>
  <c r="AS1255" i="1"/>
  <c r="AT1255" i="1" s="1"/>
  <c r="AX1011" i="1"/>
  <c r="AS1011" i="1"/>
  <c r="AT1011" i="1" s="1"/>
  <c r="AX900" i="1"/>
  <c r="AS900" i="1"/>
  <c r="AT900" i="1" s="1"/>
  <c r="AX16" i="1"/>
  <c r="AS16" i="1"/>
  <c r="AT16" i="1" s="1"/>
  <c r="AX1955" i="1"/>
  <c r="AS1955" i="1"/>
  <c r="AT1955" i="1" s="1"/>
  <c r="AX1975" i="1"/>
  <c r="AS1975" i="1"/>
  <c r="AT1975" i="1" s="1"/>
  <c r="AX1946" i="1"/>
  <c r="AS1946" i="1"/>
  <c r="AT1946" i="1" s="1"/>
  <c r="AX1976" i="1"/>
  <c r="AS1976" i="1"/>
  <c r="AT1976" i="1" s="1"/>
  <c r="AX1951" i="1"/>
  <c r="AS1951" i="1"/>
  <c r="AT1951" i="1" s="1"/>
  <c r="AX1927" i="1"/>
  <c r="AS1927" i="1"/>
  <c r="AT1927" i="1" s="1"/>
  <c r="AX1925" i="1"/>
  <c r="AS1925" i="1"/>
  <c r="AT1925" i="1" s="1"/>
  <c r="AX1851" i="1"/>
  <c r="AS1851" i="1"/>
  <c r="AT1851" i="1" s="1"/>
  <c r="AX1937" i="1"/>
  <c r="AS1937" i="1"/>
  <c r="AT1937" i="1" s="1"/>
  <c r="AX1914" i="1"/>
  <c r="AS1914" i="1"/>
  <c r="AT1914" i="1" s="1"/>
  <c r="AX1936" i="1"/>
  <c r="AS1936" i="1"/>
  <c r="AT1936" i="1" s="1"/>
  <c r="AX1847" i="1"/>
  <c r="AS1847" i="1"/>
  <c r="AT1847" i="1" s="1"/>
  <c r="AX1875" i="1"/>
  <c r="AS1875" i="1"/>
  <c r="AT1875" i="1" s="1"/>
  <c r="AX1820" i="1"/>
  <c r="AS1820" i="1"/>
  <c r="AT1820" i="1" s="1"/>
  <c r="AX1793" i="1"/>
  <c r="AS1793" i="1"/>
  <c r="AT1793" i="1" s="1"/>
  <c r="AX1797" i="1"/>
  <c r="AS1797" i="1"/>
  <c r="AT1797" i="1" s="1"/>
  <c r="AX1795" i="1"/>
  <c r="AS1795" i="1"/>
  <c r="AT1795" i="1" s="1"/>
  <c r="AX1730" i="1"/>
  <c r="AS1730" i="1"/>
  <c r="AT1730" i="1" s="1"/>
  <c r="AX1729" i="1"/>
  <c r="AS1729" i="1"/>
  <c r="AT1729" i="1" s="1"/>
  <c r="AX1612" i="1"/>
  <c r="AS1612" i="1"/>
  <c r="AT1612" i="1" s="1"/>
  <c r="AX1663" i="1"/>
  <c r="AX1586" i="1"/>
  <c r="AS1586" i="1"/>
  <c r="AT1586" i="1" s="1"/>
  <c r="AX1646" i="1"/>
  <c r="AS1646" i="1"/>
  <c r="AT1646" i="1" s="1"/>
  <c r="AX1574" i="1"/>
  <c r="AX1544" i="1"/>
  <c r="AS1544" i="1"/>
  <c r="AT1544" i="1" s="1"/>
  <c r="AX1486" i="1"/>
  <c r="AS1486" i="1"/>
  <c r="AT1486" i="1" s="1"/>
  <c r="AX1494" i="1"/>
  <c r="AS1494" i="1"/>
  <c r="AT1494" i="1" s="1"/>
  <c r="AX1338" i="1"/>
  <c r="AS1338" i="1"/>
  <c r="AT1338" i="1" s="1"/>
  <c r="AX1263" i="1"/>
  <c r="AS1263" i="1"/>
  <c r="AT1263" i="1" s="1"/>
  <c r="AX1232" i="1"/>
  <c r="AS1232" i="1"/>
  <c r="AT1232" i="1" s="1"/>
  <c r="AX1261" i="1"/>
  <c r="AS1261" i="1"/>
  <c r="AT1261" i="1" s="1"/>
  <c r="AX1013" i="1"/>
  <c r="AS1013" i="1"/>
  <c r="AT1013" i="1" s="1"/>
  <c r="AX1048" i="1"/>
  <c r="AS1048" i="1"/>
  <c r="AT1048" i="1" s="1"/>
  <c r="AX1528" i="1"/>
  <c r="AS1528" i="1"/>
  <c r="AT1528" i="1" s="1"/>
  <c r="AX1283" i="1"/>
  <c r="AS1283" i="1"/>
  <c r="AT1283" i="1" s="1"/>
  <c r="AX993" i="1"/>
  <c r="AS993" i="1"/>
  <c r="AT993" i="1" s="1"/>
  <c r="AX1132" i="1"/>
  <c r="AS1132" i="1"/>
  <c r="AT1132" i="1" s="1"/>
  <c r="AX874" i="1"/>
  <c r="AS874" i="1"/>
  <c r="AT874" i="1" s="1"/>
  <c r="AX410" i="1"/>
  <c r="AS410" i="1"/>
  <c r="AT410" i="1" s="1"/>
  <c r="AX257" i="1"/>
  <c r="AX1081" i="1"/>
  <c r="AS1081" i="1"/>
  <c r="AT1081" i="1" s="1"/>
  <c r="AX936" i="1"/>
  <c r="AS936" i="1"/>
  <c r="AT936" i="1" s="1"/>
  <c r="AX968" i="1"/>
  <c r="AS968" i="1"/>
  <c r="AT968" i="1" s="1"/>
  <c r="AX136" i="1"/>
  <c r="AS136" i="1"/>
  <c r="AT136" i="1" s="1"/>
  <c r="AX608" i="1"/>
  <c r="AS608" i="1"/>
  <c r="AT608" i="1" s="1"/>
  <c r="AX2011" i="1"/>
  <c r="AS2011" i="1"/>
  <c r="AT2011" i="1" s="1"/>
  <c r="AX1971" i="1"/>
  <c r="AX1956" i="1"/>
  <c r="AS1956" i="1"/>
  <c r="AT1956" i="1" s="1"/>
  <c r="AX2003" i="1"/>
  <c r="AS2003" i="1"/>
  <c r="AT2003" i="1" s="1"/>
  <c r="AX1966" i="1"/>
  <c r="AX1940" i="1"/>
  <c r="AS1940" i="1"/>
  <c r="AT1940" i="1" s="1"/>
  <c r="AX1863" i="1"/>
  <c r="AS1863" i="1"/>
  <c r="AT1863" i="1" s="1"/>
  <c r="AX1885" i="1"/>
  <c r="AS1885" i="1"/>
  <c r="AT1885" i="1" s="1"/>
  <c r="AX1891" i="1"/>
  <c r="AS1891" i="1"/>
  <c r="AT1891" i="1" s="1"/>
  <c r="AX1873" i="1"/>
  <c r="AS1873" i="1"/>
  <c r="AT1873" i="1" s="1"/>
  <c r="AX1805" i="1"/>
  <c r="AS1805" i="1"/>
  <c r="AT1805" i="1" s="1"/>
  <c r="AX1823" i="1"/>
  <c r="AS1823" i="1"/>
  <c r="AT1823" i="1" s="1"/>
  <c r="AX1801" i="1"/>
  <c r="AS1801" i="1"/>
  <c r="AT1801" i="1" s="1"/>
  <c r="AX1785" i="1"/>
  <c r="AS1785" i="1"/>
  <c r="AT1785" i="1" s="1"/>
  <c r="AX1762" i="1"/>
  <c r="AS1762" i="1"/>
  <c r="AT1762" i="1" s="1"/>
  <c r="AX1751" i="1"/>
  <c r="AS1751" i="1"/>
  <c r="AT1751" i="1" s="1"/>
  <c r="AX1745" i="1"/>
  <c r="AS1745" i="1"/>
  <c r="AT1745" i="1" s="1"/>
  <c r="AX1719" i="1"/>
  <c r="AS1719" i="1"/>
  <c r="AT1719" i="1" s="1"/>
  <c r="AX1711" i="1"/>
  <c r="AS1711" i="1"/>
  <c r="AT1711" i="1" s="1"/>
  <c r="AX1703" i="1"/>
  <c r="AS1703" i="1"/>
  <c r="AT1703" i="1" s="1"/>
  <c r="AS1742" i="1"/>
  <c r="AT1742" i="1" s="1"/>
  <c r="AX1742" i="1"/>
  <c r="AS1697" i="1"/>
  <c r="AT1697" i="1" s="1"/>
  <c r="AX1697" i="1"/>
  <c r="AX1674" i="1"/>
  <c r="AS1674" i="1"/>
  <c r="AT1674" i="1" s="1"/>
  <c r="AX1620" i="1"/>
  <c r="AS1620" i="1"/>
  <c r="AT1620" i="1" s="1"/>
  <c r="AX1643" i="1"/>
  <c r="AX1607" i="1"/>
  <c r="AX1564" i="1"/>
  <c r="AS1564" i="1"/>
  <c r="AT1564" i="1" s="1"/>
  <c r="AX1548" i="1"/>
  <c r="AS1548" i="1"/>
  <c r="AT1548" i="1" s="1"/>
  <c r="AX1525" i="1"/>
  <c r="AS1525" i="1"/>
  <c r="AT1525" i="1" s="1"/>
  <c r="AX1480" i="1"/>
  <c r="AS1480" i="1"/>
  <c r="AT1480" i="1" s="1"/>
  <c r="AX1460" i="1"/>
  <c r="AS1460" i="1"/>
  <c r="AT1460" i="1" s="1"/>
  <c r="AX1452" i="1"/>
  <c r="AX1333" i="1"/>
  <c r="AS1333" i="1"/>
  <c r="AT1333" i="1" s="1"/>
  <c r="AX1518" i="1"/>
  <c r="AS1518" i="1"/>
  <c r="AT1518" i="1" s="1"/>
  <c r="AX1359" i="1"/>
  <c r="AS1359" i="1"/>
  <c r="AT1359" i="1" s="1"/>
  <c r="AX1253" i="1"/>
  <c r="AS1253" i="1"/>
  <c r="AT1253" i="1" s="1"/>
  <c r="AX1237" i="1"/>
  <c r="AS1237" i="1"/>
  <c r="AT1237" i="1" s="1"/>
  <c r="AX1330" i="1"/>
  <c r="AS1330" i="1"/>
  <c r="AT1330" i="1" s="1"/>
  <c r="AX594" i="1"/>
  <c r="AS594" i="1"/>
  <c r="AT594" i="1" s="1"/>
  <c r="AX2002" i="1"/>
  <c r="AX1960" i="1"/>
  <c r="AX1939" i="1"/>
  <c r="AS1939" i="1"/>
  <c r="AT1939" i="1" s="1"/>
  <c r="AX1846" i="1"/>
  <c r="AS1846" i="1"/>
  <c r="AT1846" i="1" s="1"/>
  <c r="AX1916" i="1"/>
  <c r="AS1916" i="1"/>
  <c r="AT1916" i="1" s="1"/>
  <c r="AX1881" i="1"/>
  <c r="AS1881" i="1"/>
  <c r="AT1881" i="1" s="1"/>
  <c r="AX1921" i="1"/>
  <c r="AS1921" i="1"/>
  <c r="AT1921" i="1" s="1"/>
  <c r="AX1879" i="1"/>
  <c r="AS1879" i="1"/>
  <c r="AT1879" i="1" s="1"/>
  <c r="AX1858" i="1"/>
  <c r="AS1858" i="1"/>
  <c r="AT1858" i="1" s="1"/>
  <c r="AX1840" i="1"/>
  <c r="AS1840" i="1"/>
  <c r="AT1840" i="1" s="1"/>
  <c r="AX1818" i="1"/>
  <c r="AS1818" i="1"/>
  <c r="AT1818" i="1" s="1"/>
  <c r="AX1832" i="1"/>
  <c r="AS1832" i="1"/>
  <c r="AT1832" i="1" s="1"/>
  <c r="AX1843" i="1"/>
  <c r="AS1843" i="1"/>
  <c r="AT1843" i="1" s="1"/>
  <c r="AX1778" i="1"/>
  <c r="AS1778" i="1"/>
  <c r="AT1778" i="1" s="1"/>
  <c r="AX1796" i="1"/>
  <c r="AS1796" i="1"/>
  <c r="AT1796" i="1" s="1"/>
  <c r="AX1781" i="1"/>
  <c r="AS1781" i="1"/>
  <c r="AT1781" i="1" s="1"/>
  <c r="AX1775" i="1"/>
  <c r="AS1775" i="1"/>
  <c r="AT1775" i="1" s="1"/>
  <c r="AX1750" i="1"/>
  <c r="AS1750" i="1"/>
  <c r="AT1750" i="1" s="1"/>
  <c r="AX1715" i="1"/>
  <c r="AS1715" i="1"/>
  <c r="AT1715" i="1" s="1"/>
  <c r="AX1687" i="1"/>
  <c r="AS1687" i="1"/>
  <c r="AT1687" i="1" s="1"/>
  <c r="AX1622" i="1"/>
  <c r="AS1622" i="1"/>
  <c r="AT1622" i="1" s="1"/>
  <c r="AX1579" i="1"/>
  <c r="AX1556" i="1"/>
  <c r="AS1556" i="1"/>
  <c r="AT1556" i="1" s="1"/>
  <c r="AX1447" i="1"/>
  <c r="AS1447" i="1"/>
  <c r="AT1447" i="1" s="1"/>
  <c r="AX1219" i="1"/>
  <c r="AS1219" i="1"/>
  <c r="AT1219" i="1" s="1"/>
  <c r="AX237" i="1"/>
  <c r="AS237" i="1"/>
  <c r="AT237" i="1" s="1"/>
  <c r="AX1257" i="1"/>
  <c r="AS1257" i="1"/>
  <c r="AT1257" i="1" s="1"/>
  <c r="AX450" i="1"/>
  <c r="AS450" i="1"/>
  <c r="AT450" i="1" s="1"/>
  <c r="AX2010" i="1"/>
  <c r="AS2010" i="1"/>
  <c r="AT2010" i="1" s="1"/>
  <c r="AX1942" i="1"/>
  <c r="AS1942" i="1"/>
  <c r="AT1942" i="1" s="1"/>
  <c r="AX1934" i="1"/>
  <c r="AS1934" i="1"/>
  <c r="AT1934" i="1" s="1"/>
  <c r="AX1965" i="1"/>
  <c r="AX1973" i="1"/>
  <c r="AS1973" i="1"/>
  <c r="AT1973" i="1" s="1"/>
  <c r="AX1958" i="1"/>
  <c r="AX1961" i="1"/>
  <c r="AX1911" i="1"/>
  <c r="AS1911" i="1"/>
  <c r="AT1911" i="1" s="1"/>
  <c r="AX1919" i="1"/>
  <c r="AS1919" i="1"/>
  <c r="AT1919" i="1" s="1"/>
  <c r="AX1871" i="1"/>
  <c r="AS1871" i="1"/>
  <c r="AT1871" i="1" s="1"/>
  <c r="AX1844" i="1"/>
  <c r="AS1844" i="1"/>
  <c r="AT1844" i="1" s="1"/>
  <c r="AX1861" i="1"/>
  <c r="AS1861" i="1"/>
  <c r="AT1861" i="1" s="1"/>
  <c r="AX1813" i="1"/>
  <c r="AS1813" i="1"/>
  <c r="AT1813" i="1" s="1"/>
  <c r="AX1763" i="1"/>
  <c r="AS1763" i="1"/>
  <c r="AT1763" i="1" s="1"/>
  <c r="AS1768" i="1"/>
  <c r="AT1768" i="1" s="1"/>
  <c r="AX1768" i="1"/>
  <c r="AX1723" i="1"/>
  <c r="AS1723" i="1"/>
  <c r="AT1723" i="1" s="1"/>
  <c r="AX1708" i="1"/>
  <c r="AS1708" i="1"/>
  <c r="AT1708" i="1" s="1"/>
  <c r="AX1652" i="1"/>
  <c r="AS1652" i="1"/>
  <c r="AT1652" i="1" s="1"/>
  <c r="AX1706" i="1"/>
  <c r="AS1706" i="1"/>
  <c r="AT1706" i="1" s="1"/>
  <c r="AX1635" i="1"/>
  <c r="AS1635" i="1"/>
  <c r="AT1635" i="1" s="1"/>
  <c r="AX1605" i="1"/>
  <c r="AX1562" i="1"/>
  <c r="AS1562" i="1"/>
  <c r="AT1562" i="1" s="1"/>
  <c r="AX1581" i="1"/>
  <c r="AS1581" i="1"/>
  <c r="AT1581" i="1" s="1"/>
  <c r="AX1573" i="1"/>
  <c r="AX1526" i="1"/>
  <c r="AS1526" i="1"/>
  <c r="AT1526" i="1" s="1"/>
  <c r="AX1477" i="1"/>
  <c r="AS1477" i="1"/>
  <c r="AT1477" i="1" s="1"/>
  <c r="AX1533" i="1"/>
  <c r="AS1533" i="1"/>
  <c r="AT1533" i="1" s="1"/>
  <c r="AX1484" i="1"/>
  <c r="AS1484" i="1"/>
  <c r="AT1484" i="1" s="1"/>
  <c r="AX1300" i="1"/>
  <c r="AS1300" i="1"/>
  <c r="AT1300" i="1" s="1"/>
  <c r="AX1221" i="1"/>
  <c r="AS1221" i="1"/>
  <c r="AT1221" i="1" s="1"/>
  <c r="AX1199" i="1"/>
  <c r="AS1199" i="1"/>
  <c r="AT1199" i="1" s="1"/>
  <c r="AX600" i="1"/>
  <c r="AS600" i="1"/>
  <c r="AT600" i="1" s="1"/>
  <c r="AX282" i="1"/>
  <c r="AX817" i="1"/>
  <c r="AS817" i="1"/>
  <c r="AT817" i="1" s="1"/>
  <c r="AX616" i="1"/>
  <c r="AS616" i="1"/>
  <c r="AT616" i="1" s="1"/>
  <c r="AX1967" i="1"/>
  <c r="AX1983" i="1"/>
  <c r="AS1983" i="1"/>
  <c r="AT1983" i="1" s="1"/>
  <c r="AX1962" i="1"/>
  <c r="AX1970" i="1"/>
  <c r="AX1981" i="1"/>
  <c r="AS1981" i="1"/>
  <c r="AT1981" i="1" s="1"/>
  <c r="AX1994" i="1"/>
  <c r="AX1845" i="1"/>
  <c r="AS1845" i="1"/>
  <c r="AT1845" i="1" s="1"/>
  <c r="AX1902" i="1"/>
  <c r="AS1902" i="1"/>
  <c r="AT1902" i="1" s="1"/>
  <c r="AX1903" i="1"/>
  <c r="AS1903" i="1"/>
  <c r="AT1903" i="1" s="1"/>
  <c r="AX1897" i="1"/>
  <c r="AS1897" i="1"/>
  <c r="AT1897" i="1" s="1"/>
  <c r="AX1917" i="1"/>
  <c r="AS1917" i="1"/>
  <c r="AT1917" i="1" s="1"/>
  <c r="AX1829" i="1"/>
  <c r="AS1829" i="1"/>
  <c r="AT1829" i="1" s="1"/>
  <c r="AX1852" i="1"/>
  <c r="AS1852" i="1"/>
  <c r="AT1852" i="1" s="1"/>
  <c r="AX1860" i="1"/>
  <c r="AS1860" i="1"/>
  <c r="AT1860" i="1" s="1"/>
  <c r="AX1773" i="1"/>
  <c r="AS1773" i="1"/>
  <c r="AT1773" i="1" s="1"/>
  <c r="AX1836" i="1"/>
  <c r="AS1836" i="1"/>
  <c r="AT1836" i="1" s="1"/>
  <c r="AX1772" i="1"/>
  <c r="AS1772" i="1"/>
  <c r="AT1772" i="1" s="1"/>
  <c r="AX1777" i="1"/>
  <c r="AS1777" i="1"/>
  <c r="AT1777" i="1" s="1"/>
  <c r="AX1792" i="1"/>
  <c r="AS1792" i="1"/>
  <c r="AT1792" i="1" s="1"/>
  <c r="AS1698" i="1"/>
  <c r="AT1698" i="1" s="1"/>
  <c r="AX1698" i="1"/>
  <c r="AX1707" i="1"/>
  <c r="AS1707" i="1"/>
  <c r="AT1707" i="1" s="1"/>
  <c r="AX1760" i="1"/>
  <c r="AS1760" i="1"/>
  <c r="AT1760" i="1" s="1"/>
  <c r="AX1679" i="1"/>
  <c r="AS1679" i="1"/>
  <c r="AT1679" i="1" s="1"/>
  <c r="AX1653" i="1"/>
  <c r="AS1653" i="1"/>
  <c r="AT1653" i="1" s="1"/>
  <c r="AX1604" i="1"/>
  <c r="AX1645" i="1"/>
  <c r="AX1558" i="1"/>
  <c r="AS1558" i="1"/>
  <c r="AT1558" i="1" s="1"/>
  <c r="AX1509" i="1"/>
  <c r="AS1509" i="1"/>
  <c r="AT1509" i="1" s="1"/>
  <c r="AX1510" i="1"/>
  <c r="AS1510" i="1"/>
  <c r="AT1510" i="1" s="1"/>
  <c r="AX1546" i="1"/>
  <c r="AS1546" i="1"/>
  <c r="AT1546" i="1" s="1"/>
  <c r="AX1512" i="1"/>
  <c r="AS1512" i="1"/>
  <c r="AT1512" i="1" s="1"/>
  <c r="AX1395" i="1"/>
  <c r="AS1395" i="1"/>
  <c r="AT1395" i="1" s="1"/>
  <c r="AX1334" i="1"/>
  <c r="AS1334" i="1"/>
  <c r="AT1334" i="1" s="1"/>
  <c r="AX1146" i="1"/>
  <c r="AS1146" i="1"/>
  <c r="AT1146" i="1" s="1"/>
  <c r="AX1490" i="1"/>
  <c r="AS1490" i="1"/>
  <c r="AT1490" i="1" s="1"/>
  <c r="AX1423" i="1"/>
  <c r="AS1423" i="1"/>
  <c r="AT1423" i="1" s="1"/>
  <c r="AX1239" i="1"/>
  <c r="AS1239" i="1"/>
  <c r="AT1239" i="1" s="1"/>
  <c r="AX1073" i="1"/>
  <c r="AS1073" i="1"/>
  <c r="AT1073" i="1" s="1"/>
  <c r="AX958" i="1"/>
  <c r="AS958" i="1"/>
  <c r="AT958" i="1" s="1"/>
  <c r="AX1052" i="1"/>
  <c r="AS1052" i="1"/>
  <c r="AT1052" i="1" s="1"/>
  <c r="AX942" i="1"/>
  <c r="AS942" i="1"/>
  <c r="AT942" i="1" s="1"/>
  <c r="AX1037" i="1"/>
  <c r="AS1037" i="1"/>
  <c r="AT1037" i="1" s="1"/>
  <c r="AX525" i="1"/>
  <c r="AS525" i="1"/>
  <c r="AT525" i="1" s="1"/>
  <c r="AX822" i="1"/>
  <c r="AS822" i="1"/>
  <c r="AT822" i="1" s="1"/>
  <c r="AX1953" i="1"/>
  <c r="AS1953" i="1"/>
  <c r="AT1953" i="1" s="1"/>
  <c r="AX1932" i="1"/>
  <c r="AS1932" i="1"/>
  <c r="AT1932" i="1" s="1"/>
  <c r="AX1938" i="1"/>
  <c r="AS1938" i="1"/>
  <c r="AT1938" i="1" s="1"/>
  <c r="AX1868" i="1"/>
  <c r="AS1868" i="1"/>
  <c r="AT1868" i="1" s="1"/>
  <c r="AX1913" i="1"/>
  <c r="AS1913" i="1"/>
  <c r="AT1913" i="1" s="1"/>
  <c r="AX1887" i="1"/>
  <c r="AS1887" i="1"/>
  <c r="AT1887" i="1" s="1"/>
  <c r="AX1870" i="1"/>
  <c r="AS1870" i="1"/>
  <c r="AT1870" i="1" s="1"/>
  <c r="AX1837" i="1"/>
  <c r="AS1837" i="1"/>
  <c r="AT1837" i="1" s="1"/>
  <c r="AX1739" i="1"/>
  <c r="AS1739" i="1"/>
  <c r="AT1739" i="1" s="1"/>
  <c r="AX1720" i="1"/>
  <c r="AS1720" i="1"/>
  <c r="AT1720" i="1" s="1"/>
  <c r="AX1759" i="1"/>
  <c r="AS1759" i="1"/>
  <c r="AT1759" i="1" s="1"/>
  <c r="AX1685" i="1"/>
  <c r="AS1685" i="1"/>
  <c r="AT1685" i="1" s="1"/>
  <c r="AX1758" i="1"/>
  <c r="AS1758" i="1"/>
  <c r="AT1758" i="1" s="1"/>
  <c r="AX1651" i="1"/>
  <c r="AS1651" i="1"/>
  <c r="AT1651" i="1" s="1"/>
  <c r="AS1696" i="1"/>
  <c r="AT1696" i="1" s="1"/>
  <c r="AX1696" i="1"/>
  <c r="AX1676" i="1"/>
  <c r="AS1676" i="1"/>
  <c r="AT1676" i="1" s="1"/>
  <c r="AX1641" i="1"/>
  <c r="AX1595" i="1"/>
  <c r="AS1595" i="1"/>
  <c r="AT1595" i="1" s="1"/>
  <c r="AX1565" i="1"/>
  <c r="AX1570" i="1"/>
  <c r="AX1532" i="1"/>
  <c r="AS1532" i="1"/>
  <c r="AT1532" i="1" s="1"/>
  <c r="AX1429" i="1"/>
  <c r="AS1429" i="1"/>
  <c r="AT1429" i="1" s="1"/>
  <c r="AX1357" i="1"/>
  <c r="AS1357" i="1"/>
  <c r="AT1357" i="1" s="1"/>
  <c r="AX1287" i="1"/>
  <c r="AS1287" i="1"/>
  <c r="AT1287" i="1" s="1"/>
  <c r="AX1322" i="1"/>
  <c r="AS1322" i="1"/>
  <c r="AT1322" i="1" s="1"/>
  <c r="AX1043" i="1"/>
  <c r="AS1043" i="1"/>
  <c r="AT1043" i="1" s="1"/>
  <c r="AX1050" i="1"/>
  <c r="AS1050" i="1"/>
  <c r="AT1050" i="1" s="1"/>
  <c r="AX1058" i="1"/>
  <c r="AS1058" i="1"/>
  <c r="AT1058" i="1" s="1"/>
  <c r="AX1271" i="1"/>
  <c r="AX248" i="1"/>
  <c r="AS248" i="1"/>
  <c r="AT248" i="1" s="1"/>
  <c r="AX723" i="1"/>
  <c r="AS723" i="1"/>
  <c r="AT723" i="1" s="1"/>
  <c r="AX57" i="1"/>
  <c r="AS57" i="1"/>
  <c r="AT57" i="1" s="1"/>
  <c r="AX976" i="1"/>
  <c r="AS976" i="1"/>
  <c r="AT976" i="1" s="1"/>
  <c r="AX1127" i="1"/>
  <c r="AS1127" i="1"/>
  <c r="AT1127" i="1" s="1"/>
  <c r="AX493" i="1"/>
  <c r="AS493" i="1"/>
  <c r="AT493" i="1" s="1"/>
  <c r="AX105" i="1"/>
  <c r="AS105" i="1"/>
  <c r="AT105" i="1" s="1"/>
  <c r="AX363" i="1"/>
  <c r="AS363" i="1"/>
  <c r="AT363" i="1" s="1"/>
  <c r="AX355" i="1"/>
  <c r="AS355" i="1"/>
  <c r="AT355" i="1" s="1"/>
  <c r="AX1378" i="1"/>
  <c r="AS1378" i="1"/>
  <c r="AT1378" i="1" s="1"/>
  <c r="AX919" i="1"/>
  <c r="AS919" i="1"/>
  <c r="AT919" i="1" s="1"/>
  <c r="AX733" i="1"/>
  <c r="AS733" i="1"/>
  <c r="AT733" i="1" s="1"/>
  <c r="AX1424" i="1"/>
  <c r="AS1424" i="1"/>
  <c r="AT1424" i="1" s="1"/>
  <c r="AX1520" i="1"/>
  <c r="AS1520" i="1"/>
  <c r="AT1520" i="1" s="1"/>
  <c r="AX1397" i="1"/>
  <c r="AS1397" i="1"/>
  <c r="AT1397" i="1" s="1"/>
  <c r="AX1382" i="1"/>
  <c r="AS1382" i="1"/>
  <c r="AT1382" i="1" s="1"/>
  <c r="AX1289" i="1"/>
  <c r="AS1289" i="1"/>
  <c r="AT1289" i="1" s="1"/>
  <c r="AX1312" i="1"/>
  <c r="AS1312" i="1"/>
  <c r="AT1312" i="1" s="1"/>
  <c r="AX1306" i="1"/>
  <c r="AS1306" i="1"/>
  <c r="AT1306" i="1" s="1"/>
  <c r="AX1228" i="1"/>
  <c r="AS1228" i="1"/>
  <c r="AT1228" i="1" s="1"/>
  <c r="AX1135" i="1"/>
  <c r="AS1135" i="1"/>
  <c r="AT1135" i="1" s="1"/>
  <c r="AX984" i="1"/>
  <c r="AS984" i="1"/>
  <c r="AT984" i="1" s="1"/>
  <c r="AX1047" i="1"/>
  <c r="AS1047" i="1"/>
  <c r="AT1047" i="1" s="1"/>
  <c r="AX929" i="1"/>
  <c r="AS929" i="1"/>
  <c r="AT929" i="1" s="1"/>
  <c r="AX783" i="1"/>
  <c r="AS783" i="1"/>
  <c r="AT783" i="1" s="1"/>
  <c r="AX414" i="1"/>
  <c r="AS414" i="1"/>
  <c r="AT414" i="1" s="1"/>
  <c r="AX93" i="1"/>
  <c r="AS93" i="1"/>
  <c r="AT93" i="1" s="1"/>
  <c r="AX384" i="1"/>
  <c r="AS384" i="1"/>
  <c r="AT384" i="1" s="1"/>
  <c r="AX1229" i="1"/>
  <c r="AS1229" i="1"/>
  <c r="AT1229" i="1" s="1"/>
  <c r="AX1122" i="1"/>
  <c r="AS1122" i="1"/>
  <c r="AT1122" i="1" s="1"/>
  <c r="AX887" i="1"/>
  <c r="AS887" i="1"/>
  <c r="AT887" i="1" s="1"/>
  <c r="AX830" i="1"/>
  <c r="AS830" i="1"/>
  <c r="AT830" i="1" s="1"/>
  <c r="AX177" i="1"/>
  <c r="AS177" i="1"/>
  <c r="AT177" i="1" s="1"/>
  <c r="AX236" i="1"/>
  <c r="AS236" i="1"/>
  <c r="AT236" i="1" s="1"/>
  <c r="AX394" i="1"/>
  <c r="AS394" i="1"/>
  <c r="AT394" i="1" s="1"/>
  <c r="AX775" i="1"/>
  <c r="AS775" i="1"/>
  <c r="AT775" i="1" s="1"/>
  <c r="AX256" i="1"/>
  <c r="AX310" i="1"/>
  <c r="AS310" i="1"/>
  <c r="AT310" i="1" s="1"/>
  <c r="AX899" i="1"/>
  <c r="AS899" i="1"/>
  <c r="AT899" i="1" s="1"/>
  <c r="AX767" i="1"/>
  <c r="AS767" i="1"/>
  <c r="AT767" i="1" s="1"/>
  <c r="AX619" i="1"/>
  <c r="AS619" i="1"/>
  <c r="AT619" i="1" s="1"/>
  <c r="AX597" i="1"/>
  <c r="AS597" i="1"/>
  <c r="AT597" i="1" s="1"/>
  <c r="AX498" i="1"/>
  <c r="AS498" i="1"/>
  <c r="AT498" i="1" s="1"/>
  <c r="AX156" i="1"/>
  <c r="AS156" i="1"/>
  <c r="AT156" i="1" s="1"/>
  <c r="AX1326" i="1"/>
  <c r="AS1326" i="1"/>
  <c r="AT1326" i="1" s="1"/>
  <c r="AX1203" i="1"/>
  <c r="AS1203" i="1"/>
  <c r="AT1203" i="1" s="1"/>
  <c r="AX1169" i="1"/>
  <c r="AS1169" i="1"/>
  <c r="AT1169" i="1" s="1"/>
  <c r="AX859" i="1"/>
  <c r="AS859" i="1"/>
  <c r="AT859" i="1" s="1"/>
  <c r="AX847" i="1"/>
  <c r="AS847" i="1"/>
  <c r="AT847" i="1" s="1"/>
  <c r="AX636" i="1"/>
  <c r="AS636" i="1"/>
  <c r="AT636" i="1" s="1"/>
  <c r="AX894" i="1"/>
  <c r="AS894" i="1"/>
  <c r="AT894" i="1" s="1"/>
  <c r="AX1062" i="1"/>
  <c r="AS1062" i="1"/>
  <c r="AT1062" i="1" s="1"/>
  <c r="AX876" i="1"/>
  <c r="AS876" i="1"/>
  <c r="AT876" i="1" s="1"/>
  <c r="AX703" i="1"/>
  <c r="AS703" i="1"/>
  <c r="AT703" i="1" s="1"/>
  <c r="AX53" i="1"/>
  <c r="AS53" i="1"/>
  <c r="AT53" i="1" s="1"/>
  <c r="AX1463" i="1"/>
  <c r="AS1463" i="1"/>
  <c r="AT1463" i="1" s="1"/>
  <c r="AX1370" i="1"/>
  <c r="AS1370" i="1"/>
  <c r="AT1370" i="1" s="1"/>
  <c r="AX1006" i="1"/>
  <c r="AS1006" i="1"/>
  <c r="AT1006" i="1" s="1"/>
  <c r="AS1699" i="1"/>
  <c r="AT1699" i="1" s="1"/>
  <c r="AX1699" i="1"/>
  <c r="AX1662" i="1"/>
  <c r="AX1628" i="1"/>
  <c r="AS1628" i="1"/>
  <c r="AT1628" i="1" s="1"/>
  <c r="AX1639" i="1"/>
  <c r="AX1580" i="1"/>
  <c r="AS1580" i="1"/>
  <c r="AT1580" i="1" s="1"/>
  <c r="AX1592" i="1"/>
  <c r="AS1592" i="1"/>
  <c r="AT1592" i="1" s="1"/>
  <c r="AX1553" i="1"/>
  <c r="AS1553" i="1"/>
  <c r="AT1553" i="1" s="1"/>
  <c r="AX1566" i="1"/>
  <c r="AX1554" i="1"/>
  <c r="AS1554" i="1"/>
  <c r="AT1554" i="1" s="1"/>
  <c r="AX1567" i="1"/>
  <c r="AX1531" i="1"/>
  <c r="AS1531" i="1"/>
  <c r="AT1531" i="1" s="1"/>
  <c r="AX1577" i="1"/>
  <c r="AX1608" i="1"/>
  <c r="AX1501" i="1"/>
  <c r="AS1501" i="1"/>
  <c r="AT1501" i="1" s="1"/>
  <c r="AX1260" i="1"/>
  <c r="AS1260" i="1"/>
  <c r="AT1260" i="1" s="1"/>
  <c r="AX1196" i="1"/>
  <c r="AS1196" i="1"/>
  <c r="AT1196" i="1" s="1"/>
  <c r="AX959" i="1"/>
  <c r="AS959" i="1"/>
  <c r="AT959" i="1" s="1"/>
  <c r="AX1118" i="1"/>
  <c r="AS1118" i="1"/>
  <c r="AT1118" i="1" s="1"/>
  <c r="AX866" i="1"/>
  <c r="AS866" i="1"/>
  <c r="AT866" i="1" s="1"/>
  <c r="AX987" i="1"/>
  <c r="AS987" i="1"/>
  <c r="AT987" i="1" s="1"/>
  <c r="AX1448" i="1"/>
  <c r="AS1448" i="1"/>
  <c r="AT1448" i="1" s="1"/>
  <c r="AX1670" i="1"/>
  <c r="AS1670" i="1"/>
  <c r="AT1670" i="1" s="1"/>
  <c r="AX1469" i="1"/>
  <c r="AS1469" i="1"/>
  <c r="AT1469" i="1" s="1"/>
  <c r="AX1443" i="1"/>
  <c r="AS1443" i="1"/>
  <c r="AT1443" i="1" s="1"/>
  <c r="AX1302" i="1"/>
  <c r="AS1302" i="1"/>
  <c r="AT1302" i="1" s="1"/>
  <c r="AX1125" i="1"/>
  <c r="AS1125" i="1"/>
  <c r="AT1125" i="1" s="1"/>
  <c r="AX810" i="1"/>
  <c r="AS810" i="1"/>
  <c r="AT810" i="1" s="1"/>
  <c r="AX950" i="1"/>
  <c r="AS950" i="1"/>
  <c r="AT950" i="1" s="1"/>
  <c r="AX765" i="1"/>
  <c r="AS765" i="1"/>
  <c r="AT765" i="1" s="1"/>
  <c r="AX340" i="1"/>
  <c r="AS340" i="1"/>
  <c r="AT340" i="1" s="1"/>
  <c r="AX550" i="1"/>
  <c r="AS550" i="1"/>
  <c r="AT550" i="1" s="1"/>
  <c r="AX544" i="1"/>
  <c r="AS544" i="1"/>
  <c r="AT544" i="1" s="1"/>
  <c r="AX568" i="1"/>
  <c r="AS568" i="1"/>
  <c r="AT568" i="1" s="1"/>
  <c r="AX265" i="1"/>
  <c r="AX132" i="1"/>
  <c r="AS132" i="1"/>
  <c r="AT132" i="1" s="1"/>
  <c r="AX303" i="1"/>
  <c r="AS303" i="1"/>
  <c r="AT303" i="1" s="1"/>
  <c r="AX1373" i="1"/>
  <c r="AS1373" i="1"/>
  <c r="AT1373" i="1" s="1"/>
  <c r="AX1343" i="1"/>
  <c r="AS1343" i="1"/>
  <c r="AT1343" i="1" s="1"/>
  <c r="AX1206" i="1"/>
  <c r="AS1206" i="1"/>
  <c r="AT1206" i="1" s="1"/>
  <c r="AX1142" i="1"/>
  <c r="AS1142" i="1"/>
  <c r="AT1142" i="1" s="1"/>
  <c r="AX1029" i="1"/>
  <c r="AS1029" i="1"/>
  <c r="AT1029" i="1" s="1"/>
  <c r="AX870" i="1"/>
  <c r="AS870" i="1"/>
  <c r="AT870" i="1" s="1"/>
  <c r="AX863" i="1"/>
  <c r="AS863" i="1"/>
  <c r="AT863" i="1" s="1"/>
  <c r="AX787" i="1"/>
  <c r="AS787" i="1"/>
  <c r="AT787" i="1" s="1"/>
  <c r="AX402" i="1"/>
  <c r="AS402" i="1"/>
  <c r="AT402" i="1" s="1"/>
  <c r="AX482" i="1"/>
  <c r="AS482" i="1"/>
  <c r="AT482" i="1" s="1"/>
  <c r="AX400" i="1"/>
  <c r="AS400" i="1"/>
  <c r="AT400" i="1" s="1"/>
  <c r="AX536" i="1"/>
  <c r="AS536" i="1"/>
  <c r="AT536" i="1" s="1"/>
  <c r="AX404" i="1"/>
  <c r="AS404" i="1"/>
  <c r="AT404" i="1" s="1"/>
  <c r="AX211" i="1"/>
  <c r="AS211" i="1"/>
  <c r="AT211" i="1" s="1"/>
  <c r="AX351" i="1"/>
  <c r="AS351" i="1"/>
  <c r="AT351" i="1" s="1"/>
  <c r="AX468" i="1"/>
  <c r="AS468" i="1"/>
  <c r="AT468" i="1" s="1"/>
  <c r="AX49" i="1"/>
  <c r="AS49" i="1"/>
  <c r="AT49" i="1" s="1"/>
  <c r="AX785" i="1"/>
  <c r="AS785" i="1"/>
  <c r="AT785" i="1" s="1"/>
  <c r="AX903" i="1"/>
  <c r="AS903" i="1"/>
  <c r="AT903" i="1" s="1"/>
  <c r="AX927" i="1"/>
  <c r="AS927" i="1"/>
  <c r="AT927" i="1" s="1"/>
  <c r="AX739" i="1"/>
  <c r="AS739" i="1"/>
  <c r="AT739" i="1" s="1"/>
  <c r="AX645" i="1"/>
  <c r="AS645" i="1"/>
  <c r="AT645" i="1" s="1"/>
  <c r="AX527" i="1"/>
  <c r="AS527" i="1"/>
  <c r="AT527" i="1" s="1"/>
  <c r="AX385" i="1"/>
  <c r="AS385" i="1"/>
  <c r="AT385" i="1" s="1"/>
  <c r="AX144" i="1"/>
  <c r="AS144" i="1"/>
  <c r="AT144" i="1" s="1"/>
  <c r="AX424" i="1"/>
  <c r="AS424" i="1"/>
  <c r="AT424" i="1" s="1"/>
  <c r="AX953" i="1"/>
  <c r="AS953" i="1"/>
  <c r="AT953" i="1" s="1"/>
  <c r="AX800" i="1"/>
  <c r="AS800" i="1"/>
  <c r="AT800" i="1" s="1"/>
  <c r="AX667" i="1"/>
  <c r="AS667" i="1"/>
  <c r="AT667" i="1" s="1"/>
  <c r="AX459" i="1"/>
  <c r="AS459" i="1"/>
  <c r="AT459" i="1" s="1"/>
  <c r="AX1372" i="1"/>
  <c r="AS1372" i="1"/>
  <c r="AT1372" i="1" s="1"/>
  <c r="AX832" i="1"/>
  <c r="AS832" i="1"/>
  <c r="AT832" i="1" s="1"/>
  <c r="AX799" i="1"/>
  <c r="AS799" i="1"/>
  <c r="AT799" i="1" s="1"/>
  <c r="AX562" i="1"/>
  <c r="AS562" i="1"/>
  <c r="AT562" i="1" s="1"/>
  <c r="AX571" i="1"/>
  <c r="AS571" i="1"/>
  <c r="AT571" i="1" s="1"/>
  <c r="AX155" i="1"/>
  <c r="AS155" i="1"/>
  <c r="AT155" i="1" s="1"/>
  <c r="AX314" i="1"/>
  <c r="AS314" i="1"/>
  <c r="AT314" i="1" s="1"/>
  <c r="AX982" i="1"/>
  <c r="AS982" i="1"/>
  <c r="AT982" i="1" s="1"/>
  <c r="AX909" i="1"/>
  <c r="AS909" i="1"/>
  <c r="AT909" i="1" s="1"/>
  <c r="AX631" i="1"/>
  <c r="AS631" i="1"/>
  <c r="AT631" i="1" s="1"/>
  <c r="AX89" i="1"/>
  <c r="AS89" i="1"/>
  <c r="AT89" i="1" s="1"/>
  <c r="AX160" i="1"/>
  <c r="AS160" i="1"/>
  <c r="AT160" i="1" s="1"/>
  <c r="AX943" i="1"/>
  <c r="AS943" i="1"/>
  <c r="AT943" i="1" s="1"/>
  <c r="AX669" i="1"/>
  <c r="AS669" i="1"/>
  <c r="AT669" i="1" s="1"/>
  <c r="AX258" i="1"/>
  <c r="AX1277" i="1"/>
  <c r="AX1193" i="1"/>
  <c r="AS1193" i="1"/>
  <c r="AT1193" i="1" s="1"/>
  <c r="AX1035" i="1"/>
  <c r="AS1035" i="1"/>
  <c r="AT1035" i="1" s="1"/>
  <c r="AX1245" i="1"/>
  <c r="AS1245" i="1"/>
  <c r="AT1245" i="1" s="1"/>
  <c r="AX935" i="1"/>
  <c r="AS935" i="1"/>
  <c r="AT935" i="1" s="1"/>
  <c r="AX957" i="1"/>
  <c r="AS957" i="1"/>
  <c r="AT957" i="1" s="1"/>
  <c r="AX986" i="1"/>
  <c r="AS986" i="1"/>
  <c r="AT986" i="1" s="1"/>
  <c r="AX1572" i="1"/>
  <c r="AX1557" i="1"/>
  <c r="AS1557" i="1"/>
  <c r="AT1557" i="1" s="1"/>
  <c r="AX1295" i="1"/>
  <c r="AS1295" i="1"/>
  <c r="AT1295" i="1" s="1"/>
  <c r="AX1187" i="1"/>
  <c r="AX1059" i="1"/>
  <c r="AS1059" i="1"/>
  <c r="AT1059" i="1" s="1"/>
  <c r="AX1191" i="1"/>
  <c r="AX1041" i="1"/>
  <c r="AS1041" i="1"/>
  <c r="AT1041" i="1" s="1"/>
  <c r="AX1028" i="1"/>
  <c r="AS1028" i="1"/>
  <c r="AT1028" i="1" s="1"/>
  <c r="AX907" i="1"/>
  <c r="AS907" i="1"/>
  <c r="AT907" i="1" s="1"/>
  <c r="AX824" i="1"/>
  <c r="AS824" i="1"/>
  <c r="AT824" i="1" s="1"/>
  <c r="AX528" i="1"/>
  <c r="AS528" i="1"/>
  <c r="AT528" i="1" s="1"/>
  <c r="AX709" i="1"/>
  <c r="AS709" i="1"/>
  <c r="AT709" i="1" s="1"/>
  <c r="AX331" i="1"/>
  <c r="AS331" i="1"/>
  <c r="AT331" i="1" s="1"/>
  <c r="AX97" i="1"/>
  <c r="AS97" i="1"/>
  <c r="AT97" i="1" s="1"/>
  <c r="AX318" i="1"/>
  <c r="AS318" i="1"/>
  <c r="AT318" i="1" s="1"/>
  <c r="AX429" i="1"/>
  <c r="AS429" i="1"/>
  <c r="AT429" i="1" s="1"/>
  <c r="AX1346" i="1"/>
  <c r="AS1346" i="1"/>
  <c r="AT1346" i="1" s="1"/>
  <c r="AX1216" i="1"/>
  <c r="AS1216" i="1"/>
  <c r="AT1216" i="1" s="1"/>
  <c r="AX1179" i="1"/>
  <c r="AX1174" i="1"/>
  <c r="AS1174" i="1"/>
  <c r="AT1174" i="1" s="1"/>
  <c r="AX1167" i="1"/>
  <c r="AS1167" i="1"/>
  <c r="AT1167" i="1" s="1"/>
  <c r="AX1025" i="1"/>
  <c r="AS1025" i="1"/>
  <c r="AT1025" i="1" s="1"/>
  <c r="AX779" i="1"/>
  <c r="AS779" i="1"/>
  <c r="AT779" i="1" s="1"/>
  <c r="AX992" i="1"/>
  <c r="AS992" i="1"/>
  <c r="AT992" i="1" s="1"/>
  <c r="AX868" i="1"/>
  <c r="AS868" i="1"/>
  <c r="AT868" i="1" s="1"/>
  <c r="AX816" i="1"/>
  <c r="AS816" i="1"/>
  <c r="AT816" i="1" s="1"/>
  <c r="AX701" i="1"/>
  <c r="AS701" i="1"/>
  <c r="AT701" i="1" s="1"/>
  <c r="AX123" i="1"/>
  <c r="AS123" i="1"/>
  <c r="AT123" i="1" s="1"/>
  <c r="AX95" i="1"/>
  <c r="AS95" i="1"/>
  <c r="AT95" i="1" s="1"/>
  <c r="AX255" i="1"/>
  <c r="AS255" i="1"/>
  <c r="AT255" i="1" s="1"/>
  <c r="AX222" i="1"/>
  <c r="AS222" i="1"/>
  <c r="AT222" i="1" s="1"/>
  <c r="AX930" i="1"/>
  <c r="AS930" i="1"/>
  <c r="AT930" i="1" s="1"/>
  <c r="AX324" i="1"/>
  <c r="AS324" i="1"/>
  <c r="AT324" i="1" s="1"/>
  <c r="AX686" i="1"/>
  <c r="AS686" i="1"/>
  <c r="AT686" i="1" s="1"/>
  <c r="AX674" i="1"/>
  <c r="AX642" i="1"/>
  <c r="AS642" i="1"/>
  <c r="AT642" i="1" s="1"/>
  <c r="AX112" i="1"/>
  <c r="AS112" i="1"/>
  <c r="AT112" i="1" s="1"/>
  <c r="AX232" i="1"/>
  <c r="AS232" i="1"/>
  <c r="AT232" i="1" s="1"/>
  <c r="AX223" i="1"/>
  <c r="AS223" i="1"/>
  <c r="AT223" i="1" s="1"/>
  <c r="AX334" i="1"/>
  <c r="AS334" i="1"/>
  <c r="AT334" i="1" s="1"/>
  <c r="AX320" i="1"/>
  <c r="AS320" i="1"/>
  <c r="AT320" i="1" s="1"/>
  <c r="AX828" i="1"/>
  <c r="AS828" i="1"/>
  <c r="AT828" i="1" s="1"/>
  <c r="AX860" i="1"/>
  <c r="AS860" i="1"/>
  <c r="AT860" i="1" s="1"/>
  <c r="AX582" i="1"/>
  <c r="AS582" i="1"/>
  <c r="AT582" i="1" s="1"/>
  <c r="AX29" i="1"/>
  <c r="AS29" i="1"/>
  <c r="AT29" i="1" s="1"/>
  <c r="AX444" i="1"/>
  <c r="AS444" i="1"/>
  <c r="AT444" i="1" s="1"/>
  <c r="AX430" i="1"/>
  <c r="AS430" i="1"/>
  <c r="AT430" i="1" s="1"/>
  <c r="AX72" i="1"/>
  <c r="AS72" i="1"/>
  <c r="AT72" i="1" s="1"/>
  <c r="AX1126" i="1"/>
  <c r="AS1126" i="1"/>
  <c r="AT1126" i="1" s="1"/>
  <c r="AX1102" i="1"/>
  <c r="AS1102" i="1"/>
  <c r="AT1102" i="1" s="1"/>
  <c r="AX1034" i="1"/>
  <c r="AS1034" i="1"/>
  <c r="AT1034" i="1" s="1"/>
  <c r="AX224" i="1"/>
  <c r="AS224" i="1"/>
  <c r="AT224" i="1" s="1"/>
  <c r="AX1008" i="1"/>
  <c r="AS1008" i="1"/>
  <c r="AT1008" i="1" s="1"/>
  <c r="AX44" i="1"/>
  <c r="AS44" i="1"/>
  <c r="AT44" i="1" s="1"/>
  <c r="AX1316" i="1"/>
  <c r="AS1316" i="1"/>
  <c r="AT1316" i="1" s="1"/>
  <c r="AX535" i="1"/>
  <c r="AS535" i="1"/>
  <c r="AT535" i="1" s="1"/>
  <c r="AX273" i="1"/>
  <c r="AS273" i="1"/>
  <c r="AT273" i="1" s="1"/>
  <c r="AX1659" i="1"/>
  <c r="AS1659" i="1"/>
  <c r="AT1659" i="1" s="1"/>
  <c r="AX1614" i="1"/>
  <c r="AS1614" i="1"/>
  <c r="AT1614" i="1" s="1"/>
  <c r="AX1624" i="1"/>
  <c r="AS1624" i="1"/>
  <c r="AT1624" i="1" s="1"/>
  <c r="AX1582" i="1"/>
  <c r="AS1582" i="1"/>
  <c r="AT1582" i="1" s="1"/>
  <c r="AX1550" i="1"/>
  <c r="AS1550" i="1"/>
  <c r="AT1550" i="1" s="1"/>
  <c r="AX1411" i="1"/>
  <c r="AS1411" i="1"/>
  <c r="AT1411" i="1" s="1"/>
  <c r="AX1529" i="1"/>
  <c r="AS1529" i="1"/>
  <c r="AT1529" i="1" s="1"/>
  <c r="AX1464" i="1"/>
  <c r="AS1464" i="1"/>
  <c r="AT1464" i="1" s="1"/>
  <c r="AX1497" i="1"/>
  <c r="AS1497" i="1"/>
  <c r="AT1497" i="1" s="1"/>
  <c r="AX1473" i="1"/>
  <c r="AX1465" i="1"/>
  <c r="AS1465" i="1"/>
  <c r="AT1465" i="1" s="1"/>
  <c r="AX1320" i="1"/>
  <c r="AS1320" i="1"/>
  <c r="AT1320" i="1" s="1"/>
  <c r="AX1393" i="1"/>
  <c r="AS1393" i="1"/>
  <c r="AT1393" i="1" s="1"/>
  <c r="AX1384" i="1"/>
  <c r="AS1384" i="1"/>
  <c r="AT1384" i="1" s="1"/>
  <c r="AX1244" i="1"/>
  <c r="AX1184" i="1"/>
  <c r="AX1108" i="1"/>
  <c r="AS1108" i="1"/>
  <c r="AT1108" i="1" s="1"/>
  <c r="AX1170" i="1"/>
  <c r="AS1170" i="1"/>
  <c r="AT1170" i="1" s="1"/>
  <c r="AX1078" i="1"/>
  <c r="AS1078" i="1"/>
  <c r="AT1078" i="1" s="1"/>
  <c r="AX1188" i="1"/>
  <c r="AX1091" i="1"/>
  <c r="AS1091" i="1"/>
  <c r="AT1091" i="1" s="1"/>
  <c r="AX1138" i="1"/>
  <c r="AS1138" i="1"/>
  <c r="AT1138" i="1" s="1"/>
  <c r="AX875" i="1"/>
  <c r="AS875" i="1"/>
  <c r="AT875" i="1" s="1"/>
  <c r="AX966" i="1"/>
  <c r="AS966" i="1"/>
  <c r="AT966" i="1" s="1"/>
  <c r="AX1542" i="1"/>
  <c r="AS1542" i="1"/>
  <c r="AT1542" i="1" s="1"/>
  <c r="AX1538" i="1"/>
  <c r="AS1538" i="1"/>
  <c r="AT1538" i="1" s="1"/>
  <c r="AX1314" i="1"/>
  <c r="AS1314" i="1"/>
  <c r="AT1314" i="1" s="1"/>
  <c r="AX1213" i="1"/>
  <c r="AS1213" i="1"/>
  <c r="AT1213" i="1" s="1"/>
  <c r="AX780" i="1"/>
  <c r="AS780" i="1"/>
  <c r="AT780" i="1" s="1"/>
  <c r="AX895" i="1"/>
  <c r="AS895" i="1"/>
  <c r="AT895" i="1" s="1"/>
  <c r="AX713" i="1"/>
  <c r="AS713" i="1"/>
  <c r="AT713" i="1" s="1"/>
  <c r="AX249" i="1"/>
  <c r="AS249" i="1"/>
  <c r="AT249" i="1" s="1"/>
  <c r="AX486" i="1"/>
  <c r="AS486" i="1"/>
  <c r="AT486" i="1" s="1"/>
  <c r="AX552" i="1"/>
  <c r="AS552" i="1"/>
  <c r="AT552" i="1" s="1"/>
  <c r="AX168" i="1"/>
  <c r="AS168" i="1"/>
  <c r="AT168" i="1" s="1"/>
  <c r="AX392" i="1"/>
  <c r="AS392" i="1"/>
  <c r="AT392" i="1" s="1"/>
  <c r="AX1116" i="1"/>
  <c r="AS1116" i="1"/>
  <c r="AT1116" i="1" s="1"/>
  <c r="AX1128" i="1"/>
  <c r="AS1128" i="1"/>
  <c r="AT1128" i="1" s="1"/>
  <c r="AX1023" i="1"/>
  <c r="AS1023" i="1"/>
  <c r="AT1023" i="1" s="1"/>
  <c r="AX1000" i="1"/>
  <c r="AS1000" i="1"/>
  <c r="AT1000" i="1" s="1"/>
  <c r="AX806" i="1"/>
  <c r="AS806" i="1"/>
  <c r="AT806" i="1" s="1"/>
  <c r="AX771" i="1"/>
  <c r="AS771" i="1"/>
  <c r="AT771" i="1" s="1"/>
  <c r="AX738" i="1"/>
  <c r="AS738" i="1"/>
  <c r="AT738" i="1" s="1"/>
  <c r="AX332" i="1"/>
  <c r="AS332" i="1"/>
  <c r="AT332" i="1" s="1"/>
  <c r="AX362" i="1"/>
  <c r="AS362" i="1"/>
  <c r="AT362" i="1" s="1"/>
  <c r="AX61" i="1"/>
  <c r="AS61" i="1"/>
  <c r="AT61" i="1" s="1"/>
  <c r="AX59" i="1"/>
  <c r="AS59" i="1"/>
  <c r="AT59" i="1" s="1"/>
  <c r="AX372" i="1"/>
  <c r="AS372" i="1"/>
  <c r="AT372" i="1" s="1"/>
  <c r="AX770" i="1"/>
  <c r="AS770" i="1"/>
  <c r="AT770" i="1" s="1"/>
  <c r="AX496" i="1"/>
  <c r="AS496" i="1"/>
  <c r="AT496" i="1" s="1"/>
  <c r="AX264" i="1"/>
  <c r="AX81" i="1"/>
  <c r="AS81" i="1"/>
  <c r="AT81" i="1" s="1"/>
  <c r="AX715" i="1"/>
  <c r="AS715" i="1"/>
  <c r="AT715" i="1" s="1"/>
  <c r="AX643" i="1"/>
  <c r="AS643" i="1"/>
  <c r="AT643" i="1" s="1"/>
  <c r="AX280" i="1"/>
  <c r="AX73" i="1"/>
  <c r="AS73" i="1"/>
  <c r="AT73" i="1" s="1"/>
  <c r="AX347" i="1"/>
  <c r="AS347" i="1"/>
  <c r="AT347" i="1" s="1"/>
  <c r="AX1279" i="1"/>
  <c r="AX925" i="1"/>
  <c r="AS925" i="1"/>
  <c r="AT925" i="1" s="1"/>
  <c r="AX421" i="1"/>
  <c r="AS421" i="1"/>
  <c r="AT421" i="1" s="1"/>
  <c r="AX110" i="1"/>
  <c r="AS110" i="1"/>
  <c r="AT110" i="1" s="1"/>
  <c r="AX1084" i="1"/>
  <c r="AS1084" i="1"/>
  <c r="AT1084" i="1" s="1"/>
  <c r="AX1198" i="1"/>
  <c r="AS1198" i="1"/>
  <c r="AT1198" i="1" s="1"/>
  <c r="AX1087" i="1"/>
  <c r="AS1087" i="1"/>
  <c r="AT1087" i="1" s="1"/>
  <c r="AX796" i="1"/>
  <c r="AS796" i="1"/>
  <c r="AT796" i="1" s="1"/>
  <c r="AX778" i="1"/>
  <c r="AS778" i="1"/>
  <c r="AT778" i="1" s="1"/>
  <c r="AX274" i="1"/>
  <c r="AS274" i="1"/>
  <c r="AT274" i="1" s="1"/>
  <c r="AX1446" i="1"/>
  <c r="AS1446" i="1"/>
  <c r="AT1446" i="1" s="1"/>
  <c r="AX356" i="1"/>
  <c r="AS356" i="1"/>
  <c r="AT356" i="1" s="1"/>
  <c r="AX827" i="1"/>
  <c r="AS827" i="1"/>
  <c r="AT827" i="1" s="1"/>
  <c r="AX862" i="1"/>
  <c r="AS862" i="1"/>
  <c r="AT862" i="1" s="1"/>
  <c r="AX1451" i="1"/>
  <c r="AX1549" i="1"/>
  <c r="AS1549" i="1"/>
  <c r="AT1549" i="1" s="1"/>
  <c r="AX1235" i="1"/>
  <c r="AS1235" i="1"/>
  <c r="AT1235" i="1" s="1"/>
  <c r="AX1143" i="1"/>
  <c r="AS1143" i="1"/>
  <c r="AT1143" i="1" s="1"/>
  <c r="AX977" i="1"/>
  <c r="AS977" i="1"/>
  <c r="AT977" i="1" s="1"/>
  <c r="AX694" i="1"/>
  <c r="AS694" i="1"/>
  <c r="AT694" i="1" s="1"/>
  <c r="AX567" i="1"/>
  <c r="AS567" i="1"/>
  <c r="AT567" i="1" s="1"/>
  <c r="AX312" i="1"/>
  <c r="AS312" i="1"/>
  <c r="AT312" i="1" s="1"/>
  <c r="AX261" i="1"/>
  <c r="AX167" i="1"/>
  <c r="AS167" i="1"/>
  <c r="AT167" i="1" s="1"/>
  <c r="AX102" i="1"/>
  <c r="AS102" i="1"/>
  <c r="AT102" i="1" s="1"/>
  <c r="AX302" i="1"/>
  <c r="AS302" i="1"/>
  <c r="AT302" i="1" s="1"/>
  <c r="AX1435" i="1"/>
  <c r="AS1435" i="1"/>
  <c r="AT1435" i="1" s="1"/>
  <c r="AX1329" i="1"/>
  <c r="AS1329" i="1"/>
  <c r="AT1329" i="1" s="1"/>
  <c r="AX1317" i="1"/>
  <c r="AS1317" i="1"/>
  <c r="AT1317" i="1" s="1"/>
  <c r="AX1225" i="1"/>
  <c r="AS1225" i="1"/>
  <c r="AT1225" i="1" s="1"/>
  <c r="AX1113" i="1"/>
  <c r="AS1113" i="1"/>
  <c r="AT1113" i="1" s="1"/>
  <c r="AX1161" i="1"/>
  <c r="AS1161" i="1"/>
  <c r="AT1161" i="1" s="1"/>
  <c r="AX1056" i="1"/>
  <c r="AS1056" i="1"/>
  <c r="AT1056" i="1" s="1"/>
  <c r="AX696" i="1"/>
  <c r="AS696" i="1"/>
  <c r="AT696" i="1" s="1"/>
  <c r="AX630" i="1"/>
  <c r="AS630" i="1"/>
  <c r="AT630" i="1" s="1"/>
  <c r="AX809" i="1"/>
  <c r="AS809" i="1"/>
  <c r="AT809" i="1" s="1"/>
  <c r="AX192" i="1"/>
  <c r="AS192" i="1"/>
  <c r="AT192" i="1" s="1"/>
  <c r="AX235" i="1"/>
  <c r="AS235" i="1"/>
  <c r="AT235" i="1" s="1"/>
  <c r="AX654" i="1"/>
  <c r="AS654" i="1"/>
  <c r="AT654" i="1" s="1"/>
  <c r="AX662" i="1"/>
  <c r="AS662" i="1"/>
  <c r="AT662" i="1" s="1"/>
  <c r="AX393" i="1"/>
  <c r="AS393" i="1"/>
  <c r="AT393" i="1" s="1"/>
  <c r="AX652" i="1"/>
  <c r="AS652" i="1"/>
  <c r="AT652" i="1" s="1"/>
  <c r="AX91" i="1"/>
  <c r="AS91" i="1"/>
  <c r="AT91" i="1" s="1"/>
  <c r="AX315" i="1"/>
  <c r="AS315" i="1"/>
  <c r="AT315" i="1" s="1"/>
  <c r="AX891" i="1"/>
  <c r="AS891" i="1"/>
  <c r="AT891" i="1" s="1"/>
  <c r="AX584" i="1"/>
  <c r="AS584" i="1"/>
  <c r="AT584" i="1" s="1"/>
  <c r="AX658" i="1"/>
  <c r="AS658" i="1"/>
  <c r="AT658" i="1" s="1"/>
  <c r="AX508" i="1"/>
  <c r="AS508" i="1"/>
  <c r="AT508" i="1" s="1"/>
  <c r="AX547" i="1"/>
  <c r="AS547" i="1"/>
  <c r="AT547" i="1" s="1"/>
  <c r="AX140" i="1"/>
  <c r="AS140" i="1"/>
  <c r="AT140" i="1" s="1"/>
  <c r="AX1162" i="1"/>
  <c r="AS1162" i="1"/>
  <c r="AT1162" i="1" s="1"/>
  <c r="AX1129" i="1"/>
  <c r="AS1129" i="1"/>
  <c r="AT1129" i="1" s="1"/>
  <c r="AX762" i="1"/>
  <c r="AS762" i="1"/>
  <c r="AT762" i="1" s="1"/>
  <c r="AX217" i="1"/>
  <c r="AS217" i="1"/>
  <c r="AT217" i="1" s="1"/>
  <c r="AX469" i="1"/>
  <c r="AS469" i="1"/>
  <c r="AT469" i="1" s="1"/>
  <c r="AX628" i="1"/>
  <c r="AS628" i="1"/>
  <c r="AT628" i="1" s="1"/>
  <c r="AX377" i="1"/>
  <c r="AS377" i="1"/>
  <c r="AT377" i="1" s="1"/>
  <c r="AX229" i="1"/>
  <c r="AS229" i="1"/>
  <c r="AT229" i="1" s="1"/>
  <c r="AX1005" i="1"/>
  <c r="AS1005" i="1"/>
  <c r="AT1005" i="1" s="1"/>
  <c r="AX998" i="1"/>
  <c r="AS998" i="1"/>
  <c r="AT998" i="1" s="1"/>
  <c r="AX157" i="1"/>
  <c r="AS157" i="1"/>
  <c r="AT157" i="1" s="1"/>
  <c r="AX128" i="1"/>
  <c r="AS128" i="1"/>
  <c r="AT128" i="1" s="1"/>
  <c r="AX1524" i="1"/>
  <c r="AS1524" i="1"/>
  <c r="AT1524" i="1" s="1"/>
  <c r="AX840" i="1"/>
  <c r="AS840" i="1"/>
  <c r="AT840" i="1" s="1"/>
  <c r="AX1468" i="1"/>
  <c r="AS1468" i="1"/>
  <c r="AT1468" i="1" s="1"/>
  <c r="AX1502" i="1"/>
  <c r="AS1502" i="1"/>
  <c r="AT1502" i="1" s="1"/>
  <c r="AX1417" i="1"/>
  <c r="AS1417" i="1"/>
  <c r="AT1417" i="1" s="1"/>
  <c r="AX1470" i="1"/>
  <c r="AS1470" i="1"/>
  <c r="AT1470" i="1" s="1"/>
  <c r="AX1363" i="1"/>
  <c r="AS1363" i="1"/>
  <c r="AT1363" i="1" s="1"/>
  <c r="AX1100" i="1"/>
  <c r="AS1100" i="1"/>
  <c r="AT1100" i="1" s="1"/>
  <c r="AX1247" i="1"/>
  <c r="AS1247" i="1"/>
  <c r="AT1247" i="1" s="1"/>
  <c r="AX1098" i="1"/>
  <c r="AS1098" i="1"/>
  <c r="AT1098" i="1" s="1"/>
  <c r="AX1079" i="1"/>
  <c r="AS1079" i="1"/>
  <c r="AT1079" i="1" s="1"/>
  <c r="AX985" i="1"/>
  <c r="AS985" i="1"/>
  <c r="AT985" i="1" s="1"/>
  <c r="AX836" i="1"/>
  <c r="AS836" i="1"/>
  <c r="AT836" i="1" s="1"/>
  <c r="AX1442" i="1"/>
  <c r="AS1442" i="1"/>
  <c r="AT1442" i="1" s="1"/>
  <c r="AX1455" i="1"/>
  <c r="AX1459" i="1"/>
  <c r="AS1459" i="1"/>
  <c r="AT1459" i="1" s="1"/>
  <c r="AX1400" i="1"/>
  <c r="AS1400" i="1"/>
  <c r="AT1400" i="1" s="1"/>
  <c r="AX1349" i="1"/>
  <c r="AS1349" i="1"/>
  <c r="AT1349" i="1" s="1"/>
  <c r="AX1298" i="1"/>
  <c r="AS1298" i="1"/>
  <c r="AT1298" i="1" s="1"/>
  <c r="AX1242" i="1"/>
  <c r="AS1242" i="1"/>
  <c r="AT1242" i="1" s="1"/>
  <c r="AX1148" i="1"/>
  <c r="AS1148" i="1"/>
  <c r="AT1148" i="1" s="1"/>
  <c r="AX1139" i="1"/>
  <c r="AS1139" i="1"/>
  <c r="AT1139" i="1" s="1"/>
  <c r="AX978" i="1"/>
  <c r="AS978" i="1"/>
  <c r="AT978" i="1" s="1"/>
  <c r="AX1016" i="1"/>
  <c r="AS1016" i="1"/>
  <c r="AT1016" i="1" s="1"/>
  <c r="AX854" i="1"/>
  <c r="AS854" i="1"/>
  <c r="AT854" i="1" s="1"/>
  <c r="AX777" i="1"/>
  <c r="AS777" i="1"/>
  <c r="AT777" i="1" s="1"/>
  <c r="AX464" i="1"/>
  <c r="AS464" i="1"/>
  <c r="AT464" i="1" s="1"/>
  <c r="AX185" i="1"/>
  <c r="AS185" i="1"/>
  <c r="AT185" i="1" s="1"/>
  <c r="AX769" i="1"/>
  <c r="AS769" i="1"/>
  <c r="AT769" i="1" s="1"/>
  <c r="AX152" i="1"/>
  <c r="AS152" i="1"/>
  <c r="AT152" i="1" s="1"/>
  <c r="AX143" i="1"/>
  <c r="AS143" i="1"/>
  <c r="AT143" i="1" s="1"/>
  <c r="AX75" i="1"/>
  <c r="AS75" i="1"/>
  <c r="AT75" i="1" s="1"/>
  <c r="AX1268" i="1"/>
  <c r="AX989" i="1"/>
  <c r="AS989" i="1"/>
  <c r="AT989" i="1" s="1"/>
  <c r="AX1158" i="1"/>
  <c r="AS1158" i="1"/>
  <c r="AT1158" i="1" s="1"/>
  <c r="AX911" i="1"/>
  <c r="AS911" i="1"/>
  <c r="AT911" i="1" s="1"/>
  <c r="AX908" i="1"/>
  <c r="AS908" i="1"/>
  <c r="AT908" i="1" s="1"/>
  <c r="AX737" i="1"/>
  <c r="AS737" i="1"/>
  <c r="AT737" i="1" s="1"/>
  <c r="AX241" i="1"/>
  <c r="AS241" i="1"/>
  <c r="AT241" i="1" s="1"/>
  <c r="AX457" i="1"/>
  <c r="AS457" i="1"/>
  <c r="AT457" i="1" s="1"/>
  <c r="AX523" i="1"/>
  <c r="AS523" i="1"/>
  <c r="AT523" i="1" s="1"/>
  <c r="AX14" i="1"/>
  <c r="AS14" i="1"/>
  <c r="AT14" i="1" s="1"/>
  <c r="AX153" i="1"/>
  <c r="AS153" i="1"/>
  <c r="AT153" i="1" s="1"/>
  <c r="AX366" i="1"/>
  <c r="AS366" i="1"/>
  <c r="AT366" i="1" s="1"/>
  <c r="AX292" i="1"/>
  <c r="AX184" i="1"/>
  <c r="AS184" i="1"/>
  <c r="AT184" i="1" s="1"/>
  <c r="AX804" i="1"/>
  <c r="AS804" i="1"/>
  <c r="AT804" i="1" s="1"/>
  <c r="AX233" i="1"/>
  <c r="AS233" i="1"/>
  <c r="AT233" i="1" s="1"/>
  <c r="AX760" i="1"/>
  <c r="AS760" i="1"/>
  <c r="AT760" i="1" s="1"/>
  <c r="AX540" i="1"/>
  <c r="AS540" i="1"/>
  <c r="AT540" i="1" s="1"/>
  <c r="AX260" i="1"/>
  <c r="AX24" i="1"/>
  <c r="AS24" i="1"/>
  <c r="AT24" i="1" s="1"/>
  <c r="AX120" i="1"/>
  <c r="AS120" i="1"/>
  <c r="AT120" i="1" s="1"/>
  <c r="AX64" i="1"/>
  <c r="AS64" i="1"/>
  <c r="AT64" i="1" s="1"/>
  <c r="AX286" i="1"/>
  <c r="AX938" i="1"/>
  <c r="AS938" i="1"/>
  <c r="AT938" i="1" s="1"/>
  <c r="AX225" i="1"/>
  <c r="AS225" i="1"/>
  <c r="AT225" i="1" s="1"/>
  <c r="AX626" i="1"/>
  <c r="AS626" i="1"/>
  <c r="AT626" i="1" s="1"/>
  <c r="AX305" i="1"/>
  <c r="AS305" i="1"/>
  <c r="AT305" i="1" s="1"/>
  <c r="AX267" i="1"/>
  <c r="AS267" i="1"/>
  <c r="AT267" i="1" s="1"/>
  <c r="AX33" i="1"/>
  <c r="AS33" i="1"/>
  <c r="AT33" i="1" s="1"/>
  <c r="AX327" i="1"/>
  <c r="AS327" i="1"/>
  <c r="AT327" i="1" s="1"/>
  <c r="AX1280" i="1"/>
  <c r="AS1280" i="1"/>
  <c r="AT1280" i="1" s="1"/>
  <c r="AX1141" i="1"/>
  <c r="AS1141" i="1"/>
  <c r="AT1141" i="1" s="1"/>
  <c r="AX1015" i="1"/>
  <c r="AS1015" i="1"/>
  <c r="AT1015" i="1" s="1"/>
  <c r="AX705" i="1"/>
  <c r="AS705" i="1"/>
  <c r="AT705" i="1" s="1"/>
  <c r="AX259" i="1"/>
  <c r="AX270" i="1"/>
  <c r="AS270" i="1"/>
  <c r="AT270" i="1" s="1"/>
  <c r="AX121" i="1"/>
  <c r="AS121" i="1"/>
  <c r="AT121" i="1" s="1"/>
  <c r="AX1209" i="1"/>
  <c r="AS1209" i="1"/>
  <c r="AT1209" i="1" s="1"/>
  <c r="AX1103" i="1"/>
  <c r="AS1103" i="1"/>
  <c r="AT1103" i="1" s="1"/>
  <c r="AX364" i="1"/>
  <c r="AS364" i="1"/>
  <c r="AT364" i="1" s="1"/>
  <c r="AX663" i="1"/>
  <c r="AS663" i="1"/>
  <c r="AT663" i="1" s="1"/>
  <c r="AX284" i="1"/>
  <c r="AX492" i="1"/>
  <c r="AS492" i="1"/>
  <c r="AT492" i="1" s="1"/>
  <c r="AX542" i="1"/>
  <c r="AS542" i="1"/>
  <c r="AT542" i="1" s="1"/>
  <c r="AX215" i="1"/>
  <c r="AS215" i="1"/>
  <c r="AT215" i="1" s="1"/>
  <c r="AX1737" i="1"/>
  <c r="AS1737" i="1"/>
  <c r="AT1737" i="1" s="1"/>
  <c r="AS1765" i="1"/>
  <c r="AT1765" i="1" s="1"/>
  <c r="AX1765" i="1"/>
  <c r="AX1755" i="1"/>
  <c r="AS1755" i="1"/>
  <c r="AT1755" i="1" s="1"/>
  <c r="AS1694" i="1"/>
  <c r="AT1694" i="1" s="1"/>
  <c r="AX1694" i="1"/>
  <c r="AX1704" i="1"/>
  <c r="AS1704" i="1"/>
  <c r="AT1704" i="1" s="1"/>
  <c r="AX1718" i="1"/>
  <c r="AS1718" i="1"/>
  <c r="AT1718" i="1" s="1"/>
  <c r="AX1649" i="1"/>
  <c r="AS1649" i="1"/>
  <c r="AT1649" i="1" s="1"/>
  <c r="AX1684" i="1"/>
  <c r="AS1684" i="1"/>
  <c r="AT1684" i="1" s="1"/>
  <c r="AX1627" i="1"/>
  <c r="AS1627" i="1"/>
  <c r="AT1627" i="1" s="1"/>
  <c r="AX1644" i="1"/>
  <c r="AX1584" i="1"/>
  <c r="AS1584" i="1"/>
  <c r="AT1584" i="1" s="1"/>
  <c r="AX1615" i="1"/>
  <c r="AS1615" i="1"/>
  <c r="AT1615" i="1" s="1"/>
  <c r="AX1642" i="1"/>
  <c r="AX1575" i="1"/>
  <c r="AX1541" i="1"/>
  <c r="AS1541" i="1"/>
  <c r="AT1541" i="1" s="1"/>
  <c r="AX1478" i="1"/>
  <c r="AS1478" i="1"/>
  <c r="AT1478" i="1" s="1"/>
  <c r="AX1386" i="1"/>
  <c r="AS1386" i="1"/>
  <c r="AT1386" i="1" s="1"/>
  <c r="AX1440" i="1"/>
  <c r="AS1440" i="1"/>
  <c r="AT1440" i="1" s="1"/>
  <c r="AX1457" i="1"/>
  <c r="AX1337" i="1"/>
  <c r="AS1337" i="1"/>
  <c r="AT1337" i="1" s="1"/>
  <c r="AX1419" i="1"/>
  <c r="AS1419" i="1"/>
  <c r="AT1419" i="1" s="1"/>
  <c r="AX1296" i="1"/>
  <c r="AS1296" i="1"/>
  <c r="AT1296" i="1" s="1"/>
  <c r="AX1223" i="1"/>
  <c r="AS1223" i="1"/>
  <c r="AT1223" i="1" s="1"/>
  <c r="AX1150" i="1"/>
  <c r="AS1150" i="1"/>
  <c r="AT1150" i="1" s="1"/>
  <c r="AX995" i="1"/>
  <c r="AS995" i="1"/>
  <c r="AT995" i="1" s="1"/>
  <c r="AX1472" i="1"/>
  <c r="AS1472" i="1"/>
  <c r="AT1472" i="1" s="1"/>
  <c r="AX1305" i="1"/>
  <c r="AS1305" i="1"/>
  <c r="AT1305" i="1" s="1"/>
  <c r="AX1321" i="1"/>
  <c r="AS1321" i="1"/>
  <c r="AT1321" i="1" s="1"/>
  <c r="AX1286" i="1"/>
  <c r="AS1286" i="1"/>
  <c r="AT1286" i="1" s="1"/>
  <c r="AX1220" i="1"/>
  <c r="AS1220" i="1"/>
  <c r="AT1220" i="1" s="1"/>
  <c r="AX974" i="1"/>
  <c r="AS974" i="1"/>
  <c r="AT974" i="1" s="1"/>
  <c r="AX905" i="1"/>
  <c r="AS905" i="1"/>
  <c r="AT905" i="1" s="1"/>
  <c r="AX815" i="1"/>
  <c r="AS815" i="1"/>
  <c r="AT815" i="1" s="1"/>
  <c r="AX678" i="1"/>
  <c r="AX517" i="1"/>
  <c r="AS517" i="1"/>
  <c r="AT517" i="1" s="1"/>
  <c r="AX466" i="1"/>
  <c r="AS466" i="1"/>
  <c r="AT466" i="1" s="1"/>
  <c r="AX85" i="1"/>
  <c r="AS85" i="1"/>
  <c r="AT85" i="1" s="1"/>
  <c r="AX1051" i="1"/>
  <c r="AS1051" i="1"/>
  <c r="AT1051" i="1" s="1"/>
  <c r="AX1018" i="1"/>
  <c r="AS1018" i="1"/>
  <c r="AT1018" i="1" s="1"/>
  <c r="AX918" i="1"/>
  <c r="AS918" i="1"/>
  <c r="AT918" i="1" s="1"/>
  <c r="AX1021" i="1"/>
  <c r="AS1021" i="1"/>
  <c r="AT1021" i="1" s="1"/>
  <c r="AX955" i="1"/>
  <c r="AS955" i="1"/>
  <c r="AT955" i="1" s="1"/>
  <c r="AX655" i="1"/>
  <c r="AS655" i="1"/>
  <c r="AT655" i="1" s="1"/>
  <c r="AX173" i="1"/>
  <c r="AS173" i="1"/>
  <c r="AT173" i="1" s="1"/>
  <c r="AX165" i="1"/>
  <c r="AS165" i="1"/>
  <c r="AT165" i="1" s="1"/>
  <c r="AX707" i="1"/>
  <c r="AS707" i="1"/>
  <c r="AT707" i="1" s="1"/>
  <c r="AX169" i="1"/>
  <c r="AS169" i="1"/>
  <c r="AT169" i="1" s="1"/>
  <c r="AX546" i="1"/>
  <c r="AS546" i="1"/>
  <c r="AT546" i="1" s="1"/>
  <c r="AX425" i="1"/>
  <c r="AS425" i="1"/>
  <c r="AT425" i="1" s="1"/>
  <c r="AX504" i="1"/>
  <c r="AS504" i="1"/>
  <c r="AT504" i="1" s="1"/>
  <c r="AX171" i="1"/>
  <c r="AS171" i="1"/>
  <c r="AT171" i="1" s="1"/>
  <c r="AX251" i="1"/>
  <c r="AS251" i="1"/>
  <c r="AT251" i="1" s="1"/>
  <c r="AX119" i="1"/>
  <c r="AS119" i="1"/>
  <c r="AT119" i="1" s="1"/>
  <c r="AX1290" i="1"/>
  <c r="AS1290" i="1"/>
  <c r="AT1290" i="1" s="1"/>
  <c r="AX231" i="1"/>
  <c r="AS231" i="1"/>
  <c r="AT231" i="1" s="1"/>
  <c r="AX1248" i="1"/>
  <c r="AX300" i="1"/>
  <c r="AS300" i="1"/>
  <c r="AT300" i="1" s="1"/>
  <c r="AX458" i="1"/>
  <c r="AS458" i="1"/>
  <c r="AT458" i="1" s="1"/>
  <c r="AX139" i="1"/>
  <c r="AS139" i="1"/>
  <c r="AT139" i="1" s="1"/>
  <c r="AX299" i="1"/>
  <c r="AS299" i="1"/>
  <c r="AT299" i="1" s="1"/>
  <c r="AX1355" i="1"/>
  <c r="AS1355" i="1"/>
  <c r="AT1355" i="1" s="1"/>
  <c r="AX849" i="1"/>
  <c r="AS849" i="1"/>
  <c r="AT849" i="1" s="1"/>
  <c r="AX1130" i="1"/>
  <c r="AS1130" i="1"/>
  <c r="AT1130" i="1" s="1"/>
  <c r="AX788" i="1"/>
  <c r="AS788" i="1"/>
  <c r="AT788" i="1" s="1"/>
  <c r="AX720" i="1"/>
  <c r="AS720" i="1"/>
  <c r="AT720" i="1" s="1"/>
  <c r="AX1908" i="1"/>
  <c r="AS1908" i="1"/>
  <c r="AT1908" i="1" s="1"/>
  <c r="AX1815" i="1"/>
  <c r="AS1815" i="1"/>
  <c r="AT1815" i="1" s="1"/>
  <c r="AX1830" i="1"/>
  <c r="AS1830" i="1"/>
  <c r="AT1830" i="1" s="1"/>
  <c r="AX1798" i="1"/>
  <c r="AS1798" i="1"/>
  <c r="AT1798" i="1" s="1"/>
  <c r="AX1764" i="1"/>
  <c r="AS1764" i="1"/>
  <c r="AT1764" i="1" s="1"/>
  <c r="AX1664" i="1"/>
  <c r="AX1667" i="1"/>
  <c r="AS1667" i="1"/>
  <c r="AT1667" i="1" s="1"/>
  <c r="AX1563" i="1"/>
  <c r="AS1563" i="1"/>
  <c r="AT1563" i="1" s="1"/>
  <c r="AX1294" i="1"/>
  <c r="AS1294" i="1"/>
  <c r="AT1294" i="1" s="1"/>
  <c r="AX754" i="1"/>
  <c r="AS754" i="1"/>
  <c r="AT754" i="1" s="1"/>
  <c r="AX277" i="1"/>
  <c r="AS277" i="1"/>
  <c r="AT277" i="1" s="1"/>
  <c r="AX433" i="1"/>
  <c r="AS433" i="1"/>
  <c r="AT433" i="1" s="1"/>
  <c r="AX40" i="1"/>
  <c r="AS40" i="1"/>
  <c r="AT40" i="1" s="1"/>
  <c r="AX1358" i="1"/>
  <c r="AS1358" i="1"/>
  <c r="AT1358" i="1" s="1"/>
  <c r="AX1360" i="1"/>
  <c r="AS1360" i="1"/>
  <c r="AT1360" i="1" s="1"/>
  <c r="AX1201" i="1"/>
  <c r="AS1201" i="1"/>
  <c r="AT1201" i="1" s="1"/>
  <c r="AX1217" i="1"/>
  <c r="AS1217" i="1"/>
  <c r="AT1217" i="1" s="1"/>
  <c r="AX1224" i="1"/>
  <c r="AS1224" i="1"/>
  <c r="AT1224" i="1" s="1"/>
  <c r="AX1115" i="1"/>
  <c r="AS1115" i="1"/>
  <c r="AT1115" i="1" s="1"/>
  <c r="AX979" i="1"/>
  <c r="AS979" i="1"/>
  <c r="AT979" i="1" s="1"/>
  <c r="AX857" i="1"/>
  <c r="AS857" i="1"/>
  <c r="AT857" i="1" s="1"/>
  <c r="AX648" i="1"/>
  <c r="AS648" i="1"/>
  <c r="AT648" i="1" s="1"/>
  <c r="AX592" i="1"/>
  <c r="AS592" i="1"/>
  <c r="AT592" i="1" s="1"/>
  <c r="AX275" i="1"/>
  <c r="AS275" i="1"/>
  <c r="AT275" i="1" s="1"/>
  <c r="AX1587" i="1"/>
  <c r="AS1587" i="1"/>
  <c r="AT1587" i="1" s="1"/>
  <c r="AX1418" i="1"/>
  <c r="AS1418" i="1"/>
  <c r="AT1418" i="1" s="1"/>
  <c r="AX871" i="1"/>
  <c r="AS871" i="1"/>
  <c r="AT871" i="1" s="1"/>
  <c r="AX714" i="1"/>
  <c r="AS714" i="1"/>
  <c r="AT714" i="1" s="1"/>
  <c r="AX319" i="1"/>
  <c r="AS319" i="1"/>
  <c r="AT319" i="1" s="1"/>
  <c r="AX472" i="1"/>
  <c r="AS472" i="1"/>
  <c r="AT472" i="1" s="1"/>
  <c r="AX346" i="1"/>
  <c r="AS346" i="1"/>
  <c r="AT346" i="1" s="1"/>
  <c r="AX63" i="1"/>
  <c r="AS63" i="1"/>
  <c r="AT63" i="1" s="1"/>
  <c r="AX21" i="1"/>
  <c r="AS21" i="1"/>
  <c r="AT21" i="1" s="1"/>
  <c r="AX104" i="1"/>
  <c r="AS104" i="1"/>
  <c r="AT104" i="1" s="1"/>
  <c r="AX1192" i="1"/>
  <c r="AX1053" i="1"/>
  <c r="AS1053" i="1"/>
  <c r="AT1053" i="1" s="1"/>
  <c r="AX1055" i="1"/>
  <c r="AS1055" i="1"/>
  <c r="AT1055" i="1" s="1"/>
  <c r="AX852" i="1"/>
  <c r="AS852" i="1"/>
  <c r="AT852" i="1" s="1"/>
  <c r="AX1019" i="1"/>
  <c r="AS1019" i="1"/>
  <c r="AT1019" i="1" s="1"/>
  <c r="AX1032" i="1"/>
  <c r="AS1032" i="1"/>
  <c r="AT1032" i="1" s="1"/>
  <c r="AX755" i="1"/>
  <c r="AS755" i="1"/>
  <c r="AT755" i="1" s="1"/>
  <c r="AX209" i="1"/>
  <c r="AS209" i="1"/>
  <c r="AT209" i="1" s="1"/>
  <c r="AX407" i="1"/>
  <c r="AS407" i="1"/>
  <c r="AT407" i="1" s="1"/>
  <c r="AX68" i="1"/>
  <c r="AS68" i="1"/>
  <c r="AT68" i="1" s="1"/>
  <c r="AX409" i="1"/>
  <c r="AS409" i="1"/>
  <c r="AT409" i="1" s="1"/>
  <c r="AX32" i="1"/>
  <c r="AS32" i="1"/>
  <c r="AT32" i="1" s="1"/>
  <c r="AX1530" i="1"/>
  <c r="AS1530" i="1"/>
  <c r="AT1530" i="1" s="1"/>
  <c r="AX1441" i="1"/>
  <c r="AS1441" i="1"/>
  <c r="AT1441" i="1" s="1"/>
  <c r="AX1485" i="1"/>
  <c r="AS1485" i="1"/>
  <c r="AT1485" i="1" s="1"/>
  <c r="AX1368" i="1"/>
  <c r="AS1368" i="1"/>
  <c r="AT1368" i="1" s="1"/>
  <c r="AX1124" i="1"/>
  <c r="AS1124" i="1"/>
  <c r="AT1124" i="1" s="1"/>
  <c r="AX1200" i="1"/>
  <c r="AS1200" i="1"/>
  <c r="AT1200" i="1" s="1"/>
  <c r="AX1119" i="1"/>
  <c r="AX1063" i="1"/>
  <c r="AS1063" i="1"/>
  <c r="AT1063" i="1" s="1"/>
  <c r="AX1096" i="1"/>
  <c r="AS1096" i="1"/>
  <c r="AT1096" i="1" s="1"/>
  <c r="AX831" i="1"/>
  <c r="AS831" i="1"/>
  <c r="AT831" i="1" s="1"/>
  <c r="AX516" i="1"/>
  <c r="AS516" i="1"/>
  <c r="AT516" i="1" s="1"/>
  <c r="AX682" i="1"/>
  <c r="AX488" i="1"/>
  <c r="AS488" i="1"/>
  <c r="AT488" i="1" s="1"/>
  <c r="AX456" i="1"/>
  <c r="AS456" i="1"/>
  <c r="AT456" i="1" s="1"/>
  <c r="AX142" i="1"/>
  <c r="AS142" i="1"/>
  <c r="AT142" i="1" s="1"/>
  <c r="AX1437" i="1"/>
  <c r="AS1437" i="1"/>
  <c r="AT1437" i="1" s="1"/>
  <c r="AX1211" i="1"/>
  <c r="AS1211" i="1"/>
  <c r="AT1211" i="1" s="1"/>
  <c r="AX961" i="1"/>
  <c r="AS961" i="1"/>
  <c r="AT961" i="1" s="1"/>
  <c r="AX348" i="1"/>
  <c r="AS348" i="1"/>
  <c r="AT348" i="1" s="1"/>
  <c r="AX551" i="1"/>
  <c r="AS551" i="1"/>
  <c r="AT551" i="1" s="1"/>
  <c r="AX1982" i="1"/>
  <c r="AS1982" i="1"/>
  <c r="AT1982" i="1" s="1"/>
  <c r="AX1995" i="1"/>
  <c r="AX1848" i="1"/>
  <c r="AS1848" i="1"/>
  <c r="AT1848" i="1" s="1"/>
  <c r="AX1726" i="1"/>
  <c r="AS1726" i="1"/>
  <c r="AT1726" i="1" s="1"/>
  <c r="AX1594" i="1"/>
  <c r="AS1594" i="1"/>
  <c r="AT1594" i="1" s="1"/>
  <c r="AX1503" i="1"/>
  <c r="AS1503" i="1"/>
  <c r="AT1503" i="1" s="1"/>
  <c r="AX1407" i="1"/>
  <c r="AS1407" i="1"/>
  <c r="AT1407" i="1" s="1"/>
  <c r="AX1351" i="1"/>
  <c r="AS1351" i="1"/>
  <c r="AT1351" i="1" s="1"/>
  <c r="AX1310" i="1"/>
  <c r="AS1310" i="1"/>
  <c r="AT1310" i="1" s="1"/>
  <c r="AX1171" i="1"/>
  <c r="AS1171" i="1"/>
  <c r="AT1171" i="1" s="1"/>
  <c r="AX373" i="1"/>
  <c r="AS373" i="1"/>
  <c r="AT373" i="1" s="1"/>
  <c r="AX1233" i="1"/>
  <c r="AS1233" i="1"/>
  <c r="AT1233" i="1" s="1"/>
  <c r="AX1112" i="1"/>
  <c r="AS1112" i="1"/>
  <c r="AT1112" i="1" s="1"/>
  <c r="AX844" i="1"/>
  <c r="AS844" i="1"/>
  <c r="AT844" i="1" s="1"/>
  <c r="AX973" i="1"/>
  <c r="AS973" i="1"/>
  <c r="AT973" i="1" s="1"/>
  <c r="AX926" i="1"/>
  <c r="AS926" i="1"/>
  <c r="AT926" i="1" s="1"/>
  <c r="AX442" i="1"/>
  <c r="AS442" i="1"/>
  <c r="AT442" i="1" s="1"/>
  <c r="AX747" i="1"/>
  <c r="AS747" i="1"/>
  <c r="AT747" i="1" s="1"/>
  <c r="AX520" i="1"/>
  <c r="AS520" i="1"/>
  <c r="AT520" i="1" s="1"/>
  <c r="AX640" i="1"/>
  <c r="AS640" i="1"/>
  <c r="AT640" i="1" s="1"/>
  <c r="AX263" i="1"/>
  <c r="AX36" i="1"/>
  <c r="AS36" i="1"/>
  <c r="AT36" i="1" s="1"/>
  <c r="AX99" i="1"/>
  <c r="AS99" i="1"/>
  <c r="AT99" i="1" s="1"/>
  <c r="AX335" i="1"/>
  <c r="AS335" i="1"/>
  <c r="AT335" i="1" s="1"/>
  <c r="AX113" i="1"/>
  <c r="AS113" i="1"/>
  <c r="AT113" i="1" s="1"/>
  <c r="AX991" i="1"/>
  <c r="AS991" i="1"/>
  <c r="AT991" i="1" s="1"/>
  <c r="AX683" i="1"/>
  <c r="AS683" i="1"/>
  <c r="AT683" i="1" s="1"/>
  <c r="AX808" i="1"/>
  <c r="AS808" i="1"/>
  <c r="AT808" i="1" s="1"/>
  <c r="AX632" i="1"/>
  <c r="AS632" i="1"/>
  <c r="AT632" i="1" s="1"/>
  <c r="AX200" i="1"/>
  <c r="AS200" i="1"/>
  <c r="AT200" i="1" s="1"/>
  <c r="AX415" i="1"/>
  <c r="AS415" i="1"/>
  <c r="AT415" i="1" s="1"/>
  <c r="AX1371" i="1"/>
  <c r="AS1371" i="1"/>
  <c r="AT1371" i="1" s="1"/>
  <c r="AX1369" i="1"/>
  <c r="AS1369" i="1"/>
  <c r="AT1369" i="1" s="1"/>
  <c r="AX1241" i="1"/>
  <c r="AS1241" i="1"/>
  <c r="AT1241" i="1" s="1"/>
  <c r="AX1154" i="1"/>
  <c r="AS1154" i="1"/>
  <c r="AT1154" i="1" s="1"/>
  <c r="AX1026" i="1"/>
  <c r="AS1026" i="1"/>
  <c r="AT1026" i="1" s="1"/>
  <c r="AX1110" i="1"/>
  <c r="AS1110" i="1"/>
  <c r="AT1110" i="1" s="1"/>
  <c r="AX951" i="1"/>
  <c r="AS951" i="1"/>
  <c r="AT951" i="1" s="1"/>
  <c r="AX834" i="1"/>
  <c r="AS834" i="1"/>
  <c r="AT834" i="1" s="1"/>
  <c r="AX201" i="1"/>
  <c r="AS201" i="1"/>
  <c r="AT201" i="1" s="1"/>
  <c r="AX266" i="1"/>
  <c r="AX25" i="1"/>
  <c r="AS25" i="1"/>
  <c r="AT25" i="1" s="1"/>
  <c r="AX1313" i="1"/>
  <c r="AS1313" i="1"/>
  <c r="AT1313" i="1" s="1"/>
  <c r="AX1311" i="1"/>
  <c r="AS1311" i="1"/>
  <c r="AT1311" i="1" s="1"/>
  <c r="AX1105" i="1"/>
  <c r="AS1105" i="1"/>
  <c r="AT1105" i="1" s="1"/>
  <c r="AX913" i="1"/>
  <c r="AS913" i="1"/>
  <c r="AT913" i="1" s="1"/>
  <c r="AX750" i="1"/>
  <c r="AS750" i="1"/>
  <c r="AT750" i="1" s="1"/>
  <c r="AX586" i="1"/>
  <c r="AS586" i="1"/>
  <c r="AT586" i="1" s="1"/>
  <c r="AX538" i="1"/>
  <c r="AS538" i="1"/>
  <c r="AT538" i="1" s="1"/>
  <c r="AX2016" i="1"/>
  <c r="AS2016" i="1"/>
  <c r="AT2016" i="1" s="1"/>
  <c r="AX1935" i="1"/>
  <c r="AS1935" i="1"/>
  <c r="AT1935" i="1" s="1"/>
  <c r="AX1421" i="1"/>
  <c r="AS1421" i="1"/>
  <c r="AT1421" i="1" s="1"/>
  <c r="AX48" i="1"/>
  <c r="AS48" i="1"/>
  <c r="AT48" i="1" s="1"/>
  <c r="AX216" i="1"/>
  <c r="AS216" i="1"/>
  <c r="AT216" i="1" s="1"/>
  <c r="AX474" i="1"/>
  <c r="AS474" i="1"/>
  <c r="AT474" i="1" s="1"/>
  <c r="AX449" i="1"/>
  <c r="AS449" i="1"/>
  <c r="AT449" i="1" s="1"/>
  <c r="AX1204" i="1"/>
  <c r="AS1204" i="1"/>
  <c r="AT1204" i="1" s="1"/>
  <c r="AX1107" i="1"/>
  <c r="AS1107" i="1"/>
  <c r="AT1107" i="1" s="1"/>
  <c r="AX1074" i="1"/>
  <c r="AS1074" i="1"/>
  <c r="AT1074" i="1" s="1"/>
  <c r="AX1070" i="1"/>
  <c r="AS1070" i="1"/>
  <c r="AT1070" i="1" s="1"/>
  <c r="AX823" i="1"/>
  <c r="AS823" i="1"/>
  <c r="AT823" i="1" s="1"/>
  <c r="AX725" i="1"/>
  <c r="AS725" i="1"/>
  <c r="AT725" i="1" s="1"/>
  <c r="AX375" i="1"/>
  <c r="AS375" i="1"/>
  <c r="AT375" i="1" s="1"/>
  <c r="AX722" i="1"/>
  <c r="AS722" i="1"/>
  <c r="AT722" i="1" s="1"/>
  <c r="AX499" i="1"/>
  <c r="AS499" i="1"/>
  <c r="AT499" i="1" s="1"/>
  <c r="AX555" i="1"/>
  <c r="AS555" i="1"/>
  <c r="AT555" i="1" s="1"/>
  <c r="AX534" i="1"/>
  <c r="AS534" i="1"/>
  <c r="AT534" i="1" s="1"/>
  <c r="AX480" i="1"/>
  <c r="AS480" i="1"/>
  <c r="AT480" i="1" s="1"/>
  <c r="AX41" i="1"/>
  <c r="AS41" i="1"/>
  <c r="AT41" i="1" s="1"/>
  <c r="AX230" i="1"/>
  <c r="AS230" i="1"/>
  <c r="AT230" i="1" s="1"/>
  <c r="AX1273" i="1"/>
  <c r="AX1046" i="1"/>
  <c r="AS1046" i="1"/>
  <c r="AT1046" i="1" s="1"/>
  <c r="AX835" i="1"/>
  <c r="AS835" i="1"/>
  <c r="AT835" i="1" s="1"/>
  <c r="AX889" i="1"/>
  <c r="AS889" i="1"/>
  <c r="AT889" i="1" s="1"/>
  <c r="AX890" i="1"/>
  <c r="AS890" i="1"/>
  <c r="AT890" i="1" s="1"/>
  <c r="AX731" i="1"/>
  <c r="AS731" i="1"/>
  <c r="AT731" i="1" s="1"/>
  <c r="AX434" i="1"/>
  <c r="AS434" i="1"/>
  <c r="AT434" i="1" s="1"/>
  <c r="AX512" i="1"/>
  <c r="AS512" i="1"/>
  <c r="AT512" i="1" s="1"/>
  <c r="AX307" i="1"/>
  <c r="AS307" i="1"/>
  <c r="AT307" i="1" s="1"/>
  <c r="AX56" i="1"/>
  <c r="AS56" i="1"/>
  <c r="AT56" i="1" s="1"/>
  <c r="AX13" i="1"/>
  <c r="AS13" i="1"/>
  <c r="AT13" i="1" s="1"/>
  <c r="AX1403" i="1"/>
  <c r="AS1403" i="1"/>
  <c r="AT1403" i="1" s="1"/>
  <c r="AX1327" i="1"/>
  <c r="AS1327" i="1"/>
  <c r="AT1327" i="1" s="1"/>
  <c r="AX1076" i="1"/>
  <c r="AS1076" i="1"/>
  <c r="AT1076" i="1" s="1"/>
  <c r="AX1083" i="1"/>
  <c r="AS1083" i="1"/>
  <c r="AT1083" i="1" s="1"/>
  <c r="AX820" i="1"/>
  <c r="AS820" i="1"/>
  <c r="AT820" i="1" s="1"/>
  <c r="AX776" i="1"/>
  <c r="AS776" i="1"/>
  <c r="AT776" i="1" s="1"/>
  <c r="AX855" i="1"/>
  <c r="AS855" i="1"/>
  <c r="AT855" i="1" s="1"/>
  <c r="AX763" i="1"/>
  <c r="AS763" i="1"/>
  <c r="AT763" i="1" s="1"/>
  <c r="AX369" i="1"/>
  <c r="AX137" i="1"/>
  <c r="AS137" i="1"/>
  <c r="AT137" i="1" s="1"/>
  <c r="AX522" i="1"/>
  <c r="AS522" i="1"/>
  <c r="AT522" i="1" s="1"/>
  <c r="AX288" i="1"/>
  <c r="AX374" i="1"/>
  <c r="AS374" i="1"/>
  <c r="AT374" i="1" s="1"/>
  <c r="AX1467" i="1"/>
  <c r="AS1467" i="1"/>
  <c r="AT1467" i="1" s="1"/>
  <c r="AX1482" i="1"/>
  <c r="AS1482" i="1"/>
  <c r="AT1482" i="1" s="1"/>
  <c r="AX1069" i="1"/>
  <c r="AS1069" i="1"/>
  <c r="AT1069" i="1" s="1"/>
  <c r="AX1061" i="1"/>
  <c r="AS1061" i="1"/>
  <c r="AT1061" i="1" s="1"/>
  <c r="AX923" i="1"/>
  <c r="AS923" i="1"/>
  <c r="AT923" i="1" s="1"/>
  <c r="AX970" i="1"/>
  <c r="AS970" i="1"/>
  <c r="AT970" i="1" s="1"/>
  <c r="AX591" i="1"/>
  <c r="AS591" i="1"/>
  <c r="AT591" i="1" s="1"/>
  <c r="AX268" i="1"/>
  <c r="AS268" i="1"/>
  <c r="AT268" i="1" s="1"/>
  <c r="AX576" i="1"/>
  <c r="AS576" i="1"/>
  <c r="AT576" i="1" s="1"/>
  <c r="AX1974" i="1"/>
  <c r="AS1974" i="1"/>
  <c r="AT1974" i="1" s="1"/>
  <c r="AX1896" i="1"/>
  <c r="AS1896" i="1"/>
  <c r="AT1896" i="1" s="1"/>
  <c r="AX1668" i="1"/>
  <c r="AS1668" i="1"/>
  <c r="AT1668" i="1" s="1"/>
  <c r="AX1637" i="1"/>
  <c r="AS1637" i="1"/>
  <c r="AT1637" i="1" s="1"/>
  <c r="AX1432" i="1"/>
  <c r="AS1432" i="1"/>
  <c r="AT1432" i="1" s="1"/>
  <c r="AX1226" i="1"/>
  <c r="AS1226" i="1"/>
  <c r="AT1226" i="1" s="1"/>
  <c r="AX386" i="1"/>
  <c r="AS386" i="1"/>
  <c r="AT386" i="1" s="1"/>
  <c r="AX557" i="1"/>
  <c r="AS557" i="1"/>
  <c r="AT557" i="1" s="1"/>
  <c r="AX510" i="1"/>
  <c r="AS510" i="1"/>
  <c r="AT510" i="1" s="1"/>
  <c r="AX422" i="1"/>
  <c r="AS422" i="1"/>
  <c r="AT422" i="1" s="1"/>
  <c r="AX367" i="1"/>
  <c r="AS367" i="1"/>
  <c r="AT367" i="1" s="1"/>
  <c r="AX1389" i="1"/>
  <c r="AS1389" i="1"/>
  <c r="AT1389" i="1" s="1"/>
  <c r="AX1092" i="1"/>
  <c r="AS1092" i="1"/>
  <c r="AT1092" i="1" s="1"/>
  <c r="AX1123" i="1"/>
  <c r="AS1123" i="1"/>
  <c r="AT1123" i="1" s="1"/>
  <c r="AX997" i="1"/>
  <c r="AS997" i="1"/>
  <c r="AT997" i="1" s="1"/>
  <c r="AX851" i="1"/>
  <c r="AS851" i="1"/>
  <c r="AT851" i="1" s="1"/>
  <c r="AX560" i="1"/>
  <c r="AS560" i="1"/>
  <c r="AT560" i="1" s="1"/>
  <c r="AX323" i="1"/>
  <c r="AS323" i="1"/>
  <c r="AT323" i="1" s="1"/>
  <c r="AX247" i="1"/>
  <c r="AS247" i="1"/>
  <c r="AT247" i="1" s="1"/>
  <c r="AX145" i="1"/>
  <c r="AS145" i="1"/>
  <c r="AT145" i="1" s="1"/>
  <c r="AX203" i="1"/>
  <c r="AS203" i="1"/>
  <c r="AT203" i="1" s="1"/>
  <c r="AX1010" i="1"/>
  <c r="AS1010" i="1"/>
  <c r="AT1010" i="1" s="1"/>
  <c r="AX885" i="1"/>
  <c r="AS885" i="1"/>
  <c r="AT885" i="1" s="1"/>
  <c r="AX886" i="1"/>
  <c r="AS886" i="1"/>
  <c r="AT886" i="1" s="1"/>
  <c r="AX578" i="1"/>
  <c r="AS578" i="1"/>
  <c r="AT578" i="1" s="1"/>
  <c r="AX650" i="1"/>
  <c r="AS650" i="1"/>
  <c r="AT650" i="1" s="1"/>
  <c r="AX176" i="1"/>
  <c r="AS176" i="1"/>
  <c r="AT176" i="1" s="1"/>
  <c r="AX80" i="1"/>
  <c r="AS80" i="1"/>
  <c r="AT80" i="1" s="1"/>
  <c r="AX129" i="1"/>
  <c r="AS129" i="1"/>
  <c r="AT129" i="1" s="1"/>
  <c r="AX330" i="1"/>
  <c r="AS330" i="1"/>
  <c r="AT330" i="1" s="1"/>
  <c r="AX1506" i="1"/>
  <c r="AS1506" i="1"/>
  <c r="AT1506" i="1" s="1"/>
  <c r="AX1304" i="1"/>
  <c r="AS1304" i="1"/>
  <c r="AT1304" i="1" s="1"/>
  <c r="AX1270" i="1"/>
  <c r="AX1136" i="1"/>
  <c r="AS1136" i="1"/>
  <c r="AT1136" i="1" s="1"/>
  <c r="AX1090" i="1"/>
  <c r="AS1090" i="1"/>
  <c r="AT1090" i="1" s="1"/>
  <c r="AX981" i="1"/>
  <c r="AS981" i="1"/>
  <c r="AT981" i="1" s="1"/>
  <c r="AX426" i="1"/>
  <c r="AS426" i="1"/>
  <c r="AT426" i="1" s="1"/>
  <c r="AX262" i="1"/>
  <c r="AX208" i="1"/>
  <c r="AS208" i="1"/>
  <c r="AT208" i="1" s="1"/>
  <c r="AX46" i="1"/>
  <c r="AS46" i="1"/>
  <c r="AT46" i="1" s="1"/>
  <c r="AX354" i="1"/>
  <c r="AS354" i="1"/>
  <c r="AT354" i="1" s="1"/>
  <c r="AX396" i="1"/>
  <c r="AS396" i="1"/>
  <c r="AT396" i="1" s="1"/>
  <c r="AX1340" i="1"/>
  <c r="AS1340" i="1"/>
  <c r="AT1340" i="1" s="1"/>
  <c r="AX1164" i="1"/>
  <c r="AS1164" i="1"/>
  <c r="AT1164" i="1" s="1"/>
  <c r="AX1003" i="1"/>
  <c r="AS1003" i="1"/>
  <c r="AT1003" i="1" s="1"/>
  <c r="AX879" i="1"/>
  <c r="AS879" i="1"/>
  <c r="AT879" i="1" s="1"/>
  <c r="AX1007" i="1"/>
  <c r="AS1007" i="1"/>
  <c r="AT1007" i="1" s="1"/>
  <c r="AX858" i="1"/>
  <c r="AS858" i="1"/>
  <c r="AT858" i="1" s="1"/>
  <c r="AX624" i="1"/>
  <c r="AS624" i="1"/>
  <c r="AT624" i="1" s="1"/>
  <c r="AX1922" i="1"/>
  <c r="AS1922" i="1"/>
  <c r="AT1922" i="1" s="1"/>
  <c r="AX1807" i="1"/>
  <c r="AS1807" i="1"/>
  <c r="AT1807" i="1" s="1"/>
  <c r="AX1519" i="1"/>
  <c r="AS1519" i="1"/>
  <c r="AT1519" i="1" s="1"/>
  <c r="AX1414" i="1"/>
  <c r="AS1414" i="1"/>
  <c r="AT1414" i="1" s="1"/>
  <c r="AX1331" i="1"/>
  <c r="AS1331" i="1"/>
  <c r="AT1331" i="1" s="1"/>
  <c r="AX506" i="1"/>
  <c r="AS506" i="1"/>
  <c r="AT506" i="1" s="1"/>
  <c r="AX298" i="1"/>
  <c r="AS298" i="1"/>
  <c r="AT298" i="1" s="1"/>
  <c r="AX31" i="1"/>
  <c r="AS31" i="1"/>
  <c r="AT31" i="1" s="1"/>
  <c r="AX1347" i="1"/>
  <c r="AS1347" i="1"/>
  <c r="AT1347" i="1" s="1"/>
  <c r="AX1390" i="1"/>
  <c r="AS1390" i="1"/>
  <c r="AT1390" i="1" s="1"/>
  <c r="AX1168" i="1"/>
  <c r="AS1168" i="1"/>
  <c r="AT1168" i="1" s="1"/>
  <c r="AX1022" i="1"/>
  <c r="AS1022" i="1"/>
  <c r="AT1022" i="1" s="1"/>
  <c r="AX1031" i="1"/>
  <c r="AS1031" i="1"/>
  <c r="AT1031" i="1" s="1"/>
  <c r="AX1065" i="1"/>
  <c r="AS1065" i="1"/>
  <c r="AT1065" i="1" s="1"/>
  <c r="AX921" i="1"/>
  <c r="AS921" i="1"/>
  <c r="AT921" i="1" s="1"/>
  <c r="AX892" i="1"/>
  <c r="AS892" i="1"/>
  <c r="AT892" i="1" s="1"/>
  <c r="AX193" i="1"/>
  <c r="AS193" i="1"/>
  <c r="AT193" i="1" s="1"/>
  <c r="AX533" i="1"/>
  <c r="AS533" i="1"/>
  <c r="AT533" i="1" s="1"/>
  <c r="AX436" i="1"/>
  <c r="AS436" i="1"/>
  <c r="AT436" i="1" s="1"/>
  <c r="AX1833" i="1"/>
  <c r="AS1833" i="1"/>
  <c r="AT1833" i="1" s="1"/>
  <c r="AX1786" i="1"/>
  <c r="AS1786" i="1"/>
  <c r="AT1786" i="1" s="1"/>
  <c r="AX1654" i="1"/>
  <c r="AS1654" i="1"/>
  <c r="AT1654" i="1" s="1"/>
  <c r="AX1428" i="1"/>
  <c r="AS1428" i="1"/>
  <c r="AT1428" i="1" s="1"/>
  <c r="AX88" i="1"/>
  <c r="AS88" i="1"/>
  <c r="AT88" i="1" s="1"/>
  <c r="AX55" i="1"/>
  <c r="AS55" i="1"/>
  <c r="AT55" i="1" s="1"/>
  <c r="AX316" i="1"/>
  <c r="AS316" i="1"/>
  <c r="AT316" i="1" s="1"/>
  <c r="AX503" i="1"/>
  <c r="AS503" i="1"/>
  <c r="AT503" i="1" s="1"/>
  <c r="AX337" i="1"/>
  <c r="AS337" i="1"/>
  <c r="AT337" i="1" s="1"/>
  <c r="AX180" i="1"/>
  <c r="AS180" i="1"/>
  <c r="AT180" i="1" s="1"/>
  <c r="AX172" i="1"/>
  <c r="AS172" i="1"/>
  <c r="AT172" i="1" s="1"/>
  <c r="AX1240" i="1"/>
  <c r="AS1240" i="1"/>
  <c r="AT1240" i="1" s="1"/>
  <c r="AX1176" i="1"/>
  <c r="AS1176" i="1"/>
  <c r="AT1176" i="1" s="1"/>
  <c r="AX1066" i="1"/>
  <c r="AS1066" i="1"/>
  <c r="AT1066" i="1" s="1"/>
  <c r="AX793" i="1"/>
  <c r="AS793" i="1"/>
  <c r="AT793" i="1" s="1"/>
  <c r="AX706" i="1"/>
  <c r="AS706" i="1"/>
  <c r="AT706" i="1" s="1"/>
  <c r="AX730" i="1"/>
  <c r="AS730" i="1"/>
  <c r="AT730" i="1" s="1"/>
  <c r="AX308" i="1"/>
  <c r="AS308" i="1"/>
  <c r="AT308" i="1" s="1"/>
  <c r="AX699" i="1"/>
  <c r="AS699" i="1"/>
  <c r="AT699" i="1" s="1"/>
  <c r="AX526" i="1"/>
  <c r="AS526" i="1"/>
  <c r="AT526" i="1" s="1"/>
  <c r="AX441" i="1"/>
  <c r="AS441" i="1"/>
  <c r="AT441" i="1" s="1"/>
  <c r="AX401" i="1"/>
  <c r="AS401" i="1"/>
  <c r="AT401" i="1" s="1"/>
  <c r="AX15" i="1"/>
  <c r="AS15" i="1"/>
  <c r="AT15" i="1" s="1"/>
  <c r="AX983" i="1"/>
  <c r="AS983" i="1"/>
  <c r="AT983" i="1" s="1"/>
  <c r="AX819" i="1"/>
  <c r="AS819" i="1"/>
  <c r="AT819" i="1" s="1"/>
  <c r="AX798" i="1"/>
  <c r="AS798" i="1"/>
  <c r="AT798" i="1" s="1"/>
  <c r="AX675" i="1"/>
  <c r="AX656" i="1"/>
  <c r="AS656" i="1"/>
  <c r="AT656" i="1" s="1"/>
  <c r="AX290" i="1"/>
  <c r="AX115" i="1"/>
  <c r="AS115" i="1"/>
  <c r="AT115" i="1" s="1"/>
  <c r="AX1493" i="1"/>
  <c r="AS1493" i="1"/>
  <c r="AT1493" i="1" s="1"/>
  <c r="AX1387" i="1"/>
  <c r="AS1387" i="1"/>
  <c r="AT1387" i="1" s="1"/>
  <c r="AX1332" i="1"/>
  <c r="AS1332" i="1"/>
  <c r="AT1332" i="1" s="1"/>
  <c r="AX1183" i="1"/>
  <c r="AX1086" i="1"/>
  <c r="AS1086" i="1"/>
  <c r="AT1086" i="1" s="1"/>
  <c r="AX999" i="1"/>
  <c r="AS999" i="1"/>
  <c r="AT999" i="1" s="1"/>
  <c r="AX965" i="1"/>
  <c r="AS965" i="1"/>
  <c r="AT965" i="1" s="1"/>
  <c r="AX795" i="1"/>
  <c r="AS795" i="1"/>
  <c r="AT795" i="1" s="1"/>
  <c r="AX664" i="1"/>
  <c r="AS664" i="1"/>
  <c r="AT664" i="1" s="1"/>
  <c r="AX539" i="1"/>
  <c r="AS539" i="1"/>
  <c r="AT539" i="1" s="1"/>
  <c r="AX339" i="1"/>
  <c r="AS339" i="1"/>
  <c r="AT339" i="1" s="1"/>
  <c r="AX297" i="1"/>
  <c r="AS297" i="1"/>
  <c r="AT297" i="1" s="1"/>
  <c r="AX1250" i="1"/>
  <c r="AS1250" i="1"/>
  <c r="AT1250" i="1" s="1"/>
  <c r="AX1067" i="1"/>
  <c r="AS1067" i="1"/>
  <c r="AT1067" i="1" s="1"/>
  <c r="AX881" i="1"/>
  <c r="AS881" i="1"/>
  <c r="AT881" i="1" s="1"/>
  <c r="AX994" i="1"/>
  <c r="AS994" i="1"/>
  <c r="AT994" i="1" s="1"/>
  <c r="AX990" i="1"/>
  <c r="AS990" i="1"/>
  <c r="AT990" i="1" s="1"/>
  <c r="AX811" i="1"/>
  <c r="AS811" i="1"/>
  <c r="AT811" i="1" s="1"/>
  <c r="AX794" i="1"/>
  <c r="AS794" i="1"/>
  <c r="AT794" i="1" s="1"/>
  <c r="AX1957" i="1"/>
  <c r="AS1957" i="1"/>
  <c r="AT1957" i="1" s="1"/>
  <c r="AX1689" i="1"/>
  <c r="AS1689" i="1"/>
  <c r="AT1689" i="1" s="1"/>
  <c r="AX1672" i="1"/>
  <c r="AS1672" i="1"/>
  <c r="AT1672" i="1" s="1"/>
  <c r="AX1633" i="1"/>
  <c r="AS1633" i="1"/>
  <c r="AT1633" i="1" s="1"/>
  <c r="AX1362" i="1"/>
  <c r="AS1362" i="1"/>
  <c r="AT1362" i="1" s="1"/>
  <c r="AX1249" i="1"/>
  <c r="AS1249" i="1"/>
  <c r="AT1249" i="1" s="1"/>
  <c r="AX2012" i="1"/>
  <c r="AS2012" i="1"/>
  <c r="AT2012" i="1" s="1"/>
  <c r="AX2008" i="1"/>
  <c r="AS2008" i="1"/>
  <c r="AT2008" i="1" s="1"/>
  <c r="AX1996" i="1"/>
  <c r="AX1809" i="1"/>
  <c r="AX1757" i="1"/>
  <c r="AX1380" i="1"/>
  <c r="AX1075" i="1"/>
  <c r="AX1012" i="1"/>
  <c r="AX38" i="1"/>
  <c r="AS38" i="1"/>
  <c r="AT38" i="1" s="1"/>
  <c r="AX23" i="1"/>
  <c r="AS23" i="1"/>
  <c r="AT23" i="1" s="1"/>
  <c r="AX252" i="1"/>
  <c r="AS252" i="1"/>
  <c r="AT252" i="1" s="1"/>
  <c r="AX219" i="1"/>
  <c r="AS219" i="1"/>
  <c r="AT219" i="1" s="1"/>
  <c r="AX1514" i="1"/>
  <c r="AX1431" i="1"/>
  <c r="AS1431" i="1"/>
  <c r="AT1431" i="1" s="1"/>
  <c r="AX1481" i="1"/>
  <c r="AS1481" i="1"/>
  <c r="AT1481" i="1" s="1"/>
  <c r="AX1324" i="1"/>
  <c r="AS1324" i="1"/>
  <c r="AT1324" i="1" s="1"/>
  <c r="AX1151" i="1"/>
  <c r="AX1215" i="1"/>
  <c r="AS1215" i="1"/>
  <c r="AT1215" i="1" s="1"/>
  <c r="AX1094" i="1"/>
  <c r="AS1094" i="1"/>
  <c r="AT1094" i="1" s="1"/>
  <c r="AX945" i="1"/>
  <c r="AX846" i="1"/>
  <c r="AS846" i="1"/>
  <c r="AT846" i="1" s="1"/>
  <c r="AX511" i="1"/>
  <c r="AS511" i="1"/>
  <c r="AT511" i="1" s="1"/>
  <c r="AX495" i="1"/>
  <c r="AS495" i="1"/>
  <c r="AT495" i="1" s="1"/>
  <c r="AX412" i="1"/>
  <c r="AS412" i="1"/>
  <c r="AT412" i="1" s="1"/>
  <c r="AX240" i="1"/>
  <c r="AS240" i="1"/>
  <c r="AT240" i="1" s="1"/>
  <c r="AX1265" i="1"/>
  <c r="AX1236" i="1"/>
  <c r="AS1236" i="1"/>
  <c r="AT1236" i="1" s="1"/>
  <c r="AX1133" i="1"/>
  <c r="AS1133" i="1"/>
  <c r="AT1133" i="1" s="1"/>
  <c r="AX1027" i="1"/>
  <c r="AS1027" i="1"/>
  <c r="AT1027" i="1" s="1"/>
  <c r="AX1099" i="1"/>
  <c r="AS1099" i="1"/>
  <c r="AT1099" i="1" s="1"/>
  <c r="AX1049" i="1"/>
  <c r="AS1049" i="1"/>
  <c r="AT1049" i="1" s="1"/>
  <c r="AX1042" i="1"/>
  <c r="AX812" i="1"/>
  <c r="AS812" i="1"/>
  <c r="AT812" i="1" s="1"/>
  <c r="AX691" i="1"/>
  <c r="AS691" i="1"/>
  <c r="AT691" i="1" s="1"/>
  <c r="AX418" i="1"/>
  <c r="AS418" i="1"/>
  <c r="AT418" i="1" s="1"/>
  <c r="AX1892" i="1"/>
  <c r="AX1838" i="1"/>
  <c r="AX1800" i="1"/>
  <c r="AX1776" i="1"/>
  <c r="AX1616" i="1"/>
  <c r="AS1616" i="1"/>
  <c r="AT1616" i="1" s="1"/>
  <c r="AX1589" i="1"/>
  <c r="AX1551" i="1"/>
  <c r="AX1426" i="1"/>
  <c r="AX1190" i="1"/>
  <c r="AX1137" i="1"/>
  <c r="AS1137" i="1"/>
  <c r="AT1137" i="1" s="1"/>
  <c r="AS1380" i="1"/>
  <c r="AT1380" i="1" s="1"/>
  <c r="AS1809" i="1"/>
  <c r="AT1809" i="1" s="1"/>
  <c r="AS1151" i="1"/>
  <c r="AT1151" i="1" s="1"/>
  <c r="AX500" i="1"/>
  <c r="AS500" i="1"/>
  <c r="AT500" i="1" s="1"/>
  <c r="AX179" i="1"/>
  <c r="AS179" i="1"/>
  <c r="AT179" i="1" s="1"/>
  <c r="AX126" i="1"/>
  <c r="AS945" i="1"/>
  <c r="AT945" i="1" s="1"/>
  <c r="AS126" i="1"/>
  <c r="AT126" i="1" s="1"/>
  <c r="AX1264" i="1"/>
  <c r="AS1264" i="1"/>
  <c r="AT1264" i="1" s="1"/>
  <c r="AX1038" i="1"/>
  <c r="AS1038" i="1"/>
  <c r="AT1038" i="1" s="1"/>
  <c r="AX952" i="1"/>
  <c r="AS952" i="1"/>
  <c r="AT952" i="1" s="1"/>
  <c r="AX954" i="1"/>
  <c r="AS954" i="1"/>
  <c r="AT954" i="1" s="1"/>
  <c r="AX11" i="1"/>
  <c r="AS11" i="1"/>
  <c r="AT11" i="1" s="1"/>
  <c r="AX471" i="1"/>
  <c r="AS471" i="1"/>
  <c r="AT471" i="1" s="1"/>
  <c r="AS1589" i="1"/>
  <c r="AT1589" i="1" s="1"/>
  <c r="AS1426" i="1"/>
  <c r="AT1426" i="1" s="1"/>
  <c r="AS1892" i="1"/>
  <c r="AT1892" i="1" s="1"/>
  <c r="AS1757" i="1"/>
  <c r="AT1757" i="1" s="1"/>
  <c r="AS1042" i="1"/>
  <c r="AT1042" i="1" s="1"/>
  <c r="AX127" i="1"/>
  <c r="AS127" i="1"/>
  <c r="AT127" i="1" s="1"/>
  <c r="AX65" i="1"/>
  <c r="AS65" i="1"/>
  <c r="AT65" i="1" s="1"/>
  <c r="AX51" i="1"/>
  <c r="AS51" i="1"/>
  <c r="AT51" i="1" s="1"/>
  <c r="AX166" i="1"/>
  <c r="AS166" i="1"/>
  <c r="AT166" i="1" s="1"/>
  <c r="AX417" i="1"/>
  <c r="AS417" i="1"/>
  <c r="AT417" i="1" s="1"/>
  <c r="AX470" i="1"/>
  <c r="AS470" i="1"/>
  <c r="AT470" i="1" s="1"/>
  <c r="AS1838" i="1"/>
  <c r="AT1838" i="1" s="1"/>
  <c r="AX76" i="1"/>
  <c r="AS76" i="1"/>
  <c r="AT76" i="1" s="1"/>
  <c r="AX39" i="1"/>
  <c r="AS39" i="1"/>
  <c r="AT39" i="1" s="1"/>
  <c r="AS1514" i="1"/>
  <c r="AT1514" i="1" s="1"/>
  <c r="AX322" i="1"/>
  <c r="AS322" i="1"/>
  <c r="AT322" i="1" s="1"/>
  <c r="AS1776" i="1"/>
  <c r="AT1776" i="1" s="1"/>
  <c r="AX17" i="1"/>
  <c r="AS17" i="1"/>
  <c r="AT17" i="1" s="1"/>
  <c r="AX19" i="1"/>
  <c r="AS19" i="1"/>
  <c r="AT19" i="1" s="1"/>
  <c r="AS1012" i="1"/>
  <c r="AT1012" i="1" s="1"/>
  <c r="AX1456" i="1"/>
  <c r="AX1202" i="1"/>
  <c r="AX1399" i="1"/>
  <c r="AX1425" i="1"/>
  <c r="AX1479" i="1"/>
  <c r="AX1476" i="1"/>
  <c r="AX1517" i="1"/>
  <c r="AX1375" i="1"/>
  <c r="AX1366" i="1"/>
  <c r="AX1259" i="1"/>
  <c r="AX1293" i="1"/>
  <c r="AX1147" i="1"/>
  <c r="AX902" i="1"/>
  <c r="AX1017" i="1"/>
  <c r="AX1004" i="1"/>
  <c r="AX949" i="1"/>
  <c r="AX1068" i="1"/>
  <c r="AX841" i="1"/>
  <c r="AX878" i="1"/>
  <c r="AX920" i="1"/>
  <c r="AX873" i="1"/>
  <c r="AX603" i="1"/>
  <c r="AX573" i="1"/>
  <c r="AX692" i="1"/>
  <c r="AX718" i="1"/>
  <c r="AX698" i="1"/>
  <c r="AX761" i="1"/>
  <c r="AX649" i="1"/>
  <c r="AX744" i="1"/>
  <c r="AX613" i="1"/>
  <c r="AX541" i="1"/>
  <c r="AX712" i="1"/>
  <c r="AX607" i="1"/>
  <c r="AX446" i="1"/>
  <c r="AX359" i="1"/>
  <c r="AX204" i="1"/>
  <c r="AX329" i="1"/>
  <c r="AX380" i="1"/>
  <c r="AX194" i="1"/>
  <c r="AX199" i="1"/>
  <c r="AX549" i="1"/>
  <c r="AX408" i="1"/>
  <c r="AX391" i="1"/>
  <c r="AX455" i="1"/>
  <c r="AX531" i="1"/>
  <c r="AX343" i="1"/>
  <c r="AX188" i="1"/>
  <c r="AX86" i="1"/>
  <c r="AX60" i="1"/>
  <c r="AX423" i="1"/>
  <c r="AX368" i="1"/>
  <c r="AX35" i="1"/>
  <c r="AX67" i="1"/>
  <c r="AX92" i="1"/>
  <c r="AX294" i="1"/>
  <c r="AX1401" i="1"/>
  <c r="AX1385" i="1"/>
  <c r="AX1388" i="1"/>
  <c r="AX1318" i="1"/>
  <c r="AX1282" i="1"/>
  <c r="AX1254" i="1"/>
  <c r="AX1057" i="1"/>
  <c r="AX1106" i="1"/>
  <c r="AX1001" i="1"/>
  <c r="AX948" i="1"/>
  <c r="AX931" i="1"/>
  <c r="AX1072" i="1"/>
  <c r="AX838" i="1"/>
  <c r="AX818" i="1"/>
  <c r="AX897" i="1"/>
  <c r="AX939" i="1"/>
  <c r="AX877" i="1"/>
  <c r="AX848" i="1"/>
  <c r="AX865" i="1"/>
  <c r="AX803" i="1"/>
  <c r="AX728" i="1"/>
  <c r="AX639" i="1"/>
  <c r="AX588" i="1"/>
  <c r="AX646" i="1"/>
  <c r="AX558" i="1"/>
  <c r="AX734" i="1"/>
  <c r="AX688" i="1"/>
  <c r="AX677" i="1"/>
  <c r="AX746" i="1"/>
  <c r="AX685" i="1"/>
  <c r="AX704" i="1"/>
  <c r="AX548" i="1"/>
  <c r="AX736" i="1"/>
  <c r="AX570" i="1"/>
  <c r="AX427" i="1"/>
  <c r="AX581" i="1"/>
  <c r="AX485" i="1"/>
  <c r="AX376" i="1"/>
  <c r="AX106" i="1"/>
  <c r="AX42" i="1"/>
  <c r="AX353" i="1"/>
  <c r="AX198" i="1"/>
  <c r="AX244" i="1"/>
  <c r="AX234" i="1"/>
  <c r="AX254" i="1"/>
  <c r="AX484" i="1"/>
  <c r="AX344" i="1"/>
  <c r="AX146" i="1"/>
  <c r="AX206" i="1"/>
  <c r="AX74" i="1"/>
  <c r="AX447" i="1"/>
  <c r="AX107" i="1"/>
  <c r="AX100" i="1"/>
  <c r="AX133" i="1"/>
  <c r="AX141" i="1"/>
  <c r="AX111" i="1"/>
  <c r="AX134" i="1"/>
  <c r="AX276" i="1"/>
  <c r="AX96" i="1"/>
  <c r="AX833" i="1"/>
  <c r="AX872" i="1"/>
  <c r="AX732" i="1"/>
  <c r="AX745" i="1"/>
  <c r="AX605" i="1"/>
  <c r="AX726" i="1"/>
  <c r="AX615" i="1"/>
  <c r="AX717" i="1"/>
  <c r="AX602" i="1"/>
  <c r="AX598" i="1"/>
  <c r="AX559" i="1"/>
  <c r="AX611" i="1"/>
  <c r="AX659" i="1"/>
  <c r="AX521" i="1"/>
  <c r="AX666" i="1"/>
  <c r="AX543" i="1"/>
  <c r="AX439" i="1"/>
  <c r="AX90" i="1"/>
  <c r="AX338" i="1"/>
  <c r="AX218" i="1"/>
  <c r="AX190" i="1"/>
  <c r="AX182" i="1"/>
  <c r="AX389" i="1"/>
  <c r="AX191" i="1"/>
  <c r="AX306" i="1"/>
  <c r="AX477" i="1"/>
  <c r="AX291" i="1"/>
  <c r="AX358" i="1"/>
  <c r="AX379" i="1"/>
  <c r="AX148" i="1"/>
  <c r="AX158" i="1"/>
  <c r="AX77" i="1"/>
  <c r="AX22" i="1"/>
  <c r="AX108" i="1"/>
  <c r="AX103" i="1"/>
  <c r="AX30" i="1"/>
  <c r="AX70" i="1"/>
  <c r="AX101" i="1"/>
  <c r="AX195" i="1"/>
  <c r="AX296" i="1"/>
  <c r="AX27" i="1"/>
  <c r="AX856" i="1"/>
  <c r="AX917" i="1"/>
  <c r="AX784" i="1"/>
  <c r="AX893" i="1"/>
  <c r="AX845" i="1"/>
  <c r="AX716" i="1"/>
  <c r="AX697" i="1"/>
  <c r="AX790" i="1"/>
  <c r="AX749" i="1"/>
  <c r="AX756" i="1"/>
  <c r="AX751" i="1"/>
  <c r="AX721" i="1"/>
  <c r="AX622" i="1"/>
  <c r="AX758" i="1"/>
  <c r="AX753" i="1"/>
  <c r="AX629" i="1"/>
  <c r="AX711" i="1"/>
  <c r="AX623" i="1"/>
  <c r="AX612" i="1"/>
  <c r="AX695" i="1"/>
  <c r="AX647" i="1"/>
  <c r="AX687" i="1"/>
  <c r="AX580" i="1"/>
  <c r="AX452" i="1"/>
  <c r="AX202" i="1"/>
  <c r="AX197" i="1"/>
  <c r="AX26" i="1"/>
  <c r="AX445" i="1"/>
  <c r="AX183" i="1"/>
  <c r="AX476" i="1"/>
  <c r="AX238" i="1"/>
  <c r="AX465" i="1"/>
  <c r="AX416" i="1"/>
  <c r="AX293" i="1"/>
  <c r="AX147" i="1"/>
  <c r="AX124" i="1"/>
  <c r="AX406" i="1"/>
  <c r="AX94" i="1"/>
  <c r="AX271" i="1"/>
  <c r="AX109" i="1"/>
  <c r="AX1256" i="1"/>
  <c r="AX1212" i="1"/>
  <c r="AX1089" i="1"/>
  <c r="AX1033" i="1"/>
  <c r="AX1104" i="1"/>
  <c r="AX1045" i="1"/>
  <c r="AX941" i="1"/>
  <c r="AX969" i="1"/>
  <c r="AX1030" i="1"/>
  <c r="AX912" i="1"/>
  <c r="AX802" i="1"/>
  <c r="AX867" i="1"/>
  <c r="AX792" i="1"/>
  <c r="AX839" i="1"/>
  <c r="AX741" i="1"/>
  <c r="AX579" i="1"/>
  <c r="AX850" i="1"/>
  <c r="AX689" i="1"/>
  <c r="AX590" i="1"/>
  <c r="AX638" i="1"/>
  <c r="AX735" i="1"/>
  <c r="AX679" i="1"/>
  <c r="AX553" i="1"/>
  <c r="AX467" i="1"/>
  <c r="AX462" i="1"/>
  <c r="AX490" i="1"/>
  <c r="AX435" i="1"/>
  <c r="AX390" i="1"/>
  <c r="AX279" i="1"/>
  <c r="AX207" i="1"/>
  <c r="AX432" i="1"/>
  <c r="AX399" i="1"/>
  <c r="AX309" i="1"/>
  <c r="AX18" i="1"/>
  <c r="AX454" i="1"/>
  <c r="AX440" i="1"/>
  <c r="AX311" i="1"/>
  <c r="AX78" i="1"/>
  <c r="AX66" i="1"/>
  <c r="AX54" i="1"/>
  <c r="AX12" i="1"/>
  <c r="AX437" i="1"/>
  <c r="AX159" i="1"/>
  <c r="AX83" i="1"/>
  <c r="AX321" i="1"/>
  <c r="AX243" i="1"/>
  <c r="AX37" i="1"/>
  <c r="AX1140" i="1"/>
  <c r="AX1165" i="1"/>
  <c r="AX1155" i="1"/>
  <c r="AX1109" i="1"/>
  <c r="AX996" i="1"/>
  <c r="AX924" i="1"/>
  <c r="AX1054" i="1"/>
  <c r="AX883" i="1"/>
  <c r="AX934" i="1"/>
  <c r="AX1020" i="1"/>
  <c r="AX807" i="1"/>
  <c r="AX801" i="1"/>
  <c r="AX837" i="1"/>
  <c r="AX914" i="1"/>
  <c r="AX916" i="1"/>
  <c r="AX864" i="1"/>
  <c r="AX922" i="1"/>
  <c r="AX915" i="1"/>
  <c r="AX906" i="1"/>
  <c r="AX813" i="1"/>
  <c r="AX606" i="1"/>
  <c r="AX599" i="1"/>
  <c r="AX882" i="1"/>
  <c r="AX575" i="1"/>
  <c r="AX786" i="1"/>
  <c r="AX574" i="1"/>
  <c r="AX791" i="1"/>
  <c r="AX759" i="1"/>
  <c r="AX618" i="1"/>
  <c r="AX610" i="1"/>
  <c r="AX494" i="1"/>
  <c r="AX461" i="1"/>
  <c r="AX595" i="1"/>
  <c r="AX460" i="1"/>
  <c r="AX272" i="1"/>
  <c r="AX438" i="1"/>
  <c r="AX246" i="1"/>
  <c r="AX295" i="1"/>
  <c r="AX196" i="1"/>
  <c r="AX383" i="1"/>
  <c r="AX509" i="1"/>
  <c r="AX502" i="1"/>
  <c r="AX395" i="1"/>
  <c r="AX371" i="1"/>
  <c r="AX352" i="1"/>
  <c r="AX478" i="1"/>
  <c r="AX333" i="1"/>
  <c r="AX43" i="1"/>
  <c r="AX71" i="1"/>
  <c r="AX125" i="1"/>
  <c r="AX174" i="1"/>
  <c r="AX47" i="1"/>
  <c r="AX131" i="1"/>
  <c r="AX117" i="1"/>
  <c r="AX79" i="1"/>
  <c r="AX181" i="1"/>
  <c r="AX87" i="1"/>
  <c r="AX245" i="1"/>
  <c r="AX1491" i="1"/>
  <c r="AX1416" i="1"/>
  <c r="AX1398" i="1"/>
  <c r="AX1383" i="1"/>
  <c r="AX1335" i="1"/>
  <c r="AX1319" i="1"/>
  <c r="AX1186" i="1"/>
  <c r="AX1238" i="1"/>
  <c r="AX1194" i="1"/>
  <c r="AX1197" i="1"/>
  <c r="AX1175" i="1"/>
  <c r="AX1205" i="1"/>
  <c r="AX1166" i="1"/>
  <c r="AX1082" i="1"/>
  <c r="AX1040" i="1"/>
  <c r="AX1088" i="1"/>
  <c r="AX1120" i="1"/>
  <c r="AX967" i="1"/>
  <c r="AX963" i="1"/>
  <c r="AX842" i="1"/>
  <c r="AX814" i="1"/>
  <c r="AX670" i="1"/>
  <c r="AX724" i="1"/>
  <c r="AX637" i="1"/>
  <c r="AX620" i="1"/>
  <c r="AX743" i="1"/>
  <c r="AX742" i="1"/>
  <c r="AX596" i="1"/>
  <c r="AX752" i="1"/>
  <c r="AX898" i="1"/>
  <c r="AX693" i="1"/>
  <c r="AX710" i="1"/>
  <c r="AX564" i="1"/>
  <c r="AX583" i="1"/>
  <c r="AX641" i="1"/>
  <c r="AX489" i="1"/>
  <c r="AX729" i="1"/>
  <c r="AX565" i="1"/>
  <c r="AX382" i="1"/>
  <c r="AX301" i="1"/>
  <c r="AX289" i="1"/>
  <c r="AX154" i="1"/>
  <c r="AX387" i="1"/>
  <c r="AX278" i="1"/>
  <c r="AX213" i="1"/>
  <c r="AX405" i="1"/>
  <c r="AX370" i="1"/>
  <c r="AX350" i="1"/>
  <c r="AX239" i="1"/>
  <c r="AX189" i="1"/>
  <c r="AX361" i="1"/>
  <c r="AX378" i="1"/>
  <c r="AX345" i="1"/>
  <c r="AX572" i="1"/>
  <c r="AX397" i="1"/>
  <c r="AX135" i="1"/>
  <c r="AX69" i="1"/>
  <c r="AX52" i="1"/>
  <c r="AX342" i="1"/>
  <c r="AX163" i="1"/>
  <c r="AX130" i="1"/>
  <c r="AX116" i="1"/>
  <c r="AX28" i="1"/>
  <c r="AX151" i="1"/>
  <c r="AX62" i="1"/>
  <c r="AX1410" i="1"/>
  <c r="AX1303" i="1"/>
  <c r="AX1288" i="1"/>
  <c r="AX1231" i="1"/>
  <c r="AX1251" i="1"/>
  <c r="AX1227" i="1"/>
  <c r="AX1208" i="1"/>
  <c r="AX1181" i="1"/>
  <c r="AX1131" i="1"/>
  <c r="AX1114" i="1"/>
  <c r="AX1014" i="1"/>
  <c r="AX964" i="1"/>
  <c r="AX933" i="1"/>
  <c r="AX826" i="1"/>
  <c r="AX880" i="1"/>
  <c r="AX843" i="1"/>
  <c r="AX789" i="1"/>
  <c r="AX614" i="1"/>
  <c r="AX772" i="1"/>
  <c r="AX768" i="1"/>
  <c r="AX781" i="1"/>
  <c r="AX690" i="1"/>
  <c r="AX518" i="1"/>
  <c r="AX587" i="1"/>
  <c r="AX554" i="1"/>
  <c r="AX609" i="1"/>
  <c r="AX532" i="1"/>
  <c r="AX491" i="1"/>
  <c r="AX556" i="1"/>
  <c r="AX577" i="1"/>
  <c r="AX507" i="1"/>
  <c r="AX2015" i="1"/>
  <c r="AX2007" i="1"/>
  <c r="AX1988" i="1"/>
  <c r="AX1980" i="1"/>
  <c r="AX1941" i="1"/>
  <c r="AX1928" i="1"/>
  <c r="AX1880" i="1"/>
  <c r="AX1912" i="1"/>
  <c r="AX1822" i="1"/>
  <c r="AX1872" i="1"/>
  <c r="AX1748" i="1"/>
  <c r="AX1705" i="1"/>
  <c r="AX1724" i="1"/>
  <c r="AX1731" i="1"/>
  <c r="AX1660" i="1"/>
  <c r="AX1713" i="1"/>
  <c r="AX1629" i="1"/>
  <c r="AX1555" i="1"/>
  <c r="AX1527" i="1"/>
  <c r="AX1543" i="1"/>
  <c r="AX1495" i="1"/>
  <c r="AX1461" i="1"/>
  <c r="AX1404" i="1"/>
  <c r="AX1436" i="1"/>
  <c r="AX1412" i="1"/>
  <c r="AX1396" i="1"/>
  <c r="AX1381" i="1"/>
  <c r="AX1354" i="1"/>
  <c r="AX1420" i="1"/>
  <c r="AX1402" i="1"/>
  <c r="AX1356" i="1"/>
  <c r="AX1307" i="1"/>
  <c r="AX1323" i="1"/>
  <c r="AX1408" i="1"/>
  <c r="AX1364" i="1"/>
  <c r="AX1315" i="1"/>
  <c r="AX1350" i="1"/>
  <c r="AX1301" i="1"/>
  <c r="AX1243" i="1"/>
  <c r="AX1274" i="1"/>
  <c r="AX1299" i="1"/>
  <c r="AX1262" i="1"/>
  <c r="AX1266" i="1"/>
  <c r="AX1291" i="1"/>
  <c r="AX1285" i="1"/>
  <c r="AX1267" i="1"/>
  <c r="AX1218" i="1"/>
  <c r="AX1189" i="1"/>
  <c r="AX1172" i="1"/>
  <c r="AX1182" i="1"/>
  <c r="AX1210" i="1"/>
  <c r="AX1163" i="1"/>
  <c r="AX1149" i="1"/>
  <c r="AX1178" i="1"/>
  <c r="AX1093" i="1"/>
  <c r="AX1071" i="1"/>
  <c r="AX1134" i="1"/>
  <c r="AX1101" i="1"/>
  <c r="AX1077" i="1"/>
  <c r="AX1044" i="1"/>
  <c r="AX1036" i="1"/>
  <c r="AX1117" i="1"/>
  <c r="AX1060" i="1"/>
  <c r="AX988" i="1"/>
  <c r="AX975" i="1"/>
  <c r="AX928" i="1"/>
  <c r="AX980" i="1"/>
  <c r="AX944" i="1"/>
  <c r="AX937" i="1"/>
  <c r="AX946" i="1"/>
  <c r="AX829" i="1"/>
  <c r="AX869" i="1"/>
  <c r="AX805" i="1"/>
  <c r="AX904" i="1"/>
  <c r="AX861" i="1"/>
  <c r="AX676" i="1"/>
  <c r="AX888" i="1"/>
  <c r="AX825" i="1"/>
  <c r="AX797" i="1"/>
  <c r="AX782" i="1"/>
  <c r="AX727" i="1"/>
  <c r="AX644" i="1"/>
  <c r="AX633" i="1"/>
  <c r="AX748" i="1"/>
  <c r="AX684" i="1"/>
  <c r="AX757" i="1"/>
  <c r="AX708" i="1"/>
  <c r="AX702" i="1"/>
  <c r="AX671" i="1"/>
  <c r="AX661" i="1"/>
  <c r="AX660" i="1"/>
  <c r="AX657" i="1"/>
  <c r="AX634" i="1"/>
  <c r="AX821" i="1"/>
  <c r="AX766" i="1"/>
  <c r="AX680" i="1"/>
  <c r="AX774" i="1"/>
  <c r="AX773" i="1"/>
  <c r="AX719" i="1"/>
  <c r="AX700" i="1"/>
  <c r="AX681" i="1"/>
  <c r="AX673" i="1"/>
  <c r="AX665" i="1"/>
  <c r="AX625" i="1"/>
  <c r="AX561" i="1"/>
  <c r="AX740" i="1"/>
  <c r="AX668" i="1"/>
  <c r="AX653" i="1"/>
  <c r="AX593" i="1"/>
  <c r="AX545" i="1"/>
  <c r="AX672" i="1"/>
  <c r="AX651" i="1"/>
  <c r="AX569" i="1"/>
  <c r="AX505" i="1"/>
  <c r="AX585" i="1"/>
  <c r="AX563" i="1"/>
  <c r="AX621" i="1"/>
  <c r="AX514" i="1"/>
  <c r="AX501" i="1"/>
  <c r="AX463" i="1"/>
  <c r="AX589" i="1"/>
  <c r="AX537" i="1"/>
  <c r="AX513" i="1"/>
  <c r="AX481" i="1"/>
  <c r="AX443" i="1"/>
  <c r="AX627" i="1"/>
  <c r="AX617" i="1"/>
  <c r="AX604" i="1"/>
  <c r="AX473" i="1"/>
  <c r="AX419" i="1"/>
  <c r="AX411" i="1"/>
  <c r="AX250" i="1"/>
  <c r="AX34" i="1"/>
  <c r="AX487" i="1"/>
  <c r="AX388" i="1"/>
  <c r="AX360" i="1"/>
  <c r="AX325" i="1"/>
  <c r="AX304" i="1"/>
  <c r="AX178" i="1"/>
  <c r="AX98" i="1"/>
  <c r="AX210" i="1"/>
  <c r="AX205" i="1"/>
  <c r="AX162" i="1"/>
  <c r="AX413" i="1"/>
  <c r="AX283" i="1"/>
  <c r="AX212" i="1"/>
  <c r="AX341" i="1"/>
  <c r="AX170" i="1"/>
  <c r="AX138" i="1"/>
  <c r="AX428" i="1"/>
  <c r="AX381" i="1"/>
  <c r="AX365" i="1"/>
  <c r="AX349" i="1"/>
  <c r="AX281" i="1"/>
  <c r="AX269" i="1"/>
  <c r="AX164" i="1"/>
  <c r="AX497" i="1"/>
  <c r="AX453" i="1"/>
  <c r="AX451" i="1"/>
  <c r="AX317" i="1"/>
  <c r="AX242" i="1"/>
  <c r="AX186" i="1"/>
  <c r="AX122" i="1"/>
  <c r="AX58" i="1"/>
  <c r="AX479" i="1"/>
  <c r="AX420" i="1"/>
  <c r="AX403" i="1"/>
  <c r="AX336" i="1"/>
  <c r="AX326" i="1"/>
  <c r="AX285" i="1"/>
  <c r="AX228" i="1"/>
  <c r="AX226" i="1"/>
  <c r="AX221" i="1"/>
  <c r="AX114" i="1"/>
  <c r="AX50" i="1"/>
  <c r="AX175" i="1"/>
  <c r="AX214" i="1"/>
  <c r="AX530" i="1"/>
  <c r="AX483" i="1"/>
  <c r="AX398" i="1"/>
  <c r="AX357" i="1"/>
  <c r="AX220" i="1"/>
  <c r="AX475" i="1"/>
  <c r="AX431" i="1"/>
  <c r="AX328" i="1"/>
  <c r="AX82" i="1"/>
  <c r="AX287" i="1"/>
  <c r="AX524" i="1"/>
  <c r="AX515" i="1"/>
  <c r="AX448" i="1"/>
  <c r="AX519" i="1"/>
  <c r="AX529" i="1"/>
  <c r="AX149" i="1"/>
  <c r="AX150" i="1"/>
  <c r="AX118" i="1"/>
  <c r="AX187" i="1"/>
  <c r="AX84" i="1"/>
  <c r="AX227" i="1"/>
  <c r="AX20" i="1"/>
  <c r="AX253" i="1"/>
  <c r="AX313" i="1"/>
  <c r="AX45" i="1"/>
  <c r="AU1901" i="1" l="1"/>
  <c r="AV1901" i="1" s="1"/>
  <c r="A1901" i="1" s="1"/>
  <c r="AY479" i="1"/>
  <c r="AZ479" i="1" s="1"/>
  <c r="AY221" i="1"/>
  <c r="AZ221" i="1" s="1"/>
  <c r="AY313" i="1"/>
  <c r="AZ313" i="1" s="1"/>
  <c r="AY328" i="1"/>
  <c r="AZ328" i="1" s="1"/>
  <c r="AU1906" i="1"/>
  <c r="AV1906" i="1" s="1"/>
  <c r="A1906" i="1" s="1"/>
  <c r="AY443" i="1"/>
  <c r="AZ443" i="1" s="1"/>
  <c r="AY708" i="1"/>
  <c r="AZ708" i="1" s="1"/>
  <c r="AU1811" i="1"/>
  <c r="AV1811" i="1" s="1"/>
  <c r="A1811" i="1" s="1"/>
  <c r="AY84" i="1"/>
  <c r="AZ84" i="1" s="1"/>
  <c r="AY214" i="1"/>
  <c r="AZ214" i="1" s="1"/>
  <c r="AY634" i="1"/>
  <c r="AZ634" i="1" s="1"/>
  <c r="AU1537" i="1"/>
  <c r="AV1537" i="1" s="1"/>
  <c r="A1537" i="1" s="1"/>
  <c r="AY515" i="1"/>
  <c r="AZ515" i="1" s="1"/>
  <c r="AY326" i="1"/>
  <c r="AZ326" i="1" s="1"/>
  <c r="AU1177" i="1"/>
  <c r="AV1177" i="1" s="1"/>
  <c r="A1177" i="1" s="1"/>
  <c r="AY349" i="1"/>
  <c r="AZ349" i="1" s="1"/>
  <c r="AU956" i="1"/>
  <c r="AV956" i="1" s="1"/>
  <c r="A956" i="1" s="1"/>
  <c r="AU17" i="1"/>
  <c r="AV17" i="1" s="1"/>
  <c r="A17" i="1" s="1"/>
  <c r="AY149" i="1"/>
  <c r="AZ149" i="1" s="1"/>
  <c r="AY1250" i="1"/>
  <c r="AZ1250" i="1" s="1"/>
  <c r="AU1085" i="1"/>
  <c r="AV1085" i="1" s="1"/>
  <c r="A1085" i="1" s="1"/>
  <c r="AY1181" i="1"/>
  <c r="AZ1181" i="1" s="1"/>
  <c r="AU1931" i="1"/>
  <c r="AV1931" i="1" s="1"/>
  <c r="A1931" i="1" s="1"/>
  <c r="AU1899" i="1"/>
  <c r="AV1899" i="1" s="1"/>
  <c r="A1899" i="1" s="1"/>
  <c r="AU1803" i="1"/>
  <c r="AV1803" i="1" s="1"/>
  <c r="A1803" i="1" s="1"/>
  <c r="AU453" i="1"/>
  <c r="AV453" i="1" s="1"/>
  <c r="A453" i="1" s="1"/>
  <c r="AU1234" i="1"/>
  <c r="AV1234" i="1" s="1"/>
  <c r="A1234" i="1" s="1"/>
  <c r="AU1535" i="1"/>
  <c r="AV1535" i="1" s="1"/>
  <c r="A1535" i="1" s="1"/>
  <c r="AU962" i="1"/>
  <c r="AV962" i="1" s="1"/>
  <c r="A962" i="1" s="1"/>
  <c r="AU39" i="1"/>
  <c r="AV39" i="1" s="1"/>
  <c r="A39" i="1" s="1"/>
  <c r="AU221" i="1"/>
  <c r="AV221" i="1" s="1"/>
  <c r="A221" i="1" s="1"/>
  <c r="AU1499" i="1"/>
  <c r="AV1499" i="1" s="1"/>
  <c r="A1499" i="1" s="1"/>
  <c r="AU1709" i="1"/>
  <c r="AV1709" i="1" s="1"/>
  <c r="A1709" i="1" s="1"/>
  <c r="AU1782" i="1"/>
  <c r="AV1782" i="1" s="1"/>
  <c r="A1782" i="1" s="1"/>
  <c r="AY470" i="1"/>
  <c r="AZ470" i="1" s="1"/>
  <c r="AU51" i="1"/>
  <c r="AV51" i="1" s="1"/>
  <c r="A51" i="1" s="1"/>
  <c r="AY127" i="1"/>
  <c r="AZ127" i="1" s="1"/>
  <c r="AU1365" i="1"/>
  <c r="AV1365" i="1" s="1"/>
  <c r="A1365" i="1" s="1"/>
  <c r="AU1626" i="1"/>
  <c r="AV1626" i="1" s="1"/>
  <c r="A1626" i="1" s="1"/>
  <c r="AU505" i="1"/>
  <c r="AV505" i="1" s="1"/>
  <c r="A505" i="1" s="1"/>
  <c r="AU1767" i="1"/>
  <c r="AV1767" i="1" s="1"/>
  <c r="A1767" i="1" s="1"/>
  <c r="AU179" i="1"/>
  <c r="AV179" i="1" s="1"/>
  <c r="A179" i="1" s="1"/>
  <c r="AU1740" i="1"/>
  <c r="AV1740" i="1" s="1"/>
  <c r="A1740" i="1" s="1"/>
  <c r="AU740" i="1"/>
  <c r="AV740" i="1" s="1"/>
  <c r="A740" i="1" s="1"/>
  <c r="AY1892" i="1"/>
  <c r="AZ1892" i="1" s="1"/>
  <c r="AU964" i="1"/>
  <c r="AV964" i="1" s="1"/>
  <c r="A964" i="1" s="1"/>
  <c r="AU1933" i="1"/>
  <c r="AV1933" i="1" s="1"/>
  <c r="A1933" i="1" s="1"/>
  <c r="AU269" i="1"/>
  <c r="AV269" i="1" s="1"/>
  <c r="A269" i="1" s="1"/>
  <c r="AU702" i="1"/>
  <c r="AV702" i="1" s="1"/>
  <c r="A702" i="1" s="1"/>
  <c r="AU772" i="1"/>
  <c r="AV772" i="1" s="1"/>
  <c r="A772" i="1" s="1"/>
  <c r="AU699" i="1"/>
  <c r="AV699" i="1" s="1"/>
  <c r="A699" i="1" s="1"/>
  <c r="AY242" i="1"/>
  <c r="AZ242" i="1" s="1"/>
  <c r="AY593" i="1"/>
  <c r="AZ593" i="1" s="1"/>
  <c r="AY888" i="1"/>
  <c r="AZ888" i="1" s="1"/>
  <c r="AY1299" i="1"/>
  <c r="AZ1299" i="1" s="1"/>
  <c r="AY2015" i="1"/>
  <c r="AZ2015" i="1" s="1"/>
  <c r="AY62" i="1"/>
  <c r="AZ62" i="1" s="1"/>
  <c r="AY752" i="1"/>
  <c r="AZ752" i="1" s="1"/>
  <c r="AY333" i="1"/>
  <c r="AZ333" i="1" s="1"/>
  <c r="AY916" i="1"/>
  <c r="AZ916" i="1" s="1"/>
  <c r="AY437" i="1"/>
  <c r="AZ437" i="1" s="1"/>
  <c r="AY18" i="1"/>
  <c r="AZ18" i="1" s="1"/>
  <c r="AY476" i="1"/>
  <c r="AZ476" i="1" s="1"/>
  <c r="AY389" i="1"/>
  <c r="AZ389" i="1" s="1"/>
  <c r="AY734" i="1"/>
  <c r="AZ734" i="1" s="1"/>
  <c r="AY948" i="1"/>
  <c r="AZ948" i="1" s="1"/>
  <c r="AY336" i="1"/>
  <c r="AZ336" i="1" s="1"/>
  <c r="AY317" i="1"/>
  <c r="AZ317" i="1" s="1"/>
  <c r="AY413" i="1"/>
  <c r="AZ413" i="1" s="1"/>
  <c r="AY98" i="1"/>
  <c r="AZ98" i="1" s="1"/>
  <c r="AY463" i="1"/>
  <c r="AZ463" i="1" s="1"/>
  <c r="AY651" i="1"/>
  <c r="AZ651" i="1" s="1"/>
  <c r="AY653" i="1"/>
  <c r="AZ653" i="1" s="1"/>
  <c r="AY700" i="1"/>
  <c r="AZ700" i="1" s="1"/>
  <c r="AY657" i="1"/>
  <c r="AZ657" i="1" s="1"/>
  <c r="AY748" i="1"/>
  <c r="AZ748" i="1" s="1"/>
  <c r="AY988" i="1"/>
  <c r="AZ988" i="1" s="1"/>
  <c r="AY1044" i="1"/>
  <c r="AZ1044" i="1" s="1"/>
  <c r="AY1189" i="1"/>
  <c r="AZ1189" i="1" s="1"/>
  <c r="AY1274" i="1"/>
  <c r="AZ1274" i="1" s="1"/>
  <c r="AY1307" i="1"/>
  <c r="AZ1307" i="1" s="1"/>
  <c r="AY1354" i="1"/>
  <c r="AZ1354" i="1" s="1"/>
  <c r="AY1436" i="1"/>
  <c r="AZ1436" i="1" s="1"/>
  <c r="AY1543" i="1"/>
  <c r="AZ1543" i="1" s="1"/>
  <c r="AY1912" i="1"/>
  <c r="AZ1912" i="1" s="1"/>
  <c r="AY507" i="1"/>
  <c r="AZ507" i="1" s="1"/>
  <c r="AY772" i="1"/>
  <c r="AZ772" i="1" s="1"/>
  <c r="AY880" i="1"/>
  <c r="AZ880" i="1" s="1"/>
  <c r="AY1014" i="1"/>
  <c r="AZ1014" i="1" s="1"/>
  <c r="AY1288" i="1"/>
  <c r="AZ1288" i="1" s="1"/>
  <c r="AY135" i="1"/>
  <c r="AZ135" i="1" s="1"/>
  <c r="AY278" i="1"/>
  <c r="AZ278" i="1" s="1"/>
  <c r="AY301" i="1"/>
  <c r="AZ301" i="1" s="1"/>
  <c r="AY489" i="1"/>
  <c r="AZ489" i="1" s="1"/>
  <c r="AY1205" i="1"/>
  <c r="AZ1205" i="1" s="1"/>
  <c r="AY1383" i="1"/>
  <c r="AZ1383" i="1" s="1"/>
  <c r="AY117" i="1"/>
  <c r="AZ117" i="1" s="1"/>
  <c r="AY125" i="1"/>
  <c r="AZ125" i="1" s="1"/>
  <c r="AY460" i="1"/>
  <c r="AZ460" i="1" s="1"/>
  <c r="AY574" i="1"/>
  <c r="AZ574" i="1" s="1"/>
  <c r="AY1020" i="1"/>
  <c r="AZ1020" i="1" s="1"/>
  <c r="AY321" i="1"/>
  <c r="AZ321" i="1" s="1"/>
  <c r="AY1428" i="1"/>
  <c r="AZ1428" i="1" s="1"/>
  <c r="AY55" i="1"/>
  <c r="AZ55" i="1" s="1"/>
  <c r="AY503" i="1"/>
  <c r="AZ503" i="1" s="1"/>
  <c r="AY1240" i="1"/>
  <c r="AZ1240" i="1" s="1"/>
  <c r="AY179" i="1"/>
  <c r="AZ179" i="1" s="1"/>
  <c r="AY1387" i="1"/>
  <c r="AZ1387" i="1" s="1"/>
  <c r="AY1086" i="1"/>
  <c r="AZ1086" i="1" s="1"/>
  <c r="AY664" i="1"/>
  <c r="AZ664" i="1" s="1"/>
  <c r="AY1589" i="1"/>
  <c r="AZ1589" i="1" s="1"/>
  <c r="AY1038" i="1"/>
  <c r="AZ1038" i="1" s="1"/>
  <c r="AY462" i="1"/>
  <c r="AZ462" i="1" s="1"/>
  <c r="AY1030" i="1"/>
  <c r="AZ1030" i="1" s="1"/>
  <c r="AY183" i="1"/>
  <c r="AZ183" i="1" s="1"/>
  <c r="AY647" i="1"/>
  <c r="AZ647" i="1" s="1"/>
  <c r="AY477" i="1"/>
  <c r="AZ477" i="1" s="1"/>
  <c r="AY182" i="1"/>
  <c r="AZ182" i="1" s="1"/>
  <c r="AY598" i="1"/>
  <c r="AZ598" i="1" s="1"/>
  <c r="AY134" i="1"/>
  <c r="AZ134" i="1" s="1"/>
  <c r="AY206" i="1"/>
  <c r="AZ206" i="1" s="1"/>
  <c r="AY485" i="1"/>
  <c r="AZ485" i="1" s="1"/>
  <c r="AY558" i="1"/>
  <c r="AZ558" i="1" s="1"/>
  <c r="AY728" i="1"/>
  <c r="AZ728" i="1" s="1"/>
  <c r="AY838" i="1"/>
  <c r="AZ838" i="1" s="1"/>
  <c r="AY1282" i="1"/>
  <c r="AZ1282" i="1" s="1"/>
  <c r="AY86" i="1"/>
  <c r="AZ86" i="1" s="1"/>
  <c r="AY199" i="1"/>
  <c r="AZ199" i="1" s="1"/>
  <c r="AY204" i="1"/>
  <c r="AZ204" i="1" s="1"/>
  <c r="AY712" i="1"/>
  <c r="AZ712" i="1" s="1"/>
  <c r="AY949" i="1"/>
  <c r="AZ949" i="1" s="1"/>
  <c r="AY1147" i="1"/>
  <c r="AZ1147" i="1" s="1"/>
  <c r="AY1375" i="1"/>
  <c r="AZ1375" i="1" s="1"/>
  <c r="AU1121" i="1"/>
  <c r="AV1121" i="1" s="1"/>
  <c r="A1121" i="1" s="1"/>
  <c r="AU1111" i="1"/>
  <c r="AV1111" i="1" s="1"/>
  <c r="A1111" i="1" s="1"/>
  <c r="AU1024" i="1"/>
  <c r="AV1024" i="1" s="1"/>
  <c r="A1024" i="1" s="1"/>
  <c r="AU601" i="1"/>
  <c r="AV601" i="1" s="1"/>
  <c r="A601" i="1" s="1"/>
  <c r="AU1342" i="1"/>
  <c r="AV1342" i="1" s="1"/>
  <c r="A1342" i="1" s="1"/>
  <c r="AU1733" i="1"/>
  <c r="AV1733" i="1" s="1"/>
  <c r="A1733" i="1" s="1"/>
  <c r="AU1516" i="1"/>
  <c r="AV1516" i="1" s="1"/>
  <c r="A1516" i="1" s="1"/>
  <c r="AU1787" i="1"/>
  <c r="AV1787" i="1" s="1"/>
  <c r="A1787" i="1" s="1"/>
  <c r="AY17" i="1"/>
  <c r="AZ17" i="1" s="1"/>
  <c r="AU1650" i="1"/>
  <c r="AV1650" i="1" s="1"/>
  <c r="A1650" i="1" s="1"/>
  <c r="AU1893" i="1"/>
  <c r="AV1893" i="1" s="1"/>
  <c r="A1893" i="1" s="1"/>
  <c r="AU227" i="1"/>
  <c r="AV227" i="1" s="1"/>
  <c r="A227" i="1" s="1"/>
  <c r="AU341" i="1"/>
  <c r="AV341" i="1" s="1"/>
  <c r="A341" i="1" s="1"/>
  <c r="AU1514" i="1"/>
  <c r="AV1514" i="1" s="1"/>
  <c r="A1514" i="1" s="1"/>
  <c r="AU1749" i="1"/>
  <c r="AV1749" i="1" s="1"/>
  <c r="A1749" i="1" s="1"/>
  <c r="AU1841" i="1"/>
  <c r="AV1841" i="1" s="1"/>
  <c r="A1841" i="1" s="1"/>
  <c r="AY39" i="1"/>
  <c r="AZ39" i="1" s="1"/>
  <c r="AU242" i="1"/>
  <c r="AV242" i="1" s="1"/>
  <c r="A242" i="1" s="1"/>
  <c r="AU1869" i="1"/>
  <c r="AV1869" i="1" s="1"/>
  <c r="A1869" i="1" s="1"/>
  <c r="AU1681" i="1"/>
  <c r="AV1681" i="1" s="1"/>
  <c r="A1681" i="1" s="1"/>
  <c r="AU1854" i="1"/>
  <c r="AV1854" i="1" s="1"/>
  <c r="A1854" i="1" s="1"/>
  <c r="AY51" i="1"/>
  <c r="AZ51" i="1" s="1"/>
  <c r="AU226" i="1"/>
  <c r="AV226" i="1" s="1"/>
  <c r="A226" i="1" s="1"/>
  <c r="AU1675" i="1"/>
  <c r="AV1675" i="1" s="1"/>
  <c r="A1675" i="1" s="1"/>
  <c r="AY471" i="1"/>
  <c r="AZ471" i="1" s="1"/>
  <c r="AU748" i="1"/>
  <c r="AV748" i="1" s="1"/>
  <c r="A748" i="1" s="1"/>
  <c r="AU1905" i="1"/>
  <c r="AV1905" i="1" s="1"/>
  <c r="A1905" i="1" s="1"/>
  <c r="AU1466" i="1"/>
  <c r="AV1466" i="1" s="1"/>
  <c r="A1466" i="1" s="1"/>
  <c r="AU708" i="1"/>
  <c r="AV708" i="1" s="1"/>
  <c r="A708" i="1" s="1"/>
  <c r="AU412" i="1"/>
  <c r="AV412" i="1" s="1"/>
  <c r="A412" i="1" s="1"/>
  <c r="AU1324" i="1"/>
  <c r="AV1324" i="1" s="1"/>
  <c r="A1324" i="1" s="1"/>
  <c r="AU1597" i="1"/>
  <c r="AV1597" i="1" s="1"/>
  <c r="A1597" i="1" s="1"/>
  <c r="AU633" i="1"/>
  <c r="AV633" i="1" s="1"/>
  <c r="A633" i="1" s="1"/>
  <c r="AU937" i="1"/>
  <c r="AV937" i="1" s="1"/>
  <c r="A937" i="1" s="1"/>
  <c r="AY1672" i="1"/>
  <c r="AZ1672" i="1" s="1"/>
  <c r="AY1493" i="1"/>
  <c r="AZ1493" i="1" s="1"/>
  <c r="AU813" i="1"/>
  <c r="AV813" i="1" s="1"/>
  <c r="A813" i="1" s="1"/>
  <c r="AY589" i="1"/>
  <c r="AZ589" i="1" s="1"/>
  <c r="AY774" i="1"/>
  <c r="AZ774" i="1" s="1"/>
  <c r="AY805" i="1"/>
  <c r="AZ805" i="1" s="1"/>
  <c r="AY729" i="1"/>
  <c r="AZ729" i="1" s="1"/>
  <c r="AY79" i="1"/>
  <c r="AZ79" i="1" s="1"/>
  <c r="AY906" i="1"/>
  <c r="AZ906" i="1" s="1"/>
  <c r="AY243" i="1"/>
  <c r="AZ243" i="1" s="1"/>
  <c r="AY490" i="1"/>
  <c r="AZ490" i="1" s="1"/>
  <c r="AY197" i="1"/>
  <c r="AZ197" i="1" s="1"/>
  <c r="AY756" i="1"/>
  <c r="AZ756" i="1" s="1"/>
  <c r="AY732" i="1"/>
  <c r="AZ732" i="1" s="1"/>
  <c r="AY276" i="1"/>
  <c r="AZ276" i="1" s="1"/>
  <c r="AY74" i="1"/>
  <c r="AZ74" i="1" s="1"/>
  <c r="AY67" i="1"/>
  <c r="AZ67" i="1" s="1"/>
  <c r="AY60" i="1"/>
  <c r="AZ60" i="1" s="1"/>
  <c r="AY329" i="1"/>
  <c r="AZ329" i="1" s="1"/>
  <c r="AY718" i="1"/>
  <c r="AZ718" i="1" s="1"/>
  <c r="AY187" i="1"/>
  <c r="AZ187" i="1" s="1"/>
  <c r="AY170" i="1"/>
  <c r="AZ170" i="1" s="1"/>
  <c r="AY253" i="1"/>
  <c r="AZ253" i="1" s="1"/>
  <c r="AY529" i="1"/>
  <c r="AZ529" i="1" s="1"/>
  <c r="AY524" i="1"/>
  <c r="AZ524" i="1" s="1"/>
  <c r="AY431" i="1"/>
  <c r="AZ431" i="1" s="1"/>
  <c r="AY398" i="1"/>
  <c r="AZ398" i="1" s="1"/>
  <c r="AY175" i="1"/>
  <c r="AZ175" i="1" s="1"/>
  <c r="AY226" i="1"/>
  <c r="AZ226" i="1" s="1"/>
  <c r="AY58" i="1"/>
  <c r="AZ58" i="1" s="1"/>
  <c r="AY164" i="1"/>
  <c r="AZ164" i="1" s="1"/>
  <c r="AY365" i="1"/>
  <c r="AZ365" i="1" s="1"/>
  <c r="AY360" i="1"/>
  <c r="AZ360" i="1" s="1"/>
  <c r="AY250" i="1"/>
  <c r="AZ250" i="1" s="1"/>
  <c r="AY604" i="1"/>
  <c r="AZ604" i="1" s="1"/>
  <c r="AY481" i="1"/>
  <c r="AZ481" i="1" s="1"/>
  <c r="AY563" i="1"/>
  <c r="AZ563" i="1" s="1"/>
  <c r="AY625" i="1"/>
  <c r="AZ625" i="1" s="1"/>
  <c r="AY680" i="1"/>
  <c r="AZ680" i="1" s="1"/>
  <c r="AY702" i="1"/>
  <c r="AZ702" i="1" s="1"/>
  <c r="AY782" i="1"/>
  <c r="AZ782" i="1" s="1"/>
  <c r="AY676" i="1"/>
  <c r="AZ676" i="1" s="1"/>
  <c r="AY869" i="1"/>
  <c r="AZ869" i="1" s="1"/>
  <c r="AY944" i="1"/>
  <c r="AZ944" i="1" s="1"/>
  <c r="AY1071" i="1"/>
  <c r="AZ1071" i="1" s="1"/>
  <c r="AY1163" i="1"/>
  <c r="AZ1163" i="1" s="1"/>
  <c r="AY1291" i="1"/>
  <c r="AZ1291" i="1" s="1"/>
  <c r="AY1315" i="1"/>
  <c r="AZ1315" i="1" s="1"/>
  <c r="AY1713" i="1"/>
  <c r="AZ1713" i="1" s="1"/>
  <c r="AY1705" i="1"/>
  <c r="AZ1705" i="1" s="1"/>
  <c r="AY1980" i="1"/>
  <c r="AZ1980" i="1" s="1"/>
  <c r="AY532" i="1"/>
  <c r="AZ532" i="1" s="1"/>
  <c r="AY518" i="1"/>
  <c r="AZ518" i="1" s="1"/>
  <c r="AY1208" i="1"/>
  <c r="AZ1208" i="1" s="1"/>
  <c r="AY151" i="1"/>
  <c r="AZ151" i="1" s="1"/>
  <c r="AY163" i="1"/>
  <c r="AZ163" i="1" s="1"/>
  <c r="AY378" i="1"/>
  <c r="AZ378" i="1" s="1"/>
  <c r="AY350" i="1"/>
  <c r="AZ350" i="1" s="1"/>
  <c r="AY710" i="1"/>
  <c r="AZ710" i="1" s="1"/>
  <c r="AY596" i="1"/>
  <c r="AZ596" i="1" s="1"/>
  <c r="AY637" i="1"/>
  <c r="AZ637" i="1" s="1"/>
  <c r="AY842" i="1"/>
  <c r="AZ842" i="1" s="1"/>
  <c r="AY1088" i="1"/>
  <c r="AZ1088" i="1" s="1"/>
  <c r="AY1238" i="1"/>
  <c r="AZ1238" i="1" s="1"/>
  <c r="AY245" i="1"/>
  <c r="AZ245" i="1" s="1"/>
  <c r="AY478" i="1"/>
  <c r="AZ478" i="1" s="1"/>
  <c r="AY502" i="1"/>
  <c r="AZ502" i="1" s="1"/>
  <c r="AY295" i="1"/>
  <c r="AZ295" i="1" s="1"/>
  <c r="AY610" i="1"/>
  <c r="AZ610" i="1" s="1"/>
  <c r="AY599" i="1"/>
  <c r="AZ599" i="1" s="1"/>
  <c r="AY915" i="1"/>
  <c r="AZ915" i="1" s="1"/>
  <c r="AY914" i="1"/>
  <c r="AZ914" i="1" s="1"/>
  <c r="AY924" i="1"/>
  <c r="AZ924" i="1" s="1"/>
  <c r="AY1165" i="1"/>
  <c r="AZ1165" i="1" s="1"/>
  <c r="AY12" i="1"/>
  <c r="AZ12" i="1" s="1"/>
  <c r="AY311" i="1"/>
  <c r="AZ311" i="1" s="1"/>
  <c r="AY309" i="1"/>
  <c r="AZ309" i="1" s="1"/>
  <c r="AY279" i="1"/>
  <c r="AZ279" i="1" s="1"/>
  <c r="AY735" i="1"/>
  <c r="AZ735" i="1" s="1"/>
  <c r="AY850" i="1"/>
  <c r="AZ850" i="1" s="1"/>
  <c r="AY792" i="1"/>
  <c r="AZ792" i="1" s="1"/>
  <c r="AY1104" i="1"/>
  <c r="AZ1104" i="1" s="1"/>
  <c r="AY1256" i="1"/>
  <c r="AZ1256" i="1" s="1"/>
  <c r="AY406" i="1"/>
  <c r="AZ406" i="1" s="1"/>
  <c r="AY416" i="1"/>
  <c r="AZ416" i="1" s="1"/>
  <c r="AY202" i="1"/>
  <c r="AZ202" i="1" s="1"/>
  <c r="AY711" i="1"/>
  <c r="AZ711" i="1" s="1"/>
  <c r="AY622" i="1"/>
  <c r="AZ622" i="1" s="1"/>
  <c r="AY749" i="1"/>
  <c r="AZ749" i="1" s="1"/>
  <c r="AY845" i="1"/>
  <c r="AZ845" i="1" s="1"/>
  <c r="AY856" i="1"/>
  <c r="AZ856" i="1" s="1"/>
  <c r="AY101" i="1"/>
  <c r="AZ101" i="1" s="1"/>
  <c r="AY108" i="1"/>
  <c r="AZ108" i="1" s="1"/>
  <c r="AY148" i="1"/>
  <c r="AZ148" i="1" s="1"/>
  <c r="AY90" i="1"/>
  <c r="AZ90" i="1" s="1"/>
  <c r="AY521" i="1"/>
  <c r="AZ521" i="1" s="1"/>
  <c r="AY726" i="1"/>
  <c r="AZ726" i="1" s="1"/>
  <c r="AY872" i="1"/>
  <c r="AZ872" i="1" s="1"/>
  <c r="AY100" i="1"/>
  <c r="AZ100" i="1" s="1"/>
  <c r="AY254" i="1"/>
  <c r="AZ254" i="1" s="1"/>
  <c r="AY353" i="1"/>
  <c r="AZ353" i="1" s="1"/>
  <c r="AY736" i="1"/>
  <c r="AZ736" i="1" s="1"/>
  <c r="AY746" i="1"/>
  <c r="AZ746" i="1" s="1"/>
  <c r="AY877" i="1"/>
  <c r="AZ877" i="1" s="1"/>
  <c r="AY1001" i="1"/>
  <c r="AZ1001" i="1" s="1"/>
  <c r="AY1401" i="1"/>
  <c r="AZ1401" i="1" s="1"/>
  <c r="AY35" i="1"/>
  <c r="AZ35" i="1" s="1"/>
  <c r="AY455" i="1"/>
  <c r="AZ455" i="1" s="1"/>
  <c r="AY649" i="1"/>
  <c r="AZ649" i="1" s="1"/>
  <c r="AY692" i="1"/>
  <c r="AZ692" i="1" s="1"/>
  <c r="AY920" i="1"/>
  <c r="AZ920" i="1" s="1"/>
  <c r="AY1425" i="1"/>
  <c r="AZ1425" i="1" s="1"/>
  <c r="AU1394" i="1"/>
  <c r="AV1394" i="1" s="1"/>
  <c r="A1394" i="1" s="1"/>
  <c r="AU1009" i="1"/>
  <c r="AV1009" i="1" s="1"/>
  <c r="A1009" i="1" s="1"/>
  <c r="AU1511" i="1"/>
  <c r="AV1511" i="1" s="1"/>
  <c r="A1511" i="1" s="1"/>
  <c r="AU1156" i="1"/>
  <c r="AV1156" i="1" s="1"/>
  <c r="A1156" i="1" s="1"/>
  <c r="AU1508" i="1"/>
  <c r="AV1508" i="1" s="1"/>
  <c r="A1508" i="1" s="1"/>
  <c r="AU1915" i="1"/>
  <c r="AV1915" i="1" s="1"/>
  <c r="A1915" i="1" s="1"/>
  <c r="AU1890" i="1"/>
  <c r="AV1890" i="1" s="1"/>
  <c r="A1890" i="1" s="1"/>
  <c r="AU45" i="1"/>
  <c r="AV45" i="1" s="1"/>
  <c r="A45" i="1" s="1"/>
  <c r="AU1884" i="1"/>
  <c r="AV1884" i="1" s="1"/>
  <c r="A1884" i="1" s="1"/>
  <c r="AU1683" i="1"/>
  <c r="AV1683" i="1" s="1"/>
  <c r="A1683" i="1" s="1"/>
  <c r="AU322" i="1"/>
  <c r="AV322" i="1" s="1"/>
  <c r="A322" i="1" s="1"/>
  <c r="AU413" i="1"/>
  <c r="AV413" i="1" s="1"/>
  <c r="A413" i="1" s="1"/>
  <c r="AU1865" i="1"/>
  <c r="AV1865" i="1" s="1"/>
  <c r="A1865" i="1" s="1"/>
  <c r="AU1505" i="1"/>
  <c r="AV1505" i="1" s="1"/>
  <c r="A1505" i="1" s="1"/>
  <c r="AU1876" i="1"/>
  <c r="AV1876" i="1" s="1"/>
  <c r="A1876" i="1" s="1"/>
  <c r="AU428" i="1"/>
  <c r="AV428" i="1" s="1"/>
  <c r="A428" i="1" s="1"/>
  <c r="AU1585" i="1"/>
  <c r="AV1585" i="1" s="1"/>
  <c r="A1585" i="1" s="1"/>
  <c r="AU1367" i="1"/>
  <c r="AV1367" i="1" s="1"/>
  <c r="A1367" i="1" s="1"/>
  <c r="AU1195" i="1"/>
  <c r="AV1195" i="1" s="1"/>
  <c r="A1195" i="1" s="1"/>
  <c r="AU349" i="1"/>
  <c r="AV349" i="1" s="1"/>
  <c r="A349" i="1" s="1"/>
  <c r="AU1374" i="1"/>
  <c r="AV1374" i="1" s="1"/>
  <c r="A1374" i="1" s="1"/>
  <c r="AU1909" i="1"/>
  <c r="AV1909" i="1" s="1"/>
  <c r="A1909" i="1" s="1"/>
  <c r="AU11" i="1"/>
  <c r="AV11" i="1" s="1"/>
  <c r="A11" i="1" s="1"/>
  <c r="AU1609" i="1"/>
  <c r="AV1609" i="1" s="1"/>
  <c r="A1609" i="1" s="1"/>
  <c r="AU1246" i="1"/>
  <c r="AV1246" i="1" s="1"/>
  <c r="A1246" i="1" s="1"/>
  <c r="AU1992" i="1"/>
  <c r="AV1992" i="1" s="1"/>
  <c r="A1992" i="1" s="1"/>
  <c r="AU1989" i="1"/>
  <c r="AV1989" i="1" s="1"/>
  <c r="A1989" i="1" s="1"/>
  <c r="AU1453" i="1"/>
  <c r="AV1453" i="1" s="1"/>
  <c r="A1453" i="1" s="1"/>
  <c r="AU1999" i="1"/>
  <c r="AV1999" i="1" s="1"/>
  <c r="A1999" i="1" s="1"/>
  <c r="AU2001" i="1"/>
  <c r="AV2001" i="1" s="1"/>
  <c r="A2001" i="1" s="1"/>
  <c r="AU1638" i="1"/>
  <c r="AV1638" i="1" s="1"/>
  <c r="A1638" i="1" s="1"/>
  <c r="AU1275" i="1"/>
  <c r="AV1275" i="1" s="1"/>
  <c r="A1275" i="1" s="1"/>
  <c r="AU1278" i="1"/>
  <c r="AV1278" i="1" s="1"/>
  <c r="A1278" i="1" s="1"/>
  <c r="AU1576" i="1"/>
  <c r="AV1576" i="1" s="1"/>
  <c r="A1576" i="1" s="1"/>
  <c r="AU1601" i="1"/>
  <c r="AV1601" i="1" s="1"/>
  <c r="A1601" i="1" s="1"/>
  <c r="AU1598" i="1"/>
  <c r="AV1598" i="1" s="1"/>
  <c r="A1598" i="1" s="1"/>
  <c r="AU1640" i="1"/>
  <c r="AV1640" i="1" s="1"/>
  <c r="A1640" i="1" s="1"/>
  <c r="AU1600" i="1"/>
  <c r="AV1600" i="1" s="1"/>
  <c r="A1600" i="1" s="1"/>
  <c r="AU1276" i="1"/>
  <c r="AV1276" i="1" s="1"/>
  <c r="A1276" i="1" s="1"/>
  <c r="AU1454" i="1"/>
  <c r="AV1454" i="1" s="1"/>
  <c r="A1454" i="1" s="1"/>
  <c r="AU1272" i="1"/>
  <c r="AV1272" i="1" s="1"/>
  <c r="A1272" i="1" s="1"/>
  <c r="AU1185" i="1"/>
  <c r="AV1185" i="1" s="1"/>
  <c r="A1185" i="1" s="1"/>
  <c r="AU1188" i="1"/>
  <c r="AV1188" i="1" s="1"/>
  <c r="A1188" i="1" s="1"/>
  <c r="AU1184" i="1"/>
  <c r="AV1184" i="1" s="1"/>
  <c r="A1184" i="1" s="1"/>
  <c r="AU1180" i="1"/>
  <c r="AV1180" i="1" s="1"/>
  <c r="A1180" i="1" s="1"/>
  <c r="AU276" i="1"/>
  <c r="AV276" i="1" s="1"/>
  <c r="A276" i="1" s="1"/>
  <c r="AU1269" i="1"/>
  <c r="AV1269" i="1" s="1"/>
  <c r="A1269" i="1" s="1"/>
  <c r="AU1191" i="1"/>
  <c r="AV1191" i="1" s="1"/>
  <c r="A1191" i="1" s="1"/>
  <c r="AU1449" i="1"/>
  <c r="AV1449" i="1" s="1"/>
  <c r="A1449" i="1" s="1"/>
  <c r="AU1452" i="1"/>
  <c r="AV1452" i="1" s="1"/>
  <c r="A1452" i="1" s="1"/>
  <c r="AU1187" i="1"/>
  <c r="AV1187" i="1" s="1"/>
  <c r="A1187" i="1" s="1"/>
  <c r="AU1238" i="1"/>
  <c r="AV1238" i="1" s="1"/>
  <c r="A1238" i="1" s="1"/>
  <c r="AU677" i="1"/>
  <c r="AV677" i="1" s="1"/>
  <c r="A677" i="1" s="1"/>
  <c r="AU678" i="1"/>
  <c r="AV678" i="1" s="1"/>
  <c r="A678" i="1" s="1"/>
  <c r="AU1608" i="1"/>
  <c r="AV1608" i="1" s="1"/>
  <c r="A1608" i="1" s="1"/>
  <c r="AU1710" i="1"/>
  <c r="AV1710" i="1" s="1"/>
  <c r="A1710" i="1" s="1"/>
  <c r="AU1954" i="1"/>
  <c r="AV1954" i="1" s="1"/>
  <c r="A1954" i="1" s="1"/>
  <c r="AU1625" i="1"/>
  <c r="AV1625" i="1" s="1"/>
  <c r="A1625" i="1" s="1"/>
  <c r="AU1850" i="1"/>
  <c r="AV1850" i="1" s="1"/>
  <c r="A1850" i="1" s="1"/>
  <c r="AU1344" i="1"/>
  <c r="AV1344" i="1" s="1"/>
  <c r="A1344" i="1" s="1"/>
  <c r="AU1157" i="1"/>
  <c r="AV1157" i="1" s="1"/>
  <c r="A1157" i="1" s="1"/>
  <c r="AU1080" i="1"/>
  <c r="AV1080" i="1" s="1"/>
  <c r="A1080" i="1" s="1"/>
  <c r="AU1248" i="1"/>
  <c r="AV1248" i="1" s="1"/>
  <c r="A1248" i="1" s="1"/>
  <c r="AU1996" i="1"/>
  <c r="AV1996" i="1" s="1"/>
  <c r="A1996" i="1" s="1"/>
  <c r="AU1920" i="1"/>
  <c r="AV1920" i="1" s="1"/>
  <c r="A1920" i="1" s="1"/>
  <c r="AU1192" i="1"/>
  <c r="AV1192" i="1" s="1"/>
  <c r="A1192" i="1" s="1"/>
  <c r="AU1735" i="1"/>
  <c r="AV1735" i="1" s="1"/>
  <c r="A1735" i="1" s="1"/>
  <c r="AU1268" i="1"/>
  <c r="AV1268" i="1" s="1"/>
  <c r="A1268" i="1" s="1"/>
  <c r="AU1806" i="1"/>
  <c r="AV1806" i="1" s="1"/>
  <c r="A1806" i="1" s="1"/>
  <c r="AU1664" i="1"/>
  <c r="AV1664" i="1" s="1"/>
  <c r="A1664" i="1" s="1"/>
  <c r="AU1064" i="1"/>
  <c r="AV1064" i="1" s="1"/>
  <c r="A1064" i="1" s="1"/>
  <c r="AU1593" i="1"/>
  <c r="AV1593" i="1" s="1"/>
  <c r="A1593" i="1" s="1"/>
  <c r="AU1471" i="1"/>
  <c r="AV1471" i="1" s="1"/>
  <c r="A1471" i="1" s="1"/>
  <c r="AU1539" i="1"/>
  <c r="AV1539" i="1" s="1"/>
  <c r="A1539" i="1" s="1"/>
  <c r="AU1281" i="1"/>
  <c r="AV1281" i="1" s="1"/>
  <c r="A1281" i="1" s="1"/>
  <c r="AU2006" i="1"/>
  <c r="AV2006" i="1" s="1"/>
  <c r="A2006" i="1" s="1"/>
  <c r="AU1523" i="1"/>
  <c r="AV1523" i="1" s="1"/>
  <c r="A1523" i="1" s="1"/>
  <c r="AU1179" i="1"/>
  <c r="AV1179" i="1" s="1"/>
  <c r="A1179" i="1" s="1"/>
  <c r="AU1761" i="1"/>
  <c r="AV1761" i="1" s="1"/>
  <c r="A1761" i="1" s="1"/>
  <c r="AU1540" i="1"/>
  <c r="AV1540" i="1" s="1"/>
  <c r="A1540" i="1" s="1"/>
  <c r="AU1409" i="1"/>
  <c r="AV1409" i="1" s="1"/>
  <c r="A1409" i="1" s="1"/>
  <c r="AU1258" i="1"/>
  <c r="AV1258" i="1" s="1"/>
  <c r="A1258" i="1" s="1"/>
  <c r="AU932" i="1"/>
  <c r="AV932" i="1" s="1"/>
  <c r="A932" i="1" s="1"/>
  <c r="AU1406" i="1"/>
  <c r="AV1406" i="1" s="1"/>
  <c r="A1406" i="1" s="1"/>
  <c r="AU1095" i="1"/>
  <c r="AV1095" i="1" s="1"/>
  <c r="A1095" i="1" s="1"/>
  <c r="AU1770" i="1"/>
  <c r="AV1770" i="1" s="1"/>
  <c r="A1770" i="1" s="1"/>
  <c r="AU1475" i="1"/>
  <c r="AV1475" i="1" s="1"/>
  <c r="A1475" i="1" s="1"/>
  <c r="AU674" i="1"/>
  <c r="AV674" i="1" s="1"/>
  <c r="A674" i="1" s="1"/>
  <c r="AU1473" i="1"/>
  <c r="AV1473" i="1" s="1"/>
  <c r="A1473" i="1" s="1"/>
  <c r="AU1075" i="1"/>
  <c r="AV1075" i="1" s="1"/>
  <c r="A1075" i="1" s="1"/>
  <c r="AU1415" i="1"/>
  <c r="AV1415" i="1" s="1"/>
  <c r="A1415" i="1" s="1"/>
  <c r="AU1458" i="1"/>
  <c r="AV1458" i="1" s="1"/>
  <c r="A1458" i="1" s="1"/>
  <c r="AU1353" i="1"/>
  <c r="AV1353" i="1" s="1"/>
  <c r="A1353" i="1" s="1"/>
  <c r="AU1784" i="1"/>
  <c r="AV1784" i="1" s="1"/>
  <c r="A1784" i="1" s="1"/>
  <c r="AU1405" i="1"/>
  <c r="AV1405" i="1" s="1"/>
  <c r="A1405" i="1" s="1"/>
  <c r="AU1279" i="1"/>
  <c r="AV1279" i="1" s="1"/>
  <c r="A1279" i="1" s="1"/>
  <c r="AU1455" i="1"/>
  <c r="AV1455" i="1" s="1"/>
  <c r="A1455" i="1" s="1"/>
  <c r="AU1943" i="1"/>
  <c r="AV1943" i="1" s="1"/>
  <c r="A1943" i="1" s="1"/>
  <c r="AU1489" i="1"/>
  <c r="AV1489" i="1" s="1"/>
  <c r="A1489" i="1" s="1"/>
  <c r="AU1341" i="1"/>
  <c r="AV1341" i="1" s="1"/>
  <c r="A1341" i="1" s="1"/>
  <c r="AU1160" i="1"/>
  <c r="AV1160" i="1" s="1"/>
  <c r="A1160" i="1" s="1"/>
  <c r="AU1498" i="1"/>
  <c r="AV1498" i="1" s="1"/>
  <c r="A1498" i="1" s="1"/>
  <c r="AU1977" i="1"/>
  <c r="AV1977" i="1" s="1"/>
  <c r="A1977" i="1" s="1"/>
  <c r="AU972" i="1"/>
  <c r="AV972" i="1" s="1"/>
  <c r="A972" i="1" s="1"/>
  <c r="AU1574" i="1"/>
  <c r="AV1574" i="1" s="1"/>
  <c r="A1574" i="1" s="1"/>
  <c r="AU682" i="1"/>
  <c r="AV682" i="1" s="1"/>
  <c r="A682" i="1" s="1"/>
  <c r="AU1178" i="1"/>
  <c r="AV1178" i="1" s="1"/>
  <c r="A1178" i="1" s="1"/>
  <c r="AU1790" i="1"/>
  <c r="AV1790" i="1" s="1"/>
  <c r="A1790" i="1" s="1"/>
  <c r="AU1308" i="1"/>
  <c r="AV1308" i="1" s="1"/>
  <c r="A1308" i="1" s="1"/>
  <c r="AU1988" i="1"/>
  <c r="AV1988" i="1" s="1"/>
  <c r="A1988" i="1" s="1"/>
  <c r="AU1835" i="1"/>
  <c r="AV1835" i="1" s="1"/>
  <c r="A1835" i="1" s="1"/>
  <c r="AU1504" i="1"/>
  <c r="AV1504" i="1" s="1"/>
  <c r="A1504" i="1" s="1"/>
  <c r="AU1002" i="1"/>
  <c r="AV1002" i="1" s="1"/>
  <c r="A1002" i="1" s="1"/>
  <c r="AU940" i="1"/>
  <c r="AV940" i="1" s="1"/>
  <c r="A940" i="1" s="1"/>
  <c r="AU960" i="1"/>
  <c r="AV960" i="1" s="1"/>
  <c r="A960" i="1" s="1"/>
  <c r="AU1728" i="1"/>
  <c r="AV1728" i="1" s="1"/>
  <c r="A1728" i="1" s="1"/>
  <c r="AU1752" i="1"/>
  <c r="AV1752" i="1" s="1"/>
  <c r="A1752" i="1" s="1"/>
  <c r="AU2004" i="1"/>
  <c r="AV2004" i="1" s="1"/>
  <c r="A2004" i="1" s="1"/>
  <c r="AU1744" i="1"/>
  <c r="AV1744" i="1" s="1"/>
  <c r="A1744" i="1" s="1"/>
  <c r="AU1656" i="1"/>
  <c r="AV1656" i="1" s="1"/>
  <c r="A1656" i="1" s="1"/>
  <c r="AU1230" i="1"/>
  <c r="AV1230" i="1" s="1"/>
  <c r="A1230" i="1" s="1"/>
  <c r="AU675" i="1"/>
  <c r="AV675" i="1" s="1"/>
  <c r="A675" i="1" s="1"/>
  <c r="AU947" i="1"/>
  <c r="AV947" i="1" s="1"/>
  <c r="A947" i="1" s="1"/>
  <c r="AU1645" i="1"/>
  <c r="AV1645" i="1" s="1"/>
  <c r="A1645" i="1" s="1"/>
  <c r="AU1639" i="1"/>
  <c r="AV1639" i="1" s="1"/>
  <c r="A1639" i="1" s="1"/>
  <c r="AU1642" i="1"/>
  <c r="AV1642" i="1" s="1"/>
  <c r="A1642" i="1" s="1"/>
  <c r="AU1577" i="1"/>
  <c r="AV1577" i="1" s="1"/>
  <c r="A1577" i="1" s="1"/>
  <c r="AU2002" i="1"/>
  <c r="AV2002" i="1" s="1"/>
  <c r="A2002" i="1" s="1"/>
  <c r="AU1965" i="1"/>
  <c r="AV1965" i="1" s="1"/>
  <c r="A1965" i="1" s="1"/>
  <c r="AU1547" i="1"/>
  <c r="AV1547" i="1" s="1"/>
  <c r="A1547" i="1" s="1"/>
  <c r="AU1445" i="1"/>
  <c r="AV1445" i="1" s="1"/>
  <c r="A1445" i="1" s="1"/>
  <c r="AU1487" i="1"/>
  <c r="AV1487" i="1" s="1"/>
  <c r="A1487" i="1" s="1"/>
  <c r="AU1422" i="1"/>
  <c r="AV1422" i="1" s="1"/>
  <c r="A1422" i="1" s="1"/>
  <c r="AU1277" i="1"/>
  <c r="AV1277" i="1" s="1"/>
  <c r="A1277" i="1" s="1"/>
  <c r="AU1605" i="1"/>
  <c r="AV1605" i="1" s="1"/>
  <c r="A1605" i="1" s="1"/>
  <c r="AU1573" i="1"/>
  <c r="AV1573" i="1" s="1"/>
  <c r="A1573" i="1" s="1"/>
  <c r="AU1603" i="1"/>
  <c r="AV1603" i="1" s="1"/>
  <c r="A1603" i="1" s="1"/>
  <c r="AU1661" i="1"/>
  <c r="AV1661" i="1" s="1"/>
  <c r="A1661" i="1" s="1"/>
  <c r="AU1599" i="1"/>
  <c r="AV1599" i="1" s="1"/>
  <c r="A1599" i="1" s="1"/>
  <c r="AU285" i="1"/>
  <c r="AV285" i="1" s="1"/>
  <c r="A285" i="1" s="1"/>
  <c r="AU1377" i="1"/>
  <c r="AV1377" i="1" s="1"/>
  <c r="A1377" i="1" s="1"/>
  <c r="AU1500" i="1"/>
  <c r="AV1500" i="1" s="1"/>
  <c r="A1500" i="1" s="1"/>
  <c r="AU1575" i="1"/>
  <c r="AV1575" i="1" s="1"/>
  <c r="A1575" i="1" s="1"/>
  <c r="AU1607" i="1"/>
  <c r="AV1607" i="1" s="1"/>
  <c r="A1607" i="1" s="1"/>
  <c r="AU1566" i="1"/>
  <c r="AV1566" i="1" s="1"/>
  <c r="A1566" i="1" s="1"/>
  <c r="AU1964" i="1"/>
  <c r="AV1964" i="1" s="1"/>
  <c r="A1964" i="1" s="1"/>
  <c r="AU1962" i="1"/>
  <c r="AV1962" i="1" s="1"/>
  <c r="A1962" i="1" s="1"/>
  <c r="AU1966" i="1"/>
  <c r="AV1966" i="1" s="1"/>
  <c r="A1966" i="1" s="1"/>
  <c r="AU1602" i="1"/>
  <c r="AV1602" i="1" s="1"/>
  <c r="A1602" i="1" s="1"/>
  <c r="AU281" i="1"/>
  <c r="AV281" i="1" s="1"/>
  <c r="A281" i="1" s="1"/>
  <c r="AU679" i="1"/>
  <c r="AV679" i="1" s="1"/>
  <c r="A679" i="1" s="1"/>
  <c r="AU1222" i="1"/>
  <c r="AV1222" i="1" s="1"/>
  <c r="A1222" i="1" s="1"/>
  <c r="AU1570" i="1"/>
  <c r="AV1570" i="1" s="1"/>
  <c r="A1570" i="1" s="1"/>
  <c r="AU1569" i="1"/>
  <c r="AV1569" i="1" s="1"/>
  <c r="A1569" i="1" s="1"/>
  <c r="AU1644" i="1"/>
  <c r="AV1644" i="1" s="1"/>
  <c r="A1644" i="1" s="1"/>
  <c r="AU1578" i="1"/>
  <c r="AV1578" i="1" s="1"/>
  <c r="A1578" i="1" s="1"/>
  <c r="AU1434" i="1"/>
  <c r="AV1434" i="1" s="1"/>
  <c r="A1434" i="1" s="1"/>
  <c r="AU1641" i="1"/>
  <c r="AV1641" i="1" s="1"/>
  <c r="A1641" i="1" s="1"/>
  <c r="AU1571" i="1"/>
  <c r="AV1571" i="1" s="1"/>
  <c r="A1571" i="1" s="1"/>
  <c r="AU1994" i="1"/>
  <c r="AV1994" i="1" s="1"/>
  <c r="A1994" i="1" s="1"/>
  <c r="AU1568" i="1"/>
  <c r="AV1568" i="1" s="1"/>
  <c r="A1568" i="1" s="1"/>
  <c r="AU1997" i="1"/>
  <c r="AV1997" i="1" s="1"/>
  <c r="A1997" i="1" s="1"/>
  <c r="AU672" i="1"/>
  <c r="AV672" i="1" s="1"/>
  <c r="A672" i="1" s="1"/>
  <c r="AU1274" i="1"/>
  <c r="AV1274" i="1" s="1"/>
  <c r="A1274" i="1" s="1"/>
  <c r="AU1794" i="1"/>
  <c r="AV1794" i="1" s="1"/>
  <c r="A1794" i="1" s="1"/>
  <c r="AU1492" i="1"/>
  <c r="AV1492" i="1" s="1"/>
  <c r="A1492" i="1" s="1"/>
  <c r="AU1918" i="1"/>
  <c r="AV1918" i="1" s="1"/>
  <c r="A1918" i="1" s="1"/>
  <c r="AU1631" i="1"/>
  <c r="AV1631" i="1" s="1"/>
  <c r="A1631" i="1" s="1"/>
  <c r="AU1376" i="1"/>
  <c r="AV1376" i="1" s="1"/>
  <c r="A1376" i="1" s="1"/>
  <c r="AU1663" i="1"/>
  <c r="AV1663" i="1" s="1"/>
  <c r="A1663" i="1" s="1"/>
  <c r="AU1662" i="1"/>
  <c r="AV1662" i="1" s="1"/>
  <c r="A1662" i="1" s="1"/>
  <c r="AU1972" i="1"/>
  <c r="AV1972" i="1" s="1"/>
  <c r="A1972" i="1" s="1"/>
  <c r="AU1958" i="1"/>
  <c r="AV1958" i="1" s="1"/>
  <c r="A1958" i="1" s="1"/>
  <c r="AU1990" i="1"/>
  <c r="AV1990" i="1" s="1"/>
  <c r="A1990" i="1" s="1"/>
  <c r="AU1968" i="1"/>
  <c r="AV1968" i="1" s="1"/>
  <c r="A1968" i="1" s="1"/>
  <c r="AU1265" i="1"/>
  <c r="AV1265" i="1" s="1"/>
  <c r="A1265" i="1" s="1"/>
  <c r="AU1583" i="1"/>
  <c r="AV1583" i="1" s="1"/>
  <c r="A1583" i="1" s="1"/>
  <c r="AU1483" i="1"/>
  <c r="AV1483" i="1" s="1"/>
  <c r="A1483" i="1" s="1"/>
  <c r="AU1643" i="1"/>
  <c r="AV1643" i="1" s="1"/>
  <c r="A1643" i="1" s="1"/>
  <c r="AU1960" i="1"/>
  <c r="AV1960" i="1" s="1"/>
  <c r="A1960" i="1" s="1"/>
  <c r="AU1971" i="1"/>
  <c r="AV1971" i="1" s="1"/>
  <c r="A1971" i="1" s="1"/>
  <c r="AU1993" i="1"/>
  <c r="AV1993" i="1" s="1"/>
  <c r="A1993" i="1" s="1"/>
  <c r="AU1991" i="1"/>
  <c r="AV1991" i="1" s="1"/>
  <c r="A1991" i="1" s="1"/>
  <c r="AU1450" i="1"/>
  <c r="AV1450" i="1" s="1"/>
  <c r="A1450" i="1" s="1"/>
  <c r="AU1959" i="1"/>
  <c r="AV1959" i="1" s="1"/>
  <c r="A1959" i="1" s="1"/>
  <c r="AU1474" i="1"/>
  <c r="AV1474" i="1" s="1"/>
  <c r="A1474" i="1" s="1"/>
  <c r="AU287" i="1"/>
  <c r="AV287" i="1" s="1"/>
  <c r="A287" i="1" s="1"/>
  <c r="AU676" i="1"/>
  <c r="AV676" i="1" s="1"/>
  <c r="A676" i="1" s="1"/>
  <c r="AU1182" i="1"/>
  <c r="AV1182" i="1" s="1"/>
  <c r="A1182" i="1" s="1"/>
  <c r="AU288" i="1"/>
  <c r="AV288" i="1" s="1"/>
  <c r="A288" i="1" s="1"/>
  <c r="AU262" i="1"/>
  <c r="AV262" i="1" s="1"/>
  <c r="A262" i="1" s="1"/>
  <c r="AU1579" i="1"/>
  <c r="AV1579" i="1" s="1"/>
  <c r="A1579" i="1" s="1"/>
  <c r="AU1567" i="1"/>
  <c r="AV1567" i="1" s="1"/>
  <c r="A1567" i="1" s="1"/>
  <c r="AU1970" i="1"/>
  <c r="AV1970" i="1" s="1"/>
  <c r="A1970" i="1" s="1"/>
  <c r="AU1969" i="1"/>
  <c r="AV1969" i="1" s="1"/>
  <c r="A1969" i="1" s="1"/>
  <c r="AU1967" i="1"/>
  <c r="AV1967" i="1" s="1"/>
  <c r="A1967" i="1" s="1"/>
  <c r="AU1961" i="1"/>
  <c r="AV1961" i="1" s="1"/>
  <c r="A1961" i="1" s="1"/>
  <c r="AU2000" i="1"/>
  <c r="AV2000" i="1" s="1"/>
  <c r="A2000" i="1" s="1"/>
  <c r="AU1998" i="1"/>
  <c r="AV1998" i="1" s="1"/>
  <c r="A1998" i="1" s="1"/>
  <c r="AU1606" i="1"/>
  <c r="AV1606" i="1" s="1"/>
  <c r="A1606" i="1" s="1"/>
  <c r="AU283" i="1"/>
  <c r="AV283" i="1" s="1"/>
  <c r="A283" i="1" s="1"/>
  <c r="AU673" i="1"/>
  <c r="AV673" i="1" s="1"/>
  <c r="A673" i="1" s="1"/>
  <c r="AU1190" i="1"/>
  <c r="AV1190" i="1" s="1"/>
  <c r="A1190" i="1" s="1"/>
  <c r="AU378" i="1"/>
  <c r="AV378" i="1" s="1"/>
  <c r="A378" i="1" s="1"/>
  <c r="AU258" i="1"/>
  <c r="AV258" i="1" s="1"/>
  <c r="A258" i="1" s="1"/>
  <c r="AU1186" i="1"/>
  <c r="AV1186" i="1" s="1"/>
  <c r="A1186" i="1" s="1"/>
  <c r="AU371" i="1"/>
  <c r="AV371" i="1" s="1"/>
  <c r="A371" i="1" s="1"/>
  <c r="AU293" i="1"/>
  <c r="AV293" i="1" s="1"/>
  <c r="A293" i="1" s="1"/>
  <c r="AU291" i="1"/>
  <c r="AV291" i="1" s="1"/>
  <c r="A291" i="1" s="1"/>
  <c r="AU1266" i="1"/>
  <c r="AV1266" i="1" s="1"/>
  <c r="A1266" i="1" s="1"/>
  <c r="AU289" i="1"/>
  <c r="AV289" i="1" s="1"/>
  <c r="A289" i="1" s="1"/>
  <c r="AU290" i="1"/>
  <c r="AV290" i="1" s="1"/>
  <c r="A290" i="1" s="1"/>
  <c r="AU1189" i="1"/>
  <c r="AV1189" i="1" s="1"/>
  <c r="A1189" i="1" s="1"/>
  <c r="AU1270" i="1"/>
  <c r="AV1270" i="1" s="1"/>
  <c r="A1270" i="1" s="1"/>
  <c r="AU259" i="1"/>
  <c r="AV259" i="1" s="1"/>
  <c r="A259" i="1" s="1"/>
  <c r="AU680" i="1"/>
  <c r="AV680" i="1" s="1"/>
  <c r="A680" i="1" s="1"/>
  <c r="AU369" i="1"/>
  <c r="AV369" i="1" s="1"/>
  <c r="A369" i="1" s="1"/>
  <c r="AU1273" i="1"/>
  <c r="AV1273" i="1" s="1"/>
  <c r="A1273" i="1" s="1"/>
  <c r="AU681" i="1"/>
  <c r="AV681" i="1" s="1"/>
  <c r="A681" i="1" s="1"/>
  <c r="AU1181" i="1"/>
  <c r="AV1181" i="1" s="1"/>
  <c r="A1181" i="1" s="1"/>
  <c r="AU266" i="1"/>
  <c r="AV266" i="1" s="1"/>
  <c r="A266" i="1" s="1"/>
  <c r="AU1995" i="1"/>
  <c r="AV1995" i="1" s="1"/>
  <c r="A1995" i="1" s="1"/>
  <c r="AU1267" i="1"/>
  <c r="AV1267" i="1" s="1"/>
  <c r="A1267" i="1" s="1"/>
  <c r="AU282" i="1"/>
  <c r="AV282" i="1" s="1"/>
  <c r="A282" i="1" s="1"/>
  <c r="AU1271" i="1"/>
  <c r="AV1271" i="1" s="1"/>
  <c r="A1271" i="1" s="1"/>
  <c r="AU257" i="1"/>
  <c r="AV257" i="1" s="1"/>
  <c r="A257" i="1" s="1"/>
  <c r="AU1565" i="1"/>
  <c r="AV1565" i="1" s="1"/>
  <c r="A1565" i="1" s="1"/>
  <c r="AU460" i="1"/>
  <c r="AV460" i="1" s="1"/>
  <c r="A460" i="1" s="1"/>
  <c r="AU1457" i="1"/>
  <c r="AV1457" i="1" s="1"/>
  <c r="A1457" i="1" s="1"/>
  <c r="AU284" i="1"/>
  <c r="AV284" i="1" s="1"/>
  <c r="A284" i="1" s="1"/>
  <c r="AU286" i="1"/>
  <c r="AV286" i="1" s="1"/>
  <c r="A286" i="1" s="1"/>
  <c r="AU260" i="1"/>
  <c r="AV260" i="1" s="1"/>
  <c r="A260" i="1" s="1"/>
  <c r="AU292" i="1"/>
  <c r="AV292" i="1" s="1"/>
  <c r="A292" i="1" s="1"/>
  <c r="AU263" i="1"/>
  <c r="AV263" i="1" s="1"/>
  <c r="A263" i="1" s="1"/>
  <c r="AU380" i="1"/>
  <c r="AV380" i="1" s="1"/>
  <c r="A380" i="1" s="1"/>
  <c r="AU261" i="1"/>
  <c r="AV261" i="1" s="1"/>
  <c r="A261" i="1" s="1"/>
  <c r="AU1451" i="1"/>
  <c r="AV1451" i="1" s="1"/>
  <c r="A1451" i="1" s="1"/>
  <c r="AU1456" i="1"/>
  <c r="AV1456" i="1" s="1"/>
  <c r="A1456" i="1" s="1"/>
  <c r="AU1183" i="1"/>
  <c r="AV1183" i="1" s="1"/>
  <c r="A1183" i="1" s="1"/>
  <c r="AU280" i="1"/>
  <c r="AV280" i="1" s="1"/>
  <c r="A280" i="1" s="1"/>
  <c r="AU379" i="1"/>
  <c r="AV379" i="1" s="1"/>
  <c r="A379" i="1" s="1"/>
  <c r="AU264" i="1"/>
  <c r="AV264" i="1" s="1"/>
  <c r="A264" i="1" s="1"/>
  <c r="AU1244" i="1"/>
  <c r="AV1244" i="1" s="1"/>
  <c r="A1244" i="1" s="1"/>
  <c r="AU279" i="1"/>
  <c r="AV279" i="1" s="1"/>
  <c r="A279" i="1" s="1"/>
  <c r="AU370" i="1"/>
  <c r="AV370" i="1" s="1"/>
  <c r="A370" i="1" s="1"/>
  <c r="AU265" i="1"/>
  <c r="AV265" i="1" s="1"/>
  <c r="A265" i="1" s="1"/>
  <c r="AU1572" i="1"/>
  <c r="AV1572" i="1" s="1"/>
  <c r="A1572" i="1" s="1"/>
  <c r="AU1119" i="1"/>
  <c r="AV1119" i="1" s="1"/>
  <c r="A1119" i="1" s="1"/>
  <c r="AU1604" i="1"/>
  <c r="AV1604" i="1" s="1"/>
  <c r="A1604" i="1" s="1"/>
  <c r="AU1963" i="1"/>
  <c r="AV1963" i="1" s="1"/>
  <c r="A1963" i="1" s="1"/>
  <c r="AU256" i="1"/>
  <c r="AV256" i="1" s="1"/>
  <c r="A256" i="1" s="1"/>
  <c r="AU1476" i="1"/>
  <c r="AV1476" i="1" s="1"/>
  <c r="A1476" i="1" s="1"/>
  <c r="AU158" i="1"/>
  <c r="AV158" i="1" s="1"/>
  <c r="A158" i="1" s="1"/>
  <c r="AU649" i="1"/>
  <c r="AV649" i="1" s="1"/>
  <c r="A649" i="1" s="1"/>
  <c r="AU447" i="1"/>
  <c r="AV447" i="1" s="1"/>
  <c r="A447" i="1" s="1"/>
  <c r="AU558" i="1"/>
  <c r="AV558" i="1" s="1"/>
  <c r="A558" i="1" s="1"/>
  <c r="AU234" i="1"/>
  <c r="AV234" i="1" s="1"/>
  <c r="A234" i="1" s="1"/>
  <c r="AU695" i="1"/>
  <c r="AV695" i="1" s="1"/>
  <c r="A695" i="1" s="1"/>
  <c r="AU54" i="1"/>
  <c r="AV54" i="1" s="1"/>
  <c r="A54" i="1" s="1"/>
  <c r="AU92" i="1"/>
  <c r="AV92" i="1" s="1"/>
  <c r="A92" i="1" s="1"/>
  <c r="AU389" i="1"/>
  <c r="AV389" i="1" s="1"/>
  <c r="A389" i="1" s="1"/>
  <c r="AU272" i="1"/>
  <c r="AV272" i="1" s="1"/>
  <c r="A272" i="1" s="1"/>
  <c r="AU368" i="1"/>
  <c r="AV368" i="1" s="1"/>
  <c r="A368" i="1" s="1"/>
  <c r="AU190" i="1"/>
  <c r="AV190" i="1" s="1"/>
  <c r="A190" i="1" s="1"/>
  <c r="AU1259" i="1"/>
  <c r="AV1259" i="1" s="1"/>
  <c r="A1259" i="1" s="1"/>
  <c r="AU1388" i="1"/>
  <c r="AV1388" i="1" s="1"/>
  <c r="A1388" i="1" s="1"/>
  <c r="AU704" i="1"/>
  <c r="AV704" i="1" s="1"/>
  <c r="A704" i="1" s="1"/>
  <c r="AU454" i="1"/>
  <c r="AV454" i="1" s="1"/>
  <c r="A454" i="1" s="1"/>
  <c r="AU135" i="1"/>
  <c r="AV135" i="1" s="1"/>
  <c r="A135" i="1" s="1"/>
  <c r="AU1001" i="1"/>
  <c r="AV1001" i="1" s="1"/>
  <c r="A1001" i="1" s="1"/>
  <c r="AU872" i="1"/>
  <c r="AV872" i="1" s="1"/>
  <c r="A872" i="1" s="1"/>
  <c r="AU476" i="1"/>
  <c r="AV476" i="1" s="1"/>
  <c r="A476" i="1" s="1"/>
  <c r="AU1106" i="1"/>
  <c r="AV1106" i="1" s="1"/>
  <c r="A1106" i="1" s="1"/>
  <c r="AU939" i="1"/>
  <c r="AV939" i="1" s="1"/>
  <c r="A939" i="1" s="1"/>
  <c r="AU271" i="1"/>
  <c r="AV271" i="1" s="1"/>
  <c r="A271" i="1" s="1"/>
  <c r="AU1147" i="1"/>
  <c r="AV1147" i="1" s="1"/>
  <c r="A1147" i="1" s="1"/>
  <c r="AU1282" i="1"/>
  <c r="AV1282" i="1" s="1"/>
  <c r="A1282" i="1" s="1"/>
  <c r="AU1004" i="1"/>
  <c r="AV1004" i="1" s="1"/>
  <c r="A1004" i="1" s="1"/>
  <c r="AU194" i="1"/>
  <c r="AV194" i="1" s="1"/>
  <c r="A194" i="1" s="1"/>
  <c r="AU1401" i="1"/>
  <c r="AV1401" i="1" s="1"/>
  <c r="A1401" i="1" s="1"/>
  <c r="AU580" i="1"/>
  <c r="AV580" i="1" s="1"/>
  <c r="A580" i="1" s="1"/>
  <c r="AU1109" i="1"/>
  <c r="AV1109" i="1" s="1"/>
  <c r="A1109" i="1" s="1"/>
  <c r="AU1254" i="1"/>
  <c r="AV1254" i="1" s="1"/>
  <c r="A1254" i="1" s="1"/>
  <c r="AU688" i="1"/>
  <c r="AV688" i="1" s="1"/>
  <c r="A688" i="1" s="1"/>
  <c r="AU358" i="1"/>
  <c r="AV358" i="1" s="1"/>
  <c r="A358" i="1" s="1"/>
  <c r="AU716" i="1"/>
  <c r="AV716" i="1" s="1"/>
  <c r="A716" i="1" s="1"/>
  <c r="AU353" i="1"/>
  <c r="AV353" i="1" s="1"/>
  <c r="A353" i="1" s="1"/>
  <c r="AU477" i="1"/>
  <c r="AV477" i="1" s="1"/>
  <c r="A477" i="1" s="1"/>
  <c r="AU1212" i="1"/>
  <c r="AV1212" i="1" s="1"/>
  <c r="A1212" i="1" s="1"/>
  <c r="AU574" i="1"/>
  <c r="AV574" i="1" s="1"/>
  <c r="A574" i="1" s="1"/>
  <c r="AU878" i="1"/>
  <c r="AV878" i="1" s="1"/>
  <c r="A878" i="1" s="1"/>
  <c r="AU728" i="1"/>
  <c r="AV728" i="1" s="1"/>
  <c r="A728" i="1" s="1"/>
  <c r="AU245" i="1"/>
  <c r="AV245" i="1" s="1"/>
  <c r="A245" i="1" s="1"/>
  <c r="AU541" i="1"/>
  <c r="AV541" i="1" s="1"/>
  <c r="A541" i="1" s="1"/>
  <c r="AU1318" i="1"/>
  <c r="AV1318" i="1" s="1"/>
  <c r="A1318" i="1" s="1"/>
  <c r="AU416" i="1"/>
  <c r="AV416" i="1" s="1"/>
  <c r="A416" i="1" s="1"/>
  <c r="AU883" i="1"/>
  <c r="AV883" i="1" s="1"/>
  <c r="A883" i="1" s="1"/>
  <c r="AU1383" i="1"/>
  <c r="AV1383" i="1" s="1"/>
  <c r="A1383" i="1" s="1"/>
  <c r="AU736" i="1"/>
  <c r="AV736" i="1" s="1"/>
  <c r="A736" i="1" s="1"/>
  <c r="AU521" i="1"/>
  <c r="AV521" i="1" s="1"/>
  <c r="A521" i="1" s="1"/>
  <c r="AU103" i="1"/>
  <c r="AV103" i="1" s="1"/>
  <c r="A103" i="1" s="1"/>
  <c r="AU309" i="1"/>
  <c r="AV309" i="1" s="1"/>
  <c r="A309" i="1" s="1"/>
  <c r="AU917" i="1"/>
  <c r="AV917" i="1" s="1"/>
  <c r="A917" i="1" s="1"/>
  <c r="AU452" i="1"/>
  <c r="AV452" i="1" s="1"/>
  <c r="A452" i="1" s="1"/>
  <c r="AU174" i="1"/>
  <c r="AV174" i="1" s="1"/>
  <c r="A174" i="1" s="1"/>
  <c r="AU1425" i="1"/>
  <c r="AV1425" i="1" s="1"/>
  <c r="A1425" i="1" s="1"/>
  <c r="AU206" i="1"/>
  <c r="AV206" i="1" s="1"/>
  <c r="A206" i="1" s="1"/>
  <c r="AU461" i="1"/>
  <c r="AV461" i="1" s="1"/>
  <c r="A461" i="1" s="1"/>
  <c r="AU818" i="1"/>
  <c r="AV818" i="1" s="1"/>
  <c r="A818" i="1" s="1"/>
  <c r="AU218" i="1"/>
  <c r="AV218" i="1" s="1"/>
  <c r="A218" i="1" s="1"/>
  <c r="AU761" i="1"/>
  <c r="AV761" i="1" s="1"/>
  <c r="A761" i="1" s="1"/>
  <c r="AU427" i="1"/>
  <c r="AV427" i="1" s="1"/>
  <c r="A427" i="1" s="1"/>
  <c r="AU111" i="1"/>
  <c r="AV111" i="1" s="1"/>
  <c r="A111" i="1" s="1"/>
  <c r="AU1205" i="1"/>
  <c r="AV1205" i="1" s="1"/>
  <c r="A1205" i="1" s="1"/>
  <c r="AU35" i="1"/>
  <c r="AV35" i="1" s="1"/>
  <c r="A35" i="1" s="1"/>
  <c r="AU74" i="1"/>
  <c r="AV74" i="1" s="1"/>
  <c r="A74" i="1" s="1"/>
  <c r="AU311" i="1"/>
  <c r="AV311" i="1" s="1"/>
  <c r="A311" i="1" s="1"/>
  <c r="AU902" i="1"/>
  <c r="AV902" i="1" s="1"/>
  <c r="A902" i="1" s="1"/>
  <c r="AU549" i="1"/>
  <c r="AV549" i="1" s="1"/>
  <c r="A549" i="1" s="1"/>
  <c r="AU581" i="1"/>
  <c r="AV581" i="1" s="1"/>
  <c r="A581" i="1" s="1"/>
  <c r="AU543" i="1"/>
  <c r="AV543" i="1" s="1"/>
  <c r="A543" i="1" s="1"/>
  <c r="AU408" i="1"/>
  <c r="AV408" i="1" s="1"/>
  <c r="A408" i="1" s="1"/>
  <c r="AU1479" i="1"/>
  <c r="AV1479" i="1" s="1"/>
  <c r="A1479" i="1" s="1"/>
  <c r="AU685" i="1"/>
  <c r="AV685" i="1" s="1"/>
  <c r="A685" i="1" s="1"/>
  <c r="AU485" i="1"/>
  <c r="AV485" i="1" s="1"/>
  <c r="A485" i="1" s="1"/>
  <c r="AU181" i="1"/>
  <c r="AV181" i="1" s="1"/>
  <c r="A181" i="1" s="1"/>
  <c r="AU949" i="1"/>
  <c r="AV949" i="1" s="1"/>
  <c r="A949" i="1" s="1"/>
  <c r="AU712" i="1"/>
  <c r="AV712" i="1" s="1"/>
  <c r="A712" i="1" s="1"/>
  <c r="AU1068" i="1"/>
  <c r="AV1068" i="1" s="1"/>
  <c r="A1068" i="1" s="1"/>
  <c r="AU294" i="1"/>
  <c r="AV294" i="1" s="1"/>
  <c r="A294" i="1" s="1"/>
  <c r="AU697" i="1"/>
  <c r="AV697" i="1" s="1"/>
  <c r="A697" i="1" s="1"/>
  <c r="AU1140" i="1"/>
  <c r="AV1140" i="1" s="1"/>
  <c r="A1140" i="1" s="1"/>
  <c r="AU1517" i="1"/>
  <c r="AV1517" i="1" s="1"/>
  <c r="A1517" i="1" s="1"/>
  <c r="AU605" i="1"/>
  <c r="AV605" i="1" s="1"/>
  <c r="A605" i="1" s="1"/>
  <c r="AU756" i="1"/>
  <c r="AV756" i="1" s="1"/>
  <c r="A756" i="1" s="1"/>
  <c r="AU802" i="1"/>
  <c r="AV802" i="1" s="1"/>
  <c r="A802" i="1" s="1"/>
  <c r="AU159" i="1"/>
  <c r="AV159" i="1" s="1"/>
  <c r="A159" i="1" s="1"/>
  <c r="AU1293" i="1"/>
  <c r="AV1293" i="1" s="1"/>
  <c r="A1293" i="1" s="1"/>
  <c r="AU376" i="1"/>
  <c r="AV376" i="1" s="1"/>
  <c r="A376" i="1" s="1"/>
  <c r="AU559" i="1"/>
  <c r="AV559" i="1" s="1"/>
  <c r="A559" i="1" s="1"/>
  <c r="AU107" i="1"/>
  <c r="AV107" i="1" s="1"/>
  <c r="A107" i="1" s="1"/>
  <c r="AU873" i="1"/>
  <c r="AV873" i="1" s="1"/>
  <c r="A873" i="1" s="1"/>
  <c r="AU732" i="1"/>
  <c r="AV732" i="1" s="1"/>
  <c r="A732" i="1" s="1"/>
  <c r="AU90" i="1"/>
  <c r="AV90" i="1" s="1"/>
  <c r="A90" i="1" s="1"/>
  <c r="AU1256" i="1"/>
  <c r="AV1256" i="1" s="1"/>
  <c r="A1256" i="1" s="1"/>
  <c r="AU579" i="1"/>
  <c r="AV579" i="1" s="1"/>
  <c r="A579" i="1" s="1"/>
  <c r="AU1491" i="1"/>
  <c r="AV1491" i="1" s="1"/>
  <c r="A1491" i="1" s="1"/>
  <c r="AU920" i="1"/>
  <c r="AV920" i="1" s="1"/>
  <c r="A920" i="1" s="1"/>
  <c r="AU531" i="1"/>
  <c r="AV531" i="1" s="1"/>
  <c r="A531" i="1" s="1"/>
  <c r="AU344" i="1"/>
  <c r="AV344" i="1" s="1"/>
  <c r="A344" i="1" s="1"/>
  <c r="AU467" i="1"/>
  <c r="AV467" i="1" s="1"/>
  <c r="A467" i="1" s="1"/>
  <c r="AU199" i="1"/>
  <c r="AV199" i="1" s="1"/>
  <c r="A199" i="1" s="1"/>
  <c r="AU598" i="1"/>
  <c r="AV598" i="1" s="1"/>
  <c r="A598" i="1" s="1"/>
  <c r="AU30" i="1"/>
  <c r="AV30" i="1" s="1"/>
  <c r="A30" i="1" s="1"/>
  <c r="AU758" i="1"/>
  <c r="AV758" i="1" s="1"/>
  <c r="A758" i="1" s="1"/>
  <c r="AU1375" i="1"/>
  <c r="AV1375" i="1" s="1"/>
  <c r="A1375" i="1" s="1"/>
  <c r="AU744" i="1"/>
  <c r="AV744" i="1" s="1"/>
  <c r="A744" i="1" s="1"/>
  <c r="AU897" i="1"/>
  <c r="AV897" i="1" s="1"/>
  <c r="A897" i="1" s="1"/>
  <c r="AU100" i="1"/>
  <c r="AV100" i="1" s="1"/>
  <c r="A100" i="1" s="1"/>
  <c r="AU666" i="1"/>
  <c r="AV666" i="1" s="1"/>
  <c r="A666" i="1" s="1"/>
  <c r="AU47" i="1"/>
  <c r="AV47" i="1" s="1"/>
  <c r="A47" i="1" s="1"/>
  <c r="AU613" i="1"/>
  <c r="AV613" i="1" s="1"/>
  <c r="A613" i="1" s="1"/>
  <c r="AU86" i="1"/>
  <c r="AV86" i="1" s="1"/>
  <c r="A86" i="1" s="1"/>
  <c r="AU801" i="1"/>
  <c r="AV801" i="1" s="1"/>
  <c r="A801" i="1" s="1"/>
  <c r="AU254" i="1"/>
  <c r="AV254" i="1" s="1"/>
  <c r="A254" i="1" s="1"/>
  <c r="AU588" i="1"/>
  <c r="AV588" i="1" s="1"/>
  <c r="A588" i="1" s="1"/>
  <c r="AU615" i="1"/>
  <c r="AV615" i="1" s="1"/>
  <c r="A615" i="1" s="1"/>
  <c r="AU195" i="1"/>
  <c r="AV195" i="1" s="1"/>
  <c r="A195" i="1" s="1"/>
  <c r="AU423" i="1"/>
  <c r="AV423" i="1" s="1"/>
  <c r="A423" i="1" s="1"/>
  <c r="AU848" i="1"/>
  <c r="AV848" i="1" s="1"/>
  <c r="A848" i="1" s="1"/>
  <c r="AU612" i="1"/>
  <c r="AV612" i="1" s="1"/>
  <c r="A612" i="1" s="1"/>
  <c r="AU573" i="1"/>
  <c r="AV573" i="1" s="1"/>
  <c r="A573" i="1" s="1"/>
  <c r="AU188" i="1"/>
  <c r="AV188" i="1" s="1"/>
  <c r="A188" i="1" s="1"/>
  <c r="AU146" i="1"/>
  <c r="AV146" i="1" s="1"/>
  <c r="A146" i="1" s="1"/>
  <c r="AU1104" i="1"/>
  <c r="AV1104" i="1" s="1"/>
  <c r="A1104" i="1" s="1"/>
  <c r="AU494" i="1"/>
  <c r="AV494" i="1" s="1"/>
  <c r="A494" i="1" s="1"/>
  <c r="AU204" i="1"/>
  <c r="AV204" i="1" s="1"/>
  <c r="A204" i="1" s="1"/>
  <c r="AU391" i="1"/>
  <c r="AV391" i="1" s="1"/>
  <c r="A391" i="1" s="1"/>
  <c r="AU1366" i="1"/>
  <c r="AV1366" i="1" s="1"/>
  <c r="A1366" i="1" s="1"/>
  <c r="AU607" i="1"/>
  <c r="AV607" i="1" s="1"/>
  <c r="A607" i="1" s="1"/>
  <c r="AU134" i="1"/>
  <c r="AV134" i="1" s="1"/>
  <c r="A134" i="1" s="1"/>
  <c r="AU26" i="1"/>
  <c r="AV26" i="1" s="1"/>
  <c r="A26" i="1" s="1"/>
  <c r="AU60" i="1"/>
  <c r="AV60" i="1" s="1"/>
  <c r="A60" i="1" s="1"/>
  <c r="AU1072" i="1"/>
  <c r="AV1072" i="1" s="1"/>
  <c r="A1072" i="1" s="1"/>
  <c r="AU659" i="1"/>
  <c r="AV659" i="1" s="1"/>
  <c r="A659" i="1" s="1"/>
  <c r="AU1045" i="1"/>
  <c r="AV1045" i="1" s="1"/>
  <c r="A1045" i="1" s="1"/>
  <c r="AU18" i="1"/>
  <c r="AV18" i="1" s="1"/>
  <c r="A18" i="1" s="1"/>
  <c r="AU439" i="1"/>
  <c r="AV439" i="1" s="1"/>
  <c r="A439" i="1" s="1"/>
  <c r="AU306" i="1"/>
  <c r="AV306" i="1" s="1"/>
  <c r="A306" i="1" s="1"/>
  <c r="AU856" i="1"/>
  <c r="AV856" i="1" s="1"/>
  <c r="A856" i="1" s="1"/>
  <c r="AU390" i="1"/>
  <c r="AV390" i="1" s="1"/>
  <c r="A390" i="1" s="1"/>
  <c r="AU915" i="1"/>
  <c r="AV915" i="1" s="1"/>
  <c r="A915" i="1" s="1"/>
  <c r="AU343" i="1"/>
  <c r="AV343" i="1" s="1"/>
  <c r="A343" i="1" s="1"/>
  <c r="AU803" i="1"/>
  <c r="AV803" i="1" s="1"/>
  <c r="A803" i="1" s="1"/>
  <c r="AU602" i="1"/>
  <c r="AV602" i="1" s="1"/>
  <c r="A602" i="1" s="1"/>
  <c r="AU687" i="1"/>
  <c r="AV687" i="1" s="1"/>
  <c r="A687" i="1" s="1"/>
  <c r="AU1408" i="1"/>
  <c r="AV1408" i="1" s="1"/>
  <c r="A1408" i="1" s="1"/>
  <c r="AU519" i="1"/>
  <c r="AV519" i="1" s="1"/>
  <c r="A519" i="1" s="1"/>
  <c r="AU752" i="1"/>
  <c r="AV752" i="1" s="1"/>
  <c r="A752" i="1" s="1"/>
  <c r="AU278" i="1"/>
  <c r="AV278" i="1" s="1"/>
  <c r="A278" i="1" s="1"/>
  <c r="AU1208" i="1"/>
  <c r="AV1208" i="1" s="1"/>
  <c r="A1208" i="1" s="1"/>
  <c r="AU1412" i="1"/>
  <c r="AV1412" i="1" s="1"/>
  <c r="A1412" i="1" s="1"/>
  <c r="AU821" i="1"/>
  <c r="AV821" i="1" s="1"/>
  <c r="A821" i="1" s="1"/>
  <c r="AU839" i="1"/>
  <c r="AV839" i="1" s="1"/>
  <c r="A839" i="1" s="1"/>
  <c r="AU1319" i="1"/>
  <c r="AV1319" i="1" s="1"/>
  <c r="A1319" i="1" s="1"/>
  <c r="AU745" i="1"/>
  <c r="AV745" i="1" s="1"/>
  <c r="A745" i="1" s="1"/>
  <c r="AU837" i="1"/>
  <c r="AV837" i="1" s="1"/>
  <c r="A837" i="1" s="1"/>
  <c r="AU698" i="1"/>
  <c r="AV698" i="1" s="1"/>
  <c r="A698" i="1" s="1"/>
  <c r="AU734" i="1"/>
  <c r="AV734" i="1" s="1"/>
  <c r="A734" i="1" s="1"/>
  <c r="AU108" i="1"/>
  <c r="AV108" i="1" s="1"/>
  <c r="A108" i="1" s="1"/>
  <c r="AU692" i="1"/>
  <c r="AV692" i="1" s="1"/>
  <c r="A692" i="1" s="1"/>
  <c r="AU301" i="1"/>
  <c r="AV301" i="1" s="1"/>
  <c r="A301" i="1" s="1"/>
  <c r="AU671" i="1"/>
  <c r="AV671" i="1" s="1"/>
  <c r="A671" i="1" s="1"/>
  <c r="AU1040" i="1"/>
  <c r="AV1040" i="1" s="1"/>
  <c r="A1040" i="1" s="1"/>
  <c r="AU572" i="1"/>
  <c r="AV572" i="1" s="1"/>
  <c r="A572" i="1" s="1"/>
  <c r="AU1731" i="1"/>
  <c r="AV1731" i="1" s="1"/>
  <c r="A1731" i="1" s="1"/>
  <c r="AU98" i="1"/>
  <c r="AV98" i="1" s="1"/>
  <c r="A98" i="1" s="1"/>
  <c r="AU490" i="1"/>
  <c r="AV490" i="1" s="1"/>
  <c r="A490" i="1" s="1"/>
  <c r="AU1165" i="1"/>
  <c r="AV1165" i="1" s="1"/>
  <c r="A1165" i="1" s="1"/>
  <c r="AU914" i="1"/>
  <c r="AV914" i="1" s="1"/>
  <c r="A914" i="1" s="1"/>
  <c r="AU791" i="1"/>
  <c r="AV791" i="1" s="1"/>
  <c r="A791" i="1" s="1"/>
  <c r="AU361" i="1"/>
  <c r="AV361" i="1" s="1"/>
  <c r="A361" i="1" s="1"/>
  <c r="AU933" i="1"/>
  <c r="AV933" i="1" s="1"/>
  <c r="A933" i="1" s="1"/>
  <c r="AU661" i="1"/>
  <c r="AV661" i="1" s="1"/>
  <c r="A661" i="1" s="1"/>
  <c r="AU741" i="1"/>
  <c r="AV741" i="1" s="1"/>
  <c r="A741" i="1" s="1"/>
  <c r="AU440" i="1"/>
  <c r="AV440" i="1" s="1"/>
  <c r="A440" i="1" s="1"/>
  <c r="AU1210" i="1"/>
  <c r="AV1210" i="1" s="1"/>
  <c r="A1210" i="1" s="1"/>
  <c r="AU238" i="1"/>
  <c r="AV238" i="1" s="1"/>
  <c r="A238" i="1" s="1"/>
  <c r="AU395" i="1"/>
  <c r="AV395" i="1" s="1"/>
  <c r="A395" i="1" s="1"/>
  <c r="AU1398" i="1"/>
  <c r="AV1398" i="1" s="1"/>
  <c r="A1398" i="1" s="1"/>
  <c r="AU164" i="1"/>
  <c r="AV164" i="1" s="1"/>
  <c r="A164" i="1" s="1"/>
  <c r="AU183" i="1"/>
  <c r="AV183" i="1" s="1"/>
  <c r="A183" i="1" s="1"/>
  <c r="AU638" i="1"/>
  <c r="AV638" i="1" s="1"/>
  <c r="A638" i="1" s="1"/>
  <c r="AU207" i="1"/>
  <c r="AV207" i="1" s="1"/>
  <c r="A207" i="1" s="1"/>
  <c r="AU295" i="1"/>
  <c r="AV295" i="1" s="1"/>
  <c r="A295" i="1" s="1"/>
  <c r="AU28" i="1"/>
  <c r="AV28" i="1" s="1"/>
  <c r="A28" i="1" s="1"/>
  <c r="AU1404" i="1"/>
  <c r="AV1404" i="1" s="1"/>
  <c r="A1404" i="1" s="1"/>
  <c r="AU1101" i="1"/>
  <c r="AV1101" i="1" s="1"/>
  <c r="A1101" i="1" s="1"/>
  <c r="AU497" i="1"/>
  <c r="AV497" i="1" s="1"/>
  <c r="A497" i="1" s="1"/>
  <c r="AU587" i="1"/>
  <c r="AV587" i="1" s="1"/>
  <c r="A587" i="1" s="1"/>
  <c r="AU869" i="1"/>
  <c r="AV869" i="1" s="1"/>
  <c r="A869" i="1" s="1"/>
  <c r="AU406" i="1"/>
  <c r="AV406" i="1" s="1"/>
  <c r="A406" i="1" s="1"/>
  <c r="AU37" i="1"/>
  <c r="AV37" i="1" s="1"/>
  <c r="A37" i="1" s="1"/>
  <c r="AU759" i="1"/>
  <c r="AV759" i="1" s="1"/>
  <c r="A759" i="1" s="1"/>
  <c r="AU43" i="1"/>
  <c r="AV43" i="1" s="1"/>
  <c r="A43" i="1" s="1"/>
  <c r="AU151" i="1"/>
  <c r="AV151" i="1" s="1"/>
  <c r="A151" i="1" s="1"/>
  <c r="AU1131" i="1"/>
  <c r="AV1131" i="1" s="1"/>
  <c r="A1131" i="1" s="1"/>
  <c r="AU1077" i="1"/>
  <c r="AV1077" i="1" s="1"/>
  <c r="A1077" i="1" s="1"/>
  <c r="AU501" i="1"/>
  <c r="AV501" i="1" s="1"/>
  <c r="A501" i="1" s="1"/>
  <c r="AU473" i="1"/>
  <c r="AV473" i="1" s="1"/>
  <c r="A473" i="1" s="1"/>
  <c r="AU1799" i="1"/>
  <c r="AV1799" i="1" s="1"/>
  <c r="A1799" i="1" s="1"/>
  <c r="AU1596" i="1"/>
  <c r="AV1596" i="1" s="1"/>
  <c r="A1596" i="1" s="1"/>
  <c r="AU1082" i="1"/>
  <c r="AV1082" i="1" s="1"/>
  <c r="A1082" i="1" s="1"/>
  <c r="AU163" i="1"/>
  <c r="AV163" i="1" s="1"/>
  <c r="A163" i="1" s="1"/>
  <c r="AU1941" i="1"/>
  <c r="AV1941" i="1" s="1"/>
  <c r="A1941" i="1" s="1"/>
  <c r="AU122" i="1"/>
  <c r="AV122" i="1" s="1"/>
  <c r="A122" i="1" s="1"/>
  <c r="AU1613" i="1"/>
  <c r="AV1613" i="1" s="1"/>
  <c r="A1613" i="1" s="1"/>
  <c r="AU545" i="1"/>
  <c r="AV545" i="1" s="1"/>
  <c r="A545" i="1" s="1"/>
  <c r="AU253" i="1"/>
  <c r="AV253" i="1" s="1"/>
  <c r="A253" i="1" s="1"/>
  <c r="AU1862" i="1"/>
  <c r="AV1862" i="1" s="1"/>
  <c r="A1862" i="1" s="1"/>
  <c r="AU1673" i="1"/>
  <c r="AV1673" i="1" s="1"/>
  <c r="A1673" i="1" s="1"/>
  <c r="AU841" i="1"/>
  <c r="AV841" i="1" s="1"/>
  <c r="A841" i="1" s="1"/>
  <c r="AU611" i="1"/>
  <c r="AV611" i="1" s="1"/>
  <c r="A611" i="1" s="1"/>
  <c r="AU749" i="1"/>
  <c r="AV749" i="1" s="1"/>
  <c r="A749" i="1" s="1"/>
  <c r="AU446" i="1"/>
  <c r="AV446" i="1" s="1"/>
  <c r="A446" i="1" s="1"/>
  <c r="AU548" i="1"/>
  <c r="AV548" i="1" s="1"/>
  <c r="A548" i="1" s="1"/>
  <c r="AU751" i="1"/>
  <c r="AV751" i="1" s="1"/>
  <c r="A751" i="1" s="1"/>
  <c r="AU922" i="1"/>
  <c r="AV922" i="1" s="1"/>
  <c r="A922" i="1" s="1"/>
  <c r="AU359" i="1"/>
  <c r="AV359" i="1" s="1"/>
  <c r="A359" i="1" s="1"/>
  <c r="AU726" i="1"/>
  <c r="AV726" i="1" s="1"/>
  <c r="A726" i="1" s="1"/>
  <c r="AU399" i="1"/>
  <c r="AV399" i="1" s="1"/>
  <c r="A399" i="1" s="1"/>
  <c r="AU1410" i="1"/>
  <c r="AV1410" i="1" s="1"/>
  <c r="A1410" i="1" s="1"/>
  <c r="AU593" i="1"/>
  <c r="AV593" i="1" s="1"/>
  <c r="A593" i="1" s="1"/>
  <c r="AU62" i="1"/>
  <c r="AV62" i="1" s="1"/>
  <c r="A62" i="1" s="1"/>
  <c r="AU1713" i="1"/>
  <c r="AV1713" i="1" s="1"/>
  <c r="A1713" i="1" s="1"/>
  <c r="AU1364" i="1"/>
  <c r="AV1364" i="1" s="1"/>
  <c r="A1364" i="1" s="1"/>
  <c r="AU317" i="1"/>
  <c r="AV317" i="1" s="1"/>
  <c r="A317" i="1" s="1"/>
  <c r="AU590" i="1"/>
  <c r="AV590" i="1" s="1"/>
  <c r="A590" i="1" s="1"/>
  <c r="AU1036" i="1"/>
  <c r="AV1036" i="1" s="1"/>
  <c r="A1036" i="1" s="1"/>
  <c r="AU563" i="1"/>
  <c r="AV563" i="1" s="1"/>
  <c r="A563" i="1" s="1"/>
  <c r="AU1071" i="1"/>
  <c r="AV1071" i="1" s="1"/>
  <c r="A1071" i="1" s="1"/>
  <c r="AU333" i="1"/>
  <c r="AV333" i="1" s="1"/>
  <c r="A333" i="1" s="1"/>
  <c r="AU296" i="1"/>
  <c r="AV296" i="1" s="1"/>
  <c r="A296" i="1" s="1"/>
  <c r="AU502" i="1"/>
  <c r="AV502" i="1" s="1"/>
  <c r="A502" i="1" s="1"/>
  <c r="AU975" i="1"/>
  <c r="AV975" i="1" s="1"/>
  <c r="A975" i="1" s="1"/>
  <c r="AU328" i="1"/>
  <c r="AV328" i="1" s="1"/>
  <c r="A328" i="1" s="1"/>
  <c r="AU532" i="1"/>
  <c r="AV532" i="1" s="1"/>
  <c r="A532" i="1" s="1"/>
  <c r="AU1495" i="1"/>
  <c r="AV1495" i="1" s="1"/>
  <c r="A1495" i="1" s="1"/>
  <c r="AU888" i="1"/>
  <c r="AV888" i="1" s="1"/>
  <c r="A888" i="1" s="1"/>
  <c r="AU637" i="1"/>
  <c r="AV637" i="1" s="1"/>
  <c r="A637" i="1" s="1"/>
  <c r="AU789" i="1"/>
  <c r="AV789" i="1" s="1"/>
  <c r="A789" i="1" s="1"/>
  <c r="AU1420" i="1"/>
  <c r="AV1420" i="1" s="1"/>
  <c r="A1420" i="1" s="1"/>
  <c r="AU1117" i="1"/>
  <c r="AV1117" i="1" s="1"/>
  <c r="A1117" i="1" s="1"/>
  <c r="AU411" i="1"/>
  <c r="AV411" i="1" s="1"/>
  <c r="A411" i="1" s="1"/>
  <c r="AU210" i="1"/>
  <c r="AV210" i="1" s="1"/>
  <c r="A210" i="1" s="1"/>
  <c r="AU1753" i="1"/>
  <c r="AV1753" i="1" s="1"/>
  <c r="A1753" i="1" s="1"/>
  <c r="AU2014" i="1"/>
  <c r="AV2014" i="1" s="1"/>
  <c r="A2014" i="1" s="1"/>
  <c r="AU797" i="1"/>
  <c r="AV797" i="1" s="1"/>
  <c r="A797" i="1" s="1"/>
  <c r="AU50" i="1"/>
  <c r="AV50" i="1" s="1"/>
  <c r="A50" i="1" s="1"/>
  <c r="AU1686" i="1"/>
  <c r="AV1686" i="1" s="1"/>
  <c r="A1686" i="1" s="1"/>
  <c r="AU1560" i="1"/>
  <c r="AV1560" i="1" s="1"/>
  <c r="A1560" i="1" s="1"/>
  <c r="AU537" i="1"/>
  <c r="AV537" i="1" s="1"/>
  <c r="A537" i="1" s="1"/>
  <c r="AU1882" i="1"/>
  <c r="AV1882" i="1" s="1"/>
  <c r="A1882" i="1" s="1"/>
  <c r="AU1521" i="1"/>
  <c r="AV1521" i="1" s="1"/>
  <c r="A1521" i="1" s="1"/>
  <c r="AU665" i="1"/>
  <c r="AV665" i="1" s="1"/>
  <c r="A665" i="1" s="1"/>
  <c r="AU1987" i="1"/>
  <c r="AV1987" i="1" s="1"/>
  <c r="A1987" i="1" s="1"/>
  <c r="AU1856" i="1"/>
  <c r="AV1856" i="1" s="1"/>
  <c r="A1856" i="1" s="1"/>
  <c r="AU1814" i="1"/>
  <c r="AV1814" i="1" s="1"/>
  <c r="A1814" i="1" s="1"/>
  <c r="AU326" i="1"/>
  <c r="AV326" i="1" s="1"/>
  <c r="A326" i="1" s="1"/>
  <c r="AU1551" i="1"/>
  <c r="AV1551" i="1" s="1"/>
  <c r="A1551" i="1" s="1"/>
  <c r="AU1144" i="1"/>
  <c r="AV1144" i="1" s="1"/>
  <c r="A1144" i="1" s="1"/>
  <c r="AU618" i="1"/>
  <c r="AV618" i="1" s="1"/>
  <c r="A618" i="1" s="1"/>
  <c r="AU198" i="1"/>
  <c r="AV198" i="1" s="1"/>
  <c r="A198" i="1" s="1"/>
  <c r="AU893" i="1"/>
  <c r="AV893" i="1" s="1"/>
  <c r="A893" i="1" s="1"/>
  <c r="AU753" i="1"/>
  <c r="AV753" i="1" s="1"/>
  <c r="A753" i="1" s="1"/>
  <c r="AU575" i="1"/>
  <c r="AV575" i="1" s="1"/>
  <c r="A575" i="1" s="1"/>
  <c r="AU455" i="1"/>
  <c r="AV455" i="1" s="1"/>
  <c r="A455" i="1" s="1"/>
  <c r="AU182" i="1"/>
  <c r="AV182" i="1" s="1"/>
  <c r="A182" i="1" s="1"/>
  <c r="AU66" i="1"/>
  <c r="AV66" i="1" s="1"/>
  <c r="A66" i="1" s="1"/>
  <c r="AU451" i="1"/>
  <c r="AV451" i="1" s="1"/>
  <c r="A451" i="1" s="1"/>
  <c r="AU1044" i="1"/>
  <c r="AV1044" i="1" s="1"/>
  <c r="A1044" i="1" s="1"/>
  <c r="AU220" i="1"/>
  <c r="AV220" i="1" s="1"/>
  <c r="A220" i="1" s="1"/>
  <c r="AU988" i="1"/>
  <c r="AV988" i="1" s="1"/>
  <c r="A988" i="1" s="1"/>
  <c r="AU34" i="1"/>
  <c r="AV34" i="1" s="1"/>
  <c r="A34" i="1" s="1"/>
  <c r="AU689" i="1"/>
  <c r="AV689" i="1" s="1"/>
  <c r="A689" i="1" s="1"/>
  <c r="AU1120" i="1"/>
  <c r="AV1120" i="1" s="1"/>
  <c r="A1120" i="1" s="1"/>
  <c r="AU350" i="1"/>
  <c r="AV350" i="1" s="1"/>
  <c r="A350" i="1" s="1"/>
  <c r="AU1396" i="1"/>
  <c r="AV1396" i="1" s="1"/>
  <c r="A1396" i="1" s="1"/>
  <c r="AU727" i="1"/>
  <c r="AV727" i="1" s="1"/>
  <c r="A727" i="1" s="1"/>
  <c r="AU1020" i="1"/>
  <c r="AV1020" i="1" s="1"/>
  <c r="A1020" i="1" s="1"/>
  <c r="AU583" i="1"/>
  <c r="AV583" i="1" s="1"/>
  <c r="A583" i="1" s="1"/>
  <c r="AU784" i="1"/>
  <c r="AV784" i="1" s="1"/>
  <c r="A784" i="1" s="1"/>
  <c r="AU437" i="1"/>
  <c r="AV437" i="1" s="1"/>
  <c r="A437" i="1" s="1"/>
  <c r="AU916" i="1"/>
  <c r="AV916" i="1" s="1"/>
  <c r="A916" i="1" s="1"/>
  <c r="AU1166" i="1"/>
  <c r="AV1166" i="1" s="1"/>
  <c r="A1166" i="1" s="1"/>
  <c r="AU963" i="1"/>
  <c r="AV963" i="1" s="1"/>
  <c r="A963" i="1" s="1"/>
  <c r="AU644" i="1"/>
  <c r="AV644" i="1" s="1"/>
  <c r="A644" i="1" s="1"/>
  <c r="AU596" i="1"/>
  <c r="AV596" i="1" s="1"/>
  <c r="A596" i="1" s="1"/>
  <c r="AU382" i="1"/>
  <c r="AV382" i="1" s="1"/>
  <c r="A382" i="1" s="1"/>
  <c r="AU569" i="1"/>
  <c r="AV569" i="1" s="1"/>
  <c r="A569" i="1" s="1"/>
  <c r="AU969" i="1"/>
  <c r="AV969" i="1" s="1"/>
  <c r="A969" i="1" s="1"/>
  <c r="AU329" i="1"/>
  <c r="AV329" i="1" s="1"/>
  <c r="A329" i="1" s="1"/>
  <c r="AU623" i="1"/>
  <c r="AV623" i="1" s="1"/>
  <c r="A623" i="1" s="1"/>
  <c r="AU1416" i="1"/>
  <c r="AV1416" i="1" s="1"/>
  <c r="A1416" i="1" s="1"/>
  <c r="AU570" i="1"/>
  <c r="AV570" i="1" s="1"/>
  <c r="A570" i="1" s="1"/>
  <c r="AU78" i="1"/>
  <c r="AV78" i="1" s="1"/>
  <c r="A78" i="1" s="1"/>
  <c r="AU639" i="1"/>
  <c r="AV639" i="1" s="1"/>
  <c r="A639" i="1" s="1"/>
  <c r="AU781" i="1"/>
  <c r="AV781" i="1" s="1"/>
  <c r="A781" i="1" s="1"/>
  <c r="AU1724" i="1"/>
  <c r="AV1724" i="1" s="1"/>
  <c r="A1724" i="1" s="1"/>
  <c r="AU1527" i="1"/>
  <c r="AV1527" i="1" s="1"/>
  <c r="A1527" i="1" s="1"/>
  <c r="AU814" i="1"/>
  <c r="AV814" i="1" s="1"/>
  <c r="A814" i="1" s="1"/>
  <c r="AU690" i="1"/>
  <c r="AV690" i="1" s="1"/>
  <c r="A690" i="1" s="1"/>
  <c r="AU1060" i="1"/>
  <c r="AV1060" i="1" s="1"/>
  <c r="A1060" i="1" s="1"/>
  <c r="AU941" i="1"/>
  <c r="AV941" i="1" s="1"/>
  <c r="A941" i="1" s="1"/>
  <c r="AU595" i="1"/>
  <c r="AV595" i="1" s="1"/>
  <c r="A595" i="1" s="1"/>
  <c r="AU352" i="1"/>
  <c r="AV352" i="1" s="1"/>
  <c r="A352" i="1" s="1"/>
  <c r="AU980" i="1"/>
  <c r="AV980" i="1" s="1"/>
  <c r="A980" i="1" s="1"/>
  <c r="AU445" i="1"/>
  <c r="AV445" i="1" s="1"/>
  <c r="A445" i="1" s="1"/>
  <c r="AU864" i="1"/>
  <c r="AV864" i="1" s="1"/>
  <c r="A864" i="1" s="1"/>
  <c r="AU345" i="1"/>
  <c r="AV345" i="1" s="1"/>
  <c r="A345" i="1" s="1"/>
  <c r="AU1800" i="1"/>
  <c r="AV1800" i="1" s="1"/>
  <c r="A1800" i="1" s="1"/>
  <c r="AU1381" i="1"/>
  <c r="AV1381" i="1" s="1"/>
  <c r="A1381" i="1" s="1"/>
  <c r="AU487" i="1"/>
  <c r="AV487" i="1" s="1"/>
  <c r="A487" i="1" s="1"/>
  <c r="AU996" i="1"/>
  <c r="AV996" i="1" s="1"/>
  <c r="A996" i="1" s="1"/>
  <c r="AU807" i="1"/>
  <c r="AV807" i="1" s="1"/>
  <c r="A807" i="1" s="1"/>
  <c r="AU729" i="1"/>
  <c r="AV729" i="1" s="1"/>
  <c r="A729" i="1" s="1"/>
  <c r="AU1134" i="1"/>
  <c r="AV1134" i="1" s="1"/>
  <c r="A1134" i="1" s="1"/>
  <c r="AU647" i="1"/>
  <c r="AV647" i="1" s="1"/>
  <c r="A647" i="1" s="1"/>
  <c r="AU243" i="1"/>
  <c r="AV243" i="1" s="1"/>
  <c r="A243" i="1" s="1"/>
  <c r="AU1088" i="1"/>
  <c r="AV1088" i="1" s="1"/>
  <c r="A1088" i="1" s="1"/>
  <c r="AU724" i="1"/>
  <c r="AV724" i="1" s="1"/>
  <c r="A724" i="1" s="1"/>
  <c r="AU239" i="1"/>
  <c r="AV239" i="1" s="1"/>
  <c r="A239" i="1" s="1"/>
  <c r="AU757" i="1"/>
  <c r="AV757" i="1" s="1"/>
  <c r="A757" i="1" s="1"/>
  <c r="AU693" i="1"/>
  <c r="AV693" i="1" s="1"/>
  <c r="A693" i="1" s="1"/>
  <c r="AU154" i="1"/>
  <c r="AV154" i="1" s="1"/>
  <c r="A154" i="1" s="1"/>
  <c r="AU479" i="1"/>
  <c r="AV479" i="1" s="1"/>
  <c r="A479" i="1" s="1"/>
  <c r="AU735" i="1"/>
  <c r="AV735" i="1" s="1"/>
  <c r="A735" i="1" s="1"/>
  <c r="AU710" i="1"/>
  <c r="AV710" i="1" s="1"/>
  <c r="A710" i="1" s="1"/>
  <c r="AU491" i="1"/>
  <c r="AV491" i="1" s="1"/>
  <c r="A491" i="1" s="1"/>
  <c r="AU805" i="1"/>
  <c r="AV805" i="1" s="1"/>
  <c r="A805" i="1" s="1"/>
  <c r="AU82" i="1"/>
  <c r="AV82" i="1" s="1"/>
  <c r="A82" i="1" s="1"/>
  <c r="AU1436" i="1"/>
  <c r="AV1436" i="1" s="1"/>
  <c r="A1436" i="1" s="1"/>
  <c r="AU829" i="1"/>
  <c r="AV829" i="1" s="1"/>
  <c r="A829" i="1" s="1"/>
  <c r="AU403" i="1"/>
  <c r="AV403" i="1" s="1"/>
  <c r="A403" i="1" s="1"/>
  <c r="AU515" i="1"/>
  <c r="AV515" i="1" s="1"/>
  <c r="A515" i="1" s="1"/>
  <c r="AU20" i="1"/>
  <c r="AV20" i="1" s="1"/>
  <c r="A20" i="1" s="1"/>
  <c r="AU1522" i="1"/>
  <c r="AV1522" i="1" s="1"/>
  <c r="A1522" i="1" s="1"/>
  <c r="AU1727" i="1"/>
  <c r="AV1727" i="1" s="1"/>
  <c r="A1727" i="1" s="1"/>
  <c r="AU1285" i="1"/>
  <c r="AV1285" i="1" s="1"/>
  <c r="A1285" i="1" s="1"/>
  <c r="AU660" i="1"/>
  <c r="AV660" i="1" s="1"/>
  <c r="A660" i="1" s="1"/>
  <c r="AU530" i="1"/>
  <c r="AV530" i="1" s="1"/>
  <c r="A530" i="1" s="1"/>
  <c r="AU1695" i="1"/>
  <c r="AV1695" i="1" s="1"/>
  <c r="A1695" i="1" s="1"/>
  <c r="AU138" i="1"/>
  <c r="AV138" i="1" s="1"/>
  <c r="A138" i="1" s="1"/>
  <c r="AU717" i="1"/>
  <c r="AV717" i="1" s="1"/>
  <c r="A717" i="1" s="1"/>
  <c r="AU94" i="1"/>
  <c r="AV94" i="1" s="1"/>
  <c r="A94" i="1" s="1"/>
  <c r="AU191" i="1"/>
  <c r="AV191" i="1" s="1"/>
  <c r="A191" i="1" s="1"/>
  <c r="AU718" i="1"/>
  <c r="AV718" i="1" s="1"/>
  <c r="A718" i="1" s="1"/>
  <c r="AU244" i="1"/>
  <c r="AV244" i="1" s="1"/>
  <c r="A244" i="1" s="1"/>
  <c r="AU133" i="1"/>
  <c r="AV133" i="1" s="1"/>
  <c r="A133" i="1" s="1"/>
  <c r="AU845" i="1"/>
  <c r="AV845" i="1" s="1"/>
  <c r="A845" i="1" s="1"/>
  <c r="AU71" i="1"/>
  <c r="AV71" i="1" s="1"/>
  <c r="A71" i="1" s="1"/>
  <c r="AU646" i="1"/>
  <c r="AV646" i="1" s="1"/>
  <c r="A646" i="1" s="1"/>
  <c r="AU554" i="1"/>
  <c r="AV554" i="1" s="1"/>
  <c r="A554" i="1" s="1"/>
  <c r="AU1172" i="1"/>
  <c r="AV1172" i="1" s="1"/>
  <c r="A1172" i="1" s="1"/>
  <c r="AU670" i="1"/>
  <c r="AV670" i="1" s="1"/>
  <c r="A670" i="1" s="1"/>
  <c r="AU564" i="1"/>
  <c r="AV564" i="1" s="1"/>
  <c r="A564" i="1" s="1"/>
  <c r="AU928" i="1"/>
  <c r="AV928" i="1" s="1"/>
  <c r="A928" i="1" s="1"/>
  <c r="AU934" i="1"/>
  <c r="AV934" i="1" s="1"/>
  <c r="A934" i="1" s="1"/>
  <c r="AU906" i="1"/>
  <c r="AV906" i="1" s="1"/>
  <c r="A906" i="1" s="1"/>
  <c r="AU438" i="1"/>
  <c r="AV438" i="1" s="1"/>
  <c r="A438" i="1" s="1"/>
  <c r="AU489" i="1"/>
  <c r="AV489" i="1" s="1"/>
  <c r="A489" i="1" s="1"/>
  <c r="AU397" i="1"/>
  <c r="AV397" i="1" s="1"/>
  <c r="A397" i="1" s="1"/>
  <c r="AU1660" i="1"/>
  <c r="AV1660" i="1" s="1"/>
  <c r="A1660" i="1" s="1"/>
  <c r="AU946" i="1"/>
  <c r="AV946" i="1" s="1"/>
  <c r="A946" i="1" s="1"/>
  <c r="AU432" i="1"/>
  <c r="AV432" i="1" s="1"/>
  <c r="A432" i="1" s="1"/>
  <c r="AU478" i="1"/>
  <c r="AV478" i="1" s="1"/>
  <c r="A478" i="1" s="1"/>
  <c r="AU742" i="1"/>
  <c r="AV742" i="1" s="1"/>
  <c r="A742" i="1" s="1"/>
  <c r="AU52" i="1"/>
  <c r="AV52" i="1" s="1"/>
  <c r="A52" i="1" s="1"/>
  <c r="AU1748" i="1"/>
  <c r="AV1748" i="1" s="1"/>
  <c r="A1748" i="1" s="1"/>
  <c r="AU1402" i="1"/>
  <c r="AV1402" i="1" s="1"/>
  <c r="A1402" i="1" s="1"/>
  <c r="AU170" i="1"/>
  <c r="AV170" i="1" s="1"/>
  <c r="A170" i="1" s="1"/>
  <c r="AU124" i="1"/>
  <c r="AV124" i="1" s="1"/>
  <c r="A124" i="1" s="1"/>
  <c r="AU321" i="1"/>
  <c r="AV321" i="1" s="1"/>
  <c r="A321" i="1" s="1"/>
  <c r="AU898" i="1"/>
  <c r="AV898" i="1" s="1"/>
  <c r="A898" i="1" s="1"/>
  <c r="AU1014" i="1"/>
  <c r="AV1014" i="1" s="1"/>
  <c r="A1014" i="1" s="1"/>
  <c r="AU1705" i="1"/>
  <c r="AV1705" i="1" s="1"/>
  <c r="A1705" i="1" s="1"/>
  <c r="AU944" i="1"/>
  <c r="AV944" i="1" s="1"/>
  <c r="A944" i="1" s="1"/>
  <c r="AU197" i="1"/>
  <c r="AV197" i="1" s="1"/>
  <c r="A197" i="1" s="1"/>
  <c r="AU465" i="1"/>
  <c r="AV465" i="1" s="1"/>
  <c r="A465" i="1" s="1"/>
  <c r="AU462" i="1"/>
  <c r="AV462" i="1" s="1"/>
  <c r="A462" i="1" s="1"/>
  <c r="AU657" i="1"/>
  <c r="AV657" i="1" s="1"/>
  <c r="A657" i="1" s="1"/>
  <c r="AU405" i="1"/>
  <c r="AV405" i="1" s="1"/>
  <c r="A405" i="1" s="1"/>
  <c r="AU228" i="1"/>
  <c r="AV228" i="1" s="1"/>
  <c r="A228" i="1" s="1"/>
  <c r="AU22" i="1"/>
  <c r="AV22" i="1" s="1"/>
  <c r="A22" i="1" s="1"/>
  <c r="AU1288" i="1"/>
  <c r="AV1288" i="1" s="1"/>
  <c r="A1288" i="1" s="1"/>
  <c r="AU1057" i="1"/>
  <c r="AV1057" i="1" s="1"/>
  <c r="A1057" i="1" s="1"/>
  <c r="AU77" i="1"/>
  <c r="AV77" i="1" s="1"/>
  <c r="A77" i="1" s="1"/>
  <c r="AU924" i="1"/>
  <c r="AV924" i="1" s="1"/>
  <c r="A924" i="1" s="1"/>
  <c r="AU1017" i="1"/>
  <c r="AV1017" i="1" s="1"/>
  <c r="A1017" i="1" s="1"/>
  <c r="AU833" i="1"/>
  <c r="AV833" i="1" s="1"/>
  <c r="A833" i="1" s="1"/>
  <c r="AU67" i="1"/>
  <c r="AV67" i="1" s="1"/>
  <c r="A67" i="1" s="1"/>
  <c r="AU948" i="1"/>
  <c r="AV948" i="1" s="1"/>
  <c r="A948" i="1" s="1"/>
  <c r="AU746" i="1"/>
  <c r="AV746" i="1" s="1"/>
  <c r="A746" i="1" s="1"/>
  <c r="AU1054" i="1"/>
  <c r="AV1054" i="1" s="1"/>
  <c r="A1054" i="1" s="1"/>
  <c r="AU1093" i="1"/>
  <c r="AV1093" i="1" s="1"/>
  <c r="A1093" i="1" s="1"/>
  <c r="AU620" i="1"/>
  <c r="AV620" i="1" s="1"/>
  <c r="A620" i="1" s="1"/>
  <c r="AU1461" i="1"/>
  <c r="AV1461" i="1" s="1"/>
  <c r="A1461" i="1" s="1"/>
  <c r="AU700" i="1"/>
  <c r="AV700" i="1" s="1"/>
  <c r="A700" i="1" s="1"/>
  <c r="AU83" i="1"/>
  <c r="AV83" i="1" s="1"/>
  <c r="A83" i="1" s="1"/>
  <c r="AU246" i="1"/>
  <c r="AV246" i="1" s="1"/>
  <c r="A246" i="1" s="1"/>
  <c r="AU967" i="1"/>
  <c r="AV967" i="1" s="1"/>
  <c r="A967" i="1" s="1"/>
  <c r="AU69" i="1"/>
  <c r="AV69" i="1" s="1"/>
  <c r="A69" i="1" s="1"/>
  <c r="AU1928" i="1"/>
  <c r="AV1928" i="1" s="1"/>
  <c r="A1928" i="1" s="1"/>
  <c r="AU1149" i="1"/>
  <c r="AV1149" i="1" s="1"/>
  <c r="A1149" i="1" s="1"/>
  <c r="AU861" i="1"/>
  <c r="AV861" i="1" s="1"/>
  <c r="A861" i="1" s="1"/>
  <c r="AU131" i="1"/>
  <c r="AV131" i="1" s="1"/>
  <c r="A131" i="1" s="1"/>
  <c r="AU1335" i="1"/>
  <c r="AV1335" i="1" s="1"/>
  <c r="A1335" i="1" s="1"/>
  <c r="AU116" i="1"/>
  <c r="AV116" i="1" s="1"/>
  <c r="A116" i="1" s="1"/>
  <c r="AU1555" i="1"/>
  <c r="AV1555" i="1" s="1"/>
  <c r="A1555" i="1" s="1"/>
  <c r="AU1315" i="1"/>
  <c r="AV1315" i="1" s="1"/>
  <c r="A1315" i="1" s="1"/>
  <c r="AU186" i="1"/>
  <c r="AV186" i="1" s="1"/>
  <c r="A186" i="1" s="1"/>
  <c r="AU109" i="1"/>
  <c r="AV109" i="1" s="1"/>
  <c r="A109" i="1" s="1"/>
  <c r="AU435" i="1"/>
  <c r="AV435" i="1" s="1"/>
  <c r="A435" i="1" s="1"/>
  <c r="AU882" i="1"/>
  <c r="AV882" i="1" s="1"/>
  <c r="A882" i="1" s="1"/>
  <c r="AU1251" i="1"/>
  <c r="AV1251" i="1" s="1"/>
  <c r="A1251" i="1" s="1"/>
  <c r="AU507" i="1"/>
  <c r="AV507" i="1" s="1"/>
  <c r="A507" i="1" s="1"/>
  <c r="AU651" i="1"/>
  <c r="AV651" i="1" s="1"/>
  <c r="A651" i="1" s="1"/>
  <c r="AU125" i="1"/>
  <c r="AV125" i="1" s="1"/>
  <c r="A125" i="1" s="1"/>
  <c r="AU774" i="1"/>
  <c r="AV774" i="1" s="1"/>
  <c r="A774" i="1" s="1"/>
  <c r="AU1980" i="1"/>
  <c r="AV1980" i="1" s="1"/>
  <c r="A1980" i="1" s="1"/>
  <c r="AU1356" i="1"/>
  <c r="AV1356" i="1" s="1"/>
  <c r="A1356" i="1" s="1"/>
  <c r="AU483" i="1"/>
  <c r="AV483" i="1" s="1"/>
  <c r="A483" i="1" s="1"/>
  <c r="AU70" i="1"/>
  <c r="AV70" i="1" s="1"/>
  <c r="A70" i="1" s="1"/>
  <c r="AU622" i="1"/>
  <c r="AV622" i="1" s="1"/>
  <c r="A622" i="1" s="1"/>
  <c r="AU842" i="1"/>
  <c r="AV842" i="1" s="1"/>
  <c r="A842" i="1" s="1"/>
  <c r="AU634" i="1"/>
  <c r="AV634" i="1" s="1"/>
  <c r="A634" i="1" s="1"/>
  <c r="AU766" i="1"/>
  <c r="AV766" i="1" s="1"/>
  <c r="A766" i="1" s="1"/>
  <c r="AU1950" i="1"/>
  <c r="AV1950" i="1" s="1"/>
  <c r="A1950" i="1" s="1"/>
  <c r="AU1433" i="1"/>
  <c r="AV1433" i="1" s="1"/>
  <c r="A1433" i="1" s="1"/>
  <c r="AU1610" i="1"/>
  <c r="AV1610" i="1" s="1"/>
  <c r="A1610" i="1" s="1"/>
  <c r="AU621" i="1"/>
  <c r="AV621" i="1" s="1"/>
  <c r="A621" i="1" s="1"/>
  <c r="AU1945" i="1"/>
  <c r="AV1945" i="1" s="1"/>
  <c r="A1945" i="1" s="1"/>
  <c r="AU1827" i="1"/>
  <c r="AV1827" i="1" s="1"/>
  <c r="A1827" i="1" s="1"/>
  <c r="AU1202" i="1"/>
  <c r="AV1202" i="1" s="1"/>
  <c r="A1202" i="1" s="1"/>
  <c r="AU338" i="1"/>
  <c r="AV338" i="1" s="1"/>
  <c r="A338" i="1" s="1"/>
  <c r="AU1385" i="1"/>
  <c r="AV1385" i="1" s="1"/>
  <c r="A1385" i="1" s="1"/>
  <c r="AU838" i="1"/>
  <c r="AV838" i="1" s="1"/>
  <c r="A838" i="1" s="1"/>
  <c r="AU106" i="1"/>
  <c r="AV106" i="1" s="1"/>
  <c r="A106" i="1" s="1"/>
  <c r="AU141" i="1"/>
  <c r="AV141" i="1" s="1"/>
  <c r="A141" i="1" s="1"/>
  <c r="AU101" i="1"/>
  <c r="AV101" i="1" s="1"/>
  <c r="A101" i="1" s="1"/>
  <c r="AU850" i="1"/>
  <c r="AV850" i="1" s="1"/>
  <c r="A850" i="1" s="1"/>
  <c r="AU904" i="1"/>
  <c r="AV904" i="1" s="1"/>
  <c r="A904" i="1" s="1"/>
  <c r="AU1194" i="1"/>
  <c r="AV1194" i="1" s="1"/>
  <c r="A1194" i="1" s="1"/>
  <c r="AU1231" i="1"/>
  <c r="AV1231" i="1" s="1"/>
  <c r="A1231" i="1" s="1"/>
  <c r="AU625" i="1"/>
  <c r="AV625" i="1" s="1"/>
  <c r="A625" i="1" s="1"/>
  <c r="AU130" i="1"/>
  <c r="AV130" i="1" s="1"/>
  <c r="A130" i="1" s="1"/>
  <c r="AU1307" i="1"/>
  <c r="AV1307" i="1" s="1"/>
  <c r="A1307" i="1" s="1"/>
  <c r="AU782" i="1"/>
  <c r="AV782" i="1" s="1"/>
  <c r="A782" i="1" s="1"/>
  <c r="AU1089" i="1"/>
  <c r="AV1089" i="1" s="1"/>
  <c r="A1089" i="1" s="1"/>
  <c r="AU553" i="1"/>
  <c r="AV553" i="1" s="1"/>
  <c r="A553" i="1" s="1"/>
  <c r="AU87" i="1"/>
  <c r="AV87" i="1" s="1"/>
  <c r="A87" i="1" s="1"/>
  <c r="AU1303" i="1"/>
  <c r="AV1303" i="1" s="1"/>
  <c r="A1303" i="1" s="1"/>
  <c r="AU880" i="1"/>
  <c r="AV880" i="1" s="1"/>
  <c r="A880" i="1" s="1"/>
  <c r="AU1543" i="1"/>
  <c r="AV1543" i="1" s="1"/>
  <c r="A1543" i="1" s="1"/>
  <c r="AU1291" i="1"/>
  <c r="AV1291" i="1" s="1"/>
  <c r="A1291" i="1" s="1"/>
  <c r="AU202" i="1"/>
  <c r="AV202" i="1" s="1"/>
  <c r="A202" i="1" s="1"/>
  <c r="AU1030" i="1"/>
  <c r="AV1030" i="1" s="1"/>
  <c r="A1030" i="1" s="1"/>
  <c r="AU843" i="1"/>
  <c r="AV843" i="1" s="1"/>
  <c r="A843" i="1" s="1"/>
  <c r="AU1350" i="1"/>
  <c r="AV1350" i="1" s="1"/>
  <c r="A1350" i="1" s="1"/>
  <c r="AU513" i="1"/>
  <c r="AV513" i="1" s="1"/>
  <c r="A513" i="1" s="1"/>
  <c r="AU790" i="1"/>
  <c r="AV790" i="1" s="1"/>
  <c r="A790" i="1" s="1"/>
  <c r="AU606" i="1"/>
  <c r="AV606" i="1" s="1"/>
  <c r="A606" i="1" s="1"/>
  <c r="AU610" i="1"/>
  <c r="AV610" i="1" s="1"/>
  <c r="A610" i="1" s="1"/>
  <c r="AU117" i="1"/>
  <c r="AV117" i="1" s="1"/>
  <c r="A117" i="1" s="1"/>
  <c r="AU2015" i="1"/>
  <c r="AV2015" i="1" s="1"/>
  <c r="A2015" i="1" s="1"/>
  <c r="AU668" i="1"/>
  <c r="AV668" i="1" s="1"/>
  <c r="A668" i="1" s="1"/>
  <c r="AU1227" i="1"/>
  <c r="AV1227" i="1" s="1"/>
  <c r="A1227" i="1" s="1"/>
  <c r="AU1880" i="1"/>
  <c r="AV1880" i="1" s="1"/>
  <c r="A1880" i="1" s="1"/>
  <c r="AU1323" i="1"/>
  <c r="AV1323" i="1" s="1"/>
  <c r="A1323" i="1" s="1"/>
  <c r="AU27" i="1"/>
  <c r="AV27" i="1" s="1"/>
  <c r="A27" i="1" s="1"/>
  <c r="AU711" i="1"/>
  <c r="AV711" i="1" s="1"/>
  <c r="A711" i="1" s="1"/>
  <c r="AU912" i="1"/>
  <c r="AV912" i="1" s="1"/>
  <c r="A912" i="1" s="1"/>
  <c r="AU196" i="1"/>
  <c r="AV196" i="1" s="1"/>
  <c r="A196" i="1" s="1"/>
  <c r="AU773" i="1"/>
  <c r="AV773" i="1" s="1"/>
  <c r="A773" i="1" s="1"/>
  <c r="AU561" i="1"/>
  <c r="AV561" i="1" s="1"/>
  <c r="A561" i="1" s="1"/>
  <c r="AU1690" i="1"/>
  <c r="AV1690" i="1" s="1"/>
  <c r="A1690" i="1" s="1"/>
  <c r="AU1590" i="1"/>
  <c r="AV1590" i="1" s="1"/>
  <c r="A1590" i="1" s="1"/>
  <c r="AU1701" i="1"/>
  <c r="AV1701" i="1" s="1"/>
  <c r="A1701" i="1" s="1"/>
  <c r="AU387" i="1"/>
  <c r="AV387" i="1" s="1"/>
  <c r="A387" i="1" s="1"/>
  <c r="AU518" i="1"/>
  <c r="AV518" i="1" s="1"/>
  <c r="A518" i="1" s="1"/>
  <c r="AU589" i="1"/>
  <c r="AV589" i="1" s="1"/>
  <c r="A589" i="1" s="1"/>
  <c r="AU901" i="1"/>
  <c r="AV901" i="1" s="1"/>
  <c r="A901" i="1" s="1"/>
  <c r="AU1864" i="1"/>
  <c r="AV1864" i="1" s="1"/>
  <c r="A1864" i="1" s="1"/>
  <c r="AU1774" i="1"/>
  <c r="AV1774" i="1" s="1"/>
  <c r="A1774" i="1" s="1"/>
  <c r="AU336" i="1"/>
  <c r="AV336" i="1" s="1"/>
  <c r="A336" i="1" s="1"/>
  <c r="AU1883" i="1"/>
  <c r="AV1883" i="1" s="1"/>
  <c r="A1883" i="1" s="1"/>
  <c r="AU1617" i="1"/>
  <c r="AV1617" i="1" s="1"/>
  <c r="A1617" i="1" s="1"/>
  <c r="AU1163" i="1"/>
  <c r="AV1163" i="1" s="1"/>
  <c r="A1163" i="1" s="1"/>
  <c r="AU205" i="1"/>
  <c r="AV205" i="1" s="1"/>
  <c r="A205" i="1" s="1"/>
  <c r="AU1488" i="1"/>
  <c r="AV1488" i="1" s="1"/>
  <c r="A1488" i="1" s="1"/>
  <c r="AU1783" i="1"/>
  <c r="AV1783" i="1" s="1"/>
  <c r="A1783" i="1" s="1"/>
  <c r="AU1693" i="1"/>
  <c r="AV1693" i="1" s="1"/>
  <c r="A1693" i="1" s="1"/>
  <c r="AU42" i="1"/>
  <c r="AV42" i="1" s="1"/>
  <c r="A42" i="1" s="1"/>
  <c r="AU931" i="1"/>
  <c r="AV931" i="1" s="1"/>
  <c r="A931" i="1" s="1"/>
  <c r="AU865" i="1"/>
  <c r="AV865" i="1" s="1"/>
  <c r="A865" i="1" s="1"/>
  <c r="AU189" i="1"/>
  <c r="AV189" i="1" s="1"/>
  <c r="A189" i="1" s="1"/>
  <c r="AU1399" i="1"/>
  <c r="AV1399" i="1" s="1"/>
  <c r="A1399" i="1" s="1"/>
  <c r="AU148" i="1"/>
  <c r="AV148" i="1" s="1"/>
  <c r="A148" i="1" s="1"/>
  <c r="AU603" i="1"/>
  <c r="AV603" i="1" s="1"/>
  <c r="A603" i="1" s="1"/>
  <c r="AU877" i="1"/>
  <c r="AV877" i="1" s="1"/>
  <c r="A877" i="1" s="1"/>
  <c r="AU484" i="1"/>
  <c r="AV484" i="1" s="1"/>
  <c r="A484" i="1" s="1"/>
  <c r="AU96" i="1"/>
  <c r="AV96" i="1" s="1"/>
  <c r="A96" i="1" s="1"/>
  <c r="AU721" i="1"/>
  <c r="AV721" i="1" s="1"/>
  <c r="A721" i="1" s="1"/>
  <c r="AU825" i="1"/>
  <c r="AV825" i="1" s="1"/>
  <c r="A825" i="1" s="1"/>
  <c r="AU1175" i="1"/>
  <c r="AV1175" i="1" s="1"/>
  <c r="A1175" i="1" s="1"/>
  <c r="AU1114" i="1"/>
  <c r="AV1114" i="1" s="1"/>
  <c r="A1114" i="1" s="1"/>
  <c r="AU614" i="1"/>
  <c r="AV614" i="1" s="1"/>
  <c r="A614" i="1" s="1"/>
  <c r="AU1912" i="1"/>
  <c r="AV1912" i="1" s="1"/>
  <c r="A1912" i="1" s="1"/>
  <c r="AU585" i="1"/>
  <c r="AV585" i="1" s="1"/>
  <c r="A585" i="1" s="1"/>
  <c r="AU556" i="1"/>
  <c r="AV556" i="1" s="1"/>
  <c r="A556" i="1" s="1"/>
  <c r="AU684" i="1"/>
  <c r="AV684" i="1" s="1"/>
  <c r="A684" i="1" s="1"/>
  <c r="AU147" i="1"/>
  <c r="AV147" i="1" s="1"/>
  <c r="A147" i="1" s="1"/>
  <c r="AU12" i="1"/>
  <c r="AV12" i="1" s="1"/>
  <c r="A12" i="1" s="1"/>
  <c r="AU599" i="1"/>
  <c r="AV599" i="1" s="1"/>
  <c r="A599" i="1" s="1"/>
  <c r="AU1218" i="1"/>
  <c r="AV1218" i="1" s="1"/>
  <c r="A1218" i="1" s="1"/>
  <c r="AU1033" i="1"/>
  <c r="AV1033" i="1" s="1"/>
  <c r="A1033" i="1" s="1"/>
  <c r="AU792" i="1"/>
  <c r="AV792" i="1" s="1"/>
  <c r="A792" i="1" s="1"/>
  <c r="AU1155" i="1"/>
  <c r="AV1155" i="1" s="1"/>
  <c r="A1155" i="1" s="1"/>
  <c r="AU509" i="1"/>
  <c r="AV509" i="1" s="1"/>
  <c r="A509" i="1" s="1"/>
  <c r="AU1197" i="1"/>
  <c r="AV1197" i="1" s="1"/>
  <c r="A1197" i="1" s="1"/>
  <c r="AU1299" i="1"/>
  <c r="AV1299" i="1" s="1"/>
  <c r="A1299" i="1" s="1"/>
  <c r="AU604" i="1"/>
  <c r="AV604" i="1" s="1"/>
  <c r="A604" i="1" s="1"/>
  <c r="AU629" i="1"/>
  <c r="AV629" i="1" s="1"/>
  <c r="A629" i="1" s="1"/>
  <c r="AU867" i="1"/>
  <c r="AV867" i="1" s="1"/>
  <c r="A867" i="1" s="1"/>
  <c r="AU786" i="1"/>
  <c r="AV786" i="1" s="1"/>
  <c r="A786" i="1" s="1"/>
  <c r="AU565" i="1"/>
  <c r="AV565" i="1" s="1"/>
  <c r="A565" i="1" s="1"/>
  <c r="AU342" i="1"/>
  <c r="AV342" i="1" s="1"/>
  <c r="A342" i="1" s="1"/>
  <c r="AU1262" i="1"/>
  <c r="AV1262" i="1" s="1"/>
  <c r="A1262" i="1" s="1"/>
  <c r="AU360" i="1"/>
  <c r="AV360" i="1" s="1"/>
  <c r="A360" i="1" s="1"/>
  <c r="AU768" i="1"/>
  <c r="AV768" i="1" s="1"/>
  <c r="A768" i="1" s="1"/>
  <c r="AU1822" i="1"/>
  <c r="AV1822" i="1" s="1"/>
  <c r="A1822" i="1" s="1"/>
  <c r="AU1301" i="1"/>
  <c r="AV1301" i="1" s="1"/>
  <c r="A1301" i="1" s="1"/>
  <c r="AU383" i="1"/>
  <c r="AV383" i="1" s="1"/>
  <c r="A383" i="1" s="1"/>
  <c r="AU653" i="1"/>
  <c r="AV653" i="1" s="1"/>
  <c r="A653" i="1" s="1"/>
  <c r="AU1872" i="1"/>
  <c r="AV1872" i="1" s="1"/>
  <c r="A1872" i="1" s="1"/>
  <c r="AU443" i="1"/>
  <c r="AV443" i="1" s="1"/>
  <c r="A443" i="1" s="1"/>
  <c r="AU1722" i="1"/>
  <c r="AV1722" i="1" s="1"/>
  <c r="A1722" i="1" s="1"/>
  <c r="AU1904" i="1"/>
  <c r="AV1904" i="1" s="1"/>
  <c r="A1904" i="1" s="1"/>
  <c r="AU79" i="1"/>
  <c r="AV79" i="1" s="1"/>
  <c r="A79" i="1" s="1"/>
  <c r="AU641" i="1"/>
  <c r="AV641" i="1" s="1"/>
  <c r="A641" i="1" s="1"/>
  <c r="AU213" i="1"/>
  <c r="AV213" i="1" s="1"/>
  <c r="A213" i="1" s="1"/>
  <c r="AU609" i="1"/>
  <c r="AV609" i="1" s="1"/>
  <c r="A609" i="1" s="1"/>
  <c r="AU325" i="1"/>
  <c r="AV325" i="1" s="1"/>
  <c r="A325" i="1" s="1"/>
  <c r="AU1766" i="1"/>
  <c r="AV1766" i="1" s="1"/>
  <c r="A1766" i="1" s="1"/>
  <c r="AU1618" i="1"/>
  <c r="AV1618" i="1" s="1"/>
  <c r="A1618" i="1" s="1"/>
  <c r="AU719" i="1"/>
  <c r="AV719" i="1" s="1"/>
  <c r="A719" i="1" s="1"/>
  <c r="AU187" i="1"/>
  <c r="AV187" i="1" s="1"/>
  <c r="A187" i="1" s="1"/>
  <c r="AU1536" i="1"/>
  <c r="AV1536" i="1" s="1"/>
  <c r="A1536" i="1" s="1"/>
  <c r="AU1810" i="1"/>
  <c r="AV1810" i="1" s="1"/>
  <c r="A1810" i="1" s="1"/>
  <c r="AU212" i="1"/>
  <c r="AV212" i="1" s="1"/>
  <c r="A212" i="1" s="1"/>
  <c r="AU1352" i="1"/>
  <c r="AV1352" i="1" s="1"/>
  <c r="A1352" i="1" s="1"/>
  <c r="AU1264" i="1"/>
  <c r="AV1264" i="1" s="1"/>
  <c r="A1264" i="1" s="1"/>
  <c r="AU1859" i="1"/>
  <c r="AV1859" i="1" s="1"/>
  <c r="A1859" i="1" s="1"/>
  <c r="AY1042" i="1"/>
  <c r="AZ1042" i="1" s="1"/>
  <c r="AU1812" i="1"/>
  <c r="AV1812" i="1" s="1"/>
  <c r="A1812" i="1" s="1"/>
  <c r="AY252" i="1"/>
  <c r="AZ252" i="1" s="1"/>
  <c r="AU2008" i="1"/>
  <c r="AV2008" i="1" s="1"/>
  <c r="A2008" i="1" s="1"/>
  <c r="AY994" i="1"/>
  <c r="AZ994" i="1" s="1"/>
  <c r="AU743" i="1"/>
  <c r="AV743" i="1" s="1"/>
  <c r="A743" i="1" s="1"/>
  <c r="AY283" i="1"/>
  <c r="AZ283" i="1" s="1"/>
  <c r="AY118" i="1"/>
  <c r="AZ118" i="1" s="1"/>
  <c r="AY519" i="1"/>
  <c r="AZ519" i="1" s="1"/>
  <c r="AY287" i="1"/>
  <c r="AZ287" i="1" s="1"/>
  <c r="AY403" i="1"/>
  <c r="AZ403" i="1" s="1"/>
  <c r="AY269" i="1"/>
  <c r="AZ269" i="1" s="1"/>
  <c r="AY381" i="1"/>
  <c r="AZ381" i="1" s="1"/>
  <c r="AY513" i="1"/>
  <c r="AZ513" i="1" s="1"/>
  <c r="AY501" i="1"/>
  <c r="AZ501" i="1" s="1"/>
  <c r="AY668" i="1"/>
  <c r="AZ668" i="1" s="1"/>
  <c r="AY665" i="1"/>
  <c r="AZ665" i="1" s="1"/>
  <c r="AY1060" i="1"/>
  <c r="AZ1060" i="1" s="1"/>
  <c r="AY1210" i="1"/>
  <c r="AZ1210" i="1" s="1"/>
  <c r="AY1243" i="1"/>
  <c r="AZ1243" i="1" s="1"/>
  <c r="AY1381" i="1"/>
  <c r="AZ1381" i="1" s="1"/>
  <c r="AY1404" i="1"/>
  <c r="AZ1404" i="1" s="1"/>
  <c r="AY1527" i="1"/>
  <c r="AZ1527" i="1" s="1"/>
  <c r="AY1988" i="1"/>
  <c r="AZ1988" i="1" s="1"/>
  <c r="AY577" i="1"/>
  <c r="AZ577" i="1" s="1"/>
  <c r="AY614" i="1"/>
  <c r="AZ614" i="1" s="1"/>
  <c r="AY826" i="1"/>
  <c r="AZ826" i="1" s="1"/>
  <c r="AY1114" i="1"/>
  <c r="AZ1114" i="1" s="1"/>
  <c r="AY28" i="1"/>
  <c r="AZ28" i="1" s="1"/>
  <c r="AY370" i="1"/>
  <c r="AZ370" i="1" s="1"/>
  <c r="AY742" i="1"/>
  <c r="AZ742" i="1" s="1"/>
  <c r="AY724" i="1"/>
  <c r="AZ724" i="1" s="1"/>
  <c r="AY1186" i="1"/>
  <c r="AZ1186" i="1" s="1"/>
  <c r="AY1398" i="1"/>
  <c r="AZ1398" i="1" s="1"/>
  <c r="AY131" i="1"/>
  <c r="AZ131" i="1" s="1"/>
  <c r="AY71" i="1"/>
  <c r="AZ71" i="1" s="1"/>
  <c r="AY352" i="1"/>
  <c r="AZ352" i="1" s="1"/>
  <c r="AY618" i="1"/>
  <c r="AZ618" i="1" s="1"/>
  <c r="AY606" i="1"/>
  <c r="AZ606" i="1" s="1"/>
  <c r="AY922" i="1"/>
  <c r="AZ922" i="1" s="1"/>
  <c r="AY837" i="1"/>
  <c r="AZ837" i="1" s="1"/>
  <c r="AY996" i="1"/>
  <c r="AZ996" i="1" s="1"/>
  <c r="AY440" i="1"/>
  <c r="AZ440" i="1" s="1"/>
  <c r="AY399" i="1"/>
  <c r="AZ399" i="1" s="1"/>
  <c r="AY638" i="1"/>
  <c r="AZ638" i="1" s="1"/>
  <c r="AY969" i="1"/>
  <c r="AZ969" i="1" s="1"/>
  <c r="AY1033" i="1"/>
  <c r="AZ1033" i="1" s="1"/>
  <c r="AY465" i="1"/>
  <c r="AZ465" i="1" s="1"/>
  <c r="AY445" i="1"/>
  <c r="AZ445" i="1" s="1"/>
  <c r="AY452" i="1"/>
  <c r="AZ452" i="1" s="1"/>
  <c r="AY629" i="1"/>
  <c r="AZ629" i="1" s="1"/>
  <c r="AY721" i="1"/>
  <c r="AZ721" i="1" s="1"/>
  <c r="AY893" i="1"/>
  <c r="AZ893" i="1" s="1"/>
  <c r="AY70" i="1"/>
  <c r="AZ70" i="1" s="1"/>
  <c r="AY22" i="1"/>
  <c r="AZ22" i="1" s="1"/>
  <c r="AY379" i="1"/>
  <c r="AZ379" i="1" s="1"/>
  <c r="AY190" i="1"/>
  <c r="AZ190" i="1" s="1"/>
  <c r="AY602" i="1"/>
  <c r="AZ602" i="1" s="1"/>
  <c r="AY605" i="1"/>
  <c r="AZ605" i="1" s="1"/>
  <c r="AY833" i="1"/>
  <c r="AZ833" i="1" s="1"/>
  <c r="AY548" i="1"/>
  <c r="AZ548" i="1" s="1"/>
  <c r="AY677" i="1"/>
  <c r="AZ677" i="1" s="1"/>
  <c r="AY646" i="1"/>
  <c r="AZ646" i="1" s="1"/>
  <c r="AY803" i="1"/>
  <c r="AZ803" i="1" s="1"/>
  <c r="AY1072" i="1"/>
  <c r="AZ1072" i="1" s="1"/>
  <c r="AY1318" i="1"/>
  <c r="AZ1318" i="1" s="1"/>
  <c r="AY391" i="1"/>
  <c r="AZ391" i="1" s="1"/>
  <c r="AY359" i="1"/>
  <c r="AZ359" i="1" s="1"/>
  <c r="AY541" i="1"/>
  <c r="AZ541" i="1" s="1"/>
  <c r="AY573" i="1"/>
  <c r="AZ573" i="1" s="1"/>
  <c r="AY878" i="1"/>
  <c r="AZ878" i="1" s="1"/>
  <c r="AY1004" i="1"/>
  <c r="AZ1004" i="1" s="1"/>
  <c r="AY1399" i="1"/>
  <c r="AZ1399" i="1" s="1"/>
  <c r="AU1348" i="1"/>
  <c r="AV1348" i="1" s="1"/>
  <c r="A1348" i="1" s="1"/>
  <c r="AU884" i="1"/>
  <c r="AV884" i="1" s="1"/>
  <c r="A884" i="1" s="1"/>
  <c r="AU1325" i="1"/>
  <c r="AV1325" i="1" s="1"/>
  <c r="A1325" i="1" s="1"/>
  <c r="AU896" i="1"/>
  <c r="AV896" i="1" s="1"/>
  <c r="A896" i="1" s="1"/>
  <c r="AU1826" i="1"/>
  <c r="AV1826" i="1" s="1"/>
  <c r="A1826" i="1" s="1"/>
  <c r="AU1741" i="1"/>
  <c r="AV1741" i="1" s="1"/>
  <c r="A1741" i="1" s="1"/>
  <c r="AU1791" i="1"/>
  <c r="AV1791" i="1" s="1"/>
  <c r="A1791" i="1" s="1"/>
  <c r="AU150" i="1"/>
  <c r="AV150" i="1" s="1"/>
  <c r="A150" i="1" s="1"/>
  <c r="AU431" i="1"/>
  <c r="AV431" i="1" s="1"/>
  <c r="A431" i="1" s="1"/>
  <c r="AU1623" i="1"/>
  <c r="AV1623" i="1" s="1"/>
  <c r="A1623" i="1" s="1"/>
  <c r="AU1867" i="1"/>
  <c r="AV1867" i="1" s="1"/>
  <c r="A1867" i="1" s="1"/>
  <c r="AY322" i="1"/>
  <c r="AZ322" i="1" s="1"/>
  <c r="AU250" i="1"/>
  <c r="AV250" i="1" s="1"/>
  <c r="A250" i="1" s="1"/>
  <c r="AU1691" i="1"/>
  <c r="AV1691" i="1" s="1"/>
  <c r="A1691" i="1" s="1"/>
  <c r="AU1849" i="1"/>
  <c r="AV1849" i="1" s="1"/>
  <c r="A1849" i="1" s="1"/>
  <c r="AU1717" i="1"/>
  <c r="AV1717" i="1" s="1"/>
  <c r="A1717" i="1" s="1"/>
  <c r="AU475" i="1"/>
  <c r="AV475" i="1" s="1"/>
  <c r="A475" i="1" s="1"/>
  <c r="AU162" i="1"/>
  <c r="AV162" i="1" s="1"/>
  <c r="A162" i="1" s="1"/>
  <c r="AU1682" i="1"/>
  <c r="AV1682" i="1" s="1"/>
  <c r="A1682" i="1" s="1"/>
  <c r="AU1297" i="1"/>
  <c r="AV1297" i="1" s="1"/>
  <c r="A1297" i="1" s="1"/>
  <c r="AU65" i="1"/>
  <c r="AV65" i="1" s="1"/>
  <c r="A65" i="1" s="1"/>
  <c r="AU178" i="1"/>
  <c r="AV178" i="1" s="1"/>
  <c r="A178" i="1" s="1"/>
  <c r="AU1892" i="1"/>
  <c r="AV1892" i="1" s="1"/>
  <c r="A1892" i="1" s="1"/>
  <c r="AU1589" i="1"/>
  <c r="AV1589" i="1" s="1"/>
  <c r="A1589" i="1" s="1"/>
  <c r="AY1532" i="1"/>
  <c r="AZ1532" i="1" s="1"/>
  <c r="AY1264" i="1"/>
  <c r="AZ1264" i="1" s="1"/>
  <c r="AU1677" i="1"/>
  <c r="AV1677" i="1" s="1"/>
  <c r="A1677" i="1" s="1"/>
  <c r="AU1669" i="1"/>
  <c r="AV1669" i="1" s="1"/>
  <c r="A1669" i="1" s="1"/>
  <c r="AY1616" i="1"/>
  <c r="AZ1616" i="1" s="1"/>
  <c r="AY945" i="1"/>
  <c r="AZ945" i="1" s="1"/>
  <c r="AU1430" i="1"/>
  <c r="AV1430" i="1" s="1"/>
  <c r="A1430" i="1" s="1"/>
  <c r="AU23" i="1"/>
  <c r="AV23" i="1" s="1"/>
  <c r="A23" i="1" s="1"/>
  <c r="AU1689" i="1"/>
  <c r="AV1689" i="1" s="1"/>
  <c r="A1689" i="1" s="1"/>
  <c r="AY210" i="1"/>
  <c r="AZ210" i="1" s="1"/>
  <c r="AY681" i="1"/>
  <c r="AZ681" i="1" s="1"/>
  <c r="AY1149" i="1"/>
  <c r="AZ1149" i="1" s="1"/>
  <c r="AY1822" i="1"/>
  <c r="AZ1822" i="1" s="1"/>
  <c r="AY964" i="1"/>
  <c r="AZ964" i="1" s="1"/>
  <c r="AY289" i="1"/>
  <c r="AZ289" i="1" s="1"/>
  <c r="AY620" i="1"/>
  <c r="AZ620" i="1" s="1"/>
  <c r="AY882" i="1"/>
  <c r="AZ882" i="1" s="1"/>
  <c r="AY1155" i="1"/>
  <c r="AZ1155" i="1" s="1"/>
  <c r="AY293" i="1"/>
  <c r="AZ293" i="1" s="1"/>
  <c r="AY666" i="1"/>
  <c r="AZ666" i="1" s="1"/>
  <c r="AY133" i="1"/>
  <c r="AZ133" i="1" s="1"/>
  <c r="AY484" i="1"/>
  <c r="AZ484" i="1" s="1"/>
  <c r="AY639" i="1"/>
  <c r="AZ639" i="1" s="1"/>
  <c r="AY1254" i="1"/>
  <c r="AZ1254" i="1" s="1"/>
  <c r="AY1385" i="1"/>
  <c r="AZ1385" i="1" s="1"/>
  <c r="AY1068" i="1"/>
  <c r="AZ1068" i="1" s="1"/>
  <c r="AY1479" i="1"/>
  <c r="AZ1479" i="1" s="1"/>
  <c r="AY1456" i="1"/>
  <c r="AZ1456" i="1" s="1"/>
  <c r="AY20" i="1"/>
  <c r="AZ20" i="1" s="1"/>
  <c r="AY50" i="1"/>
  <c r="AZ50" i="1" s="1"/>
  <c r="AY122" i="1"/>
  <c r="AZ122" i="1" s="1"/>
  <c r="AY341" i="1"/>
  <c r="AZ341" i="1" s="1"/>
  <c r="AY162" i="1"/>
  <c r="AZ162" i="1" s="1"/>
  <c r="AY411" i="1"/>
  <c r="AZ411" i="1" s="1"/>
  <c r="AY585" i="1"/>
  <c r="AZ585" i="1" s="1"/>
  <c r="AY797" i="1"/>
  <c r="AZ797" i="1" s="1"/>
  <c r="AY980" i="1"/>
  <c r="AZ980" i="1" s="1"/>
  <c r="AY1093" i="1"/>
  <c r="AZ1093" i="1" s="1"/>
  <c r="AY1266" i="1"/>
  <c r="AZ1266" i="1" s="1"/>
  <c r="AY609" i="1"/>
  <c r="AZ609" i="1" s="1"/>
  <c r="AY1227" i="1"/>
  <c r="AZ1227" i="1" s="1"/>
  <c r="AY397" i="1"/>
  <c r="AZ397" i="1" s="1"/>
  <c r="AY382" i="1"/>
  <c r="AZ382" i="1" s="1"/>
  <c r="AY641" i="1"/>
  <c r="AZ641" i="1" s="1"/>
  <c r="AY963" i="1"/>
  <c r="AZ963" i="1" s="1"/>
  <c r="AY1175" i="1"/>
  <c r="AZ1175" i="1" s="1"/>
  <c r="AY509" i="1"/>
  <c r="AZ509" i="1" s="1"/>
  <c r="AY246" i="1"/>
  <c r="AZ246" i="1" s="1"/>
  <c r="AY790" i="1"/>
  <c r="AZ790" i="1" s="1"/>
  <c r="AY439" i="1"/>
  <c r="AZ439" i="1" s="1"/>
  <c r="AY659" i="1"/>
  <c r="AZ659" i="1" s="1"/>
  <c r="AY107" i="1"/>
  <c r="AZ107" i="1" s="1"/>
  <c r="AY42" i="1"/>
  <c r="AZ42" i="1" s="1"/>
  <c r="AY1106" i="1"/>
  <c r="AZ1106" i="1" s="1"/>
  <c r="AY294" i="1"/>
  <c r="AZ294" i="1" s="1"/>
  <c r="AY368" i="1"/>
  <c r="AZ368" i="1" s="1"/>
  <c r="AY188" i="1"/>
  <c r="AZ188" i="1" s="1"/>
  <c r="AY194" i="1"/>
  <c r="AZ194" i="1" s="1"/>
  <c r="AY761" i="1"/>
  <c r="AZ761" i="1" s="1"/>
  <c r="AY1293" i="1"/>
  <c r="AZ1293" i="1" s="1"/>
  <c r="AY1517" i="1"/>
  <c r="AZ1517" i="1" s="1"/>
  <c r="AU566" i="1"/>
  <c r="AV566" i="1" s="1"/>
  <c r="A566" i="1" s="1"/>
  <c r="AU1588" i="1"/>
  <c r="AV1588" i="1" s="1"/>
  <c r="A1588" i="1" s="1"/>
  <c r="AU1145" i="1"/>
  <c r="AV1145" i="1" s="1"/>
  <c r="A1145" i="1" s="1"/>
  <c r="AU910" i="1"/>
  <c r="AV910" i="1" s="1"/>
  <c r="A910" i="1" s="1"/>
  <c r="AU1889" i="1"/>
  <c r="AV1889" i="1" s="1"/>
  <c r="A1889" i="1" s="1"/>
  <c r="AU1097" i="1"/>
  <c r="AV1097" i="1" s="1"/>
  <c r="A1097" i="1" s="1"/>
  <c r="AU1716" i="1"/>
  <c r="AV1716" i="1" s="1"/>
  <c r="A1716" i="1" s="1"/>
  <c r="AU529" i="1"/>
  <c r="AV529" i="1" s="1"/>
  <c r="A529" i="1" s="1"/>
  <c r="AU357" i="1"/>
  <c r="AV357" i="1" s="1"/>
  <c r="A357" i="1" s="1"/>
  <c r="AU1336" i="1"/>
  <c r="AV1336" i="1" s="1"/>
  <c r="A1336" i="1" s="1"/>
  <c r="AU1657" i="1"/>
  <c r="AV1657" i="1" s="1"/>
  <c r="A1657" i="1" s="1"/>
  <c r="AU481" i="1"/>
  <c r="AV481" i="1" s="1"/>
  <c r="A481" i="1" s="1"/>
  <c r="AU1665" i="1"/>
  <c r="AV1665" i="1" s="1"/>
  <c r="A1665" i="1" s="1"/>
  <c r="AU1361" i="1"/>
  <c r="AV1361" i="1" s="1"/>
  <c r="A1361" i="1" s="1"/>
  <c r="AU1214" i="1"/>
  <c r="AV1214" i="1" s="1"/>
  <c r="A1214" i="1" s="1"/>
  <c r="AU214" i="1"/>
  <c r="AV214" i="1" s="1"/>
  <c r="A214" i="1" s="1"/>
  <c r="AU617" i="1"/>
  <c r="AV617" i="1" s="1"/>
  <c r="A617" i="1" s="1"/>
  <c r="AU1878" i="1"/>
  <c r="AV1878" i="1" s="1"/>
  <c r="A1878" i="1" s="1"/>
  <c r="AU1732" i="1"/>
  <c r="AV1732" i="1" s="1"/>
  <c r="A1732" i="1" s="1"/>
  <c r="AU1930" i="1"/>
  <c r="AV1930" i="1" s="1"/>
  <c r="A1930" i="1" s="1"/>
  <c r="AY417" i="1"/>
  <c r="AZ417" i="1" s="1"/>
  <c r="AU388" i="1"/>
  <c r="AV388" i="1" s="1"/>
  <c r="A388" i="1" s="1"/>
  <c r="AU1678" i="1"/>
  <c r="AV1678" i="1" s="1"/>
  <c r="A1678" i="1" s="1"/>
  <c r="AU1926" i="1"/>
  <c r="AV1926" i="1" s="1"/>
  <c r="A1926" i="1" s="1"/>
  <c r="AY11" i="1"/>
  <c r="AZ11" i="1" s="1"/>
  <c r="AY954" i="1"/>
  <c r="AZ954" i="1" s="1"/>
  <c r="AU1680" i="1"/>
  <c r="AV1680" i="1" s="1"/>
  <c r="A1680" i="1" s="1"/>
  <c r="AU58" i="1"/>
  <c r="AV58" i="1" s="1"/>
  <c r="A58" i="1" s="1"/>
  <c r="AU691" i="1"/>
  <c r="AV691" i="1" s="1"/>
  <c r="A691" i="1" s="1"/>
  <c r="AU1834" i="1"/>
  <c r="AV1834" i="1" s="1"/>
  <c r="A1834" i="1" s="1"/>
  <c r="AU1362" i="1"/>
  <c r="AV1362" i="1" s="1"/>
  <c r="A1362" i="1" s="1"/>
  <c r="AY483" i="1"/>
  <c r="AZ483" i="1" s="1"/>
  <c r="AY451" i="1"/>
  <c r="AZ451" i="1" s="1"/>
  <c r="AY388" i="1"/>
  <c r="AZ388" i="1" s="1"/>
  <c r="AY672" i="1"/>
  <c r="AZ672" i="1" s="1"/>
  <c r="AY660" i="1"/>
  <c r="AZ660" i="1" s="1"/>
  <c r="AY829" i="1"/>
  <c r="AZ829" i="1" s="1"/>
  <c r="AY1218" i="1"/>
  <c r="AZ1218" i="1" s="1"/>
  <c r="AY1356" i="1"/>
  <c r="AZ1356" i="1" s="1"/>
  <c r="AY1880" i="1"/>
  <c r="AZ1880" i="1" s="1"/>
  <c r="AY1303" i="1"/>
  <c r="AZ1303" i="1" s="1"/>
  <c r="AY361" i="1"/>
  <c r="AZ361" i="1" s="1"/>
  <c r="AY387" i="1"/>
  <c r="AZ387" i="1" s="1"/>
  <c r="AY693" i="1"/>
  <c r="AZ693" i="1" s="1"/>
  <c r="AY1040" i="1"/>
  <c r="AZ1040" i="1" s="1"/>
  <c r="AY87" i="1"/>
  <c r="AZ87" i="1" s="1"/>
  <c r="AY595" i="1"/>
  <c r="AZ595" i="1" s="1"/>
  <c r="AY786" i="1"/>
  <c r="AZ786" i="1" s="1"/>
  <c r="AY934" i="1"/>
  <c r="AZ934" i="1" s="1"/>
  <c r="AY1140" i="1"/>
  <c r="AZ1140" i="1" s="1"/>
  <c r="AY83" i="1"/>
  <c r="AZ83" i="1" s="1"/>
  <c r="AY54" i="1"/>
  <c r="AZ54" i="1" s="1"/>
  <c r="AY390" i="1"/>
  <c r="AZ390" i="1" s="1"/>
  <c r="AY467" i="1"/>
  <c r="AZ467" i="1" s="1"/>
  <c r="AY579" i="1"/>
  <c r="AZ579" i="1" s="1"/>
  <c r="AY867" i="1"/>
  <c r="AZ867" i="1" s="1"/>
  <c r="AY109" i="1"/>
  <c r="AZ109" i="1" s="1"/>
  <c r="AY124" i="1"/>
  <c r="AZ124" i="1" s="1"/>
  <c r="AY695" i="1"/>
  <c r="AZ695" i="1" s="1"/>
  <c r="AY27" i="1"/>
  <c r="AZ27" i="1" s="1"/>
  <c r="AY306" i="1"/>
  <c r="AZ306" i="1" s="1"/>
  <c r="AY111" i="1"/>
  <c r="AZ111" i="1" s="1"/>
  <c r="AY146" i="1"/>
  <c r="AZ146" i="1" s="1"/>
  <c r="AY234" i="1"/>
  <c r="AZ234" i="1" s="1"/>
  <c r="AY581" i="1"/>
  <c r="AZ581" i="1" s="1"/>
  <c r="AY939" i="1"/>
  <c r="AZ939" i="1" s="1"/>
  <c r="AY227" i="1"/>
  <c r="AZ227" i="1" s="1"/>
  <c r="AY150" i="1"/>
  <c r="AZ150" i="1" s="1"/>
  <c r="AY448" i="1"/>
  <c r="AZ448" i="1" s="1"/>
  <c r="AY82" i="1"/>
  <c r="AZ82" i="1" s="1"/>
  <c r="AY186" i="1"/>
  <c r="AZ186" i="1" s="1"/>
  <c r="AY212" i="1"/>
  <c r="AZ212" i="1" s="1"/>
  <c r="AY487" i="1"/>
  <c r="AZ487" i="1" s="1"/>
  <c r="AY419" i="1"/>
  <c r="AZ419" i="1" s="1"/>
  <c r="AY821" i="1"/>
  <c r="AZ821" i="1" s="1"/>
  <c r="AY644" i="1"/>
  <c r="AZ644" i="1" s="1"/>
  <c r="AY946" i="1"/>
  <c r="AZ946" i="1" s="1"/>
  <c r="AY928" i="1"/>
  <c r="AZ928" i="1" s="1"/>
  <c r="AY1117" i="1"/>
  <c r="AZ1117" i="1" s="1"/>
  <c r="AY1178" i="1"/>
  <c r="AZ1178" i="1" s="1"/>
  <c r="AY1267" i="1"/>
  <c r="AZ1267" i="1" s="1"/>
  <c r="AY1301" i="1"/>
  <c r="AZ1301" i="1" s="1"/>
  <c r="AY1396" i="1"/>
  <c r="AZ1396" i="1" s="1"/>
  <c r="AY1731" i="1"/>
  <c r="AZ1731" i="1" s="1"/>
  <c r="AY1872" i="1"/>
  <c r="AZ1872" i="1" s="1"/>
  <c r="AY1928" i="1"/>
  <c r="AZ1928" i="1" s="1"/>
  <c r="AY933" i="1"/>
  <c r="AZ933" i="1" s="1"/>
  <c r="AY1131" i="1"/>
  <c r="AZ1131" i="1" s="1"/>
  <c r="AY1251" i="1"/>
  <c r="AZ1251" i="1" s="1"/>
  <c r="AY1410" i="1"/>
  <c r="AZ1410" i="1" s="1"/>
  <c r="AY116" i="1"/>
  <c r="AZ116" i="1" s="1"/>
  <c r="AY52" i="1"/>
  <c r="AZ52" i="1" s="1"/>
  <c r="AY572" i="1"/>
  <c r="AZ572" i="1" s="1"/>
  <c r="AY583" i="1"/>
  <c r="AZ583" i="1" s="1"/>
  <c r="AY898" i="1"/>
  <c r="AZ898" i="1" s="1"/>
  <c r="AY743" i="1"/>
  <c r="AZ743" i="1" s="1"/>
  <c r="AY670" i="1"/>
  <c r="AZ670" i="1" s="1"/>
  <c r="AY43" i="1"/>
  <c r="AZ43" i="1" s="1"/>
  <c r="AY371" i="1"/>
  <c r="AZ371" i="1" s="1"/>
  <c r="AY864" i="1"/>
  <c r="AZ864" i="1" s="1"/>
  <c r="AY883" i="1"/>
  <c r="AZ883" i="1" s="1"/>
  <c r="AY159" i="1"/>
  <c r="AZ159" i="1" s="1"/>
  <c r="AY66" i="1"/>
  <c r="AZ66" i="1" s="1"/>
  <c r="AY435" i="1"/>
  <c r="AZ435" i="1" s="1"/>
  <c r="AY590" i="1"/>
  <c r="AZ590" i="1" s="1"/>
  <c r="AY941" i="1"/>
  <c r="AZ941" i="1" s="1"/>
  <c r="AY147" i="1"/>
  <c r="AZ147" i="1" s="1"/>
  <c r="AY784" i="1"/>
  <c r="AZ784" i="1" s="1"/>
  <c r="AY30" i="1"/>
  <c r="AZ30" i="1" s="1"/>
  <c r="AY218" i="1"/>
  <c r="AZ218" i="1" s="1"/>
  <c r="AY717" i="1"/>
  <c r="AZ717" i="1" s="1"/>
  <c r="AY745" i="1"/>
  <c r="AZ745" i="1" s="1"/>
  <c r="AY447" i="1"/>
  <c r="AZ447" i="1" s="1"/>
  <c r="AY427" i="1"/>
  <c r="AZ427" i="1" s="1"/>
  <c r="AY688" i="1"/>
  <c r="AZ688" i="1" s="1"/>
  <c r="AY931" i="1"/>
  <c r="AZ931" i="1" s="1"/>
  <c r="AY1057" i="1"/>
  <c r="AZ1057" i="1" s="1"/>
  <c r="AY343" i="1"/>
  <c r="AZ343" i="1" s="1"/>
  <c r="AY603" i="1"/>
  <c r="AZ603" i="1" s="1"/>
  <c r="AY841" i="1"/>
  <c r="AZ841" i="1" s="1"/>
  <c r="AY1259" i="1"/>
  <c r="AZ1259" i="1" s="1"/>
  <c r="AY1476" i="1"/>
  <c r="AZ1476" i="1" s="1"/>
  <c r="AY1202" i="1"/>
  <c r="AZ1202" i="1" s="1"/>
  <c r="AU1153" i="1"/>
  <c r="AV1153" i="1" s="1"/>
  <c r="A1153" i="1" s="1"/>
  <c r="AU1816" i="1"/>
  <c r="AV1816" i="1" s="1"/>
  <c r="A1816" i="1" s="1"/>
  <c r="AU1328" i="1"/>
  <c r="AV1328" i="1" s="1"/>
  <c r="A1328" i="1" s="1"/>
  <c r="AU1159" i="1"/>
  <c r="AV1159" i="1" s="1"/>
  <c r="A1159" i="1" s="1"/>
  <c r="AU1655" i="1"/>
  <c r="AV1655" i="1" s="1"/>
  <c r="A1655" i="1" s="1"/>
  <c r="AU2005" i="1"/>
  <c r="AV2005" i="1" s="1"/>
  <c r="A2005" i="1" s="1"/>
  <c r="AU1309" i="1"/>
  <c r="AV1309" i="1" s="1"/>
  <c r="A1309" i="1" s="1"/>
  <c r="AU19" i="1"/>
  <c r="AV19" i="1" s="1"/>
  <c r="A19" i="1" s="1"/>
  <c r="AU1923" i="1"/>
  <c r="AV1923" i="1" s="1"/>
  <c r="A1923" i="1" s="1"/>
  <c r="AU1986" i="1"/>
  <c r="AV1986" i="1" s="1"/>
  <c r="A1986" i="1" s="1"/>
  <c r="AU1552" i="1"/>
  <c r="AV1552" i="1" s="1"/>
  <c r="A1552" i="1" s="1"/>
  <c r="AU524" i="1"/>
  <c r="AV524" i="1" s="1"/>
  <c r="A524" i="1" s="1"/>
  <c r="AU463" i="1"/>
  <c r="AV463" i="1" s="1"/>
  <c r="A463" i="1" s="1"/>
  <c r="AU1825" i="1"/>
  <c r="AV1825" i="1" s="1"/>
  <c r="A1825" i="1" s="1"/>
  <c r="AU2009" i="1"/>
  <c r="AV2009" i="1" s="1"/>
  <c r="A2009" i="1" s="1"/>
  <c r="AU1842" i="1"/>
  <c r="AV1842" i="1" s="1"/>
  <c r="A1842" i="1" s="1"/>
  <c r="AU76" i="1"/>
  <c r="AV76" i="1" s="1"/>
  <c r="A76" i="1" s="1"/>
  <c r="AU1339" i="1"/>
  <c r="AV1339" i="1" s="1"/>
  <c r="A1339" i="1" s="1"/>
  <c r="AU1391" i="1"/>
  <c r="AV1391" i="1" s="1"/>
  <c r="A1391" i="1" s="1"/>
  <c r="AU1734" i="1"/>
  <c r="AV1734" i="1" s="1"/>
  <c r="A1734" i="1" s="1"/>
  <c r="AU84" i="1"/>
  <c r="AV84" i="1" s="1"/>
  <c r="A84" i="1" s="1"/>
  <c r="AU166" i="1"/>
  <c r="AV166" i="1" s="1"/>
  <c r="A166" i="1" s="1"/>
  <c r="AY65" i="1"/>
  <c r="AZ65" i="1" s="1"/>
  <c r="AU1042" i="1"/>
  <c r="AV1042" i="1" s="1"/>
  <c r="A1042" i="1" s="1"/>
  <c r="AU1817" i="1"/>
  <c r="AV1817" i="1" s="1"/>
  <c r="A1817" i="1" s="1"/>
  <c r="AU1666" i="1"/>
  <c r="AV1666" i="1" s="1"/>
  <c r="A1666" i="1" s="1"/>
  <c r="AU304" i="1"/>
  <c r="AV304" i="1" s="1"/>
  <c r="A304" i="1" s="1"/>
  <c r="AU952" i="1"/>
  <c r="AV952" i="1" s="1"/>
  <c r="A952" i="1" s="1"/>
  <c r="AU126" i="1"/>
  <c r="AV126" i="1" s="1"/>
  <c r="A126" i="1" s="1"/>
  <c r="AU1819" i="1"/>
  <c r="AV1819" i="1" s="1"/>
  <c r="A1819" i="1" s="1"/>
  <c r="AU365" i="1"/>
  <c r="AV365" i="1" s="1"/>
  <c r="A365" i="1" s="1"/>
  <c r="AU1771" i="1"/>
  <c r="AV1771" i="1" s="1"/>
  <c r="A1771" i="1" s="1"/>
  <c r="AY1190" i="1"/>
  <c r="AZ1190" i="1" s="1"/>
  <c r="AY495" i="1"/>
  <c r="AZ495" i="1" s="1"/>
  <c r="AU1431" i="1"/>
  <c r="AV1431" i="1" s="1"/>
  <c r="A1431" i="1" s="1"/>
  <c r="AU118" i="1"/>
  <c r="AV118" i="1" s="1"/>
  <c r="A118" i="1" s="1"/>
  <c r="AU1354" i="1"/>
  <c r="AV1354" i="1" s="1"/>
  <c r="A1354" i="1" s="1"/>
  <c r="AU826" i="1"/>
  <c r="AV826" i="1" s="1"/>
  <c r="A826" i="1" s="1"/>
  <c r="AY497" i="1"/>
  <c r="AZ497" i="1" s="1"/>
  <c r="AY569" i="1"/>
  <c r="AZ569" i="1" s="1"/>
  <c r="AY561" i="1"/>
  <c r="AZ561" i="1" s="1"/>
  <c r="AY1350" i="1"/>
  <c r="AZ1350" i="1" s="1"/>
  <c r="AY1495" i="1"/>
  <c r="AZ1495" i="1" s="1"/>
  <c r="AY491" i="1"/>
  <c r="AZ491" i="1" s="1"/>
  <c r="AY1231" i="1"/>
  <c r="AZ1231" i="1" s="1"/>
  <c r="AY345" i="1"/>
  <c r="AZ345" i="1" s="1"/>
  <c r="AY395" i="1"/>
  <c r="AZ395" i="1" s="1"/>
  <c r="AY791" i="1"/>
  <c r="AZ791" i="1" s="1"/>
  <c r="AY1054" i="1"/>
  <c r="AZ1054" i="1" s="1"/>
  <c r="AY78" i="1"/>
  <c r="AZ78" i="1" s="1"/>
  <c r="AY228" i="1"/>
  <c r="AZ228" i="1" s="1"/>
  <c r="AY178" i="1"/>
  <c r="AZ178" i="1" s="1"/>
  <c r="AY617" i="1"/>
  <c r="AZ617" i="1" s="1"/>
  <c r="AY766" i="1"/>
  <c r="AZ766" i="1" s="1"/>
  <c r="AY633" i="1"/>
  <c r="AZ633" i="1" s="1"/>
  <c r="AY1660" i="1"/>
  <c r="AZ1660" i="1" s="1"/>
  <c r="AY690" i="1"/>
  <c r="AZ690" i="1" s="1"/>
  <c r="AY45" i="1"/>
  <c r="AZ45" i="1" s="1"/>
  <c r="AY530" i="1"/>
  <c r="AZ530" i="1" s="1"/>
  <c r="AY285" i="1"/>
  <c r="AZ285" i="1" s="1"/>
  <c r="AY420" i="1"/>
  <c r="AZ420" i="1" s="1"/>
  <c r="AY453" i="1"/>
  <c r="AZ453" i="1" s="1"/>
  <c r="AY281" i="1"/>
  <c r="AZ281" i="1" s="1"/>
  <c r="AY304" i="1"/>
  <c r="AZ304" i="1" s="1"/>
  <c r="AY537" i="1"/>
  <c r="AZ537" i="1" s="1"/>
  <c r="AY505" i="1"/>
  <c r="AZ505" i="1" s="1"/>
  <c r="AY545" i="1"/>
  <c r="AZ545" i="1" s="1"/>
  <c r="AY740" i="1"/>
  <c r="AZ740" i="1" s="1"/>
  <c r="AY673" i="1"/>
  <c r="AZ673" i="1" s="1"/>
  <c r="AY773" i="1"/>
  <c r="AZ773" i="1" s="1"/>
  <c r="AY661" i="1"/>
  <c r="AZ661" i="1" s="1"/>
  <c r="AY757" i="1"/>
  <c r="AZ757" i="1" s="1"/>
  <c r="AY825" i="1"/>
  <c r="AZ825" i="1" s="1"/>
  <c r="AY904" i="1"/>
  <c r="AZ904" i="1" s="1"/>
  <c r="AY1101" i="1"/>
  <c r="AZ1101" i="1" s="1"/>
  <c r="AY1182" i="1"/>
  <c r="AZ1182" i="1" s="1"/>
  <c r="AY1262" i="1"/>
  <c r="AZ1262" i="1" s="1"/>
  <c r="AY1408" i="1"/>
  <c r="AZ1408" i="1" s="1"/>
  <c r="AY1402" i="1"/>
  <c r="AZ1402" i="1" s="1"/>
  <c r="AY1461" i="1"/>
  <c r="AZ1461" i="1" s="1"/>
  <c r="AY1555" i="1"/>
  <c r="AZ1555" i="1" s="1"/>
  <c r="AY2007" i="1"/>
  <c r="AZ2007" i="1" s="1"/>
  <c r="AY556" i="1"/>
  <c r="AZ556" i="1" s="1"/>
  <c r="AY554" i="1"/>
  <c r="AZ554" i="1" s="1"/>
  <c r="AY781" i="1"/>
  <c r="AZ781" i="1" s="1"/>
  <c r="AY789" i="1"/>
  <c r="AZ789" i="1" s="1"/>
  <c r="AY189" i="1"/>
  <c r="AZ189" i="1" s="1"/>
  <c r="AY405" i="1"/>
  <c r="AZ405" i="1" s="1"/>
  <c r="AY154" i="1"/>
  <c r="AZ154" i="1" s="1"/>
  <c r="AY565" i="1"/>
  <c r="AZ565" i="1" s="1"/>
  <c r="AY967" i="1"/>
  <c r="AZ967" i="1" s="1"/>
  <c r="AY1082" i="1"/>
  <c r="AZ1082" i="1" s="1"/>
  <c r="AY1197" i="1"/>
  <c r="AZ1197" i="1" s="1"/>
  <c r="AY1319" i="1"/>
  <c r="AZ1319" i="1" s="1"/>
  <c r="AY1416" i="1"/>
  <c r="AZ1416" i="1" s="1"/>
  <c r="AY181" i="1"/>
  <c r="AZ181" i="1" s="1"/>
  <c r="AY47" i="1"/>
  <c r="AZ47" i="1" s="1"/>
  <c r="AY383" i="1"/>
  <c r="AZ383" i="1" s="1"/>
  <c r="AY438" i="1"/>
  <c r="AZ438" i="1" s="1"/>
  <c r="AY461" i="1"/>
  <c r="AZ461" i="1" s="1"/>
  <c r="AY759" i="1"/>
  <c r="AZ759" i="1" s="1"/>
  <c r="AY575" i="1"/>
  <c r="AZ575" i="1" s="1"/>
  <c r="AY813" i="1"/>
  <c r="AZ813" i="1" s="1"/>
  <c r="AY801" i="1"/>
  <c r="AZ801" i="1" s="1"/>
  <c r="AY1109" i="1"/>
  <c r="AZ1109" i="1" s="1"/>
  <c r="AY37" i="1"/>
  <c r="AZ37" i="1" s="1"/>
  <c r="AY454" i="1"/>
  <c r="AZ454" i="1" s="1"/>
  <c r="AY432" i="1"/>
  <c r="AZ432" i="1" s="1"/>
  <c r="AY553" i="1"/>
  <c r="AZ553" i="1" s="1"/>
  <c r="AY741" i="1"/>
  <c r="AZ741" i="1" s="1"/>
  <c r="AY802" i="1"/>
  <c r="AZ802" i="1" s="1"/>
  <c r="AY1089" i="1"/>
  <c r="AZ1089" i="1" s="1"/>
  <c r="AY271" i="1"/>
  <c r="AZ271" i="1" s="1"/>
  <c r="AY238" i="1"/>
  <c r="AZ238" i="1" s="1"/>
  <c r="AY26" i="1"/>
  <c r="AZ26" i="1" s="1"/>
  <c r="AY580" i="1"/>
  <c r="AZ580" i="1" s="1"/>
  <c r="AY612" i="1"/>
  <c r="AZ612" i="1" s="1"/>
  <c r="AY753" i="1"/>
  <c r="AZ753" i="1" s="1"/>
  <c r="AY751" i="1"/>
  <c r="AZ751" i="1" s="1"/>
  <c r="AY697" i="1"/>
  <c r="AZ697" i="1" s="1"/>
  <c r="AY296" i="1"/>
  <c r="AZ296" i="1" s="1"/>
  <c r="AY77" i="1"/>
  <c r="AZ77" i="1" s="1"/>
  <c r="AY358" i="1"/>
  <c r="AZ358" i="1" s="1"/>
  <c r="AY191" i="1"/>
  <c r="AZ191" i="1" s="1"/>
  <c r="AY543" i="1"/>
  <c r="AZ543" i="1" s="1"/>
  <c r="AY611" i="1"/>
  <c r="AZ611" i="1" s="1"/>
  <c r="AY96" i="1"/>
  <c r="AZ96" i="1" s="1"/>
  <c r="AY141" i="1"/>
  <c r="AZ141" i="1" s="1"/>
  <c r="AY344" i="1"/>
  <c r="AZ344" i="1" s="1"/>
  <c r="AY244" i="1"/>
  <c r="AZ244" i="1" s="1"/>
  <c r="AY106" i="1"/>
  <c r="AZ106" i="1" s="1"/>
  <c r="AY704" i="1"/>
  <c r="AZ704" i="1" s="1"/>
  <c r="AY588" i="1"/>
  <c r="AZ588" i="1" s="1"/>
  <c r="AY865" i="1"/>
  <c r="AZ865" i="1" s="1"/>
  <c r="AY897" i="1"/>
  <c r="AZ897" i="1" s="1"/>
  <c r="AY1388" i="1"/>
  <c r="AZ1388" i="1" s="1"/>
  <c r="AY92" i="1"/>
  <c r="AZ92" i="1" s="1"/>
  <c r="AY423" i="1"/>
  <c r="AZ423" i="1" s="1"/>
  <c r="AY408" i="1"/>
  <c r="AZ408" i="1" s="1"/>
  <c r="AY380" i="1"/>
  <c r="AZ380" i="1" s="1"/>
  <c r="AY446" i="1"/>
  <c r="AZ446" i="1" s="1"/>
  <c r="AY613" i="1"/>
  <c r="AZ613" i="1" s="1"/>
  <c r="AY698" i="1"/>
  <c r="AZ698" i="1" s="1"/>
  <c r="AY1017" i="1"/>
  <c r="AZ1017" i="1" s="1"/>
  <c r="AU1152" i="1"/>
  <c r="AV1152" i="1" s="1"/>
  <c r="A1152" i="1" s="1"/>
  <c r="AU1173" i="1"/>
  <c r="AV1173" i="1" s="1"/>
  <c r="A1173" i="1" s="1"/>
  <c r="AU1780" i="1"/>
  <c r="AV1780" i="1" s="1"/>
  <c r="A1780" i="1" s="1"/>
  <c r="AU1621" i="1"/>
  <c r="AV1621" i="1" s="1"/>
  <c r="A1621" i="1" s="1"/>
  <c r="AU1900" i="1"/>
  <c r="AV1900" i="1" s="1"/>
  <c r="A1900" i="1" s="1"/>
  <c r="AU1252" i="1"/>
  <c r="AV1252" i="1" s="1"/>
  <c r="A1252" i="1" s="1"/>
  <c r="AU1804" i="1"/>
  <c r="AV1804" i="1" s="1"/>
  <c r="A1804" i="1" s="1"/>
  <c r="AY19" i="1"/>
  <c r="AZ19" i="1" s="1"/>
  <c r="AU1779" i="1"/>
  <c r="AV1779" i="1" s="1"/>
  <c r="A1779" i="1" s="1"/>
  <c r="AU1776" i="1"/>
  <c r="AV1776" i="1" s="1"/>
  <c r="A1776" i="1" s="1"/>
  <c r="AU1513" i="1"/>
  <c r="AV1513" i="1" s="1"/>
  <c r="A1513" i="1" s="1"/>
  <c r="AU398" i="1"/>
  <c r="AV398" i="1" s="1"/>
  <c r="A398" i="1" s="1"/>
  <c r="AU1944" i="1"/>
  <c r="AV1944" i="1" s="1"/>
  <c r="A1944" i="1" s="1"/>
  <c r="AU1756" i="1"/>
  <c r="AV1756" i="1" s="1"/>
  <c r="A1756" i="1" s="1"/>
  <c r="AU1802" i="1"/>
  <c r="AV1802" i="1" s="1"/>
  <c r="A1802" i="1" s="1"/>
  <c r="AU313" i="1"/>
  <c r="AV313" i="1" s="1"/>
  <c r="A313" i="1" s="1"/>
  <c r="AU1769" i="1"/>
  <c r="AV1769" i="1" s="1"/>
  <c r="A1769" i="1" s="1"/>
  <c r="AU1853" i="1"/>
  <c r="AV1853" i="1" s="1"/>
  <c r="A1853" i="1" s="1"/>
  <c r="AU1866" i="1"/>
  <c r="AV1866" i="1" s="1"/>
  <c r="A1866" i="1" s="1"/>
  <c r="AU149" i="1"/>
  <c r="AV149" i="1" s="1"/>
  <c r="A149" i="1" s="1"/>
  <c r="AU127" i="1"/>
  <c r="AV127" i="1" s="1"/>
  <c r="A127" i="1" s="1"/>
  <c r="AU1874" i="1"/>
  <c r="AV1874" i="1" s="1"/>
  <c r="A1874" i="1" s="1"/>
  <c r="AU2017" i="1"/>
  <c r="AV2017" i="1" s="1"/>
  <c r="A2017" i="1" s="1"/>
  <c r="AU1984" i="1"/>
  <c r="AV1984" i="1" s="1"/>
  <c r="A1984" i="1" s="1"/>
  <c r="AU419" i="1"/>
  <c r="AV419" i="1" s="1"/>
  <c r="A419" i="1" s="1"/>
  <c r="AY952" i="1"/>
  <c r="AZ952" i="1" s="1"/>
  <c r="AU1743" i="1"/>
  <c r="AV1743" i="1" s="1"/>
  <c r="A1743" i="1" s="1"/>
  <c r="AU627" i="1"/>
  <c r="AV627" i="1" s="1"/>
  <c r="A627" i="1" s="1"/>
  <c r="AU1949" i="1"/>
  <c r="AV1949" i="1" s="1"/>
  <c r="A1949" i="1" s="1"/>
  <c r="AU1243" i="1"/>
  <c r="AV1243" i="1" s="1"/>
  <c r="A1243" i="1" s="1"/>
  <c r="AU1629" i="1"/>
  <c r="AV1629" i="1" s="1"/>
  <c r="A1629" i="1" s="1"/>
  <c r="AU577" i="1"/>
  <c r="AV577" i="1" s="1"/>
  <c r="A577" i="1" s="1"/>
  <c r="AY730" i="1"/>
  <c r="AZ730" i="1" s="1"/>
  <c r="AY1285" i="1"/>
  <c r="AZ1285" i="1" s="1"/>
  <c r="AY1629" i="1"/>
  <c r="AZ1629" i="1" s="1"/>
  <c r="AY843" i="1"/>
  <c r="AZ843" i="1" s="1"/>
  <c r="AY213" i="1"/>
  <c r="AZ213" i="1" s="1"/>
  <c r="AY1491" i="1"/>
  <c r="AZ1491" i="1" s="1"/>
  <c r="AY1045" i="1"/>
  <c r="AZ1045" i="1" s="1"/>
  <c r="AY758" i="1"/>
  <c r="AZ758" i="1" s="1"/>
  <c r="AY338" i="1"/>
  <c r="AZ338" i="1" s="1"/>
  <c r="AY475" i="1"/>
  <c r="AZ475" i="1" s="1"/>
  <c r="AY719" i="1"/>
  <c r="AZ719" i="1" s="1"/>
  <c r="AY861" i="1"/>
  <c r="AZ861" i="1" s="1"/>
  <c r="AY1077" i="1"/>
  <c r="AZ1077" i="1" s="1"/>
  <c r="AY1364" i="1"/>
  <c r="AZ1364" i="1" s="1"/>
  <c r="AY1748" i="1"/>
  <c r="AZ1748" i="1" s="1"/>
  <c r="AY342" i="1"/>
  <c r="AZ342" i="1" s="1"/>
  <c r="AY220" i="1"/>
  <c r="AZ220" i="1" s="1"/>
  <c r="AY114" i="1"/>
  <c r="AZ114" i="1" s="1"/>
  <c r="AY428" i="1"/>
  <c r="AZ428" i="1" s="1"/>
  <c r="AY205" i="1"/>
  <c r="AZ205" i="1" s="1"/>
  <c r="AY627" i="1"/>
  <c r="AZ627" i="1" s="1"/>
  <c r="AY514" i="1"/>
  <c r="AZ514" i="1" s="1"/>
  <c r="AY357" i="1"/>
  <c r="AZ357" i="1" s="1"/>
  <c r="AY138" i="1"/>
  <c r="AZ138" i="1" s="1"/>
  <c r="AY325" i="1"/>
  <c r="AZ325" i="1" s="1"/>
  <c r="AY34" i="1"/>
  <c r="AZ34" i="1" s="1"/>
  <c r="AY473" i="1"/>
  <c r="AZ473" i="1" s="1"/>
  <c r="AY621" i="1"/>
  <c r="AZ621" i="1" s="1"/>
  <c r="AY671" i="1"/>
  <c r="AZ671" i="1" s="1"/>
  <c r="AY684" i="1"/>
  <c r="AZ684" i="1" s="1"/>
  <c r="AY727" i="1"/>
  <c r="AZ727" i="1" s="1"/>
  <c r="AY937" i="1"/>
  <c r="AZ937" i="1" s="1"/>
  <c r="AY975" i="1"/>
  <c r="AZ975" i="1" s="1"/>
  <c r="AY1036" i="1"/>
  <c r="AZ1036" i="1" s="1"/>
  <c r="AY1134" i="1"/>
  <c r="AZ1134" i="1" s="1"/>
  <c r="AY1172" i="1"/>
  <c r="AZ1172" i="1" s="1"/>
  <c r="AY1323" i="1"/>
  <c r="AZ1323" i="1" s="1"/>
  <c r="AY1420" i="1"/>
  <c r="AZ1420" i="1" s="1"/>
  <c r="AY1412" i="1"/>
  <c r="AZ1412" i="1" s="1"/>
  <c r="AY1724" i="1"/>
  <c r="AZ1724" i="1" s="1"/>
  <c r="AY1941" i="1"/>
  <c r="AZ1941" i="1" s="1"/>
  <c r="AY587" i="1"/>
  <c r="AZ587" i="1" s="1"/>
  <c r="AY768" i="1"/>
  <c r="AZ768" i="1" s="1"/>
  <c r="AY130" i="1"/>
  <c r="AZ130" i="1" s="1"/>
  <c r="AY69" i="1"/>
  <c r="AZ69" i="1" s="1"/>
  <c r="AY239" i="1"/>
  <c r="AZ239" i="1" s="1"/>
  <c r="AY564" i="1"/>
  <c r="AZ564" i="1" s="1"/>
  <c r="AY814" i="1"/>
  <c r="AZ814" i="1" s="1"/>
  <c r="AY1120" i="1"/>
  <c r="AZ1120" i="1" s="1"/>
  <c r="AY1166" i="1"/>
  <c r="AZ1166" i="1" s="1"/>
  <c r="AY1194" i="1"/>
  <c r="AZ1194" i="1" s="1"/>
  <c r="AY1335" i="1"/>
  <c r="AZ1335" i="1" s="1"/>
  <c r="AY174" i="1"/>
  <c r="AZ174" i="1" s="1"/>
  <c r="AY196" i="1"/>
  <c r="AZ196" i="1" s="1"/>
  <c r="AY272" i="1"/>
  <c r="AZ272" i="1" s="1"/>
  <c r="AY494" i="1"/>
  <c r="AZ494" i="1" s="1"/>
  <c r="AY807" i="1"/>
  <c r="AZ807" i="1" s="1"/>
  <c r="AY207" i="1"/>
  <c r="AZ207" i="1" s="1"/>
  <c r="AY679" i="1"/>
  <c r="AZ679" i="1" s="1"/>
  <c r="AY689" i="1"/>
  <c r="AZ689" i="1" s="1"/>
  <c r="AY839" i="1"/>
  <c r="AZ839" i="1" s="1"/>
  <c r="AY912" i="1"/>
  <c r="AZ912" i="1" s="1"/>
  <c r="AY1212" i="1"/>
  <c r="AZ1212" i="1" s="1"/>
  <c r="AY94" i="1"/>
  <c r="AZ94" i="1" s="1"/>
  <c r="AY687" i="1"/>
  <c r="AZ687" i="1" s="1"/>
  <c r="AY623" i="1"/>
  <c r="AZ623" i="1" s="1"/>
  <c r="AY716" i="1"/>
  <c r="AZ716" i="1" s="1"/>
  <c r="AY917" i="1"/>
  <c r="AZ917" i="1" s="1"/>
  <c r="AY195" i="1"/>
  <c r="AZ195" i="1" s="1"/>
  <c r="AY103" i="1"/>
  <c r="AZ103" i="1" s="1"/>
  <c r="AY158" i="1"/>
  <c r="AZ158" i="1" s="1"/>
  <c r="AY291" i="1"/>
  <c r="AZ291" i="1" s="1"/>
  <c r="AY559" i="1"/>
  <c r="AZ559" i="1" s="1"/>
  <c r="AY615" i="1"/>
  <c r="AZ615" i="1" s="1"/>
  <c r="AY198" i="1"/>
  <c r="AZ198" i="1" s="1"/>
  <c r="AY376" i="1"/>
  <c r="AZ376" i="1" s="1"/>
  <c r="AY570" i="1"/>
  <c r="AZ570" i="1" s="1"/>
  <c r="AY685" i="1"/>
  <c r="AZ685" i="1" s="1"/>
  <c r="AY848" i="1"/>
  <c r="AZ848" i="1" s="1"/>
  <c r="AY818" i="1"/>
  <c r="AZ818" i="1" s="1"/>
  <c r="AY531" i="1"/>
  <c r="AZ531" i="1" s="1"/>
  <c r="AY549" i="1"/>
  <c r="AZ549" i="1" s="1"/>
  <c r="AY607" i="1"/>
  <c r="AZ607" i="1" s="1"/>
  <c r="AY744" i="1"/>
  <c r="AZ744" i="1" s="1"/>
  <c r="AY873" i="1"/>
  <c r="AZ873" i="1" s="1"/>
  <c r="AY902" i="1"/>
  <c r="AZ902" i="1" s="1"/>
  <c r="AY1366" i="1"/>
  <c r="AZ1366" i="1" s="1"/>
  <c r="AU764" i="1"/>
  <c r="AV764" i="1" s="1"/>
  <c r="A764" i="1" s="1"/>
  <c r="AU1907" i="1"/>
  <c r="AV1907" i="1" s="1"/>
  <c r="A1907" i="1" s="1"/>
  <c r="AU1039" i="1"/>
  <c r="AV1039" i="1" s="1"/>
  <c r="A1039" i="1" s="1"/>
  <c r="AU1012" i="1"/>
  <c r="AV1012" i="1" s="1"/>
  <c r="A1012" i="1" s="1"/>
  <c r="AU1688" i="1"/>
  <c r="AV1688" i="1" s="1"/>
  <c r="A1688" i="1" s="1"/>
  <c r="AU1831" i="1"/>
  <c r="AV1831" i="1" s="1"/>
  <c r="A1831" i="1" s="1"/>
  <c r="AU1619" i="1"/>
  <c r="AV1619" i="1" s="1"/>
  <c r="A1619" i="1" s="1"/>
  <c r="AU1647" i="1"/>
  <c r="AV1647" i="1" s="1"/>
  <c r="A1647" i="1" s="1"/>
  <c r="AU1392" i="1"/>
  <c r="AV1392" i="1" s="1"/>
  <c r="A1392" i="1" s="1"/>
  <c r="AU1985" i="1"/>
  <c r="AV1985" i="1" s="1"/>
  <c r="A1985" i="1" s="1"/>
  <c r="AU420" i="1"/>
  <c r="AV420" i="1" s="1"/>
  <c r="A420" i="1" s="1"/>
  <c r="AU853" i="1"/>
  <c r="AV853" i="1" s="1"/>
  <c r="A853" i="1" s="1"/>
  <c r="AU1439" i="1"/>
  <c r="AV1439" i="1" s="1"/>
  <c r="A1439" i="1" s="1"/>
  <c r="AU1559" i="1"/>
  <c r="AV1559" i="1" s="1"/>
  <c r="A1559" i="1" s="1"/>
  <c r="AU448" i="1"/>
  <c r="AV448" i="1" s="1"/>
  <c r="A448" i="1" s="1"/>
  <c r="AY76" i="1"/>
  <c r="AZ76" i="1" s="1"/>
  <c r="AU1545" i="1"/>
  <c r="AV1545" i="1" s="1"/>
  <c r="A1545" i="1" s="1"/>
  <c r="AU1888" i="1"/>
  <c r="AV1888" i="1" s="1"/>
  <c r="A1888" i="1" s="1"/>
  <c r="AU1444" i="1"/>
  <c r="AV1444" i="1" s="1"/>
  <c r="A1444" i="1" s="1"/>
  <c r="AU470" i="1"/>
  <c r="AV470" i="1" s="1"/>
  <c r="A470" i="1" s="1"/>
  <c r="AY166" i="1"/>
  <c r="AZ166" i="1" s="1"/>
  <c r="AU1757" i="1"/>
  <c r="AV1757" i="1" s="1"/>
  <c r="A1757" i="1" s="1"/>
  <c r="AU1648" i="1"/>
  <c r="AV1648" i="1" s="1"/>
  <c r="A1648" i="1" s="1"/>
  <c r="AU471" i="1"/>
  <c r="AV471" i="1" s="1"/>
  <c r="A471" i="1" s="1"/>
  <c r="AU514" i="1"/>
  <c r="AV514" i="1" s="1"/>
  <c r="A514" i="1" s="1"/>
  <c r="AU1438" i="1"/>
  <c r="AV1438" i="1" s="1"/>
  <c r="A1438" i="1" s="1"/>
  <c r="AU175" i="1"/>
  <c r="AV175" i="1" s="1"/>
  <c r="A175" i="1" s="1"/>
  <c r="AY1099" i="1"/>
  <c r="AZ1099" i="1" s="1"/>
  <c r="AU114" i="1"/>
  <c r="AV114" i="1" s="1"/>
  <c r="A114" i="1" s="1"/>
  <c r="AU381" i="1"/>
  <c r="AV381" i="1" s="1"/>
  <c r="A381" i="1" s="1"/>
  <c r="AU2007" i="1"/>
  <c r="AV2007" i="1" s="1"/>
  <c r="A2007" i="1" s="1"/>
  <c r="AU954" i="1"/>
  <c r="AV954" i="1" s="1"/>
  <c r="A954" i="1" s="1"/>
  <c r="AY500" i="1"/>
  <c r="AZ500" i="1" s="1"/>
  <c r="AY1137" i="1"/>
  <c r="AZ1137" i="1" s="1"/>
  <c r="AY1776" i="1"/>
  <c r="AZ1776" i="1" s="1"/>
  <c r="AU812" i="1"/>
  <c r="AV812" i="1" s="1"/>
  <c r="A812" i="1" s="1"/>
  <c r="AY1049" i="1"/>
  <c r="AZ1049" i="1" s="1"/>
  <c r="AU1215" i="1"/>
  <c r="AV1215" i="1" s="1"/>
  <c r="A1215" i="1" s="1"/>
  <c r="AU1481" i="1"/>
  <c r="AV1481" i="1" s="1"/>
  <c r="A1481" i="1" s="1"/>
  <c r="AY219" i="1"/>
  <c r="AZ219" i="1" s="1"/>
  <c r="AU38" i="1"/>
  <c r="AV38" i="1" s="1"/>
  <c r="A38" i="1" s="1"/>
  <c r="AU2012" i="1"/>
  <c r="AV2012" i="1" s="1"/>
  <c r="A2012" i="1" s="1"/>
  <c r="AU1249" i="1"/>
  <c r="AV1249" i="1" s="1"/>
  <c r="A1249" i="1" s="1"/>
  <c r="AU1957" i="1"/>
  <c r="AV1957" i="1" s="1"/>
  <c r="A1957" i="1" s="1"/>
  <c r="AY990" i="1"/>
  <c r="AZ990" i="1" s="1"/>
  <c r="AU1067" i="1"/>
  <c r="AV1067" i="1" s="1"/>
  <c r="A1067" i="1" s="1"/>
  <c r="AU297" i="1"/>
  <c r="AV297" i="1" s="1"/>
  <c r="A297" i="1" s="1"/>
  <c r="AY539" i="1"/>
  <c r="AZ539" i="1" s="1"/>
  <c r="AY999" i="1"/>
  <c r="AZ999" i="1" s="1"/>
  <c r="AY1332" i="1"/>
  <c r="AZ1332" i="1" s="1"/>
  <c r="AU656" i="1"/>
  <c r="AV656" i="1" s="1"/>
  <c r="A656" i="1" s="1"/>
  <c r="AY798" i="1"/>
  <c r="AZ798" i="1" s="1"/>
  <c r="AU15" i="1"/>
  <c r="AV15" i="1" s="1"/>
  <c r="A15" i="1" s="1"/>
  <c r="AU308" i="1"/>
  <c r="AV308" i="1" s="1"/>
  <c r="A308" i="1" s="1"/>
  <c r="AY706" i="1"/>
  <c r="AZ706" i="1" s="1"/>
  <c r="AY1066" i="1"/>
  <c r="AZ1066" i="1" s="1"/>
  <c r="AU172" i="1"/>
  <c r="AV172" i="1" s="1"/>
  <c r="A172" i="1" s="1"/>
  <c r="AY337" i="1"/>
  <c r="AZ337" i="1" s="1"/>
  <c r="AY1654" i="1"/>
  <c r="AZ1654" i="1" s="1"/>
  <c r="AY892" i="1"/>
  <c r="AZ892" i="1" s="1"/>
  <c r="AU1031" i="1"/>
  <c r="AV1031" i="1" s="1"/>
  <c r="A1031" i="1" s="1"/>
  <c r="AU31" i="1"/>
  <c r="AV31" i="1" s="1"/>
  <c r="A31" i="1" s="1"/>
  <c r="AY298" i="1"/>
  <c r="AZ298" i="1" s="1"/>
  <c r="AU1519" i="1"/>
  <c r="AV1519" i="1" s="1"/>
  <c r="A1519" i="1" s="1"/>
  <c r="AY1922" i="1"/>
  <c r="AZ1922" i="1" s="1"/>
  <c r="AU1007" i="1"/>
  <c r="AV1007" i="1" s="1"/>
  <c r="A1007" i="1" s="1"/>
  <c r="AU46" i="1"/>
  <c r="AV46" i="1" s="1"/>
  <c r="A46" i="1" s="1"/>
  <c r="AY981" i="1"/>
  <c r="AZ981" i="1" s="1"/>
  <c r="AY1136" i="1"/>
  <c r="AZ1136" i="1" s="1"/>
  <c r="AY1506" i="1"/>
  <c r="AZ1506" i="1" s="1"/>
  <c r="AU129" i="1"/>
  <c r="AV129" i="1" s="1"/>
  <c r="A129" i="1" s="1"/>
  <c r="AY176" i="1"/>
  <c r="AZ176" i="1" s="1"/>
  <c r="AY885" i="1"/>
  <c r="AZ885" i="1" s="1"/>
  <c r="AY203" i="1"/>
  <c r="AZ203" i="1" s="1"/>
  <c r="AU323" i="1"/>
  <c r="AV323" i="1" s="1"/>
  <c r="A323" i="1" s="1"/>
  <c r="AY1123" i="1"/>
  <c r="AZ1123" i="1" s="1"/>
  <c r="AU367" i="1"/>
  <c r="AV367" i="1" s="1"/>
  <c r="A367" i="1" s="1"/>
  <c r="AU510" i="1"/>
  <c r="AV510" i="1" s="1"/>
  <c r="A510" i="1" s="1"/>
  <c r="AU1668" i="1"/>
  <c r="AV1668" i="1" s="1"/>
  <c r="A1668" i="1" s="1"/>
  <c r="AY268" i="1"/>
  <c r="AZ268" i="1" s="1"/>
  <c r="AU923" i="1"/>
  <c r="AV923" i="1" s="1"/>
  <c r="A923" i="1" s="1"/>
  <c r="AY1467" i="1"/>
  <c r="AZ1467" i="1" s="1"/>
  <c r="AY522" i="1"/>
  <c r="AZ522" i="1" s="1"/>
  <c r="AU763" i="1"/>
  <c r="AV763" i="1" s="1"/>
  <c r="A763" i="1" s="1"/>
  <c r="AY776" i="1"/>
  <c r="AZ776" i="1" s="1"/>
  <c r="AU1403" i="1"/>
  <c r="AV1403" i="1" s="1"/>
  <c r="A1403" i="1" s="1"/>
  <c r="AY731" i="1"/>
  <c r="AZ731" i="1" s="1"/>
  <c r="AY534" i="1"/>
  <c r="AZ534" i="1" s="1"/>
  <c r="AY722" i="1"/>
  <c r="AZ722" i="1" s="1"/>
  <c r="AU474" i="1"/>
  <c r="AV474" i="1" s="1"/>
  <c r="A474" i="1" s="1"/>
  <c r="AY1421" i="1"/>
  <c r="AZ1421" i="1" s="1"/>
  <c r="AU2016" i="1"/>
  <c r="AV2016" i="1" s="1"/>
  <c r="A2016" i="1" s="1"/>
  <c r="AU1105" i="1"/>
  <c r="AV1105" i="1" s="1"/>
  <c r="A1105" i="1" s="1"/>
  <c r="AY25" i="1"/>
  <c r="AZ25" i="1" s="1"/>
  <c r="AY1110" i="1"/>
  <c r="AZ1110" i="1" s="1"/>
  <c r="AY1371" i="1"/>
  <c r="AZ1371" i="1" s="1"/>
  <c r="AY200" i="1"/>
  <c r="AZ200" i="1" s="1"/>
  <c r="AU99" i="1"/>
  <c r="AV99" i="1" s="1"/>
  <c r="A99" i="1" s="1"/>
  <c r="AY263" i="1"/>
  <c r="AZ263" i="1" s="1"/>
  <c r="AU926" i="1"/>
  <c r="AV926" i="1" s="1"/>
  <c r="A926" i="1" s="1"/>
  <c r="AU1594" i="1"/>
  <c r="AV1594" i="1" s="1"/>
  <c r="A1594" i="1" s="1"/>
  <c r="AY1848" i="1"/>
  <c r="AZ1848" i="1" s="1"/>
  <c r="AU961" i="1"/>
  <c r="AV961" i="1" s="1"/>
  <c r="A961" i="1" s="1"/>
  <c r="AU456" i="1"/>
  <c r="AV456" i="1" s="1"/>
  <c r="A456" i="1" s="1"/>
  <c r="AY682" i="1"/>
  <c r="AZ682" i="1" s="1"/>
  <c r="AY1096" i="1"/>
  <c r="AZ1096" i="1" s="1"/>
  <c r="AU1200" i="1"/>
  <c r="AV1200" i="1" s="1"/>
  <c r="A1200" i="1" s="1"/>
  <c r="AY1368" i="1"/>
  <c r="AZ1368" i="1" s="1"/>
  <c r="AY68" i="1"/>
  <c r="AZ68" i="1" s="1"/>
  <c r="AU209" i="1"/>
  <c r="AV209" i="1" s="1"/>
  <c r="A209" i="1" s="1"/>
  <c r="AU1032" i="1"/>
  <c r="AV1032" i="1" s="1"/>
  <c r="A1032" i="1" s="1"/>
  <c r="AY852" i="1"/>
  <c r="AZ852" i="1" s="1"/>
  <c r="AU472" i="1"/>
  <c r="AV472" i="1" s="1"/>
  <c r="A472" i="1" s="1"/>
  <c r="AY1418" i="1"/>
  <c r="AZ1418" i="1" s="1"/>
  <c r="AY979" i="1"/>
  <c r="AZ979" i="1" s="1"/>
  <c r="AU40" i="1"/>
  <c r="AV40" i="1" s="1"/>
  <c r="A40" i="1" s="1"/>
  <c r="AU1667" i="1"/>
  <c r="AV1667" i="1" s="1"/>
  <c r="A1667" i="1" s="1"/>
  <c r="AU1798" i="1"/>
  <c r="AV1798" i="1" s="1"/>
  <c r="A1798" i="1" s="1"/>
  <c r="AU1908" i="1"/>
  <c r="AV1908" i="1" s="1"/>
  <c r="A1908" i="1" s="1"/>
  <c r="AU788" i="1"/>
  <c r="AV788" i="1" s="1"/>
  <c r="A788" i="1" s="1"/>
  <c r="AU849" i="1"/>
  <c r="AV849" i="1" s="1"/>
  <c r="A849" i="1" s="1"/>
  <c r="AY299" i="1"/>
  <c r="AZ299" i="1" s="1"/>
  <c r="AY300" i="1"/>
  <c r="AZ300" i="1" s="1"/>
  <c r="AU504" i="1"/>
  <c r="AV504" i="1" s="1"/>
  <c r="A504" i="1" s="1"/>
  <c r="AU918" i="1"/>
  <c r="AV918" i="1" s="1"/>
  <c r="A918" i="1" s="1"/>
  <c r="AY1051" i="1"/>
  <c r="AZ1051" i="1" s="1"/>
  <c r="AU1321" i="1"/>
  <c r="AV1321" i="1" s="1"/>
  <c r="A1321" i="1" s="1"/>
  <c r="AY1472" i="1"/>
  <c r="AZ1472" i="1" s="1"/>
  <c r="AY1223" i="1"/>
  <c r="AZ1223" i="1" s="1"/>
  <c r="AU1337" i="1"/>
  <c r="AV1337" i="1" s="1"/>
  <c r="A1337" i="1" s="1"/>
  <c r="AU1386" i="1"/>
  <c r="AV1386" i="1" s="1"/>
  <c r="A1386" i="1" s="1"/>
  <c r="AU542" i="1"/>
  <c r="AV542" i="1" s="1"/>
  <c r="A542" i="1" s="1"/>
  <c r="AU663" i="1"/>
  <c r="AV663" i="1" s="1"/>
  <c r="A663" i="1" s="1"/>
  <c r="AU270" i="1"/>
  <c r="AV270" i="1" s="1"/>
  <c r="A270" i="1" s="1"/>
  <c r="AU1015" i="1"/>
  <c r="AV1015" i="1" s="1"/>
  <c r="A1015" i="1" s="1"/>
  <c r="AY1280" i="1"/>
  <c r="AZ1280" i="1" s="1"/>
  <c r="AY267" i="1"/>
  <c r="AZ267" i="1" s="1"/>
  <c r="AU225" i="1"/>
  <c r="AV225" i="1" s="1"/>
  <c r="A225" i="1" s="1"/>
  <c r="AY120" i="1"/>
  <c r="AZ120" i="1" s="1"/>
  <c r="AU366" i="1"/>
  <c r="AV366" i="1" s="1"/>
  <c r="A366" i="1" s="1"/>
  <c r="AY14" i="1"/>
  <c r="AZ14" i="1" s="1"/>
  <c r="AU241" i="1"/>
  <c r="AV241" i="1" s="1"/>
  <c r="A241" i="1" s="1"/>
  <c r="AU911" i="1"/>
  <c r="AV911" i="1" s="1"/>
  <c r="A911" i="1" s="1"/>
  <c r="AY1268" i="1"/>
  <c r="AZ1268" i="1" s="1"/>
  <c r="AY143" i="1"/>
  <c r="AZ143" i="1" s="1"/>
  <c r="AU185" i="1"/>
  <c r="AV185" i="1" s="1"/>
  <c r="A185" i="1" s="1"/>
  <c r="AU1139" i="1"/>
  <c r="AV1139" i="1" s="1"/>
  <c r="A1139" i="1" s="1"/>
  <c r="AY1242" i="1"/>
  <c r="AZ1242" i="1" s="1"/>
  <c r="AY1100" i="1"/>
  <c r="AZ1100" i="1" s="1"/>
  <c r="AY1417" i="1"/>
  <c r="AZ1417" i="1" s="1"/>
  <c r="AU128" i="1"/>
  <c r="AV128" i="1" s="1"/>
  <c r="A128" i="1" s="1"/>
  <c r="AU217" i="1"/>
  <c r="AV217" i="1" s="1"/>
  <c r="A217" i="1" s="1"/>
  <c r="AY1129" i="1"/>
  <c r="AZ1129" i="1" s="1"/>
  <c r="AY547" i="1"/>
  <c r="AZ547" i="1" s="1"/>
  <c r="AY658" i="1"/>
  <c r="AZ658" i="1" s="1"/>
  <c r="AY891" i="1"/>
  <c r="AZ891" i="1" s="1"/>
  <c r="AU102" i="1"/>
  <c r="AV102" i="1" s="1"/>
  <c r="A102" i="1" s="1"/>
  <c r="AY1084" i="1"/>
  <c r="AZ1084" i="1" s="1"/>
  <c r="AU392" i="1"/>
  <c r="AV392" i="1" s="1"/>
  <c r="A392" i="1" s="1"/>
  <c r="AY986" i="1"/>
  <c r="AZ986" i="1" s="1"/>
  <c r="AY1343" i="1"/>
  <c r="AZ1343" i="1" s="1"/>
  <c r="AU1118" i="1"/>
  <c r="AV1118" i="1" s="1"/>
  <c r="A1118" i="1" s="1"/>
  <c r="AU847" i="1"/>
  <c r="AV847" i="1" s="1"/>
  <c r="A847" i="1" s="1"/>
  <c r="AY597" i="1"/>
  <c r="AZ597" i="1" s="1"/>
  <c r="AU1651" i="1"/>
  <c r="AV1651" i="1" s="1"/>
  <c r="A1651" i="1" s="1"/>
  <c r="AY1860" i="1"/>
  <c r="AZ1860" i="1" s="1"/>
  <c r="AU1426" i="1"/>
  <c r="AV1426" i="1" s="1"/>
  <c r="A1426" i="1" s="1"/>
  <c r="AY126" i="1"/>
  <c r="AZ126" i="1" s="1"/>
  <c r="AY1551" i="1"/>
  <c r="AZ1551" i="1" s="1"/>
  <c r="AU1099" i="1"/>
  <c r="AV1099" i="1" s="1"/>
  <c r="A1099" i="1" s="1"/>
  <c r="AY1133" i="1"/>
  <c r="AZ1133" i="1" s="1"/>
  <c r="AU495" i="1"/>
  <c r="AV495" i="1" s="1"/>
  <c r="A495" i="1" s="1"/>
  <c r="AY846" i="1"/>
  <c r="AZ846" i="1" s="1"/>
  <c r="AY1481" i="1"/>
  <c r="AZ1481" i="1" s="1"/>
  <c r="AU252" i="1"/>
  <c r="AV252" i="1" s="1"/>
  <c r="A252" i="1" s="1"/>
  <c r="AY1633" i="1"/>
  <c r="AZ1633" i="1" s="1"/>
  <c r="AY1957" i="1"/>
  <c r="AZ1957" i="1" s="1"/>
  <c r="AY794" i="1"/>
  <c r="AZ794" i="1" s="1"/>
  <c r="AU994" i="1"/>
  <c r="AV994" i="1" s="1"/>
  <c r="A994" i="1" s="1"/>
  <c r="AY1067" i="1"/>
  <c r="AZ1067" i="1" s="1"/>
  <c r="AY297" i="1"/>
  <c r="AZ297" i="1" s="1"/>
  <c r="AU664" i="1"/>
  <c r="AV664" i="1" s="1"/>
  <c r="A664" i="1" s="1"/>
  <c r="AY795" i="1"/>
  <c r="AZ795" i="1" s="1"/>
  <c r="AU1086" i="1"/>
  <c r="AV1086" i="1" s="1"/>
  <c r="A1086" i="1" s="1"/>
  <c r="AU1387" i="1"/>
  <c r="AV1387" i="1" s="1"/>
  <c r="A1387" i="1" s="1"/>
  <c r="AU819" i="1"/>
  <c r="AV819" i="1" s="1"/>
  <c r="A819" i="1" s="1"/>
  <c r="AY15" i="1"/>
  <c r="AZ15" i="1" s="1"/>
  <c r="AU526" i="1"/>
  <c r="AV526" i="1" s="1"/>
  <c r="A526" i="1" s="1"/>
  <c r="AY308" i="1"/>
  <c r="AZ308" i="1" s="1"/>
  <c r="AU1176" i="1"/>
  <c r="AV1176" i="1" s="1"/>
  <c r="A1176" i="1" s="1"/>
  <c r="AY88" i="1"/>
  <c r="AZ88" i="1" s="1"/>
  <c r="AU533" i="1"/>
  <c r="AV533" i="1" s="1"/>
  <c r="A533" i="1" s="1"/>
  <c r="AY1031" i="1"/>
  <c r="AZ1031" i="1" s="1"/>
  <c r="AU506" i="1"/>
  <c r="AV506" i="1" s="1"/>
  <c r="A506" i="1" s="1"/>
  <c r="AU1331" i="1"/>
  <c r="AV1331" i="1" s="1"/>
  <c r="A1331" i="1" s="1"/>
  <c r="AY1519" i="1"/>
  <c r="AZ1519" i="1" s="1"/>
  <c r="AY1007" i="1"/>
  <c r="AZ1007" i="1" s="1"/>
  <c r="AU1164" i="1"/>
  <c r="AV1164" i="1" s="1"/>
  <c r="A1164" i="1" s="1"/>
  <c r="AU396" i="1"/>
  <c r="AV396" i="1" s="1"/>
  <c r="A396" i="1" s="1"/>
  <c r="AU426" i="1"/>
  <c r="AV426" i="1" s="1"/>
  <c r="A426" i="1" s="1"/>
  <c r="AU1090" i="1"/>
  <c r="AV1090" i="1" s="1"/>
  <c r="A1090" i="1" s="1"/>
  <c r="AU1010" i="1"/>
  <c r="AV1010" i="1" s="1"/>
  <c r="A1010" i="1" s="1"/>
  <c r="AU145" i="1"/>
  <c r="AV145" i="1" s="1"/>
  <c r="A145" i="1" s="1"/>
  <c r="AY323" i="1"/>
  <c r="AZ323" i="1" s="1"/>
  <c r="AU851" i="1"/>
  <c r="AV851" i="1" s="1"/>
  <c r="A851" i="1" s="1"/>
  <c r="AY510" i="1"/>
  <c r="AZ510" i="1" s="1"/>
  <c r="AY1974" i="1"/>
  <c r="AZ1974" i="1" s="1"/>
  <c r="AY1069" i="1"/>
  <c r="AZ1069" i="1" s="1"/>
  <c r="AU374" i="1"/>
  <c r="AV374" i="1" s="1"/>
  <c r="A374" i="1" s="1"/>
  <c r="AU137" i="1"/>
  <c r="AV137" i="1" s="1"/>
  <c r="A137" i="1" s="1"/>
  <c r="AY763" i="1"/>
  <c r="AZ763" i="1" s="1"/>
  <c r="AU1076" i="1"/>
  <c r="AV1076" i="1" s="1"/>
  <c r="A1076" i="1" s="1"/>
  <c r="AU56" i="1"/>
  <c r="AV56" i="1" s="1"/>
  <c r="A56" i="1" s="1"/>
  <c r="AY512" i="1"/>
  <c r="AZ512" i="1" s="1"/>
  <c r="AU890" i="1"/>
  <c r="AV890" i="1" s="1"/>
  <c r="A890" i="1" s="1"/>
  <c r="AU835" i="1"/>
  <c r="AV835" i="1" s="1"/>
  <c r="A835" i="1" s="1"/>
  <c r="AY41" i="1"/>
  <c r="AZ41" i="1" s="1"/>
  <c r="AU555" i="1"/>
  <c r="AV555" i="1" s="1"/>
  <c r="A555" i="1" s="1"/>
  <c r="AU1074" i="1"/>
  <c r="AV1074" i="1" s="1"/>
  <c r="A1074" i="1" s="1"/>
  <c r="AY1204" i="1"/>
  <c r="AZ1204" i="1" s="1"/>
  <c r="AY474" i="1"/>
  <c r="AZ474" i="1" s="1"/>
  <c r="AY1105" i="1"/>
  <c r="AZ1105" i="1" s="1"/>
  <c r="AY834" i="1"/>
  <c r="AZ834" i="1" s="1"/>
  <c r="AU1026" i="1"/>
  <c r="AV1026" i="1" s="1"/>
  <c r="A1026" i="1" s="1"/>
  <c r="AY1241" i="1"/>
  <c r="AZ1241" i="1" s="1"/>
  <c r="AU683" i="1"/>
  <c r="AV683" i="1" s="1"/>
  <c r="A683" i="1" s="1"/>
  <c r="AU113" i="1"/>
  <c r="AV113" i="1" s="1"/>
  <c r="A113" i="1" s="1"/>
  <c r="AU747" i="1"/>
  <c r="AV747" i="1" s="1"/>
  <c r="A747" i="1" s="1"/>
  <c r="AU373" i="1"/>
  <c r="AV373" i="1" s="1"/>
  <c r="A373" i="1" s="1"/>
  <c r="AY1171" i="1"/>
  <c r="AZ1171" i="1" s="1"/>
  <c r="AY1594" i="1"/>
  <c r="AZ1594" i="1" s="1"/>
  <c r="AU551" i="1"/>
  <c r="AV551" i="1" s="1"/>
  <c r="A551" i="1" s="1"/>
  <c r="AY961" i="1"/>
  <c r="AZ961" i="1" s="1"/>
  <c r="AU516" i="1"/>
  <c r="AV516" i="1" s="1"/>
  <c r="A516" i="1" s="1"/>
  <c r="AU1485" i="1"/>
  <c r="AV1485" i="1" s="1"/>
  <c r="A1485" i="1" s="1"/>
  <c r="AU32" i="1"/>
  <c r="AV32" i="1" s="1"/>
  <c r="A32" i="1" s="1"/>
  <c r="AU1055" i="1"/>
  <c r="AV1055" i="1" s="1"/>
  <c r="A1055" i="1" s="1"/>
  <c r="AY1192" i="1"/>
  <c r="AZ1192" i="1" s="1"/>
  <c r="AU63" i="1"/>
  <c r="AV63" i="1" s="1"/>
  <c r="A63" i="1" s="1"/>
  <c r="AY714" i="1"/>
  <c r="AZ714" i="1" s="1"/>
  <c r="AY277" i="1"/>
  <c r="AZ277" i="1" s="1"/>
  <c r="AY1667" i="1"/>
  <c r="AZ1667" i="1" s="1"/>
  <c r="AY504" i="1"/>
  <c r="AZ504" i="1" s="1"/>
  <c r="AY546" i="1"/>
  <c r="AZ546" i="1" s="1"/>
  <c r="AY918" i="1"/>
  <c r="AZ918" i="1" s="1"/>
  <c r="AY466" i="1"/>
  <c r="AZ466" i="1" s="1"/>
  <c r="AU815" i="1"/>
  <c r="AV815" i="1" s="1"/>
  <c r="A815" i="1" s="1"/>
  <c r="AY974" i="1"/>
  <c r="AZ974" i="1" s="1"/>
  <c r="AY1321" i="1"/>
  <c r="AZ1321" i="1" s="1"/>
  <c r="AU995" i="1"/>
  <c r="AV995" i="1" s="1"/>
  <c r="A995" i="1" s="1"/>
  <c r="AY1337" i="1"/>
  <c r="AZ1337" i="1" s="1"/>
  <c r="AU1649" i="1"/>
  <c r="AV1649" i="1" s="1"/>
  <c r="A1649" i="1" s="1"/>
  <c r="AY1704" i="1"/>
  <c r="AZ1704" i="1" s="1"/>
  <c r="AU1765" i="1"/>
  <c r="AV1765" i="1" s="1"/>
  <c r="A1765" i="1" s="1"/>
  <c r="AY663" i="1"/>
  <c r="AZ663" i="1" s="1"/>
  <c r="AU1209" i="1"/>
  <c r="AV1209" i="1" s="1"/>
  <c r="A1209" i="1" s="1"/>
  <c r="AY270" i="1"/>
  <c r="AZ270" i="1" s="1"/>
  <c r="AU327" i="1"/>
  <c r="AV327" i="1" s="1"/>
  <c r="A327" i="1" s="1"/>
  <c r="AU760" i="1"/>
  <c r="AV760" i="1" s="1"/>
  <c r="A760" i="1" s="1"/>
  <c r="AY804" i="1"/>
  <c r="AZ804" i="1" s="1"/>
  <c r="AY366" i="1"/>
  <c r="AZ366" i="1" s="1"/>
  <c r="AU523" i="1"/>
  <c r="AV523" i="1" s="1"/>
  <c r="A523" i="1" s="1"/>
  <c r="AU1298" i="1"/>
  <c r="AV1298" i="1" s="1"/>
  <c r="A1298" i="1" s="1"/>
  <c r="AU1459" i="1"/>
  <c r="AV1459" i="1" s="1"/>
  <c r="A1459" i="1" s="1"/>
  <c r="AU836" i="1"/>
  <c r="AV836" i="1" s="1"/>
  <c r="A836" i="1" s="1"/>
  <c r="AY1079" i="1"/>
  <c r="AZ1079" i="1" s="1"/>
  <c r="AY377" i="1"/>
  <c r="AZ377" i="1" s="1"/>
  <c r="AY217" i="1"/>
  <c r="AZ217" i="1" s="1"/>
  <c r="AU1162" i="1"/>
  <c r="AV1162" i="1" s="1"/>
  <c r="A1162" i="1" s="1"/>
  <c r="AU567" i="1"/>
  <c r="AV567" i="1" s="1"/>
  <c r="A567" i="1" s="1"/>
  <c r="AU1143" i="1"/>
  <c r="AV1143" i="1" s="1"/>
  <c r="A1143" i="1" s="1"/>
  <c r="AY862" i="1"/>
  <c r="AZ862" i="1" s="1"/>
  <c r="AY496" i="1"/>
  <c r="AZ496" i="1" s="1"/>
  <c r="AU1529" i="1"/>
  <c r="AV1529" i="1" s="1"/>
  <c r="A1529" i="1" s="1"/>
  <c r="AY223" i="1"/>
  <c r="AZ223" i="1" s="1"/>
  <c r="AU222" i="1"/>
  <c r="AV222" i="1" s="1"/>
  <c r="A222" i="1" s="1"/>
  <c r="AU709" i="1"/>
  <c r="AV709" i="1" s="1"/>
  <c r="A709" i="1" s="1"/>
  <c r="AU536" i="1"/>
  <c r="AV536" i="1" s="1"/>
  <c r="A536" i="1" s="1"/>
  <c r="AU1628" i="1"/>
  <c r="AV1628" i="1" s="1"/>
  <c r="A1628" i="1" s="1"/>
  <c r="AY1122" i="1"/>
  <c r="AZ1122" i="1" s="1"/>
  <c r="AU1306" i="1"/>
  <c r="AV1306" i="1" s="1"/>
  <c r="A1306" i="1" s="1"/>
  <c r="AU1151" i="1"/>
  <c r="AV1151" i="1" s="1"/>
  <c r="A1151" i="1" s="1"/>
  <c r="AY1800" i="1"/>
  <c r="AZ1800" i="1" s="1"/>
  <c r="AU418" i="1"/>
  <c r="AV418" i="1" s="1"/>
  <c r="A418" i="1" s="1"/>
  <c r="AY812" i="1"/>
  <c r="AZ812" i="1" s="1"/>
  <c r="AU1236" i="1"/>
  <c r="AV1236" i="1" s="1"/>
  <c r="A1236" i="1" s="1"/>
  <c r="AU240" i="1"/>
  <c r="AV240" i="1" s="1"/>
  <c r="A240" i="1" s="1"/>
  <c r="AY1215" i="1"/>
  <c r="AZ1215" i="1" s="1"/>
  <c r="AY38" i="1"/>
  <c r="AZ38" i="1" s="1"/>
  <c r="AY1380" i="1"/>
  <c r="AZ1380" i="1" s="1"/>
  <c r="AY1809" i="1"/>
  <c r="AZ1809" i="1" s="1"/>
  <c r="AY2012" i="1"/>
  <c r="AZ2012" i="1" s="1"/>
  <c r="AY1249" i="1"/>
  <c r="AZ1249" i="1" s="1"/>
  <c r="AU1672" i="1"/>
  <c r="AV1672" i="1" s="1"/>
  <c r="A1672" i="1" s="1"/>
  <c r="AU811" i="1"/>
  <c r="AV811" i="1" s="1"/>
  <c r="A811" i="1" s="1"/>
  <c r="AU115" i="1"/>
  <c r="AV115" i="1" s="1"/>
  <c r="A115" i="1" s="1"/>
  <c r="AY656" i="1"/>
  <c r="AZ656" i="1" s="1"/>
  <c r="AU793" i="1"/>
  <c r="AV793" i="1" s="1"/>
  <c r="A793" i="1" s="1"/>
  <c r="AY1176" i="1"/>
  <c r="AZ1176" i="1" s="1"/>
  <c r="AY172" i="1"/>
  <c r="AZ172" i="1" s="1"/>
  <c r="AU1786" i="1"/>
  <c r="AV1786" i="1" s="1"/>
  <c r="A1786" i="1" s="1"/>
  <c r="AY533" i="1"/>
  <c r="AZ533" i="1" s="1"/>
  <c r="AU921" i="1"/>
  <c r="AV921" i="1" s="1"/>
  <c r="A921" i="1" s="1"/>
  <c r="AU1390" i="1"/>
  <c r="AV1390" i="1" s="1"/>
  <c r="A1390" i="1" s="1"/>
  <c r="AY31" i="1"/>
  <c r="AZ31" i="1" s="1"/>
  <c r="AY1331" i="1"/>
  <c r="AZ1331" i="1" s="1"/>
  <c r="AU624" i="1"/>
  <c r="AV624" i="1" s="1"/>
  <c r="A624" i="1" s="1"/>
  <c r="AY1164" i="1"/>
  <c r="AZ1164" i="1" s="1"/>
  <c r="AY46" i="1"/>
  <c r="AZ46" i="1" s="1"/>
  <c r="AY1090" i="1"/>
  <c r="AZ1090" i="1" s="1"/>
  <c r="AY1270" i="1"/>
  <c r="AZ1270" i="1" s="1"/>
  <c r="AY129" i="1"/>
  <c r="AZ129" i="1" s="1"/>
  <c r="AU650" i="1"/>
  <c r="AV650" i="1" s="1"/>
  <c r="A650" i="1" s="1"/>
  <c r="AU886" i="1"/>
  <c r="AV886" i="1" s="1"/>
  <c r="A886" i="1" s="1"/>
  <c r="AU1092" i="1"/>
  <c r="AV1092" i="1" s="1"/>
  <c r="A1092" i="1" s="1"/>
  <c r="AY367" i="1"/>
  <c r="AZ367" i="1" s="1"/>
  <c r="AU386" i="1"/>
  <c r="AV386" i="1" s="1"/>
  <c r="A386" i="1" s="1"/>
  <c r="AU1432" i="1"/>
  <c r="AV1432" i="1" s="1"/>
  <c r="A1432" i="1" s="1"/>
  <c r="AY1668" i="1"/>
  <c r="AZ1668" i="1" s="1"/>
  <c r="AU591" i="1"/>
  <c r="AV591" i="1" s="1"/>
  <c r="A591" i="1" s="1"/>
  <c r="AY923" i="1"/>
  <c r="AZ923" i="1" s="1"/>
  <c r="AY374" i="1"/>
  <c r="AZ374" i="1" s="1"/>
  <c r="AU820" i="1"/>
  <c r="AV820" i="1" s="1"/>
  <c r="A820" i="1" s="1"/>
  <c r="AY1403" i="1"/>
  <c r="AZ1403" i="1" s="1"/>
  <c r="AY890" i="1"/>
  <c r="AZ890" i="1" s="1"/>
  <c r="AY835" i="1"/>
  <c r="AZ835" i="1" s="1"/>
  <c r="AY1273" i="1"/>
  <c r="AZ1273" i="1" s="1"/>
  <c r="AU375" i="1"/>
  <c r="AV375" i="1" s="1"/>
  <c r="A375" i="1" s="1"/>
  <c r="AU823" i="1"/>
  <c r="AV823" i="1" s="1"/>
  <c r="A823" i="1" s="1"/>
  <c r="AY1074" i="1"/>
  <c r="AZ1074" i="1" s="1"/>
  <c r="AY2016" i="1"/>
  <c r="AZ2016" i="1" s="1"/>
  <c r="AU750" i="1"/>
  <c r="AV750" i="1" s="1"/>
  <c r="A750" i="1" s="1"/>
  <c r="AY266" i="1"/>
  <c r="AZ266" i="1" s="1"/>
  <c r="AU951" i="1"/>
  <c r="AV951" i="1" s="1"/>
  <c r="A951" i="1" s="1"/>
  <c r="AY1026" i="1"/>
  <c r="AZ1026" i="1" s="1"/>
  <c r="AU632" i="1"/>
  <c r="AV632" i="1" s="1"/>
  <c r="A632" i="1" s="1"/>
  <c r="AY113" i="1"/>
  <c r="AZ113" i="1" s="1"/>
  <c r="AY99" i="1"/>
  <c r="AZ99" i="1" s="1"/>
  <c r="AU640" i="1"/>
  <c r="AV640" i="1" s="1"/>
  <c r="A640" i="1" s="1"/>
  <c r="AY926" i="1"/>
  <c r="AZ926" i="1" s="1"/>
  <c r="AU1112" i="1"/>
  <c r="AV1112" i="1" s="1"/>
  <c r="A1112" i="1" s="1"/>
  <c r="AU1407" i="1"/>
  <c r="AV1407" i="1" s="1"/>
  <c r="A1407" i="1" s="1"/>
  <c r="AY551" i="1"/>
  <c r="AZ551" i="1" s="1"/>
  <c r="AY456" i="1"/>
  <c r="AZ456" i="1" s="1"/>
  <c r="AY1200" i="1"/>
  <c r="AZ1200" i="1" s="1"/>
  <c r="AY209" i="1"/>
  <c r="AZ209" i="1" s="1"/>
  <c r="AY1032" i="1"/>
  <c r="AZ1032" i="1" s="1"/>
  <c r="AY1055" i="1"/>
  <c r="AZ1055" i="1" s="1"/>
  <c r="AY472" i="1"/>
  <c r="AZ472" i="1" s="1"/>
  <c r="AU871" i="1"/>
  <c r="AV871" i="1" s="1"/>
  <c r="A871" i="1" s="1"/>
  <c r="AU1115" i="1"/>
  <c r="AV1115" i="1" s="1"/>
  <c r="A1115" i="1" s="1"/>
  <c r="AU1217" i="1"/>
  <c r="AV1217" i="1" s="1"/>
  <c r="A1217" i="1" s="1"/>
  <c r="AY1360" i="1"/>
  <c r="AZ1360" i="1" s="1"/>
  <c r="AY40" i="1"/>
  <c r="AZ40" i="1" s="1"/>
  <c r="AU1294" i="1"/>
  <c r="AV1294" i="1" s="1"/>
  <c r="A1294" i="1" s="1"/>
  <c r="AU1830" i="1"/>
  <c r="AV1830" i="1" s="1"/>
  <c r="A1830" i="1" s="1"/>
  <c r="AY1908" i="1"/>
  <c r="AZ1908" i="1" s="1"/>
  <c r="AY788" i="1"/>
  <c r="AZ788" i="1" s="1"/>
  <c r="AY849" i="1"/>
  <c r="AZ849" i="1" s="1"/>
  <c r="AY139" i="1"/>
  <c r="AZ139" i="1" s="1"/>
  <c r="AU1290" i="1"/>
  <c r="AV1290" i="1" s="1"/>
  <c r="A1290" i="1" s="1"/>
  <c r="AU251" i="1"/>
  <c r="AV251" i="1" s="1"/>
  <c r="A251" i="1" s="1"/>
  <c r="AU169" i="1"/>
  <c r="AV169" i="1" s="1"/>
  <c r="A169" i="1" s="1"/>
  <c r="AU165" i="1"/>
  <c r="AV165" i="1" s="1"/>
  <c r="A165" i="1" s="1"/>
  <c r="AU1478" i="1"/>
  <c r="AV1478" i="1" s="1"/>
  <c r="A1478" i="1" s="1"/>
  <c r="AY1642" i="1"/>
  <c r="AZ1642" i="1" s="1"/>
  <c r="AY1644" i="1"/>
  <c r="AZ1644" i="1" s="1"/>
  <c r="AU1737" i="1"/>
  <c r="AV1737" i="1" s="1"/>
  <c r="A1737" i="1" s="1"/>
  <c r="AY542" i="1"/>
  <c r="AZ542" i="1" s="1"/>
  <c r="AY1015" i="1"/>
  <c r="AZ1015" i="1" s="1"/>
  <c r="AU305" i="1"/>
  <c r="AV305" i="1" s="1"/>
  <c r="A305" i="1" s="1"/>
  <c r="AY225" i="1"/>
  <c r="AZ225" i="1" s="1"/>
  <c r="AY286" i="1"/>
  <c r="AZ286" i="1" s="1"/>
  <c r="AU24" i="1"/>
  <c r="AV24" i="1" s="1"/>
  <c r="A24" i="1" s="1"/>
  <c r="AY523" i="1"/>
  <c r="AZ523" i="1" s="1"/>
  <c r="AY241" i="1"/>
  <c r="AZ241" i="1" s="1"/>
  <c r="AY911" i="1"/>
  <c r="AZ911" i="1" s="1"/>
  <c r="AU464" i="1"/>
  <c r="AV464" i="1" s="1"/>
  <c r="A464" i="1" s="1"/>
  <c r="AY1139" i="1"/>
  <c r="AZ1139" i="1" s="1"/>
  <c r="AY1298" i="1"/>
  <c r="AZ1298" i="1" s="1"/>
  <c r="AY836" i="1"/>
  <c r="AZ836" i="1" s="1"/>
  <c r="AU1098" i="1"/>
  <c r="AV1098" i="1" s="1"/>
  <c r="A1098" i="1" s="1"/>
  <c r="AU157" i="1"/>
  <c r="AV157" i="1" s="1"/>
  <c r="A157" i="1" s="1"/>
  <c r="AU1005" i="1"/>
  <c r="AV1005" i="1" s="1"/>
  <c r="A1005" i="1" s="1"/>
  <c r="AU628" i="1"/>
  <c r="AV628" i="1" s="1"/>
  <c r="A628" i="1" s="1"/>
  <c r="AY662" i="1"/>
  <c r="AZ662" i="1" s="1"/>
  <c r="AY235" i="1"/>
  <c r="AZ235" i="1" s="1"/>
  <c r="AU1329" i="1"/>
  <c r="AV1329" i="1" s="1"/>
  <c r="A1329" i="1" s="1"/>
  <c r="AY1446" i="1"/>
  <c r="AZ1446" i="1" s="1"/>
  <c r="AU1087" i="1"/>
  <c r="AV1087" i="1" s="1"/>
  <c r="A1087" i="1" s="1"/>
  <c r="AY347" i="1"/>
  <c r="AZ347" i="1" s="1"/>
  <c r="AU982" i="1"/>
  <c r="AV982" i="1" s="1"/>
  <c r="A982" i="1" s="1"/>
  <c r="AU459" i="1"/>
  <c r="AV459" i="1" s="1"/>
  <c r="A459" i="1" s="1"/>
  <c r="AU156" i="1"/>
  <c r="AV156" i="1" s="1"/>
  <c r="A156" i="1" s="1"/>
  <c r="AY414" i="1"/>
  <c r="AZ414" i="1" s="1"/>
  <c r="AU919" i="1"/>
  <c r="AV919" i="1" s="1"/>
  <c r="A919" i="1" s="1"/>
  <c r="AY363" i="1"/>
  <c r="AZ363" i="1" s="1"/>
  <c r="AY1641" i="1"/>
  <c r="AZ1641" i="1" s="1"/>
  <c r="AU1887" i="1"/>
  <c r="AV1887" i="1" s="1"/>
  <c r="A1887" i="1" s="1"/>
  <c r="AY525" i="1"/>
  <c r="AZ525" i="1" s="1"/>
  <c r="AY1423" i="1"/>
  <c r="AZ1423" i="1" s="1"/>
  <c r="AY1772" i="1"/>
  <c r="AZ1772" i="1" s="1"/>
  <c r="AU339" i="1"/>
  <c r="AV339" i="1" s="1"/>
  <c r="A339" i="1" s="1"/>
  <c r="AU965" i="1"/>
  <c r="AV965" i="1" s="1"/>
  <c r="A965" i="1" s="1"/>
  <c r="AY115" i="1"/>
  <c r="AZ115" i="1" s="1"/>
  <c r="AY675" i="1"/>
  <c r="AZ675" i="1" s="1"/>
  <c r="AY819" i="1"/>
  <c r="AZ819" i="1" s="1"/>
  <c r="AU401" i="1"/>
  <c r="AV401" i="1" s="1"/>
  <c r="A401" i="1" s="1"/>
  <c r="AY526" i="1"/>
  <c r="AZ526" i="1" s="1"/>
  <c r="AU730" i="1"/>
  <c r="AV730" i="1" s="1"/>
  <c r="A730" i="1" s="1"/>
  <c r="AY793" i="1"/>
  <c r="AZ793" i="1" s="1"/>
  <c r="AU180" i="1"/>
  <c r="AV180" i="1" s="1"/>
  <c r="A180" i="1" s="1"/>
  <c r="AU503" i="1"/>
  <c r="AV503" i="1" s="1"/>
  <c r="A503" i="1" s="1"/>
  <c r="AU1428" i="1"/>
  <c r="AV1428" i="1" s="1"/>
  <c r="A1428" i="1" s="1"/>
  <c r="AU436" i="1"/>
  <c r="AV436" i="1" s="1"/>
  <c r="A436" i="1" s="1"/>
  <c r="AY921" i="1"/>
  <c r="AZ921" i="1" s="1"/>
  <c r="AU1022" i="1"/>
  <c r="AV1022" i="1" s="1"/>
  <c r="A1022" i="1" s="1"/>
  <c r="AY506" i="1"/>
  <c r="AZ506" i="1" s="1"/>
  <c r="AU1807" i="1"/>
  <c r="AV1807" i="1" s="1"/>
  <c r="A1807" i="1" s="1"/>
  <c r="AU879" i="1"/>
  <c r="AV879" i="1" s="1"/>
  <c r="A879" i="1" s="1"/>
  <c r="AY396" i="1"/>
  <c r="AZ396" i="1" s="1"/>
  <c r="AU208" i="1"/>
  <c r="AV208" i="1" s="1"/>
  <c r="A208" i="1" s="1"/>
  <c r="AY426" i="1"/>
  <c r="AZ426" i="1" s="1"/>
  <c r="AU1304" i="1"/>
  <c r="AV1304" i="1" s="1"/>
  <c r="A1304" i="1" s="1"/>
  <c r="AU330" i="1"/>
  <c r="AV330" i="1" s="1"/>
  <c r="A330" i="1" s="1"/>
  <c r="AU80" i="1"/>
  <c r="AV80" i="1" s="1"/>
  <c r="A80" i="1" s="1"/>
  <c r="AY886" i="1"/>
  <c r="AZ886" i="1" s="1"/>
  <c r="AY1010" i="1"/>
  <c r="AZ1010" i="1" s="1"/>
  <c r="AY145" i="1"/>
  <c r="AZ145" i="1" s="1"/>
  <c r="AY851" i="1"/>
  <c r="AZ851" i="1" s="1"/>
  <c r="AY1092" i="1"/>
  <c r="AZ1092" i="1" s="1"/>
  <c r="AY386" i="1"/>
  <c r="AZ386" i="1" s="1"/>
  <c r="AY1432" i="1"/>
  <c r="AZ1432" i="1" s="1"/>
  <c r="AU576" i="1"/>
  <c r="AV576" i="1" s="1"/>
  <c r="A576" i="1" s="1"/>
  <c r="AU1482" i="1"/>
  <c r="AV1482" i="1" s="1"/>
  <c r="A1482" i="1" s="1"/>
  <c r="AY137" i="1"/>
  <c r="AZ137" i="1" s="1"/>
  <c r="AY1076" i="1"/>
  <c r="AZ1076" i="1" s="1"/>
  <c r="AU13" i="1"/>
  <c r="AV13" i="1" s="1"/>
  <c r="A13" i="1" s="1"/>
  <c r="AY56" i="1"/>
  <c r="AZ56" i="1" s="1"/>
  <c r="AU434" i="1"/>
  <c r="AV434" i="1" s="1"/>
  <c r="A434" i="1" s="1"/>
  <c r="AU480" i="1"/>
  <c r="AV480" i="1" s="1"/>
  <c r="A480" i="1" s="1"/>
  <c r="AY555" i="1"/>
  <c r="AZ555" i="1" s="1"/>
  <c r="AY375" i="1"/>
  <c r="AZ375" i="1" s="1"/>
  <c r="AY823" i="1"/>
  <c r="AZ823" i="1" s="1"/>
  <c r="AU216" i="1"/>
  <c r="AV216" i="1" s="1"/>
  <c r="A216" i="1" s="1"/>
  <c r="AU538" i="1"/>
  <c r="AV538" i="1" s="1"/>
  <c r="A538" i="1" s="1"/>
  <c r="AY750" i="1"/>
  <c r="AZ750" i="1" s="1"/>
  <c r="AU1311" i="1"/>
  <c r="AV1311" i="1" s="1"/>
  <c r="A1311" i="1" s="1"/>
  <c r="AU1369" i="1"/>
  <c r="AV1369" i="1" s="1"/>
  <c r="A1369" i="1" s="1"/>
  <c r="AY632" i="1"/>
  <c r="AZ632" i="1" s="1"/>
  <c r="AY683" i="1"/>
  <c r="AZ683" i="1" s="1"/>
  <c r="AY640" i="1"/>
  <c r="AZ640" i="1" s="1"/>
  <c r="AY747" i="1"/>
  <c r="AZ747" i="1" s="1"/>
  <c r="AU973" i="1"/>
  <c r="AV973" i="1" s="1"/>
  <c r="A973" i="1" s="1"/>
  <c r="AY373" i="1"/>
  <c r="AZ373" i="1" s="1"/>
  <c r="AU1310" i="1"/>
  <c r="AV1310" i="1" s="1"/>
  <c r="A1310" i="1" s="1"/>
  <c r="AY1407" i="1"/>
  <c r="AZ1407" i="1" s="1"/>
  <c r="AU1211" i="1"/>
  <c r="AV1211" i="1" s="1"/>
  <c r="A1211" i="1" s="1"/>
  <c r="AY516" i="1"/>
  <c r="AZ516" i="1" s="1"/>
  <c r="AU1063" i="1"/>
  <c r="AV1063" i="1" s="1"/>
  <c r="A1063" i="1" s="1"/>
  <c r="AU1124" i="1"/>
  <c r="AV1124" i="1" s="1"/>
  <c r="A1124" i="1" s="1"/>
  <c r="AY1485" i="1"/>
  <c r="AZ1485" i="1" s="1"/>
  <c r="AY32" i="1"/>
  <c r="AZ32" i="1" s="1"/>
  <c r="AU104" i="1"/>
  <c r="AV104" i="1" s="1"/>
  <c r="A104" i="1" s="1"/>
  <c r="AY63" i="1"/>
  <c r="AZ63" i="1" s="1"/>
  <c r="AU319" i="1"/>
  <c r="AV319" i="1" s="1"/>
  <c r="A319" i="1" s="1"/>
  <c r="AU1587" i="1"/>
  <c r="AV1587" i="1" s="1"/>
  <c r="A1587" i="1" s="1"/>
  <c r="AY275" i="1"/>
  <c r="AZ275" i="1" s="1"/>
  <c r="AY648" i="1"/>
  <c r="AZ648" i="1" s="1"/>
  <c r="AU1358" i="1"/>
  <c r="AV1358" i="1" s="1"/>
  <c r="A1358" i="1" s="1"/>
  <c r="AU1130" i="1"/>
  <c r="AV1130" i="1" s="1"/>
  <c r="A1130" i="1" s="1"/>
  <c r="AU1355" i="1"/>
  <c r="AV1355" i="1" s="1"/>
  <c r="A1355" i="1" s="1"/>
  <c r="AY1248" i="1"/>
  <c r="AZ1248" i="1" s="1"/>
  <c r="AY1290" i="1"/>
  <c r="AZ1290" i="1" s="1"/>
  <c r="AU425" i="1"/>
  <c r="AV425" i="1" s="1"/>
  <c r="A425" i="1" s="1"/>
  <c r="AY165" i="1"/>
  <c r="AZ165" i="1" s="1"/>
  <c r="AU955" i="1"/>
  <c r="AV955" i="1" s="1"/>
  <c r="A955" i="1" s="1"/>
  <c r="AU85" i="1"/>
  <c r="AV85" i="1" s="1"/>
  <c r="A85" i="1" s="1"/>
  <c r="AY815" i="1"/>
  <c r="AZ815" i="1" s="1"/>
  <c r="AU1305" i="1"/>
  <c r="AV1305" i="1" s="1"/>
  <c r="A1305" i="1" s="1"/>
  <c r="AY995" i="1"/>
  <c r="AZ995" i="1" s="1"/>
  <c r="AY1296" i="1"/>
  <c r="AZ1296" i="1" s="1"/>
  <c r="AY1478" i="1"/>
  <c r="AZ1478" i="1" s="1"/>
  <c r="AU1615" i="1"/>
  <c r="AV1615" i="1" s="1"/>
  <c r="A1615" i="1" s="1"/>
  <c r="AU1627" i="1"/>
  <c r="AV1627" i="1" s="1"/>
  <c r="A1627" i="1" s="1"/>
  <c r="AY1649" i="1"/>
  <c r="AZ1649" i="1" s="1"/>
  <c r="AY1694" i="1"/>
  <c r="AZ1694" i="1" s="1"/>
  <c r="AU364" i="1"/>
  <c r="AV364" i="1" s="1"/>
  <c r="A364" i="1" s="1"/>
  <c r="AY1209" i="1"/>
  <c r="AZ1209" i="1" s="1"/>
  <c r="AY259" i="1"/>
  <c r="AZ259" i="1" s="1"/>
  <c r="AU1141" i="1"/>
  <c r="AV1141" i="1" s="1"/>
  <c r="A1141" i="1" s="1"/>
  <c r="AY327" i="1"/>
  <c r="AZ327" i="1" s="1"/>
  <c r="AY305" i="1"/>
  <c r="AZ305" i="1" s="1"/>
  <c r="AU64" i="1"/>
  <c r="AV64" i="1" s="1"/>
  <c r="A64" i="1" s="1"/>
  <c r="AY760" i="1"/>
  <c r="AZ760" i="1" s="1"/>
  <c r="AU737" i="1"/>
  <c r="AV737" i="1" s="1"/>
  <c r="A737" i="1" s="1"/>
  <c r="AY75" i="1"/>
  <c r="AZ75" i="1" s="1"/>
  <c r="AY152" i="1"/>
  <c r="AZ152" i="1" s="1"/>
  <c r="AU1016" i="1"/>
  <c r="AV1016" i="1" s="1"/>
  <c r="A1016" i="1" s="1"/>
  <c r="AU1148" i="1"/>
  <c r="AV1148" i="1" s="1"/>
  <c r="A1148" i="1" s="1"/>
  <c r="AY1459" i="1"/>
  <c r="AZ1459" i="1" s="1"/>
  <c r="AY840" i="1"/>
  <c r="AZ840" i="1" s="1"/>
  <c r="AY1005" i="1"/>
  <c r="AZ1005" i="1" s="1"/>
  <c r="AU762" i="1"/>
  <c r="AV762" i="1" s="1"/>
  <c r="A762" i="1" s="1"/>
  <c r="AY1162" i="1"/>
  <c r="AZ1162" i="1" s="1"/>
  <c r="AU91" i="1"/>
  <c r="AV91" i="1" s="1"/>
  <c r="A91" i="1" s="1"/>
  <c r="AY61" i="1"/>
  <c r="AZ61" i="1" s="1"/>
  <c r="AY1023" i="1"/>
  <c r="AZ1023" i="1" s="1"/>
  <c r="AU320" i="1"/>
  <c r="AV320" i="1" s="1"/>
  <c r="A320" i="1" s="1"/>
  <c r="AY701" i="1"/>
  <c r="AZ701" i="1" s="1"/>
  <c r="AU1041" i="1"/>
  <c r="AV1041" i="1" s="1"/>
  <c r="A1041" i="1" s="1"/>
  <c r="AU1557" i="1"/>
  <c r="AV1557" i="1" s="1"/>
  <c r="A1557" i="1" s="1"/>
  <c r="AU830" i="1"/>
  <c r="AV830" i="1" s="1"/>
  <c r="A830" i="1" s="1"/>
  <c r="AY1509" i="1"/>
  <c r="AZ1509" i="1" s="1"/>
  <c r="AU1380" i="1"/>
  <c r="AV1380" i="1" s="1"/>
  <c r="A1380" i="1" s="1"/>
  <c r="AU1616" i="1"/>
  <c r="AV1616" i="1" s="1"/>
  <c r="A1616" i="1" s="1"/>
  <c r="AY1838" i="1"/>
  <c r="AZ1838" i="1" s="1"/>
  <c r="AY418" i="1"/>
  <c r="AZ418" i="1" s="1"/>
  <c r="AU1027" i="1"/>
  <c r="AV1027" i="1" s="1"/>
  <c r="A1027" i="1" s="1"/>
  <c r="AY1236" i="1"/>
  <c r="AZ1236" i="1" s="1"/>
  <c r="AY240" i="1"/>
  <c r="AZ240" i="1" s="1"/>
  <c r="AU511" i="1"/>
  <c r="AV511" i="1" s="1"/>
  <c r="A511" i="1" s="1"/>
  <c r="AU1094" i="1"/>
  <c r="AV1094" i="1" s="1"/>
  <c r="A1094" i="1" s="1"/>
  <c r="AY1151" i="1"/>
  <c r="AZ1151" i="1" s="1"/>
  <c r="AY1431" i="1"/>
  <c r="AZ1431" i="1" s="1"/>
  <c r="AY1996" i="1"/>
  <c r="AZ1996" i="1" s="1"/>
  <c r="AY1362" i="1"/>
  <c r="AZ1362" i="1" s="1"/>
  <c r="AY811" i="1"/>
  <c r="AZ811" i="1" s="1"/>
  <c r="AU881" i="1"/>
  <c r="AV881" i="1" s="1"/>
  <c r="A881" i="1" s="1"/>
  <c r="AU1250" i="1"/>
  <c r="AV1250" i="1" s="1"/>
  <c r="A1250" i="1" s="1"/>
  <c r="AY339" i="1"/>
  <c r="AZ339" i="1" s="1"/>
  <c r="AY965" i="1"/>
  <c r="AZ965" i="1" s="1"/>
  <c r="AY1183" i="1"/>
  <c r="AZ1183" i="1" s="1"/>
  <c r="AU1493" i="1"/>
  <c r="AV1493" i="1" s="1"/>
  <c r="A1493" i="1" s="1"/>
  <c r="AU983" i="1"/>
  <c r="AV983" i="1" s="1"/>
  <c r="A983" i="1" s="1"/>
  <c r="AY401" i="1"/>
  <c r="AZ401" i="1" s="1"/>
  <c r="AU1240" i="1"/>
  <c r="AV1240" i="1" s="1"/>
  <c r="A1240" i="1" s="1"/>
  <c r="AY180" i="1"/>
  <c r="AZ180" i="1" s="1"/>
  <c r="AU55" i="1"/>
  <c r="AV55" i="1" s="1"/>
  <c r="A55" i="1" s="1"/>
  <c r="AY1786" i="1"/>
  <c r="AZ1786" i="1" s="1"/>
  <c r="AY436" i="1"/>
  <c r="AZ436" i="1" s="1"/>
  <c r="AU193" i="1"/>
  <c r="AV193" i="1" s="1"/>
  <c r="A193" i="1" s="1"/>
  <c r="AY1022" i="1"/>
  <c r="AZ1022" i="1" s="1"/>
  <c r="AY1390" i="1"/>
  <c r="AZ1390" i="1" s="1"/>
  <c r="AU1414" i="1"/>
  <c r="AV1414" i="1" s="1"/>
  <c r="A1414" i="1" s="1"/>
  <c r="AY1807" i="1"/>
  <c r="AZ1807" i="1" s="1"/>
  <c r="AY624" i="1"/>
  <c r="AZ624" i="1" s="1"/>
  <c r="AU1340" i="1"/>
  <c r="AV1340" i="1" s="1"/>
  <c r="A1340" i="1" s="1"/>
  <c r="AY208" i="1"/>
  <c r="AZ208" i="1" s="1"/>
  <c r="AY80" i="1"/>
  <c r="AZ80" i="1" s="1"/>
  <c r="AY650" i="1"/>
  <c r="AZ650" i="1" s="1"/>
  <c r="AU247" i="1"/>
  <c r="AV247" i="1" s="1"/>
  <c r="A247" i="1" s="1"/>
  <c r="AU560" i="1"/>
  <c r="AV560" i="1" s="1"/>
  <c r="A560" i="1" s="1"/>
  <c r="AU997" i="1"/>
  <c r="AV997" i="1" s="1"/>
  <c r="A997" i="1" s="1"/>
  <c r="AU422" i="1"/>
  <c r="AV422" i="1" s="1"/>
  <c r="A422" i="1" s="1"/>
  <c r="AU1896" i="1"/>
  <c r="AV1896" i="1" s="1"/>
  <c r="A1896" i="1" s="1"/>
  <c r="AY576" i="1"/>
  <c r="AZ576" i="1" s="1"/>
  <c r="AY591" i="1"/>
  <c r="AZ591" i="1" s="1"/>
  <c r="AU1061" i="1"/>
  <c r="AV1061" i="1" s="1"/>
  <c r="A1061" i="1" s="1"/>
  <c r="AU855" i="1"/>
  <c r="AV855" i="1" s="1"/>
  <c r="A855" i="1" s="1"/>
  <c r="AY820" i="1"/>
  <c r="AZ820" i="1" s="1"/>
  <c r="AU1327" i="1"/>
  <c r="AV1327" i="1" s="1"/>
  <c r="A1327" i="1" s="1"/>
  <c r="AY13" i="1"/>
  <c r="AZ13" i="1" s="1"/>
  <c r="AU307" i="1"/>
  <c r="AV307" i="1" s="1"/>
  <c r="A307" i="1" s="1"/>
  <c r="AU230" i="1"/>
  <c r="AV230" i="1" s="1"/>
  <c r="A230" i="1" s="1"/>
  <c r="AU499" i="1"/>
  <c r="AV499" i="1" s="1"/>
  <c r="A499" i="1" s="1"/>
  <c r="AU1107" i="1"/>
  <c r="AV1107" i="1" s="1"/>
  <c r="A1107" i="1" s="1"/>
  <c r="AU449" i="1"/>
  <c r="AV449" i="1" s="1"/>
  <c r="A449" i="1" s="1"/>
  <c r="AY538" i="1"/>
  <c r="AZ538" i="1" s="1"/>
  <c r="AY1311" i="1"/>
  <c r="AZ1311" i="1" s="1"/>
  <c r="AU201" i="1"/>
  <c r="AV201" i="1" s="1"/>
  <c r="A201" i="1" s="1"/>
  <c r="AY951" i="1"/>
  <c r="AZ951" i="1" s="1"/>
  <c r="AU1154" i="1"/>
  <c r="AV1154" i="1" s="1"/>
  <c r="A1154" i="1" s="1"/>
  <c r="AY1369" i="1"/>
  <c r="AZ1369" i="1" s="1"/>
  <c r="AU415" i="1"/>
  <c r="AV415" i="1" s="1"/>
  <c r="A415" i="1" s="1"/>
  <c r="AU335" i="1"/>
  <c r="AV335" i="1" s="1"/>
  <c r="A335" i="1" s="1"/>
  <c r="AU36" i="1"/>
  <c r="AV36" i="1" s="1"/>
  <c r="A36" i="1" s="1"/>
  <c r="AU442" i="1"/>
  <c r="AV442" i="1" s="1"/>
  <c r="A442" i="1" s="1"/>
  <c r="AY1112" i="1"/>
  <c r="AZ1112" i="1" s="1"/>
  <c r="AU1726" i="1"/>
  <c r="AV1726" i="1" s="1"/>
  <c r="A1726" i="1" s="1"/>
  <c r="AY1995" i="1"/>
  <c r="AZ1995" i="1" s="1"/>
  <c r="AU348" i="1"/>
  <c r="AV348" i="1" s="1"/>
  <c r="A348" i="1" s="1"/>
  <c r="AY1211" i="1"/>
  <c r="AZ1211" i="1" s="1"/>
  <c r="AU142" i="1"/>
  <c r="AV142" i="1" s="1"/>
  <c r="A142" i="1" s="1"/>
  <c r="AU488" i="1"/>
  <c r="AV488" i="1" s="1"/>
  <c r="A488" i="1" s="1"/>
  <c r="AU831" i="1"/>
  <c r="AV831" i="1" s="1"/>
  <c r="A831" i="1" s="1"/>
  <c r="AU1441" i="1"/>
  <c r="AV1441" i="1" s="1"/>
  <c r="A1441" i="1" s="1"/>
  <c r="AU755" i="1"/>
  <c r="AV755" i="1" s="1"/>
  <c r="A755" i="1" s="1"/>
  <c r="AU1019" i="1"/>
  <c r="AV1019" i="1" s="1"/>
  <c r="A1019" i="1" s="1"/>
  <c r="AU857" i="1"/>
  <c r="AV857" i="1" s="1"/>
  <c r="A857" i="1" s="1"/>
  <c r="AY1115" i="1"/>
  <c r="AZ1115" i="1" s="1"/>
  <c r="AY1217" i="1"/>
  <c r="AZ1217" i="1" s="1"/>
  <c r="AU433" i="1"/>
  <c r="AV433" i="1" s="1"/>
  <c r="A433" i="1" s="1"/>
  <c r="AY1294" i="1"/>
  <c r="AZ1294" i="1" s="1"/>
  <c r="AY1830" i="1"/>
  <c r="AZ1830" i="1" s="1"/>
  <c r="AU458" i="1"/>
  <c r="AV458" i="1" s="1"/>
  <c r="A458" i="1" s="1"/>
  <c r="AY251" i="1"/>
  <c r="AZ251" i="1" s="1"/>
  <c r="AY425" i="1"/>
  <c r="AZ425" i="1" s="1"/>
  <c r="AY169" i="1"/>
  <c r="AZ169" i="1" s="1"/>
  <c r="AY1018" i="1"/>
  <c r="AZ1018" i="1" s="1"/>
  <c r="AY517" i="1"/>
  <c r="AZ517" i="1" s="1"/>
  <c r="AU905" i="1"/>
  <c r="AV905" i="1" s="1"/>
  <c r="A905" i="1" s="1"/>
  <c r="AY1220" i="1"/>
  <c r="AZ1220" i="1" s="1"/>
  <c r="AY1305" i="1"/>
  <c r="AZ1305" i="1" s="1"/>
  <c r="AU1150" i="1"/>
  <c r="AV1150" i="1" s="1"/>
  <c r="A1150" i="1" s="1"/>
  <c r="AY1457" i="1"/>
  <c r="AZ1457" i="1" s="1"/>
  <c r="AU1718" i="1"/>
  <c r="AV1718" i="1" s="1"/>
  <c r="A1718" i="1" s="1"/>
  <c r="AU1694" i="1"/>
  <c r="AV1694" i="1" s="1"/>
  <c r="A1694" i="1" s="1"/>
  <c r="AY1737" i="1"/>
  <c r="AZ1737" i="1" s="1"/>
  <c r="AU492" i="1"/>
  <c r="AV492" i="1" s="1"/>
  <c r="A492" i="1" s="1"/>
  <c r="AU938" i="1"/>
  <c r="AV938" i="1" s="1"/>
  <c r="A938" i="1" s="1"/>
  <c r="AY24" i="1"/>
  <c r="AZ24" i="1" s="1"/>
  <c r="AU233" i="1"/>
  <c r="AV233" i="1" s="1"/>
  <c r="A233" i="1" s="1"/>
  <c r="AU184" i="1"/>
  <c r="AV184" i="1" s="1"/>
  <c r="A184" i="1" s="1"/>
  <c r="AU153" i="1"/>
  <c r="AV153" i="1" s="1"/>
  <c r="A153" i="1" s="1"/>
  <c r="AU769" i="1"/>
  <c r="AV769" i="1" s="1"/>
  <c r="A769" i="1" s="1"/>
  <c r="AY464" i="1"/>
  <c r="AZ464" i="1" s="1"/>
  <c r="AU1349" i="1"/>
  <c r="AV1349" i="1" s="1"/>
  <c r="A1349" i="1" s="1"/>
  <c r="AU1247" i="1"/>
  <c r="AV1247" i="1" s="1"/>
  <c r="A1247" i="1" s="1"/>
  <c r="AU1470" i="1"/>
  <c r="AV1470" i="1" s="1"/>
  <c r="A1470" i="1" s="1"/>
  <c r="AY1502" i="1"/>
  <c r="AZ1502" i="1" s="1"/>
  <c r="AY157" i="1"/>
  <c r="AZ157" i="1" s="1"/>
  <c r="AY628" i="1"/>
  <c r="AZ628" i="1" s="1"/>
  <c r="AY762" i="1"/>
  <c r="AZ762" i="1" s="1"/>
  <c r="AY584" i="1"/>
  <c r="AZ584" i="1" s="1"/>
  <c r="AY696" i="1"/>
  <c r="AZ696" i="1" s="1"/>
  <c r="AY1113" i="1"/>
  <c r="AZ1113" i="1" s="1"/>
  <c r="AU1435" i="1"/>
  <c r="AV1435" i="1" s="1"/>
  <c r="A1435" i="1" s="1"/>
  <c r="AY167" i="1"/>
  <c r="AZ167" i="1" s="1"/>
  <c r="AU552" i="1"/>
  <c r="AV552" i="1" s="1"/>
  <c r="A552" i="1" s="1"/>
  <c r="AY1314" i="1"/>
  <c r="AZ1314" i="1" s="1"/>
  <c r="AY1078" i="1"/>
  <c r="AZ1078" i="1" s="1"/>
  <c r="AY686" i="1"/>
  <c r="AZ686" i="1" s="1"/>
  <c r="AY318" i="1"/>
  <c r="AZ318" i="1" s="1"/>
  <c r="AY351" i="1"/>
  <c r="AZ351" i="1" s="1"/>
  <c r="AU303" i="1"/>
  <c r="AV303" i="1" s="1"/>
  <c r="A303" i="1" s="1"/>
  <c r="AU1592" i="1"/>
  <c r="AV1592" i="1" s="1"/>
  <c r="A1592" i="1" s="1"/>
  <c r="AU894" i="1"/>
  <c r="AV894" i="1" s="1"/>
  <c r="A894" i="1" s="1"/>
  <c r="AU57" i="1"/>
  <c r="AV57" i="1" s="1"/>
  <c r="A57" i="1" s="1"/>
  <c r="AY1271" i="1"/>
  <c r="AZ1271" i="1" s="1"/>
  <c r="AY1739" i="1"/>
  <c r="AZ1739" i="1" s="1"/>
  <c r="AU1073" i="1"/>
  <c r="AV1073" i="1" s="1"/>
  <c r="A1073" i="1" s="1"/>
  <c r="AU1792" i="1"/>
  <c r="AV1792" i="1" s="1"/>
  <c r="A1792" i="1" s="1"/>
  <c r="AU1833" i="1"/>
  <c r="AV1833" i="1" s="1"/>
  <c r="A1833" i="1" s="1"/>
  <c r="AU1065" i="1"/>
  <c r="AV1065" i="1" s="1"/>
  <c r="A1065" i="1" s="1"/>
  <c r="AU1347" i="1"/>
  <c r="AV1347" i="1" s="1"/>
  <c r="A1347" i="1" s="1"/>
  <c r="AY1414" i="1"/>
  <c r="AZ1414" i="1" s="1"/>
  <c r="AU858" i="1"/>
  <c r="AV858" i="1" s="1"/>
  <c r="A858" i="1" s="1"/>
  <c r="AY879" i="1"/>
  <c r="AZ879" i="1" s="1"/>
  <c r="AY1340" i="1"/>
  <c r="AZ1340" i="1" s="1"/>
  <c r="AU354" i="1"/>
  <c r="AV354" i="1" s="1"/>
  <c r="A354" i="1" s="1"/>
  <c r="AY1304" i="1"/>
  <c r="AZ1304" i="1" s="1"/>
  <c r="AY330" i="1"/>
  <c r="AZ330" i="1" s="1"/>
  <c r="AU578" i="1"/>
  <c r="AV578" i="1" s="1"/>
  <c r="A578" i="1" s="1"/>
  <c r="AY560" i="1"/>
  <c r="AZ560" i="1" s="1"/>
  <c r="AU1389" i="1"/>
  <c r="AV1389" i="1" s="1"/>
  <c r="A1389" i="1" s="1"/>
  <c r="AU557" i="1"/>
  <c r="AV557" i="1" s="1"/>
  <c r="A557" i="1" s="1"/>
  <c r="AU1226" i="1"/>
  <c r="AV1226" i="1" s="1"/>
  <c r="A1226" i="1" s="1"/>
  <c r="AU1637" i="1"/>
  <c r="AV1637" i="1" s="1"/>
  <c r="A1637" i="1" s="1"/>
  <c r="AY1896" i="1"/>
  <c r="AZ1896" i="1" s="1"/>
  <c r="AU970" i="1"/>
  <c r="AV970" i="1" s="1"/>
  <c r="A970" i="1" s="1"/>
  <c r="AY1482" i="1"/>
  <c r="AZ1482" i="1" s="1"/>
  <c r="AY288" i="1"/>
  <c r="AZ288" i="1" s="1"/>
  <c r="AU1083" i="1"/>
  <c r="AV1083" i="1" s="1"/>
  <c r="A1083" i="1" s="1"/>
  <c r="AY1327" i="1"/>
  <c r="AZ1327" i="1" s="1"/>
  <c r="AY434" i="1"/>
  <c r="AZ434" i="1" s="1"/>
  <c r="AU1046" i="1"/>
  <c r="AV1046" i="1" s="1"/>
  <c r="A1046" i="1" s="1"/>
  <c r="AY230" i="1"/>
  <c r="AZ230" i="1" s="1"/>
  <c r="AY480" i="1"/>
  <c r="AZ480" i="1" s="1"/>
  <c r="AU725" i="1"/>
  <c r="AV725" i="1" s="1"/>
  <c r="A725" i="1" s="1"/>
  <c r="AU1070" i="1"/>
  <c r="AV1070" i="1" s="1"/>
  <c r="A1070" i="1" s="1"/>
  <c r="AY1107" i="1"/>
  <c r="AZ1107" i="1" s="1"/>
  <c r="AY216" i="1"/>
  <c r="AZ216" i="1" s="1"/>
  <c r="AU1935" i="1"/>
  <c r="AV1935" i="1" s="1"/>
  <c r="A1935" i="1" s="1"/>
  <c r="AU913" i="1"/>
  <c r="AV913" i="1" s="1"/>
  <c r="A913" i="1" s="1"/>
  <c r="AU808" i="1"/>
  <c r="AV808" i="1" s="1"/>
  <c r="A808" i="1" s="1"/>
  <c r="AU991" i="1"/>
  <c r="AV991" i="1" s="1"/>
  <c r="A991" i="1" s="1"/>
  <c r="AY36" i="1"/>
  <c r="AZ36" i="1" s="1"/>
  <c r="AY442" i="1"/>
  <c r="AZ442" i="1" s="1"/>
  <c r="AY973" i="1"/>
  <c r="AZ973" i="1" s="1"/>
  <c r="AU1233" i="1"/>
  <c r="AV1233" i="1" s="1"/>
  <c r="A1233" i="1" s="1"/>
  <c r="AY1310" i="1"/>
  <c r="AZ1310" i="1" s="1"/>
  <c r="AU1503" i="1"/>
  <c r="AV1503" i="1" s="1"/>
  <c r="A1503" i="1" s="1"/>
  <c r="AY1726" i="1"/>
  <c r="AZ1726" i="1" s="1"/>
  <c r="AU1982" i="1"/>
  <c r="AV1982" i="1" s="1"/>
  <c r="A1982" i="1" s="1"/>
  <c r="AY348" i="1"/>
  <c r="AZ348" i="1" s="1"/>
  <c r="AY142" i="1"/>
  <c r="AZ142" i="1" s="1"/>
  <c r="AY488" i="1"/>
  <c r="AZ488" i="1" s="1"/>
  <c r="AY1063" i="1"/>
  <c r="AZ1063" i="1" s="1"/>
  <c r="AY1124" i="1"/>
  <c r="AZ1124" i="1" s="1"/>
  <c r="AU409" i="1"/>
  <c r="AV409" i="1" s="1"/>
  <c r="A409" i="1" s="1"/>
  <c r="AU407" i="1"/>
  <c r="AV407" i="1" s="1"/>
  <c r="A407" i="1" s="1"/>
  <c r="AY104" i="1"/>
  <c r="AZ104" i="1" s="1"/>
  <c r="AY346" i="1"/>
  <c r="AZ346" i="1" s="1"/>
  <c r="AY319" i="1"/>
  <c r="AZ319" i="1" s="1"/>
  <c r="AY1587" i="1"/>
  <c r="AZ1587" i="1" s="1"/>
  <c r="AU592" i="1"/>
  <c r="AV592" i="1" s="1"/>
  <c r="A592" i="1" s="1"/>
  <c r="AY857" i="1"/>
  <c r="AZ857" i="1" s="1"/>
  <c r="AU1224" i="1"/>
  <c r="AV1224" i="1" s="1"/>
  <c r="A1224" i="1" s="1"/>
  <c r="AU1201" i="1"/>
  <c r="AV1201" i="1" s="1"/>
  <c r="A1201" i="1" s="1"/>
  <c r="AY1358" i="1"/>
  <c r="AZ1358" i="1" s="1"/>
  <c r="AU754" i="1"/>
  <c r="AV754" i="1" s="1"/>
  <c r="A754" i="1" s="1"/>
  <c r="AU1563" i="1"/>
  <c r="AV1563" i="1" s="1"/>
  <c r="A1563" i="1" s="1"/>
  <c r="AU1764" i="1"/>
  <c r="AV1764" i="1" s="1"/>
  <c r="A1764" i="1" s="1"/>
  <c r="AU1815" i="1"/>
  <c r="AV1815" i="1" s="1"/>
  <c r="A1815" i="1" s="1"/>
  <c r="AU720" i="1"/>
  <c r="AV720" i="1" s="1"/>
  <c r="A720" i="1" s="1"/>
  <c r="AY1130" i="1"/>
  <c r="AZ1130" i="1" s="1"/>
  <c r="AY1355" i="1"/>
  <c r="AZ1355" i="1" s="1"/>
  <c r="AU119" i="1"/>
  <c r="AV119" i="1" s="1"/>
  <c r="A119" i="1" s="1"/>
  <c r="AU655" i="1"/>
  <c r="AV655" i="1" s="1"/>
  <c r="A655" i="1" s="1"/>
  <c r="AU1021" i="1"/>
  <c r="AV1021" i="1" s="1"/>
  <c r="A1021" i="1" s="1"/>
  <c r="AY85" i="1"/>
  <c r="AZ85" i="1" s="1"/>
  <c r="AY905" i="1"/>
  <c r="AZ905" i="1" s="1"/>
  <c r="AU1286" i="1"/>
  <c r="AV1286" i="1" s="1"/>
  <c r="A1286" i="1" s="1"/>
  <c r="AU1419" i="1"/>
  <c r="AV1419" i="1" s="1"/>
  <c r="A1419" i="1" s="1"/>
  <c r="AU1440" i="1"/>
  <c r="AV1440" i="1" s="1"/>
  <c r="A1440" i="1" s="1"/>
  <c r="AU1541" i="1"/>
  <c r="AV1541" i="1" s="1"/>
  <c r="A1541" i="1" s="1"/>
  <c r="AY1615" i="1"/>
  <c r="AZ1615" i="1" s="1"/>
  <c r="AY1627" i="1"/>
  <c r="AZ1627" i="1" s="1"/>
  <c r="AY1718" i="1"/>
  <c r="AZ1718" i="1" s="1"/>
  <c r="AU1755" i="1"/>
  <c r="AV1755" i="1" s="1"/>
  <c r="A1755" i="1" s="1"/>
  <c r="AU215" i="1"/>
  <c r="AV215" i="1" s="1"/>
  <c r="A215" i="1" s="1"/>
  <c r="AY364" i="1"/>
  <c r="AZ364" i="1" s="1"/>
  <c r="AU705" i="1"/>
  <c r="AV705" i="1" s="1"/>
  <c r="A705" i="1" s="1"/>
  <c r="AY1141" i="1"/>
  <c r="AZ1141" i="1" s="1"/>
  <c r="AU626" i="1"/>
  <c r="AV626" i="1" s="1"/>
  <c r="A626" i="1" s="1"/>
  <c r="AY938" i="1"/>
  <c r="AZ938" i="1" s="1"/>
  <c r="AY64" i="1"/>
  <c r="AZ64" i="1" s="1"/>
  <c r="AY233" i="1"/>
  <c r="AZ233" i="1" s="1"/>
  <c r="AY184" i="1"/>
  <c r="AZ184" i="1" s="1"/>
  <c r="AU908" i="1"/>
  <c r="AV908" i="1" s="1"/>
  <c r="A908" i="1" s="1"/>
  <c r="AU989" i="1"/>
  <c r="AV989" i="1" s="1"/>
  <c r="A989" i="1" s="1"/>
  <c r="AY769" i="1"/>
  <c r="AZ769" i="1" s="1"/>
  <c r="AU777" i="1"/>
  <c r="AV777" i="1" s="1"/>
  <c r="A777" i="1" s="1"/>
  <c r="AY1016" i="1"/>
  <c r="AZ1016" i="1" s="1"/>
  <c r="AY1148" i="1"/>
  <c r="AZ1148" i="1" s="1"/>
  <c r="AU1442" i="1"/>
  <c r="AV1442" i="1" s="1"/>
  <c r="A1442" i="1" s="1"/>
  <c r="AU1468" i="1"/>
  <c r="AV1468" i="1" s="1"/>
  <c r="A1468" i="1" s="1"/>
  <c r="AU1524" i="1"/>
  <c r="AV1524" i="1" s="1"/>
  <c r="A1524" i="1" s="1"/>
  <c r="AU229" i="1"/>
  <c r="AV229" i="1" s="1"/>
  <c r="A229" i="1" s="1"/>
  <c r="AY140" i="1"/>
  <c r="AZ140" i="1" s="1"/>
  <c r="AU652" i="1"/>
  <c r="AV652" i="1" s="1"/>
  <c r="A652" i="1" s="1"/>
  <c r="AY421" i="1"/>
  <c r="AZ421" i="1" s="1"/>
  <c r="AY372" i="1"/>
  <c r="AZ372" i="1" s="1"/>
  <c r="AU550" i="1"/>
  <c r="AV550" i="1" s="1"/>
  <c r="A550" i="1" s="1"/>
  <c r="AY1443" i="1"/>
  <c r="AZ1443" i="1" s="1"/>
  <c r="AU899" i="1"/>
  <c r="AV899" i="1" s="1"/>
  <c r="A899" i="1" s="1"/>
  <c r="AU1546" i="1"/>
  <c r="AV1546" i="1" s="1"/>
  <c r="A1546" i="1" s="1"/>
  <c r="AU1838" i="1"/>
  <c r="AV1838" i="1" s="1"/>
  <c r="A1838" i="1" s="1"/>
  <c r="AU417" i="1"/>
  <c r="AV417" i="1" s="1"/>
  <c r="A417" i="1" s="1"/>
  <c r="AY1144" i="1"/>
  <c r="AZ1144" i="1" s="1"/>
  <c r="AY1450" i="1"/>
  <c r="AZ1450" i="1" s="1"/>
  <c r="AY1864" i="1"/>
  <c r="AZ1864" i="1" s="1"/>
  <c r="AY1499" i="1"/>
  <c r="AZ1499" i="1" s="1"/>
  <c r="AY1665" i="1"/>
  <c r="AZ1665" i="1" s="1"/>
  <c r="AY1085" i="1"/>
  <c r="AZ1085" i="1" s="1"/>
  <c r="AY1779" i="1"/>
  <c r="AZ1779" i="1" s="1"/>
  <c r="AY1024" i="1"/>
  <c r="AZ1024" i="1" s="1"/>
  <c r="AY1811" i="1"/>
  <c r="AZ1811" i="1" s="1"/>
  <c r="AY1177" i="1"/>
  <c r="AZ1177" i="1" s="1"/>
  <c r="AY956" i="1"/>
  <c r="AZ956" i="1" s="1"/>
  <c r="AY1160" i="1"/>
  <c r="AZ1160" i="1" s="1"/>
  <c r="AY1610" i="1"/>
  <c r="AZ1610" i="1" s="1"/>
  <c r="AY1716" i="1"/>
  <c r="AZ1716" i="1" s="1"/>
  <c r="AY1621" i="1"/>
  <c r="AZ1621" i="1" s="1"/>
  <c r="AY1367" i="1"/>
  <c r="AZ1367" i="1" s="1"/>
  <c r="AY2014" i="1"/>
  <c r="AZ2014" i="1" s="1"/>
  <c r="AY1827" i="1"/>
  <c r="AZ1827" i="1" s="1"/>
  <c r="AY1475" i="1"/>
  <c r="AZ1475" i="1" s="1"/>
  <c r="AY1339" i="1"/>
  <c r="AZ1339" i="1" s="1"/>
  <c r="AY1422" i="1"/>
  <c r="AZ1422" i="1" s="1"/>
  <c r="AY1559" i="1"/>
  <c r="AZ1559" i="1" s="1"/>
  <c r="AY1505" i="1"/>
  <c r="AZ1505" i="1" s="1"/>
  <c r="AY1661" i="1"/>
  <c r="AZ1661" i="1" s="1"/>
  <c r="AY1588" i="1"/>
  <c r="AZ1588" i="1" s="1"/>
  <c r="AY960" i="1"/>
  <c r="AZ960" i="1" s="1"/>
  <c r="AY1438" i="1"/>
  <c r="AZ1438" i="1" s="1"/>
  <c r="AY1950" i="1"/>
  <c r="AZ1950" i="1" s="1"/>
  <c r="AY1344" i="1"/>
  <c r="AZ1344" i="1" s="1"/>
  <c r="AY962" i="1"/>
  <c r="AZ962" i="1" s="1"/>
  <c r="AY1471" i="1"/>
  <c r="AZ1471" i="1" s="1"/>
  <c r="AY1406" i="1"/>
  <c r="AZ1406" i="1" s="1"/>
  <c r="AY1931" i="1"/>
  <c r="AZ1931" i="1" s="1"/>
  <c r="AY1258" i="1"/>
  <c r="AZ1258" i="1" s="1"/>
  <c r="AY1394" i="1"/>
  <c r="AZ1394" i="1" s="1"/>
  <c r="AY1180" i="1"/>
  <c r="AZ1180" i="1" s="1"/>
  <c r="AY1944" i="1"/>
  <c r="AZ1944" i="1" s="1"/>
  <c r="AY1374" i="1"/>
  <c r="AZ1374" i="1" s="1"/>
  <c r="AY1787" i="1"/>
  <c r="AZ1787" i="1" s="1"/>
  <c r="AY1619" i="1"/>
  <c r="AZ1619" i="1" s="1"/>
  <c r="AY1985" i="1"/>
  <c r="AZ1985" i="1" s="1"/>
  <c r="AY1157" i="1"/>
  <c r="AZ1157" i="1" s="1"/>
  <c r="AY1578" i="1"/>
  <c r="AZ1578" i="1" s="1"/>
  <c r="AY1907" i="1"/>
  <c r="AZ1907" i="1" s="1"/>
  <c r="AY1766" i="1"/>
  <c r="AZ1766" i="1" s="1"/>
  <c r="AY1680" i="1"/>
  <c r="AZ1680" i="1" s="1"/>
  <c r="AY1998" i="1"/>
  <c r="AZ1998" i="1" s="1"/>
  <c r="AY2009" i="1"/>
  <c r="AZ2009" i="1" s="1"/>
  <c r="AY1576" i="1"/>
  <c r="AZ1576" i="1" s="1"/>
  <c r="AY1297" i="1"/>
  <c r="AZ1297" i="1" s="1"/>
  <c r="AY1281" i="1"/>
  <c r="AZ1281" i="1" s="1"/>
  <c r="AY1466" i="1"/>
  <c r="AZ1466" i="1" s="1"/>
  <c r="AY1353" i="1"/>
  <c r="AZ1353" i="1" s="1"/>
  <c r="AY1722" i="1"/>
  <c r="AZ1722" i="1" s="1"/>
  <c r="AY1342" i="1"/>
  <c r="AZ1342" i="1" s="1"/>
  <c r="AY1095" i="1"/>
  <c r="AZ1095" i="1" s="1"/>
  <c r="AY1439" i="1"/>
  <c r="AZ1439" i="1" s="1"/>
  <c r="AY1434" i="1"/>
  <c r="AZ1434" i="1" s="1"/>
  <c r="AY1656" i="1"/>
  <c r="AZ1656" i="1" s="1"/>
  <c r="AY1673" i="1"/>
  <c r="AZ1673" i="1" s="1"/>
  <c r="AY1545" i="1"/>
  <c r="AZ1545" i="1" s="1"/>
  <c r="AY1618" i="1"/>
  <c r="AZ1618" i="1" s="1"/>
  <c r="AY1152" i="1"/>
  <c r="AZ1152" i="1" s="1"/>
  <c r="AY1780" i="1"/>
  <c r="AZ1780" i="1" s="1"/>
  <c r="AY1348" i="1"/>
  <c r="AZ1348" i="1" s="1"/>
  <c r="AY1159" i="1"/>
  <c r="AZ1159" i="1" s="1"/>
  <c r="AY1516" i="1"/>
  <c r="AZ1516" i="1" s="1"/>
  <c r="AY1195" i="1"/>
  <c r="AZ1195" i="1" s="1"/>
  <c r="AY1599" i="1"/>
  <c r="AZ1599" i="1" s="1"/>
  <c r="AY1690" i="1"/>
  <c r="AZ1690" i="1" s="1"/>
  <c r="AY1842" i="1"/>
  <c r="AZ1842" i="1" s="1"/>
  <c r="AY1590" i="1"/>
  <c r="AZ1590" i="1" s="1"/>
  <c r="AY1695" i="1"/>
  <c r="AZ1695" i="1" s="1"/>
  <c r="AY1498" i="1"/>
  <c r="AZ1498" i="1" s="1"/>
  <c r="AY1682" i="1"/>
  <c r="AZ1682" i="1" s="1"/>
  <c r="AY1688" i="1"/>
  <c r="AZ1688" i="1" s="1"/>
  <c r="AY1585" i="1"/>
  <c r="AZ1585" i="1" s="1"/>
  <c r="AY1733" i="1"/>
  <c r="AZ1733" i="1" s="1"/>
  <c r="AY1701" i="1"/>
  <c r="AZ1701" i="1" s="1"/>
  <c r="AY1865" i="1"/>
  <c r="AZ1865" i="1" s="1"/>
  <c r="AY1782" i="1"/>
  <c r="AZ1782" i="1" s="1"/>
  <c r="AY1810" i="1"/>
  <c r="AZ1810" i="1" s="1"/>
  <c r="AY1990" i="1"/>
  <c r="AZ1990" i="1" s="1"/>
  <c r="AY1771" i="1"/>
  <c r="AZ1771" i="1" s="1"/>
  <c r="AY1926" i="1"/>
  <c r="AZ1926" i="1" s="1"/>
  <c r="AY2000" i="1"/>
  <c r="AZ2000" i="1" s="1"/>
  <c r="AY1977" i="1"/>
  <c r="AZ1977" i="1" s="1"/>
  <c r="AY1853" i="1"/>
  <c r="AZ1853" i="1" s="1"/>
  <c r="AY1906" i="1"/>
  <c r="AZ1906" i="1" s="1"/>
  <c r="AY1987" i="1"/>
  <c r="AZ1987" i="1" s="1"/>
  <c r="AY1986" i="1"/>
  <c r="AZ1986" i="1" s="1"/>
  <c r="AY1111" i="1"/>
  <c r="AZ1111" i="1" s="1"/>
  <c r="AY1849" i="1"/>
  <c r="AZ1849" i="1" s="1"/>
  <c r="AY1774" i="1"/>
  <c r="AZ1774" i="1" s="1"/>
  <c r="AY1513" i="1"/>
  <c r="AZ1513" i="1" s="1"/>
  <c r="AY1252" i="1"/>
  <c r="AZ1252" i="1" s="1"/>
  <c r="AY1638" i="1"/>
  <c r="AZ1638" i="1" s="1"/>
  <c r="AY1783" i="1"/>
  <c r="AZ1783" i="1" s="1"/>
  <c r="AY1602" i="1"/>
  <c r="AZ1602" i="1" s="1"/>
  <c r="AY1854" i="1"/>
  <c r="AZ1854" i="1" s="1"/>
  <c r="AY1523" i="1"/>
  <c r="AZ1523" i="1" s="1"/>
  <c r="AY1677" i="1"/>
  <c r="AZ1677" i="1" s="1"/>
  <c r="AY1596" i="1"/>
  <c r="AZ1596" i="1" s="1"/>
  <c r="AY1655" i="1"/>
  <c r="AZ1655" i="1" s="1"/>
  <c r="AY1500" i="1"/>
  <c r="AZ1500" i="1" s="1"/>
  <c r="AY1601" i="1"/>
  <c r="AZ1601" i="1" s="1"/>
  <c r="AY1593" i="1"/>
  <c r="AZ1593" i="1" s="1"/>
  <c r="AY1784" i="1"/>
  <c r="AZ1784" i="1" s="1"/>
  <c r="AY1989" i="1"/>
  <c r="AZ1989" i="1" s="1"/>
  <c r="AY1806" i="1"/>
  <c r="AZ1806" i="1" s="1"/>
  <c r="AY1905" i="1"/>
  <c r="AZ1905" i="1" s="1"/>
  <c r="AY1904" i="1"/>
  <c r="AZ1904" i="1" s="1"/>
  <c r="AY1888" i="1"/>
  <c r="AZ1888" i="1" s="1"/>
  <c r="AY2006" i="1"/>
  <c r="AZ2006" i="1" s="1"/>
  <c r="AY1878" i="1"/>
  <c r="AZ1878" i="1" s="1"/>
  <c r="AY1361" i="1"/>
  <c r="AZ1361" i="1" s="1"/>
  <c r="AY1453" i="1"/>
  <c r="AZ1453" i="1" s="1"/>
  <c r="AY1449" i="1"/>
  <c r="AZ1449" i="1" s="1"/>
  <c r="AY1278" i="1"/>
  <c r="AZ1278" i="1" s="1"/>
  <c r="AY1735" i="1"/>
  <c r="AZ1735" i="1" s="1"/>
  <c r="AY1691" i="1"/>
  <c r="AZ1691" i="1" s="1"/>
  <c r="AY1640" i="1"/>
  <c r="AZ1640" i="1" s="1"/>
  <c r="AY1365" i="1"/>
  <c r="AZ1365" i="1" s="1"/>
  <c r="AY1841" i="1"/>
  <c r="AZ1841" i="1" s="1"/>
  <c r="AY1874" i="1"/>
  <c r="AZ1874" i="1" s="1"/>
  <c r="AY1308" i="1"/>
  <c r="AZ1308" i="1" s="1"/>
  <c r="AY1474" i="1"/>
  <c r="AZ1474" i="1" s="1"/>
  <c r="AY1867" i="1"/>
  <c r="AZ1867" i="1" s="1"/>
  <c r="AY1741" i="1"/>
  <c r="AZ1741" i="1" s="1"/>
  <c r="AY1799" i="1"/>
  <c r="AZ1799" i="1" s="1"/>
  <c r="AY1859" i="1"/>
  <c r="AZ1859" i="1" s="1"/>
  <c r="AY1866" i="1"/>
  <c r="AZ1866" i="1" s="1"/>
  <c r="AY1794" i="1"/>
  <c r="AZ1794" i="1" s="1"/>
  <c r="AY2001" i="1"/>
  <c r="AZ2001" i="1" s="1"/>
  <c r="AY1883" i="1"/>
  <c r="AZ1883" i="1" s="1"/>
  <c r="AY1992" i="1"/>
  <c r="AZ1992" i="1" s="1"/>
  <c r="AY2005" i="1"/>
  <c r="AZ2005" i="1" s="1"/>
  <c r="AY1816" i="1"/>
  <c r="AZ1816" i="1" s="1"/>
  <c r="AY1508" i="1"/>
  <c r="AZ1508" i="1" s="1"/>
  <c r="AY1487" i="1"/>
  <c r="AZ1487" i="1" s="1"/>
  <c r="AY1483" i="1"/>
  <c r="AZ1483" i="1" s="1"/>
  <c r="AY1613" i="1"/>
  <c r="AZ1613" i="1" s="1"/>
  <c r="AY1623" i="1"/>
  <c r="AZ1623" i="1" s="1"/>
  <c r="AY1535" i="1"/>
  <c r="AZ1535" i="1" s="1"/>
  <c r="AY1540" i="1"/>
  <c r="AZ1540" i="1" s="1"/>
  <c r="AY1817" i="1"/>
  <c r="AZ1817" i="1" s="1"/>
  <c r="AY1625" i="1"/>
  <c r="AZ1625" i="1" s="1"/>
  <c r="AY1683" i="1"/>
  <c r="AZ1683" i="1" s="1"/>
  <c r="AY1767" i="1"/>
  <c r="AZ1767" i="1" s="1"/>
  <c r="AY1728" i="1"/>
  <c r="AZ1728" i="1" s="1"/>
  <c r="AY1732" i="1"/>
  <c r="AZ1732" i="1" s="1"/>
  <c r="AY1915" i="1"/>
  <c r="AZ1915" i="1" s="1"/>
  <c r="AY1850" i="1"/>
  <c r="AZ1850" i="1" s="1"/>
  <c r="AY1869" i="1"/>
  <c r="AZ1869" i="1" s="1"/>
  <c r="AY1920" i="1"/>
  <c r="AZ1920" i="1" s="1"/>
  <c r="AY1511" i="1"/>
  <c r="AZ1511" i="1" s="1"/>
  <c r="AY1454" i="1"/>
  <c r="AZ1454" i="1" s="1"/>
  <c r="AY1560" i="1"/>
  <c r="AZ1560" i="1" s="1"/>
  <c r="AY1458" i="1"/>
  <c r="AZ1458" i="1" s="1"/>
  <c r="AY940" i="1"/>
  <c r="AZ940" i="1" s="1"/>
  <c r="AY1804" i="1"/>
  <c r="AZ1804" i="1" s="1"/>
  <c r="AY1392" i="1"/>
  <c r="AZ1392" i="1" s="1"/>
  <c r="AY1752" i="1"/>
  <c r="AZ1752" i="1" s="1"/>
  <c r="AY1834" i="1"/>
  <c r="AZ1834" i="1" s="1"/>
  <c r="AY1631" i="1"/>
  <c r="AZ1631" i="1" s="1"/>
  <c r="AY1617" i="1"/>
  <c r="AZ1617" i="1" s="1"/>
  <c r="AY1666" i="1"/>
  <c r="AZ1666" i="1" s="1"/>
  <c r="AY1376" i="1"/>
  <c r="AZ1376" i="1" s="1"/>
  <c r="AY1606" i="1"/>
  <c r="AZ1606" i="1" s="1"/>
  <c r="AY1744" i="1"/>
  <c r="AZ1744" i="1" s="1"/>
  <c r="AY1825" i="1"/>
  <c r="AZ1825" i="1" s="1"/>
  <c r="AY1727" i="1"/>
  <c r="AZ1727" i="1" s="1"/>
  <c r="AY1753" i="1"/>
  <c r="AZ1753" i="1" s="1"/>
  <c r="AY1945" i="1"/>
  <c r="AZ1945" i="1" s="1"/>
  <c r="AY1933" i="1"/>
  <c r="AZ1933" i="1" s="1"/>
  <c r="AY1893" i="1"/>
  <c r="AZ1893" i="1" s="1"/>
  <c r="AY1900" i="1"/>
  <c r="AZ1900" i="1" s="1"/>
  <c r="AY1814" i="1"/>
  <c r="AZ1814" i="1" s="1"/>
  <c r="AY2004" i="1"/>
  <c r="AZ2004" i="1" s="1"/>
  <c r="AY1943" i="1"/>
  <c r="AZ1943" i="1" s="1"/>
  <c r="AY1669" i="1"/>
  <c r="AZ1669" i="1" s="1"/>
  <c r="AY1583" i="1"/>
  <c r="AZ1583" i="1" s="1"/>
  <c r="AY1710" i="1"/>
  <c r="AZ1710" i="1" s="1"/>
  <c r="AY1552" i="1"/>
  <c r="AZ1552" i="1" s="1"/>
  <c r="AY1717" i="1"/>
  <c r="AZ1717" i="1" s="1"/>
  <c r="AY1444" i="1"/>
  <c r="AZ1444" i="1" s="1"/>
  <c r="AY1597" i="1"/>
  <c r="AZ1597" i="1" s="1"/>
  <c r="AY1539" i="1"/>
  <c r="AZ1539" i="1" s="1"/>
  <c r="AY1626" i="1"/>
  <c r="AZ1626" i="1" s="1"/>
  <c r="AY1678" i="1"/>
  <c r="AZ1678" i="1" s="1"/>
  <c r="AY1648" i="1"/>
  <c r="AZ1648" i="1" s="1"/>
  <c r="AY1997" i="1"/>
  <c r="AZ1997" i="1" s="1"/>
  <c r="AY1571" i="1"/>
  <c r="AZ1571" i="1" s="1"/>
  <c r="AY1686" i="1"/>
  <c r="AZ1686" i="1" s="1"/>
  <c r="AY1681" i="1"/>
  <c r="AZ1681" i="1" s="1"/>
  <c r="AY1819" i="1"/>
  <c r="AZ1819" i="1" s="1"/>
  <c r="AY1769" i="1"/>
  <c r="AZ1769" i="1" s="1"/>
  <c r="AY1882" i="1"/>
  <c r="AZ1882" i="1" s="1"/>
  <c r="AY1901" i="1"/>
  <c r="AZ1901" i="1" s="1"/>
  <c r="AY1884" i="1"/>
  <c r="AZ1884" i="1" s="1"/>
  <c r="AY1949" i="1"/>
  <c r="AZ1949" i="1" s="1"/>
  <c r="AY1899" i="1"/>
  <c r="AZ1899" i="1" s="1"/>
  <c r="AY2017" i="1"/>
  <c r="AZ2017" i="1" s="1"/>
  <c r="AY1959" i="1"/>
  <c r="AZ1959" i="1" s="1"/>
  <c r="AY1504" i="1"/>
  <c r="AZ1504" i="1" s="1"/>
  <c r="AY1812" i="1"/>
  <c r="AZ1812" i="1" s="1"/>
  <c r="AY1650" i="1"/>
  <c r="AZ1650" i="1" s="1"/>
  <c r="AY1770" i="1"/>
  <c r="AZ1770" i="1" s="1"/>
  <c r="AY1598" i="1"/>
  <c r="AZ1598" i="1" s="1"/>
  <c r="AY1831" i="1"/>
  <c r="AZ1831" i="1" s="1"/>
  <c r="AY1675" i="1"/>
  <c r="AZ1675" i="1" s="1"/>
  <c r="AY1734" i="1"/>
  <c r="AZ1734" i="1" s="1"/>
  <c r="AY1876" i="1"/>
  <c r="AZ1876" i="1" s="1"/>
  <c r="AY1709" i="1"/>
  <c r="AZ1709" i="1" s="1"/>
  <c r="AY1826" i="1"/>
  <c r="AZ1826" i="1" s="1"/>
  <c r="AY1856" i="1"/>
  <c r="AZ1856" i="1" s="1"/>
  <c r="AY1972" i="1"/>
  <c r="AZ1972" i="1" s="1"/>
  <c r="AY1889" i="1"/>
  <c r="AZ1889" i="1" s="1"/>
  <c r="AY1993" i="1"/>
  <c r="AZ1993" i="1" s="1"/>
  <c r="AY1890" i="1"/>
  <c r="AZ1890" i="1" s="1"/>
  <c r="AY1430" i="1"/>
  <c r="AZ1430" i="1" s="1"/>
  <c r="AY1489" i="1"/>
  <c r="AZ1489" i="1" s="1"/>
  <c r="AY1756" i="1"/>
  <c r="AZ1756" i="1" s="1"/>
  <c r="AY1802" i="1"/>
  <c r="AZ1802" i="1" s="1"/>
  <c r="AY1740" i="1"/>
  <c r="AZ1740" i="1" s="1"/>
  <c r="AY1743" i="1"/>
  <c r="AZ1743" i="1" s="1"/>
  <c r="AY1600" i="1"/>
  <c r="AZ1600" i="1" s="1"/>
  <c r="AY1336" i="1"/>
  <c r="AZ1336" i="1" s="1"/>
  <c r="AY1568" i="1"/>
  <c r="AZ1568" i="1" s="1"/>
  <c r="AY1803" i="1"/>
  <c r="AZ1803" i="1" s="1"/>
  <c r="AY1835" i="1"/>
  <c r="AZ1835" i="1" s="1"/>
  <c r="AY1405" i="1"/>
  <c r="AZ1405" i="1" s="1"/>
  <c r="AY1657" i="1"/>
  <c r="AZ1657" i="1" s="1"/>
  <c r="AY1521" i="1"/>
  <c r="AZ1521" i="1" s="1"/>
  <c r="AY1790" i="1"/>
  <c r="AZ1790" i="1" s="1"/>
  <c r="AY1433" i="1"/>
  <c r="AZ1433" i="1" s="1"/>
  <c r="AY1609" i="1"/>
  <c r="AZ1609" i="1" s="1"/>
  <c r="AY1923" i="1"/>
  <c r="AZ1923" i="1" s="1"/>
  <c r="AY1791" i="1"/>
  <c r="AZ1791" i="1" s="1"/>
  <c r="AY1909" i="1"/>
  <c r="AZ1909" i="1" s="1"/>
  <c r="AY1968" i="1"/>
  <c r="AZ1968" i="1" s="1"/>
  <c r="AY1918" i="1"/>
  <c r="AZ1918" i="1" s="1"/>
  <c r="AY1984" i="1"/>
  <c r="AZ1984" i="1" s="1"/>
  <c r="AY932" i="1"/>
  <c r="AZ932" i="1" s="1"/>
  <c r="AY947" i="1"/>
  <c r="AZ947" i="1" s="1"/>
  <c r="AY1009" i="1"/>
  <c r="AZ1009" i="1" s="1"/>
  <c r="AY1039" i="1"/>
  <c r="AZ1039" i="1" s="1"/>
  <c r="AY1234" i="1"/>
  <c r="AZ1234" i="1" s="1"/>
  <c r="AY1309" i="1"/>
  <c r="AZ1309" i="1" s="1"/>
  <c r="AY1391" i="1"/>
  <c r="AZ1391" i="1" s="1"/>
  <c r="AY884" i="1"/>
  <c r="AZ884" i="1" s="1"/>
  <c r="AY1064" i="1"/>
  <c r="AZ1064" i="1" s="1"/>
  <c r="AY1121" i="1"/>
  <c r="AZ1121" i="1" s="1"/>
  <c r="AY1214" i="1"/>
  <c r="AZ1214" i="1" s="1"/>
  <c r="AY1173" i="1"/>
  <c r="AZ1173" i="1" s="1"/>
  <c r="AY1246" i="1"/>
  <c r="AZ1246" i="1" s="1"/>
  <c r="AY1185" i="1"/>
  <c r="AZ1185" i="1" s="1"/>
  <c r="AY1328" i="1"/>
  <c r="AZ1328" i="1" s="1"/>
  <c r="AY1488" i="1"/>
  <c r="AZ1488" i="1" s="1"/>
  <c r="AY601" i="1"/>
  <c r="AZ601" i="1" s="1"/>
  <c r="AY853" i="1"/>
  <c r="AZ853" i="1" s="1"/>
  <c r="AY910" i="1"/>
  <c r="AZ910" i="1" s="1"/>
  <c r="AY1272" i="1"/>
  <c r="AZ1272" i="1" s="1"/>
  <c r="AY1522" i="1"/>
  <c r="AZ1522" i="1" s="1"/>
  <c r="AY1647" i="1"/>
  <c r="AZ1647" i="1" s="1"/>
  <c r="AY764" i="1"/>
  <c r="AZ764" i="1" s="1"/>
  <c r="AY1002" i="1"/>
  <c r="AZ1002" i="1" s="1"/>
  <c r="AY1097" i="1"/>
  <c r="AZ1097" i="1" s="1"/>
  <c r="AY1156" i="1"/>
  <c r="AZ1156" i="1" s="1"/>
  <c r="AY1230" i="1"/>
  <c r="AZ1230" i="1" s="1"/>
  <c r="AY1377" i="1"/>
  <c r="AZ1377" i="1" s="1"/>
  <c r="AY566" i="1"/>
  <c r="AZ566" i="1" s="1"/>
  <c r="AY896" i="1"/>
  <c r="AZ896" i="1" s="1"/>
  <c r="AY1145" i="1"/>
  <c r="AZ1145" i="1" s="1"/>
  <c r="AY1275" i="1"/>
  <c r="AZ1275" i="1" s="1"/>
  <c r="AY1276" i="1"/>
  <c r="AZ1276" i="1" s="1"/>
  <c r="AY1325" i="1"/>
  <c r="AZ1325" i="1" s="1"/>
  <c r="AY1352" i="1"/>
  <c r="AZ1352" i="1" s="1"/>
  <c r="AY1492" i="1"/>
  <c r="AZ1492" i="1" s="1"/>
  <c r="AY1693" i="1"/>
  <c r="AZ1693" i="1" s="1"/>
  <c r="AY1080" i="1"/>
  <c r="AZ1080" i="1" s="1"/>
  <c r="AY901" i="1"/>
  <c r="AZ901" i="1" s="1"/>
  <c r="AY972" i="1"/>
  <c r="AZ972" i="1" s="1"/>
  <c r="AY1341" i="1"/>
  <c r="AZ1341" i="1" s="1"/>
  <c r="AY1153" i="1"/>
  <c r="AZ1153" i="1" s="1"/>
  <c r="AY1409" i="1"/>
  <c r="AZ1409" i="1" s="1"/>
  <c r="AY1415" i="1"/>
  <c r="AZ1415" i="1" s="1"/>
  <c r="AY1749" i="1"/>
  <c r="AZ1749" i="1" s="1"/>
  <c r="AY1999" i="1"/>
  <c r="AZ1999" i="1" s="1"/>
  <c r="AY1445" i="1"/>
  <c r="AZ1445" i="1" s="1"/>
  <c r="AY1537" i="1"/>
  <c r="AZ1537" i="1" s="1"/>
  <c r="AY1761" i="1"/>
  <c r="AZ1761" i="1" s="1"/>
  <c r="AY1222" i="1"/>
  <c r="AZ1222" i="1" s="1"/>
  <c r="AY1269" i="1"/>
  <c r="AZ1269" i="1" s="1"/>
  <c r="AY1536" i="1"/>
  <c r="AZ1536" i="1" s="1"/>
  <c r="AY1954" i="1"/>
  <c r="AZ1954" i="1" s="1"/>
  <c r="AY1930" i="1"/>
  <c r="AZ1930" i="1" s="1"/>
  <c r="AY1547" i="1"/>
  <c r="AZ1547" i="1" s="1"/>
  <c r="AY1862" i="1"/>
  <c r="AZ1862" i="1" s="1"/>
  <c r="AY1991" i="1"/>
  <c r="AZ1991" i="1" s="1"/>
  <c r="AY1947" i="1"/>
  <c r="AZ1947" i="1" s="1"/>
  <c r="AY1898" i="1"/>
  <c r="AZ1898" i="1" s="1"/>
  <c r="AY1857" i="1"/>
  <c r="AZ1857" i="1" s="1"/>
  <c r="AY1808" i="1"/>
  <c r="AZ1808" i="1" s="1"/>
  <c r="AY1738" i="1"/>
  <c r="AZ1738" i="1" s="1"/>
  <c r="AY1658" i="1"/>
  <c r="AZ1658" i="1" s="1"/>
  <c r="AY1569" i="1"/>
  <c r="AZ1569" i="1" s="1"/>
  <c r="AY161" i="1"/>
  <c r="AZ161" i="1" s="1"/>
  <c r="AY1952" i="1"/>
  <c r="AZ1952" i="1" s="1"/>
  <c r="AY1634" i="1"/>
  <c r="AZ1634" i="1" s="1"/>
  <c r="AY1875" i="1"/>
  <c r="AZ1875" i="1" s="1"/>
  <c r="AY1663" i="1"/>
  <c r="AZ1663" i="1" s="1"/>
  <c r="AY1232" i="1"/>
  <c r="AZ1232" i="1" s="1"/>
  <c r="AY968" i="1"/>
  <c r="AZ968" i="1" s="1"/>
  <c r="AY1885" i="1"/>
  <c r="AZ1885" i="1" s="1"/>
  <c r="AY1805" i="1"/>
  <c r="AZ1805" i="1" s="1"/>
  <c r="AY1742" i="1"/>
  <c r="AZ1742" i="1" s="1"/>
  <c r="AY1480" i="1"/>
  <c r="AZ1480" i="1" s="1"/>
  <c r="AY1333" i="1"/>
  <c r="AZ1333" i="1" s="1"/>
  <c r="AY1846" i="1"/>
  <c r="AZ1846" i="1" s="1"/>
  <c r="AY1921" i="1"/>
  <c r="AZ1921" i="1" s="1"/>
  <c r="AY1942" i="1"/>
  <c r="AZ1942" i="1" s="1"/>
  <c r="AY1763" i="1"/>
  <c r="AZ1763" i="1" s="1"/>
  <c r="AY1706" i="1"/>
  <c r="AZ1706" i="1" s="1"/>
  <c r="AY1562" i="1"/>
  <c r="AZ1562" i="1" s="1"/>
  <c r="AY1526" i="1"/>
  <c r="AZ1526" i="1" s="1"/>
  <c r="AY1484" i="1"/>
  <c r="AZ1484" i="1" s="1"/>
  <c r="AY1970" i="1"/>
  <c r="AZ1970" i="1" s="1"/>
  <c r="AY1897" i="1"/>
  <c r="AZ1897" i="1" s="1"/>
  <c r="AY1773" i="1"/>
  <c r="AZ1773" i="1" s="1"/>
  <c r="AY1679" i="1"/>
  <c r="AZ1679" i="1" s="1"/>
  <c r="AY1645" i="1"/>
  <c r="AZ1645" i="1" s="1"/>
  <c r="AY1239" i="1"/>
  <c r="AZ1239" i="1" s="1"/>
  <c r="AY1913" i="1"/>
  <c r="AZ1913" i="1" s="1"/>
  <c r="AY1720" i="1"/>
  <c r="AZ1720" i="1" s="1"/>
  <c r="AY1050" i="1"/>
  <c r="AZ1050" i="1" s="1"/>
  <c r="AY248" i="1"/>
  <c r="AZ248" i="1" s="1"/>
  <c r="AY1378" i="1"/>
  <c r="AZ1378" i="1" s="1"/>
  <c r="AY1397" i="1"/>
  <c r="AZ1397" i="1" s="1"/>
  <c r="AY1312" i="1"/>
  <c r="AZ1312" i="1" s="1"/>
  <c r="AY1047" i="1"/>
  <c r="AZ1047" i="1" s="1"/>
  <c r="AY783" i="1"/>
  <c r="AZ783" i="1" s="1"/>
  <c r="AY93" i="1"/>
  <c r="AZ93" i="1" s="1"/>
  <c r="AY236" i="1"/>
  <c r="AZ236" i="1" s="1"/>
  <c r="AY859" i="1"/>
  <c r="AZ859" i="1" s="1"/>
  <c r="AY1370" i="1"/>
  <c r="AZ1370" i="1" s="1"/>
  <c r="AY1580" i="1"/>
  <c r="AZ1580" i="1" s="1"/>
  <c r="AY340" i="1"/>
  <c r="AZ340" i="1" s="1"/>
  <c r="AY1206" i="1"/>
  <c r="AZ1206" i="1" s="1"/>
  <c r="AY787" i="1"/>
  <c r="AZ787" i="1" s="1"/>
  <c r="AY468" i="1"/>
  <c r="AZ468" i="1" s="1"/>
  <c r="AY527" i="1"/>
  <c r="AZ527" i="1" s="1"/>
  <c r="AY953" i="1"/>
  <c r="AZ953" i="1" s="1"/>
  <c r="AY562" i="1"/>
  <c r="AZ562" i="1" s="1"/>
  <c r="AY1572" i="1"/>
  <c r="AZ1572" i="1" s="1"/>
  <c r="AY429" i="1"/>
  <c r="AZ429" i="1" s="1"/>
  <c r="AY779" i="1"/>
  <c r="AZ779" i="1" s="1"/>
  <c r="AY868" i="1"/>
  <c r="AZ868" i="1" s="1"/>
  <c r="AY674" i="1"/>
  <c r="AZ674" i="1" s="1"/>
  <c r="AY112" i="1"/>
  <c r="AZ112" i="1" s="1"/>
  <c r="AY334" i="1"/>
  <c r="AZ334" i="1" s="1"/>
  <c r="AY1411" i="1"/>
  <c r="AZ1411" i="1" s="1"/>
  <c r="AY1384" i="1"/>
  <c r="AZ1384" i="1" s="1"/>
  <c r="AY1188" i="1"/>
  <c r="AZ1188" i="1" s="1"/>
  <c r="AY875" i="1"/>
  <c r="AZ875" i="1" s="1"/>
  <c r="AY168" i="1"/>
  <c r="AZ168" i="1" s="1"/>
  <c r="AY771" i="1"/>
  <c r="AZ771" i="1" s="1"/>
  <c r="AY110" i="1"/>
  <c r="AZ110" i="1" s="1"/>
  <c r="AY694" i="1"/>
  <c r="AZ694" i="1" s="1"/>
  <c r="AY1435" i="1"/>
  <c r="AZ1435" i="1" s="1"/>
  <c r="AY809" i="1"/>
  <c r="AZ809" i="1" s="1"/>
  <c r="AY192" i="1"/>
  <c r="AZ192" i="1" s="1"/>
  <c r="AY652" i="1"/>
  <c r="AZ652" i="1" s="1"/>
  <c r="AY229" i="1"/>
  <c r="AZ229" i="1" s="1"/>
  <c r="AY1098" i="1"/>
  <c r="AZ1098" i="1" s="1"/>
  <c r="AY153" i="1"/>
  <c r="AZ153" i="1" s="1"/>
  <c r="AY1963" i="1"/>
  <c r="AZ1963" i="1" s="1"/>
  <c r="AY1877" i="1"/>
  <c r="AZ1877" i="1" s="1"/>
  <c r="AY1721" i="1"/>
  <c r="AZ1721" i="1" s="1"/>
  <c r="AY1603" i="1"/>
  <c r="AZ1603" i="1" s="1"/>
  <c r="AY1507" i="1"/>
  <c r="AZ1507" i="1" s="1"/>
  <c r="AY1413" i="1"/>
  <c r="AZ1413" i="1" s="1"/>
  <c r="AY971" i="1"/>
  <c r="AZ971" i="1" s="1"/>
  <c r="AY1894" i="1"/>
  <c r="AZ1894" i="1" s="1"/>
  <c r="AY1754" i="1"/>
  <c r="AZ1754" i="1" s="1"/>
  <c r="AY1702" i="1"/>
  <c r="AZ1702" i="1" s="1"/>
  <c r="AY1591" i="1"/>
  <c r="AZ1591" i="1" s="1"/>
  <c r="AY1496" i="1"/>
  <c r="AZ1496" i="1" s="1"/>
  <c r="AY1011" i="1"/>
  <c r="AZ1011" i="1" s="1"/>
  <c r="AY16" i="1"/>
  <c r="AZ16" i="1" s="1"/>
  <c r="AY1946" i="1"/>
  <c r="AZ1946" i="1" s="1"/>
  <c r="AY1851" i="1"/>
  <c r="AZ1851" i="1" s="1"/>
  <c r="AY1936" i="1"/>
  <c r="AZ1936" i="1" s="1"/>
  <c r="AY1797" i="1"/>
  <c r="AZ1797" i="1" s="1"/>
  <c r="AY1729" i="1"/>
  <c r="AZ1729" i="1" s="1"/>
  <c r="AY1544" i="1"/>
  <c r="AZ1544" i="1" s="1"/>
  <c r="AY1048" i="1"/>
  <c r="AZ1048" i="1" s="1"/>
  <c r="AY1283" i="1"/>
  <c r="AZ1283" i="1" s="1"/>
  <c r="AY257" i="1"/>
  <c r="AZ257" i="1" s="1"/>
  <c r="AY608" i="1"/>
  <c r="AZ608" i="1" s="1"/>
  <c r="AY1785" i="1"/>
  <c r="AZ1785" i="1" s="1"/>
  <c r="AY1711" i="1"/>
  <c r="AZ1711" i="1" s="1"/>
  <c r="AY1253" i="1"/>
  <c r="AZ1253" i="1" s="1"/>
  <c r="AY2002" i="1"/>
  <c r="AZ2002" i="1" s="1"/>
  <c r="AY1796" i="1"/>
  <c r="AZ1796" i="1" s="1"/>
  <c r="AY450" i="1"/>
  <c r="AZ450" i="1" s="1"/>
  <c r="AY1919" i="1"/>
  <c r="AZ1919" i="1" s="1"/>
  <c r="AY282" i="1"/>
  <c r="AZ282" i="1" s="1"/>
  <c r="AY1852" i="1"/>
  <c r="AZ1852" i="1" s="1"/>
  <c r="AY1777" i="1"/>
  <c r="AZ1777" i="1" s="1"/>
  <c r="AY1707" i="1"/>
  <c r="AZ1707" i="1" s="1"/>
  <c r="AY1510" i="1"/>
  <c r="AZ1510" i="1" s="1"/>
  <c r="AY1037" i="1"/>
  <c r="AZ1037" i="1" s="1"/>
  <c r="AY1758" i="1"/>
  <c r="AZ1758" i="1" s="1"/>
  <c r="AY1565" i="1"/>
  <c r="AZ1565" i="1" s="1"/>
  <c r="AY1429" i="1"/>
  <c r="AZ1429" i="1" s="1"/>
  <c r="AY1322" i="1"/>
  <c r="AZ1322" i="1" s="1"/>
  <c r="AY887" i="1"/>
  <c r="AZ887" i="1" s="1"/>
  <c r="AY498" i="1"/>
  <c r="AZ498" i="1" s="1"/>
  <c r="AY876" i="1"/>
  <c r="AZ876" i="1" s="1"/>
  <c r="AY53" i="1"/>
  <c r="AZ53" i="1" s="1"/>
  <c r="AY1662" i="1"/>
  <c r="AZ1662" i="1" s="1"/>
  <c r="AY1531" i="1"/>
  <c r="AZ1531" i="1" s="1"/>
  <c r="AY959" i="1"/>
  <c r="AZ959" i="1" s="1"/>
  <c r="AY1302" i="1"/>
  <c r="AZ1302" i="1" s="1"/>
  <c r="AY950" i="1"/>
  <c r="AZ950" i="1" s="1"/>
  <c r="AY132" i="1"/>
  <c r="AZ132" i="1" s="1"/>
  <c r="AY1373" i="1"/>
  <c r="AZ1373" i="1" s="1"/>
  <c r="AY400" i="1"/>
  <c r="AZ400" i="1" s="1"/>
  <c r="AY832" i="1"/>
  <c r="AZ832" i="1" s="1"/>
  <c r="AY314" i="1"/>
  <c r="AZ314" i="1" s="1"/>
  <c r="AY1295" i="1"/>
  <c r="AZ1295" i="1" s="1"/>
  <c r="AY1191" i="1"/>
  <c r="AZ1191" i="1" s="1"/>
  <c r="AY528" i="1"/>
  <c r="AZ528" i="1" s="1"/>
  <c r="AY1216" i="1"/>
  <c r="AZ1216" i="1" s="1"/>
  <c r="AY123" i="1"/>
  <c r="AZ123" i="1" s="1"/>
  <c r="AY860" i="1"/>
  <c r="AZ860" i="1" s="1"/>
  <c r="AY29" i="1"/>
  <c r="AZ29" i="1" s="1"/>
  <c r="AY224" i="1"/>
  <c r="AZ224" i="1" s="1"/>
  <c r="AY1659" i="1"/>
  <c r="AZ1659" i="1" s="1"/>
  <c r="AY1497" i="1"/>
  <c r="AZ1497" i="1" s="1"/>
  <c r="AY1170" i="1"/>
  <c r="AZ1170" i="1" s="1"/>
  <c r="AY1213" i="1"/>
  <c r="AZ1213" i="1" s="1"/>
  <c r="AY486" i="1"/>
  <c r="AZ486" i="1" s="1"/>
  <c r="AY59" i="1"/>
  <c r="AZ59" i="1" s="1"/>
  <c r="AY770" i="1"/>
  <c r="AZ770" i="1" s="1"/>
  <c r="AY264" i="1"/>
  <c r="AZ264" i="1" s="1"/>
  <c r="AY643" i="1"/>
  <c r="AZ643" i="1" s="1"/>
  <c r="AY73" i="1"/>
  <c r="AZ73" i="1" s="1"/>
  <c r="AY1198" i="1"/>
  <c r="AZ1198" i="1" s="1"/>
  <c r="AY827" i="1"/>
  <c r="AZ827" i="1" s="1"/>
  <c r="AY1549" i="1"/>
  <c r="AZ1549" i="1" s="1"/>
  <c r="AY1143" i="1"/>
  <c r="AZ1143" i="1" s="1"/>
  <c r="AY102" i="1"/>
  <c r="AZ102" i="1" s="1"/>
  <c r="AY1161" i="1"/>
  <c r="AZ1161" i="1" s="1"/>
  <c r="AY1632" i="1"/>
  <c r="AZ1632" i="1" s="1"/>
  <c r="AY1561" i="1"/>
  <c r="AZ1561" i="1" s="1"/>
  <c r="AY2013" i="1"/>
  <c r="AZ2013" i="1" s="1"/>
  <c r="AY1821" i="1"/>
  <c r="AZ1821" i="1" s="1"/>
  <c r="AY1736" i="1"/>
  <c r="AZ1736" i="1" s="1"/>
  <c r="AY1284" i="1"/>
  <c r="AZ1284" i="1" s="1"/>
  <c r="AY1927" i="1"/>
  <c r="AZ1927" i="1" s="1"/>
  <c r="AY1586" i="1"/>
  <c r="AZ1586" i="1" s="1"/>
  <c r="AY874" i="1"/>
  <c r="AZ874" i="1" s="1"/>
  <c r="AY1081" i="1"/>
  <c r="AZ1081" i="1" s="1"/>
  <c r="AY1956" i="1"/>
  <c r="AZ1956" i="1" s="1"/>
  <c r="AY1940" i="1"/>
  <c r="AZ1940" i="1" s="1"/>
  <c r="AY1891" i="1"/>
  <c r="AZ1891" i="1" s="1"/>
  <c r="AY1643" i="1"/>
  <c r="AZ1643" i="1" s="1"/>
  <c r="AY1548" i="1"/>
  <c r="AZ1548" i="1" s="1"/>
  <c r="AY594" i="1"/>
  <c r="AZ594" i="1" s="1"/>
  <c r="AY1840" i="1"/>
  <c r="AZ1840" i="1" s="1"/>
  <c r="AY1750" i="1"/>
  <c r="AZ1750" i="1" s="1"/>
  <c r="AY1622" i="1"/>
  <c r="AZ1622" i="1" s="1"/>
  <c r="AY237" i="1"/>
  <c r="AZ237" i="1" s="1"/>
  <c r="AY1708" i="1"/>
  <c r="AZ1708" i="1" s="1"/>
  <c r="AY1581" i="1"/>
  <c r="AZ1581" i="1" s="1"/>
  <c r="AY1477" i="1"/>
  <c r="AZ1477" i="1" s="1"/>
  <c r="AY1199" i="1"/>
  <c r="AZ1199" i="1" s="1"/>
  <c r="AY1967" i="1"/>
  <c r="AZ1967" i="1" s="1"/>
  <c r="AY1981" i="1"/>
  <c r="AZ1981" i="1" s="1"/>
  <c r="AY1395" i="1"/>
  <c r="AZ1395" i="1" s="1"/>
  <c r="AY822" i="1"/>
  <c r="AZ822" i="1" s="1"/>
  <c r="AY1837" i="1"/>
  <c r="AZ1837" i="1" s="1"/>
  <c r="AY1676" i="1"/>
  <c r="AZ1676" i="1" s="1"/>
  <c r="AY1127" i="1"/>
  <c r="AZ1127" i="1" s="1"/>
  <c r="AY105" i="1"/>
  <c r="AZ105" i="1" s="1"/>
  <c r="AY1424" i="1"/>
  <c r="AZ1424" i="1" s="1"/>
  <c r="AY1382" i="1"/>
  <c r="AZ1382" i="1" s="1"/>
  <c r="AY1135" i="1"/>
  <c r="AZ1135" i="1" s="1"/>
  <c r="AY929" i="1"/>
  <c r="AZ929" i="1" s="1"/>
  <c r="AY1229" i="1"/>
  <c r="AZ1229" i="1" s="1"/>
  <c r="AY619" i="1"/>
  <c r="AZ619" i="1" s="1"/>
  <c r="AY1203" i="1"/>
  <c r="AZ1203" i="1" s="1"/>
  <c r="AY1566" i="1"/>
  <c r="AZ1566" i="1" s="1"/>
  <c r="AY1260" i="1"/>
  <c r="AZ1260" i="1" s="1"/>
  <c r="AY987" i="1"/>
  <c r="AZ987" i="1" s="1"/>
  <c r="AY568" i="1"/>
  <c r="AZ568" i="1" s="1"/>
  <c r="AY870" i="1"/>
  <c r="AZ870" i="1" s="1"/>
  <c r="AY402" i="1"/>
  <c r="AZ402" i="1" s="1"/>
  <c r="AY211" i="1"/>
  <c r="AZ211" i="1" s="1"/>
  <c r="AY903" i="1"/>
  <c r="AZ903" i="1" s="1"/>
  <c r="AY385" i="1"/>
  <c r="AZ385" i="1" s="1"/>
  <c r="AY424" i="1"/>
  <c r="AZ424" i="1" s="1"/>
  <c r="AY631" i="1"/>
  <c r="AZ631" i="1" s="1"/>
  <c r="AY258" i="1"/>
  <c r="AZ258" i="1" s="1"/>
  <c r="AY1035" i="1"/>
  <c r="AZ1035" i="1" s="1"/>
  <c r="AY957" i="1"/>
  <c r="AZ957" i="1" s="1"/>
  <c r="AY907" i="1"/>
  <c r="AZ907" i="1" s="1"/>
  <c r="AY1167" i="1"/>
  <c r="AZ1167" i="1" s="1"/>
  <c r="AY992" i="1"/>
  <c r="AZ992" i="1" s="1"/>
  <c r="AY816" i="1"/>
  <c r="AZ816" i="1" s="1"/>
  <c r="AY324" i="1"/>
  <c r="AZ324" i="1" s="1"/>
  <c r="AY232" i="1"/>
  <c r="AZ232" i="1" s="1"/>
  <c r="AY72" i="1"/>
  <c r="AZ72" i="1" s="1"/>
  <c r="AY1102" i="1"/>
  <c r="AZ1102" i="1" s="1"/>
  <c r="AY1320" i="1"/>
  <c r="AZ1320" i="1" s="1"/>
  <c r="AY1244" i="1"/>
  <c r="AZ1244" i="1" s="1"/>
  <c r="AY1091" i="1"/>
  <c r="AZ1091" i="1" s="1"/>
  <c r="AY966" i="1"/>
  <c r="AZ966" i="1" s="1"/>
  <c r="AY1538" i="1"/>
  <c r="AZ1538" i="1" s="1"/>
  <c r="AY1000" i="1"/>
  <c r="AZ1000" i="1" s="1"/>
  <c r="AY738" i="1"/>
  <c r="AZ738" i="1" s="1"/>
  <c r="AY362" i="1"/>
  <c r="AZ362" i="1" s="1"/>
  <c r="AY81" i="1"/>
  <c r="AZ81" i="1" s="1"/>
  <c r="AY925" i="1"/>
  <c r="AZ925" i="1" s="1"/>
  <c r="AY778" i="1"/>
  <c r="AZ778" i="1" s="1"/>
  <c r="AY1978" i="1"/>
  <c r="AZ1978" i="1" s="1"/>
  <c r="AY1910" i="1"/>
  <c r="AZ1910" i="1" s="1"/>
  <c r="AY1828" i="1"/>
  <c r="AZ1828" i="1" s="1"/>
  <c r="AY1534" i="1"/>
  <c r="AZ1534" i="1" s="1"/>
  <c r="AY1630" i="1"/>
  <c r="AZ1630" i="1" s="1"/>
  <c r="AY1462" i="1"/>
  <c r="AZ1462" i="1" s="1"/>
  <c r="AY900" i="1"/>
  <c r="AZ900" i="1" s="1"/>
  <c r="AY1955" i="1"/>
  <c r="AZ1955" i="1" s="1"/>
  <c r="AY1820" i="1"/>
  <c r="AZ1820" i="1" s="1"/>
  <c r="AY1795" i="1"/>
  <c r="AZ1795" i="1" s="1"/>
  <c r="AY1338" i="1"/>
  <c r="AZ1338" i="1" s="1"/>
  <c r="AY136" i="1"/>
  <c r="AZ136" i="1" s="1"/>
  <c r="AY1823" i="1"/>
  <c r="AZ1823" i="1" s="1"/>
  <c r="AY1745" i="1"/>
  <c r="AZ1745" i="1" s="1"/>
  <c r="AY1697" i="1"/>
  <c r="AZ1697" i="1" s="1"/>
  <c r="AY1460" i="1"/>
  <c r="AZ1460" i="1" s="1"/>
  <c r="AY1518" i="1"/>
  <c r="AZ1518" i="1" s="1"/>
  <c r="AY1237" i="1"/>
  <c r="AZ1237" i="1" s="1"/>
  <c r="AY1960" i="1"/>
  <c r="AZ1960" i="1" s="1"/>
  <c r="AY1916" i="1"/>
  <c r="AZ1916" i="1" s="1"/>
  <c r="AY1843" i="1"/>
  <c r="AZ1843" i="1" s="1"/>
  <c r="AY1447" i="1"/>
  <c r="AZ1447" i="1" s="1"/>
  <c r="AY1934" i="1"/>
  <c r="AZ1934" i="1" s="1"/>
  <c r="AY1958" i="1"/>
  <c r="AZ1958" i="1" s="1"/>
  <c r="AY1861" i="1"/>
  <c r="AZ1861" i="1" s="1"/>
  <c r="AY1635" i="1"/>
  <c r="AZ1635" i="1" s="1"/>
  <c r="AY817" i="1"/>
  <c r="AZ817" i="1" s="1"/>
  <c r="AY1983" i="1"/>
  <c r="AZ1983" i="1" s="1"/>
  <c r="AY1902" i="1"/>
  <c r="AZ1902" i="1" s="1"/>
  <c r="AY1836" i="1"/>
  <c r="AZ1836" i="1" s="1"/>
  <c r="AY1792" i="1"/>
  <c r="AZ1792" i="1" s="1"/>
  <c r="AY1653" i="1"/>
  <c r="AZ1653" i="1" s="1"/>
  <c r="AY1558" i="1"/>
  <c r="AZ1558" i="1" s="1"/>
  <c r="AY1546" i="1"/>
  <c r="AZ1546" i="1" s="1"/>
  <c r="AY1490" i="1"/>
  <c r="AZ1490" i="1" s="1"/>
  <c r="AY1052" i="1"/>
  <c r="AZ1052" i="1" s="1"/>
  <c r="AY1938" i="1"/>
  <c r="AZ1938" i="1" s="1"/>
  <c r="AY1887" i="1"/>
  <c r="AZ1887" i="1" s="1"/>
  <c r="AY1759" i="1"/>
  <c r="AZ1759" i="1" s="1"/>
  <c r="AY1570" i="1"/>
  <c r="AZ1570" i="1" s="1"/>
  <c r="AY1357" i="1"/>
  <c r="AZ1357" i="1" s="1"/>
  <c r="AY1058" i="1"/>
  <c r="AZ1058" i="1" s="1"/>
  <c r="AY57" i="1"/>
  <c r="AZ57" i="1" s="1"/>
  <c r="AY355" i="1"/>
  <c r="AZ355" i="1" s="1"/>
  <c r="AY1306" i="1"/>
  <c r="AZ1306" i="1" s="1"/>
  <c r="AY384" i="1"/>
  <c r="AZ384" i="1" s="1"/>
  <c r="AY256" i="1"/>
  <c r="AZ256" i="1" s="1"/>
  <c r="AY156" i="1"/>
  <c r="AZ156" i="1" s="1"/>
  <c r="AY847" i="1"/>
  <c r="AZ847" i="1" s="1"/>
  <c r="AY894" i="1"/>
  <c r="AZ894" i="1" s="1"/>
  <c r="AY1006" i="1"/>
  <c r="AZ1006" i="1" s="1"/>
  <c r="AY1628" i="1"/>
  <c r="AZ1628" i="1" s="1"/>
  <c r="AY1592" i="1"/>
  <c r="AZ1592" i="1" s="1"/>
  <c r="AY1554" i="1"/>
  <c r="AZ1554" i="1" s="1"/>
  <c r="AY1577" i="1"/>
  <c r="AZ1577" i="1" s="1"/>
  <c r="AY1118" i="1"/>
  <c r="AZ1118" i="1" s="1"/>
  <c r="AY1469" i="1"/>
  <c r="AZ1469" i="1" s="1"/>
  <c r="AY303" i="1"/>
  <c r="AZ303" i="1" s="1"/>
  <c r="AY1142" i="1"/>
  <c r="AZ1142" i="1" s="1"/>
  <c r="AY536" i="1"/>
  <c r="AZ536" i="1" s="1"/>
  <c r="AY645" i="1"/>
  <c r="AZ645" i="1" s="1"/>
  <c r="AY459" i="1"/>
  <c r="AZ459" i="1" s="1"/>
  <c r="AY571" i="1"/>
  <c r="AZ571" i="1" s="1"/>
  <c r="AY982" i="1"/>
  <c r="AZ982" i="1" s="1"/>
  <c r="AY97" i="1"/>
  <c r="AZ97" i="1" s="1"/>
  <c r="AY222" i="1"/>
  <c r="AZ222" i="1" s="1"/>
  <c r="AY642" i="1"/>
  <c r="AZ642" i="1" s="1"/>
  <c r="AY320" i="1"/>
  <c r="AZ320" i="1" s="1"/>
  <c r="AY535" i="1"/>
  <c r="AZ535" i="1" s="1"/>
  <c r="AY1582" i="1"/>
  <c r="AZ1582" i="1" s="1"/>
  <c r="AY1529" i="1"/>
  <c r="AZ1529" i="1" s="1"/>
  <c r="AY780" i="1"/>
  <c r="AZ780" i="1" s="1"/>
  <c r="AY713" i="1"/>
  <c r="AZ713" i="1" s="1"/>
  <c r="AY392" i="1"/>
  <c r="AZ392" i="1" s="1"/>
  <c r="AY1128" i="1"/>
  <c r="AZ1128" i="1" s="1"/>
  <c r="AY1087" i="1"/>
  <c r="AZ1087" i="1" s="1"/>
  <c r="AY567" i="1"/>
  <c r="AZ567" i="1" s="1"/>
  <c r="AY261" i="1"/>
  <c r="AZ261" i="1" s="1"/>
  <c r="AY1329" i="1"/>
  <c r="AZ1329" i="1" s="1"/>
  <c r="AY1855" i="1"/>
  <c r="AZ1855" i="1" s="1"/>
  <c r="AY1788" i="1"/>
  <c r="AZ1788" i="1" s="1"/>
  <c r="AY1725" i="1"/>
  <c r="AZ1725" i="1" s="1"/>
  <c r="AY635" i="1"/>
  <c r="AZ635" i="1" s="1"/>
  <c r="AY1969" i="1"/>
  <c r="AZ1969" i="1" s="1"/>
  <c r="AY1895" i="1"/>
  <c r="AZ1895" i="1" s="1"/>
  <c r="AY1789" i="1"/>
  <c r="AZ1789" i="1" s="1"/>
  <c r="AY1700" i="1"/>
  <c r="AZ1700" i="1" s="1"/>
  <c r="AY1671" i="1"/>
  <c r="AZ1671" i="1" s="1"/>
  <c r="AY1379" i="1"/>
  <c r="AZ1379" i="1" s="1"/>
  <c r="AY1937" i="1"/>
  <c r="AZ1937" i="1" s="1"/>
  <c r="AY1646" i="1"/>
  <c r="AZ1646" i="1" s="1"/>
  <c r="AY1261" i="1"/>
  <c r="AZ1261" i="1" s="1"/>
  <c r="AY2003" i="1"/>
  <c r="AZ2003" i="1" s="1"/>
  <c r="AY1703" i="1"/>
  <c r="AZ1703" i="1" s="1"/>
  <c r="AY1674" i="1"/>
  <c r="AZ1674" i="1" s="1"/>
  <c r="AY1525" i="1"/>
  <c r="AZ1525" i="1" s="1"/>
  <c r="AY1939" i="1"/>
  <c r="AZ1939" i="1" s="1"/>
  <c r="AY1879" i="1"/>
  <c r="AZ1879" i="1" s="1"/>
  <c r="AY1818" i="1"/>
  <c r="AZ1818" i="1" s="1"/>
  <c r="AY1781" i="1"/>
  <c r="AZ1781" i="1" s="1"/>
  <c r="AY2010" i="1"/>
  <c r="AZ2010" i="1" s="1"/>
  <c r="AY1871" i="1"/>
  <c r="AZ1871" i="1" s="1"/>
  <c r="AY1768" i="1"/>
  <c r="AZ1768" i="1" s="1"/>
  <c r="AY1300" i="1"/>
  <c r="AZ1300" i="1" s="1"/>
  <c r="AY600" i="1"/>
  <c r="AZ600" i="1" s="1"/>
  <c r="AY1917" i="1"/>
  <c r="AZ1917" i="1" s="1"/>
  <c r="AY1334" i="1"/>
  <c r="AZ1334" i="1" s="1"/>
  <c r="AY1073" i="1"/>
  <c r="AZ1073" i="1" s="1"/>
  <c r="AY1953" i="1"/>
  <c r="AZ1953" i="1" s="1"/>
  <c r="AY1651" i="1"/>
  <c r="AZ1651" i="1" s="1"/>
  <c r="AY1043" i="1"/>
  <c r="AZ1043" i="1" s="1"/>
  <c r="AY919" i="1"/>
  <c r="AZ919" i="1" s="1"/>
  <c r="AY1520" i="1"/>
  <c r="AZ1520" i="1" s="1"/>
  <c r="AY984" i="1"/>
  <c r="AZ984" i="1" s="1"/>
  <c r="AY830" i="1"/>
  <c r="AZ830" i="1" s="1"/>
  <c r="AY394" i="1"/>
  <c r="AZ394" i="1" s="1"/>
  <c r="AY899" i="1"/>
  <c r="AZ899" i="1" s="1"/>
  <c r="AY1169" i="1"/>
  <c r="AZ1169" i="1" s="1"/>
  <c r="AY703" i="1"/>
  <c r="AZ703" i="1" s="1"/>
  <c r="AY1448" i="1"/>
  <c r="AZ1448" i="1" s="1"/>
  <c r="AY1125" i="1"/>
  <c r="AZ1125" i="1" s="1"/>
  <c r="AY550" i="1"/>
  <c r="AZ550" i="1" s="1"/>
  <c r="AY863" i="1"/>
  <c r="AZ863" i="1" s="1"/>
  <c r="AY49" i="1"/>
  <c r="AZ49" i="1" s="1"/>
  <c r="AY927" i="1"/>
  <c r="AZ927" i="1" s="1"/>
  <c r="AY800" i="1"/>
  <c r="AZ800" i="1" s="1"/>
  <c r="AY799" i="1"/>
  <c r="AZ799" i="1" s="1"/>
  <c r="AY89" i="1"/>
  <c r="AZ89" i="1" s="1"/>
  <c r="AY943" i="1"/>
  <c r="AZ943" i="1" s="1"/>
  <c r="AY1277" i="1"/>
  <c r="AZ1277" i="1" s="1"/>
  <c r="AY1557" i="1"/>
  <c r="AZ1557" i="1" s="1"/>
  <c r="AY1187" i="1"/>
  <c r="AZ1187" i="1" s="1"/>
  <c r="AY1041" i="1"/>
  <c r="AZ1041" i="1" s="1"/>
  <c r="AY709" i="1"/>
  <c r="AZ709" i="1" s="1"/>
  <c r="AY1179" i="1"/>
  <c r="AZ1179" i="1" s="1"/>
  <c r="AY1025" i="1"/>
  <c r="AZ1025" i="1" s="1"/>
  <c r="AY95" i="1"/>
  <c r="AZ95" i="1" s="1"/>
  <c r="AY444" i="1"/>
  <c r="AZ444" i="1" s="1"/>
  <c r="AY44" i="1"/>
  <c r="AZ44" i="1" s="1"/>
  <c r="AY1614" i="1"/>
  <c r="AZ1614" i="1" s="1"/>
  <c r="AY1473" i="1"/>
  <c r="AZ1473" i="1" s="1"/>
  <c r="AY1393" i="1"/>
  <c r="AZ1393" i="1" s="1"/>
  <c r="AY1184" i="1"/>
  <c r="AZ1184" i="1" s="1"/>
  <c r="AY1138" i="1"/>
  <c r="AZ1138" i="1" s="1"/>
  <c r="AY552" i="1"/>
  <c r="AZ552" i="1" s="1"/>
  <c r="AY806" i="1"/>
  <c r="AZ806" i="1" s="1"/>
  <c r="AY302" i="1"/>
  <c r="AZ302" i="1" s="1"/>
  <c r="AY1056" i="1"/>
  <c r="AZ1056" i="1" s="1"/>
  <c r="AY630" i="1"/>
  <c r="AZ630" i="1" s="1"/>
  <c r="AY393" i="1"/>
  <c r="AZ393" i="1" s="1"/>
  <c r="AY91" i="1"/>
  <c r="AZ91" i="1" s="1"/>
  <c r="AY1964" i="1"/>
  <c r="AZ1964" i="1" s="1"/>
  <c r="AY1839" i="1"/>
  <c r="AZ1839" i="1" s="1"/>
  <c r="AY1824" i="1"/>
  <c r="AZ1824" i="1" s="1"/>
  <c r="AY1746" i="1"/>
  <c r="AZ1746" i="1" s="1"/>
  <c r="AY1692" i="1"/>
  <c r="AZ1692" i="1" s="1"/>
  <c r="AY1636" i="1"/>
  <c r="AZ1636" i="1" s="1"/>
  <c r="AY1207" i="1"/>
  <c r="AZ1207" i="1" s="1"/>
  <c r="AY1979" i="1"/>
  <c r="AZ1979" i="1" s="1"/>
  <c r="AY1948" i="1"/>
  <c r="AZ1948" i="1" s="1"/>
  <c r="AY1611" i="1"/>
  <c r="AZ1611" i="1" s="1"/>
  <c r="AY1255" i="1"/>
  <c r="AZ1255" i="1" s="1"/>
  <c r="AY1976" i="1"/>
  <c r="AZ1976" i="1" s="1"/>
  <c r="AY1847" i="1"/>
  <c r="AZ1847" i="1" s="1"/>
  <c r="AY1612" i="1"/>
  <c r="AZ1612" i="1" s="1"/>
  <c r="AY1486" i="1"/>
  <c r="AZ1486" i="1" s="1"/>
  <c r="AY1263" i="1"/>
  <c r="AZ1263" i="1" s="1"/>
  <c r="AY993" i="1"/>
  <c r="AZ993" i="1" s="1"/>
  <c r="AY936" i="1"/>
  <c r="AZ936" i="1" s="1"/>
  <c r="AY2011" i="1"/>
  <c r="AZ2011" i="1" s="1"/>
  <c r="AY1863" i="1"/>
  <c r="AZ1863" i="1" s="1"/>
  <c r="AY1873" i="1"/>
  <c r="AZ1873" i="1" s="1"/>
  <c r="AY1762" i="1"/>
  <c r="AZ1762" i="1" s="1"/>
  <c r="AY1719" i="1"/>
  <c r="AZ1719" i="1" s="1"/>
  <c r="AY1607" i="1"/>
  <c r="AZ1607" i="1" s="1"/>
  <c r="AY1359" i="1"/>
  <c r="AZ1359" i="1" s="1"/>
  <c r="AY1881" i="1"/>
  <c r="AZ1881" i="1" s="1"/>
  <c r="AY1715" i="1"/>
  <c r="AZ1715" i="1" s="1"/>
  <c r="AY1579" i="1"/>
  <c r="AZ1579" i="1" s="1"/>
  <c r="AY1219" i="1"/>
  <c r="AZ1219" i="1" s="1"/>
  <c r="AY1257" i="1"/>
  <c r="AZ1257" i="1" s="1"/>
  <c r="AY1965" i="1"/>
  <c r="AZ1965" i="1" s="1"/>
  <c r="AY1961" i="1"/>
  <c r="AZ1961" i="1" s="1"/>
  <c r="AY1652" i="1"/>
  <c r="AZ1652" i="1" s="1"/>
  <c r="AY1605" i="1"/>
  <c r="AZ1605" i="1" s="1"/>
  <c r="AY1573" i="1"/>
  <c r="AZ1573" i="1" s="1"/>
  <c r="AY1533" i="1"/>
  <c r="AZ1533" i="1" s="1"/>
  <c r="AY1994" i="1"/>
  <c r="AZ1994" i="1" s="1"/>
  <c r="AY1903" i="1"/>
  <c r="AZ1903" i="1" s="1"/>
  <c r="AY1929" i="1"/>
  <c r="AZ1929" i="1" s="1"/>
  <c r="AY1886" i="1"/>
  <c r="AZ1886" i="1" s="1"/>
  <c r="AY1515" i="1"/>
  <c r="AZ1515" i="1" s="1"/>
  <c r="AY1345" i="1"/>
  <c r="AZ1345" i="1" s="1"/>
  <c r="AY1924" i="1"/>
  <c r="AZ1924" i="1" s="1"/>
  <c r="AY1714" i="1"/>
  <c r="AZ1714" i="1" s="1"/>
  <c r="AY1427" i="1"/>
  <c r="AZ1427" i="1" s="1"/>
  <c r="AY1975" i="1"/>
  <c r="AZ1975" i="1" s="1"/>
  <c r="AY1925" i="1"/>
  <c r="AZ1925" i="1" s="1"/>
  <c r="AY1914" i="1"/>
  <c r="AZ1914" i="1" s="1"/>
  <c r="AY1793" i="1"/>
  <c r="AZ1793" i="1" s="1"/>
  <c r="AY1730" i="1"/>
  <c r="AZ1730" i="1" s="1"/>
  <c r="AY1013" i="1"/>
  <c r="AZ1013" i="1" s="1"/>
  <c r="AY1528" i="1"/>
  <c r="AZ1528" i="1" s="1"/>
  <c r="AY410" i="1"/>
  <c r="AZ410" i="1" s="1"/>
  <c r="AY1801" i="1"/>
  <c r="AZ1801" i="1" s="1"/>
  <c r="AY1564" i="1"/>
  <c r="AZ1564" i="1" s="1"/>
  <c r="AY1452" i="1"/>
  <c r="AZ1452" i="1" s="1"/>
  <c r="AY1330" i="1"/>
  <c r="AZ1330" i="1" s="1"/>
  <c r="AY1778" i="1"/>
  <c r="AZ1778" i="1" s="1"/>
  <c r="AY1911" i="1"/>
  <c r="AZ1911" i="1" s="1"/>
  <c r="AY1813" i="1"/>
  <c r="AZ1813" i="1" s="1"/>
  <c r="AY1723" i="1"/>
  <c r="AZ1723" i="1" s="1"/>
  <c r="AY616" i="1"/>
  <c r="AZ616" i="1" s="1"/>
  <c r="AY1829" i="1"/>
  <c r="AZ1829" i="1" s="1"/>
  <c r="AY1604" i="1"/>
  <c r="AZ1604" i="1" s="1"/>
  <c r="AY1512" i="1"/>
  <c r="AZ1512" i="1" s="1"/>
  <c r="AY958" i="1"/>
  <c r="AZ958" i="1" s="1"/>
  <c r="AY1868" i="1"/>
  <c r="AZ1868" i="1" s="1"/>
  <c r="AY1870" i="1"/>
  <c r="AZ1870" i="1" s="1"/>
  <c r="AY310" i="1"/>
  <c r="AZ310" i="1" s="1"/>
  <c r="AY767" i="1"/>
  <c r="AZ767" i="1" s="1"/>
  <c r="AY1062" i="1"/>
  <c r="AZ1062" i="1" s="1"/>
  <c r="AY1463" i="1"/>
  <c r="AZ1463" i="1" s="1"/>
  <c r="AY1639" i="1"/>
  <c r="AZ1639" i="1" s="1"/>
  <c r="AY1553" i="1"/>
  <c r="AZ1553" i="1" s="1"/>
  <c r="AY1608" i="1"/>
  <c r="AZ1608" i="1" s="1"/>
  <c r="AY1196" i="1"/>
  <c r="AZ1196" i="1" s="1"/>
  <c r="AY765" i="1"/>
  <c r="AZ765" i="1" s="1"/>
  <c r="AY544" i="1"/>
  <c r="AZ544" i="1" s="1"/>
  <c r="AY265" i="1"/>
  <c r="AZ265" i="1" s="1"/>
  <c r="AY404" i="1"/>
  <c r="AZ404" i="1" s="1"/>
  <c r="AY785" i="1"/>
  <c r="AZ785" i="1" s="1"/>
  <c r="AY144" i="1"/>
  <c r="AZ144" i="1" s="1"/>
  <c r="AY155" i="1"/>
  <c r="AZ155" i="1" s="1"/>
  <c r="AY909" i="1"/>
  <c r="AZ909" i="1" s="1"/>
  <c r="AY1059" i="1"/>
  <c r="AZ1059" i="1" s="1"/>
  <c r="AY824" i="1"/>
  <c r="AZ824" i="1" s="1"/>
  <c r="AY1346" i="1"/>
  <c r="AZ1346" i="1" s="1"/>
  <c r="AY1174" i="1"/>
  <c r="AZ1174" i="1" s="1"/>
  <c r="AY582" i="1"/>
  <c r="AZ582" i="1" s="1"/>
  <c r="AY1034" i="1"/>
  <c r="AZ1034" i="1" s="1"/>
  <c r="AY1008" i="1"/>
  <c r="AZ1008" i="1" s="1"/>
  <c r="AY273" i="1"/>
  <c r="AZ273" i="1" s="1"/>
  <c r="AY1464" i="1"/>
  <c r="AZ1464" i="1" s="1"/>
  <c r="AY1108" i="1"/>
  <c r="AZ1108" i="1" s="1"/>
  <c r="AY1542" i="1"/>
  <c r="AZ1542" i="1" s="1"/>
  <c r="AY895" i="1"/>
  <c r="AZ895" i="1" s="1"/>
  <c r="AY249" i="1"/>
  <c r="AZ249" i="1" s="1"/>
  <c r="AY715" i="1"/>
  <c r="AZ715" i="1" s="1"/>
  <c r="AY280" i="1"/>
  <c r="AZ280" i="1" s="1"/>
  <c r="AY274" i="1"/>
  <c r="AZ274" i="1" s="1"/>
  <c r="AY356" i="1"/>
  <c r="AZ356" i="1" s="1"/>
  <c r="AY1235" i="1"/>
  <c r="AZ1235" i="1" s="1"/>
  <c r="AY312" i="1"/>
  <c r="AZ312" i="1" s="1"/>
  <c r="AY1317" i="1"/>
  <c r="AZ1317" i="1" s="1"/>
  <c r="AY1747" i="1"/>
  <c r="AZ1747" i="1" s="1"/>
  <c r="AY1712" i="1"/>
  <c r="AZ1712" i="1" s="1"/>
  <c r="AY1292" i="1"/>
  <c r="AZ1292" i="1" s="1"/>
  <c r="AY1951" i="1"/>
  <c r="AZ1951" i="1" s="1"/>
  <c r="AY1574" i="1"/>
  <c r="AZ1574" i="1" s="1"/>
  <c r="AY1494" i="1"/>
  <c r="AZ1494" i="1" s="1"/>
  <c r="AY1132" i="1"/>
  <c r="AZ1132" i="1" s="1"/>
  <c r="AY1971" i="1"/>
  <c r="AZ1971" i="1" s="1"/>
  <c r="AY1966" i="1"/>
  <c r="AZ1966" i="1" s="1"/>
  <c r="AY1751" i="1"/>
  <c r="AZ1751" i="1" s="1"/>
  <c r="AY1620" i="1"/>
  <c r="AZ1620" i="1" s="1"/>
  <c r="AY1858" i="1"/>
  <c r="AZ1858" i="1" s="1"/>
  <c r="AY1832" i="1"/>
  <c r="AZ1832" i="1" s="1"/>
  <c r="AY1775" i="1"/>
  <c r="AZ1775" i="1" s="1"/>
  <c r="AY1687" i="1"/>
  <c r="AZ1687" i="1" s="1"/>
  <c r="AY1556" i="1"/>
  <c r="AZ1556" i="1" s="1"/>
  <c r="AY1973" i="1"/>
  <c r="AZ1973" i="1" s="1"/>
  <c r="AY1844" i="1"/>
  <c r="AZ1844" i="1" s="1"/>
  <c r="AY1221" i="1"/>
  <c r="AZ1221" i="1" s="1"/>
  <c r="AY1962" i="1"/>
  <c r="AZ1962" i="1" s="1"/>
  <c r="AY1845" i="1"/>
  <c r="AZ1845" i="1" s="1"/>
  <c r="AY1698" i="1"/>
  <c r="AZ1698" i="1" s="1"/>
  <c r="AY1146" i="1"/>
  <c r="AZ1146" i="1" s="1"/>
  <c r="AY1932" i="1"/>
  <c r="AZ1932" i="1" s="1"/>
  <c r="AY1696" i="1"/>
  <c r="AZ1696" i="1" s="1"/>
  <c r="AY1595" i="1"/>
  <c r="AZ1595" i="1" s="1"/>
  <c r="AY1287" i="1"/>
  <c r="AZ1287" i="1" s="1"/>
  <c r="AY976" i="1"/>
  <c r="AZ976" i="1" s="1"/>
  <c r="AY493" i="1"/>
  <c r="AZ493" i="1" s="1"/>
  <c r="AY733" i="1"/>
  <c r="AZ733" i="1" s="1"/>
  <c r="AY1228" i="1"/>
  <c r="AZ1228" i="1" s="1"/>
  <c r="AY177" i="1"/>
  <c r="AZ177" i="1" s="1"/>
  <c r="AY775" i="1"/>
  <c r="AZ775" i="1" s="1"/>
  <c r="AY1326" i="1"/>
  <c r="AZ1326" i="1" s="1"/>
  <c r="AY636" i="1"/>
  <c r="AZ636" i="1" s="1"/>
  <c r="AY1699" i="1"/>
  <c r="AZ1699" i="1" s="1"/>
  <c r="AY1567" i="1"/>
  <c r="AZ1567" i="1" s="1"/>
  <c r="AY1501" i="1"/>
  <c r="AZ1501" i="1" s="1"/>
  <c r="AY866" i="1"/>
  <c r="AZ866" i="1" s="1"/>
  <c r="AY1670" i="1"/>
  <c r="AZ1670" i="1" s="1"/>
  <c r="AY810" i="1"/>
  <c r="AZ810" i="1" s="1"/>
  <c r="AY1029" i="1"/>
  <c r="AZ1029" i="1" s="1"/>
  <c r="AY739" i="1"/>
  <c r="AZ739" i="1" s="1"/>
  <c r="AY667" i="1"/>
  <c r="AZ667" i="1" s="1"/>
  <c r="AY1372" i="1"/>
  <c r="AZ1372" i="1" s="1"/>
  <c r="AY160" i="1"/>
  <c r="AZ160" i="1" s="1"/>
  <c r="AY669" i="1"/>
  <c r="AZ669" i="1" s="1"/>
  <c r="AY1193" i="1"/>
  <c r="AZ1193" i="1" s="1"/>
  <c r="AY935" i="1"/>
  <c r="AZ935" i="1" s="1"/>
  <c r="AY1028" i="1"/>
  <c r="AZ1028" i="1" s="1"/>
  <c r="AY331" i="1"/>
  <c r="AZ331" i="1" s="1"/>
  <c r="AY255" i="1"/>
  <c r="AZ255" i="1" s="1"/>
  <c r="AY930" i="1"/>
  <c r="AZ930" i="1" s="1"/>
  <c r="AY828" i="1"/>
  <c r="AZ828" i="1" s="1"/>
  <c r="AY430" i="1"/>
  <c r="AZ430" i="1" s="1"/>
  <c r="AY1126" i="1"/>
  <c r="AZ1126" i="1" s="1"/>
  <c r="AY1316" i="1"/>
  <c r="AZ1316" i="1" s="1"/>
  <c r="AY1624" i="1"/>
  <c r="AZ1624" i="1" s="1"/>
  <c r="AY1465" i="1"/>
  <c r="AZ1465" i="1" s="1"/>
  <c r="AY1116" i="1"/>
  <c r="AZ1116" i="1" s="1"/>
  <c r="AY332" i="1"/>
  <c r="AZ332" i="1" s="1"/>
  <c r="AY1279" i="1"/>
  <c r="AZ1279" i="1" s="1"/>
  <c r="AY796" i="1"/>
  <c r="AZ796" i="1" s="1"/>
  <c r="AY1451" i="1"/>
  <c r="AZ1451" i="1" s="1"/>
  <c r="AY315" i="1"/>
  <c r="AZ315" i="1" s="1"/>
  <c r="AY508" i="1"/>
  <c r="AZ508" i="1" s="1"/>
  <c r="AY998" i="1"/>
  <c r="AZ998" i="1" s="1"/>
  <c r="AY128" i="1"/>
  <c r="AZ128" i="1" s="1"/>
  <c r="AY1363" i="1"/>
  <c r="AZ1363" i="1" s="1"/>
  <c r="AY1455" i="1"/>
  <c r="AZ1455" i="1" s="1"/>
  <c r="AY1349" i="1"/>
  <c r="AZ1349" i="1" s="1"/>
  <c r="AY978" i="1"/>
  <c r="AZ978" i="1" s="1"/>
  <c r="AY854" i="1"/>
  <c r="AZ854" i="1" s="1"/>
  <c r="AY185" i="1"/>
  <c r="AZ185" i="1" s="1"/>
  <c r="AY1158" i="1"/>
  <c r="AZ1158" i="1" s="1"/>
  <c r="AY737" i="1"/>
  <c r="AZ737" i="1" s="1"/>
  <c r="AY457" i="1"/>
  <c r="AZ457" i="1" s="1"/>
  <c r="AY292" i="1"/>
  <c r="AZ292" i="1" s="1"/>
  <c r="AY540" i="1"/>
  <c r="AZ540" i="1" s="1"/>
  <c r="AY284" i="1"/>
  <c r="AZ284" i="1" s="1"/>
  <c r="AY1765" i="1"/>
  <c r="AZ1765" i="1" s="1"/>
  <c r="AY1575" i="1"/>
  <c r="AZ1575" i="1" s="1"/>
  <c r="AY1386" i="1"/>
  <c r="AZ1386" i="1" s="1"/>
  <c r="AY955" i="1"/>
  <c r="AZ955" i="1" s="1"/>
  <c r="AY171" i="1"/>
  <c r="AZ171" i="1" s="1"/>
  <c r="AY231" i="1"/>
  <c r="AZ231" i="1" s="1"/>
  <c r="AY1798" i="1"/>
  <c r="AZ1798" i="1" s="1"/>
  <c r="AY1664" i="1"/>
  <c r="AZ1664" i="1" s="1"/>
  <c r="AY754" i="1"/>
  <c r="AZ754" i="1" s="1"/>
  <c r="AY871" i="1"/>
  <c r="AZ871" i="1" s="1"/>
  <c r="AY1019" i="1"/>
  <c r="AZ1019" i="1" s="1"/>
  <c r="AY407" i="1"/>
  <c r="AZ407" i="1" s="1"/>
  <c r="AY409" i="1"/>
  <c r="AZ409" i="1" s="1"/>
  <c r="AY1530" i="1"/>
  <c r="AZ1530" i="1" s="1"/>
  <c r="AU1038" i="1"/>
  <c r="AV1038" i="1" s="1"/>
  <c r="A1038" i="1" s="1"/>
  <c r="AU945" i="1"/>
  <c r="AV945" i="1" s="1"/>
  <c r="A945" i="1" s="1"/>
  <c r="AU500" i="1"/>
  <c r="AV500" i="1" s="1"/>
  <c r="A500" i="1" s="1"/>
  <c r="AY1426" i="1"/>
  <c r="AZ1426" i="1" s="1"/>
  <c r="AU1049" i="1"/>
  <c r="AV1049" i="1" s="1"/>
  <c r="A1049" i="1" s="1"/>
  <c r="AY1027" i="1"/>
  <c r="AZ1027" i="1" s="1"/>
  <c r="AY1265" i="1"/>
  <c r="AZ1265" i="1" s="1"/>
  <c r="AY412" i="1"/>
  <c r="AZ412" i="1" s="1"/>
  <c r="AY511" i="1"/>
  <c r="AZ511" i="1" s="1"/>
  <c r="AY1094" i="1"/>
  <c r="AZ1094" i="1" s="1"/>
  <c r="AY1324" i="1"/>
  <c r="AZ1324" i="1" s="1"/>
  <c r="AY1514" i="1"/>
  <c r="AZ1514" i="1" s="1"/>
  <c r="AU219" i="1"/>
  <c r="AV219" i="1" s="1"/>
  <c r="A219" i="1" s="1"/>
  <c r="AY23" i="1"/>
  <c r="AZ23" i="1" s="1"/>
  <c r="AY1012" i="1"/>
  <c r="AZ1012" i="1" s="1"/>
  <c r="AU990" i="1"/>
  <c r="AV990" i="1" s="1"/>
  <c r="A990" i="1" s="1"/>
  <c r="AY881" i="1"/>
  <c r="AZ881" i="1" s="1"/>
  <c r="AU539" i="1"/>
  <c r="AV539" i="1" s="1"/>
  <c r="A539" i="1" s="1"/>
  <c r="AU999" i="1"/>
  <c r="AV999" i="1" s="1"/>
  <c r="A999" i="1" s="1"/>
  <c r="AU1332" i="1"/>
  <c r="AV1332" i="1" s="1"/>
  <c r="A1332" i="1" s="1"/>
  <c r="AY290" i="1"/>
  <c r="AZ290" i="1" s="1"/>
  <c r="AU798" i="1"/>
  <c r="AV798" i="1" s="1"/>
  <c r="A798" i="1" s="1"/>
  <c r="AY983" i="1"/>
  <c r="AZ983" i="1" s="1"/>
  <c r="AU441" i="1"/>
  <c r="AV441" i="1" s="1"/>
  <c r="A441" i="1" s="1"/>
  <c r="AY699" i="1"/>
  <c r="AZ699" i="1" s="1"/>
  <c r="AU706" i="1"/>
  <c r="AV706" i="1" s="1"/>
  <c r="A706" i="1" s="1"/>
  <c r="AU1066" i="1"/>
  <c r="AV1066" i="1" s="1"/>
  <c r="A1066" i="1" s="1"/>
  <c r="AU337" i="1"/>
  <c r="AV337" i="1" s="1"/>
  <c r="A337" i="1" s="1"/>
  <c r="AU316" i="1"/>
  <c r="AV316" i="1" s="1"/>
  <c r="A316" i="1" s="1"/>
  <c r="AY193" i="1"/>
  <c r="AZ193" i="1" s="1"/>
  <c r="AY1065" i="1"/>
  <c r="AZ1065" i="1" s="1"/>
  <c r="AU1168" i="1"/>
  <c r="AV1168" i="1" s="1"/>
  <c r="A1168" i="1" s="1"/>
  <c r="AU298" i="1"/>
  <c r="AV298" i="1" s="1"/>
  <c r="A298" i="1" s="1"/>
  <c r="AU1922" i="1"/>
  <c r="AV1922" i="1" s="1"/>
  <c r="A1922" i="1" s="1"/>
  <c r="AU1003" i="1"/>
  <c r="AV1003" i="1" s="1"/>
  <c r="A1003" i="1" s="1"/>
  <c r="AY262" i="1"/>
  <c r="AZ262" i="1" s="1"/>
  <c r="AU981" i="1"/>
  <c r="AV981" i="1" s="1"/>
  <c r="A981" i="1" s="1"/>
  <c r="AU1136" i="1"/>
  <c r="AV1136" i="1" s="1"/>
  <c r="A1136" i="1" s="1"/>
  <c r="AU1506" i="1"/>
  <c r="AV1506" i="1" s="1"/>
  <c r="A1506" i="1" s="1"/>
  <c r="AU176" i="1"/>
  <c r="AV176" i="1" s="1"/>
  <c r="A176" i="1" s="1"/>
  <c r="AY578" i="1"/>
  <c r="AZ578" i="1" s="1"/>
  <c r="AU885" i="1"/>
  <c r="AV885" i="1" s="1"/>
  <c r="A885" i="1" s="1"/>
  <c r="AU203" i="1"/>
  <c r="AV203" i="1" s="1"/>
  <c r="A203" i="1" s="1"/>
  <c r="AY247" i="1"/>
  <c r="AZ247" i="1" s="1"/>
  <c r="AY997" i="1"/>
  <c r="AZ997" i="1" s="1"/>
  <c r="AY422" i="1"/>
  <c r="AZ422" i="1" s="1"/>
  <c r="AY557" i="1"/>
  <c r="AZ557" i="1" s="1"/>
  <c r="AY1226" i="1"/>
  <c r="AZ1226" i="1" s="1"/>
  <c r="AY1637" i="1"/>
  <c r="AZ1637" i="1" s="1"/>
  <c r="AU268" i="1"/>
  <c r="AV268" i="1" s="1"/>
  <c r="A268" i="1" s="1"/>
  <c r="AY1061" i="1"/>
  <c r="AZ1061" i="1" s="1"/>
  <c r="AU1467" i="1"/>
  <c r="AV1467" i="1" s="1"/>
  <c r="A1467" i="1" s="1"/>
  <c r="AU522" i="1"/>
  <c r="AV522" i="1" s="1"/>
  <c r="A522" i="1" s="1"/>
  <c r="AY855" i="1"/>
  <c r="AZ855" i="1" s="1"/>
  <c r="AY307" i="1"/>
  <c r="AZ307" i="1" s="1"/>
  <c r="AU731" i="1"/>
  <c r="AV731" i="1" s="1"/>
  <c r="A731" i="1" s="1"/>
  <c r="AU889" i="1"/>
  <c r="AV889" i="1" s="1"/>
  <c r="A889" i="1" s="1"/>
  <c r="AU534" i="1"/>
  <c r="AV534" i="1" s="1"/>
  <c r="A534" i="1" s="1"/>
  <c r="AY499" i="1"/>
  <c r="AZ499" i="1" s="1"/>
  <c r="AY725" i="1"/>
  <c r="AZ725" i="1" s="1"/>
  <c r="AY1070" i="1"/>
  <c r="AZ1070" i="1" s="1"/>
  <c r="AY449" i="1"/>
  <c r="AZ449" i="1" s="1"/>
  <c r="AU48" i="1"/>
  <c r="AV48" i="1" s="1"/>
  <c r="A48" i="1" s="1"/>
  <c r="AU1421" i="1"/>
  <c r="AV1421" i="1" s="1"/>
  <c r="A1421" i="1" s="1"/>
  <c r="AU586" i="1"/>
  <c r="AV586" i="1" s="1"/>
  <c r="A586" i="1" s="1"/>
  <c r="AY913" i="1"/>
  <c r="AZ913" i="1" s="1"/>
  <c r="AU1313" i="1"/>
  <c r="AV1313" i="1" s="1"/>
  <c r="A1313" i="1" s="1"/>
  <c r="AU25" i="1"/>
  <c r="AV25" i="1" s="1"/>
  <c r="A25" i="1" s="1"/>
  <c r="AY201" i="1"/>
  <c r="AZ201" i="1" s="1"/>
  <c r="AU1110" i="1"/>
  <c r="AV1110" i="1" s="1"/>
  <c r="A1110" i="1" s="1"/>
  <c r="AY1154" i="1"/>
  <c r="AZ1154" i="1" s="1"/>
  <c r="AU1371" i="1"/>
  <c r="AV1371" i="1" s="1"/>
  <c r="A1371" i="1" s="1"/>
  <c r="AY415" i="1"/>
  <c r="AZ415" i="1" s="1"/>
  <c r="AY335" i="1"/>
  <c r="AZ335" i="1" s="1"/>
  <c r="AU520" i="1"/>
  <c r="AV520" i="1" s="1"/>
  <c r="A520" i="1" s="1"/>
  <c r="AU844" i="1"/>
  <c r="AV844" i="1" s="1"/>
  <c r="A844" i="1" s="1"/>
  <c r="AY1233" i="1"/>
  <c r="AZ1233" i="1" s="1"/>
  <c r="AU1351" i="1"/>
  <c r="AV1351" i="1" s="1"/>
  <c r="A1351" i="1" s="1"/>
  <c r="AY1503" i="1"/>
  <c r="AZ1503" i="1" s="1"/>
  <c r="AU1437" i="1"/>
  <c r="AV1437" i="1" s="1"/>
  <c r="A1437" i="1" s="1"/>
  <c r="AY831" i="1"/>
  <c r="AZ831" i="1" s="1"/>
  <c r="AU1368" i="1"/>
  <c r="AV1368" i="1" s="1"/>
  <c r="A1368" i="1" s="1"/>
  <c r="AY1441" i="1"/>
  <c r="AZ1441" i="1" s="1"/>
  <c r="AY755" i="1"/>
  <c r="AZ755" i="1" s="1"/>
  <c r="AU852" i="1"/>
  <c r="AV852" i="1" s="1"/>
  <c r="A852" i="1" s="1"/>
  <c r="AY1053" i="1"/>
  <c r="AZ1053" i="1" s="1"/>
  <c r="AU21" i="1"/>
  <c r="AV21" i="1" s="1"/>
  <c r="A21" i="1" s="1"/>
  <c r="AY592" i="1"/>
  <c r="AZ592" i="1" s="1"/>
  <c r="AY1224" i="1"/>
  <c r="AZ1224" i="1" s="1"/>
  <c r="AY1201" i="1"/>
  <c r="AZ1201" i="1" s="1"/>
  <c r="AY433" i="1"/>
  <c r="AZ433" i="1" s="1"/>
  <c r="AY1563" i="1"/>
  <c r="AZ1563" i="1" s="1"/>
  <c r="AY720" i="1"/>
  <c r="AZ720" i="1" s="1"/>
  <c r="AU299" i="1"/>
  <c r="AV299" i="1" s="1"/>
  <c r="A299" i="1" s="1"/>
  <c r="AY458" i="1"/>
  <c r="AZ458" i="1" s="1"/>
  <c r="AY119" i="1"/>
  <c r="AZ119" i="1" s="1"/>
  <c r="AU171" i="1"/>
  <c r="AV171" i="1" s="1"/>
  <c r="A171" i="1" s="1"/>
  <c r="AY707" i="1"/>
  <c r="AZ707" i="1" s="1"/>
  <c r="AU1051" i="1"/>
  <c r="AV1051" i="1" s="1"/>
  <c r="A1051" i="1" s="1"/>
  <c r="AY678" i="1"/>
  <c r="AZ678" i="1" s="1"/>
  <c r="AY1286" i="1"/>
  <c r="AZ1286" i="1" s="1"/>
  <c r="AU1472" i="1"/>
  <c r="AV1472" i="1" s="1"/>
  <c r="A1472" i="1" s="1"/>
  <c r="AY1150" i="1"/>
  <c r="AZ1150" i="1" s="1"/>
  <c r="AY1419" i="1"/>
  <c r="AZ1419" i="1" s="1"/>
  <c r="AU1584" i="1"/>
  <c r="AV1584" i="1" s="1"/>
  <c r="A1584" i="1" s="1"/>
  <c r="AU1684" i="1"/>
  <c r="AV1684" i="1" s="1"/>
  <c r="A1684" i="1" s="1"/>
  <c r="AY215" i="1"/>
  <c r="AZ215" i="1" s="1"/>
  <c r="AY492" i="1"/>
  <c r="AZ492" i="1" s="1"/>
  <c r="AU1103" i="1"/>
  <c r="AV1103" i="1" s="1"/>
  <c r="A1103" i="1" s="1"/>
  <c r="AY121" i="1"/>
  <c r="AZ121" i="1" s="1"/>
  <c r="AY705" i="1"/>
  <c r="AZ705" i="1" s="1"/>
  <c r="AU1280" i="1"/>
  <c r="AV1280" i="1" s="1"/>
  <c r="A1280" i="1" s="1"/>
  <c r="AY33" i="1"/>
  <c r="AZ33" i="1" s="1"/>
  <c r="AY626" i="1"/>
  <c r="AZ626" i="1" s="1"/>
  <c r="AU120" i="1"/>
  <c r="AV120" i="1" s="1"/>
  <c r="A120" i="1" s="1"/>
  <c r="AY260" i="1"/>
  <c r="AZ260" i="1" s="1"/>
  <c r="AY908" i="1"/>
  <c r="AZ908" i="1" s="1"/>
  <c r="AU143" i="1"/>
  <c r="AV143" i="1" s="1"/>
  <c r="A143" i="1" s="1"/>
  <c r="AU978" i="1"/>
  <c r="AV978" i="1" s="1"/>
  <c r="A978" i="1" s="1"/>
  <c r="AU1400" i="1"/>
  <c r="AV1400" i="1" s="1"/>
  <c r="A1400" i="1" s="1"/>
  <c r="AY1442" i="1"/>
  <c r="AZ1442" i="1" s="1"/>
  <c r="AY985" i="1"/>
  <c r="AZ985" i="1" s="1"/>
  <c r="AY1247" i="1"/>
  <c r="AZ1247" i="1" s="1"/>
  <c r="AY1470" i="1"/>
  <c r="AZ1470" i="1" s="1"/>
  <c r="AY1468" i="1"/>
  <c r="AZ1468" i="1" s="1"/>
  <c r="AU1129" i="1"/>
  <c r="AV1129" i="1" s="1"/>
  <c r="A1129" i="1" s="1"/>
  <c r="AU891" i="1"/>
  <c r="AV891" i="1" s="1"/>
  <c r="A891" i="1" s="1"/>
  <c r="AY654" i="1"/>
  <c r="AZ654" i="1" s="1"/>
  <c r="AU780" i="1"/>
  <c r="AV780" i="1" s="1"/>
  <c r="A780" i="1" s="1"/>
  <c r="AU44" i="1"/>
  <c r="AV44" i="1" s="1"/>
  <c r="A44" i="1" s="1"/>
  <c r="AY1245" i="1"/>
  <c r="AZ1245" i="1" s="1"/>
  <c r="AU800" i="1"/>
  <c r="AV800" i="1" s="1"/>
  <c r="A800" i="1" s="1"/>
  <c r="AU49" i="1"/>
  <c r="AV49" i="1" s="1"/>
  <c r="A49" i="1" s="1"/>
  <c r="AU1006" i="1"/>
  <c r="AV1006" i="1" s="1"/>
  <c r="A1006" i="1" s="1"/>
  <c r="AU355" i="1"/>
  <c r="AV355" i="1" s="1"/>
  <c r="A355" i="1" s="1"/>
  <c r="AY1685" i="1"/>
  <c r="AZ1685" i="1" s="1"/>
  <c r="AY1760" i="1"/>
  <c r="AZ1760" i="1" s="1"/>
  <c r="AU1917" i="1"/>
  <c r="AV1917" i="1" s="1"/>
  <c r="A1917" i="1" s="1"/>
  <c r="AU1809" i="1"/>
  <c r="AV1809" i="1" s="1"/>
  <c r="A1809" i="1" s="1"/>
  <c r="AU1137" i="1"/>
  <c r="AV1137" i="1" s="1"/>
  <c r="A1137" i="1" s="1"/>
  <c r="AY691" i="1"/>
  <c r="AZ691" i="1" s="1"/>
  <c r="AU1133" i="1"/>
  <c r="AV1133" i="1" s="1"/>
  <c r="A1133" i="1" s="1"/>
  <c r="AU846" i="1"/>
  <c r="AV846" i="1" s="1"/>
  <c r="A846" i="1" s="1"/>
  <c r="AY1075" i="1"/>
  <c r="AZ1075" i="1" s="1"/>
  <c r="AY1757" i="1"/>
  <c r="AZ1757" i="1" s="1"/>
  <c r="AY2008" i="1"/>
  <c r="AZ2008" i="1" s="1"/>
  <c r="AU1633" i="1"/>
  <c r="AV1633" i="1" s="1"/>
  <c r="A1633" i="1" s="1"/>
  <c r="AY1689" i="1"/>
  <c r="AZ1689" i="1" s="1"/>
  <c r="AU794" i="1"/>
  <c r="AV794" i="1" s="1"/>
  <c r="A794" i="1" s="1"/>
  <c r="AU795" i="1"/>
  <c r="AV795" i="1" s="1"/>
  <c r="A795" i="1" s="1"/>
  <c r="AY441" i="1"/>
  <c r="AZ441" i="1" s="1"/>
  <c r="AY316" i="1"/>
  <c r="AZ316" i="1" s="1"/>
  <c r="AU88" i="1"/>
  <c r="AV88" i="1" s="1"/>
  <c r="A88" i="1" s="1"/>
  <c r="AU1654" i="1"/>
  <c r="AV1654" i="1" s="1"/>
  <c r="A1654" i="1" s="1"/>
  <c r="AY1833" i="1"/>
  <c r="AZ1833" i="1" s="1"/>
  <c r="AU892" i="1"/>
  <c r="AV892" i="1" s="1"/>
  <c r="A892" i="1" s="1"/>
  <c r="AY1168" i="1"/>
  <c r="AZ1168" i="1" s="1"/>
  <c r="AY1347" i="1"/>
  <c r="AZ1347" i="1" s="1"/>
  <c r="AY858" i="1"/>
  <c r="AZ858" i="1" s="1"/>
  <c r="AY1003" i="1"/>
  <c r="AZ1003" i="1" s="1"/>
  <c r="AY354" i="1"/>
  <c r="AZ354" i="1" s="1"/>
  <c r="AU1123" i="1"/>
  <c r="AV1123" i="1" s="1"/>
  <c r="A1123" i="1" s="1"/>
  <c r="AY1389" i="1"/>
  <c r="AZ1389" i="1" s="1"/>
  <c r="AU1974" i="1"/>
  <c r="AV1974" i="1" s="1"/>
  <c r="A1974" i="1" s="1"/>
  <c r="AY970" i="1"/>
  <c r="AZ970" i="1" s="1"/>
  <c r="AU1069" i="1"/>
  <c r="AV1069" i="1" s="1"/>
  <c r="A1069" i="1" s="1"/>
  <c r="AY369" i="1"/>
  <c r="AZ369" i="1" s="1"/>
  <c r="AU776" i="1"/>
  <c r="AV776" i="1" s="1"/>
  <c r="A776" i="1" s="1"/>
  <c r="AY1083" i="1"/>
  <c r="AZ1083" i="1" s="1"/>
  <c r="AU512" i="1"/>
  <c r="AV512" i="1" s="1"/>
  <c r="A512" i="1" s="1"/>
  <c r="AY889" i="1"/>
  <c r="AZ889" i="1" s="1"/>
  <c r="AY1046" i="1"/>
  <c r="AZ1046" i="1" s="1"/>
  <c r="AU41" i="1"/>
  <c r="AV41" i="1" s="1"/>
  <c r="A41" i="1" s="1"/>
  <c r="AU722" i="1"/>
  <c r="AV722" i="1" s="1"/>
  <c r="A722" i="1" s="1"/>
  <c r="AU1204" i="1"/>
  <c r="AV1204" i="1" s="1"/>
  <c r="A1204" i="1" s="1"/>
  <c r="AY48" i="1"/>
  <c r="AZ48" i="1" s="1"/>
  <c r="AY1935" i="1"/>
  <c r="AZ1935" i="1" s="1"/>
  <c r="AY586" i="1"/>
  <c r="AZ586" i="1" s="1"/>
  <c r="AY1313" i="1"/>
  <c r="AZ1313" i="1" s="1"/>
  <c r="AU834" i="1"/>
  <c r="AV834" i="1" s="1"/>
  <c r="A834" i="1" s="1"/>
  <c r="AU1241" i="1"/>
  <c r="AV1241" i="1" s="1"/>
  <c r="A1241" i="1" s="1"/>
  <c r="AU200" i="1"/>
  <c r="AV200" i="1" s="1"/>
  <c r="A200" i="1" s="1"/>
  <c r="AY808" i="1"/>
  <c r="AZ808" i="1" s="1"/>
  <c r="AY991" i="1"/>
  <c r="AZ991" i="1" s="1"/>
  <c r="AY520" i="1"/>
  <c r="AZ520" i="1" s="1"/>
  <c r="AY844" i="1"/>
  <c r="AZ844" i="1" s="1"/>
  <c r="AU1171" i="1"/>
  <c r="AV1171" i="1" s="1"/>
  <c r="A1171" i="1" s="1"/>
  <c r="AY1351" i="1"/>
  <c r="AZ1351" i="1" s="1"/>
  <c r="AU1848" i="1"/>
  <c r="AV1848" i="1" s="1"/>
  <c r="A1848" i="1" s="1"/>
  <c r="AY1982" i="1"/>
  <c r="AZ1982" i="1" s="1"/>
  <c r="AY1437" i="1"/>
  <c r="AZ1437" i="1" s="1"/>
  <c r="AU1096" i="1"/>
  <c r="AV1096" i="1" s="1"/>
  <c r="A1096" i="1" s="1"/>
  <c r="AY1119" i="1"/>
  <c r="AZ1119" i="1" s="1"/>
  <c r="AU1530" i="1"/>
  <c r="AV1530" i="1" s="1"/>
  <c r="A1530" i="1" s="1"/>
  <c r="AU68" i="1"/>
  <c r="AV68" i="1" s="1"/>
  <c r="A68" i="1" s="1"/>
  <c r="AY21" i="1"/>
  <c r="AZ21" i="1" s="1"/>
  <c r="AU714" i="1"/>
  <c r="AV714" i="1" s="1"/>
  <c r="A714" i="1" s="1"/>
  <c r="AU1418" i="1"/>
  <c r="AV1418" i="1" s="1"/>
  <c r="A1418" i="1" s="1"/>
  <c r="AU979" i="1"/>
  <c r="AV979" i="1" s="1"/>
  <c r="A979" i="1" s="1"/>
  <c r="AU277" i="1"/>
  <c r="AV277" i="1" s="1"/>
  <c r="A277" i="1" s="1"/>
  <c r="AY1764" i="1"/>
  <c r="AZ1764" i="1" s="1"/>
  <c r="AY1815" i="1"/>
  <c r="AZ1815" i="1" s="1"/>
  <c r="AU300" i="1"/>
  <c r="AV300" i="1" s="1"/>
  <c r="A300" i="1" s="1"/>
  <c r="AU231" i="1"/>
  <c r="AV231" i="1" s="1"/>
  <c r="A231" i="1" s="1"/>
  <c r="AU546" i="1"/>
  <c r="AV546" i="1" s="1"/>
  <c r="A546" i="1" s="1"/>
  <c r="AY173" i="1"/>
  <c r="AZ173" i="1" s="1"/>
  <c r="AY655" i="1"/>
  <c r="AZ655" i="1" s="1"/>
  <c r="AY1021" i="1"/>
  <c r="AZ1021" i="1" s="1"/>
  <c r="AU466" i="1"/>
  <c r="AV466" i="1" s="1"/>
  <c r="A466" i="1" s="1"/>
  <c r="AU974" i="1"/>
  <c r="AV974" i="1" s="1"/>
  <c r="A974" i="1" s="1"/>
  <c r="AU1223" i="1"/>
  <c r="AV1223" i="1" s="1"/>
  <c r="A1223" i="1" s="1"/>
  <c r="AY1440" i="1"/>
  <c r="AZ1440" i="1" s="1"/>
  <c r="AY1541" i="1"/>
  <c r="AZ1541" i="1" s="1"/>
  <c r="AY1584" i="1"/>
  <c r="AZ1584" i="1" s="1"/>
  <c r="AY1684" i="1"/>
  <c r="AZ1684" i="1" s="1"/>
  <c r="AU1704" i="1"/>
  <c r="AV1704" i="1" s="1"/>
  <c r="A1704" i="1" s="1"/>
  <c r="AY1755" i="1"/>
  <c r="AZ1755" i="1" s="1"/>
  <c r="AY1103" i="1"/>
  <c r="AZ1103" i="1" s="1"/>
  <c r="AU267" i="1"/>
  <c r="AV267" i="1" s="1"/>
  <c r="A267" i="1" s="1"/>
  <c r="AU540" i="1"/>
  <c r="AV540" i="1" s="1"/>
  <c r="A540" i="1" s="1"/>
  <c r="AY989" i="1"/>
  <c r="AZ989" i="1" s="1"/>
  <c r="AY777" i="1"/>
  <c r="AZ777" i="1" s="1"/>
  <c r="AY1400" i="1"/>
  <c r="AZ1400" i="1" s="1"/>
  <c r="AU1079" i="1"/>
  <c r="AV1079" i="1" s="1"/>
  <c r="A1079" i="1" s="1"/>
  <c r="AU1100" i="1"/>
  <c r="AV1100" i="1" s="1"/>
  <c r="A1100" i="1" s="1"/>
  <c r="AU1417" i="1"/>
  <c r="AV1417" i="1" s="1"/>
  <c r="A1417" i="1" s="1"/>
  <c r="AY1524" i="1"/>
  <c r="AZ1524" i="1" s="1"/>
  <c r="AU377" i="1"/>
  <c r="AV377" i="1" s="1"/>
  <c r="A377" i="1" s="1"/>
  <c r="AY469" i="1"/>
  <c r="AZ469" i="1" s="1"/>
  <c r="AU547" i="1"/>
  <c r="AV547" i="1" s="1"/>
  <c r="A547" i="1" s="1"/>
  <c r="AU393" i="1"/>
  <c r="AV393" i="1" s="1"/>
  <c r="A393" i="1" s="1"/>
  <c r="AY1225" i="1"/>
  <c r="AZ1225" i="1" s="1"/>
  <c r="AY977" i="1"/>
  <c r="AZ977" i="1" s="1"/>
  <c r="AY1550" i="1"/>
  <c r="AZ1550" i="1" s="1"/>
  <c r="AY482" i="1"/>
  <c r="AZ482" i="1" s="1"/>
  <c r="AU1125" i="1"/>
  <c r="AV1125" i="1" s="1"/>
  <c r="A1125" i="1" s="1"/>
  <c r="AU1554" i="1"/>
  <c r="AV1554" i="1" s="1"/>
  <c r="A1554" i="1" s="1"/>
  <c r="AY1289" i="1"/>
  <c r="AZ1289" i="1" s="1"/>
  <c r="AY723" i="1"/>
  <c r="AZ723" i="1" s="1"/>
  <c r="AU1357" i="1"/>
  <c r="AV1357" i="1" s="1"/>
  <c r="A1357" i="1" s="1"/>
  <c r="AY942" i="1"/>
  <c r="AZ942" i="1" s="1"/>
  <c r="AU1053" i="1"/>
  <c r="AV1053" i="1" s="1"/>
  <c r="A1053" i="1" s="1"/>
  <c r="AU346" i="1"/>
  <c r="AV346" i="1" s="1"/>
  <c r="A346" i="1" s="1"/>
  <c r="AU275" i="1"/>
  <c r="AV275" i="1" s="1"/>
  <c r="A275" i="1" s="1"/>
  <c r="AU648" i="1"/>
  <c r="AV648" i="1" s="1"/>
  <c r="A648" i="1" s="1"/>
  <c r="AU1360" i="1"/>
  <c r="AV1360" i="1" s="1"/>
  <c r="A1360" i="1" s="1"/>
  <c r="AU139" i="1"/>
  <c r="AV139" i="1" s="1"/>
  <c r="A139" i="1" s="1"/>
  <c r="AU707" i="1"/>
  <c r="AV707" i="1" s="1"/>
  <c r="A707" i="1" s="1"/>
  <c r="AU173" i="1"/>
  <c r="AV173" i="1" s="1"/>
  <c r="A173" i="1" s="1"/>
  <c r="AU1018" i="1"/>
  <c r="AV1018" i="1" s="1"/>
  <c r="A1018" i="1" s="1"/>
  <c r="AU517" i="1"/>
  <c r="AV517" i="1" s="1"/>
  <c r="A517" i="1" s="1"/>
  <c r="AU1220" i="1"/>
  <c r="AV1220" i="1" s="1"/>
  <c r="A1220" i="1" s="1"/>
  <c r="AU1296" i="1"/>
  <c r="AV1296" i="1" s="1"/>
  <c r="A1296" i="1" s="1"/>
  <c r="AU121" i="1"/>
  <c r="AV121" i="1" s="1"/>
  <c r="A121" i="1" s="1"/>
  <c r="AU33" i="1"/>
  <c r="AV33" i="1" s="1"/>
  <c r="A33" i="1" s="1"/>
  <c r="AU14" i="1"/>
  <c r="AV14" i="1" s="1"/>
  <c r="A14" i="1" s="1"/>
  <c r="AU75" i="1"/>
  <c r="AV75" i="1" s="1"/>
  <c r="A75" i="1" s="1"/>
  <c r="AU1242" i="1"/>
  <c r="AV1242" i="1" s="1"/>
  <c r="A1242" i="1" s="1"/>
  <c r="AU985" i="1"/>
  <c r="AV985" i="1" s="1"/>
  <c r="A985" i="1" s="1"/>
  <c r="AU1502" i="1"/>
  <c r="AV1502" i="1" s="1"/>
  <c r="A1502" i="1" s="1"/>
  <c r="AU140" i="1"/>
  <c r="AV140" i="1" s="1"/>
  <c r="A140" i="1" s="1"/>
  <c r="AU1113" i="1"/>
  <c r="AV1113" i="1" s="1"/>
  <c r="A1113" i="1" s="1"/>
  <c r="AU167" i="1"/>
  <c r="AV167" i="1" s="1"/>
  <c r="A167" i="1" s="1"/>
  <c r="AU1235" i="1"/>
  <c r="AV1235" i="1" s="1"/>
  <c r="A1235" i="1" s="1"/>
  <c r="AU1084" i="1"/>
  <c r="AV1084" i="1" s="1"/>
  <c r="A1084" i="1" s="1"/>
  <c r="AU421" i="1"/>
  <c r="AV421" i="1" s="1"/>
  <c r="A421" i="1" s="1"/>
  <c r="AU496" i="1"/>
  <c r="AV496" i="1" s="1"/>
  <c r="A496" i="1" s="1"/>
  <c r="AU61" i="1"/>
  <c r="AV61" i="1" s="1"/>
  <c r="A61" i="1" s="1"/>
  <c r="AU1023" i="1"/>
  <c r="AV1023" i="1" s="1"/>
  <c r="A1023" i="1" s="1"/>
  <c r="AU249" i="1"/>
  <c r="AV249" i="1" s="1"/>
  <c r="A249" i="1" s="1"/>
  <c r="AU1314" i="1"/>
  <c r="AV1314" i="1" s="1"/>
  <c r="A1314" i="1" s="1"/>
  <c r="AU1550" i="1"/>
  <c r="AV1550" i="1" s="1"/>
  <c r="A1550" i="1" s="1"/>
  <c r="AU273" i="1"/>
  <c r="AV273" i="1" s="1"/>
  <c r="A273" i="1" s="1"/>
  <c r="AU1034" i="1"/>
  <c r="AV1034" i="1" s="1"/>
  <c r="A1034" i="1" s="1"/>
  <c r="AU223" i="1"/>
  <c r="AV223" i="1" s="1"/>
  <c r="A223" i="1" s="1"/>
  <c r="AU686" i="1"/>
  <c r="AV686" i="1" s="1"/>
  <c r="A686" i="1" s="1"/>
  <c r="AU701" i="1"/>
  <c r="AV701" i="1" s="1"/>
  <c r="A701" i="1" s="1"/>
  <c r="AU1346" i="1"/>
  <c r="AV1346" i="1" s="1"/>
  <c r="A1346" i="1" s="1"/>
  <c r="AU318" i="1"/>
  <c r="AV318" i="1" s="1"/>
  <c r="A318" i="1" s="1"/>
  <c r="AU824" i="1"/>
  <c r="AV824" i="1" s="1"/>
  <c r="A824" i="1" s="1"/>
  <c r="AU986" i="1"/>
  <c r="AV986" i="1" s="1"/>
  <c r="A986" i="1" s="1"/>
  <c r="AU155" i="1"/>
  <c r="AV155" i="1" s="1"/>
  <c r="A155" i="1" s="1"/>
  <c r="AU144" i="1"/>
  <c r="AV144" i="1" s="1"/>
  <c r="A144" i="1" s="1"/>
  <c r="AU351" i="1"/>
  <c r="AV351" i="1" s="1"/>
  <c r="A351" i="1" s="1"/>
  <c r="AU482" i="1"/>
  <c r="AV482" i="1" s="1"/>
  <c r="A482" i="1" s="1"/>
  <c r="AU765" i="1"/>
  <c r="AV765" i="1" s="1"/>
  <c r="A765" i="1" s="1"/>
  <c r="AU1443" i="1"/>
  <c r="AV1443" i="1" s="1"/>
  <c r="A1443" i="1" s="1"/>
  <c r="AU1196" i="1"/>
  <c r="AV1196" i="1" s="1"/>
  <c r="A1196" i="1" s="1"/>
  <c r="AU1463" i="1"/>
  <c r="AV1463" i="1" s="1"/>
  <c r="A1463" i="1" s="1"/>
  <c r="AU597" i="1"/>
  <c r="AV597" i="1" s="1"/>
  <c r="A597" i="1" s="1"/>
  <c r="AU310" i="1"/>
  <c r="AV310" i="1" s="1"/>
  <c r="A310" i="1" s="1"/>
  <c r="AU1122" i="1"/>
  <c r="AV1122" i="1" s="1"/>
  <c r="A1122" i="1" s="1"/>
  <c r="AU1289" i="1"/>
  <c r="AV1289" i="1" s="1"/>
  <c r="A1289" i="1" s="1"/>
  <c r="AU363" i="1"/>
  <c r="AV363" i="1" s="1"/>
  <c r="A363" i="1" s="1"/>
  <c r="AU1532" i="1"/>
  <c r="AV1532" i="1" s="1"/>
  <c r="A1532" i="1" s="1"/>
  <c r="AU1685" i="1"/>
  <c r="AV1685" i="1" s="1"/>
  <c r="A1685" i="1" s="1"/>
  <c r="AU1868" i="1"/>
  <c r="AV1868" i="1" s="1"/>
  <c r="A1868" i="1" s="1"/>
  <c r="AU525" i="1"/>
  <c r="AV525" i="1" s="1"/>
  <c r="A525" i="1" s="1"/>
  <c r="AU942" i="1"/>
  <c r="AV942" i="1" s="1"/>
  <c r="A942" i="1" s="1"/>
  <c r="AU1423" i="1"/>
  <c r="AV1423" i="1" s="1"/>
  <c r="A1423" i="1" s="1"/>
  <c r="AU1509" i="1"/>
  <c r="AV1509" i="1" s="1"/>
  <c r="A1509" i="1" s="1"/>
  <c r="AU1772" i="1"/>
  <c r="AV1772" i="1" s="1"/>
  <c r="A1772" i="1" s="1"/>
  <c r="AU1903" i="1"/>
  <c r="AV1903" i="1" s="1"/>
  <c r="A1903" i="1" s="1"/>
  <c r="AU1533" i="1"/>
  <c r="AV1533" i="1" s="1"/>
  <c r="A1533" i="1" s="1"/>
  <c r="AU1813" i="1"/>
  <c r="AV1813" i="1" s="1"/>
  <c r="A1813" i="1" s="1"/>
  <c r="AU1257" i="1"/>
  <c r="AV1257" i="1" s="1"/>
  <c r="A1257" i="1" s="1"/>
  <c r="AU1219" i="1"/>
  <c r="AV1219" i="1" s="1"/>
  <c r="A1219" i="1" s="1"/>
  <c r="AU1778" i="1"/>
  <c r="AV1778" i="1" s="1"/>
  <c r="A1778" i="1" s="1"/>
  <c r="AU1881" i="1"/>
  <c r="AV1881" i="1" s="1"/>
  <c r="A1881" i="1" s="1"/>
  <c r="AU1359" i="1"/>
  <c r="AV1359" i="1" s="1"/>
  <c r="A1359" i="1" s="1"/>
  <c r="AU1719" i="1"/>
  <c r="AV1719" i="1" s="1"/>
  <c r="A1719" i="1" s="1"/>
  <c r="AU1873" i="1"/>
  <c r="AV1873" i="1" s="1"/>
  <c r="A1873" i="1" s="1"/>
  <c r="AU936" i="1"/>
  <c r="AV936" i="1" s="1"/>
  <c r="A936" i="1" s="1"/>
  <c r="AU410" i="1"/>
  <c r="AV410" i="1" s="1"/>
  <c r="A410" i="1" s="1"/>
  <c r="AU1528" i="1"/>
  <c r="AV1528" i="1" s="1"/>
  <c r="A1528" i="1" s="1"/>
  <c r="AU1263" i="1"/>
  <c r="AV1263" i="1" s="1"/>
  <c r="A1263" i="1" s="1"/>
  <c r="AU1793" i="1"/>
  <c r="AV1793" i="1" s="1"/>
  <c r="A1793" i="1" s="1"/>
  <c r="AU1925" i="1"/>
  <c r="AV1925" i="1" s="1"/>
  <c r="A1925" i="1" s="1"/>
  <c r="AU1255" i="1"/>
  <c r="AV1255" i="1" s="1"/>
  <c r="A1255" i="1" s="1"/>
  <c r="AU1611" i="1"/>
  <c r="AV1611" i="1" s="1"/>
  <c r="A1611" i="1" s="1"/>
  <c r="AU1948" i="1"/>
  <c r="AV1948" i="1" s="1"/>
  <c r="A1948" i="1" s="1"/>
  <c r="AU1979" i="1"/>
  <c r="AV1979" i="1" s="1"/>
  <c r="A1979" i="1" s="1"/>
  <c r="AU1207" i="1"/>
  <c r="AV1207" i="1" s="1"/>
  <c r="A1207" i="1" s="1"/>
  <c r="AU1515" i="1"/>
  <c r="AV1515" i="1" s="1"/>
  <c r="A1515" i="1" s="1"/>
  <c r="AU1636" i="1"/>
  <c r="AV1636" i="1" s="1"/>
  <c r="A1636" i="1" s="1"/>
  <c r="AU1692" i="1"/>
  <c r="AV1692" i="1" s="1"/>
  <c r="A1692" i="1" s="1"/>
  <c r="AU1824" i="1"/>
  <c r="AV1824" i="1" s="1"/>
  <c r="A1824" i="1" s="1"/>
  <c r="AU1929" i="1"/>
  <c r="AV1929" i="1" s="1"/>
  <c r="A1929" i="1" s="1"/>
  <c r="AU630" i="1"/>
  <c r="AV630" i="1" s="1"/>
  <c r="A630" i="1" s="1"/>
  <c r="AU1056" i="1"/>
  <c r="AV1056" i="1" s="1"/>
  <c r="A1056" i="1" s="1"/>
  <c r="AU302" i="1"/>
  <c r="AV302" i="1" s="1"/>
  <c r="A302" i="1" s="1"/>
  <c r="AU977" i="1"/>
  <c r="AV977" i="1" s="1"/>
  <c r="A977" i="1" s="1"/>
  <c r="AU862" i="1"/>
  <c r="AV862" i="1" s="1"/>
  <c r="A862" i="1" s="1"/>
  <c r="AU347" i="1"/>
  <c r="AV347" i="1" s="1"/>
  <c r="A347" i="1" s="1"/>
  <c r="AU372" i="1"/>
  <c r="AV372" i="1" s="1"/>
  <c r="A372" i="1" s="1"/>
  <c r="AU806" i="1"/>
  <c r="AV806" i="1" s="1"/>
  <c r="A806" i="1" s="1"/>
  <c r="AU1138" i="1"/>
  <c r="AV1138" i="1" s="1"/>
  <c r="A1138" i="1" s="1"/>
  <c r="AU1078" i="1"/>
  <c r="AV1078" i="1" s="1"/>
  <c r="A1078" i="1" s="1"/>
  <c r="AU1393" i="1"/>
  <c r="AV1393" i="1" s="1"/>
  <c r="A1393" i="1" s="1"/>
  <c r="AU1614" i="1"/>
  <c r="AV1614" i="1" s="1"/>
  <c r="A1614" i="1" s="1"/>
  <c r="AU444" i="1"/>
  <c r="AV444" i="1" s="1"/>
  <c r="A444" i="1" s="1"/>
  <c r="AU95" i="1"/>
  <c r="AV95" i="1" s="1"/>
  <c r="A95" i="1" s="1"/>
  <c r="AU1025" i="1"/>
  <c r="AV1025" i="1" s="1"/>
  <c r="A1025" i="1" s="1"/>
  <c r="AU1245" i="1"/>
  <c r="AV1245" i="1" s="1"/>
  <c r="A1245" i="1" s="1"/>
  <c r="AU943" i="1"/>
  <c r="AV943" i="1" s="1"/>
  <c r="A943" i="1" s="1"/>
  <c r="AU89" i="1"/>
  <c r="AV89" i="1" s="1"/>
  <c r="A89" i="1" s="1"/>
  <c r="AU799" i="1"/>
  <c r="AV799" i="1" s="1"/>
  <c r="A799" i="1" s="1"/>
  <c r="AU927" i="1"/>
  <c r="AV927" i="1" s="1"/>
  <c r="A927" i="1" s="1"/>
  <c r="AU863" i="1"/>
  <c r="AV863" i="1" s="1"/>
  <c r="A863" i="1" s="1"/>
  <c r="AU1343" i="1"/>
  <c r="AV1343" i="1" s="1"/>
  <c r="A1343" i="1" s="1"/>
  <c r="AU1448" i="1"/>
  <c r="AV1448" i="1" s="1"/>
  <c r="A1448" i="1" s="1"/>
  <c r="AU1699" i="1"/>
  <c r="AV1699" i="1" s="1"/>
  <c r="A1699" i="1" s="1"/>
  <c r="AU703" i="1"/>
  <c r="AV703" i="1" s="1"/>
  <c r="A703" i="1" s="1"/>
  <c r="AU1169" i="1"/>
  <c r="AV1169" i="1" s="1"/>
  <c r="A1169" i="1" s="1"/>
  <c r="AU394" i="1"/>
  <c r="AV394" i="1" s="1"/>
  <c r="A394" i="1" s="1"/>
  <c r="AU414" i="1"/>
  <c r="AV414" i="1" s="1"/>
  <c r="A414" i="1" s="1"/>
  <c r="AU984" i="1"/>
  <c r="AV984" i="1" s="1"/>
  <c r="A984" i="1" s="1"/>
  <c r="AU1520" i="1"/>
  <c r="AV1520" i="1" s="1"/>
  <c r="A1520" i="1" s="1"/>
  <c r="AU723" i="1"/>
  <c r="AV723" i="1" s="1"/>
  <c r="A723" i="1" s="1"/>
  <c r="AU1043" i="1"/>
  <c r="AV1043" i="1" s="1"/>
  <c r="A1043" i="1" s="1"/>
  <c r="AU1696" i="1"/>
  <c r="AV1696" i="1" s="1"/>
  <c r="A1696" i="1" s="1"/>
  <c r="AU1739" i="1"/>
  <c r="AV1739" i="1" s="1"/>
  <c r="A1739" i="1" s="1"/>
  <c r="AU1953" i="1"/>
  <c r="AV1953" i="1" s="1"/>
  <c r="A1953" i="1" s="1"/>
  <c r="AU1334" i="1"/>
  <c r="AV1334" i="1" s="1"/>
  <c r="A1334" i="1" s="1"/>
  <c r="AU1760" i="1"/>
  <c r="AV1760" i="1" s="1"/>
  <c r="A1760" i="1" s="1"/>
  <c r="AU1698" i="1"/>
  <c r="AV1698" i="1" s="1"/>
  <c r="A1698" i="1" s="1"/>
  <c r="AU1860" i="1"/>
  <c r="AV1860" i="1" s="1"/>
  <c r="A1860" i="1" s="1"/>
  <c r="AU600" i="1"/>
  <c r="AV600" i="1" s="1"/>
  <c r="A600" i="1" s="1"/>
  <c r="AU1652" i="1"/>
  <c r="AV1652" i="1" s="1"/>
  <c r="A1652" i="1" s="1"/>
  <c r="AU1871" i="1"/>
  <c r="AV1871" i="1" s="1"/>
  <c r="A1871" i="1" s="1"/>
  <c r="AU2010" i="1"/>
  <c r="AV2010" i="1" s="1"/>
  <c r="A2010" i="1" s="1"/>
  <c r="AU1715" i="1"/>
  <c r="AV1715" i="1" s="1"/>
  <c r="A1715" i="1" s="1"/>
  <c r="AU1818" i="1"/>
  <c r="AV1818" i="1" s="1"/>
  <c r="A1818" i="1" s="1"/>
  <c r="AU1939" i="1"/>
  <c r="AV1939" i="1" s="1"/>
  <c r="A1939" i="1" s="1"/>
  <c r="AU1525" i="1"/>
  <c r="AV1525" i="1" s="1"/>
  <c r="A1525" i="1" s="1"/>
  <c r="AU1674" i="1"/>
  <c r="AV1674" i="1" s="1"/>
  <c r="A1674" i="1" s="1"/>
  <c r="AU1742" i="1"/>
  <c r="AV1742" i="1" s="1"/>
  <c r="A1742" i="1" s="1"/>
  <c r="AU1762" i="1"/>
  <c r="AV1762" i="1" s="1"/>
  <c r="A1762" i="1" s="1"/>
  <c r="AU1863" i="1"/>
  <c r="AV1863" i="1" s="1"/>
  <c r="A1863" i="1" s="1"/>
  <c r="AU2003" i="1"/>
  <c r="AV2003" i="1" s="1"/>
  <c r="A2003" i="1" s="1"/>
  <c r="AU2011" i="1"/>
  <c r="AV2011" i="1" s="1"/>
  <c r="A2011" i="1" s="1"/>
  <c r="AU993" i="1"/>
  <c r="AV993" i="1" s="1"/>
  <c r="A993" i="1" s="1"/>
  <c r="AU1486" i="1"/>
  <c r="AV1486" i="1" s="1"/>
  <c r="A1486" i="1" s="1"/>
  <c r="AU1646" i="1"/>
  <c r="AV1646" i="1" s="1"/>
  <c r="A1646" i="1" s="1"/>
  <c r="AU1612" i="1"/>
  <c r="AV1612" i="1" s="1"/>
  <c r="A1612" i="1" s="1"/>
  <c r="AU1847" i="1"/>
  <c r="AV1847" i="1" s="1"/>
  <c r="A1847" i="1" s="1"/>
  <c r="AU1976" i="1"/>
  <c r="AV1976" i="1" s="1"/>
  <c r="A1976" i="1" s="1"/>
  <c r="AU1379" i="1"/>
  <c r="AV1379" i="1" s="1"/>
  <c r="A1379" i="1" s="1"/>
  <c r="AU1671" i="1"/>
  <c r="AV1671" i="1" s="1"/>
  <c r="A1671" i="1" s="1"/>
  <c r="AU1789" i="1"/>
  <c r="AV1789" i="1" s="1"/>
  <c r="A1789" i="1" s="1"/>
  <c r="AU1746" i="1"/>
  <c r="AV1746" i="1" s="1"/>
  <c r="A1746" i="1" s="1"/>
  <c r="AU1738" i="1"/>
  <c r="AV1738" i="1" s="1"/>
  <c r="A1738" i="1" s="1"/>
  <c r="AU1839" i="1"/>
  <c r="AV1839" i="1" s="1"/>
  <c r="A1839" i="1" s="1"/>
  <c r="AU1983" i="1"/>
  <c r="AV1983" i="1" s="1"/>
  <c r="A1983" i="1" s="1"/>
  <c r="AU817" i="1"/>
  <c r="AV817" i="1" s="1"/>
  <c r="A817" i="1" s="1"/>
  <c r="AU1300" i="1"/>
  <c r="AV1300" i="1" s="1"/>
  <c r="A1300" i="1" s="1"/>
  <c r="AU1781" i="1"/>
  <c r="AV1781" i="1" s="1"/>
  <c r="A1781" i="1" s="1"/>
  <c r="AU1879" i="1"/>
  <c r="AV1879" i="1" s="1"/>
  <c r="A1879" i="1" s="1"/>
  <c r="AU1237" i="1"/>
  <c r="AV1237" i="1" s="1"/>
  <c r="A1237" i="1" s="1"/>
  <c r="AU1703" i="1"/>
  <c r="AV1703" i="1" s="1"/>
  <c r="A1703" i="1" s="1"/>
  <c r="AU1823" i="1"/>
  <c r="AV1823" i="1" s="1"/>
  <c r="A1823" i="1" s="1"/>
  <c r="AU136" i="1"/>
  <c r="AV136" i="1" s="1"/>
  <c r="A136" i="1" s="1"/>
  <c r="AU1261" i="1"/>
  <c r="AV1261" i="1" s="1"/>
  <c r="A1261" i="1" s="1"/>
  <c r="AU1795" i="1"/>
  <c r="AV1795" i="1" s="1"/>
  <c r="A1795" i="1" s="1"/>
  <c r="AU1937" i="1"/>
  <c r="AV1937" i="1" s="1"/>
  <c r="A1937" i="1" s="1"/>
  <c r="AU1955" i="1"/>
  <c r="AV1955" i="1" s="1"/>
  <c r="A1955" i="1" s="1"/>
  <c r="AU900" i="1"/>
  <c r="AV900" i="1" s="1"/>
  <c r="A900" i="1" s="1"/>
  <c r="AU1462" i="1"/>
  <c r="AV1462" i="1" s="1"/>
  <c r="A1462" i="1" s="1"/>
  <c r="AU1714" i="1"/>
  <c r="AV1714" i="1" s="1"/>
  <c r="A1714" i="1" s="1"/>
  <c r="AU1895" i="1"/>
  <c r="AV1895" i="1" s="1"/>
  <c r="A1895" i="1" s="1"/>
  <c r="AU635" i="1"/>
  <c r="AV635" i="1" s="1"/>
  <c r="A635" i="1" s="1"/>
  <c r="AU1534" i="1"/>
  <c r="AV1534" i="1" s="1"/>
  <c r="A1534" i="1" s="1"/>
  <c r="AU1788" i="1"/>
  <c r="AV1788" i="1" s="1"/>
  <c r="A1788" i="1" s="1"/>
  <c r="AU1855" i="1"/>
  <c r="AV1855" i="1" s="1"/>
  <c r="A1855" i="1" s="1"/>
  <c r="AU235" i="1"/>
  <c r="AV235" i="1" s="1"/>
  <c r="A235" i="1" s="1"/>
  <c r="AU1225" i="1"/>
  <c r="AV1225" i="1" s="1"/>
  <c r="A1225" i="1" s="1"/>
  <c r="AU1446" i="1"/>
  <c r="AV1446" i="1" s="1"/>
  <c r="A1446" i="1" s="1"/>
  <c r="AU778" i="1"/>
  <c r="AV778" i="1" s="1"/>
  <c r="A778" i="1" s="1"/>
  <c r="AU81" i="1"/>
  <c r="AV81" i="1" s="1"/>
  <c r="A81" i="1" s="1"/>
  <c r="AU362" i="1"/>
  <c r="AV362" i="1" s="1"/>
  <c r="A362" i="1" s="1"/>
  <c r="AU738" i="1"/>
  <c r="AV738" i="1" s="1"/>
  <c r="A738" i="1" s="1"/>
  <c r="AU1128" i="1"/>
  <c r="AV1128" i="1" s="1"/>
  <c r="A1128" i="1" s="1"/>
  <c r="AU713" i="1"/>
  <c r="AV713" i="1" s="1"/>
  <c r="A713" i="1" s="1"/>
  <c r="AU966" i="1"/>
  <c r="AV966" i="1" s="1"/>
  <c r="A966" i="1" s="1"/>
  <c r="AU1582" i="1"/>
  <c r="AV1582" i="1" s="1"/>
  <c r="A1582" i="1" s="1"/>
  <c r="AU535" i="1"/>
  <c r="AV535" i="1" s="1"/>
  <c r="A535" i="1" s="1"/>
  <c r="AU1102" i="1"/>
  <c r="AV1102" i="1" s="1"/>
  <c r="A1102" i="1" s="1"/>
  <c r="AU72" i="1"/>
  <c r="AV72" i="1" s="1"/>
  <c r="A72" i="1" s="1"/>
  <c r="AU232" i="1"/>
  <c r="AV232" i="1" s="1"/>
  <c r="A232" i="1" s="1"/>
  <c r="AU642" i="1"/>
  <c r="AV642" i="1" s="1"/>
  <c r="A642" i="1" s="1"/>
  <c r="AU324" i="1"/>
  <c r="AV324" i="1" s="1"/>
  <c r="A324" i="1" s="1"/>
  <c r="AU816" i="1"/>
  <c r="AV816" i="1" s="1"/>
  <c r="A816" i="1" s="1"/>
  <c r="AU992" i="1"/>
  <c r="AV992" i="1" s="1"/>
  <c r="A992" i="1" s="1"/>
  <c r="AU97" i="1"/>
  <c r="AV97" i="1" s="1"/>
  <c r="A97" i="1" s="1"/>
  <c r="AU957" i="1"/>
  <c r="AV957" i="1" s="1"/>
  <c r="A957" i="1" s="1"/>
  <c r="AU571" i="1"/>
  <c r="AV571" i="1" s="1"/>
  <c r="A571" i="1" s="1"/>
  <c r="AU424" i="1"/>
  <c r="AV424" i="1" s="1"/>
  <c r="A424" i="1" s="1"/>
  <c r="AU385" i="1"/>
  <c r="AV385" i="1" s="1"/>
  <c r="A385" i="1" s="1"/>
  <c r="AU645" i="1"/>
  <c r="AV645" i="1" s="1"/>
  <c r="A645" i="1" s="1"/>
  <c r="AU211" i="1"/>
  <c r="AV211" i="1" s="1"/>
  <c r="A211" i="1" s="1"/>
  <c r="AU402" i="1"/>
  <c r="AV402" i="1" s="1"/>
  <c r="A402" i="1" s="1"/>
  <c r="AU1142" i="1"/>
  <c r="AV1142" i="1" s="1"/>
  <c r="A1142" i="1" s="1"/>
  <c r="AU1469" i="1"/>
  <c r="AV1469" i="1" s="1"/>
  <c r="A1469" i="1" s="1"/>
  <c r="AU1260" i="1"/>
  <c r="AV1260" i="1" s="1"/>
  <c r="A1260" i="1" s="1"/>
  <c r="AU619" i="1"/>
  <c r="AV619" i="1" s="1"/>
  <c r="A619" i="1" s="1"/>
  <c r="AU1229" i="1"/>
  <c r="AV1229" i="1" s="1"/>
  <c r="A1229" i="1" s="1"/>
  <c r="AU384" i="1"/>
  <c r="AV384" i="1" s="1"/>
  <c r="A384" i="1" s="1"/>
  <c r="AU929" i="1"/>
  <c r="AV929" i="1" s="1"/>
  <c r="A929" i="1" s="1"/>
  <c r="AU1382" i="1"/>
  <c r="AV1382" i="1" s="1"/>
  <c r="A1382" i="1" s="1"/>
  <c r="AU105" i="1"/>
  <c r="AV105" i="1" s="1"/>
  <c r="A105" i="1" s="1"/>
  <c r="AU1127" i="1"/>
  <c r="AV1127" i="1" s="1"/>
  <c r="A1127" i="1" s="1"/>
  <c r="AU1058" i="1"/>
  <c r="AV1058" i="1" s="1"/>
  <c r="A1058" i="1" s="1"/>
  <c r="AU1759" i="1"/>
  <c r="AV1759" i="1" s="1"/>
  <c r="A1759" i="1" s="1"/>
  <c r="AU1938" i="1"/>
  <c r="AV1938" i="1" s="1"/>
  <c r="A1938" i="1" s="1"/>
  <c r="AU1052" i="1"/>
  <c r="AV1052" i="1" s="1"/>
  <c r="A1052" i="1" s="1"/>
  <c r="AU1490" i="1"/>
  <c r="AV1490" i="1" s="1"/>
  <c r="A1490" i="1" s="1"/>
  <c r="AU1558" i="1"/>
  <c r="AV1558" i="1" s="1"/>
  <c r="A1558" i="1" s="1"/>
  <c r="AU1653" i="1"/>
  <c r="AV1653" i="1" s="1"/>
  <c r="A1653" i="1" s="1"/>
  <c r="AU1836" i="1"/>
  <c r="AV1836" i="1" s="1"/>
  <c r="A1836" i="1" s="1"/>
  <c r="AU1902" i="1"/>
  <c r="AV1902" i="1" s="1"/>
  <c r="A1902" i="1" s="1"/>
  <c r="AU1981" i="1"/>
  <c r="AV1981" i="1" s="1"/>
  <c r="A1981" i="1" s="1"/>
  <c r="AU1477" i="1"/>
  <c r="AV1477" i="1" s="1"/>
  <c r="A1477" i="1" s="1"/>
  <c r="AU1581" i="1"/>
  <c r="AV1581" i="1" s="1"/>
  <c r="A1581" i="1" s="1"/>
  <c r="AU1635" i="1"/>
  <c r="AV1635" i="1" s="1"/>
  <c r="A1635" i="1" s="1"/>
  <c r="AU1861" i="1"/>
  <c r="AV1861" i="1" s="1"/>
  <c r="A1861" i="1" s="1"/>
  <c r="AU1934" i="1"/>
  <c r="AV1934" i="1" s="1"/>
  <c r="A1934" i="1" s="1"/>
  <c r="AU237" i="1"/>
  <c r="AV237" i="1" s="1"/>
  <c r="A237" i="1" s="1"/>
  <c r="AU1447" i="1"/>
  <c r="AV1447" i="1" s="1"/>
  <c r="A1447" i="1" s="1"/>
  <c r="AU1622" i="1"/>
  <c r="AV1622" i="1" s="1"/>
  <c r="A1622" i="1" s="1"/>
  <c r="AU1843" i="1"/>
  <c r="AV1843" i="1" s="1"/>
  <c r="A1843" i="1" s="1"/>
  <c r="AU1916" i="1"/>
  <c r="AV1916" i="1" s="1"/>
  <c r="A1916" i="1" s="1"/>
  <c r="AU594" i="1"/>
  <c r="AV594" i="1" s="1"/>
  <c r="A594" i="1" s="1"/>
  <c r="AU1518" i="1"/>
  <c r="AV1518" i="1" s="1"/>
  <c r="A1518" i="1" s="1"/>
  <c r="AU1460" i="1"/>
  <c r="AV1460" i="1" s="1"/>
  <c r="A1460" i="1" s="1"/>
  <c r="AU1745" i="1"/>
  <c r="AV1745" i="1" s="1"/>
  <c r="A1745" i="1" s="1"/>
  <c r="AU1891" i="1"/>
  <c r="AV1891" i="1" s="1"/>
  <c r="A1891" i="1" s="1"/>
  <c r="AU1081" i="1"/>
  <c r="AV1081" i="1" s="1"/>
  <c r="A1081" i="1" s="1"/>
  <c r="AU874" i="1"/>
  <c r="AV874" i="1" s="1"/>
  <c r="A874" i="1" s="1"/>
  <c r="AU1338" i="1"/>
  <c r="AV1338" i="1" s="1"/>
  <c r="A1338" i="1" s="1"/>
  <c r="AU1820" i="1"/>
  <c r="AV1820" i="1" s="1"/>
  <c r="A1820" i="1" s="1"/>
  <c r="AU1927" i="1"/>
  <c r="AV1927" i="1" s="1"/>
  <c r="A1927" i="1" s="1"/>
  <c r="AU1284" i="1"/>
  <c r="AV1284" i="1" s="1"/>
  <c r="A1284" i="1" s="1"/>
  <c r="AU1630" i="1"/>
  <c r="AV1630" i="1" s="1"/>
  <c r="A1630" i="1" s="1"/>
  <c r="AU1736" i="1"/>
  <c r="AV1736" i="1" s="1"/>
  <c r="A1736" i="1" s="1"/>
  <c r="AU2013" i="1"/>
  <c r="AV2013" i="1" s="1"/>
  <c r="A2013" i="1" s="1"/>
  <c r="AU1561" i="1"/>
  <c r="AV1561" i="1" s="1"/>
  <c r="A1561" i="1" s="1"/>
  <c r="AU1632" i="1"/>
  <c r="AV1632" i="1" s="1"/>
  <c r="A1632" i="1" s="1"/>
  <c r="AU1828" i="1"/>
  <c r="AV1828" i="1" s="1"/>
  <c r="A1828" i="1" s="1"/>
  <c r="AU1910" i="1"/>
  <c r="AV1910" i="1" s="1"/>
  <c r="A1910" i="1" s="1"/>
  <c r="AU1978" i="1"/>
  <c r="AV1978" i="1" s="1"/>
  <c r="A1978" i="1" s="1"/>
  <c r="AU658" i="1"/>
  <c r="AV658" i="1" s="1"/>
  <c r="A658" i="1" s="1"/>
  <c r="AU662" i="1"/>
  <c r="AV662" i="1" s="1"/>
  <c r="A662" i="1" s="1"/>
  <c r="AU696" i="1"/>
  <c r="AV696" i="1" s="1"/>
  <c r="A696" i="1" s="1"/>
  <c r="AU1161" i="1"/>
  <c r="AV1161" i="1" s="1"/>
  <c r="A1161" i="1" s="1"/>
  <c r="AU1549" i="1"/>
  <c r="AV1549" i="1" s="1"/>
  <c r="A1549" i="1" s="1"/>
  <c r="AU827" i="1"/>
  <c r="AV827" i="1" s="1"/>
  <c r="A827" i="1" s="1"/>
  <c r="AU925" i="1"/>
  <c r="AV925" i="1" s="1"/>
  <c r="A925" i="1" s="1"/>
  <c r="AU73" i="1"/>
  <c r="AV73" i="1" s="1"/>
  <c r="A73" i="1" s="1"/>
  <c r="AU643" i="1"/>
  <c r="AV643" i="1" s="1"/>
  <c r="A643" i="1" s="1"/>
  <c r="AU770" i="1"/>
  <c r="AV770" i="1" s="1"/>
  <c r="A770" i="1" s="1"/>
  <c r="AU1000" i="1"/>
  <c r="AV1000" i="1" s="1"/>
  <c r="A1000" i="1" s="1"/>
  <c r="AU1538" i="1"/>
  <c r="AV1538" i="1" s="1"/>
  <c r="A1538" i="1" s="1"/>
  <c r="AU1091" i="1"/>
  <c r="AV1091" i="1" s="1"/>
  <c r="A1091" i="1" s="1"/>
  <c r="AU1170" i="1"/>
  <c r="AV1170" i="1" s="1"/>
  <c r="A1170" i="1" s="1"/>
  <c r="AU1320" i="1"/>
  <c r="AV1320" i="1" s="1"/>
  <c r="A1320" i="1" s="1"/>
  <c r="AU1497" i="1"/>
  <c r="AV1497" i="1" s="1"/>
  <c r="A1497" i="1" s="1"/>
  <c r="AU1659" i="1"/>
  <c r="AV1659" i="1" s="1"/>
  <c r="A1659" i="1" s="1"/>
  <c r="AU224" i="1"/>
  <c r="AV224" i="1" s="1"/>
  <c r="A224" i="1" s="1"/>
  <c r="AU29" i="1"/>
  <c r="AV29" i="1" s="1"/>
  <c r="A29" i="1" s="1"/>
  <c r="AU860" i="1"/>
  <c r="AV860" i="1" s="1"/>
  <c r="A860" i="1" s="1"/>
  <c r="AU123" i="1"/>
  <c r="AV123" i="1" s="1"/>
  <c r="A123" i="1" s="1"/>
  <c r="AU1167" i="1"/>
  <c r="AV1167" i="1" s="1"/>
  <c r="A1167" i="1" s="1"/>
  <c r="AU1216" i="1"/>
  <c r="AV1216" i="1" s="1"/>
  <c r="A1216" i="1" s="1"/>
  <c r="AU907" i="1"/>
  <c r="AV907" i="1" s="1"/>
  <c r="A907" i="1" s="1"/>
  <c r="AU1295" i="1"/>
  <c r="AV1295" i="1" s="1"/>
  <c r="A1295" i="1" s="1"/>
  <c r="AU1035" i="1"/>
  <c r="AV1035" i="1" s="1"/>
  <c r="A1035" i="1" s="1"/>
  <c r="AU631" i="1"/>
  <c r="AV631" i="1" s="1"/>
  <c r="A631" i="1" s="1"/>
  <c r="AU832" i="1"/>
  <c r="AV832" i="1" s="1"/>
  <c r="A832" i="1" s="1"/>
  <c r="AU903" i="1"/>
  <c r="AV903" i="1" s="1"/>
  <c r="A903" i="1" s="1"/>
  <c r="AU870" i="1"/>
  <c r="AV870" i="1" s="1"/>
  <c r="A870" i="1" s="1"/>
  <c r="AU1373" i="1"/>
  <c r="AV1373" i="1" s="1"/>
  <c r="A1373" i="1" s="1"/>
  <c r="AU568" i="1"/>
  <c r="AV568" i="1" s="1"/>
  <c r="A568" i="1" s="1"/>
  <c r="AU950" i="1"/>
  <c r="AV950" i="1" s="1"/>
  <c r="A950" i="1" s="1"/>
  <c r="AU987" i="1"/>
  <c r="AV987" i="1" s="1"/>
  <c r="A987" i="1" s="1"/>
  <c r="AU53" i="1"/>
  <c r="AV53" i="1" s="1"/>
  <c r="A53" i="1" s="1"/>
  <c r="AU876" i="1"/>
  <c r="AV876" i="1" s="1"/>
  <c r="A876" i="1" s="1"/>
  <c r="AU1203" i="1"/>
  <c r="AV1203" i="1" s="1"/>
  <c r="A1203" i="1" s="1"/>
  <c r="AU1135" i="1"/>
  <c r="AV1135" i="1" s="1"/>
  <c r="A1135" i="1" s="1"/>
  <c r="AU1424" i="1"/>
  <c r="AV1424" i="1" s="1"/>
  <c r="A1424" i="1" s="1"/>
  <c r="AU1322" i="1"/>
  <c r="AV1322" i="1" s="1"/>
  <c r="A1322" i="1" s="1"/>
  <c r="AU1676" i="1"/>
  <c r="AV1676" i="1" s="1"/>
  <c r="A1676" i="1" s="1"/>
  <c r="AU1837" i="1"/>
  <c r="AV1837" i="1" s="1"/>
  <c r="A1837" i="1" s="1"/>
  <c r="AU822" i="1"/>
  <c r="AV822" i="1" s="1"/>
  <c r="A822" i="1" s="1"/>
  <c r="AU1395" i="1"/>
  <c r="AV1395" i="1" s="1"/>
  <c r="A1395" i="1" s="1"/>
  <c r="AU1707" i="1"/>
  <c r="AV1707" i="1" s="1"/>
  <c r="A1707" i="1" s="1"/>
  <c r="AU1852" i="1"/>
  <c r="AV1852" i="1" s="1"/>
  <c r="A1852" i="1" s="1"/>
  <c r="AU1199" i="1"/>
  <c r="AV1199" i="1" s="1"/>
  <c r="A1199" i="1" s="1"/>
  <c r="AU1708" i="1"/>
  <c r="AV1708" i="1" s="1"/>
  <c r="A1708" i="1" s="1"/>
  <c r="AU1768" i="1"/>
  <c r="AV1768" i="1" s="1"/>
  <c r="A1768" i="1" s="1"/>
  <c r="AU1919" i="1"/>
  <c r="AV1919" i="1" s="1"/>
  <c r="A1919" i="1" s="1"/>
  <c r="AU450" i="1"/>
  <c r="AV450" i="1" s="1"/>
  <c r="A450" i="1" s="1"/>
  <c r="AU1750" i="1"/>
  <c r="AV1750" i="1" s="1"/>
  <c r="A1750" i="1" s="1"/>
  <c r="AU1840" i="1"/>
  <c r="AV1840" i="1" s="1"/>
  <c r="A1840" i="1" s="1"/>
  <c r="AU1548" i="1"/>
  <c r="AV1548" i="1" s="1"/>
  <c r="A1548" i="1" s="1"/>
  <c r="AU1785" i="1"/>
  <c r="AV1785" i="1" s="1"/>
  <c r="A1785" i="1" s="1"/>
  <c r="AU1940" i="1"/>
  <c r="AV1940" i="1" s="1"/>
  <c r="A1940" i="1" s="1"/>
  <c r="AU1956" i="1"/>
  <c r="AV1956" i="1" s="1"/>
  <c r="A1956" i="1" s="1"/>
  <c r="AU608" i="1"/>
  <c r="AV608" i="1" s="1"/>
  <c r="A608" i="1" s="1"/>
  <c r="AU1283" i="1"/>
  <c r="AV1283" i="1" s="1"/>
  <c r="A1283" i="1" s="1"/>
  <c r="AU1048" i="1"/>
  <c r="AV1048" i="1" s="1"/>
  <c r="A1048" i="1" s="1"/>
  <c r="AU1544" i="1"/>
  <c r="AV1544" i="1" s="1"/>
  <c r="A1544" i="1" s="1"/>
  <c r="AU1586" i="1"/>
  <c r="AV1586" i="1" s="1"/>
  <c r="A1586" i="1" s="1"/>
  <c r="AU1729" i="1"/>
  <c r="AV1729" i="1" s="1"/>
  <c r="A1729" i="1" s="1"/>
  <c r="AU1936" i="1"/>
  <c r="AV1936" i="1" s="1"/>
  <c r="A1936" i="1" s="1"/>
  <c r="AU1946" i="1"/>
  <c r="AV1946" i="1" s="1"/>
  <c r="A1946" i="1" s="1"/>
  <c r="AU1496" i="1"/>
  <c r="AV1496" i="1" s="1"/>
  <c r="A1496" i="1" s="1"/>
  <c r="AU1702" i="1"/>
  <c r="AV1702" i="1" s="1"/>
  <c r="A1702" i="1" s="1"/>
  <c r="AU1700" i="1"/>
  <c r="AV1700" i="1" s="1"/>
  <c r="A1700" i="1" s="1"/>
  <c r="AU1821" i="1"/>
  <c r="AV1821" i="1" s="1"/>
  <c r="A1821" i="1" s="1"/>
  <c r="AU1413" i="1"/>
  <c r="AV1413" i="1" s="1"/>
  <c r="A1413" i="1" s="1"/>
  <c r="AU1721" i="1"/>
  <c r="AV1721" i="1" s="1"/>
  <c r="A1721" i="1" s="1"/>
  <c r="AU1877" i="1"/>
  <c r="AV1877" i="1" s="1"/>
  <c r="A1877" i="1" s="1"/>
  <c r="AU1198" i="1"/>
  <c r="AV1198" i="1" s="1"/>
  <c r="A1198" i="1" s="1"/>
  <c r="AU110" i="1"/>
  <c r="AV110" i="1" s="1"/>
  <c r="A110" i="1" s="1"/>
  <c r="AU59" i="1"/>
  <c r="AV59" i="1" s="1"/>
  <c r="A59" i="1" s="1"/>
  <c r="AU168" i="1"/>
  <c r="AV168" i="1" s="1"/>
  <c r="A168" i="1" s="1"/>
  <c r="AU486" i="1"/>
  <c r="AV486" i="1" s="1"/>
  <c r="A486" i="1" s="1"/>
  <c r="AU1213" i="1"/>
  <c r="AV1213" i="1" s="1"/>
  <c r="A1213" i="1" s="1"/>
  <c r="AU1411" i="1"/>
  <c r="AV1411" i="1" s="1"/>
  <c r="A1411" i="1" s="1"/>
  <c r="AU334" i="1"/>
  <c r="AV334" i="1" s="1"/>
  <c r="A334" i="1" s="1"/>
  <c r="AU429" i="1"/>
  <c r="AV429" i="1" s="1"/>
  <c r="A429" i="1" s="1"/>
  <c r="AU528" i="1"/>
  <c r="AV528" i="1" s="1"/>
  <c r="A528" i="1" s="1"/>
  <c r="AU314" i="1"/>
  <c r="AV314" i="1" s="1"/>
  <c r="A314" i="1" s="1"/>
  <c r="AU468" i="1"/>
  <c r="AV468" i="1" s="1"/>
  <c r="A468" i="1" s="1"/>
  <c r="AU400" i="1"/>
  <c r="AV400" i="1" s="1"/>
  <c r="A400" i="1" s="1"/>
  <c r="AU132" i="1"/>
  <c r="AV132" i="1" s="1"/>
  <c r="A132" i="1" s="1"/>
  <c r="AU340" i="1"/>
  <c r="AV340" i="1" s="1"/>
  <c r="A340" i="1" s="1"/>
  <c r="AU1302" i="1"/>
  <c r="AV1302" i="1" s="1"/>
  <c r="A1302" i="1" s="1"/>
  <c r="AU959" i="1"/>
  <c r="AV959" i="1" s="1"/>
  <c r="A959" i="1" s="1"/>
  <c r="AU1531" i="1"/>
  <c r="AV1531" i="1" s="1"/>
  <c r="A1531" i="1" s="1"/>
  <c r="AU1580" i="1"/>
  <c r="AV1580" i="1" s="1"/>
  <c r="A1580" i="1" s="1"/>
  <c r="AU1370" i="1"/>
  <c r="AV1370" i="1" s="1"/>
  <c r="A1370" i="1" s="1"/>
  <c r="AU859" i="1"/>
  <c r="AV859" i="1" s="1"/>
  <c r="A859" i="1" s="1"/>
  <c r="AU498" i="1"/>
  <c r="AV498" i="1" s="1"/>
  <c r="A498" i="1" s="1"/>
  <c r="AU236" i="1"/>
  <c r="AV236" i="1" s="1"/>
  <c r="A236" i="1" s="1"/>
  <c r="AU887" i="1"/>
  <c r="AV887" i="1" s="1"/>
  <c r="A887" i="1" s="1"/>
  <c r="AU783" i="1"/>
  <c r="AV783" i="1" s="1"/>
  <c r="A783" i="1" s="1"/>
  <c r="AU1312" i="1"/>
  <c r="AV1312" i="1" s="1"/>
  <c r="A1312" i="1" s="1"/>
  <c r="AU248" i="1"/>
  <c r="AV248" i="1" s="1"/>
  <c r="A248" i="1" s="1"/>
  <c r="AU1429" i="1"/>
  <c r="AV1429" i="1" s="1"/>
  <c r="A1429" i="1" s="1"/>
  <c r="AU1758" i="1"/>
  <c r="AV1758" i="1" s="1"/>
  <c r="A1758" i="1" s="1"/>
  <c r="AU1913" i="1"/>
  <c r="AV1913" i="1" s="1"/>
  <c r="A1913" i="1" s="1"/>
  <c r="AU1037" i="1"/>
  <c r="AV1037" i="1" s="1"/>
  <c r="A1037" i="1" s="1"/>
  <c r="AU1239" i="1"/>
  <c r="AV1239" i="1" s="1"/>
  <c r="A1239" i="1" s="1"/>
  <c r="AU1510" i="1"/>
  <c r="AV1510" i="1" s="1"/>
  <c r="A1510" i="1" s="1"/>
  <c r="AU1777" i="1"/>
  <c r="AV1777" i="1" s="1"/>
  <c r="A1777" i="1" s="1"/>
  <c r="AU1897" i="1"/>
  <c r="AV1897" i="1" s="1"/>
  <c r="A1897" i="1" s="1"/>
  <c r="AU1484" i="1"/>
  <c r="AV1484" i="1" s="1"/>
  <c r="A1484" i="1" s="1"/>
  <c r="AU1763" i="1"/>
  <c r="AV1763" i="1" s="1"/>
  <c r="A1763" i="1" s="1"/>
  <c r="AU1796" i="1"/>
  <c r="AV1796" i="1" s="1"/>
  <c r="A1796" i="1" s="1"/>
  <c r="AU1921" i="1"/>
  <c r="AV1921" i="1" s="1"/>
  <c r="A1921" i="1" s="1"/>
  <c r="AU1253" i="1"/>
  <c r="AV1253" i="1" s="1"/>
  <c r="A1253" i="1" s="1"/>
  <c r="AU1711" i="1"/>
  <c r="AV1711" i="1" s="1"/>
  <c r="A1711" i="1" s="1"/>
  <c r="AU1805" i="1"/>
  <c r="AV1805" i="1" s="1"/>
  <c r="A1805" i="1" s="1"/>
  <c r="AU968" i="1"/>
  <c r="AV968" i="1" s="1"/>
  <c r="A968" i="1" s="1"/>
  <c r="AU1232" i="1"/>
  <c r="AV1232" i="1" s="1"/>
  <c r="A1232" i="1" s="1"/>
  <c r="AU1797" i="1"/>
  <c r="AV1797" i="1" s="1"/>
  <c r="A1797" i="1" s="1"/>
  <c r="AU1851" i="1"/>
  <c r="AV1851" i="1" s="1"/>
  <c r="A1851" i="1" s="1"/>
  <c r="AU16" i="1"/>
  <c r="AV16" i="1" s="1"/>
  <c r="A16" i="1" s="1"/>
  <c r="AU1011" i="1"/>
  <c r="AV1011" i="1" s="1"/>
  <c r="A1011" i="1" s="1"/>
  <c r="AU1591" i="1"/>
  <c r="AV1591" i="1" s="1"/>
  <c r="A1591" i="1" s="1"/>
  <c r="AU1754" i="1"/>
  <c r="AV1754" i="1" s="1"/>
  <c r="A1754" i="1" s="1"/>
  <c r="AU1894" i="1"/>
  <c r="AV1894" i="1" s="1"/>
  <c r="A1894" i="1" s="1"/>
  <c r="AU1952" i="1"/>
  <c r="AV1952" i="1" s="1"/>
  <c r="A1952" i="1" s="1"/>
  <c r="AU971" i="1"/>
  <c r="AV971" i="1" s="1"/>
  <c r="A971" i="1" s="1"/>
  <c r="AU1507" i="1"/>
  <c r="AV1507" i="1" s="1"/>
  <c r="A1507" i="1" s="1"/>
  <c r="AU1725" i="1"/>
  <c r="AV1725" i="1" s="1"/>
  <c r="A1725" i="1" s="1"/>
  <c r="AU1808" i="1"/>
  <c r="AV1808" i="1" s="1"/>
  <c r="A1808" i="1" s="1"/>
  <c r="AU1898" i="1"/>
  <c r="AV1898" i="1" s="1"/>
  <c r="A1898" i="1" s="1"/>
  <c r="AU508" i="1"/>
  <c r="AV508" i="1" s="1"/>
  <c r="A508" i="1" s="1"/>
  <c r="AU315" i="1"/>
  <c r="AV315" i="1" s="1"/>
  <c r="A315" i="1" s="1"/>
  <c r="AU192" i="1"/>
  <c r="AV192" i="1" s="1"/>
  <c r="A192" i="1" s="1"/>
  <c r="AU809" i="1"/>
  <c r="AV809" i="1" s="1"/>
  <c r="A809" i="1" s="1"/>
  <c r="AU694" i="1"/>
  <c r="AV694" i="1" s="1"/>
  <c r="A694" i="1" s="1"/>
  <c r="AU796" i="1"/>
  <c r="AV796" i="1" s="1"/>
  <c r="A796" i="1" s="1"/>
  <c r="AU771" i="1"/>
  <c r="AV771" i="1" s="1"/>
  <c r="A771" i="1" s="1"/>
  <c r="AU1116" i="1"/>
  <c r="AV1116" i="1" s="1"/>
  <c r="A1116" i="1" s="1"/>
  <c r="AU875" i="1"/>
  <c r="AV875" i="1" s="1"/>
  <c r="A875" i="1" s="1"/>
  <c r="AU1384" i="1"/>
  <c r="AV1384" i="1" s="1"/>
  <c r="A1384" i="1" s="1"/>
  <c r="AU1624" i="1"/>
  <c r="AV1624" i="1" s="1"/>
  <c r="A1624" i="1" s="1"/>
  <c r="AU1316" i="1"/>
  <c r="AV1316" i="1" s="1"/>
  <c r="A1316" i="1" s="1"/>
  <c r="AU430" i="1"/>
  <c r="AV430" i="1" s="1"/>
  <c r="A430" i="1" s="1"/>
  <c r="AU112" i="1"/>
  <c r="AV112" i="1" s="1"/>
  <c r="A112" i="1" s="1"/>
  <c r="AU930" i="1"/>
  <c r="AV930" i="1" s="1"/>
  <c r="A930" i="1" s="1"/>
  <c r="AU255" i="1"/>
  <c r="AV255" i="1" s="1"/>
  <c r="A255" i="1" s="1"/>
  <c r="AU868" i="1"/>
  <c r="AV868" i="1" s="1"/>
  <c r="A868" i="1" s="1"/>
  <c r="AU779" i="1"/>
  <c r="AV779" i="1" s="1"/>
  <c r="A779" i="1" s="1"/>
  <c r="AU331" i="1"/>
  <c r="AV331" i="1" s="1"/>
  <c r="A331" i="1" s="1"/>
  <c r="AU935" i="1"/>
  <c r="AV935" i="1" s="1"/>
  <c r="A935" i="1" s="1"/>
  <c r="AU669" i="1"/>
  <c r="AV669" i="1" s="1"/>
  <c r="A669" i="1" s="1"/>
  <c r="AU160" i="1"/>
  <c r="AV160" i="1" s="1"/>
  <c r="A160" i="1" s="1"/>
  <c r="AU562" i="1"/>
  <c r="AV562" i="1" s="1"/>
  <c r="A562" i="1" s="1"/>
  <c r="AU667" i="1"/>
  <c r="AV667" i="1" s="1"/>
  <c r="A667" i="1" s="1"/>
  <c r="AU953" i="1"/>
  <c r="AV953" i="1" s="1"/>
  <c r="A953" i="1" s="1"/>
  <c r="AU527" i="1"/>
  <c r="AV527" i="1" s="1"/>
  <c r="A527" i="1" s="1"/>
  <c r="AU739" i="1"/>
  <c r="AV739" i="1" s="1"/>
  <c r="A739" i="1" s="1"/>
  <c r="AU787" i="1"/>
  <c r="AV787" i="1" s="1"/>
  <c r="A787" i="1" s="1"/>
  <c r="AU1206" i="1"/>
  <c r="AV1206" i="1" s="1"/>
  <c r="A1206" i="1" s="1"/>
  <c r="AU1670" i="1"/>
  <c r="AV1670" i="1" s="1"/>
  <c r="A1670" i="1" s="1"/>
  <c r="AU1501" i="1"/>
  <c r="AV1501" i="1" s="1"/>
  <c r="A1501" i="1" s="1"/>
  <c r="AU636" i="1"/>
  <c r="AV636" i="1" s="1"/>
  <c r="A636" i="1" s="1"/>
  <c r="AU775" i="1"/>
  <c r="AV775" i="1" s="1"/>
  <c r="A775" i="1" s="1"/>
  <c r="AU93" i="1"/>
  <c r="AV93" i="1" s="1"/>
  <c r="A93" i="1" s="1"/>
  <c r="AU1047" i="1"/>
  <c r="AV1047" i="1" s="1"/>
  <c r="A1047" i="1" s="1"/>
  <c r="AU1397" i="1"/>
  <c r="AV1397" i="1" s="1"/>
  <c r="A1397" i="1" s="1"/>
  <c r="AU1378" i="1"/>
  <c r="AV1378" i="1" s="1"/>
  <c r="A1378" i="1" s="1"/>
  <c r="AU493" i="1"/>
  <c r="AV493" i="1" s="1"/>
  <c r="A493" i="1" s="1"/>
  <c r="AU976" i="1"/>
  <c r="AV976" i="1" s="1"/>
  <c r="A976" i="1" s="1"/>
  <c r="AU1050" i="1"/>
  <c r="AV1050" i="1" s="1"/>
  <c r="A1050" i="1" s="1"/>
  <c r="AU1720" i="1"/>
  <c r="AV1720" i="1" s="1"/>
  <c r="A1720" i="1" s="1"/>
  <c r="AU1932" i="1"/>
  <c r="AV1932" i="1" s="1"/>
  <c r="A1932" i="1" s="1"/>
  <c r="AU1146" i="1"/>
  <c r="AV1146" i="1" s="1"/>
  <c r="A1146" i="1" s="1"/>
  <c r="AU1679" i="1"/>
  <c r="AV1679" i="1" s="1"/>
  <c r="A1679" i="1" s="1"/>
  <c r="AU1773" i="1"/>
  <c r="AV1773" i="1" s="1"/>
  <c r="A1773" i="1" s="1"/>
  <c r="AU1845" i="1"/>
  <c r="AV1845" i="1" s="1"/>
  <c r="A1845" i="1" s="1"/>
  <c r="AU1526" i="1"/>
  <c r="AV1526" i="1" s="1"/>
  <c r="A1526" i="1" s="1"/>
  <c r="AU1562" i="1"/>
  <c r="AV1562" i="1" s="1"/>
  <c r="A1562" i="1" s="1"/>
  <c r="AU1706" i="1"/>
  <c r="AV1706" i="1" s="1"/>
  <c r="A1706" i="1" s="1"/>
  <c r="AU1844" i="1"/>
  <c r="AV1844" i="1" s="1"/>
  <c r="A1844" i="1" s="1"/>
  <c r="AU1973" i="1"/>
  <c r="AV1973" i="1" s="1"/>
  <c r="A1973" i="1" s="1"/>
  <c r="AU1942" i="1"/>
  <c r="AV1942" i="1" s="1"/>
  <c r="A1942" i="1" s="1"/>
  <c r="AU1556" i="1"/>
  <c r="AV1556" i="1" s="1"/>
  <c r="A1556" i="1" s="1"/>
  <c r="AU1687" i="1"/>
  <c r="AV1687" i="1" s="1"/>
  <c r="A1687" i="1" s="1"/>
  <c r="AU1832" i="1"/>
  <c r="AV1832" i="1" s="1"/>
  <c r="A1832" i="1" s="1"/>
  <c r="AU1846" i="1"/>
  <c r="AV1846" i="1" s="1"/>
  <c r="A1846" i="1" s="1"/>
  <c r="AU1333" i="1"/>
  <c r="AV1333" i="1" s="1"/>
  <c r="A1333" i="1" s="1"/>
  <c r="AU1480" i="1"/>
  <c r="AV1480" i="1" s="1"/>
  <c r="A1480" i="1" s="1"/>
  <c r="AU1620" i="1"/>
  <c r="AV1620" i="1" s="1"/>
  <c r="A1620" i="1" s="1"/>
  <c r="AU1697" i="1"/>
  <c r="AV1697" i="1" s="1"/>
  <c r="A1697" i="1" s="1"/>
  <c r="AU1751" i="1"/>
  <c r="AV1751" i="1" s="1"/>
  <c r="A1751" i="1" s="1"/>
  <c r="AU1885" i="1"/>
  <c r="AV1885" i="1" s="1"/>
  <c r="A1885" i="1" s="1"/>
  <c r="AU1132" i="1"/>
  <c r="AV1132" i="1" s="1"/>
  <c r="A1132" i="1" s="1"/>
  <c r="AU1494" i="1"/>
  <c r="AV1494" i="1" s="1"/>
  <c r="A1494" i="1" s="1"/>
  <c r="AU1875" i="1"/>
  <c r="AV1875" i="1" s="1"/>
  <c r="A1875" i="1" s="1"/>
  <c r="AU1951" i="1"/>
  <c r="AV1951" i="1" s="1"/>
  <c r="A1951" i="1" s="1"/>
  <c r="AU1292" i="1"/>
  <c r="AV1292" i="1" s="1"/>
  <c r="A1292" i="1" s="1"/>
  <c r="AU1634" i="1"/>
  <c r="AV1634" i="1" s="1"/>
  <c r="A1634" i="1" s="1"/>
  <c r="AU1747" i="1"/>
  <c r="AV1747" i="1" s="1"/>
  <c r="A1747" i="1" s="1"/>
  <c r="AU161" i="1"/>
  <c r="AV161" i="1" s="1"/>
  <c r="A161" i="1" s="1"/>
  <c r="AU1658" i="1"/>
  <c r="AV1658" i="1" s="1"/>
  <c r="A1658" i="1" s="1"/>
  <c r="AU1857" i="1"/>
  <c r="AV1857" i="1" s="1"/>
  <c r="A1857" i="1" s="1"/>
  <c r="AU1947" i="1"/>
  <c r="AV1947" i="1" s="1"/>
  <c r="A1947" i="1" s="1"/>
  <c r="AU804" i="1"/>
  <c r="AV804" i="1" s="1"/>
  <c r="A804" i="1" s="1"/>
  <c r="AU457" i="1"/>
  <c r="AV457" i="1" s="1"/>
  <c r="A457" i="1" s="1"/>
  <c r="AU1158" i="1"/>
  <c r="AV1158" i="1" s="1"/>
  <c r="A1158" i="1" s="1"/>
  <c r="AU152" i="1"/>
  <c r="AV152" i="1" s="1"/>
  <c r="A152" i="1" s="1"/>
  <c r="AU854" i="1"/>
  <c r="AV854" i="1" s="1"/>
  <c r="A854" i="1" s="1"/>
  <c r="AU1363" i="1"/>
  <c r="AV1363" i="1" s="1"/>
  <c r="A1363" i="1" s="1"/>
  <c r="AU840" i="1"/>
  <c r="AV840" i="1" s="1"/>
  <c r="A840" i="1" s="1"/>
  <c r="AU998" i="1"/>
  <c r="AV998" i="1" s="1"/>
  <c r="A998" i="1" s="1"/>
  <c r="AU469" i="1"/>
  <c r="AV469" i="1" s="1"/>
  <c r="A469" i="1" s="1"/>
  <c r="AU584" i="1"/>
  <c r="AV584" i="1" s="1"/>
  <c r="A584" i="1" s="1"/>
  <c r="AU654" i="1"/>
  <c r="AV654" i="1" s="1"/>
  <c r="A654" i="1" s="1"/>
  <c r="AU1317" i="1"/>
  <c r="AV1317" i="1" s="1"/>
  <c r="A1317" i="1" s="1"/>
  <c r="AU312" i="1"/>
  <c r="AV312" i="1" s="1"/>
  <c r="A312" i="1" s="1"/>
  <c r="AU356" i="1"/>
  <c r="AV356" i="1" s="1"/>
  <c r="A356" i="1" s="1"/>
  <c r="AU274" i="1"/>
  <c r="AV274" i="1" s="1"/>
  <c r="A274" i="1" s="1"/>
  <c r="AU715" i="1"/>
  <c r="AV715" i="1" s="1"/>
  <c r="A715" i="1" s="1"/>
  <c r="AU332" i="1"/>
  <c r="AV332" i="1" s="1"/>
  <c r="A332" i="1" s="1"/>
  <c r="AU895" i="1"/>
  <c r="AV895" i="1" s="1"/>
  <c r="A895" i="1" s="1"/>
  <c r="AU1542" i="1"/>
  <c r="AV1542" i="1" s="1"/>
  <c r="A1542" i="1" s="1"/>
  <c r="AU1108" i="1"/>
  <c r="AV1108" i="1" s="1"/>
  <c r="A1108" i="1" s="1"/>
  <c r="AU1465" i="1"/>
  <c r="AV1465" i="1" s="1"/>
  <c r="A1465" i="1" s="1"/>
  <c r="AU1464" i="1"/>
  <c r="AV1464" i="1" s="1"/>
  <c r="A1464" i="1" s="1"/>
  <c r="AU1008" i="1"/>
  <c r="AV1008" i="1" s="1"/>
  <c r="A1008" i="1" s="1"/>
  <c r="AU1126" i="1"/>
  <c r="AV1126" i="1" s="1"/>
  <c r="A1126" i="1" s="1"/>
  <c r="AU582" i="1"/>
  <c r="AV582" i="1" s="1"/>
  <c r="A582" i="1" s="1"/>
  <c r="AU828" i="1"/>
  <c r="AV828" i="1" s="1"/>
  <c r="A828" i="1" s="1"/>
  <c r="AU1174" i="1"/>
  <c r="AV1174" i="1" s="1"/>
  <c r="A1174" i="1" s="1"/>
  <c r="AU1028" i="1"/>
  <c r="AV1028" i="1" s="1"/>
  <c r="A1028" i="1" s="1"/>
  <c r="AU1059" i="1"/>
  <c r="AV1059" i="1" s="1"/>
  <c r="A1059" i="1" s="1"/>
  <c r="AU1193" i="1"/>
  <c r="AV1193" i="1" s="1"/>
  <c r="A1193" i="1" s="1"/>
  <c r="AU909" i="1"/>
  <c r="AV909" i="1" s="1"/>
  <c r="A909" i="1" s="1"/>
  <c r="AU1372" i="1"/>
  <c r="AV1372" i="1" s="1"/>
  <c r="A1372" i="1" s="1"/>
  <c r="AU785" i="1"/>
  <c r="AV785" i="1" s="1"/>
  <c r="A785" i="1" s="1"/>
  <c r="AU404" i="1"/>
  <c r="AV404" i="1" s="1"/>
  <c r="A404" i="1" s="1"/>
  <c r="AU1029" i="1"/>
  <c r="AV1029" i="1" s="1"/>
  <c r="A1029" i="1" s="1"/>
  <c r="AU544" i="1"/>
  <c r="AV544" i="1" s="1"/>
  <c r="A544" i="1" s="1"/>
  <c r="AU810" i="1"/>
  <c r="AV810" i="1" s="1"/>
  <c r="A810" i="1" s="1"/>
  <c r="AU866" i="1"/>
  <c r="AV866" i="1" s="1"/>
  <c r="A866" i="1" s="1"/>
  <c r="AU1553" i="1"/>
  <c r="AV1553" i="1" s="1"/>
  <c r="A1553" i="1" s="1"/>
  <c r="AU1062" i="1"/>
  <c r="AV1062" i="1" s="1"/>
  <c r="A1062" i="1" s="1"/>
  <c r="AU1326" i="1"/>
  <c r="AV1326" i="1" s="1"/>
  <c r="A1326" i="1" s="1"/>
  <c r="AU767" i="1"/>
  <c r="AV767" i="1" s="1"/>
  <c r="A767" i="1" s="1"/>
  <c r="AU177" i="1"/>
  <c r="AV177" i="1" s="1"/>
  <c r="A177" i="1" s="1"/>
  <c r="AU1228" i="1"/>
  <c r="AV1228" i="1" s="1"/>
  <c r="A1228" i="1" s="1"/>
  <c r="AU733" i="1"/>
  <c r="AV733" i="1" s="1"/>
  <c r="A733" i="1" s="1"/>
  <c r="AU1287" i="1"/>
  <c r="AV1287" i="1" s="1"/>
  <c r="A1287" i="1" s="1"/>
  <c r="AU1595" i="1"/>
  <c r="AV1595" i="1" s="1"/>
  <c r="A1595" i="1" s="1"/>
  <c r="AU1870" i="1"/>
  <c r="AV1870" i="1" s="1"/>
  <c r="A1870" i="1" s="1"/>
  <c r="AU958" i="1"/>
  <c r="AV958" i="1" s="1"/>
  <c r="A958" i="1" s="1"/>
  <c r="AU1512" i="1"/>
  <c r="AV1512" i="1" s="1"/>
  <c r="A1512" i="1" s="1"/>
  <c r="AU1829" i="1"/>
  <c r="AV1829" i="1" s="1"/>
  <c r="A1829" i="1" s="1"/>
  <c r="AU616" i="1"/>
  <c r="AV616" i="1" s="1"/>
  <c r="A616" i="1" s="1"/>
  <c r="AU1221" i="1"/>
  <c r="AV1221" i="1" s="1"/>
  <c r="A1221" i="1" s="1"/>
  <c r="AU1723" i="1"/>
  <c r="AV1723" i="1" s="1"/>
  <c r="A1723" i="1" s="1"/>
  <c r="AU1911" i="1"/>
  <c r="AV1911" i="1" s="1"/>
  <c r="A1911" i="1" s="1"/>
  <c r="AU1775" i="1"/>
  <c r="AV1775" i="1" s="1"/>
  <c r="A1775" i="1" s="1"/>
  <c r="AU1858" i="1"/>
  <c r="AV1858" i="1" s="1"/>
  <c r="A1858" i="1" s="1"/>
  <c r="AU1330" i="1"/>
  <c r="AV1330" i="1" s="1"/>
  <c r="A1330" i="1" s="1"/>
  <c r="AU1564" i="1"/>
  <c r="AV1564" i="1" s="1"/>
  <c r="A1564" i="1" s="1"/>
  <c r="AU1801" i="1"/>
  <c r="AV1801" i="1" s="1"/>
  <c r="A1801" i="1" s="1"/>
  <c r="AU1013" i="1"/>
  <c r="AV1013" i="1" s="1"/>
  <c r="A1013" i="1" s="1"/>
  <c r="AU1730" i="1"/>
  <c r="AV1730" i="1" s="1"/>
  <c r="A1730" i="1" s="1"/>
  <c r="AU1914" i="1"/>
  <c r="AV1914" i="1" s="1"/>
  <c r="A1914" i="1" s="1"/>
  <c r="AU1975" i="1"/>
  <c r="AV1975" i="1" s="1"/>
  <c r="A1975" i="1" s="1"/>
  <c r="AU1427" i="1"/>
  <c r="AV1427" i="1" s="1"/>
  <c r="A1427" i="1" s="1"/>
  <c r="AU1712" i="1"/>
  <c r="AV1712" i="1" s="1"/>
  <c r="A1712" i="1" s="1"/>
  <c r="AU1924" i="1"/>
  <c r="AV1924" i="1" s="1"/>
  <c r="A1924" i="1" s="1"/>
  <c r="AU1345" i="1"/>
  <c r="AV1345" i="1" s="1"/>
  <c r="A1345" i="1" s="1"/>
  <c r="AU1886" i="1"/>
  <c r="AV1886" i="1" s="1"/>
  <c r="A1886" i="1" s="1"/>
</calcChain>
</file>

<file path=xl/sharedStrings.xml><?xml version="1.0" encoding="utf-8"?>
<sst xmlns="http://schemas.openxmlformats.org/spreadsheetml/2006/main" count="14570" uniqueCount="1511">
  <si>
    <t>SECRETARÍA DE EDUCACIÓN DEL DISTRITO</t>
  </si>
  <si>
    <t>DIRECCIÓN DE BIENESTAR ESTUDIANTIL</t>
  </si>
  <si>
    <t>PROGRAMA DE ALIMENTACIÓN ESCOLAR</t>
  </si>
  <si>
    <t>SELECCIÓN FINAL DE PROVEEDORES DE ALIMENTOS - 5to EVENTO COTIZACIÓN - PROCESO CCE-973-IAD-2019</t>
  </si>
  <si>
    <t>CANTIDAD REQUERIDA EN COTIZACION</t>
  </si>
  <si>
    <t>VALORES TIPOA</t>
  </si>
  <si>
    <t>VALORES TIPOB</t>
  </si>
  <si>
    <t>VALORES TIPOC</t>
  </si>
  <si>
    <t>VALORES TIPON</t>
  </si>
  <si>
    <t>PRECIO TOTAL</t>
  </si>
  <si>
    <t>VALIDACION DE LAS COTIZACIONES</t>
  </si>
  <si>
    <t>key1</t>
  </si>
  <si>
    <t>Nombre Archivo</t>
  </si>
  <si>
    <t>Cod Alimento</t>
  </si>
  <si>
    <t>Cod Pro</t>
  </si>
  <si>
    <t>Proveedor</t>
  </si>
  <si>
    <t>Item</t>
  </si>
  <si>
    <t>Grupo de Alimentos</t>
  </si>
  <si>
    <t>Alimento</t>
  </si>
  <si>
    <t>Segmento</t>
  </si>
  <si>
    <t>Sitios de Entrega</t>
  </si>
  <si>
    <t>Fech</t>
  </si>
  <si>
    <t>A</t>
  </si>
  <si>
    <t>B</t>
  </si>
  <si>
    <t>C</t>
  </si>
  <si>
    <t>N</t>
  </si>
  <si>
    <t>Precio Unitario  Catalogo</t>
  </si>
  <si>
    <t>% Descuento</t>
  </si>
  <si>
    <t>Precio con Descuento</t>
  </si>
  <si>
    <t>Valor Total Cotización</t>
  </si>
  <si>
    <t>Validación Cotización</t>
  </si>
  <si>
    <t>Precio Catalogo Tipo A</t>
  </si>
  <si>
    <t>Precio Catalogo Tipo B</t>
  </si>
  <si>
    <t>Precio Catalogo Tipo C</t>
  </si>
  <si>
    <t>Precio Catalogo Tipo N</t>
  </si>
  <si>
    <t>Precio Umbral Tipo A</t>
  </si>
  <si>
    <t>Precio Umbral Tipo B</t>
  </si>
  <si>
    <t>Precio Umbral Tipo C</t>
  </si>
  <si>
    <t>Precio Umbral Tipo N</t>
  </si>
  <si>
    <t>Observación</t>
  </si>
  <si>
    <t>key2</t>
  </si>
  <si>
    <t>key3</t>
  </si>
  <si>
    <t>Repetidos</t>
  </si>
  <si>
    <t>Valor de Validacion</t>
  </si>
  <si>
    <t>Validación Repetidos</t>
  </si>
  <si>
    <t>Empatados</t>
  </si>
  <si>
    <t>item</t>
  </si>
  <si>
    <t>key4</t>
  </si>
  <si>
    <t>Conteo Definitivo</t>
  </si>
  <si>
    <t>Validacion Final</t>
  </si>
  <si>
    <t>Observación Final</t>
  </si>
  <si>
    <t>key5</t>
  </si>
  <si>
    <t>Conteo key5</t>
  </si>
  <si>
    <t>Validation KEY5</t>
  </si>
  <si>
    <t>5to_Evento_973_V2_AAA_17512920.xlsm</t>
  </si>
  <si>
    <t>AAA Alimentando A Bogotá 2020 UT</t>
  </si>
  <si>
    <t>CEREAL EMPACADO</t>
  </si>
  <si>
    <t>94 : Ponques de sabores sin relleno.</t>
  </si>
  <si>
    <t>Sitio 1 : CARRERA 127#22G-18 INT 4 - Sitio 2 : SIBERIA KM 7.5 CELTA, LOTE 159 - Sitio 3 : CARRERA 68B #10A-18 - Sitio 4 : CALLE 24F#101B-15 - Sitio 5 : CARRERA 65B#10A-87 - Sitio 6 : AUTO MEDE KM 1,5 P INDUS FLORIDA BOD 23 - Sitio 7 : CARRERA 71 A BIS # 63D-38 -</t>
  </si>
  <si>
    <t>118 : Palito de queso.</t>
  </si>
  <si>
    <t>25 : Galleta de avena (Paquete mínimo dos (2) unidades)</t>
  </si>
  <si>
    <t>BEBIDAS LÁCTEAS</t>
  </si>
  <si>
    <t>75 : Yogur entero con dulce,  con adición de frutas naturales o mermeladas o concentrados de frutas, pasteurizado de diferentes sabores.</t>
  </si>
  <si>
    <t>93 : Torta de zanahoria.</t>
  </si>
  <si>
    <t>95 : Yogur semidescremado con dulce, con adición de frutas naturales o mermeladas o concentrados de frutas, de diferentes sabores, pasteurizado.</t>
  </si>
  <si>
    <t>113 : Muffin De Frutas.</t>
  </si>
  <si>
    <t>12 : Bebida láctea fermentada pasteurizada sabores a maracuyá, mango, mora, melocotón, fresa y/o sorbete con sabores a maracuyá, mango, melocotón, fresa y mora. Adicionada con Hierro aminoquelado</t>
  </si>
  <si>
    <t>45 : Mantecada.</t>
  </si>
  <si>
    <t>82 : Kumis entero con dulce, pasteurizado.</t>
  </si>
  <si>
    <t>120 : Torta de platano.</t>
  </si>
  <si>
    <t>6 : Avena con Leche Entera ultra alta temperatura UAT (UHT).</t>
  </si>
  <si>
    <t>POSTRES</t>
  </si>
  <si>
    <t>32 : Gelatina Preparada Sabor A Frutas.</t>
  </si>
  <si>
    <t>27 : Ponque integral.</t>
  </si>
  <si>
    <t>16 : Chocolatina.</t>
  </si>
  <si>
    <t>73 : Kumis Con Cereal (Hojuela de Maíz azucarada). Yogurt 150 cm3; Cereal 30 g.</t>
  </si>
  <si>
    <t>39 : Leche Entera de vaca ultra alta temperatura UAT (UHT).</t>
  </si>
  <si>
    <t>125 : Pasaboca de alimidón de yuca en forma de rosquillas o bolitas.</t>
  </si>
  <si>
    <t>x</t>
  </si>
  <si>
    <t>124 : Mogolla multicereal.</t>
  </si>
  <si>
    <t>87 : Pan de Arroz (en forma de rosquitas).</t>
  </si>
  <si>
    <t>28 : Galletas Con Chips De Chocolate/ Galleta Chocochips (Paquete minimo con 6 unidades).</t>
  </si>
  <si>
    <t>61 : Ponqué cubierto con chocolate.</t>
  </si>
  <si>
    <t>85 : Yogurt griego con mermeladas o concentrados de frutas.</t>
  </si>
  <si>
    <t>71 : Yogur Con Cereal (Hojuela de Maíz azucarada)/ Yogurt entero con dulce  con cereal. Yogurt 150 cm3; Cereal 30 g</t>
  </si>
  <si>
    <t>5to_Evento_973_V2_Antioquena_Helados_17466296.xlsm</t>
  </si>
  <si>
    <t>Antioquena de Helados 2020</t>
  </si>
  <si>
    <t>HELADO Y PALETA</t>
  </si>
  <si>
    <t>53 : Paleta de agua con fruta de diferentes sabores (fresa, piña, lulo, limón, mora).</t>
  </si>
  <si>
    <t>5to_Evento_973_V2_Catering_Service_17345465.xlsm</t>
  </si>
  <si>
    <t>Catering Service Deli SAS</t>
  </si>
  <si>
    <t>5to_Evento_973_V2_Colombina_17496317.xlsm</t>
  </si>
  <si>
    <t>Colombina S.A.</t>
  </si>
  <si>
    <t>88 : Galleta de quinua.</t>
  </si>
  <si>
    <t>89 : Galleta salada tipo craker.</t>
  </si>
  <si>
    <t>90 : Galleta multicereal.</t>
  </si>
  <si>
    <t>5to_Evento_973_V2_Comapan_17466140.xlsm</t>
  </si>
  <si>
    <t>Comapan SA</t>
  </si>
  <si>
    <t>47 : Ponque con trozos de fruta.</t>
  </si>
  <si>
    <t>5to_Evento_973_V2_Diseral_17491654.xlsm</t>
  </si>
  <si>
    <t>Diseral S.A.S.</t>
  </si>
  <si>
    <t>5to_Evento_973_V2_DISFRUVER_17451348.xlsm</t>
  </si>
  <si>
    <t>Comercializadora Disfruver SAS</t>
  </si>
  <si>
    <t>FRUTOS SECOS</t>
  </si>
  <si>
    <t>115 : Mezcla de Frutos Secos (maní de sal, almendra , maíz tostado y/o arandanos).</t>
  </si>
  <si>
    <t>FRUTA</t>
  </si>
  <si>
    <t>58 : Pera nacional.</t>
  </si>
  <si>
    <t>43 : Mango Maduro.</t>
  </si>
  <si>
    <t>5to_Evento_973_V2_FASULAC_17513956.xlsm</t>
  </si>
  <si>
    <t>Inversiones Fasulac Ltda.</t>
  </si>
  <si>
    <t>5to_Evento_973_V2_Gamba_17263081.xlsm</t>
  </si>
  <si>
    <t>Julián Gamba Vargas</t>
  </si>
  <si>
    <t>31 : Gelatina de Pata.</t>
  </si>
  <si>
    <t>5to_Evento_973_V2_LIBER_17510475.xlsm</t>
  </si>
  <si>
    <t>Proalimentos Liber S.A.S. En reorganización</t>
  </si>
  <si>
    <t>41 : Leche Entera Saborizada (Chocolate, fresa y vainilla), ultra alta temperatura UAT (UHT).</t>
  </si>
  <si>
    <t>NECTAR Y CONCENTRADO DE FRUTA</t>
  </si>
  <si>
    <t>52 : Néctar de Fruta ultrapasteurizado (Sabores: manzana, pera y durazno)</t>
  </si>
  <si>
    <t>117 : Bebida láctea (UHT) ultra alta temperatura, larga vida a base de yogurt semidescremado con dulce sabores fresa, melocotón, mora, maracuyá, mango bebida láctea larga vida a base de yogurt.</t>
  </si>
  <si>
    <t>40 : Leche Entera Saborizada (Chocolate, fresa y vainilla), ultra alta temperatura UAT (UHT). Adicionada con Hierro aminoquelado.</t>
  </si>
  <si>
    <t>5to_Evento_973_V2_Monfrut _17442384.xlsm</t>
  </si>
  <si>
    <t>Comercializadora Monfrut SAS</t>
  </si>
  <si>
    <t>33 : Granadilla.</t>
  </si>
  <si>
    <t>22 : Durazno.</t>
  </si>
  <si>
    <t>46 : Manzana Importada.</t>
  </si>
  <si>
    <t>17 : Ciruela Calentana.</t>
  </si>
  <si>
    <t>5to_Evento_973_V2_MOUNTAIN_FOOD_17466542.xlsm</t>
  </si>
  <si>
    <t>Mountain Food S.A.S.</t>
  </si>
  <si>
    <t>60 : Maní  bajo en sal o bajo en sodio.</t>
  </si>
  <si>
    <t>5to_Evento_973_V2_Normandy_17515408.xlsm</t>
  </si>
  <si>
    <t>Industrias Normandy S.A.</t>
  </si>
  <si>
    <t>QUÉSOS</t>
  </si>
  <si>
    <t>72 : Queso Tipo Petit Suisse.</t>
  </si>
  <si>
    <t>5to_Evento_973_V2_Nutrición Bogotá 2020_17515756.xlsm</t>
  </si>
  <si>
    <t>Nutrición Bogotá 2020 Ut</t>
  </si>
  <si>
    <t>119 : Manzana nacional.</t>
  </si>
  <si>
    <t>5to_Evento_973_V2_NUTRISERVI_17501767.xlsm</t>
  </si>
  <si>
    <t>Consorcio Nutriservi Panadería 2020</t>
  </si>
  <si>
    <t>4 : Galletas de arroz, semillas de chía y quinua, almendras y chocolate.</t>
  </si>
  <si>
    <t>5to_Evento_973_V2_PENIEL_17496335.xlsm</t>
  </si>
  <si>
    <t>Inversiones Peniel SAS</t>
  </si>
  <si>
    <t xml:space="preserve">66 : Queso fresco, semigraso, semiduro tipo mozzarella (Porción forma de dedito) </t>
  </si>
  <si>
    <t>5to_Evento_973_V2_PIPPO_17517124.xlsm</t>
  </si>
  <si>
    <t>Alimentos Pippo S.A.S</t>
  </si>
  <si>
    <t>5to_Evento_973_V2_Provercol_17452475.xlsm</t>
  </si>
  <si>
    <t>Alimentos Provercol SAS</t>
  </si>
  <si>
    <t>5to_Evento_973_V2_Pulpafruit_17491653.xlsm</t>
  </si>
  <si>
    <t>PulpaFruit S.A.S.</t>
  </si>
  <si>
    <t>5to_Evento_973_V2_TRIGUS_17515425.xlsm</t>
  </si>
  <si>
    <t>Trigus S.A.S.</t>
  </si>
  <si>
    <t>5to_Evento_973_V2_UT PAE Bogotá_17524368.xlsm</t>
  </si>
  <si>
    <t>UT PAE Bogotá 2020</t>
  </si>
  <si>
    <t>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t>
  </si>
  <si>
    <t>Rechazado</t>
  </si>
  <si>
    <t>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t>
  </si>
  <si>
    <t>Rechazado por que el precio del alimento ofrecido por el proveedor es inferior al resultado de la formula. Se aplica según lo establecido en la Clausula 7, Numeral 7.3 de la Minuta del proceso CCE-973-IAD-2019.</t>
  </si>
  <si>
    <t>5to_Evento_973_V2_UT_Mana_17515422.xlsm</t>
  </si>
  <si>
    <t>Ut Mana 2020</t>
  </si>
  <si>
    <t>Cantidades requeridas según el evento de cotización</t>
  </si>
  <si>
    <t>Valor Unitario Catalogo (Proveedor Seleccionado)</t>
  </si>
  <si>
    <t xml:space="preserve">Valor unitario despues del descuento </t>
  </si>
  <si>
    <t>Valor Unitario Redondeado a dos decimales 
(Corresponde a los valores unitarios de la orden de compra)</t>
  </si>
  <si>
    <t>Valor total de la Orden de Compra 
(Corresponde a los valores según la orden de Compra)</t>
  </si>
  <si>
    <t>ITEM</t>
  </si>
  <si>
    <t>Grupo Alimento</t>
  </si>
  <si>
    <t>Cod
Ali</t>
  </si>
  <si>
    <t>Segmento de Compra</t>
  </si>
  <si>
    <t>Total TipoA</t>
  </si>
  <si>
    <t>Total TipoB</t>
  </si>
  <si>
    <t>Total TipoC</t>
  </si>
  <si>
    <t>Total TipoN</t>
  </si>
  <si>
    <t>Total</t>
  </si>
  <si>
    <t>HN</t>
  </si>
  <si>
    <t>Valotr Total TipoA</t>
  </si>
  <si>
    <t>Valotr Total TipoB</t>
  </si>
  <si>
    <t>Valotr Total TipoC</t>
  </si>
  <si>
    <t>Valotr Total TipoN</t>
  </si>
  <si>
    <t>Valotr Total Inicial</t>
  </si>
  <si>
    <t>Registros</t>
  </si>
  <si>
    <t>Estado Final</t>
  </si>
  <si>
    <t>Cod Proveedor</t>
  </si>
  <si>
    <t>Proveedor Seleccionado</t>
  </si>
  <si>
    <t>Valor Total Orden de Comprar</t>
  </si>
  <si>
    <t>Valor Ahorro</t>
  </si>
  <si>
    <t>%</t>
  </si>
  <si>
    <t>}</t>
  </si>
  <si>
    <t>ALI_115_SEG_1</t>
  </si>
  <si>
    <t>ALI_115_SEG_1_Mountain Food S.A.S.</t>
  </si>
  <si>
    <t>Seleccionado</t>
  </si>
  <si>
    <t>ALI_115_SEG_2</t>
  </si>
  <si>
    <t>ALI_115_SEG_2_Mountain Food S.A.S.</t>
  </si>
  <si>
    <t>ALI_115_SEG_3</t>
  </si>
  <si>
    <t>ALI_115_SEG_3_Mountain Food S.A.S.</t>
  </si>
  <si>
    <t>ALI_115_SEG_4</t>
  </si>
  <si>
    <t>ALI_115_SEG_4_Comercializadora Disfruver SAS</t>
  </si>
  <si>
    <t>ALI_115_SEG_5</t>
  </si>
  <si>
    <t>ALI_115_SEG_5_Comercializadora Disfruver SAS</t>
  </si>
  <si>
    <t>ALI_115_SEG_6</t>
  </si>
  <si>
    <t>ALI_115_SEG_6_Comercializadora Disfruver SAS</t>
  </si>
  <si>
    <t>ALI_115_SEG_7</t>
  </si>
  <si>
    <t>ALI_115_SEG_7_Comercializadora Disfruver SAS</t>
  </si>
  <si>
    <t>ALI_115_SEG_8</t>
  </si>
  <si>
    <t>ALI_115_SEG_8_Comercializadora Disfruver SAS</t>
  </si>
  <si>
    <t>ALI_115_SEG_9</t>
  </si>
  <si>
    <t>ALI_115_SEG_9_Comercializadora Disfruver SAS</t>
  </si>
  <si>
    <t>ALI_115_SEG_10</t>
  </si>
  <si>
    <t>ALI_115_SEG_10_Comercializadora Disfruver SAS</t>
  </si>
  <si>
    <t>ALI_115_SEG_11</t>
  </si>
  <si>
    <t>ALI_115_SEG_11_Comercializadora Disfruver SAS</t>
  </si>
  <si>
    <t>ALI_115_SEG_12</t>
  </si>
  <si>
    <t>ALI_115_SEG_12_Comercializadora Disfruver SAS</t>
  </si>
  <si>
    <t>ALI_115_SEG_13</t>
  </si>
  <si>
    <t>ALI_115_SEG_13_Comercializadora Disfruver SAS</t>
  </si>
  <si>
    <t>ALI_115_SEG_14</t>
  </si>
  <si>
    <t>ALI_115_SEG_14_Comercializadora Disfruver SAS</t>
  </si>
  <si>
    <t>ALI_115_SEG_15</t>
  </si>
  <si>
    <t>ALI_115_SEG_15_Mountain Food S.A.S.</t>
  </si>
  <si>
    <t>ALI_94_SEG_1</t>
  </si>
  <si>
    <t>ALI_94_SEG_1_Trigus S.A.S.</t>
  </si>
  <si>
    <t>ALI_94_SEG_2</t>
  </si>
  <si>
    <t>ALI_94_SEG_2_Trigus S.A.S.</t>
  </si>
  <si>
    <t>ALI_94_SEG_3</t>
  </si>
  <si>
    <t>ALI_94_SEG_3_Trigus S.A.S.</t>
  </si>
  <si>
    <t>ALI_94_SEG_4</t>
  </si>
  <si>
    <t>ALI_94_SEG_4_Trigus S.A.S.</t>
  </si>
  <si>
    <t>ALI_94_SEG_5</t>
  </si>
  <si>
    <t>ALI_94_SEG_5_Trigus S.A.S.</t>
  </si>
  <si>
    <t>ALI_94_SEG_6</t>
  </si>
  <si>
    <t>ALI_94_SEG_6_Trigus S.A.S.</t>
  </si>
  <si>
    <t>ALI_94_SEG_7</t>
  </si>
  <si>
    <t>ALI_94_SEG_7_Trigus S.A.S.</t>
  </si>
  <si>
    <t>ALI_94_SEG_8</t>
  </si>
  <si>
    <t>ALI_94_SEG_8_Trigus S.A.S.</t>
  </si>
  <si>
    <t>ALI_94_SEG_9</t>
  </si>
  <si>
    <t>ALI_94_SEG_9_Trigus S.A.S.</t>
  </si>
  <si>
    <t>ALI_94_SEG_10</t>
  </si>
  <si>
    <t>ALI_94_SEG_10_Trigus S.A.S.</t>
  </si>
  <si>
    <t>ALI_94_SEG_11</t>
  </si>
  <si>
    <t>ALI_94_SEG_11_Trigus S.A.S.</t>
  </si>
  <si>
    <t>ALI_94_SEG_12</t>
  </si>
  <si>
    <t>ALI_94_SEG_12_Trigus S.A.S.</t>
  </si>
  <si>
    <t>ALI_94_SEG_13</t>
  </si>
  <si>
    <t>ALI_94_SEG_13_Trigus S.A.S.</t>
  </si>
  <si>
    <t>ALI_94_SEG_14</t>
  </si>
  <si>
    <t>ALI_94_SEG_14_Trigus S.A.S.</t>
  </si>
  <si>
    <t>ALI_94_SEG_15</t>
  </si>
  <si>
    <t>ALI_94_SEG_15_Trigus S.A.S.</t>
  </si>
  <si>
    <t>ALI_118_SEG_1</t>
  </si>
  <si>
    <t>ALI_118_SEG_1_AAA Alimentando A Bogotá 2020 UT</t>
  </si>
  <si>
    <t>ALI_118_SEG_2</t>
  </si>
  <si>
    <t>ALI_118_SEG_2_AAA Alimentando A Bogotá 2020 UT</t>
  </si>
  <si>
    <t>ALI_118_SEG_3</t>
  </si>
  <si>
    <t>ALI_118_SEG_3_AAA Alimentando A Bogotá 2020 UT</t>
  </si>
  <si>
    <t>ALI_118_SEG_4</t>
  </si>
  <si>
    <t>ALI_118_SEG_4_AAA Alimentando A Bogotá 2020 UT</t>
  </si>
  <si>
    <t>ALI_118_SEG_5</t>
  </si>
  <si>
    <t>ALI_118_SEG_5_AAA Alimentando A Bogotá 2020 UT</t>
  </si>
  <si>
    <t>ALI_118_SEG_6</t>
  </si>
  <si>
    <t>ALI_118_SEG_6_AAA Alimentando A Bogotá 2020 UT</t>
  </si>
  <si>
    <t>ALI_118_SEG_7</t>
  </si>
  <si>
    <t>ALI_118_SEG_7_AAA Alimentando A Bogotá 2020 UT</t>
  </si>
  <si>
    <t>ALI_118_SEG_8</t>
  </si>
  <si>
    <t>ALI_118_SEG_8_AAA Alimentando A Bogotá 2020 UT</t>
  </si>
  <si>
    <t>ALI_118_SEG_9</t>
  </si>
  <si>
    <t>ALI_118_SEG_9_AAA Alimentando A Bogotá 2020 UT</t>
  </si>
  <si>
    <t>ALI_118_SEG_10</t>
  </si>
  <si>
    <t>ALI_118_SEG_10_AAA Alimentando A Bogotá 2020 UT</t>
  </si>
  <si>
    <t>ALI_118_SEG_11</t>
  </si>
  <si>
    <t>ALI_118_SEG_11_AAA Alimentando A Bogotá 2020 UT</t>
  </si>
  <si>
    <t>ALI_118_SEG_12</t>
  </si>
  <si>
    <t>ALI_118_SEG_12_AAA Alimentando A Bogotá 2020 UT</t>
  </si>
  <si>
    <t>ALI_118_SEG_13</t>
  </si>
  <si>
    <t>ALI_118_SEG_13_AAA Alimentando A Bogotá 2020 UT</t>
  </si>
  <si>
    <t>ALI_118_SEG_14</t>
  </si>
  <si>
    <t>ALI_118_SEG_14_AAA Alimentando A Bogotá 2020 UT</t>
  </si>
  <si>
    <t>ALI_118_SEG_15</t>
  </si>
  <si>
    <t>ALI_118_SEG_15_AAA Alimentando A Bogotá 2020 UT</t>
  </si>
  <si>
    <t>ALI_25_SEG_1</t>
  </si>
  <si>
    <t>ALI_25_SEG_1_Catering Service Deli SAS</t>
  </si>
  <si>
    <t>ALI_25_SEG_2</t>
  </si>
  <si>
    <t>ALI_25_SEG_2_Catering Service Deli SAS</t>
  </si>
  <si>
    <t>ALI_25_SEG_3</t>
  </si>
  <si>
    <t>ALI_25_SEG_3_Catering Service Deli SAS</t>
  </si>
  <si>
    <t>ALI_25_SEG_4</t>
  </si>
  <si>
    <t>ALI_25_SEG_4_Trigus S.A.S.</t>
  </si>
  <si>
    <t>ALI_25_SEG_5</t>
  </si>
  <si>
    <t>ALI_25_SEG_5_Trigus S.A.S.</t>
  </si>
  <si>
    <t>ALI_25_SEG_6</t>
  </si>
  <si>
    <t>ALI_25_SEG_6_Trigus S.A.S.</t>
  </si>
  <si>
    <t>ALI_25_SEG_7</t>
  </si>
  <si>
    <t>ALI_25_SEG_7_Trigus S.A.S.</t>
  </si>
  <si>
    <t>ALI_25_SEG_8</t>
  </si>
  <si>
    <t>ALI_25_SEG_8_Trigus S.A.S.</t>
  </si>
  <si>
    <t>ALI_25_SEG_9</t>
  </si>
  <si>
    <t>ALI_25_SEG_9_Trigus S.A.S.</t>
  </si>
  <si>
    <t>ALI_25_SEG_10</t>
  </si>
  <si>
    <t>ALI_25_SEG_10_Trigus S.A.S.</t>
  </si>
  <si>
    <t>ALI_25_SEG_11</t>
  </si>
  <si>
    <t>ALI_25_SEG_11_Trigus S.A.S.</t>
  </si>
  <si>
    <t>ALI_25_SEG_12</t>
  </si>
  <si>
    <t>ALI_25_SEG_12_Trigus S.A.S.</t>
  </si>
  <si>
    <t>ALI_25_SEG_13</t>
  </si>
  <si>
    <t>ALI_25_SEG_13_Trigus S.A.S.</t>
  </si>
  <si>
    <t>ALI_25_SEG_14</t>
  </si>
  <si>
    <t>ALI_25_SEG_14_Trigus S.A.S.</t>
  </si>
  <si>
    <t>ALI_25_SEG_15</t>
  </si>
  <si>
    <t>ALI_25_SEG_15_Trigus S.A.S.</t>
  </si>
  <si>
    <t>ALI_33_SEG_1</t>
  </si>
  <si>
    <t>ALI_33_SEG_1_Nutrición Bogotá 2020 Ut</t>
  </si>
  <si>
    <t>ALI_33_SEG_2</t>
  </si>
  <si>
    <t>ALI_33_SEG_2_Nutrición Bogotá 2020 Ut</t>
  </si>
  <si>
    <t>ALI_33_SEG_3</t>
  </si>
  <si>
    <t>ALI_33_SEG_3_Nutrición Bogotá 2020 Ut</t>
  </si>
  <si>
    <t>ALI_33_SEG_4</t>
  </si>
  <si>
    <t>ALI_33_SEG_4_Alimentos Provercol SAS</t>
  </si>
  <si>
    <t>ALI_33_SEG_5</t>
  </si>
  <si>
    <t>ALI_33_SEG_5_Nutrición Bogotá 2020 Ut</t>
  </si>
  <si>
    <t>ALI_33_SEG_6</t>
  </si>
  <si>
    <t>ALI_33_SEG_6_Alimentos Provercol SAS</t>
  </si>
  <si>
    <t>ALI_33_SEG_7</t>
  </si>
  <si>
    <t>ALI_33_SEG_7_Comercializadora Monfrut SAS</t>
  </si>
  <si>
    <t>ALI_33_SEG_8</t>
  </si>
  <si>
    <t>ALI_33_SEG_8_Nutrición Bogotá 2020 Ut</t>
  </si>
  <si>
    <t>ALI_33_SEG_9</t>
  </si>
  <si>
    <t>ALI_33_SEG_9_Alimentos Provercol SAS</t>
  </si>
  <si>
    <t>ALI_33_SEG_10</t>
  </si>
  <si>
    <t>ALI_33_SEG_10_Alimentos Provercol SAS</t>
  </si>
  <si>
    <t>ALI_33_SEG_11</t>
  </si>
  <si>
    <t>ALI_33_SEG_11_Nutrición Bogotá 2020 Ut</t>
  </si>
  <si>
    <t>ALI_33_SEG_12</t>
  </si>
  <si>
    <t>ALI_33_SEG_12_Comercializadora Monfrut SAS</t>
  </si>
  <si>
    <t>ALI_33_SEG_13</t>
  </si>
  <si>
    <t>ALI_33_SEG_13_Alimentos Provercol SAS</t>
  </si>
  <si>
    <t>ALI_33_SEG_14</t>
  </si>
  <si>
    <t>ALI_33_SEG_14_Nutrición Bogotá 2020 Ut</t>
  </si>
  <si>
    <t>ALI_33_SEG_15</t>
  </si>
  <si>
    <t>ALI_33_SEG_15_Nutrición Bogotá 2020 Ut</t>
  </si>
  <si>
    <t>ALI_75_SEG_1</t>
  </si>
  <si>
    <t>ALI_75_SEG_1_Proalimentos Liber S.A.S. En reorganización</t>
  </si>
  <si>
    <t>ALI_75_SEG_2</t>
  </si>
  <si>
    <t>ALI_75_SEG_2_Proalimentos Liber S.A.S. En reorganización</t>
  </si>
  <si>
    <t>ALI_75_SEG_3</t>
  </si>
  <si>
    <t>ALI_75_SEG_3_Proalimentos Liber S.A.S. En reorganización</t>
  </si>
  <si>
    <t>ALI_75_SEG_4</t>
  </si>
  <si>
    <t>ALI_75_SEG_4_Proalimentos Liber S.A.S. En reorganización</t>
  </si>
  <si>
    <t>ALI_75_SEG_5</t>
  </si>
  <si>
    <t>ALI_75_SEG_5_Proalimentos Liber S.A.S. En reorganización</t>
  </si>
  <si>
    <t>ALI_75_SEG_6</t>
  </si>
  <si>
    <t>ALI_75_SEG_6_Proalimentos Liber S.A.S. En reorganización</t>
  </si>
  <si>
    <t>ALI_75_SEG_7</t>
  </si>
  <si>
    <t>ALI_75_SEG_7_Proalimentos Liber S.A.S. En reorganización</t>
  </si>
  <si>
    <t>ALI_75_SEG_8</t>
  </si>
  <si>
    <t>ALI_75_SEG_8_Proalimentos Liber S.A.S. En reorganización</t>
  </si>
  <si>
    <t>ALI_75_SEG_9</t>
  </si>
  <si>
    <t>ALI_75_SEG_9_Proalimentos Liber S.A.S. En reorganización</t>
  </si>
  <si>
    <t>ALI_75_SEG_10</t>
  </si>
  <si>
    <t>ALI_75_SEG_10_Proalimentos Liber S.A.S. En reorganización</t>
  </si>
  <si>
    <t>ALI_75_SEG_11</t>
  </si>
  <si>
    <t>ALI_75_SEG_11_Proalimentos Liber S.A.S. En reorganización</t>
  </si>
  <si>
    <t>ALI_75_SEG_12</t>
  </si>
  <si>
    <t>ALI_75_SEG_12_Alimentos Pippo S.A.S</t>
  </si>
  <si>
    <t>ALI_75_SEG_13</t>
  </si>
  <si>
    <t>ALI_75_SEG_13_Alimentos Pippo S.A.S</t>
  </si>
  <si>
    <t>ALI_75_SEG_14</t>
  </si>
  <si>
    <t>ALI_75_SEG_14_Alimentos Pippo S.A.S</t>
  </si>
  <si>
    <t>ALI_75_SEG_15</t>
  </si>
  <si>
    <t>ALI_75_SEG_15_Alimentos Pippo S.A.S</t>
  </si>
  <si>
    <t>ALI_93_SEG_1</t>
  </si>
  <si>
    <t>ALI_93_SEG_1_AAA Alimentando A Bogotá 2020 UT</t>
  </si>
  <si>
    <t>ALI_93_SEG_2</t>
  </si>
  <si>
    <t>ALI_93_SEG_2_AAA Alimentando A Bogotá 2020 UT</t>
  </si>
  <si>
    <t>ALI_93_SEG_3</t>
  </si>
  <si>
    <t>ALI_93_SEG_3_AAA Alimentando A Bogotá 2020 UT</t>
  </si>
  <si>
    <t>ALI_93_SEG_4</t>
  </si>
  <si>
    <t>ALI_93_SEG_4_AAA Alimentando A Bogotá 2020 UT</t>
  </si>
  <si>
    <t>ALI_93_SEG_5</t>
  </si>
  <si>
    <t>ALI_93_SEG_5_AAA Alimentando A Bogotá 2020 UT</t>
  </si>
  <si>
    <t>ALI_93_SEG_6</t>
  </si>
  <si>
    <t>ALI_93_SEG_6_Trigus S.A.S.</t>
  </si>
  <si>
    <t>ALI_93_SEG_7</t>
  </si>
  <si>
    <t>ALI_93_SEG_7_Trigus S.A.S.</t>
  </si>
  <si>
    <t>ALI_93_SEG_8</t>
  </si>
  <si>
    <t>ALI_93_SEG_8_Trigus S.A.S.</t>
  </si>
  <si>
    <t>ALI_93_SEG_9</t>
  </si>
  <si>
    <t>ALI_93_SEG_9_Trigus S.A.S.</t>
  </si>
  <si>
    <t>ALI_93_SEG_10</t>
  </si>
  <si>
    <t>ALI_93_SEG_10_Trigus S.A.S.</t>
  </si>
  <si>
    <t>ALI_93_SEG_11</t>
  </si>
  <si>
    <t>ALI_93_SEG_11_Trigus S.A.S.</t>
  </si>
  <si>
    <t>ALI_93_SEG_12</t>
  </si>
  <si>
    <t>ALI_93_SEG_12_Trigus S.A.S.</t>
  </si>
  <si>
    <t>ALI_93_SEG_13</t>
  </si>
  <si>
    <t>ALI_93_SEG_13_Trigus S.A.S.</t>
  </si>
  <si>
    <t>ALI_93_SEG_14</t>
  </si>
  <si>
    <t>ALI_93_SEG_14_Trigus S.A.S.</t>
  </si>
  <si>
    <t>ALI_93_SEG_15</t>
  </si>
  <si>
    <t>ALI_93_SEG_15_Trigus S.A.S.</t>
  </si>
  <si>
    <t>ALI_119_SEG_1</t>
  </si>
  <si>
    <t>ALI_119_SEG_1_Nutrición Bogotá 2020 Ut</t>
  </si>
  <si>
    <t>ALI_119_SEG_2</t>
  </si>
  <si>
    <t>ALI_119_SEG_2_</t>
  </si>
  <si>
    <t>Desierto</t>
  </si>
  <si>
    <t/>
  </si>
  <si>
    <t>ALI_119_SEG_3</t>
  </si>
  <si>
    <t>ALI_119_SEG_3_</t>
  </si>
  <si>
    <t>ALI_119_SEG_4</t>
  </si>
  <si>
    <t>ALI_119_SEG_4_</t>
  </si>
  <si>
    <t>ALI_119_SEG_5</t>
  </si>
  <si>
    <t>ALI_119_SEG_5_</t>
  </si>
  <si>
    <t>ALI_119_SEG_6</t>
  </si>
  <si>
    <t>ALI_119_SEG_6_</t>
  </si>
  <si>
    <t>ALI_119_SEG_7</t>
  </si>
  <si>
    <t>ALI_119_SEG_7_</t>
  </si>
  <si>
    <t>ALI_119_SEG_8</t>
  </si>
  <si>
    <t>ALI_119_SEG_8_Nutrición Bogotá 2020 Ut</t>
  </si>
  <si>
    <t>ALI_119_SEG_9</t>
  </si>
  <si>
    <t>ALI_119_SEG_9_</t>
  </si>
  <si>
    <t>ALI_119_SEG_10</t>
  </si>
  <si>
    <t>ALI_119_SEG_10_</t>
  </si>
  <si>
    <t>ALI_119_SEG_11</t>
  </si>
  <si>
    <t>ALI_119_SEG_11_Nutrición Bogotá 2020 Ut</t>
  </si>
  <si>
    <t>ALI_119_SEG_12</t>
  </si>
  <si>
    <t>ALI_119_SEG_12_Nutrición Bogotá 2020 Ut</t>
  </si>
  <si>
    <t>ALI_119_SEG_13</t>
  </si>
  <si>
    <t>ALI_119_SEG_13_Nutrición Bogotá 2020 Ut</t>
  </si>
  <si>
    <t>ALI_119_SEG_14</t>
  </si>
  <si>
    <t>ALI_119_SEG_14_Nutrición Bogotá 2020 Ut</t>
  </si>
  <si>
    <t>ALI_119_SEG_15</t>
  </si>
  <si>
    <t>ALI_119_SEG_15_Nutrición Bogotá 2020 Ut</t>
  </si>
  <si>
    <t>ALI_95_SEG_1</t>
  </si>
  <si>
    <t>ALI_95_SEG_1_Proalimentos Liber S.A.S. En reorganización</t>
  </si>
  <si>
    <t>ALI_95_SEG_2</t>
  </si>
  <si>
    <t>ALI_95_SEG_2_Proalimentos Liber S.A.S. En reorganización</t>
  </si>
  <si>
    <t>ALI_95_SEG_3</t>
  </si>
  <si>
    <t>ALI_95_SEG_3_Proalimentos Liber S.A.S. En reorganización</t>
  </si>
  <si>
    <t>ALI_95_SEG_4</t>
  </si>
  <si>
    <t>ALI_95_SEG_4_Alimentos Pippo S.A.S</t>
  </si>
  <si>
    <t>ALI_95_SEG_5</t>
  </si>
  <si>
    <t>ALI_95_SEG_5_Proalimentos Liber S.A.S. En reorganización</t>
  </si>
  <si>
    <t>ALI_95_SEG_6</t>
  </si>
  <si>
    <t>ALI_95_SEG_6_Proalimentos Liber S.A.S. En reorganización</t>
  </si>
  <si>
    <t>ALI_95_SEG_7</t>
  </si>
  <si>
    <t>ALI_95_SEG_7_Alimentos Pippo S.A.S</t>
  </si>
  <si>
    <t>ALI_95_SEG_8</t>
  </si>
  <si>
    <t>ALI_95_SEG_8_Alimentos Pippo S.A.S</t>
  </si>
  <si>
    <t>ALI_95_SEG_9</t>
  </si>
  <si>
    <t>ALI_95_SEG_9_Alimentos Pippo S.A.S</t>
  </si>
  <si>
    <t>ALI_95_SEG_10</t>
  </si>
  <si>
    <t>ALI_95_SEG_10_Alimentos Pippo S.A.S</t>
  </si>
  <si>
    <t>ALI_95_SEG_11</t>
  </si>
  <si>
    <t>ALI_95_SEG_11_Alimentos Pippo S.A.S</t>
  </si>
  <si>
    <t>ALI_95_SEG_12</t>
  </si>
  <si>
    <t>ALI_95_SEG_12_Alimentos Pippo S.A.S</t>
  </si>
  <si>
    <t>ALI_95_SEG_13</t>
  </si>
  <si>
    <t>ALI_95_SEG_13_Alimentos Pippo S.A.S</t>
  </si>
  <si>
    <t>ALI_95_SEG_14</t>
  </si>
  <si>
    <t>ALI_95_SEG_14_Alimentos Pippo S.A.S</t>
  </si>
  <si>
    <t>ALI_95_SEG_15</t>
  </si>
  <si>
    <t>ALI_95_SEG_15_Alimentos Pippo S.A.S</t>
  </si>
  <si>
    <t>ALI_113_SEG_1</t>
  </si>
  <si>
    <t>ALI_113_SEG_1_Consorcio Nutriservi Panadería 2020</t>
  </si>
  <si>
    <t>ALI_113_SEG_2</t>
  </si>
  <si>
    <t>ALI_113_SEG_2_Consorcio Nutriservi Panadería 2020</t>
  </si>
  <si>
    <t>ALI_113_SEG_3</t>
  </si>
  <si>
    <t>ALI_113_SEG_3_Consorcio Nutriservi Panadería 2020</t>
  </si>
  <si>
    <t>ALI_113_SEG_4</t>
  </si>
  <si>
    <t>ALI_113_SEG_4_Consorcio Nutriservi Panadería 2020</t>
  </si>
  <si>
    <t>ALI_113_SEG_5</t>
  </si>
  <si>
    <t>ALI_113_SEG_5_Consorcio Nutriservi Panadería 2020</t>
  </si>
  <si>
    <t>ALI_113_SEG_6</t>
  </si>
  <si>
    <t>ALI_113_SEG_6_Consorcio Nutriservi Panadería 2020</t>
  </si>
  <si>
    <t>ALI_113_SEG_7</t>
  </si>
  <si>
    <t>ALI_113_SEG_7_Consorcio Nutriservi Panadería 2020</t>
  </si>
  <si>
    <t>ALI_113_SEG_8</t>
  </si>
  <si>
    <t>ALI_113_SEG_8_Consorcio Nutriservi Panadería 2020</t>
  </si>
  <si>
    <t>ALI_113_SEG_9</t>
  </si>
  <si>
    <t>ALI_113_SEG_9_Consorcio Nutriservi Panadería 2020</t>
  </si>
  <si>
    <t>ALI_113_SEG_10</t>
  </si>
  <si>
    <t>ALI_113_SEG_10_Consorcio Nutriservi Panadería 2020</t>
  </si>
  <si>
    <t>ALI_113_SEG_11</t>
  </si>
  <si>
    <t>ALI_113_SEG_11_Consorcio Nutriservi Panadería 2020</t>
  </si>
  <si>
    <t>ALI_113_SEG_12</t>
  </si>
  <si>
    <t>ALI_113_SEG_12_Consorcio Nutriservi Panadería 2020</t>
  </si>
  <si>
    <t>ALI_113_SEG_13</t>
  </si>
  <si>
    <t>ALI_113_SEG_13_Consorcio Nutriservi Panadería 2020</t>
  </si>
  <si>
    <t>ALI_113_SEG_14</t>
  </si>
  <si>
    <t>ALI_113_SEG_14_Consorcio Nutriservi Panadería 2020</t>
  </si>
  <si>
    <t>ALI_113_SEG_15</t>
  </si>
  <si>
    <t>ALI_113_SEG_15_Consorcio Nutriservi Panadería 2020</t>
  </si>
  <si>
    <t>ALI_41_SEG_1</t>
  </si>
  <si>
    <t>ALI_41_SEG_1_Alimentos Pippo S.A.S</t>
  </si>
  <si>
    <t>ALI_41_SEG_2</t>
  </si>
  <si>
    <t>ALI_41_SEG_2_Alimentos Pippo S.A.S</t>
  </si>
  <si>
    <t>ALI_41_SEG_3</t>
  </si>
  <si>
    <t>ALI_41_SEG_3_Alimentos Pippo S.A.S</t>
  </si>
  <si>
    <t>ALI_41_SEG_4</t>
  </si>
  <si>
    <t>ALI_41_SEG_4_Alimentos Pippo S.A.S</t>
  </si>
  <si>
    <t>ALI_41_SEG_5</t>
  </si>
  <si>
    <t>ALI_41_SEG_5_Alimentos Pippo S.A.S</t>
  </si>
  <si>
    <t>ALI_41_SEG_6</t>
  </si>
  <si>
    <t>ALI_41_SEG_6_Alimentos Pippo S.A.S</t>
  </si>
  <si>
    <t>ALI_41_SEG_7</t>
  </si>
  <si>
    <t>ALI_41_SEG_7_Alimentos Pippo S.A.S</t>
  </si>
  <si>
    <t>ALI_41_SEG_8</t>
  </si>
  <si>
    <t>ALI_41_SEG_8_Alimentos Pippo S.A.S</t>
  </si>
  <si>
    <t>ALI_41_SEG_9</t>
  </si>
  <si>
    <t>ALI_41_SEG_9_Alimentos Pippo S.A.S</t>
  </si>
  <si>
    <t>ALI_41_SEG_10</t>
  </si>
  <si>
    <t>ALI_41_SEG_10_Alimentos Pippo S.A.S</t>
  </si>
  <si>
    <t>ALI_41_SEG_11</t>
  </si>
  <si>
    <t>ALI_41_SEG_11_Alimentos Pippo S.A.S</t>
  </si>
  <si>
    <t>ALI_41_SEG_12</t>
  </si>
  <si>
    <t>ALI_41_SEG_12_Alimentos Pippo S.A.S</t>
  </si>
  <si>
    <t>ALI_41_SEG_13</t>
  </si>
  <si>
    <t>ALI_41_SEG_13_Alimentos Pippo S.A.S</t>
  </si>
  <si>
    <t>ALI_41_SEG_14</t>
  </si>
  <si>
    <t>ALI_41_SEG_14_Alimentos Pippo S.A.S</t>
  </si>
  <si>
    <t>ALI_41_SEG_15</t>
  </si>
  <si>
    <t>ALI_41_SEG_15_Alimentos Pippo S.A.S</t>
  </si>
  <si>
    <t>ALI_12_SEG_1</t>
  </si>
  <si>
    <t>ALI_12_SEG_1_Proalimentos Liber S.A.S. En reorganización</t>
  </si>
  <si>
    <t>ALI_12_SEG_2</t>
  </si>
  <si>
    <t>ALI_12_SEG_2_Proalimentos Liber S.A.S. En reorganización</t>
  </si>
  <si>
    <t>ALI_12_SEG_3</t>
  </si>
  <si>
    <t>ALI_12_SEG_3_Proalimentos Liber S.A.S. En reorganización</t>
  </si>
  <si>
    <t>ALI_12_SEG_4</t>
  </si>
  <si>
    <t>ALI_12_SEG_4_Proalimentos Liber S.A.S. En reorganización</t>
  </si>
  <si>
    <t>ALI_12_SEG_5</t>
  </si>
  <si>
    <t>ALI_12_SEG_5_Proalimentos Liber S.A.S. En reorganización</t>
  </si>
  <si>
    <t>ALI_12_SEG_6</t>
  </si>
  <si>
    <t>ALI_12_SEG_6_Proalimentos Liber S.A.S. En reorganización</t>
  </si>
  <si>
    <t>ALI_12_SEG_7</t>
  </si>
  <si>
    <t>ALI_12_SEG_7_Proalimentos Liber S.A.S. En reorganización</t>
  </si>
  <si>
    <t>ALI_12_SEG_8</t>
  </si>
  <si>
    <t>ALI_12_SEG_8_Proalimentos Liber S.A.S. En reorganización</t>
  </si>
  <si>
    <t>ALI_12_SEG_9</t>
  </si>
  <si>
    <t>ALI_12_SEG_9_Proalimentos Liber S.A.S. En reorganización</t>
  </si>
  <si>
    <t>ALI_12_SEG_10</t>
  </si>
  <si>
    <t>ALI_12_SEG_10_AAA Alimentando A Bogotá 2020 UT</t>
  </si>
  <si>
    <t>ALI_12_SEG_11</t>
  </si>
  <si>
    <t>ALI_12_SEG_11_AAA Alimentando A Bogotá 2020 UT</t>
  </si>
  <si>
    <t>ALI_12_SEG_12</t>
  </si>
  <si>
    <t>ALI_12_SEG_12_AAA Alimentando A Bogotá 2020 UT</t>
  </si>
  <si>
    <t>ALI_12_SEG_13</t>
  </si>
  <si>
    <t>ALI_12_SEG_13_AAA Alimentando A Bogotá 2020 UT</t>
  </si>
  <si>
    <t>ALI_12_SEG_14</t>
  </si>
  <si>
    <t>ALI_12_SEG_14_AAA Alimentando A Bogotá 2020 UT</t>
  </si>
  <si>
    <t>ALI_12_SEG_15</t>
  </si>
  <si>
    <t>ALI_12_SEG_15_AAA Alimentando A Bogotá 2020 UT</t>
  </si>
  <si>
    <t>ALI_45_SEG_1</t>
  </si>
  <si>
    <t>ALI_45_SEG_1_Catering Service Deli SAS</t>
  </si>
  <si>
    <t>ALI_45_SEG_2</t>
  </si>
  <si>
    <t>ALI_45_SEG_2_Catering Service Deli SAS</t>
  </si>
  <si>
    <t>ALI_45_SEG_3</t>
  </si>
  <si>
    <t>ALI_45_SEG_3_Catering Service Deli SAS</t>
  </si>
  <si>
    <t>ALI_45_SEG_4</t>
  </si>
  <si>
    <t>ALI_45_SEG_4_Trigus S.A.S.</t>
  </si>
  <si>
    <t>ALI_45_SEG_5</t>
  </si>
  <si>
    <t>ALI_45_SEG_5_Trigus S.A.S.</t>
  </si>
  <si>
    <t>ALI_45_SEG_6</t>
  </si>
  <si>
    <t>ALI_45_SEG_6_Trigus S.A.S.</t>
  </si>
  <si>
    <t>ALI_45_SEG_7</t>
  </si>
  <si>
    <t>ALI_45_SEG_7_Trigus S.A.S.</t>
  </si>
  <si>
    <t>ALI_45_SEG_8</t>
  </si>
  <si>
    <t>ALI_45_SEG_8_Trigus S.A.S.</t>
  </si>
  <si>
    <t>ALI_45_SEG_9</t>
  </si>
  <si>
    <t>ALI_45_SEG_9_Trigus S.A.S.</t>
  </si>
  <si>
    <t>ALI_45_SEG_10</t>
  </si>
  <si>
    <t>ALI_45_SEG_10_Trigus S.A.S.</t>
  </si>
  <si>
    <t>ALI_45_SEG_11</t>
  </si>
  <si>
    <t>ALI_45_SEG_11_Trigus S.A.S.</t>
  </si>
  <si>
    <t>ALI_72_SEG_1</t>
  </si>
  <si>
    <t>ALI_72_SEG_1_Industrias Normandy S.A.</t>
  </si>
  <si>
    <t>ALI_72_SEG_2</t>
  </si>
  <si>
    <t>ALI_72_SEG_2_Industrias Normandy S.A.</t>
  </si>
  <si>
    <t>ALI_72_SEG_3</t>
  </si>
  <si>
    <t>ALI_72_SEG_3_Industrias Normandy S.A.</t>
  </si>
  <si>
    <t>ALI_72_SEG_4</t>
  </si>
  <si>
    <t>ALI_72_SEG_4_Industrias Normandy S.A.</t>
  </si>
  <si>
    <t>ALI_72_SEG_5</t>
  </si>
  <si>
    <t>ALI_72_SEG_5_Industrias Normandy S.A.</t>
  </si>
  <si>
    <t>ALI_72_SEG_6</t>
  </si>
  <si>
    <t>ALI_72_SEG_6_Industrias Normandy S.A.</t>
  </si>
  <si>
    <t>ALI_72_SEG_7</t>
  </si>
  <si>
    <t>ALI_72_SEG_7_Industrias Normandy S.A.</t>
  </si>
  <si>
    <t>ALI_72_SEG_8</t>
  </si>
  <si>
    <t>ALI_72_SEG_8_Industrias Normandy S.A.</t>
  </si>
  <si>
    <t>ALI_72_SEG_9</t>
  </si>
  <si>
    <t>ALI_72_SEG_9_Industrias Normandy S.A.</t>
  </si>
  <si>
    <t>ALI_72_SEG_10</t>
  </si>
  <si>
    <t>ALI_72_SEG_10_Industrias Normandy S.A.</t>
  </si>
  <si>
    <t>ALI_72_SEG_11</t>
  </si>
  <si>
    <t>ALI_72_SEG_11_Industrias Normandy S.A.</t>
  </si>
  <si>
    <t>ALI_72_SEG_12</t>
  </si>
  <si>
    <t>ALI_72_SEG_12_Industrias Normandy S.A.</t>
  </si>
  <si>
    <t>ALI_72_SEG_13</t>
  </si>
  <si>
    <t>ALI_72_SEG_13_Industrias Normandy S.A.</t>
  </si>
  <si>
    <t>ALI_72_SEG_14</t>
  </si>
  <si>
    <t>ALI_72_SEG_14_Industrias Normandy S.A.</t>
  </si>
  <si>
    <t>ALI_72_SEG_15</t>
  </si>
  <si>
    <t>ALI_72_SEG_15_Industrias Normandy S.A.</t>
  </si>
  <si>
    <t>ALI_88_SEG_1</t>
  </si>
  <si>
    <t>ALI_88_SEG_1_Ut Mana 2020</t>
  </si>
  <si>
    <t>ALI_88_SEG_2</t>
  </si>
  <si>
    <t>ALI_88_SEG_2_Ut Mana 2020</t>
  </si>
  <si>
    <t>ALI_88_SEG_3</t>
  </si>
  <si>
    <t>ALI_88_SEG_3_Ut Mana 2020</t>
  </si>
  <si>
    <t>ALI_88_SEG_4</t>
  </si>
  <si>
    <t>ALI_88_SEG_4_Ut Mana 2020</t>
  </si>
  <si>
    <t>ALI_88_SEG_5</t>
  </si>
  <si>
    <t>ALI_88_SEG_5_Ut Mana 2020</t>
  </si>
  <si>
    <t>ALI_88_SEG_6</t>
  </si>
  <si>
    <t>ALI_88_SEG_6_Ut Mana 2020</t>
  </si>
  <si>
    <t>ALI_88_SEG_7</t>
  </si>
  <si>
    <t>ALI_88_SEG_7_Ut Mana 2020</t>
  </si>
  <si>
    <t>ALI_88_SEG_8</t>
  </si>
  <si>
    <t>ALI_88_SEG_8_Ut Mana 2020</t>
  </si>
  <si>
    <t>ALI_88_SEG_9</t>
  </si>
  <si>
    <t>ALI_88_SEG_9_Ut Mana 2020</t>
  </si>
  <si>
    <t>ALI_88_SEG_10</t>
  </si>
  <si>
    <t>ALI_88_SEG_10_Ut Mana 2020</t>
  </si>
  <si>
    <t>ALI_88_SEG_11</t>
  </si>
  <si>
    <t>ALI_88_SEG_11_Ut Mana 2020</t>
  </si>
  <si>
    <t>ALI_88_SEG_12</t>
  </si>
  <si>
    <t>ALI_88_SEG_12_Ut Mana 2020</t>
  </si>
  <si>
    <t>ALI_88_SEG_13</t>
  </si>
  <si>
    <t>ALI_88_SEG_13_Ut Mana 2020</t>
  </si>
  <si>
    <t>ALI_88_SEG_14</t>
  </si>
  <si>
    <t>ALI_88_SEG_14_Ut Mana 2020</t>
  </si>
  <si>
    <t>ALI_88_SEG_15</t>
  </si>
  <si>
    <t>ALI_88_SEG_15_Ut Mana 2020</t>
  </si>
  <si>
    <t>ALI_58_SEG_1</t>
  </si>
  <si>
    <t>ALI_58_SEG_1_Nutrición Bogotá 2020 Ut</t>
  </si>
  <si>
    <t>ALI_58_SEG_2</t>
  </si>
  <si>
    <t>ALI_58_SEG_2_Nutrición Bogotá 2020 Ut</t>
  </si>
  <si>
    <t>ALI_58_SEG_3</t>
  </si>
  <si>
    <t>ALI_58_SEG_3_Nutrición Bogotá 2020 Ut</t>
  </si>
  <si>
    <t>ALI_58_SEG_4</t>
  </si>
  <si>
    <t>ALI_58_SEG_4_Nutrición Bogotá 2020 Ut</t>
  </si>
  <si>
    <t>ALI_58_SEG_5</t>
  </si>
  <si>
    <t>ALI_58_SEG_5_Nutrición Bogotá 2020 Ut</t>
  </si>
  <si>
    <t>ALI_58_SEG_6</t>
  </si>
  <si>
    <t>ALI_58_SEG_6_Nutrición Bogotá 2020 Ut</t>
  </si>
  <si>
    <t>ALI_58_SEG_7</t>
  </si>
  <si>
    <t>ALI_58_SEG_7_Comercializadora Monfrut SAS</t>
  </si>
  <si>
    <t>ALI_58_SEG_8</t>
  </si>
  <si>
    <t>ALI_58_SEG_8_Nutrición Bogotá 2020 Ut</t>
  </si>
  <si>
    <t>ALI_58_SEG_9</t>
  </si>
  <si>
    <t>ALI_58_SEG_9_Nutrición Bogotá 2020 Ut</t>
  </si>
  <si>
    <t>ALI_58_SEG_10</t>
  </si>
  <si>
    <t>ALI_58_SEG_10_Nutrición Bogotá 2020 Ut</t>
  </si>
  <si>
    <t>ALI_58_SEG_11</t>
  </si>
  <si>
    <t>ALI_58_SEG_11_Nutrición Bogotá 2020 Ut</t>
  </si>
  <si>
    <t>ALI_58_SEG_12</t>
  </si>
  <si>
    <t>ALI_58_SEG_12_Comercializadora Monfrut SAS</t>
  </si>
  <si>
    <t>ALI_58_SEG_13</t>
  </si>
  <si>
    <t>ALI_58_SEG_13_Nutrición Bogotá 2020 Ut</t>
  </si>
  <si>
    <t>ALI_58_SEG_14</t>
  </si>
  <si>
    <t>ALI_58_SEG_14_Nutrición Bogotá 2020 Ut</t>
  </si>
  <si>
    <t>ALI_58_SEG_15</t>
  </si>
  <si>
    <t>ALI_58_SEG_15_Nutrición Bogotá 2020 Ut</t>
  </si>
  <si>
    <t>ALI_60_SEG_1</t>
  </si>
  <si>
    <t>ALI_60_SEG_1_Mountain Food S.A.S.</t>
  </si>
  <si>
    <t>ALI_60_SEG_2</t>
  </si>
  <si>
    <t>ALI_60_SEG_2_Mountain Food S.A.S.</t>
  </si>
  <si>
    <t>ALI_60_SEG_3</t>
  </si>
  <si>
    <t>ALI_60_SEG_3_Alimentos Provercol SAS</t>
  </si>
  <si>
    <t>ALI_60_SEG_4</t>
  </si>
  <si>
    <t>ALI_60_SEG_4_Alimentos Provercol SAS</t>
  </si>
  <si>
    <t>ALI_60_SEG_5</t>
  </si>
  <si>
    <t>ALI_60_SEG_5_Alimentos Provercol SAS</t>
  </si>
  <si>
    <t>ALI_60_SEG_6</t>
  </si>
  <si>
    <t>ALI_60_SEG_6_Alimentos Provercol SAS</t>
  </si>
  <si>
    <t>ALI_60_SEG_7</t>
  </si>
  <si>
    <t>ALI_60_SEG_7_Alimentos Provercol SAS</t>
  </si>
  <si>
    <t>ALI_60_SEG_8</t>
  </si>
  <si>
    <t>ALI_60_SEG_8_Alimentos Provercol SAS</t>
  </si>
  <si>
    <t>ALI_60_SEG_9</t>
  </si>
  <si>
    <t>ALI_60_SEG_9_Alimentos Provercol SAS</t>
  </si>
  <si>
    <t>ALI_60_SEG_10</t>
  </si>
  <si>
    <t>ALI_60_SEG_10_Alimentos Provercol SAS</t>
  </si>
  <si>
    <t>ALI_60_SEG_11</t>
  </si>
  <si>
    <t>ALI_60_SEG_11_Alimentos Provercol SAS</t>
  </si>
  <si>
    <t>ALI_60_SEG_12</t>
  </si>
  <si>
    <t>ALI_60_SEG_12_Mountain Food S.A.S.</t>
  </si>
  <si>
    <t>ALI_60_SEG_13</t>
  </si>
  <si>
    <t>ALI_60_SEG_13_Mountain Food S.A.S.</t>
  </si>
  <si>
    <t>ALI_60_SEG_14</t>
  </si>
  <si>
    <t>ALI_60_SEG_14_Mountain Food S.A.S.</t>
  </si>
  <si>
    <t>ALI_60_SEG_15</t>
  </si>
  <si>
    <t>ALI_60_SEG_15_Mountain Food S.A.S.</t>
  </si>
  <si>
    <t>ALI_43_SEG_1</t>
  </si>
  <si>
    <t>ALI_43_SEG_1_Nutrición Bogotá 2020 Ut</t>
  </si>
  <si>
    <t>ALI_43_SEG_2</t>
  </si>
  <si>
    <t>ALI_43_SEG_2_Nutrición Bogotá 2020 Ut</t>
  </si>
  <si>
    <t>ALI_43_SEG_3</t>
  </si>
  <si>
    <t>ALI_43_SEG_3_Comercializadora Disfruver SAS</t>
  </si>
  <si>
    <t>ALI_43_SEG_4</t>
  </si>
  <si>
    <t>ALI_43_SEG_4_</t>
  </si>
  <si>
    <t>ALI_43_SEG_5</t>
  </si>
  <si>
    <t>ALI_43_SEG_5_Nutrición Bogotá 2020 Ut</t>
  </si>
  <si>
    <t>ALI_43_SEG_6</t>
  </si>
  <si>
    <t>ALI_43_SEG_6_Nutrición Bogotá 2020 Ut</t>
  </si>
  <si>
    <t>ALI_43_SEG_7</t>
  </si>
  <si>
    <t>ALI_43_SEG_7_Comercializadora Monfrut SAS</t>
  </si>
  <si>
    <t>ALI_43_SEG_8</t>
  </si>
  <si>
    <t>ALI_43_SEG_8_Nutrición Bogotá 2020 Ut</t>
  </si>
  <si>
    <t>ALI_43_SEG_9</t>
  </si>
  <si>
    <t>ALI_43_SEG_9_Nutrición Bogotá 2020 Ut</t>
  </si>
  <si>
    <t>ALI_43_SEG_10</t>
  </si>
  <si>
    <t>ALI_43_SEG_10_Nutrición Bogotá 2020 Ut</t>
  </si>
  <si>
    <t>ALI_43_SEG_11</t>
  </si>
  <si>
    <t>ALI_43_SEG_11_Nutrición Bogotá 2020 Ut</t>
  </si>
  <si>
    <t>ALI_43_SEG_12</t>
  </si>
  <si>
    <t>ALI_43_SEG_12_Comercializadora Monfrut SAS</t>
  </si>
  <si>
    <t>ALI_43_SEG_13</t>
  </si>
  <si>
    <t>ALI_43_SEG_13_Nutrición Bogotá 2020 Ut</t>
  </si>
  <si>
    <t>ALI_43_SEG_14</t>
  </si>
  <si>
    <t>ALI_43_SEG_14_Nutrición Bogotá 2020 Ut</t>
  </si>
  <si>
    <t>ALI_43_SEG_15</t>
  </si>
  <si>
    <t>ALI_43_SEG_15_Nutrición Bogotá 2020 Ut</t>
  </si>
  <si>
    <t>ALI_82_SEG_1</t>
  </si>
  <si>
    <t>ALI_82_SEG_1_Proalimentos Liber S.A.S. En reorganización</t>
  </si>
  <si>
    <t>ALI_82_SEG_2</t>
  </si>
  <si>
    <t>ALI_82_SEG_2_Proalimentos Liber S.A.S. En reorganización</t>
  </si>
  <si>
    <t>ALI_82_SEG_3</t>
  </si>
  <si>
    <t>ALI_82_SEG_3_Proalimentos Liber S.A.S. En reorganización</t>
  </si>
  <si>
    <t>ALI_82_SEG_4</t>
  </si>
  <si>
    <t>ALI_82_SEG_4_Proalimentos Liber S.A.S. En reorganización</t>
  </si>
  <si>
    <t>ALI_82_SEG_5</t>
  </si>
  <si>
    <t>ALI_82_SEG_5_Proalimentos Liber S.A.S. En reorganización</t>
  </si>
  <si>
    <t>ALI_82_SEG_6</t>
  </si>
  <si>
    <t>ALI_82_SEG_6_Proalimentos Liber S.A.S. En reorganización</t>
  </si>
  <si>
    <t>ALI_82_SEG_7</t>
  </si>
  <si>
    <t>ALI_82_SEG_7_Proalimentos Liber S.A.S. En reorganización</t>
  </si>
  <si>
    <t>ALI_82_SEG_8</t>
  </si>
  <si>
    <t>ALI_82_SEG_8_Proalimentos Liber S.A.S. En reorganización</t>
  </si>
  <si>
    <t>ALI_82_SEG_9</t>
  </si>
  <si>
    <t>ALI_82_SEG_9_Proalimentos Liber S.A.S. En reorganización</t>
  </si>
  <si>
    <t>ALI_82_SEG_10</t>
  </si>
  <si>
    <t>ALI_82_SEG_10_Proalimentos Liber S.A.S. En reorganización</t>
  </si>
  <si>
    <t>ALI_82_SEG_11</t>
  </si>
  <si>
    <t>ALI_82_SEG_11_Proalimentos Liber S.A.S. En reorganización</t>
  </si>
  <si>
    <t>ALI_82_SEG_12</t>
  </si>
  <si>
    <t>ALI_82_SEG_12_Proalimentos Liber S.A.S. En reorganización</t>
  </si>
  <si>
    <t>ALI_82_SEG_13</t>
  </si>
  <si>
    <t>ALI_82_SEG_13_Proalimentos Liber S.A.S. En reorganización</t>
  </si>
  <si>
    <t>ALI_82_SEG_14</t>
  </si>
  <si>
    <t>ALI_82_SEG_14_Proalimentos Liber S.A.S. En reorganización</t>
  </si>
  <si>
    <t>ALI_82_SEG_15</t>
  </si>
  <si>
    <t>ALI_82_SEG_15_Proalimentos Liber S.A.S. En reorganización</t>
  </si>
  <si>
    <t>ALI_120_SEG_1</t>
  </si>
  <si>
    <t>ALI_120_SEG_1_Trigus S.A.S.</t>
  </si>
  <si>
    <t>ALI_120_SEG_2</t>
  </si>
  <si>
    <t>ALI_120_SEG_2_Trigus S.A.S.</t>
  </si>
  <si>
    <t>ALI_120_SEG_3</t>
  </si>
  <si>
    <t>ALI_120_SEG_3_Trigus S.A.S.</t>
  </si>
  <si>
    <t>ALI_120_SEG_4</t>
  </si>
  <si>
    <t>ALI_120_SEG_4_Trigus S.A.S.</t>
  </si>
  <si>
    <t>ALI_120_SEG_5</t>
  </si>
  <si>
    <t>ALI_120_SEG_5_Trigus S.A.S.</t>
  </si>
  <si>
    <t>ALI_120_SEG_6</t>
  </si>
  <si>
    <t>ALI_120_SEG_6_Trigus S.A.S.</t>
  </si>
  <si>
    <t>ALI_120_SEG_7</t>
  </si>
  <si>
    <t>ALI_120_SEG_7_Trigus S.A.S.</t>
  </si>
  <si>
    <t>ALI_120_SEG_8</t>
  </si>
  <si>
    <t>ALI_120_SEG_8_Trigus S.A.S.</t>
  </si>
  <si>
    <t>ALI_120_SEG_9</t>
  </si>
  <si>
    <t>ALI_120_SEG_9_Trigus S.A.S.</t>
  </si>
  <si>
    <t>ALI_120_SEG_10</t>
  </si>
  <si>
    <t>ALI_120_SEG_10_Trigus S.A.S.</t>
  </si>
  <si>
    <t>ALI_120_SEG_11</t>
  </si>
  <si>
    <t>ALI_120_SEG_11_Trigus S.A.S.</t>
  </si>
  <si>
    <t>ALI_120_SEG_12</t>
  </si>
  <si>
    <t>ALI_120_SEG_12_Trigus S.A.S.</t>
  </si>
  <si>
    <t>ALI_120_SEG_13</t>
  </si>
  <si>
    <t>ALI_120_SEG_13_Trigus S.A.S.</t>
  </si>
  <si>
    <t>ALI_120_SEG_14</t>
  </si>
  <si>
    <t>ALI_120_SEG_14_Trigus S.A.S.</t>
  </si>
  <si>
    <t>ALI_120_SEG_15</t>
  </si>
  <si>
    <t>ALI_120_SEG_15_Trigus S.A.S.</t>
  </si>
  <si>
    <t>ALI_6_SEG_1</t>
  </si>
  <si>
    <t>ALI_6_SEG_1_AAA Alimentando A Bogotá 2020 UT</t>
  </si>
  <si>
    <t>ALI_6_SEG_2</t>
  </si>
  <si>
    <t>ALI_6_SEG_2_AAA Alimentando A Bogotá 2020 UT</t>
  </si>
  <si>
    <t>ALI_6_SEG_3</t>
  </si>
  <si>
    <t>ALI_6_SEG_3_AAA Alimentando A Bogotá 2020 UT</t>
  </si>
  <si>
    <t>ALI_6_SEG_4</t>
  </si>
  <si>
    <t>ALI_6_SEG_4_AAA Alimentando A Bogotá 2020 UT</t>
  </si>
  <si>
    <t>ALI_6_SEG_5</t>
  </si>
  <si>
    <t>ALI_6_SEG_5_AAA Alimentando A Bogotá 2020 UT</t>
  </si>
  <si>
    <t>ALI_6_SEG_6</t>
  </si>
  <si>
    <t>ALI_6_SEG_6_Alimentos Pippo S.A.S</t>
  </si>
  <si>
    <t>ALI_6_SEG_7</t>
  </si>
  <si>
    <t>ALI_6_SEG_7_Alimentos Pippo S.A.S</t>
  </si>
  <si>
    <t>ALI_6_SEG_8</t>
  </si>
  <si>
    <t>ALI_6_SEG_8_Alimentos Pippo S.A.S</t>
  </si>
  <si>
    <t>ALI_6_SEG_9</t>
  </si>
  <si>
    <t>ALI_6_SEG_9_Alimentos Pippo S.A.S</t>
  </si>
  <si>
    <t>ALI_6_SEG_10</t>
  </si>
  <si>
    <t>ALI_6_SEG_10_Alimentos Pippo S.A.S</t>
  </si>
  <si>
    <t>ALI_6_SEG_11</t>
  </si>
  <si>
    <t>ALI_6_SEG_11_Alimentos Pippo S.A.S</t>
  </si>
  <si>
    <t>ALI_6_SEG_12</t>
  </si>
  <si>
    <t>ALI_6_SEG_12_Alimentos Pippo S.A.S</t>
  </si>
  <si>
    <t>ALI_6_SEG_13</t>
  </si>
  <si>
    <t>ALI_6_SEG_13_Alimentos Pippo S.A.S</t>
  </si>
  <si>
    <t>ALI_6_SEG_14</t>
  </si>
  <si>
    <t>ALI_6_SEG_14_Alimentos Pippo S.A.S</t>
  </si>
  <si>
    <t>ALI_6_SEG_15</t>
  </si>
  <si>
    <t>ALI_6_SEG_15_Alimentos Pippo S.A.S</t>
  </si>
  <si>
    <t>ALI_32_SEG_1</t>
  </si>
  <si>
    <t>ALI_32_SEG_1_Industrias Normandy S.A.</t>
  </si>
  <si>
    <t>ALI_32_SEG_2</t>
  </si>
  <si>
    <t>ALI_32_SEG_2_Industrias Normandy S.A.</t>
  </si>
  <si>
    <t>ALI_32_SEG_3</t>
  </si>
  <si>
    <t>ALI_32_SEG_3_Industrias Normandy S.A.</t>
  </si>
  <si>
    <t>ALI_32_SEG_4</t>
  </si>
  <si>
    <t>ALI_32_SEG_4_Industrias Normandy S.A.</t>
  </si>
  <si>
    <t>ALI_32_SEG_5</t>
  </si>
  <si>
    <t>ALI_32_SEG_5_Industrias Normandy S.A.</t>
  </si>
  <si>
    <t>ALI_32_SEG_6</t>
  </si>
  <si>
    <t>ALI_32_SEG_6_Industrias Normandy S.A.</t>
  </si>
  <si>
    <t>ALI_32_SEG_7</t>
  </si>
  <si>
    <t>ALI_32_SEG_7_Industrias Normandy S.A.</t>
  </si>
  <si>
    <t>ALI_32_SEG_8</t>
  </si>
  <si>
    <t>ALI_32_SEG_8_Industrias Normandy S.A.</t>
  </si>
  <si>
    <t>ALI_32_SEG_9</t>
  </si>
  <si>
    <t>ALI_32_SEG_9_Industrias Normandy S.A.</t>
  </si>
  <si>
    <t>ALI_45_SEG_12</t>
  </si>
  <si>
    <t>ALI_45_SEG_12_Trigus S.A.S.</t>
  </si>
  <si>
    <t>ALI_45_SEG_13</t>
  </si>
  <si>
    <t>ALI_45_SEG_13_Trigus S.A.S.</t>
  </si>
  <si>
    <t>ALI_45_SEG_14</t>
  </si>
  <si>
    <t>ALI_45_SEG_14_Trigus S.A.S.</t>
  </si>
  <si>
    <t>ALI_45_SEG_15</t>
  </si>
  <si>
    <t>ALI_45_SEG_15_Trigus S.A.S.</t>
  </si>
  <si>
    <t>ALI_22_SEG_1</t>
  </si>
  <si>
    <t>ALI_22_SEG_1_Nutrición Bogotá 2020 Ut</t>
  </si>
  <si>
    <t>ALI_22_SEG_2</t>
  </si>
  <si>
    <t>ALI_22_SEG_2_</t>
  </si>
  <si>
    <t>ALI_22_SEG_3</t>
  </si>
  <si>
    <t>ALI_22_SEG_3_Nutrición Bogotá 2020 Ut</t>
  </si>
  <si>
    <t>ALI_22_SEG_4</t>
  </si>
  <si>
    <t>ALI_22_SEG_4_</t>
  </si>
  <si>
    <t>ALI_22_SEG_5</t>
  </si>
  <si>
    <t>ALI_22_SEG_5_Nutrición Bogotá 2020 Ut</t>
  </si>
  <si>
    <t>ALI_22_SEG_6</t>
  </si>
  <si>
    <t>ALI_22_SEG_6_</t>
  </si>
  <si>
    <t>ALI_22_SEG_7</t>
  </si>
  <si>
    <t>ALI_22_SEG_7_Comercializadora Monfrut SAS</t>
  </si>
  <si>
    <t>ALI_22_SEG_8</t>
  </si>
  <si>
    <t>ALI_22_SEG_8_Nutrición Bogotá 2020 Ut</t>
  </si>
  <si>
    <t>ALI_22_SEG_9</t>
  </si>
  <si>
    <t>ALI_22_SEG_9_Nutrición Bogotá 2020 Ut</t>
  </si>
  <si>
    <t>ALI_22_SEG_10</t>
  </si>
  <si>
    <t>ALI_22_SEG_10_Nutrición Bogotá 2020 Ut</t>
  </si>
  <si>
    <t>ALI_22_SEG_11</t>
  </si>
  <si>
    <t>ALI_22_SEG_11_Nutrición Bogotá 2020 Ut</t>
  </si>
  <si>
    <t>ALI_22_SEG_12</t>
  </si>
  <si>
    <t>ALI_22_SEG_12_Comercializadora Monfrut SAS</t>
  </si>
  <si>
    <t>ALI_22_SEG_13</t>
  </si>
  <si>
    <t>ALI_22_SEG_13_Nutrición Bogotá 2020 Ut</t>
  </si>
  <si>
    <t>ALI_22_SEG_14</t>
  </si>
  <si>
    <t>ALI_22_SEG_14_Nutrición Bogotá 2020 Ut</t>
  </si>
  <si>
    <t>ALI_22_SEG_15</t>
  </si>
  <si>
    <t>ALI_22_SEG_15_Nutrición Bogotá 2020 Ut</t>
  </si>
  <si>
    <t>ALI_27_SEG_1</t>
  </si>
  <si>
    <t>ALI_27_SEG_1_Consorcio Nutriservi Panadería 2020</t>
  </si>
  <si>
    <t>ALI_27_SEG_2</t>
  </si>
  <si>
    <t>ALI_27_SEG_2_Consorcio Nutriservi Panadería 2020</t>
  </si>
  <si>
    <t>ALI_27_SEG_3</t>
  </si>
  <si>
    <t>ALI_27_SEG_3_Consorcio Nutriservi Panadería 2020</t>
  </si>
  <si>
    <t>ALI_27_SEG_4</t>
  </si>
  <si>
    <t>ALI_27_SEG_4_Consorcio Nutriservi Panadería 2020</t>
  </si>
  <si>
    <t>ALI_27_SEG_5</t>
  </si>
  <si>
    <t>ALI_27_SEG_5_Consorcio Nutriservi Panadería 2020</t>
  </si>
  <si>
    <t>ALI_27_SEG_6</t>
  </si>
  <si>
    <t>ALI_27_SEG_6_Consorcio Nutriservi Panadería 2020</t>
  </si>
  <si>
    <t>ALI_27_SEG_7</t>
  </si>
  <si>
    <t>ALI_27_SEG_7_Consorcio Nutriservi Panadería 2020</t>
  </si>
  <si>
    <t>ALI_32_SEG_10</t>
  </si>
  <si>
    <t>ALI_32_SEG_10_Industrias Normandy S.A.</t>
  </si>
  <si>
    <t>ALI_32_SEG_11</t>
  </si>
  <si>
    <t>ALI_32_SEG_11_Industrias Normandy S.A.</t>
  </si>
  <si>
    <t>ALI_32_SEG_12</t>
  </si>
  <si>
    <t>ALI_32_SEG_12_Industrias Normandy S.A.</t>
  </si>
  <si>
    <t>ALI_32_SEG_13</t>
  </si>
  <si>
    <t>ALI_32_SEG_13_Industrias Normandy S.A.</t>
  </si>
  <si>
    <t>ALI_32_SEG_14</t>
  </si>
  <si>
    <t>ALI_32_SEG_14_Industrias Normandy S.A.</t>
  </si>
  <si>
    <t>ALI_32_SEG_15</t>
  </si>
  <si>
    <t>ALI_32_SEG_15_Industrias Normandy S.A.</t>
  </si>
  <si>
    <t>ALI_89_SEG_1</t>
  </si>
  <si>
    <t>ALI_89_SEG_1_Colombina S.A.</t>
  </si>
  <si>
    <t>ALI_89_SEG_2</t>
  </si>
  <si>
    <t>ALI_89_SEG_2_Colombina S.A.</t>
  </si>
  <si>
    <t>ALI_89_SEG_3</t>
  </si>
  <si>
    <t>ALI_89_SEG_3_Colombina S.A.</t>
  </si>
  <si>
    <t>ALI_89_SEG_4</t>
  </si>
  <si>
    <t>ALI_89_SEG_4_Colombina S.A.</t>
  </si>
  <si>
    <t>ALI_27_SEG_8</t>
  </si>
  <si>
    <t>ALI_27_SEG_8_Consorcio Nutriservi Panadería 2020</t>
  </si>
  <si>
    <t>ALI_27_SEG_9</t>
  </si>
  <si>
    <t>ALI_27_SEG_9_Consorcio Nutriservi Panadería 2020</t>
  </si>
  <si>
    <t>ALI_27_SEG_10</t>
  </si>
  <si>
    <t>ALI_27_SEG_10_Consorcio Nutriservi Panadería 2020</t>
  </si>
  <si>
    <t>ALI_27_SEG_11</t>
  </si>
  <si>
    <t>ALI_27_SEG_11_Consorcio Nutriservi Panadería 2020</t>
  </si>
  <si>
    <t>ALI_27_SEG_12</t>
  </si>
  <si>
    <t>ALI_27_SEG_12_Consorcio Nutriservi Panadería 2020</t>
  </si>
  <si>
    <t>ALI_27_SEG_13</t>
  </si>
  <si>
    <t>ALI_27_SEG_13_Consorcio Nutriservi Panadería 2020</t>
  </si>
  <si>
    <t>ALI_27_SEG_14</t>
  </si>
  <si>
    <t>ALI_27_SEG_14_Consorcio Nutriservi Panadería 2020</t>
  </si>
  <si>
    <t>ALI_27_SEG_15</t>
  </si>
  <si>
    <t>ALI_27_SEG_15_Consorcio Nutriservi Panadería 2020</t>
  </si>
  <si>
    <t>ALI_89_SEG_5</t>
  </si>
  <si>
    <t>ALI_89_SEG_5_Colombina S.A.</t>
  </si>
  <si>
    <t>ALI_89_SEG_6</t>
  </si>
  <si>
    <t>ALI_89_SEG_6_Colombina S.A.</t>
  </si>
  <si>
    <t>ALI_89_SEG_7</t>
  </si>
  <si>
    <t>ALI_89_SEG_7_Colombina S.A.</t>
  </si>
  <si>
    <t>ALI_89_SEG_8</t>
  </si>
  <si>
    <t>ALI_89_SEG_8_Colombina S.A.</t>
  </si>
  <si>
    <t>ALI_89_SEG_9</t>
  </si>
  <si>
    <t>ALI_89_SEG_9_Colombina S.A.</t>
  </si>
  <si>
    <t>ALI_89_SEG_10</t>
  </si>
  <si>
    <t>ALI_89_SEG_10_Colombina S.A.</t>
  </si>
  <si>
    <t>ALI_89_SEG_11</t>
  </si>
  <si>
    <t>ALI_89_SEG_11_Colombina S.A.</t>
  </si>
  <si>
    <t>ALI_89_SEG_12</t>
  </si>
  <si>
    <t>ALI_89_SEG_12_Colombina S.A.</t>
  </si>
  <si>
    <t>ALI_89_SEG_13</t>
  </si>
  <si>
    <t>ALI_89_SEG_13_Colombina S.A.</t>
  </si>
  <si>
    <t>ALI_89_SEG_14</t>
  </si>
  <si>
    <t>ALI_89_SEG_14_Colombina S.A.</t>
  </si>
  <si>
    <t>ALI_89_SEG_15</t>
  </si>
  <si>
    <t>ALI_89_SEG_15_Colombina S.A.</t>
  </si>
  <si>
    <t>ALI_90_SEG_1</t>
  </si>
  <si>
    <t>ALI_90_SEG_1_Ut Mana 2020</t>
  </si>
  <si>
    <t>ALI_90_SEG_2</t>
  </si>
  <si>
    <t>ALI_90_SEG_2_Ut Mana 2020</t>
  </si>
  <si>
    <t>ALI_90_SEG_3</t>
  </si>
  <si>
    <t>ALI_90_SEG_3_Ut Mana 2020</t>
  </si>
  <si>
    <t>ALI_90_SEG_4</t>
  </si>
  <si>
    <t>ALI_90_SEG_4_Ut Mana 2020</t>
  </si>
  <si>
    <t>ALI_90_SEG_5</t>
  </si>
  <si>
    <t>ALI_90_SEG_5_Ut Mana 2020</t>
  </si>
  <si>
    <t>ALI_90_SEG_6</t>
  </si>
  <si>
    <t>ALI_90_SEG_6_Ut Mana 2020</t>
  </si>
  <si>
    <t>ALI_90_SEG_7</t>
  </si>
  <si>
    <t>ALI_90_SEG_7_Ut Mana 2020</t>
  </si>
  <si>
    <t>ALI_90_SEG_8</t>
  </si>
  <si>
    <t>ALI_90_SEG_8_Ut Mana 2020</t>
  </si>
  <si>
    <t>ALI_90_SEG_9</t>
  </si>
  <si>
    <t>ALI_90_SEG_9_Ut Mana 2020</t>
  </si>
  <si>
    <t>ALI_90_SEG_10</t>
  </si>
  <si>
    <t>ALI_90_SEG_10_Ut Mana 2020</t>
  </si>
  <si>
    <t>ALI_90_SEG_11</t>
  </si>
  <si>
    <t>ALI_90_SEG_11_Ut Mana 2020</t>
  </si>
  <si>
    <t>ALI_90_SEG_12</t>
  </si>
  <si>
    <t>ALI_90_SEG_12_Ut Mana 2020</t>
  </si>
  <si>
    <t>ALI_90_SEG_13</t>
  </si>
  <si>
    <t>ALI_90_SEG_13_Ut Mana 2020</t>
  </si>
  <si>
    <t>ALI_46_SEG_1</t>
  </si>
  <si>
    <t>ALI_46_SEG_1_Alimentos Provercol SAS</t>
  </si>
  <si>
    <t>ALI_46_SEG_2</t>
  </si>
  <si>
    <t>ALI_46_SEG_2_Alimentos Provercol SAS</t>
  </si>
  <si>
    <t>ALI_46_SEG_3</t>
  </si>
  <si>
    <t>ALI_46_SEG_3_Alimentos Provercol SAS</t>
  </si>
  <si>
    <t>ALI_46_SEG_4</t>
  </si>
  <si>
    <t>ALI_46_SEG_4_Alimentos Provercol SAS</t>
  </si>
  <si>
    <t>ALI_46_SEG_5</t>
  </si>
  <si>
    <t>ALI_46_SEG_5_Alimentos Provercol SAS</t>
  </si>
  <si>
    <t>ALI_46_SEG_8</t>
  </si>
  <si>
    <t>ALI_46_SEG_8_Alimentos Provercol SAS</t>
  </si>
  <si>
    <t>ALI_46_SEG_12</t>
  </si>
  <si>
    <t>ALI_46_SEG_12_Comercializadora Monfrut SAS</t>
  </si>
  <si>
    <t>ALI_46_SEG_15</t>
  </si>
  <si>
    <t>ALI_46_SEG_15_Alimentos Provercol SAS</t>
  </si>
  <si>
    <t>ALI_46_SEG_11</t>
  </si>
  <si>
    <t>ALI_46_SEG_11_Alimentos Provercol SAS</t>
  </si>
  <si>
    <t>ALI_46_SEG_13</t>
  </si>
  <si>
    <t>ALI_46_SEG_13_Nutrición Bogotá 2020 Ut</t>
  </si>
  <si>
    <t>ALI_46_SEG_14</t>
  </si>
  <si>
    <t>ALI_46_SEG_14_Nutrición Bogotá 2020 Ut</t>
  </si>
  <si>
    <t>ALI_46_SEG_6</t>
  </si>
  <si>
    <t>ALI_46_SEG_6_Nutrición Bogotá 2020 Ut</t>
  </si>
  <si>
    <t>ALI_46_SEG_9</t>
  </si>
  <si>
    <t>ALI_46_SEG_9_Nutrición Bogotá 2020 Ut</t>
  </si>
  <si>
    <t>ALI_46_SEG_10</t>
  </si>
  <si>
    <t>ALI_46_SEG_10_</t>
  </si>
  <si>
    <t>ALI_16_SEG_1</t>
  </si>
  <si>
    <t>ALI_16_SEG_1_Mountain Food S.A.S.</t>
  </si>
  <si>
    <t>ALI_16_SEG_2</t>
  </si>
  <si>
    <t>ALI_16_SEG_2_Mountain Food S.A.S.</t>
  </si>
  <si>
    <t>ALI_16_SEG_3</t>
  </si>
  <si>
    <t>ALI_16_SEG_3_Mountain Food S.A.S.</t>
  </si>
  <si>
    <t>ALI_16_SEG_4</t>
  </si>
  <si>
    <t>ALI_16_SEG_4_Mountain Food S.A.S.</t>
  </si>
  <si>
    <t>ALI_16_SEG_5</t>
  </si>
  <si>
    <t>ALI_16_SEG_5_Mountain Food S.A.S.</t>
  </si>
  <si>
    <t>ALI_16_SEG_6</t>
  </si>
  <si>
    <t>ALI_16_SEG_6_Mountain Food S.A.S.</t>
  </si>
  <si>
    <t>ALI_16_SEG_7</t>
  </si>
  <si>
    <t>ALI_16_SEG_7_Mountain Food S.A.S.</t>
  </si>
  <si>
    <t>ALI_16_SEG_8</t>
  </si>
  <si>
    <t>ALI_16_SEG_8_Mountain Food S.A.S.</t>
  </si>
  <si>
    <t>ALI_16_SEG_9</t>
  </si>
  <si>
    <t>ALI_16_SEG_9_Mountain Food S.A.S.</t>
  </si>
  <si>
    <t>ALI_16_SEG_10</t>
  </si>
  <si>
    <t>ALI_16_SEG_10_Mountain Food S.A.S.</t>
  </si>
  <si>
    <t>ALI_16_SEG_11</t>
  </si>
  <si>
    <t>ALI_16_SEG_11_Mountain Food S.A.S.</t>
  </si>
  <si>
    <t>ALI_16_SEG_12</t>
  </si>
  <si>
    <t>ALI_16_SEG_12_Mountain Food S.A.S.</t>
  </si>
  <si>
    <t>ALI_16_SEG_13</t>
  </si>
  <si>
    <t>ALI_16_SEG_13_Mountain Food S.A.S.</t>
  </si>
  <si>
    <t>ALI_16_SEG_14</t>
  </si>
  <si>
    <t>ALI_16_SEG_14_Mountain Food S.A.S.</t>
  </si>
  <si>
    <t>ALI_16_SEG_15</t>
  </si>
  <si>
    <t>ALI_16_SEG_15_Mountain Food S.A.S.</t>
  </si>
  <si>
    <t>ALI_90_SEG_14</t>
  </si>
  <si>
    <t>ALI_90_SEG_14_Ut Mana 2020</t>
  </si>
  <si>
    <t>ALI_90_SEG_15</t>
  </si>
  <si>
    <t>ALI_90_SEG_15_Ut Mana 2020</t>
  </si>
  <si>
    <t>ALI_52_SEG_4</t>
  </si>
  <si>
    <t>ALI_52_SEG_4_PulpaFruit S.A.S.</t>
  </si>
  <si>
    <t>ALI_52_SEG_6</t>
  </si>
  <si>
    <t>ALI_52_SEG_6_Proalimentos Liber S.A.S. En reorganización</t>
  </si>
  <si>
    <t>ALI_52_SEG_7</t>
  </si>
  <si>
    <t>ALI_52_SEG_7_PulpaFruit S.A.S.</t>
  </si>
  <si>
    <t>ALI_52_SEG_8</t>
  </si>
  <si>
    <t>ALI_52_SEG_8_PulpaFruit S.A.S.</t>
  </si>
  <si>
    <t>ALI_52_SEG_9</t>
  </si>
  <si>
    <t>ALI_52_SEG_9_Proalimentos Liber S.A.S. En reorganización</t>
  </si>
  <si>
    <t>ALI_52_SEG_10</t>
  </si>
  <si>
    <t>ALI_52_SEG_10_Proalimentos Liber S.A.S. En reorganización</t>
  </si>
  <si>
    <t>ALI_52_SEG_11</t>
  </si>
  <si>
    <t>ALI_52_SEG_11_PulpaFruit S.A.S.</t>
  </si>
  <si>
    <t>ALI_73_SEG_11</t>
  </si>
  <si>
    <t>ALI_73_SEG_11_Industrias Normandy S.A.</t>
  </si>
  <si>
    <t>ALI_73_SEG_12</t>
  </si>
  <si>
    <t>ALI_73_SEG_12_AAA Alimentando A Bogotá 2020 UT</t>
  </si>
  <si>
    <t>ALI_73_SEG_13</t>
  </si>
  <si>
    <t>ALI_73_SEG_13_AAA Alimentando A Bogotá 2020 UT</t>
  </si>
  <si>
    <t>ALI_73_SEG_14</t>
  </si>
  <si>
    <t>ALI_73_SEG_14_AAA Alimentando A Bogotá 2020 UT</t>
  </si>
  <si>
    <t>ALI_73_SEG_15</t>
  </si>
  <si>
    <t>ALI_73_SEG_15_AAA Alimentando A Bogotá 2020 UT</t>
  </si>
  <si>
    <t>ALI_31_SEG_1</t>
  </si>
  <si>
    <t>ALI_31_SEG_1_Julián Gamba Vargas</t>
  </si>
  <si>
    <t>ALI_31_SEG_2</t>
  </si>
  <si>
    <t>ALI_31_SEG_2_Julián Gamba Vargas</t>
  </si>
  <si>
    <t>ALI_31_SEG_3</t>
  </si>
  <si>
    <t>ALI_31_SEG_3_Julián Gamba Vargas</t>
  </si>
  <si>
    <t>ALI_31_SEG_4</t>
  </si>
  <si>
    <t>ALI_31_SEG_4_Julián Gamba Vargas</t>
  </si>
  <si>
    <t>ALI_31_SEG_5</t>
  </si>
  <si>
    <t>ALI_31_SEG_5_Julián Gamba Vargas</t>
  </si>
  <si>
    <t>ALI_31_SEG_6</t>
  </si>
  <si>
    <t>ALI_31_SEG_6_Julián Gamba Vargas</t>
  </si>
  <si>
    <t>ALI_31_SEG_7</t>
  </si>
  <si>
    <t>ALI_31_SEG_7_Julián Gamba Vargas</t>
  </si>
  <si>
    <t>ALI_31_SEG_8</t>
  </si>
  <si>
    <t>ALI_31_SEG_8_Julián Gamba Vargas</t>
  </si>
  <si>
    <t>ALI_31_SEG_9</t>
  </si>
  <si>
    <t>ALI_31_SEG_9_Julián Gamba Vargas</t>
  </si>
  <si>
    <t>ALI_31_SEG_10</t>
  </si>
  <si>
    <t>ALI_31_SEG_10_Julián Gamba Vargas</t>
  </si>
  <si>
    <t>ALI_31_SEG_11</t>
  </si>
  <si>
    <t>ALI_31_SEG_11_Julián Gamba Vargas</t>
  </si>
  <si>
    <t>ALI_31_SEG_12</t>
  </si>
  <si>
    <t>ALI_31_SEG_12_Julián Gamba Vargas</t>
  </si>
  <si>
    <t>ALI_31_SEG_13</t>
  </si>
  <si>
    <t>ALI_31_SEG_13_Julián Gamba Vargas</t>
  </si>
  <si>
    <t>ALI_31_SEG_14</t>
  </si>
  <si>
    <t>ALI_31_SEG_14_Julián Gamba Vargas</t>
  </si>
  <si>
    <t>ALI_31_SEG_15</t>
  </si>
  <si>
    <t>ALI_31_SEG_15_Julián Gamba Vargas</t>
  </si>
  <si>
    <t>ALI_66_SEG_1</t>
  </si>
  <si>
    <t>ALI_66_SEG_1_Inversiones Peniel SAS</t>
  </si>
  <si>
    <t>ALI_66_SEG_2</t>
  </si>
  <si>
    <t>ALI_66_SEG_2_Inversiones Peniel SAS</t>
  </si>
  <si>
    <t>ALI_66_SEG_3</t>
  </si>
  <si>
    <t>ALI_66_SEG_3_Inversiones Peniel SAS</t>
  </si>
  <si>
    <t>ALI_66_SEG_4</t>
  </si>
  <si>
    <t>ALI_66_SEG_4_Inversiones Peniel SAS</t>
  </si>
  <si>
    <t>ALI_66_SEG_5</t>
  </si>
  <si>
    <t>ALI_66_SEG_5_Inversiones Peniel SAS</t>
  </si>
  <si>
    <t>ALI_66_SEG_6</t>
  </si>
  <si>
    <t>ALI_66_SEG_6_Inversiones Peniel SAS</t>
  </si>
  <si>
    <t>ALI_66_SEG_7</t>
  </si>
  <si>
    <t>ALI_66_SEG_7_Inversiones Peniel SAS</t>
  </si>
  <si>
    <t>ALI_66_SEG_8</t>
  </si>
  <si>
    <t>ALI_66_SEG_8_Inversiones Peniel SAS</t>
  </si>
  <si>
    <t>ALI_66_SEG_9</t>
  </si>
  <si>
    <t>ALI_66_SEG_9_Inversiones Peniel SAS</t>
  </si>
  <si>
    <t>ALI_66_SEG_10</t>
  </si>
  <si>
    <t>ALI_66_SEG_10_Inversiones Peniel SAS</t>
  </si>
  <si>
    <t>ALI_66_SEG_11</t>
  </si>
  <si>
    <t>ALI_66_SEG_11_Inversiones Peniel SAS</t>
  </si>
  <si>
    <t>ALI_66_SEG_12</t>
  </si>
  <si>
    <t>ALI_66_SEG_12_Inversiones Peniel SAS</t>
  </si>
  <si>
    <t>ALI_66_SEG_13</t>
  </si>
  <si>
    <t>ALI_66_SEG_13_Inversiones Peniel SAS</t>
  </si>
  <si>
    <t>ALI_66_SEG_14</t>
  </si>
  <si>
    <t>ALI_66_SEG_14_Inversiones Peniel SAS</t>
  </si>
  <si>
    <t>ALI_66_SEG_15</t>
  </si>
  <si>
    <t>ALI_66_SEG_15_Inversiones Peniel SAS</t>
  </si>
  <si>
    <t>ALI_39_SEG_1</t>
  </si>
  <si>
    <t>ALI_39_SEG_1_AAA Alimentando A Bogotá 2020 UT</t>
  </si>
  <si>
    <t>ALI_39_SEG_2</t>
  </si>
  <si>
    <t>ALI_39_SEG_2_AAA Alimentando A Bogotá 2020 UT</t>
  </si>
  <si>
    <t>ALI_39_SEG_3</t>
  </si>
  <si>
    <t>ALI_39_SEG_3_AAA Alimentando A Bogotá 2020 UT</t>
  </si>
  <si>
    <t>ALI_39_SEG_4</t>
  </si>
  <si>
    <t>ALI_39_SEG_4_AAA Alimentando A Bogotá 2020 UT</t>
  </si>
  <si>
    <t>ALI_39_SEG_5</t>
  </si>
  <si>
    <t>ALI_39_SEG_5_AAA Alimentando A Bogotá 2020 UT</t>
  </si>
  <si>
    <t>ALI_39_SEG_6</t>
  </si>
  <si>
    <t>ALI_39_SEG_6_AAA Alimentando A Bogotá 2020 UT</t>
  </si>
  <si>
    <t>ALI_39_SEG_7</t>
  </si>
  <si>
    <t>ALI_39_SEG_7_AAA Alimentando A Bogotá 2020 UT</t>
  </si>
  <si>
    <t>ALI_39_SEG_8</t>
  </si>
  <si>
    <t>ALI_39_SEG_8_AAA Alimentando A Bogotá 2020 UT</t>
  </si>
  <si>
    <t>ALI_39_SEG_9</t>
  </si>
  <si>
    <t>ALI_39_SEG_9_AAA Alimentando A Bogotá 2020 UT</t>
  </si>
  <si>
    <t>ALI_39_SEG_10</t>
  </si>
  <si>
    <t>ALI_39_SEG_10_AAA Alimentando A Bogotá 2020 UT</t>
  </si>
  <si>
    <t>ALI_39_SEG_11</t>
  </si>
  <si>
    <t>ALI_39_SEG_11_AAA Alimentando A Bogotá 2020 UT</t>
  </si>
  <si>
    <t>ALI_39_SEG_12</t>
  </si>
  <si>
    <t>ALI_39_SEG_12_AAA Alimentando A Bogotá 2020 UT</t>
  </si>
  <si>
    <t>ALI_39_SEG_13</t>
  </si>
  <si>
    <t>ALI_39_SEG_13_AAA Alimentando A Bogotá 2020 UT</t>
  </si>
  <si>
    <t>ALI_39_SEG_14</t>
  </si>
  <si>
    <t>ALI_39_SEG_14_AAA Alimentando A Bogotá 2020 UT</t>
  </si>
  <si>
    <t>ALI_39_SEG_15</t>
  </si>
  <si>
    <t>ALI_39_SEG_15_AAA Alimentando A Bogotá 2020 UT</t>
  </si>
  <si>
    <t>ALI_125_SEG_1</t>
  </si>
  <si>
    <t>ALI_125_SEG_1_AAA Alimentando A Bogotá 2020 UT</t>
  </si>
  <si>
    <t>ALI_125_SEG_2</t>
  </si>
  <si>
    <t>ALI_125_SEG_2_AAA Alimentando A Bogotá 2020 UT</t>
  </si>
  <si>
    <t>ALI_125_SEG_4</t>
  </si>
  <si>
    <t>ALI_125_SEG_4_AAA Alimentando A Bogotá 2020 UT</t>
  </si>
  <si>
    <t>ALI_125_SEG_5</t>
  </si>
  <si>
    <t>ALI_125_SEG_5_AAA Alimentando A Bogotá 2020 UT</t>
  </si>
  <si>
    <t>ALI_125_SEG_7</t>
  </si>
  <si>
    <t>ALI_125_SEG_7_AAA Alimentando A Bogotá 2020 UT</t>
  </si>
  <si>
    <t>ALI_125_SEG_8</t>
  </si>
  <si>
    <t>ALI_125_SEG_8_AAA Alimentando A Bogotá 2020 UT</t>
  </si>
  <si>
    <t>ALI_125_SEG_10</t>
  </si>
  <si>
    <t>ALI_125_SEG_10_AAA Alimentando A Bogotá 2020 UT</t>
  </si>
  <si>
    <t>ALI_125_SEG_11</t>
  </si>
  <si>
    <t>ALI_125_SEG_11_AAA Alimentando A Bogotá 2020 UT</t>
  </si>
  <si>
    <t>ALI_125_SEG_13</t>
  </si>
  <si>
    <t>ALI_125_SEG_13_AAA Alimentando A Bogotá 2020 UT</t>
  </si>
  <si>
    <t>ALI_125_SEG_14</t>
  </si>
  <si>
    <t>ALI_125_SEG_14_AAA Alimentando A Bogotá 2020 UT</t>
  </si>
  <si>
    <t>ALI_125_SEG_15</t>
  </si>
  <si>
    <t>ALI_125_SEG_15_AAA Alimentando A Bogotá 2020 UT</t>
  </si>
  <si>
    <t>ALI_117_SEG_1</t>
  </si>
  <si>
    <t>ALI_117_SEG_1_Proalimentos Liber S.A.S. En reorganización</t>
  </si>
  <si>
    <t>ALI_117_SEG_2</t>
  </si>
  <si>
    <t>ALI_117_SEG_2_Proalimentos Liber S.A.S. En reorganización</t>
  </si>
  <si>
    <t>ALI_117_SEG_3</t>
  </si>
  <si>
    <t>ALI_117_SEG_3_Proalimentos Liber S.A.S. En reorganización</t>
  </si>
  <si>
    <t>ALI_117_SEG_4</t>
  </si>
  <si>
    <t>ALI_117_SEG_4_Proalimentos Liber S.A.S. En reorganización</t>
  </si>
  <si>
    <t>ALI_117_SEG_5</t>
  </si>
  <si>
    <t>ALI_117_SEG_5_Proalimentos Liber S.A.S. En reorganización</t>
  </si>
  <si>
    <t>ALI_117_SEG_6</t>
  </si>
  <si>
    <t>ALI_117_SEG_6_Proalimentos Liber S.A.S. En reorganización</t>
  </si>
  <si>
    <t>ALI_117_SEG_7</t>
  </si>
  <si>
    <t>ALI_117_SEG_7_Proalimentos Liber S.A.S. En reorganización</t>
  </si>
  <si>
    <t>ALI_117_SEG_8</t>
  </si>
  <si>
    <t>ALI_117_SEG_8_Proalimentos Liber S.A.S. En reorganización</t>
  </si>
  <si>
    <t>ALI_117_SEG_9</t>
  </si>
  <si>
    <t>ALI_117_SEG_9_Proalimentos Liber S.A.S. En reorganización</t>
  </si>
  <si>
    <t>ALI_117_SEG_10</t>
  </si>
  <si>
    <t>ALI_117_SEG_10_Proalimentos Liber S.A.S. En reorganización</t>
  </si>
  <si>
    <t>ALI_117_SEG_11</t>
  </si>
  <si>
    <t>ALI_117_SEG_11_Proalimentos Liber S.A.S. En reorganización</t>
  </si>
  <si>
    <t>ALI_117_SEG_12</t>
  </si>
  <si>
    <t>ALI_117_SEG_12_Proalimentos Liber S.A.S. En reorganización</t>
  </si>
  <si>
    <t>ALI_117_SEG_13</t>
  </si>
  <si>
    <t>ALI_117_SEG_13_Proalimentos Liber S.A.S. En reorganización</t>
  </si>
  <si>
    <t>ALI_117_SEG_14</t>
  </si>
  <si>
    <t>ALI_117_SEG_14_Proalimentos Liber S.A.S. En reorganización</t>
  </si>
  <si>
    <t>ALI_117_SEG_15</t>
  </si>
  <si>
    <t>ALI_117_SEG_15_Proalimentos Liber S.A.S. En reorganización</t>
  </si>
  <si>
    <t>ALI_124_SEG_4</t>
  </si>
  <si>
    <t>ALI_124_SEG_4_Consorcio Nutriservi Panadería 2020</t>
  </si>
  <si>
    <t>ALI_124_SEG_5</t>
  </si>
  <si>
    <t>ALI_124_SEG_5_Ut Mana 2020</t>
  </si>
  <si>
    <t>ALI_124_SEG_6</t>
  </si>
  <si>
    <t>ALI_124_SEG_6_Consorcio Nutriservi Panadería 2020</t>
  </si>
  <si>
    <t>ALI_124_SEG_7</t>
  </si>
  <si>
    <t>ALI_124_SEG_7_Ut Mana 2020</t>
  </si>
  <si>
    <t>ALI_124_SEG_8</t>
  </si>
  <si>
    <t>ALI_124_SEG_8_Consorcio Nutriservi Panadería 2020</t>
  </si>
  <si>
    <t>ALI_124_SEG_9</t>
  </si>
  <si>
    <t>ALI_124_SEG_9_Ut Mana 2020</t>
  </si>
  <si>
    <t>ALI_124_SEG_10</t>
  </si>
  <si>
    <t>ALI_124_SEG_10_Consorcio Nutriservi Panadería 2020</t>
  </si>
  <si>
    <t>ALI_124_SEG_11</t>
  </si>
  <si>
    <t>ALI_124_SEG_11_Ut Mana 2020</t>
  </si>
  <si>
    <t>ALI_124_SEG_12</t>
  </si>
  <si>
    <t>ALI_124_SEG_12_Consorcio Nutriservi Panadería 2020</t>
  </si>
  <si>
    <t>ALI_124_SEG_13</t>
  </si>
  <si>
    <t>ALI_124_SEG_13_AAA Alimentando A Bogotá 2020 UT</t>
  </si>
  <si>
    <t>ALI_124_SEG_14</t>
  </si>
  <si>
    <t>ALI_124_SEG_14_Consorcio Nutriservi Panadería 2020</t>
  </si>
  <si>
    <t>ALI_124_SEG_15</t>
  </si>
  <si>
    <t>ALI_124_SEG_15_Ut Mana 2020</t>
  </si>
  <si>
    <t>ALI_53_SEG_1</t>
  </si>
  <si>
    <t>ALI_53_SEG_1_Antioquena de Helados 2020</t>
  </si>
  <si>
    <t>ALI_53_SEG_2</t>
  </si>
  <si>
    <t>ALI_53_SEG_2_Antioquena de Helados 2020</t>
  </si>
  <si>
    <t>ALI_53_SEG_3</t>
  </si>
  <si>
    <t>ALI_53_SEG_3_Antioquena de Helados 2020</t>
  </si>
  <si>
    <t>ALI_53_SEG_4</t>
  </si>
  <si>
    <t>ALI_53_SEG_4_Antioquena de Helados 2020</t>
  </si>
  <si>
    <t>ALI_53_SEG_5</t>
  </si>
  <si>
    <t>ALI_53_SEG_5_Antioquena de Helados 2020</t>
  </si>
  <si>
    <t>ALI_53_SEG_6</t>
  </si>
  <si>
    <t>ALI_53_SEG_6_Antioquena de Helados 2020</t>
  </si>
  <si>
    <t>ALI_53_SEG_7</t>
  </si>
  <si>
    <t>ALI_53_SEG_7_Antioquena de Helados 2020</t>
  </si>
  <si>
    <t>ALI_53_SEG_8</t>
  </si>
  <si>
    <t>ALI_53_SEG_8_Antioquena de Helados 2020</t>
  </si>
  <si>
    <t>ALI_53_SEG_9</t>
  </si>
  <si>
    <t>ALI_53_SEG_9_Antioquena de Helados 2020</t>
  </si>
  <si>
    <t>ALI_53_SEG_10</t>
  </si>
  <si>
    <t>ALI_53_SEG_10_Antioquena de Helados 2020</t>
  </si>
  <si>
    <t>ALI_53_SEG_11</t>
  </si>
  <si>
    <t>ALI_53_SEG_11_Antioquena de Helados 2020</t>
  </si>
  <si>
    <t>ALI_53_SEG_12</t>
  </si>
  <si>
    <t>ALI_53_SEG_12_Antioquena de Helados 2020</t>
  </si>
  <si>
    <t>ALI_53_SEG_13</t>
  </si>
  <si>
    <t>ALI_53_SEG_13_Antioquena de Helados 2020</t>
  </si>
  <si>
    <t>ALI_53_SEG_14</t>
  </si>
  <si>
    <t>ALI_53_SEG_14_Antioquena de Helados 2020</t>
  </si>
  <si>
    <t>ALI_53_SEG_15</t>
  </si>
  <si>
    <t>ALI_53_SEG_15_Antioquena de Helados 2020</t>
  </si>
  <si>
    <t>ALI_46_SEG_7</t>
  </si>
  <si>
    <t>ALI_46_SEG_7_Comercializadora Monfrut SAS</t>
  </si>
  <si>
    <t>ALI_17_SEG_7</t>
  </si>
  <si>
    <t>ALI_17_SEG_7_Comercializadora Monfrut SAS</t>
  </si>
  <si>
    <t>ALI_17_SEG_10</t>
  </si>
  <si>
    <t>ALI_17_SEG_10_Alimentos Provercol SAS</t>
  </si>
  <si>
    <t>ALI_17_SEG_13</t>
  </si>
  <si>
    <t>ALI_17_SEG_13_Alimentos Provercol SAS</t>
  </si>
  <si>
    <t>ALI_87_SEG_1</t>
  </si>
  <si>
    <t>ALI_87_SEG_1_AAA Alimentando A Bogotá 2020 UT</t>
  </si>
  <si>
    <t>ALI_87_SEG_2</t>
  </si>
  <si>
    <t>ALI_87_SEG_2_AAA Alimentando A Bogotá 2020 UT</t>
  </si>
  <si>
    <t>ALI_87_SEG_3</t>
  </si>
  <si>
    <t>ALI_87_SEG_3_AAA Alimentando A Bogotá 2020 UT</t>
  </si>
  <si>
    <t>ALI_87_SEG_4</t>
  </si>
  <si>
    <t>ALI_87_SEG_4_AAA Alimentando A Bogotá 2020 UT</t>
  </si>
  <si>
    <t>ALI_87_SEG_5</t>
  </si>
  <si>
    <t>ALI_87_SEG_5_AAA Alimentando A Bogotá 2020 UT</t>
  </si>
  <si>
    <t>ALI_87_SEG_6</t>
  </si>
  <si>
    <t>ALI_87_SEG_6_AAA Alimentando A Bogotá 2020 UT</t>
  </si>
  <si>
    <t>ALI_87_SEG_7</t>
  </si>
  <si>
    <t>ALI_87_SEG_7_AAA Alimentando A Bogotá 2020 UT</t>
  </si>
  <si>
    <t>ALI_87_SEG_8</t>
  </si>
  <si>
    <t>ALI_87_SEG_8_AAA Alimentando A Bogotá 2020 UT</t>
  </si>
  <si>
    <t>ALI_87_SEG_9</t>
  </si>
  <si>
    <t>ALI_87_SEG_9_AAA Alimentando A Bogotá 2020 UT</t>
  </si>
  <si>
    <t>ALI_87_SEG_10</t>
  </si>
  <si>
    <t>ALI_87_SEG_10_AAA Alimentando A Bogotá 2020 UT</t>
  </si>
  <si>
    <t>ALI_87_SEG_11</t>
  </si>
  <si>
    <t>ALI_87_SEG_11_AAA Alimentando A Bogotá 2020 UT</t>
  </si>
  <si>
    <t>ALI_87_SEG_12</t>
  </si>
  <si>
    <t>ALI_87_SEG_12_AAA Alimentando A Bogotá 2020 UT</t>
  </si>
  <si>
    <t>ALI_87_SEG_13</t>
  </si>
  <si>
    <t>ALI_87_SEG_13_AAA Alimentando A Bogotá 2020 UT</t>
  </si>
  <si>
    <t>ALI_87_SEG_14</t>
  </si>
  <si>
    <t>ALI_87_SEG_14_AAA Alimentando A Bogotá 2020 UT</t>
  </si>
  <si>
    <t>ALI_87_SEG_15</t>
  </si>
  <si>
    <t>ALI_87_SEG_15_AAA Alimentando A Bogotá 2020 UT</t>
  </si>
  <si>
    <t>ALI_28_SEG_1</t>
  </si>
  <si>
    <t>ALI_28_SEG_1_Ut Mana 2020</t>
  </si>
  <si>
    <t>ALI_28_SEG_2</t>
  </si>
  <si>
    <t>ALI_28_SEG_2_Ut Mana 2020</t>
  </si>
  <si>
    <t>ALI_28_SEG_3</t>
  </si>
  <si>
    <t>ALI_28_SEG_3_Ut Mana 2020</t>
  </si>
  <si>
    <t>ALI_28_SEG_4</t>
  </si>
  <si>
    <t>ALI_28_SEG_4_Ut Mana 2020</t>
  </si>
  <si>
    <t>ALI_28_SEG_5</t>
  </si>
  <si>
    <t>ALI_28_SEG_5_Ut Mana 2020</t>
  </si>
  <si>
    <t>ALI_28_SEG_6</t>
  </si>
  <si>
    <t>ALI_28_SEG_6_Ut Mana 2020</t>
  </si>
  <si>
    <t>ALI_28_SEG_7</t>
  </si>
  <si>
    <t>ALI_28_SEG_7_Ut Mana 2020</t>
  </si>
  <si>
    <t>ALI_28_SEG_8</t>
  </si>
  <si>
    <t>ALI_28_SEG_8_Ut Mana 2020</t>
  </si>
  <si>
    <t>ALI_28_SEG_9</t>
  </si>
  <si>
    <t>ALI_28_SEG_9_Ut Mana 2020</t>
  </si>
  <si>
    <t>ALI_28_SEG_10</t>
  </si>
  <si>
    <t>ALI_28_SEG_10_Ut Mana 2020</t>
  </si>
  <si>
    <t>ALI_28_SEG_11</t>
  </si>
  <si>
    <t>ALI_28_SEG_11_Ut Mana 2020</t>
  </si>
  <si>
    <t>ALI_28_SEG_12</t>
  </si>
  <si>
    <t>ALI_28_SEG_12_Ut Mana 2020</t>
  </si>
  <si>
    <t>ALI_28_SEG_13</t>
  </si>
  <si>
    <t>ALI_28_SEG_13_Ut Mana 2020</t>
  </si>
  <si>
    <t>ALI_28_SEG_14</t>
  </si>
  <si>
    <t>ALI_28_SEG_14_Ut Mana 2020</t>
  </si>
  <si>
    <t>ALI_28_SEG_15</t>
  </si>
  <si>
    <t>ALI_28_SEG_15_Ut Mana 2020</t>
  </si>
  <si>
    <t>ALI_61_SEG_1</t>
  </si>
  <si>
    <t>ALI_61_SEG_1_Comapan SA</t>
  </si>
  <si>
    <t>ALI_61_SEG_2</t>
  </si>
  <si>
    <t>ALI_61_SEG_2_Comapan SA</t>
  </si>
  <si>
    <t>ALI_61_SEG_3</t>
  </si>
  <si>
    <t>ALI_61_SEG_3_Comapan SA</t>
  </si>
  <si>
    <t>ALI_61_SEG_4</t>
  </si>
  <si>
    <t>ALI_61_SEG_4_Comapan SA</t>
  </si>
  <si>
    <t>ALI_61_SEG_5</t>
  </si>
  <si>
    <t>ALI_61_SEG_5_Comapan SA</t>
  </si>
  <si>
    <t>ALI_61_SEG_6</t>
  </si>
  <si>
    <t>ALI_61_SEG_6_Comapan SA</t>
  </si>
  <si>
    <t>ALI_61_SEG_7</t>
  </si>
  <si>
    <t>ALI_61_SEG_7_Comapan SA</t>
  </si>
  <si>
    <t>ALI_61_SEG_8</t>
  </si>
  <si>
    <t>ALI_61_SEG_8_Comapan SA</t>
  </si>
  <si>
    <t>ALI_61_SEG_9</t>
  </si>
  <si>
    <t>ALI_61_SEG_9_Comapan SA</t>
  </si>
  <si>
    <t>ALI_61_SEG_10</t>
  </si>
  <si>
    <t>ALI_61_SEG_10_Comapan SA</t>
  </si>
  <si>
    <t>ALI_61_SEG_11</t>
  </si>
  <si>
    <t>ALI_61_SEG_11_Comapan SA</t>
  </si>
  <si>
    <t>ALI_61_SEG_12</t>
  </si>
  <si>
    <t>ALI_61_SEG_12_Comapan SA</t>
  </si>
  <si>
    <t>ALI_61_SEG_13</t>
  </si>
  <si>
    <t>ALI_61_SEG_13_Comapan SA</t>
  </si>
  <si>
    <t>ALI_61_SEG_14</t>
  </si>
  <si>
    <t>ALI_61_SEG_14_Comapan SA</t>
  </si>
  <si>
    <t>ALI_61_SEG_15</t>
  </si>
  <si>
    <t>ALI_61_SEG_15_Comapan SA</t>
  </si>
  <si>
    <t>ALI_52_SEG_1</t>
  </si>
  <si>
    <t>ALI_52_SEG_1_Proalimentos Liber S.A.S. En reorganización</t>
  </si>
  <si>
    <t>ALI_52_SEG_2</t>
  </si>
  <si>
    <t>ALI_52_SEG_2_Proalimentos Liber S.A.S. En reorganización</t>
  </si>
  <si>
    <t>ALI_52_SEG_3</t>
  </si>
  <si>
    <t>ALI_52_SEG_3_Proalimentos Liber S.A.S. En reorganización</t>
  </si>
  <si>
    <t>ALI_52_SEG_5</t>
  </si>
  <si>
    <t>ALI_52_SEG_5_Proalimentos Liber S.A.S. En reorganización</t>
  </si>
  <si>
    <t>ALI_52_SEG_12</t>
  </si>
  <si>
    <t>ALI_52_SEG_12_PulpaFruit S.A.S.</t>
  </si>
  <si>
    <t>ALI_52_SEG_13</t>
  </si>
  <si>
    <t>ALI_52_SEG_13_Proalimentos Liber S.A.S. En reorganización</t>
  </si>
  <si>
    <t>ALI_52_SEG_14</t>
  </si>
  <si>
    <t>ALI_52_SEG_14_Proalimentos Liber S.A.S. En reorganización</t>
  </si>
  <si>
    <t>ALI_52_SEG_15</t>
  </si>
  <si>
    <t>ALI_52_SEG_15_PulpaFruit S.A.S.</t>
  </si>
  <si>
    <t>ALI_85_SEG_1</t>
  </si>
  <si>
    <t>ALI_85_SEG_1_AAA Alimentando A Bogotá 2020 UT</t>
  </si>
  <si>
    <t>ALI_85_SEG_2</t>
  </si>
  <si>
    <t>ALI_85_SEG_2_AAA Alimentando A Bogotá 2020 UT</t>
  </si>
  <si>
    <t>ALI_85_SEG_3</t>
  </si>
  <si>
    <t>ALI_85_SEG_3_AAA Alimentando A Bogotá 2020 UT</t>
  </si>
  <si>
    <t>ALI_85_SEG_4</t>
  </si>
  <si>
    <t>ALI_85_SEG_4_AAA Alimentando A Bogotá 2020 UT</t>
  </si>
  <si>
    <t>ALI_85_SEG_5</t>
  </si>
  <si>
    <t>ALI_85_SEG_5_AAA Alimentando A Bogotá 2020 UT</t>
  </si>
  <si>
    <t>ALI_85_SEG_6</t>
  </si>
  <si>
    <t>ALI_85_SEG_6_AAA Alimentando A Bogotá 2020 UT</t>
  </si>
  <si>
    <t>ALI_85_SEG_7</t>
  </si>
  <si>
    <t>ALI_85_SEG_7_AAA Alimentando A Bogotá 2020 UT</t>
  </si>
  <si>
    <t>ALI_85_SEG_8</t>
  </si>
  <si>
    <t>ALI_85_SEG_8_AAA Alimentando A Bogotá 2020 UT</t>
  </si>
  <si>
    <t>ALI_85_SEG_9</t>
  </si>
  <si>
    <t>ALI_85_SEG_9_AAA Alimentando A Bogotá 2020 UT</t>
  </si>
  <si>
    <t>ALI_85_SEG_10</t>
  </si>
  <si>
    <t>ALI_85_SEG_10_AAA Alimentando A Bogotá 2020 UT</t>
  </si>
  <si>
    <t>ALI_85_SEG_11</t>
  </si>
  <si>
    <t>ALI_85_SEG_11_AAA Alimentando A Bogotá 2020 UT</t>
  </si>
  <si>
    <t>ALI_85_SEG_12</t>
  </si>
  <si>
    <t>ALI_85_SEG_12_AAA Alimentando A Bogotá 2020 UT</t>
  </si>
  <si>
    <t>ALI_85_SEG_13</t>
  </si>
  <si>
    <t>ALI_85_SEG_13_AAA Alimentando A Bogotá 2020 UT</t>
  </si>
  <si>
    <t>ALI_85_SEG_14</t>
  </si>
  <si>
    <t>ALI_85_SEG_14_AAA Alimentando A Bogotá 2020 UT</t>
  </si>
  <si>
    <t>ALI_85_SEG_15</t>
  </si>
  <si>
    <t>ALI_85_SEG_15_AAA Alimentando A Bogotá 2020 UT</t>
  </si>
  <si>
    <t>ALI_4_SEG_1</t>
  </si>
  <si>
    <t>ALI_4_SEG_1_Ut Mana 2020</t>
  </si>
  <si>
    <t>ALI_4_SEG_2</t>
  </si>
  <si>
    <t>ALI_4_SEG_2_Ut Mana 2020</t>
  </si>
  <si>
    <t>ALI_4_SEG_3</t>
  </si>
  <si>
    <t>ALI_4_SEG_3_Ut Mana 2020</t>
  </si>
  <si>
    <t>ALI_4_SEG_4</t>
  </si>
  <si>
    <t>ALI_4_SEG_4_Ut Mana 2020</t>
  </si>
  <si>
    <t>ALI_4_SEG_5</t>
  </si>
  <si>
    <t>ALI_4_SEG_5_Ut Mana 2020</t>
  </si>
  <si>
    <t>ALI_4_SEG_6</t>
  </si>
  <si>
    <t>ALI_4_SEG_6_Ut Mana 2020</t>
  </si>
  <si>
    <t>ALI_4_SEG_7</t>
  </si>
  <si>
    <t>ALI_4_SEG_7_Ut Mana 2020</t>
  </si>
  <si>
    <t>ALI_4_SEG_8</t>
  </si>
  <si>
    <t>ALI_4_SEG_8_Ut Mana 2020</t>
  </si>
  <si>
    <t>ALI_4_SEG_9</t>
  </si>
  <si>
    <t>ALI_4_SEG_9_Ut Mana 2020</t>
  </si>
  <si>
    <t>ALI_4_SEG_10</t>
  </si>
  <si>
    <t>ALI_4_SEG_10_Ut Mana 2020</t>
  </si>
  <si>
    <t>ALI_4_SEG_11</t>
  </si>
  <si>
    <t>ALI_4_SEG_11_Ut Mana 2020</t>
  </si>
  <si>
    <t>ALI_4_SEG_12</t>
  </si>
  <si>
    <t>ALI_4_SEG_12_Ut Mana 2020</t>
  </si>
  <si>
    <t>ALI_4_SEG_13</t>
  </si>
  <si>
    <t>ALI_4_SEG_13_Ut Mana 2020</t>
  </si>
  <si>
    <t>ALI_4_SEG_14</t>
  </si>
  <si>
    <t>ALI_4_SEG_14_Ut Mana 2020</t>
  </si>
  <si>
    <t>ALI_4_SEG_15</t>
  </si>
  <si>
    <t>ALI_4_SEG_15_Ut Mana 2020</t>
  </si>
  <si>
    <t>ALI_40_SEG_1</t>
  </si>
  <si>
    <t>ALI_40_SEG_1_Alimentos Pippo S.A.S</t>
  </si>
  <si>
    <t>ALI_40_SEG_2</t>
  </si>
  <si>
    <t>ALI_40_SEG_2_Alimentos Pippo S.A.S</t>
  </si>
  <si>
    <t>ALI_40_SEG_3</t>
  </si>
  <si>
    <t>ALI_40_SEG_3_Alimentos Pippo S.A.S</t>
  </si>
  <si>
    <t>ALI_40_SEG_4</t>
  </si>
  <si>
    <t>ALI_40_SEG_4_Alimentos Pippo S.A.S</t>
  </si>
  <si>
    <t>ALI_40_SEG_5</t>
  </si>
  <si>
    <t>ALI_40_SEG_5_Alimentos Pippo S.A.S</t>
  </si>
  <si>
    <t>ALI_40_SEG_6</t>
  </si>
  <si>
    <t>ALI_40_SEG_6_Alimentos Pippo S.A.S</t>
  </si>
  <si>
    <t>ALI_40_SEG_7</t>
  </si>
  <si>
    <t>ALI_40_SEG_7_Alimentos Pippo S.A.S</t>
  </si>
  <si>
    <t>ALI_40_SEG_8</t>
  </si>
  <si>
    <t>ALI_40_SEG_8_Alimentos Pippo S.A.S</t>
  </si>
  <si>
    <t>ALI_40_SEG_9</t>
  </si>
  <si>
    <t>ALI_40_SEG_9_Alimentos Pippo S.A.S</t>
  </si>
  <si>
    <t>ALI_40_SEG_10</t>
  </si>
  <si>
    <t>ALI_40_SEG_10_Alimentos Pippo S.A.S</t>
  </si>
  <si>
    <t>ALI_40_SEG_11</t>
  </si>
  <si>
    <t>ALI_40_SEG_11_Alimentos Pippo S.A.S</t>
  </si>
  <si>
    <t>ALI_40_SEG_12</t>
  </si>
  <si>
    <t>ALI_40_SEG_12_Alimentos Pippo S.A.S</t>
  </si>
  <si>
    <t>ALI_40_SEG_13</t>
  </si>
  <si>
    <t>ALI_40_SEG_13_Alimentos Pippo S.A.S</t>
  </si>
  <si>
    <t>ALI_40_SEG_14</t>
  </si>
  <si>
    <t>ALI_40_SEG_14_Alimentos Pippo S.A.S</t>
  </si>
  <si>
    <t>ALI_40_SEG_15</t>
  </si>
  <si>
    <t>ALI_40_SEG_15_Alimentos Pippo S.A.S</t>
  </si>
  <si>
    <t>ALI_71_SEG_1</t>
  </si>
  <si>
    <t>ALI_71_SEG_1_Industrias Normandy S.A.</t>
  </si>
  <si>
    <t>ALI_71_SEG_2</t>
  </si>
  <si>
    <t>ALI_71_SEG_2_Industrias Normandy S.A.</t>
  </si>
  <si>
    <t>ALI_71_SEG_3</t>
  </si>
  <si>
    <t>ALI_71_SEG_3_Industrias Normandy S.A.</t>
  </si>
  <si>
    <t>ALI_71_SEG_4</t>
  </si>
  <si>
    <t>ALI_71_SEG_4_Industrias Normandy S.A.</t>
  </si>
  <si>
    <t>ALI_71_SEG_5</t>
  </si>
  <si>
    <t>ALI_71_SEG_5_Industrias Normandy S.A.</t>
  </si>
  <si>
    <t>ALI_71_SEG_6</t>
  </si>
  <si>
    <t>ALI_71_SEG_6_Industrias Normandy S.A.</t>
  </si>
  <si>
    <t>ALI_71_SEG_7</t>
  </si>
  <si>
    <t>ALI_71_SEG_7_Industrias Normandy S.A.</t>
  </si>
  <si>
    <t>ALI_71_SEG_8</t>
  </si>
  <si>
    <t>ALI_71_SEG_8_Industrias Normandy S.A.</t>
  </si>
  <si>
    <t>ALI_71_SEG_9</t>
  </si>
  <si>
    <t>ALI_71_SEG_9_Industrias Normandy S.A.</t>
  </si>
  <si>
    <t>ALI_71_SEG_10</t>
  </si>
  <si>
    <t>ALI_71_SEG_10_Industrias Normandy S.A.</t>
  </si>
  <si>
    <t>ALI_71_SEG_11</t>
  </si>
  <si>
    <t>ALI_71_SEG_11_Industrias Normandy S.A.</t>
  </si>
  <si>
    <t>ALI_71_SEG_12</t>
  </si>
  <si>
    <t>ALI_71_SEG_12_Industrias Normandy S.A.</t>
  </si>
  <si>
    <t>ALI_71_SEG_13</t>
  </si>
  <si>
    <t>ALI_71_SEG_13_Industrias Normandy S.A.</t>
  </si>
  <si>
    <t>ALI_71_SEG_14</t>
  </si>
  <si>
    <t>ALI_71_SEG_14_Industrias Normandy S.A.</t>
  </si>
  <si>
    <t>ALI_71_SEG_15</t>
  </si>
  <si>
    <t>ALI_71_SEG_15_Industrias Normandy S.A.</t>
  </si>
  <si>
    <t>ALI_47_SEG_1</t>
  </si>
  <si>
    <t>ALI_47_SEG_1_Consorcio Nutriservi Panadería 2020</t>
  </si>
  <si>
    <t>ALI_47_SEG_2</t>
  </si>
  <si>
    <t>ALI_47_SEG_2_Consorcio Nutriservi Panadería 2020</t>
  </si>
  <si>
    <t>ALI_47_SEG_3</t>
  </si>
  <si>
    <t>ALI_47_SEG_3_Consorcio Nutriservi Panadería 2020</t>
  </si>
  <si>
    <t>ALI_47_SEG_4</t>
  </si>
  <si>
    <t>ALI_47_SEG_4_Consorcio Nutriservi Panadería 2020</t>
  </si>
  <si>
    <t>ALI_47_SEG_5</t>
  </si>
  <si>
    <t>ALI_47_SEG_5_Consorcio Nutriservi Panadería 2020</t>
  </si>
  <si>
    <t>ALI_47_SEG_6</t>
  </si>
  <si>
    <t>ALI_47_SEG_6_Consorcio Nutriservi Panadería 2020</t>
  </si>
  <si>
    <t>ALI_47_SEG_7</t>
  </si>
  <si>
    <t>ALI_47_SEG_7_Consorcio Nutriservi Panadería 2020</t>
  </si>
  <si>
    <t>ALI_47_SEG_8</t>
  </si>
  <si>
    <t>ALI_47_SEG_8_Consorcio Nutriservi Panadería 2020</t>
  </si>
  <si>
    <t>ALI_47_SEG_9</t>
  </si>
  <si>
    <t>ALI_47_SEG_9_Consorcio Nutriservi Panadería 2020</t>
  </si>
  <si>
    <t>ALI_47_SEG_10</t>
  </si>
  <si>
    <t>ALI_47_SEG_10_Consorcio Nutriservi Panadería 2020</t>
  </si>
  <si>
    <t>ALI_47_SEG_11</t>
  </si>
  <si>
    <t>ALI_47_SEG_11_Consorcio Nutriservi Panadería 2020</t>
  </si>
  <si>
    <t>ALI_47_SEG_12</t>
  </si>
  <si>
    <t>ALI_47_SEG_12_Consorcio Nutriservi Panadería 2020</t>
  </si>
  <si>
    <t>ALI_47_SEG_13</t>
  </si>
  <si>
    <t>ALI_47_SEG_13_Consorcio Nutriservi Panadería 2020</t>
  </si>
  <si>
    <t>ALI_47_SEG_14</t>
  </si>
  <si>
    <t>ALI_47_SEG_14_Consorcio Nutriservi Panadería 2020</t>
  </si>
  <si>
    <t>ALI_47_SEG_15</t>
  </si>
  <si>
    <t>ALI_47_SEG_15_Consorcio Nutriservi Panadería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</si>
</sst>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40A]\ #,##0.00"/>
  </numFmts>
  <fonts count="18" x14ac:knownFonts="1">
    <font>
      <sz val="12"/>
      <color theme="1"/>
      <name val="Calibri"/>
      <family val="2"/>
      <scheme val="minor"/>
    </font>
    <font>
      <sz val="12"/>
      <color theme="1"/>
      <name val="Calibri"/>
      <family val="2"/>
      <scheme val="minor"/>
    </font>
    <font>
      <sz val="11"/>
      <color theme="1"/>
      <name val="Calibri"/>
      <family val="2"/>
      <scheme val="minor"/>
    </font>
    <font>
      <b/>
      <sz val="14"/>
      <color theme="8" tint="-0.499984740745262"/>
      <name val="Century Gothic"/>
      <family val="2"/>
    </font>
    <font>
      <sz val="11"/>
      <color theme="1"/>
      <name val="Century Gothic"/>
      <family val="2"/>
    </font>
    <font>
      <b/>
      <sz val="8"/>
      <color theme="1"/>
      <name val="Century Gothic"/>
      <family val="2"/>
    </font>
    <font>
      <sz val="11"/>
      <color rgb="FFC00000"/>
      <name val="Century Gothic"/>
      <family val="2"/>
    </font>
    <font>
      <b/>
      <sz val="11"/>
      <color theme="1"/>
      <name val="Century Gothic"/>
      <family val="2"/>
    </font>
    <font>
      <b/>
      <sz val="8"/>
      <color rgb="FFC00000"/>
      <name val="Century Gothic"/>
      <family val="2"/>
    </font>
    <font>
      <sz val="8"/>
      <name val="Century Gothic"/>
      <family val="2"/>
    </font>
    <font>
      <sz val="8"/>
      <color theme="1"/>
      <name val="Century Gothic"/>
      <family val="2"/>
    </font>
    <font>
      <sz val="8"/>
      <color theme="0"/>
      <name val="Century Gothic"/>
      <family val="2"/>
    </font>
    <font>
      <b/>
      <sz val="8"/>
      <color theme="5" tint="-0.499984740745262"/>
      <name val="Century Gothic"/>
      <family val="2"/>
    </font>
    <font>
      <b/>
      <sz val="8"/>
      <color theme="0"/>
      <name val="Century Gothic"/>
      <family val="2"/>
    </font>
    <font>
      <b/>
      <sz val="9"/>
      <color theme="5" tint="-0.499984740745262"/>
      <name val="Century Gothic"/>
      <family val="2"/>
    </font>
    <font>
      <sz val="9"/>
      <color theme="0"/>
      <name val="Century Gothic"/>
      <family val="2"/>
    </font>
    <font>
      <sz val="11"/>
      <color rgb="FFFF0000"/>
      <name val="Century Gothic"/>
      <family val="2"/>
    </font>
    <font>
      <sz val="10"/>
      <color theme="1"/>
      <name val="Century Gothic"/>
      <family val="2"/>
    </font>
  </fonts>
  <fills count="11">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EEB29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4.9989318521683403E-2"/>
        <bgColor indexed="64"/>
      </patternFill>
    </fill>
  </fills>
  <borders count="34">
    <border>
      <left/>
      <right/>
      <top/>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theme="0" tint="-0.24994659260841701"/>
      </left>
      <right style="thin">
        <color theme="0" tint="-0.24994659260841701"/>
      </right>
      <top style="thin">
        <color theme="0" tint="-0.24994659260841701"/>
      </top>
      <bottom/>
      <diagonal/>
    </border>
    <border>
      <left style="thin">
        <color rgb="FFC0000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rgb="FFC00000"/>
      </left>
      <right style="thin">
        <color theme="0" tint="-0.24994659260841701"/>
      </right>
      <top style="thin">
        <color rgb="FFC00000"/>
      </top>
      <bottom/>
      <diagonal/>
    </border>
    <border>
      <left style="thin">
        <color theme="0" tint="-0.24994659260841701"/>
      </left>
      <right style="thin">
        <color theme="0" tint="-0.24994659260841701"/>
      </right>
      <top style="thin">
        <color rgb="FFC00000"/>
      </top>
      <bottom/>
      <diagonal/>
    </border>
    <border>
      <left style="thin">
        <color theme="0" tint="-0.24994659260841701"/>
      </left>
      <right style="thin">
        <color rgb="FFC00000"/>
      </right>
      <top style="thin">
        <color rgb="FFC00000"/>
      </top>
      <bottom/>
      <diagonal/>
    </border>
    <border>
      <left style="thin">
        <color theme="0" tint="-0.24994659260841701"/>
      </left>
      <right style="thin">
        <color rgb="FFC00000"/>
      </right>
      <top style="thin">
        <color rgb="FFC00000"/>
      </top>
      <bottom style="thin">
        <color theme="0" tint="-0.24994659260841701"/>
      </bottom>
      <diagonal/>
    </border>
    <border>
      <left style="thin">
        <color rgb="FFC00000"/>
      </left>
      <right style="thin">
        <color theme="0" tint="-0.34998626667073579"/>
      </right>
      <top style="thin">
        <color rgb="FFC00000"/>
      </top>
      <bottom style="thin">
        <color theme="0" tint="-0.34998626667073579"/>
      </bottom>
      <diagonal/>
    </border>
    <border>
      <left style="thin">
        <color theme="0" tint="-0.34998626667073579"/>
      </left>
      <right style="thin">
        <color theme="0" tint="-0.34998626667073579"/>
      </right>
      <top style="thin">
        <color rgb="FFC00000"/>
      </top>
      <bottom style="thin">
        <color theme="0" tint="-0.34998626667073579"/>
      </bottom>
      <diagonal/>
    </border>
    <border>
      <left style="thin">
        <color theme="0" tint="-0.34998626667073579"/>
      </left>
      <right style="thin">
        <color theme="0" tint="-0.34998626667073579"/>
      </right>
      <top style="thin">
        <color rgb="FFC00000"/>
      </top>
      <bottom/>
      <diagonal/>
    </border>
    <border>
      <left style="thin">
        <color theme="0" tint="-0.34998626667073579"/>
      </left>
      <right style="thin">
        <color rgb="FFC00000"/>
      </right>
      <top style="thin">
        <color rgb="FFC00000"/>
      </top>
      <bottom/>
      <diagonal/>
    </border>
    <border>
      <left style="thin">
        <color rgb="FFC00000"/>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rgb="FFC00000"/>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rgb="FFC00000"/>
      </left>
      <right style="thin">
        <color theme="0" tint="-0.24994659260841701"/>
      </right>
      <top style="thin">
        <color rgb="FFC00000"/>
      </top>
      <bottom style="thin">
        <color theme="0" tint="-0.24994659260841701"/>
      </bottom>
      <diagonal/>
    </border>
    <border>
      <left style="thin">
        <color theme="0" tint="-0.24994659260841701"/>
      </left>
      <right style="thin">
        <color theme="0" tint="-0.24994659260841701"/>
      </right>
      <top style="thin">
        <color rgb="FFC00000"/>
      </top>
      <bottom style="thin">
        <color theme="0" tint="-0.24994659260841701"/>
      </bottom>
      <diagonal/>
    </border>
    <border>
      <left style="thin">
        <color rgb="FFC0000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C00000"/>
      </right>
      <top style="thin">
        <color theme="0" tint="-0.24994659260841701"/>
      </top>
      <bottom style="thin">
        <color theme="0" tint="-0.24994659260841701"/>
      </bottom>
      <diagonal/>
    </border>
    <border>
      <left style="thin">
        <color rgb="FFC00000"/>
      </left>
      <right style="thin">
        <color theme="0" tint="-0.24994659260841701"/>
      </right>
      <top style="thin">
        <color theme="0" tint="-0.24994659260841701"/>
      </top>
      <bottom style="thin">
        <color rgb="FFC00000"/>
      </bottom>
      <diagonal/>
    </border>
    <border>
      <left style="thin">
        <color theme="0" tint="-0.24994659260841701"/>
      </left>
      <right style="thin">
        <color theme="0" tint="-0.24994659260841701"/>
      </right>
      <top style="thin">
        <color theme="0" tint="-0.24994659260841701"/>
      </top>
      <bottom style="thin">
        <color rgb="FFC00000"/>
      </bottom>
      <diagonal/>
    </border>
  </borders>
  <cellStyleXfs count="3">
    <xf numFmtId="0" fontId="0" fillId="0" borderId="0"/>
    <xf numFmtId="9" fontId="1" fillId="0" borderId="0" applyFont="0" applyFill="0" applyBorder="0" applyAlignment="0" applyProtection="0"/>
    <xf numFmtId="0" fontId="2" fillId="0" borderId="0"/>
  </cellStyleXfs>
  <cellXfs count="108">
    <xf numFmtId="0" fontId="0" fillId="0" borderId="0" xfId="0"/>
    <xf numFmtId="0" fontId="0" fillId="2" borderId="1" xfId="0" applyFill="1" applyBorder="1"/>
    <xf numFmtId="0" fontId="0" fillId="2" borderId="2" xfId="0" applyFill="1" applyBorder="1"/>
    <xf numFmtId="0" fontId="3" fillId="2" borderId="2" xfId="2" applyFont="1" applyFill="1" applyBorder="1" applyAlignment="1">
      <alignment horizontal="centerContinuous"/>
    </xf>
    <xf numFmtId="0" fontId="0" fillId="2" borderId="3" xfId="0" applyFill="1" applyBorder="1"/>
    <xf numFmtId="0" fontId="3" fillId="2" borderId="4" xfId="2" applyFont="1" applyFill="1" applyBorder="1" applyAlignment="1">
      <alignment horizontal="centerContinuous"/>
    </xf>
    <xf numFmtId="0" fontId="0" fillId="2" borderId="0" xfId="0" applyFill="1" applyAlignment="1">
      <alignment horizontal="centerContinuous"/>
    </xf>
    <xf numFmtId="0" fontId="3" fillId="2" borderId="0" xfId="2" applyFont="1" applyFill="1" applyAlignment="1">
      <alignment horizontal="centerContinuous"/>
    </xf>
    <xf numFmtId="0" fontId="0" fillId="2" borderId="0" xfId="0" applyFill="1"/>
    <xf numFmtId="0" fontId="0" fillId="2" borderId="5" xfId="0" applyFill="1" applyBorder="1"/>
    <xf numFmtId="0" fontId="3" fillId="2" borderId="0" xfId="2" applyFont="1" applyFill="1"/>
    <xf numFmtId="0" fontId="4" fillId="2" borderId="4" xfId="2" applyFont="1" applyFill="1" applyBorder="1"/>
    <xf numFmtId="0" fontId="4" fillId="2" borderId="0" xfId="2" applyFont="1" applyFill="1" applyAlignment="1">
      <alignment horizontal="centerContinuous"/>
    </xf>
    <xf numFmtId="0" fontId="4" fillId="2" borderId="0" xfId="2" applyFont="1" applyFill="1"/>
    <xf numFmtId="0" fontId="5" fillId="3" borderId="6" xfId="2" applyFont="1" applyFill="1" applyBorder="1" applyAlignment="1">
      <alignment horizontal="center" vertical="center"/>
    </xf>
    <xf numFmtId="0" fontId="6" fillId="4" borderId="7" xfId="2" applyFont="1" applyFill="1" applyBorder="1" applyAlignment="1">
      <alignment horizontal="center" vertical="center"/>
    </xf>
    <xf numFmtId="0" fontId="6" fillId="4" borderId="8" xfId="2" applyFont="1" applyFill="1" applyBorder="1" applyAlignment="1">
      <alignment horizontal="center" vertical="center"/>
    </xf>
    <xf numFmtId="0" fontId="6" fillId="4" borderId="9" xfId="2" applyFont="1" applyFill="1" applyBorder="1" applyAlignment="1">
      <alignment horizontal="center" vertical="center"/>
    </xf>
    <xf numFmtId="0" fontId="6" fillId="2" borderId="0" xfId="2" applyFont="1" applyFill="1" applyAlignment="1">
      <alignment horizontal="center" vertical="center"/>
    </xf>
    <xf numFmtId="0" fontId="6" fillId="4" borderId="10" xfId="2" applyFont="1" applyFill="1" applyBorder="1" applyAlignment="1">
      <alignment horizontal="center" vertical="center"/>
    </xf>
    <xf numFmtId="0" fontId="6" fillId="4" borderId="11" xfId="2" applyFont="1" applyFill="1" applyBorder="1" applyAlignment="1">
      <alignment horizontal="centerContinuous" vertical="center"/>
    </xf>
    <xf numFmtId="0" fontId="4" fillId="2" borderId="12" xfId="2" applyFont="1" applyFill="1" applyBorder="1"/>
    <xf numFmtId="0" fontId="4" fillId="2" borderId="13" xfId="2" applyFont="1" applyFill="1" applyBorder="1"/>
    <xf numFmtId="0" fontId="7" fillId="2" borderId="13" xfId="2" applyFont="1" applyFill="1" applyBorder="1" applyAlignment="1">
      <alignment horizontal="center"/>
    </xf>
    <xf numFmtId="0" fontId="4" fillId="0" borderId="14" xfId="2" applyFont="1" applyBorder="1"/>
    <xf numFmtId="0" fontId="8" fillId="5" borderId="15" xfId="2" applyFont="1" applyFill="1" applyBorder="1" applyAlignment="1">
      <alignment horizontal="center" vertical="center" wrapText="1"/>
    </xf>
    <xf numFmtId="0" fontId="8" fillId="5" borderId="16" xfId="2" applyFont="1" applyFill="1" applyBorder="1" applyAlignment="1">
      <alignment horizontal="center" vertical="center" wrapText="1"/>
    </xf>
    <xf numFmtId="0" fontId="8" fillId="6" borderId="16" xfId="2" applyFont="1" applyFill="1" applyBorder="1" applyAlignment="1">
      <alignment horizontal="center" vertical="center" wrapText="1"/>
    </xf>
    <xf numFmtId="0" fontId="8" fillId="7" borderId="16" xfId="2" applyFont="1" applyFill="1" applyBorder="1" applyAlignment="1">
      <alignment horizontal="center" vertical="center" wrapText="1"/>
    </xf>
    <xf numFmtId="0" fontId="8" fillId="8" borderId="16" xfId="2" applyFont="1" applyFill="1" applyBorder="1" applyAlignment="1">
      <alignment horizontal="center" vertical="center" wrapText="1"/>
    </xf>
    <xf numFmtId="0" fontId="8" fillId="5" borderId="17" xfId="2" applyFont="1" applyFill="1" applyBorder="1" applyAlignment="1">
      <alignment horizontal="center" vertical="center" wrapText="1"/>
    </xf>
    <xf numFmtId="0" fontId="9" fillId="5" borderId="19" xfId="2" applyFont="1" applyFill="1" applyBorder="1"/>
    <xf numFmtId="0" fontId="10" fillId="0" borderId="20" xfId="2" applyFont="1" applyBorder="1"/>
    <xf numFmtId="0" fontId="10" fillId="0" borderId="20" xfId="0" applyFont="1" applyBorder="1" applyAlignment="1">
      <alignment horizontal="center"/>
    </xf>
    <xf numFmtId="0" fontId="10" fillId="0" borderId="20" xfId="0" applyFont="1" applyBorder="1"/>
    <xf numFmtId="0" fontId="10" fillId="0" borderId="20" xfId="2" applyFont="1" applyBorder="1" applyAlignment="1">
      <alignment horizontal="center"/>
    </xf>
    <xf numFmtId="14" fontId="10" fillId="0" borderId="20" xfId="0" applyNumberFormat="1" applyFont="1" applyBorder="1"/>
    <xf numFmtId="3" fontId="10" fillId="0" borderId="20" xfId="0" applyNumberFormat="1" applyFont="1" applyBorder="1" applyAlignment="1">
      <alignment horizontal="center"/>
    </xf>
    <xf numFmtId="164" fontId="10" fillId="0" borderId="20" xfId="0" applyNumberFormat="1" applyFont="1" applyBorder="1"/>
    <xf numFmtId="10" fontId="10" fillId="0" borderId="20" xfId="1" applyNumberFormat="1" applyFont="1" applyBorder="1"/>
    <xf numFmtId="0" fontId="10" fillId="0" borderId="21" xfId="0" applyFont="1" applyBorder="1"/>
    <xf numFmtId="164" fontId="10" fillId="0" borderId="21" xfId="0" applyNumberFormat="1" applyFont="1" applyBorder="1"/>
    <xf numFmtId="0" fontId="11" fillId="8" borderId="21" xfId="2" applyFont="1" applyFill="1" applyBorder="1"/>
    <xf numFmtId="3" fontId="11" fillId="8" borderId="21" xfId="2" applyNumberFormat="1" applyFont="1" applyFill="1" applyBorder="1" applyAlignment="1">
      <alignment horizontal="center"/>
    </xf>
    <xf numFmtId="4" fontId="10" fillId="0" borderId="21" xfId="2" applyNumberFormat="1" applyFont="1" applyBorder="1"/>
    <xf numFmtId="3" fontId="10" fillId="0" borderId="21" xfId="2" applyNumberFormat="1" applyFont="1" applyBorder="1"/>
    <xf numFmtId="0" fontId="10" fillId="0" borderId="21" xfId="2" applyFont="1" applyBorder="1"/>
    <xf numFmtId="0" fontId="11" fillId="8" borderId="21" xfId="2" applyFont="1" applyFill="1" applyBorder="1" applyAlignment="1">
      <alignment horizontal="center"/>
    </xf>
    <xf numFmtId="0" fontId="10" fillId="0" borderId="22" xfId="2" applyFont="1" applyBorder="1"/>
    <xf numFmtId="0" fontId="10" fillId="0" borderId="0" xfId="2" applyFont="1"/>
    <xf numFmtId="0" fontId="9" fillId="5" borderId="23" xfId="2" applyFont="1" applyFill="1" applyBorder="1"/>
    <xf numFmtId="0" fontId="10" fillId="0" borderId="24" xfId="2" applyFont="1" applyBorder="1"/>
    <xf numFmtId="0" fontId="10" fillId="0" borderId="24" xfId="0" applyFont="1" applyBorder="1" applyAlignment="1">
      <alignment horizontal="center"/>
    </xf>
    <xf numFmtId="0" fontId="10" fillId="0" borderId="24" xfId="0" applyFont="1" applyBorder="1"/>
    <xf numFmtId="0" fontId="10" fillId="0" borderId="24" xfId="2" applyFont="1" applyBorder="1" applyAlignment="1">
      <alignment horizontal="center"/>
    </xf>
    <xf numFmtId="14" fontId="10" fillId="0" borderId="24" xfId="0" applyNumberFormat="1" applyFont="1" applyBorder="1"/>
    <xf numFmtId="3" fontId="10" fillId="0" borderId="24" xfId="0" applyNumberFormat="1" applyFont="1" applyBorder="1" applyAlignment="1">
      <alignment horizontal="center"/>
    </xf>
    <xf numFmtId="164" fontId="10" fillId="0" borderId="24" xfId="0" applyNumberFormat="1" applyFont="1" applyBorder="1"/>
    <xf numFmtId="10" fontId="10" fillId="0" borderId="24" xfId="1" applyNumberFormat="1" applyFont="1" applyBorder="1"/>
    <xf numFmtId="0" fontId="11" fillId="8" borderId="24" xfId="2" applyFont="1" applyFill="1" applyBorder="1"/>
    <xf numFmtId="3" fontId="11" fillId="8" borderId="24" xfId="2" applyNumberFormat="1" applyFont="1" applyFill="1" applyBorder="1" applyAlignment="1">
      <alignment horizontal="center"/>
    </xf>
    <xf numFmtId="4" fontId="10" fillId="0" borderId="24" xfId="2" applyNumberFormat="1" applyFont="1" applyBorder="1"/>
    <xf numFmtId="3" fontId="10" fillId="0" borderId="24" xfId="2" applyNumberFormat="1" applyFont="1" applyBorder="1"/>
    <xf numFmtId="0" fontId="11" fillId="8" borderId="24" xfId="2" applyFont="1" applyFill="1" applyBorder="1" applyAlignment="1">
      <alignment horizontal="center"/>
    </xf>
    <xf numFmtId="0" fontId="10" fillId="0" borderId="25" xfId="2" applyFont="1" applyBorder="1"/>
    <xf numFmtId="164" fontId="10" fillId="4" borderId="24" xfId="0" applyNumberFormat="1" applyFont="1" applyFill="1" applyBorder="1"/>
    <xf numFmtId="0" fontId="0" fillId="2" borderId="4" xfId="0" applyFill="1" applyBorder="1"/>
    <xf numFmtId="2" fontId="12" fillId="8" borderId="0" xfId="0" applyNumberFormat="1" applyFont="1" applyFill="1" applyAlignment="1">
      <alignment horizontal="centerContinuous" vertical="center" wrapText="1"/>
    </xf>
    <xf numFmtId="2" fontId="13" fillId="8" borderId="0" xfId="0" applyNumberFormat="1" applyFont="1" applyFill="1" applyAlignment="1">
      <alignment horizontal="centerContinuous" wrapText="1"/>
    </xf>
    <xf numFmtId="0" fontId="14" fillId="8" borderId="0" xfId="0" applyFont="1" applyFill="1" applyAlignment="1">
      <alignment horizontal="centerContinuous" vertical="center" wrapText="1"/>
    </xf>
    <xf numFmtId="0" fontId="15" fillId="8" borderId="0" xfId="0" applyFont="1" applyFill="1" applyAlignment="1">
      <alignment horizontal="centerContinuous" vertical="center" wrapText="1"/>
    </xf>
    <xf numFmtId="0" fontId="0" fillId="2" borderId="12" xfId="0" applyFill="1" applyBorder="1"/>
    <xf numFmtId="0" fontId="0" fillId="2" borderId="13" xfId="0" applyFill="1" applyBorder="1"/>
    <xf numFmtId="0" fontId="6" fillId="4" borderId="13" xfId="2" applyFont="1" applyFill="1" applyBorder="1" applyAlignment="1">
      <alignment horizontal="center"/>
    </xf>
    <xf numFmtId="0" fontId="6" fillId="2" borderId="13" xfId="0" applyFont="1" applyFill="1" applyBorder="1"/>
    <xf numFmtId="0" fontId="16" fillId="4" borderId="13" xfId="2" applyFont="1" applyFill="1" applyBorder="1" applyAlignment="1">
      <alignment horizontal="center"/>
    </xf>
    <xf numFmtId="0" fontId="0" fillId="2" borderId="14" xfId="0" applyFill="1" applyBorder="1"/>
    <xf numFmtId="0" fontId="0" fillId="9" borderId="26" xfId="0" applyFill="1" applyBorder="1"/>
    <xf numFmtId="0" fontId="0" fillId="9" borderId="0" xfId="0" applyFill="1"/>
    <xf numFmtId="0" fontId="0" fillId="9" borderId="27" xfId="0" applyFill="1" applyBorder="1"/>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12" fillId="5" borderId="29" xfId="2" applyFont="1" applyFill="1" applyBorder="1" applyAlignment="1">
      <alignment horizontal="center" vertical="center" wrapText="1"/>
    </xf>
    <xf numFmtId="0" fontId="12" fillId="3" borderId="29" xfId="2" applyFont="1" applyFill="1" applyBorder="1" applyAlignment="1">
      <alignment horizontal="center" vertical="center" wrapText="1"/>
    </xf>
    <xf numFmtId="0" fontId="12" fillId="3" borderId="18" xfId="2" applyFont="1" applyFill="1" applyBorder="1" applyAlignment="1">
      <alignment horizontal="center" vertical="center" wrapText="1"/>
    </xf>
    <xf numFmtId="0" fontId="12" fillId="5" borderId="30" xfId="0" applyFont="1" applyFill="1" applyBorder="1" applyAlignment="1">
      <alignment horizontal="center"/>
    </xf>
    <xf numFmtId="0" fontId="12" fillId="5" borderId="11" xfId="0" applyFont="1" applyFill="1" applyBorder="1" applyAlignment="1">
      <alignment horizontal="center"/>
    </xf>
    <xf numFmtId="2" fontId="10" fillId="4" borderId="11" xfId="0" applyNumberFormat="1" applyFont="1" applyFill="1" applyBorder="1"/>
    <xf numFmtId="1" fontId="10" fillId="4" borderId="11" xfId="0" applyNumberFormat="1" applyFont="1" applyFill="1" applyBorder="1" applyAlignment="1">
      <alignment horizontal="center"/>
    </xf>
    <xf numFmtId="3" fontId="10" fillId="4" borderId="11" xfId="0" applyNumberFormat="1" applyFont="1" applyFill="1" applyBorder="1" applyAlignment="1">
      <alignment horizontal="center"/>
    </xf>
    <xf numFmtId="3" fontId="10" fillId="0" borderId="11" xfId="0" applyNumberFormat="1" applyFont="1" applyBorder="1"/>
    <xf numFmtId="3" fontId="10" fillId="2" borderId="11" xfId="0" applyNumberFormat="1" applyFont="1" applyFill="1" applyBorder="1" applyAlignment="1">
      <alignment horizontal="right"/>
    </xf>
    <xf numFmtId="164" fontId="10" fillId="0" borderId="11" xfId="0" applyNumberFormat="1" applyFont="1" applyBorder="1"/>
    <xf numFmtId="0" fontId="10" fillId="0" borderId="11" xfId="0" applyFont="1" applyBorder="1" applyAlignment="1">
      <alignment horizontal="center"/>
    </xf>
    <xf numFmtId="0" fontId="17" fillId="10" borderId="11" xfId="0" applyFont="1" applyFill="1" applyBorder="1"/>
    <xf numFmtId="0" fontId="10" fillId="0" borderId="11" xfId="0" applyFont="1" applyBorder="1"/>
    <xf numFmtId="164" fontId="10" fillId="3" borderId="11" xfId="0" applyNumberFormat="1" applyFont="1" applyFill="1" applyBorder="1"/>
    <xf numFmtId="10" fontId="5" fillId="3" borderId="31" xfId="1" applyNumberFormat="1" applyFont="1" applyFill="1" applyBorder="1"/>
    <xf numFmtId="0" fontId="12" fillId="5" borderId="32" xfId="0" applyFont="1" applyFill="1" applyBorder="1" applyAlignment="1">
      <alignment horizontal="center"/>
    </xf>
    <xf numFmtId="0" fontId="12" fillId="5" borderId="33" xfId="0" applyFont="1" applyFill="1" applyBorder="1" applyAlignment="1">
      <alignment horizontal="center"/>
    </xf>
    <xf numFmtId="2" fontId="10" fillId="4" borderId="33" xfId="0" applyNumberFormat="1" applyFont="1" applyFill="1" applyBorder="1"/>
    <xf numFmtId="1" fontId="10" fillId="4" borderId="33" xfId="0" applyNumberFormat="1" applyFont="1" applyFill="1" applyBorder="1" applyAlignment="1">
      <alignment horizontal="center"/>
    </xf>
    <xf numFmtId="3" fontId="10" fillId="4" borderId="33" xfId="0" applyNumberFormat="1" applyFont="1" applyFill="1" applyBorder="1" applyAlignment="1">
      <alignment horizontal="center"/>
    </xf>
    <xf numFmtId="0" fontId="5" fillId="3" borderId="6" xfId="2" applyFont="1" applyFill="1" applyBorder="1" applyAlignment="1">
      <alignment horizontal="center" vertical="center" wrapText="1"/>
    </xf>
    <xf numFmtId="0" fontId="5" fillId="3" borderId="6" xfId="2" applyFont="1" applyFill="1" applyBorder="1" applyAlignment="1">
      <alignment horizontal="center" vertical="center"/>
    </xf>
    <xf numFmtId="2" fontId="12" fillId="8" borderId="0" xfId="0" applyNumberFormat="1" applyFont="1" applyFill="1" applyAlignment="1">
      <alignment horizontal="center" vertical="center" wrapText="1"/>
    </xf>
    <xf numFmtId="0" fontId="14" fillId="8" borderId="0" xfId="0" applyFont="1" applyFill="1" applyAlignment="1">
      <alignment horizontal="center" vertical="center"/>
    </xf>
    <xf numFmtId="0" fontId="14" fillId="8" borderId="0" xfId="0" applyFont="1" applyFill="1" applyAlignment="1">
      <alignment horizontal="center" wrapText="1"/>
    </xf>
  </cellXfs>
  <cellStyles count="3">
    <cellStyle name="Normal" xfId="0" builtinId="0"/>
    <cellStyle name="Normal 10" xfId="2" xr:uid="{64C9C174-049F-6D4C-BA58-E9F4E1E6B5A6}"/>
    <cellStyle name="Porcentaje" xfId="1" builtinId="5"/>
  </cellStyles>
  <dxfs count="11">
    <dxf>
      <font>
        <color theme="0"/>
      </font>
      <fill>
        <patternFill>
          <bgColor rgb="FFC00000"/>
        </patternFill>
      </fill>
    </dxf>
    <dxf>
      <font>
        <color theme="0"/>
      </font>
      <fill>
        <patternFill>
          <bgColor rgb="FFC00000"/>
        </patternFill>
      </fill>
    </dxf>
    <dxf>
      <font>
        <color theme="0"/>
      </font>
      <fill>
        <patternFill>
          <bgColor rgb="FFFF3300"/>
        </patternFill>
      </fill>
    </dxf>
    <dxf>
      <font>
        <color theme="0"/>
      </font>
      <fill>
        <patternFill>
          <bgColor rgb="FFFF3300"/>
        </patternFill>
      </fill>
    </dxf>
    <dxf>
      <font>
        <color theme="0"/>
      </font>
      <fill>
        <patternFill>
          <bgColor rgb="FFFF3300"/>
        </patternFill>
      </fill>
    </dxf>
    <dxf>
      <font>
        <color theme="0"/>
      </font>
      <fill>
        <patternFill>
          <bgColor rgb="FFFF3300"/>
        </patternFill>
      </fill>
    </dxf>
    <dxf>
      <font>
        <b/>
        <i val="0"/>
        <color theme="0"/>
      </font>
      <fill>
        <patternFill>
          <bgColor theme="5"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104775</xdr:rowOff>
    </xdr:from>
    <xdr:to>
      <xdr:col>1</xdr:col>
      <xdr:colOff>390525</xdr:colOff>
      <xdr:row>4</xdr:row>
      <xdr:rowOff>152400</xdr:rowOff>
    </xdr:to>
    <xdr:pic>
      <xdr:nvPicPr>
        <xdr:cNvPr id="2" name="Imagen 2">
          <a:extLst>
            <a:ext uri="{FF2B5EF4-FFF2-40B4-BE49-F238E27FC236}">
              <a16:creationId xmlns:a16="http://schemas.microsoft.com/office/drawing/2014/main" id="{96E677D8-D613-E546-82A0-55D2E5C4D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04775"/>
          <a:ext cx="12795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396875</xdr:colOff>
      <xdr:row>0</xdr:row>
      <xdr:rowOff>22225</xdr:rowOff>
    </xdr:from>
    <xdr:to>
      <xdr:col>1</xdr:col>
      <xdr:colOff>1435100</xdr:colOff>
      <xdr:row>5</xdr:row>
      <xdr:rowOff>22225</xdr:rowOff>
    </xdr:to>
    <xdr:pic>
      <xdr:nvPicPr>
        <xdr:cNvPr id="3" name="Imagen 6">
          <a:extLst>
            <a:ext uri="{FF2B5EF4-FFF2-40B4-BE49-F238E27FC236}">
              <a16:creationId xmlns:a16="http://schemas.microsoft.com/office/drawing/2014/main" id="{B81B0D1C-F220-8844-A20C-ABA07BE4B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5" y="22225"/>
          <a:ext cx="10382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123825</xdr:rowOff>
    </xdr:from>
    <xdr:to>
      <xdr:col>2</xdr:col>
      <xdr:colOff>314325</xdr:colOff>
      <xdr:row>5</xdr:row>
      <xdr:rowOff>209550</xdr:rowOff>
    </xdr:to>
    <xdr:pic>
      <xdr:nvPicPr>
        <xdr:cNvPr id="2" name="Imagen 2">
          <a:extLst>
            <a:ext uri="{FF2B5EF4-FFF2-40B4-BE49-F238E27FC236}">
              <a16:creationId xmlns:a16="http://schemas.microsoft.com/office/drawing/2014/main" id="{6786C2F5-D6A9-7C4F-8389-E1AFD21F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314450" cy="112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0</xdr:row>
      <xdr:rowOff>104775</xdr:rowOff>
    </xdr:from>
    <xdr:to>
      <xdr:col>3</xdr:col>
      <xdr:colOff>514350</xdr:colOff>
      <xdr:row>5</xdr:row>
      <xdr:rowOff>92075</xdr:rowOff>
    </xdr:to>
    <xdr:pic>
      <xdr:nvPicPr>
        <xdr:cNvPr id="3" name="Imagen 6">
          <a:extLst>
            <a:ext uri="{FF2B5EF4-FFF2-40B4-BE49-F238E27FC236}">
              <a16:creationId xmlns:a16="http://schemas.microsoft.com/office/drawing/2014/main" id="{18AA7005-A794-4948-AB42-524D282BD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 y="104775"/>
          <a:ext cx="11557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0Evaluacion%20SED%205to%20Evento%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Archivos"/>
      <sheetName val="Consolidado_Hoja_Evaluación"/>
      <sheetName val="ALIMENTOS"/>
      <sheetName val="PROVEEDORES"/>
      <sheetName val="Resumen Final Evaluación"/>
      <sheetName val="Resumen x Proveedor"/>
      <sheetName val="Evaluacion CCE"/>
      <sheetName val="Listas"/>
    </sheetNames>
    <sheetDataSet>
      <sheetData sheetId="0" refreshError="1"/>
      <sheetData sheetId="1">
        <row r="10">
          <cell r="A10" t="str">
            <v>key1</v>
          </cell>
          <cell r="B10" t="str">
            <v>Nombre Archivo</v>
          </cell>
          <cell r="C10" t="str">
            <v>Cod Alimento</v>
          </cell>
          <cell r="D10" t="str">
            <v>Cod Pro</v>
          </cell>
          <cell r="E10" t="str">
            <v>Proveedor</v>
          </cell>
          <cell r="F10" t="str">
            <v>Item</v>
          </cell>
          <cell r="G10" t="str">
            <v>Grupo de Alimentos</v>
          </cell>
          <cell r="H10" t="str">
            <v>Alimento</v>
          </cell>
          <cell r="I10" t="str">
            <v>Segmento</v>
          </cell>
          <cell r="J10" t="str">
            <v>Sitios de Entrega</v>
          </cell>
          <cell r="K10" t="str">
            <v>Fech</v>
          </cell>
          <cell r="L10" t="str">
            <v>A</v>
          </cell>
          <cell r="M10" t="str">
            <v>B</v>
          </cell>
          <cell r="N10" t="str">
            <v>C</v>
          </cell>
          <cell r="O10" t="str">
            <v>N</v>
          </cell>
          <cell r="P10" t="str">
            <v>Precio Unitario  Catalogo</v>
          </cell>
          <cell r="Q10" t="str">
            <v>% Descuento</v>
          </cell>
          <cell r="R10" t="str">
            <v>Precio con Descuento</v>
          </cell>
          <cell r="S10" t="str">
            <v>Precio Unitario  Catalogo</v>
          </cell>
          <cell r="T10" t="str">
            <v>% Descuento</v>
          </cell>
          <cell r="U10" t="str">
            <v>Precio con Descuento</v>
          </cell>
          <cell r="V10" t="str">
            <v>Precio Unitario  Catalogo</v>
          </cell>
          <cell r="W10" t="str">
            <v>% Descuento</v>
          </cell>
          <cell r="X10" t="str">
            <v>Precio con Descuento</v>
          </cell>
          <cell r="Y10" t="str">
            <v>Precio Unitario  Catalogo</v>
          </cell>
          <cell r="Z10" t="str">
            <v>% Descuento</v>
          </cell>
          <cell r="AA10" t="str">
            <v>Precio con Descuento</v>
          </cell>
          <cell r="AB10" t="str">
            <v>Valor Total Cotización</v>
          </cell>
          <cell r="AC10" t="str">
            <v>Validación Cotización</v>
          </cell>
          <cell r="AD10" t="str">
            <v>Precio Catalogo Tipo A</v>
          </cell>
          <cell r="AE10" t="str">
            <v>Precio Catalogo Tipo B</v>
          </cell>
          <cell r="AF10" t="str">
            <v>Precio Catalogo Tipo C</v>
          </cell>
          <cell r="AG10" t="str">
            <v>Precio Catalogo Tipo N</v>
          </cell>
          <cell r="AH10" t="str">
            <v>Precio Umbral Tipo A</v>
          </cell>
          <cell r="AI10" t="str">
            <v>Precio Umbral Tipo B</v>
          </cell>
          <cell r="AJ10" t="str">
            <v>Precio Umbral Tipo C</v>
          </cell>
          <cell r="AK10" t="str">
            <v>Precio Umbral Tipo N</v>
          </cell>
          <cell r="AL10" t="str">
            <v>Observación</v>
          </cell>
          <cell r="AM10" t="str">
            <v>key2</v>
          </cell>
          <cell r="AN10" t="str">
            <v>key3</v>
          </cell>
          <cell r="AO10" t="str">
            <v>Repetidos</v>
          </cell>
          <cell r="AP10" t="str">
            <v>Valor de Validacion</v>
          </cell>
          <cell r="AQ10" t="str">
            <v>Validación Repetidos</v>
          </cell>
          <cell r="AR10" t="str">
            <v>Empatados</v>
          </cell>
          <cell r="AS10" t="str">
            <v>item</v>
          </cell>
          <cell r="AT10" t="str">
            <v>key4</v>
          </cell>
          <cell r="AU10" t="str">
            <v>Conteo Definitivo</v>
          </cell>
          <cell r="AV10" t="str">
            <v>Validacion Final</v>
          </cell>
          <cell r="AW10" t="str">
            <v>Observación Final</v>
          </cell>
        </row>
        <row r="11">
          <cell r="A11" t="b">
            <v>0</v>
          </cell>
          <cell r="B11" t="str">
            <v>5to_Evento_973_V2_AAA_17512920.xlsm</v>
          </cell>
          <cell r="C11">
            <v>94</v>
          </cell>
          <cell r="D11">
            <v>2087</v>
          </cell>
          <cell r="E11" t="str">
            <v>AAA Alimentando A Bogotá 2020 UT</v>
          </cell>
          <cell r="F11">
            <v>16</v>
          </cell>
          <cell r="G11" t="str">
            <v>CEREAL EMPACADO</v>
          </cell>
          <cell r="H11" t="str">
            <v>94 : Ponques de sabores sin relleno.</v>
          </cell>
          <cell r="I11">
            <v>1</v>
          </cell>
          <cell r="J11" t="str">
            <v>Sitio 1 : CARRERA 127#22G-18 INT 4 - Sitio 2 : SIBERIA KM 7.5 CELTA, LOTE 159 - Sitio 3 : CARRERA 68B #10A-18 - Sitio 4 : CALLE 24F#101B-15 - Sitio 5 : CARRERA 65B#10A-87 - Sitio 6 : AUTO MEDE KM 1,5 P INDUS FLORIDA BOD 23 - Sitio 7 : CARRERA 71 A BIS # 63D-38 -</v>
          </cell>
          <cell r="K11">
            <v>44835</v>
          </cell>
          <cell r="L11">
            <v>6289</v>
          </cell>
          <cell r="M11">
            <v>7636</v>
          </cell>
          <cell r="N11">
            <v>3542</v>
          </cell>
          <cell r="O11">
            <v>273</v>
          </cell>
          <cell r="P11">
            <v>505</v>
          </cell>
          <cell r="Q11">
            <v>0</v>
          </cell>
          <cell r="R11">
            <v>505</v>
          </cell>
          <cell r="S11">
            <v>1006</v>
          </cell>
          <cell r="T11">
            <v>0</v>
          </cell>
          <cell r="U11">
            <v>1006</v>
          </cell>
          <cell r="V11">
            <v>1006</v>
          </cell>
          <cell r="W11">
            <v>0</v>
          </cell>
          <cell r="X11">
            <v>1006</v>
          </cell>
          <cell r="Y11">
            <v>1006</v>
          </cell>
          <cell r="Z11">
            <v>0</v>
          </cell>
          <cell r="AA11">
            <v>1006</v>
          </cell>
          <cell r="AB11">
            <v>14695651</v>
          </cell>
          <cell r="AC11" t="str">
            <v>Registro Valido</v>
          </cell>
          <cell r="AD11">
            <v>505</v>
          </cell>
          <cell r="AE11">
            <v>505</v>
          </cell>
          <cell r="AF11">
            <v>1006</v>
          </cell>
          <cell r="AG11">
            <v>1006</v>
          </cell>
          <cell r="AH11">
            <v>505</v>
          </cell>
          <cell r="AI11">
            <v>505</v>
          </cell>
          <cell r="AJ11">
            <v>1006</v>
          </cell>
          <cell r="AK11">
            <v>1006</v>
          </cell>
          <cell r="AM11" t="str">
            <v>ALI_94_SEG_1</v>
          </cell>
          <cell r="AN11" t="str">
            <v>ALI_94_SEG_1_VAL_14695651</v>
          </cell>
          <cell r="AO11">
            <v>6</v>
          </cell>
          <cell r="AP11">
            <v>8696012</v>
          </cell>
          <cell r="AQ11" t="b">
            <v>0</v>
          </cell>
          <cell r="AR11" t="str">
            <v/>
          </cell>
          <cell r="AS11" t="str">
            <v/>
          </cell>
          <cell r="AT11" t="str">
            <v>ALI_94_SEG_1_</v>
          </cell>
          <cell r="AU11">
            <v>1</v>
          </cell>
          <cell r="AV11" t="str">
            <v>No Seleccionada</v>
          </cell>
        </row>
        <row r="12">
          <cell r="A12" t="b">
            <v>0</v>
          </cell>
          <cell r="B12" t="str">
            <v>5to_Evento_973_V2_AAA_17512920.xlsm</v>
          </cell>
          <cell r="C12">
            <v>94</v>
          </cell>
          <cell r="D12">
            <v>2087</v>
          </cell>
          <cell r="E12" t="str">
            <v>AAA Alimentando A Bogotá 2020 UT</v>
          </cell>
          <cell r="F12">
            <v>17</v>
          </cell>
          <cell r="G12" t="str">
            <v>CEREAL EMPACADO</v>
          </cell>
          <cell r="H12" t="str">
            <v>94 : Ponques de sabores sin relleno.</v>
          </cell>
          <cell r="I12">
            <v>2</v>
          </cell>
          <cell r="J12" t="str">
            <v>Sitio 1 : CARRERA 127#22G-18 INT 4 - Sitio 2 : SIBERIA KM 7.5 CELTA, LOTE 159 - Sitio 3 : CARRERA 68B #10A-18 - Sitio 4 : CALLE 24F#101B-15 - Sitio 5 : CARRERA 65B#10A-87 - Sitio 6 : AUTO MEDE KM 1,5 P INDUS FLORIDA BOD 23 - Sitio 7 : CARRERA 71 A BIS # 63D-38 -</v>
          </cell>
          <cell r="K12">
            <v>44835</v>
          </cell>
          <cell r="L12">
            <v>6430</v>
          </cell>
          <cell r="M12">
            <v>7808</v>
          </cell>
          <cell r="N12">
            <v>3622</v>
          </cell>
          <cell r="O12">
            <v>279</v>
          </cell>
          <cell r="P12">
            <v>505</v>
          </cell>
          <cell r="Q12">
            <v>0</v>
          </cell>
          <cell r="R12">
            <v>505</v>
          </cell>
          <cell r="S12">
            <v>1006</v>
          </cell>
          <cell r="T12">
            <v>0</v>
          </cell>
          <cell r="U12">
            <v>1006</v>
          </cell>
          <cell r="V12">
            <v>1006</v>
          </cell>
          <cell r="W12">
            <v>0</v>
          </cell>
          <cell r="X12">
            <v>1006</v>
          </cell>
          <cell r="Y12">
            <v>1006</v>
          </cell>
          <cell r="Z12">
            <v>0</v>
          </cell>
          <cell r="AA12">
            <v>1006</v>
          </cell>
          <cell r="AB12">
            <v>15026404</v>
          </cell>
          <cell r="AC12" t="str">
            <v>Registro Valido</v>
          </cell>
          <cell r="AD12">
            <v>505</v>
          </cell>
          <cell r="AE12">
            <v>505</v>
          </cell>
          <cell r="AF12">
            <v>1006</v>
          </cell>
          <cell r="AG12">
            <v>1006</v>
          </cell>
          <cell r="AH12">
            <v>505</v>
          </cell>
          <cell r="AI12">
            <v>505</v>
          </cell>
          <cell r="AJ12">
            <v>1006</v>
          </cell>
          <cell r="AK12">
            <v>1006</v>
          </cell>
          <cell r="AM12" t="str">
            <v>ALI_94_SEG_2</v>
          </cell>
          <cell r="AN12" t="str">
            <v>ALI_94_SEG_2_VAL_15026404</v>
          </cell>
          <cell r="AO12">
            <v>6</v>
          </cell>
          <cell r="AP12">
            <v>8891676.7999999989</v>
          </cell>
          <cell r="AQ12" t="b">
            <v>0</v>
          </cell>
          <cell r="AR12" t="str">
            <v/>
          </cell>
          <cell r="AS12" t="str">
            <v/>
          </cell>
          <cell r="AT12" t="str">
            <v>ALI_94_SEG_2_</v>
          </cell>
          <cell r="AU12">
            <v>1</v>
          </cell>
          <cell r="AV12" t="str">
            <v>No Seleccionada</v>
          </cell>
        </row>
        <row r="13">
          <cell r="A13" t="b">
            <v>0</v>
          </cell>
          <cell r="B13" t="str">
            <v>5to_Evento_973_V2_AAA_17512920.xlsm</v>
          </cell>
          <cell r="C13">
            <v>94</v>
          </cell>
          <cell r="D13">
            <v>2087</v>
          </cell>
          <cell r="E13" t="str">
            <v>AAA Alimentando A Bogotá 2020 UT</v>
          </cell>
          <cell r="F13">
            <v>18</v>
          </cell>
          <cell r="G13" t="str">
            <v>CEREAL EMPACADO</v>
          </cell>
          <cell r="H13" t="str">
            <v>94 : Ponques de sabores sin relleno.</v>
          </cell>
          <cell r="I13">
            <v>3</v>
          </cell>
          <cell r="J13" t="str">
            <v>Sitio 1 : CARRERA 127#22G-18 INT 4 - Sitio 2 : SIBERIA KM 7.5 CELTA, LOTE 159 - Sitio 3 : CARRERA 68B #10A-18 - Sitio 4 : CALLE 24F#101B-15 - Sitio 5 : CARRERA 65B#10A-87 - Sitio 6 : AUTO MEDE KM 1,5 P INDUS FLORIDA BOD 23 - Sitio 7 : CARRERA 71 A BIS # 63D-38 -</v>
          </cell>
          <cell r="K13">
            <v>44835</v>
          </cell>
          <cell r="L13">
            <v>6392</v>
          </cell>
          <cell r="M13">
            <v>7762</v>
          </cell>
          <cell r="N13">
            <v>3600</v>
          </cell>
          <cell r="O13">
            <v>277</v>
          </cell>
          <cell r="P13">
            <v>505</v>
          </cell>
          <cell r="Q13">
            <v>0</v>
          </cell>
          <cell r="R13">
            <v>505</v>
          </cell>
          <cell r="S13">
            <v>1006</v>
          </cell>
          <cell r="T13">
            <v>0</v>
          </cell>
          <cell r="U13">
            <v>1006</v>
          </cell>
          <cell r="V13">
            <v>1006</v>
          </cell>
          <cell r="W13">
            <v>0</v>
          </cell>
          <cell r="X13">
            <v>1006</v>
          </cell>
          <cell r="Y13">
            <v>1006</v>
          </cell>
          <cell r="Z13">
            <v>0</v>
          </cell>
          <cell r="AA13">
            <v>1006</v>
          </cell>
          <cell r="AB13">
            <v>14936794</v>
          </cell>
          <cell r="AC13" t="str">
            <v>Registro Valido</v>
          </cell>
          <cell r="AD13">
            <v>505</v>
          </cell>
          <cell r="AE13">
            <v>505</v>
          </cell>
          <cell r="AF13">
            <v>1006</v>
          </cell>
          <cell r="AG13">
            <v>1006</v>
          </cell>
          <cell r="AH13">
            <v>505</v>
          </cell>
          <cell r="AI13">
            <v>505</v>
          </cell>
          <cell r="AJ13">
            <v>1006</v>
          </cell>
          <cell r="AK13">
            <v>1006</v>
          </cell>
          <cell r="AM13" t="str">
            <v>ALI_94_SEG_3</v>
          </cell>
          <cell r="AN13" t="str">
            <v>ALI_94_SEG_3_VAL_14936794</v>
          </cell>
          <cell r="AO13">
            <v>6</v>
          </cell>
          <cell r="AP13">
            <v>8838425.5999999996</v>
          </cell>
          <cell r="AQ13" t="b">
            <v>0</v>
          </cell>
          <cell r="AR13" t="str">
            <v/>
          </cell>
          <cell r="AS13" t="str">
            <v/>
          </cell>
          <cell r="AT13" t="str">
            <v>ALI_94_SEG_3_</v>
          </cell>
          <cell r="AU13">
            <v>1</v>
          </cell>
          <cell r="AV13" t="str">
            <v>No Seleccionada</v>
          </cell>
        </row>
        <row r="14">
          <cell r="A14" t="b">
            <v>0</v>
          </cell>
          <cell r="B14" t="str">
            <v>5to_Evento_973_V2_AAA_17512920.xlsm</v>
          </cell>
          <cell r="C14">
            <v>94</v>
          </cell>
          <cell r="D14">
            <v>2087</v>
          </cell>
          <cell r="E14" t="str">
            <v>AAA Alimentando A Bogotá 2020 UT</v>
          </cell>
          <cell r="F14">
            <v>19</v>
          </cell>
          <cell r="G14" t="str">
            <v>CEREAL EMPACADO</v>
          </cell>
          <cell r="H14" t="str">
            <v>94 : Ponques de sabores sin relleno.</v>
          </cell>
          <cell r="I14">
            <v>4</v>
          </cell>
          <cell r="J14" t="str">
            <v>Sitio 1 : CARRERA 127#22G-18 INT 4 - Sitio 2 : SIBERIA KM 7.5 CELTA, LOTE 159 - Sitio 3 : CARRERA 68B #10A-18 - Sitio 4 : CALLE 24F#101B-15 - Sitio 5 : CARRERA 65B#10A-87 - Sitio 6 : AUTO MEDE KM 1,5 P INDUS FLORIDA BOD 23 - Sitio 7 : CARRERA 71 A BIS # 63D-38 -</v>
          </cell>
          <cell r="K14">
            <v>44835</v>
          </cell>
          <cell r="L14">
            <v>6811</v>
          </cell>
          <cell r="M14">
            <v>8271</v>
          </cell>
          <cell r="N14">
            <v>3836</v>
          </cell>
          <cell r="O14">
            <v>296</v>
          </cell>
          <cell r="P14">
            <v>505</v>
          </cell>
          <cell r="Q14">
            <v>0</v>
          </cell>
          <cell r="R14">
            <v>505</v>
          </cell>
          <cell r="S14">
            <v>1006</v>
          </cell>
          <cell r="T14">
            <v>0</v>
          </cell>
          <cell r="U14">
            <v>1006</v>
          </cell>
          <cell r="V14">
            <v>1006</v>
          </cell>
          <cell r="W14">
            <v>0</v>
          </cell>
          <cell r="X14">
            <v>1006</v>
          </cell>
          <cell r="Y14">
            <v>1006</v>
          </cell>
          <cell r="Z14">
            <v>0</v>
          </cell>
          <cell r="AA14">
            <v>1006</v>
          </cell>
          <cell r="AB14">
            <v>15916973</v>
          </cell>
          <cell r="AC14" t="str">
            <v>Registro Valido</v>
          </cell>
          <cell r="AD14">
            <v>505</v>
          </cell>
          <cell r="AE14">
            <v>505</v>
          </cell>
          <cell r="AF14">
            <v>1006</v>
          </cell>
          <cell r="AG14">
            <v>1006</v>
          </cell>
          <cell r="AH14">
            <v>505</v>
          </cell>
          <cell r="AI14">
            <v>505</v>
          </cell>
          <cell r="AJ14">
            <v>1006</v>
          </cell>
          <cell r="AK14">
            <v>1006</v>
          </cell>
          <cell r="AM14" t="str">
            <v>ALI_94_SEG_4</v>
          </cell>
          <cell r="AN14" t="str">
            <v>ALI_94_SEG_4_VAL_15916973</v>
          </cell>
          <cell r="AO14">
            <v>6</v>
          </cell>
          <cell r="AP14">
            <v>9418561.6000000015</v>
          </cell>
          <cell r="AQ14" t="b">
            <v>0</v>
          </cell>
          <cell r="AR14" t="str">
            <v/>
          </cell>
          <cell r="AS14" t="str">
            <v/>
          </cell>
          <cell r="AT14" t="str">
            <v>ALI_94_SEG_4_</v>
          </cell>
          <cell r="AU14">
            <v>1</v>
          </cell>
          <cell r="AV14" t="str">
            <v>No Seleccionada</v>
          </cell>
        </row>
        <row r="15">
          <cell r="A15" t="b">
            <v>0</v>
          </cell>
          <cell r="B15" t="str">
            <v>5to_Evento_973_V2_AAA_17512920.xlsm</v>
          </cell>
          <cell r="C15">
            <v>94</v>
          </cell>
          <cell r="D15">
            <v>2087</v>
          </cell>
          <cell r="E15" t="str">
            <v>AAA Alimentando A Bogotá 2020 UT</v>
          </cell>
          <cell r="F15">
            <v>20</v>
          </cell>
          <cell r="G15" t="str">
            <v>CEREAL EMPACADO</v>
          </cell>
          <cell r="H15" t="str">
            <v>94 : Ponques de sabores sin relleno.</v>
          </cell>
          <cell r="I15">
            <v>5</v>
          </cell>
          <cell r="J15" t="str">
            <v>Sitio 1 : CARRERA 127#22G-18 INT 4 - Sitio 2 : SIBERIA KM 7.5 CELTA, LOTE 159 - Sitio 3 : CARRERA 68B #10A-18 - Sitio 4 : CALLE 24F#101B-15 - Sitio 5 : CARRERA 65B#10A-87 - Sitio 6 : AUTO MEDE KM 1,5 P INDUS FLORIDA BOD 23 - Sitio 7 : CARRERA 71 A BIS # 63D-38 -</v>
          </cell>
          <cell r="K15">
            <v>44835</v>
          </cell>
          <cell r="L15">
            <v>6331</v>
          </cell>
          <cell r="M15">
            <v>7688</v>
          </cell>
          <cell r="N15">
            <v>3566</v>
          </cell>
          <cell r="O15">
            <v>275</v>
          </cell>
          <cell r="P15">
            <v>505</v>
          </cell>
          <cell r="Q15">
            <v>0</v>
          </cell>
          <cell r="R15">
            <v>505</v>
          </cell>
          <cell r="S15">
            <v>1006</v>
          </cell>
          <cell r="T15">
            <v>0</v>
          </cell>
          <cell r="U15">
            <v>1006</v>
          </cell>
          <cell r="V15">
            <v>1006</v>
          </cell>
          <cell r="W15">
            <v>0</v>
          </cell>
          <cell r="X15">
            <v>1006</v>
          </cell>
          <cell r="Y15">
            <v>1006</v>
          </cell>
          <cell r="Z15">
            <v>0</v>
          </cell>
          <cell r="AA15">
            <v>1006</v>
          </cell>
          <cell r="AB15">
            <v>14795329</v>
          </cell>
          <cell r="AC15" t="str">
            <v>Registro Valido</v>
          </cell>
          <cell r="AD15">
            <v>505</v>
          </cell>
          <cell r="AE15">
            <v>505</v>
          </cell>
          <cell r="AF15">
            <v>1006</v>
          </cell>
          <cell r="AG15">
            <v>1006</v>
          </cell>
          <cell r="AH15">
            <v>505</v>
          </cell>
          <cell r="AI15">
            <v>505</v>
          </cell>
          <cell r="AJ15">
            <v>1006</v>
          </cell>
          <cell r="AK15">
            <v>1006</v>
          </cell>
          <cell r="AM15" t="str">
            <v>ALI_94_SEG_5</v>
          </cell>
          <cell r="AN15" t="str">
            <v>ALI_94_SEG_5_VAL_14795329</v>
          </cell>
          <cell r="AO15">
            <v>6</v>
          </cell>
          <cell r="AP15">
            <v>8754912.8000000007</v>
          </cell>
          <cell r="AQ15" t="b">
            <v>0</v>
          </cell>
          <cell r="AR15" t="str">
            <v/>
          </cell>
          <cell r="AS15" t="str">
            <v/>
          </cell>
          <cell r="AT15" t="str">
            <v>ALI_94_SEG_5_</v>
          </cell>
          <cell r="AU15">
            <v>1</v>
          </cell>
          <cell r="AV15" t="str">
            <v>No Seleccionada</v>
          </cell>
        </row>
        <row r="16">
          <cell r="A16" t="b">
            <v>0</v>
          </cell>
          <cell r="B16" t="str">
            <v>5to_Evento_973_V2_AAA_17512920.xlsm</v>
          </cell>
          <cell r="C16">
            <v>94</v>
          </cell>
          <cell r="D16">
            <v>2087</v>
          </cell>
          <cell r="E16" t="str">
            <v>AAA Alimentando A Bogotá 2020 UT</v>
          </cell>
          <cell r="F16">
            <v>21</v>
          </cell>
          <cell r="G16" t="str">
            <v>CEREAL EMPACADO</v>
          </cell>
          <cell r="H16" t="str">
            <v>94 : Ponques de sabores sin relleno.</v>
          </cell>
          <cell r="I16">
            <v>6</v>
          </cell>
          <cell r="J16" t="str">
            <v>Sitio 1 : CARRERA 127#22G-18 INT 4 - Sitio 2 : SIBERIA KM 7.5 CELTA, LOTE 159 - Sitio 3 : CARRERA 68B #10A-18 - Sitio 4 : CALLE 24F#101B-15 - Sitio 5 : CARRERA 65B#10A-87 - Sitio 6 : AUTO MEDE KM 1,5 P INDUS FLORIDA BOD 23 - Sitio 7 : CARRERA 71 A BIS # 63D-38 -</v>
          </cell>
          <cell r="K16">
            <v>44835</v>
          </cell>
          <cell r="L16">
            <v>6852</v>
          </cell>
          <cell r="M16">
            <v>8322</v>
          </cell>
          <cell r="N16">
            <v>3859</v>
          </cell>
          <cell r="O16">
            <v>298</v>
          </cell>
          <cell r="P16">
            <v>505</v>
          </cell>
          <cell r="Q16">
            <v>0</v>
          </cell>
          <cell r="R16">
            <v>505</v>
          </cell>
          <cell r="S16">
            <v>1006</v>
          </cell>
          <cell r="T16">
            <v>0</v>
          </cell>
          <cell r="U16">
            <v>1006</v>
          </cell>
          <cell r="V16">
            <v>1006</v>
          </cell>
          <cell r="W16">
            <v>0</v>
          </cell>
          <cell r="X16">
            <v>1006</v>
          </cell>
          <cell r="Y16">
            <v>1006</v>
          </cell>
          <cell r="Z16">
            <v>0</v>
          </cell>
          <cell r="AA16">
            <v>1006</v>
          </cell>
          <cell r="AB16">
            <v>16014134</v>
          </cell>
          <cell r="AC16" t="str">
            <v>Registro Valido</v>
          </cell>
          <cell r="AD16">
            <v>505</v>
          </cell>
          <cell r="AE16">
            <v>505</v>
          </cell>
          <cell r="AF16">
            <v>1006</v>
          </cell>
          <cell r="AG16">
            <v>1006</v>
          </cell>
          <cell r="AH16">
            <v>505</v>
          </cell>
          <cell r="AI16">
            <v>505</v>
          </cell>
          <cell r="AJ16">
            <v>1006</v>
          </cell>
          <cell r="AK16">
            <v>1006</v>
          </cell>
          <cell r="AM16" t="str">
            <v>ALI_94_SEG_6</v>
          </cell>
          <cell r="AN16" t="str">
            <v>ALI_94_SEG_6_VAL_16014134</v>
          </cell>
          <cell r="AO16">
            <v>6</v>
          </cell>
          <cell r="AP16">
            <v>9475849.5999999996</v>
          </cell>
          <cell r="AQ16" t="b">
            <v>0</v>
          </cell>
          <cell r="AR16" t="str">
            <v/>
          </cell>
          <cell r="AS16" t="str">
            <v/>
          </cell>
          <cell r="AT16" t="str">
            <v>ALI_94_SEG_6_</v>
          </cell>
          <cell r="AU16">
            <v>1</v>
          </cell>
          <cell r="AV16" t="str">
            <v>No Seleccionada</v>
          </cell>
        </row>
        <row r="17">
          <cell r="A17" t="b">
            <v>0</v>
          </cell>
          <cell r="B17" t="str">
            <v>5to_Evento_973_V2_AAA_17512920.xlsm</v>
          </cell>
          <cell r="C17">
            <v>94</v>
          </cell>
          <cell r="D17">
            <v>2087</v>
          </cell>
          <cell r="E17" t="str">
            <v>AAA Alimentando A Bogotá 2020 UT</v>
          </cell>
          <cell r="F17">
            <v>22</v>
          </cell>
          <cell r="G17" t="str">
            <v>CEREAL EMPACADO</v>
          </cell>
          <cell r="H17" t="str">
            <v>94 : Ponques de sabores sin relleno.</v>
          </cell>
          <cell r="I17">
            <v>7</v>
          </cell>
          <cell r="J17" t="str">
            <v>Sitio 1 : CARRERA 127#22G-18 INT 4 - Sitio 2 : SIBERIA KM 7.5 CELTA, LOTE 159 - Sitio 3 : CARRERA 68B #10A-18 - Sitio 4 : CALLE 24F#101B-15 - Sitio 5 : CARRERA 65B#10A-87 - Sitio 6 : AUTO MEDE KM 1,5 P INDUS FLORIDA BOD 23 - Sitio 7 : CARRERA 71 A BIS # 63D-38 -</v>
          </cell>
          <cell r="K17">
            <v>44835</v>
          </cell>
          <cell r="L17">
            <v>6998</v>
          </cell>
          <cell r="M17">
            <v>8498</v>
          </cell>
          <cell r="N17">
            <v>3941</v>
          </cell>
          <cell r="O17">
            <v>304</v>
          </cell>
          <cell r="P17">
            <v>505</v>
          </cell>
          <cell r="Q17">
            <v>0</v>
          </cell>
          <cell r="R17">
            <v>505</v>
          </cell>
          <cell r="S17">
            <v>1006</v>
          </cell>
          <cell r="T17">
            <v>0</v>
          </cell>
          <cell r="U17">
            <v>1006</v>
          </cell>
          <cell r="V17">
            <v>1006</v>
          </cell>
          <cell r="W17">
            <v>0</v>
          </cell>
          <cell r="X17">
            <v>1006</v>
          </cell>
          <cell r="Y17">
            <v>1006</v>
          </cell>
          <cell r="Z17">
            <v>0</v>
          </cell>
          <cell r="AA17">
            <v>1006</v>
          </cell>
          <cell r="AB17">
            <v>16353448</v>
          </cell>
          <cell r="AC17" t="str">
            <v>Registro Valido</v>
          </cell>
          <cell r="AD17">
            <v>505</v>
          </cell>
          <cell r="AE17">
            <v>505</v>
          </cell>
          <cell r="AF17">
            <v>1006</v>
          </cell>
          <cell r="AG17">
            <v>1006</v>
          </cell>
          <cell r="AH17">
            <v>505</v>
          </cell>
          <cell r="AI17">
            <v>505</v>
          </cell>
          <cell r="AJ17">
            <v>1006</v>
          </cell>
          <cell r="AK17">
            <v>1006</v>
          </cell>
          <cell r="AM17" t="str">
            <v>ALI_94_SEG_7</v>
          </cell>
          <cell r="AN17" t="str">
            <v>ALI_94_SEG_7_VAL_16353448</v>
          </cell>
          <cell r="AO17">
            <v>5</v>
          </cell>
          <cell r="AP17">
            <v>9676760</v>
          </cell>
          <cell r="AQ17" t="b">
            <v>0</v>
          </cell>
          <cell r="AR17" t="str">
            <v/>
          </cell>
          <cell r="AS17" t="str">
            <v/>
          </cell>
          <cell r="AT17" t="str">
            <v>ALI_94_SEG_7_</v>
          </cell>
          <cell r="AU17">
            <v>1</v>
          </cell>
          <cell r="AV17" t="str">
            <v>No Seleccionada</v>
          </cell>
        </row>
        <row r="18">
          <cell r="A18" t="b">
            <v>0</v>
          </cell>
          <cell r="B18" t="str">
            <v>5to_Evento_973_V2_AAA_17512920.xlsm</v>
          </cell>
          <cell r="C18">
            <v>94</v>
          </cell>
          <cell r="D18">
            <v>2087</v>
          </cell>
          <cell r="E18" t="str">
            <v>AAA Alimentando A Bogotá 2020 UT</v>
          </cell>
          <cell r="F18">
            <v>23</v>
          </cell>
          <cell r="G18" t="str">
            <v>CEREAL EMPACADO</v>
          </cell>
          <cell r="H18" t="str">
            <v>94 : Ponques de sabores sin relleno.</v>
          </cell>
          <cell r="I18">
            <v>8</v>
          </cell>
          <cell r="J18" t="str">
            <v>Sitio 1 : CARRERA 127#22G-18 INT 4 - Sitio 2 : SIBERIA KM 7.5 CELTA, LOTE 159 - Sitio 3 : CARRERA 68B #10A-18 - Sitio 4 : CALLE 24F#101B-15 - Sitio 5 : CARRERA 65B#10A-87 - Sitio 6 : AUTO MEDE KM 1,5 P INDUS FLORIDA BOD 23 - Sitio 7 : CARRERA 71 A BIS # 63D-38 -</v>
          </cell>
          <cell r="K18">
            <v>44835</v>
          </cell>
          <cell r="L18">
            <v>6755</v>
          </cell>
          <cell r="M18">
            <v>8201</v>
          </cell>
          <cell r="N18">
            <v>3804</v>
          </cell>
          <cell r="O18">
            <v>293</v>
          </cell>
          <cell r="P18">
            <v>505</v>
          </cell>
          <cell r="Q18">
            <v>0</v>
          </cell>
          <cell r="R18">
            <v>505</v>
          </cell>
          <cell r="S18">
            <v>1006</v>
          </cell>
          <cell r="T18">
            <v>0</v>
          </cell>
          <cell r="U18">
            <v>1006</v>
          </cell>
          <cell r="V18">
            <v>1006</v>
          </cell>
          <cell r="W18">
            <v>0</v>
          </cell>
          <cell r="X18">
            <v>1006</v>
          </cell>
          <cell r="Y18">
            <v>1006</v>
          </cell>
          <cell r="Z18">
            <v>0</v>
          </cell>
          <cell r="AA18">
            <v>1006</v>
          </cell>
          <cell r="AB18">
            <v>15783063</v>
          </cell>
          <cell r="AC18" t="str">
            <v>Registro Valido</v>
          </cell>
          <cell r="AD18">
            <v>505</v>
          </cell>
          <cell r="AE18">
            <v>505</v>
          </cell>
          <cell r="AF18">
            <v>1006</v>
          </cell>
          <cell r="AG18">
            <v>1006</v>
          </cell>
          <cell r="AH18">
            <v>505</v>
          </cell>
          <cell r="AI18">
            <v>505</v>
          </cell>
          <cell r="AJ18">
            <v>1006</v>
          </cell>
          <cell r="AK18">
            <v>1006</v>
          </cell>
          <cell r="AM18" t="str">
            <v>ALI_94_SEG_8</v>
          </cell>
          <cell r="AN18" t="str">
            <v>ALI_94_SEG_8_VAL_15783063</v>
          </cell>
          <cell r="AO18">
            <v>5</v>
          </cell>
          <cell r="AP18">
            <v>9339489.5999999996</v>
          </cell>
          <cell r="AQ18" t="b">
            <v>0</v>
          </cell>
          <cell r="AR18" t="str">
            <v/>
          </cell>
          <cell r="AS18" t="str">
            <v/>
          </cell>
          <cell r="AT18" t="str">
            <v>ALI_94_SEG_8_</v>
          </cell>
          <cell r="AU18">
            <v>1</v>
          </cell>
          <cell r="AV18" t="str">
            <v>No Seleccionada</v>
          </cell>
        </row>
        <row r="19">
          <cell r="A19" t="b">
            <v>0</v>
          </cell>
          <cell r="B19" t="str">
            <v>5to_Evento_973_V2_AAA_17512920.xlsm</v>
          </cell>
          <cell r="C19">
            <v>94</v>
          </cell>
          <cell r="D19">
            <v>2087</v>
          </cell>
          <cell r="E19" t="str">
            <v>AAA Alimentando A Bogotá 2020 UT</v>
          </cell>
          <cell r="F19">
            <v>24</v>
          </cell>
          <cell r="G19" t="str">
            <v>CEREAL EMPACADO</v>
          </cell>
          <cell r="H19" t="str">
            <v>94 : Ponques de sabores sin relleno.</v>
          </cell>
          <cell r="I19">
            <v>9</v>
          </cell>
          <cell r="J19" t="str">
            <v>Sitio 1 : CARRERA 127#22G-18 INT 4 - Sitio 2 : SIBERIA KM 7.5 CELTA, LOTE 159 - Sitio 3 : CARRERA 68B #10A-18 - Sitio 4 : CALLE 24F#101B-15 - Sitio 5 : CARRERA 65B#10A-87 - Sitio 6 : AUTO MEDE KM 1,5 P INDUS FLORIDA BOD 23 - Sitio 7 : CARRERA 71 A BIS # 63D-38 -</v>
          </cell>
          <cell r="K19">
            <v>44835</v>
          </cell>
          <cell r="L19">
            <v>6826</v>
          </cell>
          <cell r="M19">
            <v>8289</v>
          </cell>
          <cell r="N19">
            <v>3844</v>
          </cell>
          <cell r="O19">
            <v>296</v>
          </cell>
          <cell r="P19">
            <v>505</v>
          </cell>
          <cell r="Q19">
            <v>0</v>
          </cell>
          <cell r="R19">
            <v>505</v>
          </cell>
          <cell r="S19">
            <v>1006</v>
          </cell>
          <cell r="T19">
            <v>0</v>
          </cell>
          <cell r="U19">
            <v>1006</v>
          </cell>
          <cell r="V19">
            <v>1006</v>
          </cell>
          <cell r="W19">
            <v>0</v>
          </cell>
          <cell r="X19">
            <v>1006</v>
          </cell>
          <cell r="Y19">
            <v>1006</v>
          </cell>
          <cell r="Z19">
            <v>0</v>
          </cell>
          <cell r="AA19">
            <v>1006</v>
          </cell>
          <cell r="AB19">
            <v>15950704</v>
          </cell>
          <cell r="AC19" t="str">
            <v>Registro Valido</v>
          </cell>
          <cell r="AD19">
            <v>505</v>
          </cell>
          <cell r="AE19">
            <v>505</v>
          </cell>
          <cell r="AF19">
            <v>1006</v>
          </cell>
          <cell r="AG19">
            <v>1006</v>
          </cell>
          <cell r="AH19">
            <v>505</v>
          </cell>
          <cell r="AI19">
            <v>505</v>
          </cell>
          <cell r="AJ19">
            <v>1006</v>
          </cell>
          <cell r="AK19">
            <v>1006</v>
          </cell>
          <cell r="AM19" t="str">
            <v>ALI_94_SEG_9</v>
          </cell>
          <cell r="AN19" t="str">
            <v>ALI_94_SEG_9_VAL_15950704</v>
          </cell>
          <cell r="AO19">
            <v>5</v>
          </cell>
          <cell r="AP19">
            <v>9438332</v>
          </cell>
          <cell r="AQ19" t="b">
            <v>0</v>
          </cell>
          <cell r="AR19" t="str">
            <v/>
          </cell>
          <cell r="AS19" t="str">
            <v/>
          </cell>
          <cell r="AT19" t="str">
            <v>ALI_94_SEG_9_</v>
          </cell>
          <cell r="AU19">
            <v>1</v>
          </cell>
          <cell r="AV19" t="str">
            <v>No Seleccionada</v>
          </cell>
        </row>
        <row r="20">
          <cell r="A20" t="b">
            <v>0</v>
          </cell>
          <cell r="B20" t="str">
            <v>5to_Evento_973_V2_AAA_17512920.xlsm</v>
          </cell>
          <cell r="C20">
            <v>94</v>
          </cell>
          <cell r="D20">
            <v>2087</v>
          </cell>
          <cell r="E20" t="str">
            <v>AAA Alimentando A Bogotá 2020 UT</v>
          </cell>
          <cell r="F20">
            <v>25</v>
          </cell>
          <cell r="G20" t="str">
            <v>CEREAL EMPACADO</v>
          </cell>
          <cell r="H20" t="str">
            <v>94 : Ponques de sabores sin relleno.</v>
          </cell>
          <cell r="I20">
            <v>10</v>
          </cell>
          <cell r="J20" t="str">
            <v>Sitio 1 : CARRERA 127#22G-18 INT 4 - Sitio 2 : SIBERIA KM 7.5 CELTA, LOTE 159 - Sitio 3 : CARRERA 68B #10A-18 - Sitio 4 : CALLE 24F#101B-15 - Sitio 5 : CARRERA 65B#10A-87 - Sitio 6 : AUTO MEDE KM 1,5 P INDUS FLORIDA BOD 23 - Sitio 7 : CARRERA 71 A BIS # 63D-38 -</v>
          </cell>
          <cell r="K20">
            <v>44835</v>
          </cell>
          <cell r="L20">
            <v>6835</v>
          </cell>
          <cell r="M20">
            <v>8302</v>
          </cell>
          <cell r="N20">
            <v>3850</v>
          </cell>
          <cell r="O20">
            <v>297</v>
          </cell>
          <cell r="P20">
            <v>505</v>
          </cell>
          <cell r="Q20">
            <v>0</v>
          </cell>
          <cell r="R20">
            <v>505</v>
          </cell>
          <cell r="S20">
            <v>1006</v>
          </cell>
          <cell r="T20">
            <v>0</v>
          </cell>
          <cell r="U20">
            <v>1006</v>
          </cell>
          <cell r="V20">
            <v>1006</v>
          </cell>
          <cell r="W20">
            <v>0</v>
          </cell>
          <cell r="X20">
            <v>1006</v>
          </cell>
          <cell r="Y20">
            <v>1006</v>
          </cell>
          <cell r="Z20">
            <v>0</v>
          </cell>
          <cell r="AA20">
            <v>1006</v>
          </cell>
          <cell r="AB20">
            <v>15975369</v>
          </cell>
          <cell r="AC20" t="str">
            <v>Registro Valido</v>
          </cell>
          <cell r="AD20">
            <v>505</v>
          </cell>
          <cell r="AE20">
            <v>505</v>
          </cell>
          <cell r="AF20">
            <v>1006</v>
          </cell>
          <cell r="AG20">
            <v>1006</v>
          </cell>
          <cell r="AH20">
            <v>505</v>
          </cell>
          <cell r="AI20">
            <v>505</v>
          </cell>
          <cell r="AJ20">
            <v>1006</v>
          </cell>
          <cell r="AK20">
            <v>1006</v>
          </cell>
          <cell r="AM20" t="str">
            <v>ALI_94_SEG_10</v>
          </cell>
          <cell r="AN20" t="str">
            <v>ALI_94_SEG_10_VAL_15975369</v>
          </cell>
          <cell r="AO20">
            <v>5</v>
          </cell>
          <cell r="AP20">
            <v>9452853.5999999996</v>
          </cell>
          <cell r="AQ20" t="b">
            <v>0</v>
          </cell>
          <cell r="AR20" t="str">
            <v/>
          </cell>
          <cell r="AS20" t="str">
            <v/>
          </cell>
          <cell r="AT20" t="str">
            <v>ALI_94_SEG_10_</v>
          </cell>
          <cell r="AU20">
            <v>1</v>
          </cell>
          <cell r="AV20" t="str">
            <v>No Seleccionada</v>
          </cell>
        </row>
        <row r="21">
          <cell r="A21" t="b">
            <v>0</v>
          </cell>
          <cell r="B21" t="str">
            <v>5to_Evento_973_V2_AAA_17512920.xlsm</v>
          </cell>
          <cell r="C21">
            <v>94</v>
          </cell>
          <cell r="D21">
            <v>2087</v>
          </cell>
          <cell r="E21" t="str">
            <v>AAA Alimentando A Bogotá 2020 UT</v>
          </cell>
          <cell r="F21">
            <v>26</v>
          </cell>
          <cell r="G21" t="str">
            <v>CEREAL EMPACADO</v>
          </cell>
          <cell r="H21" t="str">
            <v>94 : Ponques de sabores sin relleno.</v>
          </cell>
          <cell r="I21">
            <v>11</v>
          </cell>
          <cell r="J21" t="str">
            <v>Sitio 1 : CARRERA 127#22G-18 INT 4 - Sitio 2 : SIBERIA KM 7.5 CELTA, LOTE 159 - Sitio 3 : CARRERA 68B #10A-18 - Sitio 4 : CALLE 24F#101B-15 - Sitio 5 : CARRERA 65B#10A-87 - Sitio 6 : AUTO MEDE KM 1,5 P INDUS FLORIDA BOD 23 - Sitio 7 : CARRERA 71 A BIS # 63D-38 -</v>
          </cell>
          <cell r="K21">
            <v>44835</v>
          </cell>
          <cell r="L21">
            <v>6732</v>
          </cell>
          <cell r="M21">
            <v>8175</v>
          </cell>
          <cell r="N21">
            <v>3792</v>
          </cell>
          <cell r="O21">
            <v>292</v>
          </cell>
          <cell r="P21">
            <v>505</v>
          </cell>
          <cell r="Q21">
            <v>0</v>
          </cell>
          <cell r="R21">
            <v>505</v>
          </cell>
          <cell r="S21">
            <v>1006</v>
          </cell>
          <cell r="T21">
            <v>0</v>
          </cell>
          <cell r="U21">
            <v>1006</v>
          </cell>
          <cell r="V21">
            <v>1006</v>
          </cell>
          <cell r="W21">
            <v>0</v>
          </cell>
          <cell r="X21">
            <v>1006</v>
          </cell>
          <cell r="Y21">
            <v>1006</v>
          </cell>
          <cell r="Z21">
            <v>0</v>
          </cell>
          <cell r="AA21">
            <v>1006</v>
          </cell>
          <cell r="AB21">
            <v>15732214</v>
          </cell>
          <cell r="AC21" t="str">
            <v>Registro Valido</v>
          </cell>
          <cell r="AD21">
            <v>505</v>
          </cell>
          <cell r="AE21">
            <v>505</v>
          </cell>
          <cell r="AF21">
            <v>1006</v>
          </cell>
          <cell r="AG21">
            <v>1006</v>
          </cell>
          <cell r="AH21">
            <v>505</v>
          </cell>
          <cell r="AI21">
            <v>505</v>
          </cell>
          <cell r="AJ21">
            <v>1006</v>
          </cell>
          <cell r="AK21">
            <v>1006</v>
          </cell>
          <cell r="AM21" t="str">
            <v>ALI_94_SEG_11</v>
          </cell>
          <cell r="AN21" t="str">
            <v>ALI_94_SEG_11_VAL_15732214</v>
          </cell>
          <cell r="AO21">
            <v>5</v>
          </cell>
          <cell r="AP21">
            <v>9309231.1999999993</v>
          </cell>
          <cell r="AQ21" t="b">
            <v>0</v>
          </cell>
          <cell r="AR21" t="str">
            <v/>
          </cell>
          <cell r="AS21" t="str">
            <v/>
          </cell>
          <cell r="AT21" t="str">
            <v>ALI_94_SEG_11_</v>
          </cell>
          <cell r="AU21">
            <v>1</v>
          </cell>
          <cell r="AV21" t="str">
            <v>No Seleccionada</v>
          </cell>
        </row>
        <row r="22">
          <cell r="A22" t="b">
            <v>0</v>
          </cell>
          <cell r="B22" t="str">
            <v>5to_Evento_973_V2_AAA_17512920.xlsm</v>
          </cell>
          <cell r="C22">
            <v>94</v>
          </cell>
          <cell r="D22">
            <v>2087</v>
          </cell>
          <cell r="E22" t="str">
            <v>AAA Alimentando A Bogotá 2020 UT</v>
          </cell>
          <cell r="F22">
            <v>27</v>
          </cell>
          <cell r="G22" t="str">
            <v>CEREAL EMPACADO</v>
          </cell>
          <cell r="H22" t="str">
            <v>94 : Ponques de sabores sin relleno.</v>
          </cell>
          <cell r="I22">
            <v>12</v>
          </cell>
          <cell r="J22" t="str">
            <v>Sitio 1 : CARRERA 127#22G-18 INT 4 - Sitio 2 : SIBERIA KM 7.5 CELTA, LOTE 159 - Sitio 3 : CARRERA 68B #10A-18 - Sitio 4 : CALLE 24F#101B-15 - Sitio 5 : CARRERA 65B#10A-87 - Sitio 6 : AUTO MEDE KM 1,5 P INDUS FLORIDA BOD 23 - Sitio 7 : CARRERA 71 A BIS # 63D-38 -</v>
          </cell>
          <cell r="K22">
            <v>44835</v>
          </cell>
          <cell r="L22">
            <v>6110</v>
          </cell>
          <cell r="M22">
            <v>7419</v>
          </cell>
          <cell r="N22">
            <v>3441</v>
          </cell>
          <cell r="O22">
            <v>265</v>
          </cell>
          <cell r="P22">
            <v>505</v>
          </cell>
          <cell r="Q22">
            <v>0</v>
          </cell>
          <cell r="R22">
            <v>505</v>
          </cell>
          <cell r="S22">
            <v>1006</v>
          </cell>
          <cell r="T22">
            <v>0</v>
          </cell>
          <cell r="U22">
            <v>1006</v>
          </cell>
          <cell r="V22">
            <v>1006</v>
          </cell>
          <cell r="W22">
            <v>0</v>
          </cell>
          <cell r="X22">
            <v>1006</v>
          </cell>
          <cell r="Y22">
            <v>1006</v>
          </cell>
          <cell r="Z22">
            <v>0</v>
          </cell>
          <cell r="AA22">
            <v>1006</v>
          </cell>
          <cell r="AB22">
            <v>14277300</v>
          </cell>
          <cell r="AC22" t="str">
            <v>Registro Valido</v>
          </cell>
          <cell r="AD22">
            <v>505</v>
          </cell>
          <cell r="AE22">
            <v>505</v>
          </cell>
          <cell r="AF22">
            <v>1006</v>
          </cell>
          <cell r="AG22">
            <v>1006</v>
          </cell>
          <cell r="AH22">
            <v>505</v>
          </cell>
          <cell r="AI22">
            <v>505</v>
          </cell>
          <cell r="AJ22">
            <v>1006</v>
          </cell>
          <cell r="AK22">
            <v>1006</v>
          </cell>
          <cell r="AM22" t="str">
            <v>ALI_94_SEG_12</v>
          </cell>
          <cell r="AN22" t="str">
            <v>ALI_94_SEG_12_VAL_14277300</v>
          </cell>
          <cell r="AO22">
            <v>5</v>
          </cell>
          <cell r="AP22">
            <v>8448304.8000000007</v>
          </cell>
          <cell r="AQ22" t="b">
            <v>0</v>
          </cell>
          <cell r="AR22" t="str">
            <v/>
          </cell>
          <cell r="AS22" t="str">
            <v/>
          </cell>
          <cell r="AT22" t="str">
            <v>ALI_94_SEG_12_</v>
          </cell>
          <cell r="AU22">
            <v>1</v>
          </cell>
          <cell r="AV22" t="str">
            <v>No Seleccionada</v>
          </cell>
        </row>
        <row r="23">
          <cell r="A23" t="b">
            <v>0</v>
          </cell>
          <cell r="B23" t="str">
            <v>5to_Evento_973_V2_AAA_17512920.xlsm</v>
          </cell>
          <cell r="C23">
            <v>94</v>
          </cell>
          <cell r="D23">
            <v>2087</v>
          </cell>
          <cell r="E23" t="str">
            <v>AAA Alimentando A Bogotá 2020 UT</v>
          </cell>
          <cell r="F23">
            <v>28</v>
          </cell>
          <cell r="G23" t="str">
            <v>CEREAL EMPACADO</v>
          </cell>
          <cell r="H23" t="str">
            <v>94 : Ponques de sabores sin relleno.</v>
          </cell>
          <cell r="I23">
            <v>13</v>
          </cell>
          <cell r="J23" t="str">
            <v>Sitio 1 : CARRERA 127#22G-18 INT 4 - Sitio 2 : SIBERIA KM 7.5 CELTA, LOTE 159 - Sitio 3 : CARRERA 68B #10A-18 - Sitio 4 : CALLE 24F#101B-15 - Sitio 5 : CARRERA 65B#10A-87 - Sitio 6 : AUTO MEDE KM 1,5 P INDUS FLORIDA BOD 23 - Sitio 7 : CARRERA 71 A BIS # 63D-38 -</v>
          </cell>
          <cell r="K23">
            <v>44835</v>
          </cell>
          <cell r="L23">
            <v>6487</v>
          </cell>
          <cell r="M23">
            <v>7878</v>
          </cell>
          <cell r="N23">
            <v>3654</v>
          </cell>
          <cell r="O23">
            <v>282</v>
          </cell>
          <cell r="P23">
            <v>505</v>
          </cell>
          <cell r="Q23">
            <v>0</v>
          </cell>
          <cell r="R23">
            <v>505</v>
          </cell>
          <cell r="S23">
            <v>1006</v>
          </cell>
          <cell r="T23">
            <v>0</v>
          </cell>
          <cell r="U23">
            <v>1006</v>
          </cell>
          <cell r="V23">
            <v>1006</v>
          </cell>
          <cell r="W23">
            <v>0</v>
          </cell>
          <cell r="X23">
            <v>1006</v>
          </cell>
          <cell r="Y23">
            <v>1006</v>
          </cell>
          <cell r="Z23">
            <v>0</v>
          </cell>
          <cell r="AA23">
            <v>1006</v>
          </cell>
          <cell r="AB23">
            <v>15160819</v>
          </cell>
          <cell r="AC23" t="str">
            <v>Registro Valido</v>
          </cell>
          <cell r="AD23">
            <v>505</v>
          </cell>
          <cell r="AE23">
            <v>505</v>
          </cell>
          <cell r="AF23">
            <v>1006</v>
          </cell>
          <cell r="AG23">
            <v>1006</v>
          </cell>
          <cell r="AH23">
            <v>505</v>
          </cell>
          <cell r="AI23">
            <v>505</v>
          </cell>
          <cell r="AJ23">
            <v>1006</v>
          </cell>
          <cell r="AK23">
            <v>1006</v>
          </cell>
          <cell r="AM23" t="str">
            <v>ALI_94_SEG_13</v>
          </cell>
          <cell r="AN23" t="str">
            <v>ALI_94_SEG_13_VAL_15160819</v>
          </cell>
          <cell r="AO23">
            <v>5</v>
          </cell>
          <cell r="AP23">
            <v>8971152.7999999989</v>
          </cell>
          <cell r="AQ23" t="b">
            <v>0</v>
          </cell>
          <cell r="AR23" t="str">
            <v/>
          </cell>
          <cell r="AS23" t="str">
            <v/>
          </cell>
          <cell r="AT23" t="str">
            <v>ALI_94_SEG_13_</v>
          </cell>
          <cell r="AU23">
            <v>1</v>
          </cell>
          <cell r="AV23" t="str">
            <v>No Seleccionada</v>
          </cell>
        </row>
        <row r="24">
          <cell r="A24" t="b">
            <v>0</v>
          </cell>
          <cell r="B24" t="str">
            <v>5to_Evento_973_V2_AAA_17512920.xlsm</v>
          </cell>
          <cell r="C24">
            <v>94</v>
          </cell>
          <cell r="D24">
            <v>2087</v>
          </cell>
          <cell r="E24" t="str">
            <v>AAA Alimentando A Bogotá 2020 UT</v>
          </cell>
          <cell r="F24">
            <v>29</v>
          </cell>
          <cell r="G24" t="str">
            <v>CEREAL EMPACADO</v>
          </cell>
          <cell r="H24" t="str">
            <v>94 : Ponques de sabores sin relleno.</v>
          </cell>
          <cell r="I24">
            <v>14</v>
          </cell>
          <cell r="J24" t="str">
            <v>Sitio 1 : CARRERA 127#22G-18 INT 4 - Sitio 2 : SIBERIA KM 7.5 CELTA, LOTE 159 - Sitio 3 : CARRERA 68B #10A-18 - Sitio 4 : CALLE 24F#101B-15 - Sitio 5 : CARRERA 65B#10A-87 - Sitio 6 : AUTO MEDE KM 1,5 P INDUS FLORIDA BOD 23 - Sitio 7 : CARRERA 71 A BIS # 63D-38 -</v>
          </cell>
          <cell r="K24">
            <v>44835</v>
          </cell>
          <cell r="L24">
            <v>6428</v>
          </cell>
          <cell r="M24">
            <v>7806</v>
          </cell>
          <cell r="N24">
            <v>3621</v>
          </cell>
          <cell r="O24">
            <v>279</v>
          </cell>
          <cell r="P24">
            <v>505</v>
          </cell>
          <cell r="Q24">
            <v>0</v>
          </cell>
          <cell r="R24">
            <v>505</v>
          </cell>
          <cell r="S24">
            <v>1006</v>
          </cell>
          <cell r="T24">
            <v>0</v>
          </cell>
          <cell r="U24">
            <v>1006</v>
          </cell>
          <cell r="V24">
            <v>1006</v>
          </cell>
          <cell r="W24">
            <v>0</v>
          </cell>
          <cell r="X24">
            <v>1006</v>
          </cell>
          <cell r="Y24">
            <v>1006</v>
          </cell>
          <cell r="Z24">
            <v>0</v>
          </cell>
          <cell r="AA24">
            <v>1006</v>
          </cell>
          <cell r="AB24">
            <v>15022376</v>
          </cell>
          <cell r="AC24" t="str">
            <v>Registro Valido</v>
          </cell>
          <cell r="AD24">
            <v>505</v>
          </cell>
          <cell r="AE24">
            <v>505</v>
          </cell>
          <cell r="AF24">
            <v>1006</v>
          </cell>
          <cell r="AG24">
            <v>1006</v>
          </cell>
          <cell r="AH24">
            <v>505</v>
          </cell>
          <cell r="AI24">
            <v>505</v>
          </cell>
          <cell r="AJ24">
            <v>1006</v>
          </cell>
          <cell r="AK24">
            <v>1006</v>
          </cell>
          <cell r="AM24" t="str">
            <v>ALI_94_SEG_14</v>
          </cell>
          <cell r="AN24" t="str">
            <v>ALI_94_SEG_14_VAL_15022376</v>
          </cell>
          <cell r="AO24">
            <v>5</v>
          </cell>
          <cell r="AP24">
            <v>8889256</v>
          </cell>
          <cell r="AQ24" t="b">
            <v>0</v>
          </cell>
          <cell r="AR24" t="str">
            <v/>
          </cell>
          <cell r="AS24" t="str">
            <v/>
          </cell>
          <cell r="AT24" t="str">
            <v>ALI_94_SEG_14_</v>
          </cell>
          <cell r="AU24">
            <v>1</v>
          </cell>
          <cell r="AV24" t="str">
            <v>No Seleccionada</v>
          </cell>
        </row>
        <row r="25">
          <cell r="A25" t="b">
            <v>0</v>
          </cell>
          <cell r="B25" t="str">
            <v>5to_Evento_973_V2_AAA_17512920.xlsm</v>
          </cell>
          <cell r="C25">
            <v>94</v>
          </cell>
          <cell r="D25">
            <v>2087</v>
          </cell>
          <cell r="E25" t="str">
            <v>AAA Alimentando A Bogotá 2020 UT</v>
          </cell>
          <cell r="F25">
            <v>30</v>
          </cell>
          <cell r="G25" t="str">
            <v>CEREAL EMPACADO</v>
          </cell>
          <cell r="H25" t="str">
            <v>94 : Ponques de sabores sin relleno.</v>
          </cell>
          <cell r="I25">
            <v>15</v>
          </cell>
          <cell r="J25" t="str">
            <v>Sitio 1 : CARRERA 127#22G-18 INT 4 - Sitio 2 : SIBERIA KM 7.5 CELTA, LOTE 159 - Sitio 3 : CARRERA 68B #10A-18 - Sitio 4 : CALLE 24F#101B-15 - Sitio 5 : CARRERA 65B#10A-87 - Sitio 6 : AUTO MEDE KM 1,5 P INDUS FLORIDA BOD 23 - Sitio 7 : CARRERA 71 A BIS # 63D-38 -</v>
          </cell>
          <cell r="K25">
            <v>44835</v>
          </cell>
          <cell r="L25">
            <v>6076</v>
          </cell>
          <cell r="M25">
            <v>7376</v>
          </cell>
          <cell r="N25">
            <v>3422</v>
          </cell>
          <cell r="O25">
            <v>265</v>
          </cell>
          <cell r="P25">
            <v>505</v>
          </cell>
          <cell r="Q25">
            <v>0</v>
          </cell>
          <cell r="R25">
            <v>505</v>
          </cell>
          <cell r="S25">
            <v>1006</v>
          </cell>
          <cell r="T25">
            <v>0</v>
          </cell>
          <cell r="U25">
            <v>1006</v>
          </cell>
          <cell r="V25">
            <v>1006</v>
          </cell>
          <cell r="W25">
            <v>0</v>
          </cell>
          <cell r="X25">
            <v>1006</v>
          </cell>
          <cell r="Y25">
            <v>1006</v>
          </cell>
          <cell r="Z25">
            <v>0</v>
          </cell>
          <cell r="AA25">
            <v>1006</v>
          </cell>
          <cell r="AB25">
            <v>14197758</v>
          </cell>
          <cell r="AC25" t="str">
            <v>Registro Valido</v>
          </cell>
          <cell r="AD25">
            <v>505</v>
          </cell>
          <cell r="AE25">
            <v>505</v>
          </cell>
          <cell r="AF25">
            <v>1006</v>
          </cell>
          <cell r="AG25">
            <v>1006</v>
          </cell>
          <cell r="AH25">
            <v>505</v>
          </cell>
          <cell r="AI25">
            <v>505</v>
          </cell>
          <cell r="AJ25">
            <v>1006</v>
          </cell>
          <cell r="AK25">
            <v>1006</v>
          </cell>
          <cell r="AM25" t="str">
            <v>ALI_94_SEG_15</v>
          </cell>
          <cell r="AN25" t="str">
            <v>ALI_94_SEG_15_VAL_14197758</v>
          </cell>
          <cell r="AO25">
            <v>5</v>
          </cell>
          <cell r="AP25">
            <v>8401905.5999999996</v>
          </cell>
          <cell r="AQ25" t="b">
            <v>0</v>
          </cell>
          <cell r="AR25" t="str">
            <v/>
          </cell>
          <cell r="AS25" t="str">
            <v/>
          </cell>
          <cell r="AT25" t="str">
            <v>ALI_94_SEG_15_</v>
          </cell>
          <cell r="AU25">
            <v>1</v>
          </cell>
          <cell r="AV25" t="str">
            <v>No Seleccionada</v>
          </cell>
        </row>
        <row r="26">
          <cell r="A26" t="str">
            <v>ALI_118_SEG_1</v>
          </cell>
          <cell r="B26" t="str">
            <v>5to_Evento_973_V2_AAA_17512920.xlsm</v>
          </cell>
          <cell r="C26">
            <v>118</v>
          </cell>
          <cell r="D26">
            <v>2087</v>
          </cell>
          <cell r="E26" t="str">
            <v>AAA Alimentando A Bogotá 2020 UT</v>
          </cell>
          <cell r="F26">
            <v>31</v>
          </cell>
          <cell r="G26" t="str">
            <v>CEREAL EMPACADO</v>
          </cell>
          <cell r="H26" t="str">
            <v>118 : Palito de queso.</v>
          </cell>
          <cell r="I26">
            <v>1</v>
          </cell>
          <cell r="J26" t="str">
            <v>Sitio 1 : CARRERA 127#22G-18 INT 4 - Sitio 2 : SIBERIA KM 7.5 CELTA, LOTE 159 - Sitio 3 : CARRERA 68B #10A-18 - Sitio 4 : CALLE 24F#101B-15 - Sitio 5 : CARRERA 65B#10A-87 - Sitio 6 : AUTO MEDE KM 1,5 P INDUS FLORIDA BOD 23 - Sitio 7 : CARRERA 71 A BIS # 63D-38 -</v>
          </cell>
          <cell r="K26">
            <v>44835</v>
          </cell>
          <cell r="L26">
            <v>6696</v>
          </cell>
          <cell r="M26">
            <v>8192</v>
          </cell>
          <cell r="N26">
            <v>4369</v>
          </cell>
          <cell r="O26">
            <v>273</v>
          </cell>
          <cell r="P26">
            <v>735</v>
          </cell>
          <cell r="Q26">
            <v>0.2</v>
          </cell>
          <cell r="R26">
            <v>588</v>
          </cell>
          <cell r="S26">
            <v>979</v>
          </cell>
          <cell r="T26">
            <v>0.2</v>
          </cell>
          <cell r="U26">
            <v>783.2</v>
          </cell>
          <cell r="V26">
            <v>1305</v>
          </cell>
          <cell r="W26">
            <v>0.2</v>
          </cell>
          <cell r="X26">
            <v>1044</v>
          </cell>
          <cell r="Y26">
            <v>1305</v>
          </cell>
          <cell r="Z26">
            <v>0.2</v>
          </cell>
          <cell r="AA26">
            <v>1044</v>
          </cell>
          <cell r="AB26">
            <v>15199470.4</v>
          </cell>
          <cell r="AC26" t="str">
            <v>Registro Valido</v>
          </cell>
          <cell r="AD26">
            <v>735</v>
          </cell>
          <cell r="AE26">
            <v>979</v>
          </cell>
          <cell r="AF26">
            <v>1305</v>
          </cell>
          <cell r="AG26">
            <v>1305</v>
          </cell>
          <cell r="AH26">
            <v>735</v>
          </cell>
          <cell r="AI26">
            <v>979</v>
          </cell>
          <cell r="AJ26">
            <v>1305</v>
          </cell>
          <cell r="AK26">
            <v>1305</v>
          </cell>
          <cell r="AM26" t="str">
            <v>ALI_118_SEG_1</v>
          </cell>
          <cell r="AN26" t="str">
            <v>ALI_118_SEG_1_VAL_15199470.4</v>
          </cell>
          <cell r="AO26">
            <v>4</v>
          </cell>
          <cell r="AP26">
            <v>15199470.4</v>
          </cell>
          <cell r="AQ26" t="b">
            <v>1</v>
          </cell>
          <cell r="AR26" t="str">
            <v/>
          </cell>
          <cell r="AS26" t="str">
            <v>X</v>
          </cell>
          <cell r="AT26" t="str">
            <v>ALI_118_SEG_1_X</v>
          </cell>
          <cell r="AU26">
            <v>1</v>
          </cell>
          <cell r="AV26" t="str">
            <v>Cotizacion Seleccionada</v>
          </cell>
        </row>
        <row r="27">
          <cell r="A27" t="str">
            <v>ALI_118_SEG_2</v>
          </cell>
          <cell r="B27" t="str">
            <v>5to_Evento_973_V2_AAA_17512920.xlsm</v>
          </cell>
          <cell r="C27">
            <v>118</v>
          </cell>
          <cell r="D27">
            <v>2087</v>
          </cell>
          <cell r="E27" t="str">
            <v>AAA Alimentando A Bogotá 2020 UT</v>
          </cell>
          <cell r="F27">
            <v>32</v>
          </cell>
          <cell r="G27" t="str">
            <v>CEREAL EMPACADO</v>
          </cell>
          <cell r="H27" t="str">
            <v>118 : Palito de queso.</v>
          </cell>
          <cell r="I27">
            <v>2</v>
          </cell>
          <cell r="J27" t="str">
            <v>Sitio 1 : CARRERA 127#22G-18 INT 4 - Sitio 2 : SIBERIA KM 7.5 CELTA, LOTE 159 - Sitio 3 : CARRERA 68B #10A-18 - Sitio 4 : CALLE 24F#101B-15 - Sitio 5 : CARRERA 65B#10A-87 - Sitio 6 : AUTO MEDE KM 1,5 P INDUS FLORIDA BOD 23 - Sitio 7 : CARRERA 71 A BIS # 63D-38 -</v>
          </cell>
          <cell r="K27">
            <v>44835</v>
          </cell>
          <cell r="L27">
            <v>6847</v>
          </cell>
          <cell r="M27">
            <v>8377</v>
          </cell>
          <cell r="N27">
            <v>4468</v>
          </cell>
          <cell r="O27">
            <v>279</v>
          </cell>
          <cell r="P27">
            <v>735</v>
          </cell>
          <cell r="Q27">
            <v>0.2</v>
          </cell>
          <cell r="R27">
            <v>588</v>
          </cell>
          <cell r="S27">
            <v>979</v>
          </cell>
          <cell r="T27">
            <v>0.2</v>
          </cell>
          <cell r="U27">
            <v>783.2</v>
          </cell>
          <cell r="V27">
            <v>1305</v>
          </cell>
          <cell r="W27">
            <v>0.2</v>
          </cell>
          <cell r="X27">
            <v>1044</v>
          </cell>
          <cell r="Y27">
            <v>1305</v>
          </cell>
          <cell r="Z27">
            <v>0.2</v>
          </cell>
          <cell r="AA27">
            <v>1044</v>
          </cell>
          <cell r="AB27">
            <v>15542770.4</v>
          </cell>
          <cell r="AC27" t="str">
            <v>Registro Valido</v>
          </cell>
          <cell r="AD27">
            <v>735</v>
          </cell>
          <cell r="AE27">
            <v>979</v>
          </cell>
          <cell r="AF27">
            <v>1305</v>
          </cell>
          <cell r="AG27">
            <v>1305</v>
          </cell>
          <cell r="AH27">
            <v>735</v>
          </cell>
          <cell r="AI27">
            <v>979</v>
          </cell>
          <cell r="AJ27">
            <v>1305</v>
          </cell>
          <cell r="AK27">
            <v>1305</v>
          </cell>
          <cell r="AM27" t="str">
            <v>ALI_118_SEG_2</v>
          </cell>
          <cell r="AN27" t="str">
            <v>ALI_118_SEG_2_VAL_15542770.4</v>
          </cell>
          <cell r="AO27">
            <v>4</v>
          </cell>
          <cell r="AP27">
            <v>15542770.4</v>
          </cell>
          <cell r="AQ27" t="b">
            <v>1</v>
          </cell>
          <cell r="AR27" t="str">
            <v/>
          </cell>
          <cell r="AS27" t="str">
            <v>X</v>
          </cell>
          <cell r="AT27" t="str">
            <v>ALI_118_SEG_2_X</v>
          </cell>
          <cell r="AU27">
            <v>1</v>
          </cell>
          <cell r="AV27" t="str">
            <v>Cotizacion Seleccionada</v>
          </cell>
        </row>
        <row r="28">
          <cell r="A28" t="str">
            <v>ALI_118_SEG_3</v>
          </cell>
          <cell r="B28" t="str">
            <v>5to_Evento_973_V2_AAA_17512920.xlsm</v>
          </cell>
          <cell r="C28">
            <v>118</v>
          </cell>
          <cell r="D28">
            <v>2087</v>
          </cell>
          <cell r="E28" t="str">
            <v>AAA Alimentando A Bogotá 2020 UT</v>
          </cell>
          <cell r="F28">
            <v>33</v>
          </cell>
          <cell r="G28" t="str">
            <v>CEREAL EMPACADO</v>
          </cell>
          <cell r="H28" t="str">
            <v>118 : Palito de queso.</v>
          </cell>
          <cell r="I28">
            <v>3</v>
          </cell>
          <cell r="J28" t="str">
            <v>Sitio 1 : CARRERA 127#22G-18 INT 4 - Sitio 2 : SIBERIA KM 7.5 CELTA, LOTE 159 - Sitio 3 : CARRERA 68B #10A-18 - Sitio 4 : CALLE 24F#101B-15 - Sitio 5 : CARRERA 65B#10A-87 - Sitio 6 : AUTO MEDE KM 1,5 P INDUS FLORIDA BOD 23 - Sitio 7 : CARRERA 71 A BIS # 63D-38 -</v>
          </cell>
          <cell r="K28">
            <v>44835</v>
          </cell>
          <cell r="L28">
            <v>6806</v>
          </cell>
          <cell r="M28">
            <v>8327</v>
          </cell>
          <cell r="N28">
            <v>4441</v>
          </cell>
          <cell r="O28">
            <v>277</v>
          </cell>
          <cell r="P28">
            <v>735</v>
          </cell>
          <cell r="Q28">
            <v>0.2</v>
          </cell>
          <cell r="R28">
            <v>588</v>
          </cell>
          <cell r="S28">
            <v>979</v>
          </cell>
          <cell r="T28">
            <v>0.2</v>
          </cell>
          <cell r="U28">
            <v>783.2</v>
          </cell>
          <cell r="V28">
            <v>1305</v>
          </cell>
          <cell r="W28">
            <v>0.2</v>
          </cell>
          <cell r="X28">
            <v>1044</v>
          </cell>
          <cell r="Y28">
            <v>1305</v>
          </cell>
          <cell r="Z28">
            <v>0.2</v>
          </cell>
          <cell r="AA28">
            <v>1044</v>
          </cell>
          <cell r="AB28">
            <v>15449226.4</v>
          </cell>
          <cell r="AC28" t="str">
            <v>Registro Valido</v>
          </cell>
          <cell r="AD28">
            <v>735</v>
          </cell>
          <cell r="AE28">
            <v>979</v>
          </cell>
          <cell r="AF28">
            <v>1305</v>
          </cell>
          <cell r="AG28">
            <v>1305</v>
          </cell>
          <cell r="AH28">
            <v>735</v>
          </cell>
          <cell r="AI28">
            <v>979</v>
          </cell>
          <cell r="AJ28">
            <v>1305</v>
          </cell>
          <cell r="AK28">
            <v>1305</v>
          </cell>
          <cell r="AM28" t="str">
            <v>ALI_118_SEG_3</v>
          </cell>
          <cell r="AN28" t="str">
            <v>ALI_118_SEG_3_VAL_15449226.4</v>
          </cell>
          <cell r="AO28">
            <v>4</v>
          </cell>
          <cell r="AP28">
            <v>15449226.4</v>
          </cell>
          <cell r="AQ28" t="b">
            <v>1</v>
          </cell>
          <cell r="AR28" t="str">
            <v/>
          </cell>
          <cell r="AS28" t="str">
            <v>X</v>
          </cell>
          <cell r="AT28" t="str">
            <v>ALI_118_SEG_3_X</v>
          </cell>
          <cell r="AU28">
            <v>1</v>
          </cell>
          <cell r="AV28" t="str">
            <v>Cotizacion Seleccionada</v>
          </cell>
        </row>
        <row r="29">
          <cell r="A29" t="str">
            <v>ALI_118_SEG_4</v>
          </cell>
          <cell r="B29" t="str">
            <v>5to_Evento_973_V2_AAA_17512920.xlsm</v>
          </cell>
          <cell r="C29">
            <v>118</v>
          </cell>
          <cell r="D29">
            <v>2087</v>
          </cell>
          <cell r="E29" t="str">
            <v>AAA Alimentando A Bogotá 2020 UT</v>
          </cell>
          <cell r="F29">
            <v>34</v>
          </cell>
          <cell r="G29" t="str">
            <v>CEREAL EMPACADO</v>
          </cell>
          <cell r="H29" t="str">
            <v>118 : Palito de queso.</v>
          </cell>
          <cell r="I29">
            <v>4</v>
          </cell>
          <cell r="J29" t="str">
            <v>Sitio 1 : CARRERA 127#22G-18 INT 4 - Sitio 2 : SIBERIA KM 7.5 CELTA, LOTE 159 - Sitio 3 : CARRERA 68B #10A-18 - Sitio 4 : CALLE 24F#101B-15 - Sitio 5 : CARRERA 65B#10A-87 - Sitio 6 : AUTO MEDE KM 1,5 P INDUS FLORIDA BOD 23 - Sitio 7 : CARRERA 71 A BIS # 63D-38 -</v>
          </cell>
          <cell r="K29">
            <v>44835</v>
          </cell>
          <cell r="L29">
            <v>7252</v>
          </cell>
          <cell r="M29">
            <v>8871</v>
          </cell>
          <cell r="N29">
            <v>4731</v>
          </cell>
          <cell r="O29">
            <v>296</v>
          </cell>
          <cell r="P29">
            <v>735</v>
          </cell>
          <cell r="Q29">
            <v>0.2</v>
          </cell>
          <cell r="R29">
            <v>588</v>
          </cell>
          <cell r="S29">
            <v>979</v>
          </cell>
          <cell r="T29">
            <v>0.2</v>
          </cell>
          <cell r="U29">
            <v>783.2</v>
          </cell>
          <cell r="V29">
            <v>1305</v>
          </cell>
          <cell r="W29">
            <v>0.2</v>
          </cell>
          <cell r="X29">
            <v>1044</v>
          </cell>
          <cell r="Y29">
            <v>1305</v>
          </cell>
          <cell r="Z29">
            <v>0.2</v>
          </cell>
          <cell r="AA29">
            <v>1044</v>
          </cell>
          <cell r="AB29">
            <v>16460131.199999999</v>
          </cell>
          <cell r="AC29" t="str">
            <v>Registro Valido</v>
          </cell>
          <cell r="AD29">
            <v>735</v>
          </cell>
          <cell r="AE29">
            <v>979</v>
          </cell>
          <cell r="AF29">
            <v>1305</v>
          </cell>
          <cell r="AG29">
            <v>1305</v>
          </cell>
          <cell r="AH29">
            <v>735</v>
          </cell>
          <cell r="AI29">
            <v>979</v>
          </cell>
          <cell r="AJ29">
            <v>1305</v>
          </cell>
          <cell r="AK29">
            <v>1305</v>
          </cell>
          <cell r="AM29" t="str">
            <v>ALI_118_SEG_4</v>
          </cell>
          <cell r="AN29" t="str">
            <v>ALI_118_SEG_4_VAL_16460131.2</v>
          </cell>
          <cell r="AO29">
            <v>4</v>
          </cell>
          <cell r="AP29">
            <v>16460131.199999999</v>
          </cell>
          <cell r="AQ29" t="b">
            <v>1</v>
          </cell>
          <cell r="AR29" t="str">
            <v/>
          </cell>
          <cell r="AS29" t="str">
            <v>X</v>
          </cell>
          <cell r="AT29" t="str">
            <v>ALI_118_SEG_4_X</v>
          </cell>
          <cell r="AU29">
            <v>1</v>
          </cell>
          <cell r="AV29" t="str">
            <v>Cotizacion Seleccionada</v>
          </cell>
        </row>
        <row r="30">
          <cell r="A30" t="str">
            <v>ALI_118_SEG_5</v>
          </cell>
          <cell r="B30" t="str">
            <v>5to_Evento_973_V2_AAA_17512920.xlsm</v>
          </cell>
          <cell r="C30">
            <v>118</v>
          </cell>
          <cell r="D30">
            <v>2087</v>
          </cell>
          <cell r="E30" t="str">
            <v>AAA Alimentando A Bogotá 2020 UT</v>
          </cell>
          <cell r="F30">
            <v>35</v>
          </cell>
          <cell r="G30" t="str">
            <v>CEREAL EMPACADO</v>
          </cell>
          <cell r="H30" t="str">
            <v>118 : Palito de queso.</v>
          </cell>
          <cell r="I30">
            <v>5</v>
          </cell>
          <cell r="J30" t="str">
            <v>Sitio 1 : CARRERA 127#22G-18 INT 4 - Sitio 2 : SIBERIA KM 7.5 CELTA, LOTE 159 - Sitio 3 : CARRERA 68B #10A-18 - Sitio 4 : CALLE 24F#101B-15 - Sitio 5 : CARRERA 65B#10A-87 - Sitio 6 : AUTO MEDE KM 1,5 P INDUS FLORIDA BOD 23 - Sitio 7 : CARRERA 71 A BIS # 63D-38 -</v>
          </cell>
          <cell r="K30">
            <v>44835</v>
          </cell>
          <cell r="L30">
            <v>6741</v>
          </cell>
          <cell r="M30">
            <v>8248</v>
          </cell>
          <cell r="N30">
            <v>4399</v>
          </cell>
          <cell r="O30">
            <v>275</v>
          </cell>
          <cell r="P30">
            <v>735</v>
          </cell>
          <cell r="Q30">
            <v>0.2</v>
          </cell>
          <cell r="R30">
            <v>588</v>
          </cell>
          <cell r="S30">
            <v>979</v>
          </cell>
          <cell r="T30">
            <v>0.2</v>
          </cell>
          <cell r="U30">
            <v>783.2</v>
          </cell>
          <cell r="V30">
            <v>1305</v>
          </cell>
          <cell r="W30">
            <v>0.2</v>
          </cell>
          <cell r="X30">
            <v>1044</v>
          </cell>
          <cell r="Y30">
            <v>1305</v>
          </cell>
          <cell r="Z30">
            <v>0.2</v>
          </cell>
          <cell r="AA30">
            <v>1044</v>
          </cell>
          <cell r="AB30">
            <v>15303197.600000001</v>
          </cell>
          <cell r="AC30" t="str">
            <v>Registro Valido</v>
          </cell>
          <cell r="AD30">
            <v>735</v>
          </cell>
          <cell r="AE30">
            <v>979</v>
          </cell>
          <cell r="AF30">
            <v>1305</v>
          </cell>
          <cell r="AG30">
            <v>1305</v>
          </cell>
          <cell r="AH30">
            <v>735</v>
          </cell>
          <cell r="AI30">
            <v>979</v>
          </cell>
          <cell r="AJ30">
            <v>1305</v>
          </cell>
          <cell r="AK30">
            <v>1305</v>
          </cell>
          <cell r="AM30" t="str">
            <v>ALI_118_SEG_5</v>
          </cell>
          <cell r="AN30" t="str">
            <v>ALI_118_SEG_5_VAL_15303197.6</v>
          </cell>
          <cell r="AO30">
            <v>4</v>
          </cell>
          <cell r="AP30">
            <v>15303197.600000001</v>
          </cell>
          <cell r="AQ30" t="b">
            <v>1</v>
          </cell>
          <cell r="AR30" t="str">
            <v/>
          </cell>
          <cell r="AS30" t="str">
            <v>X</v>
          </cell>
          <cell r="AT30" t="str">
            <v>ALI_118_SEG_5_X</v>
          </cell>
          <cell r="AU30">
            <v>1</v>
          </cell>
          <cell r="AV30" t="str">
            <v>Cotizacion Seleccionada</v>
          </cell>
        </row>
        <row r="31">
          <cell r="A31" t="str">
            <v>ALI_118_SEG_6</v>
          </cell>
          <cell r="B31" t="str">
            <v>5to_Evento_973_V2_AAA_17512920.xlsm</v>
          </cell>
          <cell r="C31">
            <v>118</v>
          </cell>
          <cell r="D31">
            <v>2087</v>
          </cell>
          <cell r="E31" t="str">
            <v>AAA Alimentando A Bogotá 2020 UT</v>
          </cell>
          <cell r="F31">
            <v>36</v>
          </cell>
          <cell r="G31" t="str">
            <v>CEREAL EMPACADO</v>
          </cell>
          <cell r="H31" t="str">
            <v>118 : Palito de queso.</v>
          </cell>
          <cell r="I31">
            <v>6</v>
          </cell>
          <cell r="J31" t="str">
            <v>Sitio 1 : CARRERA 127#22G-18 INT 4 - Sitio 2 : SIBERIA KM 7.5 CELTA, LOTE 159 - Sitio 3 : CARRERA 68B #10A-18 - Sitio 4 : CALLE 24F#101B-15 - Sitio 5 : CARRERA 65B#10A-87 - Sitio 6 : AUTO MEDE KM 1,5 P INDUS FLORIDA BOD 23 - Sitio 7 : CARRERA 71 A BIS # 63D-38 -</v>
          </cell>
          <cell r="K31">
            <v>44835</v>
          </cell>
          <cell r="L31">
            <v>7296</v>
          </cell>
          <cell r="M31">
            <v>8928</v>
          </cell>
          <cell r="N31">
            <v>4760</v>
          </cell>
          <cell r="O31">
            <v>298</v>
          </cell>
          <cell r="P31">
            <v>735</v>
          </cell>
          <cell r="Q31">
            <v>0.2</v>
          </cell>
          <cell r="R31">
            <v>588</v>
          </cell>
          <cell r="S31">
            <v>979</v>
          </cell>
          <cell r="T31">
            <v>0.2</v>
          </cell>
          <cell r="U31">
            <v>783.2</v>
          </cell>
          <cell r="V31">
            <v>1305</v>
          </cell>
          <cell r="W31">
            <v>0.2</v>
          </cell>
          <cell r="X31">
            <v>1044</v>
          </cell>
          <cell r="Y31">
            <v>1305</v>
          </cell>
          <cell r="Z31">
            <v>0.2</v>
          </cell>
          <cell r="AA31">
            <v>1044</v>
          </cell>
          <cell r="AB31">
            <v>16563009.600000001</v>
          </cell>
          <cell r="AC31" t="str">
            <v>Registro Valido</v>
          </cell>
          <cell r="AD31">
            <v>735</v>
          </cell>
          <cell r="AE31">
            <v>979</v>
          </cell>
          <cell r="AF31">
            <v>1305</v>
          </cell>
          <cell r="AG31">
            <v>1305</v>
          </cell>
          <cell r="AH31">
            <v>735</v>
          </cell>
          <cell r="AI31">
            <v>979</v>
          </cell>
          <cell r="AJ31">
            <v>1305</v>
          </cell>
          <cell r="AK31">
            <v>1305</v>
          </cell>
          <cell r="AM31" t="str">
            <v>ALI_118_SEG_6</v>
          </cell>
          <cell r="AN31" t="str">
            <v>ALI_118_SEG_6_VAL_16563009.6</v>
          </cell>
          <cell r="AO31">
            <v>4</v>
          </cell>
          <cell r="AP31">
            <v>16563009.600000001</v>
          </cell>
          <cell r="AQ31" t="b">
            <v>1</v>
          </cell>
          <cell r="AR31" t="str">
            <v/>
          </cell>
          <cell r="AS31" t="str">
            <v>X</v>
          </cell>
          <cell r="AT31" t="str">
            <v>ALI_118_SEG_6_X</v>
          </cell>
          <cell r="AU31">
            <v>1</v>
          </cell>
          <cell r="AV31" t="str">
            <v>Cotizacion Seleccionada</v>
          </cell>
        </row>
        <row r="32">
          <cell r="A32" t="str">
            <v>ALI_118_SEG_7</v>
          </cell>
          <cell r="B32" t="str">
            <v>5to_Evento_973_V2_AAA_17512920.xlsm</v>
          </cell>
          <cell r="C32">
            <v>118</v>
          </cell>
          <cell r="D32">
            <v>2087</v>
          </cell>
          <cell r="E32" t="str">
            <v>AAA Alimentando A Bogotá 2020 UT</v>
          </cell>
          <cell r="F32">
            <v>37</v>
          </cell>
          <cell r="G32" t="str">
            <v>CEREAL EMPACADO</v>
          </cell>
          <cell r="H32" t="str">
            <v>118 : Palito de queso.</v>
          </cell>
          <cell r="I32">
            <v>7</v>
          </cell>
          <cell r="J32" t="str">
            <v>Sitio 1 : CARRERA 127#22G-18 INT 4 - Sitio 2 : SIBERIA KM 7.5 CELTA, LOTE 159 - Sitio 3 : CARRERA 68B #10A-18 - Sitio 4 : CALLE 24F#101B-15 - Sitio 5 : CARRERA 65B#10A-87 - Sitio 6 : AUTO MEDE KM 1,5 P INDUS FLORIDA BOD 23 - Sitio 7 : CARRERA 71 A BIS # 63D-38 -</v>
          </cell>
          <cell r="K32">
            <v>44835</v>
          </cell>
          <cell r="L32">
            <v>7451</v>
          </cell>
          <cell r="M32">
            <v>9117</v>
          </cell>
          <cell r="N32">
            <v>4861</v>
          </cell>
          <cell r="O32">
            <v>304</v>
          </cell>
          <cell r="P32">
            <v>735</v>
          </cell>
          <cell r="Q32">
            <v>0.16</v>
          </cell>
          <cell r="R32">
            <v>617.4</v>
          </cell>
          <cell r="S32">
            <v>979</v>
          </cell>
          <cell r="T32">
            <v>0.16</v>
          </cell>
          <cell r="U32">
            <v>822.36</v>
          </cell>
          <cell r="V32">
            <v>1305</v>
          </cell>
          <cell r="W32">
            <v>0.16</v>
          </cell>
          <cell r="X32">
            <v>1096.2</v>
          </cell>
          <cell r="Y32">
            <v>1305</v>
          </cell>
          <cell r="Z32">
            <v>0.16</v>
          </cell>
          <cell r="AA32">
            <v>1096.2</v>
          </cell>
          <cell r="AB32">
            <v>17759576.52</v>
          </cell>
          <cell r="AC32" t="str">
            <v>Registro Valido</v>
          </cell>
          <cell r="AD32">
            <v>735</v>
          </cell>
          <cell r="AE32">
            <v>979</v>
          </cell>
          <cell r="AF32">
            <v>1305</v>
          </cell>
          <cell r="AG32">
            <v>1305</v>
          </cell>
          <cell r="AH32">
            <v>735</v>
          </cell>
          <cell r="AI32">
            <v>979</v>
          </cell>
          <cell r="AJ32">
            <v>1305</v>
          </cell>
          <cell r="AK32">
            <v>1305</v>
          </cell>
          <cell r="AM32" t="str">
            <v>ALI_118_SEG_7</v>
          </cell>
          <cell r="AN32" t="str">
            <v>ALI_118_SEG_7_VAL_17759576.52</v>
          </cell>
          <cell r="AO32">
            <v>4</v>
          </cell>
          <cell r="AP32">
            <v>17759576.52</v>
          </cell>
          <cell r="AQ32" t="b">
            <v>1</v>
          </cell>
          <cell r="AR32" t="str">
            <v/>
          </cell>
          <cell r="AS32" t="str">
            <v>X</v>
          </cell>
          <cell r="AT32" t="str">
            <v>ALI_118_SEG_7_X</v>
          </cell>
          <cell r="AU32">
            <v>1</v>
          </cell>
          <cell r="AV32" t="str">
            <v>Cotizacion Seleccionada</v>
          </cell>
        </row>
        <row r="33">
          <cell r="A33" t="str">
            <v>ALI_118_SEG_8</v>
          </cell>
          <cell r="B33" t="str">
            <v>5to_Evento_973_V2_AAA_17512920.xlsm</v>
          </cell>
          <cell r="C33">
            <v>118</v>
          </cell>
          <cell r="D33">
            <v>2087</v>
          </cell>
          <cell r="E33" t="str">
            <v>AAA Alimentando A Bogotá 2020 UT</v>
          </cell>
          <cell r="F33">
            <v>38</v>
          </cell>
          <cell r="G33" t="str">
            <v>CEREAL EMPACADO</v>
          </cell>
          <cell r="H33" t="str">
            <v>118 : Palito de queso.</v>
          </cell>
          <cell r="I33">
            <v>8</v>
          </cell>
          <cell r="J33" t="str">
            <v>Sitio 1 : CARRERA 127#22G-18 INT 4 - Sitio 2 : SIBERIA KM 7.5 CELTA, LOTE 159 - Sitio 3 : CARRERA 68B #10A-18 - Sitio 4 : CALLE 24F#101B-15 - Sitio 5 : CARRERA 65B#10A-87 - Sitio 6 : AUTO MEDE KM 1,5 P INDUS FLORIDA BOD 23 - Sitio 7 : CARRERA 71 A BIS # 63D-38 -</v>
          </cell>
          <cell r="K33">
            <v>44835</v>
          </cell>
          <cell r="L33">
            <v>7191</v>
          </cell>
          <cell r="M33">
            <v>8798</v>
          </cell>
          <cell r="N33">
            <v>4692</v>
          </cell>
          <cell r="O33">
            <v>293</v>
          </cell>
          <cell r="P33">
            <v>735</v>
          </cell>
          <cell r="Q33">
            <v>0.16</v>
          </cell>
          <cell r="R33">
            <v>617.4</v>
          </cell>
          <cell r="S33">
            <v>979</v>
          </cell>
          <cell r="T33">
            <v>0.16</v>
          </cell>
          <cell r="U33">
            <v>822.36</v>
          </cell>
          <cell r="V33">
            <v>1305</v>
          </cell>
          <cell r="W33">
            <v>0.16</v>
          </cell>
          <cell r="X33">
            <v>1096.2</v>
          </cell>
          <cell r="Y33">
            <v>1305</v>
          </cell>
          <cell r="Z33">
            <v>0.16</v>
          </cell>
          <cell r="AA33">
            <v>1096.2</v>
          </cell>
          <cell r="AB33">
            <v>17139403.68</v>
          </cell>
          <cell r="AC33" t="str">
            <v>Registro Valido</v>
          </cell>
          <cell r="AD33">
            <v>735</v>
          </cell>
          <cell r="AE33">
            <v>979</v>
          </cell>
          <cell r="AF33">
            <v>1305</v>
          </cell>
          <cell r="AG33">
            <v>1305</v>
          </cell>
          <cell r="AH33">
            <v>735</v>
          </cell>
          <cell r="AI33">
            <v>979</v>
          </cell>
          <cell r="AJ33">
            <v>1305</v>
          </cell>
          <cell r="AK33">
            <v>1305</v>
          </cell>
          <cell r="AM33" t="str">
            <v>ALI_118_SEG_8</v>
          </cell>
          <cell r="AN33" t="str">
            <v>ALI_118_SEG_8_VAL_17139403.68</v>
          </cell>
          <cell r="AO33">
            <v>4</v>
          </cell>
          <cell r="AP33">
            <v>17139403.68</v>
          </cell>
          <cell r="AQ33" t="b">
            <v>1</v>
          </cell>
          <cell r="AR33" t="str">
            <v/>
          </cell>
          <cell r="AS33" t="str">
            <v>X</v>
          </cell>
          <cell r="AT33" t="str">
            <v>ALI_118_SEG_8_X</v>
          </cell>
          <cell r="AU33">
            <v>1</v>
          </cell>
          <cell r="AV33" t="str">
            <v>Cotizacion Seleccionada</v>
          </cell>
        </row>
        <row r="34">
          <cell r="A34" t="str">
            <v>ALI_118_SEG_9</v>
          </cell>
          <cell r="B34" t="str">
            <v>5to_Evento_973_V2_AAA_17512920.xlsm</v>
          </cell>
          <cell r="C34">
            <v>118</v>
          </cell>
          <cell r="D34">
            <v>2087</v>
          </cell>
          <cell r="E34" t="str">
            <v>AAA Alimentando A Bogotá 2020 UT</v>
          </cell>
          <cell r="F34">
            <v>39</v>
          </cell>
          <cell r="G34" t="str">
            <v>CEREAL EMPACADO</v>
          </cell>
          <cell r="H34" t="str">
            <v>118 : Palito de queso.</v>
          </cell>
          <cell r="I34">
            <v>9</v>
          </cell>
          <cell r="J34" t="str">
            <v>Sitio 1 : CARRERA 127#22G-18 INT 4 - Sitio 2 : SIBERIA KM 7.5 CELTA, LOTE 159 - Sitio 3 : CARRERA 68B #10A-18 - Sitio 4 : CALLE 24F#101B-15 - Sitio 5 : CARRERA 65B#10A-87 - Sitio 6 : AUTO MEDE KM 1,5 P INDUS FLORIDA BOD 23 - Sitio 7 : CARRERA 71 A BIS # 63D-38 -</v>
          </cell>
          <cell r="K34">
            <v>44835</v>
          </cell>
          <cell r="L34">
            <v>7268</v>
          </cell>
          <cell r="M34">
            <v>8893</v>
          </cell>
          <cell r="N34">
            <v>4742</v>
          </cell>
          <cell r="O34">
            <v>296</v>
          </cell>
          <cell r="P34">
            <v>735</v>
          </cell>
          <cell r="Q34">
            <v>0.16</v>
          </cell>
          <cell r="R34">
            <v>617.4</v>
          </cell>
          <cell r="S34">
            <v>979</v>
          </cell>
          <cell r="T34">
            <v>0.16</v>
          </cell>
          <cell r="U34">
            <v>822.36</v>
          </cell>
          <cell r="V34">
            <v>1305</v>
          </cell>
          <cell r="W34">
            <v>0.16</v>
          </cell>
          <cell r="X34">
            <v>1096.2</v>
          </cell>
          <cell r="Y34">
            <v>1305</v>
          </cell>
          <cell r="Z34">
            <v>0.16</v>
          </cell>
          <cell r="AA34">
            <v>1096.2</v>
          </cell>
          <cell r="AB34">
            <v>17323166.279999997</v>
          </cell>
          <cell r="AC34" t="str">
            <v>Registro Valido</v>
          </cell>
          <cell r="AD34">
            <v>735</v>
          </cell>
          <cell r="AE34">
            <v>979</v>
          </cell>
          <cell r="AF34">
            <v>1305</v>
          </cell>
          <cell r="AG34">
            <v>1305</v>
          </cell>
          <cell r="AH34">
            <v>735</v>
          </cell>
          <cell r="AI34">
            <v>979</v>
          </cell>
          <cell r="AJ34">
            <v>1305</v>
          </cell>
          <cell r="AK34">
            <v>1305</v>
          </cell>
          <cell r="AM34" t="str">
            <v>ALI_118_SEG_9</v>
          </cell>
          <cell r="AN34" t="str">
            <v>ALI_118_SEG_9_VAL_17323166.28</v>
          </cell>
          <cell r="AO34">
            <v>4</v>
          </cell>
          <cell r="AP34">
            <v>17323166.279999997</v>
          </cell>
          <cell r="AQ34" t="b">
            <v>1</v>
          </cell>
          <cell r="AR34" t="str">
            <v/>
          </cell>
          <cell r="AS34" t="str">
            <v>X</v>
          </cell>
          <cell r="AT34" t="str">
            <v>ALI_118_SEG_9_X</v>
          </cell>
          <cell r="AU34">
            <v>1</v>
          </cell>
          <cell r="AV34" t="str">
            <v>Cotizacion Seleccionada</v>
          </cell>
        </row>
        <row r="35">
          <cell r="A35" t="str">
            <v>ALI_118_SEG_10</v>
          </cell>
          <cell r="B35" t="str">
            <v>5to_Evento_973_V2_AAA_17512920.xlsm</v>
          </cell>
          <cell r="C35">
            <v>118</v>
          </cell>
          <cell r="D35">
            <v>2087</v>
          </cell>
          <cell r="E35" t="str">
            <v>AAA Alimentando A Bogotá 2020 UT</v>
          </cell>
          <cell r="F35">
            <v>40</v>
          </cell>
          <cell r="G35" t="str">
            <v>CEREAL EMPACADO</v>
          </cell>
          <cell r="H35" t="str">
            <v>118 : Palito de queso.</v>
          </cell>
          <cell r="I35">
            <v>10</v>
          </cell>
          <cell r="J35" t="str">
            <v>Sitio 1 : CARRERA 127#22G-18 INT 4 - Sitio 2 : SIBERIA KM 7.5 CELTA, LOTE 159 - Sitio 3 : CARRERA 68B #10A-18 - Sitio 4 : CALLE 24F#101B-15 - Sitio 5 : CARRERA 65B#10A-87 - Sitio 6 : AUTO MEDE KM 1,5 P INDUS FLORIDA BOD 23 - Sitio 7 : CARRERA 71 A BIS # 63D-38 -</v>
          </cell>
          <cell r="K35">
            <v>44835</v>
          </cell>
          <cell r="L35">
            <v>7277</v>
          </cell>
          <cell r="M35">
            <v>8907</v>
          </cell>
          <cell r="N35">
            <v>4749</v>
          </cell>
          <cell r="O35">
            <v>297</v>
          </cell>
          <cell r="P35">
            <v>735</v>
          </cell>
          <cell r="Q35">
            <v>0.16</v>
          </cell>
          <cell r="R35">
            <v>617.4</v>
          </cell>
          <cell r="S35">
            <v>979</v>
          </cell>
          <cell r="T35">
            <v>0.16</v>
          </cell>
          <cell r="U35">
            <v>822.36</v>
          </cell>
          <cell r="V35">
            <v>1305</v>
          </cell>
          <cell r="W35">
            <v>0.16</v>
          </cell>
          <cell r="X35">
            <v>1096.2</v>
          </cell>
          <cell r="Y35">
            <v>1305</v>
          </cell>
          <cell r="Z35">
            <v>0.16</v>
          </cell>
          <cell r="AA35">
            <v>1096.2</v>
          </cell>
          <cell r="AB35">
            <v>17349005.52</v>
          </cell>
          <cell r="AC35" t="str">
            <v>Registro Valido</v>
          </cell>
          <cell r="AD35">
            <v>735</v>
          </cell>
          <cell r="AE35">
            <v>979</v>
          </cell>
          <cell r="AF35">
            <v>1305</v>
          </cell>
          <cell r="AG35">
            <v>1305</v>
          </cell>
          <cell r="AH35">
            <v>735</v>
          </cell>
          <cell r="AI35">
            <v>979</v>
          </cell>
          <cell r="AJ35">
            <v>1305</v>
          </cell>
          <cell r="AK35">
            <v>1305</v>
          </cell>
          <cell r="AM35" t="str">
            <v>ALI_118_SEG_10</v>
          </cell>
          <cell r="AN35" t="str">
            <v>ALI_118_SEG_10_VAL_17349005.52</v>
          </cell>
          <cell r="AO35">
            <v>4</v>
          </cell>
          <cell r="AP35">
            <v>17349005.52</v>
          </cell>
          <cell r="AQ35" t="b">
            <v>1</v>
          </cell>
          <cell r="AR35" t="str">
            <v/>
          </cell>
          <cell r="AS35" t="str">
            <v>X</v>
          </cell>
          <cell r="AT35" t="str">
            <v>ALI_118_SEG_10_X</v>
          </cell>
          <cell r="AU35">
            <v>1</v>
          </cell>
          <cell r="AV35" t="str">
            <v>Cotizacion Seleccionada</v>
          </cell>
        </row>
        <row r="36">
          <cell r="A36" t="str">
            <v>ALI_118_SEG_11</v>
          </cell>
          <cell r="B36" t="str">
            <v>5to_Evento_973_V2_AAA_17512920.xlsm</v>
          </cell>
          <cell r="C36">
            <v>118</v>
          </cell>
          <cell r="D36">
            <v>2087</v>
          </cell>
          <cell r="E36" t="str">
            <v>AAA Alimentando A Bogotá 2020 UT</v>
          </cell>
          <cell r="F36">
            <v>41</v>
          </cell>
          <cell r="G36" t="str">
            <v>CEREAL EMPACADO</v>
          </cell>
          <cell r="H36" t="str">
            <v>118 : Palito de queso.</v>
          </cell>
          <cell r="I36">
            <v>11</v>
          </cell>
          <cell r="J36" t="str">
            <v>Sitio 1 : CARRERA 127#22G-18 INT 4 - Sitio 2 : SIBERIA KM 7.5 CELTA, LOTE 159 - Sitio 3 : CARRERA 68B #10A-18 - Sitio 4 : CALLE 24F#101B-15 - Sitio 5 : CARRERA 65B#10A-87 - Sitio 6 : AUTO MEDE KM 1,5 P INDUS FLORIDA BOD 23 - Sitio 7 : CARRERA 71 A BIS # 63D-38 -</v>
          </cell>
          <cell r="K36">
            <v>44835</v>
          </cell>
          <cell r="L36">
            <v>7168</v>
          </cell>
          <cell r="M36">
            <v>8771</v>
          </cell>
          <cell r="N36">
            <v>4678</v>
          </cell>
          <cell r="O36">
            <v>292</v>
          </cell>
          <cell r="P36">
            <v>735</v>
          </cell>
          <cell r="Q36">
            <v>0.14000000000000001</v>
          </cell>
          <cell r="R36">
            <v>632.1</v>
          </cell>
          <cell r="S36">
            <v>979</v>
          </cell>
          <cell r="T36">
            <v>0.14000000000000001</v>
          </cell>
          <cell r="U36">
            <v>841.94</v>
          </cell>
          <cell r="V36">
            <v>1305</v>
          </cell>
          <cell r="W36">
            <v>0.14000000000000001</v>
          </cell>
          <cell r="X36">
            <v>1122.3</v>
          </cell>
          <cell r="Y36">
            <v>1305</v>
          </cell>
          <cell r="Z36">
            <v>0.14000000000000001</v>
          </cell>
          <cell r="AA36">
            <v>1122.3</v>
          </cell>
          <cell r="AB36">
            <v>17493379.539999999</v>
          </cell>
          <cell r="AC36" t="str">
            <v>Registro Valido</v>
          </cell>
          <cell r="AD36">
            <v>735</v>
          </cell>
          <cell r="AE36">
            <v>979</v>
          </cell>
          <cell r="AF36">
            <v>1305</v>
          </cell>
          <cell r="AG36">
            <v>1305</v>
          </cell>
          <cell r="AH36">
            <v>735</v>
          </cell>
          <cell r="AI36">
            <v>979</v>
          </cell>
          <cell r="AJ36">
            <v>1305</v>
          </cell>
          <cell r="AK36">
            <v>1305</v>
          </cell>
          <cell r="AM36" t="str">
            <v>ALI_118_SEG_11</v>
          </cell>
          <cell r="AN36" t="str">
            <v>ALI_118_SEG_11_VAL_17493379.54</v>
          </cell>
          <cell r="AO36">
            <v>4</v>
          </cell>
          <cell r="AP36">
            <v>17493379.539999999</v>
          </cell>
          <cell r="AQ36" t="b">
            <v>1</v>
          </cell>
          <cell r="AR36" t="str">
            <v/>
          </cell>
          <cell r="AS36" t="str">
            <v>X</v>
          </cell>
          <cell r="AT36" t="str">
            <v>ALI_118_SEG_11_X</v>
          </cell>
          <cell r="AU36">
            <v>1</v>
          </cell>
          <cell r="AV36" t="str">
            <v>Cotizacion Seleccionada</v>
          </cell>
        </row>
        <row r="37">
          <cell r="A37" t="str">
            <v>ALI_118_SEG_12</v>
          </cell>
          <cell r="B37" t="str">
            <v>5to_Evento_973_V2_AAA_17512920.xlsm</v>
          </cell>
          <cell r="C37">
            <v>118</v>
          </cell>
          <cell r="D37">
            <v>2087</v>
          </cell>
          <cell r="E37" t="str">
            <v>AAA Alimentando A Bogotá 2020 UT</v>
          </cell>
          <cell r="F37">
            <v>42</v>
          </cell>
          <cell r="G37" t="str">
            <v>CEREAL EMPACADO</v>
          </cell>
          <cell r="H37" t="str">
            <v>118 : Palito de queso.</v>
          </cell>
          <cell r="I37">
            <v>12</v>
          </cell>
          <cell r="J37" t="str">
            <v>Sitio 1 : CARRERA 127#22G-18 INT 4 - Sitio 2 : SIBERIA KM 7.5 CELTA, LOTE 159 - Sitio 3 : CARRERA 68B #10A-18 - Sitio 4 : CALLE 24F#101B-15 - Sitio 5 : CARRERA 65B#10A-87 - Sitio 6 : AUTO MEDE KM 1,5 P INDUS FLORIDA BOD 23 - Sitio 7 : CARRERA 71 A BIS # 63D-38 -</v>
          </cell>
          <cell r="K37">
            <v>44835</v>
          </cell>
          <cell r="L37">
            <v>6505</v>
          </cell>
          <cell r="M37">
            <v>7960</v>
          </cell>
          <cell r="N37">
            <v>4245</v>
          </cell>
          <cell r="O37">
            <v>265</v>
          </cell>
          <cell r="P37">
            <v>735</v>
          </cell>
          <cell r="Q37">
            <v>0.14000000000000001</v>
          </cell>
          <cell r="R37">
            <v>632.1</v>
          </cell>
          <cell r="S37">
            <v>979</v>
          </cell>
          <cell r="T37">
            <v>0.14000000000000001</v>
          </cell>
          <cell r="U37">
            <v>841.94</v>
          </cell>
          <cell r="V37">
            <v>1305</v>
          </cell>
          <cell r="W37">
            <v>0.14000000000000001</v>
          </cell>
          <cell r="X37">
            <v>1122.3</v>
          </cell>
          <cell r="Y37">
            <v>1305</v>
          </cell>
          <cell r="Z37">
            <v>0.14000000000000001</v>
          </cell>
          <cell r="AA37">
            <v>1122.3</v>
          </cell>
          <cell r="AB37">
            <v>15875225.9</v>
          </cell>
          <cell r="AC37" t="str">
            <v>Registro Valido</v>
          </cell>
          <cell r="AD37">
            <v>735</v>
          </cell>
          <cell r="AE37">
            <v>979</v>
          </cell>
          <cell r="AF37">
            <v>1305</v>
          </cell>
          <cell r="AG37">
            <v>1305</v>
          </cell>
          <cell r="AH37">
            <v>735</v>
          </cell>
          <cell r="AI37">
            <v>979</v>
          </cell>
          <cell r="AJ37">
            <v>1305</v>
          </cell>
          <cell r="AK37">
            <v>1305</v>
          </cell>
          <cell r="AM37" t="str">
            <v>ALI_118_SEG_12</v>
          </cell>
          <cell r="AN37" t="str">
            <v>ALI_118_SEG_12_VAL_15875225.9</v>
          </cell>
          <cell r="AO37">
            <v>4</v>
          </cell>
          <cell r="AP37">
            <v>15875225.9</v>
          </cell>
          <cell r="AQ37" t="b">
            <v>1</v>
          </cell>
          <cell r="AR37" t="str">
            <v/>
          </cell>
          <cell r="AS37" t="str">
            <v>X</v>
          </cell>
          <cell r="AT37" t="str">
            <v>ALI_118_SEG_12_X</v>
          </cell>
          <cell r="AU37">
            <v>1</v>
          </cell>
          <cell r="AV37" t="str">
            <v>Cotizacion Seleccionada</v>
          </cell>
        </row>
        <row r="38">
          <cell r="A38" t="str">
            <v>ALI_118_SEG_13</v>
          </cell>
          <cell r="B38" t="str">
            <v>5to_Evento_973_V2_AAA_17512920.xlsm</v>
          </cell>
          <cell r="C38">
            <v>118</v>
          </cell>
          <cell r="D38">
            <v>2087</v>
          </cell>
          <cell r="E38" t="str">
            <v>AAA Alimentando A Bogotá 2020 UT</v>
          </cell>
          <cell r="F38">
            <v>43</v>
          </cell>
          <cell r="G38" t="str">
            <v>CEREAL EMPACADO</v>
          </cell>
          <cell r="H38" t="str">
            <v>118 : Palito de queso.</v>
          </cell>
          <cell r="I38">
            <v>13</v>
          </cell>
          <cell r="J38" t="str">
            <v>Sitio 1 : CARRERA 127#22G-18 INT 4 - Sitio 2 : SIBERIA KM 7.5 CELTA, LOTE 159 - Sitio 3 : CARRERA 68B #10A-18 - Sitio 4 : CALLE 24F#101B-15 - Sitio 5 : CARRERA 65B#10A-87 - Sitio 6 : AUTO MEDE KM 1,5 P INDUS FLORIDA BOD 23 - Sitio 7 : CARRERA 71 A BIS # 63D-38 -</v>
          </cell>
          <cell r="K38">
            <v>44835</v>
          </cell>
          <cell r="L38">
            <v>6907</v>
          </cell>
          <cell r="M38">
            <v>8452</v>
          </cell>
          <cell r="N38">
            <v>4506</v>
          </cell>
          <cell r="O38">
            <v>282</v>
          </cell>
          <cell r="P38">
            <v>735</v>
          </cell>
          <cell r="Q38">
            <v>0.14000000000000001</v>
          </cell>
          <cell r="R38">
            <v>632.1</v>
          </cell>
          <cell r="S38">
            <v>979</v>
          </cell>
          <cell r="T38">
            <v>0.14000000000000001</v>
          </cell>
          <cell r="U38">
            <v>841.94</v>
          </cell>
          <cell r="V38">
            <v>1305</v>
          </cell>
          <cell r="W38">
            <v>0.14000000000000001</v>
          </cell>
          <cell r="X38">
            <v>1122.3</v>
          </cell>
          <cell r="Y38">
            <v>1305</v>
          </cell>
          <cell r="Z38">
            <v>0.14000000000000001</v>
          </cell>
          <cell r="AA38">
            <v>1122.3</v>
          </cell>
          <cell r="AB38">
            <v>16855563.980000004</v>
          </cell>
          <cell r="AC38" t="str">
            <v>Registro Valido</v>
          </cell>
          <cell r="AD38">
            <v>735</v>
          </cell>
          <cell r="AE38">
            <v>979</v>
          </cell>
          <cell r="AF38">
            <v>1305</v>
          </cell>
          <cell r="AG38">
            <v>1305</v>
          </cell>
          <cell r="AH38">
            <v>735</v>
          </cell>
          <cell r="AI38">
            <v>979</v>
          </cell>
          <cell r="AJ38">
            <v>1305</v>
          </cell>
          <cell r="AK38">
            <v>1305</v>
          </cell>
          <cell r="AM38" t="str">
            <v>ALI_118_SEG_13</v>
          </cell>
          <cell r="AN38" t="str">
            <v>ALI_118_SEG_13_VAL_16855563.98</v>
          </cell>
          <cell r="AO38">
            <v>4</v>
          </cell>
          <cell r="AP38">
            <v>16855563.980000004</v>
          </cell>
          <cell r="AQ38" t="b">
            <v>1</v>
          </cell>
          <cell r="AR38" t="str">
            <v/>
          </cell>
          <cell r="AS38" t="str">
            <v>X</v>
          </cell>
          <cell r="AT38" t="str">
            <v>ALI_118_SEG_13_X</v>
          </cell>
          <cell r="AU38">
            <v>1</v>
          </cell>
          <cell r="AV38" t="str">
            <v>Cotizacion Seleccionada</v>
          </cell>
        </row>
        <row r="39">
          <cell r="A39" t="str">
            <v>ALI_118_SEG_14</v>
          </cell>
          <cell r="B39" t="str">
            <v>5to_Evento_973_V2_AAA_17512920.xlsm</v>
          </cell>
          <cell r="C39">
            <v>118</v>
          </cell>
          <cell r="D39">
            <v>2087</v>
          </cell>
          <cell r="E39" t="str">
            <v>AAA Alimentando A Bogotá 2020 UT</v>
          </cell>
          <cell r="F39">
            <v>44</v>
          </cell>
          <cell r="G39" t="str">
            <v>CEREAL EMPACADO</v>
          </cell>
          <cell r="H39" t="str">
            <v>118 : Palito de queso.</v>
          </cell>
          <cell r="I39">
            <v>14</v>
          </cell>
          <cell r="J39" t="str">
            <v>Sitio 1 : CARRERA 127#22G-18 INT 4 - Sitio 2 : SIBERIA KM 7.5 CELTA, LOTE 159 - Sitio 3 : CARRERA 68B #10A-18 - Sitio 4 : CALLE 24F#101B-15 - Sitio 5 : CARRERA 65B#10A-87 - Sitio 6 : AUTO MEDE KM 1,5 P INDUS FLORIDA BOD 23 - Sitio 7 : CARRERA 71 A BIS # 63D-38 -</v>
          </cell>
          <cell r="K39">
            <v>44835</v>
          </cell>
          <cell r="L39">
            <v>6844</v>
          </cell>
          <cell r="M39">
            <v>8375</v>
          </cell>
          <cell r="N39">
            <v>4465</v>
          </cell>
          <cell r="O39">
            <v>279</v>
          </cell>
          <cell r="P39">
            <v>735</v>
          </cell>
          <cell r="Q39">
            <v>0.14000000000000001</v>
          </cell>
          <cell r="R39">
            <v>632.1</v>
          </cell>
          <cell r="S39">
            <v>979</v>
          </cell>
          <cell r="T39">
            <v>0.14000000000000001</v>
          </cell>
          <cell r="U39">
            <v>841.94</v>
          </cell>
          <cell r="V39">
            <v>1305</v>
          </cell>
          <cell r="W39">
            <v>0.14000000000000001</v>
          </cell>
          <cell r="X39">
            <v>1122.3</v>
          </cell>
          <cell r="Y39">
            <v>1305</v>
          </cell>
          <cell r="Z39">
            <v>0.14000000000000001</v>
          </cell>
          <cell r="AA39">
            <v>1122.3</v>
          </cell>
          <cell r="AB39">
            <v>16701531.1</v>
          </cell>
          <cell r="AC39" t="str">
            <v>Registro Valido</v>
          </cell>
          <cell r="AD39">
            <v>735</v>
          </cell>
          <cell r="AE39">
            <v>979</v>
          </cell>
          <cell r="AF39">
            <v>1305</v>
          </cell>
          <cell r="AG39">
            <v>1305</v>
          </cell>
          <cell r="AH39">
            <v>735</v>
          </cell>
          <cell r="AI39">
            <v>979</v>
          </cell>
          <cell r="AJ39">
            <v>1305</v>
          </cell>
          <cell r="AK39">
            <v>1305</v>
          </cell>
          <cell r="AM39" t="str">
            <v>ALI_118_SEG_14</v>
          </cell>
          <cell r="AN39" t="str">
            <v>ALI_118_SEG_14_VAL_16701531.1</v>
          </cell>
          <cell r="AO39">
            <v>4</v>
          </cell>
          <cell r="AP39">
            <v>16701531.1</v>
          </cell>
          <cell r="AQ39" t="b">
            <v>1</v>
          </cell>
          <cell r="AR39" t="str">
            <v/>
          </cell>
          <cell r="AS39" t="str">
            <v>X</v>
          </cell>
          <cell r="AT39" t="str">
            <v>ALI_118_SEG_14_X</v>
          </cell>
          <cell r="AU39">
            <v>1</v>
          </cell>
          <cell r="AV39" t="str">
            <v>Cotizacion Seleccionada</v>
          </cell>
        </row>
        <row r="40">
          <cell r="A40" t="str">
            <v>ALI_118_SEG_15</v>
          </cell>
          <cell r="B40" t="str">
            <v>5to_Evento_973_V2_AAA_17512920.xlsm</v>
          </cell>
          <cell r="C40">
            <v>118</v>
          </cell>
          <cell r="D40">
            <v>2087</v>
          </cell>
          <cell r="E40" t="str">
            <v>AAA Alimentando A Bogotá 2020 UT</v>
          </cell>
          <cell r="F40">
            <v>45</v>
          </cell>
          <cell r="G40" t="str">
            <v>CEREAL EMPACADO</v>
          </cell>
          <cell r="H40" t="str">
            <v>118 : Palito de queso.</v>
          </cell>
          <cell r="I40">
            <v>15</v>
          </cell>
          <cell r="J40" t="str">
            <v>Sitio 1 : CARRERA 127#22G-18 INT 4 - Sitio 2 : SIBERIA KM 7.5 CELTA, LOTE 159 - Sitio 3 : CARRERA 68B #10A-18 - Sitio 4 : CALLE 24F#101B-15 - Sitio 5 : CARRERA 65B#10A-87 - Sitio 6 : AUTO MEDE KM 1,5 P INDUS FLORIDA BOD 23 - Sitio 7 : CARRERA 71 A BIS # 63D-38 -</v>
          </cell>
          <cell r="K40">
            <v>44835</v>
          </cell>
          <cell r="L40">
            <v>6466</v>
          </cell>
          <cell r="M40">
            <v>7916</v>
          </cell>
          <cell r="N40">
            <v>4223</v>
          </cell>
          <cell r="O40">
            <v>265</v>
          </cell>
          <cell r="P40">
            <v>735</v>
          </cell>
          <cell r="Q40">
            <v>0.14000000000000001</v>
          </cell>
          <cell r="R40">
            <v>632.1</v>
          </cell>
          <cell r="S40">
            <v>979</v>
          </cell>
          <cell r="T40">
            <v>0.14000000000000001</v>
          </cell>
          <cell r="U40">
            <v>841.94</v>
          </cell>
          <cell r="V40">
            <v>1305</v>
          </cell>
          <cell r="W40">
            <v>0.14000000000000001</v>
          </cell>
          <cell r="X40">
            <v>1122.3</v>
          </cell>
          <cell r="Y40">
            <v>1305</v>
          </cell>
          <cell r="Z40">
            <v>0.14000000000000001</v>
          </cell>
          <cell r="AA40">
            <v>1122.3</v>
          </cell>
          <cell r="AB40">
            <v>15788838.039999999</v>
          </cell>
          <cell r="AC40" t="str">
            <v>Registro Valido</v>
          </cell>
          <cell r="AD40">
            <v>735</v>
          </cell>
          <cell r="AE40">
            <v>979</v>
          </cell>
          <cell r="AF40">
            <v>1305</v>
          </cell>
          <cell r="AG40">
            <v>1305</v>
          </cell>
          <cell r="AH40">
            <v>735</v>
          </cell>
          <cell r="AI40">
            <v>979</v>
          </cell>
          <cell r="AJ40">
            <v>1305</v>
          </cell>
          <cell r="AK40">
            <v>1305</v>
          </cell>
          <cell r="AM40" t="str">
            <v>ALI_118_SEG_15</v>
          </cell>
          <cell r="AN40" t="str">
            <v>ALI_118_SEG_15_VAL_15788838.04</v>
          </cell>
          <cell r="AO40">
            <v>4</v>
          </cell>
          <cell r="AP40">
            <v>15788838.039999999</v>
          </cell>
          <cell r="AQ40" t="b">
            <v>1</v>
          </cell>
          <cell r="AR40" t="str">
            <v/>
          </cell>
          <cell r="AS40" t="str">
            <v>X</v>
          </cell>
          <cell r="AT40" t="str">
            <v>ALI_118_SEG_15_X</v>
          </cell>
          <cell r="AU40">
            <v>1</v>
          </cell>
          <cell r="AV40" t="str">
            <v>Cotizacion Seleccionada</v>
          </cell>
        </row>
        <row r="41">
          <cell r="A41" t="b">
            <v>0</v>
          </cell>
          <cell r="B41" t="str">
            <v>5to_Evento_973_V2_AAA_17512920.xlsm</v>
          </cell>
          <cell r="C41">
            <v>25</v>
          </cell>
          <cell r="D41">
            <v>2087</v>
          </cell>
          <cell r="E41" t="str">
            <v>AAA Alimentando A Bogotá 2020 UT</v>
          </cell>
          <cell r="F41">
            <v>46</v>
          </cell>
          <cell r="G41" t="str">
            <v>CEREAL EMPACADO</v>
          </cell>
          <cell r="H41" t="str">
            <v>25 : Galleta de avena (Paquete mínimo dos (2) unidades)</v>
          </cell>
          <cell r="I41">
            <v>1</v>
          </cell>
          <cell r="J41" t="str">
            <v>Sitio 1 : CARRERA 127#22G-18 INT 4 - Sitio 2 : SIBERIA KM 7.5 CELTA, LOTE 159 - Sitio 3 : CARRERA 68B #10A-18 - Sitio 4 : CALLE 24F#101B-15 - Sitio 5 : CARRERA 65B#10A-87 - Sitio 6 : AUTO MEDE KM 1,5 P INDUS FLORIDA BOD 23 - Sitio 7 : CARRERA 71 A BIS # 63D-38 -</v>
          </cell>
          <cell r="K41">
            <v>44835</v>
          </cell>
          <cell r="L41">
            <v>6195</v>
          </cell>
          <cell r="M41">
            <v>7886</v>
          </cell>
          <cell r="N41">
            <v>3723</v>
          </cell>
          <cell r="O41">
            <v>405</v>
          </cell>
          <cell r="P41">
            <v>559</v>
          </cell>
          <cell r="Q41">
            <v>0.1</v>
          </cell>
          <cell r="R41">
            <v>503.1</v>
          </cell>
          <cell r="S41">
            <v>931</v>
          </cell>
          <cell r="T41">
            <v>0.1</v>
          </cell>
          <cell r="U41">
            <v>837.9</v>
          </cell>
          <cell r="V41">
            <v>931</v>
          </cell>
          <cell r="W41">
            <v>0.1</v>
          </cell>
          <cell r="X41">
            <v>837.9</v>
          </cell>
          <cell r="Y41">
            <v>931</v>
          </cell>
          <cell r="Z41">
            <v>0.1</v>
          </cell>
          <cell r="AA41">
            <v>837.9</v>
          </cell>
          <cell r="AB41">
            <v>13183235.099999998</v>
          </cell>
          <cell r="AC41" t="str">
            <v>Registro Valido</v>
          </cell>
          <cell r="AD41">
            <v>559</v>
          </cell>
          <cell r="AE41">
            <v>931</v>
          </cell>
          <cell r="AF41">
            <v>931</v>
          </cell>
          <cell r="AG41">
            <v>931</v>
          </cell>
          <cell r="AH41">
            <v>559</v>
          </cell>
          <cell r="AI41">
            <v>931</v>
          </cell>
          <cell r="AJ41">
            <v>931</v>
          </cell>
          <cell r="AK41">
            <v>931</v>
          </cell>
          <cell r="AM41" t="str">
            <v>ALI_25_SEG_1</v>
          </cell>
          <cell r="AN41" t="str">
            <v>ALI_25_SEG_1_VAL_13183235.1</v>
          </cell>
          <cell r="AO41">
            <v>6</v>
          </cell>
          <cell r="AP41">
            <v>11718431.200000001</v>
          </cell>
          <cell r="AQ41" t="b">
            <v>0</v>
          </cell>
          <cell r="AR41" t="str">
            <v/>
          </cell>
          <cell r="AS41" t="str">
            <v/>
          </cell>
          <cell r="AT41" t="str">
            <v>ALI_25_SEG_1_</v>
          </cell>
          <cell r="AU41">
            <v>1</v>
          </cell>
          <cell r="AV41" t="str">
            <v>No Seleccionada</v>
          </cell>
        </row>
        <row r="42">
          <cell r="A42" t="b">
            <v>0</v>
          </cell>
          <cell r="B42" t="str">
            <v>5to_Evento_973_V2_AAA_17512920.xlsm</v>
          </cell>
          <cell r="C42">
            <v>25</v>
          </cell>
          <cell r="D42">
            <v>2087</v>
          </cell>
          <cell r="E42" t="str">
            <v>AAA Alimentando A Bogotá 2020 UT</v>
          </cell>
          <cell r="F42">
            <v>47</v>
          </cell>
          <cell r="G42" t="str">
            <v>CEREAL EMPACADO</v>
          </cell>
          <cell r="H42" t="str">
            <v>25 : Galleta de avena (Paquete mínimo dos (2) unidades)</v>
          </cell>
          <cell r="I42">
            <v>2</v>
          </cell>
          <cell r="J42" t="str">
            <v>Sitio 1 : CARRERA 127#22G-18 INT 4 - Sitio 2 : SIBERIA KM 7.5 CELTA, LOTE 159 - Sitio 3 : CARRERA 68B #10A-18 - Sitio 4 : CALLE 24F#101B-15 - Sitio 5 : CARRERA 65B#10A-87 - Sitio 6 : AUTO MEDE KM 1,5 P INDUS FLORIDA BOD 23 - Sitio 7 : CARRERA 71 A BIS # 63D-38 -</v>
          </cell>
          <cell r="K42">
            <v>44835</v>
          </cell>
          <cell r="L42">
            <v>6335</v>
          </cell>
          <cell r="M42">
            <v>8064</v>
          </cell>
          <cell r="N42">
            <v>3808</v>
          </cell>
          <cell r="O42">
            <v>414</v>
          </cell>
          <cell r="P42">
            <v>559</v>
          </cell>
          <cell r="Q42">
            <v>0.1</v>
          </cell>
          <cell r="R42">
            <v>503.1</v>
          </cell>
          <cell r="S42">
            <v>931</v>
          </cell>
          <cell r="T42">
            <v>0.1</v>
          </cell>
          <cell r="U42">
            <v>837.9</v>
          </cell>
          <cell r="V42">
            <v>931</v>
          </cell>
          <cell r="W42">
            <v>0.1</v>
          </cell>
          <cell r="X42">
            <v>837.9</v>
          </cell>
          <cell r="Y42">
            <v>931</v>
          </cell>
          <cell r="Z42">
            <v>0.1</v>
          </cell>
          <cell r="AA42">
            <v>837.9</v>
          </cell>
          <cell r="AB42">
            <v>13481577.899999999</v>
          </cell>
          <cell r="AC42" t="str">
            <v>Registro Valido</v>
          </cell>
          <cell r="AD42">
            <v>559</v>
          </cell>
          <cell r="AE42">
            <v>931</v>
          </cell>
          <cell r="AF42">
            <v>931</v>
          </cell>
          <cell r="AG42">
            <v>931</v>
          </cell>
          <cell r="AH42">
            <v>559</v>
          </cell>
          <cell r="AI42">
            <v>931</v>
          </cell>
          <cell r="AJ42">
            <v>931</v>
          </cell>
          <cell r="AK42">
            <v>931</v>
          </cell>
          <cell r="AM42" t="str">
            <v>ALI_25_SEG_2</v>
          </cell>
          <cell r="AN42" t="str">
            <v>ALI_25_SEG_2_VAL_13481577.9</v>
          </cell>
          <cell r="AO42">
            <v>6</v>
          </cell>
          <cell r="AP42">
            <v>11983624.799999999</v>
          </cell>
          <cell r="AQ42" t="b">
            <v>0</v>
          </cell>
          <cell r="AR42" t="str">
            <v/>
          </cell>
          <cell r="AS42" t="str">
            <v/>
          </cell>
          <cell r="AT42" t="str">
            <v>ALI_25_SEG_2_</v>
          </cell>
          <cell r="AU42">
            <v>1</v>
          </cell>
          <cell r="AV42" t="str">
            <v>No Seleccionada</v>
          </cell>
        </row>
        <row r="43">
          <cell r="A43" t="b">
            <v>0</v>
          </cell>
          <cell r="B43" t="str">
            <v>5to_Evento_973_V2_AAA_17512920.xlsm</v>
          </cell>
          <cell r="C43">
            <v>25</v>
          </cell>
          <cell r="D43">
            <v>2087</v>
          </cell>
          <cell r="E43" t="str">
            <v>AAA Alimentando A Bogotá 2020 UT</v>
          </cell>
          <cell r="F43">
            <v>48</v>
          </cell>
          <cell r="G43" t="str">
            <v>CEREAL EMPACADO</v>
          </cell>
          <cell r="H43" t="str">
            <v>25 : Galleta de avena (Paquete mínimo dos (2) unidades)</v>
          </cell>
          <cell r="I43">
            <v>3</v>
          </cell>
          <cell r="J43" t="str">
            <v>Sitio 1 : CARRERA 127#22G-18 INT 4 - Sitio 2 : SIBERIA KM 7.5 CELTA, LOTE 159 - Sitio 3 : CARRERA 68B #10A-18 - Sitio 4 : CALLE 24F#101B-15 - Sitio 5 : CARRERA 65B#10A-87 - Sitio 6 : AUTO MEDE KM 1,5 P INDUS FLORIDA BOD 23 - Sitio 7 : CARRERA 71 A BIS # 63D-38 -</v>
          </cell>
          <cell r="K43">
            <v>44835</v>
          </cell>
          <cell r="L43">
            <v>6297</v>
          </cell>
          <cell r="M43">
            <v>8016</v>
          </cell>
          <cell r="N43">
            <v>3785</v>
          </cell>
          <cell r="O43">
            <v>411</v>
          </cell>
          <cell r="P43">
            <v>559</v>
          </cell>
          <cell r="Q43">
            <v>0.1</v>
          </cell>
          <cell r="R43">
            <v>503.1</v>
          </cell>
          <cell r="S43">
            <v>931</v>
          </cell>
          <cell r="T43">
            <v>0.1</v>
          </cell>
          <cell r="U43">
            <v>837.9</v>
          </cell>
          <cell r="V43">
            <v>931</v>
          </cell>
          <cell r="W43">
            <v>0.1</v>
          </cell>
          <cell r="X43">
            <v>837.9</v>
          </cell>
          <cell r="Y43">
            <v>931</v>
          </cell>
          <cell r="Z43">
            <v>0.1</v>
          </cell>
          <cell r="AA43">
            <v>837.9</v>
          </cell>
          <cell r="AB43">
            <v>13400455.5</v>
          </cell>
          <cell r="AC43" t="str">
            <v>Registro Valido</v>
          </cell>
          <cell r="AD43">
            <v>559</v>
          </cell>
          <cell r="AE43">
            <v>931</v>
          </cell>
          <cell r="AF43">
            <v>931</v>
          </cell>
          <cell r="AG43">
            <v>931</v>
          </cell>
          <cell r="AH43">
            <v>559</v>
          </cell>
          <cell r="AI43">
            <v>931</v>
          </cell>
          <cell r="AJ43">
            <v>931</v>
          </cell>
          <cell r="AK43">
            <v>931</v>
          </cell>
          <cell r="AM43" t="str">
            <v>ALI_25_SEG_3</v>
          </cell>
          <cell r="AN43" t="str">
            <v>ALI_25_SEG_3_VAL_13400455.5</v>
          </cell>
          <cell r="AO43">
            <v>6</v>
          </cell>
          <cell r="AP43">
            <v>11911516</v>
          </cell>
          <cell r="AQ43" t="b">
            <v>0</v>
          </cell>
          <cell r="AR43" t="str">
            <v/>
          </cell>
          <cell r="AS43" t="str">
            <v/>
          </cell>
          <cell r="AT43" t="str">
            <v>ALI_25_SEG_3_</v>
          </cell>
          <cell r="AU43">
            <v>1</v>
          </cell>
          <cell r="AV43" t="str">
            <v>No Seleccionada</v>
          </cell>
        </row>
        <row r="44">
          <cell r="A44" t="b">
            <v>0</v>
          </cell>
          <cell r="B44" t="str">
            <v>5to_Evento_973_V2_AAA_17512920.xlsm</v>
          </cell>
          <cell r="C44">
            <v>25</v>
          </cell>
          <cell r="D44">
            <v>2087</v>
          </cell>
          <cell r="E44" t="str">
            <v>AAA Alimentando A Bogotá 2020 UT</v>
          </cell>
          <cell r="F44">
            <v>49</v>
          </cell>
          <cell r="G44" t="str">
            <v>CEREAL EMPACADO</v>
          </cell>
          <cell r="H44" t="str">
            <v>25 : Galleta de avena (Paquete mínimo dos (2) unidades)</v>
          </cell>
          <cell r="I44">
            <v>4</v>
          </cell>
          <cell r="J44" t="str">
            <v>Sitio 1 : CARRERA 127#22G-18 INT 4 - Sitio 2 : SIBERIA KM 7.5 CELTA, LOTE 159 - Sitio 3 : CARRERA 68B #10A-18 - Sitio 4 : CALLE 24F#101B-15 - Sitio 5 : CARRERA 65B#10A-87 - Sitio 6 : AUTO MEDE KM 1,5 P INDUS FLORIDA BOD 23 - Sitio 7 : CARRERA 71 A BIS # 63D-38 -</v>
          </cell>
          <cell r="K44">
            <v>44835</v>
          </cell>
          <cell r="L44">
            <v>6710</v>
          </cell>
          <cell r="M44">
            <v>8540</v>
          </cell>
          <cell r="N44">
            <v>4032</v>
          </cell>
          <cell r="O44">
            <v>439</v>
          </cell>
          <cell r="P44">
            <v>559</v>
          </cell>
          <cell r="Q44">
            <v>0.1</v>
          </cell>
          <cell r="R44">
            <v>503.1</v>
          </cell>
          <cell r="S44">
            <v>931</v>
          </cell>
          <cell r="T44">
            <v>0.1</v>
          </cell>
          <cell r="U44">
            <v>837.9</v>
          </cell>
          <cell r="V44">
            <v>931</v>
          </cell>
          <cell r="W44">
            <v>0.1</v>
          </cell>
          <cell r="X44">
            <v>837.9</v>
          </cell>
          <cell r="Y44">
            <v>931</v>
          </cell>
          <cell r="Z44">
            <v>0.1</v>
          </cell>
          <cell r="AA44">
            <v>837.9</v>
          </cell>
          <cell r="AB44">
            <v>14277717.9</v>
          </cell>
          <cell r="AC44" t="str">
            <v>Registro Valido</v>
          </cell>
          <cell r="AD44">
            <v>559</v>
          </cell>
          <cell r="AE44">
            <v>931</v>
          </cell>
          <cell r="AF44">
            <v>931</v>
          </cell>
          <cell r="AG44">
            <v>931</v>
          </cell>
          <cell r="AH44">
            <v>559</v>
          </cell>
          <cell r="AI44">
            <v>931</v>
          </cell>
          <cell r="AJ44">
            <v>931</v>
          </cell>
          <cell r="AK44">
            <v>931</v>
          </cell>
          <cell r="AM44" t="str">
            <v>ALI_25_SEG_4</v>
          </cell>
          <cell r="AN44" t="str">
            <v>ALI_25_SEG_4_VAL_14277717.9</v>
          </cell>
          <cell r="AO44">
            <v>5</v>
          </cell>
          <cell r="AP44">
            <v>12691304.799999999</v>
          </cell>
          <cell r="AQ44" t="b">
            <v>0</v>
          </cell>
          <cell r="AR44" t="str">
            <v/>
          </cell>
          <cell r="AS44" t="str">
            <v/>
          </cell>
          <cell r="AT44" t="str">
            <v>ALI_25_SEG_4_</v>
          </cell>
          <cell r="AU44">
            <v>1</v>
          </cell>
          <cell r="AV44" t="str">
            <v>No Seleccionada</v>
          </cell>
        </row>
        <row r="45">
          <cell r="A45" t="b">
            <v>0</v>
          </cell>
          <cell r="B45" t="str">
            <v>5to_Evento_973_V2_AAA_17512920.xlsm</v>
          </cell>
          <cell r="C45">
            <v>25</v>
          </cell>
          <cell r="D45">
            <v>2087</v>
          </cell>
          <cell r="E45" t="str">
            <v>AAA Alimentando A Bogotá 2020 UT</v>
          </cell>
          <cell r="F45">
            <v>50</v>
          </cell>
          <cell r="G45" t="str">
            <v>CEREAL EMPACADO</v>
          </cell>
          <cell r="H45" t="str">
            <v>25 : Galleta de avena (Paquete mínimo dos (2) unidades)</v>
          </cell>
          <cell r="I45">
            <v>5</v>
          </cell>
          <cell r="J45" t="str">
            <v>Sitio 1 : CARRERA 127#22G-18 INT 4 - Sitio 2 : SIBERIA KM 7.5 CELTA, LOTE 159 - Sitio 3 : CARRERA 68B #10A-18 - Sitio 4 : CALLE 24F#101B-15 - Sitio 5 : CARRERA 65B#10A-87 - Sitio 6 : AUTO MEDE KM 1,5 P INDUS FLORIDA BOD 23 - Sitio 7 : CARRERA 71 A BIS # 63D-38 -</v>
          </cell>
          <cell r="K45">
            <v>44835</v>
          </cell>
          <cell r="L45">
            <v>6237</v>
          </cell>
          <cell r="M45">
            <v>7940</v>
          </cell>
          <cell r="N45">
            <v>3749</v>
          </cell>
          <cell r="O45">
            <v>407</v>
          </cell>
          <cell r="P45">
            <v>559</v>
          </cell>
          <cell r="Q45">
            <v>0.1</v>
          </cell>
          <cell r="R45">
            <v>503.1</v>
          </cell>
          <cell r="S45">
            <v>931</v>
          </cell>
          <cell r="T45">
            <v>0.1</v>
          </cell>
          <cell r="U45">
            <v>837.9</v>
          </cell>
          <cell r="V45">
            <v>931</v>
          </cell>
          <cell r="W45">
            <v>0.1</v>
          </cell>
          <cell r="X45">
            <v>837.9</v>
          </cell>
          <cell r="Y45">
            <v>931</v>
          </cell>
          <cell r="Z45">
            <v>0.1</v>
          </cell>
          <cell r="AA45">
            <v>837.9</v>
          </cell>
          <cell r="AB45">
            <v>13273073.1</v>
          </cell>
          <cell r="AC45" t="str">
            <v>Registro Valido</v>
          </cell>
          <cell r="AD45">
            <v>559</v>
          </cell>
          <cell r="AE45">
            <v>931</v>
          </cell>
          <cell r="AF45">
            <v>931</v>
          </cell>
          <cell r="AG45">
            <v>931</v>
          </cell>
          <cell r="AH45">
            <v>559</v>
          </cell>
          <cell r="AI45">
            <v>931</v>
          </cell>
          <cell r="AJ45">
            <v>931</v>
          </cell>
          <cell r="AK45">
            <v>931</v>
          </cell>
          <cell r="AM45" t="str">
            <v>ALI_25_SEG_5</v>
          </cell>
          <cell r="AN45" t="str">
            <v>ALI_25_SEG_5_VAL_13273073.1</v>
          </cell>
          <cell r="AO45">
            <v>5</v>
          </cell>
          <cell r="AP45">
            <v>11798287.199999999</v>
          </cell>
          <cell r="AQ45" t="b">
            <v>0</v>
          </cell>
          <cell r="AR45" t="str">
            <v/>
          </cell>
          <cell r="AS45" t="str">
            <v/>
          </cell>
          <cell r="AT45" t="str">
            <v>ALI_25_SEG_5_</v>
          </cell>
          <cell r="AU45">
            <v>1</v>
          </cell>
          <cell r="AV45" t="str">
            <v>No Seleccionada</v>
          </cell>
        </row>
        <row r="46">
          <cell r="A46" t="b">
            <v>0</v>
          </cell>
          <cell r="B46" t="str">
            <v>5to_Evento_973_V2_AAA_17512920.xlsm</v>
          </cell>
          <cell r="C46">
            <v>25</v>
          </cell>
          <cell r="D46">
            <v>2087</v>
          </cell>
          <cell r="E46" t="str">
            <v>AAA Alimentando A Bogotá 2020 UT</v>
          </cell>
          <cell r="F46">
            <v>51</v>
          </cell>
          <cell r="G46" t="str">
            <v>CEREAL EMPACADO</v>
          </cell>
          <cell r="H46" t="str">
            <v>25 : Galleta de avena (Paquete mínimo dos (2) unidades)</v>
          </cell>
          <cell r="I46">
            <v>6</v>
          </cell>
          <cell r="J46" t="str">
            <v>Sitio 1 : CARRERA 127#22G-18 INT 4 - Sitio 2 : SIBERIA KM 7.5 CELTA, LOTE 159 - Sitio 3 : CARRERA 68B #10A-18 - Sitio 4 : CALLE 24F#101B-15 - Sitio 5 : CARRERA 65B#10A-87 - Sitio 6 : AUTO MEDE KM 1,5 P INDUS FLORIDA BOD 23 - Sitio 7 : CARRERA 71 A BIS # 63D-38 -</v>
          </cell>
          <cell r="K46">
            <v>44835</v>
          </cell>
          <cell r="L46">
            <v>6751</v>
          </cell>
          <cell r="M46">
            <v>8594</v>
          </cell>
          <cell r="N46">
            <v>4057</v>
          </cell>
          <cell r="O46">
            <v>441</v>
          </cell>
          <cell r="P46">
            <v>559</v>
          </cell>
          <cell r="Q46">
            <v>7.0000000000000007E-2</v>
          </cell>
          <cell r="R46">
            <v>519.87</v>
          </cell>
          <cell r="S46">
            <v>931</v>
          </cell>
          <cell r="T46">
            <v>7.0000000000000007E-2</v>
          </cell>
          <cell r="U46">
            <v>865.83</v>
          </cell>
          <cell r="V46">
            <v>931</v>
          </cell>
          <cell r="W46">
            <v>7.0000000000000007E-2</v>
          </cell>
          <cell r="X46">
            <v>865.83</v>
          </cell>
          <cell r="Y46">
            <v>931</v>
          </cell>
          <cell r="Z46">
            <v>7.0000000000000007E-2</v>
          </cell>
          <cell r="AA46">
            <v>865.83</v>
          </cell>
          <cell r="AB46">
            <v>14845088.73</v>
          </cell>
          <cell r="AC46" t="str">
            <v>Registro Valido</v>
          </cell>
          <cell r="AD46">
            <v>559</v>
          </cell>
          <cell r="AE46">
            <v>931</v>
          </cell>
          <cell r="AF46">
            <v>931</v>
          </cell>
          <cell r="AG46">
            <v>931</v>
          </cell>
          <cell r="AH46">
            <v>559</v>
          </cell>
          <cell r="AI46">
            <v>931</v>
          </cell>
          <cell r="AJ46">
            <v>931</v>
          </cell>
          <cell r="AK46">
            <v>931</v>
          </cell>
          <cell r="AM46" t="str">
            <v>ALI_25_SEG_6</v>
          </cell>
          <cell r="AN46" t="str">
            <v>ALI_25_SEG_6_VAL_14845088.73</v>
          </cell>
          <cell r="AO46">
            <v>5</v>
          </cell>
          <cell r="AP46">
            <v>12769968.799999999</v>
          </cell>
          <cell r="AQ46" t="b">
            <v>0</v>
          </cell>
          <cell r="AR46" t="str">
            <v/>
          </cell>
          <cell r="AS46" t="str">
            <v/>
          </cell>
          <cell r="AT46" t="str">
            <v>ALI_25_SEG_6_</v>
          </cell>
          <cell r="AU46">
            <v>1</v>
          </cell>
          <cell r="AV46" t="str">
            <v>No Seleccionada</v>
          </cell>
        </row>
        <row r="47">
          <cell r="A47" t="b">
            <v>0</v>
          </cell>
          <cell r="B47" t="str">
            <v>5to_Evento_973_V2_AAA_17512920.xlsm</v>
          </cell>
          <cell r="C47">
            <v>25</v>
          </cell>
          <cell r="D47">
            <v>2087</v>
          </cell>
          <cell r="E47" t="str">
            <v>AAA Alimentando A Bogotá 2020 UT</v>
          </cell>
          <cell r="F47">
            <v>52</v>
          </cell>
          <cell r="G47" t="str">
            <v>CEREAL EMPACADO</v>
          </cell>
          <cell r="H47" t="str">
            <v>25 : Galleta de avena (Paquete mínimo dos (2) unidades)</v>
          </cell>
          <cell r="I47">
            <v>7</v>
          </cell>
          <cell r="J47" t="str">
            <v>Sitio 1 : CARRERA 127#22G-18 INT 4 - Sitio 2 : SIBERIA KM 7.5 CELTA, LOTE 159 - Sitio 3 : CARRERA 68B #10A-18 - Sitio 4 : CALLE 24F#101B-15 - Sitio 5 : CARRERA 65B#10A-87 - Sitio 6 : AUTO MEDE KM 1,5 P INDUS FLORIDA BOD 23 - Sitio 7 : CARRERA 71 A BIS # 63D-38 -</v>
          </cell>
          <cell r="K47">
            <v>44835</v>
          </cell>
          <cell r="L47">
            <v>6894</v>
          </cell>
          <cell r="M47">
            <v>8776</v>
          </cell>
          <cell r="N47">
            <v>4144</v>
          </cell>
          <cell r="O47">
            <v>450</v>
          </cell>
          <cell r="P47">
            <v>559</v>
          </cell>
          <cell r="Q47">
            <v>7.0000000000000007E-2</v>
          </cell>
          <cell r="R47">
            <v>519.87</v>
          </cell>
          <cell r="S47">
            <v>931</v>
          </cell>
          <cell r="T47">
            <v>7.0000000000000007E-2</v>
          </cell>
          <cell r="U47">
            <v>865.83</v>
          </cell>
          <cell r="V47">
            <v>931</v>
          </cell>
          <cell r="W47">
            <v>7.0000000000000007E-2</v>
          </cell>
          <cell r="X47">
            <v>865.83</v>
          </cell>
          <cell r="Y47">
            <v>931</v>
          </cell>
          <cell r="Z47">
            <v>7.0000000000000007E-2</v>
          </cell>
          <cell r="AA47">
            <v>865.83</v>
          </cell>
          <cell r="AB47">
            <v>15160130.879999999</v>
          </cell>
          <cell r="AC47" t="str">
            <v>Registro Valido</v>
          </cell>
          <cell r="AD47">
            <v>559</v>
          </cell>
          <cell r="AE47">
            <v>931</v>
          </cell>
          <cell r="AF47">
            <v>931</v>
          </cell>
          <cell r="AG47">
            <v>931</v>
          </cell>
          <cell r="AH47">
            <v>559</v>
          </cell>
          <cell r="AI47">
            <v>931</v>
          </cell>
          <cell r="AJ47">
            <v>931</v>
          </cell>
          <cell r="AK47">
            <v>931</v>
          </cell>
          <cell r="AM47" t="str">
            <v>ALI_25_SEG_7</v>
          </cell>
          <cell r="AN47" t="str">
            <v>ALI_25_SEG_7_VAL_15160130.88</v>
          </cell>
          <cell r="AO47">
            <v>5</v>
          </cell>
          <cell r="AP47">
            <v>13040972.799999999</v>
          </cell>
          <cell r="AQ47" t="b">
            <v>0</v>
          </cell>
          <cell r="AR47" t="str">
            <v/>
          </cell>
          <cell r="AS47" t="str">
            <v/>
          </cell>
          <cell r="AT47" t="str">
            <v>ALI_25_SEG_7_</v>
          </cell>
          <cell r="AU47">
            <v>1</v>
          </cell>
          <cell r="AV47" t="str">
            <v>No Seleccionada</v>
          </cell>
        </row>
        <row r="48">
          <cell r="A48" t="b">
            <v>0</v>
          </cell>
          <cell r="B48" t="str">
            <v>5to_Evento_973_V2_AAA_17512920.xlsm</v>
          </cell>
          <cell r="C48">
            <v>25</v>
          </cell>
          <cell r="D48">
            <v>2087</v>
          </cell>
          <cell r="E48" t="str">
            <v>AAA Alimentando A Bogotá 2020 UT</v>
          </cell>
          <cell r="F48">
            <v>53</v>
          </cell>
          <cell r="G48" t="str">
            <v>CEREAL EMPACADO</v>
          </cell>
          <cell r="H48" t="str">
            <v>25 : Galleta de avena (Paquete mínimo dos (2) unidades)</v>
          </cell>
          <cell r="I48">
            <v>8</v>
          </cell>
          <cell r="J48" t="str">
            <v>Sitio 1 : CARRERA 127#22G-18 INT 4 - Sitio 2 : SIBERIA KM 7.5 CELTA, LOTE 159 - Sitio 3 : CARRERA 68B #10A-18 - Sitio 4 : CALLE 24F#101B-15 - Sitio 5 : CARRERA 65B#10A-87 - Sitio 6 : AUTO MEDE KM 1,5 P INDUS FLORIDA BOD 23 - Sitio 7 : CARRERA 71 A BIS # 63D-38 -</v>
          </cell>
          <cell r="K48">
            <v>44835</v>
          </cell>
          <cell r="L48">
            <v>6654</v>
          </cell>
          <cell r="M48">
            <v>8470</v>
          </cell>
          <cell r="N48">
            <v>4000</v>
          </cell>
          <cell r="O48">
            <v>435</v>
          </cell>
          <cell r="P48">
            <v>559</v>
          </cell>
          <cell r="Q48">
            <v>7.0000000000000007E-2</v>
          </cell>
          <cell r="R48">
            <v>519.87</v>
          </cell>
          <cell r="S48">
            <v>931</v>
          </cell>
          <cell r="T48">
            <v>7.0000000000000007E-2</v>
          </cell>
          <cell r="U48">
            <v>865.83</v>
          </cell>
          <cell r="V48">
            <v>931</v>
          </cell>
          <cell r="W48">
            <v>7.0000000000000007E-2</v>
          </cell>
          <cell r="X48">
            <v>865.83</v>
          </cell>
          <cell r="Y48">
            <v>931</v>
          </cell>
          <cell r="Z48">
            <v>7.0000000000000007E-2</v>
          </cell>
          <cell r="AA48">
            <v>865.83</v>
          </cell>
          <cell r="AB48">
            <v>14632751.130000001</v>
          </cell>
          <cell r="AC48" t="str">
            <v>Registro Valido</v>
          </cell>
          <cell r="AD48">
            <v>559</v>
          </cell>
          <cell r="AE48">
            <v>931</v>
          </cell>
          <cell r="AF48">
            <v>931</v>
          </cell>
          <cell r="AG48">
            <v>931</v>
          </cell>
          <cell r="AH48">
            <v>559</v>
          </cell>
          <cell r="AI48">
            <v>931</v>
          </cell>
          <cell r="AJ48">
            <v>931</v>
          </cell>
          <cell r="AK48">
            <v>931</v>
          </cell>
          <cell r="AM48" t="str">
            <v>ALI_25_SEG_8</v>
          </cell>
          <cell r="AN48" t="str">
            <v>ALI_25_SEG_8_VAL_14632751.13</v>
          </cell>
          <cell r="AO48">
            <v>5</v>
          </cell>
          <cell r="AP48">
            <v>12587312.800000001</v>
          </cell>
          <cell r="AQ48" t="b">
            <v>0</v>
          </cell>
          <cell r="AR48" t="str">
            <v/>
          </cell>
          <cell r="AS48" t="str">
            <v/>
          </cell>
          <cell r="AT48" t="str">
            <v>ALI_25_SEG_8_</v>
          </cell>
          <cell r="AU48">
            <v>1</v>
          </cell>
          <cell r="AV48" t="str">
            <v>No Seleccionada</v>
          </cell>
        </row>
        <row r="49">
          <cell r="A49" t="b">
            <v>0</v>
          </cell>
          <cell r="B49" t="str">
            <v>5to_Evento_973_V2_AAA_17512920.xlsm</v>
          </cell>
          <cell r="C49">
            <v>25</v>
          </cell>
          <cell r="D49">
            <v>2087</v>
          </cell>
          <cell r="E49" t="str">
            <v>AAA Alimentando A Bogotá 2020 UT</v>
          </cell>
          <cell r="F49">
            <v>54</v>
          </cell>
          <cell r="G49" t="str">
            <v>CEREAL EMPACADO</v>
          </cell>
          <cell r="H49" t="str">
            <v>25 : Galleta de avena (Paquete mínimo dos (2) unidades)</v>
          </cell>
          <cell r="I49">
            <v>9</v>
          </cell>
          <cell r="J49" t="str">
            <v>Sitio 1 : CARRERA 127#22G-18 INT 4 - Sitio 2 : SIBERIA KM 7.5 CELTA, LOTE 159 - Sitio 3 : CARRERA 68B #10A-18 - Sitio 4 : CALLE 24F#101B-15 - Sitio 5 : CARRERA 65B#10A-87 - Sitio 6 : AUTO MEDE KM 1,5 P INDUS FLORIDA BOD 23 - Sitio 7 : CARRERA 71 A BIS # 63D-38 -</v>
          </cell>
          <cell r="K49">
            <v>44835</v>
          </cell>
          <cell r="L49">
            <v>6724</v>
          </cell>
          <cell r="M49">
            <v>8560</v>
          </cell>
          <cell r="N49">
            <v>4041</v>
          </cell>
          <cell r="O49">
            <v>439</v>
          </cell>
          <cell r="P49">
            <v>559</v>
          </cell>
          <cell r="Q49">
            <v>7.0000000000000007E-2</v>
          </cell>
          <cell r="R49">
            <v>519.87</v>
          </cell>
          <cell r="S49">
            <v>931</v>
          </cell>
          <cell r="T49">
            <v>7.0000000000000007E-2</v>
          </cell>
          <cell r="U49">
            <v>865.83</v>
          </cell>
          <cell r="V49">
            <v>931</v>
          </cell>
          <cell r="W49">
            <v>7.0000000000000007E-2</v>
          </cell>
          <cell r="X49">
            <v>865.83</v>
          </cell>
          <cell r="Y49">
            <v>931</v>
          </cell>
          <cell r="Z49">
            <v>7.0000000000000007E-2</v>
          </cell>
          <cell r="AA49">
            <v>865.83</v>
          </cell>
          <cell r="AB49">
            <v>14786029.08</v>
          </cell>
          <cell r="AC49" t="str">
            <v>Registro Valido</v>
          </cell>
          <cell r="AD49">
            <v>559</v>
          </cell>
          <cell r="AE49">
            <v>931</v>
          </cell>
          <cell r="AF49">
            <v>931</v>
          </cell>
          <cell r="AG49">
            <v>931</v>
          </cell>
          <cell r="AH49">
            <v>559</v>
          </cell>
          <cell r="AI49">
            <v>931</v>
          </cell>
          <cell r="AJ49">
            <v>931</v>
          </cell>
          <cell r="AK49">
            <v>931</v>
          </cell>
          <cell r="AM49" t="str">
            <v>ALI_25_SEG_9</v>
          </cell>
          <cell r="AN49" t="str">
            <v>ALI_25_SEG_9_VAL_14786029.08</v>
          </cell>
          <cell r="AO49">
            <v>5</v>
          </cell>
          <cell r="AP49">
            <v>12719164.800000001</v>
          </cell>
          <cell r="AQ49" t="b">
            <v>0</v>
          </cell>
          <cell r="AR49" t="str">
            <v/>
          </cell>
          <cell r="AS49" t="str">
            <v/>
          </cell>
          <cell r="AT49" t="str">
            <v>ALI_25_SEG_9_</v>
          </cell>
          <cell r="AU49">
            <v>1</v>
          </cell>
          <cell r="AV49" t="str">
            <v>No Seleccionada</v>
          </cell>
        </row>
        <row r="50">
          <cell r="A50" t="b">
            <v>0</v>
          </cell>
          <cell r="B50" t="str">
            <v>5to_Evento_973_V2_AAA_17512920.xlsm</v>
          </cell>
          <cell r="C50">
            <v>25</v>
          </cell>
          <cell r="D50">
            <v>2087</v>
          </cell>
          <cell r="E50" t="str">
            <v>AAA Alimentando A Bogotá 2020 UT</v>
          </cell>
          <cell r="F50">
            <v>55</v>
          </cell>
          <cell r="G50" t="str">
            <v>CEREAL EMPACADO</v>
          </cell>
          <cell r="H50" t="str">
            <v>25 : Galleta de avena (Paquete mínimo dos (2) unidades)</v>
          </cell>
          <cell r="I50">
            <v>10</v>
          </cell>
          <cell r="J50" t="str">
            <v>Sitio 1 : CARRERA 127#22G-18 INT 4 - Sitio 2 : SIBERIA KM 7.5 CELTA, LOTE 159 - Sitio 3 : CARRERA 68B #10A-18 - Sitio 4 : CALLE 24F#101B-15 - Sitio 5 : CARRERA 65B#10A-87 - Sitio 6 : AUTO MEDE KM 1,5 P INDUS FLORIDA BOD 23 - Sitio 7 : CARRERA 71 A BIS # 63D-38 -</v>
          </cell>
          <cell r="K50">
            <v>44835</v>
          </cell>
          <cell r="L50">
            <v>6734</v>
          </cell>
          <cell r="M50">
            <v>8574</v>
          </cell>
          <cell r="N50">
            <v>4048</v>
          </cell>
          <cell r="O50">
            <v>440</v>
          </cell>
          <cell r="P50">
            <v>559</v>
          </cell>
          <cell r="Q50">
            <v>0.04</v>
          </cell>
          <cell r="R50">
            <v>536.64</v>
          </cell>
          <cell r="S50">
            <v>931</v>
          </cell>
          <cell r="T50">
            <v>0.04</v>
          </cell>
          <cell r="U50">
            <v>893.76</v>
          </cell>
          <cell r="V50">
            <v>931</v>
          </cell>
          <cell r="W50">
            <v>0.04</v>
          </cell>
          <cell r="X50">
            <v>893.76</v>
          </cell>
          <cell r="Y50">
            <v>931</v>
          </cell>
          <cell r="Z50">
            <v>0.04</v>
          </cell>
          <cell r="AA50">
            <v>893.76</v>
          </cell>
          <cell r="AB50">
            <v>15288026.880000001</v>
          </cell>
          <cell r="AC50" t="str">
            <v>Registro Valido</v>
          </cell>
          <cell r="AD50">
            <v>559</v>
          </cell>
          <cell r="AE50">
            <v>931</v>
          </cell>
          <cell r="AF50">
            <v>931</v>
          </cell>
          <cell r="AG50">
            <v>931</v>
          </cell>
          <cell r="AH50">
            <v>559</v>
          </cell>
          <cell r="AI50">
            <v>931</v>
          </cell>
          <cell r="AJ50">
            <v>931</v>
          </cell>
          <cell r="AK50">
            <v>931</v>
          </cell>
          <cell r="AM50" t="str">
            <v>ALI_25_SEG_10</v>
          </cell>
          <cell r="AN50" t="str">
            <v>ALI_25_SEG_10_VAL_15288026.88</v>
          </cell>
          <cell r="AO50">
            <v>5</v>
          </cell>
          <cell r="AP50">
            <v>12740022.4</v>
          </cell>
          <cell r="AQ50" t="b">
            <v>0</v>
          </cell>
          <cell r="AR50" t="str">
            <v/>
          </cell>
          <cell r="AS50" t="str">
            <v/>
          </cell>
          <cell r="AT50" t="str">
            <v>ALI_25_SEG_10_</v>
          </cell>
          <cell r="AU50">
            <v>1</v>
          </cell>
          <cell r="AV50" t="str">
            <v>No Seleccionada</v>
          </cell>
        </row>
        <row r="51">
          <cell r="A51" t="b">
            <v>0</v>
          </cell>
          <cell r="B51" t="str">
            <v>5to_Evento_973_V2_AAA_17512920.xlsm</v>
          </cell>
          <cell r="C51">
            <v>25</v>
          </cell>
          <cell r="D51">
            <v>2087</v>
          </cell>
          <cell r="E51" t="str">
            <v>AAA Alimentando A Bogotá 2020 UT</v>
          </cell>
          <cell r="F51">
            <v>56</v>
          </cell>
          <cell r="G51" t="str">
            <v>CEREAL EMPACADO</v>
          </cell>
          <cell r="H51" t="str">
            <v>25 : Galleta de avena (Paquete mínimo dos (2) unidades)</v>
          </cell>
          <cell r="I51">
            <v>11</v>
          </cell>
          <cell r="J51" t="str">
            <v>Sitio 1 : CARRERA 127#22G-18 INT 4 - Sitio 2 : SIBERIA KM 7.5 CELTA, LOTE 159 - Sitio 3 : CARRERA 68B #10A-18 - Sitio 4 : CALLE 24F#101B-15 - Sitio 5 : CARRERA 65B#10A-87 - Sitio 6 : AUTO MEDE KM 1,5 P INDUS FLORIDA BOD 23 - Sitio 7 : CARRERA 71 A BIS # 63D-38 -</v>
          </cell>
          <cell r="K51">
            <v>44835</v>
          </cell>
          <cell r="L51">
            <v>6632</v>
          </cell>
          <cell r="M51">
            <v>8443</v>
          </cell>
          <cell r="N51">
            <v>3987</v>
          </cell>
          <cell r="O51">
            <v>433</v>
          </cell>
          <cell r="P51">
            <v>559</v>
          </cell>
          <cell r="Q51">
            <v>0.04</v>
          </cell>
          <cell r="R51">
            <v>536.64</v>
          </cell>
          <cell r="S51">
            <v>931</v>
          </cell>
          <cell r="T51">
            <v>0.04</v>
          </cell>
          <cell r="U51">
            <v>893.76</v>
          </cell>
          <cell r="V51">
            <v>931</v>
          </cell>
          <cell r="W51">
            <v>0.04</v>
          </cell>
          <cell r="X51">
            <v>893.76</v>
          </cell>
          <cell r="Y51">
            <v>931</v>
          </cell>
          <cell r="Z51">
            <v>0.04</v>
          </cell>
          <cell r="AA51">
            <v>893.76</v>
          </cell>
          <cell r="AB51">
            <v>15055431.360000001</v>
          </cell>
          <cell r="AC51" t="str">
            <v>Registro Valido</v>
          </cell>
          <cell r="AD51">
            <v>559</v>
          </cell>
          <cell r="AE51">
            <v>931</v>
          </cell>
          <cell r="AF51">
            <v>931</v>
          </cell>
          <cell r="AG51">
            <v>931</v>
          </cell>
          <cell r="AH51">
            <v>559</v>
          </cell>
          <cell r="AI51">
            <v>931</v>
          </cell>
          <cell r="AJ51">
            <v>931</v>
          </cell>
          <cell r="AK51">
            <v>931</v>
          </cell>
          <cell r="AM51" t="str">
            <v>ALI_25_SEG_11</v>
          </cell>
          <cell r="AN51" t="str">
            <v>ALI_25_SEG_11_VAL_15055431.36</v>
          </cell>
          <cell r="AO51">
            <v>5</v>
          </cell>
          <cell r="AP51">
            <v>12546192.799999999</v>
          </cell>
          <cell r="AQ51" t="b">
            <v>0</v>
          </cell>
          <cell r="AR51" t="str">
            <v/>
          </cell>
          <cell r="AS51" t="str">
            <v/>
          </cell>
          <cell r="AT51" t="str">
            <v>ALI_25_SEG_11_</v>
          </cell>
          <cell r="AU51">
            <v>1</v>
          </cell>
          <cell r="AV51" t="str">
            <v>No Seleccionada</v>
          </cell>
        </row>
        <row r="52">
          <cell r="A52" t="b">
            <v>0</v>
          </cell>
          <cell r="B52" t="str">
            <v>5to_Evento_973_V2_AAA_17512920.xlsm</v>
          </cell>
          <cell r="C52">
            <v>25</v>
          </cell>
          <cell r="D52">
            <v>2087</v>
          </cell>
          <cell r="E52" t="str">
            <v>AAA Alimentando A Bogotá 2020 UT</v>
          </cell>
          <cell r="F52">
            <v>57</v>
          </cell>
          <cell r="G52" t="str">
            <v>CEREAL EMPACADO</v>
          </cell>
          <cell r="H52" t="str">
            <v>25 : Galleta de avena (Paquete mínimo dos (2) unidades)</v>
          </cell>
          <cell r="I52">
            <v>12</v>
          </cell>
          <cell r="J52" t="str">
            <v>Sitio 1 : CARRERA 127#22G-18 INT 4 - Sitio 2 : SIBERIA KM 7.5 CELTA, LOTE 159 - Sitio 3 : CARRERA 68B #10A-18 - Sitio 4 : CALLE 24F#101B-15 - Sitio 5 : CARRERA 65B#10A-87 - Sitio 6 : AUTO MEDE KM 1,5 P INDUS FLORIDA BOD 23 - Sitio 7 : CARRERA 71 A BIS # 63D-38 -</v>
          </cell>
          <cell r="K52">
            <v>44835</v>
          </cell>
          <cell r="L52">
            <v>6019</v>
          </cell>
          <cell r="M52">
            <v>7662</v>
          </cell>
          <cell r="N52">
            <v>3618</v>
          </cell>
          <cell r="O52">
            <v>393</v>
          </cell>
          <cell r="P52">
            <v>559</v>
          </cell>
          <cell r="Q52">
            <v>0.04</v>
          </cell>
          <cell r="R52">
            <v>536.64</v>
          </cell>
          <cell r="S52">
            <v>931</v>
          </cell>
          <cell r="T52">
            <v>0.04</v>
          </cell>
          <cell r="U52">
            <v>893.76</v>
          </cell>
          <cell r="V52">
            <v>931</v>
          </cell>
          <cell r="W52">
            <v>0.04</v>
          </cell>
          <cell r="X52">
            <v>893.76</v>
          </cell>
          <cell r="Y52">
            <v>931</v>
          </cell>
          <cell r="Z52">
            <v>0.04</v>
          </cell>
          <cell r="AA52">
            <v>893.76</v>
          </cell>
          <cell r="AB52">
            <v>13662896.640000001</v>
          </cell>
          <cell r="AC52" t="str">
            <v>Registro Valido</v>
          </cell>
          <cell r="AD52">
            <v>559</v>
          </cell>
          <cell r="AE52">
            <v>931</v>
          </cell>
          <cell r="AF52">
            <v>931</v>
          </cell>
          <cell r="AG52">
            <v>931</v>
          </cell>
          <cell r="AH52">
            <v>559</v>
          </cell>
          <cell r="AI52">
            <v>931</v>
          </cell>
          <cell r="AJ52">
            <v>931</v>
          </cell>
          <cell r="AK52">
            <v>931</v>
          </cell>
          <cell r="AM52" t="str">
            <v>ALI_25_SEG_12</v>
          </cell>
          <cell r="AN52" t="str">
            <v>ALI_25_SEG_12_VAL_13662896.64</v>
          </cell>
          <cell r="AO52">
            <v>5</v>
          </cell>
          <cell r="AP52">
            <v>11385747.199999999</v>
          </cell>
          <cell r="AQ52" t="b">
            <v>0</v>
          </cell>
          <cell r="AR52" t="str">
            <v/>
          </cell>
          <cell r="AS52" t="str">
            <v/>
          </cell>
          <cell r="AT52" t="str">
            <v>ALI_25_SEG_12_</v>
          </cell>
          <cell r="AU52">
            <v>1</v>
          </cell>
          <cell r="AV52" t="str">
            <v>No Seleccionada</v>
          </cell>
        </row>
        <row r="53">
          <cell r="A53" t="b">
            <v>0</v>
          </cell>
          <cell r="B53" t="str">
            <v>5to_Evento_973_V2_AAA_17512920.xlsm</v>
          </cell>
          <cell r="C53">
            <v>25</v>
          </cell>
          <cell r="D53">
            <v>2087</v>
          </cell>
          <cell r="E53" t="str">
            <v>AAA Alimentando A Bogotá 2020 UT</v>
          </cell>
          <cell r="F53">
            <v>58</v>
          </cell>
          <cell r="G53" t="str">
            <v>CEREAL EMPACADO</v>
          </cell>
          <cell r="H53" t="str">
            <v>25 : Galleta de avena (Paquete mínimo dos (2) unidades)</v>
          </cell>
          <cell r="I53">
            <v>13</v>
          </cell>
          <cell r="J53" t="str">
            <v>Sitio 1 : CARRERA 127#22G-18 INT 4 - Sitio 2 : SIBERIA KM 7.5 CELTA, LOTE 159 - Sitio 3 : CARRERA 68B #10A-18 - Sitio 4 : CALLE 24F#101B-15 - Sitio 5 : CARRERA 65B#10A-87 - Sitio 6 : AUTO MEDE KM 1,5 P INDUS FLORIDA BOD 23 - Sitio 7 : CARRERA 71 A BIS # 63D-38 -</v>
          </cell>
          <cell r="K53">
            <v>44835</v>
          </cell>
          <cell r="L53">
            <v>6391</v>
          </cell>
          <cell r="M53">
            <v>8136</v>
          </cell>
          <cell r="N53">
            <v>3841</v>
          </cell>
          <cell r="O53">
            <v>417</v>
          </cell>
          <cell r="P53">
            <v>559</v>
          </cell>
          <cell r="Q53">
            <v>0.04</v>
          </cell>
          <cell r="R53">
            <v>536.64</v>
          </cell>
          <cell r="S53">
            <v>931</v>
          </cell>
          <cell r="T53">
            <v>0.04</v>
          </cell>
          <cell r="U53">
            <v>893.76</v>
          </cell>
          <cell r="V53">
            <v>931</v>
          </cell>
          <cell r="W53">
            <v>0.04</v>
          </cell>
          <cell r="X53">
            <v>893.76</v>
          </cell>
          <cell r="Y53">
            <v>931</v>
          </cell>
          <cell r="Z53">
            <v>0.04</v>
          </cell>
          <cell r="AA53">
            <v>893.76</v>
          </cell>
          <cell r="AB53">
            <v>14506927.68</v>
          </cell>
          <cell r="AC53" t="str">
            <v>Registro Valido</v>
          </cell>
          <cell r="AD53">
            <v>559</v>
          </cell>
          <cell r="AE53">
            <v>931</v>
          </cell>
          <cell r="AF53">
            <v>931</v>
          </cell>
          <cell r="AG53">
            <v>931</v>
          </cell>
          <cell r="AH53">
            <v>559</v>
          </cell>
          <cell r="AI53">
            <v>931</v>
          </cell>
          <cell r="AJ53">
            <v>931</v>
          </cell>
          <cell r="AK53">
            <v>931</v>
          </cell>
          <cell r="AM53" t="str">
            <v>ALI_25_SEG_13</v>
          </cell>
          <cell r="AN53" t="str">
            <v>ALI_25_SEG_13_VAL_14506927.68</v>
          </cell>
          <cell r="AO53">
            <v>5</v>
          </cell>
          <cell r="AP53">
            <v>12089106.4</v>
          </cell>
          <cell r="AQ53" t="b">
            <v>0</v>
          </cell>
          <cell r="AR53" t="str">
            <v/>
          </cell>
          <cell r="AS53" t="str">
            <v/>
          </cell>
          <cell r="AT53" t="str">
            <v>ALI_25_SEG_13_</v>
          </cell>
          <cell r="AU53">
            <v>1</v>
          </cell>
          <cell r="AV53" t="str">
            <v>No Seleccionada</v>
          </cell>
        </row>
        <row r="54">
          <cell r="A54" t="b">
            <v>0</v>
          </cell>
          <cell r="B54" t="str">
            <v>5to_Evento_973_V2_AAA_17512920.xlsm</v>
          </cell>
          <cell r="C54">
            <v>25</v>
          </cell>
          <cell r="D54">
            <v>2087</v>
          </cell>
          <cell r="E54" t="str">
            <v>AAA Alimentando A Bogotá 2020 UT</v>
          </cell>
          <cell r="F54">
            <v>59</v>
          </cell>
          <cell r="G54" t="str">
            <v>CEREAL EMPACADO</v>
          </cell>
          <cell r="H54" t="str">
            <v>25 : Galleta de avena (Paquete mínimo dos (2) unidades)</v>
          </cell>
          <cell r="I54">
            <v>14</v>
          </cell>
          <cell r="J54" t="str">
            <v>Sitio 1 : CARRERA 127#22G-18 INT 4 - Sitio 2 : SIBERIA KM 7.5 CELTA, LOTE 159 - Sitio 3 : CARRERA 68B #10A-18 - Sitio 4 : CALLE 24F#101B-15 - Sitio 5 : CARRERA 65B#10A-87 - Sitio 6 : AUTO MEDE KM 1,5 P INDUS FLORIDA BOD 23 - Sitio 7 : CARRERA 71 A BIS # 63D-38 -</v>
          </cell>
          <cell r="K54">
            <v>44835</v>
          </cell>
          <cell r="L54">
            <v>6333</v>
          </cell>
          <cell r="M54">
            <v>8062</v>
          </cell>
          <cell r="N54">
            <v>3806</v>
          </cell>
          <cell r="O54">
            <v>414</v>
          </cell>
          <cell r="P54">
            <v>559</v>
          </cell>
          <cell r="Q54">
            <v>0.04</v>
          </cell>
          <cell r="R54">
            <v>536.64</v>
          </cell>
          <cell r="S54">
            <v>931</v>
          </cell>
          <cell r="T54">
            <v>0.04</v>
          </cell>
          <cell r="U54">
            <v>893.76</v>
          </cell>
          <cell r="V54">
            <v>931</v>
          </cell>
          <cell r="W54">
            <v>0.04</v>
          </cell>
          <cell r="X54">
            <v>893.76</v>
          </cell>
          <cell r="Y54">
            <v>931</v>
          </cell>
          <cell r="Z54">
            <v>0.04</v>
          </cell>
          <cell r="AA54">
            <v>893.76</v>
          </cell>
          <cell r="AB54">
            <v>14375701.440000001</v>
          </cell>
          <cell r="AC54" t="str">
            <v>Registro Valido</v>
          </cell>
          <cell r="AD54">
            <v>559</v>
          </cell>
          <cell r="AE54">
            <v>931</v>
          </cell>
          <cell r="AF54">
            <v>931</v>
          </cell>
          <cell r="AG54">
            <v>931</v>
          </cell>
          <cell r="AH54">
            <v>559</v>
          </cell>
          <cell r="AI54">
            <v>931</v>
          </cell>
          <cell r="AJ54">
            <v>931</v>
          </cell>
          <cell r="AK54">
            <v>931</v>
          </cell>
          <cell r="AM54" t="str">
            <v>ALI_25_SEG_14</v>
          </cell>
          <cell r="AN54" t="str">
            <v>ALI_25_SEG_14_VAL_14375701.44</v>
          </cell>
          <cell r="AO54">
            <v>5</v>
          </cell>
          <cell r="AP54">
            <v>11979751.199999999</v>
          </cell>
          <cell r="AQ54" t="b">
            <v>0</v>
          </cell>
          <cell r="AR54" t="str">
            <v/>
          </cell>
          <cell r="AS54" t="str">
            <v/>
          </cell>
          <cell r="AT54" t="str">
            <v>ALI_25_SEG_14_</v>
          </cell>
          <cell r="AU54">
            <v>1</v>
          </cell>
          <cell r="AV54" t="str">
            <v>No Seleccionada</v>
          </cell>
        </row>
        <row r="55">
          <cell r="A55" t="b">
            <v>0</v>
          </cell>
          <cell r="B55" t="str">
            <v>5to_Evento_973_V2_AAA_17512920.xlsm</v>
          </cell>
          <cell r="C55">
            <v>25</v>
          </cell>
          <cell r="D55">
            <v>2087</v>
          </cell>
          <cell r="E55" t="str">
            <v>AAA Alimentando A Bogotá 2020 UT</v>
          </cell>
          <cell r="F55">
            <v>60</v>
          </cell>
          <cell r="G55" t="str">
            <v>CEREAL EMPACADO</v>
          </cell>
          <cell r="H55" t="str">
            <v>25 : Galleta de avena (Paquete mínimo dos (2) unidades)</v>
          </cell>
          <cell r="I55">
            <v>15</v>
          </cell>
          <cell r="J55" t="str">
            <v>Sitio 1 : CARRERA 127#22G-18 INT 4 - Sitio 2 : SIBERIA KM 7.5 CELTA, LOTE 159 - Sitio 3 : CARRERA 68B #10A-18 - Sitio 4 : CALLE 24F#101B-15 - Sitio 5 : CARRERA 65B#10A-87 - Sitio 6 : AUTO MEDE KM 1,5 P INDUS FLORIDA BOD 23 - Sitio 7 : CARRERA 71 A BIS # 63D-38 -</v>
          </cell>
          <cell r="K55">
            <v>44835</v>
          </cell>
          <cell r="L55">
            <v>5985</v>
          </cell>
          <cell r="M55">
            <v>7619</v>
          </cell>
          <cell r="N55">
            <v>3599</v>
          </cell>
          <cell r="O55">
            <v>392</v>
          </cell>
          <cell r="P55">
            <v>559</v>
          </cell>
          <cell r="Q55">
            <v>0.04</v>
          </cell>
          <cell r="R55">
            <v>536.64</v>
          </cell>
          <cell r="S55">
            <v>931</v>
          </cell>
          <cell r="T55">
            <v>0.04</v>
          </cell>
          <cell r="U55">
            <v>893.76</v>
          </cell>
          <cell r="V55">
            <v>931</v>
          </cell>
          <cell r="W55">
            <v>0.04</v>
          </cell>
          <cell r="X55">
            <v>893.76</v>
          </cell>
          <cell r="Y55">
            <v>931</v>
          </cell>
          <cell r="Z55">
            <v>0.04</v>
          </cell>
          <cell r="AA55">
            <v>893.76</v>
          </cell>
          <cell r="AB55">
            <v>13588344</v>
          </cell>
          <cell r="AC55" t="str">
            <v>Registro Valido</v>
          </cell>
          <cell r="AD55">
            <v>559</v>
          </cell>
          <cell r="AE55">
            <v>931</v>
          </cell>
          <cell r="AF55">
            <v>931</v>
          </cell>
          <cell r="AG55">
            <v>931</v>
          </cell>
          <cell r="AH55">
            <v>559</v>
          </cell>
          <cell r="AI55">
            <v>931</v>
          </cell>
          <cell r="AJ55">
            <v>931</v>
          </cell>
          <cell r="AK55">
            <v>931</v>
          </cell>
          <cell r="AM55" t="str">
            <v>ALI_25_SEG_15</v>
          </cell>
          <cell r="AN55" t="str">
            <v>ALI_25_SEG_15_VAL_13588344</v>
          </cell>
          <cell r="AO55">
            <v>5</v>
          </cell>
          <cell r="AP55">
            <v>11323619.999999998</v>
          </cell>
          <cell r="AQ55" t="b">
            <v>0</v>
          </cell>
          <cell r="AR55" t="str">
            <v/>
          </cell>
          <cell r="AS55" t="str">
            <v/>
          </cell>
          <cell r="AT55" t="str">
            <v>ALI_25_SEG_15_</v>
          </cell>
          <cell r="AU55">
            <v>1</v>
          </cell>
          <cell r="AV55" t="str">
            <v>No Seleccionada</v>
          </cell>
        </row>
        <row r="56">
          <cell r="A56" t="b">
            <v>0</v>
          </cell>
          <cell r="B56" t="str">
            <v>5to_Evento_973_V2_AAA_17512920.xlsm</v>
          </cell>
          <cell r="C56">
            <v>75</v>
          </cell>
          <cell r="D56">
            <v>2087</v>
          </cell>
          <cell r="E56" t="str">
            <v>AAA Alimentando A Bogotá 2020 UT</v>
          </cell>
          <cell r="F56">
            <v>76</v>
          </cell>
          <cell r="G56" t="str">
            <v>BEBIDAS LÁCTEAS</v>
          </cell>
          <cell r="H56" t="str">
            <v>75 : Yogur entero con dulce,  con adición de frutas naturales o mermeladas o concentrados de frutas, pasteurizado de diferentes sabores.</v>
          </cell>
          <cell r="I56">
            <v>1</v>
          </cell>
          <cell r="J56" t="str">
            <v>Sitio 1 : CARRERA 127#22G-18 INT 4 - Sitio 2 : SIBERIA KM 7.5 CELTA, LOTE 159 - Sitio 3 : CARRERA 68B #10A-18 - Sitio 4 : CALLE 24F#101B-15 - Sitio 5 : CARRERA 65B#10A-87 - Sitio 6 : AUTO MEDE KM 1,5 P INDUS FLORIDA BOD 23 - Sitio 7 : CARRERA 71 A BIS # 63D-38 -</v>
          </cell>
          <cell r="K56">
            <v>44835</v>
          </cell>
          <cell r="L56">
            <v>12484</v>
          </cell>
          <cell r="M56">
            <v>15522</v>
          </cell>
          <cell r="N56">
            <v>7266</v>
          </cell>
          <cell r="O56">
            <v>677</v>
          </cell>
          <cell r="P56">
            <v>886</v>
          </cell>
          <cell r="R56">
            <v>886</v>
          </cell>
          <cell r="S56">
            <v>886</v>
          </cell>
          <cell r="U56">
            <v>886</v>
          </cell>
          <cell r="V56">
            <v>886</v>
          </cell>
          <cell r="X56">
            <v>886</v>
          </cell>
          <cell r="Y56">
            <v>886</v>
          </cell>
          <cell r="AA56">
            <v>886</v>
          </cell>
          <cell r="AB56">
            <v>31850814</v>
          </cell>
          <cell r="AC56" t="str">
            <v>Registro Valido</v>
          </cell>
          <cell r="AD56">
            <v>886</v>
          </cell>
          <cell r="AE56">
            <v>886</v>
          </cell>
          <cell r="AF56">
            <v>886</v>
          </cell>
          <cell r="AG56">
            <v>886</v>
          </cell>
          <cell r="AH56">
            <v>886</v>
          </cell>
          <cell r="AI56">
            <v>886</v>
          </cell>
          <cell r="AJ56">
            <v>886</v>
          </cell>
          <cell r="AK56">
            <v>886</v>
          </cell>
          <cell r="AM56" t="str">
            <v>ALI_75_SEG_1</v>
          </cell>
          <cell r="AN56" t="str">
            <v>ALI_75_SEG_1_VAL_31850814</v>
          </cell>
          <cell r="AO56">
            <v>4</v>
          </cell>
          <cell r="AP56">
            <v>28606416.75</v>
          </cell>
          <cell r="AQ56" t="b">
            <v>0</v>
          </cell>
          <cell r="AR56" t="str">
            <v/>
          </cell>
          <cell r="AS56" t="str">
            <v/>
          </cell>
          <cell r="AT56" t="str">
            <v>ALI_75_SEG_1_</v>
          </cell>
          <cell r="AU56">
            <v>1</v>
          </cell>
          <cell r="AV56" t="str">
            <v>No Seleccionada</v>
          </cell>
        </row>
        <row r="57">
          <cell r="A57" t="b">
            <v>0</v>
          </cell>
          <cell r="B57" t="str">
            <v>5to_Evento_973_V2_AAA_17512920.xlsm</v>
          </cell>
          <cell r="C57">
            <v>75</v>
          </cell>
          <cell r="D57">
            <v>2087</v>
          </cell>
          <cell r="E57" t="str">
            <v>AAA Alimentando A Bogotá 2020 UT</v>
          </cell>
          <cell r="F57">
            <v>77</v>
          </cell>
          <cell r="G57" t="str">
            <v>BEBIDAS LÁCTEAS</v>
          </cell>
          <cell r="H57" t="str">
            <v>75 : Yogur entero con dulce,  con adición de frutas naturales o mermeladas o concentrados de frutas, pasteurizado de diferentes sabores.</v>
          </cell>
          <cell r="I57">
            <v>2</v>
          </cell>
          <cell r="J57" t="str">
            <v>Sitio 1 : CARRERA 127#22G-18 INT 4 - Sitio 2 : SIBERIA KM 7.5 CELTA, LOTE 159 - Sitio 3 : CARRERA 68B #10A-18 - Sitio 4 : CALLE 24F#101B-15 - Sitio 5 : CARRERA 65B#10A-87 - Sitio 6 : AUTO MEDE KM 1,5 P INDUS FLORIDA BOD 23 - Sitio 7 : CARRERA 71 A BIS # 63D-38 -</v>
          </cell>
          <cell r="K57">
            <v>44835</v>
          </cell>
          <cell r="L57">
            <v>12765</v>
          </cell>
          <cell r="M57">
            <v>15872</v>
          </cell>
          <cell r="N57">
            <v>7430</v>
          </cell>
          <cell r="O57">
            <v>693</v>
          </cell>
          <cell r="P57">
            <v>886</v>
          </cell>
          <cell r="R57">
            <v>886</v>
          </cell>
          <cell r="S57">
            <v>886</v>
          </cell>
          <cell r="U57">
            <v>886</v>
          </cell>
          <cell r="V57">
            <v>886</v>
          </cell>
          <cell r="X57">
            <v>886</v>
          </cell>
          <cell r="Y57">
            <v>886</v>
          </cell>
          <cell r="AA57">
            <v>886</v>
          </cell>
          <cell r="AB57">
            <v>32569360</v>
          </cell>
          <cell r="AC57" t="str">
            <v>Registro Valido</v>
          </cell>
          <cell r="AD57">
            <v>886</v>
          </cell>
          <cell r="AE57">
            <v>886</v>
          </cell>
          <cell r="AF57">
            <v>886</v>
          </cell>
          <cell r="AG57">
            <v>886</v>
          </cell>
          <cell r="AH57">
            <v>886</v>
          </cell>
          <cell r="AI57">
            <v>886</v>
          </cell>
          <cell r="AJ57">
            <v>886</v>
          </cell>
          <cell r="AK57">
            <v>886</v>
          </cell>
          <cell r="AM57" t="str">
            <v>ALI_75_SEG_2</v>
          </cell>
          <cell r="AN57" t="str">
            <v>ALI_75_SEG_2_VAL_32569360</v>
          </cell>
          <cell r="AO57">
            <v>4</v>
          </cell>
          <cell r="AP57">
            <v>29281178</v>
          </cell>
          <cell r="AQ57" t="b">
            <v>0</v>
          </cell>
          <cell r="AR57" t="str">
            <v/>
          </cell>
          <cell r="AS57" t="str">
            <v/>
          </cell>
          <cell r="AT57" t="str">
            <v>ALI_75_SEG_2_</v>
          </cell>
          <cell r="AU57">
            <v>1</v>
          </cell>
          <cell r="AV57" t="str">
            <v>No Seleccionada</v>
          </cell>
        </row>
        <row r="58">
          <cell r="A58" t="b">
            <v>0</v>
          </cell>
          <cell r="B58" t="str">
            <v>5to_Evento_973_V2_AAA_17512920.xlsm</v>
          </cell>
          <cell r="C58">
            <v>75</v>
          </cell>
          <cell r="D58">
            <v>2087</v>
          </cell>
          <cell r="E58" t="str">
            <v>AAA Alimentando A Bogotá 2020 UT</v>
          </cell>
          <cell r="F58">
            <v>78</v>
          </cell>
          <cell r="G58" t="str">
            <v>BEBIDAS LÁCTEAS</v>
          </cell>
          <cell r="H58" t="str">
            <v>75 : Yogur entero con dulce,  con adición de frutas naturales o mermeladas o concentrados de frutas, pasteurizado de diferentes sabores.</v>
          </cell>
          <cell r="I58">
            <v>3</v>
          </cell>
          <cell r="J58" t="str">
            <v>Sitio 1 : CARRERA 127#22G-18 INT 4 - Sitio 2 : SIBERIA KM 7.5 CELTA, LOTE 159 - Sitio 3 : CARRERA 68B #10A-18 - Sitio 4 : CALLE 24F#101B-15 - Sitio 5 : CARRERA 65B#10A-87 - Sitio 6 : AUTO MEDE KM 1,5 P INDUS FLORIDA BOD 23 - Sitio 7 : CARRERA 71 A BIS # 63D-38 -</v>
          </cell>
          <cell r="K58">
            <v>44835</v>
          </cell>
          <cell r="L58">
            <v>12689</v>
          </cell>
          <cell r="M58">
            <v>15778</v>
          </cell>
          <cell r="N58">
            <v>7385</v>
          </cell>
          <cell r="O58">
            <v>688</v>
          </cell>
          <cell r="P58">
            <v>886</v>
          </cell>
          <cell r="R58">
            <v>886</v>
          </cell>
          <cell r="S58">
            <v>886</v>
          </cell>
          <cell r="U58">
            <v>886</v>
          </cell>
          <cell r="V58">
            <v>886</v>
          </cell>
          <cell r="X58">
            <v>886</v>
          </cell>
          <cell r="Y58">
            <v>886</v>
          </cell>
          <cell r="AA58">
            <v>886</v>
          </cell>
          <cell r="AB58">
            <v>32374440</v>
          </cell>
          <cell r="AC58" t="str">
            <v>Registro Valido</v>
          </cell>
          <cell r="AD58">
            <v>886</v>
          </cell>
          <cell r="AE58">
            <v>886</v>
          </cell>
          <cell r="AF58">
            <v>886</v>
          </cell>
          <cell r="AG58">
            <v>886</v>
          </cell>
          <cell r="AH58">
            <v>886</v>
          </cell>
          <cell r="AI58">
            <v>886</v>
          </cell>
          <cell r="AJ58">
            <v>886</v>
          </cell>
          <cell r="AK58">
            <v>886</v>
          </cell>
          <cell r="AM58" t="str">
            <v>ALI_75_SEG_3</v>
          </cell>
          <cell r="AN58" t="str">
            <v>ALI_75_SEG_3_VAL_32374440</v>
          </cell>
          <cell r="AO58">
            <v>4</v>
          </cell>
          <cell r="AP58">
            <v>29115802.800000001</v>
          </cell>
          <cell r="AQ58" t="b">
            <v>0</v>
          </cell>
          <cell r="AR58" t="str">
            <v/>
          </cell>
          <cell r="AS58" t="str">
            <v/>
          </cell>
          <cell r="AT58" t="str">
            <v>ALI_75_SEG_3_</v>
          </cell>
          <cell r="AU58">
            <v>1</v>
          </cell>
          <cell r="AV58" t="str">
            <v>No Seleccionada</v>
          </cell>
        </row>
        <row r="59">
          <cell r="A59" t="b">
            <v>0</v>
          </cell>
          <cell r="B59" t="str">
            <v>5to_Evento_973_V2_AAA_17512920.xlsm</v>
          </cell>
          <cell r="C59">
            <v>75</v>
          </cell>
          <cell r="D59">
            <v>2087</v>
          </cell>
          <cell r="E59" t="str">
            <v>AAA Alimentando A Bogotá 2020 UT</v>
          </cell>
          <cell r="F59">
            <v>79</v>
          </cell>
          <cell r="G59" t="str">
            <v>BEBIDAS LÁCTEAS</v>
          </cell>
          <cell r="H59" t="str">
            <v>75 : Yogur entero con dulce,  con adición de frutas naturales o mermeladas o concentrados de frutas, pasteurizado de diferentes sabores.</v>
          </cell>
          <cell r="I59">
            <v>4</v>
          </cell>
          <cell r="J59" t="str">
            <v>Sitio 1 : CARRERA 127#22G-18 INT 4 - Sitio 2 : SIBERIA KM 7.5 CELTA, LOTE 159 - Sitio 3 : CARRERA 68B #10A-18 - Sitio 4 : CALLE 24F#101B-15 - Sitio 5 : CARRERA 65B#10A-87 - Sitio 6 : AUTO MEDE KM 1,5 P INDUS FLORIDA BOD 23 - Sitio 7 : CARRERA 71 A BIS # 63D-38 -</v>
          </cell>
          <cell r="K59">
            <v>44835</v>
          </cell>
          <cell r="L59">
            <v>13521</v>
          </cell>
          <cell r="M59">
            <v>16809</v>
          </cell>
          <cell r="N59">
            <v>7869</v>
          </cell>
          <cell r="O59">
            <v>735</v>
          </cell>
          <cell r="P59">
            <v>886</v>
          </cell>
          <cell r="R59">
            <v>886</v>
          </cell>
          <cell r="S59">
            <v>886</v>
          </cell>
          <cell r="U59">
            <v>886</v>
          </cell>
          <cell r="V59">
            <v>886</v>
          </cell>
          <cell r="X59">
            <v>886</v>
          </cell>
          <cell r="Y59">
            <v>886</v>
          </cell>
          <cell r="AA59">
            <v>886</v>
          </cell>
          <cell r="AB59">
            <v>34495524</v>
          </cell>
          <cell r="AC59" t="str">
            <v>Registro Valido</v>
          </cell>
          <cell r="AD59">
            <v>886</v>
          </cell>
          <cell r="AE59">
            <v>886</v>
          </cell>
          <cell r="AF59">
            <v>886</v>
          </cell>
          <cell r="AG59">
            <v>886</v>
          </cell>
          <cell r="AH59">
            <v>886</v>
          </cell>
          <cell r="AI59">
            <v>886</v>
          </cell>
          <cell r="AJ59">
            <v>886</v>
          </cell>
          <cell r="AK59">
            <v>886</v>
          </cell>
          <cell r="AM59" t="str">
            <v>ALI_75_SEG_4</v>
          </cell>
          <cell r="AN59" t="str">
            <v>ALI_75_SEG_4_VAL_34495524</v>
          </cell>
          <cell r="AO59">
            <v>4</v>
          </cell>
          <cell r="AP59">
            <v>31402996.379999999</v>
          </cell>
          <cell r="AQ59" t="b">
            <v>0</v>
          </cell>
          <cell r="AR59" t="str">
            <v/>
          </cell>
          <cell r="AS59" t="str">
            <v/>
          </cell>
          <cell r="AT59" t="str">
            <v>ALI_75_SEG_4_</v>
          </cell>
          <cell r="AU59">
            <v>1</v>
          </cell>
          <cell r="AV59" t="str">
            <v>No Seleccionada</v>
          </cell>
        </row>
        <row r="60">
          <cell r="A60" t="b">
            <v>0</v>
          </cell>
          <cell r="B60" t="str">
            <v>5to_Evento_973_V2_AAA_17512920.xlsm</v>
          </cell>
          <cell r="C60">
            <v>75</v>
          </cell>
          <cell r="D60">
            <v>2087</v>
          </cell>
          <cell r="E60" t="str">
            <v>AAA Alimentando A Bogotá 2020 UT</v>
          </cell>
          <cell r="F60">
            <v>80</v>
          </cell>
          <cell r="G60" t="str">
            <v>BEBIDAS LÁCTEAS</v>
          </cell>
          <cell r="H60" t="str">
            <v>75 : Yogur entero con dulce,  con adición de frutas naturales o mermeladas o concentrados de frutas, pasteurizado de diferentes sabores.</v>
          </cell>
          <cell r="I60">
            <v>5</v>
          </cell>
          <cell r="J60" t="str">
            <v>Sitio 1 : CARRERA 127#22G-18 INT 4 - Sitio 2 : SIBERIA KM 7.5 CELTA, LOTE 159 - Sitio 3 : CARRERA 68B #10A-18 - Sitio 4 : CALLE 24F#101B-15 - Sitio 5 : CARRERA 65B#10A-87 - Sitio 6 : AUTO MEDE KM 1,5 P INDUS FLORIDA BOD 23 - Sitio 7 : CARRERA 71 A BIS # 63D-38 -</v>
          </cell>
          <cell r="K60">
            <v>44835</v>
          </cell>
          <cell r="L60">
            <v>12568</v>
          </cell>
          <cell r="M60">
            <v>15628</v>
          </cell>
          <cell r="N60">
            <v>7315</v>
          </cell>
          <cell r="O60">
            <v>682</v>
          </cell>
          <cell r="P60">
            <v>886</v>
          </cell>
          <cell r="R60">
            <v>886</v>
          </cell>
          <cell r="S60">
            <v>886</v>
          </cell>
          <cell r="U60">
            <v>886</v>
          </cell>
          <cell r="V60">
            <v>886</v>
          </cell>
          <cell r="X60">
            <v>886</v>
          </cell>
          <cell r="Y60">
            <v>886</v>
          </cell>
          <cell r="AA60">
            <v>886</v>
          </cell>
          <cell r="AB60">
            <v>32066998</v>
          </cell>
          <cell r="AC60" t="str">
            <v>Registro Valido</v>
          </cell>
          <cell r="AD60">
            <v>886</v>
          </cell>
          <cell r="AE60">
            <v>886</v>
          </cell>
          <cell r="AF60">
            <v>886</v>
          </cell>
          <cell r="AG60">
            <v>886</v>
          </cell>
          <cell r="AH60">
            <v>886</v>
          </cell>
          <cell r="AI60">
            <v>886</v>
          </cell>
          <cell r="AJ60">
            <v>886</v>
          </cell>
          <cell r="AK60">
            <v>886</v>
          </cell>
          <cell r="AM60" t="str">
            <v>ALI_75_SEG_5</v>
          </cell>
          <cell r="AN60" t="str">
            <v>ALI_75_SEG_5_VAL_32066998</v>
          </cell>
          <cell r="AO60">
            <v>4</v>
          </cell>
          <cell r="AP60">
            <v>28813609.23</v>
          </cell>
          <cell r="AQ60" t="b">
            <v>0</v>
          </cell>
          <cell r="AR60" t="str">
            <v/>
          </cell>
          <cell r="AS60" t="str">
            <v/>
          </cell>
          <cell r="AT60" t="str">
            <v>ALI_75_SEG_5_</v>
          </cell>
          <cell r="AU60">
            <v>1</v>
          </cell>
          <cell r="AV60" t="str">
            <v>No Seleccionada</v>
          </cell>
        </row>
        <row r="61">
          <cell r="A61" t="b">
            <v>0</v>
          </cell>
          <cell r="B61" t="str">
            <v>5to_Evento_973_V2_AAA_17512920.xlsm</v>
          </cell>
          <cell r="C61">
            <v>75</v>
          </cell>
          <cell r="D61">
            <v>2087</v>
          </cell>
          <cell r="E61" t="str">
            <v>AAA Alimentando A Bogotá 2020 UT</v>
          </cell>
          <cell r="F61">
            <v>81</v>
          </cell>
          <cell r="G61" t="str">
            <v>BEBIDAS LÁCTEAS</v>
          </cell>
          <cell r="H61" t="str">
            <v>75 : Yogur entero con dulce,  con adición de frutas naturales o mermeladas o concentrados de frutas, pasteurizado de diferentes sabores.</v>
          </cell>
          <cell r="I61">
            <v>6</v>
          </cell>
          <cell r="J61" t="str">
            <v>Sitio 1 : CARRERA 127#22G-18 INT 4 - Sitio 2 : SIBERIA KM 7.5 CELTA, LOTE 159 - Sitio 3 : CARRERA 68B #10A-18 - Sitio 4 : CALLE 24F#101B-15 - Sitio 5 : CARRERA 65B#10A-87 - Sitio 6 : AUTO MEDE KM 1,5 P INDUS FLORIDA BOD 23 - Sitio 7 : CARRERA 71 A BIS # 63D-38 -</v>
          </cell>
          <cell r="K61">
            <v>44835</v>
          </cell>
          <cell r="L61">
            <v>13604</v>
          </cell>
          <cell r="M61">
            <v>16916</v>
          </cell>
          <cell r="N61">
            <v>7916</v>
          </cell>
          <cell r="O61">
            <v>739</v>
          </cell>
          <cell r="P61">
            <v>886</v>
          </cell>
          <cell r="R61">
            <v>886</v>
          </cell>
          <cell r="S61">
            <v>886</v>
          </cell>
          <cell r="U61">
            <v>886</v>
          </cell>
          <cell r="V61">
            <v>886</v>
          </cell>
          <cell r="X61">
            <v>886</v>
          </cell>
          <cell r="Y61">
            <v>886</v>
          </cell>
          <cell r="AA61">
            <v>886</v>
          </cell>
          <cell r="AB61">
            <v>34709050</v>
          </cell>
          <cell r="AC61" t="str">
            <v>Registro Valido</v>
          </cell>
          <cell r="AD61">
            <v>886</v>
          </cell>
          <cell r="AE61">
            <v>886</v>
          </cell>
          <cell r="AF61">
            <v>886</v>
          </cell>
          <cell r="AG61">
            <v>886</v>
          </cell>
          <cell r="AH61">
            <v>886</v>
          </cell>
          <cell r="AI61">
            <v>886</v>
          </cell>
          <cell r="AJ61">
            <v>886</v>
          </cell>
          <cell r="AK61">
            <v>886</v>
          </cell>
          <cell r="AM61" t="str">
            <v>ALI_75_SEG_6</v>
          </cell>
          <cell r="AN61" t="str">
            <v>ALI_75_SEG_6_VAL_34709050</v>
          </cell>
          <cell r="AO61">
            <v>4</v>
          </cell>
          <cell r="AP61">
            <v>31194660.749999996</v>
          </cell>
          <cell r="AQ61" t="b">
            <v>0</v>
          </cell>
          <cell r="AR61" t="str">
            <v/>
          </cell>
          <cell r="AS61" t="str">
            <v/>
          </cell>
          <cell r="AT61" t="str">
            <v>ALI_75_SEG_6_</v>
          </cell>
          <cell r="AU61">
            <v>1</v>
          </cell>
          <cell r="AV61" t="str">
            <v>No Seleccionada</v>
          </cell>
        </row>
        <row r="62">
          <cell r="A62" t="b">
            <v>0</v>
          </cell>
          <cell r="B62" t="str">
            <v>5to_Evento_973_V2_AAA_17512920.xlsm</v>
          </cell>
          <cell r="C62">
            <v>75</v>
          </cell>
          <cell r="D62">
            <v>2087</v>
          </cell>
          <cell r="E62" t="str">
            <v>AAA Alimentando A Bogotá 2020 UT</v>
          </cell>
          <cell r="F62">
            <v>82</v>
          </cell>
          <cell r="G62" t="str">
            <v>BEBIDAS LÁCTEAS</v>
          </cell>
          <cell r="H62" t="str">
            <v>75 : Yogur entero con dulce,  con adición de frutas naturales o mermeladas o concentrados de frutas, pasteurizado de diferentes sabores.</v>
          </cell>
          <cell r="I62">
            <v>7</v>
          </cell>
          <cell r="J62" t="str">
            <v>Sitio 1 : CARRERA 127#22G-18 INT 4 - Sitio 2 : SIBERIA KM 7.5 CELTA, LOTE 159 - Sitio 3 : CARRERA 68B #10A-18 - Sitio 4 : CALLE 24F#101B-15 - Sitio 5 : CARRERA 65B#10A-87 - Sitio 6 : AUTO MEDE KM 1,5 P INDUS FLORIDA BOD 23 - Sitio 7 : CARRERA 71 A BIS # 63D-38 -</v>
          </cell>
          <cell r="K62">
            <v>44835</v>
          </cell>
          <cell r="L62">
            <v>13892</v>
          </cell>
          <cell r="M62">
            <v>17274</v>
          </cell>
          <cell r="N62">
            <v>8085</v>
          </cell>
          <cell r="O62">
            <v>754</v>
          </cell>
          <cell r="P62">
            <v>886</v>
          </cell>
          <cell r="R62">
            <v>886</v>
          </cell>
          <cell r="S62">
            <v>886</v>
          </cell>
          <cell r="U62">
            <v>886</v>
          </cell>
          <cell r="V62">
            <v>886</v>
          </cell>
          <cell r="X62">
            <v>886</v>
          </cell>
          <cell r="Y62">
            <v>886</v>
          </cell>
          <cell r="AA62">
            <v>886</v>
          </cell>
          <cell r="AB62">
            <v>35444430</v>
          </cell>
          <cell r="AC62" t="str">
            <v>Registro Valido</v>
          </cell>
          <cell r="AD62">
            <v>886</v>
          </cell>
          <cell r="AE62">
            <v>886</v>
          </cell>
          <cell r="AF62">
            <v>886</v>
          </cell>
          <cell r="AG62">
            <v>886</v>
          </cell>
          <cell r="AH62">
            <v>886</v>
          </cell>
          <cell r="AI62">
            <v>886</v>
          </cell>
          <cell r="AJ62">
            <v>886</v>
          </cell>
          <cell r="AK62">
            <v>886</v>
          </cell>
          <cell r="AM62" t="str">
            <v>ALI_75_SEG_7</v>
          </cell>
          <cell r="AN62" t="str">
            <v>ALI_75_SEG_7_VAL_35444430</v>
          </cell>
          <cell r="AO62">
            <v>4</v>
          </cell>
          <cell r="AP62">
            <v>32306037.749999996</v>
          </cell>
          <cell r="AQ62" t="b">
            <v>0</v>
          </cell>
          <cell r="AR62" t="str">
            <v/>
          </cell>
          <cell r="AS62" t="str">
            <v/>
          </cell>
          <cell r="AT62" t="str">
            <v>ALI_75_SEG_7_</v>
          </cell>
          <cell r="AU62">
            <v>1</v>
          </cell>
          <cell r="AV62" t="str">
            <v>No Seleccionada</v>
          </cell>
        </row>
        <row r="63">
          <cell r="A63" t="b">
            <v>0</v>
          </cell>
          <cell r="B63" t="str">
            <v>5to_Evento_973_V2_AAA_17512920.xlsm</v>
          </cell>
          <cell r="C63">
            <v>75</v>
          </cell>
          <cell r="D63">
            <v>2087</v>
          </cell>
          <cell r="E63" t="str">
            <v>AAA Alimentando A Bogotá 2020 UT</v>
          </cell>
          <cell r="F63">
            <v>83</v>
          </cell>
          <cell r="G63" t="str">
            <v>BEBIDAS LÁCTEAS</v>
          </cell>
          <cell r="H63" t="str">
            <v>75 : Yogur entero con dulce,  con adición de frutas naturales o mermeladas o concentrados de frutas, pasteurizado de diferentes sabores.</v>
          </cell>
          <cell r="I63">
            <v>8</v>
          </cell>
          <cell r="J63" t="str">
            <v>Sitio 1 : CARRERA 127#22G-18 INT 4 - Sitio 2 : SIBERIA KM 7.5 CELTA, LOTE 159 - Sitio 3 : CARRERA 68B #10A-18 - Sitio 4 : CALLE 24F#101B-15 - Sitio 5 : CARRERA 65B#10A-87 - Sitio 6 : AUTO MEDE KM 1,5 P INDUS FLORIDA BOD 23 - Sitio 7 : CARRERA 71 A BIS # 63D-38 -</v>
          </cell>
          <cell r="K63">
            <v>44835</v>
          </cell>
          <cell r="L63">
            <v>13409</v>
          </cell>
          <cell r="M63">
            <v>16671</v>
          </cell>
          <cell r="N63">
            <v>7804</v>
          </cell>
          <cell r="O63">
            <v>728</v>
          </cell>
          <cell r="P63">
            <v>886</v>
          </cell>
          <cell r="R63">
            <v>886</v>
          </cell>
          <cell r="S63">
            <v>886</v>
          </cell>
          <cell r="U63">
            <v>886</v>
          </cell>
          <cell r="V63">
            <v>886</v>
          </cell>
          <cell r="X63">
            <v>886</v>
          </cell>
          <cell r="Y63">
            <v>886</v>
          </cell>
          <cell r="AA63">
            <v>886</v>
          </cell>
          <cell r="AB63">
            <v>34210232</v>
          </cell>
          <cell r="AC63" t="str">
            <v>Registro Valido</v>
          </cell>
          <cell r="AD63">
            <v>886</v>
          </cell>
          <cell r="AE63">
            <v>886</v>
          </cell>
          <cell r="AF63">
            <v>886</v>
          </cell>
          <cell r="AG63">
            <v>886</v>
          </cell>
          <cell r="AH63">
            <v>886</v>
          </cell>
          <cell r="AI63">
            <v>886</v>
          </cell>
          <cell r="AJ63">
            <v>886</v>
          </cell>
          <cell r="AK63">
            <v>886</v>
          </cell>
          <cell r="AM63" t="str">
            <v>ALI_75_SEG_8</v>
          </cell>
          <cell r="AN63" t="str">
            <v>ALI_75_SEG_8_VAL_34210232</v>
          </cell>
          <cell r="AO63">
            <v>4</v>
          </cell>
          <cell r="AP63">
            <v>30794614.48</v>
          </cell>
          <cell r="AQ63" t="b">
            <v>0</v>
          </cell>
          <cell r="AR63" t="str">
            <v/>
          </cell>
          <cell r="AS63" t="str">
            <v/>
          </cell>
          <cell r="AT63" t="str">
            <v>ALI_75_SEG_8_</v>
          </cell>
          <cell r="AU63">
            <v>1</v>
          </cell>
          <cell r="AV63" t="str">
            <v>No Seleccionada</v>
          </cell>
        </row>
        <row r="64">
          <cell r="A64" t="b">
            <v>0</v>
          </cell>
          <cell r="B64" t="str">
            <v>5to_Evento_973_V2_AAA_17512920.xlsm</v>
          </cell>
          <cell r="C64">
            <v>75</v>
          </cell>
          <cell r="D64">
            <v>2087</v>
          </cell>
          <cell r="E64" t="str">
            <v>AAA Alimentando A Bogotá 2020 UT</v>
          </cell>
          <cell r="F64">
            <v>84</v>
          </cell>
          <cell r="G64" t="str">
            <v>BEBIDAS LÁCTEAS</v>
          </cell>
          <cell r="H64" t="str">
            <v>75 : Yogur entero con dulce,  con adición de frutas naturales o mermeladas o concentrados de frutas, pasteurizado de diferentes sabores.</v>
          </cell>
          <cell r="I64">
            <v>9</v>
          </cell>
          <cell r="J64" t="str">
            <v>Sitio 1 : CARRERA 127#22G-18 INT 4 - Sitio 2 : SIBERIA KM 7.5 CELTA, LOTE 159 - Sitio 3 : CARRERA 68B #10A-18 - Sitio 4 : CALLE 24F#101B-15 - Sitio 5 : CARRERA 65B#10A-87 - Sitio 6 : AUTO MEDE KM 1,5 P INDUS FLORIDA BOD 23 - Sitio 7 : CARRERA 71 A BIS # 63D-38 -</v>
          </cell>
          <cell r="K64">
            <v>44835</v>
          </cell>
          <cell r="L64">
            <v>13550</v>
          </cell>
          <cell r="M64">
            <v>16849</v>
          </cell>
          <cell r="N64">
            <v>7885</v>
          </cell>
          <cell r="O64">
            <v>735</v>
          </cell>
          <cell r="P64">
            <v>886</v>
          </cell>
          <cell r="R64">
            <v>886</v>
          </cell>
          <cell r="S64">
            <v>886</v>
          </cell>
          <cell r="U64">
            <v>886</v>
          </cell>
          <cell r="V64">
            <v>886</v>
          </cell>
          <cell r="X64">
            <v>886</v>
          </cell>
          <cell r="Y64">
            <v>886</v>
          </cell>
          <cell r="AA64">
            <v>886</v>
          </cell>
          <cell r="AB64">
            <v>34570834</v>
          </cell>
          <cell r="AC64" t="str">
            <v>Registro Valido</v>
          </cell>
          <cell r="AD64">
            <v>886</v>
          </cell>
          <cell r="AE64">
            <v>886</v>
          </cell>
          <cell r="AF64">
            <v>886</v>
          </cell>
          <cell r="AG64">
            <v>886</v>
          </cell>
          <cell r="AH64">
            <v>886</v>
          </cell>
          <cell r="AI64">
            <v>886</v>
          </cell>
          <cell r="AJ64">
            <v>886</v>
          </cell>
          <cell r="AK64">
            <v>886</v>
          </cell>
          <cell r="AM64" t="str">
            <v>ALI_75_SEG_9</v>
          </cell>
          <cell r="AN64" t="str">
            <v>ALI_75_SEG_9_VAL_34570834</v>
          </cell>
          <cell r="AO64">
            <v>4</v>
          </cell>
          <cell r="AP64">
            <v>31101654.710000001</v>
          </cell>
          <cell r="AQ64" t="b">
            <v>0</v>
          </cell>
          <cell r="AR64" t="str">
            <v/>
          </cell>
          <cell r="AS64" t="str">
            <v/>
          </cell>
          <cell r="AT64" t="str">
            <v>ALI_75_SEG_9_</v>
          </cell>
          <cell r="AU64">
            <v>1</v>
          </cell>
          <cell r="AV64" t="str">
            <v>No Seleccionada</v>
          </cell>
        </row>
        <row r="65">
          <cell r="A65" t="b">
            <v>0</v>
          </cell>
          <cell r="B65" t="str">
            <v>5to_Evento_973_V2_AAA_17512920.xlsm</v>
          </cell>
          <cell r="C65">
            <v>75</v>
          </cell>
          <cell r="D65">
            <v>2087</v>
          </cell>
          <cell r="E65" t="str">
            <v>AAA Alimentando A Bogotá 2020 UT</v>
          </cell>
          <cell r="F65">
            <v>85</v>
          </cell>
          <cell r="G65" t="str">
            <v>BEBIDAS LÁCTEAS</v>
          </cell>
          <cell r="H65" t="str">
            <v>75 : Yogur entero con dulce,  con adición de frutas naturales o mermeladas o concentrados de frutas, pasteurizado de diferentes sabores.</v>
          </cell>
          <cell r="I65">
            <v>10</v>
          </cell>
          <cell r="J65" t="str">
            <v>Sitio 1 : CARRERA 127#22G-18 INT 4 - Sitio 2 : SIBERIA KM 7.5 CELTA, LOTE 159 - Sitio 3 : CARRERA 68B #10A-18 - Sitio 4 : CALLE 24F#101B-15 - Sitio 5 : CARRERA 65B#10A-87 - Sitio 6 : AUTO MEDE KM 1,5 P INDUS FLORIDA BOD 23 - Sitio 7 : CARRERA 71 A BIS # 63D-38 -</v>
          </cell>
          <cell r="K65">
            <v>44835</v>
          </cell>
          <cell r="L65">
            <v>13569</v>
          </cell>
          <cell r="M65">
            <v>16876</v>
          </cell>
          <cell r="N65">
            <v>7898</v>
          </cell>
          <cell r="O65">
            <v>737</v>
          </cell>
          <cell r="P65">
            <v>886</v>
          </cell>
          <cell r="R65">
            <v>886</v>
          </cell>
          <cell r="S65">
            <v>886</v>
          </cell>
          <cell r="U65">
            <v>886</v>
          </cell>
          <cell r="V65">
            <v>886</v>
          </cell>
          <cell r="X65">
            <v>886</v>
          </cell>
          <cell r="Y65">
            <v>886</v>
          </cell>
          <cell r="AA65">
            <v>886</v>
          </cell>
          <cell r="AB65">
            <v>34624880</v>
          </cell>
          <cell r="AC65" t="str">
            <v>Registro Valido</v>
          </cell>
          <cell r="AD65">
            <v>886</v>
          </cell>
          <cell r="AE65">
            <v>886</v>
          </cell>
          <cell r="AF65">
            <v>886</v>
          </cell>
          <cell r="AG65">
            <v>886</v>
          </cell>
          <cell r="AH65">
            <v>886</v>
          </cell>
          <cell r="AI65">
            <v>886</v>
          </cell>
          <cell r="AJ65">
            <v>886</v>
          </cell>
          <cell r="AK65">
            <v>886</v>
          </cell>
          <cell r="AM65" t="str">
            <v>ALI_75_SEG_10</v>
          </cell>
          <cell r="AN65" t="str">
            <v>ALI_75_SEG_10_VAL_34624880</v>
          </cell>
          <cell r="AO65">
            <v>4</v>
          </cell>
          <cell r="AP65">
            <v>31104944.400000002</v>
          </cell>
          <cell r="AQ65" t="b">
            <v>0</v>
          </cell>
          <cell r="AR65" t="str">
            <v/>
          </cell>
          <cell r="AS65" t="str">
            <v/>
          </cell>
          <cell r="AT65" t="str">
            <v>ALI_75_SEG_10_</v>
          </cell>
          <cell r="AU65">
            <v>1</v>
          </cell>
          <cell r="AV65" t="str">
            <v>No Seleccionada</v>
          </cell>
        </row>
        <row r="66">
          <cell r="A66" t="b">
            <v>0</v>
          </cell>
          <cell r="B66" t="str">
            <v>5to_Evento_973_V2_AAA_17512920.xlsm</v>
          </cell>
          <cell r="C66">
            <v>75</v>
          </cell>
          <cell r="D66">
            <v>2087</v>
          </cell>
          <cell r="E66" t="str">
            <v>AAA Alimentando A Bogotá 2020 UT</v>
          </cell>
          <cell r="F66">
            <v>86</v>
          </cell>
          <cell r="G66" t="str">
            <v>BEBIDAS LÁCTEAS</v>
          </cell>
          <cell r="H66" t="str">
            <v>75 : Yogur entero con dulce,  con adición de frutas naturales o mermeladas o concentrados de frutas, pasteurizado de diferentes sabores.</v>
          </cell>
          <cell r="I66">
            <v>11</v>
          </cell>
          <cell r="J66" t="str">
            <v>Sitio 1 : CARRERA 127#22G-18 INT 4 - Sitio 2 : SIBERIA KM 7.5 CELTA, LOTE 159 - Sitio 3 : CARRERA 68B #10A-18 - Sitio 4 : CALLE 24F#101B-15 - Sitio 5 : CARRERA 65B#10A-87 - Sitio 6 : AUTO MEDE KM 1,5 P INDUS FLORIDA BOD 23 - Sitio 7 : CARRERA 71 A BIS # 63D-38 -</v>
          </cell>
          <cell r="K66">
            <v>44835</v>
          </cell>
          <cell r="L66">
            <v>13364</v>
          </cell>
          <cell r="M66">
            <v>16618</v>
          </cell>
          <cell r="N66">
            <v>7778</v>
          </cell>
          <cell r="O66">
            <v>725</v>
          </cell>
          <cell r="P66">
            <v>886</v>
          </cell>
          <cell r="R66">
            <v>886</v>
          </cell>
          <cell r="S66">
            <v>886</v>
          </cell>
          <cell r="U66">
            <v>886</v>
          </cell>
          <cell r="V66">
            <v>886</v>
          </cell>
          <cell r="X66">
            <v>886</v>
          </cell>
          <cell r="Y66">
            <v>886</v>
          </cell>
          <cell r="AA66">
            <v>886</v>
          </cell>
          <cell r="AB66">
            <v>34097710</v>
          </cell>
          <cell r="AC66" t="str">
            <v>Registro Valido</v>
          </cell>
          <cell r="AD66">
            <v>886</v>
          </cell>
          <cell r="AE66">
            <v>886</v>
          </cell>
          <cell r="AF66">
            <v>886</v>
          </cell>
          <cell r="AG66">
            <v>886</v>
          </cell>
          <cell r="AH66">
            <v>886</v>
          </cell>
          <cell r="AI66">
            <v>886</v>
          </cell>
          <cell r="AJ66">
            <v>886</v>
          </cell>
          <cell r="AK66">
            <v>886</v>
          </cell>
          <cell r="AM66" t="str">
            <v>ALI_75_SEG_11</v>
          </cell>
          <cell r="AN66" t="str">
            <v>ALI_75_SEG_11_VAL_34097710</v>
          </cell>
          <cell r="AO66">
            <v>4</v>
          </cell>
          <cell r="AP66">
            <v>30624438.75</v>
          </cell>
          <cell r="AQ66" t="b">
            <v>0</v>
          </cell>
          <cell r="AR66" t="str">
            <v/>
          </cell>
          <cell r="AS66" t="str">
            <v/>
          </cell>
          <cell r="AT66" t="str">
            <v>ALI_75_SEG_11_</v>
          </cell>
          <cell r="AU66">
            <v>1</v>
          </cell>
          <cell r="AV66" t="str">
            <v>No Seleccionada</v>
          </cell>
        </row>
        <row r="67">
          <cell r="A67" t="b">
            <v>0</v>
          </cell>
          <cell r="B67" t="str">
            <v>5to_Evento_973_V2_AAA_17512920.xlsm</v>
          </cell>
          <cell r="C67">
            <v>75</v>
          </cell>
          <cell r="D67">
            <v>2087</v>
          </cell>
          <cell r="E67" t="str">
            <v>AAA Alimentando A Bogotá 2020 UT</v>
          </cell>
          <cell r="F67">
            <v>87</v>
          </cell>
          <cell r="G67" t="str">
            <v>BEBIDAS LÁCTEAS</v>
          </cell>
          <cell r="H67" t="str">
            <v>75 : Yogur entero con dulce,  con adición de frutas naturales o mermeladas o concentrados de frutas, pasteurizado de diferentes sabores.</v>
          </cell>
          <cell r="I67">
            <v>12</v>
          </cell>
          <cell r="J67" t="str">
            <v>Sitio 1 : CARRERA 127#22G-18 INT 4 - Sitio 2 : SIBERIA KM 7.5 CELTA, LOTE 159 - Sitio 3 : CARRERA 68B #10A-18 - Sitio 4 : CALLE 24F#101B-15 - Sitio 5 : CARRERA 65B#10A-87 - Sitio 6 : AUTO MEDE KM 1,5 P INDUS FLORIDA BOD 23 - Sitio 7 : CARRERA 71 A BIS # 63D-38 -</v>
          </cell>
          <cell r="K67">
            <v>44835</v>
          </cell>
          <cell r="L67">
            <v>12129</v>
          </cell>
          <cell r="M67">
            <v>15081</v>
          </cell>
          <cell r="N67">
            <v>7059</v>
          </cell>
          <cell r="O67">
            <v>658</v>
          </cell>
          <cell r="P67">
            <v>886</v>
          </cell>
          <cell r="R67">
            <v>886</v>
          </cell>
          <cell r="S67">
            <v>886</v>
          </cell>
          <cell r="U67">
            <v>886</v>
          </cell>
          <cell r="V67">
            <v>886</v>
          </cell>
          <cell r="X67">
            <v>886</v>
          </cell>
          <cell r="Y67">
            <v>886</v>
          </cell>
          <cell r="AA67">
            <v>886</v>
          </cell>
          <cell r="AB67">
            <v>30945322</v>
          </cell>
          <cell r="AC67" t="str">
            <v>Registro Valido</v>
          </cell>
          <cell r="AD67">
            <v>886</v>
          </cell>
          <cell r="AE67">
            <v>886</v>
          </cell>
          <cell r="AF67">
            <v>886</v>
          </cell>
          <cell r="AG67">
            <v>886</v>
          </cell>
          <cell r="AH67">
            <v>886</v>
          </cell>
          <cell r="AI67">
            <v>886</v>
          </cell>
          <cell r="AJ67">
            <v>886</v>
          </cell>
          <cell r="AK67">
            <v>886</v>
          </cell>
          <cell r="AM67" t="str">
            <v>ALI_75_SEG_12</v>
          </cell>
          <cell r="AN67" t="str">
            <v>ALI_75_SEG_12_VAL_30945322</v>
          </cell>
          <cell r="AO67">
            <v>4</v>
          </cell>
          <cell r="AP67">
            <v>27802241.27</v>
          </cell>
          <cell r="AQ67" t="b">
            <v>0</v>
          </cell>
          <cell r="AR67" t="str">
            <v/>
          </cell>
          <cell r="AS67" t="str">
            <v/>
          </cell>
          <cell r="AT67" t="str">
            <v>ALI_75_SEG_12_</v>
          </cell>
          <cell r="AU67">
            <v>1</v>
          </cell>
          <cell r="AV67" t="str">
            <v>No Seleccionada</v>
          </cell>
        </row>
        <row r="68">
          <cell r="A68" t="b">
            <v>0</v>
          </cell>
          <cell r="B68" t="str">
            <v>5to_Evento_973_V2_AAA_17512920.xlsm</v>
          </cell>
          <cell r="C68">
            <v>75</v>
          </cell>
          <cell r="D68">
            <v>2087</v>
          </cell>
          <cell r="E68" t="str">
            <v>AAA Alimentando A Bogotá 2020 UT</v>
          </cell>
          <cell r="F68">
            <v>88</v>
          </cell>
          <cell r="G68" t="str">
            <v>BEBIDAS LÁCTEAS</v>
          </cell>
          <cell r="H68" t="str">
            <v>75 : Yogur entero con dulce,  con adición de frutas naturales o mermeladas o concentrados de frutas, pasteurizado de diferentes sabores.</v>
          </cell>
          <cell r="I68">
            <v>13</v>
          </cell>
          <cell r="J68" t="str">
            <v>Sitio 1 : CARRERA 127#22G-18 INT 4 - Sitio 2 : SIBERIA KM 7.5 CELTA, LOTE 159 - Sitio 3 : CARRERA 68B #10A-18 - Sitio 4 : CALLE 24F#101B-15 - Sitio 5 : CARRERA 65B#10A-87 - Sitio 6 : AUTO MEDE KM 1,5 P INDUS FLORIDA BOD 23 - Sitio 7 : CARRERA 71 A BIS # 63D-38 -</v>
          </cell>
          <cell r="K68">
            <v>44835</v>
          </cell>
          <cell r="L68">
            <v>12878</v>
          </cell>
          <cell r="M68">
            <v>16014</v>
          </cell>
          <cell r="N68">
            <v>7495</v>
          </cell>
          <cell r="O68">
            <v>699</v>
          </cell>
          <cell r="P68">
            <v>886</v>
          </cell>
          <cell r="R68">
            <v>886</v>
          </cell>
          <cell r="S68">
            <v>886</v>
          </cell>
          <cell r="U68">
            <v>886</v>
          </cell>
          <cell r="V68">
            <v>886</v>
          </cell>
          <cell r="X68">
            <v>886</v>
          </cell>
          <cell r="Y68">
            <v>886</v>
          </cell>
          <cell r="AA68">
            <v>886</v>
          </cell>
          <cell r="AB68">
            <v>32858196</v>
          </cell>
          <cell r="AC68" t="str">
            <v>Registro Valido</v>
          </cell>
          <cell r="AD68">
            <v>886</v>
          </cell>
          <cell r="AE68">
            <v>886</v>
          </cell>
          <cell r="AF68">
            <v>886</v>
          </cell>
          <cell r="AG68">
            <v>886</v>
          </cell>
          <cell r="AH68">
            <v>886</v>
          </cell>
          <cell r="AI68">
            <v>886</v>
          </cell>
          <cell r="AJ68">
            <v>886</v>
          </cell>
          <cell r="AK68">
            <v>886</v>
          </cell>
          <cell r="AM68" t="str">
            <v>ALI_75_SEG_13</v>
          </cell>
          <cell r="AN68" t="str">
            <v>ALI_75_SEG_13_VAL_32858196</v>
          </cell>
          <cell r="AO68">
            <v>4</v>
          </cell>
          <cell r="AP68">
            <v>29520826.859999999</v>
          </cell>
          <cell r="AQ68" t="b">
            <v>0</v>
          </cell>
          <cell r="AR68" t="str">
            <v/>
          </cell>
          <cell r="AS68" t="str">
            <v/>
          </cell>
          <cell r="AT68" t="str">
            <v>ALI_75_SEG_13_</v>
          </cell>
          <cell r="AU68">
            <v>1</v>
          </cell>
          <cell r="AV68" t="str">
            <v>No Seleccionada</v>
          </cell>
        </row>
        <row r="69">
          <cell r="A69" t="b">
            <v>0</v>
          </cell>
          <cell r="B69" t="str">
            <v>5to_Evento_973_V2_AAA_17512920.xlsm</v>
          </cell>
          <cell r="C69">
            <v>75</v>
          </cell>
          <cell r="D69">
            <v>2087</v>
          </cell>
          <cell r="E69" t="str">
            <v>AAA Alimentando A Bogotá 2020 UT</v>
          </cell>
          <cell r="F69">
            <v>89</v>
          </cell>
          <cell r="G69" t="str">
            <v>BEBIDAS LÁCTEAS</v>
          </cell>
          <cell r="H69" t="str">
            <v>75 : Yogur entero con dulce,  con adición de frutas naturales o mermeladas o concentrados de frutas, pasteurizado de diferentes sabores.</v>
          </cell>
          <cell r="I69">
            <v>14</v>
          </cell>
          <cell r="J69" t="str">
            <v>Sitio 1 : CARRERA 127#22G-18 INT 4 - Sitio 2 : SIBERIA KM 7.5 CELTA, LOTE 159 - Sitio 3 : CARRERA 68B #10A-18 - Sitio 4 : CALLE 24F#101B-15 - Sitio 5 : CARRERA 65B#10A-87 - Sitio 6 : AUTO MEDE KM 1,5 P INDUS FLORIDA BOD 23 - Sitio 7 : CARRERA 71 A BIS # 63D-38 -</v>
          </cell>
          <cell r="K69">
            <v>44835</v>
          </cell>
          <cell r="L69">
            <v>12761</v>
          </cell>
          <cell r="M69">
            <v>15868</v>
          </cell>
          <cell r="N69">
            <v>7427</v>
          </cell>
          <cell r="O69">
            <v>693</v>
          </cell>
          <cell r="P69">
            <v>886</v>
          </cell>
          <cell r="R69">
            <v>886</v>
          </cell>
          <cell r="S69">
            <v>886</v>
          </cell>
          <cell r="U69">
            <v>886</v>
          </cell>
          <cell r="V69">
            <v>886</v>
          </cell>
          <cell r="X69">
            <v>886</v>
          </cell>
          <cell r="Y69">
            <v>886</v>
          </cell>
          <cell r="AA69">
            <v>886</v>
          </cell>
          <cell r="AB69">
            <v>32559614</v>
          </cell>
          <cell r="AC69" t="str">
            <v>Registro Valido</v>
          </cell>
          <cell r="AD69">
            <v>886</v>
          </cell>
          <cell r="AE69">
            <v>886</v>
          </cell>
          <cell r="AF69">
            <v>886</v>
          </cell>
          <cell r="AG69">
            <v>886</v>
          </cell>
          <cell r="AH69">
            <v>886</v>
          </cell>
          <cell r="AI69">
            <v>886</v>
          </cell>
          <cell r="AJ69">
            <v>886</v>
          </cell>
          <cell r="AK69">
            <v>886</v>
          </cell>
          <cell r="AM69" t="str">
            <v>ALI_75_SEG_14</v>
          </cell>
          <cell r="AN69" t="str">
            <v>ALI_75_SEG_14_VAL_32559614</v>
          </cell>
          <cell r="AO69">
            <v>4</v>
          </cell>
          <cell r="AP69">
            <v>29252571.489999998</v>
          </cell>
          <cell r="AQ69" t="b">
            <v>0</v>
          </cell>
          <cell r="AR69" t="str">
            <v/>
          </cell>
          <cell r="AS69" t="str">
            <v/>
          </cell>
          <cell r="AT69" t="str">
            <v>ALI_75_SEG_14_</v>
          </cell>
          <cell r="AU69">
            <v>1</v>
          </cell>
          <cell r="AV69" t="str">
            <v>No Seleccionada</v>
          </cell>
        </row>
        <row r="70">
          <cell r="A70" t="b">
            <v>0</v>
          </cell>
          <cell r="B70" t="str">
            <v>5to_Evento_973_V2_AAA_17512920.xlsm</v>
          </cell>
          <cell r="C70">
            <v>75</v>
          </cell>
          <cell r="D70">
            <v>2087</v>
          </cell>
          <cell r="E70" t="str">
            <v>AAA Alimentando A Bogotá 2020 UT</v>
          </cell>
          <cell r="F70">
            <v>90</v>
          </cell>
          <cell r="G70" t="str">
            <v>BEBIDAS LÁCTEAS</v>
          </cell>
          <cell r="H70" t="str">
            <v>75 : Yogur entero con dulce,  con adición de frutas naturales o mermeladas o concentrados de frutas, pasteurizado de diferentes sabores.</v>
          </cell>
          <cell r="I70">
            <v>15</v>
          </cell>
          <cell r="J70" t="str">
            <v>Sitio 1 : CARRERA 127#22G-18 INT 4 - Sitio 2 : SIBERIA KM 7.5 CELTA, LOTE 159 - Sitio 3 : CARRERA 68B #10A-18 - Sitio 4 : CALLE 24F#101B-15 - Sitio 5 : CARRERA 65B#10A-87 - Sitio 6 : AUTO MEDE KM 1,5 P INDUS FLORIDA BOD 23 - Sitio 7 : CARRERA 71 A BIS # 63D-38 -</v>
          </cell>
          <cell r="K70">
            <v>44835</v>
          </cell>
          <cell r="L70">
            <v>12060</v>
          </cell>
          <cell r="M70">
            <v>14997</v>
          </cell>
          <cell r="N70">
            <v>7020</v>
          </cell>
          <cell r="O70">
            <v>658</v>
          </cell>
          <cell r="P70">
            <v>886</v>
          </cell>
          <cell r="R70">
            <v>886</v>
          </cell>
          <cell r="S70">
            <v>886</v>
          </cell>
          <cell r="U70">
            <v>886</v>
          </cell>
          <cell r="V70">
            <v>886</v>
          </cell>
          <cell r="X70">
            <v>886</v>
          </cell>
          <cell r="Y70">
            <v>886</v>
          </cell>
          <cell r="AA70">
            <v>886</v>
          </cell>
          <cell r="AB70">
            <v>30775210</v>
          </cell>
          <cell r="AC70" t="str">
            <v>Registro Valido</v>
          </cell>
          <cell r="AD70">
            <v>886</v>
          </cell>
          <cell r="AE70">
            <v>886</v>
          </cell>
          <cell r="AF70">
            <v>886</v>
          </cell>
          <cell r="AG70">
            <v>886</v>
          </cell>
          <cell r="AH70">
            <v>886</v>
          </cell>
          <cell r="AI70">
            <v>886</v>
          </cell>
          <cell r="AJ70">
            <v>886</v>
          </cell>
          <cell r="AK70">
            <v>886</v>
          </cell>
          <cell r="AM70" t="str">
            <v>ALI_75_SEG_15</v>
          </cell>
          <cell r="AN70" t="str">
            <v>ALI_75_SEG_15_VAL_30775210</v>
          </cell>
          <cell r="AO70">
            <v>4</v>
          </cell>
          <cell r="AP70">
            <v>27649407.349999998</v>
          </cell>
          <cell r="AQ70" t="b">
            <v>0</v>
          </cell>
          <cell r="AR70" t="str">
            <v/>
          </cell>
          <cell r="AS70" t="str">
            <v/>
          </cell>
          <cell r="AT70" t="str">
            <v>ALI_75_SEG_15_</v>
          </cell>
          <cell r="AU70">
            <v>1</v>
          </cell>
          <cell r="AV70" t="str">
            <v>No Seleccionada</v>
          </cell>
        </row>
        <row r="71">
          <cell r="A71" t="str">
            <v>ALI_93_SEG_1</v>
          </cell>
          <cell r="B71" t="str">
            <v>5to_Evento_973_V2_AAA_17512920.xlsm</v>
          </cell>
          <cell r="C71">
            <v>93</v>
          </cell>
          <cell r="D71">
            <v>2087</v>
          </cell>
          <cell r="E71" t="str">
            <v>AAA Alimentando A Bogotá 2020 UT</v>
          </cell>
          <cell r="F71">
            <v>91</v>
          </cell>
          <cell r="G71" t="str">
            <v>CEREAL EMPACADO</v>
          </cell>
          <cell r="H71" t="str">
            <v>93 : Torta de zanahoria.</v>
          </cell>
          <cell r="I71">
            <v>1</v>
          </cell>
          <cell r="J71" t="str">
            <v>Sitio 1 : CARRERA 127#22G-18 INT 4 - Sitio 2 : SIBERIA KM 7.5 CELTA, LOTE 159 - Sitio 3 : CARRERA 68B #10A-18 - Sitio 4 : CALLE 24F#101B-15 - Sitio 5 : CARRERA 65B#10A-87 - Sitio 6 : AUTO MEDE KM 1,5 P INDUS FLORIDA BOD 23 - Sitio 7 : CARRERA 71 A BIS # 63D-38 -</v>
          </cell>
          <cell r="K71">
            <v>44835</v>
          </cell>
          <cell r="L71">
            <v>6891</v>
          </cell>
          <cell r="M71">
            <v>8199</v>
          </cell>
          <cell r="N71">
            <v>4855</v>
          </cell>
          <cell r="O71">
            <v>404</v>
          </cell>
          <cell r="P71">
            <v>498</v>
          </cell>
          <cell r="Q71">
            <v>0.1</v>
          </cell>
          <cell r="R71">
            <v>448.2</v>
          </cell>
          <cell r="S71">
            <v>663</v>
          </cell>
          <cell r="T71">
            <v>0.1</v>
          </cell>
          <cell r="U71">
            <v>596.70000000000005</v>
          </cell>
          <cell r="V71">
            <v>994</v>
          </cell>
          <cell r="W71">
            <v>0.1</v>
          </cell>
          <cell r="X71">
            <v>894.6</v>
          </cell>
          <cell r="Y71">
            <v>994</v>
          </cell>
          <cell r="Z71">
            <v>0.1</v>
          </cell>
          <cell r="AA71">
            <v>894.6</v>
          </cell>
          <cell r="AB71">
            <v>12685590.9</v>
          </cell>
          <cell r="AC71" t="str">
            <v>Registro Valido</v>
          </cell>
          <cell r="AD71">
            <v>498</v>
          </cell>
          <cell r="AE71">
            <v>663</v>
          </cell>
          <cell r="AF71">
            <v>994</v>
          </cell>
          <cell r="AG71">
            <v>994</v>
          </cell>
          <cell r="AH71">
            <v>498</v>
          </cell>
          <cell r="AI71">
            <v>663</v>
          </cell>
          <cell r="AJ71">
            <v>994</v>
          </cell>
          <cell r="AK71">
            <v>994</v>
          </cell>
          <cell r="AM71" t="str">
            <v>ALI_93_SEG_1</v>
          </cell>
          <cell r="AN71" t="str">
            <v>ALI_93_SEG_1_VAL_12685590.9</v>
          </cell>
          <cell r="AO71">
            <v>5</v>
          </cell>
          <cell r="AP71">
            <v>12685590.9</v>
          </cell>
          <cell r="AQ71" t="b">
            <v>1</v>
          </cell>
          <cell r="AR71" t="str">
            <v/>
          </cell>
          <cell r="AS71" t="str">
            <v>X</v>
          </cell>
          <cell r="AT71" t="str">
            <v>ALI_93_SEG_1_X</v>
          </cell>
          <cell r="AU71">
            <v>1</v>
          </cell>
          <cell r="AV71" t="str">
            <v>Cotizacion Seleccionada</v>
          </cell>
        </row>
        <row r="72">
          <cell r="A72" t="str">
            <v>ALI_93_SEG_2</v>
          </cell>
          <cell r="B72" t="str">
            <v>5to_Evento_973_V2_AAA_17512920.xlsm</v>
          </cell>
          <cell r="C72">
            <v>93</v>
          </cell>
          <cell r="D72">
            <v>2087</v>
          </cell>
          <cell r="E72" t="str">
            <v>AAA Alimentando A Bogotá 2020 UT</v>
          </cell>
          <cell r="F72">
            <v>92</v>
          </cell>
          <cell r="G72" t="str">
            <v>CEREAL EMPACADO</v>
          </cell>
          <cell r="H72" t="str">
            <v>93 : Torta de zanahoria.</v>
          </cell>
          <cell r="I72">
            <v>2</v>
          </cell>
          <cell r="J72" t="str">
            <v>Sitio 1 : CARRERA 127#22G-18 INT 4 - Sitio 2 : SIBERIA KM 7.5 CELTA, LOTE 159 - Sitio 3 : CARRERA 68B #10A-18 - Sitio 4 : CALLE 24F#101B-15 - Sitio 5 : CARRERA 65B#10A-87 - Sitio 6 : AUTO MEDE KM 1,5 P INDUS FLORIDA BOD 23 - Sitio 7 : CARRERA 71 A BIS # 63D-38 -</v>
          </cell>
          <cell r="K72">
            <v>44835</v>
          </cell>
          <cell r="L72">
            <v>7049</v>
          </cell>
          <cell r="M72">
            <v>8384</v>
          </cell>
          <cell r="N72">
            <v>4964</v>
          </cell>
          <cell r="O72">
            <v>414</v>
          </cell>
          <cell r="P72">
            <v>498</v>
          </cell>
          <cell r="Q72">
            <v>0.1</v>
          </cell>
          <cell r="R72">
            <v>448.2</v>
          </cell>
          <cell r="S72">
            <v>663</v>
          </cell>
          <cell r="T72">
            <v>0.1</v>
          </cell>
          <cell r="U72">
            <v>596.70000000000005</v>
          </cell>
          <cell r="V72">
            <v>994</v>
          </cell>
          <cell r="W72">
            <v>0.1</v>
          </cell>
          <cell r="X72">
            <v>894.6</v>
          </cell>
          <cell r="Y72">
            <v>994</v>
          </cell>
          <cell r="Z72">
            <v>0.1</v>
          </cell>
          <cell r="AA72">
            <v>894.6</v>
          </cell>
          <cell r="AB72">
            <v>12973253.4</v>
          </cell>
          <cell r="AC72" t="str">
            <v>Registro Valido</v>
          </cell>
          <cell r="AD72">
            <v>498</v>
          </cell>
          <cell r="AE72">
            <v>663</v>
          </cell>
          <cell r="AF72">
            <v>994</v>
          </cell>
          <cell r="AG72">
            <v>994</v>
          </cell>
          <cell r="AH72">
            <v>498</v>
          </cell>
          <cell r="AI72">
            <v>663</v>
          </cell>
          <cell r="AJ72">
            <v>994</v>
          </cell>
          <cell r="AK72">
            <v>994</v>
          </cell>
          <cell r="AM72" t="str">
            <v>ALI_93_SEG_2</v>
          </cell>
          <cell r="AN72" t="str">
            <v>ALI_93_SEG_2_VAL_12973253.4</v>
          </cell>
          <cell r="AO72">
            <v>5</v>
          </cell>
          <cell r="AP72">
            <v>12973253.4</v>
          </cell>
          <cell r="AQ72" t="b">
            <v>1</v>
          </cell>
          <cell r="AR72" t="str">
            <v/>
          </cell>
          <cell r="AS72" t="str">
            <v>X</v>
          </cell>
          <cell r="AT72" t="str">
            <v>ALI_93_SEG_2_X</v>
          </cell>
          <cell r="AU72">
            <v>1</v>
          </cell>
          <cell r="AV72" t="str">
            <v>Cotizacion Seleccionada</v>
          </cell>
        </row>
        <row r="73">
          <cell r="A73" t="str">
            <v>ALI_93_SEG_3</v>
          </cell>
          <cell r="B73" t="str">
            <v>5to_Evento_973_V2_AAA_17512920.xlsm</v>
          </cell>
          <cell r="C73">
            <v>93</v>
          </cell>
          <cell r="D73">
            <v>2087</v>
          </cell>
          <cell r="E73" t="str">
            <v>AAA Alimentando A Bogotá 2020 UT</v>
          </cell>
          <cell r="F73">
            <v>93</v>
          </cell>
          <cell r="G73" t="str">
            <v>CEREAL EMPACADO</v>
          </cell>
          <cell r="H73" t="str">
            <v>93 : Torta de zanahoria.</v>
          </cell>
          <cell r="I73">
            <v>3</v>
          </cell>
          <cell r="J73" t="str">
            <v>Sitio 1 : CARRERA 127#22G-18 INT 4 - Sitio 2 : SIBERIA KM 7.5 CELTA, LOTE 159 - Sitio 3 : CARRERA 68B #10A-18 - Sitio 4 : CALLE 24F#101B-15 - Sitio 5 : CARRERA 65B#10A-87 - Sitio 6 : AUTO MEDE KM 1,5 P INDUS FLORIDA BOD 23 - Sitio 7 : CARRERA 71 A BIS # 63D-38 -</v>
          </cell>
          <cell r="K73">
            <v>44835</v>
          </cell>
          <cell r="L73">
            <v>7007</v>
          </cell>
          <cell r="M73">
            <v>8334</v>
          </cell>
          <cell r="N73">
            <v>4935</v>
          </cell>
          <cell r="O73">
            <v>411</v>
          </cell>
          <cell r="P73">
            <v>498</v>
          </cell>
          <cell r="Q73">
            <v>0.1</v>
          </cell>
          <cell r="R73">
            <v>448.2</v>
          </cell>
          <cell r="S73">
            <v>663</v>
          </cell>
          <cell r="T73">
            <v>0.1</v>
          </cell>
          <cell r="U73">
            <v>596.70000000000005</v>
          </cell>
          <cell r="V73">
            <v>994</v>
          </cell>
          <cell r="W73">
            <v>0.1</v>
          </cell>
          <cell r="X73">
            <v>894.6</v>
          </cell>
          <cell r="Y73">
            <v>994</v>
          </cell>
          <cell r="Z73">
            <v>0.1</v>
          </cell>
          <cell r="AA73">
            <v>894.6</v>
          </cell>
          <cell r="AB73">
            <v>12895966.800000001</v>
          </cell>
          <cell r="AC73" t="str">
            <v>Registro Valido</v>
          </cell>
          <cell r="AD73">
            <v>498</v>
          </cell>
          <cell r="AE73">
            <v>663</v>
          </cell>
          <cell r="AF73">
            <v>994</v>
          </cell>
          <cell r="AG73">
            <v>994</v>
          </cell>
          <cell r="AH73">
            <v>498</v>
          </cell>
          <cell r="AI73">
            <v>663</v>
          </cell>
          <cell r="AJ73">
            <v>994</v>
          </cell>
          <cell r="AK73">
            <v>994</v>
          </cell>
          <cell r="AM73" t="str">
            <v>ALI_93_SEG_3</v>
          </cell>
          <cell r="AN73" t="str">
            <v>ALI_93_SEG_3_VAL_12895966.8</v>
          </cell>
          <cell r="AO73">
            <v>5</v>
          </cell>
          <cell r="AP73">
            <v>12895966.800000001</v>
          </cell>
          <cell r="AQ73" t="b">
            <v>1</v>
          </cell>
          <cell r="AR73" t="str">
            <v/>
          </cell>
          <cell r="AS73" t="str">
            <v>X</v>
          </cell>
          <cell r="AT73" t="str">
            <v>ALI_93_SEG_3_X</v>
          </cell>
          <cell r="AU73">
            <v>1</v>
          </cell>
          <cell r="AV73" t="str">
            <v>Cotizacion Seleccionada</v>
          </cell>
        </row>
        <row r="74">
          <cell r="A74" t="str">
            <v>ALI_93_SEG_4</v>
          </cell>
          <cell r="B74" t="str">
            <v>5to_Evento_973_V2_AAA_17512920.xlsm</v>
          </cell>
          <cell r="C74">
            <v>93</v>
          </cell>
          <cell r="D74">
            <v>2087</v>
          </cell>
          <cell r="E74" t="str">
            <v>AAA Alimentando A Bogotá 2020 UT</v>
          </cell>
          <cell r="F74">
            <v>94</v>
          </cell>
          <cell r="G74" t="str">
            <v>CEREAL EMPACADO</v>
          </cell>
          <cell r="H74" t="str">
            <v>93 : Torta de zanahoria.</v>
          </cell>
          <cell r="I74">
            <v>4</v>
          </cell>
          <cell r="J74" t="str">
            <v>Sitio 1 : CARRERA 127#22G-18 INT 4 - Sitio 2 : SIBERIA KM 7.5 CELTA, LOTE 159 - Sitio 3 : CARRERA 68B #10A-18 - Sitio 4 : CALLE 24F#101B-15 - Sitio 5 : CARRERA 65B#10A-87 - Sitio 6 : AUTO MEDE KM 1,5 P INDUS FLORIDA BOD 23 - Sitio 7 : CARRERA 71 A BIS # 63D-38 -</v>
          </cell>
          <cell r="K74">
            <v>44835</v>
          </cell>
          <cell r="L74">
            <v>7214</v>
          </cell>
          <cell r="M74">
            <v>8766</v>
          </cell>
          <cell r="N74">
            <v>4850</v>
          </cell>
          <cell r="O74">
            <v>439</v>
          </cell>
          <cell r="P74">
            <v>498</v>
          </cell>
          <cell r="Q74">
            <v>0.1</v>
          </cell>
          <cell r="R74">
            <v>448.2</v>
          </cell>
          <cell r="S74">
            <v>663</v>
          </cell>
          <cell r="T74">
            <v>0.1</v>
          </cell>
          <cell r="U74">
            <v>596.70000000000005</v>
          </cell>
          <cell r="V74">
            <v>994</v>
          </cell>
          <cell r="W74">
            <v>0.1</v>
          </cell>
          <cell r="X74">
            <v>894.6</v>
          </cell>
          <cell r="Y74">
            <v>994</v>
          </cell>
          <cell r="Z74">
            <v>0.1</v>
          </cell>
          <cell r="AA74">
            <v>894.6</v>
          </cell>
          <cell r="AB74">
            <v>13195526.4</v>
          </cell>
          <cell r="AC74" t="str">
            <v>Registro Valido</v>
          </cell>
          <cell r="AD74">
            <v>498</v>
          </cell>
          <cell r="AE74">
            <v>663</v>
          </cell>
          <cell r="AF74">
            <v>994</v>
          </cell>
          <cell r="AG74">
            <v>994</v>
          </cell>
          <cell r="AH74">
            <v>498</v>
          </cell>
          <cell r="AI74">
            <v>663</v>
          </cell>
          <cell r="AJ74">
            <v>994</v>
          </cell>
          <cell r="AK74">
            <v>994</v>
          </cell>
          <cell r="AM74" t="str">
            <v>ALI_93_SEG_4</v>
          </cell>
          <cell r="AN74" t="str">
            <v>ALI_93_SEG_4_VAL_13195526.4</v>
          </cell>
          <cell r="AO74">
            <v>4</v>
          </cell>
          <cell r="AP74">
            <v>13195526.4</v>
          </cell>
          <cell r="AQ74" t="b">
            <v>1</v>
          </cell>
          <cell r="AR74" t="str">
            <v/>
          </cell>
          <cell r="AS74" t="str">
            <v>X</v>
          </cell>
          <cell r="AT74" t="str">
            <v>ALI_93_SEG_4_X</v>
          </cell>
          <cell r="AU74">
            <v>1</v>
          </cell>
          <cell r="AV74" t="str">
            <v>Cotizacion Seleccionada</v>
          </cell>
        </row>
        <row r="75">
          <cell r="A75" t="str">
            <v>ALI_93_SEG_5</v>
          </cell>
          <cell r="B75" t="str">
            <v>5to_Evento_973_V2_AAA_17512920.xlsm</v>
          </cell>
          <cell r="C75">
            <v>93</v>
          </cell>
          <cell r="D75">
            <v>2087</v>
          </cell>
          <cell r="E75" t="str">
            <v>AAA Alimentando A Bogotá 2020 UT</v>
          </cell>
          <cell r="F75">
            <v>95</v>
          </cell>
          <cell r="G75" t="str">
            <v>CEREAL EMPACADO</v>
          </cell>
          <cell r="H75" t="str">
            <v>93 : Torta de zanahoria.</v>
          </cell>
          <cell r="I75">
            <v>5</v>
          </cell>
          <cell r="J75" t="str">
            <v>Sitio 1 : CARRERA 127#22G-18 INT 4 - Sitio 2 : SIBERIA KM 7.5 CELTA, LOTE 159 - Sitio 3 : CARRERA 68B #10A-18 - Sitio 4 : CALLE 24F#101B-15 - Sitio 5 : CARRERA 65B#10A-87 - Sitio 6 : AUTO MEDE KM 1,5 P INDUS FLORIDA BOD 23 - Sitio 7 : CARRERA 71 A BIS # 63D-38 -</v>
          </cell>
          <cell r="K75">
            <v>44835</v>
          </cell>
          <cell r="L75">
            <v>6705</v>
          </cell>
          <cell r="M75">
            <v>8150</v>
          </cell>
          <cell r="N75">
            <v>4508</v>
          </cell>
          <cell r="O75">
            <v>407</v>
          </cell>
          <cell r="P75">
            <v>498</v>
          </cell>
          <cell r="Q75">
            <v>0.1</v>
          </cell>
          <cell r="R75">
            <v>448.2</v>
          </cell>
          <cell r="S75">
            <v>663</v>
          </cell>
          <cell r="T75">
            <v>0.1</v>
          </cell>
          <cell r="U75">
            <v>596.70000000000005</v>
          </cell>
          <cell r="V75">
            <v>994</v>
          </cell>
          <cell r="W75">
            <v>0.1</v>
          </cell>
          <cell r="X75">
            <v>894.6</v>
          </cell>
          <cell r="Y75">
            <v>994</v>
          </cell>
          <cell r="Z75">
            <v>0.1</v>
          </cell>
          <cell r="AA75">
            <v>894.6</v>
          </cell>
          <cell r="AB75">
            <v>12265245</v>
          </cell>
          <cell r="AC75" t="str">
            <v>Registro Valido</v>
          </cell>
          <cell r="AD75">
            <v>498</v>
          </cell>
          <cell r="AE75">
            <v>663</v>
          </cell>
          <cell r="AF75">
            <v>994</v>
          </cell>
          <cell r="AG75">
            <v>994</v>
          </cell>
          <cell r="AH75">
            <v>498</v>
          </cell>
          <cell r="AI75">
            <v>663</v>
          </cell>
          <cell r="AJ75">
            <v>994</v>
          </cell>
          <cell r="AK75">
            <v>994</v>
          </cell>
          <cell r="AM75" t="str">
            <v>ALI_93_SEG_5</v>
          </cell>
          <cell r="AN75" t="str">
            <v>ALI_93_SEG_5_VAL_12265245</v>
          </cell>
          <cell r="AO75">
            <v>4</v>
          </cell>
          <cell r="AP75">
            <v>12265245</v>
          </cell>
          <cell r="AQ75" t="b">
            <v>1</v>
          </cell>
          <cell r="AR75" t="str">
            <v/>
          </cell>
          <cell r="AS75" t="str">
            <v>X</v>
          </cell>
          <cell r="AT75" t="str">
            <v>ALI_93_SEG_5_X</v>
          </cell>
          <cell r="AU75">
            <v>1</v>
          </cell>
          <cell r="AV75" t="str">
            <v>Cotizacion Seleccionada</v>
          </cell>
        </row>
        <row r="76">
          <cell r="A76" t="b">
            <v>0</v>
          </cell>
          <cell r="B76" t="str">
            <v>5to_Evento_973_V2_AAA_17512920.xlsm</v>
          </cell>
          <cell r="C76">
            <v>93</v>
          </cell>
          <cell r="D76">
            <v>2087</v>
          </cell>
          <cell r="E76" t="str">
            <v>AAA Alimentando A Bogotá 2020 UT</v>
          </cell>
          <cell r="F76">
            <v>96</v>
          </cell>
          <cell r="G76" t="str">
            <v>CEREAL EMPACADO</v>
          </cell>
          <cell r="H76" t="str">
            <v>93 : Torta de zanahoria.</v>
          </cell>
          <cell r="I76">
            <v>6</v>
          </cell>
          <cell r="J76" t="str">
            <v>Sitio 1 : CARRERA 127#22G-18 INT 4 - Sitio 2 : SIBERIA KM 7.5 CELTA, LOTE 159 - Sitio 3 : CARRERA 68B #10A-18 - Sitio 4 : CALLE 24F#101B-15 - Sitio 5 : CARRERA 65B#10A-87 - Sitio 6 : AUTO MEDE KM 1,5 P INDUS FLORIDA BOD 23 - Sitio 7 : CARRERA 71 A BIS # 63D-38 -</v>
          </cell>
          <cell r="K76">
            <v>44835</v>
          </cell>
          <cell r="L76">
            <v>7511</v>
          </cell>
          <cell r="M76">
            <v>8935</v>
          </cell>
          <cell r="N76">
            <v>5289</v>
          </cell>
          <cell r="O76">
            <v>441</v>
          </cell>
          <cell r="P76">
            <v>498</v>
          </cell>
          <cell r="Q76">
            <v>0.1</v>
          </cell>
          <cell r="R76">
            <v>448.2</v>
          </cell>
          <cell r="S76">
            <v>663</v>
          </cell>
          <cell r="T76">
            <v>0.1</v>
          </cell>
          <cell r="U76">
            <v>596.70000000000005</v>
          </cell>
          <cell r="V76">
            <v>994</v>
          </cell>
          <cell r="W76">
            <v>0.1</v>
          </cell>
          <cell r="X76">
            <v>894.6</v>
          </cell>
          <cell r="Y76">
            <v>994</v>
          </cell>
          <cell r="Z76">
            <v>0.1</v>
          </cell>
          <cell r="AA76">
            <v>894.6</v>
          </cell>
          <cell r="AB76">
            <v>13824002.699999999</v>
          </cell>
          <cell r="AC76" t="str">
            <v>Registro Valido</v>
          </cell>
          <cell r="AD76">
            <v>498</v>
          </cell>
          <cell r="AE76">
            <v>663</v>
          </cell>
          <cell r="AF76">
            <v>994</v>
          </cell>
          <cell r="AG76">
            <v>994</v>
          </cell>
          <cell r="AH76">
            <v>498</v>
          </cell>
          <cell r="AI76">
            <v>663</v>
          </cell>
          <cell r="AJ76">
            <v>994</v>
          </cell>
          <cell r="AK76">
            <v>994</v>
          </cell>
          <cell r="AM76" t="str">
            <v>ALI_93_SEG_6</v>
          </cell>
          <cell r="AN76" t="str">
            <v>ALI_93_SEG_6_VAL_13824002.7</v>
          </cell>
          <cell r="AO76">
            <v>5</v>
          </cell>
          <cell r="AP76">
            <v>12869459.4</v>
          </cell>
          <cell r="AQ76" t="b">
            <v>0</v>
          </cell>
          <cell r="AR76" t="str">
            <v/>
          </cell>
          <cell r="AS76" t="str">
            <v/>
          </cell>
          <cell r="AT76" t="str">
            <v>ALI_93_SEG_6_</v>
          </cell>
          <cell r="AU76">
            <v>1</v>
          </cell>
          <cell r="AV76" t="str">
            <v>No Seleccionada</v>
          </cell>
        </row>
        <row r="77">
          <cell r="A77" t="b">
            <v>0</v>
          </cell>
          <cell r="B77" t="str">
            <v>5to_Evento_973_V2_AAA_17512920.xlsm</v>
          </cell>
          <cell r="C77">
            <v>93</v>
          </cell>
          <cell r="D77">
            <v>2087</v>
          </cell>
          <cell r="E77" t="str">
            <v>AAA Alimentando A Bogotá 2020 UT</v>
          </cell>
          <cell r="F77">
            <v>97</v>
          </cell>
          <cell r="G77" t="str">
            <v>CEREAL EMPACADO</v>
          </cell>
          <cell r="H77" t="str">
            <v>93 : Torta de zanahoria.</v>
          </cell>
          <cell r="I77">
            <v>7</v>
          </cell>
          <cell r="J77" t="str">
            <v>Sitio 1 : CARRERA 127#22G-18 INT 4 - Sitio 2 : SIBERIA KM 7.5 CELTA, LOTE 159 - Sitio 3 : CARRERA 68B #10A-18 - Sitio 4 : CALLE 24F#101B-15 - Sitio 5 : CARRERA 65B#10A-87 - Sitio 6 : AUTO MEDE KM 1,5 P INDUS FLORIDA BOD 23 - Sitio 7 : CARRERA 71 A BIS # 63D-38 -</v>
          </cell>
          <cell r="K77">
            <v>44835</v>
          </cell>
          <cell r="L77">
            <v>7670</v>
          </cell>
          <cell r="M77">
            <v>9124</v>
          </cell>
          <cell r="N77">
            <v>5403</v>
          </cell>
          <cell r="O77">
            <v>450</v>
          </cell>
          <cell r="P77">
            <v>498</v>
          </cell>
          <cell r="Q77">
            <v>0.08</v>
          </cell>
          <cell r="R77">
            <v>458.16</v>
          </cell>
          <cell r="S77">
            <v>663</v>
          </cell>
          <cell r="T77">
            <v>0.08</v>
          </cell>
          <cell r="U77">
            <v>609.96</v>
          </cell>
          <cell r="V77">
            <v>994</v>
          </cell>
          <cell r="W77">
            <v>0.08</v>
          </cell>
          <cell r="X77">
            <v>914.48</v>
          </cell>
          <cell r="Y77">
            <v>994</v>
          </cell>
          <cell r="Z77">
            <v>0.08</v>
          </cell>
          <cell r="AA77">
            <v>914.48</v>
          </cell>
          <cell r="AB77">
            <v>14431813.68</v>
          </cell>
          <cell r="AC77" t="str">
            <v>Registro Valido</v>
          </cell>
          <cell r="AD77">
            <v>498</v>
          </cell>
          <cell r="AE77">
            <v>663</v>
          </cell>
          <cell r="AF77">
            <v>994</v>
          </cell>
          <cell r="AG77">
            <v>994</v>
          </cell>
          <cell r="AH77">
            <v>498</v>
          </cell>
          <cell r="AI77">
            <v>663</v>
          </cell>
          <cell r="AJ77">
            <v>994</v>
          </cell>
          <cell r="AK77">
            <v>994</v>
          </cell>
          <cell r="AM77" t="str">
            <v>ALI_93_SEG_7</v>
          </cell>
          <cell r="AN77" t="str">
            <v>ALI_93_SEG_7_VAL_14431813.68</v>
          </cell>
          <cell r="AO77">
            <v>5</v>
          </cell>
          <cell r="AP77">
            <v>13143164.91</v>
          </cell>
          <cell r="AQ77" t="b">
            <v>0</v>
          </cell>
          <cell r="AR77" t="str">
            <v/>
          </cell>
          <cell r="AS77" t="str">
            <v/>
          </cell>
          <cell r="AT77" t="str">
            <v>ALI_93_SEG_7_</v>
          </cell>
          <cell r="AU77">
            <v>1</v>
          </cell>
          <cell r="AV77" t="str">
            <v>No Seleccionada</v>
          </cell>
        </row>
        <row r="78">
          <cell r="A78" t="b">
            <v>0</v>
          </cell>
          <cell r="B78" t="str">
            <v>5to_Evento_973_V2_AAA_17512920.xlsm</v>
          </cell>
          <cell r="C78">
            <v>93</v>
          </cell>
          <cell r="D78">
            <v>2087</v>
          </cell>
          <cell r="E78" t="str">
            <v>AAA Alimentando A Bogotá 2020 UT</v>
          </cell>
          <cell r="F78">
            <v>98</v>
          </cell>
          <cell r="G78" t="str">
            <v>CEREAL EMPACADO</v>
          </cell>
          <cell r="H78" t="str">
            <v>93 : Torta de zanahoria.</v>
          </cell>
          <cell r="I78">
            <v>8</v>
          </cell>
          <cell r="J78" t="str">
            <v>Sitio 1 : CARRERA 127#22G-18 INT 4 - Sitio 2 : SIBERIA KM 7.5 CELTA, LOTE 159 - Sitio 3 : CARRERA 68B #10A-18 - Sitio 4 : CALLE 24F#101B-15 - Sitio 5 : CARRERA 65B#10A-87 - Sitio 6 : AUTO MEDE KM 1,5 P INDUS FLORIDA BOD 23 - Sitio 7 : CARRERA 71 A BIS # 63D-38 -</v>
          </cell>
          <cell r="K78">
            <v>44835</v>
          </cell>
          <cell r="L78">
            <v>7403</v>
          </cell>
          <cell r="M78">
            <v>8806</v>
          </cell>
          <cell r="N78">
            <v>5215</v>
          </cell>
          <cell r="O78">
            <v>435</v>
          </cell>
          <cell r="P78">
            <v>498</v>
          </cell>
          <cell r="Q78">
            <v>0.08</v>
          </cell>
          <cell r="R78">
            <v>458.16</v>
          </cell>
          <cell r="S78">
            <v>663</v>
          </cell>
          <cell r="T78">
            <v>0.08</v>
          </cell>
          <cell r="U78">
            <v>609.96</v>
          </cell>
          <cell r="V78">
            <v>994</v>
          </cell>
          <cell r="W78">
            <v>0.08</v>
          </cell>
          <cell r="X78">
            <v>914.48</v>
          </cell>
          <cell r="Y78">
            <v>994</v>
          </cell>
          <cell r="Z78">
            <v>0.08</v>
          </cell>
          <cell r="AA78">
            <v>914.48</v>
          </cell>
          <cell r="AB78">
            <v>13929878.240000002</v>
          </cell>
          <cell r="AC78" t="str">
            <v>Registro Valido</v>
          </cell>
          <cell r="AD78">
            <v>498</v>
          </cell>
          <cell r="AE78">
            <v>663</v>
          </cell>
          <cell r="AF78">
            <v>994</v>
          </cell>
          <cell r="AG78">
            <v>994</v>
          </cell>
          <cell r="AH78">
            <v>498</v>
          </cell>
          <cell r="AI78">
            <v>663</v>
          </cell>
          <cell r="AJ78">
            <v>994</v>
          </cell>
          <cell r="AK78">
            <v>994</v>
          </cell>
          <cell r="AM78" t="str">
            <v>ALI_93_SEG_8</v>
          </cell>
          <cell r="AN78" t="str">
            <v>ALI_93_SEG_8_VAL_13929878.24</v>
          </cell>
          <cell r="AO78">
            <v>5</v>
          </cell>
          <cell r="AP78">
            <v>12686015.25</v>
          </cell>
          <cell r="AQ78" t="b">
            <v>0</v>
          </cell>
          <cell r="AR78" t="str">
            <v/>
          </cell>
          <cell r="AS78" t="str">
            <v/>
          </cell>
          <cell r="AT78" t="str">
            <v>ALI_93_SEG_8_</v>
          </cell>
          <cell r="AU78">
            <v>1</v>
          </cell>
          <cell r="AV78" t="str">
            <v>No Seleccionada</v>
          </cell>
        </row>
        <row r="79">
          <cell r="A79" t="b">
            <v>0</v>
          </cell>
          <cell r="B79" t="str">
            <v>5to_Evento_973_V2_AAA_17512920.xlsm</v>
          </cell>
          <cell r="C79">
            <v>93</v>
          </cell>
          <cell r="D79">
            <v>2087</v>
          </cell>
          <cell r="E79" t="str">
            <v>AAA Alimentando A Bogotá 2020 UT</v>
          </cell>
          <cell r="F79">
            <v>99</v>
          </cell>
          <cell r="G79" t="str">
            <v>CEREAL EMPACADO</v>
          </cell>
          <cell r="H79" t="str">
            <v>93 : Torta de zanahoria.</v>
          </cell>
          <cell r="I79">
            <v>9</v>
          </cell>
          <cell r="J79" t="str">
            <v>Sitio 1 : CARRERA 127#22G-18 INT 4 - Sitio 2 : SIBERIA KM 7.5 CELTA, LOTE 159 - Sitio 3 : CARRERA 68B #10A-18 - Sitio 4 : CALLE 24F#101B-15 - Sitio 5 : CARRERA 65B#10A-87 - Sitio 6 : AUTO MEDE KM 1,5 P INDUS FLORIDA BOD 23 - Sitio 7 : CARRERA 71 A BIS # 63D-38 -</v>
          </cell>
          <cell r="K79">
            <v>44835</v>
          </cell>
          <cell r="L79">
            <v>7481</v>
          </cell>
          <cell r="M79">
            <v>8900</v>
          </cell>
          <cell r="N79">
            <v>5269</v>
          </cell>
          <cell r="O79">
            <v>439</v>
          </cell>
          <cell r="P79">
            <v>498</v>
          </cell>
          <cell r="Q79">
            <v>0.08</v>
          </cell>
          <cell r="R79">
            <v>458.16</v>
          </cell>
          <cell r="S79">
            <v>663</v>
          </cell>
          <cell r="T79">
            <v>0.08</v>
          </cell>
          <cell r="U79">
            <v>609.96</v>
          </cell>
          <cell r="V79">
            <v>994</v>
          </cell>
          <cell r="W79">
            <v>0.08</v>
          </cell>
          <cell r="X79">
            <v>914.48</v>
          </cell>
          <cell r="Y79">
            <v>994</v>
          </cell>
          <cell r="Z79">
            <v>0.08</v>
          </cell>
          <cell r="AA79">
            <v>914.48</v>
          </cell>
          <cell r="AB79">
            <v>14075990.800000003</v>
          </cell>
          <cell r="AC79" t="str">
            <v>Registro Valido</v>
          </cell>
          <cell r="AD79">
            <v>498</v>
          </cell>
          <cell r="AE79">
            <v>663</v>
          </cell>
          <cell r="AF79">
            <v>994</v>
          </cell>
          <cell r="AG79">
            <v>994</v>
          </cell>
          <cell r="AH79">
            <v>498</v>
          </cell>
          <cell r="AI79">
            <v>663</v>
          </cell>
          <cell r="AJ79">
            <v>994</v>
          </cell>
          <cell r="AK79">
            <v>994</v>
          </cell>
          <cell r="AM79" t="str">
            <v>ALI_93_SEG_9</v>
          </cell>
          <cell r="AN79" t="str">
            <v>ALI_93_SEG_9_VAL_14075990.8</v>
          </cell>
          <cell r="AO79">
            <v>5</v>
          </cell>
          <cell r="AP79">
            <v>12819154.910000002</v>
          </cell>
          <cell r="AQ79" t="b">
            <v>0</v>
          </cell>
          <cell r="AR79" t="str">
            <v/>
          </cell>
          <cell r="AS79" t="str">
            <v/>
          </cell>
          <cell r="AT79" t="str">
            <v>ALI_93_SEG_9_</v>
          </cell>
          <cell r="AU79">
            <v>1</v>
          </cell>
          <cell r="AV79" t="str">
            <v>No Seleccionada</v>
          </cell>
        </row>
        <row r="80">
          <cell r="A80" t="b">
            <v>0</v>
          </cell>
          <cell r="B80" t="str">
            <v>5to_Evento_973_V2_AAA_17512920.xlsm</v>
          </cell>
          <cell r="C80">
            <v>93</v>
          </cell>
          <cell r="D80">
            <v>2087</v>
          </cell>
          <cell r="E80" t="str">
            <v>AAA Alimentando A Bogotá 2020 UT</v>
          </cell>
          <cell r="F80">
            <v>100</v>
          </cell>
          <cell r="G80" t="str">
            <v>CEREAL EMPACADO</v>
          </cell>
          <cell r="H80" t="str">
            <v>93 : Torta de zanahoria.</v>
          </cell>
          <cell r="I80">
            <v>10</v>
          </cell>
          <cell r="J80" t="str">
            <v>Sitio 1 : CARRERA 127#22G-18 INT 4 - Sitio 2 : SIBERIA KM 7.5 CELTA, LOTE 159 - Sitio 3 : CARRERA 68B #10A-18 - Sitio 4 : CALLE 24F#101B-15 - Sitio 5 : CARRERA 65B#10A-87 - Sitio 6 : AUTO MEDE KM 1,5 P INDUS FLORIDA BOD 23 - Sitio 7 : CARRERA 71 A BIS # 63D-38 -</v>
          </cell>
          <cell r="K80">
            <v>44835</v>
          </cell>
          <cell r="L80">
            <v>7492</v>
          </cell>
          <cell r="M80">
            <v>8914</v>
          </cell>
          <cell r="N80">
            <v>5278</v>
          </cell>
          <cell r="O80">
            <v>440</v>
          </cell>
          <cell r="P80">
            <v>498</v>
          </cell>
          <cell r="Q80">
            <v>0.08</v>
          </cell>
          <cell r="R80">
            <v>458.16</v>
          </cell>
          <cell r="S80">
            <v>663</v>
          </cell>
          <cell r="T80">
            <v>0.08</v>
          </cell>
          <cell r="U80">
            <v>609.96</v>
          </cell>
          <cell r="V80">
            <v>994</v>
          </cell>
          <cell r="W80">
            <v>0.08</v>
          </cell>
          <cell r="X80">
            <v>914.48</v>
          </cell>
          <cell r="Y80">
            <v>994</v>
          </cell>
          <cell r="Z80">
            <v>0.08</v>
          </cell>
          <cell r="AA80">
            <v>914.48</v>
          </cell>
          <cell r="AB80">
            <v>14098714.800000001</v>
          </cell>
          <cell r="AC80" t="str">
            <v>Registro Valido</v>
          </cell>
          <cell r="AD80">
            <v>498</v>
          </cell>
          <cell r="AE80">
            <v>663</v>
          </cell>
          <cell r="AF80">
            <v>994</v>
          </cell>
          <cell r="AG80">
            <v>994</v>
          </cell>
          <cell r="AH80">
            <v>498</v>
          </cell>
          <cell r="AI80">
            <v>663</v>
          </cell>
          <cell r="AJ80">
            <v>994</v>
          </cell>
          <cell r="AK80">
            <v>994</v>
          </cell>
          <cell r="AM80" t="str">
            <v>ALI_93_SEG_10</v>
          </cell>
          <cell r="AN80" t="str">
            <v>ALI_93_SEG_10_VAL_14098714.8</v>
          </cell>
          <cell r="AO80">
            <v>5</v>
          </cell>
          <cell r="AP80">
            <v>12839804.560000001</v>
          </cell>
          <cell r="AQ80" t="b">
            <v>0</v>
          </cell>
          <cell r="AR80" t="str">
            <v/>
          </cell>
          <cell r="AS80" t="str">
            <v/>
          </cell>
          <cell r="AT80" t="str">
            <v>ALI_93_SEG_10_</v>
          </cell>
          <cell r="AU80">
            <v>1</v>
          </cell>
          <cell r="AV80" t="str">
            <v>No Seleccionada</v>
          </cell>
        </row>
        <row r="81">
          <cell r="A81" t="b">
            <v>0</v>
          </cell>
          <cell r="B81" t="str">
            <v>5to_Evento_973_V2_AAA_17512920.xlsm</v>
          </cell>
          <cell r="C81">
            <v>93</v>
          </cell>
          <cell r="D81">
            <v>2087</v>
          </cell>
          <cell r="E81" t="str">
            <v>AAA Alimentando A Bogotá 2020 UT</v>
          </cell>
          <cell r="F81">
            <v>101</v>
          </cell>
          <cell r="G81" t="str">
            <v>CEREAL EMPACADO</v>
          </cell>
          <cell r="H81" t="str">
            <v>93 : Torta de zanahoria.</v>
          </cell>
          <cell r="I81">
            <v>11</v>
          </cell>
          <cell r="J81" t="str">
            <v>Sitio 1 : CARRERA 127#22G-18 INT 4 - Sitio 2 : SIBERIA KM 7.5 CELTA, LOTE 159 - Sitio 3 : CARRERA 68B #10A-18 - Sitio 4 : CALLE 24F#101B-15 - Sitio 5 : CARRERA 65B#10A-87 - Sitio 6 : AUTO MEDE KM 1,5 P INDUS FLORIDA BOD 23 - Sitio 7 : CARRERA 71 A BIS # 63D-38 -</v>
          </cell>
          <cell r="K81">
            <v>44835</v>
          </cell>
          <cell r="L81">
            <v>7379</v>
          </cell>
          <cell r="M81">
            <v>8778</v>
          </cell>
          <cell r="N81">
            <v>5197</v>
          </cell>
          <cell r="O81">
            <v>433</v>
          </cell>
          <cell r="P81">
            <v>498</v>
          </cell>
          <cell r="Q81">
            <v>0.08</v>
          </cell>
          <cell r="R81">
            <v>458.16</v>
          </cell>
          <cell r="S81">
            <v>663</v>
          </cell>
          <cell r="T81">
            <v>0.08</v>
          </cell>
          <cell r="U81">
            <v>609.96</v>
          </cell>
          <cell r="V81">
            <v>994</v>
          </cell>
          <cell r="W81">
            <v>0.08</v>
          </cell>
          <cell r="X81">
            <v>914.48</v>
          </cell>
          <cell r="Y81">
            <v>994</v>
          </cell>
          <cell r="Z81">
            <v>0.08</v>
          </cell>
          <cell r="AA81">
            <v>914.48</v>
          </cell>
          <cell r="AB81">
            <v>13883513.92</v>
          </cell>
          <cell r="AC81" t="str">
            <v>Registro Valido</v>
          </cell>
          <cell r="AD81">
            <v>498</v>
          </cell>
          <cell r="AE81">
            <v>663</v>
          </cell>
          <cell r="AF81">
            <v>994</v>
          </cell>
          <cell r="AG81">
            <v>994</v>
          </cell>
          <cell r="AH81">
            <v>498</v>
          </cell>
          <cell r="AI81">
            <v>663</v>
          </cell>
          <cell r="AJ81">
            <v>994</v>
          </cell>
          <cell r="AK81">
            <v>994</v>
          </cell>
          <cell r="AM81" t="str">
            <v>ALI_93_SEG_11</v>
          </cell>
          <cell r="AN81" t="str">
            <v>ALI_93_SEG_11_VAL_13883513.92</v>
          </cell>
          <cell r="AO81">
            <v>5</v>
          </cell>
          <cell r="AP81">
            <v>12643860.85</v>
          </cell>
          <cell r="AQ81" t="b">
            <v>0</v>
          </cell>
          <cell r="AR81" t="str">
            <v/>
          </cell>
          <cell r="AS81" t="str">
            <v/>
          </cell>
          <cell r="AT81" t="str">
            <v>ALI_93_SEG_11_</v>
          </cell>
          <cell r="AU81">
            <v>1</v>
          </cell>
          <cell r="AV81" t="str">
            <v>No Seleccionada</v>
          </cell>
        </row>
        <row r="82">
          <cell r="A82" t="b">
            <v>0</v>
          </cell>
          <cell r="B82" t="str">
            <v>5to_Evento_973_V2_AAA_17512920.xlsm</v>
          </cell>
          <cell r="C82">
            <v>93</v>
          </cell>
          <cell r="D82">
            <v>2087</v>
          </cell>
          <cell r="E82" t="str">
            <v>AAA Alimentando A Bogotá 2020 UT</v>
          </cell>
          <cell r="F82">
            <v>102</v>
          </cell>
          <cell r="G82" t="str">
            <v>CEREAL EMPACADO</v>
          </cell>
          <cell r="H82" t="str">
            <v>93 : Torta de zanahoria.</v>
          </cell>
          <cell r="I82">
            <v>12</v>
          </cell>
          <cell r="J82" t="str">
            <v>Sitio 1 : CARRERA 127#22G-18 INT 4 - Sitio 2 : SIBERIA KM 7.5 CELTA, LOTE 159 - Sitio 3 : CARRERA 68B #10A-18 - Sitio 4 : CALLE 24F#101B-15 - Sitio 5 : CARRERA 65B#10A-87 - Sitio 6 : AUTO MEDE KM 1,5 P INDUS FLORIDA BOD 23 - Sitio 7 : CARRERA 71 A BIS # 63D-38 -</v>
          </cell>
          <cell r="K82">
            <v>44835</v>
          </cell>
          <cell r="L82">
            <v>6697</v>
          </cell>
          <cell r="M82">
            <v>7966</v>
          </cell>
          <cell r="N82">
            <v>4717</v>
          </cell>
          <cell r="O82">
            <v>393</v>
          </cell>
          <cell r="P82">
            <v>498</v>
          </cell>
          <cell r="Q82">
            <v>0.05</v>
          </cell>
          <cell r="R82">
            <v>473.1</v>
          </cell>
          <cell r="S82">
            <v>663</v>
          </cell>
          <cell r="T82">
            <v>0.05</v>
          </cell>
          <cell r="U82">
            <v>629.85</v>
          </cell>
          <cell r="V82">
            <v>994</v>
          </cell>
          <cell r="W82">
            <v>0.05</v>
          </cell>
          <cell r="X82">
            <v>944.3</v>
          </cell>
          <cell r="Y82">
            <v>994</v>
          </cell>
          <cell r="Z82">
            <v>0.05</v>
          </cell>
          <cell r="AA82">
            <v>944.3</v>
          </cell>
          <cell r="AB82">
            <v>13011108.800000001</v>
          </cell>
          <cell r="AC82" t="str">
            <v>Registro Valido</v>
          </cell>
          <cell r="AD82">
            <v>498</v>
          </cell>
          <cell r="AE82">
            <v>663</v>
          </cell>
          <cell r="AF82">
            <v>994</v>
          </cell>
          <cell r="AG82">
            <v>994</v>
          </cell>
          <cell r="AH82">
            <v>498</v>
          </cell>
          <cell r="AI82">
            <v>663</v>
          </cell>
          <cell r="AJ82">
            <v>994</v>
          </cell>
          <cell r="AK82">
            <v>994</v>
          </cell>
          <cell r="AM82" t="str">
            <v>ALI_93_SEG_12</v>
          </cell>
          <cell r="AN82" t="str">
            <v>ALI_93_SEG_12_VAL_13011108.8</v>
          </cell>
          <cell r="AO82">
            <v>5</v>
          </cell>
          <cell r="AP82">
            <v>11475139.15</v>
          </cell>
          <cell r="AQ82" t="b">
            <v>0</v>
          </cell>
          <cell r="AR82" t="str">
            <v/>
          </cell>
          <cell r="AS82" t="str">
            <v/>
          </cell>
          <cell r="AT82" t="str">
            <v>ALI_93_SEG_12_</v>
          </cell>
          <cell r="AU82">
            <v>1</v>
          </cell>
          <cell r="AV82" t="str">
            <v>No Seleccionada</v>
          </cell>
        </row>
        <row r="83">
          <cell r="A83" t="b">
            <v>0</v>
          </cell>
          <cell r="B83" t="str">
            <v>5to_Evento_973_V2_AAA_17512920.xlsm</v>
          </cell>
          <cell r="C83">
            <v>93</v>
          </cell>
          <cell r="D83">
            <v>2087</v>
          </cell>
          <cell r="E83" t="str">
            <v>AAA Alimentando A Bogotá 2020 UT</v>
          </cell>
          <cell r="F83">
            <v>103</v>
          </cell>
          <cell r="G83" t="str">
            <v>CEREAL EMPACADO</v>
          </cell>
          <cell r="H83" t="str">
            <v>93 : Torta de zanahoria.</v>
          </cell>
          <cell r="I83">
            <v>13</v>
          </cell>
          <cell r="J83" t="str">
            <v>Sitio 1 : CARRERA 127#22G-18 INT 4 - Sitio 2 : SIBERIA KM 7.5 CELTA, LOTE 159 - Sitio 3 : CARRERA 68B #10A-18 - Sitio 4 : CALLE 24F#101B-15 - Sitio 5 : CARRERA 65B#10A-87 - Sitio 6 : AUTO MEDE KM 1,5 P INDUS FLORIDA BOD 23 - Sitio 7 : CARRERA 71 A BIS # 63D-38 -</v>
          </cell>
          <cell r="K83">
            <v>44835</v>
          </cell>
          <cell r="L83">
            <v>7111</v>
          </cell>
          <cell r="M83">
            <v>8459</v>
          </cell>
          <cell r="N83">
            <v>5008</v>
          </cell>
          <cell r="O83">
            <v>417</v>
          </cell>
          <cell r="P83">
            <v>498</v>
          </cell>
          <cell r="Q83">
            <v>0.05</v>
          </cell>
          <cell r="R83">
            <v>473.1</v>
          </cell>
          <cell r="S83">
            <v>663</v>
          </cell>
          <cell r="T83">
            <v>0.05</v>
          </cell>
          <cell r="U83">
            <v>629.85</v>
          </cell>
          <cell r="V83">
            <v>994</v>
          </cell>
          <cell r="W83">
            <v>0.05</v>
          </cell>
          <cell r="X83">
            <v>944.3</v>
          </cell>
          <cell r="Y83">
            <v>994</v>
          </cell>
          <cell r="Z83">
            <v>0.05</v>
          </cell>
          <cell r="AA83">
            <v>944.3</v>
          </cell>
          <cell r="AB83">
            <v>13814942.749999998</v>
          </cell>
          <cell r="AC83" t="str">
            <v>Registro Valido</v>
          </cell>
          <cell r="AD83">
            <v>498</v>
          </cell>
          <cell r="AE83">
            <v>663</v>
          </cell>
          <cell r="AF83">
            <v>994</v>
          </cell>
          <cell r="AG83">
            <v>994</v>
          </cell>
          <cell r="AH83">
            <v>498</v>
          </cell>
          <cell r="AI83">
            <v>663</v>
          </cell>
          <cell r="AJ83">
            <v>994</v>
          </cell>
          <cell r="AK83">
            <v>994</v>
          </cell>
          <cell r="AM83" t="str">
            <v>ALI_93_SEG_13</v>
          </cell>
          <cell r="AN83" t="str">
            <v>ALI_93_SEG_13_VAL_13814942.75</v>
          </cell>
          <cell r="AO83">
            <v>5</v>
          </cell>
          <cell r="AP83">
            <v>12184120.950000001</v>
          </cell>
          <cell r="AQ83" t="b">
            <v>0</v>
          </cell>
          <cell r="AR83" t="str">
            <v/>
          </cell>
          <cell r="AS83" t="str">
            <v/>
          </cell>
          <cell r="AT83" t="str">
            <v>ALI_93_SEG_13_</v>
          </cell>
          <cell r="AU83">
            <v>1</v>
          </cell>
          <cell r="AV83" t="str">
            <v>No Seleccionada</v>
          </cell>
        </row>
        <row r="84">
          <cell r="A84" t="b">
            <v>0</v>
          </cell>
          <cell r="B84" t="str">
            <v>5to_Evento_973_V2_AAA_17512920.xlsm</v>
          </cell>
          <cell r="C84">
            <v>93</v>
          </cell>
          <cell r="D84">
            <v>2087</v>
          </cell>
          <cell r="E84" t="str">
            <v>AAA Alimentando A Bogotá 2020 UT</v>
          </cell>
          <cell r="F84">
            <v>104</v>
          </cell>
          <cell r="G84" t="str">
            <v>CEREAL EMPACADO</v>
          </cell>
          <cell r="H84" t="str">
            <v>93 : Torta de zanahoria.</v>
          </cell>
          <cell r="I84">
            <v>14</v>
          </cell>
          <cell r="J84" t="str">
            <v>Sitio 1 : CARRERA 127#22G-18 INT 4 - Sitio 2 : SIBERIA KM 7.5 CELTA, LOTE 159 - Sitio 3 : CARRERA 68B #10A-18 - Sitio 4 : CALLE 24F#101B-15 - Sitio 5 : CARRERA 65B#10A-87 - Sitio 6 : AUTO MEDE KM 1,5 P INDUS FLORIDA BOD 23 - Sitio 7 : CARRERA 71 A BIS # 63D-38 -</v>
          </cell>
          <cell r="K84">
            <v>44835</v>
          </cell>
          <cell r="L84">
            <v>7046</v>
          </cell>
          <cell r="M84">
            <v>8382</v>
          </cell>
          <cell r="N84">
            <v>4962</v>
          </cell>
          <cell r="O84">
            <v>414</v>
          </cell>
          <cell r="P84">
            <v>498</v>
          </cell>
          <cell r="Q84">
            <v>0.05</v>
          </cell>
          <cell r="R84">
            <v>473.1</v>
          </cell>
          <cell r="S84">
            <v>663</v>
          </cell>
          <cell r="T84">
            <v>0.05</v>
          </cell>
          <cell r="U84">
            <v>629.85</v>
          </cell>
          <cell r="V84">
            <v>994</v>
          </cell>
          <cell r="W84">
            <v>0.05</v>
          </cell>
          <cell r="X84">
            <v>944.3</v>
          </cell>
          <cell r="Y84">
            <v>994</v>
          </cell>
          <cell r="Z84">
            <v>0.05</v>
          </cell>
          <cell r="AA84">
            <v>944.3</v>
          </cell>
          <cell r="AB84">
            <v>13689422.1</v>
          </cell>
          <cell r="AC84" t="str">
            <v>Registro Valido</v>
          </cell>
          <cell r="AD84">
            <v>498</v>
          </cell>
          <cell r="AE84">
            <v>663</v>
          </cell>
          <cell r="AF84">
            <v>994</v>
          </cell>
          <cell r="AG84">
            <v>994</v>
          </cell>
          <cell r="AH84">
            <v>498</v>
          </cell>
          <cell r="AI84">
            <v>663</v>
          </cell>
          <cell r="AJ84">
            <v>994</v>
          </cell>
          <cell r="AK84">
            <v>994</v>
          </cell>
          <cell r="AM84" t="str">
            <v>ALI_93_SEG_14</v>
          </cell>
          <cell r="AN84" t="str">
            <v>ALI_93_SEG_14_VAL_13689422.1</v>
          </cell>
          <cell r="AO84">
            <v>5</v>
          </cell>
          <cell r="AP84">
            <v>12073400.92</v>
          </cell>
          <cell r="AQ84" t="b">
            <v>0</v>
          </cell>
          <cell r="AR84" t="str">
            <v/>
          </cell>
          <cell r="AS84" t="str">
            <v/>
          </cell>
          <cell r="AT84" t="str">
            <v>ALI_93_SEG_14_</v>
          </cell>
          <cell r="AU84">
            <v>1</v>
          </cell>
          <cell r="AV84" t="str">
            <v>No Seleccionada</v>
          </cell>
        </row>
        <row r="85">
          <cell r="A85" t="b">
            <v>0</v>
          </cell>
          <cell r="B85" t="str">
            <v>5to_Evento_973_V2_AAA_17512920.xlsm</v>
          </cell>
          <cell r="C85">
            <v>93</v>
          </cell>
          <cell r="D85">
            <v>2087</v>
          </cell>
          <cell r="E85" t="str">
            <v>AAA Alimentando A Bogotá 2020 UT</v>
          </cell>
          <cell r="F85">
            <v>105</v>
          </cell>
          <cell r="G85" t="str">
            <v>CEREAL EMPACADO</v>
          </cell>
          <cell r="H85" t="str">
            <v>93 : Torta de zanahoria.</v>
          </cell>
          <cell r="I85">
            <v>15</v>
          </cell>
          <cell r="J85" t="str">
            <v>Sitio 1 : CARRERA 127#22G-18 INT 4 - Sitio 2 : SIBERIA KM 7.5 CELTA, LOTE 159 - Sitio 3 : CARRERA 68B #10A-18 - Sitio 4 : CALLE 24F#101B-15 - Sitio 5 : CARRERA 65B#10A-87 - Sitio 6 : AUTO MEDE KM 1,5 P INDUS FLORIDA BOD 23 - Sitio 7 : CARRERA 71 A BIS # 63D-38 -</v>
          </cell>
          <cell r="K85">
            <v>44835</v>
          </cell>
          <cell r="L85">
            <v>6659</v>
          </cell>
          <cell r="M85">
            <v>7921</v>
          </cell>
          <cell r="N85">
            <v>4690</v>
          </cell>
          <cell r="O85">
            <v>393</v>
          </cell>
          <cell r="P85">
            <v>498</v>
          </cell>
          <cell r="Q85">
            <v>0.05</v>
          </cell>
          <cell r="R85">
            <v>473.1</v>
          </cell>
          <cell r="S85">
            <v>663</v>
          </cell>
          <cell r="T85">
            <v>0.05</v>
          </cell>
          <cell r="U85">
            <v>629.85</v>
          </cell>
          <cell r="V85">
            <v>994</v>
          </cell>
          <cell r="W85">
            <v>0.05</v>
          </cell>
          <cell r="X85">
            <v>944.3</v>
          </cell>
          <cell r="Y85">
            <v>994</v>
          </cell>
          <cell r="Z85">
            <v>0.05</v>
          </cell>
          <cell r="AA85">
            <v>944.3</v>
          </cell>
          <cell r="AB85">
            <v>12939291.65</v>
          </cell>
          <cell r="AC85" t="str">
            <v>Registro Valido</v>
          </cell>
          <cell r="AD85">
            <v>498</v>
          </cell>
          <cell r="AE85">
            <v>663</v>
          </cell>
          <cell r="AF85">
            <v>994</v>
          </cell>
          <cell r="AG85">
            <v>994</v>
          </cell>
          <cell r="AH85">
            <v>498</v>
          </cell>
          <cell r="AI85">
            <v>663</v>
          </cell>
          <cell r="AJ85">
            <v>994</v>
          </cell>
          <cell r="AK85">
            <v>994</v>
          </cell>
          <cell r="AM85" t="str">
            <v>ALI_93_SEG_15</v>
          </cell>
          <cell r="AN85" t="str">
            <v>ALI_93_SEG_15_VAL_12939291.65</v>
          </cell>
          <cell r="AO85">
            <v>5</v>
          </cell>
          <cell r="AP85">
            <v>11411729.910000002</v>
          </cell>
          <cell r="AQ85" t="b">
            <v>0</v>
          </cell>
          <cell r="AR85" t="str">
            <v/>
          </cell>
          <cell r="AS85" t="str">
            <v/>
          </cell>
          <cell r="AT85" t="str">
            <v>ALI_93_SEG_15_</v>
          </cell>
          <cell r="AU85">
            <v>1</v>
          </cell>
          <cell r="AV85" t="str">
            <v>No Seleccionada</v>
          </cell>
        </row>
        <row r="86">
          <cell r="A86" t="b">
            <v>0</v>
          </cell>
          <cell r="B86" t="str">
            <v>5to_Evento_973_V2_AAA_17512920.xlsm</v>
          </cell>
          <cell r="C86">
            <v>95</v>
          </cell>
          <cell r="D86">
            <v>2087</v>
          </cell>
          <cell r="E86" t="str">
            <v>AAA Alimentando A Bogotá 2020 UT</v>
          </cell>
          <cell r="F86">
            <v>121</v>
          </cell>
          <cell r="G86" t="str">
            <v>BEBIDAS LÁCTEAS</v>
          </cell>
          <cell r="H86" t="str">
            <v>95 : Yogur semidescremado con dulce, con adición de frutas naturales o mermeladas o concentrados de frutas, de diferentes sabores, pasteurizado.</v>
          </cell>
          <cell r="I86">
            <v>1</v>
          </cell>
          <cell r="J86" t="str">
            <v>Sitio 1 : CARRERA 127#22G-18 INT 4 - Sitio 2 : SIBERIA KM 7.5 CELTA, LOTE 159 - Sitio 3 : CARRERA 68B #10A-18 - Sitio 4 : CALLE 24F#101B-15 - Sitio 5 : CARRERA 65B#10A-87 - Sitio 6 : AUTO MEDE KM 1,5 P INDUS FLORIDA BOD 23 - Sitio 7 : CARRERA 71 A BIS # 63D-38 -</v>
          </cell>
          <cell r="K86">
            <v>44835</v>
          </cell>
          <cell r="L86">
            <v>14818</v>
          </cell>
          <cell r="M86">
            <v>17923</v>
          </cell>
          <cell r="N86">
            <v>9999</v>
          </cell>
          <cell r="O86">
            <v>730</v>
          </cell>
          <cell r="P86">
            <v>882</v>
          </cell>
          <cell r="Q86">
            <v>0</v>
          </cell>
          <cell r="R86">
            <v>882</v>
          </cell>
          <cell r="S86">
            <v>882</v>
          </cell>
          <cell r="T86">
            <v>0</v>
          </cell>
          <cell r="U86">
            <v>882</v>
          </cell>
          <cell r="V86">
            <v>882</v>
          </cell>
          <cell r="W86">
            <v>0</v>
          </cell>
          <cell r="X86">
            <v>882</v>
          </cell>
          <cell r="Y86">
            <v>882</v>
          </cell>
          <cell r="Z86">
            <v>0</v>
          </cell>
          <cell r="AA86">
            <v>882</v>
          </cell>
          <cell r="AB86">
            <v>38340540</v>
          </cell>
          <cell r="AC86" t="str">
            <v>Registro Valido</v>
          </cell>
          <cell r="AD86">
            <v>882</v>
          </cell>
          <cell r="AE86">
            <v>882</v>
          </cell>
          <cell r="AF86">
            <v>882</v>
          </cell>
          <cell r="AG86">
            <v>882</v>
          </cell>
          <cell r="AH86">
            <v>882</v>
          </cell>
          <cell r="AI86">
            <v>882</v>
          </cell>
          <cell r="AJ86">
            <v>882</v>
          </cell>
          <cell r="AK86">
            <v>882</v>
          </cell>
          <cell r="AM86" t="str">
            <v>ALI_95_SEG_1</v>
          </cell>
          <cell r="AN86" t="str">
            <v>ALI_95_SEG_1_VAL_38340540</v>
          </cell>
          <cell r="AO86">
            <v>3</v>
          </cell>
          <cell r="AP86">
            <v>35561068.199999996</v>
          </cell>
          <cell r="AQ86" t="b">
            <v>0</v>
          </cell>
          <cell r="AR86" t="str">
            <v/>
          </cell>
          <cell r="AS86" t="str">
            <v/>
          </cell>
          <cell r="AT86" t="str">
            <v>ALI_95_SEG_1_</v>
          </cell>
          <cell r="AU86">
            <v>1</v>
          </cell>
          <cell r="AV86" t="str">
            <v>No Seleccionada</v>
          </cell>
        </row>
        <row r="87">
          <cell r="A87" t="b">
            <v>0</v>
          </cell>
          <cell r="B87" t="str">
            <v>5to_Evento_973_V2_AAA_17512920.xlsm</v>
          </cell>
          <cell r="C87">
            <v>95</v>
          </cell>
          <cell r="D87">
            <v>2087</v>
          </cell>
          <cell r="E87" t="str">
            <v>AAA Alimentando A Bogotá 2020 UT</v>
          </cell>
          <cell r="F87">
            <v>122</v>
          </cell>
          <cell r="G87" t="str">
            <v>BEBIDAS LÁCTEAS</v>
          </cell>
          <cell r="H87" t="str">
            <v>95 : Yogur semidescremado con dulce, con adición de frutas naturales o mermeladas o concentrados de frutas, de diferentes sabores, pasteurizado.</v>
          </cell>
          <cell r="I87">
            <v>2</v>
          </cell>
          <cell r="J87" t="str">
            <v>Sitio 1 : CARRERA 127#22G-18 INT 4 - Sitio 2 : SIBERIA KM 7.5 CELTA, LOTE 159 - Sitio 3 : CARRERA 68B #10A-18 - Sitio 4 : CALLE 24F#101B-15 - Sitio 5 : CARRERA 65B#10A-87 - Sitio 6 : AUTO MEDE KM 1,5 P INDUS FLORIDA BOD 23 - Sitio 7 : CARRERA 71 A BIS # 63D-38 -</v>
          </cell>
          <cell r="K87">
            <v>44835</v>
          </cell>
          <cell r="L87">
            <v>15158</v>
          </cell>
          <cell r="M87">
            <v>18328</v>
          </cell>
          <cell r="N87">
            <v>10223</v>
          </cell>
          <cell r="O87">
            <v>746</v>
          </cell>
          <cell r="P87">
            <v>882</v>
          </cell>
          <cell r="Q87">
            <v>0</v>
          </cell>
          <cell r="R87">
            <v>882</v>
          </cell>
          <cell r="S87">
            <v>882</v>
          </cell>
          <cell r="T87">
            <v>0</v>
          </cell>
          <cell r="U87">
            <v>882</v>
          </cell>
          <cell r="V87">
            <v>882</v>
          </cell>
          <cell r="W87">
            <v>0</v>
          </cell>
          <cell r="X87">
            <v>882</v>
          </cell>
          <cell r="Y87">
            <v>882</v>
          </cell>
          <cell r="Z87">
            <v>0</v>
          </cell>
          <cell r="AA87">
            <v>882</v>
          </cell>
          <cell r="AB87">
            <v>39209310</v>
          </cell>
          <cell r="AC87" t="str">
            <v>Registro Valido</v>
          </cell>
          <cell r="AD87">
            <v>882</v>
          </cell>
          <cell r="AE87">
            <v>882</v>
          </cell>
          <cell r="AF87">
            <v>882</v>
          </cell>
          <cell r="AG87">
            <v>882</v>
          </cell>
          <cell r="AH87">
            <v>882</v>
          </cell>
          <cell r="AI87">
            <v>882</v>
          </cell>
          <cell r="AJ87">
            <v>882</v>
          </cell>
          <cell r="AK87">
            <v>882</v>
          </cell>
          <cell r="AM87" t="str">
            <v>ALI_95_SEG_2</v>
          </cell>
          <cell r="AN87" t="str">
            <v>ALI_95_SEG_2_VAL_39209310</v>
          </cell>
          <cell r="AO87">
            <v>3</v>
          </cell>
          <cell r="AP87">
            <v>36413979.600000001</v>
          </cell>
          <cell r="AQ87" t="b">
            <v>0</v>
          </cell>
          <cell r="AR87" t="str">
            <v/>
          </cell>
          <cell r="AS87" t="str">
            <v/>
          </cell>
          <cell r="AT87" t="str">
            <v>ALI_95_SEG_2_</v>
          </cell>
          <cell r="AU87">
            <v>1</v>
          </cell>
          <cell r="AV87" t="str">
            <v>No Seleccionada</v>
          </cell>
        </row>
        <row r="88">
          <cell r="A88" t="b">
            <v>0</v>
          </cell>
          <cell r="B88" t="str">
            <v>5to_Evento_973_V2_AAA_17512920.xlsm</v>
          </cell>
          <cell r="C88">
            <v>95</v>
          </cell>
          <cell r="D88">
            <v>2087</v>
          </cell>
          <cell r="E88" t="str">
            <v>AAA Alimentando A Bogotá 2020 UT</v>
          </cell>
          <cell r="F88">
            <v>123</v>
          </cell>
          <cell r="G88" t="str">
            <v>BEBIDAS LÁCTEAS</v>
          </cell>
          <cell r="H88" t="str">
            <v>95 : Yogur semidescremado con dulce, con adición de frutas naturales o mermeladas o concentrados de frutas, de diferentes sabores, pasteurizado.</v>
          </cell>
          <cell r="I88">
            <v>3</v>
          </cell>
          <cell r="J88" t="str">
            <v>Sitio 1 : CARRERA 127#22G-18 INT 4 - Sitio 2 : SIBERIA KM 7.5 CELTA, LOTE 159 - Sitio 3 : CARRERA 68B #10A-18 - Sitio 4 : CALLE 24F#101B-15 - Sitio 5 : CARRERA 65B#10A-87 - Sitio 6 : AUTO MEDE KM 1,5 P INDUS FLORIDA BOD 23 - Sitio 7 : CARRERA 71 A BIS # 63D-38 -</v>
          </cell>
          <cell r="K88">
            <v>44835</v>
          </cell>
          <cell r="L88">
            <v>12043</v>
          </cell>
          <cell r="M88">
            <v>14471</v>
          </cell>
          <cell r="N88">
            <v>7734</v>
          </cell>
          <cell r="O88">
            <v>630</v>
          </cell>
          <cell r="P88">
            <v>882</v>
          </cell>
          <cell r="Q88">
            <v>0</v>
          </cell>
          <cell r="R88">
            <v>882</v>
          </cell>
          <cell r="S88">
            <v>882</v>
          </cell>
          <cell r="T88">
            <v>0</v>
          </cell>
          <cell r="U88">
            <v>882</v>
          </cell>
          <cell r="V88">
            <v>882</v>
          </cell>
          <cell r="W88">
            <v>0</v>
          </cell>
          <cell r="X88">
            <v>882</v>
          </cell>
          <cell r="Y88">
            <v>882</v>
          </cell>
          <cell r="Z88">
            <v>0</v>
          </cell>
          <cell r="AA88">
            <v>882</v>
          </cell>
          <cell r="AB88">
            <v>30762396</v>
          </cell>
          <cell r="AC88" t="str">
            <v>Registro Valido</v>
          </cell>
          <cell r="AD88">
            <v>882</v>
          </cell>
          <cell r="AE88">
            <v>882</v>
          </cell>
          <cell r="AF88">
            <v>882</v>
          </cell>
          <cell r="AG88">
            <v>882</v>
          </cell>
          <cell r="AH88">
            <v>882</v>
          </cell>
          <cell r="AI88">
            <v>882</v>
          </cell>
          <cell r="AJ88">
            <v>882</v>
          </cell>
          <cell r="AK88">
            <v>882</v>
          </cell>
          <cell r="AM88" t="str">
            <v>ALI_95_SEG_3</v>
          </cell>
          <cell r="AN88" t="str">
            <v>ALI_95_SEG_3_VAL_30762396</v>
          </cell>
          <cell r="AO88">
            <v>3</v>
          </cell>
          <cell r="AP88">
            <v>28584962.460000001</v>
          </cell>
          <cell r="AQ88" t="b">
            <v>0</v>
          </cell>
          <cell r="AR88" t="str">
            <v/>
          </cell>
          <cell r="AS88" t="str">
            <v/>
          </cell>
          <cell r="AT88" t="str">
            <v>ALI_95_SEG_3_</v>
          </cell>
          <cell r="AU88">
            <v>1</v>
          </cell>
          <cell r="AV88" t="str">
            <v>No Seleccionada</v>
          </cell>
        </row>
        <row r="89">
          <cell r="A89" t="b">
            <v>0</v>
          </cell>
          <cell r="B89" t="str">
            <v>5to_Evento_973_V2_AAA_17512920.xlsm</v>
          </cell>
          <cell r="C89">
            <v>95</v>
          </cell>
          <cell r="D89">
            <v>2087</v>
          </cell>
          <cell r="E89" t="str">
            <v>AAA Alimentando A Bogotá 2020 UT</v>
          </cell>
          <cell r="F89">
            <v>124</v>
          </cell>
          <cell r="G89" t="str">
            <v>BEBIDAS LÁCTEAS</v>
          </cell>
          <cell r="H89" t="str">
            <v>95 : Yogur semidescremado con dulce, con adición de frutas naturales o mermeladas o concentrados de frutas, de diferentes sabores, pasteurizado.</v>
          </cell>
          <cell r="I89">
            <v>4</v>
          </cell>
          <cell r="J89" t="str">
            <v>Sitio 1 : CARRERA 127#22G-18 INT 4 - Sitio 2 : SIBERIA KM 7.5 CELTA, LOTE 159 - Sitio 3 : CARRERA 68B #10A-18 - Sitio 4 : CALLE 24F#101B-15 - Sitio 5 : CARRERA 65B#10A-87 - Sitio 6 : AUTO MEDE KM 1,5 P INDUS FLORIDA BOD 23 - Sitio 7 : CARRERA 71 A BIS # 63D-38 -</v>
          </cell>
          <cell r="K89">
            <v>44835</v>
          </cell>
          <cell r="L89">
            <v>12831</v>
          </cell>
          <cell r="M89">
            <v>15417</v>
          </cell>
          <cell r="N89">
            <v>8239</v>
          </cell>
          <cell r="O89">
            <v>673</v>
          </cell>
          <cell r="P89">
            <v>882</v>
          </cell>
          <cell r="Q89">
            <v>0</v>
          </cell>
          <cell r="R89">
            <v>882</v>
          </cell>
          <cell r="S89">
            <v>882</v>
          </cell>
          <cell r="T89">
            <v>0</v>
          </cell>
          <cell r="U89">
            <v>882</v>
          </cell>
          <cell r="V89">
            <v>882</v>
          </cell>
          <cell r="W89">
            <v>0</v>
          </cell>
          <cell r="X89">
            <v>882</v>
          </cell>
          <cell r="Y89">
            <v>882</v>
          </cell>
          <cell r="Z89">
            <v>0</v>
          </cell>
          <cell r="AA89">
            <v>882</v>
          </cell>
          <cell r="AB89">
            <v>32775120</v>
          </cell>
          <cell r="AC89" t="str">
            <v>Registro Valido</v>
          </cell>
          <cell r="AD89">
            <v>882</v>
          </cell>
          <cell r="AE89">
            <v>882</v>
          </cell>
          <cell r="AF89">
            <v>882</v>
          </cell>
          <cell r="AG89">
            <v>882</v>
          </cell>
          <cell r="AH89">
            <v>882</v>
          </cell>
          <cell r="AI89">
            <v>882</v>
          </cell>
          <cell r="AJ89">
            <v>882</v>
          </cell>
          <cell r="AK89">
            <v>882</v>
          </cell>
          <cell r="AM89" t="str">
            <v>ALI_95_SEG_4</v>
          </cell>
          <cell r="AN89" t="str">
            <v>ALI_95_SEG_4_VAL_32775120</v>
          </cell>
          <cell r="AO89">
            <v>3</v>
          </cell>
          <cell r="AP89">
            <v>30526940</v>
          </cell>
          <cell r="AQ89" t="b">
            <v>0</v>
          </cell>
          <cell r="AR89" t="str">
            <v/>
          </cell>
          <cell r="AS89" t="str">
            <v/>
          </cell>
          <cell r="AT89" t="str">
            <v>ALI_95_SEG_4_</v>
          </cell>
          <cell r="AU89">
            <v>1</v>
          </cell>
          <cell r="AV89" t="str">
            <v>No Seleccionada</v>
          </cell>
        </row>
        <row r="90">
          <cell r="A90" t="b">
            <v>0</v>
          </cell>
          <cell r="B90" t="str">
            <v>5to_Evento_973_V2_AAA_17512920.xlsm</v>
          </cell>
          <cell r="C90">
            <v>95</v>
          </cell>
          <cell r="D90">
            <v>2087</v>
          </cell>
          <cell r="E90" t="str">
            <v>AAA Alimentando A Bogotá 2020 UT</v>
          </cell>
          <cell r="F90">
            <v>125</v>
          </cell>
          <cell r="G90" t="str">
            <v>BEBIDAS LÁCTEAS</v>
          </cell>
          <cell r="H90" t="str">
            <v>95 : Yogur semidescremado con dulce, con adición de frutas naturales o mermeladas o concentrados de frutas, de diferentes sabores, pasteurizado.</v>
          </cell>
          <cell r="I90">
            <v>5</v>
          </cell>
          <cell r="J90" t="str">
            <v>Sitio 1 : CARRERA 127#22G-18 INT 4 - Sitio 2 : SIBERIA KM 7.5 CELTA, LOTE 159 - Sitio 3 : CARRERA 68B #10A-18 - Sitio 4 : CALLE 24F#101B-15 - Sitio 5 : CARRERA 65B#10A-87 - Sitio 6 : AUTO MEDE KM 1,5 P INDUS FLORIDA BOD 23 - Sitio 7 : CARRERA 71 A BIS # 63D-38 -</v>
          </cell>
          <cell r="K90">
            <v>44835</v>
          </cell>
          <cell r="L90">
            <v>11928</v>
          </cell>
          <cell r="M90">
            <v>14334</v>
          </cell>
          <cell r="N90">
            <v>7661</v>
          </cell>
          <cell r="O90">
            <v>624</v>
          </cell>
          <cell r="P90">
            <v>882</v>
          </cell>
          <cell r="Q90">
            <v>0</v>
          </cell>
          <cell r="R90">
            <v>882</v>
          </cell>
          <cell r="S90">
            <v>882</v>
          </cell>
          <cell r="T90">
            <v>0</v>
          </cell>
          <cell r="U90">
            <v>882</v>
          </cell>
          <cell r="V90">
            <v>882</v>
          </cell>
          <cell r="W90">
            <v>0</v>
          </cell>
          <cell r="X90">
            <v>882</v>
          </cell>
          <cell r="Y90">
            <v>882</v>
          </cell>
          <cell r="Z90">
            <v>0</v>
          </cell>
          <cell r="AA90">
            <v>882</v>
          </cell>
          <cell r="AB90">
            <v>30470454</v>
          </cell>
          <cell r="AC90" t="str">
            <v>Registro Valido</v>
          </cell>
          <cell r="AD90">
            <v>882</v>
          </cell>
          <cell r="AE90">
            <v>882</v>
          </cell>
          <cell r="AF90">
            <v>882</v>
          </cell>
          <cell r="AG90">
            <v>882</v>
          </cell>
          <cell r="AH90">
            <v>882</v>
          </cell>
          <cell r="AI90">
            <v>882</v>
          </cell>
          <cell r="AJ90">
            <v>882</v>
          </cell>
          <cell r="AK90">
            <v>882</v>
          </cell>
          <cell r="AM90" t="str">
            <v>ALI_95_SEG_5</v>
          </cell>
          <cell r="AN90" t="str">
            <v>ALI_95_SEG_5_VAL_30470454</v>
          </cell>
          <cell r="AO90">
            <v>3</v>
          </cell>
          <cell r="AP90">
            <v>28325776.239999998</v>
          </cell>
          <cell r="AQ90" t="b">
            <v>0</v>
          </cell>
          <cell r="AR90" t="str">
            <v/>
          </cell>
          <cell r="AS90" t="str">
            <v/>
          </cell>
          <cell r="AT90" t="str">
            <v>ALI_95_SEG_5_</v>
          </cell>
          <cell r="AU90">
            <v>1</v>
          </cell>
          <cell r="AV90" t="str">
            <v>No Seleccionada</v>
          </cell>
        </row>
        <row r="91">
          <cell r="A91" t="b">
            <v>0</v>
          </cell>
          <cell r="B91" t="str">
            <v>5to_Evento_973_V2_AAA_17512920.xlsm</v>
          </cell>
          <cell r="C91">
            <v>95</v>
          </cell>
          <cell r="D91">
            <v>2087</v>
          </cell>
          <cell r="E91" t="str">
            <v>AAA Alimentando A Bogotá 2020 UT</v>
          </cell>
          <cell r="F91">
            <v>126</v>
          </cell>
          <cell r="G91" t="str">
            <v>BEBIDAS LÁCTEAS</v>
          </cell>
          <cell r="H91" t="str">
            <v>95 : Yogur semidescremado con dulce, con adición de frutas naturales o mermeladas o concentrados de frutas, de diferentes sabores, pasteurizado.</v>
          </cell>
          <cell r="I91">
            <v>6</v>
          </cell>
          <cell r="J91" t="str">
            <v>Sitio 1 : CARRERA 127#22G-18 INT 4 - Sitio 2 : SIBERIA KM 7.5 CELTA, LOTE 159 - Sitio 3 : CARRERA 68B #10A-18 - Sitio 4 : CALLE 24F#101B-15 - Sitio 5 : CARRERA 65B#10A-87 - Sitio 6 : AUTO MEDE KM 1,5 P INDUS FLORIDA BOD 23 - Sitio 7 : CARRERA 71 A BIS # 63D-38 -</v>
          </cell>
          <cell r="K91">
            <v>44835</v>
          </cell>
          <cell r="L91">
            <v>12646</v>
          </cell>
          <cell r="M91">
            <v>15218</v>
          </cell>
          <cell r="N91">
            <v>8169</v>
          </cell>
          <cell r="O91">
            <v>669</v>
          </cell>
          <cell r="P91">
            <v>882</v>
          </cell>
          <cell r="Q91">
            <v>0</v>
          </cell>
          <cell r="R91">
            <v>882</v>
          </cell>
          <cell r="S91">
            <v>882</v>
          </cell>
          <cell r="T91">
            <v>0</v>
          </cell>
          <cell r="U91">
            <v>882</v>
          </cell>
          <cell r="V91">
            <v>882</v>
          </cell>
          <cell r="W91">
            <v>0</v>
          </cell>
          <cell r="X91">
            <v>882</v>
          </cell>
          <cell r="Y91">
            <v>882</v>
          </cell>
          <cell r="Z91">
            <v>0</v>
          </cell>
          <cell r="AA91">
            <v>882</v>
          </cell>
          <cell r="AB91">
            <v>32371164</v>
          </cell>
          <cell r="AC91" t="str">
            <v>Registro Valido</v>
          </cell>
          <cell r="AD91">
            <v>882</v>
          </cell>
          <cell r="AE91">
            <v>882</v>
          </cell>
          <cell r="AF91">
            <v>882</v>
          </cell>
          <cell r="AG91">
            <v>882</v>
          </cell>
          <cell r="AH91">
            <v>882</v>
          </cell>
          <cell r="AI91">
            <v>882</v>
          </cell>
          <cell r="AJ91">
            <v>882</v>
          </cell>
          <cell r="AK91">
            <v>882</v>
          </cell>
          <cell r="AM91" t="str">
            <v>ALI_95_SEG_6</v>
          </cell>
          <cell r="AN91" t="str">
            <v>ALI_95_SEG_6_VAL_32371164</v>
          </cell>
          <cell r="AO91">
            <v>3</v>
          </cell>
          <cell r="AP91">
            <v>30033980.640000001</v>
          </cell>
          <cell r="AQ91" t="b">
            <v>0</v>
          </cell>
          <cell r="AR91" t="str">
            <v/>
          </cell>
          <cell r="AS91" t="str">
            <v/>
          </cell>
          <cell r="AT91" t="str">
            <v>ALI_95_SEG_6_</v>
          </cell>
          <cell r="AU91">
            <v>1</v>
          </cell>
          <cell r="AV91" t="str">
            <v>No Seleccionada</v>
          </cell>
        </row>
        <row r="92">
          <cell r="A92" t="b">
            <v>0</v>
          </cell>
          <cell r="B92" t="str">
            <v>5to_Evento_973_V2_AAA_17512920.xlsm</v>
          </cell>
          <cell r="C92">
            <v>95</v>
          </cell>
          <cell r="D92">
            <v>2087</v>
          </cell>
          <cell r="E92" t="str">
            <v>AAA Alimentando A Bogotá 2020 UT</v>
          </cell>
          <cell r="F92">
            <v>127</v>
          </cell>
          <cell r="G92" t="str">
            <v>BEBIDAS LÁCTEAS</v>
          </cell>
          <cell r="H92" t="str">
            <v>95 : Yogur semidescremado con dulce, con adición de frutas naturales o mermeladas o concentrados de frutas, de diferentes sabores, pasteurizado.</v>
          </cell>
          <cell r="I92">
            <v>7</v>
          </cell>
          <cell r="J92" t="str">
            <v>Sitio 1 : CARRERA 127#22G-18 INT 4 - Sitio 2 : SIBERIA KM 7.5 CELTA, LOTE 159 - Sitio 3 : CARRERA 68B #10A-18 - Sitio 4 : CALLE 24F#101B-15 - Sitio 5 : CARRERA 65B#10A-87 - Sitio 6 : AUTO MEDE KM 1,5 P INDUS FLORIDA BOD 23 - Sitio 7 : CARRERA 71 A BIS # 63D-38 -</v>
          </cell>
          <cell r="K92">
            <v>44835</v>
          </cell>
          <cell r="L92">
            <v>13185</v>
          </cell>
          <cell r="M92">
            <v>15844</v>
          </cell>
          <cell r="N92">
            <v>8468</v>
          </cell>
          <cell r="O92">
            <v>690</v>
          </cell>
          <cell r="P92">
            <v>882</v>
          </cell>
          <cell r="Q92">
            <v>0</v>
          </cell>
          <cell r="R92">
            <v>882</v>
          </cell>
          <cell r="S92">
            <v>882</v>
          </cell>
          <cell r="T92">
            <v>0</v>
          </cell>
          <cell r="U92">
            <v>882</v>
          </cell>
          <cell r="V92">
            <v>882</v>
          </cell>
          <cell r="W92">
            <v>0</v>
          </cell>
          <cell r="X92">
            <v>882</v>
          </cell>
          <cell r="Y92">
            <v>882</v>
          </cell>
          <cell r="Z92">
            <v>0</v>
          </cell>
          <cell r="AA92">
            <v>882</v>
          </cell>
          <cell r="AB92">
            <v>33680934</v>
          </cell>
          <cell r="AC92" t="str">
            <v>Registro Valido</v>
          </cell>
          <cell r="AD92">
            <v>882</v>
          </cell>
          <cell r="AE92">
            <v>882</v>
          </cell>
          <cell r="AF92">
            <v>882</v>
          </cell>
          <cell r="AG92">
            <v>882</v>
          </cell>
          <cell r="AH92">
            <v>882</v>
          </cell>
          <cell r="AI92">
            <v>882</v>
          </cell>
          <cell r="AJ92">
            <v>882</v>
          </cell>
          <cell r="AK92">
            <v>882</v>
          </cell>
          <cell r="AM92" t="str">
            <v>ALI_95_SEG_7</v>
          </cell>
          <cell r="AN92" t="str">
            <v>ALI_95_SEG_7_VAL_33680934</v>
          </cell>
          <cell r="AO92">
            <v>3</v>
          </cell>
          <cell r="AP92">
            <v>31370620.5</v>
          </cell>
          <cell r="AQ92" t="b">
            <v>0</v>
          </cell>
          <cell r="AR92" t="str">
            <v/>
          </cell>
          <cell r="AS92" t="str">
            <v/>
          </cell>
          <cell r="AT92" t="str">
            <v>ALI_95_SEG_7_</v>
          </cell>
          <cell r="AU92">
            <v>1</v>
          </cell>
          <cell r="AV92" t="str">
            <v>No Seleccionada</v>
          </cell>
        </row>
        <row r="93">
          <cell r="A93" t="b">
            <v>0</v>
          </cell>
          <cell r="B93" t="str">
            <v>5to_Evento_973_V2_AAA_17512920.xlsm</v>
          </cell>
          <cell r="C93">
            <v>95</v>
          </cell>
          <cell r="D93">
            <v>2087</v>
          </cell>
          <cell r="E93" t="str">
            <v>AAA Alimentando A Bogotá 2020 UT</v>
          </cell>
          <cell r="F93">
            <v>128</v>
          </cell>
          <cell r="G93" t="str">
            <v>BEBIDAS LÁCTEAS</v>
          </cell>
          <cell r="H93" t="str">
            <v>95 : Yogur semidescremado con dulce, con adición de frutas naturales o mermeladas o concentrados de frutas, de diferentes sabores, pasteurizado.</v>
          </cell>
          <cell r="I93">
            <v>8</v>
          </cell>
          <cell r="J93" t="str">
            <v>Sitio 1 : CARRERA 127#22G-18 INT 4 - Sitio 2 : SIBERIA KM 7.5 CELTA, LOTE 159 - Sitio 3 : CARRERA 68B #10A-18 - Sitio 4 : CALLE 24F#101B-15 - Sitio 5 : CARRERA 65B#10A-87 - Sitio 6 : AUTO MEDE KM 1,5 P INDUS FLORIDA BOD 23 - Sitio 7 : CARRERA 71 A BIS # 63D-38 -</v>
          </cell>
          <cell r="K93">
            <v>44835</v>
          </cell>
          <cell r="L93">
            <v>15917</v>
          </cell>
          <cell r="M93">
            <v>19250</v>
          </cell>
          <cell r="N93">
            <v>10740</v>
          </cell>
          <cell r="O93">
            <v>784</v>
          </cell>
          <cell r="P93">
            <v>882</v>
          </cell>
          <cell r="Q93">
            <v>0</v>
          </cell>
          <cell r="R93">
            <v>882</v>
          </cell>
          <cell r="S93">
            <v>882</v>
          </cell>
          <cell r="T93">
            <v>0</v>
          </cell>
          <cell r="U93">
            <v>882</v>
          </cell>
          <cell r="V93">
            <v>882</v>
          </cell>
          <cell r="W93">
            <v>0</v>
          </cell>
          <cell r="X93">
            <v>882</v>
          </cell>
          <cell r="Y93">
            <v>882</v>
          </cell>
          <cell r="Z93">
            <v>0</v>
          </cell>
          <cell r="AA93">
            <v>882</v>
          </cell>
          <cell r="AB93">
            <v>41181462</v>
          </cell>
          <cell r="AC93" t="str">
            <v>Registro Valido</v>
          </cell>
          <cell r="AD93">
            <v>882</v>
          </cell>
          <cell r="AE93">
            <v>882</v>
          </cell>
          <cell r="AF93">
            <v>882</v>
          </cell>
          <cell r="AG93">
            <v>882</v>
          </cell>
          <cell r="AH93">
            <v>882</v>
          </cell>
          <cell r="AI93">
            <v>882</v>
          </cell>
          <cell r="AJ93">
            <v>882</v>
          </cell>
          <cell r="AK93">
            <v>882</v>
          </cell>
          <cell r="AM93" t="str">
            <v>ALI_95_SEG_8</v>
          </cell>
          <cell r="AN93" t="str">
            <v>ALI_95_SEG_8_VAL_41181462</v>
          </cell>
          <cell r="AO93">
            <v>3</v>
          </cell>
          <cell r="AP93">
            <v>38356656.5</v>
          </cell>
          <cell r="AQ93" t="b">
            <v>0</v>
          </cell>
          <cell r="AR93" t="str">
            <v/>
          </cell>
          <cell r="AS93" t="str">
            <v/>
          </cell>
          <cell r="AT93" t="str">
            <v>ALI_95_SEG_8_</v>
          </cell>
          <cell r="AU93">
            <v>1</v>
          </cell>
          <cell r="AV93" t="str">
            <v>No Seleccionada</v>
          </cell>
        </row>
        <row r="94">
          <cell r="A94" t="b">
            <v>0</v>
          </cell>
          <cell r="B94" t="str">
            <v>5to_Evento_973_V2_AAA_17512920.xlsm</v>
          </cell>
          <cell r="C94">
            <v>95</v>
          </cell>
          <cell r="D94">
            <v>2087</v>
          </cell>
          <cell r="E94" t="str">
            <v>AAA Alimentando A Bogotá 2020 UT</v>
          </cell>
          <cell r="F94">
            <v>129</v>
          </cell>
          <cell r="G94" t="str">
            <v>BEBIDAS LÁCTEAS</v>
          </cell>
          <cell r="H94" t="str">
            <v>95 : Yogur semidescremado con dulce, con adición de frutas naturales o mermeladas o concentrados de frutas, de diferentes sabores, pasteurizado.</v>
          </cell>
          <cell r="I94">
            <v>9</v>
          </cell>
          <cell r="J94" t="str">
            <v>Sitio 1 : CARRERA 127#22G-18 INT 4 - Sitio 2 : SIBERIA KM 7.5 CELTA, LOTE 159 - Sitio 3 : CARRERA 68B #10A-18 - Sitio 4 : CALLE 24F#101B-15 - Sitio 5 : CARRERA 65B#10A-87 - Sitio 6 : AUTO MEDE KM 1,5 P INDUS FLORIDA BOD 23 - Sitio 7 : CARRERA 71 A BIS # 63D-38 -</v>
          </cell>
          <cell r="K94">
            <v>44835</v>
          </cell>
          <cell r="L94">
            <v>16086</v>
          </cell>
          <cell r="M94">
            <v>19455</v>
          </cell>
          <cell r="N94">
            <v>10850</v>
          </cell>
          <cell r="O94">
            <v>791</v>
          </cell>
          <cell r="P94">
            <v>882</v>
          </cell>
          <cell r="Q94">
            <v>0</v>
          </cell>
          <cell r="R94">
            <v>882</v>
          </cell>
          <cell r="S94">
            <v>882</v>
          </cell>
          <cell r="T94">
            <v>0</v>
          </cell>
          <cell r="U94">
            <v>882</v>
          </cell>
          <cell r="V94">
            <v>882</v>
          </cell>
          <cell r="W94">
            <v>0</v>
          </cell>
          <cell r="X94">
            <v>882</v>
          </cell>
          <cell r="Y94">
            <v>882</v>
          </cell>
          <cell r="Z94">
            <v>0</v>
          </cell>
          <cell r="AA94">
            <v>882</v>
          </cell>
          <cell r="AB94">
            <v>41614524</v>
          </cell>
          <cell r="AC94" t="str">
            <v>Registro Valido</v>
          </cell>
          <cell r="AD94">
            <v>882</v>
          </cell>
          <cell r="AE94">
            <v>882</v>
          </cell>
          <cell r="AF94">
            <v>882</v>
          </cell>
          <cell r="AG94">
            <v>882</v>
          </cell>
          <cell r="AH94">
            <v>882</v>
          </cell>
          <cell r="AI94">
            <v>882</v>
          </cell>
          <cell r="AJ94">
            <v>882</v>
          </cell>
          <cell r="AK94">
            <v>882</v>
          </cell>
          <cell r="AM94" t="str">
            <v>ALI_95_SEG_9</v>
          </cell>
          <cell r="AN94" t="str">
            <v>ALI_95_SEG_9_VAL_41614524</v>
          </cell>
          <cell r="AO94">
            <v>3</v>
          </cell>
          <cell r="AP94">
            <v>38760013</v>
          </cell>
          <cell r="AQ94" t="b">
            <v>0</v>
          </cell>
          <cell r="AR94" t="str">
            <v/>
          </cell>
          <cell r="AS94" t="str">
            <v/>
          </cell>
          <cell r="AT94" t="str">
            <v>ALI_95_SEG_9_</v>
          </cell>
          <cell r="AU94">
            <v>1</v>
          </cell>
          <cell r="AV94" t="str">
            <v>No Seleccionada</v>
          </cell>
        </row>
        <row r="95">
          <cell r="A95" t="b">
            <v>0</v>
          </cell>
          <cell r="B95" t="str">
            <v>5to_Evento_973_V2_AAA_17512920.xlsm</v>
          </cell>
          <cell r="C95">
            <v>95</v>
          </cell>
          <cell r="D95">
            <v>2087</v>
          </cell>
          <cell r="E95" t="str">
            <v>AAA Alimentando A Bogotá 2020 UT</v>
          </cell>
          <cell r="F95">
            <v>130</v>
          </cell>
          <cell r="G95" t="str">
            <v>BEBIDAS LÁCTEAS</v>
          </cell>
          <cell r="H95" t="str">
            <v>95 : Yogur semidescremado con dulce, con adición de frutas naturales o mermeladas o concentrados de frutas, de diferentes sabores, pasteurizado.</v>
          </cell>
          <cell r="I95">
            <v>10</v>
          </cell>
          <cell r="J95" t="str">
            <v>Sitio 1 : CARRERA 127#22G-18 INT 4 - Sitio 2 : SIBERIA KM 7.5 CELTA, LOTE 159 - Sitio 3 : CARRERA 68B #10A-18 - Sitio 4 : CALLE 24F#101B-15 - Sitio 5 : CARRERA 65B#10A-87 - Sitio 6 : AUTO MEDE KM 1,5 P INDUS FLORIDA BOD 23 - Sitio 7 : CARRERA 71 A BIS # 63D-38 -</v>
          </cell>
          <cell r="K95">
            <v>44835</v>
          </cell>
          <cell r="L95">
            <v>16109</v>
          </cell>
          <cell r="M95">
            <v>19486</v>
          </cell>
          <cell r="N95">
            <v>10869</v>
          </cell>
          <cell r="O95">
            <v>793</v>
          </cell>
          <cell r="P95">
            <v>882</v>
          </cell>
          <cell r="Q95">
            <v>0</v>
          </cell>
          <cell r="R95">
            <v>882</v>
          </cell>
          <cell r="S95">
            <v>882</v>
          </cell>
          <cell r="T95">
            <v>0</v>
          </cell>
          <cell r="U95">
            <v>882</v>
          </cell>
          <cell r="V95">
            <v>882</v>
          </cell>
          <cell r="W95">
            <v>0</v>
          </cell>
          <cell r="X95">
            <v>882</v>
          </cell>
          <cell r="Y95">
            <v>882</v>
          </cell>
          <cell r="Z95">
            <v>0</v>
          </cell>
          <cell r="AA95">
            <v>882</v>
          </cell>
          <cell r="AB95">
            <v>41680674</v>
          </cell>
          <cell r="AC95" t="str">
            <v>Registro Valido</v>
          </cell>
          <cell r="AD95">
            <v>882</v>
          </cell>
          <cell r="AE95">
            <v>882</v>
          </cell>
          <cell r="AF95">
            <v>882</v>
          </cell>
          <cell r="AG95">
            <v>882</v>
          </cell>
          <cell r="AH95">
            <v>882</v>
          </cell>
          <cell r="AI95">
            <v>882</v>
          </cell>
          <cell r="AJ95">
            <v>882</v>
          </cell>
          <cell r="AK95">
            <v>882</v>
          </cell>
          <cell r="AM95" t="str">
            <v>ALI_95_SEG_10</v>
          </cell>
          <cell r="AN95" t="str">
            <v>ALI_95_SEG_10_VAL_41680674</v>
          </cell>
          <cell r="AO95">
            <v>3</v>
          </cell>
          <cell r="AP95">
            <v>38821625.5</v>
          </cell>
          <cell r="AQ95" t="b">
            <v>0</v>
          </cell>
          <cell r="AR95" t="str">
            <v/>
          </cell>
          <cell r="AS95" t="str">
            <v/>
          </cell>
          <cell r="AT95" t="str">
            <v>ALI_95_SEG_10_</v>
          </cell>
          <cell r="AU95">
            <v>1</v>
          </cell>
          <cell r="AV95" t="str">
            <v>No Seleccionada</v>
          </cell>
        </row>
        <row r="96">
          <cell r="A96" t="b">
            <v>0</v>
          </cell>
          <cell r="B96" t="str">
            <v>5to_Evento_973_V2_AAA_17512920.xlsm</v>
          </cell>
          <cell r="C96">
            <v>95</v>
          </cell>
          <cell r="D96">
            <v>2087</v>
          </cell>
          <cell r="E96" t="str">
            <v>AAA Alimentando A Bogotá 2020 UT</v>
          </cell>
          <cell r="F96">
            <v>131</v>
          </cell>
          <cell r="G96" t="str">
            <v>BEBIDAS LÁCTEAS</v>
          </cell>
          <cell r="H96" t="str">
            <v>95 : Yogur semidescremado con dulce, con adición de frutas naturales o mermeladas o concentrados de frutas, de diferentes sabores, pasteurizado.</v>
          </cell>
          <cell r="I96">
            <v>11</v>
          </cell>
          <cell r="J96" t="str">
            <v>Sitio 1 : CARRERA 127#22G-18 INT 4 - Sitio 2 : SIBERIA KM 7.5 CELTA, LOTE 159 - Sitio 3 : CARRERA 68B #10A-18 - Sitio 4 : CALLE 24F#101B-15 - Sitio 5 : CARRERA 65B#10A-87 - Sitio 6 : AUTO MEDE KM 1,5 P INDUS FLORIDA BOD 23 - Sitio 7 : CARRERA 71 A BIS # 63D-38 -</v>
          </cell>
          <cell r="K96">
            <v>44835</v>
          </cell>
          <cell r="L96">
            <v>12683</v>
          </cell>
          <cell r="M96">
            <v>15241</v>
          </cell>
          <cell r="N96">
            <v>8147</v>
          </cell>
          <cell r="O96">
            <v>664</v>
          </cell>
          <cell r="P96">
            <v>882</v>
          </cell>
          <cell r="Q96">
            <v>0</v>
          </cell>
          <cell r="R96">
            <v>882</v>
          </cell>
          <cell r="S96">
            <v>882</v>
          </cell>
          <cell r="T96">
            <v>0</v>
          </cell>
          <cell r="U96">
            <v>882</v>
          </cell>
          <cell r="V96">
            <v>882</v>
          </cell>
          <cell r="W96">
            <v>0</v>
          </cell>
          <cell r="X96">
            <v>882</v>
          </cell>
          <cell r="Y96">
            <v>882</v>
          </cell>
          <cell r="Z96">
            <v>0</v>
          </cell>
          <cell r="AA96">
            <v>882</v>
          </cell>
          <cell r="AB96">
            <v>32400270</v>
          </cell>
          <cell r="AC96" t="str">
            <v>Registro Valido</v>
          </cell>
          <cell r="AD96">
            <v>882</v>
          </cell>
          <cell r="AE96">
            <v>882</v>
          </cell>
          <cell r="AF96">
            <v>882</v>
          </cell>
          <cell r="AG96">
            <v>882</v>
          </cell>
          <cell r="AH96">
            <v>882</v>
          </cell>
          <cell r="AI96">
            <v>882</v>
          </cell>
          <cell r="AJ96">
            <v>882</v>
          </cell>
          <cell r="AK96">
            <v>882</v>
          </cell>
          <cell r="AM96" t="str">
            <v>ALI_95_SEG_11</v>
          </cell>
          <cell r="AN96" t="str">
            <v>ALI_95_SEG_11_VAL_32400270</v>
          </cell>
          <cell r="AO96">
            <v>3</v>
          </cell>
          <cell r="AP96">
            <v>29077956.599999998</v>
          </cell>
          <cell r="AQ96" t="b">
            <v>0</v>
          </cell>
          <cell r="AR96" t="str">
            <v/>
          </cell>
          <cell r="AS96" t="str">
            <v/>
          </cell>
          <cell r="AT96" t="str">
            <v>ALI_95_SEG_11_</v>
          </cell>
          <cell r="AU96">
            <v>1</v>
          </cell>
          <cell r="AV96" t="str">
            <v>No Seleccionada</v>
          </cell>
        </row>
        <row r="97">
          <cell r="A97" t="b">
            <v>0</v>
          </cell>
          <cell r="B97" t="str">
            <v>5to_Evento_973_V2_AAA_17512920.xlsm</v>
          </cell>
          <cell r="C97">
            <v>95</v>
          </cell>
          <cell r="D97">
            <v>2087</v>
          </cell>
          <cell r="E97" t="str">
            <v>AAA Alimentando A Bogotá 2020 UT</v>
          </cell>
          <cell r="F97">
            <v>132</v>
          </cell>
          <cell r="G97" t="str">
            <v>BEBIDAS LÁCTEAS</v>
          </cell>
          <cell r="H97" t="str">
            <v>95 : Yogur semidescremado con dulce, con adición de frutas naturales o mermeladas o concentrados de frutas, de diferentes sabores, pasteurizado.</v>
          </cell>
          <cell r="I97">
            <v>12</v>
          </cell>
          <cell r="J97" t="str">
            <v>Sitio 1 : CARRERA 127#22G-18 INT 4 - Sitio 2 : SIBERIA KM 7.5 CELTA, LOTE 159 - Sitio 3 : CARRERA 68B #10A-18 - Sitio 4 : CALLE 24F#101B-15 - Sitio 5 : CARRERA 65B#10A-87 - Sitio 6 : AUTO MEDE KM 1,5 P INDUS FLORIDA BOD 23 - Sitio 7 : CARRERA 71 A BIS # 63D-38 -</v>
          </cell>
          <cell r="K97">
            <v>44835</v>
          </cell>
          <cell r="L97">
            <v>11510</v>
          </cell>
          <cell r="M97">
            <v>13831</v>
          </cell>
          <cell r="N97">
            <v>7393</v>
          </cell>
          <cell r="O97">
            <v>604</v>
          </cell>
          <cell r="P97">
            <v>882</v>
          </cell>
          <cell r="Q97">
            <v>0</v>
          </cell>
          <cell r="R97">
            <v>882</v>
          </cell>
          <cell r="S97">
            <v>882</v>
          </cell>
          <cell r="T97">
            <v>0</v>
          </cell>
          <cell r="U97">
            <v>882</v>
          </cell>
          <cell r="V97">
            <v>882</v>
          </cell>
          <cell r="W97">
            <v>0</v>
          </cell>
          <cell r="X97">
            <v>882</v>
          </cell>
          <cell r="Y97">
            <v>882</v>
          </cell>
          <cell r="Z97">
            <v>0</v>
          </cell>
          <cell r="AA97">
            <v>882</v>
          </cell>
          <cell r="AB97">
            <v>29404116</v>
          </cell>
          <cell r="AC97" t="str">
            <v>Registro Valido</v>
          </cell>
          <cell r="AD97">
            <v>882</v>
          </cell>
          <cell r="AE97">
            <v>882</v>
          </cell>
          <cell r="AF97">
            <v>882</v>
          </cell>
          <cell r="AG97">
            <v>882</v>
          </cell>
          <cell r="AH97">
            <v>882</v>
          </cell>
          <cell r="AI97">
            <v>882</v>
          </cell>
          <cell r="AJ97">
            <v>882</v>
          </cell>
          <cell r="AK97">
            <v>882</v>
          </cell>
          <cell r="AM97" t="str">
            <v>ALI_95_SEG_12</v>
          </cell>
          <cell r="AN97" t="str">
            <v>ALI_95_SEG_12_VAL_29404116</v>
          </cell>
          <cell r="AO97">
            <v>3</v>
          </cell>
          <cell r="AP97">
            <v>26389027.279999997</v>
          </cell>
          <cell r="AQ97" t="b">
            <v>0</v>
          </cell>
          <cell r="AR97" t="str">
            <v/>
          </cell>
          <cell r="AS97" t="str">
            <v/>
          </cell>
          <cell r="AT97" t="str">
            <v>ALI_95_SEG_12_</v>
          </cell>
          <cell r="AU97">
            <v>1</v>
          </cell>
          <cell r="AV97" t="str">
            <v>No Seleccionada</v>
          </cell>
        </row>
        <row r="98">
          <cell r="A98" t="b">
            <v>0</v>
          </cell>
          <cell r="B98" t="str">
            <v>5to_Evento_973_V2_AAA_17512920.xlsm</v>
          </cell>
          <cell r="C98">
            <v>95</v>
          </cell>
          <cell r="D98">
            <v>2087</v>
          </cell>
          <cell r="E98" t="str">
            <v>AAA Alimentando A Bogotá 2020 UT</v>
          </cell>
          <cell r="F98">
            <v>133</v>
          </cell>
          <cell r="G98" t="str">
            <v>BEBIDAS LÁCTEAS</v>
          </cell>
          <cell r="H98" t="str">
            <v>95 : Yogur semidescremado con dulce, con adición de frutas naturales o mermeladas o concentrados de frutas, de diferentes sabores, pasteurizado.</v>
          </cell>
          <cell r="I98">
            <v>13</v>
          </cell>
          <cell r="J98" t="str">
            <v>Sitio 1 : CARRERA 127#22G-18 INT 4 - Sitio 2 : SIBERIA KM 7.5 CELTA, LOTE 159 - Sitio 3 : CARRERA 68B #10A-18 - Sitio 4 : CALLE 24F#101B-15 - Sitio 5 : CARRERA 65B#10A-87 - Sitio 6 : AUTO MEDE KM 1,5 P INDUS FLORIDA BOD 23 - Sitio 7 : CARRERA 71 A BIS # 63D-38 -</v>
          </cell>
          <cell r="K98">
            <v>44835</v>
          </cell>
          <cell r="L98">
            <v>15289</v>
          </cell>
          <cell r="M98">
            <v>18490</v>
          </cell>
          <cell r="N98">
            <v>10312</v>
          </cell>
          <cell r="O98">
            <v>752</v>
          </cell>
          <cell r="P98">
            <v>882</v>
          </cell>
          <cell r="Q98">
            <v>0</v>
          </cell>
          <cell r="R98">
            <v>882</v>
          </cell>
          <cell r="S98">
            <v>882</v>
          </cell>
          <cell r="T98">
            <v>0</v>
          </cell>
          <cell r="U98">
            <v>882</v>
          </cell>
          <cell r="V98">
            <v>882</v>
          </cell>
          <cell r="W98">
            <v>0</v>
          </cell>
          <cell r="X98">
            <v>882</v>
          </cell>
          <cell r="Y98">
            <v>882</v>
          </cell>
          <cell r="Z98">
            <v>0</v>
          </cell>
          <cell r="AA98">
            <v>882</v>
          </cell>
          <cell r="AB98">
            <v>39551526</v>
          </cell>
          <cell r="AC98" t="str">
            <v>Registro Valido</v>
          </cell>
          <cell r="AD98">
            <v>882</v>
          </cell>
          <cell r="AE98">
            <v>882</v>
          </cell>
          <cell r="AF98">
            <v>882</v>
          </cell>
          <cell r="AG98">
            <v>882</v>
          </cell>
          <cell r="AH98">
            <v>882</v>
          </cell>
          <cell r="AI98">
            <v>882</v>
          </cell>
          <cell r="AJ98">
            <v>882</v>
          </cell>
          <cell r="AK98">
            <v>882</v>
          </cell>
          <cell r="AM98" t="str">
            <v>ALI_95_SEG_13</v>
          </cell>
          <cell r="AN98" t="str">
            <v>ALI_95_SEG_13_VAL_39551526</v>
          </cell>
          <cell r="AO98">
            <v>3</v>
          </cell>
          <cell r="AP98">
            <v>35495925.079999998</v>
          </cell>
          <cell r="AQ98" t="b">
            <v>0</v>
          </cell>
          <cell r="AR98" t="str">
            <v/>
          </cell>
          <cell r="AS98" t="str">
            <v/>
          </cell>
          <cell r="AT98" t="str">
            <v>ALI_95_SEG_13_</v>
          </cell>
          <cell r="AU98">
            <v>1</v>
          </cell>
          <cell r="AV98" t="str">
            <v>No Seleccionada</v>
          </cell>
        </row>
        <row r="99">
          <cell r="A99" t="b">
            <v>0</v>
          </cell>
          <cell r="B99" t="str">
            <v>5to_Evento_973_V2_AAA_17512920.xlsm</v>
          </cell>
          <cell r="C99">
            <v>95</v>
          </cell>
          <cell r="D99">
            <v>2087</v>
          </cell>
          <cell r="E99" t="str">
            <v>AAA Alimentando A Bogotá 2020 UT</v>
          </cell>
          <cell r="F99">
            <v>134</v>
          </cell>
          <cell r="G99" t="str">
            <v>BEBIDAS LÁCTEAS</v>
          </cell>
          <cell r="H99" t="str">
            <v>95 : Yogur semidescremado con dulce, con adición de frutas naturales o mermeladas o concentrados de frutas, de diferentes sabores, pasteurizado.</v>
          </cell>
          <cell r="I99">
            <v>14</v>
          </cell>
          <cell r="J99" t="str">
            <v>Sitio 1 : CARRERA 127#22G-18 INT 4 - Sitio 2 : SIBERIA KM 7.5 CELTA, LOTE 159 - Sitio 3 : CARRERA 68B #10A-18 - Sitio 4 : CALLE 24F#101B-15 - Sitio 5 : CARRERA 65B#10A-87 - Sitio 6 : AUTO MEDE KM 1,5 P INDUS FLORIDA BOD 23 - Sitio 7 : CARRERA 71 A BIS # 63D-38 -</v>
          </cell>
          <cell r="K99">
            <v>44835</v>
          </cell>
          <cell r="L99">
            <v>15149</v>
          </cell>
          <cell r="M99">
            <v>18323</v>
          </cell>
          <cell r="N99">
            <v>10219</v>
          </cell>
          <cell r="O99">
            <v>746</v>
          </cell>
          <cell r="P99">
            <v>882</v>
          </cell>
          <cell r="Q99">
            <v>0</v>
          </cell>
          <cell r="R99">
            <v>882</v>
          </cell>
          <cell r="S99">
            <v>882</v>
          </cell>
          <cell r="T99">
            <v>0</v>
          </cell>
          <cell r="U99">
            <v>882</v>
          </cell>
          <cell r="V99">
            <v>882</v>
          </cell>
          <cell r="W99">
            <v>0</v>
          </cell>
          <cell r="X99">
            <v>882</v>
          </cell>
          <cell r="Y99">
            <v>882</v>
          </cell>
          <cell r="Z99">
            <v>0</v>
          </cell>
          <cell r="AA99">
            <v>882</v>
          </cell>
          <cell r="AB99">
            <v>39193434</v>
          </cell>
          <cell r="AC99" t="str">
            <v>Registro Valido</v>
          </cell>
          <cell r="AD99">
            <v>882</v>
          </cell>
          <cell r="AE99">
            <v>882</v>
          </cell>
          <cell r="AF99">
            <v>882</v>
          </cell>
          <cell r="AG99">
            <v>882</v>
          </cell>
          <cell r="AH99">
            <v>882</v>
          </cell>
          <cell r="AI99">
            <v>882</v>
          </cell>
          <cell r="AJ99">
            <v>882</v>
          </cell>
          <cell r="AK99">
            <v>882</v>
          </cell>
          <cell r="AM99" t="str">
            <v>ALI_95_SEG_14</v>
          </cell>
          <cell r="AN99" t="str">
            <v>ALI_95_SEG_14_VAL_39193434</v>
          </cell>
          <cell r="AO99">
            <v>3</v>
          </cell>
          <cell r="AP99">
            <v>35174551.719999999</v>
          </cell>
          <cell r="AQ99" t="b">
            <v>0</v>
          </cell>
          <cell r="AR99" t="str">
            <v/>
          </cell>
          <cell r="AS99" t="str">
            <v/>
          </cell>
          <cell r="AT99" t="str">
            <v>ALI_95_SEG_14_</v>
          </cell>
          <cell r="AU99">
            <v>1</v>
          </cell>
          <cell r="AV99" t="str">
            <v>No Seleccionada</v>
          </cell>
        </row>
        <row r="100">
          <cell r="A100" t="b">
            <v>0</v>
          </cell>
          <cell r="B100" t="str">
            <v>5to_Evento_973_V2_AAA_17512920.xlsm</v>
          </cell>
          <cell r="C100">
            <v>95</v>
          </cell>
          <cell r="D100">
            <v>2087</v>
          </cell>
          <cell r="E100" t="str">
            <v>AAA Alimentando A Bogotá 2020 UT</v>
          </cell>
          <cell r="F100">
            <v>135</v>
          </cell>
          <cell r="G100" t="str">
            <v>BEBIDAS LÁCTEAS</v>
          </cell>
          <cell r="H100" t="str">
            <v>95 : Yogur semidescremado con dulce, con adición de frutas naturales o mermeladas o concentrados de frutas, de diferentes sabores, pasteurizado.</v>
          </cell>
          <cell r="I100">
            <v>15</v>
          </cell>
          <cell r="J100" t="str">
            <v>Sitio 1 : CARRERA 127#22G-18 INT 4 - Sitio 2 : SIBERIA KM 7.5 CELTA, LOTE 159 - Sitio 3 : CARRERA 68B #10A-18 - Sitio 4 : CALLE 24F#101B-15 - Sitio 5 : CARRERA 65B#10A-87 - Sitio 6 : AUTO MEDE KM 1,5 P INDUS FLORIDA BOD 23 - Sitio 7 : CARRERA 71 A BIS # 63D-38 -</v>
          </cell>
          <cell r="K100">
            <v>44835</v>
          </cell>
          <cell r="L100">
            <v>14323</v>
          </cell>
          <cell r="M100">
            <v>17320</v>
          </cell>
          <cell r="N100">
            <v>9660</v>
          </cell>
          <cell r="O100">
            <v>705</v>
          </cell>
          <cell r="P100">
            <v>882</v>
          </cell>
          <cell r="Q100">
            <v>0</v>
          </cell>
          <cell r="R100">
            <v>882</v>
          </cell>
          <cell r="S100">
            <v>882</v>
          </cell>
          <cell r="T100">
            <v>0</v>
          </cell>
          <cell r="U100">
            <v>882</v>
          </cell>
          <cell r="V100">
            <v>882</v>
          </cell>
          <cell r="W100">
            <v>0</v>
          </cell>
          <cell r="X100">
            <v>882</v>
          </cell>
          <cell r="Y100">
            <v>882</v>
          </cell>
          <cell r="Z100">
            <v>0</v>
          </cell>
          <cell r="AA100">
            <v>882</v>
          </cell>
          <cell r="AB100">
            <v>37051056</v>
          </cell>
          <cell r="AC100" t="str">
            <v>Registro Valido</v>
          </cell>
          <cell r="AD100">
            <v>882</v>
          </cell>
          <cell r="AE100">
            <v>882</v>
          </cell>
          <cell r="AF100">
            <v>882</v>
          </cell>
          <cell r="AG100">
            <v>882</v>
          </cell>
          <cell r="AH100">
            <v>882</v>
          </cell>
          <cell r="AI100">
            <v>882</v>
          </cell>
          <cell r="AJ100">
            <v>882</v>
          </cell>
          <cell r="AK100">
            <v>882</v>
          </cell>
          <cell r="AM100" t="str">
            <v>ALI_95_SEG_15</v>
          </cell>
          <cell r="AN100" t="str">
            <v>ALI_95_SEG_15_VAL_37051056</v>
          </cell>
          <cell r="AO100">
            <v>3</v>
          </cell>
          <cell r="AP100">
            <v>33251852.48</v>
          </cell>
          <cell r="AQ100" t="b">
            <v>0</v>
          </cell>
          <cell r="AR100" t="str">
            <v/>
          </cell>
          <cell r="AS100" t="str">
            <v/>
          </cell>
          <cell r="AT100" t="str">
            <v>ALI_95_SEG_15_</v>
          </cell>
          <cell r="AU100">
            <v>1</v>
          </cell>
          <cell r="AV100" t="str">
            <v>No Seleccionada</v>
          </cell>
        </row>
        <row r="101">
          <cell r="A101" t="b">
            <v>0</v>
          </cell>
          <cell r="B101" t="str">
            <v>5to_Evento_973_V2_AAA_17512920.xlsm</v>
          </cell>
          <cell r="C101">
            <v>113</v>
          </cell>
          <cell r="D101">
            <v>2087</v>
          </cell>
          <cell r="E101" t="str">
            <v>AAA Alimentando A Bogotá 2020 UT</v>
          </cell>
          <cell r="F101">
            <v>136</v>
          </cell>
          <cell r="G101" t="str">
            <v>CEREAL EMPACADO</v>
          </cell>
          <cell r="H101" t="str">
            <v>113 : Muffin De Frutas.</v>
          </cell>
          <cell r="I101">
            <v>1</v>
          </cell>
          <cell r="J101" t="str">
            <v>Sitio 1 : CARRERA 127#22G-18 INT 4 - Sitio 2 : SIBERIA KM 7.5 CELTA, LOTE 159 - Sitio 3 : CARRERA 68B #10A-18 - Sitio 4 : CALLE 24F#101B-15 - Sitio 5 : CARRERA 65B#10A-87 - Sitio 6 : AUTO MEDE KM 1,5 P INDUS FLORIDA BOD 23 - Sitio 7 : CARRERA 71 A BIS # 63D-38 -</v>
          </cell>
          <cell r="K101">
            <v>44835</v>
          </cell>
          <cell r="L101">
            <v>7267</v>
          </cell>
          <cell r="M101">
            <v>8741</v>
          </cell>
          <cell r="N101">
            <v>5632</v>
          </cell>
          <cell r="O101">
            <v>404</v>
          </cell>
          <cell r="P101">
            <v>527</v>
          </cell>
          <cell r="Q101">
            <v>0.1</v>
          </cell>
          <cell r="R101">
            <v>474.3</v>
          </cell>
          <cell r="S101">
            <v>703</v>
          </cell>
          <cell r="T101">
            <v>0.1</v>
          </cell>
          <cell r="U101">
            <v>632.70000000000005</v>
          </cell>
          <cell r="V101">
            <v>1052</v>
          </cell>
          <cell r="W101">
            <v>0.1</v>
          </cell>
          <cell r="X101">
            <v>946.8</v>
          </cell>
          <cell r="Y101">
            <v>1052</v>
          </cell>
          <cell r="Z101">
            <v>0.1</v>
          </cell>
          <cell r="AA101">
            <v>946.8</v>
          </cell>
          <cell r="AB101">
            <v>14692053.6</v>
          </cell>
          <cell r="AC101" t="str">
            <v>Registro Valido</v>
          </cell>
          <cell r="AD101">
            <v>527</v>
          </cell>
          <cell r="AE101">
            <v>703</v>
          </cell>
          <cell r="AF101">
            <v>1052</v>
          </cell>
          <cell r="AG101">
            <v>1052</v>
          </cell>
          <cell r="AH101">
            <v>527</v>
          </cell>
          <cell r="AI101">
            <v>703</v>
          </cell>
          <cell r="AJ101">
            <v>1052</v>
          </cell>
          <cell r="AK101">
            <v>1052</v>
          </cell>
          <cell r="AM101" t="str">
            <v>ALI_113_SEG_1</v>
          </cell>
          <cell r="AN101" t="str">
            <v>ALI_113_SEG_1_VAL_14692053.6</v>
          </cell>
          <cell r="AO101">
            <v>7</v>
          </cell>
          <cell r="AP101">
            <v>13059603.200000001</v>
          </cell>
          <cell r="AQ101" t="b">
            <v>0</v>
          </cell>
          <cell r="AR101" t="str">
            <v/>
          </cell>
          <cell r="AS101" t="str">
            <v/>
          </cell>
          <cell r="AT101" t="str">
            <v>ALI_113_SEG_1_</v>
          </cell>
          <cell r="AU101">
            <v>1</v>
          </cell>
          <cell r="AV101" t="str">
            <v>No Seleccionada</v>
          </cell>
        </row>
        <row r="102">
          <cell r="A102" t="b">
            <v>0</v>
          </cell>
          <cell r="B102" t="str">
            <v>5to_Evento_973_V2_AAA_17512920.xlsm</v>
          </cell>
          <cell r="C102">
            <v>113</v>
          </cell>
          <cell r="D102">
            <v>2087</v>
          </cell>
          <cell r="E102" t="str">
            <v>AAA Alimentando A Bogotá 2020 UT</v>
          </cell>
          <cell r="F102">
            <v>137</v>
          </cell>
          <cell r="G102" t="str">
            <v>CEREAL EMPACADO</v>
          </cell>
          <cell r="H102" t="str">
            <v>113 : Muffin De Frutas.</v>
          </cell>
          <cell r="I102">
            <v>2</v>
          </cell>
          <cell r="J102" t="str">
            <v>Sitio 1 : CARRERA 127#22G-18 INT 4 - Sitio 2 : SIBERIA KM 7.5 CELTA, LOTE 159 - Sitio 3 : CARRERA 68B #10A-18 - Sitio 4 : CALLE 24F#101B-15 - Sitio 5 : CARRERA 65B#10A-87 - Sitio 6 : AUTO MEDE KM 1,5 P INDUS FLORIDA BOD 23 - Sitio 7 : CARRERA 71 A BIS # 63D-38 -</v>
          </cell>
          <cell r="K102">
            <v>44835</v>
          </cell>
          <cell r="L102">
            <v>7434</v>
          </cell>
          <cell r="M102">
            <v>8939</v>
          </cell>
          <cell r="N102">
            <v>5759</v>
          </cell>
          <cell r="O102">
            <v>414</v>
          </cell>
          <cell r="P102">
            <v>527</v>
          </cell>
          <cell r="Q102">
            <v>0.1</v>
          </cell>
          <cell r="R102">
            <v>474.3</v>
          </cell>
          <cell r="S102">
            <v>703</v>
          </cell>
          <cell r="T102">
            <v>0.1</v>
          </cell>
          <cell r="U102">
            <v>632.70000000000005</v>
          </cell>
          <cell r="V102">
            <v>1052</v>
          </cell>
          <cell r="W102">
            <v>0.1</v>
          </cell>
          <cell r="X102">
            <v>946.8</v>
          </cell>
          <cell r="Y102">
            <v>1052</v>
          </cell>
          <cell r="Z102">
            <v>0.1</v>
          </cell>
          <cell r="AA102">
            <v>946.8</v>
          </cell>
          <cell r="AB102">
            <v>15026247.899999999</v>
          </cell>
          <cell r="AC102" t="str">
            <v>Registro Valido</v>
          </cell>
          <cell r="AD102">
            <v>527</v>
          </cell>
          <cell r="AE102">
            <v>703</v>
          </cell>
          <cell r="AF102">
            <v>1052</v>
          </cell>
          <cell r="AG102">
            <v>1052</v>
          </cell>
          <cell r="AH102">
            <v>527</v>
          </cell>
          <cell r="AI102">
            <v>703</v>
          </cell>
          <cell r="AJ102">
            <v>1052</v>
          </cell>
          <cell r="AK102">
            <v>1052</v>
          </cell>
          <cell r="AM102" t="str">
            <v>ALI_113_SEG_2</v>
          </cell>
          <cell r="AN102" t="str">
            <v>ALI_113_SEG_2_VAL_15026247.9</v>
          </cell>
          <cell r="AO102">
            <v>7</v>
          </cell>
          <cell r="AP102">
            <v>13356664.800000001</v>
          </cell>
          <cell r="AQ102" t="b">
            <v>0</v>
          </cell>
          <cell r="AR102" t="str">
            <v/>
          </cell>
          <cell r="AS102" t="str">
            <v/>
          </cell>
          <cell r="AT102" t="str">
            <v>ALI_113_SEG_2_</v>
          </cell>
          <cell r="AU102">
            <v>1</v>
          </cell>
          <cell r="AV102" t="str">
            <v>No Seleccionada</v>
          </cell>
        </row>
        <row r="103">
          <cell r="A103" t="b">
            <v>0</v>
          </cell>
          <cell r="B103" t="str">
            <v>5to_Evento_973_V2_AAA_17512920.xlsm</v>
          </cell>
          <cell r="C103">
            <v>113</v>
          </cell>
          <cell r="D103">
            <v>2087</v>
          </cell>
          <cell r="E103" t="str">
            <v>AAA Alimentando A Bogotá 2020 UT</v>
          </cell>
          <cell r="F103">
            <v>138</v>
          </cell>
          <cell r="G103" t="str">
            <v>CEREAL EMPACADO</v>
          </cell>
          <cell r="H103" t="str">
            <v>113 : Muffin De Frutas.</v>
          </cell>
          <cell r="I103">
            <v>3</v>
          </cell>
          <cell r="J103" t="str">
            <v>Sitio 1 : CARRERA 127#22G-18 INT 4 - Sitio 2 : SIBERIA KM 7.5 CELTA, LOTE 159 - Sitio 3 : CARRERA 68B #10A-18 - Sitio 4 : CALLE 24F#101B-15 - Sitio 5 : CARRERA 65B#10A-87 - Sitio 6 : AUTO MEDE KM 1,5 P INDUS FLORIDA BOD 23 - Sitio 7 : CARRERA 71 A BIS # 63D-38 -</v>
          </cell>
          <cell r="K103">
            <v>44835</v>
          </cell>
          <cell r="L103">
            <v>7388</v>
          </cell>
          <cell r="M103">
            <v>8885</v>
          </cell>
          <cell r="N103">
            <v>5724</v>
          </cell>
          <cell r="O103">
            <v>411</v>
          </cell>
          <cell r="P103">
            <v>527</v>
          </cell>
          <cell r="Q103">
            <v>0.1</v>
          </cell>
          <cell r="R103">
            <v>474.3</v>
          </cell>
          <cell r="S103">
            <v>703</v>
          </cell>
          <cell r="T103">
            <v>0.1</v>
          </cell>
          <cell r="U103">
            <v>632.70000000000005</v>
          </cell>
          <cell r="V103">
            <v>1052</v>
          </cell>
          <cell r="W103">
            <v>0.1</v>
          </cell>
          <cell r="X103">
            <v>946.8</v>
          </cell>
          <cell r="Y103">
            <v>1052</v>
          </cell>
          <cell r="Z103">
            <v>0.1</v>
          </cell>
          <cell r="AA103">
            <v>946.8</v>
          </cell>
          <cell r="AB103">
            <v>14934285.900000002</v>
          </cell>
          <cell r="AC103" t="str">
            <v>Registro Valido</v>
          </cell>
          <cell r="AD103">
            <v>527</v>
          </cell>
          <cell r="AE103">
            <v>703</v>
          </cell>
          <cell r="AF103">
            <v>1052</v>
          </cell>
          <cell r="AG103">
            <v>1052</v>
          </cell>
          <cell r="AH103">
            <v>527</v>
          </cell>
          <cell r="AI103">
            <v>703</v>
          </cell>
          <cell r="AJ103">
            <v>1052</v>
          </cell>
          <cell r="AK103">
            <v>1052</v>
          </cell>
          <cell r="AM103" t="str">
            <v>ALI_113_SEG_3</v>
          </cell>
          <cell r="AN103" t="str">
            <v>ALI_113_SEG_3_VAL_14934285.9</v>
          </cell>
          <cell r="AO103">
            <v>7</v>
          </cell>
          <cell r="AP103">
            <v>13274920.800000001</v>
          </cell>
          <cell r="AQ103" t="b">
            <v>0</v>
          </cell>
          <cell r="AR103" t="str">
            <v/>
          </cell>
          <cell r="AS103" t="str">
            <v/>
          </cell>
          <cell r="AT103" t="str">
            <v>ALI_113_SEG_3_</v>
          </cell>
          <cell r="AU103">
            <v>1</v>
          </cell>
          <cell r="AV103" t="str">
            <v>No Seleccionada</v>
          </cell>
        </row>
        <row r="104">
          <cell r="A104" t="b">
            <v>0</v>
          </cell>
          <cell r="B104" t="str">
            <v>5to_Evento_973_V2_AAA_17512920.xlsm</v>
          </cell>
          <cell r="C104">
            <v>113</v>
          </cell>
          <cell r="D104">
            <v>2087</v>
          </cell>
          <cell r="E104" t="str">
            <v>AAA Alimentando A Bogotá 2020 UT</v>
          </cell>
          <cell r="F104">
            <v>139</v>
          </cell>
          <cell r="G104" t="str">
            <v>CEREAL EMPACADO</v>
          </cell>
          <cell r="H104" t="str">
            <v>113 : Muffin De Frutas.</v>
          </cell>
          <cell r="I104">
            <v>4</v>
          </cell>
          <cell r="J104" t="str">
            <v>Sitio 1 : CARRERA 127#22G-18 INT 4 - Sitio 2 : SIBERIA KM 7.5 CELTA, LOTE 159 - Sitio 3 : CARRERA 68B #10A-18 - Sitio 4 : CALLE 24F#101B-15 - Sitio 5 : CARRERA 65B#10A-87 - Sitio 6 : AUTO MEDE KM 1,5 P INDUS FLORIDA BOD 23 - Sitio 7 : CARRERA 71 A BIS # 63D-38 -</v>
          </cell>
          <cell r="K104">
            <v>44835</v>
          </cell>
          <cell r="L104">
            <v>7872</v>
          </cell>
          <cell r="M104">
            <v>9466</v>
          </cell>
          <cell r="N104">
            <v>6098</v>
          </cell>
          <cell r="O104">
            <v>439</v>
          </cell>
          <cell r="P104">
            <v>527</v>
          </cell>
          <cell r="Q104">
            <v>0.1</v>
          </cell>
          <cell r="R104">
            <v>474.3</v>
          </cell>
          <cell r="S104">
            <v>703</v>
          </cell>
          <cell r="T104">
            <v>0.1</v>
          </cell>
          <cell r="U104">
            <v>632.70000000000005</v>
          </cell>
          <cell r="V104">
            <v>1052</v>
          </cell>
          <cell r="W104">
            <v>0.1</v>
          </cell>
          <cell r="X104">
            <v>946.8</v>
          </cell>
          <cell r="Y104">
            <v>1052</v>
          </cell>
          <cell r="Z104">
            <v>0.1</v>
          </cell>
          <cell r="AA104">
            <v>946.8</v>
          </cell>
          <cell r="AB104">
            <v>15912059.399999999</v>
          </cell>
          <cell r="AC104" t="str">
            <v>Registro Valido</v>
          </cell>
          <cell r="AD104">
            <v>527</v>
          </cell>
          <cell r="AE104">
            <v>703</v>
          </cell>
          <cell r="AF104">
            <v>1052</v>
          </cell>
          <cell r="AG104">
            <v>1052</v>
          </cell>
          <cell r="AH104">
            <v>527</v>
          </cell>
          <cell r="AI104">
            <v>703</v>
          </cell>
          <cell r="AJ104">
            <v>1052</v>
          </cell>
          <cell r="AK104">
            <v>1052</v>
          </cell>
          <cell r="AM104" t="str">
            <v>ALI_113_SEG_4</v>
          </cell>
          <cell r="AN104" t="str">
            <v>ALI_113_SEG_4_VAL_15912059.4</v>
          </cell>
          <cell r="AO104">
            <v>6</v>
          </cell>
          <cell r="AP104">
            <v>14144052.799999999</v>
          </cell>
          <cell r="AQ104" t="b">
            <v>0</v>
          </cell>
          <cell r="AR104" t="str">
            <v/>
          </cell>
          <cell r="AS104" t="str">
            <v/>
          </cell>
          <cell r="AT104" t="str">
            <v>ALI_113_SEG_4_</v>
          </cell>
          <cell r="AU104">
            <v>1</v>
          </cell>
          <cell r="AV104" t="str">
            <v>No Seleccionada</v>
          </cell>
        </row>
        <row r="105">
          <cell r="A105" t="b">
            <v>0</v>
          </cell>
          <cell r="B105" t="str">
            <v>5to_Evento_973_V2_AAA_17512920.xlsm</v>
          </cell>
          <cell r="C105">
            <v>113</v>
          </cell>
          <cell r="D105">
            <v>2087</v>
          </cell>
          <cell r="E105" t="str">
            <v>AAA Alimentando A Bogotá 2020 UT</v>
          </cell>
          <cell r="F105">
            <v>140</v>
          </cell>
          <cell r="G105" t="str">
            <v>CEREAL EMPACADO</v>
          </cell>
          <cell r="H105" t="str">
            <v>113 : Muffin De Frutas.</v>
          </cell>
          <cell r="I105">
            <v>5</v>
          </cell>
          <cell r="J105" t="str">
            <v>Sitio 1 : CARRERA 127#22G-18 INT 4 - Sitio 2 : SIBERIA KM 7.5 CELTA, LOTE 159 - Sitio 3 : CARRERA 68B #10A-18 - Sitio 4 : CALLE 24F#101B-15 - Sitio 5 : CARRERA 65B#10A-87 - Sitio 6 : AUTO MEDE KM 1,5 P INDUS FLORIDA BOD 23 - Sitio 7 : CARRERA 71 A BIS # 63D-38 -</v>
          </cell>
          <cell r="K105">
            <v>44835</v>
          </cell>
          <cell r="L105">
            <v>7318</v>
          </cell>
          <cell r="M105">
            <v>8801</v>
          </cell>
          <cell r="N105">
            <v>5670</v>
          </cell>
          <cell r="O105">
            <v>407</v>
          </cell>
          <cell r="P105">
            <v>527</v>
          </cell>
          <cell r="Q105">
            <v>0.1</v>
          </cell>
          <cell r="R105">
            <v>474.3</v>
          </cell>
          <cell r="S105">
            <v>703</v>
          </cell>
          <cell r="T105">
            <v>0.1</v>
          </cell>
          <cell r="U105">
            <v>632.70000000000005</v>
          </cell>
          <cell r="V105">
            <v>1052</v>
          </cell>
          <cell r="W105">
            <v>0.1</v>
          </cell>
          <cell r="X105">
            <v>946.8</v>
          </cell>
          <cell r="Y105">
            <v>1052</v>
          </cell>
          <cell r="Z105">
            <v>0.1</v>
          </cell>
          <cell r="AA105">
            <v>946.8</v>
          </cell>
          <cell r="AB105">
            <v>14793023.699999999</v>
          </cell>
          <cell r="AC105" t="str">
            <v>Registro Valido</v>
          </cell>
          <cell r="AD105">
            <v>527</v>
          </cell>
          <cell r="AE105">
            <v>703</v>
          </cell>
          <cell r="AF105">
            <v>1052</v>
          </cell>
          <cell r="AG105">
            <v>1052</v>
          </cell>
          <cell r="AH105">
            <v>527</v>
          </cell>
          <cell r="AI105">
            <v>703</v>
          </cell>
          <cell r="AJ105">
            <v>1052</v>
          </cell>
          <cell r="AK105">
            <v>1052</v>
          </cell>
          <cell r="AM105" t="str">
            <v>ALI_113_SEG_5</v>
          </cell>
          <cell r="AN105" t="str">
            <v>ALI_113_SEG_5_VAL_14793023.7</v>
          </cell>
          <cell r="AO105">
            <v>6</v>
          </cell>
          <cell r="AP105">
            <v>13149354.399999999</v>
          </cell>
          <cell r="AQ105" t="b">
            <v>0</v>
          </cell>
          <cell r="AR105" t="str">
            <v/>
          </cell>
          <cell r="AS105" t="str">
            <v/>
          </cell>
          <cell r="AT105" t="str">
            <v>ALI_113_SEG_5_</v>
          </cell>
          <cell r="AU105">
            <v>1</v>
          </cell>
          <cell r="AV105" t="str">
            <v>No Seleccionada</v>
          </cell>
        </row>
        <row r="106">
          <cell r="A106" t="b">
            <v>0</v>
          </cell>
          <cell r="B106" t="str">
            <v>5to_Evento_973_V2_AAA_17512920.xlsm</v>
          </cell>
          <cell r="C106">
            <v>113</v>
          </cell>
          <cell r="D106">
            <v>2087</v>
          </cell>
          <cell r="E106" t="str">
            <v>AAA Alimentando A Bogotá 2020 UT</v>
          </cell>
          <cell r="F106">
            <v>141</v>
          </cell>
          <cell r="G106" t="str">
            <v>CEREAL EMPACADO</v>
          </cell>
          <cell r="H106" t="str">
            <v>113 : Muffin De Frutas.</v>
          </cell>
          <cell r="I106">
            <v>6</v>
          </cell>
          <cell r="J106" t="str">
            <v>Sitio 1 : CARRERA 127#22G-18 INT 4 - Sitio 2 : SIBERIA KM 7.5 CELTA, LOTE 159 - Sitio 3 : CARRERA 68B #10A-18 - Sitio 4 : CALLE 24F#101B-15 - Sitio 5 : CARRERA 65B#10A-87 - Sitio 6 : AUTO MEDE KM 1,5 P INDUS FLORIDA BOD 23 - Sitio 7 : CARRERA 71 A BIS # 63D-38 -</v>
          </cell>
          <cell r="K106">
            <v>44835</v>
          </cell>
          <cell r="L106">
            <v>7920</v>
          </cell>
          <cell r="M106">
            <v>9526</v>
          </cell>
          <cell r="N106">
            <v>6136</v>
          </cell>
          <cell r="O106">
            <v>441</v>
          </cell>
          <cell r="P106">
            <v>527</v>
          </cell>
          <cell r="Q106">
            <v>0.08</v>
          </cell>
          <cell r="R106">
            <v>484.84</v>
          </cell>
          <cell r="S106">
            <v>703</v>
          </cell>
          <cell r="T106">
            <v>0.08</v>
          </cell>
          <cell r="U106">
            <v>646.76</v>
          </cell>
          <cell r="V106">
            <v>1052</v>
          </cell>
          <cell r="W106">
            <v>0.08</v>
          </cell>
          <cell r="X106">
            <v>967.84</v>
          </cell>
          <cell r="Y106">
            <v>1052</v>
          </cell>
          <cell r="Z106">
            <v>0.08</v>
          </cell>
          <cell r="AA106">
            <v>967.84</v>
          </cell>
          <cell r="AB106">
            <v>16366452.239999998</v>
          </cell>
          <cell r="AC106" t="str">
            <v>Registro Valido</v>
          </cell>
          <cell r="AD106">
            <v>527</v>
          </cell>
          <cell r="AE106">
            <v>703</v>
          </cell>
          <cell r="AF106">
            <v>1052</v>
          </cell>
          <cell r="AG106">
            <v>1052</v>
          </cell>
          <cell r="AH106">
            <v>527</v>
          </cell>
          <cell r="AI106">
            <v>703</v>
          </cell>
          <cell r="AJ106">
            <v>1052</v>
          </cell>
          <cell r="AK106">
            <v>1052</v>
          </cell>
          <cell r="AM106" t="str">
            <v>ALI_113_SEG_6</v>
          </cell>
          <cell r="AN106" t="str">
            <v>ALI_113_SEG_6_VAL_16366452.24</v>
          </cell>
          <cell r="AO106">
            <v>6</v>
          </cell>
          <cell r="AP106">
            <v>14231697.6</v>
          </cell>
          <cell r="AQ106" t="b">
            <v>0</v>
          </cell>
          <cell r="AR106" t="str">
            <v/>
          </cell>
          <cell r="AS106" t="str">
            <v/>
          </cell>
          <cell r="AT106" t="str">
            <v>ALI_113_SEG_6_</v>
          </cell>
          <cell r="AU106">
            <v>1</v>
          </cell>
          <cell r="AV106" t="str">
            <v>No Seleccionada</v>
          </cell>
        </row>
        <row r="107">
          <cell r="A107" t="b">
            <v>0</v>
          </cell>
          <cell r="B107" t="str">
            <v>5to_Evento_973_V2_AAA_17512920.xlsm</v>
          </cell>
          <cell r="C107">
            <v>113</v>
          </cell>
          <cell r="D107">
            <v>2087</v>
          </cell>
          <cell r="E107" t="str">
            <v>AAA Alimentando A Bogotá 2020 UT</v>
          </cell>
          <cell r="F107">
            <v>142</v>
          </cell>
          <cell r="G107" t="str">
            <v>CEREAL EMPACADO</v>
          </cell>
          <cell r="H107" t="str">
            <v>113 : Muffin De Frutas.</v>
          </cell>
          <cell r="I107">
            <v>7</v>
          </cell>
          <cell r="J107" t="str">
            <v>Sitio 1 : CARRERA 127#22G-18 INT 4 - Sitio 2 : SIBERIA KM 7.5 CELTA, LOTE 159 - Sitio 3 : CARRERA 68B #10A-18 - Sitio 4 : CALLE 24F#101B-15 - Sitio 5 : CARRERA 65B#10A-87 - Sitio 6 : AUTO MEDE KM 1,5 P INDUS FLORIDA BOD 23 - Sitio 7 : CARRERA 71 A BIS # 63D-38 -</v>
          </cell>
          <cell r="K107">
            <v>44835</v>
          </cell>
          <cell r="L107">
            <v>8089</v>
          </cell>
          <cell r="M107">
            <v>9728</v>
          </cell>
          <cell r="N107">
            <v>6267</v>
          </cell>
          <cell r="O107">
            <v>450</v>
          </cell>
          <cell r="P107">
            <v>527</v>
          </cell>
          <cell r="Q107">
            <v>0.08</v>
          </cell>
          <cell r="R107">
            <v>484.84</v>
          </cell>
          <cell r="S107">
            <v>703</v>
          </cell>
          <cell r="T107">
            <v>0.08</v>
          </cell>
          <cell r="U107">
            <v>646.76</v>
          </cell>
          <cell r="V107">
            <v>1052</v>
          </cell>
          <cell r="W107">
            <v>0.08</v>
          </cell>
          <cell r="X107">
            <v>967.84</v>
          </cell>
          <cell r="Y107">
            <v>1052</v>
          </cell>
          <cell r="Z107">
            <v>0.08</v>
          </cell>
          <cell r="AA107">
            <v>967.84</v>
          </cell>
          <cell r="AB107">
            <v>16714533.32</v>
          </cell>
          <cell r="AC107" t="str">
            <v>Registro Valido</v>
          </cell>
          <cell r="AD107">
            <v>527</v>
          </cell>
          <cell r="AE107">
            <v>703</v>
          </cell>
          <cell r="AF107">
            <v>1052</v>
          </cell>
          <cell r="AG107">
            <v>1052</v>
          </cell>
          <cell r="AH107">
            <v>527</v>
          </cell>
          <cell r="AI107">
            <v>703</v>
          </cell>
          <cell r="AJ107">
            <v>1052</v>
          </cell>
          <cell r="AK107">
            <v>1052</v>
          </cell>
          <cell r="AM107" t="str">
            <v>ALI_113_SEG_7</v>
          </cell>
          <cell r="AN107" t="str">
            <v>ALI_113_SEG_7_VAL_16714533.32</v>
          </cell>
          <cell r="AO107">
            <v>6</v>
          </cell>
          <cell r="AP107">
            <v>14534376.800000001</v>
          </cell>
          <cell r="AQ107" t="b">
            <v>0</v>
          </cell>
          <cell r="AR107" t="str">
            <v/>
          </cell>
          <cell r="AS107" t="str">
            <v/>
          </cell>
          <cell r="AT107" t="str">
            <v>ALI_113_SEG_7_</v>
          </cell>
          <cell r="AU107">
            <v>1</v>
          </cell>
          <cell r="AV107" t="str">
            <v>No Seleccionada</v>
          </cell>
        </row>
        <row r="108">
          <cell r="A108" t="b">
            <v>0</v>
          </cell>
          <cell r="B108" t="str">
            <v>5to_Evento_973_V2_AAA_17512920.xlsm</v>
          </cell>
          <cell r="C108">
            <v>113</v>
          </cell>
          <cell r="D108">
            <v>2087</v>
          </cell>
          <cell r="E108" t="str">
            <v>AAA Alimentando A Bogotá 2020 UT</v>
          </cell>
          <cell r="F108">
            <v>143</v>
          </cell>
          <cell r="G108" t="str">
            <v>CEREAL EMPACADO</v>
          </cell>
          <cell r="H108" t="str">
            <v>113 : Muffin De Frutas.</v>
          </cell>
          <cell r="I108">
            <v>8</v>
          </cell>
          <cell r="J108" t="str">
            <v>Sitio 1 : CARRERA 127#22G-18 INT 4 - Sitio 2 : SIBERIA KM 7.5 CELTA, LOTE 159 - Sitio 3 : CARRERA 68B #10A-18 - Sitio 4 : CALLE 24F#101B-15 - Sitio 5 : CARRERA 65B#10A-87 - Sitio 6 : AUTO MEDE KM 1,5 P INDUS FLORIDA BOD 23 - Sitio 7 : CARRERA 71 A BIS # 63D-38 -</v>
          </cell>
          <cell r="K108">
            <v>44835</v>
          </cell>
          <cell r="L108">
            <v>7807</v>
          </cell>
          <cell r="M108">
            <v>9388</v>
          </cell>
          <cell r="N108">
            <v>6049</v>
          </cell>
          <cell r="O108">
            <v>435</v>
          </cell>
          <cell r="P108">
            <v>527</v>
          </cell>
          <cell r="Q108">
            <v>0.08</v>
          </cell>
          <cell r="R108">
            <v>484.84</v>
          </cell>
          <cell r="S108">
            <v>703</v>
          </cell>
          <cell r="T108">
            <v>0.08</v>
          </cell>
          <cell r="U108">
            <v>646.76</v>
          </cell>
          <cell r="V108">
            <v>1052</v>
          </cell>
          <cell r="W108">
            <v>0.08</v>
          </cell>
          <cell r="X108">
            <v>967.84</v>
          </cell>
          <cell r="Y108">
            <v>1052</v>
          </cell>
          <cell r="Z108">
            <v>0.08</v>
          </cell>
          <cell r="AA108">
            <v>967.84</v>
          </cell>
          <cell r="AB108">
            <v>16132403.32</v>
          </cell>
          <cell r="AC108" t="str">
            <v>Registro Valido</v>
          </cell>
          <cell r="AD108">
            <v>527</v>
          </cell>
          <cell r="AE108">
            <v>703</v>
          </cell>
          <cell r="AF108">
            <v>1052</v>
          </cell>
          <cell r="AG108">
            <v>1052</v>
          </cell>
          <cell r="AH108">
            <v>527</v>
          </cell>
          <cell r="AI108">
            <v>703</v>
          </cell>
          <cell r="AJ108">
            <v>1052</v>
          </cell>
          <cell r="AK108">
            <v>1052</v>
          </cell>
          <cell r="AM108" t="str">
            <v>ALI_113_SEG_8</v>
          </cell>
          <cell r="AN108" t="str">
            <v>ALI_113_SEG_8_VAL_16132403.32</v>
          </cell>
          <cell r="AO108">
            <v>6</v>
          </cell>
          <cell r="AP108">
            <v>14028176.800000001</v>
          </cell>
          <cell r="AQ108" t="b">
            <v>0</v>
          </cell>
          <cell r="AR108" t="str">
            <v/>
          </cell>
          <cell r="AS108" t="str">
            <v/>
          </cell>
          <cell r="AT108" t="str">
            <v>ALI_113_SEG_8_</v>
          </cell>
          <cell r="AU108">
            <v>1</v>
          </cell>
          <cell r="AV108" t="str">
            <v>No Seleccionada</v>
          </cell>
        </row>
        <row r="109">
          <cell r="A109" t="b">
            <v>0</v>
          </cell>
          <cell r="B109" t="str">
            <v>5to_Evento_973_V2_AAA_17512920.xlsm</v>
          </cell>
          <cell r="C109">
            <v>113</v>
          </cell>
          <cell r="D109">
            <v>2087</v>
          </cell>
          <cell r="E109" t="str">
            <v>AAA Alimentando A Bogotá 2020 UT</v>
          </cell>
          <cell r="F109">
            <v>144</v>
          </cell>
          <cell r="G109" t="str">
            <v>CEREAL EMPACADO</v>
          </cell>
          <cell r="H109" t="str">
            <v>113 : Muffin De Frutas.</v>
          </cell>
          <cell r="I109">
            <v>9</v>
          </cell>
          <cell r="J109" t="str">
            <v>Sitio 1 : CARRERA 127#22G-18 INT 4 - Sitio 2 : SIBERIA KM 7.5 CELTA, LOTE 159 - Sitio 3 : CARRERA 68B #10A-18 - Sitio 4 : CALLE 24F#101B-15 - Sitio 5 : CARRERA 65B#10A-87 - Sitio 6 : AUTO MEDE KM 1,5 P INDUS FLORIDA BOD 23 - Sitio 7 : CARRERA 71 A BIS # 63D-38 -</v>
          </cell>
          <cell r="K109">
            <v>44835</v>
          </cell>
          <cell r="L109">
            <v>7889</v>
          </cell>
          <cell r="M109">
            <v>9489</v>
          </cell>
          <cell r="N109">
            <v>6112</v>
          </cell>
          <cell r="O109">
            <v>439</v>
          </cell>
          <cell r="P109">
            <v>527</v>
          </cell>
          <cell r="Q109">
            <v>0.08</v>
          </cell>
          <cell r="R109">
            <v>484.84</v>
          </cell>
          <cell r="S109">
            <v>703</v>
          </cell>
          <cell r="T109">
            <v>0.08</v>
          </cell>
          <cell r="U109">
            <v>646.76</v>
          </cell>
          <cell r="V109">
            <v>1052</v>
          </cell>
          <cell r="W109">
            <v>0.08</v>
          </cell>
          <cell r="X109">
            <v>967.84</v>
          </cell>
          <cell r="Y109">
            <v>1052</v>
          </cell>
          <cell r="Z109">
            <v>0.08</v>
          </cell>
          <cell r="AA109">
            <v>967.84</v>
          </cell>
          <cell r="AB109">
            <v>16302328.239999998</v>
          </cell>
          <cell r="AC109" t="str">
            <v>Registro Valido</v>
          </cell>
          <cell r="AD109">
            <v>527</v>
          </cell>
          <cell r="AE109">
            <v>703</v>
          </cell>
          <cell r="AF109">
            <v>1052</v>
          </cell>
          <cell r="AG109">
            <v>1052</v>
          </cell>
          <cell r="AH109">
            <v>527</v>
          </cell>
          <cell r="AI109">
            <v>703</v>
          </cell>
          <cell r="AJ109">
            <v>1052</v>
          </cell>
          <cell r="AK109">
            <v>1052</v>
          </cell>
          <cell r="AM109" t="str">
            <v>ALI_113_SEG_9</v>
          </cell>
          <cell r="AN109" t="str">
            <v>ALI_113_SEG_9_VAL_16302328.24</v>
          </cell>
          <cell r="AO109">
            <v>6</v>
          </cell>
          <cell r="AP109">
            <v>14175937.6</v>
          </cell>
          <cell r="AQ109" t="b">
            <v>0</v>
          </cell>
          <cell r="AR109" t="str">
            <v/>
          </cell>
          <cell r="AS109" t="str">
            <v/>
          </cell>
          <cell r="AT109" t="str">
            <v>ALI_113_SEG_9_</v>
          </cell>
          <cell r="AU109">
            <v>1</v>
          </cell>
          <cell r="AV109" t="str">
            <v>No Seleccionada</v>
          </cell>
        </row>
        <row r="110">
          <cell r="A110" t="b">
            <v>0</v>
          </cell>
          <cell r="B110" t="str">
            <v>5to_Evento_973_V2_AAA_17512920.xlsm</v>
          </cell>
          <cell r="C110">
            <v>113</v>
          </cell>
          <cell r="D110">
            <v>2087</v>
          </cell>
          <cell r="E110" t="str">
            <v>AAA Alimentando A Bogotá 2020 UT</v>
          </cell>
          <cell r="F110">
            <v>145</v>
          </cell>
          <cell r="G110" t="str">
            <v>CEREAL EMPACADO</v>
          </cell>
          <cell r="H110" t="str">
            <v>113 : Muffin De Frutas.</v>
          </cell>
          <cell r="I110">
            <v>10</v>
          </cell>
          <cell r="J110" t="str">
            <v>Sitio 1 : CARRERA 127#22G-18 INT 4 - Sitio 2 : SIBERIA KM 7.5 CELTA, LOTE 159 - Sitio 3 : CARRERA 68B #10A-18 - Sitio 4 : CALLE 24F#101B-15 - Sitio 5 : CARRERA 65B#10A-87 - Sitio 6 : AUTO MEDE KM 1,5 P INDUS FLORIDA BOD 23 - Sitio 7 : CARRERA 71 A BIS # 63D-38 -</v>
          </cell>
          <cell r="K110">
            <v>44835</v>
          </cell>
          <cell r="L110">
            <v>7900</v>
          </cell>
          <cell r="M110">
            <v>9504</v>
          </cell>
          <cell r="N110">
            <v>6122</v>
          </cell>
          <cell r="O110">
            <v>440</v>
          </cell>
          <cell r="P110">
            <v>527</v>
          </cell>
          <cell r="Q110">
            <v>0.08</v>
          </cell>
          <cell r="R110">
            <v>484.84</v>
          </cell>
          <cell r="S110">
            <v>703</v>
          </cell>
          <cell r="T110">
            <v>0.08</v>
          </cell>
          <cell r="U110">
            <v>646.76</v>
          </cell>
          <cell r="V110">
            <v>1052</v>
          </cell>
          <cell r="W110">
            <v>0.08</v>
          </cell>
          <cell r="X110">
            <v>967.84</v>
          </cell>
          <cell r="Y110">
            <v>1052</v>
          </cell>
          <cell r="Z110">
            <v>0.08</v>
          </cell>
          <cell r="AA110">
            <v>967.84</v>
          </cell>
          <cell r="AB110">
            <v>16328009.119999999</v>
          </cell>
          <cell r="AC110" t="str">
            <v>Registro Valido</v>
          </cell>
          <cell r="AD110">
            <v>527</v>
          </cell>
          <cell r="AE110">
            <v>703</v>
          </cell>
          <cell r="AF110">
            <v>1052</v>
          </cell>
          <cell r="AG110">
            <v>1052</v>
          </cell>
          <cell r="AH110">
            <v>527</v>
          </cell>
          <cell r="AI110">
            <v>703</v>
          </cell>
          <cell r="AJ110">
            <v>1052</v>
          </cell>
          <cell r="AK110">
            <v>1052</v>
          </cell>
          <cell r="AM110" t="str">
            <v>ALI_113_SEG_10</v>
          </cell>
          <cell r="AN110" t="str">
            <v>ALI_113_SEG_10_VAL_16328009.12</v>
          </cell>
          <cell r="AO110">
            <v>6</v>
          </cell>
          <cell r="AP110">
            <v>14198268.800000001</v>
          </cell>
          <cell r="AQ110" t="b">
            <v>0</v>
          </cell>
          <cell r="AR110" t="str">
            <v/>
          </cell>
          <cell r="AS110" t="str">
            <v/>
          </cell>
          <cell r="AT110" t="str">
            <v>ALI_113_SEG_10_</v>
          </cell>
          <cell r="AU110">
            <v>1</v>
          </cell>
          <cell r="AV110" t="str">
            <v>No Seleccionada</v>
          </cell>
        </row>
        <row r="111">
          <cell r="A111" t="b">
            <v>0</v>
          </cell>
          <cell r="B111" t="str">
            <v>5to_Evento_973_V2_AAA_17512920.xlsm</v>
          </cell>
          <cell r="C111">
            <v>113</v>
          </cell>
          <cell r="D111">
            <v>2087</v>
          </cell>
          <cell r="E111" t="str">
            <v>AAA Alimentando A Bogotá 2020 UT</v>
          </cell>
          <cell r="F111">
            <v>146</v>
          </cell>
          <cell r="G111" t="str">
            <v>CEREAL EMPACADO</v>
          </cell>
          <cell r="H111" t="str">
            <v>113 : Muffin De Frutas.</v>
          </cell>
          <cell r="I111">
            <v>11</v>
          </cell>
          <cell r="J111" t="str">
            <v>Sitio 1 : CARRERA 127#22G-18 INT 4 - Sitio 2 : SIBERIA KM 7.5 CELTA, LOTE 159 - Sitio 3 : CARRERA 68B #10A-18 - Sitio 4 : CALLE 24F#101B-15 - Sitio 5 : CARRERA 65B#10A-87 - Sitio 6 : AUTO MEDE KM 1,5 P INDUS FLORIDA BOD 23 - Sitio 7 : CARRERA 71 A BIS # 63D-38 -</v>
          </cell>
          <cell r="K111">
            <v>44835</v>
          </cell>
          <cell r="L111">
            <v>7781</v>
          </cell>
          <cell r="M111">
            <v>9359</v>
          </cell>
          <cell r="N111">
            <v>6030</v>
          </cell>
          <cell r="O111">
            <v>433</v>
          </cell>
          <cell r="P111">
            <v>527</v>
          </cell>
          <cell r="Q111">
            <v>0.06</v>
          </cell>
          <cell r="R111">
            <v>495.38</v>
          </cell>
          <cell r="S111">
            <v>703</v>
          </cell>
          <cell r="T111">
            <v>0.06</v>
          </cell>
          <cell r="U111">
            <v>660.82</v>
          </cell>
          <cell r="V111">
            <v>1052</v>
          </cell>
          <cell r="W111">
            <v>0.06</v>
          </cell>
          <cell r="X111">
            <v>988.88</v>
          </cell>
          <cell r="Y111">
            <v>1052</v>
          </cell>
          <cell r="Z111">
            <v>0.06</v>
          </cell>
          <cell r="AA111">
            <v>988.88</v>
          </cell>
          <cell r="AB111">
            <v>16430297.6</v>
          </cell>
          <cell r="AC111" t="str">
            <v>Registro Valido</v>
          </cell>
          <cell r="AD111">
            <v>527</v>
          </cell>
          <cell r="AE111">
            <v>703</v>
          </cell>
          <cell r="AF111">
            <v>1052</v>
          </cell>
          <cell r="AG111">
            <v>1052</v>
          </cell>
          <cell r="AH111">
            <v>527</v>
          </cell>
          <cell r="AI111">
            <v>703</v>
          </cell>
          <cell r="AJ111">
            <v>1052</v>
          </cell>
          <cell r="AK111">
            <v>1052</v>
          </cell>
          <cell r="AM111" t="str">
            <v>ALI_113_SEG_11</v>
          </cell>
          <cell r="AN111" t="str">
            <v>ALI_113_SEG_11_VAL_16430297.6</v>
          </cell>
          <cell r="AO111">
            <v>6</v>
          </cell>
          <cell r="AP111">
            <v>13983232</v>
          </cell>
          <cell r="AQ111" t="b">
            <v>0</v>
          </cell>
          <cell r="AR111" t="str">
            <v/>
          </cell>
          <cell r="AS111" t="str">
            <v/>
          </cell>
          <cell r="AT111" t="str">
            <v>ALI_113_SEG_11_</v>
          </cell>
          <cell r="AU111">
            <v>1</v>
          </cell>
          <cell r="AV111" t="str">
            <v>No Seleccionada</v>
          </cell>
        </row>
        <row r="112">
          <cell r="A112" t="b">
            <v>0</v>
          </cell>
          <cell r="B112" t="str">
            <v>5to_Evento_973_V2_AAA_17512920.xlsm</v>
          </cell>
          <cell r="C112">
            <v>113</v>
          </cell>
          <cell r="D112">
            <v>2087</v>
          </cell>
          <cell r="E112" t="str">
            <v>AAA Alimentando A Bogotá 2020 UT</v>
          </cell>
          <cell r="F112">
            <v>147</v>
          </cell>
          <cell r="G112" t="str">
            <v>CEREAL EMPACADO</v>
          </cell>
          <cell r="H112" t="str">
            <v>113 : Muffin De Frutas.</v>
          </cell>
          <cell r="I112">
            <v>12</v>
          </cell>
          <cell r="J112" t="str">
            <v>Sitio 1 : CARRERA 127#22G-18 INT 4 - Sitio 2 : SIBERIA KM 7.5 CELTA, LOTE 159 - Sitio 3 : CARRERA 68B #10A-18 - Sitio 4 : CALLE 24F#101B-15 - Sitio 5 : CARRERA 65B#10A-87 - Sitio 6 : AUTO MEDE KM 1,5 P INDUS FLORIDA BOD 23 - Sitio 7 : CARRERA 71 A BIS # 63D-38 -</v>
          </cell>
          <cell r="K112">
            <v>44835</v>
          </cell>
          <cell r="L112">
            <v>7061</v>
          </cell>
          <cell r="M112">
            <v>8493</v>
          </cell>
          <cell r="N112">
            <v>5472</v>
          </cell>
          <cell r="O112">
            <v>393</v>
          </cell>
          <cell r="P112">
            <v>527</v>
          </cell>
          <cell r="Q112">
            <v>0.06</v>
          </cell>
          <cell r="R112">
            <v>495.38</v>
          </cell>
          <cell r="S112">
            <v>703</v>
          </cell>
          <cell r="T112">
            <v>0.06</v>
          </cell>
          <cell r="U112">
            <v>660.82</v>
          </cell>
          <cell r="V112">
            <v>1052</v>
          </cell>
          <cell r="W112">
            <v>0.06</v>
          </cell>
          <cell r="X112">
            <v>988.88</v>
          </cell>
          <cell r="Y112">
            <v>1052</v>
          </cell>
          <cell r="Z112">
            <v>0.06</v>
          </cell>
          <cell r="AA112">
            <v>988.88</v>
          </cell>
          <cell r="AB112">
            <v>14910003.640000001</v>
          </cell>
          <cell r="AC112" t="str">
            <v>Registro Valido</v>
          </cell>
          <cell r="AD112">
            <v>527</v>
          </cell>
          <cell r="AE112">
            <v>703</v>
          </cell>
          <cell r="AF112">
            <v>1052</v>
          </cell>
          <cell r="AG112">
            <v>1052</v>
          </cell>
          <cell r="AH112">
            <v>527</v>
          </cell>
          <cell r="AI112">
            <v>703</v>
          </cell>
          <cell r="AJ112">
            <v>1052</v>
          </cell>
          <cell r="AK112">
            <v>1052</v>
          </cell>
          <cell r="AM112" t="str">
            <v>ALI_113_SEG_12</v>
          </cell>
          <cell r="AN112" t="str">
            <v>ALI_113_SEG_12_VAL_14910003.64</v>
          </cell>
          <cell r="AO112">
            <v>6</v>
          </cell>
          <cell r="AP112">
            <v>12689364.800000001</v>
          </cell>
          <cell r="AQ112" t="b">
            <v>0</v>
          </cell>
          <cell r="AR112" t="str">
            <v/>
          </cell>
          <cell r="AS112" t="str">
            <v/>
          </cell>
          <cell r="AT112" t="str">
            <v>ALI_113_SEG_12_</v>
          </cell>
          <cell r="AU112">
            <v>1</v>
          </cell>
          <cell r="AV112" t="str">
            <v>No Seleccionada</v>
          </cell>
        </row>
        <row r="113">
          <cell r="A113" t="b">
            <v>0</v>
          </cell>
          <cell r="B113" t="str">
            <v>5to_Evento_973_V2_AAA_17512920.xlsm</v>
          </cell>
          <cell r="C113">
            <v>113</v>
          </cell>
          <cell r="D113">
            <v>2087</v>
          </cell>
          <cell r="E113" t="str">
            <v>AAA Alimentando A Bogotá 2020 UT</v>
          </cell>
          <cell r="F113">
            <v>148</v>
          </cell>
          <cell r="G113" t="str">
            <v>CEREAL EMPACADO</v>
          </cell>
          <cell r="H113" t="str">
            <v>113 : Muffin De Frutas.</v>
          </cell>
          <cell r="I113">
            <v>13</v>
          </cell>
          <cell r="J113" t="str">
            <v>Sitio 1 : CARRERA 127#22G-18 INT 4 - Sitio 2 : SIBERIA KM 7.5 CELTA, LOTE 159 - Sitio 3 : CARRERA 68B #10A-18 - Sitio 4 : CALLE 24F#101B-15 - Sitio 5 : CARRERA 65B#10A-87 - Sitio 6 : AUTO MEDE KM 1,5 P INDUS FLORIDA BOD 23 - Sitio 7 : CARRERA 71 A BIS # 63D-38 -</v>
          </cell>
          <cell r="K113">
            <v>44835</v>
          </cell>
          <cell r="L113">
            <v>7499</v>
          </cell>
          <cell r="M113">
            <v>9018</v>
          </cell>
          <cell r="N113">
            <v>5809</v>
          </cell>
          <cell r="O113">
            <v>417</v>
          </cell>
          <cell r="P113">
            <v>527</v>
          </cell>
          <cell r="Q113">
            <v>0.06</v>
          </cell>
          <cell r="R113">
            <v>495.38</v>
          </cell>
          <cell r="S113">
            <v>703</v>
          </cell>
          <cell r="T113">
            <v>0.06</v>
          </cell>
          <cell r="U113">
            <v>660.82</v>
          </cell>
          <cell r="V113">
            <v>1052</v>
          </cell>
          <cell r="W113">
            <v>0.06</v>
          </cell>
          <cell r="X113">
            <v>988.88</v>
          </cell>
          <cell r="Y113">
            <v>1052</v>
          </cell>
          <cell r="Z113">
            <v>0.06</v>
          </cell>
          <cell r="AA113">
            <v>988.88</v>
          </cell>
          <cell r="AB113">
            <v>15830896.260000002</v>
          </cell>
          <cell r="AC113" t="str">
            <v>Registro Valido</v>
          </cell>
          <cell r="AD113">
            <v>527</v>
          </cell>
          <cell r="AE113">
            <v>703</v>
          </cell>
          <cell r="AF113">
            <v>1052</v>
          </cell>
          <cell r="AG113">
            <v>1052</v>
          </cell>
          <cell r="AH113">
            <v>527</v>
          </cell>
          <cell r="AI113">
            <v>703</v>
          </cell>
          <cell r="AJ113">
            <v>1052</v>
          </cell>
          <cell r="AK113">
            <v>1052</v>
          </cell>
          <cell r="AM113" t="str">
            <v>ALI_113_SEG_13</v>
          </cell>
          <cell r="AN113" t="str">
            <v>ALI_113_SEG_13_VAL_15830896.26</v>
          </cell>
          <cell r="AO113">
            <v>6</v>
          </cell>
          <cell r="AP113">
            <v>13473103.199999999</v>
          </cell>
          <cell r="AQ113" t="b">
            <v>0</v>
          </cell>
          <cell r="AR113" t="str">
            <v/>
          </cell>
          <cell r="AS113" t="str">
            <v/>
          </cell>
          <cell r="AT113" t="str">
            <v>ALI_113_SEG_13_</v>
          </cell>
          <cell r="AU113">
            <v>1</v>
          </cell>
          <cell r="AV113" t="str">
            <v>No Seleccionada</v>
          </cell>
        </row>
        <row r="114">
          <cell r="A114" t="b">
            <v>0</v>
          </cell>
          <cell r="B114" t="str">
            <v>5to_Evento_973_V2_AAA_17512920.xlsm</v>
          </cell>
          <cell r="C114">
            <v>113</v>
          </cell>
          <cell r="D114">
            <v>2087</v>
          </cell>
          <cell r="E114" t="str">
            <v>AAA Alimentando A Bogotá 2020 UT</v>
          </cell>
          <cell r="F114">
            <v>149</v>
          </cell>
          <cell r="G114" t="str">
            <v>CEREAL EMPACADO</v>
          </cell>
          <cell r="H114" t="str">
            <v>113 : Muffin De Frutas.</v>
          </cell>
          <cell r="I114">
            <v>14</v>
          </cell>
          <cell r="J114" t="str">
            <v>Sitio 1 : CARRERA 127#22G-18 INT 4 - Sitio 2 : SIBERIA KM 7.5 CELTA, LOTE 159 - Sitio 3 : CARRERA 68B #10A-18 - Sitio 4 : CALLE 24F#101B-15 - Sitio 5 : CARRERA 65B#10A-87 - Sitio 6 : AUTO MEDE KM 1,5 P INDUS FLORIDA BOD 23 - Sitio 7 : CARRERA 71 A BIS # 63D-38 -</v>
          </cell>
          <cell r="K114">
            <v>44835</v>
          </cell>
          <cell r="L114">
            <v>7430</v>
          </cell>
          <cell r="M114">
            <v>8937</v>
          </cell>
          <cell r="N114">
            <v>5756</v>
          </cell>
          <cell r="O114">
            <v>414</v>
          </cell>
          <cell r="P114">
            <v>527</v>
          </cell>
          <cell r="Q114">
            <v>0.06</v>
          </cell>
          <cell r="R114">
            <v>495.38</v>
          </cell>
          <cell r="S114">
            <v>703</v>
          </cell>
          <cell r="T114">
            <v>0.06</v>
          </cell>
          <cell r="U114">
            <v>660.82</v>
          </cell>
          <cell r="V114">
            <v>1052</v>
          </cell>
          <cell r="W114">
            <v>0.06</v>
          </cell>
          <cell r="X114">
            <v>988.88</v>
          </cell>
          <cell r="Y114">
            <v>1052</v>
          </cell>
          <cell r="Z114">
            <v>0.06</v>
          </cell>
          <cell r="AA114">
            <v>988.88</v>
          </cell>
          <cell r="AB114">
            <v>15687811.34</v>
          </cell>
          <cell r="AC114" t="str">
            <v>Registro Valido</v>
          </cell>
          <cell r="AD114">
            <v>527</v>
          </cell>
          <cell r="AE114">
            <v>703</v>
          </cell>
          <cell r="AF114">
            <v>1052</v>
          </cell>
          <cell r="AG114">
            <v>1052</v>
          </cell>
          <cell r="AH114">
            <v>527</v>
          </cell>
          <cell r="AI114">
            <v>703</v>
          </cell>
          <cell r="AJ114">
            <v>1052</v>
          </cell>
          <cell r="AK114">
            <v>1052</v>
          </cell>
          <cell r="AM114" t="str">
            <v>ALI_113_SEG_14</v>
          </cell>
          <cell r="AN114" t="str">
            <v>ALI_113_SEG_14_VAL_15687811.34</v>
          </cell>
          <cell r="AO114">
            <v>6</v>
          </cell>
          <cell r="AP114">
            <v>13351328.800000001</v>
          </cell>
          <cell r="AQ114" t="b">
            <v>0</v>
          </cell>
          <cell r="AR114" t="str">
            <v/>
          </cell>
          <cell r="AS114" t="str">
            <v/>
          </cell>
          <cell r="AT114" t="str">
            <v>ALI_113_SEG_14_</v>
          </cell>
          <cell r="AU114">
            <v>1</v>
          </cell>
          <cell r="AV114" t="str">
            <v>No Seleccionada</v>
          </cell>
        </row>
        <row r="115">
          <cell r="A115" t="b">
            <v>0</v>
          </cell>
          <cell r="B115" t="str">
            <v>5to_Evento_973_V2_AAA_17512920.xlsm</v>
          </cell>
          <cell r="C115">
            <v>113</v>
          </cell>
          <cell r="D115">
            <v>2087</v>
          </cell>
          <cell r="E115" t="str">
            <v>AAA Alimentando A Bogotá 2020 UT</v>
          </cell>
          <cell r="F115">
            <v>150</v>
          </cell>
          <cell r="G115" t="str">
            <v>CEREAL EMPACADO</v>
          </cell>
          <cell r="H115" t="str">
            <v>113 : Muffin De Frutas.</v>
          </cell>
          <cell r="I115">
            <v>15</v>
          </cell>
          <cell r="J115" t="str">
            <v>Sitio 1 : CARRERA 127#22G-18 INT 4 - Sitio 2 : SIBERIA KM 7.5 CELTA, LOTE 159 - Sitio 3 : CARRERA 68B #10A-18 - Sitio 4 : CALLE 24F#101B-15 - Sitio 5 : CARRERA 65B#10A-87 - Sitio 6 : AUTO MEDE KM 1,5 P INDUS FLORIDA BOD 23 - Sitio 7 : CARRERA 71 A BIS # 63D-38 -</v>
          </cell>
          <cell r="K115">
            <v>44835</v>
          </cell>
          <cell r="L115">
            <v>7022</v>
          </cell>
          <cell r="M115">
            <v>8445</v>
          </cell>
          <cell r="N115">
            <v>5439</v>
          </cell>
          <cell r="O115">
            <v>393</v>
          </cell>
          <cell r="P115">
            <v>527</v>
          </cell>
          <cell r="Q115">
            <v>0.06</v>
          </cell>
          <cell r="R115">
            <v>495.38</v>
          </cell>
          <cell r="S115">
            <v>703</v>
          </cell>
          <cell r="T115">
            <v>0.06</v>
          </cell>
          <cell r="U115">
            <v>660.82</v>
          </cell>
          <cell r="V115">
            <v>1052</v>
          </cell>
          <cell r="W115">
            <v>0.06</v>
          </cell>
          <cell r="X115">
            <v>988.88</v>
          </cell>
          <cell r="Y115">
            <v>1052</v>
          </cell>
          <cell r="Z115">
            <v>0.06</v>
          </cell>
          <cell r="AA115">
            <v>988.88</v>
          </cell>
          <cell r="AB115">
            <v>14826331.42</v>
          </cell>
          <cell r="AC115" t="str">
            <v>Registro Valido</v>
          </cell>
          <cell r="AD115">
            <v>527</v>
          </cell>
          <cell r="AE115">
            <v>703</v>
          </cell>
          <cell r="AF115">
            <v>1052</v>
          </cell>
          <cell r="AG115">
            <v>1052</v>
          </cell>
          <cell r="AH115">
            <v>527</v>
          </cell>
          <cell r="AI115">
            <v>703</v>
          </cell>
          <cell r="AJ115">
            <v>1052</v>
          </cell>
          <cell r="AK115">
            <v>1052</v>
          </cell>
          <cell r="AM115" t="str">
            <v>ALI_113_SEG_15</v>
          </cell>
          <cell r="AN115" t="str">
            <v>ALI_113_SEG_15_VAL_14826331.42</v>
          </cell>
          <cell r="AO115">
            <v>6</v>
          </cell>
          <cell r="AP115">
            <v>12618154.400000002</v>
          </cell>
          <cell r="AQ115" t="b">
            <v>0</v>
          </cell>
          <cell r="AR115" t="str">
            <v/>
          </cell>
          <cell r="AS115" t="str">
            <v/>
          </cell>
          <cell r="AT115" t="str">
            <v>ALI_113_SEG_15_</v>
          </cell>
          <cell r="AU115">
            <v>1</v>
          </cell>
          <cell r="AV115" t="str">
            <v>No Seleccionada</v>
          </cell>
        </row>
        <row r="116">
          <cell r="A116" t="b">
            <v>0</v>
          </cell>
          <cell r="B116" t="str">
            <v>5to_Evento_973_V2_AAA_17512920.xlsm</v>
          </cell>
          <cell r="C116">
            <v>12</v>
          </cell>
          <cell r="D116">
            <v>2087</v>
          </cell>
          <cell r="E116" t="str">
            <v>AAA Alimentando A Bogotá 2020 UT</v>
          </cell>
          <cell r="F116">
            <v>166</v>
          </cell>
          <cell r="G116" t="str">
            <v>BEBIDAS LÁCTEAS</v>
          </cell>
          <cell r="H116" t="str">
            <v>12 : Bebida láctea fermentada pasteurizada sabores a maracuyá, mango, mora, melocotón, fresa y/o sorbete con sabores a maracuyá, mango, melocotón, fresa y mora. Adicionada con Hierro aminoquelado</v>
          </cell>
          <cell r="I116">
            <v>1</v>
          </cell>
          <cell r="J116" t="str">
            <v>Sitio 1 : CARRERA 127#22G-18 INT 4 - Sitio 2 : SIBERIA KM 7.5 CELTA, LOTE 159 - Sitio 3 : CARRERA 68B #10A-18 - Sitio 4 : CALLE 24F#101B-15 - Sitio 5 : CARRERA 65B#10A-87 - Sitio 6 : AUTO MEDE KM 1,5 P INDUS FLORIDA BOD 23 - Sitio 7 : CARRERA 71 A BIS # 63D-38 -</v>
          </cell>
          <cell r="K116">
            <v>44835</v>
          </cell>
          <cell r="L116">
            <v>6195</v>
          </cell>
          <cell r="M116">
            <v>7886</v>
          </cell>
          <cell r="N116">
            <v>3724</v>
          </cell>
          <cell r="O116">
            <v>405</v>
          </cell>
          <cell r="P116">
            <v>924</v>
          </cell>
          <cell r="Q116">
            <v>0.04</v>
          </cell>
          <cell r="R116">
            <v>887.04</v>
          </cell>
          <cell r="S116">
            <v>924</v>
          </cell>
          <cell r="T116">
            <v>0.04</v>
          </cell>
          <cell r="U116">
            <v>887.04</v>
          </cell>
          <cell r="V116">
            <v>924</v>
          </cell>
          <cell r="W116">
            <v>0.04</v>
          </cell>
          <cell r="X116">
            <v>887.04</v>
          </cell>
          <cell r="Y116">
            <v>924</v>
          </cell>
          <cell r="Z116">
            <v>0.04</v>
          </cell>
          <cell r="AA116">
            <v>887.04</v>
          </cell>
          <cell r="AB116">
            <v>16152998.399999999</v>
          </cell>
          <cell r="AC116" t="str">
            <v>Registro Valido</v>
          </cell>
          <cell r="AD116">
            <v>924</v>
          </cell>
          <cell r="AE116">
            <v>924</v>
          </cell>
          <cell r="AF116">
            <v>924</v>
          </cell>
          <cell r="AG116">
            <v>924</v>
          </cell>
          <cell r="AH116">
            <v>924</v>
          </cell>
          <cell r="AI116">
            <v>924</v>
          </cell>
          <cell r="AJ116">
            <v>924</v>
          </cell>
          <cell r="AK116">
            <v>924</v>
          </cell>
          <cell r="AM116" t="str">
            <v>ALI_12_SEG_1</v>
          </cell>
          <cell r="AN116" t="str">
            <v>ALI_12_SEG_1_VAL_16152998.4</v>
          </cell>
          <cell r="AO116">
            <v>3</v>
          </cell>
          <cell r="AP116">
            <v>14836550.399999999</v>
          </cell>
          <cell r="AQ116" t="b">
            <v>0</v>
          </cell>
          <cell r="AR116" t="str">
            <v/>
          </cell>
          <cell r="AS116" t="str">
            <v/>
          </cell>
          <cell r="AT116" t="str">
            <v>ALI_12_SEG_1_</v>
          </cell>
          <cell r="AU116">
            <v>1</v>
          </cell>
          <cell r="AV116" t="str">
            <v>No Seleccionada</v>
          </cell>
        </row>
        <row r="117">
          <cell r="A117" t="b">
            <v>0</v>
          </cell>
          <cell r="B117" t="str">
            <v>5to_Evento_973_V2_AAA_17512920.xlsm</v>
          </cell>
          <cell r="C117">
            <v>12</v>
          </cell>
          <cell r="D117">
            <v>2087</v>
          </cell>
          <cell r="E117" t="str">
            <v>AAA Alimentando A Bogotá 2020 UT</v>
          </cell>
          <cell r="F117">
            <v>167</v>
          </cell>
          <cell r="G117" t="str">
            <v>BEBIDAS LÁCTEAS</v>
          </cell>
          <cell r="H117" t="str">
            <v>12 : Bebida láctea fermentada pasteurizada sabores a maracuyá, mango, mora, melocotón, fresa y/o sorbete con sabores a maracuyá, mango, melocotón, fresa y mora. Adicionada con Hierro aminoquelado</v>
          </cell>
          <cell r="I117">
            <v>2</v>
          </cell>
          <cell r="J117" t="str">
            <v>Sitio 1 : CARRERA 127#22G-18 INT 4 - Sitio 2 : SIBERIA KM 7.5 CELTA, LOTE 159 - Sitio 3 : CARRERA 68B #10A-18 - Sitio 4 : CALLE 24F#101B-15 - Sitio 5 : CARRERA 65B#10A-87 - Sitio 6 : AUTO MEDE KM 1,5 P INDUS FLORIDA BOD 23 - Sitio 7 : CARRERA 71 A BIS # 63D-38 -</v>
          </cell>
          <cell r="K117">
            <v>44835</v>
          </cell>
          <cell r="L117">
            <v>6335</v>
          </cell>
          <cell r="M117">
            <v>8064</v>
          </cell>
          <cell r="N117">
            <v>3808</v>
          </cell>
          <cell r="O117">
            <v>414</v>
          </cell>
          <cell r="P117">
            <v>924</v>
          </cell>
          <cell r="Q117">
            <v>0.04</v>
          </cell>
          <cell r="R117">
            <v>887.04</v>
          </cell>
          <cell r="S117">
            <v>924</v>
          </cell>
          <cell r="T117">
            <v>0.04</v>
          </cell>
          <cell r="U117">
            <v>887.04</v>
          </cell>
          <cell r="V117">
            <v>924</v>
          </cell>
          <cell r="W117">
            <v>0.04</v>
          </cell>
          <cell r="X117">
            <v>887.04</v>
          </cell>
          <cell r="Y117">
            <v>924</v>
          </cell>
          <cell r="Z117">
            <v>0.04</v>
          </cell>
          <cell r="AA117">
            <v>887.04</v>
          </cell>
          <cell r="AB117">
            <v>16517571.84</v>
          </cell>
          <cell r="AC117" t="str">
            <v>Registro Valido</v>
          </cell>
          <cell r="AD117">
            <v>924</v>
          </cell>
          <cell r="AE117">
            <v>924</v>
          </cell>
          <cell r="AF117">
            <v>924</v>
          </cell>
          <cell r="AG117">
            <v>924</v>
          </cell>
          <cell r="AH117">
            <v>924</v>
          </cell>
          <cell r="AI117">
            <v>924</v>
          </cell>
          <cell r="AJ117">
            <v>924</v>
          </cell>
          <cell r="AK117">
            <v>924</v>
          </cell>
          <cell r="AM117" t="str">
            <v>ALI_12_SEG_2</v>
          </cell>
          <cell r="AN117" t="str">
            <v>ALI_12_SEG_2_VAL_16517571.84</v>
          </cell>
          <cell r="AO117">
            <v>3</v>
          </cell>
          <cell r="AP117">
            <v>14985271.35</v>
          </cell>
          <cell r="AQ117" t="b">
            <v>0</v>
          </cell>
          <cell r="AR117" t="str">
            <v/>
          </cell>
          <cell r="AS117" t="str">
            <v/>
          </cell>
          <cell r="AT117" t="str">
            <v>ALI_12_SEG_2_</v>
          </cell>
          <cell r="AU117">
            <v>1</v>
          </cell>
          <cell r="AV117" t="str">
            <v>No Seleccionada</v>
          </cell>
        </row>
        <row r="118">
          <cell r="A118" t="b">
            <v>0</v>
          </cell>
          <cell r="B118" t="str">
            <v>5to_Evento_973_V2_AAA_17512920.xlsm</v>
          </cell>
          <cell r="C118">
            <v>12</v>
          </cell>
          <cell r="D118">
            <v>2087</v>
          </cell>
          <cell r="E118" t="str">
            <v>AAA Alimentando A Bogotá 2020 UT</v>
          </cell>
          <cell r="F118">
            <v>168</v>
          </cell>
          <cell r="G118" t="str">
            <v>BEBIDAS LÁCTEAS</v>
          </cell>
          <cell r="H118" t="str">
            <v>12 : Bebida láctea fermentada pasteurizada sabores a maracuyá, mango, mora, melocotón, fresa y/o sorbete con sabores a maracuyá, mango, melocotón, fresa y mora. Adicionada con Hierro aminoquelado</v>
          </cell>
          <cell r="I118">
            <v>3</v>
          </cell>
          <cell r="J118" t="str">
            <v>Sitio 1 : CARRERA 127#22G-18 INT 4 - Sitio 2 : SIBERIA KM 7.5 CELTA, LOTE 159 - Sitio 3 : CARRERA 68B #10A-18 - Sitio 4 : CALLE 24F#101B-15 - Sitio 5 : CARRERA 65B#10A-87 - Sitio 6 : AUTO MEDE KM 1,5 P INDUS FLORIDA BOD 23 - Sitio 7 : CARRERA 71 A BIS # 63D-38 -</v>
          </cell>
          <cell r="K118">
            <v>44835</v>
          </cell>
          <cell r="L118">
            <v>6297</v>
          </cell>
          <cell r="M118">
            <v>8016</v>
          </cell>
          <cell r="N118">
            <v>3785</v>
          </cell>
          <cell r="O118">
            <v>411</v>
          </cell>
          <cell r="P118">
            <v>924</v>
          </cell>
          <cell r="Q118">
            <v>0.04</v>
          </cell>
          <cell r="R118">
            <v>887.04</v>
          </cell>
          <cell r="S118">
            <v>924</v>
          </cell>
          <cell r="T118">
            <v>0.04</v>
          </cell>
          <cell r="U118">
            <v>887.04</v>
          </cell>
          <cell r="V118">
            <v>924</v>
          </cell>
          <cell r="W118">
            <v>0.04</v>
          </cell>
          <cell r="X118">
            <v>887.04</v>
          </cell>
          <cell r="Y118">
            <v>924</v>
          </cell>
          <cell r="Z118">
            <v>0.04</v>
          </cell>
          <cell r="AA118">
            <v>887.04</v>
          </cell>
          <cell r="AB118">
            <v>16418223.359999999</v>
          </cell>
          <cell r="AC118" t="str">
            <v>Registro Valido</v>
          </cell>
          <cell r="AD118">
            <v>924</v>
          </cell>
          <cell r="AE118">
            <v>924</v>
          </cell>
          <cell r="AF118">
            <v>924</v>
          </cell>
          <cell r="AG118">
            <v>924</v>
          </cell>
          <cell r="AH118">
            <v>924</v>
          </cell>
          <cell r="AI118">
            <v>924</v>
          </cell>
          <cell r="AJ118">
            <v>924</v>
          </cell>
          <cell r="AK118">
            <v>924</v>
          </cell>
          <cell r="AM118" t="str">
            <v>ALI_12_SEG_3</v>
          </cell>
          <cell r="AN118" t="str">
            <v>ALI_12_SEG_3_VAL_16418223.36</v>
          </cell>
          <cell r="AO118">
            <v>3</v>
          </cell>
          <cell r="AP118">
            <v>14962883.459999999</v>
          </cell>
          <cell r="AQ118" t="b">
            <v>0</v>
          </cell>
          <cell r="AR118" t="str">
            <v/>
          </cell>
          <cell r="AS118" t="str">
            <v/>
          </cell>
          <cell r="AT118" t="str">
            <v>ALI_12_SEG_3_</v>
          </cell>
          <cell r="AU118">
            <v>1</v>
          </cell>
          <cell r="AV118" t="str">
            <v>No Seleccionada</v>
          </cell>
        </row>
        <row r="119">
          <cell r="A119" t="b">
            <v>0</v>
          </cell>
          <cell r="B119" t="str">
            <v>5to_Evento_973_V2_AAA_17512920.xlsm</v>
          </cell>
          <cell r="C119">
            <v>12</v>
          </cell>
          <cell r="D119">
            <v>2087</v>
          </cell>
          <cell r="E119" t="str">
            <v>AAA Alimentando A Bogotá 2020 UT</v>
          </cell>
          <cell r="F119">
            <v>169</v>
          </cell>
          <cell r="G119" t="str">
            <v>BEBIDAS LÁCTEAS</v>
          </cell>
          <cell r="H119" t="str">
            <v>12 : Bebida láctea fermentada pasteurizada sabores a maracuyá, mango, mora, melocotón, fresa y/o sorbete con sabores a maracuyá, mango, melocotón, fresa y mora. Adicionada con Hierro aminoquelado</v>
          </cell>
          <cell r="I119">
            <v>4</v>
          </cell>
          <cell r="J119" t="str">
            <v>Sitio 1 : CARRERA 127#22G-18 INT 4 - Sitio 2 : SIBERIA KM 7.5 CELTA, LOTE 159 - Sitio 3 : CARRERA 68B #10A-18 - Sitio 4 : CALLE 24F#101B-15 - Sitio 5 : CARRERA 65B#10A-87 - Sitio 6 : AUTO MEDE KM 1,5 P INDUS FLORIDA BOD 23 - Sitio 7 : CARRERA 71 A BIS # 63D-38 -</v>
          </cell>
          <cell r="K119">
            <v>44835</v>
          </cell>
          <cell r="L119">
            <v>6710</v>
          </cell>
          <cell r="M119">
            <v>8541</v>
          </cell>
          <cell r="N119">
            <v>4033</v>
          </cell>
          <cell r="O119">
            <v>439</v>
          </cell>
          <cell r="P119">
            <v>924</v>
          </cell>
          <cell r="Q119">
            <v>0.04</v>
          </cell>
          <cell r="R119">
            <v>887.04</v>
          </cell>
          <cell r="S119">
            <v>924</v>
          </cell>
          <cell r="T119">
            <v>0.04</v>
          </cell>
          <cell r="U119">
            <v>887.04</v>
          </cell>
          <cell r="V119">
            <v>924</v>
          </cell>
          <cell r="W119">
            <v>0.04</v>
          </cell>
          <cell r="X119">
            <v>887.04</v>
          </cell>
          <cell r="Y119">
            <v>924</v>
          </cell>
          <cell r="Z119">
            <v>0.04</v>
          </cell>
          <cell r="AA119">
            <v>887.04</v>
          </cell>
          <cell r="AB119">
            <v>17495089.919999998</v>
          </cell>
          <cell r="AC119" t="str">
            <v>Registro Valido</v>
          </cell>
          <cell r="AD119">
            <v>924</v>
          </cell>
          <cell r="AE119">
            <v>924</v>
          </cell>
          <cell r="AF119">
            <v>924</v>
          </cell>
          <cell r="AG119">
            <v>924</v>
          </cell>
          <cell r="AH119">
            <v>924</v>
          </cell>
          <cell r="AI119">
            <v>924</v>
          </cell>
          <cell r="AJ119">
            <v>924</v>
          </cell>
          <cell r="AK119">
            <v>924</v>
          </cell>
          <cell r="AM119" t="str">
            <v>ALI_12_SEG_4</v>
          </cell>
          <cell r="AN119" t="str">
            <v>ALI_12_SEG_4_VAL_17495089.92</v>
          </cell>
          <cell r="AO119">
            <v>3</v>
          </cell>
          <cell r="AP119">
            <v>16033103.279999999</v>
          </cell>
          <cell r="AQ119" t="b">
            <v>0</v>
          </cell>
          <cell r="AR119" t="str">
            <v/>
          </cell>
          <cell r="AS119" t="str">
            <v/>
          </cell>
          <cell r="AT119" t="str">
            <v>ALI_12_SEG_4_</v>
          </cell>
          <cell r="AU119">
            <v>1</v>
          </cell>
          <cell r="AV119" t="str">
            <v>No Seleccionada</v>
          </cell>
        </row>
        <row r="120">
          <cell r="A120" t="b">
            <v>0</v>
          </cell>
          <cell r="B120" t="str">
            <v>5to_Evento_973_V2_AAA_17512920.xlsm</v>
          </cell>
          <cell r="C120">
            <v>12</v>
          </cell>
          <cell r="D120">
            <v>2087</v>
          </cell>
          <cell r="E120" t="str">
            <v>AAA Alimentando A Bogotá 2020 UT</v>
          </cell>
          <cell r="F120">
            <v>170</v>
          </cell>
          <cell r="G120" t="str">
            <v>BEBIDAS LÁCTEAS</v>
          </cell>
          <cell r="H120" t="str">
            <v>12 : Bebida láctea fermentada pasteurizada sabores a maracuyá, mango, mora, melocotón, fresa y/o sorbete con sabores a maracuyá, mango, melocotón, fresa y mora. Adicionada con Hierro aminoquelado</v>
          </cell>
          <cell r="I120">
            <v>5</v>
          </cell>
          <cell r="J120" t="str">
            <v>Sitio 1 : CARRERA 127#22G-18 INT 4 - Sitio 2 : SIBERIA KM 7.5 CELTA, LOTE 159 - Sitio 3 : CARRERA 68B #10A-18 - Sitio 4 : CALLE 24F#101B-15 - Sitio 5 : CARRERA 65B#10A-87 - Sitio 6 : AUTO MEDE KM 1,5 P INDUS FLORIDA BOD 23 - Sitio 7 : CARRERA 71 A BIS # 63D-38 -</v>
          </cell>
          <cell r="K120">
            <v>44835</v>
          </cell>
          <cell r="L120">
            <v>6237</v>
          </cell>
          <cell r="M120">
            <v>7940</v>
          </cell>
          <cell r="N120">
            <v>3749</v>
          </cell>
          <cell r="O120">
            <v>407</v>
          </cell>
          <cell r="P120">
            <v>924</v>
          </cell>
          <cell r="Q120">
            <v>0.03</v>
          </cell>
          <cell r="R120">
            <v>896.28</v>
          </cell>
          <cell r="S120">
            <v>924</v>
          </cell>
          <cell r="T120">
            <v>0.03</v>
          </cell>
          <cell r="U120">
            <v>896.28</v>
          </cell>
          <cell r="V120">
            <v>924</v>
          </cell>
          <cell r="W120">
            <v>0.03</v>
          </cell>
          <cell r="X120">
            <v>896.28</v>
          </cell>
          <cell r="Y120">
            <v>924</v>
          </cell>
          <cell r="Z120">
            <v>0.03</v>
          </cell>
          <cell r="AA120">
            <v>896.28</v>
          </cell>
          <cell r="AB120">
            <v>16431501.239999998</v>
          </cell>
          <cell r="AC120" t="str">
            <v>Registro Valido</v>
          </cell>
          <cell r="AD120">
            <v>924</v>
          </cell>
          <cell r="AE120">
            <v>924</v>
          </cell>
          <cell r="AF120">
            <v>924</v>
          </cell>
          <cell r="AG120">
            <v>924</v>
          </cell>
          <cell r="AH120">
            <v>924</v>
          </cell>
          <cell r="AI120">
            <v>924</v>
          </cell>
          <cell r="AJ120">
            <v>924</v>
          </cell>
          <cell r="AK120">
            <v>924</v>
          </cell>
          <cell r="AM120" t="str">
            <v>ALI_12_SEG_5</v>
          </cell>
          <cell r="AN120" t="str">
            <v>ALI_12_SEG_5_VAL_16431501.24</v>
          </cell>
          <cell r="AO120">
            <v>3</v>
          </cell>
          <cell r="AP120">
            <v>14870692.559999999</v>
          </cell>
          <cell r="AQ120" t="b">
            <v>0</v>
          </cell>
          <cell r="AR120" t="str">
            <v/>
          </cell>
          <cell r="AS120" t="str">
            <v/>
          </cell>
          <cell r="AT120" t="str">
            <v>ALI_12_SEG_5_</v>
          </cell>
          <cell r="AU120">
            <v>1</v>
          </cell>
          <cell r="AV120" t="str">
            <v>No Seleccionada</v>
          </cell>
        </row>
        <row r="121">
          <cell r="A121" t="b">
            <v>0</v>
          </cell>
          <cell r="B121" t="str">
            <v>5to_Evento_973_V2_AAA_17512920.xlsm</v>
          </cell>
          <cell r="C121">
            <v>12</v>
          </cell>
          <cell r="D121">
            <v>2087</v>
          </cell>
          <cell r="E121" t="str">
            <v>AAA Alimentando A Bogotá 2020 UT</v>
          </cell>
          <cell r="F121">
            <v>171</v>
          </cell>
          <cell r="G121" t="str">
            <v>BEBIDAS LÁCTEAS</v>
          </cell>
          <cell r="H121" t="str">
            <v>12 : Bebida láctea fermentada pasteurizada sabores a maracuyá, mango, mora, melocotón, fresa y/o sorbete con sabores a maracuyá, mango, melocotón, fresa y mora. Adicionada con Hierro aminoquelado</v>
          </cell>
          <cell r="I121">
            <v>6</v>
          </cell>
          <cell r="J121" t="str">
            <v>Sitio 1 : CARRERA 127#22G-18 INT 4 - Sitio 2 : SIBERIA KM 7.5 CELTA, LOTE 159 - Sitio 3 : CARRERA 68B #10A-18 - Sitio 4 : CALLE 24F#101B-15 - Sitio 5 : CARRERA 65B#10A-87 - Sitio 6 : AUTO MEDE KM 1,5 P INDUS FLORIDA BOD 23 - Sitio 7 : CARRERA 71 A BIS # 63D-38 -</v>
          </cell>
          <cell r="K121">
            <v>44835</v>
          </cell>
          <cell r="L121">
            <v>6750</v>
          </cell>
          <cell r="M121">
            <v>8594</v>
          </cell>
          <cell r="N121">
            <v>4057</v>
          </cell>
          <cell r="O121">
            <v>441</v>
          </cell>
          <cell r="P121">
            <v>924</v>
          </cell>
          <cell r="Q121">
            <v>0.03</v>
          </cell>
          <cell r="R121">
            <v>896.28</v>
          </cell>
          <cell r="S121">
            <v>924</v>
          </cell>
          <cell r="T121">
            <v>0.03</v>
          </cell>
          <cell r="U121">
            <v>896.28</v>
          </cell>
          <cell r="V121">
            <v>924</v>
          </cell>
          <cell r="W121">
            <v>0.03</v>
          </cell>
          <cell r="X121">
            <v>896.28</v>
          </cell>
          <cell r="Y121">
            <v>924</v>
          </cell>
          <cell r="Z121">
            <v>0.03</v>
          </cell>
          <cell r="AA121">
            <v>896.28</v>
          </cell>
          <cell r="AB121">
            <v>17783987.760000002</v>
          </cell>
          <cell r="AC121" t="str">
            <v>Registro Valido</v>
          </cell>
          <cell r="AD121">
            <v>924</v>
          </cell>
          <cell r="AE121">
            <v>924</v>
          </cell>
          <cell r="AF121">
            <v>924</v>
          </cell>
          <cell r="AG121">
            <v>924</v>
          </cell>
          <cell r="AH121">
            <v>924</v>
          </cell>
          <cell r="AI121">
            <v>924</v>
          </cell>
          <cell r="AJ121">
            <v>924</v>
          </cell>
          <cell r="AK121">
            <v>924</v>
          </cell>
          <cell r="AM121" t="str">
            <v>ALI_12_SEG_6</v>
          </cell>
          <cell r="AN121" t="str">
            <v>ALI_12_SEG_6_VAL_17783987.76</v>
          </cell>
          <cell r="AO121">
            <v>3</v>
          </cell>
          <cell r="AP121">
            <v>16220594.07</v>
          </cell>
          <cell r="AQ121" t="b">
            <v>0</v>
          </cell>
          <cell r="AR121" t="str">
            <v/>
          </cell>
          <cell r="AS121" t="str">
            <v/>
          </cell>
          <cell r="AT121" t="str">
            <v>ALI_12_SEG_6_</v>
          </cell>
          <cell r="AU121">
            <v>1</v>
          </cell>
          <cell r="AV121" t="str">
            <v>No Seleccionada</v>
          </cell>
        </row>
        <row r="122">
          <cell r="A122" t="b">
            <v>0</v>
          </cell>
          <cell r="B122" t="str">
            <v>5to_Evento_973_V2_AAA_17512920.xlsm</v>
          </cell>
          <cell r="C122">
            <v>12</v>
          </cell>
          <cell r="D122">
            <v>2087</v>
          </cell>
          <cell r="E122" t="str">
            <v>AAA Alimentando A Bogotá 2020 UT</v>
          </cell>
          <cell r="F122">
            <v>172</v>
          </cell>
          <cell r="G122" t="str">
            <v>BEBIDAS LÁCTEAS</v>
          </cell>
          <cell r="H122" t="str">
            <v>12 : Bebida láctea fermentada pasteurizada sabores a maracuyá, mango, mora, melocotón, fresa y/o sorbete con sabores a maracuyá, mango, melocotón, fresa y mora. Adicionada con Hierro aminoquelado</v>
          </cell>
          <cell r="I122">
            <v>7</v>
          </cell>
          <cell r="J122" t="str">
            <v>Sitio 1 : CARRERA 127#22G-18 INT 4 - Sitio 2 : SIBERIA KM 7.5 CELTA, LOTE 159 - Sitio 3 : CARRERA 68B #10A-18 - Sitio 4 : CALLE 24F#101B-15 - Sitio 5 : CARRERA 65B#10A-87 - Sitio 6 : AUTO MEDE KM 1,5 P INDUS FLORIDA BOD 23 - Sitio 7 : CARRERA 71 A BIS # 63D-38 -</v>
          </cell>
          <cell r="K122">
            <v>44835</v>
          </cell>
          <cell r="L122">
            <v>6894</v>
          </cell>
          <cell r="M122">
            <v>8776</v>
          </cell>
          <cell r="N122">
            <v>4144</v>
          </cell>
          <cell r="O122">
            <v>450</v>
          </cell>
          <cell r="P122">
            <v>924</v>
          </cell>
          <cell r="Q122">
            <v>0.03</v>
          </cell>
          <cell r="R122">
            <v>896.28</v>
          </cell>
          <cell r="S122">
            <v>924</v>
          </cell>
          <cell r="T122">
            <v>0.03</v>
          </cell>
          <cell r="U122">
            <v>896.28</v>
          </cell>
          <cell r="V122">
            <v>924</v>
          </cell>
          <cell r="W122">
            <v>0.03</v>
          </cell>
          <cell r="X122">
            <v>896.28</v>
          </cell>
          <cell r="Y122">
            <v>924</v>
          </cell>
          <cell r="Z122">
            <v>0.03</v>
          </cell>
          <cell r="AA122">
            <v>896.28</v>
          </cell>
          <cell r="AB122">
            <v>18162217.919999998</v>
          </cell>
          <cell r="AC122" t="str">
            <v>Registro Valido</v>
          </cell>
          <cell r="AD122">
            <v>924</v>
          </cell>
          <cell r="AE122">
            <v>924</v>
          </cell>
          <cell r="AF122">
            <v>924</v>
          </cell>
          <cell r="AG122">
            <v>924</v>
          </cell>
          <cell r="AH122">
            <v>924</v>
          </cell>
          <cell r="AI122">
            <v>924</v>
          </cell>
          <cell r="AJ122">
            <v>924</v>
          </cell>
          <cell r="AK122">
            <v>924</v>
          </cell>
          <cell r="AM122" t="str">
            <v>ALI_12_SEG_7</v>
          </cell>
          <cell r="AN122" t="str">
            <v>ALI_12_SEG_7_VAL_18162217.92</v>
          </cell>
          <cell r="AO122">
            <v>3</v>
          </cell>
          <cell r="AP122">
            <v>16639599.060000001</v>
          </cell>
          <cell r="AQ122" t="b">
            <v>0</v>
          </cell>
          <cell r="AR122" t="str">
            <v/>
          </cell>
          <cell r="AS122" t="str">
            <v/>
          </cell>
          <cell r="AT122" t="str">
            <v>ALI_12_SEG_7_</v>
          </cell>
          <cell r="AU122">
            <v>1</v>
          </cell>
          <cell r="AV122" t="str">
            <v>No Seleccionada</v>
          </cell>
        </row>
        <row r="123">
          <cell r="A123" t="b">
            <v>0</v>
          </cell>
          <cell r="B123" t="str">
            <v>5to_Evento_973_V2_AAA_17512920.xlsm</v>
          </cell>
          <cell r="C123">
            <v>12</v>
          </cell>
          <cell r="D123">
            <v>2087</v>
          </cell>
          <cell r="E123" t="str">
            <v>AAA Alimentando A Bogotá 2020 UT</v>
          </cell>
          <cell r="F123">
            <v>173</v>
          </cell>
          <cell r="G123" t="str">
            <v>BEBIDAS LÁCTEAS</v>
          </cell>
          <cell r="H123" t="str">
            <v>12 : Bebida láctea fermentada pasteurizada sabores a maracuyá, mango, mora, melocotón, fresa y/o sorbete con sabores a maracuyá, mango, melocotón, fresa y mora. Adicionada con Hierro aminoquelado</v>
          </cell>
          <cell r="I123">
            <v>8</v>
          </cell>
          <cell r="J123" t="str">
            <v>Sitio 1 : CARRERA 127#22G-18 INT 4 - Sitio 2 : SIBERIA KM 7.5 CELTA, LOTE 159 - Sitio 3 : CARRERA 68B #10A-18 - Sitio 4 : CALLE 24F#101B-15 - Sitio 5 : CARRERA 65B#10A-87 - Sitio 6 : AUTO MEDE KM 1,5 P INDUS FLORIDA BOD 23 - Sitio 7 : CARRERA 71 A BIS # 63D-38 -</v>
          </cell>
          <cell r="K123">
            <v>44835</v>
          </cell>
          <cell r="L123">
            <v>6654</v>
          </cell>
          <cell r="M123">
            <v>8470</v>
          </cell>
          <cell r="N123">
            <v>4000</v>
          </cell>
          <cell r="O123">
            <v>435</v>
          </cell>
          <cell r="P123">
            <v>924</v>
          </cell>
          <cell r="Q123">
            <v>0.03</v>
          </cell>
          <cell r="R123">
            <v>896.28</v>
          </cell>
          <cell r="S123">
            <v>924</v>
          </cell>
          <cell r="T123">
            <v>0.03</v>
          </cell>
          <cell r="U123">
            <v>896.28</v>
          </cell>
          <cell r="V123">
            <v>924</v>
          </cell>
          <cell r="W123">
            <v>0.03</v>
          </cell>
          <cell r="X123">
            <v>896.28</v>
          </cell>
          <cell r="Y123">
            <v>924</v>
          </cell>
          <cell r="Z123">
            <v>0.03</v>
          </cell>
          <cell r="AA123">
            <v>896.28</v>
          </cell>
          <cell r="AB123">
            <v>17530340.52</v>
          </cell>
          <cell r="AC123" t="str">
            <v>Registro Valido</v>
          </cell>
          <cell r="AD123">
            <v>924</v>
          </cell>
          <cell r="AE123">
            <v>924</v>
          </cell>
          <cell r="AF123">
            <v>924</v>
          </cell>
          <cell r="AG123">
            <v>924</v>
          </cell>
          <cell r="AH123">
            <v>924</v>
          </cell>
          <cell r="AI123">
            <v>924</v>
          </cell>
          <cell r="AJ123">
            <v>924</v>
          </cell>
          <cell r="AK123">
            <v>924</v>
          </cell>
          <cell r="AM123" t="str">
            <v>ALI_12_SEG_8</v>
          </cell>
          <cell r="AN123" t="str">
            <v>ALI_12_SEG_8_VAL_17530340.52</v>
          </cell>
          <cell r="AO123">
            <v>3</v>
          </cell>
          <cell r="AP123">
            <v>16024573.32</v>
          </cell>
          <cell r="AQ123" t="b">
            <v>0</v>
          </cell>
          <cell r="AR123" t="str">
            <v/>
          </cell>
          <cell r="AS123" t="str">
            <v/>
          </cell>
          <cell r="AT123" t="str">
            <v>ALI_12_SEG_8_</v>
          </cell>
          <cell r="AU123">
            <v>1</v>
          </cell>
          <cell r="AV123" t="str">
            <v>No Seleccionada</v>
          </cell>
        </row>
        <row r="124">
          <cell r="A124" t="b">
            <v>0</v>
          </cell>
          <cell r="B124" t="str">
            <v>5to_Evento_973_V2_AAA_17512920.xlsm</v>
          </cell>
          <cell r="C124">
            <v>12</v>
          </cell>
          <cell r="D124">
            <v>2087</v>
          </cell>
          <cell r="E124" t="str">
            <v>AAA Alimentando A Bogotá 2020 UT</v>
          </cell>
          <cell r="F124">
            <v>174</v>
          </cell>
          <cell r="G124" t="str">
            <v>BEBIDAS LÁCTEAS</v>
          </cell>
          <cell r="H124" t="str">
            <v>12 : Bebida láctea fermentada pasteurizada sabores a maracuyá, mango, mora, melocotón, fresa y/o sorbete con sabores a maracuyá, mango, melocotón, fresa y mora. Adicionada con Hierro aminoquelado</v>
          </cell>
          <cell r="I124">
            <v>9</v>
          </cell>
          <cell r="J124" t="str">
            <v>Sitio 1 : CARRERA 127#22G-18 INT 4 - Sitio 2 : SIBERIA KM 7.5 CELTA, LOTE 159 - Sitio 3 : CARRERA 68B #10A-18 - Sitio 4 : CALLE 24F#101B-15 - Sitio 5 : CARRERA 65B#10A-87 - Sitio 6 : AUTO MEDE KM 1,5 P INDUS FLORIDA BOD 23 - Sitio 7 : CARRERA 71 A BIS # 63D-38 -</v>
          </cell>
          <cell r="K124">
            <v>44835</v>
          </cell>
          <cell r="L124">
            <v>6724</v>
          </cell>
          <cell r="M124">
            <v>8560</v>
          </cell>
          <cell r="N124">
            <v>4041</v>
          </cell>
          <cell r="O124">
            <v>439</v>
          </cell>
          <cell r="P124">
            <v>924</v>
          </cell>
          <cell r="Q124">
            <v>0.03</v>
          </cell>
          <cell r="R124">
            <v>896.28</v>
          </cell>
          <cell r="S124">
            <v>924</v>
          </cell>
          <cell r="T124">
            <v>0.03</v>
          </cell>
          <cell r="U124">
            <v>896.28</v>
          </cell>
          <cell r="V124">
            <v>924</v>
          </cell>
          <cell r="W124">
            <v>0.03</v>
          </cell>
          <cell r="X124">
            <v>896.28</v>
          </cell>
          <cell r="Y124">
            <v>924</v>
          </cell>
          <cell r="Z124">
            <v>0.03</v>
          </cell>
          <cell r="AA124">
            <v>896.28</v>
          </cell>
          <cell r="AB124">
            <v>17714077.920000002</v>
          </cell>
          <cell r="AC124" t="str">
            <v>Registro Valido</v>
          </cell>
          <cell r="AD124">
            <v>924</v>
          </cell>
          <cell r="AE124">
            <v>924</v>
          </cell>
          <cell r="AF124">
            <v>924</v>
          </cell>
          <cell r="AG124">
            <v>924</v>
          </cell>
          <cell r="AH124">
            <v>924</v>
          </cell>
          <cell r="AI124">
            <v>924</v>
          </cell>
          <cell r="AJ124">
            <v>924</v>
          </cell>
          <cell r="AK124">
            <v>924</v>
          </cell>
          <cell r="AM124" t="str">
            <v>ALI_12_SEG_9</v>
          </cell>
          <cell r="AN124" t="str">
            <v>ALI_12_SEG_9_VAL_17714077.92</v>
          </cell>
          <cell r="AO124">
            <v>3</v>
          </cell>
          <cell r="AP124">
            <v>16210969.5</v>
          </cell>
          <cell r="AQ124" t="b">
            <v>0</v>
          </cell>
          <cell r="AR124" t="str">
            <v/>
          </cell>
          <cell r="AS124" t="str">
            <v/>
          </cell>
          <cell r="AT124" t="str">
            <v>ALI_12_SEG_9_</v>
          </cell>
          <cell r="AU124">
            <v>1</v>
          </cell>
          <cell r="AV124" t="str">
            <v>No Seleccionada</v>
          </cell>
        </row>
        <row r="125">
          <cell r="A125" t="str">
            <v>ALI_12_SEG_10</v>
          </cell>
          <cell r="B125" t="str">
            <v>5to_Evento_973_V2_AAA_17512920.xlsm</v>
          </cell>
          <cell r="C125">
            <v>12</v>
          </cell>
          <cell r="D125">
            <v>2087</v>
          </cell>
          <cell r="E125" t="str">
            <v>AAA Alimentando A Bogotá 2020 UT</v>
          </cell>
          <cell r="F125">
            <v>175</v>
          </cell>
          <cell r="G125" t="str">
            <v>BEBIDAS LÁCTEAS</v>
          </cell>
          <cell r="H125" t="str">
            <v>12 : Bebida láctea fermentada pasteurizada sabores a maracuyá, mango, mora, melocotón, fresa y/o sorbete con sabores a maracuyá, mango, melocotón, fresa y mora. Adicionada con Hierro aminoquelado</v>
          </cell>
          <cell r="I125">
            <v>10</v>
          </cell>
          <cell r="J125" t="str">
            <v>Sitio 1 : CARRERA 127#22G-18 INT 4 - Sitio 2 : SIBERIA KM 7.5 CELTA, LOTE 159 - Sitio 3 : CARRERA 68B #10A-18 - Sitio 4 : CALLE 24F#101B-15 - Sitio 5 : CARRERA 65B#10A-87 - Sitio 6 : AUTO MEDE KM 1,5 P INDUS FLORIDA BOD 23 - Sitio 7 : CARRERA 71 A BIS # 63D-38 -</v>
          </cell>
          <cell r="K125">
            <v>44835</v>
          </cell>
          <cell r="L125">
            <v>6734</v>
          </cell>
          <cell r="M125">
            <v>8574</v>
          </cell>
          <cell r="N125">
            <v>4048</v>
          </cell>
          <cell r="O125">
            <v>440</v>
          </cell>
          <cell r="P125">
            <v>924</v>
          </cell>
          <cell r="Q125">
            <v>0.02</v>
          </cell>
          <cell r="R125">
            <v>905.52</v>
          </cell>
          <cell r="S125">
            <v>924</v>
          </cell>
          <cell r="T125">
            <v>0.02</v>
          </cell>
          <cell r="U125">
            <v>905.52</v>
          </cell>
          <cell r="V125">
            <v>924</v>
          </cell>
          <cell r="W125">
            <v>0.02</v>
          </cell>
          <cell r="X125">
            <v>905.52</v>
          </cell>
          <cell r="Y125">
            <v>924</v>
          </cell>
          <cell r="Z125">
            <v>0.02</v>
          </cell>
          <cell r="AA125">
            <v>905.52</v>
          </cell>
          <cell r="AB125">
            <v>17925673.920000002</v>
          </cell>
          <cell r="AC125" t="str">
            <v>Registro Valido</v>
          </cell>
          <cell r="AD125">
            <v>924</v>
          </cell>
          <cell r="AE125">
            <v>924</v>
          </cell>
          <cell r="AF125">
            <v>924</v>
          </cell>
          <cell r="AG125">
            <v>924</v>
          </cell>
          <cell r="AH125">
            <v>924</v>
          </cell>
          <cell r="AI125">
            <v>924</v>
          </cell>
          <cell r="AJ125">
            <v>924</v>
          </cell>
          <cell r="AK125">
            <v>924</v>
          </cell>
          <cell r="AM125" t="str">
            <v>ALI_12_SEG_10</v>
          </cell>
          <cell r="AN125" t="str">
            <v>ALI_12_SEG_10_VAL_17925673.92</v>
          </cell>
          <cell r="AO125">
            <v>2</v>
          </cell>
          <cell r="AP125">
            <v>17925673.920000002</v>
          </cell>
          <cell r="AQ125" t="b">
            <v>1</v>
          </cell>
          <cell r="AR125" t="str">
            <v/>
          </cell>
          <cell r="AS125" t="str">
            <v>X</v>
          </cell>
          <cell r="AT125" t="str">
            <v>ALI_12_SEG_10_X</v>
          </cell>
          <cell r="AU125">
            <v>1</v>
          </cell>
          <cell r="AV125" t="str">
            <v>Cotizacion Seleccionada</v>
          </cell>
        </row>
        <row r="126">
          <cell r="A126" t="str">
            <v>ALI_12_SEG_11</v>
          </cell>
          <cell r="B126" t="str">
            <v>5to_Evento_973_V2_AAA_17512920.xlsm</v>
          </cell>
          <cell r="C126">
            <v>12</v>
          </cell>
          <cell r="D126">
            <v>2087</v>
          </cell>
          <cell r="E126" t="str">
            <v>AAA Alimentando A Bogotá 2020 UT</v>
          </cell>
          <cell r="F126">
            <v>176</v>
          </cell>
          <cell r="G126" t="str">
            <v>BEBIDAS LÁCTEAS</v>
          </cell>
          <cell r="H126" t="str">
            <v>12 : Bebida láctea fermentada pasteurizada sabores a maracuyá, mango, mora, melocotón, fresa y/o sorbete con sabores a maracuyá, mango, melocotón, fresa y mora. Adicionada con Hierro aminoquelado</v>
          </cell>
          <cell r="I126">
            <v>11</v>
          </cell>
          <cell r="J126" t="str">
            <v>Sitio 1 : CARRERA 127#22G-18 INT 4 - Sitio 2 : SIBERIA KM 7.5 CELTA, LOTE 159 - Sitio 3 : CARRERA 68B #10A-18 - Sitio 4 : CALLE 24F#101B-15 - Sitio 5 : CARRERA 65B#10A-87 - Sitio 6 : AUTO MEDE KM 1,5 P INDUS FLORIDA BOD 23 - Sitio 7 : CARRERA 71 A BIS # 63D-38 -</v>
          </cell>
          <cell r="K126">
            <v>44835</v>
          </cell>
          <cell r="L126">
            <v>6632</v>
          </cell>
          <cell r="M126">
            <v>8443</v>
          </cell>
          <cell r="N126">
            <v>3986</v>
          </cell>
          <cell r="O126">
            <v>433</v>
          </cell>
          <cell r="P126">
            <v>924</v>
          </cell>
          <cell r="Q126">
            <v>0.02</v>
          </cell>
          <cell r="R126">
            <v>905.52</v>
          </cell>
          <cell r="S126">
            <v>924</v>
          </cell>
          <cell r="T126">
            <v>0.02</v>
          </cell>
          <cell r="U126">
            <v>905.52</v>
          </cell>
          <cell r="V126">
            <v>924</v>
          </cell>
          <cell r="W126">
            <v>0.02</v>
          </cell>
          <cell r="X126">
            <v>905.52</v>
          </cell>
          <cell r="Y126">
            <v>924</v>
          </cell>
          <cell r="Z126">
            <v>0.02</v>
          </cell>
          <cell r="AA126">
            <v>905.52</v>
          </cell>
          <cell r="AB126">
            <v>17652206.879999999</v>
          </cell>
          <cell r="AC126" t="str">
            <v>Registro Valido</v>
          </cell>
          <cell r="AD126">
            <v>924</v>
          </cell>
          <cell r="AE126">
            <v>924</v>
          </cell>
          <cell r="AF126">
            <v>924</v>
          </cell>
          <cell r="AG126">
            <v>924</v>
          </cell>
          <cell r="AH126">
            <v>924</v>
          </cell>
          <cell r="AI126">
            <v>924</v>
          </cell>
          <cell r="AJ126">
            <v>924</v>
          </cell>
          <cell r="AK126">
            <v>924</v>
          </cell>
          <cell r="AM126" t="str">
            <v>ALI_12_SEG_11</v>
          </cell>
          <cell r="AN126" t="str">
            <v>ALI_12_SEG_11_VAL_17652206.88</v>
          </cell>
          <cell r="AO126">
            <v>2</v>
          </cell>
          <cell r="AP126">
            <v>17652206.879999999</v>
          </cell>
          <cell r="AQ126" t="b">
            <v>1</v>
          </cell>
          <cell r="AR126" t="str">
            <v/>
          </cell>
          <cell r="AS126" t="str">
            <v>X</v>
          </cell>
          <cell r="AT126" t="str">
            <v>ALI_12_SEG_11_X</v>
          </cell>
          <cell r="AU126">
            <v>1</v>
          </cell>
          <cell r="AV126" t="str">
            <v>Cotizacion Seleccionada</v>
          </cell>
        </row>
        <row r="127">
          <cell r="A127" t="str">
            <v>ALI_12_SEG_12</v>
          </cell>
          <cell r="B127" t="str">
            <v>5to_Evento_973_V2_AAA_17512920.xlsm</v>
          </cell>
          <cell r="C127">
            <v>12</v>
          </cell>
          <cell r="D127">
            <v>2087</v>
          </cell>
          <cell r="E127" t="str">
            <v>AAA Alimentando A Bogotá 2020 UT</v>
          </cell>
          <cell r="F127">
            <v>177</v>
          </cell>
          <cell r="G127" t="str">
            <v>BEBIDAS LÁCTEAS</v>
          </cell>
          <cell r="H127" t="str">
            <v>12 : Bebida láctea fermentada pasteurizada sabores a maracuyá, mango, mora, melocotón, fresa y/o sorbete con sabores a maracuyá, mango, melocotón, fresa y mora. Adicionada con Hierro aminoquelado</v>
          </cell>
          <cell r="I127">
            <v>12</v>
          </cell>
          <cell r="J127" t="str">
            <v>Sitio 1 : CARRERA 127#22G-18 INT 4 - Sitio 2 : SIBERIA KM 7.5 CELTA, LOTE 159 - Sitio 3 : CARRERA 68B #10A-18 - Sitio 4 : CALLE 24F#101B-15 - Sitio 5 : CARRERA 65B#10A-87 - Sitio 6 : AUTO MEDE KM 1,5 P INDUS FLORIDA BOD 23 - Sitio 7 : CARRERA 71 A BIS # 63D-38 -</v>
          </cell>
          <cell r="K127">
            <v>44835</v>
          </cell>
          <cell r="L127">
            <v>6019</v>
          </cell>
          <cell r="M127">
            <v>7662</v>
          </cell>
          <cell r="N127">
            <v>3618</v>
          </cell>
          <cell r="O127">
            <v>393</v>
          </cell>
          <cell r="P127">
            <v>924</v>
          </cell>
          <cell r="Q127">
            <v>0.02</v>
          </cell>
          <cell r="R127">
            <v>905.52</v>
          </cell>
          <cell r="S127">
            <v>924</v>
          </cell>
          <cell r="T127">
            <v>0.02</v>
          </cell>
          <cell r="U127">
            <v>905.52</v>
          </cell>
          <cell r="V127">
            <v>924</v>
          </cell>
          <cell r="W127">
            <v>0.02</v>
          </cell>
          <cell r="X127">
            <v>905.52</v>
          </cell>
          <cell r="Y127">
            <v>924</v>
          </cell>
          <cell r="Z127">
            <v>0.02</v>
          </cell>
          <cell r="AA127">
            <v>905.52</v>
          </cell>
          <cell r="AB127">
            <v>16020459.84</v>
          </cell>
          <cell r="AC127" t="str">
            <v>Registro Valido</v>
          </cell>
          <cell r="AD127">
            <v>924</v>
          </cell>
          <cell r="AE127">
            <v>924</v>
          </cell>
          <cell r="AF127">
            <v>924</v>
          </cell>
          <cell r="AG127">
            <v>924</v>
          </cell>
          <cell r="AH127">
            <v>924</v>
          </cell>
          <cell r="AI127">
            <v>924</v>
          </cell>
          <cell r="AJ127">
            <v>924</v>
          </cell>
          <cell r="AK127">
            <v>924</v>
          </cell>
          <cell r="AM127" t="str">
            <v>ALI_12_SEG_12</v>
          </cell>
          <cell r="AN127" t="str">
            <v>ALI_12_SEG_12_VAL_16020459.84</v>
          </cell>
          <cell r="AO127">
            <v>2</v>
          </cell>
          <cell r="AP127">
            <v>16020459.84</v>
          </cell>
          <cell r="AQ127" t="b">
            <v>1</v>
          </cell>
          <cell r="AR127" t="str">
            <v/>
          </cell>
          <cell r="AS127" t="str">
            <v>X</v>
          </cell>
          <cell r="AT127" t="str">
            <v>ALI_12_SEG_12_X</v>
          </cell>
          <cell r="AU127">
            <v>1</v>
          </cell>
          <cell r="AV127" t="str">
            <v>Cotizacion Seleccionada</v>
          </cell>
        </row>
        <row r="128">
          <cell r="A128" t="str">
            <v>ALI_12_SEG_13</v>
          </cell>
          <cell r="B128" t="str">
            <v>5to_Evento_973_V2_AAA_17512920.xlsm</v>
          </cell>
          <cell r="C128">
            <v>12</v>
          </cell>
          <cell r="D128">
            <v>2087</v>
          </cell>
          <cell r="E128" t="str">
            <v>AAA Alimentando A Bogotá 2020 UT</v>
          </cell>
          <cell r="F128">
            <v>178</v>
          </cell>
          <cell r="G128" t="str">
            <v>BEBIDAS LÁCTEAS</v>
          </cell>
          <cell r="H128" t="str">
            <v>12 : Bebida láctea fermentada pasteurizada sabores a maracuyá, mango, mora, melocotón, fresa y/o sorbete con sabores a maracuyá, mango, melocotón, fresa y mora. Adicionada con Hierro aminoquelado</v>
          </cell>
          <cell r="I128">
            <v>13</v>
          </cell>
          <cell r="J128" t="str">
            <v>Sitio 1 : CARRERA 127#22G-18 INT 4 - Sitio 2 : SIBERIA KM 7.5 CELTA, LOTE 159 - Sitio 3 : CARRERA 68B #10A-18 - Sitio 4 : CALLE 24F#101B-15 - Sitio 5 : CARRERA 65B#10A-87 - Sitio 6 : AUTO MEDE KM 1,5 P INDUS FLORIDA BOD 23 - Sitio 7 : CARRERA 71 A BIS # 63D-38 -</v>
          </cell>
          <cell r="K128">
            <v>44835</v>
          </cell>
          <cell r="L128">
            <v>6391</v>
          </cell>
          <cell r="M128">
            <v>8136</v>
          </cell>
          <cell r="N128">
            <v>3841</v>
          </cell>
          <cell r="O128">
            <v>417</v>
          </cell>
          <cell r="P128">
            <v>924</v>
          </cell>
          <cell r="Q128">
            <v>0.02</v>
          </cell>
          <cell r="R128">
            <v>905.52</v>
          </cell>
          <cell r="S128">
            <v>924</v>
          </cell>
          <cell r="T128">
            <v>0.02</v>
          </cell>
          <cell r="U128">
            <v>905.52</v>
          </cell>
          <cell r="V128">
            <v>924</v>
          </cell>
          <cell r="W128">
            <v>0.02</v>
          </cell>
          <cell r="X128">
            <v>905.52</v>
          </cell>
          <cell r="Y128">
            <v>924</v>
          </cell>
          <cell r="Z128">
            <v>0.02</v>
          </cell>
          <cell r="AA128">
            <v>905.52</v>
          </cell>
          <cell r="AB128">
            <v>17010193.199999999</v>
          </cell>
          <cell r="AC128" t="str">
            <v>Registro Valido</v>
          </cell>
          <cell r="AD128">
            <v>924</v>
          </cell>
          <cell r="AE128">
            <v>924</v>
          </cell>
          <cell r="AF128">
            <v>924</v>
          </cell>
          <cell r="AG128">
            <v>924</v>
          </cell>
          <cell r="AH128">
            <v>924</v>
          </cell>
          <cell r="AI128">
            <v>924</v>
          </cell>
          <cell r="AJ128">
            <v>924</v>
          </cell>
          <cell r="AK128">
            <v>924</v>
          </cell>
          <cell r="AM128" t="str">
            <v>ALI_12_SEG_13</v>
          </cell>
          <cell r="AN128" t="str">
            <v>ALI_12_SEG_13_VAL_17010193.2</v>
          </cell>
          <cell r="AO128">
            <v>2</v>
          </cell>
          <cell r="AP128">
            <v>17010193.199999999</v>
          </cell>
          <cell r="AQ128" t="b">
            <v>1</v>
          </cell>
          <cell r="AR128" t="str">
            <v/>
          </cell>
          <cell r="AS128" t="str">
            <v>X</v>
          </cell>
          <cell r="AT128" t="str">
            <v>ALI_12_SEG_13_X</v>
          </cell>
          <cell r="AU128">
            <v>1</v>
          </cell>
          <cell r="AV128" t="str">
            <v>Cotizacion Seleccionada</v>
          </cell>
        </row>
        <row r="129">
          <cell r="A129" t="str">
            <v>ALI_12_SEG_14</v>
          </cell>
          <cell r="B129" t="str">
            <v>5to_Evento_973_V2_AAA_17512920.xlsm</v>
          </cell>
          <cell r="C129">
            <v>12</v>
          </cell>
          <cell r="D129">
            <v>2087</v>
          </cell>
          <cell r="E129" t="str">
            <v>AAA Alimentando A Bogotá 2020 UT</v>
          </cell>
          <cell r="F129">
            <v>179</v>
          </cell>
          <cell r="G129" t="str">
            <v>BEBIDAS LÁCTEAS</v>
          </cell>
          <cell r="H129" t="str">
            <v>12 : Bebida láctea fermentada pasteurizada sabores a maracuyá, mango, mora, melocotón, fresa y/o sorbete con sabores a maracuyá, mango, melocotón, fresa y mora. Adicionada con Hierro aminoquelado</v>
          </cell>
          <cell r="I129">
            <v>14</v>
          </cell>
          <cell r="J129" t="str">
            <v>Sitio 1 : CARRERA 127#22G-18 INT 4 - Sitio 2 : SIBERIA KM 7.5 CELTA, LOTE 159 - Sitio 3 : CARRERA 68B #10A-18 - Sitio 4 : CALLE 24F#101B-15 - Sitio 5 : CARRERA 65B#10A-87 - Sitio 6 : AUTO MEDE KM 1,5 P INDUS FLORIDA BOD 23 - Sitio 7 : CARRERA 71 A BIS # 63D-38 -</v>
          </cell>
          <cell r="K129">
            <v>44835</v>
          </cell>
          <cell r="L129">
            <v>6333</v>
          </cell>
          <cell r="M129">
            <v>8062</v>
          </cell>
          <cell r="N129">
            <v>3806</v>
          </cell>
          <cell r="O129">
            <v>414</v>
          </cell>
          <cell r="P129">
            <v>924</v>
          </cell>
          <cell r="Q129">
            <v>0.02</v>
          </cell>
          <cell r="R129">
            <v>905.52</v>
          </cell>
          <cell r="S129">
            <v>924</v>
          </cell>
          <cell r="T129">
            <v>0.02</v>
          </cell>
          <cell r="U129">
            <v>905.52</v>
          </cell>
          <cell r="V129">
            <v>924</v>
          </cell>
          <cell r="W129">
            <v>0.02</v>
          </cell>
          <cell r="X129">
            <v>905.52</v>
          </cell>
          <cell r="Y129">
            <v>924</v>
          </cell>
          <cell r="Z129">
            <v>0.02</v>
          </cell>
          <cell r="AA129">
            <v>905.52</v>
          </cell>
          <cell r="AB129">
            <v>16856254.800000001</v>
          </cell>
          <cell r="AC129" t="str">
            <v>Registro Valido</v>
          </cell>
          <cell r="AD129">
            <v>924</v>
          </cell>
          <cell r="AE129">
            <v>924</v>
          </cell>
          <cell r="AF129">
            <v>924</v>
          </cell>
          <cell r="AG129">
            <v>924</v>
          </cell>
          <cell r="AH129">
            <v>924</v>
          </cell>
          <cell r="AI129">
            <v>924</v>
          </cell>
          <cell r="AJ129">
            <v>924</v>
          </cell>
          <cell r="AK129">
            <v>924</v>
          </cell>
          <cell r="AM129" t="str">
            <v>ALI_12_SEG_14</v>
          </cell>
          <cell r="AN129" t="str">
            <v>ALI_12_SEG_14_VAL_16856254.8</v>
          </cell>
          <cell r="AO129">
            <v>2</v>
          </cell>
          <cell r="AP129">
            <v>16856254.800000001</v>
          </cell>
          <cell r="AQ129" t="b">
            <v>1</v>
          </cell>
          <cell r="AR129" t="str">
            <v/>
          </cell>
          <cell r="AS129" t="str">
            <v>X</v>
          </cell>
          <cell r="AT129" t="str">
            <v>ALI_12_SEG_14_X</v>
          </cell>
          <cell r="AU129">
            <v>1</v>
          </cell>
          <cell r="AV129" t="str">
            <v>Cotizacion Seleccionada</v>
          </cell>
        </row>
        <row r="130">
          <cell r="A130" t="str">
            <v>ALI_12_SEG_15</v>
          </cell>
          <cell r="B130" t="str">
            <v>5to_Evento_973_V2_AAA_17512920.xlsm</v>
          </cell>
          <cell r="C130">
            <v>12</v>
          </cell>
          <cell r="D130">
            <v>2087</v>
          </cell>
          <cell r="E130" t="str">
            <v>AAA Alimentando A Bogotá 2020 UT</v>
          </cell>
          <cell r="F130">
            <v>180</v>
          </cell>
          <cell r="G130" t="str">
            <v>BEBIDAS LÁCTEAS</v>
          </cell>
          <cell r="H130" t="str">
            <v>12 : Bebida láctea fermentada pasteurizada sabores a maracuyá, mango, mora, melocotón, fresa y/o sorbete con sabores a maracuyá, mango, melocotón, fresa y mora. Adicionada con Hierro aminoquelado</v>
          </cell>
          <cell r="I130">
            <v>15</v>
          </cell>
          <cell r="J130" t="str">
            <v>Sitio 1 : CARRERA 127#22G-18 INT 4 - Sitio 2 : SIBERIA KM 7.5 CELTA, LOTE 159 - Sitio 3 : CARRERA 68B #10A-18 - Sitio 4 : CALLE 24F#101B-15 - Sitio 5 : CARRERA 65B#10A-87 - Sitio 6 : AUTO MEDE KM 1,5 P INDUS FLORIDA BOD 23 - Sitio 7 : CARRERA 71 A BIS # 63D-38 -</v>
          </cell>
          <cell r="K130">
            <v>44835</v>
          </cell>
          <cell r="L130">
            <v>5986</v>
          </cell>
          <cell r="M130">
            <v>7618</v>
          </cell>
          <cell r="N130">
            <v>3598</v>
          </cell>
          <cell r="O130">
            <v>392</v>
          </cell>
          <cell r="P130">
            <v>924</v>
          </cell>
          <cell r="Q130">
            <v>0.02</v>
          </cell>
          <cell r="R130">
            <v>905.52</v>
          </cell>
          <cell r="S130">
            <v>924</v>
          </cell>
          <cell r="T130">
            <v>0.02</v>
          </cell>
          <cell r="U130">
            <v>905.52</v>
          </cell>
          <cell r="V130">
            <v>924</v>
          </cell>
          <cell r="W130">
            <v>0.02</v>
          </cell>
          <cell r="X130">
            <v>905.52</v>
          </cell>
          <cell r="Y130">
            <v>924</v>
          </cell>
          <cell r="Z130">
            <v>0.02</v>
          </cell>
          <cell r="AA130">
            <v>905.52</v>
          </cell>
          <cell r="AB130">
            <v>15931718.879999999</v>
          </cell>
          <cell r="AC130" t="str">
            <v>Registro Valido</v>
          </cell>
          <cell r="AD130">
            <v>924</v>
          </cell>
          <cell r="AE130">
            <v>924</v>
          </cell>
          <cell r="AF130">
            <v>924</v>
          </cell>
          <cell r="AG130">
            <v>924</v>
          </cell>
          <cell r="AH130">
            <v>924</v>
          </cell>
          <cell r="AI130">
            <v>924</v>
          </cell>
          <cell r="AJ130">
            <v>924</v>
          </cell>
          <cell r="AK130">
            <v>924</v>
          </cell>
          <cell r="AM130" t="str">
            <v>ALI_12_SEG_15</v>
          </cell>
          <cell r="AN130" t="str">
            <v>ALI_12_SEG_15_VAL_15931718.88</v>
          </cell>
          <cell r="AO130">
            <v>2</v>
          </cell>
          <cell r="AP130">
            <v>15931718.879999999</v>
          </cell>
          <cell r="AQ130" t="b">
            <v>1</v>
          </cell>
          <cell r="AR130" t="str">
            <v/>
          </cell>
          <cell r="AS130" t="str">
            <v>X</v>
          </cell>
          <cell r="AT130" t="str">
            <v>ALI_12_SEG_15_X</v>
          </cell>
          <cell r="AU130">
            <v>1</v>
          </cell>
          <cell r="AV130" t="str">
            <v>Cotizacion Seleccionada</v>
          </cell>
        </row>
        <row r="131">
          <cell r="A131" t="b">
            <v>0</v>
          </cell>
          <cell r="B131" t="str">
            <v>5to_Evento_973_V2_AAA_17512920.xlsm</v>
          </cell>
          <cell r="C131">
            <v>45</v>
          </cell>
          <cell r="D131">
            <v>2087</v>
          </cell>
          <cell r="E131" t="str">
            <v>AAA Alimentando A Bogotá 2020 UT</v>
          </cell>
          <cell r="F131">
            <v>181</v>
          </cell>
          <cell r="G131" t="str">
            <v>CEREAL EMPACADO</v>
          </cell>
          <cell r="H131" t="str">
            <v>45 : Mantecada.</v>
          </cell>
          <cell r="I131">
            <v>1</v>
          </cell>
          <cell r="J131" t="str">
            <v>Sitio 1 : CARRERA 127#22G-18 INT 4 - Sitio 2 : SIBERIA KM 7.5 CELTA, LOTE 159 - Sitio 3 : CARRERA 68B #10A-18 - Sitio 4 : CALLE 24F#101B-15 - Sitio 5 : CARRERA 65B#10A-87 - Sitio 6 : AUTO MEDE KM 1,5 P INDUS FLORIDA BOD 23 - Sitio 7 : CARRERA 71 A BIS # 63D-38 -</v>
          </cell>
          <cell r="K131">
            <v>44835</v>
          </cell>
          <cell r="L131">
            <v>6195</v>
          </cell>
          <cell r="M131">
            <v>7886</v>
          </cell>
          <cell r="N131">
            <v>3724</v>
          </cell>
          <cell r="O131">
            <v>405</v>
          </cell>
          <cell r="P131">
            <v>578</v>
          </cell>
          <cell r="Q131">
            <v>0.1</v>
          </cell>
          <cell r="R131">
            <v>520.20000000000005</v>
          </cell>
          <cell r="S131">
            <v>769</v>
          </cell>
          <cell r="T131">
            <v>0.1</v>
          </cell>
          <cell r="U131">
            <v>692.1</v>
          </cell>
          <cell r="V131">
            <v>1153</v>
          </cell>
          <cell r="W131">
            <v>0.1</v>
          </cell>
          <cell r="X131">
            <v>1037.7</v>
          </cell>
          <cell r="Y131">
            <v>1153</v>
          </cell>
          <cell r="Z131">
            <v>0.1</v>
          </cell>
          <cell r="AA131">
            <v>1037.7</v>
          </cell>
          <cell r="AB131">
            <v>12965202.900000002</v>
          </cell>
          <cell r="AC131" t="str">
            <v>Registro Valido</v>
          </cell>
          <cell r="AD131">
            <v>578</v>
          </cell>
          <cell r="AE131">
            <v>769</v>
          </cell>
          <cell r="AF131">
            <v>1153</v>
          </cell>
          <cell r="AG131">
            <v>1153</v>
          </cell>
          <cell r="AH131">
            <v>578</v>
          </cell>
          <cell r="AI131">
            <v>769</v>
          </cell>
          <cell r="AJ131">
            <v>1153</v>
          </cell>
          <cell r="AK131">
            <v>1153</v>
          </cell>
          <cell r="AM131" t="str">
            <v>ALI_45_SEG_1</v>
          </cell>
          <cell r="AN131" t="str">
            <v>ALI_45_SEG_1_VAL_12965202.9</v>
          </cell>
          <cell r="AO131">
            <v>7</v>
          </cell>
          <cell r="AP131">
            <v>11524624.800000001</v>
          </cell>
          <cell r="AQ131" t="b">
            <v>0</v>
          </cell>
          <cell r="AR131" t="str">
            <v/>
          </cell>
          <cell r="AS131" t="str">
            <v/>
          </cell>
          <cell r="AT131" t="str">
            <v>ALI_45_SEG_1_</v>
          </cell>
          <cell r="AU131">
            <v>1</v>
          </cell>
          <cell r="AV131" t="str">
            <v>No Seleccionada</v>
          </cell>
        </row>
        <row r="132">
          <cell r="A132" t="b">
            <v>0</v>
          </cell>
          <cell r="B132" t="str">
            <v>5to_Evento_973_V2_AAA_17512920.xlsm</v>
          </cell>
          <cell r="C132">
            <v>45</v>
          </cell>
          <cell r="D132">
            <v>2087</v>
          </cell>
          <cell r="E132" t="str">
            <v>AAA Alimentando A Bogotá 2020 UT</v>
          </cell>
          <cell r="F132">
            <v>182</v>
          </cell>
          <cell r="G132" t="str">
            <v>CEREAL EMPACADO</v>
          </cell>
          <cell r="H132" t="str">
            <v>45 : Mantecada.</v>
          </cell>
          <cell r="I132">
            <v>2</v>
          </cell>
          <cell r="J132" t="str">
            <v>Sitio 1 : CARRERA 127#22G-18 INT 4 - Sitio 2 : SIBERIA KM 7.5 CELTA, LOTE 159 - Sitio 3 : CARRERA 68B #10A-18 - Sitio 4 : CALLE 24F#101B-15 - Sitio 5 : CARRERA 65B#10A-87 - Sitio 6 : AUTO MEDE KM 1,5 P INDUS FLORIDA BOD 23 - Sitio 7 : CARRERA 71 A BIS # 63D-38 -</v>
          </cell>
          <cell r="K132">
            <v>44835</v>
          </cell>
          <cell r="L132">
            <v>6335</v>
          </cell>
          <cell r="M132">
            <v>8064</v>
          </cell>
          <cell r="N132">
            <v>3808</v>
          </cell>
          <cell r="O132">
            <v>414</v>
          </cell>
          <cell r="P132">
            <v>578</v>
          </cell>
          <cell r="Q132">
            <v>0.1</v>
          </cell>
          <cell r="R132">
            <v>520.20000000000005</v>
          </cell>
          <cell r="S132">
            <v>769</v>
          </cell>
          <cell r="T132">
            <v>0.1</v>
          </cell>
          <cell r="U132">
            <v>692.1</v>
          </cell>
          <cell r="V132">
            <v>1153</v>
          </cell>
          <cell r="W132">
            <v>0.1</v>
          </cell>
          <cell r="X132">
            <v>1037.7</v>
          </cell>
          <cell r="Y132">
            <v>1153</v>
          </cell>
          <cell r="Z132">
            <v>0.1</v>
          </cell>
          <cell r="AA132">
            <v>1037.7</v>
          </cell>
          <cell r="AB132">
            <v>13257730.800000001</v>
          </cell>
          <cell r="AC132" t="str">
            <v>Registro Valido</v>
          </cell>
          <cell r="AD132">
            <v>578</v>
          </cell>
          <cell r="AE132">
            <v>769</v>
          </cell>
          <cell r="AF132">
            <v>1153</v>
          </cell>
          <cell r="AG132">
            <v>1153</v>
          </cell>
          <cell r="AH132">
            <v>578</v>
          </cell>
          <cell r="AI132">
            <v>769</v>
          </cell>
          <cell r="AJ132">
            <v>1153</v>
          </cell>
          <cell r="AK132">
            <v>1153</v>
          </cell>
          <cell r="AM132" t="str">
            <v>ALI_45_SEG_2</v>
          </cell>
          <cell r="AN132" t="str">
            <v>ALI_45_SEG_2_VAL_13257730.8</v>
          </cell>
          <cell r="AO132">
            <v>7</v>
          </cell>
          <cell r="AP132">
            <v>11784649.6</v>
          </cell>
          <cell r="AQ132" t="b">
            <v>0</v>
          </cell>
          <cell r="AR132" t="str">
            <v/>
          </cell>
          <cell r="AS132" t="str">
            <v/>
          </cell>
          <cell r="AT132" t="str">
            <v>ALI_45_SEG_2_</v>
          </cell>
          <cell r="AU132">
            <v>1</v>
          </cell>
          <cell r="AV132" t="str">
            <v>No Seleccionada</v>
          </cell>
        </row>
        <row r="133">
          <cell r="A133" t="b">
            <v>0</v>
          </cell>
          <cell r="B133" t="str">
            <v>5to_Evento_973_V2_AAA_17512920.xlsm</v>
          </cell>
          <cell r="C133">
            <v>45</v>
          </cell>
          <cell r="D133">
            <v>2087</v>
          </cell>
          <cell r="E133" t="str">
            <v>AAA Alimentando A Bogotá 2020 UT</v>
          </cell>
          <cell r="F133">
            <v>183</v>
          </cell>
          <cell r="G133" t="str">
            <v>CEREAL EMPACADO</v>
          </cell>
          <cell r="H133" t="str">
            <v>45 : Mantecada.</v>
          </cell>
          <cell r="I133">
            <v>3</v>
          </cell>
          <cell r="J133" t="str">
            <v>Sitio 1 : CARRERA 127#22G-18 INT 4 - Sitio 2 : SIBERIA KM 7.5 CELTA, LOTE 159 - Sitio 3 : CARRERA 68B #10A-18 - Sitio 4 : CALLE 24F#101B-15 - Sitio 5 : CARRERA 65B#10A-87 - Sitio 6 : AUTO MEDE KM 1,5 P INDUS FLORIDA BOD 23 - Sitio 7 : CARRERA 71 A BIS # 63D-38 -</v>
          </cell>
          <cell r="K133">
            <v>44835</v>
          </cell>
          <cell r="L133">
            <v>6297</v>
          </cell>
          <cell r="M133">
            <v>8016</v>
          </cell>
          <cell r="N133">
            <v>3785</v>
          </cell>
          <cell r="O133">
            <v>411</v>
          </cell>
          <cell r="P133">
            <v>578</v>
          </cell>
          <cell r="Q133">
            <v>0.1</v>
          </cell>
          <cell r="R133">
            <v>520.20000000000005</v>
          </cell>
          <cell r="S133">
            <v>769</v>
          </cell>
          <cell r="T133">
            <v>0.1</v>
          </cell>
          <cell r="U133">
            <v>692.1</v>
          </cell>
          <cell r="V133">
            <v>1153</v>
          </cell>
          <cell r="W133">
            <v>0.1</v>
          </cell>
          <cell r="X133">
            <v>1037.7</v>
          </cell>
          <cell r="Y133">
            <v>1153</v>
          </cell>
          <cell r="Z133">
            <v>0.1</v>
          </cell>
          <cell r="AA133">
            <v>1037.7</v>
          </cell>
          <cell r="AB133">
            <v>13177762.199999999</v>
          </cell>
          <cell r="AC133" t="str">
            <v>Registro Valido</v>
          </cell>
          <cell r="AD133">
            <v>578</v>
          </cell>
          <cell r="AE133">
            <v>769</v>
          </cell>
          <cell r="AF133">
            <v>1153</v>
          </cell>
          <cell r="AG133">
            <v>1153</v>
          </cell>
          <cell r="AH133">
            <v>578</v>
          </cell>
          <cell r="AI133">
            <v>769</v>
          </cell>
          <cell r="AJ133">
            <v>1153</v>
          </cell>
          <cell r="AK133">
            <v>1153</v>
          </cell>
          <cell r="AM133" t="str">
            <v>ALI_45_SEG_3</v>
          </cell>
          <cell r="AN133" t="str">
            <v>ALI_45_SEG_3_VAL_13177762.2</v>
          </cell>
          <cell r="AO133">
            <v>7</v>
          </cell>
          <cell r="AP133">
            <v>11713566.4</v>
          </cell>
          <cell r="AQ133" t="b">
            <v>0</v>
          </cell>
          <cell r="AR133" t="str">
            <v/>
          </cell>
          <cell r="AS133" t="str">
            <v/>
          </cell>
          <cell r="AT133" t="str">
            <v>ALI_45_SEG_3_</v>
          </cell>
          <cell r="AU133">
            <v>1</v>
          </cell>
          <cell r="AV133" t="str">
            <v>No Seleccionada</v>
          </cell>
        </row>
        <row r="134">
          <cell r="A134" t="b">
            <v>0</v>
          </cell>
          <cell r="B134" t="str">
            <v>5to_Evento_973_V2_AAA_17512920.xlsm</v>
          </cell>
          <cell r="C134">
            <v>45</v>
          </cell>
          <cell r="D134">
            <v>2087</v>
          </cell>
          <cell r="E134" t="str">
            <v>AAA Alimentando A Bogotá 2020 UT</v>
          </cell>
          <cell r="F134">
            <v>184</v>
          </cell>
          <cell r="G134" t="str">
            <v>CEREAL EMPACADO</v>
          </cell>
          <cell r="H134" t="str">
            <v>45 : Mantecada.</v>
          </cell>
          <cell r="I134">
            <v>4</v>
          </cell>
          <cell r="J134" t="str">
            <v>Sitio 1 : CARRERA 127#22G-18 INT 4 - Sitio 2 : SIBERIA KM 7.5 CELTA, LOTE 159 - Sitio 3 : CARRERA 68B #10A-18 - Sitio 4 : CALLE 24F#101B-15 - Sitio 5 : CARRERA 65B#10A-87 - Sitio 6 : AUTO MEDE KM 1,5 P INDUS FLORIDA BOD 23 - Sitio 7 : CARRERA 71 A BIS # 63D-38 -</v>
          </cell>
          <cell r="K134">
            <v>44835</v>
          </cell>
          <cell r="L134">
            <v>6710</v>
          </cell>
          <cell r="M134">
            <v>8541</v>
          </cell>
          <cell r="N134">
            <v>4033</v>
          </cell>
          <cell r="O134">
            <v>439</v>
          </cell>
          <cell r="P134">
            <v>578</v>
          </cell>
          <cell r="Q134">
            <v>0.1</v>
          </cell>
          <cell r="R134">
            <v>520.20000000000005</v>
          </cell>
          <cell r="S134">
            <v>769</v>
          </cell>
          <cell r="T134">
            <v>0.1</v>
          </cell>
          <cell r="U134">
            <v>692.1</v>
          </cell>
          <cell r="V134">
            <v>1153</v>
          </cell>
          <cell r="W134">
            <v>0.1</v>
          </cell>
          <cell r="X134">
            <v>1037.7</v>
          </cell>
          <cell r="Y134">
            <v>1153</v>
          </cell>
          <cell r="Z134">
            <v>0.1</v>
          </cell>
          <cell r="AA134">
            <v>1037.7</v>
          </cell>
          <cell r="AB134">
            <v>14042362.500000002</v>
          </cell>
          <cell r="AC134" t="str">
            <v>Registro Valido</v>
          </cell>
          <cell r="AD134">
            <v>578</v>
          </cell>
          <cell r="AE134">
            <v>769</v>
          </cell>
          <cell r="AF134">
            <v>1153</v>
          </cell>
          <cell r="AG134">
            <v>1153</v>
          </cell>
          <cell r="AH134">
            <v>578</v>
          </cell>
          <cell r="AI134">
            <v>769</v>
          </cell>
          <cell r="AJ134">
            <v>1153</v>
          </cell>
          <cell r="AK134">
            <v>1153</v>
          </cell>
          <cell r="AM134" t="str">
            <v>ALI_45_SEG_4</v>
          </cell>
          <cell r="AN134" t="str">
            <v>ALI_45_SEG_4_VAL_14042362.5</v>
          </cell>
          <cell r="AO134">
            <v>6</v>
          </cell>
          <cell r="AP134">
            <v>12482100</v>
          </cell>
          <cell r="AQ134" t="b">
            <v>0</v>
          </cell>
          <cell r="AR134" t="str">
            <v/>
          </cell>
          <cell r="AS134" t="str">
            <v/>
          </cell>
          <cell r="AT134" t="str">
            <v>ALI_45_SEG_4_</v>
          </cell>
          <cell r="AU134">
            <v>1</v>
          </cell>
          <cell r="AV134" t="str">
            <v>No Seleccionada</v>
          </cell>
        </row>
        <row r="135">
          <cell r="A135" t="b">
            <v>0</v>
          </cell>
          <cell r="B135" t="str">
            <v>5to_Evento_973_V2_AAA_17512920.xlsm</v>
          </cell>
          <cell r="C135">
            <v>45</v>
          </cell>
          <cell r="D135">
            <v>2087</v>
          </cell>
          <cell r="E135" t="str">
            <v>AAA Alimentando A Bogotá 2020 UT</v>
          </cell>
          <cell r="F135">
            <v>185</v>
          </cell>
          <cell r="G135" t="str">
            <v>CEREAL EMPACADO</v>
          </cell>
          <cell r="H135" t="str">
            <v>45 : Mantecada.</v>
          </cell>
          <cell r="I135">
            <v>5</v>
          </cell>
          <cell r="J135" t="str">
            <v>Sitio 1 : CARRERA 127#22G-18 INT 4 - Sitio 2 : SIBERIA KM 7.5 CELTA, LOTE 159 - Sitio 3 : CARRERA 68B #10A-18 - Sitio 4 : CALLE 24F#101B-15 - Sitio 5 : CARRERA 65B#10A-87 - Sitio 6 : AUTO MEDE KM 1,5 P INDUS FLORIDA BOD 23 - Sitio 7 : CARRERA 71 A BIS # 63D-38 -</v>
          </cell>
          <cell r="K135">
            <v>44835</v>
          </cell>
          <cell r="L135">
            <v>6237</v>
          </cell>
          <cell r="M135">
            <v>7940</v>
          </cell>
          <cell r="N135">
            <v>3749</v>
          </cell>
          <cell r="O135">
            <v>407</v>
          </cell>
          <cell r="P135">
            <v>578</v>
          </cell>
          <cell r="Q135">
            <v>0.1</v>
          </cell>
          <cell r="R135">
            <v>520.20000000000005</v>
          </cell>
          <cell r="S135">
            <v>769</v>
          </cell>
          <cell r="T135">
            <v>0.1</v>
          </cell>
          <cell r="U135">
            <v>692.1</v>
          </cell>
          <cell r="V135">
            <v>1153</v>
          </cell>
          <cell r="W135">
            <v>0.1</v>
          </cell>
          <cell r="X135">
            <v>1037.7</v>
          </cell>
          <cell r="Y135">
            <v>1153</v>
          </cell>
          <cell r="Z135">
            <v>0.1</v>
          </cell>
          <cell r="AA135">
            <v>1037.7</v>
          </cell>
          <cell r="AB135">
            <v>13052442.600000001</v>
          </cell>
          <cell r="AC135" t="str">
            <v>Registro Valido</v>
          </cell>
          <cell r="AD135">
            <v>578</v>
          </cell>
          <cell r="AE135">
            <v>769</v>
          </cell>
          <cell r="AF135">
            <v>1153</v>
          </cell>
          <cell r="AG135">
            <v>1153</v>
          </cell>
          <cell r="AH135">
            <v>578</v>
          </cell>
          <cell r="AI135">
            <v>769</v>
          </cell>
          <cell r="AJ135">
            <v>1153</v>
          </cell>
          <cell r="AK135">
            <v>1153</v>
          </cell>
          <cell r="AM135" t="str">
            <v>ALI_45_SEG_5</v>
          </cell>
          <cell r="AN135" t="str">
            <v>ALI_45_SEG_5_VAL_13052442.6</v>
          </cell>
          <cell r="AO135">
            <v>6</v>
          </cell>
          <cell r="AP135">
            <v>11602171.200000001</v>
          </cell>
          <cell r="AQ135" t="b">
            <v>0</v>
          </cell>
          <cell r="AR135" t="str">
            <v/>
          </cell>
          <cell r="AS135" t="str">
            <v/>
          </cell>
          <cell r="AT135" t="str">
            <v>ALI_45_SEG_5_</v>
          </cell>
          <cell r="AU135">
            <v>1</v>
          </cell>
          <cell r="AV135" t="str">
            <v>No Seleccionada</v>
          </cell>
        </row>
        <row r="136">
          <cell r="A136" t="b">
            <v>0</v>
          </cell>
          <cell r="B136" t="str">
            <v>5to_Evento_973_V2_AAA_17512920.xlsm</v>
          </cell>
          <cell r="C136">
            <v>45</v>
          </cell>
          <cell r="D136">
            <v>2087</v>
          </cell>
          <cell r="E136" t="str">
            <v>AAA Alimentando A Bogotá 2020 UT</v>
          </cell>
          <cell r="F136">
            <v>186</v>
          </cell>
          <cell r="G136" t="str">
            <v>CEREAL EMPACADO</v>
          </cell>
          <cell r="H136" t="str">
            <v>45 : Mantecada.</v>
          </cell>
          <cell r="I136">
            <v>6</v>
          </cell>
          <cell r="J136" t="str">
            <v>Sitio 1 : CARRERA 127#22G-18 INT 4 - Sitio 2 : SIBERIA KM 7.5 CELTA, LOTE 159 - Sitio 3 : CARRERA 68B #10A-18 - Sitio 4 : CALLE 24F#101B-15 - Sitio 5 : CARRERA 65B#10A-87 - Sitio 6 : AUTO MEDE KM 1,5 P INDUS FLORIDA BOD 23 - Sitio 7 : CARRERA 71 A BIS # 63D-38 -</v>
          </cell>
          <cell r="K136">
            <v>44835</v>
          </cell>
          <cell r="L136">
            <v>6750</v>
          </cell>
          <cell r="M136">
            <v>8594</v>
          </cell>
          <cell r="N136">
            <v>4057</v>
          </cell>
          <cell r="O136">
            <v>441</v>
          </cell>
          <cell r="P136">
            <v>578</v>
          </cell>
          <cell r="Q136">
            <v>0.08</v>
          </cell>
          <cell r="R136">
            <v>531.76</v>
          </cell>
          <cell r="S136">
            <v>769</v>
          </cell>
          <cell r="T136">
            <v>0.08</v>
          </cell>
          <cell r="U136">
            <v>707.48</v>
          </cell>
          <cell r="V136">
            <v>1153</v>
          </cell>
          <cell r="W136">
            <v>0.08</v>
          </cell>
          <cell r="X136">
            <v>1060.76</v>
          </cell>
          <cell r="Y136">
            <v>1153</v>
          </cell>
          <cell r="Z136">
            <v>0.08</v>
          </cell>
          <cell r="AA136">
            <v>1060.76</v>
          </cell>
          <cell r="AB136">
            <v>14440761.600000001</v>
          </cell>
          <cell r="AC136" t="str">
            <v>Registro Valido</v>
          </cell>
          <cell r="AD136">
            <v>578</v>
          </cell>
          <cell r="AE136">
            <v>769</v>
          </cell>
          <cell r="AF136">
            <v>1153</v>
          </cell>
          <cell r="AG136">
            <v>1153</v>
          </cell>
          <cell r="AH136">
            <v>578</v>
          </cell>
          <cell r="AI136">
            <v>769</v>
          </cell>
          <cell r="AJ136">
            <v>1153</v>
          </cell>
          <cell r="AK136">
            <v>1153</v>
          </cell>
          <cell r="AM136" t="str">
            <v>ALI_45_SEG_6</v>
          </cell>
          <cell r="AN136" t="str">
            <v>ALI_45_SEG_6_VAL_14440761.6</v>
          </cell>
          <cell r="AO136">
            <v>6</v>
          </cell>
          <cell r="AP136">
            <v>12557184.000000002</v>
          </cell>
          <cell r="AQ136" t="b">
            <v>0</v>
          </cell>
          <cell r="AR136" t="str">
            <v/>
          </cell>
          <cell r="AS136" t="str">
            <v/>
          </cell>
          <cell r="AT136" t="str">
            <v>ALI_45_SEG_6_</v>
          </cell>
          <cell r="AU136">
            <v>1</v>
          </cell>
          <cell r="AV136" t="str">
            <v>No Seleccionada</v>
          </cell>
        </row>
        <row r="137">
          <cell r="A137" t="b">
            <v>0</v>
          </cell>
          <cell r="B137" t="str">
            <v>5to_Evento_973_V2_AAA_17512920.xlsm</v>
          </cell>
          <cell r="C137">
            <v>45</v>
          </cell>
          <cell r="D137">
            <v>2087</v>
          </cell>
          <cell r="E137" t="str">
            <v>AAA Alimentando A Bogotá 2020 UT</v>
          </cell>
          <cell r="F137">
            <v>187</v>
          </cell>
          <cell r="G137" t="str">
            <v>CEREAL EMPACADO</v>
          </cell>
          <cell r="H137" t="str">
            <v>45 : Mantecada.</v>
          </cell>
          <cell r="I137">
            <v>7</v>
          </cell>
          <cell r="J137" t="str">
            <v>Sitio 1 : CARRERA 127#22G-18 INT 4 - Sitio 2 : SIBERIA KM 7.5 CELTA, LOTE 159 - Sitio 3 : CARRERA 68B #10A-18 - Sitio 4 : CALLE 24F#101B-15 - Sitio 5 : CARRERA 65B#10A-87 - Sitio 6 : AUTO MEDE KM 1,5 P INDUS FLORIDA BOD 23 - Sitio 7 : CARRERA 71 A BIS # 63D-38 -</v>
          </cell>
          <cell r="K137">
            <v>44835</v>
          </cell>
          <cell r="L137">
            <v>6894</v>
          </cell>
          <cell r="M137">
            <v>8776</v>
          </cell>
          <cell r="N137">
            <v>4144</v>
          </cell>
          <cell r="O137">
            <v>450</v>
          </cell>
          <cell r="P137">
            <v>578</v>
          </cell>
          <cell r="Q137">
            <v>0.08</v>
          </cell>
          <cell r="R137">
            <v>531.76</v>
          </cell>
          <cell r="S137">
            <v>769</v>
          </cell>
          <cell r="T137">
            <v>0.08</v>
          </cell>
          <cell r="U137">
            <v>707.48</v>
          </cell>
          <cell r="V137">
            <v>1153</v>
          </cell>
          <cell r="W137">
            <v>0.08</v>
          </cell>
          <cell r="X137">
            <v>1060.76</v>
          </cell>
          <cell r="Y137">
            <v>1153</v>
          </cell>
          <cell r="Z137">
            <v>0.08</v>
          </cell>
          <cell r="AA137">
            <v>1060.76</v>
          </cell>
          <cell r="AB137">
            <v>14747929.359999999</v>
          </cell>
          <cell r="AC137" t="str">
            <v>Registro Valido</v>
          </cell>
          <cell r="AD137">
            <v>578</v>
          </cell>
          <cell r="AE137">
            <v>769</v>
          </cell>
          <cell r="AF137">
            <v>1153</v>
          </cell>
          <cell r="AG137">
            <v>1153</v>
          </cell>
          <cell r="AH137">
            <v>578</v>
          </cell>
          <cell r="AI137">
            <v>769</v>
          </cell>
          <cell r="AJ137">
            <v>1153</v>
          </cell>
          <cell r="AK137">
            <v>1153</v>
          </cell>
          <cell r="AM137" t="str">
            <v>ALI_45_SEG_7</v>
          </cell>
          <cell r="AN137" t="str">
            <v>ALI_45_SEG_7_VAL_14747929.36</v>
          </cell>
          <cell r="AO137">
            <v>6</v>
          </cell>
          <cell r="AP137">
            <v>12824286.4</v>
          </cell>
          <cell r="AQ137" t="b">
            <v>0</v>
          </cell>
          <cell r="AR137" t="str">
            <v/>
          </cell>
          <cell r="AS137" t="str">
            <v/>
          </cell>
          <cell r="AT137" t="str">
            <v>ALI_45_SEG_7_</v>
          </cell>
          <cell r="AU137">
            <v>1</v>
          </cell>
          <cell r="AV137" t="str">
            <v>No Seleccionada</v>
          </cell>
        </row>
        <row r="138">
          <cell r="A138" t="b">
            <v>0</v>
          </cell>
          <cell r="B138" t="str">
            <v>5to_Evento_973_V2_AAA_17512920.xlsm</v>
          </cell>
          <cell r="C138">
            <v>45</v>
          </cell>
          <cell r="D138">
            <v>2087</v>
          </cell>
          <cell r="E138" t="str">
            <v>AAA Alimentando A Bogotá 2020 UT</v>
          </cell>
          <cell r="F138">
            <v>188</v>
          </cell>
          <cell r="G138" t="str">
            <v>CEREAL EMPACADO</v>
          </cell>
          <cell r="H138" t="str">
            <v>45 : Mantecada.</v>
          </cell>
          <cell r="I138">
            <v>8</v>
          </cell>
          <cell r="J138" t="str">
            <v>Sitio 1 : CARRERA 127#22G-18 INT 4 - Sitio 2 : SIBERIA KM 7.5 CELTA, LOTE 159 - Sitio 3 : CARRERA 68B #10A-18 - Sitio 4 : CALLE 24F#101B-15 - Sitio 5 : CARRERA 65B#10A-87 - Sitio 6 : AUTO MEDE KM 1,5 P INDUS FLORIDA BOD 23 - Sitio 7 : CARRERA 71 A BIS # 63D-38 -</v>
          </cell>
          <cell r="K138">
            <v>44835</v>
          </cell>
          <cell r="L138">
            <v>6654</v>
          </cell>
          <cell r="M138">
            <v>8470</v>
          </cell>
          <cell r="N138">
            <v>4000</v>
          </cell>
          <cell r="O138">
            <v>435</v>
          </cell>
          <cell r="P138">
            <v>578</v>
          </cell>
          <cell r="Q138">
            <v>0.08</v>
          </cell>
          <cell r="R138">
            <v>531.76</v>
          </cell>
          <cell r="S138">
            <v>769</v>
          </cell>
          <cell r="T138">
            <v>0.08</v>
          </cell>
          <cell r="U138">
            <v>707.48</v>
          </cell>
          <cell r="V138">
            <v>1153</v>
          </cell>
          <cell r="W138">
            <v>0.08</v>
          </cell>
          <cell r="X138">
            <v>1060.76</v>
          </cell>
          <cell r="Y138">
            <v>1153</v>
          </cell>
          <cell r="Z138">
            <v>0.08</v>
          </cell>
          <cell r="AA138">
            <v>1060.76</v>
          </cell>
          <cell r="AB138">
            <v>14235157.24</v>
          </cell>
          <cell r="AC138" t="str">
            <v>Registro Valido</v>
          </cell>
          <cell r="AD138">
            <v>578</v>
          </cell>
          <cell r="AE138">
            <v>769</v>
          </cell>
          <cell r="AF138">
            <v>1153</v>
          </cell>
          <cell r="AG138">
            <v>1153</v>
          </cell>
          <cell r="AH138">
            <v>578</v>
          </cell>
          <cell r="AI138">
            <v>769</v>
          </cell>
          <cell r="AJ138">
            <v>1153</v>
          </cell>
          <cell r="AK138">
            <v>1153</v>
          </cell>
          <cell r="AM138" t="str">
            <v>ALI_45_SEG_8</v>
          </cell>
          <cell r="AN138" t="str">
            <v>ALI_45_SEG_8_VAL_14235157.24</v>
          </cell>
          <cell r="AO138">
            <v>6</v>
          </cell>
          <cell r="AP138">
            <v>12378397.6</v>
          </cell>
          <cell r="AQ138" t="b">
            <v>0</v>
          </cell>
          <cell r="AR138" t="str">
            <v/>
          </cell>
          <cell r="AS138" t="str">
            <v/>
          </cell>
          <cell r="AT138" t="str">
            <v>ALI_45_SEG_8_</v>
          </cell>
          <cell r="AU138">
            <v>1</v>
          </cell>
          <cell r="AV138" t="str">
            <v>No Seleccionada</v>
          </cell>
        </row>
        <row r="139">
          <cell r="A139" t="b">
            <v>0</v>
          </cell>
          <cell r="B139" t="str">
            <v>5to_Evento_973_V2_AAA_17512920.xlsm</v>
          </cell>
          <cell r="C139">
            <v>45</v>
          </cell>
          <cell r="D139">
            <v>2087</v>
          </cell>
          <cell r="E139" t="str">
            <v>AAA Alimentando A Bogotá 2020 UT</v>
          </cell>
          <cell r="F139">
            <v>189</v>
          </cell>
          <cell r="G139" t="str">
            <v>CEREAL EMPACADO</v>
          </cell>
          <cell r="H139" t="str">
            <v>45 : Mantecada.</v>
          </cell>
          <cell r="I139">
            <v>9</v>
          </cell>
          <cell r="J139" t="str">
            <v>Sitio 1 : CARRERA 127#22G-18 INT 4 - Sitio 2 : SIBERIA KM 7.5 CELTA, LOTE 159 - Sitio 3 : CARRERA 68B #10A-18 - Sitio 4 : CALLE 24F#101B-15 - Sitio 5 : CARRERA 65B#10A-87 - Sitio 6 : AUTO MEDE KM 1,5 P INDUS FLORIDA BOD 23 - Sitio 7 : CARRERA 71 A BIS # 63D-38 -</v>
          </cell>
          <cell r="K139">
            <v>44835</v>
          </cell>
          <cell r="L139">
            <v>6724</v>
          </cell>
          <cell r="M139">
            <v>8560</v>
          </cell>
          <cell r="N139">
            <v>4041</v>
          </cell>
          <cell r="O139">
            <v>439</v>
          </cell>
          <cell r="P139">
            <v>578</v>
          </cell>
          <cell r="Q139">
            <v>0.08</v>
          </cell>
          <cell r="R139">
            <v>531.76</v>
          </cell>
          <cell r="S139">
            <v>769</v>
          </cell>
          <cell r="T139">
            <v>0.08</v>
          </cell>
          <cell r="U139">
            <v>707.48</v>
          </cell>
          <cell r="V139">
            <v>1153</v>
          </cell>
          <cell r="W139">
            <v>0.08</v>
          </cell>
          <cell r="X139">
            <v>1060.76</v>
          </cell>
          <cell r="Y139">
            <v>1153</v>
          </cell>
          <cell r="Z139">
            <v>0.08</v>
          </cell>
          <cell r="AA139">
            <v>1060.76</v>
          </cell>
          <cell r="AB139">
            <v>14383787.84</v>
          </cell>
          <cell r="AC139" t="str">
            <v>Registro Valido</v>
          </cell>
          <cell r="AD139">
            <v>578</v>
          </cell>
          <cell r="AE139">
            <v>769</v>
          </cell>
          <cell r="AF139">
            <v>1153</v>
          </cell>
          <cell r="AG139">
            <v>1153</v>
          </cell>
          <cell r="AH139">
            <v>578</v>
          </cell>
          <cell r="AI139">
            <v>769</v>
          </cell>
          <cell r="AJ139">
            <v>1153</v>
          </cell>
          <cell r="AK139">
            <v>1153</v>
          </cell>
          <cell r="AM139" t="str">
            <v>ALI_45_SEG_9</v>
          </cell>
          <cell r="AN139" t="str">
            <v>ALI_45_SEG_9_VAL_14383787.84</v>
          </cell>
          <cell r="AO139">
            <v>6</v>
          </cell>
          <cell r="AP139">
            <v>12507641.6</v>
          </cell>
          <cell r="AQ139" t="b">
            <v>0</v>
          </cell>
          <cell r="AR139" t="str">
            <v/>
          </cell>
          <cell r="AS139" t="str">
            <v/>
          </cell>
          <cell r="AT139" t="str">
            <v>ALI_45_SEG_9_</v>
          </cell>
          <cell r="AU139">
            <v>1</v>
          </cell>
          <cell r="AV139" t="str">
            <v>No Seleccionada</v>
          </cell>
        </row>
        <row r="140">
          <cell r="A140" t="b">
            <v>0</v>
          </cell>
          <cell r="B140" t="str">
            <v>5to_Evento_973_V2_AAA_17512920.xlsm</v>
          </cell>
          <cell r="C140">
            <v>45</v>
          </cell>
          <cell r="D140">
            <v>2087</v>
          </cell>
          <cell r="E140" t="str">
            <v>AAA Alimentando A Bogotá 2020 UT</v>
          </cell>
          <cell r="F140">
            <v>190</v>
          </cell>
          <cell r="G140" t="str">
            <v>CEREAL EMPACADO</v>
          </cell>
          <cell r="H140" t="str">
            <v>45 : Mantecada.</v>
          </cell>
          <cell r="I140">
            <v>10</v>
          </cell>
          <cell r="J140" t="str">
            <v>Sitio 1 : CARRERA 127#22G-18 INT 4 - Sitio 2 : SIBERIA KM 7.5 CELTA, LOTE 159 - Sitio 3 : CARRERA 68B #10A-18 - Sitio 4 : CALLE 24F#101B-15 - Sitio 5 : CARRERA 65B#10A-87 - Sitio 6 : AUTO MEDE KM 1,5 P INDUS FLORIDA BOD 23 - Sitio 7 : CARRERA 71 A BIS # 63D-38 -</v>
          </cell>
          <cell r="K140">
            <v>44835</v>
          </cell>
          <cell r="L140">
            <v>6734</v>
          </cell>
          <cell r="M140">
            <v>8574</v>
          </cell>
          <cell r="N140">
            <v>4048</v>
          </cell>
          <cell r="O140">
            <v>440</v>
          </cell>
          <cell r="P140">
            <v>578</v>
          </cell>
          <cell r="Q140">
            <v>0.08</v>
          </cell>
          <cell r="R140">
            <v>531.76</v>
          </cell>
          <cell r="S140">
            <v>769</v>
          </cell>
          <cell r="T140">
            <v>0.08</v>
          </cell>
          <cell r="U140">
            <v>707.48</v>
          </cell>
          <cell r="V140">
            <v>1153</v>
          </cell>
          <cell r="W140">
            <v>0.08</v>
          </cell>
          <cell r="X140">
            <v>1060.76</v>
          </cell>
          <cell r="Y140">
            <v>1153</v>
          </cell>
          <cell r="Z140">
            <v>0.08</v>
          </cell>
          <cell r="AA140">
            <v>1060.76</v>
          </cell>
          <cell r="AB140">
            <v>14407496.24</v>
          </cell>
          <cell r="AC140" t="str">
            <v>Registro Valido</v>
          </cell>
          <cell r="AD140">
            <v>578</v>
          </cell>
          <cell r="AE140">
            <v>769</v>
          </cell>
          <cell r="AF140">
            <v>1153</v>
          </cell>
          <cell r="AG140">
            <v>1153</v>
          </cell>
          <cell r="AH140">
            <v>578</v>
          </cell>
          <cell r="AI140">
            <v>769</v>
          </cell>
          <cell r="AJ140">
            <v>1153</v>
          </cell>
          <cell r="AK140">
            <v>1153</v>
          </cell>
          <cell r="AM140" t="str">
            <v>ALI_45_SEG_10</v>
          </cell>
          <cell r="AN140" t="str">
            <v>ALI_45_SEG_10_VAL_14407496.24</v>
          </cell>
          <cell r="AO140">
            <v>5</v>
          </cell>
          <cell r="AP140">
            <v>12528257.6</v>
          </cell>
          <cell r="AQ140" t="b">
            <v>0</v>
          </cell>
          <cell r="AR140" t="str">
            <v/>
          </cell>
          <cell r="AS140" t="str">
            <v/>
          </cell>
          <cell r="AT140" t="str">
            <v>ALI_45_SEG_10_</v>
          </cell>
          <cell r="AU140">
            <v>1</v>
          </cell>
          <cell r="AV140" t="str">
            <v>No Seleccionada</v>
          </cell>
        </row>
        <row r="141">
          <cell r="A141" t="b">
            <v>0</v>
          </cell>
          <cell r="B141" t="str">
            <v>5to_Evento_973_V2_AAA_17512920.xlsm</v>
          </cell>
          <cell r="C141">
            <v>45</v>
          </cell>
          <cell r="D141">
            <v>2087</v>
          </cell>
          <cell r="E141" t="str">
            <v>AAA Alimentando A Bogotá 2020 UT</v>
          </cell>
          <cell r="F141">
            <v>191</v>
          </cell>
          <cell r="G141" t="str">
            <v>CEREAL EMPACADO</v>
          </cell>
          <cell r="H141" t="str">
            <v>45 : Mantecada.</v>
          </cell>
          <cell r="I141">
            <v>11</v>
          </cell>
          <cell r="J141" t="str">
            <v>Sitio 1 : CARRERA 127#22G-18 INT 4 - Sitio 2 : SIBERIA KM 7.5 CELTA, LOTE 159 - Sitio 3 : CARRERA 68B #10A-18 - Sitio 4 : CALLE 24F#101B-15 - Sitio 5 : CARRERA 65B#10A-87 - Sitio 6 : AUTO MEDE KM 1,5 P INDUS FLORIDA BOD 23 - Sitio 7 : CARRERA 71 A BIS # 63D-38 -</v>
          </cell>
          <cell r="K141">
            <v>44835</v>
          </cell>
          <cell r="L141">
            <v>6632</v>
          </cell>
          <cell r="M141">
            <v>8443</v>
          </cell>
          <cell r="N141">
            <v>3986</v>
          </cell>
          <cell r="O141">
            <v>433</v>
          </cell>
          <cell r="P141">
            <v>578</v>
          </cell>
          <cell r="Q141">
            <v>0.05</v>
          </cell>
          <cell r="R141">
            <v>549.1</v>
          </cell>
          <cell r="S141">
            <v>769</v>
          </cell>
          <cell r="T141">
            <v>0.05</v>
          </cell>
          <cell r="U141">
            <v>730.55</v>
          </cell>
          <cell r="V141">
            <v>1153</v>
          </cell>
          <cell r="W141">
            <v>0.05</v>
          </cell>
          <cell r="X141">
            <v>1095.3499999999999</v>
          </cell>
          <cell r="Y141">
            <v>1153</v>
          </cell>
          <cell r="Z141">
            <v>0.05</v>
          </cell>
          <cell r="AA141">
            <v>1095.3499999999999</v>
          </cell>
          <cell r="AB141">
            <v>14650016.5</v>
          </cell>
          <cell r="AC141" t="str">
            <v>Registro Valido</v>
          </cell>
          <cell r="AD141">
            <v>578</v>
          </cell>
          <cell r="AE141">
            <v>769</v>
          </cell>
          <cell r="AF141">
            <v>1153</v>
          </cell>
          <cell r="AG141">
            <v>1153</v>
          </cell>
          <cell r="AH141">
            <v>578</v>
          </cell>
          <cell r="AI141">
            <v>769</v>
          </cell>
          <cell r="AJ141">
            <v>1153</v>
          </cell>
          <cell r="AK141">
            <v>1153</v>
          </cell>
          <cell r="AM141" t="str">
            <v>ALI_45_SEG_11</v>
          </cell>
          <cell r="AN141" t="str">
            <v>ALI_45_SEG_11_VAL_14650016.5</v>
          </cell>
          <cell r="AO141">
            <v>5</v>
          </cell>
          <cell r="AP141">
            <v>12336856</v>
          </cell>
          <cell r="AQ141" t="b">
            <v>0</v>
          </cell>
          <cell r="AR141" t="str">
            <v/>
          </cell>
          <cell r="AS141" t="str">
            <v/>
          </cell>
          <cell r="AT141" t="str">
            <v>ALI_45_SEG_11_</v>
          </cell>
          <cell r="AU141">
            <v>1</v>
          </cell>
          <cell r="AV141" t="str">
            <v>No Seleccionada</v>
          </cell>
        </row>
        <row r="142">
          <cell r="A142" t="b">
            <v>0</v>
          </cell>
          <cell r="B142" t="str">
            <v>5to_Evento_973_V2_AAA_17512920.xlsm</v>
          </cell>
          <cell r="C142">
            <v>82</v>
          </cell>
          <cell r="D142">
            <v>2087</v>
          </cell>
          <cell r="E142" t="str">
            <v>AAA Alimentando A Bogotá 2020 UT</v>
          </cell>
          <cell r="F142">
            <v>267</v>
          </cell>
          <cell r="G142" t="str">
            <v>BEBIDAS LÁCTEAS</v>
          </cell>
          <cell r="H142" t="str">
            <v>82 : Kumis entero con dulce, pasteurizado.</v>
          </cell>
          <cell r="I142">
            <v>1</v>
          </cell>
          <cell r="J142" t="str">
            <v>Sitio 1 : CARRERA 127#22G-18 INT 4 - Sitio 2 : SIBERIA KM 7.5 CELTA, LOTE 159 - Sitio 3 : CARRERA 68B #10A-18 - Sitio 4 : CALLE 24F#101B-15 - Sitio 5 : CARRERA 65B#10A-87 - Sitio 6 : AUTO MEDE KM 1,5 P INDUS FLORIDA BOD 23 - Sitio 7 : CARRERA 71 A BIS # 63D-38 -</v>
          </cell>
          <cell r="K142">
            <v>44835</v>
          </cell>
          <cell r="L142">
            <v>7940</v>
          </cell>
          <cell r="M142">
            <v>9132</v>
          </cell>
          <cell r="N142">
            <v>5174</v>
          </cell>
          <cell r="O142">
            <v>316</v>
          </cell>
          <cell r="P142">
            <v>906</v>
          </cell>
          <cell r="R142">
            <v>906</v>
          </cell>
          <cell r="S142">
            <v>906</v>
          </cell>
          <cell r="U142">
            <v>906</v>
          </cell>
          <cell r="V142">
            <v>906</v>
          </cell>
          <cell r="X142">
            <v>906</v>
          </cell>
          <cell r="Y142">
            <v>906</v>
          </cell>
          <cell r="AA142">
            <v>906</v>
          </cell>
          <cell r="AB142">
            <v>20441172</v>
          </cell>
          <cell r="AC142" t="str">
            <v>Registro Valido</v>
          </cell>
          <cell r="AD142">
            <v>906</v>
          </cell>
          <cell r="AE142">
            <v>906</v>
          </cell>
          <cell r="AF142">
            <v>906</v>
          </cell>
          <cell r="AG142">
            <v>906</v>
          </cell>
          <cell r="AH142">
            <v>906</v>
          </cell>
          <cell r="AI142">
            <v>906</v>
          </cell>
          <cell r="AJ142">
            <v>906</v>
          </cell>
          <cell r="AK142">
            <v>906</v>
          </cell>
          <cell r="AM142" t="str">
            <v>ALI_82_SEG_1</v>
          </cell>
          <cell r="AN142" t="str">
            <v>ALI_82_SEG_1_VAL_20441172</v>
          </cell>
          <cell r="AO142">
            <v>4</v>
          </cell>
          <cell r="AP142">
            <v>18982313.080000002</v>
          </cell>
          <cell r="AQ142" t="b">
            <v>0</v>
          </cell>
          <cell r="AR142" t="str">
            <v/>
          </cell>
          <cell r="AS142" t="str">
            <v/>
          </cell>
          <cell r="AT142" t="str">
            <v>ALI_82_SEG_1_</v>
          </cell>
          <cell r="AU142">
            <v>1</v>
          </cell>
          <cell r="AV142" t="str">
            <v>No Seleccionada</v>
          </cell>
        </row>
        <row r="143">
          <cell r="A143" t="b">
            <v>0</v>
          </cell>
          <cell r="B143" t="str">
            <v>5to_Evento_973_V2_AAA_17512920.xlsm</v>
          </cell>
          <cell r="C143">
            <v>82</v>
          </cell>
          <cell r="D143">
            <v>2087</v>
          </cell>
          <cell r="E143" t="str">
            <v>AAA Alimentando A Bogotá 2020 UT</v>
          </cell>
          <cell r="F143">
            <v>268</v>
          </cell>
          <cell r="G143" t="str">
            <v>BEBIDAS LÁCTEAS</v>
          </cell>
          <cell r="H143" t="str">
            <v>82 : Kumis entero con dulce, pasteurizado.</v>
          </cell>
          <cell r="I143">
            <v>2</v>
          </cell>
          <cell r="J143" t="str">
            <v>Sitio 1 : CARRERA 127#22G-18 INT 4 - Sitio 2 : SIBERIA KM 7.5 CELTA, LOTE 159 - Sitio 3 : CARRERA 68B #10A-18 - Sitio 4 : CALLE 24F#101B-15 - Sitio 5 : CARRERA 65B#10A-87 - Sitio 6 : AUTO MEDE KM 1,5 P INDUS FLORIDA BOD 23 - Sitio 7 : CARRERA 71 A BIS # 63D-38 -</v>
          </cell>
          <cell r="K143">
            <v>44835</v>
          </cell>
          <cell r="L143">
            <v>8137</v>
          </cell>
          <cell r="M143">
            <v>9359</v>
          </cell>
          <cell r="N143">
            <v>5308</v>
          </cell>
          <cell r="O143">
            <v>323</v>
          </cell>
          <cell r="P143">
            <v>906</v>
          </cell>
          <cell r="R143">
            <v>906</v>
          </cell>
          <cell r="S143">
            <v>906</v>
          </cell>
          <cell r="U143">
            <v>906</v>
          </cell>
          <cell r="V143">
            <v>906</v>
          </cell>
          <cell r="X143">
            <v>906</v>
          </cell>
          <cell r="Y143">
            <v>906</v>
          </cell>
          <cell r="AA143">
            <v>906</v>
          </cell>
          <cell r="AB143">
            <v>20953062</v>
          </cell>
          <cell r="AC143" t="str">
            <v>Registro Valido</v>
          </cell>
          <cell r="AD143">
            <v>906</v>
          </cell>
          <cell r="AE143">
            <v>906</v>
          </cell>
          <cell r="AF143">
            <v>906</v>
          </cell>
          <cell r="AG143">
            <v>906</v>
          </cell>
          <cell r="AH143">
            <v>906</v>
          </cell>
          <cell r="AI143">
            <v>906</v>
          </cell>
          <cell r="AJ143">
            <v>906</v>
          </cell>
          <cell r="AK143">
            <v>906</v>
          </cell>
          <cell r="AM143" t="str">
            <v>ALI_82_SEG_2</v>
          </cell>
          <cell r="AN143" t="str">
            <v>ALI_82_SEG_2_VAL_20953062</v>
          </cell>
          <cell r="AO143">
            <v>4</v>
          </cell>
          <cell r="AP143">
            <v>19485422.580000002</v>
          </cell>
          <cell r="AQ143" t="b">
            <v>0</v>
          </cell>
          <cell r="AR143" t="str">
            <v/>
          </cell>
          <cell r="AS143" t="str">
            <v/>
          </cell>
          <cell r="AT143" t="str">
            <v>ALI_82_SEG_2_</v>
          </cell>
          <cell r="AU143">
            <v>1</v>
          </cell>
          <cell r="AV143" t="str">
            <v>No Seleccionada</v>
          </cell>
        </row>
        <row r="144">
          <cell r="A144" t="b">
            <v>0</v>
          </cell>
          <cell r="B144" t="str">
            <v>5to_Evento_973_V2_AAA_17512920.xlsm</v>
          </cell>
          <cell r="C144">
            <v>82</v>
          </cell>
          <cell r="D144">
            <v>2087</v>
          </cell>
          <cell r="E144" t="str">
            <v>AAA Alimentando A Bogotá 2020 UT</v>
          </cell>
          <cell r="F144">
            <v>269</v>
          </cell>
          <cell r="G144" t="str">
            <v>BEBIDAS LÁCTEAS</v>
          </cell>
          <cell r="H144" t="str">
            <v>82 : Kumis entero con dulce, pasteurizado.</v>
          </cell>
          <cell r="I144">
            <v>3</v>
          </cell>
          <cell r="J144" t="str">
            <v>Sitio 1 : CARRERA 127#22G-18 INT 4 - Sitio 2 : SIBERIA KM 7.5 CELTA, LOTE 159 - Sitio 3 : CARRERA 68B #10A-18 - Sitio 4 : CALLE 24F#101B-15 - Sitio 5 : CARRERA 65B#10A-87 - Sitio 6 : AUTO MEDE KM 1,5 P INDUS FLORIDA BOD 23 - Sitio 7 : CARRERA 71 A BIS # 63D-38 -</v>
          </cell>
          <cell r="K144">
            <v>44835</v>
          </cell>
          <cell r="L144">
            <v>8086</v>
          </cell>
          <cell r="M144">
            <v>9301</v>
          </cell>
          <cell r="N144">
            <v>5276</v>
          </cell>
          <cell r="O144">
            <v>321</v>
          </cell>
          <cell r="P144">
            <v>906</v>
          </cell>
          <cell r="R144">
            <v>906</v>
          </cell>
          <cell r="S144">
            <v>906</v>
          </cell>
          <cell r="U144">
            <v>906</v>
          </cell>
          <cell r="V144">
            <v>906</v>
          </cell>
          <cell r="X144">
            <v>906</v>
          </cell>
          <cell r="Y144">
            <v>906</v>
          </cell>
          <cell r="AA144">
            <v>906</v>
          </cell>
          <cell r="AB144">
            <v>20823504</v>
          </cell>
          <cell r="AC144" t="str">
            <v>Registro Valido</v>
          </cell>
          <cell r="AD144">
            <v>906</v>
          </cell>
          <cell r="AE144">
            <v>906</v>
          </cell>
          <cell r="AF144">
            <v>906</v>
          </cell>
          <cell r="AG144">
            <v>906</v>
          </cell>
          <cell r="AH144">
            <v>906</v>
          </cell>
          <cell r="AI144">
            <v>906</v>
          </cell>
          <cell r="AJ144">
            <v>906</v>
          </cell>
          <cell r="AK144">
            <v>906</v>
          </cell>
          <cell r="AM144" t="str">
            <v>ALI_82_SEG_3</v>
          </cell>
          <cell r="AN144" t="str">
            <v>ALI_82_SEG_3_VAL_20823504</v>
          </cell>
          <cell r="AO144">
            <v>4</v>
          </cell>
          <cell r="AP144">
            <v>19373443.439999998</v>
          </cell>
          <cell r="AQ144" t="b">
            <v>0</v>
          </cell>
          <cell r="AR144" t="str">
            <v/>
          </cell>
          <cell r="AS144" t="str">
            <v/>
          </cell>
          <cell r="AT144" t="str">
            <v>ALI_82_SEG_3_</v>
          </cell>
          <cell r="AU144">
            <v>1</v>
          </cell>
          <cell r="AV144" t="str">
            <v>No Seleccionada</v>
          </cell>
        </row>
        <row r="145">
          <cell r="A145" t="b">
            <v>0</v>
          </cell>
          <cell r="B145" t="str">
            <v>5to_Evento_973_V2_AAA_17512920.xlsm</v>
          </cell>
          <cell r="C145">
            <v>82</v>
          </cell>
          <cell r="D145">
            <v>2087</v>
          </cell>
          <cell r="E145" t="str">
            <v>AAA Alimentando A Bogotá 2020 UT</v>
          </cell>
          <cell r="F145">
            <v>270</v>
          </cell>
          <cell r="G145" t="str">
            <v>BEBIDAS LÁCTEAS</v>
          </cell>
          <cell r="H145" t="str">
            <v>82 : Kumis entero con dulce, pasteurizado.</v>
          </cell>
          <cell r="I145">
            <v>4</v>
          </cell>
          <cell r="J145" t="str">
            <v>Sitio 1 : CARRERA 127#22G-18 INT 4 - Sitio 2 : SIBERIA KM 7.5 CELTA, LOTE 159 - Sitio 3 : CARRERA 68B #10A-18 - Sitio 4 : CALLE 24F#101B-15 - Sitio 5 : CARRERA 65B#10A-87 - Sitio 6 : AUTO MEDE KM 1,5 P INDUS FLORIDA BOD 23 - Sitio 7 : CARRERA 71 A BIS # 63D-38 -</v>
          </cell>
          <cell r="K145">
            <v>44835</v>
          </cell>
          <cell r="L145">
            <v>8600</v>
          </cell>
          <cell r="M145">
            <v>9889</v>
          </cell>
          <cell r="N145">
            <v>5602</v>
          </cell>
          <cell r="O145">
            <v>343</v>
          </cell>
          <cell r="P145">
            <v>906</v>
          </cell>
          <cell r="R145">
            <v>906</v>
          </cell>
          <cell r="S145">
            <v>906</v>
          </cell>
          <cell r="U145">
            <v>906</v>
          </cell>
          <cell r="V145">
            <v>906</v>
          </cell>
          <cell r="X145">
            <v>906</v>
          </cell>
          <cell r="Y145">
            <v>906</v>
          </cell>
          <cell r="AA145">
            <v>906</v>
          </cell>
          <cell r="AB145">
            <v>22137204</v>
          </cell>
          <cell r="AC145" t="str">
            <v>Registro Valido</v>
          </cell>
          <cell r="AD145">
            <v>906</v>
          </cell>
          <cell r="AE145">
            <v>906</v>
          </cell>
          <cell r="AF145">
            <v>906</v>
          </cell>
          <cell r="AG145">
            <v>906</v>
          </cell>
          <cell r="AH145">
            <v>906</v>
          </cell>
          <cell r="AI145">
            <v>906</v>
          </cell>
          <cell r="AJ145">
            <v>906</v>
          </cell>
          <cell r="AK145">
            <v>906</v>
          </cell>
          <cell r="AM145" t="str">
            <v>ALI_82_SEG_4</v>
          </cell>
          <cell r="AN145" t="str">
            <v>ALI_82_SEG_4_VAL_22137204</v>
          </cell>
          <cell r="AO145">
            <v>4</v>
          </cell>
          <cell r="AP145">
            <v>20532623.220000003</v>
          </cell>
          <cell r="AQ145" t="b">
            <v>0</v>
          </cell>
          <cell r="AR145" t="str">
            <v/>
          </cell>
          <cell r="AS145" t="str">
            <v/>
          </cell>
          <cell r="AT145" t="str">
            <v>ALI_82_SEG_4_</v>
          </cell>
          <cell r="AU145">
            <v>1</v>
          </cell>
          <cell r="AV145" t="str">
            <v>No Seleccionada</v>
          </cell>
        </row>
        <row r="146">
          <cell r="A146" t="b">
            <v>0</v>
          </cell>
          <cell r="B146" t="str">
            <v>5to_Evento_973_V2_AAA_17512920.xlsm</v>
          </cell>
          <cell r="C146">
            <v>82</v>
          </cell>
          <cell r="D146">
            <v>2087</v>
          </cell>
          <cell r="E146" t="str">
            <v>AAA Alimentando A Bogotá 2020 UT</v>
          </cell>
          <cell r="F146">
            <v>271</v>
          </cell>
          <cell r="G146" t="str">
            <v>BEBIDAS LÁCTEAS</v>
          </cell>
          <cell r="H146" t="str">
            <v>82 : Kumis entero con dulce, pasteurizado.</v>
          </cell>
          <cell r="I146">
            <v>5</v>
          </cell>
          <cell r="J146" t="str">
            <v>Sitio 1 : CARRERA 127#22G-18 INT 4 - Sitio 2 : SIBERIA KM 7.5 CELTA, LOTE 159 - Sitio 3 : CARRERA 68B #10A-18 - Sitio 4 : CALLE 24F#101B-15 - Sitio 5 : CARRERA 65B#10A-87 - Sitio 6 : AUTO MEDE KM 1,5 P INDUS FLORIDA BOD 23 - Sitio 7 : CARRERA 71 A BIS # 63D-38 -</v>
          </cell>
          <cell r="K146">
            <v>44835</v>
          </cell>
          <cell r="L146">
            <v>8009</v>
          </cell>
          <cell r="M146">
            <v>9213</v>
          </cell>
          <cell r="N146">
            <v>5226</v>
          </cell>
          <cell r="O146">
            <v>318</v>
          </cell>
          <cell r="P146">
            <v>906</v>
          </cell>
          <cell r="R146">
            <v>906</v>
          </cell>
          <cell r="S146">
            <v>906</v>
          </cell>
          <cell r="U146">
            <v>906</v>
          </cell>
          <cell r="V146">
            <v>906</v>
          </cell>
          <cell r="X146">
            <v>906</v>
          </cell>
          <cell r="Y146">
            <v>906</v>
          </cell>
          <cell r="AA146">
            <v>906</v>
          </cell>
          <cell r="AB146">
            <v>20625996</v>
          </cell>
          <cell r="AC146" t="str">
            <v>Registro Valido</v>
          </cell>
          <cell r="AD146">
            <v>906</v>
          </cell>
          <cell r="AE146">
            <v>906</v>
          </cell>
          <cell r="AF146">
            <v>906</v>
          </cell>
          <cell r="AG146">
            <v>906</v>
          </cell>
          <cell r="AH146">
            <v>906</v>
          </cell>
          <cell r="AI146">
            <v>906</v>
          </cell>
          <cell r="AJ146">
            <v>906</v>
          </cell>
          <cell r="AK146">
            <v>906</v>
          </cell>
          <cell r="AM146" t="str">
            <v>ALI_82_SEG_5</v>
          </cell>
          <cell r="AN146" t="str">
            <v>ALI_82_SEG_5_VAL_20625996</v>
          </cell>
          <cell r="AO146">
            <v>4</v>
          </cell>
          <cell r="AP146">
            <v>19107959.120000001</v>
          </cell>
          <cell r="AQ146" t="b">
            <v>0</v>
          </cell>
          <cell r="AR146" t="str">
            <v/>
          </cell>
          <cell r="AS146" t="str">
            <v/>
          </cell>
          <cell r="AT146" t="str">
            <v>ALI_82_SEG_5_</v>
          </cell>
          <cell r="AU146">
            <v>1</v>
          </cell>
          <cell r="AV146" t="str">
            <v>No Seleccionada</v>
          </cell>
        </row>
        <row r="147">
          <cell r="A147" t="b">
            <v>0</v>
          </cell>
          <cell r="B147" t="str">
            <v>5to_Evento_973_V2_AAA_17512920.xlsm</v>
          </cell>
          <cell r="C147">
            <v>82</v>
          </cell>
          <cell r="D147">
            <v>2087</v>
          </cell>
          <cell r="E147" t="str">
            <v>AAA Alimentando A Bogotá 2020 UT</v>
          </cell>
          <cell r="F147">
            <v>272</v>
          </cell>
          <cell r="G147" t="str">
            <v>BEBIDAS LÁCTEAS</v>
          </cell>
          <cell r="H147" t="str">
            <v>82 : Kumis entero con dulce, pasteurizado.</v>
          </cell>
          <cell r="I147">
            <v>6</v>
          </cell>
          <cell r="J147" t="str">
            <v>Sitio 1 : CARRERA 127#22G-18 INT 4 - Sitio 2 : SIBERIA KM 7.5 CELTA, LOTE 159 - Sitio 3 : CARRERA 68B #10A-18 - Sitio 4 : CALLE 24F#101B-15 - Sitio 5 : CARRERA 65B#10A-87 - Sitio 6 : AUTO MEDE KM 1,5 P INDUS FLORIDA BOD 23 - Sitio 7 : CARRERA 71 A BIS # 63D-38 -</v>
          </cell>
          <cell r="K147">
            <v>44835</v>
          </cell>
          <cell r="L147">
            <v>6013</v>
          </cell>
          <cell r="M147">
            <v>6744</v>
          </cell>
          <cell r="N147">
            <v>4149</v>
          </cell>
          <cell r="O147">
            <v>230</v>
          </cell>
          <cell r="P147">
            <v>906</v>
          </cell>
          <cell r="R147">
            <v>906</v>
          </cell>
          <cell r="S147">
            <v>906</v>
          </cell>
          <cell r="U147">
            <v>906</v>
          </cell>
          <cell r="V147">
            <v>906</v>
          </cell>
          <cell r="X147">
            <v>906</v>
          </cell>
          <cell r="Y147">
            <v>906</v>
          </cell>
          <cell r="AA147">
            <v>906</v>
          </cell>
          <cell r="AB147">
            <v>15525216</v>
          </cell>
          <cell r="AC147" t="str">
            <v>Registro Valido</v>
          </cell>
          <cell r="AD147">
            <v>906</v>
          </cell>
          <cell r="AE147">
            <v>906</v>
          </cell>
          <cell r="AF147">
            <v>906</v>
          </cell>
          <cell r="AG147">
            <v>906</v>
          </cell>
          <cell r="AH147">
            <v>906</v>
          </cell>
          <cell r="AI147">
            <v>906</v>
          </cell>
          <cell r="AJ147">
            <v>906</v>
          </cell>
          <cell r="AK147">
            <v>906</v>
          </cell>
          <cell r="AM147" t="str">
            <v>ALI_82_SEG_6</v>
          </cell>
          <cell r="AN147" t="str">
            <v>ALI_82_SEG_6_VAL_15525216</v>
          </cell>
          <cell r="AO147">
            <v>4</v>
          </cell>
          <cell r="AP147">
            <v>14365280.159999998</v>
          </cell>
          <cell r="AQ147" t="b">
            <v>0</v>
          </cell>
          <cell r="AR147" t="str">
            <v/>
          </cell>
          <cell r="AS147" t="str">
            <v/>
          </cell>
          <cell r="AT147" t="str">
            <v>ALI_82_SEG_6_</v>
          </cell>
          <cell r="AU147">
            <v>1</v>
          </cell>
          <cell r="AV147" t="str">
            <v>No Seleccionada</v>
          </cell>
        </row>
        <row r="148">
          <cell r="A148" t="b">
            <v>0</v>
          </cell>
          <cell r="B148" t="str">
            <v>5to_Evento_973_V2_AAA_17512920.xlsm</v>
          </cell>
          <cell r="C148">
            <v>82</v>
          </cell>
          <cell r="D148">
            <v>2087</v>
          </cell>
          <cell r="E148" t="str">
            <v>AAA Alimentando A Bogotá 2020 UT</v>
          </cell>
          <cell r="F148">
            <v>273</v>
          </cell>
          <cell r="G148" t="str">
            <v>BEBIDAS LÁCTEAS</v>
          </cell>
          <cell r="H148" t="str">
            <v>82 : Kumis entero con dulce, pasteurizado.</v>
          </cell>
          <cell r="I148">
            <v>7</v>
          </cell>
          <cell r="J148" t="str">
            <v>Sitio 1 : CARRERA 127#22G-18 INT 4 - Sitio 2 : SIBERIA KM 7.5 CELTA, LOTE 159 - Sitio 3 : CARRERA 68B #10A-18 - Sitio 4 : CALLE 24F#101B-15 - Sitio 5 : CARRERA 65B#10A-87 - Sitio 6 : AUTO MEDE KM 1,5 P INDUS FLORIDA BOD 23 - Sitio 7 : CARRERA 71 A BIS # 63D-38 -</v>
          </cell>
          <cell r="K148">
            <v>44835</v>
          </cell>
          <cell r="L148">
            <v>6150</v>
          </cell>
          <cell r="M148">
            <v>6901</v>
          </cell>
          <cell r="N148">
            <v>4251</v>
          </cell>
          <cell r="O148">
            <v>235</v>
          </cell>
          <cell r="P148">
            <v>906</v>
          </cell>
          <cell r="R148">
            <v>906</v>
          </cell>
          <cell r="S148">
            <v>906</v>
          </cell>
          <cell r="U148">
            <v>906</v>
          </cell>
          <cell r="V148">
            <v>906</v>
          </cell>
          <cell r="X148">
            <v>906</v>
          </cell>
          <cell r="Y148">
            <v>906</v>
          </cell>
          <cell r="AA148">
            <v>906</v>
          </cell>
          <cell r="AB148">
            <v>15888522</v>
          </cell>
          <cell r="AC148" t="str">
            <v>Registro Valido</v>
          </cell>
          <cell r="AD148">
            <v>906</v>
          </cell>
          <cell r="AE148">
            <v>906</v>
          </cell>
          <cell r="AF148">
            <v>906</v>
          </cell>
          <cell r="AG148">
            <v>906</v>
          </cell>
          <cell r="AH148">
            <v>906</v>
          </cell>
          <cell r="AI148">
            <v>906</v>
          </cell>
          <cell r="AJ148">
            <v>906</v>
          </cell>
          <cell r="AK148">
            <v>906</v>
          </cell>
          <cell r="AM148" t="str">
            <v>ALI_82_SEG_7</v>
          </cell>
          <cell r="AN148" t="str">
            <v>ALI_82_SEG_7_VAL_15888522</v>
          </cell>
          <cell r="AO148">
            <v>4</v>
          </cell>
          <cell r="AP148">
            <v>14683730.100000001</v>
          </cell>
          <cell r="AQ148" t="b">
            <v>0</v>
          </cell>
          <cell r="AR148" t="str">
            <v/>
          </cell>
          <cell r="AS148" t="str">
            <v/>
          </cell>
          <cell r="AT148" t="str">
            <v>ALI_82_SEG_7_</v>
          </cell>
          <cell r="AU148">
            <v>1</v>
          </cell>
          <cell r="AV148" t="str">
            <v>No Seleccionada</v>
          </cell>
        </row>
        <row r="149">
          <cell r="A149" t="b">
            <v>0</v>
          </cell>
          <cell r="B149" t="str">
            <v>5to_Evento_973_V2_AAA_17512920.xlsm</v>
          </cell>
          <cell r="C149">
            <v>82</v>
          </cell>
          <cell r="D149">
            <v>2087</v>
          </cell>
          <cell r="E149" t="str">
            <v>AAA Alimentando A Bogotá 2020 UT</v>
          </cell>
          <cell r="F149">
            <v>274</v>
          </cell>
          <cell r="G149" t="str">
            <v>BEBIDAS LÁCTEAS</v>
          </cell>
          <cell r="H149" t="str">
            <v>82 : Kumis entero con dulce, pasteurizado.</v>
          </cell>
          <cell r="I149">
            <v>8</v>
          </cell>
          <cell r="J149" t="str">
            <v>Sitio 1 : CARRERA 127#22G-18 INT 4 - Sitio 2 : SIBERIA KM 7.5 CELTA, LOTE 159 - Sitio 3 : CARRERA 68B #10A-18 - Sitio 4 : CALLE 24F#101B-15 - Sitio 5 : CARRERA 65B#10A-87 - Sitio 6 : AUTO MEDE KM 1,5 P INDUS FLORIDA BOD 23 - Sitio 7 : CARRERA 71 A BIS # 63D-38 -</v>
          </cell>
          <cell r="K149">
            <v>44835</v>
          </cell>
          <cell r="L149">
            <v>5936</v>
          </cell>
          <cell r="M149">
            <v>6660</v>
          </cell>
          <cell r="N149">
            <v>4103</v>
          </cell>
          <cell r="O149">
            <v>227</v>
          </cell>
          <cell r="P149">
            <v>906</v>
          </cell>
          <cell r="R149">
            <v>906</v>
          </cell>
          <cell r="S149">
            <v>906</v>
          </cell>
          <cell r="U149">
            <v>906</v>
          </cell>
          <cell r="V149">
            <v>906</v>
          </cell>
          <cell r="X149">
            <v>906</v>
          </cell>
          <cell r="Y149">
            <v>906</v>
          </cell>
          <cell r="AA149">
            <v>906</v>
          </cell>
          <cell r="AB149">
            <v>15334956</v>
          </cell>
          <cell r="AC149" t="str">
            <v>Registro Valido</v>
          </cell>
          <cell r="AD149">
            <v>906</v>
          </cell>
          <cell r="AE149">
            <v>906</v>
          </cell>
          <cell r="AF149">
            <v>906</v>
          </cell>
          <cell r="AG149">
            <v>906</v>
          </cell>
          <cell r="AH149">
            <v>906</v>
          </cell>
          <cell r="AI149">
            <v>906</v>
          </cell>
          <cell r="AJ149">
            <v>906</v>
          </cell>
          <cell r="AK149">
            <v>906</v>
          </cell>
          <cell r="AM149" t="str">
            <v>ALI_82_SEG_8</v>
          </cell>
          <cell r="AN149" t="str">
            <v>ALI_82_SEG_8_VAL_15334956</v>
          </cell>
          <cell r="AO149">
            <v>4</v>
          </cell>
          <cell r="AP149">
            <v>14002541.279999999</v>
          </cell>
          <cell r="AQ149" t="b">
            <v>0</v>
          </cell>
          <cell r="AR149" t="str">
            <v/>
          </cell>
          <cell r="AS149" t="str">
            <v/>
          </cell>
          <cell r="AT149" t="str">
            <v>ALI_82_SEG_8_</v>
          </cell>
          <cell r="AU149">
            <v>1</v>
          </cell>
          <cell r="AV149" t="str">
            <v>No Seleccionada</v>
          </cell>
        </row>
        <row r="150">
          <cell r="A150" t="b">
            <v>0</v>
          </cell>
          <cell r="B150" t="str">
            <v>5to_Evento_973_V2_AAA_17512920.xlsm</v>
          </cell>
          <cell r="C150">
            <v>82</v>
          </cell>
          <cell r="D150">
            <v>2087</v>
          </cell>
          <cell r="E150" t="str">
            <v>AAA Alimentando A Bogotá 2020 UT</v>
          </cell>
          <cell r="F150">
            <v>275</v>
          </cell>
          <cell r="G150" t="str">
            <v>BEBIDAS LÁCTEAS</v>
          </cell>
          <cell r="H150" t="str">
            <v>82 : Kumis entero con dulce, pasteurizado.</v>
          </cell>
          <cell r="I150">
            <v>9</v>
          </cell>
          <cell r="J150" t="str">
            <v>Sitio 1 : CARRERA 127#22G-18 INT 4 - Sitio 2 : SIBERIA KM 7.5 CELTA, LOTE 159 - Sitio 3 : CARRERA 68B #10A-18 - Sitio 4 : CALLE 24F#101B-15 - Sitio 5 : CARRERA 65B#10A-87 - Sitio 6 : AUTO MEDE KM 1,5 P INDUS FLORIDA BOD 23 - Sitio 7 : CARRERA 71 A BIS # 63D-38 -</v>
          </cell>
          <cell r="K150">
            <v>44835</v>
          </cell>
          <cell r="L150">
            <v>5999</v>
          </cell>
          <cell r="M150">
            <v>6731</v>
          </cell>
          <cell r="N150">
            <v>4145</v>
          </cell>
          <cell r="O150">
            <v>229</v>
          </cell>
          <cell r="P150">
            <v>906</v>
          </cell>
          <cell r="R150">
            <v>906</v>
          </cell>
          <cell r="S150">
            <v>906</v>
          </cell>
          <cell r="U150">
            <v>906</v>
          </cell>
          <cell r="V150">
            <v>906</v>
          </cell>
          <cell r="X150">
            <v>906</v>
          </cell>
          <cell r="Y150">
            <v>906</v>
          </cell>
          <cell r="AA150">
            <v>906</v>
          </cell>
          <cell r="AB150">
            <v>15496224</v>
          </cell>
          <cell r="AC150" t="str">
            <v>Registro Valido</v>
          </cell>
          <cell r="AD150">
            <v>906</v>
          </cell>
          <cell r="AE150">
            <v>906</v>
          </cell>
          <cell r="AF150">
            <v>906</v>
          </cell>
          <cell r="AG150">
            <v>906</v>
          </cell>
          <cell r="AH150">
            <v>906</v>
          </cell>
          <cell r="AI150">
            <v>906</v>
          </cell>
          <cell r="AJ150">
            <v>906</v>
          </cell>
          <cell r="AK150">
            <v>906</v>
          </cell>
          <cell r="AM150" t="str">
            <v>ALI_82_SEG_9</v>
          </cell>
          <cell r="AN150" t="str">
            <v>ALI_82_SEG_9_VAL_15496224</v>
          </cell>
          <cell r="AO150">
            <v>4</v>
          </cell>
          <cell r="AP150">
            <v>14157664.960000001</v>
          </cell>
          <cell r="AQ150" t="b">
            <v>0</v>
          </cell>
          <cell r="AR150" t="str">
            <v/>
          </cell>
          <cell r="AS150" t="str">
            <v/>
          </cell>
          <cell r="AT150" t="str">
            <v>ALI_82_SEG_9_</v>
          </cell>
          <cell r="AU150">
            <v>1</v>
          </cell>
          <cell r="AV150" t="str">
            <v>No Seleccionada</v>
          </cell>
        </row>
        <row r="151">
          <cell r="A151" t="b">
            <v>0</v>
          </cell>
          <cell r="B151" t="str">
            <v>5to_Evento_973_V2_AAA_17512920.xlsm</v>
          </cell>
          <cell r="C151">
            <v>82</v>
          </cell>
          <cell r="D151">
            <v>2087</v>
          </cell>
          <cell r="E151" t="str">
            <v>AAA Alimentando A Bogotá 2020 UT</v>
          </cell>
          <cell r="F151">
            <v>276</v>
          </cell>
          <cell r="G151" t="str">
            <v>BEBIDAS LÁCTEAS</v>
          </cell>
          <cell r="H151" t="str">
            <v>82 : Kumis entero con dulce, pasteurizado.</v>
          </cell>
          <cell r="I151">
            <v>10</v>
          </cell>
          <cell r="J151" t="str">
            <v>Sitio 1 : CARRERA 127#22G-18 INT 4 - Sitio 2 : SIBERIA KM 7.5 CELTA, LOTE 159 - Sitio 3 : CARRERA 68B #10A-18 - Sitio 4 : CALLE 24F#101B-15 - Sitio 5 : CARRERA 65B#10A-87 - Sitio 6 : AUTO MEDE KM 1,5 P INDUS FLORIDA BOD 23 - Sitio 7 : CARRERA 71 A BIS # 63D-38 -</v>
          </cell>
          <cell r="K151">
            <v>44835</v>
          </cell>
          <cell r="L151">
            <v>6007</v>
          </cell>
          <cell r="M151">
            <v>6742</v>
          </cell>
          <cell r="N151">
            <v>4152</v>
          </cell>
          <cell r="O151">
            <v>230</v>
          </cell>
          <cell r="P151">
            <v>906</v>
          </cell>
          <cell r="R151">
            <v>906</v>
          </cell>
          <cell r="S151">
            <v>906</v>
          </cell>
          <cell r="U151">
            <v>906</v>
          </cell>
          <cell r="V151">
            <v>906</v>
          </cell>
          <cell r="X151">
            <v>906</v>
          </cell>
          <cell r="Y151">
            <v>906</v>
          </cell>
          <cell r="AA151">
            <v>906</v>
          </cell>
          <cell r="AB151">
            <v>15520686</v>
          </cell>
          <cell r="AC151" t="str">
            <v>Registro Valido</v>
          </cell>
          <cell r="AD151">
            <v>906</v>
          </cell>
          <cell r="AE151">
            <v>906</v>
          </cell>
          <cell r="AF151">
            <v>906</v>
          </cell>
          <cell r="AG151">
            <v>906</v>
          </cell>
          <cell r="AH151">
            <v>906</v>
          </cell>
          <cell r="AI151">
            <v>906</v>
          </cell>
          <cell r="AJ151">
            <v>906</v>
          </cell>
          <cell r="AK151">
            <v>906</v>
          </cell>
          <cell r="AM151" t="str">
            <v>ALI_82_SEG_10</v>
          </cell>
          <cell r="AN151" t="str">
            <v>ALI_82_SEG_10_VAL_15520686</v>
          </cell>
          <cell r="AO151">
            <v>4</v>
          </cell>
          <cell r="AP151">
            <v>14192690.880000001</v>
          </cell>
          <cell r="AQ151" t="b">
            <v>0</v>
          </cell>
          <cell r="AR151" t="str">
            <v/>
          </cell>
          <cell r="AS151" t="str">
            <v/>
          </cell>
          <cell r="AT151" t="str">
            <v>ALI_82_SEG_10_</v>
          </cell>
          <cell r="AU151">
            <v>1</v>
          </cell>
          <cell r="AV151" t="str">
            <v>No Seleccionada</v>
          </cell>
        </row>
        <row r="152">
          <cell r="A152" t="b">
            <v>0</v>
          </cell>
          <cell r="B152" t="str">
            <v>5to_Evento_973_V2_AAA_17512920.xlsm</v>
          </cell>
          <cell r="C152">
            <v>82</v>
          </cell>
          <cell r="D152">
            <v>2087</v>
          </cell>
          <cell r="E152" t="str">
            <v>AAA Alimentando A Bogotá 2020 UT</v>
          </cell>
          <cell r="F152">
            <v>277</v>
          </cell>
          <cell r="G152" t="str">
            <v>BEBIDAS LÁCTEAS</v>
          </cell>
          <cell r="H152" t="str">
            <v>82 : Kumis entero con dulce, pasteurizado.</v>
          </cell>
          <cell r="I152">
            <v>11</v>
          </cell>
          <cell r="J152" t="str">
            <v>Sitio 1 : CARRERA 127#22G-18 INT 4 - Sitio 2 : SIBERIA KM 7.5 CELTA, LOTE 159 - Sitio 3 : CARRERA 68B #10A-18 - Sitio 4 : CALLE 24F#101B-15 - Sitio 5 : CARRERA 65B#10A-87 - Sitio 6 : AUTO MEDE KM 1,5 P INDUS FLORIDA BOD 23 - Sitio 7 : CARRERA 71 A BIS # 63D-38 -</v>
          </cell>
          <cell r="K152">
            <v>44835</v>
          </cell>
          <cell r="L152">
            <v>8501</v>
          </cell>
          <cell r="M152">
            <v>9776</v>
          </cell>
          <cell r="N152">
            <v>5539</v>
          </cell>
          <cell r="O152">
            <v>338</v>
          </cell>
          <cell r="P152">
            <v>906</v>
          </cell>
          <cell r="R152">
            <v>906</v>
          </cell>
          <cell r="S152">
            <v>906</v>
          </cell>
          <cell r="U152">
            <v>906</v>
          </cell>
          <cell r="V152">
            <v>906</v>
          </cell>
          <cell r="X152">
            <v>906</v>
          </cell>
          <cell r="Y152">
            <v>906</v>
          </cell>
          <cell r="AA152">
            <v>906</v>
          </cell>
          <cell r="AB152">
            <v>21883524</v>
          </cell>
          <cell r="AC152" t="str">
            <v>Registro Valido</v>
          </cell>
          <cell r="AD152">
            <v>906</v>
          </cell>
          <cell r="AE152">
            <v>906</v>
          </cell>
          <cell r="AF152">
            <v>906</v>
          </cell>
          <cell r="AG152">
            <v>906</v>
          </cell>
          <cell r="AH152">
            <v>906</v>
          </cell>
          <cell r="AI152">
            <v>906</v>
          </cell>
          <cell r="AJ152">
            <v>906</v>
          </cell>
          <cell r="AK152">
            <v>906</v>
          </cell>
          <cell r="AM152" t="str">
            <v>ALI_82_SEG_11</v>
          </cell>
          <cell r="AN152" t="str">
            <v>ALI_82_SEG_11_VAL_21883524</v>
          </cell>
          <cell r="AO152">
            <v>4</v>
          </cell>
          <cell r="AP152">
            <v>20006516.66</v>
          </cell>
          <cell r="AQ152" t="b">
            <v>0</v>
          </cell>
          <cell r="AR152" t="str">
            <v/>
          </cell>
          <cell r="AS152" t="str">
            <v/>
          </cell>
          <cell r="AT152" t="str">
            <v>ALI_82_SEG_11_</v>
          </cell>
          <cell r="AU152">
            <v>1</v>
          </cell>
          <cell r="AV152" t="str">
            <v>No Seleccionada</v>
          </cell>
        </row>
        <row r="153">
          <cell r="A153" t="b">
            <v>0</v>
          </cell>
          <cell r="B153" t="str">
            <v>5to_Evento_973_V2_AAA_17512920.xlsm</v>
          </cell>
          <cell r="C153">
            <v>82</v>
          </cell>
          <cell r="D153">
            <v>2087</v>
          </cell>
          <cell r="E153" t="str">
            <v>AAA Alimentando A Bogotá 2020 UT</v>
          </cell>
          <cell r="F153">
            <v>278</v>
          </cell>
          <cell r="G153" t="str">
            <v>BEBIDAS LÁCTEAS</v>
          </cell>
          <cell r="H153" t="str">
            <v>82 : Kumis entero con dulce, pasteurizado.</v>
          </cell>
          <cell r="I153">
            <v>12</v>
          </cell>
          <cell r="J153" t="str">
            <v>Sitio 1 : CARRERA 127#22G-18 INT 4 - Sitio 2 : SIBERIA KM 7.5 CELTA, LOTE 159 - Sitio 3 : CARRERA 68B #10A-18 - Sitio 4 : CALLE 24F#101B-15 - Sitio 5 : CARRERA 65B#10A-87 - Sitio 6 : AUTO MEDE KM 1,5 P INDUS FLORIDA BOD 23 - Sitio 7 : CARRERA 71 A BIS # 63D-38 -</v>
          </cell>
          <cell r="K153">
            <v>44835</v>
          </cell>
          <cell r="L153">
            <v>7729</v>
          </cell>
          <cell r="M153">
            <v>8891</v>
          </cell>
          <cell r="N153">
            <v>5043</v>
          </cell>
          <cell r="O153">
            <v>307</v>
          </cell>
          <cell r="P153">
            <v>906</v>
          </cell>
          <cell r="R153">
            <v>906</v>
          </cell>
          <cell r="S153">
            <v>906</v>
          </cell>
          <cell r="U153">
            <v>906</v>
          </cell>
          <cell r="V153">
            <v>906</v>
          </cell>
          <cell r="X153">
            <v>906</v>
          </cell>
          <cell r="Y153">
            <v>906</v>
          </cell>
          <cell r="AA153">
            <v>906</v>
          </cell>
          <cell r="AB153">
            <v>19904820</v>
          </cell>
          <cell r="AC153" t="str">
            <v>Registro Valido</v>
          </cell>
          <cell r="AD153">
            <v>906</v>
          </cell>
          <cell r="AE153">
            <v>906</v>
          </cell>
          <cell r="AF153">
            <v>906</v>
          </cell>
          <cell r="AG153">
            <v>906</v>
          </cell>
          <cell r="AH153">
            <v>906</v>
          </cell>
          <cell r="AI153">
            <v>906</v>
          </cell>
          <cell r="AJ153">
            <v>906</v>
          </cell>
          <cell r="AK153">
            <v>906</v>
          </cell>
          <cell r="AM153" t="str">
            <v>ALI_82_SEG_12</v>
          </cell>
          <cell r="AN153" t="str">
            <v>ALI_82_SEG_12_VAL_19904820</v>
          </cell>
          <cell r="AO153">
            <v>4</v>
          </cell>
          <cell r="AP153">
            <v>18213789.100000001</v>
          </cell>
          <cell r="AQ153" t="b">
            <v>0</v>
          </cell>
          <cell r="AR153" t="str">
            <v/>
          </cell>
          <cell r="AS153" t="str">
            <v/>
          </cell>
          <cell r="AT153" t="str">
            <v>ALI_82_SEG_12_</v>
          </cell>
          <cell r="AU153">
            <v>1</v>
          </cell>
          <cell r="AV153" t="str">
            <v>No Seleccionada</v>
          </cell>
        </row>
        <row r="154">
          <cell r="A154" t="b">
            <v>0</v>
          </cell>
          <cell r="B154" t="str">
            <v>5to_Evento_973_V2_AAA_17512920.xlsm</v>
          </cell>
          <cell r="C154">
            <v>82</v>
          </cell>
          <cell r="D154">
            <v>2087</v>
          </cell>
          <cell r="E154" t="str">
            <v>AAA Alimentando A Bogotá 2020 UT</v>
          </cell>
          <cell r="F154">
            <v>279</v>
          </cell>
          <cell r="G154" t="str">
            <v>BEBIDAS LÁCTEAS</v>
          </cell>
          <cell r="H154" t="str">
            <v>82 : Kumis entero con dulce, pasteurizado.</v>
          </cell>
          <cell r="I154">
            <v>13</v>
          </cell>
          <cell r="J154" t="str">
            <v>Sitio 1 : CARRERA 127#22G-18 INT 4 - Sitio 2 : SIBERIA KM 7.5 CELTA, LOTE 159 - Sitio 3 : CARRERA 68B #10A-18 - Sitio 4 : CALLE 24F#101B-15 - Sitio 5 : CARRERA 65B#10A-87 - Sitio 6 : AUTO MEDE KM 1,5 P INDUS FLORIDA BOD 23 - Sitio 7 : CARRERA 71 A BIS # 63D-38 -</v>
          </cell>
          <cell r="K154">
            <v>44835</v>
          </cell>
          <cell r="L154">
            <v>8193</v>
          </cell>
          <cell r="M154">
            <v>9420</v>
          </cell>
          <cell r="N154">
            <v>5336</v>
          </cell>
          <cell r="O154">
            <v>326</v>
          </cell>
          <cell r="P154">
            <v>906</v>
          </cell>
          <cell r="R154">
            <v>906</v>
          </cell>
          <cell r="S154">
            <v>906</v>
          </cell>
          <cell r="U154">
            <v>906</v>
          </cell>
          <cell r="V154">
            <v>906</v>
          </cell>
          <cell r="X154">
            <v>906</v>
          </cell>
          <cell r="Y154">
            <v>906</v>
          </cell>
          <cell r="AA154">
            <v>906</v>
          </cell>
          <cell r="AB154">
            <v>21087150</v>
          </cell>
          <cell r="AC154" t="str">
            <v>Registro Valido</v>
          </cell>
          <cell r="AD154">
            <v>906</v>
          </cell>
          <cell r="AE154">
            <v>906</v>
          </cell>
          <cell r="AF154">
            <v>906</v>
          </cell>
          <cell r="AG154">
            <v>906</v>
          </cell>
          <cell r="AH154">
            <v>906</v>
          </cell>
          <cell r="AI154">
            <v>906</v>
          </cell>
          <cell r="AJ154">
            <v>906</v>
          </cell>
          <cell r="AK154">
            <v>906</v>
          </cell>
          <cell r="AM154" t="str">
            <v>ALI_82_SEG_13</v>
          </cell>
          <cell r="AN154" t="str">
            <v>ALI_82_SEG_13_VAL_21087150</v>
          </cell>
          <cell r="AO154">
            <v>4</v>
          </cell>
          <cell r="AP154">
            <v>19347111</v>
          </cell>
          <cell r="AQ154" t="b">
            <v>0</v>
          </cell>
          <cell r="AR154" t="str">
            <v/>
          </cell>
          <cell r="AS154" t="str">
            <v/>
          </cell>
          <cell r="AT154" t="str">
            <v>ALI_82_SEG_13_</v>
          </cell>
          <cell r="AU154">
            <v>1</v>
          </cell>
          <cell r="AV154" t="str">
            <v>No Seleccionada</v>
          </cell>
        </row>
        <row r="155">
          <cell r="A155" t="b">
            <v>0</v>
          </cell>
          <cell r="B155" t="str">
            <v>5to_Evento_973_V2_AAA_17512920.xlsm</v>
          </cell>
          <cell r="C155">
            <v>82</v>
          </cell>
          <cell r="D155">
            <v>2087</v>
          </cell>
          <cell r="E155" t="str">
            <v>AAA Alimentando A Bogotá 2020 UT</v>
          </cell>
          <cell r="F155">
            <v>280</v>
          </cell>
          <cell r="G155" t="str">
            <v>BEBIDAS LÁCTEAS</v>
          </cell>
          <cell r="H155" t="str">
            <v>82 : Kumis entero con dulce, pasteurizado.</v>
          </cell>
          <cell r="I155">
            <v>14</v>
          </cell>
          <cell r="J155" t="str">
            <v>Sitio 1 : CARRERA 127#22G-18 INT 4 - Sitio 2 : SIBERIA KM 7.5 CELTA, LOTE 159 - Sitio 3 : CARRERA 68B #10A-18 - Sitio 4 : CALLE 24F#101B-15 - Sitio 5 : CARRERA 65B#10A-87 - Sitio 6 : AUTO MEDE KM 1,5 P INDUS FLORIDA BOD 23 - Sitio 7 : CARRERA 71 A BIS # 63D-38 -</v>
          </cell>
          <cell r="K155">
            <v>44835</v>
          </cell>
          <cell r="L155">
            <v>8133</v>
          </cell>
          <cell r="M155">
            <v>9356</v>
          </cell>
          <cell r="N155">
            <v>5303</v>
          </cell>
          <cell r="O155">
            <v>325</v>
          </cell>
          <cell r="P155">
            <v>906</v>
          </cell>
          <cell r="R155">
            <v>906</v>
          </cell>
          <cell r="S155">
            <v>906</v>
          </cell>
          <cell r="U155">
            <v>906</v>
          </cell>
          <cell r="V155">
            <v>906</v>
          </cell>
          <cell r="X155">
            <v>906</v>
          </cell>
          <cell r="Y155">
            <v>906</v>
          </cell>
          <cell r="AA155">
            <v>906</v>
          </cell>
          <cell r="AB155">
            <v>20944002</v>
          </cell>
          <cell r="AC155" t="str">
            <v>Registro Valido</v>
          </cell>
          <cell r="AD155">
            <v>906</v>
          </cell>
          <cell r="AE155">
            <v>906</v>
          </cell>
          <cell r="AF155">
            <v>906</v>
          </cell>
          <cell r="AG155">
            <v>906</v>
          </cell>
          <cell r="AH155">
            <v>906</v>
          </cell>
          <cell r="AI155">
            <v>906</v>
          </cell>
          <cell r="AJ155">
            <v>906</v>
          </cell>
          <cell r="AK155">
            <v>906</v>
          </cell>
          <cell r="AM155" t="str">
            <v>ALI_82_SEG_14</v>
          </cell>
          <cell r="AN155" t="str">
            <v>ALI_82_SEG_14_VAL_20944002</v>
          </cell>
          <cell r="AO155">
            <v>4</v>
          </cell>
          <cell r="AP155">
            <v>19239123.25</v>
          </cell>
          <cell r="AQ155" t="b">
            <v>0</v>
          </cell>
          <cell r="AR155" t="str">
            <v/>
          </cell>
          <cell r="AS155" t="str">
            <v/>
          </cell>
          <cell r="AT155" t="str">
            <v>ALI_82_SEG_14_</v>
          </cell>
          <cell r="AU155">
            <v>1</v>
          </cell>
          <cell r="AV155" t="str">
            <v>No Seleccionada</v>
          </cell>
        </row>
        <row r="156">
          <cell r="A156" t="b">
            <v>0</v>
          </cell>
          <cell r="B156" t="str">
            <v>5to_Evento_973_V2_AAA_17512920.xlsm</v>
          </cell>
          <cell r="C156">
            <v>82</v>
          </cell>
          <cell r="D156">
            <v>2087</v>
          </cell>
          <cell r="E156" t="str">
            <v>AAA Alimentando A Bogotá 2020 UT</v>
          </cell>
          <cell r="F156">
            <v>281</v>
          </cell>
          <cell r="G156" t="str">
            <v>BEBIDAS LÁCTEAS</v>
          </cell>
          <cell r="H156" t="str">
            <v>82 : Kumis entero con dulce, pasteurizado.</v>
          </cell>
          <cell r="I156">
            <v>15</v>
          </cell>
          <cell r="J156" t="str">
            <v>Sitio 1 : CARRERA 127#22G-18 INT 4 - Sitio 2 : SIBERIA KM 7.5 CELTA, LOTE 159 - Sitio 3 : CARRERA 68B #10A-18 - Sitio 4 : CALLE 24F#101B-15 - Sitio 5 : CARRERA 65B#10A-87 - Sitio 6 : AUTO MEDE KM 1,5 P INDUS FLORIDA BOD 23 - Sitio 7 : CARRERA 71 A BIS # 63D-38 -</v>
          </cell>
          <cell r="K156">
            <v>44835</v>
          </cell>
          <cell r="L156">
            <v>5342</v>
          </cell>
          <cell r="M156">
            <v>5992</v>
          </cell>
          <cell r="N156">
            <v>3689</v>
          </cell>
          <cell r="O156">
            <v>203</v>
          </cell>
          <cell r="P156">
            <v>906</v>
          </cell>
          <cell r="R156">
            <v>906</v>
          </cell>
          <cell r="S156">
            <v>906</v>
          </cell>
          <cell r="U156">
            <v>906</v>
          </cell>
          <cell r="V156">
            <v>906</v>
          </cell>
          <cell r="X156">
            <v>906</v>
          </cell>
          <cell r="Y156">
            <v>906</v>
          </cell>
          <cell r="AA156">
            <v>906</v>
          </cell>
          <cell r="AB156">
            <v>13794756</v>
          </cell>
          <cell r="AC156" t="str">
            <v>Registro Valido</v>
          </cell>
          <cell r="AD156">
            <v>906</v>
          </cell>
          <cell r="AE156">
            <v>906</v>
          </cell>
          <cell r="AF156">
            <v>906</v>
          </cell>
          <cell r="AG156">
            <v>906</v>
          </cell>
          <cell r="AH156">
            <v>906</v>
          </cell>
          <cell r="AI156">
            <v>906</v>
          </cell>
          <cell r="AJ156">
            <v>906</v>
          </cell>
          <cell r="AK156">
            <v>906</v>
          </cell>
          <cell r="AM156" t="str">
            <v>ALI_82_SEG_15</v>
          </cell>
          <cell r="AN156" t="str">
            <v>ALI_82_SEG_15_VAL_13794756</v>
          </cell>
          <cell r="AO156">
            <v>4</v>
          </cell>
          <cell r="AP156">
            <v>12687216.76</v>
          </cell>
          <cell r="AQ156" t="b">
            <v>0</v>
          </cell>
          <cell r="AR156" t="str">
            <v/>
          </cell>
          <cell r="AS156" t="str">
            <v/>
          </cell>
          <cell r="AT156" t="str">
            <v>ALI_82_SEG_15_</v>
          </cell>
          <cell r="AU156">
            <v>1</v>
          </cell>
          <cell r="AV156" t="str">
            <v>No Seleccionada</v>
          </cell>
        </row>
        <row r="157">
          <cell r="A157" t="b">
            <v>0</v>
          </cell>
          <cell r="B157" t="str">
            <v>5to_Evento_973_V2_AAA_17512920.xlsm</v>
          </cell>
          <cell r="C157">
            <v>120</v>
          </cell>
          <cell r="D157">
            <v>2087</v>
          </cell>
          <cell r="E157" t="str">
            <v>AAA Alimentando A Bogotá 2020 UT</v>
          </cell>
          <cell r="F157">
            <v>282</v>
          </cell>
          <cell r="G157" t="str">
            <v>CEREAL EMPACADO</v>
          </cell>
          <cell r="H157" t="str">
            <v>120 : Torta de platano.</v>
          </cell>
          <cell r="I157">
            <v>1</v>
          </cell>
          <cell r="J157" t="str">
            <v>Sitio 1 : CARRERA 127#22G-18 INT 4 - Sitio 2 : SIBERIA KM 7.5 CELTA, LOTE 159 - Sitio 3 : CARRERA 68B #10A-18 - Sitio 4 : CALLE 24F#101B-15 - Sitio 5 : CARRERA 65B#10A-87 - Sitio 6 : AUTO MEDE KM 1,5 P INDUS FLORIDA BOD 23 - Sitio 7 : CARRERA 71 A BIS # 63D-38 -</v>
          </cell>
          <cell r="K157">
            <v>44835</v>
          </cell>
          <cell r="L157">
            <v>6888</v>
          </cell>
          <cell r="M157">
            <v>7856</v>
          </cell>
          <cell r="N157">
            <v>4586</v>
          </cell>
          <cell r="O157">
            <v>270</v>
          </cell>
          <cell r="P157">
            <v>512</v>
          </cell>
          <cell r="R157">
            <v>512</v>
          </cell>
          <cell r="S157">
            <v>681</v>
          </cell>
          <cell r="U157">
            <v>681</v>
          </cell>
          <cell r="V157">
            <v>851</v>
          </cell>
          <cell r="X157">
            <v>851</v>
          </cell>
          <cell r="Y157">
            <v>851</v>
          </cell>
          <cell r="AA157">
            <v>851</v>
          </cell>
          <cell r="AB157">
            <v>13009048</v>
          </cell>
          <cell r="AC157" t="str">
            <v>Registro Valido</v>
          </cell>
          <cell r="AD157">
            <v>512</v>
          </cell>
          <cell r="AE157">
            <v>681</v>
          </cell>
          <cell r="AF157">
            <v>851</v>
          </cell>
          <cell r="AG157">
            <v>851</v>
          </cell>
          <cell r="AH157">
            <v>512</v>
          </cell>
          <cell r="AI157">
            <v>681</v>
          </cell>
          <cell r="AJ157">
            <v>851</v>
          </cell>
          <cell r="AK157">
            <v>851</v>
          </cell>
          <cell r="AM157" t="str">
            <v>ALI_120_SEG_1</v>
          </cell>
          <cell r="AN157" t="str">
            <v>ALI_120_SEG_1_VAL_13009048</v>
          </cell>
          <cell r="AO157">
            <v>6</v>
          </cell>
          <cell r="AP157">
            <v>10921424.640000001</v>
          </cell>
          <cell r="AQ157" t="b">
            <v>0</v>
          </cell>
          <cell r="AR157" t="str">
            <v>Empate</v>
          </cell>
          <cell r="AS157" t="str">
            <v/>
          </cell>
          <cell r="AT157" t="str">
            <v>ALI_120_SEG_1_</v>
          </cell>
          <cell r="AU157">
            <v>1</v>
          </cell>
          <cell r="AV157" t="str">
            <v>No Seleccionada</v>
          </cell>
        </row>
        <row r="158">
          <cell r="A158" t="b">
            <v>0</v>
          </cell>
          <cell r="B158" t="str">
            <v>5to_Evento_973_V2_AAA_17512920.xlsm</v>
          </cell>
          <cell r="C158">
            <v>120</v>
          </cell>
          <cell r="D158">
            <v>2087</v>
          </cell>
          <cell r="E158" t="str">
            <v>AAA Alimentando A Bogotá 2020 UT</v>
          </cell>
          <cell r="F158">
            <v>283</v>
          </cell>
          <cell r="G158" t="str">
            <v>CEREAL EMPACADO</v>
          </cell>
          <cell r="H158" t="str">
            <v>120 : Torta de platano.</v>
          </cell>
          <cell r="I158">
            <v>2</v>
          </cell>
          <cell r="J158" t="str">
            <v>Sitio 1 : CARRERA 127#22G-18 INT 4 - Sitio 2 : SIBERIA KM 7.5 CELTA, LOTE 159 - Sitio 3 : CARRERA 68B #10A-18 - Sitio 4 : CALLE 24F#101B-15 - Sitio 5 : CARRERA 65B#10A-87 - Sitio 6 : AUTO MEDE KM 1,5 P INDUS FLORIDA BOD 23 - Sitio 7 : CARRERA 71 A BIS # 63D-38 -</v>
          </cell>
          <cell r="K158">
            <v>44835</v>
          </cell>
          <cell r="L158">
            <v>7046</v>
          </cell>
          <cell r="M158">
            <v>8034</v>
          </cell>
          <cell r="N158">
            <v>4689</v>
          </cell>
          <cell r="O158">
            <v>276</v>
          </cell>
          <cell r="P158">
            <v>512</v>
          </cell>
          <cell r="R158">
            <v>512</v>
          </cell>
          <cell r="S158">
            <v>681</v>
          </cell>
          <cell r="U158">
            <v>681</v>
          </cell>
          <cell r="V158">
            <v>851</v>
          </cell>
          <cell r="X158">
            <v>851</v>
          </cell>
          <cell r="Y158">
            <v>851</v>
          </cell>
          <cell r="AA158">
            <v>851</v>
          </cell>
          <cell r="AB158">
            <v>13303921</v>
          </cell>
          <cell r="AC158" t="str">
            <v>Registro Valido</v>
          </cell>
          <cell r="AD158">
            <v>512</v>
          </cell>
          <cell r="AE158">
            <v>681</v>
          </cell>
          <cell r="AF158">
            <v>851</v>
          </cell>
          <cell r="AG158">
            <v>851</v>
          </cell>
          <cell r="AH158">
            <v>512</v>
          </cell>
          <cell r="AI158">
            <v>681</v>
          </cell>
          <cell r="AJ158">
            <v>851</v>
          </cell>
          <cell r="AK158">
            <v>851</v>
          </cell>
          <cell r="AM158" t="str">
            <v>ALI_120_SEG_2</v>
          </cell>
          <cell r="AN158" t="str">
            <v>ALI_120_SEG_2_VAL_13303921</v>
          </cell>
          <cell r="AO158">
            <v>6</v>
          </cell>
          <cell r="AP158">
            <v>11169029.399999999</v>
          </cell>
          <cell r="AQ158" t="b">
            <v>0</v>
          </cell>
          <cell r="AR158" t="str">
            <v>Empate</v>
          </cell>
          <cell r="AS158" t="str">
            <v/>
          </cell>
          <cell r="AT158" t="str">
            <v>ALI_120_SEG_2_</v>
          </cell>
          <cell r="AU158">
            <v>1</v>
          </cell>
          <cell r="AV158" t="str">
            <v>No Seleccionada</v>
          </cell>
        </row>
        <row r="159">
          <cell r="A159" t="b">
            <v>0</v>
          </cell>
          <cell r="B159" t="str">
            <v>5to_Evento_973_V2_AAA_17512920.xlsm</v>
          </cell>
          <cell r="C159">
            <v>120</v>
          </cell>
          <cell r="D159">
            <v>2087</v>
          </cell>
          <cell r="E159" t="str">
            <v>AAA Alimentando A Bogotá 2020 UT</v>
          </cell>
          <cell r="F159">
            <v>284</v>
          </cell>
          <cell r="G159" t="str">
            <v>CEREAL EMPACADO</v>
          </cell>
          <cell r="H159" t="str">
            <v>120 : Torta de platano.</v>
          </cell>
          <cell r="I159">
            <v>3</v>
          </cell>
          <cell r="J159" t="str">
            <v>Sitio 1 : CARRERA 127#22G-18 INT 4 - Sitio 2 : SIBERIA KM 7.5 CELTA, LOTE 159 - Sitio 3 : CARRERA 68B #10A-18 - Sitio 4 : CALLE 24F#101B-15 - Sitio 5 : CARRERA 65B#10A-87 - Sitio 6 : AUTO MEDE KM 1,5 P INDUS FLORIDA BOD 23 - Sitio 7 : CARRERA 71 A BIS # 63D-38 -</v>
          </cell>
          <cell r="K159">
            <v>44835</v>
          </cell>
          <cell r="L159">
            <v>7003</v>
          </cell>
          <cell r="M159">
            <v>7985</v>
          </cell>
          <cell r="N159">
            <v>4661</v>
          </cell>
          <cell r="O159">
            <v>275</v>
          </cell>
          <cell r="P159">
            <v>512</v>
          </cell>
          <cell r="R159">
            <v>512</v>
          </cell>
          <cell r="S159">
            <v>681</v>
          </cell>
          <cell r="U159">
            <v>681</v>
          </cell>
          <cell r="V159">
            <v>851</v>
          </cell>
          <cell r="X159">
            <v>851</v>
          </cell>
          <cell r="Y159">
            <v>851</v>
          </cell>
          <cell r="AA159">
            <v>851</v>
          </cell>
          <cell r="AB159">
            <v>13223857</v>
          </cell>
          <cell r="AC159" t="str">
            <v>Registro Valido</v>
          </cell>
          <cell r="AD159">
            <v>512</v>
          </cell>
          <cell r="AE159">
            <v>681</v>
          </cell>
          <cell r="AF159">
            <v>851</v>
          </cell>
          <cell r="AG159">
            <v>851</v>
          </cell>
          <cell r="AH159">
            <v>512</v>
          </cell>
          <cell r="AI159">
            <v>681</v>
          </cell>
          <cell r="AJ159">
            <v>851</v>
          </cell>
          <cell r="AK159">
            <v>851</v>
          </cell>
          <cell r="AM159" t="str">
            <v>ALI_120_SEG_3</v>
          </cell>
          <cell r="AN159" t="str">
            <v>ALI_120_SEG_3_VAL_13223857</v>
          </cell>
          <cell r="AO159">
            <v>6</v>
          </cell>
          <cell r="AP159">
            <v>11101770.040000001</v>
          </cell>
          <cell r="AQ159" t="b">
            <v>0</v>
          </cell>
          <cell r="AR159" t="str">
            <v>Empate</v>
          </cell>
          <cell r="AS159" t="str">
            <v/>
          </cell>
          <cell r="AT159" t="str">
            <v>ALI_120_SEG_3_</v>
          </cell>
          <cell r="AU159">
            <v>1</v>
          </cell>
          <cell r="AV159" t="str">
            <v>No Seleccionada</v>
          </cell>
        </row>
        <row r="160">
          <cell r="A160" t="b">
            <v>0</v>
          </cell>
          <cell r="B160" t="str">
            <v>5to_Evento_973_V2_AAA_17512920.xlsm</v>
          </cell>
          <cell r="C160">
            <v>120</v>
          </cell>
          <cell r="D160">
            <v>2087</v>
          </cell>
          <cell r="E160" t="str">
            <v>AAA Alimentando A Bogotá 2020 UT</v>
          </cell>
          <cell r="F160">
            <v>285</v>
          </cell>
          <cell r="G160" t="str">
            <v>CEREAL EMPACADO</v>
          </cell>
          <cell r="H160" t="str">
            <v>120 : Torta de platano.</v>
          </cell>
          <cell r="I160">
            <v>4</v>
          </cell>
          <cell r="J160" t="str">
            <v>Sitio 1 : CARRERA 127#22G-18 INT 4 - Sitio 2 : SIBERIA KM 7.5 CELTA, LOTE 159 - Sitio 3 : CARRERA 68B #10A-18 - Sitio 4 : CALLE 24F#101B-15 - Sitio 5 : CARRERA 65B#10A-87 - Sitio 6 : AUTO MEDE KM 1,5 P INDUS FLORIDA BOD 23 - Sitio 7 : CARRERA 71 A BIS # 63D-38 -</v>
          </cell>
          <cell r="K160">
            <v>44835</v>
          </cell>
          <cell r="L160">
            <v>7471</v>
          </cell>
          <cell r="M160">
            <v>8511</v>
          </cell>
          <cell r="N160">
            <v>4954</v>
          </cell>
          <cell r="O160">
            <v>293</v>
          </cell>
          <cell r="P160">
            <v>512</v>
          </cell>
          <cell r="R160">
            <v>512</v>
          </cell>
          <cell r="S160">
            <v>681</v>
          </cell>
          <cell r="U160">
            <v>681</v>
          </cell>
          <cell r="V160">
            <v>851</v>
          </cell>
          <cell r="X160">
            <v>851</v>
          </cell>
          <cell r="Y160">
            <v>851</v>
          </cell>
          <cell r="AA160">
            <v>851</v>
          </cell>
          <cell r="AB160">
            <v>14086340</v>
          </cell>
          <cell r="AC160" t="str">
            <v>Registro Valido</v>
          </cell>
          <cell r="AD160">
            <v>512</v>
          </cell>
          <cell r="AE160">
            <v>681</v>
          </cell>
          <cell r="AF160">
            <v>851</v>
          </cell>
          <cell r="AG160">
            <v>851</v>
          </cell>
          <cell r="AH160">
            <v>512</v>
          </cell>
          <cell r="AI160">
            <v>681</v>
          </cell>
          <cell r="AJ160">
            <v>851</v>
          </cell>
          <cell r="AK160">
            <v>851</v>
          </cell>
          <cell r="AM160" t="str">
            <v>ALI_120_SEG_4</v>
          </cell>
          <cell r="AN160" t="str">
            <v>ALI_120_SEG_4_VAL_14086340</v>
          </cell>
          <cell r="AO160">
            <v>5</v>
          </cell>
          <cell r="AP160">
            <v>11826380.880000001</v>
          </cell>
          <cell r="AQ160" t="b">
            <v>0</v>
          </cell>
          <cell r="AR160" t="str">
            <v>Empate</v>
          </cell>
          <cell r="AS160" t="str">
            <v/>
          </cell>
          <cell r="AT160" t="str">
            <v>ALI_120_SEG_4_</v>
          </cell>
          <cell r="AU160">
            <v>1</v>
          </cell>
          <cell r="AV160" t="str">
            <v>No Seleccionada</v>
          </cell>
        </row>
        <row r="161">
          <cell r="A161" t="b">
            <v>0</v>
          </cell>
          <cell r="B161" t="str">
            <v>5to_Evento_973_V2_AAA_17512920.xlsm</v>
          </cell>
          <cell r="C161">
            <v>120</v>
          </cell>
          <cell r="D161">
            <v>2087</v>
          </cell>
          <cell r="E161" t="str">
            <v>AAA Alimentando A Bogotá 2020 UT</v>
          </cell>
          <cell r="F161">
            <v>286</v>
          </cell>
          <cell r="G161" t="str">
            <v>CEREAL EMPACADO</v>
          </cell>
          <cell r="H161" t="str">
            <v>120 : Torta de platano.</v>
          </cell>
          <cell r="I161">
            <v>5</v>
          </cell>
          <cell r="J161" t="str">
            <v>Sitio 1 : CARRERA 127#22G-18 INT 4 - Sitio 2 : SIBERIA KM 7.5 CELTA, LOTE 159 - Sitio 3 : CARRERA 68B #10A-18 - Sitio 4 : CALLE 24F#101B-15 - Sitio 5 : CARRERA 65B#10A-87 - Sitio 6 : AUTO MEDE KM 1,5 P INDUS FLORIDA BOD 23 - Sitio 7 : CARRERA 71 A BIS # 63D-38 -</v>
          </cell>
          <cell r="K161">
            <v>44835</v>
          </cell>
          <cell r="L161">
            <v>6946</v>
          </cell>
          <cell r="M161">
            <v>7913</v>
          </cell>
          <cell r="N161">
            <v>4606</v>
          </cell>
          <cell r="O161">
            <v>272</v>
          </cell>
          <cell r="P161">
            <v>512</v>
          </cell>
          <cell r="R161">
            <v>512</v>
          </cell>
          <cell r="S161">
            <v>681</v>
          </cell>
          <cell r="U161">
            <v>681</v>
          </cell>
          <cell r="V161">
            <v>851</v>
          </cell>
          <cell r="X161">
            <v>851</v>
          </cell>
          <cell r="Y161">
            <v>851</v>
          </cell>
          <cell r="AA161">
            <v>851</v>
          </cell>
          <cell r="AB161">
            <v>13096283</v>
          </cell>
          <cell r="AC161" t="str">
            <v>Registro Valido</v>
          </cell>
          <cell r="AD161">
            <v>512</v>
          </cell>
          <cell r="AE161">
            <v>681</v>
          </cell>
          <cell r="AF161">
            <v>851</v>
          </cell>
          <cell r="AG161">
            <v>851</v>
          </cell>
          <cell r="AH161">
            <v>512</v>
          </cell>
          <cell r="AI161">
            <v>681</v>
          </cell>
          <cell r="AJ161">
            <v>851</v>
          </cell>
          <cell r="AK161">
            <v>851</v>
          </cell>
          <cell r="AM161" t="str">
            <v>ALI_120_SEG_5</v>
          </cell>
          <cell r="AN161" t="str">
            <v>ALI_120_SEG_5_VAL_13096283</v>
          </cell>
          <cell r="AO161">
            <v>5</v>
          </cell>
          <cell r="AP161">
            <v>10995175.52</v>
          </cell>
          <cell r="AQ161" t="b">
            <v>0</v>
          </cell>
          <cell r="AR161" t="str">
            <v>Empate</v>
          </cell>
          <cell r="AS161" t="str">
            <v/>
          </cell>
          <cell r="AT161" t="str">
            <v>ALI_120_SEG_5_</v>
          </cell>
          <cell r="AU161">
            <v>1</v>
          </cell>
          <cell r="AV161" t="str">
            <v>No Seleccionada</v>
          </cell>
        </row>
        <row r="162">
          <cell r="A162" t="b">
            <v>0</v>
          </cell>
          <cell r="B162" t="str">
            <v>5to_Evento_973_V2_AAA_17512920.xlsm</v>
          </cell>
          <cell r="C162">
            <v>120</v>
          </cell>
          <cell r="D162">
            <v>2087</v>
          </cell>
          <cell r="E162" t="str">
            <v>AAA Alimentando A Bogotá 2020 UT</v>
          </cell>
          <cell r="F162">
            <v>287</v>
          </cell>
          <cell r="G162" t="str">
            <v>CEREAL EMPACADO</v>
          </cell>
          <cell r="H162" t="str">
            <v>120 : Torta de platano.</v>
          </cell>
          <cell r="I162">
            <v>6</v>
          </cell>
          <cell r="J162" t="str">
            <v>Sitio 1 : CARRERA 127#22G-18 INT 4 - Sitio 2 : SIBERIA KM 7.5 CELTA, LOTE 159 - Sitio 3 : CARRERA 68B #10A-18 - Sitio 4 : CALLE 24F#101B-15 - Sitio 5 : CARRERA 65B#10A-87 - Sitio 6 : AUTO MEDE KM 1,5 P INDUS FLORIDA BOD 23 - Sitio 7 : CARRERA 71 A BIS # 63D-38 -</v>
          </cell>
          <cell r="K162">
            <v>44835</v>
          </cell>
          <cell r="L162">
            <v>7519</v>
          </cell>
          <cell r="M162">
            <v>8566</v>
          </cell>
          <cell r="N162">
            <v>4985</v>
          </cell>
          <cell r="O162">
            <v>295</v>
          </cell>
          <cell r="P162">
            <v>512</v>
          </cell>
          <cell r="R162">
            <v>512</v>
          </cell>
          <cell r="S162">
            <v>681</v>
          </cell>
          <cell r="U162">
            <v>681</v>
          </cell>
          <cell r="V162">
            <v>851</v>
          </cell>
          <cell r="X162">
            <v>851</v>
          </cell>
          <cell r="Y162">
            <v>851</v>
          </cell>
          <cell r="AA162">
            <v>851</v>
          </cell>
          <cell r="AB162">
            <v>14176454</v>
          </cell>
          <cell r="AC162" t="str">
            <v>Registro Valido</v>
          </cell>
          <cell r="AD162">
            <v>512</v>
          </cell>
          <cell r="AE162">
            <v>681</v>
          </cell>
          <cell r="AF162">
            <v>851</v>
          </cell>
          <cell r="AG162">
            <v>851</v>
          </cell>
          <cell r="AH162">
            <v>512</v>
          </cell>
          <cell r="AI162">
            <v>681</v>
          </cell>
          <cell r="AJ162">
            <v>851</v>
          </cell>
          <cell r="AK162">
            <v>851</v>
          </cell>
          <cell r="AM162" t="str">
            <v>ALI_120_SEG_6</v>
          </cell>
          <cell r="AN162" t="str">
            <v>ALI_120_SEG_6_VAL_14176454</v>
          </cell>
          <cell r="AO162">
            <v>5</v>
          </cell>
          <cell r="AP162">
            <v>11902065.400000002</v>
          </cell>
          <cell r="AQ162" t="b">
            <v>0</v>
          </cell>
          <cell r="AR162" t="str">
            <v>Empate</v>
          </cell>
          <cell r="AS162" t="str">
            <v/>
          </cell>
          <cell r="AT162" t="str">
            <v>ALI_120_SEG_6_</v>
          </cell>
          <cell r="AU162">
            <v>1</v>
          </cell>
          <cell r="AV162" t="str">
            <v>No Seleccionada</v>
          </cell>
        </row>
        <row r="163">
          <cell r="A163" t="b">
            <v>0</v>
          </cell>
          <cell r="B163" t="str">
            <v>5to_Evento_973_V2_AAA_17512920.xlsm</v>
          </cell>
          <cell r="C163">
            <v>120</v>
          </cell>
          <cell r="D163">
            <v>2087</v>
          </cell>
          <cell r="E163" t="str">
            <v>AAA Alimentando A Bogotá 2020 UT</v>
          </cell>
          <cell r="F163">
            <v>288</v>
          </cell>
          <cell r="G163" t="str">
            <v>CEREAL EMPACADO</v>
          </cell>
          <cell r="H163" t="str">
            <v>120 : Torta de platano.</v>
          </cell>
          <cell r="I163">
            <v>7</v>
          </cell>
          <cell r="J163" t="str">
            <v>Sitio 1 : CARRERA 127#22G-18 INT 4 - Sitio 2 : SIBERIA KM 7.5 CELTA, LOTE 159 - Sitio 3 : CARRERA 68B #10A-18 - Sitio 4 : CALLE 24F#101B-15 - Sitio 5 : CARRERA 65B#10A-87 - Sitio 6 : AUTO MEDE KM 1,5 P INDUS FLORIDA BOD 23 - Sitio 7 : CARRERA 71 A BIS # 63D-38 -</v>
          </cell>
          <cell r="K163">
            <v>44835</v>
          </cell>
          <cell r="L163">
            <v>7678</v>
          </cell>
          <cell r="M163">
            <v>8747</v>
          </cell>
          <cell r="N163">
            <v>5091</v>
          </cell>
          <cell r="O163">
            <v>300</v>
          </cell>
          <cell r="P163">
            <v>512</v>
          </cell>
          <cell r="R163">
            <v>512</v>
          </cell>
          <cell r="S163">
            <v>681</v>
          </cell>
          <cell r="U163">
            <v>681</v>
          </cell>
          <cell r="V163">
            <v>851</v>
          </cell>
          <cell r="X163">
            <v>851</v>
          </cell>
          <cell r="Y163">
            <v>851</v>
          </cell>
          <cell r="AA163">
            <v>851</v>
          </cell>
          <cell r="AB163">
            <v>14475584</v>
          </cell>
          <cell r="AC163" t="str">
            <v>Registro Valido</v>
          </cell>
          <cell r="AD163">
            <v>512</v>
          </cell>
          <cell r="AE163">
            <v>681</v>
          </cell>
          <cell r="AF163">
            <v>851</v>
          </cell>
          <cell r="AG163">
            <v>851</v>
          </cell>
          <cell r="AH163">
            <v>512</v>
          </cell>
          <cell r="AI163">
            <v>681</v>
          </cell>
          <cell r="AJ163">
            <v>851</v>
          </cell>
          <cell r="AK163">
            <v>851</v>
          </cell>
          <cell r="AM163" t="str">
            <v>ALI_120_SEG_7</v>
          </cell>
          <cell r="AN163" t="str">
            <v>ALI_120_SEG_7_VAL_14475584</v>
          </cell>
          <cell r="AO163">
            <v>5</v>
          </cell>
          <cell r="AP163">
            <v>12153224.84</v>
          </cell>
          <cell r="AQ163" t="b">
            <v>0</v>
          </cell>
          <cell r="AR163" t="str">
            <v>Empate</v>
          </cell>
          <cell r="AS163" t="str">
            <v/>
          </cell>
          <cell r="AT163" t="str">
            <v>ALI_120_SEG_7_</v>
          </cell>
          <cell r="AU163">
            <v>1</v>
          </cell>
          <cell r="AV163" t="str">
            <v>No Seleccionada</v>
          </cell>
        </row>
        <row r="164">
          <cell r="A164" t="b">
            <v>0</v>
          </cell>
          <cell r="B164" t="str">
            <v>5to_Evento_973_V2_AAA_17512920.xlsm</v>
          </cell>
          <cell r="C164">
            <v>120</v>
          </cell>
          <cell r="D164">
            <v>2087</v>
          </cell>
          <cell r="E164" t="str">
            <v>AAA Alimentando A Bogotá 2020 UT</v>
          </cell>
          <cell r="F164">
            <v>289</v>
          </cell>
          <cell r="G164" t="str">
            <v>CEREAL EMPACADO</v>
          </cell>
          <cell r="H164" t="str">
            <v>120 : Torta de platano.</v>
          </cell>
          <cell r="I164">
            <v>8</v>
          </cell>
          <cell r="J164" t="str">
            <v>Sitio 1 : CARRERA 127#22G-18 INT 4 - Sitio 2 : SIBERIA KM 7.5 CELTA, LOTE 159 - Sitio 3 : CARRERA 68B #10A-18 - Sitio 4 : CALLE 24F#101B-15 - Sitio 5 : CARRERA 65B#10A-87 - Sitio 6 : AUTO MEDE KM 1,5 P INDUS FLORIDA BOD 23 - Sitio 7 : CARRERA 71 A BIS # 63D-38 -</v>
          </cell>
          <cell r="K164">
            <v>44835</v>
          </cell>
          <cell r="L164">
            <v>7410</v>
          </cell>
          <cell r="M164">
            <v>8441</v>
          </cell>
          <cell r="N164">
            <v>4914</v>
          </cell>
          <cell r="O164">
            <v>291</v>
          </cell>
          <cell r="P164">
            <v>512</v>
          </cell>
          <cell r="R164">
            <v>512</v>
          </cell>
          <cell r="S164">
            <v>681</v>
          </cell>
          <cell r="U164">
            <v>681</v>
          </cell>
          <cell r="V164">
            <v>851</v>
          </cell>
          <cell r="X164">
            <v>851</v>
          </cell>
          <cell r="Y164">
            <v>851</v>
          </cell>
          <cell r="AA164">
            <v>851</v>
          </cell>
          <cell r="AB164">
            <v>13971696</v>
          </cell>
          <cell r="AC164" t="str">
            <v>Registro Valido</v>
          </cell>
          <cell r="AD164">
            <v>512</v>
          </cell>
          <cell r="AE164">
            <v>681</v>
          </cell>
          <cell r="AF164">
            <v>851</v>
          </cell>
          <cell r="AG164">
            <v>851</v>
          </cell>
          <cell r="AH164">
            <v>512</v>
          </cell>
          <cell r="AI164">
            <v>681</v>
          </cell>
          <cell r="AJ164">
            <v>851</v>
          </cell>
          <cell r="AK164">
            <v>851</v>
          </cell>
          <cell r="AM164" t="str">
            <v>ALI_120_SEG_8</v>
          </cell>
          <cell r="AN164" t="str">
            <v>ALI_120_SEG_8_VAL_13971696</v>
          </cell>
          <cell r="AO164">
            <v>5</v>
          </cell>
          <cell r="AP164">
            <v>11730095</v>
          </cell>
          <cell r="AQ164" t="b">
            <v>0</v>
          </cell>
          <cell r="AR164" t="str">
            <v>Empate</v>
          </cell>
          <cell r="AS164" t="str">
            <v/>
          </cell>
          <cell r="AT164" t="str">
            <v>ALI_120_SEG_8_</v>
          </cell>
          <cell r="AU164">
            <v>1</v>
          </cell>
          <cell r="AV164" t="str">
            <v>No Seleccionada</v>
          </cell>
        </row>
        <row r="165">
          <cell r="A165" t="b">
            <v>0</v>
          </cell>
          <cell r="B165" t="str">
            <v>5to_Evento_973_V2_AAA_17512920.xlsm</v>
          </cell>
          <cell r="C165">
            <v>120</v>
          </cell>
          <cell r="D165">
            <v>2087</v>
          </cell>
          <cell r="E165" t="str">
            <v>AAA Alimentando A Bogotá 2020 UT</v>
          </cell>
          <cell r="F165">
            <v>290</v>
          </cell>
          <cell r="G165" t="str">
            <v>CEREAL EMPACADO</v>
          </cell>
          <cell r="H165" t="str">
            <v>120 : Torta de platano.</v>
          </cell>
          <cell r="I165">
            <v>9</v>
          </cell>
          <cell r="J165" t="str">
            <v>Sitio 1 : CARRERA 127#22G-18 INT 4 - Sitio 2 : SIBERIA KM 7.5 CELTA, LOTE 159 - Sitio 3 : CARRERA 68B #10A-18 - Sitio 4 : CALLE 24F#101B-15 - Sitio 5 : CARRERA 65B#10A-87 - Sitio 6 : AUTO MEDE KM 1,5 P INDUS FLORIDA BOD 23 - Sitio 7 : CARRERA 71 A BIS # 63D-38 -</v>
          </cell>
          <cell r="K165">
            <v>44835</v>
          </cell>
          <cell r="L165">
            <v>7489</v>
          </cell>
          <cell r="M165">
            <v>8532</v>
          </cell>
          <cell r="N165">
            <v>4965</v>
          </cell>
          <cell r="O165">
            <v>294</v>
          </cell>
          <cell r="P165">
            <v>512</v>
          </cell>
          <cell r="R165">
            <v>512</v>
          </cell>
          <cell r="S165">
            <v>681</v>
          </cell>
          <cell r="U165">
            <v>681</v>
          </cell>
          <cell r="V165">
            <v>851</v>
          </cell>
          <cell r="X165">
            <v>851</v>
          </cell>
          <cell r="Y165">
            <v>851</v>
          </cell>
          <cell r="AA165">
            <v>851</v>
          </cell>
          <cell r="AB165">
            <v>14120069</v>
          </cell>
          <cell r="AC165" t="str">
            <v>Registro Valido</v>
          </cell>
          <cell r="AD165">
            <v>512</v>
          </cell>
          <cell r="AE165">
            <v>681</v>
          </cell>
          <cell r="AF165">
            <v>851</v>
          </cell>
          <cell r="AG165">
            <v>851</v>
          </cell>
          <cell r="AH165">
            <v>512</v>
          </cell>
          <cell r="AI165">
            <v>681</v>
          </cell>
          <cell r="AJ165">
            <v>851</v>
          </cell>
          <cell r="AK165">
            <v>851</v>
          </cell>
          <cell r="AM165" t="str">
            <v>ALI_120_SEG_9</v>
          </cell>
          <cell r="AN165" t="str">
            <v>ALI_120_SEG_9_VAL_14120069</v>
          </cell>
          <cell r="AO165">
            <v>5</v>
          </cell>
          <cell r="AP165">
            <v>11854726.560000001</v>
          </cell>
          <cell r="AQ165" t="b">
            <v>0</v>
          </cell>
          <cell r="AR165" t="str">
            <v>Empate</v>
          </cell>
          <cell r="AS165" t="str">
            <v/>
          </cell>
          <cell r="AT165" t="str">
            <v>ALI_120_SEG_9_</v>
          </cell>
          <cell r="AU165">
            <v>1</v>
          </cell>
          <cell r="AV165" t="str">
            <v>No Seleccionada</v>
          </cell>
        </row>
        <row r="166">
          <cell r="A166" t="b">
            <v>0</v>
          </cell>
          <cell r="B166" t="str">
            <v>5to_Evento_973_V2_AAA_17512920.xlsm</v>
          </cell>
          <cell r="C166">
            <v>120</v>
          </cell>
          <cell r="D166">
            <v>2087</v>
          </cell>
          <cell r="E166" t="str">
            <v>AAA Alimentando A Bogotá 2020 UT</v>
          </cell>
          <cell r="F166">
            <v>291</v>
          </cell>
          <cell r="G166" t="str">
            <v>CEREAL EMPACADO</v>
          </cell>
          <cell r="H166" t="str">
            <v>120 : Torta de platano.</v>
          </cell>
          <cell r="I166">
            <v>10</v>
          </cell>
          <cell r="J166" t="str">
            <v>Sitio 1 : CARRERA 127#22G-18 INT 4 - Sitio 2 : SIBERIA KM 7.5 CELTA, LOTE 159 - Sitio 3 : CARRERA 68B #10A-18 - Sitio 4 : CALLE 24F#101B-15 - Sitio 5 : CARRERA 65B#10A-87 - Sitio 6 : AUTO MEDE KM 1,5 P INDUS FLORIDA BOD 23 - Sitio 7 : CARRERA 71 A BIS # 63D-38 -</v>
          </cell>
          <cell r="K166">
            <v>44835</v>
          </cell>
          <cell r="L166">
            <v>7499</v>
          </cell>
          <cell r="M166">
            <v>8545</v>
          </cell>
          <cell r="N166">
            <v>4974</v>
          </cell>
          <cell r="O166">
            <v>294</v>
          </cell>
          <cell r="P166">
            <v>512</v>
          </cell>
          <cell r="R166">
            <v>512</v>
          </cell>
          <cell r="S166">
            <v>681</v>
          </cell>
          <cell r="U166">
            <v>681</v>
          </cell>
          <cell r="V166">
            <v>851</v>
          </cell>
          <cell r="X166">
            <v>851</v>
          </cell>
          <cell r="Y166">
            <v>851</v>
          </cell>
          <cell r="AA166">
            <v>851</v>
          </cell>
          <cell r="AB166">
            <v>14141701</v>
          </cell>
          <cell r="AC166" t="str">
            <v>Registro Valido</v>
          </cell>
          <cell r="AD166">
            <v>512</v>
          </cell>
          <cell r="AE166">
            <v>681</v>
          </cell>
          <cell r="AF166">
            <v>851</v>
          </cell>
          <cell r="AG166">
            <v>851</v>
          </cell>
          <cell r="AH166">
            <v>512</v>
          </cell>
          <cell r="AI166">
            <v>681</v>
          </cell>
          <cell r="AJ166">
            <v>851</v>
          </cell>
          <cell r="AK166">
            <v>851</v>
          </cell>
          <cell r="AM166" t="str">
            <v>ALI_120_SEG_10</v>
          </cell>
          <cell r="AN166" t="str">
            <v>ALI_120_SEG_10_VAL_14141701</v>
          </cell>
          <cell r="AO166">
            <v>5</v>
          </cell>
          <cell r="AP166">
            <v>11872842.520000001</v>
          </cell>
          <cell r="AQ166" t="b">
            <v>0</v>
          </cell>
          <cell r="AR166" t="str">
            <v>Empate</v>
          </cell>
          <cell r="AS166" t="str">
            <v/>
          </cell>
          <cell r="AT166" t="str">
            <v>ALI_120_SEG_10_</v>
          </cell>
          <cell r="AU166">
            <v>1</v>
          </cell>
          <cell r="AV166" t="str">
            <v>No Seleccionada</v>
          </cell>
        </row>
        <row r="167">
          <cell r="A167" t="b">
            <v>0</v>
          </cell>
          <cell r="B167" t="str">
            <v>5to_Evento_973_V2_AAA_17512920.xlsm</v>
          </cell>
          <cell r="C167">
            <v>120</v>
          </cell>
          <cell r="D167">
            <v>2087</v>
          </cell>
          <cell r="E167" t="str">
            <v>AAA Alimentando A Bogotá 2020 UT</v>
          </cell>
          <cell r="F167">
            <v>292</v>
          </cell>
          <cell r="G167" t="str">
            <v>CEREAL EMPACADO</v>
          </cell>
          <cell r="H167" t="str">
            <v>120 : Torta de platano.</v>
          </cell>
          <cell r="I167">
            <v>11</v>
          </cell>
          <cell r="J167" t="str">
            <v>Sitio 1 : CARRERA 127#22G-18 INT 4 - Sitio 2 : SIBERIA KM 7.5 CELTA, LOTE 159 - Sitio 3 : CARRERA 68B #10A-18 - Sitio 4 : CALLE 24F#101B-15 - Sitio 5 : CARRERA 65B#10A-87 - Sitio 6 : AUTO MEDE KM 1,5 P INDUS FLORIDA BOD 23 - Sitio 7 : CARRERA 71 A BIS # 63D-38 -</v>
          </cell>
          <cell r="K167">
            <v>44835</v>
          </cell>
          <cell r="L167">
            <v>7576</v>
          </cell>
          <cell r="M167">
            <v>8666</v>
          </cell>
          <cell r="N167">
            <v>5049</v>
          </cell>
          <cell r="O167">
            <v>298</v>
          </cell>
          <cell r="P167">
            <v>512</v>
          </cell>
          <cell r="R167">
            <v>512</v>
          </cell>
          <cell r="S167">
            <v>681</v>
          </cell>
          <cell r="U167">
            <v>681</v>
          </cell>
          <cell r="V167">
            <v>851</v>
          </cell>
          <cell r="X167">
            <v>851</v>
          </cell>
          <cell r="Y167">
            <v>851</v>
          </cell>
          <cell r="AA167">
            <v>851</v>
          </cell>
          <cell r="AB167">
            <v>14330755</v>
          </cell>
          <cell r="AC167" t="str">
            <v>Registro Valido</v>
          </cell>
          <cell r="AD167">
            <v>512</v>
          </cell>
          <cell r="AE167">
            <v>681</v>
          </cell>
          <cell r="AF167">
            <v>851</v>
          </cell>
          <cell r="AG167">
            <v>851</v>
          </cell>
          <cell r="AH167">
            <v>512</v>
          </cell>
          <cell r="AI167">
            <v>681</v>
          </cell>
          <cell r="AJ167">
            <v>851</v>
          </cell>
          <cell r="AK167">
            <v>851</v>
          </cell>
          <cell r="AM167" t="str">
            <v>ALI_120_SEG_11</v>
          </cell>
          <cell r="AN167" t="str">
            <v>ALI_120_SEG_11_VAL_14330755</v>
          </cell>
          <cell r="AO167">
            <v>5</v>
          </cell>
          <cell r="AP167">
            <v>12031161.880000001</v>
          </cell>
          <cell r="AQ167" t="b">
            <v>0</v>
          </cell>
          <cell r="AR167" t="str">
            <v>Empate</v>
          </cell>
          <cell r="AS167" t="str">
            <v/>
          </cell>
          <cell r="AT167" t="str">
            <v>ALI_120_SEG_11_</v>
          </cell>
          <cell r="AU167">
            <v>1</v>
          </cell>
          <cell r="AV167" t="str">
            <v>No Seleccionada</v>
          </cell>
        </row>
        <row r="168">
          <cell r="A168" t="b">
            <v>0</v>
          </cell>
          <cell r="B168" t="str">
            <v>5to_Evento_973_V2_AAA_17512920.xlsm</v>
          </cell>
          <cell r="C168">
            <v>120</v>
          </cell>
          <cell r="D168">
            <v>2087</v>
          </cell>
          <cell r="E168" t="str">
            <v>AAA Alimentando A Bogotá 2020 UT</v>
          </cell>
          <cell r="F168">
            <v>293</v>
          </cell>
          <cell r="G168" t="str">
            <v>CEREAL EMPACADO</v>
          </cell>
          <cell r="H168" t="str">
            <v>120 : Torta de platano.</v>
          </cell>
          <cell r="I168">
            <v>12</v>
          </cell>
          <cell r="J168" t="str">
            <v>Sitio 1 : CARRERA 127#22G-18 INT 4 - Sitio 2 : SIBERIA KM 7.5 CELTA, LOTE 159 - Sitio 3 : CARRERA 68B #10A-18 - Sitio 4 : CALLE 24F#101B-15 - Sitio 5 : CARRERA 65B#10A-87 - Sitio 6 : AUTO MEDE KM 1,5 P INDUS FLORIDA BOD 23 - Sitio 7 : CARRERA 71 A BIS # 63D-38 -</v>
          </cell>
          <cell r="K168">
            <v>44835</v>
          </cell>
          <cell r="L168">
            <v>6876</v>
          </cell>
          <cell r="M168">
            <v>7864</v>
          </cell>
          <cell r="N168">
            <v>4581</v>
          </cell>
          <cell r="O168">
            <v>270</v>
          </cell>
          <cell r="P168">
            <v>512</v>
          </cell>
          <cell r="R168">
            <v>512</v>
          </cell>
          <cell r="S168">
            <v>681</v>
          </cell>
          <cell r="U168">
            <v>681</v>
          </cell>
          <cell r="V168">
            <v>851</v>
          </cell>
          <cell r="X168">
            <v>851</v>
          </cell>
          <cell r="Y168">
            <v>851</v>
          </cell>
          <cell r="AA168">
            <v>851</v>
          </cell>
          <cell r="AB168">
            <v>13004097</v>
          </cell>
          <cell r="AC168" t="str">
            <v>Registro Valido</v>
          </cell>
          <cell r="AD168">
            <v>512</v>
          </cell>
          <cell r="AE168">
            <v>681</v>
          </cell>
          <cell r="AF168">
            <v>851</v>
          </cell>
          <cell r="AG168">
            <v>851</v>
          </cell>
          <cell r="AH168">
            <v>512</v>
          </cell>
          <cell r="AI168">
            <v>681</v>
          </cell>
          <cell r="AJ168">
            <v>851</v>
          </cell>
          <cell r="AK168">
            <v>851</v>
          </cell>
          <cell r="AM168" t="str">
            <v>ALI_120_SEG_12</v>
          </cell>
          <cell r="AN168" t="str">
            <v>ALI_120_SEG_12_VAL_13004097</v>
          </cell>
          <cell r="AO168">
            <v>5</v>
          </cell>
          <cell r="AP168">
            <v>10917435.640000001</v>
          </cell>
          <cell r="AQ168" t="b">
            <v>0</v>
          </cell>
          <cell r="AR168" t="str">
            <v>Empate</v>
          </cell>
          <cell r="AS168" t="str">
            <v/>
          </cell>
          <cell r="AT168" t="str">
            <v>ALI_120_SEG_12_</v>
          </cell>
          <cell r="AU168">
            <v>1</v>
          </cell>
          <cell r="AV168" t="str">
            <v>No Seleccionada</v>
          </cell>
        </row>
        <row r="169">
          <cell r="A169" t="b">
            <v>0</v>
          </cell>
          <cell r="B169" t="str">
            <v>5to_Evento_973_V2_AAA_17512920.xlsm</v>
          </cell>
          <cell r="C169">
            <v>120</v>
          </cell>
          <cell r="D169">
            <v>2087</v>
          </cell>
          <cell r="E169" t="str">
            <v>AAA Alimentando A Bogotá 2020 UT</v>
          </cell>
          <cell r="F169">
            <v>294</v>
          </cell>
          <cell r="G169" t="str">
            <v>CEREAL EMPACADO</v>
          </cell>
          <cell r="H169" t="str">
            <v>120 : Torta de platano.</v>
          </cell>
          <cell r="I169">
            <v>13</v>
          </cell>
          <cell r="J169" t="str">
            <v>Sitio 1 : CARRERA 127#22G-18 INT 4 - Sitio 2 : SIBERIA KM 7.5 CELTA, LOTE 159 - Sitio 3 : CARRERA 68B #10A-18 - Sitio 4 : CALLE 24F#101B-15 - Sitio 5 : CARRERA 65B#10A-87 - Sitio 6 : AUTO MEDE KM 1,5 P INDUS FLORIDA BOD 23 - Sitio 7 : CARRERA 71 A BIS # 63D-38 -</v>
          </cell>
          <cell r="K169">
            <v>44835</v>
          </cell>
          <cell r="L169">
            <v>7300</v>
          </cell>
          <cell r="M169">
            <v>8350</v>
          </cell>
          <cell r="N169">
            <v>4864</v>
          </cell>
          <cell r="O169">
            <v>287</v>
          </cell>
          <cell r="P169">
            <v>512</v>
          </cell>
          <cell r="R169">
            <v>512</v>
          </cell>
          <cell r="S169">
            <v>681</v>
          </cell>
          <cell r="U169">
            <v>681</v>
          </cell>
          <cell r="V169">
            <v>851</v>
          </cell>
          <cell r="X169">
            <v>851</v>
          </cell>
          <cell r="Y169">
            <v>851</v>
          </cell>
          <cell r="AA169">
            <v>851</v>
          </cell>
          <cell r="AB169">
            <v>13807451</v>
          </cell>
          <cell r="AC169" t="str">
            <v>Registro Valido</v>
          </cell>
          <cell r="AD169">
            <v>512</v>
          </cell>
          <cell r="AE169">
            <v>681</v>
          </cell>
          <cell r="AF169">
            <v>851</v>
          </cell>
          <cell r="AG169">
            <v>851</v>
          </cell>
          <cell r="AH169">
            <v>512</v>
          </cell>
          <cell r="AI169">
            <v>681</v>
          </cell>
          <cell r="AJ169">
            <v>851</v>
          </cell>
          <cell r="AK169">
            <v>851</v>
          </cell>
          <cell r="AM169" t="str">
            <v>ALI_120_SEG_13</v>
          </cell>
          <cell r="AN169" t="str">
            <v>ALI_120_SEG_13_VAL_13807451</v>
          </cell>
          <cell r="AO169">
            <v>5</v>
          </cell>
          <cell r="AP169">
            <v>11591866.84</v>
          </cell>
          <cell r="AQ169" t="b">
            <v>0</v>
          </cell>
          <cell r="AR169" t="str">
            <v>Empate</v>
          </cell>
          <cell r="AS169" t="str">
            <v/>
          </cell>
          <cell r="AT169" t="str">
            <v>ALI_120_SEG_13_</v>
          </cell>
          <cell r="AU169">
            <v>1</v>
          </cell>
          <cell r="AV169" t="str">
            <v>No Seleccionada</v>
          </cell>
        </row>
        <row r="170">
          <cell r="A170" t="b">
            <v>0</v>
          </cell>
          <cell r="B170" t="str">
            <v>5to_Evento_973_V2_AAA_17512920.xlsm</v>
          </cell>
          <cell r="C170">
            <v>120</v>
          </cell>
          <cell r="D170">
            <v>2087</v>
          </cell>
          <cell r="E170" t="str">
            <v>AAA Alimentando A Bogotá 2020 UT</v>
          </cell>
          <cell r="F170">
            <v>295</v>
          </cell>
          <cell r="G170" t="str">
            <v>CEREAL EMPACADO</v>
          </cell>
          <cell r="H170" t="str">
            <v>120 : Torta de platano.</v>
          </cell>
          <cell r="I170">
            <v>14</v>
          </cell>
          <cell r="J170" t="str">
            <v>Sitio 1 : CARRERA 127#22G-18 INT 4 - Sitio 2 : SIBERIA KM 7.5 CELTA, LOTE 159 - Sitio 3 : CARRERA 68B #10A-18 - Sitio 4 : CALLE 24F#101B-15 - Sitio 5 : CARRERA 65B#10A-87 - Sitio 6 : AUTO MEDE KM 1,5 P INDUS FLORIDA BOD 23 - Sitio 7 : CARRERA 71 A BIS # 63D-38 -</v>
          </cell>
          <cell r="K170">
            <v>44835</v>
          </cell>
          <cell r="L170">
            <v>7234</v>
          </cell>
          <cell r="M170">
            <v>8275</v>
          </cell>
          <cell r="N170">
            <v>4819</v>
          </cell>
          <cell r="O170">
            <v>285</v>
          </cell>
          <cell r="P170">
            <v>512</v>
          </cell>
          <cell r="R170">
            <v>512</v>
          </cell>
          <cell r="S170">
            <v>681</v>
          </cell>
          <cell r="U170">
            <v>681</v>
          </cell>
          <cell r="V170">
            <v>851</v>
          </cell>
          <cell r="X170">
            <v>851</v>
          </cell>
          <cell r="Y170">
            <v>851</v>
          </cell>
          <cell r="AA170">
            <v>851</v>
          </cell>
          <cell r="AB170">
            <v>13682587</v>
          </cell>
          <cell r="AC170" t="str">
            <v>Registro Valido</v>
          </cell>
          <cell r="AD170">
            <v>512</v>
          </cell>
          <cell r="AE170">
            <v>681</v>
          </cell>
          <cell r="AF170">
            <v>851</v>
          </cell>
          <cell r="AG170">
            <v>851</v>
          </cell>
          <cell r="AH170">
            <v>512</v>
          </cell>
          <cell r="AI170">
            <v>681</v>
          </cell>
          <cell r="AJ170">
            <v>851</v>
          </cell>
          <cell r="AK170">
            <v>851</v>
          </cell>
          <cell r="AM170" t="str">
            <v>ALI_120_SEG_14</v>
          </cell>
          <cell r="AN170" t="str">
            <v>ALI_120_SEG_14_VAL_13682587</v>
          </cell>
          <cell r="AO170">
            <v>5</v>
          </cell>
          <cell r="AP170">
            <v>11487059.76</v>
          </cell>
          <cell r="AQ170" t="b">
            <v>0</v>
          </cell>
          <cell r="AR170" t="str">
            <v>Empate</v>
          </cell>
          <cell r="AS170" t="str">
            <v/>
          </cell>
          <cell r="AT170" t="str">
            <v>ALI_120_SEG_14_</v>
          </cell>
          <cell r="AU170">
            <v>1</v>
          </cell>
          <cell r="AV170" t="str">
            <v>No Seleccionada</v>
          </cell>
        </row>
        <row r="171">
          <cell r="A171" t="b">
            <v>0</v>
          </cell>
          <cell r="B171" t="str">
            <v>5to_Evento_973_V2_AAA_17512920.xlsm</v>
          </cell>
          <cell r="C171">
            <v>120</v>
          </cell>
          <cell r="D171">
            <v>2087</v>
          </cell>
          <cell r="E171" t="str">
            <v>AAA Alimentando A Bogotá 2020 UT</v>
          </cell>
          <cell r="F171">
            <v>296</v>
          </cell>
          <cell r="G171" t="str">
            <v>CEREAL EMPACADO</v>
          </cell>
          <cell r="H171" t="str">
            <v>120 : Torta de platano.</v>
          </cell>
          <cell r="I171">
            <v>15</v>
          </cell>
          <cell r="J171" t="str">
            <v>Sitio 1 : CARRERA 127#22G-18 INT 4 - Sitio 2 : SIBERIA KM 7.5 CELTA, LOTE 159 - Sitio 3 : CARRERA 68B #10A-18 - Sitio 4 : CALLE 24F#101B-15 - Sitio 5 : CARRERA 65B#10A-87 - Sitio 6 : AUTO MEDE KM 1,5 P INDUS FLORIDA BOD 23 - Sitio 7 : CARRERA 71 A BIS # 63D-38 -</v>
          </cell>
          <cell r="K171">
            <v>44835</v>
          </cell>
          <cell r="L171">
            <v>6840</v>
          </cell>
          <cell r="M171">
            <v>7822</v>
          </cell>
          <cell r="N171">
            <v>4558</v>
          </cell>
          <cell r="O171">
            <v>271</v>
          </cell>
          <cell r="P171">
            <v>512</v>
          </cell>
          <cell r="R171">
            <v>512</v>
          </cell>
          <cell r="S171">
            <v>681</v>
          </cell>
          <cell r="U171">
            <v>681</v>
          </cell>
          <cell r="V171">
            <v>851</v>
          </cell>
          <cell r="X171">
            <v>851</v>
          </cell>
          <cell r="Y171">
            <v>851</v>
          </cell>
          <cell r="AA171">
            <v>851</v>
          </cell>
          <cell r="AB171">
            <v>12938341</v>
          </cell>
          <cell r="AC171" t="str">
            <v>Registro Valido</v>
          </cell>
          <cell r="AD171">
            <v>512</v>
          </cell>
          <cell r="AE171">
            <v>681</v>
          </cell>
          <cell r="AF171">
            <v>851</v>
          </cell>
          <cell r="AG171">
            <v>851</v>
          </cell>
          <cell r="AH171">
            <v>512</v>
          </cell>
          <cell r="AI171">
            <v>681</v>
          </cell>
          <cell r="AJ171">
            <v>851</v>
          </cell>
          <cell r="AK171">
            <v>851</v>
          </cell>
          <cell r="AM171" t="str">
            <v>ALI_120_SEG_15</v>
          </cell>
          <cell r="AN171" t="str">
            <v>ALI_120_SEG_15_VAL_12938341</v>
          </cell>
          <cell r="AO171">
            <v>5</v>
          </cell>
          <cell r="AP171">
            <v>10862105.960000001</v>
          </cell>
          <cell r="AQ171" t="b">
            <v>0</v>
          </cell>
          <cell r="AR171" t="str">
            <v>Empate</v>
          </cell>
          <cell r="AS171" t="str">
            <v/>
          </cell>
          <cell r="AT171" t="str">
            <v>ALI_120_SEG_15_</v>
          </cell>
          <cell r="AU171">
            <v>1</v>
          </cell>
          <cell r="AV171" t="str">
            <v>No Seleccionada</v>
          </cell>
        </row>
        <row r="172">
          <cell r="A172" t="str">
            <v>ALI_6_SEG_1</v>
          </cell>
          <cell r="B172" t="str">
            <v>5to_Evento_973_V2_AAA_17512920.xlsm</v>
          </cell>
          <cell r="C172">
            <v>6</v>
          </cell>
          <cell r="D172">
            <v>2087</v>
          </cell>
          <cell r="E172" t="str">
            <v>AAA Alimentando A Bogotá 2020 UT</v>
          </cell>
          <cell r="F172">
            <v>297</v>
          </cell>
          <cell r="G172" t="str">
            <v>BEBIDAS LÁCTEAS</v>
          </cell>
          <cell r="H172" t="str">
            <v>6 : Avena con Leche Entera ultra alta temperatura UAT (UHT).</v>
          </cell>
          <cell r="I172">
            <v>1</v>
          </cell>
          <cell r="J172" t="str">
            <v>Sitio 1 : CARRERA 127#22G-18 INT 4 - Sitio 2 : SIBERIA KM 7.5 CELTA, LOTE 159 - Sitio 3 : CARRERA 68B #10A-18 - Sitio 4 : CALLE 24F#101B-15 - Sitio 5 : CARRERA 65B#10A-87 - Sitio 6 : AUTO MEDE KM 1,5 P INDUS FLORIDA BOD 23 - Sitio 7 : CARRERA 71 A BIS # 63D-38 -</v>
          </cell>
          <cell r="K172">
            <v>44835</v>
          </cell>
          <cell r="L172">
            <v>3743</v>
          </cell>
          <cell r="M172">
            <v>4361</v>
          </cell>
          <cell r="N172">
            <v>3382</v>
          </cell>
          <cell r="O172">
            <v>183</v>
          </cell>
          <cell r="P172">
            <v>832</v>
          </cell>
          <cell r="Q172">
            <v>0.1</v>
          </cell>
          <cell r="R172">
            <v>748.8</v>
          </cell>
          <cell r="S172">
            <v>832</v>
          </cell>
          <cell r="T172">
            <v>0.1</v>
          </cell>
          <cell r="U172">
            <v>748.8</v>
          </cell>
          <cell r="V172">
            <v>832</v>
          </cell>
          <cell r="W172">
            <v>0.1</v>
          </cell>
          <cell r="X172">
            <v>748.8</v>
          </cell>
          <cell r="Y172">
            <v>832</v>
          </cell>
          <cell r="Z172">
            <v>0.1</v>
          </cell>
          <cell r="AA172">
            <v>748.8</v>
          </cell>
          <cell r="AB172">
            <v>8737747.1999999993</v>
          </cell>
          <cell r="AC172" t="str">
            <v>Registro Valido</v>
          </cell>
          <cell r="AD172">
            <v>832</v>
          </cell>
          <cell r="AE172">
            <v>832</v>
          </cell>
          <cell r="AF172">
            <v>832</v>
          </cell>
          <cell r="AG172">
            <v>832</v>
          </cell>
          <cell r="AH172">
            <v>832</v>
          </cell>
          <cell r="AI172">
            <v>832</v>
          </cell>
          <cell r="AJ172">
            <v>832</v>
          </cell>
          <cell r="AK172">
            <v>832</v>
          </cell>
          <cell r="AM172" t="str">
            <v>ALI_6_SEG_1</v>
          </cell>
          <cell r="AN172" t="str">
            <v>ALI_6_SEG_1_VAL_8737747.2</v>
          </cell>
          <cell r="AO172">
            <v>4</v>
          </cell>
          <cell r="AP172">
            <v>8737747.1999999993</v>
          </cell>
          <cell r="AQ172" t="b">
            <v>1</v>
          </cell>
          <cell r="AR172" t="str">
            <v/>
          </cell>
          <cell r="AS172" t="str">
            <v>X</v>
          </cell>
          <cell r="AT172" t="str">
            <v>ALI_6_SEG_1_X</v>
          </cell>
          <cell r="AU172">
            <v>1</v>
          </cell>
          <cell r="AV172" t="str">
            <v>Cotizacion Seleccionada</v>
          </cell>
        </row>
        <row r="173">
          <cell r="A173" t="str">
            <v>ALI_6_SEG_2</v>
          </cell>
          <cell r="B173" t="str">
            <v>5to_Evento_973_V2_AAA_17512920.xlsm</v>
          </cell>
          <cell r="C173">
            <v>6</v>
          </cell>
          <cell r="D173">
            <v>2087</v>
          </cell>
          <cell r="E173" t="str">
            <v>AAA Alimentando A Bogotá 2020 UT</v>
          </cell>
          <cell r="F173">
            <v>298</v>
          </cell>
          <cell r="G173" t="str">
            <v>BEBIDAS LÁCTEAS</v>
          </cell>
          <cell r="H173" t="str">
            <v>6 : Avena con Leche Entera ultra alta temperatura UAT (UHT).</v>
          </cell>
          <cell r="I173">
            <v>2</v>
          </cell>
          <cell r="J173" t="str">
            <v>Sitio 1 : CARRERA 127#22G-18 INT 4 - Sitio 2 : SIBERIA KM 7.5 CELTA, LOTE 159 - Sitio 3 : CARRERA 68B #10A-18 - Sitio 4 : CALLE 24F#101B-15 - Sitio 5 : CARRERA 65B#10A-87 - Sitio 6 : AUTO MEDE KM 1,5 P INDUS FLORIDA BOD 23 - Sitio 7 : CARRERA 71 A BIS # 63D-38 -</v>
          </cell>
          <cell r="K173">
            <v>44835</v>
          </cell>
          <cell r="L173">
            <v>3803</v>
          </cell>
          <cell r="M173">
            <v>4199</v>
          </cell>
          <cell r="N173">
            <v>3722</v>
          </cell>
          <cell r="O173">
            <v>167</v>
          </cell>
          <cell r="P173">
            <v>832</v>
          </cell>
          <cell r="Q173">
            <v>0.1</v>
          </cell>
          <cell r="R173">
            <v>748.8</v>
          </cell>
          <cell r="S173">
            <v>832</v>
          </cell>
          <cell r="T173">
            <v>0.1</v>
          </cell>
          <cell r="U173">
            <v>748.8</v>
          </cell>
          <cell r="V173">
            <v>832</v>
          </cell>
          <cell r="W173">
            <v>0.1</v>
          </cell>
          <cell r="X173">
            <v>748.8</v>
          </cell>
          <cell r="Y173">
            <v>832</v>
          </cell>
          <cell r="Z173">
            <v>0.1</v>
          </cell>
          <cell r="AA173">
            <v>748.8</v>
          </cell>
          <cell r="AB173">
            <v>8903980.7999999989</v>
          </cell>
          <cell r="AC173" t="str">
            <v>Registro Valido</v>
          </cell>
          <cell r="AD173">
            <v>832</v>
          </cell>
          <cell r="AE173">
            <v>832</v>
          </cell>
          <cell r="AF173">
            <v>832</v>
          </cell>
          <cell r="AG173">
            <v>832</v>
          </cell>
          <cell r="AH173">
            <v>832</v>
          </cell>
          <cell r="AI173">
            <v>832</v>
          </cell>
          <cell r="AJ173">
            <v>832</v>
          </cell>
          <cell r="AK173">
            <v>832</v>
          </cell>
          <cell r="AM173" t="str">
            <v>ALI_6_SEG_2</v>
          </cell>
          <cell r="AN173" t="str">
            <v>ALI_6_SEG_2_VAL_8903980.8</v>
          </cell>
          <cell r="AO173">
            <v>4</v>
          </cell>
          <cell r="AP173">
            <v>8903980.7999999989</v>
          </cell>
          <cell r="AQ173" t="b">
            <v>1</v>
          </cell>
          <cell r="AR173" t="str">
            <v/>
          </cell>
          <cell r="AS173" t="str">
            <v>X</v>
          </cell>
          <cell r="AT173" t="str">
            <v>ALI_6_SEG_2_X</v>
          </cell>
          <cell r="AU173">
            <v>1</v>
          </cell>
          <cell r="AV173" t="str">
            <v>Cotizacion Seleccionada</v>
          </cell>
        </row>
        <row r="174">
          <cell r="A174" t="str">
            <v>ALI_6_SEG_3</v>
          </cell>
          <cell r="B174" t="str">
            <v>5to_Evento_973_V2_AAA_17512920.xlsm</v>
          </cell>
          <cell r="C174">
            <v>6</v>
          </cell>
          <cell r="D174">
            <v>2087</v>
          </cell>
          <cell r="E174" t="str">
            <v>AAA Alimentando A Bogotá 2020 UT</v>
          </cell>
          <cell r="F174">
            <v>299</v>
          </cell>
          <cell r="G174" t="str">
            <v>BEBIDAS LÁCTEAS</v>
          </cell>
          <cell r="H174" t="str">
            <v>6 : Avena con Leche Entera ultra alta temperatura UAT (UHT).</v>
          </cell>
          <cell r="I174">
            <v>3</v>
          </cell>
          <cell r="J174" t="str">
            <v>Sitio 1 : CARRERA 127#22G-18 INT 4 - Sitio 2 : SIBERIA KM 7.5 CELTA, LOTE 159 - Sitio 3 : CARRERA 68B #10A-18 - Sitio 4 : CALLE 24F#101B-15 - Sitio 5 : CARRERA 65B#10A-87 - Sitio 6 : AUTO MEDE KM 1,5 P INDUS FLORIDA BOD 23 - Sitio 7 : CARRERA 71 A BIS # 63D-38 -</v>
          </cell>
          <cell r="K174">
            <v>44835</v>
          </cell>
          <cell r="L174">
            <v>3806</v>
          </cell>
          <cell r="M174">
            <v>4432</v>
          </cell>
          <cell r="N174">
            <v>3437</v>
          </cell>
          <cell r="O174">
            <v>186</v>
          </cell>
          <cell r="P174">
            <v>832</v>
          </cell>
          <cell r="Q174">
            <v>0.1</v>
          </cell>
          <cell r="R174">
            <v>748.8</v>
          </cell>
          <cell r="S174">
            <v>832</v>
          </cell>
          <cell r="T174">
            <v>0.1</v>
          </cell>
          <cell r="U174">
            <v>748.8</v>
          </cell>
          <cell r="V174">
            <v>832</v>
          </cell>
          <cell r="W174">
            <v>0.1</v>
          </cell>
          <cell r="X174">
            <v>748.8</v>
          </cell>
          <cell r="Y174">
            <v>832</v>
          </cell>
          <cell r="Z174">
            <v>0.1</v>
          </cell>
          <cell r="AA174">
            <v>748.8</v>
          </cell>
          <cell r="AB174">
            <v>8881516.8000000007</v>
          </cell>
          <cell r="AC174" t="str">
            <v>Registro Valido</v>
          </cell>
          <cell r="AD174">
            <v>832</v>
          </cell>
          <cell r="AE174">
            <v>832</v>
          </cell>
          <cell r="AF174">
            <v>832</v>
          </cell>
          <cell r="AG174">
            <v>832</v>
          </cell>
          <cell r="AH174">
            <v>832</v>
          </cell>
          <cell r="AI174">
            <v>832</v>
          </cell>
          <cell r="AJ174">
            <v>832</v>
          </cell>
          <cell r="AK174">
            <v>832</v>
          </cell>
          <cell r="AM174" t="str">
            <v>ALI_6_SEG_3</v>
          </cell>
          <cell r="AN174" t="str">
            <v>ALI_6_SEG_3_VAL_8881516.8</v>
          </cell>
          <cell r="AO174">
            <v>4</v>
          </cell>
          <cell r="AP174">
            <v>8881516.8000000007</v>
          </cell>
          <cell r="AQ174" t="b">
            <v>1</v>
          </cell>
          <cell r="AR174" t="str">
            <v/>
          </cell>
          <cell r="AS174" t="str">
            <v>X</v>
          </cell>
          <cell r="AT174" t="str">
            <v>ALI_6_SEG_3_X</v>
          </cell>
          <cell r="AU174">
            <v>1</v>
          </cell>
          <cell r="AV174" t="str">
            <v>Cotizacion Seleccionada</v>
          </cell>
        </row>
        <row r="175">
          <cell r="A175" t="str">
            <v>ALI_6_SEG_4</v>
          </cell>
          <cell r="B175" t="str">
            <v>5to_Evento_973_V2_AAA_17512920.xlsm</v>
          </cell>
          <cell r="C175">
            <v>6</v>
          </cell>
          <cell r="D175">
            <v>2087</v>
          </cell>
          <cell r="E175" t="str">
            <v>AAA Alimentando A Bogotá 2020 UT</v>
          </cell>
          <cell r="F175">
            <v>300</v>
          </cell>
          <cell r="G175" t="str">
            <v>BEBIDAS LÁCTEAS</v>
          </cell>
          <cell r="H175" t="str">
            <v>6 : Avena con Leche Entera ultra alta temperatura UAT (UHT).</v>
          </cell>
          <cell r="I175">
            <v>4</v>
          </cell>
          <cell r="J175" t="str">
            <v>Sitio 1 : CARRERA 127#22G-18 INT 4 - Sitio 2 : SIBERIA KM 7.5 CELTA, LOTE 159 - Sitio 3 : CARRERA 68B #10A-18 - Sitio 4 : CALLE 24F#101B-15 - Sitio 5 : CARRERA 65B#10A-87 - Sitio 6 : AUTO MEDE KM 1,5 P INDUS FLORIDA BOD 23 - Sitio 7 : CARRERA 71 A BIS # 63D-38 -</v>
          </cell>
          <cell r="K175">
            <v>44835</v>
          </cell>
          <cell r="L175">
            <v>4026</v>
          </cell>
          <cell r="M175">
            <v>4446</v>
          </cell>
          <cell r="N175">
            <v>3942</v>
          </cell>
          <cell r="O175">
            <v>177</v>
          </cell>
          <cell r="P175">
            <v>832</v>
          </cell>
          <cell r="Q175">
            <v>0.1</v>
          </cell>
          <cell r="R175">
            <v>748.8</v>
          </cell>
          <cell r="S175">
            <v>832</v>
          </cell>
          <cell r="T175">
            <v>0.1</v>
          </cell>
          <cell r="U175">
            <v>748.8</v>
          </cell>
          <cell r="V175">
            <v>832</v>
          </cell>
          <cell r="W175">
            <v>0.1</v>
          </cell>
          <cell r="X175">
            <v>748.8</v>
          </cell>
          <cell r="Y175">
            <v>832</v>
          </cell>
          <cell r="Z175">
            <v>0.1</v>
          </cell>
          <cell r="AA175">
            <v>748.8</v>
          </cell>
          <cell r="AB175">
            <v>9428140.7999999989</v>
          </cell>
          <cell r="AC175" t="str">
            <v>Registro Valido</v>
          </cell>
          <cell r="AD175">
            <v>832</v>
          </cell>
          <cell r="AE175">
            <v>832</v>
          </cell>
          <cell r="AF175">
            <v>832</v>
          </cell>
          <cell r="AG175">
            <v>832</v>
          </cell>
          <cell r="AH175">
            <v>832</v>
          </cell>
          <cell r="AI175">
            <v>832</v>
          </cell>
          <cell r="AJ175">
            <v>832</v>
          </cell>
          <cell r="AK175">
            <v>832</v>
          </cell>
          <cell r="AM175" t="str">
            <v>ALI_6_SEG_4</v>
          </cell>
          <cell r="AN175" t="str">
            <v>ALI_6_SEG_4_VAL_9428140.8</v>
          </cell>
          <cell r="AO175">
            <v>4</v>
          </cell>
          <cell r="AP175">
            <v>9428140.7999999989</v>
          </cell>
          <cell r="AQ175" t="b">
            <v>1</v>
          </cell>
          <cell r="AR175" t="str">
            <v/>
          </cell>
          <cell r="AS175" t="str">
            <v>X</v>
          </cell>
          <cell r="AT175" t="str">
            <v>ALI_6_SEG_4_X</v>
          </cell>
          <cell r="AU175">
            <v>1</v>
          </cell>
          <cell r="AV175" t="str">
            <v>Cotizacion Seleccionada</v>
          </cell>
        </row>
        <row r="176">
          <cell r="A176" t="str">
            <v>ALI_6_SEG_5</v>
          </cell>
          <cell r="B176" t="str">
            <v>5to_Evento_973_V2_AAA_17512920.xlsm</v>
          </cell>
          <cell r="C176">
            <v>6</v>
          </cell>
          <cell r="D176">
            <v>2087</v>
          </cell>
          <cell r="E176" t="str">
            <v>AAA Alimentando A Bogotá 2020 UT</v>
          </cell>
          <cell r="F176">
            <v>301</v>
          </cell>
          <cell r="G176" t="str">
            <v>BEBIDAS LÁCTEAS</v>
          </cell>
          <cell r="H176" t="str">
            <v>6 : Avena con Leche Entera ultra alta temperatura UAT (UHT).</v>
          </cell>
          <cell r="I176">
            <v>5</v>
          </cell>
          <cell r="J176" t="str">
            <v>Sitio 1 : CARRERA 127#22G-18 INT 4 - Sitio 2 : SIBERIA KM 7.5 CELTA, LOTE 159 - Sitio 3 : CARRERA 68B #10A-18 - Sitio 4 : CALLE 24F#101B-15 - Sitio 5 : CARRERA 65B#10A-87 - Sitio 6 : AUTO MEDE KM 1,5 P INDUS FLORIDA BOD 23 - Sitio 7 : CARRERA 71 A BIS # 63D-38 -</v>
          </cell>
          <cell r="K176">
            <v>44835</v>
          </cell>
          <cell r="L176">
            <v>3769</v>
          </cell>
          <cell r="M176">
            <v>4390</v>
          </cell>
          <cell r="N176">
            <v>3405</v>
          </cell>
          <cell r="O176">
            <v>184</v>
          </cell>
          <cell r="P176">
            <v>832</v>
          </cell>
          <cell r="Q176">
            <v>0.1</v>
          </cell>
          <cell r="R176">
            <v>748.8</v>
          </cell>
          <cell r="S176">
            <v>832</v>
          </cell>
          <cell r="T176">
            <v>0.1</v>
          </cell>
          <cell r="U176">
            <v>748.8</v>
          </cell>
          <cell r="V176">
            <v>832</v>
          </cell>
          <cell r="W176">
            <v>0.1</v>
          </cell>
          <cell r="X176">
            <v>748.8</v>
          </cell>
          <cell r="Y176">
            <v>832</v>
          </cell>
          <cell r="Z176">
            <v>0.1</v>
          </cell>
          <cell r="AA176">
            <v>748.8</v>
          </cell>
          <cell r="AB176">
            <v>8796902.3999999985</v>
          </cell>
          <cell r="AC176" t="str">
            <v>Registro Valido</v>
          </cell>
          <cell r="AD176">
            <v>832</v>
          </cell>
          <cell r="AE176">
            <v>832</v>
          </cell>
          <cell r="AF176">
            <v>832</v>
          </cell>
          <cell r="AG176">
            <v>832</v>
          </cell>
          <cell r="AH176">
            <v>832</v>
          </cell>
          <cell r="AI176">
            <v>832</v>
          </cell>
          <cell r="AJ176">
            <v>832</v>
          </cell>
          <cell r="AK176">
            <v>832</v>
          </cell>
          <cell r="AM176" t="str">
            <v>ALI_6_SEG_5</v>
          </cell>
          <cell r="AN176" t="str">
            <v>ALI_6_SEG_5_VAL_8796902.4</v>
          </cell>
          <cell r="AO176">
            <v>4</v>
          </cell>
          <cell r="AP176">
            <v>8796902.3999999985</v>
          </cell>
          <cell r="AQ176" t="b">
            <v>1</v>
          </cell>
          <cell r="AR176" t="str">
            <v/>
          </cell>
          <cell r="AS176" t="str">
            <v>X</v>
          </cell>
          <cell r="AT176" t="str">
            <v>ALI_6_SEG_5_X</v>
          </cell>
          <cell r="AU176">
            <v>1</v>
          </cell>
          <cell r="AV176" t="str">
            <v>Cotizacion Seleccionada</v>
          </cell>
        </row>
        <row r="177">
          <cell r="A177" t="b">
            <v>0</v>
          </cell>
          <cell r="B177" t="str">
            <v>5to_Evento_973_V2_AAA_17512920.xlsm</v>
          </cell>
          <cell r="C177">
            <v>6</v>
          </cell>
          <cell r="D177">
            <v>2087</v>
          </cell>
          <cell r="E177" t="str">
            <v>AAA Alimentando A Bogotá 2020 UT</v>
          </cell>
          <cell r="F177">
            <v>302</v>
          </cell>
          <cell r="G177" t="str">
            <v>BEBIDAS LÁCTEAS</v>
          </cell>
          <cell r="H177" t="str">
            <v>6 : Avena con Leche Entera ultra alta temperatura UAT (UHT).</v>
          </cell>
          <cell r="I177">
            <v>6</v>
          </cell>
          <cell r="J177" t="str">
            <v>Sitio 1 : CARRERA 127#22G-18 INT 4 - Sitio 2 : SIBERIA KM 7.5 CELTA, LOTE 159 - Sitio 3 : CARRERA 68B #10A-18 - Sitio 4 : CALLE 24F#101B-15 - Sitio 5 : CARRERA 65B#10A-87 - Sitio 6 : AUTO MEDE KM 1,5 P INDUS FLORIDA BOD 23 - Sitio 7 : CARRERA 71 A BIS # 63D-38 -</v>
          </cell>
          <cell r="K177">
            <v>44835</v>
          </cell>
          <cell r="L177">
            <v>4051</v>
          </cell>
          <cell r="M177">
            <v>4475</v>
          </cell>
          <cell r="N177">
            <v>3966</v>
          </cell>
          <cell r="O177">
            <v>178</v>
          </cell>
          <cell r="P177">
            <v>832</v>
          </cell>
          <cell r="Q177">
            <v>0.08</v>
          </cell>
          <cell r="R177">
            <v>765.44</v>
          </cell>
          <cell r="S177">
            <v>832</v>
          </cell>
          <cell r="T177">
            <v>0.08</v>
          </cell>
          <cell r="U177">
            <v>765.44</v>
          </cell>
          <cell r="V177">
            <v>832</v>
          </cell>
          <cell r="W177">
            <v>0.08</v>
          </cell>
          <cell r="X177">
            <v>765.44</v>
          </cell>
          <cell r="Y177">
            <v>832</v>
          </cell>
          <cell r="Z177">
            <v>0.08</v>
          </cell>
          <cell r="AA177">
            <v>765.44</v>
          </cell>
          <cell r="AB177">
            <v>9698124.8000000007</v>
          </cell>
          <cell r="AC177" t="str">
            <v>Registro Valido</v>
          </cell>
          <cell r="AD177">
            <v>832</v>
          </cell>
          <cell r="AE177">
            <v>832</v>
          </cell>
          <cell r="AF177">
            <v>832</v>
          </cell>
          <cell r="AG177">
            <v>832</v>
          </cell>
          <cell r="AH177">
            <v>832</v>
          </cell>
          <cell r="AI177">
            <v>832</v>
          </cell>
          <cell r="AJ177">
            <v>832</v>
          </cell>
          <cell r="AK177">
            <v>832</v>
          </cell>
          <cell r="AM177" t="str">
            <v>ALI_6_SEG_6</v>
          </cell>
          <cell r="AN177" t="str">
            <v>ALI_6_SEG_6_VAL_9698124.8</v>
          </cell>
          <cell r="AO177">
            <v>4</v>
          </cell>
          <cell r="AP177">
            <v>9502500</v>
          </cell>
          <cell r="AQ177" t="b">
            <v>0</v>
          </cell>
          <cell r="AR177" t="str">
            <v/>
          </cell>
          <cell r="AS177" t="str">
            <v/>
          </cell>
          <cell r="AT177" t="str">
            <v>ALI_6_SEG_6_</v>
          </cell>
          <cell r="AU177">
            <v>1</v>
          </cell>
          <cell r="AV177" t="str">
            <v>No Seleccionada</v>
          </cell>
        </row>
        <row r="178">
          <cell r="A178" t="b">
            <v>0</v>
          </cell>
          <cell r="B178" t="str">
            <v>5to_Evento_973_V2_AAA_17512920.xlsm</v>
          </cell>
          <cell r="C178">
            <v>6</v>
          </cell>
          <cell r="D178">
            <v>2087</v>
          </cell>
          <cell r="E178" t="str">
            <v>AAA Alimentando A Bogotá 2020 UT</v>
          </cell>
          <cell r="F178">
            <v>303</v>
          </cell>
          <cell r="G178" t="str">
            <v>BEBIDAS LÁCTEAS</v>
          </cell>
          <cell r="H178" t="str">
            <v>6 : Avena con Leche Entera ultra alta temperatura UAT (UHT).</v>
          </cell>
          <cell r="I178">
            <v>7</v>
          </cell>
          <cell r="J178" t="str">
            <v>Sitio 1 : CARRERA 127#22G-18 INT 4 - Sitio 2 : SIBERIA KM 7.5 CELTA, LOTE 159 - Sitio 3 : CARRERA 68B #10A-18 - Sitio 4 : CALLE 24F#101B-15 - Sitio 5 : CARRERA 65B#10A-87 - Sitio 6 : AUTO MEDE KM 1,5 P INDUS FLORIDA BOD 23 - Sitio 7 : CARRERA 71 A BIS # 63D-38 -</v>
          </cell>
          <cell r="K178">
            <v>44835</v>
          </cell>
          <cell r="L178">
            <v>4137</v>
          </cell>
          <cell r="M178">
            <v>4570</v>
          </cell>
          <cell r="N178">
            <v>4050</v>
          </cell>
          <cell r="O178">
            <v>182</v>
          </cell>
          <cell r="P178">
            <v>832</v>
          </cell>
          <cell r="Q178">
            <v>0.08</v>
          </cell>
          <cell r="R178">
            <v>765.44</v>
          </cell>
          <cell r="S178">
            <v>832</v>
          </cell>
          <cell r="T178">
            <v>0.08</v>
          </cell>
          <cell r="U178">
            <v>765.44</v>
          </cell>
          <cell r="V178">
            <v>832</v>
          </cell>
          <cell r="W178">
            <v>0.08</v>
          </cell>
          <cell r="X178">
            <v>765.44</v>
          </cell>
          <cell r="Y178">
            <v>832</v>
          </cell>
          <cell r="Z178">
            <v>0.08</v>
          </cell>
          <cell r="AA178">
            <v>765.44</v>
          </cell>
          <cell r="AB178">
            <v>9904028.1600000001</v>
          </cell>
          <cell r="AC178" t="str">
            <v>Registro Valido</v>
          </cell>
          <cell r="AD178">
            <v>832</v>
          </cell>
          <cell r="AE178">
            <v>832</v>
          </cell>
          <cell r="AF178">
            <v>832</v>
          </cell>
          <cell r="AG178">
            <v>832</v>
          </cell>
          <cell r="AH178">
            <v>832</v>
          </cell>
          <cell r="AI178">
            <v>832</v>
          </cell>
          <cell r="AJ178">
            <v>832</v>
          </cell>
          <cell r="AK178">
            <v>832</v>
          </cell>
          <cell r="AM178" t="str">
            <v>ALI_6_SEG_7</v>
          </cell>
          <cell r="AN178" t="str">
            <v>ALI_6_SEG_7_VAL_9904028.16</v>
          </cell>
          <cell r="AO178">
            <v>4</v>
          </cell>
          <cell r="AP178">
            <v>9704250</v>
          </cell>
          <cell r="AQ178" t="b">
            <v>0</v>
          </cell>
          <cell r="AR178" t="str">
            <v/>
          </cell>
          <cell r="AS178" t="str">
            <v/>
          </cell>
          <cell r="AT178" t="str">
            <v>ALI_6_SEG_7_</v>
          </cell>
          <cell r="AU178">
            <v>1</v>
          </cell>
          <cell r="AV178" t="str">
            <v>No Seleccionada</v>
          </cell>
        </row>
        <row r="179">
          <cell r="A179" t="b">
            <v>0</v>
          </cell>
          <cell r="B179" t="str">
            <v>5to_Evento_973_V2_AAA_17512920.xlsm</v>
          </cell>
          <cell r="C179">
            <v>6</v>
          </cell>
          <cell r="D179">
            <v>2087</v>
          </cell>
          <cell r="E179" t="str">
            <v>AAA Alimentando A Bogotá 2020 UT</v>
          </cell>
          <cell r="F179">
            <v>304</v>
          </cell>
          <cell r="G179" t="str">
            <v>BEBIDAS LÁCTEAS</v>
          </cell>
          <cell r="H179" t="str">
            <v>6 : Avena con Leche Entera ultra alta temperatura UAT (UHT).</v>
          </cell>
          <cell r="I179">
            <v>8</v>
          </cell>
          <cell r="J179" t="str">
            <v>Sitio 1 : CARRERA 127#22G-18 INT 4 - Sitio 2 : SIBERIA KM 7.5 CELTA, LOTE 159 - Sitio 3 : CARRERA 68B #10A-18 - Sitio 4 : CALLE 24F#101B-15 - Sitio 5 : CARRERA 65B#10A-87 - Sitio 6 : AUTO MEDE KM 1,5 P INDUS FLORIDA BOD 23 - Sitio 7 : CARRERA 71 A BIS # 63D-38 -</v>
          </cell>
          <cell r="K179">
            <v>44835</v>
          </cell>
          <cell r="L179">
            <v>4020</v>
          </cell>
          <cell r="M179">
            <v>4683</v>
          </cell>
          <cell r="N179">
            <v>3631</v>
          </cell>
          <cell r="O179">
            <v>196</v>
          </cell>
          <cell r="P179">
            <v>832</v>
          </cell>
          <cell r="Q179">
            <v>0.08</v>
          </cell>
          <cell r="R179">
            <v>765.44</v>
          </cell>
          <cell r="S179">
            <v>832</v>
          </cell>
          <cell r="T179">
            <v>0.08</v>
          </cell>
          <cell r="U179">
            <v>765.44</v>
          </cell>
          <cell r="V179">
            <v>832</v>
          </cell>
          <cell r="W179">
            <v>0.08</v>
          </cell>
          <cell r="X179">
            <v>765.44</v>
          </cell>
          <cell r="Y179">
            <v>832</v>
          </cell>
          <cell r="Z179">
            <v>0.08</v>
          </cell>
          <cell r="AA179">
            <v>765.44</v>
          </cell>
          <cell r="AB179">
            <v>9590963.2000000011</v>
          </cell>
          <cell r="AC179" t="str">
            <v>Registro Valido</v>
          </cell>
          <cell r="AD179">
            <v>832</v>
          </cell>
          <cell r="AE179">
            <v>832</v>
          </cell>
          <cell r="AF179">
            <v>832</v>
          </cell>
          <cell r="AG179">
            <v>832</v>
          </cell>
          <cell r="AH179">
            <v>832</v>
          </cell>
          <cell r="AI179">
            <v>832</v>
          </cell>
          <cell r="AJ179">
            <v>832</v>
          </cell>
          <cell r="AK179">
            <v>832</v>
          </cell>
          <cell r="AM179" t="str">
            <v>ALI_6_SEG_8</v>
          </cell>
          <cell r="AN179" t="str">
            <v>ALI_6_SEG_8_VAL_9590963.2</v>
          </cell>
          <cell r="AO179">
            <v>4</v>
          </cell>
          <cell r="AP179">
            <v>9397500</v>
          </cell>
          <cell r="AQ179" t="b">
            <v>0</v>
          </cell>
          <cell r="AR179" t="str">
            <v/>
          </cell>
          <cell r="AS179" t="str">
            <v/>
          </cell>
          <cell r="AT179" t="str">
            <v>ALI_6_SEG_8_</v>
          </cell>
          <cell r="AU179">
            <v>1</v>
          </cell>
          <cell r="AV179" t="str">
            <v>No Seleccionada</v>
          </cell>
        </row>
        <row r="180">
          <cell r="A180" t="b">
            <v>0</v>
          </cell>
          <cell r="B180" t="str">
            <v>5to_Evento_973_V2_AAA_17512920.xlsm</v>
          </cell>
          <cell r="C180">
            <v>6</v>
          </cell>
          <cell r="D180">
            <v>2087</v>
          </cell>
          <cell r="E180" t="str">
            <v>AAA Alimentando A Bogotá 2020 UT</v>
          </cell>
          <cell r="F180">
            <v>305</v>
          </cell>
          <cell r="G180" t="str">
            <v>BEBIDAS LÁCTEAS</v>
          </cell>
          <cell r="H180" t="str">
            <v>6 : Avena con Leche Entera ultra alta temperatura UAT (UHT).</v>
          </cell>
          <cell r="I180">
            <v>9</v>
          </cell>
          <cell r="J180" t="str">
            <v>Sitio 1 : CARRERA 127#22G-18 INT 4 - Sitio 2 : SIBERIA KM 7.5 CELTA, LOTE 159 - Sitio 3 : CARRERA 68B #10A-18 - Sitio 4 : CALLE 24F#101B-15 - Sitio 5 : CARRERA 65B#10A-87 - Sitio 6 : AUTO MEDE KM 1,5 P INDUS FLORIDA BOD 23 - Sitio 7 : CARRERA 71 A BIS # 63D-38 -</v>
          </cell>
          <cell r="K180">
            <v>44835</v>
          </cell>
          <cell r="L180">
            <v>4064</v>
          </cell>
          <cell r="M180">
            <v>4734</v>
          </cell>
          <cell r="N180">
            <v>3670</v>
          </cell>
          <cell r="O180">
            <v>198</v>
          </cell>
          <cell r="P180">
            <v>832</v>
          </cell>
          <cell r="Q180">
            <v>0.08</v>
          </cell>
          <cell r="R180">
            <v>765.44</v>
          </cell>
          <cell r="S180">
            <v>832</v>
          </cell>
          <cell r="T180">
            <v>0.08</v>
          </cell>
          <cell r="U180">
            <v>765.44</v>
          </cell>
          <cell r="V180">
            <v>832</v>
          </cell>
          <cell r="W180">
            <v>0.08</v>
          </cell>
          <cell r="X180">
            <v>765.44</v>
          </cell>
          <cell r="Y180">
            <v>832</v>
          </cell>
          <cell r="Z180">
            <v>0.08</v>
          </cell>
          <cell r="AA180">
            <v>765.44</v>
          </cell>
          <cell r="AB180">
            <v>9695063.040000001</v>
          </cell>
          <cell r="AC180" t="str">
            <v>Registro Valido</v>
          </cell>
          <cell r="AD180">
            <v>832</v>
          </cell>
          <cell r="AE180">
            <v>832</v>
          </cell>
          <cell r="AF180">
            <v>832</v>
          </cell>
          <cell r="AG180">
            <v>832</v>
          </cell>
          <cell r="AH180">
            <v>832</v>
          </cell>
          <cell r="AI180">
            <v>832</v>
          </cell>
          <cell r="AJ180">
            <v>832</v>
          </cell>
          <cell r="AK180">
            <v>832</v>
          </cell>
          <cell r="AM180" t="str">
            <v>ALI_6_SEG_9</v>
          </cell>
          <cell r="AN180" t="str">
            <v>ALI_6_SEG_9_VAL_9695063.04</v>
          </cell>
          <cell r="AO180">
            <v>4</v>
          </cell>
          <cell r="AP180">
            <v>9499500</v>
          </cell>
          <cell r="AQ180" t="b">
            <v>0</v>
          </cell>
          <cell r="AR180" t="str">
            <v/>
          </cell>
          <cell r="AS180" t="str">
            <v/>
          </cell>
          <cell r="AT180" t="str">
            <v>ALI_6_SEG_9_</v>
          </cell>
          <cell r="AU180">
            <v>1</v>
          </cell>
          <cell r="AV180" t="str">
            <v>No Seleccionada</v>
          </cell>
        </row>
        <row r="181">
          <cell r="A181" t="b">
            <v>0</v>
          </cell>
          <cell r="B181" t="str">
            <v>5to_Evento_973_V2_AAA_17512920.xlsm</v>
          </cell>
          <cell r="C181">
            <v>6</v>
          </cell>
          <cell r="D181">
            <v>2087</v>
          </cell>
          <cell r="E181" t="str">
            <v>AAA Alimentando A Bogotá 2020 UT</v>
          </cell>
          <cell r="F181">
            <v>306</v>
          </cell>
          <cell r="G181" t="str">
            <v>BEBIDAS LÁCTEAS</v>
          </cell>
          <cell r="H181" t="str">
            <v>6 : Avena con Leche Entera ultra alta temperatura UAT (UHT).</v>
          </cell>
          <cell r="I181">
            <v>10</v>
          </cell>
          <cell r="J181" t="str">
            <v>Sitio 1 : CARRERA 127#22G-18 INT 4 - Sitio 2 : SIBERIA KM 7.5 CELTA, LOTE 159 - Sitio 3 : CARRERA 68B #10A-18 - Sitio 4 : CALLE 24F#101B-15 - Sitio 5 : CARRERA 65B#10A-87 - Sitio 6 : AUTO MEDE KM 1,5 P INDUS FLORIDA BOD 23 - Sitio 7 : CARRERA 71 A BIS # 63D-38 -</v>
          </cell>
          <cell r="K181">
            <v>44835</v>
          </cell>
          <cell r="L181">
            <v>4041</v>
          </cell>
          <cell r="M181">
            <v>4464</v>
          </cell>
          <cell r="N181">
            <v>3957</v>
          </cell>
          <cell r="O181">
            <v>178</v>
          </cell>
          <cell r="P181">
            <v>832</v>
          </cell>
          <cell r="Q181">
            <v>0.08</v>
          </cell>
          <cell r="R181">
            <v>765.44</v>
          </cell>
          <cell r="S181">
            <v>832</v>
          </cell>
          <cell r="T181">
            <v>0.08</v>
          </cell>
          <cell r="U181">
            <v>765.44</v>
          </cell>
          <cell r="V181">
            <v>832</v>
          </cell>
          <cell r="W181">
            <v>0.08</v>
          </cell>
          <cell r="X181">
            <v>765.44</v>
          </cell>
          <cell r="Y181">
            <v>832</v>
          </cell>
          <cell r="Z181">
            <v>0.08</v>
          </cell>
          <cell r="AA181">
            <v>765.44</v>
          </cell>
          <cell r="AB181">
            <v>9675161.6000000015</v>
          </cell>
          <cell r="AC181" t="str">
            <v>Registro Valido</v>
          </cell>
          <cell r="AD181">
            <v>832</v>
          </cell>
          <cell r="AE181">
            <v>832</v>
          </cell>
          <cell r="AF181">
            <v>832</v>
          </cell>
          <cell r="AG181">
            <v>832</v>
          </cell>
          <cell r="AH181">
            <v>832</v>
          </cell>
          <cell r="AI181">
            <v>832</v>
          </cell>
          <cell r="AJ181">
            <v>832</v>
          </cell>
          <cell r="AK181">
            <v>832</v>
          </cell>
          <cell r="AM181" t="str">
            <v>ALI_6_SEG_10</v>
          </cell>
          <cell r="AN181" t="str">
            <v>ALI_6_SEG_10_VAL_9675161.6</v>
          </cell>
          <cell r="AO181">
            <v>4</v>
          </cell>
          <cell r="AP181">
            <v>9480000</v>
          </cell>
          <cell r="AQ181" t="b">
            <v>0</v>
          </cell>
          <cell r="AR181" t="str">
            <v/>
          </cell>
          <cell r="AS181" t="str">
            <v/>
          </cell>
          <cell r="AT181" t="str">
            <v>ALI_6_SEG_10_</v>
          </cell>
          <cell r="AU181">
            <v>1</v>
          </cell>
          <cell r="AV181" t="str">
            <v>No Seleccionada</v>
          </cell>
        </row>
        <row r="182">
          <cell r="A182" t="b">
            <v>0</v>
          </cell>
          <cell r="B182" t="str">
            <v>5to_Evento_973_V2_AAA_17512920.xlsm</v>
          </cell>
          <cell r="C182">
            <v>6</v>
          </cell>
          <cell r="D182">
            <v>2087</v>
          </cell>
          <cell r="E182" t="str">
            <v>AAA Alimentando A Bogotá 2020 UT</v>
          </cell>
          <cell r="F182">
            <v>307</v>
          </cell>
          <cell r="G182" t="str">
            <v>BEBIDAS LÁCTEAS</v>
          </cell>
          <cell r="H182" t="str">
            <v>6 : Avena con Leche Entera ultra alta temperatura UAT (UHT).</v>
          </cell>
          <cell r="I182">
            <v>11</v>
          </cell>
          <cell r="J182" t="str">
            <v>Sitio 1 : CARRERA 127#22G-18 INT 4 - Sitio 2 : SIBERIA KM 7.5 CELTA, LOTE 159 - Sitio 3 : CARRERA 68B #10A-18 - Sitio 4 : CALLE 24F#101B-15 - Sitio 5 : CARRERA 65B#10A-87 - Sitio 6 : AUTO MEDE KM 1,5 P INDUS FLORIDA BOD 23 - Sitio 7 : CARRERA 71 A BIS # 63D-38 -</v>
          </cell>
          <cell r="K182">
            <v>44835</v>
          </cell>
          <cell r="L182">
            <v>3980</v>
          </cell>
          <cell r="M182">
            <v>4396</v>
          </cell>
          <cell r="N182">
            <v>3897</v>
          </cell>
          <cell r="O182">
            <v>175</v>
          </cell>
          <cell r="P182">
            <v>832</v>
          </cell>
          <cell r="Q182">
            <v>0.05</v>
          </cell>
          <cell r="R182">
            <v>790.4</v>
          </cell>
          <cell r="S182">
            <v>832</v>
          </cell>
          <cell r="T182">
            <v>0.05</v>
          </cell>
          <cell r="U182">
            <v>790.4</v>
          </cell>
          <cell r="V182">
            <v>832</v>
          </cell>
          <cell r="W182">
            <v>0.05</v>
          </cell>
          <cell r="X182">
            <v>790.4</v>
          </cell>
          <cell r="Y182">
            <v>832</v>
          </cell>
          <cell r="Z182">
            <v>0.05</v>
          </cell>
          <cell r="AA182">
            <v>790.4</v>
          </cell>
          <cell r="AB182">
            <v>9838899.1999999993</v>
          </cell>
          <cell r="AC182" t="str">
            <v>Registro Valido</v>
          </cell>
          <cell r="AD182">
            <v>832</v>
          </cell>
          <cell r="AE182">
            <v>832</v>
          </cell>
          <cell r="AF182">
            <v>832</v>
          </cell>
          <cell r="AG182">
            <v>832</v>
          </cell>
          <cell r="AH182">
            <v>832</v>
          </cell>
          <cell r="AI182">
            <v>832</v>
          </cell>
          <cell r="AJ182">
            <v>832</v>
          </cell>
          <cell r="AK182">
            <v>832</v>
          </cell>
          <cell r="AM182" t="str">
            <v>ALI_6_SEG_11</v>
          </cell>
          <cell r="AN182" t="str">
            <v>ALI_6_SEG_11_VAL_9838899.2</v>
          </cell>
          <cell r="AO182">
            <v>4</v>
          </cell>
          <cell r="AP182">
            <v>9336000</v>
          </cell>
          <cell r="AQ182" t="b">
            <v>0</v>
          </cell>
          <cell r="AR182" t="str">
            <v/>
          </cell>
          <cell r="AS182" t="str">
            <v/>
          </cell>
          <cell r="AT182" t="str">
            <v>ALI_6_SEG_11_</v>
          </cell>
          <cell r="AU182">
            <v>1</v>
          </cell>
          <cell r="AV182" t="str">
            <v>No Seleccionada</v>
          </cell>
        </row>
        <row r="183">
          <cell r="A183" t="b">
            <v>0</v>
          </cell>
          <cell r="B183" t="str">
            <v>5to_Evento_973_V2_AAA_17512920.xlsm</v>
          </cell>
          <cell r="C183">
            <v>6</v>
          </cell>
          <cell r="D183">
            <v>2087</v>
          </cell>
          <cell r="E183" t="str">
            <v>AAA Alimentando A Bogotá 2020 UT</v>
          </cell>
          <cell r="F183">
            <v>308</v>
          </cell>
          <cell r="G183" t="str">
            <v>BEBIDAS LÁCTEAS</v>
          </cell>
          <cell r="H183" t="str">
            <v>6 : Avena con Leche Entera ultra alta temperatura UAT (UHT).</v>
          </cell>
          <cell r="I183">
            <v>12</v>
          </cell>
          <cell r="J183" t="str">
            <v>Sitio 1 : CARRERA 127#22G-18 INT 4 - Sitio 2 : SIBERIA KM 7.5 CELTA, LOTE 159 - Sitio 3 : CARRERA 68B #10A-18 - Sitio 4 : CALLE 24F#101B-15 - Sitio 5 : CARRERA 65B#10A-87 - Sitio 6 : AUTO MEDE KM 1,5 P INDUS FLORIDA BOD 23 - Sitio 7 : CARRERA 71 A BIS # 63D-38 -</v>
          </cell>
          <cell r="K183">
            <v>44835</v>
          </cell>
          <cell r="L183">
            <v>3637</v>
          </cell>
          <cell r="M183">
            <v>4237</v>
          </cell>
          <cell r="N183">
            <v>3286</v>
          </cell>
          <cell r="O183">
            <v>178</v>
          </cell>
          <cell r="P183">
            <v>832</v>
          </cell>
          <cell r="Q183">
            <v>0.05</v>
          </cell>
          <cell r="R183">
            <v>790.4</v>
          </cell>
          <cell r="S183">
            <v>832</v>
          </cell>
          <cell r="T183">
            <v>0.05</v>
          </cell>
          <cell r="U183">
            <v>790.4</v>
          </cell>
          <cell r="V183">
            <v>832</v>
          </cell>
          <cell r="W183">
            <v>0.05</v>
          </cell>
          <cell r="X183">
            <v>790.4</v>
          </cell>
          <cell r="Y183">
            <v>832</v>
          </cell>
          <cell r="Z183">
            <v>0.05</v>
          </cell>
          <cell r="AA183">
            <v>790.4</v>
          </cell>
          <cell r="AB183">
            <v>8961555.1999999993</v>
          </cell>
          <cell r="AC183" t="str">
            <v>Registro Valido</v>
          </cell>
          <cell r="AD183">
            <v>832</v>
          </cell>
          <cell r="AE183">
            <v>832</v>
          </cell>
          <cell r="AF183">
            <v>832</v>
          </cell>
          <cell r="AG183">
            <v>832</v>
          </cell>
          <cell r="AH183">
            <v>832</v>
          </cell>
          <cell r="AI183">
            <v>832</v>
          </cell>
          <cell r="AJ183">
            <v>832</v>
          </cell>
          <cell r="AK183">
            <v>832</v>
          </cell>
          <cell r="AM183" t="str">
            <v>ALI_6_SEG_12</v>
          </cell>
          <cell r="AN183" t="str">
            <v>ALI_6_SEG_12_VAL_8961555.2</v>
          </cell>
          <cell r="AO183">
            <v>4</v>
          </cell>
          <cell r="AP183">
            <v>8503500</v>
          </cell>
          <cell r="AQ183" t="b">
            <v>0</v>
          </cell>
          <cell r="AR183" t="str">
            <v/>
          </cell>
          <cell r="AS183" t="str">
            <v/>
          </cell>
          <cell r="AT183" t="str">
            <v>ALI_6_SEG_12_</v>
          </cell>
          <cell r="AU183">
            <v>1</v>
          </cell>
          <cell r="AV183" t="str">
            <v>No Seleccionada</v>
          </cell>
        </row>
        <row r="184">
          <cell r="A184" t="b">
            <v>0</v>
          </cell>
          <cell r="B184" t="str">
            <v>5to_Evento_973_V2_AAA_17512920.xlsm</v>
          </cell>
          <cell r="C184">
            <v>6</v>
          </cell>
          <cell r="D184">
            <v>2087</v>
          </cell>
          <cell r="E184" t="str">
            <v>AAA Alimentando A Bogotá 2020 UT</v>
          </cell>
          <cell r="F184">
            <v>309</v>
          </cell>
          <cell r="G184" t="str">
            <v>BEBIDAS LÁCTEAS</v>
          </cell>
          <cell r="H184" t="str">
            <v>6 : Avena con Leche Entera ultra alta temperatura UAT (UHT).</v>
          </cell>
          <cell r="I184">
            <v>13</v>
          </cell>
          <cell r="J184" t="str">
            <v>Sitio 1 : CARRERA 127#22G-18 INT 4 - Sitio 2 : SIBERIA KM 7.5 CELTA, LOTE 159 - Sitio 3 : CARRERA 68B #10A-18 - Sitio 4 : CALLE 24F#101B-15 - Sitio 5 : CARRERA 65B#10A-87 - Sitio 6 : AUTO MEDE KM 1,5 P INDUS FLORIDA BOD 23 - Sitio 7 : CARRERA 71 A BIS # 63D-38 -</v>
          </cell>
          <cell r="K184">
            <v>44835</v>
          </cell>
          <cell r="L184">
            <v>3836</v>
          </cell>
          <cell r="M184">
            <v>4236</v>
          </cell>
          <cell r="N184">
            <v>3756</v>
          </cell>
          <cell r="O184">
            <v>170</v>
          </cell>
          <cell r="P184">
            <v>832</v>
          </cell>
          <cell r="Q184">
            <v>0.05</v>
          </cell>
          <cell r="R184">
            <v>790.4</v>
          </cell>
          <cell r="S184">
            <v>832</v>
          </cell>
          <cell r="T184">
            <v>0.05</v>
          </cell>
          <cell r="U184">
            <v>790.4</v>
          </cell>
          <cell r="V184">
            <v>832</v>
          </cell>
          <cell r="W184">
            <v>0.05</v>
          </cell>
          <cell r="X184">
            <v>790.4</v>
          </cell>
          <cell r="Y184">
            <v>832</v>
          </cell>
          <cell r="Z184">
            <v>0.05</v>
          </cell>
          <cell r="AA184">
            <v>790.4</v>
          </cell>
          <cell r="AB184">
            <v>9483219.1999999993</v>
          </cell>
          <cell r="AC184" t="str">
            <v>Registro Valido</v>
          </cell>
          <cell r="AD184">
            <v>832</v>
          </cell>
          <cell r="AE184">
            <v>832</v>
          </cell>
          <cell r="AF184">
            <v>832</v>
          </cell>
          <cell r="AG184">
            <v>832</v>
          </cell>
          <cell r="AH184">
            <v>832</v>
          </cell>
          <cell r="AI184">
            <v>832</v>
          </cell>
          <cell r="AJ184">
            <v>832</v>
          </cell>
          <cell r="AK184">
            <v>832</v>
          </cell>
          <cell r="AM184" t="str">
            <v>ALI_6_SEG_13</v>
          </cell>
          <cell r="AN184" t="str">
            <v>ALI_6_SEG_13_VAL_9483219.2</v>
          </cell>
          <cell r="AO184">
            <v>4</v>
          </cell>
          <cell r="AP184">
            <v>8998500</v>
          </cell>
          <cell r="AQ184" t="b">
            <v>0</v>
          </cell>
          <cell r="AR184" t="str">
            <v/>
          </cell>
          <cell r="AS184" t="str">
            <v/>
          </cell>
          <cell r="AT184" t="str">
            <v>ALI_6_SEG_13_</v>
          </cell>
          <cell r="AU184">
            <v>1</v>
          </cell>
          <cell r="AV184" t="str">
            <v>No Seleccionada</v>
          </cell>
        </row>
        <row r="185">
          <cell r="A185" t="b">
            <v>0</v>
          </cell>
          <cell r="B185" t="str">
            <v>5to_Evento_973_V2_AAA_17512920.xlsm</v>
          </cell>
          <cell r="C185">
            <v>6</v>
          </cell>
          <cell r="D185">
            <v>2087</v>
          </cell>
          <cell r="E185" t="str">
            <v>AAA Alimentando A Bogotá 2020 UT</v>
          </cell>
          <cell r="F185">
            <v>310</v>
          </cell>
          <cell r="G185" t="str">
            <v>BEBIDAS LÁCTEAS</v>
          </cell>
          <cell r="H185" t="str">
            <v>6 : Avena con Leche Entera ultra alta temperatura UAT (UHT).</v>
          </cell>
          <cell r="I185">
            <v>14</v>
          </cell>
          <cell r="J185" t="str">
            <v>Sitio 1 : CARRERA 127#22G-18 INT 4 - Sitio 2 : SIBERIA KM 7.5 CELTA, LOTE 159 - Sitio 3 : CARRERA 68B #10A-18 - Sitio 4 : CALLE 24F#101B-15 - Sitio 5 : CARRERA 65B#10A-87 - Sitio 6 : AUTO MEDE KM 1,5 P INDUS FLORIDA BOD 23 - Sitio 7 : CARRERA 71 A BIS # 63D-38 -</v>
          </cell>
          <cell r="K185">
            <v>44835</v>
          </cell>
          <cell r="L185">
            <v>3827</v>
          </cell>
          <cell r="M185">
            <v>4459</v>
          </cell>
          <cell r="N185">
            <v>3456</v>
          </cell>
          <cell r="O185">
            <v>187</v>
          </cell>
          <cell r="P185">
            <v>832</v>
          </cell>
          <cell r="Q185">
            <v>0.05</v>
          </cell>
          <cell r="R185">
            <v>790.4</v>
          </cell>
          <cell r="S185">
            <v>832</v>
          </cell>
          <cell r="T185">
            <v>0.05</v>
          </cell>
          <cell r="U185">
            <v>790.4</v>
          </cell>
          <cell r="V185">
            <v>832</v>
          </cell>
          <cell r="W185">
            <v>0.05</v>
          </cell>
          <cell r="X185">
            <v>790.4</v>
          </cell>
          <cell r="Y185">
            <v>832</v>
          </cell>
          <cell r="Z185">
            <v>0.05</v>
          </cell>
          <cell r="AA185">
            <v>790.4</v>
          </cell>
          <cell r="AB185">
            <v>9428681.6000000015</v>
          </cell>
          <cell r="AC185" t="str">
            <v>Registro Valido</v>
          </cell>
          <cell r="AD185">
            <v>832</v>
          </cell>
          <cell r="AE185">
            <v>832</v>
          </cell>
          <cell r="AF185">
            <v>832</v>
          </cell>
          <cell r="AG185">
            <v>832</v>
          </cell>
          <cell r="AH185">
            <v>832</v>
          </cell>
          <cell r="AI185">
            <v>832</v>
          </cell>
          <cell r="AJ185">
            <v>832</v>
          </cell>
          <cell r="AK185">
            <v>832</v>
          </cell>
          <cell r="AM185" t="str">
            <v>ALI_6_SEG_14</v>
          </cell>
          <cell r="AN185" t="str">
            <v>ALI_6_SEG_14_VAL_9428681.6</v>
          </cell>
          <cell r="AO185">
            <v>4</v>
          </cell>
          <cell r="AP185">
            <v>8946750</v>
          </cell>
          <cell r="AQ185" t="b">
            <v>0</v>
          </cell>
          <cell r="AR185" t="str">
            <v/>
          </cell>
          <cell r="AS185" t="str">
            <v/>
          </cell>
          <cell r="AT185" t="str">
            <v>ALI_6_SEG_14_</v>
          </cell>
          <cell r="AU185">
            <v>1</v>
          </cell>
          <cell r="AV185" t="str">
            <v>No Seleccionada</v>
          </cell>
        </row>
        <row r="186">
          <cell r="A186" t="b">
            <v>0</v>
          </cell>
          <cell r="B186" t="str">
            <v>5to_Evento_973_V2_AAA_17512920.xlsm</v>
          </cell>
          <cell r="C186">
            <v>6</v>
          </cell>
          <cell r="D186">
            <v>2087</v>
          </cell>
          <cell r="E186" t="str">
            <v>AAA Alimentando A Bogotá 2020 UT</v>
          </cell>
          <cell r="F186">
            <v>311</v>
          </cell>
          <cell r="G186" t="str">
            <v>BEBIDAS LÁCTEAS</v>
          </cell>
          <cell r="H186" t="str">
            <v>6 : Avena con Leche Entera ultra alta temperatura UAT (UHT).</v>
          </cell>
          <cell r="I186">
            <v>15</v>
          </cell>
          <cell r="J186" t="str">
            <v>Sitio 1 : CARRERA 127#22G-18 INT 4 - Sitio 2 : SIBERIA KM 7.5 CELTA, LOTE 159 - Sitio 3 : CARRERA 68B #10A-18 - Sitio 4 : CALLE 24F#101B-15 - Sitio 5 : CARRERA 65B#10A-87 - Sitio 6 : AUTO MEDE KM 1,5 P INDUS FLORIDA BOD 23 - Sitio 7 : CARRERA 71 A BIS # 63D-38 -</v>
          </cell>
          <cell r="K186">
            <v>44835</v>
          </cell>
          <cell r="L186">
            <v>3617</v>
          </cell>
          <cell r="M186">
            <v>4215</v>
          </cell>
          <cell r="N186">
            <v>3267</v>
          </cell>
          <cell r="O186">
            <v>177</v>
          </cell>
          <cell r="P186">
            <v>832</v>
          </cell>
          <cell r="Q186">
            <v>0.05</v>
          </cell>
          <cell r="R186">
            <v>790.4</v>
          </cell>
          <cell r="S186">
            <v>832</v>
          </cell>
          <cell r="T186">
            <v>0.05</v>
          </cell>
          <cell r="U186">
            <v>790.4</v>
          </cell>
          <cell r="V186">
            <v>832</v>
          </cell>
          <cell r="W186">
            <v>0.05</v>
          </cell>
          <cell r="X186">
            <v>790.4</v>
          </cell>
          <cell r="Y186">
            <v>832</v>
          </cell>
          <cell r="Z186">
            <v>0.05</v>
          </cell>
          <cell r="AA186">
            <v>790.4</v>
          </cell>
          <cell r="AB186">
            <v>8912550.4000000004</v>
          </cell>
          <cell r="AC186" t="str">
            <v>Registro Valido</v>
          </cell>
          <cell r="AD186">
            <v>832</v>
          </cell>
          <cell r="AE186">
            <v>832</v>
          </cell>
          <cell r="AF186">
            <v>832</v>
          </cell>
          <cell r="AG186">
            <v>832</v>
          </cell>
          <cell r="AH186">
            <v>832</v>
          </cell>
          <cell r="AI186">
            <v>832</v>
          </cell>
          <cell r="AJ186">
            <v>832</v>
          </cell>
          <cell r="AK186">
            <v>832</v>
          </cell>
          <cell r="AM186" t="str">
            <v>ALI_6_SEG_15</v>
          </cell>
          <cell r="AN186" t="str">
            <v>ALI_6_SEG_15_VAL_8912550.4</v>
          </cell>
          <cell r="AO186">
            <v>4</v>
          </cell>
          <cell r="AP186">
            <v>8457000</v>
          </cell>
          <cell r="AQ186" t="b">
            <v>0</v>
          </cell>
          <cell r="AR186" t="str">
            <v/>
          </cell>
          <cell r="AS186" t="str">
            <v/>
          </cell>
          <cell r="AT186" t="str">
            <v>ALI_6_SEG_15_</v>
          </cell>
          <cell r="AU186">
            <v>1</v>
          </cell>
          <cell r="AV186" t="str">
            <v>No Seleccionada</v>
          </cell>
        </row>
        <row r="187">
          <cell r="A187" t="b">
            <v>0</v>
          </cell>
          <cell r="B187" t="str">
            <v>5to_Evento_973_V2_AAA_17512920.xlsm</v>
          </cell>
          <cell r="C187">
            <v>32</v>
          </cell>
          <cell r="D187">
            <v>2087</v>
          </cell>
          <cell r="E187" t="str">
            <v>AAA Alimentando A Bogotá 2020 UT</v>
          </cell>
          <cell r="F187">
            <v>312</v>
          </cell>
          <cell r="G187" t="str">
            <v>POSTRES</v>
          </cell>
          <cell r="H187" t="str">
            <v>32 : Gelatina Preparada Sabor A Frutas.</v>
          </cell>
          <cell r="I187">
            <v>1</v>
          </cell>
          <cell r="J187" t="str">
            <v>Sitio 1 : CARRERA 127#22G-18 INT 4 - Sitio 2 : SIBERIA KM 7.5 CELTA, LOTE 159 - Sitio 3 : CARRERA 68B #10A-18 - Sitio 4 : CALLE 24F#101B-15 - Sitio 5 : CARRERA 65B#10A-87 - Sitio 6 : AUTO MEDE KM 1,5 P INDUS FLORIDA BOD 23 - Sitio 7 : CARRERA 71 A BIS # 63D-38 -</v>
          </cell>
          <cell r="K187">
            <v>44835</v>
          </cell>
          <cell r="L187">
            <v>407</v>
          </cell>
          <cell r="M187">
            <v>556</v>
          </cell>
          <cell r="N187">
            <v>827</v>
          </cell>
          <cell r="O187">
            <v>0</v>
          </cell>
          <cell r="P187">
            <v>709</v>
          </cell>
          <cell r="Q187">
            <v>0.1</v>
          </cell>
          <cell r="R187">
            <v>638.1</v>
          </cell>
          <cell r="S187">
            <v>709</v>
          </cell>
          <cell r="T187">
            <v>0.1</v>
          </cell>
          <cell r="U187">
            <v>638.1</v>
          </cell>
          <cell r="V187">
            <v>709</v>
          </cell>
          <cell r="W187">
            <v>0.1</v>
          </cell>
          <cell r="X187">
            <v>638.1</v>
          </cell>
          <cell r="Y187">
            <v>0</v>
          </cell>
          <cell r="AA187">
            <v>0</v>
          </cell>
          <cell r="AB187">
            <v>1142199</v>
          </cell>
          <cell r="AC187" t="str">
            <v>Registro Valido</v>
          </cell>
          <cell r="AD187">
            <v>709</v>
          </cell>
          <cell r="AE187">
            <v>709</v>
          </cell>
          <cell r="AF187">
            <v>709</v>
          </cell>
          <cell r="AG187">
            <v>0</v>
          </cell>
          <cell r="AH187">
            <v>709</v>
          </cell>
          <cell r="AI187">
            <v>709</v>
          </cell>
          <cell r="AJ187">
            <v>709</v>
          </cell>
          <cell r="AK187">
            <v>0</v>
          </cell>
          <cell r="AM187" t="str">
            <v>ALI_32_SEG_1</v>
          </cell>
          <cell r="AN187" t="str">
            <v>ALI_32_SEG_1_VAL_1142199</v>
          </cell>
          <cell r="AO187">
            <v>4</v>
          </cell>
          <cell r="AP187">
            <v>1015288.0000000001</v>
          </cell>
          <cell r="AQ187" t="b">
            <v>0</v>
          </cell>
          <cell r="AR187" t="str">
            <v/>
          </cell>
          <cell r="AS187" t="str">
            <v/>
          </cell>
          <cell r="AT187" t="str">
            <v>ALI_32_SEG_1_</v>
          </cell>
          <cell r="AU187">
            <v>1</v>
          </cell>
          <cell r="AV187" t="str">
            <v>No Seleccionada</v>
          </cell>
        </row>
        <row r="188">
          <cell r="A188" t="b">
            <v>0</v>
          </cell>
          <cell r="B188" t="str">
            <v>5to_Evento_973_V2_AAA_17512920.xlsm</v>
          </cell>
          <cell r="C188">
            <v>32</v>
          </cell>
          <cell r="D188">
            <v>2087</v>
          </cell>
          <cell r="E188" t="str">
            <v>AAA Alimentando A Bogotá 2020 UT</v>
          </cell>
          <cell r="F188">
            <v>313</v>
          </cell>
          <cell r="G188" t="str">
            <v>POSTRES</v>
          </cell>
          <cell r="H188" t="str">
            <v>32 : Gelatina Preparada Sabor A Frutas.</v>
          </cell>
          <cell r="I188">
            <v>2</v>
          </cell>
          <cell r="J188" t="str">
            <v>Sitio 1 : CARRERA 127#22G-18 INT 4 - Sitio 2 : SIBERIA KM 7.5 CELTA, LOTE 159 - Sitio 3 : CARRERA 68B #10A-18 - Sitio 4 : CALLE 24F#101B-15 - Sitio 5 : CARRERA 65B#10A-87 - Sitio 6 : AUTO MEDE KM 1,5 P INDUS FLORIDA BOD 23 - Sitio 7 : CARRERA 71 A BIS # 63D-38 -</v>
          </cell>
          <cell r="K188">
            <v>44835</v>
          </cell>
          <cell r="L188">
            <v>416</v>
          </cell>
          <cell r="M188">
            <v>569</v>
          </cell>
          <cell r="N188">
            <v>846</v>
          </cell>
          <cell r="O188">
            <v>0</v>
          </cell>
          <cell r="P188">
            <v>709</v>
          </cell>
          <cell r="Q188">
            <v>0.1</v>
          </cell>
          <cell r="R188">
            <v>638.1</v>
          </cell>
          <cell r="S188">
            <v>709</v>
          </cell>
          <cell r="T188">
            <v>0.1</v>
          </cell>
          <cell r="U188">
            <v>638.1</v>
          </cell>
          <cell r="V188">
            <v>709</v>
          </cell>
          <cell r="W188">
            <v>0.1</v>
          </cell>
          <cell r="X188">
            <v>638.1</v>
          </cell>
          <cell r="Y188">
            <v>0</v>
          </cell>
          <cell r="AA188">
            <v>0</v>
          </cell>
          <cell r="AB188">
            <v>1168361.1000000001</v>
          </cell>
          <cell r="AC188" t="str">
            <v>Registro Valido</v>
          </cell>
          <cell r="AD188">
            <v>709</v>
          </cell>
          <cell r="AE188">
            <v>709</v>
          </cell>
          <cell r="AF188">
            <v>709</v>
          </cell>
          <cell r="AG188">
            <v>0</v>
          </cell>
          <cell r="AH188">
            <v>709</v>
          </cell>
          <cell r="AI188">
            <v>709</v>
          </cell>
          <cell r="AJ188">
            <v>709</v>
          </cell>
          <cell r="AK188">
            <v>0</v>
          </cell>
          <cell r="AM188" t="str">
            <v>ALI_32_SEG_2</v>
          </cell>
          <cell r="AN188" t="str">
            <v>ALI_32_SEG_2_VAL_1168361.1</v>
          </cell>
          <cell r="AO188">
            <v>4</v>
          </cell>
          <cell r="AP188">
            <v>1038543.2</v>
          </cell>
          <cell r="AQ188" t="b">
            <v>0</v>
          </cell>
          <cell r="AR188" t="str">
            <v/>
          </cell>
          <cell r="AS188" t="str">
            <v/>
          </cell>
          <cell r="AT188" t="str">
            <v>ALI_32_SEG_2_</v>
          </cell>
          <cell r="AU188">
            <v>1</v>
          </cell>
          <cell r="AV188" t="str">
            <v>No Seleccionada</v>
          </cell>
        </row>
        <row r="189">
          <cell r="A189" t="b">
            <v>0</v>
          </cell>
          <cell r="B189" t="str">
            <v>5to_Evento_973_V2_AAA_17512920.xlsm</v>
          </cell>
          <cell r="C189">
            <v>32</v>
          </cell>
          <cell r="D189">
            <v>2087</v>
          </cell>
          <cell r="E189" t="str">
            <v>AAA Alimentando A Bogotá 2020 UT</v>
          </cell>
          <cell r="F189">
            <v>314</v>
          </cell>
          <cell r="G189" t="str">
            <v>POSTRES</v>
          </cell>
          <cell r="H189" t="str">
            <v>32 : Gelatina Preparada Sabor A Frutas.</v>
          </cell>
          <cell r="I189">
            <v>3</v>
          </cell>
          <cell r="J189" t="str">
            <v>Sitio 1 : CARRERA 127#22G-18 INT 4 - Sitio 2 : SIBERIA KM 7.5 CELTA, LOTE 159 - Sitio 3 : CARRERA 68B #10A-18 - Sitio 4 : CALLE 24F#101B-15 - Sitio 5 : CARRERA 65B#10A-87 - Sitio 6 : AUTO MEDE KM 1,5 P INDUS FLORIDA BOD 23 - Sitio 7 : CARRERA 71 A BIS # 63D-38 -</v>
          </cell>
          <cell r="K189">
            <v>44835</v>
          </cell>
          <cell r="L189">
            <v>413</v>
          </cell>
          <cell r="M189">
            <v>565</v>
          </cell>
          <cell r="N189">
            <v>841</v>
          </cell>
          <cell r="O189">
            <v>0</v>
          </cell>
          <cell r="P189">
            <v>709</v>
          </cell>
          <cell r="Q189">
            <v>0.1</v>
          </cell>
          <cell r="R189">
            <v>638.1</v>
          </cell>
          <cell r="S189">
            <v>709</v>
          </cell>
          <cell r="T189">
            <v>0.1</v>
          </cell>
          <cell r="U189">
            <v>638.1</v>
          </cell>
          <cell r="V189">
            <v>709</v>
          </cell>
          <cell r="W189">
            <v>0.1</v>
          </cell>
          <cell r="X189">
            <v>638.1</v>
          </cell>
          <cell r="Y189">
            <v>0</v>
          </cell>
          <cell r="AA189">
            <v>0</v>
          </cell>
          <cell r="AB189">
            <v>1160703.8999999999</v>
          </cell>
          <cell r="AC189" t="str">
            <v>Registro Valido</v>
          </cell>
          <cell r="AD189">
            <v>709</v>
          </cell>
          <cell r="AE189">
            <v>709</v>
          </cell>
          <cell r="AF189">
            <v>709</v>
          </cell>
          <cell r="AG189">
            <v>0</v>
          </cell>
          <cell r="AH189">
            <v>709</v>
          </cell>
          <cell r="AI189">
            <v>709</v>
          </cell>
          <cell r="AJ189">
            <v>709</v>
          </cell>
          <cell r="AK189">
            <v>0</v>
          </cell>
          <cell r="AM189" t="str">
            <v>ALI_32_SEG_3</v>
          </cell>
          <cell r="AN189" t="str">
            <v>ALI_32_SEG_3_VAL_1160703.9</v>
          </cell>
          <cell r="AO189">
            <v>4</v>
          </cell>
          <cell r="AP189">
            <v>1031736.8</v>
          </cell>
          <cell r="AQ189" t="b">
            <v>0</v>
          </cell>
          <cell r="AR189" t="str">
            <v/>
          </cell>
          <cell r="AS189" t="str">
            <v/>
          </cell>
          <cell r="AT189" t="str">
            <v>ALI_32_SEG_3_</v>
          </cell>
          <cell r="AU189">
            <v>1</v>
          </cell>
          <cell r="AV189" t="str">
            <v>No Seleccionada</v>
          </cell>
        </row>
        <row r="190">
          <cell r="A190" t="b">
            <v>0</v>
          </cell>
          <cell r="B190" t="str">
            <v>5to_Evento_973_V2_AAA_17512920.xlsm</v>
          </cell>
          <cell r="C190">
            <v>32</v>
          </cell>
          <cell r="D190">
            <v>2087</v>
          </cell>
          <cell r="E190" t="str">
            <v>AAA Alimentando A Bogotá 2020 UT</v>
          </cell>
          <cell r="F190">
            <v>315</v>
          </cell>
          <cell r="G190" t="str">
            <v>POSTRES</v>
          </cell>
          <cell r="H190" t="str">
            <v>32 : Gelatina Preparada Sabor A Frutas.</v>
          </cell>
          <cell r="I190">
            <v>4</v>
          </cell>
          <cell r="J190" t="str">
            <v>Sitio 1 : CARRERA 127#22G-18 INT 4 - Sitio 2 : SIBERIA KM 7.5 CELTA, LOTE 159 - Sitio 3 : CARRERA 68B #10A-18 - Sitio 4 : CALLE 24F#101B-15 - Sitio 5 : CARRERA 65B#10A-87 - Sitio 6 : AUTO MEDE KM 1,5 P INDUS FLORIDA BOD 23 - Sitio 7 : CARRERA 71 A BIS # 63D-38 -</v>
          </cell>
          <cell r="K190">
            <v>44835</v>
          </cell>
          <cell r="L190">
            <v>441</v>
          </cell>
          <cell r="M190">
            <v>602</v>
          </cell>
          <cell r="N190">
            <v>896</v>
          </cell>
          <cell r="O190">
            <v>0</v>
          </cell>
          <cell r="P190">
            <v>709</v>
          </cell>
          <cell r="Q190">
            <v>0.1</v>
          </cell>
          <cell r="R190">
            <v>638.1</v>
          </cell>
          <cell r="S190">
            <v>709</v>
          </cell>
          <cell r="T190">
            <v>0.1</v>
          </cell>
          <cell r="U190">
            <v>638.1</v>
          </cell>
          <cell r="V190">
            <v>709</v>
          </cell>
          <cell r="W190">
            <v>0.1</v>
          </cell>
          <cell r="X190">
            <v>638.1</v>
          </cell>
          <cell r="Y190">
            <v>0</v>
          </cell>
          <cell r="AA190">
            <v>0</v>
          </cell>
          <cell r="AB190">
            <v>1237275.8999999999</v>
          </cell>
          <cell r="AC190" t="str">
            <v>Registro Valido</v>
          </cell>
          <cell r="AD190">
            <v>709</v>
          </cell>
          <cell r="AE190">
            <v>709</v>
          </cell>
          <cell r="AF190">
            <v>709</v>
          </cell>
          <cell r="AG190">
            <v>0</v>
          </cell>
          <cell r="AH190">
            <v>709</v>
          </cell>
          <cell r="AI190">
            <v>709</v>
          </cell>
          <cell r="AJ190">
            <v>709</v>
          </cell>
          <cell r="AK190">
            <v>0</v>
          </cell>
          <cell r="AM190" t="str">
            <v>ALI_32_SEG_4</v>
          </cell>
          <cell r="AN190" t="str">
            <v>ALI_32_SEG_4_VAL_1237275.9</v>
          </cell>
          <cell r="AO190">
            <v>4</v>
          </cell>
          <cell r="AP190">
            <v>1099800.8000000003</v>
          </cell>
          <cell r="AQ190" t="b">
            <v>0</v>
          </cell>
          <cell r="AR190" t="str">
            <v/>
          </cell>
          <cell r="AS190" t="str">
            <v/>
          </cell>
          <cell r="AT190" t="str">
            <v>ALI_32_SEG_4_</v>
          </cell>
          <cell r="AU190">
            <v>1</v>
          </cell>
          <cell r="AV190" t="str">
            <v>No Seleccionada</v>
          </cell>
        </row>
        <row r="191">
          <cell r="A191" t="b">
            <v>0</v>
          </cell>
          <cell r="B191" t="str">
            <v>5to_Evento_973_V2_AAA_17512920.xlsm</v>
          </cell>
          <cell r="C191">
            <v>32</v>
          </cell>
          <cell r="D191">
            <v>2087</v>
          </cell>
          <cell r="E191" t="str">
            <v>AAA Alimentando A Bogotá 2020 UT</v>
          </cell>
          <cell r="F191">
            <v>316</v>
          </cell>
          <cell r="G191" t="str">
            <v>POSTRES</v>
          </cell>
          <cell r="H191" t="str">
            <v>32 : Gelatina Preparada Sabor A Frutas.</v>
          </cell>
          <cell r="I191">
            <v>5</v>
          </cell>
          <cell r="J191" t="str">
            <v>Sitio 1 : CARRERA 127#22G-18 INT 4 - Sitio 2 : SIBERIA KM 7.5 CELTA, LOTE 159 - Sitio 3 : CARRERA 68B #10A-18 - Sitio 4 : CALLE 24F#101B-15 - Sitio 5 : CARRERA 65B#10A-87 - Sitio 6 : AUTO MEDE KM 1,5 P INDUS FLORIDA BOD 23 - Sitio 7 : CARRERA 71 A BIS # 63D-38 -</v>
          </cell>
          <cell r="K191">
            <v>44835</v>
          </cell>
          <cell r="L191">
            <v>410</v>
          </cell>
          <cell r="M191">
            <v>560</v>
          </cell>
          <cell r="N191">
            <v>832</v>
          </cell>
          <cell r="O191">
            <v>0</v>
          </cell>
          <cell r="P191">
            <v>709</v>
          </cell>
          <cell r="Q191">
            <v>0.1</v>
          </cell>
          <cell r="R191">
            <v>638.1</v>
          </cell>
          <cell r="S191">
            <v>709</v>
          </cell>
          <cell r="T191">
            <v>0.1</v>
          </cell>
          <cell r="U191">
            <v>638.1</v>
          </cell>
          <cell r="V191">
            <v>709</v>
          </cell>
          <cell r="W191">
            <v>0.1</v>
          </cell>
          <cell r="X191">
            <v>638.1</v>
          </cell>
          <cell r="Y191">
            <v>0</v>
          </cell>
          <cell r="AA191">
            <v>0</v>
          </cell>
          <cell r="AB191">
            <v>1149856.2000000002</v>
          </cell>
          <cell r="AC191" t="str">
            <v>Registro Valido</v>
          </cell>
          <cell r="AD191">
            <v>709</v>
          </cell>
          <cell r="AE191">
            <v>709</v>
          </cell>
          <cell r="AF191">
            <v>709</v>
          </cell>
          <cell r="AG191">
            <v>0</v>
          </cell>
          <cell r="AH191">
            <v>709</v>
          </cell>
          <cell r="AI191">
            <v>709</v>
          </cell>
          <cell r="AJ191">
            <v>709</v>
          </cell>
          <cell r="AK191">
            <v>0</v>
          </cell>
          <cell r="AM191" t="str">
            <v>ALI_32_SEG_5</v>
          </cell>
          <cell r="AN191" t="str">
            <v>ALI_32_SEG_5_VAL_1149856.2</v>
          </cell>
          <cell r="AO191">
            <v>4</v>
          </cell>
          <cell r="AP191">
            <v>1022094.4</v>
          </cell>
          <cell r="AQ191" t="b">
            <v>0</v>
          </cell>
          <cell r="AR191" t="str">
            <v/>
          </cell>
          <cell r="AS191" t="str">
            <v/>
          </cell>
          <cell r="AT191" t="str">
            <v>ALI_32_SEG_5_</v>
          </cell>
          <cell r="AU191">
            <v>1</v>
          </cell>
          <cell r="AV191" t="str">
            <v>No Seleccionada</v>
          </cell>
        </row>
        <row r="192">
          <cell r="A192" t="b">
            <v>0</v>
          </cell>
          <cell r="B192" t="str">
            <v>5to_Evento_973_V2_AAA_17512920.xlsm</v>
          </cell>
          <cell r="C192">
            <v>32</v>
          </cell>
          <cell r="D192">
            <v>2087</v>
          </cell>
          <cell r="E192" t="str">
            <v>AAA Alimentando A Bogotá 2020 UT</v>
          </cell>
          <cell r="F192">
            <v>317</v>
          </cell>
          <cell r="G192" t="str">
            <v>POSTRES</v>
          </cell>
          <cell r="H192" t="str">
            <v>32 : Gelatina Preparada Sabor A Frutas.</v>
          </cell>
          <cell r="I192">
            <v>6</v>
          </cell>
          <cell r="J192" t="str">
            <v>Sitio 1 : CARRERA 127#22G-18 INT 4 - Sitio 2 : SIBERIA KM 7.5 CELTA, LOTE 159 - Sitio 3 : CARRERA 68B #10A-18 - Sitio 4 : CALLE 24F#101B-15 - Sitio 5 : CARRERA 65B#10A-87 - Sitio 6 : AUTO MEDE KM 1,5 P INDUS FLORIDA BOD 23 - Sitio 7 : CARRERA 71 A BIS # 63D-38 -</v>
          </cell>
          <cell r="K192">
            <v>44835</v>
          </cell>
          <cell r="L192">
            <v>443</v>
          </cell>
          <cell r="M192">
            <v>606</v>
          </cell>
          <cell r="N192">
            <v>901</v>
          </cell>
          <cell r="O192">
            <v>0</v>
          </cell>
          <cell r="P192">
            <v>709</v>
          </cell>
          <cell r="Q192">
            <v>7.0000000000000007E-2</v>
          </cell>
          <cell r="R192">
            <v>659.37</v>
          </cell>
          <cell r="S192">
            <v>709</v>
          </cell>
          <cell r="T192">
            <v>7.0000000000000007E-2</v>
          </cell>
          <cell r="U192">
            <v>659.37</v>
          </cell>
          <cell r="V192">
            <v>709</v>
          </cell>
          <cell r="W192">
            <v>7.0000000000000007E-2</v>
          </cell>
          <cell r="X192">
            <v>659.37</v>
          </cell>
          <cell r="Y192">
            <v>0</v>
          </cell>
          <cell r="AA192">
            <v>0</v>
          </cell>
          <cell r="AB192">
            <v>1285771.5</v>
          </cell>
          <cell r="AC192" t="str">
            <v>Registro Valido</v>
          </cell>
          <cell r="AD192">
            <v>709</v>
          </cell>
          <cell r="AE192">
            <v>709</v>
          </cell>
          <cell r="AF192">
            <v>709</v>
          </cell>
          <cell r="AG192">
            <v>0</v>
          </cell>
          <cell r="AH192">
            <v>709</v>
          </cell>
          <cell r="AI192">
            <v>709</v>
          </cell>
          <cell r="AJ192">
            <v>709</v>
          </cell>
          <cell r="AK192">
            <v>0</v>
          </cell>
          <cell r="AM192" t="str">
            <v>ALI_32_SEG_6</v>
          </cell>
          <cell r="AN192" t="str">
            <v>ALI_32_SEG_6_VAL_1285771.5</v>
          </cell>
          <cell r="AO192">
            <v>4</v>
          </cell>
          <cell r="AP192">
            <v>1106040</v>
          </cell>
          <cell r="AQ192" t="b">
            <v>0</v>
          </cell>
          <cell r="AR192" t="str">
            <v/>
          </cell>
          <cell r="AS192" t="str">
            <v/>
          </cell>
          <cell r="AT192" t="str">
            <v>ALI_32_SEG_6_</v>
          </cell>
          <cell r="AU192">
            <v>1</v>
          </cell>
          <cell r="AV192" t="str">
            <v>No Seleccionada</v>
          </cell>
        </row>
        <row r="193">
          <cell r="A193" t="b">
            <v>0</v>
          </cell>
          <cell r="B193" t="str">
            <v>5to_Evento_973_V2_AAA_17512920.xlsm</v>
          </cell>
          <cell r="C193">
            <v>32</v>
          </cell>
          <cell r="D193">
            <v>2087</v>
          </cell>
          <cell r="E193" t="str">
            <v>AAA Alimentando A Bogotá 2020 UT</v>
          </cell>
          <cell r="F193">
            <v>318</v>
          </cell>
          <cell r="G193" t="str">
            <v>POSTRES</v>
          </cell>
          <cell r="H193" t="str">
            <v>32 : Gelatina Preparada Sabor A Frutas.</v>
          </cell>
          <cell r="I193">
            <v>7</v>
          </cell>
          <cell r="J193" t="str">
            <v>Sitio 1 : CARRERA 127#22G-18 INT 4 - Sitio 2 : SIBERIA KM 7.5 CELTA, LOTE 159 - Sitio 3 : CARRERA 68B #10A-18 - Sitio 4 : CALLE 24F#101B-15 - Sitio 5 : CARRERA 65B#10A-87 - Sitio 6 : AUTO MEDE KM 1,5 P INDUS FLORIDA BOD 23 - Sitio 7 : CARRERA 71 A BIS # 63D-38 -</v>
          </cell>
          <cell r="K193">
            <v>44835</v>
          </cell>
          <cell r="L193">
            <v>453</v>
          </cell>
          <cell r="M193">
            <v>619</v>
          </cell>
          <cell r="N193">
            <v>920</v>
          </cell>
          <cell r="O193">
            <v>0</v>
          </cell>
          <cell r="P193">
            <v>709</v>
          </cell>
          <cell r="Q193">
            <v>7.0000000000000007E-2</v>
          </cell>
          <cell r="R193">
            <v>659.37</v>
          </cell>
          <cell r="S193">
            <v>709</v>
          </cell>
          <cell r="T193">
            <v>7.0000000000000007E-2</v>
          </cell>
          <cell r="U193">
            <v>659.37</v>
          </cell>
          <cell r="V193">
            <v>709</v>
          </cell>
          <cell r="W193">
            <v>7.0000000000000007E-2</v>
          </cell>
          <cell r="X193">
            <v>659.37</v>
          </cell>
          <cell r="Y193">
            <v>0</v>
          </cell>
          <cell r="AA193">
            <v>0</v>
          </cell>
          <cell r="AB193">
            <v>1313465.04</v>
          </cell>
          <cell r="AC193" t="str">
            <v>Registro Valido</v>
          </cell>
          <cell r="AD193">
            <v>709</v>
          </cell>
          <cell r="AE193">
            <v>709</v>
          </cell>
          <cell r="AF193">
            <v>709</v>
          </cell>
          <cell r="AG193">
            <v>0</v>
          </cell>
          <cell r="AH193">
            <v>709</v>
          </cell>
          <cell r="AI193">
            <v>709</v>
          </cell>
          <cell r="AJ193">
            <v>709</v>
          </cell>
          <cell r="AK193">
            <v>0</v>
          </cell>
          <cell r="AM193" t="str">
            <v>ALI_32_SEG_7</v>
          </cell>
          <cell r="AN193" t="str">
            <v>ALI_32_SEG_7_VAL_1313465.04</v>
          </cell>
          <cell r="AO193">
            <v>4</v>
          </cell>
          <cell r="AP193">
            <v>1129862.4000000001</v>
          </cell>
          <cell r="AQ193" t="b">
            <v>0</v>
          </cell>
          <cell r="AR193" t="str">
            <v/>
          </cell>
          <cell r="AS193" t="str">
            <v/>
          </cell>
          <cell r="AT193" t="str">
            <v>ALI_32_SEG_7_</v>
          </cell>
          <cell r="AU193">
            <v>1</v>
          </cell>
          <cell r="AV193" t="str">
            <v>No Seleccionada</v>
          </cell>
        </row>
        <row r="194">
          <cell r="A194" t="b">
            <v>0</v>
          </cell>
          <cell r="B194" t="str">
            <v>5to_Evento_973_V2_AAA_17512920.xlsm</v>
          </cell>
          <cell r="C194">
            <v>32</v>
          </cell>
          <cell r="D194">
            <v>2087</v>
          </cell>
          <cell r="E194" t="str">
            <v>AAA Alimentando A Bogotá 2020 UT</v>
          </cell>
          <cell r="F194">
            <v>319</v>
          </cell>
          <cell r="G194" t="str">
            <v>POSTRES</v>
          </cell>
          <cell r="H194" t="str">
            <v>32 : Gelatina Preparada Sabor A Frutas.</v>
          </cell>
          <cell r="I194">
            <v>8</v>
          </cell>
          <cell r="J194" t="str">
            <v>Sitio 1 : CARRERA 127#22G-18 INT 4 - Sitio 2 : SIBERIA KM 7.5 CELTA, LOTE 159 - Sitio 3 : CARRERA 68B #10A-18 - Sitio 4 : CALLE 24F#101B-15 - Sitio 5 : CARRERA 65B#10A-87 - Sitio 6 : AUTO MEDE KM 1,5 P INDUS FLORIDA BOD 23 - Sitio 7 : CARRERA 71 A BIS # 63D-38 -</v>
          </cell>
          <cell r="K194">
            <v>44835</v>
          </cell>
          <cell r="L194">
            <v>437</v>
          </cell>
          <cell r="M194">
            <v>598</v>
          </cell>
          <cell r="N194">
            <v>889</v>
          </cell>
          <cell r="O194">
            <v>0</v>
          </cell>
          <cell r="P194">
            <v>709</v>
          </cell>
          <cell r="Q194">
            <v>7.0000000000000007E-2</v>
          </cell>
          <cell r="R194">
            <v>659.37</v>
          </cell>
          <cell r="S194">
            <v>709</v>
          </cell>
          <cell r="T194">
            <v>7.0000000000000007E-2</v>
          </cell>
          <cell r="U194">
            <v>659.37</v>
          </cell>
          <cell r="V194">
            <v>709</v>
          </cell>
          <cell r="W194">
            <v>7.0000000000000007E-2</v>
          </cell>
          <cell r="X194">
            <v>659.37</v>
          </cell>
          <cell r="Y194">
            <v>0</v>
          </cell>
          <cell r="AA194">
            <v>0</v>
          </cell>
          <cell r="AB194">
            <v>1268627.8799999999</v>
          </cell>
          <cell r="AC194" t="str">
            <v>Registro Valido</v>
          </cell>
          <cell r="AD194">
            <v>709</v>
          </cell>
          <cell r="AE194">
            <v>709</v>
          </cell>
          <cell r="AF194">
            <v>709</v>
          </cell>
          <cell r="AG194">
            <v>0</v>
          </cell>
          <cell r="AH194">
            <v>709</v>
          </cell>
          <cell r="AI194">
            <v>709</v>
          </cell>
          <cell r="AJ194">
            <v>709</v>
          </cell>
          <cell r="AK194">
            <v>0</v>
          </cell>
          <cell r="AM194" t="str">
            <v>ALI_32_SEG_8</v>
          </cell>
          <cell r="AN194" t="str">
            <v>ALI_32_SEG_8_VAL_1268627.88</v>
          </cell>
          <cell r="AO194">
            <v>4</v>
          </cell>
          <cell r="AP194">
            <v>1091292.8</v>
          </cell>
          <cell r="AQ194" t="b">
            <v>0</v>
          </cell>
          <cell r="AR194" t="str">
            <v/>
          </cell>
          <cell r="AS194" t="str">
            <v/>
          </cell>
          <cell r="AT194" t="str">
            <v>ALI_32_SEG_8_</v>
          </cell>
          <cell r="AU194">
            <v>1</v>
          </cell>
          <cell r="AV194" t="str">
            <v>No Seleccionada</v>
          </cell>
        </row>
        <row r="195">
          <cell r="A195" t="b">
            <v>0</v>
          </cell>
          <cell r="B195" t="str">
            <v>5to_Evento_973_V2_AAA_17512920.xlsm</v>
          </cell>
          <cell r="C195">
            <v>32</v>
          </cell>
          <cell r="D195">
            <v>2087</v>
          </cell>
          <cell r="E195" t="str">
            <v>AAA Alimentando A Bogotá 2020 UT</v>
          </cell>
          <cell r="F195">
            <v>320</v>
          </cell>
          <cell r="G195" t="str">
            <v>POSTRES</v>
          </cell>
          <cell r="H195" t="str">
            <v>32 : Gelatina Preparada Sabor A Frutas.</v>
          </cell>
          <cell r="I195">
            <v>9</v>
          </cell>
          <cell r="J195" t="str">
            <v>Sitio 1 : CARRERA 127#22G-18 INT 4 - Sitio 2 : SIBERIA KM 7.5 CELTA, LOTE 159 - Sitio 3 : CARRERA 68B #10A-18 - Sitio 4 : CALLE 24F#101B-15 - Sitio 5 : CARRERA 65B#10A-87 - Sitio 6 : AUTO MEDE KM 1,5 P INDUS FLORIDA BOD 23 - Sitio 7 : CARRERA 71 A BIS # 63D-38 -</v>
          </cell>
          <cell r="K195">
            <v>44835</v>
          </cell>
          <cell r="L195">
            <v>442</v>
          </cell>
          <cell r="M195">
            <v>604</v>
          </cell>
          <cell r="N195">
            <v>898</v>
          </cell>
          <cell r="O195">
            <v>0</v>
          </cell>
          <cell r="P195">
            <v>709</v>
          </cell>
          <cell r="Q195">
            <v>7.0000000000000007E-2</v>
          </cell>
          <cell r="R195">
            <v>659.37</v>
          </cell>
          <cell r="S195">
            <v>709</v>
          </cell>
          <cell r="T195">
            <v>7.0000000000000007E-2</v>
          </cell>
          <cell r="U195">
            <v>659.37</v>
          </cell>
          <cell r="V195">
            <v>709</v>
          </cell>
          <cell r="W195">
            <v>7.0000000000000007E-2</v>
          </cell>
          <cell r="X195">
            <v>659.37</v>
          </cell>
          <cell r="Y195">
            <v>0</v>
          </cell>
          <cell r="AA195">
            <v>0</v>
          </cell>
          <cell r="AB195">
            <v>1281815.28</v>
          </cell>
          <cell r="AC195" t="str">
            <v>Registro Valido</v>
          </cell>
          <cell r="AD195">
            <v>709</v>
          </cell>
          <cell r="AE195">
            <v>709</v>
          </cell>
          <cell r="AF195">
            <v>709</v>
          </cell>
          <cell r="AG195">
            <v>0</v>
          </cell>
          <cell r="AH195">
            <v>709</v>
          </cell>
          <cell r="AI195">
            <v>709</v>
          </cell>
          <cell r="AJ195">
            <v>709</v>
          </cell>
          <cell r="AK195">
            <v>0</v>
          </cell>
          <cell r="AM195" t="str">
            <v>ALI_32_SEG_9</v>
          </cell>
          <cell r="AN195" t="str">
            <v>ALI_32_SEG_9_VAL_1281815.28</v>
          </cell>
          <cell r="AO195">
            <v>4</v>
          </cell>
          <cell r="AP195">
            <v>1102636.8</v>
          </cell>
          <cell r="AQ195" t="b">
            <v>0</v>
          </cell>
          <cell r="AR195" t="str">
            <v/>
          </cell>
          <cell r="AS195" t="str">
            <v/>
          </cell>
          <cell r="AT195" t="str">
            <v>ALI_32_SEG_9_</v>
          </cell>
          <cell r="AU195">
            <v>1</v>
          </cell>
          <cell r="AV195" t="str">
            <v>No Seleccionada</v>
          </cell>
        </row>
        <row r="196">
          <cell r="A196" t="b">
            <v>0</v>
          </cell>
          <cell r="B196" t="str">
            <v>5to_Evento_973_V2_AAA_17512920.xlsm</v>
          </cell>
          <cell r="C196">
            <v>45</v>
          </cell>
          <cell r="D196">
            <v>2087</v>
          </cell>
          <cell r="E196" t="str">
            <v>AAA Alimentando A Bogotá 2020 UT</v>
          </cell>
          <cell r="F196">
            <v>321</v>
          </cell>
          <cell r="G196" t="str">
            <v>CEREAL EMPACADO</v>
          </cell>
          <cell r="H196" t="str">
            <v>45 : Mantecada.</v>
          </cell>
          <cell r="I196">
            <v>12</v>
          </cell>
          <cell r="J196" t="str">
            <v>Sitio 1 : CARRERA 127#22G-18 INT 4 - Sitio 2 : SIBERIA KM 7.5 CELTA, LOTE 159 - Sitio 3 : CARRERA 68B #10A-18 - Sitio 4 : CALLE 24F#101B-15 - Sitio 5 : CARRERA 65B#10A-87 - Sitio 6 : AUTO MEDE KM 1,5 P INDUS FLORIDA BOD 23 - Sitio 7 : CARRERA 71 A BIS # 63D-38 -</v>
          </cell>
          <cell r="K196">
            <v>44835</v>
          </cell>
          <cell r="L196">
            <v>6019</v>
          </cell>
          <cell r="M196">
            <v>7662</v>
          </cell>
          <cell r="N196">
            <v>3618</v>
          </cell>
          <cell r="O196">
            <v>393</v>
          </cell>
          <cell r="P196">
            <v>578</v>
          </cell>
          <cell r="Q196">
            <v>0.05</v>
          </cell>
          <cell r="R196">
            <v>549.1</v>
          </cell>
          <cell r="S196">
            <v>769</v>
          </cell>
          <cell r="T196">
            <v>0.05</v>
          </cell>
          <cell r="U196">
            <v>730.55</v>
          </cell>
          <cell r="V196">
            <v>1153</v>
          </cell>
          <cell r="W196">
            <v>0.05</v>
          </cell>
          <cell r="X196">
            <v>1095.3499999999999</v>
          </cell>
          <cell r="Y196">
            <v>1153</v>
          </cell>
          <cell r="Z196">
            <v>0.05</v>
          </cell>
          <cell r="AA196">
            <v>1095.3499999999999</v>
          </cell>
          <cell r="AB196">
            <v>13295955.850000001</v>
          </cell>
          <cell r="AC196" t="str">
            <v>Registro Valido</v>
          </cell>
          <cell r="AD196">
            <v>578</v>
          </cell>
          <cell r="AE196">
            <v>769</v>
          </cell>
          <cell r="AF196">
            <v>1153</v>
          </cell>
          <cell r="AG196">
            <v>1153</v>
          </cell>
          <cell r="AH196">
            <v>578</v>
          </cell>
          <cell r="AI196">
            <v>769</v>
          </cell>
          <cell r="AJ196">
            <v>1153</v>
          </cell>
          <cell r="AK196">
            <v>1153</v>
          </cell>
          <cell r="AM196" t="str">
            <v>ALI_45_SEG_12</v>
          </cell>
          <cell r="AN196" t="str">
            <v>ALI_45_SEG_12_VAL_13295955.85</v>
          </cell>
          <cell r="AO196">
            <v>5</v>
          </cell>
          <cell r="AP196">
            <v>11196594.399999999</v>
          </cell>
          <cell r="AQ196" t="b">
            <v>0</v>
          </cell>
          <cell r="AR196" t="str">
            <v/>
          </cell>
          <cell r="AS196" t="str">
            <v/>
          </cell>
          <cell r="AT196" t="str">
            <v>ALI_45_SEG_12_</v>
          </cell>
          <cell r="AU196">
            <v>1</v>
          </cell>
          <cell r="AV196" t="str">
            <v>No Seleccionada</v>
          </cell>
        </row>
        <row r="197">
          <cell r="A197" t="b">
            <v>0</v>
          </cell>
          <cell r="B197" t="str">
            <v>5to_Evento_973_V2_AAA_17512920.xlsm</v>
          </cell>
          <cell r="C197">
            <v>45</v>
          </cell>
          <cell r="D197">
            <v>2087</v>
          </cell>
          <cell r="E197" t="str">
            <v>AAA Alimentando A Bogotá 2020 UT</v>
          </cell>
          <cell r="F197">
            <v>322</v>
          </cell>
          <cell r="G197" t="str">
            <v>CEREAL EMPACADO</v>
          </cell>
          <cell r="H197" t="str">
            <v>45 : Mantecada.</v>
          </cell>
          <cell r="I197">
            <v>13</v>
          </cell>
          <cell r="J197" t="str">
            <v>Sitio 1 : CARRERA 127#22G-18 INT 4 - Sitio 2 : SIBERIA KM 7.5 CELTA, LOTE 159 - Sitio 3 : CARRERA 68B #10A-18 - Sitio 4 : CALLE 24F#101B-15 - Sitio 5 : CARRERA 65B#10A-87 - Sitio 6 : AUTO MEDE KM 1,5 P INDUS FLORIDA BOD 23 - Sitio 7 : CARRERA 71 A BIS # 63D-38 -</v>
          </cell>
          <cell r="K197">
            <v>44835</v>
          </cell>
          <cell r="L197">
            <v>6391</v>
          </cell>
          <cell r="M197">
            <v>8136</v>
          </cell>
          <cell r="N197">
            <v>3841</v>
          </cell>
          <cell r="O197">
            <v>417</v>
          </cell>
          <cell r="P197">
            <v>578</v>
          </cell>
          <cell r="Q197">
            <v>0.05</v>
          </cell>
          <cell r="R197">
            <v>549.1</v>
          </cell>
          <cell r="S197">
            <v>769</v>
          </cell>
          <cell r="T197">
            <v>0.05</v>
          </cell>
          <cell r="U197">
            <v>730.55</v>
          </cell>
          <cell r="V197">
            <v>1153</v>
          </cell>
          <cell r="W197">
            <v>0.05</v>
          </cell>
          <cell r="X197">
            <v>1095.3499999999999</v>
          </cell>
          <cell r="Y197">
            <v>1153</v>
          </cell>
          <cell r="Z197">
            <v>0.05</v>
          </cell>
          <cell r="AA197">
            <v>1095.3499999999999</v>
          </cell>
          <cell r="AB197">
            <v>14117053.199999999</v>
          </cell>
          <cell r="AC197" t="str">
            <v>Registro Valido</v>
          </cell>
          <cell r="AD197">
            <v>578</v>
          </cell>
          <cell r="AE197">
            <v>769</v>
          </cell>
          <cell r="AF197">
            <v>1153</v>
          </cell>
          <cell r="AG197">
            <v>1153</v>
          </cell>
          <cell r="AH197">
            <v>578</v>
          </cell>
          <cell r="AI197">
            <v>769</v>
          </cell>
          <cell r="AJ197">
            <v>1153</v>
          </cell>
          <cell r="AK197">
            <v>1153</v>
          </cell>
          <cell r="AM197" t="str">
            <v>ALI_45_SEG_13</v>
          </cell>
          <cell r="AN197" t="str">
            <v>ALI_45_SEG_13_VAL_14117053.2</v>
          </cell>
          <cell r="AO197">
            <v>5</v>
          </cell>
          <cell r="AP197">
            <v>11888044.800000001</v>
          </cell>
          <cell r="AQ197" t="b">
            <v>0</v>
          </cell>
          <cell r="AR197" t="str">
            <v/>
          </cell>
          <cell r="AS197" t="str">
            <v/>
          </cell>
          <cell r="AT197" t="str">
            <v>ALI_45_SEG_13_</v>
          </cell>
          <cell r="AU197">
            <v>1</v>
          </cell>
          <cell r="AV197" t="str">
            <v>No Seleccionada</v>
          </cell>
        </row>
        <row r="198">
          <cell r="A198" t="b">
            <v>0</v>
          </cell>
          <cell r="B198" t="str">
            <v>5to_Evento_973_V2_AAA_17512920.xlsm</v>
          </cell>
          <cell r="C198">
            <v>45</v>
          </cell>
          <cell r="D198">
            <v>2087</v>
          </cell>
          <cell r="E198" t="str">
            <v>AAA Alimentando A Bogotá 2020 UT</v>
          </cell>
          <cell r="F198">
            <v>323</v>
          </cell>
          <cell r="G198" t="str">
            <v>CEREAL EMPACADO</v>
          </cell>
          <cell r="H198" t="str">
            <v>45 : Mantecada.</v>
          </cell>
          <cell r="I198">
            <v>14</v>
          </cell>
          <cell r="J198" t="str">
            <v>Sitio 1 : CARRERA 127#22G-18 INT 4 - Sitio 2 : SIBERIA KM 7.5 CELTA, LOTE 159 - Sitio 3 : CARRERA 68B #10A-18 - Sitio 4 : CALLE 24F#101B-15 - Sitio 5 : CARRERA 65B#10A-87 - Sitio 6 : AUTO MEDE KM 1,5 P INDUS FLORIDA BOD 23 - Sitio 7 : CARRERA 71 A BIS # 63D-38 -</v>
          </cell>
          <cell r="K198">
            <v>44835</v>
          </cell>
          <cell r="L198">
            <v>6333</v>
          </cell>
          <cell r="M198">
            <v>8062</v>
          </cell>
          <cell r="N198">
            <v>3806</v>
          </cell>
          <cell r="O198">
            <v>414</v>
          </cell>
          <cell r="P198">
            <v>578</v>
          </cell>
          <cell r="Q198">
            <v>0.05</v>
          </cell>
          <cell r="R198">
            <v>549.1</v>
          </cell>
          <cell r="S198">
            <v>769</v>
          </cell>
          <cell r="T198">
            <v>0.05</v>
          </cell>
          <cell r="U198">
            <v>730.55</v>
          </cell>
          <cell r="V198">
            <v>1153</v>
          </cell>
          <cell r="W198">
            <v>0.05</v>
          </cell>
          <cell r="X198">
            <v>1095.3499999999999</v>
          </cell>
          <cell r="Y198">
            <v>1153</v>
          </cell>
          <cell r="Z198">
            <v>0.05</v>
          </cell>
          <cell r="AA198">
            <v>1095.3499999999999</v>
          </cell>
          <cell r="AB198">
            <v>13989521.4</v>
          </cell>
          <cell r="AC198" t="str">
            <v>Registro Valido</v>
          </cell>
          <cell r="AD198">
            <v>578</v>
          </cell>
          <cell r="AE198">
            <v>769</v>
          </cell>
          <cell r="AF198">
            <v>1153</v>
          </cell>
          <cell r="AG198">
            <v>1153</v>
          </cell>
          <cell r="AH198">
            <v>578</v>
          </cell>
          <cell r="AI198">
            <v>769</v>
          </cell>
          <cell r="AJ198">
            <v>1153</v>
          </cell>
          <cell r="AK198">
            <v>1153</v>
          </cell>
          <cell r="AM198" t="str">
            <v>ALI_45_SEG_14</v>
          </cell>
          <cell r="AN198" t="str">
            <v>ALI_45_SEG_14_VAL_13989521.4</v>
          </cell>
          <cell r="AO198">
            <v>5</v>
          </cell>
          <cell r="AP198">
            <v>11780649.6</v>
          </cell>
          <cell r="AQ198" t="b">
            <v>0</v>
          </cell>
          <cell r="AR198" t="str">
            <v/>
          </cell>
          <cell r="AS198" t="str">
            <v/>
          </cell>
          <cell r="AT198" t="str">
            <v>ALI_45_SEG_14_</v>
          </cell>
          <cell r="AU198">
            <v>1</v>
          </cell>
          <cell r="AV198" t="str">
            <v>No Seleccionada</v>
          </cell>
        </row>
        <row r="199">
          <cell r="A199" t="b">
            <v>0</v>
          </cell>
          <cell r="B199" t="str">
            <v>5to_Evento_973_V2_AAA_17512920.xlsm</v>
          </cell>
          <cell r="C199">
            <v>45</v>
          </cell>
          <cell r="D199">
            <v>2087</v>
          </cell>
          <cell r="E199" t="str">
            <v>AAA Alimentando A Bogotá 2020 UT</v>
          </cell>
          <cell r="F199">
            <v>324</v>
          </cell>
          <cell r="G199" t="str">
            <v>CEREAL EMPACADO</v>
          </cell>
          <cell r="H199" t="str">
            <v>45 : Mantecada.</v>
          </cell>
          <cell r="I199">
            <v>15</v>
          </cell>
          <cell r="J199" t="str">
            <v>Sitio 1 : CARRERA 127#22G-18 INT 4 - Sitio 2 : SIBERIA KM 7.5 CELTA, LOTE 159 - Sitio 3 : CARRERA 68B #10A-18 - Sitio 4 : CALLE 24F#101B-15 - Sitio 5 : CARRERA 65B#10A-87 - Sitio 6 : AUTO MEDE KM 1,5 P INDUS FLORIDA BOD 23 - Sitio 7 : CARRERA 71 A BIS # 63D-38 -</v>
          </cell>
          <cell r="K199">
            <v>44835</v>
          </cell>
          <cell r="L199">
            <v>5986</v>
          </cell>
          <cell r="M199">
            <v>7618</v>
          </cell>
          <cell r="N199">
            <v>3598</v>
          </cell>
          <cell r="O199">
            <v>392</v>
          </cell>
          <cell r="P199">
            <v>578</v>
          </cell>
          <cell r="Q199">
            <v>0.05</v>
          </cell>
          <cell r="R199">
            <v>549.1</v>
          </cell>
          <cell r="S199">
            <v>769</v>
          </cell>
          <cell r="T199">
            <v>0.05</v>
          </cell>
          <cell r="U199">
            <v>730.55</v>
          </cell>
          <cell r="V199">
            <v>1153</v>
          </cell>
          <cell r="W199">
            <v>0.05</v>
          </cell>
          <cell r="X199">
            <v>1095.3499999999999</v>
          </cell>
          <cell r="Y199">
            <v>1153</v>
          </cell>
          <cell r="Z199">
            <v>0.05</v>
          </cell>
          <cell r="AA199">
            <v>1095.3499999999999</v>
          </cell>
          <cell r="AB199">
            <v>13222689</v>
          </cell>
          <cell r="AC199" t="str">
            <v>Registro Valido</v>
          </cell>
          <cell r="AD199">
            <v>578</v>
          </cell>
          <cell r="AE199">
            <v>769</v>
          </cell>
          <cell r="AF199">
            <v>1153</v>
          </cell>
          <cell r="AG199">
            <v>1153</v>
          </cell>
          <cell r="AH199">
            <v>578</v>
          </cell>
          <cell r="AI199">
            <v>769</v>
          </cell>
          <cell r="AJ199">
            <v>1153</v>
          </cell>
          <cell r="AK199">
            <v>1153</v>
          </cell>
          <cell r="AM199" t="str">
            <v>ALI_45_SEG_15</v>
          </cell>
          <cell r="AN199" t="str">
            <v>ALI_45_SEG_15_VAL_13222689</v>
          </cell>
          <cell r="AO199">
            <v>5</v>
          </cell>
          <cell r="AP199">
            <v>11134896</v>
          </cell>
          <cell r="AQ199" t="b">
            <v>0</v>
          </cell>
          <cell r="AR199" t="str">
            <v/>
          </cell>
          <cell r="AS199" t="str">
            <v/>
          </cell>
          <cell r="AT199" t="str">
            <v>ALI_45_SEG_15_</v>
          </cell>
          <cell r="AU199">
            <v>1</v>
          </cell>
          <cell r="AV199" t="str">
            <v>No Seleccionada</v>
          </cell>
        </row>
        <row r="200">
          <cell r="A200" t="b">
            <v>0</v>
          </cell>
          <cell r="B200" t="str">
            <v>5to_Evento_973_V2_AAA_17512920.xlsm</v>
          </cell>
          <cell r="C200">
            <v>27</v>
          </cell>
          <cell r="D200">
            <v>2087</v>
          </cell>
          <cell r="E200" t="str">
            <v>AAA Alimentando A Bogotá 2020 UT</v>
          </cell>
          <cell r="F200">
            <v>340</v>
          </cell>
          <cell r="G200" t="str">
            <v>CEREAL EMPACADO</v>
          </cell>
          <cell r="H200" t="str">
            <v>27 : Ponque integral.</v>
          </cell>
          <cell r="I200">
            <v>1</v>
          </cell>
          <cell r="J200" t="str">
            <v>Sitio 1 : CARRERA 127#22G-18 INT 4 - Sitio 2 : SIBERIA KM 7.5 CELTA, LOTE 159 - Sitio 3 : CARRERA 68B #10A-18 - Sitio 4 : CALLE 24F#101B-15 - Sitio 5 : CARRERA 65B#10A-87 - Sitio 6 : AUTO MEDE KM 1,5 P INDUS FLORIDA BOD 23 - Sitio 7 : CARRERA 71 A BIS # 63D-38 -</v>
          </cell>
          <cell r="K200">
            <v>44835</v>
          </cell>
          <cell r="L200">
            <v>9385</v>
          </cell>
          <cell r="M200">
            <v>11579</v>
          </cell>
          <cell r="N200">
            <v>5404</v>
          </cell>
          <cell r="O200">
            <v>475</v>
          </cell>
          <cell r="P200">
            <v>557</v>
          </cell>
          <cell r="Q200">
            <v>0.1</v>
          </cell>
          <cell r="R200">
            <v>501.3</v>
          </cell>
          <cell r="S200">
            <v>1019</v>
          </cell>
          <cell r="T200">
            <v>0.1</v>
          </cell>
          <cell r="U200">
            <v>917.1</v>
          </cell>
          <cell r="V200">
            <v>1019</v>
          </cell>
          <cell r="W200">
            <v>0.1</v>
          </cell>
          <cell r="X200">
            <v>917.1</v>
          </cell>
          <cell r="Y200">
            <v>1019</v>
          </cell>
          <cell r="Z200">
            <v>0.1</v>
          </cell>
          <cell r="AA200">
            <v>917.1</v>
          </cell>
          <cell r="AB200">
            <v>20715432.300000001</v>
          </cell>
          <cell r="AC200" t="str">
            <v>Registro Valido</v>
          </cell>
          <cell r="AD200">
            <v>557</v>
          </cell>
          <cell r="AE200">
            <v>1019</v>
          </cell>
          <cell r="AF200">
            <v>1019</v>
          </cell>
          <cell r="AG200">
            <v>1019</v>
          </cell>
          <cell r="AH200">
            <v>557</v>
          </cell>
          <cell r="AI200">
            <v>1019</v>
          </cell>
          <cell r="AJ200">
            <v>1019</v>
          </cell>
          <cell r="AK200">
            <v>1019</v>
          </cell>
          <cell r="AM200" t="str">
            <v>ALI_27_SEG_1</v>
          </cell>
          <cell r="AN200" t="str">
            <v>ALI_27_SEG_1_VAL_20715432.3</v>
          </cell>
          <cell r="AO200">
            <v>4</v>
          </cell>
          <cell r="AP200">
            <v>18413717.600000001</v>
          </cell>
          <cell r="AQ200" t="b">
            <v>0</v>
          </cell>
          <cell r="AR200" t="str">
            <v/>
          </cell>
          <cell r="AS200" t="str">
            <v/>
          </cell>
          <cell r="AT200" t="str">
            <v>ALI_27_SEG_1_</v>
          </cell>
          <cell r="AU200">
            <v>1</v>
          </cell>
          <cell r="AV200" t="str">
            <v>No Seleccionada</v>
          </cell>
        </row>
        <row r="201">
          <cell r="A201" t="b">
            <v>0</v>
          </cell>
          <cell r="B201" t="str">
            <v>5to_Evento_973_V2_AAA_17512920.xlsm</v>
          </cell>
          <cell r="C201">
            <v>27</v>
          </cell>
          <cell r="D201">
            <v>2087</v>
          </cell>
          <cell r="E201" t="str">
            <v>AAA Alimentando A Bogotá 2020 UT</v>
          </cell>
          <cell r="F201">
            <v>341</v>
          </cell>
          <cell r="G201" t="str">
            <v>CEREAL EMPACADO</v>
          </cell>
          <cell r="H201" t="str">
            <v>27 : Ponque integral.</v>
          </cell>
          <cell r="I201">
            <v>2</v>
          </cell>
          <cell r="J201" t="str">
            <v>Sitio 1 : CARRERA 127#22G-18 INT 4 - Sitio 2 : SIBERIA KM 7.5 CELTA, LOTE 159 - Sitio 3 : CARRERA 68B #10A-18 - Sitio 4 : CALLE 24F#101B-15 - Sitio 5 : CARRERA 65B#10A-87 - Sitio 6 : AUTO MEDE KM 1,5 P INDUS FLORIDA BOD 23 - Sitio 7 : CARRERA 71 A BIS # 63D-38 -</v>
          </cell>
          <cell r="K201">
            <v>44835</v>
          </cell>
          <cell r="L201">
            <v>9599</v>
          </cell>
          <cell r="M201">
            <v>11840</v>
          </cell>
          <cell r="N201">
            <v>5526</v>
          </cell>
          <cell r="O201">
            <v>486</v>
          </cell>
          <cell r="P201">
            <v>557</v>
          </cell>
          <cell r="Q201">
            <v>0.1</v>
          </cell>
          <cell r="R201">
            <v>501.3</v>
          </cell>
          <cell r="S201">
            <v>1019</v>
          </cell>
          <cell r="T201">
            <v>0.1</v>
          </cell>
          <cell r="U201">
            <v>917.1</v>
          </cell>
          <cell r="V201">
            <v>1019</v>
          </cell>
          <cell r="W201">
            <v>0.1</v>
          </cell>
          <cell r="X201">
            <v>917.1</v>
          </cell>
          <cell r="Y201">
            <v>1019</v>
          </cell>
          <cell r="Z201">
            <v>0.1</v>
          </cell>
          <cell r="AA201">
            <v>917.1</v>
          </cell>
          <cell r="AB201">
            <v>21184047.900000002</v>
          </cell>
          <cell r="AC201" t="str">
            <v>Registro Valido</v>
          </cell>
          <cell r="AD201">
            <v>557</v>
          </cell>
          <cell r="AE201">
            <v>1019</v>
          </cell>
          <cell r="AF201">
            <v>1019</v>
          </cell>
          <cell r="AG201">
            <v>1019</v>
          </cell>
          <cell r="AH201">
            <v>557</v>
          </cell>
          <cell r="AI201">
            <v>1019</v>
          </cell>
          <cell r="AJ201">
            <v>1019</v>
          </cell>
          <cell r="AK201">
            <v>1019</v>
          </cell>
          <cell r="AM201" t="str">
            <v>ALI_27_SEG_2</v>
          </cell>
          <cell r="AN201" t="str">
            <v>ALI_27_SEG_2_VAL_21184047.9</v>
          </cell>
          <cell r="AO201">
            <v>4</v>
          </cell>
          <cell r="AP201">
            <v>18830264.800000001</v>
          </cell>
          <cell r="AQ201" t="b">
            <v>0</v>
          </cell>
          <cell r="AR201" t="str">
            <v/>
          </cell>
          <cell r="AS201" t="str">
            <v/>
          </cell>
          <cell r="AT201" t="str">
            <v>ALI_27_SEG_2_</v>
          </cell>
          <cell r="AU201">
            <v>1</v>
          </cell>
          <cell r="AV201" t="str">
            <v>No Seleccionada</v>
          </cell>
        </row>
        <row r="202">
          <cell r="A202" t="b">
            <v>0</v>
          </cell>
          <cell r="B202" t="str">
            <v>5to_Evento_973_V2_AAA_17512920.xlsm</v>
          </cell>
          <cell r="C202">
            <v>27</v>
          </cell>
          <cell r="D202">
            <v>2087</v>
          </cell>
          <cell r="E202" t="str">
            <v>AAA Alimentando A Bogotá 2020 UT</v>
          </cell>
          <cell r="F202">
            <v>342</v>
          </cell>
          <cell r="G202" t="str">
            <v>CEREAL EMPACADO</v>
          </cell>
          <cell r="H202" t="str">
            <v>27 : Ponque integral.</v>
          </cell>
          <cell r="I202">
            <v>3</v>
          </cell>
          <cell r="J202" t="str">
            <v>Sitio 1 : CARRERA 127#22G-18 INT 4 - Sitio 2 : SIBERIA KM 7.5 CELTA, LOTE 159 - Sitio 3 : CARRERA 68B #10A-18 - Sitio 4 : CALLE 24F#101B-15 - Sitio 5 : CARRERA 65B#10A-87 - Sitio 6 : AUTO MEDE KM 1,5 P INDUS FLORIDA BOD 23 - Sitio 7 : CARRERA 71 A BIS # 63D-38 -</v>
          </cell>
          <cell r="K202">
            <v>44835</v>
          </cell>
          <cell r="L202">
            <v>9541</v>
          </cell>
          <cell r="M202">
            <v>11770</v>
          </cell>
          <cell r="N202">
            <v>5493</v>
          </cell>
          <cell r="O202">
            <v>483</v>
          </cell>
          <cell r="P202">
            <v>557</v>
          </cell>
          <cell r="Q202">
            <v>0.1</v>
          </cell>
          <cell r="R202">
            <v>501.3</v>
          </cell>
          <cell r="S202">
            <v>1019</v>
          </cell>
          <cell r="T202">
            <v>0.1</v>
          </cell>
          <cell r="U202">
            <v>917.1</v>
          </cell>
          <cell r="V202">
            <v>1019</v>
          </cell>
          <cell r="W202">
            <v>0.1</v>
          </cell>
          <cell r="X202">
            <v>917.1</v>
          </cell>
          <cell r="Y202">
            <v>1019</v>
          </cell>
          <cell r="Z202">
            <v>0.1</v>
          </cell>
          <cell r="AA202">
            <v>917.1</v>
          </cell>
          <cell r="AB202">
            <v>21057759.900000002</v>
          </cell>
          <cell r="AC202" t="str">
            <v>Registro Valido</v>
          </cell>
          <cell r="AD202">
            <v>557</v>
          </cell>
          <cell r="AE202">
            <v>1019</v>
          </cell>
          <cell r="AF202">
            <v>1019</v>
          </cell>
          <cell r="AG202">
            <v>1019</v>
          </cell>
          <cell r="AH202">
            <v>557</v>
          </cell>
          <cell r="AI202">
            <v>1019</v>
          </cell>
          <cell r="AJ202">
            <v>1019</v>
          </cell>
          <cell r="AK202">
            <v>1019</v>
          </cell>
          <cell r="AM202" t="str">
            <v>ALI_27_SEG_3</v>
          </cell>
          <cell r="AN202" t="str">
            <v>ALI_27_SEG_3_VAL_21057759.9</v>
          </cell>
          <cell r="AO202">
            <v>4</v>
          </cell>
          <cell r="AP202">
            <v>18718008.800000004</v>
          </cell>
          <cell r="AQ202" t="b">
            <v>0</v>
          </cell>
          <cell r="AR202" t="str">
            <v/>
          </cell>
          <cell r="AS202" t="str">
            <v/>
          </cell>
          <cell r="AT202" t="str">
            <v>ALI_27_SEG_3_</v>
          </cell>
          <cell r="AU202">
            <v>1</v>
          </cell>
          <cell r="AV202" t="str">
            <v>No Seleccionada</v>
          </cell>
        </row>
        <row r="203">
          <cell r="A203" t="b">
            <v>0</v>
          </cell>
          <cell r="B203" t="str">
            <v>5to_Evento_973_V2_AAA_17512920.xlsm</v>
          </cell>
          <cell r="C203">
            <v>27</v>
          </cell>
          <cell r="D203">
            <v>2087</v>
          </cell>
          <cell r="E203" t="str">
            <v>AAA Alimentando A Bogotá 2020 UT</v>
          </cell>
          <cell r="F203">
            <v>343</v>
          </cell>
          <cell r="G203" t="str">
            <v>CEREAL EMPACADO</v>
          </cell>
          <cell r="H203" t="str">
            <v>27 : Ponque integral.</v>
          </cell>
          <cell r="I203">
            <v>4</v>
          </cell>
          <cell r="J203" t="str">
            <v>Sitio 1 : CARRERA 127#22G-18 INT 4 - Sitio 2 : SIBERIA KM 7.5 CELTA, LOTE 159 - Sitio 3 : CARRERA 68B #10A-18 - Sitio 4 : CALLE 24F#101B-15 - Sitio 5 : CARRERA 65B#10A-87 - Sitio 6 : AUTO MEDE KM 1,5 P INDUS FLORIDA BOD 23 - Sitio 7 : CARRERA 71 A BIS # 63D-38 -</v>
          </cell>
          <cell r="K203">
            <v>44835</v>
          </cell>
          <cell r="L203">
            <v>10164</v>
          </cell>
          <cell r="M203">
            <v>12539</v>
          </cell>
          <cell r="N203">
            <v>5852</v>
          </cell>
          <cell r="O203">
            <v>515</v>
          </cell>
          <cell r="P203">
            <v>557</v>
          </cell>
          <cell r="Q203">
            <v>0.1</v>
          </cell>
          <cell r="R203">
            <v>501.3</v>
          </cell>
          <cell r="S203">
            <v>1019</v>
          </cell>
          <cell r="T203">
            <v>0.1</v>
          </cell>
          <cell r="U203">
            <v>917.1</v>
          </cell>
          <cell r="V203">
            <v>1019</v>
          </cell>
          <cell r="W203">
            <v>0.1</v>
          </cell>
          <cell r="X203">
            <v>917.1</v>
          </cell>
          <cell r="Y203">
            <v>1019</v>
          </cell>
          <cell r="Z203">
            <v>0.1</v>
          </cell>
          <cell r="AA203">
            <v>917.1</v>
          </cell>
          <cell r="AB203">
            <v>22433905.800000001</v>
          </cell>
          <cell r="AC203" t="str">
            <v>Registro Valido</v>
          </cell>
          <cell r="AD203">
            <v>557</v>
          </cell>
          <cell r="AE203">
            <v>1019</v>
          </cell>
          <cell r="AF203">
            <v>1019</v>
          </cell>
          <cell r="AG203">
            <v>1019</v>
          </cell>
          <cell r="AH203">
            <v>557</v>
          </cell>
          <cell r="AI203">
            <v>1019</v>
          </cell>
          <cell r="AJ203">
            <v>1019</v>
          </cell>
          <cell r="AK203">
            <v>1019</v>
          </cell>
          <cell r="AM203" t="str">
            <v>ALI_27_SEG_4</v>
          </cell>
          <cell r="AN203" t="str">
            <v>ALI_27_SEG_4_VAL_22433905.8</v>
          </cell>
          <cell r="AO203">
            <v>4</v>
          </cell>
          <cell r="AP203">
            <v>19941249.600000001</v>
          </cell>
          <cell r="AQ203" t="b">
            <v>0</v>
          </cell>
          <cell r="AR203" t="str">
            <v/>
          </cell>
          <cell r="AS203" t="str">
            <v/>
          </cell>
          <cell r="AT203" t="str">
            <v>ALI_27_SEG_4_</v>
          </cell>
          <cell r="AU203">
            <v>1</v>
          </cell>
          <cell r="AV203" t="str">
            <v>No Seleccionada</v>
          </cell>
        </row>
        <row r="204">
          <cell r="A204" t="b">
            <v>0</v>
          </cell>
          <cell r="B204" t="str">
            <v>5to_Evento_973_V2_AAA_17512920.xlsm</v>
          </cell>
          <cell r="C204">
            <v>27</v>
          </cell>
          <cell r="D204">
            <v>2087</v>
          </cell>
          <cell r="E204" t="str">
            <v>AAA Alimentando A Bogotá 2020 UT</v>
          </cell>
          <cell r="F204">
            <v>344</v>
          </cell>
          <cell r="G204" t="str">
            <v>CEREAL EMPACADO</v>
          </cell>
          <cell r="H204" t="str">
            <v>27 : Ponque integral.</v>
          </cell>
          <cell r="I204">
            <v>5</v>
          </cell>
          <cell r="J204" t="str">
            <v>Sitio 1 : CARRERA 127#22G-18 INT 4 - Sitio 2 : SIBERIA KM 7.5 CELTA, LOTE 159 - Sitio 3 : CARRERA 68B #10A-18 - Sitio 4 : CALLE 24F#101B-15 - Sitio 5 : CARRERA 65B#10A-87 - Sitio 6 : AUTO MEDE KM 1,5 P INDUS FLORIDA BOD 23 - Sitio 7 : CARRERA 71 A BIS # 63D-38 -</v>
          </cell>
          <cell r="K204">
            <v>44835</v>
          </cell>
          <cell r="L204">
            <v>9449</v>
          </cell>
          <cell r="M204">
            <v>11657</v>
          </cell>
          <cell r="N204">
            <v>5440</v>
          </cell>
          <cell r="O204">
            <v>479</v>
          </cell>
          <cell r="P204">
            <v>557</v>
          </cell>
          <cell r="Q204">
            <v>0.1</v>
          </cell>
          <cell r="R204">
            <v>501.3</v>
          </cell>
          <cell r="S204">
            <v>1019</v>
          </cell>
          <cell r="T204">
            <v>0.1</v>
          </cell>
          <cell r="U204">
            <v>917.1</v>
          </cell>
          <cell r="V204">
            <v>1019</v>
          </cell>
          <cell r="W204">
            <v>0.1</v>
          </cell>
          <cell r="X204">
            <v>917.1</v>
          </cell>
          <cell r="Y204">
            <v>1019</v>
          </cell>
          <cell r="Z204">
            <v>0.1</v>
          </cell>
          <cell r="AA204">
            <v>917.1</v>
          </cell>
          <cell r="AB204">
            <v>20855733.300000001</v>
          </cell>
          <cell r="AC204" t="str">
            <v>Registro Valido</v>
          </cell>
          <cell r="AD204">
            <v>557</v>
          </cell>
          <cell r="AE204">
            <v>1019</v>
          </cell>
          <cell r="AF204">
            <v>1019</v>
          </cell>
          <cell r="AG204">
            <v>1019</v>
          </cell>
          <cell r="AH204">
            <v>557</v>
          </cell>
          <cell r="AI204">
            <v>1019</v>
          </cell>
          <cell r="AJ204">
            <v>1019</v>
          </cell>
          <cell r="AK204">
            <v>1019</v>
          </cell>
          <cell r="AM204" t="str">
            <v>ALI_27_SEG_5</v>
          </cell>
          <cell r="AN204" t="str">
            <v>ALI_27_SEG_5_VAL_20855733.3</v>
          </cell>
          <cell r="AO204">
            <v>4</v>
          </cell>
          <cell r="AP204">
            <v>18538429.600000001</v>
          </cell>
          <cell r="AQ204" t="b">
            <v>0</v>
          </cell>
          <cell r="AR204" t="str">
            <v/>
          </cell>
          <cell r="AS204" t="str">
            <v/>
          </cell>
          <cell r="AT204" t="str">
            <v>ALI_27_SEG_5_</v>
          </cell>
          <cell r="AU204">
            <v>1</v>
          </cell>
          <cell r="AV204" t="str">
            <v>No Seleccionada</v>
          </cell>
        </row>
        <row r="205">
          <cell r="A205" t="b">
            <v>0</v>
          </cell>
          <cell r="B205" t="str">
            <v>5to_Evento_973_V2_AAA_17512920.xlsm</v>
          </cell>
          <cell r="C205">
            <v>27</v>
          </cell>
          <cell r="D205">
            <v>2087</v>
          </cell>
          <cell r="E205" t="str">
            <v>AAA Alimentando A Bogotá 2020 UT</v>
          </cell>
          <cell r="F205">
            <v>345</v>
          </cell>
          <cell r="G205" t="str">
            <v>CEREAL EMPACADO</v>
          </cell>
          <cell r="H205" t="str">
            <v>27 : Ponque integral.</v>
          </cell>
          <cell r="I205">
            <v>6</v>
          </cell>
          <cell r="J205" t="str">
            <v>Sitio 1 : CARRERA 127#22G-18 INT 4 - Sitio 2 : SIBERIA KM 7.5 CELTA, LOTE 159 - Sitio 3 : CARRERA 68B #10A-18 - Sitio 4 : CALLE 24F#101B-15 - Sitio 5 : CARRERA 65B#10A-87 - Sitio 6 : AUTO MEDE KM 1,5 P INDUS FLORIDA BOD 23 - Sitio 7 : CARRERA 71 A BIS # 63D-38 -</v>
          </cell>
          <cell r="K205">
            <v>44835</v>
          </cell>
          <cell r="L205">
            <v>10229</v>
          </cell>
          <cell r="M205">
            <v>12620</v>
          </cell>
          <cell r="N205">
            <v>5887</v>
          </cell>
          <cell r="O205">
            <v>519</v>
          </cell>
          <cell r="P205">
            <v>557</v>
          </cell>
          <cell r="Q205">
            <v>0.08</v>
          </cell>
          <cell r="R205">
            <v>512.44000000000005</v>
          </cell>
          <cell r="S205">
            <v>1019</v>
          </cell>
          <cell r="T205">
            <v>0.08</v>
          </cell>
          <cell r="U205">
            <v>937.48</v>
          </cell>
          <cell r="V205">
            <v>1019</v>
          </cell>
          <cell r="W205">
            <v>0.08</v>
          </cell>
          <cell r="X205">
            <v>937.48</v>
          </cell>
          <cell r="Y205">
            <v>1019</v>
          </cell>
          <cell r="Z205">
            <v>0.08</v>
          </cell>
          <cell r="AA205">
            <v>937.48</v>
          </cell>
          <cell r="AB205">
            <v>23078243.239999998</v>
          </cell>
          <cell r="AC205" t="str">
            <v>Registro Valido</v>
          </cell>
          <cell r="AD205">
            <v>557</v>
          </cell>
          <cell r="AE205">
            <v>1019</v>
          </cell>
          <cell r="AF205">
            <v>1019</v>
          </cell>
          <cell r="AG205">
            <v>1019</v>
          </cell>
          <cell r="AH205">
            <v>557</v>
          </cell>
          <cell r="AI205">
            <v>1019</v>
          </cell>
          <cell r="AJ205">
            <v>1019</v>
          </cell>
          <cell r="AK205">
            <v>1019</v>
          </cell>
          <cell r="AM205" t="str">
            <v>ALI_27_SEG_6</v>
          </cell>
          <cell r="AN205" t="str">
            <v>ALI_27_SEG_6_VAL_23078243.24</v>
          </cell>
          <cell r="AO205">
            <v>4</v>
          </cell>
          <cell r="AP205">
            <v>20068037.600000001</v>
          </cell>
          <cell r="AQ205" t="b">
            <v>0</v>
          </cell>
          <cell r="AR205" t="str">
            <v/>
          </cell>
          <cell r="AS205" t="str">
            <v/>
          </cell>
          <cell r="AT205" t="str">
            <v>ALI_27_SEG_6_</v>
          </cell>
          <cell r="AU205">
            <v>1</v>
          </cell>
          <cell r="AV205" t="str">
            <v>No Seleccionada</v>
          </cell>
        </row>
        <row r="206">
          <cell r="A206" t="b">
            <v>0</v>
          </cell>
          <cell r="B206" t="str">
            <v>5to_Evento_973_V2_AAA_17512920.xlsm</v>
          </cell>
          <cell r="C206">
            <v>27</v>
          </cell>
          <cell r="D206">
            <v>2087</v>
          </cell>
          <cell r="E206" t="str">
            <v>AAA Alimentando A Bogotá 2020 UT</v>
          </cell>
          <cell r="F206">
            <v>346</v>
          </cell>
          <cell r="G206" t="str">
            <v>CEREAL EMPACADO</v>
          </cell>
          <cell r="H206" t="str">
            <v>27 : Ponque integral.</v>
          </cell>
          <cell r="I206">
            <v>7</v>
          </cell>
          <cell r="J206" t="str">
            <v>Sitio 1 : CARRERA 127#22G-18 INT 4 - Sitio 2 : SIBERIA KM 7.5 CELTA, LOTE 159 - Sitio 3 : CARRERA 68B #10A-18 - Sitio 4 : CALLE 24F#101B-15 - Sitio 5 : CARRERA 65B#10A-87 - Sitio 6 : AUTO MEDE KM 1,5 P INDUS FLORIDA BOD 23 - Sitio 7 : CARRERA 71 A BIS # 63D-38 -</v>
          </cell>
          <cell r="K206">
            <v>44835</v>
          </cell>
          <cell r="L206">
            <v>10445</v>
          </cell>
          <cell r="M206">
            <v>12886</v>
          </cell>
          <cell r="N206">
            <v>6013</v>
          </cell>
          <cell r="O206">
            <v>529</v>
          </cell>
          <cell r="P206">
            <v>557</v>
          </cell>
          <cell r="Q206">
            <v>0.08</v>
          </cell>
          <cell r="R206">
            <v>512.44000000000005</v>
          </cell>
          <cell r="S206">
            <v>1019</v>
          </cell>
          <cell r="T206">
            <v>0.08</v>
          </cell>
          <cell r="U206">
            <v>937.48</v>
          </cell>
          <cell r="V206">
            <v>1019</v>
          </cell>
          <cell r="W206">
            <v>0.08</v>
          </cell>
          <cell r="X206">
            <v>937.48</v>
          </cell>
          <cell r="Y206">
            <v>1019</v>
          </cell>
          <cell r="Z206">
            <v>0.08</v>
          </cell>
          <cell r="AA206">
            <v>937.48</v>
          </cell>
          <cell r="AB206">
            <v>23565797.240000002</v>
          </cell>
          <cell r="AC206" t="str">
            <v>Registro Valido</v>
          </cell>
          <cell r="AD206">
            <v>557</v>
          </cell>
          <cell r="AE206">
            <v>1019</v>
          </cell>
          <cell r="AF206">
            <v>1019</v>
          </cell>
          <cell r="AG206">
            <v>1019</v>
          </cell>
          <cell r="AH206">
            <v>557</v>
          </cell>
          <cell r="AI206">
            <v>1019</v>
          </cell>
          <cell r="AJ206">
            <v>1019</v>
          </cell>
          <cell r="AK206">
            <v>1019</v>
          </cell>
          <cell r="AM206" t="str">
            <v>ALI_27_SEG_7</v>
          </cell>
          <cell r="AN206" t="str">
            <v>ALI_27_SEG_7_VAL_23565797.24</v>
          </cell>
          <cell r="AO206">
            <v>4</v>
          </cell>
          <cell r="AP206">
            <v>20491997.600000001</v>
          </cell>
          <cell r="AQ206" t="b">
            <v>0</v>
          </cell>
          <cell r="AR206" t="str">
            <v/>
          </cell>
          <cell r="AS206" t="str">
            <v/>
          </cell>
          <cell r="AT206" t="str">
            <v>ALI_27_SEG_7_</v>
          </cell>
          <cell r="AU206">
            <v>1</v>
          </cell>
          <cell r="AV206" t="str">
            <v>No Seleccionada</v>
          </cell>
        </row>
        <row r="207">
          <cell r="A207" t="b">
            <v>0</v>
          </cell>
          <cell r="B207" t="str">
            <v>5to_Evento_973_V2_AAA_17512920.xlsm</v>
          </cell>
          <cell r="C207">
            <v>32</v>
          </cell>
          <cell r="D207">
            <v>2087</v>
          </cell>
          <cell r="E207" t="str">
            <v>AAA Alimentando A Bogotá 2020 UT</v>
          </cell>
          <cell r="F207">
            <v>347</v>
          </cell>
          <cell r="G207" t="str">
            <v>POSTRES</v>
          </cell>
          <cell r="H207" t="str">
            <v>32 : Gelatina Preparada Sabor A Frutas.</v>
          </cell>
          <cell r="I207">
            <v>10</v>
          </cell>
          <cell r="J207" t="str">
            <v>Sitio 1 : CARRERA 127#22G-18 INT 4 - Sitio 2 : SIBERIA KM 7.5 CELTA, LOTE 159 - Sitio 3 : CARRERA 68B #10A-18 - Sitio 4 : CALLE 24F#101B-15 - Sitio 5 : CARRERA 65B#10A-87 - Sitio 6 : AUTO MEDE KM 1,5 P INDUS FLORIDA BOD 23 - Sitio 7 : CARRERA 71 A BIS # 63D-38 -</v>
          </cell>
          <cell r="K207">
            <v>44835</v>
          </cell>
          <cell r="L207">
            <v>442</v>
          </cell>
          <cell r="M207">
            <v>605</v>
          </cell>
          <cell r="N207">
            <v>899</v>
          </cell>
          <cell r="O207">
            <v>0</v>
          </cell>
          <cell r="P207">
            <v>709</v>
          </cell>
          <cell r="Q207">
            <v>7.0000000000000007E-2</v>
          </cell>
          <cell r="R207">
            <v>659.37</v>
          </cell>
          <cell r="S207">
            <v>709</v>
          </cell>
          <cell r="T207">
            <v>7.0000000000000007E-2</v>
          </cell>
          <cell r="U207">
            <v>659.37</v>
          </cell>
          <cell r="V207">
            <v>709</v>
          </cell>
          <cell r="W207">
            <v>7.0000000000000007E-2</v>
          </cell>
          <cell r="X207">
            <v>659.37</v>
          </cell>
          <cell r="Y207">
            <v>0</v>
          </cell>
          <cell r="AA207">
            <v>0</v>
          </cell>
          <cell r="AB207">
            <v>1283134.02</v>
          </cell>
          <cell r="AC207" t="str">
            <v>Registro Valido</v>
          </cell>
          <cell r="AD207">
            <v>709</v>
          </cell>
          <cell r="AE207">
            <v>709</v>
          </cell>
          <cell r="AF207">
            <v>709</v>
          </cell>
          <cell r="AG207">
            <v>0</v>
          </cell>
          <cell r="AH207">
            <v>709</v>
          </cell>
          <cell r="AI207">
            <v>709</v>
          </cell>
          <cell r="AJ207">
            <v>709</v>
          </cell>
          <cell r="AK207">
            <v>0</v>
          </cell>
          <cell r="AM207" t="str">
            <v>ALI_32_SEG_10</v>
          </cell>
          <cell r="AN207" t="str">
            <v>ALI_32_SEG_10_VAL_1283134.02</v>
          </cell>
          <cell r="AO207">
            <v>4</v>
          </cell>
          <cell r="AP207">
            <v>1103771.2000000002</v>
          </cell>
          <cell r="AQ207" t="b">
            <v>0</v>
          </cell>
          <cell r="AR207" t="str">
            <v/>
          </cell>
          <cell r="AS207" t="str">
            <v/>
          </cell>
          <cell r="AT207" t="str">
            <v>ALI_32_SEG_10_</v>
          </cell>
          <cell r="AU207">
            <v>1</v>
          </cell>
          <cell r="AV207" t="str">
            <v>No Seleccionada</v>
          </cell>
        </row>
        <row r="208">
          <cell r="A208" t="b">
            <v>0</v>
          </cell>
          <cell r="B208" t="str">
            <v>5to_Evento_973_V2_AAA_17512920.xlsm</v>
          </cell>
          <cell r="C208">
            <v>32</v>
          </cell>
          <cell r="D208">
            <v>2087</v>
          </cell>
          <cell r="E208" t="str">
            <v>AAA Alimentando A Bogotá 2020 UT</v>
          </cell>
          <cell r="F208">
            <v>348</v>
          </cell>
          <cell r="G208" t="str">
            <v>POSTRES</v>
          </cell>
          <cell r="H208" t="str">
            <v>32 : Gelatina Preparada Sabor A Frutas.</v>
          </cell>
          <cell r="I208">
            <v>11</v>
          </cell>
          <cell r="J208" t="str">
            <v>Sitio 1 : CARRERA 127#22G-18 INT 4 - Sitio 2 : SIBERIA KM 7.5 CELTA, LOTE 159 - Sitio 3 : CARRERA 68B #10A-18 - Sitio 4 : CALLE 24F#101B-15 - Sitio 5 : CARRERA 65B#10A-87 - Sitio 6 : AUTO MEDE KM 1,5 P INDUS FLORIDA BOD 23 - Sitio 7 : CARRERA 71 A BIS # 63D-38 -</v>
          </cell>
          <cell r="K208">
            <v>44835</v>
          </cell>
          <cell r="L208">
            <v>435</v>
          </cell>
          <cell r="M208">
            <v>595</v>
          </cell>
          <cell r="N208">
            <v>886</v>
          </cell>
          <cell r="O208">
            <v>0</v>
          </cell>
          <cell r="P208">
            <v>709</v>
          </cell>
          <cell r="Q208">
            <v>0.04</v>
          </cell>
          <cell r="R208">
            <v>680.64</v>
          </cell>
          <cell r="S208">
            <v>709</v>
          </cell>
          <cell r="T208">
            <v>0.04</v>
          </cell>
          <cell r="U208">
            <v>680.64</v>
          </cell>
          <cell r="V208">
            <v>709</v>
          </cell>
          <cell r="W208">
            <v>0.04</v>
          </cell>
          <cell r="X208">
            <v>680.64</v>
          </cell>
          <cell r="Y208">
            <v>0</v>
          </cell>
          <cell r="AA208">
            <v>0</v>
          </cell>
          <cell r="AB208">
            <v>1304106.24</v>
          </cell>
          <cell r="AC208" t="str">
            <v>Registro Valido</v>
          </cell>
          <cell r="AD208">
            <v>709</v>
          </cell>
          <cell r="AE208">
            <v>709</v>
          </cell>
          <cell r="AF208">
            <v>709</v>
          </cell>
          <cell r="AG208">
            <v>0</v>
          </cell>
          <cell r="AH208">
            <v>709</v>
          </cell>
          <cell r="AI208">
            <v>709</v>
          </cell>
          <cell r="AJ208">
            <v>709</v>
          </cell>
          <cell r="AK208">
            <v>0</v>
          </cell>
          <cell r="AM208" t="str">
            <v>ALI_32_SEG_11</v>
          </cell>
          <cell r="AN208" t="str">
            <v>ALI_32_SEG_11_VAL_1304106.24</v>
          </cell>
          <cell r="AO208">
            <v>4</v>
          </cell>
          <cell r="AP208">
            <v>1086755.2</v>
          </cell>
          <cell r="AQ208" t="b">
            <v>0</v>
          </cell>
          <cell r="AR208" t="str">
            <v/>
          </cell>
          <cell r="AS208" t="str">
            <v/>
          </cell>
          <cell r="AT208" t="str">
            <v>ALI_32_SEG_11_</v>
          </cell>
          <cell r="AU208">
            <v>1</v>
          </cell>
          <cell r="AV208" t="str">
            <v>No Seleccionada</v>
          </cell>
        </row>
        <row r="209">
          <cell r="A209" t="b">
            <v>0</v>
          </cell>
          <cell r="B209" t="str">
            <v>5to_Evento_973_V2_AAA_17512920.xlsm</v>
          </cell>
          <cell r="C209">
            <v>32</v>
          </cell>
          <cell r="D209">
            <v>2087</v>
          </cell>
          <cell r="E209" t="str">
            <v>AAA Alimentando A Bogotá 2020 UT</v>
          </cell>
          <cell r="F209">
            <v>349</v>
          </cell>
          <cell r="G209" t="str">
            <v>POSTRES</v>
          </cell>
          <cell r="H209" t="str">
            <v>32 : Gelatina Preparada Sabor A Frutas.</v>
          </cell>
          <cell r="I209">
            <v>12</v>
          </cell>
          <cell r="J209" t="str">
            <v>Sitio 1 : CARRERA 127#22G-18 INT 4 - Sitio 2 : SIBERIA KM 7.5 CELTA, LOTE 159 - Sitio 3 : CARRERA 68B #10A-18 - Sitio 4 : CALLE 24F#101B-15 - Sitio 5 : CARRERA 65B#10A-87 - Sitio 6 : AUTO MEDE KM 1,5 P INDUS FLORIDA BOD 23 - Sitio 7 : CARRERA 71 A BIS # 63D-38 -</v>
          </cell>
          <cell r="K209">
            <v>44835</v>
          </cell>
          <cell r="L209">
            <v>395</v>
          </cell>
          <cell r="M209">
            <v>540</v>
          </cell>
          <cell r="N209">
            <v>803</v>
          </cell>
          <cell r="O209">
            <v>0</v>
          </cell>
          <cell r="P209">
            <v>709</v>
          </cell>
          <cell r="Q209">
            <v>0.04</v>
          </cell>
          <cell r="R209">
            <v>680.64</v>
          </cell>
          <cell r="S209">
            <v>709</v>
          </cell>
          <cell r="T209">
            <v>0.04</v>
          </cell>
          <cell r="U209">
            <v>680.64</v>
          </cell>
          <cell r="V209">
            <v>709</v>
          </cell>
          <cell r="W209">
            <v>0.04</v>
          </cell>
          <cell r="X209">
            <v>680.64</v>
          </cell>
          <cell r="Y209">
            <v>0</v>
          </cell>
          <cell r="AA209">
            <v>0</v>
          </cell>
          <cell r="AB209">
            <v>1182952.3199999998</v>
          </cell>
          <cell r="AC209" t="str">
            <v>Registro Valido</v>
          </cell>
          <cell r="AD209">
            <v>709</v>
          </cell>
          <cell r="AE209">
            <v>709</v>
          </cell>
          <cell r="AF209">
            <v>709</v>
          </cell>
          <cell r="AG209">
            <v>0</v>
          </cell>
          <cell r="AH209">
            <v>709</v>
          </cell>
          <cell r="AI209">
            <v>709</v>
          </cell>
          <cell r="AJ209">
            <v>709</v>
          </cell>
          <cell r="AK209">
            <v>0</v>
          </cell>
          <cell r="AM209" t="str">
            <v>ALI_32_SEG_12</v>
          </cell>
          <cell r="AN209" t="str">
            <v>ALI_32_SEG_12_VAL_1182952.32</v>
          </cell>
          <cell r="AO209">
            <v>4</v>
          </cell>
          <cell r="AP209">
            <v>985793.60000000009</v>
          </cell>
          <cell r="AQ209" t="b">
            <v>0</v>
          </cell>
          <cell r="AR209" t="str">
            <v/>
          </cell>
          <cell r="AS209" t="str">
            <v/>
          </cell>
          <cell r="AT209" t="str">
            <v>ALI_32_SEG_12_</v>
          </cell>
          <cell r="AU209">
            <v>1</v>
          </cell>
          <cell r="AV209" t="str">
            <v>No Seleccionada</v>
          </cell>
        </row>
        <row r="210">
          <cell r="A210" t="b">
            <v>0</v>
          </cell>
          <cell r="B210" t="str">
            <v>5to_Evento_973_V2_AAA_17512920.xlsm</v>
          </cell>
          <cell r="C210">
            <v>32</v>
          </cell>
          <cell r="D210">
            <v>2087</v>
          </cell>
          <cell r="E210" t="str">
            <v>AAA Alimentando A Bogotá 2020 UT</v>
          </cell>
          <cell r="F210">
            <v>350</v>
          </cell>
          <cell r="G210" t="str">
            <v>POSTRES</v>
          </cell>
          <cell r="H210" t="str">
            <v>32 : Gelatina Preparada Sabor A Frutas.</v>
          </cell>
          <cell r="I210">
            <v>13</v>
          </cell>
          <cell r="J210" t="str">
            <v>Sitio 1 : CARRERA 127#22G-18 INT 4 - Sitio 2 : SIBERIA KM 7.5 CELTA, LOTE 159 - Sitio 3 : CARRERA 68B #10A-18 - Sitio 4 : CALLE 24F#101B-15 - Sitio 5 : CARRERA 65B#10A-87 - Sitio 6 : AUTO MEDE KM 1,5 P INDUS FLORIDA BOD 23 - Sitio 7 : CARRERA 71 A BIS # 63D-38 -</v>
          </cell>
          <cell r="K210">
            <v>44835</v>
          </cell>
          <cell r="L210">
            <v>420</v>
          </cell>
          <cell r="M210">
            <v>574</v>
          </cell>
          <cell r="N210">
            <v>853</v>
          </cell>
          <cell r="O210">
            <v>0</v>
          </cell>
          <cell r="P210">
            <v>709</v>
          </cell>
          <cell r="Q210">
            <v>0.04</v>
          </cell>
          <cell r="R210">
            <v>680.64</v>
          </cell>
          <cell r="S210">
            <v>709</v>
          </cell>
          <cell r="T210">
            <v>0.04</v>
          </cell>
          <cell r="U210">
            <v>680.64</v>
          </cell>
          <cell r="V210">
            <v>709</v>
          </cell>
          <cell r="W210">
            <v>0.04</v>
          </cell>
          <cell r="X210">
            <v>680.64</v>
          </cell>
          <cell r="Y210">
            <v>0</v>
          </cell>
          <cell r="AA210">
            <v>0</v>
          </cell>
          <cell r="AB210">
            <v>1257142.08</v>
          </cell>
          <cell r="AC210" t="str">
            <v>Registro Valido</v>
          </cell>
          <cell r="AD210">
            <v>709</v>
          </cell>
          <cell r="AE210">
            <v>709</v>
          </cell>
          <cell r="AF210">
            <v>709</v>
          </cell>
          <cell r="AG210">
            <v>0</v>
          </cell>
          <cell r="AH210">
            <v>709</v>
          </cell>
          <cell r="AI210">
            <v>709</v>
          </cell>
          <cell r="AJ210">
            <v>709</v>
          </cell>
          <cell r="AK210">
            <v>0</v>
          </cell>
          <cell r="AM210" t="str">
            <v>ALI_32_SEG_13</v>
          </cell>
          <cell r="AN210" t="str">
            <v>ALI_32_SEG_13_VAL_1257142.08</v>
          </cell>
          <cell r="AO210">
            <v>4</v>
          </cell>
          <cell r="AP210">
            <v>1047618.4000000001</v>
          </cell>
          <cell r="AQ210" t="b">
            <v>0</v>
          </cell>
          <cell r="AR210" t="str">
            <v/>
          </cell>
          <cell r="AS210" t="str">
            <v/>
          </cell>
          <cell r="AT210" t="str">
            <v>ALI_32_SEG_13_</v>
          </cell>
          <cell r="AU210">
            <v>1</v>
          </cell>
          <cell r="AV210" t="str">
            <v>No Seleccionada</v>
          </cell>
        </row>
        <row r="211">
          <cell r="A211" t="b">
            <v>0</v>
          </cell>
          <cell r="B211" t="str">
            <v>5to_Evento_973_V2_AAA_17512920.xlsm</v>
          </cell>
          <cell r="C211">
            <v>32</v>
          </cell>
          <cell r="D211">
            <v>2087</v>
          </cell>
          <cell r="E211" t="str">
            <v>AAA Alimentando A Bogotá 2020 UT</v>
          </cell>
          <cell r="F211">
            <v>351</v>
          </cell>
          <cell r="G211" t="str">
            <v>POSTRES</v>
          </cell>
          <cell r="H211" t="str">
            <v>32 : Gelatina Preparada Sabor A Frutas.</v>
          </cell>
          <cell r="I211">
            <v>14</v>
          </cell>
          <cell r="J211" t="str">
            <v>Sitio 1 : CARRERA 127#22G-18 INT 4 - Sitio 2 : SIBERIA KM 7.5 CELTA, LOTE 159 - Sitio 3 : CARRERA 68B #10A-18 - Sitio 4 : CALLE 24F#101B-15 - Sitio 5 : CARRERA 65B#10A-87 - Sitio 6 : AUTO MEDE KM 1,5 P INDUS FLORIDA BOD 23 - Sitio 7 : CARRERA 71 A BIS # 63D-38 -</v>
          </cell>
          <cell r="K211">
            <v>44835</v>
          </cell>
          <cell r="L211">
            <v>416</v>
          </cell>
          <cell r="M211">
            <v>569</v>
          </cell>
          <cell r="N211">
            <v>845</v>
          </cell>
          <cell r="O211">
            <v>0</v>
          </cell>
          <cell r="P211">
            <v>709</v>
          </cell>
          <cell r="Q211">
            <v>0.04</v>
          </cell>
          <cell r="R211">
            <v>680.64</v>
          </cell>
          <cell r="S211">
            <v>709</v>
          </cell>
          <cell r="T211">
            <v>0.04</v>
          </cell>
          <cell r="U211">
            <v>680.64</v>
          </cell>
          <cell r="V211">
            <v>709</v>
          </cell>
          <cell r="W211">
            <v>0.04</v>
          </cell>
          <cell r="X211">
            <v>680.64</v>
          </cell>
          <cell r="Y211">
            <v>0</v>
          </cell>
          <cell r="AA211">
            <v>0</v>
          </cell>
          <cell r="AB211">
            <v>1245571.2</v>
          </cell>
          <cell r="AC211" t="str">
            <v>Registro Valido</v>
          </cell>
          <cell r="AD211">
            <v>709</v>
          </cell>
          <cell r="AE211">
            <v>709</v>
          </cell>
          <cell r="AF211">
            <v>709</v>
          </cell>
          <cell r="AG211">
            <v>0</v>
          </cell>
          <cell r="AH211">
            <v>709</v>
          </cell>
          <cell r="AI211">
            <v>709</v>
          </cell>
          <cell r="AJ211">
            <v>709</v>
          </cell>
          <cell r="AK211">
            <v>0</v>
          </cell>
          <cell r="AM211" t="str">
            <v>ALI_32_SEG_14</v>
          </cell>
          <cell r="AN211" t="str">
            <v>ALI_32_SEG_14_VAL_1245571.2</v>
          </cell>
          <cell r="AO211">
            <v>4</v>
          </cell>
          <cell r="AP211">
            <v>1037976</v>
          </cell>
          <cell r="AQ211" t="b">
            <v>0</v>
          </cell>
          <cell r="AR211" t="str">
            <v/>
          </cell>
          <cell r="AS211" t="str">
            <v/>
          </cell>
          <cell r="AT211" t="str">
            <v>ALI_32_SEG_14_</v>
          </cell>
          <cell r="AU211">
            <v>1</v>
          </cell>
          <cell r="AV211" t="str">
            <v>No Seleccionada</v>
          </cell>
        </row>
        <row r="212">
          <cell r="A212" t="b">
            <v>0</v>
          </cell>
          <cell r="B212" t="str">
            <v>5to_Evento_973_V2_AAA_17512920.xlsm</v>
          </cell>
          <cell r="C212">
            <v>32</v>
          </cell>
          <cell r="D212">
            <v>2087</v>
          </cell>
          <cell r="E212" t="str">
            <v>AAA Alimentando A Bogotá 2020 UT</v>
          </cell>
          <cell r="F212">
            <v>352</v>
          </cell>
          <cell r="G212" t="str">
            <v>POSTRES</v>
          </cell>
          <cell r="H212" t="str">
            <v>32 : Gelatina Preparada Sabor A Frutas.</v>
          </cell>
          <cell r="I212">
            <v>15</v>
          </cell>
          <cell r="J212" t="str">
            <v>Sitio 1 : CARRERA 127#22G-18 INT 4 - Sitio 2 : SIBERIA KM 7.5 CELTA, LOTE 159 - Sitio 3 : CARRERA 68B #10A-18 - Sitio 4 : CALLE 24F#101B-15 - Sitio 5 : CARRERA 65B#10A-87 - Sitio 6 : AUTO MEDE KM 1,5 P INDUS FLORIDA BOD 23 - Sitio 7 : CARRERA 71 A BIS # 63D-38 -</v>
          </cell>
          <cell r="K212">
            <v>44835</v>
          </cell>
          <cell r="L212">
            <v>393</v>
          </cell>
          <cell r="M212">
            <v>539</v>
          </cell>
          <cell r="N212">
            <v>799</v>
          </cell>
          <cell r="O212">
            <v>0</v>
          </cell>
          <cell r="P212">
            <v>709</v>
          </cell>
          <cell r="Q212">
            <v>0.04</v>
          </cell>
          <cell r="R212">
            <v>680.64</v>
          </cell>
          <cell r="S212">
            <v>709</v>
          </cell>
          <cell r="T212">
            <v>0.04</v>
          </cell>
          <cell r="U212">
            <v>680.64</v>
          </cell>
          <cell r="V212">
            <v>709</v>
          </cell>
          <cell r="W212">
            <v>0.04</v>
          </cell>
          <cell r="X212">
            <v>680.64</v>
          </cell>
          <cell r="Y212">
            <v>0</v>
          </cell>
          <cell r="AA212">
            <v>0</v>
          </cell>
          <cell r="AB212">
            <v>1178187.8399999999</v>
          </cell>
          <cell r="AC212" t="str">
            <v>Registro Valido</v>
          </cell>
          <cell r="AD212">
            <v>709</v>
          </cell>
          <cell r="AE212">
            <v>709</v>
          </cell>
          <cell r="AF212">
            <v>709</v>
          </cell>
          <cell r="AG212">
            <v>0</v>
          </cell>
          <cell r="AH212">
            <v>709</v>
          </cell>
          <cell r="AI212">
            <v>709</v>
          </cell>
          <cell r="AJ212">
            <v>709</v>
          </cell>
          <cell r="AK212">
            <v>0</v>
          </cell>
          <cell r="AM212" t="str">
            <v>ALI_32_SEG_15</v>
          </cell>
          <cell r="AN212" t="str">
            <v>ALI_32_SEG_15_VAL_1178187.84</v>
          </cell>
          <cell r="AO212">
            <v>4</v>
          </cell>
          <cell r="AP212">
            <v>981823.20000000007</v>
          </cell>
          <cell r="AQ212" t="b">
            <v>0</v>
          </cell>
          <cell r="AR212" t="str">
            <v/>
          </cell>
          <cell r="AS212" t="str">
            <v/>
          </cell>
          <cell r="AT212" t="str">
            <v>ALI_32_SEG_15_</v>
          </cell>
          <cell r="AU212">
            <v>1</v>
          </cell>
          <cell r="AV212" t="str">
            <v>No Seleccionada</v>
          </cell>
        </row>
        <row r="213">
          <cell r="A213" t="b">
            <v>0</v>
          </cell>
          <cell r="B213" t="str">
            <v>5to_Evento_973_V2_AAA_17512920.xlsm</v>
          </cell>
          <cell r="C213">
            <v>27</v>
          </cell>
          <cell r="D213">
            <v>2087</v>
          </cell>
          <cell r="E213" t="str">
            <v>AAA Alimentando A Bogotá 2020 UT</v>
          </cell>
          <cell r="F213">
            <v>357</v>
          </cell>
          <cell r="G213" t="str">
            <v>CEREAL EMPACADO</v>
          </cell>
          <cell r="H213" t="str">
            <v>27 : Ponque integral.</v>
          </cell>
          <cell r="I213">
            <v>8</v>
          </cell>
          <cell r="J213" t="str">
            <v>Sitio 1 : CARRERA 127#22G-18 INT 4 - Sitio 2 : SIBERIA KM 7.5 CELTA, LOTE 159 - Sitio 3 : CARRERA 68B #10A-18 - Sitio 4 : CALLE 24F#101B-15 - Sitio 5 : CARRERA 65B#10A-87 - Sitio 6 : AUTO MEDE KM 1,5 P INDUS FLORIDA BOD 23 - Sitio 7 : CARRERA 71 A BIS # 63D-38 -</v>
          </cell>
          <cell r="K213">
            <v>44835</v>
          </cell>
          <cell r="L213">
            <v>10080</v>
          </cell>
          <cell r="M213">
            <v>12436</v>
          </cell>
          <cell r="N213">
            <v>5804</v>
          </cell>
          <cell r="O213">
            <v>510</v>
          </cell>
          <cell r="P213">
            <v>557</v>
          </cell>
          <cell r="Q213">
            <v>0.08</v>
          </cell>
          <cell r="R213">
            <v>512.44000000000005</v>
          </cell>
          <cell r="S213">
            <v>1019</v>
          </cell>
          <cell r="T213">
            <v>0.08</v>
          </cell>
          <cell r="U213">
            <v>937.48</v>
          </cell>
          <cell r="V213">
            <v>1019</v>
          </cell>
          <cell r="W213">
            <v>0.08</v>
          </cell>
          <cell r="X213">
            <v>937.48</v>
          </cell>
          <cell r="Y213">
            <v>1019</v>
          </cell>
          <cell r="Z213">
            <v>0.08</v>
          </cell>
          <cell r="AA213">
            <v>937.48</v>
          </cell>
          <cell r="AB213">
            <v>22743145.199999999</v>
          </cell>
          <cell r="AC213" t="str">
            <v>Registro Valido</v>
          </cell>
          <cell r="AD213">
            <v>557</v>
          </cell>
          <cell r="AE213">
            <v>1019</v>
          </cell>
          <cell r="AF213">
            <v>1019</v>
          </cell>
          <cell r="AG213">
            <v>1019</v>
          </cell>
          <cell r="AH213">
            <v>557</v>
          </cell>
          <cell r="AI213">
            <v>1019</v>
          </cell>
          <cell r="AJ213">
            <v>1019</v>
          </cell>
          <cell r="AK213">
            <v>1019</v>
          </cell>
          <cell r="AM213" t="str">
            <v>ALI_27_SEG_8</v>
          </cell>
          <cell r="AN213" t="str">
            <v>ALI_27_SEG_8_VAL_22743145.2</v>
          </cell>
          <cell r="AO213">
            <v>4</v>
          </cell>
          <cell r="AP213">
            <v>19776648</v>
          </cell>
          <cell r="AQ213" t="b">
            <v>0</v>
          </cell>
          <cell r="AR213" t="str">
            <v/>
          </cell>
          <cell r="AS213" t="str">
            <v/>
          </cell>
          <cell r="AT213" t="str">
            <v>ALI_27_SEG_8_</v>
          </cell>
          <cell r="AU213">
            <v>1</v>
          </cell>
          <cell r="AV213" t="str">
            <v>No Seleccionada</v>
          </cell>
        </row>
        <row r="214">
          <cell r="A214" t="b">
            <v>0</v>
          </cell>
          <cell r="B214" t="str">
            <v>5to_Evento_973_V2_AAA_17512920.xlsm</v>
          </cell>
          <cell r="C214">
            <v>27</v>
          </cell>
          <cell r="D214">
            <v>2087</v>
          </cell>
          <cell r="E214" t="str">
            <v>AAA Alimentando A Bogotá 2020 UT</v>
          </cell>
          <cell r="F214">
            <v>358</v>
          </cell>
          <cell r="G214" t="str">
            <v>CEREAL EMPACADO</v>
          </cell>
          <cell r="H214" t="str">
            <v>27 : Ponque integral.</v>
          </cell>
          <cell r="I214">
            <v>9</v>
          </cell>
          <cell r="J214" t="str">
            <v>Sitio 1 : CARRERA 127#22G-18 INT 4 - Sitio 2 : SIBERIA KM 7.5 CELTA, LOTE 159 - Sitio 3 : CARRERA 68B #10A-18 - Sitio 4 : CALLE 24F#101B-15 - Sitio 5 : CARRERA 65B#10A-87 - Sitio 6 : AUTO MEDE KM 1,5 P INDUS FLORIDA BOD 23 - Sitio 7 : CARRERA 71 A BIS # 63D-38 -</v>
          </cell>
          <cell r="K214">
            <v>44835</v>
          </cell>
          <cell r="L214">
            <v>10188</v>
          </cell>
          <cell r="M214">
            <v>12569</v>
          </cell>
          <cell r="N214">
            <v>5865</v>
          </cell>
          <cell r="O214">
            <v>515</v>
          </cell>
          <cell r="P214">
            <v>557</v>
          </cell>
          <cell r="Q214">
            <v>0.08</v>
          </cell>
          <cell r="R214">
            <v>512.44000000000005</v>
          </cell>
          <cell r="S214">
            <v>1019</v>
          </cell>
          <cell r="T214">
            <v>0.08</v>
          </cell>
          <cell r="U214">
            <v>937.48</v>
          </cell>
          <cell r="V214">
            <v>1019</v>
          </cell>
          <cell r="W214">
            <v>0.08</v>
          </cell>
          <cell r="X214">
            <v>937.48</v>
          </cell>
          <cell r="Y214">
            <v>1019</v>
          </cell>
          <cell r="Z214">
            <v>0.08</v>
          </cell>
          <cell r="AA214">
            <v>937.48</v>
          </cell>
          <cell r="AB214">
            <v>22985047.240000002</v>
          </cell>
          <cell r="AC214" t="str">
            <v>Registro Valido</v>
          </cell>
          <cell r="AD214">
            <v>557</v>
          </cell>
          <cell r="AE214">
            <v>1019</v>
          </cell>
          <cell r="AF214">
            <v>1019</v>
          </cell>
          <cell r="AG214">
            <v>1019</v>
          </cell>
          <cell r="AH214">
            <v>557</v>
          </cell>
          <cell r="AI214">
            <v>1019</v>
          </cell>
          <cell r="AJ214">
            <v>1019</v>
          </cell>
          <cell r="AK214">
            <v>1019</v>
          </cell>
          <cell r="AM214" t="str">
            <v>ALI_27_SEG_9</v>
          </cell>
          <cell r="AN214" t="str">
            <v>ALI_27_SEG_9_VAL_22985047.24</v>
          </cell>
          <cell r="AO214">
            <v>4</v>
          </cell>
          <cell r="AP214">
            <v>19986997.600000001</v>
          </cell>
          <cell r="AQ214" t="b">
            <v>0</v>
          </cell>
          <cell r="AR214" t="str">
            <v/>
          </cell>
          <cell r="AS214" t="str">
            <v/>
          </cell>
          <cell r="AT214" t="str">
            <v>ALI_27_SEG_9_</v>
          </cell>
          <cell r="AU214">
            <v>1</v>
          </cell>
          <cell r="AV214" t="str">
            <v>No Seleccionada</v>
          </cell>
        </row>
        <row r="215">
          <cell r="A215" t="b">
            <v>0</v>
          </cell>
          <cell r="B215" t="str">
            <v>5to_Evento_973_V2_AAA_17512920.xlsm</v>
          </cell>
          <cell r="C215">
            <v>27</v>
          </cell>
          <cell r="D215">
            <v>2087</v>
          </cell>
          <cell r="E215" t="str">
            <v>AAA Alimentando A Bogotá 2020 UT</v>
          </cell>
          <cell r="F215">
            <v>359</v>
          </cell>
          <cell r="G215" t="str">
            <v>CEREAL EMPACADO</v>
          </cell>
          <cell r="H215" t="str">
            <v>27 : Ponque integral.</v>
          </cell>
          <cell r="I215">
            <v>10</v>
          </cell>
          <cell r="J215" t="str">
            <v>Sitio 1 : CARRERA 127#22G-18 INT 4 - Sitio 2 : SIBERIA KM 7.5 CELTA, LOTE 159 - Sitio 3 : CARRERA 68B #10A-18 - Sitio 4 : CALLE 24F#101B-15 - Sitio 5 : CARRERA 65B#10A-87 - Sitio 6 : AUTO MEDE KM 1,5 P INDUS FLORIDA BOD 23 - Sitio 7 : CARRERA 71 A BIS # 63D-38 -</v>
          </cell>
          <cell r="K215">
            <v>44835</v>
          </cell>
          <cell r="L215">
            <v>10202</v>
          </cell>
          <cell r="M215">
            <v>12589</v>
          </cell>
          <cell r="N215">
            <v>5874</v>
          </cell>
          <cell r="O215">
            <v>517</v>
          </cell>
          <cell r="P215">
            <v>557</v>
          </cell>
          <cell r="Q215">
            <v>0.08</v>
          </cell>
          <cell r="R215">
            <v>512.44000000000005</v>
          </cell>
          <cell r="S215">
            <v>1019</v>
          </cell>
          <cell r="T215">
            <v>0.08</v>
          </cell>
          <cell r="U215">
            <v>937.48</v>
          </cell>
          <cell r="V215">
            <v>1019</v>
          </cell>
          <cell r="W215">
            <v>0.08</v>
          </cell>
          <cell r="X215">
            <v>937.48</v>
          </cell>
          <cell r="Y215">
            <v>1019</v>
          </cell>
          <cell r="Z215">
            <v>0.08</v>
          </cell>
          <cell r="AA215">
            <v>937.48</v>
          </cell>
          <cell r="AB215">
            <v>23021283.280000001</v>
          </cell>
          <cell r="AC215" t="str">
            <v>Registro Valido</v>
          </cell>
          <cell r="AD215">
            <v>557</v>
          </cell>
          <cell r="AE215">
            <v>1019</v>
          </cell>
          <cell r="AF215">
            <v>1019</v>
          </cell>
          <cell r="AG215">
            <v>1019</v>
          </cell>
          <cell r="AH215">
            <v>557</v>
          </cell>
          <cell r="AI215">
            <v>1019</v>
          </cell>
          <cell r="AJ215">
            <v>1019</v>
          </cell>
          <cell r="AK215">
            <v>1019</v>
          </cell>
          <cell r="AM215" t="str">
            <v>ALI_27_SEG_10</v>
          </cell>
          <cell r="AN215" t="str">
            <v>ALI_27_SEG_10_VAL_23021283.28</v>
          </cell>
          <cell r="AO215">
            <v>4</v>
          </cell>
          <cell r="AP215">
            <v>20018507.199999999</v>
          </cell>
          <cell r="AQ215" t="b">
            <v>0</v>
          </cell>
          <cell r="AR215" t="str">
            <v/>
          </cell>
          <cell r="AS215" t="str">
            <v/>
          </cell>
          <cell r="AT215" t="str">
            <v>ALI_27_SEG_10_</v>
          </cell>
          <cell r="AU215">
            <v>1</v>
          </cell>
          <cell r="AV215" t="str">
            <v>No Seleccionada</v>
          </cell>
        </row>
        <row r="216">
          <cell r="A216" t="b">
            <v>0</v>
          </cell>
          <cell r="B216" t="str">
            <v>5to_Evento_973_V2_AAA_17512920.xlsm</v>
          </cell>
          <cell r="C216">
            <v>27</v>
          </cell>
          <cell r="D216">
            <v>2087</v>
          </cell>
          <cell r="E216" t="str">
            <v>AAA Alimentando A Bogotá 2020 UT</v>
          </cell>
          <cell r="F216">
            <v>360</v>
          </cell>
          <cell r="G216" t="str">
            <v>CEREAL EMPACADO</v>
          </cell>
          <cell r="H216" t="str">
            <v>27 : Ponque integral.</v>
          </cell>
          <cell r="I216">
            <v>11</v>
          </cell>
          <cell r="J216" t="str">
            <v>Sitio 1 : CARRERA 127#22G-18 INT 4 - Sitio 2 : SIBERIA KM 7.5 CELTA, LOTE 159 - Sitio 3 : CARRERA 68B #10A-18 - Sitio 4 : CALLE 24F#101B-15 - Sitio 5 : CARRERA 65B#10A-87 - Sitio 6 : AUTO MEDE KM 1,5 P INDUS FLORIDA BOD 23 - Sitio 7 : CARRERA 71 A BIS # 63D-38 -</v>
          </cell>
          <cell r="K216">
            <v>44835</v>
          </cell>
          <cell r="L216">
            <v>10048</v>
          </cell>
          <cell r="M216">
            <v>12397</v>
          </cell>
          <cell r="N216">
            <v>5786</v>
          </cell>
          <cell r="O216">
            <v>509</v>
          </cell>
          <cell r="P216">
            <v>557</v>
          </cell>
          <cell r="Q216">
            <v>0.05</v>
          </cell>
          <cell r="R216">
            <v>529.15</v>
          </cell>
          <cell r="S216">
            <v>1019</v>
          </cell>
          <cell r="T216">
            <v>0.05</v>
          </cell>
          <cell r="U216">
            <v>968.05</v>
          </cell>
          <cell r="V216">
            <v>1019</v>
          </cell>
          <cell r="W216">
            <v>0.05</v>
          </cell>
          <cell r="X216">
            <v>968.05</v>
          </cell>
          <cell r="Y216">
            <v>1019</v>
          </cell>
          <cell r="Z216">
            <v>0.05</v>
          </cell>
          <cell r="AA216">
            <v>968.05</v>
          </cell>
          <cell r="AB216">
            <v>23411689.800000001</v>
          </cell>
          <cell r="AC216" t="str">
            <v>Registro Valido</v>
          </cell>
          <cell r="AD216">
            <v>557</v>
          </cell>
          <cell r="AE216">
            <v>1019</v>
          </cell>
          <cell r="AF216">
            <v>1019</v>
          </cell>
          <cell r="AG216">
            <v>1019</v>
          </cell>
          <cell r="AH216">
            <v>557</v>
          </cell>
          <cell r="AI216">
            <v>1019</v>
          </cell>
          <cell r="AJ216">
            <v>1019</v>
          </cell>
          <cell r="AK216">
            <v>1019</v>
          </cell>
          <cell r="AM216" t="str">
            <v>ALI_27_SEG_11</v>
          </cell>
          <cell r="AN216" t="str">
            <v>ALI_27_SEG_11_VAL_23411689.8</v>
          </cell>
          <cell r="AO216">
            <v>4</v>
          </cell>
          <cell r="AP216">
            <v>19715107.199999999</v>
          </cell>
          <cell r="AQ216" t="b">
            <v>0</v>
          </cell>
          <cell r="AR216" t="str">
            <v/>
          </cell>
          <cell r="AS216" t="str">
            <v/>
          </cell>
          <cell r="AT216" t="str">
            <v>ALI_27_SEG_11_</v>
          </cell>
          <cell r="AU216">
            <v>1</v>
          </cell>
          <cell r="AV216" t="str">
            <v>No Seleccionada</v>
          </cell>
        </row>
        <row r="217">
          <cell r="A217" t="b">
            <v>0</v>
          </cell>
          <cell r="B217" t="str">
            <v>5to_Evento_973_V2_AAA_17512920.xlsm</v>
          </cell>
          <cell r="C217">
            <v>27</v>
          </cell>
          <cell r="D217">
            <v>2087</v>
          </cell>
          <cell r="E217" t="str">
            <v>AAA Alimentando A Bogotá 2020 UT</v>
          </cell>
          <cell r="F217">
            <v>361</v>
          </cell>
          <cell r="G217" t="str">
            <v>CEREAL EMPACADO</v>
          </cell>
          <cell r="H217" t="str">
            <v>27 : Ponque integral.</v>
          </cell>
          <cell r="I217">
            <v>12</v>
          </cell>
          <cell r="J217" t="str">
            <v>Sitio 1 : CARRERA 127#22G-18 INT 4 - Sitio 2 : SIBERIA KM 7.5 CELTA, LOTE 159 - Sitio 3 : CARRERA 68B #10A-18 - Sitio 4 : CALLE 24F#101B-15 - Sitio 5 : CARRERA 65B#10A-87 - Sitio 6 : AUTO MEDE KM 1,5 P INDUS FLORIDA BOD 23 - Sitio 7 : CARRERA 71 A BIS # 63D-38 -</v>
          </cell>
          <cell r="K217">
            <v>44835</v>
          </cell>
          <cell r="L217">
            <v>9120</v>
          </cell>
          <cell r="M217">
            <v>11250</v>
          </cell>
          <cell r="N217">
            <v>5250</v>
          </cell>
          <cell r="O217">
            <v>461</v>
          </cell>
          <cell r="P217">
            <v>557</v>
          </cell>
          <cell r="Q217">
            <v>0.05</v>
          </cell>
          <cell r="R217">
            <v>529.15</v>
          </cell>
          <cell r="S217">
            <v>1019</v>
          </cell>
          <cell r="T217">
            <v>0.05</v>
          </cell>
          <cell r="U217">
            <v>968.05</v>
          </cell>
          <cell r="V217">
            <v>1019</v>
          </cell>
          <cell r="W217">
            <v>0.05</v>
          </cell>
          <cell r="X217">
            <v>968.05</v>
          </cell>
          <cell r="Y217">
            <v>1019</v>
          </cell>
          <cell r="Z217">
            <v>0.05</v>
          </cell>
          <cell r="AA217">
            <v>968.05</v>
          </cell>
          <cell r="AB217">
            <v>21244944.050000001</v>
          </cell>
          <cell r="AC217" t="str">
            <v>Registro Valido</v>
          </cell>
          <cell r="AD217">
            <v>557</v>
          </cell>
          <cell r="AE217">
            <v>1019</v>
          </cell>
          <cell r="AF217">
            <v>1019</v>
          </cell>
          <cell r="AG217">
            <v>1019</v>
          </cell>
          <cell r="AH217">
            <v>557</v>
          </cell>
          <cell r="AI217">
            <v>1019</v>
          </cell>
          <cell r="AJ217">
            <v>1019</v>
          </cell>
          <cell r="AK217">
            <v>1019</v>
          </cell>
          <cell r="AM217" t="str">
            <v>ALI_27_SEG_12</v>
          </cell>
          <cell r="AN217" t="str">
            <v>ALI_27_SEG_12_VAL_21244944.05</v>
          </cell>
          <cell r="AO217">
            <v>4</v>
          </cell>
          <cell r="AP217">
            <v>17890479.199999999</v>
          </cell>
          <cell r="AQ217" t="b">
            <v>0</v>
          </cell>
          <cell r="AR217" t="str">
            <v/>
          </cell>
          <cell r="AS217" t="str">
            <v/>
          </cell>
          <cell r="AT217" t="str">
            <v>ALI_27_SEG_12_</v>
          </cell>
          <cell r="AU217">
            <v>1</v>
          </cell>
          <cell r="AV217" t="str">
            <v>No Seleccionada</v>
          </cell>
        </row>
        <row r="218">
          <cell r="A218" t="b">
            <v>0</v>
          </cell>
          <cell r="B218" t="str">
            <v>5to_Evento_973_V2_AAA_17512920.xlsm</v>
          </cell>
          <cell r="C218">
            <v>27</v>
          </cell>
          <cell r="D218">
            <v>2087</v>
          </cell>
          <cell r="E218" t="str">
            <v>AAA Alimentando A Bogotá 2020 UT</v>
          </cell>
          <cell r="F218">
            <v>362</v>
          </cell>
          <cell r="G218" t="str">
            <v>CEREAL EMPACADO</v>
          </cell>
          <cell r="H218" t="str">
            <v>27 : Ponque integral.</v>
          </cell>
          <cell r="I218">
            <v>13</v>
          </cell>
          <cell r="J218" t="str">
            <v>Sitio 1 : CARRERA 127#22G-18 INT 4 - Sitio 2 : SIBERIA KM 7.5 CELTA, LOTE 159 - Sitio 3 : CARRERA 68B #10A-18 - Sitio 4 : CALLE 24F#101B-15 - Sitio 5 : CARRERA 65B#10A-87 - Sitio 6 : AUTO MEDE KM 1,5 P INDUS FLORIDA BOD 23 - Sitio 7 : CARRERA 71 A BIS # 63D-38 -</v>
          </cell>
          <cell r="K218">
            <v>44835</v>
          </cell>
          <cell r="L218">
            <v>9682</v>
          </cell>
          <cell r="M218">
            <v>11946</v>
          </cell>
          <cell r="N218">
            <v>5573</v>
          </cell>
          <cell r="O218">
            <v>491</v>
          </cell>
          <cell r="P218">
            <v>557</v>
          </cell>
          <cell r="Q218">
            <v>0.05</v>
          </cell>
          <cell r="R218">
            <v>529.15</v>
          </cell>
          <cell r="S218">
            <v>1019</v>
          </cell>
          <cell r="T218">
            <v>0.05</v>
          </cell>
          <cell r="U218">
            <v>968.05</v>
          </cell>
          <cell r="V218">
            <v>1019</v>
          </cell>
          <cell r="W218">
            <v>0.05</v>
          </cell>
          <cell r="X218">
            <v>968.05</v>
          </cell>
          <cell r="Y218">
            <v>1019</v>
          </cell>
          <cell r="Z218">
            <v>0.05</v>
          </cell>
          <cell r="AA218">
            <v>968.05</v>
          </cell>
          <cell r="AB218">
            <v>22557810.799999997</v>
          </cell>
          <cell r="AC218" t="str">
            <v>Registro Valido</v>
          </cell>
          <cell r="AD218">
            <v>557</v>
          </cell>
          <cell r="AE218">
            <v>1019</v>
          </cell>
          <cell r="AF218">
            <v>1019</v>
          </cell>
          <cell r="AG218">
            <v>1019</v>
          </cell>
          <cell r="AH218">
            <v>557</v>
          </cell>
          <cell r="AI218">
            <v>1019</v>
          </cell>
          <cell r="AJ218">
            <v>1019</v>
          </cell>
          <cell r="AK218">
            <v>1019</v>
          </cell>
          <cell r="AM218" t="str">
            <v>ALI_27_SEG_13</v>
          </cell>
          <cell r="AN218" t="str">
            <v>ALI_27_SEG_13_VAL_22557810.8</v>
          </cell>
          <cell r="AO218">
            <v>4</v>
          </cell>
          <cell r="AP218">
            <v>18996051.200000003</v>
          </cell>
          <cell r="AQ218" t="b">
            <v>0</v>
          </cell>
          <cell r="AR218" t="str">
            <v/>
          </cell>
          <cell r="AS218" t="str">
            <v/>
          </cell>
          <cell r="AT218" t="str">
            <v>ALI_27_SEG_13_</v>
          </cell>
          <cell r="AU218">
            <v>1</v>
          </cell>
          <cell r="AV218" t="str">
            <v>No Seleccionada</v>
          </cell>
        </row>
        <row r="219">
          <cell r="A219" t="b">
            <v>0</v>
          </cell>
          <cell r="B219" t="str">
            <v>5to_Evento_973_V2_AAA_17512920.xlsm</v>
          </cell>
          <cell r="C219">
            <v>27</v>
          </cell>
          <cell r="D219">
            <v>2087</v>
          </cell>
          <cell r="E219" t="str">
            <v>AAA Alimentando A Bogotá 2020 UT</v>
          </cell>
          <cell r="F219">
            <v>363</v>
          </cell>
          <cell r="G219" t="str">
            <v>CEREAL EMPACADO</v>
          </cell>
          <cell r="H219" t="str">
            <v>27 : Ponque integral.</v>
          </cell>
          <cell r="I219">
            <v>14</v>
          </cell>
          <cell r="J219" t="str">
            <v>Sitio 1 : CARRERA 127#22G-18 INT 4 - Sitio 2 : SIBERIA KM 7.5 CELTA, LOTE 159 - Sitio 3 : CARRERA 68B #10A-18 - Sitio 4 : CALLE 24F#101B-15 - Sitio 5 : CARRERA 65B#10A-87 - Sitio 6 : AUTO MEDE KM 1,5 P INDUS FLORIDA BOD 23 - Sitio 7 : CARRERA 71 A BIS # 63D-38 -</v>
          </cell>
          <cell r="K219">
            <v>44835</v>
          </cell>
          <cell r="L219">
            <v>9594</v>
          </cell>
          <cell r="M219">
            <v>11837</v>
          </cell>
          <cell r="N219">
            <v>5523</v>
          </cell>
          <cell r="O219">
            <v>486</v>
          </cell>
          <cell r="P219">
            <v>557</v>
          </cell>
          <cell r="Q219">
            <v>0.05</v>
          </cell>
          <cell r="R219">
            <v>529.15</v>
          </cell>
          <cell r="S219">
            <v>1019</v>
          </cell>
          <cell r="T219">
            <v>0.05</v>
          </cell>
          <cell r="U219">
            <v>968.05</v>
          </cell>
          <cell r="V219">
            <v>1019</v>
          </cell>
          <cell r="W219">
            <v>0.05</v>
          </cell>
          <cell r="X219">
            <v>968.05</v>
          </cell>
          <cell r="Y219">
            <v>1019</v>
          </cell>
          <cell r="Z219">
            <v>0.05</v>
          </cell>
          <cell r="AA219">
            <v>968.05</v>
          </cell>
          <cell r="AB219">
            <v>22352485.399999999</v>
          </cell>
          <cell r="AC219" t="str">
            <v>Registro Valido</v>
          </cell>
          <cell r="AD219">
            <v>557</v>
          </cell>
          <cell r="AE219">
            <v>1019</v>
          </cell>
          <cell r="AF219">
            <v>1019</v>
          </cell>
          <cell r="AG219">
            <v>1019</v>
          </cell>
          <cell r="AH219">
            <v>557</v>
          </cell>
          <cell r="AI219">
            <v>1019</v>
          </cell>
          <cell r="AJ219">
            <v>1019</v>
          </cell>
          <cell r="AK219">
            <v>1019</v>
          </cell>
          <cell r="AM219" t="str">
            <v>ALI_27_SEG_14</v>
          </cell>
          <cell r="AN219" t="str">
            <v>ALI_27_SEG_14_VAL_22352485.4</v>
          </cell>
          <cell r="AO219">
            <v>4</v>
          </cell>
          <cell r="AP219">
            <v>18823145.600000001</v>
          </cell>
          <cell r="AQ219" t="b">
            <v>0</v>
          </cell>
          <cell r="AR219" t="str">
            <v/>
          </cell>
          <cell r="AS219" t="str">
            <v/>
          </cell>
          <cell r="AT219" t="str">
            <v>ALI_27_SEG_14_</v>
          </cell>
          <cell r="AU219">
            <v>1</v>
          </cell>
          <cell r="AV219" t="str">
            <v>No Seleccionada</v>
          </cell>
        </row>
        <row r="220">
          <cell r="A220" t="b">
            <v>0</v>
          </cell>
          <cell r="B220" t="str">
            <v>5to_Evento_973_V2_AAA_17512920.xlsm</v>
          </cell>
          <cell r="C220">
            <v>27</v>
          </cell>
          <cell r="D220">
            <v>2087</v>
          </cell>
          <cell r="E220" t="str">
            <v>AAA Alimentando A Bogotá 2020 UT</v>
          </cell>
          <cell r="F220">
            <v>364</v>
          </cell>
          <cell r="G220" t="str">
            <v>CEREAL EMPACADO</v>
          </cell>
          <cell r="H220" t="str">
            <v>27 : Ponque integral.</v>
          </cell>
          <cell r="I220">
            <v>15</v>
          </cell>
          <cell r="J220" t="str">
            <v>Sitio 1 : CARRERA 127#22G-18 INT 4 - Sitio 2 : SIBERIA KM 7.5 CELTA, LOTE 159 - Sitio 3 : CARRERA 68B #10A-18 - Sitio 4 : CALLE 24F#101B-15 - Sitio 5 : CARRERA 65B#10A-87 - Sitio 6 : AUTO MEDE KM 1,5 P INDUS FLORIDA BOD 23 - Sitio 7 : CARRERA 71 A BIS # 63D-38 -</v>
          </cell>
          <cell r="K220">
            <v>44835</v>
          </cell>
          <cell r="L220">
            <v>9072</v>
          </cell>
          <cell r="M220">
            <v>11187</v>
          </cell>
          <cell r="N220">
            <v>5223</v>
          </cell>
          <cell r="O220">
            <v>461</v>
          </cell>
          <cell r="P220">
            <v>557</v>
          </cell>
          <cell r="Q220">
            <v>0.05</v>
          </cell>
          <cell r="R220">
            <v>529.15</v>
          </cell>
          <cell r="S220">
            <v>1019</v>
          </cell>
          <cell r="T220">
            <v>0.05</v>
          </cell>
          <cell r="U220">
            <v>968.05</v>
          </cell>
          <cell r="V220">
            <v>1019</v>
          </cell>
          <cell r="W220">
            <v>0.05</v>
          </cell>
          <cell r="X220">
            <v>968.05</v>
          </cell>
          <cell r="Y220">
            <v>1019</v>
          </cell>
          <cell r="Z220">
            <v>0.05</v>
          </cell>
          <cell r="AA220">
            <v>968.05</v>
          </cell>
          <cell r="AB220">
            <v>21132420.349999998</v>
          </cell>
          <cell r="AC220" t="str">
            <v>Registro Valido</v>
          </cell>
          <cell r="AD220">
            <v>557</v>
          </cell>
          <cell r="AE220">
            <v>1019</v>
          </cell>
          <cell r="AF220">
            <v>1019</v>
          </cell>
          <cell r="AG220">
            <v>1019</v>
          </cell>
          <cell r="AH220">
            <v>557</v>
          </cell>
          <cell r="AI220">
            <v>1019</v>
          </cell>
          <cell r="AJ220">
            <v>1019</v>
          </cell>
          <cell r="AK220">
            <v>1019</v>
          </cell>
          <cell r="AM220" t="str">
            <v>ALI_27_SEG_15</v>
          </cell>
          <cell r="AN220" t="str">
            <v>ALI_27_SEG_15_VAL_21132420.35</v>
          </cell>
          <cell r="AO220">
            <v>4</v>
          </cell>
          <cell r="AP220">
            <v>17795722.400000002</v>
          </cell>
          <cell r="AQ220" t="b">
            <v>0</v>
          </cell>
          <cell r="AR220" t="str">
            <v/>
          </cell>
          <cell r="AS220" t="str">
            <v/>
          </cell>
          <cell r="AT220" t="str">
            <v>ALI_27_SEG_15_</v>
          </cell>
          <cell r="AU220">
            <v>1</v>
          </cell>
          <cell r="AV220" t="str">
            <v>No Seleccionada</v>
          </cell>
        </row>
        <row r="221">
          <cell r="A221" t="b">
            <v>0</v>
          </cell>
          <cell r="B221" t="str">
            <v>5to_Evento_973_V2_AAA_17512920.xlsm</v>
          </cell>
          <cell r="C221">
            <v>16</v>
          </cell>
          <cell r="D221">
            <v>2087</v>
          </cell>
          <cell r="E221" t="str">
            <v>AAA Alimentando A Bogotá 2020 UT</v>
          </cell>
          <cell r="F221">
            <v>403</v>
          </cell>
          <cell r="G221" t="str">
            <v>POSTRES</v>
          </cell>
          <cell r="H221" t="str">
            <v>16 : Chocolatina.</v>
          </cell>
          <cell r="I221">
            <v>1</v>
          </cell>
          <cell r="J221" t="str">
            <v>Sitio 1 : CARRERA 127#22G-18 INT 4 - Sitio 2 : SIBERIA KM 7.5 CELTA, LOTE 159 - Sitio 3 : CARRERA 68B #10A-18 - Sitio 4 : CALLE 24F#101B-15 - Sitio 5 : CARRERA 65B#10A-87 - Sitio 6 : AUTO MEDE KM 1,5 P INDUS FLORIDA BOD 23 - Sitio 7 : CARRERA 71 A BIS # 63D-38 -</v>
          </cell>
          <cell r="K221">
            <v>44835</v>
          </cell>
          <cell r="L221">
            <v>9161</v>
          </cell>
          <cell r="M221">
            <v>11124</v>
          </cell>
          <cell r="N221">
            <v>5159</v>
          </cell>
          <cell r="O221">
            <v>398</v>
          </cell>
          <cell r="P221">
            <v>416</v>
          </cell>
          <cell r="R221">
            <v>416</v>
          </cell>
          <cell r="S221">
            <v>416</v>
          </cell>
          <cell r="U221">
            <v>416</v>
          </cell>
          <cell r="V221">
            <v>416</v>
          </cell>
          <cell r="X221">
            <v>416</v>
          </cell>
          <cell r="Y221">
            <v>416</v>
          </cell>
          <cell r="AA221">
            <v>416</v>
          </cell>
          <cell r="AB221">
            <v>10750272</v>
          </cell>
          <cell r="AC221" t="str">
            <v>Registro Valido</v>
          </cell>
          <cell r="AD221">
            <v>416</v>
          </cell>
          <cell r="AE221">
            <v>416</v>
          </cell>
          <cell r="AF221">
            <v>416</v>
          </cell>
          <cell r="AG221">
            <v>416</v>
          </cell>
          <cell r="AH221">
            <v>416</v>
          </cell>
          <cell r="AI221">
            <v>416</v>
          </cell>
          <cell r="AJ221">
            <v>416</v>
          </cell>
          <cell r="AK221">
            <v>416</v>
          </cell>
          <cell r="AM221" t="str">
            <v>ALI_16_SEG_1</v>
          </cell>
          <cell r="AN221" t="str">
            <v>ALI_16_SEG_1_VAL_10750272</v>
          </cell>
          <cell r="AO221">
            <v>3</v>
          </cell>
          <cell r="AP221">
            <v>8600217.5999999996</v>
          </cell>
          <cell r="AQ221" t="b">
            <v>0</v>
          </cell>
          <cell r="AR221" t="str">
            <v/>
          </cell>
          <cell r="AS221" t="str">
            <v/>
          </cell>
          <cell r="AT221" t="str">
            <v>ALI_16_SEG_1_</v>
          </cell>
          <cell r="AU221">
            <v>1</v>
          </cell>
          <cell r="AV221" t="str">
            <v>No Seleccionada</v>
          </cell>
        </row>
        <row r="222">
          <cell r="A222" t="b">
            <v>0</v>
          </cell>
          <cell r="B222" t="str">
            <v>5to_Evento_973_V2_AAA_17512920.xlsm</v>
          </cell>
          <cell r="C222">
            <v>16</v>
          </cell>
          <cell r="D222">
            <v>2087</v>
          </cell>
          <cell r="E222" t="str">
            <v>AAA Alimentando A Bogotá 2020 UT</v>
          </cell>
          <cell r="F222">
            <v>404</v>
          </cell>
          <cell r="G222" t="str">
            <v>POSTRES</v>
          </cell>
          <cell r="H222" t="str">
            <v>16 : Chocolatina.</v>
          </cell>
          <cell r="I222">
            <v>2</v>
          </cell>
          <cell r="J222" t="str">
            <v>Sitio 1 : CARRERA 127#22G-18 INT 4 - Sitio 2 : SIBERIA KM 7.5 CELTA, LOTE 159 - Sitio 3 : CARRERA 68B #10A-18 - Sitio 4 : CALLE 24F#101B-15 - Sitio 5 : CARRERA 65B#10A-87 - Sitio 6 : AUTO MEDE KM 1,5 P INDUS FLORIDA BOD 23 - Sitio 7 : CARRERA 71 A BIS # 63D-38 -</v>
          </cell>
          <cell r="K222">
            <v>44835</v>
          </cell>
          <cell r="L222">
            <v>9368</v>
          </cell>
          <cell r="M222">
            <v>11375</v>
          </cell>
          <cell r="N222">
            <v>5276</v>
          </cell>
          <cell r="O222">
            <v>408</v>
          </cell>
          <cell r="P222">
            <v>416</v>
          </cell>
          <cell r="R222">
            <v>416</v>
          </cell>
          <cell r="S222">
            <v>416</v>
          </cell>
          <cell r="U222">
            <v>416</v>
          </cell>
          <cell r="V222">
            <v>416</v>
          </cell>
          <cell r="X222">
            <v>416</v>
          </cell>
          <cell r="Y222">
            <v>416</v>
          </cell>
          <cell r="AA222">
            <v>416</v>
          </cell>
          <cell r="AB222">
            <v>10993632</v>
          </cell>
          <cell r="AC222" t="str">
            <v>Registro Valido</v>
          </cell>
          <cell r="AD222">
            <v>416</v>
          </cell>
          <cell r="AE222">
            <v>416</v>
          </cell>
          <cell r="AF222">
            <v>416</v>
          </cell>
          <cell r="AG222">
            <v>416</v>
          </cell>
          <cell r="AH222">
            <v>416</v>
          </cell>
          <cell r="AI222">
            <v>416</v>
          </cell>
          <cell r="AJ222">
            <v>416</v>
          </cell>
          <cell r="AK222">
            <v>416</v>
          </cell>
          <cell r="AM222" t="str">
            <v>ALI_16_SEG_2</v>
          </cell>
          <cell r="AN222" t="str">
            <v>ALI_16_SEG_2_VAL_10993632</v>
          </cell>
          <cell r="AO222">
            <v>3</v>
          </cell>
          <cell r="AP222">
            <v>8794905.6000000015</v>
          </cell>
          <cell r="AQ222" t="b">
            <v>0</v>
          </cell>
          <cell r="AR222" t="str">
            <v/>
          </cell>
          <cell r="AS222" t="str">
            <v/>
          </cell>
          <cell r="AT222" t="str">
            <v>ALI_16_SEG_2_</v>
          </cell>
          <cell r="AU222">
            <v>1</v>
          </cell>
          <cell r="AV222" t="str">
            <v>No Seleccionada</v>
          </cell>
        </row>
        <row r="223">
          <cell r="A223" t="b">
            <v>0</v>
          </cell>
          <cell r="B223" t="str">
            <v>5to_Evento_973_V2_AAA_17512920.xlsm</v>
          </cell>
          <cell r="C223">
            <v>16</v>
          </cell>
          <cell r="D223">
            <v>2087</v>
          </cell>
          <cell r="E223" t="str">
            <v>AAA Alimentando A Bogotá 2020 UT</v>
          </cell>
          <cell r="F223">
            <v>405</v>
          </cell>
          <cell r="G223" t="str">
            <v>POSTRES</v>
          </cell>
          <cell r="H223" t="str">
            <v>16 : Chocolatina.</v>
          </cell>
          <cell r="I223">
            <v>3</v>
          </cell>
          <cell r="J223" t="str">
            <v>Sitio 1 : CARRERA 127#22G-18 INT 4 - Sitio 2 : SIBERIA KM 7.5 CELTA, LOTE 159 - Sitio 3 : CARRERA 68B #10A-18 - Sitio 4 : CALLE 24F#101B-15 - Sitio 5 : CARRERA 65B#10A-87 - Sitio 6 : AUTO MEDE KM 1,5 P INDUS FLORIDA BOD 23 - Sitio 7 : CARRERA 71 A BIS # 63D-38 -</v>
          </cell>
          <cell r="K223">
            <v>44835</v>
          </cell>
          <cell r="L223">
            <v>9310</v>
          </cell>
          <cell r="M223">
            <v>11307</v>
          </cell>
          <cell r="N223">
            <v>5244</v>
          </cell>
          <cell r="O223">
            <v>404</v>
          </cell>
          <cell r="P223">
            <v>416</v>
          </cell>
          <cell r="R223">
            <v>416</v>
          </cell>
          <cell r="S223">
            <v>416</v>
          </cell>
          <cell r="U223">
            <v>416</v>
          </cell>
          <cell r="V223">
            <v>416</v>
          </cell>
          <cell r="X223">
            <v>416</v>
          </cell>
          <cell r="Y223">
            <v>416</v>
          </cell>
          <cell r="AA223">
            <v>416</v>
          </cell>
          <cell r="AB223">
            <v>10926240</v>
          </cell>
          <cell r="AC223" t="str">
            <v>Registro Valido</v>
          </cell>
          <cell r="AD223">
            <v>416</v>
          </cell>
          <cell r="AE223">
            <v>416</v>
          </cell>
          <cell r="AF223">
            <v>416</v>
          </cell>
          <cell r="AG223">
            <v>416</v>
          </cell>
          <cell r="AH223">
            <v>416</v>
          </cell>
          <cell r="AI223">
            <v>416</v>
          </cell>
          <cell r="AJ223">
            <v>416</v>
          </cell>
          <cell r="AK223">
            <v>416</v>
          </cell>
          <cell r="AM223" t="str">
            <v>ALI_16_SEG_3</v>
          </cell>
          <cell r="AN223" t="str">
            <v>ALI_16_SEG_3_VAL_10926240</v>
          </cell>
          <cell r="AO223">
            <v>3</v>
          </cell>
          <cell r="AP223">
            <v>8740991.9999999981</v>
          </cell>
          <cell r="AQ223" t="b">
            <v>0</v>
          </cell>
          <cell r="AR223" t="str">
            <v/>
          </cell>
          <cell r="AS223" t="str">
            <v/>
          </cell>
          <cell r="AT223" t="str">
            <v>ALI_16_SEG_3_</v>
          </cell>
          <cell r="AU223">
            <v>1</v>
          </cell>
          <cell r="AV223" t="str">
            <v>No Seleccionada</v>
          </cell>
        </row>
        <row r="224">
          <cell r="A224" t="b">
            <v>0</v>
          </cell>
          <cell r="B224" t="str">
            <v>5to_Evento_973_V2_AAA_17512920.xlsm</v>
          </cell>
          <cell r="C224">
            <v>16</v>
          </cell>
          <cell r="D224">
            <v>2087</v>
          </cell>
          <cell r="E224" t="str">
            <v>AAA Alimentando A Bogotá 2020 UT</v>
          </cell>
          <cell r="F224">
            <v>406</v>
          </cell>
          <cell r="G224" t="str">
            <v>POSTRES</v>
          </cell>
          <cell r="H224" t="str">
            <v>16 : Chocolatina.</v>
          </cell>
          <cell r="I224">
            <v>4</v>
          </cell>
          <cell r="J224" t="str">
            <v>Sitio 1 : CARRERA 127#22G-18 INT 4 - Sitio 2 : SIBERIA KM 7.5 CELTA, LOTE 159 - Sitio 3 : CARRERA 68B #10A-18 - Sitio 4 : CALLE 24F#101B-15 - Sitio 5 : CARRERA 65B#10A-87 - Sitio 6 : AUTO MEDE KM 1,5 P INDUS FLORIDA BOD 23 - Sitio 7 : CARRERA 71 A BIS # 63D-38 -</v>
          </cell>
          <cell r="K224">
            <v>44835</v>
          </cell>
          <cell r="L224">
            <v>9921</v>
          </cell>
          <cell r="M224">
            <v>12048</v>
          </cell>
          <cell r="N224">
            <v>5588</v>
          </cell>
          <cell r="O224">
            <v>431</v>
          </cell>
          <cell r="P224">
            <v>416</v>
          </cell>
          <cell r="R224">
            <v>416</v>
          </cell>
          <cell r="S224">
            <v>416</v>
          </cell>
          <cell r="U224">
            <v>416</v>
          </cell>
          <cell r="V224">
            <v>416</v>
          </cell>
          <cell r="X224">
            <v>416</v>
          </cell>
          <cell r="Y224">
            <v>416</v>
          </cell>
          <cell r="AA224">
            <v>416</v>
          </cell>
          <cell r="AB224">
            <v>11643008</v>
          </cell>
          <cell r="AC224" t="str">
            <v>Registro Valido</v>
          </cell>
          <cell r="AD224">
            <v>416</v>
          </cell>
          <cell r="AE224">
            <v>416</v>
          </cell>
          <cell r="AF224">
            <v>416</v>
          </cell>
          <cell r="AG224">
            <v>416</v>
          </cell>
          <cell r="AH224">
            <v>416</v>
          </cell>
          <cell r="AI224">
            <v>416</v>
          </cell>
          <cell r="AJ224">
            <v>416</v>
          </cell>
          <cell r="AK224">
            <v>416</v>
          </cell>
          <cell r="AM224" t="str">
            <v>ALI_16_SEG_4</v>
          </cell>
          <cell r="AN224" t="str">
            <v>ALI_16_SEG_4_VAL_11643008</v>
          </cell>
          <cell r="AO224">
            <v>3</v>
          </cell>
          <cell r="AP224">
            <v>9314406.4000000004</v>
          </cell>
          <cell r="AQ224" t="b">
            <v>0</v>
          </cell>
          <cell r="AR224" t="str">
            <v/>
          </cell>
          <cell r="AS224" t="str">
            <v/>
          </cell>
          <cell r="AT224" t="str">
            <v>ALI_16_SEG_4_</v>
          </cell>
          <cell r="AU224">
            <v>1</v>
          </cell>
          <cell r="AV224" t="str">
            <v>No Seleccionada</v>
          </cell>
        </row>
        <row r="225">
          <cell r="A225" t="b">
            <v>0</v>
          </cell>
          <cell r="B225" t="str">
            <v>5to_Evento_973_V2_AAA_17512920.xlsm</v>
          </cell>
          <cell r="C225">
            <v>16</v>
          </cell>
          <cell r="D225">
            <v>2087</v>
          </cell>
          <cell r="E225" t="str">
            <v>AAA Alimentando A Bogotá 2020 UT</v>
          </cell>
          <cell r="F225">
            <v>407</v>
          </cell>
          <cell r="G225" t="str">
            <v>POSTRES</v>
          </cell>
          <cell r="H225" t="str">
            <v>16 : Chocolatina.</v>
          </cell>
          <cell r="I225">
            <v>5</v>
          </cell>
          <cell r="J225" t="str">
            <v>Sitio 1 : CARRERA 127#22G-18 INT 4 - Sitio 2 : SIBERIA KM 7.5 CELTA, LOTE 159 - Sitio 3 : CARRERA 68B #10A-18 - Sitio 4 : CALLE 24F#101B-15 - Sitio 5 : CARRERA 65B#10A-87 - Sitio 6 : AUTO MEDE KM 1,5 P INDUS FLORIDA BOD 23 - Sitio 7 : CARRERA 71 A BIS # 63D-38 -</v>
          </cell>
          <cell r="K225">
            <v>44835</v>
          </cell>
          <cell r="L225">
            <v>9223</v>
          </cell>
          <cell r="M225">
            <v>11199</v>
          </cell>
          <cell r="N225">
            <v>5195</v>
          </cell>
          <cell r="O225">
            <v>401</v>
          </cell>
          <cell r="P225">
            <v>416</v>
          </cell>
          <cell r="R225">
            <v>416</v>
          </cell>
          <cell r="S225">
            <v>416</v>
          </cell>
          <cell r="U225">
            <v>416</v>
          </cell>
          <cell r="V225">
            <v>416</v>
          </cell>
          <cell r="X225">
            <v>416</v>
          </cell>
          <cell r="Y225">
            <v>416</v>
          </cell>
          <cell r="AA225">
            <v>416</v>
          </cell>
          <cell r="AB225">
            <v>10823488</v>
          </cell>
          <cell r="AC225" t="str">
            <v>Registro Valido</v>
          </cell>
          <cell r="AD225">
            <v>416</v>
          </cell>
          <cell r="AE225">
            <v>416</v>
          </cell>
          <cell r="AF225">
            <v>416</v>
          </cell>
          <cell r="AG225">
            <v>416</v>
          </cell>
          <cell r="AH225">
            <v>416</v>
          </cell>
          <cell r="AI225">
            <v>416</v>
          </cell>
          <cell r="AJ225">
            <v>416</v>
          </cell>
          <cell r="AK225">
            <v>416</v>
          </cell>
          <cell r="AM225" t="str">
            <v>ALI_16_SEG_5</v>
          </cell>
          <cell r="AN225" t="str">
            <v>ALI_16_SEG_5_VAL_10823488</v>
          </cell>
          <cell r="AO225">
            <v>3</v>
          </cell>
          <cell r="AP225">
            <v>8658790.4000000004</v>
          </cell>
          <cell r="AQ225" t="b">
            <v>0</v>
          </cell>
          <cell r="AR225" t="str">
            <v/>
          </cell>
          <cell r="AS225" t="str">
            <v/>
          </cell>
          <cell r="AT225" t="str">
            <v>ALI_16_SEG_5_</v>
          </cell>
          <cell r="AU225">
            <v>1</v>
          </cell>
          <cell r="AV225" t="str">
            <v>No Seleccionada</v>
          </cell>
        </row>
        <row r="226">
          <cell r="A226" t="b">
            <v>0</v>
          </cell>
          <cell r="B226" t="str">
            <v>5to_Evento_973_V2_AAA_17512920.xlsm</v>
          </cell>
          <cell r="C226">
            <v>16</v>
          </cell>
          <cell r="D226">
            <v>2087</v>
          </cell>
          <cell r="E226" t="str">
            <v>AAA Alimentando A Bogotá 2020 UT</v>
          </cell>
          <cell r="F226">
            <v>408</v>
          </cell>
          <cell r="G226" t="str">
            <v>POSTRES</v>
          </cell>
          <cell r="H226" t="str">
            <v>16 : Chocolatina.</v>
          </cell>
          <cell r="I226">
            <v>6</v>
          </cell>
          <cell r="J226" t="str">
            <v>Sitio 1 : CARRERA 127#22G-18 INT 4 - Sitio 2 : SIBERIA KM 7.5 CELTA, LOTE 159 - Sitio 3 : CARRERA 68B #10A-18 - Sitio 4 : CALLE 24F#101B-15 - Sitio 5 : CARRERA 65B#10A-87 - Sitio 6 : AUTO MEDE KM 1,5 P INDUS FLORIDA BOD 23 - Sitio 7 : CARRERA 71 A BIS # 63D-38 -</v>
          </cell>
          <cell r="K226">
            <v>44835</v>
          </cell>
          <cell r="L226">
            <v>9982</v>
          </cell>
          <cell r="M226">
            <v>12123</v>
          </cell>
          <cell r="N226">
            <v>5622</v>
          </cell>
          <cell r="O226">
            <v>433</v>
          </cell>
          <cell r="P226">
            <v>416</v>
          </cell>
          <cell r="R226">
            <v>416</v>
          </cell>
          <cell r="S226">
            <v>416</v>
          </cell>
          <cell r="U226">
            <v>416</v>
          </cell>
          <cell r="V226">
            <v>416</v>
          </cell>
          <cell r="X226">
            <v>416</v>
          </cell>
          <cell r="Y226">
            <v>416</v>
          </cell>
          <cell r="AA226">
            <v>416</v>
          </cell>
          <cell r="AB226">
            <v>11714560</v>
          </cell>
          <cell r="AC226" t="str">
            <v>Registro Valido</v>
          </cell>
          <cell r="AD226">
            <v>416</v>
          </cell>
          <cell r="AE226">
            <v>416</v>
          </cell>
          <cell r="AF226">
            <v>416</v>
          </cell>
          <cell r="AG226">
            <v>416</v>
          </cell>
          <cell r="AH226">
            <v>416</v>
          </cell>
          <cell r="AI226">
            <v>416</v>
          </cell>
          <cell r="AJ226">
            <v>416</v>
          </cell>
          <cell r="AK226">
            <v>416</v>
          </cell>
          <cell r="AM226" t="str">
            <v>ALI_16_SEG_6</v>
          </cell>
          <cell r="AN226" t="str">
            <v>ALI_16_SEG_6_VAL_11714560</v>
          </cell>
          <cell r="AO226">
            <v>3</v>
          </cell>
          <cell r="AP226">
            <v>9371648</v>
          </cell>
          <cell r="AQ226" t="b">
            <v>0</v>
          </cell>
          <cell r="AR226" t="str">
            <v/>
          </cell>
          <cell r="AS226" t="str">
            <v/>
          </cell>
          <cell r="AT226" t="str">
            <v>ALI_16_SEG_6_</v>
          </cell>
          <cell r="AU226">
            <v>1</v>
          </cell>
          <cell r="AV226" t="str">
            <v>No Seleccionada</v>
          </cell>
        </row>
        <row r="227">
          <cell r="A227" t="b">
            <v>0</v>
          </cell>
          <cell r="B227" t="str">
            <v>5to_Evento_973_V2_AAA_17512920.xlsm</v>
          </cell>
          <cell r="C227">
            <v>16</v>
          </cell>
          <cell r="D227">
            <v>2087</v>
          </cell>
          <cell r="E227" t="str">
            <v>AAA Alimentando A Bogotá 2020 UT</v>
          </cell>
          <cell r="F227">
            <v>409</v>
          </cell>
          <cell r="G227" t="str">
            <v>POSTRES</v>
          </cell>
          <cell r="H227" t="str">
            <v>16 : Chocolatina.</v>
          </cell>
          <cell r="I227">
            <v>7</v>
          </cell>
          <cell r="J227" t="str">
            <v>Sitio 1 : CARRERA 127#22G-18 INT 4 - Sitio 2 : SIBERIA KM 7.5 CELTA, LOTE 159 - Sitio 3 : CARRERA 68B #10A-18 - Sitio 4 : CALLE 24F#101B-15 - Sitio 5 : CARRERA 65B#10A-87 - Sitio 6 : AUTO MEDE KM 1,5 P INDUS FLORIDA BOD 23 - Sitio 7 : CARRERA 71 A BIS # 63D-38 -</v>
          </cell>
          <cell r="K227">
            <v>44835</v>
          </cell>
          <cell r="L227">
            <v>10194</v>
          </cell>
          <cell r="M227">
            <v>12378</v>
          </cell>
          <cell r="N227">
            <v>5741</v>
          </cell>
          <cell r="O227">
            <v>442</v>
          </cell>
          <cell r="P227">
            <v>416</v>
          </cell>
          <cell r="R227">
            <v>416</v>
          </cell>
          <cell r="S227">
            <v>416</v>
          </cell>
          <cell r="U227">
            <v>416</v>
          </cell>
          <cell r="V227">
            <v>416</v>
          </cell>
          <cell r="X227">
            <v>416</v>
          </cell>
          <cell r="Y227">
            <v>416</v>
          </cell>
          <cell r="AA227">
            <v>416</v>
          </cell>
          <cell r="AB227">
            <v>11962080</v>
          </cell>
          <cell r="AC227" t="str">
            <v>Registro Valido</v>
          </cell>
          <cell r="AD227">
            <v>416</v>
          </cell>
          <cell r="AE227">
            <v>416</v>
          </cell>
          <cell r="AF227">
            <v>416</v>
          </cell>
          <cell r="AG227">
            <v>416</v>
          </cell>
          <cell r="AH227">
            <v>416</v>
          </cell>
          <cell r="AI227">
            <v>416</v>
          </cell>
          <cell r="AJ227">
            <v>416</v>
          </cell>
          <cell r="AK227">
            <v>416</v>
          </cell>
          <cell r="AM227" t="str">
            <v>ALI_16_SEG_7</v>
          </cell>
          <cell r="AN227" t="str">
            <v>ALI_16_SEG_7_VAL_11962080</v>
          </cell>
          <cell r="AO227">
            <v>3</v>
          </cell>
          <cell r="AP227">
            <v>9569664</v>
          </cell>
          <cell r="AQ227" t="b">
            <v>0</v>
          </cell>
          <cell r="AR227" t="str">
            <v/>
          </cell>
          <cell r="AS227" t="str">
            <v/>
          </cell>
          <cell r="AT227" t="str">
            <v>ALI_16_SEG_7_</v>
          </cell>
          <cell r="AU227">
            <v>1</v>
          </cell>
          <cell r="AV227" t="str">
            <v>No Seleccionada</v>
          </cell>
        </row>
        <row r="228">
          <cell r="A228" t="b">
            <v>0</v>
          </cell>
          <cell r="B228" t="str">
            <v>5to_Evento_973_V2_AAA_17512920.xlsm</v>
          </cell>
          <cell r="C228">
            <v>16</v>
          </cell>
          <cell r="D228">
            <v>2087</v>
          </cell>
          <cell r="E228" t="str">
            <v>AAA Alimentando A Bogotá 2020 UT</v>
          </cell>
          <cell r="F228">
            <v>410</v>
          </cell>
          <cell r="G228" t="str">
            <v>POSTRES</v>
          </cell>
          <cell r="H228" t="str">
            <v>16 : Chocolatina.</v>
          </cell>
          <cell r="I228">
            <v>8</v>
          </cell>
          <cell r="J228" t="str">
            <v>Sitio 1 : CARRERA 127#22G-18 INT 4 - Sitio 2 : SIBERIA KM 7.5 CELTA, LOTE 159 - Sitio 3 : CARRERA 68B #10A-18 - Sitio 4 : CALLE 24F#101B-15 - Sitio 5 : CARRERA 65B#10A-87 - Sitio 6 : AUTO MEDE KM 1,5 P INDUS FLORIDA BOD 23 - Sitio 7 : CARRERA 71 A BIS # 63D-38 -</v>
          </cell>
          <cell r="K228">
            <v>44835</v>
          </cell>
          <cell r="L228">
            <v>9839</v>
          </cell>
          <cell r="M228">
            <v>11947</v>
          </cell>
          <cell r="N228">
            <v>5543</v>
          </cell>
          <cell r="O228">
            <v>427</v>
          </cell>
          <cell r="P228">
            <v>416</v>
          </cell>
          <cell r="R228">
            <v>416</v>
          </cell>
          <cell r="S228">
            <v>416</v>
          </cell>
          <cell r="U228">
            <v>416</v>
          </cell>
          <cell r="V228">
            <v>416</v>
          </cell>
          <cell r="X228">
            <v>416</v>
          </cell>
          <cell r="Y228">
            <v>416</v>
          </cell>
          <cell r="AA228">
            <v>416</v>
          </cell>
          <cell r="AB228">
            <v>11546496</v>
          </cell>
          <cell r="AC228" t="str">
            <v>Registro Valido</v>
          </cell>
          <cell r="AD228">
            <v>416</v>
          </cell>
          <cell r="AE228">
            <v>416</v>
          </cell>
          <cell r="AF228">
            <v>416</v>
          </cell>
          <cell r="AG228">
            <v>416</v>
          </cell>
          <cell r="AH228">
            <v>416</v>
          </cell>
          <cell r="AI228">
            <v>416</v>
          </cell>
          <cell r="AJ228">
            <v>416</v>
          </cell>
          <cell r="AK228">
            <v>416</v>
          </cell>
          <cell r="AM228" t="str">
            <v>ALI_16_SEG_8</v>
          </cell>
          <cell r="AN228" t="str">
            <v>ALI_16_SEG_8_VAL_11546496</v>
          </cell>
          <cell r="AO228">
            <v>3</v>
          </cell>
          <cell r="AP228">
            <v>9237196.8000000007</v>
          </cell>
          <cell r="AQ228" t="b">
            <v>0</v>
          </cell>
          <cell r="AR228" t="str">
            <v/>
          </cell>
          <cell r="AS228" t="str">
            <v/>
          </cell>
          <cell r="AT228" t="str">
            <v>ALI_16_SEG_8_</v>
          </cell>
          <cell r="AU228">
            <v>1</v>
          </cell>
          <cell r="AV228" t="str">
            <v>No Seleccionada</v>
          </cell>
        </row>
        <row r="229">
          <cell r="A229" t="b">
            <v>0</v>
          </cell>
          <cell r="B229" t="str">
            <v>5to_Evento_973_V2_AAA_17512920.xlsm</v>
          </cell>
          <cell r="C229">
            <v>16</v>
          </cell>
          <cell r="D229">
            <v>2087</v>
          </cell>
          <cell r="E229" t="str">
            <v>AAA Alimentando A Bogotá 2020 UT</v>
          </cell>
          <cell r="F229">
            <v>411</v>
          </cell>
          <cell r="G229" t="str">
            <v>POSTRES</v>
          </cell>
          <cell r="H229" t="str">
            <v>16 : Chocolatina.</v>
          </cell>
          <cell r="I229">
            <v>9</v>
          </cell>
          <cell r="J229" t="str">
            <v>Sitio 1 : CARRERA 127#22G-18 INT 4 - Sitio 2 : SIBERIA KM 7.5 CELTA, LOTE 159 - Sitio 3 : CARRERA 68B #10A-18 - Sitio 4 : CALLE 24F#101B-15 - Sitio 5 : CARRERA 65B#10A-87 - Sitio 6 : AUTO MEDE KM 1,5 P INDUS FLORIDA BOD 23 - Sitio 7 : CARRERA 71 A BIS # 63D-38 -</v>
          </cell>
          <cell r="K229">
            <v>44835</v>
          </cell>
          <cell r="L229">
            <v>9944</v>
          </cell>
          <cell r="M229">
            <v>12074</v>
          </cell>
          <cell r="N229">
            <v>5600</v>
          </cell>
          <cell r="O229">
            <v>431</v>
          </cell>
          <cell r="P229">
            <v>416</v>
          </cell>
          <cell r="R229">
            <v>416</v>
          </cell>
          <cell r="S229">
            <v>416</v>
          </cell>
          <cell r="U229">
            <v>416</v>
          </cell>
          <cell r="V229">
            <v>416</v>
          </cell>
          <cell r="X229">
            <v>416</v>
          </cell>
          <cell r="Y229">
            <v>416</v>
          </cell>
          <cell r="AA229">
            <v>416</v>
          </cell>
          <cell r="AB229">
            <v>11668384</v>
          </cell>
          <cell r="AC229" t="str">
            <v>Registro Valido</v>
          </cell>
          <cell r="AD229">
            <v>416</v>
          </cell>
          <cell r="AE229">
            <v>416</v>
          </cell>
          <cell r="AF229">
            <v>416</v>
          </cell>
          <cell r="AG229">
            <v>416</v>
          </cell>
          <cell r="AH229">
            <v>416</v>
          </cell>
          <cell r="AI229">
            <v>416</v>
          </cell>
          <cell r="AJ229">
            <v>416</v>
          </cell>
          <cell r="AK229">
            <v>416</v>
          </cell>
          <cell r="AM229" t="str">
            <v>ALI_16_SEG_9</v>
          </cell>
          <cell r="AN229" t="str">
            <v>ALI_16_SEG_9_VAL_11668384</v>
          </cell>
          <cell r="AO229">
            <v>3</v>
          </cell>
          <cell r="AP229">
            <v>9334707.2000000011</v>
          </cell>
          <cell r="AQ229" t="b">
            <v>0</v>
          </cell>
          <cell r="AR229" t="str">
            <v/>
          </cell>
          <cell r="AS229" t="str">
            <v/>
          </cell>
          <cell r="AT229" t="str">
            <v>ALI_16_SEG_9_</v>
          </cell>
          <cell r="AU229">
            <v>1</v>
          </cell>
          <cell r="AV229" t="str">
            <v>No Seleccionada</v>
          </cell>
        </row>
        <row r="230">
          <cell r="A230" t="b">
            <v>0</v>
          </cell>
          <cell r="B230" t="str">
            <v>5to_Evento_973_V2_AAA_17512920.xlsm</v>
          </cell>
          <cell r="C230">
            <v>16</v>
          </cell>
          <cell r="D230">
            <v>2087</v>
          </cell>
          <cell r="E230" t="str">
            <v>AAA Alimentando A Bogotá 2020 UT</v>
          </cell>
          <cell r="F230">
            <v>412</v>
          </cell>
          <cell r="G230" t="str">
            <v>POSTRES</v>
          </cell>
          <cell r="H230" t="str">
            <v>16 : Chocolatina.</v>
          </cell>
          <cell r="I230">
            <v>10</v>
          </cell>
          <cell r="J230" t="str">
            <v>Sitio 1 : CARRERA 127#22G-18 INT 4 - Sitio 2 : SIBERIA KM 7.5 CELTA, LOTE 159 - Sitio 3 : CARRERA 68B #10A-18 - Sitio 4 : CALLE 24F#101B-15 - Sitio 5 : CARRERA 65B#10A-87 - Sitio 6 : AUTO MEDE KM 1,5 P INDUS FLORIDA BOD 23 - Sitio 7 : CARRERA 71 A BIS # 63D-38 -</v>
          </cell>
          <cell r="K230">
            <v>44835</v>
          </cell>
          <cell r="L230">
            <v>9957</v>
          </cell>
          <cell r="M230">
            <v>12093</v>
          </cell>
          <cell r="N230">
            <v>5609</v>
          </cell>
          <cell r="O230">
            <v>433</v>
          </cell>
          <cell r="P230">
            <v>416</v>
          </cell>
          <cell r="R230">
            <v>416</v>
          </cell>
          <cell r="S230">
            <v>416</v>
          </cell>
          <cell r="U230">
            <v>416</v>
          </cell>
          <cell r="V230">
            <v>416</v>
          </cell>
          <cell r="X230">
            <v>416</v>
          </cell>
          <cell r="Y230">
            <v>416</v>
          </cell>
          <cell r="AA230">
            <v>416</v>
          </cell>
          <cell r="AB230">
            <v>11686272</v>
          </cell>
          <cell r="AC230" t="str">
            <v>Registro Valido</v>
          </cell>
          <cell r="AD230">
            <v>416</v>
          </cell>
          <cell r="AE230">
            <v>416</v>
          </cell>
          <cell r="AF230">
            <v>416</v>
          </cell>
          <cell r="AG230">
            <v>416</v>
          </cell>
          <cell r="AH230">
            <v>416</v>
          </cell>
          <cell r="AI230">
            <v>416</v>
          </cell>
          <cell r="AJ230">
            <v>416</v>
          </cell>
          <cell r="AK230">
            <v>416</v>
          </cell>
          <cell r="AM230" t="str">
            <v>ALI_16_SEG_10</v>
          </cell>
          <cell r="AN230" t="str">
            <v>ALI_16_SEG_10_VAL_11686272</v>
          </cell>
          <cell r="AO230">
            <v>3</v>
          </cell>
          <cell r="AP230">
            <v>9349017.5999999996</v>
          </cell>
          <cell r="AQ230" t="b">
            <v>0</v>
          </cell>
          <cell r="AR230" t="str">
            <v/>
          </cell>
          <cell r="AS230" t="str">
            <v/>
          </cell>
          <cell r="AT230" t="str">
            <v>ALI_16_SEG_10_</v>
          </cell>
          <cell r="AU230">
            <v>1</v>
          </cell>
          <cell r="AV230" t="str">
            <v>No Seleccionada</v>
          </cell>
        </row>
        <row r="231">
          <cell r="A231" t="b">
            <v>0</v>
          </cell>
          <cell r="B231" t="str">
            <v>5to_Evento_973_V2_AAA_17512920.xlsm</v>
          </cell>
          <cell r="C231">
            <v>16</v>
          </cell>
          <cell r="D231">
            <v>2087</v>
          </cell>
          <cell r="E231" t="str">
            <v>AAA Alimentando A Bogotá 2020 UT</v>
          </cell>
          <cell r="F231">
            <v>413</v>
          </cell>
          <cell r="G231" t="str">
            <v>POSTRES</v>
          </cell>
          <cell r="H231" t="str">
            <v>16 : Chocolatina.</v>
          </cell>
          <cell r="I231">
            <v>11</v>
          </cell>
          <cell r="J231" t="str">
            <v>Sitio 1 : CARRERA 127#22G-18 INT 4 - Sitio 2 : SIBERIA KM 7.5 CELTA, LOTE 159 - Sitio 3 : CARRERA 68B #10A-18 - Sitio 4 : CALLE 24F#101B-15 - Sitio 5 : CARRERA 65B#10A-87 - Sitio 6 : AUTO MEDE KM 1,5 P INDUS FLORIDA BOD 23 - Sitio 7 : CARRERA 71 A BIS # 63D-38 -</v>
          </cell>
          <cell r="K231">
            <v>44835</v>
          </cell>
          <cell r="L231">
            <v>9807</v>
          </cell>
          <cell r="M231">
            <v>11909</v>
          </cell>
          <cell r="N231">
            <v>5524</v>
          </cell>
          <cell r="O231">
            <v>425</v>
          </cell>
          <cell r="P231">
            <v>416</v>
          </cell>
          <cell r="R231">
            <v>416</v>
          </cell>
          <cell r="S231">
            <v>416</v>
          </cell>
          <cell r="U231">
            <v>416</v>
          </cell>
          <cell r="V231">
            <v>416</v>
          </cell>
          <cell r="X231">
            <v>416</v>
          </cell>
          <cell r="Y231">
            <v>416</v>
          </cell>
          <cell r="AA231">
            <v>416</v>
          </cell>
          <cell r="AB231">
            <v>11508640</v>
          </cell>
          <cell r="AC231" t="str">
            <v>Registro Valido</v>
          </cell>
          <cell r="AD231">
            <v>416</v>
          </cell>
          <cell r="AE231">
            <v>416</v>
          </cell>
          <cell r="AF231">
            <v>416</v>
          </cell>
          <cell r="AG231">
            <v>416</v>
          </cell>
          <cell r="AH231">
            <v>416</v>
          </cell>
          <cell r="AI231">
            <v>416</v>
          </cell>
          <cell r="AJ231">
            <v>416</v>
          </cell>
          <cell r="AK231">
            <v>416</v>
          </cell>
          <cell r="AM231" t="str">
            <v>ALI_16_SEG_11</v>
          </cell>
          <cell r="AN231" t="str">
            <v>ALI_16_SEG_11_VAL_11508640</v>
          </cell>
          <cell r="AO231">
            <v>3</v>
          </cell>
          <cell r="AP231">
            <v>9206912</v>
          </cell>
          <cell r="AQ231" t="b">
            <v>0</v>
          </cell>
          <cell r="AR231" t="str">
            <v/>
          </cell>
          <cell r="AS231" t="str">
            <v/>
          </cell>
          <cell r="AT231" t="str">
            <v>ALI_16_SEG_11_</v>
          </cell>
          <cell r="AU231">
            <v>1</v>
          </cell>
          <cell r="AV231" t="str">
            <v>No Seleccionada</v>
          </cell>
        </row>
        <row r="232">
          <cell r="A232" t="b">
            <v>0</v>
          </cell>
          <cell r="B232" t="str">
            <v>5to_Evento_973_V2_AAA_17512920.xlsm</v>
          </cell>
          <cell r="C232">
            <v>16</v>
          </cell>
          <cell r="D232">
            <v>2087</v>
          </cell>
          <cell r="E232" t="str">
            <v>AAA Alimentando A Bogotá 2020 UT</v>
          </cell>
          <cell r="F232">
            <v>414</v>
          </cell>
          <cell r="G232" t="str">
            <v>POSTRES</v>
          </cell>
          <cell r="H232" t="str">
            <v>16 : Chocolatina.</v>
          </cell>
          <cell r="I232">
            <v>12</v>
          </cell>
          <cell r="J232" t="str">
            <v>Sitio 1 : CARRERA 127#22G-18 INT 4 - Sitio 2 : SIBERIA KM 7.5 CELTA, LOTE 159 - Sitio 3 : CARRERA 68B #10A-18 - Sitio 4 : CALLE 24F#101B-15 - Sitio 5 : CARRERA 65B#10A-87 - Sitio 6 : AUTO MEDE KM 1,5 P INDUS FLORIDA BOD 23 - Sitio 7 : CARRERA 71 A BIS # 63D-38 -</v>
          </cell>
          <cell r="K232">
            <v>44835</v>
          </cell>
          <cell r="L232">
            <v>8901</v>
          </cell>
          <cell r="M232">
            <v>10808</v>
          </cell>
          <cell r="N232">
            <v>5014</v>
          </cell>
          <cell r="O232">
            <v>386</v>
          </cell>
          <cell r="P232">
            <v>416</v>
          </cell>
          <cell r="R232">
            <v>416</v>
          </cell>
          <cell r="S232">
            <v>416</v>
          </cell>
          <cell r="U232">
            <v>416</v>
          </cell>
          <cell r="V232">
            <v>416</v>
          </cell>
          <cell r="X232">
            <v>416</v>
          </cell>
          <cell r="Y232">
            <v>416</v>
          </cell>
          <cell r="AA232">
            <v>416</v>
          </cell>
          <cell r="AB232">
            <v>10445344</v>
          </cell>
          <cell r="AC232" t="str">
            <v>Registro Valido</v>
          </cell>
          <cell r="AD232">
            <v>416</v>
          </cell>
          <cell r="AE232">
            <v>416</v>
          </cell>
          <cell r="AF232">
            <v>416</v>
          </cell>
          <cell r="AG232">
            <v>416</v>
          </cell>
          <cell r="AH232">
            <v>416</v>
          </cell>
          <cell r="AI232">
            <v>416</v>
          </cell>
          <cell r="AJ232">
            <v>416</v>
          </cell>
          <cell r="AK232">
            <v>416</v>
          </cell>
          <cell r="AM232" t="str">
            <v>ALI_16_SEG_12</v>
          </cell>
          <cell r="AN232" t="str">
            <v>ALI_16_SEG_12_VAL_10445344</v>
          </cell>
          <cell r="AO232">
            <v>3</v>
          </cell>
          <cell r="AP232">
            <v>8356275.2000000002</v>
          </cell>
          <cell r="AQ232" t="b">
            <v>0</v>
          </cell>
          <cell r="AR232" t="str">
            <v/>
          </cell>
          <cell r="AS232" t="str">
            <v/>
          </cell>
          <cell r="AT232" t="str">
            <v>ALI_16_SEG_12_</v>
          </cell>
          <cell r="AU232">
            <v>1</v>
          </cell>
          <cell r="AV232" t="str">
            <v>No Seleccionada</v>
          </cell>
        </row>
        <row r="233">
          <cell r="A233" t="b">
            <v>0</v>
          </cell>
          <cell r="B233" t="str">
            <v>5to_Evento_973_V2_AAA_17512920.xlsm</v>
          </cell>
          <cell r="C233">
            <v>16</v>
          </cell>
          <cell r="D233">
            <v>2087</v>
          </cell>
          <cell r="E233" t="str">
            <v>AAA Alimentando A Bogotá 2020 UT</v>
          </cell>
          <cell r="F233">
            <v>415</v>
          </cell>
          <cell r="G233" t="str">
            <v>POSTRES</v>
          </cell>
          <cell r="H233" t="str">
            <v>16 : Chocolatina.</v>
          </cell>
          <cell r="I233">
            <v>13</v>
          </cell>
          <cell r="J233" t="str">
            <v>Sitio 1 : CARRERA 127#22G-18 INT 4 - Sitio 2 : SIBERIA KM 7.5 CELTA, LOTE 159 - Sitio 3 : CARRERA 68B #10A-18 - Sitio 4 : CALLE 24F#101B-15 - Sitio 5 : CARRERA 65B#10A-87 - Sitio 6 : AUTO MEDE KM 1,5 P INDUS FLORIDA BOD 23 - Sitio 7 : CARRERA 71 A BIS # 63D-38 -</v>
          </cell>
          <cell r="K233">
            <v>44835</v>
          </cell>
          <cell r="L233">
            <v>9451</v>
          </cell>
          <cell r="M233">
            <v>11476</v>
          </cell>
          <cell r="N233">
            <v>5323</v>
          </cell>
          <cell r="O233">
            <v>410</v>
          </cell>
          <cell r="P233">
            <v>416</v>
          </cell>
          <cell r="R233">
            <v>416</v>
          </cell>
          <cell r="S233">
            <v>416</v>
          </cell>
          <cell r="U233">
            <v>416</v>
          </cell>
          <cell r="V233">
            <v>416</v>
          </cell>
          <cell r="X233">
            <v>416</v>
          </cell>
          <cell r="Y233">
            <v>416</v>
          </cell>
          <cell r="AA233">
            <v>416</v>
          </cell>
          <cell r="AB233">
            <v>11090560</v>
          </cell>
          <cell r="AC233" t="str">
            <v>Registro Valido</v>
          </cell>
          <cell r="AD233">
            <v>416</v>
          </cell>
          <cell r="AE233">
            <v>416</v>
          </cell>
          <cell r="AF233">
            <v>416</v>
          </cell>
          <cell r="AG233">
            <v>416</v>
          </cell>
          <cell r="AH233">
            <v>416</v>
          </cell>
          <cell r="AI233">
            <v>416</v>
          </cell>
          <cell r="AJ233">
            <v>416</v>
          </cell>
          <cell r="AK233">
            <v>416</v>
          </cell>
          <cell r="AM233" t="str">
            <v>ALI_16_SEG_13</v>
          </cell>
          <cell r="AN233" t="str">
            <v>ALI_16_SEG_13_VAL_11090560</v>
          </cell>
          <cell r="AO233">
            <v>3</v>
          </cell>
          <cell r="AP233">
            <v>8872448</v>
          </cell>
          <cell r="AQ233" t="b">
            <v>0</v>
          </cell>
          <cell r="AR233" t="str">
            <v/>
          </cell>
          <cell r="AS233" t="str">
            <v/>
          </cell>
          <cell r="AT233" t="str">
            <v>ALI_16_SEG_13_</v>
          </cell>
          <cell r="AU233">
            <v>1</v>
          </cell>
          <cell r="AV233" t="str">
            <v>No Seleccionada</v>
          </cell>
        </row>
        <row r="234">
          <cell r="A234" t="b">
            <v>0</v>
          </cell>
          <cell r="B234" t="str">
            <v>5to_Evento_973_V2_AAA_17512920.xlsm</v>
          </cell>
          <cell r="C234">
            <v>16</v>
          </cell>
          <cell r="D234">
            <v>2087</v>
          </cell>
          <cell r="E234" t="str">
            <v>AAA Alimentando A Bogotá 2020 UT</v>
          </cell>
          <cell r="F234">
            <v>416</v>
          </cell>
          <cell r="G234" t="str">
            <v>POSTRES</v>
          </cell>
          <cell r="H234" t="str">
            <v>16 : Chocolatina.</v>
          </cell>
          <cell r="I234">
            <v>14</v>
          </cell>
          <cell r="J234" t="str">
            <v>Sitio 1 : CARRERA 127#22G-18 INT 4 - Sitio 2 : SIBERIA KM 7.5 CELTA, LOTE 159 - Sitio 3 : CARRERA 68B #10A-18 - Sitio 4 : CALLE 24F#101B-15 - Sitio 5 : CARRERA 65B#10A-87 - Sitio 6 : AUTO MEDE KM 1,5 P INDUS FLORIDA BOD 23 - Sitio 7 : CARRERA 71 A BIS # 63D-38 -</v>
          </cell>
          <cell r="K234">
            <v>44835</v>
          </cell>
          <cell r="L234">
            <v>9364</v>
          </cell>
          <cell r="M234">
            <v>11371</v>
          </cell>
          <cell r="N234">
            <v>5274</v>
          </cell>
          <cell r="O234">
            <v>408</v>
          </cell>
          <cell r="P234">
            <v>416</v>
          </cell>
          <cell r="R234">
            <v>416</v>
          </cell>
          <cell r="S234">
            <v>416</v>
          </cell>
          <cell r="U234">
            <v>416</v>
          </cell>
          <cell r="V234">
            <v>416</v>
          </cell>
          <cell r="X234">
            <v>416</v>
          </cell>
          <cell r="Y234">
            <v>416</v>
          </cell>
          <cell r="AA234">
            <v>416</v>
          </cell>
          <cell r="AB234">
            <v>10989472</v>
          </cell>
          <cell r="AC234" t="str">
            <v>Registro Valido</v>
          </cell>
          <cell r="AD234">
            <v>416</v>
          </cell>
          <cell r="AE234">
            <v>416</v>
          </cell>
          <cell r="AF234">
            <v>416</v>
          </cell>
          <cell r="AG234">
            <v>416</v>
          </cell>
          <cell r="AH234">
            <v>416</v>
          </cell>
          <cell r="AI234">
            <v>416</v>
          </cell>
          <cell r="AJ234">
            <v>416</v>
          </cell>
          <cell r="AK234">
            <v>416</v>
          </cell>
          <cell r="AM234" t="str">
            <v>ALI_16_SEG_14</v>
          </cell>
          <cell r="AN234" t="str">
            <v>ALI_16_SEG_14_VAL_10989472</v>
          </cell>
          <cell r="AO234">
            <v>3</v>
          </cell>
          <cell r="AP234">
            <v>8791577.5999999996</v>
          </cell>
          <cell r="AQ234" t="b">
            <v>0</v>
          </cell>
          <cell r="AR234" t="str">
            <v/>
          </cell>
          <cell r="AS234" t="str">
            <v/>
          </cell>
          <cell r="AT234" t="str">
            <v>ALI_16_SEG_14_</v>
          </cell>
          <cell r="AU234">
            <v>1</v>
          </cell>
          <cell r="AV234" t="str">
            <v>No Seleccionada</v>
          </cell>
        </row>
        <row r="235">
          <cell r="A235" t="b">
            <v>0</v>
          </cell>
          <cell r="B235" t="str">
            <v>5to_Evento_973_V2_AAA_17512920.xlsm</v>
          </cell>
          <cell r="C235">
            <v>16</v>
          </cell>
          <cell r="D235">
            <v>2087</v>
          </cell>
          <cell r="E235" t="str">
            <v>AAA Alimentando A Bogotá 2020 UT</v>
          </cell>
          <cell r="F235">
            <v>417</v>
          </cell>
          <cell r="G235" t="str">
            <v>POSTRES</v>
          </cell>
          <cell r="H235" t="str">
            <v>16 : Chocolatina.</v>
          </cell>
          <cell r="I235">
            <v>15</v>
          </cell>
          <cell r="J235" t="str">
            <v>Sitio 1 : CARRERA 127#22G-18 INT 4 - Sitio 2 : SIBERIA KM 7.5 CELTA, LOTE 159 - Sitio 3 : CARRERA 68B #10A-18 - Sitio 4 : CALLE 24F#101B-15 - Sitio 5 : CARRERA 65B#10A-87 - Sitio 6 : AUTO MEDE KM 1,5 P INDUS FLORIDA BOD 23 - Sitio 7 : CARRERA 71 A BIS # 63D-38 -</v>
          </cell>
          <cell r="K235">
            <v>44835</v>
          </cell>
          <cell r="L235">
            <v>8852</v>
          </cell>
          <cell r="M235">
            <v>10749</v>
          </cell>
          <cell r="N235">
            <v>4983</v>
          </cell>
          <cell r="O235">
            <v>385</v>
          </cell>
          <cell r="P235">
            <v>416</v>
          </cell>
          <cell r="R235">
            <v>416</v>
          </cell>
          <cell r="S235">
            <v>416</v>
          </cell>
          <cell r="U235">
            <v>416</v>
          </cell>
          <cell r="V235">
            <v>416</v>
          </cell>
          <cell r="X235">
            <v>416</v>
          </cell>
          <cell r="Y235">
            <v>416</v>
          </cell>
          <cell r="AA235">
            <v>416</v>
          </cell>
          <cell r="AB235">
            <v>10387104</v>
          </cell>
          <cell r="AC235" t="str">
            <v>Registro Valido</v>
          </cell>
          <cell r="AD235">
            <v>416</v>
          </cell>
          <cell r="AE235">
            <v>416</v>
          </cell>
          <cell r="AF235">
            <v>416</v>
          </cell>
          <cell r="AG235">
            <v>416</v>
          </cell>
          <cell r="AH235">
            <v>416</v>
          </cell>
          <cell r="AI235">
            <v>416</v>
          </cell>
          <cell r="AJ235">
            <v>416</v>
          </cell>
          <cell r="AK235">
            <v>416</v>
          </cell>
          <cell r="AM235" t="str">
            <v>ALI_16_SEG_15</v>
          </cell>
          <cell r="AN235" t="str">
            <v>ALI_16_SEG_15_VAL_10387104</v>
          </cell>
          <cell r="AO235">
            <v>3</v>
          </cell>
          <cell r="AP235">
            <v>8309683.2000000011</v>
          </cell>
          <cell r="AQ235" t="b">
            <v>0</v>
          </cell>
          <cell r="AR235" t="str">
            <v/>
          </cell>
          <cell r="AS235" t="str">
            <v/>
          </cell>
          <cell r="AT235" t="str">
            <v>ALI_16_SEG_15_</v>
          </cell>
          <cell r="AU235">
            <v>1</v>
          </cell>
          <cell r="AV235" t="str">
            <v>No Seleccionada</v>
          </cell>
        </row>
        <row r="236">
          <cell r="A236" t="b">
            <v>0</v>
          </cell>
          <cell r="B236" t="str">
            <v>5to_Evento_973_V2_AAA_17512920.xlsm</v>
          </cell>
          <cell r="C236">
            <v>73</v>
          </cell>
          <cell r="D236">
            <v>2087</v>
          </cell>
          <cell r="E236" t="str">
            <v>AAA Alimentando A Bogotá 2020 UT</v>
          </cell>
          <cell r="F236">
            <v>427</v>
          </cell>
          <cell r="G236" t="str">
            <v>BEBIDAS LÁCTEAS</v>
          </cell>
          <cell r="H236" t="str">
            <v>73 : Kumis Con Cereal (Hojuela de Maíz azucarada). Yogurt 150 cm3; Cereal 30 g.</v>
          </cell>
          <cell r="I236">
            <v>11</v>
          </cell>
          <cell r="J236" t="str">
            <v>Sitio 1 : CARRERA 127#22G-18 INT 4 - Sitio 2 : SIBERIA KM 7.5 CELTA, LOTE 159 - Sitio 3 : CARRERA 68B #10A-18 - Sitio 4 : CALLE 24F#101B-15 - Sitio 5 : CARRERA 65B#10A-87 - Sitio 6 : AUTO MEDE KM 1,5 P INDUS FLORIDA BOD 23 - Sitio 7 : CARRERA 71 A BIS # 63D-38 -</v>
          </cell>
          <cell r="K236">
            <v>44835</v>
          </cell>
          <cell r="L236">
            <v>529</v>
          </cell>
          <cell r="M236">
            <v>723</v>
          </cell>
          <cell r="N236">
            <v>1075</v>
          </cell>
          <cell r="O236">
            <v>0</v>
          </cell>
          <cell r="P236">
            <v>2247</v>
          </cell>
          <cell r="Q236">
            <v>0.08</v>
          </cell>
          <cell r="R236">
            <v>2067.2399999999998</v>
          </cell>
          <cell r="S236">
            <v>2247</v>
          </cell>
          <cell r="T236">
            <v>0.08</v>
          </cell>
          <cell r="U236">
            <v>2067.2399999999998</v>
          </cell>
          <cell r="V236">
            <v>2247</v>
          </cell>
          <cell r="W236">
            <v>0.08</v>
          </cell>
          <cell r="X236">
            <v>2067.2399999999998</v>
          </cell>
          <cell r="Y236">
            <v>0</v>
          </cell>
          <cell r="AA236">
            <v>0</v>
          </cell>
          <cell r="AB236">
            <v>4810467.4799999986</v>
          </cell>
          <cell r="AC236" t="str">
            <v>Registro Valido</v>
          </cell>
          <cell r="AD236">
            <v>2247</v>
          </cell>
          <cell r="AE236">
            <v>2247</v>
          </cell>
          <cell r="AF236">
            <v>2247</v>
          </cell>
          <cell r="AG236">
            <v>0</v>
          </cell>
          <cell r="AH236">
            <v>2247</v>
          </cell>
          <cell r="AI236">
            <v>2247</v>
          </cell>
          <cell r="AJ236">
            <v>2247</v>
          </cell>
          <cell r="AK236">
            <v>0</v>
          </cell>
          <cell r="AM236" t="str">
            <v>ALI_73_SEG_11</v>
          </cell>
          <cell r="AN236" t="str">
            <v>ALI_73_SEG_11_VAL_4810467.48</v>
          </cell>
          <cell r="AO236">
            <v>4</v>
          </cell>
          <cell r="AP236">
            <v>4183015.2</v>
          </cell>
          <cell r="AQ236" t="b">
            <v>0</v>
          </cell>
          <cell r="AR236" t="str">
            <v/>
          </cell>
          <cell r="AS236" t="str">
            <v/>
          </cell>
          <cell r="AT236" t="str">
            <v>ALI_73_SEG_11_</v>
          </cell>
          <cell r="AU236">
            <v>1</v>
          </cell>
          <cell r="AV236" t="str">
            <v>No Seleccionada</v>
          </cell>
        </row>
        <row r="237">
          <cell r="A237" t="str">
            <v>ALI_73_SEG_12</v>
          </cell>
          <cell r="B237" t="str">
            <v>5to_Evento_973_V2_AAA_17512920.xlsm</v>
          </cell>
          <cell r="C237">
            <v>73</v>
          </cell>
          <cell r="D237">
            <v>2087</v>
          </cell>
          <cell r="E237" t="str">
            <v>AAA Alimentando A Bogotá 2020 UT</v>
          </cell>
          <cell r="F237">
            <v>428</v>
          </cell>
          <cell r="G237" t="str">
            <v>BEBIDAS LÁCTEAS</v>
          </cell>
          <cell r="H237" t="str">
            <v>73 : Kumis Con Cereal (Hojuela de Maíz azucarada). Yogurt 150 cm3; Cereal 30 g.</v>
          </cell>
          <cell r="I237">
            <v>12</v>
          </cell>
          <cell r="J237" t="str">
            <v>Sitio 1 : CARRERA 127#22G-18 INT 4 - Sitio 2 : SIBERIA KM 7.5 CELTA, LOTE 159 - Sitio 3 : CARRERA 68B #10A-18 - Sitio 4 : CALLE 24F#101B-15 - Sitio 5 : CARRERA 65B#10A-87 - Sitio 6 : AUTO MEDE KM 1,5 P INDUS FLORIDA BOD 23 - Sitio 7 : CARRERA 71 A BIS # 63D-38 -</v>
          </cell>
          <cell r="K237">
            <v>44835</v>
          </cell>
          <cell r="L237">
            <v>480</v>
          </cell>
          <cell r="M237">
            <v>656</v>
          </cell>
          <cell r="N237">
            <v>975</v>
          </cell>
          <cell r="O237">
            <v>0</v>
          </cell>
          <cell r="P237">
            <v>2247</v>
          </cell>
          <cell r="Q237">
            <v>0.08</v>
          </cell>
          <cell r="R237">
            <v>2067.2399999999998</v>
          </cell>
          <cell r="S237">
            <v>2247</v>
          </cell>
          <cell r="T237">
            <v>0.08</v>
          </cell>
          <cell r="U237">
            <v>2067.2399999999998</v>
          </cell>
          <cell r="V237">
            <v>2247</v>
          </cell>
          <cell r="W237">
            <v>0.08</v>
          </cell>
          <cell r="X237">
            <v>2067.2399999999998</v>
          </cell>
          <cell r="Y237">
            <v>0</v>
          </cell>
          <cell r="AA237">
            <v>0</v>
          </cell>
          <cell r="AB237">
            <v>4363943.6399999997</v>
          </cell>
          <cell r="AC237" t="str">
            <v>Registro Valido</v>
          </cell>
          <cell r="AD237">
            <v>2247</v>
          </cell>
          <cell r="AE237">
            <v>2247</v>
          </cell>
          <cell r="AF237">
            <v>2247</v>
          </cell>
          <cell r="AG237">
            <v>0</v>
          </cell>
          <cell r="AH237">
            <v>2247</v>
          </cell>
          <cell r="AI237">
            <v>2247</v>
          </cell>
          <cell r="AJ237">
            <v>2247</v>
          </cell>
          <cell r="AK237">
            <v>0</v>
          </cell>
          <cell r="AM237" t="str">
            <v>ALI_73_SEG_12</v>
          </cell>
          <cell r="AN237" t="str">
            <v>ALI_73_SEG_12_VAL_4363943.64</v>
          </cell>
          <cell r="AO237">
            <v>4</v>
          </cell>
          <cell r="AP237">
            <v>4363943.6399999997</v>
          </cell>
          <cell r="AQ237" t="b">
            <v>1</v>
          </cell>
          <cell r="AR237" t="str">
            <v/>
          </cell>
          <cell r="AS237" t="str">
            <v>X</v>
          </cell>
          <cell r="AT237" t="str">
            <v>ALI_73_SEG_12_X</v>
          </cell>
          <cell r="AU237">
            <v>1</v>
          </cell>
          <cell r="AV237" t="str">
            <v>Cotizacion Seleccionada</v>
          </cell>
        </row>
        <row r="238">
          <cell r="A238" t="str">
            <v>ALI_73_SEG_13</v>
          </cell>
          <cell r="B238" t="str">
            <v>5to_Evento_973_V2_AAA_17512920.xlsm</v>
          </cell>
          <cell r="C238">
            <v>73</v>
          </cell>
          <cell r="D238">
            <v>2087</v>
          </cell>
          <cell r="E238" t="str">
            <v>AAA Alimentando A Bogotá 2020 UT</v>
          </cell>
          <cell r="F238">
            <v>429</v>
          </cell>
          <cell r="G238" t="str">
            <v>BEBIDAS LÁCTEAS</v>
          </cell>
          <cell r="H238" t="str">
            <v>73 : Kumis Con Cereal (Hojuela de Maíz azucarada). Yogurt 150 cm3; Cereal 30 g.</v>
          </cell>
          <cell r="I238">
            <v>13</v>
          </cell>
          <cell r="J238" t="str">
            <v>Sitio 1 : CARRERA 127#22G-18 INT 4 - Sitio 2 : SIBERIA KM 7.5 CELTA, LOTE 159 - Sitio 3 : CARRERA 68B #10A-18 - Sitio 4 : CALLE 24F#101B-15 - Sitio 5 : CARRERA 65B#10A-87 - Sitio 6 : AUTO MEDE KM 1,5 P INDUS FLORIDA BOD 23 - Sitio 7 : CARRERA 71 A BIS # 63D-38 -</v>
          </cell>
          <cell r="K238">
            <v>44835</v>
          </cell>
          <cell r="L238">
            <v>509</v>
          </cell>
          <cell r="M238">
            <v>697</v>
          </cell>
          <cell r="N238">
            <v>1036</v>
          </cell>
          <cell r="O238">
            <v>0</v>
          </cell>
          <cell r="P238">
            <v>2247</v>
          </cell>
          <cell r="Q238">
            <v>0.08</v>
          </cell>
          <cell r="R238">
            <v>2067.2399999999998</v>
          </cell>
          <cell r="S238">
            <v>2247</v>
          </cell>
          <cell r="T238">
            <v>0.08</v>
          </cell>
          <cell r="U238">
            <v>2067.2399999999998</v>
          </cell>
          <cell r="V238">
            <v>2247</v>
          </cell>
          <cell r="W238">
            <v>0.08</v>
          </cell>
          <cell r="X238">
            <v>2067.2399999999998</v>
          </cell>
          <cell r="Y238">
            <v>0</v>
          </cell>
          <cell r="AA238">
            <v>0</v>
          </cell>
          <cell r="AB238">
            <v>4634752.0799999991</v>
          </cell>
          <cell r="AC238" t="str">
            <v>Registro Valido</v>
          </cell>
          <cell r="AD238">
            <v>2247</v>
          </cell>
          <cell r="AE238">
            <v>2247</v>
          </cell>
          <cell r="AF238">
            <v>2247</v>
          </cell>
          <cell r="AG238">
            <v>0</v>
          </cell>
          <cell r="AH238">
            <v>2247</v>
          </cell>
          <cell r="AI238">
            <v>2247</v>
          </cell>
          <cell r="AJ238">
            <v>2247</v>
          </cell>
          <cell r="AK238">
            <v>0</v>
          </cell>
          <cell r="AM238" t="str">
            <v>ALI_73_SEG_13</v>
          </cell>
          <cell r="AN238" t="str">
            <v>ALI_73_SEG_13_VAL_4634752.08</v>
          </cell>
          <cell r="AO238">
            <v>4</v>
          </cell>
          <cell r="AP238">
            <v>4634752.0799999991</v>
          </cell>
          <cell r="AQ238" t="b">
            <v>1</v>
          </cell>
          <cell r="AR238" t="str">
            <v/>
          </cell>
          <cell r="AS238" t="str">
            <v>X</v>
          </cell>
          <cell r="AT238" t="str">
            <v>ALI_73_SEG_13_X</v>
          </cell>
          <cell r="AU238">
            <v>1</v>
          </cell>
          <cell r="AV238" t="str">
            <v>Cotizacion Seleccionada</v>
          </cell>
        </row>
        <row r="239">
          <cell r="A239" t="str">
            <v>ALI_73_SEG_14</v>
          </cell>
          <cell r="B239" t="str">
            <v>5to_Evento_973_V2_AAA_17512920.xlsm</v>
          </cell>
          <cell r="C239">
            <v>73</v>
          </cell>
          <cell r="D239">
            <v>2087</v>
          </cell>
          <cell r="E239" t="str">
            <v>AAA Alimentando A Bogotá 2020 UT</v>
          </cell>
          <cell r="F239">
            <v>430</v>
          </cell>
          <cell r="G239" t="str">
            <v>BEBIDAS LÁCTEAS</v>
          </cell>
          <cell r="H239" t="str">
            <v>73 : Kumis Con Cereal (Hojuela de Maíz azucarada). Yogurt 150 cm3; Cereal 30 g.</v>
          </cell>
          <cell r="I239">
            <v>14</v>
          </cell>
          <cell r="J239" t="str">
            <v>Sitio 1 : CARRERA 127#22G-18 INT 4 - Sitio 2 : SIBERIA KM 7.5 CELTA, LOTE 159 - Sitio 3 : CARRERA 68B #10A-18 - Sitio 4 : CALLE 24F#101B-15 - Sitio 5 : CARRERA 65B#10A-87 - Sitio 6 : AUTO MEDE KM 1,5 P INDUS FLORIDA BOD 23 - Sitio 7 : CARRERA 71 A BIS # 63D-38 -</v>
          </cell>
          <cell r="K239">
            <v>44835</v>
          </cell>
          <cell r="L239">
            <v>505</v>
          </cell>
          <cell r="M239">
            <v>690</v>
          </cell>
          <cell r="N239">
            <v>1026</v>
          </cell>
          <cell r="O239">
            <v>0</v>
          </cell>
          <cell r="P239">
            <v>2247</v>
          </cell>
          <cell r="Q239">
            <v>0.08</v>
          </cell>
          <cell r="R239">
            <v>2067.2399999999998</v>
          </cell>
          <cell r="S239">
            <v>2247</v>
          </cell>
          <cell r="T239">
            <v>0.08</v>
          </cell>
          <cell r="U239">
            <v>2067.2399999999998</v>
          </cell>
          <cell r="V239">
            <v>2247</v>
          </cell>
          <cell r="W239">
            <v>0.08</v>
          </cell>
          <cell r="X239">
            <v>2067.2399999999998</v>
          </cell>
          <cell r="Y239">
            <v>0</v>
          </cell>
          <cell r="AA239">
            <v>0</v>
          </cell>
          <cell r="AB239">
            <v>4591340.0399999991</v>
          </cell>
          <cell r="AC239" t="str">
            <v>Registro Valido</v>
          </cell>
          <cell r="AD239">
            <v>2247</v>
          </cell>
          <cell r="AE239">
            <v>2247</v>
          </cell>
          <cell r="AF239">
            <v>2247</v>
          </cell>
          <cell r="AG239">
            <v>0</v>
          </cell>
          <cell r="AH239">
            <v>2247</v>
          </cell>
          <cell r="AI239">
            <v>2247</v>
          </cell>
          <cell r="AJ239">
            <v>2247</v>
          </cell>
          <cell r="AK239">
            <v>0</v>
          </cell>
          <cell r="AM239" t="str">
            <v>ALI_73_SEG_14</v>
          </cell>
          <cell r="AN239" t="str">
            <v>ALI_73_SEG_14_VAL_4591340.04</v>
          </cell>
          <cell r="AO239">
            <v>4</v>
          </cell>
          <cell r="AP239">
            <v>4591340.0399999991</v>
          </cell>
          <cell r="AQ239" t="b">
            <v>1</v>
          </cell>
          <cell r="AR239" t="str">
            <v/>
          </cell>
          <cell r="AS239" t="str">
            <v>X</v>
          </cell>
          <cell r="AT239" t="str">
            <v>ALI_73_SEG_14_X</v>
          </cell>
          <cell r="AU239">
            <v>1</v>
          </cell>
          <cell r="AV239" t="str">
            <v>Cotizacion Seleccionada</v>
          </cell>
        </row>
        <row r="240">
          <cell r="A240" t="str">
            <v>ALI_73_SEG_15</v>
          </cell>
          <cell r="B240" t="str">
            <v>5to_Evento_973_V2_AAA_17512920.xlsm</v>
          </cell>
          <cell r="C240">
            <v>73</v>
          </cell>
          <cell r="D240">
            <v>2087</v>
          </cell>
          <cell r="E240" t="str">
            <v>AAA Alimentando A Bogotá 2020 UT</v>
          </cell>
          <cell r="F240">
            <v>431</v>
          </cell>
          <cell r="G240" t="str">
            <v>BEBIDAS LÁCTEAS</v>
          </cell>
          <cell r="H240" t="str">
            <v>73 : Kumis Con Cereal (Hojuela de Maíz azucarada). Yogurt 150 cm3; Cereal 30 g.</v>
          </cell>
          <cell r="I240">
            <v>15</v>
          </cell>
          <cell r="J240" t="str">
            <v>Sitio 1 : CARRERA 127#22G-18 INT 4 - Sitio 2 : SIBERIA KM 7.5 CELTA, LOTE 159 - Sitio 3 : CARRERA 68B #10A-18 - Sitio 4 : CALLE 24F#101B-15 - Sitio 5 : CARRERA 65B#10A-87 - Sitio 6 : AUTO MEDE KM 1,5 P INDUS FLORIDA BOD 23 - Sitio 7 : CARRERA 71 A BIS # 63D-38 -</v>
          </cell>
          <cell r="K240">
            <v>44835</v>
          </cell>
          <cell r="L240">
            <v>477</v>
          </cell>
          <cell r="M240">
            <v>652</v>
          </cell>
          <cell r="N240">
            <v>970</v>
          </cell>
          <cell r="O240">
            <v>0</v>
          </cell>
          <cell r="P240">
            <v>2247</v>
          </cell>
          <cell r="Q240">
            <v>0.08</v>
          </cell>
          <cell r="R240">
            <v>2067.2399999999998</v>
          </cell>
          <cell r="S240">
            <v>2247</v>
          </cell>
          <cell r="T240">
            <v>0.08</v>
          </cell>
          <cell r="U240">
            <v>2067.2399999999998</v>
          </cell>
          <cell r="V240">
            <v>2247</v>
          </cell>
          <cell r="W240">
            <v>0.08</v>
          </cell>
          <cell r="X240">
            <v>2067.2399999999998</v>
          </cell>
          <cell r="Y240">
            <v>0</v>
          </cell>
          <cell r="AA240">
            <v>0</v>
          </cell>
          <cell r="AB240">
            <v>4339136.76</v>
          </cell>
          <cell r="AC240" t="str">
            <v>Registro Valido</v>
          </cell>
          <cell r="AD240">
            <v>2247</v>
          </cell>
          <cell r="AE240">
            <v>2247</v>
          </cell>
          <cell r="AF240">
            <v>2247</v>
          </cell>
          <cell r="AG240">
            <v>0</v>
          </cell>
          <cell r="AH240">
            <v>2247</v>
          </cell>
          <cell r="AI240">
            <v>2247</v>
          </cell>
          <cell r="AJ240">
            <v>2247</v>
          </cell>
          <cell r="AK240">
            <v>0</v>
          </cell>
          <cell r="AM240" t="str">
            <v>ALI_73_SEG_15</v>
          </cell>
          <cell r="AN240" t="str">
            <v>ALI_73_SEG_15_VAL_4339136.76</v>
          </cell>
          <cell r="AO240">
            <v>4</v>
          </cell>
          <cell r="AP240">
            <v>4339136.76</v>
          </cell>
          <cell r="AQ240" t="b">
            <v>1</v>
          </cell>
          <cell r="AR240" t="str">
            <v/>
          </cell>
          <cell r="AS240" t="str">
            <v>X</v>
          </cell>
          <cell r="AT240" t="str">
            <v>ALI_73_SEG_15_X</v>
          </cell>
          <cell r="AU240">
            <v>1</v>
          </cell>
          <cell r="AV240" t="str">
            <v>Cotizacion Seleccionada</v>
          </cell>
        </row>
        <row r="241">
          <cell r="A241" t="str">
            <v>ALI_39_SEG_1</v>
          </cell>
          <cell r="B241" t="str">
            <v>5to_Evento_973_V2_AAA_17512920.xlsm</v>
          </cell>
          <cell r="C241">
            <v>39</v>
          </cell>
          <cell r="D241">
            <v>2087</v>
          </cell>
          <cell r="E241" t="str">
            <v>AAA Alimentando A Bogotá 2020 UT</v>
          </cell>
          <cell r="F241">
            <v>462</v>
          </cell>
          <cell r="G241" t="str">
            <v>BEBIDAS LÁCTEAS</v>
          </cell>
          <cell r="H241" t="str">
            <v>39 : Leche Entera de vaca ultra alta temperatura UAT (UHT).</v>
          </cell>
          <cell r="I241">
            <v>1</v>
          </cell>
          <cell r="J241" t="str">
            <v>Sitio 1 : CARRERA 127#22G-18 INT 4 - Sitio 2 : SIBERIA KM 7.5 CELTA, LOTE 159 - Sitio 3 : CARRERA 68B #10A-18 - Sitio 4 : CALLE 24F#101B-15 - Sitio 5 : CARRERA 65B#10A-87 - Sitio 6 : AUTO MEDE KM 1,5 P INDUS FLORIDA BOD 23 - Sitio 7 : CARRERA 71 A BIS # 63D-38 -</v>
          </cell>
          <cell r="K241">
            <v>44835</v>
          </cell>
          <cell r="L241">
            <v>15220</v>
          </cell>
          <cell r="M241">
            <v>17655</v>
          </cell>
          <cell r="N241">
            <v>12113</v>
          </cell>
          <cell r="O241">
            <v>678</v>
          </cell>
          <cell r="P241">
            <v>772</v>
          </cell>
          <cell r="R241">
            <v>772</v>
          </cell>
          <cell r="S241">
            <v>772</v>
          </cell>
          <cell r="U241">
            <v>772</v>
          </cell>
          <cell r="V241">
            <v>772</v>
          </cell>
          <cell r="X241">
            <v>772</v>
          </cell>
          <cell r="Y241">
            <v>772</v>
          </cell>
          <cell r="AA241">
            <v>772</v>
          </cell>
          <cell r="AB241">
            <v>35254152</v>
          </cell>
          <cell r="AC241" t="str">
            <v>Registro Valido</v>
          </cell>
          <cell r="AD241">
            <v>772</v>
          </cell>
          <cell r="AE241">
            <v>772</v>
          </cell>
          <cell r="AF241">
            <v>772</v>
          </cell>
          <cell r="AG241">
            <v>772</v>
          </cell>
          <cell r="AH241">
            <v>772</v>
          </cell>
          <cell r="AI241">
            <v>772</v>
          </cell>
          <cell r="AJ241">
            <v>772</v>
          </cell>
          <cell r="AK241">
            <v>772</v>
          </cell>
          <cell r="AM241" t="str">
            <v>ALI_39_SEG_1</v>
          </cell>
          <cell r="AN241" t="str">
            <v>ALI_39_SEG_1_VAL_35254152</v>
          </cell>
          <cell r="AO241">
            <v>2</v>
          </cell>
          <cell r="AP241">
            <v>35254152</v>
          </cell>
          <cell r="AQ241" t="b">
            <v>1</v>
          </cell>
          <cell r="AR241" t="str">
            <v/>
          </cell>
          <cell r="AS241" t="str">
            <v>X</v>
          </cell>
          <cell r="AT241" t="str">
            <v>ALI_39_SEG_1_X</v>
          </cell>
          <cell r="AU241">
            <v>1</v>
          </cell>
          <cell r="AV241" t="str">
            <v>Cotizacion Seleccionada</v>
          </cell>
        </row>
        <row r="242">
          <cell r="A242" t="str">
            <v>ALI_39_SEG_2</v>
          </cell>
          <cell r="B242" t="str">
            <v>5to_Evento_973_V2_AAA_17512920.xlsm</v>
          </cell>
          <cell r="C242">
            <v>39</v>
          </cell>
          <cell r="D242">
            <v>2087</v>
          </cell>
          <cell r="E242" t="str">
            <v>AAA Alimentando A Bogotá 2020 UT</v>
          </cell>
          <cell r="F242">
            <v>463</v>
          </cell>
          <cell r="G242" t="str">
            <v>BEBIDAS LÁCTEAS</v>
          </cell>
          <cell r="H242" t="str">
            <v>39 : Leche Entera de vaca ultra alta temperatura UAT (UHT).</v>
          </cell>
          <cell r="I242">
            <v>2</v>
          </cell>
          <cell r="J242" t="str">
            <v>Sitio 1 : CARRERA 127#22G-18 INT 4 - Sitio 2 : SIBERIA KM 7.5 CELTA, LOTE 159 - Sitio 3 : CARRERA 68B #10A-18 - Sitio 4 : CALLE 24F#101B-15 - Sitio 5 : CARRERA 65B#10A-87 - Sitio 6 : AUTO MEDE KM 1,5 P INDUS FLORIDA BOD 23 - Sitio 7 : CARRERA 71 A BIS # 63D-38 -</v>
          </cell>
          <cell r="K242">
            <v>44835</v>
          </cell>
          <cell r="L242">
            <v>15568</v>
          </cell>
          <cell r="M242">
            <v>18053</v>
          </cell>
          <cell r="N242">
            <v>12383</v>
          </cell>
          <cell r="O242">
            <v>694</v>
          </cell>
          <cell r="P242">
            <v>772</v>
          </cell>
          <cell r="R242">
            <v>772</v>
          </cell>
          <cell r="S242">
            <v>772</v>
          </cell>
          <cell r="U242">
            <v>772</v>
          </cell>
          <cell r="V242">
            <v>772</v>
          </cell>
          <cell r="X242">
            <v>772</v>
          </cell>
          <cell r="Y242">
            <v>772</v>
          </cell>
          <cell r="AA242">
            <v>772</v>
          </cell>
          <cell r="AB242">
            <v>36050856</v>
          </cell>
          <cell r="AC242" t="str">
            <v>Registro Valido</v>
          </cell>
          <cell r="AD242">
            <v>772</v>
          </cell>
          <cell r="AE242">
            <v>772</v>
          </cell>
          <cell r="AF242">
            <v>772</v>
          </cell>
          <cell r="AG242">
            <v>772</v>
          </cell>
          <cell r="AH242">
            <v>772</v>
          </cell>
          <cell r="AI242">
            <v>772</v>
          </cell>
          <cell r="AJ242">
            <v>772</v>
          </cell>
          <cell r="AK242">
            <v>772</v>
          </cell>
          <cell r="AM242" t="str">
            <v>ALI_39_SEG_2</v>
          </cell>
          <cell r="AN242" t="str">
            <v>ALI_39_SEG_2_VAL_36050856</v>
          </cell>
          <cell r="AO242">
            <v>2</v>
          </cell>
          <cell r="AP242">
            <v>36050856</v>
          </cell>
          <cell r="AQ242" t="b">
            <v>1</v>
          </cell>
          <cell r="AR242" t="str">
            <v/>
          </cell>
          <cell r="AS242" t="str">
            <v>X</v>
          </cell>
          <cell r="AT242" t="str">
            <v>ALI_39_SEG_2_X</v>
          </cell>
          <cell r="AU242">
            <v>1</v>
          </cell>
          <cell r="AV242" t="str">
            <v>Cotizacion Seleccionada</v>
          </cell>
        </row>
        <row r="243">
          <cell r="A243" t="str">
            <v>ALI_39_SEG_3</v>
          </cell>
          <cell r="B243" t="str">
            <v>5to_Evento_973_V2_AAA_17512920.xlsm</v>
          </cell>
          <cell r="C243">
            <v>39</v>
          </cell>
          <cell r="D243">
            <v>2087</v>
          </cell>
          <cell r="E243" t="str">
            <v>AAA Alimentando A Bogotá 2020 UT</v>
          </cell>
          <cell r="F243">
            <v>464</v>
          </cell>
          <cell r="G243" t="str">
            <v>BEBIDAS LÁCTEAS</v>
          </cell>
          <cell r="H243" t="str">
            <v>39 : Leche Entera de vaca ultra alta temperatura UAT (UHT).</v>
          </cell>
          <cell r="I243">
            <v>3</v>
          </cell>
          <cell r="J243" t="str">
            <v>Sitio 1 : CARRERA 127#22G-18 INT 4 - Sitio 2 : SIBERIA KM 7.5 CELTA, LOTE 159 - Sitio 3 : CARRERA 68B #10A-18 - Sitio 4 : CALLE 24F#101B-15 - Sitio 5 : CARRERA 65B#10A-87 - Sitio 6 : AUTO MEDE KM 1,5 P INDUS FLORIDA BOD 23 - Sitio 7 : CARRERA 71 A BIS # 63D-38 -</v>
          </cell>
          <cell r="K243">
            <v>44835</v>
          </cell>
          <cell r="L243">
            <v>15472</v>
          </cell>
          <cell r="M243">
            <v>17945</v>
          </cell>
          <cell r="N243">
            <v>12311</v>
          </cell>
          <cell r="O243">
            <v>689</v>
          </cell>
          <cell r="P243">
            <v>772</v>
          </cell>
          <cell r="R243">
            <v>772</v>
          </cell>
          <cell r="S243">
            <v>772</v>
          </cell>
          <cell r="U243">
            <v>772</v>
          </cell>
          <cell r="V243">
            <v>772</v>
          </cell>
          <cell r="X243">
            <v>772</v>
          </cell>
          <cell r="Y243">
            <v>772</v>
          </cell>
          <cell r="AA243">
            <v>772</v>
          </cell>
          <cell r="AB243">
            <v>35833924</v>
          </cell>
          <cell r="AC243" t="str">
            <v>Registro Valido</v>
          </cell>
          <cell r="AD243">
            <v>772</v>
          </cell>
          <cell r="AE243">
            <v>772</v>
          </cell>
          <cell r="AF243">
            <v>772</v>
          </cell>
          <cell r="AG243">
            <v>772</v>
          </cell>
          <cell r="AH243">
            <v>772</v>
          </cell>
          <cell r="AI243">
            <v>772</v>
          </cell>
          <cell r="AJ243">
            <v>772</v>
          </cell>
          <cell r="AK243">
            <v>772</v>
          </cell>
          <cell r="AM243" t="str">
            <v>ALI_39_SEG_3</v>
          </cell>
          <cell r="AN243" t="str">
            <v>ALI_39_SEG_3_VAL_35833924</v>
          </cell>
          <cell r="AO243">
            <v>2</v>
          </cell>
          <cell r="AP243">
            <v>35833924</v>
          </cell>
          <cell r="AQ243" t="b">
            <v>1</v>
          </cell>
          <cell r="AR243" t="str">
            <v/>
          </cell>
          <cell r="AS243" t="str">
            <v>X</v>
          </cell>
          <cell r="AT243" t="str">
            <v>ALI_39_SEG_3_X</v>
          </cell>
          <cell r="AU243">
            <v>1</v>
          </cell>
          <cell r="AV243" t="str">
            <v>Cotizacion Seleccionada</v>
          </cell>
        </row>
        <row r="244">
          <cell r="A244" t="str">
            <v>ALI_39_SEG_4</v>
          </cell>
          <cell r="B244" t="str">
            <v>5to_Evento_973_V2_AAA_17512920.xlsm</v>
          </cell>
          <cell r="C244">
            <v>39</v>
          </cell>
          <cell r="D244">
            <v>2087</v>
          </cell>
          <cell r="E244" t="str">
            <v>AAA Alimentando A Bogotá 2020 UT</v>
          </cell>
          <cell r="F244">
            <v>465</v>
          </cell>
          <cell r="G244" t="str">
            <v>BEBIDAS LÁCTEAS</v>
          </cell>
          <cell r="H244" t="str">
            <v>39 : Leche Entera de vaca ultra alta temperatura UAT (UHT).</v>
          </cell>
          <cell r="I244">
            <v>4</v>
          </cell>
          <cell r="J244" t="str">
            <v>Sitio 1 : CARRERA 127#22G-18 INT 4 - Sitio 2 : SIBERIA KM 7.5 CELTA, LOTE 159 - Sitio 3 : CARRERA 68B #10A-18 - Sitio 4 : CALLE 24F#101B-15 - Sitio 5 : CARRERA 65B#10A-87 - Sitio 6 : AUTO MEDE KM 1,5 P INDUS FLORIDA BOD 23 - Sitio 7 : CARRERA 71 A BIS # 63D-38 -</v>
          </cell>
          <cell r="K244">
            <v>44835</v>
          </cell>
          <cell r="L244">
            <v>16484</v>
          </cell>
          <cell r="M244">
            <v>19119</v>
          </cell>
          <cell r="N244">
            <v>13118</v>
          </cell>
          <cell r="O244">
            <v>735</v>
          </cell>
          <cell r="P244">
            <v>772</v>
          </cell>
          <cell r="R244">
            <v>772</v>
          </cell>
          <cell r="S244">
            <v>772</v>
          </cell>
          <cell r="U244">
            <v>772</v>
          </cell>
          <cell r="V244">
            <v>772</v>
          </cell>
          <cell r="X244">
            <v>772</v>
          </cell>
          <cell r="Y244">
            <v>772</v>
          </cell>
          <cell r="AA244">
            <v>772</v>
          </cell>
          <cell r="AB244">
            <v>38180032</v>
          </cell>
          <cell r="AC244" t="str">
            <v>Registro Valido</v>
          </cell>
          <cell r="AD244">
            <v>772</v>
          </cell>
          <cell r="AE244">
            <v>772</v>
          </cell>
          <cell r="AF244">
            <v>772</v>
          </cell>
          <cell r="AG244">
            <v>772</v>
          </cell>
          <cell r="AH244">
            <v>772</v>
          </cell>
          <cell r="AI244">
            <v>772</v>
          </cell>
          <cell r="AJ244">
            <v>772</v>
          </cell>
          <cell r="AK244">
            <v>772</v>
          </cell>
          <cell r="AM244" t="str">
            <v>ALI_39_SEG_4</v>
          </cell>
          <cell r="AN244" t="str">
            <v>ALI_39_SEG_4_VAL_38180032</v>
          </cell>
          <cell r="AO244">
            <v>1</v>
          </cell>
          <cell r="AP244">
            <v>38180032</v>
          </cell>
          <cell r="AQ244" t="b">
            <v>1</v>
          </cell>
          <cell r="AR244" t="str">
            <v/>
          </cell>
          <cell r="AS244" t="str">
            <v>X</v>
          </cell>
          <cell r="AT244" t="str">
            <v>ALI_39_SEG_4_X</v>
          </cell>
          <cell r="AU244">
            <v>1</v>
          </cell>
          <cell r="AV244" t="str">
            <v>Cotizacion Seleccionada</v>
          </cell>
        </row>
        <row r="245">
          <cell r="A245" t="str">
            <v>ALI_39_SEG_5</v>
          </cell>
          <cell r="B245" t="str">
            <v>5to_Evento_973_V2_AAA_17512920.xlsm</v>
          </cell>
          <cell r="C245">
            <v>39</v>
          </cell>
          <cell r="D245">
            <v>2087</v>
          </cell>
          <cell r="E245" t="str">
            <v>AAA Alimentando A Bogotá 2020 UT</v>
          </cell>
          <cell r="F245">
            <v>466</v>
          </cell>
          <cell r="G245" t="str">
            <v>BEBIDAS LÁCTEAS</v>
          </cell>
          <cell r="H245" t="str">
            <v>39 : Leche Entera de vaca ultra alta temperatura UAT (UHT).</v>
          </cell>
          <cell r="I245">
            <v>5</v>
          </cell>
          <cell r="J245" t="str">
            <v>Sitio 1 : CARRERA 127#22G-18 INT 4 - Sitio 2 : SIBERIA KM 7.5 CELTA, LOTE 159 - Sitio 3 : CARRERA 68B #10A-18 - Sitio 4 : CALLE 24F#101B-15 - Sitio 5 : CARRERA 65B#10A-87 - Sitio 6 : AUTO MEDE KM 1,5 P INDUS FLORIDA BOD 23 - Sitio 7 : CARRERA 71 A BIS # 63D-38 -</v>
          </cell>
          <cell r="K245">
            <v>44835</v>
          </cell>
          <cell r="L245">
            <v>15326</v>
          </cell>
          <cell r="M245">
            <v>17775</v>
          </cell>
          <cell r="N245">
            <v>12193</v>
          </cell>
          <cell r="O245">
            <v>683</v>
          </cell>
          <cell r="P245">
            <v>772</v>
          </cell>
          <cell r="R245">
            <v>772</v>
          </cell>
          <cell r="S245">
            <v>772</v>
          </cell>
          <cell r="U245">
            <v>772</v>
          </cell>
          <cell r="V245">
            <v>772</v>
          </cell>
          <cell r="X245">
            <v>772</v>
          </cell>
          <cell r="Y245">
            <v>772</v>
          </cell>
          <cell r="AA245">
            <v>772</v>
          </cell>
          <cell r="AB245">
            <v>35494244</v>
          </cell>
          <cell r="AC245" t="str">
            <v>Registro Valido</v>
          </cell>
          <cell r="AD245">
            <v>772</v>
          </cell>
          <cell r="AE245">
            <v>772</v>
          </cell>
          <cell r="AF245">
            <v>772</v>
          </cell>
          <cell r="AG245">
            <v>772</v>
          </cell>
          <cell r="AH245">
            <v>772</v>
          </cell>
          <cell r="AI245">
            <v>772</v>
          </cell>
          <cell r="AJ245">
            <v>772</v>
          </cell>
          <cell r="AK245">
            <v>772</v>
          </cell>
          <cell r="AM245" t="str">
            <v>ALI_39_SEG_5</v>
          </cell>
          <cell r="AN245" t="str">
            <v>ALI_39_SEG_5_VAL_35494244</v>
          </cell>
          <cell r="AO245">
            <v>2</v>
          </cell>
          <cell r="AP245">
            <v>35494244</v>
          </cell>
          <cell r="AQ245" t="b">
            <v>1</v>
          </cell>
          <cell r="AR245" t="str">
            <v/>
          </cell>
          <cell r="AS245" t="str">
            <v>X</v>
          </cell>
          <cell r="AT245" t="str">
            <v>ALI_39_SEG_5_X</v>
          </cell>
          <cell r="AU245">
            <v>1</v>
          </cell>
          <cell r="AV245" t="str">
            <v>Cotizacion Seleccionada</v>
          </cell>
        </row>
        <row r="246">
          <cell r="A246" t="str">
            <v>ALI_39_SEG_6</v>
          </cell>
          <cell r="B246" t="str">
            <v>5to_Evento_973_V2_AAA_17512920.xlsm</v>
          </cell>
          <cell r="C246">
            <v>39</v>
          </cell>
          <cell r="D246">
            <v>2087</v>
          </cell>
          <cell r="E246" t="str">
            <v>AAA Alimentando A Bogotá 2020 UT</v>
          </cell>
          <cell r="F246">
            <v>467</v>
          </cell>
          <cell r="G246" t="str">
            <v>BEBIDAS LÁCTEAS</v>
          </cell>
          <cell r="H246" t="str">
            <v>39 : Leche Entera de vaca ultra alta temperatura UAT (UHT).</v>
          </cell>
          <cell r="I246">
            <v>6</v>
          </cell>
          <cell r="J246" t="str">
            <v>Sitio 1 : CARRERA 127#22G-18 INT 4 - Sitio 2 : SIBERIA KM 7.5 CELTA, LOTE 159 - Sitio 3 : CARRERA 68B #10A-18 - Sitio 4 : CALLE 24F#101B-15 - Sitio 5 : CARRERA 65B#10A-87 - Sitio 6 : AUTO MEDE KM 1,5 P INDUS FLORIDA BOD 23 - Sitio 7 : CARRERA 71 A BIS # 63D-38 -</v>
          </cell>
          <cell r="K246">
            <v>44835</v>
          </cell>
          <cell r="L246">
            <v>16591</v>
          </cell>
          <cell r="M246">
            <v>19241</v>
          </cell>
          <cell r="N246">
            <v>13199</v>
          </cell>
          <cell r="O246">
            <v>738</v>
          </cell>
          <cell r="P246">
            <v>772</v>
          </cell>
          <cell r="R246">
            <v>772</v>
          </cell>
          <cell r="S246">
            <v>772</v>
          </cell>
          <cell r="U246">
            <v>772</v>
          </cell>
          <cell r="V246">
            <v>772</v>
          </cell>
          <cell r="X246">
            <v>772</v>
          </cell>
          <cell r="Y246">
            <v>772</v>
          </cell>
          <cell r="AA246">
            <v>772</v>
          </cell>
          <cell r="AB246">
            <v>38421668</v>
          </cell>
          <cell r="AC246" t="str">
            <v>Registro Valido</v>
          </cell>
          <cell r="AD246">
            <v>772</v>
          </cell>
          <cell r="AE246">
            <v>772</v>
          </cell>
          <cell r="AF246">
            <v>772</v>
          </cell>
          <cell r="AG246">
            <v>772</v>
          </cell>
          <cell r="AH246">
            <v>772</v>
          </cell>
          <cell r="AI246">
            <v>772</v>
          </cell>
          <cell r="AJ246">
            <v>772</v>
          </cell>
          <cell r="AK246">
            <v>772</v>
          </cell>
          <cell r="AM246" t="str">
            <v>ALI_39_SEG_6</v>
          </cell>
          <cell r="AN246" t="str">
            <v>ALI_39_SEG_6_VAL_38421668</v>
          </cell>
          <cell r="AO246">
            <v>1</v>
          </cell>
          <cell r="AP246">
            <v>38421668</v>
          </cell>
          <cell r="AQ246" t="b">
            <v>1</v>
          </cell>
          <cell r="AR246" t="str">
            <v/>
          </cell>
          <cell r="AS246" t="str">
            <v>X</v>
          </cell>
          <cell r="AT246" t="str">
            <v>ALI_39_SEG_6_X</v>
          </cell>
          <cell r="AU246">
            <v>1</v>
          </cell>
          <cell r="AV246" t="str">
            <v>Cotizacion Seleccionada</v>
          </cell>
        </row>
        <row r="247">
          <cell r="A247" t="str">
            <v>ALI_39_SEG_7</v>
          </cell>
          <cell r="B247" t="str">
            <v>5to_Evento_973_V2_AAA_17512920.xlsm</v>
          </cell>
          <cell r="C247">
            <v>39</v>
          </cell>
          <cell r="D247">
            <v>2087</v>
          </cell>
          <cell r="E247" t="str">
            <v>AAA Alimentando A Bogotá 2020 UT</v>
          </cell>
          <cell r="F247">
            <v>468</v>
          </cell>
          <cell r="G247" t="str">
            <v>BEBIDAS LÁCTEAS</v>
          </cell>
          <cell r="H247" t="str">
            <v>39 : Leche Entera de vaca ultra alta temperatura UAT (UHT).</v>
          </cell>
          <cell r="I247">
            <v>7</v>
          </cell>
          <cell r="J247" t="str">
            <v>Sitio 1 : CARRERA 127#22G-18 INT 4 - Sitio 2 : SIBERIA KM 7.5 CELTA, LOTE 159 - Sitio 3 : CARRERA 68B #10A-18 - Sitio 4 : CALLE 24F#101B-15 - Sitio 5 : CARRERA 65B#10A-87 - Sitio 6 : AUTO MEDE KM 1,5 P INDUS FLORIDA BOD 23 - Sitio 7 : CARRERA 71 A BIS # 63D-38 -</v>
          </cell>
          <cell r="K247">
            <v>44835</v>
          </cell>
          <cell r="L247">
            <v>16941</v>
          </cell>
          <cell r="M247">
            <v>19645</v>
          </cell>
          <cell r="N247">
            <v>13480</v>
          </cell>
          <cell r="O247">
            <v>755</v>
          </cell>
          <cell r="P247">
            <v>772</v>
          </cell>
          <cell r="R247">
            <v>772</v>
          </cell>
          <cell r="S247">
            <v>772</v>
          </cell>
          <cell r="U247">
            <v>772</v>
          </cell>
          <cell r="V247">
            <v>772</v>
          </cell>
          <cell r="X247">
            <v>772</v>
          </cell>
          <cell r="Y247">
            <v>772</v>
          </cell>
          <cell r="AA247">
            <v>772</v>
          </cell>
          <cell r="AB247">
            <v>39233812</v>
          </cell>
          <cell r="AC247" t="str">
            <v>Registro Valido</v>
          </cell>
          <cell r="AD247">
            <v>772</v>
          </cell>
          <cell r="AE247">
            <v>772</v>
          </cell>
          <cell r="AF247">
            <v>772</v>
          </cell>
          <cell r="AG247">
            <v>772</v>
          </cell>
          <cell r="AH247">
            <v>772</v>
          </cell>
          <cell r="AI247">
            <v>772</v>
          </cell>
          <cell r="AJ247">
            <v>772</v>
          </cell>
          <cell r="AK247">
            <v>772</v>
          </cell>
          <cell r="AM247" t="str">
            <v>ALI_39_SEG_7</v>
          </cell>
          <cell r="AN247" t="str">
            <v>ALI_39_SEG_7_VAL_39233812</v>
          </cell>
          <cell r="AO247">
            <v>1</v>
          </cell>
          <cell r="AP247">
            <v>39233812</v>
          </cell>
          <cell r="AQ247" t="b">
            <v>1</v>
          </cell>
          <cell r="AR247" t="str">
            <v/>
          </cell>
          <cell r="AS247" t="str">
            <v>X</v>
          </cell>
          <cell r="AT247" t="str">
            <v>ALI_39_SEG_7_X</v>
          </cell>
          <cell r="AU247">
            <v>1</v>
          </cell>
          <cell r="AV247" t="str">
            <v>Cotizacion Seleccionada</v>
          </cell>
        </row>
        <row r="248">
          <cell r="A248" t="str">
            <v>ALI_39_SEG_8</v>
          </cell>
          <cell r="B248" t="str">
            <v>5to_Evento_973_V2_AAA_17512920.xlsm</v>
          </cell>
          <cell r="C248">
            <v>39</v>
          </cell>
          <cell r="D248">
            <v>2087</v>
          </cell>
          <cell r="E248" t="str">
            <v>AAA Alimentando A Bogotá 2020 UT</v>
          </cell>
          <cell r="F248">
            <v>469</v>
          </cell>
          <cell r="G248" t="str">
            <v>BEBIDAS LÁCTEAS</v>
          </cell>
          <cell r="H248" t="str">
            <v>39 : Leche Entera de vaca ultra alta temperatura UAT (UHT).</v>
          </cell>
          <cell r="I248">
            <v>8</v>
          </cell>
          <cell r="J248" t="str">
            <v>Sitio 1 : CARRERA 127#22G-18 INT 4 - Sitio 2 : SIBERIA KM 7.5 CELTA, LOTE 159 - Sitio 3 : CARRERA 68B #10A-18 - Sitio 4 : CALLE 24F#101B-15 - Sitio 5 : CARRERA 65B#10A-87 - Sitio 6 : AUTO MEDE KM 1,5 P INDUS FLORIDA BOD 23 - Sitio 7 : CARRERA 71 A BIS # 63D-38 -</v>
          </cell>
          <cell r="K248">
            <v>44835</v>
          </cell>
          <cell r="L248">
            <v>16350</v>
          </cell>
          <cell r="M248">
            <v>18961</v>
          </cell>
          <cell r="N248">
            <v>13010</v>
          </cell>
          <cell r="O248">
            <v>728</v>
          </cell>
          <cell r="P248">
            <v>772</v>
          </cell>
          <cell r="R248">
            <v>772</v>
          </cell>
          <cell r="S248">
            <v>772</v>
          </cell>
          <cell r="U248">
            <v>772</v>
          </cell>
          <cell r="V248">
            <v>772</v>
          </cell>
          <cell r="X248">
            <v>772</v>
          </cell>
          <cell r="Y248">
            <v>772</v>
          </cell>
          <cell r="AA248">
            <v>772</v>
          </cell>
          <cell r="AB248">
            <v>37865828</v>
          </cell>
          <cell r="AC248" t="str">
            <v>Registro Valido</v>
          </cell>
          <cell r="AD248">
            <v>772</v>
          </cell>
          <cell r="AE248">
            <v>772</v>
          </cell>
          <cell r="AF248">
            <v>772</v>
          </cell>
          <cell r="AG248">
            <v>772</v>
          </cell>
          <cell r="AH248">
            <v>772</v>
          </cell>
          <cell r="AI248">
            <v>772</v>
          </cell>
          <cell r="AJ248">
            <v>772</v>
          </cell>
          <cell r="AK248">
            <v>772</v>
          </cell>
          <cell r="AM248" t="str">
            <v>ALI_39_SEG_8</v>
          </cell>
          <cell r="AN248" t="str">
            <v>ALI_39_SEG_8_VAL_37865828</v>
          </cell>
          <cell r="AO248">
            <v>2</v>
          </cell>
          <cell r="AP248">
            <v>37865828</v>
          </cell>
          <cell r="AQ248" t="b">
            <v>1</v>
          </cell>
          <cell r="AR248" t="str">
            <v/>
          </cell>
          <cell r="AS248" t="str">
            <v>X</v>
          </cell>
          <cell r="AT248" t="str">
            <v>ALI_39_SEG_8_X</v>
          </cell>
          <cell r="AU248">
            <v>1</v>
          </cell>
          <cell r="AV248" t="str">
            <v>Cotizacion Seleccionada</v>
          </cell>
        </row>
        <row r="249">
          <cell r="A249" t="str">
            <v>ALI_39_SEG_9</v>
          </cell>
          <cell r="B249" t="str">
            <v>5to_Evento_973_V2_AAA_17512920.xlsm</v>
          </cell>
          <cell r="C249">
            <v>39</v>
          </cell>
          <cell r="D249">
            <v>2087</v>
          </cell>
          <cell r="E249" t="str">
            <v>AAA Alimentando A Bogotá 2020 UT</v>
          </cell>
          <cell r="F249">
            <v>470</v>
          </cell>
          <cell r="G249" t="str">
            <v>BEBIDAS LÁCTEAS</v>
          </cell>
          <cell r="H249" t="str">
            <v>39 : Leche Entera de vaca ultra alta temperatura UAT (UHT).</v>
          </cell>
          <cell r="I249">
            <v>9</v>
          </cell>
          <cell r="J249" t="str">
            <v>Sitio 1 : CARRERA 127#22G-18 INT 4 - Sitio 2 : SIBERIA KM 7.5 CELTA, LOTE 159 - Sitio 3 : CARRERA 68B #10A-18 - Sitio 4 : CALLE 24F#101B-15 - Sitio 5 : CARRERA 65B#10A-87 - Sitio 6 : AUTO MEDE KM 1,5 P INDUS FLORIDA BOD 23 - Sitio 7 : CARRERA 71 A BIS # 63D-38 -</v>
          </cell>
          <cell r="K249">
            <v>44835</v>
          </cell>
          <cell r="L249">
            <v>16525</v>
          </cell>
          <cell r="M249">
            <v>19162</v>
          </cell>
          <cell r="N249">
            <v>13145</v>
          </cell>
          <cell r="O249">
            <v>735</v>
          </cell>
          <cell r="P249">
            <v>772</v>
          </cell>
          <cell r="R249">
            <v>772</v>
          </cell>
          <cell r="S249">
            <v>772</v>
          </cell>
          <cell r="U249">
            <v>772</v>
          </cell>
          <cell r="V249">
            <v>772</v>
          </cell>
          <cell r="X249">
            <v>772</v>
          </cell>
          <cell r="Y249">
            <v>772</v>
          </cell>
          <cell r="AA249">
            <v>772</v>
          </cell>
          <cell r="AB249">
            <v>38265724</v>
          </cell>
          <cell r="AC249" t="str">
            <v>Registro Valido</v>
          </cell>
          <cell r="AD249">
            <v>772</v>
          </cell>
          <cell r="AE249">
            <v>772</v>
          </cell>
          <cell r="AF249">
            <v>772</v>
          </cell>
          <cell r="AG249">
            <v>772</v>
          </cell>
          <cell r="AH249">
            <v>772</v>
          </cell>
          <cell r="AI249">
            <v>772</v>
          </cell>
          <cell r="AJ249">
            <v>772</v>
          </cell>
          <cell r="AK249">
            <v>772</v>
          </cell>
          <cell r="AM249" t="str">
            <v>ALI_39_SEG_9</v>
          </cell>
          <cell r="AN249" t="str">
            <v>ALI_39_SEG_9_VAL_38265724</v>
          </cell>
          <cell r="AO249">
            <v>1</v>
          </cell>
          <cell r="AP249">
            <v>38265724</v>
          </cell>
          <cell r="AQ249" t="b">
            <v>1</v>
          </cell>
          <cell r="AR249" t="str">
            <v/>
          </cell>
          <cell r="AS249" t="str">
            <v>X</v>
          </cell>
          <cell r="AT249" t="str">
            <v>ALI_39_SEG_9_X</v>
          </cell>
          <cell r="AU249">
            <v>1</v>
          </cell>
          <cell r="AV249" t="str">
            <v>Cotizacion Seleccionada</v>
          </cell>
        </row>
        <row r="250">
          <cell r="A250" t="str">
            <v>ALI_39_SEG_10</v>
          </cell>
          <cell r="B250" t="str">
            <v>5to_Evento_973_V2_AAA_17512920.xlsm</v>
          </cell>
          <cell r="C250">
            <v>39</v>
          </cell>
          <cell r="D250">
            <v>2087</v>
          </cell>
          <cell r="E250" t="str">
            <v>AAA Alimentando A Bogotá 2020 UT</v>
          </cell>
          <cell r="F250">
            <v>471</v>
          </cell>
          <cell r="G250" t="str">
            <v>BEBIDAS LÁCTEAS</v>
          </cell>
          <cell r="H250" t="str">
            <v>39 : Leche Entera de vaca ultra alta temperatura UAT (UHT).</v>
          </cell>
          <cell r="I250">
            <v>10</v>
          </cell>
          <cell r="J250" t="str">
            <v>Sitio 1 : CARRERA 127#22G-18 INT 4 - Sitio 2 : SIBERIA KM 7.5 CELTA, LOTE 159 - Sitio 3 : CARRERA 68B #10A-18 - Sitio 4 : CALLE 24F#101B-15 - Sitio 5 : CARRERA 65B#10A-87 - Sitio 6 : AUTO MEDE KM 1,5 P INDUS FLORIDA BOD 23 - Sitio 7 : CARRERA 71 A BIS # 63D-38 -</v>
          </cell>
          <cell r="K250">
            <v>44835</v>
          </cell>
          <cell r="L250">
            <v>16547</v>
          </cell>
          <cell r="M250">
            <v>19193</v>
          </cell>
          <cell r="N250">
            <v>13167</v>
          </cell>
          <cell r="O250">
            <v>737</v>
          </cell>
          <cell r="P250">
            <v>772</v>
          </cell>
          <cell r="R250">
            <v>772</v>
          </cell>
          <cell r="S250">
            <v>772</v>
          </cell>
          <cell r="U250">
            <v>772</v>
          </cell>
          <cell r="V250">
            <v>772</v>
          </cell>
          <cell r="X250">
            <v>772</v>
          </cell>
          <cell r="Y250">
            <v>772</v>
          </cell>
          <cell r="AA250">
            <v>772</v>
          </cell>
          <cell r="AB250">
            <v>38325168</v>
          </cell>
          <cell r="AC250" t="str">
            <v>Registro Valido</v>
          </cell>
          <cell r="AD250">
            <v>772</v>
          </cell>
          <cell r="AE250">
            <v>772</v>
          </cell>
          <cell r="AF250">
            <v>772</v>
          </cell>
          <cell r="AG250">
            <v>772</v>
          </cell>
          <cell r="AH250">
            <v>772</v>
          </cell>
          <cell r="AI250">
            <v>772</v>
          </cell>
          <cell r="AJ250">
            <v>772</v>
          </cell>
          <cell r="AK250">
            <v>772</v>
          </cell>
          <cell r="AM250" t="str">
            <v>ALI_39_SEG_10</v>
          </cell>
          <cell r="AN250" t="str">
            <v>ALI_39_SEG_10_VAL_38325168</v>
          </cell>
          <cell r="AO250">
            <v>1</v>
          </cell>
          <cell r="AP250">
            <v>38325168</v>
          </cell>
          <cell r="AQ250" t="b">
            <v>1</v>
          </cell>
          <cell r="AR250" t="str">
            <v/>
          </cell>
          <cell r="AS250" t="str">
            <v>X</v>
          </cell>
          <cell r="AT250" t="str">
            <v>ALI_39_SEG_10_X</v>
          </cell>
          <cell r="AU250">
            <v>1</v>
          </cell>
          <cell r="AV250" t="str">
            <v>Cotizacion Seleccionada</v>
          </cell>
        </row>
        <row r="251">
          <cell r="A251" t="str">
            <v>ALI_39_SEG_11</v>
          </cell>
          <cell r="B251" t="str">
            <v>5to_Evento_973_V2_AAA_17512920.xlsm</v>
          </cell>
          <cell r="C251">
            <v>39</v>
          </cell>
          <cell r="D251">
            <v>2087</v>
          </cell>
          <cell r="E251" t="str">
            <v>AAA Alimentando A Bogotá 2020 UT</v>
          </cell>
          <cell r="F251">
            <v>472</v>
          </cell>
          <cell r="G251" t="str">
            <v>BEBIDAS LÁCTEAS</v>
          </cell>
          <cell r="H251" t="str">
            <v>39 : Leche Entera de vaca ultra alta temperatura UAT (UHT).</v>
          </cell>
          <cell r="I251">
            <v>11</v>
          </cell>
          <cell r="J251" t="str">
            <v>Sitio 1 : CARRERA 127#22G-18 INT 4 - Sitio 2 : SIBERIA KM 7.5 CELTA, LOTE 159 - Sitio 3 : CARRERA 68B #10A-18 - Sitio 4 : CALLE 24F#101B-15 - Sitio 5 : CARRERA 65B#10A-87 - Sitio 6 : AUTO MEDE KM 1,5 P INDUS FLORIDA BOD 23 - Sitio 7 : CARRERA 71 A BIS # 63D-38 -</v>
          </cell>
          <cell r="K251">
            <v>44835</v>
          </cell>
          <cell r="L251">
            <v>16297</v>
          </cell>
          <cell r="M251">
            <v>18901</v>
          </cell>
          <cell r="N251">
            <v>12966</v>
          </cell>
          <cell r="O251">
            <v>725</v>
          </cell>
          <cell r="P251">
            <v>772</v>
          </cell>
          <cell r="R251">
            <v>772</v>
          </cell>
          <cell r="S251">
            <v>772</v>
          </cell>
          <cell r="U251">
            <v>772</v>
          </cell>
          <cell r="V251">
            <v>772</v>
          </cell>
          <cell r="X251">
            <v>772</v>
          </cell>
          <cell r="Y251">
            <v>772</v>
          </cell>
          <cell r="AA251">
            <v>772</v>
          </cell>
          <cell r="AB251">
            <v>37742308</v>
          </cell>
          <cell r="AC251" t="str">
            <v>Registro Valido</v>
          </cell>
          <cell r="AD251">
            <v>772</v>
          </cell>
          <cell r="AE251">
            <v>772</v>
          </cell>
          <cell r="AF251">
            <v>772</v>
          </cell>
          <cell r="AG251">
            <v>772</v>
          </cell>
          <cell r="AH251">
            <v>772</v>
          </cell>
          <cell r="AI251">
            <v>772</v>
          </cell>
          <cell r="AJ251">
            <v>772</v>
          </cell>
          <cell r="AK251">
            <v>772</v>
          </cell>
          <cell r="AM251" t="str">
            <v>ALI_39_SEG_11</v>
          </cell>
          <cell r="AN251" t="str">
            <v>ALI_39_SEG_11_VAL_37742308</v>
          </cell>
          <cell r="AO251">
            <v>2</v>
          </cell>
          <cell r="AP251">
            <v>37742308</v>
          </cell>
          <cell r="AQ251" t="b">
            <v>1</v>
          </cell>
          <cell r="AR251" t="str">
            <v/>
          </cell>
          <cell r="AS251" t="str">
            <v>X</v>
          </cell>
          <cell r="AT251" t="str">
            <v>ALI_39_SEG_11_X</v>
          </cell>
          <cell r="AU251">
            <v>1</v>
          </cell>
          <cell r="AV251" t="str">
            <v>Cotizacion Seleccionada</v>
          </cell>
        </row>
        <row r="252">
          <cell r="A252" t="str">
            <v>ALI_39_SEG_12</v>
          </cell>
          <cell r="B252" t="str">
            <v>5to_Evento_973_V2_AAA_17512920.xlsm</v>
          </cell>
          <cell r="C252">
            <v>39</v>
          </cell>
          <cell r="D252">
            <v>2087</v>
          </cell>
          <cell r="E252" t="str">
            <v>AAA Alimentando A Bogotá 2020 UT</v>
          </cell>
          <cell r="F252">
            <v>473</v>
          </cell>
          <cell r="G252" t="str">
            <v>BEBIDAS LÁCTEAS</v>
          </cell>
          <cell r="H252" t="str">
            <v>39 : Leche Entera de vaca ultra alta temperatura UAT (UHT).</v>
          </cell>
          <cell r="I252">
            <v>12</v>
          </cell>
          <cell r="J252" t="str">
            <v>Sitio 1 : CARRERA 127#22G-18 INT 4 - Sitio 2 : SIBERIA KM 7.5 CELTA, LOTE 159 - Sitio 3 : CARRERA 68B #10A-18 - Sitio 4 : CALLE 24F#101B-15 - Sitio 5 : CARRERA 65B#10A-87 - Sitio 6 : AUTO MEDE KM 1,5 P INDUS FLORIDA BOD 23 - Sitio 7 : CARRERA 71 A BIS # 63D-38 -</v>
          </cell>
          <cell r="K252">
            <v>44835</v>
          </cell>
          <cell r="L252">
            <v>14791</v>
          </cell>
          <cell r="M252">
            <v>17154</v>
          </cell>
          <cell r="N252">
            <v>11767</v>
          </cell>
          <cell r="O252">
            <v>658</v>
          </cell>
          <cell r="P252">
            <v>772</v>
          </cell>
          <cell r="R252">
            <v>772</v>
          </cell>
          <cell r="S252">
            <v>772</v>
          </cell>
          <cell r="U252">
            <v>772</v>
          </cell>
          <cell r="V252">
            <v>772</v>
          </cell>
          <cell r="X252">
            <v>772</v>
          </cell>
          <cell r="Y252">
            <v>772</v>
          </cell>
          <cell r="AA252">
            <v>772</v>
          </cell>
          <cell r="AB252">
            <v>34253640</v>
          </cell>
          <cell r="AC252" t="str">
            <v>Registro Valido</v>
          </cell>
          <cell r="AD252">
            <v>772</v>
          </cell>
          <cell r="AE252">
            <v>772</v>
          </cell>
          <cell r="AF252">
            <v>772</v>
          </cell>
          <cell r="AG252">
            <v>772</v>
          </cell>
          <cell r="AH252">
            <v>772</v>
          </cell>
          <cell r="AI252">
            <v>772</v>
          </cell>
          <cell r="AJ252">
            <v>772</v>
          </cell>
          <cell r="AK252">
            <v>772</v>
          </cell>
          <cell r="AM252" t="str">
            <v>ALI_39_SEG_12</v>
          </cell>
          <cell r="AN252" t="str">
            <v>ALI_39_SEG_12_VAL_34253640</v>
          </cell>
          <cell r="AO252">
            <v>2</v>
          </cell>
          <cell r="AP252">
            <v>34253640</v>
          </cell>
          <cell r="AQ252" t="b">
            <v>1</v>
          </cell>
          <cell r="AR252" t="str">
            <v/>
          </cell>
          <cell r="AS252" t="str">
            <v>X</v>
          </cell>
          <cell r="AT252" t="str">
            <v>ALI_39_SEG_12_X</v>
          </cell>
          <cell r="AU252">
            <v>1</v>
          </cell>
          <cell r="AV252" t="str">
            <v>Cotizacion Seleccionada</v>
          </cell>
        </row>
        <row r="253">
          <cell r="A253" t="str">
            <v>ALI_39_SEG_13</v>
          </cell>
          <cell r="B253" t="str">
            <v>5to_Evento_973_V2_AAA_17512920.xlsm</v>
          </cell>
          <cell r="C253">
            <v>39</v>
          </cell>
          <cell r="D253">
            <v>2087</v>
          </cell>
          <cell r="E253" t="str">
            <v>AAA Alimentando A Bogotá 2020 UT</v>
          </cell>
          <cell r="F253">
            <v>474</v>
          </cell>
          <cell r="G253" t="str">
            <v>BEBIDAS LÁCTEAS</v>
          </cell>
          <cell r="H253" t="str">
            <v>39 : Leche Entera de vaca ultra alta temperatura UAT (UHT).</v>
          </cell>
          <cell r="I253">
            <v>13</v>
          </cell>
          <cell r="J253" t="str">
            <v>Sitio 1 : CARRERA 127#22G-18 INT 4 - Sitio 2 : SIBERIA KM 7.5 CELTA, LOTE 159 - Sitio 3 : CARRERA 68B #10A-18 - Sitio 4 : CALLE 24F#101B-15 - Sitio 5 : CARRERA 65B#10A-87 - Sitio 6 : AUTO MEDE KM 1,5 P INDUS FLORIDA BOD 23 - Sitio 7 : CARRERA 71 A BIS # 63D-38 -</v>
          </cell>
          <cell r="K253">
            <v>44835</v>
          </cell>
          <cell r="L253">
            <v>15706</v>
          </cell>
          <cell r="M253">
            <v>18211</v>
          </cell>
          <cell r="N253">
            <v>12492</v>
          </cell>
          <cell r="O253">
            <v>698</v>
          </cell>
          <cell r="P253">
            <v>772</v>
          </cell>
          <cell r="R253">
            <v>772</v>
          </cell>
          <cell r="S253">
            <v>772</v>
          </cell>
          <cell r="U253">
            <v>772</v>
          </cell>
          <cell r="V253">
            <v>772</v>
          </cell>
          <cell r="X253">
            <v>772</v>
          </cell>
          <cell r="Y253">
            <v>772</v>
          </cell>
          <cell r="AA253">
            <v>772</v>
          </cell>
          <cell r="AB253">
            <v>36366604</v>
          </cell>
          <cell r="AC253" t="str">
            <v>Registro Valido</v>
          </cell>
          <cell r="AD253">
            <v>772</v>
          </cell>
          <cell r="AE253">
            <v>772</v>
          </cell>
          <cell r="AF253">
            <v>772</v>
          </cell>
          <cell r="AG253">
            <v>772</v>
          </cell>
          <cell r="AH253">
            <v>772</v>
          </cell>
          <cell r="AI253">
            <v>772</v>
          </cell>
          <cell r="AJ253">
            <v>772</v>
          </cell>
          <cell r="AK253">
            <v>772</v>
          </cell>
          <cell r="AM253" t="str">
            <v>ALI_39_SEG_13</v>
          </cell>
          <cell r="AN253" t="str">
            <v>ALI_39_SEG_13_VAL_36366604</v>
          </cell>
          <cell r="AO253">
            <v>2</v>
          </cell>
          <cell r="AP253">
            <v>36366604</v>
          </cell>
          <cell r="AQ253" t="b">
            <v>1</v>
          </cell>
          <cell r="AR253" t="str">
            <v/>
          </cell>
          <cell r="AS253" t="str">
            <v>X</v>
          </cell>
          <cell r="AT253" t="str">
            <v>ALI_39_SEG_13_X</v>
          </cell>
          <cell r="AU253">
            <v>1</v>
          </cell>
          <cell r="AV253" t="str">
            <v>Cotizacion Seleccionada</v>
          </cell>
        </row>
        <row r="254">
          <cell r="A254" t="str">
            <v>ALI_39_SEG_14</v>
          </cell>
          <cell r="B254" t="str">
            <v>5to_Evento_973_V2_AAA_17512920.xlsm</v>
          </cell>
          <cell r="C254">
            <v>39</v>
          </cell>
          <cell r="D254">
            <v>2087</v>
          </cell>
          <cell r="E254" t="str">
            <v>AAA Alimentando A Bogotá 2020 UT</v>
          </cell>
          <cell r="F254">
            <v>475</v>
          </cell>
          <cell r="G254" t="str">
            <v>BEBIDAS LÁCTEAS</v>
          </cell>
          <cell r="H254" t="str">
            <v>39 : Leche Entera de vaca ultra alta temperatura UAT (UHT).</v>
          </cell>
          <cell r="I254">
            <v>14</v>
          </cell>
          <cell r="J254" t="str">
            <v>Sitio 1 : CARRERA 127#22G-18 INT 4 - Sitio 2 : SIBERIA KM 7.5 CELTA, LOTE 159 - Sitio 3 : CARRERA 68B #10A-18 - Sitio 4 : CALLE 24F#101B-15 - Sitio 5 : CARRERA 65B#10A-87 - Sitio 6 : AUTO MEDE KM 1,5 P INDUS FLORIDA BOD 23 - Sitio 7 : CARRERA 71 A BIS # 63D-38 -</v>
          </cell>
          <cell r="K254">
            <v>44835</v>
          </cell>
          <cell r="L254">
            <v>15562</v>
          </cell>
          <cell r="M254">
            <v>18047</v>
          </cell>
          <cell r="N254">
            <v>12380</v>
          </cell>
          <cell r="O254">
            <v>694</v>
          </cell>
          <cell r="P254">
            <v>772</v>
          </cell>
          <cell r="R254">
            <v>772</v>
          </cell>
          <cell r="S254">
            <v>772</v>
          </cell>
          <cell r="U254">
            <v>772</v>
          </cell>
          <cell r="V254">
            <v>772</v>
          </cell>
          <cell r="X254">
            <v>772</v>
          </cell>
          <cell r="Y254">
            <v>772</v>
          </cell>
          <cell r="AA254">
            <v>772</v>
          </cell>
          <cell r="AB254">
            <v>36039276</v>
          </cell>
          <cell r="AC254" t="str">
            <v>Registro Valido</v>
          </cell>
          <cell r="AD254">
            <v>772</v>
          </cell>
          <cell r="AE254">
            <v>772</v>
          </cell>
          <cell r="AF254">
            <v>772</v>
          </cell>
          <cell r="AG254">
            <v>772</v>
          </cell>
          <cell r="AH254">
            <v>772</v>
          </cell>
          <cell r="AI254">
            <v>772</v>
          </cell>
          <cell r="AJ254">
            <v>772</v>
          </cell>
          <cell r="AK254">
            <v>772</v>
          </cell>
          <cell r="AM254" t="str">
            <v>ALI_39_SEG_14</v>
          </cell>
          <cell r="AN254" t="str">
            <v>ALI_39_SEG_14_VAL_36039276</v>
          </cell>
          <cell r="AO254">
            <v>2</v>
          </cell>
          <cell r="AP254">
            <v>36039276</v>
          </cell>
          <cell r="AQ254" t="b">
            <v>1</v>
          </cell>
          <cell r="AR254" t="str">
            <v/>
          </cell>
          <cell r="AS254" t="str">
            <v>X</v>
          </cell>
          <cell r="AT254" t="str">
            <v>ALI_39_SEG_14_X</v>
          </cell>
          <cell r="AU254">
            <v>1</v>
          </cell>
          <cell r="AV254" t="str">
            <v>Cotizacion Seleccionada</v>
          </cell>
        </row>
        <row r="255">
          <cell r="A255" t="str">
            <v>ALI_39_SEG_15</v>
          </cell>
          <cell r="B255" t="str">
            <v>5to_Evento_973_V2_AAA_17512920.xlsm</v>
          </cell>
          <cell r="C255">
            <v>39</v>
          </cell>
          <cell r="D255">
            <v>2087</v>
          </cell>
          <cell r="E255" t="str">
            <v>AAA Alimentando A Bogotá 2020 UT</v>
          </cell>
          <cell r="F255">
            <v>476</v>
          </cell>
          <cell r="G255" t="str">
            <v>BEBIDAS LÁCTEAS</v>
          </cell>
          <cell r="H255" t="str">
            <v>39 : Leche Entera de vaca ultra alta temperatura UAT (UHT).</v>
          </cell>
          <cell r="I255">
            <v>15</v>
          </cell>
          <cell r="J255" t="str">
            <v>Sitio 1 : CARRERA 127#22G-18 INT 4 - Sitio 2 : SIBERIA KM 7.5 CELTA, LOTE 159 - Sitio 3 : CARRERA 68B #10A-18 - Sitio 4 : CALLE 24F#101B-15 - Sitio 5 : CARRERA 65B#10A-87 - Sitio 6 : AUTO MEDE KM 1,5 P INDUS FLORIDA BOD 23 - Sitio 7 : CARRERA 71 A BIS # 63D-38 -</v>
          </cell>
          <cell r="K255">
            <v>44835</v>
          </cell>
          <cell r="L255">
            <v>14710</v>
          </cell>
          <cell r="M255">
            <v>17060</v>
          </cell>
          <cell r="N255">
            <v>11713</v>
          </cell>
          <cell r="O255">
            <v>654</v>
          </cell>
          <cell r="P255">
            <v>772</v>
          </cell>
          <cell r="R255">
            <v>772</v>
          </cell>
          <cell r="S255">
            <v>772</v>
          </cell>
          <cell r="U255">
            <v>772</v>
          </cell>
          <cell r="V255">
            <v>772</v>
          </cell>
          <cell r="X255">
            <v>772</v>
          </cell>
          <cell r="Y255">
            <v>772</v>
          </cell>
          <cell r="AA255">
            <v>772</v>
          </cell>
          <cell r="AB255">
            <v>34073764</v>
          </cell>
          <cell r="AC255" t="str">
            <v>Registro Valido</v>
          </cell>
          <cell r="AD255">
            <v>772</v>
          </cell>
          <cell r="AE255">
            <v>772</v>
          </cell>
          <cell r="AF255">
            <v>772</v>
          </cell>
          <cell r="AG255">
            <v>772</v>
          </cell>
          <cell r="AH255">
            <v>772</v>
          </cell>
          <cell r="AI255">
            <v>772</v>
          </cell>
          <cell r="AJ255">
            <v>772</v>
          </cell>
          <cell r="AK255">
            <v>772</v>
          </cell>
          <cell r="AM255" t="str">
            <v>ALI_39_SEG_15</v>
          </cell>
          <cell r="AN255" t="str">
            <v>ALI_39_SEG_15_VAL_34073764</v>
          </cell>
          <cell r="AO255">
            <v>2</v>
          </cell>
          <cell r="AP255">
            <v>34073764</v>
          </cell>
          <cell r="AQ255" t="b">
            <v>1</v>
          </cell>
          <cell r="AR255" t="str">
            <v/>
          </cell>
          <cell r="AS255" t="str">
            <v>X</v>
          </cell>
          <cell r="AT255" t="str">
            <v>ALI_39_SEG_15_X</v>
          </cell>
          <cell r="AU255">
            <v>1</v>
          </cell>
          <cell r="AV255" t="str">
            <v>Cotizacion Seleccionada</v>
          </cell>
        </row>
        <row r="256">
          <cell r="A256" t="str">
            <v>ALI_125_SEG_1</v>
          </cell>
          <cell r="B256" t="str">
            <v>5to_Evento_973_V2_AAA_17512920.xlsm</v>
          </cell>
          <cell r="C256">
            <v>125</v>
          </cell>
          <cell r="D256">
            <v>2087</v>
          </cell>
          <cell r="E256" t="str">
            <v>AAA Alimentando A Bogotá 2020 UT</v>
          </cell>
          <cell r="F256">
            <v>477</v>
          </cell>
          <cell r="G256" t="str">
            <v>CEREAL EMPACADO</v>
          </cell>
          <cell r="H256" t="str">
            <v>125 : Pasaboca de alimidón de yuca en forma de rosquillas o bolitas.</v>
          </cell>
          <cell r="I256">
            <v>1</v>
          </cell>
          <cell r="J256" t="str">
            <v>Sitio 1 : CARRERA 127#22G-18 INT 4 - Sitio 2 : SIBERIA KM 7.5 CELTA, LOTE 159 - Sitio 3 : CARRERA 68B #10A-18 - Sitio 4 : CALLE 24F#101B-15 - Sitio 5 : CARRERA 65B#10A-87 - Sitio 6 : AUTO MEDE KM 1,5 P INDUS FLORIDA BOD 23 - Sitio 7 : CARRERA 71 A BIS # 63D-38 -</v>
          </cell>
          <cell r="K256">
            <v>44835</v>
          </cell>
          <cell r="L256">
            <v>9349</v>
          </cell>
          <cell r="M256">
            <v>11154</v>
          </cell>
          <cell r="N256">
            <v>6548</v>
          </cell>
          <cell r="O256">
            <v>551</v>
          </cell>
          <cell r="P256">
            <v>598</v>
          </cell>
          <cell r="R256">
            <v>598</v>
          </cell>
          <cell r="S256">
            <v>598</v>
          </cell>
          <cell r="U256">
            <v>598</v>
          </cell>
          <cell r="V256">
            <v>598</v>
          </cell>
          <cell r="X256">
            <v>598</v>
          </cell>
          <cell r="Y256">
            <v>598</v>
          </cell>
          <cell r="AA256">
            <v>598</v>
          </cell>
          <cell r="AB256">
            <v>16505996</v>
          </cell>
          <cell r="AC256" t="str">
            <v>Registro Valido</v>
          </cell>
          <cell r="AD256">
            <v>598</v>
          </cell>
          <cell r="AE256">
            <v>598</v>
          </cell>
          <cell r="AF256">
            <v>598</v>
          </cell>
          <cell r="AG256">
            <v>598</v>
          </cell>
          <cell r="AH256">
            <v>598</v>
          </cell>
          <cell r="AI256">
            <v>598</v>
          </cell>
          <cell r="AJ256">
            <v>598</v>
          </cell>
          <cell r="AK256">
            <v>598</v>
          </cell>
          <cell r="AM256" t="str">
            <v>ALI_125_SEG_1</v>
          </cell>
          <cell r="AN256" t="str">
            <v>ALI_125_SEG_1_VAL_16505996</v>
          </cell>
          <cell r="AO256">
            <v>2</v>
          </cell>
          <cell r="AP256">
            <v>16505996</v>
          </cell>
          <cell r="AQ256" t="b">
            <v>1</v>
          </cell>
          <cell r="AR256" t="str">
            <v>Empate</v>
          </cell>
          <cell r="AS256" t="str">
            <v>x</v>
          </cell>
          <cell r="AT256" t="str">
            <v>ALI_125_SEG_1_x</v>
          </cell>
          <cell r="AU256">
            <v>1</v>
          </cell>
          <cell r="AV256" t="str">
            <v>Cotizacion Seleccionada</v>
          </cell>
        </row>
        <row r="257">
          <cell r="A257" t="str">
            <v>ALI_125_SEG_2</v>
          </cell>
          <cell r="B257" t="str">
            <v>5to_Evento_973_V2_AAA_17512920.xlsm</v>
          </cell>
          <cell r="C257">
            <v>125</v>
          </cell>
          <cell r="D257">
            <v>2087</v>
          </cell>
          <cell r="E257" t="str">
            <v>AAA Alimentando A Bogotá 2020 UT</v>
          </cell>
          <cell r="F257">
            <v>478</v>
          </cell>
          <cell r="G257" t="str">
            <v>CEREAL EMPACADO</v>
          </cell>
          <cell r="H257" t="str">
            <v>125 : Pasaboca de alimidón de yuca en forma de rosquillas o bolitas.</v>
          </cell>
          <cell r="I257">
            <v>2</v>
          </cell>
          <cell r="J257" t="str">
            <v>Sitio 1 : CARRERA 127#22G-18 INT 4 - Sitio 2 : SIBERIA KM 7.5 CELTA, LOTE 159 - Sitio 3 : CARRERA 68B #10A-18 - Sitio 4 : CALLE 24F#101B-15 - Sitio 5 : CARRERA 65B#10A-87 - Sitio 6 : AUTO MEDE KM 1,5 P INDUS FLORIDA BOD 23 - Sitio 7 : CARRERA 71 A BIS # 63D-38 -</v>
          </cell>
          <cell r="K257">
            <v>44835</v>
          </cell>
          <cell r="L257">
            <v>9564</v>
          </cell>
          <cell r="M257">
            <v>11407</v>
          </cell>
          <cell r="N257">
            <v>6695</v>
          </cell>
          <cell r="O257">
            <v>564</v>
          </cell>
          <cell r="P257">
            <v>598</v>
          </cell>
          <cell r="R257">
            <v>598</v>
          </cell>
          <cell r="S257">
            <v>598</v>
          </cell>
          <cell r="U257">
            <v>598</v>
          </cell>
          <cell r="V257">
            <v>598</v>
          </cell>
          <cell r="X257">
            <v>598</v>
          </cell>
          <cell r="Y257">
            <v>598</v>
          </cell>
          <cell r="AA257">
            <v>598</v>
          </cell>
          <cell r="AB257">
            <v>16881540</v>
          </cell>
          <cell r="AC257" t="str">
            <v>Registro Valido</v>
          </cell>
          <cell r="AD257">
            <v>598</v>
          </cell>
          <cell r="AE257">
            <v>598</v>
          </cell>
          <cell r="AF257">
            <v>598</v>
          </cell>
          <cell r="AG257">
            <v>598</v>
          </cell>
          <cell r="AH257">
            <v>598</v>
          </cell>
          <cell r="AI257">
            <v>598</v>
          </cell>
          <cell r="AJ257">
            <v>598</v>
          </cell>
          <cell r="AK257">
            <v>598</v>
          </cell>
          <cell r="AM257" t="str">
            <v>ALI_125_SEG_2</v>
          </cell>
          <cell r="AN257" t="str">
            <v>ALI_125_SEG_2_VAL_16881540</v>
          </cell>
          <cell r="AO257">
            <v>2</v>
          </cell>
          <cell r="AP257">
            <v>16881540</v>
          </cell>
          <cell r="AQ257" t="b">
            <v>1</v>
          </cell>
          <cell r="AR257" t="str">
            <v>Empate</v>
          </cell>
          <cell r="AS257" t="str">
            <v>x</v>
          </cell>
          <cell r="AT257" t="str">
            <v>ALI_125_SEG_2_x</v>
          </cell>
          <cell r="AU257">
            <v>1</v>
          </cell>
          <cell r="AV257" t="str">
            <v>Cotizacion Seleccionada</v>
          </cell>
        </row>
        <row r="258">
          <cell r="A258" t="str">
            <v>ALI_125_SEG_4</v>
          </cell>
          <cell r="B258" t="str">
            <v>5to_Evento_973_V2_AAA_17512920.xlsm</v>
          </cell>
          <cell r="C258">
            <v>125</v>
          </cell>
          <cell r="D258">
            <v>2087</v>
          </cell>
          <cell r="E258" t="str">
            <v>AAA Alimentando A Bogotá 2020 UT</v>
          </cell>
          <cell r="F258">
            <v>479</v>
          </cell>
          <cell r="G258" t="str">
            <v>CEREAL EMPACADO</v>
          </cell>
          <cell r="H258" t="str">
            <v>125 : Pasaboca de alimidón de yuca en forma de rosquillas o bolitas.</v>
          </cell>
          <cell r="I258">
            <v>4</v>
          </cell>
          <cell r="J258" t="str">
            <v>Sitio 1 : CARRERA 127#22G-18 INT 4 - Sitio 2 : SIBERIA KM 7.5 CELTA, LOTE 159 - Sitio 3 : CARRERA 68B #10A-18 - Sitio 4 : CALLE 24F#101B-15 - Sitio 5 : CARRERA 65B#10A-87 - Sitio 6 : AUTO MEDE KM 1,5 P INDUS FLORIDA BOD 23 - Sitio 7 : CARRERA 71 A BIS # 63D-38 -</v>
          </cell>
          <cell r="K258">
            <v>44835</v>
          </cell>
          <cell r="L258">
            <v>10125</v>
          </cell>
          <cell r="M258">
            <v>12078</v>
          </cell>
          <cell r="N258">
            <v>7090</v>
          </cell>
          <cell r="O258">
            <v>597</v>
          </cell>
          <cell r="P258">
            <v>598</v>
          </cell>
          <cell r="R258">
            <v>598</v>
          </cell>
          <cell r="S258">
            <v>598</v>
          </cell>
          <cell r="U258">
            <v>598</v>
          </cell>
          <cell r="V258">
            <v>598</v>
          </cell>
          <cell r="X258">
            <v>598</v>
          </cell>
          <cell r="Y258">
            <v>598</v>
          </cell>
          <cell r="AA258">
            <v>598</v>
          </cell>
          <cell r="AB258">
            <v>17874220</v>
          </cell>
          <cell r="AC258" t="str">
            <v>Registro Valido</v>
          </cell>
          <cell r="AD258">
            <v>598</v>
          </cell>
          <cell r="AE258">
            <v>598</v>
          </cell>
          <cell r="AF258">
            <v>598</v>
          </cell>
          <cell r="AG258">
            <v>598</v>
          </cell>
          <cell r="AH258">
            <v>598</v>
          </cell>
          <cell r="AI258">
            <v>598</v>
          </cell>
          <cell r="AJ258">
            <v>598</v>
          </cell>
          <cell r="AK258">
            <v>598</v>
          </cell>
          <cell r="AM258" t="str">
            <v>ALI_125_SEG_4</v>
          </cell>
          <cell r="AN258" t="str">
            <v>ALI_125_SEG_4_VAL_17874220</v>
          </cell>
          <cell r="AO258">
            <v>2</v>
          </cell>
          <cell r="AP258">
            <v>17874220</v>
          </cell>
          <cell r="AQ258" t="b">
            <v>1</v>
          </cell>
          <cell r="AR258" t="str">
            <v>Empate</v>
          </cell>
          <cell r="AS258" t="str">
            <v>x</v>
          </cell>
          <cell r="AT258" t="str">
            <v>ALI_125_SEG_4_x</v>
          </cell>
          <cell r="AU258">
            <v>1</v>
          </cell>
          <cell r="AV258" t="str">
            <v>Cotizacion Seleccionada</v>
          </cell>
        </row>
        <row r="259">
          <cell r="A259" t="str">
            <v>ALI_125_SEG_5</v>
          </cell>
          <cell r="B259" t="str">
            <v>5to_Evento_973_V2_AAA_17512920.xlsm</v>
          </cell>
          <cell r="C259">
            <v>125</v>
          </cell>
          <cell r="D259">
            <v>2087</v>
          </cell>
          <cell r="E259" t="str">
            <v>AAA Alimentando A Bogotá 2020 UT</v>
          </cell>
          <cell r="F259">
            <v>480</v>
          </cell>
          <cell r="G259" t="str">
            <v>CEREAL EMPACADO</v>
          </cell>
          <cell r="H259" t="str">
            <v>125 : Pasaboca de alimidón de yuca en forma de rosquillas o bolitas.</v>
          </cell>
          <cell r="I259">
            <v>5</v>
          </cell>
          <cell r="J259" t="str">
            <v>Sitio 1 : CARRERA 127#22G-18 INT 4 - Sitio 2 : SIBERIA KM 7.5 CELTA, LOTE 159 - Sitio 3 : CARRERA 68B #10A-18 - Sitio 4 : CALLE 24F#101B-15 - Sitio 5 : CARRERA 65B#10A-87 - Sitio 6 : AUTO MEDE KM 1,5 P INDUS FLORIDA BOD 23 - Sitio 7 : CARRERA 71 A BIS # 63D-38 -</v>
          </cell>
          <cell r="K259">
            <v>44835</v>
          </cell>
          <cell r="L259">
            <v>9413</v>
          </cell>
          <cell r="M259">
            <v>11228</v>
          </cell>
          <cell r="N259">
            <v>6589</v>
          </cell>
          <cell r="O259">
            <v>555</v>
          </cell>
          <cell r="P259">
            <v>598</v>
          </cell>
          <cell r="R259">
            <v>598</v>
          </cell>
          <cell r="S259">
            <v>598</v>
          </cell>
          <cell r="U259">
            <v>598</v>
          </cell>
          <cell r="V259">
            <v>598</v>
          </cell>
          <cell r="X259">
            <v>598</v>
          </cell>
          <cell r="Y259">
            <v>598</v>
          </cell>
          <cell r="AA259">
            <v>598</v>
          </cell>
          <cell r="AB259">
            <v>16615430</v>
          </cell>
          <cell r="AC259" t="str">
            <v>Registro Valido</v>
          </cell>
          <cell r="AD259">
            <v>598</v>
          </cell>
          <cell r="AE259">
            <v>598</v>
          </cell>
          <cell r="AF259">
            <v>598</v>
          </cell>
          <cell r="AG259">
            <v>598</v>
          </cell>
          <cell r="AH259">
            <v>598</v>
          </cell>
          <cell r="AI259">
            <v>598</v>
          </cell>
          <cell r="AJ259">
            <v>598</v>
          </cell>
          <cell r="AK259">
            <v>598</v>
          </cell>
          <cell r="AM259" t="str">
            <v>ALI_125_SEG_5</v>
          </cell>
          <cell r="AN259" t="str">
            <v>ALI_125_SEG_5_VAL_16615430</v>
          </cell>
          <cell r="AO259">
            <v>2</v>
          </cell>
          <cell r="AP259">
            <v>16615430</v>
          </cell>
          <cell r="AQ259" t="b">
            <v>1</v>
          </cell>
          <cell r="AR259" t="str">
            <v>Empate</v>
          </cell>
          <cell r="AS259" t="str">
            <v>x</v>
          </cell>
          <cell r="AT259" t="str">
            <v>ALI_125_SEG_5_x</v>
          </cell>
          <cell r="AU259">
            <v>1</v>
          </cell>
          <cell r="AV259" t="str">
            <v>Cotizacion Seleccionada</v>
          </cell>
        </row>
        <row r="260">
          <cell r="A260" t="str">
            <v>ALI_125_SEG_7</v>
          </cell>
          <cell r="B260" t="str">
            <v>5to_Evento_973_V2_AAA_17512920.xlsm</v>
          </cell>
          <cell r="C260">
            <v>125</v>
          </cell>
          <cell r="D260">
            <v>2087</v>
          </cell>
          <cell r="E260" t="str">
            <v>AAA Alimentando A Bogotá 2020 UT</v>
          </cell>
          <cell r="F260">
            <v>481</v>
          </cell>
          <cell r="G260" t="str">
            <v>CEREAL EMPACADO</v>
          </cell>
          <cell r="H260" t="str">
            <v>125 : Pasaboca de alimidón de yuca en forma de rosquillas o bolitas.</v>
          </cell>
          <cell r="I260">
            <v>7</v>
          </cell>
          <cell r="J260" t="str">
            <v>Sitio 1 : CARRERA 127#22G-18 INT 4 - Sitio 2 : SIBERIA KM 7.5 CELTA, LOTE 159 - Sitio 3 : CARRERA 68B #10A-18 - Sitio 4 : CALLE 24F#101B-15 - Sitio 5 : CARRERA 65B#10A-87 - Sitio 6 : AUTO MEDE KM 1,5 P INDUS FLORIDA BOD 23 - Sitio 7 : CARRERA 71 A BIS # 63D-38 -</v>
          </cell>
          <cell r="K260">
            <v>44835</v>
          </cell>
          <cell r="L260">
            <v>10406</v>
          </cell>
          <cell r="M260">
            <v>12412</v>
          </cell>
          <cell r="N260">
            <v>7286</v>
          </cell>
          <cell r="O260">
            <v>614</v>
          </cell>
          <cell r="P260">
            <v>598</v>
          </cell>
          <cell r="R260">
            <v>598</v>
          </cell>
          <cell r="S260">
            <v>598</v>
          </cell>
          <cell r="U260">
            <v>598</v>
          </cell>
          <cell r="V260">
            <v>598</v>
          </cell>
          <cell r="X260">
            <v>598</v>
          </cell>
          <cell r="Y260">
            <v>598</v>
          </cell>
          <cell r="AA260">
            <v>598</v>
          </cell>
          <cell r="AB260">
            <v>18369364</v>
          </cell>
          <cell r="AC260" t="str">
            <v>Registro Valido</v>
          </cell>
          <cell r="AD260">
            <v>598</v>
          </cell>
          <cell r="AE260">
            <v>598</v>
          </cell>
          <cell r="AF260">
            <v>598</v>
          </cell>
          <cell r="AG260">
            <v>598</v>
          </cell>
          <cell r="AH260">
            <v>598</v>
          </cell>
          <cell r="AI260">
            <v>598</v>
          </cell>
          <cell r="AJ260">
            <v>598</v>
          </cell>
          <cell r="AK260">
            <v>598</v>
          </cell>
          <cell r="AM260" t="str">
            <v>ALI_125_SEG_7</v>
          </cell>
          <cell r="AN260" t="str">
            <v>ALI_125_SEG_7_VAL_18369364</v>
          </cell>
          <cell r="AO260">
            <v>2</v>
          </cell>
          <cell r="AP260">
            <v>18369364</v>
          </cell>
          <cell r="AQ260" t="b">
            <v>1</v>
          </cell>
          <cell r="AR260" t="str">
            <v>Empate</v>
          </cell>
          <cell r="AS260" t="str">
            <v>x</v>
          </cell>
          <cell r="AT260" t="str">
            <v>ALI_125_SEG_7_x</v>
          </cell>
          <cell r="AU260">
            <v>1</v>
          </cell>
          <cell r="AV260" t="str">
            <v>Cotizacion Seleccionada</v>
          </cell>
        </row>
        <row r="261">
          <cell r="A261" t="str">
            <v>ALI_125_SEG_8</v>
          </cell>
          <cell r="B261" t="str">
            <v>5to_Evento_973_V2_AAA_17512920.xlsm</v>
          </cell>
          <cell r="C261">
            <v>125</v>
          </cell>
          <cell r="D261">
            <v>2087</v>
          </cell>
          <cell r="E261" t="str">
            <v>AAA Alimentando A Bogotá 2020 UT</v>
          </cell>
          <cell r="F261">
            <v>482</v>
          </cell>
          <cell r="G261" t="str">
            <v>CEREAL EMPACADO</v>
          </cell>
          <cell r="H261" t="str">
            <v>125 : Pasaboca de alimidón de yuca en forma de rosquillas o bolitas.</v>
          </cell>
          <cell r="I261">
            <v>8</v>
          </cell>
          <cell r="J261" t="str">
            <v>Sitio 1 : CARRERA 127#22G-18 INT 4 - Sitio 2 : SIBERIA KM 7.5 CELTA, LOTE 159 - Sitio 3 : CARRERA 68B #10A-18 - Sitio 4 : CALLE 24F#101B-15 - Sitio 5 : CARRERA 65B#10A-87 - Sitio 6 : AUTO MEDE KM 1,5 P INDUS FLORIDA BOD 23 - Sitio 7 : CARRERA 71 A BIS # 63D-38 -</v>
          </cell>
          <cell r="K261">
            <v>44835</v>
          </cell>
          <cell r="L261">
            <v>10042</v>
          </cell>
          <cell r="M261">
            <v>11982</v>
          </cell>
          <cell r="N261">
            <v>7033</v>
          </cell>
          <cell r="O261">
            <v>592</v>
          </cell>
          <cell r="P261">
            <v>598</v>
          </cell>
          <cell r="R261">
            <v>598</v>
          </cell>
          <cell r="S261">
            <v>598</v>
          </cell>
          <cell r="U261">
            <v>598</v>
          </cell>
          <cell r="V261">
            <v>598</v>
          </cell>
          <cell r="X261">
            <v>598</v>
          </cell>
          <cell r="Y261">
            <v>598</v>
          </cell>
          <cell r="AA261">
            <v>598</v>
          </cell>
          <cell r="AB261">
            <v>17730102</v>
          </cell>
          <cell r="AC261" t="str">
            <v>Registro Valido</v>
          </cell>
          <cell r="AD261">
            <v>598</v>
          </cell>
          <cell r="AE261">
            <v>598</v>
          </cell>
          <cell r="AF261">
            <v>598</v>
          </cell>
          <cell r="AG261">
            <v>598</v>
          </cell>
          <cell r="AH261">
            <v>598</v>
          </cell>
          <cell r="AI261">
            <v>598</v>
          </cell>
          <cell r="AJ261">
            <v>598</v>
          </cell>
          <cell r="AK261">
            <v>598</v>
          </cell>
          <cell r="AM261" t="str">
            <v>ALI_125_SEG_8</v>
          </cell>
          <cell r="AN261" t="str">
            <v>ALI_125_SEG_8_VAL_17730102</v>
          </cell>
          <cell r="AO261">
            <v>2</v>
          </cell>
          <cell r="AP261">
            <v>17730102</v>
          </cell>
          <cell r="AQ261" t="b">
            <v>1</v>
          </cell>
          <cell r="AR261" t="str">
            <v>Empate</v>
          </cell>
          <cell r="AS261" t="str">
            <v>x</v>
          </cell>
          <cell r="AT261" t="str">
            <v>ALI_125_SEG_8_x</v>
          </cell>
          <cell r="AU261">
            <v>1</v>
          </cell>
          <cell r="AV261" t="str">
            <v>Cotizacion Seleccionada</v>
          </cell>
        </row>
        <row r="262">
          <cell r="A262" t="str">
            <v>ALI_125_SEG_10</v>
          </cell>
          <cell r="B262" t="str">
            <v>5to_Evento_973_V2_AAA_17512920.xlsm</v>
          </cell>
          <cell r="C262">
            <v>125</v>
          </cell>
          <cell r="D262">
            <v>2087</v>
          </cell>
          <cell r="E262" t="str">
            <v>AAA Alimentando A Bogotá 2020 UT</v>
          </cell>
          <cell r="F262">
            <v>483</v>
          </cell>
          <cell r="G262" t="str">
            <v>CEREAL EMPACADO</v>
          </cell>
          <cell r="H262" t="str">
            <v>125 : Pasaboca de alimidón de yuca en forma de rosquillas o bolitas.</v>
          </cell>
          <cell r="I262">
            <v>10</v>
          </cell>
          <cell r="J262" t="str">
            <v>Sitio 1 : CARRERA 127#22G-18 INT 4 - Sitio 2 : SIBERIA KM 7.5 CELTA, LOTE 159 - Sitio 3 : CARRERA 68B #10A-18 - Sitio 4 : CALLE 24F#101B-15 - Sitio 5 : CARRERA 65B#10A-87 - Sitio 6 : AUTO MEDE KM 1,5 P INDUS FLORIDA BOD 23 - Sitio 7 : CARRERA 71 A BIS # 63D-38 -</v>
          </cell>
          <cell r="K262">
            <v>44835</v>
          </cell>
          <cell r="L262">
            <v>10164</v>
          </cell>
          <cell r="M262">
            <v>12126</v>
          </cell>
          <cell r="N262">
            <v>7117</v>
          </cell>
          <cell r="O262">
            <v>600</v>
          </cell>
          <cell r="P262">
            <v>598</v>
          </cell>
          <cell r="R262">
            <v>598</v>
          </cell>
          <cell r="S262">
            <v>598</v>
          </cell>
          <cell r="U262">
            <v>598</v>
          </cell>
          <cell r="V262">
            <v>598</v>
          </cell>
          <cell r="X262">
            <v>598</v>
          </cell>
          <cell r="Y262">
            <v>598</v>
          </cell>
          <cell r="AA262">
            <v>598</v>
          </cell>
          <cell r="AB262">
            <v>17944186</v>
          </cell>
          <cell r="AC262" t="str">
            <v>Registro Valido</v>
          </cell>
          <cell r="AD262">
            <v>598</v>
          </cell>
          <cell r="AE262">
            <v>598</v>
          </cell>
          <cell r="AF262">
            <v>598</v>
          </cell>
          <cell r="AG262">
            <v>598</v>
          </cell>
          <cell r="AH262">
            <v>598</v>
          </cell>
          <cell r="AI262">
            <v>598</v>
          </cell>
          <cell r="AJ262">
            <v>598</v>
          </cell>
          <cell r="AK262">
            <v>598</v>
          </cell>
          <cell r="AM262" t="str">
            <v>ALI_125_SEG_10</v>
          </cell>
          <cell r="AN262" t="str">
            <v>ALI_125_SEG_10_VAL_17944186</v>
          </cell>
          <cell r="AO262">
            <v>2</v>
          </cell>
          <cell r="AP262">
            <v>17944186</v>
          </cell>
          <cell r="AQ262" t="b">
            <v>1</v>
          </cell>
          <cell r="AR262" t="str">
            <v>Empate</v>
          </cell>
          <cell r="AS262" t="str">
            <v>x</v>
          </cell>
          <cell r="AT262" t="str">
            <v>ALI_125_SEG_10_x</v>
          </cell>
          <cell r="AU262">
            <v>1</v>
          </cell>
          <cell r="AV262" t="str">
            <v>Cotizacion Seleccionada</v>
          </cell>
        </row>
        <row r="263">
          <cell r="A263" t="str">
            <v>ALI_125_SEG_11</v>
          </cell>
          <cell r="B263" t="str">
            <v>5to_Evento_973_V2_AAA_17512920.xlsm</v>
          </cell>
          <cell r="C263">
            <v>125</v>
          </cell>
          <cell r="D263">
            <v>2087</v>
          </cell>
          <cell r="E263" t="str">
            <v>AAA Alimentando A Bogotá 2020 UT</v>
          </cell>
          <cell r="F263">
            <v>484</v>
          </cell>
          <cell r="G263" t="str">
            <v>CEREAL EMPACADO</v>
          </cell>
          <cell r="H263" t="str">
            <v>125 : Pasaboca de alimidón de yuca en forma de rosquillas o bolitas.</v>
          </cell>
          <cell r="I263">
            <v>11</v>
          </cell>
          <cell r="J263" t="str">
            <v>Sitio 1 : CARRERA 127#22G-18 INT 4 - Sitio 2 : SIBERIA KM 7.5 CELTA, LOTE 159 - Sitio 3 : CARRERA 68B #10A-18 - Sitio 4 : CALLE 24F#101B-15 - Sitio 5 : CARRERA 65B#10A-87 - Sitio 6 : AUTO MEDE KM 1,5 P INDUS FLORIDA BOD 23 - Sitio 7 : CARRERA 71 A BIS # 63D-38 -</v>
          </cell>
          <cell r="K263">
            <v>44835</v>
          </cell>
          <cell r="L263">
            <v>10010</v>
          </cell>
          <cell r="M263">
            <v>11941</v>
          </cell>
          <cell r="N263">
            <v>7009</v>
          </cell>
          <cell r="O263">
            <v>590</v>
          </cell>
          <cell r="P263">
            <v>598</v>
          </cell>
          <cell r="R263">
            <v>598</v>
          </cell>
          <cell r="S263">
            <v>598</v>
          </cell>
          <cell r="U263">
            <v>598</v>
          </cell>
          <cell r="V263">
            <v>598</v>
          </cell>
          <cell r="X263">
            <v>598</v>
          </cell>
          <cell r="Y263">
            <v>598</v>
          </cell>
          <cell r="AA263">
            <v>598</v>
          </cell>
          <cell r="AB263">
            <v>17670900</v>
          </cell>
          <cell r="AC263" t="str">
            <v>Registro Valido</v>
          </cell>
          <cell r="AD263">
            <v>598</v>
          </cell>
          <cell r="AE263">
            <v>598</v>
          </cell>
          <cell r="AF263">
            <v>598</v>
          </cell>
          <cell r="AG263">
            <v>598</v>
          </cell>
          <cell r="AH263">
            <v>598</v>
          </cell>
          <cell r="AI263">
            <v>598</v>
          </cell>
          <cell r="AJ263">
            <v>598</v>
          </cell>
          <cell r="AK263">
            <v>598</v>
          </cell>
          <cell r="AM263" t="str">
            <v>ALI_125_SEG_11</v>
          </cell>
          <cell r="AN263" t="str">
            <v>ALI_125_SEG_11_VAL_17670900</v>
          </cell>
          <cell r="AO263">
            <v>2</v>
          </cell>
          <cell r="AP263">
            <v>17670900</v>
          </cell>
          <cell r="AQ263" t="b">
            <v>1</v>
          </cell>
          <cell r="AR263" t="str">
            <v>Empate</v>
          </cell>
          <cell r="AS263" t="str">
            <v>x</v>
          </cell>
          <cell r="AT263" t="str">
            <v>ALI_125_SEG_11_x</v>
          </cell>
          <cell r="AU263">
            <v>1</v>
          </cell>
          <cell r="AV263" t="str">
            <v>Cotizacion Seleccionada</v>
          </cell>
        </row>
        <row r="264">
          <cell r="A264" t="str">
            <v>ALI_125_SEG_13</v>
          </cell>
          <cell r="B264" t="str">
            <v>5to_Evento_973_V2_AAA_17512920.xlsm</v>
          </cell>
          <cell r="C264">
            <v>125</v>
          </cell>
          <cell r="D264">
            <v>2087</v>
          </cell>
          <cell r="E264" t="str">
            <v>AAA Alimentando A Bogotá 2020 UT</v>
          </cell>
          <cell r="F264">
            <v>485</v>
          </cell>
          <cell r="G264" t="str">
            <v>CEREAL EMPACADO</v>
          </cell>
          <cell r="H264" t="str">
            <v>125 : Pasaboca de alimidón de yuca en forma de rosquillas o bolitas.</v>
          </cell>
          <cell r="I264">
            <v>13</v>
          </cell>
          <cell r="J264" t="str">
            <v>Sitio 1 : CARRERA 127#22G-18 INT 4 - Sitio 2 : SIBERIA KM 7.5 CELTA, LOTE 159 - Sitio 3 : CARRERA 68B #10A-18 - Sitio 4 : CALLE 24F#101B-15 - Sitio 5 : CARRERA 65B#10A-87 - Sitio 6 : AUTO MEDE KM 1,5 P INDUS FLORIDA BOD 23 - Sitio 7 : CARRERA 71 A BIS # 63D-38 -</v>
          </cell>
          <cell r="K264">
            <v>44835</v>
          </cell>
          <cell r="L264">
            <v>9646</v>
          </cell>
          <cell r="M264">
            <v>11507</v>
          </cell>
          <cell r="N264">
            <v>6753</v>
          </cell>
          <cell r="O264">
            <v>569</v>
          </cell>
          <cell r="P264">
            <v>598</v>
          </cell>
          <cell r="R264">
            <v>598</v>
          </cell>
          <cell r="S264">
            <v>598</v>
          </cell>
          <cell r="U264">
            <v>598</v>
          </cell>
          <cell r="V264">
            <v>598</v>
          </cell>
          <cell r="X264">
            <v>598</v>
          </cell>
          <cell r="Y264">
            <v>598</v>
          </cell>
          <cell r="AA264">
            <v>598</v>
          </cell>
          <cell r="AB264">
            <v>17028050</v>
          </cell>
          <cell r="AC264" t="str">
            <v>Registro Valido</v>
          </cell>
          <cell r="AD264">
            <v>598</v>
          </cell>
          <cell r="AE264">
            <v>598</v>
          </cell>
          <cell r="AF264">
            <v>598</v>
          </cell>
          <cell r="AG264">
            <v>598</v>
          </cell>
          <cell r="AH264">
            <v>598</v>
          </cell>
          <cell r="AI264">
            <v>598</v>
          </cell>
          <cell r="AJ264">
            <v>598</v>
          </cell>
          <cell r="AK264">
            <v>598</v>
          </cell>
          <cell r="AM264" t="str">
            <v>ALI_125_SEG_13</v>
          </cell>
          <cell r="AN264" t="str">
            <v>ALI_125_SEG_13_VAL_17028050</v>
          </cell>
          <cell r="AO264">
            <v>2</v>
          </cell>
          <cell r="AP264">
            <v>17028050</v>
          </cell>
          <cell r="AQ264" t="b">
            <v>1</v>
          </cell>
          <cell r="AR264" t="str">
            <v>Empate</v>
          </cell>
          <cell r="AS264" t="str">
            <v>x</v>
          </cell>
          <cell r="AT264" t="str">
            <v>ALI_125_SEG_13_x</v>
          </cell>
          <cell r="AU264">
            <v>1</v>
          </cell>
          <cell r="AV264" t="str">
            <v>Cotizacion Seleccionada</v>
          </cell>
        </row>
        <row r="265">
          <cell r="A265" t="str">
            <v>ALI_125_SEG_14</v>
          </cell>
          <cell r="B265" t="str">
            <v>5to_Evento_973_V2_AAA_17512920.xlsm</v>
          </cell>
          <cell r="C265">
            <v>125</v>
          </cell>
          <cell r="D265">
            <v>2087</v>
          </cell>
          <cell r="E265" t="str">
            <v>AAA Alimentando A Bogotá 2020 UT</v>
          </cell>
          <cell r="F265">
            <v>486</v>
          </cell>
          <cell r="G265" t="str">
            <v>CEREAL EMPACADO</v>
          </cell>
          <cell r="H265" t="str">
            <v>125 : Pasaboca de alimidón de yuca en forma de rosquillas o bolitas.</v>
          </cell>
          <cell r="I265">
            <v>14</v>
          </cell>
          <cell r="J265" t="str">
            <v>Sitio 1 : CARRERA 127#22G-18 INT 4 - Sitio 2 : SIBERIA KM 7.5 CELTA, LOTE 159 - Sitio 3 : CARRERA 68B #10A-18 - Sitio 4 : CALLE 24F#101B-15 - Sitio 5 : CARRERA 65B#10A-87 - Sitio 6 : AUTO MEDE KM 1,5 P INDUS FLORIDA BOD 23 - Sitio 7 : CARRERA 71 A BIS # 63D-38 -</v>
          </cell>
          <cell r="K265">
            <v>44835</v>
          </cell>
          <cell r="L265">
            <v>9558</v>
          </cell>
          <cell r="M265">
            <v>11402</v>
          </cell>
          <cell r="N265">
            <v>6692</v>
          </cell>
          <cell r="O265">
            <v>564</v>
          </cell>
          <cell r="P265">
            <v>598</v>
          </cell>
          <cell r="R265">
            <v>598</v>
          </cell>
          <cell r="S265">
            <v>598</v>
          </cell>
          <cell r="U265">
            <v>598</v>
          </cell>
          <cell r="V265">
            <v>598</v>
          </cell>
          <cell r="X265">
            <v>598</v>
          </cell>
          <cell r="Y265">
            <v>598</v>
          </cell>
          <cell r="AA265">
            <v>598</v>
          </cell>
          <cell r="AB265">
            <v>16873168</v>
          </cell>
          <cell r="AC265" t="str">
            <v>Registro Valido</v>
          </cell>
          <cell r="AD265">
            <v>598</v>
          </cell>
          <cell r="AE265">
            <v>598</v>
          </cell>
          <cell r="AF265">
            <v>598</v>
          </cell>
          <cell r="AG265">
            <v>598</v>
          </cell>
          <cell r="AH265">
            <v>598</v>
          </cell>
          <cell r="AI265">
            <v>598</v>
          </cell>
          <cell r="AJ265">
            <v>598</v>
          </cell>
          <cell r="AK265">
            <v>598</v>
          </cell>
          <cell r="AM265" t="str">
            <v>ALI_125_SEG_14</v>
          </cell>
          <cell r="AN265" t="str">
            <v>ALI_125_SEG_14_VAL_16873168</v>
          </cell>
          <cell r="AO265">
            <v>2</v>
          </cell>
          <cell r="AP265">
            <v>16873168</v>
          </cell>
          <cell r="AQ265" t="b">
            <v>1</v>
          </cell>
          <cell r="AR265" t="str">
            <v>Empate</v>
          </cell>
          <cell r="AS265" t="str">
            <v>x</v>
          </cell>
          <cell r="AT265" t="str">
            <v>ALI_125_SEG_14_x</v>
          </cell>
          <cell r="AU265">
            <v>1</v>
          </cell>
          <cell r="AV265" t="str">
            <v>Cotizacion Seleccionada</v>
          </cell>
        </row>
        <row r="266">
          <cell r="A266" t="str">
            <v>ALI_125_SEG_15</v>
          </cell>
          <cell r="B266" t="str">
            <v>5to_Evento_973_V2_AAA_17512920.xlsm</v>
          </cell>
          <cell r="C266">
            <v>125</v>
          </cell>
          <cell r="D266">
            <v>2087</v>
          </cell>
          <cell r="E266" t="str">
            <v>AAA Alimentando A Bogotá 2020 UT</v>
          </cell>
          <cell r="F266">
            <v>487</v>
          </cell>
          <cell r="G266" t="str">
            <v>CEREAL EMPACADO</v>
          </cell>
          <cell r="H266" t="str">
            <v>125 : Pasaboca de alimidón de yuca en forma de rosquillas o bolitas.</v>
          </cell>
          <cell r="I266">
            <v>15</v>
          </cell>
          <cell r="J266" t="str">
            <v>Sitio 1 : CARRERA 127#22G-18 INT 4 - Sitio 2 : SIBERIA KM 7.5 CELTA, LOTE 159 - Sitio 3 : CARRERA 68B #10A-18 - Sitio 4 : CALLE 24F#101B-15 - Sitio 5 : CARRERA 65B#10A-87 - Sitio 6 : AUTO MEDE KM 1,5 P INDUS FLORIDA BOD 23 - Sitio 7 : CARRERA 71 A BIS # 63D-38 -</v>
          </cell>
          <cell r="K266">
            <v>44835</v>
          </cell>
          <cell r="L266">
            <v>9037</v>
          </cell>
          <cell r="M266">
            <v>10781</v>
          </cell>
          <cell r="N266">
            <v>6328</v>
          </cell>
          <cell r="O266">
            <v>534</v>
          </cell>
          <cell r="P266">
            <v>598</v>
          </cell>
          <cell r="R266">
            <v>598</v>
          </cell>
          <cell r="S266">
            <v>598</v>
          </cell>
          <cell r="U266">
            <v>598</v>
          </cell>
          <cell r="V266">
            <v>598</v>
          </cell>
          <cell r="X266">
            <v>598</v>
          </cell>
          <cell r="Y266">
            <v>598</v>
          </cell>
          <cell r="AA266">
            <v>598</v>
          </cell>
          <cell r="AB266">
            <v>15954640</v>
          </cell>
          <cell r="AC266" t="str">
            <v>Registro Valido</v>
          </cell>
          <cell r="AD266">
            <v>598</v>
          </cell>
          <cell r="AE266">
            <v>598</v>
          </cell>
          <cell r="AF266">
            <v>598</v>
          </cell>
          <cell r="AG266">
            <v>598</v>
          </cell>
          <cell r="AH266">
            <v>598</v>
          </cell>
          <cell r="AI266">
            <v>598</v>
          </cell>
          <cell r="AJ266">
            <v>598</v>
          </cell>
          <cell r="AK266">
            <v>598</v>
          </cell>
          <cell r="AM266" t="str">
            <v>ALI_125_SEG_15</v>
          </cell>
          <cell r="AN266" t="str">
            <v>ALI_125_SEG_15_VAL_15954640</v>
          </cell>
          <cell r="AO266">
            <v>2</v>
          </cell>
          <cell r="AP266">
            <v>15954640</v>
          </cell>
          <cell r="AQ266" t="b">
            <v>1</v>
          </cell>
          <cell r="AR266" t="str">
            <v>Empate</v>
          </cell>
          <cell r="AS266" t="str">
            <v>x</v>
          </cell>
          <cell r="AT266" t="str">
            <v>ALI_125_SEG_15_x</v>
          </cell>
          <cell r="AU266">
            <v>1</v>
          </cell>
          <cell r="AV266" t="str">
            <v>Cotizacion Seleccionada</v>
          </cell>
        </row>
        <row r="267">
          <cell r="A267" t="b">
            <v>0</v>
          </cell>
          <cell r="B267" t="str">
            <v>5to_Evento_973_V2_AAA_17512920.xlsm</v>
          </cell>
          <cell r="C267">
            <v>124</v>
          </cell>
          <cell r="D267">
            <v>2087</v>
          </cell>
          <cell r="E267" t="str">
            <v>AAA Alimentando A Bogotá 2020 UT</v>
          </cell>
          <cell r="F267">
            <v>503</v>
          </cell>
          <cell r="G267" t="str">
            <v>CEREAL EMPACADO</v>
          </cell>
          <cell r="H267" t="str">
            <v>124 : Mogolla multicereal.</v>
          </cell>
          <cell r="I267">
            <v>4</v>
          </cell>
          <cell r="J267" t="str">
            <v>Sitio 1 : CARRERA 127#22G-18 INT 4 - Sitio 2 : SIBERIA KM 7.5 CELTA, LOTE 159 - Sitio 3 : CARRERA 68B #10A-18 - Sitio 4 : CALLE 24F#101B-15 - Sitio 5 : CARRERA 65B#10A-87 - Sitio 6 : AUTO MEDE KM 1,5 P INDUS FLORIDA BOD 23 - Sitio 7 : CARRERA 71 A BIS # 63D-38 -</v>
          </cell>
          <cell r="K267">
            <v>44835</v>
          </cell>
          <cell r="L267">
            <v>7430</v>
          </cell>
          <cell r="M267">
            <v>8863</v>
          </cell>
          <cell r="N267">
            <v>5203</v>
          </cell>
          <cell r="O267">
            <v>439</v>
          </cell>
          <cell r="P267">
            <v>246</v>
          </cell>
          <cell r="Q267">
            <v>0</v>
          </cell>
          <cell r="R267">
            <v>246</v>
          </cell>
          <cell r="S267">
            <v>733</v>
          </cell>
          <cell r="T267">
            <v>0</v>
          </cell>
          <cell r="U267">
            <v>733</v>
          </cell>
          <cell r="V267">
            <v>733</v>
          </cell>
          <cell r="W267">
            <v>0</v>
          </cell>
          <cell r="X267">
            <v>733</v>
          </cell>
          <cell r="Y267">
            <v>733</v>
          </cell>
          <cell r="Z267">
            <v>0</v>
          </cell>
          <cell r="AA267">
            <v>733</v>
          </cell>
          <cell r="AB267">
            <v>12459945</v>
          </cell>
          <cell r="AC267" t="str">
            <v>Registro Valido</v>
          </cell>
          <cell r="AD267">
            <v>246</v>
          </cell>
          <cell r="AE267">
            <v>733</v>
          </cell>
          <cell r="AF267">
            <v>733</v>
          </cell>
          <cell r="AG267">
            <v>733</v>
          </cell>
          <cell r="AH267">
            <v>246</v>
          </cell>
          <cell r="AI267">
            <v>733</v>
          </cell>
          <cell r="AJ267">
            <v>733</v>
          </cell>
          <cell r="AK267">
            <v>733</v>
          </cell>
          <cell r="AM267" t="str">
            <v>ALI_124_SEG_4</v>
          </cell>
          <cell r="AN267" t="str">
            <v>ALI_124_SEG_4_VAL_12459945</v>
          </cell>
          <cell r="AO267">
            <v>4</v>
          </cell>
          <cell r="AP267">
            <v>9967956</v>
          </cell>
          <cell r="AQ267" t="b">
            <v>0</v>
          </cell>
          <cell r="AR267" t="str">
            <v/>
          </cell>
          <cell r="AS267" t="str">
            <v/>
          </cell>
          <cell r="AT267" t="str">
            <v>ALI_124_SEG_4_</v>
          </cell>
          <cell r="AU267">
            <v>1</v>
          </cell>
          <cell r="AV267" t="str">
            <v>No Seleccionada</v>
          </cell>
        </row>
        <row r="268">
          <cell r="A268" t="b">
            <v>0</v>
          </cell>
          <cell r="B268" t="str">
            <v>5to_Evento_973_V2_AAA_17512920.xlsm</v>
          </cell>
          <cell r="C268">
            <v>124</v>
          </cell>
          <cell r="D268">
            <v>2087</v>
          </cell>
          <cell r="E268" t="str">
            <v>AAA Alimentando A Bogotá 2020 UT</v>
          </cell>
          <cell r="F268">
            <v>504</v>
          </cell>
          <cell r="G268" t="str">
            <v>CEREAL EMPACADO</v>
          </cell>
          <cell r="H268" t="str">
            <v>124 : Mogolla multicereal.</v>
          </cell>
          <cell r="I268">
            <v>5</v>
          </cell>
          <cell r="J268" t="str">
            <v>Sitio 1 : CARRERA 127#22G-18 INT 4 - Sitio 2 : SIBERIA KM 7.5 CELTA, LOTE 159 - Sitio 3 : CARRERA 68B #10A-18 - Sitio 4 : CALLE 24F#101B-15 - Sitio 5 : CARRERA 65B#10A-87 - Sitio 6 : AUTO MEDE KM 1,5 P INDUS FLORIDA BOD 23 - Sitio 7 : CARRERA 71 A BIS # 63D-38 -</v>
          </cell>
          <cell r="K268">
            <v>44835</v>
          </cell>
          <cell r="L268">
            <v>6908</v>
          </cell>
          <cell r="M268">
            <v>8240</v>
          </cell>
          <cell r="N268">
            <v>4837</v>
          </cell>
          <cell r="O268">
            <v>408</v>
          </cell>
          <cell r="P268">
            <v>246</v>
          </cell>
          <cell r="Q268">
            <v>0</v>
          </cell>
          <cell r="R268">
            <v>246</v>
          </cell>
          <cell r="S268">
            <v>733</v>
          </cell>
          <cell r="T268">
            <v>0</v>
          </cell>
          <cell r="U268">
            <v>733</v>
          </cell>
          <cell r="V268">
            <v>733</v>
          </cell>
          <cell r="W268">
            <v>0</v>
          </cell>
          <cell r="X268">
            <v>733</v>
          </cell>
          <cell r="Y268">
            <v>733</v>
          </cell>
          <cell r="Z268">
            <v>0</v>
          </cell>
          <cell r="AA268">
            <v>733</v>
          </cell>
          <cell r="AB268">
            <v>11583873</v>
          </cell>
          <cell r="AC268" t="str">
            <v>Registro Valido</v>
          </cell>
          <cell r="AD268">
            <v>246</v>
          </cell>
          <cell r="AE268">
            <v>733</v>
          </cell>
          <cell r="AF268">
            <v>733</v>
          </cell>
          <cell r="AG268">
            <v>733</v>
          </cell>
          <cell r="AH268">
            <v>246</v>
          </cell>
          <cell r="AI268">
            <v>733</v>
          </cell>
          <cell r="AJ268">
            <v>733</v>
          </cell>
          <cell r="AK268">
            <v>733</v>
          </cell>
          <cell r="AM268" t="str">
            <v>ALI_124_SEG_5</v>
          </cell>
          <cell r="AN268" t="str">
            <v>ALI_124_SEG_5_VAL_11583873</v>
          </cell>
          <cell r="AO268">
            <v>4</v>
          </cell>
          <cell r="AP268">
            <v>9267098.3999999985</v>
          </cell>
          <cell r="AQ268" t="b">
            <v>0</v>
          </cell>
          <cell r="AR268" t="str">
            <v/>
          </cell>
          <cell r="AS268" t="str">
            <v/>
          </cell>
          <cell r="AT268" t="str">
            <v>ALI_124_SEG_5_</v>
          </cell>
          <cell r="AU268">
            <v>1</v>
          </cell>
          <cell r="AV268" t="str">
            <v>No Seleccionada</v>
          </cell>
        </row>
        <row r="269">
          <cell r="A269" t="b">
            <v>0</v>
          </cell>
          <cell r="B269" t="str">
            <v>5to_Evento_973_V2_AAA_17512920.xlsm</v>
          </cell>
          <cell r="C269">
            <v>124</v>
          </cell>
          <cell r="D269">
            <v>2087</v>
          </cell>
          <cell r="E269" t="str">
            <v>AAA Alimentando A Bogotá 2020 UT</v>
          </cell>
          <cell r="F269">
            <v>505</v>
          </cell>
          <cell r="G269" t="str">
            <v>CEREAL EMPACADO</v>
          </cell>
          <cell r="H269" t="str">
            <v>124 : Mogolla multicereal.</v>
          </cell>
          <cell r="I269">
            <v>6</v>
          </cell>
          <cell r="J269" t="str">
            <v>Sitio 1 : CARRERA 127#22G-18 INT 4 - Sitio 2 : SIBERIA KM 7.5 CELTA, LOTE 159 - Sitio 3 : CARRERA 68B #10A-18 - Sitio 4 : CALLE 24F#101B-15 - Sitio 5 : CARRERA 65B#10A-87 - Sitio 6 : AUTO MEDE KM 1,5 P INDUS FLORIDA BOD 23 - Sitio 7 : CARRERA 71 A BIS # 63D-38 -</v>
          </cell>
          <cell r="K269">
            <v>44835</v>
          </cell>
          <cell r="L269">
            <v>7477</v>
          </cell>
          <cell r="M269">
            <v>8920</v>
          </cell>
          <cell r="N269">
            <v>5236</v>
          </cell>
          <cell r="O269">
            <v>442</v>
          </cell>
          <cell r="P269">
            <v>246</v>
          </cell>
          <cell r="Q269">
            <v>0</v>
          </cell>
          <cell r="R269">
            <v>246</v>
          </cell>
          <cell r="S269">
            <v>733</v>
          </cell>
          <cell r="T269">
            <v>0</v>
          </cell>
          <cell r="U269">
            <v>733</v>
          </cell>
          <cell r="V269">
            <v>733</v>
          </cell>
          <cell r="W269">
            <v>0</v>
          </cell>
          <cell r="X269">
            <v>733</v>
          </cell>
          <cell r="Y269">
            <v>733</v>
          </cell>
          <cell r="Z269">
            <v>0</v>
          </cell>
          <cell r="AA269">
            <v>733</v>
          </cell>
          <cell r="AB269">
            <v>12539676</v>
          </cell>
          <cell r="AC269" t="str">
            <v>Registro Valido</v>
          </cell>
          <cell r="AD269">
            <v>246</v>
          </cell>
          <cell r="AE269">
            <v>733</v>
          </cell>
          <cell r="AF269">
            <v>733</v>
          </cell>
          <cell r="AG269">
            <v>733</v>
          </cell>
          <cell r="AH269">
            <v>246</v>
          </cell>
          <cell r="AI269">
            <v>733</v>
          </cell>
          <cell r="AJ269">
            <v>733</v>
          </cell>
          <cell r="AK269">
            <v>733</v>
          </cell>
          <cell r="AM269" t="str">
            <v>ALI_124_SEG_6</v>
          </cell>
          <cell r="AN269" t="str">
            <v>ALI_124_SEG_6_VAL_12539676</v>
          </cell>
          <cell r="AO269">
            <v>4</v>
          </cell>
          <cell r="AP269">
            <v>10031740.800000001</v>
          </cell>
          <cell r="AQ269" t="b">
            <v>0</v>
          </cell>
          <cell r="AR269" t="str">
            <v>Empate</v>
          </cell>
          <cell r="AS269" t="str">
            <v/>
          </cell>
          <cell r="AT269" t="str">
            <v>ALI_124_SEG_6_</v>
          </cell>
          <cell r="AU269">
            <v>1</v>
          </cell>
          <cell r="AV269" t="str">
            <v>No Seleccionada</v>
          </cell>
        </row>
        <row r="270">
          <cell r="A270" t="b">
            <v>0</v>
          </cell>
          <cell r="B270" t="str">
            <v>5to_Evento_973_V2_AAA_17512920.xlsm</v>
          </cell>
          <cell r="C270">
            <v>124</v>
          </cell>
          <cell r="D270">
            <v>2087</v>
          </cell>
          <cell r="E270" t="str">
            <v>AAA Alimentando A Bogotá 2020 UT</v>
          </cell>
          <cell r="F270">
            <v>506</v>
          </cell>
          <cell r="G270" t="str">
            <v>CEREAL EMPACADO</v>
          </cell>
          <cell r="H270" t="str">
            <v>124 : Mogolla multicereal.</v>
          </cell>
          <cell r="I270">
            <v>7</v>
          </cell>
          <cell r="J270" t="str">
            <v>Sitio 1 : CARRERA 127#22G-18 INT 4 - Sitio 2 : SIBERIA KM 7.5 CELTA, LOTE 159 - Sitio 3 : CARRERA 68B #10A-18 - Sitio 4 : CALLE 24F#101B-15 - Sitio 5 : CARRERA 65B#10A-87 - Sitio 6 : AUTO MEDE KM 1,5 P INDUS FLORIDA BOD 23 - Sitio 7 : CARRERA 71 A BIS # 63D-38 -</v>
          </cell>
          <cell r="K270">
            <v>44835</v>
          </cell>
          <cell r="L270">
            <v>7635</v>
          </cell>
          <cell r="M270">
            <v>9109</v>
          </cell>
          <cell r="N270">
            <v>5347</v>
          </cell>
          <cell r="O270">
            <v>450</v>
          </cell>
          <cell r="P270">
            <v>246</v>
          </cell>
          <cell r="Q270">
            <v>0</v>
          </cell>
          <cell r="R270">
            <v>246</v>
          </cell>
          <cell r="S270">
            <v>733</v>
          </cell>
          <cell r="T270">
            <v>0</v>
          </cell>
          <cell r="U270">
            <v>733</v>
          </cell>
          <cell r="V270">
            <v>733</v>
          </cell>
          <cell r="W270">
            <v>0</v>
          </cell>
          <cell r="X270">
            <v>733</v>
          </cell>
          <cell r="Y270">
            <v>733</v>
          </cell>
          <cell r="Z270">
            <v>0</v>
          </cell>
          <cell r="AA270">
            <v>733</v>
          </cell>
          <cell r="AB270">
            <v>12804308</v>
          </cell>
          <cell r="AC270" t="str">
            <v>Registro Valido</v>
          </cell>
          <cell r="AD270">
            <v>246</v>
          </cell>
          <cell r="AE270">
            <v>733</v>
          </cell>
          <cell r="AF270">
            <v>733</v>
          </cell>
          <cell r="AG270">
            <v>733</v>
          </cell>
          <cell r="AH270">
            <v>246</v>
          </cell>
          <cell r="AI270">
            <v>733</v>
          </cell>
          <cell r="AJ270">
            <v>733</v>
          </cell>
          <cell r="AK270">
            <v>733</v>
          </cell>
          <cell r="AM270" t="str">
            <v>ALI_124_SEG_7</v>
          </cell>
          <cell r="AN270" t="str">
            <v>ALI_124_SEG_7_VAL_12804308</v>
          </cell>
          <cell r="AO270">
            <v>4</v>
          </cell>
          <cell r="AP270">
            <v>10243446.399999999</v>
          </cell>
          <cell r="AQ270" t="b">
            <v>0</v>
          </cell>
          <cell r="AR270" t="str">
            <v/>
          </cell>
          <cell r="AS270" t="str">
            <v/>
          </cell>
          <cell r="AT270" t="str">
            <v>ALI_124_SEG_7_</v>
          </cell>
          <cell r="AU270">
            <v>1</v>
          </cell>
          <cell r="AV270" t="str">
            <v>No Seleccionada</v>
          </cell>
        </row>
        <row r="271">
          <cell r="A271" t="b">
            <v>0</v>
          </cell>
          <cell r="B271" t="str">
            <v>5to_Evento_973_V2_AAA_17512920.xlsm</v>
          </cell>
          <cell r="C271">
            <v>124</v>
          </cell>
          <cell r="D271">
            <v>2087</v>
          </cell>
          <cell r="E271" t="str">
            <v>AAA Alimentando A Bogotá 2020 UT</v>
          </cell>
          <cell r="F271">
            <v>507</v>
          </cell>
          <cell r="G271" t="str">
            <v>CEREAL EMPACADO</v>
          </cell>
          <cell r="H271" t="str">
            <v>124 : Mogolla multicereal.</v>
          </cell>
          <cell r="I271">
            <v>8</v>
          </cell>
          <cell r="J271" t="str">
            <v>Sitio 1 : CARRERA 127#22G-18 INT 4 - Sitio 2 : SIBERIA KM 7.5 CELTA, LOTE 159 - Sitio 3 : CARRERA 68B #10A-18 - Sitio 4 : CALLE 24F#101B-15 - Sitio 5 : CARRERA 65B#10A-87 - Sitio 6 : AUTO MEDE KM 1,5 P INDUS FLORIDA BOD 23 - Sitio 7 : CARRERA 71 A BIS # 63D-38 -</v>
          </cell>
          <cell r="K271">
            <v>44835</v>
          </cell>
          <cell r="L271">
            <v>7370</v>
          </cell>
          <cell r="M271">
            <v>8791</v>
          </cell>
          <cell r="N271">
            <v>5161</v>
          </cell>
          <cell r="O271">
            <v>435</v>
          </cell>
          <cell r="P271">
            <v>246</v>
          </cell>
          <cell r="Q271">
            <v>0</v>
          </cell>
          <cell r="R271">
            <v>246</v>
          </cell>
          <cell r="S271">
            <v>733</v>
          </cell>
          <cell r="T271">
            <v>0</v>
          </cell>
          <cell r="U271">
            <v>733</v>
          </cell>
          <cell r="V271">
            <v>733</v>
          </cell>
          <cell r="W271">
            <v>0</v>
          </cell>
          <cell r="X271">
            <v>733</v>
          </cell>
          <cell r="Y271">
            <v>733</v>
          </cell>
          <cell r="Z271">
            <v>0</v>
          </cell>
          <cell r="AA271">
            <v>733</v>
          </cell>
          <cell r="AB271">
            <v>12358691</v>
          </cell>
          <cell r="AC271" t="str">
            <v>Registro Valido</v>
          </cell>
          <cell r="AD271">
            <v>246</v>
          </cell>
          <cell r="AE271">
            <v>733</v>
          </cell>
          <cell r="AF271">
            <v>733</v>
          </cell>
          <cell r="AG271">
            <v>733</v>
          </cell>
          <cell r="AH271">
            <v>246</v>
          </cell>
          <cell r="AI271">
            <v>733</v>
          </cell>
          <cell r="AJ271">
            <v>733</v>
          </cell>
          <cell r="AK271">
            <v>733</v>
          </cell>
          <cell r="AM271" t="str">
            <v>ALI_124_SEG_8</v>
          </cell>
          <cell r="AN271" t="str">
            <v>ALI_124_SEG_8_VAL_12358691</v>
          </cell>
          <cell r="AO271">
            <v>4</v>
          </cell>
          <cell r="AP271">
            <v>9886952.7999999989</v>
          </cell>
          <cell r="AQ271" t="b">
            <v>0</v>
          </cell>
          <cell r="AR271" t="str">
            <v>Empate</v>
          </cell>
          <cell r="AS271" t="str">
            <v/>
          </cell>
          <cell r="AT271" t="str">
            <v>ALI_124_SEG_8_</v>
          </cell>
          <cell r="AU271">
            <v>1</v>
          </cell>
          <cell r="AV271" t="str">
            <v>No Seleccionada</v>
          </cell>
        </row>
        <row r="272">
          <cell r="A272" t="b">
            <v>0</v>
          </cell>
          <cell r="B272" t="str">
            <v>5to_Evento_973_V2_AAA_17512920.xlsm</v>
          </cell>
          <cell r="C272">
            <v>124</v>
          </cell>
          <cell r="D272">
            <v>2087</v>
          </cell>
          <cell r="E272" t="str">
            <v>AAA Alimentando A Bogotá 2020 UT</v>
          </cell>
          <cell r="F272">
            <v>508</v>
          </cell>
          <cell r="G272" t="str">
            <v>CEREAL EMPACADO</v>
          </cell>
          <cell r="H272" t="str">
            <v>124 : Mogolla multicereal.</v>
          </cell>
          <cell r="I272">
            <v>9</v>
          </cell>
          <cell r="J272" t="str">
            <v>Sitio 1 : CARRERA 127#22G-18 INT 4 - Sitio 2 : SIBERIA KM 7.5 CELTA, LOTE 159 - Sitio 3 : CARRERA 68B #10A-18 - Sitio 4 : CALLE 24F#101B-15 - Sitio 5 : CARRERA 65B#10A-87 - Sitio 6 : AUTO MEDE KM 1,5 P INDUS FLORIDA BOD 23 - Sitio 7 : CARRERA 71 A BIS # 63D-38 -</v>
          </cell>
          <cell r="K272">
            <v>44835</v>
          </cell>
          <cell r="L272">
            <v>7448</v>
          </cell>
          <cell r="M272">
            <v>8884</v>
          </cell>
          <cell r="N272">
            <v>5215</v>
          </cell>
          <cell r="O272">
            <v>439</v>
          </cell>
          <cell r="P272">
            <v>246</v>
          </cell>
          <cell r="Q272">
            <v>0</v>
          </cell>
          <cell r="R272">
            <v>246</v>
          </cell>
          <cell r="S272">
            <v>733</v>
          </cell>
          <cell r="T272">
            <v>0</v>
          </cell>
          <cell r="U272">
            <v>733</v>
          </cell>
          <cell r="V272">
            <v>733</v>
          </cell>
          <cell r="W272">
            <v>0</v>
          </cell>
          <cell r="X272">
            <v>733</v>
          </cell>
          <cell r="Y272">
            <v>733</v>
          </cell>
          <cell r="Z272">
            <v>0</v>
          </cell>
          <cell r="AA272">
            <v>733</v>
          </cell>
          <cell r="AB272">
            <v>12488562</v>
          </cell>
          <cell r="AC272" t="str">
            <v>Registro Valido</v>
          </cell>
          <cell r="AD272">
            <v>246</v>
          </cell>
          <cell r="AE272">
            <v>733</v>
          </cell>
          <cell r="AF272">
            <v>733</v>
          </cell>
          <cell r="AG272">
            <v>733</v>
          </cell>
          <cell r="AH272">
            <v>246</v>
          </cell>
          <cell r="AI272">
            <v>733</v>
          </cell>
          <cell r="AJ272">
            <v>733</v>
          </cell>
          <cell r="AK272">
            <v>733</v>
          </cell>
          <cell r="AM272" t="str">
            <v>ALI_124_SEG_9</v>
          </cell>
          <cell r="AN272" t="str">
            <v>ALI_124_SEG_9_VAL_12488562</v>
          </cell>
          <cell r="AO272">
            <v>4</v>
          </cell>
          <cell r="AP272">
            <v>9990849.5999999996</v>
          </cell>
          <cell r="AQ272" t="b">
            <v>0</v>
          </cell>
          <cell r="AR272" t="str">
            <v/>
          </cell>
          <cell r="AS272" t="str">
            <v/>
          </cell>
          <cell r="AT272" t="str">
            <v>ALI_124_SEG_9_</v>
          </cell>
          <cell r="AU272">
            <v>1</v>
          </cell>
          <cell r="AV272" t="str">
            <v>No Seleccionada</v>
          </cell>
        </row>
        <row r="273">
          <cell r="A273" t="b">
            <v>0</v>
          </cell>
          <cell r="B273" t="str">
            <v>5to_Evento_973_V2_AAA_17512920.xlsm</v>
          </cell>
          <cell r="C273">
            <v>124</v>
          </cell>
          <cell r="D273">
            <v>2087</v>
          </cell>
          <cell r="E273" t="str">
            <v>AAA Alimentando A Bogotá 2020 UT</v>
          </cell>
          <cell r="F273">
            <v>509</v>
          </cell>
          <cell r="G273" t="str">
            <v>CEREAL EMPACADO</v>
          </cell>
          <cell r="H273" t="str">
            <v>124 : Mogolla multicereal.</v>
          </cell>
          <cell r="I273">
            <v>10</v>
          </cell>
          <cell r="J273" t="str">
            <v>Sitio 1 : CARRERA 127#22G-18 INT 4 - Sitio 2 : SIBERIA KM 7.5 CELTA, LOTE 159 - Sitio 3 : CARRERA 68B #10A-18 - Sitio 4 : CALLE 24F#101B-15 - Sitio 5 : CARRERA 65B#10A-87 - Sitio 6 : AUTO MEDE KM 1,5 P INDUS FLORIDA BOD 23 - Sitio 7 : CARRERA 71 A BIS # 63D-38 -</v>
          </cell>
          <cell r="K273">
            <v>44835</v>
          </cell>
          <cell r="L273">
            <v>7458</v>
          </cell>
          <cell r="M273">
            <v>8898</v>
          </cell>
          <cell r="N273">
            <v>5223</v>
          </cell>
          <cell r="O273">
            <v>441</v>
          </cell>
          <cell r="P273">
            <v>246</v>
          </cell>
          <cell r="Q273">
            <v>0</v>
          </cell>
          <cell r="R273">
            <v>246</v>
          </cell>
          <cell r="S273">
            <v>733</v>
          </cell>
          <cell r="T273">
            <v>0</v>
          </cell>
          <cell r="U273">
            <v>733</v>
          </cell>
          <cell r="V273">
            <v>733</v>
          </cell>
          <cell r="W273">
            <v>0</v>
          </cell>
          <cell r="X273">
            <v>733</v>
          </cell>
          <cell r="Y273">
            <v>733</v>
          </cell>
          <cell r="Z273">
            <v>0</v>
          </cell>
          <cell r="AA273">
            <v>733</v>
          </cell>
          <cell r="AB273">
            <v>12508614</v>
          </cell>
          <cell r="AC273" t="str">
            <v>Registro Valido</v>
          </cell>
          <cell r="AD273">
            <v>246</v>
          </cell>
          <cell r="AE273">
            <v>733</v>
          </cell>
          <cell r="AF273">
            <v>733</v>
          </cell>
          <cell r="AG273">
            <v>733</v>
          </cell>
          <cell r="AH273">
            <v>246</v>
          </cell>
          <cell r="AI273">
            <v>733</v>
          </cell>
          <cell r="AJ273">
            <v>733</v>
          </cell>
          <cell r="AK273">
            <v>733</v>
          </cell>
          <cell r="AM273" t="str">
            <v>ALI_124_SEG_10</v>
          </cell>
          <cell r="AN273" t="str">
            <v>ALI_124_SEG_10_VAL_12508614</v>
          </cell>
          <cell r="AO273">
            <v>4</v>
          </cell>
          <cell r="AP273">
            <v>10006891.200000001</v>
          </cell>
          <cell r="AQ273" t="b">
            <v>0</v>
          </cell>
          <cell r="AR273" t="str">
            <v/>
          </cell>
          <cell r="AS273" t="str">
            <v/>
          </cell>
          <cell r="AT273" t="str">
            <v>ALI_124_SEG_10_</v>
          </cell>
          <cell r="AU273">
            <v>1</v>
          </cell>
          <cell r="AV273" t="str">
            <v>No Seleccionada</v>
          </cell>
        </row>
        <row r="274">
          <cell r="A274" t="b">
            <v>0</v>
          </cell>
          <cell r="B274" t="str">
            <v>5to_Evento_973_V2_AAA_17512920.xlsm</v>
          </cell>
          <cell r="C274">
            <v>124</v>
          </cell>
          <cell r="D274">
            <v>2087</v>
          </cell>
          <cell r="E274" t="str">
            <v>AAA Alimentando A Bogotá 2020 UT</v>
          </cell>
          <cell r="F274">
            <v>510</v>
          </cell>
          <cell r="G274" t="str">
            <v>CEREAL EMPACADO</v>
          </cell>
          <cell r="H274" t="str">
            <v>124 : Mogolla multicereal.</v>
          </cell>
          <cell r="I274">
            <v>11</v>
          </cell>
          <cell r="J274" t="str">
            <v>Sitio 1 : CARRERA 127#22G-18 INT 4 - Sitio 2 : SIBERIA KM 7.5 CELTA, LOTE 159 - Sitio 3 : CARRERA 68B #10A-18 - Sitio 4 : CALLE 24F#101B-15 - Sitio 5 : CARRERA 65B#10A-87 - Sitio 6 : AUTO MEDE KM 1,5 P INDUS FLORIDA BOD 23 - Sitio 7 : CARRERA 71 A BIS # 63D-38 -</v>
          </cell>
          <cell r="K274">
            <v>44835</v>
          </cell>
          <cell r="L274">
            <v>7346</v>
          </cell>
          <cell r="M274">
            <v>8762</v>
          </cell>
          <cell r="N274">
            <v>5144</v>
          </cell>
          <cell r="O274">
            <v>433</v>
          </cell>
          <cell r="P274">
            <v>246</v>
          </cell>
          <cell r="Q274">
            <v>0</v>
          </cell>
          <cell r="R274">
            <v>246</v>
          </cell>
          <cell r="S274">
            <v>733</v>
          </cell>
          <cell r="T274">
            <v>0</v>
          </cell>
          <cell r="U274">
            <v>733</v>
          </cell>
          <cell r="V274">
            <v>733</v>
          </cell>
          <cell r="W274">
            <v>0</v>
          </cell>
          <cell r="X274">
            <v>733</v>
          </cell>
          <cell r="Y274">
            <v>733</v>
          </cell>
          <cell r="Z274">
            <v>0</v>
          </cell>
          <cell r="AA274">
            <v>733</v>
          </cell>
          <cell r="AB274">
            <v>12317603</v>
          </cell>
          <cell r="AC274" t="str">
            <v>Registro Valido</v>
          </cell>
          <cell r="AD274">
            <v>246</v>
          </cell>
          <cell r="AE274">
            <v>733</v>
          </cell>
          <cell r="AF274">
            <v>733</v>
          </cell>
          <cell r="AG274">
            <v>733</v>
          </cell>
          <cell r="AH274">
            <v>246</v>
          </cell>
          <cell r="AI274">
            <v>733</v>
          </cell>
          <cell r="AJ274">
            <v>733</v>
          </cell>
          <cell r="AK274">
            <v>733</v>
          </cell>
          <cell r="AM274" t="str">
            <v>ALI_124_SEG_11</v>
          </cell>
          <cell r="AN274" t="str">
            <v>ALI_124_SEG_11_VAL_12317603</v>
          </cell>
          <cell r="AO274">
            <v>4</v>
          </cell>
          <cell r="AP274">
            <v>9854082.3999999985</v>
          </cell>
          <cell r="AQ274" t="b">
            <v>0</v>
          </cell>
          <cell r="AR274" t="str">
            <v/>
          </cell>
          <cell r="AS274" t="str">
            <v/>
          </cell>
          <cell r="AT274" t="str">
            <v>ALI_124_SEG_11_</v>
          </cell>
          <cell r="AU274">
            <v>1</v>
          </cell>
          <cell r="AV274" t="str">
            <v>No Seleccionada</v>
          </cell>
        </row>
        <row r="275">
          <cell r="A275" t="b">
            <v>0</v>
          </cell>
          <cell r="B275" t="str">
            <v>5to_Evento_973_V2_AAA_17512920.xlsm</v>
          </cell>
          <cell r="C275">
            <v>124</v>
          </cell>
          <cell r="D275">
            <v>2087</v>
          </cell>
          <cell r="E275" t="str">
            <v>AAA Alimentando A Bogotá 2020 UT</v>
          </cell>
          <cell r="F275">
            <v>511</v>
          </cell>
          <cell r="G275" t="str">
            <v>CEREAL EMPACADO</v>
          </cell>
          <cell r="H275" t="str">
            <v>124 : Mogolla multicereal.</v>
          </cell>
          <cell r="I275">
            <v>12</v>
          </cell>
          <cell r="J275" t="str">
            <v>Sitio 1 : CARRERA 127#22G-18 INT 4 - Sitio 2 : SIBERIA KM 7.5 CELTA, LOTE 159 - Sitio 3 : CARRERA 68B #10A-18 - Sitio 4 : CALLE 24F#101B-15 - Sitio 5 : CARRERA 65B#10A-87 - Sitio 6 : AUTO MEDE KM 1,5 P INDUS FLORIDA BOD 23 - Sitio 7 : CARRERA 71 A BIS # 63D-38 -</v>
          </cell>
          <cell r="K275">
            <v>44835</v>
          </cell>
          <cell r="L275">
            <v>6666</v>
          </cell>
          <cell r="M275">
            <v>7952</v>
          </cell>
          <cell r="N275">
            <v>4667</v>
          </cell>
          <cell r="O275">
            <v>393</v>
          </cell>
          <cell r="P275">
            <v>246</v>
          </cell>
          <cell r="Q275">
            <v>0</v>
          </cell>
          <cell r="R275">
            <v>246</v>
          </cell>
          <cell r="S275">
            <v>733</v>
          </cell>
          <cell r="T275">
            <v>0</v>
          </cell>
          <cell r="U275">
            <v>733</v>
          </cell>
          <cell r="V275">
            <v>733</v>
          </cell>
          <cell r="W275">
            <v>0</v>
          </cell>
          <cell r="X275">
            <v>733</v>
          </cell>
          <cell r="Y275">
            <v>733</v>
          </cell>
          <cell r="Z275">
            <v>0</v>
          </cell>
          <cell r="AA275">
            <v>733</v>
          </cell>
          <cell r="AB275">
            <v>11177632</v>
          </cell>
          <cell r="AC275" t="str">
            <v>Registro Valido</v>
          </cell>
          <cell r="AD275">
            <v>246</v>
          </cell>
          <cell r="AE275">
            <v>733</v>
          </cell>
          <cell r="AF275">
            <v>733</v>
          </cell>
          <cell r="AG275">
            <v>733</v>
          </cell>
          <cell r="AH275">
            <v>246</v>
          </cell>
          <cell r="AI275">
            <v>733</v>
          </cell>
          <cell r="AJ275">
            <v>733</v>
          </cell>
          <cell r="AK275">
            <v>733</v>
          </cell>
          <cell r="AM275" t="str">
            <v>ALI_124_SEG_12</v>
          </cell>
          <cell r="AN275" t="str">
            <v>ALI_124_SEG_12_VAL_11177632</v>
          </cell>
          <cell r="AO275">
            <v>4</v>
          </cell>
          <cell r="AP275">
            <v>8942105.5999999978</v>
          </cell>
          <cell r="AQ275" t="b">
            <v>0</v>
          </cell>
          <cell r="AR275" t="str">
            <v/>
          </cell>
          <cell r="AS275" t="str">
            <v/>
          </cell>
          <cell r="AT275" t="str">
            <v>ALI_124_SEG_12_</v>
          </cell>
          <cell r="AU275">
            <v>1</v>
          </cell>
          <cell r="AV275" t="str">
            <v>No Seleccionada</v>
          </cell>
        </row>
        <row r="276">
          <cell r="A276" t="str">
            <v>ALI_124_SEG_13</v>
          </cell>
          <cell r="B276" t="str">
            <v>5to_Evento_973_V2_AAA_17512920.xlsm</v>
          </cell>
          <cell r="C276">
            <v>124</v>
          </cell>
          <cell r="D276">
            <v>2087</v>
          </cell>
          <cell r="E276" t="str">
            <v>AAA Alimentando A Bogotá 2020 UT</v>
          </cell>
          <cell r="F276">
            <v>512</v>
          </cell>
          <cell r="G276" t="str">
            <v>CEREAL EMPACADO</v>
          </cell>
          <cell r="H276" t="str">
            <v>124 : Mogolla multicereal.</v>
          </cell>
          <cell r="I276">
            <v>13</v>
          </cell>
          <cell r="J276" t="str">
            <v>Sitio 1 : CARRERA 127#22G-18 INT 4 - Sitio 2 : SIBERIA KM 7.5 CELTA, LOTE 159 - Sitio 3 : CARRERA 68B #10A-18 - Sitio 4 : CALLE 24F#101B-15 - Sitio 5 : CARRERA 65B#10A-87 - Sitio 6 : AUTO MEDE KM 1,5 P INDUS FLORIDA BOD 23 - Sitio 7 : CARRERA 71 A BIS # 63D-38 -</v>
          </cell>
          <cell r="K276">
            <v>44835</v>
          </cell>
          <cell r="L276">
            <v>7078</v>
          </cell>
          <cell r="M276">
            <v>8444</v>
          </cell>
          <cell r="N276">
            <v>4956</v>
          </cell>
          <cell r="O276">
            <v>417</v>
          </cell>
          <cell r="P276">
            <v>246</v>
          </cell>
          <cell r="Q276">
            <v>0</v>
          </cell>
          <cell r="R276">
            <v>246</v>
          </cell>
          <cell r="S276">
            <v>733</v>
          </cell>
          <cell r="T276">
            <v>0</v>
          </cell>
          <cell r="U276">
            <v>733</v>
          </cell>
          <cell r="V276">
            <v>733</v>
          </cell>
          <cell r="W276">
            <v>0</v>
          </cell>
          <cell r="X276">
            <v>733</v>
          </cell>
          <cell r="Y276">
            <v>733</v>
          </cell>
          <cell r="Z276">
            <v>0</v>
          </cell>
          <cell r="AA276">
            <v>733</v>
          </cell>
          <cell r="AB276">
            <v>11869049</v>
          </cell>
          <cell r="AC276" t="str">
            <v>Registro Valido</v>
          </cell>
          <cell r="AD276">
            <v>246</v>
          </cell>
          <cell r="AE276">
            <v>733</v>
          </cell>
          <cell r="AF276">
            <v>733</v>
          </cell>
          <cell r="AG276">
            <v>733</v>
          </cell>
          <cell r="AH276">
            <v>246</v>
          </cell>
          <cell r="AI276">
            <v>733</v>
          </cell>
          <cell r="AJ276">
            <v>733</v>
          </cell>
          <cell r="AK276">
            <v>733</v>
          </cell>
          <cell r="AM276" t="str">
            <v>ALI_124_SEG_13</v>
          </cell>
          <cell r="AN276" t="str">
            <v>ALI_124_SEG_13_VAL_11869049</v>
          </cell>
          <cell r="AO276">
            <v>4</v>
          </cell>
          <cell r="AP276">
            <v>11869049</v>
          </cell>
          <cell r="AQ276" t="b">
            <v>1</v>
          </cell>
          <cell r="AR276" t="str">
            <v>Empate</v>
          </cell>
          <cell r="AS276" t="str">
            <v>x</v>
          </cell>
          <cell r="AT276" t="str">
            <v>ALI_124_SEG_13_x</v>
          </cell>
          <cell r="AU276">
            <v>1</v>
          </cell>
          <cell r="AV276" t="str">
            <v>Cotizacion Seleccionada</v>
          </cell>
        </row>
        <row r="277">
          <cell r="A277" t="b">
            <v>0</v>
          </cell>
          <cell r="B277" t="str">
            <v>5to_Evento_973_V2_AAA_17512920.xlsm</v>
          </cell>
          <cell r="C277">
            <v>124</v>
          </cell>
          <cell r="D277">
            <v>2087</v>
          </cell>
          <cell r="E277" t="str">
            <v>AAA Alimentando A Bogotá 2020 UT</v>
          </cell>
          <cell r="F277">
            <v>513</v>
          </cell>
          <cell r="G277" t="str">
            <v>CEREAL EMPACADO</v>
          </cell>
          <cell r="H277" t="str">
            <v>124 : Mogolla multicereal.</v>
          </cell>
          <cell r="I277">
            <v>14</v>
          </cell>
          <cell r="J277" t="str">
            <v>Sitio 1 : CARRERA 127#22G-18 INT 4 - Sitio 2 : SIBERIA KM 7.5 CELTA, LOTE 159 - Sitio 3 : CARRERA 68B #10A-18 - Sitio 4 : CALLE 24F#101B-15 - Sitio 5 : CARRERA 65B#10A-87 - Sitio 6 : AUTO MEDE KM 1,5 P INDUS FLORIDA BOD 23 - Sitio 7 : CARRERA 71 A BIS # 63D-38 -</v>
          </cell>
          <cell r="K277">
            <v>44835</v>
          </cell>
          <cell r="L277">
            <v>7014</v>
          </cell>
          <cell r="M277">
            <v>8367</v>
          </cell>
          <cell r="N277">
            <v>4911</v>
          </cell>
          <cell r="O277">
            <v>414</v>
          </cell>
          <cell r="P277">
            <v>246</v>
          </cell>
          <cell r="Q277">
            <v>0</v>
          </cell>
          <cell r="R277">
            <v>246</v>
          </cell>
          <cell r="S277">
            <v>733</v>
          </cell>
          <cell r="T277">
            <v>0</v>
          </cell>
          <cell r="U277">
            <v>733</v>
          </cell>
          <cell r="V277">
            <v>733</v>
          </cell>
          <cell r="W277">
            <v>0</v>
          </cell>
          <cell r="X277">
            <v>733</v>
          </cell>
          <cell r="Y277">
            <v>733</v>
          </cell>
          <cell r="Z277">
            <v>0</v>
          </cell>
          <cell r="AA277">
            <v>733</v>
          </cell>
          <cell r="AB277">
            <v>11761680</v>
          </cell>
          <cell r="AC277" t="str">
            <v>Registro Valido</v>
          </cell>
          <cell r="AD277">
            <v>246</v>
          </cell>
          <cell r="AE277">
            <v>733</v>
          </cell>
          <cell r="AF277">
            <v>733</v>
          </cell>
          <cell r="AG277">
            <v>733</v>
          </cell>
          <cell r="AH277">
            <v>246</v>
          </cell>
          <cell r="AI277">
            <v>733</v>
          </cell>
          <cell r="AJ277">
            <v>733</v>
          </cell>
          <cell r="AK277">
            <v>733</v>
          </cell>
          <cell r="AM277" t="str">
            <v>ALI_124_SEG_14</v>
          </cell>
          <cell r="AN277" t="str">
            <v>ALI_124_SEG_14_VAL_11761680</v>
          </cell>
          <cell r="AO277">
            <v>4</v>
          </cell>
          <cell r="AP277">
            <v>9409344</v>
          </cell>
          <cell r="AQ277" t="b">
            <v>0</v>
          </cell>
          <cell r="AR277" t="str">
            <v/>
          </cell>
          <cell r="AS277" t="str">
            <v/>
          </cell>
          <cell r="AT277" t="str">
            <v>ALI_124_SEG_14_</v>
          </cell>
          <cell r="AU277">
            <v>1</v>
          </cell>
          <cell r="AV277" t="str">
            <v>No Seleccionada</v>
          </cell>
        </row>
        <row r="278">
          <cell r="A278" t="b">
            <v>0</v>
          </cell>
          <cell r="B278" t="str">
            <v>5to_Evento_973_V2_AAA_17512920.xlsm</v>
          </cell>
          <cell r="C278">
            <v>124</v>
          </cell>
          <cell r="D278">
            <v>2087</v>
          </cell>
          <cell r="E278" t="str">
            <v>AAA Alimentando A Bogotá 2020 UT</v>
          </cell>
          <cell r="F278">
            <v>514</v>
          </cell>
          <cell r="G278" t="str">
            <v>CEREAL EMPACADO</v>
          </cell>
          <cell r="H278" t="str">
            <v>124 : Mogolla multicereal.</v>
          </cell>
          <cell r="I278">
            <v>15</v>
          </cell>
          <cell r="J278" t="str">
            <v>Sitio 1 : CARRERA 127#22G-18 INT 4 - Sitio 2 : SIBERIA KM 7.5 CELTA, LOTE 159 - Sitio 3 : CARRERA 68B #10A-18 - Sitio 4 : CALLE 24F#101B-15 - Sitio 5 : CARRERA 65B#10A-87 - Sitio 6 : AUTO MEDE KM 1,5 P INDUS FLORIDA BOD 23 - Sitio 7 : CARRERA 71 A BIS # 63D-38 -</v>
          </cell>
          <cell r="K278">
            <v>44835</v>
          </cell>
          <cell r="L278">
            <v>6632</v>
          </cell>
          <cell r="M278">
            <v>7912</v>
          </cell>
          <cell r="N278">
            <v>4639</v>
          </cell>
          <cell r="O278">
            <v>389</v>
          </cell>
          <cell r="P278">
            <v>246</v>
          </cell>
          <cell r="Q278">
            <v>0</v>
          </cell>
          <cell r="R278">
            <v>246</v>
          </cell>
          <cell r="S278">
            <v>733</v>
          </cell>
          <cell r="T278">
            <v>0</v>
          </cell>
          <cell r="U278">
            <v>733</v>
          </cell>
          <cell r="V278">
            <v>733</v>
          </cell>
          <cell r="W278">
            <v>0</v>
          </cell>
          <cell r="X278">
            <v>733</v>
          </cell>
          <cell r="Y278">
            <v>733</v>
          </cell>
          <cell r="Z278">
            <v>0</v>
          </cell>
          <cell r="AA278">
            <v>733</v>
          </cell>
          <cell r="AB278">
            <v>11116492</v>
          </cell>
          <cell r="AC278" t="str">
            <v>Registro Valido</v>
          </cell>
          <cell r="AD278">
            <v>246</v>
          </cell>
          <cell r="AE278">
            <v>733</v>
          </cell>
          <cell r="AF278">
            <v>733</v>
          </cell>
          <cell r="AG278">
            <v>733</v>
          </cell>
          <cell r="AH278">
            <v>246</v>
          </cell>
          <cell r="AI278">
            <v>733</v>
          </cell>
          <cell r="AJ278">
            <v>733</v>
          </cell>
          <cell r="AK278">
            <v>733</v>
          </cell>
          <cell r="AM278" t="str">
            <v>ALI_124_SEG_15</v>
          </cell>
          <cell r="AN278" t="str">
            <v>ALI_124_SEG_15_VAL_11116492</v>
          </cell>
          <cell r="AO278">
            <v>4</v>
          </cell>
          <cell r="AP278">
            <v>8893193.5999999996</v>
          </cell>
          <cell r="AQ278" t="b">
            <v>0</v>
          </cell>
          <cell r="AR278" t="str">
            <v/>
          </cell>
          <cell r="AS278" t="str">
            <v/>
          </cell>
          <cell r="AT278" t="str">
            <v>ALI_124_SEG_15_</v>
          </cell>
          <cell r="AU278">
            <v>1</v>
          </cell>
          <cell r="AV278" t="str">
            <v>No Seleccionada</v>
          </cell>
        </row>
        <row r="279">
          <cell r="A279" t="str">
            <v>ALI_87_SEG_1</v>
          </cell>
          <cell r="B279" t="str">
            <v>5to_Evento_973_V2_AAA_17512920.xlsm</v>
          </cell>
          <cell r="C279">
            <v>87</v>
          </cell>
          <cell r="D279">
            <v>2087</v>
          </cell>
          <cell r="E279" t="str">
            <v>AAA Alimentando A Bogotá 2020 UT</v>
          </cell>
          <cell r="F279">
            <v>534</v>
          </cell>
          <cell r="G279" t="str">
            <v>CEREAL EMPACADO</v>
          </cell>
          <cell r="H279" t="str">
            <v>87 : Pan de Arroz (en forma de rosquitas).</v>
          </cell>
          <cell r="I279">
            <v>1</v>
          </cell>
          <cell r="J279" t="str">
            <v>Sitio 1 : CARRERA 127#22G-18 INT 4 - Sitio 2 : SIBERIA KM 7.5 CELTA, LOTE 159 - Sitio 3 : CARRERA 68B #10A-18 - Sitio 4 : CALLE 24F#101B-15 - Sitio 5 : CARRERA 65B#10A-87 - Sitio 6 : AUTO MEDE KM 1,5 P INDUS FLORIDA BOD 23 - Sitio 7 : CARRERA 71 A BIS # 63D-38 -</v>
          </cell>
          <cell r="K279">
            <v>44835</v>
          </cell>
          <cell r="L279">
            <v>1181</v>
          </cell>
          <cell r="M279">
            <v>1434</v>
          </cell>
          <cell r="N279">
            <v>665</v>
          </cell>
          <cell r="O279">
            <v>19</v>
          </cell>
          <cell r="P279">
            <v>480</v>
          </cell>
          <cell r="Q279">
            <v>0</v>
          </cell>
          <cell r="R279">
            <v>480</v>
          </cell>
          <cell r="S279">
            <v>960</v>
          </cell>
          <cell r="T279">
            <v>0</v>
          </cell>
          <cell r="U279">
            <v>960</v>
          </cell>
          <cell r="V279">
            <v>1440</v>
          </cell>
          <cell r="W279">
            <v>0</v>
          </cell>
          <cell r="X279">
            <v>1440</v>
          </cell>
          <cell r="Y279">
            <v>1440</v>
          </cell>
          <cell r="Z279">
            <v>0</v>
          </cell>
          <cell r="AA279">
            <v>1440</v>
          </cell>
          <cell r="AB279">
            <v>2928480</v>
          </cell>
          <cell r="AC279" t="str">
            <v>Registro Valido</v>
          </cell>
          <cell r="AD279">
            <v>480</v>
          </cell>
          <cell r="AE279">
            <v>960</v>
          </cell>
          <cell r="AF279">
            <v>1440</v>
          </cell>
          <cell r="AG279">
            <v>1440</v>
          </cell>
          <cell r="AH279">
            <v>480</v>
          </cell>
          <cell r="AI279">
            <v>960</v>
          </cell>
          <cell r="AJ279">
            <v>1440</v>
          </cell>
          <cell r="AK279">
            <v>1440</v>
          </cell>
          <cell r="AM279" t="str">
            <v>ALI_87_SEG_1</v>
          </cell>
          <cell r="AN279" t="str">
            <v>ALI_87_SEG_1_VAL_2928480</v>
          </cell>
          <cell r="AO279">
            <v>2</v>
          </cell>
          <cell r="AP279">
            <v>2928480</v>
          </cell>
          <cell r="AQ279" t="b">
            <v>1</v>
          </cell>
          <cell r="AR279" t="str">
            <v>Empate</v>
          </cell>
          <cell r="AS279" t="str">
            <v>x</v>
          </cell>
          <cell r="AT279" t="str">
            <v>ALI_87_SEG_1_x</v>
          </cell>
          <cell r="AU279">
            <v>1</v>
          </cell>
          <cell r="AV279" t="str">
            <v>Cotizacion Seleccionada</v>
          </cell>
        </row>
        <row r="280">
          <cell r="A280" t="str">
            <v>ALI_87_SEG_2</v>
          </cell>
          <cell r="B280" t="str">
            <v>5to_Evento_973_V2_AAA_17512920.xlsm</v>
          </cell>
          <cell r="C280">
            <v>87</v>
          </cell>
          <cell r="D280">
            <v>2087</v>
          </cell>
          <cell r="E280" t="str">
            <v>AAA Alimentando A Bogotá 2020 UT</v>
          </cell>
          <cell r="F280">
            <v>535</v>
          </cell>
          <cell r="G280" t="str">
            <v>CEREAL EMPACADO</v>
          </cell>
          <cell r="H280" t="str">
            <v>87 : Pan de Arroz (en forma de rosquitas).</v>
          </cell>
          <cell r="I280">
            <v>2</v>
          </cell>
          <cell r="J280" t="str">
            <v>Sitio 1 : CARRERA 127#22G-18 INT 4 - Sitio 2 : SIBERIA KM 7.5 CELTA, LOTE 159 - Sitio 3 : CARRERA 68B #10A-18 - Sitio 4 : CALLE 24F#101B-15 - Sitio 5 : CARRERA 65B#10A-87 - Sitio 6 : AUTO MEDE KM 1,5 P INDUS FLORIDA BOD 23 - Sitio 7 : CARRERA 71 A BIS # 63D-38 -</v>
          </cell>
          <cell r="K280">
            <v>44835</v>
          </cell>
          <cell r="L280">
            <v>1208</v>
          </cell>
          <cell r="M280">
            <v>1466</v>
          </cell>
          <cell r="N280">
            <v>680</v>
          </cell>
          <cell r="O280">
            <v>20</v>
          </cell>
          <cell r="P280">
            <v>480</v>
          </cell>
          <cell r="Q280">
            <v>0</v>
          </cell>
          <cell r="R280">
            <v>480</v>
          </cell>
          <cell r="S280">
            <v>960</v>
          </cell>
          <cell r="T280">
            <v>0</v>
          </cell>
          <cell r="U280">
            <v>960</v>
          </cell>
          <cell r="V280">
            <v>1440</v>
          </cell>
          <cell r="W280">
            <v>0</v>
          </cell>
          <cell r="X280">
            <v>1440</v>
          </cell>
          <cell r="Y280">
            <v>1440</v>
          </cell>
          <cell r="Z280">
            <v>0</v>
          </cell>
          <cell r="AA280">
            <v>1440</v>
          </cell>
          <cell r="AB280">
            <v>2995200</v>
          </cell>
          <cell r="AC280" t="str">
            <v>Registro Valido</v>
          </cell>
          <cell r="AD280">
            <v>480</v>
          </cell>
          <cell r="AE280">
            <v>960</v>
          </cell>
          <cell r="AF280">
            <v>1440</v>
          </cell>
          <cell r="AG280">
            <v>1440</v>
          </cell>
          <cell r="AH280">
            <v>480</v>
          </cell>
          <cell r="AI280">
            <v>960</v>
          </cell>
          <cell r="AJ280">
            <v>1440</v>
          </cell>
          <cell r="AK280">
            <v>1440</v>
          </cell>
          <cell r="AM280" t="str">
            <v>ALI_87_SEG_2</v>
          </cell>
          <cell r="AN280" t="str">
            <v>ALI_87_SEG_2_VAL_2995200</v>
          </cell>
          <cell r="AO280">
            <v>2</v>
          </cell>
          <cell r="AP280">
            <v>2995200</v>
          </cell>
          <cell r="AQ280" t="b">
            <v>1</v>
          </cell>
          <cell r="AR280" t="str">
            <v>Empate</v>
          </cell>
          <cell r="AS280" t="str">
            <v>x</v>
          </cell>
          <cell r="AT280" t="str">
            <v>ALI_87_SEG_2_x</v>
          </cell>
          <cell r="AU280">
            <v>1</v>
          </cell>
          <cell r="AV280" t="str">
            <v>Cotizacion Seleccionada</v>
          </cell>
        </row>
        <row r="281">
          <cell r="A281" t="str">
            <v>ALI_87_SEG_3</v>
          </cell>
          <cell r="B281" t="str">
            <v>5to_Evento_973_V2_AAA_17512920.xlsm</v>
          </cell>
          <cell r="C281">
            <v>87</v>
          </cell>
          <cell r="D281">
            <v>2087</v>
          </cell>
          <cell r="E281" t="str">
            <v>AAA Alimentando A Bogotá 2020 UT</v>
          </cell>
          <cell r="F281">
            <v>536</v>
          </cell>
          <cell r="G281" t="str">
            <v>CEREAL EMPACADO</v>
          </cell>
          <cell r="H281" t="str">
            <v>87 : Pan de Arroz (en forma de rosquitas).</v>
          </cell>
          <cell r="I281">
            <v>3</v>
          </cell>
          <cell r="J281" t="str">
            <v>Sitio 1 : CARRERA 127#22G-18 INT 4 - Sitio 2 : SIBERIA KM 7.5 CELTA, LOTE 159 - Sitio 3 : CARRERA 68B #10A-18 - Sitio 4 : CALLE 24F#101B-15 - Sitio 5 : CARRERA 65B#10A-87 - Sitio 6 : AUTO MEDE KM 1,5 P INDUS FLORIDA BOD 23 - Sitio 7 : CARRERA 71 A BIS # 63D-38 -</v>
          </cell>
          <cell r="K281">
            <v>44835</v>
          </cell>
          <cell r="L281">
            <v>1200</v>
          </cell>
          <cell r="M281">
            <v>1457</v>
          </cell>
          <cell r="N281">
            <v>676</v>
          </cell>
          <cell r="O281">
            <v>20</v>
          </cell>
          <cell r="P281">
            <v>480</v>
          </cell>
          <cell r="Q281">
            <v>0</v>
          </cell>
          <cell r="R281">
            <v>480</v>
          </cell>
          <cell r="S281">
            <v>960</v>
          </cell>
          <cell r="T281">
            <v>0</v>
          </cell>
          <cell r="U281">
            <v>960</v>
          </cell>
          <cell r="V281">
            <v>1440</v>
          </cell>
          <cell r="W281">
            <v>0</v>
          </cell>
          <cell r="X281">
            <v>1440</v>
          </cell>
          <cell r="Y281">
            <v>1440</v>
          </cell>
          <cell r="Z281">
            <v>0</v>
          </cell>
          <cell r="AA281">
            <v>1440</v>
          </cell>
          <cell r="AB281">
            <v>2976960</v>
          </cell>
          <cell r="AC281" t="str">
            <v>Registro Valido</v>
          </cell>
          <cell r="AD281">
            <v>480</v>
          </cell>
          <cell r="AE281">
            <v>960</v>
          </cell>
          <cell r="AF281">
            <v>1440</v>
          </cell>
          <cell r="AG281">
            <v>1440</v>
          </cell>
          <cell r="AH281">
            <v>480</v>
          </cell>
          <cell r="AI281">
            <v>960</v>
          </cell>
          <cell r="AJ281">
            <v>1440</v>
          </cell>
          <cell r="AK281">
            <v>1440</v>
          </cell>
          <cell r="AM281" t="str">
            <v>ALI_87_SEG_3</v>
          </cell>
          <cell r="AN281" t="str">
            <v>ALI_87_SEG_3_VAL_2976960</v>
          </cell>
          <cell r="AO281">
            <v>2</v>
          </cell>
          <cell r="AP281">
            <v>2976960</v>
          </cell>
          <cell r="AQ281" t="b">
            <v>1</v>
          </cell>
          <cell r="AR281" t="str">
            <v>Empate</v>
          </cell>
          <cell r="AS281" t="str">
            <v>x</v>
          </cell>
          <cell r="AT281" t="str">
            <v>ALI_87_SEG_3_x</v>
          </cell>
          <cell r="AU281">
            <v>1</v>
          </cell>
          <cell r="AV281" t="str">
            <v>Cotizacion Seleccionada</v>
          </cell>
        </row>
        <row r="282">
          <cell r="A282" t="str">
            <v>ALI_87_SEG_4</v>
          </cell>
          <cell r="B282" t="str">
            <v>5to_Evento_973_V2_AAA_17512920.xlsm</v>
          </cell>
          <cell r="C282">
            <v>87</v>
          </cell>
          <cell r="D282">
            <v>2087</v>
          </cell>
          <cell r="E282" t="str">
            <v>AAA Alimentando A Bogotá 2020 UT</v>
          </cell>
          <cell r="F282">
            <v>537</v>
          </cell>
          <cell r="G282" t="str">
            <v>CEREAL EMPACADO</v>
          </cell>
          <cell r="H282" t="str">
            <v>87 : Pan de Arroz (en forma de rosquitas).</v>
          </cell>
          <cell r="I282">
            <v>4</v>
          </cell>
          <cell r="J282" t="str">
            <v>Sitio 1 : CARRERA 127#22G-18 INT 4 - Sitio 2 : SIBERIA KM 7.5 CELTA, LOTE 159 - Sitio 3 : CARRERA 68B #10A-18 - Sitio 4 : CALLE 24F#101B-15 - Sitio 5 : CARRERA 65B#10A-87 - Sitio 6 : AUTO MEDE KM 1,5 P INDUS FLORIDA BOD 23 - Sitio 7 : CARRERA 71 A BIS # 63D-38 -</v>
          </cell>
          <cell r="K282">
            <v>44835</v>
          </cell>
          <cell r="L282">
            <v>1279</v>
          </cell>
          <cell r="M282">
            <v>1553</v>
          </cell>
          <cell r="N282">
            <v>720</v>
          </cell>
          <cell r="O282">
            <v>21</v>
          </cell>
          <cell r="P282">
            <v>480</v>
          </cell>
          <cell r="Q282">
            <v>0</v>
          </cell>
          <cell r="R282">
            <v>480</v>
          </cell>
          <cell r="S282">
            <v>960</v>
          </cell>
          <cell r="T282">
            <v>0</v>
          </cell>
          <cell r="U282">
            <v>960</v>
          </cell>
          <cell r="V282">
            <v>1440</v>
          </cell>
          <cell r="W282">
            <v>0</v>
          </cell>
          <cell r="X282">
            <v>1440</v>
          </cell>
          <cell r="Y282">
            <v>1440</v>
          </cell>
          <cell r="Z282">
            <v>0</v>
          </cell>
          <cell r="AA282">
            <v>1440</v>
          </cell>
          <cell r="AB282">
            <v>3171840</v>
          </cell>
          <cell r="AC282" t="str">
            <v>Registro Valido</v>
          </cell>
          <cell r="AD282">
            <v>480</v>
          </cell>
          <cell r="AE282">
            <v>960</v>
          </cell>
          <cell r="AF282">
            <v>1440</v>
          </cell>
          <cell r="AG282">
            <v>1440</v>
          </cell>
          <cell r="AH282">
            <v>480</v>
          </cell>
          <cell r="AI282">
            <v>960</v>
          </cell>
          <cell r="AJ282">
            <v>1440</v>
          </cell>
          <cell r="AK282">
            <v>1440</v>
          </cell>
          <cell r="AM282" t="str">
            <v>ALI_87_SEG_4</v>
          </cell>
          <cell r="AN282" t="str">
            <v>ALI_87_SEG_4_VAL_3171840</v>
          </cell>
          <cell r="AO282">
            <v>2</v>
          </cell>
          <cell r="AP282">
            <v>3171840</v>
          </cell>
          <cell r="AQ282" t="b">
            <v>1</v>
          </cell>
          <cell r="AR282" t="str">
            <v>Empate</v>
          </cell>
          <cell r="AS282" t="str">
            <v>x</v>
          </cell>
          <cell r="AT282" t="str">
            <v>ALI_87_SEG_4_x</v>
          </cell>
          <cell r="AU282">
            <v>1</v>
          </cell>
          <cell r="AV282" t="str">
            <v>Cotizacion Seleccionada</v>
          </cell>
        </row>
        <row r="283">
          <cell r="A283" t="str">
            <v>ALI_87_SEG_5</v>
          </cell>
          <cell r="B283" t="str">
            <v>5to_Evento_973_V2_AAA_17512920.xlsm</v>
          </cell>
          <cell r="C283">
            <v>87</v>
          </cell>
          <cell r="D283">
            <v>2087</v>
          </cell>
          <cell r="E283" t="str">
            <v>AAA Alimentando A Bogotá 2020 UT</v>
          </cell>
          <cell r="F283">
            <v>538</v>
          </cell>
          <cell r="G283" t="str">
            <v>CEREAL EMPACADO</v>
          </cell>
          <cell r="H283" t="str">
            <v>87 : Pan de Arroz (en forma de rosquitas).</v>
          </cell>
          <cell r="I283">
            <v>5</v>
          </cell>
          <cell r="J283" t="str">
            <v>Sitio 1 : CARRERA 127#22G-18 INT 4 - Sitio 2 : SIBERIA KM 7.5 CELTA, LOTE 159 - Sitio 3 : CARRERA 68B #10A-18 - Sitio 4 : CALLE 24F#101B-15 - Sitio 5 : CARRERA 65B#10A-87 - Sitio 6 : AUTO MEDE KM 1,5 P INDUS FLORIDA BOD 23 - Sitio 7 : CARRERA 71 A BIS # 63D-38 -</v>
          </cell>
          <cell r="K283">
            <v>44835</v>
          </cell>
          <cell r="L283">
            <v>1189</v>
          </cell>
          <cell r="M283">
            <v>1444</v>
          </cell>
          <cell r="N283">
            <v>670</v>
          </cell>
          <cell r="O283">
            <v>20</v>
          </cell>
          <cell r="P283">
            <v>480</v>
          </cell>
          <cell r="Q283">
            <v>0</v>
          </cell>
          <cell r="R283">
            <v>480</v>
          </cell>
          <cell r="S283">
            <v>960</v>
          </cell>
          <cell r="T283">
            <v>0</v>
          </cell>
          <cell r="U283">
            <v>960</v>
          </cell>
          <cell r="V283">
            <v>1440</v>
          </cell>
          <cell r="W283">
            <v>0</v>
          </cell>
          <cell r="X283">
            <v>1440</v>
          </cell>
          <cell r="Y283">
            <v>1440</v>
          </cell>
          <cell r="Z283">
            <v>0</v>
          </cell>
          <cell r="AA283">
            <v>1440</v>
          </cell>
          <cell r="AB283">
            <v>2950560</v>
          </cell>
          <cell r="AC283" t="str">
            <v>Registro Valido</v>
          </cell>
          <cell r="AD283">
            <v>480</v>
          </cell>
          <cell r="AE283">
            <v>960</v>
          </cell>
          <cell r="AF283">
            <v>1440</v>
          </cell>
          <cell r="AG283">
            <v>1440</v>
          </cell>
          <cell r="AH283">
            <v>480</v>
          </cell>
          <cell r="AI283">
            <v>960</v>
          </cell>
          <cell r="AJ283">
            <v>1440</v>
          </cell>
          <cell r="AK283">
            <v>1440</v>
          </cell>
          <cell r="AM283" t="str">
            <v>ALI_87_SEG_5</v>
          </cell>
          <cell r="AN283" t="str">
            <v>ALI_87_SEG_5_VAL_2950560</v>
          </cell>
          <cell r="AO283">
            <v>2</v>
          </cell>
          <cell r="AP283">
            <v>2950560</v>
          </cell>
          <cell r="AQ283" t="b">
            <v>1</v>
          </cell>
          <cell r="AR283" t="str">
            <v>Empate</v>
          </cell>
          <cell r="AS283" t="str">
            <v>x</v>
          </cell>
          <cell r="AT283" t="str">
            <v>ALI_87_SEG_5_x</v>
          </cell>
          <cell r="AU283">
            <v>1</v>
          </cell>
          <cell r="AV283" t="str">
            <v>Cotizacion Seleccionada</v>
          </cell>
        </row>
        <row r="284">
          <cell r="A284" t="str">
            <v>ALI_87_SEG_6</v>
          </cell>
          <cell r="B284" t="str">
            <v>5to_Evento_973_V2_AAA_17512920.xlsm</v>
          </cell>
          <cell r="C284">
            <v>87</v>
          </cell>
          <cell r="D284">
            <v>2087</v>
          </cell>
          <cell r="E284" t="str">
            <v>AAA Alimentando A Bogotá 2020 UT</v>
          </cell>
          <cell r="F284">
            <v>539</v>
          </cell>
          <cell r="G284" t="str">
            <v>CEREAL EMPACADO</v>
          </cell>
          <cell r="H284" t="str">
            <v>87 : Pan de Arroz (en forma de rosquitas).</v>
          </cell>
          <cell r="I284">
            <v>6</v>
          </cell>
          <cell r="J284" t="str">
            <v>Sitio 1 : CARRERA 127#22G-18 INT 4 - Sitio 2 : SIBERIA KM 7.5 CELTA, LOTE 159 - Sitio 3 : CARRERA 68B #10A-18 - Sitio 4 : CALLE 24F#101B-15 - Sitio 5 : CARRERA 65B#10A-87 - Sitio 6 : AUTO MEDE KM 1,5 P INDUS FLORIDA BOD 23 - Sitio 7 : CARRERA 71 A BIS # 63D-38 -</v>
          </cell>
          <cell r="K284">
            <v>44835</v>
          </cell>
          <cell r="L284">
            <v>1287</v>
          </cell>
          <cell r="M284">
            <v>1563</v>
          </cell>
          <cell r="N284">
            <v>725</v>
          </cell>
          <cell r="O284">
            <v>21</v>
          </cell>
          <cell r="P284">
            <v>480</v>
          </cell>
          <cell r="Q284">
            <v>0</v>
          </cell>
          <cell r="R284">
            <v>480</v>
          </cell>
          <cell r="S284">
            <v>960</v>
          </cell>
          <cell r="T284">
            <v>0</v>
          </cell>
          <cell r="U284">
            <v>960</v>
          </cell>
          <cell r="V284">
            <v>1440</v>
          </cell>
          <cell r="W284">
            <v>0</v>
          </cell>
          <cell r="X284">
            <v>1440</v>
          </cell>
          <cell r="Y284">
            <v>1440</v>
          </cell>
          <cell r="Z284">
            <v>0</v>
          </cell>
          <cell r="AA284">
            <v>1440</v>
          </cell>
          <cell r="AB284">
            <v>3192480</v>
          </cell>
          <cell r="AC284" t="str">
            <v>Registro Valido</v>
          </cell>
          <cell r="AD284">
            <v>480</v>
          </cell>
          <cell r="AE284">
            <v>960</v>
          </cell>
          <cell r="AF284">
            <v>1440</v>
          </cell>
          <cell r="AG284">
            <v>1440</v>
          </cell>
          <cell r="AH284">
            <v>480</v>
          </cell>
          <cell r="AI284">
            <v>960</v>
          </cell>
          <cell r="AJ284">
            <v>1440</v>
          </cell>
          <cell r="AK284">
            <v>1440</v>
          </cell>
          <cell r="AM284" t="str">
            <v>ALI_87_SEG_6</v>
          </cell>
          <cell r="AN284" t="str">
            <v>ALI_87_SEG_6_VAL_3192480</v>
          </cell>
          <cell r="AO284">
            <v>2</v>
          </cell>
          <cell r="AP284">
            <v>3192480</v>
          </cell>
          <cell r="AQ284" t="b">
            <v>1</v>
          </cell>
          <cell r="AR284" t="str">
            <v>Empate</v>
          </cell>
          <cell r="AS284" t="str">
            <v>x</v>
          </cell>
          <cell r="AT284" t="str">
            <v>ALI_87_SEG_6_x</v>
          </cell>
          <cell r="AU284">
            <v>1</v>
          </cell>
          <cell r="AV284" t="str">
            <v>Cotizacion Seleccionada</v>
          </cell>
        </row>
        <row r="285">
          <cell r="A285" t="str">
            <v>ALI_87_SEG_7</v>
          </cell>
          <cell r="B285" t="str">
            <v>5to_Evento_973_V2_AAA_17512920.xlsm</v>
          </cell>
          <cell r="C285">
            <v>87</v>
          </cell>
          <cell r="D285">
            <v>2087</v>
          </cell>
          <cell r="E285" t="str">
            <v>AAA Alimentando A Bogotá 2020 UT</v>
          </cell>
          <cell r="F285">
            <v>540</v>
          </cell>
          <cell r="G285" t="str">
            <v>CEREAL EMPACADO</v>
          </cell>
          <cell r="H285" t="str">
            <v>87 : Pan de Arroz (en forma de rosquitas).</v>
          </cell>
          <cell r="I285">
            <v>7</v>
          </cell>
          <cell r="J285" t="str">
            <v>Sitio 1 : CARRERA 127#22G-18 INT 4 - Sitio 2 : SIBERIA KM 7.5 CELTA, LOTE 159 - Sitio 3 : CARRERA 68B #10A-18 - Sitio 4 : CALLE 24F#101B-15 - Sitio 5 : CARRERA 65B#10A-87 - Sitio 6 : AUTO MEDE KM 1,5 P INDUS FLORIDA BOD 23 - Sitio 7 : CARRERA 71 A BIS # 63D-38 -</v>
          </cell>
          <cell r="K285">
            <v>44835</v>
          </cell>
          <cell r="L285">
            <v>1314</v>
          </cell>
          <cell r="M285">
            <v>1596</v>
          </cell>
          <cell r="N285">
            <v>740</v>
          </cell>
          <cell r="O285">
            <v>22</v>
          </cell>
          <cell r="P285">
            <v>480</v>
          </cell>
          <cell r="Q285">
            <v>0</v>
          </cell>
          <cell r="R285">
            <v>480</v>
          </cell>
          <cell r="S285">
            <v>960</v>
          </cell>
          <cell r="T285">
            <v>0</v>
          </cell>
          <cell r="U285">
            <v>960</v>
          </cell>
          <cell r="V285">
            <v>1440</v>
          </cell>
          <cell r="W285">
            <v>0</v>
          </cell>
          <cell r="X285">
            <v>1440</v>
          </cell>
          <cell r="Y285">
            <v>1440</v>
          </cell>
          <cell r="Z285">
            <v>0</v>
          </cell>
          <cell r="AA285">
            <v>1440</v>
          </cell>
          <cell r="AB285">
            <v>3260160</v>
          </cell>
          <cell r="AC285" t="str">
            <v>Registro Valido</v>
          </cell>
          <cell r="AD285">
            <v>480</v>
          </cell>
          <cell r="AE285">
            <v>960</v>
          </cell>
          <cell r="AF285">
            <v>1440</v>
          </cell>
          <cell r="AG285">
            <v>1440</v>
          </cell>
          <cell r="AH285">
            <v>480</v>
          </cell>
          <cell r="AI285">
            <v>960</v>
          </cell>
          <cell r="AJ285">
            <v>1440</v>
          </cell>
          <cell r="AK285">
            <v>1440</v>
          </cell>
          <cell r="AM285" t="str">
            <v>ALI_87_SEG_7</v>
          </cell>
          <cell r="AN285" t="str">
            <v>ALI_87_SEG_7_VAL_3260160</v>
          </cell>
          <cell r="AO285">
            <v>2</v>
          </cell>
          <cell r="AP285">
            <v>3260160</v>
          </cell>
          <cell r="AQ285" t="b">
            <v>1</v>
          </cell>
          <cell r="AR285" t="str">
            <v>Empate</v>
          </cell>
          <cell r="AS285" t="str">
            <v>x</v>
          </cell>
          <cell r="AT285" t="str">
            <v>ALI_87_SEG_7_x</v>
          </cell>
          <cell r="AU285">
            <v>1</v>
          </cell>
          <cell r="AV285" t="str">
            <v>Cotizacion Seleccionada</v>
          </cell>
        </row>
        <row r="286">
          <cell r="A286" t="str">
            <v>ALI_87_SEG_8</v>
          </cell>
          <cell r="B286" t="str">
            <v>5to_Evento_973_V2_AAA_17512920.xlsm</v>
          </cell>
          <cell r="C286">
            <v>87</v>
          </cell>
          <cell r="D286">
            <v>2087</v>
          </cell>
          <cell r="E286" t="str">
            <v>AAA Alimentando A Bogotá 2020 UT</v>
          </cell>
          <cell r="F286">
            <v>541</v>
          </cell>
          <cell r="G286" t="str">
            <v>CEREAL EMPACADO</v>
          </cell>
          <cell r="H286" t="str">
            <v>87 : Pan de Arroz (en forma de rosquitas).</v>
          </cell>
          <cell r="I286">
            <v>8</v>
          </cell>
          <cell r="J286" t="str">
            <v>Sitio 1 : CARRERA 127#22G-18 INT 4 - Sitio 2 : SIBERIA KM 7.5 CELTA, LOTE 159 - Sitio 3 : CARRERA 68B #10A-18 - Sitio 4 : CALLE 24F#101B-15 - Sitio 5 : CARRERA 65B#10A-87 - Sitio 6 : AUTO MEDE KM 1,5 P INDUS FLORIDA BOD 23 - Sitio 7 : CARRERA 71 A BIS # 63D-38 -</v>
          </cell>
          <cell r="K286">
            <v>44835</v>
          </cell>
          <cell r="L286">
            <v>1268</v>
          </cell>
          <cell r="M286">
            <v>1540</v>
          </cell>
          <cell r="N286">
            <v>714</v>
          </cell>
          <cell r="O286">
            <v>21</v>
          </cell>
          <cell r="P286">
            <v>480</v>
          </cell>
          <cell r="Q286">
            <v>0</v>
          </cell>
          <cell r="R286">
            <v>480</v>
          </cell>
          <cell r="S286">
            <v>960</v>
          </cell>
          <cell r="T286">
            <v>0</v>
          </cell>
          <cell r="U286">
            <v>960</v>
          </cell>
          <cell r="V286">
            <v>1440</v>
          </cell>
          <cell r="W286">
            <v>0</v>
          </cell>
          <cell r="X286">
            <v>1440</v>
          </cell>
          <cell r="Y286">
            <v>1440</v>
          </cell>
          <cell r="Z286">
            <v>0</v>
          </cell>
          <cell r="AA286">
            <v>1440</v>
          </cell>
          <cell r="AB286">
            <v>3145440</v>
          </cell>
          <cell r="AC286" t="str">
            <v>Registro Valido</v>
          </cell>
          <cell r="AD286">
            <v>480</v>
          </cell>
          <cell r="AE286">
            <v>960</v>
          </cell>
          <cell r="AF286">
            <v>1440</v>
          </cell>
          <cell r="AG286">
            <v>1440</v>
          </cell>
          <cell r="AH286">
            <v>480</v>
          </cell>
          <cell r="AI286">
            <v>960</v>
          </cell>
          <cell r="AJ286">
            <v>1440</v>
          </cell>
          <cell r="AK286">
            <v>1440</v>
          </cell>
          <cell r="AM286" t="str">
            <v>ALI_87_SEG_8</v>
          </cell>
          <cell r="AN286" t="str">
            <v>ALI_87_SEG_8_VAL_3145440</v>
          </cell>
          <cell r="AO286">
            <v>2</v>
          </cell>
          <cell r="AP286">
            <v>3145440</v>
          </cell>
          <cell r="AQ286" t="b">
            <v>1</v>
          </cell>
          <cell r="AR286" t="str">
            <v>Empate</v>
          </cell>
          <cell r="AS286" t="str">
            <v>x</v>
          </cell>
          <cell r="AT286" t="str">
            <v>ALI_87_SEG_8_x</v>
          </cell>
          <cell r="AU286">
            <v>1</v>
          </cell>
          <cell r="AV286" t="str">
            <v>Cotizacion Seleccionada</v>
          </cell>
        </row>
        <row r="287">
          <cell r="A287" t="str">
            <v>ALI_87_SEG_9</v>
          </cell>
          <cell r="B287" t="str">
            <v>5to_Evento_973_V2_AAA_17512920.xlsm</v>
          </cell>
          <cell r="C287">
            <v>87</v>
          </cell>
          <cell r="D287">
            <v>2087</v>
          </cell>
          <cell r="E287" t="str">
            <v>AAA Alimentando A Bogotá 2020 UT</v>
          </cell>
          <cell r="F287">
            <v>542</v>
          </cell>
          <cell r="G287" t="str">
            <v>CEREAL EMPACADO</v>
          </cell>
          <cell r="H287" t="str">
            <v>87 : Pan de Arroz (en forma de rosquitas).</v>
          </cell>
          <cell r="I287">
            <v>9</v>
          </cell>
          <cell r="J287" t="str">
            <v>Sitio 1 : CARRERA 127#22G-18 INT 4 - Sitio 2 : SIBERIA KM 7.5 CELTA, LOTE 159 - Sitio 3 : CARRERA 68B #10A-18 - Sitio 4 : CALLE 24F#101B-15 - Sitio 5 : CARRERA 65B#10A-87 - Sitio 6 : AUTO MEDE KM 1,5 P INDUS FLORIDA BOD 23 - Sitio 7 : CARRERA 71 A BIS # 63D-38 -</v>
          </cell>
          <cell r="K287">
            <v>44835</v>
          </cell>
          <cell r="L287">
            <v>1282</v>
          </cell>
          <cell r="M287">
            <v>1556</v>
          </cell>
          <cell r="N287">
            <v>722</v>
          </cell>
          <cell r="O287">
            <v>21</v>
          </cell>
          <cell r="P287">
            <v>480</v>
          </cell>
          <cell r="Q287">
            <v>0</v>
          </cell>
          <cell r="R287">
            <v>480</v>
          </cell>
          <cell r="S287">
            <v>960</v>
          </cell>
          <cell r="T287">
            <v>0</v>
          </cell>
          <cell r="U287">
            <v>960</v>
          </cell>
          <cell r="V287">
            <v>1440</v>
          </cell>
          <cell r="W287">
            <v>0</v>
          </cell>
          <cell r="X287">
            <v>1440</v>
          </cell>
          <cell r="Y287">
            <v>1440</v>
          </cell>
          <cell r="Z287">
            <v>0</v>
          </cell>
          <cell r="AA287">
            <v>1440</v>
          </cell>
          <cell r="AB287">
            <v>3179040</v>
          </cell>
          <cell r="AC287" t="str">
            <v>Registro Valido</v>
          </cell>
          <cell r="AD287">
            <v>480</v>
          </cell>
          <cell r="AE287">
            <v>960</v>
          </cell>
          <cell r="AF287">
            <v>1440</v>
          </cell>
          <cell r="AG287">
            <v>1440</v>
          </cell>
          <cell r="AH287">
            <v>480</v>
          </cell>
          <cell r="AI287">
            <v>960</v>
          </cell>
          <cell r="AJ287">
            <v>1440</v>
          </cell>
          <cell r="AK287">
            <v>1440</v>
          </cell>
          <cell r="AM287" t="str">
            <v>ALI_87_SEG_9</v>
          </cell>
          <cell r="AN287" t="str">
            <v>ALI_87_SEG_9_VAL_3179040</v>
          </cell>
          <cell r="AO287">
            <v>2</v>
          </cell>
          <cell r="AP287">
            <v>3179040</v>
          </cell>
          <cell r="AQ287" t="b">
            <v>1</v>
          </cell>
          <cell r="AR287" t="str">
            <v>Empate</v>
          </cell>
          <cell r="AS287" t="str">
            <v>x</v>
          </cell>
          <cell r="AT287" t="str">
            <v>ALI_87_SEG_9_x</v>
          </cell>
          <cell r="AU287">
            <v>1</v>
          </cell>
          <cell r="AV287" t="str">
            <v>Cotizacion Seleccionada</v>
          </cell>
        </row>
        <row r="288">
          <cell r="A288" t="str">
            <v>ALI_87_SEG_10</v>
          </cell>
          <cell r="B288" t="str">
            <v>5to_Evento_973_V2_AAA_17512920.xlsm</v>
          </cell>
          <cell r="C288">
            <v>87</v>
          </cell>
          <cell r="D288">
            <v>2087</v>
          </cell>
          <cell r="E288" t="str">
            <v>AAA Alimentando A Bogotá 2020 UT</v>
          </cell>
          <cell r="F288">
            <v>543</v>
          </cell>
          <cell r="G288" t="str">
            <v>CEREAL EMPACADO</v>
          </cell>
          <cell r="H288" t="str">
            <v>87 : Pan de Arroz (en forma de rosquitas).</v>
          </cell>
          <cell r="I288">
            <v>10</v>
          </cell>
          <cell r="J288" t="str">
            <v>Sitio 1 : CARRERA 127#22G-18 INT 4 - Sitio 2 : SIBERIA KM 7.5 CELTA, LOTE 159 - Sitio 3 : CARRERA 68B #10A-18 - Sitio 4 : CALLE 24F#101B-15 - Sitio 5 : CARRERA 65B#10A-87 - Sitio 6 : AUTO MEDE KM 1,5 P INDUS FLORIDA BOD 23 - Sitio 7 : CARRERA 71 A BIS # 63D-38 -</v>
          </cell>
          <cell r="K288">
            <v>44835</v>
          </cell>
          <cell r="L288">
            <v>1284</v>
          </cell>
          <cell r="M288">
            <v>1559</v>
          </cell>
          <cell r="N288">
            <v>723</v>
          </cell>
          <cell r="O288">
            <v>21</v>
          </cell>
          <cell r="P288">
            <v>480</v>
          </cell>
          <cell r="Q288">
            <v>0</v>
          </cell>
          <cell r="R288">
            <v>480</v>
          </cell>
          <cell r="S288">
            <v>960</v>
          </cell>
          <cell r="T288">
            <v>0</v>
          </cell>
          <cell r="U288">
            <v>960</v>
          </cell>
          <cell r="V288">
            <v>1440</v>
          </cell>
          <cell r="W288">
            <v>0</v>
          </cell>
          <cell r="X288">
            <v>1440</v>
          </cell>
          <cell r="Y288">
            <v>1440</v>
          </cell>
          <cell r="Z288">
            <v>0</v>
          </cell>
          <cell r="AA288">
            <v>1440</v>
          </cell>
          <cell r="AB288">
            <v>3184320</v>
          </cell>
          <cell r="AC288" t="str">
            <v>Registro Valido</v>
          </cell>
          <cell r="AD288">
            <v>480</v>
          </cell>
          <cell r="AE288">
            <v>960</v>
          </cell>
          <cell r="AF288">
            <v>1440</v>
          </cell>
          <cell r="AG288">
            <v>1440</v>
          </cell>
          <cell r="AH288">
            <v>480</v>
          </cell>
          <cell r="AI288">
            <v>960</v>
          </cell>
          <cell r="AJ288">
            <v>1440</v>
          </cell>
          <cell r="AK288">
            <v>1440</v>
          </cell>
          <cell r="AM288" t="str">
            <v>ALI_87_SEG_10</v>
          </cell>
          <cell r="AN288" t="str">
            <v>ALI_87_SEG_10_VAL_3184320</v>
          </cell>
          <cell r="AO288">
            <v>2</v>
          </cell>
          <cell r="AP288">
            <v>3184320</v>
          </cell>
          <cell r="AQ288" t="b">
            <v>1</v>
          </cell>
          <cell r="AR288" t="str">
            <v>Empate</v>
          </cell>
          <cell r="AS288" t="str">
            <v>x</v>
          </cell>
          <cell r="AT288" t="str">
            <v>ALI_87_SEG_10_x</v>
          </cell>
          <cell r="AU288">
            <v>1</v>
          </cell>
          <cell r="AV288" t="str">
            <v>Cotizacion Seleccionada</v>
          </cell>
        </row>
        <row r="289">
          <cell r="A289" t="str">
            <v>ALI_87_SEG_11</v>
          </cell>
          <cell r="B289" t="str">
            <v>5to_Evento_973_V2_AAA_17512920.xlsm</v>
          </cell>
          <cell r="C289">
            <v>87</v>
          </cell>
          <cell r="D289">
            <v>2087</v>
          </cell>
          <cell r="E289" t="str">
            <v>AAA Alimentando A Bogotá 2020 UT</v>
          </cell>
          <cell r="F289">
            <v>544</v>
          </cell>
          <cell r="G289" t="str">
            <v>CEREAL EMPACADO</v>
          </cell>
          <cell r="H289" t="str">
            <v>87 : Pan de Arroz (en forma de rosquitas).</v>
          </cell>
          <cell r="I289">
            <v>11</v>
          </cell>
          <cell r="J289" t="str">
            <v>Sitio 1 : CARRERA 127#22G-18 INT 4 - Sitio 2 : SIBERIA KM 7.5 CELTA, LOTE 159 - Sitio 3 : CARRERA 68B #10A-18 - Sitio 4 : CALLE 24F#101B-15 - Sitio 5 : CARRERA 65B#10A-87 - Sitio 6 : AUTO MEDE KM 1,5 P INDUS FLORIDA BOD 23 - Sitio 7 : CARRERA 71 A BIS # 63D-38 -</v>
          </cell>
          <cell r="K289">
            <v>44835</v>
          </cell>
          <cell r="L289">
            <v>1264</v>
          </cell>
          <cell r="M289">
            <v>1535</v>
          </cell>
          <cell r="N289">
            <v>712</v>
          </cell>
          <cell r="O289">
            <v>21</v>
          </cell>
          <cell r="P289">
            <v>480</v>
          </cell>
          <cell r="Q289">
            <v>0</v>
          </cell>
          <cell r="R289">
            <v>480</v>
          </cell>
          <cell r="S289">
            <v>960</v>
          </cell>
          <cell r="T289">
            <v>0</v>
          </cell>
          <cell r="U289">
            <v>960</v>
          </cell>
          <cell r="V289">
            <v>1440</v>
          </cell>
          <cell r="W289">
            <v>0</v>
          </cell>
          <cell r="X289">
            <v>1440</v>
          </cell>
          <cell r="Y289">
            <v>1440</v>
          </cell>
          <cell r="Z289">
            <v>0</v>
          </cell>
          <cell r="AA289">
            <v>1440</v>
          </cell>
          <cell r="AB289">
            <v>3135840</v>
          </cell>
          <cell r="AC289" t="str">
            <v>Registro Valido</v>
          </cell>
          <cell r="AD289">
            <v>480</v>
          </cell>
          <cell r="AE289">
            <v>960</v>
          </cell>
          <cell r="AF289">
            <v>1440</v>
          </cell>
          <cell r="AG289">
            <v>1440</v>
          </cell>
          <cell r="AH289">
            <v>480</v>
          </cell>
          <cell r="AI289">
            <v>960</v>
          </cell>
          <cell r="AJ289">
            <v>1440</v>
          </cell>
          <cell r="AK289">
            <v>1440</v>
          </cell>
          <cell r="AM289" t="str">
            <v>ALI_87_SEG_11</v>
          </cell>
          <cell r="AN289" t="str">
            <v>ALI_87_SEG_11_VAL_3135840</v>
          </cell>
          <cell r="AO289">
            <v>2</v>
          </cell>
          <cell r="AP289">
            <v>3135840</v>
          </cell>
          <cell r="AQ289" t="b">
            <v>1</v>
          </cell>
          <cell r="AR289" t="str">
            <v>Empate</v>
          </cell>
          <cell r="AS289" t="str">
            <v>x</v>
          </cell>
          <cell r="AT289" t="str">
            <v>ALI_87_SEG_11_x</v>
          </cell>
          <cell r="AU289">
            <v>1</v>
          </cell>
          <cell r="AV289" t="str">
            <v>Cotizacion Seleccionada</v>
          </cell>
        </row>
        <row r="290">
          <cell r="A290" t="str">
            <v>ALI_87_SEG_12</v>
          </cell>
          <cell r="B290" t="str">
            <v>5to_Evento_973_V2_AAA_17512920.xlsm</v>
          </cell>
          <cell r="C290">
            <v>87</v>
          </cell>
          <cell r="D290">
            <v>2087</v>
          </cell>
          <cell r="E290" t="str">
            <v>AAA Alimentando A Bogotá 2020 UT</v>
          </cell>
          <cell r="F290">
            <v>545</v>
          </cell>
          <cell r="G290" t="str">
            <v>CEREAL EMPACADO</v>
          </cell>
          <cell r="H290" t="str">
            <v>87 : Pan de Arroz (en forma de rosquitas).</v>
          </cell>
          <cell r="I290">
            <v>12</v>
          </cell>
          <cell r="J290" t="str">
            <v>Sitio 1 : CARRERA 127#22G-18 INT 4 - Sitio 2 : SIBERIA KM 7.5 CELTA, LOTE 159 - Sitio 3 : CARRERA 68B #10A-18 - Sitio 4 : CALLE 24F#101B-15 - Sitio 5 : CARRERA 65B#10A-87 - Sitio 6 : AUTO MEDE KM 1,5 P INDUS FLORIDA BOD 23 - Sitio 7 : CARRERA 71 A BIS # 63D-38 -</v>
          </cell>
          <cell r="K290">
            <v>44835</v>
          </cell>
          <cell r="L290">
            <v>1147</v>
          </cell>
          <cell r="M290">
            <v>1393</v>
          </cell>
          <cell r="N290">
            <v>646</v>
          </cell>
          <cell r="O290">
            <v>19</v>
          </cell>
          <cell r="P290">
            <v>480</v>
          </cell>
          <cell r="Q290">
            <v>0</v>
          </cell>
          <cell r="R290">
            <v>480</v>
          </cell>
          <cell r="S290">
            <v>960</v>
          </cell>
          <cell r="T290">
            <v>0</v>
          </cell>
          <cell r="U290">
            <v>960</v>
          </cell>
          <cell r="V290">
            <v>1440</v>
          </cell>
          <cell r="W290">
            <v>0</v>
          </cell>
          <cell r="X290">
            <v>1440</v>
          </cell>
          <cell r="Y290">
            <v>1440</v>
          </cell>
          <cell r="Z290">
            <v>0</v>
          </cell>
          <cell r="AA290">
            <v>1440</v>
          </cell>
          <cell r="AB290">
            <v>2845440</v>
          </cell>
          <cell r="AC290" t="str">
            <v>Registro Valido</v>
          </cell>
          <cell r="AD290">
            <v>480</v>
          </cell>
          <cell r="AE290">
            <v>960</v>
          </cell>
          <cell r="AF290">
            <v>1440</v>
          </cell>
          <cell r="AG290">
            <v>1440</v>
          </cell>
          <cell r="AH290">
            <v>480</v>
          </cell>
          <cell r="AI290">
            <v>960</v>
          </cell>
          <cell r="AJ290">
            <v>1440</v>
          </cell>
          <cell r="AK290">
            <v>1440</v>
          </cell>
          <cell r="AM290" t="str">
            <v>ALI_87_SEG_12</v>
          </cell>
          <cell r="AN290" t="str">
            <v>ALI_87_SEG_12_VAL_2845440</v>
          </cell>
          <cell r="AO290">
            <v>2</v>
          </cell>
          <cell r="AP290">
            <v>2845440</v>
          </cell>
          <cell r="AQ290" t="b">
            <v>1</v>
          </cell>
          <cell r="AR290" t="str">
            <v>Empate</v>
          </cell>
          <cell r="AS290" t="str">
            <v>x</v>
          </cell>
          <cell r="AT290" t="str">
            <v>ALI_87_SEG_12_x</v>
          </cell>
          <cell r="AU290">
            <v>1</v>
          </cell>
          <cell r="AV290" t="str">
            <v>Cotizacion Seleccionada</v>
          </cell>
        </row>
        <row r="291">
          <cell r="A291" t="str">
            <v>ALI_87_SEG_13</v>
          </cell>
          <cell r="B291" t="str">
            <v>5to_Evento_973_V2_AAA_17512920.xlsm</v>
          </cell>
          <cell r="C291">
            <v>87</v>
          </cell>
          <cell r="D291">
            <v>2087</v>
          </cell>
          <cell r="E291" t="str">
            <v>AAA Alimentando A Bogotá 2020 UT</v>
          </cell>
          <cell r="F291">
            <v>546</v>
          </cell>
          <cell r="G291" t="str">
            <v>CEREAL EMPACADO</v>
          </cell>
          <cell r="H291" t="str">
            <v>87 : Pan de Arroz (en forma de rosquitas).</v>
          </cell>
          <cell r="I291">
            <v>13</v>
          </cell>
          <cell r="J291" t="str">
            <v>Sitio 1 : CARRERA 127#22G-18 INT 4 - Sitio 2 : SIBERIA KM 7.5 CELTA, LOTE 159 - Sitio 3 : CARRERA 68B #10A-18 - Sitio 4 : CALLE 24F#101B-15 - Sitio 5 : CARRERA 65B#10A-87 - Sitio 6 : AUTO MEDE KM 1,5 P INDUS FLORIDA BOD 23 - Sitio 7 : CARRERA 71 A BIS # 63D-38 -</v>
          </cell>
          <cell r="K291">
            <v>44835</v>
          </cell>
          <cell r="L291">
            <v>1218</v>
          </cell>
          <cell r="M291">
            <v>1479</v>
          </cell>
          <cell r="N291">
            <v>686</v>
          </cell>
          <cell r="O291">
            <v>20</v>
          </cell>
          <cell r="P291">
            <v>480</v>
          </cell>
          <cell r="Q291">
            <v>0</v>
          </cell>
          <cell r="R291">
            <v>480</v>
          </cell>
          <cell r="S291">
            <v>960</v>
          </cell>
          <cell r="T291">
            <v>0</v>
          </cell>
          <cell r="U291">
            <v>960</v>
          </cell>
          <cell r="V291">
            <v>1440</v>
          </cell>
          <cell r="W291">
            <v>0</v>
          </cell>
          <cell r="X291">
            <v>1440</v>
          </cell>
          <cell r="Y291">
            <v>1440</v>
          </cell>
          <cell r="Z291">
            <v>0</v>
          </cell>
          <cell r="AA291">
            <v>1440</v>
          </cell>
          <cell r="AB291">
            <v>3021120</v>
          </cell>
          <cell r="AC291" t="str">
            <v>Registro Valido</v>
          </cell>
          <cell r="AD291">
            <v>480</v>
          </cell>
          <cell r="AE291">
            <v>960</v>
          </cell>
          <cell r="AF291">
            <v>1440</v>
          </cell>
          <cell r="AG291">
            <v>1440</v>
          </cell>
          <cell r="AH291">
            <v>480</v>
          </cell>
          <cell r="AI291">
            <v>960</v>
          </cell>
          <cell r="AJ291">
            <v>1440</v>
          </cell>
          <cell r="AK291">
            <v>1440</v>
          </cell>
          <cell r="AM291" t="str">
            <v>ALI_87_SEG_13</v>
          </cell>
          <cell r="AN291" t="str">
            <v>ALI_87_SEG_13_VAL_3021120</v>
          </cell>
          <cell r="AO291">
            <v>2</v>
          </cell>
          <cell r="AP291">
            <v>3021120</v>
          </cell>
          <cell r="AQ291" t="b">
            <v>1</v>
          </cell>
          <cell r="AR291" t="str">
            <v>Empate</v>
          </cell>
          <cell r="AS291" t="str">
            <v>x</v>
          </cell>
          <cell r="AT291" t="str">
            <v>ALI_87_SEG_13_x</v>
          </cell>
          <cell r="AU291">
            <v>1</v>
          </cell>
          <cell r="AV291" t="str">
            <v>Cotizacion Seleccionada</v>
          </cell>
        </row>
        <row r="292">
          <cell r="A292" t="str">
            <v>ALI_87_SEG_14</v>
          </cell>
          <cell r="B292" t="str">
            <v>5to_Evento_973_V2_AAA_17512920.xlsm</v>
          </cell>
          <cell r="C292">
            <v>87</v>
          </cell>
          <cell r="D292">
            <v>2087</v>
          </cell>
          <cell r="E292" t="str">
            <v>AAA Alimentando A Bogotá 2020 UT</v>
          </cell>
          <cell r="F292">
            <v>547</v>
          </cell>
          <cell r="G292" t="str">
            <v>CEREAL EMPACADO</v>
          </cell>
          <cell r="H292" t="str">
            <v>87 : Pan de Arroz (en forma de rosquitas).</v>
          </cell>
          <cell r="I292">
            <v>14</v>
          </cell>
          <cell r="J292" t="str">
            <v>Sitio 1 : CARRERA 127#22G-18 INT 4 - Sitio 2 : SIBERIA KM 7.5 CELTA, LOTE 159 - Sitio 3 : CARRERA 68B #10A-18 - Sitio 4 : CALLE 24F#101B-15 - Sitio 5 : CARRERA 65B#10A-87 - Sitio 6 : AUTO MEDE KM 1,5 P INDUS FLORIDA BOD 23 - Sitio 7 : CARRERA 71 A BIS # 63D-38 -</v>
          </cell>
          <cell r="K292">
            <v>44835</v>
          </cell>
          <cell r="L292">
            <v>1207</v>
          </cell>
          <cell r="M292">
            <v>1466</v>
          </cell>
          <cell r="N292">
            <v>680</v>
          </cell>
          <cell r="O292">
            <v>20</v>
          </cell>
          <cell r="P292">
            <v>480</v>
          </cell>
          <cell r="Q292">
            <v>0</v>
          </cell>
          <cell r="R292">
            <v>480</v>
          </cell>
          <cell r="S292">
            <v>960</v>
          </cell>
          <cell r="T292">
            <v>0</v>
          </cell>
          <cell r="U292">
            <v>960</v>
          </cell>
          <cell r="V292">
            <v>1440</v>
          </cell>
          <cell r="W292">
            <v>0</v>
          </cell>
          <cell r="X292">
            <v>1440</v>
          </cell>
          <cell r="Y292">
            <v>1440</v>
          </cell>
          <cell r="Z292">
            <v>0</v>
          </cell>
          <cell r="AA292">
            <v>1440</v>
          </cell>
          <cell r="AB292">
            <v>2994720</v>
          </cell>
          <cell r="AC292" t="str">
            <v>Registro Valido</v>
          </cell>
          <cell r="AD292">
            <v>480</v>
          </cell>
          <cell r="AE292">
            <v>960</v>
          </cell>
          <cell r="AF292">
            <v>1440</v>
          </cell>
          <cell r="AG292">
            <v>1440</v>
          </cell>
          <cell r="AH292">
            <v>480</v>
          </cell>
          <cell r="AI292">
            <v>960</v>
          </cell>
          <cell r="AJ292">
            <v>1440</v>
          </cell>
          <cell r="AK292">
            <v>1440</v>
          </cell>
          <cell r="AM292" t="str">
            <v>ALI_87_SEG_14</v>
          </cell>
          <cell r="AN292" t="str">
            <v>ALI_87_SEG_14_VAL_2994720</v>
          </cell>
          <cell r="AO292">
            <v>2</v>
          </cell>
          <cell r="AP292">
            <v>2994720</v>
          </cell>
          <cell r="AQ292" t="b">
            <v>1</v>
          </cell>
          <cell r="AR292" t="str">
            <v>Empate</v>
          </cell>
          <cell r="AS292" t="str">
            <v>x</v>
          </cell>
          <cell r="AT292" t="str">
            <v>ALI_87_SEG_14_x</v>
          </cell>
          <cell r="AU292">
            <v>1</v>
          </cell>
          <cell r="AV292" t="str">
            <v>Cotizacion Seleccionada</v>
          </cell>
        </row>
        <row r="293">
          <cell r="A293" t="str">
            <v>ALI_87_SEG_15</v>
          </cell>
          <cell r="B293" t="str">
            <v>5to_Evento_973_V2_AAA_17512920.xlsm</v>
          </cell>
          <cell r="C293">
            <v>87</v>
          </cell>
          <cell r="D293">
            <v>2087</v>
          </cell>
          <cell r="E293" t="str">
            <v>AAA Alimentando A Bogotá 2020 UT</v>
          </cell>
          <cell r="F293">
            <v>548</v>
          </cell>
          <cell r="G293" t="str">
            <v>CEREAL EMPACADO</v>
          </cell>
          <cell r="H293" t="str">
            <v>87 : Pan de Arroz (en forma de rosquitas).</v>
          </cell>
          <cell r="I293">
            <v>15</v>
          </cell>
          <cell r="J293" t="str">
            <v>Sitio 1 : CARRERA 127#22G-18 INT 4 - Sitio 2 : SIBERIA KM 7.5 CELTA, LOTE 159 - Sitio 3 : CARRERA 68B #10A-18 - Sitio 4 : CALLE 24F#101B-15 - Sitio 5 : CARRERA 65B#10A-87 - Sitio 6 : AUTO MEDE KM 1,5 P INDUS FLORIDA BOD 23 - Sitio 7 : CARRERA 71 A BIS # 63D-38 -</v>
          </cell>
          <cell r="K293">
            <v>44835</v>
          </cell>
          <cell r="L293">
            <v>1141</v>
          </cell>
          <cell r="M293">
            <v>1385</v>
          </cell>
          <cell r="N293">
            <v>642</v>
          </cell>
          <cell r="O293">
            <v>17</v>
          </cell>
          <cell r="P293">
            <v>480</v>
          </cell>
          <cell r="Q293">
            <v>0</v>
          </cell>
          <cell r="R293">
            <v>480</v>
          </cell>
          <cell r="S293">
            <v>960</v>
          </cell>
          <cell r="T293">
            <v>0</v>
          </cell>
          <cell r="U293">
            <v>960</v>
          </cell>
          <cell r="V293">
            <v>1440</v>
          </cell>
          <cell r="W293">
            <v>0</v>
          </cell>
          <cell r="X293">
            <v>1440</v>
          </cell>
          <cell r="Y293">
            <v>1440</v>
          </cell>
          <cell r="Z293">
            <v>0</v>
          </cell>
          <cell r="AA293">
            <v>1440</v>
          </cell>
          <cell r="AB293">
            <v>2826240</v>
          </cell>
          <cell r="AC293" t="str">
            <v>Registro Valido</v>
          </cell>
          <cell r="AD293">
            <v>480</v>
          </cell>
          <cell r="AE293">
            <v>960</v>
          </cell>
          <cell r="AF293">
            <v>1440</v>
          </cell>
          <cell r="AG293">
            <v>1440</v>
          </cell>
          <cell r="AH293">
            <v>480</v>
          </cell>
          <cell r="AI293">
            <v>960</v>
          </cell>
          <cell r="AJ293">
            <v>1440</v>
          </cell>
          <cell r="AK293">
            <v>1440</v>
          </cell>
          <cell r="AM293" t="str">
            <v>ALI_87_SEG_15</v>
          </cell>
          <cell r="AN293" t="str">
            <v>ALI_87_SEG_15_VAL_2826240</v>
          </cell>
          <cell r="AO293">
            <v>2</v>
          </cell>
          <cell r="AP293">
            <v>2826240</v>
          </cell>
          <cell r="AQ293" t="b">
            <v>1</v>
          </cell>
          <cell r="AR293" t="str">
            <v>Empate</v>
          </cell>
          <cell r="AS293" t="str">
            <v>x</v>
          </cell>
          <cell r="AT293" t="str">
            <v>ALI_87_SEG_15_x</v>
          </cell>
          <cell r="AU293">
            <v>1</v>
          </cell>
          <cell r="AV293" t="str">
            <v>Cotizacion Seleccionada</v>
          </cell>
        </row>
        <row r="294">
          <cell r="A294" t="b">
            <v>0</v>
          </cell>
          <cell r="B294" t="str">
            <v>5to_Evento_973_V2_AAA_17512920.xlsm</v>
          </cell>
          <cell r="C294">
            <v>28</v>
          </cell>
          <cell r="D294">
            <v>2087</v>
          </cell>
          <cell r="E294" t="str">
            <v>AAA Alimentando A Bogotá 2020 UT</v>
          </cell>
          <cell r="F294">
            <v>549</v>
          </cell>
          <cell r="G294" t="str">
            <v>CEREAL EMPACADO</v>
          </cell>
          <cell r="H294" t="str">
            <v>28 : Galletas Con Chips De Chocolate/ Galleta Chocochips (Paquete minimo con 6 unidades).</v>
          </cell>
          <cell r="I294">
            <v>1</v>
          </cell>
          <cell r="J294" t="str">
            <v>Sitio 1 : CARRERA 127#22G-18 INT 4 - Sitio 2 : SIBERIA KM 7.5 CELTA, LOTE 159 - Sitio 3 : CARRERA 68B #10A-18 - Sitio 4 : CALLE 24F#101B-15 - Sitio 5 : CARRERA 65B#10A-87 - Sitio 6 : AUTO MEDE KM 1,5 P INDUS FLORIDA BOD 23 - Sitio 7 : CARRERA 71 A BIS # 63D-38 -</v>
          </cell>
          <cell r="K294">
            <v>44835</v>
          </cell>
          <cell r="L294">
            <v>3066</v>
          </cell>
          <cell r="M294">
            <v>3738</v>
          </cell>
          <cell r="N294">
            <v>3358</v>
          </cell>
          <cell r="O294">
            <v>0</v>
          </cell>
          <cell r="P294">
            <v>661</v>
          </cell>
          <cell r="Q294">
            <v>0.05</v>
          </cell>
          <cell r="R294">
            <v>627.95000000000005</v>
          </cell>
          <cell r="S294">
            <v>661</v>
          </cell>
          <cell r="T294">
            <v>0.05</v>
          </cell>
          <cell r="U294">
            <v>627.95000000000005</v>
          </cell>
          <cell r="V294">
            <v>661</v>
          </cell>
          <cell r="W294">
            <v>0.05</v>
          </cell>
          <cell r="X294">
            <v>627.95000000000005</v>
          </cell>
          <cell r="Y294">
            <v>0</v>
          </cell>
          <cell r="AA294">
            <v>0</v>
          </cell>
          <cell r="AB294">
            <v>6381227.9000000004</v>
          </cell>
          <cell r="AC294" t="str">
            <v>Registro Valido</v>
          </cell>
          <cell r="AD294">
            <v>661</v>
          </cell>
          <cell r="AE294">
            <v>661</v>
          </cell>
          <cell r="AF294">
            <v>661</v>
          </cell>
          <cell r="AG294">
            <v>0</v>
          </cell>
          <cell r="AH294">
            <v>661</v>
          </cell>
          <cell r="AI294">
            <v>661</v>
          </cell>
          <cell r="AJ294">
            <v>661</v>
          </cell>
          <cell r="AK294">
            <v>0</v>
          </cell>
          <cell r="AM294" t="str">
            <v>ALI_28_SEG_1</v>
          </cell>
          <cell r="AN294" t="str">
            <v>ALI_28_SEG_1_VAL_6381227.9</v>
          </cell>
          <cell r="AO294">
            <v>3</v>
          </cell>
          <cell r="AP294">
            <v>5373665.5999999996</v>
          </cell>
          <cell r="AQ294" t="b">
            <v>0</v>
          </cell>
          <cell r="AR294" t="str">
            <v/>
          </cell>
          <cell r="AS294" t="str">
            <v/>
          </cell>
          <cell r="AT294" t="str">
            <v>ALI_28_SEG_1_</v>
          </cell>
          <cell r="AU294">
            <v>1</v>
          </cell>
          <cell r="AV294" t="str">
            <v>No Seleccionada</v>
          </cell>
        </row>
        <row r="295">
          <cell r="A295" t="b">
            <v>0</v>
          </cell>
          <cell r="B295" t="str">
            <v>5to_Evento_973_V2_AAA_17512920.xlsm</v>
          </cell>
          <cell r="C295">
            <v>28</v>
          </cell>
          <cell r="D295">
            <v>2087</v>
          </cell>
          <cell r="E295" t="str">
            <v>AAA Alimentando A Bogotá 2020 UT</v>
          </cell>
          <cell r="F295">
            <v>550</v>
          </cell>
          <cell r="G295" t="str">
            <v>CEREAL EMPACADO</v>
          </cell>
          <cell r="H295" t="str">
            <v>28 : Galletas Con Chips De Chocolate/ Galleta Chocochips (Paquete minimo con 6 unidades).</v>
          </cell>
          <cell r="I295">
            <v>2</v>
          </cell>
          <cell r="J295" t="str">
            <v>Sitio 1 : CARRERA 127#22G-18 INT 4 - Sitio 2 : SIBERIA KM 7.5 CELTA, LOTE 159 - Sitio 3 : CARRERA 68B #10A-18 - Sitio 4 : CALLE 24F#101B-15 - Sitio 5 : CARRERA 65B#10A-87 - Sitio 6 : AUTO MEDE KM 1,5 P INDUS FLORIDA BOD 23 - Sitio 7 : CARRERA 71 A BIS # 63D-38 -</v>
          </cell>
          <cell r="K295">
            <v>44835</v>
          </cell>
          <cell r="L295">
            <v>3138</v>
          </cell>
          <cell r="M295">
            <v>3824</v>
          </cell>
          <cell r="N295">
            <v>3434</v>
          </cell>
          <cell r="O295">
            <v>0</v>
          </cell>
          <cell r="P295">
            <v>661</v>
          </cell>
          <cell r="Q295">
            <v>0.05</v>
          </cell>
          <cell r="R295">
            <v>627.95000000000005</v>
          </cell>
          <cell r="S295">
            <v>661</v>
          </cell>
          <cell r="T295">
            <v>0.05</v>
          </cell>
          <cell r="U295">
            <v>627.95000000000005</v>
          </cell>
          <cell r="V295">
            <v>661</v>
          </cell>
          <cell r="W295">
            <v>0.05</v>
          </cell>
          <cell r="X295">
            <v>627.95000000000005</v>
          </cell>
          <cell r="Y295">
            <v>0</v>
          </cell>
          <cell r="AA295">
            <v>0</v>
          </cell>
          <cell r="AB295">
            <v>6528168.2000000011</v>
          </cell>
          <cell r="AC295" t="str">
            <v>Registro Valido</v>
          </cell>
          <cell r="AD295">
            <v>661</v>
          </cell>
          <cell r="AE295">
            <v>661</v>
          </cell>
          <cell r="AF295">
            <v>661</v>
          </cell>
          <cell r="AG295">
            <v>0</v>
          </cell>
          <cell r="AH295">
            <v>661</v>
          </cell>
          <cell r="AI295">
            <v>661</v>
          </cell>
          <cell r="AJ295">
            <v>661</v>
          </cell>
          <cell r="AK295">
            <v>0</v>
          </cell>
          <cell r="AM295" t="str">
            <v>ALI_28_SEG_2</v>
          </cell>
          <cell r="AN295" t="str">
            <v>ALI_28_SEG_2_VAL_6528168.2</v>
          </cell>
          <cell r="AO295">
            <v>3</v>
          </cell>
          <cell r="AP295">
            <v>5497404.7999999998</v>
          </cell>
          <cell r="AQ295" t="b">
            <v>0</v>
          </cell>
          <cell r="AR295" t="str">
            <v/>
          </cell>
          <cell r="AS295" t="str">
            <v/>
          </cell>
          <cell r="AT295" t="str">
            <v>ALI_28_SEG_2_</v>
          </cell>
          <cell r="AU295">
            <v>1</v>
          </cell>
          <cell r="AV295" t="str">
            <v>No Seleccionada</v>
          </cell>
        </row>
        <row r="296">
          <cell r="A296" t="b">
            <v>0</v>
          </cell>
          <cell r="B296" t="str">
            <v>5to_Evento_973_V2_AAA_17512920.xlsm</v>
          </cell>
          <cell r="C296">
            <v>28</v>
          </cell>
          <cell r="D296">
            <v>2087</v>
          </cell>
          <cell r="E296" t="str">
            <v>AAA Alimentando A Bogotá 2020 UT</v>
          </cell>
          <cell r="F296">
            <v>551</v>
          </cell>
          <cell r="G296" t="str">
            <v>CEREAL EMPACADO</v>
          </cell>
          <cell r="H296" t="str">
            <v>28 : Galletas Con Chips De Chocolate/ Galleta Chocochips (Paquete minimo con 6 unidades).</v>
          </cell>
          <cell r="I296">
            <v>3</v>
          </cell>
          <cell r="J296" t="str">
            <v>Sitio 1 : CARRERA 127#22G-18 INT 4 - Sitio 2 : SIBERIA KM 7.5 CELTA, LOTE 159 - Sitio 3 : CARRERA 68B #10A-18 - Sitio 4 : CALLE 24F#101B-15 - Sitio 5 : CARRERA 65B#10A-87 - Sitio 6 : AUTO MEDE KM 1,5 P INDUS FLORIDA BOD 23 - Sitio 7 : CARRERA 71 A BIS # 63D-38 -</v>
          </cell>
          <cell r="K296">
            <v>44835</v>
          </cell>
          <cell r="L296">
            <v>3117</v>
          </cell>
          <cell r="M296">
            <v>3798</v>
          </cell>
          <cell r="N296">
            <v>3415</v>
          </cell>
          <cell r="O296">
            <v>0</v>
          </cell>
          <cell r="P296">
            <v>661</v>
          </cell>
          <cell r="Q296">
            <v>0.05</v>
          </cell>
          <cell r="R296">
            <v>627.95000000000005</v>
          </cell>
          <cell r="S296">
            <v>661</v>
          </cell>
          <cell r="T296">
            <v>0.05</v>
          </cell>
          <cell r="U296">
            <v>627.95000000000005</v>
          </cell>
          <cell r="V296">
            <v>661</v>
          </cell>
          <cell r="W296">
            <v>0.05</v>
          </cell>
          <cell r="X296">
            <v>627.95000000000005</v>
          </cell>
          <cell r="Y296">
            <v>0</v>
          </cell>
          <cell r="AA296">
            <v>0</v>
          </cell>
          <cell r="AB296">
            <v>6486723.5</v>
          </cell>
          <cell r="AC296" t="str">
            <v>Registro Valido</v>
          </cell>
          <cell r="AD296">
            <v>661</v>
          </cell>
          <cell r="AE296">
            <v>661</v>
          </cell>
          <cell r="AF296">
            <v>661</v>
          </cell>
          <cell r="AG296">
            <v>0</v>
          </cell>
          <cell r="AH296">
            <v>661</v>
          </cell>
          <cell r="AI296">
            <v>661</v>
          </cell>
          <cell r="AJ296">
            <v>661</v>
          </cell>
          <cell r="AK296">
            <v>0</v>
          </cell>
          <cell r="AM296" t="str">
            <v>ALI_28_SEG_3</v>
          </cell>
          <cell r="AN296" t="str">
            <v>ALI_28_SEG_3_VAL_6486723.5</v>
          </cell>
          <cell r="AO296">
            <v>3</v>
          </cell>
          <cell r="AP296">
            <v>5462504</v>
          </cell>
          <cell r="AQ296" t="b">
            <v>0</v>
          </cell>
          <cell r="AR296" t="str">
            <v/>
          </cell>
          <cell r="AS296" t="str">
            <v/>
          </cell>
          <cell r="AT296" t="str">
            <v>ALI_28_SEG_3_</v>
          </cell>
          <cell r="AU296">
            <v>1</v>
          </cell>
          <cell r="AV296" t="str">
            <v>No Seleccionada</v>
          </cell>
        </row>
        <row r="297">
          <cell r="A297" t="b">
            <v>0</v>
          </cell>
          <cell r="B297" t="str">
            <v>5to_Evento_973_V2_AAA_17512920.xlsm</v>
          </cell>
          <cell r="C297">
            <v>28</v>
          </cell>
          <cell r="D297">
            <v>2087</v>
          </cell>
          <cell r="E297" t="str">
            <v>AAA Alimentando A Bogotá 2020 UT</v>
          </cell>
          <cell r="F297">
            <v>552</v>
          </cell>
          <cell r="G297" t="str">
            <v>CEREAL EMPACADO</v>
          </cell>
          <cell r="H297" t="str">
            <v>28 : Galletas Con Chips De Chocolate/ Galleta Chocochips (Paquete minimo con 6 unidades).</v>
          </cell>
          <cell r="I297">
            <v>4</v>
          </cell>
          <cell r="J297" t="str">
            <v>Sitio 1 : CARRERA 127#22G-18 INT 4 - Sitio 2 : SIBERIA KM 7.5 CELTA, LOTE 159 - Sitio 3 : CARRERA 68B #10A-18 - Sitio 4 : CALLE 24F#101B-15 - Sitio 5 : CARRERA 65B#10A-87 - Sitio 6 : AUTO MEDE KM 1,5 P INDUS FLORIDA BOD 23 - Sitio 7 : CARRERA 71 A BIS # 63D-38 -</v>
          </cell>
          <cell r="K297">
            <v>44835</v>
          </cell>
          <cell r="L297">
            <v>3321</v>
          </cell>
          <cell r="M297">
            <v>4047</v>
          </cell>
          <cell r="N297">
            <v>3636</v>
          </cell>
          <cell r="O297">
            <v>0</v>
          </cell>
          <cell r="P297">
            <v>661</v>
          </cell>
          <cell r="Q297">
            <v>0.05</v>
          </cell>
          <cell r="R297">
            <v>627.95000000000005</v>
          </cell>
          <cell r="S297">
            <v>661</v>
          </cell>
          <cell r="T297">
            <v>0.05</v>
          </cell>
          <cell r="U297">
            <v>627.95000000000005</v>
          </cell>
          <cell r="V297">
            <v>661</v>
          </cell>
          <cell r="W297">
            <v>0.05</v>
          </cell>
          <cell r="X297">
            <v>627.95000000000005</v>
          </cell>
          <cell r="Y297">
            <v>0</v>
          </cell>
          <cell r="AA297">
            <v>0</v>
          </cell>
          <cell r="AB297">
            <v>6909961.8000000007</v>
          </cell>
          <cell r="AC297" t="str">
            <v>Registro Valido</v>
          </cell>
          <cell r="AD297">
            <v>661</v>
          </cell>
          <cell r="AE297">
            <v>661</v>
          </cell>
          <cell r="AF297">
            <v>661</v>
          </cell>
          <cell r="AG297">
            <v>0</v>
          </cell>
          <cell r="AH297">
            <v>661</v>
          </cell>
          <cell r="AI297">
            <v>661</v>
          </cell>
          <cell r="AJ297">
            <v>661</v>
          </cell>
          <cell r="AK297">
            <v>0</v>
          </cell>
          <cell r="AM297" t="str">
            <v>ALI_28_SEG_4</v>
          </cell>
          <cell r="AN297" t="str">
            <v>ALI_28_SEG_4_VAL_6909961.8</v>
          </cell>
          <cell r="AO297">
            <v>3</v>
          </cell>
          <cell r="AP297">
            <v>5818915.1999999993</v>
          </cell>
          <cell r="AQ297" t="b">
            <v>0</v>
          </cell>
          <cell r="AR297" t="str">
            <v/>
          </cell>
          <cell r="AS297" t="str">
            <v/>
          </cell>
          <cell r="AT297" t="str">
            <v>ALI_28_SEG_4_</v>
          </cell>
          <cell r="AU297">
            <v>1</v>
          </cell>
          <cell r="AV297" t="str">
            <v>No Seleccionada</v>
          </cell>
        </row>
        <row r="298">
          <cell r="A298" t="b">
            <v>0</v>
          </cell>
          <cell r="B298" t="str">
            <v>5to_Evento_973_V2_AAA_17512920.xlsm</v>
          </cell>
          <cell r="C298">
            <v>28</v>
          </cell>
          <cell r="D298">
            <v>2087</v>
          </cell>
          <cell r="E298" t="str">
            <v>AAA Alimentando A Bogotá 2020 UT</v>
          </cell>
          <cell r="F298">
            <v>553</v>
          </cell>
          <cell r="G298" t="str">
            <v>CEREAL EMPACADO</v>
          </cell>
          <cell r="H298" t="str">
            <v>28 : Galletas Con Chips De Chocolate/ Galleta Chocochips (Paquete minimo con 6 unidades).</v>
          </cell>
          <cell r="I298">
            <v>5</v>
          </cell>
          <cell r="J298" t="str">
            <v>Sitio 1 : CARRERA 127#22G-18 INT 4 - Sitio 2 : SIBERIA KM 7.5 CELTA, LOTE 159 - Sitio 3 : CARRERA 68B #10A-18 - Sitio 4 : CALLE 24F#101B-15 - Sitio 5 : CARRERA 65B#10A-87 - Sitio 6 : AUTO MEDE KM 1,5 P INDUS FLORIDA BOD 23 - Sitio 7 : CARRERA 71 A BIS # 63D-38 -</v>
          </cell>
          <cell r="K298">
            <v>44835</v>
          </cell>
          <cell r="L298">
            <v>3087</v>
          </cell>
          <cell r="M298">
            <v>3762</v>
          </cell>
          <cell r="N298">
            <v>3379</v>
          </cell>
          <cell r="O298">
            <v>0</v>
          </cell>
          <cell r="P298">
            <v>661</v>
          </cell>
          <cell r="Q298">
            <v>0.05</v>
          </cell>
          <cell r="R298">
            <v>627.95000000000005</v>
          </cell>
          <cell r="S298">
            <v>661</v>
          </cell>
          <cell r="T298">
            <v>0.05</v>
          </cell>
          <cell r="U298">
            <v>627.95000000000005</v>
          </cell>
          <cell r="V298">
            <v>661</v>
          </cell>
          <cell r="W298">
            <v>0.05</v>
          </cell>
          <cell r="X298">
            <v>627.95000000000005</v>
          </cell>
          <cell r="Y298">
            <v>0</v>
          </cell>
          <cell r="AA298">
            <v>0</v>
          </cell>
          <cell r="AB298">
            <v>6422672.6000000015</v>
          </cell>
          <cell r="AC298" t="str">
            <v>Registro Valido</v>
          </cell>
          <cell r="AD298">
            <v>661</v>
          </cell>
          <cell r="AE298">
            <v>661</v>
          </cell>
          <cell r="AF298">
            <v>661</v>
          </cell>
          <cell r="AG298">
            <v>0</v>
          </cell>
          <cell r="AH298">
            <v>661</v>
          </cell>
          <cell r="AI298">
            <v>661</v>
          </cell>
          <cell r="AJ298">
            <v>661</v>
          </cell>
          <cell r="AK298">
            <v>0</v>
          </cell>
          <cell r="AM298" t="str">
            <v>ALI_28_SEG_5</v>
          </cell>
          <cell r="AN298" t="str">
            <v>ALI_28_SEG_5_VAL_6422672.6</v>
          </cell>
          <cell r="AO298">
            <v>3</v>
          </cell>
          <cell r="AP298">
            <v>5408566.3999999994</v>
          </cell>
          <cell r="AQ298" t="b">
            <v>0</v>
          </cell>
          <cell r="AR298" t="str">
            <v/>
          </cell>
          <cell r="AS298" t="str">
            <v/>
          </cell>
          <cell r="AT298" t="str">
            <v>ALI_28_SEG_5_</v>
          </cell>
          <cell r="AU298">
            <v>1</v>
          </cell>
          <cell r="AV298" t="str">
            <v>No Seleccionada</v>
          </cell>
        </row>
        <row r="299">
          <cell r="A299" t="b">
            <v>0</v>
          </cell>
          <cell r="B299" t="str">
            <v>5to_Evento_973_V2_AAA_17512920.xlsm</v>
          </cell>
          <cell r="C299">
            <v>28</v>
          </cell>
          <cell r="D299">
            <v>2087</v>
          </cell>
          <cell r="E299" t="str">
            <v>AAA Alimentando A Bogotá 2020 UT</v>
          </cell>
          <cell r="F299">
            <v>554</v>
          </cell>
          <cell r="G299" t="str">
            <v>CEREAL EMPACADO</v>
          </cell>
          <cell r="H299" t="str">
            <v>28 : Galletas Con Chips De Chocolate/ Galleta Chocochips (Paquete minimo con 6 unidades).</v>
          </cell>
          <cell r="I299">
            <v>6</v>
          </cell>
          <cell r="J299" t="str">
            <v>Sitio 1 : CARRERA 127#22G-18 INT 4 - Sitio 2 : SIBERIA KM 7.5 CELTA, LOTE 159 - Sitio 3 : CARRERA 68B #10A-18 - Sitio 4 : CALLE 24F#101B-15 - Sitio 5 : CARRERA 65B#10A-87 - Sitio 6 : AUTO MEDE KM 1,5 P INDUS FLORIDA BOD 23 - Sitio 7 : CARRERA 71 A BIS # 63D-38 -</v>
          </cell>
          <cell r="K299">
            <v>44835</v>
          </cell>
          <cell r="L299">
            <v>3343</v>
          </cell>
          <cell r="M299">
            <v>4073</v>
          </cell>
          <cell r="N299">
            <v>3659</v>
          </cell>
          <cell r="O299">
            <v>0</v>
          </cell>
          <cell r="P299">
            <v>661</v>
          </cell>
          <cell r="Q299">
            <v>0.05</v>
          </cell>
          <cell r="R299">
            <v>627.95000000000005</v>
          </cell>
          <cell r="S299">
            <v>661</v>
          </cell>
          <cell r="T299">
            <v>0.05</v>
          </cell>
          <cell r="U299">
            <v>627.95000000000005</v>
          </cell>
          <cell r="V299">
            <v>661</v>
          </cell>
          <cell r="W299">
            <v>0.05</v>
          </cell>
          <cell r="X299">
            <v>627.95000000000005</v>
          </cell>
          <cell r="Y299">
            <v>0</v>
          </cell>
          <cell r="AA299">
            <v>0</v>
          </cell>
          <cell r="AB299">
            <v>6954546.25</v>
          </cell>
          <cell r="AC299" t="str">
            <v>Registro Valido</v>
          </cell>
          <cell r="AD299">
            <v>661</v>
          </cell>
          <cell r="AE299">
            <v>661</v>
          </cell>
          <cell r="AF299">
            <v>661</v>
          </cell>
          <cell r="AG299">
            <v>0</v>
          </cell>
          <cell r="AH299">
            <v>661</v>
          </cell>
          <cell r="AI299">
            <v>661</v>
          </cell>
          <cell r="AJ299">
            <v>661</v>
          </cell>
          <cell r="AK299">
            <v>0</v>
          </cell>
          <cell r="AM299" t="str">
            <v>ALI_28_SEG_6</v>
          </cell>
          <cell r="AN299" t="str">
            <v>ALI_28_SEG_6_VAL_6954546.25</v>
          </cell>
          <cell r="AO299">
            <v>3</v>
          </cell>
          <cell r="AP299">
            <v>5856460</v>
          </cell>
          <cell r="AQ299" t="b">
            <v>0</v>
          </cell>
          <cell r="AR299" t="str">
            <v/>
          </cell>
          <cell r="AS299" t="str">
            <v/>
          </cell>
          <cell r="AT299" t="str">
            <v>ALI_28_SEG_6_</v>
          </cell>
          <cell r="AU299">
            <v>1</v>
          </cell>
          <cell r="AV299" t="str">
            <v>No Seleccionada</v>
          </cell>
        </row>
        <row r="300">
          <cell r="A300" t="b">
            <v>0</v>
          </cell>
          <cell r="B300" t="str">
            <v>5to_Evento_973_V2_AAA_17512920.xlsm</v>
          </cell>
          <cell r="C300">
            <v>28</v>
          </cell>
          <cell r="D300">
            <v>2087</v>
          </cell>
          <cell r="E300" t="str">
            <v>AAA Alimentando A Bogotá 2020 UT</v>
          </cell>
          <cell r="F300">
            <v>555</v>
          </cell>
          <cell r="G300" t="str">
            <v>CEREAL EMPACADO</v>
          </cell>
          <cell r="H300" t="str">
            <v>28 : Galletas Con Chips De Chocolate/ Galleta Chocochips (Paquete minimo con 6 unidades).</v>
          </cell>
          <cell r="I300">
            <v>7</v>
          </cell>
          <cell r="J300" t="str">
            <v>Sitio 1 : CARRERA 127#22G-18 INT 4 - Sitio 2 : SIBERIA KM 7.5 CELTA, LOTE 159 - Sitio 3 : CARRERA 68B #10A-18 - Sitio 4 : CALLE 24F#101B-15 - Sitio 5 : CARRERA 65B#10A-87 - Sitio 6 : AUTO MEDE KM 1,5 P INDUS FLORIDA BOD 23 - Sitio 7 : CARRERA 71 A BIS # 63D-38 -</v>
          </cell>
          <cell r="K300">
            <v>44835</v>
          </cell>
          <cell r="L300">
            <v>3413</v>
          </cell>
          <cell r="M300">
            <v>4159</v>
          </cell>
          <cell r="N300">
            <v>3737</v>
          </cell>
          <cell r="O300">
            <v>0</v>
          </cell>
          <cell r="P300">
            <v>661</v>
          </cell>
          <cell r="Q300">
            <v>0.05</v>
          </cell>
          <cell r="R300">
            <v>627.95000000000005</v>
          </cell>
          <cell r="S300">
            <v>661</v>
          </cell>
          <cell r="T300">
            <v>0.05</v>
          </cell>
          <cell r="U300">
            <v>627.95000000000005</v>
          </cell>
          <cell r="V300">
            <v>661</v>
          </cell>
          <cell r="W300">
            <v>0.05</v>
          </cell>
          <cell r="X300">
            <v>627.95000000000005</v>
          </cell>
          <cell r="Y300">
            <v>0</v>
          </cell>
          <cell r="AA300">
            <v>0</v>
          </cell>
          <cell r="AB300">
            <v>7101486.5500000007</v>
          </cell>
          <cell r="AC300" t="str">
            <v>Registro Valido</v>
          </cell>
          <cell r="AD300">
            <v>661</v>
          </cell>
          <cell r="AE300">
            <v>661</v>
          </cell>
          <cell r="AF300">
            <v>661</v>
          </cell>
          <cell r="AG300">
            <v>0</v>
          </cell>
          <cell r="AH300">
            <v>661</v>
          </cell>
          <cell r="AI300">
            <v>661</v>
          </cell>
          <cell r="AJ300">
            <v>661</v>
          </cell>
          <cell r="AK300">
            <v>0</v>
          </cell>
          <cell r="AM300" t="str">
            <v>ALI_28_SEG_7</v>
          </cell>
          <cell r="AN300" t="str">
            <v>ALI_28_SEG_7_VAL_7101486.55</v>
          </cell>
          <cell r="AO300">
            <v>3</v>
          </cell>
          <cell r="AP300">
            <v>5980199.1999999993</v>
          </cell>
          <cell r="AQ300" t="b">
            <v>0</v>
          </cell>
          <cell r="AR300" t="str">
            <v/>
          </cell>
          <cell r="AS300" t="str">
            <v/>
          </cell>
          <cell r="AT300" t="str">
            <v>ALI_28_SEG_7_</v>
          </cell>
          <cell r="AU300">
            <v>1</v>
          </cell>
          <cell r="AV300" t="str">
            <v>No Seleccionada</v>
          </cell>
        </row>
        <row r="301">
          <cell r="A301" t="b">
            <v>0</v>
          </cell>
          <cell r="B301" t="str">
            <v>5to_Evento_973_V2_AAA_17512920.xlsm</v>
          </cell>
          <cell r="C301">
            <v>28</v>
          </cell>
          <cell r="D301">
            <v>2087</v>
          </cell>
          <cell r="E301" t="str">
            <v>AAA Alimentando A Bogotá 2020 UT</v>
          </cell>
          <cell r="F301">
            <v>556</v>
          </cell>
          <cell r="G301" t="str">
            <v>CEREAL EMPACADO</v>
          </cell>
          <cell r="H301" t="str">
            <v>28 : Galletas Con Chips De Chocolate/ Galleta Chocochips (Paquete minimo con 6 unidades).</v>
          </cell>
          <cell r="I301">
            <v>8</v>
          </cell>
          <cell r="J301" t="str">
            <v>Sitio 1 : CARRERA 127#22G-18 INT 4 - Sitio 2 : SIBERIA KM 7.5 CELTA, LOTE 159 - Sitio 3 : CARRERA 68B #10A-18 - Sitio 4 : CALLE 24F#101B-15 - Sitio 5 : CARRERA 65B#10A-87 - Sitio 6 : AUTO MEDE KM 1,5 P INDUS FLORIDA BOD 23 - Sitio 7 : CARRERA 71 A BIS # 63D-38 -</v>
          </cell>
          <cell r="K301">
            <v>44835</v>
          </cell>
          <cell r="L301">
            <v>3293</v>
          </cell>
          <cell r="M301">
            <v>4015</v>
          </cell>
          <cell r="N301">
            <v>3608</v>
          </cell>
          <cell r="O301">
            <v>0</v>
          </cell>
          <cell r="P301">
            <v>661</v>
          </cell>
          <cell r="Q301">
            <v>0.05</v>
          </cell>
          <cell r="R301">
            <v>627.95000000000005</v>
          </cell>
          <cell r="S301">
            <v>661</v>
          </cell>
          <cell r="T301">
            <v>0.05</v>
          </cell>
          <cell r="U301">
            <v>627.95000000000005</v>
          </cell>
          <cell r="V301">
            <v>661</v>
          </cell>
          <cell r="W301">
            <v>0.05</v>
          </cell>
          <cell r="X301">
            <v>627.95000000000005</v>
          </cell>
          <cell r="Y301">
            <v>0</v>
          </cell>
          <cell r="AA301">
            <v>0</v>
          </cell>
          <cell r="AB301">
            <v>6854702.1999999993</v>
          </cell>
          <cell r="AC301" t="str">
            <v>Registro Valido</v>
          </cell>
          <cell r="AD301">
            <v>661</v>
          </cell>
          <cell r="AE301">
            <v>661</v>
          </cell>
          <cell r="AF301">
            <v>661</v>
          </cell>
          <cell r="AG301">
            <v>0</v>
          </cell>
          <cell r="AH301">
            <v>661</v>
          </cell>
          <cell r="AI301">
            <v>661</v>
          </cell>
          <cell r="AJ301">
            <v>661</v>
          </cell>
          <cell r="AK301">
            <v>0</v>
          </cell>
          <cell r="AM301" t="str">
            <v>ALI_28_SEG_8</v>
          </cell>
          <cell r="AN301" t="str">
            <v>ALI_28_SEG_8_VAL_6854702.2</v>
          </cell>
          <cell r="AO301">
            <v>3</v>
          </cell>
          <cell r="AP301">
            <v>5772380.7999999998</v>
          </cell>
          <cell r="AQ301" t="b">
            <v>0</v>
          </cell>
          <cell r="AR301" t="str">
            <v/>
          </cell>
          <cell r="AS301" t="str">
            <v/>
          </cell>
          <cell r="AT301" t="str">
            <v>ALI_28_SEG_8_</v>
          </cell>
          <cell r="AU301">
            <v>1</v>
          </cell>
          <cell r="AV301" t="str">
            <v>No Seleccionada</v>
          </cell>
        </row>
        <row r="302">
          <cell r="A302" t="b">
            <v>0</v>
          </cell>
          <cell r="B302" t="str">
            <v>5to_Evento_973_V2_AAA_17512920.xlsm</v>
          </cell>
          <cell r="C302">
            <v>28</v>
          </cell>
          <cell r="D302">
            <v>2087</v>
          </cell>
          <cell r="E302" t="str">
            <v>AAA Alimentando A Bogotá 2020 UT</v>
          </cell>
          <cell r="F302">
            <v>557</v>
          </cell>
          <cell r="G302" t="str">
            <v>CEREAL EMPACADO</v>
          </cell>
          <cell r="H302" t="str">
            <v>28 : Galletas Con Chips De Chocolate/ Galleta Chocochips (Paquete minimo con 6 unidades).</v>
          </cell>
          <cell r="I302">
            <v>9</v>
          </cell>
          <cell r="J302" t="str">
            <v>Sitio 1 : CARRERA 127#22G-18 INT 4 - Sitio 2 : SIBERIA KM 7.5 CELTA, LOTE 159 - Sitio 3 : CARRERA 68B #10A-18 - Sitio 4 : CALLE 24F#101B-15 - Sitio 5 : CARRERA 65B#10A-87 - Sitio 6 : AUTO MEDE KM 1,5 P INDUS FLORIDA BOD 23 - Sitio 7 : CARRERA 71 A BIS # 63D-38 -</v>
          </cell>
          <cell r="K302">
            <v>44835</v>
          </cell>
          <cell r="L302">
            <v>3330</v>
          </cell>
          <cell r="M302">
            <v>4057</v>
          </cell>
          <cell r="N302">
            <v>3645</v>
          </cell>
          <cell r="O302">
            <v>0</v>
          </cell>
          <cell r="P302">
            <v>661</v>
          </cell>
          <cell r="Q302">
            <v>0.05</v>
          </cell>
          <cell r="R302">
            <v>627.95000000000005</v>
          </cell>
          <cell r="S302">
            <v>661</v>
          </cell>
          <cell r="T302">
            <v>0.05</v>
          </cell>
          <cell r="U302">
            <v>627.95000000000005</v>
          </cell>
          <cell r="V302">
            <v>661</v>
          </cell>
          <cell r="W302">
            <v>0.05</v>
          </cell>
          <cell r="X302">
            <v>627.95000000000005</v>
          </cell>
          <cell r="Y302">
            <v>0</v>
          </cell>
          <cell r="AA302">
            <v>0</v>
          </cell>
          <cell r="AB302">
            <v>6927544.4000000004</v>
          </cell>
          <cell r="AC302" t="str">
            <v>Registro Valido</v>
          </cell>
          <cell r="AD302">
            <v>661</v>
          </cell>
          <cell r="AE302">
            <v>661</v>
          </cell>
          <cell r="AF302">
            <v>661</v>
          </cell>
          <cell r="AG302">
            <v>0</v>
          </cell>
          <cell r="AH302">
            <v>661</v>
          </cell>
          <cell r="AI302">
            <v>661</v>
          </cell>
          <cell r="AJ302">
            <v>661</v>
          </cell>
          <cell r="AK302">
            <v>0</v>
          </cell>
          <cell r="AM302" t="str">
            <v>ALI_28_SEG_9</v>
          </cell>
          <cell r="AN302" t="str">
            <v>ALI_28_SEG_9_VAL_6927544.4</v>
          </cell>
          <cell r="AO302">
            <v>3</v>
          </cell>
          <cell r="AP302">
            <v>5833721.5999999996</v>
          </cell>
          <cell r="AQ302" t="b">
            <v>0</v>
          </cell>
          <cell r="AR302" t="str">
            <v/>
          </cell>
          <cell r="AS302" t="str">
            <v/>
          </cell>
          <cell r="AT302" t="str">
            <v>ALI_28_SEG_9_</v>
          </cell>
          <cell r="AU302">
            <v>1</v>
          </cell>
          <cell r="AV302" t="str">
            <v>No Seleccionada</v>
          </cell>
        </row>
        <row r="303">
          <cell r="A303" t="b">
            <v>0</v>
          </cell>
          <cell r="B303" t="str">
            <v>5to_Evento_973_V2_AAA_17512920.xlsm</v>
          </cell>
          <cell r="C303">
            <v>28</v>
          </cell>
          <cell r="D303">
            <v>2087</v>
          </cell>
          <cell r="E303" t="str">
            <v>AAA Alimentando A Bogotá 2020 UT</v>
          </cell>
          <cell r="F303">
            <v>558</v>
          </cell>
          <cell r="G303" t="str">
            <v>CEREAL EMPACADO</v>
          </cell>
          <cell r="H303" t="str">
            <v>28 : Galletas Con Chips De Chocolate/ Galleta Chocochips (Paquete minimo con 6 unidades).</v>
          </cell>
          <cell r="I303">
            <v>10</v>
          </cell>
          <cell r="J303" t="str">
            <v>Sitio 1 : CARRERA 127#22G-18 INT 4 - Sitio 2 : SIBERIA KM 7.5 CELTA, LOTE 159 - Sitio 3 : CARRERA 68B #10A-18 - Sitio 4 : CALLE 24F#101B-15 - Sitio 5 : CARRERA 65B#10A-87 - Sitio 6 : AUTO MEDE KM 1,5 P INDUS FLORIDA BOD 23 - Sitio 7 : CARRERA 71 A BIS # 63D-38 -</v>
          </cell>
          <cell r="K303">
            <v>44835</v>
          </cell>
          <cell r="L303">
            <v>3333</v>
          </cell>
          <cell r="M303">
            <v>4064</v>
          </cell>
          <cell r="N303">
            <v>3650</v>
          </cell>
          <cell r="O303">
            <v>0</v>
          </cell>
          <cell r="P303">
            <v>661</v>
          </cell>
          <cell r="Q303">
            <v>0.05</v>
          </cell>
          <cell r="R303">
            <v>627.95000000000005</v>
          </cell>
          <cell r="S303">
            <v>661</v>
          </cell>
          <cell r="T303">
            <v>0.05</v>
          </cell>
          <cell r="U303">
            <v>627.95000000000005</v>
          </cell>
          <cell r="V303">
            <v>661</v>
          </cell>
          <cell r="W303">
            <v>0.05</v>
          </cell>
          <cell r="X303">
            <v>627.95000000000005</v>
          </cell>
          <cell r="Y303">
            <v>0</v>
          </cell>
          <cell r="AA303">
            <v>0</v>
          </cell>
          <cell r="AB303">
            <v>6936963.6500000004</v>
          </cell>
          <cell r="AC303" t="str">
            <v>Registro Valido</v>
          </cell>
          <cell r="AD303">
            <v>661</v>
          </cell>
          <cell r="AE303">
            <v>661</v>
          </cell>
          <cell r="AF303">
            <v>661</v>
          </cell>
          <cell r="AG303">
            <v>0</v>
          </cell>
          <cell r="AH303">
            <v>661</v>
          </cell>
          <cell r="AI303">
            <v>661</v>
          </cell>
          <cell r="AJ303">
            <v>661</v>
          </cell>
          <cell r="AK303">
            <v>0</v>
          </cell>
          <cell r="AM303" t="str">
            <v>ALI_28_SEG_10</v>
          </cell>
          <cell r="AN303" t="str">
            <v>ALI_28_SEG_10_VAL_6936963.65</v>
          </cell>
          <cell r="AO303">
            <v>3</v>
          </cell>
          <cell r="AP303">
            <v>5841653.5999999996</v>
          </cell>
          <cell r="AQ303" t="b">
            <v>0</v>
          </cell>
          <cell r="AR303" t="str">
            <v/>
          </cell>
          <cell r="AS303" t="str">
            <v/>
          </cell>
          <cell r="AT303" t="str">
            <v>ALI_28_SEG_10_</v>
          </cell>
          <cell r="AU303">
            <v>1</v>
          </cell>
          <cell r="AV303" t="str">
            <v>No Seleccionada</v>
          </cell>
        </row>
        <row r="304">
          <cell r="A304" t="b">
            <v>0</v>
          </cell>
          <cell r="B304" t="str">
            <v>5to_Evento_973_V2_AAA_17512920.xlsm</v>
          </cell>
          <cell r="C304">
            <v>28</v>
          </cell>
          <cell r="D304">
            <v>2087</v>
          </cell>
          <cell r="E304" t="str">
            <v>AAA Alimentando A Bogotá 2020 UT</v>
          </cell>
          <cell r="F304">
            <v>559</v>
          </cell>
          <cell r="G304" t="str">
            <v>CEREAL EMPACADO</v>
          </cell>
          <cell r="H304" t="str">
            <v>28 : Galletas Con Chips De Chocolate/ Galleta Chocochips (Paquete minimo con 6 unidades).</v>
          </cell>
          <cell r="I304">
            <v>11</v>
          </cell>
          <cell r="J304" t="str">
            <v>Sitio 1 : CARRERA 127#22G-18 INT 4 - Sitio 2 : SIBERIA KM 7.5 CELTA, LOTE 159 - Sitio 3 : CARRERA 68B #10A-18 - Sitio 4 : CALLE 24F#101B-15 - Sitio 5 : CARRERA 65B#10A-87 - Sitio 6 : AUTO MEDE KM 1,5 P INDUS FLORIDA BOD 23 - Sitio 7 : CARRERA 71 A BIS # 63D-38 -</v>
          </cell>
          <cell r="K304">
            <v>44835</v>
          </cell>
          <cell r="L304">
            <v>3282</v>
          </cell>
          <cell r="M304">
            <v>4001</v>
          </cell>
          <cell r="N304">
            <v>3596</v>
          </cell>
          <cell r="O304">
            <v>0</v>
          </cell>
          <cell r="P304">
            <v>661</v>
          </cell>
          <cell r="Q304">
            <v>0.05</v>
          </cell>
          <cell r="R304">
            <v>627.95000000000005</v>
          </cell>
          <cell r="S304">
            <v>661</v>
          </cell>
          <cell r="T304">
            <v>0.05</v>
          </cell>
          <cell r="U304">
            <v>627.95000000000005</v>
          </cell>
          <cell r="V304">
            <v>661</v>
          </cell>
          <cell r="W304">
            <v>0.05</v>
          </cell>
          <cell r="X304">
            <v>627.95000000000005</v>
          </cell>
          <cell r="Y304">
            <v>0</v>
          </cell>
          <cell r="AA304">
            <v>0</v>
          </cell>
          <cell r="AB304">
            <v>6831468.0500000007</v>
          </cell>
          <cell r="AC304" t="str">
            <v>Registro Valido</v>
          </cell>
          <cell r="AD304">
            <v>661</v>
          </cell>
          <cell r="AE304">
            <v>661</v>
          </cell>
          <cell r="AF304">
            <v>661</v>
          </cell>
          <cell r="AG304">
            <v>0</v>
          </cell>
          <cell r="AH304">
            <v>661</v>
          </cell>
          <cell r="AI304">
            <v>661</v>
          </cell>
          <cell r="AJ304">
            <v>661</v>
          </cell>
          <cell r="AK304">
            <v>0</v>
          </cell>
          <cell r="AM304" t="str">
            <v>ALI_28_SEG_11</v>
          </cell>
          <cell r="AN304" t="str">
            <v>ALI_28_SEG_11_VAL_6831468.05</v>
          </cell>
          <cell r="AO304">
            <v>3</v>
          </cell>
          <cell r="AP304">
            <v>5752815.1999999993</v>
          </cell>
          <cell r="AQ304" t="b">
            <v>0</v>
          </cell>
          <cell r="AR304" t="str">
            <v/>
          </cell>
          <cell r="AS304" t="str">
            <v/>
          </cell>
          <cell r="AT304" t="str">
            <v>ALI_28_SEG_11_</v>
          </cell>
          <cell r="AU304">
            <v>1</v>
          </cell>
          <cell r="AV304" t="str">
            <v>No Seleccionada</v>
          </cell>
        </row>
        <row r="305">
          <cell r="A305" t="b">
            <v>0</v>
          </cell>
          <cell r="B305" t="str">
            <v>5to_Evento_973_V2_AAA_17512920.xlsm</v>
          </cell>
          <cell r="C305">
            <v>28</v>
          </cell>
          <cell r="D305">
            <v>2087</v>
          </cell>
          <cell r="E305" t="str">
            <v>AAA Alimentando A Bogotá 2020 UT</v>
          </cell>
          <cell r="F305">
            <v>560</v>
          </cell>
          <cell r="G305" t="str">
            <v>CEREAL EMPACADO</v>
          </cell>
          <cell r="H305" t="str">
            <v>28 : Galletas Con Chips De Chocolate/ Galleta Chocochips (Paquete minimo con 6 unidades).</v>
          </cell>
          <cell r="I305">
            <v>12</v>
          </cell>
          <cell r="J305" t="str">
            <v>Sitio 1 : CARRERA 127#22G-18 INT 4 - Sitio 2 : SIBERIA KM 7.5 CELTA, LOTE 159 - Sitio 3 : CARRERA 68B #10A-18 - Sitio 4 : CALLE 24F#101B-15 - Sitio 5 : CARRERA 65B#10A-87 - Sitio 6 : AUTO MEDE KM 1,5 P INDUS FLORIDA BOD 23 - Sitio 7 : CARRERA 71 A BIS # 63D-38 -</v>
          </cell>
          <cell r="K305">
            <v>44835</v>
          </cell>
          <cell r="L305">
            <v>2978</v>
          </cell>
          <cell r="M305">
            <v>3630</v>
          </cell>
          <cell r="N305">
            <v>3261</v>
          </cell>
          <cell r="O305">
            <v>0</v>
          </cell>
          <cell r="P305">
            <v>661</v>
          </cell>
          <cell r="Q305">
            <v>0.05</v>
          </cell>
          <cell r="R305">
            <v>627.95000000000005</v>
          </cell>
          <cell r="S305">
            <v>661</v>
          </cell>
          <cell r="T305">
            <v>0.05</v>
          </cell>
          <cell r="U305">
            <v>627.95000000000005</v>
          </cell>
          <cell r="V305">
            <v>661</v>
          </cell>
          <cell r="W305">
            <v>0.05</v>
          </cell>
          <cell r="X305">
            <v>627.95000000000005</v>
          </cell>
          <cell r="Y305">
            <v>0</v>
          </cell>
          <cell r="AA305">
            <v>0</v>
          </cell>
          <cell r="AB305">
            <v>6197238.5500000007</v>
          </cell>
          <cell r="AC305" t="str">
            <v>Registro Valido</v>
          </cell>
          <cell r="AD305">
            <v>661</v>
          </cell>
          <cell r="AE305">
            <v>661</v>
          </cell>
          <cell r="AF305">
            <v>661</v>
          </cell>
          <cell r="AG305">
            <v>0</v>
          </cell>
          <cell r="AH305">
            <v>661</v>
          </cell>
          <cell r="AI305">
            <v>661</v>
          </cell>
          <cell r="AJ305">
            <v>661</v>
          </cell>
          <cell r="AK305">
            <v>0</v>
          </cell>
          <cell r="AM305" t="str">
            <v>ALI_28_SEG_12</v>
          </cell>
          <cell r="AN305" t="str">
            <v>ALI_28_SEG_12_VAL_6197238.55</v>
          </cell>
          <cell r="AO305">
            <v>3</v>
          </cell>
          <cell r="AP305">
            <v>5218727.1999999993</v>
          </cell>
          <cell r="AQ305" t="b">
            <v>0</v>
          </cell>
          <cell r="AR305" t="str">
            <v/>
          </cell>
          <cell r="AS305" t="str">
            <v/>
          </cell>
          <cell r="AT305" t="str">
            <v>ALI_28_SEG_12_</v>
          </cell>
          <cell r="AU305">
            <v>1</v>
          </cell>
          <cell r="AV305" t="str">
            <v>No Seleccionada</v>
          </cell>
        </row>
        <row r="306">
          <cell r="A306" t="b">
            <v>0</v>
          </cell>
          <cell r="B306" t="str">
            <v>5to_Evento_973_V2_AAA_17512920.xlsm</v>
          </cell>
          <cell r="C306">
            <v>28</v>
          </cell>
          <cell r="D306">
            <v>2087</v>
          </cell>
          <cell r="E306" t="str">
            <v>AAA Alimentando A Bogotá 2020 UT</v>
          </cell>
          <cell r="F306">
            <v>561</v>
          </cell>
          <cell r="G306" t="str">
            <v>CEREAL EMPACADO</v>
          </cell>
          <cell r="H306" t="str">
            <v>28 : Galletas Con Chips De Chocolate/ Galleta Chocochips (Paquete minimo con 6 unidades).</v>
          </cell>
          <cell r="I306">
            <v>13</v>
          </cell>
          <cell r="J306" t="str">
            <v>Sitio 1 : CARRERA 127#22G-18 INT 4 - Sitio 2 : SIBERIA KM 7.5 CELTA, LOTE 159 - Sitio 3 : CARRERA 68B #10A-18 - Sitio 4 : CALLE 24F#101B-15 - Sitio 5 : CARRERA 65B#10A-87 - Sitio 6 : AUTO MEDE KM 1,5 P INDUS FLORIDA BOD 23 - Sitio 7 : CARRERA 71 A BIS # 63D-38 -</v>
          </cell>
          <cell r="K306">
            <v>44835</v>
          </cell>
          <cell r="L306">
            <v>3162</v>
          </cell>
          <cell r="M306">
            <v>3857</v>
          </cell>
          <cell r="N306">
            <v>3463</v>
          </cell>
          <cell r="O306">
            <v>0</v>
          </cell>
          <cell r="P306">
            <v>661</v>
          </cell>
          <cell r="Q306">
            <v>0.05</v>
          </cell>
          <cell r="R306">
            <v>627.95000000000005</v>
          </cell>
          <cell r="S306">
            <v>661</v>
          </cell>
          <cell r="T306">
            <v>0.05</v>
          </cell>
          <cell r="U306">
            <v>627.95000000000005</v>
          </cell>
          <cell r="V306">
            <v>661</v>
          </cell>
          <cell r="W306">
            <v>0.05</v>
          </cell>
          <cell r="X306">
            <v>627.95000000000005</v>
          </cell>
          <cell r="Y306">
            <v>0</v>
          </cell>
          <cell r="AA306">
            <v>0</v>
          </cell>
          <cell r="AB306">
            <v>6582171.9000000004</v>
          </cell>
          <cell r="AC306" t="str">
            <v>Registro Valido</v>
          </cell>
          <cell r="AD306">
            <v>661</v>
          </cell>
          <cell r="AE306">
            <v>661</v>
          </cell>
          <cell r="AF306">
            <v>661</v>
          </cell>
          <cell r="AG306">
            <v>0</v>
          </cell>
          <cell r="AH306">
            <v>661</v>
          </cell>
          <cell r="AI306">
            <v>661</v>
          </cell>
          <cell r="AJ306">
            <v>661</v>
          </cell>
          <cell r="AK306">
            <v>0</v>
          </cell>
          <cell r="AM306" t="str">
            <v>ALI_28_SEG_13</v>
          </cell>
          <cell r="AN306" t="str">
            <v>ALI_28_SEG_13_VAL_6582171.9</v>
          </cell>
          <cell r="AO306">
            <v>3</v>
          </cell>
          <cell r="AP306">
            <v>5542881.5999999996</v>
          </cell>
          <cell r="AQ306" t="b">
            <v>0</v>
          </cell>
          <cell r="AR306" t="str">
            <v/>
          </cell>
          <cell r="AS306" t="str">
            <v/>
          </cell>
          <cell r="AT306" t="str">
            <v>ALI_28_SEG_13_</v>
          </cell>
          <cell r="AU306">
            <v>1</v>
          </cell>
          <cell r="AV306" t="str">
            <v>No Seleccionada</v>
          </cell>
        </row>
        <row r="307">
          <cell r="A307" t="b">
            <v>0</v>
          </cell>
          <cell r="B307" t="str">
            <v>5to_Evento_973_V2_AAA_17512920.xlsm</v>
          </cell>
          <cell r="C307">
            <v>28</v>
          </cell>
          <cell r="D307">
            <v>2087</v>
          </cell>
          <cell r="E307" t="str">
            <v>AAA Alimentando A Bogotá 2020 UT</v>
          </cell>
          <cell r="F307">
            <v>562</v>
          </cell>
          <cell r="G307" t="str">
            <v>CEREAL EMPACADO</v>
          </cell>
          <cell r="H307" t="str">
            <v>28 : Galletas Con Chips De Chocolate/ Galleta Chocochips (Paquete minimo con 6 unidades).</v>
          </cell>
          <cell r="I307">
            <v>14</v>
          </cell>
          <cell r="J307" t="str">
            <v>Sitio 1 : CARRERA 127#22G-18 INT 4 - Sitio 2 : SIBERIA KM 7.5 CELTA, LOTE 159 - Sitio 3 : CARRERA 68B #10A-18 - Sitio 4 : CALLE 24F#101B-15 - Sitio 5 : CARRERA 65B#10A-87 - Sitio 6 : AUTO MEDE KM 1,5 P INDUS FLORIDA BOD 23 - Sitio 7 : CARRERA 71 A BIS # 63D-38 -</v>
          </cell>
          <cell r="K307">
            <v>44835</v>
          </cell>
          <cell r="L307">
            <v>3135</v>
          </cell>
          <cell r="M307">
            <v>3822</v>
          </cell>
          <cell r="N307">
            <v>3431</v>
          </cell>
          <cell r="O307">
            <v>0</v>
          </cell>
          <cell r="P307">
            <v>661</v>
          </cell>
          <cell r="Q307">
            <v>0.05</v>
          </cell>
          <cell r="R307">
            <v>627.95000000000005</v>
          </cell>
          <cell r="S307">
            <v>661</v>
          </cell>
          <cell r="T307">
            <v>0.05</v>
          </cell>
          <cell r="U307">
            <v>627.95000000000005</v>
          </cell>
          <cell r="V307">
            <v>661</v>
          </cell>
          <cell r="W307">
            <v>0.05</v>
          </cell>
          <cell r="X307">
            <v>627.95000000000005</v>
          </cell>
          <cell r="Y307">
            <v>0</v>
          </cell>
          <cell r="AA307">
            <v>0</v>
          </cell>
          <cell r="AB307">
            <v>6523144.6000000006</v>
          </cell>
          <cell r="AC307" t="str">
            <v>Registro Valido</v>
          </cell>
          <cell r="AD307">
            <v>661</v>
          </cell>
          <cell r="AE307">
            <v>661</v>
          </cell>
          <cell r="AF307">
            <v>661</v>
          </cell>
          <cell r="AG307">
            <v>0</v>
          </cell>
          <cell r="AH307">
            <v>661</v>
          </cell>
          <cell r="AI307">
            <v>661</v>
          </cell>
          <cell r="AJ307">
            <v>661</v>
          </cell>
          <cell r="AK307">
            <v>0</v>
          </cell>
          <cell r="AM307" t="str">
            <v>ALI_28_SEG_14</v>
          </cell>
          <cell r="AN307" t="str">
            <v>ALI_28_SEG_14_VAL_6523144.6</v>
          </cell>
          <cell r="AO307">
            <v>3</v>
          </cell>
          <cell r="AP307">
            <v>5493174.3999999994</v>
          </cell>
          <cell r="AQ307" t="b">
            <v>0</v>
          </cell>
          <cell r="AR307" t="str">
            <v/>
          </cell>
          <cell r="AS307" t="str">
            <v/>
          </cell>
          <cell r="AT307" t="str">
            <v>ALI_28_SEG_14_</v>
          </cell>
          <cell r="AU307">
            <v>1</v>
          </cell>
          <cell r="AV307" t="str">
            <v>No Seleccionada</v>
          </cell>
        </row>
        <row r="308">
          <cell r="A308" t="b">
            <v>0</v>
          </cell>
          <cell r="B308" t="str">
            <v>5to_Evento_973_V2_AAA_17512920.xlsm</v>
          </cell>
          <cell r="C308">
            <v>28</v>
          </cell>
          <cell r="D308">
            <v>2087</v>
          </cell>
          <cell r="E308" t="str">
            <v>AAA Alimentando A Bogotá 2020 UT</v>
          </cell>
          <cell r="F308">
            <v>563</v>
          </cell>
          <cell r="G308" t="str">
            <v>CEREAL EMPACADO</v>
          </cell>
          <cell r="H308" t="str">
            <v>28 : Galletas Con Chips De Chocolate/ Galleta Chocochips (Paquete minimo con 6 unidades).</v>
          </cell>
          <cell r="I308">
            <v>15</v>
          </cell>
          <cell r="J308" t="str">
            <v>Sitio 1 : CARRERA 127#22G-18 INT 4 - Sitio 2 : SIBERIA KM 7.5 CELTA, LOTE 159 - Sitio 3 : CARRERA 68B #10A-18 - Sitio 4 : CALLE 24F#101B-15 - Sitio 5 : CARRERA 65B#10A-87 - Sitio 6 : AUTO MEDE KM 1,5 P INDUS FLORIDA BOD 23 - Sitio 7 : CARRERA 71 A BIS # 63D-38 -</v>
          </cell>
          <cell r="K308">
            <v>44835</v>
          </cell>
          <cell r="L308">
            <v>2968</v>
          </cell>
          <cell r="M308">
            <v>3615</v>
          </cell>
          <cell r="N308">
            <v>3246</v>
          </cell>
          <cell r="O308">
            <v>0</v>
          </cell>
          <cell r="P308">
            <v>661</v>
          </cell>
          <cell r="Q308">
            <v>0.05</v>
          </cell>
          <cell r="R308">
            <v>627.95000000000005</v>
          </cell>
          <cell r="S308">
            <v>661</v>
          </cell>
          <cell r="T308">
            <v>0.05</v>
          </cell>
          <cell r="U308">
            <v>627.95000000000005</v>
          </cell>
          <cell r="V308">
            <v>661</v>
          </cell>
          <cell r="W308">
            <v>0.05</v>
          </cell>
          <cell r="X308">
            <v>627.95000000000005</v>
          </cell>
          <cell r="Y308">
            <v>0</v>
          </cell>
          <cell r="AA308">
            <v>0</v>
          </cell>
          <cell r="AB308">
            <v>6172120.5500000007</v>
          </cell>
          <cell r="AC308" t="str">
            <v>Registro Valido</v>
          </cell>
          <cell r="AD308">
            <v>661</v>
          </cell>
          <cell r="AE308">
            <v>661</v>
          </cell>
          <cell r="AF308">
            <v>661</v>
          </cell>
          <cell r="AG308">
            <v>0</v>
          </cell>
          <cell r="AH308">
            <v>661</v>
          </cell>
          <cell r="AI308">
            <v>661</v>
          </cell>
          <cell r="AJ308">
            <v>661</v>
          </cell>
          <cell r="AK308">
            <v>0</v>
          </cell>
          <cell r="AM308" t="str">
            <v>ALI_28_SEG_15</v>
          </cell>
          <cell r="AN308" t="str">
            <v>ALI_28_SEG_15_VAL_6172120.55</v>
          </cell>
          <cell r="AO308">
            <v>3</v>
          </cell>
          <cell r="AP308">
            <v>5197575.1999999993</v>
          </cell>
          <cell r="AQ308" t="b">
            <v>0</v>
          </cell>
          <cell r="AR308" t="str">
            <v/>
          </cell>
          <cell r="AS308" t="str">
            <v/>
          </cell>
          <cell r="AT308" t="str">
            <v>ALI_28_SEG_15_</v>
          </cell>
          <cell r="AU308">
            <v>1</v>
          </cell>
          <cell r="AV308" t="str">
            <v>No Seleccionada</v>
          </cell>
        </row>
        <row r="309">
          <cell r="A309" t="b">
            <v>0</v>
          </cell>
          <cell r="B309" t="str">
            <v>5to_Evento_973_V2_AAA_17512920.xlsm</v>
          </cell>
          <cell r="C309">
            <v>61</v>
          </cell>
          <cell r="D309">
            <v>2087</v>
          </cell>
          <cell r="E309" t="str">
            <v>AAA Alimentando A Bogotá 2020 UT</v>
          </cell>
          <cell r="F309">
            <v>564</v>
          </cell>
          <cell r="G309" t="str">
            <v>CEREAL EMPACADO</v>
          </cell>
          <cell r="H309" t="str">
            <v>61 : Ponqué cubierto con chocolate.</v>
          </cell>
          <cell r="I309">
            <v>1</v>
          </cell>
          <cell r="J309" t="str">
            <v>Sitio 1 : CARRERA 127#22G-18 INT 4 - Sitio 2 : SIBERIA KM 7.5 CELTA, LOTE 159 - Sitio 3 : CARRERA 68B #10A-18 - Sitio 4 : CALLE 24F#101B-15 - Sitio 5 : CARRERA 65B#10A-87 - Sitio 6 : AUTO MEDE KM 1,5 P INDUS FLORIDA BOD 23 - Sitio 7 : CARRERA 71 A BIS # 63D-38 -</v>
          </cell>
          <cell r="K309">
            <v>44835</v>
          </cell>
          <cell r="L309">
            <v>3097</v>
          </cell>
          <cell r="M309">
            <v>3943</v>
          </cell>
          <cell r="N309">
            <v>1862</v>
          </cell>
          <cell r="O309">
            <v>0</v>
          </cell>
          <cell r="P309">
            <v>396</v>
          </cell>
          <cell r="Q309">
            <v>0.05</v>
          </cell>
          <cell r="R309">
            <v>376.2</v>
          </cell>
          <cell r="S309">
            <v>789</v>
          </cell>
          <cell r="T309">
            <v>0.05</v>
          </cell>
          <cell r="U309">
            <v>749.55</v>
          </cell>
          <cell r="V309">
            <v>1183</v>
          </cell>
          <cell r="W309">
            <v>0.05</v>
          </cell>
          <cell r="X309">
            <v>1123.8499999999999</v>
          </cell>
          <cell r="Y309">
            <v>0</v>
          </cell>
          <cell r="AA309">
            <v>0</v>
          </cell>
          <cell r="AB309">
            <v>6213175.75</v>
          </cell>
          <cell r="AC309" t="str">
            <v>Registro Valido</v>
          </cell>
          <cell r="AD309">
            <v>396</v>
          </cell>
          <cell r="AE309">
            <v>789</v>
          </cell>
          <cell r="AF309">
            <v>1183</v>
          </cell>
          <cell r="AG309">
            <v>0</v>
          </cell>
          <cell r="AH309">
            <v>396</v>
          </cell>
          <cell r="AI309">
            <v>789</v>
          </cell>
          <cell r="AJ309">
            <v>1183</v>
          </cell>
          <cell r="AK309">
            <v>0</v>
          </cell>
          <cell r="AM309" t="str">
            <v>ALI_61_SEG_1</v>
          </cell>
          <cell r="AN309" t="str">
            <v>ALI_61_SEG_1_VAL_6213175.75</v>
          </cell>
          <cell r="AO309">
            <v>4</v>
          </cell>
          <cell r="AP309">
            <v>5232148</v>
          </cell>
          <cell r="AQ309" t="b">
            <v>0</v>
          </cell>
          <cell r="AR309" t="str">
            <v/>
          </cell>
          <cell r="AS309" t="str">
            <v/>
          </cell>
          <cell r="AT309" t="str">
            <v>ALI_61_SEG_1_</v>
          </cell>
          <cell r="AU309">
            <v>1</v>
          </cell>
          <cell r="AV309" t="str">
            <v>No Seleccionada</v>
          </cell>
        </row>
        <row r="310">
          <cell r="A310" t="b">
            <v>0</v>
          </cell>
          <cell r="B310" t="str">
            <v>5to_Evento_973_V2_AAA_17512920.xlsm</v>
          </cell>
          <cell r="C310">
            <v>61</v>
          </cell>
          <cell r="D310">
            <v>2087</v>
          </cell>
          <cell r="E310" t="str">
            <v>AAA Alimentando A Bogotá 2020 UT</v>
          </cell>
          <cell r="F310">
            <v>565</v>
          </cell>
          <cell r="G310" t="str">
            <v>CEREAL EMPACADO</v>
          </cell>
          <cell r="H310" t="str">
            <v>61 : Ponqué cubierto con chocolate.</v>
          </cell>
          <cell r="I310">
            <v>2</v>
          </cell>
          <cell r="J310" t="str">
            <v>Sitio 1 : CARRERA 127#22G-18 INT 4 - Sitio 2 : SIBERIA KM 7.5 CELTA, LOTE 159 - Sitio 3 : CARRERA 68B #10A-18 - Sitio 4 : CALLE 24F#101B-15 - Sitio 5 : CARRERA 65B#10A-87 - Sitio 6 : AUTO MEDE KM 1,5 P INDUS FLORIDA BOD 23 - Sitio 7 : CARRERA 71 A BIS # 63D-38 -</v>
          </cell>
          <cell r="K310">
            <v>44835</v>
          </cell>
          <cell r="L310">
            <v>3169</v>
          </cell>
          <cell r="M310">
            <v>4033</v>
          </cell>
          <cell r="N310">
            <v>1904</v>
          </cell>
          <cell r="O310">
            <v>0</v>
          </cell>
          <cell r="P310">
            <v>396</v>
          </cell>
          <cell r="Q310">
            <v>0.05</v>
          </cell>
          <cell r="R310">
            <v>376.2</v>
          </cell>
          <cell r="S310">
            <v>789</v>
          </cell>
          <cell r="T310">
            <v>0.05</v>
          </cell>
          <cell r="U310">
            <v>749.55</v>
          </cell>
          <cell r="V310">
            <v>1183</v>
          </cell>
          <cell r="W310">
            <v>0.05</v>
          </cell>
          <cell r="X310">
            <v>1123.8499999999999</v>
          </cell>
          <cell r="Y310">
            <v>0</v>
          </cell>
          <cell r="AA310">
            <v>0</v>
          </cell>
          <cell r="AB310">
            <v>6354923.3499999996</v>
          </cell>
          <cell r="AC310" t="str">
            <v>Registro Valido</v>
          </cell>
          <cell r="AD310">
            <v>396</v>
          </cell>
          <cell r="AE310">
            <v>789</v>
          </cell>
          <cell r="AF310">
            <v>1183</v>
          </cell>
          <cell r="AG310">
            <v>0</v>
          </cell>
          <cell r="AH310">
            <v>396</v>
          </cell>
          <cell r="AI310">
            <v>789</v>
          </cell>
          <cell r="AJ310">
            <v>1183</v>
          </cell>
          <cell r="AK310">
            <v>0</v>
          </cell>
          <cell r="AM310" t="str">
            <v>ALI_61_SEG_2</v>
          </cell>
          <cell r="AN310" t="str">
            <v>ALI_61_SEG_2_VAL_6354923.35</v>
          </cell>
          <cell r="AO310">
            <v>4</v>
          </cell>
          <cell r="AP310">
            <v>5351514.4000000004</v>
          </cell>
          <cell r="AQ310" t="b">
            <v>0</v>
          </cell>
          <cell r="AR310" t="str">
            <v/>
          </cell>
          <cell r="AS310" t="str">
            <v/>
          </cell>
          <cell r="AT310" t="str">
            <v>ALI_61_SEG_2_</v>
          </cell>
          <cell r="AU310">
            <v>1</v>
          </cell>
          <cell r="AV310" t="str">
            <v>No Seleccionada</v>
          </cell>
        </row>
        <row r="311">
          <cell r="A311" t="b">
            <v>0</v>
          </cell>
          <cell r="B311" t="str">
            <v>5to_Evento_973_V2_AAA_17512920.xlsm</v>
          </cell>
          <cell r="C311">
            <v>61</v>
          </cell>
          <cell r="D311">
            <v>2087</v>
          </cell>
          <cell r="E311" t="str">
            <v>AAA Alimentando A Bogotá 2020 UT</v>
          </cell>
          <cell r="F311">
            <v>566</v>
          </cell>
          <cell r="G311" t="str">
            <v>CEREAL EMPACADO</v>
          </cell>
          <cell r="H311" t="str">
            <v>61 : Ponqué cubierto con chocolate.</v>
          </cell>
          <cell r="I311">
            <v>3</v>
          </cell>
          <cell r="J311" t="str">
            <v>Sitio 1 : CARRERA 127#22G-18 INT 4 - Sitio 2 : SIBERIA KM 7.5 CELTA, LOTE 159 - Sitio 3 : CARRERA 68B #10A-18 - Sitio 4 : CALLE 24F#101B-15 - Sitio 5 : CARRERA 65B#10A-87 - Sitio 6 : AUTO MEDE KM 1,5 P INDUS FLORIDA BOD 23 - Sitio 7 : CARRERA 71 A BIS # 63D-38 -</v>
          </cell>
          <cell r="K311">
            <v>44835</v>
          </cell>
          <cell r="L311">
            <v>3148</v>
          </cell>
          <cell r="M311">
            <v>4007</v>
          </cell>
          <cell r="N311">
            <v>1893</v>
          </cell>
          <cell r="O311">
            <v>0</v>
          </cell>
          <cell r="P311">
            <v>396</v>
          </cell>
          <cell r="Q311">
            <v>0.05</v>
          </cell>
          <cell r="R311">
            <v>376.2</v>
          </cell>
          <cell r="S311">
            <v>789</v>
          </cell>
          <cell r="T311">
            <v>0.05</v>
          </cell>
          <cell r="U311">
            <v>749.55</v>
          </cell>
          <cell r="V311">
            <v>1183</v>
          </cell>
          <cell r="W311">
            <v>0.05</v>
          </cell>
          <cell r="X311">
            <v>1123.8499999999999</v>
          </cell>
          <cell r="Y311">
            <v>0</v>
          </cell>
          <cell r="AA311">
            <v>0</v>
          </cell>
          <cell r="AB311">
            <v>6315172.4999999991</v>
          </cell>
          <cell r="AC311" t="str">
            <v>Registro Valido</v>
          </cell>
          <cell r="AD311">
            <v>396</v>
          </cell>
          <cell r="AE311">
            <v>789</v>
          </cell>
          <cell r="AF311">
            <v>1183</v>
          </cell>
          <cell r="AG311">
            <v>0</v>
          </cell>
          <cell r="AH311">
            <v>396</v>
          </cell>
          <cell r="AI311">
            <v>789</v>
          </cell>
          <cell r="AJ311">
            <v>1183</v>
          </cell>
          <cell r="AK311">
            <v>0</v>
          </cell>
          <cell r="AM311" t="str">
            <v>ALI_61_SEG_3</v>
          </cell>
          <cell r="AN311" t="str">
            <v>ALI_61_SEG_3_VAL_6315172.5</v>
          </cell>
          <cell r="AO311">
            <v>4</v>
          </cell>
          <cell r="AP311">
            <v>5318040</v>
          </cell>
          <cell r="AQ311" t="b">
            <v>0</v>
          </cell>
          <cell r="AR311" t="str">
            <v/>
          </cell>
          <cell r="AS311" t="str">
            <v/>
          </cell>
          <cell r="AT311" t="str">
            <v>ALI_61_SEG_3_</v>
          </cell>
          <cell r="AU311">
            <v>1</v>
          </cell>
          <cell r="AV311" t="str">
            <v>No Seleccionada</v>
          </cell>
        </row>
        <row r="312">
          <cell r="A312" t="b">
            <v>0</v>
          </cell>
          <cell r="B312" t="str">
            <v>5to_Evento_973_V2_AAA_17512920.xlsm</v>
          </cell>
          <cell r="C312">
            <v>61</v>
          </cell>
          <cell r="D312">
            <v>2087</v>
          </cell>
          <cell r="E312" t="str">
            <v>AAA Alimentando A Bogotá 2020 UT</v>
          </cell>
          <cell r="F312">
            <v>567</v>
          </cell>
          <cell r="G312" t="str">
            <v>CEREAL EMPACADO</v>
          </cell>
          <cell r="H312" t="str">
            <v>61 : Ponqué cubierto con chocolate.</v>
          </cell>
          <cell r="I312">
            <v>4</v>
          </cell>
          <cell r="J312" t="str">
            <v>Sitio 1 : CARRERA 127#22G-18 INT 4 - Sitio 2 : SIBERIA KM 7.5 CELTA, LOTE 159 - Sitio 3 : CARRERA 68B #10A-18 - Sitio 4 : CALLE 24F#101B-15 - Sitio 5 : CARRERA 65B#10A-87 - Sitio 6 : AUTO MEDE KM 1,5 P INDUS FLORIDA BOD 23 - Sitio 7 : CARRERA 71 A BIS # 63D-38 -</v>
          </cell>
          <cell r="K312">
            <v>44835</v>
          </cell>
          <cell r="L312">
            <v>3354</v>
          </cell>
          <cell r="M312">
            <v>4269</v>
          </cell>
          <cell r="N312">
            <v>2016</v>
          </cell>
          <cell r="O312">
            <v>0</v>
          </cell>
          <cell r="P312">
            <v>396</v>
          </cell>
          <cell r="Q312">
            <v>0.05</v>
          </cell>
          <cell r="R312">
            <v>376.2</v>
          </cell>
          <cell r="S312">
            <v>789</v>
          </cell>
          <cell r="T312">
            <v>0.05</v>
          </cell>
          <cell r="U312">
            <v>749.55</v>
          </cell>
          <cell r="V312">
            <v>1183</v>
          </cell>
          <cell r="W312">
            <v>0.05</v>
          </cell>
          <cell r="X312">
            <v>1123.8499999999999</v>
          </cell>
          <cell r="Y312">
            <v>0</v>
          </cell>
          <cell r="AA312">
            <v>0</v>
          </cell>
          <cell r="AB312">
            <v>6727285.3499999996</v>
          </cell>
          <cell r="AC312" t="str">
            <v>Registro Valido</v>
          </cell>
          <cell r="AD312">
            <v>396</v>
          </cell>
          <cell r="AE312">
            <v>789</v>
          </cell>
          <cell r="AF312">
            <v>1183</v>
          </cell>
          <cell r="AG312">
            <v>0</v>
          </cell>
          <cell r="AH312">
            <v>396</v>
          </cell>
          <cell r="AI312">
            <v>789</v>
          </cell>
          <cell r="AJ312">
            <v>1183</v>
          </cell>
          <cell r="AK312">
            <v>0</v>
          </cell>
          <cell r="AM312" t="str">
            <v>ALI_61_SEG_4</v>
          </cell>
          <cell r="AN312" t="str">
            <v>ALI_61_SEG_4_VAL_6727285.35</v>
          </cell>
          <cell r="AO312">
            <v>4</v>
          </cell>
          <cell r="AP312">
            <v>5665082.4000000004</v>
          </cell>
          <cell r="AQ312" t="b">
            <v>0</v>
          </cell>
          <cell r="AR312" t="str">
            <v/>
          </cell>
          <cell r="AS312" t="str">
            <v/>
          </cell>
          <cell r="AT312" t="str">
            <v>ALI_61_SEG_4_</v>
          </cell>
          <cell r="AU312">
            <v>1</v>
          </cell>
          <cell r="AV312" t="str">
            <v>No Seleccionada</v>
          </cell>
        </row>
        <row r="313">
          <cell r="A313" t="b">
            <v>0</v>
          </cell>
          <cell r="B313" t="str">
            <v>5to_Evento_973_V2_AAA_17512920.xlsm</v>
          </cell>
          <cell r="C313">
            <v>61</v>
          </cell>
          <cell r="D313">
            <v>2087</v>
          </cell>
          <cell r="E313" t="str">
            <v>AAA Alimentando A Bogotá 2020 UT</v>
          </cell>
          <cell r="F313">
            <v>568</v>
          </cell>
          <cell r="G313" t="str">
            <v>CEREAL EMPACADO</v>
          </cell>
          <cell r="H313" t="str">
            <v>61 : Ponqué cubierto con chocolate.</v>
          </cell>
          <cell r="I313">
            <v>5</v>
          </cell>
          <cell r="J313" t="str">
            <v>Sitio 1 : CARRERA 127#22G-18 INT 4 - Sitio 2 : SIBERIA KM 7.5 CELTA, LOTE 159 - Sitio 3 : CARRERA 68B #10A-18 - Sitio 4 : CALLE 24F#101B-15 - Sitio 5 : CARRERA 65B#10A-87 - Sitio 6 : AUTO MEDE KM 1,5 P INDUS FLORIDA BOD 23 - Sitio 7 : CARRERA 71 A BIS # 63D-38 -</v>
          </cell>
          <cell r="K313">
            <v>44835</v>
          </cell>
          <cell r="L313">
            <v>3119</v>
          </cell>
          <cell r="M313">
            <v>3969</v>
          </cell>
          <cell r="N313">
            <v>1874</v>
          </cell>
          <cell r="O313">
            <v>0</v>
          </cell>
          <cell r="P313">
            <v>396</v>
          </cell>
          <cell r="Q313">
            <v>0.05</v>
          </cell>
          <cell r="R313">
            <v>376.2</v>
          </cell>
          <cell r="S313">
            <v>789</v>
          </cell>
          <cell r="T313">
            <v>0.05</v>
          </cell>
          <cell r="U313">
            <v>749.55</v>
          </cell>
          <cell r="V313">
            <v>1183</v>
          </cell>
          <cell r="W313">
            <v>0.05</v>
          </cell>
          <cell r="X313">
            <v>1123.8499999999999</v>
          </cell>
          <cell r="Y313">
            <v>0</v>
          </cell>
          <cell r="AA313">
            <v>0</v>
          </cell>
          <cell r="AB313">
            <v>6254426.6500000004</v>
          </cell>
          <cell r="AC313" t="str">
            <v>Registro Valido</v>
          </cell>
          <cell r="AD313">
            <v>396</v>
          </cell>
          <cell r="AE313">
            <v>789</v>
          </cell>
          <cell r="AF313">
            <v>1183</v>
          </cell>
          <cell r="AG313">
            <v>0</v>
          </cell>
          <cell r="AH313">
            <v>396</v>
          </cell>
          <cell r="AI313">
            <v>789</v>
          </cell>
          <cell r="AJ313">
            <v>1183</v>
          </cell>
          <cell r="AK313">
            <v>0</v>
          </cell>
          <cell r="AM313" t="str">
            <v>ALI_61_SEG_5</v>
          </cell>
          <cell r="AN313" t="str">
            <v>ALI_61_SEG_5_VAL_6254426.65</v>
          </cell>
          <cell r="AO313">
            <v>4</v>
          </cell>
          <cell r="AP313">
            <v>5266885.6000000006</v>
          </cell>
          <cell r="AQ313" t="b">
            <v>0</v>
          </cell>
          <cell r="AR313" t="str">
            <v/>
          </cell>
          <cell r="AS313" t="str">
            <v/>
          </cell>
          <cell r="AT313" t="str">
            <v>ALI_61_SEG_5_</v>
          </cell>
          <cell r="AU313">
            <v>1</v>
          </cell>
          <cell r="AV313" t="str">
            <v>No Seleccionada</v>
          </cell>
        </row>
        <row r="314">
          <cell r="A314" t="b">
            <v>0</v>
          </cell>
          <cell r="B314" t="str">
            <v>5to_Evento_973_V2_AAA_17512920.xlsm</v>
          </cell>
          <cell r="C314">
            <v>61</v>
          </cell>
          <cell r="D314">
            <v>2087</v>
          </cell>
          <cell r="E314" t="str">
            <v>AAA Alimentando A Bogotá 2020 UT</v>
          </cell>
          <cell r="F314">
            <v>569</v>
          </cell>
          <cell r="G314" t="str">
            <v>CEREAL EMPACADO</v>
          </cell>
          <cell r="H314" t="str">
            <v>61 : Ponqué cubierto con chocolate.</v>
          </cell>
          <cell r="I314">
            <v>6</v>
          </cell>
          <cell r="J314" t="str">
            <v>Sitio 1 : CARRERA 127#22G-18 INT 4 - Sitio 2 : SIBERIA KM 7.5 CELTA, LOTE 159 - Sitio 3 : CARRERA 68B #10A-18 - Sitio 4 : CALLE 24F#101B-15 - Sitio 5 : CARRERA 65B#10A-87 - Sitio 6 : AUTO MEDE KM 1,5 P INDUS FLORIDA BOD 23 - Sitio 7 : CARRERA 71 A BIS # 63D-38 -</v>
          </cell>
          <cell r="K314">
            <v>44835</v>
          </cell>
          <cell r="L314">
            <v>3376</v>
          </cell>
          <cell r="M314">
            <v>4297</v>
          </cell>
          <cell r="N314">
            <v>2029</v>
          </cell>
          <cell r="O314">
            <v>0</v>
          </cell>
          <cell r="P314">
            <v>396</v>
          </cell>
          <cell r="Q314">
            <v>0.05</v>
          </cell>
          <cell r="R314">
            <v>376.2</v>
          </cell>
          <cell r="S314">
            <v>789</v>
          </cell>
          <cell r="T314">
            <v>0.05</v>
          </cell>
          <cell r="U314">
            <v>749.55</v>
          </cell>
          <cell r="V314">
            <v>1183</v>
          </cell>
          <cell r="W314">
            <v>0.05</v>
          </cell>
          <cell r="X314">
            <v>1123.8499999999999</v>
          </cell>
          <cell r="Y314">
            <v>0</v>
          </cell>
          <cell r="AA314">
            <v>0</v>
          </cell>
          <cell r="AB314">
            <v>6771159.1999999993</v>
          </cell>
          <cell r="AC314" t="str">
            <v>Registro Valido</v>
          </cell>
          <cell r="AD314">
            <v>396</v>
          </cell>
          <cell r="AE314">
            <v>789</v>
          </cell>
          <cell r="AF314">
            <v>1183</v>
          </cell>
          <cell r="AG314">
            <v>0</v>
          </cell>
          <cell r="AH314">
            <v>396</v>
          </cell>
          <cell r="AI314">
            <v>789</v>
          </cell>
          <cell r="AJ314">
            <v>1183</v>
          </cell>
          <cell r="AK314">
            <v>0</v>
          </cell>
          <cell r="AM314" t="str">
            <v>ALI_61_SEG_6</v>
          </cell>
          <cell r="AN314" t="str">
            <v>ALI_61_SEG_6_VAL_6771159.2</v>
          </cell>
          <cell r="AO314">
            <v>4</v>
          </cell>
          <cell r="AP314">
            <v>5702028.7999999998</v>
          </cell>
          <cell r="AQ314" t="b">
            <v>0</v>
          </cell>
          <cell r="AR314" t="str">
            <v/>
          </cell>
          <cell r="AS314" t="str">
            <v/>
          </cell>
          <cell r="AT314" t="str">
            <v>ALI_61_SEG_6_</v>
          </cell>
          <cell r="AU314">
            <v>1</v>
          </cell>
          <cell r="AV314" t="str">
            <v>No Seleccionada</v>
          </cell>
        </row>
        <row r="315">
          <cell r="A315" t="b">
            <v>0</v>
          </cell>
          <cell r="B315" t="str">
            <v>5to_Evento_973_V2_AAA_17512920.xlsm</v>
          </cell>
          <cell r="C315">
            <v>61</v>
          </cell>
          <cell r="D315">
            <v>2087</v>
          </cell>
          <cell r="E315" t="str">
            <v>AAA Alimentando A Bogotá 2020 UT</v>
          </cell>
          <cell r="F315">
            <v>570</v>
          </cell>
          <cell r="G315" t="str">
            <v>CEREAL EMPACADO</v>
          </cell>
          <cell r="H315" t="str">
            <v>61 : Ponqué cubierto con chocolate.</v>
          </cell>
          <cell r="I315">
            <v>7</v>
          </cell>
          <cell r="J315" t="str">
            <v>Sitio 1 : CARRERA 127#22G-18 INT 4 - Sitio 2 : SIBERIA KM 7.5 CELTA, LOTE 159 - Sitio 3 : CARRERA 68B #10A-18 - Sitio 4 : CALLE 24F#101B-15 - Sitio 5 : CARRERA 65B#10A-87 - Sitio 6 : AUTO MEDE KM 1,5 P INDUS FLORIDA BOD 23 - Sitio 7 : CARRERA 71 A BIS # 63D-38 -</v>
          </cell>
          <cell r="K315">
            <v>44835</v>
          </cell>
          <cell r="L315">
            <v>3447</v>
          </cell>
          <cell r="M315">
            <v>4388</v>
          </cell>
          <cell r="N315">
            <v>2072</v>
          </cell>
          <cell r="O315">
            <v>0</v>
          </cell>
          <cell r="P315">
            <v>396</v>
          </cell>
          <cell r="Q315">
            <v>0.03</v>
          </cell>
          <cell r="R315">
            <v>384.12</v>
          </cell>
          <cell r="S315">
            <v>789</v>
          </cell>
          <cell r="T315">
            <v>0.03</v>
          </cell>
          <cell r="U315">
            <v>765.33</v>
          </cell>
          <cell r="V315">
            <v>1183</v>
          </cell>
          <cell r="W315">
            <v>0.03</v>
          </cell>
          <cell r="X315">
            <v>1147.51</v>
          </cell>
          <cell r="Y315">
            <v>0</v>
          </cell>
          <cell r="AA315">
            <v>0</v>
          </cell>
          <cell r="AB315">
            <v>7059970.4000000004</v>
          </cell>
          <cell r="AC315" t="str">
            <v>Registro Valido</v>
          </cell>
          <cell r="AD315">
            <v>396</v>
          </cell>
          <cell r="AE315">
            <v>789</v>
          </cell>
          <cell r="AF315">
            <v>1183</v>
          </cell>
          <cell r="AG315">
            <v>0</v>
          </cell>
          <cell r="AH315">
            <v>396</v>
          </cell>
          <cell r="AI315">
            <v>789</v>
          </cell>
          <cell r="AJ315">
            <v>1183</v>
          </cell>
          <cell r="AK315">
            <v>0</v>
          </cell>
          <cell r="AM315" t="str">
            <v>ALI_61_SEG_7</v>
          </cell>
          <cell r="AN315" t="str">
            <v>ALI_61_SEG_7_VAL_7059970.4</v>
          </cell>
          <cell r="AO315">
            <v>4</v>
          </cell>
          <cell r="AP315">
            <v>5822656</v>
          </cell>
          <cell r="AQ315" t="b">
            <v>0</v>
          </cell>
          <cell r="AR315" t="str">
            <v/>
          </cell>
          <cell r="AS315" t="str">
            <v/>
          </cell>
          <cell r="AT315" t="str">
            <v>ALI_61_SEG_7_</v>
          </cell>
          <cell r="AU315">
            <v>1</v>
          </cell>
          <cell r="AV315" t="str">
            <v>No Seleccionada</v>
          </cell>
        </row>
        <row r="316">
          <cell r="A316" t="b">
            <v>0</v>
          </cell>
          <cell r="B316" t="str">
            <v>5to_Evento_973_V2_AAA_17512920.xlsm</v>
          </cell>
          <cell r="C316">
            <v>61</v>
          </cell>
          <cell r="D316">
            <v>2087</v>
          </cell>
          <cell r="E316" t="str">
            <v>AAA Alimentando A Bogotá 2020 UT</v>
          </cell>
          <cell r="F316">
            <v>571</v>
          </cell>
          <cell r="G316" t="str">
            <v>CEREAL EMPACADO</v>
          </cell>
          <cell r="H316" t="str">
            <v>61 : Ponqué cubierto con chocolate.</v>
          </cell>
          <cell r="I316">
            <v>8</v>
          </cell>
          <cell r="J316" t="str">
            <v>Sitio 1 : CARRERA 127#22G-18 INT 4 - Sitio 2 : SIBERIA KM 7.5 CELTA, LOTE 159 - Sitio 3 : CARRERA 68B #10A-18 - Sitio 4 : CALLE 24F#101B-15 - Sitio 5 : CARRERA 65B#10A-87 - Sitio 6 : AUTO MEDE KM 1,5 P INDUS FLORIDA BOD 23 - Sitio 7 : CARRERA 71 A BIS # 63D-38 -</v>
          </cell>
          <cell r="K316">
            <v>44835</v>
          </cell>
          <cell r="L316">
            <v>3327</v>
          </cell>
          <cell r="M316">
            <v>4236</v>
          </cell>
          <cell r="N316">
            <v>2000</v>
          </cell>
          <cell r="O316">
            <v>0</v>
          </cell>
          <cell r="P316">
            <v>396</v>
          </cell>
          <cell r="Q316">
            <v>0.03</v>
          </cell>
          <cell r="R316">
            <v>384.12</v>
          </cell>
          <cell r="S316">
            <v>789</v>
          </cell>
          <cell r="T316">
            <v>0.03</v>
          </cell>
          <cell r="U316">
            <v>765.33</v>
          </cell>
          <cell r="V316">
            <v>1183</v>
          </cell>
          <cell r="W316">
            <v>0.03</v>
          </cell>
          <cell r="X316">
            <v>1147.51</v>
          </cell>
          <cell r="Y316">
            <v>0</v>
          </cell>
          <cell r="AA316">
            <v>0</v>
          </cell>
          <cell r="AB316">
            <v>6814925.1200000001</v>
          </cell>
          <cell r="AC316" t="str">
            <v>Registro Valido</v>
          </cell>
          <cell r="AD316">
            <v>396</v>
          </cell>
          <cell r="AE316">
            <v>789</v>
          </cell>
          <cell r="AF316">
            <v>1183</v>
          </cell>
          <cell r="AG316">
            <v>0</v>
          </cell>
          <cell r="AH316">
            <v>396</v>
          </cell>
          <cell r="AI316">
            <v>789</v>
          </cell>
          <cell r="AJ316">
            <v>1183</v>
          </cell>
          <cell r="AK316">
            <v>0</v>
          </cell>
          <cell r="AM316" t="str">
            <v>ALI_61_SEG_8</v>
          </cell>
          <cell r="AN316" t="str">
            <v>ALI_61_SEG_8_VAL_6814925.12</v>
          </cell>
          <cell r="AO316">
            <v>4</v>
          </cell>
          <cell r="AP316">
            <v>5620556.8000000007</v>
          </cell>
          <cell r="AQ316" t="b">
            <v>0</v>
          </cell>
          <cell r="AR316" t="str">
            <v/>
          </cell>
          <cell r="AS316" t="str">
            <v/>
          </cell>
          <cell r="AT316" t="str">
            <v>ALI_61_SEG_8_</v>
          </cell>
          <cell r="AU316">
            <v>1</v>
          </cell>
          <cell r="AV316" t="str">
            <v>No Seleccionada</v>
          </cell>
        </row>
        <row r="317">
          <cell r="A317" t="b">
            <v>0</v>
          </cell>
          <cell r="B317" t="str">
            <v>5to_Evento_973_V2_AAA_17512920.xlsm</v>
          </cell>
          <cell r="C317">
            <v>61</v>
          </cell>
          <cell r="D317">
            <v>2087</v>
          </cell>
          <cell r="E317" t="str">
            <v>AAA Alimentando A Bogotá 2020 UT</v>
          </cell>
          <cell r="F317">
            <v>572</v>
          </cell>
          <cell r="G317" t="str">
            <v>CEREAL EMPACADO</v>
          </cell>
          <cell r="H317" t="str">
            <v>61 : Ponqué cubierto con chocolate.</v>
          </cell>
          <cell r="I317">
            <v>9</v>
          </cell>
          <cell r="J317" t="str">
            <v>Sitio 1 : CARRERA 127#22G-18 INT 4 - Sitio 2 : SIBERIA KM 7.5 CELTA, LOTE 159 - Sitio 3 : CARRERA 68B #10A-18 - Sitio 4 : CALLE 24F#101B-15 - Sitio 5 : CARRERA 65B#10A-87 - Sitio 6 : AUTO MEDE KM 1,5 P INDUS FLORIDA BOD 23 - Sitio 7 : CARRERA 71 A BIS # 63D-38 -</v>
          </cell>
          <cell r="K317">
            <v>44835</v>
          </cell>
          <cell r="L317">
            <v>3364</v>
          </cell>
          <cell r="M317">
            <v>4280</v>
          </cell>
          <cell r="N317">
            <v>2021</v>
          </cell>
          <cell r="O317">
            <v>0</v>
          </cell>
          <cell r="P317">
            <v>396</v>
          </cell>
          <cell r="Q317">
            <v>0.03</v>
          </cell>
          <cell r="R317">
            <v>384.12</v>
          </cell>
          <cell r="S317">
            <v>789</v>
          </cell>
          <cell r="T317">
            <v>0.03</v>
          </cell>
          <cell r="U317">
            <v>765.33</v>
          </cell>
          <cell r="V317">
            <v>1183</v>
          </cell>
          <cell r="W317">
            <v>0.03</v>
          </cell>
          <cell r="X317">
            <v>1147.51</v>
          </cell>
          <cell r="Y317">
            <v>0</v>
          </cell>
          <cell r="AA317">
            <v>0</v>
          </cell>
          <cell r="AB317">
            <v>6886909.79</v>
          </cell>
          <cell r="AC317" t="str">
            <v>Registro Valido</v>
          </cell>
          <cell r="AD317">
            <v>396</v>
          </cell>
          <cell r="AE317">
            <v>789</v>
          </cell>
          <cell r="AF317">
            <v>1183</v>
          </cell>
          <cell r="AG317">
            <v>0</v>
          </cell>
          <cell r="AH317">
            <v>396</v>
          </cell>
          <cell r="AI317">
            <v>789</v>
          </cell>
          <cell r="AJ317">
            <v>1183</v>
          </cell>
          <cell r="AK317">
            <v>0</v>
          </cell>
          <cell r="AM317" t="str">
            <v>ALI_61_SEG_9</v>
          </cell>
          <cell r="AN317" t="str">
            <v>ALI_61_SEG_9_VAL_6886909.79</v>
          </cell>
          <cell r="AO317">
            <v>4</v>
          </cell>
          <cell r="AP317">
            <v>5679925.5999999996</v>
          </cell>
          <cell r="AQ317" t="b">
            <v>0</v>
          </cell>
          <cell r="AR317" t="str">
            <v/>
          </cell>
          <cell r="AS317" t="str">
            <v/>
          </cell>
          <cell r="AT317" t="str">
            <v>ALI_61_SEG_9_</v>
          </cell>
          <cell r="AU317">
            <v>1</v>
          </cell>
          <cell r="AV317" t="str">
            <v>No Seleccionada</v>
          </cell>
        </row>
        <row r="318">
          <cell r="A318" t="b">
            <v>0</v>
          </cell>
          <cell r="B318" t="str">
            <v>5to_Evento_973_V2_AAA_17512920.xlsm</v>
          </cell>
          <cell r="C318">
            <v>61</v>
          </cell>
          <cell r="D318">
            <v>2087</v>
          </cell>
          <cell r="E318" t="str">
            <v>AAA Alimentando A Bogotá 2020 UT</v>
          </cell>
          <cell r="F318">
            <v>573</v>
          </cell>
          <cell r="G318" t="str">
            <v>CEREAL EMPACADO</v>
          </cell>
          <cell r="H318" t="str">
            <v>61 : Ponqué cubierto con chocolate.</v>
          </cell>
          <cell r="I318">
            <v>10</v>
          </cell>
          <cell r="J318" t="str">
            <v>Sitio 1 : CARRERA 127#22G-18 INT 4 - Sitio 2 : SIBERIA KM 7.5 CELTA, LOTE 159 - Sitio 3 : CARRERA 68B #10A-18 - Sitio 4 : CALLE 24F#101B-15 - Sitio 5 : CARRERA 65B#10A-87 - Sitio 6 : AUTO MEDE KM 1,5 P INDUS FLORIDA BOD 23 - Sitio 7 : CARRERA 71 A BIS # 63D-38 -</v>
          </cell>
          <cell r="K318">
            <v>44835</v>
          </cell>
          <cell r="L318">
            <v>3367</v>
          </cell>
          <cell r="M318">
            <v>4286</v>
          </cell>
          <cell r="N318">
            <v>2024</v>
          </cell>
          <cell r="O318">
            <v>0</v>
          </cell>
          <cell r="P318">
            <v>396</v>
          </cell>
          <cell r="Q318">
            <v>0.03</v>
          </cell>
          <cell r="R318">
            <v>384.12</v>
          </cell>
          <cell r="S318">
            <v>789</v>
          </cell>
          <cell r="T318">
            <v>0.03</v>
          </cell>
          <cell r="U318">
            <v>765.33</v>
          </cell>
          <cell r="V318">
            <v>1183</v>
          </cell>
          <cell r="W318">
            <v>0.03</v>
          </cell>
          <cell r="X318">
            <v>1147.51</v>
          </cell>
          <cell r="Y318">
            <v>0</v>
          </cell>
          <cell r="AA318">
            <v>0</v>
          </cell>
          <cell r="AB318">
            <v>6896096.6600000001</v>
          </cell>
          <cell r="AC318" t="str">
            <v>Registro Valido</v>
          </cell>
          <cell r="AD318">
            <v>396</v>
          </cell>
          <cell r="AE318">
            <v>789</v>
          </cell>
          <cell r="AF318">
            <v>1183</v>
          </cell>
          <cell r="AG318">
            <v>0</v>
          </cell>
          <cell r="AH318">
            <v>396</v>
          </cell>
          <cell r="AI318">
            <v>789</v>
          </cell>
          <cell r="AJ318">
            <v>1183</v>
          </cell>
          <cell r="AK318">
            <v>0</v>
          </cell>
          <cell r="AM318" t="str">
            <v>ALI_61_SEG_10</v>
          </cell>
          <cell r="AN318" t="str">
            <v>ALI_61_SEG_10_VAL_6896096.66</v>
          </cell>
          <cell r="AO318">
            <v>4</v>
          </cell>
          <cell r="AP318">
            <v>5687502.4000000004</v>
          </cell>
          <cell r="AQ318" t="b">
            <v>0</v>
          </cell>
          <cell r="AR318" t="str">
            <v/>
          </cell>
          <cell r="AS318" t="str">
            <v/>
          </cell>
          <cell r="AT318" t="str">
            <v>ALI_61_SEG_10_</v>
          </cell>
          <cell r="AU318">
            <v>1</v>
          </cell>
          <cell r="AV318" t="str">
            <v>No Seleccionada</v>
          </cell>
        </row>
        <row r="319">
          <cell r="A319" t="b">
            <v>0</v>
          </cell>
          <cell r="B319" t="str">
            <v>5to_Evento_973_V2_AAA_17512920.xlsm</v>
          </cell>
          <cell r="C319">
            <v>61</v>
          </cell>
          <cell r="D319">
            <v>2087</v>
          </cell>
          <cell r="E319" t="str">
            <v>AAA Alimentando A Bogotá 2020 UT</v>
          </cell>
          <cell r="F319">
            <v>574</v>
          </cell>
          <cell r="G319" t="str">
            <v>CEREAL EMPACADO</v>
          </cell>
          <cell r="H319" t="str">
            <v>61 : Ponqué cubierto con chocolate.</v>
          </cell>
          <cell r="I319">
            <v>11</v>
          </cell>
          <cell r="J319" t="str">
            <v>Sitio 1 : CARRERA 127#22G-18 INT 4 - Sitio 2 : SIBERIA KM 7.5 CELTA, LOTE 159 - Sitio 3 : CARRERA 68B #10A-18 - Sitio 4 : CALLE 24F#101B-15 - Sitio 5 : CARRERA 65B#10A-87 - Sitio 6 : AUTO MEDE KM 1,5 P INDUS FLORIDA BOD 23 - Sitio 7 : CARRERA 71 A BIS # 63D-38 -</v>
          </cell>
          <cell r="K319">
            <v>44835</v>
          </cell>
          <cell r="L319">
            <v>3315</v>
          </cell>
          <cell r="M319">
            <v>4221</v>
          </cell>
          <cell r="N319">
            <v>1993</v>
          </cell>
          <cell r="O319">
            <v>0</v>
          </cell>
          <cell r="P319">
            <v>396</v>
          </cell>
          <cell r="Q319">
            <v>0</v>
          </cell>
          <cell r="R319">
            <v>396</v>
          </cell>
          <cell r="S319">
            <v>789</v>
          </cell>
          <cell r="T319">
            <v>0</v>
          </cell>
          <cell r="U319">
            <v>789</v>
          </cell>
          <cell r="V319">
            <v>1183</v>
          </cell>
          <cell r="W319">
            <v>0</v>
          </cell>
          <cell r="X319">
            <v>1183</v>
          </cell>
          <cell r="Y319">
            <v>0</v>
          </cell>
          <cell r="AA319">
            <v>0</v>
          </cell>
          <cell r="AB319">
            <v>7000828</v>
          </cell>
          <cell r="AC319" t="str">
            <v>Registro Valido</v>
          </cell>
          <cell r="AD319">
            <v>396</v>
          </cell>
          <cell r="AE319">
            <v>789</v>
          </cell>
          <cell r="AF319">
            <v>1183</v>
          </cell>
          <cell r="AG319">
            <v>0</v>
          </cell>
          <cell r="AH319">
            <v>396</v>
          </cell>
          <cell r="AI319">
            <v>789</v>
          </cell>
          <cell r="AJ319">
            <v>1183</v>
          </cell>
          <cell r="AK319">
            <v>0</v>
          </cell>
          <cell r="AM319" t="str">
            <v>ALI_61_SEG_11</v>
          </cell>
          <cell r="AN319" t="str">
            <v>ALI_61_SEG_11_VAL_7000828</v>
          </cell>
          <cell r="AO319">
            <v>4</v>
          </cell>
          <cell r="AP319">
            <v>5600662.4000000004</v>
          </cell>
          <cell r="AQ319" t="b">
            <v>0</v>
          </cell>
          <cell r="AR319" t="str">
            <v/>
          </cell>
          <cell r="AS319" t="str">
            <v/>
          </cell>
          <cell r="AT319" t="str">
            <v>ALI_61_SEG_11_</v>
          </cell>
          <cell r="AU319">
            <v>1</v>
          </cell>
          <cell r="AV319" t="str">
            <v>No Seleccionada</v>
          </cell>
        </row>
        <row r="320">
          <cell r="A320" t="b">
            <v>0</v>
          </cell>
          <cell r="B320" t="str">
            <v>5to_Evento_973_V2_AAA_17512920.xlsm</v>
          </cell>
          <cell r="C320">
            <v>61</v>
          </cell>
          <cell r="D320">
            <v>2087</v>
          </cell>
          <cell r="E320" t="str">
            <v>AAA Alimentando A Bogotá 2020 UT</v>
          </cell>
          <cell r="F320">
            <v>575</v>
          </cell>
          <cell r="G320" t="str">
            <v>CEREAL EMPACADO</v>
          </cell>
          <cell r="H320" t="str">
            <v>61 : Ponqué cubierto con chocolate.</v>
          </cell>
          <cell r="I320">
            <v>12</v>
          </cell>
          <cell r="J320" t="str">
            <v>Sitio 1 : CARRERA 127#22G-18 INT 4 - Sitio 2 : SIBERIA KM 7.5 CELTA, LOTE 159 - Sitio 3 : CARRERA 68B #10A-18 - Sitio 4 : CALLE 24F#101B-15 - Sitio 5 : CARRERA 65B#10A-87 - Sitio 6 : AUTO MEDE KM 1,5 P INDUS FLORIDA BOD 23 - Sitio 7 : CARRERA 71 A BIS # 63D-38 -</v>
          </cell>
          <cell r="K320">
            <v>44835</v>
          </cell>
          <cell r="L320">
            <v>3008</v>
          </cell>
          <cell r="M320">
            <v>3830</v>
          </cell>
          <cell r="N320">
            <v>1808</v>
          </cell>
          <cell r="O320">
            <v>0</v>
          </cell>
          <cell r="P320">
            <v>396</v>
          </cell>
          <cell r="Q320">
            <v>0</v>
          </cell>
          <cell r="R320">
            <v>396</v>
          </cell>
          <cell r="S320">
            <v>789</v>
          </cell>
          <cell r="T320">
            <v>0</v>
          </cell>
          <cell r="U320">
            <v>789</v>
          </cell>
          <cell r="V320">
            <v>1183</v>
          </cell>
          <cell r="W320">
            <v>0</v>
          </cell>
          <cell r="X320">
            <v>1183</v>
          </cell>
          <cell r="Y320">
            <v>0</v>
          </cell>
          <cell r="AA320">
            <v>0</v>
          </cell>
          <cell r="AB320">
            <v>6351902</v>
          </cell>
          <cell r="AC320" t="str">
            <v>Registro Valido</v>
          </cell>
          <cell r="AD320">
            <v>396</v>
          </cell>
          <cell r="AE320">
            <v>789</v>
          </cell>
          <cell r="AF320">
            <v>1183</v>
          </cell>
          <cell r="AG320">
            <v>0</v>
          </cell>
          <cell r="AH320">
            <v>396</v>
          </cell>
          <cell r="AI320">
            <v>789</v>
          </cell>
          <cell r="AJ320">
            <v>1183</v>
          </cell>
          <cell r="AK320">
            <v>0</v>
          </cell>
          <cell r="AM320" t="str">
            <v>ALI_61_SEG_12</v>
          </cell>
          <cell r="AN320" t="str">
            <v>ALI_61_SEG_12_VAL_6351902</v>
          </cell>
          <cell r="AO320">
            <v>4</v>
          </cell>
          <cell r="AP320">
            <v>5081521.5999999996</v>
          </cell>
          <cell r="AQ320" t="b">
            <v>0</v>
          </cell>
          <cell r="AR320" t="str">
            <v/>
          </cell>
          <cell r="AS320" t="str">
            <v/>
          </cell>
          <cell r="AT320" t="str">
            <v>ALI_61_SEG_12_</v>
          </cell>
          <cell r="AU320">
            <v>1</v>
          </cell>
          <cell r="AV320" t="str">
            <v>No Seleccionada</v>
          </cell>
        </row>
        <row r="321">
          <cell r="A321" t="b">
            <v>0</v>
          </cell>
          <cell r="B321" t="str">
            <v>5to_Evento_973_V2_AAA_17512920.xlsm</v>
          </cell>
          <cell r="C321">
            <v>61</v>
          </cell>
          <cell r="D321">
            <v>2087</v>
          </cell>
          <cell r="E321" t="str">
            <v>AAA Alimentando A Bogotá 2020 UT</v>
          </cell>
          <cell r="F321">
            <v>576</v>
          </cell>
          <cell r="G321" t="str">
            <v>CEREAL EMPACADO</v>
          </cell>
          <cell r="H321" t="str">
            <v>61 : Ponqué cubierto con chocolate.</v>
          </cell>
          <cell r="I321">
            <v>13</v>
          </cell>
          <cell r="J321" t="str">
            <v>Sitio 1 : CARRERA 127#22G-18 INT 4 - Sitio 2 : SIBERIA KM 7.5 CELTA, LOTE 159 - Sitio 3 : CARRERA 68B #10A-18 - Sitio 4 : CALLE 24F#101B-15 - Sitio 5 : CARRERA 65B#10A-87 - Sitio 6 : AUTO MEDE KM 1,5 P INDUS FLORIDA BOD 23 - Sitio 7 : CARRERA 71 A BIS # 63D-38 -</v>
          </cell>
          <cell r="K321">
            <v>44835</v>
          </cell>
          <cell r="L321">
            <v>3195</v>
          </cell>
          <cell r="M321">
            <v>4068</v>
          </cell>
          <cell r="N321">
            <v>1920</v>
          </cell>
          <cell r="O321">
            <v>0</v>
          </cell>
          <cell r="P321">
            <v>396</v>
          </cell>
          <cell r="Q321">
            <v>0</v>
          </cell>
          <cell r="R321">
            <v>396</v>
          </cell>
          <cell r="S321">
            <v>789</v>
          </cell>
          <cell r="T321">
            <v>0</v>
          </cell>
          <cell r="U321">
            <v>789</v>
          </cell>
          <cell r="V321">
            <v>1183</v>
          </cell>
          <cell r="W321">
            <v>0</v>
          </cell>
          <cell r="X321">
            <v>1183</v>
          </cell>
          <cell r="Y321">
            <v>0</v>
          </cell>
          <cell r="AA321">
            <v>0</v>
          </cell>
          <cell r="AB321">
            <v>6746232</v>
          </cell>
          <cell r="AC321" t="str">
            <v>Registro Valido</v>
          </cell>
          <cell r="AD321">
            <v>396</v>
          </cell>
          <cell r="AE321">
            <v>789</v>
          </cell>
          <cell r="AF321">
            <v>1183</v>
          </cell>
          <cell r="AG321">
            <v>0</v>
          </cell>
          <cell r="AH321">
            <v>396</v>
          </cell>
          <cell r="AI321">
            <v>789</v>
          </cell>
          <cell r="AJ321">
            <v>1183</v>
          </cell>
          <cell r="AK321">
            <v>0</v>
          </cell>
          <cell r="AM321" t="str">
            <v>ALI_61_SEG_13</v>
          </cell>
          <cell r="AN321" t="str">
            <v>ALI_61_SEG_13_VAL_6746232</v>
          </cell>
          <cell r="AO321">
            <v>4</v>
          </cell>
          <cell r="AP321">
            <v>5396985.5999999996</v>
          </cell>
          <cell r="AQ321" t="b">
            <v>0</v>
          </cell>
          <cell r="AR321" t="str">
            <v/>
          </cell>
          <cell r="AS321" t="str">
            <v/>
          </cell>
          <cell r="AT321" t="str">
            <v>ALI_61_SEG_13_</v>
          </cell>
          <cell r="AU321">
            <v>1</v>
          </cell>
          <cell r="AV321" t="str">
            <v>No Seleccionada</v>
          </cell>
        </row>
        <row r="322">
          <cell r="A322" t="b">
            <v>0</v>
          </cell>
          <cell r="B322" t="str">
            <v>5to_Evento_973_V2_AAA_17512920.xlsm</v>
          </cell>
          <cell r="C322">
            <v>61</v>
          </cell>
          <cell r="D322">
            <v>2087</v>
          </cell>
          <cell r="E322" t="str">
            <v>AAA Alimentando A Bogotá 2020 UT</v>
          </cell>
          <cell r="F322">
            <v>577</v>
          </cell>
          <cell r="G322" t="str">
            <v>CEREAL EMPACADO</v>
          </cell>
          <cell r="H322" t="str">
            <v>61 : Ponqué cubierto con chocolate.</v>
          </cell>
          <cell r="I322">
            <v>14</v>
          </cell>
          <cell r="J322" t="str">
            <v>Sitio 1 : CARRERA 127#22G-18 INT 4 - Sitio 2 : SIBERIA KM 7.5 CELTA, LOTE 159 - Sitio 3 : CARRERA 68B #10A-18 - Sitio 4 : CALLE 24F#101B-15 - Sitio 5 : CARRERA 65B#10A-87 - Sitio 6 : AUTO MEDE KM 1,5 P INDUS FLORIDA BOD 23 - Sitio 7 : CARRERA 71 A BIS # 63D-38 -</v>
          </cell>
          <cell r="K322">
            <v>44835</v>
          </cell>
          <cell r="L322">
            <v>3166</v>
          </cell>
          <cell r="M322">
            <v>4031</v>
          </cell>
          <cell r="N322">
            <v>1903</v>
          </cell>
          <cell r="O322">
            <v>0</v>
          </cell>
          <cell r="P322">
            <v>396</v>
          </cell>
          <cell r="Q322">
            <v>0</v>
          </cell>
          <cell r="R322">
            <v>396</v>
          </cell>
          <cell r="S322">
            <v>789</v>
          </cell>
          <cell r="T322">
            <v>0</v>
          </cell>
          <cell r="U322">
            <v>789</v>
          </cell>
          <cell r="V322">
            <v>1183</v>
          </cell>
          <cell r="W322">
            <v>0</v>
          </cell>
          <cell r="X322">
            <v>1183</v>
          </cell>
          <cell r="Y322">
            <v>0</v>
          </cell>
          <cell r="AA322">
            <v>0</v>
          </cell>
          <cell r="AB322">
            <v>6685444</v>
          </cell>
          <cell r="AC322" t="str">
            <v>Registro Valido</v>
          </cell>
          <cell r="AD322">
            <v>396</v>
          </cell>
          <cell r="AE322">
            <v>789</v>
          </cell>
          <cell r="AF322">
            <v>1183</v>
          </cell>
          <cell r="AG322">
            <v>0</v>
          </cell>
          <cell r="AH322">
            <v>396</v>
          </cell>
          <cell r="AI322">
            <v>789</v>
          </cell>
          <cell r="AJ322">
            <v>1183</v>
          </cell>
          <cell r="AK322">
            <v>0</v>
          </cell>
          <cell r="AM322" t="str">
            <v>ALI_61_SEG_14</v>
          </cell>
          <cell r="AN322" t="str">
            <v>ALI_61_SEG_14_VAL_6685444</v>
          </cell>
          <cell r="AO322">
            <v>4</v>
          </cell>
          <cell r="AP322">
            <v>5348355.2</v>
          </cell>
          <cell r="AQ322" t="b">
            <v>0</v>
          </cell>
          <cell r="AR322" t="str">
            <v/>
          </cell>
          <cell r="AS322" t="str">
            <v/>
          </cell>
          <cell r="AT322" t="str">
            <v>ALI_61_SEG_14_</v>
          </cell>
          <cell r="AU322">
            <v>1</v>
          </cell>
          <cell r="AV322" t="str">
            <v>No Seleccionada</v>
          </cell>
        </row>
        <row r="323">
          <cell r="A323" t="b">
            <v>0</v>
          </cell>
          <cell r="B323" t="str">
            <v>5to_Evento_973_V2_AAA_17512920.xlsm</v>
          </cell>
          <cell r="C323">
            <v>61</v>
          </cell>
          <cell r="D323">
            <v>2087</v>
          </cell>
          <cell r="E323" t="str">
            <v>AAA Alimentando A Bogotá 2020 UT</v>
          </cell>
          <cell r="F323">
            <v>578</v>
          </cell>
          <cell r="G323" t="str">
            <v>CEREAL EMPACADO</v>
          </cell>
          <cell r="H323" t="str">
            <v>61 : Ponqué cubierto con chocolate.</v>
          </cell>
          <cell r="I323">
            <v>15</v>
          </cell>
          <cell r="J323" t="str">
            <v>Sitio 1 : CARRERA 127#22G-18 INT 4 - Sitio 2 : SIBERIA KM 7.5 CELTA, LOTE 159 - Sitio 3 : CARRERA 68B #10A-18 - Sitio 4 : CALLE 24F#101B-15 - Sitio 5 : CARRERA 65B#10A-87 - Sitio 6 : AUTO MEDE KM 1,5 P INDUS FLORIDA BOD 23 - Sitio 7 : CARRERA 71 A BIS # 63D-38 -</v>
          </cell>
          <cell r="K323">
            <v>44835</v>
          </cell>
          <cell r="L323">
            <v>2993</v>
          </cell>
          <cell r="M323">
            <v>3813</v>
          </cell>
          <cell r="N323">
            <v>1800</v>
          </cell>
          <cell r="O323">
            <v>0</v>
          </cell>
          <cell r="P323">
            <v>396</v>
          </cell>
          <cell r="Q323">
            <v>0</v>
          </cell>
          <cell r="R323">
            <v>396</v>
          </cell>
          <cell r="S323">
            <v>789</v>
          </cell>
          <cell r="T323">
            <v>0</v>
          </cell>
          <cell r="U323">
            <v>789</v>
          </cell>
          <cell r="V323">
            <v>1183</v>
          </cell>
          <cell r="W323">
            <v>0</v>
          </cell>
          <cell r="X323">
            <v>1183</v>
          </cell>
          <cell r="Y323">
            <v>0</v>
          </cell>
          <cell r="AA323">
            <v>0</v>
          </cell>
          <cell r="AB323">
            <v>6323085</v>
          </cell>
          <cell r="AC323" t="str">
            <v>Registro Valido</v>
          </cell>
          <cell r="AD323">
            <v>396</v>
          </cell>
          <cell r="AE323">
            <v>789</v>
          </cell>
          <cell r="AF323">
            <v>1183</v>
          </cell>
          <cell r="AG323">
            <v>0</v>
          </cell>
          <cell r="AH323">
            <v>396</v>
          </cell>
          <cell r="AI323">
            <v>789</v>
          </cell>
          <cell r="AJ323">
            <v>1183</v>
          </cell>
          <cell r="AK323">
            <v>0</v>
          </cell>
          <cell r="AM323" t="str">
            <v>ALI_61_SEG_15</v>
          </cell>
          <cell r="AN323" t="str">
            <v>ALI_61_SEG_15_VAL_6323085</v>
          </cell>
          <cell r="AO323">
            <v>4</v>
          </cell>
          <cell r="AP323">
            <v>5058468</v>
          </cell>
          <cell r="AQ323" t="b">
            <v>0</v>
          </cell>
          <cell r="AR323" t="str">
            <v/>
          </cell>
          <cell r="AS323" t="str">
            <v/>
          </cell>
          <cell r="AT323" t="str">
            <v>ALI_61_SEG_15_</v>
          </cell>
          <cell r="AU323">
            <v>1</v>
          </cell>
          <cell r="AV323" t="str">
            <v>No Seleccionada</v>
          </cell>
        </row>
        <row r="324">
          <cell r="A324" t="str">
            <v>ALI_85_SEG_1</v>
          </cell>
          <cell r="B324" t="str">
            <v>5to_Evento_973_V2_AAA_17512920.xlsm</v>
          </cell>
          <cell r="C324">
            <v>85</v>
          </cell>
          <cell r="D324">
            <v>2087</v>
          </cell>
          <cell r="E324" t="str">
            <v>AAA Alimentando A Bogotá 2020 UT</v>
          </cell>
          <cell r="F324">
            <v>587</v>
          </cell>
          <cell r="G324" t="str">
            <v>BEBIDAS LÁCTEAS</v>
          </cell>
          <cell r="H324" t="str">
            <v>85 : Yogurt griego con mermeladas o concentrados de frutas.</v>
          </cell>
          <cell r="I324">
            <v>1</v>
          </cell>
          <cell r="J324" t="str">
            <v>Sitio 1 : CARRERA 127#22G-18 INT 4 - Sitio 2 : SIBERIA KM 7.5 CELTA, LOTE 159 - Sitio 3 : CARRERA 68B #10A-18 - Sitio 4 : CALLE 24F#101B-15 - Sitio 5 : CARRERA 65B#10A-87 - Sitio 6 : AUTO MEDE KM 1,5 P INDUS FLORIDA BOD 23 - Sitio 7 : CARRERA 71 A BIS # 63D-38 -</v>
          </cell>
          <cell r="K324">
            <v>44835</v>
          </cell>
          <cell r="L324">
            <v>3986</v>
          </cell>
          <cell r="M324">
            <v>4841</v>
          </cell>
          <cell r="N324">
            <v>2245</v>
          </cell>
          <cell r="O324">
            <v>173</v>
          </cell>
          <cell r="P324">
            <v>2353</v>
          </cell>
          <cell r="Q324">
            <v>0.2</v>
          </cell>
          <cell r="R324">
            <v>1882.4</v>
          </cell>
          <cell r="S324">
            <v>2353</v>
          </cell>
          <cell r="T324">
            <v>0.2</v>
          </cell>
          <cell r="U324">
            <v>1882.4</v>
          </cell>
          <cell r="V324">
            <v>2941</v>
          </cell>
          <cell r="W324">
            <v>0.2</v>
          </cell>
          <cell r="X324">
            <v>2352.8000000000002</v>
          </cell>
          <cell r="Y324">
            <v>2941</v>
          </cell>
          <cell r="Z324">
            <v>0.2</v>
          </cell>
          <cell r="AA324">
            <v>2352.8000000000002</v>
          </cell>
          <cell r="AB324">
            <v>22305015.199999999</v>
          </cell>
          <cell r="AC324" t="str">
            <v>Registro Valido</v>
          </cell>
          <cell r="AD324">
            <v>2353</v>
          </cell>
          <cell r="AE324">
            <v>2353</v>
          </cell>
          <cell r="AF324">
            <v>2941</v>
          </cell>
          <cell r="AG324">
            <v>2941</v>
          </cell>
          <cell r="AH324">
            <v>2353</v>
          </cell>
          <cell r="AI324">
            <v>2353</v>
          </cell>
          <cell r="AJ324">
            <v>2941</v>
          </cell>
          <cell r="AK324">
            <v>2941</v>
          </cell>
          <cell r="AM324" t="str">
            <v>ALI_85_SEG_1</v>
          </cell>
          <cell r="AN324" t="str">
            <v>ALI_85_SEG_1_VAL_22305015.2</v>
          </cell>
          <cell r="AO324">
            <v>3</v>
          </cell>
          <cell r="AP324">
            <v>22305015.199999999</v>
          </cell>
          <cell r="AQ324" t="b">
            <v>1</v>
          </cell>
          <cell r="AR324" t="str">
            <v/>
          </cell>
          <cell r="AS324" t="str">
            <v>X</v>
          </cell>
          <cell r="AT324" t="str">
            <v>ALI_85_SEG_1_X</v>
          </cell>
          <cell r="AU324">
            <v>1</v>
          </cell>
          <cell r="AV324" t="str">
            <v>Cotizacion Seleccionada</v>
          </cell>
        </row>
        <row r="325">
          <cell r="A325" t="str">
            <v>ALI_85_SEG_2</v>
          </cell>
          <cell r="B325" t="str">
            <v>5to_Evento_973_V2_AAA_17512920.xlsm</v>
          </cell>
          <cell r="C325">
            <v>85</v>
          </cell>
          <cell r="D325">
            <v>2087</v>
          </cell>
          <cell r="E325" t="str">
            <v>AAA Alimentando A Bogotá 2020 UT</v>
          </cell>
          <cell r="F325">
            <v>588</v>
          </cell>
          <cell r="G325" t="str">
            <v>BEBIDAS LÁCTEAS</v>
          </cell>
          <cell r="H325" t="str">
            <v>85 : Yogurt griego con mermeladas o concentrados de frutas.</v>
          </cell>
          <cell r="I325">
            <v>2</v>
          </cell>
          <cell r="J325" t="str">
            <v>Sitio 1 : CARRERA 127#22G-18 INT 4 - Sitio 2 : SIBERIA KM 7.5 CELTA, LOTE 159 - Sitio 3 : CARRERA 68B #10A-18 - Sitio 4 : CALLE 24F#101B-15 - Sitio 5 : CARRERA 65B#10A-87 - Sitio 6 : AUTO MEDE KM 1,5 P INDUS FLORIDA BOD 23 - Sitio 7 : CARRERA 71 A BIS # 63D-38 -</v>
          </cell>
          <cell r="K325">
            <v>44835</v>
          </cell>
          <cell r="L325">
            <v>4077</v>
          </cell>
          <cell r="M325">
            <v>4950</v>
          </cell>
          <cell r="N325">
            <v>2296</v>
          </cell>
          <cell r="O325">
            <v>177</v>
          </cell>
          <cell r="P325">
            <v>2353</v>
          </cell>
          <cell r="Q325">
            <v>0.2</v>
          </cell>
          <cell r="R325">
            <v>1882.4</v>
          </cell>
          <cell r="S325">
            <v>2353</v>
          </cell>
          <cell r="T325">
            <v>0.2</v>
          </cell>
          <cell r="U325">
            <v>1882.4</v>
          </cell>
          <cell r="V325">
            <v>2941</v>
          </cell>
          <cell r="W325">
            <v>0.2</v>
          </cell>
          <cell r="X325">
            <v>2352.8000000000002</v>
          </cell>
          <cell r="Y325">
            <v>2941</v>
          </cell>
          <cell r="Z325">
            <v>0.2</v>
          </cell>
          <cell r="AA325">
            <v>2352.8000000000002</v>
          </cell>
          <cell r="AB325">
            <v>22810899.200000003</v>
          </cell>
          <cell r="AC325" t="str">
            <v>Registro Valido</v>
          </cell>
          <cell r="AD325">
            <v>2353</v>
          </cell>
          <cell r="AE325">
            <v>2353</v>
          </cell>
          <cell r="AF325">
            <v>2941</v>
          </cell>
          <cell r="AG325">
            <v>2941</v>
          </cell>
          <cell r="AH325">
            <v>2353</v>
          </cell>
          <cell r="AI325">
            <v>2353</v>
          </cell>
          <cell r="AJ325">
            <v>2941</v>
          </cell>
          <cell r="AK325">
            <v>2941</v>
          </cell>
          <cell r="AM325" t="str">
            <v>ALI_85_SEG_2</v>
          </cell>
          <cell r="AN325" t="str">
            <v>ALI_85_SEG_2_VAL_22810899.2</v>
          </cell>
          <cell r="AO325">
            <v>3</v>
          </cell>
          <cell r="AP325">
            <v>22810899.200000003</v>
          </cell>
          <cell r="AQ325" t="b">
            <v>1</v>
          </cell>
          <cell r="AR325" t="str">
            <v/>
          </cell>
          <cell r="AS325" t="str">
            <v>X</v>
          </cell>
          <cell r="AT325" t="str">
            <v>ALI_85_SEG_2_X</v>
          </cell>
          <cell r="AU325">
            <v>1</v>
          </cell>
          <cell r="AV325" t="str">
            <v>Cotizacion Seleccionada</v>
          </cell>
        </row>
        <row r="326">
          <cell r="A326" t="str">
            <v>ALI_85_SEG_3</v>
          </cell>
          <cell r="B326" t="str">
            <v>5to_Evento_973_V2_AAA_17512920.xlsm</v>
          </cell>
          <cell r="C326">
            <v>85</v>
          </cell>
          <cell r="D326">
            <v>2087</v>
          </cell>
          <cell r="E326" t="str">
            <v>AAA Alimentando A Bogotá 2020 UT</v>
          </cell>
          <cell r="F326">
            <v>589</v>
          </cell>
          <cell r="G326" t="str">
            <v>BEBIDAS LÁCTEAS</v>
          </cell>
          <cell r="H326" t="str">
            <v>85 : Yogurt griego con mermeladas o concentrados de frutas.</v>
          </cell>
          <cell r="I326">
            <v>3</v>
          </cell>
          <cell r="J326" t="str">
            <v>Sitio 1 : CARRERA 127#22G-18 INT 4 - Sitio 2 : SIBERIA KM 7.5 CELTA, LOTE 159 - Sitio 3 : CARRERA 68B #10A-18 - Sitio 4 : CALLE 24F#101B-15 - Sitio 5 : CARRERA 65B#10A-87 - Sitio 6 : AUTO MEDE KM 1,5 P INDUS FLORIDA BOD 23 - Sitio 7 : CARRERA 71 A BIS # 63D-38 -</v>
          </cell>
          <cell r="K326">
            <v>44835</v>
          </cell>
          <cell r="L326">
            <v>4052</v>
          </cell>
          <cell r="M326">
            <v>4920</v>
          </cell>
          <cell r="N326">
            <v>2282</v>
          </cell>
          <cell r="O326">
            <v>176</v>
          </cell>
          <cell r="P326">
            <v>2353</v>
          </cell>
          <cell r="Q326">
            <v>0.2</v>
          </cell>
          <cell r="R326">
            <v>1882.4</v>
          </cell>
          <cell r="S326">
            <v>2353</v>
          </cell>
          <cell r="T326">
            <v>0.2</v>
          </cell>
          <cell r="U326">
            <v>1882.4</v>
          </cell>
          <cell r="V326">
            <v>2941</v>
          </cell>
          <cell r="W326">
            <v>0.2</v>
          </cell>
          <cell r="X326">
            <v>2352.8000000000002</v>
          </cell>
          <cell r="Y326">
            <v>2941</v>
          </cell>
          <cell r="Z326">
            <v>0.2</v>
          </cell>
          <cell r="AA326">
            <v>2352.8000000000002</v>
          </cell>
          <cell r="AB326">
            <v>22672075.200000003</v>
          </cell>
          <cell r="AC326" t="str">
            <v>Registro Valido</v>
          </cell>
          <cell r="AD326">
            <v>2353</v>
          </cell>
          <cell r="AE326">
            <v>2353</v>
          </cell>
          <cell r="AF326">
            <v>2941</v>
          </cell>
          <cell r="AG326">
            <v>2941</v>
          </cell>
          <cell r="AH326">
            <v>2353</v>
          </cell>
          <cell r="AI326">
            <v>2353</v>
          </cell>
          <cell r="AJ326">
            <v>2941</v>
          </cell>
          <cell r="AK326">
            <v>2941</v>
          </cell>
          <cell r="AM326" t="str">
            <v>ALI_85_SEG_3</v>
          </cell>
          <cell r="AN326" t="str">
            <v>ALI_85_SEG_3_VAL_22672075.2</v>
          </cell>
          <cell r="AO326">
            <v>3</v>
          </cell>
          <cell r="AP326">
            <v>22672075.200000003</v>
          </cell>
          <cell r="AQ326" t="b">
            <v>1</v>
          </cell>
          <cell r="AR326" t="str">
            <v/>
          </cell>
          <cell r="AS326" t="str">
            <v>X</v>
          </cell>
          <cell r="AT326" t="str">
            <v>ALI_85_SEG_3_X</v>
          </cell>
          <cell r="AU326">
            <v>1</v>
          </cell>
          <cell r="AV326" t="str">
            <v>Cotizacion Seleccionada</v>
          </cell>
        </row>
        <row r="327">
          <cell r="A327" t="str">
            <v>ALI_85_SEG_4</v>
          </cell>
          <cell r="B327" t="str">
            <v>5to_Evento_973_V2_AAA_17512920.xlsm</v>
          </cell>
          <cell r="C327">
            <v>85</v>
          </cell>
          <cell r="D327">
            <v>2087</v>
          </cell>
          <cell r="E327" t="str">
            <v>AAA Alimentando A Bogotá 2020 UT</v>
          </cell>
          <cell r="F327">
            <v>590</v>
          </cell>
          <cell r="G327" t="str">
            <v>BEBIDAS LÁCTEAS</v>
          </cell>
          <cell r="H327" t="str">
            <v>85 : Yogurt griego con mermeladas o concentrados de frutas.</v>
          </cell>
          <cell r="I327">
            <v>4</v>
          </cell>
          <cell r="J327" t="str">
            <v>Sitio 1 : CARRERA 127#22G-18 INT 4 - Sitio 2 : SIBERIA KM 7.5 CELTA, LOTE 159 - Sitio 3 : CARRERA 68B #10A-18 - Sitio 4 : CALLE 24F#101B-15 - Sitio 5 : CARRERA 65B#10A-87 - Sitio 6 : AUTO MEDE KM 1,5 P INDUS FLORIDA BOD 23 - Sitio 7 : CARRERA 71 A BIS # 63D-38 -</v>
          </cell>
          <cell r="K327">
            <v>44835</v>
          </cell>
          <cell r="L327">
            <v>4317</v>
          </cell>
          <cell r="M327">
            <v>5242</v>
          </cell>
          <cell r="N327">
            <v>2432</v>
          </cell>
          <cell r="O327">
            <v>188</v>
          </cell>
          <cell r="P327">
            <v>2353</v>
          </cell>
          <cell r="Q327">
            <v>0.2</v>
          </cell>
          <cell r="R327">
            <v>1882.4</v>
          </cell>
          <cell r="S327">
            <v>2353</v>
          </cell>
          <cell r="T327">
            <v>0.2</v>
          </cell>
          <cell r="U327">
            <v>1882.4</v>
          </cell>
          <cell r="V327">
            <v>2941</v>
          </cell>
          <cell r="W327">
            <v>0.2</v>
          </cell>
          <cell r="X327">
            <v>2352.8000000000002</v>
          </cell>
          <cell r="Y327">
            <v>2941</v>
          </cell>
          <cell r="Z327">
            <v>0.2</v>
          </cell>
          <cell r="AA327">
            <v>2352.8000000000002</v>
          </cell>
          <cell r="AB327">
            <v>24158197.600000001</v>
          </cell>
          <cell r="AC327" t="str">
            <v>Registro Valido</v>
          </cell>
          <cell r="AD327">
            <v>2353</v>
          </cell>
          <cell r="AE327">
            <v>2353</v>
          </cell>
          <cell r="AF327">
            <v>2941</v>
          </cell>
          <cell r="AG327">
            <v>2941</v>
          </cell>
          <cell r="AH327">
            <v>2353</v>
          </cell>
          <cell r="AI327">
            <v>2353</v>
          </cell>
          <cell r="AJ327">
            <v>2941</v>
          </cell>
          <cell r="AK327">
            <v>2941</v>
          </cell>
          <cell r="AM327" t="str">
            <v>ALI_85_SEG_4</v>
          </cell>
          <cell r="AN327" t="str">
            <v>ALI_85_SEG_4_VAL_24158197.6</v>
          </cell>
          <cell r="AO327">
            <v>3</v>
          </cell>
          <cell r="AP327">
            <v>24158197.600000001</v>
          </cell>
          <cell r="AQ327" t="b">
            <v>1</v>
          </cell>
          <cell r="AR327" t="str">
            <v/>
          </cell>
          <cell r="AS327" t="str">
            <v>X</v>
          </cell>
          <cell r="AT327" t="str">
            <v>ALI_85_SEG_4_X</v>
          </cell>
          <cell r="AU327">
            <v>1</v>
          </cell>
          <cell r="AV327" t="str">
            <v>Cotizacion Seleccionada</v>
          </cell>
        </row>
        <row r="328">
          <cell r="A328" t="str">
            <v>ALI_85_SEG_5</v>
          </cell>
          <cell r="B328" t="str">
            <v>5to_Evento_973_V2_AAA_17512920.xlsm</v>
          </cell>
          <cell r="C328">
            <v>85</v>
          </cell>
          <cell r="D328">
            <v>2087</v>
          </cell>
          <cell r="E328" t="str">
            <v>AAA Alimentando A Bogotá 2020 UT</v>
          </cell>
          <cell r="F328">
            <v>591</v>
          </cell>
          <cell r="G328" t="str">
            <v>BEBIDAS LÁCTEAS</v>
          </cell>
          <cell r="H328" t="str">
            <v>85 : Yogurt griego con mermeladas o concentrados de frutas.</v>
          </cell>
          <cell r="I328">
            <v>5</v>
          </cell>
          <cell r="J328" t="str">
            <v>Sitio 1 : CARRERA 127#22G-18 INT 4 - Sitio 2 : SIBERIA KM 7.5 CELTA, LOTE 159 - Sitio 3 : CARRERA 68B #10A-18 - Sitio 4 : CALLE 24F#101B-15 - Sitio 5 : CARRERA 65B#10A-87 - Sitio 6 : AUTO MEDE KM 1,5 P INDUS FLORIDA BOD 23 - Sitio 7 : CARRERA 71 A BIS # 63D-38 -</v>
          </cell>
          <cell r="K328">
            <v>44835</v>
          </cell>
          <cell r="L328">
            <v>4013</v>
          </cell>
          <cell r="M328">
            <v>4873</v>
          </cell>
          <cell r="N328">
            <v>2260</v>
          </cell>
          <cell r="O328">
            <v>174</v>
          </cell>
          <cell r="P328">
            <v>2353</v>
          </cell>
          <cell r="Q328">
            <v>0.2</v>
          </cell>
          <cell r="R328">
            <v>1882.4</v>
          </cell>
          <cell r="S328">
            <v>2353</v>
          </cell>
          <cell r="T328">
            <v>0.2</v>
          </cell>
          <cell r="U328">
            <v>1882.4</v>
          </cell>
          <cell r="V328">
            <v>2941</v>
          </cell>
          <cell r="W328">
            <v>0.2</v>
          </cell>
          <cell r="X328">
            <v>2352.8000000000002</v>
          </cell>
          <cell r="Y328">
            <v>2941</v>
          </cell>
          <cell r="Z328">
            <v>0.2</v>
          </cell>
          <cell r="AA328">
            <v>2352.8000000000002</v>
          </cell>
          <cell r="AB328">
            <v>22453721.600000001</v>
          </cell>
          <cell r="AC328" t="str">
            <v>Registro Valido</v>
          </cell>
          <cell r="AD328">
            <v>2353</v>
          </cell>
          <cell r="AE328">
            <v>2353</v>
          </cell>
          <cell r="AF328">
            <v>2941</v>
          </cell>
          <cell r="AG328">
            <v>2941</v>
          </cell>
          <cell r="AH328">
            <v>2353</v>
          </cell>
          <cell r="AI328">
            <v>2353</v>
          </cell>
          <cell r="AJ328">
            <v>2941</v>
          </cell>
          <cell r="AK328">
            <v>2941</v>
          </cell>
          <cell r="AM328" t="str">
            <v>ALI_85_SEG_5</v>
          </cell>
          <cell r="AN328" t="str">
            <v>ALI_85_SEG_5_VAL_22453721.6</v>
          </cell>
          <cell r="AO328">
            <v>3</v>
          </cell>
          <cell r="AP328">
            <v>22453721.600000001</v>
          </cell>
          <cell r="AQ328" t="b">
            <v>1</v>
          </cell>
          <cell r="AR328" t="str">
            <v/>
          </cell>
          <cell r="AS328" t="str">
            <v>X</v>
          </cell>
          <cell r="AT328" t="str">
            <v>ALI_85_SEG_5_X</v>
          </cell>
          <cell r="AU328">
            <v>1</v>
          </cell>
          <cell r="AV328" t="str">
            <v>Cotizacion Seleccionada</v>
          </cell>
        </row>
        <row r="329">
          <cell r="A329" t="str">
            <v>ALI_85_SEG_6</v>
          </cell>
          <cell r="B329" t="str">
            <v>5to_Evento_973_V2_AAA_17512920.xlsm</v>
          </cell>
          <cell r="C329">
            <v>85</v>
          </cell>
          <cell r="D329">
            <v>2087</v>
          </cell>
          <cell r="E329" t="str">
            <v>AAA Alimentando A Bogotá 2020 UT</v>
          </cell>
          <cell r="F329">
            <v>592</v>
          </cell>
          <cell r="G329" t="str">
            <v>BEBIDAS LÁCTEAS</v>
          </cell>
          <cell r="H329" t="str">
            <v>85 : Yogurt griego con mermeladas o concentrados de frutas.</v>
          </cell>
          <cell r="I329">
            <v>6</v>
          </cell>
          <cell r="J329" t="str">
            <v>Sitio 1 : CARRERA 127#22G-18 INT 4 - Sitio 2 : SIBERIA KM 7.5 CELTA, LOTE 159 - Sitio 3 : CARRERA 68B #10A-18 - Sitio 4 : CALLE 24F#101B-15 - Sitio 5 : CARRERA 65B#10A-87 - Sitio 6 : AUTO MEDE KM 1,5 P INDUS FLORIDA BOD 23 - Sitio 7 : CARRERA 71 A BIS # 63D-38 -</v>
          </cell>
          <cell r="K329">
            <v>44835</v>
          </cell>
          <cell r="L329">
            <v>4344</v>
          </cell>
          <cell r="M329">
            <v>5275</v>
          </cell>
          <cell r="N329">
            <v>2446</v>
          </cell>
          <cell r="O329">
            <v>189</v>
          </cell>
          <cell r="P329">
            <v>2353</v>
          </cell>
          <cell r="Q329">
            <v>0.2</v>
          </cell>
          <cell r="R329">
            <v>1882.4</v>
          </cell>
          <cell r="S329">
            <v>2353</v>
          </cell>
          <cell r="T329">
            <v>0.2</v>
          </cell>
          <cell r="U329">
            <v>1882.4</v>
          </cell>
          <cell r="V329">
            <v>2941</v>
          </cell>
          <cell r="W329">
            <v>0.2</v>
          </cell>
          <cell r="X329">
            <v>2352.8000000000002</v>
          </cell>
          <cell r="Y329">
            <v>2941</v>
          </cell>
          <cell r="Z329">
            <v>0.2</v>
          </cell>
          <cell r="AA329">
            <v>2352.8000000000002</v>
          </cell>
          <cell r="AB329">
            <v>24306433.600000001</v>
          </cell>
          <cell r="AC329" t="str">
            <v>Registro Valido</v>
          </cell>
          <cell r="AD329">
            <v>2353</v>
          </cell>
          <cell r="AE329">
            <v>2353</v>
          </cell>
          <cell r="AF329">
            <v>2941</v>
          </cell>
          <cell r="AG329">
            <v>2941</v>
          </cell>
          <cell r="AH329">
            <v>2353</v>
          </cell>
          <cell r="AI329">
            <v>2353</v>
          </cell>
          <cell r="AJ329">
            <v>2941</v>
          </cell>
          <cell r="AK329">
            <v>2941</v>
          </cell>
          <cell r="AM329" t="str">
            <v>ALI_85_SEG_6</v>
          </cell>
          <cell r="AN329" t="str">
            <v>ALI_85_SEG_6_VAL_24306433.6</v>
          </cell>
          <cell r="AO329">
            <v>3</v>
          </cell>
          <cell r="AP329">
            <v>24306433.600000001</v>
          </cell>
          <cell r="AQ329" t="b">
            <v>1</v>
          </cell>
          <cell r="AR329" t="str">
            <v/>
          </cell>
          <cell r="AS329" t="str">
            <v>X</v>
          </cell>
          <cell r="AT329" t="str">
            <v>ALI_85_SEG_6_X</v>
          </cell>
          <cell r="AU329">
            <v>1</v>
          </cell>
          <cell r="AV329" t="str">
            <v>Cotizacion Seleccionada</v>
          </cell>
        </row>
        <row r="330">
          <cell r="A330" t="str">
            <v>ALI_85_SEG_7</v>
          </cell>
          <cell r="B330" t="str">
            <v>5to_Evento_973_V2_AAA_17512920.xlsm</v>
          </cell>
          <cell r="C330">
            <v>85</v>
          </cell>
          <cell r="D330">
            <v>2087</v>
          </cell>
          <cell r="E330" t="str">
            <v>AAA Alimentando A Bogotá 2020 UT</v>
          </cell>
          <cell r="F330">
            <v>593</v>
          </cell>
          <cell r="G330" t="str">
            <v>BEBIDAS LÁCTEAS</v>
          </cell>
          <cell r="H330" t="str">
            <v>85 : Yogurt griego con mermeladas o concentrados de frutas.</v>
          </cell>
          <cell r="I330">
            <v>7</v>
          </cell>
          <cell r="J330" t="str">
            <v>Sitio 1 : CARRERA 127#22G-18 INT 4 - Sitio 2 : SIBERIA KM 7.5 CELTA, LOTE 159 - Sitio 3 : CARRERA 68B #10A-18 - Sitio 4 : CALLE 24F#101B-15 - Sitio 5 : CARRERA 65B#10A-87 - Sitio 6 : AUTO MEDE KM 1,5 P INDUS FLORIDA BOD 23 - Sitio 7 : CARRERA 71 A BIS # 63D-38 -</v>
          </cell>
          <cell r="K330">
            <v>44835</v>
          </cell>
          <cell r="L330">
            <v>4436</v>
          </cell>
          <cell r="M330">
            <v>5386</v>
          </cell>
          <cell r="N330">
            <v>2498</v>
          </cell>
          <cell r="O330">
            <v>193</v>
          </cell>
          <cell r="P330">
            <v>2353</v>
          </cell>
          <cell r="Q330">
            <v>0.2</v>
          </cell>
          <cell r="R330">
            <v>1882.4</v>
          </cell>
          <cell r="S330">
            <v>2353</v>
          </cell>
          <cell r="T330">
            <v>0.2</v>
          </cell>
          <cell r="U330">
            <v>1882.4</v>
          </cell>
          <cell r="V330">
            <v>2941</v>
          </cell>
          <cell r="W330">
            <v>0.2</v>
          </cell>
          <cell r="X330">
            <v>2352.8000000000002</v>
          </cell>
          <cell r="Y330">
            <v>2941</v>
          </cell>
          <cell r="Z330">
            <v>0.2</v>
          </cell>
          <cell r="AA330">
            <v>2352.8000000000002</v>
          </cell>
          <cell r="AB330">
            <v>24820317.600000001</v>
          </cell>
          <cell r="AC330" t="str">
            <v>Registro Valido</v>
          </cell>
          <cell r="AD330">
            <v>2353</v>
          </cell>
          <cell r="AE330">
            <v>2353</v>
          </cell>
          <cell r="AF330">
            <v>2941</v>
          </cell>
          <cell r="AG330">
            <v>2941</v>
          </cell>
          <cell r="AH330">
            <v>2353</v>
          </cell>
          <cell r="AI330">
            <v>2353</v>
          </cell>
          <cell r="AJ330">
            <v>2941</v>
          </cell>
          <cell r="AK330">
            <v>2941</v>
          </cell>
          <cell r="AM330" t="str">
            <v>ALI_85_SEG_7</v>
          </cell>
          <cell r="AN330" t="str">
            <v>ALI_85_SEG_7_VAL_24820317.6</v>
          </cell>
          <cell r="AO330">
            <v>3</v>
          </cell>
          <cell r="AP330">
            <v>24820317.600000001</v>
          </cell>
          <cell r="AQ330" t="b">
            <v>1</v>
          </cell>
          <cell r="AR330" t="str">
            <v/>
          </cell>
          <cell r="AS330" t="str">
            <v>X</v>
          </cell>
          <cell r="AT330" t="str">
            <v>ALI_85_SEG_7_X</v>
          </cell>
          <cell r="AU330">
            <v>1</v>
          </cell>
          <cell r="AV330" t="str">
            <v>Cotizacion Seleccionada</v>
          </cell>
        </row>
        <row r="331">
          <cell r="A331" t="str">
            <v>ALI_85_SEG_8</v>
          </cell>
          <cell r="B331" t="str">
            <v>5to_Evento_973_V2_AAA_17512920.xlsm</v>
          </cell>
          <cell r="C331">
            <v>85</v>
          </cell>
          <cell r="D331">
            <v>2087</v>
          </cell>
          <cell r="E331" t="str">
            <v>AAA Alimentando A Bogotá 2020 UT</v>
          </cell>
          <cell r="F331">
            <v>594</v>
          </cell>
          <cell r="G331" t="str">
            <v>BEBIDAS LÁCTEAS</v>
          </cell>
          <cell r="H331" t="str">
            <v>85 : Yogurt griego con mermeladas o concentrados de frutas.</v>
          </cell>
          <cell r="I331">
            <v>8</v>
          </cell>
          <cell r="J331" t="str">
            <v>Sitio 1 : CARRERA 127#22G-18 INT 4 - Sitio 2 : SIBERIA KM 7.5 CELTA, LOTE 159 - Sitio 3 : CARRERA 68B #10A-18 - Sitio 4 : CALLE 24F#101B-15 - Sitio 5 : CARRERA 65B#10A-87 - Sitio 6 : AUTO MEDE KM 1,5 P INDUS FLORIDA BOD 23 - Sitio 7 : CARRERA 71 A BIS # 63D-38 -</v>
          </cell>
          <cell r="K331">
            <v>44835</v>
          </cell>
          <cell r="L331">
            <v>4281</v>
          </cell>
          <cell r="M331">
            <v>5199</v>
          </cell>
          <cell r="N331">
            <v>2412</v>
          </cell>
          <cell r="O331">
            <v>186</v>
          </cell>
          <cell r="P331">
            <v>2353</v>
          </cell>
          <cell r="Q331">
            <v>0.2</v>
          </cell>
          <cell r="R331">
            <v>1882.4</v>
          </cell>
          <cell r="S331">
            <v>2353</v>
          </cell>
          <cell r="T331">
            <v>0.2</v>
          </cell>
          <cell r="U331">
            <v>1882.4</v>
          </cell>
          <cell r="V331">
            <v>2941</v>
          </cell>
          <cell r="W331">
            <v>0.2</v>
          </cell>
          <cell r="X331">
            <v>2352.8000000000002</v>
          </cell>
          <cell r="Y331">
            <v>2941</v>
          </cell>
          <cell r="Z331">
            <v>0.2</v>
          </cell>
          <cell r="AA331">
            <v>2352.8000000000002</v>
          </cell>
          <cell r="AB331">
            <v>23957726.400000002</v>
          </cell>
          <cell r="AC331" t="str">
            <v>Registro Valido</v>
          </cell>
          <cell r="AD331">
            <v>2353</v>
          </cell>
          <cell r="AE331">
            <v>2353</v>
          </cell>
          <cell r="AF331">
            <v>2941</v>
          </cell>
          <cell r="AG331">
            <v>2941</v>
          </cell>
          <cell r="AH331">
            <v>2353</v>
          </cell>
          <cell r="AI331">
            <v>2353</v>
          </cell>
          <cell r="AJ331">
            <v>2941</v>
          </cell>
          <cell r="AK331">
            <v>2941</v>
          </cell>
          <cell r="AM331" t="str">
            <v>ALI_85_SEG_8</v>
          </cell>
          <cell r="AN331" t="str">
            <v>ALI_85_SEG_8_VAL_23957726.4</v>
          </cell>
          <cell r="AO331">
            <v>3</v>
          </cell>
          <cell r="AP331">
            <v>23957726.400000002</v>
          </cell>
          <cell r="AQ331" t="b">
            <v>1</v>
          </cell>
          <cell r="AR331" t="str">
            <v/>
          </cell>
          <cell r="AS331" t="str">
            <v>X</v>
          </cell>
          <cell r="AT331" t="str">
            <v>ALI_85_SEG_8_X</v>
          </cell>
          <cell r="AU331">
            <v>1</v>
          </cell>
          <cell r="AV331" t="str">
            <v>Cotizacion Seleccionada</v>
          </cell>
        </row>
        <row r="332">
          <cell r="A332" t="str">
            <v>ALI_85_SEG_9</v>
          </cell>
          <cell r="B332" t="str">
            <v>5to_Evento_973_V2_AAA_17512920.xlsm</v>
          </cell>
          <cell r="C332">
            <v>85</v>
          </cell>
          <cell r="D332">
            <v>2087</v>
          </cell>
          <cell r="E332" t="str">
            <v>AAA Alimentando A Bogotá 2020 UT</v>
          </cell>
          <cell r="F332">
            <v>595</v>
          </cell>
          <cell r="G332" t="str">
            <v>BEBIDAS LÁCTEAS</v>
          </cell>
          <cell r="H332" t="str">
            <v>85 : Yogurt griego con mermeladas o concentrados de frutas.</v>
          </cell>
          <cell r="I332">
            <v>9</v>
          </cell>
          <cell r="J332" t="str">
            <v>Sitio 1 : CARRERA 127#22G-18 INT 4 - Sitio 2 : SIBERIA KM 7.5 CELTA, LOTE 159 - Sitio 3 : CARRERA 68B #10A-18 - Sitio 4 : CALLE 24F#101B-15 - Sitio 5 : CARRERA 65B#10A-87 - Sitio 6 : AUTO MEDE KM 1,5 P INDUS FLORIDA BOD 23 - Sitio 7 : CARRERA 71 A BIS # 63D-38 -</v>
          </cell>
          <cell r="K332">
            <v>44835</v>
          </cell>
          <cell r="L332">
            <v>4327</v>
          </cell>
          <cell r="M332">
            <v>5254</v>
          </cell>
          <cell r="N332">
            <v>2436</v>
          </cell>
          <cell r="O332">
            <v>188</v>
          </cell>
          <cell r="P332">
            <v>2353</v>
          </cell>
          <cell r="Q332">
            <v>0.2</v>
          </cell>
          <cell r="R332">
            <v>1882.4</v>
          </cell>
          <cell r="S332">
            <v>2353</v>
          </cell>
          <cell r="T332">
            <v>0.2</v>
          </cell>
          <cell r="U332">
            <v>1882.4</v>
          </cell>
          <cell r="V332">
            <v>2941</v>
          </cell>
          <cell r="W332">
            <v>0.2</v>
          </cell>
          <cell r="X332">
            <v>2352.8000000000002</v>
          </cell>
          <cell r="Y332">
            <v>2941</v>
          </cell>
          <cell r="Z332">
            <v>0.2</v>
          </cell>
          <cell r="AA332">
            <v>2352.8000000000002</v>
          </cell>
          <cell r="AB332">
            <v>24209021.599999998</v>
          </cell>
          <cell r="AC332" t="str">
            <v>Registro Valido</v>
          </cell>
          <cell r="AD332">
            <v>2353</v>
          </cell>
          <cell r="AE332">
            <v>2353</v>
          </cell>
          <cell r="AF332">
            <v>2941</v>
          </cell>
          <cell r="AG332">
            <v>2941</v>
          </cell>
          <cell r="AH332">
            <v>2353</v>
          </cell>
          <cell r="AI332">
            <v>2353</v>
          </cell>
          <cell r="AJ332">
            <v>2941</v>
          </cell>
          <cell r="AK332">
            <v>2941</v>
          </cell>
          <cell r="AM332" t="str">
            <v>ALI_85_SEG_9</v>
          </cell>
          <cell r="AN332" t="str">
            <v>ALI_85_SEG_9_VAL_24209021.6</v>
          </cell>
          <cell r="AO332">
            <v>3</v>
          </cell>
          <cell r="AP332">
            <v>24209021.599999998</v>
          </cell>
          <cell r="AQ332" t="b">
            <v>1</v>
          </cell>
          <cell r="AR332" t="str">
            <v/>
          </cell>
          <cell r="AS332" t="str">
            <v>X</v>
          </cell>
          <cell r="AT332" t="str">
            <v>ALI_85_SEG_9_X</v>
          </cell>
          <cell r="AU332">
            <v>1</v>
          </cell>
          <cell r="AV332" t="str">
            <v>Cotizacion Seleccionada</v>
          </cell>
        </row>
        <row r="333">
          <cell r="A333" t="str">
            <v>ALI_85_SEG_10</v>
          </cell>
          <cell r="B333" t="str">
            <v>5to_Evento_973_V2_AAA_17512920.xlsm</v>
          </cell>
          <cell r="C333">
            <v>85</v>
          </cell>
          <cell r="D333">
            <v>2087</v>
          </cell>
          <cell r="E333" t="str">
            <v>AAA Alimentando A Bogotá 2020 UT</v>
          </cell>
          <cell r="F333">
            <v>596</v>
          </cell>
          <cell r="G333" t="str">
            <v>BEBIDAS LÁCTEAS</v>
          </cell>
          <cell r="H333" t="str">
            <v>85 : Yogurt griego con mermeladas o concentrados de frutas.</v>
          </cell>
          <cell r="I333">
            <v>10</v>
          </cell>
          <cell r="J333" t="str">
            <v>Sitio 1 : CARRERA 127#22G-18 INT 4 - Sitio 2 : SIBERIA KM 7.5 CELTA, LOTE 159 - Sitio 3 : CARRERA 68B #10A-18 - Sitio 4 : CALLE 24F#101B-15 - Sitio 5 : CARRERA 65B#10A-87 - Sitio 6 : AUTO MEDE KM 1,5 P INDUS FLORIDA BOD 23 - Sitio 7 : CARRERA 71 A BIS # 63D-38 -</v>
          </cell>
          <cell r="K333">
            <v>44835</v>
          </cell>
          <cell r="L333">
            <v>4333</v>
          </cell>
          <cell r="M333">
            <v>5262</v>
          </cell>
          <cell r="N333">
            <v>2441</v>
          </cell>
          <cell r="O333">
            <v>188</v>
          </cell>
          <cell r="P333">
            <v>2353</v>
          </cell>
          <cell r="Q333">
            <v>0.2</v>
          </cell>
          <cell r="R333">
            <v>1882.4</v>
          </cell>
          <cell r="S333">
            <v>2353</v>
          </cell>
          <cell r="T333">
            <v>0.2</v>
          </cell>
          <cell r="U333">
            <v>1882.4</v>
          </cell>
          <cell r="V333">
            <v>2941</v>
          </cell>
          <cell r="W333">
            <v>0.2</v>
          </cell>
          <cell r="X333">
            <v>2352.8000000000002</v>
          </cell>
          <cell r="Y333">
            <v>2941</v>
          </cell>
          <cell r="Z333">
            <v>0.2</v>
          </cell>
          <cell r="AA333">
            <v>2352.8000000000002</v>
          </cell>
          <cell r="AB333">
            <v>24247139.199999999</v>
          </cell>
          <cell r="AC333" t="str">
            <v>Registro Valido</v>
          </cell>
          <cell r="AD333">
            <v>2353</v>
          </cell>
          <cell r="AE333">
            <v>2353</v>
          </cell>
          <cell r="AF333">
            <v>2941</v>
          </cell>
          <cell r="AG333">
            <v>2941</v>
          </cell>
          <cell r="AH333">
            <v>2353</v>
          </cell>
          <cell r="AI333">
            <v>2353</v>
          </cell>
          <cell r="AJ333">
            <v>2941</v>
          </cell>
          <cell r="AK333">
            <v>2941</v>
          </cell>
          <cell r="AM333" t="str">
            <v>ALI_85_SEG_10</v>
          </cell>
          <cell r="AN333" t="str">
            <v>ALI_85_SEG_10_VAL_24247139.2</v>
          </cell>
          <cell r="AO333">
            <v>3</v>
          </cell>
          <cell r="AP333">
            <v>24247139.199999999</v>
          </cell>
          <cell r="AQ333" t="b">
            <v>1</v>
          </cell>
          <cell r="AR333" t="str">
            <v/>
          </cell>
          <cell r="AS333" t="str">
            <v>X</v>
          </cell>
          <cell r="AT333" t="str">
            <v>ALI_85_SEG_10_X</v>
          </cell>
          <cell r="AU333">
            <v>1</v>
          </cell>
          <cell r="AV333" t="str">
            <v>Cotizacion Seleccionada</v>
          </cell>
        </row>
        <row r="334">
          <cell r="A334" t="str">
            <v>ALI_85_SEG_11</v>
          </cell>
          <cell r="B334" t="str">
            <v>5to_Evento_973_V2_AAA_17512920.xlsm</v>
          </cell>
          <cell r="C334">
            <v>85</v>
          </cell>
          <cell r="D334">
            <v>2087</v>
          </cell>
          <cell r="E334" t="str">
            <v>AAA Alimentando A Bogotá 2020 UT</v>
          </cell>
          <cell r="F334">
            <v>597</v>
          </cell>
          <cell r="G334" t="str">
            <v>BEBIDAS LÁCTEAS</v>
          </cell>
          <cell r="H334" t="str">
            <v>85 : Yogurt griego con mermeladas o concentrados de frutas.</v>
          </cell>
          <cell r="I334">
            <v>11</v>
          </cell>
          <cell r="J334" t="str">
            <v>Sitio 1 : CARRERA 127#22G-18 INT 4 - Sitio 2 : SIBERIA KM 7.5 CELTA, LOTE 159 - Sitio 3 : CARRERA 68B #10A-18 - Sitio 4 : CALLE 24F#101B-15 - Sitio 5 : CARRERA 65B#10A-87 - Sitio 6 : AUTO MEDE KM 1,5 P INDUS FLORIDA BOD 23 - Sitio 7 : CARRERA 71 A BIS # 63D-38 -</v>
          </cell>
          <cell r="K334">
            <v>44835</v>
          </cell>
          <cell r="L334">
            <v>4267</v>
          </cell>
          <cell r="M334">
            <v>5182</v>
          </cell>
          <cell r="N334">
            <v>2403</v>
          </cell>
          <cell r="O334">
            <v>185</v>
          </cell>
          <cell r="P334">
            <v>2353</v>
          </cell>
          <cell r="Q334">
            <v>0.2</v>
          </cell>
          <cell r="R334">
            <v>1882.4</v>
          </cell>
          <cell r="S334">
            <v>2353</v>
          </cell>
          <cell r="T334">
            <v>0.2</v>
          </cell>
          <cell r="U334">
            <v>1882.4</v>
          </cell>
          <cell r="V334">
            <v>2941</v>
          </cell>
          <cell r="W334">
            <v>0.2</v>
          </cell>
          <cell r="X334">
            <v>2352.8000000000002</v>
          </cell>
          <cell r="Y334">
            <v>2941</v>
          </cell>
          <cell r="Z334">
            <v>0.2</v>
          </cell>
          <cell r="AA334">
            <v>2352.8000000000002</v>
          </cell>
          <cell r="AB334">
            <v>23875844</v>
          </cell>
          <cell r="AC334" t="str">
            <v>Registro Valido</v>
          </cell>
          <cell r="AD334">
            <v>2353</v>
          </cell>
          <cell r="AE334">
            <v>2353</v>
          </cell>
          <cell r="AF334">
            <v>2941</v>
          </cell>
          <cell r="AG334">
            <v>2941</v>
          </cell>
          <cell r="AH334">
            <v>2353</v>
          </cell>
          <cell r="AI334">
            <v>2353</v>
          </cell>
          <cell r="AJ334">
            <v>2941</v>
          </cell>
          <cell r="AK334">
            <v>2941</v>
          </cell>
          <cell r="AM334" t="str">
            <v>ALI_85_SEG_11</v>
          </cell>
          <cell r="AN334" t="str">
            <v>ALI_85_SEG_11_VAL_23875844</v>
          </cell>
          <cell r="AO334">
            <v>3</v>
          </cell>
          <cell r="AP334">
            <v>23875844</v>
          </cell>
          <cell r="AQ334" t="b">
            <v>1</v>
          </cell>
          <cell r="AR334" t="str">
            <v/>
          </cell>
          <cell r="AS334" t="str">
            <v>X</v>
          </cell>
          <cell r="AT334" t="str">
            <v>ALI_85_SEG_11_X</v>
          </cell>
          <cell r="AU334">
            <v>1</v>
          </cell>
          <cell r="AV334" t="str">
            <v>Cotizacion Seleccionada</v>
          </cell>
        </row>
        <row r="335">
          <cell r="A335" t="str">
            <v>ALI_85_SEG_12</v>
          </cell>
          <cell r="B335" t="str">
            <v>5to_Evento_973_V2_AAA_17512920.xlsm</v>
          </cell>
          <cell r="C335">
            <v>85</v>
          </cell>
          <cell r="D335">
            <v>2087</v>
          </cell>
          <cell r="E335" t="str">
            <v>AAA Alimentando A Bogotá 2020 UT</v>
          </cell>
          <cell r="F335">
            <v>598</v>
          </cell>
          <cell r="G335" t="str">
            <v>BEBIDAS LÁCTEAS</v>
          </cell>
          <cell r="H335" t="str">
            <v>85 : Yogurt griego con mermeladas o concentrados de frutas.</v>
          </cell>
          <cell r="I335">
            <v>12</v>
          </cell>
          <cell r="J335" t="str">
            <v>Sitio 1 : CARRERA 127#22G-18 INT 4 - Sitio 2 : SIBERIA KM 7.5 CELTA, LOTE 159 - Sitio 3 : CARRERA 68B #10A-18 - Sitio 4 : CALLE 24F#101B-15 - Sitio 5 : CARRERA 65B#10A-87 - Sitio 6 : AUTO MEDE KM 1,5 P INDUS FLORIDA BOD 23 - Sitio 7 : CARRERA 71 A BIS # 63D-38 -</v>
          </cell>
          <cell r="K335">
            <v>44835</v>
          </cell>
          <cell r="L335">
            <v>3873</v>
          </cell>
          <cell r="M335">
            <v>4703</v>
          </cell>
          <cell r="N335">
            <v>2181</v>
          </cell>
          <cell r="O335">
            <v>168</v>
          </cell>
          <cell r="P335">
            <v>2353</v>
          </cell>
          <cell r="Q335">
            <v>0.2</v>
          </cell>
          <cell r="R335">
            <v>1882.4</v>
          </cell>
          <cell r="S335">
            <v>2353</v>
          </cell>
          <cell r="T335">
            <v>0.2</v>
          </cell>
          <cell r="U335">
            <v>1882.4</v>
          </cell>
          <cell r="V335">
            <v>2941</v>
          </cell>
          <cell r="W335">
            <v>0.2</v>
          </cell>
          <cell r="X335">
            <v>2352.8000000000002</v>
          </cell>
          <cell r="Y335">
            <v>2941</v>
          </cell>
          <cell r="Z335">
            <v>0.2</v>
          </cell>
          <cell r="AA335">
            <v>2352.8000000000002</v>
          </cell>
          <cell r="AB335">
            <v>21670189.600000001</v>
          </cell>
          <cell r="AC335" t="str">
            <v>Registro Valido</v>
          </cell>
          <cell r="AD335">
            <v>2353</v>
          </cell>
          <cell r="AE335">
            <v>2353</v>
          </cell>
          <cell r="AF335">
            <v>2941</v>
          </cell>
          <cell r="AG335">
            <v>2941</v>
          </cell>
          <cell r="AH335">
            <v>2353</v>
          </cell>
          <cell r="AI335">
            <v>2353</v>
          </cell>
          <cell r="AJ335">
            <v>2941</v>
          </cell>
          <cell r="AK335">
            <v>2941</v>
          </cell>
          <cell r="AM335" t="str">
            <v>ALI_85_SEG_12</v>
          </cell>
          <cell r="AN335" t="str">
            <v>ALI_85_SEG_12_VAL_21670189.6</v>
          </cell>
          <cell r="AO335">
            <v>3</v>
          </cell>
          <cell r="AP335">
            <v>21670189.600000001</v>
          </cell>
          <cell r="AQ335" t="b">
            <v>1</v>
          </cell>
          <cell r="AR335" t="str">
            <v/>
          </cell>
          <cell r="AS335" t="str">
            <v>X</v>
          </cell>
          <cell r="AT335" t="str">
            <v>ALI_85_SEG_12_X</v>
          </cell>
          <cell r="AU335">
            <v>1</v>
          </cell>
          <cell r="AV335" t="str">
            <v>Cotizacion Seleccionada</v>
          </cell>
        </row>
        <row r="336">
          <cell r="A336" t="str">
            <v>ALI_85_SEG_13</v>
          </cell>
          <cell r="B336" t="str">
            <v>5to_Evento_973_V2_AAA_17512920.xlsm</v>
          </cell>
          <cell r="C336">
            <v>85</v>
          </cell>
          <cell r="D336">
            <v>2087</v>
          </cell>
          <cell r="E336" t="str">
            <v>AAA Alimentando A Bogotá 2020 UT</v>
          </cell>
          <cell r="F336">
            <v>599</v>
          </cell>
          <cell r="G336" t="str">
            <v>BEBIDAS LÁCTEAS</v>
          </cell>
          <cell r="H336" t="str">
            <v>85 : Yogurt griego con mermeladas o concentrados de frutas.</v>
          </cell>
          <cell r="I336">
            <v>13</v>
          </cell>
          <cell r="J336" t="str">
            <v>Sitio 1 : CARRERA 127#22G-18 INT 4 - Sitio 2 : SIBERIA KM 7.5 CELTA, LOTE 159 - Sitio 3 : CARRERA 68B #10A-18 - Sitio 4 : CALLE 24F#101B-15 - Sitio 5 : CARRERA 65B#10A-87 - Sitio 6 : AUTO MEDE KM 1,5 P INDUS FLORIDA BOD 23 - Sitio 7 : CARRERA 71 A BIS # 63D-38 -</v>
          </cell>
          <cell r="K336">
            <v>44835</v>
          </cell>
          <cell r="L336">
            <v>4112</v>
          </cell>
          <cell r="M336">
            <v>4994</v>
          </cell>
          <cell r="N336">
            <v>2316</v>
          </cell>
          <cell r="O336">
            <v>178</v>
          </cell>
          <cell r="P336">
            <v>2353</v>
          </cell>
          <cell r="Q336">
            <v>0.2</v>
          </cell>
          <cell r="R336">
            <v>1882.4</v>
          </cell>
          <cell r="S336">
            <v>2353</v>
          </cell>
          <cell r="T336">
            <v>0.2</v>
          </cell>
          <cell r="U336">
            <v>1882.4</v>
          </cell>
          <cell r="V336">
            <v>2941</v>
          </cell>
          <cell r="W336">
            <v>0.2</v>
          </cell>
          <cell r="X336">
            <v>2352.8000000000002</v>
          </cell>
          <cell r="Y336">
            <v>2941</v>
          </cell>
          <cell r="Z336">
            <v>0.2</v>
          </cell>
          <cell r="AA336">
            <v>2352.8000000000002</v>
          </cell>
          <cell r="AB336">
            <v>23009017.599999998</v>
          </cell>
          <cell r="AC336" t="str">
            <v>Registro Valido</v>
          </cell>
          <cell r="AD336">
            <v>2353</v>
          </cell>
          <cell r="AE336">
            <v>2353</v>
          </cell>
          <cell r="AF336">
            <v>2941</v>
          </cell>
          <cell r="AG336">
            <v>2941</v>
          </cell>
          <cell r="AH336">
            <v>2353</v>
          </cell>
          <cell r="AI336">
            <v>2353</v>
          </cell>
          <cell r="AJ336">
            <v>2941</v>
          </cell>
          <cell r="AK336">
            <v>2941</v>
          </cell>
          <cell r="AM336" t="str">
            <v>ALI_85_SEG_13</v>
          </cell>
          <cell r="AN336" t="str">
            <v>ALI_85_SEG_13_VAL_23009017.6</v>
          </cell>
          <cell r="AO336">
            <v>3</v>
          </cell>
          <cell r="AP336">
            <v>23009017.599999998</v>
          </cell>
          <cell r="AQ336" t="b">
            <v>1</v>
          </cell>
          <cell r="AR336" t="str">
            <v/>
          </cell>
          <cell r="AS336" t="str">
            <v>X</v>
          </cell>
          <cell r="AT336" t="str">
            <v>ALI_85_SEG_13_X</v>
          </cell>
          <cell r="AU336">
            <v>1</v>
          </cell>
          <cell r="AV336" t="str">
            <v>Cotizacion Seleccionada</v>
          </cell>
        </row>
        <row r="337">
          <cell r="A337" t="str">
            <v>ALI_85_SEG_14</v>
          </cell>
          <cell r="B337" t="str">
            <v>5to_Evento_973_V2_AAA_17512920.xlsm</v>
          </cell>
          <cell r="C337">
            <v>85</v>
          </cell>
          <cell r="D337">
            <v>2087</v>
          </cell>
          <cell r="E337" t="str">
            <v>AAA Alimentando A Bogotá 2020 UT</v>
          </cell>
          <cell r="F337">
            <v>600</v>
          </cell>
          <cell r="G337" t="str">
            <v>BEBIDAS LÁCTEAS</v>
          </cell>
          <cell r="H337" t="str">
            <v>85 : Yogurt griego con mermeladas o concentrados de frutas.</v>
          </cell>
          <cell r="I337">
            <v>14</v>
          </cell>
          <cell r="J337" t="str">
            <v>Sitio 1 : CARRERA 127#22G-18 INT 4 - Sitio 2 : SIBERIA KM 7.5 CELTA, LOTE 159 - Sitio 3 : CARRERA 68B #10A-18 - Sitio 4 : CALLE 24F#101B-15 - Sitio 5 : CARRERA 65B#10A-87 - Sitio 6 : AUTO MEDE KM 1,5 P INDUS FLORIDA BOD 23 - Sitio 7 : CARRERA 71 A BIS # 63D-38 -</v>
          </cell>
          <cell r="K337">
            <v>44835</v>
          </cell>
          <cell r="L337">
            <v>4075</v>
          </cell>
          <cell r="M337">
            <v>4948</v>
          </cell>
          <cell r="N337">
            <v>2295</v>
          </cell>
          <cell r="O337">
            <v>177</v>
          </cell>
          <cell r="P337">
            <v>2353</v>
          </cell>
          <cell r="Q337">
            <v>0.2</v>
          </cell>
          <cell r="R337">
            <v>1882.4</v>
          </cell>
          <cell r="S337">
            <v>2353</v>
          </cell>
          <cell r="T337">
            <v>0.2</v>
          </cell>
          <cell r="U337">
            <v>1882.4</v>
          </cell>
          <cell r="V337">
            <v>2941</v>
          </cell>
          <cell r="W337">
            <v>0.2</v>
          </cell>
          <cell r="X337">
            <v>2352.8000000000002</v>
          </cell>
          <cell r="Y337">
            <v>2941</v>
          </cell>
          <cell r="Z337">
            <v>0.2</v>
          </cell>
          <cell r="AA337">
            <v>2352.8000000000002</v>
          </cell>
          <cell r="AB337">
            <v>22801016.800000004</v>
          </cell>
          <cell r="AC337" t="str">
            <v>Registro Valido</v>
          </cell>
          <cell r="AD337">
            <v>2353</v>
          </cell>
          <cell r="AE337">
            <v>2353</v>
          </cell>
          <cell r="AF337">
            <v>2941</v>
          </cell>
          <cell r="AG337">
            <v>2941</v>
          </cell>
          <cell r="AH337">
            <v>2353</v>
          </cell>
          <cell r="AI337">
            <v>2353</v>
          </cell>
          <cell r="AJ337">
            <v>2941</v>
          </cell>
          <cell r="AK337">
            <v>2941</v>
          </cell>
          <cell r="AM337" t="str">
            <v>ALI_85_SEG_14</v>
          </cell>
          <cell r="AN337" t="str">
            <v>ALI_85_SEG_14_VAL_22801016.8</v>
          </cell>
          <cell r="AO337">
            <v>3</v>
          </cell>
          <cell r="AP337">
            <v>22801016.800000004</v>
          </cell>
          <cell r="AQ337" t="b">
            <v>1</v>
          </cell>
          <cell r="AR337" t="str">
            <v/>
          </cell>
          <cell r="AS337" t="str">
            <v>X</v>
          </cell>
          <cell r="AT337" t="str">
            <v>ALI_85_SEG_14_X</v>
          </cell>
          <cell r="AU337">
            <v>1</v>
          </cell>
          <cell r="AV337" t="str">
            <v>Cotizacion Seleccionada</v>
          </cell>
        </row>
        <row r="338">
          <cell r="A338" t="str">
            <v>ALI_85_SEG_15</v>
          </cell>
          <cell r="B338" t="str">
            <v>5to_Evento_973_V2_AAA_17512920.xlsm</v>
          </cell>
          <cell r="C338">
            <v>85</v>
          </cell>
          <cell r="D338">
            <v>2087</v>
          </cell>
          <cell r="E338" t="str">
            <v>AAA Alimentando A Bogotá 2020 UT</v>
          </cell>
          <cell r="F338">
            <v>601</v>
          </cell>
          <cell r="G338" t="str">
            <v>BEBIDAS LÁCTEAS</v>
          </cell>
          <cell r="H338" t="str">
            <v>85 : Yogurt griego con mermeladas o concentrados de frutas.</v>
          </cell>
          <cell r="I338">
            <v>15</v>
          </cell>
          <cell r="J338" t="str">
            <v>Sitio 1 : CARRERA 127#22G-18 INT 4 - Sitio 2 : SIBERIA KM 7.5 CELTA, LOTE 159 - Sitio 3 : CARRERA 68B #10A-18 - Sitio 4 : CALLE 24F#101B-15 - Sitio 5 : CARRERA 65B#10A-87 - Sitio 6 : AUTO MEDE KM 1,5 P INDUS FLORIDA BOD 23 - Sitio 7 : CARRERA 71 A BIS # 63D-38 -</v>
          </cell>
          <cell r="K338">
            <v>44835</v>
          </cell>
          <cell r="L338">
            <v>3850</v>
          </cell>
          <cell r="M338">
            <v>4676</v>
          </cell>
          <cell r="N338">
            <v>2170</v>
          </cell>
          <cell r="O338">
            <v>167</v>
          </cell>
          <cell r="P338">
            <v>2353</v>
          </cell>
          <cell r="Q338">
            <v>0.2</v>
          </cell>
          <cell r="R338">
            <v>1882.4</v>
          </cell>
          <cell r="S338">
            <v>2353</v>
          </cell>
          <cell r="T338">
            <v>0.2</v>
          </cell>
          <cell r="U338">
            <v>1882.4</v>
          </cell>
          <cell r="V338">
            <v>2941</v>
          </cell>
          <cell r="W338">
            <v>0.2</v>
          </cell>
          <cell r="X338">
            <v>2352.8000000000002</v>
          </cell>
          <cell r="Y338">
            <v>2941</v>
          </cell>
          <cell r="Z338">
            <v>0.2</v>
          </cell>
          <cell r="AA338">
            <v>2352.8000000000002</v>
          </cell>
          <cell r="AB338">
            <v>21547836</v>
          </cell>
          <cell r="AC338" t="str">
            <v>Registro Valido</v>
          </cell>
          <cell r="AD338">
            <v>2353</v>
          </cell>
          <cell r="AE338">
            <v>2353</v>
          </cell>
          <cell r="AF338">
            <v>2941</v>
          </cell>
          <cell r="AG338">
            <v>2941</v>
          </cell>
          <cell r="AH338">
            <v>2353</v>
          </cell>
          <cell r="AI338">
            <v>2353</v>
          </cell>
          <cell r="AJ338">
            <v>2941</v>
          </cell>
          <cell r="AK338">
            <v>2941</v>
          </cell>
          <cell r="AM338" t="str">
            <v>ALI_85_SEG_15</v>
          </cell>
          <cell r="AN338" t="str">
            <v>ALI_85_SEG_15_VAL_21547836</v>
          </cell>
          <cell r="AO338">
            <v>3</v>
          </cell>
          <cell r="AP338">
            <v>21547836</v>
          </cell>
          <cell r="AQ338" t="b">
            <v>1</v>
          </cell>
          <cell r="AR338" t="str">
            <v/>
          </cell>
          <cell r="AS338" t="str">
            <v>X</v>
          </cell>
          <cell r="AT338" t="str">
            <v>ALI_85_SEG_15_X</v>
          </cell>
          <cell r="AU338">
            <v>1</v>
          </cell>
          <cell r="AV338" t="str">
            <v>Cotizacion Seleccionada</v>
          </cell>
        </row>
        <row r="339">
          <cell r="A339" t="b">
            <v>0</v>
          </cell>
          <cell r="B339" t="str">
            <v>5to_Evento_973_V2_AAA_17512920.xlsm</v>
          </cell>
          <cell r="C339">
            <v>71</v>
          </cell>
          <cell r="D339">
            <v>2087</v>
          </cell>
          <cell r="E339" t="str">
            <v>AAA Alimentando A Bogotá 2020 UT</v>
          </cell>
          <cell r="F339">
            <v>632</v>
          </cell>
          <cell r="G339" t="str">
            <v>BEBIDAS LÁCTEAS</v>
          </cell>
          <cell r="H339" t="str">
            <v>71 : Yogur Con Cereal (Hojuela de Maíz azucarada)/ Yogurt entero con dulce  con cereal. Yogurt 150 cm3; Cereal 30 g</v>
          </cell>
          <cell r="I339">
            <v>1</v>
          </cell>
          <cell r="J339" t="str">
            <v>Sitio 1 : CARRERA 127#22G-18 INT 4 - Sitio 2 : SIBERIA KM 7.5 CELTA, LOTE 159 - Sitio 3 : CARRERA 68B #10A-18 - Sitio 4 : CALLE 24F#101B-15 - Sitio 5 : CARRERA 65B#10A-87 - Sitio 6 : AUTO MEDE KM 1,5 P INDUS FLORIDA BOD 23 - Sitio 7 : CARRERA 71 A BIS # 63D-38 -</v>
          </cell>
          <cell r="K339">
            <v>44835</v>
          </cell>
          <cell r="L339">
            <v>5114</v>
          </cell>
          <cell r="M339">
            <v>1279</v>
          </cell>
          <cell r="N339">
            <v>1918</v>
          </cell>
          <cell r="O339">
            <v>0</v>
          </cell>
          <cell r="P339">
            <v>2116</v>
          </cell>
          <cell r="Q339">
            <v>0.05</v>
          </cell>
          <cell r="R339">
            <v>2010.2</v>
          </cell>
          <cell r="S339">
            <v>2116</v>
          </cell>
          <cell r="T339">
            <v>0.05</v>
          </cell>
          <cell r="U339">
            <v>2010.2</v>
          </cell>
          <cell r="V339">
            <v>2116</v>
          </cell>
          <cell r="W339">
            <v>0.05</v>
          </cell>
          <cell r="X339">
            <v>2010.2</v>
          </cell>
          <cell r="Y339">
            <v>0</v>
          </cell>
          <cell r="AA339">
            <v>0</v>
          </cell>
          <cell r="AB339">
            <v>16706772.200000001</v>
          </cell>
          <cell r="AC339" t="str">
            <v>Registro Valido</v>
          </cell>
          <cell r="AD339">
            <v>2116</v>
          </cell>
          <cell r="AE339">
            <v>2116</v>
          </cell>
          <cell r="AF339">
            <v>2116</v>
          </cell>
          <cell r="AG339">
            <v>0</v>
          </cell>
          <cell r="AH339">
            <v>2116</v>
          </cell>
          <cell r="AI339">
            <v>2116</v>
          </cell>
          <cell r="AJ339">
            <v>2116</v>
          </cell>
          <cell r="AK339">
            <v>0</v>
          </cell>
          <cell r="AM339" t="str">
            <v>ALI_71_SEG_1</v>
          </cell>
          <cell r="AN339" t="str">
            <v>ALI_71_SEG_1_VAL_16706772.2</v>
          </cell>
          <cell r="AO339">
            <v>4</v>
          </cell>
          <cell r="AP339">
            <v>14068860.799999999</v>
          </cell>
          <cell r="AQ339" t="b">
            <v>0</v>
          </cell>
          <cell r="AR339" t="str">
            <v/>
          </cell>
          <cell r="AS339" t="str">
            <v/>
          </cell>
          <cell r="AT339" t="str">
            <v>ALI_71_SEG_1_</v>
          </cell>
          <cell r="AU339">
            <v>1</v>
          </cell>
          <cell r="AV339" t="str">
            <v>No Seleccionada</v>
          </cell>
        </row>
        <row r="340">
          <cell r="A340" t="b">
            <v>0</v>
          </cell>
          <cell r="B340" t="str">
            <v>5to_Evento_973_V2_AAA_17512920.xlsm</v>
          </cell>
          <cell r="C340">
            <v>71</v>
          </cell>
          <cell r="D340">
            <v>2087</v>
          </cell>
          <cell r="E340" t="str">
            <v>AAA Alimentando A Bogotá 2020 UT</v>
          </cell>
          <cell r="F340">
            <v>633</v>
          </cell>
          <cell r="G340" t="str">
            <v>BEBIDAS LÁCTEAS</v>
          </cell>
          <cell r="H340" t="str">
            <v>71 : Yogur Con Cereal (Hojuela de Maíz azucarada)/ Yogurt entero con dulce  con cereal. Yogurt 150 cm3; Cereal 30 g</v>
          </cell>
          <cell r="I340">
            <v>2</v>
          </cell>
          <cell r="J340" t="str">
            <v>Sitio 1 : CARRERA 127#22G-18 INT 4 - Sitio 2 : SIBERIA KM 7.5 CELTA, LOTE 159 - Sitio 3 : CARRERA 68B #10A-18 - Sitio 4 : CALLE 24F#101B-15 - Sitio 5 : CARRERA 65B#10A-87 - Sitio 6 : AUTO MEDE KM 1,5 P INDUS FLORIDA BOD 23 - Sitio 7 : CARRERA 71 A BIS # 63D-38 -</v>
          </cell>
          <cell r="K340">
            <v>44835</v>
          </cell>
          <cell r="L340">
            <v>5231</v>
          </cell>
          <cell r="M340">
            <v>1308</v>
          </cell>
          <cell r="N340">
            <v>1961</v>
          </cell>
          <cell r="O340">
            <v>0</v>
          </cell>
          <cell r="P340">
            <v>2116</v>
          </cell>
          <cell r="Q340">
            <v>0.05</v>
          </cell>
          <cell r="R340">
            <v>2010.2</v>
          </cell>
          <cell r="S340">
            <v>2116</v>
          </cell>
          <cell r="T340">
            <v>0.05</v>
          </cell>
          <cell r="U340">
            <v>2010.2</v>
          </cell>
          <cell r="V340">
            <v>2116</v>
          </cell>
          <cell r="W340">
            <v>0.05</v>
          </cell>
          <cell r="X340">
            <v>2010.2</v>
          </cell>
          <cell r="Y340">
            <v>0</v>
          </cell>
          <cell r="AA340">
            <v>0</v>
          </cell>
          <cell r="AB340">
            <v>17086700</v>
          </cell>
          <cell r="AC340" t="str">
            <v>Registro Valido</v>
          </cell>
          <cell r="AD340">
            <v>2116</v>
          </cell>
          <cell r="AE340">
            <v>2116</v>
          </cell>
          <cell r="AF340">
            <v>2116</v>
          </cell>
          <cell r="AG340">
            <v>0</v>
          </cell>
          <cell r="AH340">
            <v>2116</v>
          </cell>
          <cell r="AI340">
            <v>2116</v>
          </cell>
          <cell r="AJ340">
            <v>2116</v>
          </cell>
          <cell r="AK340">
            <v>0</v>
          </cell>
          <cell r="AM340" t="str">
            <v>ALI_71_SEG_2</v>
          </cell>
          <cell r="AN340" t="str">
            <v>ALI_71_SEG_2_VAL_17086700</v>
          </cell>
          <cell r="AO340">
            <v>4</v>
          </cell>
          <cell r="AP340">
            <v>14388800</v>
          </cell>
          <cell r="AQ340" t="b">
            <v>0</v>
          </cell>
          <cell r="AR340" t="str">
            <v/>
          </cell>
          <cell r="AS340" t="str">
            <v/>
          </cell>
          <cell r="AT340" t="str">
            <v>ALI_71_SEG_2_</v>
          </cell>
          <cell r="AU340">
            <v>1</v>
          </cell>
          <cell r="AV340" t="str">
            <v>No Seleccionada</v>
          </cell>
        </row>
        <row r="341">
          <cell r="A341" t="b">
            <v>0</v>
          </cell>
          <cell r="B341" t="str">
            <v>5to_Evento_973_V2_AAA_17512920.xlsm</v>
          </cell>
          <cell r="C341">
            <v>71</v>
          </cell>
          <cell r="D341">
            <v>2087</v>
          </cell>
          <cell r="E341" t="str">
            <v>AAA Alimentando A Bogotá 2020 UT</v>
          </cell>
          <cell r="F341">
            <v>634</v>
          </cell>
          <cell r="G341" t="str">
            <v>BEBIDAS LÁCTEAS</v>
          </cell>
          <cell r="H341" t="str">
            <v>71 : Yogur Con Cereal (Hojuela de Maíz azucarada)/ Yogurt entero con dulce  con cereal. Yogurt 150 cm3; Cereal 30 g</v>
          </cell>
          <cell r="I341">
            <v>3</v>
          </cell>
          <cell r="J341" t="str">
            <v>Sitio 1 : CARRERA 127#22G-18 INT 4 - Sitio 2 : SIBERIA KM 7.5 CELTA, LOTE 159 - Sitio 3 : CARRERA 68B #10A-18 - Sitio 4 : CALLE 24F#101B-15 - Sitio 5 : CARRERA 65B#10A-87 - Sitio 6 : AUTO MEDE KM 1,5 P INDUS FLORIDA BOD 23 - Sitio 7 : CARRERA 71 A BIS # 63D-38 -</v>
          </cell>
          <cell r="K341">
            <v>44835</v>
          </cell>
          <cell r="L341">
            <v>5199</v>
          </cell>
          <cell r="M341">
            <v>1300</v>
          </cell>
          <cell r="N341">
            <v>1950</v>
          </cell>
          <cell r="O341">
            <v>0</v>
          </cell>
          <cell r="P341">
            <v>2116</v>
          </cell>
          <cell r="Q341">
            <v>0.05</v>
          </cell>
          <cell r="R341">
            <v>2010.2</v>
          </cell>
          <cell r="S341">
            <v>2116</v>
          </cell>
          <cell r="T341">
            <v>0.05</v>
          </cell>
          <cell r="U341">
            <v>2010.2</v>
          </cell>
          <cell r="V341">
            <v>2116</v>
          </cell>
          <cell r="W341">
            <v>0.05</v>
          </cell>
          <cell r="X341">
            <v>2010.2</v>
          </cell>
          <cell r="Y341">
            <v>0</v>
          </cell>
          <cell r="AA341">
            <v>0</v>
          </cell>
          <cell r="AB341">
            <v>16984179.800000001</v>
          </cell>
          <cell r="AC341" t="str">
            <v>Registro Valido</v>
          </cell>
          <cell r="AD341">
            <v>2116</v>
          </cell>
          <cell r="AE341">
            <v>2116</v>
          </cell>
          <cell r="AF341">
            <v>2116</v>
          </cell>
          <cell r="AG341">
            <v>0</v>
          </cell>
          <cell r="AH341">
            <v>2116</v>
          </cell>
          <cell r="AI341">
            <v>2116</v>
          </cell>
          <cell r="AJ341">
            <v>2116</v>
          </cell>
          <cell r="AK341">
            <v>0</v>
          </cell>
          <cell r="AM341" t="str">
            <v>ALI_71_SEG_3</v>
          </cell>
          <cell r="AN341" t="str">
            <v>ALI_71_SEG_3_VAL_16984179.8</v>
          </cell>
          <cell r="AO341">
            <v>4</v>
          </cell>
          <cell r="AP341">
            <v>14302467.199999999</v>
          </cell>
          <cell r="AQ341" t="b">
            <v>0</v>
          </cell>
          <cell r="AR341" t="str">
            <v/>
          </cell>
          <cell r="AS341" t="str">
            <v/>
          </cell>
          <cell r="AT341" t="str">
            <v>ALI_71_SEG_3_</v>
          </cell>
          <cell r="AU341">
            <v>1</v>
          </cell>
          <cell r="AV341" t="str">
            <v>No Seleccionada</v>
          </cell>
        </row>
        <row r="342">
          <cell r="A342" t="b">
            <v>0</v>
          </cell>
          <cell r="B342" t="str">
            <v>5to_Evento_973_V2_AAA_17512920.xlsm</v>
          </cell>
          <cell r="C342">
            <v>71</v>
          </cell>
          <cell r="D342">
            <v>2087</v>
          </cell>
          <cell r="E342" t="str">
            <v>AAA Alimentando A Bogotá 2020 UT</v>
          </cell>
          <cell r="F342">
            <v>635</v>
          </cell>
          <cell r="G342" t="str">
            <v>BEBIDAS LÁCTEAS</v>
          </cell>
          <cell r="H342" t="str">
            <v>71 : Yogur Con Cereal (Hojuela de Maíz azucarada)/ Yogurt entero con dulce  con cereal. Yogurt 150 cm3; Cereal 30 g</v>
          </cell>
          <cell r="I342">
            <v>4</v>
          </cell>
          <cell r="J342" t="str">
            <v>Sitio 1 : CARRERA 127#22G-18 INT 4 - Sitio 2 : SIBERIA KM 7.5 CELTA, LOTE 159 - Sitio 3 : CARRERA 68B #10A-18 - Sitio 4 : CALLE 24F#101B-15 - Sitio 5 : CARRERA 65B#10A-87 - Sitio 6 : AUTO MEDE KM 1,5 P INDUS FLORIDA BOD 23 - Sitio 7 : CARRERA 71 A BIS # 63D-38 -</v>
          </cell>
          <cell r="K342">
            <v>44835</v>
          </cell>
          <cell r="L342">
            <v>5540</v>
          </cell>
          <cell r="M342">
            <v>1385</v>
          </cell>
          <cell r="N342">
            <v>2078</v>
          </cell>
          <cell r="O342">
            <v>0</v>
          </cell>
          <cell r="P342">
            <v>2116</v>
          </cell>
          <cell r="Q342">
            <v>0.05</v>
          </cell>
          <cell r="R342">
            <v>2010.2</v>
          </cell>
          <cell r="S342">
            <v>2116</v>
          </cell>
          <cell r="T342">
            <v>0.05</v>
          </cell>
          <cell r="U342">
            <v>2010.2</v>
          </cell>
          <cell r="V342">
            <v>2116</v>
          </cell>
          <cell r="W342">
            <v>0.05</v>
          </cell>
          <cell r="X342">
            <v>2010.2</v>
          </cell>
          <cell r="Y342">
            <v>0</v>
          </cell>
          <cell r="AA342">
            <v>0</v>
          </cell>
          <cell r="AB342">
            <v>18097830.600000001</v>
          </cell>
          <cell r="AC342" t="str">
            <v>Registro Valido</v>
          </cell>
          <cell r="AD342">
            <v>2116</v>
          </cell>
          <cell r="AE342">
            <v>2116</v>
          </cell>
          <cell r="AF342">
            <v>2116</v>
          </cell>
          <cell r="AG342">
            <v>0</v>
          </cell>
          <cell r="AH342">
            <v>2116</v>
          </cell>
          <cell r="AI342">
            <v>2116</v>
          </cell>
          <cell r="AJ342">
            <v>2116</v>
          </cell>
          <cell r="AK342">
            <v>0</v>
          </cell>
          <cell r="AM342" t="str">
            <v>ALI_71_SEG_4</v>
          </cell>
          <cell r="AN342" t="str">
            <v>ALI_71_SEG_4_VAL_18097830.6</v>
          </cell>
          <cell r="AO342">
            <v>4</v>
          </cell>
          <cell r="AP342">
            <v>15240278.4</v>
          </cell>
          <cell r="AQ342" t="b">
            <v>0</v>
          </cell>
          <cell r="AR342" t="str">
            <v/>
          </cell>
          <cell r="AS342" t="str">
            <v/>
          </cell>
          <cell r="AT342" t="str">
            <v>ALI_71_SEG_4_</v>
          </cell>
          <cell r="AU342">
            <v>1</v>
          </cell>
          <cell r="AV342" t="str">
            <v>No Seleccionada</v>
          </cell>
        </row>
        <row r="343">
          <cell r="A343" t="b">
            <v>0</v>
          </cell>
          <cell r="B343" t="str">
            <v>5to_Evento_973_V2_AAA_17512920.xlsm</v>
          </cell>
          <cell r="C343">
            <v>71</v>
          </cell>
          <cell r="D343">
            <v>2087</v>
          </cell>
          <cell r="E343" t="str">
            <v>AAA Alimentando A Bogotá 2020 UT</v>
          </cell>
          <cell r="F343">
            <v>636</v>
          </cell>
          <cell r="G343" t="str">
            <v>BEBIDAS LÁCTEAS</v>
          </cell>
          <cell r="H343" t="str">
            <v>71 : Yogur Con Cereal (Hojuela de Maíz azucarada)/ Yogurt entero con dulce  con cereal. Yogurt 150 cm3; Cereal 30 g</v>
          </cell>
          <cell r="I343">
            <v>5</v>
          </cell>
          <cell r="J343" t="str">
            <v>Sitio 1 : CARRERA 127#22G-18 INT 4 - Sitio 2 : SIBERIA KM 7.5 CELTA, LOTE 159 - Sitio 3 : CARRERA 68B #10A-18 - Sitio 4 : CALLE 24F#101B-15 - Sitio 5 : CARRERA 65B#10A-87 - Sitio 6 : AUTO MEDE KM 1,5 P INDUS FLORIDA BOD 23 - Sitio 7 : CARRERA 71 A BIS # 63D-38 -</v>
          </cell>
          <cell r="K343">
            <v>44835</v>
          </cell>
          <cell r="L343">
            <v>5150</v>
          </cell>
          <cell r="M343">
            <v>1287</v>
          </cell>
          <cell r="N343">
            <v>1931</v>
          </cell>
          <cell r="O343">
            <v>0</v>
          </cell>
          <cell r="P343">
            <v>2116</v>
          </cell>
          <cell r="Q343">
            <v>0.05</v>
          </cell>
          <cell r="R343">
            <v>2010.2</v>
          </cell>
          <cell r="S343">
            <v>2116</v>
          </cell>
          <cell r="T343">
            <v>0.05</v>
          </cell>
          <cell r="U343">
            <v>2010.2</v>
          </cell>
          <cell r="V343">
            <v>2116</v>
          </cell>
          <cell r="W343">
            <v>0.05</v>
          </cell>
          <cell r="X343">
            <v>2010.2</v>
          </cell>
          <cell r="Y343">
            <v>0</v>
          </cell>
          <cell r="AA343">
            <v>0</v>
          </cell>
          <cell r="AB343">
            <v>16821353.600000001</v>
          </cell>
          <cell r="AC343" t="str">
            <v>Registro Valido</v>
          </cell>
          <cell r="AD343">
            <v>2116</v>
          </cell>
          <cell r="AE343">
            <v>2116</v>
          </cell>
          <cell r="AF343">
            <v>2116</v>
          </cell>
          <cell r="AG343">
            <v>0</v>
          </cell>
          <cell r="AH343">
            <v>2116</v>
          </cell>
          <cell r="AI343">
            <v>2116</v>
          </cell>
          <cell r="AJ343">
            <v>2116</v>
          </cell>
          <cell r="AK343">
            <v>0</v>
          </cell>
          <cell r="AM343" t="str">
            <v>ALI_71_SEG_5</v>
          </cell>
          <cell r="AN343" t="str">
            <v>ALI_71_SEG_5_VAL_16821353.6</v>
          </cell>
          <cell r="AO343">
            <v>4</v>
          </cell>
          <cell r="AP343">
            <v>14165350.399999999</v>
          </cell>
          <cell r="AQ343" t="b">
            <v>0</v>
          </cell>
          <cell r="AR343" t="str">
            <v/>
          </cell>
          <cell r="AS343" t="str">
            <v/>
          </cell>
          <cell r="AT343" t="str">
            <v>ALI_71_SEG_5_</v>
          </cell>
          <cell r="AU343">
            <v>1</v>
          </cell>
          <cell r="AV343" t="str">
            <v>No Seleccionada</v>
          </cell>
        </row>
        <row r="344">
          <cell r="A344" t="b">
            <v>0</v>
          </cell>
          <cell r="B344" t="str">
            <v>5to_Evento_973_V2_AAA_17512920.xlsm</v>
          </cell>
          <cell r="C344">
            <v>71</v>
          </cell>
          <cell r="D344">
            <v>2087</v>
          </cell>
          <cell r="E344" t="str">
            <v>AAA Alimentando A Bogotá 2020 UT</v>
          </cell>
          <cell r="F344">
            <v>637</v>
          </cell>
          <cell r="G344" t="str">
            <v>BEBIDAS LÁCTEAS</v>
          </cell>
          <cell r="H344" t="str">
            <v>71 : Yogur Con Cereal (Hojuela de Maíz azucarada)/ Yogurt entero con dulce  con cereal. Yogurt 150 cm3; Cereal 30 g</v>
          </cell>
          <cell r="I344">
            <v>6</v>
          </cell>
          <cell r="J344" t="str">
            <v>Sitio 1 : CARRERA 127#22G-18 INT 4 - Sitio 2 : SIBERIA KM 7.5 CELTA, LOTE 159 - Sitio 3 : CARRERA 68B #10A-18 - Sitio 4 : CALLE 24F#101B-15 - Sitio 5 : CARRERA 65B#10A-87 - Sitio 6 : AUTO MEDE KM 1,5 P INDUS FLORIDA BOD 23 - Sitio 7 : CARRERA 71 A BIS # 63D-38 -</v>
          </cell>
          <cell r="K344">
            <v>44835</v>
          </cell>
          <cell r="L344">
            <v>5574</v>
          </cell>
          <cell r="M344">
            <v>1394</v>
          </cell>
          <cell r="N344">
            <v>2090</v>
          </cell>
          <cell r="O344">
            <v>0</v>
          </cell>
          <cell r="P344">
            <v>2116</v>
          </cell>
          <cell r="Q344">
            <v>0.03</v>
          </cell>
          <cell r="R344">
            <v>2052.52</v>
          </cell>
          <cell r="S344">
            <v>2116</v>
          </cell>
          <cell r="T344">
            <v>0.03</v>
          </cell>
          <cell r="U344">
            <v>2052.52</v>
          </cell>
          <cell r="V344">
            <v>2116</v>
          </cell>
          <cell r="W344">
            <v>0.03</v>
          </cell>
          <cell r="X344">
            <v>2052.52</v>
          </cell>
          <cell r="Y344">
            <v>0</v>
          </cell>
          <cell r="AA344">
            <v>0</v>
          </cell>
          <cell r="AB344">
            <v>18591726.16</v>
          </cell>
          <cell r="AC344" t="str">
            <v>Registro Valido</v>
          </cell>
          <cell r="AD344">
            <v>2116</v>
          </cell>
          <cell r="AE344">
            <v>2116</v>
          </cell>
          <cell r="AF344">
            <v>2116</v>
          </cell>
          <cell r="AG344">
            <v>0</v>
          </cell>
          <cell r="AH344">
            <v>2116</v>
          </cell>
          <cell r="AI344">
            <v>2116</v>
          </cell>
          <cell r="AJ344">
            <v>2116</v>
          </cell>
          <cell r="AK344">
            <v>0</v>
          </cell>
          <cell r="AM344" t="str">
            <v>ALI_71_SEG_6</v>
          </cell>
          <cell r="AN344" t="str">
            <v>ALI_71_SEG_6_VAL_18591726.16</v>
          </cell>
          <cell r="AO344">
            <v>4</v>
          </cell>
          <cell r="AP344">
            <v>15333382.399999999</v>
          </cell>
          <cell r="AQ344" t="b">
            <v>0</v>
          </cell>
          <cell r="AR344" t="str">
            <v/>
          </cell>
          <cell r="AS344" t="str">
            <v/>
          </cell>
          <cell r="AT344" t="str">
            <v>ALI_71_SEG_6_</v>
          </cell>
          <cell r="AU344">
            <v>1</v>
          </cell>
          <cell r="AV344" t="str">
            <v>No Seleccionada</v>
          </cell>
        </row>
        <row r="345">
          <cell r="A345" t="b">
            <v>0</v>
          </cell>
          <cell r="B345" t="str">
            <v>5to_Evento_973_V2_AAA_17512920.xlsm</v>
          </cell>
          <cell r="C345">
            <v>71</v>
          </cell>
          <cell r="D345">
            <v>2087</v>
          </cell>
          <cell r="E345" t="str">
            <v>AAA Alimentando A Bogotá 2020 UT</v>
          </cell>
          <cell r="F345">
            <v>638</v>
          </cell>
          <cell r="G345" t="str">
            <v>BEBIDAS LÁCTEAS</v>
          </cell>
          <cell r="H345" t="str">
            <v>71 : Yogur Con Cereal (Hojuela de Maíz azucarada)/ Yogurt entero con dulce  con cereal. Yogurt 150 cm3; Cereal 30 g</v>
          </cell>
          <cell r="I345">
            <v>7</v>
          </cell>
          <cell r="J345" t="str">
            <v>Sitio 1 : CARRERA 127#22G-18 INT 4 - Sitio 2 : SIBERIA KM 7.5 CELTA, LOTE 159 - Sitio 3 : CARRERA 68B #10A-18 - Sitio 4 : CALLE 24F#101B-15 - Sitio 5 : CARRERA 65B#10A-87 - Sitio 6 : AUTO MEDE KM 1,5 P INDUS FLORIDA BOD 23 - Sitio 7 : CARRERA 71 A BIS # 63D-38 -</v>
          </cell>
          <cell r="K345">
            <v>44835</v>
          </cell>
          <cell r="L345">
            <v>5692</v>
          </cell>
          <cell r="M345">
            <v>1423</v>
          </cell>
          <cell r="N345">
            <v>2135</v>
          </cell>
          <cell r="O345">
            <v>0</v>
          </cell>
          <cell r="P345">
            <v>2116</v>
          </cell>
          <cell r="Q345">
            <v>0.03</v>
          </cell>
          <cell r="R345">
            <v>2052.52</v>
          </cell>
          <cell r="S345">
            <v>2116</v>
          </cell>
          <cell r="T345">
            <v>0.03</v>
          </cell>
          <cell r="U345">
            <v>2052.52</v>
          </cell>
          <cell r="V345">
            <v>2116</v>
          </cell>
          <cell r="W345">
            <v>0.03</v>
          </cell>
          <cell r="X345">
            <v>2052.52</v>
          </cell>
          <cell r="Y345">
            <v>0</v>
          </cell>
          <cell r="AA345">
            <v>0</v>
          </cell>
          <cell r="AB345">
            <v>18985810</v>
          </cell>
          <cell r="AC345" t="str">
            <v>Registro Valido</v>
          </cell>
          <cell r="AD345">
            <v>2116</v>
          </cell>
          <cell r="AE345">
            <v>2116</v>
          </cell>
          <cell r="AF345">
            <v>2116</v>
          </cell>
          <cell r="AG345">
            <v>0</v>
          </cell>
          <cell r="AH345">
            <v>2116</v>
          </cell>
          <cell r="AI345">
            <v>2116</v>
          </cell>
          <cell r="AJ345">
            <v>2116</v>
          </cell>
          <cell r="AK345">
            <v>0</v>
          </cell>
          <cell r="AM345" t="str">
            <v>ALI_71_SEG_7</v>
          </cell>
          <cell r="AN345" t="str">
            <v>ALI_71_SEG_7_VAL_18985810</v>
          </cell>
          <cell r="AO345">
            <v>4</v>
          </cell>
          <cell r="AP345">
            <v>15658400</v>
          </cell>
          <cell r="AQ345" t="b">
            <v>0</v>
          </cell>
          <cell r="AR345" t="str">
            <v/>
          </cell>
          <cell r="AS345" t="str">
            <v/>
          </cell>
          <cell r="AT345" t="str">
            <v>ALI_71_SEG_7_</v>
          </cell>
          <cell r="AU345">
            <v>1</v>
          </cell>
          <cell r="AV345" t="str">
            <v>No Seleccionada</v>
          </cell>
        </row>
        <row r="346">
          <cell r="A346" t="b">
            <v>0</v>
          </cell>
          <cell r="B346" t="str">
            <v>5to_Evento_973_V2_AAA_17512920.xlsm</v>
          </cell>
          <cell r="C346">
            <v>71</v>
          </cell>
          <cell r="D346">
            <v>2087</v>
          </cell>
          <cell r="E346" t="str">
            <v>AAA Alimentando A Bogotá 2020 UT</v>
          </cell>
          <cell r="F346">
            <v>639</v>
          </cell>
          <cell r="G346" t="str">
            <v>BEBIDAS LÁCTEAS</v>
          </cell>
          <cell r="H346" t="str">
            <v>71 : Yogur Con Cereal (Hojuela de Maíz azucarada)/ Yogurt entero con dulce  con cereal. Yogurt 150 cm3; Cereal 30 g</v>
          </cell>
          <cell r="I346">
            <v>8</v>
          </cell>
          <cell r="J346" t="str">
            <v>Sitio 1 : CARRERA 127#22G-18 INT 4 - Sitio 2 : SIBERIA KM 7.5 CELTA, LOTE 159 - Sitio 3 : CARRERA 68B #10A-18 - Sitio 4 : CALLE 24F#101B-15 - Sitio 5 : CARRERA 65B#10A-87 - Sitio 6 : AUTO MEDE KM 1,5 P INDUS FLORIDA BOD 23 - Sitio 7 : CARRERA 71 A BIS # 63D-38 -</v>
          </cell>
          <cell r="K346">
            <v>44835</v>
          </cell>
          <cell r="L346">
            <v>5494</v>
          </cell>
          <cell r="M346">
            <v>1373</v>
          </cell>
          <cell r="N346">
            <v>2060</v>
          </cell>
          <cell r="O346">
            <v>0</v>
          </cell>
          <cell r="P346">
            <v>2116</v>
          </cell>
          <cell r="Q346">
            <v>0.03</v>
          </cell>
          <cell r="R346">
            <v>2052.52</v>
          </cell>
          <cell r="S346">
            <v>2116</v>
          </cell>
          <cell r="T346">
            <v>0.03</v>
          </cell>
          <cell r="U346">
            <v>2052.52</v>
          </cell>
          <cell r="V346">
            <v>2116</v>
          </cell>
          <cell r="W346">
            <v>0.03</v>
          </cell>
          <cell r="X346">
            <v>2052.52</v>
          </cell>
          <cell r="Y346">
            <v>0</v>
          </cell>
          <cell r="AA346">
            <v>0</v>
          </cell>
          <cell r="AB346">
            <v>18322846.039999999</v>
          </cell>
          <cell r="AC346" t="str">
            <v>Registro Valido</v>
          </cell>
          <cell r="AD346">
            <v>2116</v>
          </cell>
          <cell r="AE346">
            <v>2116</v>
          </cell>
          <cell r="AF346">
            <v>2116</v>
          </cell>
          <cell r="AG346">
            <v>0</v>
          </cell>
          <cell r="AH346">
            <v>2116</v>
          </cell>
          <cell r="AI346">
            <v>2116</v>
          </cell>
          <cell r="AJ346">
            <v>2116</v>
          </cell>
          <cell r="AK346">
            <v>0</v>
          </cell>
          <cell r="AM346" t="str">
            <v>ALI_71_SEG_8</v>
          </cell>
          <cell r="AN346" t="str">
            <v>ALI_71_SEG_8_VAL_18322846.04</v>
          </cell>
          <cell r="AO346">
            <v>4</v>
          </cell>
          <cell r="AP346">
            <v>15111625.6</v>
          </cell>
          <cell r="AQ346" t="b">
            <v>0</v>
          </cell>
          <cell r="AR346" t="str">
            <v/>
          </cell>
          <cell r="AS346" t="str">
            <v/>
          </cell>
          <cell r="AT346" t="str">
            <v>ALI_71_SEG_8_</v>
          </cell>
          <cell r="AU346">
            <v>1</v>
          </cell>
          <cell r="AV346" t="str">
            <v>No Seleccionada</v>
          </cell>
        </row>
        <row r="347">
          <cell r="A347" t="b">
            <v>0</v>
          </cell>
          <cell r="B347" t="str">
            <v>5to_Evento_973_V2_AAA_17512920.xlsm</v>
          </cell>
          <cell r="C347">
            <v>71</v>
          </cell>
          <cell r="D347">
            <v>2087</v>
          </cell>
          <cell r="E347" t="str">
            <v>AAA Alimentando A Bogotá 2020 UT</v>
          </cell>
          <cell r="F347">
            <v>640</v>
          </cell>
          <cell r="G347" t="str">
            <v>BEBIDAS LÁCTEAS</v>
          </cell>
          <cell r="H347" t="str">
            <v>71 : Yogur Con Cereal (Hojuela de Maíz azucarada)/ Yogurt entero con dulce  con cereal. Yogurt 150 cm3; Cereal 30 g</v>
          </cell>
          <cell r="I347">
            <v>9</v>
          </cell>
          <cell r="J347" t="str">
            <v>Sitio 1 : CARRERA 127#22G-18 INT 4 - Sitio 2 : SIBERIA KM 7.5 CELTA, LOTE 159 - Sitio 3 : CARRERA 68B #10A-18 - Sitio 4 : CALLE 24F#101B-15 - Sitio 5 : CARRERA 65B#10A-87 - Sitio 6 : AUTO MEDE KM 1,5 P INDUS FLORIDA BOD 23 - Sitio 7 : CARRERA 71 A BIS # 63D-38 -</v>
          </cell>
          <cell r="K347">
            <v>44835</v>
          </cell>
          <cell r="L347">
            <v>5552</v>
          </cell>
          <cell r="M347">
            <v>1388</v>
          </cell>
          <cell r="N347">
            <v>2082</v>
          </cell>
          <cell r="O347">
            <v>0</v>
          </cell>
          <cell r="P347">
            <v>2116</v>
          </cell>
          <cell r="Q347">
            <v>0.03</v>
          </cell>
          <cell r="R347">
            <v>2052.52</v>
          </cell>
          <cell r="S347">
            <v>2116</v>
          </cell>
          <cell r="T347">
            <v>0.03</v>
          </cell>
          <cell r="U347">
            <v>2052.52</v>
          </cell>
          <cell r="V347">
            <v>2116</v>
          </cell>
          <cell r="W347">
            <v>0.03</v>
          </cell>
          <cell r="X347">
            <v>2052.52</v>
          </cell>
          <cell r="Y347">
            <v>0</v>
          </cell>
          <cell r="AA347">
            <v>0</v>
          </cell>
          <cell r="AB347">
            <v>18517835.439999998</v>
          </cell>
          <cell r="AC347" t="str">
            <v>Registro Valido</v>
          </cell>
          <cell r="AD347">
            <v>2116</v>
          </cell>
          <cell r="AE347">
            <v>2116</v>
          </cell>
          <cell r="AF347">
            <v>2116</v>
          </cell>
          <cell r="AG347">
            <v>0</v>
          </cell>
          <cell r="AH347">
            <v>2116</v>
          </cell>
          <cell r="AI347">
            <v>2116</v>
          </cell>
          <cell r="AJ347">
            <v>2116</v>
          </cell>
          <cell r="AK347">
            <v>0</v>
          </cell>
          <cell r="AM347" t="str">
            <v>ALI_71_SEG_9</v>
          </cell>
          <cell r="AN347" t="str">
            <v>ALI_71_SEG_9_VAL_18517835.44</v>
          </cell>
          <cell r="AO347">
            <v>4</v>
          </cell>
          <cell r="AP347">
            <v>15272441.6</v>
          </cell>
          <cell r="AQ347" t="b">
            <v>0</v>
          </cell>
          <cell r="AR347" t="str">
            <v/>
          </cell>
          <cell r="AS347" t="str">
            <v/>
          </cell>
          <cell r="AT347" t="str">
            <v>ALI_71_SEG_9_</v>
          </cell>
          <cell r="AU347">
            <v>1</v>
          </cell>
          <cell r="AV347" t="str">
            <v>No Seleccionada</v>
          </cell>
        </row>
        <row r="348">
          <cell r="A348" t="b">
            <v>0</v>
          </cell>
          <cell r="B348" t="str">
            <v>5to_Evento_973_V2_AAA_17512920.xlsm</v>
          </cell>
          <cell r="C348">
            <v>71</v>
          </cell>
          <cell r="D348">
            <v>2087</v>
          </cell>
          <cell r="E348" t="str">
            <v>AAA Alimentando A Bogotá 2020 UT</v>
          </cell>
          <cell r="F348">
            <v>641</v>
          </cell>
          <cell r="G348" t="str">
            <v>BEBIDAS LÁCTEAS</v>
          </cell>
          <cell r="H348" t="str">
            <v>71 : Yogur Con Cereal (Hojuela de Maíz azucarada)/ Yogurt entero con dulce  con cereal. Yogurt 150 cm3; Cereal 30 g</v>
          </cell>
          <cell r="I348">
            <v>10</v>
          </cell>
          <cell r="J348" t="str">
            <v>Sitio 1 : CARRERA 127#22G-18 INT 4 - Sitio 2 : SIBERIA KM 7.5 CELTA, LOTE 159 - Sitio 3 : CARRERA 68B #10A-18 - Sitio 4 : CALLE 24F#101B-15 - Sitio 5 : CARRERA 65B#10A-87 - Sitio 6 : AUTO MEDE KM 1,5 P INDUS FLORIDA BOD 23 - Sitio 7 : CARRERA 71 A BIS # 63D-38 -</v>
          </cell>
          <cell r="K348">
            <v>44835</v>
          </cell>
          <cell r="L348">
            <v>5560</v>
          </cell>
          <cell r="M348">
            <v>1390</v>
          </cell>
          <cell r="N348">
            <v>2085</v>
          </cell>
          <cell r="O348">
            <v>0</v>
          </cell>
          <cell r="P348">
            <v>2116</v>
          </cell>
          <cell r="Q348">
            <v>0.03</v>
          </cell>
          <cell r="R348">
            <v>2052.52</v>
          </cell>
          <cell r="S348">
            <v>2116</v>
          </cell>
          <cell r="T348">
            <v>0.03</v>
          </cell>
          <cell r="U348">
            <v>2052.52</v>
          </cell>
          <cell r="V348">
            <v>2116</v>
          </cell>
          <cell r="W348">
            <v>0.03</v>
          </cell>
          <cell r="X348">
            <v>2052.52</v>
          </cell>
          <cell r="Y348">
            <v>0</v>
          </cell>
          <cell r="AA348">
            <v>0</v>
          </cell>
          <cell r="AB348">
            <v>18544518.199999999</v>
          </cell>
          <cell r="AC348" t="str">
            <v>Registro Valido</v>
          </cell>
          <cell r="AD348">
            <v>2116</v>
          </cell>
          <cell r="AE348">
            <v>2116</v>
          </cell>
          <cell r="AF348">
            <v>2116</v>
          </cell>
          <cell r="AG348">
            <v>0</v>
          </cell>
          <cell r="AH348">
            <v>2116</v>
          </cell>
          <cell r="AI348">
            <v>2116</v>
          </cell>
          <cell r="AJ348">
            <v>2116</v>
          </cell>
          <cell r="AK348">
            <v>0</v>
          </cell>
          <cell r="AM348" t="str">
            <v>ALI_71_SEG_10</v>
          </cell>
          <cell r="AN348" t="str">
            <v>ALI_71_SEG_10_VAL_18544518.2</v>
          </cell>
          <cell r="AO348">
            <v>4</v>
          </cell>
          <cell r="AP348">
            <v>15294448</v>
          </cell>
          <cell r="AQ348" t="b">
            <v>0</v>
          </cell>
          <cell r="AR348" t="str">
            <v/>
          </cell>
          <cell r="AS348" t="str">
            <v/>
          </cell>
          <cell r="AT348" t="str">
            <v>ALI_71_SEG_10_</v>
          </cell>
          <cell r="AU348">
            <v>1</v>
          </cell>
          <cell r="AV348" t="str">
            <v>No Seleccionada</v>
          </cell>
        </row>
        <row r="349">
          <cell r="A349" t="b">
            <v>0</v>
          </cell>
          <cell r="B349" t="str">
            <v>5to_Evento_973_V2_AAA_17512920.xlsm</v>
          </cell>
          <cell r="C349">
            <v>71</v>
          </cell>
          <cell r="D349">
            <v>2087</v>
          </cell>
          <cell r="E349" t="str">
            <v>AAA Alimentando A Bogotá 2020 UT</v>
          </cell>
          <cell r="F349">
            <v>642</v>
          </cell>
          <cell r="G349" t="str">
            <v>BEBIDAS LÁCTEAS</v>
          </cell>
          <cell r="H349" t="str">
            <v>71 : Yogur Con Cereal (Hojuela de Maíz azucarada)/ Yogurt entero con dulce  con cereal. Yogurt 150 cm3; Cereal 30 g</v>
          </cell>
          <cell r="I349">
            <v>11</v>
          </cell>
          <cell r="J349" t="str">
            <v>Sitio 1 : CARRERA 127#22G-18 INT 4 - Sitio 2 : SIBERIA KM 7.5 CELTA, LOTE 159 - Sitio 3 : CARRERA 68B #10A-18 - Sitio 4 : CALLE 24F#101B-15 - Sitio 5 : CARRERA 65B#10A-87 - Sitio 6 : AUTO MEDE KM 1,5 P INDUS FLORIDA BOD 23 - Sitio 7 : CARRERA 71 A BIS # 63D-38 -</v>
          </cell>
          <cell r="K349">
            <v>44835</v>
          </cell>
          <cell r="L349">
            <v>5476</v>
          </cell>
          <cell r="M349">
            <v>1369</v>
          </cell>
          <cell r="N349">
            <v>2054</v>
          </cell>
          <cell r="O349">
            <v>0</v>
          </cell>
          <cell r="P349">
            <v>2116</v>
          </cell>
          <cell r="Q349">
            <v>0</v>
          </cell>
          <cell r="R349">
            <v>2116</v>
          </cell>
          <cell r="S349">
            <v>2116</v>
          </cell>
          <cell r="T349">
            <v>0</v>
          </cell>
          <cell r="U349">
            <v>2116</v>
          </cell>
          <cell r="V349">
            <v>2116</v>
          </cell>
          <cell r="W349">
            <v>0</v>
          </cell>
          <cell r="X349">
            <v>2116</v>
          </cell>
          <cell r="Y349">
            <v>0</v>
          </cell>
          <cell r="AA349">
            <v>0</v>
          </cell>
          <cell r="AB349">
            <v>18830284</v>
          </cell>
          <cell r="AC349" t="str">
            <v>Registro Valido</v>
          </cell>
          <cell r="AD349">
            <v>2116</v>
          </cell>
          <cell r="AE349">
            <v>2116</v>
          </cell>
          <cell r="AF349">
            <v>2116</v>
          </cell>
          <cell r="AG349">
            <v>0</v>
          </cell>
          <cell r="AH349">
            <v>2116</v>
          </cell>
          <cell r="AI349">
            <v>2116</v>
          </cell>
          <cell r="AJ349">
            <v>2116</v>
          </cell>
          <cell r="AK349">
            <v>0</v>
          </cell>
          <cell r="AM349" t="str">
            <v>ALI_71_SEG_11</v>
          </cell>
          <cell r="AN349" t="str">
            <v>ALI_71_SEG_11_VAL_18830284</v>
          </cell>
          <cell r="AO349">
            <v>4</v>
          </cell>
          <cell r="AP349">
            <v>15064227.199999997</v>
          </cell>
          <cell r="AQ349" t="b">
            <v>0</v>
          </cell>
          <cell r="AR349" t="str">
            <v/>
          </cell>
          <cell r="AS349" t="str">
            <v/>
          </cell>
          <cell r="AT349" t="str">
            <v>ALI_71_SEG_11_</v>
          </cell>
          <cell r="AU349">
            <v>1</v>
          </cell>
          <cell r="AV349" t="str">
            <v>No Seleccionada</v>
          </cell>
        </row>
        <row r="350">
          <cell r="A350" t="b">
            <v>0</v>
          </cell>
          <cell r="B350" t="str">
            <v>5to_Evento_973_V2_AAA_17512920.xlsm</v>
          </cell>
          <cell r="C350">
            <v>71</v>
          </cell>
          <cell r="D350">
            <v>2087</v>
          </cell>
          <cell r="E350" t="str">
            <v>AAA Alimentando A Bogotá 2020 UT</v>
          </cell>
          <cell r="F350">
            <v>643</v>
          </cell>
          <cell r="G350" t="str">
            <v>BEBIDAS LÁCTEAS</v>
          </cell>
          <cell r="H350" t="str">
            <v>71 : Yogur Con Cereal (Hojuela de Maíz azucarada)/ Yogurt entero con dulce  con cereal. Yogurt 150 cm3; Cereal 30 g</v>
          </cell>
          <cell r="I350">
            <v>12</v>
          </cell>
          <cell r="J350" t="str">
            <v>Sitio 1 : CARRERA 127#22G-18 INT 4 - Sitio 2 : SIBERIA KM 7.5 CELTA, LOTE 159 - Sitio 3 : CARRERA 68B #10A-18 - Sitio 4 : CALLE 24F#101B-15 - Sitio 5 : CARRERA 65B#10A-87 - Sitio 6 : AUTO MEDE KM 1,5 P INDUS FLORIDA BOD 23 - Sitio 7 : CARRERA 71 A BIS # 63D-38 -</v>
          </cell>
          <cell r="K350">
            <v>44835</v>
          </cell>
          <cell r="L350">
            <v>4970</v>
          </cell>
          <cell r="M350">
            <v>1242</v>
          </cell>
          <cell r="N350">
            <v>1864</v>
          </cell>
          <cell r="O350">
            <v>0</v>
          </cell>
          <cell r="P350">
            <v>2116</v>
          </cell>
          <cell r="Q350">
            <v>0</v>
          </cell>
          <cell r="R350">
            <v>2116</v>
          </cell>
          <cell r="S350">
            <v>2116</v>
          </cell>
          <cell r="T350">
            <v>0</v>
          </cell>
          <cell r="U350">
            <v>2116</v>
          </cell>
          <cell r="V350">
            <v>2116</v>
          </cell>
          <cell r="W350">
            <v>0</v>
          </cell>
          <cell r="X350">
            <v>2116</v>
          </cell>
          <cell r="Y350">
            <v>0</v>
          </cell>
          <cell r="AA350">
            <v>0</v>
          </cell>
          <cell r="AB350">
            <v>17088816</v>
          </cell>
          <cell r="AC350" t="str">
            <v>Registro Valido</v>
          </cell>
          <cell r="AD350">
            <v>2116</v>
          </cell>
          <cell r="AE350">
            <v>2116</v>
          </cell>
          <cell r="AF350">
            <v>2116</v>
          </cell>
          <cell r="AG350">
            <v>0</v>
          </cell>
          <cell r="AH350">
            <v>2116</v>
          </cell>
          <cell r="AI350">
            <v>2116</v>
          </cell>
          <cell r="AJ350">
            <v>2116</v>
          </cell>
          <cell r="AK350">
            <v>0</v>
          </cell>
          <cell r="AM350" t="str">
            <v>ALI_71_SEG_12</v>
          </cell>
          <cell r="AN350" t="str">
            <v>ALI_71_SEG_12_VAL_17088816</v>
          </cell>
          <cell r="AO350">
            <v>4</v>
          </cell>
          <cell r="AP350">
            <v>13671052.799999999</v>
          </cell>
          <cell r="AQ350" t="b">
            <v>0</v>
          </cell>
          <cell r="AR350" t="str">
            <v/>
          </cell>
          <cell r="AS350" t="str">
            <v/>
          </cell>
          <cell r="AT350" t="str">
            <v>ALI_71_SEG_12_</v>
          </cell>
          <cell r="AU350">
            <v>1</v>
          </cell>
          <cell r="AV350" t="str">
            <v>No Seleccionada</v>
          </cell>
        </row>
        <row r="351">
          <cell r="A351" t="b">
            <v>0</v>
          </cell>
          <cell r="B351" t="str">
            <v>5to_Evento_973_V2_AAA_17512920.xlsm</v>
          </cell>
          <cell r="C351">
            <v>71</v>
          </cell>
          <cell r="D351">
            <v>2087</v>
          </cell>
          <cell r="E351" t="str">
            <v>AAA Alimentando A Bogotá 2020 UT</v>
          </cell>
          <cell r="F351">
            <v>644</v>
          </cell>
          <cell r="G351" t="str">
            <v>BEBIDAS LÁCTEAS</v>
          </cell>
          <cell r="H351" t="str">
            <v>71 : Yogur Con Cereal (Hojuela de Maíz azucarada)/ Yogurt entero con dulce  con cereal. Yogurt 150 cm3; Cereal 30 g</v>
          </cell>
          <cell r="I351">
            <v>13</v>
          </cell>
          <cell r="J351" t="str">
            <v>Sitio 1 : CARRERA 127#22G-18 INT 4 - Sitio 2 : SIBERIA KM 7.5 CELTA, LOTE 159 - Sitio 3 : CARRERA 68B #10A-18 - Sitio 4 : CALLE 24F#101B-15 - Sitio 5 : CARRERA 65B#10A-87 - Sitio 6 : AUTO MEDE KM 1,5 P INDUS FLORIDA BOD 23 - Sitio 7 : CARRERA 71 A BIS # 63D-38 -</v>
          </cell>
          <cell r="K351">
            <v>44835</v>
          </cell>
          <cell r="L351">
            <v>5277</v>
          </cell>
          <cell r="M351">
            <v>1319</v>
          </cell>
          <cell r="N351">
            <v>1979</v>
          </cell>
          <cell r="O351">
            <v>0</v>
          </cell>
          <cell r="P351">
            <v>2116</v>
          </cell>
          <cell r="Q351">
            <v>0</v>
          </cell>
          <cell r="R351">
            <v>2116</v>
          </cell>
          <cell r="S351">
            <v>2116</v>
          </cell>
          <cell r="T351">
            <v>0</v>
          </cell>
          <cell r="U351">
            <v>2116</v>
          </cell>
          <cell r="V351">
            <v>2116</v>
          </cell>
          <cell r="W351">
            <v>0</v>
          </cell>
          <cell r="X351">
            <v>2116</v>
          </cell>
          <cell r="Y351">
            <v>0</v>
          </cell>
          <cell r="AA351">
            <v>0</v>
          </cell>
          <cell r="AB351">
            <v>18144700</v>
          </cell>
          <cell r="AC351" t="str">
            <v>Registro Valido</v>
          </cell>
          <cell r="AD351">
            <v>2116</v>
          </cell>
          <cell r="AE351">
            <v>2116</v>
          </cell>
          <cell r="AF351">
            <v>2116</v>
          </cell>
          <cell r="AG351">
            <v>0</v>
          </cell>
          <cell r="AH351">
            <v>2116</v>
          </cell>
          <cell r="AI351">
            <v>2116</v>
          </cell>
          <cell r="AJ351">
            <v>2116</v>
          </cell>
          <cell r="AK351">
            <v>0</v>
          </cell>
          <cell r="AM351" t="str">
            <v>ALI_71_SEG_13</v>
          </cell>
          <cell r="AN351" t="str">
            <v>ALI_71_SEG_13_VAL_18144700</v>
          </cell>
          <cell r="AO351">
            <v>4</v>
          </cell>
          <cell r="AP351">
            <v>14515759.999999998</v>
          </cell>
          <cell r="AQ351" t="b">
            <v>0</v>
          </cell>
          <cell r="AR351" t="str">
            <v/>
          </cell>
          <cell r="AS351" t="str">
            <v/>
          </cell>
          <cell r="AT351" t="str">
            <v>ALI_71_SEG_13_</v>
          </cell>
          <cell r="AU351">
            <v>1</v>
          </cell>
          <cell r="AV351" t="str">
            <v>No Seleccionada</v>
          </cell>
        </row>
        <row r="352">
          <cell r="A352" t="b">
            <v>0</v>
          </cell>
          <cell r="B352" t="str">
            <v>5to_Evento_973_V2_AAA_17512920.xlsm</v>
          </cell>
          <cell r="C352">
            <v>71</v>
          </cell>
          <cell r="D352">
            <v>2087</v>
          </cell>
          <cell r="E352" t="str">
            <v>AAA Alimentando A Bogotá 2020 UT</v>
          </cell>
          <cell r="F352">
            <v>645</v>
          </cell>
          <cell r="G352" t="str">
            <v>BEBIDAS LÁCTEAS</v>
          </cell>
          <cell r="H352" t="str">
            <v>71 : Yogur Con Cereal (Hojuela de Maíz azucarada)/ Yogurt entero con dulce  con cereal. Yogurt 150 cm3; Cereal 30 g</v>
          </cell>
          <cell r="I352">
            <v>14</v>
          </cell>
          <cell r="J352" t="str">
            <v>Sitio 1 : CARRERA 127#22G-18 INT 4 - Sitio 2 : SIBERIA KM 7.5 CELTA, LOTE 159 - Sitio 3 : CARRERA 68B #10A-18 - Sitio 4 : CALLE 24F#101B-15 - Sitio 5 : CARRERA 65B#10A-87 - Sitio 6 : AUTO MEDE KM 1,5 P INDUS FLORIDA BOD 23 - Sitio 7 : CARRERA 71 A BIS # 63D-38 -</v>
          </cell>
          <cell r="K352">
            <v>44835</v>
          </cell>
          <cell r="L352">
            <v>5229</v>
          </cell>
          <cell r="M352">
            <v>1307</v>
          </cell>
          <cell r="N352">
            <v>1961</v>
          </cell>
          <cell r="O352">
            <v>0</v>
          </cell>
          <cell r="P352">
            <v>2116</v>
          </cell>
          <cell r="Q352">
            <v>0</v>
          </cell>
          <cell r="R352">
            <v>2116</v>
          </cell>
          <cell r="S352">
            <v>2116</v>
          </cell>
          <cell r="T352">
            <v>0</v>
          </cell>
          <cell r="U352">
            <v>2116</v>
          </cell>
          <cell r="V352">
            <v>2116</v>
          </cell>
          <cell r="W352">
            <v>0</v>
          </cell>
          <cell r="X352">
            <v>2116</v>
          </cell>
          <cell r="Y352">
            <v>0</v>
          </cell>
          <cell r="AA352">
            <v>0</v>
          </cell>
          <cell r="AB352">
            <v>17979652</v>
          </cell>
          <cell r="AC352" t="str">
            <v>Registro Valido</v>
          </cell>
          <cell r="AD352">
            <v>2116</v>
          </cell>
          <cell r="AE352">
            <v>2116</v>
          </cell>
          <cell r="AF352">
            <v>2116</v>
          </cell>
          <cell r="AG352">
            <v>0</v>
          </cell>
          <cell r="AH352">
            <v>2116</v>
          </cell>
          <cell r="AI352">
            <v>2116</v>
          </cell>
          <cell r="AJ352">
            <v>2116</v>
          </cell>
          <cell r="AK352">
            <v>0</v>
          </cell>
          <cell r="AM352" t="str">
            <v>ALI_71_SEG_14</v>
          </cell>
          <cell r="AN352" t="str">
            <v>ALI_71_SEG_14_VAL_17979652</v>
          </cell>
          <cell r="AO352">
            <v>4</v>
          </cell>
          <cell r="AP352">
            <v>14383721.599999998</v>
          </cell>
          <cell r="AQ352" t="b">
            <v>0</v>
          </cell>
          <cell r="AR352" t="str">
            <v/>
          </cell>
          <cell r="AS352" t="str">
            <v/>
          </cell>
          <cell r="AT352" t="str">
            <v>ALI_71_SEG_14_</v>
          </cell>
          <cell r="AU352">
            <v>1</v>
          </cell>
          <cell r="AV352" t="str">
            <v>No Seleccionada</v>
          </cell>
        </row>
        <row r="353">
          <cell r="A353" t="b">
            <v>0</v>
          </cell>
          <cell r="B353" t="str">
            <v>5to_Evento_973_V2_AAA_17512920.xlsm</v>
          </cell>
          <cell r="C353">
            <v>71</v>
          </cell>
          <cell r="D353">
            <v>2087</v>
          </cell>
          <cell r="E353" t="str">
            <v>AAA Alimentando A Bogotá 2020 UT</v>
          </cell>
          <cell r="F353">
            <v>646</v>
          </cell>
          <cell r="G353" t="str">
            <v>BEBIDAS LÁCTEAS</v>
          </cell>
          <cell r="H353" t="str">
            <v>71 : Yogur Con Cereal (Hojuela de Maíz azucarada)/ Yogurt entero con dulce  con cereal. Yogurt 150 cm3; Cereal 30 g</v>
          </cell>
          <cell r="I353">
            <v>15</v>
          </cell>
          <cell r="J353" t="str">
            <v>Sitio 1 : CARRERA 127#22G-18 INT 4 - Sitio 2 : SIBERIA KM 7.5 CELTA, LOTE 159 - Sitio 3 : CARRERA 68B #10A-18 - Sitio 4 : CALLE 24F#101B-15 - Sitio 5 : CARRERA 65B#10A-87 - Sitio 6 : AUTO MEDE KM 1,5 P INDUS FLORIDA BOD 23 - Sitio 7 : CARRERA 71 A BIS # 63D-38 -</v>
          </cell>
          <cell r="K353">
            <v>44835</v>
          </cell>
          <cell r="L353">
            <v>4942</v>
          </cell>
          <cell r="M353">
            <v>1236</v>
          </cell>
          <cell r="N353">
            <v>1852</v>
          </cell>
          <cell r="O353">
            <v>0</v>
          </cell>
          <cell r="P353">
            <v>2116</v>
          </cell>
          <cell r="Q353">
            <v>0</v>
          </cell>
          <cell r="R353">
            <v>2116</v>
          </cell>
          <cell r="S353">
            <v>2116</v>
          </cell>
          <cell r="T353">
            <v>0</v>
          </cell>
          <cell r="U353">
            <v>2116</v>
          </cell>
          <cell r="V353">
            <v>2116</v>
          </cell>
          <cell r="W353">
            <v>0</v>
          </cell>
          <cell r="X353">
            <v>2116</v>
          </cell>
          <cell r="Y353">
            <v>0</v>
          </cell>
          <cell r="AA353">
            <v>0</v>
          </cell>
          <cell r="AB353">
            <v>16991480</v>
          </cell>
          <cell r="AC353" t="str">
            <v>Registro Valido</v>
          </cell>
          <cell r="AD353">
            <v>2116</v>
          </cell>
          <cell r="AE353">
            <v>2116</v>
          </cell>
          <cell r="AF353">
            <v>2116</v>
          </cell>
          <cell r="AG353">
            <v>0</v>
          </cell>
          <cell r="AH353">
            <v>2116</v>
          </cell>
          <cell r="AI353">
            <v>2116</v>
          </cell>
          <cell r="AJ353">
            <v>2116</v>
          </cell>
          <cell r="AK353">
            <v>0</v>
          </cell>
          <cell r="AM353" t="str">
            <v>ALI_71_SEG_15</v>
          </cell>
          <cell r="AN353" t="str">
            <v>ALI_71_SEG_15_VAL_16991480</v>
          </cell>
          <cell r="AO353">
            <v>4</v>
          </cell>
          <cell r="AP353">
            <v>13593184</v>
          </cell>
          <cell r="AQ353" t="b">
            <v>0</v>
          </cell>
          <cell r="AR353" t="str">
            <v/>
          </cell>
          <cell r="AS353" t="str">
            <v/>
          </cell>
          <cell r="AT353" t="str">
            <v>ALI_71_SEG_15_</v>
          </cell>
          <cell r="AU353">
            <v>1</v>
          </cell>
          <cell r="AV353" t="str">
            <v>No Seleccionada</v>
          </cell>
        </row>
        <row r="354">
          <cell r="A354" t="str">
            <v>ALI_53_SEG_1</v>
          </cell>
          <cell r="B354" t="str">
            <v>5to_Evento_973_V2_Antioquena_Helados_17466296.xlsm</v>
          </cell>
          <cell r="C354">
            <v>53</v>
          </cell>
          <cell r="D354">
            <v>2086</v>
          </cell>
          <cell r="E354" t="str">
            <v>Antioquena de Helados 2020</v>
          </cell>
          <cell r="F354">
            <v>515</v>
          </cell>
          <cell r="G354" t="str">
            <v>HELADO Y PALETA</v>
          </cell>
          <cell r="H354" t="str">
            <v>53 : Paleta de agua con fruta de diferentes sabores (fresa, piña, lulo, limón, mora).</v>
          </cell>
          <cell r="I354">
            <v>1</v>
          </cell>
          <cell r="J354" t="str">
            <v>Sitio 1 : CARRERA 127#22G-18 INT 4 - Sitio 2 : SIBERIA KM 7.5 CELTA, LOTE 159 - Sitio 3 : CARRERA 68B #10A-18 - Sitio 4 : CALLE 24F#101B-15 - Sitio 5 : CARRERA 65B#10A-87 - Sitio 6 : AUTO MEDE KM 1,5 P INDUS FLORIDA BOD 23 - Sitio 7 : CARRERA 71 A BIS # 63D-38 -</v>
          </cell>
          <cell r="K354">
            <v>44835</v>
          </cell>
          <cell r="L354">
            <v>3672</v>
          </cell>
          <cell r="M354">
            <v>4674</v>
          </cell>
          <cell r="N354">
            <v>2447</v>
          </cell>
          <cell r="O354">
            <v>0</v>
          </cell>
          <cell r="P354">
            <v>1037</v>
          </cell>
          <cell r="Q354">
            <v>0.15</v>
          </cell>
          <cell r="R354">
            <v>881.45</v>
          </cell>
          <cell r="S354">
            <v>1037</v>
          </cell>
          <cell r="T354">
            <v>0.15</v>
          </cell>
          <cell r="U354">
            <v>881.45</v>
          </cell>
          <cell r="V354">
            <v>1037</v>
          </cell>
          <cell r="W354">
            <v>0.15</v>
          </cell>
          <cell r="X354">
            <v>881.45</v>
          </cell>
          <cell r="Y354">
            <v>0</v>
          </cell>
          <cell r="AA354">
            <v>0</v>
          </cell>
          <cell r="AB354">
            <v>9513489.8500000015</v>
          </cell>
          <cell r="AC354" t="str">
            <v>Registro Valido</v>
          </cell>
          <cell r="AD354">
            <v>1037</v>
          </cell>
          <cell r="AE354">
            <v>1037</v>
          </cell>
          <cell r="AF354">
            <v>1037</v>
          </cell>
          <cell r="AG354">
            <v>0</v>
          </cell>
          <cell r="AH354">
            <v>1013</v>
          </cell>
          <cell r="AI354">
            <v>1013</v>
          </cell>
          <cell r="AJ354">
            <v>1013</v>
          </cell>
          <cell r="AK354">
            <v>0</v>
          </cell>
          <cell r="AM354" t="str">
            <v>ALI_53_SEG_1</v>
          </cell>
          <cell r="AN354" t="str">
            <v>ALI_53_SEG_1_VAL_9513489.85</v>
          </cell>
          <cell r="AO354">
            <v>2</v>
          </cell>
          <cell r="AP354">
            <v>9513489.8500000015</v>
          </cell>
          <cell r="AQ354" t="b">
            <v>1</v>
          </cell>
          <cell r="AR354" t="str">
            <v/>
          </cell>
          <cell r="AS354" t="str">
            <v>X</v>
          </cell>
          <cell r="AT354" t="str">
            <v>ALI_53_SEG_1_X</v>
          </cell>
          <cell r="AU354">
            <v>1</v>
          </cell>
          <cell r="AV354" t="str">
            <v>Cotizacion Seleccionada</v>
          </cell>
        </row>
        <row r="355">
          <cell r="A355" t="str">
            <v>ALI_53_SEG_2</v>
          </cell>
          <cell r="B355" t="str">
            <v>5to_Evento_973_V2_Antioquena_Helados_17466296.xlsm</v>
          </cell>
          <cell r="C355">
            <v>53</v>
          </cell>
          <cell r="D355">
            <v>2086</v>
          </cell>
          <cell r="E355" t="str">
            <v>Antioquena de Helados 2020</v>
          </cell>
          <cell r="F355">
            <v>516</v>
          </cell>
          <cell r="G355" t="str">
            <v>HELADO Y PALETA</v>
          </cell>
          <cell r="H355" t="str">
            <v>53 : Paleta de agua con fruta de diferentes sabores (fresa, piña, lulo, limón, mora).</v>
          </cell>
          <cell r="I355">
            <v>2</v>
          </cell>
          <cell r="J355" t="str">
            <v>Sitio 1 : CARRERA 127#22G-18 INT 4 - Sitio 2 : SIBERIA KM 7.5 CELTA, LOTE 159 - Sitio 3 : CARRERA 68B #10A-18 - Sitio 4 : CALLE 24F#101B-15 - Sitio 5 : CARRERA 65B#10A-87 - Sitio 6 : AUTO MEDE KM 1,5 P INDUS FLORIDA BOD 23 - Sitio 7 : CARRERA 71 A BIS # 63D-38 -</v>
          </cell>
          <cell r="K355">
            <v>44835</v>
          </cell>
          <cell r="L355">
            <v>3755</v>
          </cell>
          <cell r="M355">
            <v>4780</v>
          </cell>
          <cell r="N355">
            <v>2502</v>
          </cell>
          <cell r="O355">
            <v>0</v>
          </cell>
          <cell r="P355">
            <v>1037</v>
          </cell>
          <cell r="Q355">
            <v>0.15</v>
          </cell>
          <cell r="R355">
            <v>881.45</v>
          </cell>
          <cell r="S355">
            <v>1037</v>
          </cell>
          <cell r="T355">
            <v>0.15</v>
          </cell>
          <cell r="U355">
            <v>881.45</v>
          </cell>
          <cell r="V355">
            <v>1037</v>
          </cell>
          <cell r="W355">
            <v>0.15</v>
          </cell>
          <cell r="X355">
            <v>881.45</v>
          </cell>
          <cell r="Y355">
            <v>0</v>
          </cell>
          <cell r="AA355">
            <v>0</v>
          </cell>
          <cell r="AB355">
            <v>9728563.6500000004</v>
          </cell>
          <cell r="AC355" t="str">
            <v>Registro Valido</v>
          </cell>
          <cell r="AD355">
            <v>1037</v>
          </cell>
          <cell r="AE355">
            <v>1037</v>
          </cell>
          <cell r="AF355">
            <v>1037</v>
          </cell>
          <cell r="AG355">
            <v>0</v>
          </cell>
          <cell r="AH355">
            <v>1013</v>
          </cell>
          <cell r="AI355">
            <v>1013</v>
          </cell>
          <cell r="AJ355">
            <v>1013</v>
          </cell>
          <cell r="AK355">
            <v>0</v>
          </cell>
          <cell r="AM355" t="str">
            <v>ALI_53_SEG_2</v>
          </cell>
          <cell r="AN355" t="str">
            <v>ALI_53_SEG_2_VAL_9728563.65</v>
          </cell>
          <cell r="AO355">
            <v>2</v>
          </cell>
          <cell r="AP355">
            <v>9728563.6500000004</v>
          </cell>
          <cell r="AQ355" t="b">
            <v>1</v>
          </cell>
          <cell r="AR355" t="str">
            <v/>
          </cell>
          <cell r="AS355" t="str">
            <v>X</v>
          </cell>
          <cell r="AT355" t="str">
            <v>ALI_53_SEG_2_X</v>
          </cell>
          <cell r="AU355">
            <v>1</v>
          </cell>
          <cell r="AV355" t="str">
            <v>Cotizacion Seleccionada</v>
          </cell>
        </row>
        <row r="356">
          <cell r="A356" t="str">
            <v>ALI_53_SEG_3</v>
          </cell>
          <cell r="B356" t="str">
            <v>5to_Evento_973_V2_Antioquena_Helados_17466296.xlsm</v>
          </cell>
          <cell r="C356">
            <v>53</v>
          </cell>
          <cell r="D356">
            <v>2086</v>
          </cell>
          <cell r="E356" t="str">
            <v>Antioquena de Helados 2020</v>
          </cell>
          <cell r="F356">
            <v>517</v>
          </cell>
          <cell r="G356" t="str">
            <v>HELADO Y PALETA</v>
          </cell>
          <cell r="H356" t="str">
            <v>53 : Paleta de agua con fruta de diferentes sabores (fresa, piña, lulo, limón, mora).</v>
          </cell>
          <cell r="I356">
            <v>3</v>
          </cell>
          <cell r="J356" t="str">
            <v>Sitio 1 : CARRERA 127#22G-18 INT 4 - Sitio 2 : SIBERIA KM 7.5 CELTA, LOTE 159 - Sitio 3 : CARRERA 68B #10A-18 - Sitio 4 : CALLE 24F#101B-15 - Sitio 5 : CARRERA 65B#10A-87 - Sitio 6 : AUTO MEDE KM 1,5 P INDUS FLORIDA BOD 23 - Sitio 7 : CARRERA 71 A BIS # 63D-38 -</v>
          </cell>
          <cell r="K356">
            <v>44835</v>
          </cell>
          <cell r="L356">
            <v>3732</v>
          </cell>
          <cell r="M356">
            <v>4751</v>
          </cell>
          <cell r="N356">
            <v>2487</v>
          </cell>
          <cell r="O356">
            <v>0</v>
          </cell>
          <cell r="P356">
            <v>1037</v>
          </cell>
          <cell r="Q356">
            <v>0.15</v>
          </cell>
          <cell r="R356">
            <v>881.45</v>
          </cell>
          <cell r="S356">
            <v>1037</v>
          </cell>
          <cell r="T356">
            <v>0.15</v>
          </cell>
          <cell r="U356">
            <v>881.45</v>
          </cell>
          <cell r="V356">
            <v>1037</v>
          </cell>
          <cell r="W356">
            <v>0.15</v>
          </cell>
          <cell r="X356">
            <v>881.45</v>
          </cell>
          <cell r="Y356">
            <v>0</v>
          </cell>
          <cell r="AA356">
            <v>0</v>
          </cell>
          <cell r="AB356">
            <v>9669506.5</v>
          </cell>
          <cell r="AC356" t="str">
            <v>Registro Valido</v>
          </cell>
          <cell r="AD356">
            <v>1037</v>
          </cell>
          <cell r="AE356">
            <v>1037</v>
          </cell>
          <cell r="AF356">
            <v>1037</v>
          </cell>
          <cell r="AG356">
            <v>0</v>
          </cell>
          <cell r="AH356">
            <v>1013</v>
          </cell>
          <cell r="AI356">
            <v>1013</v>
          </cell>
          <cell r="AJ356">
            <v>1013</v>
          </cell>
          <cell r="AK356">
            <v>0</v>
          </cell>
          <cell r="AM356" t="str">
            <v>ALI_53_SEG_3</v>
          </cell>
          <cell r="AN356" t="str">
            <v>ALI_53_SEG_3_VAL_9669506.5</v>
          </cell>
          <cell r="AO356">
            <v>2</v>
          </cell>
          <cell r="AP356">
            <v>9669506.5</v>
          </cell>
          <cell r="AQ356" t="b">
            <v>1</v>
          </cell>
          <cell r="AR356" t="str">
            <v/>
          </cell>
          <cell r="AS356" t="str">
            <v>X</v>
          </cell>
          <cell r="AT356" t="str">
            <v>ALI_53_SEG_3_X</v>
          </cell>
          <cell r="AU356">
            <v>1</v>
          </cell>
          <cell r="AV356" t="str">
            <v>Cotizacion Seleccionada</v>
          </cell>
        </row>
        <row r="357">
          <cell r="A357" t="str">
            <v>ALI_53_SEG_4</v>
          </cell>
          <cell r="B357" t="str">
            <v>5to_Evento_973_V2_Antioquena_Helados_17466296.xlsm</v>
          </cell>
          <cell r="C357">
            <v>53</v>
          </cell>
          <cell r="D357">
            <v>2086</v>
          </cell>
          <cell r="E357" t="str">
            <v>Antioquena de Helados 2020</v>
          </cell>
          <cell r="F357">
            <v>518</v>
          </cell>
          <cell r="G357" t="str">
            <v>HELADO Y PALETA</v>
          </cell>
          <cell r="H357" t="str">
            <v>53 : Paleta de agua con fruta de diferentes sabores (fresa, piña, lulo, limón, mora).</v>
          </cell>
          <cell r="I357">
            <v>4</v>
          </cell>
          <cell r="J357" t="str">
            <v>Sitio 1 : CARRERA 127#22G-18 INT 4 - Sitio 2 : SIBERIA KM 7.5 CELTA, LOTE 159 - Sitio 3 : CARRERA 68B #10A-18 - Sitio 4 : CALLE 24F#101B-15 - Sitio 5 : CARRERA 65B#10A-87 - Sitio 6 : AUTO MEDE KM 1,5 P INDUS FLORIDA BOD 23 - Sitio 7 : CARRERA 71 A BIS # 63D-38 -</v>
          </cell>
          <cell r="K357">
            <v>44835</v>
          </cell>
          <cell r="L357">
            <v>3977</v>
          </cell>
          <cell r="M357">
            <v>5063</v>
          </cell>
          <cell r="N357">
            <v>2650</v>
          </cell>
          <cell r="O357">
            <v>0</v>
          </cell>
          <cell r="P357">
            <v>1037</v>
          </cell>
          <cell r="Q357">
            <v>0.15</v>
          </cell>
          <cell r="R357">
            <v>881.45</v>
          </cell>
          <cell r="S357">
            <v>1037</v>
          </cell>
          <cell r="T357">
            <v>0.15</v>
          </cell>
          <cell r="U357">
            <v>881.45</v>
          </cell>
          <cell r="V357">
            <v>1037</v>
          </cell>
          <cell r="W357">
            <v>0.15</v>
          </cell>
          <cell r="X357">
            <v>881.45</v>
          </cell>
          <cell r="Y357">
            <v>0</v>
          </cell>
          <cell r="AA357">
            <v>0</v>
          </cell>
          <cell r="AB357">
            <v>10304150.5</v>
          </cell>
          <cell r="AC357" t="str">
            <v>Registro Valido</v>
          </cell>
          <cell r="AD357">
            <v>1037</v>
          </cell>
          <cell r="AE357">
            <v>1037</v>
          </cell>
          <cell r="AF357">
            <v>1037</v>
          </cell>
          <cell r="AG357">
            <v>0</v>
          </cell>
          <cell r="AH357">
            <v>1013</v>
          </cell>
          <cell r="AI357">
            <v>1013</v>
          </cell>
          <cell r="AJ357">
            <v>1013</v>
          </cell>
          <cell r="AK357">
            <v>0</v>
          </cell>
          <cell r="AM357" t="str">
            <v>ALI_53_SEG_4</v>
          </cell>
          <cell r="AN357" t="str">
            <v>ALI_53_SEG_4_VAL_10304150.5</v>
          </cell>
          <cell r="AO357">
            <v>2</v>
          </cell>
          <cell r="AP357">
            <v>10304150.5</v>
          </cell>
          <cell r="AQ357" t="b">
            <v>1</v>
          </cell>
          <cell r="AR357" t="str">
            <v/>
          </cell>
          <cell r="AS357" t="str">
            <v>X</v>
          </cell>
          <cell r="AT357" t="str">
            <v>ALI_53_SEG_4_X</v>
          </cell>
          <cell r="AU357">
            <v>1</v>
          </cell>
          <cell r="AV357" t="str">
            <v>Cotizacion Seleccionada</v>
          </cell>
        </row>
        <row r="358">
          <cell r="A358" t="str">
            <v>ALI_53_SEG_5</v>
          </cell>
          <cell r="B358" t="str">
            <v>5to_Evento_973_V2_Antioquena_Helados_17466296.xlsm</v>
          </cell>
          <cell r="C358">
            <v>53</v>
          </cell>
          <cell r="D358">
            <v>2086</v>
          </cell>
          <cell r="E358" t="str">
            <v>Antioquena de Helados 2020</v>
          </cell>
          <cell r="F358">
            <v>519</v>
          </cell>
          <cell r="G358" t="str">
            <v>HELADO Y PALETA</v>
          </cell>
          <cell r="H358" t="str">
            <v>53 : Paleta de agua con fruta de diferentes sabores (fresa, piña, lulo, limón, mora).</v>
          </cell>
          <cell r="I358">
            <v>5</v>
          </cell>
          <cell r="J358" t="str">
            <v>Sitio 1 : CARRERA 127#22G-18 INT 4 - Sitio 2 : SIBERIA KM 7.5 CELTA, LOTE 159 - Sitio 3 : CARRERA 68B #10A-18 - Sitio 4 : CALLE 24F#101B-15 - Sitio 5 : CARRERA 65B#10A-87 - Sitio 6 : AUTO MEDE KM 1,5 P INDUS FLORIDA BOD 23 - Sitio 7 : CARRERA 71 A BIS # 63D-38 -</v>
          </cell>
          <cell r="K358">
            <v>44835</v>
          </cell>
          <cell r="L358">
            <v>3697</v>
          </cell>
          <cell r="M358">
            <v>4706</v>
          </cell>
          <cell r="N358">
            <v>2463</v>
          </cell>
          <cell r="O358">
            <v>0</v>
          </cell>
          <cell r="P358">
            <v>1037</v>
          </cell>
          <cell r="Q358">
            <v>0.15</v>
          </cell>
          <cell r="R358">
            <v>881.45</v>
          </cell>
          <cell r="S358">
            <v>1037</v>
          </cell>
          <cell r="T358">
            <v>0.15</v>
          </cell>
          <cell r="U358">
            <v>881.45</v>
          </cell>
          <cell r="V358">
            <v>1037</v>
          </cell>
          <cell r="W358">
            <v>0.15</v>
          </cell>
          <cell r="X358">
            <v>881.45</v>
          </cell>
          <cell r="Y358">
            <v>0</v>
          </cell>
          <cell r="AA358">
            <v>0</v>
          </cell>
          <cell r="AB358">
            <v>9577835.7000000011</v>
          </cell>
          <cell r="AC358" t="str">
            <v>Registro Valido</v>
          </cell>
          <cell r="AD358">
            <v>1037</v>
          </cell>
          <cell r="AE358">
            <v>1037</v>
          </cell>
          <cell r="AF358">
            <v>1037</v>
          </cell>
          <cell r="AG358">
            <v>0</v>
          </cell>
          <cell r="AH358">
            <v>1013</v>
          </cell>
          <cell r="AI358">
            <v>1013</v>
          </cell>
          <cell r="AJ358">
            <v>1013</v>
          </cell>
          <cell r="AK358">
            <v>0</v>
          </cell>
          <cell r="AM358" t="str">
            <v>ALI_53_SEG_5</v>
          </cell>
          <cell r="AN358" t="str">
            <v>ALI_53_SEG_5_VAL_9577835.7</v>
          </cell>
          <cell r="AO358">
            <v>2</v>
          </cell>
          <cell r="AP358">
            <v>9577835.7000000011</v>
          </cell>
          <cell r="AQ358" t="b">
            <v>1</v>
          </cell>
          <cell r="AR358" t="str">
            <v/>
          </cell>
          <cell r="AS358" t="str">
            <v>X</v>
          </cell>
          <cell r="AT358" t="str">
            <v>ALI_53_SEG_5_X</v>
          </cell>
          <cell r="AU358">
            <v>1</v>
          </cell>
          <cell r="AV358" t="str">
            <v>Cotizacion Seleccionada</v>
          </cell>
        </row>
        <row r="359">
          <cell r="A359" t="str">
            <v>ALI_53_SEG_6</v>
          </cell>
          <cell r="B359" t="str">
            <v>5to_Evento_973_V2_Antioquena_Helados_17466296.xlsm</v>
          </cell>
          <cell r="C359">
            <v>53</v>
          </cell>
          <cell r="D359">
            <v>2086</v>
          </cell>
          <cell r="E359" t="str">
            <v>Antioquena de Helados 2020</v>
          </cell>
          <cell r="F359">
            <v>520</v>
          </cell>
          <cell r="G359" t="str">
            <v>HELADO Y PALETA</v>
          </cell>
          <cell r="H359" t="str">
            <v>53 : Paleta de agua con fruta de diferentes sabores (fresa, piña, lulo, limón, mora).</v>
          </cell>
          <cell r="I359">
            <v>6</v>
          </cell>
          <cell r="J359" t="str">
            <v>Sitio 1 : CARRERA 127#22G-18 INT 4 - Sitio 2 : SIBERIA KM 7.5 CELTA, LOTE 159 - Sitio 3 : CARRERA 68B #10A-18 - Sitio 4 : CALLE 24F#101B-15 - Sitio 5 : CARRERA 65B#10A-87 - Sitio 6 : AUTO MEDE KM 1,5 P INDUS FLORIDA BOD 23 - Sitio 7 : CARRERA 71 A BIS # 63D-38 -</v>
          </cell>
          <cell r="K359">
            <v>44835</v>
          </cell>
          <cell r="L359">
            <v>4001</v>
          </cell>
          <cell r="M359">
            <v>5094</v>
          </cell>
          <cell r="N359">
            <v>2666</v>
          </cell>
          <cell r="O359">
            <v>0</v>
          </cell>
          <cell r="P359">
            <v>1037</v>
          </cell>
          <cell r="Q359">
            <v>0.15</v>
          </cell>
          <cell r="R359">
            <v>881.45</v>
          </cell>
          <cell r="S359">
            <v>1037</v>
          </cell>
          <cell r="T359">
            <v>0.15</v>
          </cell>
          <cell r="U359">
            <v>881.45</v>
          </cell>
          <cell r="V359">
            <v>1037</v>
          </cell>
          <cell r="W359">
            <v>0.15</v>
          </cell>
          <cell r="X359">
            <v>881.45</v>
          </cell>
          <cell r="Y359">
            <v>0</v>
          </cell>
          <cell r="AA359">
            <v>0</v>
          </cell>
          <cell r="AB359">
            <v>10366733.449999999</v>
          </cell>
          <cell r="AC359" t="str">
            <v>Registro Valido</v>
          </cell>
          <cell r="AD359">
            <v>1037</v>
          </cell>
          <cell r="AE359">
            <v>1037</v>
          </cell>
          <cell r="AF359">
            <v>1037</v>
          </cell>
          <cell r="AG359">
            <v>0</v>
          </cell>
          <cell r="AH359">
            <v>1013</v>
          </cell>
          <cell r="AI359">
            <v>1013</v>
          </cell>
          <cell r="AJ359">
            <v>1013</v>
          </cell>
          <cell r="AK359">
            <v>0</v>
          </cell>
          <cell r="AM359" t="str">
            <v>ALI_53_SEG_6</v>
          </cell>
          <cell r="AN359" t="str">
            <v>ALI_53_SEG_6_VAL_10366733.45</v>
          </cell>
          <cell r="AO359">
            <v>2</v>
          </cell>
          <cell r="AP359">
            <v>10366733.449999999</v>
          </cell>
          <cell r="AQ359" t="b">
            <v>1</v>
          </cell>
          <cell r="AR359" t="str">
            <v/>
          </cell>
          <cell r="AS359" t="str">
            <v>X</v>
          </cell>
          <cell r="AT359" t="str">
            <v>ALI_53_SEG_6_X</v>
          </cell>
          <cell r="AU359">
            <v>1</v>
          </cell>
          <cell r="AV359" t="str">
            <v>Cotizacion Seleccionada</v>
          </cell>
        </row>
        <row r="360">
          <cell r="A360" t="str">
            <v>ALI_53_SEG_7</v>
          </cell>
          <cell r="B360" t="str">
            <v>5to_Evento_973_V2_Antioquena_Helados_17466296.xlsm</v>
          </cell>
          <cell r="C360">
            <v>53</v>
          </cell>
          <cell r="D360">
            <v>2086</v>
          </cell>
          <cell r="E360" t="str">
            <v>Antioquena de Helados 2020</v>
          </cell>
          <cell r="F360">
            <v>521</v>
          </cell>
          <cell r="G360" t="str">
            <v>HELADO Y PALETA</v>
          </cell>
          <cell r="H360" t="str">
            <v>53 : Paleta de agua con fruta de diferentes sabores (fresa, piña, lulo, limón, mora).</v>
          </cell>
          <cell r="I360">
            <v>7</v>
          </cell>
          <cell r="J360" t="str">
            <v>Sitio 1 : CARRERA 127#22G-18 INT 4 - Sitio 2 : SIBERIA KM 7.5 CELTA, LOTE 159 - Sitio 3 : CARRERA 68B #10A-18 - Sitio 4 : CALLE 24F#101B-15 - Sitio 5 : CARRERA 65B#10A-87 - Sitio 6 : AUTO MEDE KM 1,5 P INDUS FLORIDA BOD 23 - Sitio 7 : CARRERA 71 A BIS # 63D-38 -</v>
          </cell>
          <cell r="K360">
            <v>44835</v>
          </cell>
          <cell r="L360">
            <v>4086</v>
          </cell>
          <cell r="M360">
            <v>5201</v>
          </cell>
          <cell r="N360">
            <v>2723</v>
          </cell>
          <cell r="O360">
            <v>0</v>
          </cell>
          <cell r="P360">
            <v>1037</v>
          </cell>
          <cell r="Q360">
            <v>0.15</v>
          </cell>
          <cell r="R360">
            <v>881.45</v>
          </cell>
          <cell r="S360">
            <v>1037</v>
          </cell>
          <cell r="T360">
            <v>0.15</v>
          </cell>
          <cell r="U360">
            <v>881.45</v>
          </cell>
          <cell r="V360">
            <v>1037</v>
          </cell>
          <cell r="W360">
            <v>0.15</v>
          </cell>
          <cell r="X360">
            <v>881.45</v>
          </cell>
          <cell r="Y360">
            <v>0</v>
          </cell>
          <cell r="AA360">
            <v>0</v>
          </cell>
          <cell r="AB360">
            <v>10586214.5</v>
          </cell>
          <cell r="AC360" t="str">
            <v>Registro Valido</v>
          </cell>
          <cell r="AD360">
            <v>1037</v>
          </cell>
          <cell r="AE360">
            <v>1037</v>
          </cell>
          <cell r="AF360">
            <v>1037</v>
          </cell>
          <cell r="AG360">
            <v>0</v>
          </cell>
          <cell r="AH360">
            <v>1013</v>
          </cell>
          <cell r="AI360">
            <v>1013</v>
          </cell>
          <cell r="AJ360">
            <v>1013</v>
          </cell>
          <cell r="AK360">
            <v>0</v>
          </cell>
          <cell r="AM360" t="str">
            <v>ALI_53_SEG_7</v>
          </cell>
          <cell r="AN360" t="str">
            <v>ALI_53_SEG_7_VAL_10586214.5</v>
          </cell>
          <cell r="AO360">
            <v>2</v>
          </cell>
          <cell r="AP360">
            <v>10586214.5</v>
          </cell>
          <cell r="AQ360" t="b">
            <v>1</v>
          </cell>
          <cell r="AR360" t="str">
            <v/>
          </cell>
          <cell r="AS360" t="str">
            <v>X</v>
          </cell>
          <cell r="AT360" t="str">
            <v>ALI_53_SEG_7_X</v>
          </cell>
          <cell r="AU360">
            <v>1</v>
          </cell>
          <cell r="AV360" t="str">
            <v>Cotizacion Seleccionada</v>
          </cell>
        </row>
        <row r="361">
          <cell r="A361" t="str">
            <v>ALI_53_SEG_8</v>
          </cell>
          <cell r="B361" t="str">
            <v>5to_Evento_973_V2_Antioquena_Helados_17466296.xlsm</v>
          </cell>
          <cell r="C361">
            <v>53</v>
          </cell>
          <cell r="D361">
            <v>2086</v>
          </cell>
          <cell r="E361" t="str">
            <v>Antioquena de Helados 2020</v>
          </cell>
          <cell r="F361">
            <v>522</v>
          </cell>
          <cell r="G361" t="str">
            <v>HELADO Y PALETA</v>
          </cell>
          <cell r="H361" t="str">
            <v>53 : Paleta de agua con fruta de diferentes sabores (fresa, piña, lulo, limón, mora).</v>
          </cell>
          <cell r="I361">
            <v>8</v>
          </cell>
          <cell r="J361" t="str">
            <v>Sitio 1 : CARRERA 127#22G-18 INT 4 - Sitio 2 : SIBERIA KM 7.5 CELTA, LOTE 159 - Sitio 3 : CARRERA 68B #10A-18 - Sitio 4 : CALLE 24F#101B-15 - Sitio 5 : CARRERA 65B#10A-87 - Sitio 6 : AUTO MEDE KM 1,5 P INDUS FLORIDA BOD 23 - Sitio 7 : CARRERA 71 A BIS # 63D-38 -</v>
          </cell>
          <cell r="K361">
            <v>44835</v>
          </cell>
          <cell r="L361">
            <v>3944</v>
          </cell>
          <cell r="M361">
            <v>5020</v>
          </cell>
          <cell r="N361">
            <v>2628</v>
          </cell>
          <cell r="O361">
            <v>0</v>
          </cell>
          <cell r="P361">
            <v>1037</v>
          </cell>
          <cell r="Q361">
            <v>0.15</v>
          </cell>
          <cell r="R361">
            <v>881.45</v>
          </cell>
          <cell r="S361">
            <v>1037</v>
          </cell>
          <cell r="T361">
            <v>0.15</v>
          </cell>
          <cell r="U361">
            <v>881.45</v>
          </cell>
          <cell r="V361">
            <v>1037</v>
          </cell>
          <cell r="W361">
            <v>0.15</v>
          </cell>
          <cell r="X361">
            <v>881.45</v>
          </cell>
          <cell r="Y361">
            <v>0</v>
          </cell>
          <cell r="AA361">
            <v>0</v>
          </cell>
          <cell r="AB361">
            <v>10217768.4</v>
          </cell>
          <cell r="AC361" t="str">
            <v>Registro Valido</v>
          </cell>
          <cell r="AD361">
            <v>1037</v>
          </cell>
          <cell r="AE361">
            <v>1037</v>
          </cell>
          <cell r="AF361">
            <v>1037</v>
          </cell>
          <cell r="AG361">
            <v>0</v>
          </cell>
          <cell r="AH361">
            <v>1013</v>
          </cell>
          <cell r="AI361">
            <v>1013</v>
          </cell>
          <cell r="AJ361">
            <v>1013</v>
          </cell>
          <cell r="AK361">
            <v>0</v>
          </cell>
          <cell r="AM361" t="str">
            <v>ALI_53_SEG_8</v>
          </cell>
          <cell r="AN361" t="str">
            <v>ALI_53_SEG_8_VAL_10217768.4</v>
          </cell>
          <cell r="AO361">
            <v>2</v>
          </cell>
          <cell r="AP361">
            <v>10217768.4</v>
          </cell>
          <cell r="AQ361" t="b">
            <v>1</v>
          </cell>
          <cell r="AR361" t="str">
            <v/>
          </cell>
          <cell r="AS361" t="str">
            <v>X</v>
          </cell>
          <cell r="AT361" t="str">
            <v>ALI_53_SEG_8_X</v>
          </cell>
          <cell r="AU361">
            <v>1</v>
          </cell>
          <cell r="AV361" t="str">
            <v>Cotizacion Seleccionada</v>
          </cell>
        </row>
        <row r="362">
          <cell r="A362" t="str">
            <v>ALI_53_SEG_9</v>
          </cell>
          <cell r="B362" t="str">
            <v>5to_Evento_973_V2_Antioquena_Helados_17466296.xlsm</v>
          </cell>
          <cell r="C362">
            <v>53</v>
          </cell>
          <cell r="D362">
            <v>2086</v>
          </cell>
          <cell r="E362" t="str">
            <v>Antioquena de Helados 2020</v>
          </cell>
          <cell r="F362">
            <v>523</v>
          </cell>
          <cell r="G362" t="str">
            <v>HELADO Y PALETA</v>
          </cell>
          <cell r="H362" t="str">
            <v>53 : Paleta de agua con fruta de diferentes sabores (fresa, piña, lulo, limón, mora).</v>
          </cell>
          <cell r="I362">
            <v>9</v>
          </cell>
          <cell r="J362" t="str">
            <v>Sitio 1 : CARRERA 127#22G-18 INT 4 - Sitio 2 : SIBERIA KM 7.5 CELTA, LOTE 159 - Sitio 3 : CARRERA 68B #10A-18 - Sitio 4 : CALLE 24F#101B-15 - Sitio 5 : CARRERA 65B#10A-87 - Sitio 6 : AUTO MEDE KM 1,5 P INDUS FLORIDA BOD 23 - Sitio 7 : CARRERA 71 A BIS # 63D-38 -</v>
          </cell>
          <cell r="K362">
            <v>44835</v>
          </cell>
          <cell r="L362">
            <v>3985</v>
          </cell>
          <cell r="M362">
            <v>5073</v>
          </cell>
          <cell r="N362">
            <v>2655</v>
          </cell>
          <cell r="O362">
            <v>0</v>
          </cell>
          <cell r="P362">
            <v>1037</v>
          </cell>
          <cell r="Q362">
            <v>0.15</v>
          </cell>
          <cell r="R362">
            <v>881.45</v>
          </cell>
          <cell r="S362">
            <v>1037</v>
          </cell>
          <cell r="T362">
            <v>0.15</v>
          </cell>
          <cell r="U362">
            <v>881.45</v>
          </cell>
          <cell r="V362">
            <v>1037</v>
          </cell>
          <cell r="W362">
            <v>0.15</v>
          </cell>
          <cell r="X362">
            <v>881.45</v>
          </cell>
          <cell r="Y362">
            <v>0</v>
          </cell>
          <cell r="AA362">
            <v>0</v>
          </cell>
          <cell r="AB362">
            <v>10324423.850000001</v>
          </cell>
          <cell r="AC362" t="str">
            <v>Registro Valido</v>
          </cell>
          <cell r="AD362">
            <v>1037</v>
          </cell>
          <cell r="AE362">
            <v>1037</v>
          </cell>
          <cell r="AF362">
            <v>1037</v>
          </cell>
          <cell r="AG362">
            <v>0</v>
          </cell>
          <cell r="AH362">
            <v>1013</v>
          </cell>
          <cell r="AI362">
            <v>1013</v>
          </cell>
          <cell r="AJ362">
            <v>1013</v>
          </cell>
          <cell r="AK362">
            <v>0</v>
          </cell>
          <cell r="AM362" t="str">
            <v>ALI_53_SEG_9</v>
          </cell>
          <cell r="AN362" t="str">
            <v>ALI_53_SEG_9_VAL_10324423.85</v>
          </cell>
          <cell r="AO362">
            <v>2</v>
          </cell>
          <cell r="AP362">
            <v>10324423.850000001</v>
          </cell>
          <cell r="AQ362" t="b">
            <v>1</v>
          </cell>
          <cell r="AR362" t="str">
            <v/>
          </cell>
          <cell r="AS362" t="str">
            <v>X</v>
          </cell>
          <cell r="AT362" t="str">
            <v>ALI_53_SEG_9_X</v>
          </cell>
          <cell r="AU362">
            <v>1</v>
          </cell>
          <cell r="AV362" t="str">
            <v>Cotizacion Seleccionada</v>
          </cell>
        </row>
        <row r="363">
          <cell r="A363" t="str">
            <v>ALI_53_SEG_10</v>
          </cell>
          <cell r="B363" t="str">
            <v>5to_Evento_973_V2_Antioquena_Helados_17466296.xlsm</v>
          </cell>
          <cell r="C363">
            <v>53</v>
          </cell>
          <cell r="D363">
            <v>2086</v>
          </cell>
          <cell r="E363" t="str">
            <v>Antioquena de Helados 2020</v>
          </cell>
          <cell r="F363">
            <v>524</v>
          </cell>
          <cell r="G363" t="str">
            <v>HELADO Y PALETA</v>
          </cell>
          <cell r="H363" t="str">
            <v>53 : Paleta de agua con fruta de diferentes sabores (fresa, piña, lulo, limón, mora).</v>
          </cell>
          <cell r="I363">
            <v>10</v>
          </cell>
          <cell r="J363" t="str">
            <v>Sitio 1 : CARRERA 127#22G-18 INT 4 - Sitio 2 : SIBERIA KM 7.5 CELTA, LOTE 159 - Sitio 3 : CARRERA 68B #10A-18 - Sitio 4 : CALLE 24F#101B-15 - Sitio 5 : CARRERA 65B#10A-87 - Sitio 6 : AUTO MEDE KM 1,5 P INDUS FLORIDA BOD 23 - Sitio 7 : CARRERA 71 A BIS # 63D-38 -</v>
          </cell>
          <cell r="K363">
            <v>44835</v>
          </cell>
          <cell r="L363">
            <v>3991</v>
          </cell>
          <cell r="M363">
            <v>5082</v>
          </cell>
          <cell r="N363">
            <v>2660</v>
          </cell>
          <cell r="O363">
            <v>0</v>
          </cell>
          <cell r="P363">
            <v>1037</v>
          </cell>
          <cell r="Q363">
            <v>0.15</v>
          </cell>
          <cell r="R363">
            <v>881.45</v>
          </cell>
          <cell r="S363">
            <v>1037</v>
          </cell>
          <cell r="T363">
            <v>0.15</v>
          </cell>
          <cell r="U363">
            <v>881.45</v>
          </cell>
          <cell r="V363">
            <v>1037</v>
          </cell>
          <cell r="W363">
            <v>0.15</v>
          </cell>
          <cell r="X363">
            <v>881.45</v>
          </cell>
          <cell r="Y363">
            <v>0</v>
          </cell>
          <cell r="AA363">
            <v>0</v>
          </cell>
          <cell r="AB363">
            <v>10342052.850000001</v>
          </cell>
          <cell r="AC363" t="str">
            <v>Registro Valido</v>
          </cell>
          <cell r="AD363">
            <v>1037</v>
          </cell>
          <cell r="AE363">
            <v>1037</v>
          </cell>
          <cell r="AF363">
            <v>1037</v>
          </cell>
          <cell r="AG363">
            <v>0</v>
          </cell>
          <cell r="AH363">
            <v>1013</v>
          </cell>
          <cell r="AI363">
            <v>1013</v>
          </cell>
          <cell r="AJ363">
            <v>1013</v>
          </cell>
          <cell r="AK363">
            <v>0</v>
          </cell>
          <cell r="AM363" t="str">
            <v>ALI_53_SEG_10</v>
          </cell>
          <cell r="AN363" t="str">
            <v>ALI_53_SEG_10_VAL_10342052.85</v>
          </cell>
          <cell r="AO363">
            <v>2</v>
          </cell>
          <cell r="AP363">
            <v>10342052.850000001</v>
          </cell>
          <cell r="AQ363" t="b">
            <v>1</v>
          </cell>
          <cell r="AR363" t="str">
            <v/>
          </cell>
          <cell r="AS363" t="str">
            <v>X</v>
          </cell>
          <cell r="AT363" t="str">
            <v>ALI_53_SEG_10_X</v>
          </cell>
          <cell r="AU363">
            <v>1</v>
          </cell>
          <cell r="AV363" t="str">
            <v>Cotizacion Seleccionada</v>
          </cell>
        </row>
        <row r="364">
          <cell r="A364" t="str">
            <v>ALI_53_SEG_11</v>
          </cell>
          <cell r="B364" t="str">
            <v>5to_Evento_973_V2_Antioquena_Helados_17466296.xlsm</v>
          </cell>
          <cell r="C364">
            <v>53</v>
          </cell>
          <cell r="D364">
            <v>2086</v>
          </cell>
          <cell r="E364" t="str">
            <v>Antioquena de Helados 2020</v>
          </cell>
          <cell r="F364">
            <v>525</v>
          </cell>
          <cell r="G364" t="str">
            <v>HELADO Y PALETA</v>
          </cell>
          <cell r="H364" t="str">
            <v>53 : Paleta de agua con fruta de diferentes sabores (fresa, piña, lulo, limón, mora).</v>
          </cell>
          <cell r="I364">
            <v>11</v>
          </cell>
          <cell r="J364" t="str">
            <v>Sitio 1 : CARRERA 127#22G-18 INT 4 - Sitio 2 : SIBERIA KM 7.5 CELTA, LOTE 159 - Sitio 3 : CARRERA 68B #10A-18 - Sitio 4 : CALLE 24F#101B-15 - Sitio 5 : CARRERA 65B#10A-87 - Sitio 6 : AUTO MEDE KM 1,5 P INDUS FLORIDA BOD 23 - Sitio 7 : CARRERA 71 A BIS # 63D-38 -</v>
          </cell>
          <cell r="K364">
            <v>44835</v>
          </cell>
          <cell r="L364">
            <v>3931</v>
          </cell>
          <cell r="M364">
            <v>5004</v>
          </cell>
          <cell r="N364">
            <v>2620</v>
          </cell>
          <cell r="O364">
            <v>0</v>
          </cell>
          <cell r="P364">
            <v>1037</v>
          </cell>
          <cell r="Q364">
            <v>0.15</v>
          </cell>
          <cell r="R364">
            <v>881.45</v>
          </cell>
          <cell r="S364">
            <v>1037</v>
          </cell>
          <cell r="T364">
            <v>0.15</v>
          </cell>
          <cell r="U364">
            <v>881.45</v>
          </cell>
          <cell r="V364">
            <v>1037</v>
          </cell>
          <cell r="W364">
            <v>0.15</v>
          </cell>
          <cell r="X364">
            <v>881.45</v>
          </cell>
          <cell r="Y364">
            <v>0</v>
          </cell>
          <cell r="AA364">
            <v>0</v>
          </cell>
          <cell r="AB364">
            <v>10185154.75</v>
          </cell>
          <cell r="AC364" t="str">
            <v>Registro Valido</v>
          </cell>
          <cell r="AD364">
            <v>1037</v>
          </cell>
          <cell r="AE364">
            <v>1037</v>
          </cell>
          <cell r="AF364">
            <v>1037</v>
          </cell>
          <cell r="AG364">
            <v>0</v>
          </cell>
          <cell r="AH364">
            <v>1013</v>
          </cell>
          <cell r="AI364">
            <v>1013</v>
          </cell>
          <cell r="AJ364">
            <v>1013</v>
          </cell>
          <cell r="AK364">
            <v>0</v>
          </cell>
          <cell r="AM364" t="str">
            <v>ALI_53_SEG_11</v>
          </cell>
          <cell r="AN364" t="str">
            <v>ALI_53_SEG_11_VAL_10185154.75</v>
          </cell>
          <cell r="AO364">
            <v>2</v>
          </cell>
          <cell r="AP364">
            <v>10185154.75</v>
          </cell>
          <cell r="AQ364" t="b">
            <v>1</v>
          </cell>
          <cell r="AR364" t="str">
            <v/>
          </cell>
          <cell r="AS364" t="str">
            <v>X</v>
          </cell>
          <cell r="AT364" t="str">
            <v>ALI_53_SEG_11_X</v>
          </cell>
          <cell r="AU364">
            <v>1</v>
          </cell>
          <cell r="AV364" t="str">
            <v>Cotizacion Seleccionada</v>
          </cell>
        </row>
        <row r="365">
          <cell r="A365" t="str">
            <v>ALI_53_SEG_12</v>
          </cell>
          <cell r="B365" t="str">
            <v>5to_Evento_973_V2_Antioquena_Helados_17466296.xlsm</v>
          </cell>
          <cell r="C365">
            <v>53</v>
          </cell>
          <cell r="D365">
            <v>2086</v>
          </cell>
          <cell r="E365" t="str">
            <v>Antioquena de Helados 2020</v>
          </cell>
          <cell r="F365">
            <v>526</v>
          </cell>
          <cell r="G365" t="str">
            <v>HELADO Y PALETA</v>
          </cell>
          <cell r="H365" t="str">
            <v>53 : Paleta de agua con fruta de diferentes sabores (fresa, piña, lulo, limón, mora).</v>
          </cell>
          <cell r="I365">
            <v>12</v>
          </cell>
          <cell r="J365" t="str">
            <v>Sitio 1 : CARRERA 127#22G-18 INT 4 - Sitio 2 : SIBERIA KM 7.5 CELTA, LOTE 159 - Sitio 3 : CARRERA 68B #10A-18 - Sitio 4 : CALLE 24F#101B-15 - Sitio 5 : CARRERA 65B#10A-87 - Sitio 6 : AUTO MEDE KM 1,5 P INDUS FLORIDA BOD 23 - Sitio 7 : CARRERA 71 A BIS # 63D-38 -</v>
          </cell>
          <cell r="K365">
            <v>44835</v>
          </cell>
          <cell r="L365">
            <v>3567</v>
          </cell>
          <cell r="M365">
            <v>4541</v>
          </cell>
          <cell r="N365">
            <v>2377</v>
          </cell>
          <cell r="O365">
            <v>0</v>
          </cell>
          <cell r="P365">
            <v>1037</v>
          </cell>
          <cell r="Q365">
            <v>0.15</v>
          </cell>
          <cell r="R365">
            <v>881.45</v>
          </cell>
          <cell r="S365">
            <v>1037</v>
          </cell>
          <cell r="T365">
            <v>0.15</v>
          </cell>
          <cell r="U365">
            <v>881.45</v>
          </cell>
          <cell r="V365">
            <v>1037</v>
          </cell>
          <cell r="W365">
            <v>0.15</v>
          </cell>
          <cell r="X365">
            <v>881.45</v>
          </cell>
          <cell r="Y365">
            <v>0</v>
          </cell>
          <cell r="AA365">
            <v>0</v>
          </cell>
          <cell r="AB365">
            <v>9242003.25</v>
          </cell>
          <cell r="AC365" t="str">
            <v>Registro Valido</v>
          </cell>
          <cell r="AD365">
            <v>1037</v>
          </cell>
          <cell r="AE365">
            <v>1037</v>
          </cell>
          <cell r="AF365">
            <v>1037</v>
          </cell>
          <cell r="AG365">
            <v>0</v>
          </cell>
          <cell r="AH365">
            <v>1013</v>
          </cell>
          <cell r="AI365">
            <v>1013</v>
          </cell>
          <cell r="AJ365">
            <v>1013</v>
          </cell>
          <cell r="AK365">
            <v>0</v>
          </cell>
          <cell r="AM365" t="str">
            <v>ALI_53_SEG_12</v>
          </cell>
          <cell r="AN365" t="str">
            <v>ALI_53_SEG_12_VAL_9242003.25</v>
          </cell>
          <cell r="AO365">
            <v>2</v>
          </cell>
          <cell r="AP365">
            <v>9242003.25</v>
          </cell>
          <cell r="AQ365" t="b">
            <v>1</v>
          </cell>
          <cell r="AR365" t="str">
            <v/>
          </cell>
          <cell r="AS365" t="str">
            <v>X</v>
          </cell>
          <cell r="AT365" t="str">
            <v>ALI_53_SEG_12_X</v>
          </cell>
          <cell r="AU365">
            <v>1</v>
          </cell>
          <cell r="AV365" t="str">
            <v>Cotizacion Seleccionada</v>
          </cell>
        </row>
        <row r="366">
          <cell r="A366" t="str">
            <v>ALI_53_SEG_13</v>
          </cell>
          <cell r="B366" t="str">
            <v>5to_Evento_973_V2_Antioquena_Helados_17466296.xlsm</v>
          </cell>
          <cell r="C366">
            <v>53</v>
          </cell>
          <cell r="D366">
            <v>2086</v>
          </cell>
          <cell r="E366" t="str">
            <v>Antioquena de Helados 2020</v>
          </cell>
          <cell r="F366">
            <v>527</v>
          </cell>
          <cell r="G366" t="str">
            <v>HELADO Y PALETA</v>
          </cell>
          <cell r="H366" t="str">
            <v>53 : Paleta de agua con fruta de diferentes sabores (fresa, piña, lulo, limón, mora).</v>
          </cell>
          <cell r="I366">
            <v>13</v>
          </cell>
          <cell r="J366" t="str">
            <v>Sitio 1 : CARRERA 127#22G-18 INT 4 - Sitio 2 : SIBERIA KM 7.5 CELTA, LOTE 159 - Sitio 3 : CARRERA 68B #10A-18 - Sitio 4 : CALLE 24F#101B-15 - Sitio 5 : CARRERA 65B#10A-87 - Sitio 6 : AUTO MEDE KM 1,5 P INDUS FLORIDA BOD 23 - Sitio 7 : CARRERA 71 A BIS # 63D-38 -</v>
          </cell>
          <cell r="K366">
            <v>44835</v>
          </cell>
          <cell r="L366">
            <v>3788</v>
          </cell>
          <cell r="M366">
            <v>4822</v>
          </cell>
          <cell r="N366">
            <v>2524</v>
          </cell>
          <cell r="O366">
            <v>0</v>
          </cell>
          <cell r="P366">
            <v>1037</v>
          </cell>
          <cell r="Q366">
            <v>0.15</v>
          </cell>
          <cell r="R366">
            <v>881.45</v>
          </cell>
          <cell r="S366">
            <v>1037</v>
          </cell>
          <cell r="T366">
            <v>0.15</v>
          </cell>
          <cell r="U366">
            <v>881.45</v>
          </cell>
          <cell r="V366">
            <v>1037</v>
          </cell>
          <cell r="W366">
            <v>0.15</v>
          </cell>
          <cell r="X366">
            <v>881.45</v>
          </cell>
          <cell r="Y366">
            <v>0</v>
          </cell>
          <cell r="AA366">
            <v>0</v>
          </cell>
          <cell r="AB366">
            <v>9814064.3000000007</v>
          </cell>
          <cell r="AC366" t="str">
            <v>Registro Valido</v>
          </cell>
          <cell r="AD366">
            <v>1037</v>
          </cell>
          <cell r="AE366">
            <v>1037</v>
          </cell>
          <cell r="AF366">
            <v>1037</v>
          </cell>
          <cell r="AG366">
            <v>0</v>
          </cell>
          <cell r="AH366">
            <v>1013</v>
          </cell>
          <cell r="AI366">
            <v>1013</v>
          </cell>
          <cell r="AJ366">
            <v>1013</v>
          </cell>
          <cell r="AK366">
            <v>0</v>
          </cell>
          <cell r="AM366" t="str">
            <v>ALI_53_SEG_13</v>
          </cell>
          <cell r="AN366" t="str">
            <v>ALI_53_SEG_13_VAL_9814064.3</v>
          </cell>
          <cell r="AO366">
            <v>2</v>
          </cell>
          <cell r="AP366">
            <v>9814064.3000000007</v>
          </cell>
          <cell r="AQ366" t="b">
            <v>1</v>
          </cell>
          <cell r="AR366" t="str">
            <v/>
          </cell>
          <cell r="AS366" t="str">
            <v>X</v>
          </cell>
          <cell r="AT366" t="str">
            <v>ALI_53_SEG_13_X</v>
          </cell>
          <cell r="AU366">
            <v>1</v>
          </cell>
          <cell r="AV366" t="str">
            <v>Cotizacion Seleccionada</v>
          </cell>
        </row>
        <row r="367">
          <cell r="A367" t="str">
            <v>ALI_53_SEG_14</v>
          </cell>
          <cell r="B367" t="str">
            <v>5to_Evento_973_V2_Antioquena_Helados_17466296.xlsm</v>
          </cell>
          <cell r="C367">
            <v>53</v>
          </cell>
          <cell r="D367">
            <v>2086</v>
          </cell>
          <cell r="E367" t="str">
            <v>Antioquena de Helados 2020</v>
          </cell>
          <cell r="F367">
            <v>528</v>
          </cell>
          <cell r="G367" t="str">
            <v>HELADO Y PALETA</v>
          </cell>
          <cell r="H367" t="str">
            <v>53 : Paleta de agua con fruta de diferentes sabores (fresa, piña, lulo, limón, mora).</v>
          </cell>
          <cell r="I367">
            <v>14</v>
          </cell>
          <cell r="J367" t="str">
            <v>Sitio 1 : CARRERA 127#22G-18 INT 4 - Sitio 2 : SIBERIA KM 7.5 CELTA, LOTE 159 - Sitio 3 : CARRERA 68B #10A-18 - Sitio 4 : CALLE 24F#101B-15 - Sitio 5 : CARRERA 65B#10A-87 - Sitio 6 : AUTO MEDE KM 1,5 P INDUS FLORIDA BOD 23 - Sitio 7 : CARRERA 71 A BIS # 63D-38 -</v>
          </cell>
          <cell r="K367">
            <v>44835</v>
          </cell>
          <cell r="L367">
            <v>3753</v>
          </cell>
          <cell r="M367">
            <v>4778</v>
          </cell>
          <cell r="N367">
            <v>2501</v>
          </cell>
          <cell r="O367">
            <v>0</v>
          </cell>
          <cell r="P367">
            <v>1037</v>
          </cell>
          <cell r="Q367">
            <v>0.15</v>
          </cell>
          <cell r="R367">
            <v>881.45</v>
          </cell>
          <cell r="S367">
            <v>1037</v>
          </cell>
          <cell r="T367">
            <v>0.15</v>
          </cell>
          <cell r="U367">
            <v>881.45</v>
          </cell>
          <cell r="V367">
            <v>1037</v>
          </cell>
          <cell r="W367">
            <v>0.15</v>
          </cell>
          <cell r="X367">
            <v>881.45</v>
          </cell>
          <cell r="Y367">
            <v>0</v>
          </cell>
          <cell r="AA367">
            <v>0</v>
          </cell>
          <cell r="AB367">
            <v>9724156.4000000022</v>
          </cell>
          <cell r="AC367" t="str">
            <v>Registro Valido</v>
          </cell>
          <cell r="AD367">
            <v>1037</v>
          </cell>
          <cell r="AE367">
            <v>1037</v>
          </cell>
          <cell r="AF367">
            <v>1037</v>
          </cell>
          <cell r="AG367">
            <v>0</v>
          </cell>
          <cell r="AH367">
            <v>1013</v>
          </cell>
          <cell r="AI367">
            <v>1013</v>
          </cell>
          <cell r="AJ367">
            <v>1013</v>
          </cell>
          <cell r="AK367">
            <v>0</v>
          </cell>
          <cell r="AM367" t="str">
            <v>ALI_53_SEG_14</v>
          </cell>
          <cell r="AN367" t="str">
            <v>ALI_53_SEG_14_VAL_9724156.4</v>
          </cell>
          <cell r="AO367">
            <v>2</v>
          </cell>
          <cell r="AP367">
            <v>9724156.4000000022</v>
          </cell>
          <cell r="AQ367" t="b">
            <v>1</v>
          </cell>
          <cell r="AR367" t="str">
            <v/>
          </cell>
          <cell r="AS367" t="str">
            <v>X</v>
          </cell>
          <cell r="AT367" t="str">
            <v>ALI_53_SEG_14_X</v>
          </cell>
          <cell r="AU367">
            <v>1</v>
          </cell>
          <cell r="AV367" t="str">
            <v>Cotizacion Seleccionada</v>
          </cell>
        </row>
        <row r="368">
          <cell r="A368" t="str">
            <v>ALI_53_SEG_15</v>
          </cell>
          <cell r="B368" t="str">
            <v>5to_Evento_973_V2_Antioquena_Helados_17466296.xlsm</v>
          </cell>
          <cell r="C368">
            <v>53</v>
          </cell>
          <cell r="D368">
            <v>2086</v>
          </cell>
          <cell r="E368" t="str">
            <v>Antioquena de Helados 2020</v>
          </cell>
          <cell r="F368">
            <v>529</v>
          </cell>
          <cell r="G368" t="str">
            <v>HELADO Y PALETA</v>
          </cell>
          <cell r="H368" t="str">
            <v>53 : Paleta de agua con fruta de diferentes sabores (fresa, piña, lulo, limón, mora).</v>
          </cell>
          <cell r="I368">
            <v>15</v>
          </cell>
          <cell r="J368" t="str">
            <v>Sitio 1 : CARRERA 127#22G-18 INT 4 - Sitio 2 : SIBERIA KM 7.5 CELTA, LOTE 159 - Sitio 3 : CARRERA 68B #10A-18 - Sitio 4 : CALLE 24F#101B-15 - Sitio 5 : CARRERA 65B#10A-87 - Sitio 6 : AUTO MEDE KM 1,5 P INDUS FLORIDA BOD 23 - Sitio 7 : CARRERA 71 A BIS # 63D-38 -</v>
          </cell>
          <cell r="K368">
            <v>44835</v>
          </cell>
          <cell r="L368">
            <v>3548</v>
          </cell>
          <cell r="M368">
            <v>4516</v>
          </cell>
          <cell r="N368">
            <v>2366</v>
          </cell>
          <cell r="O368">
            <v>0</v>
          </cell>
          <cell r="P368">
            <v>1037</v>
          </cell>
          <cell r="Q368">
            <v>0.15</v>
          </cell>
          <cell r="R368">
            <v>881.45</v>
          </cell>
          <cell r="S368">
            <v>1037</v>
          </cell>
          <cell r="T368">
            <v>0.15</v>
          </cell>
          <cell r="U368">
            <v>881.45</v>
          </cell>
          <cell r="V368">
            <v>1037</v>
          </cell>
          <cell r="W368">
            <v>0.15</v>
          </cell>
          <cell r="X368">
            <v>881.45</v>
          </cell>
          <cell r="Y368">
            <v>0</v>
          </cell>
          <cell r="AA368">
            <v>0</v>
          </cell>
          <cell r="AB368">
            <v>9193523.5</v>
          </cell>
          <cell r="AC368" t="str">
            <v>Registro Valido</v>
          </cell>
          <cell r="AD368">
            <v>1037</v>
          </cell>
          <cell r="AE368">
            <v>1037</v>
          </cell>
          <cell r="AF368">
            <v>1037</v>
          </cell>
          <cell r="AG368">
            <v>0</v>
          </cell>
          <cell r="AH368">
            <v>1013</v>
          </cell>
          <cell r="AI368">
            <v>1013</v>
          </cell>
          <cell r="AJ368">
            <v>1013</v>
          </cell>
          <cell r="AK368">
            <v>0</v>
          </cell>
          <cell r="AM368" t="str">
            <v>ALI_53_SEG_15</v>
          </cell>
          <cell r="AN368" t="str">
            <v>ALI_53_SEG_15_VAL_9193523.5</v>
          </cell>
          <cell r="AO368">
            <v>2</v>
          </cell>
          <cell r="AP368">
            <v>9193523.5</v>
          </cell>
          <cell r="AQ368" t="b">
            <v>1</v>
          </cell>
          <cell r="AR368" t="str">
            <v/>
          </cell>
          <cell r="AS368" t="str">
            <v>X</v>
          </cell>
          <cell r="AT368" t="str">
            <v>ALI_53_SEG_15_X</v>
          </cell>
          <cell r="AU368">
            <v>1</v>
          </cell>
          <cell r="AV368" t="str">
            <v>Cotizacion Seleccionada</v>
          </cell>
        </row>
        <row r="369">
          <cell r="A369" t="str">
            <v>ALI_25_SEG_1</v>
          </cell>
          <cell r="B369" t="str">
            <v>5to_Evento_973_V2_Catering_Service_17345465.xlsm</v>
          </cell>
          <cell r="C369">
            <v>25</v>
          </cell>
          <cell r="D369">
            <v>2092</v>
          </cell>
          <cell r="E369" t="str">
            <v>Catering Service Deli SAS</v>
          </cell>
          <cell r="F369">
            <v>46</v>
          </cell>
          <cell r="G369" t="str">
            <v>CEREAL EMPACADO</v>
          </cell>
          <cell r="H369" t="str">
            <v>25 : Galleta de avena (Paquete mínimo dos (2) unidades)</v>
          </cell>
          <cell r="I369">
            <v>1</v>
          </cell>
          <cell r="J369" t="str">
            <v>Sitio 1 : CARRERA 127#22G-18 INT 4 - Sitio 2 : SIBERIA KM 7.5 CELTA, LOTE 159 - Sitio 3 : CARRERA 68B #10A-18 - Sitio 4 : CALLE 24F#101B-15 - Sitio 5 : CARRERA 65B#10A-87 - Sitio 6 : AUTO MEDE KM 1,5 P INDUS FLORIDA BOD 23 - Sitio 7 : CARRERA 71 A BIS # 63D-38 -</v>
          </cell>
          <cell r="K369">
            <v>44835</v>
          </cell>
          <cell r="L369">
            <v>6195</v>
          </cell>
          <cell r="M369">
            <v>7886</v>
          </cell>
          <cell r="N369">
            <v>3723</v>
          </cell>
          <cell r="O369">
            <v>405</v>
          </cell>
          <cell r="P369">
            <v>559</v>
          </cell>
          <cell r="Q369">
            <v>0.2</v>
          </cell>
          <cell r="R369">
            <v>447.2</v>
          </cell>
          <cell r="S369">
            <v>931</v>
          </cell>
          <cell r="T369">
            <v>0.2</v>
          </cell>
          <cell r="U369">
            <v>744.8</v>
          </cell>
          <cell r="V369">
            <v>931</v>
          </cell>
          <cell r="W369">
            <v>0.2</v>
          </cell>
          <cell r="X369">
            <v>744.8</v>
          </cell>
          <cell r="Y369">
            <v>931</v>
          </cell>
          <cell r="Z369">
            <v>0.2</v>
          </cell>
          <cell r="AA369">
            <v>744.8</v>
          </cell>
          <cell r="AB369">
            <v>11718431.200000001</v>
          </cell>
          <cell r="AC369" t="str">
            <v>Registro Valido</v>
          </cell>
          <cell r="AD369">
            <v>559</v>
          </cell>
          <cell r="AE369">
            <v>931</v>
          </cell>
          <cell r="AF369">
            <v>931</v>
          </cell>
          <cell r="AG369">
            <v>931</v>
          </cell>
          <cell r="AH369">
            <v>559</v>
          </cell>
          <cell r="AI369">
            <v>931</v>
          </cell>
          <cell r="AJ369">
            <v>931</v>
          </cell>
          <cell r="AK369">
            <v>931</v>
          </cell>
          <cell r="AM369" t="str">
            <v>ALI_25_SEG_1</v>
          </cell>
          <cell r="AN369" t="str">
            <v>ALI_25_SEG_1_VAL_11718431.2</v>
          </cell>
          <cell r="AO369">
            <v>6</v>
          </cell>
          <cell r="AP369">
            <v>11718431.200000001</v>
          </cell>
          <cell r="AQ369" t="b">
            <v>1</v>
          </cell>
          <cell r="AR369" t="str">
            <v>Empate</v>
          </cell>
          <cell r="AS369" t="str">
            <v>x</v>
          </cell>
          <cell r="AT369" t="str">
            <v>ALI_25_SEG_1_x</v>
          </cell>
          <cell r="AU369">
            <v>1</v>
          </cell>
          <cell r="AV369" t="str">
            <v>Cotizacion Seleccionada</v>
          </cell>
        </row>
        <row r="370">
          <cell r="A370" t="str">
            <v>ALI_25_SEG_2</v>
          </cell>
          <cell r="B370" t="str">
            <v>5to_Evento_973_V2_Catering_Service_17345465.xlsm</v>
          </cell>
          <cell r="C370">
            <v>25</v>
          </cell>
          <cell r="D370">
            <v>2092</v>
          </cell>
          <cell r="E370" t="str">
            <v>Catering Service Deli SAS</v>
          </cell>
          <cell r="F370">
            <v>47</v>
          </cell>
          <cell r="G370" t="str">
            <v>CEREAL EMPACADO</v>
          </cell>
          <cell r="H370" t="str">
            <v>25 : Galleta de avena (Paquete mínimo dos (2) unidades)</v>
          </cell>
          <cell r="I370">
            <v>2</v>
          </cell>
          <cell r="J370" t="str">
            <v>Sitio 1 : CARRERA 127#22G-18 INT 4 - Sitio 2 : SIBERIA KM 7.5 CELTA, LOTE 159 - Sitio 3 : CARRERA 68B #10A-18 - Sitio 4 : CALLE 24F#101B-15 - Sitio 5 : CARRERA 65B#10A-87 - Sitio 6 : AUTO MEDE KM 1,5 P INDUS FLORIDA BOD 23 - Sitio 7 : CARRERA 71 A BIS # 63D-38 -</v>
          </cell>
          <cell r="K370">
            <v>44835</v>
          </cell>
          <cell r="L370">
            <v>6335</v>
          </cell>
          <cell r="M370">
            <v>8064</v>
          </cell>
          <cell r="N370">
            <v>3808</v>
          </cell>
          <cell r="O370">
            <v>414</v>
          </cell>
          <cell r="P370">
            <v>559</v>
          </cell>
          <cell r="Q370">
            <v>0.2</v>
          </cell>
          <cell r="R370">
            <v>447.2</v>
          </cell>
          <cell r="S370">
            <v>931</v>
          </cell>
          <cell r="T370">
            <v>0.2</v>
          </cell>
          <cell r="U370">
            <v>744.8</v>
          </cell>
          <cell r="V370">
            <v>931</v>
          </cell>
          <cell r="W370">
            <v>0.2</v>
          </cell>
          <cell r="X370">
            <v>744.8</v>
          </cell>
          <cell r="Y370">
            <v>931</v>
          </cell>
          <cell r="Z370">
            <v>0.2</v>
          </cell>
          <cell r="AA370">
            <v>744.8</v>
          </cell>
          <cell r="AB370">
            <v>11983624.799999999</v>
          </cell>
          <cell r="AC370" t="str">
            <v>Registro Valido</v>
          </cell>
          <cell r="AD370">
            <v>559</v>
          </cell>
          <cell r="AE370">
            <v>931</v>
          </cell>
          <cell r="AF370">
            <v>931</v>
          </cell>
          <cell r="AG370">
            <v>931</v>
          </cell>
          <cell r="AH370">
            <v>559</v>
          </cell>
          <cell r="AI370">
            <v>931</v>
          </cell>
          <cell r="AJ370">
            <v>931</v>
          </cell>
          <cell r="AK370">
            <v>931</v>
          </cell>
          <cell r="AM370" t="str">
            <v>ALI_25_SEG_2</v>
          </cell>
          <cell r="AN370" t="str">
            <v>ALI_25_SEG_2_VAL_11983624.8</v>
          </cell>
          <cell r="AO370">
            <v>6</v>
          </cell>
          <cell r="AP370">
            <v>11983624.799999999</v>
          </cell>
          <cell r="AQ370" t="b">
            <v>1</v>
          </cell>
          <cell r="AR370" t="str">
            <v>Empate</v>
          </cell>
          <cell r="AS370" t="str">
            <v>x</v>
          </cell>
          <cell r="AT370" t="str">
            <v>ALI_25_SEG_2_x</v>
          </cell>
          <cell r="AU370">
            <v>1</v>
          </cell>
          <cell r="AV370" t="str">
            <v>Cotizacion Seleccionada</v>
          </cell>
        </row>
        <row r="371">
          <cell r="A371" t="str">
            <v>ALI_25_SEG_3</v>
          </cell>
          <cell r="B371" t="str">
            <v>5to_Evento_973_V2_Catering_Service_17345465.xlsm</v>
          </cell>
          <cell r="C371">
            <v>25</v>
          </cell>
          <cell r="D371">
            <v>2092</v>
          </cell>
          <cell r="E371" t="str">
            <v>Catering Service Deli SAS</v>
          </cell>
          <cell r="F371">
            <v>48</v>
          </cell>
          <cell r="G371" t="str">
            <v>CEREAL EMPACADO</v>
          </cell>
          <cell r="H371" t="str">
            <v>25 : Galleta de avena (Paquete mínimo dos (2) unidades)</v>
          </cell>
          <cell r="I371">
            <v>3</v>
          </cell>
          <cell r="J371" t="str">
            <v>Sitio 1 : CARRERA 127#22G-18 INT 4 - Sitio 2 : SIBERIA KM 7.5 CELTA, LOTE 159 - Sitio 3 : CARRERA 68B #10A-18 - Sitio 4 : CALLE 24F#101B-15 - Sitio 5 : CARRERA 65B#10A-87 - Sitio 6 : AUTO MEDE KM 1,5 P INDUS FLORIDA BOD 23 - Sitio 7 : CARRERA 71 A BIS # 63D-38 -</v>
          </cell>
          <cell r="K371">
            <v>44835</v>
          </cell>
          <cell r="L371">
            <v>6297</v>
          </cell>
          <cell r="M371">
            <v>8016</v>
          </cell>
          <cell r="N371">
            <v>3785</v>
          </cell>
          <cell r="O371">
            <v>411</v>
          </cell>
          <cell r="P371">
            <v>559</v>
          </cell>
          <cell r="Q371">
            <v>0.2</v>
          </cell>
          <cell r="R371">
            <v>447.2</v>
          </cell>
          <cell r="S371">
            <v>931</v>
          </cell>
          <cell r="T371">
            <v>0.2</v>
          </cell>
          <cell r="U371">
            <v>744.8</v>
          </cell>
          <cell r="V371">
            <v>931</v>
          </cell>
          <cell r="W371">
            <v>0.2</v>
          </cell>
          <cell r="X371">
            <v>744.8</v>
          </cell>
          <cell r="Y371">
            <v>931</v>
          </cell>
          <cell r="Z371">
            <v>0.2</v>
          </cell>
          <cell r="AA371">
            <v>744.8</v>
          </cell>
          <cell r="AB371">
            <v>11911516</v>
          </cell>
          <cell r="AC371" t="str">
            <v>Registro Valido</v>
          </cell>
          <cell r="AD371">
            <v>559</v>
          </cell>
          <cell r="AE371">
            <v>931</v>
          </cell>
          <cell r="AF371">
            <v>931</v>
          </cell>
          <cell r="AG371">
            <v>931</v>
          </cell>
          <cell r="AH371">
            <v>559</v>
          </cell>
          <cell r="AI371">
            <v>931</v>
          </cell>
          <cell r="AJ371">
            <v>931</v>
          </cell>
          <cell r="AK371">
            <v>931</v>
          </cell>
          <cell r="AM371" t="str">
            <v>ALI_25_SEG_3</v>
          </cell>
          <cell r="AN371" t="str">
            <v>ALI_25_SEG_3_VAL_11911516</v>
          </cell>
          <cell r="AO371">
            <v>6</v>
          </cell>
          <cell r="AP371">
            <v>11911516</v>
          </cell>
          <cell r="AQ371" t="b">
            <v>1</v>
          </cell>
          <cell r="AR371" t="str">
            <v>Empate</v>
          </cell>
          <cell r="AS371" t="str">
            <v>x</v>
          </cell>
          <cell r="AT371" t="str">
            <v>ALI_25_SEG_3_x</v>
          </cell>
          <cell r="AU371">
            <v>1</v>
          </cell>
          <cell r="AV371" t="str">
            <v>Cotizacion Seleccionada</v>
          </cell>
        </row>
        <row r="372">
          <cell r="A372" t="b">
            <v>0</v>
          </cell>
          <cell r="B372" t="str">
            <v>5to_Evento_973_V2_Catering_Service_17345465.xlsm</v>
          </cell>
          <cell r="C372">
            <v>93</v>
          </cell>
          <cell r="D372">
            <v>2092</v>
          </cell>
          <cell r="E372" t="str">
            <v>Catering Service Deli SAS</v>
          </cell>
          <cell r="F372">
            <v>91</v>
          </cell>
          <cell r="G372" t="str">
            <v>CEREAL EMPACADO</v>
          </cell>
          <cell r="H372" t="str">
            <v>93 : Torta de zanahoria.</v>
          </cell>
          <cell r="I372">
            <v>1</v>
          </cell>
          <cell r="J372" t="str">
            <v>Sitio 1 : CARRERA 127#22G-18 INT 4 - Sitio 2 : SIBERIA KM 7.5 CELTA, LOTE 159 - Sitio 3 : CARRERA 68B #10A-18 - Sitio 4 : CALLE 24F#101B-15 - Sitio 5 : CARRERA 65B#10A-87 - Sitio 6 : AUTO MEDE KM 1,5 P INDUS FLORIDA BOD 23 - Sitio 7 : CARRERA 71 A BIS # 63D-38 -</v>
          </cell>
          <cell r="K372">
            <v>44835</v>
          </cell>
          <cell r="L372">
            <v>6891</v>
          </cell>
          <cell r="M372">
            <v>8199</v>
          </cell>
          <cell r="N372">
            <v>4855</v>
          </cell>
          <cell r="O372">
            <v>404</v>
          </cell>
          <cell r="P372">
            <v>498</v>
          </cell>
          <cell r="Q372">
            <v>0.1</v>
          </cell>
          <cell r="R372">
            <v>448.2</v>
          </cell>
          <cell r="S372">
            <v>665</v>
          </cell>
          <cell r="T372">
            <v>0.1</v>
          </cell>
          <cell r="U372">
            <v>598.5</v>
          </cell>
          <cell r="V372">
            <v>995</v>
          </cell>
          <cell r="W372">
            <v>0.1</v>
          </cell>
          <cell r="X372">
            <v>895.5</v>
          </cell>
          <cell r="Y372">
            <v>995</v>
          </cell>
          <cell r="Z372">
            <v>0.1</v>
          </cell>
          <cell r="AA372">
            <v>895.5</v>
          </cell>
          <cell r="AB372">
            <v>12705082.199999999</v>
          </cell>
          <cell r="AC372" t="str">
            <v>Registro Valido</v>
          </cell>
          <cell r="AD372">
            <v>498</v>
          </cell>
          <cell r="AE372">
            <v>665</v>
          </cell>
          <cell r="AF372">
            <v>995</v>
          </cell>
          <cell r="AG372">
            <v>995</v>
          </cell>
          <cell r="AH372">
            <v>498</v>
          </cell>
          <cell r="AI372">
            <v>663</v>
          </cell>
          <cell r="AJ372">
            <v>994</v>
          </cell>
          <cell r="AK372">
            <v>994</v>
          </cell>
          <cell r="AM372" t="str">
            <v>ALI_93_SEG_1</v>
          </cell>
          <cell r="AN372" t="str">
            <v>ALI_93_SEG_1_VAL_12705082.2</v>
          </cell>
          <cell r="AO372">
            <v>5</v>
          </cell>
          <cell r="AP372">
            <v>12685590.9</v>
          </cell>
          <cell r="AQ372" t="b">
            <v>0</v>
          </cell>
          <cell r="AR372" t="str">
            <v/>
          </cell>
          <cell r="AS372" t="str">
            <v/>
          </cell>
          <cell r="AT372" t="str">
            <v>ALI_93_SEG_1_</v>
          </cell>
          <cell r="AU372">
            <v>1</v>
          </cell>
          <cell r="AV372" t="str">
            <v>No Seleccionada</v>
          </cell>
        </row>
        <row r="373">
          <cell r="A373" t="b">
            <v>0</v>
          </cell>
          <cell r="B373" t="str">
            <v>5to_Evento_973_V2_Catering_Service_17345465.xlsm</v>
          </cell>
          <cell r="C373">
            <v>93</v>
          </cell>
          <cell r="D373">
            <v>2092</v>
          </cell>
          <cell r="E373" t="str">
            <v>Catering Service Deli SAS</v>
          </cell>
          <cell r="F373">
            <v>92</v>
          </cell>
          <cell r="G373" t="str">
            <v>CEREAL EMPACADO</v>
          </cell>
          <cell r="H373" t="str">
            <v>93 : Torta de zanahoria.</v>
          </cell>
          <cell r="I373">
            <v>2</v>
          </cell>
          <cell r="J373" t="str">
            <v>Sitio 1 : CARRERA 127#22G-18 INT 4 - Sitio 2 : SIBERIA KM 7.5 CELTA, LOTE 159 - Sitio 3 : CARRERA 68B #10A-18 - Sitio 4 : CALLE 24F#101B-15 - Sitio 5 : CARRERA 65B#10A-87 - Sitio 6 : AUTO MEDE KM 1,5 P INDUS FLORIDA BOD 23 - Sitio 7 : CARRERA 71 A BIS # 63D-38 -</v>
          </cell>
          <cell r="K373">
            <v>44835</v>
          </cell>
          <cell r="L373">
            <v>7049</v>
          </cell>
          <cell r="M373">
            <v>8384</v>
          </cell>
          <cell r="N373">
            <v>4964</v>
          </cell>
          <cell r="O373">
            <v>414</v>
          </cell>
          <cell r="P373">
            <v>498</v>
          </cell>
          <cell r="Q373">
            <v>0.1</v>
          </cell>
          <cell r="R373">
            <v>448.2</v>
          </cell>
          <cell r="S373">
            <v>665</v>
          </cell>
          <cell r="T373">
            <v>0.1</v>
          </cell>
          <cell r="U373">
            <v>598.5</v>
          </cell>
          <cell r="V373">
            <v>995</v>
          </cell>
          <cell r="W373">
            <v>0.1</v>
          </cell>
          <cell r="X373">
            <v>895.5</v>
          </cell>
          <cell r="Y373">
            <v>995</v>
          </cell>
          <cell r="Z373">
            <v>0.1</v>
          </cell>
          <cell r="AA373">
            <v>895.5</v>
          </cell>
          <cell r="AB373">
            <v>12993184.800000001</v>
          </cell>
          <cell r="AC373" t="str">
            <v>Registro Valido</v>
          </cell>
          <cell r="AD373">
            <v>498</v>
          </cell>
          <cell r="AE373">
            <v>665</v>
          </cell>
          <cell r="AF373">
            <v>995</v>
          </cell>
          <cell r="AG373">
            <v>995</v>
          </cell>
          <cell r="AH373">
            <v>498</v>
          </cell>
          <cell r="AI373">
            <v>663</v>
          </cell>
          <cell r="AJ373">
            <v>994</v>
          </cell>
          <cell r="AK373">
            <v>994</v>
          </cell>
          <cell r="AM373" t="str">
            <v>ALI_93_SEG_2</v>
          </cell>
          <cell r="AN373" t="str">
            <v>ALI_93_SEG_2_VAL_12993184.8</v>
          </cell>
          <cell r="AO373">
            <v>5</v>
          </cell>
          <cell r="AP373">
            <v>12973253.4</v>
          </cell>
          <cell r="AQ373" t="b">
            <v>0</v>
          </cell>
          <cell r="AR373" t="str">
            <v/>
          </cell>
          <cell r="AS373" t="str">
            <v/>
          </cell>
          <cell r="AT373" t="str">
            <v>ALI_93_SEG_2_</v>
          </cell>
          <cell r="AU373">
            <v>1</v>
          </cell>
          <cell r="AV373" t="str">
            <v>No Seleccionada</v>
          </cell>
        </row>
        <row r="374">
          <cell r="A374" t="b">
            <v>0</v>
          </cell>
          <cell r="B374" t="str">
            <v>5to_Evento_973_V2_Catering_Service_17345465.xlsm</v>
          </cell>
          <cell r="C374">
            <v>93</v>
          </cell>
          <cell r="D374">
            <v>2092</v>
          </cell>
          <cell r="E374" t="str">
            <v>Catering Service Deli SAS</v>
          </cell>
          <cell r="F374">
            <v>93</v>
          </cell>
          <cell r="G374" t="str">
            <v>CEREAL EMPACADO</v>
          </cell>
          <cell r="H374" t="str">
            <v>93 : Torta de zanahoria.</v>
          </cell>
          <cell r="I374">
            <v>3</v>
          </cell>
          <cell r="J374" t="str">
            <v>Sitio 1 : CARRERA 127#22G-18 INT 4 - Sitio 2 : SIBERIA KM 7.5 CELTA, LOTE 159 - Sitio 3 : CARRERA 68B #10A-18 - Sitio 4 : CALLE 24F#101B-15 - Sitio 5 : CARRERA 65B#10A-87 - Sitio 6 : AUTO MEDE KM 1,5 P INDUS FLORIDA BOD 23 - Sitio 7 : CARRERA 71 A BIS # 63D-38 -</v>
          </cell>
          <cell r="K374">
            <v>44835</v>
          </cell>
          <cell r="L374">
            <v>7007</v>
          </cell>
          <cell r="M374">
            <v>8334</v>
          </cell>
          <cell r="N374">
            <v>4935</v>
          </cell>
          <cell r="O374">
            <v>411</v>
          </cell>
          <cell r="P374">
            <v>498</v>
          </cell>
          <cell r="Q374">
            <v>0.1</v>
          </cell>
          <cell r="R374">
            <v>448.2</v>
          </cell>
          <cell r="S374">
            <v>665</v>
          </cell>
          <cell r="T374">
            <v>0.1</v>
          </cell>
          <cell r="U374">
            <v>598.5</v>
          </cell>
          <cell r="V374">
            <v>995</v>
          </cell>
          <cell r="W374">
            <v>0.1</v>
          </cell>
          <cell r="X374">
            <v>895.5</v>
          </cell>
          <cell r="Y374">
            <v>995</v>
          </cell>
          <cell r="Z374">
            <v>0.1</v>
          </cell>
          <cell r="AA374">
            <v>895.5</v>
          </cell>
          <cell r="AB374">
            <v>12915779.4</v>
          </cell>
          <cell r="AC374" t="str">
            <v>Registro Valido</v>
          </cell>
          <cell r="AD374">
            <v>498</v>
          </cell>
          <cell r="AE374">
            <v>665</v>
          </cell>
          <cell r="AF374">
            <v>995</v>
          </cell>
          <cell r="AG374">
            <v>995</v>
          </cell>
          <cell r="AH374">
            <v>498</v>
          </cell>
          <cell r="AI374">
            <v>663</v>
          </cell>
          <cell r="AJ374">
            <v>994</v>
          </cell>
          <cell r="AK374">
            <v>994</v>
          </cell>
          <cell r="AM374" t="str">
            <v>ALI_93_SEG_3</v>
          </cell>
          <cell r="AN374" t="str">
            <v>ALI_93_SEG_3_VAL_12915779.4</v>
          </cell>
          <cell r="AO374">
            <v>5</v>
          </cell>
          <cell r="AP374">
            <v>12895966.800000001</v>
          </cell>
          <cell r="AQ374" t="b">
            <v>0</v>
          </cell>
          <cell r="AR374" t="str">
            <v/>
          </cell>
          <cell r="AS374" t="str">
            <v/>
          </cell>
          <cell r="AT374" t="str">
            <v>ALI_93_SEG_3_</v>
          </cell>
          <cell r="AU374">
            <v>1</v>
          </cell>
          <cell r="AV374" t="str">
            <v>No Seleccionada</v>
          </cell>
        </row>
        <row r="375">
          <cell r="A375" t="b">
            <v>0</v>
          </cell>
          <cell r="B375" t="str">
            <v>5to_Evento_973_V2_Catering_Service_17345465.xlsm</v>
          </cell>
          <cell r="C375">
            <v>113</v>
          </cell>
          <cell r="D375">
            <v>2092</v>
          </cell>
          <cell r="E375" t="str">
            <v>Catering Service Deli SAS</v>
          </cell>
          <cell r="F375">
            <v>136</v>
          </cell>
          <cell r="G375" t="str">
            <v>CEREAL EMPACADO</v>
          </cell>
          <cell r="H375" t="str">
            <v>113 : Muffin De Frutas.</v>
          </cell>
          <cell r="I375">
            <v>1</v>
          </cell>
          <cell r="J375" t="str">
            <v>Sitio 1 : CARRERA 127#22G-18 INT 4 - Sitio 2 : SIBERIA KM 7.5 CELTA, LOTE 159 - Sitio 3 : CARRERA 68B #10A-18 - Sitio 4 : CALLE 24F#101B-15 - Sitio 5 : CARRERA 65B#10A-87 - Sitio 6 : AUTO MEDE KM 1,5 P INDUS FLORIDA BOD 23 - Sitio 7 : CARRERA 71 A BIS # 63D-38 -</v>
          </cell>
          <cell r="K375">
            <v>44835</v>
          </cell>
          <cell r="L375">
            <v>7267</v>
          </cell>
          <cell r="M375">
            <v>8741</v>
          </cell>
          <cell r="N375">
            <v>5632</v>
          </cell>
          <cell r="O375">
            <v>404</v>
          </cell>
          <cell r="P375">
            <v>528</v>
          </cell>
          <cell r="Q375">
            <v>0.1</v>
          </cell>
          <cell r="R375">
            <v>475.2</v>
          </cell>
          <cell r="S375">
            <v>704</v>
          </cell>
          <cell r="T375">
            <v>0.1</v>
          </cell>
          <cell r="U375">
            <v>633.6</v>
          </cell>
          <cell r="V375">
            <v>1052</v>
          </cell>
          <cell r="W375">
            <v>0.1</v>
          </cell>
          <cell r="X375">
            <v>946.8</v>
          </cell>
          <cell r="Y375">
            <v>1052</v>
          </cell>
          <cell r="Z375">
            <v>0.1</v>
          </cell>
          <cell r="AA375">
            <v>946.8</v>
          </cell>
          <cell r="AB375">
            <v>14706460.799999999</v>
          </cell>
          <cell r="AC375" t="str">
            <v>Registro Valido</v>
          </cell>
          <cell r="AD375">
            <v>528</v>
          </cell>
          <cell r="AE375">
            <v>704</v>
          </cell>
          <cell r="AF375">
            <v>1052</v>
          </cell>
          <cell r="AG375">
            <v>1052</v>
          </cell>
          <cell r="AH375">
            <v>527</v>
          </cell>
          <cell r="AI375">
            <v>703</v>
          </cell>
          <cell r="AJ375">
            <v>1052</v>
          </cell>
          <cell r="AK375">
            <v>1052</v>
          </cell>
          <cell r="AM375" t="str">
            <v>ALI_113_SEG_1</v>
          </cell>
          <cell r="AN375" t="str">
            <v>ALI_113_SEG_1_VAL_14706460.8</v>
          </cell>
          <cell r="AO375">
            <v>7</v>
          </cell>
          <cell r="AP375">
            <v>13059603.200000001</v>
          </cell>
          <cell r="AQ375" t="b">
            <v>0</v>
          </cell>
          <cell r="AR375" t="str">
            <v/>
          </cell>
          <cell r="AS375" t="str">
            <v/>
          </cell>
          <cell r="AT375" t="str">
            <v>ALI_113_SEG_1_</v>
          </cell>
          <cell r="AU375">
            <v>1</v>
          </cell>
          <cell r="AV375" t="str">
            <v>No Seleccionada</v>
          </cell>
        </row>
        <row r="376">
          <cell r="A376" t="b">
            <v>0</v>
          </cell>
          <cell r="B376" t="str">
            <v>5to_Evento_973_V2_Catering_Service_17345465.xlsm</v>
          </cell>
          <cell r="C376">
            <v>113</v>
          </cell>
          <cell r="D376">
            <v>2092</v>
          </cell>
          <cell r="E376" t="str">
            <v>Catering Service Deli SAS</v>
          </cell>
          <cell r="F376">
            <v>137</v>
          </cell>
          <cell r="G376" t="str">
            <v>CEREAL EMPACADO</v>
          </cell>
          <cell r="H376" t="str">
            <v>113 : Muffin De Frutas.</v>
          </cell>
          <cell r="I376">
            <v>2</v>
          </cell>
          <cell r="J376" t="str">
            <v>Sitio 1 : CARRERA 127#22G-18 INT 4 - Sitio 2 : SIBERIA KM 7.5 CELTA, LOTE 159 - Sitio 3 : CARRERA 68B #10A-18 - Sitio 4 : CALLE 24F#101B-15 - Sitio 5 : CARRERA 65B#10A-87 - Sitio 6 : AUTO MEDE KM 1,5 P INDUS FLORIDA BOD 23 - Sitio 7 : CARRERA 71 A BIS # 63D-38 -</v>
          </cell>
          <cell r="K376">
            <v>44835</v>
          </cell>
          <cell r="L376">
            <v>7434</v>
          </cell>
          <cell r="M376">
            <v>8939</v>
          </cell>
          <cell r="N376">
            <v>5759</v>
          </cell>
          <cell r="O376">
            <v>414</v>
          </cell>
          <cell r="P376">
            <v>528</v>
          </cell>
          <cell r="Q376">
            <v>0.1</v>
          </cell>
          <cell r="R376">
            <v>475.2</v>
          </cell>
          <cell r="S376">
            <v>704</v>
          </cell>
          <cell r="T376">
            <v>0.1</v>
          </cell>
          <cell r="U376">
            <v>633.6</v>
          </cell>
          <cell r="V376">
            <v>1052</v>
          </cell>
          <cell r="W376">
            <v>0.1</v>
          </cell>
          <cell r="X376">
            <v>946.8</v>
          </cell>
          <cell r="Y376">
            <v>1052</v>
          </cell>
          <cell r="Z376">
            <v>0.1</v>
          </cell>
          <cell r="AA376">
            <v>946.8</v>
          </cell>
          <cell r="AB376">
            <v>15040983.599999998</v>
          </cell>
          <cell r="AC376" t="str">
            <v>Registro Valido</v>
          </cell>
          <cell r="AD376">
            <v>528</v>
          </cell>
          <cell r="AE376">
            <v>704</v>
          </cell>
          <cell r="AF376">
            <v>1052</v>
          </cell>
          <cell r="AG376">
            <v>1052</v>
          </cell>
          <cell r="AH376">
            <v>527</v>
          </cell>
          <cell r="AI376">
            <v>703</v>
          </cell>
          <cell r="AJ376">
            <v>1052</v>
          </cell>
          <cell r="AK376">
            <v>1052</v>
          </cell>
          <cell r="AM376" t="str">
            <v>ALI_113_SEG_2</v>
          </cell>
          <cell r="AN376" t="str">
            <v>ALI_113_SEG_2_VAL_15040983.6</v>
          </cell>
          <cell r="AO376">
            <v>7</v>
          </cell>
          <cell r="AP376">
            <v>13356664.800000001</v>
          </cell>
          <cell r="AQ376" t="b">
            <v>0</v>
          </cell>
          <cell r="AR376" t="str">
            <v/>
          </cell>
          <cell r="AS376" t="str">
            <v/>
          </cell>
          <cell r="AT376" t="str">
            <v>ALI_113_SEG_2_</v>
          </cell>
          <cell r="AU376">
            <v>1</v>
          </cell>
          <cell r="AV376" t="str">
            <v>No Seleccionada</v>
          </cell>
        </row>
        <row r="377">
          <cell r="A377" t="b">
            <v>0</v>
          </cell>
          <cell r="B377" t="str">
            <v>5to_Evento_973_V2_Catering_Service_17345465.xlsm</v>
          </cell>
          <cell r="C377">
            <v>113</v>
          </cell>
          <cell r="D377">
            <v>2092</v>
          </cell>
          <cell r="E377" t="str">
            <v>Catering Service Deli SAS</v>
          </cell>
          <cell r="F377">
            <v>138</v>
          </cell>
          <cell r="G377" t="str">
            <v>CEREAL EMPACADO</v>
          </cell>
          <cell r="H377" t="str">
            <v>113 : Muffin De Frutas.</v>
          </cell>
          <cell r="I377">
            <v>3</v>
          </cell>
          <cell r="J377" t="str">
            <v>Sitio 1 : CARRERA 127#22G-18 INT 4 - Sitio 2 : SIBERIA KM 7.5 CELTA, LOTE 159 - Sitio 3 : CARRERA 68B #10A-18 - Sitio 4 : CALLE 24F#101B-15 - Sitio 5 : CARRERA 65B#10A-87 - Sitio 6 : AUTO MEDE KM 1,5 P INDUS FLORIDA BOD 23 - Sitio 7 : CARRERA 71 A BIS # 63D-38 -</v>
          </cell>
          <cell r="K377">
            <v>44835</v>
          </cell>
          <cell r="L377">
            <v>7388</v>
          </cell>
          <cell r="M377">
            <v>8885</v>
          </cell>
          <cell r="N377">
            <v>5724</v>
          </cell>
          <cell r="O377">
            <v>411</v>
          </cell>
          <cell r="P377">
            <v>528</v>
          </cell>
          <cell r="Q377">
            <v>0.1</v>
          </cell>
          <cell r="R377">
            <v>475.2</v>
          </cell>
          <cell r="S377">
            <v>704</v>
          </cell>
          <cell r="T377">
            <v>0.1</v>
          </cell>
          <cell r="U377">
            <v>633.6</v>
          </cell>
          <cell r="V377">
            <v>1052</v>
          </cell>
          <cell r="W377">
            <v>0.1</v>
          </cell>
          <cell r="X377">
            <v>946.8</v>
          </cell>
          <cell r="Y377">
            <v>1052</v>
          </cell>
          <cell r="Z377">
            <v>0.1</v>
          </cell>
          <cell r="AA377">
            <v>946.8</v>
          </cell>
          <cell r="AB377">
            <v>14948931.600000001</v>
          </cell>
          <cell r="AC377" t="str">
            <v>Registro Valido</v>
          </cell>
          <cell r="AD377">
            <v>528</v>
          </cell>
          <cell r="AE377">
            <v>704</v>
          </cell>
          <cell r="AF377">
            <v>1052</v>
          </cell>
          <cell r="AG377">
            <v>1052</v>
          </cell>
          <cell r="AH377">
            <v>527</v>
          </cell>
          <cell r="AI377">
            <v>703</v>
          </cell>
          <cell r="AJ377">
            <v>1052</v>
          </cell>
          <cell r="AK377">
            <v>1052</v>
          </cell>
          <cell r="AM377" t="str">
            <v>ALI_113_SEG_3</v>
          </cell>
          <cell r="AN377" t="str">
            <v>ALI_113_SEG_3_VAL_14948931.6</v>
          </cell>
          <cell r="AO377">
            <v>7</v>
          </cell>
          <cell r="AP377">
            <v>13274920.800000001</v>
          </cell>
          <cell r="AQ377" t="b">
            <v>0</v>
          </cell>
          <cell r="AR377" t="str">
            <v/>
          </cell>
          <cell r="AS377" t="str">
            <v/>
          </cell>
          <cell r="AT377" t="str">
            <v>ALI_113_SEG_3_</v>
          </cell>
          <cell r="AU377">
            <v>1</v>
          </cell>
          <cell r="AV377" t="str">
            <v>No Seleccionada</v>
          </cell>
        </row>
        <row r="378">
          <cell r="A378" t="str">
            <v>ALI_45_SEG_1</v>
          </cell>
          <cell r="B378" t="str">
            <v>5to_Evento_973_V2_Catering_Service_17345465.xlsm</v>
          </cell>
          <cell r="C378">
            <v>45</v>
          </cell>
          <cell r="D378">
            <v>2092</v>
          </cell>
          <cell r="E378" t="str">
            <v>Catering Service Deli SAS</v>
          </cell>
          <cell r="F378">
            <v>181</v>
          </cell>
          <cell r="G378" t="str">
            <v>CEREAL EMPACADO</v>
          </cell>
          <cell r="H378" t="str">
            <v>45 : Mantecada.</v>
          </cell>
          <cell r="I378">
            <v>1</v>
          </cell>
          <cell r="J378" t="str">
            <v>Sitio 1 : CARRERA 127#22G-18 INT 4 - Sitio 2 : SIBERIA KM 7.5 CELTA, LOTE 159 - Sitio 3 : CARRERA 68B #10A-18 - Sitio 4 : CALLE 24F#101B-15 - Sitio 5 : CARRERA 65B#10A-87 - Sitio 6 : AUTO MEDE KM 1,5 P INDUS FLORIDA BOD 23 - Sitio 7 : CARRERA 71 A BIS # 63D-38 -</v>
          </cell>
          <cell r="K378">
            <v>44835</v>
          </cell>
          <cell r="L378">
            <v>6195</v>
          </cell>
          <cell r="M378">
            <v>7886</v>
          </cell>
          <cell r="N378">
            <v>3724</v>
          </cell>
          <cell r="O378">
            <v>405</v>
          </cell>
          <cell r="P378">
            <v>578</v>
          </cell>
          <cell r="Q378">
            <v>0.2</v>
          </cell>
          <cell r="R378">
            <v>462.4</v>
          </cell>
          <cell r="S378">
            <v>770</v>
          </cell>
          <cell r="T378">
            <v>0.20104</v>
          </cell>
          <cell r="U378">
            <v>615.20000000000005</v>
          </cell>
          <cell r="V378">
            <v>1153</v>
          </cell>
          <cell r="W378">
            <v>0.2</v>
          </cell>
          <cell r="X378">
            <v>922.4</v>
          </cell>
          <cell r="Y378">
            <v>1153</v>
          </cell>
          <cell r="Z378">
            <v>0.2</v>
          </cell>
          <cell r="AA378">
            <v>922.4</v>
          </cell>
          <cell r="AB378">
            <v>11524624.800000001</v>
          </cell>
          <cell r="AC378" t="str">
            <v>Registro Valido</v>
          </cell>
          <cell r="AD378">
            <v>578</v>
          </cell>
          <cell r="AE378">
            <v>770</v>
          </cell>
          <cell r="AF378">
            <v>1153</v>
          </cell>
          <cell r="AG378">
            <v>1153</v>
          </cell>
          <cell r="AH378">
            <v>578</v>
          </cell>
          <cell r="AI378">
            <v>769</v>
          </cell>
          <cell r="AJ378">
            <v>1153</v>
          </cell>
          <cell r="AK378">
            <v>1153</v>
          </cell>
          <cell r="AM378" t="str">
            <v>ALI_45_SEG_1</v>
          </cell>
          <cell r="AN378" t="str">
            <v>ALI_45_SEG_1_VAL_11524624.8</v>
          </cell>
          <cell r="AO378">
            <v>7</v>
          </cell>
          <cell r="AP378">
            <v>11524624.800000001</v>
          </cell>
          <cell r="AQ378" t="b">
            <v>1</v>
          </cell>
          <cell r="AR378" t="str">
            <v>Empate</v>
          </cell>
          <cell r="AS378" t="str">
            <v>x</v>
          </cell>
          <cell r="AT378" t="str">
            <v>ALI_45_SEG_1_x</v>
          </cell>
          <cell r="AU378">
            <v>1</v>
          </cell>
          <cell r="AV378" t="str">
            <v>Cotizacion Seleccionada</v>
          </cell>
        </row>
        <row r="379">
          <cell r="A379" t="str">
            <v>ALI_45_SEG_2</v>
          </cell>
          <cell r="B379" t="str">
            <v>5to_Evento_973_V2_Catering_Service_17345465.xlsm</v>
          </cell>
          <cell r="C379">
            <v>45</v>
          </cell>
          <cell r="D379">
            <v>2092</v>
          </cell>
          <cell r="E379" t="str">
            <v>Catering Service Deli SAS</v>
          </cell>
          <cell r="F379">
            <v>182</v>
          </cell>
          <cell r="G379" t="str">
            <v>CEREAL EMPACADO</v>
          </cell>
          <cell r="H379" t="str">
            <v>45 : Mantecada.</v>
          </cell>
          <cell r="I379">
            <v>2</v>
          </cell>
          <cell r="J379" t="str">
            <v>Sitio 1 : CARRERA 127#22G-18 INT 4 - Sitio 2 : SIBERIA KM 7.5 CELTA, LOTE 159 - Sitio 3 : CARRERA 68B #10A-18 - Sitio 4 : CALLE 24F#101B-15 - Sitio 5 : CARRERA 65B#10A-87 - Sitio 6 : AUTO MEDE KM 1,5 P INDUS FLORIDA BOD 23 - Sitio 7 : CARRERA 71 A BIS # 63D-38 -</v>
          </cell>
          <cell r="K379">
            <v>44835</v>
          </cell>
          <cell r="L379">
            <v>6335</v>
          </cell>
          <cell r="M379">
            <v>8064</v>
          </cell>
          <cell r="N379">
            <v>3808</v>
          </cell>
          <cell r="O379">
            <v>414</v>
          </cell>
          <cell r="P379">
            <v>578</v>
          </cell>
          <cell r="Q379">
            <v>0.2</v>
          </cell>
          <cell r="R379">
            <v>462.4</v>
          </cell>
          <cell r="S379">
            <v>770</v>
          </cell>
          <cell r="T379">
            <v>0.20104</v>
          </cell>
          <cell r="U379">
            <v>615.20000000000005</v>
          </cell>
          <cell r="V379">
            <v>1153</v>
          </cell>
          <cell r="W379">
            <v>0.2</v>
          </cell>
          <cell r="X379">
            <v>922.4</v>
          </cell>
          <cell r="Y379">
            <v>1153</v>
          </cell>
          <cell r="Z379">
            <v>0.2</v>
          </cell>
          <cell r="AA379">
            <v>922.4</v>
          </cell>
          <cell r="AB379">
            <v>11784649.6</v>
          </cell>
          <cell r="AC379" t="str">
            <v>Registro Valido</v>
          </cell>
          <cell r="AD379">
            <v>578</v>
          </cell>
          <cell r="AE379">
            <v>770</v>
          </cell>
          <cell r="AF379">
            <v>1153</v>
          </cell>
          <cell r="AG379">
            <v>1153</v>
          </cell>
          <cell r="AH379">
            <v>578</v>
          </cell>
          <cell r="AI379">
            <v>769</v>
          </cell>
          <cell r="AJ379">
            <v>1153</v>
          </cell>
          <cell r="AK379">
            <v>1153</v>
          </cell>
          <cell r="AM379" t="str">
            <v>ALI_45_SEG_2</v>
          </cell>
          <cell r="AN379" t="str">
            <v>ALI_45_SEG_2_VAL_11784649.6</v>
          </cell>
          <cell r="AO379">
            <v>7</v>
          </cell>
          <cell r="AP379">
            <v>11784649.6</v>
          </cell>
          <cell r="AQ379" t="b">
            <v>1</v>
          </cell>
          <cell r="AR379" t="str">
            <v>Empate</v>
          </cell>
          <cell r="AS379" t="str">
            <v>x</v>
          </cell>
          <cell r="AT379" t="str">
            <v>ALI_45_SEG_2_x</v>
          </cell>
          <cell r="AU379">
            <v>1</v>
          </cell>
          <cell r="AV379" t="str">
            <v>Cotizacion Seleccionada</v>
          </cell>
        </row>
        <row r="380">
          <cell r="A380" t="str">
            <v>ALI_45_SEG_3</v>
          </cell>
          <cell r="B380" t="str">
            <v>5to_Evento_973_V2_Catering_Service_17345465.xlsm</v>
          </cell>
          <cell r="C380">
            <v>45</v>
          </cell>
          <cell r="D380">
            <v>2092</v>
          </cell>
          <cell r="E380" t="str">
            <v>Catering Service Deli SAS</v>
          </cell>
          <cell r="F380">
            <v>183</v>
          </cell>
          <cell r="G380" t="str">
            <v>CEREAL EMPACADO</v>
          </cell>
          <cell r="H380" t="str">
            <v>45 : Mantecada.</v>
          </cell>
          <cell r="I380">
            <v>3</v>
          </cell>
          <cell r="J380" t="str">
            <v>Sitio 1 : CARRERA 127#22G-18 INT 4 - Sitio 2 : SIBERIA KM 7.5 CELTA, LOTE 159 - Sitio 3 : CARRERA 68B #10A-18 - Sitio 4 : CALLE 24F#101B-15 - Sitio 5 : CARRERA 65B#10A-87 - Sitio 6 : AUTO MEDE KM 1,5 P INDUS FLORIDA BOD 23 - Sitio 7 : CARRERA 71 A BIS # 63D-38 -</v>
          </cell>
          <cell r="K380">
            <v>44835</v>
          </cell>
          <cell r="L380">
            <v>6297</v>
          </cell>
          <cell r="M380">
            <v>8016</v>
          </cell>
          <cell r="N380">
            <v>3785</v>
          </cell>
          <cell r="O380">
            <v>411</v>
          </cell>
          <cell r="P380">
            <v>578</v>
          </cell>
          <cell r="Q380">
            <v>0.2</v>
          </cell>
          <cell r="R380">
            <v>462.4</v>
          </cell>
          <cell r="S380">
            <v>770</v>
          </cell>
          <cell r="T380">
            <v>0.20104</v>
          </cell>
          <cell r="U380">
            <v>615.20000000000005</v>
          </cell>
          <cell r="V380">
            <v>1153</v>
          </cell>
          <cell r="W380">
            <v>0.2</v>
          </cell>
          <cell r="X380">
            <v>922.4</v>
          </cell>
          <cell r="Y380">
            <v>1153</v>
          </cell>
          <cell r="Z380">
            <v>0.2</v>
          </cell>
          <cell r="AA380">
            <v>922.4</v>
          </cell>
          <cell r="AB380">
            <v>11713566.4</v>
          </cell>
          <cell r="AC380" t="str">
            <v>Registro Valido</v>
          </cell>
          <cell r="AD380">
            <v>578</v>
          </cell>
          <cell r="AE380">
            <v>770</v>
          </cell>
          <cell r="AF380">
            <v>1153</v>
          </cell>
          <cell r="AG380">
            <v>1153</v>
          </cell>
          <cell r="AH380">
            <v>578</v>
          </cell>
          <cell r="AI380">
            <v>769</v>
          </cell>
          <cell r="AJ380">
            <v>1153</v>
          </cell>
          <cell r="AK380">
            <v>1153</v>
          </cell>
          <cell r="AM380" t="str">
            <v>ALI_45_SEG_3</v>
          </cell>
          <cell r="AN380" t="str">
            <v>ALI_45_SEG_3_VAL_11713566.4</v>
          </cell>
          <cell r="AO380">
            <v>7</v>
          </cell>
          <cell r="AP380">
            <v>11713566.4</v>
          </cell>
          <cell r="AQ380" t="b">
            <v>1</v>
          </cell>
          <cell r="AR380" t="str">
            <v>Empate</v>
          </cell>
          <cell r="AS380" t="str">
            <v>x</v>
          </cell>
          <cell r="AT380" t="str">
            <v>ALI_45_SEG_3_x</v>
          </cell>
          <cell r="AU380">
            <v>1</v>
          </cell>
          <cell r="AV380" t="str">
            <v>Cotizacion Seleccionada</v>
          </cell>
        </row>
        <row r="381">
          <cell r="A381" t="b">
            <v>0</v>
          </cell>
          <cell r="B381" t="str">
            <v>5to_Evento_973_V2_Catering_Service_17345465.xlsm</v>
          </cell>
          <cell r="C381">
            <v>120</v>
          </cell>
          <cell r="D381">
            <v>2092</v>
          </cell>
          <cell r="E381" t="str">
            <v>Catering Service Deli SAS</v>
          </cell>
          <cell r="F381">
            <v>282</v>
          </cell>
          <cell r="G381" t="str">
            <v>CEREAL EMPACADO</v>
          </cell>
          <cell r="H381" t="str">
            <v>120 : Torta de platano.</v>
          </cell>
          <cell r="I381">
            <v>1</v>
          </cell>
          <cell r="J381" t="str">
            <v>Sitio 1 : CARRERA 127#22G-18 INT 4 - Sitio 2 : SIBERIA KM 7.5 CELTA, LOTE 159 - Sitio 3 : CARRERA 68B #10A-18 - Sitio 4 : CALLE 24F#101B-15 - Sitio 5 : CARRERA 65B#10A-87 - Sitio 6 : AUTO MEDE KM 1,5 P INDUS FLORIDA BOD 23 - Sitio 7 : CARRERA 71 A BIS # 63D-38 -</v>
          </cell>
          <cell r="K381">
            <v>44835</v>
          </cell>
          <cell r="L381">
            <v>6888</v>
          </cell>
          <cell r="M381">
            <v>7856</v>
          </cell>
          <cell r="N381">
            <v>4586</v>
          </cell>
          <cell r="O381">
            <v>270</v>
          </cell>
          <cell r="P381">
            <v>525</v>
          </cell>
          <cell r="Q381">
            <v>0.1</v>
          </cell>
          <cell r="R381">
            <v>472.5</v>
          </cell>
          <cell r="S381">
            <v>701</v>
          </cell>
          <cell r="T381">
            <v>0.1</v>
          </cell>
          <cell r="U381">
            <v>630.9</v>
          </cell>
          <cell r="V381">
            <v>874</v>
          </cell>
          <cell r="W381">
            <v>0.1</v>
          </cell>
          <cell r="X381">
            <v>786.6</v>
          </cell>
          <cell r="Y381">
            <v>874</v>
          </cell>
          <cell r="Z381">
            <v>0.1</v>
          </cell>
          <cell r="AA381">
            <v>786.6</v>
          </cell>
          <cell r="AB381">
            <v>12030660</v>
          </cell>
          <cell r="AC381" t="str">
            <v>Registro Valido</v>
          </cell>
          <cell r="AD381">
            <v>525</v>
          </cell>
          <cell r="AE381">
            <v>701</v>
          </cell>
          <cell r="AF381">
            <v>874</v>
          </cell>
          <cell r="AG381">
            <v>874</v>
          </cell>
          <cell r="AH381">
            <v>512</v>
          </cell>
          <cell r="AI381">
            <v>681</v>
          </cell>
          <cell r="AJ381">
            <v>851</v>
          </cell>
          <cell r="AK381">
            <v>851</v>
          </cell>
          <cell r="AM381" t="str">
            <v>ALI_120_SEG_1</v>
          </cell>
          <cell r="AN381" t="str">
            <v>ALI_120_SEG_1_VAL_12030660</v>
          </cell>
          <cell r="AO381">
            <v>6</v>
          </cell>
          <cell r="AP381">
            <v>10921424.640000001</v>
          </cell>
          <cell r="AQ381" t="b">
            <v>0</v>
          </cell>
          <cell r="AR381" t="str">
            <v/>
          </cell>
          <cell r="AS381" t="str">
            <v/>
          </cell>
          <cell r="AT381" t="str">
            <v>ALI_120_SEG_1_</v>
          </cell>
          <cell r="AU381">
            <v>1</v>
          </cell>
          <cell r="AV381" t="str">
            <v>No Seleccionada</v>
          </cell>
        </row>
        <row r="382">
          <cell r="A382" t="b">
            <v>0</v>
          </cell>
          <cell r="B382" t="str">
            <v>5to_Evento_973_V2_Catering_Service_17345465.xlsm</v>
          </cell>
          <cell r="C382">
            <v>120</v>
          </cell>
          <cell r="D382">
            <v>2092</v>
          </cell>
          <cell r="E382" t="str">
            <v>Catering Service Deli SAS</v>
          </cell>
          <cell r="F382">
            <v>283</v>
          </cell>
          <cell r="G382" t="str">
            <v>CEREAL EMPACADO</v>
          </cell>
          <cell r="H382" t="str">
            <v>120 : Torta de platano.</v>
          </cell>
          <cell r="I382">
            <v>2</v>
          </cell>
          <cell r="J382" t="str">
            <v>Sitio 1 : CARRERA 127#22G-18 INT 4 - Sitio 2 : SIBERIA KM 7.5 CELTA, LOTE 159 - Sitio 3 : CARRERA 68B #10A-18 - Sitio 4 : CALLE 24F#101B-15 - Sitio 5 : CARRERA 65B#10A-87 - Sitio 6 : AUTO MEDE KM 1,5 P INDUS FLORIDA BOD 23 - Sitio 7 : CARRERA 71 A BIS # 63D-38 -</v>
          </cell>
          <cell r="K382">
            <v>44835</v>
          </cell>
          <cell r="L382">
            <v>7046</v>
          </cell>
          <cell r="M382">
            <v>8034</v>
          </cell>
          <cell r="N382">
            <v>4689</v>
          </cell>
          <cell r="O382">
            <v>276</v>
          </cell>
          <cell r="P382">
            <v>525</v>
          </cell>
          <cell r="Q382">
            <v>0.1</v>
          </cell>
          <cell r="R382">
            <v>472.5</v>
          </cell>
          <cell r="S382">
            <v>701</v>
          </cell>
          <cell r="T382">
            <v>0.1</v>
          </cell>
          <cell r="U382">
            <v>630.9</v>
          </cell>
          <cell r="V382">
            <v>874</v>
          </cell>
          <cell r="W382">
            <v>0.1</v>
          </cell>
          <cell r="X382">
            <v>786.6</v>
          </cell>
          <cell r="Y382">
            <v>874</v>
          </cell>
          <cell r="Z382">
            <v>0.1</v>
          </cell>
          <cell r="AA382">
            <v>786.6</v>
          </cell>
          <cell r="AB382">
            <v>12303354.6</v>
          </cell>
          <cell r="AC382" t="str">
            <v>Registro Valido</v>
          </cell>
          <cell r="AD382">
            <v>525</v>
          </cell>
          <cell r="AE382">
            <v>701</v>
          </cell>
          <cell r="AF382">
            <v>874</v>
          </cell>
          <cell r="AG382">
            <v>874</v>
          </cell>
          <cell r="AH382">
            <v>512</v>
          </cell>
          <cell r="AI382">
            <v>681</v>
          </cell>
          <cell r="AJ382">
            <v>851</v>
          </cell>
          <cell r="AK382">
            <v>851</v>
          </cell>
          <cell r="AM382" t="str">
            <v>ALI_120_SEG_2</v>
          </cell>
          <cell r="AN382" t="str">
            <v>ALI_120_SEG_2_VAL_12303354.6</v>
          </cell>
          <cell r="AO382">
            <v>6</v>
          </cell>
          <cell r="AP382">
            <v>11169029.399999999</v>
          </cell>
          <cell r="AQ382" t="b">
            <v>0</v>
          </cell>
          <cell r="AR382" t="str">
            <v/>
          </cell>
          <cell r="AS382" t="str">
            <v/>
          </cell>
          <cell r="AT382" t="str">
            <v>ALI_120_SEG_2_</v>
          </cell>
          <cell r="AU382">
            <v>1</v>
          </cell>
          <cell r="AV382" t="str">
            <v>No Seleccionada</v>
          </cell>
        </row>
        <row r="383">
          <cell r="A383" t="b">
            <v>0</v>
          </cell>
          <cell r="B383" t="str">
            <v>5to_Evento_973_V2_Catering_Service_17345465.xlsm</v>
          </cell>
          <cell r="C383">
            <v>120</v>
          </cell>
          <cell r="D383">
            <v>2092</v>
          </cell>
          <cell r="E383" t="str">
            <v>Catering Service Deli SAS</v>
          </cell>
          <cell r="F383">
            <v>284</v>
          </cell>
          <cell r="G383" t="str">
            <v>CEREAL EMPACADO</v>
          </cell>
          <cell r="H383" t="str">
            <v>120 : Torta de platano.</v>
          </cell>
          <cell r="I383">
            <v>3</v>
          </cell>
          <cell r="J383" t="str">
            <v>Sitio 1 : CARRERA 127#22G-18 INT 4 - Sitio 2 : SIBERIA KM 7.5 CELTA, LOTE 159 - Sitio 3 : CARRERA 68B #10A-18 - Sitio 4 : CALLE 24F#101B-15 - Sitio 5 : CARRERA 65B#10A-87 - Sitio 6 : AUTO MEDE KM 1,5 P INDUS FLORIDA BOD 23 - Sitio 7 : CARRERA 71 A BIS # 63D-38 -</v>
          </cell>
          <cell r="K383">
            <v>44835</v>
          </cell>
          <cell r="L383">
            <v>7003</v>
          </cell>
          <cell r="M383">
            <v>7985</v>
          </cell>
          <cell r="N383">
            <v>4661</v>
          </cell>
          <cell r="O383">
            <v>275</v>
          </cell>
          <cell r="P383">
            <v>525</v>
          </cell>
          <cell r="Q383">
            <v>0.1</v>
          </cell>
          <cell r="R383">
            <v>472.5</v>
          </cell>
          <cell r="S383">
            <v>701</v>
          </cell>
          <cell r="T383">
            <v>0.1</v>
          </cell>
          <cell r="U383">
            <v>630.9</v>
          </cell>
          <cell r="V383">
            <v>874</v>
          </cell>
          <cell r="W383">
            <v>0.1</v>
          </cell>
          <cell r="X383">
            <v>786.6</v>
          </cell>
          <cell r="Y383">
            <v>874</v>
          </cell>
          <cell r="Z383">
            <v>0.1</v>
          </cell>
          <cell r="AA383">
            <v>786.6</v>
          </cell>
          <cell r="AB383">
            <v>12229311.6</v>
          </cell>
          <cell r="AC383" t="str">
            <v>Registro Valido</v>
          </cell>
          <cell r="AD383">
            <v>525</v>
          </cell>
          <cell r="AE383">
            <v>701</v>
          </cell>
          <cell r="AF383">
            <v>874</v>
          </cell>
          <cell r="AG383">
            <v>874</v>
          </cell>
          <cell r="AH383">
            <v>512</v>
          </cell>
          <cell r="AI383">
            <v>681</v>
          </cell>
          <cell r="AJ383">
            <v>851</v>
          </cell>
          <cell r="AK383">
            <v>851</v>
          </cell>
          <cell r="AM383" t="str">
            <v>ALI_120_SEG_3</v>
          </cell>
          <cell r="AN383" t="str">
            <v>ALI_120_SEG_3_VAL_12229311.6</v>
          </cell>
          <cell r="AO383">
            <v>6</v>
          </cell>
          <cell r="AP383">
            <v>11101770.040000001</v>
          </cell>
          <cell r="AQ383" t="b">
            <v>0</v>
          </cell>
          <cell r="AR383" t="str">
            <v/>
          </cell>
          <cell r="AS383" t="str">
            <v/>
          </cell>
          <cell r="AT383" t="str">
            <v>ALI_120_SEG_3_</v>
          </cell>
          <cell r="AU383">
            <v>1</v>
          </cell>
          <cell r="AV383" t="str">
            <v>No Seleccionada</v>
          </cell>
        </row>
        <row r="384">
          <cell r="A384" t="b">
            <v>0</v>
          </cell>
          <cell r="B384" t="str">
            <v>5to_Evento_973_V2_Colombina_17496317.xlsm</v>
          </cell>
          <cell r="C384">
            <v>88</v>
          </cell>
          <cell r="D384">
            <v>2027</v>
          </cell>
          <cell r="E384" t="str">
            <v>Colombina S.A.</v>
          </cell>
          <cell r="F384">
            <v>207</v>
          </cell>
          <cell r="G384" t="str">
            <v>CEREAL EMPACADO</v>
          </cell>
          <cell r="H384" t="str">
            <v>88 : Galleta de quinua.</v>
          </cell>
          <cell r="I384">
            <v>1</v>
          </cell>
          <cell r="J384" t="str">
            <v>Sitio 1 : CARRERA 127#22G-18 INT 4 - Sitio 2 : SIBERIA KM 7.5 CELTA, LOTE 159 - Sitio 3 : CARRERA 68B #10A-18 - Sitio 4 : CALLE 24F#101B-15 - Sitio 5 : CARRERA 65B#10A-87 - Sitio 6 : AUTO MEDE KM 1,5 P INDUS FLORIDA BOD 23 - Sitio 7 : CARRERA 71 A BIS # 63D-38 -</v>
          </cell>
          <cell r="K384">
            <v>44835</v>
          </cell>
          <cell r="L384">
            <v>2073</v>
          </cell>
          <cell r="M384">
            <v>1833</v>
          </cell>
          <cell r="N384">
            <v>3766</v>
          </cell>
          <cell r="O384">
            <v>0</v>
          </cell>
          <cell r="P384">
            <v>500</v>
          </cell>
          <cell r="R384">
            <v>500</v>
          </cell>
          <cell r="S384">
            <v>500</v>
          </cell>
          <cell r="U384">
            <v>500</v>
          </cell>
          <cell r="V384">
            <v>500</v>
          </cell>
          <cell r="X384">
            <v>500</v>
          </cell>
          <cell r="Y384">
            <v>0</v>
          </cell>
          <cell r="AA384">
            <v>0</v>
          </cell>
          <cell r="AB384">
            <v>3836000</v>
          </cell>
          <cell r="AC384" t="str">
            <v>Registro Valido</v>
          </cell>
          <cell r="AD384">
            <v>500</v>
          </cell>
          <cell r="AE384">
            <v>500</v>
          </cell>
          <cell r="AF384">
            <v>500</v>
          </cell>
          <cell r="AG384">
            <v>0</v>
          </cell>
          <cell r="AH384">
            <v>480</v>
          </cell>
          <cell r="AI384">
            <v>480</v>
          </cell>
          <cell r="AJ384">
            <v>480</v>
          </cell>
          <cell r="AK384">
            <v>0</v>
          </cell>
          <cell r="AM384" t="str">
            <v>ALI_88_SEG_1</v>
          </cell>
          <cell r="AN384" t="str">
            <v>ALI_88_SEG_1_VAL_3836000</v>
          </cell>
          <cell r="AO384">
            <v>2</v>
          </cell>
          <cell r="AP384">
            <v>2946048</v>
          </cell>
          <cell r="AQ384" t="b">
            <v>0</v>
          </cell>
          <cell r="AR384" t="str">
            <v/>
          </cell>
          <cell r="AS384" t="str">
            <v/>
          </cell>
          <cell r="AT384" t="str">
            <v>ALI_88_SEG_1_</v>
          </cell>
          <cell r="AU384">
            <v>1</v>
          </cell>
          <cell r="AV384" t="str">
            <v>No Seleccionada</v>
          </cell>
        </row>
        <row r="385">
          <cell r="A385" t="b">
            <v>0</v>
          </cell>
          <cell r="B385" t="str">
            <v>5to_Evento_973_V2_Colombina_17496317.xlsm</v>
          </cell>
          <cell r="C385">
            <v>88</v>
          </cell>
          <cell r="D385">
            <v>2027</v>
          </cell>
          <cell r="E385" t="str">
            <v>Colombina S.A.</v>
          </cell>
          <cell r="F385">
            <v>208</v>
          </cell>
          <cell r="G385" t="str">
            <v>CEREAL EMPACADO</v>
          </cell>
          <cell r="H385" t="str">
            <v>88 : Galleta de quinua.</v>
          </cell>
          <cell r="I385">
            <v>2</v>
          </cell>
          <cell r="J385" t="str">
            <v>Sitio 1 : CARRERA 127#22G-18 INT 4 - Sitio 2 : SIBERIA KM 7.5 CELTA, LOTE 159 - Sitio 3 : CARRERA 68B #10A-18 - Sitio 4 : CALLE 24F#101B-15 - Sitio 5 : CARRERA 65B#10A-87 - Sitio 6 : AUTO MEDE KM 1,5 P INDUS FLORIDA BOD 23 - Sitio 7 : CARRERA 71 A BIS # 63D-38 -</v>
          </cell>
          <cell r="K385">
            <v>44835</v>
          </cell>
          <cell r="L385">
            <v>2121</v>
          </cell>
          <cell r="M385">
            <v>1875</v>
          </cell>
          <cell r="N385">
            <v>3851</v>
          </cell>
          <cell r="O385">
            <v>0</v>
          </cell>
          <cell r="P385">
            <v>500</v>
          </cell>
          <cell r="R385">
            <v>500</v>
          </cell>
          <cell r="S385">
            <v>500</v>
          </cell>
          <cell r="U385">
            <v>500</v>
          </cell>
          <cell r="V385">
            <v>500</v>
          </cell>
          <cell r="X385">
            <v>500</v>
          </cell>
          <cell r="Y385">
            <v>0</v>
          </cell>
          <cell r="AA385">
            <v>0</v>
          </cell>
          <cell r="AB385">
            <v>3923500</v>
          </cell>
          <cell r="AC385" t="str">
            <v>Registro Valido</v>
          </cell>
          <cell r="AD385">
            <v>500</v>
          </cell>
          <cell r="AE385">
            <v>500</v>
          </cell>
          <cell r="AF385">
            <v>500</v>
          </cell>
          <cell r="AG385">
            <v>0</v>
          </cell>
          <cell r="AH385">
            <v>480</v>
          </cell>
          <cell r="AI385">
            <v>480</v>
          </cell>
          <cell r="AJ385">
            <v>480</v>
          </cell>
          <cell r="AK385">
            <v>0</v>
          </cell>
          <cell r="AM385" t="str">
            <v>ALI_88_SEG_2</v>
          </cell>
          <cell r="AN385" t="str">
            <v>ALI_88_SEG_2_VAL_3923500</v>
          </cell>
          <cell r="AO385">
            <v>2</v>
          </cell>
          <cell r="AP385">
            <v>3013248</v>
          </cell>
          <cell r="AQ385" t="b">
            <v>0</v>
          </cell>
          <cell r="AR385" t="str">
            <v/>
          </cell>
          <cell r="AS385" t="str">
            <v/>
          </cell>
          <cell r="AT385" t="str">
            <v>ALI_88_SEG_2_</v>
          </cell>
          <cell r="AU385">
            <v>1</v>
          </cell>
          <cell r="AV385" t="str">
            <v>No Seleccionada</v>
          </cell>
        </row>
        <row r="386">
          <cell r="A386" t="b">
            <v>0</v>
          </cell>
          <cell r="B386" t="str">
            <v>5to_Evento_973_V2_Colombina_17496317.xlsm</v>
          </cell>
          <cell r="C386">
            <v>88</v>
          </cell>
          <cell r="D386">
            <v>2027</v>
          </cell>
          <cell r="E386" t="str">
            <v>Colombina S.A.</v>
          </cell>
          <cell r="F386">
            <v>209</v>
          </cell>
          <cell r="G386" t="str">
            <v>CEREAL EMPACADO</v>
          </cell>
          <cell r="H386" t="str">
            <v>88 : Galleta de quinua.</v>
          </cell>
          <cell r="I386">
            <v>3</v>
          </cell>
          <cell r="J386" t="str">
            <v>Sitio 1 : CARRERA 127#22G-18 INT 4 - Sitio 2 : SIBERIA KM 7.5 CELTA, LOTE 159 - Sitio 3 : CARRERA 68B #10A-18 - Sitio 4 : CALLE 24F#101B-15 - Sitio 5 : CARRERA 65B#10A-87 - Sitio 6 : AUTO MEDE KM 1,5 P INDUS FLORIDA BOD 23 - Sitio 7 : CARRERA 71 A BIS # 63D-38 -</v>
          </cell>
          <cell r="K386">
            <v>44835</v>
          </cell>
          <cell r="L386">
            <v>2107</v>
          </cell>
          <cell r="M386">
            <v>1863</v>
          </cell>
          <cell r="N386">
            <v>3828</v>
          </cell>
          <cell r="O386">
            <v>0</v>
          </cell>
          <cell r="P386">
            <v>500</v>
          </cell>
          <cell r="R386">
            <v>500</v>
          </cell>
          <cell r="S386">
            <v>500</v>
          </cell>
          <cell r="U386">
            <v>500</v>
          </cell>
          <cell r="V386">
            <v>500</v>
          </cell>
          <cell r="X386">
            <v>500</v>
          </cell>
          <cell r="Y386">
            <v>0</v>
          </cell>
          <cell r="AA386">
            <v>0</v>
          </cell>
          <cell r="AB386">
            <v>3899000</v>
          </cell>
          <cell r="AC386" t="str">
            <v>Registro Valido</v>
          </cell>
          <cell r="AD386">
            <v>500</v>
          </cell>
          <cell r="AE386">
            <v>500</v>
          </cell>
          <cell r="AF386">
            <v>500</v>
          </cell>
          <cell r="AG386">
            <v>0</v>
          </cell>
          <cell r="AH386">
            <v>480</v>
          </cell>
          <cell r="AI386">
            <v>480</v>
          </cell>
          <cell r="AJ386">
            <v>480</v>
          </cell>
          <cell r="AK386">
            <v>0</v>
          </cell>
          <cell r="AM386" t="str">
            <v>ALI_88_SEG_3</v>
          </cell>
          <cell r="AN386" t="str">
            <v>ALI_88_SEG_3_VAL_3899000</v>
          </cell>
          <cell r="AO386">
            <v>2</v>
          </cell>
          <cell r="AP386">
            <v>2994432</v>
          </cell>
          <cell r="AQ386" t="b">
            <v>0</v>
          </cell>
          <cell r="AR386" t="str">
            <v/>
          </cell>
          <cell r="AS386" t="str">
            <v/>
          </cell>
          <cell r="AT386" t="str">
            <v>ALI_88_SEG_3_</v>
          </cell>
          <cell r="AU386">
            <v>1</v>
          </cell>
          <cell r="AV386" t="str">
            <v>No Seleccionada</v>
          </cell>
        </row>
        <row r="387">
          <cell r="A387" t="b">
            <v>0</v>
          </cell>
          <cell r="B387" t="str">
            <v>5to_Evento_973_V2_Colombina_17496317.xlsm</v>
          </cell>
          <cell r="C387">
            <v>88</v>
          </cell>
          <cell r="D387">
            <v>2027</v>
          </cell>
          <cell r="E387" t="str">
            <v>Colombina S.A.</v>
          </cell>
          <cell r="F387">
            <v>210</v>
          </cell>
          <cell r="G387" t="str">
            <v>CEREAL EMPACADO</v>
          </cell>
          <cell r="H387" t="str">
            <v>88 : Galleta de quinua.</v>
          </cell>
          <cell r="I387">
            <v>4</v>
          </cell>
          <cell r="J387" t="str">
            <v>Sitio 1 : CARRERA 127#22G-18 INT 4 - Sitio 2 : SIBERIA KM 7.5 CELTA, LOTE 159 - Sitio 3 : CARRERA 68B #10A-18 - Sitio 4 : CALLE 24F#101B-15 - Sitio 5 : CARRERA 65B#10A-87 - Sitio 6 : AUTO MEDE KM 1,5 P INDUS FLORIDA BOD 23 - Sitio 7 : CARRERA 71 A BIS # 63D-38 -</v>
          </cell>
          <cell r="K387">
            <v>44835</v>
          </cell>
          <cell r="L387">
            <v>2246</v>
          </cell>
          <cell r="M387">
            <v>1985</v>
          </cell>
          <cell r="N387">
            <v>4079</v>
          </cell>
          <cell r="O387">
            <v>0</v>
          </cell>
          <cell r="P387">
            <v>500</v>
          </cell>
          <cell r="R387">
            <v>500</v>
          </cell>
          <cell r="S387">
            <v>500</v>
          </cell>
          <cell r="U387">
            <v>500</v>
          </cell>
          <cell r="V387">
            <v>500</v>
          </cell>
          <cell r="X387">
            <v>500</v>
          </cell>
          <cell r="Y387">
            <v>0</v>
          </cell>
          <cell r="AA387">
            <v>0</v>
          </cell>
          <cell r="AB387">
            <v>4155000</v>
          </cell>
          <cell r="AC387" t="str">
            <v>Registro Valido</v>
          </cell>
          <cell r="AD387">
            <v>500</v>
          </cell>
          <cell r="AE387">
            <v>500</v>
          </cell>
          <cell r="AF387">
            <v>500</v>
          </cell>
          <cell r="AG387">
            <v>0</v>
          </cell>
          <cell r="AH387">
            <v>480</v>
          </cell>
          <cell r="AI387">
            <v>480</v>
          </cell>
          <cell r="AJ387">
            <v>480</v>
          </cell>
          <cell r="AK387">
            <v>0</v>
          </cell>
          <cell r="AM387" t="str">
            <v>ALI_88_SEG_4</v>
          </cell>
          <cell r="AN387" t="str">
            <v>ALI_88_SEG_4_VAL_4155000</v>
          </cell>
          <cell r="AO387">
            <v>2</v>
          </cell>
          <cell r="AP387">
            <v>3191040</v>
          </cell>
          <cell r="AQ387" t="b">
            <v>0</v>
          </cell>
          <cell r="AR387" t="str">
            <v/>
          </cell>
          <cell r="AS387" t="str">
            <v/>
          </cell>
          <cell r="AT387" t="str">
            <v>ALI_88_SEG_4_</v>
          </cell>
          <cell r="AU387">
            <v>1</v>
          </cell>
          <cell r="AV387" t="str">
            <v>No Seleccionada</v>
          </cell>
        </row>
        <row r="388">
          <cell r="A388" t="b">
            <v>0</v>
          </cell>
          <cell r="B388" t="str">
            <v>5to_Evento_973_V2_Colombina_17496317.xlsm</v>
          </cell>
          <cell r="C388">
            <v>88</v>
          </cell>
          <cell r="D388">
            <v>2027</v>
          </cell>
          <cell r="E388" t="str">
            <v>Colombina S.A.</v>
          </cell>
          <cell r="F388">
            <v>211</v>
          </cell>
          <cell r="G388" t="str">
            <v>CEREAL EMPACADO</v>
          </cell>
          <cell r="H388" t="str">
            <v>88 : Galleta de quinua.</v>
          </cell>
          <cell r="I388">
            <v>5</v>
          </cell>
          <cell r="J388" t="str">
            <v>Sitio 1 : CARRERA 127#22G-18 INT 4 - Sitio 2 : SIBERIA KM 7.5 CELTA, LOTE 159 - Sitio 3 : CARRERA 68B #10A-18 - Sitio 4 : CALLE 24F#101B-15 - Sitio 5 : CARRERA 65B#10A-87 - Sitio 6 : AUTO MEDE KM 1,5 P INDUS FLORIDA BOD 23 - Sitio 7 : CARRERA 71 A BIS # 63D-38 -</v>
          </cell>
          <cell r="K388">
            <v>44835</v>
          </cell>
          <cell r="L388">
            <v>2088</v>
          </cell>
          <cell r="M388">
            <v>1846</v>
          </cell>
          <cell r="N388">
            <v>3792</v>
          </cell>
          <cell r="O388">
            <v>0</v>
          </cell>
          <cell r="P388">
            <v>500</v>
          </cell>
          <cell r="R388">
            <v>500</v>
          </cell>
          <cell r="S388">
            <v>500</v>
          </cell>
          <cell r="U388">
            <v>500</v>
          </cell>
          <cell r="V388">
            <v>500</v>
          </cell>
          <cell r="X388">
            <v>500</v>
          </cell>
          <cell r="Y388">
            <v>0</v>
          </cell>
          <cell r="AA388">
            <v>0</v>
          </cell>
          <cell r="AB388">
            <v>3863000</v>
          </cell>
          <cell r="AC388" t="str">
            <v>Registro Valido</v>
          </cell>
          <cell r="AD388">
            <v>500</v>
          </cell>
          <cell r="AE388">
            <v>500</v>
          </cell>
          <cell r="AF388">
            <v>500</v>
          </cell>
          <cell r="AG388">
            <v>0</v>
          </cell>
          <cell r="AH388">
            <v>480</v>
          </cell>
          <cell r="AI388">
            <v>480</v>
          </cell>
          <cell r="AJ388">
            <v>480</v>
          </cell>
          <cell r="AK388">
            <v>0</v>
          </cell>
          <cell r="AM388" t="str">
            <v>ALI_88_SEG_5</v>
          </cell>
          <cell r="AN388" t="str">
            <v>ALI_88_SEG_5_VAL_3863000</v>
          </cell>
          <cell r="AO388">
            <v>2</v>
          </cell>
          <cell r="AP388">
            <v>2966784</v>
          </cell>
          <cell r="AQ388" t="b">
            <v>0</v>
          </cell>
          <cell r="AR388" t="str">
            <v/>
          </cell>
          <cell r="AS388" t="str">
            <v/>
          </cell>
          <cell r="AT388" t="str">
            <v>ALI_88_SEG_5_</v>
          </cell>
          <cell r="AU388">
            <v>1</v>
          </cell>
          <cell r="AV388" t="str">
            <v>No Seleccionada</v>
          </cell>
        </row>
        <row r="389">
          <cell r="A389" t="b">
            <v>0</v>
          </cell>
          <cell r="B389" t="str">
            <v>5to_Evento_973_V2_Colombina_17496317.xlsm</v>
          </cell>
          <cell r="C389">
            <v>88</v>
          </cell>
          <cell r="D389">
            <v>2027</v>
          </cell>
          <cell r="E389" t="str">
            <v>Colombina S.A.</v>
          </cell>
          <cell r="F389">
            <v>212</v>
          </cell>
          <cell r="G389" t="str">
            <v>CEREAL EMPACADO</v>
          </cell>
          <cell r="H389" t="str">
            <v>88 : Galleta de quinua.</v>
          </cell>
          <cell r="I389">
            <v>6</v>
          </cell>
          <cell r="J389" t="str">
            <v>Sitio 1 : CARRERA 127#22G-18 INT 4 - Sitio 2 : SIBERIA KM 7.5 CELTA, LOTE 159 - Sitio 3 : CARRERA 68B #10A-18 - Sitio 4 : CALLE 24F#101B-15 - Sitio 5 : CARRERA 65B#10A-87 - Sitio 6 : AUTO MEDE KM 1,5 P INDUS FLORIDA BOD 23 - Sitio 7 : CARRERA 71 A BIS # 63D-38 -</v>
          </cell>
          <cell r="K389">
            <v>44835</v>
          </cell>
          <cell r="L389">
            <v>2259</v>
          </cell>
          <cell r="M389">
            <v>1998</v>
          </cell>
          <cell r="N389">
            <v>4104</v>
          </cell>
          <cell r="O389">
            <v>0</v>
          </cell>
          <cell r="P389">
            <v>500</v>
          </cell>
          <cell r="R389">
            <v>500</v>
          </cell>
          <cell r="S389">
            <v>500</v>
          </cell>
          <cell r="U389">
            <v>500</v>
          </cell>
          <cell r="V389">
            <v>500</v>
          </cell>
          <cell r="X389">
            <v>500</v>
          </cell>
          <cell r="Y389">
            <v>0</v>
          </cell>
          <cell r="AA389">
            <v>0</v>
          </cell>
          <cell r="AB389">
            <v>4180500</v>
          </cell>
          <cell r="AC389" t="str">
            <v>Registro Valido</v>
          </cell>
          <cell r="AD389">
            <v>500</v>
          </cell>
          <cell r="AE389">
            <v>500</v>
          </cell>
          <cell r="AF389">
            <v>500</v>
          </cell>
          <cell r="AG389">
            <v>0</v>
          </cell>
          <cell r="AH389">
            <v>480</v>
          </cell>
          <cell r="AI389">
            <v>480</v>
          </cell>
          <cell r="AJ389">
            <v>480</v>
          </cell>
          <cell r="AK389">
            <v>0</v>
          </cell>
          <cell r="AM389" t="str">
            <v>ALI_88_SEG_6</v>
          </cell>
          <cell r="AN389" t="str">
            <v>ALI_88_SEG_6_VAL_4180500</v>
          </cell>
          <cell r="AO389">
            <v>2</v>
          </cell>
          <cell r="AP389">
            <v>3210624</v>
          </cell>
          <cell r="AQ389" t="b">
            <v>0</v>
          </cell>
          <cell r="AR389" t="str">
            <v/>
          </cell>
          <cell r="AS389" t="str">
            <v/>
          </cell>
          <cell r="AT389" t="str">
            <v>ALI_88_SEG_6_</v>
          </cell>
          <cell r="AU389">
            <v>1</v>
          </cell>
          <cell r="AV389" t="str">
            <v>No Seleccionada</v>
          </cell>
        </row>
        <row r="390">
          <cell r="A390" t="b">
            <v>0</v>
          </cell>
          <cell r="B390" t="str">
            <v>5to_Evento_973_V2_Colombina_17496317.xlsm</v>
          </cell>
          <cell r="C390">
            <v>88</v>
          </cell>
          <cell r="D390">
            <v>2027</v>
          </cell>
          <cell r="E390" t="str">
            <v>Colombina S.A.</v>
          </cell>
          <cell r="F390">
            <v>213</v>
          </cell>
          <cell r="G390" t="str">
            <v>CEREAL EMPACADO</v>
          </cell>
          <cell r="H390" t="str">
            <v>88 : Galleta de quinua.</v>
          </cell>
          <cell r="I390">
            <v>7</v>
          </cell>
          <cell r="J390" t="str">
            <v>Sitio 1 : CARRERA 127#22G-18 INT 4 - Sitio 2 : SIBERIA KM 7.5 CELTA, LOTE 159 - Sitio 3 : CARRERA 68B #10A-18 - Sitio 4 : CALLE 24F#101B-15 - Sitio 5 : CARRERA 65B#10A-87 - Sitio 6 : AUTO MEDE KM 1,5 P INDUS FLORIDA BOD 23 - Sitio 7 : CARRERA 71 A BIS # 63D-38 -</v>
          </cell>
          <cell r="K390">
            <v>44835</v>
          </cell>
          <cell r="L390">
            <v>2308</v>
          </cell>
          <cell r="M390">
            <v>2040</v>
          </cell>
          <cell r="N390">
            <v>4191</v>
          </cell>
          <cell r="O390">
            <v>0</v>
          </cell>
          <cell r="P390">
            <v>500</v>
          </cell>
          <cell r="R390">
            <v>500</v>
          </cell>
          <cell r="S390">
            <v>500</v>
          </cell>
          <cell r="U390">
            <v>500</v>
          </cell>
          <cell r="V390">
            <v>500</v>
          </cell>
          <cell r="X390">
            <v>500</v>
          </cell>
          <cell r="Y390">
            <v>0</v>
          </cell>
          <cell r="AA390">
            <v>0</v>
          </cell>
          <cell r="AB390">
            <v>4269500</v>
          </cell>
          <cell r="AC390" t="str">
            <v>Registro Valido</v>
          </cell>
          <cell r="AD390">
            <v>500</v>
          </cell>
          <cell r="AE390">
            <v>500</v>
          </cell>
          <cell r="AF390">
            <v>500</v>
          </cell>
          <cell r="AG390">
            <v>0</v>
          </cell>
          <cell r="AH390">
            <v>480</v>
          </cell>
          <cell r="AI390">
            <v>480</v>
          </cell>
          <cell r="AJ390">
            <v>480</v>
          </cell>
          <cell r="AK390">
            <v>0</v>
          </cell>
          <cell r="AM390" t="str">
            <v>ALI_88_SEG_7</v>
          </cell>
          <cell r="AN390" t="str">
            <v>ALI_88_SEG_7_VAL_4269500</v>
          </cell>
          <cell r="AO390">
            <v>2</v>
          </cell>
          <cell r="AP390">
            <v>3278976</v>
          </cell>
          <cell r="AQ390" t="b">
            <v>0</v>
          </cell>
          <cell r="AR390" t="str">
            <v/>
          </cell>
          <cell r="AS390" t="str">
            <v/>
          </cell>
          <cell r="AT390" t="str">
            <v>ALI_88_SEG_7_</v>
          </cell>
          <cell r="AU390">
            <v>1</v>
          </cell>
          <cell r="AV390" t="str">
            <v>No Seleccionada</v>
          </cell>
        </row>
        <row r="391">
          <cell r="A391" t="b">
            <v>0</v>
          </cell>
          <cell r="B391" t="str">
            <v>5to_Evento_973_V2_Colombina_17496317.xlsm</v>
          </cell>
          <cell r="C391">
            <v>88</v>
          </cell>
          <cell r="D391">
            <v>2027</v>
          </cell>
          <cell r="E391" t="str">
            <v>Colombina S.A.</v>
          </cell>
          <cell r="F391">
            <v>214</v>
          </cell>
          <cell r="G391" t="str">
            <v>CEREAL EMPACADO</v>
          </cell>
          <cell r="H391" t="str">
            <v>88 : Galleta de quinua.</v>
          </cell>
          <cell r="I391">
            <v>8</v>
          </cell>
          <cell r="J391" t="str">
            <v>Sitio 1 : CARRERA 127#22G-18 INT 4 - Sitio 2 : SIBERIA KM 7.5 CELTA, LOTE 159 - Sitio 3 : CARRERA 68B #10A-18 - Sitio 4 : CALLE 24F#101B-15 - Sitio 5 : CARRERA 65B#10A-87 - Sitio 6 : AUTO MEDE KM 1,5 P INDUS FLORIDA BOD 23 - Sitio 7 : CARRERA 71 A BIS # 63D-38 -</v>
          </cell>
          <cell r="K391">
            <v>44835</v>
          </cell>
          <cell r="L391">
            <v>2227</v>
          </cell>
          <cell r="M391">
            <v>1970</v>
          </cell>
          <cell r="N391">
            <v>4045</v>
          </cell>
          <cell r="O391">
            <v>0</v>
          </cell>
          <cell r="P391">
            <v>500</v>
          </cell>
          <cell r="R391">
            <v>500</v>
          </cell>
          <cell r="S391">
            <v>500</v>
          </cell>
          <cell r="U391">
            <v>500</v>
          </cell>
          <cell r="V391">
            <v>500</v>
          </cell>
          <cell r="X391">
            <v>500</v>
          </cell>
          <cell r="Y391">
            <v>0</v>
          </cell>
          <cell r="AA391">
            <v>0</v>
          </cell>
          <cell r="AB391">
            <v>4121000</v>
          </cell>
          <cell r="AC391" t="str">
            <v>Registro Valido</v>
          </cell>
          <cell r="AD391">
            <v>500</v>
          </cell>
          <cell r="AE391">
            <v>500</v>
          </cell>
          <cell r="AF391">
            <v>500</v>
          </cell>
          <cell r="AG391">
            <v>0</v>
          </cell>
          <cell r="AH391">
            <v>480</v>
          </cell>
          <cell r="AI391">
            <v>480</v>
          </cell>
          <cell r="AJ391">
            <v>480</v>
          </cell>
          <cell r="AK391">
            <v>0</v>
          </cell>
          <cell r="AM391" t="str">
            <v>ALI_88_SEG_8</v>
          </cell>
          <cell r="AN391" t="str">
            <v>ALI_88_SEG_8_VAL_4121000</v>
          </cell>
          <cell r="AO391">
            <v>2</v>
          </cell>
          <cell r="AP391">
            <v>3164928</v>
          </cell>
          <cell r="AQ391" t="b">
            <v>0</v>
          </cell>
          <cell r="AR391" t="str">
            <v/>
          </cell>
          <cell r="AS391" t="str">
            <v/>
          </cell>
          <cell r="AT391" t="str">
            <v>ALI_88_SEG_8_</v>
          </cell>
          <cell r="AU391">
            <v>1</v>
          </cell>
          <cell r="AV391" t="str">
            <v>No Seleccionada</v>
          </cell>
        </row>
        <row r="392">
          <cell r="A392" t="b">
            <v>0</v>
          </cell>
          <cell r="B392" t="str">
            <v>5to_Evento_973_V2_Colombina_17496317.xlsm</v>
          </cell>
          <cell r="C392">
            <v>88</v>
          </cell>
          <cell r="D392">
            <v>2027</v>
          </cell>
          <cell r="E392" t="str">
            <v>Colombina S.A.</v>
          </cell>
          <cell r="F392">
            <v>215</v>
          </cell>
          <cell r="G392" t="str">
            <v>CEREAL EMPACADO</v>
          </cell>
          <cell r="H392" t="str">
            <v>88 : Galleta de quinua.</v>
          </cell>
          <cell r="I392">
            <v>9</v>
          </cell>
          <cell r="J392" t="str">
            <v>Sitio 1 : CARRERA 127#22G-18 INT 4 - Sitio 2 : SIBERIA KM 7.5 CELTA, LOTE 159 - Sitio 3 : CARRERA 68B #10A-18 - Sitio 4 : CALLE 24F#101B-15 - Sitio 5 : CARRERA 65B#10A-87 - Sitio 6 : AUTO MEDE KM 1,5 P INDUS FLORIDA BOD 23 - Sitio 7 : CARRERA 71 A BIS # 63D-38 -</v>
          </cell>
          <cell r="K392">
            <v>44835</v>
          </cell>
          <cell r="L392">
            <v>2250</v>
          </cell>
          <cell r="M392">
            <v>1991</v>
          </cell>
          <cell r="N392">
            <v>4088</v>
          </cell>
          <cell r="O392">
            <v>0</v>
          </cell>
          <cell r="P392">
            <v>500</v>
          </cell>
          <cell r="R392">
            <v>500</v>
          </cell>
          <cell r="S392">
            <v>500</v>
          </cell>
          <cell r="U392">
            <v>500</v>
          </cell>
          <cell r="V392">
            <v>500</v>
          </cell>
          <cell r="X392">
            <v>500</v>
          </cell>
          <cell r="Y392">
            <v>0</v>
          </cell>
          <cell r="AA392">
            <v>0</v>
          </cell>
          <cell r="AB392">
            <v>4164500</v>
          </cell>
          <cell r="AC392" t="str">
            <v>Registro Valido</v>
          </cell>
          <cell r="AD392">
            <v>500</v>
          </cell>
          <cell r="AE392">
            <v>500</v>
          </cell>
          <cell r="AF392">
            <v>500</v>
          </cell>
          <cell r="AG392">
            <v>0</v>
          </cell>
          <cell r="AH392">
            <v>480</v>
          </cell>
          <cell r="AI392">
            <v>480</v>
          </cell>
          <cell r="AJ392">
            <v>480</v>
          </cell>
          <cell r="AK392">
            <v>0</v>
          </cell>
          <cell r="AM392" t="str">
            <v>ALI_88_SEG_9</v>
          </cell>
          <cell r="AN392" t="str">
            <v>ALI_88_SEG_9_VAL_4164500</v>
          </cell>
          <cell r="AO392">
            <v>2</v>
          </cell>
          <cell r="AP392">
            <v>3198336</v>
          </cell>
          <cell r="AQ392" t="b">
            <v>0</v>
          </cell>
          <cell r="AR392" t="str">
            <v/>
          </cell>
          <cell r="AS392" t="str">
            <v/>
          </cell>
          <cell r="AT392" t="str">
            <v>ALI_88_SEG_9_</v>
          </cell>
          <cell r="AU392">
            <v>1</v>
          </cell>
          <cell r="AV392" t="str">
            <v>No Seleccionada</v>
          </cell>
        </row>
        <row r="393">
          <cell r="A393" t="b">
            <v>0</v>
          </cell>
          <cell r="B393" t="str">
            <v>5to_Evento_973_V2_Colombina_17496317.xlsm</v>
          </cell>
          <cell r="C393">
            <v>88</v>
          </cell>
          <cell r="D393">
            <v>2027</v>
          </cell>
          <cell r="E393" t="str">
            <v>Colombina S.A.</v>
          </cell>
          <cell r="F393">
            <v>216</v>
          </cell>
          <cell r="G393" t="str">
            <v>CEREAL EMPACADO</v>
          </cell>
          <cell r="H393" t="str">
            <v>88 : Galleta de quinua.</v>
          </cell>
          <cell r="I393">
            <v>10</v>
          </cell>
          <cell r="J393" t="str">
            <v>Sitio 1 : CARRERA 127#22G-18 INT 4 - Sitio 2 : SIBERIA KM 7.5 CELTA, LOTE 159 - Sitio 3 : CARRERA 68B #10A-18 - Sitio 4 : CALLE 24F#101B-15 - Sitio 5 : CARRERA 65B#10A-87 - Sitio 6 : AUTO MEDE KM 1,5 P INDUS FLORIDA BOD 23 - Sitio 7 : CARRERA 71 A BIS # 63D-38 -</v>
          </cell>
          <cell r="K393">
            <v>44835</v>
          </cell>
          <cell r="L393">
            <v>2253</v>
          </cell>
          <cell r="M393">
            <v>1993</v>
          </cell>
          <cell r="N393">
            <v>4094</v>
          </cell>
          <cell r="O393">
            <v>0</v>
          </cell>
          <cell r="P393">
            <v>500</v>
          </cell>
          <cell r="R393">
            <v>500</v>
          </cell>
          <cell r="S393">
            <v>500</v>
          </cell>
          <cell r="U393">
            <v>500</v>
          </cell>
          <cell r="V393">
            <v>500</v>
          </cell>
          <cell r="X393">
            <v>500</v>
          </cell>
          <cell r="Y393">
            <v>0</v>
          </cell>
          <cell r="AA393">
            <v>0</v>
          </cell>
          <cell r="AB393">
            <v>4170000</v>
          </cell>
          <cell r="AC393" t="str">
            <v>Registro Valido</v>
          </cell>
          <cell r="AD393">
            <v>500</v>
          </cell>
          <cell r="AE393">
            <v>500</v>
          </cell>
          <cell r="AF393">
            <v>500</v>
          </cell>
          <cell r="AG393">
            <v>0</v>
          </cell>
          <cell r="AH393">
            <v>480</v>
          </cell>
          <cell r="AI393">
            <v>480</v>
          </cell>
          <cell r="AJ393">
            <v>480</v>
          </cell>
          <cell r="AK393">
            <v>0</v>
          </cell>
          <cell r="AM393" t="str">
            <v>ALI_88_SEG_10</v>
          </cell>
          <cell r="AN393" t="str">
            <v>ALI_88_SEG_10_VAL_4170000</v>
          </cell>
          <cell r="AO393">
            <v>2</v>
          </cell>
          <cell r="AP393">
            <v>3202560</v>
          </cell>
          <cell r="AQ393" t="b">
            <v>0</v>
          </cell>
          <cell r="AR393" t="str">
            <v/>
          </cell>
          <cell r="AS393" t="str">
            <v/>
          </cell>
          <cell r="AT393" t="str">
            <v>ALI_88_SEG_10_</v>
          </cell>
          <cell r="AU393">
            <v>1</v>
          </cell>
          <cell r="AV393" t="str">
            <v>No Seleccionada</v>
          </cell>
        </row>
        <row r="394">
          <cell r="A394" t="b">
            <v>0</v>
          </cell>
          <cell r="B394" t="str">
            <v>5to_Evento_973_V2_Colombina_17496317.xlsm</v>
          </cell>
          <cell r="C394">
            <v>88</v>
          </cell>
          <cell r="D394">
            <v>2027</v>
          </cell>
          <cell r="E394" t="str">
            <v>Colombina S.A.</v>
          </cell>
          <cell r="F394">
            <v>217</v>
          </cell>
          <cell r="G394" t="str">
            <v>CEREAL EMPACADO</v>
          </cell>
          <cell r="H394" t="str">
            <v>88 : Galleta de quinua.</v>
          </cell>
          <cell r="I394">
            <v>11</v>
          </cell>
          <cell r="J394" t="str">
            <v>Sitio 1 : CARRERA 127#22G-18 INT 4 - Sitio 2 : SIBERIA KM 7.5 CELTA, LOTE 159 - Sitio 3 : CARRERA 68B #10A-18 - Sitio 4 : CALLE 24F#101B-15 - Sitio 5 : CARRERA 65B#10A-87 - Sitio 6 : AUTO MEDE KM 1,5 P INDUS FLORIDA BOD 23 - Sitio 7 : CARRERA 71 A BIS # 63D-38 -</v>
          </cell>
          <cell r="K394">
            <v>44835</v>
          </cell>
          <cell r="L394">
            <v>2219</v>
          </cell>
          <cell r="M394">
            <v>1963</v>
          </cell>
          <cell r="N394">
            <v>4033</v>
          </cell>
          <cell r="O394">
            <v>0</v>
          </cell>
          <cell r="P394">
            <v>500</v>
          </cell>
          <cell r="R394">
            <v>500</v>
          </cell>
          <cell r="S394">
            <v>500</v>
          </cell>
          <cell r="U394">
            <v>500</v>
          </cell>
          <cell r="V394">
            <v>500</v>
          </cell>
          <cell r="X394">
            <v>500</v>
          </cell>
          <cell r="Y394">
            <v>0</v>
          </cell>
          <cell r="AA394">
            <v>0</v>
          </cell>
          <cell r="AB394">
            <v>4107500</v>
          </cell>
          <cell r="AC394" t="str">
            <v>Registro Valido</v>
          </cell>
          <cell r="AD394">
            <v>500</v>
          </cell>
          <cell r="AE394">
            <v>500</v>
          </cell>
          <cell r="AF394">
            <v>500</v>
          </cell>
          <cell r="AG394">
            <v>0</v>
          </cell>
          <cell r="AH394">
            <v>480</v>
          </cell>
          <cell r="AI394">
            <v>480</v>
          </cell>
          <cell r="AJ394">
            <v>480</v>
          </cell>
          <cell r="AK394">
            <v>0</v>
          </cell>
          <cell r="AM394" t="str">
            <v>ALI_88_SEG_11</v>
          </cell>
          <cell r="AN394" t="str">
            <v>ALI_88_SEG_11_VAL_4107500</v>
          </cell>
          <cell r="AO394">
            <v>2</v>
          </cell>
          <cell r="AP394">
            <v>3154560</v>
          </cell>
          <cell r="AQ394" t="b">
            <v>0</v>
          </cell>
          <cell r="AR394" t="str">
            <v/>
          </cell>
          <cell r="AS394" t="str">
            <v/>
          </cell>
          <cell r="AT394" t="str">
            <v>ALI_88_SEG_11_</v>
          </cell>
          <cell r="AU394">
            <v>1</v>
          </cell>
          <cell r="AV394" t="str">
            <v>No Seleccionada</v>
          </cell>
        </row>
        <row r="395">
          <cell r="A395" t="b">
            <v>0</v>
          </cell>
          <cell r="B395" t="str">
            <v>5to_Evento_973_V2_Colombina_17496317.xlsm</v>
          </cell>
          <cell r="C395">
            <v>88</v>
          </cell>
          <cell r="D395">
            <v>2027</v>
          </cell>
          <cell r="E395" t="str">
            <v>Colombina S.A.</v>
          </cell>
          <cell r="F395">
            <v>218</v>
          </cell>
          <cell r="G395" t="str">
            <v>CEREAL EMPACADO</v>
          </cell>
          <cell r="H395" t="str">
            <v>88 : Galleta de quinua.</v>
          </cell>
          <cell r="I395">
            <v>12</v>
          </cell>
          <cell r="J395" t="str">
            <v>Sitio 1 : CARRERA 127#22G-18 INT 4 - Sitio 2 : SIBERIA KM 7.5 CELTA, LOTE 159 - Sitio 3 : CARRERA 68B #10A-18 - Sitio 4 : CALLE 24F#101B-15 - Sitio 5 : CARRERA 65B#10A-87 - Sitio 6 : AUTO MEDE KM 1,5 P INDUS FLORIDA BOD 23 - Sitio 7 : CARRERA 71 A BIS # 63D-38 -</v>
          </cell>
          <cell r="K395">
            <v>44835</v>
          </cell>
          <cell r="L395">
            <v>2013</v>
          </cell>
          <cell r="M395">
            <v>1781</v>
          </cell>
          <cell r="N395">
            <v>3658</v>
          </cell>
          <cell r="O395">
            <v>0</v>
          </cell>
          <cell r="P395">
            <v>500</v>
          </cell>
          <cell r="R395">
            <v>500</v>
          </cell>
          <cell r="S395">
            <v>500</v>
          </cell>
          <cell r="U395">
            <v>500</v>
          </cell>
          <cell r="V395">
            <v>500</v>
          </cell>
          <cell r="X395">
            <v>500</v>
          </cell>
          <cell r="Y395">
            <v>0</v>
          </cell>
          <cell r="AA395">
            <v>0</v>
          </cell>
          <cell r="AB395">
            <v>3726000</v>
          </cell>
          <cell r="AC395" t="str">
            <v>Registro Valido</v>
          </cell>
          <cell r="AD395">
            <v>500</v>
          </cell>
          <cell r="AE395">
            <v>500</v>
          </cell>
          <cell r="AF395">
            <v>500</v>
          </cell>
          <cell r="AG395">
            <v>0</v>
          </cell>
          <cell r="AH395">
            <v>480</v>
          </cell>
          <cell r="AI395">
            <v>480</v>
          </cell>
          <cell r="AJ395">
            <v>480</v>
          </cell>
          <cell r="AK395">
            <v>0</v>
          </cell>
          <cell r="AM395" t="str">
            <v>ALI_88_SEG_12</v>
          </cell>
          <cell r="AN395" t="str">
            <v>ALI_88_SEG_12_VAL_3726000</v>
          </cell>
          <cell r="AO395">
            <v>2</v>
          </cell>
          <cell r="AP395">
            <v>2861568</v>
          </cell>
          <cell r="AQ395" t="b">
            <v>0</v>
          </cell>
          <cell r="AR395" t="str">
            <v/>
          </cell>
          <cell r="AS395" t="str">
            <v/>
          </cell>
          <cell r="AT395" t="str">
            <v>ALI_88_SEG_12_</v>
          </cell>
          <cell r="AU395">
            <v>1</v>
          </cell>
          <cell r="AV395" t="str">
            <v>No Seleccionada</v>
          </cell>
        </row>
        <row r="396">
          <cell r="A396" t="b">
            <v>0</v>
          </cell>
          <cell r="B396" t="str">
            <v>5to_Evento_973_V2_Colombina_17496317.xlsm</v>
          </cell>
          <cell r="C396">
            <v>88</v>
          </cell>
          <cell r="D396">
            <v>2027</v>
          </cell>
          <cell r="E396" t="str">
            <v>Colombina S.A.</v>
          </cell>
          <cell r="F396">
            <v>219</v>
          </cell>
          <cell r="G396" t="str">
            <v>CEREAL EMPACADO</v>
          </cell>
          <cell r="H396" t="str">
            <v>88 : Galleta de quinua.</v>
          </cell>
          <cell r="I396">
            <v>13</v>
          </cell>
          <cell r="J396" t="str">
            <v>Sitio 1 : CARRERA 127#22G-18 INT 4 - Sitio 2 : SIBERIA KM 7.5 CELTA, LOTE 159 - Sitio 3 : CARRERA 68B #10A-18 - Sitio 4 : CALLE 24F#101B-15 - Sitio 5 : CARRERA 65B#10A-87 - Sitio 6 : AUTO MEDE KM 1,5 P INDUS FLORIDA BOD 23 - Sitio 7 : CARRERA 71 A BIS # 63D-38 -</v>
          </cell>
          <cell r="K396">
            <v>44835</v>
          </cell>
          <cell r="L396">
            <v>2138</v>
          </cell>
          <cell r="M396">
            <v>1891</v>
          </cell>
          <cell r="N396">
            <v>3885</v>
          </cell>
          <cell r="O396">
            <v>0</v>
          </cell>
          <cell r="P396">
            <v>500</v>
          </cell>
          <cell r="R396">
            <v>500</v>
          </cell>
          <cell r="S396">
            <v>500</v>
          </cell>
          <cell r="U396">
            <v>500</v>
          </cell>
          <cell r="V396">
            <v>500</v>
          </cell>
          <cell r="X396">
            <v>500</v>
          </cell>
          <cell r="Y396">
            <v>0</v>
          </cell>
          <cell r="AA396">
            <v>0</v>
          </cell>
          <cell r="AB396">
            <v>3957000</v>
          </cell>
          <cell r="AC396" t="str">
            <v>Registro Valido</v>
          </cell>
          <cell r="AD396">
            <v>500</v>
          </cell>
          <cell r="AE396">
            <v>500</v>
          </cell>
          <cell r="AF396">
            <v>500</v>
          </cell>
          <cell r="AG396">
            <v>0</v>
          </cell>
          <cell r="AH396">
            <v>480</v>
          </cell>
          <cell r="AI396">
            <v>480</v>
          </cell>
          <cell r="AJ396">
            <v>480</v>
          </cell>
          <cell r="AK396">
            <v>0</v>
          </cell>
          <cell r="AM396" t="str">
            <v>ALI_88_SEG_13</v>
          </cell>
          <cell r="AN396" t="str">
            <v>ALI_88_SEG_13_VAL_3957000</v>
          </cell>
          <cell r="AO396">
            <v>2</v>
          </cell>
          <cell r="AP396">
            <v>3038976</v>
          </cell>
          <cell r="AQ396" t="b">
            <v>0</v>
          </cell>
          <cell r="AR396" t="str">
            <v/>
          </cell>
          <cell r="AS396" t="str">
            <v/>
          </cell>
          <cell r="AT396" t="str">
            <v>ALI_88_SEG_13_</v>
          </cell>
          <cell r="AU396">
            <v>1</v>
          </cell>
          <cell r="AV396" t="str">
            <v>No Seleccionada</v>
          </cell>
        </row>
        <row r="397">
          <cell r="A397" t="b">
            <v>0</v>
          </cell>
          <cell r="B397" t="str">
            <v>5to_Evento_973_V2_Colombina_17496317.xlsm</v>
          </cell>
          <cell r="C397">
            <v>88</v>
          </cell>
          <cell r="D397">
            <v>2027</v>
          </cell>
          <cell r="E397" t="str">
            <v>Colombina S.A.</v>
          </cell>
          <cell r="F397">
            <v>220</v>
          </cell>
          <cell r="G397" t="str">
            <v>CEREAL EMPACADO</v>
          </cell>
          <cell r="H397" t="str">
            <v>88 : Galleta de quinua.</v>
          </cell>
          <cell r="I397">
            <v>14</v>
          </cell>
          <cell r="J397" t="str">
            <v>Sitio 1 : CARRERA 127#22G-18 INT 4 - Sitio 2 : SIBERIA KM 7.5 CELTA, LOTE 159 - Sitio 3 : CARRERA 68B #10A-18 - Sitio 4 : CALLE 24F#101B-15 - Sitio 5 : CARRERA 65B#10A-87 - Sitio 6 : AUTO MEDE KM 1,5 P INDUS FLORIDA BOD 23 - Sitio 7 : CARRERA 71 A BIS # 63D-38 -</v>
          </cell>
          <cell r="K397">
            <v>44835</v>
          </cell>
          <cell r="L397">
            <v>2119</v>
          </cell>
          <cell r="M397">
            <v>1875</v>
          </cell>
          <cell r="N397">
            <v>3849</v>
          </cell>
          <cell r="O397">
            <v>0</v>
          </cell>
          <cell r="P397">
            <v>500</v>
          </cell>
          <cell r="R397">
            <v>500</v>
          </cell>
          <cell r="S397">
            <v>500</v>
          </cell>
          <cell r="U397">
            <v>500</v>
          </cell>
          <cell r="V397">
            <v>500</v>
          </cell>
          <cell r="X397">
            <v>500</v>
          </cell>
          <cell r="Y397">
            <v>0</v>
          </cell>
          <cell r="AA397">
            <v>0</v>
          </cell>
          <cell r="AB397">
            <v>3921500</v>
          </cell>
          <cell r="AC397" t="str">
            <v>Registro Valido</v>
          </cell>
          <cell r="AD397">
            <v>500</v>
          </cell>
          <cell r="AE397">
            <v>500</v>
          </cell>
          <cell r="AF397">
            <v>500</v>
          </cell>
          <cell r="AG397">
            <v>0</v>
          </cell>
          <cell r="AH397">
            <v>480</v>
          </cell>
          <cell r="AI397">
            <v>480</v>
          </cell>
          <cell r="AJ397">
            <v>480</v>
          </cell>
          <cell r="AK397">
            <v>0</v>
          </cell>
          <cell r="AM397" t="str">
            <v>ALI_88_SEG_14</v>
          </cell>
          <cell r="AN397" t="str">
            <v>ALI_88_SEG_14_VAL_3921500</v>
          </cell>
          <cell r="AO397">
            <v>2</v>
          </cell>
          <cell r="AP397">
            <v>3011712</v>
          </cell>
          <cell r="AQ397" t="b">
            <v>0</v>
          </cell>
          <cell r="AR397" t="str">
            <v/>
          </cell>
          <cell r="AS397" t="str">
            <v/>
          </cell>
          <cell r="AT397" t="str">
            <v>ALI_88_SEG_14_</v>
          </cell>
          <cell r="AU397">
            <v>1</v>
          </cell>
          <cell r="AV397" t="str">
            <v>No Seleccionada</v>
          </cell>
        </row>
        <row r="398">
          <cell r="A398" t="b">
            <v>0</v>
          </cell>
          <cell r="B398" t="str">
            <v>5to_Evento_973_V2_Colombina_17496317.xlsm</v>
          </cell>
          <cell r="C398">
            <v>88</v>
          </cell>
          <cell r="D398">
            <v>2027</v>
          </cell>
          <cell r="E398" t="str">
            <v>Colombina S.A.</v>
          </cell>
          <cell r="F398">
            <v>221</v>
          </cell>
          <cell r="G398" t="str">
            <v>CEREAL EMPACADO</v>
          </cell>
          <cell r="H398" t="str">
            <v>88 : Galleta de quinua.</v>
          </cell>
          <cell r="I398">
            <v>15</v>
          </cell>
          <cell r="J398" t="str">
            <v>Sitio 1 : CARRERA 127#22G-18 INT 4 - Sitio 2 : SIBERIA KM 7.5 CELTA, LOTE 159 - Sitio 3 : CARRERA 68B #10A-18 - Sitio 4 : CALLE 24F#101B-15 - Sitio 5 : CARRERA 65B#10A-87 - Sitio 6 : AUTO MEDE KM 1,5 P INDUS FLORIDA BOD 23 - Sitio 7 : CARRERA 71 A BIS # 63D-38 -</v>
          </cell>
          <cell r="K398">
            <v>44835</v>
          </cell>
          <cell r="L398">
            <v>2003</v>
          </cell>
          <cell r="M398">
            <v>1769</v>
          </cell>
          <cell r="N398">
            <v>3640</v>
          </cell>
          <cell r="O398">
            <v>0</v>
          </cell>
          <cell r="P398">
            <v>500</v>
          </cell>
          <cell r="R398">
            <v>500</v>
          </cell>
          <cell r="S398">
            <v>500</v>
          </cell>
          <cell r="U398">
            <v>500</v>
          </cell>
          <cell r="V398">
            <v>500</v>
          </cell>
          <cell r="X398">
            <v>500</v>
          </cell>
          <cell r="Y398">
            <v>0</v>
          </cell>
          <cell r="AA398">
            <v>0</v>
          </cell>
          <cell r="AB398">
            <v>3706000</v>
          </cell>
          <cell r="AC398" t="str">
            <v>Registro Valido</v>
          </cell>
          <cell r="AD398">
            <v>500</v>
          </cell>
          <cell r="AE398">
            <v>500</v>
          </cell>
          <cell r="AF398">
            <v>500</v>
          </cell>
          <cell r="AG398">
            <v>0</v>
          </cell>
          <cell r="AH398">
            <v>480</v>
          </cell>
          <cell r="AI398">
            <v>480</v>
          </cell>
          <cell r="AJ398">
            <v>480</v>
          </cell>
          <cell r="AK398">
            <v>0</v>
          </cell>
          <cell r="AM398" t="str">
            <v>ALI_88_SEG_15</v>
          </cell>
          <cell r="AN398" t="str">
            <v>ALI_88_SEG_15_VAL_3706000</v>
          </cell>
          <cell r="AO398">
            <v>2</v>
          </cell>
          <cell r="AP398">
            <v>2846208</v>
          </cell>
          <cell r="AQ398" t="b">
            <v>0</v>
          </cell>
          <cell r="AR398" t="str">
            <v/>
          </cell>
          <cell r="AS398" t="str">
            <v/>
          </cell>
          <cell r="AT398" t="str">
            <v>ALI_88_SEG_15_</v>
          </cell>
          <cell r="AU398">
            <v>1</v>
          </cell>
          <cell r="AV398" t="str">
            <v>No Seleccionada</v>
          </cell>
        </row>
        <row r="399">
          <cell r="A399" t="str">
            <v>ALI_89_SEG_1</v>
          </cell>
          <cell r="B399" t="str">
            <v>5to_Evento_973_V2_Colombina_17496317.xlsm</v>
          </cell>
          <cell r="C399">
            <v>89</v>
          </cell>
          <cell r="D399">
            <v>2027</v>
          </cell>
          <cell r="E399" t="str">
            <v>Colombina S.A.</v>
          </cell>
          <cell r="F399">
            <v>353</v>
          </cell>
          <cell r="G399" t="str">
            <v>CEREAL EMPACADO</v>
          </cell>
          <cell r="H399" t="str">
            <v>89 : Galleta salada tipo craker.</v>
          </cell>
          <cell r="I399">
            <v>1</v>
          </cell>
          <cell r="J399" t="str">
            <v>Sitio 1 : CARRERA 127#22G-18 INT 4 - Sitio 2 : SIBERIA KM 7.5 CELTA, LOTE 159 - Sitio 3 : CARRERA 68B #10A-18 - Sitio 4 : CALLE 24F#101B-15 - Sitio 5 : CARRERA 65B#10A-87 - Sitio 6 : AUTO MEDE KM 1,5 P INDUS FLORIDA BOD 23 - Sitio 7 : CARRERA 71 A BIS # 63D-38 -</v>
          </cell>
          <cell r="K399">
            <v>44835</v>
          </cell>
          <cell r="L399">
            <v>9969</v>
          </cell>
          <cell r="M399">
            <v>12167</v>
          </cell>
          <cell r="N399">
            <v>6211</v>
          </cell>
          <cell r="O399">
            <v>332</v>
          </cell>
          <cell r="P399">
            <v>359</v>
          </cell>
          <cell r="R399">
            <v>359</v>
          </cell>
          <cell r="S399">
            <v>359</v>
          </cell>
          <cell r="U399">
            <v>359</v>
          </cell>
          <cell r="V399">
            <v>359</v>
          </cell>
          <cell r="X399">
            <v>359</v>
          </cell>
          <cell r="Y399">
            <v>359</v>
          </cell>
          <cell r="AA399">
            <v>359</v>
          </cell>
          <cell r="AB399">
            <v>10295761</v>
          </cell>
          <cell r="AC399" t="str">
            <v>Registro Valido</v>
          </cell>
          <cell r="AD399">
            <v>359</v>
          </cell>
          <cell r="AE399">
            <v>359</v>
          </cell>
          <cell r="AF399">
            <v>359</v>
          </cell>
          <cell r="AG399">
            <v>359</v>
          </cell>
          <cell r="AH399">
            <v>350</v>
          </cell>
          <cell r="AI399">
            <v>350</v>
          </cell>
          <cell r="AJ399">
            <v>350</v>
          </cell>
          <cell r="AK399">
            <v>350</v>
          </cell>
          <cell r="AM399" t="str">
            <v>ALI_89_SEG_1</v>
          </cell>
          <cell r="AN399" t="str">
            <v>ALI_89_SEG_1_VAL_10295761</v>
          </cell>
          <cell r="AO399">
            <v>1</v>
          </cell>
          <cell r="AP399">
            <v>10295761</v>
          </cell>
          <cell r="AQ399" t="b">
            <v>1</v>
          </cell>
          <cell r="AR399" t="str">
            <v/>
          </cell>
          <cell r="AS399" t="str">
            <v>X</v>
          </cell>
          <cell r="AT399" t="str">
            <v>ALI_89_SEG_1_X</v>
          </cell>
          <cell r="AU399">
            <v>1</v>
          </cell>
          <cell r="AV399" t="str">
            <v>Cotizacion Seleccionada</v>
          </cell>
        </row>
        <row r="400">
          <cell r="A400" t="str">
            <v>ALI_89_SEG_2</v>
          </cell>
          <cell r="B400" t="str">
            <v>5to_Evento_973_V2_Colombina_17496317.xlsm</v>
          </cell>
          <cell r="C400">
            <v>89</v>
          </cell>
          <cell r="D400">
            <v>2027</v>
          </cell>
          <cell r="E400" t="str">
            <v>Colombina S.A.</v>
          </cell>
          <cell r="F400">
            <v>354</v>
          </cell>
          <cell r="G400" t="str">
            <v>CEREAL EMPACADO</v>
          </cell>
          <cell r="H400" t="str">
            <v>89 : Galleta salada tipo craker.</v>
          </cell>
          <cell r="I400">
            <v>2</v>
          </cell>
          <cell r="J400" t="str">
            <v>Sitio 1 : CARRERA 127#22G-18 INT 4 - Sitio 2 : SIBERIA KM 7.5 CELTA, LOTE 159 - Sitio 3 : CARRERA 68B #10A-18 - Sitio 4 : CALLE 24F#101B-15 - Sitio 5 : CARRERA 65B#10A-87 - Sitio 6 : AUTO MEDE KM 1,5 P INDUS FLORIDA BOD 23 - Sitio 7 : CARRERA 71 A BIS # 63D-38 -</v>
          </cell>
          <cell r="K400">
            <v>44835</v>
          </cell>
          <cell r="L400">
            <v>10193</v>
          </cell>
          <cell r="M400">
            <v>12441</v>
          </cell>
          <cell r="N400">
            <v>6353</v>
          </cell>
          <cell r="O400">
            <v>339</v>
          </cell>
          <cell r="P400">
            <v>359</v>
          </cell>
          <cell r="R400">
            <v>359</v>
          </cell>
          <cell r="S400">
            <v>359</v>
          </cell>
          <cell r="U400">
            <v>359</v>
          </cell>
          <cell r="V400">
            <v>359</v>
          </cell>
          <cell r="X400">
            <v>359</v>
          </cell>
          <cell r="Y400">
            <v>359</v>
          </cell>
          <cell r="AA400">
            <v>359</v>
          </cell>
          <cell r="AB400">
            <v>10528034</v>
          </cell>
          <cell r="AC400" t="str">
            <v>Registro Valido</v>
          </cell>
          <cell r="AD400">
            <v>359</v>
          </cell>
          <cell r="AE400">
            <v>359</v>
          </cell>
          <cell r="AF400">
            <v>359</v>
          </cell>
          <cell r="AG400">
            <v>359</v>
          </cell>
          <cell r="AH400">
            <v>350</v>
          </cell>
          <cell r="AI400">
            <v>350</v>
          </cell>
          <cell r="AJ400">
            <v>350</v>
          </cell>
          <cell r="AK400">
            <v>350</v>
          </cell>
          <cell r="AM400" t="str">
            <v>ALI_89_SEG_2</v>
          </cell>
          <cell r="AN400" t="str">
            <v>ALI_89_SEG_2_VAL_10528034</v>
          </cell>
          <cell r="AO400">
            <v>1</v>
          </cell>
          <cell r="AP400">
            <v>10528034</v>
          </cell>
          <cell r="AQ400" t="b">
            <v>1</v>
          </cell>
          <cell r="AR400" t="str">
            <v/>
          </cell>
          <cell r="AS400" t="str">
            <v>X</v>
          </cell>
          <cell r="AT400" t="str">
            <v>ALI_89_SEG_2_X</v>
          </cell>
          <cell r="AU400">
            <v>1</v>
          </cell>
          <cell r="AV400" t="str">
            <v>Cotizacion Seleccionada</v>
          </cell>
        </row>
        <row r="401">
          <cell r="A401" t="str">
            <v>ALI_89_SEG_3</v>
          </cell>
          <cell r="B401" t="str">
            <v>5to_Evento_973_V2_Colombina_17496317.xlsm</v>
          </cell>
          <cell r="C401">
            <v>89</v>
          </cell>
          <cell r="D401">
            <v>2027</v>
          </cell>
          <cell r="E401" t="str">
            <v>Colombina S.A.</v>
          </cell>
          <cell r="F401">
            <v>355</v>
          </cell>
          <cell r="G401" t="str">
            <v>CEREAL EMPACADO</v>
          </cell>
          <cell r="H401" t="str">
            <v>89 : Galleta salada tipo craker.</v>
          </cell>
          <cell r="I401">
            <v>3</v>
          </cell>
          <cell r="J401" t="str">
            <v>Sitio 1 : CARRERA 127#22G-18 INT 4 - Sitio 2 : SIBERIA KM 7.5 CELTA, LOTE 159 - Sitio 3 : CARRERA 68B #10A-18 - Sitio 4 : CALLE 24F#101B-15 - Sitio 5 : CARRERA 65B#10A-87 - Sitio 6 : AUTO MEDE KM 1,5 P INDUS FLORIDA BOD 23 - Sitio 7 : CARRERA 71 A BIS # 63D-38 -</v>
          </cell>
          <cell r="K401">
            <v>44835</v>
          </cell>
          <cell r="L401">
            <v>10133</v>
          </cell>
          <cell r="M401">
            <v>12367</v>
          </cell>
          <cell r="N401">
            <v>6315</v>
          </cell>
          <cell r="O401">
            <v>337</v>
          </cell>
          <cell r="P401">
            <v>359</v>
          </cell>
          <cell r="R401">
            <v>359</v>
          </cell>
          <cell r="S401">
            <v>359</v>
          </cell>
          <cell r="U401">
            <v>359</v>
          </cell>
          <cell r="V401">
            <v>359</v>
          </cell>
          <cell r="X401">
            <v>359</v>
          </cell>
          <cell r="Y401">
            <v>359</v>
          </cell>
          <cell r="AA401">
            <v>359</v>
          </cell>
          <cell r="AB401">
            <v>10465568</v>
          </cell>
          <cell r="AC401" t="str">
            <v>Registro Valido</v>
          </cell>
          <cell r="AD401">
            <v>359</v>
          </cell>
          <cell r="AE401">
            <v>359</v>
          </cell>
          <cell r="AF401">
            <v>359</v>
          </cell>
          <cell r="AG401">
            <v>359</v>
          </cell>
          <cell r="AH401">
            <v>350</v>
          </cell>
          <cell r="AI401">
            <v>350</v>
          </cell>
          <cell r="AJ401">
            <v>350</v>
          </cell>
          <cell r="AK401">
            <v>350</v>
          </cell>
          <cell r="AM401" t="str">
            <v>ALI_89_SEG_3</v>
          </cell>
          <cell r="AN401" t="str">
            <v>ALI_89_SEG_3_VAL_10465568</v>
          </cell>
          <cell r="AO401">
            <v>1</v>
          </cell>
          <cell r="AP401">
            <v>10465568</v>
          </cell>
          <cell r="AQ401" t="b">
            <v>1</v>
          </cell>
          <cell r="AR401" t="str">
            <v/>
          </cell>
          <cell r="AS401" t="str">
            <v>X</v>
          </cell>
          <cell r="AT401" t="str">
            <v>ALI_89_SEG_3_X</v>
          </cell>
          <cell r="AU401">
            <v>1</v>
          </cell>
          <cell r="AV401" t="str">
            <v>Cotizacion Seleccionada</v>
          </cell>
        </row>
        <row r="402">
          <cell r="A402" t="str">
            <v>ALI_89_SEG_4</v>
          </cell>
          <cell r="B402" t="str">
            <v>5to_Evento_973_V2_Colombina_17496317.xlsm</v>
          </cell>
          <cell r="C402">
            <v>89</v>
          </cell>
          <cell r="D402">
            <v>2027</v>
          </cell>
          <cell r="E402" t="str">
            <v>Colombina S.A.</v>
          </cell>
          <cell r="F402">
            <v>356</v>
          </cell>
          <cell r="G402" t="str">
            <v>CEREAL EMPACADO</v>
          </cell>
          <cell r="H402" t="str">
            <v>89 : Galleta salada tipo craker.</v>
          </cell>
          <cell r="I402">
            <v>4</v>
          </cell>
          <cell r="J402" t="str">
            <v>Sitio 1 : CARRERA 127#22G-18 INT 4 - Sitio 2 : SIBERIA KM 7.5 CELTA, LOTE 159 - Sitio 3 : CARRERA 68B #10A-18 - Sitio 4 : CALLE 24F#101B-15 - Sitio 5 : CARRERA 65B#10A-87 - Sitio 6 : AUTO MEDE KM 1,5 P INDUS FLORIDA BOD 23 - Sitio 7 : CARRERA 71 A BIS # 63D-38 -</v>
          </cell>
          <cell r="K402">
            <v>44835</v>
          </cell>
          <cell r="L402">
            <v>10797</v>
          </cell>
          <cell r="M402">
            <v>13175</v>
          </cell>
          <cell r="N402">
            <v>6729</v>
          </cell>
          <cell r="O402">
            <v>359</v>
          </cell>
          <cell r="P402">
            <v>359</v>
          </cell>
          <cell r="R402">
            <v>359</v>
          </cell>
          <cell r="S402">
            <v>359</v>
          </cell>
          <cell r="U402">
            <v>359</v>
          </cell>
          <cell r="V402">
            <v>359</v>
          </cell>
          <cell r="X402">
            <v>359</v>
          </cell>
          <cell r="Y402">
            <v>359</v>
          </cell>
          <cell r="AA402">
            <v>359</v>
          </cell>
          <cell r="AB402">
            <v>11150540</v>
          </cell>
          <cell r="AC402" t="str">
            <v>Registro Valido</v>
          </cell>
          <cell r="AD402">
            <v>359</v>
          </cell>
          <cell r="AE402">
            <v>359</v>
          </cell>
          <cell r="AF402">
            <v>359</v>
          </cell>
          <cell r="AG402">
            <v>359</v>
          </cell>
          <cell r="AH402">
            <v>350</v>
          </cell>
          <cell r="AI402">
            <v>350</v>
          </cell>
          <cell r="AJ402">
            <v>350</v>
          </cell>
          <cell r="AK402">
            <v>350</v>
          </cell>
          <cell r="AM402" t="str">
            <v>ALI_89_SEG_4</v>
          </cell>
          <cell r="AN402" t="str">
            <v>ALI_89_SEG_4_VAL_11150540</v>
          </cell>
          <cell r="AO402">
            <v>1</v>
          </cell>
          <cell r="AP402">
            <v>11150540</v>
          </cell>
          <cell r="AQ402" t="b">
            <v>1</v>
          </cell>
          <cell r="AR402" t="str">
            <v/>
          </cell>
          <cell r="AS402" t="str">
            <v>X</v>
          </cell>
          <cell r="AT402" t="str">
            <v>ALI_89_SEG_4_X</v>
          </cell>
          <cell r="AU402">
            <v>1</v>
          </cell>
          <cell r="AV402" t="str">
            <v>Cotizacion Seleccionada</v>
          </cell>
        </row>
        <row r="403">
          <cell r="A403" t="str">
            <v>ALI_89_SEG_5</v>
          </cell>
          <cell r="B403" t="str">
            <v>5to_Evento_973_V2_Colombina_17496317.xlsm</v>
          </cell>
          <cell r="C403">
            <v>89</v>
          </cell>
          <cell r="D403">
            <v>2027</v>
          </cell>
          <cell r="E403" t="str">
            <v>Colombina S.A.</v>
          </cell>
          <cell r="F403">
            <v>365</v>
          </cell>
          <cell r="G403" t="str">
            <v>CEREAL EMPACADO</v>
          </cell>
          <cell r="H403" t="str">
            <v>89 : Galleta salada tipo craker.</v>
          </cell>
          <cell r="I403">
            <v>5</v>
          </cell>
          <cell r="J403" t="str">
            <v>Sitio 1 : CARRERA 127#22G-18 INT 4 - Sitio 2 : SIBERIA KM 7.5 CELTA, LOTE 159 - Sitio 3 : CARRERA 68B #10A-18 - Sitio 4 : CALLE 24F#101B-15 - Sitio 5 : CARRERA 65B#10A-87 - Sitio 6 : AUTO MEDE KM 1,5 P INDUS FLORIDA BOD 23 - Sitio 7 : CARRERA 71 A BIS # 63D-38 -</v>
          </cell>
          <cell r="K403">
            <v>44835</v>
          </cell>
          <cell r="L403">
            <v>10036</v>
          </cell>
          <cell r="M403">
            <v>12249</v>
          </cell>
          <cell r="N403">
            <v>6255</v>
          </cell>
          <cell r="O403">
            <v>334</v>
          </cell>
          <cell r="P403">
            <v>359</v>
          </cell>
          <cell r="R403">
            <v>359</v>
          </cell>
          <cell r="S403">
            <v>359</v>
          </cell>
          <cell r="U403">
            <v>359</v>
          </cell>
          <cell r="V403">
            <v>359</v>
          </cell>
          <cell r="X403">
            <v>359</v>
          </cell>
          <cell r="Y403">
            <v>359</v>
          </cell>
          <cell r="AA403">
            <v>359</v>
          </cell>
          <cell r="AB403">
            <v>10365766</v>
          </cell>
          <cell r="AC403" t="str">
            <v>Registro Valido</v>
          </cell>
          <cell r="AD403">
            <v>359</v>
          </cell>
          <cell r="AE403">
            <v>359</v>
          </cell>
          <cell r="AF403">
            <v>359</v>
          </cell>
          <cell r="AG403">
            <v>359</v>
          </cell>
          <cell r="AH403">
            <v>350</v>
          </cell>
          <cell r="AI403">
            <v>350</v>
          </cell>
          <cell r="AJ403">
            <v>350</v>
          </cell>
          <cell r="AK403">
            <v>350</v>
          </cell>
          <cell r="AM403" t="str">
            <v>ALI_89_SEG_5</v>
          </cell>
          <cell r="AN403" t="str">
            <v>ALI_89_SEG_5_VAL_10365766</v>
          </cell>
          <cell r="AO403">
            <v>1</v>
          </cell>
          <cell r="AP403">
            <v>10365766</v>
          </cell>
          <cell r="AQ403" t="b">
            <v>1</v>
          </cell>
          <cell r="AR403" t="str">
            <v/>
          </cell>
          <cell r="AS403" t="str">
            <v>X</v>
          </cell>
          <cell r="AT403" t="str">
            <v>ALI_89_SEG_5_X</v>
          </cell>
          <cell r="AU403">
            <v>1</v>
          </cell>
          <cell r="AV403" t="str">
            <v>Cotizacion Seleccionada</v>
          </cell>
        </row>
        <row r="404">
          <cell r="A404" t="str">
            <v>ALI_89_SEG_6</v>
          </cell>
          <cell r="B404" t="str">
            <v>5to_Evento_973_V2_Colombina_17496317.xlsm</v>
          </cell>
          <cell r="C404">
            <v>89</v>
          </cell>
          <cell r="D404">
            <v>2027</v>
          </cell>
          <cell r="E404" t="str">
            <v>Colombina S.A.</v>
          </cell>
          <cell r="F404">
            <v>366</v>
          </cell>
          <cell r="G404" t="str">
            <v>CEREAL EMPACADO</v>
          </cell>
          <cell r="H404" t="str">
            <v>89 : Galleta salada tipo craker.</v>
          </cell>
          <cell r="I404">
            <v>6</v>
          </cell>
          <cell r="J404" t="str">
            <v>Sitio 1 : CARRERA 127#22G-18 INT 4 - Sitio 2 : SIBERIA KM 7.5 CELTA, LOTE 159 - Sitio 3 : CARRERA 68B #10A-18 - Sitio 4 : CALLE 24F#101B-15 - Sitio 5 : CARRERA 65B#10A-87 - Sitio 6 : AUTO MEDE KM 1,5 P INDUS FLORIDA BOD 23 - Sitio 7 : CARRERA 71 A BIS # 63D-38 -</v>
          </cell>
          <cell r="K404">
            <v>44835</v>
          </cell>
          <cell r="L404">
            <v>10863</v>
          </cell>
          <cell r="M404">
            <v>13259</v>
          </cell>
          <cell r="N404">
            <v>6769</v>
          </cell>
          <cell r="O404">
            <v>362</v>
          </cell>
          <cell r="P404">
            <v>359</v>
          </cell>
          <cell r="R404">
            <v>359</v>
          </cell>
          <cell r="S404">
            <v>359</v>
          </cell>
          <cell r="U404">
            <v>359</v>
          </cell>
          <cell r="V404">
            <v>359</v>
          </cell>
          <cell r="X404">
            <v>359</v>
          </cell>
          <cell r="Y404">
            <v>359</v>
          </cell>
          <cell r="AA404">
            <v>359</v>
          </cell>
          <cell r="AB404">
            <v>11219827</v>
          </cell>
          <cell r="AC404" t="str">
            <v>Registro Valido</v>
          </cell>
          <cell r="AD404">
            <v>359</v>
          </cell>
          <cell r="AE404">
            <v>359</v>
          </cell>
          <cell r="AF404">
            <v>359</v>
          </cell>
          <cell r="AG404">
            <v>359</v>
          </cell>
          <cell r="AH404">
            <v>350</v>
          </cell>
          <cell r="AI404">
            <v>350</v>
          </cell>
          <cell r="AJ404">
            <v>350</v>
          </cell>
          <cell r="AK404">
            <v>350</v>
          </cell>
          <cell r="AM404" t="str">
            <v>ALI_89_SEG_6</v>
          </cell>
          <cell r="AN404" t="str">
            <v>ALI_89_SEG_6_VAL_11219827</v>
          </cell>
          <cell r="AO404">
            <v>1</v>
          </cell>
          <cell r="AP404">
            <v>11219827</v>
          </cell>
          <cell r="AQ404" t="b">
            <v>1</v>
          </cell>
          <cell r="AR404" t="str">
            <v/>
          </cell>
          <cell r="AS404" t="str">
            <v>X</v>
          </cell>
          <cell r="AT404" t="str">
            <v>ALI_89_SEG_6_X</v>
          </cell>
          <cell r="AU404">
            <v>1</v>
          </cell>
          <cell r="AV404" t="str">
            <v>Cotizacion Seleccionada</v>
          </cell>
        </row>
        <row r="405">
          <cell r="A405" t="str">
            <v>ALI_89_SEG_7</v>
          </cell>
          <cell r="B405" t="str">
            <v>5to_Evento_973_V2_Colombina_17496317.xlsm</v>
          </cell>
          <cell r="C405">
            <v>89</v>
          </cell>
          <cell r="D405">
            <v>2027</v>
          </cell>
          <cell r="E405" t="str">
            <v>Colombina S.A.</v>
          </cell>
          <cell r="F405">
            <v>367</v>
          </cell>
          <cell r="G405" t="str">
            <v>CEREAL EMPACADO</v>
          </cell>
          <cell r="H405" t="str">
            <v>89 : Galleta salada tipo craker.</v>
          </cell>
          <cell r="I405">
            <v>7</v>
          </cell>
          <cell r="J405" t="str">
            <v>Sitio 1 : CARRERA 127#22G-18 INT 4 - Sitio 2 : SIBERIA KM 7.5 CELTA, LOTE 159 - Sitio 3 : CARRERA 68B #10A-18 - Sitio 4 : CALLE 24F#101B-15 - Sitio 5 : CARRERA 65B#10A-87 - Sitio 6 : AUTO MEDE KM 1,5 P INDUS FLORIDA BOD 23 - Sitio 7 : CARRERA 71 A BIS # 63D-38 -</v>
          </cell>
          <cell r="K405">
            <v>44835</v>
          </cell>
          <cell r="L405">
            <v>11093</v>
          </cell>
          <cell r="M405">
            <v>13540</v>
          </cell>
          <cell r="N405">
            <v>6912</v>
          </cell>
          <cell r="O405">
            <v>369</v>
          </cell>
          <cell r="P405">
            <v>359</v>
          </cell>
          <cell r="R405">
            <v>359</v>
          </cell>
          <cell r="S405">
            <v>359</v>
          </cell>
          <cell r="U405">
            <v>359</v>
          </cell>
          <cell r="V405">
            <v>359</v>
          </cell>
          <cell r="X405">
            <v>359</v>
          </cell>
          <cell r="Y405">
            <v>359</v>
          </cell>
          <cell r="AA405">
            <v>359</v>
          </cell>
          <cell r="AB405">
            <v>11457126</v>
          </cell>
          <cell r="AC405" t="str">
            <v>Registro Valido</v>
          </cell>
          <cell r="AD405">
            <v>359</v>
          </cell>
          <cell r="AE405">
            <v>359</v>
          </cell>
          <cell r="AF405">
            <v>359</v>
          </cell>
          <cell r="AG405">
            <v>359</v>
          </cell>
          <cell r="AH405">
            <v>350</v>
          </cell>
          <cell r="AI405">
            <v>350</v>
          </cell>
          <cell r="AJ405">
            <v>350</v>
          </cell>
          <cell r="AK405">
            <v>350</v>
          </cell>
          <cell r="AM405" t="str">
            <v>ALI_89_SEG_7</v>
          </cell>
          <cell r="AN405" t="str">
            <v>ALI_89_SEG_7_VAL_11457126</v>
          </cell>
          <cell r="AO405">
            <v>1</v>
          </cell>
          <cell r="AP405">
            <v>11457126</v>
          </cell>
          <cell r="AQ405" t="b">
            <v>1</v>
          </cell>
          <cell r="AR405" t="str">
            <v/>
          </cell>
          <cell r="AS405" t="str">
            <v>X</v>
          </cell>
          <cell r="AT405" t="str">
            <v>ALI_89_SEG_7_X</v>
          </cell>
          <cell r="AU405">
            <v>1</v>
          </cell>
          <cell r="AV405" t="str">
            <v>Cotizacion Seleccionada</v>
          </cell>
        </row>
        <row r="406">
          <cell r="A406" t="str">
            <v>ALI_89_SEG_8</v>
          </cell>
          <cell r="B406" t="str">
            <v>5to_Evento_973_V2_Colombina_17496317.xlsm</v>
          </cell>
          <cell r="C406">
            <v>89</v>
          </cell>
          <cell r="D406">
            <v>2027</v>
          </cell>
          <cell r="E406" t="str">
            <v>Colombina S.A.</v>
          </cell>
          <cell r="F406">
            <v>368</v>
          </cell>
          <cell r="G406" t="str">
            <v>CEREAL EMPACADO</v>
          </cell>
          <cell r="H406" t="str">
            <v>89 : Galleta salada tipo craker.</v>
          </cell>
          <cell r="I406">
            <v>8</v>
          </cell>
          <cell r="J406" t="str">
            <v>Sitio 1 : CARRERA 127#22G-18 INT 4 - Sitio 2 : SIBERIA KM 7.5 CELTA, LOTE 159 - Sitio 3 : CARRERA 68B #10A-18 - Sitio 4 : CALLE 24F#101B-15 - Sitio 5 : CARRERA 65B#10A-87 - Sitio 6 : AUTO MEDE KM 1,5 P INDUS FLORIDA BOD 23 - Sitio 7 : CARRERA 71 A BIS # 63D-38 -</v>
          </cell>
          <cell r="K406">
            <v>44835</v>
          </cell>
          <cell r="L406">
            <v>10706</v>
          </cell>
          <cell r="M406">
            <v>13067</v>
          </cell>
          <cell r="N406">
            <v>6672</v>
          </cell>
          <cell r="O406">
            <v>356</v>
          </cell>
          <cell r="P406">
            <v>359</v>
          </cell>
          <cell r="R406">
            <v>359</v>
          </cell>
          <cell r="S406">
            <v>359</v>
          </cell>
          <cell r="U406">
            <v>359</v>
          </cell>
          <cell r="V406">
            <v>359</v>
          </cell>
          <cell r="X406">
            <v>359</v>
          </cell>
          <cell r="Y406">
            <v>359</v>
          </cell>
          <cell r="AA406">
            <v>359</v>
          </cell>
          <cell r="AB406">
            <v>11057559</v>
          </cell>
          <cell r="AC406" t="str">
            <v>Registro Valido</v>
          </cell>
          <cell r="AD406">
            <v>359</v>
          </cell>
          <cell r="AE406">
            <v>359</v>
          </cell>
          <cell r="AF406">
            <v>359</v>
          </cell>
          <cell r="AG406">
            <v>359</v>
          </cell>
          <cell r="AH406">
            <v>350</v>
          </cell>
          <cell r="AI406">
            <v>350</v>
          </cell>
          <cell r="AJ406">
            <v>350</v>
          </cell>
          <cell r="AK406">
            <v>350</v>
          </cell>
          <cell r="AM406" t="str">
            <v>ALI_89_SEG_8</v>
          </cell>
          <cell r="AN406" t="str">
            <v>ALI_89_SEG_8_VAL_11057559</v>
          </cell>
          <cell r="AO406">
            <v>1</v>
          </cell>
          <cell r="AP406">
            <v>11057559</v>
          </cell>
          <cell r="AQ406" t="b">
            <v>1</v>
          </cell>
          <cell r="AR406" t="str">
            <v/>
          </cell>
          <cell r="AS406" t="str">
            <v>X</v>
          </cell>
          <cell r="AT406" t="str">
            <v>ALI_89_SEG_8_X</v>
          </cell>
          <cell r="AU406">
            <v>1</v>
          </cell>
          <cell r="AV406" t="str">
            <v>Cotizacion Seleccionada</v>
          </cell>
        </row>
        <row r="407">
          <cell r="A407" t="str">
            <v>ALI_89_SEG_9</v>
          </cell>
          <cell r="B407" t="str">
            <v>5to_Evento_973_V2_Colombina_17496317.xlsm</v>
          </cell>
          <cell r="C407">
            <v>89</v>
          </cell>
          <cell r="D407">
            <v>2027</v>
          </cell>
          <cell r="E407" t="str">
            <v>Colombina S.A.</v>
          </cell>
          <cell r="F407">
            <v>369</v>
          </cell>
          <cell r="G407" t="str">
            <v>CEREAL EMPACADO</v>
          </cell>
          <cell r="H407" t="str">
            <v>89 : Galleta salada tipo craker.</v>
          </cell>
          <cell r="I407">
            <v>9</v>
          </cell>
          <cell r="J407" t="str">
            <v>Sitio 1 : CARRERA 127#22G-18 INT 4 - Sitio 2 : SIBERIA KM 7.5 CELTA, LOTE 159 - Sitio 3 : CARRERA 68B #10A-18 - Sitio 4 : CALLE 24F#101B-15 - Sitio 5 : CARRERA 65B#10A-87 - Sitio 6 : AUTO MEDE KM 1,5 P INDUS FLORIDA BOD 23 - Sitio 7 : CARRERA 71 A BIS # 63D-38 -</v>
          </cell>
          <cell r="K407">
            <v>44835</v>
          </cell>
          <cell r="L407">
            <v>10821</v>
          </cell>
          <cell r="M407">
            <v>13207</v>
          </cell>
          <cell r="N407">
            <v>6743</v>
          </cell>
          <cell r="O407">
            <v>360</v>
          </cell>
          <cell r="P407">
            <v>359</v>
          </cell>
          <cell r="R407">
            <v>359</v>
          </cell>
          <cell r="S407">
            <v>359</v>
          </cell>
          <cell r="U407">
            <v>359</v>
          </cell>
          <cell r="V407">
            <v>359</v>
          </cell>
          <cell r="X407">
            <v>359</v>
          </cell>
          <cell r="Y407">
            <v>359</v>
          </cell>
          <cell r="AA407">
            <v>359</v>
          </cell>
          <cell r="AB407">
            <v>11176029</v>
          </cell>
          <cell r="AC407" t="str">
            <v>Registro Valido</v>
          </cell>
          <cell r="AD407">
            <v>359</v>
          </cell>
          <cell r="AE407">
            <v>359</v>
          </cell>
          <cell r="AF407">
            <v>359</v>
          </cell>
          <cell r="AG407">
            <v>359</v>
          </cell>
          <cell r="AH407">
            <v>350</v>
          </cell>
          <cell r="AI407">
            <v>350</v>
          </cell>
          <cell r="AJ407">
            <v>350</v>
          </cell>
          <cell r="AK407">
            <v>350</v>
          </cell>
          <cell r="AM407" t="str">
            <v>ALI_89_SEG_9</v>
          </cell>
          <cell r="AN407" t="str">
            <v>ALI_89_SEG_9_VAL_11176029</v>
          </cell>
          <cell r="AO407">
            <v>1</v>
          </cell>
          <cell r="AP407">
            <v>11176029</v>
          </cell>
          <cell r="AQ407" t="b">
            <v>1</v>
          </cell>
          <cell r="AR407" t="str">
            <v/>
          </cell>
          <cell r="AS407" t="str">
            <v>X</v>
          </cell>
          <cell r="AT407" t="str">
            <v>ALI_89_SEG_9_X</v>
          </cell>
          <cell r="AU407">
            <v>1</v>
          </cell>
          <cell r="AV407" t="str">
            <v>Cotizacion Seleccionada</v>
          </cell>
        </row>
        <row r="408">
          <cell r="A408" t="str">
            <v>ALI_89_SEG_10</v>
          </cell>
          <cell r="B408" t="str">
            <v>5to_Evento_973_V2_Colombina_17496317.xlsm</v>
          </cell>
          <cell r="C408">
            <v>89</v>
          </cell>
          <cell r="D408">
            <v>2027</v>
          </cell>
          <cell r="E408" t="str">
            <v>Colombina S.A.</v>
          </cell>
          <cell r="F408">
            <v>370</v>
          </cell>
          <cell r="G408" t="str">
            <v>CEREAL EMPACADO</v>
          </cell>
          <cell r="H408" t="str">
            <v>89 : Galleta salada tipo craker.</v>
          </cell>
          <cell r="I408">
            <v>10</v>
          </cell>
          <cell r="J408" t="str">
            <v>Sitio 1 : CARRERA 127#22G-18 INT 4 - Sitio 2 : SIBERIA KM 7.5 CELTA, LOTE 159 - Sitio 3 : CARRERA 68B #10A-18 - Sitio 4 : CALLE 24F#101B-15 - Sitio 5 : CARRERA 65B#10A-87 - Sitio 6 : AUTO MEDE KM 1,5 P INDUS FLORIDA BOD 23 - Sitio 7 : CARRERA 71 A BIS # 63D-38 -</v>
          </cell>
          <cell r="K408">
            <v>44835</v>
          </cell>
          <cell r="L408">
            <v>10835</v>
          </cell>
          <cell r="M408">
            <v>13228</v>
          </cell>
          <cell r="N408">
            <v>6753</v>
          </cell>
          <cell r="O408">
            <v>361</v>
          </cell>
          <cell r="P408">
            <v>359</v>
          </cell>
          <cell r="R408">
            <v>359</v>
          </cell>
          <cell r="S408">
            <v>359</v>
          </cell>
          <cell r="U408">
            <v>359</v>
          </cell>
          <cell r="V408">
            <v>359</v>
          </cell>
          <cell r="X408">
            <v>359</v>
          </cell>
          <cell r="Y408">
            <v>359</v>
          </cell>
          <cell r="AA408">
            <v>359</v>
          </cell>
          <cell r="AB408">
            <v>11192543</v>
          </cell>
          <cell r="AC408" t="str">
            <v>Registro Valido</v>
          </cell>
          <cell r="AD408">
            <v>359</v>
          </cell>
          <cell r="AE408">
            <v>359</v>
          </cell>
          <cell r="AF408">
            <v>359</v>
          </cell>
          <cell r="AG408">
            <v>359</v>
          </cell>
          <cell r="AH408">
            <v>350</v>
          </cell>
          <cell r="AI408">
            <v>350</v>
          </cell>
          <cell r="AJ408">
            <v>350</v>
          </cell>
          <cell r="AK408">
            <v>350</v>
          </cell>
          <cell r="AM408" t="str">
            <v>ALI_89_SEG_10</v>
          </cell>
          <cell r="AN408" t="str">
            <v>ALI_89_SEG_10_VAL_11192543</v>
          </cell>
          <cell r="AO408">
            <v>1</v>
          </cell>
          <cell r="AP408">
            <v>11192543</v>
          </cell>
          <cell r="AQ408" t="b">
            <v>1</v>
          </cell>
          <cell r="AR408" t="str">
            <v/>
          </cell>
          <cell r="AS408" t="str">
            <v>X</v>
          </cell>
          <cell r="AT408" t="str">
            <v>ALI_89_SEG_10_X</v>
          </cell>
          <cell r="AU408">
            <v>1</v>
          </cell>
          <cell r="AV408" t="str">
            <v>Cotizacion Seleccionada</v>
          </cell>
        </row>
        <row r="409">
          <cell r="A409" t="str">
            <v>ALI_89_SEG_11</v>
          </cell>
          <cell r="B409" t="str">
            <v>5to_Evento_973_V2_Colombina_17496317.xlsm</v>
          </cell>
          <cell r="C409">
            <v>89</v>
          </cell>
          <cell r="D409">
            <v>2027</v>
          </cell>
          <cell r="E409" t="str">
            <v>Colombina S.A.</v>
          </cell>
          <cell r="F409">
            <v>371</v>
          </cell>
          <cell r="G409" t="str">
            <v>CEREAL EMPACADO</v>
          </cell>
          <cell r="H409" t="str">
            <v>89 : Galleta salada tipo craker.</v>
          </cell>
          <cell r="I409">
            <v>11</v>
          </cell>
          <cell r="J409" t="str">
            <v>Sitio 1 : CARRERA 127#22G-18 INT 4 - Sitio 2 : SIBERIA KM 7.5 CELTA, LOTE 159 - Sitio 3 : CARRERA 68B #10A-18 - Sitio 4 : CALLE 24F#101B-15 - Sitio 5 : CARRERA 65B#10A-87 - Sitio 6 : AUTO MEDE KM 1,5 P INDUS FLORIDA BOD 23 - Sitio 7 : CARRERA 71 A BIS # 63D-38 -</v>
          </cell>
          <cell r="K409">
            <v>44835</v>
          </cell>
          <cell r="L409">
            <v>10672</v>
          </cell>
          <cell r="M409">
            <v>13026</v>
          </cell>
          <cell r="N409">
            <v>6652</v>
          </cell>
          <cell r="O409">
            <v>355</v>
          </cell>
          <cell r="P409">
            <v>359</v>
          </cell>
          <cell r="R409">
            <v>359</v>
          </cell>
          <cell r="S409">
            <v>359</v>
          </cell>
          <cell r="U409">
            <v>359</v>
          </cell>
          <cell r="V409">
            <v>359</v>
          </cell>
          <cell r="X409">
            <v>359</v>
          </cell>
          <cell r="Y409">
            <v>359</v>
          </cell>
          <cell r="AA409">
            <v>359</v>
          </cell>
          <cell r="AB409">
            <v>11023095</v>
          </cell>
          <cell r="AC409" t="str">
            <v>Registro Valido</v>
          </cell>
          <cell r="AD409">
            <v>359</v>
          </cell>
          <cell r="AE409">
            <v>359</v>
          </cell>
          <cell r="AF409">
            <v>359</v>
          </cell>
          <cell r="AG409">
            <v>359</v>
          </cell>
          <cell r="AH409">
            <v>350</v>
          </cell>
          <cell r="AI409">
            <v>350</v>
          </cell>
          <cell r="AJ409">
            <v>350</v>
          </cell>
          <cell r="AK409">
            <v>350</v>
          </cell>
          <cell r="AM409" t="str">
            <v>ALI_89_SEG_11</v>
          </cell>
          <cell r="AN409" t="str">
            <v>ALI_89_SEG_11_VAL_11023095</v>
          </cell>
          <cell r="AO409">
            <v>1</v>
          </cell>
          <cell r="AP409">
            <v>11023095</v>
          </cell>
          <cell r="AQ409" t="b">
            <v>1</v>
          </cell>
          <cell r="AR409" t="str">
            <v/>
          </cell>
          <cell r="AS409" t="str">
            <v>X</v>
          </cell>
          <cell r="AT409" t="str">
            <v>ALI_89_SEG_11_X</v>
          </cell>
          <cell r="AU409">
            <v>1</v>
          </cell>
          <cell r="AV409" t="str">
            <v>Cotizacion Seleccionada</v>
          </cell>
        </row>
        <row r="410">
          <cell r="A410" t="str">
            <v>ALI_89_SEG_12</v>
          </cell>
          <cell r="B410" t="str">
            <v>5to_Evento_973_V2_Colombina_17496317.xlsm</v>
          </cell>
          <cell r="C410">
            <v>89</v>
          </cell>
          <cell r="D410">
            <v>2027</v>
          </cell>
          <cell r="E410" t="str">
            <v>Colombina S.A.</v>
          </cell>
          <cell r="F410">
            <v>372</v>
          </cell>
          <cell r="G410" t="str">
            <v>CEREAL EMPACADO</v>
          </cell>
          <cell r="H410" t="str">
            <v>89 : Galleta salada tipo craker.</v>
          </cell>
          <cell r="I410">
            <v>12</v>
          </cell>
          <cell r="J410" t="str">
            <v>Sitio 1 : CARRERA 127#22G-18 INT 4 - Sitio 2 : SIBERIA KM 7.5 CELTA, LOTE 159 - Sitio 3 : CARRERA 68B #10A-18 - Sitio 4 : CALLE 24F#101B-15 - Sitio 5 : CARRERA 65B#10A-87 - Sitio 6 : AUTO MEDE KM 1,5 P INDUS FLORIDA BOD 23 - Sitio 7 : CARRERA 71 A BIS # 63D-38 -</v>
          </cell>
          <cell r="K410">
            <v>44835</v>
          </cell>
          <cell r="L410">
            <v>9685</v>
          </cell>
          <cell r="M410">
            <v>11821</v>
          </cell>
          <cell r="N410">
            <v>6036</v>
          </cell>
          <cell r="O410">
            <v>322</v>
          </cell>
          <cell r="P410">
            <v>359</v>
          </cell>
          <cell r="R410">
            <v>359</v>
          </cell>
          <cell r="S410">
            <v>359</v>
          </cell>
          <cell r="U410">
            <v>359</v>
          </cell>
          <cell r="V410">
            <v>359</v>
          </cell>
          <cell r="X410">
            <v>359</v>
          </cell>
          <cell r="Y410">
            <v>359</v>
          </cell>
          <cell r="AA410">
            <v>359</v>
          </cell>
          <cell r="AB410">
            <v>10003176</v>
          </cell>
          <cell r="AC410" t="str">
            <v>Registro Valido</v>
          </cell>
          <cell r="AD410">
            <v>359</v>
          </cell>
          <cell r="AE410">
            <v>359</v>
          </cell>
          <cell r="AF410">
            <v>359</v>
          </cell>
          <cell r="AG410">
            <v>359</v>
          </cell>
          <cell r="AH410">
            <v>350</v>
          </cell>
          <cell r="AI410">
            <v>350</v>
          </cell>
          <cell r="AJ410">
            <v>350</v>
          </cell>
          <cell r="AK410">
            <v>350</v>
          </cell>
          <cell r="AM410" t="str">
            <v>ALI_89_SEG_12</v>
          </cell>
          <cell r="AN410" t="str">
            <v>ALI_89_SEG_12_VAL_10003176</v>
          </cell>
          <cell r="AO410">
            <v>1</v>
          </cell>
          <cell r="AP410">
            <v>10003176</v>
          </cell>
          <cell r="AQ410" t="b">
            <v>1</v>
          </cell>
          <cell r="AR410" t="str">
            <v/>
          </cell>
          <cell r="AS410" t="str">
            <v>X</v>
          </cell>
          <cell r="AT410" t="str">
            <v>ALI_89_SEG_12_X</v>
          </cell>
          <cell r="AU410">
            <v>1</v>
          </cell>
          <cell r="AV410" t="str">
            <v>Cotizacion Seleccionada</v>
          </cell>
        </row>
        <row r="411">
          <cell r="A411" t="str">
            <v>ALI_89_SEG_13</v>
          </cell>
          <cell r="B411" t="str">
            <v>5to_Evento_973_V2_Colombina_17496317.xlsm</v>
          </cell>
          <cell r="C411">
            <v>89</v>
          </cell>
          <cell r="D411">
            <v>2027</v>
          </cell>
          <cell r="E411" t="str">
            <v>Colombina S.A.</v>
          </cell>
          <cell r="F411">
            <v>373</v>
          </cell>
          <cell r="G411" t="str">
            <v>CEREAL EMPACADO</v>
          </cell>
          <cell r="H411" t="str">
            <v>89 : Galleta salada tipo craker.</v>
          </cell>
          <cell r="I411">
            <v>13</v>
          </cell>
          <cell r="J411" t="str">
            <v>Sitio 1 : CARRERA 127#22G-18 INT 4 - Sitio 2 : SIBERIA KM 7.5 CELTA, LOTE 159 - Sitio 3 : CARRERA 68B #10A-18 - Sitio 4 : CALLE 24F#101B-15 - Sitio 5 : CARRERA 65B#10A-87 - Sitio 6 : AUTO MEDE KM 1,5 P INDUS FLORIDA BOD 23 - Sitio 7 : CARRERA 71 A BIS # 63D-38 -</v>
          </cell>
          <cell r="K411">
            <v>44835</v>
          </cell>
          <cell r="L411">
            <v>10283</v>
          </cell>
          <cell r="M411">
            <v>12552</v>
          </cell>
          <cell r="N411">
            <v>6409</v>
          </cell>
          <cell r="O411">
            <v>342</v>
          </cell>
          <cell r="P411">
            <v>359</v>
          </cell>
          <cell r="R411">
            <v>359</v>
          </cell>
          <cell r="S411">
            <v>359</v>
          </cell>
          <cell r="U411">
            <v>359</v>
          </cell>
          <cell r="V411">
            <v>359</v>
          </cell>
          <cell r="X411">
            <v>359</v>
          </cell>
          <cell r="Y411">
            <v>359</v>
          </cell>
          <cell r="AA411">
            <v>359</v>
          </cell>
          <cell r="AB411">
            <v>10621374</v>
          </cell>
          <cell r="AC411" t="str">
            <v>Registro Valido</v>
          </cell>
          <cell r="AD411">
            <v>359</v>
          </cell>
          <cell r="AE411">
            <v>359</v>
          </cell>
          <cell r="AF411">
            <v>359</v>
          </cell>
          <cell r="AG411">
            <v>359</v>
          </cell>
          <cell r="AH411">
            <v>350</v>
          </cell>
          <cell r="AI411">
            <v>350</v>
          </cell>
          <cell r="AJ411">
            <v>350</v>
          </cell>
          <cell r="AK411">
            <v>350</v>
          </cell>
          <cell r="AM411" t="str">
            <v>ALI_89_SEG_13</v>
          </cell>
          <cell r="AN411" t="str">
            <v>ALI_89_SEG_13_VAL_10621374</v>
          </cell>
          <cell r="AO411">
            <v>1</v>
          </cell>
          <cell r="AP411">
            <v>10621374</v>
          </cell>
          <cell r="AQ411" t="b">
            <v>1</v>
          </cell>
          <cell r="AR411" t="str">
            <v/>
          </cell>
          <cell r="AS411" t="str">
            <v>X</v>
          </cell>
          <cell r="AT411" t="str">
            <v>ALI_89_SEG_13_X</v>
          </cell>
          <cell r="AU411">
            <v>1</v>
          </cell>
          <cell r="AV411" t="str">
            <v>Cotizacion Seleccionada</v>
          </cell>
        </row>
        <row r="412">
          <cell r="A412" t="str">
            <v>ALI_89_SEG_14</v>
          </cell>
          <cell r="B412" t="str">
            <v>5to_Evento_973_V2_Colombina_17496317.xlsm</v>
          </cell>
          <cell r="C412">
            <v>89</v>
          </cell>
          <cell r="D412">
            <v>2027</v>
          </cell>
          <cell r="E412" t="str">
            <v>Colombina S.A.</v>
          </cell>
          <cell r="F412">
            <v>374</v>
          </cell>
          <cell r="G412" t="str">
            <v>CEREAL EMPACADO</v>
          </cell>
          <cell r="H412" t="str">
            <v>89 : Galleta salada tipo craker.</v>
          </cell>
          <cell r="I412">
            <v>14</v>
          </cell>
          <cell r="J412" t="str">
            <v>Sitio 1 : CARRERA 127#22G-18 INT 4 - Sitio 2 : SIBERIA KM 7.5 CELTA, LOTE 159 - Sitio 3 : CARRERA 68B #10A-18 - Sitio 4 : CALLE 24F#101B-15 - Sitio 5 : CARRERA 65B#10A-87 - Sitio 6 : AUTO MEDE KM 1,5 P INDUS FLORIDA BOD 23 - Sitio 7 : CARRERA 71 A BIS # 63D-38 -</v>
          </cell>
          <cell r="K412">
            <v>44835</v>
          </cell>
          <cell r="L412">
            <v>10190</v>
          </cell>
          <cell r="M412">
            <v>12438</v>
          </cell>
          <cell r="N412">
            <v>6350</v>
          </cell>
          <cell r="O412">
            <v>339</v>
          </cell>
          <cell r="P412">
            <v>359</v>
          </cell>
          <cell r="R412">
            <v>359</v>
          </cell>
          <cell r="S412">
            <v>359</v>
          </cell>
          <cell r="U412">
            <v>359</v>
          </cell>
          <cell r="V412">
            <v>359</v>
          </cell>
          <cell r="X412">
            <v>359</v>
          </cell>
          <cell r="Y412">
            <v>359</v>
          </cell>
          <cell r="AA412">
            <v>359</v>
          </cell>
          <cell r="AB412">
            <v>10524803</v>
          </cell>
          <cell r="AC412" t="str">
            <v>Registro Valido</v>
          </cell>
          <cell r="AD412">
            <v>359</v>
          </cell>
          <cell r="AE412">
            <v>359</v>
          </cell>
          <cell r="AF412">
            <v>359</v>
          </cell>
          <cell r="AG412">
            <v>359</v>
          </cell>
          <cell r="AH412">
            <v>350</v>
          </cell>
          <cell r="AI412">
            <v>350</v>
          </cell>
          <cell r="AJ412">
            <v>350</v>
          </cell>
          <cell r="AK412">
            <v>350</v>
          </cell>
          <cell r="AM412" t="str">
            <v>ALI_89_SEG_14</v>
          </cell>
          <cell r="AN412" t="str">
            <v>ALI_89_SEG_14_VAL_10524803</v>
          </cell>
          <cell r="AO412">
            <v>1</v>
          </cell>
          <cell r="AP412">
            <v>10524803</v>
          </cell>
          <cell r="AQ412" t="b">
            <v>1</v>
          </cell>
          <cell r="AR412" t="str">
            <v/>
          </cell>
          <cell r="AS412" t="str">
            <v>X</v>
          </cell>
          <cell r="AT412" t="str">
            <v>ALI_89_SEG_14_X</v>
          </cell>
          <cell r="AU412">
            <v>1</v>
          </cell>
          <cell r="AV412" t="str">
            <v>Cotizacion Seleccionada</v>
          </cell>
        </row>
        <row r="413">
          <cell r="A413" t="str">
            <v>ALI_89_SEG_15</v>
          </cell>
          <cell r="B413" t="str">
            <v>5to_Evento_973_V2_Colombina_17496317.xlsm</v>
          </cell>
          <cell r="C413">
            <v>89</v>
          </cell>
          <cell r="D413">
            <v>2027</v>
          </cell>
          <cell r="E413" t="str">
            <v>Colombina S.A.</v>
          </cell>
          <cell r="F413">
            <v>375</v>
          </cell>
          <cell r="G413" t="str">
            <v>CEREAL EMPACADO</v>
          </cell>
          <cell r="H413" t="str">
            <v>89 : Galleta salada tipo craker.</v>
          </cell>
          <cell r="I413">
            <v>15</v>
          </cell>
          <cell r="J413" t="str">
            <v>Sitio 1 : CARRERA 127#22G-18 INT 4 - Sitio 2 : SIBERIA KM 7.5 CELTA, LOTE 159 - Sitio 3 : CARRERA 68B #10A-18 - Sitio 4 : CALLE 24F#101B-15 - Sitio 5 : CARRERA 65B#10A-87 - Sitio 6 : AUTO MEDE KM 1,5 P INDUS FLORIDA BOD 23 - Sitio 7 : CARRERA 71 A BIS # 63D-38 -</v>
          </cell>
          <cell r="K413">
            <v>44835</v>
          </cell>
          <cell r="L413">
            <v>9628</v>
          </cell>
          <cell r="M413">
            <v>11755</v>
          </cell>
          <cell r="N413">
            <v>6001</v>
          </cell>
          <cell r="O413">
            <v>320</v>
          </cell>
          <cell r="P413">
            <v>359</v>
          </cell>
          <cell r="R413">
            <v>359</v>
          </cell>
          <cell r="S413">
            <v>359</v>
          </cell>
          <cell r="U413">
            <v>359</v>
          </cell>
          <cell r="V413">
            <v>359</v>
          </cell>
          <cell r="X413">
            <v>359</v>
          </cell>
          <cell r="Y413">
            <v>359</v>
          </cell>
          <cell r="AA413">
            <v>359</v>
          </cell>
          <cell r="AB413">
            <v>9945736</v>
          </cell>
          <cell r="AC413" t="str">
            <v>Registro Valido</v>
          </cell>
          <cell r="AD413">
            <v>359</v>
          </cell>
          <cell r="AE413">
            <v>359</v>
          </cell>
          <cell r="AF413">
            <v>359</v>
          </cell>
          <cell r="AG413">
            <v>359</v>
          </cell>
          <cell r="AH413">
            <v>350</v>
          </cell>
          <cell r="AI413">
            <v>350</v>
          </cell>
          <cell r="AJ413">
            <v>350</v>
          </cell>
          <cell r="AK413">
            <v>350</v>
          </cell>
          <cell r="AM413" t="str">
            <v>ALI_89_SEG_15</v>
          </cell>
          <cell r="AN413" t="str">
            <v>ALI_89_SEG_15_VAL_9945736</v>
          </cell>
          <cell r="AO413">
            <v>1</v>
          </cell>
          <cell r="AP413">
            <v>9945736</v>
          </cell>
          <cell r="AQ413" t="b">
            <v>1</v>
          </cell>
          <cell r="AR413" t="str">
            <v/>
          </cell>
          <cell r="AS413" t="str">
            <v>X</v>
          </cell>
          <cell r="AT413" t="str">
            <v>ALI_89_SEG_15_X</v>
          </cell>
          <cell r="AU413">
            <v>1</v>
          </cell>
          <cell r="AV413" t="str">
            <v>Cotizacion Seleccionada</v>
          </cell>
        </row>
        <row r="414">
          <cell r="A414" t="b">
            <v>0</v>
          </cell>
          <cell r="B414" t="str">
            <v>5to_Evento_973_V2_Colombina_17496317.xlsm</v>
          </cell>
          <cell r="C414">
            <v>90</v>
          </cell>
          <cell r="D414">
            <v>2027</v>
          </cell>
          <cell r="E414" t="str">
            <v>Colombina S.A.</v>
          </cell>
          <cell r="F414">
            <v>376</v>
          </cell>
          <cell r="G414" t="str">
            <v>CEREAL EMPACADO</v>
          </cell>
          <cell r="H414" t="str">
            <v>90 : Galleta multicereal.</v>
          </cell>
          <cell r="I414">
            <v>1</v>
          </cell>
          <cell r="J414" t="str">
            <v>Sitio 1 : CARRERA 127#22G-18 INT 4 - Sitio 2 : SIBERIA KM 7.5 CELTA, LOTE 159 - Sitio 3 : CARRERA 68B #10A-18 - Sitio 4 : CALLE 24F#101B-15 - Sitio 5 : CARRERA 65B#10A-87 - Sitio 6 : AUTO MEDE KM 1,5 P INDUS FLORIDA BOD 23 - Sitio 7 : CARRERA 71 A BIS # 63D-38 -</v>
          </cell>
          <cell r="K414">
            <v>44835</v>
          </cell>
          <cell r="L414">
            <v>13555</v>
          </cell>
          <cell r="M414">
            <v>16378</v>
          </cell>
          <cell r="N414">
            <v>9175</v>
          </cell>
          <cell r="O414">
            <v>678</v>
          </cell>
          <cell r="P414">
            <v>505</v>
          </cell>
          <cell r="R414">
            <v>505</v>
          </cell>
          <cell r="S414">
            <v>505</v>
          </cell>
          <cell r="U414">
            <v>505</v>
          </cell>
          <cell r="V414">
            <v>505</v>
          </cell>
          <cell r="X414">
            <v>505</v>
          </cell>
          <cell r="Y414">
            <v>505</v>
          </cell>
          <cell r="AA414">
            <v>505</v>
          </cell>
          <cell r="AB414">
            <v>20091930</v>
          </cell>
          <cell r="AC414" t="str">
            <v>Registro Valido</v>
          </cell>
          <cell r="AD414">
            <v>505</v>
          </cell>
          <cell r="AE414">
            <v>505</v>
          </cell>
          <cell r="AF414">
            <v>505</v>
          </cell>
          <cell r="AG414">
            <v>505</v>
          </cell>
          <cell r="AH414">
            <v>491</v>
          </cell>
          <cell r="AI414">
            <v>491</v>
          </cell>
          <cell r="AJ414">
            <v>491</v>
          </cell>
          <cell r="AK414">
            <v>491</v>
          </cell>
          <cell r="AM414" t="str">
            <v>ALI_90_SEG_1</v>
          </cell>
          <cell r="AN414" t="str">
            <v>ALI_90_SEG_1_VAL_20091930</v>
          </cell>
          <cell r="AO414">
            <v>2</v>
          </cell>
          <cell r="AP414">
            <v>15627940.800000001</v>
          </cell>
          <cell r="AQ414" t="b">
            <v>0</v>
          </cell>
          <cell r="AR414" t="str">
            <v/>
          </cell>
          <cell r="AS414" t="str">
            <v/>
          </cell>
          <cell r="AT414" t="str">
            <v>ALI_90_SEG_1_</v>
          </cell>
          <cell r="AU414">
            <v>1</v>
          </cell>
          <cell r="AV414" t="str">
            <v>No Seleccionada</v>
          </cell>
        </row>
        <row r="415">
          <cell r="A415" t="b">
            <v>0</v>
          </cell>
          <cell r="B415" t="str">
            <v>5to_Evento_973_V2_Colombina_17496317.xlsm</v>
          </cell>
          <cell r="C415">
            <v>90</v>
          </cell>
          <cell r="D415">
            <v>2027</v>
          </cell>
          <cell r="E415" t="str">
            <v>Colombina S.A.</v>
          </cell>
          <cell r="F415">
            <v>377</v>
          </cell>
          <cell r="G415" t="str">
            <v>CEREAL EMPACADO</v>
          </cell>
          <cell r="H415" t="str">
            <v>90 : Galleta multicereal.</v>
          </cell>
          <cell r="I415">
            <v>2</v>
          </cell>
          <cell r="J415" t="str">
            <v>Sitio 1 : CARRERA 127#22G-18 INT 4 - Sitio 2 : SIBERIA KM 7.5 CELTA, LOTE 159 - Sitio 3 : CARRERA 68B #10A-18 - Sitio 4 : CALLE 24F#101B-15 - Sitio 5 : CARRERA 65B#10A-87 - Sitio 6 : AUTO MEDE KM 1,5 P INDUS FLORIDA BOD 23 - Sitio 7 : CARRERA 71 A BIS # 63D-38 -</v>
          </cell>
          <cell r="K415">
            <v>44835</v>
          </cell>
          <cell r="L415">
            <v>13867</v>
          </cell>
          <cell r="M415">
            <v>16750</v>
          </cell>
          <cell r="N415">
            <v>9382</v>
          </cell>
          <cell r="O415">
            <v>693</v>
          </cell>
          <cell r="P415">
            <v>505</v>
          </cell>
          <cell r="R415">
            <v>505</v>
          </cell>
          <cell r="S415">
            <v>505</v>
          </cell>
          <cell r="U415">
            <v>505</v>
          </cell>
          <cell r="V415">
            <v>505</v>
          </cell>
          <cell r="X415">
            <v>505</v>
          </cell>
          <cell r="Y415">
            <v>505</v>
          </cell>
          <cell r="AA415">
            <v>505</v>
          </cell>
          <cell r="AB415">
            <v>20549460</v>
          </cell>
          <cell r="AC415" t="str">
            <v>Registro Valido</v>
          </cell>
          <cell r="AD415">
            <v>505</v>
          </cell>
          <cell r="AE415">
            <v>505</v>
          </cell>
          <cell r="AF415">
            <v>505</v>
          </cell>
          <cell r="AG415">
            <v>505</v>
          </cell>
          <cell r="AH415">
            <v>491</v>
          </cell>
          <cell r="AI415">
            <v>491</v>
          </cell>
          <cell r="AJ415">
            <v>491</v>
          </cell>
          <cell r="AK415">
            <v>491</v>
          </cell>
          <cell r="AM415" t="str">
            <v>ALI_90_SEG_2</v>
          </cell>
          <cell r="AN415" t="str">
            <v>ALI_90_SEG_2_VAL_20549460</v>
          </cell>
          <cell r="AO415">
            <v>2</v>
          </cell>
          <cell r="AP415">
            <v>15983817.600000001</v>
          </cell>
          <cell r="AQ415" t="b">
            <v>0</v>
          </cell>
          <cell r="AR415" t="str">
            <v/>
          </cell>
          <cell r="AS415" t="str">
            <v/>
          </cell>
          <cell r="AT415" t="str">
            <v>ALI_90_SEG_2_</v>
          </cell>
          <cell r="AU415">
            <v>1</v>
          </cell>
          <cell r="AV415" t="str">
            <v>No Seleccionada</v>
          </cell>
        </row>
        <row r="416">
          <cell r="A416" t="b">
            <v>0</v>
          </cell>
          <cell r="B416" t="str">
            <v>5to_Evento_973_V2_Colombina_17496317.xlsm</v>
          </cell>
          <cell r="C416">
            <v>90</v>
          </cell>
          <cell r="D416">
            <v>2027</v>
          </cell>
          <cell r="E416" t="str">
            <v>Colombina S.A.</v>
          </cell>
          <cell r="F416">
            <v>378</v>
          </cell>
          <cell r="G416" t="str">
            <v>CEREAL EMPACADO</v>
          </cell>
          <cell r="H416" t="str">
            <v>90 : Galleta multicereal.</v>
          </cell>
          <cell r="I416">
            <v>3</v>
          </cell>
          <cell r="J416" t="str">
            <v>Sitio 1 : CARRERA 127#22G-18 INT 4 - Sitio 2 : SIBERIA KM 7.5 CELTA, LOTE 159 - Sitio 3 : CARRERA 68B #10A-18 - Sitio 4 : CALLE 24F#101B-15 - Sitio 5 : CARRERA 65B#10A-87 - Sitio 6 : AUTO MEDE KM 1,5 P INDUS FLORIDA BOD 23 - Sitio 7 : CARRERA 71 A BIS # 63D-38 -</v>
          </cell>
          <cell r="K416">
            <v>44835</v>
          </cell>
          <cell r="L416">
            <v>13781</v>
          </cell>
          <cell r="M416">
            <v>16647</v>
          </cell>
          <cell r="N416">
            <v>9327</v>
          </cell>
          <cell r="O416">
            <v>689</v>
          </cell>
          <cell r="P416">
            <v>505</v>
          </cell>
          <cell r="R416">
            <v>505</v>
          </cell>
          <cell r="S416">
            <v>505</v>
          </cell>
          <cell r="U416">
            <v>505</v>
          </cell>
          <cell r="V416">
            <v>505</v>
          </cell>
          <cell r="X416">
            <v>505</v>
          </cell>
          <cell r="Y416">
            <v>505</v>
          </cell>
          <cell r="AA416">
            <v>505</v>
          </cell>
          <cell r="AB416">
            <v>20424220</v>
          </cell>
          <cell r="AC416" t="str">
            <v>Registro Valido</v>
          </cell>
          <cell r="AD416">
            <v>505</v>
          </cell>
          <cell r="AE416">
            <v>505</v>
          </cell>
          <cell r="AF416">
            <v>505</v>
          </cell>
          <cell r="AG416">
            <v>505</v>
          </cell>
          <cell r="AH416">
            <v>491</v>
          </cell>
          <cell r="AI416">
            <v>491</v>
          </cell>
          <cell r="AJ416">
            <v>491</v>
          </cell>
          <cell r="AK416">
            <v>491</v>
          </cell>
          <cell r="AM416" t="str">
            <v>ALI_90_SEG_3</v>
          </cell>
          <cell r="AN416" t="str">
            <v>ALI_90_SEG_3_VAL_20424220</v>
          </cell>
          <cell r="AO416">
            <v>2</v>
          </cell>
          <cell r="AP416">
            <v>15886403.199999999</v>
          </cell>
          <cell r="AQ416" t="b">
            <v>0</v>
          </cell>
          <cell r="AR416" t="str">
            <v/>
          </cell>
          <cell r="AS416" t="str">
            <v/>
          </cell>
          <cell r="AT416" t="str">
            <v>ALI_90_SEG_3_</v>
          </cell>
          <cell r="AU416">
            <v>1</v>
          </cell>
          <cell r="AV416" t="str">
            <v>No Seleccionada</v>
          </cell>
        </row>
        <row r="417">
          <cell r="A417" t="b">
            <v>0</v>
          </cell>
          <cell r="B417" t="str">
            <v>5to_Evento_973_V2_Colombina_17496317.xlsm</v>
          </cell>
          <cell r="C417">
            <v>90</v>
          </cell>
          <cell r="D417">
            <v>2027</v>
          </cell>
          <cell r="E417" t="str">
            <v>Colombina S.A.</v>
          </cell>
          <cell r="F417">
            <v>379</v>
          </cell>
          <cell r="G417" t="str">
            <v>CEREAL EMPACADO</v>
          </cell>
          <cell r="H417" t="str">
            <v>90 : Galleta multicereal.</v>
          </cell>
          <cell r="I417">
            <v>4</v>
          </cell>
          <cell r="J417" t="str">
            <v>Sitio 1 : CARRERA 127#22G-18 INT 4 - Sitio 2 : SIBERIA KM 7.5 CELTA, LOTE 159 - Sitio 3 : CARRERA 68B #10A-18 - Sitio 4 : CALLE 24F#101B-15 - Sitio 5 : CARRERA 65B#10A-87 - Sitio 6 : AUTO MEDE KM 1,5 P INDUS FLORIDA BOD 23 - Sitio 7 : CARRERA 71 A BIS # 63D-38 -</v>
          </cell>
          <cell r="K417">
            <v>44835</v>
          </cell>
          <cell r="L417">
            <v>14681</v>
          </cell>
          <cell r="M417">
            <v>17736</v>
          </cell>
          <cell r="N417">
            <v>9934</v>
          </cell>
          <cell r="O417">
            <v>734</v>
          </cell>
          <cell r="P417">
            <v>505</v>
          </cell>
          <cell r="R417">
            <v>505</v>
          </cell>
          <cell r="S417">
            <v>505</v>
          </cell>
          <cell r="U417">
            <v>505</v>
          </cell>
          <cell r="V417">
            <v>505</v>
          </cell>
          <cell r="X417">
            <v>505</v>
          </cell>
          <cell r="Y417">
            <v>505</v>
          </cell>
          <cell r="AA417">
            <v>505</v>
          </cell>
          <cell r="AB417">
            <v>21757925</v>
          </cell>
          <cell r="AC417" t="str">
            <v>Registro Valido</v>
          </cell>
          <cell r="AD417">
            <v>505</v>
          </cell>
          <cell r="AE417">
            <v>505</v>
          </cell>
          <cell r="AF417">
            <v>505</v>
          </cell>
          <cell r="AG417">
            <v>505</v>
          </cell>
          <cell r="AH417">
            <v>491</v>
          </cell>
          <cell r="AI417">
            <v>491</v>
          </cell>
          <cell r="AJ417">
            <v>491</v>
          </cell>
          <cell r="AK417">
            <v>491</v>
          </cell>
          <cell r="AM417" t="str">
            <v>ALI_90_SEG_4</v>
          </cell>
          <cell r="AN417" t="str">
            <v>ALI_90_SEG_4_VAL_21757925</v>
          </cell>
          <cell r="AO417">
            <v>2</v>
          </cell>
          <cell r="AP417">
            <v>16923788</v>
          </cell>
          <cell r="AQ417" t="b">
            <v>0</v>
          </cell>
          <cell r="AR417" t="str">
            <v/>
          </cell>
          <cell r="AS417" t="str">
            <v/>
          </cell>
          <cell r="AT417" t="str">
            <v>ALI_90_SEG_4_</v>
          </cell>
          <cell r="AU417">
            <v>1</v>
          </cell>
          <cell r="AV417" t="str">
            <v>No Seleccionada</v>
          </cell>
        </row>
        <row r="418">
          <cell r="A418" t="b">
            <v>0</v>
          </cell>
          <cell r="B418" t="str">
            <v>5to_Evento_973_V2_Colombina_17496317.xlsm</v>
          </cell>
          <cell r="C418">
            <v>90</v>
          </cell>
          <cell r="D418">
            <v>2027</v>
          </cell>
          <cell r="E418" t="str">
            <v>Colombina S.A.</v>
          </cell>
          <cell r="F418">
            <v>380</v>
          </cell>
          <cell r="G418" t="str">
            <v>CEREAL EMPACADO</v>
          </cell>
          <cell r="H418" t="str">
            <v>90 : Galleta multicereal.</v>
          </cell>
          <cell r="I418">
            <v>5</v>
          </cell>
          <cell r="J418" t="str">
            <v>Sitio 1 : CARRERA 127#22G-18 INT 4 - Sitio 2 : SIBERIA KM 7.5 CELTA, LOTE 159 - Sitio 3 : CARRERA 68B #10A-18 - Sitio 4 : CALLE 24F#101B-15 - Sitio 5 : CARRERA 65B#10A-87 - Sitio 6 : AUTO MEDE KM 1,5 P INDUS FLORIDA BOD 23 - Sitio 7 : CARRERA 71 A BIS # 63D-38 -</v>
          </cell>
          <cell r="K418">
            <v>44835</v>
          </cell>
          <cell r="L418">
            <v>13649</v>
          </cell>
          <cell r="M418">
            <v>16486</v>
          </cell>
          <cell r="N418">
            <v>9232</v>
          </cell>
          <cell r="O418">
            <v>682</v>
          </cell>
          <cell r="P418">
            <v>505</v>
          </cell>
          <cell r="R418">
            <v>505</v>
          </cell>
          <cell r="S418">
            <v>505</v>
          </cell>
          <cell r="U418">
            <v>505</v>
          </cell>
          <cell r="V418">
            <v>505</v>
          </cell>
          <cell r="X418">
            <v>505</v>
          </cell>
          <cell r="Y418">
            <v>505</v>
          </cell>
          <cell r="AA418">
            <v>505</v>
          </cell>
          <cell r="AB418">
            <v>20224745</v>
          </cell>
          <cell r="AC418" t="str">
            <v>Registro Valido</v>
          </cell>
          <cell r="AD418">
            <v>505</v>
          </cell>
          <cell r="AE418">
            <v>505</v>
          </cell>
          <cell r="AF418">
            <v>505</v>
          </cell>
          <cell r="AG418">
            <v>505</v>
          </cell>
          <cell r="AH418">
            <v>491</v>
          </cell>
          <cell r="AI418">
            <v>491</v>
          </cell>
          <cell r="AJ418">
            <v>491</v>
          </cell>
          <cell r="AK418">
            <v>491</v>
          </cell>
          <cell r="AM418" t="str">
            <v>ALI_90_SEG_5</v>
          </cell>
          <cell r="AN418" t="str">
            <v>ALI_90_SEG_5_VAL_20224745</v>
          </cell>
          <cell r="AO418">
            <v>2</v>
          </cell>
          <cell r="AP418">
            <v>15731247.199999999</v>
          </cell>
          <cell r="AQ418" t="b">
            <v>0</v>
          </cell>
          <cell r="AR418" t="str">
            <v/>
          </cell>
          <cell r="AS418" t="str">
            <v/>
          </cell>
          <cell r="AT418" t="str">
            <v>ALI_90_SEG_5_</v>
          </cell>
          <cell r="AU418">
            <v>1</v>
          </cell>
          <cell r="AV418" t="str">
            <v>No Seleccionada</v>
          </cell>
        </row>
        <row r="419">
          <cell r="A419" t="b">
            <v>0</v>
          </cell>
          <cell r="B419" t="str">
            <v>5to_Evento_973_V2_Colombina_17496317.xlsm</v>
          </cell>
          <cell r="C419">
            <v>90</v>
          </cell>
          <cell r="D419">
            <v>2027</v>
          </cell>
          <cell r="E419" t="str">
            <v>Colombina S.A.</v>
          </cell>
          <cell r="F419">
            <v>381</v>
          </cell>
          <cell r="G419" t="str">
            <v>CEREAL EMPACADO</v>
          </cell>
          <cell r="H419" t="str">
            <v>90 : Galleta multicereal.</v>
          </cell>
          <cell r="I419">
            <v>6</v>
          </cell>
          <cell r="J419" t="str">
            <v>Sitio 1 : CARRERA 127#22G-18 INT 4 - Sitio 2 : SIBERIA KM 7.5 CELTA, LOTE 159 - Sitio 3 : CARRERA 68B #10A-18 - Sitio 4 : CALLE 24F#101B-15 - Sitio 5 : CARRERA 65B#10A-87 - Sitio 6 : AUTO MEDE KM 1,5 P INDUS FLORIDA BOD 23 - Sitio 7 : CARRERA 71 A BIS # 63D-38 -</v>
          </cell>
          <cell r="K419">
            <v>44835</v>
          </cell>
          <cell r="L419">
            <v>14774</v>
          </cell>
          <cell r="M419">
            <v>17846</v>
          </cell>
          <cell r="N419">
            <v>9997</v>
          </cell>
          <cell r="O419">
            <v>738</v>
          </cell>
          <cell r="P419">
            <v>505</v>
          </cell>
          <cell r="R419">
            <v>505</v>
          </cell>
          <cell r="S419">
            <v>505</v>
          </cell>
          <cell r="U419">
            <v>505</v>
          </cell>
          <cell r="V419">
            <v>505</v>
          </cell>
          <cell r="X419">
            <v>505</v>
          </cell>
          <cell r="Y419">
            <v>505</v>
          </cell>
          <cell r="AA419">
            <v>505</v>
          </cell>
          <cell r="AB419">
            <v>21894275</v>
          </cell>
          <cell r="AC419" t="str">
            <v>Registro Valido</v>
          </cell>
          <cell r="AD419">
            <v>505</v>
          </cell>
          <cell r="AE419">
            <v>505</v>
          </cell>
          <cell r="AF419">
            <v>505</v>
          </cell>
          <cell r="AG419">
            <v>505</v>
          </cell>
          <cell r="AH419">
            <v>491</v>
          </cell>
          <cell r="AI419">
            <v>491</v>
          </cell>
          <cell r="AJ419">
            <v>491</v>
          </cell>
          <cell r="AK419">
            <v>491</v>
          </cell>
          <cell r="AM419" t="str">
            <v>ALI_90_SEG_6</v>
          </cell>
          <cell r="AN419" t="str">
            <v>ALI_90_SEG_6_VAL_21894275</v>
          </cell>
          <cell r="AO419">
            <v>2</v>
          </cell>
          <cell r="AP419">
            <v>17029844</v>
          </cell>
          <cell r="AQ419" t="b">
            <v>0</v>
          </cell>
          <cell r="AR419" t="str">
            <v/>
          </cell>
          <cell r="AS419" t="str">
            <v/>
          </cell>
          <cell r="AT419" t="str">
            <v>ALI_90_SEG_6_</v>
          </cell>
          <cell r="AU419">
            <v>1</v>
          </cell>
          <cell r="AV419" t="str">
            <v>No Seleccionada</v>
          </cell>
        </row>
        <row r="420">
          <cell r="A420" t="b">
            <v>0</v>
          </cell>
          <cell r="B420" t="str">
            <v>5to_Evento_973_V2_Colombina_17496317.xlsm</v>
          </cell>
          <cell r="C420">
            <v>90</v>
          </cell>
          <cell r="D420">
            <v>2027</v>
          </cell>
          <cell r="E420" t="str">
            <v>Colombina S.A.</v>
          </cell>
          <cell r="F420">
            <v>382</v>
          </cell>
          <cell r="G420" t="str">
            <v>CEREAL EMPACADO</v>
          </cell>
          <cell r="H420" t="str">
            <v>90 : Galleta multicereal.</v>
          </cell>
          <cell r="I420">
            <v>7</v>
          </cell>
          <cell r="J420" t="str">
            <v>Sitio 1 : CARRERA 127#22G-18 INT 4 - Sitio 2 : SIBERIA KM 7.5 CELTA, LOTE 159 - Sitio 3 : CARRERA 68B #10A-18 - Sitio 4 : CALLE 24F#101B-15 - Sitio 5 : CARRERA 65B#10A-87 - Sitio 6 : AUTO MEDE KM 1,5 P INDUS FLORIDA BOD 23 - Sitio 7 : CARRERA 71 A BIS # 63D-38 -</v>
          </cell>
          <cell r="K420">
            <v>44835</v>
          </cell>
          <cell r="L420">
            <v>15087</v>
          </cell>
          <cell r="M420">
            <v>18225</v>
          </cell>
          <cell r="N420">
            <v>10209</v>
          </cell>
          <cell r="O420">
            <v>754</v>
          </cell>
          <cell r="P420">
            <v>505</v>
          </cell>
          <cell r="R420">
            <v>505</v>
          </cell>
          <cell r="S420">
            <v>505</v>
          </cell>
          <cell r="U420">
            <v>505</v>
          </cell>
          <cell r="V420">
            <v>505</v>
          </cell>
          <cell r="X420">
            <v>505</v>
          </cell>
          <cell r="Y420">
            <v>505</v>
          </cell>
          <cell r="AA420">
            <v>505</v>
          </cell>
          <cell r="AB420">
            <v>22358875</v>
          </cell>
          <cell r="AC420" t="str">
            <v>Registro Valido</v>
          </cell>
          <cell r="AD420">
            <v>505</v>
          </cell>
          <cell r="AE420">
            <v>505</v>
          </cell>
          <cell r="AF420">
            <v>505</v>
          </cell>
          <cell r="AG420">
            <v>505</v>
          </cell>
          <cell r="AH420">
            <v>491</v>
          </cell>
          <cell r="AI420">
            <v>491</v>
          </cell>
          <cell r="AJ420">
            <v>491</v>
          </cell>
          <cell r="AK420">
            <v>491</v>
          </cell>
          <cell r="AM420" t="str">
            <v>ALI_90_SEG_7</v>
          </cell>
          <cell r="AN420" t="str">
            <v>ALI_90_SEG_7_VAL_22358875</v>
          </cell>
          <cell r="AO420">
            <v>2</v>
          </cell>
          <cell r="AP420">
            <v>17391220</v>
          </cell>
          <cell r="AQ420" t="b">
            <v>0</v>
          </cell>
          <cell r="AR420" t="str">
            <v/>
          </cell>
          <cell r="AS420" t="str">
            <v/>
          </cell>
          <cell r="AT420" t="str">
            <v>ALI_90_SEG_7_</v>
          </cell>
          <cell r="AU420">
            <v>1</v>
          </cell>
          <cell r="AV420" t="str">
            <v>No Seleccionada</v>
          </cell>
        </row>
        <row r="421">
          <cell r="A421" t="b">
            <v>0</v>
          </cell>
          <cell r="B421" t="str">
            <v>5to_Evento_973_V2_Colombina_17496317.xlsm</v>
          </cell>
          <cell r="C421">
            <v>90</v>
          </cell>
          <cell r="D421">
            <v>2027</v>
          </cell>
          <cell r="E421" t="str">
            <v>Colombina S.A.</v>
          </cell>
          <cell r="F421">
            <v>383</v>
          </cell>
          <cell r="G421" t="str">
            <v>CEREAL EMPACADO</v>
          </cell>
          <cell r="H421" t="str">
            <v>90 : Galleta multicereal.</v>
          </cell>
          <cell r="I421">
            <v>8</v>
          </cell>
          <cell r="J421" t="str">
            <v>Sitio 1 : CARRERA 127#22G-18 INT 4 - Sitio 2 : SIBERIA KM 7.5 CELTA, LOTE 159 - Sitio 3 : CARRERA 68B #10A-18 - Sitio 4 : CALLE 24F#101B-15 - Sitio 5 : CARRERA 65B#10A-87 - Sitio 6 : AUTO MEDE KM 1,5 P INDUS FLORIDA BOD 23 - Sitio 7 : CARRERA 71 A BIS # 63D-38 -</v>
          </cell>
          <cell r="K421">
            <v>44835</v>
          </cell>
          <cell r="L421">
            <v>14560</v>
          </cell>
          <cell r="M421">
            <v>17592</v>
          </cell>
          <cell r="N421">
            <v>9856</v>
          </cell>
          <cell r="O421">
            <v>728</v>
          </cell>
          <cell r="P421">
            <v>505</v>
          </cell>
          <cell r="R421">
            <v>505</v>
          </cell>
          <cell r="S421">
            <v>505</v>
          </cell>
          <cell r="U421">
            <v>505</v>
          </cell>
          <cell r="V421">
            <v>505</v>
          </cell>
          <cell r="X421">
            <v>505</v>
          </cell>
          <cell r="Y421">
            <v>505</v>
          </cell>
          <cell r="AA421">
            <v>505</v>
          </cell>
          <cell r="AB421">
            <v>21581680</v>
          </cell>
          <cell r="AC421" t="str">
            <v>Registro Valido</v>
          </cell>
          <cell r="AD421">
            <v>505</v>
          </cell>
          <cell r="AE421">
            <v>505</v>
          </cell>
          <cell r="AF421">
            <v>505</v>
          </cell>
          <cell r="AG421">
            <v>505</v>
          </cell>
          <cell r="AH421">
            <v>491</v>
          </cell>
          <cell r="AI421">
            <v>491</v>
          </cell>
          <cell r="AJ421">
            <v>491</v>
          </cell>
          <cell r="AK421">
            <v>491</v>
          </cell>
          <cell r="AM421" t="str">
            <v>ALI_90_SEG_8</v>
          </cell>
          <cell r="AN421" t="str">
            <v>ALI_90_SEG_8_VAL_21581680</v>
          </cell>
          <cell r="AO421">
            <v>2</v>
          </cell>
          <cell r="AP421">
            <v>16786700.800000001</v>
          </cell>
          <cell r="AQ421" t="b">
            <v>0</v>
          </cell>
          <cell r="AR421" t="str">
            <v/>
          </cell>
          <cell r="AS421" t="str">
            <v/>
          </cell>
          <cell r="AT421" t="str">
            <v>ALI_90_SEG_8_</v>
          </cell>
          <cell r="AU421">
            <v>1</v>
          </cell>
          <cell r="AV421" t="str">
            <v>No Seleccionada</v>
          </cell>
        </row>
        <row r="422">
          <cell r="A422" t="b">
            <v>0</v>
          </cell>
          <cell r="B422" t="str">
            <v>5to_Evento_973_V2_Colombina_17496317.xlsm</v>
          </cell>
          <cell r="C422">
            <v>90</v>
          </cell>
          <cell r="D422">
            <v>2027</v>
          </cell>
          <cell r="E422" t="str">
            <v>Colombina S.A.</v>
          </cell>
          <cell r="F422">
            <v>384</v>
          </cell>
          <cell r="G422" t="str">
            <v>CEREAL EMPACADO</v>
          </cell>
          <cell r="H422" t="str">
            <v>90 : Galleta multicereal.</v>
          </cell>
          <cell r="I422">
            <v>9</v>
          </cell>
          <cell r="J422" t="str">
            <v>Sitio 1 : CARRERA 127#22G-18 INT 4 - Sitio 2 : SIBERIA KM 7.5 CELTA, LOTE 159 - Sitio 3 : CARRERA 68B #10A-18 - Sitio 4 : CALLE 24F#101B-15 - Sitio 5 : CARRERA 65B#10A-87 - Sitio 6 : AUTO MEDE KM 1,5 P INDUS FLORIDA BOD 23 - Sitio 7 : CARRERA 71 A BIS # 63D-38 -</v>
          </cell>
          <cell r="K422">
            <v>44835</v>
          </cell>
          <cell r="L422">
            <v>14717</v>
          </cell>
          <cell r="M422">
            <v>17777</v>
          </cell>
          <cell r="N422">
            <v>9956</v>
          </cell>
          <cell r="O422">
            <v>736</v>
          </cell>
          <cell r="P422">
            <v>505</v>
          </cell>
          <cell r="R422">
            <v>505</v>
          </cell>
          <cell r="S422">
            <v>505</v>
          </cell>
          <cell r="U422">
            <v>505</v>
          </cell>
          <cell r="V422">
            <v>505</v>
          </cell>
          <cell r="X422">
            <v>505</v>
          </cell>
          <cell r="Y422">
            <v>505</v>
          </cell>
          <cell r="AA422">
            <v>505</v>
          </cell>
          <cell r="AB422">
            <v>21808930</v>
          </cell>
          <cell r="AC422" t="str">
            <v>Registro Valido</v>
          </cell>
          <cell r="AD422">
            <v>505</v>
          </cell>
          <cell r="AE422">
            <v>505</v>
          </cell>
          <cell r="AF422">
            <v>505</v>
          </cell>
          <cell r="AG422">
            <v>505</v>
          </cell>
          <cell r="AH422">
            <v>491</v>
          </cell>
          <cell r="AI422">
            <v>491</v>
          </cell>
          <cell r="AJ422">
            <v>491</v>
          </cell>
          <cell r="AK422">
            <v>491</v>
          </cell>
          <cell r="AM422" t="str">
            <v>ALI_90_SEG_9</v>
          </cell>
          <cell r="AN422" t="str">
            <v>ALI_90_SEG_9_VAL_21808930</v>
          </cell>
          <cell r="AO422">
            <v>2</v>
          </cell>
          <cell r="AP422">
            <v>16963460.800000001</v>
          </cell>
          <cell r="AQ422" t="b">
            <v>0</v>
          </cell>
          <cell r="AR422" t="str">
            <v/>
          </cell>
          <cell r="AS422" t="str">
            <v/>
          </cell>
          <cell r="AT422" t="str">
            <v>ALI_90_SEG_9_</v>
          </cell>
          <cell r="AU422">
            <v>1</v>
          </cell>
          <cell r="AV422" t="str">
            <v>No Seleccionada</v>
          </cell>
        </row>
        <row r="423">
          <cell r="A423" t="b">
            <v>0</v>
          </cell>
          <cell r="B423" t="str">
            <v>5to_Evento_973_V2_Colombina_17496317.xlsm</v>
          </cell>
          <cell r="C423">
            <v>90</v>
          </cell>
          <cell r="D423">
            <v>2027</v>
          </cell>
          <cell r="E423" t="str">
            <v>Colombina S.A.</v>
          </cell>
          <cell r="F423">
            <v>385</v>
          </cell>
          <cell r="G423" t="str">
            <v>CEREAL EMPACADO</v>
          </cell>
          <cell r="H423" t="str">
            <v>90 : Galleta multicereal.</v>
          </cell>
          <cell r="I423">
            <v>10</v>
          </cell>
          <cell r="J423" t="str">
            <v>Sitio 1 : CARRERA 127#22G-18 INT 4 - Sitio 2 : SIBERIA KM 7.5 CELTA, LOTE 159 - Sitio 3 : CARRERA 68B #10A-18 - Sitio 4 : CALLE 24F#101B-15 - Sitio 5 : CARRERA 65B#10A-87 - Sitio 6 : AUTO MEDE KM 1,5 P INDUS FLORIDA BOD 23 - Sitio 7 : CARRERA 71 A BIS # 63D-38 -</v>
          </cell>
          <cell r="K423">
            <v>44835</v>
          </cell>
          <cell r="L423">
            <v>14736</v>
          </cell>
          <cell r="M423">
            <v>17805</v>
          </cell>
          <cell r="N423">
            <v>9973</v>
          </cell>
          <cell r="O423">
            <v>737</v>
          </cell>
          <cell r="P423">
            <v>505</v>
          </cell>
          <cell r="R423">
            <v>505</v>
          </cell>
          <cell r="S423">
            <v>505</v>
          </cell>
          <cell r="U423">
            <v>505</v>
          </cell>
          <cell r="V423">
            <v>505</v>
          </cell>
          <cell r="X423">
            <v>505</v>
          </cell>
          <cell r="Y423">
            <v>505</v>
          </cell>
          <cell r="AA423">
            <v>505</v>
          </cell>
          <cell r="AB423">
            <v>21841755</v>
          </cell>
          <cell r="AC423" t="str">
            <v>Registro Valido</v>
          </cell>
          <cell r="AD423">
            <v>505</v>
          </cell>
          <cell r="AE423">
            <v>505</v>
          </cell>
          <cell r="AF423">
            <v>505</v>
          </cell>
          <cell r="AG423">
            <v>505</v>
          </cell>
          <cell r="AH423">
            <v>491</v>
          </cell>
          <cell r="AI423">
            <v>491</v>
          </cell>
          <cell r="AJ423">
            <v>491</v>
          </cell>
          <cell r="AK423">
            <v>491</v>
          </cell>
          <cell r="AM423" t="str">
            <v>ALI_90_SEG_10</v>
          </cell>
          <cell r="AN423" t="str">
            <v>ALI_90_SEG_10_VAL_21841755</v>
          </cell>
          <cell r="AO423">
            <v>2</v>
          </cell>
          <cell r="AP423">
            <v>16988992.800000001</v>
          </cell>
          <cell r="AQ423" t="b">
            <v>0</v>
          </cell>
          <cell r="AR423" t="str">
            <v/>
          </cell>
          <cell r="AS423" t="str">
            <v/>
          </cell>
          <cell r="AT423" t="str">
            <v>ALI_90_SEG_10_</v>
          </cell>
          <cell r="AU423">
            <v>1</v>
          </cell>
          <cell r="AV423" t="str">
            <v>No Seleccionada</v>
          </cell>
        </row>
        <row r="424">
          <cell r="A424" t="b">
            <v>0</v>
          </cell>
          <cell r="B424" t="str">
            <v>5to_Evento_973_V2_Colombina_17496317.xlsm</v>
          </cell>
          <cell r="C424">
            <v>90</v>
          </cell>
          <cell r="D424">
            <v>2027</v>
          </cell>
          <cell r="E424" t="str">
            <v>Colombina S.A.</v>
          </cell>
          <cell r="F424">
            <v>386</v>
          </cell>
          <cell r="G424" t="str">
            <v>CEREAL EMPACADO</v>
          </cell>
          <cell r="H424" t="str">
            <v>90 : Galleta multicereal.</v>
          </cell>
          <cell r="I424">
            <v>11</v>
          </cell>
          <cell r="J424" t="str">
            <v>Sitio 1 : CARRERA 127#22G-18 INT 4 - Sitio 2 : SIBERIA KM 7.5 CELTA, LOTE 159 - Sitio 3 : CARRERA 68B #10A-18 - Sitio 4 : CALLE 24F#101B-15 - Sitio 5 : CARRERA 65B#10A-87 - Sitio 6 : AUTO MEDE KM 1,5 P INDUS FLORIDA BOD 23 - Sitio 7 : CARRERA 71 A BIS # 63D-38 -</v>
          </cell>
          <cell r="K424">
            <v>44835</v>
          </cell>
          <cell r="L424">
            <v>14514</v>
          </cell>
          <cell r="M424">
            <v>17534</v>
          </cell>
          <cell r="N424">
            <v>9821</v>
          </cell>
          <cell r="O424">
            <v>725</v>
          </cell>
          <cell r="P424">
            <v>505</v>
          </cell>
          <cell r="R424">
            <v>505</v>
          </cell>
          <cell r="S424">
            <v>505</v>
          </cell>
          <cell r="U424">
            <v>505</v>
          </cell>
          <cell r="V424">
            <v>505</v>
          </cell>
          <cell r="X424">
            <v>505</v>
          </cell>
          <cell r="Y424">
            <v>505</v>
          </cell>
          <cell r="AA424">
            <v>505</v>
          </cell>
          <cell r="AB424">
            <v>21509970</v>
          </cell>
          <cell r="AC424" t="str">
            <v>Registro Valido</v>
          </cell>
          <cell r="AD424">
            <v>505</v>
          </cell>
          <cell r="AE424">
            <v>505</v>
          </cell>
          <cell r="AF424">
            <v>505</v>
          </cell>
          <cell r="AG424">
            <v>505</v>
          </cell>
          <cell r="AH424">
            <v>491</v>
          </cell>
          <cell r="AI424">
            <v>491</v>
          </cell>
          <cell r="AJ424">
            <v>491</v>
          </cell>
          <cell r="AK424">
            <v>491</v>
          </cell>
          <cell r="AM424" t="str">
            <v>ALI_90_SEG_11</v>
          </cell>
          <cell r="AN424" t="str">
            <v>ALI_90_SEG_11_VAL_21509970</v>
          </cell>
          <cell r="AO424">
            <v>2</v>
          </cell>
          <cell r="AP424">
            <v>16730923.200000001</v>
          </cell>
          <cell r="AQ424" t="b">
            <v>0</v>
          </cell>
          <cell r="AR424" t="str">
            <v/>
          </cell>
          <cell r="AS424" t="str">
            <v/>
          </cell>
          <cell r="AT424" t="str">
            <v>ALI_90_SEG_11_</v>
          </cell>
          <cell r="AU424">
            <v>1</v>
          </cell>
          <cell r="AV424" t="str">
            <v>No Seleccionada</v>
          </cell>
        </row>
        <row r="425">
          <cell r="A425" t="b">
            <v>0</v>
          </cell>
          <cell r="B425" t="str">
            <v>5to_Evento_973_V2_Colombina_17496317.xlsm</v>
          </cell>
          <cell r="C425">
            <v>90</v>
          </cell>
          <cell r="D425">
            <v>2027</v>
          </cell>
          <cell r="E425" t="str">
            <v>Colombina S.A.</v>
          </cell>
          <cell r="F425">
            <v>387</v>
          </cell>
          <cell r="G425" t="str">
            <v>CEREAL EMPACADO</v>
          </cell>
          <cell r="H425" t="str">
            <v>90 : Galleta multicereal.</v>
          </cell>
          <cell r="I425">
            <v>12</v>
          </cell>
          <cell r="J425" t="str">
            <v>Sitio 1 : CARRERA 127#22G-18 INT 4 - Sitio 2 : SIBERIA KM 7.5 CELTA, LOTE 159 - Sitio 3 : CARRERA 68B #10A-18 - Sitio 4 : CALLE 24F#101B-15 - Sitio 5 : CARRERA 65B#10A-87 - Sitio 6 : AUTO MEDE KM 1,5 P INDUS FLORIDA BOD 23 - Sitio 7 : CARRERA 71 A BIS # 63D-38 -</v>
          </cell>
          <cell r="K425">
            <v>44835</v>
          </cell>
          <cell r="L425">
            <v>13167</v>
          </cell>
          <cell r="M425">
            <v>15909</v>
          </cell>
          <cell r="N425">
            <v>8910</v>
          </cell>
          <cell r="O425">
            <v>659</v>
          </cell>
          <cell r="P425">
            <v>505</v>
          </cell>
          <cell r="R425">
            <v>505</v>
          </cell>
          <cell r="S425">
            <v>505</v>
          </cell>
          <cell r="U425">
            <v>505</v>
          </cell>
          <cell r="V425">
            <v>505</v>
          </cell>
          <cell r="X425">
            <v>505</v>
          </cell>
          <cell r="Y425">
            <v>505</v>
          </cell>
          <cell r="AA425">
            <v>505</v>
          </cell>
          <cell r="AB425">
            <v>19515725</v>
          </cell>
          <cell r="AC425" t="str">
            <v>Registro Valido</v>
          </cell>
          <cell r="AD425">
            <v>505</v>
          </cell>
          <cell r="AE425">
            <v>505</v>
          </cell>
          <cell r="AF425">
            <v>505</v>
          </cell>
          <cell r="AG425">
            <v>505</v>
          </cell>
          <cell r="AH425">
            <v>491</v>
          </cell>
          <cell r="AI425">
            <v>491</v>
          </cell>
          <cell r="AJ425">
            <v>491</v>
          </cell>
          <cell r="AK425">
            <v>491</v>
          </cell>
          <cell r="AM425" t="str">
            <v>ALI_90_SEG_12</v>
          </cell>
          <cell r="AN425" t="str">
            <v>ALI_90_SEG_12_VAL_19515725</v>
          </cell>
          <cell r="AO425">
            <v>2</v>
          </cell>
          <cell r="AP425">
            <v>15179756</v>
          </cell>
          <cell r="AQ425" t="b">
            <v>0</v>
          </cell>
          <cell r="AR425" t="str">
            <v/>
          </cell>
          <cell r="AS425" t="str">
            <v/>
          </cell>
          <cell r="AT425" t="str">
            <v>ALI_90_SEG_12_</v>
          </cell>
          <cell r="AU425">
            <v>1</v>
          </cell>
          <cell r="AV425" t="str">
            <v>No Seleccionada</v>
          </cell>
        </row>
        <row r="426">
          <cell r="A426" t="b">
            <v>0</v>
          </cell>
          <cell r="B426" t="str">
            <v>5to_Evento_973_V2_Colombina_17496317.xlsm</v>
          </cell>
          <cell r="C426">
            <v>90</v>
          </cell>
          <cell r="D426">
            <v>2027</v>
          </cell>
          <cell r="E426" t="str">
            <v>Colombina S.A.</v>
          </cell>
          <cell r="F426">
            <v>388</v>
          </cell>
          <cell r="G426" t="str">
            <v>CEREAL EMPACADO</v>
          </cell>
          <cell r="H426" t="str">
            <v>90 : Galleta multicereal.</v>
          </cell>
          <cell r="I426">
            <v>13</v>
          </cell>
          <cell r="J426" t="str">
            <v>Sitio 1 : CARRERA 127#22G-18 INT 4 - Sitio 2 : SIBERIA KM 7.5 CELTA, LOTE 159 - Sitio 3 : CARRERA 68B #10A-18 - Sitio 4 : CALLE 24F#101B-15 - Sitio 5 : CARRERA 65B#10A-87 - Sitio 6 : AUTO MEDE KM 1,5 P INDUS FLORIDA BOD 23 - Sitio 7 : CARRERA 71 A BIS # 63D-38 -</v>
          </cell>
          <cell r="K426">
            <v>44835</v>
          </cell>
          <cell r="L426">
            <v>13984</v>
          </cell>
          <cell r="M426">
            <v>16895</v>
          </cell>
          <cell r="N426">
            <v>9462</v>
          </cell>
          <cell r="O426">
            <v>699</v>
          </cell>
          <cell r="P426">
            <v>505</v>
          </cell>
          <cell r="R426">
            <v>505</v>
          </cell>
          <cell r="S426">
            <v>505</v>
          </cell>
          <cell r="U426">
            <v>505</v>
          </cell>
          <cell r="V426">
            <v>505</v>
          </cell>
          <cell r="X426">
            <v>505</v>
          </cell>
          <cell r="Y426">
            <v>505</v>
          </cell>
          <cell r="AA426">
            <v>505</v>
          </cell>
          <cell r="AB426">
            <v>20725200</v>
          </cell>
          <cell r="AC426" t="str">
            <v>Registro Valido</v>
          </cell>
          <cell r="AD426">
            <v>505</v>
          </cell>
          <cell r="AE426">
            <v>505</v>
          </cell>
          <cell r="AF426">
            <v>505</v>
          </cell>
          <cell r="AG426">
            <v>505</v>
          </cell>
          <cell r="AH426">
            <v>491</v>
          </cell>
          <cell r="AI426">
            <v>491</v>
          </cell>
          <cell r="AJ426">
            <v>491</v>
          </cell>
          <cell r="AK426">
            <v>491</v>
          </cell>
          <cell r="AM426" t="str">
            <v>ALI_90_SEG_13</v>
          </cell>
          <cell r="AN426" t="str">
            <v>ALI_90_SEG_13_VAL_20725200</v>
          </cell>
          <cell r="AO426">
            <v>2</v>
          </cell>
          <cell r="AP426">
            <v>16120511.999999998</v>
          </cell>
          <cell r="AQ426" t="b">
            <v>0</v>
          </cell>
          <cell r="AR426" t="str">
            <v/>
          </cell>
          <cell r="AS426" t="str">
            <v/>
          </cell>
          <cell r="AT426" t="str">
            <v>ALI_90_SEG_13_</v>
          </cell>
          <cell r="AU426">
            <v>1</v>
          </cell>
          <cell r="AV426" t="str">
            <v>No Seleccionada</v>
          </cell>
        </row>
        <row r="427">
          <cell r="A427" t="b">
            <v>0</v>
          </cell>
          <cell r="B427" t="str">
            <v>5to_Evento_973_V2_Colombina_17496317.xlsm</v>
          </cell>
          <cell r="C427">
            <v>16</v>
          </cell>
          <cell r="D427">
            <v>2027</v>
          </cell>
          <cell r="E427" t="str">
            <v>Colombina S.A.</v>
          </cell>
          <cell r="F427">
            <v>403</v>
          </cell>
          <cell r="G427" t="str">
            <v>POSTRES</v>
          </cell>
          <cell r="H427" t="str">
            <v>16 : Chocolatina.</v>
          </cell>
          <cell r="I427">
            <v>1</v>
          </cell>
          <cell r="J427" t="str">
            <v>Sitio 1 : CARRERA 127#22G-18 INT 4 - Sitio 2 : SIBERIA KM 7.5 CELTA, LOTE 159 - Sitio 3 : CARRERA 68B #10A-18 - Sitio 4 : CALLE 24F#101B-15 - Sitio 5 : CARRERA 65B#10A-87 - Sitio 6 : AUTO MEDE KM 1,5 P INDUS FLORIDA BOD 23 - Sitio 7 : CARRERA 71 A BIS # 63D-38 -</v>
          </cell>
          <cell r="K427">
            <v>44835</v>
          </cell>
          <cell r="L427">
            <v>9161</v>
          </cell>
          <cell r="M427">
            <v>11124</v>
          </cell>
          <cell r="N427">
            <v>5159</v>
          </cell>
          <cell r="O427">
            <v>398</v>
          </cell>
          <cell r="P427">
            <v>427</v>
          </cell>
          <cell r="R427">
            <v>427</v>
          </cell>
          <cell r="S427">
            <v>427</v>
          </cell>
          <cell r="U427">
            <v>427</v>
          </cell>
          <cell r="V427">
            <v>427</v>
          </cell>
          <cell r="X427">
            <v>427</v>
          </cell>
          <cell r="Y427">
            <v>427</v>
          </cell>
          <cell r="AA427">
            <v>427</v>
          </cell>
          <cell r="AB427">
            <v>11034534</v>
          </cell>
          <cell r="AC427" t="str">
            <v>Registro Valido</v>
          </cell>
          <cell r="AD427">
            <v>427</v>
          </cell>
          <cell r="AE427">
            <v>427</v>
          </cell>
          <cell r="AF427">
            <v>427</v>
          </cell>
          <cell r="AG427">
            <v>427</v>
          </cell>
          <cell r="AH427">
            <v>416</v>
          </cell>
          <cell r="AI427">
            <v>416</v>
          </cell>
          <cell r="AJ427">
            <v>416</v>
          </cell>
          <cell r="AK427">
            <v>416</v>
          </cell>
          <cell r="AM427" t="str">
            <v>ALI_16_SEG_1</v>
          </cell>
          <cell r="AN427" t="str">
            <v>ALI_16_SEG_1_VAL_11034534</v>
          </cell>
          <cell r="AO427">
            <v>3</v>
          </cell>
          <cell r="AP427">
            <v>8600217.5999999996</v>
          </cell>
          <cell r="AQ427" t="b">
            <v>0</v>
          </cell>
          <cell r="AR427" t="str">
            <v/>
          </cell>
          <cell r="AS427" t="str">
            <v/>
          </cell>
          <cell r="AT427" t="str">
            <v>ALI_16_SEG_1_</v>
          </cell>
          <cell r="AU427">
            <v>1</v>
          </cell>
          <cell r="AV427" t="str">
            <v>No Seleccionada</v>
          </cell>
        </row>
        <row r="428">
          <cell r="A428" t="b">
            <v>0</v>
          </cell>
          <cell r="B428" t="str">
            <v>5to_Evento_973_V2_Colombina_17496317.xlsm</v>
          </cell>
          <cell r="C428">
            <v>16</v>
          </cell>
          <cell r="D428">
            <v>2027</v>
          </cell>
          <cell r="E428" t="str">
            <v>Colombina S.A.</v>
          </cell>
          <cell r="F428">
            <v>404</v>
          </cell>
          <cell r="G428" t="str">
            <v>POSTRES</v>
          </cell>
          <cell r="H428" t="str">
            <v>16 : Chocolatina.</v>
          </cell>
          <cell r="I428">
            <v>2</v>
          </cell>
          <cell r="J428" t="str">
            <v>Sitio 1 : CARRERA 127#22G-18 INT 4 - Sitio 2 : SIBERIA KM 7.5 CELTA, LOTE 159 - Sitio 3 : CARRERA 68B #10A-18 - Sitio 4 : CALLE 24F#101B-15 - Sitio 5 : CARRERA 65B#10A-87 - Sitio 6 : AUTO MEDE KM 1,5 P INDUS FLORIDA BOD 23 - Sitio 7 : CARRERA 71 A BIS # 63D-38 -</v>
          </cell>
          <cell r="K428">
            <v>44835</v>
          </cell>
          <cell r="L428">
            <v>9368</v>
          </cell>
          <cell r="M428">
            <v>11375</v>
          </cell>
          <cell r="N428">
            <v>5276</v>
          </cell>
          <cell r="O428">
            <v>408</v>
          </cell>
          <cell r="P428">
            <v>427</v>
          </cell>
          <cell r="R428">
            <v>427</v>
          </cell>
          <cell r="S428">
            <v>427</v>
          </cell>
          <cell r="U428">
            <v>427</v>
          </cell>
          <cell r="V428">
            <v>427</v>
          </cell>
          <cell r="X428">
            <v>427</v>
          </cell>
          <cell r="Y428">
            <v>427</v>
          </cell>
          <cell r="AA428">
            <v>427</v>
          </cell>
          <cell r="AB428">
            <v>11284329</v>
          </cell>
          <cell r="AC428" t="str">
            <v>Registro Valido</v>
          </cell>
          <cell r="AD428">
            <v>427</v>
          </cell>
          <cell r="AE428">
            <v>427</v>
          </cell>
          <cell r="AF428">
            <v>427</v>
          </cell>
          <cell r="AG428">
            <v>427</v>
          </cell>
          <cell r="AH428">
            <v>416</v>
          </cell>
          <cell r="AI428">
            <v>416</v>
          </cell>
          <cell r="AJ428">
            <v>416</v>
          </cell>
          <cell r="AK428">
            <v>416</v>
          </cell>
          <cell r="AM428" t="str">
            <v>ALI_16_SEG_2</v>
          </cell>
          <cell r="AN428" t="str">
            <v>ALI_16_SEG_2_VAL_11284329</v>
          </cell>
          <cell r="AO428">
            <v>3</v>
          </cell>
          <cell r="AP428">
            <v>8794905.6000000015</v>
          </cell>
          <cell r="AQ428" t="b">
            <v>0</v>
          </cell>
          <cell r="AR428" t="str">
            <v/>
          </cell>
          <cell r="AS428" t="str">
            <v/>
          </cell>
          <cell r="AT428" t="str">
            <v>ALI_16_SEG_2_</v>
          </cell>
          <cell r="AU428">
            <v>1</v>
          </cell>
          <cell r="AV428" t="str">
            <v>No Seleccionada</v>
          </cell>
        </row>
        <row r="429">
          <cell r="A429" t="b">
            <v>0</v>
          </cell>
          <cell r="B429" t="str">
            <v>5to_Evento_973_V2_Colombina_17496317.xlsm</v>
          </cell>
          <cell r="C429">
            <v>16</v>
          </cell>
          <cell r="D429">
            <v>2027</v>
          </cell>
          <cell r="E429" t="str">
            <v>Colombina S.A.</v>
          </cell>
          <cell r="F429">
            <v>405</v>
          </cell>
          <cell r="G429" t="str">
            <v>POSTRES</v>
          </cell>
          <cell r="H429" t="str">
            <v>16 : Chocolatina.</v>
          </cell>
          <cell r="I429">
            <v>3</v>
          </cell>
          <cell r="J429" t="str">
            <v>Sitio 1 : CARRERA 127#22G-18 INT 4 - Sitio 2 : SIBERIA KM 7.5 CELTA, LOTE 159 - Sitio 3 : CARRERA 68B #10A-18 - Sitio 4 : CALLE 24F#101B-15 - Sitio 5 : CARRERA 65B#10A-87 - Sitio 6 : AUTO MEDE KM 1,5 P INDUS FLORIDA BOD 23 - Sitio 7 : CARRERA 71 A BIS # 63D-38 -</v>
          </cell>
          <cell r="K429">
            <v>44835</v>
          </cell>
          <cell r="L429">
            <v>9310</v>
          </cell>
          <cell r="M429">
            <v>11307</v>
          </cell>
          <cell r="N429">
            <v>5244</v>
          </cell>
          <cell r="O429">
            <v>404</v>
          </cell>
          <cell r="P429">
            <v>427</v>
          </cell>
          <cell r="R429">
            <v>427</v>
          </cell>
          <cell r="S429">
            <v>427</v>
          </cell>
          <cell r="U429">
            <v>427</v>
          </cell>
          <cell r="V429">
            <v>427</v>
          </cell>
          <cell r="X429">
            <v>427</v>
          </cell>
          <cell r="Y429">
            <v>427</v>
          </cell>
          <cell r="AA429">
            <v>427</v>
          </cell>
          <cell r="AB429">
            <v>11215155</v>
          </cell>
          <cell r="AC429" t="str">
            <v>Registro Valido</v>
          </cell>
          <cell r="AD429">
            <v>427</v>
          </cell>
          <cell r="AE429">
            <v>427</v>
          </cell>
          <cell r="AF429">
            <v>427</v>
          </cell>
          <cell r="AG429">
            <v>427</v>
          </cell>
          <cell r="AH429">
            <v>416</v>
          </cell>
          <cell r="AI429">
            <v>416</v>
          </cell>
          <cell r="AJ429">
            <v>416</v>
          </cell>
          <cell r="AK429">
            <v>416</v>
          </cell>
          <cell r="AM429" t="str">
            <v>ALI_16_SEG_3</v>
          </cell>
          <cell r="AN429" t="str">
            <v>ALI_16_SEG_3_VAL_11215155</v>
          </cell>
          <cell r="AO429">
            <v>3</v>
          </cell>
          <cell r="AP429">
            <v>8740991.9999999981</v>
          </cell>
          <cell r="AQ429" t="b">
            <v>0</v>
          </cell>
          <cell r="AR429" t="str">
            <v/>
          </cell>
          <cell r="AS429" t="str">
            <v/>
          </cell>
          <cell r="AT429" t="str">
            <v>ALI_16_SEG_3_</v>
          </cell>
          <cell r="AU429">
            <v>1</v>
          </cell>
          <cell r="AV429" t="str">
            <v>No Seleccionada</v>
          </cell>
        </row>
        <row r="430">
          <cell r="A430" t="b">
            <v>0</v>
          </cell>
          <cell r="B430" t="str">
            <v>5to_Evento_973_V2_Colombina_17496317.xlsm</v>
          </cell>
          <cell r="C430">
            <v>16</v>
          </cell>
          <cell r="D430">
            <v>2027</v>
          </cell>
          <cell r="E430" t="str">
            <v>Colombina S.A.</v>
          </cell>
          <cell r="F430">
            <v>406</v>
          </cell>
          <cell r="G430" t="str">
            <v>POSTRES</v>
          </cell>
          <cell r="H430" t="str">
            <v>16 : Chocolatina.</v>
          </cell>
          <cell r="I430">
            <v>4</v>
          </cell>
          <cell r="J430" t="str">
            <v>Sitio 1 : CARRERA 127#22G-18 INT 4 - Sitio 2 : SIBERIA KM 7.5 CELTA, LOTE 159 - Sitio 3 : CARRERA 68B #10A-18 - Sitio 4 : CALLE 24F#101B-15 - Sitio 5 : CARRERA 65B#10A-87 - Sitio 6 : AUTO MEDE KM 1,5 P INDUS FLORIDA BOD 23 - Sitio 7 : CARRERA 71 A BIS # 63D-38 -</v>
          </cell>
          <cell r="K430">
            <v>44835</v>
          </cell>
          <cell r="L430">
            <v>9921</v>
          </cell>
          <cell r="M430">
            <v>12048</v>
          </cell>
          <cell r="N430">
            <v>5588</v>
          </cell>
          <cell r="O430">
            <v>431</v>
          </cell>
          <cell r="P430">
            <v>427</v>
          </cell>
          <cell r="R430">
            <v>427</v>
          </cell>
          <cell r="S430">
            <v>427</v>
          </cell>
          <cell r="U430">
            <v>427</v>
          </cell>
          <cell r="V430">
            <v>427</v>
          </cell>
          <cell r="X430">
            <v>427</v>
          </cell>
          <cell r="Y430">
            <v>427</v>
          </cell>
          <cell r="AA430">
            <v>427</v>
          </cell>
          <cell r="AB430">
            <v>11950876</v>
          </cell>
          <cell r="AC430" t="str">
            <v>Registro Valido</v>
          </cell>
          <cell r="AD430">
            <v>427</v>
          </cell>
          <cell r="AE430">
            <v>427</v>
          </cell>
          <cell r="AF430">
            <v>427</v>
          </cell>
          <cell r="AG430">
            <v>427</v>
          </cell>
          <cell r="AH430">
            <v>416</v>
          </cell>
          <cell r="AI430">
            <v>416</v>
          </cell>
          <cell r="AJ430">
            <v>416</v>
          </cell>
          <cell r="AK430">
            <v>416</v>
          </cell>
          <cell r="AM430" t="str">
            <v>ALI_16_SEG_4</v>
          </cell>
          <cell r="AN430" t="str">
            <v>ALI_16_SEG_4_VAL_11950876</v>
          </cell>
          <cell r="AO430">
            <v>3</v>
          </cell>
          <cell r="AP430">
            <v>9314406.4000000004</v>
          </cell>
          <cell r="AQ430" t="b">
            <v>0</v>
          </cell>
          <cell r="AR430" t="str">
            <v/>
          </cell>
          <cell r="AS430" t="str">
            <v/>
          </cell>
          <cell r="AT430" t="str">
            <v>ALI_16_SEG_4_</v>
          </cell>
          <cell r="AU430">
            <v>1</v>
          </cell>
          <cell r="AV430" t="str">
            <v>No Seleccionada</v>
          </cell>
        </row>
        <row r="431">
          <cell r="A431" t="b">
            <v>0</v>
          </cell>
          <cell r="B431" t="str">
            <v>5to_Evento_973_V2_Colombina_17496317.xlsm</v>
          </cell>
          <cell r="C431">
            <v>16</v>
          </cell>
          <cell r="D431">
            <v>2027</v>
          </cell>
          <cell r="E431" t="str">
            <v>Colombina S.A.</v>
          </cell>
          <cell r="F431">
            <v>407</v>
          </cell>
          <cell r="G431" t="str">
            <v>POSTRES</v>
          </cell>
          <cell r="H431" t="str">
            <v>16 : Chocolatina.</v>
          </cell>
          <cell r="I431">
            <v>5</v>
          </cell>
          <cell r="J431" t="str">
            <v>Sitio 1 : CARRERA 127#22G-18 INT 4 - Sitio 2 : SIBERIA KM 7.5 CELTA, LOTE 159 - Sitio 3 : CARRERA 68B #10A-18 - Sitio 4 : CALLE 24F#101B-15 - Sitio 5 : CARRERA 65B#10A-87 - Sitio 6 : AUTO MEDE KM 1,5 P INDUS FLORIDA BOD 23 - Sitio 7 : CARRERA 71 A BIS # 63D-38 -</v>
          </cell>
          <cell r="K431">
            <v>44835</v>
          </cell>
          <cell r="L431">
            <v>9223</v>
          </cell>
          <cell r="M431">
            <v>11199</v>
          </cell>
          <cell r="N431">
            <v>5195</v>
          </cell>
          <cell r="O431">
            <v>401</v>
          </cell>
          <cell r="P431">
            <v>427</v>
          </cell>
          <cell r="R431">
            <v>427</v>
          </cell>
          <cell r="S431">
            <v>427</v>
          </cell>
          <cell r="U431">
            <v>427</v>
          </cell>
          <cell r="V431">
            <v>427</v>
          </cell>
          <cell r="X431">
            <v>427</v>
          </cell>
          <cell r="Y431">
            <v>427</v>
          </cell>
          <cell r="AA431">
            <v>427</v>
          </cell>
          <cell r="AB431">
            <v>11109686</v>
          </cell>
          <cell r="AC431" t="str">
            <v>Registro Valido</v>
          </cell>
          <cell r="AD431">
            <v>427</v>
          </cell>
          <cell r="AE431">
            <v>427</v>
          </cell>
          <cell r="AF431">
            <v>427</v>
          </cell>
          <cell r="AG431">
            <v>427</v>
          </cell>
          <cell r="AH431">
            <v>416</v>
          </cell>
          <cell r="AI431">
            <v>416</v>
          </cell>
          <cell r="AJ431">
            <v>416</v>
          </cell>
          <cell r="AK431">
            <v>416</v>
          </cell>
          <cell r="AM431" t="str">
            <v>ALI_16_SEG_5</v>
          </cell>
          <cell r="AN431" t="str">
            <v>ALI_16_SEG_5_VAL_11109686</v>
          </cell>
          <cell r="AO431">
            <v>3</v>
          </cell>
          <cell r="AP431">
            <v>8658790.4000000004</v>
          </cell>
          <cell r="AQ431" t="b">
            <v>0</v>
          </cell>
          <cell r="AR431" t="str">
            <v/>
          </cell>
          <cell r="AS431" t="str">
            <v/>
          </cell>
          <cell r="AT431" t="str">
            <v>ALI_16_SEG_5_</v>
          </cell>
          <cell r="AU431">
            <v>1</v>
          </cell>
          <cell r="AV431" t="str">
            <v>No Seleccionada</v>
          </cell>
        </row>
        <row r="432">
          <cell r="A432" t="b">
            <v>0</v>
          </cell>
          <cell r="B432" t="str">
            <v>5to_Evento_973_V2_Colombina_17496317.xlsm</v>
          </cell>
          <cell r="C432">
            <v>16</v>
          </cell>
          <cell r="D432">
            <v>2027</v>
          </cell>
          <cell r="E432" t="str">
            <v>Colombina S.A.</v>
          </cell>
          <cell r="F432">
            <v>408</v>
          </cell>
          <cell r="G432" t="str">
            <v>POSTRES</v>
          </cell>
          <cell r="H432" t="str">
            <v>16 : Chocolatina.</v>
          </cell>
          <cell r="I432">
            <v>6</v>
          </cell>
          <cell r="J432" t="str">
            <v>Sitio 1 : CARRERA 127#22G-18 INT 4 - Sitio 2 : SIBERIA KM 7.5 CELTA, LOTE 159 - Sitio 3 : CARRERA 68B #10A-18 - Sitio 4 : CALLE 24F#101B-15 - Sitio 5 : CARRERA 65B#10A-87 - Sitio 6 : AUTO MEDE KM 1,5 P INDUS FLORIDA BOD 23 - Sitio 7 : CARRERA 71 A BIS # 63D-38 -</v>
          </cell>
          <cell r="K432">
            <v>44835</v>
          </cell>
          <cell r="L432">
            <v>9982</v>
          </cell>
          <cell r="M432">
            <v>12123</v>
          </cell>
          <cell r="N432">
            <v>5622</v>
          </cell>
          <cell r="O432">
            <v>433</v>
          </cell>
          <cell r="P432">
            <v>427</v>
          </cell>
          <cell r="R432">
            <v>427</v>
          </cell>
          <cell r="S432">
            <v>427</v>
          </cell>
          <cell r="U432">
            <v>427</v>
          </cell>
          <cell r="V432">
            <v>427</v>
          </cell>
          <cell r="X432">
            <v>427</v>
          </cell>
          <cell r="Y432">
            <v>427</v>
          </cell>
          <cell r="AA432">
            <v>427</v>
          </cell>
          <cell r="AB432">
            <v>12024320</v>
          </cell>
          <cell r="AC432" t="str">
            <v>Registro Valido</v>
          </cell>
          <cell r="AD432">
            <v>427</v>
          </cell>
          <cell r="AE432">
            <v>427</v>
          </cell>
          <cell r="AF432">
            <v>427</v>
          </cell>
          <cell r="AG432">
            <v>427</v>
          </cell>
          <cell r="AH432">
            <v>416</v>
          </cell>
          <cell r="AI432">
            <v>416</v>
          </cell>
          <cell r="AJ432">
            <v>416</v>
          </cell>
          <cell r="AK432">
            <v>416</v>
          </cell>
          <cell r="AM432" t="str">
            <v>ALI_16_SEG_6</v>
          </cell>
          <cell r="AN432" t="str">
            <v>ALI_16_SEG_6_VAL_12024320</v>
          </cell>
          <cell r="AO432">
            <v>3</v>
          </cell>
          <cell r="AP432">
            <v>9371648</v>
          </cell>
          <cell r="AQ432" t="b">
            <v>0</v>
          </cell>
          <cell r="AR432" t="str">
            <v/>
          </cell>
          <cell r="AS432" t="str">
            <v/>
          </cell>
          <cell r="AT432" t="str">
            <v>ALI_16_SEG_6_</v>
          </cell>
          <cell r="AU432">
            <v>1</v>
          </cell>
          <cell r="AV432" t="str">
            <v>No Seleccionada</v>
          </cell>
        </row>
        <row r="433">
          <cell r="A433" t="b">
            <v>0</v>
          </cell>
          <cell r="B433" t="str">
            <v>5to_Evento_973_V2_Colombina_17496317.xlsm</v>
          </cell>
          <cell r="C433">
            <v>16</v>
          </cell>
          <cell r="D433">
            <v>2027</v>
          </cell>
          <cell r="E433" t="str">
            <v>Colombina S.A.</v>
          </cell>
          <cell r="F433">
            <v>409</v>
          </cell>
          <cell r="G433" t="str">
            <v>POSTRES</v>
          </cell>
          <cell r="H433" t="str">
            <v>16 : Chocolatina.</v>
          </cell>
          <cell r="I433">
            <v>7</v>
          </cell>
          <cell r="J433" t="str">
            <v>Sitio 1 : CARRERA 127#22G-18 INT 4 - Sitio 2 : SIBERIA KM 7.5 CELTA, LOTE 159 - Sitio 3 : CARRERA 68B #10A-18 - Sitio 4 : CALLE 24F#101B-15 - Sitio 5 : CARRERA 65B#10A-87 - Sitio 6 : AUTO MEDE KM 1,5 P INDUS FLORIDA BOD 23 - Sitio 7 : CARRERA 71 A BIS # 63D-38 -</v>
          </cell>
          <cell r="K433">
            <v>44835</v>
          </cell>
          <cell r="L433">
            <v>10194</v>
          </cell>
          <cell r="M433">
            <v>12378</v>
          </cell>
          <cell r="N433">
            <v>5741</v>
          </cell>
          <cell r="O433">
            <v>442</v>
          </cell>
          <cell r="P433">
            <v>427</v>
          </cell>
          <cell r="R433">
            <v>427</v>
          </cell>
          <cell r="S433">
            <v>427</v>
          </cell>
          <cell r="U433">
            <v>427</v>
          </cell>
          <cell r="V433">
            <v>427</v>
          </cell>
          <cell r="X433">
            <v>427</v>
          </cell>
          <cell r="Y433">
            <v>427</v>
          </cell>
          <cell r="AA433">
            <v>427</v>
          </cell>
          <cell r="AB433">
            <v>12278385</v>
          </cell>
          <cell r="AC433" t="str">
            <v>Registro Valido</v>
          </cell>
          <cell r="AD433">
            <v>427</v>
          </cell>
          <cell r="AE433">
            <v>427</v>
          </cell>
          <cell r="AF433">
            <v>427</v>
          </cell>
          <cell r="AG433">
            <v>427</v>
          </cell>
          <cell r="AH433">
            <v>416</v>
          </cell>
          <cell r="AI433">
            <v>416</v>
          </cell>
          <cell r="AJ433">
            <v>416</v>
          </cell>
          <cell r="AK433">
            <v>416</v>
          </cell>
          <cell r="AM433" t="str">
            <v>ALI_16_SEG_7</v>
          </cell>
          <cell r="AN433" t="str">
            <v>ALI_16_SEG_7_VAL_12278385</v>
          </cell>
          <cell r="AO433">
            <v>3</v>
          </cell>
          <cell r="AP433">
            <v>9569664</v>
          </cell>
          <cell r="AQ433" t="b">
            <v>0</v>
          </cell>
          <cell r="AR433" t="str">
            <v/>
          </cell>
          <cell r="AS433" t="str">
            <v/>
          </cell>
          <cell r="AT433" t="str">
            <v>ALI_16_SEG_7_</v>
          </cell>
          <cell r="AU433">
            <v>1</v>
          </cell>
          <cell r="AV433" t="str">
            <v>No Seleccionada</v>
          </cell>
        </row>
        <row r="434">
          <cell r="A434" t="b">
            <v>0</v>
          </cell>
          <cell r="B434" t="str">
            <v>5to_Evento_973_V2_Colombina_17496317.xlsm</v>
          </cell>
          <cell r="C434">
            <v>16</v>
          </cell>
          <cell r="D434">
            <v>2027</v>
          </cell>
          <cell r="E434" t="str">
            <v>Colombina S.A.</v>
          </cell>
          <cell r="F434">
            <v>410</v>
          </cell>
          <cell r="G434" t="str">
            <v>POSTRES</v>
          </cell>
          <cell r="H434" t="str">
            <v>16 : Chocolatina.</v>
          </cell>
          <cell r="I434">
            <v>8</v>
          </cell>
          <cell r="J434" t="str">
            <v>Sitio 1 : CARRERA 127#22G-18 INT 4 - Sitio 2 : SIBERIA KM 7.5 CELTA, LOTE 159 - Sitio 3 : CARRERA 68B #10A-18 - Sitio 4 : CALLE 24F#101B-15 - Sitio 5 : CARRERA 65B#10A-87 - Sitio 6 : AUTO MEDE KM 1,5 P INDUS FLORIDA BOD 23 - Sitio 7 : CARRERA 71 A BIS # 63D-38 -</v>
          </cell>
          <cell r="K434">
            <v>44835</v>
          </cell>
          <cell r="L434">
            <v>9839</v>
          </cell>
          <cell r="M434">
            <v>11947</v>
          </cell>
          <cell r="N434">
            <v>5543</v>
          </cell>
          <cell r="O434">
            <v>427</v>
          </cell>
          <cell r="P434">
            <v>427</v>
          </cell>
          <cell r="R434">
            <v>427</v>
          </cell>
          <cell r="S434">
            <v>427</v>
          </cell>
          <cell r="U434">
            <v>427</v>
          </cell>
          <cell r="V434">
            <v>427</v>
          </cell>
          <cell r="X434">
            <v>427</v>
          </cell>
          <cell r="Y434">
            <v>427</v>
          </cell>
          <cell r="AA434">
            <v>427</v>
          </cell>
          <cell r="AB434">
            <v>11851812</v>
          </cell>
          <cell r="AC434" t="str">
            <v>Registro Valido</v>
          </cell>
          <cell r="AD434">
            <v>427</v>
          </cell>
          <cell r="AE434">
            <v>427</v>
          </cell>
          <cell r="AF434">
            <v>427</v>
          </cell>
          <cell r="AG434">
            <v>427</v>
          </cell>
          <cell r="AH434">
            <v>416</v>
          </cell>
          <cell r="AI434">
            <v>416</v>
          </cell>
          <cell r="AJ434">
            <v>416</v>
          </cell>
          <cell r="AK434">
            <v>416</v>
          </cell>
          <cell r="AM434" t="str">
            <v>ALI_16_SEG_8</v>
          </cell>
          <cell r="AN434" t="str">
            <v>ALI_16_SEG_8_VAL_11851812</v>
          </cell>
          <cell r="AO434">
            <v>3</v>
          </cell>
          <cell r="AP434">
            <v>9237196.8000000007</v>
          </cell>
          <cell r="AQ434" t="b">
            <v>0</v>
          </cell>
          <cell r="AR434" t="str">
            <v/>
          </cell>
          <cell r="AS434" t="str">
            <v/>
          </cell>
          <cell r="AT434" t="str">
            <v>ALI_16_SEG_8_</v>
          </cell>
          <cell r="AU434">
            <v>1</v>
          </cell>
          <cell r="AV434" t="str">
            <v>No Seleccionada</v>
          </cell>
        </row>
        <row r="435">
          <cell r="A435" t="b">
            <v>0</v>
          </cell>
          <cell r="B435" t="str">
            <v>5to_Evento_973_V2_Colombina_17496317.xlsm</v>
          </cell>
          <cell r="C435">
            <v>16</v>
          </cell>
          <cell r="D435">
            <v>2027</v>
          </cell>
          <cell r="E435" t="str">
            <v>Colombina S.A.</v>
          </cell>
          <cell r="F435">
            <v>411</v>
          </cell>
          <cell r="G435" t="str">
            <v>POSTRES</v>
          </cell>
          <cell r="H435" t="str">
            <v>16 : Chocolatina.</v>
          </cell>
          <cell r="I435">
            <v>9</v>
          </cell>
          <cell r="J435" t="str">
            <v>Sitio 1 : CARRERA 127#22G-18 INT 4 - Sitio 2 : SIBERIA KM 7.5 CELTA, LOTE 159 - Sitio 3 : CARRERA 68B #10A-18 - Sitio 4 : CALLE 24F#101B-15 - Sitio 5 : CARRERA 65B#10A-87 - Sitio 6 : AUTO MEDE KM 1,5 P INDUS FLORIDA BOD 23 - Sitio 7 : CARRERA 71 A BIS # 63D-38 -</v>
          </cell>
          <cell r="K435">
            <v>44835</v>
          </cell>
          <cell r="L435">
            <v>9944</v>
          </cell>
          <cell r="M435">
            <v>12074</v>
          </cell>
          <cell r="N435">
            <v>5600</v>
          </cell>
          <cell r="O435">
            <v>431</v>
          </cell>
          <cell r="P435">
            <v>427</v>
          </cell>
          <cell r="R435">
            <v>427</v>
          </cell>
          <cell r="S435">
            <v>427</v>
          </cell>
          <cell r="U435">
            <v>427</v>
          </cell>
          <cell r="V435">
            <v>427</v>
          </cell>
          <cell r="X435">
            <v>427</v>
          </cell>
          <cell r="Y435">
            <v>427</v>
          </cell>
          <cell r="AA435">
            <v>427</v>
          </cell>
          <cell r="AB435">
            <v>11976923</v>
          </cell>
          <cell r="AC435" t="str">
            <v>Registro Valido</v>
          </cell>
          <cell r="AD435">
            <v>427</v>
          </cell>
          <cell r="AE435">
            <v>427</v>
          </cell>
          <cell r="AF435">
            <v>427</v>
          </cell>
          <cell r="AG435">
            <v>427</v>
          </cell>
          <cell r="AH435">
            <v>416</v>
          </cell>
          <cell r="AI435">
            <v>416</v>
          </cell>
          <cell r="AJ435">
            <v>416</v>
          </cell>
          <cell r="AK435">
            <v>416</v>
          </cell>
          <cell r="AM435" t="str">
            <v>ALI_16_SEG_9</v>
          </cell>
          <cell r="AN435" t="str">
            <v>ALI_16_SEG_9_VAL_11976923</v>
          </cell>
          <cell r="AO435">
            <v>3</v>
          </cell>
          <cell r="AP435">
            <v>9334707.2000000011</v>
          </cell>
          <cell r="AQ435" t="b">
            <v>0</v>
          </cell>
          <cell r="AR435" t="str">
            <v/>
          </cell>
          <cell r="AS435" t="str">
            <v/>
          </cell>
          <cell r="AT435" t="str">
            <v>ALI_16_SEG_9_</v>
          </cell>
          <cell r="AU435">
            <v>1</v>
          </cell>
          <cell r="AV435" t="str">
            <v>No Seleccionada</v>
          </cell>
        </row>
        <row r="436">
          <cell r="A436" t="b">
            <v>0</v>
          </cell>
          <cell r="B436" t="str">
            <v>5to_Evento_973_V2_Colombina_17496317.xlsm</v>
          </cell>
          <cell r="C436">
            <v>16</v>
          </cell>
          <cell r="D436">
            <v>2027</v>
          </cell>
          <cell r="E436" t="str">
            <v>Colombina S.A.</v>
          </cell>
          <cell r="F436">
            <v>412</v>
          </cell>
          <cell r="G436" t="str">
            <v>POSTRES</v>
          </cell>
          <cell r="H436" t="str">
            <v>16 : Chocolatina.</v>
          </cell>
          <cell r="I436">
            <v>10</v>
          </cell>
          <cell r="J436" t="str">
            <v>Sitio 1 : CARRERA 127#22G-18 INT 4 - Sitio 2 : SIBERIA KM 7.5 CELTA, LOTE 159 - Sitio 3 : CARRERA 68B #10A-18 - Sitio 4 : CALLE 24F#101B-15 - Sitio 5 : CARRERA 65B#10A-87 - Sitio 6 : AUTO MEDE KM 1,5 P INDUS FLORIDA BOD 23 - Sitio 7 : CARRERA 71 A BIS # 63D-38 -</v>
          </cell>
          <cell r="K436">
            <v>44835</v>
          </cell>
          <cell r="L436">
            <v>9957</v>
          </cell>
          <cell r="M436">
            <v>12093</v>
          </cell>
          <cell r="N436">
            <v>5609</v>
          </cell>
          <cell r="O436">
            <v>433</v>
          </cell>
          <cell r="P436">
            <v>427</v>
          </cell>
          <cell r="R436">
            <v>427</v>
          </cell>
          <cell r="S436">
            <v>427</v>
          </cell>
          <cell r="U436">
            <v>427</v>
          </cell>
          <cell r="V436">
            <v>427</v>
          </cell>
          <cell r="X436">
            <v>427</v>
          </cell>
          <cell r="Y436">
            <v>427</v>
          </cell>
          <cell r="AA436">
            <v>427</v>
          </cell>
          <cell r="AB436">
            <v>11995284</v>
          </cell>
          <cell r="AC436" t="str">
            <v>Registro Valido</v>
          </cell>
          <cell r="AD436">
            <v>427</v>
          </cell>
          <cell r="AE436">
            <v>427</v>
          </cell>
          <cell r="AF436">
            <v>427</v>
          </cell>
          <cell r="AG436">
            <v>427</v>
          </cell>
          <cell r="AH436">
            <v>416</v>
          </cell>
          <cell r="AI436">
            <v>416</v>
          </cell>
          <cell r="AJ436">
            <v>416</v>
          </cell>
          <cell r="AK436">
            <v>416</v>
          </cell>
          <cell r="AM436" t="str">
            <v>ALI_16_SEG_10</v>
          </cell>
          <cell r="AN436" t="str">
            <v>ALI_16_SEG_10_VAL_11995284</v>
          </cell>
          <cell r="AO436">
            <v>3</v>
          </cell>
          <cell r="AP436">
            <v>9349017.5999999996</v>
          </cell>
          <cell r="AQ436" t="b">
            <v>0</v>
          </cell>
          <cell r="AR436" t="str">
            <v/>
          </cell>
          <cell r="AS436" t="str">
            <v/>
          </cell>
          <cell r="AT436" t="str">
            <v>ALI_16_SEG_10_</v>
          </cell>
          <cell r="AU436">
            <v>1</v>
          </cell>
          <cell r="AV436" t="str">
            <v>No Seleccionada</v>
          </cell>
        </row>
        <row r="437">
          <cell r="A437" t="b">
            <v>0</v>
          </cell>
          <cell r="B437" t="str">
            <v>5to_Evento_973_V2_Colombina_17496317.xlsm</v>
          </cell>
          <cell r="C437">
            <v>16</v>
          </cell>
          <cell r="D437">
            <v>2027</v>
          </cell>
          <cell r="E437" t="str">
            <v>Colombina S.A.</v>
          </cell>
          <cell r="F437">
            <v>413</v>
          </cell>
          <cell r="G437" t="str">
            <v>POSTRES</v>
          </cell>
          <cell r="H437" t="str">
            <v>16 : Chocolatina.</v>
          </cell>
          <cell r="I437">
            <v>11</v>
          </cell>
          <cell r="J437" t="str">
            <v>Sitio 1 : CARRERA 127#22G-18 INT 4 - Sitio 2 : SIBERIA KM 7.5 CELTA, LOTE 159 - Sitio 3 : CARRERA 68B #10A-18 - Sitio 4 : CALLE 24F#101B-15 - Sitio 5 : CARRERA 65B#10A-87 - Sitio 6 : AUTO MEDE KM 1,5 P INDUS FLORIDA BOD 23 - Sitio 7 : CARRERA 71 A BIS # 63D-38 -</v>
          </cell>
          <cell r="K437">
            <v>44835</v>
          </cell>
          <cell r="L437">
            <v>9807</v>
          </cell>
          <cell r="M437">
            <v>11909</v>
          </cell>
          <cell r="N437">
            <v>5524</v>
          </cell>
          <cell r="O437">
            <v>425</v>
          </cell>
          <cell r="P437">
            <v>427</v>
          </cell>
          <cell r="R437">
            <v>427</v>
          </cell>
          <cell r="S437">
            <v>427</v>
          </cell>
          <cell r="U437">
            <v>427</v>
          </cell>
          <cell r="V437">
            <v>427</v>
          </cell>
          <cell r="X437">
            <v>427</v>
          </cell>
          <cell r="Y437">
            <v>427</v>
          </cell>
          <cell r="AA437">
            <v>427</v>
          </cell>
          <cell r="AB437">
            <v>11812955</v>
          </cell>
          <cell r="AC437" t="str">
            <v>Registro Valido</v>
          </cell>
          <cell r="AD437">
            <v>427</v>
          </cell>
          <cell r="AE437">
            <v>427</v>
          </cell>
          <cell r="AF437">
            <v>427</v>
          </cell>
          <cell r="AG437">
            <v>427</v>
          </cell>
          <cell r="AH437">
            <v>416</v>
          </cell>
          <cell r="AI437">
            <v>416</v>
          </cell>
          <cell r="AJ437">
            <v>416</v>
          </cell>
          <cell r="AK437">
            <v>416</v>
          </cell>
          <cell r="AM437" t="str">
            <v>ALI_16_SEG_11</v>
          </cell>
          <cell r="AN437" t="str">
            <v>ALI_16_SEG_11_VAL_11812955</v>
          </cell>
          <cell r="AO437">
            <v>3</v>
          </cell>
          <cell r="AP437">
            <v>9206912</v>
          </cell>
          <cell r="AQ437" t="b">
            <v>0</v>
          </cell>
          <cell r="AR437" t="str">
            <v/>
          </cell>
          <cell r="AS437" t="str">
            <v/>
          </cell>
          <cell r="AT437" t="str">
            <v>ALI_16_SEG_11_</v>
          </cell>
          <cell r="AU437">
            <v>1</v>
          </cell>
          <cell r="AV437" t="str">
            <v>No Seleccionada</v>
          </cell>
        </row>
        <row r="438">
          <cell r="A438" t="b">
            <v>0</v>
          </cell>
          <cell r="B438" t="str">
            <v>5to_Evento_973_V2_Colombina_17496317.xlsm</v>
          </cell>
          <cell r="C438">
            <v>16</v>
          </cell>
          <cell r="D438">
            <v>2027</v>
          </cell>
          <cell r="E438" t="str">
            <v>Colombina S.A.</v>
          </cell>
          <cell r="F438">
            <v>414</v>
          </cell>
          <cell r="G438" t="str">
            <v>POSTRES</v>
          </cell>
          <cell r="H438" t="str">
            <v>16 : Chocolatina.</v>
          </cell>
          <cell r="I438">
            <v>12</v>
          </cell>
          <cell r="J438" t="str">
            <v>Sitio 1 : CARRERA 127#22G-18 INT 4 - Sitio 2 : SIBERIA KM 7.5 CELTA, LOTE 159 - Sitio 3 : CARRERA 68B #10A-18 - Sitio 4 : CALLE 24F#101B-15 - Sitio 5 : CARRERA 65B#10A-87 - Sitio 6 : AUTO MEDE KM 1,5 P INDUS FLORIDA BOD 23 - Sitio 7 : CARRERA 71 A BIS # 63D-38 -</v>
          </cell>
          <cell r="K438">
            <v>44835</v>
          </cell>
          <cell r="L438">
            <v>8901</v>
          </cell>
          <cell r="M438">
            <v>10808</v>
          </cell>
          <cell r="N438">
            <v>5014</v>
          </cell>
          <cell r="O438">
            <v>386</v>
          </cell>
          <cell r="P438">
            <v>427</v>
          </cell>
          <cell r="R438">
            <v>427</v>
          </cell>
          <cell r="S438">
            <v>427</v>
          </cell>
          <cell r="U438">
            <v>427</v>
          </cell>
          <cell r="V438">
            <v>427</v>
          </cell>
          <cell r="X438">
            <v>427</v>
          </cell>
          <cell r="Y438">
            <v>427</v>
          </cell>
          <cell r="AA438">
            <v>427</v>
          </cell>
          <cell r="AB438">
            <v>10721543</v>
          </cell>
          <cell r="AC438" t="str">
            <v>Registro Valido</v>
          </cell>
          <cell r="AD438">
            <v>427</v>
          </cell>
          <cell r="AE438">
            <v>427</v>
          </cell>
          <cell r="AF438">
            <v>427</v>
          </cell>
          <cell r="AG438">
            <v>427</v>
          </cell>
          <cell r="AH438">
            <v>416</v>
          </cell>
          <cell r="AI438">
            <v>416</v>
          </cell>
          <cell r="AJ438">
            <v>416</v>
          </cell>
          <cell r="AK438">
            <v>416</v>
          </cell>
          <cell r="AM438" t="str">
            <v>ALI_16_SEG_12</v>
          </cell>
          <cell r="AN438" t="str">
            <v>ALI_16_SEG_12_VAL_10721543</v>
          </cell>
          <cell r="AO438">
            <v>3</v>
          </cell>
          <cell r="AP438">
            <v>8356275.2000000002</v>
          </cell>
          <cell r="AQ438" t="b">
            <v>0</v>
          </cell>
          <cell r="AR438" t="str">
            <v/>
          </cell>
          <cell r="AS438" t="str">
            <v/>
          </cell>
          <cell r="AT438" t="str">
            <v>ALI_16_SEG_12_</v>
          </cell>
          <cell r="AU438">
            <v>1</v>
          </cell>
          <cell r="AV438" t="str">
            <v>No Seleccionada</v>
          </cell>
        </row>
        <row r="439">
          <cell r="A439" t="b">
            <v>0</v>
          </cell>
          <cell r="B439" t="str">
            <v>5to_Evento_973_V2_Colombina_17496317.xlsm</v>
          </cell>
          <cell r="C439">
            <v>16</v>
          </cell>
          <cell r="D439">
            <v>2027</v>
          </cell>
          <cell r="E439" t="str">
            <v>Colombina S.A.</v>
          </cell>
          <cell r="F439">
            <v>415</v>
          </cell>
          <cell r="G439" t="str">
            <v>POSTRES</v>
          </cell>
          <cell r="H439" t="str">
            <v>16 : Chocolatina.</v>
          </cell>
          <cell r="I439">
            <v>13</v>
          </cell>
          <cell r="J439" t="str">
            <v>Sitio 1 : CARRERA 127#22G-18 INT 4 - Sitio 2 : SIBERIA KM 7.5 CELTA, LOTE 159 - Sitio 3 : CARRERA 68B #10A-18 - Sitio 4 : CALLE 24F#101B-15 - Sitio 5 : CARRERA 65B#10A-87 - Sitio 6 : AUTO MEDE KM 1,5 P INDUS FLORIDA BOD 23 - Sitio 7 : CARRERA 71 A BIS # 63D-38 -</v>
          </cell>
          <cell r="K439">
            <v>44835</v>
          </cell>
          <cell r="L439">
            <v>9451</v>
          </cell>
          <cell r="M439">
            <v>11476</v>
          </cell>
          <cell r="N439">
            <v>5323</v>
          </cell>
          <cell r="O439">
            <v>410</v>
          </cell>
          <cell r="P439">
            <v>427</v>
          </cell>
          <cell r="R439">
            <v>427</v>
          </cell>
          <cell r="S439">
            <v>427</v>
          </cell>
          <cell r="U439">
            <v>427</v>
          </cell>
          <cell r="V439">
            <v>427</v>
          </cell>
          <cell r="X439">
            <v>427</v>
          </cell>
          <cell r="Y439">
            <v>427</v>
          </cell>
          <cell r="AA439">
            <v>427</v>
          </cell>
          <cell r="AB439">
            <v>11383820</v>
          </cell>
          <cell r="AC439" t="str">
            <v>Registro Valido</v>
          </cell>
          <cell r="AD439">
            <v>427</v>
          </cell>
          <cell r="AE439">
            <v>427</v>
          </cell>
          <cell r="AF439">
            <v>427</v>
          </cell>
          <cell r="AG439">
            <v>427</v>
          </cell>
          <cell r="AH439">
            <v>416</v>
          </cell>
          <cell r="AI439">
            <v>416</v>
          </cell>
          <cell r="AJ439">
            <v>416</v>
          </cell>
          <cell r="AK439">
            <v>416</v>
          </cell>
          <cell r="AM439" t="str">
            <v>ALI_16_SEG_13</v>
          </cell>
          <cell r="AN439" t="str">
            <v>ALI_16_SEG_13_VAL_11383820</v>
          </cell>
          <cell r="AO439">
            <v>3</v>
          </cell>
          <cell r="AP439">
            <v>8872448</v>
          </cell>
          <cell r="AQ439" t="b">
            <v>0</v>
          </cell>
          <cell r="AR439" t="str">
            <v/>
          </cell>
          <cell r="AS439" t="str">
            <v/>
          </cell>
          <cell r="AT439" t="str">
            <v>ALI_16_SEG_13_</v>
          </cell>
          <cell r="AU439">
            <v>1</v>
          </cell>
          <cell r="AV439" t="str">
            <v>No Seleccionada</v>
          </cell>
        </row>
        <row r="440">
          <cell r="A440" t="b">
            <v>0</v>
          </cell>
          <cell r="B440" t="str">
            <v>5to_Evento_973_V2_Colombina_17496317.xlsm</v>
          </cell>
          <cell r="C440">
            <v>16</v>
          </cell>
          <cell r="D440">
            <v>2027</v>
          </cell>
          <cell r="E440" t="str">
            <v>Colombina S.A.</v>
          </cell>
          <cell r="F440">
            <v>416</v>
          </cell>
          <cell r="G440" t="str">
            <v>POSTRES</v>
          </cell>
          <cell r="H440" t="str">
            <v>16 : Chocolatina.</v>
          </cell>
          <cell r="I440">
            <v>14</v>
          </cell>
          <cell r="J440" t="str">
            <v>Sitio 1 : CARRERA 127#22G-18 INT 4 - Sitio 2 : SIBERIA KM 7.5 CELTA, LOTE 159 - Sitio 3 : CARRERA 68B #10A-18 - Sitio 4 : CALLE 24F#101B-15 - Sitio 5 : CARRERA 65B#10A-87 - Sitio 6 : AUTO MEDE KM 1,5 P INDUS FLORIDA BOD 23 - Sitio 7 : CARRERA 71 A BIS # 63D-38 -</v>
          </cell>
          <cell r="K440">
            <v>44835</v>
          </cell>
          <cell r="L440">
            <v>9364</v>
          </cell>
          <cell r="M440">
            <v>11371</v>
          </cell>
          <cell r="N440">
            <v>5274</v>
          </cell>
          <cell r="O440">
            <v>408</v>
          </cell>
          <cell r="P440">
            <v>427</v>
          </cell>
          <cell r="R440">
            <v>427</v>
          </cell>
          <cell r="S440">
            <v>427</v>
          </cell>
          <cell r="U440">
            <v>427</v>
          </cell>
          <cell r="V440">
            <v>427</v>
          </cell>
          <cell r="X440">
            <v>427</v>
          </cell>
          <cell r="Y440">
            <v>427</v>
          </cell>
          <cell r="AA440">
            <v>427</v>
          </cell>
          <cell r="AB440">
            <v>11280059</v>
          </cell>
          <cell r="AC440" t="str">
            <v>Registro Valido</v>
          </cell>
          <cell r="AD440">
            <v>427</v>
          </cell>
          <cell r="AE440">
            <v>427</v>
          </cell>
          <cell r="AF440">
            <v>427</v>
          </cell>
          <cell r="AG440">
            <v>427</v>
          </cell>
          <cell r="AH440">
            <v>416</v>
          </cell>
          <cell r="AI440">
            <v>416</v>
          </cell>
          <cell r="AJ440">
            <v>416</v>
          </cell>
          <cell r="AK440">
            <v>416</v>
          </cell>
          <cell r="AM440" t="str">
            <v>ALI_16_SEG_14</v>
          </cell>
          <cell r="AN440" t="str">
            <v>ALI_16_SEG_14_VAL_11280059</v>
          </cell>
          <cell r="AO440">
            <v>3</v>
          </cell>
          <cell r="AP440">
            <v>8791577.5999999996</v>
          </cell>
          <cell r="AQ440" t="b">
            <v>0</v>
          </cell>
          <cell r="AR440" t="str">
            <v/>
          </cell>
          <cell r="AS440" t="str">
            <v/>
          </cell>
          <cell r="AT440" t="str">
            <v>ALI_16_SEG_14_</v>
          </cell>
          <cell r="AU440">
            <v>1</v>
          </cell>
          <cell r="AV440" t="str">
            <v>No Seleccionada</v>
          </cell>
        </row>
        <row r="441">
          <cell r="A441" t="b">
            <v>0</v>
          </cell>
          <cell r="B441" t="str">
            <v>5to_Evento_973_V2_Colombina_17496317.xlsm</v>
          </cell>
          <cell r="C441">
            <v>16</v>
          </cell>
          <cell r="D441">
            <v>2027</v>
          </cell>
          <cell r="E441" t="str">
            <v>Colombina S.A.</v>
          </cell>
          <cell r="F441">
            <v>417</v>
          </cell>
          <cell r="G441" t="str">
            <v>POSTRES</v>
          </cell>
          <cell r="H441" t="str">
            <v>16 : Chocolatina.</v>
          </cell>
          <cell r="I441">
            <v>15</v>
          </cell>
          <cell r="J441" t="str">
            <v>Sitio 1 : CARRERA 127#22G-18 INT 4 - Sitio 2 : SIBERIA KM 7.5 CELTA, LOTE 159 - Sitio 3 : CARRERA 68B #10A-18 - Sitio 4 : CALLE 24F#101B-15 - Sitio 5 : CARRERA 65B#10A-87 - Sitio 6 : AUTO MEDE KM 1,5 P INDUS FLORIDA BOD 23 - Sitio 7 : CARRERA 71 A BIS # 63D-38 -</v>
          </cell>
          <cell r="K441">
            <v>44835</v>
          </cell>
          <cell r="L441">
            <v>8852</v>
          </cell>
          <cell r="M441">
            <v>10749</v>
          </cell>
          <cell r="N441">
            <v>4983</v>
          </cell>
          <cell r="O441">
            <v>385</v>
          </cell>
          <cell r="P441">
            <v>427</v>
          </cell>
          <cell r="R441">
            <v>427</v>
          </cell>
          <cell r="S441">
            <v>427</v>
          </cell>
          <cell r="U441">
            <v>427</v>
          </cell>
          <cell r="V441">
            <v>427</v>
          </cell>
          <cell r="X441">
            <v>427</v>
          </cell>
          <cell r="Y441">
            <v>427</v>
          </cell>
          <cell r="AA441">
            <v>427</v>
          </cell>
          <cell r="AB441">
            <v>10661763</v>
          </cell>
          <cell r="AC441" t="str">
            <v>Registro Valido</v>
          </cell>
          <cell r="AD441">
            <v>427</v>
          </cell>
          <cell r="AE441">
            <v>427</v>
          </cell>
          <cell r="AF441">
            <v>427</v>
          </cell>
          <cell r="AG441">
            <v>427</v>
          </cell>
          <cell r="AH441">
            <v>416</v>
          </cell>
          <cell r="AI441">
            <v>416</v>
          </cell>
          <cell r="AJ441">
            <v>416</v>
          </cell>
          <cell r="AK441">
            <v>416</v>
          </cell>
          <cell r="AM441" t="str">
            <v>ALI_16_SEG_15</v>
          </cell>
          <cell r="AN441" t="str">
            <v>ALI_16_SEG_15_VAL_10661763</v>
          </cell>
          <cell r="AO441">
            <v>3</v>
          </cell>
          <cell r="AP441">
            <v>8309683.2000000011</v>
          </cell>
          <cell r="AQ441" t="b">
            <v>0</v>
          </cell>
          <cell r="AR441" t="str">
            <v/>
          </cell>
          <cell r="AS441" t="str">
            <v/>
          </cell>
          <cell r="AT441" t="str">
            <v>ALI_16_SEG_15_</v>
          </cell>
          <cell r="AU441">
            <v>1</v>
          </cell>
          <cell r="AV441" t="str">
            <v>No Seleccionada</v>
          </cell>
        </row>
        <row r="442">
          <cell r="A442" t="b">
            <v>0</v>
          </cell>
          <cell r="B442" t="str">
            <v>5to_Evento_973_V2_Colombina_17496317.xlsm</v>
          </cell>
          <cell r="C442">
            <v>90</v>
          </cell>
          <cell r="D442">
            <v>2027</v>
          </cell>
          <cell r="E442" t="str">
            <v>Colombina S.A.</v>
          </cell>
          <cell r="F442">
            <v>418</v>
          </cell>
          <cell r="G442" t="str">
            <v>CEREAL EMPACADO</v>
          </cell>
          <cell r="H442" t="str">
            <v>90 : Galleta multicereal.</v>
          </cell>
          <cell r="I442">
            <v>14</v>
          </cell>
          <cell r="J442" t="str">
            <v>Sitio 1 : CARRERA 127#22G-18 INT 4 - Sitio 2 : SIBERIA KM 7.5 CELTA, LOTE 159 - Sitio 3 : CARRERA 68B #10A-18 - Sitio 4 : CALLE 24F#101B-15 - Sitio 5 : CARRERA 65B#10A-87 - Sitio 6 : AUTO MEDE KM 1,5 P INDUS FLORIDA BOD 23 - Sitio 7 : CARRERA 71 A BIS # 63D-38 -</v>
          </cell>
          <cell r="K442">
            <v>44835</v>
          </cell>
          <cell r="L442">
            <v>13856</v>
          </cell>
          <cell r="M442">
            <v>16743</v>
          </cell>
          <cell r="N442">
            <v>9376</v>
          </cell>
          <cell r="O442">
            <v>693</v>
          </cell>
          <cell r="P442">
            <v>505</v>
          </cell>
          <cell r="R442">
            <v>505</v>
          </cell>
          <cell r="S442">
            <v>505</v>
          </cell>
          <cell r="U442">
            <v>505</v>
          </cell>
          <cell r="V442">
            <v>505</v>
          </cell>
          <cell r="X442">
            <v>505</v>
          </cell>
          <cell r="Y442">
            <v>505</v>
          </cell>
          <cell r="AA442">
            <v>505</v>
          </cell>
          <cell r="AB442">
            <v>20537340</v>
          </cell>
          <cell r="AC442" t="str">
            <v>Registro Valido</v>
          </cell>
          <cell r="AD442">
            <v>505</v>
          </cell>
          <cell r="AE442">
            <v>505</v>
          </cell>
          <cell r="AF442">
            <v>505</v>
          </cell>
          <cell r="AG442">
            <v>505</v>
          </cell>
          <cell r="AH442">
            <v>491</v>
          </cell>
          <cell r="AI442">
            <v>491</v>
          </cell>
          <cell r="AJ442">
            <v>491</v>
          </cell>
          <cell r="AK442">
            <v>491</v>
          </cell>
          <cell r="AM442" t="str">
            <v>ALI_90_SEG_14</v>
          </cell>
          <cell r="AN442" t="str">
            <v>ALI_90_SEG_14_VAL_20537340</v>
          </cell>
          <cell r="AO442">
            <v>2</v>
          </cell>
          <cell r="AP442">
            <v>15974390.4</v>
          </cell>
          <cell r="AQ442" t="b">
            <v>0</v>
          </cell>
          <cell r="AR442" t="str">
            <v/>
          </cell>
          <cell r="AS442" t="str">
            <v/>
          </cell>
          <cell r="AT442" t="str">
            <v>ALI_90_SEG_14_</v>
          </cell>
          <cell r="AU442">
            <v>1</v>
          </cell>
          <cell r="AV442" t="str">
            <v>No Seleccionada</v>
          </cell>
        </row>
        <row r="443">
          <cell r="A443" t="b">
            <v>0</v>
          </cell>
          <cell r="B443" t="str">
            <v>5to_Evento_973_V2_Colombina_17496317.xlsm</v>
          </cell>
          <cell r="C443">
            <v>90</v>
          </cell>
          <cell r="D443">
            <v>2027</v>
          </cell>
          <cell r="E443" t="str">
            <v>Colombina S.A.</v>
          </cell>
          <cell r="F443">
            <v>419</v>
          </cell>
          <cell r="G443" t="str">
            <v>CEREAL EMPACADO</v>
          </cell>
          <cell r="H443" t="str">
            <v>90 : Galleta multicereal.</v>
          </cell>
          <cell r="I443">
            <v>15</v>
          </cell>
          <cell r="J443" t="str">
            <v>Sitio 1 : CARRERA 127#22G-18 INT 4 - Sitio 2 : SIBERIA KM 7.5 CELTA, LOTE 159 - Sitio 3 : CARRERA 68B #10A-18 - Sitio 4 : CALLE 24F#101B-15 - Sitio 5 : CARRERA 65B#10A-87 - Sitio 6 : AUTO MEDE KM 1,5 P INDUS FLORIDA BOD 23 - Sitio 7 : CARRERA 71 A BIS # 63D-38 -</v>
          </cell>
          <cell r="K443">
            <v>44835</v>
          </cell>
          <cell r="L443">
            <v>13101</v>
          </cell>
          <cell r="M443">
            <v>15827</v>
          </cell>
          <cell r="N443">
            <v>8860</v>
          </cell>
          <cell r="O443">
            <v>656</v>
          </cell>
          <cell r="P443">
            <v>505</v>
          </cell>
          <cell r="R443">
            <v>505</v>
          </cell>
          <cell r="S443">
            <v>505</v>
          </cell>
          <cell r="U443">
            <v>505</v>
          </cell>
          <cell r="V443">
            <v>505</v>
          </cell>
          <cell r="X443">
            <v>505</v>
          </cell>
          <cell r="Y443">
            <v>505</v>
          </cell>
          <cell r="AA443">
            <v>505</v>
          </cell>
          <cell r="AB443">
            <v>19414220</v>
          </cell>
          <cell r="AC443" t="str">
            <v>Registro Valido</v>
          </cell>
          <cell r="AD443">
            <v>505</v>
          </cell>
          <cell r="AE443">
            <v>505</v>
          </cell>
          <cell r="AF443">
            <v>505</v>
          </cell>
          <cell r="AG443">
            <v>505</v>
          </cell>
          <cell r="AH443">
            <v>491</v>
          </cell>
          <cell r="AI443">
            <v>491</v>
          </cell>
          <cell r="AJ443">
            <v>491</v>
          </cell>
          <cell r="AK443">
            <v>491</v>
          </cell>
          <cell r="AM443" t="str">
            <v>ALI_90_SEG_15</v>
          </cell>
          <cell r="AN443" t="str">
            <v>ALI_90_SEG_15_VAL_19414220</v>
          </cell>
          <cell r="AO443">
            <v>2</v>
          </cell>
          <cell r="AP443">
            <v>15100803.200000001</v>
          </cell>
          <cell r="AQ443" t="b">
            <v>0</v>
          </cell>
          <cell r="AR443" t="str">
            <v/>
          </cell>
          <cell r="AS443" t="str">
            <v/>
          </cell>
          <cell r="AT443" t="str">
            <v>ALI_90_SEG_15_</v>
          </cell>
          <cell r="AU443">
            <v>1</v>
          </cell>
          <cell r="AV443" t="str">
            <v>No Seleccionada</v>
          </cell>
        </row>
        <row r="444">
          <cell r="A444" t="b">
            <v>0</v>
          </cell>
          <cell r="B444" t="str">
            <v>5to_Evento_973_V2_Colombina_17496317.xlsm</v>
          </cell>
          <cell r="C444">
            <v>53</v>
          </cell>
          <cell r="D444">
            <v>2027</v>
          </cell>
          <cell r="E444" t="str">
            <v>Colombina S.A.</v>
          </cell>
          <cell r="F444">
            <v>515</v>
          </cell>
          <cell r="G444" t="str">
            <v>HELADO Y PALETA</v>
          </cell>
          <cell r="H444" t="str">
            <v>53 : Paleta de agua con fruta de diferentes sabores (fresa, piña, lulo, limón, mora).</v>
          </cell>
          <cell r="I444">
            <v>1</v>
          </cell>
          <cell r="J444" t="str">
            <v>Sitio 1 : CARRERA 127#22G-18 INT 4 - Sitio 2 : SIBERIA KM 7.5 CELTA, LOTE 159 - Sitio 3 : CARRERA 68B #10A-18 - Sitio 4 : CALLE 24F#101B-15 - Sitio 5 : CARRERA 65B#10A-87 - Sitio 6 : AUTO MEDE KM 1,5 P INDUS FLORIDA BOD 23 - Sitio 7 : CARRERA 71 A BIS # 63D-38 -</v>
          </cell>
          <cell r="K444">
            <v>44835</v>
          </cell>
          <cell r="L444">
            <v>3672</v>
          </cell>
          <cell r="M444">
            <v>4674</v>
          </cell>
          <cell r="N444">
            <v>2447</v>
          </cell>
          <cell r="O444">
            <v>0</v>
          </cell>
          <cell r="P444">
            <v>1013</v>
          </cell>
          <cell r="R444">
            <v>1013</v>
          </cell>
          <cell r="S444">
            <v>1013</v>
          </cell>
          <cell r="U444">
            <v>1013</v>
          </cell>
          <cell r="V444">
            <v>1013</v>
          </cell>
          <cell r="X444">
            <v>1013</v>
          </cell>
          <cell r="Y444">
            <v>0</v>
          </cell>
          <cell r="AA444">
            <v>0</v>
          </cell>
          <cell r="AB444">
            <v>10933309</v>
          </cell>
          <cell r="AC444" t="str">
            <v>Registro Valido</v>
          </cell>
          <cell r="AD444">
            <v>1013</v>
          </cell>
          <cell r="AE444">
            <v>1013</v>
          </cell>
          <cell r="AF444">
            <v>1013</v>
          </cell>
          <cell r="AG444">
            <v>0</v>
          </cell>
          <cell r="AH444">
            <v>1013</v>
          </cell>
          <cell r="AI444">
            <v>1013</v>
          </cell>
          <cell r="AJ444">
            <v>1013</v>
          </cell>
          <cell r="AK444">
            <v>0</v>
          </cell>
          <cell r="AM444" t="str">
            <v>ALI_53_SEG_1</v>
          </cell>
          <cell r="AN444" t="str">
            <v>ALI_53_SEG_1_VAL_10933309</v>
          </cell>
          <cell r="AO444">
            <v>2</v>
          </cell>
          <cell r="AP444">
            <v>9513489.8500000015</v>
          </cell>
          <cell r="AQ444" t="b">
            <v>0</v>
          </cell>
          <cell r="AR444" t="str">
            <v/>
          </cell>
          <cell r="AS444" t="str">
            <v/>
          </cell>
          <cell r="AT444" t="str">
            <v>ALI_53_SEG_1_</v>
          </cell>
          <cell r="AU444">
            <v>1</v>
          </cell>
          <cell r="AV444" t="str">
            <v>No Seleccionada</v>
          </cell>
        </row>
        <row r="445">
          <cell r="A445" t="b">
            <v>0</v>
          </cell>
          <cell r="B445" t="str">
            <v>5to_Evento_973_V2_Colombina_17496317.xlsm</v>
          </cell>
          <cell r="C445">
            <v>53</v>
          </cell>
          <cell r="D445">
            <v>2027</v>
          </cell>
          <cell r="E445" t="str">
            <v>Colombina S.A.</v>
          </cell>
          <cell r="F445">
            <v>516</v>
          </cell>
          <cell r="G445" t="str">
            <v>HELADO Y PALETA</v>
          </cell>
          <cell r="H445" t="str">
            <v>53 : Paleta de agua con fruta de diferentes sabores (fresa, piña, lulo, limón, mora).</v>
          </cell>
          <cell r="I445">
            <v>2</v>
          </cell>
          <cell r="J445" t="str">
            <v>Sitio 1 : CARRERA 127#22G-18 INT 4 - Sitio 2 : SIBERIA KM 7.5 CELTA, LOTE 159 - Sitio 3 : CARRERA 68B #10A-18 - Sitio 4 : CALLE 24F#101B-15 - Sitio 5 : CARRERA 65B#10A-87 - Sitio 6 : AUTO MEDE KM 1,5 P INDUS FLORIDA BOD 23 - Sitio 7 : CARRERA 71 A BIS # 63D-38 -</v>
          </cell>
          <cell r="K445">
            <v>44835</v>
          </cell>
          <cell r="L445">
            <v>3755</v>
          </cell>
          <cell r="M445">
            <v>4780</v>
          </cell>
          <cell r="N445">
            <v>2502</v>
          </cell>
          <cell r="O445">
            <v>0</v>
          </cell>
          <cell r="P445">
            <v>1013</v>
          </cell>
          <cell r="R445">
            <v>1013</v>
          </cell>
          <cell r="S445">
            <v>1013</v>
          </cell>
          <cell r="U445">
            <v>1013</v>
          </cell>
          <cell r="V445">
            <v>1013</v>
          </cell>
          <cell r="X445">
            <v>1013</v>
          </cell>
          <cell r="Y445">
            <v>0</v>
          </cell>
          <cell r="AA445">
            <v>0</v>
          </cell>
          <cell r="AB445">
            <v>11180481</v>
          </cell>
          <cell r="AC445" t="str">
            <v>Registro Valido</v>
          </cell>
          <cell r="AD445">
            <v>1013</v>
          </cell>
          <cell r="AE445">
            <v>1013</v>
          </cell>
          <cell r="AF445">
            <v>1013</v>
          </cell>
          <cell r="AG445">
            <v>0</v>
          </cell>
          <cell r="AH445">
            <v>1013</v>
          </cell>
          <cell r="AI445">
            <v>1013</v>
          </cell>
          <cell r="AJ445">
            <v>1013</v>
          </cell>
          <cell r="AK445">
            <v>0</v>
          </cell>
          <cell r="AM445" t="str">
            <v>ALI_53_SEG_2</v>
          </cell>
          <cell r="AN445" t="str">
            <v>ALI_53_SEG_2_VAL_11180481</v>
          </cell>
          <cell r="AO445">
            <v>2</v>
          </cell>
          <cell r="AP445">
            <v>9728563.6500000004</v>
          </cell>
          <cell r="AQ445" t="b">
            <v>0</v>
          </cell>
          <cell r="AR445" t="str">
            <v/>
          </cell>
          <cell r="AS445" t="str">
            <v/>
          </cell>
          <cell r="AT445" t="str">
            <v>ALI_53_SEG_2_</v>
          </cell>
          <cell r="AU445">
            <v>1</v>
          </cell>
          <cell r="AV445" t="str">
            <v>No Seleccionada</v>
          </cell>
        </row>
        <row r="446">
          <cell r="A446" t="b">
            <v>0</v>
          </cell>
          <cell r="B446" t="str">
            <v>5to_Evento_973_V2_Colombina_17496317.xlsm</v>
          </cell>
          <cell r="C446">
            <v>53</v>
          </cell>
          <cell r="D446">
            <v>2027</v>
          </cell>
          <cell r="E446" t="str">
            <v>Colombina S.A.</v>
          </cell>
          <cell r="F446">
            <v>517</v>
          </cell>
          <cell r="G446" t="str">
            <v>HELADO Y PALETA</v>
          </cell>
          <cell r="H446" t="str">
            <v>53 : Paleta de agua con fruta de diferentes sabores (fresa, piña, lulo, limón, mora).</v>
          </cell>
          <cell r="I446">
            <v>3</v>
          </cell>
          <cell r="J446" t="str">
            <v>Sitio 1 : CARRERA 127#22G-18 INT 4 - Sitio 2 : SIBERIA KM 7.5 CELTA, LOTE 159 - Sitio 3 : CARRERA 68B #10A-18 - Sitio 4 : CALLE 24F#101B-15 - Sitio 5 : CARRERA 65B#10A-87 - Sitio 6 : AUTO MEDE KM 1,5 P INDUS FLORIDA BOD 23 - Sitio 7 : CARRERA 71 A BIS # 63D-38 -</v>
          </cell>
          <cell r="K446">
            <v>44835</v>
          </cell>
          <cell r="L446">
            <v>3732</v>
          </cell>
          <cell r="M446">
            <v>4751</v>
          </cell>
          <cell r="N446">
            <v>2487</v>
          </cell>
          <cell r="O446">
            <v>0</v>
          </cell>
          <cell r="P446">
            <v>1013</v>
          </cell>
          <cell r="R446">
            <v>1013</v>
          </cell>
          <cell r="S446">
            <v>1013</v>
          </cell>
          <cell r="U446">
            <v>1013</v>
          </cell>
          <cell r="V446">
            <v>1013</v>
          </cell>
          <cell r="X446">
            <v>1013</v>
          </cell>
          <cell r="Y446">
            <v>0</v>
          </cell>
          <cell r="AA446">
            <v>0</v>
          </cell>
          <cell r="AB446">
            <v>11112610</v>
          </cell>
          <cell r="AC446" t="str">
            <v>Registro Valido</v>
          </cell>
          <cell r="AD446">
            <v>1013</v>
          </cell>
          <cell r="AE446">
            <v>1013</v>
          </cell>
          <cell r="AF446">
            <v>1013</v>
          </cell>
          <cell r="AG446">
            <v>0</v>
          </cell>
          <cell r="AH446">
            <v>1013</v>
          </cell>
          <cell r="AI446">
            <v>1013</v>
          </cell>
          <cell r="AJ446">
            <v>1013</v>
          </cell>
          <cell r="AK446">
            <v>0</v>
          </cell>
          <cell r="AM446" t="str">
            <v>ALI_53_SEG_3</v>
          </cell>
          <cell r="AN446" t="str">
            <v>ALI_53_SEG_3_VAL_11112610</v>
          </cell>
          <cell r="AO446">
            <v>2</v>
          </cell>
          <cell r="AP446">
            <v>9669506.5</v>
          </cell>
          <cell r="AQ446" t="b">
            <v>0</v>
          </cell>
          <cell r="AR446" t="str">
            <v/>
          </cell>
          <cell r="AS446" t="str">
            <v/>
          </cell>
          <cell r="AT446" t="str">
            <v>ALI_53_SEG_3_</v>
          </cell>
          <cell r="AU446">
            <v>1</v>
          </cell>
          <cell r="AV446" t="str">
            <v>No Seleccionada</v>
          </cell>
        </row>
        <row r="447">
          <cell r="A447" t="b">
            <v>0</v>
          </cell>
          <cell r="B447" t="str">
            <v>5to_Evento_973_V2_Colombina_17496317.xlsm</v>
          </cell>
          <cell r="C447">
            <v>53</v>
          </cell>
          <cell r="D447">
            <v>2027</v>
          </cell>
          <cell r="E447" t="str">
            <v>Colombina S.A.</v>
          </cell>
          <cell r="F447">
            <v>518</v>
          </cell>
          <cell r="G447" t="str">
            <v>HELADO Y PALETA</v>
          </cell>
          <cell r="H447" t="str">
            <v>53 : Paleta de agua con fruta de diferentes sabores (fresa, piña, lulo, limón, mora).</v>
          </cell>
          <cell r="I447">
            <v>4</v>
          </cell>
          <cell r="J447" t="str">
            <v>Sitio 1 : CARRERA 127#22G-18 INT 4 - Sitio 2 : SIBERIA KM 7.5 CELTA, LOTE 159 - Sitio 3 : CARRERA 68B #10A-18 - Sitio 4 : CALLE 24F#101B-15 - Sitio 5 : CARRERA 65B#10A-87 - Sitio 6 : AUTO MEDE KM 1,5 P INDUS FLORIDA BOD 23 - Sitio 7 : CARRERA 71 A BIS # 63D-38 -</v>
          </cell>
          <cell r="K447">
            <v>44835</v>
          </cell>
          <cell r="L447">
            <v>3977</v>
          </cell>
          <cell r="M447">
            <v>5063</v>
          </cell>
          <cell r="N447">
            <v>2650</v>
          </cell>
          <cell r="O447">
            <v>0</v>
          </cell>
          <cell r="P447">
            <v>1013</v>
          </cell>
          <cell r="R447">
            <v>1013</v>
          </cell>
          <cell r="S447">
            <v>1013</v>
          </cell>
          <cell r="U447">
            <v>1013</v>
          </cell>
          <cell r="V447">
            <v>1013</v>
          </cell>
          <cell r="X447">
            <v>1013</v>
          </cell>
          <cell r="Y447">
            <v>0</v>
          </cell>
          <cell r="AA447">
            <v>0</v>
          </cell>
          <cell r="AB447">
            <v>11841970</v>
          </cell>
          <cell r="AC447" t="str">
            <v>Registro Valido</v>
          </cell>
          <cell r="AD447">
            <v>1013</v>
          </cell>
          <cell r="AE447">
            <v>1013</v>
          </cell>
          <cell r="AF447">
            <v>1013</v>
          </cell>
          <cell r="AG447">
            <v>0</v>
          </cell>
          <cell r="AH447">
            <v>1013</v>
          </cell>
          <cell r="AI447">
            <v>1013</v>
          </cell>
          <cell r="AJ447">
            <v>1013</v>
          </cell>
          <cell r="AK447">
            <v>0</v>
          </cell>
          <cell r="AM447" t="str">
            <v>ALI_53_SEG_4</v>
          </cell>
          <cell r="AN447" t="str">
            <v>ALI_53_SEG_4_VAL_11841970</v>
          </cell>
          <cell r="AO447">
            <v>2</v>
          </cell>
          <cell r="AP447">
            <v>10304150.5</v>
          </cell>
          <cell r="AQ447" t="b">
            <v>0</v>
          </cell>
          <cell r="AR447" t="str">
            <v/>
          </cell>
          <cell r="AS447" t="str">
            <v/>
          </cell>
          <cell r="AT447" t="str">
            <v>ALI_53_SEG_4_</v>
          </cell>
          <cell r="AU447">
            <v>1</v>
          </cell>
          <cell r="AV447" t="str">
            <v>No Seleccionada</v>
          </cell>
        </row>
        <row r="448">
          <cell r="A448" t="b">
            <v>0</v>
          </cell>
          <cell r="B448" t="str">
            <v>5to_Evento_973_V2_Colombina_17496317.xlsm</v>
          </cell>
          <cell r="C448">
            <v>53</v>
          </cell>
          <cell r="D448">
            <v>2027</v>
          </cell>
          <cell r="E448" t="str">
            <v>Colombina S.A.</v>
          </cell>
          <cell r="F448">
            <v>519</v>
          </cell>
          <cell r="G448" t="str">
            <v>HELADO Y PALETA</v>
          </cell>
          <cell r="H448" t="str">
            <v>53 : Paleta de agua con fruta de diferentes sabores (fresa, piña, lulo, limón, mora).</v>
          </cell>
          <cell r="I448">
            <v>5</v>
          </cell>
          <cell r="J448" t="str">
            <v>Sitio 1 : CARRERA 127#22G-18 INT 4 - Sitio 2 : SIBERIA KM 7.5 CELTA, LOTE 159 - Sitio 3 : CARRERA 68B #10A-18 - Sitio 4 : CALLE 24F#101B-15 - Sitio 5 : CARRERA 65B#10A-87 - Sitio 6 : AUTO MEDE KM 1,5 P INDUS FLORIDA BOD 23 - Sitio 7 : CARRERA 71 A BIS # 63D-38 -</v>
          </cell>
          <cell r="K448">
            <v>44835</v>
          </cell>
          <cell r="L448">
            <v>3697</v>
          </cell>
          <cell r="M448">
            <v>4706</v>
          </cell>
          <cell r="N448">
            <v>2463</v>
          </cell>
          <cell r="O448">
            <v>0</v>
          </cell>
          <cell r="P448">
            <v>1013</v>
          </cell>
          <cell r="R448">
            <v>1013</v>
          </cell>
          <cell r="S448">
            <v>1013</v>
          </cell>
          <cell r="U448">
            <v>1013</v>
          </cell>
          <cell r="V448">
            <v>1013</v>
          </cell>
          <cell r="X448">
            <v>1013</v>
          </cell>
          <cell r="Y448">
            <v>0</v>
          </cell>
          <cell r="AA448">
            <v>0</v>
          </cell>
          <cell r="AB448">
            <v>11007258</v>
          </cell>
          <cell r="AC448" t="str">
            <v>Registro Valido</v>
          </cell>
          <cell r="AD448">
            <v>1013</v>
          </cell>
          <cell r="AE448">
            <v>1013</v>
          </cell>
          <cell r="AF448">
            <v>1013</v>
          </cell>
          <cell r="AG448">
            <v>0</v>
          </cell>
          <cell r="AH448">
            <v>1013</v>
          </cell>
          <cell r="AI448">
            <v>1013</v>
          </cell>
          <cell r="AJ448">
            <v>1013</v>
          </cell>
          <cell r="AK448">
            <v>0</v>
          </cell>
          <cell r="AM448" t="str">
            <v>ALI_53_SEG_5</v>
          </cell>
          <cell r="AN448" t="str">
            <v>ALI_53_SEG_5_VAL_11007258</v>
          </cell>
          <cell r="AO448">
            <v>2</v>
          </cell>
          <cell r="AP448">
            <v>9577835.7000000011</v>
          </cell>
          <cell r="AQ448" t="b">
            <v>0</v>
          </cell>
          <cell r="AR448" t="str">
            <v/>
          </cell>
          <cell r="AS448" t="str">
            <v/>
          </cell>
          <cell r="AT448" t="str">
            <v>ALI_53_SEG_5_</v>
          </cell>
          <cell r="AU448">
            <v>1</v>
          </cell>
          <cell r="AV448" t="str">
            <v>No Seleccionada</v>
          </cell>
        </row>
        <row r="449">
          <cell r="A449" t="b">
            <v>0</v>
          </cell>
          <cell r="B449" t="str">
            <v>5to_Evento_973_V2_Colombina_17496317.xlsm</v>
          </cell>
          <cell r="C449">
            <v>53</v>
          </cell>
          <cell r="D449">
            <v>2027</v>
          </cell>
          <cell r="E449" t="str">
            <v>Colombina S.A.</v>
          </cell>
          <cell r="F449">
            <v>520</v>
          </cell>
          <cell r="G449" t="str">
            <v>HELADO Y PALETA</v>
          </cell>
          <cell r="H449" t="str">
            <v>53 : Paleta de agua con fruta de diferentes sabores (fresa, piña, lulo, limón, mora).</v>
          </cell>
          <cell r="I449">
            <v>6</v>
          </cell>
          <cell r="J449" t="str">
            <v>Sitio 1 : CARRERA 127#22G-18 INT 4 - Sitio 2 : SIBERIA KM 7.5 CELTA, LOTE 159 - Sitio 3 : CARRERA 68B #10A-18 - Sitio 4 : CALLE 24F#101B-15 - Sitio 5 : CARRERA 65B#10A-87 - Sitio 6 : AUTO MEDE KM 1,5 P INDUS FLORIDA BOD 23 - Sitio 7 : CARRERA 71 A BIS # 63D-38 -</v>
          </cell>
          <cell r="K449">
            <v>44835</v>
          </cell>
          <cell r="L449">
            <v>4001</v>
          </cell>
          <cell r="M449">
            <v>5094</v>
          </cell>
          <cell r="N449">
            <v>2666</v>
          </cell>
          <cell r="O449">
            <v>0</v>
          </cell>
          <cell r="P449">
            <v>1013</v>
          </cell>
          <cell r="R449">
            <v>1013</v>
          </cell>
          <cell r="S449">
            <v>1013</v>
          </cell>
          <cell r="U449">
            <v>1013</v>
          </cell>
          <cell r="V449">
            <v>1013</v>
          </cell>
          <cell r="X449">
            <v>1013</v>
          </cell>
          <cell r="Y449">
            <v>0</v>
          </cell>
          <cell r="AA449">
            <v>0</v>
          </cell>
          <cell r="AB449">
            <v>11913893</v>
          </cell>
          <cell r="AC449" t="str">
            <v>Registro Valido</v>
          </cell>
          <cell r="AD449">
            <v>1013</v>
          </cell>
          <cell r="AE449">
            <v>1013</v>
          </cell>
          <cell r="AF449">
            <v>1013</v>
          </cell>
          <cell r="AG449">
            <v>0</v>
          </cell>
          <cell r="AH449">
            <v>1013</v>
          </cell>
          <cell r="AI449">
            <v>1013</v>
          </cell>
          <cell r="AJ449">
            <v>1013</v>
          </cell>
          <cell r="AK449">
            <v>0</v>
          </cell>
          <cell r="AM449" t="str">
            <v>ALI_53_SEG_6</v>
          </cell>
          <cell r="AN449" t="str">
            <v>ALI_53_SEG_6_VAL_11913893</v>
          </cell>
          <cell r="AO449">
            <v>2</v>
          </cell>
          <cell r="AP449">
            <v>10366733.449999999</v>
          </cell>
          <cell r="AQ449" t="b">
            <v>0</v>
          </cell>
          <cell r="AR449" t="str">
            <v/>
          </cell>
          <cell r="AS449" t="str">
            <v/>
          </cell>
          <cell r="AT449" t="str">
            <v>ALI_53_SEG_6_</v>
          </cell>
          <cell r="AU449">
            <v>1</v>
          </cell>
          <cell r="AV449" t="str">
            <v>No Seleccionada</v>
          </cell>
        </row>
        <row r="450">
          <cell r="A450" t="b">
            <v>0</v>
          </cell>
          <cell r="B450" t="str">
            <v>5to_Evento_973_V2_Colombina_17496317.xlsm</v>
          </cell>
          <cell r="C450">
            <v>53</v>
          </cell>
          <cell r="D450">
            <v>2027</v>
          </cell>
          <cell r="E450" t="str">
            <v>Colombina S.A.</v>
          </cell>
          <cell r="F450">
            <v>521</v>
          </cell>
          <cell r="G450" t="str">
            <v>HELADO Y PALETA</v>
          </cell>
          <cell r="H450" t="str">
            <v>53 : Paleta de agua con fruta de diferentes sabores (fresa, piña, lulo, limón, mora).</v>
          </cell>
          <cell r="I450">
            <v>7</v>
          </cell>
          <cell r="J450" t="str">
            <v>Sitio 1 : CARRERA 127#22G-18 INT 4 - Sitio 2 : SIBERIA KM 7.5 CELTA, LOTE 159 - Sitio 3 : CARRERA 68B #10A-18 - Sitio 4 : CALLE 24F#101B-15 - Sitio 5 : CARRERA 65B#10A-87 - Sitio 6 : AUTO MEDE KM 1,5 P INDUS FLORIDA BOD 23 - Sitio 7 : CARRERA 71 A BIS # 63D-38 -</v>
          </cell>
          <cell r="K450">
            <v>44835</v>
          </cell>
          <cell r="L450">
            <v>4086</v>
          </cell>
          <cell r="M450">
            <v>5201</v>
          </cell>
          <cell r="N450">
            <v>2723</v>
          </cell>
          <cell r="O450">
            <v>0</v>
          </cell>
          <cell r="P450">
            <v>1013</v>
          </cell>
          <cell r="R450">
            <v>1013</v>
          </cell>
          <cell r="S450">
            <v>1013</v>
          </cell>
          <cell r="U450">
            <v>1013</v>
          </cell>
          <cell r="V450">
            <v>1013</v>
          </cell>
          <cell r="X450">
            <v>1013</v>
          </cell>
          <cell r="Y450">
            <v>0</v>
          </cell>
          <cell r="AA450">
            <v>0</v>
          </cell>
          <cell r="AB450">
            <v>12166130</v>
          </cell>
          <cell r="AC450" t="str">
            <v>Registro Valido</v>
          </cell>
          <cell r="AD450">
            <v>1013</v>
          </cell>
          <cell r="AE450">
            <v>1013</v>
          </cell>
          <cell r="AF450">
            <v>1013</v>
          </cell>
          <cell r="AG450">
            <v>0</v>
          </cell>
          <cell r="AH450">
            <v>1013</v>
          </cell>
          <cell r="AI450">
            <v>1013</v>
          </cell>
          <cell r="AJ450">
            <v>1013</v>
          </cell>
          <cell r="AK450">
            <v>0</v>
          </cell>
          <cell r="AM450" t="str">
            <v>ALI_53_SEG_7</v>
          </cell>
          <cell r="AN450" t="str">
            <v>ALI_53_SEG_7_VAL_12166130</v>
          </cell>
          <cell r="AO450">
            <v>2</v>
          </cell>
          <cell r="AP450">
            <v>10586214.5</v>
          </cell>
          <cell r="AQ450" t="b">
            <v>0</v>
          </cell>
          <cell r="AR450" t="str">
            <v/>
          </cell>
          <cell r="AS450" t="str">
            <v/>
          </cell>
          <cell r="AT450" t="str">
            <v>ALI_53_SEG_7_</v>
          </cell>
          <cell r="AU450">
            <v>1</v>
          </cell>
          <cell r="AV450" t="str">
            <v>No Seleccionada</v>
          </cell>
        </row>
        <row r="451">
          <cell r="A451" t="b">
            <v>0</v>
          </cell>
          <cell r="B451" t="str">
            <v>5to_Evento_973_V2_Colombina_17496317.xlsm</v>
          </cell>
          <cell r="C451">
            <v>53</v>
          </cell>
          <cell r="D451">
            <v>2027</v>
          </cell>
          <cell r="E451" t="str">
            <v>Colombina S.A.</v>
          </cell>
          <cell r="F451">
            <v>522</v>
          </cell>
          <cell r="G451" t="str">
            <v>HELADO Y PALETA</v>
          </cell>
          <cell r="H451" t="str">
            <v>53 : Paleta de agua con fruta de diferentes sabores (fresa, piña, lulo, limón, mora).</v>
          </cell>
          <cell r="I451">
            <v>8</v>
          </cell>
          <cell r="J451" t="str">
            <v>Sitio 1 : CARRERA 127#22G-18 INT 4 - Sitio 2 : SIBERIA KM 7.5 CELTA, LOTE 159 - Sitio 3 : CARRERA 68B #10A-18 - Sitio 4 : CALLE 24F#101B-15 - Sitio 5 : CARRERA 65B#10A-87 - Sitio 6 : AUTO MEDE KM 1,5 P INDUS FLORIDA BOD 23 - Sitio 7 : CARRERA 71 A BIS # 63D-38 -</v>
          </cell>
          <cell r="K451">
            <v>44835</v>
          </cell>
          <cell r="L451">
            <v>3944</v>
          </cell>
          <cell r="M451">
            <v>5020</v>
          </cell>
          <cell r="N451">
            <v>2628</v>
          </cell>
          <cell r="O451">
            <v>0</v>
          </cell>
          <cell r="P451">
            <v>1013</v>
          </cell>
          <cell r="R451">
            <v>1013</v>
          </cell>
          <cell r="S451">
            <v>1013</v>
          </cell>
          <cell r="U451">
            <v>1013</v>
          </cell>
          <cell r="V451">
            <v>1013</v>
          </cell>
          <cell r="X451">
            <v>1013</v>
          </cell>
          <cell r="Y451">
            <v>0</v>
          </cell>
          <cell r="AA451">
            <v>0</v>
          </cell>
          <cell r="AB451">
            <v>11742696</v>
          </cell>
          <cell r="AC451" t="str">
            <v>Registro Valido</v>
          </cell>
          <cell r="AD451">
            <v>1013</v>
          </cell>
          <cell r="AE451">
            <v>1013</v>
          </cell>
          <cell r="AF451">
            <v>1013</v>
          </cell>
          <cell r="AG451">
            <v>0</v>
          </cell>
          <cell r="AH451">
            <v>1013</v>
          </cell>
          <cell r="AI451">
            <v>1013</v>
          </cell>
          <cell r="AJ451">
            <v>1013</v>
          </cell>
          <cell r="AK451">
            <v>0</v>
          </cell>
          <cell r="AM451" t="str">
            <v>ALI_53_SEG_8</v>
          </cell>
          <cell r="AN451" t="str">
            <v>ALI_53_SEG_8_VAL_11742696</v>
          </cell>
          <cell r="AO451">
            <v>2</v>
          </cell>
          <cell r="AP451">
            <v>10217768.4</v>
          </cell>
          <cell r="AQ451" t="b">
            <v>0</v>
          </cell>
          <cell r="AR451" t="str">
            <v/>
          </cell>
          <cell r="AS451" t="str">
            <v/>
          </cell>
          <cell r="AT451" t="str">
            <v>ALI_53_SEG_8_</v>
          </cell>
          <cell r="AU451">
            <v>1</v>
          </cell>
          <cell r="AV451" t="str">
            <v>No Seleccionada</v>
          </cell>
        </row>
        <row r="452">
          <cell r="A452" t="b">
            <v>0</v>
          </cell>
          <cell r="B452" t="str">
            <v>5to_Evento_973_V2_Colombina_17496317.xlsm</v>
          </cell>
          <cell r="C452">
            <v>53</v>
          </cell>
          <cell r="D452">
            <v>2027</v>
          </cell>
          <cell r="E452" t="str">
            <v>Colombina S.A.</v>
          </cell>
          <cell r="F452">
            <v>523</v>
          </cell>
          <cell r="G452" t="str">
            <v>HELADO Y PALETA</v>
          </cell>
          <cell r="H452" t="str">
            <v>53 : Paleta de agua con fruta de diferentes sabores (fresa, piña, lulo, limón, mora).</v>
          </cell>
          <cell r="I452">
            <v>9</v>
          </cell>
          <cell r="J452" t="str">
            <v>Sitio 1 : CARRERA 127#22G-18 INT 4 - Sitio 2 : SIBERIA KM 7.5 CELTA, LOTE 159 - Sitio 3 : CARRERA 68B #10A-18 - Sitio 4 : CALLE 24F#101B-15 - Sitio 5 : CARRERA 65B#10A-87 - Sitio 6 : AUTO MEDE KM 1,5 P INDUS FLORIDA BOD 23 - Sitio 7 : CARRERA 71 A BIS # 63D-38 -</v>
          </cell>
          <cell r="K452">
            <v>44835</v>
          </cell>
          <cell r="L452">
            <v>3985</v>
          </cell>
          <cell r="M452">
            <v>5073</v>
          </cell>
          <cell r="N452">
            <v>2655</v>
          </cell>
          <cell r="O452">
            <v>0</v>
          </cell>
          <cell r="P452">
            <v>1013</v>
          </cell>
          <cell r="R452">
            <v>1013</v>
          </cell>
          <cell r="S452">
            <v>1013</v>
          </cell>
          <cell r="U452">
            <v>1013</v>
          </cell>
          <cell r="V452">
            <v>1013</v>
          </cell>
          <cell r="X452">
            <v>1013</v>
          </cell>
          <cell r="Y452">
            <v>0</v>
          </cell>
          <cell r="AA452">
            <v>0</v>
          </cell>
          <cell r="AB452">
            <v>11865269</v>
          </cell>
          <cell r="AC452" t="str">
            <v>Registro Valido</v>
          </cell>
          <cell r="AD452">
            <v>1013</v>
          </cell>
          <cell r="AE452">
            <v>1013</v>
          </cell>
          <cell r="AF452">
            <v>1013</v>
          </cell>
          <cell r="AG452">
            <v>0</v>
          </cell>
          <cell r="AH452">
            <v>1013</v>
          </cell>
          <cell r="AI452">
            <v>1013</v>
          </cell>
          <cell r="AJ452">
            <v>1013</v>
          </cell>
          <cell r="AK452">
            <v>0</v>
          </cell>
          <cell r="AM452" t="str">
            <v>ALI_53_SEG_9</v>
          </cell>
          <cell r="AN452" t="str">
            <v>ALI_53_SEG_9_VAL_11865269</v>
          </cell>
          <cell r="AO452">
            <v>2</v>
          </cell>
          <cell r="AP452">
            <v>10324423.850000001</v>
          </cell>
          <cell r="AQ452" t="b">
            <v>0</v>
          </cell>
          <cell r="AR452" t="str">
            <v/>
          </cell>
          <cell r="AS452" t="str">
            <v/>
          </cell>
          <cell r="AT452" t="str">
            <v>ALI_53_SEG_9_</v>
          </cell>
          <cell r="AU452">
            <v>1</v>
          </cell>
          <cell r="AV452" t="str">
            <v>No Seleccionada</v>
          </cell>
        </row>
        <row r="453">
          <cell r="A453" t="b">
            <v>0</v>
          </cell>
          <cell r="B453" t="str">
            <v>5to_Evento_973_V2_Colombina_17496317.xlsm</v>
          </cell>
          <cell r="C453">
            <v>53</v>
          </cell>
          <cell r="D453">
            <v>2027</v>
          </cell>
          <cell r="E453" t="str">
            <v>Colombina S.A.</v>
          </cell>
          <cell r="F453">
            <v>524</v>
          </cell>
          <cell r="G453" t="str">
            <v>HELADO Y PALETA</v>
          </cell>
          <cell r="H453" t="str">
            <v>53 : Paleta de agua con fruta de diferentes sabores (fresa, piña, lulo, limón, mora).</v>
          </cell>
          <cell r="I453">
            <v>10</v>
          </cell>
          <cell r="J453" t="str">
            <v>Sitio 1 : CARRERA 127#22G-18 INT 4 - Sitio 2 : SIBERIA KM 7.5 CELTA, LOTE 159 - Sitio 3 : CARRERA 68B #10A-18 - Sitio 4 : CALLE 24F#101B-15 - Sitio 5 : CARRERA 65B#10A-87 - Sitio 6 : AUTO MEDE KM 1,5 P INDUS FLORIDA BOD 23 - Sitio 7 : CARRERA 71 A BIS # 63D-38 -</v>
          </cell>
          <cell r="K453">
            <v>44835</v>
          </cell>
          <cell r="L453">
            <v>3991</v>
          </cell>
          <cell r="M453">
            <v>5082</v>
          </cell>
          <cell r="N453">
            <v>2660</v>
          </cell>
          <cell r="O453">
            <v>0</v>
          </cell>
          <cell r="P453">
            <v>1013</v>
          </cell>
          <cell r="R453">
            <v>1013</v>
          </cell>
          <cell r="S453">
            <v>1013</v>
          </cell>
          <cell r="U453">
            <v>1013</v>
          </cell>
          <cell r="V453">
            <v>1013</v>
          </cell>
          <cell r="X453">
            <v>1013</v>
          </cell>
          <cell r="Y453">
            <v>0</v>
          </cell>
          <cell r="AA453">
            <v>0</v>
          </cell>
          <cell r="AB453">
            <v>11885529</v>
          </cell>
          <cell r="AC453" t="str">
            <v>Registro Valido</v>
          </cell>
          <cell r="AD453">
            <v>1013</v>
          </cell>
          <cell r="AE453">
            <v>1013</v>
          </cell>
          <cell r="AF453">
            <v>1013</v>
          </cell>
          <cell r="AG453">
            <v>0</v>
          </cell>
          <cell r="AH453">
            <v>1013</v>
          </cell>
          <cell r="AI453">
            <v>1013</v>
          </cell>
          <cell r="AJ453">
            <v>1013</v>
          </cell>
          <cell r="AK453">
            <v>0</v>
          </cell>
          <cell r="AM453" t="str">
            <v>ALI_53_SEG_10</v>
          </cell>
          <cell r="AN453" t="str">
            <v>ALI_53_SEG_10_VAL_11885529</v>
          </cell>
          <cell r="AO453">
            <v>2</v>
          </cell>
          <cell r="AP453">
            <v>10342052.850000001</v>
          </cell>
          <cell r="AQ453" t="b">
            <v>0</v>
          </cell>
          <cell r="AR453" t="str">
            <v/>
          </cell>
          <cell r="AS453" t="str">
            <v/>
          </cell>
          <cell r="AT453" t="str">
            <v>ALI_53_SEG_10_</v>
          </cell>
          <cell r="AU453">
            <v>1</v>
          </cell>
          <cell r="AV453" t="str">
            <v>No Seleccionada</v>
          </cell>
        </row>
        <row r="454">
          <cell r="A454" t="b">
            <v>0</v>
          </cell>
          <cell r="B454" t="str">
            <v>5to_Evento_973_V2_Colombina_17496317.xlsm</v>
          </cell>
          <cell r="C454">
            <v>53</v>
          </cell>
          <cell r="D454">
            <v>2027</v>
          </cell>
          <cell r="E454" t="str">
            <v>Colombina S.A.</v>
          </cell>
          <cell r="F454">
            <v>525</v>
          </cell>
          <cell r="G454" t="str">
            <v>HELADO Y PALETA</v>
          </cell>
          <cell r="H454" t="str">
            <v>53 : Paleta de agua con fruta de diferentes sabores (fresa, piña, lulo, limón, mora).</v>
          </cell>
          <cell r="I454">
            <v>11</v>
          </cell>
          <cell r="J454" t="str">
            <v>Sitio 1 : CARRERA 127#22G-18 INT 4 - Sitio 2 : SIBERIA KM 7.5 CELTA, LOTE 159 - Sitio 3 : CARRERA 68B #10A-18 - Sitio 4 : CALLE 24F#101B-15 - Sitio 5 : CARRERA 65B#10A-87 - Sitio 6 : AUTO MEDE KM 1,5 P INDUS FLORIDA BOD 23 - Sitio 7 : CARRERA 71 A BIS # 63D-38 -</v>
          </cell>
          <cell r="K454">
            <v>44835</v>
          </cell>
          <cell r="L454">
            <v>3931</v>
          </cell>
          <cell r="M454">
            <v>5004</v>
          </cell>
          <cell r="N454">
            <v>2620</v>
          </cell>
          <cell r="O454">
            <v>0</v>
          </cell>
          <cell r="P454">
            <v>1013</v>
          </cell>
          <cell r="R454">
            <v>1013</v>
          </cell>
          <cell r="S454">
            <v>1013</v>
          </cell>
          <cell r="U454">
            <v>1013</v>
          </cell>
          <cell r="V454">
            <v>1013</v>
          </cell>
          <cell r="X454">
            <v>1013</v>
          </cell>
          <cell r="Y454">
            <v>0</v>
          </cell>
          <cell r="AA454">
            <v>0</v>
          </cell>
          <cell r="AB454">
            <v>11705215</v>
          </cell>
          <cell r="AC454" t="str">
            <v>Registro Valido</v>
          </cell>
          <cell r="AD454">
            <v>1013</v>
          </cell>
          <cell r="AE454">
            <v>1013</v>
          </cell>
          <cell r="AF454">
            <v>1013</v>
          </cell>
          <cell r="AG454">
            <v>0</v>
          </cell>
          <cell r="AH454">
            <v>1013</v>
          </cell>
          <cell r="AI454">
            <v>1013</v>
          </cell>
          <cell r="AJ454">
            <v>1013</v>
          </cell>
          <cell r="AK454">
            <v>0</v>
          </cell>
          <cell r="AM454" t="str">
            <v>ALI_53_SEG_11</v>
          </cell>
          <cell r="AN454" t="str">
            <v>ALI_53_SEG_11_VAL_11705215</v>
          </cell>
          <cell r="AO454">
            <v>2</v>
          </cell>
          <cell r="AP454">
            <v>10185154.75</v>
          </cell>
          <cell r="AQ454" t="b">
            <v>0</v>
          </cell>
          <cell r="AR454" t="str">
            <v/>
          </cell>
          <cell r="AS454" t="str">
            <v/>
          </cell>
          <cell r="AT454" t="str">
            <v>ALI_53_SEG_11_</v>
          </cell>
          <cell r="AU454">
            <v>1</v>
          </cell>
          <cell r="AV454" t="str">
            <v>No Seleccionada</v>
          </cell>
        </row>
        <row r="455">
          <cell r="A455" t="b">
            <v>0</v>
          </cell>
          <cell r="B455" t="str">
            <v>5to_Evento_973_V2_Colombina_17496317.xlsm</v>
          </cell>
          <cell r="C455">
            <v>53</v>
          </cell>
          <cell r="D455">
            <v>2027</v>
          </cell>
          <cell r="E455" t="str">
            <v>Colombina S.A.</v>
          </cell>
          <cell r="F455">
            <v>526</v>
          </cell>
          <cell r="G455" t="str">
            <v>HELADO Y PALETA</v>
          </cell>
          <cell r="H455" t="str">
            <v>53 : Paleta de agua con fruta de diferentes sabores (fresa, piña, lulo, limón, mora).</v>
          </cell>
          <cell r="I455">
            <v>12</v>
          </cell>
          <cell r="J455" t="str">
            <v>Sitio 1 : CARRERA 127#22G-18 INT 4 - Sitio 2 : SIBERIA KM 7.5 CELTA, LOTE 159 - Sitio 3 : CARRERA 68B #10A-18 - Sitio 4 : CALLE 24F#101B-15 - Sitio 5 : CARRERA 65B#10A-87 - Sitio 6 : AUTO MEDE KM 1,5 P INDUS FLORIDA BOD 23 - Sitio 7 : CARRERA 71 A BIS # 63D-38 -</v>
          </cell>
          <cell r="K455">
            <v>44835</v>
          </cell>
          <cell r="L455">
            <v>3567</v>
          </cell>
          <cell r="M455">
            <v>4541</v>
          </cell>
          <cell r="N455">
            <v>2377</v>
          </cell>
          <cell r="O455">
            <v>0</v>
          </cell>
          <cell r="P455">
            <v>1013</v>
          </cell>
          <cell r="R455">
            <v>1013</v>
          </cell>
          <cell r="S455">
            <v>1013</v>
          </cell>
          <cell r="U455">
            <v>1013</v>
          </cell>
          <cell r="V455">
            <v>1013</v>
          </cell>
          <cell r="X455">
            <v>1013</v>
          </cell>
          <cell r="Y455">
            <v>0</v>
          </cell>
          <cell r="AA455">
            <v>0</v>
          </cell>
          <cell r="AB455">
            <v>10621305</v>
          </cell>
          <cell r="AC455" t="str">
            <v>Registro Valido</v>
          </cell>
          <cell r="AD455">
            <v>1013</v>
          </cell>
          <cell r="AE455">
            <v>1013</v>
          </cell>
          <cell r="AF455">
            <v>1013</v>
          </cell>
          <cell r="AG455">
            <v>0</v>
          </cell>
          <cell r="AH455">
            <v>1013</v>
          </cell>
          <cell r="AI455">
            <v>1013</v>
          </cell>
          <cell r="AJ455">
            <v>1013</v>
          </cell>
          <cell r="AK455">
            <v>0</v>
          </cell>
          <cell r="AM455" t="str">
            <v>ALI_53_SEG_12</v>
          </cell>
          <cell r="AN455" t="str">
            <v>ALI_53_SEG_12_VAL_10621305</v>
          </cell>
          <cell r="AO455">
            <v>2</v>
          </cell>
          <cell r="AP455">
            <v>9242003.25</v>
          </cell>
          <cell r="AQ455" t="b">
            <v>0</v>
          </cell>
          <cell r="AR455" t="str">
            <v/>
          </cell>
          <cell r="AS455" t="str">
            <v/>
          </cell>
          <cell r="AT455" t="str">
            <v>ALI_53_SEG_12_</v>
          </cell>
          <cell r="AU455">
            <v>1</v>
          </cell>
          <cell r="AV455" t="str">
            <v>No Seleccionada</v>
          </cell>
        </row>
        <row r="456">
          <cell r="A456" t="b">
            <v>0</v>
          </cell>
          <cell r="B456" t="str">
            <v>5to_Evento_973_V2_Colombina_17496317.xlsm</v>
          </cell>
          <cell r="C456">
            <v>53</v>
          </cell>
          <cell r="D456">
            <v>2027</v>
          </cell>
          <cell r="E456" t="str">
            <v>Colombina S.A.</v>
          </cell>
          <cell r="F456">
            <v>527</v>
          </cell>
          <cell r="G456" t="str">
            <v>HELADO Y PALETA</v>
          </cell>
          <cell r="H456" t="str">
            <v>53 : Paleta de agua con fruta de diferentes sabores (fresa, piña, lulo, limón, mora).</v>
          </cell>
          <cell r="I456">
            <v>13</v>
          </cell>
          <cell r="J456" t="str">
            <v>Sitio 1 : CARRERA 127#22G-18 INT 4 - Sitio 2 : SIBERIA KM 7.5 CELTA, LOTE 159 - Sitio 3 : CARRERA 68B #10A-18 - Sitio 4 : CALLE 24F#101B-15 - Sitio 5 : CARRERA 65B#10A-87 - Sitio 6 : AUTO MEDE KM 1,5 P INDUS FLORIDA BOD 23 - Sitio 7 : CARRERA 71 A BIS # 63D-38 -</v>
          </cell>
          <cell r="K456">
            <v>44835</v>
          </cell>
          <cell r="L456">
            <v>3788</v>
          </cell>
          <cell r="M456">
            <v>4822</v>
          </cell>
          <cell r="N456">
            <v>2524</v>
          </cell>
          <cell r="O456">
            <v>0</v>
          </cell>
          <cell r="P456">
            <v>1013</v>
          </cell>
          <cell r="R456">
            <v>1013</v>
          </cell>
          <cell r="S456">
            <v>1013</v>
          </cell>
          <cell r="U456">
            <v>1013</v>
          </cell>
          <cell r="V456">
            <v>1013</v>
          </cell>
          <cell r="X456">
            <v>1013</v>
          </cell>
          <cell r="Y456">
            <v>0</v>
          </cell>
          <cell r="AA456">
            <v>0</v>
          </cell>
          <cell r="AB456">
            <v>11278742</v>
          </cell>
          <cell r="AC456" t="str">
            <v>Registro Valido</v>
          </cell>
          <cell r="AD456">
            <v>1013</v>
          </cell>
          <cell r="AE456">
            <v>1013</v>
          </cell>
          <cell r="AF456">
            <v>1013</v>
          </cell>
          <cell r="AG456">
            <v>0</v>
          </cell>
          <cell r="AH456">
            <v>1013</v>
          </cell>
          <cell r="AI456">
            <v>1013</v>
          </cell>
          <cell r="AJ456">
            <v>1013</v>
          </cell>
          <cell r="AK456">
            <v>0</v>
          </cell>
          <cell r="AM456" t="str">
            <v>ALI_53_SEG_13</v>
          </cell>
          <cell r="AN456" t="str">
            <v>ALI_53_SEG_13_VAL_11278742</v>
          </cell>
          <cell r="AO456">
            <v>2</v>
          </cell>
          <cell r="AP456">
            <v>9814064.3000000007</v>
          </cell>
          <cell r="AQ456" t="b">
            <v>0</v>
          </cell>
          <cell r="AR456" t="str">
            <v/>
          </cell>
          <cell r="AS456" t="str">
            <v/>
          </cell>
          <cell r="AT456" t="str">
            <v>ALI_53_SEG_13_</v>
          </cell>
          <cell r="AU456">
            <v>1</v>
          </cell>
          <cell r="AV456" t="str">
            <v>No Seleccionada</v>
          </cell>
        </row>
        <row r="457">
          <cell r="A457" t="b">
            <v>0</v>
          </cell>
          <cell r="B457" t="str">
            <v>5to_Evento_973_V2_Colombina_17496317.xlsm</v>
          </cell>
          <cell r="C457">
            <v>53</v>
          </cell>
          <cell r="D457">
            <v>2027</v>
          </cell>
          <cell r="E457" t="str">
            <v>Colombina S.A.</v>
          </cell>
          <cell r="F457">
            <v>528</v>
          </cell>
          <cell r="G457" t="str">
            <v>HELADO Y PALETA</v>
          </cell>
          <cell r="H457" t="str">
            <v>53 : Paleta de agua con fruta de diferentes sabores (fresa, piña, lulo, limón, mora).</v>
          </cell>
          <cell r="I457">
            <v>14</v>
          </cell>
          <cell r="J457" t="str">
            <v>Sitio 1 : CARRERA 127#22G-18 INT 4 - Sitio 2 : SIBERIA KM 7.5 CELTA, LOTE 159 - Sitio 3 : CARRERA 68B #10A-18 - Sitio 4 : CALLE 24F#101B-15 - Sitio 5 : CARRERA 65B#10A-87 - Sitio 6 : AUTO MEDE KM 1,5 P INDUS FLORIDA BOD 23 - Sitio 7 : CARRERA 71 A BIS # 63D-38 -</v>
          </cell>
          <cell r="K457">
            <v>44835</v>
          </cell>
          <cell r="L457">
            <v>3753</v>
          </cell>
          <cell r="M457">
            <v>4778</v>
          </cell>
          <cell r="N457">
            <v>2501</v>
          </cell>
          <cell r="O457">
            <v>0</v>
          </cell>
          <cell r="P457">
            <v>1013</v>
          </cell>
          <cell r="R457">
            <v>1013</v>
          </cell>
          <cell r="S457">
            <v>1013</v>
          </cell>
          <cell r="U457">
            <v>1013</v>
          </cell>
          <cell r="V457">
            <v>1013</v>
          </cell>
          <cell r="X457">
            <v>1013</v>
          </cell>
          <cell r="Y457">
            <v>0</v>
          </cell>
          <cell r="AA457">
            <v>0</v>
          </cell>
          <cell r="AB457">
            <v>11175416</v>
          </cell>
          <cell r="AC457" t="str">
            <v>Registro Valido</v>
          </cell>
          <cell r="AD457">
            <v>1013</v>
          </cell>
          <cell r="AE457">
            <v>1013</v>
          </cell>
          <cell r="AF457">
            <v>1013</v>
          </cell>
          <cell r="AG457">
            <v>0</v>
          </cell>
          <cell r="AH457">
            <v>1013</v>
          </cell>
          <cell r="AI457">
            <v>1013</v>
          </cell>
          <cell r="AJ457">
            <v>1013</v>
          </cell>
          <cell r="AK457">
            <v>0</v>
          </cell>
          <cell r="AM457" t="str">
            <v>ALI_53_SEG_14</v>
          </cell>
          <cell r="AN457" t="str">
            <v>ALI_53_SEG_14_VAL_11175416</v>
          </cell>
          <cell r="AO457">
            <v>2</v>
          </cell>
          <cell r="AP457">
            <v>9724156.4000000022</v>
          </cell>
          <cell r="AQ457" t="b">
            <v>0</v>
          </cell>
          <cell r="AR457" t="str">
            <v/>
          </cell>
          <cell r="AS457" t="str">
            <v/>
          </cell>
          <cell r="AT457" t="str">
            <v>ALI_53_SEG_14_</v>
          </cell>
          <cell r="AU457">
            <v>1</v>
          </cell>
          <cell r="AV457" t="str">
            <v>No Seleccionada</v>
          </cell>
        </row>
        <row r="458">
          <cell r="A458" t="b">
            <v>0</v>
          </cell>
          <cell r="B458" t="str">
            <v>5to_Evento_973_V2_Colombina_17496317.xlsm</v>
          </cell>
          <cell r="C458">
            <v>53</v>
          </cell>
          <cell r="D458">
            <v>2027</v>
          </cell>
          <cell r="E458" t="str">
            <v>Colombina S.A.</v>
          </cell>
          <cell r="F458">
            <v>529</v>
          </cell>
          <cell r="G458" t="str">
            <v>HELADO Y PALETA</v>
          </cell>
          <cell r="H458" t="str">
            <v>53 : Paleta de agua con fruta de diferentes sabores (fresa, piña, lulo, limón, mora).</v>
          </cell>
          <cell r="I458">
            <v>15</v>
          </cell>
          <cell r="J458" t="str">
            <v>Sitio 1 : CARRERA 127#22G-18 INT 4 - Sitio 2 : SIBERIA KM 7.5 CELTA, LOTE 159 - Sitio 3 : CARRERA 68B #10A-18 - Sitio 4 : CALLE 24F#101B-15 - Sitio 5 : CARRERA 65B#10A-87 - Sitio 6 : AUTO MEDE KM 1,5 P INDUS FLORIDA BOD 23 - Sitio 7 : CARRERA 71 A BIS # 63D-38 -</v>
          </cell>
          <cell r="K458">
            <v>44835</v>
          </cell>
          <cell r="L458">
            <v>3548</v>
          </cell>
          <cell r="M458">
            <v>4516</v>
          </cell>
          <cell r="N458">
            <v>2366</v>
          </cell>
          <cell r="O458">
            <v>0</v>
          </cell>
          <cell r="P458">
            <v>1013</v>
          </cell>
          <cell r="R458">
            <v>1013</v>
          </cell>
          <cell r="S458">
            <v>1013</v>
          </cell>
          <cell r="U458">
            <v>1013</v>
          </cell>
          <cell r="V458">
            <v>1013</v>
          </cell>
          <cell r="X458">
            <v>1013</v>
          </cell>
          <cell r="Y458">
            <v>0</v>
          </cell>
          <cell r="AA458">
            <v>0</v>
          </cell>
          <cell r="AB458">
            <v>10565590</v>
          </cell>
          <cell r="AC458" t="str">
            <v>Registro Valido</v>
          </cell>
          <cell r="AD458">
            <v>1013</v>
          </cell>
          <cell r="AE458">
            <v>1013</v>
          </cell>
          <cell r="AF458">
            <v>1013</v>
          </cell>
          <cell r="AG458">
            <v>0</v>
          </cell>
          <cell r="AH458">
            <v>1013</v>
          </cell>
          <cell r="AI458">
            <v>1013</v>
          </cell>
          <cell r="AJ458">
            <v>1013</v>
          </cell>
          <cell r="AK458">
            <v>0</v>
          </cell>
          <cell r="AM458" t="str">
            <v>ALI_53_SEG_15</v>
          </cell>
          <cell r="AN458" t="str">
            <v>ALI_53_SEG_15_VAL_10565590</v>
          </cell>
          <cell r="AO458">
            <v>2</v>
          </cell>
          <cell r="AP458">
            <v>9193523.5</v>
          </cell>
          <cell r="AQ458" t="b">
            <v>0</v>
          </cell>
          <cell r="AR458" t="str">
            <v/>
          </cell>
          <cell r="AS458" t="str">
            <v/>
          </cell>
          <cell r="AT458" t="str">
            <v>ALI_53_SEG_15_</v>
          </cell>
          <cell r="AU458">
            <v>1</v>
          </cell>
          <cell r="AV458" t="str">
            <v>No Seleccionada</v>
          </cell>
        </row>
        <row r="459">
          <cell r="A459" t="b">
            <v>0</v>
          </cell>
          <cell r="B459" t="str">
            <v>5to_Evento_973_V2_Comapan_17466140.xlsm</v>
          </cell>
          <cell r="C459">
            <v>94</v>
          </cell>
          <cell r="D459">
            <v>2094</v>
          </cell>
          <cell r="E459" t="str">
            <v>Comapan SA</v>
          </cell>
          <cell r="F459">
            <v>16</v>
          </cell>
          <cell r="G459" t="str">
            <v>CEREAL EMPACADO</v>
          </cell>
          <cell r="H459" t="str">
            <v>94 : Ponques de sabores sin relleno.</v>
          </cell>
          <cell r="I459">
            <v>1</v>
          </cell>
          <cell r="J459" t="str">
            <v>Sitio 1 : CARRERA 127#22G-18 INT 4 - Sitio 2 : SIBERIA KM 7.5 CELTA, LOTE 159 - Sitio 3 : CARRERA 68B #10A-18 - Sitio 4 : CALLE 24F#101B-15 - Sitio 5 : CARRERA 65B#10A-87 - Sitio 6 : AUTO MEDE KM 1,5 P INDUS FLORIDA BOD 23 - Sitio 7 : CARRERA 71 A BIS # 63D-38 -</v>
          </cell>
          <cell r="K459">
            <v>44835</v>
          </cell>
          <cell r="L459">
            <v>6289</v>
          </cell>
          <cell r="M459">
            <v>7636</v>
          </cell>
          <cell r="N459">
            <v>3542</v>
          </cell>
          <cell r="O459">
            <v>273</v>
          </cell>
          <cell r="P459">
            <v>505</v>
          </cell>
          <cell r="Q459">
            <v>0.2</v>
          </cell>
          <cell r="R459">
            <v>404</v>
          </cell>
          <cell r="S459">
            <v>505</v>
          </cell>
          <cell r="T459">
            <v>0.2</v>
          </cell>
          <cell r="U459">
            <v>404</v>
          </cell>
          <cell r="V459">
            <v>1006</v>
          </cell>
          <cell r="W459">
            <v>0.2</v>
          </cell>
          <cell r="X459">
            <v>804.8</v>
          </cell>
          <cell r="Y459">
            <v>1006</v>
          </cell>
          <cell r="Z459">
            <v>0.2</v>
          </cell>
          <cell r="AA459">
            <v>804.8</v>
          </cell>
          <cell r="AB459">
            <v>8696012</v>
          </cell>
          <cell r="AC459" t="str">
            <v>Registro Valido</v>
          </cell>
          <cell r="AD459">
            <v>505</v>
          </cell>
          <cell r="AE459">
            <v>505</v>
          </cell>
          <cell r="AF459">
            <v>1006</v>
          </cell>
          <cell r="AG459">
            <v>1006</v>
          </cell>
          <cell r="AH459">
            <v>505</v>
          </cell>
          <cell r="AI459">
            <v>505</v>
          </cell>
          <cell r="AJ459">
            <v>1006</v>
          </cell>
          <cell r="AK459">
            <v>1006</v>
          </cell>
          <cell r="AM459" t="str">
            <v>ALI_94_SEG_1</v>
          </cell>
          <cell r="AN459" t="str">
            <v>ALI_94_SEG_1_VAL_8696012</v>
          </cell>
          <cell r="AO459">
            <v>6</v>
          </cell>
          <cell r="AP459">
            <v>8696012</v>
          </cell>
          <cell r="AQ459" t="b">
            <v>1</v>
          </cell>
          <cell r="AR459" t="str">
            <v>Empate</v>
          </cell>
          <cell r="AS459" t="str">
            <v/>
          </cell>
          <cell r="AT459" t="str">
            <v>ALI_94_SEG_1_</v>
          </cell>
          <cell r="AU459">
            <v>1</v>
          </cell>
          <cell r="AV459" t="str">
            <v>No Seleccionada</v>
          </cell>
        </row>
        <row r="460">
          <cell r="A460" t="b">
            <v>0</v>
          </cell>
          <cell r="B460" t="str">
            <v>5to_Evento_973_V2_Comapan_17466140.xlsm</v>
          </cell>
          <cell r="C460">
            <v>94</v>
          </cell>
          <cell r="D460">
            <v>2094</v>
          </cell>
          <cell r="E460" t="str">
            <v>Comapan SA</v>
          </cell>
          <cell r="F460">
            <v>17</v>
          </cell>
          <cell r="G460" t="str">
            <v>CEREAL EMPACADO</v>
          </cell>
          <cell r="H460" t="str">
            <v>94 : Ponques de sabores sin relleno.</v>
          </cell>
          <cell r="I460">
            <v>2</v>
          </cell>
          <cell r="J460" t="str">
            <v>Sitio 1 : CARRERA 127#22G-18 INT 4 - Sitio 2 : SIBERIA KM 7.5 CELTA, LOTE 159 - Sitio 3 : CARRERA 68B #10A-18 - Sitio 4 : CALLE 24F#101B-15 - Sitio 5 : CARRERA 65B#10A-87 - Sitio 6 : AUTO MEDE KM 1,5 P INDUS FLORIDA BOD 23 - Sitio 7 : CARRERA 71 A BIS # 63D-38 -</v>
          </cell>
          <cell r="K460">
            <v>44835</v>
          </cell>
          <cell r="L460">
            <v>6430</v>
          </cell>
          <cell r="M460">
            <v>7808</v>
          </cell>
          <cell r="N460">
            <v>3622</v>
          </cell>
          <cell r="O460">
            <v>279</v>
          </cell>
          <cell r="P460">
            <v>505</v>
          </cell>
          <cell r="Q460">
            <v>0.2</v>
          </cell>
          <cell r="R460">
            <v>404</v>
          </cell>
          <cell r="S460">
            <v>505</v>
          </cell>
          <cell r="T460">
            <v>0.2</v>
          </cell>
          <cell r="U460">
            <v>404</v>
          </cell>
          <cell r="V460">
            <v>1006</v>
          </cell>
          <cell r="W460">
            <v>0.2</v>
          </cell>
          <cell r="X460">
            <v>804.8</v>
          </cell>
          <cell r="Y460">
            <v>1006</v>
          </cell>
          <cell r="Z460">
            <v>0.2</v>
          </cell>
          <cell r="AA460">
            <v>804.8</v>
          </cell>
          <cell r="AB460">
            <v>8891676.7999999989</v>
          </cell>
          <cell r="AC460" t="str">
            <v>Registro Valido</v>
          </cell>
          <cell r="AD460">
            <v>505</v>
          </cell>
          <cell r="AE460">
            <v>505</v>
          </cell>
          <cell r="AF460">
            <v>1006</v>
          </cell>
          <cell r="AG460">
            <v>1006</v>
          </cell>
          <cell r="AH460">
            <v>505</v>
          </cell>
          <cell r="AI460">
            <v>505</v>
          </cell>
          <cell r="AJ460">
            <v>1006</v>
          </cell>
          <cell r="AK460">
            <v>1006</v>
          </cell>
          <cell r="AM460" t="str">
            <v>ALI_94_SEG_2</v>
          </cell>
          <cell r="AN460" t="str">
            <v>ALI_94_SEG_2_VAL_8891676.8</v>
          </cell>
          <cell r="AO460">
            <v>6</v>
          </cell>
          <cell r="AP460">
            <v>8891676.7999999989</v>
          </cell>
          <cell r="AQ460" t="b">
            <v>1</v>
          </cell>
          <cell r="AR460" t="str">
            <v>Empate</v>
          </cell>
          <cell r="AT460" t="str">
            <v>ALI_94_SEG_2_</v>
          </cell>
          <cell r="AU460">
            <v>1</v>
          </cell>
          <cell r="AV460" t="str">
            <v>No Seleccionada</v>
          </cell>
        </row>
        <row r="461">
          <cell r="A461" t="b">
            <v>0</v>
          </cell>
          <cell r="B461" t="str">
            <v>5to_Evento_973_V2_Comapan_17466140.xlsm</v>
          </cell>
          <cell r="C461">
            <v>94</v>
          </cell>
          <cell r="D461">
            <v>2094</v>
          </cell>
          <cell r="E461" t="str">
            <v>Comapan SA</v>
          </cell>
          <cell r="F461">
            <v>18</v>
          </cell>
          <cell r="G461" t="str">
            <v>CEREAL EMPACADO</v>
          </cell>
          <cell r="H461" t="str">
            <v>94 : Ponques de sabores sin relleno.</v>
          </cell>
          <cell r="I461">
            <v>3</v>
          </cell>
          <cell r="J461" t="str">
            <v>Sitio 1 : CARRERA 127#22G-18 INT 4 - Sitio 2 : SIBERIA KM 7.5 CELTA, LOTE 159 - Sitio 3 : CARRERA 68B #10A-18 - Sitio 4 : CALLE 24F#101B-15 - Sitio 5 : CARRERA 65B#10A-87 - Sitio 6 : AUTO MEDE KM 1,5 P INDUS FLORIDA BOD 23 - Sitio 7 : CARRERA 71 A BIS # 63D-38 -</v>
          </cell>
          <cell r="K461">
            <v>44835</v>
          </cell>
          <cell r="L461">
            <v>6392</v>
          </cell>
          <cell r="M461">
            <v>7762</v>
          </cell>
          <cell r="N461">
            <v>3600</v>
          </cell>
          <cell r="O461">
            <v>277</v>
          </cell>
          <cell r="P461">
            <v>505</v>
          </cell>
          <cell r="Q461">
            <v>0.2</v>
          </cell>
          <cell r="R461">
            <v>404</v>
          </cell>
          <cell r="S461">
            <v>505</v>
          </cell>
          <cell r="T461">
            <v>0.2</v>
          </cell>
          <cell r="U461">
            <v>404</v>
          </cell>
          <cell r="V461">
            <v>1006</v>
          </cell>
          <cell r="W461">
            <v>0.2</v>
          </cell>
          <cell r="X461">
            <v>804.8</v>
          </cell>
          <cell r="Y461">
            <v>1006</v>
          </cell>
          <cell r="Z461">
            <v>0.2</v>
          </cell>
          <cell r="AA461">
            <v>804.8</v>
          </cell>
          <cell r="AB461">
            <v>8838425.5999999996</v>
          </cell>
          <cell r="AC461" t="str">
            <v>Registro Valido</v>
          </cell>
          <cell r="AD461">
            <v>505</v>
          </cell>
          <cell r="AE461">
            <v>505</v>
          </cell>
          <cell r="AF461">
            <v>1006</v>
          </cell>
          <cell r="AG461">
            <v>1006</v>
          </cell>
          <cell r="AH461">
            <v>505</v>
          </cell>
          <cell r="AI461">
            <v>505</v>
          </cell>
          <cell r="AJ461">
            <v>1006</v>
          </cell>
          <cell r="AK461">
            <v>1006</v>
          </cell>
          <cell r="AM461" t="str">
            <v>ALI_94_SEG_3</v>
          </cell>
          <cell r="AN461" t="str">
            <v>ALI_94_SEG_3_VAL_8838425.6</v>
          </cell>
          <cell r="AO461">
            <v>6</v>
          </cell>
          <cell r="AP461">
            <v>8838425.5999999996</v>
          </cell>
          <cell r="AQ461" t="b">
            <v>1</v>
          </cell>
          <cell r="AR461" t="str">
            <v>Empate</v>
          </cell>
          <cell r="AS461" t="str">
            <v/>
          </cell>
          <cell r="AT461" t="str">
            <v>ALI_94_SEG_3_</v>
          </cell>
          <cell r="AU461">
            <v>1</v>
          </cell>
          <cell r="AV461" t="str">
            <v>No Seleccionada</v>
          </cell>
        </row>
        <row r="462">
          <cell r="A462" t="b">
            <v>0</v>
          </cell>
          <cell r="B462" t="str">
            <v>5to_Evento_973_V2_Comapan_17466140.xlsm</v>
          </cell>
          <cell r="C462">
            <v>94</v>
          </cell>
          <cell r="D462">
            <v>2094</v>
          </cell>
          <cell r="E462" t="str">
            <v>Comapan SA</v>
          </cell>
          <cell r="F462">
            <v>19</v>
          </cell>
          <cell r="G462" t="str">
            <v>CEREAL EMPACADO</v>
          </cell>
          <cell r="H462" t="str">
            <v>94 : Ponques de sabores sin relleno.</v>
          </cell>
          <cell r="I462">
            <v>4</v>
          </cell>
          <cell r="J462" t="str">
            <v>Sitio 1 : CARRERA 127#22G-18 INT 4 - Sitio 2 : SIBERIA KM 7.5 CELTA, LOTE 159 - Sitio 3 : CARRERA 68B #10A-18 - Sitio 4 : CALLE 24F#101B-15 - Sitio 5 : CARRERA 65B#10A-87 - Sitio 6 : AUTO MEDE KM 1,5 P INDUS FLORIDA BOD 23 - Sitio 7 : CARRERA 71 A BIS # 63D-38 -</v>
          </cell>
          <cell r="K462">
            <v>44835</v>
          </cell>
          <cell r="L462">
            <v>6811</v>
          </cell>
          <cell r="M462">
            <v>8271</v>
          </cell>
          <cell r="N462">
            <v>3836</v>
          </cell>
          <cell r="O462">
            <v>296</v>
          </cell>
          <cell r="P462">
            <v>505</v>
          </cell>
          <cell r="Q462">
            <v>0.2</v>
          </cell>
          <cell r="R462">
            <v>404</v>
          </cell>
          <cell r="S462">
            <v>505</v>
          </cell>
          <cell r="T462">
            <v>0.2</v>
          </cell>
          <cell r="U462">
            <v>404</v>
          </cell>
          <cell r="V462">
            <v>1006</v>
          </cell>
          <cell r="W462">
            <v>0.2</v>
          </cell>
          <cell r="X462">
            <v>804.8</v>
          </cell>
          <cell r="Y462">
            <v>1006</v>
          </cell>
          <cell r="Z462">
            <v>0.2</v>
          </cell>
          <cell r="AA462">
            <v>804.8</v>
          </cell>
          <cell r="AB462">
            <v>9418561.6000000015</v>
          </cell>
          <cell r="AC462" t="str">
            <v>Registro Valido</v>
          </cell>
          <cell r="AD462">
            <v>505</v>
          </cell>
          <cell r="AE462">
            <v>505</v>
          </cell>
          <cell r="AF462">
            <v>1006</v>
          </cell>
          <cell r="AG462">
            <v>1006</v>
          </cell>
          <cell r="AH462">
            <v>505</v>
          </cell>
          <cell r="AI462">
            <v>505</v>
          </cell>
          <cell r="AJ462">
            <v>1006</v>
          </cell>
          <cell r="AK462">
            <v>1006</v>
          </cell>
          <cell r="AM462" t="str">
            <v>ALI_94_SEG_4</v>
          </cell>
          <cell r="AN462" t="str">
            <v>ALI_94_SEG_4_VAL_9418561.6</v>
          </cell>
          <cell r="AO462">
            <v>6</v>
          </cell>
          <cell r="AP462">
            <v>9418561.6000000015</v>
          </cell>
          <cell r="AQ462" t="b">
            <v>1</v>
          </cell>
          <cell r="AR462" t="str">
            <v>Empate</v>
          </cell>
          <cell r="AS462" t="str">
            <v/>
          </cell>
          <cell r="AT462" t="str">
            <v>ALI_94_SEG_4_</v>
          </cell>
          <cell r="AU462">
            <v>1</v>
          </cell>
          <cell r="AV462" t="str">
            <v>No Seleccionada</v>
          </cell>
        </row>
        <row r="463">
          <cell r="A463" t="b">
            <v>0</v>
          </cell>
          <cell r="B463" t="str">
            <v>5to_Evento_973_V2_Comapan_17466140.xlsm</v>
          </cell>
          <cell r="C463">
            <v>94</v>
          </cell>
          <cell r="D463">
            <v>2094</v>
          </cell>
          <cell r="E463" t="str">
            <v>Comapan SA</v>
          </cell>
          <cell r="F463">
            <v>20</v>
          </cell>
          <cell r="G463" t="str">
            <v>CEREAL EMPACADO</v>
          </cell>
          <cell r="H463" t="str">
            <v>94 : Ponques de sabores sin relleno.</v>
          </cell>
          <cell r="I463">
            <v>5</v>
          </cell>
          <cell r="J463" t="str">
            <v>Sitio 1 : CARRERA 127#22G-18 INT 4 - Sitio 2 : SIBERIA KM 7.5 CELTA, LOTE 159 - Sitio 3 : CARRERA 68B #10A-18 - Sitio 4 : CALLE 24F#101B-15 - Sitio 5 : CARRERA 65B#10A-87 - Sitio 6 : AUTO MEDE KM 1,5 P INDUS FLORIDA BOD 23 - Sitio 7 : CARRERA 71 A BIS # 63D-38 -</v>
          </cell>
          <cell r="K463">
            <v>44835</v>
          </cell>
          <cell r="L463">
            <v>6331</v>
          </cell>
          <cell r="M463">
            <v>7688</v>
          </cell>
          <cell r="N463">
            <v>3566</v>
          </cell>
          <cell r="O463">
            <v>275</v>
          </cell>
          <cell r="P463">
            <v>505</v>
          </cell>
          <cell r="Q463">
            <v>0.2</v>
          </cell>
          <cell r="R463">
            <v>404</v>
          </cell>
          <cell r="S463">
            <v>505</v>
          </cell>
          <cell r="T463">
            <v>0.2</v>
          </cell>
          <cell r="U463">
            <v>404</v>
          </cell>
          <cell r="V463">
            <v>1006</v>
          </cell>
          <cell r="W463">
            <v>0.2</v>
          </cell>
          <cell r="X463">
            <v>804.8</v>
          </cell>
          <cell r="Y463">
            <v>1006</v>
          </cell>
          <cell r="Z463">
            <v>0.2</v>
          </cell>
          <cell r="AA463">
            <v>804.8</v>
          </cell>
          <cell r="AB463">
            <v>8754912.8000000007</v>
          </cell>
          <cell r="AC463" t="str">
            <v>Registro Valido</v>
          </cell>
          <cell r="AD463">
            <v>505</v>
          </cell>
          <cell r="AE463">
            <v>505</v>
          </cell>
          <cell r="AF463">
            <v>1006</v>
          </cell>
          <cell r="AG463">
            <v>1006</v>
          </cell>
          <cell r="AH463">
            <v>505</v>
          </cell>
          <cell r="AI463">
            <v>505</v>
          </cell>
          <cell r="AJ463">
            <v>1006</v>
          </cell>
          <cell r="AK463">
            <v>1006</v>
          </cell>
          <cell r="AM463" t="str">
            <v>ALI_94_SEG_5</v>
          </cell>
          <cell r="AN463" t="str">
            <v>ALI_94_SEG_5_VAL_8754912.8</v>
          </cell>
          <cell r="AO463">
            <v>6</v>
          </cell>
          <cell r="AP463">
            <v>8754912.8000000007</v>
          </cell>
          <cell r="AQ463" t="b">
            <v>1</v>
          </cell>
          <cell r="AR463" t="str">
            <v>Empate</v>
          </cell>
          <cell r="AS463" t="str">
            <v/>
          </cell>
          <cell r="AT463" t="str">
            <v>ALI_94_SEG_5_</v>
          </cell>
          <cell r="AU463">
            <v>1</v>
          </cell>
          <cell r="AV463" t="str">
            <v>No Seleccionada</v>
          </cell>
        </row>
        <row r="464">
          <cell r="A464" t="b">
            <v>0</v>
          </cell>
          <cell r="B464" t="str">
            <v>5to_Evento_973_V2_Comapan_17466140.xlsm</v>
          </cell>
          <cell r="C464">
            <v>94</v>
          </cell>
          <cell r="D464">
            <v>2094</v>
          </cell>
          <cell r="E464" t="str">
            <v>Comapan SA</v>
          </cell>
          <cell r="F464">
            <v>21</v>
          </cell>
          <cell r="G464" t="str">
            <v>CEREAL EMPACADO</v>
          </cell>
          <cell r="H464" t="str">
            <v>94 : Ponques de sabores sin relleno.</v>
          </cell>
          <cell r="I464">
            <v>6</v>
          </cell>
          <cell r="J464" t="str">
            <v>Sitio 1 : CARRERA 127#22G-18 INT 4 - Sitio 2 : SIBERIA KM 7.5 CELTA, LOTE 159 - Sitio 3 : CARRERA 68B #10A-18 - Sitio 4 : CALLE 24F#101B-15 - Sitio 5 : CARRERA 65B#10A-87 - Sitio 6 : AUTO MEDE KM 1,5 P INDUS FLORIDA BOD 23 - Sitio 7 : CARRERA 71 A BIS # 63D-38 -</v>
          </cell>
          <cell r="K464">
            <v>44835</v>
          </cell>
          <cell r="L464">
            <v>6852</v>
          </cell>
          <cell r="M464">
            <v>8322</v>
          </cell>
          <cell r="N464">
            <v>3859</v>
          </cell>
          <cell r="O464">
            <v>298</v>
          </cell>
          <cell r="P464">
            <v>505</v>
          </cell>
          <cell r="Q464">
            <v>0.2</v>
          </cell>
          <cell r="R464">
            <v>404</v>
          </cell>
          <cell r="S464">
            <v>505</v>
          </cell>
          <cell r="T464">
            <v>0.2</v>
          </cell>
          <cell r="U464">
            <v>404</v>
          </cell>
          <cell r="V464">
            <v>1006</v>
          </cell>
          <cell r="W464">
            <v>0.2</v>
          </cell>
          <cell r="X464">
            <v>804.8</v>
          </cell>
          <cell r="Y464">
            <v>1006</v>
          </cell>
          <cell r="Z464">
            <v>0.2</v>
          </cell>
          <cell r="AA464">
            <v>804.8</v>
          </cell>
          <cell r="AB464">
            <v>9475849.5999999996</v>
          </cell>
          <cell r="AC464" t="str">
            <v>Registro Valido</v>
          </cell>
          <cell r="AD464">
            <v>505</v>
          </cell>
          <cell r="AE464">
            <v>505</v>
          </cell>
          <cell r="AF464">
            <v>1006</v>
          </cell>
          <cell r="AG464">
            <v>1006</v>
          </cell>
          <cell r="AH464">
            <v>505</v>
          </cell>
          <cell r="AI464">
            <v>505</v>
          </cell>
          <cell r="AJ464">
            <v>1006</v>
          </cell>
          <cell r="AK464">
            <v>1006</v>
          </cell>
          <cell r="AM464" t="str">
            <v>ALI_94_SEG_6</v>
          </cell>
          <cell r="AN464" t="str">
            <v>ALI_94_SEG_6_VAL_9475849.6</v>
          </cell>
          <cell r="AO464">
            <v>6</v>
          </cell>
          <cell r="AP464">
            <v>9475849.5999999996</v>
          </cell>
          <cell r="AQ464" t="b">
            <v>1</v>
          </cell>
          <cell r="AR464" t="str">
            <v>Empate</v>
          </cell>
          <cell r="AS464" t="str">
            <v/>
          </cell>
          <cell r="AT464" t="str">
            <v>ALI_94_SEG_6_</v>
          </cell>
          <cell r="AU464">
            <v>1</v>
          </cell>
          <cell r="AV464" t="str">
            <v>No Seleccionada</v>
          </cell>
        </row>
        <row r="465">
          <cell r="A465" t="b">
            <v>0</v>
          </cell>
          <cell r="B465" t="str">
            <v>5to_Evento_973_V2_Comapan_17466140.xlsm</v>
          </cell>
          <cell r="C465">
            <v>113</v>
          </cell>
          <cell r="D465">
            <v>2094</v>
          </cell>
          <cell r="E465" t="str">
            <v>Comapan SA</v>
          </cell>
          <cell r="F465">
            <v>136</v>
          </cell>
          <cell r="G465" t="str">
            <v>CEREAL EMPACADO</v>
          </cell>
          <cell r="H465" t="str">
            <v>113 : Muffin De Frutas.</v>
          </cell>
          <cell r="I465">
            <v>1</v>
          </cell>
          <cell r="J465" t="str">
            <v>Sitio 1 : CARRERA 127#22G-18 INT 4 - Sitio 2 : SIBERIA KM 7.5 CELTA, LOTE 159 - Sitio 3 : CARRERA 68B #10A-18 - Sitio 4 : CALLE 24F#101B-15 - Sitio 5 : CARRERA 65B#10A-87 - Sitio 6 : AUTO MEDE KM 1,5 P INDUS FLORIDA BOD 23 - Sitio 7 : CARRERA 71 A BIS # 63D-38 -</v>
          </cell>
          <cell r="K465">
            <v>44835</v>
          </cell>
          <cell r="L465">
            <v>7267</v>
          </cell>
          <cell r="M465">
            <v>8741</v>
          </cell>
          <cell r="N465">
            <v>5632</v>
          </cell>
          <cell r="O465">
            <v>404</v>
          </cell>
          <cell r="P465">
            <v>527</v>
          </cell>
          <cell r="Q465">
            <v>0.2</v>
          </cell>
          <cell r="R465">
            <v>421.6</v>
          </cell>
          <cell r="S465">
            <v>703</v>
          </cell>
          <cell r="T465">
            <v>0.2</v>
          </cell>
          <cell r="U465">
            <v>562.4</v>
          </cell>
          <cell r="V465">
            <v>1052</v>
          </cell>
          <cell r="W465">
            <v>0.2</v>
          </cell>
          <cell r="X465">
            <v>841.6</v>
          </cell>
          <cell r="Y465">
            <v>1052</v>
          </cell>
          <cell r="Z465">
            <v>0.2</v>
          </cell>
          <cell r="AA465">
            <v>841.6</v>
          </cell>
          <cell r="AB465">
            <v>13059603.200000001</v>
          </cell>
          <cell r="AC465" t="str">
            <v>Registro Valido</v>
          </cell>
          <cell r="AD465">
            <v>527</v>
          </cell>
          <cell r="AE465">
            <v>703</v>
          </cell>
          <cell r="AF465">
            <v>1052</v>
          </cell>
          <cell r="AG465">
            <v>1052</v>
          </cell>
          <cell r="AH465">
            <v>527</v>
          </cell>
          <cell r="AI465">
            <v>703</v>
          </cell>
          <cell r="AJ465">
            <v>1052</v>
          </cell>
          <cell r="AK465">
            <v>1052</v>
          </cell>
          <cell r="AM465" t="str">
            <v>ALI_113_SEG_1</v>
          </cell>
          <cell r="AN465" t="str">
            <v>ALI_113_SEG_1_VAL_13059603.2</v>
          </cell>
          <cell r="AO465">
            <v>7</v>
          </cell>
          <cell r="AP465">
            <v>13059603.200000001</v>
          </cell>
          <cell r="AQ465" t="b">
            <v>1</v>
          </cell>
          <cell r="AR465" t="str">
            <v>Empate</v>
          </cell>
          <cell r="AS465" t="str">
            <v/>
          </cell>
          <cell r="AT465" t="str">
            <v>ALI_113_SEG_1_</v>
          </cell>
          <cell r="AU465">
            <v>1</v>
          </cell>
          <cell r="AV465" t="str">
            <v>No Seleccionada</v>
          </cell>
        </row>
        <row r="466">
          <cell r="A466" t="b">
            <v>0</v>
          </cell>
          <cell r="B466" t="str">
            <v>5to_Evento_973_V2_Comapan_17466140.xlsm</v>
          </cell>
          <cell r="C466">
            <v>113</v>
          </cell>
          <cell r="D466">
            <v>2094</v>
          </cell>
          <cell r="E466" t="str">
            <v>Comapan SA</v>
          </cell>
          <cell r="F466">
            <v>137</v>
          </cell>
          <cell r="G466" t="str">
            <v>CEREAL EMPACADO</v>
          </cell>
          <cell r="H466" t="str">
            <v>113 : Muffin De Frutas.</v>
          </cell>
          <cell r="I466">
            <v>2</v>
          </cell>
          <cell r="J466" t="str">
            <v>Sitio 1 : CARRERA 127#22G-18 INT 4 - Sitio 2 : SIBERIA KM 7.5 CELTA, LOTE 159 - Sitio 3 : CARRERA 68B #10A-18 - Sitio 4 : CALLE 24F#101B-15 - Sitio 5 : CARRERA 65B#10A-87 - Sitio 6 : AUTO MEDE KM 1,5 P INDUS FLORIDA BOD 23 - Sitio 7 : CARRERA 71 A BIS # 63D-38 -</v>
          </cell>
          <cell r="K466">
            <v>44835</v>
          </cell>
          <cell r="L466">
            <v>7434</v>
          </cell>
          <cell r="M466">
            <v>8939</v>
          </cell>
          <cell r="N466">
            <v>5759</v>
          </cell>
          <cell r="O466">
            <v>414</v>
          </cell>
          <cell r="P466">
            <v>527</v>
          </cell>
          <cell r="Q466">
            <v>0.2</v>
          </cell>
          <cell r="R466">
            <v>421.6</v>
          </cell>
          <cell r="S466">
            <v>703</v>
          </cell>
          <cell r="T466">
            <v>0.2</v>
          </cell>
          <cell r="U466">
            <v>562.4</v>
          </cell>
          <cell r="V466">
            <v>1052</v>
          </cell>
          <cell r="W466">
            <v>0.2</v>
          </cell>
          <cell r="X466">
            <v>841.6</v>
          </cell>
          <cell r="Y466">
            <v>1052</v>
          </cell>
          <cell r="Z466">
            <v>0.2</v>
          </cell>
          <cell r="AA466">
            <v>841.6</v>
          </cell>
          <cell r="AB466">
            <v>13356664.800000001</v>
          </cell>
          <cell r="AC466" t="str">
            <v>Registro Valido</v>
          </cell>
          <cell r="AD466">
            <v>527</v>
          </cell>
          <cell r="AE466">
            <v>703</v>
          </cell>
          <cell r="AF466">
            <v>1052</v>
          </cell>
          <cell r="AG466">
            <v>1052</v>
          </cell>
          <cell r="AH466">
            <v>527</v>
          </cell>
          <cell r="AI466">
            <v>703</v>
          </cell>
          <cell r="AJ466">
            <v>1052</v>
          </cell>
          <cell r="AK466">
            <v>1052</v>
          </cell>
          <cell r="AM466" t="str">
            <v>ALI_113_SEG_2</v>
          </cell>
          <cell r="AN466" t="str">
            <v>ALI_113_SEG_2_VAL_13356664.8</v>
          </cell>
          <cell r="AO466">
            <v>7</v>
          </cell>
          <cell r="AP466">
            <v>13356664.800000001</v>
          </cell>
          <cell r="AQ466" t="b">
            <v>1</v>
          </cell>
          <cell r="AR466" t="str">
            <v>Empate</v>
          </cell>
          <cell r="AS466" t="str">
            <v/>
          </cell>
          <cell r="AT466" t="str">
            <v>ALI_113_SEG_2_</v>
          </cell>
          <cell r="AU466">
            <v>1</v>
          </cell>
          <cell r="AV466" t="str">
            <v>No Seleccionada</v>
          </cell>
        </row>
        <row r="467">
          <cell r="A467" t="b">
            <v>0</v>
          </cell>
          <cell r="B467" t="str">
            <v>5to_Evento_973_V2_Comapan_17466140.xlsm</v>
          </cell>
          <cell r="C467">
            <v>113</v>
          </cell>
          <cell r="D467">
            <v>2094</v>
          </cell>
          <cell r="E467" t="str">
            <v>Comapan SA</v>
          </cell>
          <cell r="F467">
            <v>138</v>
          </cell>
          <cell r="G467" t="str">
            <v>CEREAL EMPACADO</v>
          </cell>
          <cell r="H467" t="str">
            <v>113 : Muffin De Frutas.</v>
          </cell>
          <cell r="I467">
            <v>3</v>
          </cell>
          <cell r="J467" t="str">
            <v>Sitio 1 : CARRERA 127#22G-18 INT 4 - Sitio 2 : SIBERIA KM 7.5 CELTA, LOTE 159 - Sitio 3 : CARRERA 68B #10A-18 - Sitio 4 : CALLE 24F#101B-15 - Sitio 5 : CARRERA 65B#10A-87 - Sitio 6 : AUTO MEDE KM 1,5 P INDUS FLORIDA BOD 23 - Sitio 7 : CARRERA 71 A BIS # 63D-38 -</v>
          </cell>
          <cell r="K467">
            <v>44835</v>
          </cell>
          <cell r="L467">
            <v>7388</v>
          </cell>
          <cell r="M467">
            <v>8885</v>
          </cell>
          <cell r="N467">
            <v>5724</v>
          </cell>
          <cell r="O467">
            <v>411</v>
          </cell>
          <cell r="P467">
            <v>527</v>
          </cell>
          <cell r="Q467">
            <v>0.2</v>
          </cell>
          <cell r="R467">
            <v>421.6</v>
          </cell>
          <cell r="S467">
            <v>703</v>
          </cell>
          <cell r="T467">
            <v>0.2</v>
          </cell>
          <cell r="U467">
            <v>562.4</v>
          </cell>
          <cell r="V467">
            <v>1052</v>
          </cell>
          <cell r="W467">
            <v>0.2</v>
          </cell>
          <cell r="X467">
            <v>841.6</v>
          </cell>
          <cell r="Y467">
            <v>1052</v>
          </cell>
          <cell r="Z467">
            <v>0.2</v>
          </cell>
          <cell r="AA467">
            <v>841.6</v>
          </cell>
          <cell r="AB467">
            <v>13274920.800000001</v>
          </cell>
          <cell r="AC467" t="str">
            <v>Registro Valido</v>
          </cell>
          <cell r="AD467">
            <v>527</v>
          </cell>
          <cell r="AE467">
            <v>703</v>
          </cell>
          <cell r="AF467">
            <v>1052</v>
          </cell>
          <cell r="AG467">
            <v>1052</v>
          </cell>
          <cell r="AH467">
            <v>527</v>
          </cell>
          <cell r="AI467">
            <v>703</v>
          </cell>
          <cell r="AJ467">
            <v>1052</v>
          </cell>
          <cell r="AK467">
            <v>1052</v>
          </cell>
          <cell r="AM467" t="str">
            <v>ALI_113_SEG_3</v>
          </cell>
          <cell r="AN467" t="str">
            <v>ALI_113_SEG_3_VAL_13274920.8</v>
          </cell>
          <cell r="AO467">
            <v>7</v>
          </cell>
          <cell r="AP467">
            <v>13274920.800000001</v>
          </cell>
          <cell r="AQ467" t="b">
            <v>1</v>
          </cell>
          <cell r="AR467" t="str">
            <v>Empate</v>
          </cell>
          <cell r="AS467" t="str">
            <v/>
          </cell>
          <cell r="AT467" t="str">
            <v>ALI_113_SEG_3_</v>
          </cell>
          <cell r="AU467">
            <v>1</v>
          </cell>
          <cell r="AV467" t="str">
            <v>No Seleccionada</v>
          </cell>
        </row>
        <row r="468">
          <cell r="A468" t="b">
            <v>0</v>
          </cell>
          <cell r="B468" t="str">
            <v>5to_Evento_973_V2_Comapan_17466140.xlsm</v>
          </cell>
          <cell r="C468">
            <v>113</v>
          </cell>
          <cell r="D468">
            <v>2094</v>
          </cell>
          <cell r="E468" t="str">
            <v>Comapan SA</v>
          </cell>
          <cell r="F468">
            <v>139</v>
          </cell>
          <cell r="G468" t="str">
            <v>CEREAL EMPACADO</v>
          </cell>
          <cell r="H468" t="str">
            <v>113 : Muffin De Frutas.</v>
          </cell>
          <cell r="I468">
            <v>4</v>
          </cell>
          <cell r="J468" t="str">
            <v>Sitio 1 : CARRERA 127#22G-18 INT 4 - Sitio 2 : SIBERIA KM 7.5 CELTA, LOTE 159 - Sitio 3 : CARRERA 68B #10A-18 - Sitio 4 : CALLE 24F#101B-15 - Sitio 5 : CARRERA 65B#10A-87 - Sitio 6 : AUTO MEDE KM 1,5 P INDUS FLORIDA BOD 23 - Sitio 7 : CARRERA 71 A BIS # 63D-38 -</v>
          </cell>
          <cell r="K468">
            <v>44835</v>
          </cell>
          <cell r="L468">
            <v>7872</v>
          </cell>
          <cell r="M468">
            <v>9466</v>
          </cell>
          <cell r="N468">
            <v>6098</v>
          </cell>
          <cell r="O468">
            <v>439</v>
          </cell>
          <cell r="P468">
            <v>527</v>
          </cell>
          <cell r="Q468">
            <v>0.2</v>
          </cell>
          <cell r="R468">
            <v>421.6</v>
          </cell>
          <cell r="S468">
            <v>703</v>
          </cell>
          <cell r="T468">
            <v>0.2</v>
          </cell>
          <cell r="U468">
            <v>562.4</v>
          </cell>
          <cell r="V468">
            <v>1052</v>
          </cell>
          <cell r="W468">
            <v>0.2</v>
          </cell>
          <cell r="X468">
            <v>841.6</v>
          </cell>
          <cell r="Y468">
            <v>1052</v>
          </cell>
          <cell r="Z468">
            <v>0.2</v>
          </cell>
          <cell r="AA468">
            <v>841.6</v>
          </cell>
          <cell r="AB468">
            <v>14144052.799999999</v>
          </cell>
          <cell r="AC468" t="str">
            <v>Registro Valido</v>
          </cell>
          <cell r="AD468">
            <v>527</v>
          </cell>
          <cell r="AE468">
            <v>703</v>
          </cell>
          <cell r="AF468">
            <v>1052</v>
          </cell>
          <cell r="AG468">
            <v>1052</v>
          </cell>
          <cell r="AH468">
            <v>527</v>
          </cell>
          <cell r="AI468">
            <v>703</v>
          </cell>
          <cell r="AJ468">
            <v>1052</v>
          </cell>
          <cell r="AK468">
            <v>1052</v>
          </cell>
          <cell r="AM468" t="str">
            <v>ALI_113_SEG_4</v>
          </cell>
          <cell r="AN468" t="str">
            <v>ALI_113_SEG_4_VAL_14144052.8</v>
          </cell>
          <cell r="AO468">
            <v>6</v>
          </cell>
          <cell r="AP468">
            <v>14144052.799999999</v>
          </cell>
          <cell r="AQ468" t="b">
            <v>1</v>
          </cell>
          <cell r="AR468" t="str">
            <v>Empate</v>
          </cell>
          <cell r="AS468" t="str">
            <v/>
          </cell>
          <cell r="AT468" t="str">
            <v>ALI_113_SEG_4_</v>
          </cell>
          <cell r="AU468">
            <v>1</v>
          </cell>
          <cell r="AV468" t="str">
            <v>No Seleccionada</v>
          </cell>
        </row>
        <row r="469">
          <cell r="A469" t="b">
            <v>0</v>
          </cell>
          <cell r="B469" t="str">
            <v>5to_Evento_973_V2_Comapan_17466140.xlsm</v>
          </cell>
          <cell r="C469">
            <v>113</v>
          </cell>
          <cell r="D469">
            <v>2094</v>
          </cell>
          <cell r="E469" t="str">
            <v>Comapan SA</v>
          </cell>
          <cell r="F469">
            <v>140</v>
          </cell>
          <cell r="G469" t="str">
            <v>CEREAL EMPACADO</v>
          </cell>
          <cell r="H469" t="str">
            <v>113 : Muffin De Frutas.</v>
          </cell>
          <cell r="I469">
            <v>5</v>
          </cell>
          <cell r="J469" t="str">
            <v>Sitio 1 : CARRERA 127#22G-18 INT 4 - Sitio 2 : SIBERIA KM 7.5 CELTA, LOTE 159 - Sitio 3 : CARRERA 68B #10A-18 - Sitio 4 : CALLE 24F#101B-15 - Sitio 5 : CARRERA 65B#10A-87 - Sitio 6 : AUTO MEDE KM 1,5 P INDUS FLORIDA BOD 23 - Sitio 7 : CARRERA 71 A BIS # 63D-38 -</v>
          </cell>
          <cell r="K469">
            <v>44835</v>
          </cell>
          <cell r="L469">
            <v>7318</v>
          </cell>
          <cell r="M469">
            <v>8801</v>
          </cell>
          <cell r="N469">
            <v>5670</v>
          </cell>
          <cell r="O469">
            <v>407</v>
          </cell>
          <cell r="P469">
            <v>527</v>
          </cell>
          <cell r="Q469">
            <v>0.2</v>
          </cell>
          <cell r="R469">
            <v>421.6</v>
          </cell>
          <cell r="S469">
            <v>703</v>
          </cell>
          <cell r="T469">
            <v>0.2</v>
          </cell>
          <cell r="U469">
            <v>562.4</v>
          </cell>
          <cell r="V469">
            <v>1052</v>
          </cell>
          <cell r="W469">
            <v>0.2</v>
          </cell>
          <cell r="X469">
            <v>841.6</v>
          </cell>
          <cell r="Y469">
            <v>1052</v>
          </cell>
          <cell r="Z469">
            <v>0.2</v>
          </cell>
          <cell r="AA469">
            <v>841.6</v>
          </cell>
          <cell r="AB469">
            <v>13149354.399999999</v>
          </cell>
          <cell r="AC469" t="str">
            <v>Registro Valido</v>
          </cell>
          <cell r="AD469">
            <v>527</v>
          </cell>
          <cell r="AE469">
            <v>703</v>
          </cell>
          <cell r="AF469">
            <v>1052</v>
          </cell>
          <cell r="AG469">
            <v>1052</v>
          </cell>
          <cell r="AH469">
            <v>527</v>
          </cell>
          <cell r="AI469">
            <v>703</v>
          </cell>
          <cell r="AJ469">
            <v>1052</v>
          </cell>
          <cell r="AK469">
            <v>1052</v>
          </cell>
          <cell r="AM469" t="str">
            <v>ALI_113_SEG_5</v>
          </cell>
          <cell r="AN469" t="str">
            <v>ALI_113_SEG_5_VAL_13149354.4</v>
          </cell>
          <cell r="AO469">
            <v>6</v>
          </cell>
          <cell r="AP469">
            <v>13149354.399999999</v>
          </cell>
          <cell r="AQ469" t="b">
            <v>1</v>
          </cell>
          <cell r="AR469" t="str">
            <v>Empate</v>
          </cell>
          <cell r="AS469" t="str">
            <v/>
          </cell>
          <cell r="AT469" t="str">
            <v>ALI_113_SEG_5_</v>
          </cell>
          <cell r="AU469">
            <v>1</v>
          </cell>
          <cell r="AV469" t="str">
            <v>No Seleccionada</v>
          </cell>
        </row>
        <row r="470">
          <cell r="A470" t="b">
            <v>0</v>
          </cell>
          <cell r="B470" t="str">
            <v>5to_Evento_973_V2_Comapan_17466140.xlsm</v>
          </cell>
          <cell r="C470">
            <v>113</v>
          </cell>
          <cell r="D470">
            <v>2094</v>
          </cell>
          <cell r="E470" t="str">
            <v>Comapan SA</v>
          </cell>
          <cell r="F470">
            <v>141</v>
          </cell>
          <cell r="G470" t="str">
            <v>CEREAL EMPACADO</v>
          </cell>
          <cell r="H470" t="str">
            <v>113 : Muffin De Frutas.</v>
          </cell>
          <cell r="I470">
            <v>6</v>
          </cell>
          <cell r="J470" t="str">
            <v>Sitio 1 : CARRERA 127#22G-18 INT 4 - Sitio 2 : SIBERIA KM 7.5 CELTA, LOTE 159 - Sitio 3 : CARRERA 68B #10A-18 - Sitio 4 : CALLE 24F#101B-15 - Sitio 5 : CARRERA 65B#10A-87 - Sitio 6 : AUTO MEDE KM 1,5 P INDUS FLORIDA BOD 23 - Sitio 7 : CARRERA 71 A BIS # 63D-38 -</v>
          </cell>
          <cell r="K470">
            <v>44835</v>
          </cell>
          <cell r="L470">
            <v>7920</v>
          </cell>
          <cell r="M470">
            <v>9526</v>
          </cell>
          <cell r="N470">
            <v>6136</v>
          </cell>
          <cell r="O470">
            <v>441</v>
          </cell>
          <cell r="P470">
            <v>527</v>
          </cell>
          <cell r="Q470">
            <v>0.2</v>
          </cell>
          <cell r="R470">
            <v>421.6</v>
          </cell>
          <cell r="S470">
            <v>703</v>
          </cell>
          <cell r="T470">
            <v>0.2</v>
          </cell>
          <cell r="U470">
            <v>562.4</v>
          </cell>
          <cell r="V470">
            <v>1052</v>
          </cell>
          <cell r="W470">
            <v>0.2</v>
          </cell>
          <cell r="X470">
            <v>841.6</v>
          </cell>
          <cell r="Y470">
            <v>1052</v>
          </cell>
          <cell r="Z470">
            <v>0.2</v>
          </cell>
          <cell r="AA470">
            <v>841.6</v>
          </cell>
          <cell r="AB470">
            <v>14231697.6</v>
          </cell>
          <cell r="AC470" t="str">
            <v>Registro Valido</v>
          </cell>
          <cell r="AD470">
            <v>527</v>
          </cell>
          <cell r="AE470">
            <v>703</v>
          </cell>
          <cell r="AF470">
            <v>1052</v>
          </cell>
          <cell r="AG470">
            <v>1052</v>
          </cell>
          <cell r="AH470">
            <v>527</v>
          </cell>
          <cell r="AI470">
            <v>703</v>
          </cell>
          <cell r="AJ470">
            <v>1052</v>
          </cell>
          <cell r="AK470">
            <v>1052</v>
          </cell>
          <cell r="AM470" t="str">
            <v>ALI_113_SEG_6</v>
          </cell>
          <cell r="AN470" t="str">
            <v>ALI_113_SEG_6_VAL_14231697.6</v>
          </cell>
          <cell r="AO470">
            <v>6</v>
          </cell>
          <cell r="AP470">
            <v>14231697.6</v>
          </cell>
          <cell r="AQ470" t="b">
            <v>1</v>
          </cell>
          <cell r="AR470" t="str">
            <v>Empate</v>
          </cell>
          <cell r="AS470" t="str">
            <v/>
          </cell>
          <cell r="AT470" t="str">
            <v>ALI_113_SEG_6_</v>
          </cell>
          <cell r="AU470">
            <v>1</v>
          </cell>
          <cell r="AV470" t="str">
            <v>No Seleccionada</v>
          </cell>
        </row>
        <row r="471">
          <cell r="A471" t="b">
            <v>0</v>
          </cell>
          <cell r="B471" t="str">
            <v>5to_Evento_973_V2_Comapan_17466140.xlsm</v>
          </cell>
          <cell r="C471">
            <v>113</v>
          </cell>
          <cell r="D471">
            <v>2094</v>
          </cell>
          <cell r="E471" t="str">
            <v>Comapan SA</v>
          </cell>
          <cell r="F471">
            <v>142</v>
          </cell>
          <cell r="G471" t="str">
            <v>CEREAL EMPACADO</v>
          </cell>
          <cell r="H471" t="str">
            <v>113 : Muffin De Frutas.</v>
          </cell>
          <cell r="I471">
            <v>7</v>
          </cell>
          <cell r="J471" t="str">
            <v>Sitio 1 : CARRERA 127#22G-18 INT 4 - Sitio 2 : SIBERIA KM 7.5 CELTA, LOTE 159 - Sitio 3 : CARRERA 68B #10A-18 - Sitio 4 : CALLE 24F#101B-15 - Sitio 5 : CARRERA 65B#10A-87 - Sitio 6 : AUTO MEDE KM 1,5 P INDUS FLORIDA BOD 23 - Sitio 7 : CARRERA 71 A BIS # 63D-38 -</v>
          </cell>
          <cell r="K471">
            <v>44835</v>
          </cell>
          <cell r="L471">
            <v>8089</v>
          </cell>
          <cell r="M471">
            <v>9728</v>
          </cell>
          <cell r="N471">
            <v>6267</v>
          </cell>
          <cell r="O471">
            <v>450</v>
          </cell>
          <cell r="P471">
            <v>527</v>
          </cell>
          <cell r="Q471">
            <v>0.2</v>
          </cell>
          <cell r="R471">
            <v>421.6</v>
          </cell>
          <cell r="S471">
            <v>703</v>
          </cell>
          <cell r="T471">
            <v>0.2</v>
          </cell>
          <cell r="U471">
            <v>562.4</v>
          </cell>
          <cell r="V471">
            <v>1052</v>
          </cell>
          <cell r="W471">
            <v>0.2</v>
          </cell>
          <cell r="X471">
            <v>841.6</v>
          </cell>
          <cell r="Y471">
            <v>1052</v>
          </cell>
          <cell r="Z471">
            <v>0.2</v>
          </cell>
          <cell r="AA471">
            <v>841.6</v>
          </cell>
          <cell r="AB471">
            <v>14534376.800000001</v>
          </cell>
          <cell r="AC471" t="str">
            <v>Registro Valido</v>
          </cell>
          <cell r="AD471">
            <v>527</v>
          </cell>
          <cell r="AE471">
            <v>703</v>
          </cell>
          <cell r="AF471">
            <v>1052</v>
          </cell>
          <cell r="AG471">
            <v>1052</v>
          </cell>
          <cell r="AH471">
            <v>527</v>
          </cell>
          <cell r="AI471">
            <v>703</v>
          </cell>
          <cell r="AJ471">
            <v>1052</v>
          </cell>
          <cell r="AK471">
            <v>1052</v>
          </cell>
          <cell r="AM471" t="str">
            <v>ALI_113_SEG_7</v>
          </cell>
          <cell r="AN471" t="str">
            <v>ALI_113_SEG_7_VAL_14534376.8</v>
          </cell>
          <cell r="AO471">
            <v>6</v>
          </cell>
          <cell r="AP471">
            <v>14534376.800000001</v>
          </cell>
          <cell r="AQ471" t="b">
            <v>1</v>
          </cell>
          <cell r="AR471" t="str">
            <v>Empate</v>
          </cell>
          <cell r="AS471" t="str">
            <v/>
          </cell>
          <cell r="AT471" t="str">
            <v>ALI_113_SEG_7_</v>
          </cell>
          <cell r="AU471">
            <v>1</v>
          </cell>
          <cell r="AV471" t="str">
            <v>No Seleccionada</v>
          </cell>
        </row>
        <row r="472">
          <cell r="A472" t="b">
            <v>0</v>
          </cell>
          <cell r="B472" t="str">
            <v>5to_Evento_973_V2_Comapan_17466140.xlsm</v>
          </cell>
          <cell r="C472">
            <v>113</v>
          </cell>
          <cell r="D472">
            <v>2094</v>
          </cell>
          <cell r="E472" t="str">
            <v>Comapan SA</v>
          </cell>
          <cell r="F472">
            <v>143</v>
          </cell>
          <cell r="G472" t="str">
            <v>CEREAL EMPACADO</v>
          </cell>
          <cell r="H472" t="str">
            <v>113 : Muffin De Frutas.</v>
          </cell>
          <cell r="I472">
            <v>8</v>
          </cell>
          <cell r="J472" t="str">
            <v>Sitio 1 : CARRERA 127#22G-18 INT 4 - Sitio 2 : SIBERIA KM 7.5 CELTA, LOTE 159 - Sitio 3 : CARRERA 68B #10A-18 - Sitio 4 : CALLE 24F#101B-15 - Sitio 5 : CARRERA 65B#10A-87 - Sitio 6 : AUTO MEDE KM 1,5 P INDUS FLORIDA BOD 23 - Sitio 7 : CARRERA 71 A BIS # 63D-38 -</v>
          </cell>
          <cell r="K472">
            <v>44835</v>
          </cell>
          <cell r="L472">
            <v>7807</v>
          </cell>
          <cell r="M472">
            <v>9388</v>
          </cell>
          <cell r="N472">
            <v>6049</v>
          </cell>
          <cell r="O472">
            <v>435</v>
          </cell>
          <cell r="P472">
            <v>527</v>
          </cell>
          <cell r="Q472">
            <v>0.2</v>
          </cell>
          <cell r="R472">
            <v>421.6</v>
          </cell>
          <cell r="S472">
            <v>703</v>
          </cell>
          <cell r="T472">
            <v>0.2</v>
          </cell>
          <cell r="U472">
            <v>562.4</v>
          </cell>
          <cell r="V472">
            <v>1052</v>
          </cell>
          <cell r="W472">
            <v>0.2</v>
          </cell>
          <cell r="X472">
            <v>841.6</v>
          </cell>
          <cell r="Y472">
            <v>1052</v>
          </cell>
          <cell r="Z472">
            <v>0.2</v>
          </cell>
          <cell r="AA472">
            <v>841.6</v>
          </cell>
          <cell r="AB472">
            <v>14028176.800000001</v>
          </cell>
          <cell r="AC472" t="str">
            <v>Registro Valido</v>
          </cell>
          <cell r="AD472">
            <v>527</v>
          </cell>
          <cell r="AE472">
            <v>703</v>
          </cell>
          <cell r="AF472">
            <v>1052</v>
          </cell>
          <cell r="AG472">
            <v>1052</v>
          </cell>
          <cell r="AH472">
            <v>527</v>
          </cell>
          <cell r="AI472">
            <v>703</v>
          </cell>
          <cell r="AJ472">
            <v>1052</v>
          </cell>
          <cell r="AK472">
            <v>1052</v>
          </cell>
          <cell r="AM472" t="str">
            <v>ALI_113_SEG_8</v>
          </cell>
          <cell r="AN472" t="str">
            <v>ALI_113_SEG_8_VAL_14028176.8</v>
          </cell>
          <cell r="AO472">
            <v>6</v>
          </cell>
          <cell r="AP472">
            <v>14028176.800000001</v>
          </cell>
          <cell r="AQ472" t="b">
            <v>1</v>
          </cell>
          <cell r="AR472" t="str">
            <v>Empate</v>
          </cell>
          <cell r="AS472" t="str">
            <v/>
          </cell>
          <cell r="AT472" t="str">
            <v>ALI_113_SEG_8_</v>
          </cell>
          <cell r="AU472">
            <v>1</v>
          </cell>
          <cell r="AV472" t="str">
            <v>No Seleccionada</v>
          </cell>
        </row>
        <row r="473">
          <cell r="A473" t="b">
            <v>0</v>
          </cell>
          <cell r="B473" t="str">
            <v>5to_Evento_973_V2_Comapan_17466140.xlsm</v>
          </cell>
          <cell r="C473">
            <v>113</v>
          </cell>
          <cell r="D473">
            <v>2094</v>
          </cell>
          <cell r="E473" t="str">
            <v>Comapan SA</v>
          </cell>
          <cell r="F473">
            <v>144</v>
          </cell>
          <cell r="G473" t="str">
            <v>CEREAL EMPACADO</v>
          </cell>
          <cell r="H473" t="str">
            <v>113 : Muffin De Frutas.</v>
          </cell>
          <cell r="I473">
            <v>9</v>
          </cell>
          <cell r="J473" t="str">
            <v>Sitio 1 : CARRERA 127#22G-18 INT 4 - Sitio 2 : SIBERIA KM 7.5 CELTA, LOTE 159 - Sitio 3 : CARRERA 68B #10A-18 - Sitio 4 : CALLE 24F#101B-15 - Sitio 5 : CARRERA 65B#10A-87 - Sitio 6 : AUTO MEDE KM 1,5 P INDUS FLORIDA BOD 23 - Sitio 7 : CARRERA 71 A BIS # 63D-38 -</v>
          </cell>
          <cell r="K473">
            <v>44835</v>
          </cell>
          <cell r="L473">
            <v>7889</v>
          </cell>
          <cell r="M473">
            <v>9489</v>
          </cell>
          <cell r="N473">
            <v>6112</v>
          </cell>
          <cell r="O473">
            <v>439</v>
          </cell>
          <cell r="P473">
            <v>527</v>
          </cell>
          <cell r="Q473">
            <v>0.2</v>
          </cell>
          <cell r="R473">
            <v>421.6</v>
          </cell>
          <cell r="S473">
            <v>703</v>
          </cell>
          <cell r="T473">
            <v>0.2</v>
          </cell>
          <cell r="U473">
            <v>562.4</v>
          </cell>
          <cell r="V473">
            <v>1052</v>
          </cell>
          <cell r="W473">
            <v>0.2</v>
          </cell>
          <cell r="X473">
            <v>841.6</v>
          </cell>
          <cell r="Y473">
            <v>1052</v>
          </cell>
          <cell r="Z473">
            <v>0.2</v>
          </cell>
          <cell r="AA473">
            <v>841.6</v>
          </cell>
          <cell r="AB473">
            <v>14175937.6</v>
          </cell>
          <cell r="AC473" t="str">
            <v>Registro Valido</v>
          </cell>
          <cell r="AD473">
            <v>527</v>
          </cell>
          <cell r="AE473">
            <v>703</v>
          </cell>
          <cell r="AF473">
            <v>1052</v>
          </cell>
          <cell r="AG473">
            <v>1052</v>
          </cell>
          <cell r="AH473">
            <v>527</v>
          </cell>
          <cell r="AI473">
            <v>703</v>
          </cell>
          <cell r="AJ473">
            <v>1052</v>
          </cell>
          <cell r="AK473">
            <v>1052</v>
          </cell>
          <cell r="AM473" t="str">
            <v>ALI_113_SEG_9</v>
          </cell>
          <cell r="AN473" t="str">
            <v>ALI_113_SEG_9_VAL_14175937.6</v>
          </cell>
          <cell r="AO473">
            <v>6</v>
          </cell>
          <cell r="AP473">
            <v>14175937.6</v>
          </cell>
          <cell r="AQ473" t="b">
            <v>1</v>
          </cell>
          <cell r="AR473" t="str">
            <v>Empate</v>
          </cell>
          <cell r="AS473" t="str">
            <v/>
          </cell>
          <cell r="AT473" t="str">
            <v>ALI_113_SEG_9_</v>
          </cell>
          <cell r="AU473">
            <v>1</v>
          </cell>
          <cell r="AV473" t="str">
            <v>No Seleccionada</v>
          </cell>
        </row>
        <row r="474">
          <cell r="A474" t="b">
            <v>0</v>
          </cell>
          <cell r="B474" t="str">
            <v>5to_Evento_973_V2_Comapan_17466140.xlsm</v>
          </cell>
          <cell r="C474">
            <v>113</v>
          </cell>
          <cell r="D474">
            <v>2094</v>
          </cell>
          <cell r="E474" t="str">
            <v>Comapan SA</v>
          </cell>
          <cell r="F474">
            <v>145</v>
          </cell>
          <cell r="G474" t="str">
            <v>CEREAL EMPACADO</v>
          </cell>
          <cell r="H474" t="str">
            <v>113 : Muffin De Frutas.</v>
          </cell>
          <cell r="I474">
            <v>10</v>
          </cell>
          <cell r="J474" t="str">
            <v>Sitio 1 : CARRERA 127#22G-18 INT 4 - Sitio 2 : SIBERIA KM 7.5 CELTA, LOTE 159 - Sitio 3 : CARRERA 68B #10A-18 - Sitio 4 : CALLE 24F#101B-15 - Sitio 5 : CARRERA 65B#10A-87 - Sitio 6 : AUTO MEDE KM 1,5 P INDUS FLORIDA BOD 23 - Sitio 7 : CARRERA 71 A BIS # 63D-38 -</v>
          </cell>
          <cell r="K474">
            <v>44835</v>
          </cell>
          <cell r="L474">
            <v>7900</v>
          </cell>
          <cell r="M474">
            <v>9504</v>
          </cell>
          <cell r="N474">
            <v>6122</v>
          </cell>
          <cell r="O474">
            <v>440</v>
          </cell>
          <cell r="P474">
            <v>527</v>
          </cell>
          <cell r="Q474">
            <v>0.2</v>
          </cell>
          <cell r="R474">
            <v>421.6</v>
          </cell>
          <cell r="S474">
            <v>703</v>
          </cell>
          <cell r="T474">
            <v>0.2</v>
          </cell>
          <cell r="U474">
            <v>562.4</v>
          </cell>
          <cell r="V474">
            <v>1052</v>
          </cell>
          <cell r="W474">
            <v>0.2</v>
          </cell>
          <cell r="X474">
            <v>841.6</v>
          </cell>
          <cell r="Y474">
            <v>1052</v>
          </cell>
          <cell r="Z474">
            <v>0.2</v>
          </cell>
          <cell r="AA474">
            <v>841.6</v>
          </cell>
          <cell r="AB474">
            <v>14198268.800000001</v>
          </cell>
          <cell r="AC474" t="str">
            <v>Registro Valido</v>
          </cell>
          <cell r="AD474">
            <v>527</v>
          </cell>
          <cell r="AE474">
            <v>703</v>
          </cell>
          <cell r="AF474">
            <v>1052</v>
          </cell>
          <cell r="AG474">
            <v>1052</v>
          </cell>
          <cell r="AH474">
            <v>527</v>
          </cell>
          <cell r="AI474">
            <v>703</v>
          </cell>
          <cell r="AJ474">
            <v>1052</v>
          </cell>
          <cell r="AK474">
            <v>1052</v>
          </cell>
          <cell r="AM474" t="str">
            <v>ALI_113_SEG_10</v>
          </cell>
          <cell r="AN474" t="str">
            <v>ALI_113_SEG_10_VAL_14198268.8</v>
          </cell>
          <cell r="AO474">
            <v>6</v>
          </cell>
          <cell r="AP474">
            <v>14198268.800000001</v>
          </cell>
          <cell r="AQ474" t="b">
            <v>1</v>
          </cell>
          <cell r="AR474" t="str">
            <v>Empate</v>
          </cell>
          <cell r="AS474" t="str">
            <v/>
          </cell>
          <cell r="AT474" t="str">
            <v>ALI_113_SEG_10_</v>
          </cell>
          <cell r="AU474">
            <v>1</v>
          </cell>
          <cell r="AV474" t="str">
            <v>No Seleccionada</v>
          </cell>
        </row>
        <row r="475">
          <cell r="A475" t="b">
            <v>0</v>
          </cell>
          <cell r="B475" t="str">
            <v>5to_Evento_973_V2_Comapan_17466140.xlsm</v>
          </cell>
          <cell r="C475">
            <v>113</v>
          </cell>
          <cell r="D475">
            <v>2094</v>
          </cell>
          <cell r="E475" t="str">
            <v>Comapan SA</v>
          </cell>
          <cell r="F475">
            <v>146</v>
          </cell>
          <cell r="G475" t="str">
            <v>CEREAL EMPACADO</v>
          </cell>
          <cell r="H475" t="str">
            <v>113 : Muffin De Frutas.</v>
          </cell>
          <cell r="I475">
            <v>11</v>
          </cell>
          <cell r="J475" t="str">
            <v>Sitio 1 : CARRERA 127#22G-18 INT 4 - Sitio 2 : SIBERIA KM 7.5 CELTA, LOTE 159 - Sitio 3 : CARRERA 68B #10A-18 - Sitio 4 : CALLE 24F#101B-15 - Sitio 5 : CARRERA 65B#10A-87 - Sitio 6 : AUTO MEDE KM 1,5 P INDUS FLORIDA BOD 23 - Sitio 7 : CARRERA 71 A BIS # 63D-38 -</v>
          </cell>
          <cell r="K475">
            <v>44835</v>
          </cell>
          <cell r="L475">
            <v>7781</v>
          </cell>
          <cell r="M475">
            <v>9359</v>
          </cell>
          <cell r="N475">
            <v>6030</v>
          </cell>
          <cell r="O475">
            <v>433</v>
          </cell>
          <cell r="P475">
            <v>527</v>
          </cell>
          <cell r="Q475">
            <v>0.2</v>
          </cell>
          <cell r="R475">
            <v>421.6</v>
          </cell>
          <cell r="S475">
            <v>703</v>
          </cell>
          <cell r="T475">
            <v>0.2</v>
          </cell>
          <cell r="U475">
            <v>562.4</v>
          </cell>
          <cell r="V475">
            <v>1052</v>
          </cell>
          <cell r="W475">
            <v>0.2</v>
          </cell>
          <cell r="X475">
            <v>841.6</v>
          </cell>
          <cell r="Y475">
            <v>1052</v>
          </cell>
          <cell r="Z475">
            <v>0.2</v>
          </cell>
          <cell r="AA475">
            <v>841.6</v>
          </cell>
          <cell r="AB475">
            <v>13983232</v>
          </cell>
          <cell r="AC475" t="str">
            <v>Registro Valido</v>
          </cell>
          <cell r="AD475">
            <v>527</v>
          </cell>
          <cell r="AE475">
            <v>703</v>
          </cell>
          <cell r="AF475">
            <v>1052</v>
          </cell>
          <cell r="AG475">
            <v>1052</v>
          </cell>
          <cell r="AH475">
            <v>527</v>
          </cell>
          <cell r="AI475">
            <v>703</v>
          </cell>
          <cell r="AJ475">
            <v>1052</v>
          </cell>
          <cell r="AK475">
            <v>1052</v>
          </cell>
          <cell r="AM475" t="str">
            <v>ALI_113_SEG_11</v>
          </cell>
          <cell r="AN475" t="str">
            <v>ALI_113_SEG_11_VAL_13983232</v>
          </cell>
          <cell r="AO475">
            <v>6</v>
          </cell>
          <cell r="AP475">
            <v>13983232</v>
          </cell>
          <cell r="AQ475" t="b">
            <v>1</v>
          </cell>
          <cell r="AR475" t="str">
            <v>Empate</v>
          </cell>
          <cell r="AS475" t="str">
            <v/>
          </cell>
          <cell r="AT475" t="str">
            <v>ALI_113_SEG_11_</v>
          </cell>
          <cell r="AU475">
            <v>1</v>
          </cell>
          <cell r="AV475" t="str">
            <v>No Seleccionada</v>
          </cell>
        </row>
        <row r="476">
          <cell r="A476" t="b">
            <v>0</v>
          </cell>
          <cell r="B476" t="str">
            <v>5to_Evento_973_V2_Comapan_17466140.xlsm</v>
          </cell>
          <cell r="C476">
            <v>113</v>
          </cell>
          <cell r="D476">
            <v>2094</v>
          </cell>
          <cell r="E476" t="str">
            <v>Comapan SA</v>
          </cell>
          <cell r="F476">
            <v>147</v>
          </cell>
          <cell r="G476" t="str">
            <v>CEREAL EMPACADO</v>
          </cell>
          <cell r="H476" t="str">
            <v>113 : Muffin De Frutas.</v>
          </cell>
          <cell r="I476">
            <v>12</v>
          </cell>
          <cell r="J476" t="str">
            <v>Sitio 1 : CARRERA 127#22G-18 INT 4 - Sitio 2 : SIBERIA KM 7.5 CELTA, LOTE 159 - Sitio 3 : CARRERA 68B #10A-18 - Sitio 4 : CALLE 24F#101B-15 - Sitio 5 : CARRERA 65B#10A-87 - Sitio 6 : AUTO MEDE KM 1,5 P INDUS FLORIDA BOD 23 - Sitio 7 : CARRERA 71 A BIS # 63D-38 -</v>
          </cell>
          <cell r="K476">
            <v>44835</v>
          </cell>
          <cell r="L476">
            <v>7061</v>
          </cell>
          <cell r="M476">
            <v>8493</v>
          </cell>
          <cell r="N476">
            <v>5472</v>
          </cell>
          <cell r="O476">
            <v>393</v>
          </cell>
          <cell r="P476">
            <v>527</v>
          </cell>
          <cell r="Q476">
            <v>0.2</v>
          </cell>
          <cell r="R476">
            <v>421.6</v>
          </cell>
          <cell r="S476">
            <v>703</v>
          </cell>
          <cell r="T476">
            <v>0.2</v>
          </cell>
          <cell r="U476">
            <v>562.4</v>
          </cell>
          <cell r="V476">
            <v>1052</v>
          </cell>
          <cell r="W476">
            <v>0.2</v>
          </cell>
          <cell r="X476">
            <v>841.6</v>
          </cell>
          <cell r="Y476">
            <v>1052</v>
          </cell>
          <cell r="Z476">
            <v>0.2</v>
          </cell>
          <cell r="AA476">
            <v>841.6</v>
          </cell>
          <cell r="AB476">
            <v>12689364.800000001</v>
          </cell>
          <cell r="AC476" t="str">
            <v>Registro Valido</v>
          </cell>
          <cell r="AD476">
            <v>527</v>
          </cell>
          <cell r="AE476">
            <v>703</v>
          </cell>
          <cell r="AF476">
            <v>1052</v>
          </cell>
          <cell r="AG476">
            <v>1052</v>
          </cell>
          <cell r="AH476">
            <v>527</v>
          </cell>
          <cell r="AI476">
            <v>703</v>
          </cell>
          <cell r="AJ476">
            <v>1052</v>
          </cell>
          <cell r="AK476">
            <v>1052</v>
          </cell>
          <cell r="AM476" t="str">
            <v>ALI_113_SEG_12</v>
          </cell>
          <cell r="AN476" t="str">
            <v>ALI_113_SEG_12_VAL_12689364.8</v>
          </cell>
          <cell r="AO476">
            <v>6</v>
          </cell>
          <cell r="AP476">
            <v>12689364.800000001</v>
          </cell>
          <cell r="AQ476" t="b">
            <v>1</v>
          </cell>
          <cell r="AR476" t="str">
            <v>Empate</v>
          </cell>
          <cell r="AS476" t="str">
            <v/>
          </cell>
          <cell r="AT476" t="str">
            <v>ALI_113_SEG_12_</v>
          </cell>
          <cell r="AU476">
            <v>1</v>
          </cell>
          <cell r="AV476" t="str">
            <v>No Seleccionada</v>
          </cell>
        </row>
        <row r="477">
          <cell r="A477" t="b">
            <v>0</v>
          </cell>
          <cell r="B477" t="str">
            <v>5to_Evento_973_V2_Comapan_17466140.xlsm</v>
          </cell>
          <cell r="C477">
            <v>113</v>
          </cell>
          <cell r="D477">
            <v>2094</v>
          </cell>
          <cell r="E477" t="str">
            <v>Comapan SA</v>
          </cell>
          <cell r="F477">
            <v>148</v>
          </cell>
          <cell r="G477" t="str">
            <v>CEREAL EMPACADO</v>
          </cell>
          <cell r="H477" t="str">
            <v>113 : Muffin De Frutas.</v>
          </cell>
          <cell r="I477">
            <v>13</v>
          </cell>
          <cell r="J477" t="str">
            <v>Sitio 1 : CARRERA 127#22G-18 INT 4 - Sitio 2 : SIBERIA KM 7.5 CELTA, LOTE 159 - Sitio 3 : CARRERA 68B #10A-18 - Sitio 4 : CALLE 24F#101B-15 - Sitio 5 : CARRERA 65B#10A-87 - Sitio 6 : AUTO MEDE KM 1,5 P INDUS FLORIDA BOD 23 - Sitio 7 : CARRERA 71 A BIS # 63D-38 -</v>
          </cell>
          <cell r="K477">
            <v>44835</v>
          </cell>
          <cell r="L477">
            <v>7499</v>
          </cell>
          <cell r="M477">
            <v>9018</v>
          </cell>
          <cell r="N477">
            <v>5809</v>
          </cell>
          <cell r="O477">
            <v>417</v>
          </cell>
          <cell r="P477">
            <v>527</v>
          </cell>
          <cell r="Q477">
            <v>0.2</v>
          </cell>
          <cell r="R477">
            <v>421.6</v>
          </cell>
          <cell r="S477">
            <v>703</v>
          </cell>
          <cell r="T477">
            <v>0.2</v>
          </cell>
          <cell r="U477">
            <v>562.4</v>
          </cell>
          <cell r="V477">
            <v>1052</v>
          </cell>
          <cell r="W477">
            <v>0.2</v>
          </cell>
          <cell r="X477">
            <v>841.6</v>
          </cell>
          <cell r="Y477">
            <v>1052</v>
          </cell>
          <cell r="Z477">
            <v>0.2</v>
          </cell>
          <cell r="AA477">
            <v>841.6</v>
          </cell>
          <cell r="AB477">
            <v>13473103.199999999</v>
          </cell>
          <cell r="AC477" t="str">
            <v>Registro Valido</v>
          </cell>
          <cell r="AD477">
            <v>527</v>
          </cell>
          <cell r="AE477">
            <v>703</v>
          </cell>
          <cell r="AF477">
            <v>1052</v>
          </cell>
          <cell r="AG477">
            <v>1052</v>
          </cell>
          <cell r="AH477">
            <v>527</v>
          </cell>
          <cell r="AI477">
            <v>703</v>
          </cell>
          <cell r="AJ477">
            <v>1052</v>
          </cell>
          <cell r="AK477">
            <v>1052</v>
          </cell>
          <cell r="AM477" t="str">
            <v>ALI_113_SEG_13</v>
          </cell>
          <cell r="AN477" t="str">
            <v>ALI_113_SEG_13_VAL_13473103.2</v>
          </cell>
          <cell r="AO477">
            <v>6</v>
          </cell>
          <cell r="AP477">
            <v>13473103.199999999</v>
          </cell>
          <cell r="AQ477" t="b">
            <v>1</v>
          </cell>
          <cell r="AR477" t="str">
            <v>Empate</v>
          </cell>
          <cell r="AS477" t="str">
            <v/>
          </cell>
          <cell r="AT477" t="str">
            <v>ALI_113_SEG_13_</v>
          </cell>
          <cell r="AU477">
            <v>1</v>
          </cell>
          <cell r="AV477" t="str">
            <v>No Seleccionada</v>
          </cell>
        </row>
        <row r="478">
          <cell r="A478" t="b">
            <v>0</v>
          </cell>
          <cell r="B478" t="str">
            <v>5to_Evento_973_V2_Comapan_17466140.xlsm</v>
          </cell>
          <cell r="C478">
            <v>113</v>
          </cell>
          <cell r="D478">
            <v>2094</v>
          </cell>
          <cell r="E478" t="str">
            <v>Comapan SA</v>
          </cell>
          <cell r="F478">
            <v>149</v>
          </cell>
          <cell r="G478" t="str">
            <v>CEREAL EMPACADO</v>
          </cell>
          <cell r="H478" t="str">
            <v>113 : Muffin De Frutas.</v>
          </cell>
          <cell r="I478">
            <v>14</v>
          </cell>
          <cell r="J478" t="str">
            <v>Sitio 1 : CARRERA 127#22G-18 INT 4 - Sitio 2 : SIBERIA KM 7.5 CELTA, LOTE 159 - Sitio 3 : CARRERA 68B #10A-18 - Sitio 4 : CALLE 24F#101B-15 - Sitio 5 : CARRERA 65B#10A-87 - Sitio 6 : AUTO MEDE KM 1,5 P INDUS FLORIDA BOD 23 - Sitio 7 : CARRERA 71 A BIS # 63D-38 -</v>
          </cell>
          <cell r="K478">
            <v>44835</v>
          </cell>
          <cell r="L478">
            <v>7430</v>
          </cell>
          <cell r="M478">
            <v>8937</v>
          </cell>
          <cell r="N478">
            <v>5756</v>
          </cell>
          <cell r="O478">
            <v>414</v>
          </cell>
          <cell r="P478">
            <v>527</v>
          </cell>
          <cell r="Q478">
            <v>0.2</v>
          </cell>
          <cell r="R478">
            <v>421.6</v>
          </cell>
          <cell r="S478">
            <v>703</v>
          </cell>
          <cell r="T478">
            <v>0.2</v>
          </cell>
          <cell r="U478">
            <v>562.4</v>
          </cell>
          <cell r="V478">
            <v>1052</v>
          </cell>
          <cell r="W478">
            <v>0.2</v>
          </cell>
          <cell r="X478">
            <v>841.6</v>
          </cell>
          <cell r="Y478">
            <v>1052</v>
          </cell>
          <cell r="Z478">
            <v>0.2</v>
          </cell>
          <cell r="AA478">
            <v>841.6</v>
          </cell>
          <cell r="AB478">
            <v>13351328.800000001</v>
          </cell>
          <cell r="AC478" t="str">
            <v>Registro Valido</v>
          </cell>
          <cell r="AD478">
            <v>527</v>
          </cell>
          <cell r="AE478">
            <v>703</v>
          </cell>
          <cell r="AF478">
            <v>1052</v>
          </cell>
          <cell r="AG478">
            <v>1052</v>
          </cell>
          <cell r="AH478">
            <v>527</v>
          </cell>
          <cell r="AI478">
            <v>703</v>
          </cell>
          <cell r="AJ478">
            <v>1052</v>
          </cell>
          <cell r="AK478">
            <v>1052</v>
          </cell>
          <cell r="AM478" t="str">
            <v>ALI_113_SEG_14</v>
          </cell>
          <cell r="AN478" t="str">
            <v>ALI_113_SEG_14_VAL_13351328.8</v>
          </cell>
          <cell r="AO478">
            <v>6</v>
          </cell>
          <cell r="AP478">
            <v>13351328.800000001</v>
          </cell>
          <cell r="AQ478" t="b">
            <v>1</v>
          </cell>
          <cell r="AR478" t="str">
            <v>Empate</v>
          </cell>
          <cell r="AS478" t="str">
            <v/>
          </cell>
          <cell r="AT478" t="str">
            <v>ALI_113_SEG_14_</v>
          </cell>
          <cell r="AU478">
            <v>1</v>
          </cell>
          <cell r="AV478" t="str">
            <v>No Seleccionada</v>
          </cell>
        </row>
        <row r="479">
          <cell r="A479" t="b">
            <v>0</v>
          </cell>
          <cell r="B479" t="str">
            <v>5to_Evento_973_V2_Comapan_17466140.xlsm</v>
          </cell>
          <cell r="C479">
            <v>113</v>
          </cell>
          <cell r="D479">
            <v>2094</v>
          </cell>
          <cell r="E479" t="str">
            <v>Comapan SA</v>
          </cell>
          <cell r="F479">
            <v>150</v>
          </cell>
          <cell r="G479" t="str">
            <v>CEREAL EMPACADO</v>
          </cell>
          <cell r="H479" t="str">
            <v>113 : Muffin De Frutas.</v>
          </cell>
          <cell r="I479">
            <v>15</v>
          </cell>
          <cell r="J479" t="str">
            <v>Sitio 1 : CARRERA 127#22G-18 INT 4 - Sitio 2 : SIBERIA KM 7.5 CELTA, LOTE 159 - Sitio 3 : CARRERA 68B #10A-18 - Sitio 4 : CALLE 24F#101B-15 - Sitio 5 : CARRERA 65B#10A-87 - Sitio 6 : AUTO MEDE KM 1,5 P INDUS FLORIDA BOD 23 - Sitio 7 : CARRERA 71 A BIS # 63D-38 -</v>
          </cell>
          <cell r="K479">
            <v>44835</v>
          </cell>
          <cell r="L479">
            <v>7022</v>
          </cell>
          <cell r="M479">
            <v>8445</v>
          </cell>
          <cell r="N479">
            <v>5439</v>
          </cell>
          <cell r="O479">
            <v>393</v>
          </cell>
          <cell r="P479">
            <v>527</v>
          </cell>
          <cell r="Q479">
            <v>0.2</v>
          </cell>
          <cell r="R479">
            <v>421.6</v>
          </cell>
          <cell r="S479">
            <v>703</v>
          </cell>
          <cell r="T479">
            <v>0.2</v>
          </cell>
          <cell r="U479">
            <v>562.4</v>
          </cell>
          <cell r="V479">
            <v>1052</v>
          </cell>
          <cell r="W479">
            <v>0.2</v>
          </cell>
          <cell r="X479">
            <v>841.6</v>
          </cell>
          <cell r="Y479">
            <v>1052</v>
          </cell>
          <cell r="Z479">
            <v>0.2</v>
          </cell>
          <cell r="AA479">
            <v>841.6</v>
          </cell>
          <cell r="AB479">
            <v>12618154.400000002</v>
          </cell>
          <cell r="AC479" t="str">
            <v>Registro Valido</v>
          </cell>
          <cell r="AD479">
            <v>527</v>
          </cell>
          <cell r="AE479">
            <v>703</v>
          </cell>
          <cell r="AF479">
            <v>1052</v>
          </cell>
          <cell r="AG479">
            <v>1052</v>
          </cell>
          <cell r="AH479">
            <v>527</v>
          </cell>
          <cell r="AI479">
            <v>703</v>
          </cell>
          <cell r="AJ479">
            <v>1052</v>
          </cell>
          <cell r="AK479">
            <v>1052</v>
          </cell>
          <cell r="AM479" t="str">
            <v>ALI_113_SEG_15</v>
          </cell>
          <cell r="AN479" t="str">
            <v>ALI_113_SEG_15_VAL_12618154.4</v>
          </cell>
          <cell r="AO479">
            <v>6</v>
          </cell>
          <cell r="AP479">
            <v>12618154.400000002</v>
          </cell>
          <cell r="AQ479" t="b">
            <v>1</v>
          </cell>
          <cell r="AR479" t="str">
            <v>Empate</v>
          </cell>
          <cell r="AS479" t="str">
            <v/>
          </cell>
          <cell r="AT479" t="str">
            <v>ALI_113_SEG_15_</v>
          </cell>
          <cell r="AU479">
            <v>1</v>
          </cell>
          <cell r="AV479" t="str">
            <v>No Seleccionada</v>
          </cell>
        </row>
        <row r="480">
          <cell r="A480" t="b">
            <v>0</v>
          </cell>
          <cell r="B480" t="str">
            <v>5to_Evento_973_V2_Comapan_17466140.xlsm</v>
          </cell>
          <cell r="C480">
            <v>45</v>
          </cell>
          <cell r="D480">
            <v>2094</v>
          </cell>
          <cell r="E480" t="str">
            <v>Comapan SA</v>
          </cell>
          <cell r="F480">
            <v>181</v>
          </cell>
          <cell r="G480" t="str">
            <v>CEREAL EMPACADO</v>
          </cell>
          <cell r="H480" t="str">
            <v>45 : Mantecada.</v>
          </cell>
          <cell r="I480">
            <v>1</v>
          </cell>
          <cell r="J480" t="str">
            <v>Sitio 1 : CARRERA 127#22G-18 INT 4 - Sitio 2 : SIBERIA KM 7.5 CELTA, LOTE 159 - Sitio 3 : CARRERA 68B #10A-18 - Sitio 4 : CALLE 24F#101B-15 - Sitio 5 : CARRERA 65B#10A-87 - Sitio 6 : AUTO MEDE KM 1,5 P INDUS FLORIDA BOD 23 - Sitio 7 : CARRERA 71 A BIS # 63D-38 -</v>
          </cell>
          <cell r="K480">
            <v>44835</v>
          </cell>
          <cell r="L480">
            <v>6195</v>
          </cell>
          <cell r="M480">
            <v>7886</v>
          </cell>
          <cell r="N480">
            <v>3724</v>
          </cell>
          <cell r="O480">
            <v>405</v>
          </cell>
          <cell r="P480">
            <v>578</v>
          </cell>
          <cell r="Q480">
            <v>0.2</v>
          </cell>
          <cell r="R480">
            <v>462.4</v>
          </cell>
          <cell r="S480">
            <v>769</v>
          </cell>
          <cell r="T480">
            <v>0.2</v>
          </cell>
          <cell r="U480">
            <v>615.20000000000005</v>
          </cell>
          <cell r="V480">
            <v>1153</v>
          </cell>
          <cell r="W480">
            <v>0.2</v>
          </cell>
          <cell r="X480">
            <v>922.4</v>
          </cell>
          <cell r="Y480">
            <v>1153</v>
          </cell>
          <cell r="Z480">
            <v>0.2</v>
          </cell>
          <cell r="AA480">
            <v>922.4</v>
          </cell>
          <cell r="AB480">
            <v>11524624.800000001</v>
          </cell>
          <cell r="AC480" t="str">
            <v>Registro Valido</v>
          </cell>
          <cell r="AD480">
            <v>578</v>
          </cell>
          <cell r="AE480">
            <v>769</v>
          </cell>
          <cell r="AF480">
            <v>1153</v>
          </cell>
          <cell r="AG480">
            <v>1153</v>
          </cell>
          <cell r="AH480">
            <v>578</v>
          </cell>
          <cell r="AI480">
            <v>769</v>
          </cell>
          <cell r="AJ480">
            <v>1153</v>
          </cell>
          <cell r="AK480">
            <v>1153</v>
          </cell>
          <cell r="AM480" t="str">
            <v>ALI_45_SEG_1</v>
          </cell>
          <cell r="AN480" t="str">
            <v>ALI_45_SEG_1_VAL_11524624.8</v>
          </cell>
          <cell r="AO480">
            <v>7</v>
          </cell>
          <cell r="AP480">
            <v>11524624.800000001</v>
          </cell>
          <cell r="AQ480" t="b">
            <v>1</v>
          </cell>
          <cell r="AR480" t="str">
            <v>Empate</v>
          </cell>
          <cell r="AS480" t="str">
            <v/>
          </cell>
          <cell r="AT480" t="str">
            <v>ALI_45_SEG_1_</v>
          </cell>
          <cell r="AU480">
            <v>1</v>
          </cell>
          <cell r="AV480" t="str">
            <v>No Seleccionada</v>
          </cell>
        </row>
        <row r="481">
          <cell r="A481" t="b">
            <v>0</v>
          </cell>
          <cell r="B481" t="str">
            <v>5to_Evento_973_V2_Comapan_17466140.xlsm</v>
          </cell>
          <cell r="C481">
            <v>45</v>
          </cell>
          <cell r="D481">
            <v>2094</v>
          </cell>
          <cell r="E481" t="str">
            <v>Comapan SA</v>
          </cell>
          <cell r="F481">
            <v>182</v>
          </cell>
          <cell r="G481" t="str">
            <v>CEREAL EMPACADO</v>
          </cell>
          <cell r="H481" t="str">
            <v>45 : Mantecada.</v>
          </cell>
          <cell r="I481">
            <v>2</v>
          </cell>
          <cell r="J481" t="str">
            <v>Sitio 1 : CARRERA 127#22G-18 INT 4 - Sitio 2 : SIBERIA KM 7.5 CELTA, LOTE 159 - Sitio 3 : CARRERA 68B #10A-18 - Sitio 4 : CALLE 24F#101B-15 - Sitio 5 : CARRERA 65B#10A-87 - Sitio 6 : AUTO MEDE KM 1,5 P INDUS FLORIDA BOD 23 - Sitio 7 : CARRERA 71 A BIS # 63D-38 -</v>
          </cell>
          <cell r="K481">
            <v>44835</v>
          </cell>
          <cell r="L481">
            <v>6335</v>
          </cell>
          <cell r="M481">
            <v>8064</v>
          </cell>
          <cell r="N481">
            <v>3808</v>
          </cell>
          <cell r="O481">
            <v>414</v>
          </cell>
          <cell r="P481">
            <v>578</v>
          </cell>
          <cell r="Q481">
            <v>0.2</v>
          </cell>
          <cell r="R481">
            <v>462.4</v>
          </cell>
          <cell r="S481">
            <v>769</v>
          </cell>
          <cell r="T481">
            <v>0.2</v>
          </cell>
          <cell r="U481">
            <v>615.20000000000005</v>
          </cell>
          <cell r="V481">
            <v>1153</v>
          </cell>
          <cell r="W481">
            <v>0.2</v>
          </cell>
          <cell r="X481">
            <v>922.4</v>
          </cell>
          <cell r="Y481">
            <v>1153</v>
          </cell>
          <cell r="Z481">
            <v>0.2</v>
          </cell>
          <cell r="AA481">
            <v>922.4</v>
          </cell>
          <cell r="AB481">
            <v>11784649.6</v>
          </cell>
          <cell r="AC481" t="str">
            <v>Registro Valido</v>
          </cell>
          <cell r="AD481">
            <v>578</v>
          </cell>
          <cell r="AE481">
            <v>769</v>
          </cell>
          <cell r="AF481">
            <v>1153</v>
          </cell>
          <cell r="AG481">
            <v>1153</v>
          </cell>
          <cell r="AH481">
            <v>578</v>
          </cell>
          <cell r="AI481">
            <v>769</v>
          </cell>
          <cell r="AJ481">
            <v>1153</v>
          </cell>
          <cell r="AK481">
            <v>1153</v>
          </cell>
          <cell r="AM481" t="str">
            <v>ALI_45_SEG_2</v>
          </cell>
          <cell r="AN481" t="str">
            <v>ALI_45_SEG_2_VAL_11784649.6</v>
          </cell>
          <cell r="AO481">
            <v>7</v>
          </cell>
          <cell r="AP481">
            <v>11784649.6</v>
          </cell>
          <cell r="AQ481" t="b">
            <v>1</v>
          </cell>
          <cell r="AR481" t="str">
            <v>Empate</v>
          </cell>
          <cell r="AS481" t="str">
            <v/>
          </cell>
          <cell r="AT481" t="str">
            <v>ALI_45_SEG_2_</v>
          </cell>
          <cell r="AU481">
            <v>1</v>
          </cell>
          <cell r="AV481" t="str">
            <v>No Seleccionada</v>
          </cell>
        </row>
        <row r="482">
          <cell r="A482" t="b">
            <v>0</v>
          </cell>
          <cell r="B482" t="str">
            <v>5to_Evento_973_V2_Comapan_17466140.xlsm</v>
          </cell>
          <cell r="C482">
            <v>45</v>
          </cell>
          <cell r="D482">
            <v>2094</v>
          </cell>
          <cell r="E482" t="str">
            <v>Comapan SA</v>
          </cell>
          <cell r="F482">
            <v>183</v>
          </cell>
          <cell r="G482" t="str">
            <v>CEREAL EMPACADO</v>
          </cell>
          <cell r="H482" t="str">
            <v>45 : Mantecada.</v>
          </cell>
          <cell r="I482">
            <v>3</v>
          </cell>
          <cell r="J482" t="str">
            <v>Sitio 1 : CARRERA 127#22G-18 INT 4 - Sitio 2 : SIBERIA KM 7.5 CELTA, LOTE 159 - Sitio 3 : CARRERA 68B #10A-18 - Sitio 4 : CALLE 24F#101B-15 - Sitio 5 : CARRERA 65B#10A-87 - Sitio 6 : AUTO MEDE KM 1,5 P INDUS FLORIDA BOD 23 - Sitio 7 : CARRERA 71 A BIS # 63D-38 -</v>
          </cell>
          <cell r="K482">
            <v>44835</v>
          </cell>
          <cell r="L482">
            <v>6297</v>
          </cell>
          <cell r="M482">
            <v>8016</v>
          </cell>
          <cell r="N482">
            <v>3785</v>
          </cell>
          <cell r="O482">
            <v>411</v>
          </cell>
          <cell r="P482">
            <v>578</v>
          </cell>
          <cell r="Q482">
            <v>0.2</v>
          </cell>
          <cell r="R482">
            <v>462.4</v>
          </cell>
          <cell r="S482">
            <v>769</v>
          </cell>
          <cell r="T482">
            <v>0.2</v>
          </cell>
          <cell r="U482">
            <v>615.20000000000005</v>
          </cell>
          <cell r="V482">
            <v>1153</v>
          </cell>
          <cell r="W482">
            <v>0.2</v>
          </cell>
          <cell r="X482">
            <v>922.4</v>
          </cell>
          <cell r="Y482">
            <v>1153</v>
          </cell>
          <cell r="Z482">
            <v>0.2</v>
          </cell>
          <cell r="AA482">
            <v>922.4</v>
          </cell>
          <cell r="AB482">
            <v>11713566.4</v>
          </cell>
          <cell r="AC482" t="str">
            <v>Registro Valido</v>
          </cell>
          <cell r="AD482">
            <v>578</v>
          </cell>
          <cell r="AE482">
            <v>769</v>
          </cell>
          <cell r="AF482">
            <v>1153</v>
          </cell>
          <cell r="AG482">
            <v>1153</v>
          </cell>
          <cell r="AH482">
            <v>578</v>
          </cell>
          <cell r="AI482">
            <v>769</v>
          </cell>
          <cell r="AJ482">
            <v>1153</v>
          </cell>
          <cell r="AK482">
            <v>1153</v>
          </cell>
          <cell r="AM482" t="str">
            <v>ALI_45_SEG_3</v>
          </cell>
          <cell r="AN482" t="str">
            <v>ALI_45_SEG_3_VAL_11713566.4</v>
          </cell>
          <cell r="AO482">
            <v>7</v>
          </cell>
          <cell r="AP482">
            <v>11713566.4</v>
          </cell>
          <cell r="AQ482" t="b">
            <v>1</v>
          </cell>
          <cell r="AR482" t="str">
            <v>Empate</v>
          </cell>
          <cell r="AS482" t="str">
            <v/>
          </cell>
          <cell r="AT482" t="str">
            <v>ALI_45_SEG_3_</v>
          </cell>
          <cell r="AU482">
            <v>1</v>
          </cell>
          <cell r="AV482" t="str">
            <v>No Seleccionada</v>
          </cell>
        </row>
        <row r="483">
          <cell r="A483" t="b">
            <v>0</v>
          </cell>
          <cell r="B483" t="str">
            <v>5to_Evento_973_V2_Comapan_17466140.xlsm</v>
          </cell>
          <cell r="C483">
            <v>45</v>
          </cell>
          <cell r="D483">
            <v>2094</v>
          </cell>
          <cell r="E483" t="str">
            <v>Comapan SA</v>
          </cell>
          <cell r="F483">
            <v>184</v>
          </cell>
          <cell r="G483" t="str">
            <v>CEREAL EMPACADO</v>
          </cell>
          <cell r="H483" t="str">
            <v>45 : Mantecada.</v>
          </cell>
          <cell r="I483">
            <v>4</v>
          </cell>
          <cell r="J483" t="str">
            <v>Sitio 1 : CARRERA 127#22G-18 INT 4 - Sitio 2 : SIBERIA KM 7.5 CELTA, LOTE 159 - Sitio 3 : CARRERA 68B #10A-18 - Sitio 4 : CALLE 24F#101B-15 - Sitio 5 : CARRERA 65B#10A-87 - Sitio 6 : AUTO MEDE KM 1,5 P INDUS FLORIDA BOD 23 - Sitio 7 : CARRERA 71 A BIS # 63D-38 -</v>
          </cell>
          <cell r="K483">
            <v>44835</v>
          </cell>
          <cell r="L483">
            <v>6710</v>
          </cell>
          <cell r="M483">
            <v>8541</v>
          </cell>
          <cell r="N483">
            <v>4033</v>
          </cell>
          <cell r="O483">
            <v>439</v>
          </cell>
          <cell r="P483">
            <v>578</v>
          </cell>
          <cell r="Q483">
            <v>0.2</v>
          </cell>
          <cell r="R483">
            <v>462.4</v>
          </cell>
          <cell r="S483">
            <v>769</v>
          </cell>
          <cell r="T483">
            <v>0.2</v>
          </cell>
          <cell r="U483">
            <v>615.20000000000005</v>
          </cell>
          <cell r="V483">
            <v>1153</v>
          </cell>
          <cell r="W483">
            <v>0.2</v>
          </cell>
          <cell r="X483">
            <v>922.4</v>
          </cell>
          <cell r="Y483">
            <v>1153</v>
          </cell>
          <cell r="Z483">
            <v>0.2</v>
          </cell>
          <cell r="AA483">
            <v>922.4</v>
          </cell>
          <cell r="AB483">
            <v>12482100</v>
          </cell>
          <cell r="AC483" t="str">
            <v>Registro Valido</v>
          </cell>
          <cell r="AD483">
            <v>578</v>
          </cell>
          <cell r="AE483">
            <v>769</v>
          </cell>
          <cell r="AF483">
            <v>1153</v>
          </cell>
          <cell r="AG483">
            <v>1153</v>
          </cell>
          <cell r="AH483">
            <v>578</v>
          </cell>
          <cell r="AI483">
            <v>769</v>
          </cell>
          <cell r="AJ483">
            <v>1153</v>
          </cell>
          <cell r="AK483">
            <v>1153</v>
          </cell>
          <cell r="AM483" t="str">
            <v>ALI_45_SEG_4</v>
          </cell>
          <cell r="AN483" t="str">
            <v>ALI_45_SEG_4_VAL_12482100</v>
          </cell>
          <cell r="AO483">
            <v>6</v>
          </cell>
          <cell r="AP483">
            <v>12482100</v>
          </cell>
          <cell r="AQ483" t="b">
            <v>1</v>
          </cell>
          <cell r="AR483" t="str">
            <v>Empate</v>
          </cell>
          <cell r="AS483" t="str">
            <v/>
          </cell>
          <cell r="AT483" t="str">
            <v>ALI_45_SEG_4_</v>
          </cell>
          <cell r="AU483">
            <v>1</v>
          </cell>
          <cell r="AV483" t="str">
            <v>No Seleccionada</v>
          </cell>
        </row>
        <row r="484">
          <cell r="A484" t="b">
            <v>0</v>
          </cell>
          <cell r="B484" t="str">
            <v>5to_Evento_973_V2_Comapan_17466140.xlsm</v>
          </cell>
          <cell r="C484">
            <v>45</v>
          </cell>
          <cell r="D484">
            <v>2094</v>
          </cell>
          <cell r="E484" t="str">
            <v>Comapan SA</v>
          </cell>
          <cell r="F484">
            <v>185</v>
          </cell>
          <cell r="G484" t="str">
            <v>CEREAL EMPACADO</v>
          </cell>
          <cell r="H484" t="str">
            <v>45 : Mantecada.</v>
          </cell>
          <cell r="I484">
            <v>5</v>
          </cell>
          <cell r="J484" t="str">
            <v>Sitio 1 : CARRERA 127#22G-18 INT 4 - Sitio 2 : SIBERIA KM 7.5 CELTA, LOTE 159 - Sitio 3 : CARRERA 68B #10A-18 - Sitio 4 : CALLE 24F#101B-15 - Sitio 5 : CARRERA 65B#10A-87 - Sitio 6 : AUTO MEDE KM 1,5 P INDUS FLORIDA BOD 23 - Sitio 7 : CARRERA 71 A BIS # 63D-38 -</v>
          </cell>
          <cell r="K484">
            <v>44835</v>
          </cell>
          <cell r="L484">
            <v>6237</v>
          </cell>
          <cell r="M484">
            <v>7940</v>
          </cell>
          <cell r="N484">
            <v>3749</v>
          </cell>
          <cell r="O484">
            <v>407</v>
          </cell>
          <cell r="P484">
            <v>578</v>
          </cell>
          <cell r="Q484">
            <v>0.2</v>
          </cell>
          <cell r="R484">
            <v>462.4</v>
          </cell>
          <cell r="S484">
            <v>769</v>
          </cell>
          <cell r="T484">
            <v>0.2</v>
          </cell>
          <cell r="U484">
            <v>615.20000000000005</v>
          </cell>
          <cell r="V484">
            <v>1153</v>
          </cell>
          <cell r="W484">
            <v>0.2</v>
          </cell>
          <cell r="X484">
            <v>922.4</v>
          </cell>
          <cell r="Y484">
            <v>1153</v>
          </cell>
          <cell r="Z484">
            <v>0.2</v>
          </cell>
          <cell r="AA484">
            <v>922.4</v>
          </cell>
          <cell r="AB484">
            <v>11602171.200000001</v>
          </cell>
          <cell r="AC484" t="str">
            <v>Registro Valido</v>
          </cell>
          <cell r="AD484">
            <v>578</v>
          </cell>
          <cell r="AE484">
            <v>769</v>
          </cell>
          <cell r="AF484">
            <v>1153</v>
          </cell>
          <cell r="AG484">
            <v>1153</v>
          </cell>
          <cell r="AH484">
            <v>578</v>
          </cell>
          <cell r="AI484">
            <v>769</v>
          </cell>
          <cell r="AJ484">
            <v>1153</v>
          </cell>
          <cell r="AK484">
            <v>1153</v>
          </cell>
          <cell r="AM484" t="str">
            <v>ALI_45_SEG_5</v>
          </cell>
          <cell r="AN484" t="str">
            <v>ALI_45_SEG_5_VAL_11602171.2</v>
          </cell>
          <cell r="AO484">
            <v>6</v>
          </cell>
          <cell r="AP484">
            <v>11602171.200000001</v>
          </cell>
          <cell r="AQ484" t="b">
            <v>1</v>
          </cell>
          <cell r="AR484" t="str">
            <v>Empate</v>
          </cell>
          <cell r="AS484" t="str">
            <v/>
          </cell>
          <cell r="AT484" t="str">
            <v>ALI_45_SEG_5_</v>
          </cell>
          <cell r="AU484">
            <v>1</v>
          </cell>
          <cell r="AV484" t="str">
            <v>No Seleccionada</v>
          </cell>
        </row>
        <row r="485">
          <cell r="A485" t="b">
            <v>0</v>
          </cell>
          <cell r="B485" t="str">
            <v>5to_Evento_973_V2_Comapan_17466140.xlsm</v>
          </cell>
          <cell r="C485">
            <v>45</v>
          </cell>
          <cell r="D485">
            <v>2094</v>
          </cell>
          <cell r="E485" t="str">
            <v>Comapan SA</v>
          </cell>
          <cell r="F485">
            <v>186</v>
          </cell>
          <cell r="G485" t="str">
            <v>CEREAL EMPACADO</v>
          </cell>
          <cell r="H485" t="str">
            <v>45 : Mantecada.</v>
          </cell>
          <cell r="I485">
            <v>6</v>
          </cell>
          <cell r="J485" t="str">
            <v>Sitio 1 : CARRERA 127#22G-18 INT 4 - Sitio 2 : SIBERIA KM 7.5 CELTA, LOTE 159 - Sitio 3 : CARRERA 68B #10A-18 - Sitio 4 : CALLE 24F#101B-15 - Sitio 5 : CARRERA 65B#10A-87 - Sitio 6 : AUTO MEDE KM 1,5 P INDUS FLORIDA BOD 23 - Sitio 7 : CARRERA 71 A BIS # 63D-38 -</v>
          </cell>
          <cell r="K485">
            <v>44835</v>
          </cell>
          <cell r="L485">
            <v>6750</v>
          </cell>
          <cell r="M485">
            <v>8594</v>
          </cell>
          <cell r="N485">
            <v>4057</v>
          </cell>
          <cell r="O485">
            <v>441</v>
          </cell>
          <cell r="P485">
            <v>578</v>
          </cell>
          <cell r="Q485">
            <v>0.2</v>
          </cell>
          <cell r="R485">
            <v>462.4</v>
          </cell>
          <cell r="S485">
            <v>769</v>
          </cell>
          <cell r="T485">
            <v>0.2</v>
          </cell>
          <cell r="U485">
            <v>615.20000000000005</v>
          </cell>
          <cell r="V485">
            <v>1153</v>
          </cell>
          <cell r="W485">
            <v>0.2</v>
          </cell>
          <cell r="X485">
            <v>922.4</v>
          </cell>
          <cell r="Y485">
            <v>1153</v>
          </cell>
          <cell r="Z485">
            <v>0.2</v>
          </cell>
          <cell r="AA485">
            <v>922.4</v>
          </cell>
          <cell r="AB485">
            <v>12557184.000000002</v>
          </cell>
          <cell r="AC485" t="str">
            <v>Registro Valido</v>
          </cell>
          <cell r="AD485">
            <v>578</v>
          </cell>
          <cell r="AE485">
            <v>769</v>
          </cell>
          <cell r="AF485">
            <v>1153</v>
          </cell>
          <cell r="AG485">
            <v>1153</v>
          </cell>
          <cell r="AH485">
            <v>578</v>
          </cell>
          <cell r="AI485">
            <v>769</v>
          </cell>
          <cell r="AJ485">
            <v>1153</v>
          </cell>
          <cell r="AK485">
            <v>1153</v>
          </cell>
          <cell r="AM485" t="str">
            <v>ALI_45_SEG_6</v>
          </cell>
          <cell r="AN485" t="str">
            <v>ALI_45_SEG_6_VAL_12557184</v>
          </cell>
          <cell r="AO485">
            <v>6</v>
          </cell>
          <cell r="AP485">
            <v>12557184.000000002</v>
          </cell>
          <cell r="AQ485" t="b">
            <v>1</v>
          </cell>
          <cell r="AR485" t="str">
            <v>Empate</v>
          </cell>
          <cell r="AS485" t="str">
            <v/>
          </cell>
          <cell r="AT485" t="str">
            <v>ALI_45_SEG_6_</v>
          </cell>
          <cell r="AU485">
            <v>1</v>
          </cell>
          <cell r="AV485" t="str">
            <v>No Seleccionada</v>
          </cell>
        </row>
        <row r="486">
          <cell r="A486" t="b">
            <v>0</v>
          </cell>
          <cell r="B486" t="str">
            <v>5to_Evento_973_V2_Comapan_17466140.xlsm</v>
          </cell>
          <cell r="C486">
            <v>45</v>
          </cell>
          <cell r="D486">
            <v>2094</v>
          </cell>
          <cell r="E486" t="str">
            <v>Comapan SA</v>
          </cell>
          <cell r="F486">
            <v>187</v>
          </cell>
          <cell r="G486" t="str">
            <v>CEREAL EMPACADO</v>
          </cell>
          <cell r="H486" t="str">
            <v>45 : Mantecada.</v>
          </cell>
          <cell r="I486">
            <v>7</v>
          </cell>
          <cell r="J486" t="str">
            <v>Sitio 1 : CARRERA 127#22G-18 INT 4 - Sitio 2 : SIBERIA KM 7.5 CELTA, LOTE 159 - Sitio 3 : CARRERA 68B #10A-18 - Sitio 4 : CALLE 24F#101B-15 - Sitio 5 : CARRERA 65B#10A-87 - Sitio 6 : AUTO MEDE KM 1,5 P INDUS FLORIDA BOD 23 - Sitio 7 : CARRERA 71 A BIS # 63D-38 -</v>
          </cell>
          <cell r="K486">
            <v>44835</v>
          </cell>
          <cell r="L486">
            <v>6894</v>
          </cell>
          <cell r="M486">
            <v>8776</v>
          </cell>
          <cell r="N486">
            <v>4144</v>
          </cell>
          <cell r="O486">
            <v>450</v>
          </cell>
          <cell r="P486">
            <v>578</v>
          </cell>
          <cell r="Q486">
            <v>0.2</v>
          </cell>
          <cell r="R486">
            <v>462.4</v>
          </cell>
          <cell r="S486">
            <v>769</v>
          </cell>
          <cell r="T486">
            <v>0.2</v>
          </cell>
          <cell r="U486">
            <v>615.20000000000005</v>
          </cell>
          <cell r="V486">
            <v>1153</v>
          </cell>
          <cell r="W486">
            <v>0.2</v>
          </cell>
          <cell r="X486">
            <v>922.4</v>
          </cell>
          <cell r="Y486">
            <v>1153</v>
          </cell>
          <cell r="Z486">
            <v>0.2</v>
          </cell>
          <cell r="AA486">
            <v>922.4</v>
          </cell>
          <cell r="AB486">
            <v>12824286.4</v>
          </cell>
          <cell r="AC486" t="str">
            <v>Registro Valido</v>
          </cell>
          <cell r="AD486">
            <v>578</v>
          </cell>
          <cell r="AE486">
            <v>769</v>
          </cell>
          <cell r="AF486">
            <v>1153</v>
          </cell>
          <cell r="AG486">
            <v>1153</v>
          </cell>
          <cell r="AH486">
            <v>578</v>
          </cell>
          <cell r="AI486">
            <v>769</v>
          </cell>
          <cell r="AJ486">
            <v>1153</v>
          </cell>
          <cell r="AK486">
            <v>1153</v>
          </cell>
          <cell r="AM486" t="str">
            <v>ALI_45_SEG_7</v>
          </cell>
          <cell r="AN486" t="str">
            <v>ALI_45_SEG_7_VAL_12824286.4</v>
          </cell>
          <cell r="AO486">
            <v>6</v>
          </cell>
          <cell r="AP486">
            <v>12824286.4</v>
          </cell>
          <cell r="AQ486" t="b">
            <v>1</v>
          </cell>
          <cell r="AR486" t="str">
            <v>Empate</v>
          </cell>
          <cell r="AS486" t="str">
            <v/>
          </cell>
          <cell r="AT486" t="str">
            <v>ALI_45_SEG_7_</v>
          </cell>
          <cell r="AU486">
            <v>1</v>
          </cell>
          <cell r="AV486" t="str">
            <v>No Seleccionada</v>
          </cell>
        </row>
        <row r="487">
          <cell r="A487" t="b">
            <v>0</v>
          </cell>
          <cell r="B487" t="str">
            <v>5to_Evento_973_V2_Comapan_17466140.xlsm</v>
          </cell>
          <cell r="C487">
            <v>45</v>
          </cell>
          <cell r="D487">
            <v>2094</v>
          </cell>
          <cell r="E487" t="str">
            <v>Comapan SA</v>
          </cell>
          <cell r="F487">
            <v>188</v>
          </cell>
          <cell r="G487" t="str">
            <v>CEREAL EMPACADO</v>
          </cell>
          <cell r="H487" t="str">
            <v>45 : Mantecada.</v>
          </cell>
          <cell r="I487">
            <v>8</v>
          </cell>
          <cell r="J487" t="str">
            <v>Sitio 1 : CARRERA 127#22G-18 INT 4 - Sitio 2 : SIBERIA KM 7.5 CELTA, LOTE 159 - Sitio 3 : CARRERA 68B #10A-18 - Sitio 4 : CALLE 24F#101B-15 - Sitio 5 : CARRERA 65B#10A-87 - Sitio 6 : AUTO MEDE KM 1,5 P INDUS FLORIDA BOD 23 - Sitio 7 : CARRERA 71 A BIS # 63D-38 -</v>
          </cell>
          <cell r="K487">
            <v>44835</v>
          </cell>
          <cell r="L487">
            <v>6654</v>
          </cell>
          <cell r="M487">
            <v>8470</v>
          </cell>
          <cell r="N487">
            <v>4000</v>
          </cell>
          <cell r="O487">
            <v>435</v>
          </cell>
          <cell r="P487">
            <v>578</v>
          </cell>
          <cell r="Q487">
            <v>0.2</v>
          </cell>
          <cell r="R487">
            <v>462.4</v>
          </cell>
          <cell r="S487">
            <v>769</v>
          </cell>
          <cell r="T487">
            <v>0.2</v>
          </cell>
          <cell r="U487">
            <v>615.20000000000005</v>
          </cell>
          <cell r="V487">
            <v>1153</v>
          </cell>
          <cell r="W487">
            <v>0.2</v>
          </cell>
          <cell r="X487">
            <v>922.4</v>
          </cell>
          <cell r="Y487">
            <v>1153</v>
          </cell>
          <cell r="Z487">
            <v>0.2</v>
          </cell>
          <cell r="AA487">
            <v>922.4</v>
          </cell>
          <cell r="AB487">
            <v>12378397.6</v>
          </cell>
          <cell r="AC487" t="str">
            <v>Registro Valido</v>
          </cell>
          <cell r="AD487">
            <v>578</v>
          </cell>
          <cell r="AE487">
            <v>769</v>
          </cell>
          <cell r="AF487">
            <v>1153</v>
          </cell>
          <cell r="AG487">
            <v>1153</v>
          </cell>
          <cell r="AH487">
            <v>578</v>
          </cell>
          <cell r="AI487">
            <v>769</v>
          </cell>
          <cell r="AJ487">
            <v>1153</v>
          </cell>
          <cell r="AK487">
            <v>1153</v>
          </cell>
          <cell r="AM487" t="str">
            <v>ALI_45_SEG_8</v>
          </cell>
          <cell r="AN487" t="str">
            <v>ALI_45_SEG_8_VAL_12378397.6</v>
          </cell>
          <cell r="AO487">
            <v>6</v>
          </cell>
          <cell r="AP487">
            <v>12378397.6</v>
          </cell>
          <cell r="AQ487" t="b">
            <v>1</v>
          </cell>
          <cell r="AR487" t="str">
            <v>Empate</v>
          </cell>
          <cell r="AS487" t="str">
            <v/>
          </cell>
          <cell r="AT487" t="str">
            <v>ALI_45_SEG_8_</v>
          </cell>
          <cell r="AU487">
            <v>1</v>
          </cell>
          <cell r="AV487" t="str">
            <v>No Seleccionada</v>
          </cell>
        </row>
        <row r="488">
          <cell r="A488" t="b">
            <v>0</v>
          </cell>
          <cell r="B488" t="str">
            <v>5to_Evento_973_V2_Comapan_17466140.xlsm</v>
          </cell>
          <cell r="C488">
            <v>45</v>
          </cell>
          <cell r="D488">
            <v>2094</v>
          </cell>
          <cell r="E488" t="str">
            <v>Comapan SA</v>
          </cell>
          <cell r="F488">
            <v>189</v>
          </cell>
          <cell r="G488" t="str">
            <v>CEREAL EMPACADO</v>
          </cell>
          <cell r="H488" t="str">
            <v>45 : Mantecada.</v>
          </cell>
          <cell r="I488">
            <v>9</v>
          </cell>
          <cell r="J488" t="str">
            <v>Sitio 1 : CARRERA 127#22G-18 INT 4 - Sitio 2 : SIBERIA KM 7.5 CELTA, LOTE 159 - Sitio 3 : CARRERA 68B #10A-18 - Sitio 4 : CALLE 24F#101B-15 - Sitio 5 : CARRERA 65B#10A-87 - Sitio 6 : AUTO MEDE KM 1,5 P INDUS FLORIDA BOD 23 - Sitio 7 : CARRERA 71 A BIS # 63D-38 -</v>
          </cell>
          <cell r="K488">
            <v>44835</v>
          </cell>
          <cell r="L488">
            <v>6724</v>
          </cell>
          <cell r="M488">
            <v>8560</v>
          </cell>
          <cell r="N488">
            <v>4041</v>
          </cell>
          <cell r="O488">
            <v>439</v>
          </cell>
          <cell r="P488">
            <v>578</v>
          </cell>
          <cell r="Q488">
            <v>0.2</v>
          </cell>
          <cell r="R488">
            <v>462.4</v>
          </cell>
          <cell r="S488">
            <v>769</v>
          </cell>
          <cell r="T488">
            <v>0.2</v>
          </cell>
          <cell r="U488">
            <v>615.20000000000005</v>
          </cell>
          <cell r="V488">
            <v>1153</v>
          </cell>
          <cell r="W488">
            <v>0.2</v>
          </cell>
          <cell r="X488">
            <v>922.4</v>
          </cell>
          <cell r="Y488">
            <v>1153</v>
          </cell>
          <cell r="Z488">
            <v>0.2</v>
          </cell>
          <cell r="AA488">
            <v>922.4</v>
          </cell>
          <cell r="AB488">
            <v>12507641.6</v>
          </cell>
          <cell r="AC488" t="str">
            <v>Registro Valido</v>
          </cell>
          <cell r="AD488">
            <v>578</v>
          </cell>
          <cell r="AE488">
            <v>769</v>
          </cell>
          <cell r="AF488">
            <v>1153</v>
          </cell>
          <cell r="AG488">
            <v>1153</v>
          </cell>
          <cell r="AH488">
            <v>578</v>
          </cell>
          <cell r="AI488">
            <v>769</v>
          </cell>
          <cell r="AJ488">
            <v>1153</v>
          </cell>
          <cell r="AK488">
            <v>1153</v>
          </cell>
          <cell r="AM488" t="str">
            <v>ALI_45_SEG_9</v>
          </cell>
          <cell r="AN488" t="str">
            <v>ALI_45_SEG_9_VAL_12507641.6</v>
          </cell>
          <cell r="AO488">
            <v>6</v>
          </cell>
          <cell r="AP488">
            <v>12507641.6</v>
          </cell>
          <cell r="AQ488" t="b">
            <v>1</v>
          </cell>
          <cell r="AR488" t="str">
            <v>Empate</v>
          </cell>
          <cell r="AS488" t="str">
            <v/>
          </cell>
          <cell r="AT488" t="str">
            <v>ALI_45_SEG_9_</v>
          </cell>
          <cell r="AU488">
            <v>1</v>
          </cell>
          <cell r="AV488" t="str">
            <v>No Seleccionada</v>
          </cell>
        </row>
        <row r="489">
          <cell r="A489" t="b">
            <v>0</v>
          </cell>
          <cell r="B489" t="str">
            <v>5to_Evento_973_V2_Comapan_17466140.xlsm</v>
          </cell>
          <cell r="C489">
            <v>28</v>
          </cell>
          <cell r="D489">
            <v>2094</v>
          </cell>
          <cell r="E489" t="str">
            <v>Comapan SA</v>
          </cell>
          <cell r="F489">
            <v>549</v>
          </cell>
          <cell r="G489" t="str">
            <v>CEREAL EMPACADO</v>
          </cell>
          <cell r="H489" t="str">
            <v>28 : Galletas Con Chips De Chocolate/ Galleta Chocochips (Paquete minimo con 6 unidades).</v>
          </cell>
          <cell r="I489">
            <v>1</v>
          </cell>
          <cell r="J489" t="str">
            <v>Sitio 1 : CARRERA 127#22G-18 INT 4 - Sitio 2 : SIBERIA KM 7.5 CELTA, LOTE 159 - Sitio 3 : CARRERA 68B #10A-18 - Sitio 4 : CALLE 24F#101B-15 - Sitio 5 : CARRERA 65B#10A-87 - Sitio 6 : AUTO MEDE KM 1,5 P INDUS FLORIDA BOD 23 - Sitio 7 : CARRERA 71 A BIS # 63D-38 -</v>
          </cell>
          <cell r="K489">
            <v>44835</v>
          </cell>
          <cell r="L489">
            <v>3066</v>
          </cell>
          <cell r="M489">
            <v>3738</v>
          </cell>
          <cell r="N489">
            <v>3358</v>
          </cell>
          <cell r="O489">
            <v>0</v>
          </cell>
          <cell r="P489">
            <v>661</v>
          </cell>
          <cell r="Q489">
            <v>0.2</v>
          </cell>
          <cell r="R489">
            <v>528.79999999999995</v>
          </cell>
          <cell r="S489">
            <v>661</v>
          </cell>
          <cell r="T489">
            <v>0.2</v>
          </cell>
          <cell r="U489">
            <v>528.79999999999995</v>
          </cell>
          <cell r="V489">
            <v>661</v>
          </cell>
          <cell r="W489">
            <v>0.2</v>
          </cell>
          <cell r="X489">
            <v>528.79999999999995</v>
          </cell>
          <cell r="Y489">
            <v>0</v>
          </cell>
          <cell r="Z489">
            <v>0.2</v>
          </cell>
          <cell r="AA489">
            <v>0</v>
          </cell>
          <cell r="AB489">
            <v>5373665.5999999996</v>
          </cell>
          <cell r="AC489" t="str">
            <v>Registro Valido</v>
          </cell>
          <cell r="AD489">
            <v>661</v>
          </cell>
          <cell r="AE489">
            <v>661</v>
          </cell>
          <cell r="AF489">
            <v>661</v>
          </cell>
          <cell r="AG489">
            <v>0</v>
          </cell>
          <cell r="AH489">
            <v>661</v>
          </cell>
          <cell r="AI489">
            <v>661</v>
          </cell>
          <cell r="AJ489">
            <v>661</v>
          </cell>
          <cell r="AK489">
            <v>0</v>
          </cell>
          <cell r="AM489" t="str">
            <v>ALI_28_SEG_1</v>
          </cell>
          <cell r="AN489" t="str">
            <v>ALI_28_SEG_1_VAL_5373665.6</v>
          </cell>
          <cell r="AO489">
            <v>3</v>
          </cell>
          <cell r="AP489">
            <v>5373665.5999999996</v>
          </cell>
          <cell r="AQ489" t="b">
            <v>1</v>
          </cell>
          <cell r="AR489" t="str">
            <v>Empate</v>
          </cell>
          <cell r="AS489" t="str">
            <v/>
          </cell>
          <cell r="AT489" t="str">
            <v>ALI_28_SEG_1_</v>
          </cell>
          <cell r="AU489">
            <v>1</v>
          </cell>
          <cell r="AV489" t="str">
            <v>No Seleccionada</v>
          </cell>
        </row>
        <row r="490">
          <cell r="A490" t="b">
            <v>0</v>
          </cell>
          <cell r="B490" t="str">
            <v>5to_Evento_973_V2_Comapan_17466140.xlsm</v>
          </cell>
          <cell r="C490">
            <v>28</v>
          </cell>
          <cell r="D490">
            <v>2094</v>
          </cell>
          <cell r="E490" t="str">
            <v>Comapan SA</v>
          </cell>
          <cell r="F490">
            <v>550</v>
          </cell>
          <cell r="G490" t="str">
            <v>CEREAL EMPACADO</v>
          </cell>
          <cell r="H490" t="str">
            <v>28 : Galletas Con Chips De Chocolate/ Galleta Chocochips (Paquete minimo con 6 unidades).</v>
          </cell>
          <cell r="I490">
            <v>2</v>
          </cell>
          <cell r="J490" t="str">
            <v>Sitio 1 : CARRERA 127#22G-18 INT 4 - Sitio 2 : SIBERIA KM 7.5 CELTA, LOTE 159 - Sitio 3 : CARRERA 68B #10A-18 - Sitio 4 : CALLE 24F#101B-15 - Sitio 5 : CARRERA 65B#10A-87 - Sitio 6 : AUTO MEDE KM 1,5 P INDUS FLORIDA BOD 23 - Sitio 7 : CARRERA 71 A BIS # 63D-38 -</v>
          </cell>
          <cell r="K490">
            <v>44835</v>
          </cell>
          <cell r="L490">
            <v>3138</v>
          </cell>
          <cell r="M490">
            <v>3824</v>
          </cell>
          <cell r="N490">
            <v>3434</v>
          </cell>
          <cell r="O490">
            <v>0</v>
          </cell>
          <cell r="P490">
            <v>661</v>
          </cell>
          <cell r="Q490">
            <v>0.2</v>
          </cell>
          <cell r="R490">
            <v>528.79999999999995</v>
          </cell>
          <cell r="S490">
            <v>661</v>
          </cell>
          <cell r="T490">
            <v>0.2</v>
          </cell>
          <cell r="U490">
            <v>528.79999999999995</v>
          </cell>
          <cell r="V490">
            <v>661</v>
          </cell>
          <cell r="W490">
            <v>0.2</v>
          </cell>
          <cell r="X490">
            <v>528.79999999999995</v>
          </cell>
          <cell r="Y490">
            <v>0</v>
          </cell>
          <cell r="Z490">
            <v>0.2</v>
          </cell>
          <cell r="AA490">
            <v>0</v>
          </cell>
          <cell r="AB490">
            <v>5497404.7999999998</v>
          </cell>
          <cell r="AC490" t="str">
            <v>Registro Valido</v>
          </cell>
          <cell r="AD490">
            <v>661</v>
          </cell>
          <cell r="AE490">
            <v>661</v>
          </cell>
          <cell r="AF490">
            <v>661</v>
          </cell>
          <cell r="AG490">
            <v>0</v>
          </cell>
          <cell r="AH490">
            <v>661</v>
          </cell>
          <cell r="AI490">
            <v>661</v>
          </cell>
          <cell r="AJ490">
            <v>661</v>
          </cell>
          <cell r="AK490">
            <v>0</v>
          </cell>
          <cell r="AM490" t="str">
            <v>ALI_28_SEG_2</v>
          </cell>
          <cell r="AN490" t="str">
            <v>ALI_28_SEG_2_VAL_5497404.8</v>
          </cell>
          <cell r="AO490">
            <v>3</v>
          </cell>
          <cell r="AP490">
            <v>5497404.7999999998</v>
          </cell>
          <cell r="AQ490" t="b">
            <v>1</v>
          </cell>
          <cell r="AR490" t="str">
            <v>Empate</v>
          </cell>
          <cell r="AS490" t="str">
            <v/>
          </cell>
          <cell r="AT490" t="str">
            <v>ALI_28_SEG_2_</v>
          </cell>
          <cell r="AU490">
            <v>1</v>
          </cell>
          <cell r="AV490" t="str">
            <v>No Seleccionada</v>
          </cell>
        </row>
        <row r="491">
          <cell r="A491" t="b">
            <v>0</v>
          </cell>
          <cell r="B491" t="str">
            <v>5to_Evento_973_V2_Comapan_17466140.xlsm</v>
          </cell>
          <cell r="C491">
            <v>28</v>
          </cell>
          <cell r="D491">
            <v>2094</v>
          </cell>
          <cell r="E491" t="str">
            <v>Comapan SA</v>
          </cell>
          <cell r="F491">
            <v>551</v>
          </cell>
          <cell r="G491" t="str">
            <v>CEREAL EMPACADO</v>
          </cell>
          <cell r="H491" t="str">
            <v>28 : Galletas Con Chips De Chocolate/ Galleta Chocochips (Paquete minimo con 6 unidades).</v>
          </cell>
          <cell r="I491">
            <v>3</v>
          </cell>
          <cell r="J491" t="str">
            <v>Sitio 1 : CARRERA 127#22G-18 INT 4 - Sitio 2 : SIBERIA KM 7.5 CELTA, LOTE 159 - Sitio 3 : CARRERA 68B #10A-18 - Sitio 4 : CALLE 24F#101B-15 - Sitio 5 : CARRERA 65B#10A-87 - Sitio 6 : AUTO MEDE KM 1,5 P INDUS FLORIDA BOD 23 - Sitio 7 : CARRERA 71 A BIS # 63D-38 -</v>
          </cell>
          <cell r="K491">
            <v>44835</v>
          </cell>
          <cell r="L491">
            <v>3117</v>
          </cell>
          <cell r="M491">
            <v>3798</v>
          </cell>
          <cell r="N491">
            <v>3415</v>
          </cell>
          <cell r="O491">
            <v>0</v>
          </cell>
          <cell r="P491">
            <v>661</v>
          </cell>
          <cell r="Q491">
            <v>0.2</v>
          </cell>
          <cell r="R491">
            <v>528.79999999999995</v>
          </cell>
          <cell r="S491">
            <v>661</v>
          </cell>
          <cell r="T491">
            <v>0.2</v>
          </cell>
          <cell r="U491">
            <v>528.79999999999995</v>
          </cell>
          <cell r="V491">
            <v>661</v>
          </cell>
          <cell r="W491">
            <v>0.2</v>
          </cell>
          <cell r="X491">
            <v>528.79999999999995</v>
          </cell>
          <cell r="Y491">
            <v>0</v>
          </cell>
          <cell r="Z491">
            <v>0.2</v>
          </cell>
          <cell r="AA491">
            <v>0</v>
          </cell>
          <cell r="AB491">
            <v>5462504</v>
          </cell>
          <cell r="AC491" t="str">
            <v>Registro Valido</v>
          </cell>
          <cell r="AD491">
            <v>661</v>
          </cell>
          <cell r="AE491">
            <v>661</v>
          </cell>
          <cell r="AF491">
            <v>661</v>
          </cell>
          <cell r="AG491">
            <v>0</v>
          </cell>
          <cell r="AH491">
            <v>661</v>
          </cell>
          <cell r="AI491">
            <v>661</v>
          </cell>
          <cell r="AJ491">
            <v>661</v>
          </cell>
          <cell r="AK491">
            <v>0</v>
          </cell>
          <cell r="AM491" t="str">
            <v>ALI_28_SEG_3</v>
          </cell>
          <cell r="AN491" t="str">
            <v>ALI_28_SEG_3_VAL_5462504</v>
          </cell>
          <cell r="AO491">
            <v>3</v>
          </cell>
          <cell r="AP491">
            <v>5462504</v>
          </cell>
          <cell r="AQ491" t="b">
            <v>1</v>
          </cell>
          <cell r="AR491" t="str">
            <v>Empate</v>
          </cell>
          <cell r="AS491" t="str">
            <v/>
          </cell>
          <cell r="AT491" t="str">
            <v>ALI_28_SEG_3_</v>
          </cell>
          <cell r="AU491">
            <v>1</v>
          </cell>
          <cell r="AV491" t="str">
            <v>No Seleccionada</v>
          </cell>
        </row>
        <row r="492">
          <cell r="A492" t="b">
            <v>0</v>
          </cell>
          <cell r="B492" t="str">
            <v>5to_Evento_973_V2_Comapan_17466140.xlsm</v>
          </cell>
          <cell r="C492">
            <v>28</v>
          </cell>
          <cell r="D492">
            <v>2094</v>
          </cell>
          <cell r="E492" t="str">
            <v>Comapan SA</v>
          </cell>
          <cell r="F492">
            <v>552</v>
          </cell>
          <cell r="G492" t="str">
            <v>CEREAL EMPACADO</v>
          </cell>
          <cell r="H492" t="str">
            <v>28 : Galletas Con Chips De Chocolate/ Galleta Chocochips (Paquete minimo con 6 unidades).</v>
          </cell>
          <cell r="I492">
            <v>4</v>
          </cell>
          <cell r="J492" t="str">
            <v>Sitio 1 : CARRERA 127#22G-18 INT 4 - Sitio 2 : SIBERIA KM 7.5 CELTA, LOTE 159 - Sitio 3 : CARRERA 68B #10A-18 - Sitio 4 : CALLE 24F#101B-15 - Sitio 5 : CARRERA 65B#10A-87 - Sitio 6 : AUTO MEDE KM 1,5 P INDUS FLORIDA BOD 23 - Sitio 7 : CARRERA 71 A BIS # 63D-38 -</v>
          </cell>
          <cell r="K492">
            <v>44835</v>
          </cell>
          <cell r="L492">
            <v>3321</v>
          </cell>
          <cell r="M492">
            <v>4047</v>
          </cell>
          <cell r="N492">
            <v>3636</v>
          </cell>
          <cell r="O492">
            <v>0</v>
          </cell>
          <cell r="P492">
            <v>661</v>
          </cell>
          <cell r="Q492">
            <v>0.2</v>
          </cell>
          <cell r="R492">
            <v>528.79999999999995</v>
          </cell>
          <cell r="S492">
            <v>661</v>
          </cell>
          <cell r="T492">
            <v>0.2</v>
          </cell>
          <cell r="U492">
            <v>528.79999999999995</v>
          </cell>
          <cell r="V492">
            <v>661</v>
          </cell>
          <cell r="W492">
            <v>0.2</v>
          </cell>
          <cell r="X492">
            <v>528.79999999999995</v>
          </cell>
          <cell r="Y492">
            <v>0</v>
          </cell>
          <cell r="Z492">
            <v>0.2</v>
          </cell>
          <cell r="AA492">
            <v>0</v>
          </cell>
          <cell r="AB492">
            <v>5818915.1999999993</v>
          </cell>
          <cell r="AC492" t="str">
            <v>Registro Valido</v>
          </cell>
          <cell r="AD492">
            <v>661</v>
          </cell>
          <cell r="AE492">
            <v>661</v>
          </cell>
          <cell r="AF492">
            <v>661</v>
          </cell>
          <cell r="AG492">
            <v>0</v>
          </cell>
          <cell r="AH492">
            <v>661</v>
          </cell>
          <cell r="AI492">
            <v>661</v>
          </cell>
          <cell r="AJ492">
            <v>661</v>
          </cell>
          <cell r="AK492">
            <v>0</v>
          </cell>
          <cell r="AM492" t="str">
            <v>ALI_28_SEG_4</v>
          </cell>
          <cell r="AN492" t="str">
            <v>ALI_28_SEG_4_VAL_5818915.2</v>
          </cell>
          <cell r="AO492">
            <v>3</v>
          </cell>
          <cell r="AP492">
            <v>5818915.1999999993</v>
          </cell>
          <cell r="AQ492" t="b">
            <v>1</v>
          </cell>
          <cell r="AR492" t="str">
            <v>Empate</v>
          </cell>
          <cell r="AS492" t="str">
            <v/>
          </cell>
          <cell r="AT492" t="str">
            <v>ALI_28_SEG_4_</v>
          </cell>
          <cell r="AU492">
            <v>1</v>
          </cell>
          <cell r="AV492" t="str">
            <v>No Seleccionada</v>
          </cell>
        </row>
        <row r="493">
          <cell r="A493" t="b">
            <v>0</v>
          </cell>
          <cell r="B493" t="str">
            <v>5to_Evento_973_V2_Comapan_17466140.xlsm</v>
          </cell>
          <cell r="C493">
            <v>28</v>
          </cell>
          <cell r="D493">
            <v>2094</v>
          </cell>
          <cell r="E493" t="str">
            <v>Comapan SA</v>
          </cell>
          <cell r="F493">
            <v>553</v>
          </cell>
          <cell r="G493" t="str">
            <v>CEREAL EMPACADO</v>
          </cell>
          <cell r="H493" t="str">
            <v>28 : Galletas Con Chips De Chocolate/ Galleta Chocochips (Paquete minimo con 6 unidades).</v>
          </cell>
          <cell r="I493">
            <v>5</v>
          </cell>
          <cell r="J493" t="str">
            <v>Sitio 1 : CARRERA 127#22G-18 INT 4 - Sitio 2 : SIBERIA KM 7.5 CELTA, LOTE 159 - Sitio 3 : CARRERA 68B #10A-18 - Sitio 4 : CALLE 24F#101B-15 - Sitio 5 : CARRERA 65B#10A-87 - Sitio 6 : AUTO MEDE KM 1,5 P INDUS FLORIDA BOD 23 - Sitio 7 : CARRERA 71 A BIS # 63D-38 -</v>
          </cell>
          <cell r="K493">
            <v>44835</v>
          </cell>
          <cell r="L493">
            <v>3087</v>
          </cell>
          <cell r="M493">
            <v>3762</v>
          </cell>
          <cell r="N493">
            <v>3379</v>
          </cell>
          <cell r="O493">
            <v>0</v>
          </cell>
          <cell r="P493">
            <v>661</v>
          </cell>
          <cell r="Q493">
            <v>0.2</v>
          </cell>
          <cell r="R493">
            <v>528.79999999999995</v>
          </cell>
          <cell r="S493">
            <v>661</v>
          </cell>
          <cell r="T493">
            <v>0.2</v>
          </cell>
          <cell r="U493">
            <v>528.79999999999995</v>
          </cell>
          <cell r="V493">
            <v>661</v>
          </cell>
          <cell r="W493">
            <v>0.2</v>
          </cell>
          <cell r="X493">
            <v>528.79999999999995</v>
          </cell>
          <cell r="Y493">
            <v>0</v>
          </cell>
          <cell r="Z493">
            <v>0.2</v>
          </cell>
          <cell r="AA493">
            <v>0</v>
          </cell>
          <cell r="AB493">
            <v>5408566.3999999994</v>
          </cell>
          <cell r="AC493" t="str">
            <v>Registro Valido</v>
          </cell>
          <cell r="AD493">
            <v>661</v>
          </cell>
          <cell r="AE493">
            <v>661</v>
          </cell>
          <cell r="AF493">
            <v>661</v>
          </cell>
          <cell r="AG493">
            <v>0</v>
          </cell>
          <cell r="AH493">
            <v>661</v>
          </cell>
          <cell r="AI493">
            <v>661</v>
          </cell>
          <cell r="AJ493">
            <v>661</v>
          </cell>
          <cell r="AK493">
            <v>0</v>
          </cell>
          <cell r="AM493" t="str">
            <v>ALI_28_SEG_5</v>
          </cell>
          <cell r="AN493" t="str">
            <v>ALI_28_SEG_5_VAL_5408566.4</v>
          </cell>
          <cell r="AO493">
            <v>3</v>
          </cell>
          <cell r="AP493">
            <v>5408566.3999999994</v>
          </cell>
          <cell r="AQ493" t="b">
            <v>1</v>
          </cell>
          <cell r="AR493" t="str">
            <v>Empate</v>
          </cell>
          <cell r="AS493" t="str">
            <v/>
          </cell>
          <cell r="AT493" t="str">
            <v>ALI_28_SEG_5_</v>
          </cell>
          <cell r="AU493">
            <v>1</v>
          </cell>
          <cell r="AV493" t="str">
            <v>No Seleccionada</v>
          </cell>
        </row>
        <row r="494">
          <cell r="A494" t="b">
            <v>0</v>
          </cell>
          <cell r="B494" t="str">
            <v>5to_Evento_973_V2_Comapan_17466140.xlsm</v>
          </cell>
          <cell r="C494">
            <v>28</v>
          </cell>
          <cell r="D494">
            <v>2094</v>
          </cell>
          <cell r="E494" t="str">
            <v>Comapan SA</v>
          </cell>
          <cell r="F494">
            <v>554</v>
          </cell>
          <cell r="G494" t="str">
            <v>CEREAL EMPACADO</v>
          </cell>
          <cell r="H494" t="str">
            <v>28 : Galletas Con Chips De Chocolate/ Galleta Chocochips (Paquete minimo con 6 unidades).</v>
          </cell>
          <cell r="I494">
            <v>6</v>
          </cell>
          <cell r="J494" t="str">
            <v>Sitio 1 : CARRERA 127#22G-18 INT 4 - Sitio 2 : SIBERIA KM 7.5 CELTA, LOTE 159 - Sitio 3 : CARRERA 68B #10A-18 - Sitio 4 : CALLE 24F#101B-15 - Sitio 5 : CARRERA 65B#10A-87 - Sitio 6 : AUTO MEDE KM 1,5 P INDUS FLORIDA BOD 23 - Sitio 7 : CARRERA 71 A BIS # 63D-38 -</v>
          </cell>
          <cell r="K494">
            <v>44835</v>
          </cell>
          <cell r="L494">
            <v>3343</v>
          </cell>
          <cell r="M494">
            <v>4073</v>
          </cell>
          <cell r="N494">
            <v>3659</v>
          </cell>
          <cell r="O494">
            <v>0</v>
          </cell>
          <cell r="P494">
            <v>661</v>
          </cell>
          <cell r="Q494">
            <v>0.2</v>
          </cell>
          <cell r="R494">
            <v>528.79999999999995</v>
          </cell>
          <cell r="S494">
            <v>661</v>
          </cell>
          <cell r="T494">
            <v>0.2</v>
          </cell>
          <cell r="U494">
            <v>528.79999999999995</v>
          </cell>
          <cell r="V494">
            <v>661</v>
          </cell>
          <cell r="W494">
            <v>0.2</v>
          </cell>
          <cell r="X494">
            <v>528.79999999999995</v>
          </cell>
          <cell r="Y494">
            <v>0</v>
          </cell>
          <cell r="Z494">
            <v>0.2</v>
          </cell>
          <cell r="AA494">
            <v>0</v>
          </cell>
          <cell r="AB494">
            <v>5856460</v>
          </cell>
          <cell r="AC494" t="str">
            <v>Registro Valido</v>
          </cell>
          <cell r="AD494">
            <v>661</v>
          </cell>
          <cell r="AE494">
            <v>661</v>
          </cell>
          <cell r="AF494">
            <v>661</v>
          </cell>
          <cell r="AG494">
            <v>0</v>
          </cell>
          <cell r="AH494">
            <v>661</v>
          </cell>
          <cell r="AI494">
            <v>661</v>
          </cell>
          <cell r="AJ494">
            <v>661</v>
          </cell>
          <cell r="AK494">
            <v>0</v>
          </cell>
          <cell r="AM494" t="str">
            <v>ALI_28_SEG_6</v>
          </cell>
          <cell r="AN494" t="str">
            <v>ALI_28_SEG_6_VAL_5856460</v>
          </cell>
          <cell r="AO494">
            <v>3</v>
          </cell>
          <cell r="AP494">
            <v>5856460</v>
          </cell>
          <cell r="AQ494" t="b">
            <v>1</v>
          </cell>
          <cell r="AR494" t="str">
            <v>Empate</v>
          </cell>
          <cell r="AS494" t="str">
            <v/>
          </cell>
          <cell r="AT494" t="str">
            <v>ALI_28_SEG_6_</v>
          </cell>
          <cell r="AU494">
            <v>1</v>
          </cell>
          <cell r="AV494" t="str">
            <v>No Seleccionada</v>
          </cell>
        </row>
        <row r="495">
          <cell r="A495" t="b">
            <v>0</v>
          </cell>
          <cell r="B495" t="str">
            <v>5to_Evento_973_V2_Comapan_17466140.xlsm</v>
          </cell>
          <cell r="C495">
            <v>28</v>
          </cell>
          <cell r="D495">
            <v>2094</v>
          </cell>
          <cell r="E495" t="str">
            <v>Comapan SA</v>
          </cell>
          <cell r="F495">
            <v>555</v>
          </cell>
          <cell r="G495" t="str">
            <v>CEREAL EMPACADO</v>
          </cell>
          <cell r="H495" t="str">
            <v>28 : Galletas Con Chips De Chocolate/ Galleta Chocochips (Paquete minimo con 6 unidades).</v>
          </cell>
          <cell r="I495">
            <v>7</v>
          </cell>
          <cell r="J495" t="str">
            <v>Sitio 1 : CARRERA 127#22G-18 INT 4 - Sitio 2 : SIBERIA KM 7.5 CELTA, LOTE 159 - Sitio 3 : CARRERA 68B #10A-18 - Sitio 4 : CALLE 24F#101B-15 - Sitio 5 : CARRERA 65B#10A-87 - Sitio 6 : AUTO MEDE KM 1,5 P INDUS FLORIDA BOD 23 - Sitio 7 : CARRERA 71 A BIS # 63D-38 -</v>
          </cell>
          <cell r="K495">
            <v>44835</v>
          </cell>
          <cell r="L495">
            <v>3413</v>
          </cell>
          <cell r="M495">
            <v>4159</v>
          </cell>
          <cell r="N495">
            <v>3737</v>
          </cell>
          <cell r="O495">
            <v>0</v>
          </cell>
          <cell r="P495">
            <v>661</v>
          </cell>
          <cell r="Q495">
            <v>0.2</v>
          </cell>
          <cell r="R495">
            <v>528.79999999999995</v>
          </cell>
          <cell r="S495">
            <v>661</v>
          </cell>
          <cell r="T495">
            <v>0.2</v>
          </cell>
          <cell r="U495">
            <v>528.79999999999995</v>
          </cell>
          <cell r="V495">
            <v>661</v>
          </cell>
          <cell r="W495">
            <v>0.2</v>
          </cell>
          <cell r="X495">
            <v>528.79999999999995</v>
          </cell>
          <cell r="Y495">
            <v>0</v>
          </cell>
          <cell r="Z495">
            <v>0.2</v>
          </cell>
          <cell r="AA495">
            <v>0</v>
          </cell>
          <cell r="AB495">
            <v>5980199.1999999993</v>
          </cell>
          <cell r="AC495" t="str">
            <v>Registro Valido</v>
          </cell>
          <cell r="AD495">
            <v>661</v>
          </cell>
          <cell r="AE495">
            <v>661</v>
          </cell>
          <cell r="AF495">
            <v>661</v>
          </cell>
          <cell r="AG495">
            <v>0</v>
          </cell>
          <cell r="AH495">
            <v>661</v>
          </cell>
          <cell r="AI495">
            <v>661</v>
          </cell>
          <cell r="AJ495">
            <v>661</v>
          </cell>
          <cell r="AK495">
            <v>0</v>
          </cell>
          <cell r="AM495" t="str">
            <v>ALI_28_SEG_7</v>
          </cell>
          <cell r="AN495" t="str">
            <v>ALI_28_SEG_7_VAL_5980199.2</v>
          </cell>
          <cell r="AO495">
            <v>3</v>
          </cell>
          <cell r="AP495">
            <v>5980199.1999999993</v>
          </cell>
          <cell r="AQ495" t="b">
            <v>1</v>
          </cell>
          <cell r="AR495" t="str">
            <v>Empate</v>
          </cell>
          <cell r="AS495" t="str">
            <v/>
          </cell>
          <cell r="AT495" t="str">
            <v>ALI_28_SEG_7_</v>
          </cell>
          <cell r="AU495">
            <v>1</v>
          </cell>
          <cell r="AV495" t="str">
            <v>No Seleccionada</v>
          </cell>
        </row>
        <row r="496">
          <cell r="A496" t="b">
            <v>0</v>
          </cell>
          <cell r="B496" t="str">
            <v>5to_Evento_973_V2_Comapan_17466140.xlsm</v>
          </cell>
          <cell r="C496">
            <v>28</v>
          </cell>
          <cell r="D496">
            <v>2094</v>
          </cell>
          <cell r="E496" t="str">
            <v>Comapan SA</v>
          </cell>
          <cell r="F496">
            <v>556</v>
          </cell>
          <cell r="G496" t="str">
            <v>CEREAL EMPACADO</v>
          </cell>
          <cell r="H496" t="str">
            <v>28 : Galletas Con Chips De Chocolate/ Galleta Chocochips (Paquete minimo con 6 unidades).</v>
          </cell>
          <cell r="I496">
            <v>8</v>
          </cell>
          <cell r="J496" t="str">
            <v>Sitio 1 : CARRERA 127#22G-18 INT 4 - Sitio 2 : SIBERIA KM 7.5 CELTA, LOTE 159 - Sitio 3 : CARRERA 68B #10A-18 - Sitio 4 : CALLE 24F#101B-15 - Sitio 5 : CARRERA 65B#10A-87 - Sitio 6 : AUTO MEDE KM 1,5 P INDUS FLORIDA BOD 23 - Sitio 7 : CARRERA 71 A BIS # 63D-38 -</v>
          </cell>
          <cell r="K496">
            <v>44835</v>
          </cell>
          <cell r="L496">
            <v>3293</v>
          </cell>
          <cell r="M496">
            <v>4015</v>
          </cell>
          <cell r="N496">
            <v>3608</v>
          </cell>
          <cell r="O496">
            <v>0</v>
          </cell>
          <cell r="P496">
            <v>661</v>
          </cell>
          <cell r="Q496">
            <v>0.2</v>
          </cell>
          <cell r="R496">
            <v>528.79999999999995</v>
          </cell>
          <cell r="S496">
            <v>661</v>
          </cell>
          <cell r="T496">
            <v>0.2</v>
          </cell>
          <cell r="U496">
            <v>528.79999999999995</v>
          </cell>
          <cell r="V496">
            <v>661</v>
          </cell>
          <cell r="W496">
            <v>0.2</v>
          </cell>
          <cell r="X496">
            <v>528.79999999999995</v>
          </cell>
          <cell r="Y496">
            <v>0</v>
          </cell>
          <cell r="Z496">
            <v>0.2</v>
          </cell>
          <cell r="AA496">
            <v>0</v>
          </cell>
          <cell r="AB496">
            <v>5772380.7999999998</v>
          </cell>
          <cell r="AC496" t="str">
            <v>Registro Valido</v>
          </cell>
          <cell r="AD496">
            <v>661</v>
          </cell>
          <cell r="AE496">
            <v>661</v>
          </cell>
          <cell r="AF496">
            <v>661</v>
          </cell>
          <cell r="AG496">
            <v>0</v>
          </cell>
          <cell r="AH496">
            <v>661</v>
          </cell>
          <cell r="AI496">
            <v>661</v>
          </cell>
          <cell r="AJ496">
            <v>661</v>
          </cell>
          <cell r="AK496">
            <v>0</v>
          </cell>
          <cell r="AM496" t="str">
            <v>ALI_28_SEG_8</v>
          </cell>
          <cell r="AN496" t="str">
            <v>ALI_28_SEG_8_VAL_5772380.8</v>
          </cell>
          <cell r="AO496">
            <v>3</v>
          </cell>
          <cell r="AP496">
            <v>5772380.7999999998</v>
          </cell>
          <cell r="AQ496" t="b">
            <v>1</v>
          </cell>
          <cell r="AR496" t="str">
            <v>Empate</v>
          </cell>
          <cell r="AS496" t="str">
            <v/>
          </cell>
          <cell r="AT496" t="str">
            <v>ALI_28_SEG_8_</v>
          </cell>
          <cell r="AU496">
            <v>1</v>
          </cell>
          <cell r="AV496" t="str">
            <v>No Seleccionada</v>
          </cell>
        </row>
        <row r="497">
          <cell r="A497" t="b">
            <v>0</v>
          </cell>
          <cell r="B497" t="str">
            <v>5to_Evento_973_V2_Comapan_17466140.xlsm</v>
          </cell>
          <cell r="C497">
            <v>28</v>
          </cell>
          <cell r="D497">
            <v>2094</v>
          </cell>
          <cell r="E497" t="str">
            <v>Comapan SA</v>
          </cell>
          <cell r="F497">
            <v>557</v>
          </cell>
          <cell r="G497" t="str">
            <v>CEREAL EMPACADO</v>
          </cell>
          <cell r="H497" t="str">
            <v>28 : Galletas Con Chips De Chocolate/ Galleta Chocochips (Paquete minimo con 6 unidades).</v>
          </cell>
          <cell r="I497">
            <v>9</v>
          </cell>
          <cell r="J497" t="str">
            <v>Sitio 1 : CARRERA 127#22G-18 INT 4 - Sitio 2 : SIBERIA KM 7.5 CELTA, LOTE 159 - Sitio 3 : CARRERA 68B #10A-18 - Sitio 4 : CALLE 24F#101B-15 - Sitio 5 : CARRERA 65B#10A-87 - Sitio 6 : AUTO MEDE KM 1,5 P INDUS FLORIDA BOD 23 - Sitio 7 : CARRERA 71 A BIS # 63D-38 -</v>
          </cell>
          <cell r="K497">
            <v>44835</v>
          </cell>
          <cell r="L497">
            <v>3330</v>
          </cell>
          <cell r="M497">
            <v>4057</v>
          </cell>
          <cell r="N497">
            <v>3645</v>
          </cell>
          <cell r="O497">
            <v>0</v>
          </cell>
          <cell r="P497">
            <v>661</v>
          </cell>
          <cell r="Q497">
            <v>0.2</v>
          </cell>
          <cell r="R497">
            <v>528.79999999999995</v>
          </cell>
          <cell r="S497">
            <v>661</v>
          </cell>
          <cell r="T497">
            <v>0.2</v>
          </cell>
          <cell r="U497">
            <v>528.79999999999995</v>
          </cell>
          <cell r="V497">
            <v>661</v>
          </cell>
          <cell r="W497">
            <v>0.2</v>
          </cell>
          <cell r="X497">
            <v>528.79999999999995</v>
          </cell>
          <cell r="Y497">
            <v>0</v>
          </cell>
          <cell r="Z497">
            <v>0.2</v>
          </cell>
          <cell r="AA497">
            <v>0</v>
          </cell>
          <cell r="AB497">
            <v>5833721.5999999996</v>
          </cell>
          <cell r="AC497" t="str">
            <v>Registro Valido</v>
          </cell>
          <cell r="AD497">
            <v>661</v>
          </cell>
          <cell r="AE497">
            <v>661</v>
          </cell>
          <cell r="AF497">
            <v>661</v>
          </cell>
          <cell r="AG497">
            <v>0</v>
          </cell>
          <cell r="AH497">
            <v>661</v>
          </cell>
          <cell r="AI497">
            <v>661</v>
          </cell>
          <cell r="AJ497">
            <v>661</v>
          </cell>
          <cell r="AK497">
            <v>0</v>
          </cell>
          <cell r="AM497" t="str">
            <v>ALI_28_SEG_9</v>
          </cell>
          <cell r="AN497" t="str">
            <v>ALI_28_SEG_9_VAL_5833721.6</v>
          </cell>
          <cell r="AO497">
            <v>3</v>
          </cell>
          <cell r="AP497">
            <v>5833721.5999999996</v>
          </cell>
          <cell r="AQ497" t="b">
            <v>1</v>
          </cell>
          <cell r="AR497" t="str">
            <v>Empate</v>
          </cell>
          <cell r="AS497" t="str">
            <v/>
          </cell>
          <cell r="AT497" t="str">
            <v>ALI_28_SEG_9_</v>
          </cell>
          <cell r="AU497">
            <v>1</v>
          </cell>
          <cell r="AV497" t="str">
            <v>No Seleccionada</v>
          </cell>
        </row>
        <row r="498">
          <cell r="A498" t="b">
            <v>0</v>
          </cell>
          <cell r="B498" t="str">
            <v>5to_Evento_973_V2_Comapan_17466140.xlsm</v>
          </cell>
          <cell r="C498">
            <v>28</v>
          </cell>
          <cell r="D498">
            <v>2094</v>
          </cell>
          <cell r="E498" t="str">
            <v>Comapan SA</v>
          </cell>
          <cell r="F498">
            <v>558</v>
          </cell>
          <cell r="G498" t="str">
            <v>CEREAL EMPACADO</v>
          </cell>
          <cell r="H498" t="str">
            <v>28 : Galletas Con Chips De Chocolate/ Galleta Chocochips (Paquete minimo con 6 unidades).</v>
          </cell>
          <cell r="I498">
            <v>10</v>
          </cell>
          <cell r="J498" t="str">
            <v>Sitio 1 : CARRERA 127#22G-18 INT 4 - Sitio 2 : SIBERIA KM 7.5 CELTA, LOTE 159 - Sitio 3 : CARRERA 68B #10A-18 - Sitio 4 : CALLE 24F#101B-15 - Sitio 5 : CARRERA 65B#10A-87 - Sitio 6 : AUTO MEDE KM 1,5 P INDUS FLORIDA BOD 23 - Sitio 7 : CARRERA 71 A BIS # 63D-38 -</v>
          </cell>
          <cell r="K498">
            <v>44835</v>
          </cell>
          <cell r="L498">
            <v>3333</v>
          </cell>
          <cell r="M498">
            <v>4064</v>
          </cell>
          <cell r="N498">
            <v>3650</v>
          </cell>
          <cell r="O498">
            <v>0</v>
          </cell>
          <cell r="P498">
            <v>661</v>
          </cell>
          <cell r="Q498">
            <v>0.2</v>
          </cell>
          <cell r="R498">
            <v>528.79999999999995</v>
          </cell>
          <cell r="S498">
            <v>661</v>
          </cell>
          <cell r="T498">
            <v>0.2</v>
          </cell>
          <cell r="U498">
            <v>528.79999999999995</v>
          </cell>
          <cell r="V498">
            <v>661</v>
          </cell>
          <cell r="W498">
            <v>0.2</v>
          </cell>
          <cell r="X498">
            <v>528.79999999999995</v>
          </cell>
          <cell r="Y498">
            <v>0</v>
          </cell>
          <cell r="Z498">
            <v>0.2</v>
          </cell>
          <cell r="AA498">
            <v>0</v>
          </cell>
          <cell r="AB498">
            <v>5841653.5999999996</v>
          </cell>
          <cell r="AC498" t="str">
            <v>Registro Valido</v>
          </cell>
          <cell r="AD498">
            <v>661</v>
          </cell>
          <cell r="AE498">
            <v>661</v>
          </cell>
          <cell r="AF498">
            <v>661</v>
          </cell>
          <cell r="AG498">
            <v>0</v>
          </cell>
          <cell r="AH498">
            <v>661</v>
          </cell>
          <cell r="AI498">
            <v>661</v>
          </cell>
          <cell r="AJ498">
            <v>661</v>
          </cell>
          <cell r="AK498">
            <v>0</v>
          </cell>
          <cell r="AM498" t="str">
            <v>ALI_28_SEG_10</v>
          </cell>
          <cell r="AN498" t="str">
            <v>ALI_28_SEG_10_VAL_5841653.6</v>
          </cell>
          <cell r="AO498">
            <v>3</v>
          </cell>
          <cell r="AP498">
            <v>5841653.5999999996</v>
          </cell>
          <cell r="AQ498" t="b">
            <v>1</v>
          </cell>
          <cell r="AR498" t="str">
            <v>Empate</v>
          </cell>
          <cell r="AS498" t="str">
            <v/>
          </cell>
          <cell r="AT498" t="str">
            <v>ALI_28_SEG_10_</v>
          </cell>
          <cell r="AU498">
            <v>1</v>
          </cell>
          <cell r="AV498" t="str">
            <v>No Seleccionada</v>
          </cell>
        </row>
        <row r="499">
          <cell r="A499" t="b">
            <v>0</v>
          </cell>
          <cell r="B499" t="str">
            <v>5to_Evento_973_V2_Comapan_17466140.xlsm</v>
          </cell>
          <cell r="C499">
            <v>28</v>
          </cell>
          <cell r="D499">
            <v>2094</v>
          </cell>
          <cell r="E499" t="str">
            <v>Comapan SA</v>
          </cell>
          <cell r="F499">
            <v>559</v>
          </cell>
          <cell r="G499" t="str">
            <v>CEREAL EMPACADO</v>
          </cell>
          <cell r="H499" t="str">
            <v>28 : Galletas Con Chips De Chocolate/ Galleta Chocochips (Paquete minimo con 6 unidades).</v>
          </cell>
          <cell r="I499">
            <v>11</v>
          </cell>
          <cell r="J499" t="str">
            <v>Sitio 1 : CARRERA 127#22G-18 INT 4 - Sitio 2 : SIBERIA KM 7.5 CELTA, LOTE 159 - Sitio 3 : CARRERA 68B #10A-18 - Sitio 4 : CALLE 24F#101B-15 - Sitio 5 : CARRERA 65B#10A-87 - Sitio 6 : AUTO MEDE KM 1,5 P INDUS FLORIDA BOD 23 - Sitio 7 : CARRERA 71 A BIS # 63D-38 -</v>
          </cell>
          <cell r="K499">
            <v>44835</v>
          </cell>
          <cell r="L499">
            <v>3282</v>
          </cell>
          <cell r="M499">
            <v>4001</v>
          </cell>
          <cell r="N499">
            <v>3596</v>
          </cell>
          <cell r="O499">
            <v>0</v>
          </cell>
          <cell r="P499">
            <v>661</v>
          </cell>
          <cell r="Q499">
            <v>0.2</v>
          </cell>
          <cell r="R499">
            <v>528.79999999999995</v>
          </cell>
          <cell r="S499">
            <v>661</v>
          </cell>
          <cell r="T499">
            <v>0.2</v>
          </cell>
          <cell r="U499">
            <v>528.79999999999995</v>
          </cell>
          <cell r="V499">
            <v>661</v>
          </cell>
          <cell r="W499">
            <v>0.2</v>
          </cell>
          <cell r="X499">
            <v>528.79999999999995</v>
          </cell>
          <cell r="Y499">
            <v>0</v>
          </cell>
          <cell r="Z499">
            <v>0.2</v>
          </cell>
          <cell r="AA499">
            <v>0</v>
          </cell>
          <cell r="AB499">
            <v>5752815.1999999993</v>
          </cell>
          <cell r="AC499" t="str">
            <v>Registro Valido</v>
          </cell>
          <cell r="AD499">
            <v>661</v>
          </cell>
          <cell r="AE499">
            <v>661</v>
          </cell>
          <cell r="AF499">
            <v>661</v>
          </cell>
          <cell r="AG499">
            <v>0</v>
          </cell>
          <cell r="AH499">
            <v>661</v>
          </cell>
          <cell r="AI499">
            <v>661</v>
          </cell>
          <cell r="AJ499">
            <v>661</v>
          </cell>
          <cell r="AK499">
            <v>0</v>
          </cell>
          <cell r="AM499" t="str">
            <v>ALI_28_SEG_11</v>
          </cell>
          <cell r="AN499" t="str">
            <v>ALI_28_SEG_11_VAL_5752815.2</v>
          </cell>
          <cell r="AO499">
            <v>3</v>
          </cell>
          <cell r="AP499">
            <v>5752815.1999999993</v>
          </cell>
          <cell r="AQ499" t="b">
            <v>1</v>
          </cell>
          <cell r="AR499" t="str">
            <v>Empate</v>
          </cell>
          <cell r="AS499" t="str">
            <v/>
          </cell>
          <cell r="AT499" t="str">
            <v>ALI_28_SEG_11_</v>
          </cell>
          <cell r="AU499">
            <v>1</v>
          </cell>
          <cell r="AV499" t="str">
            <v>No Seleccionada</v>
          </cell>
        </row>
        <row r="500">
          <cell r="A500" t="b">
            <v>0</v>
          </cell>
          <cell r="B500" t="str">
            <v>5to_Evento_973_V2_Comapan_17466140.xlsm</v>
          </cell>
          <cell r="C500">
            <v>28</v>
          </cell>
          <cell r="D500">
            <v>2094</v>
          </cell>
          <cell r="E500" t="str">
            <v>Comapan SA</v>
          </cell>
          <cell r="F500">
            <v>560</v>
          </cell>
          <cell r="G500" t="str">
            <v>CEREAL EMPACADO</v>
          </cell>
          <cell r="H500" t="str">
            <v>28 : Galletas Con Chips De Chocolate/ Galleta Chocochips (Paquete minimo con 6 unidades).</v>
          </cell>
          <cell r="I500">
            <v>12</v>
          </cell>
          <cell r="J500" t="str">
            <v>Sitio 1 : CARRERA 127#22G-18 INT 4 - Sitio 2 : SIBERIA KM 7.5 CELTA, LOTE 159 - Sitio 3 : CARRERA 68B #10A-18 - Sitio 4 : CALLE 24F#101B-15 - Sitio 5 : CARRERA 65B#10A-87 - Sitio 6 : AUTO MEDE KM 1,5 P INDUS FLORIDA BOD 23 - Sitio 7 : CARRERA 71 A BIS # 63D-38 -</v>
          </cell>
          <cell r="K500">
            <v>44835</v>
          </cell>
          <cell r="L500">
            <v>2978</v>
          </cell>
          <cell r="M500">
            <v>3630</v>
          </cell>
          <cell r="N500">
            <v>3261</v>
          </cell>
          <cell r="O500">
            <v>0</v>
          </cell>
          <cell r="P500">
            <v>661</v>
          </cell>
          <cell r="Q500">
            <v>0.2</v>
          </cell>
          <cell r="R500">
            <v>528.79999999999995</v>
          </cell>
          <cell r="S500">
            <v>661</v>
          </cell>
          <cell r="T500">
            <v>0.2</v>
          </cell>
          <cell r="U500">
            <v>528.79999999999995</v>
          </cell>
          <cell r="V500">
            <v>661</v>
          </cell>
          <cell r="W500">
            <v>0.2</v>
          </cell>
          <cell r="X500">
            <v>528.79999999999995</v>
          </cell>
          <cell r="Y500">
            <v>0</v>
          </cell>
          <cell r="Z500">
            <v>0.2</v>
          </cell>
          <cell r="AA500">
            <v>0</v>
          </cell>
          <cell r="AB500">
            <v>5218727.1999999993</v>
          </cell>
          <cell r="AC500" t="str">
            <v>Registro Valido</v>
          </cell>
          <cell r="AD500">
            <v>661</v>
          </cell>
          <cell r="AE500">
            <v>661</v>
          </cell>
          <cell r="AF500">
            <v>661</v>
          </cell>
          <cell r="AG500">
            <v>0</v>
          </cell>
          <cell r="AH500">
            <v>661</v>
          </cell>
          <cell r="AI500">
            <v>661</v>
          </cell>
          <cell r="AJ500">
            <v>661</v>
          </cell>
          <cell r="AK500">
            <v>0</v>
          </cell>
          <cell r="AM500" t="str">
            <v>ALI_28_SEG_12</v>
          </cell>
          <cell r="AN500" t="str">
            <v>ALI_28_SEG_12_VAL_5218727.2</v>
          </cell>
          <cell r="AO500">
            <v>3</v>
          </cell>
          <cell r="AP500">
            <v>5218727.1999999993</v>
          </cell>
          <cell r="AQ500" t="b">
            <v>1</v>
          </cell>
          <cell r="AR500" t="str">
            <v>Empate</v>
          </cell>
          <cell r="AS500" t="str">
            <v/>
          </cell>
          <cell r="AT500" t="str">
            <v>ALI_28_SEG_12_</v>
          </cell>
          <cell r="AU500">
            <v>1</v>
          </cell>
          <cell r="AV500" t="str">
            <v>No Seleccionada</v>
          </cell>
        </row>
        <row r="501">
          <cell r="A501" t="b">
            <v>0</v>
          </cell>
          <cell r="B501" t="str">
            <v>5to_Evento_973_V2_Comapan_17466140.xlsm</v>
          </cell>
          <cell r="C501">
            <v>28</v>
          </cell>
          <cell r="D501">
            <v>2094</v>
          </cell>
          <cell r="E501" t="str">
            <v>Comapan SA</v>
          </cell>
          <cell r="F501">
            <v>561</v>
          </cell>
          <cell r="G501" t="str">
            <v>CEREAL EMPACADO</v>
          </cell>
          <cell r="H501" t="str">
            <v>28 : Galletas Con Chips De Chocolate/ Galleta Chocochips (Paquete minimo con 6 unidades).</v>
          </cell>
          <cell r="I501">
            <v>13</v>
          </cell>
          <cell r="J501" t="str">
            <v>Sitio 1 : CARRERA 127#22G-18 INT 4 - Sitio 2 : SIBERIA KM 7.5 CELTA, LOTE 159 - Sitio 3 : CARRERA 68B #10A-18 - Sitio 4 : CALLE 24F#101B-15 - Sitio 5 : CARRERA 65B#10A-87 - Sitio 6 : AUTO MEDE KM 1,5 P INDUS FLORIDA BOD 23 - Sitio 7 : CARRERA 71 A BIS # 63D-38 -</v>
          </cell>
          <cell r="K501">
            <v>44835</v>
          </cell>
          <cell r="L501">
            <v>3162</v>
          </cell>
          <cell r="M501">
            <v>3857</v>
          </cell>
          <cell r="N501">
            <v>3463</v>
          </cell>
          <cell r="O501">
            <v>0</v>
          </cell>
          <cell r="P501">
            <v>661</v>
          </cell>
          <cell r="Q501">
            <v>0.2</v>
          </cell>
          <cell r="R501">
            <v>528.79999999999995</v>
          </cell>
          <cell r="S501">
            <v>661</v>
          </cell>
          <cell r="T501">
            <v>0.2</v>
          </cell>
          <cell r="U501">
            <v>528.79999999999995</v>
          </cell>
          <cell r="V501">
            <v>661</v>
          </cell>
          <cell r="W501">
            <v>0.2</v>
          </cell>
          <cell r="X501">
            <v>528.79999999999995</v>
          </cell>
          <cell r="Y501">
            <v>0</v>
          </cell>
          <cell r="Z501">
            <v>0.2</v>
          </cell>
          <cell r="AA501">
            <v>0</v>
          </cell>
          <cell r="AB501">
            <v>5542881.5999999996</v>
          </cell>
          <cell r="AC501" t="str">
            <v>Registro Valido</v>
          </cell>
          <cell r="AD501">
            <v>661</v>
          </cell>
          <cell r="AE501">
            <v>661</v>
          </cell>
          <cell r="AF501">
            <v>661</v>
          </cell>
          <cell r="AG501">
            <v>0</v>
          </cell>
          <cell r="AH501">
            <v>661</v>
          </cell>
          <cell r="AI501">
            <v>661</v>
          </cell>
          <cell r="AJ501">
            <v>661</v>
          </cell>
          <cell r="AK501">
            <v>0</v>
          </cell>
          <cell r="AM501" t="str">
            <v>ALI_28_SEG_13</v>
          </cell>
          <cell r="AN501" t="str">
            <v>ALI_28_SEG_13_VAL_5542881.6</v>
          </cell>
          <cell r="AO501">
            <v>3</v>
          </cell>
          <cell r="AP501">
            <v>5542881.5999999996</v>
          </cell>
          <cell r="AQ501" t="b">
            <v>1</v>
          </cell>
          <cell r="AR501" t="str">
            <v>Empate</v>
          </cell>
          <cell r="AS501" t="str">
            <v/>
          </cell>
          <cell r="AT501" t="str">
            <v>ALI_28_SEG_13_</v>
          </cell>
          <cell r="AU501">
            <v>1</v>
          </cell>
          <cell r="AV501" t="str">
            <v>No Seleccionada</v>
          </cell>
        </row>
        <row r="502">
          <cell r="A502" t="b">
            <v>0</v>
          </cell>
          <cell r="B502" t="str">
            <v>5to_Evento_973_V2_Comapan_17466140.xlsm</v>
          </cell>
          <cell r="C502">
            <v>28</v>
          </cell>
          <cell r="D502">
            <v>2094</v>
          </cell>
          <cell r="E502" t="str">
            <v>Comapan SA</v>
          </cell>
          <cell r="F502">
            <v>562</v>
          </cell>
          <cell r="G502" t="str">
            <v>CEREAL EMPACADO</v>
          </cell>
          <cell r="H502" t="str">
            <v>28 : Galletas Con Chips De Chocolate/ Galleta Chocochips (Paquete minimo con 6 unidades).</v>
          </cell>
          <cell r="I502">
            <v>14</v>
          </cell>
          <cell r="J502" t="str">
            <v>Sitio 1 : CARRERA 127#22G-18 INT 4 - Sitio 2 : SIBERIA KM 7.5 CELTA, LOTE 159 - Sitio 3 : CARRERA 68B #10A-18 - Sitio 4 : CALLE 24F#101B-15 - Sitio 5 : CARRERA 65B#10A-87 - Sitio 6 : AUTO MEDE KM 1,5 P INDUS FLORIDA BOD 23 - Sitio 7 : CARRERA 71 A BIS # 63D-38 -</v>
          </cell>
          <cell r="K502">
            <v>44835</v>
          </cell>
          <cell r="L502">
            <v>3135</v>
          </cell>
          <cell r="M502">
            <v>3822</v>
          </cell>
          <cell r="N502">
            <v>3431</v>
          </cell>
          <cell r="O502">
            <v>0</v>
          </cell>
          <cell r="P502">
            <v>661</v>
          </cell>
          <cell r="Q502">
            <v>0.2</v>
          </cell>
          <cell r="R502">
            <v>528.79999999999995</v>
          </cell>
          <cell r="S502">
            <v>661</v>
          </cell>
          <cell r="T502">
            <v>0.2</v>
          </cell>
          <cell r="U502">
            <v>528.79999999999995</v>
          </cell>
          <cell r="V502">
            <v>661</v>
          </cell>
          <cell r="W502">
            <v>0.2</v>
          </cell>
          <cell r="X502">
            <v>528.79999999999995</v>
          </cell>
          <cell r="Y502">
            <v>0</v>
          </cell>
          <cell r="Z502">
            <v>0.2</v>
          </cell>
          <cell r="AA502">
            <v>0</v>
          </cell>
          <cell r="AB502">
            <v>5493174.3999999994</v>
          </cell>
          <cell r="AC502" t="str">
            <v>Registro Valido</v>
          </cell>
          <cell r="AD502">
            <v>661</v>
          </cell>
          <cell r="AE502">
            <v>661</v>
          </cell>
          <cell r="AF502">
            <v>661</v>
          </cell>
          <cell r="AG502">
            <v>0</v>
          </cell>
          <cell r="AH502">
            <v>661</v>
          </cell>
          <cell r="AI502">
            <v>661</v>
          </cell>
          <cell r="AJ502">
            <v>661</v>
          </cell>
          <cell r="AK502">
            <v>0</v>
          </cell>
          <cell r="AM502" t="str">
            <v>ALI_28_SEG_14</v>
          </cell>
          <cell r="AN502" t="str">
            <v>ALI_28_SEG_14_VAL_5493174.4</v>
          </cell>
          <cell r="AO502">
            <v>3</v>
          </cell>
          <cell r="AP502">
            <v>5493174.3999999994</v>
          </cell>
          <cell r="AQ502" t="b">
            <v>1</v>
          </cell>
          <cell r="AR502" t="str">
            <v>Empate</v>
          </cell>
          <cell r="AS502" t="str">
            <v/>
          </cell>
          <cell r="AT502" t="str">
            <v>ALI_28_SEG_14_</v>
          </cell>
          <cell r="AU502">
            <v>1</v>
          </cell>
          <cell r="AV502" t="str">
            <v>No Seleccionada</v>
          </cell>
        </row>
        <row r="503">
          <cell r="A503" t="b">
            <v>0</v>
          </cell>
          <cell r="B503" t="str">
            <v>5to_Evento_973_V2_Comapan_17466140.xlsm</v>
          </cell>
          <cell r="C503">
            <v>28</v>
          </cell>
          <cell r="D503">
            <v>2094</v>
          </cell>
          <cell r="E503" t="str">
            <v>Comapan SA</v>
          </cell>
          <cell r="F503">
            <v>563</v>
          </cell>
          <cell r="G503" t="str">
            <v>CEREAL EMPACADO</v>
          </cell>
          <cell r="H503" t="str">
            <v>28 : Galletas Con Chips De Chocolate/ Galleta Chocochips (Paquete minimo con 6 unidades).</v>
          </cell>
          <cell r="I503">
            <v>15</v>
          </cell>
          <cell r="J503" t="str">
            <v>Sitio 1 : CARRERA 127#22G-18 INT 4 - Sitio 2 : SIBERIA KM 7.5 CELTA, LOTE 159 - Sitio 3 : CARRERA 68B #10A-18 - Sitio 4 : CALLE 24F#101B-15 - Sitio 5 : CARRERA 65B#10A-87 - Sitio 6 : AUTO MEDE KM 1,5 P INDUS FLORIDA BOD 23 - Sitio 7 : CARRERA 71 A BIS # 63D-38 -</v>
          </cell>
          <cell r="K503">
            <v>44835</v>
          </cell>
          <cell r="L503">
            <v>2968</v>
          </cell>
          <cell r="M503">
            <v>3615</v>
          </cell>
          <cell r="N503">
            <v>3246</v>
          </cell>
          <cell r="O503">
            <v>0</v>
          </cell>
          <cell r="P503">
            <v>661</v>
          </cell>
          <cell r="Q503">
            <v>0.2</v>
          </cell>
          <cell r="R503">
            <v>528.79999999999995</v>
          </cell>
          <cell r="S503">
            <v>661</v>
          </cell>
          <cell r="T503">
            <v>0.2</v>
          </cell>
          <cell r="U503">
            <v>528.79999999999995</v>
          </cell>
          <cell r="V503">
            <v>661</v>
          </cell>
          <cell r="W503">
            <v>0.2</v>
          </cell>
          <cell r="X503">
            <v>528.79999999999995</v>
          </cell>
          <cell r="Y503">
            <v>0</v>
          </cell>
          <cell r="Z503">
            <v>0.2</v>
          </cell>
          <cell r="AA503">
            <v>0</v>
          </cell>
          <cell r="AB503">
            <v>5197575.1999999993</v>
          </cell>
          <cell r="AC503" t="str">
            <v>Registro Valido</v>
          </cell>
          <cell r="AD503">
            <v>661</v>
          </cell>
          <cell r="AE503">
            <v>661</v>
          </cell>
          <cell r="AF503">
            <v>661</v>
          </cell>
          <cell r="AG503">
            <v>0</v>
          </cell>
          <cell r="AH503">
            <v>661</v>
          </cell>
          <cell r="AI503">
            <v>661</v>
          </cell>
          <cell r="AJ503">
            <v>661</v>
          </cell>
          <cell r="AK503">
            <v>0</v>
          </cell>
          <cell r="AM503" t="str">
            <v>ALI_28_SEG_15</v>
          </cell>
          <cell r="AN503" t="str">
            <v>ALI_28_SEG_15_VAL_5197575.2</v>
          </cell>
          <cell r="AO503">
            <v>3</v>
          </cell>
          <cell r="AP503">
            <v>5197575.1999999993</v>
          </cell>
          <cell r="AQ503" t="b">
            <v>1</v>
          </cell>
          <cell r="AR503" t="str">
            <v>Empate</v>
          </cell>
          <cell r="AS503" t="str">
            <v/>
          </cell>
          <cell r="AT503" t="str">
            <v>ALI_28_SEG_15_</v>
          </cell>
          <cell r="AU503">
            <v>1</v>
          </cell>
          <cell r="AV503" t="str">
            <v>No Seleccionada</v>
          </cell>
        </row>
        <row r="504">
          <cell r="A504" t="str">
            <v>ALI_61_SEG_1</v>
          </cell>
          <cell r="B504" t="str">
            <v>5to_Evento_973_V2_Comapan_17466140.xlsm</v>
          </cell>
          <cell r="C504">
            <v>61</v>
          </cell>
          <cell r="D504">
            <v>2094</v>
          </cell>
          <cell r="E504" t="str">
            <v>Comapan SA</v>
          </cell>
          <cell r="F504">
            <v>564</v>
          </cell>
          <cell r="G504" t="str">
            <v>CEREAL EMPACADO</v>
          </cell>
          <cell r="H504" t="str">
            <v>61 : Ponqué cubierto con chocolate.</v>
          </cell>
          <cell r="I504">
            <v>1</v>
          </cell>
          <cell r="J504" t="str">
            <v>Sitio 1 : CARRERA 127#22G-18 INT 4 - Sitio 2 : SIBERIA KM 7.5 CELTA, LOTE 159 - Sitio 3 : CARRERA 68B #10A-18 - Sitio 4 : CALLE 24F#101B-15 - Sitio 5 : CARRERA 65B#10A-87 - Sitio 6 : AUTO MEDE KM 1,5 P INDUS FLORIDA BOD 23 - Sitio 7 : CARRERA 71 A BIS # 63D-38 -</v>
          </cell>
          <cell r="K504">
            <v>44835</v>
          </cell>
          <cell r="L504">
            <v>3097</v>
          </cell>
          <cell r="M504">
            <v>3943</v>
          </cell>
          <cell r="N504">
            <v>1862</v>
          </cell>
          <cell r="O504">
            <v>0</v>
          </cell>
          <cell r="P504">
            <v>396</v>
          </cell>
          <cell r="Q504">
            <v>0.2</v>
          </cell>
          <cell r="R504">
            <v>316.8</v>
          </cell>
          <cell r="S504">
            <v>789</v>
          </cell>
          <cell r="T504">
            <v>0.2</v>
          </cell>
          <cell r="U504">
            <v>631.20000000000005</v>
          </cell>
          <cell r="V504">
            <v>1183</v>
          </cell>
          <cell r="W504">
            <v>0.2</v>
          </cell>
          <cell r="X504">
            <v>946.4</v>
          </cell>
          <cell r="Y504">
            <v>0</v>
          </cell>
          <cell r="Z504">
            <v>0.2</v>
          </cell>
          <cell r="AA504">
            <v>0</v>
          </cell>
          <cell r="AB504">
            <v>5232148</v>
          </cell>
          <cell r="AC504" t="str">
            <v>Registro Valido</v>
          </cell>
          <cell r="AD504">
            <v>396</v>
          </cell>
          <cell r="AE504">
            <v>789</v>
          </cell>
          <cell r="AF504">
            <v>1183</v>
          </cell>
          <cell r="AG504">
            <v>0</v>
          </cell>
          <cell r="AH504">
            <v>396</v>
          </cell>
          <cell r="AI504">
            <v>789</v>
          </cell>
          <cell r="AJ504">
            <v>1183</v>
          </cell>
          <cell r="AK504">
            <v>0</v>
          </cell>
          <cell r="AM504" t="str">
            <v>ALI_61_SEG_1</v>
          </cell>
          <cell r="AN504" t="str">
            <v>ALI_61_SEG_1_VAL_5232148</v>
          </cell>
          <cell r="AO504">
            <v>4</v>
          </cell>
          <cell r="AP504">
            <v>5232148</v>
          </cell>
          <cell r="AQ504" t="b">
            <v>1</v>
          </cell>
          <cell r="AR504" t="str">
            <v/>
          </cell>
          <cell r="AS504" t="str">
            <v>X</v>
          </cell>
          <cell r="AT504" t="str">
            <v>ALI_61_SEG_1_X</v>
          </cell>
          <cell r="AU504">
            <v>1</v>
          </cell>
          <cell r="AV504" t="str">
            <v>Cotizacion Seleccionada</v>
          </cell>
        </row>
        <row r="505">
          <cell r="A505" t="str">
            <v>ALI_61_SEG_2</v>
          </cell>
          <cell r="B505" t="str">
            <v>5to_Evento_973_V2_Comapan_17466140.xlsm</v>
          </cell>
          <cell r="C505">
            <v>61</v>
          </cell>
          <cell r="D505">
            <v>2094</v>
          </cell>
          <cell r="E505" t="str">
            <v>Comapan SA</v>
          </cell>
          <cell r="F505">
            <v>565</v>
          </cell>
          <cell r="G505" t="str">
            <v>CEREAL EMPACADO</v>
          </cell>
          <cell r="H505" t="str">
            <v>61 : Ponqué cubierto con chocolate.</v>
          </cell>
          <cell r="I505">
            <v>2</v>
          </cell>
          <cell r="J505" t="str">
            <v>Sitio 1 : CARRERA 127#22G-18 INT 4 - Sitio 2 : SIBERIA KM 7.5 CELTA, LOTE 159 - Sitio 3 : CARRERA 68B #10A-18 - Sitio 4 : CALLE 24F#101B-15 - Sitio 5 : CARRERA 65B#10A-87 - Sitio 6 : AUTO MEDE KM 1,5 P INDUS FLORIDA BOD 23 - Sitio 7 : CARRERA 71 A BIS # 63D-38 -</v>
          </cell>
          <cell r="K505">
            <v>44835</v>
          </cell>
          <cell r="L505">
            <v>3169</v>
          </cell>
          <cell r="M505">
            <v>4033</v>
          </cell>
          <cell r="N505">
            <v>1904</v>
          </cell>
          <cell r="O505">
            <v>0</v>
          </cell>
          <cell r="P505">
            <v>396</v>
          </cell>
          <cell r="Q505">
            <v>0.2</v>
          </cell>
          <cell r="R505">
            <v>316.8</v>
          </cell>
          <cell r="S505">
            <v>789</v>
          </cell>
          <cell r="T505">
            <v>0.2</v>
          </cell>
          <cell r="U505">
            <v>631.20000000000005</v>
          </cell>
          <cell r="V505">
            <v>1183</v>
          </cell>
          <cell r="W505">
            <v>0.2</v>
          </cell>
          <cell r="X505">
            <v>946.4</v>
          </cell>
          <cell r="Y505">
            <v>0</v>
          </cell>
          <cell r="Z505">
            <v>0.2</v>
          </cell>
          <cell r="AA505">
            <v>0</v>
          </cell>
          <cell r="AB505">
            <v>5351514.4000000004</v>
          </cell>
          <cell r="AC505" t="str">
            <v>Registro Valido</v>
          </cell>
          <cell r="AD505">
            <v>396</v>
          </cell>
          <cell r="AE505">
            <v>789</v>
          </cell>
          <cell r="AF505">
            <v>1183</v>
          </cell>
          <cell r="AG505">
            <v>0</v>
          </cell>
          <cell r="AH505">
            <v>396</v>
          </cell>
          <cell r="AI505">
            <v>789</v>
          </cell>
          <cell r="AJ505">
            <v>1183</v>
          </cell>
          <cell r="AK505">
            <v>0</v>
          </cell>
          <cell r="AM505" t="str">
            <v>ALI_61_SEG_2</v>
          </cell>
          <cell r="AN505" t="str">
            <v>ALI_61_SEG_2_VAL_5351514.4</v>
          </cell>
          <cell r="AO505">
            <v>4</v>
          </cell>
          <cell r="AP505">
            <v>5351514.4000000004</v>
          </cell>
          <cell r="AQ505" t="b">
            <v>1</v>
          </cell>
          <cell r="AR505" t="str">
            <v/>
          </cell>
          <cell r="AS505" t="str">
            <v>X</v>
          </cell>
          <cell r="AT505" t="str">
            <v>ALI_61_SEG_2_X</v>
          </cell>
          <cell r="AU505">
            <v>1</v>
          </cell>
          <cell r="AV505" t="str">
            <v>Cotizacion Seleccionada</v>
          </cell>
        </row>
        <row r="506">
          <cell r="A506" t="str">
            <v>ALI_61_SEG_3</v>
          </cell>
          <cell r="B506" t="str">
            <v>5to_Evento_973_V2_Comapan_17466140.xlsm</v>
          </cell>
          <cell r="C506">
            <v>61</v>
          </cell>
          <cell r="D506">
            <v>2094</v>
          </cell>
          <cell r="E506" t="str">
            <v>Comapan SA</v>
          </cell>
          <cell r="F506">
            <v>566</v>
          </cell>
          <cell r="G506" t="str">
            <v>CEREAL EMPACADO</v>
          </cell>
          <cell r="H506" t="str">
            <v>61 : Ponqué cubierto con chocolate.</v>
          </cell>
          <cell r="I506">
            <v>3</v>
          </cell>
          <cell r="J506" t="str">
            <v>Sitio 1 : CARRERA 127#22G-18 INT 4 - Sitio 2 : SIBERIA KM 7.5 CELTA, LOTE 159 - Sitio 3 : CARRERA 68B #10A-18 - Sitio 4 : CALLE 24F#101B-15 - Sitio 5 : CARRERA 65B#10A-87 - Sitio 6 : AUTO MEDE KM 1,5 P INDUS FLORIDA BOD 23 - Sitio 7 : CARRERA 71 A BIS # 63D-38 -</v>
          </cell>
          <cell r="K506">
            <v>44835</v>
          </cell>
          <cell r="L506">
            <v>3148</v>
          </cell>
          <cell r="M506">
            <v>4007</v>
          </cell>
          <cell r="N506">
            <v>1893</v>
          </cell>
          <cell r="O506">
            <v>0</v>
          </cell>
          <cell r="P506">
            <v>396</v>
          </cell>
          <cell r="Q506">
            <v>0.2</v>
          </cell>
          <cell r="R506">
            <v>316.8</v>
          </cell>
          <cell r="S506">
            <v>789</v>
          </cell>
          <cell r="T506">
            <v>0.2</v>
          </cell>
          <cell r="U506">
            <v>631.20000000000005</v>
          </cell>
          <cell r="V506">
            <v>1183</v>
          </cell>
          <cell r="W506">
            <v>0.2</v>
          </cell>
          <cell r="X506">
            <v>946.4</v>
          </cell>
          <cell r="Y506">
            <v>0</v>
          </cell>
          <cell r="Z506">
            <v>0.2</v>
          </cell>
          <cell r="AA506">
            <v>0</v>
          </cell>
          <cell r="AB506">
            <v>5318040</v>
          </cell>
          <cell r="AC506" t="str">
            <v>Registro Valido</v>
          </cell>
          <cell r="AD506">
            <v>396</v>
          </cell>
          <cell r="AE506">
            <v>789</v>
          </cell>
          <cell r="AF506">
            <v>1183</v>
          </cell>
          <cell r="AG506">
            <v>0</v>
          </cell>
          <cell r="AH506">
            <v>396</v>
          </cell>
          <cell r="AI506">
            <v>789</v>
          </cell>
          <cell r="AJ506">
            <v>1183</v>
          </cell>
          <cell r="AK506">
            <v>0</v>
          </cell>
          <cell r="AM506" t="str">
            <v>ALI_61_SEG_3</v>
          </cell>
          <cell r="AN506" t="str">
            <v>ALI_61_SEG_3_VAL_5318040</v>
          </cell>
          <cell r="AO506">
            <v>4</v>
          </cell>
          <cell r="AP506">
            <v>5318040</v>
          </cell>
          <cell r="AQ506" t="b">
            <v>1</v>
          </cell>
          <cell r="AR506" t="str">
            <v/>
          </cell>
          <cell r="AS506" t="str">
            <v>X</v>
          </cell>
          <cell r="AT506" t="str">
            <v>ALI_61_SEG_3_X</v>
          </cell>
          <cell r="AU506">
            <v>1</v>
          </cell>
          <cell r="AV506" t="str">
            <v>Cotizacion Seleccionada</v>
          </cell>
        </row>
        <row r="507">
          <cell r="A507" t="str">
            <v>ALI_61_SEG_4</v>
          </cell>
          <cell r="B507" t="str">
            <v>5to_Evento_973_V2_Comapan_17466140.xlsm</v>
          </cell>
          <cell r="C507">
            <v>61</v>
          </cell>
          <cell r="D507">
            <v>2094</v>
          </cell>
          <cell r="E507" t="str">
            <v>Comapan SA</v>
          </cell>
          <cell r="F507">
            <v>567</v>
          </cell>
          <cell r="G507" t="str">
            <v>CEREAL EMPACADO</v>
          </cell>
          <cell r="H507" t="str">
            <v>61 : Ponqué cubierto con chocolate.</v>
          </cell>
          <cell r="I507">
            <v>4</v>
          </cell>
          <cell r="J507" t="str">
            <v>Sitio 1 : CARRERA 127#22G-18 INT 4 - Sitio 2 : SIBERIA KM 7.5 CELTA, LOTE 159 - Sitio 3 : CARRERA 68B #10A-18 - Sitio 4 : CALLE 24F#101B-15 - Sitio 5 : CARRERA 65B#10A-87 - Sitio 6 : AUTO MEDE KM 1,5 P INDUS FLORIDA BOD 23 - Sitio 7 : CARRERA 71 A BIS # 63D-38 -</v>
          </cell>
          <cell r="K507">
            <v>44835</v>
          </cell>
          <cell r="L507">
            <v>3354</v>
          </cell>
          <cell r="M507">
            <v>4269</v>
          </cell>
          <cell r="N507">
            <v>2016</v>
          </cell>
          <cell r="O507">
            <v>0</v>
          </cell>
          <cell r="P507">
            <v>396</v>
          </cell>
          <cell r="Q507">
            <v>0.2</v>
          </cell>
          <cell r="R507">
            <v>316.8</v>
          </cell>
          <cell r="S507">
            <v>789</v>
          </cell>
          <cell r="T507">
            <v>0.2</v>
          </cell>
          <cell r="U507">
            <v>631.20000000000005</v>
          </cell>
          <cell r="V507">
            <v>1183</v>
          </cell>
          <cell r="W507">
            <v>0.2</v>
          </cell>
          <cell r="X507">
            <v>946.4</v>
          </cell>
          <cell r="Y507">
            <v>0</v>
          </cell>
          <cell r="Z507">
            <v>0.2</v>
          </cell>
          <cell r="AA507">
            <v>0</v>
          </cell>
          <cell r="AB507">
            <v>5665082.4000000004</v>
          </cell>
          <cell r="AC507" t="str">
            <v>Registro Valido</v>
          </cell>
          <cell r="AD507">
            <v>396</v>
          </cell>
          <cell r="AE507">
            <v>789</v>
          </cell>
          <cell r="AF507">
            <v>1183</v>
          </cell>
          <cell r="AG507">
            <v>0</v>
          </cell>
          <cell r="AH507">
            <v>396</v>
          </cell>
          <cell r="AI507">
            <v>789</v>
          </cell>
          <cell r="AJ507">
            <v>1183</v>
          </cell>
          <cell r="AK507">
            <v>0</v>
          </cell>
          <cell r="AM507" t="str">
            <v>ALI_61_SEG_4</v>
          </cell>
          <cell r="AN507" t="str">
            <v>ALI_61_SEG_4_VAL_5665082.4</v>
          </cell>
          <cell r="AO507">
            <v>4</v>
          </cell>
          <cell r="AP507">
            <v>5665082.4000000004</v>
          </cell>
          <cell r="AQ507" t="b">
            <v>1</v>
          </cell>
          <cell r="AR507" t="str">
            <v/>
          </cell>
          <cell r="AS507" t="str">
            <v>X</v>
          </cell>
          <cell r="AT507" t="str">
            <v>ALI_61_SEG_4_X</v>
          </cell>
          <cell r="AU507">
            <v>1</v>
          </cell>
          <cell r="AV507" t="str">
            <v>Cotizacion Seleccionada</v>
          </cell>
        </row>
        <row r="508">
          <cell r="A508" t="str">
            <v>ALI_61_SEG_5</v>
          </cell>
          <cell r="B508" t="str">
            <v>5to_Evento_973_V2_Comapan_17466140.xlsm</v>
          </cell>
          <cell r="C508">
            <v>61</v>
          </cell>
          <cell r="D508">
            <v>2094</v>
          </cell>
          <cell r="E508" t="str">
            <v>Comapan SA</v>
          </cell>
          <cell r="F508">
            <v>568</v>
          </cell>
          <cell r="G508" t="str">
            <v>CEREAL EMPACADO</v>
          </cell>
          <cell r="H508" t="str">
            <v>61 : Ponqué cubierto con chocolate.</v>
          </cell>
          <cell r="I508">
            <v>5</v>
          </cell>
          <cell r="J508" t="str">
            <v>Sitio 1 : CARRERA 127#22G-18 INT 4 - Sitio 2 : SIBERIA KM 7.5 CELTA, LOTE 159 - Sitio 3 : CARRERA 68B #10A-18 - Sitio 4 : CALLE 24F#101B-15 - Sitio 5 : CARRERA 65B#10A-87 - Sitio 6 : AUTO MEDE KM 1,5 P INDUS FLORIDA BOD 23 - Sitio 7 : CARRERA 71 A BIS # 63D-38 -</v>
          </cell>
          <cell r="K508">
            <v>44835</v>
          </cell>
          <cell r="L508">
            <v>3119</v>
          </cell>
          <cell r="M508">
            <v>3969</v>
          </cell>
          <cell r="N508">
            <v>1874</v>
          </cell>
          <cell r="O508">
            <v>0</v>
          </cell>
          <cell r="P508">
            <v>396</v>
          </cell>
          <cell r="Q508">
            <v>0.2</v>
          </cell>
          <cell r="R508">
            <v>316.8</v>
          </cell>
          <cell r="S508">
            <v>789</v>
          </cell>
          <cell r="T508">
            <v>0.2</v>
          </cell>
          <cell r="U508">
            <v>631.20000000000005</v>
          </cell>
          <cell r="V508">
            <v>1183</v>
          </cell>
          <cell r="W508">
            <v>0.2</v>
          </cell>
          <cell r="X508">
            <v>946.4</v>
          </cell>
          <cell r="Y508">
            <v>0</v>
          </cell>
          <cell r="Z508">
            <v>0.2</v>
          </cell>
          <cell r="AA508">
            <v>0</v>
          </cell>
          <cell r="AB508">
            <v>5266885.6000000006</v>
          </cell>
          <cell r="AC508" t="str">
            <v>Registro Valido</v>
          </cell>
          <cell r="AD508">
            <v>396</v>
          </cell>
          <cell r="AE508">
            <v>789</v>
          </cell>
          <cell r="AF508">
            <v>1183</v>
          </cell>
          <cell r="AG508">
            <v>0</v>
          </cell>
          <cell r="AH508">
            <v>396</v>
          </cell>
          <cell r="AI508">
            <v>789</v>
          </cell>
          <cell r="AJ508">
            <v>1183</v>
          </cell>
          <cell r="AK508">
            <v>0</v>
          </cell>
          <cell r="AM508" t="str">
            <v>ALI_61_SEG_5</v>
          </cell>
          <cell r="AN508" t="str">
            <v>ALI_61_SEG_5_VAL_5266885.6</v>
          </cell>
          <cell r="AO508">
            <v>4</v>
          </cell>
          <cell r="AP508">
            <v>5266885.6000000006</v>
          </cell>
          <cell r="AQ508" t="b">
            <v>1</v>
          </cell>
          <cell r="AR508" t="str">
            <v/>
          </cell>
          <cell r="AS508" t="str">
            <v>X</v>
          </cell>
          <cell r="AT508" t="str">
            <v>ALI_61_SEG_5_X</v>
          </cell>
          <cell r="AU508">
            <v>1</v>
          </cell>
          <cell r="AV508" t="str">
            <v>Cotizacion Seleccionada</v>
          </cell>
        </row>
        <row r="509">
          <cell r="A509" t="str">
            <v>ALI_61_SEG_6</v>
          </cell>
          <cell r="B509" t="str">
            <v>5to_Evento_973_V2_Comapan_17466140.xlsm</v>
          </cell>
          <cell r="C509">
            <v>61</v>
          </cell>
          <cell r="D509">
            <v>2094</v>
          </cell>
          <cell r="E509" t="str">
            <v>Comapan SA</v>
          </cell>
          <cell r="F509">
            <v>569</v>
          </cell>
          <cell r="G509" t="str">
            <v>CEREAL EMPACADO</v>
          </cell>
          <cell r="H509" t="str">
            <v>61 : Ponqué cubierto con chocolate.</v>
          </cell>
          <cell r="I509">
            <v>6</v>
          </cell>
          <cell r="J509" t="str">
            <v>Sitio 1 : CARRERA 127#22G-18 INT 4 - Sitio 2 : SIBERIA KM 7.5 CELTA, LOTE 159 - Sitio 3 : CARRERA 68B #10A-18 - Sitio 4 : CALLE 24F#101B-15 - Sitio 5 : CARRERA 65B#10A-87 - Sitio 6 : AUTO MEDE KM 1,5 P INDUS FLORIDA BOD 23 - Sitio 7 : CARRERA 71 A BIS # 63D-38 -</v>
          </cell>
          <cell r="K509">
            <v>44835</v>
          </cell>
          <cell r="L509">
            <v>3376</v>
          </cell>
          <cell r="M509">
            <v>4297</v>
          </cell>
          <cell r="N509">
            <v>2029</v>
          </cell>
          <cell r="O509">
            <v>0</v>
          </cell>
          <cell r="P509">
            <v>396</v>
          </cell>
          <cell r="Q509">
            <v>0.2</v>
          </cell>
          <cell r="R509">
            <v>316.8</v>
          </cell>
          <cell r="S509">
            <v>789</v>
          </cell>
          <cell r="T509">
            <v>0.2</v>
          </cell>
          <cell r="U509">
            <v>631.20000000000005</v>
          </cell>
          <cell r="V509">
            <v>1183</v>
          </cell>
          <cell r="W509">
            <v>0.2</v>
          </cell>
          <cell r="X509">
            <v>946.4</v>
          </cell>
          <cell r="Y509">
            <v>0</v>
          </cell>
          <cell r="Z509">
            <v>0.2</v>
          </cell>
          <cell r="AA509">
            <v>0</v>
          </cell>
          <cell r="AB509">
            <v>5702028.7999999998</v>
          </cell>
          <cell r="AC509" t="str">
            <v>Registro Valido</v>
          </cell>
          <cell r="AD509">
            <v>396</v>
          </cell>
          <cell r="AE509">
            <v>789</v>
          </cell>
          <cell r="AF509">
            <v>1183</v>
          </cell>
          <cell r="AG509">
            <v>0</v>
          </cell>
          <cell r="AH509">
            <v>396</v>
          </cell>
          <cell r="AI509">
            <v>789</v>
          </cell>
          <cell r="AJ509">
            <v>1183</v>
          </cell>
          <cell r="AK509">
            <v>0</v>
          </cell>
          <cell r="AM509" t="str">
            <v>ALI_61_SEG_6</v>
          </cell>
          <cell r="AN509" t="str">
            <v>ALI_61_SEG_6_VAL_5702028.8</v>
          </cell>
          <cell r="AO509">
            <v>4</v>
          </cell>
          <cell r="AP509">
            <v>5702028.7999999998</v>
          </cell>
          <cell r="AQ509" t="b">
            <v>1</v>
          </cell>
          <cell r="AR509" t="str">
            <v/>
          </cell>
          <cell r="AS509" t="str">
            <v>X</v>
          </cell>
          <cell r="AT509" t="str">
            <v>ALI_61_SEG_6_X</v>
          </cell>
          <cell r="AU509">
            <v>1</v>
          </cell>
          <cell r="AV509" t="str">
            <v>Cotizacion Seleccionada</v>
          </cell>
        </row>
        <row r="510">
          <cell r="A510" t="str">
            <v>ALI_61_SEG_7</v>
          </cell>
          <cell r="B510" t="str">
            <v>5to_Evento_973_V2_Comapan_17466140.xlsm</v>
          </cell>
          <cell r="C510">
            <v>61</v>
          </cell>
          <cell r="D510">
            <v>2094</v>
          </cell>
          <cell r="E510" t="str">
            <v>Comapan SA</v>
          </cell>
          <cell r="F510">
            <v>570</v>
          </cell>
          <cell r="G510" t="str">
            <v>CEREAL EMPACADO</v>
          </cell>
          <cell r="H510" t="str">
            <v>61 : Ponqué cubierto con chocolate.</v>
          </cell>
          <cell r="I510">
            <v>7</v>
          </cell>
          <cell r="J510" t="str">
            <v>Sitio 1 : CARRERA 127#22G-18 INT 4 - Sitio 2 : SIBERIA KM 7.5 CELTA, LOTE 159 - Sitio 3 : CARRERA 68B #10A-18 - Sitio 4 : CALLE 24F#101B-15 - Sitio 5 : CARRERA 65B#10A-87 - Sitio 6 : AUTO MEDE KM 1,5 P INDUS FLORIDA BOD 23 - Sitio 7 : CARRERA 71 A BIS # 63D-38 -</v>
          </cell>
          <cell r="K510">
            <v>44835</v>
          </cell>
          <cell r="L510">
            <v>3447</v>
          </cell>
          <cell r="M510">
            <v>4388</v>
          </cell>
          <cell r="N510">
            <v>2072</v>
          </cell>
          <cell r="O510">
            <v>0</v>
          </cell>
          <cell r="P510">
            <v>396</v>
          </cell>
          <cell r="Q510">
            <v>0.2</v>
          </cell>
          <cell r="R510">
            <v>316.8</v>
          </cell>
          <cell r="S510">
            <v>789</v>
          </cell>
          <cell r="T510">
            <v>0.2</v>
          </cell>
          <cell r="U510">
            <v>631.20000000000005</v>
          </cell>
          <cell r="V510">
            <v>1183</v>
          </cell>
          <cell r="W510">
            <v>0.2</v>
          </cell>
          <cell r="X510">
            <v>946.4</v>
          </cell>
          <cell r="Y510">
            <v>0</v>
          </cell>
          <cell r="Z510">
            <v>0.2</v>
          </cell>
          <cell r="AA510">
            <v>0</v>
          </cell>
          <cell r="AB510">
            <v>5822656</v>
          </cell>
          <cell r="AC510" t="str">
            <v>Registro Valido</v>
          </cell>
          <cell r="AD510">
            <v>396</v>
          </cell>
          <cell r="AE510">
            <v>789</v>
          </cell>
          <cell r="AF510">
            <v>1183</v>
          </cell>
          <cell r="AG510">
            <v>0</v>
          </cell>
          <cell r="AH510">
            <v>396</v>
          </cell>
          <cell r="AI510">
            <v>789</v>
          </cell>
          <cell r="AJ510">
            <v>1183</v>
          </cell>
          <cell r="AK510">
            <v>0</v>
          </cell>
          <cell r="AM510" t="str">
            <v>ALI_61_SEG_7</v>
          </cell>
          <cell r="AN510" t="str">
            <v>ALI_61_SEG_7_VAL_5822656</v>
          </cell>
          <cell r="AO510">
            <v>4</v>
          </cell>
          <cell r="AP510">
            <v>5822656</v>
          </cell>
          <cell r="AQ510" t="b">
            <v>1</v>
          </cell>
          <cell r="AR510" t="str">
            <v/>
          </cell>
          <cell r="AS510" t="str">
            <v>X</v>
          </cell>
          <cell r="AT510" t="str">
            <v>ALI_61_SEG_7_X</v>
          </cell>
          <cell r="AU510">
            <v>1</v>
          </cell>
          <cell r="AV510" t="str">
            <v>Cotizacion Seleccionada</v>
          </cell>
        </row>
        <row r="511">
          <cell r="A511" t="str">
            <v>ALI_61_SEG_8</v>
          </cell>
          <cell r="B511" t="str">
            <v>5to_Evento_973_V2_Comapan_17466140.xlsm</v>
          </cell>
          <cell r="C511">
            <v>61</v>
          </cell>
          <cell r="D511">
            <v>2094</v>
          </cell>
          <cell r="E511" t="str">
            <v>Comapan SA</v>
          </cell>
          <cell r="F511">
            <v>571</v>
          </cell>
          <cell r="G511" t="str">
            <v>CEREAL EMPACADO</v>
          </cell>
          <cell r="H511" t="str">
            <v>61 : Ponqué cubierto con chocolate.</v>
          </cell>
          <cell r="I511">
            <v>8</v>
          </cell>
          <cell r="J511" t="str">
            <v>Sitio 1 : CARRERA 127#22G-18 INT 4 - Sitio 2 : SIBERIA KM 7.5 CELTA, LOTE 159 - Sitio 3 : CARRERA 68B #10A-18 - Sitio 4 : CALLE 24F#101B-15 - Sitio 5 : CARRERA 65B#10A-87 - Sitio 6 : AUTO MEDE KM 1,5 P INDUS FLORIDA BOD 23 - Sitio 7 : CARRERA 71 A BIS # 63D-38 -</v>
          </cell>
          <cell r="K511">
            <v>44835</v>
          </cell>
          <cell r="L511">
            <v>3327</v>
          </cell>
          <cell r="M511">
            <v>4236</v>
          </cell>
          <cell r="N511">
            <v>2000</v>
          </cell>
          <cell r="O511">
            <v>0</v>
          </cell>
          <cell r="P511">
            <v>396</v>
          </cell>
          <cell r="Q511">
            <v>0.2</v>
          </cell>
          <cell r="R511">
            <v>316.8</v>
          </cell>
          <cell r="S511">
            <v>789</v>
          </cell>
          <cell r="T511">
            <v>0.2</v>
          </cell>
          <cell r="U511">
            <v>631.20000000000005</v>
          </cell>
          <cell r="V511">
            <v>1183</v>
          </cell>
          <cell r="W511">
            <v>0.2</v>
          </cell>
          <cell r="X511">
            <v>946.4</v>
          </cell>
          <cell r="Y511">
            <v>0</v>
          </cell>
          <cell r="Z511">
            <v>0.2</v>
          </cell>
          <cell r="AA511">
            <v>0</v>
          </cell>
          <cell r="AB511">
            <v>5620556.8000000007</v>
          </cell>
          <cell r="AC511" t="str">
            <v>Registro Valido</v>
          </cell>
          <cell r="AD511">
            <v>396</v>
          </cell>
          <cell r="AE511">
            <v>789</v>
          </cell>
          <cell r="AF511">
            <v>1183</v>
          </cell>
          <cell r="AG511">
            <v>0</v>
          </cell>
          <cell r="AH511">
            <v>396</v>
          </cell>
          <cell r="AI511">
            <v>789</v>
          </cell>
          <cell r="AJ511">
            <v>1183</v>
          </cell>
          <cell r="AK511">
            <v>0</v>
          </cell>
          <cell r="AM511" t="str">
            <v>ALI_61_SEG_8</v>
          </cell>
          <cell r="AN511" t="str">
            <v>ALI_61_SEG_8_VAL_5620556.8</v>
          </cell>
          <cell r="AO511">
            <v>4</v>
          </cell>
          <cell r="AP511">
            <v>5620556.8000000007</v>
          </cell>
          <cell r="AQ511" t="b">
            <v>1</v>
          </cell>
          <cell r="AR511" t="str">
            <v/>
          </cell>
          <cell r="AS511" t="str">
            <v>X</v>
          </cell>
          <cell r="AT511" t="str">
            <v>ALI_61_SEG_8_X</v>
          </cell>
          <cell r="AU511">
            <v>1</v>
          </cell>
          <cell r="AV511" t="str">
            <v>Cotizacion Seleccionada</v>
          </cell>
        </row>
        <row r="512">
          <cell r="A512" t="str">
            <v>ALI_61_SEG_9</v>
          </cell>
          <cell r="B512" t="str">
            <v>5to_Evento_973_V2_Comapan_17466140.xlsm</v>
          </cell>
          <cell r="C512">
            <v>61</v>
          </cell>
          <cell r="D512">
            <v>2094</v>
          </cell>
          <cell r="E512" t="str">
            <v>Comapan SA</v>
          </cell>
          <cell r="F512">
            <v>572</v>
          </cell>
          <cell r="G512" t="str">
            <v>CEREAL EMPACADO</v>
          </cell>
          <cell r="H512" t="str">
            <v>61 : Ponqué cubierto con chocolate.</v>
          </cell>
          <cell r="I512">
            <v>9</v>
          </cell>
          <cell r="J512" t="str">
            <v>Sitio 1 : CARRERA 127#22G-18 INT 4 - Sitio 2 : SIBERIA KM 7.5 CELTA, LOTE 159 - Sitio 3 : CARRERA 68B #10A-18 - Sitio 4 : CALLE 24F#101B-15 - Sitio 5 : CARRERA 65B#10A-87 - Sitio 6 : AUTO MEDE KM 1,5 P INDUS FLORIDA BOD 23 - Sitio 7 : CARRERA 71 A BIS # 63D-38 -</v>
          </cell>
          <cell r="K512">
            <v>44835</v>
          </cell>
          <cell r="L512">
            <v>3364</v>
          </cell>
          <cell r="M512">
            <v>4280</v>
          </cell>
          <cell r="N512">
            <v>2021</v>
          </cell>
          <cell r="O512">
            <v>0</v>
          </cell>
          <cell r="P512">
            <v>396</v>
          </cell>
          <cell r="Q512">
            <v>0.2</v>
          </cell>
          <cell r="R512">
            <v>316.8</v>
          </cell>
          <cell r="S512">
            <v>789</v>
          </cell>
          <cell r="T512">
            <v>0.2</v>
          </cell>
          <cell r="U512">
            <v>631.20000000000005</v>
          </cell>
          <cell r="V512">
            <v>1183</v>
          </cell>
          <cell r="W512">
            <v>0.2</v>
          </cell>
          <cell r="X512">
            <v>946.4</v>
          </cell>
          <cell r="Y512">
            <v>0</v>
          </cell>
          <cell r="Z512">
            <v>0.2</v>
          </cell>
          <cell r="AA512">
            <v>0</v>
          </cell>
          <cell r="AB512">
            <v>5679925.5999999996</v>
          </cell>
          <cell r="AC512" t="str">
            <v>Registro Valido</v>
          </cell>
          <cell r="AD512">
            <v>396</v>
          </cell>
          <cell r="AE512">
            <v>789</v>
          </cell>
          <cell r="AF512">
            <v>1183</v>
          </cell>
          <cell r="AG512">
            <v>0</v>
          </cell>
          <cell r="AH512">
            <v>396</v>
          </cell>
          <cell r="AI512">
            <v>789</v>
          </cell>
          <cell r="AJ512">
            <v>1183</v>
          </cell>
          <cell r="AK512">
            <v>0</v>
          </cell>
          <cell r="AM512" t="str">
            <v>ALI_61_SEG_9</v>
          </cell>
          <cell r="AN512" t="str">
            <v>ALI_61_SEG_9_VAL_5679925.6</v>
          </cell>
          <cell r="AO512">
            <v>4</v>
          </cell>
          <cell r="AP512">
            <v>5679925.5999999996</v>
          </cell>
          <cell r="AQ512" t="b">
            <v>1</v>
          </cell>
          <cell r="AR512" t="str">
            <v/>
          </cell>
          <cell r="AS512" t="str">
            <v>X</v>
          </cell>
          <cell r="AT512" t="str">
            <v>ALI_61_SEG_9_X</v>
          </cell>
          <cell r="AU512">
            <v>1</v>
          </cell>
          <cell r="AV512" t="str">
            <v>Cotizacion Seleccionada</v>
          </cell>
        </row>
        <row r="513">
          <cell r="A513" t="str">
            <v>ALI_61_SEG_10</v>
          </cell>
          <cell r="B513" t="str">
            <v>5to_Evento_973_V2_Comapan_17466140.xlsm</v>
          </cell>
          <cell r="C513">
            <v>61</v>
          </cell>
          <cell r="D513">
            <v>2094</v>
          </cell>
          <cell r="E513" t="str">
            <v>Comapan SA</v>
          </cell>
          <cell r="F513">
            <v>573</v>
          </cell>
          <cell r="G513" t="str">
            <v>CEREAL EMPACADO</v>
          </cell>
          <cell r="H513" t="str">
            <v>61 : Ponqué cubierto con chocolate.</v>
          </cell>
          <cell r="I513">
            <v>10</v>
          </cell>
          <cell r="J513" t="str">
            <v>Sitio 1 : CARRERA 127#22G-18 INT 4 - Sitio 2 : SIBERIA KM 7.5 CELTA, LOTE 159 - Sitio 3 : CARRERA 68B #10A-18 - Sitio 4 : CALLE 24F#101B-15 - Sitio 5 : CARRERA 65B#10A-87 - Sitio 6 : AUTO MEDE KM 1,5 P INDUS FLORIDA BOD 23 - Sitio 7 : CARRERA 71 A BIS # 63D-38 -</v>
          </cell>
          <cell r="K513">
            <v>44835</v>
          </cell>
          <cell r="L513">
            <v>3367</v>
          </cell>
          <cell r="M513">
            <v>4286</v>
          </cell>
          <cell r="N513">
            <v>2024</v>
          </cell>
          <cell r="O513">
            <v>0</v>
          </cell>
          <cell r="P513">
            <v>396</v>
          </cell>
          <cell r="Q513">
            <v>0.2</v>
          </cell>
          <cell r="R513">
            <v>316.8</v>
          </cell>
          <cell r="S513">
            <v>789</v>
          </cell>
          <cell r="T513">
            <v>0.2</v>
          </cell>
          <cell r="U513">
            <v>631.20000000000005</v>
          </cell>
          <cell r="V513">
            <v>1183</v>
          </cell>
          <cell r="W513">
            <v>0.2</v>
          </cell>
          <cell r="X513">
            <v>946.4</v>
          </cell>
          <cell r="Y513">
            <v>0</v>
          </cell>
          <cell r="Z513">
            <v>0.2</v>
          </cell>
          <cell r="AA513">
            <v>0</v>
          </cell>
          <cell r="AB513">
            <v>5687502.4000000004</v>
          </cell>
          <cell r="AC513" t="str">
            <v>Registro Valido</v>
          </cell>
          <cell r="AD513">
            <v>396</v>
          </cell>
          <cell r="AE513">
            <v>789</v>
          </cell>
          <cell r="AF513">
            <v>1183</v>
          </cell>
          <cell r="AG513">
            <v>0</v>
          </cell>
          <cell r="AH513">
            <v>396</v>
          </cell>
          <cell r="AI513">
            <v>789</v>
          </cell>
          <cell r="AJ513">
            <v>1183</v>
          </cell>
          <cell r="AK513">
            <v>0</v>
          </cell>
          <cell r="AM513" t="str">
            <v>ALI_61_SEG_10</v>
          </cell>
          <cell r="AN513" t="str">
            <v>ALI_61_SEG_10_VAL_5687502.4</v>
          </cell>
          <cell r="AO513">
            <v>4</v>
          </cell>
          <cell r="AP513">
            <v>5687502.4000000004</v>
          </cell>
          <cell r="AQ513" t="b">
            <v>1</v>
          </cell>
          <cell r="AR513" t="str">
            <v/>
          </cell>
          <cell r="AS513" t="str">
            <v>X</v>
          </cell>
          <cell r="AT513" t="str">
            <v>ALI_61_SEG_10_X</v>
          </cell>
          <cell r="AU513">
            <v>1</v>
          </cell>
          <cell r="AV513" t="str">
            <v>Cotizacion Seleccionada</v>
          </cell>
        </row>
        <row r="514">
          <cell r="A514" t="str">
            <v>ALI_61_SEG_11</v>
          </cell>
          <cell r="B514" t="str">
            <v>5to_Evento_973_V2_Comapan_17466140.xlsm</v>
          </cell>
          <cell r="C514">
            <v>61</v>
          </cell>
          <cell r="D514">
            <v>2094</v>
          </cell>
          <cell r="E514" t="str">
            <v>Comapan SA</v>
          </cell>
          <cell r="F514">
            <v>574</v>
          </cell>
          <cell r="G514" t="str">
            <v>CEREAL EMPACADO</v>
          </cell>
          <cell r="H514" t="str">
            <v>61 : Ponqué cubierto con chocolate.</v>
          </cell>
          <cell r="I514">
            <v>11</v>
          </cell>
          <cell r="J514" t="str">
            <v>Sitio 1 : CARRERA 127#22G-18 INT 4 - Sitio 2 : SIBERIA KM 7.5 CELTA, LOTE 159 - Sitio 3 : CARRERA 68B #10A-18 - Sitio 4 : CALLE 24F#101B-15 - Sitio 5 : CARRERA 65B#10A-87 - Sitio 6 : AUTO MEDE KM 1,5 P INDUS FLORIDA BOD 23 - Sitio 7 : CARRERA 71 A BIS # 63D-38 -</v>
          </cell>
          <cell r="K514">
            <v>44835</v>
          </cell>
          <cell r="L514">
            <v>3315</v>
          </cell>
          <cell r="M514">
            <v>4221</v>
          </cell>
          <cell r="N514">
            <v>1993</v>
          </cell>
          <cell r="O514">
            <v>0</v>
          </cell>
          <cell r="P514">
            <v>396</v>
          </cell>
          <cell r="Q514">
            <v>0.2</v>
          </cell>
          <cell r="R514">
            <v>316.8</v>
          </cell>
          <cell r="S514">
            <v>789</v>
          </cell>
          <cell r="T514">
            <v>0.2</v>
          </cell>
          <cell r="U514">
            <v>631.20000000000005</v>
          </cell>
          <cell r="V514">
            <v>1183</v>
          </cell>
          <cell r="W514">
            <v>0.2</v>
          </cell>
          <cell r="X514">
            <v>946.4</v>
          </cell>
          <cell r="Y514">
            <v>0</v>
          </cell>
          <cell r="Z514">
            <v>0.2</v>
          </cell>
          <cell r="AA514">
            <v>0</v>
          </cell>
          <cell r="AB514">
            <v>5600662.4000000004</v>
          </cell>
          <cell r="AC514" t="str">
            <v>Registro Valido</v>
          </cell>
          <cell r="AD514">
            <v>396</v>
          </cell>
          <cell r="AE514">
            <v>789</v>
          </cell>
          <cell r="AF514">
            <v>1183</v>
          </cell>
          <cell r="AG514">
            <v>0</v>
          </cell>
          <cell r="AH514">
            <v>396</v>
          </cell>
          <cell r="AI514">
            <v>789</v>
          </cell>
          <cell r="AJ514">
            <v>1183</v>
          </cell>
          <cell r="AK514">
            <v>0</v>
          </cell>
          <cell r="AM514" t="str">
            <v>ALI_61_SEG_11</v>
          </cell>
          <cell r="AN514" t="str">
            <v>ALI_61_SEG_11_VAL_5600662.4</v>
          </cell>
          <cell r="AO514">
            <v>4</v>
          </cell>
          <cell r="AP514">
            <v>5600662.4000000004</v>
          </cell>
          <cell r="AQ514" t="b">
            <v>1</v>
          </cell>
          <cell r="AR514" t="str">
            <v/>
          </cell>
          <cell r="AS514" t="str">
            <v>X</v>
          </cell>
          <cell r="AT514" t="str">
            <v>ALI_61_SEG_11_X</v>
          </cell>
          <cell r="AU514">
            <v>1</v>
          </cell>
          <cell r="AV514" t="str">
            <v>Cotizacion Seleccionada</v>
          </cell>
        </row>
        <row r="515">
          <cell r="A515" t="str">
            <v>ALI_61_SEG_12</v>
          </cell>
          <cell r="B515" t="str">
            <v>5to_Evento_973_V2_Comapan_17466140.xlsm</v>
          </cell>
          <cell r="C515">
            <v>61</v>
          </cell>
          <cell r="D515">
            <v>2094</v>
          </cell>
          <cell r="E515" t="str">
            <v>Comapan SA</v>
          </cell>
          <cell r="F515">
            <v>575</v>
          </cell>
          <cell r="G515" t="str">
            <v>CEREAL EMPACADO</v>
          </cell>
          <cell r="H515" t="str">
            <v>61 : Ponqué cubierto con chocolate.</v>
          </cell>
          <cell r="I515">
            <v>12</v>
          </cell>
          <cell r="J515" t="str">
            <v>Sitio 1 : CARRERA 127#22G-18 INT 4 - Sitio 2 : SIBERIA KM 7.5 CELTA, LOTE 159 - Sitio 3 : CARRERA 68B #10A-18 - Sitio 4 : CALLE 24F#101B-15 - Sitio 5 : CARRERA 65B#10A-87 - Sitio 6 : AUTO MEDE KM 1,5 P INDUS FLORIDA BOD 23 - Sitio 7 : CARRERA 71 A BIS # 63D-38 -</v>
          </cell>
          <cell r="K515">
            <v>44835</v>
          </cell>
          <cell r="L515">
            <v>3008</v>
          </cell>
          <cell r="M515">
            <v>3830</v>
          </cell>
          <cell r="N515">
            <v>1808</v>
          </cell>
          <cell r="O515">
            <v>0</v>
          </cell>
          <cell r="P515">
            <v>396</v>
          </cell>
          <cell r="Q515">
            <v>0.2</v>
          </cell>
          <cell r="R515">
            <v>316.8</v>
          </cell>
          <cell r="S515">
            <v>789</v>
          </cell>
          <cell r="T515">
            <v>0.2</v>
          </cell>
          <cell r="U515">
            <v>631.20000000000005</v>
          </cell>
          <cell r="V515">
            <v>1183</v>
          </cell>
          <cell r="W515">
            <v>0.2</v>
          </cell>
          <cell r="X515">
            <v>946.4</v>
          </cell>
          <cell r="Y515">
            <v>0</v>
          </cell>
          <cell r="Z515">
            <v>0.2</v>
          </cell>
          <cell r="AA515">
            <v>0</v>
          </cell>
          <cell r="AB515">
            <v>5081521.5999999996</v>
          </cell>
          <cell r="AC515" t="str">
            <v>Registro Valido</v>
          </cell>
          <cell r="AD515">
            <v>396</v>
          </cell>
          <cell r="AE515">
            <v>789</v>
          </cell>
          <cell r="AF515">
            <v>1183</v>
          </cell>
          <cell r="AG515">
            <v>0</v>
          </cell>
          <cell r="AH515">
            <v>396</v>
          </cell>
          <cell r="AI515">
            <v>789</v>
          </cell>
          <cell r="AJ515">
            <v>1183</v>
          </cell>
          <cell r="AK515">
            <v>0</v>
          </cell>
          <cell r="AM515" t="str">
            <v>ALI_61_SEG_12</v>
          </cell>
          <cell r="AN515" t="str">
            <v>ALI_61_SEG_12_VAL_5081521.6</v>
          </cell>
          <cell r="AO515">
            <v>4</v>
          </cell>
          <cell r="AP515">
            <v>5081521.5999999996</v>
          </cell>
          <cell r="AQ515" t="b">
            <v>1</v>
          </cell>
          <cell r="AR515" t="str">
            <v/>
          </cell>
          <cell r="AS515" t="str">
            <v>X</v>
          </cell>
          <cell r="AT515" t="str">
            <v>ALI_61_SEG_12_X</v>
          </cell>
          <cell r="AU515">
            <v>1</v>
          </cell>
          <cell r="AV515" t="str">
            <v>Cotizacion Seleccionada</v>
          </cell>
        </row>
        <row r="516">
          <cell r="A516" t="str">
            <v>ALI_61_SEG_13</v>
          </cell>
          <cell r="B516" t="str">
            <v>5to_Evento_973_V2_Comapan_17466140.xlsm</v>
          </cell>
          <cell r="C516">
            <v>61</v>
          </cell>
          <cell r="D516">
            <v>2094</v>
          </cell>
          <cell r="E516" t="str">
            <v>Comapan SA</v>
          </cell>
          <cell r="F516">
            <v>576</v>
          </cell>
          <cell r="G516" t="str">
            <v>CEREAL EMPACADO</v>
          </cell>
          <cell r="H516" t="str">
            <v>61 : Ponqué cubierto con chocolate.</v>
          </cell>
          <cell r="I516">
            <v>13</v>
          </cell>
          <cell r="J516" t="str">
            <v>Sitio 1 : CARRERA 127#22G-18 INT 4 - Sitio 2 : SIBERIA KM 7.5 CELTA, LOTE 159 - Sitio 3 : CARRERA 68B #10A-18 - Sitio 4 : CALLE 24F#101B-15 - Sitio 5 : CARRERA 65B#10A-87 - Sitio 6 : AUTO MEDE KM 1,5 P INDUS FLORIDA BOD 23 - Sitio 7 : CARRERA 71 A BIS # 63D-38 -</v>
          </cell>
          <cell r="K516">
            <v>44835</v>
          </cell>
          <cell r="L516">
            <v>3195</v>
          </cell>
          <cell r="M516">
            <v>4068</v>
          </cell>
          <cell r="N516">
            <v>1920</v>
          </cell>
          <cell r="O516">
            <v>0</v>
          </cell>
          <cell r="P516">
            <v>396</v>
          </cell>
          <cell r="Q516">
            <v>0.2</v>
          </cell>
          <cell r="R516">
            <v>316.8</v>
          </cell>
          <cell r="S516">
            <v>789</v>
          </cell>
          <cell r="T516">
            <v>0.2</v>
          </cell>
          <cell r="U516">
            <v>631.20000000000005</v>
          </cell>
          <cell r="V516">
            <v>1183</v>
          </cell>
          <cell r="W516">
            <v>0.2</v>
          </cell>
          <cell r="X516">
            <v>946.4</v>
          </cell>
          <cell r="Y516">
            <v>0</v>
          </cell>
          <cell r="Z516">
            <v>0.2</v>
          </cell>
          <cell r="AA516">
            <v>0</v>
          </cell>
          <cell r="AB516">
            <v>5396985.5999999996</v>
          </cell>
          <cell r="AC516" t="str">
            <v>Registro Valido</v>
          </cell>
          <cell r="AD516">
            <v>396</v>
          </cell>
          <cell r="AE516">
            <v>789</v>
          </cell>
          <cell r="AF516">
            <v>1183</v>
          </cell>
          <cell r="AG516">
            <v>0</v>
          </cell>
          <cell r="AH516">
            <v>396</v>
          </cell>
          <cell r="AI516">
            <v>789</v>
          </cell>
          <cell r="AJ516">
            <v>1183</v>
          </cell>
          <cell r="AK516">
            <v>0</v>
          </cell>
          <cell r="AM516" t="str">
            <v>ALI_61_SEG_13</v>
          </cell>
          <cell r="AN516" t="str">
            <v>ALI_61_SEG_13_VAL_5396985.6</v>
          </cell>
          <cell r="AO516">
            <v>4</v>
          </cell>
          <cell r="AP516">
            <v>5396985.5999999996</v>
          </cell>
          <cell r="AQ516" t="b">
            <v>1</v>
          </cell>
          <cell r="AR516" t="str">
            <v/>
          </cell>
          <cell r="AS516" t="str">
            <v>X</v>
          </cell>
          <cell r="AT516" t="str">
            <v>ALI_61_SEG_13_X</v>
          </cell>
          <cell r="AU516">
            <v>1</v>
          </cell>
          <cell r="AV516" t="str">
            <v>Cotizacion Seleccionada</v>
          </cell>
        </row>
        <row r="517">
          <cell r="A517" t="str">
            <v>ALI_61_SEG_14</v>
          </cell>
          <cell r="B517" t="str">
            <v>5to_Evento_973_V2_Comapan_17466140.xlsm</v>
          </cell>
          <cell r="C517">
            <v>61</v>
          </cell>
          <cell r="D517">
            <v>2094</v>
          </cell>
          <cell r="E517" t="str">
            <v>Comapan SA</v>
          </cell>
          <cell r="F517">
            <v>577</v>
          </cell>
          <cell r="G517" t="str">
            <v>CEREAL EMPACADO</v>
          </cell>
          <cell r="H517" t="str">
            <v>61 : Ponqué cubierto con chocolate.</v>
          </cell>
          <cell r="I517">
            <v>14</v>
          </cell>
          <cell r="J517" t="str">
            <v>Sitio 1 : CARRERA 127#22G-18 INT 4 - Sitio 2 : SIBERIA KM 7.5 CELTA, LOTE 159 - Sitio 3 : CARRERA 68B #10A-18 - Sitio 4 : CALLE 24F#101B-15 - Sitio 5 : CARRERA 65B#10A-87 - Sitio 6 : AUTO MEDE KM 1,5 P INDUS FLORIDA BOD 23 - Sitio 7 : CARRERA 71 A BIS # 63D-38 -</v>
          </cell>
          <cell r="K517">
            <v>44835</v>
          </cell>
          <cell r="L517">
            <v>3166</v>
          </cell>
          <cell r="M517">
            <v>4031</v>
          </cell>
          <cell r="N517">
            <v>1903</v>
          </cell>
          <cell r="O517">
            <v>0</v>
          </cell>
          <cell r="P517">
            <v>396</v>
          </cell>
          <cell r="Q517">
            <v>0.2</v>
          </cell>
          <cell r="R517">
            <v>316.8</v>
          </cell>
          <cell r="S517">
            <v>789</v>
          </cell>
          <cell r="T517">
            <v>0.2</v>
          </cell>
          <cell r="U517">
            <v>631.20000000000005</v>
          </cell>
          <cell r="V517">
            <v>1183</v>
          </cell>
          <cell r="W517">
            <v>0.2</v>
          </cell>
          <cell r="X517">
            <v>946.4</v>
          </cell>
          <cell r="Y517">
            <v>0</v>
          </cell>
          <cell r="Z517">
            <v>0.2</v>
          </cell>
          <cell r="AA517">
            <v>0</v>
          </cell>
          <cell r="AB517">
            <v>5348355.2</v>
          </cell>
          <cell r="AC517" t="str">
            <v>Registro Valido</v>
          </cell>
          <cell r="AD517">
            <v>396</v>
          </cell>
          <cell r="AE517">
            <v>789</v>
          </cell>
          <cell r="AF517">
            <v>1183</v>
          </cell>
          <cell r="AG517">
            <v>0</v>
          </cell>
          <cell r="AH517">
            <v>396</v>
          </cell>
          <cell r="AI517">
            <v>789</v>
          </cell>
          <cell r="AJ517">
            <v>1183</v>
          </cell>
          <cell r="AK517">
            <v>0</v>
          </cell>
          <cell r="AM517" t="str">
            <v>ALI_61_SEG_14</v>
          </cell>
          <cell r="AN517" t="str">
            <v>ALI_61_SEG_14_VAL_5348355.2</v>
          </cell>
          <cell r="AO517">
            <v>4</v>
          </cell>
          <cell r="AP517">
            <v>5348355.2</v>
          </cell>
          <cell r="AQ517" t="b">
            <v>1</v>
          </cell>
          <cell r="AR517" t="str">
            <v/>
          </cell>
          <cell r="AS517" t="str">
            <v>X</v>
          </cell>
          <cell r="AT517" t="str">
            <v>ALI_61_SEG_14_X</v>
          </cell>
          <cell r="AU517">
            <v>1</v>
          </cell>
          <cell r="AV517" t="str">
            <v>Cotizacion Seleccionada</v>
          </cell>
        </row>
        <row r="518">
          <cell r="A518" t="str">
            <v>ALI_61_SEG_15</v>
          </cell>
          <cell r="B518" t="str">
            <v>5to_Evento_973_V2_Comapan_17466140.xlsm</v>
          </cell>
          <cell r="C518">
            <v>61</v>
          </cell>
          <cell r="D518">
            <v>2094</v>
          </cell>
          <cell r="E518" t="str">
            <v>Comapan SA</v>
          </cell>
          <cell r="F518">
            <v>578</v>
          </cell>
          <cell r="G518" t="str">
            <v>CEREAL EMPACADO</v>
          </cell>
          <cell r="H518" t="str">
            <v>61 : Ponqué cubierto con chocolate.</v>
          </cell>
          <cell r="I518">
            <v>15</v>
          </cell>
          <cell r="J518" t="str">
            <v>Sitio 1 : CARRERA 127#22G-18 INT 4 - Sitio 2 : SIBERIA KM 7.5 CELTA, LOTE 159 - Sitio 3 : CARRERA 68B #10A-18 - Sitio 4 : CALLE 24F#101B-15 - Sitio 5 : CARRERA 65B#10A-87 - Sitio 6 : AUTO MEDE KM 1,5 P INDUS FLORIDA BOD 23 - Sitio 7 : CARRERA 71 A BIS # 63D-38 -</v>
          </cell>
          <cell r="K518">
            <v>44835</v>
          </cell>
          <cell r="L518">
            <v>2993</v>
          </cell>
          <cell r="M518">
            <v>3813</v>
          </cell>
          <cell r="N518">
            <v>1800</v>
          </cell>
          <cell r="O518">
            <v>0</v>
          </cell>
          <cell r="P518">
            <v>396</v>
          </cell>
          <cell r="Q518">
            <v>0.2</v>
          </cell>
          <cell r="R518">
            <v>316.8</v>
          </cell>
          <cell r="S518">
            <v>789</v>
          </cell>
          <cell r="T518">
            <v>0.2</v>
          </cell>
          <cell r="U518">
            <v>631.20000000000005</v>
          </cell>
          <cell r="V518">
            <v>1183</v>
          </cell>
          <cell r="W518">
            <v>0.2</v>
          </cell>
          <cell r="X518">
            <v>946.4</v>
          </cell>
          <cell r="Y518">
            <v>0</v>
          </cell>
          <cell r="Z518">
            <v>0.2</v>
          </cell>
          <cell r="AA518">
            <v>0</v>
          </cell>
          <cell r="AB518">
            <v>5058468</v>
          </cell>
          <cell r="AC518" t="str">
            <v>Registro Valido</v>
          </cell>
          <cell r="AD518">
            <v>396</v>
          </cell>
          <cell r="AE518">
            <v>789</v>
          </cell>
          <cell r="AF518">
            <v>1183</v>
          </cell>
          <cell r="AG518">
            <v>0</v>
          </cell>
          <cell r="AH518">
            <v>396</v>
          </cell>
          <cell r="AI518">
            <v>789</v>
          </cell>
          <cell r="AJ518">
            <v>1183</v>
          </cell>
          <cell r="AK518">
            <v>0</v>
          </cell>
          <cell r="AM518" t="str">
            <v>ALI_61_SEG_15</v>
          </cell>
          <cell r="AN518" t="str">
            <v>ALI_61_SEG_15_VAL_5058468</v>
          </cell>
          <cell r="AO518">
            <v>4</v>
          </cell>
          <cell r="AP518">
            <v>5058468</v>
          </cell>
          <cell r="AQ518" t="b">
            <v>1</v>
          </cell>
          <cell r="AR518" t="str">
            <v/>
          </cell>
          <cell r="AS518" t="str">
            <v>X</v>
          </cell>
          <cell r="AT518" t="str">
            <v>ALI_61_SEG_15_X</v>
          </cell>
          <cell r="AU518">
            <v>1</v>
          </cell>
          <cell r="AV518" t="str">
            <v>Cotizacion Seleccionada</v>
          </cell>
        </row>
        <row r="519">
          <cell r="A519" t="b">
            <v>0</v>
          </cell>
          <cell r="B519" t="str">
            <v>5to_Evento_973_V2_Comapan_17466140.xlsm</v>
          </cell>
          <cell r="C519">
            <v>47</v>
          </cell>
          <cell r="D519">
            <v>2094</v>
          </cell>
          <cell r="E519" t="str">
            <v>Comapan SA</v>
          </cell>
          <cell r="F519">
            <v>647</v>
          </cell>
          <cell r="G519" t="str">
            <v>CEREAL EMPACADO</v>
          </cell>
          <cell r="H519" t="str">
            <v>47 : Ponque con trozos de fruta.</v>
          </cell>
          <cell r="I519">
            <v>1</v>
          </cell>
          <cell r="J519" t="str">
            <v>Sitio 1 : CARRERA 127#22G-18 INT 4 - Sitio 2 : SIBERIA KM 7.5 CELTA, LOTE 159 - Sitio 3 : CARRERA 68B #10A-18 - Sitio 4 : CALLE 24F#101B-15 - Sitio 5 : CARRERA 65B#10A-87 - Sitio 6 : AUTO MEDE KM 1,5 P INDUS FLORIDA BOD 23 - Sitio 7 : CARRERA 71 A BIS # 63D-38 -</v>
          </cell>
          <cell r="K519">
            <v>44835</v>
          </cell>
          <cell r="L519">
            <v>5115</v>
          </cell>
          <cell r="M519">
            <v>5755</v>
          </cell>
          <cell r="N519">
            <v>3197</v>
          </cell>
          <cell r="O519">
            <v>639</v>
          </cell>
          <cell r="P519">
            <v>589</v>
          </cell>
          <cell r="Q519">
            <v>0.2</v>
          </cell>
          <cell r="R519">
            <v>471.2</v>
          </cell>
          <cell r="S519">
            <v>589</v>
          </cell>
          <cell r="T519">
            <v>0.2</v>
          </cell>
          <cell r="U519">
            <v>471.2</v>
          </cell>
          <cell r="V519">
            <v>1078</v>
          </cell>
          <cell r="W519">
            <v>0.2</v>
          </cell>
          <cell r="X519">
            <v>862.4</v>
          </cell>
          <cell r="Y519">
            <v>1078</v>
          </cell>
          <cell r="Z519">
            <v>0.2</v>
          </cell>
          <cell r="AA519">
            <v>862.4</v>
          </cell>
          <cell r="AB519">
            <v>8430110.4000000004</v>
          </cell>
          <cell r="AC519" t="str">
            <v>Registro Valido</v>
          </cell>
          <cell r="AD519">
            <v>589</v>
          </cell>
          <cell r="AE519">
            <v>589</v>
          </cell>
          <cell r="AF519">
            <v>1078</v>
          </cell>
          <cell r="AG519">
            <v>1078</v>
          </cell>
          <cell r="AH519">
            <v>589</v>
          </cell>
          <cell r="AI519">
            <v>589</v>
          </cell>
          <cell r="AJ519">
            <v>1078</v>
          </cell>
          <cell r="AK519">
            <v>1078</v>
          </cell>
          <cell r="AM519" t="str">
            <v>ALI_47_SEG_1</v>
          </cell>
          <cell r="AN519" t="str">
            <v>ALI_47_SEG_1_VAL_8430110.4</v>
          </cell>
          <cell r="AO519">
            <v>4</v>
          </cell>
          <cell r="AP519">
            <v>8430110.4000000004</v>
          </cell>
          <cell r="AQ519" t="b">
            <v>1</v>
          </cell>
          <cell r="AR519" t="str">
            <v>Empate</v>
          </cell>
          <cell r="AS519" t="str">
            <v/>
          </cell>
          <cell r="AT519" t="str">
            <v>ALI_47_SEG_1_</v>
          </cell>
          <cell r="AU519">
            <v>1</v>
          </cell>
          <cell r="AV519" t="str">
            <v>No Seleccionada</v>
          </cell>
        </row>
        <row r="520">
          <cell r="A520" t="b">
            <v>0</v>
          </cell>
          <cell r="B520" t="str">
            <v>5to_Evento_973_V2_Comapan_17466140.xlsm</v>
          </cell>
          <cell r="C520">
            <v>47</v>
          </cell>
          <cell r="D520">
            <v>2094</v>
          </cell>
          <cell r="E520" t="str">
            <v>Comapan SA</v>
          </cell>
          <cell r="F520">
            <v>648</v>
          </cell>
          <cell r="G520" t="str">
            <v>CEREAL EMPACADO</v>
          </cell>
          <cell r="H520" t="str">
            <v>47 : Ponque con trozos de fruta.</v>
          </cell>
          <cell r="I520">
            <v>2</v>
          </cell>
          <cell r="J520" t="str">
            <v>Sitio 1 : CARRERA 127#22G-18 INT 4 - Sitio 2 : SIBERIA KM 7.5 CELTA, LOTE 159 - Sitio 3 : CARRERA 68B #10A-18 - Sitio 4 : CALLE 24F#101B-15 - Sitio 5 : CARRERA 65B#10A-87 - Sitio 6 : AUTO MEDE KM 1,5 P INDUS FLORIDA BOD 23 - Sitio 7 : CARRERA 71 A BIS # 63D-38 -</v>
          </cell>
          <cell r="K520">
            <v>44835</v>
          </cell>
          <cell r="L520">
            <v>5230</v>
          </cell>
          <cell r="M520">
            <v>5884</v>
          </cell>
          <cell r="N520">
            <v>3269</v>
          </cell>
          <cell r="O520">
            <v>654</v>
          </cell>
          <cell r="P520">
            <v>589</v>
          </cell>
          <cell r="Q520">
            <v>0.2</v>
          </cell>
          <cell r="R520">
            <v>471.2</v>
          </cell>
          <cell r="S520">
            <v>589</v>
          </cell>
          <cell r="T520">
            <v>0.2</v>
          </cell>
          <cell r="U520">
            <v>471.2</v>
          </cell>
          <cell r="V520">
            <v>1078</v>
          </cell>
          <cell r="W520">
            <v>0.2</v>
          </cell>
          <cell r="X520">
            <v>862.4</v>
          </cell>
          <cell r="Y520">
            <v>1078</v>
          </cell>
          <cell r="Z520">
            <v>0.2</v>
          </cell>
          <cell r="AA520">
            <v>862.4</v>
          </cell>
          <cell r="AB520">
            <v>8620112</v>
          </cell>
          <cell r="AC520" t="str">
            <v>Registro Valido</v>
          </cell>
          <cell r="AD520">
            <v>589</v>
          </cell>
          <cell r="AE520">
            <v>589</v>
          </cell>
          <cell r="AF520">
            <v>1078</v>
          </cell>
          <cell r="AG520">
            <v>1078</v>
          </cell>
          <cell r="AH520">
            <v>589</v>
          </cell>
          <cell r="AI520">
            <v>589</v>
          </cell>
          <cell r="AJ520">
            <v>1078</v>
          </cell>
          <cell r="AK520">
            <v>1078</v>
          </cell>
          <cell r="AM520" t="str">
            <v>ALI_47_SEG_2</v>
          </cell>
          <cell r="AN520" t="str">
            <v>ALI_47_SEG_2_VAL_8620112</v>
          </cell>
          <cell r="AO520">
            <v>4</v>
          </cell>
          <cell r="AP520">
            <v>8620112</v>
          </cell>
          <cell r="AQ520" t="b">
            <v>1</v>
          </cell>
          <cell r="AR520" t="str">
            <v>Empate</v>
          </cell>
          <cell r="AS520" t="str">
            <v/>
          </cell>
          <cell r="AT520" t="str">
            <v>ALI_47_SEG_2_</v>
          </cell>
          <cell r="AU520">
            <v>1</v>
          </cell>
          <cell r="AV520" t="str">
            <v>No Seleccionada</v>
          </cell>
        </row>
        <row r="521">
          <cell r="A521" t="b">
            <v>0</v>
          </cell>
          <cell r="B521" t="str">
            <v>5to_Evento_973_V2_Comapan_17466140.xlsm</v>
          </cell>
          <cell r="C521">
            <v>47</v>
          </cell>
          <cell r="D521">
            <v>2094</v>
          </cell>
          <cell r="E521" t="str">
            <v>Comapan SA</v>
          </cell>
          <cell r="F521">
            <v>649</v>
          </cell>
          <cell r="G521" t="str">
            <v>CEREAL EMPACADO</v>
          </cell>
          <cell r="H521" t="str">
            <v>47 : Ponque con trozos de fruta.</v>
          </cell>
          <cell r="I521">
            <v>3</v>
          </cell>
          <cell r="J521" t="str">
            <v>Sitio 1 : CARRERA 127#22G-18 INT 4 - Sitio 2 : SIBERIA KM 7.5 CELTA, LOTE 159 - Sitio 3 : CARRERA 68B #10A-18 - Sitio 4 : CALLE 24F#101B-15 - Sitio 5 : CARRERA 65B#10A-87 - Sitio 6 : AUTO MEDE KM 1,5 P INDUS FLORIDA BOD 23 - Sitio 7 : CARRERA 71 A BIS # 63D-38 -</v>
          </cell>
          <cell r="K521">
            <v>44835</v>
          </cell>
          <cell r="L521">
            <v>5199</v>
          </cell>
          <cell r="M521">
            <v>5849</v>
          </cell>
          <cell r="N521">
            <v>3250</v>
          </cell>
          <cell r="O521">
            <v>650</v>
          </cell>
          <cell r="P521">
            <v>589</v>
          </cell>
          <cell r="Q521">
            <v>0.2</v>
          </cell>
          <cell r="R521">
            <v>471.2</v>
          </cell>
          <cell r="S521">
            <v>589</v>
          </cell>
          <cell r="T521">
            <v>0.2</v>
          </cell>
          <cell r="U521">
            <v>471.2</v>
          </cell>
          <cell r="V521">
            <v>1078</v>
          </cell>
          <cell r="W521">
            <v>0.2</v>
          </cell>
          <cell r="X521">
            <v>862.4</v>
          </cell>
          <cell r="Y521">
            <v>1078</v>
          </cell>
          <cell r="Z521">
            <v>0.2</v>
          </cell>
          <cell r="AA521">
            <v>862.4</v>
          </cell>
          <cell r="AB521">
            <v>8569177.5999999996</v>
          </cell>
          <cell r="AC521" t="str">
            <v>Registro Valido</v>
          </cell>
          <cell r="AD521">
            <v>589</v>
          </cell>
          <cell r="AE521">
            <v>589</v>
          </cell>
          <cell r="AF521">
            <v>1078</v>
          </cell>
          <cell r="AG521">
            <v>1078</v>
          </cell>
          <cell r="AH521">
            <v>589</v>
          </cell>
          <cell r="AI521">
            <v>589</v>
          </cell>
          <cell r="AJ521">
            <v>1078</v>
          </cell>
          <cell r="AK521">
            <v>1078</v>
          </cell>
          <cell r="AM521" t="str">
            <v>ALI_47_SEG_3</v>
          </cell>
          <cell r="AN521" t="str">
            <v>ALI_47_SEG_3_VAL_8569177.6</v>
          </cell>
          <cell r="AO521">
            <v>4</v>
          </cell>
          <cell r="AP521">
            <v>8569177.5999999996</v>
          </cell>
          <cell r="AQ521" t="b">
            <v>1</v>
          </cell>
          <cell r="AR521" t="str">
            <v>Empate</v>
          </cell>
          <cell r="AS521" t="str">
            <v/>
          </cell>
          <cell r="AT521" t="str">
            <v>ALI_47_SEG_3_</v>
          </cell>
          <cell r="AU521">
            <v>1</v>
          </cell>
          <cell r="AV521" t="str">
            <v>No Seleccionada</v>
          </cell>
        </row>
        <row r="522">
          <cell r="A522" t="b">
            <v>0</v>
          </cell>
          <cell r="B522" t="str">
            <v>5to_Evento_973_V2_Comapan_17466140.xlsm</v>
          </cell>
          <cell r="C522">
            <v>47</v>
          </cell>
          <cell r="D522">
            <v>2094</v>
          </cell>
          <cell r="E522" t="str">
            <v>Comapan SA</v>
          </cell>
          <cell r="F522">
            <v>650</v>
          </cell>
          <cell r="G522" t="str">
            <v>CEREAL EMPACADO</v>
          </cell>
          <cell r="H522" t="str">
            <v>47 : Ponque con trozos de fruta.</v>
          </cell>
          <cell r="I522">
            <v>4</v>
          </cell>
          <cell r="J522" t="str">
            <v>Sitio 1 : CARRERA 127#22G-18 INT 4 - Sitio 2 : SIBERIA KM 7.5 CELTA, LOTE 159 - Sitio 3 : CARRERA 68B #10A-18 - Sitio 4 : CALLE 24F#101B-15 - Sitio 5 : CARRERA 65B#10A-87 - Sitio 6 : AUTO MEDE KM 1,5 P INDUS FLORIDA BOD 23 - Sitio 7 : CARRERA 71 A BIS # 63D-38 -</v>
          </cell>
          <cell r="K522">
            <v>44835</v>
          </cell>
          <cell r="L522">
            <v>5540</v>
          </cell>
          <cell r="M522">
            <v>6232</v>
          </cell>
          <cell r="N522">
            <v>3463</v>
          </cell>
          <cell r="O522">
            <v>693</v>
          </cell>
          <cell r="P522">
            <v>589</v>
          </cell>
          <cell r="Q522">
            <v>0.2</v>
          </cell>
          <cell r="R522">
            <v>471.2</v>
          </cell>
          <cell r="S522">
            <v>589</v>
          </cell>
          <cell r="T522">
            <v>0.2</v>
          </cell>
          <cell r="U522">
            <v>471.2</v>
          </cell>
          <cell r="V522">
            <v>1078</v>
          </cell>
          <cell r="W522">
            <v>0.2</v>
          </cell>
          <cell r="X522">
            <v>862.4</v>
          </cell>
          <cell r="Y522">
            <v>1078</v>
          </cell>
          <cell r="Z522">
            <v>0.2</v>
          </cell>
          <cell r="AA522">
            <v>862.4</v>
          </cell>
          <cell r="AB522">
            <v>9131100.7999999989</v>
          </cell>
          <cell r="AC522" t="str">
            <v>Registro Valido</v>
          </cell>
          <cell r="AD522">
            <v>589</v>
          </cell>
          <cell r="AE522">
            <v>589</v>
          </cell>
          <cell r="AF522">
            <v>1078</v>
          </cell>
          <cell r="AG522">
            <v>1078</v>
          </cell>
          <cell r="AH522">
            <v>589</v>
          </cell>
          <cell r="AI522">
            <v>589</v>
          </cell>
          <cell r="AJ522">
            <v>1078</v>
          </cell>
          <cell r="AK522">
            <v>1078</v>
          </cell>
          <cell r="AM522" t="str">
            <v>ALI_47_SEG_4</v>
          </cell>
          <cell r="AN522" t="str">
            <v>ALI_47_SEG_4_VAL_9131100.8</v>
          </cell>
          <cell r="AO522">
            <v>4</v>
          </cell>
          <cell r="AP522">
            <v>9131100.7999999989</v>
          </cell>
          <cell r="AQ522" t="b">
            <v>1</v>
          </cell>
          <cell r="AR522" t="str">
            <v>Empate</v>
          </cell>
          <cell r="AS522" t="str">
            <v/>
          </cell>
          <cell r="AT522" t="str">
            <v>ALI_47_SEG_4_</v>
          </cell>
          <cell r="AU522">
            <v>1</v>
          </cell>
          <cell r="AV522" t="str">
            <v>No Seleccionada</v>
          </cell>
        </row>
        <row r="523">
          <cell r="A523" t="b">
            <v>0</v>
          </cell>
          <cell r="B523" t="str">
            <v>5to_Evento_973_V2_Comapan_17466140.xlsm</v>
          </cell>
          <cell r="C523">
            <v>47</v>
          </cell>
          <cell r="D523">
            <v>2094</v>
          </cell>
          <cell r="E523" t="str">
            <v>Comapan SA</v>
          </cell>
          <cell r="F523">
            <v>651</v>
          </cell>
          <cell r="G523" t="str">
            <v>CEREAL EMPACADO</v>
          </cell>
          <cell r="H523" t="str">
            <v>47 : Ponque con trozos de fruta.</v>
          </cell>
          <cell r="I523">
            <v>5</v>
          </cell>
          <cell r="J523" t="str">
            <v>Sitio 1 : CARRERA 127#22G-18 INT 4 - Sitio 2 : SIBERIA KM 7.5 CELTA, LOTE 159 - Sitio 3 : CARRERA 68B #10A-18 - Sitio 4 : CALLE 24F#101B-15 - Sitio 5 : CARRERA 65B#10A-87 - Sitio 6 : AUTO MEDE KM 1,5 P INDUS FLORIDA BOD 23 - Sitio 7 : CARRERA 71 A BIS # 63D-38 -</v>
          </cell>
          <cell r="K523">
            <v>44835</v>
          </cell>
          <cell r="L523">
            <v>5150</v>
          </cell>
          <cell r="M523">
            <v>5793</v>
          </cell>
          <cell r="N523">
            <v>3219</v>
          </cell>
          <cell r="O523">
            <v>643</v>
          </cell>
          <cell r="P523">
            <v>589</v>
          </cell>
          <cell r="Q523">
            <v>0.2</v>
          </cell>
          <cell r="R523">
            <v>471.2</v>
          </cell>
          <cell r="S523">
            <v>589</v>
          </cell>
          <cell r="T523">
            <v>0.2</v>
          </cell>
          <cell r="U523">
            <v>471.2</v>
          </cell>
          <cell r="V523">
            <v>1078</v>
          </cell>
          <cell r="W523">
            <v>0.2</v>
          </cell>
          <cell r="X523">
            <v>862.4</v>
          </cell>
          <cell r="Y523">
            <v>1078</v>
          </cell>
          <cell r="Z523">
            <v>0.2</v>
          </cell>
          <cell r="AA523">
            <v>862.4</v>
          </cell>
          <cell r="AB523">
            <v>8486930.3999999985</v>
          </cell>
          <cell r="AC523" t="str">
            <v>Registro Valido</v>
          </cell>
          <cell r="AD523">
            <v>589</v>
          </cell>
          <cell r="AE523">
            <v>589</v>
          </cell>
          <cell r="AF523">
            <v>1078</v>
          </cell>
          <cell r="AG523">
            <v>1078</v>
          </cell>
          <cell r="AH523">
            <v>589</v>
          </cell>
          <cell r="AI523">
            <v>589</v>
          </cell>
          <cell r="AJ523">
            <v>1078</v>
          </cell>
          <cell r="AK523">
            <v>1078</v>
          </cell>
          <cell r="AM523" t="str">
            <v>ALI_47_SEG_5</v>
          </cell>
          <cell r="AN523" t="str">
            <v>ALI_47_SEG_5_VAL_8486930.4</v>
          </cell>
          <cell r="AO523">
            <v>4</v>
          </cell>
          <cell r="AP523">
            <v>8486930.3999999985</v>
          </cell>
          <cell r="AQ523" t="b">
            <v>1</v>
          </cell>
          <cell r="AR523" t="str">
            <v>Empate</v>
          </cell>
          <cell r="AS523" t="str">
            <v/>
          </cell>
          <cell r="AT523" t="str">
            <v>ALI_47_SEG_5_</v>
          </cell>
          <cell r="AU523">
            <v>1</v>
          </cell>
          <cell r="AV523" t="str">
            <v>No Seleccionada</v>
          </cell>
        </row>
        <row r="524">
          <cell r="A524" t="b">
            <v>0</v>
          </cell>
          <cell r="B524" t="str">
            <v>5to_Evento_973_V2_Comapan_17466140.xlsm</v>
          </cell>
          <cell r="C524">
            <v>47</v>
          </cell>
          <cell r="D524">
            <v>2094</v>
          </cell>
          <cell r="E524" t="str">
            <v>Comapan SA</v>
          </cell>
          <cell r="F524">
            <v>652</v>
          </cell>
          <cell r="G524" t="str">
            <v>CEREAL EMPACADO</v>
          </cell>
          <cell r="H524" t="str">
            <v>47 : Ponque con trozos de fruta.</v>
          </cell>
          <cell r="I524">
            <v>6</v>
          </cell>
          <cell r="J524" t="str">
            <v>Sitio 1 : CARRERA 127#22G-18 INT 4 - Sitio 2 : SIBERIA KM 7.5 CELTA, LOTE 159 - Sitio 3 : CARRERA 68B #10A-18 - Sitio 4 : CALLE 24F#101B-15 - Sitio 5 : CARRERA 65B#10A-87 - Sitio 6 : AUTO MEDE KM 1,5 P INDUS FLORIDA BOD 23 - Sitio 7 : CARRERA 71 A BIS # 63D-38 -</v>
          </cell>
          <cell r="K524">
            <v>44835</v>
          </cell>
          <cell r="L524">
            <v>5574</v>
          </cell>
          <cell r="M524">
            <v>6271</v>
          </cell>
          <cell r="N524">
            <v>3484</v>
          </cell>
          <cell r="O524">
            <v>697</v>
          </cell>
          <cell r="P524">
            <v>589</v>
          </cell>
          <cell r="Q524">
            <v>0.2</v>
          </cell>
          <cell r="R524">
            <v>471.2</v>
          </cell>
          <cell r="S524">
            <v>589</v>
          </cell>
          <cell r="T524">
            <v>0.2</v>
          </cell>
          <cell r="U524">
            <v>471.2</v>
          </cell>
          <cell r="V524">
            <v>1078</v>
          </cell>
          <cell r="W524">
            <v>0.2</v>
          </cell>
          <cell r="X524">
            <v>862.4</v>
          </cell>
          <cell r="Y524">
            <v>1078</v>
          </cell>
          <cell r="Z524">
            <v>0.2</v>
          </cell>
          <cell r="AA524">
            <v>862.4</v>
          </cell>
          <cell r="AB524">
            <v>9187058.4000000004</v>
          </cell>
          <cell r="AC524" t="str">
            <v>Registro Valido</v>
          </cell>
          <cell r="AD524">
            <v>589</v>
          </cell>
          <cell r="AE524">
            <v>589</v>
          </cell>
          <cell r="AF524">
            <v>1078</v>
          </cell>
          <cell r="AG524">
            <v>1078</v>
          </cell>
          <cell r="AH524">
            <v>589</v>
          </cell>
          <cell r="AI524">
            <v>589</v>
          </cell>
          <cell r="AJ524">
            <v>1078</v>
          </cell>
          <cell r="AK524">
            <v>1078</v>
          </cell>
          <cell r="AM524" t="str">
            <v>ALI_47_SEG_6</v>
          </cell>
          <cell r="AN524" t="str">
            <v>ALI_47_SEG_6_VAL_9187058.4</v>
          </cell>
          <cell r="AO524">
            <v>4</v>
          </cell>
          <cell r="AP524">
            <v>9187058.4000000004</v>
          </cell>
          <cell r="AQ524" t="b">
            <v>1</v>
          </cell>
          <cell r="AR524" t="str">
            <v>Empate</v>
          </cell>
          <cell r="AS524" t="str">
            <v/>
          </cell>
          <cell r="AT524" t="str">
            <v>ALI_47_SEG_6_</v>
          </cell>
          <cell r="AU524">
            <v>1</v>
          </cell>
          <cell r="AV524" t="str">
            <v>No Seleccionada</v>
          </cell>
        </row>
        <row r="525">
          <cell r="A525" t="b">
            <v>0</v>
          </cell>
          <cell r="B525" t="str">
            <v>5to_Evento_973_V2_Comapan_17466140.xlsm</v>
          </cell>
          <cell r="C525">
            <v>47</v>
          </cell>
          <cell r="D525">
            <v>2094</v>
          </cell>
          <cell r="E525" t="str">
            <v>Comapan SA</v>
          </cell>
          <cell r="F525">
            <v>653</v>
          </cell>
          <cell r="G525" t="str">
            <v>CEREAL EMPACADO</v>
          </cell>
          <cell r="H525" t="str">
            <v>47 : Ponque con trozos de fruta.</v>
          </cell>
          <cell r="I525">
            <v>7</v>
          </cell>
          <cell r="J525" t="str">
            <v>Sitio 1 : CARRERA 127#22G-18 INT 4 - Sitio 2 : SIBERIA KM 7.5 CELTA, LOTE 159 - Sitio 3 : CARRERA 68B #10A-18 - Sitio 4 : CALLE 24F#101B-15 - Sitio 5 : CARRERA 65B#10A-87 - Sitio 6 : AUTO MEDE KM 1,5 P INDUS FLORIDA BOD 23 - Sitio 7 : CARRERA 71 A BIS # 63D-38 -</v>
          </cell>
          <cell r="K525">
            <v>44835</v>
          </cell>
          <cell r="L525">
            <v>5692</v>
          </cell>
          <cell r="M525">
            <v>6404</v>
          </cell>
          <cell r="N525">
            <v>3558</v>
          </cell>
          <cell r="O525">
            <v>711</v>
          </cell>
          <cell r="P525">
            <v>589</v>
          </cell>
          <cell r="Q525">
            <v>0.2</v>
          </cell>
          <cell r="R525">
            <v>471.2</v>
          </cell>
          <cell r="S525">
            <v>589</v>
          </cell>
          <cell r="T525">
            <v>0.2</v>
          </cell>
          <cell r="U525">
            <v>471.2</v>
          </cell>
          <cell r="V525">
            <v>1078</v>
          </cell>
          <cell r="W525">
            <v>0.2</v>
          </cell>
          <cell r="X525">
            <v>862.4</v>
          </cell>
          <cell r="Y525">
            <v>1078</v>
          </cell>
          <cell r="Z525">
            <v>0.2</v>
          </cell>
          <cell r="AA525">
            <v>862.4</v>
          </cell>
          <cell r="AB525">
            <v>9381220.7999999989</v>
          </cell>
          <cell r="AC525" t="str">
            <v>Registro Valido</v>
          </cell>
          <cell r="AD525">
            <v>589</v>
          </cell>
          <cell r="AE525">
            <v>589</v>
          </cell>
          <cell r="AF525">
            <v>1078</v>
          </cell>
          <cell r="AG525">
            <v>1078</v>
          </cell>
          <cell r="AH525">
            <v>589</v>
          </cell>
          <cell r="AI525">
            <v>589</v>
          </cell>
          <cell r="AJ525">
            <v>1078</v>
          </cell>
          <cell r="AK525">
            <v>1078</v>
          </cell>
          <cell r="AM525" t="str">
            <v>ALI_47_SEG_7</v>
          </cell>
          <cell r="AN525" t="str">
            <v>ALI_47_SEG_7_VAL_9381220.8</v>
          </cell>
          <cell r="AO525">
            <v>4</v>
          </cell>
          <cell r="AP525">
            <v>9381220.7999999989</v>
          </cell>
          <cell r="AQ525" t="b">
            <v>1</v>
          </cell>
          <cell r="AR525" t="str">
            <v>Empate</v>
          </cell>
          <cell r="AS525" t="str">
            <v/>
          </cell>
          <cell r="AT525" t="str">
            <v>ALI_47_SEG_7_</v>
          </cell>
          <cell r="AU525">
            <v>1</v>
          </cell>
          <cell r="AV525" t="str">
            <v>No Seleccionada</v>
          </cell>
        </row>
        <row r="526">
          <cell r="A526" t="b">
            <v>0</v>
          </cell>
          <cell r="B526" t="str">
            <v>5to_Evento_973_V2_Comapan_17466140.xlsm</v>
          </cell>
          <cell r="C526">
            <v>47</v>
          </cell>
          <cell r="D526">
            <v>2094</v>
          </cell>
          <cell r="E526" t="str">
            <v>Comapan SA</v>
          </cell>
          <cell r="F526">
            <v>654</v>
          </cell>
          <cell r="G526" t="str">
            <v>CEREAL EMPACADO</v>
          </cell>
          <cell r="H526" t="str">
            <v>47 : Ponque con trozos de fruta.</v>
          </cell>
          <cell r="I526">
            <v>8</v>
          </cell>
          <cell r="J526" t="str">
            <v>Sitio 1 : CARRERA 127#22G-18 INT 4 - Sitio 2 : SIBERIA KM 7.5 CELTA, LOTE 159 - Sitio 3 : CARRERA 68B #10A-18 - Sitio 4 : CALLE 24F#101B-15 - Sitio 5 : CARRERA 65B#10A-87 - Sitio 6 : AUTO MEDE KM 1,5 P INDUS FLORIDA BOD 23 - Sitio 7 : CARRERA 71 A BIS # 63D-38 -</v>
          </cell>
          <cell r="K526">
            <v>44835</v>
          </cell>
          <cell r="L526">
            <v>5494</v>
          </cell>
          <cell r="M526">
            <v>6180</v>
          </cell>
          <cell r="N526">
            <v>3434</v>
          </cell>
          <cell r="O526">
            <v>687</v>
          </cell>
          <cell r="P526">
            <v>589</v>
          </cell>
          <cell r="Q526">
            <v>0.2</v>
          </cell>
          <cell r="R526">
            <v>471.2</v>
          </cell>
          <cell r="S526">
            <v>589</v>
          </cell>
          <cell r="T526">
            <v>0.2</v>
          </cell>
          <cell r="U526">
            <v>471.2</v>
          </cell>
          <cell r="V526">
            <v>1078</v>
          </cell>
          <cell r="W526">
            <v>0.2</v>
          </cell>
          <cell r="X526">
            <v>862.4</v>
          </cell>
          <cell r="Y526">
            <v>1078</v>
          </cell>
          <cell r="Z526">
            <v>0.2</v>
          </cell>
          <cell r="AA526">
            <v>862.4</v>
          </cell>
          <cell r="AB526">
            <v>9054739.2000000011</v>
          </cell>
          <cell r="AC526" t="str">
            <v>Registro Valido</v>
          </cell>
          <cell r="AD526">
            <v>589</v>
          </cell>
          <cell r="AE526">
            <v>589</v>
          </cell>
          <cell r="AF526">
            <v>1078</v>
          </cell>
          <cell r="AG526">
            <v>1078</v>
          </cell>
          <cell r="AH526">
            <v>589</v>
          </cell>
          <cell r="AI526">
            <v>589</v>
          </cell>
          <cell r="AJ526">
            <v>1078</v>
          </cell>
          <cell r="AK526">
            <v>1078</v>
          </cell>
          <cell r="AM526" t="str">
            <v>ALI_47_SEG_8</v>
          </cell>
          <cell r="AN526" t="str">
            <v>ALI_47_SEG_8_VAL_9054739.2</v>
          </cell>
          <cell r="AO526">
            <v>4</v>
          </cell>
          <cell r="AP526">
            <v>9054739.2000000011</v>
          </cell>
          <cell r="AQ526" t="b">
            <v>1</v>
          </cell>
          <cell r="AR526" t="str">
            <v>Empate</v>
          </cell>
          <cell r="AS526" t="str">
            <v/>
          </cell>
          <cell r="AT526" t="str">
            <v>ALI_47_SEG_8_</v>
          </cell>
          <cell r="AU526">
            <v>1</v>
          </cell>
          <cell r="AV526" t="str">
            <v>No Seleccionada</v>
          </cell>
        </row>
        <row r="527">
          <cell r="A527" t="b">
            <v>0</v>
          </cell>
          <cell r="B527" t="str">
            <v>5to_Evento_973_V2_Comapan_17466140.xlsm</v>
          </cell>
          <cell r="C527">
            <v>47</v>
          </cell>
          <cell r="D527">
            <v>2094</v>
          </cell>
          <cell r="E527" t="str">
            <v>Comapan SA</v>
          </cell>
          <cell r="F527">
            <v>655</v>
          </cell>
          <cell r="G527" t="str">
            <v>CEREAL EMPACADO</v>
          </cell>
          <cell r="H527" t="str">
            <v>47 : Ponque con trozos de fruta.</v>
          </cell>
          <cell r="I527">
            <v>9</v>
          </cell>
          <cell r="J527" t="str">
            <v>Sitio 1 : CARRERA 127#22G-18 INT 4 - Sitio 2 : SIBERIA KM 7.5 CELTA, LOTE 159 - Sitio 3 : CARRERA 68B #10A-18 - Sitio 4 : CALLE 24F#101B-15 - Sitio 5 : CARRERA 65B#10A-87 - Sitio 6 : AUTO MEDE KM 1,5 P INDUS FLORIDA BOD 23 - Sitio 7 : CARRERA 71 A BIS # 63D-38 -</v>
          </cell>
          <cell r="K527">
            <v>44835</v>
          </cell>
          <cell r="L527">
            <v>5552</v>
          </cell>
          <cell r="M527">
            <v>6246</v>
          </cell>
          <cell r="N527">
            <v>3470</v>
          </cell>
          <cell r="O527">
            <v>694</v>
          </cell>
          <cell r="P527">
            <v>589</v>
          </cell>
          <cell r="Q527">
            <v>0.2</v>
          </cell>
          <cell r="R527">
            <v>471.2</v>
          </cell>
          <cell r="S527">
            <v>589</v>
          </cell>
          <cell r="T527">
            <v>0.2</v>
          </cell>
          <cell r="U527">
            <v>471.2</v>
          </cell>
          <cell r="V527">
            <v>1078</v>
          </cell>
          <cell r="W527">
            <v>0.2</v>
          </cell>
          <cell r="X527">
            <v>862.4</v>
          </cell>
          <cell r="Y527">
            <v>1078</v>
          </cell>
          <cell r="Z527">
            <v>0.2</v>
          </cell>
          <cell r="AA527">
            <v>862.4</v>
          </cell>
          <cell r="AB527">
            <v>9150251.1999999993</v>
          </cell>
          <cell r="AC527" t="str">
            <v>Registro Valido</v>
          </cell>
          <cell r="AD527">
            <v>589</v>
          </cell>
          <cell r="AE527">
            <v>589</v>
          </cell>
          <cell r="AF527">
            <v>1078</v>
          </cell>
          <cell r="AG527">
            <v>1078</v>
          </cell>
          <cell r="AH527">
            <v>589</v>
          </cell>
          <cell r="AI527">
            <v>589</v>
          </cell>
          <cell r="AJ527">
            <v>1078</v>
          </cell>
          <cell r="AK527">
            <v>1078</v>
          </cell>
          <cell r="AM527" t="str">
            <v>ALI_47_SEG_9</v>
          </cell>
          <cell r="AN527" t="str">
            <v>ALI_47_SEG_9_VAL_9150251.2</v>
          </cell>
          <cell r="AO527">
            <v>4</v>
          </cell>
          <cell r="AP527">
            <v>9150251.1999999993</v>
          </cell>
          <cell r="AQ527" t="b">
            <v>1</v>
          </cell>
          <cell r="AR527" t="str">
            <v>Empate</v>
          </cell>
          <cell r="AS527" t="str">
            <v/>
          </cell>
          <cell r="AT527" t="str">
            <v>ALI_47_SEG_9_</v>
          </cell>
          <cell r="AU527">
            <v>1</v>
          </cell>
          <cell r="AV527" t="str">
            <v>No Seleccionada</v>
          </cell>
        </row>
        <row r="528">
          <cell r="A528" t="b">
            <v>0</v>
          </cell>
          <cell r="B528" t="str">
            <v>5to_Evento_973_V2_Comapan_17466140.xlsm</v>
          </cell>
          <cell r="C528">
            <v>47</v>
          </cell>
          <cell r="D528">
            <v>2094</v>
          </cell>
          <cell r="E528" t="str">
            <v>Comapan SA</v>
          </cell>
          <cell r="F528">
            <v>656</v>
          </cell>
          <cell r="G528" t="str">
            <v>CEREAL EMPACADO</v>
          </cell>
          <cell r="H528" t="str">
            <v>47 : Ponque con trozos de fruta.</v>
          </cell>
          <cell r="I528">
            <v>10</v>
          </cell>
          <cell r="J528" t="str">
            <v>Sitio 1 : CARRERA 127#22G-18 INT 4 - Sitio 2 : SIBERIA KM 7.5 CELTA, LOTE 159 - Sitio 3 : CARRERA 68B #10A-18 - Sitio 4 : CALLE 24F#101B-15 - Sitio 5 : CARRERA 65B#10A-87 - Sitio 6 : AUTO MEDE KM 1,5 P INDUS FLORIDA BOD 23 - Sitio 7 : CARRERA 71 A BIS # 63D-38 -</v>
          </cell>
          <cell r="K528">
            <v>44835</v>
          </cell>
          <cell r="L528">
            <v>5560</v>
          </cell>
          <cell r="M528">
            <v>6256</v>
          </cell>
          <cell r="N528">
            <v>3476</v>
          </cell>
          <cell r="O528">
            <v>696</v>
          </cell>
          <cell r="P528">
            <v>589</v>
          </cell>
          <cell r="Q528">
            <v>0.2</v>
          </cell>
          <cell r="R528">
            <v>471.2</v>
          </cell>
          <cell r="S528">
            <v>589</v>
          </cell>
          <cell r="T528">
            <v>0.2</v>
          </cell>
          <cell r="U528">
            <v>471.2</v>
          </cell>
          <cell r="V528">
            <v>1078</v>
          </cell>
          <cell r="W528">
            <v>0.2</v>
          </cell>
          <cell r="X528">
            <v>862.4</v>
          </cell>
          <cell r="Y528">
            <v>1078</v>
          </cell>
          <cell r="Z528">
            <v>0.2</v>
          </cell>
          <cell r="AA528">
            <v>862.4</v>
          </cell>
          <cell r="AB528">
            <v>9165632</v>
          </cell>
          <cell r="AC528" t="str">
            <v>Registro Valido</v>
          </cell>
          <cell r="AD528">
            <v>589</v>
          </cell>
          <cell r="AE528">
            <v>589</v>
          </cell>
          <cell r="AF528">
            <v>1078</v>
          </cell>
          <cell r="AG528">
            <v>1078</v>
          </cell>
          <cell r="AH528">
            <v>589</v>
          </cell>
          <cell r="AI528">
            <v>589</v>
          </cell>
          <cell r="AJ528">
            <v>1078</v>
          </cell>
          <cell r="AK528">
            <v>1078</v>
          </cell>
          <cell r="AM528" t="str">
            <v>ALI_47_SEG_10</v>
          </cell>
          <cell r="AN528" t="str">
            <v>ALI_47_SEG_10_VAL_9165632</v>
          </cell>
          <cell r="AO528">
            <v>4</v>
          </cell>
          <cell r="AP528">
            <v>9165632</v>
          </cell>
          <cell r="AQ528" t="b">
            <v>1</v>
          </cell>
          <cell r="AR528" t="str">
            <v>Empate</v>
          </cell>
          <cell r="AS528" t="str">
            <v/>
          </cell>
          <cell r="AT528" t="str">
            <v>ALI_47_SEG_10_</v>
          </cell>
          <cell r="AU528">
            <v>1</v>
          </cell>
          <cell r="AV528" t="str">
            <v>No Seleccionada</v>
          </cell>
        </row>
        <row r="529">
          <cell r="A529" t="b">
            <v>0</v>
          </cell>
          <cell r="B529" t="str">
            <v>5to_Evento_973_V2_Comapan_17466140.xlsm</v>
          </cell>
          <cell r="C529">
            <v>47</v>
          </cell>
          <cell r="D529">
            <v>2094</v>
          </cell>
          <cell r="E529" t="str">
            <v>Comapan SA</v>
          </cell>
          <cell r="F529">
            <v>657</v>
          </cell>
          <cell r="G529" t="str">
            <v>CEREAL EMPACADO</v>
          </cell>
          <cell r="H529" t="str">
            <v>47 : Ponque con trozos de fruta.</v>
          </cell>
          <cell r="I529">
            <v>11</v>
          </cell>
          <cell r="J529" t="str">
            <v>Sitio 1 : CARRERA 127#22G-18 INT 4 - Sitio 2 : SIBERIA KM 7.5 CELTA, LOTE 159 - Sitio 3 : CARRERA 68B #10A-18 - Sitio 4 : CALLE 24F#101B-15 - Sitio 5 : CARRERA 65B#10A-87 - Sitio 6 : AUTO MEDE KM 1,5 P INDUS FLORIDA BOD 23 - Sitio 7 : CARRERA 71 A BIS # 63D-38 -</v>
          </cell>
          <cell r="K529">
            <v>44835</v>
          </cell>
          <cell r="L529">
            <v>5476</v>
          </cell>
          <cell r="M529">
            <v>6161</v>
          </cell>
          <cell r="N529">
            <v>3423</v>
          </cell>
          <cell r="O529">
            <v>684</v>
          </cell>
          <cell r="P529">
            <v>589</v>
          </cell>
          <cell r="Q529">
            <v>0.2</v>
          </cell>
          <cell r="R529">
            <v>471.2</v>
          </cell>
          <cell r="S529">
            <v>589</v>
          </cell>
          <cell r="T529">
            <v>0.2</v>
          </cell>
          <cell r="U529">
            <v>471.2</v>
          </cell>
          <cell r="V529">
            <v>1078</v>
          </cell>
          <cell r="W529">
            <v>0.2</v>
          </cell>
          <cell r="X529">
            <v>862.4</v>
          </cell>
          <cell r="Y529">
            <v>1078</v>
          </cell>
          <cell r="Z529">
            <v>0.2</v>
          </cell>
          <cell r="AA529">
            <v>862.4</v>
          </cell>
          <cell r="AB529">
            <v>9025231.1999999993</v>
          </cell>
          <cell r="AC529" t="str">
            <v>Registro Valido</v>
          </cell>
          <cell r="AD529">
            <v>589</v>
          </cell>
          <cell r="AE529">
            <v>589</v>
          </cell>
          <cell r="AF529">
            <v>1078</v>
          </cell>
          <cell r="AG529">
            <v>1078</v>
          </cell>
          <cell r="AH529">
            <v>589</v>
          </cell>
          <cell r="AI529">
            <v>589</v>
          </cell>
          <cell r="AJ529">
            <v>1078</v>
          </cell>
          <cell r="AK529">
            <v>1078</v>
          </cell>
          <cell r="AM529" t="str">
            <v>ALI_47_SEG_11</v>
          </cell>
          <cell r="AN529" t="str">
            <v>ALI_47_SEG_11_VAL_9025231.2</v>
          </cell>
          <cell r="AO529">
            <v>4</v>
          </cell>
          <cell r="AP529">
            <v>9025231.1999999993</v>
          </cell>
          <cell r="AQ529" t="b">
            <v>1</v>
          </cell>
          <cell r="AR529" t="str">
            <v>Empate</v>
          </cell>
          <cell r="AS529" t="str">
            <v/>
          </cell>
          <cell r="AT529" t="str">
            <v>ALI_47_SEG_11_</v>
          </cell>
          <cell r="AU529">
            <v>1</v>
          </cell>
          <cell r="AV529" t="str">
            <v>No Seleccionada</v>
          </cell>
        </row>
        <row r="530">
          <cell r="A530" t="b">
            <v>0</v>
          </cell>
          <cell r="B530" t="str">
            <v>5to_Evento_973_V2_Comapan_17466140.xlsm</v>
          </cell>
          <cell r="C530">
            <v>47</v>
          </cell>
          <cell r="D530">
            <v>2094</v>
          </cell>
          <cell r="E530" t="str">
            <v>Comapan SA</v>
          </cell>
          <cell r="F530">
            <v>658</v>
          </cell>
          <cell r="G530" t="str">
            <v>CEREAL EMPACADO</v>
          </cell>
          <cell r="H530" t="str">
            <v>47 : Ponque con trozos de fruta.</v>
          </cell>
          <cell r="I530">
            <v>12</v>
          </cell>
          <cell r="J530" t="str">
            <v>Sitio 1 : CARRERA 127#22G-18 INT 4 - Sitio 2 : SIBERIA KM 7.5 CELTA, LOTE 159 - Sitio 3 : CARRERA 68B #10A-18 - Sitio 4 : CALLE 24F#101B-15 - Sitio 5 : CARRERA 65B#10A-87 - Sitio 6 : AUTO MEDE KM 1,5 P INDUS FLORIDA BOD 23 - Sitio 7 : CARRERA 71 A BIS # 63D-38 -</v>
          </cell>
          <cell r="K530">
            <v>44835</v>
          </cell>
          <cell r="L530">
            <v>4970</v>
          </cell>
          <cell r="M530">
            <v>5591</v>
          </cell>
          <cell r="N530">
            <v>3106</v>
          </cell>
          <cell r="O530">
            <v>621</v>
          </cell>
          <cell r="P530">
            <v>589</v>
          </cell>
          <cell r="Q530">
            <v>0.2</v>
          </cell>
          <cell r="R530">
            <v>471.2</v>
          </cell>
          <cell r="S530">
            <v>589</v>
          </cell>
          <cell r="T530">
            <v>0.2</v>
          </cell>
          <cell r="U530">
            <v>471.2</v>
          </cell>
          <cell r="V530">
            <v>1078</v>
          </cell>
          <cell r="W530">
            <v>0.2</v>
          </cell>
          <cell r="X530">
            <v>862.4</v>
          </cell>
          <cell r="Y530">
            <v>1078</v>
          </cell>
          <cell r="Z530">
            <v>0.2</v>
          </cell>
          <cell r="AA530">
            <v>862.4</v>
          </cell>
          <cell r="AB530">
            <v>8190508</v>
          </cell>
          <cell r="AC530" t="str">
            <v>Registro Valido</v>
          </cell>
          <cell r="AD530">
            <v>589</v>
          </cell>
          <cell r="AE530">
            <v>589</v>
          </cell>
          <cell r="AF530">
            <v>1078</v>
          </cell>
          <cell r="AG530">
            <v>1078</v>
          </cell>
          <cell r="AH530">
            <v>589</v>
          </cell>
          <cell r="AI530">
            <v>589</v>
          </cell>
          <cell r="AJ530">
            <v>1078</v>
          </cell>
          <cell r="AK530">
            <v>1078</v>
          </cell>
          <cell r="AM530" t="str">
            <v>ALI_47_SEG_12</v>
          </cell>
          <cell r="AN530" t="str">
            <v>ALI_47_SEG_12_VAL_8190508</v>
          </cell>
          <cell r="AO530">
            <v>4</v>
          </cell>
          <cell r="AP530">
            <v>8190508</v>
          </cell>
          <cell r="AQ530" t="b">
            <v>1</v>
          </cell>
          <cell r="AR530" t="str">
            <v>Empate</v>
          </cell>
          <cell r="AS530" t="str">
            <v/>
          </cell>
          <cell r="AT530" t="str">
            <v>ALI_47_SEG_12_</v>
          </cell>
          <cell r="AU530">
            <v>1</v>
          </cell>
          <cell r="AV530" t="str">
            <v>No Seleccionada</v>
          </cell>
        </row>
        <row r="531">
          <cell r="A531" t="b">
            <v>0</v>
          </cell>
          <cell r="B531" t="str">
            <v>5to_Evento_973_V2_Comapan_17466140.xlsm</v>
          </cell>
          <cell r="C531">
            <v>47</v>
          </cell>
          <cell r="D531">
            <v>2094</v>
          </cell>
          <cell r="E531" t="str">
            <v>Comapan SA</v>
          </cell>
          <cell r="F531">
            <v>659</v>
          </cell>
          <cell r="G531" t="str">
            <v>CEREAL EMPACADO</v>
          </cell>
          <cell r="H531" t="str">
            <v>47 : Ponque con trozos de fruta.</v>
          </cell>
          <cell r="I531">
            <v>13</v>
          </cell>
          <cell r="J531" t="str">
            <v>Sitio 1 : CARRERA 127#22G-18 INT 4 - Sitio 2 : SIBERIA KM 7.5 CELTA, LOTE 159 - Sitio 3 : CARRERA 68B #10A-18 - Sitio 4 : CALLE 24F#101B-15 - Sitio 5 : CARRERA 65B#10A-87 - Sitio 6 : AUTO MEDE KM 1,5 P INDUS FLORIDA BOD 23 - Sitio 7 : CARRERA 71 A BIS # 63D-38 -</v>
          </cell>
          <cell r="K531">
            <v>44835</v>
          </cell>
          <cell r="L531">
            <v>5277</v>
          </cell>
          <cell r="M531">
            <v>5936</v>
          </cell>
          <cell r="N531">
            <v>3298</v>
          </cell>
          <cell r="O531">
            <v>659</v>
          </cell>
          <cell r="P531">
            <v>589</v>
          </cell>
          <cell r="Q531">
            <v>0.2</v>
          </cell>
          <cell r="R531">
            <v>471.2</v>
          </cell>
          <cell r="S531">
            <v>589</v>
          </cell>
          <cell r="T531">
            <v>0.2</v>
          </cell>
          <cell r="U531">
            <v>471.2</v>
          </cell>
          <cell r="V531">
            <v>1078</v>
          </cell>
          <cell r="W531">
            <v>0.2</v>
          </cell>
          <cell r="X531">
            <v>862.4</v>
          </cell>
          <cell r="Y531">
            <v>1078</v>
          </cell>
          <cell r="Z531">
            <v>0.2</v>
          </cell>
          <cell r="AA531">
            <v>862.4</v>
          </cell>
          <cell r="AB531">
            <v>8696082.3999999985</v>
          </cell>
          <cell r="AC531" t="str">
            <v>Registro Valido</v>
          </cell>
          <cell r="AD531">
            <v>589</v>
          </cell>
          <cell r="AE531">
            <v>589</v>
          </cell>
          <cell r="AF531">
            <v>1078</v>
          </cell>
          <cell r="AG531">
            <v>1078</v>
          </cell>
          <cell r="AH531">
            <v>589</v>
          </cell>
          <cell r="AI531">
            <v>589</v>
          </cell>
          <cell r="AJ531">
            <v>1078</v>
          </cell>
          <cell r="AK531">
            <v>1078</v>
          </cell>
          <cell r="AM531" t="str">
            <v>ALI_47_SEG_13</v>
          </cell>
          <cell r="AN531" t="str">
            <v>ALI_47_SEG_13_VAL_8696082.4</v>
          </cell>
          <cell r="AO531">
            <v>4</v>
          </cell>
          <cell r="AP531">
            <v>8696082.3999999985</v>
          </cell>
          <cell r="AQ531" t="b">
            <v>1</v>
          </cell>
          <cell r="AR531" t="str">
            <v>Empate</v>
          </cell>
          <cell r="AS531" t="str">
            <v/>
          </cell>
          <cell r="AT531" t="str">
            <v>ALI_47_SEG_13_</v>
          </cell>
          <cell r="AU531">
            <v>1</v>
          </cell>
          <cell r="AV531" t="str">
            <v>No Seleccionada</v>
          </cell>
        </row>
        <row r="532">
          <cell r="A532" t="b">
            <v>0</v>
          </cell>
          <cell r="B532" t="str">
            <v>5to_Evento_973_V2_Comapan_17466140.xlsm</v>
          </cell>
          <cell r="C532">
            <v>47</v>
          </cell>
          <cell r="D532">
            <v>2094</v>
          </cell>
          <cell r="E532" t="str">
            <v>Comapan SA</v>
          </cell>
          <cell r="F532">
            <v>660</v>
          </cell>
          <cell r="G532" t="str">
            <v>CEREAL EMPACADO</v>
          </cell>
          <cell r="H532" t="str">
            <v>47 : Ponque con trozos de fruta.</v>
          </cell>
          <cell r="I532">
            <v>14</v>
          </cell>
          <cell r="J532" t="str">
            <v>Sitio 1 : CARRERA 127#22G-18 INT 4 - Sitio 2 : SIBERIA KM 7.5 CELTA, LOTE 159 - Sitio 3 : CARRERA 68B #10A-18 - Sitio 4 : CALLE 24F#101B-15 - Sitio 5 : CARRERA 65B#10A-87 - Sitio 6 : AUTO MEDE KM 1,5 P INDUS FLORIDA BOD 23 - Sitio 7 : CARRERA 71 A BIS # 63D-38 -</v>
          </cell>
          <cell r="K532">
            <v>44835</v>
          </cell>
          <cell r="L532">
            <v>5229</v>
          </cell>
          <cell r="M532">
            <v>5882</v>
          </cell>
          <cell r="N532">
            <v>3268</v>
          </cell>
          <cell r="O532">
            <v>654</v>
          </cell>
          <cell r="P532">
            <v>589</v>
          </cell>
          <cell r="Q532">
            <v>0.2</v>
          </cell>
          <cell r="R532">
            <v>471.2</v>
          </cell>
          <cell r="S532">
            <v>589</v>
          </cell>
          <cell r="T532">
            <v>0.2</v>
          </cell>
          <cell r="U532">
            <v>471.2</v>
          </cell>
          <cell r="V532">
            <v>1078</v>
          </cell>
          <cell r="W532">
            <v>0.2</v>
          </cell>
          <cell r="X532">
            <v>862.4</v>
          </cell>
          <cell r="Y532">
            <v>1078</v>
          </cell>
          <cell r="Z532">
            <v>0.2</v>
          </cell>
          <cell r="AA532">
            <v>862.4</v>
          </cell>
          <cell r="AB532">
            <v>8617835.9999999981</v>
          </cell>
          <cell r="AC532" t="str">
            <v>Registro Valido</v>
          </cell>
          <cell r="AD532">
            <v>589</v>
          </cell>
          <cell r="AE532">
            <v>589</v>
          </cell>
          <cell r="AF532">
            <v>1078</v>
          </cell>
          <cell r="AG532">
            <v>1078</v>
          </cell>
          <cell r="AH532">
            <v>589</v>
          </cell>
          <cell r="AI532">
            <v>589</v>
          </cell>
          <cell r="AJ532">
            <v>1078</v>
          </cell>
          <cell r="AK532">
            <v>1078</v>
          </cell>
          <cell r="AM532" t="str">
            <v>ALI_47_SEG_14</v>
          </cell>
          <cell r="AN532" t="str">
            <v>ALI_47_SEG_14_VAL_8617836</v>
          </cell>
          <cell r="AO532">
            <v>4</v>
          </cell>
          <cell r="AP532">
            <v>8617835.9999999981</v>
          </cell>
          <cell r="AQ532" t="b">
            <v>1</v>
          </cell>
          <cell r="AR532" t="str">
            <v>Empate</v>
          </cell>
          <cell r="AS532" t="str">
            <v/>
          </cell>
          <cell r="AT532" t="str">
            <v>ALI_47_SEG_14_</v>
          </cell>
          <cell r="AU532">
            <v>1</v>
          </cell>
          <cell r="AV532" t="str">
            <v>No Seleccionada</v>
          </cell>
        </row>
        <row r="533">
          <cell r="A533" t="b">
            <v>0</v>
          </cell>
          <cell r="B533" t="str">
            <v>5to_Evento_973_V2_Comapan_17466140.xlsm</v>
          </cell>
          <cell r="C533">
            <v>47</v>
          </cell>
          <cell r="D533">
            <v>2094</v>
          </cell>
          <cell r="E533" t="str">
            <v>Comapan SA</v>
          </cell>
          <cell r="F533">
            <v>661</v>
          </cell>
          <cell r="G533" t="str">
            <v>CEREAL EMPACADO</v>
          </cell>
          <cell r="H533" t="str">
            <v>47 : Ponque con trozos de fruta.</v>
          </cell>
          <cell r="I533">
            <v>15</v>
          </cell>
          <cell r="J533" t="str">
            <v>Sitio 1 : CARRERA 127#22G-18 INT 4 - Sitio 2 : SIBERIA KM 7.5 CELTA, LOTE 159 - Sitio 3 : CARRERA 68B #10A-18 - Sitio 4 : CALLE 24F#101B-15 - Sitio 5 : CARRERA 65B#10A-87 - Sitio 6 : AUTO MEDE KM 1,5 P INDUS FLORIDA BOD 23 - Sitio 7 : CARRERA 71 A BIS # 63D-38 -</v>
          </cell>
          <cell r="K533">
            <v>44835</v>
          </cell>
          <cell r="L533">
            <v>4942</v>
          </cell>
          <cell r="M533">
            <v>5560</v>
          </cell>
          <cell r="N533">
            <v>3085</v>
          </cell>
          <cell r="O533">
            <v>618</v>
          </cell>
          <cell r="P533">
            <v>589</v>
          </cell>
          <cell r="Q533">
            <v>0.2</v>
          </cell>
          <cell r="R533">
            <v>471.2</v>
          </cell>
          <cell r="S533">
            <v>589</v>
          </cell>
          <cell r="T533">
            <v>0.2</v>
          </cell>
          <cell r="U533">
            <v>471.2</v>
          </cell>
          <cell r="V533">
            <v>1078</v>
          </cell>
          <cell r="W533">
            <v>0.2</v>
          </cell>
          <cell r="X533">
            <v>862.4</v>
          </cell>
          <cell r="Y533">
            <v>1078</v>
          </cell>
          <cell r="Z533">
            <v>0.2</v>
          </cell>
          <cell r="AA533">
            <v>862.4</v>
          </cell>
          <cell r="AB533">
            <v>8142009.6000000006</v>
          </cell>
          <cell r="AC533" t="str">
            <v>Registro Valido</v>
          </cell>
          <cell r="AD533">
            <v>589</v>
          </cell>
          <cell r="AE533">
            <v>589</v>
          </cell>
          <cell r="AF533">
            <v>1078</v>
          </cell>
          <cell r="AG533">
            <v>1078</v>
          </cell>
          <cell r="AH533">
            <v>589</v>
          </cell>
          <cell r="AI533">
            <v>589</v>
          </cell>
          <cell r="AJ533">
            <v>1078</v>
          </cell>
          <cell r="AK533">
            <v>1078</v>
          </cell>
          <cell r="AM533" t="str">
            <v>ALI_47_SEG_15</v>
          </cell>
          <cell r="AN533" t="str">
            <v>ALI_47_SEG_15_VAL_8142009.6</v>
          </cell>
          <cell r="AO533">
            <v>4</v>
          </cell>
          <cell r="AP533">
            <v>8142009.6000000006</v>
          </cell>
          <cell r="AQ533" t="b">
            <v>1</v>
          </cell>
          <cell r="AR533" t="str">
            <v>Empate</v>
          </cell>
          <cell r="AS533" t="str">
            <v/>
          </cell>
          <cell r="AT533" t="str">
            <v>ALI_47_SEG_15_</v>
          </cell>
          <cell r="AU533">
            <v>1</v>
          </cell>
          <cell r="AV533" t="str">
            <v>No Seleccionada</v>
          </cell>
        </row>
        <row r="534">
          <cell r="A534" t="b">
            <v>0</v>
          </cell>
          <cell r="B534" t="str">
            <v>5to_Evento_973_V2_Diseral_17491654.xlsm</v>
          </cell>
          <cell r="C534">
            <v>94</v>
          </cell>
          <cell r="D534">
            <v>2052</v>
          </cell>
          <cell r="E534" t="str">
            <v>Diseral S.A.S.</v>
          </cell>
          <cell r="F534">
            <v>16</v>
          </cell>
          <cell r="G534" t="str">
            <v>CEREAL EMPACADO</v>
          </cell>
          <cell r="H534" t="str">
            <v>94 : Ponques de sabores sin relleno.</v>
          </cell>
          <cell r="I534">
            <v>1</v>
          </cell>
          <cell r="J534" t="str">
            <v>Sitio 1 : CARRERA 127#22G-18 INT 4 - Sitio 2 : SIBERIA KM 7.5 CELTA, LOTE 159 - Sitio 3 : CARRERA 68B #10A-18 - Sitio 4 : CALLE 24F#101B-15 - Sitio 5 : CARRERA 65B#10A-87 - Sitio 6 : AUTO MEDE KM 1,5 P INDUS FLORIDA BOD 23 - Sitio 7 : CARRERA 71 A BIS # 63D-38 -</v>
          </cell>
          <cell r="K534">
            <v>44835</v>
          </cell>
          <cell r="L534">
            <v>6289</v>
          </cell>
          <cell r="M534">
            <v>7636</v>
          </cell>
          <cell r="N534">
            <v>3542</v>
          </cell>
          <cell r="O534">
            <v>273</v>
          </cell>
          <cell r="P534">
            <v>517</v>
          </cell>
          <cell r="Q534">
            <v>0</v>
          </cell>
          <cell r="R534">
            <v>517</v>
          </cell>
          <cell r="S534">
            <v>517</v>
          </cell>
          <cell r="T534">
            <v>0</v>
          </cell>
          <cell r="U534">
            <v>517</v>
          </cell>
          <cell r="V534">
            <v>1033</v>
          </cell>
          <cell r="W534">
            <v>0</v>
          </cell>
          <cell r="X534">
            <v>1033</v>
          </cell>
          <cell r="Y534">
            <v>1033</v>
          </cell>
          <cell r="Z534">
            <v>0</v>
          </cell>
          <cell r="AA534">
            <v>1033</v>
          </cell>
          <cell r="AB534">
            <v>11140120</v>
          </cell>
          <cell r="AC534" t="str">
            <v>Registro Valido</v>
          </cell>
          <cell r="AD534">
            <v>517</v>
          </cell>
          <cell r="AE534">
            <v>517</v>
          </cell>
          <cell r="AF534">
            <v>1033</v>
          </cell>
          <cell r="AG534">
            <v>1033</v>
          </cell>
          <cell r="AH534">
            <v>505</v>
          </cell>
          <cell r="AI534">
            <v>505</v>
          </cell>
          <cell r="AJ534">
            <v>1006</v>
          </cell>
          <cell r="AK534">
            <v>1006</v>
          </cell>
          <cell r="AM534" t="str">
            <v>ALI_94_SEG_1</v>
          </cell>
          <cell r="AN534" t="str">
            <v>ALI_94_SEG_1_VAL_11140120</v>
          </cell>
          <cell r="AO534">
            <v>6</v>
          </cell>
          <cell r="AP534">
            <v>8696012</v>
          </cell>
          <cell r="AQ534" t="b">
            <v>0</v>
          </cell>
          <cell r="AR534" t="str">
            <v/>
          </cell>
          <cell r="AS534" t="str">
            <v/>
          </cell>
          <cell r="AT534" t="str">
            <v>ALI_94_SEG_1_</v>
          </cell>
          <cell r="AU534">
            <v>1</v>
          </cell>
          <cell r="AV534" t="str">
            <v>No Seleccionada</v>
          </cell>
        </row>
        <row r="535">
          <cell r="A535" t="b">
            <v>0</v>
          </cell>
          <cell r="B535" t="str">
            <v>5to_Evento_973_V2_Diseral_17491654.xlsm</v>
          </cell>
          <cell r="C535">
            <v>94</v>
          </cell>
          <cell r="D535">
            <v>2052</v>
          </cell>
          <cell r="E535" t="str">
            <v>Diseral S.A.S.</v>
          </cell>
          <cell r="F535">
            <v>17</v>
          </cell>
          <cell r="G535" t="str">
            <v>CEREAL EMPACADO</v>
          </cell>
          <cell r="H535" t="str">
            <v>94 : Ponques de sabores sin relleno.</v>
          </cell>
          <cell r="I535">
            <v>2</v>
          </cell>
          <cell r="J535" t="str">
            <v>Sitio 1 : CARRERA 127#22G-18 INT 4 - Sitio 2 : SIBERIA KM 7.5 CELTA, LOTE 159 - Sitio 3 : CARRERA 68B #10A-18 - Sitio 4 : CALLE 24F#101B-15 - Sitio 5 : CARRERA 65B#10A-87 - Sitio 6 : AUTO MEDE KM 1,5 P INDUS FLORIDA BOD 23 - Sitio 7 : CARRERA 71 A BIS # 63D-38 -</v>
          </cell>
          <cell r="K535">
            <v>44835</v>
          </cell>
          <cell r="L535">
            <v>6430</v>
          </cell>
          <cell r="M535">
            <v>7808</v>
          </cell>
          <cell r="N535">
            <v>3622</v>
          </cell>
          <cell r="O535">
            <v>279</v>
          </cell>
          <cell r="P535">
            <v>517</v>
          </cell>
          <cell r="Q535">
            <v>0</v>
          </cell>
          <cell r="R535">
            <v>517</v>
          </cell>
          <cell r="S535">
            <v>517</v>
          </cell>
          <cell r="T535">
            <v>0</v>
          </cell>
          <cell r="U535">
            <v>517</v>
          </cell>
          <cell r="V535">
            <v>1033</v>
          </cell>
          <cell r="W535">
            <v>0</v>
          </cell>
          <cell r="X535">
            <v>1033</v>
          </cell>
          <cell r="Y535">
            <v>1033</v>
          </cell>
          <cell r="Z535">
            <v>0</v>
          </cell>
          <cell r="AA535">
            <v>1033</v>
          </cell>
          <cell r="AB535">
            <v>11390779</v>
          </cell>
          <cell r="AC535" t="str">
            <v>Registro Valido</v>
          </cell>
          <cell r="AD535">
            <v>517</v>
          </cell>
          <cell r="AE535">
            <v>517</v>
          </cell>
          <cell r="AF535">
            <v>1033</v>
          </cell>
          <cell r="AG535">
            <v>1033</v>
          </cell>
          <cell r="AH535">
            <v>505</v>
          </cell>
          <cell r="AI535">
            <v>505</v>
          </cell>
          <cell r="AJ535">
            <v>1006</v>
          </cell>
          <cell r="AK535">
            <v>1006</v>
          </cell>
          <cell r="AM535" t="str">
            <v>ALI_94_SEG_2</v>
          </cell>
          <cell r="AN535" t="str">
            <v>ALI_94_SEG_2_VAL_11390779</v>
          </cell>
          <cell r="AO535">
            <v>6</v>
          </cell>
          <cell r="AP535">
            <v>8891676.7999999989</v>
          </cell>
          <cell r="AQ535" t="b">
            <v>0</v>
          </cell>
          <cell r="AR535" t="str">
            <v/>
          </cell>
          <cell r="AS535" t="str">
            <v/>
          </cell>
          <cell r="AT535" t="str">
            <v>ALI_94_SEG_2_</v>
          </cell>
          <cell r="AU535">
            <v>1</v>
          </cell>
          <cell r="AV535" t="str">
            <v>No Seleccionada</v>
          </cell>
        </row>
        <row r="536">
          <cell r="A536" t="b">
            <v>0</v>
          </cell>
          <cell r="B536" t="str">
            <v>5to_Evento_973_V2_Diseral_17491654.xlsm</v>
          </cell>
          <cell r="C536">
            <v>94</v>
          </cell>
          <cell r="D536">
            <v>2052</v>
          </cell>
          <cell r="E536" t="str">
            <v>Diseral S.A.S.</v>
          </cell>
          <cell r="F536">
            <v>18</v>
          </cell>
          <cell r="G536" t="str">
            <v>CEREAL EMPACADO</v>
          </cell>
          <cell r="H536" t="str">
            <v>94 : Ponques de sabores sin relleno.</v>
          </cell>
          <cell r="I536">
            <v>3</v>
          </cell>
          <cell r="J536" t="str">
            <v>Sitio 1 : CARRERA 127#22G-18 INT 4 - Sitio 2 : SIBERIA KM 7.5 CELTA, LOTE 159 - Sitio 3 : CARRERA 68B #10A-18 - Sitio 4 : CALLE 24F#101B-15 - Sitio 5 : CARRERA 65B#10A-87 - Sitio 6 : AUTO MEDE KM 1,5 P INDUS FLORIDA BOD 23 - Sitio 7 : CARRERA 71 A BIS # 63D-38 -</v>
          </cell>
          <cell r="K536">
            <v>44835</v>
          </cell>
          <cell r="L536">
            <v>6392</v>
          </cell>
          <cell r="M536">
            <v>7762</v>
          </cell>
          <cell r="N536">
            <v>3600</v>
          </cell>
          <cell r="O536">
            <v>277</v>
          </cell>
          <cell r="P536">
            <v>517</v>
          </cell>
          <cell r="Q536">
            <v>0</v>
          </cell>
          <cell r="R536">
            <v>517</v>
          </cell>
          <cell r="S536">
            <v>517</v>
          </cell>
          <cell r="T536">
            <v>0</v>
          </cell>
          <cell r="U536">
            <v>517</v>
          </cell>
          <cell r="V536">
            <v>1033</v>
          </cell>
          <cell r="W536">
            <v>0</v>
          </cell>
          <cell r="X536">
            <v>1033</v>
          </cell>
          <cell r="Y536">
            <v>1033</v>
          </cell>
          <cell r="Z536">
            <v>0</v>
          </cell>
          <cell r="AA536">
            <v>1033</v>
          </cell>
          <cell r="AB536">
            <v>11322559</v>
          </cell>
          <cell r="AC536" t="str">
            <v>Registro Valido</v>
          </cell>
          <cell r="AD536">
            <v>517</v>
          </cell>
          <cell r="AE536">
            <v>517</v>
          </cell>
          <cell r="AF536">
            <v>1033</v>
          </cell>
          <cell r="AG536">
            <v>1033</v>
          </cell>
          <cell r="AH536">
            <v>505</v>
          </cell>
          <cell r="AI536">
            <v>505</v>
          </cell>
          <cell r="AJ536">
            <v>1006</v>
          </cell>
          <cell r="AK536">
            <v>1006</v>
          </cell>
          <cell r="AM536" t="str">
            <v>ALI_94_SEG_3</v>
          </cell>
          <cell r="AN536" t="str">
            <v>ALI_94_SEG_3_VAL_11322559</v>
          </cell>
          <cell r="AO536">
            <v>6</v>
          </cell>
          <cell r="AP536">
            <v>8838425.5999999996</v>
          </cell>
          <cell r="AQ536" t="b">
            <v>0</v>
          </cell>
          <cell r="AR536" t="str">
            <v/>
          </cell>
          <cell r="AS536" t="str">
            <v/>
          </cell>
          <cell r="AT536" t="str">
            <v>ALI_94_SEG_3_</v>
          </cell>
          <cell r="AU536">
            <v>1</v>
          </cell>
          <cell r="AV536" t="str">
            <v>No Seleccionada</v>
          </cell>
        </row>
        <row r="537">
          <cell r="A537" t="b">
            <v>0</v>
          </cell>
          <cell r="B537" t="str">
            <v>5to_Evento_973_V2_Diseral_17491654.xlsm</v>
          </cell>
          <cell r="C537">
            <v>94</v>
          </cell>
          <cell r="D537">
            <v>2052</v>
          </cell>
          <cell r="E537" t="str">
            <v>Diseral S.A.S.</v>
          </cell>
          <cell r="F537">
            <v>19</v>
          </cell>
          <cell r="G537" t="str">
            <v>CEREAL EMPACADO</v>
          </cell>
          <cell r="H537" t="str">
            <v>94 : Ponques de sabores sin relleno.</v>
          </cell>
          <cell r="I537">
            <v>4</v>
          </cell>
          <cell r="J537" t="str">
            <v>Sitio 1 : CARRERA 127#22G-18 INT 4 - Sitio 2 : SIBERIA KM 7.5 CELTA, LOTE 159 - Sitio 3 : CARRERA 68B #10A-18 - Sitio 4 : CALLE 24F#101B-15 - Sitio 5 : CARRERA 65B#10A-87 - Sitio 6 : AUTO MEDE KM 1,5 P INDUS FLORIDA BOD 23 - Sitio 7 : CARRERA 71 A BIS # 63D-38 -</v>
          </cell>
          <cell r="K537">
            <v>44835</v>
          </cell>
          <cell r="L537">
            <v>6811</v>
          </cell>
          <cell r="M537">
            <v>8271</v>
          </cell>
          <cell r="N537">
            <v>3836</v>
          </cell>
          <cell r="O537">
            <v>296</v>
          </cell>
          <cell r="P537">
            <v>517</v>
          </cell>
          <cell r="Q537">
            <v>0</v>
          </cell>
          <cell r="R537">
            <v>517</v>
          </cell>
          <cell r="S537">
            <v>517</v>
          </cell>
          <cell r="T537">
            <v>0</v>
          </cell>
          <cell r="U537">
            <v>517</v>
          </cell>
          <cell r="V537">
            <v>1033</v>
          </cell>
          <cell r="W537">
            <v>0</v>
          </cell>
          <cell r="X537">
            <v>1033</v>
          </cell>
          <cell r="Y537">
            <v>1033</v>
          </cell>
          <cell r="Z537">
            <v>0</v>
          </cell>
          <cell r="AA537">
            <v>1033</v>
          </cell>
          <cell r="AB537">
            <v>12065750</v>
          </cell>
          <cell r="AC537" t="str">
            <v>Registro Valido</v>
          </cell>
          <cell r="AD537">
            <v>517</v>
          </cell>
          <cell r="AE537">
            <v>517</v>
          </cell>
          <cell r="AF537">
            <v>1033</v>
          </cell>
          <cell r="AG537">
            <v>1033</v>
          </cell>
          <cell r="AH537">
            <v>505</v>
          </cell>
          <cell r="AI537">
            <v>505</v>
          </cell>
          <cell r="AJ537">
            <v>1006</v>
          </cell>
          <cell r="AK537">
            <v>1006</v>
          </cell>
          <cell r="AM537" t="str">
            <v>ALI_94_SEG_4</v>
          </cell>
          <cell r="AN537" t="str">
            <v>ALI_94_SEG_4_VAL_12065750</v>
          </cell>
          <cell r="AO537">
            <v>6</v>
          </cell>
          <cell r="AP537">
            <v>9418561.6000000015</v>
          </cell>
          <cell r="AQ537" t="b">
            <v>0</v>
          </cell>
          <cell r="AR537" t="str">
            <v/>
          </cell>
          <cell r="AS537" t="str">
            <v/>
          </cell>
          <cell r="AT537" t="str">
            <v>ALI_94_SEG_4_</v>
          </cell>
          <cell r="AU537">
            <v>1</v>
          </cell>
          <cell r="AV537" t="str">
            <v>No Seleccionada</v>
          </cell>
        </row>
        <row r="538">
          <cell r="A538" t="b">
            <v>0</v>
          </cell>
          <cell r="B538" t="str">
            <v>5to_Evento_973_V2_Diseral_17491654.xlsm</v>
          </cell>
          <cell r="C538">
            <v>94</v>
          </cell>
          <cell r="D538">
            <v>2052</v>
          </cell>
          <cell r="E538" t="str">
            <v>Diseral S.A.S.</v>
          </cell>
          <cell r="F538">
            <v>20</v>
          </cell>
          <cell r="G538" t="str">
            <v>CEREAL EMPACADO</v>
          </cell>
          <cell r="H538" t="str">
            <v>94 : Ponques de sabores sin relleno.</v>
          </cell>
          <cell r="I538">
            <v>5</v>
          </cell>
          <cell r="J538" t="str">
            <v>Sitio 1 : CARRERA 127#22G-18 INT 4 - Sitio 2 : SIBERIA KM 7.5 CELTA, LOTE 159 - Sitio 3 : CARRERA 68B #10A-18 - Sitio 4 : CALLE 24F#101B-15 - Sitio 5 : CARRERA 65B#10A-87 - Sitio 6 : AUTO MEDE KM 1,5 P INDUS FLORIDA BOD 23 - Sitio 7 : CARRERA 71 A BIS # 63D-38 -</v>
          </cell>
          <cell r="K538">
            <v>44835</v>
          </cell>
          <cell r="L538">
            <v>6331</v>
          </cell>
          <cell r="M538">
            <v>7688</v>
          </cell>
          <cell r="N538">
            <v>3566</v>
          </cell>
          <cell r="O538">
            <v>275</v>
          </cell>
          <cell r="P538">
            <v>517</v>
          </cell>
          <cell r="Q538">
            <v>0</v>
          </cell>
          <cell r="R538">
            <v>517</v>
          </cell>
          <cell r="S538">
            <v>517</v>
          </cell>
          <cell r="T538">
            <v>0</v>
          </cell>
          <cell r="U538">
            <v>517</v>
          </cell>
          <cell r="V538">
            <v>1033</v>
          </cell>
          <cell r="W538">
            <v>0</v>
          </cell>
          <cell r="X538">
            <v>1033</v>
          </cell>
          <cell r="Y538">
            <v>1033</v>
          </cell>
          <cell r="Z538">
            <v>0</v>
          </cell>
          <cell r="AA538">
            <v>1033</v>
          </cell>
          <cell r="AB538">
            <v>11215576</v>
          </cell>
          <cell r="AC538" t="str">
            <v>Registro Valido</v>
          </cell>
          <cell r="AD538">
            <v>517</v>
          </cell>
          <cell r="AE538">
            <v>517</v>
          </cell>
          <cell r="AF538">
            <v>1033</v>
          </cell>
          <cell r="AG538">
            <v>1033</v>
          </cell>
          <cell r="AH538">
            <v>505</v>
          </cell>
          <cell r="AI538">
            <v>505</v>
          </cell>
          <cell r="AJ538">
            <v>1006</v>
          </cell>
          <cell r="AK538">
            <v>1006</v>
          </cell>
          <cell r="AM538" t="str">
            <v>ALI_94_SEG_5</v>
          </cell>
          <cell r="AN538" t="str">
            <v>ALI_94_SEG_5_VAL_11215576</v>
          </cell>
          <cell r="AO538">
            <v>6</v>
          </cell>
          <cell r="AP538">
            <v>8754912.8000000007</v>
          </cell>
          <cell r="AQ538" t="b">
            <v>0</v>
          </cell>
          <cell r="AR538" t="str">
            <v/>
          </cell>
          <cell r="AS538" t="str">
            <v/>
          </cell>
          <cell r="AT538" t="str">
            <v>ALI_94_SEG_5_</v>
          </cell>
          <cell r="AU538">
            <v>1</v>
          </cell>
          <cell r="AV538" t="str">
            <v>No Seleccionada</v>
          </cell>
        </row>
        <row r="539">
          <cell r="A539" t="b">
            <v>0</v>
          </cell>
          <cell r="B539" t="str">
            <v>5to_Evento_973_V2_Diseral_17491654.xlsm</v>
          </cell>
          <cell r="C539">
            <v>94</v>
          </cell>
          <cell r="D539">
            <v>2052</v>
          </cell>
          <cell r="E539" t="str">
            <v>Diseral S.A.S.</v>
          </cell>
          <cell r="F539">
            <v>21</v>
          </cell>
          <cell r="G539" t="str">
            <v>CEREAL EMPACADO</v>
          </cell>
          <cell r="H539" t="str">
            <v>94 : Ponques de sabores sin relleno.</v>
          </cell>
          <cell r="I539">
            <v>6</v>
          </cell>
          <cell r="J539" t="str">
            <v>Sitio 1 : CARRERA 127#22G-18 INT 4 - Sitio 2 : SIBERIA KM 7.5 CELTA, LOTE 159 - Sitio 3 : CARRERA 68B #10A-18 - Sitio 4 : CALLE 24F#101B-15 - Sitio 5 : CARRERA 65B#10A-87 - Sitio 6 : AUTO MEDE KM 1,5 P INDUS FLORIDA BOD 23 - Sitio 7 : CARRERA 71 A BIS # 63D-38 -</v>
          </cell>
          <cell r="K539">
            <v>44835</v>
          </cell>
          <cell r="L539">
            <v>6852</v>
          </cell>
          <cell r="M539">
            <v>8322</v>
          </cell>
          <cell r="N539">
            <v>3859</v>
          </cell>
          <cell r="O539">
            <v>298</v>
          </cell>
          <cell r="P539">
            <v>517</v>
          </cell>
          <cell r="Q539">
            <v>0</v>
          </cell>
          <cell r="R539">
            <v>517</v>
          </cell>
          <cell r="S539">
            <v>517</v>
          </cell>
          <cell r="T539">
            <v>0</v>
          </cell>
          <cell r="U539">
            <v>517</v>
          </cell>
          <cell r="V539">
            <v>1033</v>
          </cell>
          <cell r="W539">
            <v>0</v>
          </cell>
          <cell r="X539">
            <v>1033</v>
          </cell>
          <cell r="Y539">
            <v>1033</v>
          </cell>
          <cell r="Z539">
            <v>0</v>
          </cell>
          <cell r="AA539">
            <v>1033</v>
          </cell>
          <cell r="AB539">
            <v>12139139</v>
          </cell>
          <cell r="AC539" t="str">
            <v>Registro Valido</v>
          </cell>
          <cell r="AD539">
            <v>517</v>
          </cell>
          <cell r="AE539">
            <v>517</v>
          </cell>
          <cell r="AF539">
            <v>1033</v>
          </cell>
          <cell r="AG539">
            <v>1033</v>
          </cell>
          <cell r="AH539">
            <v>505</v>
          </cell>
          <cell r="AI539">
            <v>505</v>
          </cell>
          <cell r="AJ539">
            <v>1006</v>
          </cell>
          <cell r="AK539">
            <v>1006</v>
          </cell>
          <cell r="AM539" t="str">
            <v>ALI_94_SEG_6</v>
          </cell>
          <cell r="AN539" t="str">
            <v>ALI_94_SEG_6_VAL_12139139</v>
          </cell>
          <cell r="AO539">
            <v>6</v>
          </cell>
          <cell r="AP539">
            <v>9475849.5999999996</v>
          </cell>
          <cell r="AQ539" t="b">
            <v>0</v>
          </cell>
          <cell r="AR539" t="str">
            <v/>
          </cell>
          <cell r="AS539" t="str">
            <v/>
          </cell>
          <cell r="AT539" t="str">
            <v>ALI_94_SEG_6_</v>
          </cell>
          <cell r="AU539">
            <v>1</v>
          </cell>
          <cell r="AV539" t="str">
            <v>No Seleccionada</v>
          </cell>
        </row>
        <row r="540">
          <cell r="A540" t="b">
            <v>0</v>
          </cell>
          <cell r="B540" t="str">
            <v>5to_Evento_973_V2_Diseral_17491654.xlsm</v>
          </cell>
          <cell r="C540">
            <v>94</v>
          </cell>
          <cell r="D540">
            <v>2052</v>
          </cell>
          <cell r="E540" t="str">
            <v>Diseral S.A.S.</v>
          </cell>
          <cell r="F540">
            <v>22</v>
          </cell>
          <cell r="G540" t="str">
            <v>CEREAL EMPACADO</v>
          </cell>
          <cell r="H540" t="str">
            <v>94 : Ponques de sabores sin relleno.</v>
          </cell>
          <cell r="I540">
            <v>7</v>
          </cell>
          <cell r="J540" t="str">
            <v>Sitio 1 : CARRERA 127#22G-18 INT 4 - Sitio 2 : SIBERIA KM 7.5 CELTA, LOTE 159 - Sitio 3 : CARRERA 68B #10A-18 - Sitio 4 : CALLE 24F#101B-15 - Sitio 5 : CARRERA 65B#10A-87 - Sitio 6 : AUTO MEDE KM 1,5 P INDUS FLORIDA BOD 23 - Sitio 7 : CARRERA 71 A BIS # 63D-38 -</v>
          </cell>
          <cell r="K540">
            <v>44835</v>
          </cell>
          <cell r="L540">
            <v>6998</v>
          </cell>
          <cell r="M540">
            <v>8498</v>
          </cell>
          <cell r="N540">
            <v>3941</v>
          </cell>
          <cell r="O540">
            <v>304</v>
          </cell>
          <cell r="P540">
            <v>517</v>
          </cell>
          <cell r="Q540">
            <v>0</v>
          </cell>
          <cell r="R540">
            <v>517</v>
          </cell>
          <cell r="S540">
            <v>517</v>
          </cell>
          <cell r="T540">
            <v>0</v>
          </cell>
          <cell r="U540">
            <v>517</v>
          </cell>
          <cell r="V540">
            <v>1033</v>
          </cell>
          <cell r="W540">
            <v>0</v>
          </cell>
          <cell r="X540">
            <v>1033</v>
          </cell>
          <cell r="Y540">
            <v>1033</v>
          </cell>
          <cell r="Z540">
            <v>0</v>
          </cell>
          <cell r="AA540">
            <v>1033</v>
          </cell>
          <cell r="AB540">
            <v>12396517</v>
          </cell>
          <cell r="AC540" t="str">
            <v>Registro Valido</v>
          </cell>
          <cell r="AD540">
            <v>517</v>
          </cell>
          <cell r="AE540">
            <v>517</v>
          </cell>
          <cell r="AF540">
            <v>1033</v>
          </cell>
          <cell r="AG540">
            <v>1033</v>
          </cell>
          <cell r="AH540">
            <v>505</v>
          </cell>
          <cell r="AI540">
            <v>505</v>
          </cell>
          <cell r="AJ540">
            <v>1006</v>
          </cell>
          <cell r="AK540">
            <v>1006</v>
          </cell>
          <cell r="AM540" t="str">
            <v>ALI_94_SEG_7</v>
          </cell>
          <cell r="AN540" t="str">
            <v>ALI_94_SEG_7_VAL_12396517</v>
          </cell>
          <cell r="AO540">
            <v>5</v>
          </cell>
          <cell r="AP540">
            <v>9676760</v>
          </cell>
          <cell r="AQ540" t="b">
            <v>0</v>
          </cell>
          <cell r="AR540" t="str">
            <v/>
          </cell>
          <cell r="AS540" t="str">
            <v/>
          </cell>
          <cell r="AT540" t="str">
            <v>ALI_94_SEG_7_</v>
          </cell>
          <cell r="AU540">
            <v>1</v>
          </cell>
          <cell r="AV540" t="str">
            <v>No Seleccionada</v>
          </cell>
        </row>
        <row r="541">
          <cell r="A541" t="b">
            <v>0</v>
          </cell>
          <cell r="B541" t="str">
            <v>5to_Evento_973_V2_Diseral_17491654.xlsm</v>
          </cell>
          <cell r="C541">
            <v>94</v>
          </cell>
          <cell r="D541">
            <v>2052</v>
          </cell>
          <cell r="E541" t="str">
            <v>Diseral S.A.S.</v>
          </cell>
          <cell r="F541">
            <v>23</v>
          </cell>
          <cell r="G541" t="str">
            <v>CEREAL EMPACADO</v>
          </cell>
          <cell r="H541" t="str">
            <v>94 : Ponques de sabores sin relleno.</v>
          </cell>
          <cell r="I541">
            <v>8</v>
          </cell>
          <cell r="J541" t="str">
            <v>Sitio 1 : CARRERA 127#22G-18 INT 4 - Sitio 2 : SIBERIA KM 7.5 CELTA, LOTE 159 - Sitio 3 : CARRERA 68B #10A-18 - Sitio 4 : CALLE 24F#101B-15 - Sitio 5 : CARRERA 65B#10A-87 - Sitio 6 : AUTO MEDE KM 1,5 P INDUS FLORIDA BOD 23 - Sitio 7 : CARRERA 71 A BIS # 63D-38 -</v>
          </cell>
          <cell r="K541">
            <v>44835</v>
          </cell>
          <cell r="L541">
            <v>6755</v>
          </cell>
          <cell r="M541">
            <v>8201</v>
          </cell>
          <cell r="N541">
            <v>3804</v>
          </cell>
          <cell r="O541">
            <v>293</v>
          </cell>
          <cell r="P541">
            <v>517</v>
          </cell>
          <cell r="Q541">
            <v>0</v>
          </cell>
          <cell r="R541">
            <v>517</v>
          </cell>
          <cell r="S541">
            <v>517</v>
          </cell>
          <cell r="T541">
            <v>0</v>
          </cell>
          <cell r="U541">
            <v>517</v>
          </cell>
          <cell r="V541">
            <v>1033</v>
          </cell>
          <cell r="W541">
            <v>0</v>
          </cell>
          <cell r="X541">
            <v>1033</v>
          </cell>
          <cell r="Y541">
            <v>1033</v>
          </cell>
          <cell r="Z541">
            <v>0</v>
          </cell>
          <cell r="AA541">
            <v>1033</v>
          </cell>
          <cell r="AB541">
            <v>11964453</v>
          </cell>
          <cell r="AC541" t="str">
            <v>Registro Valido</v>
          </cell>
          <cell r="AD541">
            <v>517</v>
          </cell>
          <cell r="AE541">
            <v>517</v>
          </cell>
          <cell r="AF541">
            <v>1033</v>
          </cell>
          <cell r="AG541">
            <v>1033</v>
          </cell>
          <cell r="AH541">
            <v>505</v>
          </cell>
          <cell r="AI541">
            <v>505</v>
          </cell>
          <cell r="AJ541">
            <v>1006</v>
          </cell>
          <cell r="AK541">
            <v>1006</v>
          </cell>
          <cell r="AM541" t="str">
            <v>ALI_94_SEG_8</v>
          </cell>
          <cell r="AN541" t="str">
            <v>ALI_94_SEG_8_VAL_11964453</v>
          </cell>
          <cell r="AO541">
            <v>5</v>
          </cell>
          <cell r="AP541">
            <v>9339489.5999999996</v>
          </cell>
          <cell r="AQ541" t="b">
            <v>0</v>
          </cell>
          <cell r="AR541" t="str">
            <v/>
          </cell>
          <cell r="AS541" t="str">
            <v/>
          </cell>
          <cell r="AT541" t="str">
            <v>ALI_94_SEG_8_</v>
          </cell>
          <cell r="AU541">
            <v>1</v>
          </cell>
          <cell r="AV541" t="str">
            <v>No Seleccionada</v>
          </cell>
        </row>
        <row r="542">
          <cell r="A542" t="b">
            <v>0</v>
          </cell>
          <cell r="B542" t="str">
            <v>5to_Evento_973_V2_Diseral_17491654.xlsm</v>
          </cell>
          <cell r="C542">
            <v>94</v>
          </cell>
          <cell r="D542">
            <v>2052</v>
          </cell>
          <cell r="E542" t="str">
            <v>Diseral S.A.S.</v>
          </cell>
          <cell r="F542">
            <v>24</v>
          </cell>
          <cell r="G542" t="str">
            <v>CEREAL EMPACADO</v>
          </cell>
          <cell r="H542" t="str">
            <v>94 : Ponques de sabores sin relleno.</v>
          </cell>
          <cell r="I542">
            <v>9</v>
          </cell>
          <cell r="J542" t="str">
            <v>Sitio 1 : CARRERA 127#22G-18 INT 4 - Sitio 2 : SIBERIA KM 7.5 CELTA, LOTE 159 - Sitio 3 : CARRERA 68B #10A-18 - Sitio 4 : CALLE 24F#101B-15 - Sitio 5 : CARRERA 65B#10A-87 - Sitio 6 : AUTO MEDE KM 1,5 P INDUS FLORIDA BOD 23 - Sitio 7 : CARRERA 71 A BIS # 63D-38 -</v>
          </cell>
          <cell r="K542">
            <v>44835</v>
          </cell>
          <cell r="L542">
            <v>6826</v>
          </cell>
          <cell r="M542">
            <v>8289</v>
          </cell>
          <cell r="N542">
            <v>3844</v>
          </cell>
          <cell r="O542">
            <v>296</v>
          </cell>
          <cell r="P542">
            <v>517</v>
          </cell>
          <cell r="Q542">
            <v>0</v>
          </cell>
          <cell r="R542">
            <v>517</v>
          </cell>
          <cell r="S542">
            <v>517</v>
          </cell>
          <cell r="T542">
            <v>0</v>
          </cell>
          <cell r="U542">
            <v>517</v>
          </cell>
          <cell r="V542">
            <v>1033</v>
          </cell>
          <cell r="W542">
            <v>0</v>
          </cell>
          <cell r="X542">
            <v>1033</v>
          </cell>
          <cell r="Y542">
            <v>1033</v>
          </cell>
          <cell r="Z542">
            <v>0</v>
          </cell>
          <cell r="AA542">
            <v>1033</v>
          </cell>
          <cell r="AB542">
            <v>12091075</v>
          </cell>
          <cell r="AC542" t="str">
            <v>Registro Valido</v>
          </cell>
          <cell r="AD542">
            <v>517</v>
          </cell>
          <cell r="AE542">
            <v>517</v>
          </cell>
          <cell r="AF542">
            <v>1033</v>
          </cell>
          <cell r="AG542">
            <v>1033</v>
          </cell>
          <cell r="AH542">
            <v>505</v>
          </cell>
          <cell r="AI542">
            <v>505</v>
          </cell>
          <cell r="AJ542">
            <v>1006</v>
          </cell>
          <cell r="AK542">
            <v>1006</v>
          </cell>
          <cell r="AM542" t="str">
            <v>ALI_94_SEG_9</v>
          </cell>
          <cell r="AN542" t="str">
            <v>ALI_94_SEG_9_VAL_12091075</v>
          </cell>
          <cell r="AO542">
            <v>5</v>
          </cell>
          <cell r="AP542">
            <v>9438332</v>
          </cell>
          <cell r="AQ542" t="b">
            <v>0</v>
          </cell>
          <cell r="AR542" t="str">
            <v/>
          </cell>
          <cell r="AS542" t="str">
            <v/>
          </cell>
          <cell r="AT542" t="str">
            <v>ALI_94_SEG_9_</v>
          </cell>
          <cell r="AU542">
            <v>1</v>
          </cell>
          <cell r="AV542" t="str">
            <v>No Seleccionada</v>
          </cell>
        </row>
        <row r="543">
          <cell r="A543" t="b">
            <v>0</v>
          </cell>
          <cell r="B543" t="str">
            <v>5to_Evento_973_V2_Diseral_17491654.xlsm</v>
          </cell>
          <cell r="C543">
            <v>94</v>
          </cell>
          <cell r="D543">
            <v>2052</v>
          </cell>
          <cell r="E543" t="str">
            <v>Diseral S.A.S.</v>
          </cell>
          <cell r="F543">
            <v>25</v>
          </cell>
          <cell r="G543" t="str">
            <v>CEREAL EMPACADO</v>
          </cell>
          <cell r="H543" t="str">
            <v>94 : Ponques de sabores sin relleno.</v>
          </cell>
          <cell r="I543">
            <v>10</v>
          </cell>
          <cell r="J543" t="str">
            <v>Sitio 1 : CARRERA 127#22G-18 INT 4 - Sitio 2 : SIBERIA KM 7.5 CELTA, LOTE 159 - Sitio 3 : CARRERA 68B #10A-18 - Sitio 4 : CALLE 24F#101B-15 - Sitio 5 : CARRERA 65B#10A-87 - Sitio 6 : AUTO MEDE KM 1,5 P INDUS FLORIDA BOD 23 - Sitio 7 : CARRERA 71 A BIS # 63D-38 -</v>
          </cell>
          <cell r="K543">
            <v>44835</v>
          </cell>
          <cell r="L543">
            <v>6835</v>
          </cell>
          <cell r="M543">
            <v>8302</v>
          </cell>
          <cell r="N543">
            <v>3850</v>
          </cell>
          <cell r="O543">
            <v>297</v>
          </cell>
          <cell r="P543">
            <v>517</v>
          </cell>
          <cell r="Q543">
            <v>0</v>
          </cell>
          <cell r="R543">
            <v>517</v>
          </cell>
          <cell r="S543">
            <v>517</v>
          </cell>
          <cell r="T543">
            <v>0</v>
          </cell>
          <cell r="U543">
            <v>517</v>
          </cell>
          <cell r="V543">
            <v>1033</v>
          </cell>
          <cell r="W543">
            <v>0</v>
          </cell>
          <cell r="X543">
            <v>1033</v>
          </cell>
          <cell r="Y543">
            <v>1033</v>
          </cell>
          <cell r="Z543">
            <v>0</v>
          </cell>
          <cell r="AA543">
            <v>1033</v>
          </cell>
          <cell r="AB543">
            <v>12109680</v>
          </cell>
          <cell r="AC543" t="str">
            <v>Registro Valido</v>
          </cell>
          <cell r="AD543">
            <v>517</v>
          </cell>
          <cell r="AE543">
            <v>517</v>
          </cell>
          <cell r="AF543">
            <v>1033</v>
          </cell>
          <cell r="AG543">
            <v>1033</v>
          </cell>
          <cell r="AH543">
            <v>505</v>
          </cell>
          <cell r="AI543">
            <v>505</v>
          </cell>
          <cell r="AJ543">
            <v>1006</v>
          </cell>
          <cell r="AK543">
            <v>1006</v>
          </cell>
          <cell r="AM543" t="str">
            <v>ALI_94_SEG_10</v>
          </cell>
          <cell r="AN543" t="str">
            <v>ALI_94_SEG_10_VAL_12109680</v>
          </cell>
          <cell r="AO543">
            <v>5</v>
          </cell>
          <cell r="AP543">
            <v>9452853.5999999996</v>
          </cell>
          <cell r="AQ543" t="b">
            <v>0</v>
          </cell>
          <cell r="AR543" t="str">
            <v/>
          </cell>
          <cell r="AS543" t="str">
            <v/>
          </cell>
          <cell r="AT543" t="str">
            <v>ALI_94_SEG_10_</v>
          </cell>
          <cell r="AU543">
            <v>1</v>
          </cell>
          <cell r="AV543" t="str">
            <v>No Seleccionada</v>
          </cell>
        </row>
        <row r="544">
          <cell r="A544" t="b">
            <v>0</v>
          </cell>
          <cell r="B544" t="str">
            <v>5to_Evento_973_V2_Diseral_17491654.xlsm</v>
          </cell>
          <cell r="C544">
            <v>94</v>
          </cell>
          <cell r="D544">
            <v>2052</v>
          </cell>
          <cell r="E544" t="str">
            <v>Diseral S.A.S.</v>
          </cell>
          <cell r="F544">
            <v>26</v>
          </cell>
          <cell r="G544" t="str">
            <v>CEREAL EMPACADO</v>
          </cell>
          <cell r="H544" t="str">
            <v>94 : Ponques de sabores sin relleno.</v>
          </cell>
          <cell r="I544">
            <v>11</v>
          </cell>
          <cell r="J544" t="str">
            <v>Sitio 1 : CARRERA 127#22G-18 INT 4 - Sitio 2 : SIBERIA KM 7.5 CELTA, LOTE 159 - Sitio 3 : CARRERA 68B #10A-18 - Sitio 4 : CALLE 24F#101B-15 - Sitio 5 : CARRERA 65B#10A-87 - Sitio 6 : AUTO MEDE KM 1,5 P INDUS FLORIDA BOD 23 - Sitio 7 : CARRERA 71 A BIS # 63D-38 -</v>
          </cell>
          <cell r="K544">
            <v>44835</v>
          </cell>
          <cell r="L544">
            <v>6732</v>
          </cell>
          <cell r="M544">
            <v>8175</v>
          </cell>
          <cell r="N544">
            <v>3792</v>
          </cell>
          <cell r="O544">
            <v>292</v>
          </cell>
          <cell r="P544">
            <v>517</v>
          </cell>
          <cell r="Q544">
            <v>0</v>
          </cell>
          <cell r="R544">
            <v>517</v>
          </cell>
          <cell r="S544">
            <v>517</v>
          </cell>
          <cell r="T544">
            <v>0</v>
          </cell>
          <cell r="U544">
            <v>517</v>
          </cell>
          <cell r="V544">
            <v>1033</v>
          </cell>
          <cell r="W544">
            <v>0</v>
          </cell>
          <cell r="X544">
            <v>1033</v>
          </cell>
          <cell r="Y544">
            <v>1033</v>
          </cell>
          <cell r="Z544">
            <v>0</v>
          </cell>
          <cell r="AA544">
            <v>1033</v>
          </cell>
          <cell r="AB544">
            <v>11925691</v>
          </cell>
          <cell r="AC544" t="str">
            <v>Registro Valido</v>
          </cell>
          <cell r="AD544">
            <v>517</v>
          </cell>
          <cell r="AE544">
            <v>517</v>
          </cell>
          <cell r="AF544">
            <v>1033</v>
          </cell>
          <cell r="AG544">
            <v>1033</v>
          </cell>
          <cell r="AH544">
            <v>505</v>
          </cell>
          <cell r="AI544">
            <v>505</v>
          </cell>
          <cell r="AJ544">
            <v>1006</v>
          </cell>
          <cell r="AK544">
            <v>1006</v>
          </cell>
          <cell r="AM544" t="str">
            <v>ALI_94_SEG_11</v>
          </cell>
          <cell r="AN544" t="str">
            <v>ALI_94_SEG_11_VAL_11925691</v>
          </cell>
          <cell r="AO544">
            <v>5</v>
          </cell>
          <cell r="AP544">
            <v>9309231.1999999993</v>
          </cell>
          <cell r="AQ544" t="b">
            <v>0</v>
          </cell>
          <cell r="AR544" t="str">
            <v/>
          </cell>
          <cell r="AS544" t="str">
            <v/>
          </cell>
          <cell r="AT544" t="str">
            <v>ALI_94_SEG_11_</v>
          </cell>
          <cell r="AU544">
            <v>1</v>
          </cell>
          <cell r="AV544" t="str">
            <v>No Seleccionada</v>
          </cell>
        </row>
        <row r="545">
          <cell r="A545" t="b">
            <v>0</v>
          </cell>
          <cell r="B545" t="str">
            <v>5to_Evento_973_V2_Diseral_17491654.xlsm</v>
          </cell>
          <cell r="C545">
            <v>94</v>
          </cell>
          <cell r="D545">
            <v>2052</v>
          </cell>
          <cell r="E545" t="str">
            <v>Diseral S.A.S.</v>
          </cell>
          <cell r="F545">
            <v>27</v>
          </cell>
          <cell r="G545" t="str">
            <v>CEREAL EMPACADO</v>
          </cell>
          <cell r="H545" t="str">
            <v>94 : Ponques de sabores sin relleno.</v>
          </cell>
          <cell r="I545">
            <v>12</v>
          </cell>
          <cell r="J545" t="str">
            <v>Sitio 1 : CARRERA 127#22G-18 INT 4 - Sitio 2 : SIBERIA KM 7.5 CELTA, LOTE 159 - Sitio 3 : CARRERA 68B #10A-18 - Sitio 4 : CALLE 24F#101B-15 - Sitio 5 : CARRERA 65B#10A-87 - Sitio 6 : AUTO MEDE KM 1,5 P INDUS FLORIDA BOD 23 - Sitio 7 : CARRERA 71 A BIS # 63D-38 -</v>
          </cell>
          <cell r="K545">
            <v>44835</v>
          </cell>
          <cell r="L545">
            <v>6110</v>
          </cell>
          <cell r="M545">
            <v>7419</v>
          </cell>
          <cell r="N545">
            <v>3441</v>
          </cell>
          <cell r="O545">
            <v>265</v>
          </cell>
          <cell r="P545">
            <v>517</v>
          </cell>
          <cell r="Q545">
            <v>0</v>
          </cell>
          <cell r="R545">
            <v>517</v>
          </cell>
          <cell r="S545">
            <v>517</v>
          </cell>
          <cell r="T545">
            <v>0</v>
          </cell>
          <cell r="U545">
            <v>517</v>
          </cell>
          <cell r="V545">
            <v>1033</v>
          </cell>
          <cell r="W545">
            <v>0</v>
          </cell>
          <cell r="X545">
            <v>1033</v>
          </cell>
          <cell r="Y545">
            <v>1033</v>
          </cell>
          <cell r="Z545">
            <v>0</v>
          </cell>
          <cell r="AA545">
            <v>1033</v>
          </cell>
          <cell r="AB545">
            <v>10822791</v>
          </cell>
          <cell r="AC545" t="str">
            <v>Registro Valido</v>
          </cell>
          <cell r="AD545">
            <v>517</v>
          </cell>
          <cell r="AE545">
            <v>517</v>
          </cell>
          <cell r="AF545">
            <v>1033</v>
          </cell>
          <cell r="AG545">
            <v>1033</v>
          </cell>
          <cell r="AH545">
            <v>505</v>
          </cell>
          <cell r="AI545">
            <v>505</v>
          </cell>
          <cell r="AJ545">
            <v>1006</v>
          </cell>
          <cell r="AK545">
            <v>1006</v>
          </cell>
          <cell r="AM545" t="str">
            <v>ALI_94_SEG_12</v>
          </cell>
          <cell r="AN545" t="str">
            <v>ALI_94_SEG_12_VAL_10822791</v>
          </cell>
          <cell r="AO545">
            <v>5</v>
          </cell>
          <cell r="AP545">
            <v>8448304.8000000007</v>
          </cell>
          <cell r="AQ545" t="b">
            <v>0</v>
          </cell>
          <cell r="AR545" t="str">
            <v/>
          </cell>
          <cell r="AS545" t="str">
            <v/>
          </cell>
          <cell r="AT545" t="str">
            <v>ALI_94_SEG_12_</v>
          </cell>
          <cell r="AU545">
            <v>1</v>
          </cell>
          <cell r="AV545" t="str">
            <v>No Seleccionada</v>
          </cell>
        </row>
        <row r="546">
          <cell r="A546" t="b">
            <v>0</v>
          </cell>
          <cell r="B546" t="str">
            <v>5to_Evento_973_V2_Diseral_17491654.xlsm</v>
          </cell>
          <cell r="C546">
            <v>94</v>
          </cell>
          <cell r="D546">
            <v>2052</v>
          </cell>
          <cell r="E546" t="str">
            <v>Diseral S.A.S.</v>
          </cell>
          <cell r="F546">
            <v>28</v>
          </cell>
          <cell r="G546" t="str">
            <v>CEREAL EMPACADO</v>
          </cell>
          <cell r="H546" t="str">
            <v>94 : Ponques de sabores sin relleno.</v>
          </cell>
          <cell r="I546">
            <v>13</v>
          </cell>
          <cell r="J546" t="str">
            <v>Sitio 1 : CARRERA 127#22G-18 INT 4 - Sitio 2 : SIBERIA KM 7.5 CELTA, LOTE 159 - Sitio 3 : CARRERA 68B #10A-18 - Sitio 4 : CALLE 24F#101B-15 - Sitio 5 : CARRERA 65B#10A-87 - Sitio 6 : AUTO MEDE KM 1,5 P INDUS FLORIDA BOD 23 - Sitio 7 : CARRERA 71 A BIS # 63D-38 -</v>
          </cell>
          <cell r="K546">
            <v>44835</v>
          </cell>
          <cell r="L546">
            <v>6487</v>
          </cell>
          <cell r="M546">
            <v>7878</v>
          </cell>
          <cell r="N546">
            <v>3654</v>
          </cell>
          <cell r="O546">
            <v>282</v>
          </cell>
          <cell r="P546">
            <v>517</v>
          </cell>
          <cell r="Q546">
            <v>0</v>
          </cell>
          <cell r="R546">
            <v>517</v>
          </cell>
          <cell r="S546">
            <v>517</v>
          </cell>
          <cell r="T546">
            <v>0</v>
          </cell>
          <cell r="U546">
            <v>517</v>
          </cell>
          <cell r="V546">
            <v>1033</v>
          </cell>
          <cell r="W546">
            <v>0</v>
          </cell>
          <cell r="X546">
            <v>1033</v>
          </cell>
          <cell r="Y546">
            <v>1033</v>
          </cell>
          <cell r="Z546">
            <v>0</v>
          </cell>
          <cell r="AA546">
            <v>1033</v>
          </cell>
          <cell r="AB546">
            <v>11492593</v>
          </cell>
          <cell r="AC546" t="str">
            <v>Registro Valido</v>
          </cell>
          <cell r="AD546">
            <v>517</v>
          </cell>
          <cell r="AE546">
            <v>517</v>
          </cell>
          <cell r="AF546">
            <v>1033</v>
          </cell>
          <cell r="AG546">
            <v>1033</v>
          </cell>
          <cell r="AH546">
            <v>505</v>
          </cell>
          <cell r="AI546">
            <v>505</v>
          </cell>
          <cell r="AJ546">
            <v>1006</v>
          </cell>
          <cell r="AK546">
            <v>1006</v>
          </cell>
          <cell r="AM546" t="str">
            <v>ALI_94_SEG_13</v>
          </cell>
          <cell r="AN546" t="str">
            <v>ALI_94_SEG_13_VAL_11492593</v>
          </cell>
          <cell r="AO546">
            <v>5</v>
          </cell>
          <cell r="AP546">
            <v>8971152.7999999989</v>
          </cell>
          <cell r="AQ546" t="b">
            <v>0</v>
          </cell>
          <cell r="AR546" t="str">
            <v/>
          </cell>
          <cell r="AS546" t="str">
            <v/>
          </cell>
          <cell r="AT546" t="str">
            <v>ALI_94_SEG_13_</v>
          </cell>
          <cell r="AU546">
            <v>1</v>
          </cell>
          <cell r="AV546" t="str">
            <v>No Seleccionada</v>
          </cell>
        </row>
        <row r="547">
          <cell r="A547" t="b">
            <v>0</v>
          </cell>
          <cell r="B547" t="str">
            <v>5to_Evento_973_V2_Diseral_17491654.xlsm</v>
          </cell>
          <cell r="C547">
            <v>94</v>
          </cell>
          <cell r="D547">
            <v>2052</v>
          </cell>
          <cell r="E547" t="str">
            <v>Diseral S.A.S.</v>
          </cell>
          <cell r="F547">
            <v>29</v>
          </cell>
          <cell r="G547" t="str">
            <v>CEREAL EMPACADO</v>
          </cell>
          <cell r="H547" t="str">
            <v>94 : Ponques de sabores sin relleno.</v>
          </cell>
          <cell r="I547">
            <v>14</v>
          </cell>
          <cell r="J547" t="str">
            <v>Sitio 1 : CARRERA 127#22G-18 INT 4 - Sitio 2 : SIBERIA KM 7.5 CELTA, LOTE 159 - Sitio 3 : CARRERA 68B #10A-18 - Sitio 4 : CALLE 24F#101B-15 - Sitio 5 : CARRERA 65B#10A-87 - Sitio 6 : AUTO MEDE KM 1,5 P INDUS FLORIDA BOD 23 - Sitio 7 : CARRERA 71 A BIS # 63D-38 -</v>
          </cell>
          <cell r="K547">
            <v>44835</v>
          </cell>
          <cell r="L547">
            <v>6428</v>
          </cell>
          <cell r="M547">
            <v>7806</v>
          </cell>
          <cell r="N547">
            <v>3621</v>
          </cell>
          <cell r="O547">
            <v>279</v>
          </cell>
          <cell r="P547">
            <v>517</v>
          </cell>
          <cell r="Q547">
            <v>0</v>
          </cell>
          <cell r="R547">
            <v>517</v>
          </cell>
          <cell r="S547">
            <v>517</v>
          </cell>
          <cell r="T547">
            <v>0</v>
          </cell>
          <cell r="U547">
            <v>517</v>
          </cell>
          <cell r="V547">
            <v>1033</v>
          </cell>
          <cell r="W547">
            <v>0</v>
          </cell>
          <cell r="X547">
            <v>1033</v>
          </cell>
          <cell r="Y547">
            <v>1033</v>
          </cell>
          <cell r="Z547">
            <v>0</v>
          </cell>
          <cell r="AA547">
            <v>1033</v>
          </cell>
          <cell r="AB547">
            <v>11387678</v>
          </cell>
          <cell r="AC547" t="str">
            <v>Registro Valido</v>
          </cell>
          <cell r="AD547">
            <v>517</v>
          </cell>
          <cell r="AE547">
            <v>517</v>
          </cell>
          <cell r="AF547">
            <v>1033</v>
          </cell>
          <cell r="AG547">
            <v>1033</v>
          </cell>
          <cell r="AH547">
            <v>505</v>
          </cell>
          <cell r="AI547">
            <v>505</v>
          </cell>
          <cell r="AJ547">
            <v>1006</v>
          </cell>
          <cell r="AK547">
            <v>1006</v>
          </cell>
          <cell r="AM547" t="str">
            <v>ALI_94_SEG_14</v>
          </cell>
          <cell r="AN547" t="str">
            <v>ALI_94_SEG_14_VAL_11387678</v>
          </cell>
          <cell r="AO547">
            <v>5</v>
          </cell>
          <cell r="AP547">
            <v>8889256</v>
          </cell>
          <cell r="AQ547" t="b">
            <v>0</v>
          </cell>
          <cell r="AR547" t="str">
            <v/>
          </cell>
          <cell r="AS547" t="str">
            <v/>
          </cell>
          <cell r="AT547" t="str">
            <v>ALI_94_SEG_14_</v>
          </cell>
          <cell r="AU547">
            <v>1</v>
          </cell>
          <cell r="AV547" t="str">
            <v>No Seleccionada</v>
          </cell>
        </row>
        <row r="548">
          <cell r="A548" t="b">
            <v>0</v>
          </cell>
          <cell r="B548" t="str">
            <v>5to_Evento_973_V2_Diseral_17491654.xlsm</v>
          </cell>
          <cell r="C548">
            <v>94</v>
          </cell>
          <cell r="D548">
            <v>2052</v>
          </cell>
          <cell r="E548" t="str">
            <v>Diseral S.A.S.</v>
          </cell>
          <cell r="F548">
            <v>30</v>
          </cell>
          <cell r="G548" t="str">
            <v>CEREAL EMPACADO</v>
          </cell>
          <cell r="H548" t="str">
            <v>94 : Ponques de sabores sin relleno.</v>
          </cell>
          <cell r="I548">
            <v>15</v>
          </cell>
          <cell r="J548" t="str">
            <v>Sitio 1 : CARRERA 127#22G-18 INT 4 - Sitio 2 : SIBERIA KM 7.5 CELTA, LOTE 159 - Sitio 3 : CARRERA 68B #10A-18 - Sitio 4 : CALLE 24F#101B-15 - Sitio 5 : CARRERA 65B#10A-87 - Sitio 6 : AUTO MEDE KM 1,5 P INDUS FLORIDA BOD 23 - Sitio 7 : CARRERA 71 A BIS # 63D-38 -</v>
          </cell>
          <cell r="K548">
            <v>44835</v>
          </cell>
          <cell r="L548">
            <v>6076</v>
          </cell>
          <cell r="M548">
            <v>7376</v>
          </cell>
          <cell r="N548">
            <v>3422</v>
          </cell>
          <cell r="O548">
            <v>265</v>
          </cell>
          <cell r="P548">
            <v>517</v>
          </cell>
          <cell r="Q548">
            <v>0</v>
          </cell>
          <cell r="R548">
            <v>517</v>
          </cell>
          <cell r="S548">
            <v>517</v>
          </cell>
          <cell r="T548">
            <v>0</v>
          </cell>
          <cell r="U548">
            <v>517</v>
          </cell>
          <cell r="V548">
            <v>1033</v>
          </cell>
          <cell r="W548">
            <v>0</v>
          </cell>
          <cell r="X548">
            <v>1033</v>
          </cell>
          <cell r="Y548">
            <v>1033</v>
          </cell>
          <cell r="Z548">
            <v>0</v>
          </cell>
          <cell r="AA548">
            <v>1033</v>
          </cell>
          <cell r="AB548">
            <v>10763355</v>
          </cell>
          <cell r="AC548" t="str">
            <v>Registro Valido</v>
          </cell>
          <cell r="AD548">
            <v>517</v>
          </cell>
          <cell r="AE548">
            <v>517</v>
          </cell>
          <cell r="AF548">
            <v>1033</v>
          </cell>
          <cell r="AG548">
            <v>1033</v>
          </cell>
          <cell r="AH548">
            <v>505</v>
          </cell>
          <cell r="AI548">
            <v>505</v>
          </cell>
          <cell r="AJ548">
            <v>1006</v>
          </cell>
          <cell r="AK548">
            <v>1006</v>
          </cell>
          <cell r="AM548" t="str">
            <v>ALI_94_SEG_15</v>
          </cell>
          <cell r="AN548" t="str">
            <v>ALI_94_SEG_15_VAL_10763355</v>
          </cell>
          <cell r="AO548">
            <v>5</v>
          </cell>
          <cell r="AP548">
            <v>8401905.5999999996</v>
          </cell>
          <cell r="AQ548" t="b">
            <v>0</v>
          </cell>
          <cell r="AR548" t="str">
            <v/>
          </cell>
          <cell r="AS548" t="str">
            <v/>
          </cell>
          <cell r="AT548" t="str">
            <v>ALI_94_SEG_15_</v>
          </cell>
          <cell r="AU548">
            <v>1</v>
          </cell>
          <cell r="AV548" t="str">
            <v>No Seleccionada</v>
          </cell>
        </row>
        <row r="549">
          <cell r="A549" t="b">
            <v>0</v>
          </cell>
          <cell r="B549" t="str">
            <v>5to_Evento_973_V2_Diseral_17491654.xlsm</v>
          </cell>
          <cell r="C549">
            <v>25</v>
          </cell>
          <cell r="D549">
            <v>2052</v>
          </cell>
          <cell r="E549" t="str">
            <v>Diseral S.A.S.</v>
          </cell>
          <cell r="F549">
            <v>46</v>
          </cell>
          <cell r="G549" t="str">
            <v>CEREAL EMPACADO</v>
          </cell>
          <cell r="H549" t="str">
            <v>25 : Galleta de avena (Paquete mínimo dos (2) unidades)</v>
          </cell>
          <cell r="I549">
            <v>1</v>
          </cell>
          <cell r="J549" t="str">
            <v>Sitio 1 : CARRERA 127#22G-18 INT 4 - Sitio 2 : SIBERIA KM 7.5 CELTA, LOTE 159 - Sitio 3 : CARRERA 68B #10A-18 - Sitio 4 : CALLE 24F#101B-15 - Sitio 5 : CARRERA 65B#10A-87 - Sitio 6 : AUTO MEDE KM 1,5 P INDUS FLORIDA BOD 23 - Sitio 7 : CARRERA 71 A BIS # 63D-38 -</v>
          </cell>
          <cell r="K549">
            <v>44835</v>
          </cell>
          <cell r="L549">
            <v>6195</v>
          </cell>
          <cell r="M549">
            <v>7886</v>
          </cell>
          <cell r="N549">
            <v>3723</v>
          </cell>
          <cell r="O549">
            <v>405</v>
          </cell>
          <cell r="P549">
            <v>573</v>
          </cell>
          <cell r="Q549">
            <v>0</v>
          </cell>
          <cell r="R549">
            <v>573</v>
          </cell>
          <cell r="S549">
            <v>955</v>
          </cell>
          <cell r="T549">
            <v>0</v>
          </cell>
          <cell r="U549">
            <v>955</v>
          </cell>
          <cell r="V549">
            <v>955</v>
          </cell>
          <cell r="W549">
            <v>0</v>
          </cell>
          <cell r="X549">
            <v>955</v>
          </cell>
          <cell r="Y549">
            <v>955</v>
          </cell>
          <cell r="Z549">
            <v>0</v>
          </cell>
          <cell r="AA549">
            <v>955</v>
          </cell>
          <cell r="AB549">
            <v>15023105</v>
          </cell>
          <cell r="AC549" t="str">
            <v>Registro Valido</v>
          </cell>
          <cell r="AD549">
            <v>573</v>
          </cell>
          <cell r="AE549">
            <v>955</v>
          </cell>
          <cell r="AF549">
            <v>955</v>
          </cell>
          <cell r="AG549">
            <v>955</v>
          </cell>
          <cell r="AH549">
            <v>559</v>
          </cell>
          <cell r="AI549">
            <v>931</v>
          </cell>
          <cell r="AJ549">
            <v>931</v>
          </cell>
          <cell r="AK549">
            <v>931</v>
          </cell>
          <cell r="AM549" t="str">
            <v>ALI_25_SEG_1</v>
          </cell>
          <cell r="AN549" t="str">
            <v>ALI_25_SEG_1_VAL_15023105</v>
          </cell>
          <cell r="AO549">
            <v>6</v>
          </cell>
          <cell r="AP549">
            <v>11718431.200000001</v>
          </cell>
          <cell r="AQ549" t="b">
            <v>0</v>
          </cell>
          <cell r="AR549" t="str">
            <v/>
          </cell>
          <cell r="AS549" t="str">
            <v/>
          </cell>
          <cell r="AT549" t="str">
            <v>ALI_25_SEG_1_</v>
          </cell>
          <cell r="AU549">
            <v>1</v>
          </cell>
          <cell r="AV549" t="str">
            <v>No Seleccionada</v>
          </cell>
        </row>
        <row r="550">
          <cell r="A550" t="b">
            <v>0</v>
          </cell>
          <cell r="B550" t="str">
            <v>5to_Evento_973_V2_Diseral_17491654.xlsm</v>
          </cell>
          <cell r="C550">
            <v>25</v>
          </cell>
          <cell r="D550">
            <v>2052</v>
          </cell>
          <cell r="E550" t="str">
            <v>Diseral S.A.S.</v>
          </cell>
          <cell r="F550">
            <v>47</v>
          </cell>
          <cell r="G550" t="str">
            <v>CEREAL EMPACADO</v>
          </cell>
          <cell r="H550" t="str">
            <v>25 : Galleta de avena (Paquete mínimo dos (2) unidades)</v>
          </cell>
          <cell r="I550">
            <v>2</v>
          </cell>
          <cell r="J550" t="str">
            <v>Sitio 1 : CARRERA 127#22G-18 INT 4 - Sitio 2 : SIBERIA KM 7.5 CELTA, LOTE 159 - Sitio 3 : CARRERA 68B #10A-18 - Sitio 4 : CALLE 24F#101B-15 - Sitio 5 : CARRERA 65B#10A-87 - Sitio 6 : AUTO MEDE KM 1,5 P INDUS FLORIDA BOD 23 - Sitio 7 : CARRERA 71 A BIS # 63D-38 -</v>
          </cell>
          <cell r="K550">
            <v>44835</v>
          </cell>
          <cell r="L550">
            <v>6335</v>
          </cell>
          <cell r="M550">
            <v>8064</v>
          </cell>
          <cell r="N550">
            <v>3808</v>
          </cell>
          <cell r="O550">
            <v>414</v>
          </cell>
          <cell r="P550">
            <v>573</v>
          </cell>
          <cell r="Q550">
            <v>0</v>
          </cell>
          <cell r="R550">
            <v>573</v>
          </cell>
          <cell r="S550">
            <v>955</v>
          </cell>
          <cell r="T550">
            <v>0</v>
          </cell>
          <cell r="U550">
            <v>955</v>
          </cell>
          <cell r="V550">
            <v>955</v>
          </cell>
          <cell r="W550">
            <v>0</v>
          </cell>
          <cell r="X550">
            <v>955</v>
          </cell>
          <cell r="Y550">
            <v>955</v>
          </cell>
          <cell r="Z550">
            <v>0</v>
          </cell>
          <cell r="AA550">
            <v>955</v>
          </cell>
          <cell r="AB550">
            <v>15363085</v>
          </cell>
          <cell r="AC550" t="str">
            <v>Registro Valido</v>
          </cell>
          <cell r="AD550">
            <v>573</v>
          </cell>
          <cell r="AE550">
            <v>955</v>
          </cell>
          <cell r="AF550">
            <v>955</v>
          </cell>
          <cell r="AG550">
            <v>955</v>
          </cell>
          <cell r="AH550">
            <v>559</v>
          </cell>
          <cell r="AI550">
            <v>931</v>
          </cell>
          <cell r="AJ550">
            <v>931</v>
          </cell>
          <cell r="AK550">
            <v>931</v>
          </cell>
          <cell r="AM550" t="str">
            <v>ALI_25_SEG_2</v>
          </cell>
          <cell r="AN550" t="str">
            <v>ALI_25_SEG_2_VAL_15363085</v>
          </cell>
          <cell r="AO550">
            <v>6</v>
          </cell>
          <cell r="AP550">
            <v>11983624.799999999</v>
          </cell>
          <cell r="AQ550" t="b">
            <v>0</v>
          </cell>
          <cell r="AR550" t="str">
            <v/>
          </cell>
          <cell r="AS550" t="str">
            <v/>
          </cell>
          <cell r="AT550" t="str">
            <v>ALI_25_SEG_2_</v>
          </cell>
          <cell r="AU550">
            <v>1</v>
          </cell>
          <cell r="AV550" t="str">
            <v>No Seleccionada</v>
          </cell>
        </row>
        <row r="551">
          <cell r="A551" t="b">
            <v>0</v>
          </cell>
          <cell r="B551" t="str">
            <v>5to_Evento_973_V2_Diseral_17491654.xlsm</v>
          </cell>
          <cell r="C551">
            <v>25</v>
          </cell>
          <cell r="D551">
            <v>2052</v>
          </cell>
          <cell r="E551" t="str">
            <v>Diseral S.A.S.</v>
          </cell>
          <cell r="F551">
            <v>48</v>
          </cell>
          <cell r="G551" t="str">
            <v>CEREAL EMPACADO</v>
          </cell>
          <cell r="H551" t="str">
            <v>25 : Galleta de avena (Paquete mínimo dos (2) unidades)</v>
          </cell>
          <cell r="I551">
            <v>3</v>
          </cell>
          <cell r="J551" t="str">
            <v>Sitio 1 : CARRERA 127#22G-18 INT 4 - Sitio 2 : SIBERIA KM 7.5 CELTA, LOTE 159 - Sitio 3 : CARRERA 68B #10A-18 - Sitio 4 : CALLE 24F#101B-15 - Sitio 5 : CARRERA 65B#10A-87 - Sitio 6 : AUTO MEDE KM 1,5 P INDUS FLORIDA BOD 23 - Sitio 7 : CARRERA 71 A BIS # 63D-38 -</v>
          </cell>
          <cell r="K551">
            <v>44835</v>
          </cell>
          <cell r="L551">
            <v>6297</v>
          </cell>
          <cell r="M551">
            <v>8016</v>
          </cell>
          <cell r="N551">
            <v>3785</v>
          </cell>
          <cell r="O551">
            <v>411</v>
          </cell>
          <cell r="P551">
            <v>573</v>
          </cell>
          <cell r="Q551">
            <v>0</v>
          </cell>
          <cell r="R551">
            <v>573</v>
          </cell>
          <cell r="S551">
            <v>955</v>
          </cell>
          <cell r="T551">
            <v>0</v>
          </cell>
          <cell r="U551">
            <v>955</v>
          </cell>
          <cell r="V551">
            <v>955</v>
          </cell>
          <cell r="W551">
            <v>0</v>
          </cell>
          <cell r="X551">
            <v>955</v>
          </cell>
          <cell r="Y551">
            <v>955</v>
          </cell>
          <cell r="Z551">
            <v>0</v>
          </cell>
          <cell r="AA551">
            <v>955</v>
          </cell>
          <cell r="AB551">
            <v>15270641</v>
          </cell>
          <cell r="AC551" t="str">
            <v>Registro Valido</v>
          </cell>
          <cell r="AD551">
            <v>573</v>
          </cell>
          <cell r="AE551">
            <v>955</v>
          </cell>
          <cell r="AF551">
            <v>955</v>
          </cell>
          <cell r="AG551">
            <v>955</v>
          </cell>
          <cell r="AH551">
            <v>559</v>
          </cell>
          <cell r="AI551">
            <v>931</v>
          </cell>
          <cell r="AJ551">
            <v>931</v>
          </cell>
          <cell r="AK551">
            <v>931</v>
          </cell>
          <cell r="AM551" t="str">
            <v>ALI_25_SEG_3</v>
          </cell>
          <cell r="AN551" t="str">
            <v>ALI_25_SEG_3_VAL_15270641</v>
          </cell>
          <cell r="AO551">
            <v>6</v>
          </cell>
          <cell r="AP551">
            <v>11911516</v>
          </cell>
          <cell r="AQ551" t="b">
            <v>0</v>
          </cell>
          <cell r="AR551" t="str">
            <v/>
          </cell>
          <cell r="AS551" t="str">
            <v/>
          </cell>
          <cell r="AT551" t="str">
            <v>ALI_25_SEG_3_</v>
          </cell>
          <cell r="AU551">
            <v>1</v>
          </cell>
          <cell r="AV551" t="str">
            <v>No Seleccionada</v>
          </cell>
        </row>
        <row r="552">
          <cell r="A552" t="b">
            <v>0</v>
          </cell>
          <cell r="B552" t="str">
            <v>5to_Evento_973_V2_Diseral_17491654.xlsm</v>
          </cell>
          <cell r="C552">
            <v>25</v>
          </cell>
          <cell r="D552">
            <v>2052</v>
          </cell>
          <cell r="E552" t="str">
            <v>Diseral S.A.S.</v>
          </cell>
          <cell r="F552">
            <v>49</v>
          </cell>
          <cell r="G552" t="str">
            <v>CEREAL EMPACADO</v>
          </cell>
          <cell r="H552" t="str">
            <v>25 : Galleta de avena (Paquete mínimo dos (2) unidades)</v>
          </cell>
          <cell r="I552">
            <v>4</v>
          </cell>
          <cell r="J552" t="str">
            <v>Sitio 1 : CARRERA 127#22G-18 INT 4 - Sitio 2 : SIBERIA KM 7.5 CELTA, LOTE 159 - Sitio 3 : CARRERA 68B #10A-18 - Sitio 4 : CALLE 24F#101B-15 - Sitio 5 : CARRERA 65B#10A-87 - Sitio 6 : AUTO MEDE KM 1,5 P INDUS FLORIDA BOD 23 - Sitio 7 : CARRERA 71 A BIS # 63D-38 -</v>
          </cell>
          <cell r="K552">
            <v>44835</v>
          </cell>
          <cell r="L552">
            <v>6710</v>
          </cell>
          <cell r="M552">
            <v>8540</v>
          </cell>
          <cell r="N552">
            <v>4032</v>
          </cell>
          <cell r="O552">
            <v>439</v>
          </cell>
          <cell r="P552">
            <v>573</v>
          </cell>
          <cell r="Q552">
            <v>0</v>
          </cell>
          <cell r="R552">
            <v>573</v>
          </cell>
          <cell r="S552">
            <v>955</v>
          </cell>
          <cell r="T552">
            <v>0</v>
          </cell>
          <cell r="U552">
            <v>955</v>
          </cell>
          <cell r="V552">
            <v>955</v>
          </cell>
          <cell r="W552">
            <v>0</v>
          </cell>
          <cell r="X552">
            <v>955</v>
          </cell>
          <cell r="Y552">
            <v>955</v>
          </cell>
          <cell r="Z552">
            <v>0</v>
          </cell>
          <cell r="AA552">
            <v>955</v>
          </cell>
          <cell r="AB552">
            <v>16270335</v>
          </cell>
          <cell r="AC552" t="str">
            <v>Registro Valido</v>
          </cell>
          <cell r="AD552">
            <v>573</v>
          </cell>
          <cell r="AE552">
            <v>955</v>
          </cell>
          <cell r="AF552">
            <v>955</v>
          </cell>
          <cell r="AG552">
            <v>955</v>
          </cell>
          <cell r="AH552">
            <v>559</v>
          </cell>
          <cell r="AI552">
            <v>931</v>
          </cell>
          <cell r="AJ552">
            <v>931</v>
          </cell>
          <cell r="AK552">
            <v>931</v>
          </cell>
          <cell r="AM552" t="str">
            <v>ALI_25_SEG_4</v>
          </cell>
          <cell r="AN552" t="str">
            <v>ALI_25_SEG_4_VAL_16270335</v>
          </cell>
          <cell r="AO552">
            <v>5</v>
          </cell>
          <cell r="AP552">
            <v>12691304.799999999</v>
          </cell>
          <cell r="AQ552" t="b">
            <v>0</v>
          </cell>
          <cell r="AR552" t="str">
            <v/>
          </cell>
          <cell r="AS552" t="str">
            <v/>
          </cell>
          <cell r="AT552" t="str">
            <v>ALI_25_SEG_4_</v>
          </cell>
          <cell r="AU552">
            <v>1</v>
          </cell>
          <cell r="AV552" t="str">
            <v>No Seleccionada</v>
          </cell>
        </row>
        <row r="553">
          <cell r="A553" t="b">
            <v>0</v>
          </cell>
          <cell r="B553" t="str">
            <v>5to_Evento_973_V2_Diseral_17491654.xlsm</v>
          </cell>
          <cell r="C553">
            <v>25</v>
          </cell>
          <cell r="D553">
            <v>2052</v>
          </cell>
          <cell r="E553" t="str">
            <v>Diseral S.A.S.</v>
          </cell>
          <cell r="F553">
            <v>50</v>
          </cell>
          <cell r="G553" t="str">
            <v>CEREAL EMPACADO</v>
          </cell>
          <cell r="H553" t="str">
            <v>25 : Galleta de avena (Paquete mínimo dos (2) unidades)</v>
          </cell>
          <cell r="I553">
            <v>5</v>
          </cell>
          <cell r="J553" t="str">
            <v>Sitio 1 : CARRERA 127#22G-18 INT 4 - Sitio 2 : SIBERIA KM 7.5 CELTA, LOTE 159 - Sitio 3 : CARRERA 68B #10A-18 - Sitio 4 : CALLE 24F#101B-15 - Sitio 5 : CARRERA 65B#10A-87 - Sitio 6 : AUTO MEDE KM 1,5 P INDUS FLORIDA BOD 23 - Sitio 7 : CARRERA 71 A BIS # 63D-38 -</v>
          </cell>
          <cell r="K553">
            <v>44835</v>
          </cell>
          <cell r="L553">
            <v>6237</v>
          </cell>
          <cell r="M553">
            <v>7940</v>
          </cell>
          <cell r="N553">
            <v>3749</v>
          </cell>
          <cell r="O553">
            <v>407</v>
          </cell>
          <cell r="P553">
            <v>573</v>
          </cell>
          <cell r="Q553">
            <v>0</v>
          </cell>
          <cell r="R553">
            <v>573</v>
          </cell>
          <cell r="S553">
            <v>955</v>
          </cell>
          <cell r="T553">
            <v>0</v>
          </cell>
          <cell r="U553">
            <v>955</v>
          </cell>
          <cell r="V553">
            <v>955</v>
          </cell>
          <cell r="W553">
            <v>0</v>
          </cell>
          <cell r="X553">
            <v>955</v>
          </cell>
          <cell r="Y553">
            <v>955</v>
          </cell>
          <cell r="Z553">
            <v>0</v>
          </cell>
          <cell r="AA553">
            <v>955</v>
          </cell>
          <cell r="AB553">
            <v>15125481</v>
          </cell>
          <cell r="AC553" t="str">
            <v>Registro Valido</v>
          </cell>
          <cell r="AD553">
            <v>573</v>
          </cell>
          <cell r="AE553">
            <v>955</v>
          </cell>
          <cell r="AF553">
            <v>955</v>
          </cell>
          <cell r="AG553">
            <v>955</v>
          </cell>
          <cell r="AH553">
            <v>559</v>
          </cell>
          <cell r="AI553">
            <v>931</v>
          </cell>
          <cell r="AJ553">
            <v>931</v>
          </cell>
          <cell r="AK553">
            <v>931</v>
          </cell>
          <cell r="AM553" t="str">
            <v>ALI_25_SEG_5</v>
          </cell>
          <cell r="AN553" t="str">
            <v>ALI_25_SEG_5_VAL_15125481</v>
          </cell>
          <cell r="AO553">
            <v>5</v>
          </cell>
          <cell r="AP553">
            <v>11798287.199999999</v>
          </cell>
          <cell r="AQ553" t="b">
            <v>0</v>
          </cell>
          <cell r="AR553" t="str">
            <v/>
          </cell>
          <cell r="AS553" t="str">
            <v/>
          </cell>
          <cell r="AT553" t="str">
            <v>ALI_25_SEG_5_</v>
          </cell>
          <cell r="AU553">
            <v>1</v>
          </cell>
          <cell r="AV553" t="str">
            <v>No Seleccionada</v>
          </cell>
        </row>
        <row r="554">
          <cell r="A554" t="b">
            <v>0</v>
          </cell>
          <cell r="B554" t="str">
            <v>5to_Evento_973_V2_Diseral_17491654.xlsm</v>
          </cell>
          <cell r="C554">
            <v>25</v>
          </cell>
          <cell r="D554">
            <v>2052</v>
          </cell>
          <cell r="E554" t="str">
            <v>Diseral S.A.S.</v>
          </cell>
          <cell r="F554">
            <v>51</v>
          </cell>
          <cell r="G554" t="str">
            <v>CEREAL EMPACADO</v>
          </cell>
          <cell r="H554" t="str">
            <v>25 : Galleta de avena (Paquete mínimo dos (2) unidades)</v>
          </cell>
          <cell r="I554">
            <v>6</v>
          </cell>
          <cell r="J554" t="str">
            <v>Sitio 1 : CARRERA 127#22G-18 INT 4 - Sitio 2 : SIBERIA KM 7.5 CELTA, LOTE 159 - Sitio 3 : CARRERA 68B #10A-18 - Sitio 4 : CALLE 24F#101B-15 - Sitio 5 : CARRERA 65B#10A-87 - Sitio 6 : AUTO MEDE KM 1,5 P INDUS FLORIDA BOD 23 - Sitio 7 : CARRERA 71 A BIS # 63D-38 -</v>
          </cell>
          <cell r="K554">
            <v>44835</v>
          </cell>
          <cell r="L554">
            <v>6751</v>
          </cell>
          <cell r="M554">
            <v>8594</v>
          </cell>
          <cell r="N554">
            <v>4057</v>
          </cell>
          <cell r="O554">
            <v>441</v>
          </cell>
          <cell r="P554">
            <v>573</v>
          </cell>
          <cell r="Q554">
            <v>0</v>
          </cell>
          <cell r="R554">
            <v>573</v>
          </cell>
          <cell r="S554">
            <v>955</v>
          </cell>
          <cell r="T554">
            <v>0</v>
          </cell>
          <cell r="U554">
            <v>955</v>
          </cell>
          <cell r="V554">
            <v>955</v>
          </cell>
          <cell r="W554">
            <v>0</v>
          </cell>
          <cell r="X554">
            <v>955</v>
          </cell>
          <cell r="Y554">
            <v>955</v>
          </cell>
          <cell r="Z554">
            <v>0</v>
          </cell>
          <cell r="AA554">
            <v>955</v>
          </cell>
          <cell r="AB554">
            <v>16371183</v>
          </cell>
          <cell r="AC554" t="str">
            <v>Registro Valido</v>
          </cell>
          <cell r="AD554">
            <v>573</v>
          </cell>
          <cell r="AE554">
            <v>955</v>
          </cell>
          <cell r="AF554">
            <v>955</v>
          </cell>
          <cell r="AG554">
            <v>955</v>
          </cell>
          <cell r="AH554">
            <v>559</v>
          </cell>
          <cell r="AI554">
            <v>931</v>
          </cell>
          <cell r="AJ554">
            <v>931</v>
          </cell>
          <cell r="AK554">
            <v>931</v>
          </cell>
          <cell r="AM554" t="str">
            <v>ALI_25_SEG_6</v>
          </cell>
          <cell r="AN554" t="str">
            <v>ALI_25_SEG_6_VAL_16371183</v>
          </cell>
          <cell r="AO554">
            <v>5</v>
          </cell>
          <cell r="AP554">
            <v>12769968.799999999</v>
          </cell>
          <cell r="AQ554" t="b">
            <v>0</v>
          </cell>
          <cell r="AR554" t="str">
            <v/>
          </cell>
          <cell r="AS554" t="str">
            <v/>
          </cell>
          <cell r="AT554" t="str">
            <v>ALI_25_SEG_6_</v>
          </cell>
          <cell r="AU554">
            <v>1</v>
          </cell>
          <cell r="AV554" t="str">
            <v>No Seleccionada</v>
          </cell>
        </row>
        <row r="555">
          <cell r="A555" t="b">
            <v>0</v>
          </cell>
          <cell r="B555" t="str">
            <v>5to_Evento_973_V2_Diseral_17491654.xlsm</v>
          </cell>
          <cell r="C555">
            <v>25</v>
          </cell>
          <cell r="D555">
            <v>2052</v>
          </cell>
          <cell r="E555" t="str">
            <v>Diseral S.A.S.</v>
          </cell>
          <cell r="F555">
            <v>52</v>
          </cell>
          <cell r="G555" t="str">
            <v>CEREAL EMPACADO</v>
          </cell>
          <cell r="H555" t="str">
            <v>25 : Galleta de avena (Paquete mínimo dos (2) unidades)</v>
          </cell>
          <cell r="I555">
            <v>7</v>
          </cell>
          <cell r="J555" t="str">
            <v>Sitio 1 : CARRERA 127#22G-18 INT 4 - Sitio 2 : SIBERIA KM 7.5 CELTA, LOTE 159 - Sitio 3 : CARRERA 68B #10A-18 - Sitio 4 : CALLE 24F#101B-15 - Sitio 5 : CARRERA 65B#10A-87 - Sitio 6 : AUTO MEDE KM 1,5 P INDUS FLORIDA BOD 23 - Sitio 7 : CARRERA 71 A BIS # 63D-38 -</v>
          </cell>
          <cell r="K555">
            <v>44835</v>
          </cell>
          <cell r="L555">
            <v>6894</v>
          </cell>
          <cell r="M555">
            <v>8776</v>
          </cell>
          <cell r="N555">
            <v>4144</v>
          </cell>
          <cell r="O555">
            <v>450</v>
          </cell>
          <cell r="P555">
            <v>573</v>
          </cell>
          <cell r="Q555">
            <v>0</v>
          </cell>
          <cell r="R555">
            <v>573</v>
          </cell>
          <cell r="S555">
            <v>955</v>
          </cell>
          <cell r="T555">
            <v>0</v>
          </cell>
          <cell r="U555">
            <v>955</v>
          </cell>
          <cell r="V555">
            <v>955</v>
          </cell>
          <cell r="W555">
            <v>0</v>
          </cell>
          <cell r="X555">
            <v>955</v>
          </cell>
          <cell r="Y555">
            <v>955</v>
          </cell>
          <cell r="Z555">
            <v>0</v>
          </cell>
          <cell r="AA555">
            <v>955</v>
          </cell>
          <cell r="AB555">
            <v>16718612</v>
          </cell>
          <cell r="AC555" t="str">
            <v>Registro Valido</v>
          </cell>
          <cell r="AD555">
            <v>573</v>
          </cell>
          <cell r="AE555">
            <v>955</v>
          </cell>
          <cell r="AF555">
            <v>955</v>
          </cell>
          <cell r="AG555">
            <v>955</v>
          </cell>
          <cell r="AH555">
            <v>559</v>
          </cell>
          <cell r="AI555">
            <v>931</v>
          </cell>
          <cell r="AJ555">
            <v>931</v>
          </cell>
          <cell r="AK555">
            <v>931</v>
          </cell>
          <cell r="AM555" t="str">
            <v>ALI_25_SEG_7</v>
          </cell>
          <cell r="AN555" t="str">
            <v>ALI_25_SEG_7_VAL_16718612</v>
          </cell>
          <cell r="AO555">
            <v>5</v>
          </cell>
          <cell r="AP555">
            <v>13040972.799999999</v>
          </cell>
          <cell r="AQ555" t="b">
            <v>0</v>
          </cell>
          <cell r="AR555" t="str">
            <v/>
          </cell>
          <cell r="AS555" t="str">
            <v/>
          </cell>
          <cell r="AT555" t="str">
            <v>ALI_25_SEG_7_</v>
          </cell>
          <cell r="AU555">
            <v>1</v>
          </cell>
          <cell r="AV555" t="str">
            <v>No Seleccionada</v>
          </cell>
        </row>
        <row r="556">
          <cell r="A556" t="b">
            <v>0</v>
          </cell>
          <cell r="B556" t="str">
            <v>5to_Evento_973_V2_Diseral_17491654.xlsm</v>
          </cell>
          <cell r="C556">
            <v>25</v>
          </cell>
          <cell r="D556">
            <v>2052</v>
          </cell>
          <cell r="E556" t="str">
            <v>Diseral S.A.S.</v>
          </cell>
          <cell r="F556">
            <v>53</v>
          </cell>
          <cell r="G556" t="str">
            <v>CEREAL EMPACADO</v>
          </cell>
          <cell r="H556" t="str">
            <v>25 : Galleta de avena (Paquete mínimo dos (2) unidades)</v>
          </cell>
          <cell r="I556">
            <v>8</v>
          </cell>
          <cell r="J556" t="str">
            <v>Sitio 1 : CARRERA 127#22G-18 INT 4 - Sitio 2 : SIBERIA KM 7.5 CELTA, LOTE 159 - Sitio 3 : CARRERA 68B #10A-18 - Sitio 4 : CALLE 24F#101B-15 - Sitio 5 : CARRERA 65B#10A-87 - Sitio 6 : AUTO MEDE KM 1,5 P INDUS FLORIDA BOD 23 - Sitio 7 : CARRERA 71 A BIS # 63D-38 -</v>
          </cell>
          <cell r="K556">
            <v>44835</v>
          </cell>
          <cell r="L556">
            <v>6654</v>
          </cell>
          <cell r="M556">
            <v>8470</v>
          </cell>
          <cell r="N556">
            <v>4000</v>
          </cell>
          <cell r="O556">
            <v>435</v>
          </cell>
          <cell r="P556">
            <v>573</v>
          </cell>
          <cell r="Q556">
            <v>0</v>
          </cell>
          <cell r="R556">
            <v>573</v>
          </cell>
          <cell r="S556">
            <v>955</v>
          </cell>
          <cell r="T556">
            <v>0</v>
          </cell>
          <cell r="U556">
            <v>955</v>
          </cell>
          <cell r="V556">
            <v>955</v>
          </cell>
          <cell r="W556">
            <v>0</v>
          </cell>
          <cell r="X556">
            <v>955</v>
          </cell>
          <cell r="Y556">
            <v>955</v>
          </cell>
          <cell r="Z556">
            <v>0</v>
          </cell>
          <cell r="AA556">
            <v>955</v>
          </cell>
          <cell r="AB556">
            <v>16137017</v>
          </cell>
          <cell r="AC556" t="str">
            <v>Registro Valido</v>
          </cell>
          <cell r="AD556">
            <v>573</v>
          </cell>
          <cell r="AE556">
            <v>955</v>
          </cell>
          <cell r="AF556">
            <v>955</v>
          </cell>
          <cell r="AG556">
            <v>955</v>
          </cell>
          <cell r="AH556">
            <v>559</v>
          </cell>
          <cell r="AI556">
            <v>931</v>
          </cell>
          <cell r="AJ556">
            <v>931</v>
          </cell>
          <cell r="AK556">
            <v>931</v>
          </cell>
          <cell r="AM556" t="str">
            <v>ALI_25_SEG_8</v>
          </cell>
          <cell r="AN556" t="str">
            <v>ALI_25_SEG_8_VAL_16137017</v>
          </cell>
          <cell r="AO556">
            <v>5</v>
          </cell>
          <cell r="AP556">
            <v>12587312.800000001</v>
          </cell>
          <cell r="AQ556" t="b">
            <v>0</v>
          </cell>
          <cell r="AR556" t="str">
            <v/>
          </cell>
          <cell r="AS556" t="str">
            <v/>
          </cell>
          <cell r="AT556" t="str">
            <v>ALI_25_SEG_8_</v>
          </cell>
          <cell r="AU556">
            <v>1</v>
          </cell>
          <cell r="AV556" t="str">
            <v>No Seleccionada</v>
          </cell>
        </row>
        <row r="557">
          <cell r="A557" t="b">
            <v>0</v>
          </cell>
          <cell r="B557" t="str">
            <v>5to_Evento_973_V2_Diseral_17491654.xlsm</v>
          </cell>
          <cell r="C557">
            <v>25</v>
          </cell>
          <cell r="D557">
            <v>2052</v>
          </cell>
          <cell r="E557" t="str">
            <v>Diseral S.A.S.</v>
          </cell>
          <cell r="F557">
            <v>54</v>
          </cell>
          <cell r="G557" t="str">
            <v>CEREAL EMPACADO</v>
          </cell>
          <cell r="H557" t="str">
            <v>25 : Galleta de avena (Paquete mínimo dos (2) unidades)</v>
          </cell>
          <cell r="I557">
            <v>9</v>
          </cell>
          <cell r="J557" t="str">
            <v>Sitio 1 : CARRERA 127#22G-18 INT 4 - Sitio 2 : SIBERIA KM 7.5 CELTA, LOTE 159 - Sitio 3 : CARRERA 68B #10A-18 - Sitio 4 : CALLE 24F#101B-15 - Sitio 5 : CARRERA 65B#10A-87 - Sitio 6 : AUTO MEDE KM 1,5 P INDUS FLORIDA BOD 23 - Sitio 7 : CARRERA 71 A BIS # 63D-38 -</v>
          </cell>
          <cell r="K557">
            <v>44835</v>
          </cell>
          <cell r="L557">
            <v>6724</v>
          </cell>
          <cell r="M557">
            <v>8560</v>
          </cell>
          <cell r="N557">
            <v>4041</v>
          </cell>
          <cell r="O557">
            <v>439</v>
          </cell>
          <cell r="P557">
            <v>573</v>
          </cell>
          <cell r="Q557">
            <v>0</v>
          </cell>
          <cell r="R557">
            <v>573</v>
          </cell>
          <cell r="S557">
            <v>955</v>
          </cell>
          <cell r="T557">
            <v>0</v>
          </cell>
          <cell r="U557">
            <v>955</v>
          </cell>
          <cell r="V557">
            <v>955</v>
          </cell>
          <cell r="W557">
            <v>0</v>
          </cell>
          <cell r="X557">
            <v>955</v>
          </cell>
          <cell r="Y557">
            <v>955</v>
          </cell>
          <cell r="Z557">
            <v>0</v>
          </cell>
          <cell r="AA557">
            <v>955</v>
          </cell>
          <cell r="AB557">
            <v>16306052</v>
          </cell>
          <cell r="AC557" t="str">
            <v>Registro Valido</v>
          </cell>
          <cell r="AD557">
            <v>573</v>
          </cell>
          <cell r="AE557">
            <v>955</v>
          </cell>
          <cell r="AF557">
            <v>955</v>
          </cell>
          <cell r="AG557">
            <v>955</v>
          </cell>
          <cell r="AH557">
            <v>559</v>
          </cell>
          <cell r="AI557">
            <v>931</v>
          </cell>
          <cell r="AJ557">
            <v>931</v>
          </cell>
          <cell r="AK557">
            <v>931</v>
          </cell>
          <cell r="AM557" t="str">
            <v>ALI_25_SEG_9</v>
          </cell>
          <cell r="AN557" t="str">
            <v>ALI_25_SEG_9_VAL_16306052</v>
          </cell>
          <cell r="AO557">
            <v>5</v>
          </cell>
          <cell r="AP557">
            <v>12719164.800000001</v>
          </cell>
          <cell r="AQ557" t="b">
            <v>0</v>
          </cell>
          <cell r="AR557" t="str">
            <v/>
          </cell>
          <cell r="AS557" t="str">
            <v/>
          </cell>
          <cell r="AT557" t="str">
            <v>ALI_25_SEG_9_</v>
          </cell>
          <cell r="AU557">
            <v>1</v>
          </cell>
          <cell r="AV557" t="str">
            <v>No Seleccionada</v>
          </cell>
        </row>
        <row r="558">
          <cell r="A558" t="b">
            <v>0</v>
          </cell>
          <cell r="B558" t="str">
            <v>5to_Evento_973_V2_Diseral_17491654.xlsm</v>
          </cell>
          <cell r="C558">
            <v>25</v>
          </cell>
          <cell r="D558">
            <v>2052</v>
          </cell>
          <cell r="E558" t="str">
            <v>Diseral S.A.S.</v>
          </cell>
          <cell r="F558">
            <v>55</v>
          </cell>
          <cell r="G558" t="str">
            <v>CEREAL EMPACADO</v>
          </cell>
          <cell r="H558" t="str">
            <v>25 : Galleta de avena (Paquete mínimo dos (2) unidades)</v>
          </cell>
          <cell r="I558">
            <v>10</v>
          </cell>
          <cell r="J558" t="str">
            <v>Sitio 1 : CARRERA 127#22G-18 INT 4 - Sitio 2 : SIBERIA KM 7.5 CELTA, LOTE 159 - Sitio 3 : CARRERA 68B #10A-18 - Sitio 4 : CALLE 24F#101B-15 - Sitio 5 : CARRERA 65B#10A-87 - Sitio 6 : AUTO MEDE KM 1,5 P INDUS FLORIDA BOD 23 - Sitio 7 : CARRERA 71 A BIS # 63D-38 -</v>
          </cell>
          <cell r="K558">
            <v>44835</v>
          </cell>
          <cell r="L558">
            <v>6734</v>
          </cell>
          <cell r="M558">
            <v>8574</v>
          </cell>
          <cell r="N558">
            <v>4048</v>
          </cell>
          <cell r="O558">
            <v>440</v>
          </cell>
          <cell r="P558">
            <v>573</v>
          </cell>
          <cell r="Q558">
            <v>0</v>
          </cell>
          <cell r="R558">
            <v>573</v>
          </cell>
          <cell r="S558">
            <v>955</v>
          </cell>
          <cell r="T558">
            <v>0</v>
          </cell>
          <cell r="U558">
            <v>955</v>
          </cell>
          <cell r="V558">
            <v>955</v>
          </cell>
          <cell r="W558">
            <v>0</v>
          </cell>
          <cell r="X558">
            <v>955</v>
          </cell>
          <cell r="Y558">
            <v>955</v>
          </cell>
          <cell r="Z558">
            <v>0</v>
          </cell>
          <cell r="AA558">
            <v>955</v>
          </cell>
          <cell r="AB558">
            <v>16332792</v>
          </cell>
          <cell r="AC558" t="str">
            <v>Registro Valido</v>
          </cell>
          <cell r="AD558">
            <v>573</v>
          </cell>
          <cell r="AE558">
            <v>955</v>
          </cell>
          <cell r="AF558">
            <v>955</v>
          </cell>
          <cell r="AG558">
            <v>955</v>
          </cell>
          <cell r="AH558">
            <v>559</v>
          </cell>
          <cell r="AI558">
            <v>931</v>
          </cell>
          <cell r="AJ558">
            <v>931</v>
          </cell>
          <cell r="AK558">
            <v>931</v>
          </cell>
          <cell r="AM558" t="str">
            <v>ALI_25_SEG_10</v>
          </cell>
          <cell r="AN558" t="str">
            <v>ALI_25_SEG_10_VAL_16332792</v>
          </cell>
          <cell r="AO558">
            <v>5</v>
          </cell>
          <cell r="AP558">
            <v>12740022.4</v>
          </cell>
          <cell r="AQ558" t="b">
            <v>0</v>
          </cell>
          <cell r="AR558" t="str">
            <v/>
          </cell>
          <cell r="AS558" t="str">
            <v/>
          </cell>
          <cell r="AT558" t="str">
            <v>ALI_25_SEG_10_</v>
          </cell>
          <cell r="AU558">
            <v>1</v>
          </cell>
          <cell r="AV558" t="str">
            <v>No Seleccionada</v>
          </cell>
        </row>
        <row r="559">
          <cell r="A559" t="b">
            <v>0</v>
          </cell>
          <cell r="B559" t="str">
            <v>5to_Evento_973_V2_Diseral_17491654.xlsm</v>
          </cell>
          <cell r="C559">
            <v>25</v>
          </cell>
          <cell r="D559">
            <v>2052</v>
          </cell>
          <cell r="E559" t="str">
            <v>Diseral S.A.S.</v>
          </cell>
          <cell r="F559">
            <v>56</v>
          </cell>
          <cell r="G559" t="str">
            <v>CEREAL EMPACADO</v>
          </cell>
          <cell r="H559" t="str">
            <v>25 : Galleta de avena (Paquete mínimo dos (2) unidades)</v>
          </cell>
          <cell r="I559">
            <v>11</v>
          </cell>
          <cell r="J559" t="str">
            <v>Sitio 1 : CARRERA 127#22G-18 INT 4 - Sitio 2 : SIBERIA KM 7.5 CELTA, LOTE 159 - Sitio 3 : CARRERA 68B #10A-18 - Sitio 4 : CALLE 24F#101B-15 - Sitio 5 : CARRERA 65B#10A-87 - Sitio 6 : AUTO MEDE KM 1,5 P INDUS FLORIDA BOD 23 - Sitio 7 : CARRERA 71 A BIS # 63D-38 -</v>
          </cell>
          <cell r="K559">
            <v>44835</v>
          </cell>
          <cell r="L559">
            <v>6632</v>
          </cell>
          <cell r="M559">
            <v>8443</v>
          </cell>
          <cell r="N559">
            <v>3987</v>
          </cell>
          <cell r="O559">
            <v>433</v>
          </cell>
          <cell r="P559">
            <v>573</v>
          </cell>
          <cell r="Q559">
            <v>0</v>
          </cell>
          <cell r="R559">
            <v>573</v>
          </cell>
          <cell r="S559">
            <v>955</v>
          </cell>
          <cell r="T559">
            <v>0</v>
          </cell>
          <cell r="U559">
            <v>955</v>
          </cell>
          <cell r="V559">
            <v>955</v>
          </cell>
          <cell r="W559">
            <v>0</v>
          </cell>
          <cell r="X559">
            <v>955</v>
          </cell>
          <cell r="Y559">
            <v>955</v>
          </cell>
          <cell r="Z559">
            <v>0</v>
          </cell>
          <cell r="AA559">
            <v>955</v>
          </cell>
          <cell r="AB559">
            <v>16084301</v>
          </cell>
          <cell r="AC559" t="str">
            <v>Registro Valido</v>
          </cell>
          <cell r="AD559">
            <v>573</v>
          </cell>
          <cell r="AE559">
            <v>955</v>
          </cell>
          <cell r="AF559">
            <v>955</v>
          </cell>
          <cell r="AG559">
            <v>955</v>
          </cell>
          <cell r="AH559">
            <v>559</v>
          </cell>
          <cell r="AI559">
            <v>931</v>
          </cell>
          <cell r="AJ559">
            <v>931</v>
          </cell>
          <cell r="AK559">
            <v>931</v>
          </cell>
          <cell r="AM559" t="str">
            <v>ALI_25_SEG_11</v>
          </cell>
          <cell r="AN559" t="str">
            <v>ALI_25_SEG_11_VAL_16084301</v>
          </cell>
          <cell r="AO559">
            <v>5</v>
          </cell>
          <cell r="AP559">
            <v>12546192.799999999</v>
          </cell>
          <cell r="AQ559" t="b">
            <v>0</v>
          </cell>
          <cell r="AR559" t="str">
            <v/>
          </cell>
          <cell r="AS559" t="str">
            <v/>
          </cell>
          <cell r="AT559" t="str">
            <v>ALI_25_SEG_11_</v>
          </cell>
          <cell r="AU559">
            <v>1</v>
          </cell>
          <cell r="AV559" t="str">
            <v>No Seleccionada</v>
          </cell>
        </row>
        <row r="560">
          <cell r="A560" t="b">
            <v>0</v>
          </cell>
          <cell r="B560" t="str">
            <v>5to_Evento_973_V2_Diseral_17491654.xlsm</v>
          </cell>
          <cell r="C560">
            <v>25</v>
          </cell>
          <cell r="D560">
            <v>2052</v>
          </cell>
          <cell r="E560" t="str">
            <v>Diseral S.A.S.</v>
          </cell>
          <cell r="F560">
            <v>57</v>
          </cell>
          <cell r="G560" t="str">
            <v>CEREAL EMPACADO</v>
          </cell>
          <cell r="H560" t="str">
            <v>25 : Galleta de avena (Paquete mínimo dos (2) unidades)</v>
          </cell>
          <cell r="I560">
            <v>12</v>
          </cell>
          <cell r="J560" t="str">
            <v>Sitio 1 : CARRERA 127#22G-18 INT 4 - Sitio 2 : SIBERIA KM 7.5 CELTA, LOTE 159 - Sitio 3 : CARRERA 68B #10A-18 - Sitio 4 : CALLE 24F#101B-15 - Sitio 5 : CARRERA 65B#10A-87 - Sitio 6 : AUTO MEDE KM 1,5 P INDUS FLORIDA BOD 23 - Sitio 7 : CARRERA 71 A BIS # 63D-38 -</v>
          </cell>
          <cell r="K560">
            <v>44835</v>
          </cell>
          <cell r="L560">
            <v>6019</v>
          </cell>
          <cell r="M560">
            <v>7662</v>
          </cell>
          <cell r="N560">
            <v>3618</v>
          </cell>
          <cell r="O560">
            <v>393</v>
          </cell>
          <cell r="P560">
            <v>573</v>
          </cell>
          <cell r="Q560">
            <v>0</v>
          </cell>
          <cell r="R560">
            <v>573</v>
          </cell>
          <cell r="S560">
            <v>955</v>
          </cell>
          <cell r="T560">
            <v>0</v>
          </cell>
          <cell r="U560">
            <v>955</v>
          </cell>
          <cell r="V560">
            <v>955</v>
          </cell>
          <cell r="W560">
            <v>0</v>
          </cell>
          <cell r="X560">
            <v>955</v>
          </cell>
          <cell r="Y560">
            <v>955</v>
          </cell>
          <cell r="Z560">
            <v>0</v>
          </cell>
          <cell r="AA560">
            <v>955</v>
          </cell>
          <cell r="AB560">
            <v>14596602</v>
          </cell>
          <cell r="AC560" t="str">
            <v>Registro Valido</v>
          </cell>
          <cell r="AD560">
            <v>573</v>
          </cell>
          <cell r="AE560">
            <v>955</v>
          </cell>
          <cell r="AF560">
            <v>955</v>
          </cell>
          <cell r="AG560">
            <v>955</v>
          </cell>
          <cell r="AH560">
            <v>559</v>
          </cell>
          <cell r="AI560">
            <v>931</v>
          </cell>
          <cell r="AJ560">
            <v>931</v>
          </cell>
          <cell r="AK560">
            <v>931</v>
          </cell>
          <cell r="AM560" t="str">
            <v>ALI_25_SEG_12</v>
          </cell>
          <cell r="AN560" t="str">
            <v>ALI_25_SEG_12_VAL_14596602</v>
          </cell>
          <cell r="AO560">
            <v>5</v>
          </cell>
          <cell r="AP560">
            <v>11385747.199999999</v>
          </cell>
          <cell r="AQ560" t="b">
            <v>0</v>
          </cell>
          <cell r="AR560" t="str">
            <v/>
          </cell>
          <cell r="AS560" t="str">
            <v/>
          </cell>
          <cell r="AT560" t="str">
            <v>ALI_25_SEG_12_</v>
          </cell>
          <cell r="AU560">
            <v>1</v>
          </cell>
          <cell r="AV560" t="str">
            <v>No Seleccionada</v>
          </cell>
        </row>
        <row r="561">
          <cell r="A561" t="b">
            <v>0</v>
          </cell>
          <cell r="B561" t="str">
            <v>5to_Evento_973_V2_Diseral_17491654.xlsm</v>
          </cell>
          <cell r="C561">
            <v>25</v>
          </cell>
          <cell r="D561">
            <v>2052</v>
          </cell>
          <cell r="E561" t="str">
            <v>Diseral S.A.S.</v>
          </cell>
          <cell r="F561">
            <v>58</v>
          </cell>
          <cell r="G561" t="str">
            <v>CEREAL EMPACADO</v>
          </cell>
          <cell r="H561" t="str">
            <v>25 : Galleta de avena (Paquete mínimo dos (2) unidades)</v>
          </cell>
          <cell r="I561">
            <v>13</v>
          </cell>
          <cell r="J561" t="str">
            <v>Sitio 1 : CARRERA 127#22G-18 INT 4 - Sitio 2 : SIBERIA KM 7.5 CELTA, LOTE 159 - Sitio 3 : CARRERA 68B #10A-18 - Sitio 4 : CALLE 24F#101B-15 - Sitio 5 : CARRERA 65B#10A-87 - Sitio 6 : AUTO MEDE KM 1,5 P INDUS FLORIDA BOD 23 - Sitio 7 : CARRERA 71 A BIS # 63D-38 -</v>
          </cell>
          <cell r="K561">
            <v>44835</v>
          </cell>
          <cell r="L561">
            <v>6391</v>
          </cell>
          <cell r="M561">
            <v>8136</v>
          </cell>
          <cell r="N561">
            <v>3841</v>
          </cell>
          <cell r="O561">
            <v>417</v>
          </cell>
          <cell r="P561">
            <v>573</v>
          </cell>
          <cell r="Q561">
            <v>0</v>
          </cell>
          <cell r="R561">
            <v>573</v>
          </cell>
          <cell r="S561">
            <v>955</v>
          </cell>
          <cell r="T561">
            <v>0</v>
          </cell>
          <cell r="U561">
            <v>955</v>
          </cell>
          <cell r="V561">
            <v>955</v>
          </cell>
          <cell r="W561">
            <v>0</v>
          </cell>
          <cell r="X561">
            <v>955</v>
          </cell>
          <cell r="Y561">
            <v>955</v>
          </cell>
          <cell r="Z561">
            <v>0</v>
          </cell>
          <cell r="AA561">
            <v>955</v>
          </cell>
          <cell r="AB561">
            <v>15498313</v>
          </cell>
          <cell r="AC561" t="str">
            <v>Registro Valido</v>
          </cell>
          <cell r="AD561">
            <v>573</v>
          </cell>
          <cell r="AE561">
            <v>955</v>
          </cell>
          <cell r="AF561">
            <v>955</v>
          </cell>
          <cell r="AG561">
            <v>955</v>
          </cell>
          <cell r="AH561">
            <v>559</v>
          </cell>
          <cell r="AI561">
            <v>931</v>
          </cell>
          <cell r="AJ561">
            <v>931</v>
          </cell>
          <cell r="AK561">
            <v>931</v>
          </cell>
          <cell r="AM561" t="str">
            <v>ALI_25_SEG_13</v>
          </cell>
          <cell r="AN561" t="str">
            <v>ALI_25_SEG_13_VAL_15498313</v>
          </cell>
          <cell r="AO561">
            <v>5</v>
          </cell>
          <cell r="AP561">
            <v>12089106.4</v>
          </cell>
          <cell r="AQ561" t="b">
            <v>0</v>
          </cell>
          <cell r="AR561" t="str">
            <v/>
          </cell>
          <cell r="AS561" t="str">
            <v/>
          </cell>
          <cell r="AT561" t="str">
            <v>ALI_25_SEG_13_</v>
          </cell>
          <cell r="AU561">
            <v>1</v>
          </cell>
          <cell r="AV561" t="str">
            <v>No Seleccionada</v>
          </cell>
        </row>
        <row r="562">
          <cell r="A562" t="b">
            <v>0</v>
          </cell>
          <cell r="B562" t="str">
            <v>5to_Evento_973_V2_Diseral_17491654.xlsm</v>
          </cell>
          <cell r="C562">
            <v>25</v>
          </cell>
          <cell r="D562">
            <v>2052</v>
          </cell>
          <cell r="E562" t="str">
            <v>Diseral S.A.S.</v>
          </cell>
          <cell r="F562">
            <v>59</v>
          </cell>
          <cell r="G562" t="str">
            <v>CEREAL EMPACADO</v>
          </cell>
          <cell r="H562" t="str">
            <v>25 : Galleta de avena (Paquete mínimo dos (2) unidades)</v>
          </cell>
          <cell r="I562">
            <v>14</v>
          </cell>
          <cell r="J562" t="str">
            <v>Sitio 1 : CARRERA 127#22G-18 INT 4 - Sitio 2 : SIBERIA KM 7.5 CELTA, LOTE 159 - Sitio 3 : CARRERA 68B #10A-18 - Sitio 4 : CALLE 24F#101B-15 - Sitio 5 : CARRERA 65B#10A-87 - Sitio 6 : AUTO MEDE KM 1,5 P INDUS FLORIDA BOD 23 - Sitio 7 : CARRERA 71 A BIS # 63D-38 -</v>
          </cell>
          <cell r="K562">
            <v>44835</v>
          </cell>
          <cell r="L562">
            <v>6333</v>
          </cell>
          <cell r="M562">
            <v>8062</v>
          </cell>
          <cell r="N562">
            <v>3806</v>
          </cell>
          <cell r="O562">
            <v>414</v>
          </cell>
          <cell r="P562">
            <v>573</v>
          </cell>
          <cell r="Q562">
            <v>0</v>
          </cell>
          <cell r="R562">
            <v>573</v>
          </cell>
          <cell r="S562">
            <v>955</v>
          </cell>
          <cell r="T562">
            <v>0</v>
          </cell>
          <cell r="U562">
            <v>955</v>
          </cell>
          <cell r="V562">
            <v>955</v>
          </cell>
          <cell r="W562">
            <v>0</v>
          </cell>
          <cell r="X562">
            <v>955</v>
          </cell>
          <cell r="Y562">
            <v>955</v>
          </cell>
          <cell r="Z562">
            <v>0</v>
          </cell>
          <cell r="AA562">
            <v>955</v>
          </cell>
          <cell r="AB562">
            <v>15358119</v>
          </cell>
          <cell r="AC562" t="str">
            <v>Registro Valido</v>
          </cell>
          <cell r="AD562">
            <v>573</v>
          </cell>
          <cell r="AE562">
            <v>955</v>
          </cell>
          <cell r="AF562">
            <v>955</v>
          </cell>
          <cell r="AG562">
            <v>955</v>
          </cell>
          <cell r="AH562">
            <v>559</v>
          </cell>
          <cell r="AI562">
            <v>931</v>
          </cell>
          <cell r="AJ562">
            <v>931</v>
          </cell>
          <cell r="AK562">
            <v>931</v>
          </cell>
          <cell r="AM562" t="str">
            <v>ALI_25_SEG_14</v>
          </cell>
          <cell r="AN562" t="str">
            <v>ALI_25_SEG_14_VAL_15358119</v>
          </cell>
          <cell r="AO562">
            <v>5</v>
          </cell>
          <cell r="AP562">
            <v>11979751.199999999</v>
          </cell>
          <cell r="AQ562" t="b">
            <v>0</v>
          </cell>
          <cell r="AR562" t="str">
            <v/>
          </cell>
          <cell r="AS562" t="str">
            <v/>
          </cell>
          <cell r="AT562" t="str">
            <v>ALI_25_SEG_14_</v>
          </cell>
          <cell r="AU562">
            <v>1</v>
          </cell>
          <cell r="AV562" t="str">
            <v>No Seleccionada</v>
          </cell>
        </row>
        <row r="563">
          <cell r="A563" t="b">
            <v>0</v>
          </cell>
          <cell r="B563" t="str">
            <v>5to_Evento_973_V2_Diseral_17491654.xlsm</v>
          </cell>
          <cell r="C563">
            <v>25</v>
          </cell>
          <cell r="D563">
            <v>2052</v>
          </cell>
          <cell r="E563" t="str">
            <v>Diseral S.A.S.</v>
          </cell>
          <cell r="F563">
            <v>60</v>
          </cell>
          <cell r="G563" t="str">
            <v>CEREAL EMPACADO</v>
          </cell>
          <cell r="H563" t="str">
            <v>25 : Galleta de avena (Paquete mínimo dos (2) unidades)</v>
          </cell>
          <cell r="I563">
            <v>15</v>
          </cell>
          <cell r="J563" t="str">
            <v>Sitio 1 : CARRERA 127#22G-18 INT 4 - Sitio 2 : SIBERIA KM 7.5 CELTA, LOTE 159 - Sitio 3 : CARRERA 68B #10A-18 - Sitio 4 : CALLE 24F#101B-15 - Sitio 5 : CARRERA 65B#10A-87 - Sitio 6 : AUTO MEDE KM 1,5 P INDUS FLORIDA BOD 23 - Sitio 7 : CARRERA 71 A BIS # 63D-38 -</v>
          </cell>
          <cell r="K563">
            <v>44835</v>
          </cell>
          <cell r="L563">
            <v>5985</v>
          </cell>
          <cell r="M563">
            <v>7619</v>
          </cell>
          <cell r="N563">
            <v>3599</v>
          </cell>
          <cell r="O563">
            <v>392</v>
          </cell>
          <cell r="P563">
            <v>573</v>
          </cell>
          <cell r="Q563">
            <v>0</v>
          </cell>
          <cell r="R563">
            <v>573</v>
          </cell>
          <cell r="S563">
            <v>955</v>
          </cell>
          <cell r="T563">
            <v>0</v>
          </cell>
          <cell r="U563">
            <v>955</v>
          </cell>
          <cell r="V563">
            <v>955</v>
          </cell>
          <cell r="W563">
            <v>0</v>
          </cell>
          <cell r="X563">
            <v>955</v>
          </cell>
          <cell r="Y563">
            <v>955</v>
          </cell>
          <cell r="Z563">
            <v>0</v>
          </cell>
          <cell r="AA563">
            <v>955</v>
          </cell>
          <cell r="AB563">
            <v>14516955</v>
          </cell>
          <cell r="AC563" t="str">
            <v>Registro Valido</v>
          </cell>
          <cell r="AD563">
            <v>573</v>
          </cell>
          <cell r="AE563">
            <v>955</v>
          </cell>
          <cell r="AF563">
            <v>955</v>
          </cell>
          <cell r="AG563">
            <v>955</v>
          </cell>
          <cell r="AH563">
            <v>559</v>
          </cell>
          <cell r="AI563">
            <v>931</v>
          </cell>
          <cell r="AJ563">
            <v>931</v>
          </cell>
          <cell r="AK563">
            <v>931</v>
          </cell>
          <cell r="AM563" t="str">
            <v>ALI_25_SEG_15</v>
          </cell>
          <cell r="AN563" t="str">
            <v>ALI_25_SEG_15_VAL_14516955</v>
          </cell>
          <cell r="AO563">
            <v>5</v>
          </cell>
          <cell r="AP563">
            <v>11323619.999999998</v>
          </cell>
          <cell r="AQ563" t="b">
            <v>0</v>
          </cell>
          <cell r="AR563" t="str">
            <v/>
          </cell>
          <cell r="AS563" t="str">
            <v/>
          </cell>
          <cell r="AT563" t="str">
            <v>ALI_25_SEG_15_</v>
          </cell>
          <cell r="AU563">
            <v>1</v>
          </cell>
          <cell r="AV563" t="str">
            <v>No Seleccionada</v>
          </cell>
        </row>
        <row r="564">
          <cell r="A564" t="b">
            <v>0</v>
          </cell>
          <cell r="B564" t="str">
            <v>5to_Evento_973_V2_Diseral_17491654.xlsm</v>
          </cell>
          <cell r="C564">
            <v>93</v>
          </cell>
          <cell r="D564">
            <v>2052</v>
          </cell>
          <cell r="E564" t="str">
            <v>Diseral S.A.S.</v>
          </cell>
          <cell r="F564">
            <v>91</v>
          </cell>
          <cell r="G564" t="str">
            <v>CEREAL EMPACADO</v>
          </cell>
          <cell r="H564" t="str">
            <v>93 : Torta de zanahoria.</v>
          </cell>
          <cell r="I564">
            <v>1</v>
          </cell>
          <cell r="J564" t="str">
            <v>Sitio 1 : CARRERA 127#22G-18 INT 4 - Sitio 2 : SIBERIA KM 7.5 CELTA, LOTE 159 - Sitio 3 : CARRERA 68B #10A-18 - Sitio 4 : CALLE 24F#101B-15 - Sitio 5 : CARRERA 65B#10A-87 - Sitio 6 : AUTO MEDE KM 1,5 P INDUS FLORIDA BOD 23 - Sitio 7 : CARRERA 71 A BIS # 63D-38 -</v>
          </cell>
          <cell r="K564">
            <v>44835</v>
          </cell>
          <cell r="L564">
            <v>6891</v>
          </cell>
          <cell r="M564">
            <v>8199</v>
          </cell>
          <cell r="N564">
            <v>4855</v>
          </cell>
          <cell r="O564">
            <v>404</v>
          </cell>
          <cell r="P564">
            <v>513</v>
          </cell>
          <cell r="Q564">
            <v>0</v>
          </cell>
          <cell r="R564">
            <v>513</v>
          </cell>
          <cell r="S564">
            <v>683</v>
          </cell>
          <cell r="T564">
            <v>0</v>
          </cell>
          <cell r="U564">
            <v>683</v>
          </cell>
          <cell r="V564">
            <v>1022</v>
          </cell>
          <cell r="W564">
            <v>0</v>
          </cell>
          <cell r="X564">
            <v>1022</v>
          </cell>
          <cell r="Y564">
            <v>1022</v>
          </cell>
          <cell r="Z564">
            <v>0</v>
          </cell>
          <cell r="AA564">
            <v>1022</v>
          </cell>
          <cell r="AB564">
            <v>14509698</v>
          </cell>
          <cell r="AC564" t="str">
            <v>Registro Valido</v>
          </cell>
          <cell r="AD564">
            <v>513</v>
          </cell>
          <cell r="AE564">
            <v>683</v>
          </cell>
          <cell r="AF564">
            <v>1022</v>
          </cell>
          <cell r="AG564">
            <v>1022</v>
          </cell>
          <cell r="AH564">
            <v>498</v>
          </cell>
          <cell r="AI564">
            <v>663</v>
          </cell>
          <cell r="AJ564">
            <v>994</v>
          </cell>
          <cell r="AK564">
            <v>994</v>
          </cell>
          <cell r="AM564" t="str">
            <v>ALI_93_SEG_1</v>
          </cell>
          <cell r="AN564" t="str">
            <v>ALI_93_SEG_1_VAL_14509698</v>
          </cell>
          <cell r="AO564">
            <v>5</v>
          </cell>
          <cell r="AP564">
            <v>12685590.9</v>
          </cell>
          <cell r="AQ564" t="b">
            <v>0</v>
          </cell>
          <cell r="AR564" t="str">
            <v/>
          </cell>
          <cell r="AS564" t="str">
            <v/>
          </cell>
          <cell r="AT564" t="str">
            <v>ALI_93_SEG_1_</v>
          </cell>
          <cell r="AU564">
            <v>1</v>
          </cell>
          <cell r="AV564" t="str">
            <v>No Seleccionada</v>
          </cell>
        </row>
        <row r="565">
          <cell r="A565" t="b">
            <v>0</v>
          </cell>
          <cell r="B565" t="str">
            <v>5to_Evento_973_V2_Diseral_17491654.xlsm</v>
          </cell>
          <cell r="C565">
            <v>93</v>
          </cell>
          <cell r="D565">
            <v>2052</v>
          </cell>
          <cell r="E565" t="str">
            <v>Diseral S.A.S.</v>
          </cell>
          <cell r="F565">
            <v>92</v>
          </cell>
          <cell r="G565" t="str">
            <v>CEREAL EMPACADO</v>
          </cell>
          <cell r="H565" t="str">
            <v>93 : Torta de zanahoria.</v>
          </cell>
          <cell r="I565">
            <v>2</v>
          </cell>
          <cell r="J565" t="str">
            <v>Sitio 1 : CARRERA 127#22G-18 INT 4 - Sitio 2 : SIBERIA KM 7.5 CELTA, LOTE 159 - Sitio 3 : CARRERA 68B #10A-18 - Sitio 4 : CALLE 24F#101B-15 - Sitio 5 : CARRERA 65B#10A-87 - Sitio 6 : AUTO MEDE KM 1,5 P INDUS FLORIDA BOD 23 - Sitio 7 : CARRERA 71 A BIS # 63D-38 -</v>
          </cell>
          <cell r="K565">
            <v>44835</v>
          </cell>
          <cell r="L565">
            <v>7049</v>
          </cell>
          <cell r="M565">
            <v>8384</v>
          </cell>
          <cell r="N565">
            <v>4964</v>
          </cell>
          <cell r="O565">
            <v>414</v>
          </cell>
          <cell r="P565">
            <v>513</v>
          </cell>
          <cell r="Q565">
            <v>0</v>
          </cell>
          <cell r="R565">
            <v>513</v>
          </cell>
          <cell r="S565">
            <v>683</v>
          </cell>
          <cell r="T565">
            <v>0</v>
          </cell>
          <cell r="U565">
            <v>683</v>
          </cell>
          <cell r="V565">
            <v>1022</v>
          </cell>
          <cell r="W565">
            <v>0</v>
          </cell>
          <cell r="X565">
            <v>1022</v>
          </cell>
          <cell r="Y565">
            <v>1022</v>
          </cell>
          <cell r="Z565">
            <v>0</v>
          </cell>
          <cell r="AA565">
            <v>1022</v>
          </cell>
          <cell r="AB565">
            <v>14838725</v>
          </cell>
          <cell r="AC565" t="str">
            <v>Registro Valido</v>
          </cell>
          <cell r="AD565">
            <v>513</v>
          </cell>
          <cell r="AE565">
            <v>683</v>
          </cell>
          <cell r="AF565">
            <v>1022</v>
          </cell>
          <cell r="AG565">
            <v>1022</v>
          </cell>
          <cell r="AH565">
            <v>498</v>
          </cell>
          <cell r="AI565">
            <v>663</v>
          </cell>
          <cell r="AJ565">
            <v>994</v>
          </cell>
          <cell r="AK565">
            <v>994</v>
          </cell>
          <cell r="AM565" t="str">
            <v>ALI_93_SEG_2</v>
          </cell>
          <cell r="AN565" t="str">
            <v>ALI_93_SEG_2_VAL_14838725</v>
          </cell>
          <cell r="AO565">
            <v>5</v>
          </cell>
          <cell r="AP565">
            <v>12973253.4</v>
          </cell>
          <cell r="AQ565" t="b">
            <v>0</v>
          </cell>
          <cell r="AR565" t="str">
            <v/>
          </cell>
          <cell r="AS565" t="str">
            <v/>
          </cell>
          <cell r="AT565" t="str">
            <v>ALI_93_SEG_2_</v>
          </cell>
          <cell r="AU565">
            <v>1</v>
          </cell>
          <cell r="AV565" t="str">
            <v>No Seleccionada</v>
          </cell>
        </row>
        <row r="566">
          <cell r="A566" t="b">
            <v>0</v>
          </cell>
          <cell r="B566" t="str">
            <v>5to_Evento_973_V2_Diseral_17491654.xlsm</v>
          </cell>
          <cell r="C566">
            <v>93</v>
          </cell>
          <cell r="D566">
            <v>2052</v>
          </cell>
          <cell r="E566" t="str">
            <v>Diseral S.A.S.</v>
          </cell>
          <cell r="F566">
            <v>93</v>
          </cell>
          <cell r="G566" t="str">
            <v>CEREAL EMPACADO</v>
          </cell>
          <cell r="H566" t="str">
            <v>93 : Torta de zanahoria.</v>
          </cell>
          <cell r="I566">
            <v>3</v>
          </cell>
          <cell r="J566" t="str">
            <v>Sitio 1 : CARRERA 127#22G-18 INT 4 - Sitio 2 : SIBERIA KM 7.5 CELTA, LOTE 159 - Sitio 3 : CARRERA 68B #10A-18 - Sitio 4 : CALLE 24F#101B-15 - Sitio 5 : CARRERA 65B#10A-87 - Sitio 6 : AUTO MEDE KM 1,5 P INDUS FLORIDA BOD 23 - Sitio 7 : CARRERA 71 A BIS # 63D-38 -</v>
          </cell>
          <cell r="K566">
            <v>44835</v>
          </cell>
          <cell r="L566">
            <v>7007</v>
          </cell>
          <cell r="M566">
            <v>8334</v>
          </cell>
          <cell r="N566">
            <v>4935</v>
          </cell>
          <cell r="O566">
            <v>411</v>
          </cell>
          <cell r="P566">
            <v>513</v>
          </cell>
          <cell r="Q566">
            <v>0</v>
          </cell>
          <cell r="R566">
            <v>513</v>
          </cell>
          <cell r="S566">
            <v>683</v>
          </cell>
          <cell r="T566">
            <v>0</v>
          </cell>
          <cell r="U566">
            <v>683</v>
          </cell>
          <cell r="V566">
            <v>1022</v>
          </cell>
          <cell r="W566">
            <v>0</v>
          </cell>
          <cell r="X566">
            <v>1022</v>
          </cell>
          <cell r="Y566">
            <v>1022</v>
          </cell>
          <cell r="Z566">
            <v>0</v>
          </cell>
          <cell r="AA566">
            <v>1022</v>
          </cell>
          <cell r="AB566">
            <v>14750325</v>
          </cell>
          <cell r="AC566" t="str">
            <v>Registro Valido</v>
          </cell>
          <cell r="AD566">
            <v>513</v>
          </cell>
          <cell r="AE566">
            <v>683</v>
          </cell>
          <cell r="AF566">
            <v>1022</v>
          </cell>
          <cell r="AG566">
            <v>1022</v>
          </cell>
          <cell r="AH566">
            <v>498</v>
          </cell>
          <cell r="AI566">
            <v>663</v>
          </cell>
          <cell r="AJ566">
            <v>994</v>
          </cell>
          <cell r="AK566">
            <v>994</v>
          </cell>
          <cell r="AM566" t="str">
            <v>ALI_93_SEG_3</v>
          </cell>
          <cell r="AN566" t="str">
            <v>ALI_93_SEG_3_VAL_14750325</v>
          </cell>
          <cell r="AO566">
            <v>5</v>
          </cell>
          <cell r="AP566">
            <v>12895966.800000001</v>
          </cell>
          <cell r="AQ566" t="b">
            <v>0</v>
          </cell>
          <cell r="AR566" t="str">
            <v/>
          </cell>
          <cell r="AS566" t="str">
            <v/>
          </cell>
          <cell r="AT566" t="str">
            <v>ALI_93_SEG_3_</v>
          </cell>
          <cell r="AU566">
            <v>1</v>
          </cell>
          <cell r="AV566" t="str">
            <v>No Seleccionada</v>
          </cell>
        </row>
        <row r="567">
          <cell r="A567" t="b">
            <v>0</v>
          </cell>
          <cell r="B567" t="str">
            <v>5to_Evento_973_V2_Diseral_17491654.xlsm</v>
          </cell>
          <cell r="C567">
            <v>93</v>
          </cell>
          <cell r="D567">
            <v>2052</v>
          </cell>
          <cell r="E567" t="str">
            <v>Diseral S.A.S.</v>
          </cell>
          <cell r="F567">
            <v>94</v>
          </cell>
          <cell r="G567" t="str">
            <v>CEREAL EMPACADO</v>
          </cell>
          <cell r="H567" t="str">
            <v>93 : Torta de zanahoria.</v>
          </cell>
          <cell r="I567">
            <v>4</v>
          </cell>
          <cell r="J567" t="str">
            <v>Sitio 1 : CARRERA 127#22G-18 INT 4 - Sitio 2 : SIBERIA KM 7.5 CELTA, LOTE 159 - Sitio 3 : CARRERA 68B #10A-18 - Sitio 4 : CALLE 24F#101B-15 - Sitio 5 : CARRERA 65B#10A-87 - Sitio 6 : AUTO MEDE KM 1,5 P INDUS FLORIDA BOD 23 - Sitio 7 : CARRERA 71 A BIS # 63D-38 -</v>
          </cell>
          <cell r="K567">
            <v>44835</v>
          </cell>
          <cell r="L567">
            <v>7214</v>
          </cell>
          <cell r="M567">
            <v>8766</v>
          </cell>
          <cell r="N567">
            <v>4850</v>
          </cell>
          <cell r="O567">
            <v>439</v>
          </cell>
          <cell r="P567">
            <v>513</v>
          </cell>
          <cell r="Q567">
            <v>0</v>
          </cell>
          <cell r="R567">
            <v>513</v>
          </cell>
          <cell r="S567">
            <v>683</v>
          </cell>
          <cell r="T567">
            <v>0</v>
          </cell>
          <cell r="U567">
            <v>683</v>
          </cell>
          <cell r="V567">
            <v>1022</v>
          </cell>
          <cell r="W567">
            <v>0</v>
          </cell>
          <cell r="X567">
            <v>1022</v>
          </cell>
          <cell r="Y567">
            <v>1022</v>
          </cell>
          <cell r="Z567">
            <v>0</v>
          </cell>
          <cell r="AA567">
            <v>1022</v>
          </cell>
          <cell r="AB567">
            <v>15093318</v>
          </cell>
          <cell r="AC567" t="str">
            <v>Registro Valido</v>
          </cell>
          <cell r="AD567">
            <v>513</v>
          </cell>
          <cell r="AE567">
            <v>683</v>
          </cell>
          <cell r="AF567">
            <v>1022</v>
          </cell>
          <cell r="AG567">
            <v>1022</v>
          </cell>
          <cell r="AH567">
            <v>498</v>
          </cell>
          <cell r="AI567">
            <v>663</v>
          </cell>
          <cell r="AJ567">
            <v>994</v>
          </cell>
          <cell r="AK567">
            <v>994</v>
          </cell>
          <cell r="AM567" t="str">
            <v>ALI_93_SEG_4</v>
          </cell>
          <cell r="AN567" t="str">
            <v>ALI_93_SEG_4_VAL_15093318</v>
          </cell>
          <cell r="AO567">
            <v>4</v>
          </cell>
          <cell r="AP567">
            <v>13195526.4</v>
          </cell>
          <cell r="AQ567" t="b">
            <v>0</v>
          </cell>
          <cell r="AR567" t="str">
            <v/>
          </cell>
          <cell r="AS567" t="str">
            <v/>
          </cell>
          <cell r="AT567" t="str">
            <v>ALI_93_SEG_4_</v>
          </cell>
          <cell r="AU567">
            <v>1</v>
          </cell>
          <cell r="AV567" t="str">
            <v>No Seleccionada</v>
          </cell>
        </row>
        <row r="568">
          <cell r="A568" t="b">
            <v>0</v>
          </cell>
          <cell r="B568" t="str">
            <v>5to_Evento_973_V2_Diseral_17491654.xlsm</v>
          </cell>
          <cell r="C568">
            <v>93</v>
          </cell>
          <cell r="D568">
            <v>2052</v>
          </cell>
          <cell r="E568" t="str">
            <v>Diseral S.A.S.</v>
          </cell>
          <cell r="F568">
            <v>95</v>
          </cell>
          <cell r="G568" t="str">
            <v>CEREAL EMPACADO</v>
          </cell>
          <cell r="H568" t="str">
            <v>93 : Torta de zanahoria.</v>
          </cell>
          <cell r="I568">
            <v>5</v>
          </cell>
          <cell r="J568" t="str">
            <v>Sitio 1 : CARRERA 127#22G-18 INT 4 - Sitio 2 : SIBERIA KM 7.5 CELTA, LOTE 159 - Sitio 3 : CARRERA 68B #10A-18 - Sitio 4 : CALLE 24F#101B-15 - Sitio 5 : CARRERA 65B#10A-87 - Sitio 6 : AUTO MEDE KM 1,5 P INDUS FLORIDA BOD 23 - Sitio 7 : CARRERA 71 A BIS # 63D-38 -</v>
          </cell>
          <cell r="K568">
            <v>44835</v>
          </cell>
          <cell r="L568">
            <v>6705</v>
          </cell>
          <cell r="M568">
            <v>8150</v>
          </cell>
          <cell r="N568">
            <v>4508</v>
          </cell>
          <cell r="O568">
            <v>407</v>
          </cell>
          <cell r="P568">
            <v>513</v>
          </cell>
          <cell r="Q568">
            <v>0</v>
          </cell>
          <cell r="R568">
            <v>513</v>
          </cell>
          <cell r="S568">
            <v>683</v>
          </cell>
          <cell r="T568">
            <v>0</v>
          </cell>
          <cell r="U568">
            <v>683</v>
          </cell>
          <cell r="V568">
            <v>1022</v>
          </cell>
          <cell r="W568">
            <v>0</v>
          </cell>
          <cell r="X568">
            <v>1022</v>
          </cell>
          <cell r="Y568">
            <v>1022</v>
          </cell>
          <cell r="Z568">
            <v>0</v>
          </cell>
          <cell r="AA568">
            <v>1022</v>
          </cell>
          <cell r="AB568">
            <v>14029245</v>
          </cell>
          <cell r="AC568" t="str">
            <v>Registro Valido</v>
          </cell>
          <cell r="AD568">
            <v>513</v>
          </cell>
          <cell r="AE568">
            <v>683</v>
          </cell>
          <cell r="AF568">
            <v>1022</v>
          </cell>
          <cell r="AG568">
            <v>1022</v>
          </cell>
          <cell r="AH568">
            <v>498</v>
          </cell>
          <cell r="AI568">
            <v>663</v>
          </cell>
          <cell r="AJ568">
            <v>994</v>
          </cell>
          <cell r="AK568">
            <v>994</v>
          </cell>
          <cell r="AM568" t="str">
            <v>ALI_93_SEG_5</v>
          </cell>
          <cell r="AN568" t="str">
            <v>ALI_93_SEG_5_VAL_14029245</v>
          </cell>
          <cell r="AO568">
            <v>4</v>
          </cell>
          <cell r="AP568">
            <v>12265245</v>
          </cell>
          <cell r="AQ568" t="b">
            <v>0</v>
          </cell>
          <cell r="AR568" t="str">
            <v/>
          </cell>
          <cell r="AS568" t="str">
            <v/>
          </cell>
          <cell r="AT568" t="str">
            <v>ALI_93_SEG_5_</v>
          </cell>
          <cell r="AU568">
            <v>1</v>
          </cell>
          <cell r="AV568" t="str">
            <v>No Seleccionada</v>
          </cell>
        </row>
        <row r="569">
          <cell r="A569" t="b">
            <v>0</v>
          </cell>
          <cell r="B569" t="str">
            <v>5to_Evento_973_V2_Diseral_17491654.xlsm</v>
          </cell>
          <cell r="C569">
            <v>93</v>
          </cell>
          <cell r="D569">
            <v>2052</v>
          </cell>
          <cell r="E569" t="str">
            <v>Diseral S.A.S.</v>
          </cell>
          <cell r="F569">
            <v>96</v>
          </cell>
          <cell r="G569" t="str">
            <v>CEREAL EMPACADO</v>
          </cell>
          <cell r="H569" t="str">
            <v>93 : Torta de zanahoria.</v>
          </cell>
          <cell r="I569">
            <v>6</v>
          </cell>
          <cell r="J569" t="str">
            <v>Sitio 1 : CARRERA 127#22G-18 INT 4 - Sitio 2 : SIBERIA KM 7.5 CELTA, LOTE 159 - Sitio 3 : CARRERA 68B #10A-18 - Sitio 4 : CALLE 24F#101B-15 - Sitio 5 : CARRERA 65B#10A-87 - Sitio 6 : AUTO MEDE KM 1,5 P INDUS FLORIDA BOD 23 - Sitio 7 : CARRERA 71 A BIS # 63D-38 -</v>
          </cell>
          <cell r="K569">
            <v>44835</v>
          </cell>
          <cell r="L569">
            <v>7511</v>
          </cell>
          <cell r="M569">
            <v>8935</v>
          </cell>
          <cell r="N569">
            <v>5289</v>
          </cell>
          <cell r="O569">
            <v>441</v>
          </cell>
          <cell r="P569">
            <v>513</v>
          </cell>
          <cell r="Q569">
            <v>0</v>
          </cell>
          <cell r="R569">
            <v>513</v>
          </cell>
          <cell r="S569">
            <v>683</v>
          </cell>
          <cell r="T569">
            <v>0</v>
          </cell>
          <cell r="U569">
            <v>683</v>
          </cell>
          <cell r="V569">
            <v>1022</v>
          </cell>
          <cell r="W569">
            <v>0</v>
          </cell>
          <cell r="X569">
            <v>1022</v>
          </cell>
          <cell r="Y569">
            <v>1022</v>
          </cell>
          <cell r="Z569">
            <v>0</v>
          </cell>
          <cell r="AA569">
            <v>1022</v>
          </cell>
          <cell r="AB569">
            <v>15811808</v>
          </cell>
          <cell r="AC569" t="str">
            <v>Registro Valido</v>
          </cell>
          <cell r="AD569">
            <v>513</v>
          </cell>
          <cell r="AE569">
            <v>683</v>
          </cell>
          <cell r="AF569">
            <v>1022</v>
          </cell>
          <cell r="AG569">
            <v>1022</v>
          </cell>
          <cell r="AH569">
            <v>498</v>
          </cell>
          <cell r="AI569">
            <v>663</v>
          </cell>
          <cell r="AJ569">
            <v>994</v>
          </cell>
          <cell r="AK569">
            <v>994</v>
          </cell>
          <cell r="AM569" t="str">
            <v>ALI_93_SEG_6</v>
          </cell>
          <cell r="AN569" t="str">
            <v>ALI_93_SEG_6_VAL_15811808</v>
          </cell>
          <cell r="AO569">
            <v>5</v>
          </cell>
          <cell r="AP569">
            <v>12869459.4</v>
          </cell>
          <cell r="AQ569" t="b">
            <v>0</v>
          </cell>
          <cell r="AR569" t="str">
            <v/>
          </cell>
          <cell r="AS569" t="str">
            <v/>
          </cell>
          <cell r="AT569" t="str">
            <v>ALI_93_SEG_6_</v>
          </cell>
          <cell r="AU569">
            <v>1</v>
          </cell>
          <cell r="AV569" t="str">
            <v>No Seleccionada</v>
          </cell>
        </row>
        <row r="570">
          <cell r="A570" t="b">
            <v>0</v>
          </cell>
          <cell r="B570" t="str">
            <v>5to_Evento_973_V2_Diseral_17491654.xlsm</v>
          </cell>
          <cell r="C570">
            <v>93</v>
          </cell>
          <cell r="D570">
            <v>2052</v>
          </cell>
          <cell r="E570" t="str">
            <v>Diseral S.A.S.</v>
          </cell>
          <cell r="F570">
            <v>97</v>
          </cell>
          <cell r="G570" t="str">
            <v>CEREAL EMPACADO</v>
          </cell>
          <cell r="H570" t="str">
            <v>93 : Torta de zanahoria.</v>
          </cell>
          <cell r="I570">
            <v>7</v>
          </cell>
          <cell r="J570" t="str">
            <v>Sitio 1 : CARRERA 127#22G-18 INT 4 - Sitio 2 : SIBERIA KM 7.5 CELTA, LOTE 159 - Sitio 3 : CARRERA 68B #10A-18 - Sitio 4 : CALLE 24F#101B-15 - Sitio 5 : CARRERA 65B#10A-87 - Sitio 6 : AUTO MEDE KM 1,5 P INDUS FLORIDA BOD 23 - Sitio 7 : CARRERA 71 A BIS # 63D-38 -</v>
          </cell>
          <cell r="K570">
            <v>44835</v>
          </cell>
          <cell r="L570">
            <v>7670</v>
          </cell>
          <cell r="M570">
            <v>9124</v>
          </cell>
          <cell r="N570">
            <v>5403</v>
          </cell>
          <cell r="O570">
            <v>450</v>
          </cell>
          <cell r="P570">
            <v>513</v>
          </cell>
          <cell r="Q570">
            <v>0</v>
          </cell>
          <cell r="R570">
            <v>513</v>
          </cell>
          <cell r="S570">
            <v>683</v>
          </cell>
          <cell r="T570">
            <v>0</v>
          </cell>
          <cell r="U570">
            <v>683</v>
          </cell>
          <cell r="V570">
            <v>1022</v>
          </cell>
          <cell r="W570">
            <v>0</v>
          </cell>
          <cell r="X570">
            <v>1022</v>
          </cell>
          <cell r="Y570">
            <v>1022</v>
          </cell>
          <cell r="Z570">
            <v>0</v>
          </cell>
          <cell r="AA570">
            <v>1022</v>
          </cell>
          <cell r="AB570">
            <v>16148168</v>
          </cell>
          <cell r="AC570" t="str">
            <v>Registro Valido</v>
          </cell>
          <cell r="AD570">
            <v>513</v>
          </cell>
          <cell r="AE570">
            <v>683</v>
          </cell>
          <cell r="AF570">
            <v>1022</v>
          </cell>
          <cell r="AG570">
            <v>1022</v>
          </cell>
          <cell r="AH570">
            <v>498</v>
          </cell>
          <cell r="AI570">
            <v>663</v>
          </cell>
          <cell r="AJ570">
            <v>994</v>
          </cell>
          <cell r="AK570">
            <v>994</v>
          </cell>
          <cell r="AM570" t="str">
            <v>ALI_93_SEG_7</v>
          </cell>
          <cell r="AN570" t="str">
            <v>ALI_93_SEG_7_VAL_16148168</v>
          </cell>
          <cell r="AO570">
            <v>5</v>
          </cell>
          <cell r="AP570">
            <v>13143164.91</v>
          </cell>
          <cell r="AQ570" t="b">
            <v>0</v>
          </cell>
          <cell r="AR570" t="str">
            <v/>
          </cell>
          <cell r="AS570" t="str">
            <v/>
          </cell>
          <cell r="AT570" t="str">
            <v>ALI_93_SEG_7_</v>
          </cell>
          <cell r="AU570">
            <v>1</v>
          </cell>
          <cell r="AV570" t="str">
            <v>No Seleccionada</v>
          </cell>
        </row>
        <row r="571">
          <cell r="A571" t="b">
            <v>0</v>
          </cell>
          <cell r="B571" t="str">
            <v>5to_Evento_973_V2_Diseral_17491654.xlsm</v>
          </cell>
          <cell r="C571">
            <v>93</v>
          </cell>
          <cell r="D571">
            <v>2052</v>
          </cell>
          <cell r="E571" t="str">
            <v>Diseral S.A.S.</v>
          </cell>
          <cell r="F571">
            <v>98</v>
          </cell>
          <cell r="G571" t="str">
            <v>CEREAL EMPACADO</v>
          </cell>
          <cell r="H571" t="str">
            <v>93 : Torta de zanahoria.</v>
          </cell>
          <cell r="I571">
            <v>8</v>
          </cell>
          <cell r="J571" t="str">
            <v>Sitio 1 : CARRERA 127#22G-18 INT 4 - Sitio 2 : SIBERIA KM 7.5 CELTA, LOTE 159 - Sitio 3 : CARRERA 68B #10A-18 - Sitio 4 : CALLE 24F#101B-15 - Sitio 5 : CARRERA 65B#10A-87 - Sitio 6 : AUTO MEDE KM 1,5 P INDUS FLORIDA BOD 23 - Sitio 7 : CARRERA 71 A BIS # 63D-38 -</v>
          </cell>
          <cell r="K571">
            <v>44835</v>
          </cell>
          <cell r="L571">
            <v>7403</v>
          </cell>
          <cell r="M571">
            <v>8806</v>
          </cell>
          <cell r="N571">
            <v>5215</v>
          </cell>
          <cell r="O571">
            <v>435</v>
          </cell>
          <cell r="P571">
            <v>513</v>
          </cell>
          <cell r="Q571">
            <v>0</v>
          </cell>
          <cell r="R571">
            <v>513</v>
          </cell>
          <cell r="S571">
            <v>683</v>
          </cell>
          <cell r="T571">
            <v>0</v>
          </cell>
          <cell r="U571">
            <v>683</v>
          </cell>
          <cell r="V571">
            <v>1022</v>
          </cell>
          <cell r="W571">
            <v>0</v>
          </cell>
          <cell r="X571">
            <v>1022</v>
          </cell>
          <cell r="Y571">
            <v>1022</v>
          </cell>
          <cell r="Z571">
            <v>0</v>
          </cell>
          <cell r="AA571">
            <v>1022</v>
          </cell>
          <cell r="AB571">
            <v>15586537</v>
          </cell>
          <cell r="AC571" t="str">
            <v>Registro Valido</v>
          </cell>
          <cell r="AD571">
            <v>513</v>
          </cell>
          <cell r="AE571">
            <v>683</v>
          </cell>
          <cell r="AF571">
            <v>1022</v>
          </cell>
          <cell r="AG571">
            <v>1022</v>
          </cell>
          <cell r="AH571">
            <v>498</v>
          </cell>
          <cell r="AI571">
            <v>663</v>
          </cell>
          <cell r="AJ571">
            <v>994</v>
          </cell>
          <cell r="AK571">
            <v>994</v>
          </cell>
          <cell r="AM571" t="str">
            <v>ALI_93_SEG_8</v>
          </cell>
          <cell r="AN571" t="str">
            <v>ALI_93_SEG_8_VAL_15586537</v>
          </cell>
          <cell r="AO571">
            <v>5</v>
          </cell>
          <cell r="AP571">
            <v>12686015.25</v>
          </cell>
          <cell r="AQ571" t="b">
            <v>0</v>
          </cell>
          <cell r="AR571" t="str">
            <v/>
          </cell>
          <cell r="AS571" t="str">
            <v/>
          </cell>
          <cell r="AT571" t="str">
            <v>ALI_93_SEG_8_</v>
          </cell>
          <cell r="AU571">
            <v>1</v>
          </cell>
          <cell r="AV571" t="str">
            <v>No Seleccionada</v>
          </cell>
        </row>
        <row r="572">
          <cell r="A572" t="b">
            <v>0</v>
          </cell>
          <cell r="B572" t="str">
            <v>5to_Evento_973_V2_Diseral_17491654.xlsm</v>
          </cell>
          <cell r="C572">
            <v>93</v>
          </cell>
          <cell r="D572">
            <v>2052</v>
          </cell>
          <cell r="E572" t="str">
            <v>Diseral S.A.S.</v>
          </cell>
          <cell r="F572">
            <v>99</v>
          </cell>
          <cell r="G572" t="str">
            <v>CEREAL EMPACADO</v>
          </cell>
          <cell r="H572" t="str">
            <v>93 : Torta de zanahoria.</v>
          </cell>
          <cell r="I572">
            <v>9</v>
          </cell>
          <cell r="J572" t="str">
            <v>Sitio 1 : CARRERA 127#22G-18 INT 4 - Sitio 2 : SIBERIA KM 7.5 CELTA, LOTE 159 - Sitio 3 : CARRERA 68B #10A-18 - Sitio 4 : CALLE 24F#101B-15 - Sitio 5 : CARRERA 65B#10A-87 - Sitio 6 : AUTO MEDE KM 1,5 P INDUS FLORIDA BOD 23 - Sitio 7 : CARRERA 71 A BIS # 63D-38 -</v>
          </cell>
          <cell r="K572">
            <v>44835</v>
          </cell>
          <cell r="L572">
            <v>7481</v>
          </cell>
          <cell r="M572">
            <v>8900</v>
          </cell>
          <cell r="N572">
            <v>5269</v>
          </cell>
          <cell r="O572">
            <v>439</v>
          </cell>
          <cell r="P572">
            <v>513</v>
          </cell>
          <cell r="Q572">
            <v>0</v>
          </cell>
          <cell r="R572">
            <v>513</v>
          </cell>
          <cell r="S572">
            <v>683</v>
          </cell>
          <cell r="T572">
            <v>0</v>
          </cell>
          <cell r="U572">
            <v>683</v>
          </cell>
          <cell r="V572">
            <v>1022</v>
          </cell>
          <cell r="W572">
            <v>0</v>
          </cell>
          <cell r="X572">
            <v>1022</v>
          </cell>
          <cell r="Y572">
            <v>1022</v>
          </cell>
          <cell r="Z572">
            <v>0</v>
          </cell>
          <cell r="AA572">
            <v>1022</v>
          </cell>
          <cell r="AB572">
            <v>15750029</v>
          </cell>
          <cell r="AC572" t="str">
            <v>Registro Valido</v>
          </cell>
          <cell r="AD572">
            <v>513</v>
          </cell>
          <cell r="AE572">
            <v>683</v>
          </cell>
          <cell r="AF572">
            <v>1022</v>
          </cell>
          <cell r="AG572">
            <v>1022</v>
          </cell>
          <cell r="AH572">
            <v>498</v>
          </cell>
          <cell r="AI572">
            <v>663</v>
          </cell>
          <cell r="AJ572">
            <v>994</v>
          </cell>
          <cell r="AK572">
            <v>994</v>
          </cell>
          <cell r="AM572" t="str">
            <v>ALI_93_SEG_9</v>
          </cell>
          <cell r="AN572" t="str">
            <v>ALI_93_SEG_9_VAL_15750029</v>
          </cell>
          <cell r="AO572">
            <v>5</v>
          </cell>
          <cell r="AP572">
            <v>12819154.910000002</v>
          </cell>
          <cell r="AQ572" t="b">
            <v>0</v>
          </cell>
          <cell r="AR572" t="str">
            <v/>
          </cell>
          <cell r="AS572" t="str">
            <v/>
          </cell>
          <cell r="AT572" t="str">
            <v>ALI_93_SEG_9_</v>
          </cell>
          <cell r="AU572">
            <v>1</v>
          </cell>
          <cell r="AV572" t="str">
            <v>No Seleccionada</v>
          </cell>
        </row>
        <row r="573">
          <cell r="A573" t="b">
            <v>0</v>
          </cell>
          <cell r="B573" t="str">
            <v>5to_Evento_973_V2_Diseral_17491654.xlsm</v>
          </cell>
          <cell r="C573">
            <v>93</v>
          </cell>
          <cell r="D573">
            <v>2052</v>
          </cell>
          <cell r="E573" t="str">
            <v>Diseral S.A.S.</v>
          </cell>
          <cell r="F573">
            <v>100</v>
          </cell>
          <cell r="G573" t="str">
            <v>CEREAL EMPACADO</v>
          </cell>
          <cell r="H573" t="str">
            <v>93 : Torta de zanahoria.</v>
          </cell>
          <cell r="I573">
            <v>10</v>
          </cell>
          <cell r="J573" t="str">
            <v>Sitio 1 : CARRERA 127#22G-18 INT 4 - Sitio 2 : SIBERIA KM 7.5 CELTA, LOTE 159 - Sitio 3 : CARRERA 68B #10A-18 - Sitio 4 : CALLE 24F#101B-15 - Sitio 5 : CARRERA 65B#10A-87 - Sitio 6 : AUTO MEDE KM 1,5 P INDUS FLORIDA BOD 23 - Sitio 7 : CARRERA 71 A BIS # 63D-38 -</v>
          </cell>
          <cell r="K573">
            <v>44835</v>
          </cell>
          <cell r="L573">
            <v>7492</v>
          </cell>
          <cell r="M573">
            <v>8914</v>
          </cell>
          <cell r="N573">
            <v>5278</v>
          </cell>
          <cell r="O573">
            <v>440</v>
          </cell>
          <cell r="P573">
            <v>513</v>
          </cell>
          <cell r="Q573">
            <v>0</v>
          </cell>
          <cell r="R573">
            <v>513</v>
          </cell>
          <cell r="S573">
            <v>683</v>
          </cell>
          <cell r="T573">
            <v>0</v>
          </cell>
          <cell r="U573">
            <v>683</v>
          </cell>
          <cell r="V573">
            <v>1022</v>
          </cell>
          <cell r="W573">
            <v>0</v>
          </cell>
          <cell r="X573">
            <v>1022</v>
          </cell>
          <cell r="Y573">
            <v>1022</v>
          </cell>
          <cell r="Z573">
            <v>0</v>
          </cell>
          <cell r="AA573">
            <v>1022</v>
          </cell>
          <cell r="AB573">
            <v>15775454</v>
          </cell>
          <cell r="AC573" t="str">
            <v>Registro Valido</v>
          </cell>
          <cell r="AD573">
            <v>513</v>
          </cell>
          <cell r="AE573">
            <v>683</v>
          </cell>
          <cell r="AF573">
            <v>1022</v>
          </cell>
          <cell r="AG573">
            <v>1022</v>
          </cell>
          <cell r="AH573">
            <v>498</v>
          </cell>
          <cell r="AI573">
            <v>663</v>
          </cell>
          <cell r="AJ573">
            <v>994</v>
          </cell>
          <cell r="AK573">
            <v>994</v>
          </cell>
          <cell r="AM573" t="str">
            <v>ALI_93_SEG_10</v>
          </cell>
          <cell r="AN573" t="str">
            <v>ALI_93_SEG_10_VAL_15775454</v>
          </cell>
          <cell r="AO573">
            <v>5</v>
          </cell>
          <cell r="AP573">
            <v>12839804.560000001</v>
          </cell>
          <cell r="AQ573" t="b">
            <v>0</v>
          </cell>
          <cell r="AR573" t="str">
            <v/>
          </cell>
          <cell r="AS573" t="str">
            <v/>
          </cell>
          <cell r="AT573" t="str">
            <v>ALI_93_SEG_10_</v>
          </cell>
          <cell r="AU573">
            <v>1</v>
          </cell>
          <cell r="AV573" t="str">
            <v>No Seleccionada</v>
          </cell>
        </row>
        <row r="574">
          <cell r="A574" t="b">
            <v>0</v>
          </cell>
          <cell r="B574" t="str">
            <v>5to_Evento_973_V2_Diseral_17491654.xlsm</v>
          </cell>
          <cell r="C574">
            <v>93</v>
          </cell>
          <cell r="D574">
            <v>2052</v>
          </cell>
          <cell r="E574" t="str">
            <v>Diseral S.A.S.</v>
          </cell>
          <cell r="F574">
            <v>101</v>
          </cell>
          <cell r="G574" t="str">
            <v>CEREAL EMPACADO</v>
          </cell>
          <cell r="H574" t="str">
            <v>93 : Torta de zanahoria.</v>
          </cell>
          <cell r="I574">
            <v>11</v>
          </cell>
          <cell r="J574" t="str">
            <v>Sitio 1 : CARRERA 127#22G-18 INT 4 - Sitio 2 : SIBERIA KM 7.5 CELTA, LOTE 159 - Sitio 3 : CARRERA 68B #10A-18 - Sitio 4 : CALLE 24F#101B-15 - Sitio 5 : CARRERA 65B#10A-87 - Sitio 6 : AUTO MEDE KM 1,5 P INDUS FLORIDA BOD 23 - Sitio 7 : CARRERA 71 A BIS # 63D-38 -</v>
          </cell>
          <cell r="K574">
            <v>44835</v>
          </cell>
          <cell r="L574">
            <v>7379</v>
          </cell>
          <cell r="M574">
            <v>8778</v>
          </cell>
          <cell r="N574">
            <v>5197</v>
          </cell>
          <cell r="O574">
            <v>433</v>
          </cell>
          <cell r="P574">
            <v>513</v>
          </cell>
          <cell r="Q574">
            <v>0</v>
          </cell>
          <cell r="R574">
            <v>513</v>
          </cell>
          <cell r="S574">
            <v>683</v>
          </cell>
          <cell r="T574">
            <v>0</v>
          </cell>
          <cell r="U574">
            <v>683</v>
          </cell>
          <cell r="V574">
            <v>1022</v>
          </cell>
          <cell r="W574">
            <v>0</v>
          </cell>
          <cell r="X574">
            <v>1022</v>
          </cell>
          <cell r="Y574">
            <v>1022</v>
          </cell>
          <cell r="Z574">
            <v>0</v>
          </cell>
          <cell r="AA574">
            <v>1022</v>
          </cell>
          <cell r="AB574">
            <v>15534661</v>
          </cell>
          <cell r="AC574" t="str">
            <v>Registro Valido</v>
          </cell>
          <cell r="AD574">
            <v>513</v>
          </cell>
          <cell r="AE574">
            <v>683</v>
          </cell>
          <cell r="AF574">
            <v>1022</v>
          </cell>
          <cell r="AG574">
            <v>1022</v>
          </cell>
          <cell r="AH574">
            <v>498</v>
          </cell>
          <cell r="AI574">
            <v>663</v>
          </cell>
          <cell r="AJ574">
            <v>994</v>
          </cell>
          <cell r="AK574">
            <v>994</v>
          </cell>
          <cell r="AM574" t="str">
            <v>ALI_93_SEG_11</v>
          </cell>
          <cell r="AN574" t="str">
            <v>ALI_93_SEG_11_VAL_15534661</v>
          </cell>
          <cell r="AO574">
            <v>5</v>
          </cell>
          <cell r="AP574">
            <v>12643860.85</v>
          </cell>
          <cell r="AQ574" t="b">
            <v>0</v>
          </cell>
          <cell r="AR574" t="str">
            <v/>
          </cell>
          <cell r="AS574" t="str">
            <v/>
          </cell>
          <cell r="AT574" t="str">
            <v>ALI_93_SEG_11_</v>
          </cell>
          <cell r="AU574">
            <v>1</v>
          </cell>
          <cell r="AV574" t="str">
            <v>No Seleccionada</v>
          </cell>
        </row>
        <row r="575">
          <cell r="A575" t="b">
            <v>0</v>
          </cell>
          <cell r="B575" t="str">
            <v>5to_Evento_973_V2_Diseral_17491654.xlsm</v>
          </cell>
          <cell r="C575">
            <v>93</v>
          </cell>
          <cell r="D575">
            <v>2052</v>
          </cell>
          <cell r="E575" t="str">
            <v>Diseral S.A.S.</v>
          </cell>
          <cell r="F575">
            <v>102</v>
          </cell>
          <cell r="G575" t="str">
            <v>CEREAL EMPACADO</v>
          </cell>
          <cell r="H575" t="str">
            <v>93 : Torta de zanahoria.</v>
          </cell>
          <cell r="I575">
            <v>12</v>
          </cell>
          <cell r="J575" t="str">
            <v>Sitio 1 : CARRERA 127#22G-18 INT 4 - Sitio 2 : SIBERIA KM 7.5 CELTA, LOTE 159 - Sitio 3 : CARRERA 68B #10A-18 - Sitio 4 : CALLE 24F#101B-15 - Sitio 5 : CARRERA 65B#10A-87 - Sitio 6 : AUTO MEDE KM 1,5 P INDUS FLORIDA BOD 23 - Sitio 7 : CARRERA 71 A BIS # 63D-38 -</v>
          </cell>
          <cell r="K575">
            <v>44835</v>
          </cell>
          <cell r="L575">
            <v>6697</v>
          </cell>
          <cell r="M575">
            <v>7966</v>
          </cell>
          <cell r="N575">
            <v>4717</v>
          </cell>
          <cell r="O575">
            <v>393</v>
          </cell>
          <cell r="P575">
            <v>513</v>
          </cell>
          <cell r="Q575">
            <v>0</v>
          </cell>
          <cell r="R575">
            <v>513</v>
          </cell>
          <cell r="S575">
            <v>683</v>
          </cell>
          <cell r="T575">
            <v>0</v>
          </cell>
          <cell r="U575">
            <v>683</v>
          </cell>
          <cell r="V575">
            <v>1022</v>
          </cell>
          <cell r="W575">
            <v>0</v>
          </cell>
          <cell r="X575">
            <v>1022</v>
          </cell>
          <cell r="Y575">
            <v>1022</v>
          </cell>
          <cell r="Z575">
            <v>0</v>
          </cell>
          <cell r="AA575">
            <v>1022</v>
          </cell>
          <cell r="AB575">
            <v>14098759</v>
          </cell>
          <cell r="AC575" t="str">
            <v>Registro Valido</v>
          </cell>
          <cell r="AD575">
            <v>513</v>
          </cell>
          <cell r="AE575">
            <v>683</v>
          </cell>
          <cell r="AF575">
            <v>1022</v>
          </cell>
          <cell r="AG575">
            <v>1022</v>
          </cell>
          <cell r="AH575">
            <v>498</v>
          </cell>
          <cell r="AI575">
            <v>663</v>
          </cell>
          <cell r="AJ575">
            <v>994</v>
          </cell>
          <cell r="AK575">
            <v>994</v>
          </cell>
          <cell r="AM575" t="str">
            <v>ALI_93_SEG_12</v>
          </cell>
          <cell r="AN575" t="str">
            <v>ALI_93_SEG_12_VAL_14098759</v>
          </cell>
          <cell r="AO575">
            <v>5</v>
          </cell>
          <cell r="AP575">
            <v>11475139.15</v>
          </cell>
          <cell r="AQ575" t="b">
            <v>0</v>
          </cell>
          <cell r="AR575" t="str">
            <v/>
          </cell>
          <cell r="AS575" t="str">
            <v/>
          </cell>
          <cell r="AT575" t="str">
            <v>ALI_93_SEG_12_</v>
          </cell>
          <cell r="AU575">
            <v>1</v>
          </cell>
          <cell r="AV575" t="str">
            <v>No Seleccionada</v>
          </cell>
        </row>
        <row r="576">
          <cell r="A576" t="b">
            <v>0</v>
          </cell>
          <cell r="B576" t="str">
            <v>5to_Evento_973_V2_Diseral_17491654.xlsm</v>
          </cell>
          <cell r="C576">
            <v>93</v>
          </cell>
          <cell r="D576">
            <v>2052</v>
          </cell>
          <cell r="E576" t="str">
            <v>Diseral S.A.S.</v>
          </cell>
          <cell r="F576">
            <v>103</v>
          </cell>
          <cell r="G576" t="str">
            <v>CEREAL EMPACADO</v>
          </cell>
          <cell r="H576" t="str">
            <v>93 : Torta de zanahoria.</v>
          </cell>
          <cell r="I576">
            <v>13</v>
          </cell>
          <cell r="J576" t="str">
            <v>Sitio 1 : CARRERA 127#22G-18 INT 4 - Sitio 2 : SIBERIA KM 7.5 CELTA, LOTE 159 - Sitio 3 : CARRERA 68B #10A-18 - Sitio 4 : CALLE 24F#101B-15 - Sitio 5 : CARRERA 65B#10A-87 - Sitio 6 : AUTO MEDE KM 1,5 P INDUS FLORIDA BOD 23 - Sitio 7 : CARRERA 71 A BIS # 63D-38 -</v>
          </cell>
          <cell r="K576">
            <v>44835</v>
          </cell>
          <cell r="L576">
            <v>7111</v>
          </cell>
          <cell r="M576">
            <v>8459</v>
          </cell>
          <cell r="N576">
            <v>5008</v>
          </cell>
          <cell r="O576">
            <v>417</v>
          </cell>
          <cell r="P576">
            <v>513</v>
          </cell>
          <cell r="Q576">
            <v>0</v>
          </cell>
          <cell r="R576">
            <v>513</v>
          </cell>
          <cell r="S576">
            <v>683</v>
          </cell>
          <cell r="T576">
            <v>0</v>
          </cell>
          <cell r="U576">
            <v>683</v>
          </cell>
          <cell r="V576">
            <v>1022</v>
          </cell>
          <cell r="W576">
            <v>0</v>
          </cell>
          <cell r="X576">
            <v>1022</v>
          </cell>
          <cell r="Y576">
            <v>1022</v>
          </cell>
          <cell r="Z576">
            <v>0</v>
          </cell>
          <cell r="AA576">
            <v>1022</v>
          </cell>
          <cell r="AB576">
            <v>14969790</v>
          </cell>
          <cell r="AC576" t="str">
            <v>Registro Valido</v>
          </cell>
          <cell r="AD576">
            <v>513</v>
          </cell>
          <cell r="AE576">
            <v>683</v>
          </cell>
          <cell r="AF576">
            <v>1022</v>
          </cell>
          <cell r="AG576">
            <v>1022</v>
          </cell>
          <cell r="AH576">
            <v>498</v>
          </cell>
          <cell r="AI576">
            <v>663</v>
          </cell>
          <cell r="AJ576">
            <v>994</v>
          </cell>
          <cell r="AK576">
            <v>994</v>
          </cell>
          <cell r="AM576" t="str">
            <v>ALI_93_SEG_13</v>
          </cell>
          <cell r="AN576" t="str">
            <v>ALI_93_SEG_13_VAL_14969790</v>
          </cell>
          <cell r="AO576">
            <v>5</v>
          </cell>
          <cell r="AP576">
            <v>12184120.950000001</v>
          </cell>
          <cell r="AQ576" t="b">
            <v>0</v>
          </cell>
          <cell r="AR576" t="str">
            <v/>
          </cell>
          <cell r="AS576" t="str">
            <v/>
          </cell>
          <cell r="AT576" t="str">
            <v>ALI_93_SEG_13_</v>
          </cell>
          <cell r="AU576">
            <v>1</v>
          </cell>
          <cell r="AV576" t="str">
            <v>No Seleccionada</v>
          </cell>
        </row>
        <row r="577">
          <cell r="A577" t="b">
            <v>0</v>
          </cell>
          <cell r="B577" t="str">
            <v>5to_Evento_973_V2_Diseral_17491654.xlsm</v>
          </cell>
          <cell r="C577">
            <v>93</v>
          </cell>
          <cell r="D577">
            <v>2052</v>
          </cell>
          <cell r="E577" t="str">
            <v>Diseral S.A.S.</v>
          </cell>
          <cell r="F577">
            <v>104</v>
          </cell>
          <cell r="G577" t="str">
            <v>CEREAL EMPACADO</v>
          </cell>
          <cell r="H577" t="str">
            <v>93 : Torta de zanahoria.</v>
          </cell>
          <cell r="I577">
            <v>14</v>
          </cell>
          <cell r="J577" t="str">
            <v>Sitio 1 : CARRERA 127#22G-18 INT 4 - Sitio 2 : SIBERIA KM 7.5 CELTA, LOTE 159 - Sitio 3 : CARRERA 68B #10A-18 - Sitio 4 : CALLE 24F#101B-15 - Sitio 5 : CARRERA 65B#10A-87 - Sitio 6 : AUTO MEDE KM 1,5 P INDUS FLORIDA BOD 23 - Sitio 7 : CARRERA 71 A BIS # 63D-38 -</v>
          </cell>
          <cell r="K577">
            <v>44835</v>
          </cell>
          <cell r="L577">
            <v>7046</v>
          </cell>
          <cell r="M577">
            <v>8382</v>
          </cell>
          <cell r="N577">
            <v>4962</v>
          </cell>
          <cell r="O577">
            <v>414</v>
          </cell>
          <cell r="P577">
            <v>513</v>
          </cell>
          <cell r="Q577">
            <v>0</v>
          </cell>
          <cell r="R577">
            <v>513</v>
          </cell>
          <cell r="S577">
            <v>683</v>
          </cell>
          <cell r="T577">
            <v>0</v>
          </cell>
          <cell r="U577">
            <v>683</v>
          </cell>
          <cell r="V577">
            <v>1022</v>
          </cell>
          <cell r="W577">
            <v>0</v>
          </cell>
          <cell r="X577">
            <v>1022</v>
          </cell>
          <cell r="Y577">
            <v>1022</v>
          </cell>
          <cell r="Z577">
            <v>0</v>
          </cell>
          <cell r="AA577">
            <v>1022</v>
          </cell>
          <cell r="AB577">
            <v>14833776</v>
          </cell>
          <cell r="AC577" t="str">
            <v>Registro Valido</v>
          </cell>
          <cell r="AD577">
            <v>513</v>
          </cell>
          <cell r="AE577">
            <v>683</v>
          </cell>
          <cell r="AF577">
            <v>1022</v>
          </cell>
          <cell r="AG577">
            <v>1022</v>
          </cell>
          <cell r="AH577">
            <v>498</v>
          </cell>
          <cell r="AI577">
            <v>663</v>
          </cell>
          <cell r="AJ577">
            <v>994</v>
          </cell>
          <cell r="AK577">
            <v>994</v>
          </cell>
          <cell r="AM577" t="str">
            <v>ALI_93_SEG_14</v>
          </cell>
          <cell r="AN577" t="str">
            <v>ALI_93_SEG_14_VAL_14833776</v>
          </cell>
          <cell r="AO577">
            <v>5</v>
          </cell>
          <cell r="AP577">
            <v>12073400.92</v>
          </cell>
          <cell r="AQ577" t="b">
            <v>0</v>
          </cell>
          <cell r="AR577" t="str">
            <v/>
          </cell>
          <cell r="AS577" t="str">
            <v/>
          </cell>
          <cell r="AT577" t="str">
            <v>ALI_93_SEG_14_</v>
          </cell>
          <cell r="AU577">
            <v>1</v>
          </cell>
          <cell r="AV577" t="str">
            <v>No Seleccionada</v>
          </cell>
        </row>
        <row r="578">
          <cell r="A578" t="b">
            <v>0</v>
          </cell>
          <cell r="B578" t="str">
            <v>5to_Evento_973_V2_Diseral_17491654.xlsm</v>
          </cell>
          <cell r="C578">
            <v>93</v>
          </cell>
          <cell r="D578">
            <v>2052</v>
          </cell>
          <cell r="E578" t="str">
            <v>Diseral S.A.S.</v>
          </cell>
          <cell r="F578">
            <v>105</v>
          </cell>
          <cell r="G578" t="str">
            <v>CEREAL EMPACADO</v>
          </cell>
          <cell r="H578" t="str">
            <v>93 : Torta de zanahoria.</v>
          </cell>
          <cell r="I578">
            <v>15</v>
          </cell>
          <cell r="J578" t="str">
            <v>Sitio 1 : CARRERA 127#22G-18 INT 4 - Sitio 2 : SIBERIA KM 7.5 CELTA, LOTE 159 - Sitio 3 : CARRERA 68B #10A-18 - Sitio 4 : CALLE 24F#101B-15 - Sitio 5 : CARRERA 65B#10A-87 - Sitio 6 : AUTO MEDE KM 1,5 P INDUS FLORIDA BOD 23 - Sitio 7 : CARRERA 71 A BIS # 63D-38 -</v>
          </cell>
          <cell r="K578">
            <v>44835</v>
          </cell>
          <cell r="L578">
            <v>6659</v>
          </cell>
          <cell r="M578">
            <v>7921</v>
          </cell>
          <cell r="N578">
            <v>4690</v>
          </cell>
          <cell r="O578">
            <v>393</v>
          </cell>
          <cell r="P578">
            <v>513</v>
          </cell>
          <cell r="Q578">
            <v>0</v>
          </cell>
          <cell r="R578">
            <v>513</v>
          </cell>
          <cell r="S578">
            <v>683</v>
          </cell>
          <cell r="T578">
            <v>0</v>
          </cell>
          <cell r="U578">
            <v>683</v>
          </cell>
          <cell r="V578">
            <v>1022</v>
          </cell>
          <cell r="W578">
            <v>0</v>
          </cell>
          <cell r="X578">
            <v>1022</v>
          </cell>
          <cell r="Y578">
            <v>1022</v>
          </cell>
          <cell r="Z578">
            <v>0</v>
          </cell>
          <cell r="AA578">
            <v>1022</v>
          </cell>
          <cell r="AB578">
            <v>14020936</v>
          </cell>
          <cell r="AC578" t="str">
            <v>Registro Valido</v>
          </cell>
          <cell r="AD578">
            <v>513</v>
          </cell>
          <cell r="AE578">
            <v>683</v>
          </cell>
          <cell r="AF578">
            <v>1022</v>
          </cell>
          <cell r="AG578">
            <v>1022</v>
          </cell>
          <cell r="AH578">
            <v>498</v>
          </cell>
          <cell r="AI578">
            <v>663</v>
          </cell>
          <cell r="AJ578">
            <v>994</v>
          </cell>
          <cell r="AK578">
            <v>994</v>
          </cell>
          <cell r="AM578" t="str">
            <v>ALI_93_SEG_15</v>
          </cell>
          <cell r="AN578" t="str">
            <v>ALI_93_SEG_15_VAL_14020936</v>
          </cell>
          <cell r="AO578">
            <v>5</v>
          </cell>
          <cell r="AP578">
            <v>11411729.910000002</v>
          </cell>
          <cell r="AQ578" t="b">
            <v>0</v>
          </cell>
          <cell r="AR578" t="str">
            <v/>
          </cell>
          <cell r="AS578" t="str">
            <v/>
          </cell>
          <cell r="AT578" t="str">
            <v>ALI_93_SEG_15_</v>
          </cell>
          <cell r="AU578">
            <v>1</v>
          </cell>
          <cell r="AV578" t="str">
            <v>No Seleccionada</v>
          </cell>
        </row>
        <row r="579">
          <cell r="A579" t="b">
            <v>0</v>
          </cell>
          <cell r="B579" t="str">
            <v>5to_Evento_973_V2_Diseral_17491654.xlsm</v>
          </cell>
          <cell r="C579">
            <v>113</v>
          </cell>
          <cell r="D579">
            <v>2052</v>
          </cell>
          <cell r="E579" t="str">
            <v>Diseral S.A.S.</v>
          </cell>
          <cell r="F579">
            <v>136</v>
          </cell>
          <cell r="G579" t="str">
            <v>CEREAL EMPACADO</v>
          </cell>
          <cell r="H579" t="str">
            <v>113 : Muffin De Frutas.</v>
          </cell>
          <cell r="I579">
            <v>1</v>
          </cell>
          <cell r="J579" t="str">
            <v>Sitio 1 : CARRERA 127#22G-18 INT 4 - Sitio 2 : SIBERIA KM 7.5 CELTA, LOTE 159 - Sitio 3 : CARRERA 68B #10A-18 - Sitio 4 : CALLE 24F#101B-15 - Sitio 5 : CARRERA 65B#10A-87 - Sitio 6 : AUTO MEDE KM 1,5 P INDUS FLORIDA BOD 23 - Sitio 7 : CARRERA 71 A BIS # 63D-38 -</v>
          </cell>
          <cell r="K579">
            <v>44835</v>
          </cell>
          <cell r="L579">
            <v>7267</v>
          </cell>
          <cell r="M579">
            <v>8741</v>
          </cell>
          <cell r="N579">
            <v>5632</v>
          </cell>
          <cell r="O579">
            <v>404</v>
          </cell>
          <cell r="P579">
            <v>543</v>
          </cell>
          <cell r="Q579">
            <v>0</v>
          </cell>
          <cell r="R579">
            <v>543</v>
          </cell>
          <cell r="S579">
            <v>723</v>
          </cell>
          <cell r="T579">
            <v>0</v>
          </cell>
          <cell r="U579">
            <v>723</v>
          </cell>
          <cell r="V579">
            <v>1084</v>
          </cell>
          <cell r="W579">
            <v>0</v>
          </cell>
          <cell r="X579">
            <v>1084</v>
          </cell>
          <cell r="Y579">
            <v>1084</v>
          </cell>
          <cell r="Z579">
            <v>0</v>
          </cell>
          <cell r="AA579">
            <v>1084</v>
          </cell>
          <cell r="AB579">
            <v>16808748</v>
          </cell>
          <cell r="AC579" t="str">
            <v>Registro Valido</v>
          </cell>
          <cell r="AD579">
            <v>543</v>
          </cell>
          <cell r="AE579">
            <v>723</v>
          </cell>
          <cell r="AF579">
            <v>1084</v>
          </cell>
          <cell r="AG579">
            <v>1084</v>
          </cell>
          <cell r="AH579">
            <v>527</v>
          </cell>
          <cell r="AI579">
            <v>703</v>
          </cell>
          <cell r="AJ579">
            <v>1052</v>
          </cell>
          <cell r="AK579">
            <v>1052</v>
          </cell>
          <cell r="AM579" t="str">
            <v>ALI_113_SEG_1</v>
          </cell>
          <cell r="AN579" t="str">
            <v>ALI_113_SEG_1_VAL_16808748</v>
          </cell>
          <cell r="AO579">
            <v>7</v>
          </cell>
          <cell r="AP579">
            <v>13059603.200000001</v>
          </cell>
          <cell r="AQ579" t="b">
            <v>0</v>
          </cell>
          <cell r="AR579" t="str">
            <v/>
          </cell>
          <cell r="AS579" t="str">
            <v/>
          </cell>
          <cell r="AT579" t="str">
            <v>ALI_113_SEG_1_</v>
          </cell>
          <cell r="AU579">
            <v>1</v>
          </cell>
          <cell r="AV579" t="str">
            <v>No Seleccionada</v>
          </cell>
        </row>
        <row r="580">
          <cell r="A580" t="b">
            <v>0</v>
          </cell>
          <cell r="B580" t="str">
            <v>5to_Evento_973_V2_Diseral_17491654.xlsm</v>
          </cell>
          <cell r="C580">
            <v>113</v>
          </cell>
          <cell r="D580">
            <v>2052</v>
          </cell>
          <cell r="E580" t="str">
            <v>Diseral S.A.S.</v>
          </cell>
          <cell r="F580">
            <v>137</v>
          </cell>
          <cell r="G580" t="str">
            <v>CEREAL EMPACADO</v>
          </cell>
          <cell r="H580" t="str">
            <v>113 : Muffin De Frutas.</v>
          </cell>
          <cell r="I580">
            <v>2</v>
          </cell>
          <cell r="J580" t="str">
            <v>Sitio 1 : CARRERA 127#22G-18 INT 4 - Sitio 2 : SIBERIA KM 7.5 CELTA, LOTE 159 - Sitio 3 : CARRERA 68B #10A-18 - Sitio 4 : CALLE 24F#101B-15 - Sitio 5 : CARRERA 65B#10A-87 - Sitio 6 : AUTO MEDE KM 1,5 P INDUS FLORIDA BOD 23 - Sitio 7 : CARRERA 71 A BIS # 63D-38 -</v>
          </cell>
          <cell r="K580">
            <v>44835</v>
          </cell>
          <cell r="L580">
            <v>7434</v>
          </cell>
          <cell r="M580">
            <v>8939</v>
          </cell>
          <cell r="N580">
            <v>5759</v>
          </cell>
          <cell r="O580">
            <v>414</v>
          </cell>
          <cell r="P580">
            <v>543</v>
          </cell>
          <cell r="Q580">
            <v>0</v>
          </cell>
          <cell r="R580">
            <v>543</v>
          </cell>
          <cell r="S580">
            <v>723</v>
          </cell>
          <cell r="T580">
            <v>0</v>
          </cell>
          <cell r="U580">
            <v>723</v>
          </cell>
          <cell r="V580">
            <v>1084</v>
          </cell>
          <cell r="W580">
            <v>0</v>
          </cell>
          <cell r="X580">
            <v>1084</v>
          </cell>
          <cell r="Y580">
            <v>1084</v>
          </cell>
          <cell r="Z580">
            <v>0</v>
          </cell>
          <cell r="AA580">
            <v>1084</v>
          </cell>
          <cell r="AB580">
            <v>17191091</v>
          </cell>
          <cell r="AC580" t="str">
            <v>Registro Valido</v>
          </cell>
          <cell r="AD580">
            <v>543</v>
          </cell>
          <cell r="AE580">
            <v>723</v>
          </cell>
          <cell r="AF580">
            <v>1084</v>
          </cell>
          <cell r="AG580">
            <v>1084</v>
          </cell>
          <cell r="AH580">
            <v>527</v>
          </cell>
          <cell r="AI580">
            <v>703</v>
          </cell>
          <cell r="AJ580">
            <v>1052</v>
          </cell>
          <cell r="AK580">
            <v>1052</v>
          </cell>
          <cell r="AM580" t="str">
            <v>ALI_113_SEG_2</v>
          </cell>
          <cell r="AN580" t="str">
            <v>ALI_113_SEG_2_VAL_17191091</v>
          </cell>
          <cell r="AO580">
            <v>7</v>
          </cell>
          <cell r="AP580">
            <v>13356664.800000001</v>
          </cell>
          <cell r="AQ580" t="b">
            <v>0</v>
          </cell>
          <cell r="AR580" t="str">
            <v/>
          </cell>
          <cell r="AS580" t="str">
            <v/>
          </cell>
          <cell r="AT580" t="str">
            <v>ALI_113_SEG_2_</v>
          </cell>
          <cell r="AU580">
            <v>1</v>
          </cell>
          <cell r="AV580" t="str">
            <v>No Seleccionada</v>
          </cell>
        </row>
        <row r="581">
          <cell r="A581" t="b">
            <v>0</v>
          </cell>
          <cell r="B581" t="str">
            <v>5to_Evento_973_V2_Diseral_17491654.xlsm</v>
          </cell>
          <cell r="C581">
            <v>113</v>
          </cell>
          <cell r="D581">
            <v>2052</v>
          </cell>
          <cell r="E581" t="str">
            <v>Diseral S.A.S.</v>
          </cell>
          <cell r="F581">
            <v>138</v>
          </cell>
          <cell r="G581" t="str">
            <v>CEREAL EMPACADO</v>
          </cell>
          <cell r="H581" t="str">
            <v>113 : Muffin De Frutas.</v>
          </cell>
          <cell r="I581">
            <v>3</v>
          </cell>
          <cell r="J581" t="str">
            <v>Sitio 1 : CARRERA 127#22G-18 INT 4 - Sitio 2 : SIBERIA KM 7.5 CELTA, LOTE 159 - Sitio 3 : CARRERA 68B #10A-18 - Sitio 4 : CALLE 24F#101B-15 - Sitio 5 : CARRERA 65B#10A-87 - Sitio 6 : AUTO MEDE KM 1,5 P INDUS FLORIDA BOD 23 - Sitio 7 : CARRERA 71 A BIS # 63D-38 -</v>
          </cell>
          <cell r="K581">
            <v>44835</v>
          </cell>
          <cell r="L581">
            <v>7388</v>
          </cell>
          <cell r="M581">
            <v>8885</v>
          </cell>
          <cell r="N581">
            <v>5724</v>
          </cell>
          <cell r="O581">
            <v>411</v>
          </cell>
          <cell r="P581">
            <v>543</v>
          </cell>
          <cell r="Q581">
            <v>0</v>
          </cell>
          <cell r="R581">
            <v>543</v>
          </cell>
          <cell r="S581">
            <v>723</v>
          </cell>
          <cell r="T581">
            <v>0</v>
          </cell>
          <cell r="U581">
            <v>723</v>
          </cell>
          <cell r="V581">
            <v>1084</v>
          </cell>
          <cell r="W581">
            <v>0</v>
          </cell>
          <cell r="X581">
            <v>1084</v>
          </cell>
          <cell r="Y581">
            <v>1084</v>
          </cell>
          <cell r="Z581">
            <v>0</v>
          </cell>
          <cell r="AA581">
            <v>1084</v>
          </cell>
          <cell r="AB581">
            <v>17085879</v>
          </cell>
          <cell r="AC581" t="str">
            <v>Registro Valido</v>
          </cell>
          <cell r="AD581">
            <v>543</v>
          </cell>
          <cell r="AE581">
            <v>723</v>
          </cell>
          <cell r="AF581">
            <v>1084</v>
          </cell>
          <cell r="AG581">
            <v>1084</v>
          </cell>
          <cell r="AH581">
            <v>527</v>
          </cell>
          <cell r="AI581">
            <v>703</v>
          </cell>
          <cell r="AJ581">
            <v>1052</v>
          </cell>
          <cell r="AK581">
            <v>1052</v>
          </cell>
          <cell r="AM581" t="str">
            <v>ALI_113_SEG_3</v>
          </cell>
          <cell r="AN581" t="str">
            <v>ALI_113_SEG_3_VAL_17085879</v>
          </cell>
          <cell r="AO581">
            <v>7</v>
          </cell>
          <cell r="AP581">
            <v>13274920.800000001</v>
          </cell>
          <cell r="AQ581" t="b">
            <v>0</v>
          </cell>
          <cell r="AR581" t="str">
            <v/>
          </cell>
          <cell r="AS581" t="str">
            <v/>
          </cell>
          <cell r="AT581" t="str">
            <v>ALI_113_SEG_3_</v>
          </cell>
          <cell r="AU581">
            <v>1</v>
          </cell>
          <cell r="AV581" t="str">
            <v>No Seleccionada</v>
          </cell>
        </row>
        <row r="582">
          <cell r="A582" t="b">
            <v>0</v>
          </cell>
          <cell r="B582" t="str">
            <v>5to_Evento_973_V2_Diseral_17491654.xlsm</v>
          </cell>
          <cell r="C582">
            <v>113</v>
          </cell>
          <cell r="D582">
            <v>2052</v>
          </cell>
          <cell r="E582" t="str">
            <v>Diseral S.A.S.</v>
          </cell>
          <cell r="F582">
            <v>139</v>
          </cell>
          <cell r="G582" t="str">
            <v>CEREAL EMPACADO</v>
          </cell>
          <cell r="H582" t="str">
            <v>113 : Muffin De Frutas.</v>
          </cell>
          <cell r="I582">
            <v>4</v>
          </cell>
          <cell r="J582" t="str">
            <v>Sitio 1 : CARRERA 127#22G-18 INT 4 - Sitio 2 : SIBERIA KM 7.5 CELTA, LOTE 159 - Sitio 3 : CARRERA 68B #10A-18 - Sitio 4 : CALLE 24F#101B-15 - Sitio 5 : CARRERA 65B#10A-87 - Sitio 6 : AUTO MEDE KM 1,5 P INDUS FLORIDA BOD 23 - Sitio 7 : CARRERA 71 A BIS # 63D-38 -</v>
          </cell>
          <cell r="K582">
            <v>44835</v>
          </cell>
          <cell r="L582">
            <v>7872</v>
          </cell>
          <cell r="M582">
            <v>9466</v>
          </cell>
          <cell r="N582">
            <v>6098</v>
          </cell>
          <cell r="O582">
            <v>439</v>
          </cell>
          <cell r="P582">
            <v>543</v>
          </cell>
          <cell r="Q582">
            <v>0</v>
          </cell>
          <cell r="R582">
            <v>543</v>
          </cell>
          <cell r="S582">
            <v>723</v>
          </cell>
          <cell r="T582">
            <v>0</v>
          </cell>
          <cell r="U582">
            <v>723</v>
          </cell>
          <cell r="V582">
            <v>1084</v>
          </cell>
          <cell r="W582">
            <v>0</v>
          </cell>
          <cell r="X582">
            <v>1084</v>
          </cell>
          <cell r="Y582">
            <v>1084</v>
          </cell>
          <cell r="Z582">
            <v>0</v>
          </cell>
          <cell r="AA582">
            <v>1084</v>
          </cell>
          <cell r="AB582">
            <v>18204522</v>
          </cell>
          <cell r="AC582" t="str">
            <v>Registro Valido</v>
          </cell>
          <cell r="AD582">
            <v>543</v>
          </cell>
          <cell r="AE582">
            <v>723</v>
          </cell>
          <cell r="AF582">
            <v>1084</v>
          </cell>
          <cell r="AG582">
            <v>1084</v>
          </cell>
          <cell r="AH582">
            <v>527</v>
          </cell>
          <cell r="AI582">
            <v>703</v>
          </cell>
          <cell r="AJ582">
            <v>1052</v>
          </cell>
          <cell r="AK582">
            <v>1052</v>
          </cell>
          <cell r="AM582" t="str">
            <v>ALI_113_SEG_4</v>
          </cell>
          <cell r="AN582" t="str">
            <v>ALI_113_SEG_4_VAL_18204522</v>
          </cell>
          <cell r="AO582">
            <v>6</v>
          </cell>
          <cell r="AP582">
            <v>14144052.799999999</v>
          </cell>
          <cell r="AQ582" t="b">
            <v>0</v>
          </cell>
          <cell r="AR582" t="str">
            <v/>
          </cell>
          <cell r="AS582" t="str">
            <v/>
          </cell>
          <cell r="AT582" t="str">
            <v>ALI_113_SEG_4_</v>
          </cell>
          <cell r="AU582">
            <v>1</v>
          </cell>
          <cell r="AV582" t="str">
            <v>No Seleccionada</v>
          </cell>
        </row>
        <row r="583">
          <cell r="A583" t="b">
            <v>0</v>
          </cell>
          <cell r="B583" t="str">
            <v>5to_Evento_973_V2_Diseral_17491654.xlsm</v>
          </cell>
          <cell r="C583">
            <v>113</v>
          </cell>
          <cell r="D583">
            <v>2052</v>
          </cell>
          <cell r="E583" t="str">
            <v>Diseral S.A.S.</v>
          </cell>
          <cell r="F583">
            <v>140</v>
          </cell>
          <cell r="G583" t="str">
            <v>CEREAL EMPACADO</v>
          </cell>
          <cell r="H583" t="str">
            <v>113 : Muffin De Frutas.</v>
          </cell>
          <cell r="I583">
            <v>5</v>
          </cell>
          <cell r="J583" t="str">
            <v>Sitio 1 : CARRERA 127#22G-18 INT 4 - Sitio 2 : SIBERIA KM 7.5 CELTA, LOTE 159 - Sitio 3 : CARRERA 68B #10A-18 - Sitio 4 : CALLE 24F#101B-15 - Sitio 5 : CARRERA 65B#10A-87 - Sitio 6 : AUTO MEDE KM 1,5 P INDUS FLORIDA BOD 23 - Sitio 7 : CARRERA 71 A BIS # 63D-38 -</v>
          </cell>
          <cell r="K583">
            <v>44835</v>
          </cell>
          <cell r="L583">
            <v>7318</v>
          </cell>
          <cell r="M583">
            <v>8801</v>
          </cell>
          <cell r="N583">
            <v>5670</v>
          </cell>
          <cell r="O583">
            <v>407</v>
          </cell>
          <cell r="P583">
            <v>543</v>
          </cell>
          <cell r="Q583">
            <v>0</v>
          </cell>
          <cell r="R583">
            <v>543</v>
          </cell>
          <cell r="S583">
            <v>723</v>
          </cell>
          <cell r="T583">
            <v>0</v>
          </cell>
          <cell r="U583">
            <v>723</v>
          </cell>
          <cell r="V583">
            <v>1084</v>
          </cell>
          <cell r="W583">
            <v>0</v>
          </cell>
          <cell r="X583">
            <v>1084</v>
          </cell>
          <cell r="Y583">
            <v>1084</v>
          </cell>
          <cell r="Z583">
            <v>0</v>
          </cell>
          <cell r="AA583">
            <v>1084</v>
          </cell>
          <cell r="AB583">
            <v>16924265</v>
          </cell>
          <cell r="AC583" t="str">
            <v>Registro Valido</v>
          </cell>
          <cell r="AD583">
            <v>543</v>
          </cell>
          <cell r="AE583">
            <v>723</v>
          </cell>
          <cell r="AF583">
            <v>1084</v>
          </cell>
          <cell r="AG583">
            <v>1084</v>
          </cell>
          <cell r="AH583">
            <v>527</v>
          </cell>
          <cell r="AI583">
            <v>703</v>
          </cell>
          <cell r="AJ583">
            <v>1052</v>
          </cell>
          <cell r="AK583">
            <v>1052</v>
          </cell>
          <cell r="AM583" t="str">
            <v>ALI_113_SEG_5</v>
          </cell>
          <cell r="AN583" t="str">
            <v>ALI_113_SEG_5_VAL_16924265</v>
          </cell>
          <cell r="AO583">
            <v>6</v>
          </cell>
          <cell r="AP583">
            <v>13149354.399999999</v>
          </cell>
          <cell r="AQ583" t="b">
            <v>0</v>
          </cell>
          <cell r="AR583" t="str">
            <v/>
          </cell>
          <cell r="AS583" t="str">
            <v/>
          </cell>
          <cell r="AT583" t="str">
            <v>ALI_113_SEG_5_</v>
          </cell>
          <cell r="AU583">
            <v>1</v>
          </cell>
          <cell r="AV583" t="str">
            <v>No Seleccionada</v>
          </cell>
        </row>
        <row r="584">
          <cell r="A584" t="b">
            <v>0</v>
          </cell>
          <cell r="B584" t="str">
            <v>5to_Evento_973_V2_Diseral_17491654.xlsm</v>
          </cell>
          <cell r="C584">
            <v>113</v>
          </cell>
          <cell r="D584">
            <v>2052</v>
          </cell>
          <cell r="E584" t="str">
            <v>Diseral S.A.S.</v>
          </cell>
          <cell r="F584">
            <v>141</v>
          </cell>
          <cell r="G584" t="str">
            <v>CEREAL EMPACADO</v>
          </cell>
          <cell r="H584" t="str">
            <v>113 : Muffin De Frutas.</v>
          </cell>
          <cell r="I584">
            <v>6</v>
          </cell>
          <cell r="J584" t="str">
            <v>Sitio 1 : CARRERA 127#22G-18 INT 4 - Sitio 2 : SIBERIA KM 7.5 CELTA, LOTE 159 - Sitio 3 : CARRERA 68B #10A-18 - Sitio 4 : CALLE 24F#101B-15 - Sitio 5 : CARRERA 65B#10A-87 - Sitio 6 : AUTO MEDE KM 1,5 P INDUS FLORIDA BOD 23 - Sitio 7 : CARRERA 71 A BIS # 63D-38 -</v>
          </cell>
          <cell r="K584">
            <v>44835</v>
          </cell>
          <cell r="L584">
            <v>7920</v>
          </cell>
          <cell r="M584">
            <v>9526</v>
          </cell>
          <cell r="N584">
            <v>6136</v>
          </cell>
          <cell r="O584">
            <v>441</v>
          </cell>
          <cell r="P584">
            <v>543</v>
          </cell>
          <cell r="Q584">
            <v>0</v>
          </cell>
          <cell r="R584">
            <v>543</v>
          </cell>
          <cell r="S584">
            <v>723</v>
          </cell>
          <cell r="T584">
            <v>0</v>
          </cell>
          <cell r="U584">
            <v>723</v>
          </cell>
          <cell r="V584">
            <v>1084</v>
          </cell>
          <cell r="W584">
            <v>0</v>
          </cell>
          <cell r="X584">
            <v>1084</v>
          </cell>
          <cell r="Y584">
            <v>1084</v>
          </cell>
          <cell r="Z584">
            <v>0</v>
          </cell>
          <cell r="AA584">
            <v>1084</v>
          </cell>
          <cell r="AB584">
            <v>18317326</v>
          </cell>
          <cell r="AC584" t="str">
            <v>Registro Valido</v>
          </cell>
          <cell r="AD584">
            <v>543</v>
          </cell>
          <cell r="AE584">
            <v>723</v>
          </cell>
          <cell r="AF584">
            <v>1084</v>
          </cell>
          <cell r="AG584">
            <v>1084</v>
          </cell>
          <cell r="AH584">
            <v>527</v>
          </cell>
          <cell r="AI584">
            <v>703</v>
          </cell>
          <cell r="AJ584">
            <v>1052</v>
          </cell>
          <cell r="AK584">
            <v>1052</v>
          </cell>
          <cell r="AM584" t="str">
            <v>ALI_113_SEG_6</v>
          </cell>
          <cell r="AN584" t="str">
            <v>ALI_113_SEG_6_VAL_18317326</v>
          </cell>
          <cell r="AO584">
            <v>6</v>
          </cell>
          <cell r="AP584">
            <v>14231697.6</v>
          </cell>
          <cell r="AQ584" t="b">
            <v>0</v>
          </cell>
          <cell r="AR584" t="str">
            <v/>
          </cell>
          <cell r="AS584" t="str">
            <v/>
          </cell>
          <cell r="AT584" t="str">
            <v>ALI_113_SEG_6_</v>
          </cell>
          <cell r="AU584">
            <v>1</v>
          </cell>
          <cell r="AV584" t="str">
            <v>No Seleccionada</v>
          </cell>
        </row>
        <row r="585">
          <cell r="A585" t="b">
            <v>0</v>
          </cell>
          <cell r="B585" t="str">
            <v>5to_Evento_973_V2_Diseral_17491654.xlsm</v>
          </cell>
          <cell r="C585">
            <v>113</v>
          </cell>
          <cell r="D585">
            <v>2052</v>
          </cell>
          <cell r="E585" t="str">
            <v>Diseral S.A.S.</v>
          </cell>
          <cell r="F585">
            <v>142</v>
          </cell>
          <cell r="G585" t="str">
            <v>CEREAL EMPACADO</v>
          </cell>
          <cell r="H585" t="str">
            <v>113 : Muffin De Frutas.</v>
          </cell>
          <cell r="I585">
            <v>7</v>
          </cell>
          <cell r="J585" t="str">
            <v>Sitio 1 : CARRERA 127#22G-18 INT 4 - Sitio 2 : SIBERIA KM 7.5 CELTA, LOTE 159 - Sitio 3 : CARRERA 68B #10A-18 - Sitio 4 : CALLE 24F#101B-15 - Sitio 5 : CARRERA 65B#10A-87 - Sitio 6 : AUTO MEDE KM 1,5 P INDUS FLORIDA BOD 23 - Sitio 7 : CARRERA 71 A BIS # 63D-38 -</v>
          </cell>
          <cell r="K585">
            <v>44835</v>
          </cell>
          <cell r="L585">
            <v>8089</v>
          </cell>
          <cell r="M585">
            <v>9728</v>
          </cell>
          <cell r="N585">
            <v>6267</v>
          </cell>
          <cell r="O585">
            <v>450</v>
          </cell>
          <cell r="P585">
            <v>543</v>
          </cell>
          <cell r="Q585">
            <v>0</v>
          </cell>
          <cell r="R585">
            <v>543</v>
          </cell>
          <cell r="S585">
            <v>723</v>
          </cell>
          <cell r="T585">
            <v>0</v>
          </cell>
          <cell r="U585">
            <v>723</v>
          </cell>
          <cell r="V585">
            <v>1084</v>
          </cell>
          <cell r="W585">
            <v>0</v>
          </cell>
          <cell r="X585">
            <v>1084</v>
          </cell>
          <cell r="Y585">
            <v>1084</v>
          </cell>
          <cell r="Z585">
            <v>0</v>
          </cell>
          <cell r="AA585">
            <v>1084</v>
          </cell>
          <cell r="AB585">
            <v>18706899</v>
          </cell>
          <cell r="AC585" t="str">
            <v>Registro Valido</v>
          </cell>
          <cell r="AD585">
            <v>543</v>
          </cell>
          <cell r="AE585">
            <v>723</v>
          </cell>
          <cell r="AF585">
            <v>1084</v>
          </cell>
          <cell r="AG585">
            <v>1084</v>
          </cell>
          <cell r="AH585">
            <v>527</v>
          </cell>
          <cell r="AI585">
            <v>703</v>
          </cell>
          <cell r="AJ585">
            <v>1052</v>
          </cell>
          <cell r="AK585">
            <v>1052</v>
          </cell>
          <cell r="AM585" t="str">
            <v>ALI_113_SEG_7</v>
          </cell>
          <cell r="AN585" t="str">
            <v>ALI_113_SEG_7_VAL_18706899</v>
          </cell>
          <cell r="AO585">
            <v>6</v>
          </cell>
          <cell r="AP585">
            <v>14534376.800000001</v>
          </cell>
          <cell r="AQ585" t="b">
            <v>0</v>
          </cell>
          <cell r="AR585" t="str">
            <v/>
          </cell>
          <cell r="AS585" t="str">
            <v/>
          </cell>
          <cell r="AT585" t="str">
            <v>ALI_113_SEG_7_</v>
          </cell>
          <cell r="AU585">
            <v>1</v>
          </cell>
          <cell r="AV585" t="str">
            <v>No Seleccionada</v>
          </cell>
        </row>
        <row r="586">
          <cell r="A586" t="b">
            <v>0</v>
          </cell>
          <cell r="B586" t="str">
            <v>5to_Evento_973_V2_Diseral_17491654.xlsm</v>
          </cell>
          <cell r="C586">
            <v>113</v>
          </cell>
          <cell r="D586">
            <v>2052</v>
          </cell>
          <cell r="E586" t="str">
            <v>Diseral S.A.S.</v>
          </cell>
          <cell r="F586">
            <v>143</v>
          </cell>
          <cell r="G586" t="str">
            <v>CEREAL EMPACADO</v>
          </cell>
          <cell r="H586" t="str">
            <v>113 : Muffin De Frutas.</v>
          </cell>
          <cell r="I586">
            <v>8</v>
          </cell>
          <cell r="J586" t="str">
            <v>Sitio 1 : CARRERA 127#22G-18 INT 4 - Sitio 2 : SIBERIA KM 7.5 CELTA, LOTE 159 - Sitio 3 : CARRERA 68B #10A-18 - Sitio 4 : CALLE 24F#101B-15 - Sitio 5 : CARRERA 65B#10A-87 - Sitio 6 : AUTO MEDE KM 1,5 P INDUS FLORIDA BOD 23 - Sitio 7 : CARRERA 71 A BIS # 63D-38 -</v>
          </cell>
          <cell r="K586">
            <v>44835</v>
          </cell>
          <cell r="L586">
            <v>7807</v>
          </cell>
          <cell r="M586">
            <v>9388</v>
          </cell>
          <cell r="N586">
            <v>6049</v>
          </cell>
          <cell r="O586">
            <v>435</v>
          </cell>
          <cell r="P586">
            <v>543</v>
          </cell>
          <cell r="Q586">
            <v>0</v>
          </cell>
          <cell r="R586">
            <v>543</v>
          </cell>
          <cell r="S586">
            <v>723</v>
          </cell>
          <cell r="T586">
            <v>0</v>
          </cell>
          <cell r="U586">
            <v>723</v>
          </cell>
          <cell r="V586">
            <v>1084</v>
          </cell>
          <cell r="W586">
            <v>0</v>
          </cell>
          <cell r="X586">
            <v>1084</v>
          </cell>
          <cell r="Y586">
            <v>1084</v>
          </cell>
          <cell r="Z586">
            <v>0</v>
          </cell>
          <cell r="AA586">
            <v>1084</v>
          </cell>
          <cell r="AB586">
            <v>18055381</v>
          </cell>
          <cell r="AC586" t="str">
            <v>Registro Valido</v>
          </cell>
          <cell r="AD586">
            <v>543</v>
          </cell>
          <cell r="AE586">
            <v>723</v>
          </cell>
          <cell r="AF586">
            <v>1084</v>
          </cell>
          <cell r="AG586">
            <v>1084</v>
          </cell>
          <cell r="AH586">
            <v>527</v>
          </cell>
          <cell r="AI586">
            <v>703</v>
          </cell>
          <cell r="AJ586">
            <v>1052</v>
          </cell>
          <cell r="AK586">
            <v>1052</v>
          </cell>
          <cell r="AM586" t="str">
            <v>ALI_113_SEG_8</v>
          </cell>
          <cell r="AN586" t="str">
            <v>ALI_113_SEG_8_VAL_18055381</v>
          </cell>
          <cell r="AO586">
            <v>6</v>
          </cell>
          <cell r="AP586">
            <v>14028176.800000001</v>
          </cell>
          <cell r="AQ586" t="b">
            <v>0</v>
          </cell>
          <cell r="AR586" t="str">
            <v/>
          </cell>
          <cell r="AS586" t="str">
            <v/>
          </cell>
          <cell r="AT586" t="str">
            <v>ALI_113_SEG_8_</v>
          </cell>
          <cell r="AU586">
            <v>1</v>
          </cell>
          <cell r="AV586" t="str">
            <v>No Seleccionada</v>
          </cell>
        </row>
        <row r="587">
          <cell r="A587" t="b">
            <v>0</v>
          </cell>
          <cell r="B587" t="str">
            <v>5to_Evento_973_V2_Diseral_17491654.xlsm</v>
          </cell>
          <cell r="C587">
            <v>113</v>
          </cell>
          <cell r="D587">
            <v>2052</v>
          </cell>
          <cell r="E587" t="str">
            <v>Diseral S.A.S.</v>
          </cell>
          <cell r="F587">
            <v>144</v>
          </cell>
          <cell r="G587" t="str">
            <v>CEREAL EMPACADO</v>
          </cell>
          <cell r="H587" t="str">
            <v>113 : Muffin De Frutas.</v>
          </cell>
          <cell r="I587">
            <v>9</v>
          </cell>
          <cell r="J587" t="str">
            <v>Sitio 1 : CARRERA 127#22G-18 INT 4 - Sitio 2 : SIBERIA KM 7.5 CELTA, LOTE 159 - Sitio 3 : CARRERA 68B #10A-18 - Sitio 4 : CALLE 24F#101B-15 - Sitio 5 : CARRERA 65B#10A-87 - Sitio 6 : AUTO MEDE KM 1,5 P INDUS FLORIDA BOD 23 - Sitio 7 : CARRERA 71 A BIS # 63D-38 -</v>
          </cell>
          <cell r="K587">
            <v>44835</v>
          </cell>
          <cell r="L587">
            <v>7889</v>
          </cell>
          <cell r="M587">
            <v>9489</v>
          </cell>
          <cell r="N587">
            <v>6112</v>
          </cell>
          <cell r="O587">
            <v>439</v>
          </cell>
          <cell r="P587">
            <v>543</v>
          </cell>
          <cell r="Q587">
            <v>0</v>
          </cell>
          <cell r="R587">
            <v>543</v>
          </cell>
          <cell r="S587">
            <v>723</v>
          </cell>
          <cell r="T587">
            <v>0</v>
          </cell>
          <cell r="U587">
            <v>723</v>
          </cell>
          <cell r="V587">
            <v>1084</v>
          </cell>
          <cell r="W587">
            <v>0</v>
          </cell>
          <cell r="X587">
            <v>1084</v>
          </cell>
          <cell r="Y587">
            <v>1084</v>
          </cell>
          <cell r="Z587">
            <v>0</v>
          </cell>
          <cell r="AA587">
            <v>1084</v>
          </cell>
          <cell r="AB587">
            <v>18245558</v>
          </cell>
          <cell r="AC587" t="str">
            <v>Registro Valido</v>
          </cell>
          <cell r="AD587">
            <v>543</v>
          </cell>
          <cell r="AE587">
            <v>723</v>
          </cell>
          <cell r="AF587">
            <v>1084</v>
          </cell>
          <cell r="AG587">
            <v>1084</v>
          </cell>
          <cell r="AH587">
            <v>527</v>
          </cell>
          <cell r="AI587">
            <v>703</v>
          </cell>
          <cell r="AJ587">
            <v>1052</v>
          </cell>
          <cell r="AK587">
            <v>1052</v>
          </cell>
          <cell r="AM587" t="str">
            <v>ALI_113_SEG_9</v>
          </cell>
          <cell r="AN587" t="str">
            <v>ALI_113_SEG_9_VAL_18245558</v>
          </cell>
          <cell r="AO587">
            <v>6</v>
          </cell>
          <cell r="AP587">
            <v>14175937.6</v>
          </cell>
          <cell r="AQ587" t="b">
            <v>0</v>
          </cell>
          <cell r="AR587" t="str">
            <v/>
          </cell>
          <cell r="AS587" t="str">
            <v/>
          </cell>
          <cell r="AT587" t="str">
            <v>ALI_113_SEG_9_</v>
          </cell>
          <cell r="AU587">
            <v>1</v>
          </cell>
          <cell r="AV587" t="str">
            <v>No Seleccionada</v>
          </cell>
        </row>
        <row r="588">
          <cell r="A588" t="b">
            <v>0</v>
          </cell>
          <cell r="B588" t="str">
            <v>5to_Evento_973_V2_Diseral_17491654.xlsm</v>
          </cell>
          <cell r="C588">
            <v>113</v>
          </cell>
          <cell r="D588">
            <v>2052</v>
          </cell>
          <cell r="E588" t="str">
            <v>Diseral S.A.S.</v>
          </cell>
          <cell r="F588">
            <v>145</v>
          </cell>
          <cell r="G588" t="str">
            <v>CEREAL EMPACADO</v>
          </cell>
          <cell r="H588" t="str">
            <v>113 : Muffin De Frutas.</v>
          </cell>
          <cell r="I588">
            <v>10</v>
          </cell>
          <cell r="J588" t="str">
            <v>Sitio 1 : CARRERA 127#22G-18 INT 4 - Sitio 2 : SIBERIA KM 7.5 CELTA, LOTE 159 - Sitio 3 : CARRERA 68B #10A-18 - Sitio 4 : CALLE 24F#101B-15 - Sitio 5 : CARRERA 65B#10A-87 - Sitio 6 : AUTO MEDE KM 1,5 P INDUS FLORIDA BOD 23 - Sitio 7 : CARRERA 71 A BIS # 63D-38 -</v>
          </cell>
          <cell r="K588">
            <v>44835</v>
          </cell>
          <cell r="L588">
            <v>7900</v>
          </cell>
          <cell r="M588">
            <v>9504</v>
          </cell>
          <cell r="N588">
            <v>6122</v>
          </cell>
          <cell r="O588">
            <v>440</v>
          </cell>
          <cell r="P588">
            <v>543</v>
          </cell>
          <cell r="Q588">
            <v>0</v>
          </cell>
          <cell r="R588">
            <v>543</v>
          </cell>
          <cell r="S588">
            <v>723</v>
          </cell>
          <cell r="T588">
            <v>0</v>
          </cell>
          <cell r="U588">
            <v>723</v>
          </cell>
          <cell r="V588">
            <v>1084</v>
          </cell>
          <cell r="W588">
            <v>0</v>
          </cell>
          <cell r="X588">
            <v>1084</v>
          </cell>
          <cell r="Y588">
            <v>1084</v>
          </cell>
          <cell r="Z588">
            <v>0</v>
          </cell>
          <cell r="AA588">
            <v>1084</v>
          </cell>
          <cell r="AB588">
            <v>18274300</v>
          </cell>
          <cell r="AC588" t="str">
            <v>Registro Valido</v>
          </cell>
          <cell r="AD588">
            <v>543</v>
          </cell>
          <cell r="AE588">
            <v>723</v>
          </cell>
          <cell r="AF588">
            <v>1084</v>
          </cell>
          <cell r="AG588">
            <v>1084</v>
          </cell>
          <cell r="AH588">
            <v>527</v>
          </cell>
          <cell r="AI588">
            <v>703</v>
          </cell>
          <cell r="AJ588">
            <v>1052</v>
          </cell>
          <cell r="AK588">
            <v>1052</v>
          </cell>
          <cell r="AM588" t="str">
            <v>ALI_113_SEG_10</v>
          </cell>
          <cell r="AN588" t="str">
            <v>ALI_113_SEG_10_VAL_18274300</v>
          </cell>
          <cell r="AO588">
            <v>6</v>
          </cell>
          <cell r="AP588">
            <v>14198268.800000001</v>
          </cell>
          <cell r="AQ588" t="b">
            <v>0</v>
          </cell>
          <cell r="AR588" t="str">
            <v/>
          </cell>
          <cell r="AS588" t="str">
            <v/>
          </cell>
          <cell r="AT588" t="str">
            <v>ALI_113_SEG_10_</v>
          </cell>
          <cell r="AU588">
            <v>1</v>
          </cell>
          <cell r="AV588" t="str">
            <v>No Seleccionada</v>
          </cell>
        </row>
        <row r="589">
          <cell r="A589" t="b">
            <v>0</v>
          </cell>
          <cell r="B589" t="str">
            <v>5to_Evento_973_V2_Diseral_17491654.xlsm</v>
          </cell>
          <cell r="C589">
            <v>113</v>
          </cell>
          <cell r="D589">
            <v>2052</v>
          </cell>
          <cell r="E589" t="str">
            <v>Diseral S.A.S.</v>
          </cell>
          <cell r="F589">
            <v>146</v>
          </cell>
          <cell r="G589" t="str">
            <v>CEREAL EMPACADO</v>
          </cell>
          <cell r="H589" t="str">
            <v>113 : Muffin De Frutas.</v>
          </cell>
          <cell r="I589">
            <v>11</v>
          </cell>
          <cell r="J589" t="str">
            <v>Sitio 1 : CARRERA 127#22G-18 INT 4 - Sitio 2 : SIBERIA KM 7.5 CELTA, LOTE 159 - Sitio 3 : CARRERA 68B #10A-18 - Sitio 4 : CALLE 24F#101B-15 - Sitio 5 : CARRERA 65B#10A-87 - Sitio 6 : AUTO MEDE KM 1,5 P INDUS FLORIDA BOD 23 - Sitio 7 : CARRERA 71 A BIS # 63D-38 -</v>
          </cell>
          <cell r="K589">
            <v>44835</v>
          </cell>
          <cell r="L589">
            <v>7781</v>
          </cell>
          <cell r="M589">
            <v>9359</v>
          </cell>
          <cell r="N589">
            <v>6030</v>
          </cell>
          <cell r="O589">
            <v>433</v>
          </cell>
          <cell r="P589">
            <v>543</v>
          </cell>
          <cell r="Q589">
            <v>0</v>
          </cell>
          <cell r="R589">
            <v>543</v>
          </cell>
          <cell r="S589">
            <v>723</v>
          </cell>
          <cell r="T589">
            <v>0</v>
          </cell>
          <cell r="U589">
            <v>723</v>
          </cell>
          <cell r="V589">
            <v>1084</v>
          </cell>
          <cell r="W589">
            <v>0</v>
          </cell>
          <cell r="X589">
            <v>1084</v>
          </cell>
          <cell r="Y589">
            <v>1084</v>
          </cell>
          <cell r="Z589">
            <v>0</v>
          </cell>
          <cell r="AA589">
            <v>1084</v>
          </cell>
          <cell r="AB589">
            <v>17997532</v>
          </cell>
          <cell r="AC589" t="str">
            <v>Registro Valido</v>
          </cell>
          <cell r="AD589">
            <v>543</v>
          </cell>
          <cell r="AE589">
            <v>723</v>
          </cell>
          <cell r="AF589">
            <v>1084</v>
          </cell>
          <cell r="AG589">
            <v>1084</v>
          </cell>
          <cell r="AH589">
            <v>527</v>
          </cell>
          <cell r="AI589">
            <v>703</v>
          </cell>
          <cell r="AJ589">
            <v>1052</v>
          </cell>
          <cell r="AK589">
            <v>1052</v>
          </cell>
          <cell r="AM589" t="str">
            <v>ALI_113_SEG_11</v>
          </cell>
          <cell r="AN589" t="str">
            <v>ALI_113_SEG_11_VAL_17997532</v>
          </cell>
          <cell r="AO589">
            <v>6</v>
          </cell>
          <cell r="AP589">
            <v>13983232</v>
          </cell>
          <cell r="AQ589" t="b">
            <v>0</v>
          </cell>
          <cell r="AR589" t="str">
            <v/>
          </cell>
          <cell r="AS589" t="str">
            <v/>
          </cell>
          <cell r="AT589" t="str">
            <v>ALI_113_SEG_11_</v>
          </cell>
          <cell r="AU589">
            <v>1</v>
          </cell>
          <cell r="AV589" t="str">
            <v>No Seleccionada</v>
          </cell>
        </row>
        <row r="590">
          <cell r="A590" t="b">
            <v>0</v>
          </cell>
          <cell r="B590" t="str">
            <v>5to_Evento_973_V2_Diseral_17491654.xlsm</v>
          </cell>
          <cell r="C590">
            <v>113</v>
          </cell>
          <cell r="D590">
            <v>2052</v>
          </cell>
          <cell r="E590" t="str">
            <v>Diseral S.A.S.</v>
          </cell>
          <cell r="F590">
            <v>147</v>
          </cell>
          <cell r="G590" t="str">
            <v>CEREAL EMPACADO</v>
          </cell>
          <cell r="H590" t="str">
            <v>113 : Muffin De Frutas.</v>
          </cell>
          <cell r="I590">
            <v>12</v>
          </cell>
          <cell r="J590" t="str">
            <v>Sitio 1 : CARRERA 127#22G-18 INT 4 - Sitio 2 : SIBERIA KM 7.5 CELTA, LOTE 159 - Sitio 3 : CARRERA 68B #10A-18 - Sitio 4 : CALLE 24F#101B-15 - Sitio 5 : CARRERA 65B#10A-87 - Sitio 6 : AUTO MEDE KM 1,5 P INDUS FLORIDA BOD 23 - Sitio 7 : CARRERA 71 A BIS # 63D-38 -</v>
          </cell>
          <cell r="K590">
            <v>44835</v>
          </cell>
          <cell r="L590">
            <v>7061</v>
          </cell>
          <cell r="M590">
            <v>8493</v>
          </cell>
          <cell r="N590">
            <v>5472</v>
          </cell>
          <cell r="O590">
            <v>393</v>
          </cell>
          <cell r="P590">
            <v>543</v>
          </cell>
          <cell r="Q590">
            <v>0</v>
          </cell>
          <cell r="R590">
            <v>543</v>
          </cell>
          <cell r="S590">
            <v>723</v>
          </cell>
          <cell r="T590">
            <v>0</v>
          </cell>
          <cell r="U590">
            <v>723</v>
          </cell>
          <cell r="V590">
            <v>1084</v>
          </cell>
          <cell r="W590">
            <v>0</v>
          </cell>
          <cell r="X590">
            <v>1084</v>
          </cell>
          <cell r="Y590">
            <v>1084</v>
          </cell>
          <cell r="Z590">
            <v>0</v>
          </cell>
          <cell r="AA590">
            <v>1084</v>
          </cell>
          <cell r="AB590">
            <v>16332222</v>
          </cell>
          <cell r="AC590" t="str">
            <v>Registro Valido</v>
          </cell>
          <cell r="AD590">
            <v>543</v>
          </cell>
          <cell r="AE590">
            <v>723</v>
          </cell>
          <cell r="AF590">
            <v>1084</v>
          </cell>
          <cell r="AG590">
            <v>1084</v>
          </cell>
          <cell r="AH590">
            <v>527</v>
          </cell>
          <cell r="AI590">
            <v>703</v>
          </cell>
          <cell r="AJ590">
            <v>1052</v>
          </cell>
          <cell r="AK590">
            <v>1052</v>
          </cell>
          <cell r="AM590" t="str">
            <v>ALI_113_SEG_12</v>
          </cell>
          <cell r="AN590" t="str">
            <v>ALI_113_SEG_12_VAL_16332222</v>
          </cell>
          <cell r="AO590">
            <v>6</v>
          </cell>
          <cell r="AP590">
            <v>12689364.800000001</v>
          </cell>
          <cell r="AQ590" t="b">
            <v>0</v>
          </cell>
          <cell r="AR590" t="str">
            <v/>
          </cell>
          <cell r="AS590" t="str">
            <v/>
          </cell>
          <cell r="AT590" t="str">
            <v>ALI_113_SEG_12_</v>
          </cell>
          <cell r="AU590">
            <v>1</v>
          </cell>
          <cell r="AV590" t="str">
            <v>No Seleccionada</v>
          </cell>
        </row>
        <row r="591">
          <cell r="A591" t="b">
            <v>0</v>
          </cell>
          <cell r="B591" t="str">
            <v>5to_Evento_973_V2_Diseral_17491654.xlsm</v>
          </cell>
          <cell r="C591">
            <v>113</v>
          </cell>
          <cell r="D591">
            <v>2052</v>
          </cell>
          <cell r="E591" t="str">
            <v>Diseral S.A.S.</v>
          </cell>
          <cell r="F591">
            <v>148</v>
          </cell>
          <cell r="G591" t="str">
            <v>CEREAL EMPACADO</v>
          </cell>
          <cell r="H591" t="str">
            <v>113 : Muffin De Frutas.</v>
          </cell>
          <cell r="I591">
            <v>13</v>
          </cell>
          <cell r="J591" t="str">
            <v>Sitio 1 : CARRERA 127#22G-18 INT 4 - Sitio 2 : SIBERIA KM 7.5 CELTA, LOTE 159 - Sitio 3 : CARRERA 68B #10A-18 - Sitio 4 : CALLE 24F#101B-15 - Sitio 5 : CARRERA 65B#10A-87 - Sitio 6 : AUTO MEDE KM 1,5 P INDUS FLORIDA BOD 23 - Sitio 7 : CARRERA 71 A BIS # 63D-38 -</v>
          </cell>
          <cell r="K591">
            <v>44835</v>
          </cell>
          <cell r="L591">
            <v>7499</v>
          </cell>
          <cell r="M591">
            <v>9018</v>
          </cell>
          <cell r="N591">
            <v>5809</v>
          </cell>
          <cell r="O591">
            <v>417</v>
          </cell>
          <cell r="P591">
            <v>543</v>
          </cell>
          <cell r="Q591">
            <v>0</v>
          </cell>
          <cell r="R591">
            <v>543</v>
          </cell>
          <cell r="S591">
            <v>723</v>
          </cell>
          <cell r="T591">
            <v>0</v>
          </cell>
          <cell r="U591">
            <v>723</v>
          </cell>
          <cell r="V591">
            <v>1084</v>
          </cell>
          <cell r="W591">
            <v>0</v>
          </cell>
          <cell r="X591">
            <v>1084</v>
          </cell>
          <cell r="Y591">
            <v>1084</v>
          </cell>
          <cell r="Z591">
            <v>0</v>
          </cell>
          <cell r="AA591">
            <v>1084</v>
          </cell>
          <cell r="AB591">
            <v>17340955</v>
          </cell>
          <cell r="AC591" t="str">
            <v>Registro Valido</v>
          </cell>
          <cell r="AD591">
            <v>543</v>
          </cell>
          <cell r="AE591">
            <v>723</v>
          </cell>
          <cell r="AF591">
            <v>1084</v>
          </cell>
          <cell r="AG591">
            <v>1084</v>
          </cell>
          <cell r="AH591">
            <v>527</v>
          </cell>
          <cell r="AI591">
            <v>703</v>
          </cell>
          <cell r="AJ591">
            <v>1052</v>
          </cell>
          <cell r="AK591">
            <v>1052</v>
          </cell>
          <cell r="AM591" t="str">
            <v>ALI_113_SEG_13</v>
          </cell>
          <cell r="AN591" t="str">
            <v>ALI_113_SEG_13_VAL_17340955</v>
          </cell>
          <cell r="AO591">
            <v>6</v>
          </cell>
          <cell r="AP591">
            <v>13473103.199999999</v>
          </cell>
          <cell r="AQ591" t="b">
            <v>0</v>
          </cell>
          <cell r="AR591" t="str">
            <v/>
          </cell>
          <cell r="AS591" t="str">
            <v/>
          </cell>
          <cell r="AT591" t="str">
            <v>ALI_113_SEG_13_</v>
          </cell>
          <cell r="AU591">
            <v>1</v>
          </cell>
          <cell r="AV591" t="str">
            <v>No Seleccionada</v>
          </cell>
        </row>
        <row r="592">
          <cell r="A592" t="b">
            <v>0</v>
          </cell>
          <cell r="B592" t="str">
            <v>5to_Evento_973_V2_Diseral_17491654.xlsm</v>
          </cell>
          <cell r="C592">
            <v>113</v>
          </cell>
          <cell r="D592">
            <v>2052</v>
          </cell>
          <cell r="E592" t="str">
            <v>Diseral S.A.S.</v>
          </cell>
          <cell r="F592">
            <v>149</v>
          </cell>
          <cell r="G592" t="str">
            <v>CEREAL EMPACADO</v>
          </cell>
          <cell r="H592" t="str">
            <v>113 : Muffin De Frutas.</v>
          </cell>
          <cell r="I592">
            <v>14</v>
          </cell>
          <cell r="J592" t="str">
            <v>Sitio 1 : CARRERA 127#22G-18 INT 4 - Sitio 2 : SIBERIA KM 7.5 CELTA, LOTE 159 - Sitio 3 : CARRERA 68B #10A-18 - Sitio 4 : CALLE 24F#101B-15 - Sitio 5 : CARRERA 65B#10A-87 - Sitio 6 : AUTO MEDE KM 1,5 P INDUS FLORIDA BOD 23 - Sitio 7 : CARRERA 71 A BIS # 63D-38 -</v>
          </cell>
          <cell r="K592">
            <v>44835</v>
          </cell>
          <cell r="L592">
            <v>7430</v>
          </cell>
          <cell r="M592">
            <v>8937</v>
          </cell>
          <cell r="N592">
            <v>5756</v>
          </cell>
          <cell r="O592">
            <v>414</v>
          </cell>
          <cell r="P592">
            <v>543</v>
          </cell>
          <cell r="Q592">
            <v>0</v>
          </cell>
          <cell r="R592">
            <v>543</v>
          </cell>
          <cell r="S592">
            <v>723</v>
          </cell>
          <cell r="T592">
            <v>0</v>
          </cell>
          <cell r="U592">
            <v>723</v>
          </cell>
          <cell r="V592">
            <v>1084</v>
          </cell>
          <cell r="W592">
            <v>0</v>
          </cell>
          <cell r="X592">
            <v>1084</v>
          </cell>
          <cell r="Y592">
            <v>1084</v>
          </cell>
          <cell r="Z592">
            <v>0</v>
          </cell>
          <cell r="AA592">
            <v>1084</v>
          </cell>
          <cell r="AB592">
            <v>17184221</v>
          </cell>
          <cell r="AC592" t="str">
            <v>Registro Valido</v>
          </cell>
          <cell r="AD592">
            <v>543</v>
          </cell>
          <cell r="AE592">
            <v>723</v>
          </cell>
          <cell r="AF592">
            <v>1084</v>
          </cell>
          <cell r="AG592">
            <v>1084</v>
          </cell>
          <cell r="AH592">
            <v>527</v>
          </cell>
          <cell r="AI592">
            <v>703</v>
          </cell>
          <cell r="AJ592">
            <v>1052</v>
          </cell>
          <cell r="AK592">
            <v>1052</v>
          </cell>
          <cell r="AM592" t="str">
            <v>ALI_113_SEG_14</v>
          </cell>
          <cell r="AN592" t="str">
            <v>ALI_113_SEG_14_VAL_17184221</v>
          </cell>
          <cell r="AO592">
            <v>6</v>
          </cell>
          <cell r="AP592">
            <v>13351328.800000001</v>
          </cell>
          <cell r="AQ592" t="b">
            <v>0</v>
          </cell>
          <cell r="AR592" t="str">
            <v/>
          </cell>
          <cell r="AS592" t="str">
            <v/>
          </cell>
          <cell r="AT592" t="str">
            <v>ALI_113_SEG_14_</v>
          </cell>
          <cell r="AU592">
            <v>1</v>
          </cell>
          <cell r="AV592" t="str">
            <v>No Seleccionada</v>
          </cell>
        </row>
        <row r="593">
          <cell r="A593" t="b">
            <v>0</v>
          </cell>
          <cell r="B593" t="str">
            <v>5to_Evento_973_V2_Diseral_17491654.xlsm</v>
          </cell>
          <cell r="C593">
            <v>113</v>
          </cell>
          <cell r="D593">
            <v>2052</v>
          </cell>
          <cell r="E593" t="str">
            <v>Diseral S.A.S.</v>
          </cell>
          <cell r="F593">
            <v>150</v>
          </cell>
          <cell r="G593" t="str">
            <v>CEREAL EMPACADO</v>
          </cell>
          <cell r="H593" t="str">
            <v>113 : Muffin De Frutas.</v>
          </cell>
          <cell r="I593">
            <v>15</v>
          </cell>
          <cell r="J593" t="str">
            <v>Sitio 1 : CARRERA 127#22G-18 INT 4 - Sitio 2 : SIBERIA KM 7.5 CELTA, LOTE 159 - Sitio 3 : CARRERA 68B #10A-18 - Sitio 4 : CALLE 24F#101B-15 - Sitio 5 : CARRERA 65B#10A-87 - Sitio 6 : AUTO MEDE KM 1,5 P INDUS FLORIDA BOD 23 - Sitio 7 : CARRERA 71 A BIS # 63D-38 -</v>
          </cell>
          <cell r="K593">
            <v>44835</v>
          </cell>
          <cell r="L593">
            <v>7022</v>
          </cell>
          <cell r="M593">
            <v>8445</v>
          </cell>
          <cell r="N593">
            <v>5439</v>
          </cell>
          <cell r="O593">
            <v>393</v>
          </cell>
          <cell r="P593">
            <v>543</v>
          </cell>
          <cell r="Q593">
            <v>0</v>
          </cell>
          <cell r="R593">
            <v>543</v>
          </cell>
          <cell r="S593">
            <v>723</v>
          </cell>
          <cell r="T593">
            <v>0</v>
          </cell>
          <cell r="U593">
            <v>723</v>
          </cell>
          <cell r="V593">
            <v>1084</v>
          </cell>
          <cell r="W593">
            <v>0</v>
          </cell>
          <cell r="X593">
            <v>1084</v>
          </cell>
          <cell r="Y593">
            <v>1084</v>
          </cell>
          <cell r="Z593">
            <v>0</v>
          </cell>
          <cell r="AA593">
            <v>1084</v>
          </cell>
          <cell r="AB593">
            <v>16240569</v>
          </cell>
          <cell r="AC593" t="str">
            <v>Registro Valido</v>
          </cell>
          <cell r="AD593">
            <v>543</v>
          </cell>
          <cell r="AE593">
            <v>723</v>
          </cell>
          <cell r="AF593">
            <v>1084</v>
          </cell>
          <cell r="AG593">
            <v>1084</v>
          </cell>
          <cell r="AH593">
            <v>527</v>
          </cell>
          <cell r="AI593">
            <v>703</v>
          </cell>
          <cell r="AJ593">
            <v>1052</v>
          </cell>
          <cell r="AK593">
            <v>1052</v>
          </cell>
          <cell r="AM593" t="str">
            <v>ALI_113_SEG_15</v>
          </cell>
          <cell r="AN593" t="str">
            <v>ALI_113_SEG_15_VAL_16240569</v>
          </cell>
          <cell r="AO593">
            <v>6</v>
          </cell>
          <cell r="AP593">
            <v>12618154.400000002</v>
          </cell>
          <cell r="AQ593" t="b">
            <v>0</v>
          </cell>
          <cell r="AR593" t="str">
            <v/>
          </cell>
          <cell r="AS593" t="str">
            <v/>
          </cell>
          <cell r="AT593" t="str">
            <v>ALI_113_SEG_15_</v>
          </cell>
          <cell r="AU593">
            <v>1</v>
          </cell>
          <cell r="AV593" t="str">
            <v>No Seleccionada</v>
          </cell>
        </row>
        <row r="594">
          <cell r="A594" t="b">
            <v>0</v>
          </cell>
          <cell r="B594" t="str">
            <v>5to_Evento_973_V2_Diseral_17491654.xlsm</v>
          </cell>
          <cell r="C594">
            <v>45</v>
          </cell>
          <cell r="D594">
            <v>2052</v>
          </cell>
          <cell r="E594" t="str">
            <v>Diseral S.A.S.</v>
          </cell>
          <cell r="F594">
            <v>181</v>
          </cell>
          <cell r="G594" t="str">
            <v>CEREAL EMPACADO</v>
          </cell>
          <cell r="H594" t="str">
            <v>45 : Mantecada.</v>
          </cell>
          <cell r="I594">
            <v>1</v>
          </cell>
          <cell r="J594" t="str">
            <v>Sitio 1 : CARRERA 127#22G-18 INT 4 - Sitio 2 : SIBERIA KM 7.5 CELTA, LOTE 159 - Sitio 3 : CARRERA 68B #10A-18 - Sitio 4 : CALLE 24F#101B-15 - Sitio 5 : CARRERA 65B#10A-87 - Sitio 6 : AUTO MEDE KM 1,5 P INDUS FLORIDA BOD 23 - Sitio 7 : CARRERA 71 A BIS # 63D-38 -</v>
          </cell>
          <cell r="K594">
            <v>44835</v>
          </cell>
          <cell r="L594">
            <v>6195</v>
          </cell>
          <cell r="M594">
            <v>7886</v>
          </cell>
          <cell r="N594">
            <v>3724</v>
          </cell>
          <cell r="O594">
            <v>405</v>
          </cell>
          <cell r="P594">
            <v>595</v>
          </cell>
          <cell r="Q594">
            <v>0</v>
          </cell>
          <cell r="R594">
            <v>595</v>
          </cell>
          <cell r="S594">
            <v>794</v>
          </cell>
          <cell r="T594">
            <v>0</v>
          </cell>
          <cell r="U594">
            <v>794</v>
          </cell>
          <cell r="V594">
            <v>1191</v>
          </cell>
          <cell r="W594">
            <v>0</v>
          </cell>
          <cell r="X594">
            <v>1191</v>
          </cell>
          <cell r="Y594">
            <v>1191</v>
          </cell>
          <cell r="Z594">
            <v>0</v>
          </cell>
          <cell r="AA594">
            <v>1191</v>
          </cell>
          <cell r="AB594">
            <v>14865148</v>
          </cell>
          <cell r="AC594" t="str">
            <v>Registro Valido</v>
          </cell>
          <cell r="AD594">
            <v>595</v>
          </cell>
          <cell r="AE594">
            <v>794</v>
          </cell>
          <cell r="AF594">
            <v>1191</v>
          </cell>
          <cell r="AG594">
            <v>1191</v>
          </cell>
          <cell r="AH594">
            <v>578</v>
          </cell>
          <cell r="AI594">
            <v>769</v>
          </cell>
          <cell r="AJ594">
            <v>1153</v>
          </cell>
          <cell r="AK594">
            <v>1153</v>
          </cell>
          <cell r="AM594" t="str">
            <v>ALI_45_SEG_1</v>
          </cell>
          <cell r="AN594" t="str">
            <v>ALI_45_SEG_1_VAL_14865148</v>
          </cell>
          <cell r="AO594">
            <v>7</v>
          </cell>
          <cell r="AP594">
            <v>11524624.800000001</v>
          </cell>
          <cell r="AQ594" t="b">
            <v>0</v>
          </cell>
          <cell r="AR594" t="str">
            <v/>
          </cell>
          <cell r="AS594" t="str">
            <v/>
          </cell>
          <cell r="AT594" t="str">
            <v>ALI_45_SEG_1_</v>
          </cell>
          <cell r="AU594">
            <v>1</v>
          </cell>
          <cell r="AV594" t="str">
            <v>No Seleccionada</v>
          </cell>
        </row>
        <row r="595">
          <cell r="A595" t="b">
            <v>0</v>
          </cell>
          <cell r="B595" t="str">
            <v>5to_Evento_973_V2_Diseral_17491654.xlsm</v>
          </cell>
          <cell r="C595">
            <v>45</v>
          </cell>
          <cell r="D595">
            <v>2052</v>
          </cell>
          <cell r="E595" t="str">
            <v>Diseral S.A.S.</v>
          </cell>
          <cell r="F595">
            <v>182</v>
          </cell>
          <cell r="G595" t="str">
            <v>CEREAL EMPACADO</v>
          </cell>
          <cell r="H595" t="str">
            <v>45 : Mantecada.</v>
          </cell>
          <cell r="I595">
            <v>2</v>
          </cell>
          <cell r="J595" t="str">
            <v>Sitio 1 : CARRERA 127#22G-18 INT 4 - Sitio 2 : SIBERIA KM 7.5 CELTA, LOTE 159 - Sitio 3 : CARRERA 68B #10A-18 - Sitio 4 : CALLE 24F#101B-15 - Sitio 5 : CARRERA 65B#10A-87 - Sitio 6 : AUTO MEDE KM 1,5 P INDUS FLORIDA BOD 23 - Sitio 7 : CARRERA 71 A BIS # 63D-38 -</v>
          </cell>
          <cell r="K595">
            <v>44835</v>
          </cell>
          <cell r="L595">
            <v>6335</v>
          </cell>
          <cell r="M595">
            <v>8064</v>
          </cell>
          <cell r="N595">
            <v>3808</v>
          </cell>
          <cell r="O595">
            <v>414</v>
          </cell>
          <cell r="P595">
            <v>595</v>
          </cell>
          <cell r="Q595">
            <v>0</v>
          </cell>
          <cell r="R595">
            <v>595</v>
          </cell>
          <cell r="S595">
            <v>794</v>
          </cell>
          <cell r="T595">
            <v>0</v>
          </cell>
          <cell r="U595">
            <v>794</v>
          </cell>
          <cell r="V595">
            <v>1191</v>
          </cell>
          <cell r="W595">
            <v>0</v>
          </cell>
          <cell r="X595">
            <v>1191</v>
          </cell>
          <cell r="Y595">
            <v>1191</v>
          </cell>
          <cell r="Z595">
            <v>0</v>
          </cell>
          <cell r="AA595">
            <v>1191</v>
          </cell>
          <cell r="AB595">
            <v>15200543</v>
          </cell>
          <cell r="AC595" t="str">
            <v>Registro Valido</v>
          </cell>
          <cell r="AD595">
            <v>595</v>
          </cell>
          <cell r="AE595">
            <v>794</v>
          </cell>
          <cell r="AF595">
            <v>1191</v>
          </cell>
          <cell r="AG595">
            <v>1191</v>
          </cell>
          <cell r="AH595">
            <v>578</v>
          </cell>
          <cell r="AI595">
            <v>769</v>
          </cell>
          <cell r="AJ595">
            <v>1153</v>
          </cell>
          <cell r="AK595">
            <v>1153</v>
          </cell>
          <cell r="AM595" t="str">
            <v>ALI_45_SEG_2</v>
          </cell>
          <cell r="AN595" t="str">
            <v>ALI_45_SEG_2_VAL_15200543</v>
          </cell>
          <cell r="AO595">
            <v>7</v>
          </cell>
          <cell r="AP595">
            <v>11784649.6</v>
          </cell>
          <cell r="AQ595" t="b">
            <v>0</v>
          </cell>
          <cell r="AR595" t="str">
            <v/>
          </cell>
          <cell r="AS595" t="str">
            <v/>
          </cell>
          <cell r="AT595" t="str">
            <v>ALI_45_SEG_2_</v>
          </cell>
          <cell r="AU595">
            <v>1</v>
          </cell>
          <cell r="AV595" t="str">
            <v>No Seleccionada</v>
          </cell>
        </row>
        <row r="596">
          <cell r="A596" t="b">
            <v>0</v>
          </cell>
          <cell r="B596" t="str">
            <v>5to_Evento_973_V2_Diseral_17491654.xlsm</v>
          </cell>
          <cell r="C596">
            <v>45</v>
          </cell>
          <cell r="D596">
            <v>2052</v>
          </cell>
          <cell r="E596" t="str">
            <v>Diseral S.A.S.</v>
          </cell>
          <cell r="F596">
            <v>183</v>
          </cell>
          <cell r="G596" t="str">
            <v>CEREAL EMPACADO</v>
          </cell>
          <cell r="H596" t="str">
            <v>45 : Mantecada.</v>
          </cell>
          <cell r="I596">
            <v>3</v>
          </cell>
          <cell r="J596" t="str">
            <v>Sitio 1 : CARRERA 127#22G-18 INT 4 - Sitio 2 : SIBERIA KM 7.5 CELTA, LOTE 159 - Sitio 3 : CARRERA 68B #10A-18 - Sitio 4 : CALLE 24F#101B-15 - Sitio 5 : CARRERA 65B#10A-87 - Sitio 6 : AUTO MEDE KM 1,5 P INDUS FLORIDA BOD 23 - Sitio 7 : CARRERA 71 A BIS # 63D-38 -</v>
          </cell>
          <cell r="K596">
            <v>44835</v>
          </cell>
          <cell r="L596">
            <v>6297</v>
          </cell>
          <cell r="M596">
            <v>8016</v>
          </cell>
          <cell r="N596">
            <v>3785</v>
          </cell>
          <cell r="O596">
            <v>411</v>
          </cell>
          <cell r="P596">
            <v>595</v>
          </cell>
          <cell r="Q596">
            <v>0</v>
          </cell>
          <cell r="R596">
            <v>595</v>
          </cell>
          <cell r="S596">
            <v>794</v>
          </cell>
          <cell r="T596">
            <v>0</v>
          </cell>
          <cell r="U596">
            <v>794</v>
          </cell>
          <cell r="V596">
            <v>1191</v>
          </cell>
          <cell r="W596">
            <v>0</v>
          </cell>
          <cell r="X596">
            <v>1191</v>
          </cell>
          <cell r="Y596">
            <v>1191</v>
          </cell>
          <cell r="Z596">
            <v>0</v>
          </cell>
          <cell r="AA596">
            <v>1191</v>
          </cell>
          <cell r="AB596">
            <v>15108855</v>
          </cell>
          <cell r="AC596" t="str">
            <v>Registro Valido</v>
          </cell>
          <cell r="AD596">
            <v>595</v>
          </cell>
          <cell r="AE596">
            <v>794</v>
          </cell>
          <cell r="AF596">
            <v>1191</v>
          </cell>
          <cell r="AG596">
            <v>1191</v>
          </cell>
          <cell r="AH596">
            <v>578</v>
          </cell>
          <cell r="AI596">
            <v>769</v>
          </cell>
          <cell r="AJ596">
            <v>1153</v>
          </cell>
          <cell r="AK596">
            <v>1153</v>
          </cell>
          <cell r="AM596" t="str">
            <v>ALI_45_SEG_3</v>
          </cell>
          <cell r="AN596" t="str">
            <v>ALI_45_SEG_3_VAL_15108855</v>
          </cell>
          <cell r="AO596">
            <v>7</v>
          </cell>
          <cell r="AP596">
            <v>11713566.4</v>
          </cell>
          <cell r="AQ596" t="b">
            <v>0</v>
          </cell>
          <cell r="AR596" t="str">
            <v/>
          </cell>
          <cell r="AS596" t="str">
            <v/>
          </cell>
          <cell r="AT596" t="str">
            <v>ALI_45_SEG_3_</v>
          </cell>
          <cell r="AU596">
            <v>1</v>
          </cell>
          <cell r="AV596" t="str">
            <v>No Seleccionada</v>
          </cell>
        </row>
        <row r="597">
          <cell r="A597" t="b">
            <v>0</v>
          </cell>
          <cell r="B597" t="str">
            <v>5to_Evento_973_V2_Diseral_17491654.xlsm</v>
          </cell>
          <cell r="C597">
            <v>45</v>
          </cell>
          <cell r="D597">
            <v>2052</v>
          </cell>
          <cell r="E597" t="str">
            <v>Diseral S.A.S.</v>
          </cell>
          <cell r="F597">
            <v>184</v>
          </cell>
          <cell r="G597" t="str">
            <v>CEREAL EMPACADO</v>
          </cell>
          <cell r="H597" t="str">
            <v>45 : Mantecada.</v>
          </cell>
          <cell r="I597">
            <v>4</v>
          </cell>
          <cell r="J597" t="str">
            <v>Sitio 1 : CARRERA 127#22G-18 INT 4 - Sitio 2 : SIBERIA KM 7.5 CELTA, LOTE 159 - Sitio 3 : CARRERA 68B #10A-18 - Sitio 4 : CALLE 24F#101B-15 - Sitio 5 : CARRERA 65B#10A-87 - Sitio 6 : AUTO MEDE KM 1,5 P INDUS FLORIDA BOD 23 - Sitio 7 : CARRERA 71 A BIS # 63D-38 -</v>
          </cell>
          <cell r="K597">
            <v>44835</v>
          </cell>
          <cell r="L597">
            <v>6710</v>
          </cell>
          <cell r="M597">
            <v>8541</v>
          </cell>
          <cell r="N597">
            <v>4033</v>
          </cell>
          <cell r="O597">
            <v>439</v>
          </cell>
          <cell r="P597">
            <v>595</v>
          </cell>
          <cell r="Q597">
            <v>0</v>
          </cell>
          <cell r="R597">
            <v>595</v>
          </cell>
          <cell r="S597">
            <v>794</v>
          </cell>
          <cell r="T597">
            <v>0</v>
          </cell>
          <cell r="U597">
            <v>794</v>
          </cell>
          <cell r="V597">
            <v>1191</v>
          </cell>
          <cell r="W597">
            <v>0</v>
          </cell>
          <cell r="X597">
            <v>1191</v>
          </cell>
          <cell r="Y597">
            <v>1191</v>
          </cell>
          <cell r="Z597">
            <v>0</v>
          </cell>
          <cell r="AA597">
            <v>1191</v>
          </cell>
          <cell r="AB597">
            <v>16100156</v>
          </cell>
          <cell r="AC597" t="str">
            <v>Registro Valido</v>
          </cell>
          <cell r="AD597">
            <v>595</v>
          </cell>
          <cell r="AE597">
            <v>794</v>
          </cell>
          <cell r="AF597">
            <v>1191</v>
          </cell>
          <cell r="AG597">
            <v>1191</v>
          </cell>
          <cell r="AH597">
            <v>578</v>
          </cell>
          <cell r="AI597">
            <v>769</v>
          </cell>
          <cell r="AJ597">
            <v>1153</v>
          </cell>
          <cell r="AK597">
            <v>1153</v>
          </cell>
          <cell r="AM597" t="str">
            <v>ALI_45_SEG_4</v>
          </cell>
          <cell r="AN597" t="str">
            <v>ALI_45_SEG_4_VAL_16100156</v>
          </cell>
          <cell r="AO597">
            <v>6</v>
          </cell>
          <cell r="AP597">
            <v>12482100</v>
          </cell>
          <cell r="AQ597" t="b">
            <v>0</v>
          </cell>
          <cell r="AR597" t="str">
            <v/>
          </cell>
          <cell r="AS597" t="str">
            <v/>
          </cell>
          <cell r="AT597" t="str">
            <v>ALI_45_SEG_4_</v>
          </cell>
          <cell r="AU597">
            <v>1</v>
          </cell>
          <cell r="AV597" t="str">
            <v>No Seleccionada</v>
          </cell>
        </row>
        <row r="598">
          <cell r="A598" t="b">
            <v>0</v>
          </cell>
          <cell r="B598" t="str">
            <v>5to_Evento_973_V2_Diseral_17491654.xlsm</v>
          </cell>
          <cell r="C598">
            <v>45</v>
          </cell>
          <cell r="D598">
            <v>2052</v>
          </cell>
          <cell r="E598" t="str">
            <v>Diseral S.A.S.</v>
          </cell>
          <cell r="F598">
            <v>185</v>
          </cell>
          <cell r="G598" t="str">
            <v>CEREAL EMPACADO</v>
          </cell>
          <cell r="H598" t="str">
            <v>45 : Mantecada.</v>
          </cell>
          <cell r="I598">
            <v>5</v>
          </cell>
          <cell r="J598" t="str">
            <v>Sitio 1 : CARRERA 127#22G-18 INT 4 - Sitio 2 : SIBERIA KM 7.5 CELTA, LOTE 159 - Sitio 3 : CARRERA 68B #10A-18 - Sitio 4 : CALLE 24F#101B-15 - Sitio 5 : CARRERA 65B#10A-87 - Sitio 6 : AUTO MEDE KM 1,5 P INDUS FLORIDA BOD 23 - Sitio 7 : CARRERA 71 A BIS # 63D-38 -</v>
          </cell>
          <cell r="K598">
            <v>44835</v>
          </cell>
          <cell r="L598">
            <v>6237</v>
          </cell>
          <cell r="M598">
            <v>7940</v>
          </cell>
          <cell r="N598">
            <v>3749</v>
          </cell>
          <cell r="O598">
            <v>407</v>
          </cell>
          <cell r="P598">
            <v>595</v>
          </cell>
          <cell r="Q598">
            <v>0</v>
          </cell>
          <cell r="R598">
            <v>595</v>
          </cell>
          <cell r="S598">
            <v>794</v>
          </cell>
          <cell r="T598">
            <v>0</v>
          </cell>
          <cell r="U598">
            <v>794</v>
          </cell>
          <cell r="V598">
            <v>1191</v>
          </cell>
          <cell r="W598">
            <v>0</v>
          </cell>
          <cell r="X598">
            <v>1191</v>
          </cell>
          <cell r="Y598">
            <v>1191</v>
          </cell>
          <cell r="Z598">
            <v>0</v>
          </cell>
          <cell r="AA598">
            <v>1191</v>
          </cell>
          <cell r="AB598">
            <v>14965171</v>
          </cell>
          <cell r="AC598" t="str">
            <v>Registro Valido</v>
          </cell>
          <cell r="AD598">
            <v>595</v>
          </cell>
          <cell r="AE598">
            <v>794</v>
          </cell>
          <cell r="AF598">
            <v>1191</v>
          </cell>
          <cell r="AG598">
            <v>1191</v>
          </cell>
          <cell r="AH598">
            <v>578</v>
          </cell>
          <cell r="AI598">
            <v>769</v>
          </cell>
          <cell r="AJ598">
            <v>1153</v>
          </cell>
          <cell r="AK598">
            <v>1153</v>
          </cell>
          <cell r="AM598" t="str">
            <v>ALI_45_SEG_5</v>
          </cell>
          <cell r="AN598" t="str">
            <v>ALI_45_SEG_5_VAL_14965171</v>
          </cell>
          <cell r="AO598">
            <v>6</v>
          </cell>
          <cell r="AP598">
            <v>11602171.200000001</v>
          </cell>
          <cell r="AQ598" t="b">
            <v>0</v>
          </cell>
          <cell r="AR598" t="str">
            <v/>
          </cell>
          <cell r="AS598" t="str">
            <v/>
          </cell>
          <cell r="AT598" t="str">
            <v>ALI_45_SEG_5_</v>
          </cell>
          <cell r="AU598">
            <v>1</v>
          </cell>
          <cell r="AV598" t="str">
            <v>No Seleccionada</v>
          </cell>
        </row>
        <row r="599">
          <cell r="A599" t="b">
            <v>0</v>
          </cell>
          <cell r="B599" t="str">
            <v>5to_Evento_973_V2_Diseral_17491654.xlsm</v>
          </cell>
          <cell r="C599">
            <v>45</v>
          </cell>
          <cell r="D599">
            <v>2052</v>
          </cell>
          <cell r="E599" t="str">
            <v>Diseral S.A.S.</v>
          </cell>
          <cell r="F599">
            <v>186</v>
          </cell>
          <cell r="G599" t="str">
            <v>CEREAL EMPACADO</v>
          </cell>
          <cell r="H599" t="str">
            <v>45 : Mantecada.</v>
          </cell>
          <cell r="I599">
            <v>6</v>
          </cell>
          <cell r="J599" t="str">
            <v>Sitio 1 : CARRERA 127#22G-18 INT 4 - Sitio 2 : SIBERIA KM 7.5 CELTA, LOTE 159 - Sitio 3 : CARRERA 68B #10A-18 - Sitio 4 : CALLE 24F#101B-15 - Sitio 5 : CARRERA 65B#10A-87 - Sitio 6 : AUTO MEDE KM 1,5 P INDUS FLORIDA BOD 23 - Sitio 7 : CARRERA 71 A BIS # 63D-38 -</v>
          </cell>
          <cell r="K599">
            <v>44835</v>
          </cell>
          <cell r="L599">
            <v>6750</v>
          </cell>
          <cell r="M599">
            <v>8594</v>
          </cell>
          <cell r="N599">
            <v>4057</v>
          </cell>
          <cell r="O599">
            <v>441</v>
          </cell>
          <cell r="P599">
            <v>595</v>
          </cell>
          <cell r="Q599">
            <v>0</v>
          </cell>
          <cell r="R599">
            <v>595</v>
          </cell>
          <cell r="S599">
            <v>794</v>
          </cell>
          <cell r="T599">
            <v>0</v>
          </cell>
          <cell r="U599">
            <v>794</v>
          </cell>
          <cell r="V599">
            <v>1191</v>
          </cell>
          <cell r="W599">
            <v>0</v>
          </cell>
          <cell r="X599">
            <v>1191</v>
          </cell>
          <cell r="Y599">
            <v>1191</v>
          </cell>
          <cell r="Z599">
            <v>0</v>
          </cell>
          <cell r="AA599">
            <v>1191</v>
          </cell>
          <cell r="AB599">
            <v>16197004</v>
          </cell>
          <cell r="AC599" t="str">
            <v>Registro Valido</v>
          </cell>
          <cell r="AD599">
            <v>595</v>
          </cell>
          <cell r="AE599">
            <v>794</v>
          </cell>
          <cell r="AF599">
            <v>1191</v>
          </cell>
          <cell r="AG599">
            <v>1191</v>
          </cell>
          <cell r="AH599">
            <v>578</v>
          </cell>
          <cell r="AI599">
            <v>769</v>
          </cell>
          <cell r="AJ599">
            <v>1153</v>
          </cell>
          <cell r="AK599">
            <v>1153</v>
          </cell>
          <cell r="AM599" t="str">
            <v>ALI_45_SEG_6</v>
          </cell>
          <cell r="AN599" t="str">
            <v>ALI_45_SEG_6_VAL_16197004</v>
          </cell>
          <cell r="AO599">
            <v>6</v>
          </cell>
          <cell r="AP599">
            <v>12557184.000000002</v>
          </cell>
          <cell r="AQ599" t="b">
            <v>0</v>
          </cell>
          <cell r="AR599" t="str">
            <v/>
          </cell>
          <cell r="AS599" t="str">
            <v/>
          </cell>
          <cell r="AT599" t="str">
            <v>ALI_45_SEG_6_</v>
          </cell>
          <cell r="AU599">
            <v>1</v>
          </cell>
          <cell r="AV599" t="str">
            <v>No Seleccionada</v>
          </cell>
        </row>
        <row r="600">
          <cell r="A600" t="b">
            <v>0</v>
          </cell>
          <cell r="B600" t="str">
            <v>5to_Evento_973_V2_Diseral_17491654.xlsm</v>
          </cell>
          <cell r="C600">
            <v>45</v>
          </cell>
          <cell r="D600">
            <v>2052</v>
          </cell>
          <cell r="E600" t="str">
            <v>Diseral S.A.S.</v>
          </cell>
          <cell r="F600">
            <v>187</v>
          </cell>
          <cell r="G600" t="str">
            <v>CEREAL EMPACADO</v>
          </cell>
          <cell r="H600" t="str">
            <v>45 : Mantecada.</v>
          </cell>
          <cell r="I600">
            <v>7</v>
          </cell>
          <cell r="J600" t="str">
            <v>Sitio 1 : CARRERA 127#22G-18 INT 4 - Sitio 2 : SIBERIA KM 7.5 CELTA, LOTE 159 - Sitio 3 : CARRERA 68B #10A-18 - Sitio 4 : CALLE 24F#101B-15 - Sitio 5 : CARRERA 65B#10A-87 - Sitio 6 : AUTO MEDE KM 1,5 P INDUS FLORIDA BOD 23 - Sitio 7 : CARRERA 71 A BIS # 63D-38 -</v>
          </cell>
          <cell r="K600">
            <v>44835</v>
          </cell>
          <cell r="L600">
            <v>6894</v>
          </cell>
          <cell r="M600">
            <v>8776</v>
          </cell>
          <cell r="N600">
            <v>4144</v>
          </cell>
          <cell r="O600">
            <v>450</v>
          </cell>
          <cell r="P600">
            <v>595</v>
          </cell>
          <cell r="Q600">
            <v>0</v>
          </cell>
          <cell r="R600">
            <v>595</v>
          </cell>
          <cell r="S600">
            <v>794</v>
          </cell>
          <cell r="T600">
            <v>0</v>
          </cell>
          <cell r="U600">
            <v>794</v>
          </cell>
          <cell r="V600">
            <v>1191</v>
          </cell>
          <cell r="W600">
            <v>0</v>
          </cell>
          <cell r="X600">
            <v>1191</v>
          </cell>
          <cell r="Y600">
            <v>1191</v>
          </cell>
          <cell r="Z600">
            <v>0</v>
          </cell>
          <cell r="AA600">
            <v>1191</v>
          </cell>
          <cell r="AB600">
            <v>16541528</v>
          </cell>
          <cell r="AC600" t="str">
            <v>Registro Valido</v>
          </cell>
          <cell r="AD600">
            <v>595</v>
          </cell>
          <cell r="AE600">
            <v>794</v>
          </cell>
          <cell r="AF600">
            <v>1191</v>
          </cell>
          <cell r="AG600">
            <v>1191</v>
          </cell>
          <cell r="AH600">
            <v>578</v>
          </cell>
          <cell r="AI600">
            <v>769</v>
          </cell>
          <cell r="AJ600">
            <v>1153</v>
          </cell>
          <cell r="AK600">
            <v>1153</v>
          </cell>
          <cell r="AM600" t="str">
            <v>ALI_45_SEG_7</v>
          </cell>
          <cell r="AN600" t="str">
            <v>ALI_45_SEG_7_VAL_16541528</v>
          </cell>
          <cell r="AO600">
            <v>6</v>
          </cell>
          <cell r="AP600">
            <v>12824286.4</v>
          </cell>
          <cell r="AQ600" t="b">
            <v>0</v>
          </cell>
          <cell r="AR600" t="str">
            <v/>
          </cell>
          <cell r="AS600" t="str">
            <v/>
          </cell>
          <cell r="AT600" t="str">
            <v>ALI_45_SEG_7_</v>
          </cell>
          <cell r="AU600">
            <v>1</v>
          </cell>
          <cell r="AV600" t="str">
            <v>No Seleccionada</v>
          </cell>
        </row>
        <row r="601">
          <cell r="A601" t="b">
            <v>0</v>
          </cell>
          <cell r="B601" t="str">
            <v>5to_Evento_973_V2_Diseral_17491654.xlsm</v>
          </cell>
          <cell r="C601">
            <v>45</v>
          </cell>
          <cell r="D601">
            <v>2052</v>
          </cell>
          <cell r="E601" t="str">
            <v>Diseral S.A.S.</v>
          </cell>
          <cell r="F601">
            <v>188</v>
          </cell>
          <cell r="G601" t="str">
            <v>CEREAL EMPACADO</v>
          </cell>
          <cell r="H601" t="str">
            <v>45 : Mantecada.</v>
          </cell>
          <cell r="I601">
            <v>8</v>
          </cell>
          <cell r="J601" t="str">
            <v>Sitio 1 : CARRERA 127#22G-18 INT 4 - Sitio 2 : SIBERIA KM 7.5 CELTA, LOTE 159 - Sitio 3 : CARRERA 68B #10A-18 - Sitio 4 : CALLE 24F#101B-15 - Sitio 5 : CARRERA 65B#10A-87 - Sitio 6 : AUTO MEDE KM 1,5 P INDUS FLORIDA BOD 23 - Sitio 7 : CARRERA 71 A BIS # 63D-38 -</v>
          </cell>
          <cell r="K601">
            <v>44835</v>
          </cell>
          <cell r="L601">
            <v>6654</v>
          </cell>
          <cell r="M601">
            <v>8470</v>
          </cell>
          <cell r="N601">
            <v>4000</v>
          </cell>
          <cell r="O601">
            <v>435</v>
          </cell>
          <cell r="P601">
            <v>595</v>
          </cell>
          <cell r="Q601">
            <v>0</v>
          </cell>
          <cell r="R601">
            <v>595</v>
          </cell>
          <cell r="S601">
            <v>794</v>
          </cell>
          <cell r="T601">
            <v>0</v>
          </cell>
          <cell r="U601">
            <v>794</v>
          </cell>
          <cell r="V601">
            <v>1191</v>
          </cell>
          <cell r="W601">
            <v>0</v>
          </cell>
          <cell r="X601">
            <v>1191</v>
          </cell>
          <cell r="Y601">
            <v>1191</v>
          </cell>
          <cell r="Z601">
            <v>0</v>
          </cell>
          <cell r="AA601">
            <v>1191</v>
          </cell>
          <cell r="AB601">
            <v>15966395</v>
          </cell>
          <cell r="AC601" t="str">
            <v>Registro Valido</v>
          </cell>
          <cell r="AD601">
            <v>595</v>
          </cell>
          <cell r="AE601">
            <v>794</v>
          </cell>
          <cell r="AF601">
            <v>1191</v>
          </cell>
          <cell r="AG601">
            <v>1191</v>
          </cell>
          <cell r="AH601">
            <v>578</v>
          </cell>
          <cell r="AI601">
            <v>769</v>
          </cell>
          <cell r="AJ601">
            <v>1153</v>
          </cell>
          <cell r="AK601">
            <v>1153</v>
          </cell>
          <cell r="AM601" t="str">
            <v>ALI_45_SEG_8</v>
          </cell>
          <cell r="AN601" t="str">
            <v>ALI_45_SEG_8_VAL_15966395</v>
          </cell>
          <cell r="AO601">
            <v>6</v>
          </cell>
          <cell r="AP601">
            <v>12378397.6</v>
          </cell>
          <cell r="AQ601" t="b">
            <v>0</v>
          </cell>
          <cell r="AR601" t="str">
            <v/>
          </cell>
          <cell r="AS601" t="str">
            <v/>
          </cell>
          <cell r="AT601" t="str">
            <v>ALI_45_SEG_8_</v>
          </cell>
          <cell r="AU601">
            <v>1</v>
          </cell>
          <cell r="AV601" t="str">
            <v>No Seleccionada</v>
          </cell>
        </row>
        <row r="602">
          <cell r="A602" t="b">
            <v>0</v>
          </cell>
          <cell r="B602" t="str">
            <v>5to_Evento_973_V2_Diseral_17491654.xlsm</v>
          </cell>
          <cell r="C602">
            <v>45</v>
          </cell>
          <cell r="D602">
            <v>2052</v>
          </cell>
          <cell r="E602" t="str">
            <v>Diseral S.A.S.</v>
          </cell>
          <cell r="F602">
            <v>189</v>
          </cell>
          <cell r="G602" t="str">
            <v>CEREAL EMPACADO</v>
          </cell>
          <cell r="H602" t="str">
            <v>45 : Mantecada.</v>
          </cell>
          <cell r="I602">
            <v>9</v>
          </cell>
          <cell r="J602" t="str">
            <v>Sitio 1 : CARRERA 127#22G-18 INT 4 - Sitio 2 : SIBERIA KM 7.5 CELTA, LOTE 159 - Sitio 3 : CARRERA 68B #10A-18 - Sitio 4 : CALLE 24F#101B-15 - Sitio 5 : CARRERA 65B#10A-87 - Sitio 6 : AUTO MEDE KM 1,5 P INDUS FLORIDA BOD 23 - Sitio 7 : CARRERA 71 A BIS # 63D-38 -</v>
          </cell>
          <cell r="K602">
            <v>44835</v>
          </cell>
          <cell r="L602">
            <v>6724</v>
          </cell>
          <cell r="M602">
            <v>8560</v>
          </cell>
          <cell r="N602">
            <v>4041</v>
          </cell>
          <cell r="O602">
            <v>439</v>
          </cell>
          <cell r="P602">
            <v>595</v>
          </cell>
          <cell r="Q602">
            <v>0</v>
          </cell>
          <cell r="R602">
            <v>595</v>
          </cell>
          <cell r="S602">
            <v>794</v>
          </cell>
          <cell r="T602">
            <v>0</v>
          </cell>
          <cell r="U602">
            <v>794</v>
          </cell>
          <cell r="V602">
            <v>1191</v>
          </cell>
          <cell r="W602">
            <v>0</v>
          </cell>
          <cell r="X602">
            <v>1191</v>
          </cell>
          <cell r="Y602">
            <v>1191</v>
          </cell>
          <cell r="Z602">
            <v>0</v>
          </cell>
          <cell r="AA602">
            <v>1191</v>
          </cell>
          <cell r="AB602">
            <v>16133100</v>
          </cell>
          <cell r="AC602" t="str">
            <v>Registro Valido</v>
          </cell>
          <cell r="AD602">
            <v>595</v>
          </cell>
          <cell r="AE602">
            <v>794</v>
          </cell>
          <cell r="AF602">
            <v>1191</v>
          </cell>
          <cell r="AG602">
            <v>1191</v>
          </cell>
          <cell r="AH602">
            <v>578</v>
          </cell>
          <cell r="AI602">
            <v>769</v>
          </cell>
          <cell r="AJ602">
            <v>1153</v>
          </cell>
          <cell r="AK602">
            <v>1153</v>
          </cell>
          <cell r="AM602" t="str">
            <v>ALI_45_SEG_9</v>
          </cell>
          <cell r="AN602" t="str">
            <v>ALI_45_SEG_9_VAL_16133100</v>
          </cell>
          <cell r="AO602">
            <v>6</v>
          </cell>
          <cell r="AP602">
            <v>12507641.6</v>
          </cell>
          <cell r="AQ602" t="b">
            <v>0</v>
          </cell>
          <cell r="AR602" t="str">
            <v/>
          </cell>
          <cell r="AS602" t="str">
            <v/>
          </cell>
          <cell r="AT602" t="str">
            <v>ALI_45_SEG_9_</v>
          </cell>
          <cell r="AU602">
            <v>1</v>
          </cell>
          <cell r="AV602" t="str">
            <v>No Seleccionada</v>
          </cell>
        </row>
        <row r="603">
          <cell r="A603" t="b">
            <v>0</v>
          </cell>
          <cell r="B603" t="str">
            <v>5to_Evento_973_V2_Diseral_17491654.xlsm</v>
          </cell>
          <cell r="C603">
            <v>45</v>
          </cell>
          <cell r="D603">
            <v>2052</v>
          </cell>
          <cell r="E603" t="str">
            <v>Diseral S.A.S.</v>
          </cell>
          <cell r="F603">
            <v>190</v>
          </cell>
          <cell r="G603" t="str">
            <v>CEREAL EMPACADO</v>
          </cell>
          <cell r="H603" t="str">
            <v>45 : Mantecada.</v>
          </cell>
          <cell r="I603">
            <v>10</v>
          </cell>
          <cell r="J603" t="str">
            <v>Sitio 1 : CARRERA 127#22G-18 INT 4 - Sitio 2 : SIBERIA KM 7.5 CELTA, LOTE 159 - Sitio 3 : CARRERA 68B #10A-18 - Sitio 4 : CALLE 24F#101B-15 - Sitio 5 : CARRERA 65B#10A-87 - Sitio 6 : AUTO MEDE KM 1,5 P INDUS FLORIDA BOD 23 - Sitio 7 : CARRERA 71 A BIS # 63D-38 -</v>
          </cell>
          <cell r="K603">
            <v>44835</v>
          </cell>
          <cell r="L603">
            <v>6734</v>
          </cell>
          <cell r="M603">
            <v>8574</v>
          </cell>
          <cell r="N603">
            <v>4048</v>
          </cell>
          <cell r="O603">
            <v>440</v>
          </cell>
          <cell r="P603">
            <v>595</v>
          </cell>
          <cell r="Q603">
            <v>0</v>
          </cell>
          <cell r="R603">
            <v>595</v>
          </cell>
          <cell r="S603">
            <v>794</v>
          </cell>
          <cell r="T603">
            <v>0</v>
          </cell>
          <cell r="U603">
            <v>794</v>
          </cell>
          <cell r="V603">
            <v>1191</v>
          </cell>
          <cell r="W603">
            <v>0</v>
          </cell>
          <cell r="X603">
            <v>1191</v>
          </cell>
          <cell r="Y603">
            <v>1191</v>
          </cell>
          <cell r="Z603">
            <v>0</v>
          </cell>
          <cell r="AA603">
            <v>1191</v>
          </cell>
          <cell r="AB603">
            <v>16159694</v>
          </cell>
          <cell r="AC603" t="str">
            <v>Registro Valido</v>
          </cell>
          <cell r="AD603">
            <v>595</v>
          </cell>
          <cell r="AE603">
            <v>794</v>
          </cell>
          <cell r="AF603">
            <v>1191</v>
          </cell>
          <cell r="AG603">
            <v>1191</v>
          </cell>
          <cell r="AH603">
            <v>578</v>
          </cell>
          <cell r="AI603">
            <v>769</v>
          </cell>
          <cell r="AJ603">
            <v>1153</v>
          </cell>
          <cell r="AK603">
            <v>1153</v>
          </cell>
          <cell r="AM603" t="str">
            <v>ALI_45_SEG_10</v>
          </cell>
          <cell r="AN603" t="str">
            <v>ALI_45_SEG_10_VAL_16159694</v>
          </cell>
          <cell r="AO603">
            <v>5</v>
          </cell>
          <cell r="AP603">
            <v>12528257.6</v>
          </cell>
          <cell r="AQ603" t="b">
            <v>0</v>
          </cell>
          <cell r="AR603" t="str">
            <v/>
          </cell>
          <cell r="AS603" t="str">
            <v/>
          </cell>
          <cell r="AT603" t="str">
            <v>ALI_45_SEG_10_</v>
          </cell>
          <cell r="AU603">
            <v>1</v>
          </cell>
          <cell r="AV603" t="str">
            <v>No Seleccionada</v>
          </cell>
        </row>
        <row r="604">
          <cell r="A604" t="b">
            <v>0</v>
          </cell>
          <cell r="B604" t="str">
            <v>5to_Evento_973_V2_Diseral_17491654.xlsm</v>
          </cell>
          <cell r="C604">
            <v>45</v>
          </cell>
          <cell r="D604">
            <v>2052</v>
          </cell>
          <cell r="E604" t="str">
            <v>Diseral S.A.S.</v>
          </cell>
          <cell r="F604">
            <v>191</v>
          </cell>
          <cell r="G604" t="str">
            <v>CEREAL EMPACADO</v>
          </cell>
          <cell r="H604" t="str">
            <v>45 : Mantecada.</v>
          </cell>
          <cell r="I604">
            <v>11</v>
          </cell>
          <cell r="J604" t="str">
            <v>Sitio 1 : CARRERA 127#22G-18 INT 4 - Sitio 2 : SIBERIA KM 7.5 CELTA, LOTE 159 - Sitio 3 : CARRERA 68B #10A-18 - Sitio 4 : CALLE 24F#101B-15 - Sitio 5 : CARRERA 65B#10A-87 - Sitio 6 : AUTO MEDE KM 1,5 P INDUS FLORIDA BOD 23 - Sitio 7 : CARRERA 71 A BIS # 63D-38 -</v>
          </cell>
          <cell r="K604">
            <v>44835</v>
          </cell>
          <cell r="L604">
            <v>6632</v>
          </cell>
          <cell r="M604">
            <v>8443</v>
          </cell>
          <cell r="N604">
            <v>3986</v>
          </cell>
          <cell r="O604">
            <v>433</v>
          </cell>
          <cell r="P604">
            <v>595</v>
          </cell>
          <cell r="Q604">
            <v>0</v>
          </cell>
          <cell r="R604">
            <v>595</v>
          </cell>
          <cell r="S604">
            <v>794</v>
          </cell>
          <cell r="T604">
            <v>0</v>
          </cell>
          <cell r="U604">
            <v>794</v>
          </cell>
          <cell r="V604">
            <v>1191</v>
          </cell>
          <cell r="W604">
            <v>0</v>
          </cell>
          <cell r="X604">
            <v>1191</v>
          </cell>
          <cell r="Y604">
            <v>1191</v>
          </cell>
          <cell r="Z604">
            <v>0</v>
          </cell>
          <cell r="AA604">
            <v>1191</v>
          </cell>
          <cell r="AB604">
            <v>15912811</v>
          </cell>
          <cell r="AC604" t="str">
            <v>Registro Valido</v>
          </cell>
          <cell r="AD604">
            <v>595</v>
          </cell>
          <cell r="AE604">
            <v>794</v>
          </cell>
          <cell r="AF604">
            <v>1191</v>
          </cell>
          <cell r="AG604">
            <v>1191</v>
          </cell>
          <cell r="AH604">
            <v>578</v>
          </cell>
          <cell r="AI604">
            <v>769</v>
          </cell>
          <cell r="AJ604">
            <v>1153</v>
          </cell>
          <cell r="AK604">
            <v>1153</v>
          </cell>
          <cell r="AM604" t="str">
            <v>ALI_45_SEG_11</v>
          </cell>
          <cell r="AN604" t="str">
            <v>ALI_45_SEG_11_VAL_15912811</v>
          </cell>
          <cell r="AO604">
            <v>5</v>
          </cell>
          <cell r="AP604">
            <v>12336856</v>
          </cell>
          <cell r="AQ604" t="b">
            <v>0</v>
          </cell>
          <cell r="AR604" t="str">
            <v/>
          </cell>
          <cell r="AS604" t="str">
            <v/>
          </cell>
          <cell r="AT604" t="str">
            <v>ALI_45_SEG_11_</v>
          </cell>
          <cell r="AU604">
            <v>1</v>
          </cell>
          <cell r="AV604" t="str">
            <v>No Seleccionada</v>
          </cell>
        </row>
        <row r="605">
          <cell r="A605" t="b">
            <v>0</v>
          </cell>
          <cell r="B605" t="str">
            <v>5to_Evento_973_V2_Diseral_17491654.xlsm</v>
          </cell>
          <cell r="C605">
            <v>120</v>
          </cell>
          <cell r="D605">
            <v>2052</v>
          </cell>
          <cell r="E605" t="str">
            <v>Diseral S.A.S.</v>
          </cell>
          <cell r="F605">
            <v>282</v>
          </cell>
          <cell r="G605" t="str">
            <v>CEREAL EMPACADO</v>
          </cell>
          <cell r="H605" t="str">
            <v>120 : Torta de platano.</v>
          </cell>
          <cell r="I605">
            <v>1</v>
          </cell>
          <cell r="J605" t="str">
            <v>Sitio 1 : CARRERA 127#22G-18 INT 4 - Sitio 2 : SIBERIA KM 7.5 CELTA, LOTE 159 - Sitio 3 : CARRERA 68B #10A-18 - Sitio 4 : CALLE 24F#101B-15 - Sitio 5 : CARRERA 65B#10A-87 - Sitio 6 : AUTO MEDE KM 1,5 P INDUS FLORIDA BOD 23 - Sitio 7 : CARRERA 71 A BIS # 63D-38 -</v>
          </cell>
          <cell r="K605">
            <v>44835</v>
          </cell>
          <cell r="L605">
            <v>6888</v>
          </cell>
          <cell r="M605">
            <v>7856</v>
          </cell>
          <cell r="N605">
            <v>4586</v>
          </cell>
          <cell r="O605">
            <v>270</v>
          </cell>
          <cell r="P605">
            <v>524</v>
          </cell>
          <cell r="Q605">
            <v>0</v>
          </cell>
          <cell r="R605">
            <v>524</v>
          </cell>
          <cell r="S605">
            <v>698</v>
          </cell>
          <cell r="T605">
            <v>0</v>
          </cell>
          <cell r="U605">
            <v>698</v>
          </cell>
          <cell r="V605">
            <v>874</v>
          </cell>
          <cell r="W605">
            <v>0</v>
          </cell>
          <cell r="X605">
            <v>874</v>
          </cell>
          <cell r="Y605">
            <v>874</v>
          </cell>
          <cell r="Z605">
            <v>0</v>
          </cell>
          <cell r="AA605">
            <v>874</v>
          </cell>
          <cell r="AB605">
            <v>13336944</v>
          </cell>
          <cell r="AC605" t="str">
            <v>Registro Valido</v>
          </cell>
          <cell r="AD605">
            <v>524</v>
          </cell>
          <cell r="AE605">
            <v>698</v>
          </cell>
          <cell r="AF605">
            <v>874</v>
          </cell>
          <cell r="AG605">
            <v>874</v>
          </cell>
          <cell r="AH605">
            <v>512</v>
          </cell>
          <cell r="AI605">
            <v>681</v>
          </cell>
          <cell r="AJ605">
            <v>851</v>
          </cell>
          <cell r="AK605">
            <v>851</v>
          </cell>
          <cell r="AM605" t="str">
            <v>ALI_120_SEG_1</v>
          </cell>
          <cell r="AN605" t="str">
            <v>ALI_120_SEG_1_VAL_13336944</v>
          </cell>
          <cell r="AO605">
            <v>6</v>
          </cell>
          <cell r="AP605">
            <v>10921424.640000001</v>
          </cell>
          <cell r="AQ605" t="b">
            <v>0</v>
          </cell>
          <cell r="AR605" t="str">
            <v/>
          </cell>
          <cell r="AS605" t="str">
            <v/>
          </cell>
          <cell r="AT605" t="str">
            <v>ALI_120_SEG_1_</v>
          </cell>
          <cell r="AU605">
            <v>1</v>
          </cell>
          <cell r="AV605" t="str">
            <v>No Seleccionada</v>
          </cell>
        </row>
        <row r="606">
          <cell r="A606" t="b">
            <v>0</v>
          </cell>
          <cell r="B606" t="str">
            <v>5to_Evento_973_V2_Diseral_17491654.xlsm</v>
          </cell>
          <cell r="C606">
            <v>120</v>
          </cell>
          <cell r="D606">
            <v>2052</v>
          </cell>
          <cell r="E606" t="str">
            <v>Diseral S.A.S.</v>
          </cell>
          <cell r="F606">
            <v>283</v>
          </cell>
          <cell r="G606" t="str">
            <v>CEREAL EMPACADO</v>
          </cell>
          <cell r="H606" t="str">
            <v>120 : Torta de platano.</v>
          </cell>
          <cell r="I606">
            <v>2</v>
          </cell>
          <cell r="J606" t="str">
            <v>Sitio 1 : CARRERA 127#22G-18 INT 4 - Sitio 2 : SIBERIA KM 7.5 CELTA, LOTE 159 - Sitio 3 : CARRERA 68B #10A-18 - Sitio 4 : CALLE 24F#101B-15 - Sitio 5 : CARRERA 65B#10A-87 - Sitio 6 : AUTO MEDE KM 1,5 P INDUS FLORIDA BOD 23 - Sitio 7 : CARRERA 71 A BIS # 63D-38 -</v>
          </cell>
          <cell r="K606">
            <v>44835</v>
          </cell>
          <cell r="L606">
            <v>7046</v>
          </cell>
          <cell r="M606">
            <v>8034</v>
          </cell>
          <cell r="N606">
            <v>4689</v>
          </cell>
          <cell r="O606">
            <v>276</v>
          </cell>
          <cell r="P606">
            <v>524</v>
          </cell>
          <cell r="Q606">
            <v>0</v>
          </cell>
          <cell r="R606">
            <v>524</v>
          </cell>
          <cell r="S606">
            <v>698</v>
          </cell>
          <cell r="T606">
            <v>0</v>
          </cell>
          <cell r="U606">
            <v>698</v>
          </cell>
          <cell r="V606">
            <v>874</v>
          </cell>
          <cell r="W606">
            <v>0</v>
          </cell>
          <cell r="X606">
            <v>874</v>
          </cell>
          <cell r="Y606">
            <v>874</v>
          </cell>
          <cell r="Z606">
            <v>0</v>
          </cell>
          <cell r="AA606">
            <v>874</v>
          </cell>
          <cell r="AB606">
            <v>13639246</v>
          </cell>
          <cell r="AC606" t="str">
            <v>Registro Valido</v>
          </cell>
          <cell r="AD606">
            <v>524</v>
          </cell>
          <cell r="AE606">
            <v>698</v>
          </cell>
          <cell r="AF606">
            <v>874</v>
          </cell>
          <cell r="AG606">
            <v>874</v>
          </cell>
          <cell r="AH606">
            <v>512</v>
          </cell>
          <cell r="AI606">
            <v>681</v>
          </cell>
          <cell r="AJ606">
            <v>851</v>
          </cell>
          <cell r="AK606">
            <v>851</v>
          </cell>
          <cell r="AM606" t="str">
            <v>ALI_120_SEG_2</v>
          </cell>
          <cell r="AN606" t="str">
            <v>ALI_120_SEG_2_VAL_13639246</v>
          </cell>
          <cell r="AO606">
            <v>6</v>
          </cell>
          <cell r="AP606">
            <v>11169029.399999999</v>
          </cell>
          <cell r="AQ606" t="b">
            <v>0</v>
          </cell>
          <cell r="AR606" t="str">
            <v/>
          </cell>
          <cell r="AS606" t="str">
            <v/>
          </cell>
          <cell r="AT606" t="str">
            <v>ALI_120_SEG_2_</v>
          </cell>
          <cell r="AU606">
            <v>1</v>
          </cell>
          <cell r="AV606" t="str">
            <v>No Seleccionada</v>
          </cell>
        </row>
        <row r="607">
          <cell r="A607" t="b">
            <v>0</v>
          </cell>
          <cell r="B607" t="str">
            <v>5to_Evento_973_V2_Diseral_17491654.xlsm</v>
          </cell>
          <cell r="C607">
            <v>120</v>
          </cell>
          <cell r="D607">
            <v>2052</v>
          </cell>
          <cell r="E607" t="str">
            <v>Diseral S.A.S.</v>
          </cell>
          <cell r="F607">
            <v>284</v>
          </cell>
          <cell r="G607" t="str">
            <v>CEREAL EMPACADO</v>
          </cell>
          <cell r="H607" t="str">
            <v>120 : Torta de platano.</v>
          </cell>
          <cell r="I607">
            <v>3</v>
          </cell>
          <cell r="J607" t="str">
            <v>Sitio 1 : CARRERA 127#22G-18 INT 4 - Sitio 2 : SIBERIA KM 7.5 CELTA, LOTE 159 - Sitio 3 : CARRERA 68B #10A-18 - Sitio 4 : CALLE 24F#101B-15 - Sitio 5 : CARRERA 65B#10A-87 - Sitio 6 : AUTO MEDE KM 1,5 P INDUS FLORIDA BOD 23 - Sitio 7 : CARRERA 71 A BIS # 63D-38 -</v>
          </cell>
          <cell r="K607">
            <v>44835</v>
          </cell>
          <cell r="L607">
            <v>7003</v>
          </cell>
          <cell r="M607">
            <v>7985</v>
          </cell>
          <cell r="N607">
            <v>4661</v>
          </cell>
          <cell r="O607">
            <v>275</v>
          </cell>
          <cell r="P607">
            <v>524</v>
          </cell>
          <cell r="Q607">
            <v>0</v>
          </cell>
          <cell r="R607">
            <v>524</v>
          </cell>
          <cell r="S607">
            <v>698</v>
          </cell>
          <cell r="T607">
            <v>0</v>
          </cell>
          <cell r="U607">
            <v>698</v>
          </cell>
          <cell r="V607">
            <v>874</v>
          </cell>
          <cell r="W607">
            <v>0</v>
          </cell>
          <cell r="X607">
            <v>874</v>
          </cell>
          <cell r="Y607">
            <v>874</v>
          </cell>
          <cell r="Z607">
            <v>0</v>
          </cell>
          <cell r="AA607">
            <v>874</v>
          </cell>
          <cell r="AB607">
            <v>13557166</v>
          </cell>
          <cell r="AC607" t="str">
            <v>Registro Valido</v>
          </cell>
          <cell r="AD607">
            <v>524</v>
          </cell>
          <cell r="AE607">
            <v>698</v>
          </cell>
          <cell r="AF607">
            <v>874</v>
          </cell>
          <cell r="AG607">
            <v>874</v>
          </cell>
          <cell r="AH607">
            <v>512</v>
          </cell>
          <cell r="AI607">
            <v>681</v>
          </cell>
          <cell r="AJ607">
            <v>851</v>
          </cell>
          <cell r="AK607">
            <v>851</v>
          </cell>
          <cell r="AM607" t="str">
            <v>ALI_120_SEG_3</v>
          </cell>
          <cell r="AN607" t="str">
            <v>ALI_120_SEG_3_VAL_13557166</v>
          </cell>
          <cell r="AO607">
            <v>6</v>
          </cell>
          <cell r="AP607">
            <v>11101770.040000001</v>
          </cell>
          <cell r="AQ607" t="b">
            <v>0</v>
          </cell>
          <cell r="AR607" t="str">
            <v/>
          </cell>
          <cell r="AS607" t="str">
            <v/>
          </cell>
          <cell r="AT607" t="str">
            <v>ALI_120_SEG_3_</v>
          </cell>
          <cell r="AU607">
            <v>1</v>
          </cell>
          <cell r="AV607" t="str">
            <v>No Seleccionada</v>
          </cell>
        </row>
        <row r="608">
          <cell r="A608" t="b">
            <v>0</v>
          </cell>
          <cell r="B608" t="str">
            <v>5to_Evento_973_V2_Diseral_17491654.xlsm</v>
          </cell>
          <cell r="C608">
            <v>120</v>
          </cell>
          <cell r="D608">
            <v>2052</v>
          </cell>
          <cell r="E608" t="str">
            <v>Diseral S.A.S.</v>
          </cell>
          <cell r="F608">
            <v>285</v>
          </cell>
          <cell r="G608" t="str">
            <v>CEREAL EMPACADO</v>
          </cell>
          <cell r="H608" t="str">
            <v>120 : Torta de platano.</v>
          </cell>
          <cell r="I608">
            <v>4</v>
          </cell>
          <cell r="J608" t="str">
            <v>Sitio 1 : CARRERA 127#22G-18 INT 4 - Sitio 2 : SIBERIA KM 7.5 CELTA, LOTE 159 - Sitio 3 : CARRERA 68B #10A-18 - Sitio 4 : CALLE 24F#101B-15 - Sitio 5 : CARRERA 65B#10A-87 - Sitio 6 : AUTO MEDE KM 1,5 P INDUS FLORIDA BOD 23 - Sitio 7 : CARRERA 71 A BIS # 63D-38 -</v>
          </cell>
          <cell r="K608">
            <v>44835</v>
          </cell>
          <cell r="L608">
            <v>7471</v>
          </cell>
          <cell r="M608">
            <v>8511</v>
          </cell>
          <cell r="N608">
            <v>4954</v>
          </cell>
          <cell r="O608">
            <v>293</v>
          </cell>
          <cell r="P608">
            <v>524</v>
          </cell>
          <cell r="Q608">
            <v>0</v>
          </cell>
          <cell r="R608">
            <v>524</v>
          </cell>
          <cell r="S608">
            <v>698</v>
          </cell>
          <cell r="T608">
            <v>0</v>
          </cell>
          <cell r="U608">
            <v>698</v>
          </cell>
          <cell r="V608">
            <v>874</v>
          </cell>
          <cell r="W608">
            <v>0</v>
          </cell>
          <cell r="X608">
            <v>874</v>
          </cell>
          <cell r="Y608">
            <v>874</v>
          </cell>
          <cell r="Z608">
            <v>0</v>
          </cell>
          <cell r="AA608">
            <v>874</v>
          </cell>
          <cell r="AB608">
            <v>14441360</v>
          </cell>
          <cell r="AC608" t="str">
            <v>Registro Valido</v>
          </cell>
          <cell r="AD608">
            <v>524</v>
          </cell>
          <cell r="AE608">
            <v>698</v>
          </cell>
          <cell r="AF608">
            <v>874</v>
          </cell>
          <cell r="AG608">
            <v>874</v>
          </cell>
          <cell r="AH608">
            <v>512</v>
          </cell>
          <cell r="AI608">
            <v>681</v>
          </cell>
          <cell r="AJ608">
            <v>851</v>
          </cell>
          <cell r="AK608">
            <v>851</v>
          </cell>
          <cell r="AM608" t="str">
            <v>ALI_120_SEG_4</v>
          </cell>
          <cell r="AN608" t="str">
            <v>ALI_120_SEG_4_VAL_14441360</v>
          </cell>
          <cell r="AO608">
            <v>5</v>
          </cell>
          <cell r="AP608">
            <v>11826380.880000001</v>
          </cell>
          <cell r="AQ608" t="b">
            <v>0</v>
          </cell>
          <cell r="AR608" t="str">
            <v/>
          </cell>
          <cell r="AS608" t="str">
            <v/>
          </cell>
          <cell r="AT608" t="str">
            <v>ALI_120_SEG_4_</v>
          </cell>
          <cell r="AU608">
            <v>1</v>
          </cell>
          <cell r="AV608" t="str">
            <v>No Seleccionada</v>
          </cell>
        </row>
        <row r="609">
          <cell r="A609" t="b">
            <v>0</v>
          </cell>
          <cell r="B609" t="str">
            <v>5to_Evento_973_V2_Diseral_17491654.xlsm</v>
          </cell>
          <cell r="C609">
            <v>120</v>
          </cell>
          <cell r="D609">
            <v>2052</v>
          </cell>
          <cell r="E609" t="str">
            <v>Diseral S.A.S.</v>
          </cell>
          <cell r="F609">
            <v>286</v>
          </cell>
          <cell r="G609" t="str">
            <v>CEREAL EMPACADO</v>
          </cell>
          <cell r="H609" t="str">
            <v>120 : Torta de platano.</v>
          </cell>
          <cell r="I609">
            <v>5</v>
          </cell>
          <cell r="J609" t="str">
            <v>Sitio 1 : CARRERA 127#22G-18 INT 4 - Sitio 2 : SIBERIA KM 7.5 CELTA, LOTE 159 - Sitio 3 : CARRERA 68B #10A-18 - Sitio 4 : CALLE 24F#101B-15 - Sitio 5 : CARRERA 65B#10A-87 - Sitio 6 : AUTO MEDE KM 1,5 P INDUS FLORIDA BOD 23 - Sitio 7 : CARRERA 71 A BIS # 63D-38 -</v>
          </cell>
          <cell r="K609">
            <v>44835</v>
          </cell>
          <cell r="L609">
            <v>6946</v>
          </cell>
          <cell r="M609">
            <v>7913</v>
          </cell>
          <cell r="N609">
            <v>4606</v>
          </cell>
          <cell r="O609">
            <v>272</v>
          </cell>
          <cell r="P609">
            <v>524</v>
          </cell>
          <cell r="Q609">
            <v>0</v>
          </cell>
          <cell r="R609">
            <v>524</v>
          </cell>
          <cell r="S609">
            <v>698</v>
          </cell>
          <cell r="T609">
            <v>0</v>
          </cell>
          <cell r="U609">
            <v>698</v>
          </cell>
          <cell r="V609">
            <v>874</v>
          </cell>
          <cell r="W609">
            <v>0</v>
          </cell>
          <cell r="X609">
            <v>874</v>
          </cell>
          <cell r="Y609">
            <v>874</v>
          </cell>
          <cell r="Z609">
            <v>0</v>
          </cell>
          <cell r="AA609">
            <v>874</v>
          </cell>
          <cell r="AB609">
            <v>13426350</v>
          </cell>
          <cell r="AC609" t="str">
            <v>Registro Valido</v>
          </cell>
          <cell r="AD609">
            <v>524</v>
          </cell>
          <cell r="AE609">
            <v>698</v>
          </cell>
          <cell r="AF609">
            <v>874</v>
          </cell>
          <cell r="AG609">
            <v>874</v>
          </cell>
          <cell r="AH609">
            <v>512</v>
          </cell>
          <cell r="AI609">
            <v>681</v>
          </cell>
          <cell r="AJ609">
            <v>851</v>
          </cell>
          <cell r="AK609">
            <v>851</v>
          </cell>
          <cell r="AM609" t="str">
            <v>ALI_120_SEG_5</v>
          </cell>
          <cell r="AN609" t="str">
            <v>ALI_120_SEG_5_VAL_13426350</v>
          </cell>
          <cell r="AO609">
            <v>5</v>
          </cell>
          <cell r="AP609">
            <v>10995175.52</v>
          </cell>
          <cell r="AQ609" t="b">
            <v>0</v>
          </cell>
          <cell r="AR609" t="str">
            <v/>
          </cell>
          <cell r="AS609" t="str">
            <v/>
          </cell>
          <cell r="AT609" t="str">
            <v>ALI_120_SEG_5_</v>
          </cell>
          <cell r="AU609">
            <v>1</v>
          </cell>
          <cell r="AV609" t="str">
            <v>No Seleccionada</v>
          </cell>
        </row>
        <row r="610">
          <cell r="A610" t="b">
            <v>0</v>
          </cell>
          <cell r="B610" t="str">
            <v>5to_Evento_973_V2_Diseral_17491654.xlsm</v>
          </cell>
          <cell r="C610">
            <v>120</v>
          </cell>
          <cell r="D610">
            <v>2052</v>
          </cell>
          <cell r="E610" t="str">
            <v>Diseral S.A.S.</v>
          </cell>
          <cell r="F610">
            <v>287</v>
          </cell>
          <cell r="G610" t="str">
            <v>CEREAL EMPACADO</v>
          </cell>
          <cell r="H610" t="str">
            <v>120 : Torta de platano.</v>
          </cell>
          <cell r="I610">
            <v>6</v>
          </cell>
          <cell r="J610" t="str">
            <v>Sitio 1 : CARRERA 127#22G-18 INT 4 - Sitio 2 : SIBERIA KM 7.5 CELTA, LOTE 159 - Sitio 3 : CARRERA 68B #10A-18 - Sitio 4 : CALLE 24F#101B-15 - Sitio 5 : CARRERA 65B#10A-87 - Sitio 6 : AUTO MEDE KM 1,5 P INDUS FLORIDA BOD 23 - Sitio 7 : CARRERA 71 A BIS # 63D-38 -</v>
          </cell>
          <cell r="K610">
            <v>44835</v>
          </cell>
          <cell r="L610">
            <v>7519</v>
          </cell>
          <cell r="M610">
            <v>8566</v>
          </cell>
          <cell r="N610">
            <v>4985</v>
          </cell>
          <cell r="O610">
            <v>295</v>
          </cell>
          <cell r="P610">
            <v>524</v>
          </cell>
          <cell r="Q610">
            <v>0</v>
          </cell>
          <cell r="R610">
            <v>524</v>
          </cell>
          <cell r="S610">
            <v>698</v>
          </cell>
          <cell r="T610">
            <v>0</v>
          </cell>
          <cell r="U610">
            <v>698</v>
          </cell>
          <cell r="V610">
            <v>874</v>
          </cell>
          <cell r="W610">
            <v>0</v>
          </cell>
          <cell r="X610">
            <v>874</v>
          </cell>
          <cell r="Y610">
            <v>874</v>
          </cell>
          <cell r="Z610">
            <v>0</v>
          </cell>
          <cell r="AA610">
            <v>874</v>
          </cell>
          <cell r="AB610">
            <v>14533744</v>
          </cell>
          <cell r="AC610" t="str">
            <v>Registro Valido</v>
          </cell>
          <cell r="AD610">
            <v>524</v>
          </cell>
          <cell r="AE610">
            <v>698</v>
          </cell>
          <cell r="AF610">
            <v>874</v>
          </cell>
          <cell r="AG610">
            <v>874</v>
          </cell>
          <cell r="AH610">
            <v>512</v>
          </cell>
          <cell r="AI610">
            <v>681</v>
          </cell>
          <cell r="AJ610">
            <v>851</v>
          </cell>
          <cell r="AK610">
            <v>851</v>
          </cell>
          <cell r="AM610" t="str">
            <v>ALI_120_SEG_6</v>
          </cell>
          <cell r="AN610" t="str">
            <v>ALI_120_SEG_6_VAL_14533744</v>
          </cell>
          <cell r="AO610">
            <v>5</v>
          </cell>
          <cell r="AP610">
            <v>11902065.400000002</v>
          </cell>
          <cell r="AQ610" t="b">
            <v>0</v>
          </cell>
          <cell r="AR610" t="str">
            <v/>
          </cell>
          <cell r="AS610" t="str">
            <v/>
          </cell>
          <cell r="AT610" t="str">
            <v>ALI_120_SEG_6_</v>
          </cell>
          <cell r="AU610">
            <v>1</v>
          </cell>
          <cell r="AV610" t="str">
            <v>No Seleccionada</v>
          </cell>
        </row>
        <row r="611">
          <cell r="A611" t="b">
            <v>0</v>
          </cell>
          <cell r="B611" t="str">
            <v>5to_Evento_973_V2_Diseral_17491654.xlsm</v>
          </cell>
          <cell r="C611">
            <v>120</v>
          </cell>
          <cell r="D611">
            <v>2052</v>
          </cell>
          <cell r="E611" t="str">
            <v>Diseral S.A.S.</v>
          </cell>
          <cell r="F611">
            <v>288</v>
          </cell>
          <cell r="G611" t="str">
            <v>CEREAL EMPACADO</v>
          </cell>
          <cell r="H611" t="str">
            <v>120 : Torta de platano.</v>
          </cell>
          <cell r="I611">
            <v>7</v>
          </cell>
          <cell r="J611" t="str">
            <v>Sitio 1 : CARRERA 127#22G-18 INT 4 - Sitio 2 : SIBERIA KM 7.5 CELTA, LOTE 159 - Sitio 3 : CARRERA 68B #10A-18 - Sitio 4 : CALLE 24F#101B-15 - Sitio 5 : CARRERA 65B#10A-87 - Sitio 6 : AUTO MEDE KM 1,5 P INDUS FLORIDA BOD 23 - Sitio 7 : CARRERA 71 A BIS # 63D-38 -</v>
          </cell>
          <cell r="K611">
            <v>44835</v>
          </cell>
          <cell r="L611">
            <v>7678</v>
          </cell>
          <cell r="M611">
            <v>8747</v>
          </cell>
          <cell r="N611">
            <v>5091</v>
          </cell>
          <cell r="O611">
            <v>300</v>
          </cell>
          <cell r="P611">
            <v>524</v>
          </cell>
          <cell r="Q611">
            <v>0</v>
          </cell>
          <cell r="R611">
            <v>524</v>
          </cell>
          <cell r="S611">
            <v>698</v>
          </cell>
          <cell r="T611">
            <v>0</v>
          </cell>
          <cell r="U611">
            <v>698</v>
          </cell>
          <cell r="V611">
            <v>874</v>
          </cell>
          <cell r="W611">
            <v>0</v>
          </cell>
          <cell r="X611">
            <v>874</v>
          </cell>
          <cell r="Y611">
            <v>874</v>
          </cell>
          <cell r="Z611">
            <v>0</v>
          </cell>
          <cell r="AA611">
            <v>874</v>
          </cell>
          <cell r="AB611">
            <v>14840412</v>
          </cell>
          <cell r="AC611" t="str">
            <v>Registro Valido</v>
          </cell>
          <cell r="AD611">
            <v>524</v>
          </cell>
          <cell r="AE611">
            <v>698</v>
          </cell>
          <cell r="AF611">
            <v>874</v>
          </cell>
          <cell r="AG611">
            <v>874</v>
          </cell>
          <cell r="AH611">
            <v>512</v>
          </cell>
          <cell r="AI611">
            <v>681</v>
          </cell>
          <cell r="AJ611">
            <v>851</v>
          </cell>
          <cell r="AK611">
            <v>851</v>
          </cell>
          <cell r="AM611" t="str">
            <v>ALI_120_SEG_7</v>
          </cell>
          <cell r="AN611" t="str">
            <v>ALI_120_SEG_7_VAL_14840412</v>
          </cell>
          <cell r="AO611">
            <v>5</v>
          </cell>
          <cell r="AP611">
            <v>12153224.84</v>
          </cell>
          <cell r="AQ611" t="b">
            <v>0</v>
          </cell>
          <cell r="AR611" t="str">
            <v/>
          </cell>
          <cell r="AS611" t="str">
            <v/>
          </cell>
          <cell r="AT611" t="str">
            <v>ALI_120_SEG_7_</v>
          </cell>
          <cell r="AU611">
            <v>1</v>
          </cell>
          <cell r="AV611" t="str">
            <v>No Seleccionada</v>
          </cell>
        </row>
        <row r="612">
          <cell r="A612" t="b">
            <v>0</v>
          </cell>
          <cell r="B612" t="str">
            <v>5to_Evento_973_V2_Diseral_17491654.xlsm</v>
          </cell>
          <cell r="C612">
            <v>120</v>
          </cell>
          <cell r="D612">
            <v>2052</v>
          </cell>
          <cell r="E612" t="str">
            <v>Diseral S.A.S.</v>
          </cell>
          <cell r="F612">
            <v>289</v>
          </cell>
          <cell r="G612" t="str">
            <v>CEREAL EMPACADO</v>
          </cell>
          <cell r="H612" t="str">
            <v>120 : Torta de platano.</v>
          </cell>
          <cell r="I612">
            <v>8</v>
          </cell>
          <cell r="J612" t="str">
            <v>Sitio 1 : CARRERA 127#22G-18 INT 4 - Sitio 2 : SIBERIA KM 7.5 CELTA, LOTE 159 - Sitio 3 : CARRERA 68B #10A-18 - Sitio 4 : CALLE 24F#101B-15 - Sitio 5 : CARRERA 65B#10A-87 - Sitio 6 : AUTO MEDE KM 1,5 P INDUS FLORIDA BOD 23 - Sitio 7 : CARRERA 71 A BIS # 63D-38 -</v>
          </cell>
          <cell r="K612">
            <v>44835</v>
          </cell>
          <cell r="L612">
            <v>7410</v>
          </cell>
          <cell r="M612">
            <v>8441</v>
          </cell>
          <cell r="N612">
            <v>4914</v>
          </cell>
          <cell r="O612">
            <v>291</v>
          </cell>
          <cell r="P612">
            <v>524</v>
          </cell>
          <cell r="Q612">
            <v>0</v>
          </cell>
          <cell r="R612">
            <v>524</v>
          </cell>
          <cell r="S612">
            <v>698</v>
          </cell>
          <cell r="T612">
            <v>0</v>
          </cell>
          <cell r="U612">
            <v>698</v>
          </cell>
          <cell r="V612">
            <v>874</v>
          </cell>
          <cell r="W612">
            <v>0</v>
          </cell>
          <cell r="X612">
            <v>874</v>
          </cell>
          <cell r="Y612">
            <v>874</v>
          </cell>
          <cell r="Z612">
            <v>0</v>
          </cell>
          <cell r="AA612">
            <v>874</v>
          </cell>
          <cell r="AB612">
            <v>14323828</v>
          </cell>
          <cell r="AC612" t="str">
            <v>Registro Valido</v>
          </cell>
          <cell r="AD612">
            <v>524</v>
          </cell>
          <cell r="AE612">
            <v>698</v>
          </cell>
          <cell r="AF612">
            <v>874</v>
          </cell>
          <cell r="AG612">
            <v>874</v>
          </cell>
          <cell r="AH612">
            <v>512</v>
          </cell>
          <cell r="AI612">
            <v>681</v>
          </cell>
          <cell r="AJ612">
            <v>851</v>
          </cell>
          <cell r="AK612">
            <v>851</v>
          </cell>
          <cell r="AM612" t="str">
            <v>ALI_120_SEG_8</v>
          </cell>
          <cell r="AN612" t="str">
            <v>ALI_120_SEG_8_VAL_14323828</v>
          </cell>
          <cell r="AO612">
            <v>5</v>
          </cell>
          <cell r="AP612">
            <v>11730095</v>
          </cell>
          <cell r="AQ612" t="b">
            <v>0</v>
          </cell>
          <cell r="AR612" t="str">
            <v/>
          </cell>
          <cell r="AS612" t="str">
            <v/>
          </cell>
          <cell r="AT612" t="str">
            <v>ALI_120_SEG_8_</v>
          </cell>
          <cell r="AU612">
            <v>1</v>
          </cell>
          <cell r="AV612" t="str">
            <v>No Seleccionada</v>
          </cell>
        </row>
        <row r="613">
          <cell r="A613" t="b">
            <v>0</v>
          </cell>
          <cell r="B613" t="str">
            <v>5to_Evento_973_V2_Diseral_17491654.xlsm</v>
          </cell>
          <cell r="C613">
            <v>120</v>
          </cell>
          <cell r="D613">
            <v>2052</v>
          </cell>
          <cell r="E613" t="str">
            <v>Diseral S.A.S.</v>
          </cell>
          <cell r="F613">
            <v>290</v>
          </cell>
          <cell r="G613" t="str">
            <v>CEREAL EMPACADO</v>
          </cell>
          <cell r="H613" t="str">
            <v>120 : Torta de platano.</v>
          </cell>
          <cell r="I613">
            <v>9</v>
          </cell>
          <cell r="J613" t="str">
            <v>Sitio 1 : CARRERA 127#22G-18 INT 4 - Sitio 2 : SIBERIA KM 7.5 CELTA, LOTE 159 - Sitio 3 : CARRERA 68B #10A-18 - Sitio 4 : CALLE 24F#101B-15 - Sitio 5 : CARRERA 65B#10A-87 - Sitio 6 : AUTO MEDE KM 1,5 P INDUS FLORIDA BOD 23 - Sitio 7 : CARRERA 71 A BIS # 63D-38 -</v>
          </cell>
          <cell r="K613">
            <v>44835</v>
          </cell>
          <cell r="L613">
            <v>7489</v>
          </cell>
          <cell r="M613">
            <v>8532</v>
          </cell>
          <cell r="N613">
            <v>4965</v>
          </cell>
          <cell r="O613">
            <v>294</v>
          </cell>
          <cell r="P613">
            <v>524</v>
          </cell>
          <cell r="Q613">
            <v>0</v>
          </cell>
          <cell r="R613">
            <v>524</v>
          </cell>
          <cell r="S613">
            <v>698</v>
          </cell>
          <cell r="T613">
            <v>0</v>
          </cell>
          <cell r="U613">
            <v>698</v>
          </cell>
          <cell r="V613">
            <v>874</v>
          </cell>
          <cell r="W613">
            <v>0</v>
          </cell>
          <cell r="X613">
            <v>874</v>
          </cell>
          <cell r="Y613">
            <v>874</v>
          </cell>
          <cell r="Z613">
            <v>0</v>
          </cell>
          <cell r="AA613">
            <v>874</v>
          </cell>
          <cell r="AB613">
            <v>14475938</v>
          </cell>
          <cell r="AC613" t="str">
            <v>Registro Valido</v>
          </cell>
          <cell r="AD613">
            <v>524</v>
          </cell>
          <cell r="AE613">
            <v>698</v>
          </cell>
          <cell r="AF613">
            <v>874</v>
          </cell>
          <cell r="AG613">
            <v>874</v>
          </cell>
          <cell r="AH613">
            <v>512</v>
          </cell>
          <cell r="AI613">
            <v>681</v>
          </cell>
          <cell r="AJ613">
            <v>851</v>
          </cell>
          <cell r="AK613">
            <v>851</v>
          </cell>
          <cell r="AM613" t="str">
            <v>ALI_120_SEG_9</v>
          </cell>
          <cell r="AN613" t="str">
            <v>ALI_120_SEG_9_VAL_14475938</v>
          </cell>
          <cell r="AO613">
            <v>5</v>
          </cell>
          <cell r="AP613">
            <v>11854726.560000001</v>
          </cell>
          <cell r="AQ613" t="b">
            <v>0</v>
          </cell>
          <cell r="AR613" t="str">
            <v/>
          </cell>
          <cell r="AS613" t="str">
            <v/>
          </cell>
          <cell r="AT613" t="str">
            <v>ALI_120_SEG_9_</v>
          </cell>
          <cell r="AU613">
            <v>1</v>
          </cell>
          <cell r="AV613" t="str">
            <v>No Seleccionada</v>
          </cell>
        </row>
        <row r="614">
          <cell r="A614" t="b">
            <v>0</v>
          </cell>
          <cell r="B614" t="str">
            <v>5to_Evento_973_V2_Diseral_17491654.xlsm</v>
          </cell>
          <cell r="C614">
            <v>120</v>
          </cell>
          <cell r="D614">
            <v>2052</v>
          </cell>
          <cell r="E614" t="str">
            <v>Diseral S.A.S.</v>
          </cell>
          <cell r="F614">
            <v>291</v>
          </cell>
          <cell r="G614" t="str">
            <v>CEREAL EMPACADO</v>
          </cell>
          <cell r="H614" t="str">
            <v>120 : Torta de platano.</v>
          </cell>
          <cell r="I614">
            <v>10</v>
          </cell>
          <cell r="J614" t="str">
            <v>Sitio 1 : CARRERA 127#22G-18 INT 4 - Sitio 2 : SIBERIA KM 7.5 CELTA, LOTE 159 - Sitio 3 : CARRERA 68B #10A-18 - Sitio 4 : CALLE 24F#101B-15 - Sitio 5 : CARRERA 65B#10A-87 - Sitio 6 : AUTO MEDE KM 1,5 P INDUS FLORIDA BOD 23 - Sitio 7 : CARRERA 71 A BIS # 63D-38 -</v>
          </cell>
          <cell r="K614">
            <v>44835</v>
          </cell>
          <cell r="L614">
            <v>7499</v>
          </cell>
          <cell r="M614">
            <v>8545</v>
          </cell>
          <cell r="N614">
            <v>4974</v>
          </cell>
          <cell r="O614">
            <v>294</v>
          </cell>
          <cell r="P614">
            <v>524</v>
          </cell>
          <cell r="Q614">
            <v>0</v>
          </cell>
          <cell r="R614">
            <v>524</v>
          </cell>
          <cell r="S614">
            <v>698</v>
          </cell>
          <cell r="T614">
            <v>0</v>
          </cell>
          <cell r="U614">
            <v>698</v>
          </cell>
          <cell r="V614">
            <v>874</v>
          </cell>
          <cell r="W614">
            <v>0</v>
          </cell>
          <cell r="X614">
            <v>874</v>
          </cell>
          <cell r="Y614">
            <v>874</v>
          </cell>
          <cell r="Z614">
            <v>0</v>
          </cell>
          <cell r="AA614">
            <v>874</v>
          </cell>
          <cell r="AB614">
            <v>14498118</v>
          </cell>
          <cell r="AC614" t="str">
            <v>Registro Valido</v>
          </cell>
          <cell r="AD614">
            <v>524</v>
          </cell>
          <cell r="AE614">
            <v>698</v>
          </cell>
          <cell r="AF614">
            <v>874</v>
          </cell>
          <cell r="AG614">
            <v>874</v>
          </cell>
          <cell r="AH614">
            <v>512</v>
          </cell>
          <cell r="AI614">
            <v>681</v>
          </cell>
          <cell r="AJ614">
            <v>851</v>
          </cell>
          <cell r="AK614">
            <v>851</v>
          </cell>
          <cell r="AM614" t="str">
            <v>ALI_120_SEG_10</v>
          </cell>
          <cell r="AN614" t="str">
            <v>ALI_120_SEG_10_VAL_14498118</v>
          </cell>
          <cell r="AO614">
            <v>5</v>
          </cell>
          <cell r="AP614">
            <v>11872842.520000001</v>
          </cell>
          <cell r="AQ614" t="b">
            <v>0</v>
          </cell>
          <cell r="AR614" t="str">
            <v/>
          </cell>
          <cell r="AS614" t="str">
            <v/>
          </cell>
          <cell r="AT614" t="str">
            <v>ALI_120_SEG_10_</v>
          </cell>
          <cell r="AU614">
            <v>1</v>
          </cell>
          <cell r="AV614" t="str">
            <v>No Seleccionada</v>
          </cell>
        </row>
        <row r="615">
          <cell r="A615" t="b">
            <v>0</v>
          </cell>
          <cell r="B615" t="str">
            <v>5to_Evento_973_V2_Diseral_17491654.xlsm</v>
          </cell>
          <cell r="C615">
            <v>120</v>
          </cell>
          <cell r="D615">
            <v>2052</v>
          </cell>
          <cell r="E615" t="str">
            <v>Diseral S.A.S.</v>
          </cell>
          <cell r="F615">
            <v>292</v>
          </cell>
          <cell r="G615" t="str">
            <v>CEREAL EMPACADO</v>
          </cell>
          <cell r="H615" t="str">
            <v>120 : Torta de platano.</v>
          </cell>
          <cell r="I615">
            <v>11</v>
          </cell>
          <cell r="J615" t="str">
            <v>Sitio 1 : CARRERA 127#22G-18 INT 4 - Sitio 2 : SIBERIA KM 7.5 CELTA, LOTE 159 - Sitio 3 : CARRERA 68B #10A-18 - Sitio 4 : CALLE 24F#101B-15 - Sitio 5 : CARRERA 65B#10A-87 - Sitio 6 : AUTO MEDE KM 1,5 P INDUS FLORIDA BOD 23 - Sitio 7 : CARRERA 71 A BIS # 63D-38 -</v>
          </cell>
          <cell r="K615">
            <v>44835</v>
          </cell>
          <cell r="L615">
            <v>7576</v>
          </cell>
          <cell r="M615">
            <v>8666</v>
          </cell>
          <cell r="N615">
            <v>5049</v>
          </cell>
          <cell r="O615">
            <v>298</v>
          </cell>
          <cell r="P615">
            <v>524</v>
          </cell>
          <cell r="Q615">
            <v>0</v>
          </cell>
          <cell r="R615">
            <v>524</v>
          </cell>
          <cell r="S615">
            <v>698</v>
          </cell>
          <cell r="T615">
            <v>0</v>
          </cell>
          <cell r="U615">
            <v>698</v>
          </cell>
          <cell r="V615">
            <v>874</v>
          </cell>
          <cell r="W615">
            <v>0</v>
          </cell>
          <cell r="X615">
            <v>874</v>
          </cell>
          <cell r="Y615">
            <v>874</v>
          </cell>
          <cell r="Z615">
            <v>0</v>
          </cell>
          <cell r="AA615">
            <v>874</v>
          </cell>
          <cell r="AB615">
            <v>14691970</v>
          </cell>
          <cell r="AC615" t="str">
            <v>Registro Valido</v>
          </cell>
          <cell r="AD615">
            <v>524</v>
          </cell>
          <cell r="AE615">
            <v>698</v>
          </cell>
          <cell r="AF615">
            <v>874</v>
          </cell>
          <cell r="AG615">
            <v>874</v>
          </cell>
          <cell r="AH615">
            <v>512</v>
          </cell>
          <cell r="AI615">
            <v>681</v>
          </cell>
          <cell r="AJ615">
            <v>851</v>
          </cell>
          <cell r="AK615">
            <v>851</v>
          </cell>
          <cell r="AM615" t="str">
            <v>ALI_120_SEG_11</v>
          </cell>
          <cell r="AN615" t="str">
            <v>ALI_120_SEG_11_VAL_14691970</v>
          </cell>
          <cell r="AO615">
            <v>5</v>
          </cell>
          <cell r="AP615">
            <v>12031161.880000001</v>
          </cell>
          <cell r="AQ615" t="b">
            <v>0</v>
          </cell>
          <cell r="AR615" t="str">
            <v/>
          </cell>
          <cell r="AS615" t="str">
            <v/>
          </cell>
          <cell r="AT615" t="str">
            <v>ALI_120_SEG_11_</v>
          </cell>
          <cell r="AU615">
            <v>1</v>
          </cell>
          <cell r="AV615" t="str">
            <v>No Seleccionada</v>
          </cell>
        </row>
        <row r="616">
          <cell r="A616" t="b">
            <v>0</v>
          </cell>
          <cell r="B616" t="str">
            <v>5to_Evento_973_V2_Diseral_17491654.xlsm</v>
          </cell>
          <cell r="C616">
            <v>120</v>
          </cell>
          <cell r="D616">
            <v>2052</v>
          </cell>
          <cell r="E616" t="str">
            <v>Diseral S.A.S.</v>
          </cell>
          <cell r="F616">
            <v>293</v>
          </cell>
          <cell r="G616" t="str">
            <v>CEREAL EMPACADO</v>
          </cell>
          <cell r="H616" t="str">
            <v>120 : Torta de platano.</v>
          </cell>
          <cell r="I616">
            <v>12</v>
          </cell>
          <cell r="J616" t="str">
            <v>Sitio 1 : CARRERA 127#22G-18 INT 4 - Sitio 2 : SIBERIA KM 7.5 CELTA, LOTE 159 - Sitio 3 : CARRERA 68B #10A-18 - Sitio 4 : CALLE 24F#101B-15 - Sitio 5 : CARRERA 65B#10A-87 - Sitio 6 : AUTO MEDE KM 1,5 P INDUS FLORIDA BOD 23 - Sitio 7 : CARRERA 71 A BIS # 63D-38 -</v>
          </cell>
          <cell r="K616">
            <v>44835</v>
          </cell>
          <cell r="L616">
            <v>6876</v>
          </cell>
          <cell r="M616">
            <v>7864</v>
          </cell>
          <cell r="N616">
            <v>4581</v>
          </cell>
          <cell r="O616">
            <v>270</v>
          </cell>
          <cell r="P616">
            <v>524</v>
          </cell>
          <cell r="Q616">
            <v>0</v>
          </cell>
          <cell r="R616">
            <v>524</v>
          </cell>
          <cell r="S616">
            <v>698</v>
          </cell>
          <cell r="T616">
            <v>0</v>
          </cell>
          <cell r="U616">
            <v>698</v>
          </cell>
          <cell r="V616">
            <v>874</v>
          </cell>
          <cell r="W616">
            <v>0</v>
          </cell>
          <cell r="X616">
            <v>874</v>
          </cell>
          <cell r="Y616">
            <v>874</v>
          </cell>
          <cell r="Z616">
            <v>0</v>
          </cell>
          <cell r="AA616">
            <v>874</v>
          </cell>
          <cell r="AB616">
            <v>13331870</v>
          </cell>
          <cell r="AC616" t="str">
            <v>Registro Valido</v>
          </cell>
          <cell r="AD616">
            <v>524</v>
          </cell>
          <cell r="AE616">
            <v>698</v>
          </cell>
          <cell r="AF616">
            <v>874</v>
          </cell>
          <cell r="AG616">
            <v>874</v>
          </cell>
          <cell r="AH616">
            <v>512</v>
          </cell>
          <cell r="AI616">
            <v>681</v>
          </cell>
          <cell r="AJ616">
            <v>851</v>
          </cell>
          <cell r="AK616">
            <v>851</v>
          </cell>
          <cell r="AM616" t="str">
            <v>ALI_120_SEG_12</v>
          </cell>
          <cell r="AN616" t="str">
            <v>ALI_120_SEG_12_VAL_13331870</v>
          </cell>
          <cell r="AO616">
            <v>5</v>
          </cell>
          <cell r="AP616">
            <v>10917435.640000001</v>
          </cell>
          <cell r="AQ616" t="b">
            <v>0</v>
          </cell>
          <cell r="AR616" t="str">
            <v/>
          </cell>
          <cell r="AS616" t="str">
            <v/>
          </cell>
          <cell r="AT616" t="str">
            <v>ALI_120_SEG_12_</v>
          </cell>
          <cell r="AU616">
            <v>1</v>
          </cell>
          <cell r="AV616" t="str">
            <v>No Seleccionada</v>
          </cell>
        </row>
        <row r="617">
          <cell r="A617" t="b">
            <v>0</v>
          </cell>
          <cell r="B617" t="str">
            <v>5to_Evento_973_V2_Diseral_17491654.xlsm</v>
          </cell>
          <cell r="C617">
            <v>120</v>
          </cell>
          <cell r="D617">
            <v>2052</v>
          </cell>
          <cell r="E617" t="str">
            <v>Diseral S.A.S.</v>
          </cell>
          <cell r="F617">
            <v>294</v>
          </cell>
          <cell r="G617" t="str">
            <v>CEREAL EMPACADO</v>
          </cell>
          <cell r="H617" t="str">
            <v>120 : Torta de platano.</v>
          </cell>
          <cell r="I617">
            <v>13</v>
          </cell>
          <cell r="J617" t="str">
            <v>Sitio 1 : CARRERA 127#22G-18 INT 4 - Sitio 2 : SIBERIA KM 7.5 CELTA, LOTE 159 - Sitio 3 : CARRERA 68B #10A-18 - Sitio 4 : CALLE 24F#101B-15 - Sitio 5 : CARRERA 65B#10A-87 - Sitio 6 : AUTO MEDE KM 1,5 P INDUS FLORIDA BOD 23 - Sitio 7 : CARRERA 71 A BIS # 63D-38 -</v>
          </cell>
          <cell r="K617">
            <v>44835</v>
          </cell>
          <cell r="L617">
            <v>7300</v>
          </cell>
          <cell r="M617">
            <v>8350</v>
          </cell>
          <cell r="N617">
            <v>4864</v>
          </cell>
          <cell r="O617">
            <v>287</v>
          </cell>
          <cell r="P617">
            <v>524</v>
          </cell>
          <cell r="Q617">
            <v>0</v>
          </cell>
          <cell r="R617">
            <v>524</v>
          </cell>
          <cell r="S617">
            <v>698</v>
          </cell>
          <cell r="T617">
            <v>0</v>
          </cell>
          <cell r="U617">
            <v>698</v>
          </cell>
          <cell r="V617">
            <v>874</v>
          </cell>
          <cell r="W617">
            <v>0</v>
          </cell>
          <cell r="X617">
            <v>874</v>
          </cell>
          <cell r="Y617">
            <v>874</v>
          </cell>
          <cell r="Z617">
            <v>0</v>
          </cell>
          <cell r="AA617">
            <v>874</v>
          </cell>
          <cell r="AB617">
            <v>14155474</v>
          </cell>
          <cell r="AC617" t="str">
            <v>Registro Valido</v>
          </cell>
          <cell r="AD617">
            <v>524</v>
          </cell>
          <cell r="AE617">
            <v>698</v>
          </cell>
          <cell r="AF617">
            <v>874</v>
          </cell>
          <cell r="AG617">
            <v>874</v>
          </cell>
          <cell r="AH617">
            <v>512</v>
          </cell>
          <cell r="AI617">
            <v>681</v>
          </cell>
          <cell r="AJ617">
            <v>851</v>
          </cell>
          <cell r="AK617">
            <v>851</v>
          </cell>
          <cell r="AM617" t="str">
            <v>ALI_120_SEG_13</v>
          </cell>
          <cell r="AN617" t="str">
            <v>ALI_120_SEG_13_VAL_14155474</v>
          </cell>
          <cell r="AO617">
            <v>5</v>
          </cell>
          <cell r="AP617">
            <v>11591866.84</v>
          </cell>
          <cell r="AQ617" t="b">
            <v>0</v>
          </cell>
          <cell r="AR617" t="str">
            <v/>
          </cell>
          <cell r="AS617" t="str">
            <v/>
          </cell>
          <cell r="AT617" t="str">
            <v>ALI_120_SEG_13_</v>
          </cell>
          <cell r="AU617">
            <v>1</v>
          </cell>
          <cell r="AV617" t="str">
            <v>No Seleccionada</v>
          </cell>
        </row>
        <row r="618">
          <cell r="A618" t="b">
            <v>0</v>
          </cell>
          <cell r="B618" t="str">
            <v>5to_Evento_973_V2_Diseral_17491654.xlsm</v>
          </cell>
          <cell r="C618">
            <v>120</v>
          </cell>
          <cell r="D618">
            <v>2052</v>
          </cell>
          <cell r="E618" t="str">
            <v>Diseral S.A.S.</v>
          </cell>
          <cell r="F618">
            <v>295</v>
          </cell>
          <cell r="G618" t="str">
            <v>CEREAL EMPACADO</v>
          </cell>
          <cell r="H618" t="str">
            <v>120 : Torta de platano.</v>
          </cell>
          <cell r="I618">
            <v>14</v>
          </cell>
          <cell r="J618" t="str">
            <v>Sitio 1 : CARRERA 127#22G-18 INT 4 - Sitio 2 : SIBERIA KM 7.5 CELTA, LOTE 159 - Sitio 3 : CARRERA 68B #10A-18 - Sitio 4 : CALLE 24F#101B-15 - Sitio 5 : CARRERA 65B#10A-87 - Sitio 6 : AUTO MEDE KM 1,5 P INDUS FLORIDA BOD 23 - Sitio 7 : CARRERA 71 A BIS # 63D-38 -</v>
          </cell>
          <cell r="K618">
            <v>44835</v>
          </cell>
          <cell r="L618">
            <v>7234</v>
          </cell>
          <cell r="M618">
            <v>8275</v>
          </cell>
          <cell r="N618">
            <v>4819</v>
          </cell>
          <cell r="O618">
            <v>285</v>
          </cell>
          <cell r="P618">
            <v>524</v>
          </cell>
          <cell r="Q618">
            <v>0</v>
          </cell>
          <cell r="R618">
            <v>524</v>
          </cell>
          <cell r="S618">
            <v>698</v>
          </cell>
          <cell r="T618">
            <v>0</v>
          </cell>
          <cell r="U618">
            <v>698</v>
          </cell>
          <cell r="V618">
            <v>874</v>
          </cell>
          <cell r="W618">
            <v>0</v>
          </cell>
          <cell r="X618">
            <v>874</v>
          </cell>
          <cell r="Y618">
            <v>874</v>
          </cell>
          <cell r="Z618">
            <v>0</v>
          </cell>
          <cell r="AA618">
            <v>874</v>
          </cell>
          <cell r="AB618">
            <v>14027462</v>
          </cell>
          <cell r="AC618" t="str">
            <v>Registro Valido</v>
          </cell>
          <cell r="AD618">
            <v>524</v>
          </cell>
          <cell r="AE618">
            <v>698</v>
          </cell>
          <cell r="AF618">
            <v>874</v>
          </cell>
          <cell r="AG618">
            <v>874</v>
          </cell>
          <cell r="AH618">
            <v>512</v>
          </cell>
          <cell r="AI618">
            <v>681</v>
          </cell>
          <cell r="AJ618">
            <v>851</v>
          </cell>
          <cell r="AK618">
            <v>851</v>
          </cell>
          <cell r="AM618" t="str">
            <v>ALI_120_SEG_14</v>
          </cell>
          <cell r="AN618" t="str">
            <v>ALI_120_SEG_14_VAL_14027462</v>
          </cell>
          <cell r="AO618">
            <v>5</v>
          </cell>
          <cell r="AP618">
            <v>11487059.76</v>
          </cell>
          <cell r="AQ618" t="b">
            <v>0</v>
          </cell>
          <cell r="AR618" t="str">
            <v/>
          </cell>
          <cell r="AS618" t="str">
            <v/>
          </cell>
          <cell r="AT618" t="str">
            <v>ALI_120_SEG_14_</v>
          </cell>
          <cell r="AU618">
            <v>1</v>
          </cell>
          <cell r="AV618" t="str">
            <v>No Seleccionada</v>
          </cell>
        </row>
        <row r="619">
          <cell r="A619" t="b">
            <v>0</v>
          </cell>
          <cell r="B619" t="str">
            <v>5to_Evento_973_V2_Diseral_17491654.xlsm</v>
          </cell>
          <cell r="C619">
            <v>120</v>
          </cell>
          <cell r="D619">
            <v>2052</v>
          </cell>
          <cell r="E619" t="str">
            <v>Diseral S.A.S.</v>
          </cell>
          <cell r="F619">
            <v>296</v>
          </cell>
          <cell r="G619" t="str">
            <v>CEREAL EMPACADO</v>
          </cell>
          <cell r="H619" t="str">
            <v>120 : Torta de platano.</v>
          </cell>
          <cell r="I619">
            <v>15</v>
          </cell>
          <cell r="J619" t="str">
            <v>Sitio 1 : CARRERA 127#22G-18 INT 4 - Sitio 2 : SIBERIA KM 7.5 CELTA, LOTE 159 - Sitio 3 : CARRERA 68B #10A-18 - Sitio 4 : CALLE 24F#101B-15 - Sitio 5 : CARRERA 65B#10A-87 - Sitio 6 : AUTO MEDE KM 1,5 P INDUS FLORIDA BOD 23 - Sitio 7 : CARRERA 71 A BIS # 63D-38 -</v>
          </cell>
          <cell r="K619">
            <v>44835</v>
          </cell>
          <cell r="L619">
            <v>6840</v>
          </cell>
          <cell r="M619">
            <v>7822</v>
          </cell>
          <cell r="N619">
            <v>4558</v>
          </cell>
          <cell r="O619">
            <v>271</v>
          </cell>
          <cell r="P619">
            <v>524</v>
          </cell>
          <cell r="Q619">
            <v>0</v>
          </cell>
          <cell r="R619">
            <v>524</v>
          </cell>
          <cell r="S619">
            <v>698</v>
          </cell>
          <cell r="T619">
            <v>0</v>
          </cell>
          <cell r="U619">
            <v>698</v>
          </cell>
          <cell r="V619">
            <v>874</v>
          </cell>
          <cell r="W619">
            <v>0</v>
          </cell>
          <cell r="X619">
            <v>874</v>
          </cell>
          <cell r="Y619">
            <v>874</v>
          </cell>
          <cell r="Z619">
            <v>0</v>
          </cell>
          <cell r="AA619">
            <v>874</v>
          </cell>
          <cell r="AB619">
            <v>13264462</v>
          </cell>
          <cell r="AC619" t="str">
            <v>Registro Valido</v>
          </cell>
          <cell r="AD619">
            <v>524</v>
          </cell>
          <cell r="AE619">
            <v>698</v>
          </cell>
          <cell r="AF619">
            <v>874</v>
          </cell>
          <cell r="AG619">
            <v>874</v>
          </cell>
          <cell r="AH619">
            <v>512</v>
          </cell>
          <cell r="AI619">
            <v>681</v>
          </cell>
          <cell r="AJ619">
            <v>851</v>
          </cell>
          <cell r="AK619">
            <v>851</v>
          </cell>
          <cell r="AM619" t="str">
            <v>ALI_120_SEG_15</v>
          </cell>
          <cell r="AN619" t="str">
            <v>ALI_120_SEG_15_VAL_13264462</v>
          </cell>
          <cell r="AO619">
            <v>5</v>
          </cell>
          <cell r="AP619">
            <v>10862105.960000001</v>
          </cell>
          <cell r="AQ619" t="b">
            <v>0</v>
          </cell>
          <cell r="AR619" t="str">
            <v/>
          </cell>
          <cell r="AS619" t="str">
            <v/>
          </cell>
          <cell r="AT619" t="str">
            <v>ALI_120_SEG_15_</v>
          </cell>
          <cell r="AU619">
            <v>1</v>
          </cell>
          <cell r="AV619" t="str">
            <v>No Seleccionada</v>
          </cell>
        </row>
        <row r="620">
          <cell r="A620" t="b">
            <v>0</v>
          </cell>
          <cell r="B620" t="str">
            <v>5to_Evento_973_V2_Diseral_17491654.xlsm</v>
          </cell>
          <cell r="C620">
            <v>45</v>
          </cell>
          <cell r="D620">
            <v>2052</v>
          </cell>
          <cell r="E620" t="str">
            <v>Diseral S.A.S.</v>
          </cell>
          <cell r="F620">
            <v>321</v>
          </cell>
          <cell r="G620" t="str">
            <v>CEREAL EMPACADO</v>
          </cell>
          <cell r="H620" t="str">
            <v>45 : Mantecada.</v>
          </cell>
          <cell r="I620">
            <v>12</v>
          </cell>
          <cell r="J620" t="str">
            <v>Sitio 1 : CARRERA 127#22G-18 INT 4 - Sitio 2 : SIBERIA KM 7.5 CELTA, LOTE 159 - Sitio 3 : CARRERA 68B #10A-18 - Sitio 4 : CALLE 24F#101B-15 - Sitio 5 : CARRERA 65B#10A-87 - Sitio 6 : AUTO MEDE KM 1,5 P INDUS FLORIDA BOD 23 - Sitio 7 : CARRERA 71 A BIS # 63D-38 -</v>
          </cell>
          <cell r="K620">
            <v>44835</v>
          </cell>
          <cell r="L620">
            <v>6019</v>
          </cell>
          <cell r="M620">
            <v>7662</v>
          </cell>
          <cell r="N620">
            <v>3618</v>
          </cell>
          <cell r="O620">
            <v>393</v>
          </cell>
          <cell r="P620">
            <v>595</v>
          </cell>
          <cell r="Q620">
            <v>0</v>
          </cell>
          <cell r="R620">
            <v>595</v>
          </cell>
          <cell r="S620">
            <v>794</v>
          </cell>
          <cell r="T620">
            <v>0</v>
          </cell>
          <cell r="U620">
            <v>794</v>
          </cell>
          <cell r="V620">
            <v>1191</v>
          </cell>
          <cell r="W620">
            <v>0</v>
          </cell>
          <cell r="X620">
            <v>1191</v>
          </cell>
          <cell r="Y620">
            <v>1191</v>
          </cell>
          <cell r="Z620">
            <v>0</v>
          </cell>
          <cell r="AA620">
            <v>1191</v>
          </cell>
          <cell r="AB620">
            <v>14442034</v>
          </cell>
          <cell r="AC620" t="str">
            <v>Registro Valido</v>
          </cell>
          <cell r="AD620">
            <v>595</v>
          </cell>
          <cell r="AE620">
            <v>794</v>
          </cell>
          <cell r="AF620">
            <v>1191</v>
          </cell>
          <cell r="AG620">
            <v>1191</v>
          </cell>
          <cell r="AH620">
            <v>578</v>
          </cell>
          <cell r="AI620">
            <v>769</v>
          </cell>
          <cell r="AJ620">
            <v>1153</v>
          </cell>
          <cell r="AK620">
            <v>1153</v>
          </cell>
          <cell r="AM620" t="str">
            <v>ALI_45_SEG_12</v>
          </cell>
          <cell r="AN620" t="str">
            <v>ALI_45_SEG_12_VAL_14442034</v>
          </cell>
          <cell r="AO620">
            <v>5</v>
          </cell>
          <cell r="AP620">
            <v>11196594.399999999</v>
          </cell>
          <cell r="AQ620" t="b">
            <v>0</v>
          </cell>
          <cell r="AR620" t="str">
            <v/>
          </cell>
          <cell r="AS620" t="str">
            <v/>
          </cell>
          <cell r="AT620" t="str">
            <v>ALI_45_SEG_12_</v>
          </cell>
          <cell r="AU620">
            <v>1</v>
          </cell>
          <cell r="AV620" t="str">
            <v>No Seleccionada</v>
          </cell>
        </row>
        <row r="621">
          <cell r="A621" t="b">
            <v>0</v>
          </cell>
          <cell r="B621" t="str">
            <v>5to_Evento_973_V2_Diseral_17491654.xlsm</v>
          </cell>
          <cell r="C621">
            <v>45</v>
          </cell>
          <cell r="D621">
            <v>2052</v>
          </cell>
          <cell r="E621" t="str">
            <v>Diseral S.A.S.</v>
          </cell>
          <cell r="F621">
            <v>322</v>
          </cell>
          <cell r="G621" t="str">
            <v>CEREAL EMPACADO</v>
          </cell>
          <cell r="H621" t="str">
            <v>45 : Mantecada.</v>
          </cell>
          <cell r="I621">
            <v>13</v>
          </cell>
          <cell r="J621" t="str">
            <v>Sitio 1 : CARRERA 127#22G-18 INT 4 - Sitio 2 : SIBERIA KM 7.5 CELTA, LOTE 159 - Sitio 3 : CARRERA 68B #10A-18 - Sitio 4 : CALLE 24F#101B-15 - Sitio 5 : CARRERA 65B#10A-87 - Sitio 6 : AUTO MEDE KM 1,5 P INDUS FLORIDA BOD 23 - Sitio 7 : CARRERA 71 A BIS # 63D-38 -</v>
          </cell>
          <cell r="K621">
            <v>44835</v>
          </cell>
          <cell r="L621">
            <v>6391</v>
          </cell>
          <cell r="M621">
            <v>8136</v>
          </cell>
          <cell r="N621">
            <v>3841</v>
          </cell>
          <cell r="O621">
            <v>417</v>
          </cell>
          <cell r="P621">
            <v>595</v>
          </cell>
          <cell r="Q621">
            <v>0</v>
          </cell>
          <cell r="R621">
            <v>595</v>
          </cell>
          <cell r="S621">
            <v>794</v>
          </cell>
          <cell r="T621">
            <v>0</v>
          </cell>
          <cell r="U621">
            <v>794</v>
          </cell>
          <cell r="V621">
            <v>1191</v>
          </cell>
          <cell r="W621">
            <v>0</v>
          </cell>
          <cell r="X621">
            <v>1191</v>
          </cell>
          <cell r="Y621">
            <v>1191</v>
          </cell>
          <cell r="Z621">
            <v>0</v>
          </cell>
          <cell r="AA621">
            <v>1191</v>
          </cell>
          <cell r="AB621">
            <v>15333907</v>
          </cell>
          <cell r="AC621" t="str">
            <v>Registro Valido</v>
          </cell>
          <cell r="AD621">
            <v>595</v>
          </cell>
          <cell r="AE621">
            <v>794</v>
          </cell>
          <cell r="AF621">
            <v>1191</v>
          </cell>
          <cell r="AG621">
            <v>1191</v>
          </cell>
          <cell r="AH621">
            <v>578</v>
          </cell>
          <cell r="AI621">
            <v>769</v>
          </cell>
          <cell r="AJ621">
            <v>1153</v>
          </cell>
          <cell r="AK621">
            <v>1153</v>
          </cell>
          <cell r="AM621" t="str">
            <v>ALI_45_SEG_13</v>
          </cell>
          <cell r="AN621" t="str">
            <v>ALI_45_SEG_13_VAL_15333907</v>
          </cell>
          <cell r="AO621">
            <v>5</v>
          </cell>
          <cell r="AP621">
            <v>11888044.800000001</v>
          </cell>
          <cell r="AQ621" t="b">
            <v>0</v>
          </cell>
          <cell r="AR621" t="str">
            <v/>
          </cell>
          <cell r="AS621" t="str">
            <v/>
          </cell>
          <cell r="AT621" t="str">
            <v>ALI_45_SEG_13_</v>
          </cell>
          <cell r="AU621">
            <v>1</v>
          </cell>
          <cell r="AV621" t="str">
            <v>No Seleccionada</v>
          </cell>
        </row>
        <row r="622">
          <cell r="A622" t="b">
            <v>0</v>
          </cell>
          <cell r="B622" t="str">
            <v>5to_Evento_973_V2_Diseral_17491654.xlsm</v>
          </cell>
          <cell r="C622">
            <v>45</v>
          </cell>
          <cell r="D622">
            <v>2052</v>
          </cell>
          <cell r="E622" t="str">
            <v>Diseral S.A.S.</v>
          </cell>
          <cell r="F622">
            <v>323</v>
          </cell>
          <cell r="G622" t="str">
            <v>CEREAL EMPACADO</v>
          </cell>
          <cell r="H622" t="str">
            <v>45 : Mantecada.</v>
          </cell>
          <cell r="I622">
            <v>14</v>
          </cell>
          <cell r="J622" t="str">
            <v>Sitio 1 : CARRERA 127#22G-18 INT 4 - Sitio 2 : SIBERIA KM 7.5 CELTA, LOTE 159 - Sitio 3 : CARRERA 68B #10A-18 - Sitio 4 : CALLE 24F#101B-15 - Sitio 5 : CARRERA 65B#10A-87 - Sitio 6 : AUTO MEDE KM 1,5 P INDUS FLORIDA BOD 23 - Sitio 7 : CARRERA 71 A BIS # 63D-38 -</v>
          </cell>
          <cell r="K622">
            <v>44835</v>
          </cell>
          <cell r="L622">
            <v>6333</v>
          </cell>
          <cell r="M622">
            <v>8062</v>
          </cell>
          <cell r="N622">
            <v>3806</v>
          </cell>
          <cell r="O622">
            <v>414</v>
          </cell>
          <cell r="P622">
            <v>595</v>
          </cell>
          <cell r="Q622">
            <v>0</v>
          </cell>
          <cell r="R622">
            <v>595</v>
          </cell>
          <cell r="S622">
            <v>794</v>
          </cell>
          <cell r="T622">
            <v>0</v>
          </cell>
          <cell r="U622">
            <v>794</v>
          </cell>
          <cell r="V622">
            <v>1191</v>
          </cell>
          <cell r="W622">
            <v>0</v>
          </cell>
          <cell r="X622">
            <v>1191</v>
          </cell>
          <cell r="Y622">
            <v>1191</v>
          </cell>
          <cell r="Z622">
            <v>0</v>
          </cell>
          <cell r="AA622">
            <v>1191</v>
          </cell>
          <cell r="AB622">
            <v>15195383</v>
          </cell>
          <cell r="AC622" t="str">
            <v>Registro Valido</v>
          </cell>
          <cell r="AD622">
            <v>595</v>
          </cell>
          <cell r="AE622">
            <v>794</v>
          </cell>
          <cell r="AF622">
            <v>1191</v>
          </cell>
          <cell r="AG622">
            <v>1191</v>
          </cell>
          <cell r="AH622">
            <v>578</v>
          </cell>
          <cell r="AI622">
            <v>769</v>
          </cell>
          <cell r="AJ622">
            <v>1153</v>
          </cell>
          <cell r="AK622">
            <v>1153</v>
          </cell>
          <cell r="AM622" t="str">
            <v>ALI_45_SEG_14</v>
          </cell>
          <cell r="AN622" t="str">
            <v>ALI_45_SEG_14_VAL_15195383</v>
          </cell>
          <cell r="AO622">
            <v>5</v>
          </cell>
          <cell r="AP622">
            <v>11780649.6</v>
          </cell>
          <cell r="AQ622" t="b">
            <v>0</v>
          </cell>
          <cell r="AR622" t="str">
            <v/>
          </cell>
          <cell r="AS622" t="str">
            <v/>
          </cell>
          <cell r="AT622" t="str">
            <v>ALI_45_SEG_14_</v>
          </cell>
          <cell r="AU622">
            <v>1</v>
          </cell>
          <cell r="AV622" t="str">
            <v>No Seleccionada</v>
          </cell>
        </row>
        <row r="623">
          <cell r="A623" t="b">
            <v>0</v>
          </cell>
          <cell r="B623" t="str">
            <v>5to_Evento_973_V2_Diseral_17491654.xlsm</v>
          </cell>
          <cell r="C623">
            <v>45</v>
          </cell>
          <cell r="D623">
            <v>2052</v>
          </cell>
          <cell r="E623" t="str">
            <v>Diseral S.A.S.</v>
          </cell>
          <cell r="F623">
            <v>324</v>
          </cell>
          <cell r="G623" t="str">
            <v>CEREAL EMPACADO</v>
          </cell>
          <cell r="H623" t="str">
            <v>45 : Mantecada.</v>
          </cell>
          <cell r="I623">
            <v>15</v>
          </cell>
          <cell r="J623" t="str">
            <v>Sitio 1 : CARRERA 127#22G-18 INT 4 - Sitio 2 : SIBERIA KM 7.5 CELTA, LOTE 159 - Sitio 3 : CARRERA 68B #10A-18 - Sitio 4 : CALLE 24F#101B-15 - Sitio 5 : CARRERA 65B#10A-87 - Sitio 6 : AUTO MEDE KM 1,5 P INDUS FLORIDA BOD 23 - Sitio 7 : CARRERA 71 A BIS # 63D-38 -</v>
          </cell>
          <cell r="K623">
            <v>44835</v>
          </cell>
          <cell r="L623">
            <v>5986</v>
          </cell>
          <cell r="M623">
            <v>7618</v>
          </cell>
          <cell r="N623">
            <v>3598</v>
          </cell>
          <cell r="O623">
            <v>392</v>
          </cell>
          <cell r="P623">
            <v>595</v>
          </cell>
          <cell r="Q623">
            <v>0</v>
          </cell>
          <cell r="R623">
            <v>595</v>
          </cell>
          <cell r="S623">
            <v>794</v>
          </cell>
          <cell r="T623">
            <v>0</v>
          </cell>
          <cell r="U623">
            <v>794</v>
          </cell>
          <cell r="V623">
            <v>1191</v>
          </cell>
          <cell r="W623">
            <v>0</v>
          </cell>
          <cell r="X623">
            <v>1191</v>
          </cell>
          <cell r="Y623">
            <v>1191</v>
          </cell>
          <cell r="Z623">
            <v>0</v>
          </cell>
          <cell r="AA623">
            <v>1191</v>
          </cell>
          <cell r="AB623">
            <v>14362452</v>
          </cell>
          <cell r="AC623" t="str">
            <v>Registro Valido</v>
          </cell>
          <cell r="AD623">
            <v>595</v>
          </cell>
          <cell r="AE623">
            <v>794</v>
          </cell>
          <cell r="AF623">
            <v>1191</v>
          </cell>
          <cell r="AG623">
            <v>1191</v>
          </cell>
          <cell r="AH623">
            <v>578</v>
          </cell>
          <cell r="AI623">
            <v>769</v>
          </cell>
          <cell r="AJ623">
            <v>1153</v>
          </cell>
          <cell r="AK623">
            <v>1153</v>
          </cell>
          <cell r="AM623" t="str">
            <v>ALI_45_SEG_15</v>
          </cell>
          <cell r="AN623" t="str">
            <v>ALI_45_SEG_15_VAL_14362452</v>
          </cell>
          <cell r="AO623">
            <v>5</v>
          </cell>
          <cell r="AP623">
            <v>11134896</v>
          </cell>
          <cell r="AQ623" t="b">
            <v>0</v>
          </cell>
          <cell r="AR623" t="str">
            <v/>
          </cell>
          <cell r="AS623" t="str">
            <v/>
          </cell>
          <cell r="AT623" t="str">
            <v>ALI_45_SEG_15_</v>
          </cell>
          <cell r="AU623">
            <v>1</v>
          </cell>
          <cell r="AV623" t="str">
            <v>No Seleccionada</v>
          </cell>
        </row>
        <row r="624">
          <cell r="A624" t="b">
            <v>0</v>
          </cell>
          <cell r="B624" t="str">
            <v>5to_Evento_973_V2_Diseral_17491654.xlsm</v>
          </cell>
          <cell r="C624">
            <v>27</v>
          </cell>
          <cell r="D624">
            <v>2052</v>
          </cell>
          <cell r="E624" t="str">
            <v>Diseral S.A.S.</v>
          </cell>
          <cell r="F624">
            <v>340</v>
          </cell>
          <cell r="G624" t="str">
            <v>CEREAL EMPACADO</v>
          </cell>
          <cell r="H624" t="str">
            <v>27 : Ponque integral.</v>
          </cell>
          <cell r="I624">
            <v>1</v>
          </cell>
          <cell r="J624" t="str">
            <v>Sitio 1 : CARRERA 127#22G-18 INT 4 - Sitio 2 : SIBERIA KM 7.5 CELTA, LOTE 159 - Sitio 3 : CARRERA 68B #10A-18 - Sitio 4 : CALLE 24F#101B-15 - Sitio 5 : CARRERA 65B#10A-87 - Sitio 6 : AUTO MEDE KM 1,5 P INDUS FLORIDA BOD 23 - Sitio 7 : CARRERA 71 A BIS # 63D-38 -</v>
          </cell>
          <cell r="K624">
            <v>44835</v>
          </cell>
          <cell r="L624">
            <v>9385</v>
          </cell>
          <cell r="M624">
            <v>11579</v>
          </cell>
          <cell r="N624">
            <v>5404</v>
          </cell>
          <cell r="O624">
            <v>475</v>
          </cell>
          <cell r="P624">
            <v>573</v>
          </cell>
          <cell r="Q624">
            <v>0</v>
          </cell>
          <cell r="R624">
            <v>573</v>
          </cell>
          <cell r="S624">
            <v>1050</v>
          </cell>
          <cell r="T624">
            <v>0</v>
          </cell>
          <cell r="U624">
            <v>1050</v>
          </cell>
          <cell r="V624">
            <v>1050</v>
          </cell>
          <cell r="W624">
            <v>0</v>
          </cell>
          <cell r="X624">
            <v>1050</v>
          </cell>
          <cell r="Y624">
            <v>1050</v>
          </cell>
          <cell r="Z624">
            <v>0</v>
          </cell>
          <cell r="AA624">
            <v>1050</v>
          </cell>
          <cell r="AB624">
            <v>23708505</v>
          </cell>
          <cell r="AC624" t="str">
            <v>Registro Valido</v>
          </cell>
          <cell r="AD624">
            <v>573</v>
          </cell>
          <cell r="AE624">
            <v>1050</v>
          </cell>
          <cell r="AF624">
            <v>1050</v>
          </cell>
          <cell r="AG624">
            <v>1050</v>
          </cell>
          <cell r="AH624">
            <v>557</v>
          </cell>
          <cell r="AI624">
            <v>1019</v>
          </cell>
          <cell r="AJ624">
            <v>1019</v>
          </cell>
          <cell r="AK624">
            <v>1019</v>
          </cell>
          <cell r="AM624" t="str">
            <v>ALI_27_SEG_1</v>
          </cell>
          <cell r="AN624" t="str">
            <v>ALI_27_SEG_1_VAL_23708505</v>
          </cell>
          <cell r="AO624">
            <v>4</v>
          </cell>
          <cell r="AP624">
            <v>18413717.600000001</v>
          </cell>
          <cell r="AQ624" t="b">
            <v>0</v>
          </cell>
          <cell r="AR624" t="str">
            <v/>
          </cell>
          <cell r="AS624" t="str">
            <v/>
          </cell>
          <cell r="AT624" t="str">
            <v>ALI_27_SEG_1_</v>
          </cell>
          <cell r="AU624">
            <v>1</v>
          </cell>
          <cell r="AV624" t="str">
            <v>No Seleccionada</v>
          </cell>
        </row>
        <row r="625">
          <cell r="A625" t="b">
            <v>0</v>
          </cell>
          <cell r="B625" t="str">
            <v>5to_Evento_973_V2_Diseral_17491654.xlsm</v>
          </cell>
          <cell r="C625">
            <v>27</v>
          </cell>
          <cell r="D625">
            <v>2052</v>
          </cell>
          <cell r="E625" t="str">
            <v>Diseral S.A.S.</v>
          </cell>
          <cell r="F625">
            <v>341</v>
          </cell>
          <cell r="G625" t="str">
            <v>CEREAL EMPACADO</v>
          </cell>
          <cell r="H625" t="str">
            <v>27 : Ponque integral.</v>
          </cell>
          <cell r="I625">
            <v>2</v>
          </cell>
          <cell r="J625" t="str">
            <v>Sitio 1 : CARRERA 127#22G-18 INT 4 - Sitio 2 : SIBERIA KM 7.5 CELTA, LOTE 159 - Sitio 3 : CARRERA 68B #10A-18 - Sitio 4 : CALLE 24F#101B-15 - Sitio 5 : CARRERA 65B#10A-87 - Sitio 6 : AUTO MEDE KM 1,5 P INDUS FLORIDA BOD 23 - Sitio 7 : CARRERA 71 A BIS # 63D-38 -</v>
          </cell>
          <cell r="K625">
            <v>44835</v>
          </cell>
          <cell r="L625">
            <v>9599</v>
          </cell>
          <cell r="M625">
            <v>11840</v>
          </cell>
          <cell r="N625">
            <v>5526</v>
          </cell>
          <cell r="O625">
            <v>486</v>
          </cell>
          <cell r="P625">
            <v>573</v>
          </cell>
          <cell r="Q625">
            <v>0</v>
          </cell>
          <cell r="R625">
            <v>573</v>
          </cell>
          <cell r="S625">
            <v>1050</v>
          </cell>
          <cell r="T625">
            <v>0</v>
          </cell>
          <cell r="U625">
            <v>1050</v>
          </cell>
          <cell r="V625">
            <v>1050</v>
          </cell>
          <cell r="W625">
            <v>0</v>
          </cell>
          <cell r="X625">
            <v>1050</v>
          </cell>
          <cell r="Y625">
            <v>1050</v>
          </cell>
          <cell r="Z625">
            <v>0</v>
          </cell>
          <cell r="AA625">
            <v>1050</v>
          </cell>
          <cell r="AB625">
            <v>24244827</v>
          </cell>
          <cell r="AC625" t="str">
            <v>Registro Valido</v>
          </cell>
          <cell r="AD625">
            <v>573</v>
          </cell>
          <cell r="AE625">
            <v>1050</v>
          </cell>
          <cell r="AF625">
            <v>1050</v>
          </cell>
          <cell r="AG625">
            <v>1050</v>
          </cell>
          <cell r="AH625">
            <v>557</v>
          </cell>
          <cell r="AI625">
            <v>1019</v>
          </cell>
          <cell r="AJ625">
            <v>1019</v>
          </cell>
          <cell r="AK625">
            <v>1019</v>
          </cell>
          <cell r="AM625" t="str">
            <v>ALI_27_SEG_2</v>
          </cell>
          <cell r="AN625" t="str">
            <v>ALI_27_SEG_2_VAL_24244827</v>
          </cell>
          <cell r="AO625">
            <v>4</v>
          </cell>
          <cell r="AP625">
            <v>18830264.800000001</v>
          </cell>
          <cell r="AQ625" t="b">
            <v>0</v>
          </cell>
          <cell r="AR625" t="str">
            <v/>
          </cell>
          <cell r="AS625" t="str">
            <v/>
          </cell>
          <cell r="AT625" t="str">
            <v>ALI_27_SEG_2_</v>
          </cell>
          <cell r="AU625">
            <v>1</v>
          </cell>
          <cell r="AV625" t="str">
            <v>No Seleccionada</v>
          </cell>
        </row>
        <row r="626">
          <cell r="A626" t="b">
            <v>0</v>
          </cell>
          <cell r="B626" t="str">
            <v>5to_Evento_973_V2_Diseral_17491654.xlsm</v>
          </cell>
          <cell r="C626">
            <v>27</v>
          </cell>
          <cell r="D626">
            <v>2052</v>
          </cell>
          <cell r="E626" t="str">
            <v>Diseral S.A.S.</v>
          </cell>
          <cell r="F626">
            <v>342</v>
          </cell>
          <cell r="G626" t="str">
            <v>CEREAL EMPACADO</v>
          </cell>
          <cell r="H626" t="str">
            <v>27 : Ponque integral.</v>
          </cell>
          <cell r="I626">
            <v>3</v>
          </cell>
          <cell r="J626" t="str">
            <v>Sitio 1 : CARRERA 127#22G-18 INT 4 - Sitio 2 : SIBERIA KM 7.5 CELTA, LOTE 159 - Sitio 3 : CARRERA 68B #10A-18 - Sitio 4 : CALLE 24F#101B-15 - Sitio 5 : CARRERA 65B#10A-87 - Sitio 6 : AUTO MEDE KM 1,5 P INDUS FLORIDA BOD 23 - Sitio 7 : CARRERA 71 A BIS # 63D-38 -</v>
          </cell>
          <cell r="K626">
            <v>44835</v>
          </cell>
          <cell r="L626">
            <v>9541</v>
          </cell>
          <cell r="M626">
            <v>11770</v>
          </cell>
          <cell r="N626">
            <v>5493</v>
          </cell>
          <cell r="O626">
            <v>483</v>
          </cell>
          <cell r="P626">
            <v>573</v>
          </cell>
          <cell r="Q626">
            <v>0</v>
          </cell>
          <cell r="R626">
            <v>573</v>
          </cell>
          <cell r="S626">
            <v>1050</v>
          </cell>
          <cell r="T626">
            <v>0</v>
          </cell>
          <cell r="U626">
            <v>1050</v>
          </cell>
          <cell r="V626">
            <v>1050</v>
          </cell>
          <cell r="W626">
            <v>0</v>
          </cell>
          <cell r="X626">
            <v>1050</v>
          </cell>
          <cell r="Y626">
            <v>1050</v>
          </cell>
          <cell r="Z626">
            <v>0</v>
          </cell>
          <cell r="AA626">
            <v>1050</v>
          </cell>
          <cell r="AB626">
            <v>24100293</v>
          </cell>
          <cell r="AC626" t="str">
            <v>Registro Valido</v>
          </cell>
          <cell r="AD626">
            <v>573</v>
          </cell>
          <cell r="AE626">
            <v>1050</v>
          </cell>
          <cell r="AF626">
            <v>1050</v>
          </cell>
          <cell r="AG626">
            <v>1050</v>
          </cell>
          <cell r="AH626">
            <v>557</v>
          </cell>
          <cell r="AI626">
            <v>1019</v>
          </cell>
          <cell r="AJ626">
            <v>1019</v>
          </cell>
          <cell r="AK626">
            <v>1019</v>
          </cell>
          <cell r="AM626" t="str">
            <v>ALI_27_SEG_3</v>
          </cell>
          <cell r="AN626" t="str">
            <v>ALI_27_SEG_3_VAL_24100293</v>
          </cell>
          <cell r="AO626">
            <v>4</v>
          </cell>
          <cell r="AP626">
            <v>18718008.800000004</v>
          </cell>
          <cell r="AQ626" t="b">
            <v>0</v>
          </cell>
          <cell r="AR626" t="str">
            <v/>
          </cell>
          <cell r="AS626" t="str">
            <v/>
          </cell>
          <cell r="AT626" t="str">
            <v>ALI_27_SEG_3_</v>
          </cell>
          <cell r="AU626">
            <v>1</v>
          </cell>
          <cell r="AV626" t="str">
            <v>No Seleccionada</v>
          </cell>
        </row>
        <row r="627">
          <cell r="A627" t="b">
            <v>0</v>
          </cell>
          <cell r="B627" t="str">
            <v>5to_Evento_973_V2_Diseral_17491654.xlsm</v>
          </cell>
          <cell r="C627">
            <v>27</v>
          </cell>
          <cell r="D627">
            <v>2052</v>
          </cell>
          <cell r="E627" t="str">
            <v>Diseral S.A.S.</v>
          </cell>
          <cell r="F627">
            <v>343</v>
          </cell>
          <cell r="G627" t="str">
            <v>CEREAL EMPACADO</v>
          </cell>
          <cell r="H627" t="str">
            <v>27 : Ponque integral.</v>
          </cell>
          <cell r="I627">
            <v>4</v>
          </cell>
          <cell r="J627" t="str">
            <v>Sitio 1 : CARRERA 127#22G-18 INT 4 - Sitio 2 : SIBERIA KM 7.5 CELTA, LOTE 159 - Sitio 3 : CARRERA 68B #10A-18 - Sitio 4 : CALLE 24F#101B-15 - Sitio 5 : CARRERA 65B#10A-87 - Sitio 6 : AUTO MEDE KM 1,5 P INDUS FLORIDA BOD 23 - Sitio 7 : CARRERA 71 A BIS # 63D-38 -</v>
          </cell>
          <cell r="K627">
            <v>44835</v>
          </cell>
          <cell r="L627">
            <v>10164</v>
          </cell>
          <cell r="M627">
            <v>12539</v>
          </cell>
          <cell r="N627">
            <v>5852</v>
          </cell>
          <cell r="O627">
            <v>515</v>
          </cell>
          <cell r="P627">
            <v>573</v>
          </cell>
          <cell r="Q627">
            <v>0</v>
          </cell>
          <cell r="R627">
            <v>573</v>
          </cell>
          <cell r="S627">
            <v>1050</v>
          </cell>
          <cell r="T627">
            <v>0</v>
          </cell>
          <cell r="U627">
            <v>1050</v>
          </cell>
          <cell r="V627">
            <v>1050</v>
          </cell>
          <cell r="W627">
            <v>0</v>
          </cell>
          <cell r="X627">
            <v>1050</v>
          </cell>
          <cell r="Y627">
            <v>1050</v>
          </cell>
          <cell r="Z627">
            <v>0</v>
          </cell>
          <cell r="AA627">
            <v>1050</v>
          </cell>
          <cell r="AB627">
            <v>25675272</v>
          </cell>
          <cell r="AC627" t="str">
            <v>Registro Valido</v>
          </cell>
          <cell r="AD627">
            <v>573</v>
          </cell>
          <cell r="AE627">
            <v>1050</v>
          </cell>
          <cell r="AF627">
            <v>1050</v>
          </cell>
          <cell r="AG627">
            <v>1050</v>
          </cell>
          <cell r="AH627">
            <v>557</v>
          </cell>
          <cell r="AI627">
            <v>1019</v>
          </cell>
          <cell r="AJ627">
            <v>1019</v>
          </cell>
          <cell r="AK627">
            <v>1019</v>
          </cell>
          <cell r="AM627" t="str">
            <v>ALI_27_SEG_4</v>
          </cell>
          <cell r="AN627" t="str">
            <v>ALI_27_SEG_4_VAL_25675272</v>
          </cell>
          <cell r="AO627">
            <v>4</v>
          </cell>
          <cell r="AP627">
            <v>19941249.600000001</v>
          </cell>
          <cell r="AQ627" t="b">
            <v>0</v>
          </cell>
          <cell r="AR627" t="str">
            <v/>
          </cell>
          <cell r="AS627" t="str">
            <v/>
          </cell>
          <cell r="AT627" t="str">
            <v>ALI_27_SEG_4_</v>
          </cell>
          <cell r="AU627">
            <v>1</v>
          </cell>
          <cell r="AV627" t="str">
            <v>No Seleccionada</v>
          </cell>
        </row>
        <row r="628">
          <cell r="A628" t="b">
            <v>0</v>
          </cell>
          <cell r="B628" t="str">
            <v>5to_Evento_973_V2_Diseral_17491654.xlsm</v>
          </cell>
          <cell r="C628">
            <v>27</v>
          </cell>
          <cell r="D628">
            <v>2052</v>
          </cell>
          <cell r="E628" t="str">
            <v>Diseral S.A.S.</v>
          </cell>
          <cell r="F628">
            <v>344</v>
          </cell>
          <cell r="G628" t="str">
            <v>CEREAL EMPACADO</v>
          </cell>
          <cell r="H628" t="str">
            <v>27 : Ponque integral.</v>
          </cell>
          <cell r="I628">
            <v>5</v>
          </cell>
          <cell r="J628" t="str">
            <v>Sitio 1 : CARRERA 127#22G-18 INT 4 - Sitio 2 : SIBERIA KM 7.5 CELTA, LOTE 159 - Sitio 3 : CARRERA 68B #10A-18 - Sitio 4 : CALLE 24F#101B-15 - Sitio 5 : CARRERA 65B#10A-87 - Sitio 6 : AUTO MEDE KM 1,5 P INDUS FLORIDA BOD 23 - Sitio 7 : CARRERA 71 A BIS # 63D-38 -</v>
          </cell>
          <cell r="K628">
            <v>44835</v>
          </cell>
          <cell r="L628">
            <v>9449</v>
          </cell>
          <cell r="M628">
            <v>11657</v>
          </cell>
          <cell r="N628">
            <v>5440</v>
          </cell>
          <cell r="O628">
            <v>479</v>
          </cell>
          <cell r="P628">
            <v>573</v>
          </cell>
          <cell r="Q628">
            <v>0</v>
          </cell>
          <cell r="R628">
            <v>573</v>
          </cell>
          <cell r="S628">
            <v>1050</v>
          </cell>
          <cell r="T628">
            <v>0</v>
          </cell>
          <cell r="U628">
            <v>1050</v>
          </cell>
          <cell r="V628">
            <v>1050</v>
          </cell>
          <cell r="W628">
            <v>0</v>
          </cell>
          <cell r="X628">
            <v>1050</v>
          </cell>
          <cell r="Y628">
            <v>1050</v>
          </cell>
          <cell r="Z628">
            <v>0</v>
          </cell>
          <cell r="AA628">
            <v>1050</v>
          </cell>
          <cell r="AB628">
            <v>23869077</v>
          </cell>
          <cell r="AC628" t="str">
            <v>Registro Valido</v>
          </cell>
          <cell r="AD628">
            <v>573</v>
          </cell>
          <cell r="AE628">
            <v>1050</v>
          </cell>
          <cell r="AF628">
            <v>1050</v>
          </cell>
          <cell r="AG628">
            <v>1050</v>
          </cell>
          <cell r="AH628">
            <v>557</v>
          </cell>
          <cell r="AI628">
            <v>1019</v>
          </cell>
          <cell r="AJ628">
            <v>1019</v>
          </cell>
          <cell r="AK628">
            <v>1019</v>
          </cell>
          <cell r="AM628" t="str">
            <v>ALI_27_SEG_5</v>
          </cell>
          <cell r="AN628" t="str">
            <v>ALI_27_SEG_5_VAL_23869077</v>
          </cell>
          <cell r="AO628">
            <v>4</v>
          </cell>
          <cell r="AP628">
            <v>18538429.600000001</v>
          </cell>
          <cell r="AQ628" t="b">
            <v>0</v>
          </cell>
          <cell r="AR628" t="str">
            <v/>
          </cell>
          <cell r="AS628" t="str">
            <v/>
          </cell>
          <cell r="AT628" t="str">
            <v>ALI_27_SEG_5_</v>
          </cell>
          <cell r="AU628">
            <v>1</v>
          </cell>
          <cell r="AV628" t="str">
            <v>No Seleccionada</v>
          </cell>
        </row>
        <row r="629">
          <cell r="A629" t="b">
            <v>0</v>
          </cell>
          <cell r="B629" t="str">
            <v>5to_Evento_973_V2_Diseral_17491654.xlsm</v>
          </cell>
          <cell r="C629">
            <v>27</v>
          </cell>
          <cell r="D629">
            <v>2052</v>
          </cell>
          <cell r="E629" t="str">
            <v>Diseral S.A.S.</v>
          </cell>
          <cell r="F629">
            <v>345</v>
          </cell>
          <cell r="G629" t="str">
            <v>CEREAL EMPACADO</v>
          </cell>
          <cell r="H629" t="str">
            <v>27 : Ponque integral.</v>
          </cell>
          <cell r="I629">
            <v>6</v>
          </cell>
          <cell r="J629" t="str">
            <v>Sitio 1 : CARRERA 127#22G-18 INT 4 - Sitio 2 : SIBERIA KM 7.5 CELTA, LOTE 159 - Sitio 3 : CARRERA 68B #10A-18 - Sitio 4 : CALLE 24F#101B-15 - Sitio 5 : CARRERA 65B#10A-87 - Sitio 6 : AUTO MEDE KM 1,5 P INDUS FLORIDA BOD 23 - Sitio 7 : CARRERA 71 A BIS # 63D-38 -</v>
          </cell>
          <cell r="K629">
            <v>44835</v>
          </cell>
          <cell r="L629">
            <v>10229</v>
          </cell>
          <cell r="M629">
            <v>12620</v>
          </cell>
          <cell r="N629">
            <v>5887</v>
          </cell>
          <cell r="O629">
            <v>519</v>
          </cell>
          <cell r="P629">
            <v>573</v>
          </cell>
          <cell r="Q629">
            <v>0</v>
          </cell>
          <cell r="R629">
            <v>573</v>
          </cell>
          <cell r="S629">
            <v>1050</v>
          </cell>
          <cell r="T629">
            <v>0</v>
          </cell>
          <cell r="U629">
            <v>1050</v>
          </cell>
          <cell r="V629">
            <v>1050</v>
          </cell>
          <cell r="W629">
            <v>0</v>
          </cell>
          <cell r="X629">
            <v>1050</v>
          </cell>
          <cell r="Y629">
            <v>1050</v>
          </cell>
          <cell r="Z629">
            <v>0</v>
          </cell>
          <cell r="AA629">
            <v>1050</v>
          </cell>
          <cell r="AB629">
            <v>25838517</v>
          </cell>
          <cell r="AC629" t="str">
            <v>Registro Valido</v>
          </cell>
          <cell r="AD629">
            <v>573</v>
          </cell>
          <cell r="AE629">
            <v>1050</v>
          </cell>
          <cell r="AF629">
            <v>1050</v>
          </cell>
          <cell r="AG629">
            <v>1050</v>
          </cell>
          <cell r="AH629">
            <v>557</v>
          </cell>
          <cell r="AI629">
            <v>1019</v>
          </cell>
          <cell r="AJ629">
            <v>1019</v>
          </cell>
          <cell r="AK629">
            <v>1019</v>
          </cell>
          <cell r="AM629" t="str">
            <v>ALI_27_SEG_6</v>
          </cell>
          <cell r="AN629" t="str">
            <v>ALI_27_SEG_6_VAL_25838517</v>
          </cell>
          <cell r="AO629">
            <v>4</v>
          </cell>
          <cell r="AP629">
            <v>20068037.600000001</v>
          </cell>
          <cell r="AQ629" t="b">
            <v>0</v>
          </cell>
          <cell r="AR629" t="str">
            <v/>
          </cell>
          <cell r="AS629" t="str">
            <v/>
          </cell>
          <cell r="AT629" t="str">
            <v>ALI_27_SEG_6_</v>
          </cell>
          <cell r="AU629">
            <v>1</v>
          </cell>
          <cell r="AV629" t="str">
            <v>No Seleccionada</v>
          </cell>
        </row>
        <row r="630">
          <cell r="A630" t="b">
            <v>0</v>
          </cell>
          <cell r="B630" t="str">
            <v>5to_Evento_973_V2_Diseral_17491654.xlsm</v>
          </cell>
          <cell r="C630">
            <v>27</v>
          </cell>
          <cell r="D630">
            <v>2052</v>
          </cell>
          <cell r="E630" t="str">
            <v>Diseral S.A.S.</v>
          </cell>
          <cell r="F630">
            <v>346</v>
          </cell>
          <cell r="G630" t="str">
            <v>CEREAL EMPACADO</v>
          </cell>
          <cell r="H630" t="str">
            <v>27 : Ponque integral.</v>
          </cell>
          <cell r="I630">
            <v>7</v>
          </cell>
          <cell r="J630" t="str">
            <v>Sitio 1 : CARRERA 127#22G-18 INT 4 - Sitio 2 : SIBERIA KM 7.5 CELTA, LOTE 159 - Sitio 3 : CARRERA 68B #10A-18 - Sitio 4 : CALLE 24F#101B-15 - Sitio 5 : CARRERA 65B#10A-87 - Sitio 6 : AUTO MEDE KM 1,5 P INDUS FLORIDA BOD 23 - Sitio 7 : CARRERA 71 A BIS # 63D-38 -</v>
          </cell>
          <cell r="K630">
            <v>44835</v>
          </cell>
          <cell r="L630">
            <v>10445</v>
          </cell>
          <cell r="M630">
            <v>12886</v>
          </cell>
          <cell r="N630">
            <v>6013</v>
          </cell>
          <cell r="O630">
            <v>529</v>
          </cell>
          <cell r="P630">
            <v>573</v>
          </cell>
          <cell r="Q630">
            <v>0</v>
          </cell>
          <cell r="R630">
            <v>573</v>
          </cell>
          <cell r="S630">
            <v>1050</v>
          </cell>
          <cell r="T630">
            <v>0</v>
          </cell>
          <cell r="U630">
            <v>1050</v>
          </cell>
          <cell r="V630">
            <v>1050</v>
          </cell>
          <cell r="W630">
            <v>0</v>
          </cell>
          <cell r="X630">
            <v>1050</v>
          </cell>
          <cell r="Y630">
            <v>1050</v>
          </cell>
          <cell r="Z630">
            <v>0</v>
          </cell>
          <cell r="AA630">
            <v>1050</v>
          </cell>
          <cell r="AB630">
            <v>26384385</v>
          </cell>
          <cell r="AC630" t="str">
            <v>Registro Valido</v>
          </cell>
          <cell r="AD630">
            <v>573</v>
          </cell>
          <cell r="AE630">
            <v>1050</v>
          </cell>
          <cell r="AF630">
            <v>1050</v>
          </cell>
          <cell r="AG630">
            <v>1050</v>
          </cell>
          <cell r="AH630">
            <v>557</v>
          </cell>
          <cell r="AI630">
            <v>1019</v>
          </cell>
          <cell r="AJ630">
            <v>1019</v>
          </cell>
          <cell r="AK630">
            <v>1019</v>
          </cell>
          <cell r="AM630" t="str">
            <v>ALI_27_SEG_7</v>
          </cell>
          <cell r="AN630" t="str">
            <v>ALI_27_SEG_7_VAL_26384385</v>
          </cell>
          <cell r="AO630">
            <v>4</v>
          </cell>
          <cell r="AP630">
            <v>20491997.600000001</v>
          </cell>
          <cell r="AQ630" t="b">
            <v>0</v>
          </cell>
          <cell r="AR630" t="str">
            <v/>
          </cell>
          <cell r="AS630" t="str">
            <v/>
          </cell>
          <cell r="AT630" t="str">
            <v>ALI_27_SEG_7_</v>
          </cell>
          <cell r="AU630">
            <v>1</v>
          </cell>
          <cell r="AV630" t="str">
            <v>No Seleccionada</v>
          </cell>
        </row>
        <row r="631">
          <cell r="A631" t="b">
            <v>0</v>
          </cell>
          <cell r="B631" t="str">
            <v>5to_Evento_973_V2_Diseral_17491654.xlsm</v>
          </cell>
          <cell r="C631">
            <v>27</v>
          </cell>
          <cell r="D631">
            <v>2052</v>
          </cell>
          <cell r="E631" t="str">
            <v>Diseral S.A.S.</v>
          </cell>
          <cell r="F631">
            <v>357</v>
          </cell>
          <cell r="G631" t="str">
            <v>CEREAL EMPACADO</v>
          </cell>
          <cell r="H631" t="str">
            <v>27 : Ponque integral.</v>
          </cell>
          <cell r="I631">
            <v>8</v>
          </cell>
          <cell r="J631" t="str">
            <v>Sitio 1 : CARRERA 127#22G-18 INT 4 - Sitio 2 : SIBERIA KM 7.5 CELTA, LOTE 159 - Sitio 3 : CARRERA 68B #10A-18 - Sitio 4 : CALLE 24F#101B-15 - Sitio 5 : CARRERA 65B#10A-87 - Sitio 6 : AUTO MEDE KM 1,5 P INDUS FLORIDA BOD 23 - Sitio 7 : CARRERA 71 A BIS # 63D-38 -</v>
          </cell>
          <cell r="K631">
            <v>44835</v>
          </cell>
          <cell r="L631">
            <v>10080</v>
          </cell>
          <cell r="M631">
            <v>12436</v>
          </cell>
          <cell r="N631">
            <v>5804</v>
          </cell>
          <cell r="O631">
            <v>510</v>
          </cell>
          <cell r="P631">
            <v>573</v>
          </cell>
          <cell r="Q631">
            <v>0</v>
          </cell>
          <cell r="R631">
            <v>573</v>
          </cell>
          <cell r="S631">
            <v>1050</v>
          </cell>
          <cell r="T631">
            <v>0</v>
          </cell>
          <cell r="U631">
            <v>1050</v>
          </cell>
          <cell r="V631">
            <v>1050</v>
          </cell>
          <cell r="W631">
            <v>0</v>
          </cell>
          <cell r="X631">
            <v>1050</v>
          </cell>
          <cell r="Y631">
            <v>1050</v>
          </cell>
          <cell r="Z631">
            <v>0</v>
          </cell>
          <cell r="AA631">
            <v>1050</v>
          </cell>
          <cell r="AB631">
            <v>25463340</v>
          </cell>
          <cell r="AC631" t="str">
            <v>Registro Valido</v>
          </cell>
          <cell r="AD631">
            <v>573</v>
          </cell>
          <cell r="AE631">
            <v>1050</v>
          </cell>
          <cell r="AF631">
            <v>1050</v>
          </cell>
          <cell r="AG631">
            <v>1050</v>
          </cell>
          <cell r="AH631">
            <v>557</v>
          </cell>
          <cell r="AI631">
            <v>1019</v>
          </cell>
          <cell r="AJ631">
            <v>1019</v>
          </cell>
          <cell r="AK631">
            <v>1019</v>
          </cell>
          <cell r="AM631" t="str">
            <v>ALI_27_SEG_8</v>
          </cell>
          <cell r="AN631" t="str">
            <v>ALI_27_SEG_8_VAL_25463340</v>
          </cell>
          <cell r="AO631">
            <v>4</v>
          </cell>
          <cell r="AP631">
            <v>19776648</v>
          </cell>
          <cell r="AQ631" t="b">
            <v>0</v>
          </cell>
          <cell r="AR631" t="str">
            <v/>
          </cell>
          <cell r="AS631" t="str">
            <v/>
          </cell>
          <cell r="AT631" t="str">
            <v>ALI_27_SEG_8_</v>
          </cell>
          <cell r="AU631">
            <v>1</v>
          </cell>
          <cell r="AV631" t="str">
            <v>No Seleccionada</v>
          </cell>
        </row>
        <row r="632">
          <cell r="A632" t="b">
            <v>0</v>
          </cell>
          <cell r="B632" t="str">
            <v>5to_Evento_973_V2_Diseral_17491654.xlsm</v>
          </cell>
          <cell r="C632">
            <v>27</v>
          </cell>
          <cell r="D632">
            <v>2052</v>
          </cell>
          <cell r="E632" t="str">
            <v>Diseral S.A.S.</v>
          </cell>
          <cell r="F632">
            <v>358</v>
          </cell>
          <cell r="G632" t="str">
            <v>CEREAL EMPACADO</v>
          </cell>
          <cell r="H632" t="str">
            <v>27 : Ponque integral.</v>
          </cell>
          <cell r="I632">
            <v>9</v>
          </cell>
          <cell r="J632" t="str">
            <v>Sitio 1 : CARRERA 127#22G-18 INT 4 - Sitio 2 : SIBERIA KM 7.5 CELTA, LOTE 159 - Sitio 3 : CARRERA 68B #10A-18 - Sitio 4 : CALLE 24F#101B-15 - Sitio 5 : CARRERA 65B#10A-87 - Sitio 6 : AUTO MEDE KM 1,5 P INDUS FLORIDA BOD 23 - Sitio 7 : CARRERA 71 A BIS # 63D-38 -</v>
          </cell>
          <cell r="K632">
            <v>44835</v>
          </cell>
          <cell r="L632">
            <v>10188</v>
          </cell>
          <cell r="M632">
            <v>12569</v>
          </cell>
          <cell r="N632">
            <v>5865</v>
          </cell>
          <cell r="O632">
            <v>515</v>
          </cell>
          <cell r="P632">
            <v>573</v>
          </cell>
          <cell r="Q632">
            <v>0</v>
          </cell>
          <cell r="R632">
            <v>573</v>
          </cell>
          <cell r="S632">
            <v>1050</v>
          </cell>
          <cell r="T632">
            <v>0</v>
          </cell>
          <cell r="U632">
            <v>1050</v>
          </cell>
          <cell r="V632">
            <v>1050</v>
          </cell>
          <cell r="W632">
            <v>0</v>
          </cell>
          <cell r="X632">
            <v>1050</v>
          </cell>
          <cell r="Y632">
            <v>1050</v>
          </cell>
          <cell r="Z632">
            <v>0</v>
          </cell>
          <cell r="AA632">
            <v>1050</v>
          </cell>
          <cell r="AB632">
            <v>25734174</v>
          </cell>
          <cell r="AC632" t="str">
            <v>Registro Valido</v>
          </cell>
          <cell r="AD632">
            <v>573</v>
          </cell>
          <cell r="AE632">
            <v>1050</v>
          </cell>
          <cell r="AF632">
            <v>1050</v>
          </cell>
          <cell r="AG632">
            <v>1050</v>
          </cell>
          <cell r="AH632">
            <v>557</v>
          </cell>
          <cell r="AI632">
            <v>1019</v>
          </cell>
          <cell r="AJ632">
            <v>1019</v>
          </cell>
          <cell r="AK632">
            <v>1019</v>
          </cell>
          <cell r="AM632" t="str">
            <v>ALI_27_SEG_9</v>
          </cell>
          <cell r="AN632" t="str">
            <v>ALI_27_SEG_9_VAL_25734174</v>
          </cell>
          <cell r="AO632">
            <v>4</v>
          </cell>
          <cell r="AP632">
            <v>19986997.600000001</v>
          </cell>
          <cell r="AQ632" t="b">
            <v>0</v>
          </cell>
          <cell r="AR632" t="str">
            <v/>
          </cell>
          <cell r="AS632" t="str">
            <v/>
          </cell>
          <cell r="AT632" t="str">
            <v>ALI_27_SEG_9_</v>
          </cell>
          <cell r="AU632">
            <v>1</v>
          </cell>
          <cell r="AV632" t="str">
            <v>No Seleccionada</v>
          </cell>
        </row>
        <row r="633">
          <cell r="A633" t="b">
            <v>0</v>
          </cell>
          <cell r="B633" t="str">
            <v>5to_Evento_973_V2_Diseral_17491654.xlsm</v>
          </cell>
          <cell r="C633">
            <v>27</v>
          </cell>
          <cell r="D633">
            <v>2052</v>
          </cell>
          <cell r="E633" t="str">
            <v>Diseral S.A.S.</v>
          </cell>
          <cell r="F633">
            <v>359</v>
          </cell>
          <cell r="G633" t="str">
            <v>CEREAL EMPACADO</v>
          </cell>
          <cell r="H633" t="str">
            <v>27 : Ponque integral.</v>
          </cell>
          <cell r="I633">
            <v>10</v>
          </cell>
          <cell r="J633" t="str">
            <v>Sitio 1 : CARRERA 127#22G-18 INT 4 - Sitio 2 : SIBERIA KM 7.5 CELTA, LOTE 159 - Sitio 3 : CARRERA 68B #10A-18 - Sitio 4 : CALLE 24F#101B-15 - Sitio 5 : CARRERA 65B#10A-87 - Sitio 6 : AUTO MEDE KM 1,5 P INDUS FLORIDA BOD 23 - Sitio 7 : CARRERA 71 A BIS # 63D-38 -</v>
          </cell>
          <cell r="K633">
            <v>44835</v>
          </cell>
          <cell r="L633">
            <v>10202</v>
          </cell>
          <cell r="M633">
            <v>12589</v>
          </cell>
          <cell r="N633">
            <v>5874</v>
          </cell>
          <cell r="O633">
            <v>517</v>
          </cell>
          <cell r="P633">
            <v>573</v>
          </cell>
          <cell r="Q633">
            <v>0</v>
          </cell>
          <cell r="R633">
            <v>573</v>
          </cell>
          <cell r="S633">
            <v>1050</v>
          </cell>
          <cell r="T633">
            <v>0</v>
          </cell>
          <cell r="U633">
            <v>1050</v>
          </cell>
          <cell r="V633">
            <v>1050</v>
          </cell>
          <cell r="W633">
            <v>0</v>
          </cell>
          <cell r="X633">
            <v>1050</v>
          </cell>
          <cell r="Y633">
            <v>1050</v>
          </cell>
          <cell r="Z633">
            <v>0</v>
          </cell>
          <cell r="AA633">
            <v>1050</v>
          </cell>
          <cell r="AB633">
            <v>25774746</v>
          </cell>
          <cell r="AC633" t="str">
            <v>Registro Valido</v>
          </cell>
          <cell r="AD633">
            <v>573</v>
          </cell>
          <cell r="AE633">
            <v>1050</v>
          </cell>
          <cell r="AF633">
            <v>1050</v>
          </cell>
          <cell r="AG633">
            <v>1050</v>
          </cell>
          <cell r="AH633">
            <v>557</v>
          </cell>
          <cell r="AI633">
            <v>1019</v>
          </cell>
          <cell r="AJ633">
            <v>1019</v>
          </cell>
          <cell r="AK633">
            <v>1019</v>
          </cell>
          <cell r="AM633" t="str">
            <v>ALI_27_SEG_10</v>
          </cell>
          <cell r="AN633" t="str">
            <v>ALI_27_SEG_10_VAL_25774746</v>
          </cell>
          <cell r="AO633">
            <v>4</v>
          </cell>
          <cell r="AP633">
            <v>20018507.199999999</v>
          </cell>
          <cell r="AQ633" t="b">
            <v>0</v>
          </cell>
          <cell r="AR633" t="str">
            <v/>
          </cell>
          <cell r="AS633" t="str">
            <v/>
          </cell>
          <cell r="AT633" t="str">
            <v>ALI_27_SEG_10_</v>
          </cell>
          <cell r="AU633">
            <v>1</v>
          </cell>
          <cell r="AV633" t="str">
            <v>No Seleccionada</v>
          </cell>
        </row>
        <row r="634">
          <cell r="A634" t="b">
            <v>0</v>
          </cell>
          <cell r="B634" t="str">
            <v>5to_Evento_973_V2_Diseral_17491654.xlsm</v>
          </cell>
          <cell r="C634">
            <v>27</v>
          </cell>
          <cell r="D634">
            <v>2052</v>
          </cell>
          <cell r="E634" t="str">
            <v>Diseral S.A.S.</v>
          </cell>
          <cell r="F634">
            <v>360</v>
          </cell>
          <cell r="G634" t="str">
            <v>CEREAL EMPACADO</v>
          </cell>
          <cell r="H634" t="str">
            <v>27 : Ponque integral.</v>
          </cell>
          <cell r="I634">
            <v>11</v>
          </cell>
          <cell r="J634" t="str">
            <v>Sitio 1 : CARRERA 127#22G-18 INT 4 - Sitio 2 : SIBERIA KM 7.5 CELTA, LOTE 159 - Sitio 3 : CARRERA 68B #10A-18 - Sitio 4 : CALLE 24F#101B-15 - Sitio 5 : CARRERA 65B#10A-87 - Sitio 6 : AUTO MEDE KM 1,5 P INDUS FLORIDA BOD 23 - Sitio 7 : CARRERA 71 A BIS # 63D-38 -</v>
          </cell>
          <cell r="K634">
            <v>44835</v>
          </cell>
          <cell r="L634">
            <v>10048</v>
          </cell>
          <cell r="M634">
            <v>12397</v>
          </cell>
          <cell r="N634">
            <v>5786</v>
          </cell>
          <cell r="O634">
            <v>509</v>
          </cell>
          <cell r="P634">
            <v>573</v>
          </cell>
          <cell r="Q634">
            <v>0</v>
          </cell>
          <cell r="R634">
            <v>573</v>
          </cell>
          <cell r="S634">
            <v>1050</v>
          </cell>
          <cell r="T634">
            <v>0</v>
          </cell>
          <cell r="U634">
            <v>1050</v>
          </cell>
          <cell r="V634">
            <v>1050</v>
          </cell>
          <cell r="W634">
            <v>0</v>
          </cell>
          <cell r="X634">
            <v>1050</v>
          </cell>
          <cell r="Y634">
            <v>1050</v>
          </cell>
          <cell r="Z634">
            <v>0</v>
          </cell>
          <cell r="AA634">
            <v>1050</v>
          </cell>
          <cell r="AB634">
            <v>25384104</v>
          </cell>
          <cell r="AC634" t="str">
            <v>Registro Valido</v>
          </cell>
          <cell r="AD634">
            <v>573</v>
          </cell>
          <cell r="AE634">
            <v>1050</v>
          </cell>
          <cell r="AF634">
            <v>1050</v>
          </cell>
          <cell r="AG634">
            <v>1050</v>
          </cell>
          <cell r="AH634">
            <v>557</v>
          </cell>
          <cell r="AI634">
            <v>1019</v>
          </cell>
          <cell r="AJ634">
            <v>1019</v>
          </cell>
          <cell r="AK634">
            <v>1019</v>
          </cell>
          <cell r="AM634" t="str">
            <v>ALI_27_SEG_11</v>
          </cell>
          <cell r="AN634" t="str">
            <v>ALI_27_SEG_11_VAL_25384104</v>
          </cell>
          <cell r="AO634">
            <v>4</v>
          </cell>
          <cell r="AP634">
            <v>19715107.199999999</v>
          </cell>
          <cell r="AQ634" t="b">
            <v>0</v>
          </cell>
          <cell r="AR634" t="str">
            <v/>
          </cell>
          <cell r="AS634" t="str">
            <v/>
          </cell>
          <cell r="AT634" t="str">
            <v>ALI_27_SEG_11_</v>
          </cell>
          <cell r="AU634">
            <v>1</v>
          </cell>
          <cell r="AV634" t="str">
            <v>No Seleccionada</v>
          </cell>
        </row>
        <row r="635">
          <cell r="A635" t="b">
            <v>0</v>
          </cell>
          <cell r="B635" t="str">
            <v>5to_Evento_973_V2_Diseral_17491654.xlsm</v>
          </cell>
          <cell r="C635">
            <v>27</v>
          </cell>
          <cell r="D635">
            <v>2052</v>
          </cell>
          <cell r="E635" t="str">
            <v>Diseral S.A.S.</v>
          </cell>
          <cell r="F635">
            <v>361</v>
          </cell>
          <cell r="G635" t="str">
            <v>CEREAL EMPACADO</v>
          </cell>
          <cell r="H635" t="str">
            <v>27 : Ponque integral.</v>
          </cell>
          <cell r="I635">
            <v>12</v>
          </cell>
          <cell r="J635" t="str">
            <v>Sitio 1 : CARRERA 127#22G-18 INT 4 - Sitio 2 : SIBERIA KM 7.5 CELTA, LOTE 159 - Sitio 3 : CARRERA 68B #10A-18 - Sitio 4 : CALLE 24F#101B-15 - Sitio 5 : CARRERA 65B#10A-87 - Sitio 6 : AUTO MEDE KM 1,5 P INDUS FLORIDA BOD 23 - Sitio 7 : CARRERA 71 A BIS # 63D-38 -</v>
          </cell>
          <cell r="K635">
            <v>44835</v>
          </cell>
          <cell r="L635">
            <v>9120</v>
          </cell>
          <cell r="M635">
            <v>11250</v>
          </cell>
          <cell r="N635">
            <v>5250</v>
          </cell>
          <cell r="O635">
            <v>461</v>
          </cell>
          <cell r="P635">
            <v>573</v>
          </cell>
          <cell r="Q635">
            <v>0</v>
          </cell>
          <cell r="R635">
            <v>573</v>
          </cell>
          <cell r="S635">
            <v>1050</v>
          </cell>
          <cell r="T635">
            <v>0</v>
          </cell>
          <cell r="U635">
            <v>1050</v>
          </cell>
          <cell r="V635">
            <v>1050</v>
          </cell>
          <cell r="W635">
            <v>0</v>
          </cell>
          <cell r="X635">
            <v>1050</v>
          </cell>
          <cell r="Y635">
            <v>1050</v>
          </cell>
          <cell r="Z635">
            <v>0</v>
          </cell>
          <cell r="AA635">
            <v>1050</v>
          </cell>
          <cell r="AB635">
            <v>23034810</v>
          </cell>
          <cell r="AC635" t="str">
            <v>Registro Valido</v>
          </cell>
          <cell r="AD635">
            <v>573</v>
          </cell>
          <cell r="AE635">
            <v>1050</v>
          </cell>
          <cell r="AF635">
            <v>1050</v>
          </cell>
          <cell r="AG635">
            <v>1050</v>
          </cell>
          <cell r="AH635">
            <v>557</v>
          </cell>
          <cell r="AI635">
            <v>1019</v>
          </cell>
          <cell r="AJ635">
            <v>1019</v>
          </cell>
          <cell r="AK635">
            <v>1019</v>
          </cell>
          <cell r="AM635" t="str">
            <v>ALI_27_SEG_12</v>
          </cell>
          <cell r="AN635" t="str">
            <v>ALI_27_SEG_12_VAL_23034810</v>
          </cell>
          <cell r="AO635">
            <v>4</v>
          </cell>
          <cell r="AP635">
            <v>17890479.199999999</v>
          </cell>
          <cell r="AQ635" t="b">
            <v>0</v>
          </cell>
          <cell r="AR635" t="str">
            <v/>
          </cell>
          <cell r="AS635" t="str">
            <v/>
          </cell>
          <cell r="AT635" t="str">
            <v>ALI_27_SEG_12_</v>
          </cell>
          <cell r="AU635">
            <v>1</v>
          </cell>
          <cell r="AV635" t="str">
            <v>No Seleccionada</v>
          </cell>
        </row>
        <row r="636">
          <cell r="A636" t="b">
            <v>0</v>
          </cell>
          <cell r="B636" t="str">
            <v>5to_Evento_973_V2_Diseral_17491654.xlsm</v>
          </cell>
          <cell r="C636">
            <v>27</v>
          </cell>
          <cell r="D636">
            <v>2052</v>
          </cell>
          <cell r="E636" t="str">
            <v>Diseral S.A.S.</v>
          </cell>
          <cell r="F636">
            <v>362</v>
          </cell>
          <cell r="G636" t="str">
            <v>CEREAL EMPACADO</v>
          </cell>
          <cell r="H636" t="str">
            <v>27 : Ponque integral.</v>
          </cell>
          <cell r="I636">
            <v>13</v>
          </cell>
          <cell r="J636" t="str">
            <v>Sitio 1 : CARRERA 127#22G-18 INT 4 - Sitio 2 : SIBERIA KM 7.5 CELTA, LOTE 159 - Sitio 3 : CARRERA 68B #10A-18 - Sitio 4 : CALLE 24F#101B-15 - Sitio 5 : CARRERA 65B#10A-87 - Sitio 6 : AUTO MEDE KM 1,5 P INDUS FLORIDA BOD 23 - Sitio 7 : CARRERA 71 A BIS # 63D-38 -</v>
          </cell>
          <cell r="K636">
            <v>44835</v>
          </cell>
          <cell r="L636">
            <v>9682</v>
          </cell>
          <cell r="M636">
            <v>11946</v>
          </cell>
          <cell r="N636">
            <v>5573</v>
          </cell>
          <cell r="O636">
            <v>491</v>
          </cell>
          <cell r="P636">
            <v>573</v>
          </cell>
          <cell r="Q636">
            <v>0</v>
          </cell>
          <cell r="R636">
            <v>573</v>
          </cell>
          <cell r="S636">
            <v>1050</v>
          </cell>
          <cell r="T636">
            <v>0</v>
          </cell>
          <cell r="U636">
            <v>1050</v>
          </cell>
          <cell r="V636">
            <v>1050</v>
          </cell>
          <cell r="W636">
            <v>0</v>
          </cell>
          <cell r="X636">
            <v>1050</v>
          </cell>
          <cell r="Y636">
            <v>1050</v>
          </cell>
          <cell r="Z636">
            <v>0</v>
          </cell>
          <cell r="AA636">
            <v>1050</v>
          </cell>
          <cell r="AB636">
            <v>24458286</v>
          </cell>
          <cell r="AC636" t="str">
            <v>Registro Valido</v>
          </cell>
          <cell r="AD636">
            <v>573</v>
          </cell>
          <cell r="AE636">
            <v>1050</v>
          </cell>
          <cell r="AF636">
            <v>1050</v>
          </cell>
          <cell r="AG636">
            <v>1050</v>
          </cell>
          <cell r="AH636">
            <v>557</v>
          </cell>
          <cell r="AI636">
            <v>1019</v>
          </cell>
          <cell r="AJ636">
            <v>1019</v>
          </cell>
          <cell r="AK636">
            <v>1019</v>
          </cell>
          <cell r="AM636" t="str">
            <v>ALI_27_SEG_13</v>
          </cell>
          <cell r="AN636" t="str">
            <v>ALI_27_SEG_13_VAL_24458286</v>
          </cell>
          <cell r="AO636">
            <v>4</v>
          </cell>
          <cell r="AP636">
            <v>18996051.200000003</v>
          </cell>
          <cell r="AQ636" t="b">
            <v>0</v>
          </cell>
          <cell r="AR636" t="str">
            <v/>
          </cell>
          <cell r="AS636" t="str">
            <v/>
          </cell>
          <cell r="AT636" t="str">
            <v>ALI_27_SEG_13_</v>
          </cell>
          <cell r="AU636">
            <v>1</v>
          </cell>
          <cell r="AV636" t="str">
            <v>No Seleccionada</v>
          </cell>
        </row>
        <row r="637">
          <cell r="A637" t="b">
            <v>0</v>
          </cell>
          <cell r="B637" t="str">
            <v>5to_Evento_973_V2_Diseral_17491654.xlsm</v>
          </cell>
          <cell r="C637">
            <v>27</v>
          </cell>
          <cell r="D637">
            <v>2052</v>
          </cell>
          <cell r="E637" t="str">
            <v>Diseral S.A.S.</v>
          </cell>
          <cell r="F637">
            <v>363</v>
          </cell>
          <cell r="G637" t="str">
            <v>CEREAL EMPACADO</v>
          </cell>
          <cell r="H637" t="str">
            <v>27 : Ponque integral.</v>
          </cell>
          <cell r="I637">
            <v>14</v>
          </cell>
          <cell r="J637" t="str">
            <v>Sitio 1 : CARRERA 127#22G-18 INT 4 - Sitio 2 : SIBERIA KM 7.5 CELTA, LOTE 159 - Sitio 3 : CARRERA 68B #10A-18 - Sitio 4 : CALLE 24F#101B-15 - Sitio 5 : CARRERA 65B#10A-87 - Sitio 6 : AUTO MEDE KM 1,5 P INDUS FLORIDA BOD 23 - Sitio 7 : CARRERA 71 A BIS # 63D-38 -</v>
          </cell>
          <cell r="K637">
            <v>44835</v>
          </cell>
          <cell r="L637">
            <v>9594</v>
          </cell>
          <cell r="M637">
            <v>11837</v>
          </cell>
          <cell r="N637">
            <v>5523</v>
          </cell>
          <cell r="O637">
            <v>486</v>
          </cell>
          <cell r="P637">
            <v>573</v>
          </cell>
          <cell r="Q637">
            <v>0</v>
          </cell>
          <cell r="R637">
            <v>573</v>
          </cell>
          <cell r="S637">
            <v>1050</v>
          </cell>
          <cell r="T637">
            <v>0</v>
          </cell>
          <cell r="U637">
            <v>1050</v>
          </cell>
          <cell r="V637">
            <v>1050</v>
          </cell>
          <cell r="W637">
            <v>0</v>
          </cell>
          <cell r="X637">
            <v>1050</v>
          </cell>
          <cell r="Y637">
            <v>1050</v>
          </cell>
          <cell r="Z637">
            <v>0</v>
          </cell>
          <cell r="AA637">
            <v>1050</v>
          </cell>
          <cell r="AB637">
            <v>24235662</v>
          </cell>
          <cell r="AC637" t="str">
            <v>Registro Valido</v>
          </cell>
          <cell r="AD637">
            <v>573</v>
          </cell>
          <cell r="AE637">
            <v>1050</v>
          </cell>
          <cell r="AF637">
            <v>1050</v>
          </cell>
          <cell r="AG637">
            <v>1050</v>
          </cell>
          <cell r="AH637">
            <v>557</v>
          </cell>
          <cell r="AI637">
            <v>1019</v>
          </cell>
          <cell r="AJ637">
            <v>1019</v>
          </cell>
          <cell r="AK637">
            <v>1019</v>
          </cell>
          <cell r="AM637" t="str">
            <v>ALI_27_SEG_14</v>
          </cell>
          <cell r="AN637" t="str">
            <v>ALI_27_SEG_14_VAL_24235662</v>
          </cell>
          <cell r="AO637">
            <v>4</v>
          </cell>
          <cell r="AP637">
            <v>18823145.600000001</v>
          </cell>
          <cell r="AQ637" t="b">
            <v>0</v>
          </cell>
          <cell r="AR637" t="str">
            <v/>
          </cell>
          <cell r="AS637" t="str">
            <v/>
          </cell>
          <cell r="AT637" t="str">
            <v>ALI_27_SEG_14_</v>
          </cell>
          <cell r="AU637">
            <v>1</v>
          </cell>
          <cell r="AV637" t="str">
            <v>No Seleccionada</v>
          </cell>
        </row>
        <row r="638">
          <cell r="A638" t="b">
            <v>0</v>
          </cell>
          <cell r="B638" t="str">
            <v>5to_Evento_973_V2_Diseral_17491654.xlsm</v>
          </cell>
          <cell r="C638">
            <v>27</v>
          </cell>
          <cell r="D638">
            <v>2052</v>
          </cell>
          <cell r="E638" t="str">
            <v>Diseral S.A.S.</v>
          </cell>
          <cell r="F638">
            <v>364</v>
          </cell>
          <cell r="G638" t="str">
            <v>CEREAL EMPACADO</v>
          </cell>
          <cell r="H638" t="str">
            <v>27 : Ponque integral.</v>
          </cell>
          <cell r="I638">
            <v>15</v>
          </cell>
          <cell r="J638" t="str">
            <v>Sitio 1 : CARRERA 127#22G-18 INT 4 - Sitio 2 : SIBERIA KM 7.5 CELTA, LOTE 159 - Sitio 3 : CARRERA 68B #10A-18 - Sitio 4 : CALLE 24F#101B-15 - Sitio 5 : CARRERA 65B#10A-87 - Sitio 6 : AUTO MEDE KM 1,5 P INDUS FLORIDA BOD 23 - Sitio 7 : CARRERA 71 A BIS # 63D-38 -</v>
          </cell>
          <cell r="K638">
            <v>44835</v>
          </cell>
          <cell r="L638">
            <v>9072</v>
          </cell>
          <cell r="M638">
            <v>11187</v>
          </cell>
          <cell r="N638">
            <v>5223</v>
          </cell>
          <cell r="O638">
            <v>461</v>
          </cell>
          <cell r="P638">
            <v>573</v>
          </cell>
          <cell r="Q638">
            <v>0</v>
          </cell>
          <cell r="R638">
            <v>573</v>
          </cell>
          <cell r="S638">
            <v>1050</v>
          </cell>
          <cell r="T638">
            <v>0</v>
          </cell>
          <cell r="U638">
            <v>1050</v>
          </cell>
          <cell r="V638">
            <v>1050</v>
          </cell>
          <cell r="W638">
            <v>0</v>
          </cell>
          <cell r="X638">
            <v>1050</v>
          </cell>
          <cell r="Y638">
            <v>1050</v>
          </cell>
          <cell r="Z638">
            <v>0</v>
          </cell>
          <cell r="AA638">
            <v>1050</v>
          </cell>
          <cell r="AB638">
            <v>22912806</v>
          </cell>
          <cell r="AC638" t="str">
            <v>Registro Valido</v>
          </cell>
          <cell r="AD638">
            <v>573</v>
          </cell>
          <cell r="AE638">
            <v>1050</v>
          </cell>
          <cell r="AF638">
            <v>1050</v>
          </cell>
          <cell r="AG638">
            <v>1050</v>
          </cell>
          <cell r="AH638">
            <v>557</v>
          </cell>
          <cell r="AI638">
            <v>1019</v>
          </cell>
          <cell r="AJ638">
            <v>1019</v>
          </cell>
          <cell r="AK638">
            <v>1019</v>
          </cell>
          <cell r="AM638" t="str">
            <v>ALI_27_SEG_15</v>
          </cell>
          <cell r="AN638" t="str">
            <v>ALI_27_SEG_15_VAL_22912806</v>
          </cell>
          <cell r="AO638">
            <v>4</v>
          </cell>
          <cell r="AP638">
            <v>17795722.400000002</v>
          </cell>
          <cell r="AQ638" t="b">
            <v>0</v>
          </cell>
          <cell r="AR638" t="str">
            <v/>
          </cell>
          <cell r="AS638" t="str">
            <v/>
          </cell>
          <cell r="AT638" t="str">
            <v>ALI_27_SEG_15_</v>
          </cell>
          <cell r="AU638">
            <v>1</v>
          </cell>
          <cell r="AV638" t="str">
            <v>No Seleccionada</v>
          </cell>
        </row>
        <row r="639">
          <cell r="A639" t="b">
            <v>0</v>
          </cell>
          <cell r="B639" t="str">
            <v>5to_Evento_973_V2_Diseral_17491654.xlsm</v>
          </cell>
          <cell r="C639">
            <v>61</v>
          </cell>
          <cell r="D639">
            <v>2052</v>
          </cell>
          <cell r="E639" t="str">
            <v>Diseral S.A.S.</v>
          </cell>
          <cell r="F639">
            <v>564</v>
          </cell>
          <cell r="G639" t="str">
            <v>CEREAL EMPACADO</v>
          </cell>
          <cell r="H639" t="str">
            <v>61 : Ponqué cubierto con chocolate.</v>
          </cell>
          <cell r="I639">
            <v>1</v>
          </cell>
          <cell r="J639" t="str">
            <v>Sitio 1 : CARRERA 127#22G-18 INT 4 - Sitio 2 : SIBERIA KM 7.5 CELTA, LOTE 159 - Sitio 3 : CARRERA 68B #10A-18 - Sitio 4 : CALLE 24F#101B-15 - Sitio 5 : CARRERA 65B#10A-87 - Sitio 6 : AUTO MEDE KM 1,5 P INDUS FLORIDA BOD 23 - Sitio 7 : CARRERA 71 A BIS # 63D-38 -</v>
          </cell>
          <cell r="K639">
            <v>44835</v>
          </cell>
          <cell r="L639">
            <v>3097</v>
          </cell>
          <cell r="M639">
            <v>3943</v>
          </cell>
          <cell r="N639">
            <v>1862</v>
          </cell>
          <cell r="O639">
            <v>0</v>
          </cell>
          <cell r="P639">
            <v>405</v>
          </cell>
          <cell r="Q639">
            <v>0</v>
          </cell>
          <cell r="R639">
            <v>405</v>
          </cell>
          <cell r="S639">
            <v>808</v>
          </cell>
          <cell r="T639">
            <v>0</v>
          </cell>
          <cell r="U639">
            <v>808</v>
          </cell>
          <cell r="V639">
            <v>1212</v>
          </cell>
          <cell r="W639">
            <v>0</v>
          </cell>
          <cell r="X639">
            <v>1212</v>
          </cell>
          <cell r="Y639">
            <v>0</v>
          </cell>
          <cell r="Z639">
            <v>0</v>
          </cell>
          <cell r="AA639">
            <v>0</v>
          </cell>
          <cell r="AB639">
            <v>6696973</v>
          </cell>
          <cell r="AC639" t="str">
            <v>Registro Valido</v>
          </cell>
          <cell r="AD639">
            <v>405</v>
          </cell>
          <cell r="AE639">
            <v>808</v>
          </cell>
          <cell r="AF639">
            <v>1212</v>
          </cell>
          <cell r="AG639">
            <v>0</v>
          </cell>
          <cell r="AH639">
            <v>396</v>
          </cell>
          <cell r="AI639">
            <v>789</v>
          </cell>
          <cell r="AJ639">
            <v>1183</v>
          </cell>
          <cell r="AK639">
            <v>0</v>
          </cell>
          <cell r="AM639" t="str">
            <v>ALI_61_SEG_1</v>
          </cell>
          <cell r="AN639" t="str">
            <v>ALI_61_SEG_1_VAL_6696973</v>
          </cell>
          <cell r="AO639">
            <v>4</v>
          </cell>
          <cell r="AP639">
            <v>5232148</v>
          </cell>
          <cell r="AQ639" t="b">
            <v>0</v>
          </cell>
          <cell r="AR639" t="str">
            <v/>
          </cell>
          <cell r="AS639" t="str">
            <v/>
          </cell>
          <cell r="AT639" t="str">
            <v>ALI_61_SEG_1_</v>
          </cell>
          <cell r="AU639">
            <v>1</v>
          </cell>
          <cell r="AV639" t="str">
            <v>No Seleccionada</v>
          </cell>
        </row>
        <row r="640">
          <cell r="A640" t="b">
            <v>0</v>
          </cell>
          <cell r="B640" t="str">
            <v>5to_Evento_973_V2_Diseral_17491654.xlsm</v>
          </cell>
          <cell r="C640">
            <v>61</v>
          </cell>
          <cell r="D640">
            <v>2052</v>
          </cell>
          <cell r="E640" t="str">
            <v>Diseral S.A.S.</v>
          </cell>
          <cell r="F640">
            <v>565</v>
          </cell>
          <cell r="G640" t="str">
            <v>CEREAL EMPACADO</v>
          </cell>
          <cell r="H640" t="str">
            <v>61 : Ponqué cubierto con chocolate.</v>
          </cell>
          <cell r="I640">
            <v>2</v>
          </cell>
          <cell r="J640" t="str">
            <v>Sitio 1 : CARRERA 127#22G-18 INT 4 - Sitio 2 : SIBERIA KM 7.5 CELTA, LOTE 159 - Sitio 3 : CARRERA 68B #10A-18 - Sitio 4 : CALLE 24F#101B-15 - Sitio 5 : CARRERA 65B#10A-87 - Sitio 6 : AUTO MEDE KM 1,5 P INDUS FLORIDA BOD 23 - Sitio 7 : CARRERA 71 A BIS # 63D-38 -</v>
          </cell>
          <cell r="K640">
            <v>44835</v>
          </cell>
          <cell r="L640">
            <v>3169</v>
          </cell>
          <cell r="M640">
            <v>4033</v>
          </cell>
          <cell r="N640">
            <v>1904</v>
          </cell>
          <cell r="O640">
            <v>0</v>
          </cell>
          <cell r="P640">
            <v>405</v>
          </cell>
          <cell r="Q640">
            <v>0</v>
          </cell>
          <cell r="R640">
            <v>405</v>
          </cell>
          <cell r="S640">
            <v>808</v>
          </cell>
          <cell r="T640">
            <v>0</v>
          </cell>
          <cell r="U640">
            <v>808</v>
          </cell>
          <cell r="V640">
            <v>1212</v>
          </cell>
          <cell r="W640">
            <v>0</v>
          </cell>
          <cell r="X640">
            <v>1212</v>
          </cell>
          <cell r="Y640">
            <v>0</v>
          </cell>
          <cell r="Z640">
            <v>0</v>
          </cell>
          <cell r="AA640">
            <v>0</v>
          </cell>
          <cell r="AB640">
            <v>6849757</v>
          </cell>
          <cell r="AC640" t="str">
            <v>Registro Valido</v>
          </cell>
          <cell r="AD640">
            <v>405</v>
          </cell>
          <cell r="AE640">
            <v>808</v>
          </cell>
          <cell r="AF640">
            <v>1212</v>
          </cell>
          <cell r="AG640">
            <v>0</v>
          </cell>
          <cell r="AH640">
            <v>396</v>
          </cell>
          <cell r="AI640">
            <v>789</v>
          </cell>
          <cell r="AJ640">
            <v>1183</v>
          </cell>
          <cell r="AK640">
            <v>0</v>
          </cell>
          <cell r="AM640" t="str">
            <v>ALI_61_SEG_2</v>
          </cell>
          <cell r="AN640" t="str">
            <v>ALI_61_SEG_2_VAL_6849757</v>
          </cell>
          <cell r="AO640">
            <v>4</v>
          </cell>
          <cell r="AP640">
            <v>5351514.4000000004</v>
          </cell>
          <cell r="AQ640" t="b">
            <v>0</v>
          </cell>
          <cell r="AR640" t="str">
            <v/>
          </cell>
          <cell r="AS640" t="str">
            <v/>
          </cell>
          <cell r="AT640" t="str">
            <v>ALI_61_SEG_2_</v>
          </cell>
          <cell r="AU640">
            <v>1</v>
          </cell>
          <cell r="AV640" t="str">
            <v>No Seleccionada</v>
          </cell>
        </row>
        <row r="641">
          <cell r="A641" t="b">
            <v>0</v>
          </cell>
          <cell r="B641" t="str">
            <v>5to_Evento_973_V2_Diseral_17491654.xlsm</v>
          </cell>
          <cell r="C641">
            <v>61</v>
          </cell>
          <cell r="D641">
            <v>2052</v>
          </cell>
          <cell r="E641" t="str">
            <v>Diseral S.A.S.</v>
          </cell>
          <cell r="F641">
            <v>566</v>
          </cell>
          <cell r="G641" t="str">
            <v>CEREAL EMPACADO</v>
          </cell>
          <cell r="H641" t="str">
            <v>61 : Ponqué cubierto con chocolate.</v>
          </cell>
          <cell r="I641">
            <v>3</v>
          </cell>
          <cell r="J641" t="str">
            <v>Sitio 1 : CARRERA 127#22G-18 INT 4 - Sitio 2 : SIBERIA KM 7.5 CELTA, LOTE 159 - Sitio 3 : CARRERA 68B #10A-18 - Sitio 4 : CALLE 24F#101B-15 - Sitio 5 : CARRERA 65B#10A-87 - Sitio 6 : AUTO MEDE KM 1,5 P INDUS FLORIDA BOD 23 - Sitio 7 : CARRERA 71 A BIS # 63D-38 -</v>
          </cell>
          <cell r="K641">
            <v>44835</v>
          </cell>
          <cell r="L641">
            <v>3148</v>
          </cell>
          <cell r="M641">
            <v>4007</v>
          </cell>
          <cell r="N641">
            <v>1893</v>
          </cell>
          <cell r="O641">
            <v>0</v>
          </cell>
          <cell r="P641">
            <v>405</v>
          </cell>
          <cell r="Q641">
            <v>0</v>
          </cell>
          <cell r="R641">
            <v>405</v>
          </cell>
          <cell r="S641">
            <v>808</v>
          </cell>
          <cell r="T641">
            <v>0</v>
          </cell>
          <cell r="U641">
            <v>808</v>
          </cell>
          <cell r="V641">
            <v>1212</v>
          </cell>
          <cell r="W641">
            <v>0</v>
          </cell>
          <cell r="X641">
            <v>1212</v>
          </cell>
          <cell r="Y641">
            <v>0</v>
          </cell>
          <cell r="Z641">
            <v>0</v>
          </cell>
          <cell r="AA641">
            <v>0</v>
          </cell>
          <cell r="AB641">
            <v>6806912</v>
          </cell>
          <cell r="AC641" t="str">
            <v>Registro Valido</v>
          </cell>
          <cell r="AD641">
            <v>405</v>
          </cell>
          <cell r="AE641">
            <v>808</v>
          </cell>
          <cell r="AF641">
            <v>1212</v>
          </cell>
          <cell r="AG641">
            <v>0</v>
          </cell>
          <cell r="AH641">
            <v>396</v>
          </cell>
          <cell r="AI641">
            <v>789</v>
          </cell>
          <cell r="AJ641">
            <v>1183</v>
          </cell>
          <cell r="AK641">
            <v>0</v>
          </cell>
          <cell r="AM641" t="str">
            <v>ALI_61_SEG_3</v>
          </cell>
          <cell r="AN641" t="str">
            <v>ALI_61_SEG_3_VAL_6806912</v>
          </cell>
          <cell r="AO641">
            <v>4</v>
          </cell>
          <cell r="AP641">
            <v>5318040</v>
          </cell>
          <cell r="AQ641" t="b">
            <v>0</v>
          </cell>
          <cell r="AR641" t="str">
            <v/>
          </cell>
          <cell r="AS641" t="str">
            <v/>
          </cell>
          <cell r="AT641" t="str">
            <v>ALI_61_SEG_3_</v>
          </cell>
          <cell r="AU641">
            <v>1</v>
          </cell>
          <cell r="AV641" t="str">
            <v>No Seleccionada</v>
          </cell>
        </row>
        <row r="642">
          <cell r="A642" t="b">
            <v>0</v>
          </cell>
          <cell r="B642" t="str">
            <v>5to_Evento_973_V2_Diseral_17491654.xlsm</v>
          </cell>
          <cell r="C642">
            <v>61</v>
          </cell>
          <cell r="D642">
            <v>2052</v>
          </cell>
          <cell r="E642" t="str">
            <v>Diseral S.A.S.</v>
          </cell>
          <cell r="F642">
            <v>567</v>
          </cell>
          <cell r="G642" t="str">
            <v>CEREAL EMPACADO</v>
          </cell>
          <cell r="H642" t="str">
            <v>61 : Ponqué cubierto con chocolate.</v>
          </cell>
          <cell r="I642">
            <v>4</v>
          </cell>
          <cell r="J642" t="str">
            <v>Sitio 1 : CARRERA 127#22G-18 INT 4 - Sitio 2 : SIBERIA KM 7.5 CELTA, LOTE 159 - Sitio 3 : CARRERA 68B #10A-18 - Sitio 4 : CALLE 24F#101B-15 - Sitio 5 : CARRERA 65B#10A-87 - Sitio 6 : AUTO MEDE KM 1,5 P INDUS FLORIDA BOD 23 - Sitio 7 : CARRERA 71 A BIS # 63D-38 -</v>
          </cell>
          <cell r="K642">
            <v>44835</v>
          </cell>
          <cell r="L642">
            <v>3354</v>
          </cell>
          <cell r="M642">
            <v>4269</v>
          </cell>
          <cell r="N642">
            <v>2016</v>
          </cell>
          <cell r="O642">
            <v>0</v>
          </cell>
          <cell r="P642">
            <v>405</v>
          </cell>
          <cell r="Q642">
            <v>0</v>
          </cell>
          <cell r="R642">
            <v>405</v>
          </cell>
          <cell r="S642">
            <v>808</v>
          </cell>
          <cell r="T642">
            <v>0</v>
          </cell>
          <cell r="U642">
            <v>808</v>
          </cell>
          <cell r="V642">
            <v>1212</v>
          </cell>
          <cell r="W642">
            <v>0</v>
          </cell>
          <cell r="X642">
            <v>1212</v>
          </cell>
          <cell r="Y642">
            <v>0</v>
          </cell>
          <cell r="Z642">
            <v>0</v>
          </cell>
          <cell r="AA642">
            <v>0</v>
          </cell>
          <cell r="AB642">
            <v>7251114</v>
          </cell>
          <cell r="AC642" t="str">
            <v>Registro Valido</v>
          </cell>
          <cell r="AD642">
            <v>405</v>
          </cell>
          <cell r="AE642">
            <v>808</v>
          </cell>
          <cell r="AF642">
            <v>1212</v>
          </cell>
          <cell r="AG642">
            <v>0</v>
          </cell>
          <cell r="AH642">
            <v>396</v>
          </cell>
          <cell r="AI642">
            <v>789</v>
          </cell>
          <cell r="AJ642">
            <v>1183</v>
          </cell>
          <cell r="AK642">
            <v>0</v>
          </cell>
          <cell r="AM642" t="str">
            <v>ALI_61_SEG_4</v>
          </cell>
          <cell r="AN642" t="str">
            <v>ALI_61_SEG_4_VAL_7251114</v>
          </cell>
          <cell r="AO642">
            <v>4</v>
          </cell>
          <cell r="AP642">
            <v>5665082.4000000004</v>
          </cell>
          <cell r="AQ642" t="b">
            <v>0</v>
          </cell>
          <cell r="AR642" t="str">
            <v/>
          </cell>
          <cell r="AS642" t="str">
            <v/>
          </cell>
          <cell r="AT642" t="str">
            <v>ALI_61_SEG_4_</v>
          </cell>
          <cell r="AU642">
            <v>1</v>
          </cell>
          <cell r="AV642" t="str">
            <v>No Seleccionada</v>
          </cell>
        </row>
        <row r="643">
          <cell r="A643" t="b">
            <v>0</v>
          </cell>
          <cell r="B643" t="str">
            <v>5to_Evento_973_V2_Diseral_17491654.xlsm</v>
          </cell>
          <cell r="C643">
            <v>61</v>
          </cell>
          <cell r="D643">
            <v>2052</v>
          </cell>
          <cell r="E643" t="str">
            <v>Diseral S.A.S.</v>
          </cell>
          <cell r="F643">
            <v>568</v>
          </cell>
          <cell r="G643" t="str">
            <v>CEREAL EMPACADO</v>
          </cell>
          <cell r="H643" t="str">
            <v>61 : Ponqué cubierto con chocolate.</v>
          </cell>
          <cell r="I643">
            <v>5</v>
          </cell>
          <cell r="J643" t="str">
            <v>Sitio 1 : CARRERA 127#22G-18 INT 4 - Sitio 2 : SIBERIA KM 7.5 CELTA, LOTE 159 - Sitio 3 : CARRERA 68B #10A-18 - Sitio 4 : CALLE 24F#101B-15 - Sitio 5 : CARRERA 65B#10A-87 - Sitio 6 : AUTO MEDE KM 1,5 P INDUS FLORIDA BOD 23 - Sitio 7 : CARRERA 71 A BIS # 63D-38 -</v>
          </cell>
          <cell r="K643">
            <v>44835</v>
          </cell>
          <cell r="L643">
            <v>3119</v>
          </cell>
          <cell r="M643">
            <v>3969</v>
          </cell>
          <cell r="N643">
            <v>1874</v>
          </cell>
          <cell r="O643">
            <v>0</v>
          </cell>
          <cell r="P643">
            <v>405</v>
          </cell>
          <cell r="Q643">
            <v>0</v>
          </cell>
          <cell r="R643">
            <v>405</v>
          </cell>
          <cell r="S643">
            <v>808</v>
          </cell>
          <cell r="T643">
            <v>0</v>
          </cell>
          <cell r="U643">
            <v>808</v>
          </cell>
          <cell r="V643">
            <v>1212</v>
          </cell>
          <cell r="W643">
            <v>0</v>
          </cell>
          <cell r="X643">
            <v>1212</v>
          </cell>
          <cell r="Y643">
            <v>0</v>
          </cell>
          <cell r="Z643">
            <v>0</v>
          </cell>
          <cell r="AA643">
            <v>0</v>
          </cell>
          <cell r="AB643">
            <v>6741435</v>
          </cell>
          <cell r="AC643" t="str">
            <v>Registro Valido</v>
          </cell>
          <cell r="AD643">
            <v>405</v>
          </cell>
          <cell r="AE643">
            <v>808</v>
          </cell>
          <cell r="AF643">
            <v>1212</v>
          </cell>
          <cell r="AG643">
            <v>0</v>
          </cell>
          <cell r="AH643">
            <v>396</v>
          </cell>
          <cell r="AI643">
            <v>789</v>
          </cell>
          <cell r="AJ643">
            <v>1183</v>
          </cell>
          <cell r="AK643">
            <v>0</v>
          </cell>
          <cell r="AM643" t="str">
            <v>ALI_61_SEG_5</v>
          </cell>
          <cell r="AN643" t="str">
            <v>ALI_61_SEG_5_VAL_6741435</v>
          </cell>
          <cell r="AO643">
            <v>4</v>
          </cell>
          <cell r="AP643">
            <v>5266885.6000000006</v>
          </cell>
          <cell r="AQ643" t="b">
            <v>0</v>
          </cell>
          <cell r="AR643" t="str">
            <v/>
          </cell>
          <cell r="AS643" t="str">
            <v/>
          </cell>
          <cell r="AT643" t="str">
            <v>ALI_61_SEG_5_</v>
          </cell>
          <cell r="AU643">
            <v>1</v>
          </cell>
          <cell r="AV643" t="str">
            <v>No Seleccionada</v>
          </cell>
        </row>
        <row r="644">
          <cell r="A644" t="b">
            <v>0</v>
          </cell>
          <cell r="B644" t="str">
            <v>5to_Evento_973_V2_Diseral_17491654.xlsm</v>
          </cell>
          <cell r="C644">
            <v>61</v>
          </cell>
          <cell r="D644">
            <v>2052</v>
          </cell>
          <cell r="E644" t="str">
            <v>Diseral S.A.S.</v>
          </cell>
          <cell r="F644">
            <v>569</v>
          </cell>
          <cell r="G644" t="str">
            <v>CEREAL EMPACADO</v>
          </cell>
          <cell r="H644" t="str">
            <v>61 : Ponqué cubierto con chocolate.</v>
          </cell>
          <cell r="I644">
            <v>6</v>
          </cell>
          <cell r="J644" t="str">
            <v>Sitio 1 : CARRERA 127#22G-18 INT 4 - Sitio 2 : SIBERIA KM 7.5 CELTA, LOTE 159 - Sitio 3 : CARRERA 68B #10A-18 - Sitio 4 : CALLE 24F#101B-15 - Sitio 5 : CARRERA 65B#10A-87 - Sitio 6 : AUTO MEDE KM 1,5 P INDUS FLORIDA BOD 23 - Sitio 7 : CARRERA 71 A BIS # 63D-38 -</v>
          </cell>
          <cell r="K644">
            <v>44835</v>
          </cell>
          <cell r="L644">
            <v>3376</v>
          </cell>
          <cell r="M644">
            <v>4297</v>
          </cell>
          <cell r="N644">
            <v>2029</v>
          </cell>
          <cell r="O644">
            <v>0</v>
          </cell>
          <cell r="P644">
            <v>405</v>
          </cell>
          <cell r="Q644">
            <v>0</v>
          </cell>
          <cell r="R644">
            <v>405</v>
          </cell>
          <cell r="S644">
            <v>808</v>
          </cell>
          <cell r="T644">
            <v>0</v>
          </cell>
          <cell r="U644">
            <v>808</v>
          </cell>
          <cell r="V644">
            <v>1212</v>
          </cell>
          <cell r="W644">
            <v>0</v>
          </cell>
          <cell r="X644">
            <v>1212</v>
          </cell>
          <cell r="Y644">
            <v>0</v>
          </cell>
          <cell r="Z644">
            <v>0</v>
          </cell>
          <cell r="AA644">
            <v>0</v>
          </cell>
          <cell r="AB644">
            <v>7298404</v>
          </cell>
          <cell r="AC644" t="str">
            <v>Registro Valido</v>
          </cell>
          <cell r="AD644">
            <v>405</v>
          </cell>
          <cell r="AE644">
            <v>808</v>
          </cell>
          <cell r="AF644">
            <v>1212</v>
          </cell>
          <cell r="AG644">
            <v>0</v>
          </cell>
          <cell r="AH644">
            <v>396</v>
          </cell>
          <cell r="AI644">
            <v>789</v>
          </cell>
          <cell r="AJ644">
            <v>1183</v>
          </cell>
          <cell r="AK644">
            <v>0</v>
          </cell>
          <cell r="AM644" t="str">
            <v>ALI_61_SEG_6</v>
          </cell>
          <cell r="AN644" t="str">
            <v>ALI_61_SEG_6_VAL_7298404</v>
          </cell>
          <cell r="AO644">
            <v>4</v>
          </cell>
          <cell r="AP644">
            <v>5702028.7999999998</v>
          </cell>
          <cell r="AQ644" t="b">
            <v>0</v>
          </cell>
          <cell r="AR644" t="str">
            <v/>
          </cell>
          <cell r="AS644" t="str">
            <v/>
          </cell>
          <cell r="AT644" t="str">
            <v>ALI_61_SEG_6_</v>
          </cell>
          <cell r="AU644">
            <v>1</v>
          </cell>
          <cell r="AV644" t="str">
            <v>No Seleccionada</v>
          </cell>
        </row>
        <row r="645">
          <cell r="A645" t="b">
            <v>0</v>
          </cell>
          <cell r="B645" t="str">
            <v>5to_Evento_973_V2_Diseral_17491654.xlsm</v>
          </cell>
          <cell r="C645">
            <v>61</v>
          </cell>
          <cell r="D645">
            <v>2052</v>
          </cell>
          <cell r="E645" t="str">
            <v>Diseral S.A.S.</v>
          </cell>
          <cell r="F645">
            <v>570</v>
          </cell>
          <cell r="G645" t="str">
            <v>CEREAL EMPACADO</v>
          </cell>
          <cell r="H645" t="str">
            <v>61 : Ponqué cubierto con chocolate.</v>
          </cell>
          <cell r="I645">
            <v>7</v>
          </cell>
          <cell r="J645" t="str">
            <v>Sitio 1 : CARRERA 127#22G-18 INT 4 - Sitio 2 : SIBERIA KM 7.5 CELTA, LOTE 159 - Sitio 3 : CARRERA 68B #10A-18 - Sitio 4 : CALLE 24F#101B-15 - Sitio 5 : CARRERA 65B#10A-87 - Sitio 6 : AUTO MEDE KM 1,5 P INDUS FLORIDA BOD 23 - Sitio 7 : CARRERA 71 A BIS # 63D-38 -</v>
          </cell>
          <cell r="K645">
            <v>44835</v>
          </cell>
          <cell r="L645">
            <v>3447</v>
          </cell>
          <cell r="M645">
            <v>4388</v>
          </cell>
          <cell r="N645">
            <v>2072</v>
          </cell>
          <cell r="O645">
            <v>0</v>
          </cell>
          <cell r="P645">
            <v>405</v>
          </cell>
          <cell r="Q645">
            <v>0</v>
          </cell>
          <cell r="R645">
            <v>405</v>
          </cell>
          <cell r="S645">
            <v>808</v>
          </cell>
          <cell r="T645">
            <v>0</v>
          </cell>
          <cell r="U645">
            <v>808</v>
          </cell>
          <cell r="V645">
            <v>1212</v>
          </cell>
          <cell r="W645">
            <v>0</v>
          </cell>
          <cell r="X645">
            <v>1212</v>
          </cell>
          <cell r="Y645">
            <v>0</v>
          </cell>
          <cell r="Z645">
            <v>0</v>
          </cell>
          <cell r="AA645">
            <v>0</v>
          </cell>
          <cell r="AB645">
            <v>7452803</v>
          </cell>
          <cell r="AC645" t="str">
            <v>Registro Valido</v>
          </cell>
          <cell r="AD645">
            <v>405</v>
          </cell>
          <cell r="AE645">
            <v>808</v>
          </cell>
          <cell r="AF645">
            <v>1212</v>
          </cell>
          <cell r="AG645">
            <v>0</v>
          </cell>
          <cell r="AH645">
            <v>396</v>
          </cell>
          <cell r="AI645">
            <v>789</v>
          </cell>
          <cell r="AJ645">
            <v>1183</v>
          </cell>
          <cell r="AK645">
            <v>0</v>
          </cell>
          <cell r="AM645" t="str">
            <v>ALI_61_SEG_7</v>
          </cell>
          <cell r="AN645" t="str">
            <v>ALI_61_SEG_7_VAL_7452803</v>
          </cell>
          <cell r="AO645">
            <v>4</v>
          </cell>
          <cell r="AP645">
            <v>5822656</v>
          </cell>
          <cell r="AQ645" t="b">
            <v>0</v>
          </cell>
          <cell r="AR645" t="str">
            <v/>
          </cell>
          <cell r="AS645" t="str">
            <v/>
          </cell>
          <cell r="AT645" t="str">
            <v>ALI_61_SEG_7_</v>
          </cell>
          <cell r="AU645">
            <v>1</v>
          </cell>
          <cell r="AV645" t="str">
            <v>No Seleccionada</v>
          </cell>
        </row>
        <row r="646">
          <cell r="A646" t="b">
            <v>0</v>
          </cell>
          <cell r="B646" t="str">
            <v>5to_Evento_973_V2_Diseral_17491654.xlsm</v>
          </cell>
          <cell r="C646">
            <v>61</v>
          </cell>
          <cell r="D646">
            <v>2052</v>
          </cell>
          <cell r="E646" t="str">
            <v>Diseral S.A.S.</v>
          </cell>
          <cell r="F646">
            <v>571</v>
          </cell>
          <cell r="G646" t="str">
            <v>CEREAL EMPACADO</v>
          </cell>
          <cell r="H646" t="str">
            <v>61 : Ponqué cubierto con chocolate.</v>
          </cell>
          <cell r="I646">
            <v>8</v>
          </cell>
          <cell r="J646" t="str">
            <v>Sitio 1 : CARRERA 127#22G-18 INT 4 - Sitio 2 : SIBERIA KM 7.5 CELTA, LOTE 159 - Sitio 3 : CARRERA 68B #10A-18 - Sitio 4 : CALLE 24F#101B-15 - Sitio 5 : CARRERA 65B#10A-87 - Sitio 6 : AUTO MEDE KM 1,5 P INDUS FLORIDA BOD 23 - Sitio 7 : CARRERA 71 A BIS # 63D-38 -</v>
          </cell>
          <cell r="K646">
            <v>44835</v>
          </cell>
          <cell r="L646">
            <v>3327</v>
          </cell>
          <cell r="M646">
            <v>4236</v>
          </cell>
          <cell r="N646">
            <v>2000</v>
          </cell>
          <cell r="O646">
            <v>0</v>
          </cell>
          <cell r="P646">
            <v>405</v>
          </cell>
          <cell r="Q646">
            <v>0</v>
          </cell>
          <cell r="R646">
            <v>405</v>
          </cell>
          <cell r="S646">
            <v>808</v>
          </cell>
          <cell r="T646">
            <v>0</v>
          </cell>
          <cell r="U646">
            <v>808</v>
          </cell>
          <cell r="V646">
            <v>1212</v>
          </cell>
          <cell r="W646">
            <v>0</v>
          </cell>
          <cell r="X646">
            <v>1212</v>
          </cell>
          <cell r="Y646">
            <v>0</v>
          </cell>
          <cell r="Z646">
            <v>0</v>
          </cell>
          <cell r="AA646">
            <v>0</v>
          </cell>
          <cell r="AB646">
            <v>7194123</v>
          </cell>
          <cell r="AC646" t="str">
            <v>Registro Valido</v>
          </cell>
          <cell r="AD646">
            <v>405</v>
          </cell>
          <cell r="AE646">
            <v>808</v>
          </cell>
          <cell r="AF646">
            <v>1212</v>
          </cell>
          <cell r="AG646">
            <v>0</v>
          </cell>
          <cell r="AH646">
            <v>396</v>
          </cell>
          <cell r="AI646">
            <v>789</v>
          </cell>
          <cell r="AJ646">
            <v>1183</v>
          </cell>
          <cell r="AK646">
            <v>0</v>
          </cell>
          <cell r="AM646" t="str">
            <v>ALI_61_SEG_8</v>
          </cell>
          <cell r="AN646" t="str">
            <v>ALI_61_SEG_8_VAL_7194123</v>
          </cell>
          <cell r="AO646">
            <v>4</v>
          </cell>
          <cell r="AP646">
            <v>5620556.8000000007</v>
          </cell>
          <cell r="AQ646" t="b">
            <v>0</v>
          </cell>
          <cell r="AR646" t="str">
            <v/>
          </cell>
          <cell r="AS646" t="str">
            <v/>
          </cell>
          <cell r="AT646" t="str">
            <v>ALI_61_SEG_8_</v>
          </cell>
          <cell r="AU646">
            <v>1</v>
          </cell>
          <cell r="AV646" t="str">
            <v>No Seleccionada</v>
          </cell>
        </row>
        <row r="647">
          <cell r="A647" t="b">
            <v>0</v>
          </cell>
          <cell r="B647" t="str">
            <v>5to_Evento_973_V2_Diseral_17491654.xlsm</v>
          </cell>
          <cell r="C647">
            <v>61</v>
          </cell>
          <cell r="D647">
            <v>2052</v>
          </cell>
          <cell r="E647" t="str">
            <v>Diseral S.A.S.</v>
          </cell>
          <cell r="F647">
            <v>572</v>
          </cell>
          <cell r="G647" t="str">
            <v>CEREAL EMPACADO</v>
          </cell>
          <cell r="H647" t="str">
            <v>61 : Ponqué cubierto con chocolate.</v>
          </cell>
          <cell r="I647">
            <v>9</v>
          </cell>
          <cell r="J647" t="str">
            <v>Sitio 1 : CARRERA 127#22G-18 INT 4 - Sitio 2 : SIBERIA KM 7.5 CELTA, LOTE 159 - Sitio 3 : CARRERA 68B #10A-18 - Sitio 4 : CALLE 24F#101B-15 - Sitio 5 : CARRERA 65B#10A-87 - Sitio 6 : AUTO MEDE KM 1,5 P INDUS FLORIDA BOD 23 - Sitio 7 : CARRERA 71 A BIS # 63D-38 -</v>
          </cell>
          <cell r="K647">
            <v>44835</v>
          </cell>
          <cell r="L647">
            <v>3364</v>
          </cell>
          <cell r="M647">
            <v>4280</v>
          </cell>
          <cell r="N647">
            <v>2021</v>
          </cell>
          <cell r="O647">
            <v>0</v>
          </cell>
          <cell r="P647">
            <v>405</v>
          </cell>
          <cell r="Q647">
            <v>0</v>
          </cell>
          <cell r="R647">
            <v>405</v>
          </cell>
          <cell r="S647">
            <v>808</v>
          </cell>
          <cell r="T647">
            <v>0</v>
          </cell>
          <cell r="U647">
            <v>808</v>
          </cell>
          <cell r="V647">
            <v>1212</v>
          </cell>
          <cell r="W647">
            <v>0</v>
          </cell>
          <cell r="X647">
            <v>1212</v>
          </cell>
          <cell r="Y647">
            <v>0</v>
          </cell>
          <cell r="Z647">
            <v>0</v>
          </cell>
          <cell r="AA647">
            <v>0</v>
          </cell>
          <cell r="AB647">
            <v>7270112</v>
          </cell>
          <cell r="AC647" t="str">
            <v>Registro Valido</v>
          </cell>
          <cell r="AD647">
            <v>405</v>
          </cell>
          <cell r="AE647">
            <v>808</v>
          </cell>
          <cell r="AF647">
            <v>1212</v>
          </cell>
          <cell r="AG647">
            <v>0</v>
          </cell>
          <cell r="AH647">
            <v>396</v>
          </cell>
          <cell r="AI647">
            <v>789</v>
          </cell>
          <cell r="AJ647">
            <v>1183</v>
          </cell>
          <cell r="AK647">
            <v>0</v>
          </cell>
          <cell r="AM647" t="str">
            <v>ALI_61_SEG_9</v>
          </cell>
          <cell r="AN647" t="str">
            <v>ALI_61_SEG_9_VAL_7270112</v>
          </cell>
          <cell r="AO647">
            <v>4</v>
          </cell>
          <cell r="AP647">
            <v>5679925.5999999996</v>
          </cell>
          <cell r="AQ647" t="b">
            <v>0</v>
          </cell>
          <cell r="AR647" t="str">
            <v/>
          </cell>
          <cell r="AS647" t="str">
            <v/>
          </cell>
          <cell r="AT647" t="str">
            <v>ALI_61_SEG_9_</v>
          </cell>
          <cell r="AU647">
            <v>1</v>
          </cell>
          <cell r="AV647" t="str">
            <v>No Seleccionada</v>
          </cell>
        </row>
        <row r="648">
          <cell r="A648" t="b">
            <v>0</v>
          </cell>
          <cell r="B648" t="str">
            <v>5to_Evento_973_V2_Diseral_17491654.xlsm</v>
          </cell>
          <cell r="C648">
            <v>61</v>
          </cell>
          <cell r="D648">
            <v>2052</v>
          </cell>
          <cell r="E648" t="str">
            <v>Diseral S.A.S.</v>
          </cell>
          <cell r="F648">
            <v>573</v>
          </cell>
          <cell r="G648" t="str">
            <v>CEREAL EMPACADO</v>
          </cell>
          <cell r="H648" t="str">
            <v>61 : Ponqué cubierto con chocolate.</v>
          </cell>
          <cell r="I648">
            <v>10</v>
          </cell>
          <cell r="J648" t="str">
            <v>Sitio 1 : CARRERA 127#22G-18 INT 4 - Sitio 2 : SIBERIA KM 7.5 CELTA, LOTE 159 - Sitio 3 : CARRERA 68B #10A-18 - Sitio 4 : CALLE 24F#101B-15 - Sitio 5 : CARRERA 65B#10A-87 - Sitio 6 : AUTO MEDE KM 1,5 P INDUS FLORIDA BOD 23 - Sitio 7 : CARRERA 71 A BIS # 63D-38 -</v>
          </cell>
          <cell r="K648">
            <v>44835</v>
          </cell>
          <cell r="L648">
            <v>3367</v>
          </cell>
          <cell r="M648">
            <v>4286</v>
          </cell>
          <cell r="N648">
            <v>2024</v>
          </cell>
          <cell r="O648">
            <v>0</v>
          </cell>
          <cell r="P648">
            <v>405</v>
          </cell>
          <cell r="Q648">
            <v>0</v>
          </cell>
          <cell r="R648">
            <v>405</v>
          </cell>
          <cell r="S648">
            <v>808</v>
          </cell>
          <cell r="T648">
            <v>0</v>
          </cell>
          <cell r="U648">
            <v>808</v>
          </cell>
          <cell r="V648">
            <v>1212</v>
          </cell>
          <cell r="W648">
            <v>0</v>
          </cell>
          <cell r="X648">
            <v>1212</v>
          </cell>
          <cell r="Y648">
            <v>0</v>
          </cell>
          <cell r="Z648">
            <v>0</v>
          </cell>
          <cell r="AA648">
            <v>0</v>
          </cell>
          <cell r="AB648">
            <v>7279811</v>
          </cell>
          <cell r="AC648" t="str">
            <v>Registro Valido</v>
          </cell>
          <cell r="AD648">
            <v>405</v>
          </cell>
          <cell r="AE648">
            <v>808</v>
          </cell>
          <cell r="AF648">
            <v>1212</v>
          </cell>
          <cell r="AG648">
            <v>0</v>
          </cell>
          <cell r="AH648">
            <v>396</v>
          </cell>
          <cell r="AI648">
            <v>789</v>
          </cell>
          <cell r="AJ648">
            <v>1183</v>
          </cell>
          <cell r="AK648">
            <v>0</v>
          </cell>
          <cell r="AM648" t="str">
            <v>ALI_61_SEG_10</v>
          </cell>
          <cell r="AN648" t="str">
            <v>ALI_61_SEG_10_VAL_7279811</v>
          </cell>
          <cell r="AO648">
            <v>4</v>
          </cell>
          <cell r="AP648">
            <v>5687502.4000000004</v>
          </cell>
          <cell r="AQ648" t="b">
            <v>0</v>
          </cell>
          <cell r="AR648" t="str">
            <v/>
          </cell>
          <cell r="AS648" t="str">
            <v/>
          </cell>
          <cell r="AT648" t="str">
            <v>ALI_61_SEG_10_</v>
          </cell>
          <cell r="AU648">
            <v>1</v>
          </cell>
          <cell r="AV648" t="str">
            <v>No Seleccionada</v>
          </cell>
        </row>
        <row r="649">
          <cell r="A649" t="b">
            <v>0</v>
          </cell>
          <cell r="B649" t="str">
            <v>5to_Evento_973_V2_Diseral_17491654.xlsm</v>
          </cell>
          <cell r="C649">
            <v>61</v>
          </cell>
          <cell r="D649">
            <v>2052</v>
          </cell>
          <cell r="E649" t="str">
            <v>Diseral S.A.S.</v>
          </cell>
          <cell r="F649">
            <v>574</v>
          </cell>
          <cell r="G649" t="str">
            <v>CEREAL EMPACADO</v>
          </cell>
          <cell r="H649" t="str">
            <v>61 : Ponqué cubierto con chocolate.</v>
          </cell>
          <cell r="I649">
            <v>11</v>
          </cell>
          <cell r="J649" t="str">
            <v>Sitio 1 : CARRERA 127#22G-18 INT 4 - Sitio 2 : SIBERIA KM 7.5 CELTA, LOTE 159 - Sitio 3 : CARRERA 68B #10A-18 - Sitio 4 : CALLE 24F#101B-15 - Sitio 5 : CARRERA 65B#10A-87 - Sitio 6 : AUTO MEDE KM 1,5 P INDUS FLORIDA BOD 23 - Sitio 7 : CARRERA 71 A BIS # 63D-38 -</v>
          </cell>
          <cell r="K649">
            <v>44835</v>
          </cell>
          <cell r="L649">
            <v>3315</v>
          </cell>
          <cell r="M649">
            <v>4221</v>
          </cell>
          <cell r="N649">
            <v>1993</v>
          </cell>
          <cell r="O649">
            <v>0</v>
          </cell>
          <cell r="P649">
            <v>405</v>
          </cell>
          <cell r="Q649">
            <v>0</v>
          </cell>
          <cell r="R649">
            <v>405</v>
          </cell>
          <cell r="S649">
            <v>808</v>
          </cell>
          <cell r="T649">
            <v>0</v>
          </cell>
          <cell r="U649">
            <v>808</v>
          </cell>
          <cell r="V649">
            <v>1212</v>
          </cell>
          <cell r="W649">
            <v>0</v>
          </cell>
          <cell r="X649">
            <v>1212</v>
          </cell>
          <cell r="Y649">
            <v>0</v>
          </cell>
          <cell r="Z649">
            <v>0</v>
          </cell>
          <cell r="AA649">
            <v>0</v>
          </cell>
          <cell r="AB649">
            <v>7168659</v>
          </cell>
          <cell r="AC649" t="str">
            <v>Registro Valido</v>
          </cell>
          <cell r="AD649">
            <v>405</v>
          </cell>
          <cell r="AE649">
            <v>808</v>
          </cell>
          <cell r="AF649">
            <v>1212</v>
          </cell>
          <cell r="AG649">
            <v>0</v>
          </cell>
          <cell r="AH649">
            <v>396</v>
          </cell>
          <cell r="AI649">
            <v>789</v>
          </cell>
          <cell r="AJ649">
            <v>1183</v>
          </cell>
          <cell r="AK649">
            <v>0</v>
          </cell>
          <cell r="AM649" t="str">
            <v>ALI_61_SEG_11</v>
          </cell>
          <cell r="AN649" t="str">
            <v>ALI_61_SEG_11_VAL_7168659</v>
          </cell>
          <cell r="AO649">
            <v>4</v>
          </cell>
          <cell r="AP649">
            <v>5600662.4000000004</v>
          </cell>
          <cell r="AQ649" t="b">
            <v>0</v>
          </cell>
          <cell r="AR649" t="str">
            <v/>
          </cell>
          <cell r="AS649" t="str">
            <v/>
          </cell>
          <cell r="AT649" t="str">
            <v>ALI_61_SEG_11_</v>
          </cell>
          <cell r="AU649">
            <v>1</v>
          </cell>
          <cell r="AV649" t="str">
            <v>No Seleccionada</v>
          </cell>
        </row>
        <row r="650">
          <cell r="A650" t="b">
            <v>0</v>
          </cell>
          <cell r="B650" t="str">
            <v>5to_Evento_973_V2_Diseral_17491654.xlsm</v>
          </cell>
          <cell r="C650">
            <v>61</v>
          </cell>
          <cell r="D650">
            <v>2052</v>
          </cell>
          <cell r="E650" t="str">
            <v>Diseral S.A.S.</v>
          </cell>
          <cell r="F650">
            <v>575</v>
          </cell>
          <cell r="G650" t="str">
            <v>CEREAL EMPACADO</v>
          </cell>
          <cell r="H650" t="str">
            <v>61 : Ponqué cubierto con chocolate.</v>
          </cell>
          <cell r="I650">
            <v>12</v>
          </cell>
          <cell r="J650" t="str">
            <v>Sitio 1 : CARRERA 127#22G-18 INT 4 - Sitio 2 : SIBERIA KM 7.5 CELTA, LOTE 159 - Sitio 3 : CARRERA 68B #10A-18 - Sitio 4 : CALLE 24F#101B-15 - Sitio 5 : CARRERA 65B#10A-87 - Sitio 6 : AUTO MEDE KM 1,5 P INDUS FLORIDA BOD 23 - Sitio 7 : CARRERA 71 A BIS # 63D-38 -</v>
          </cell>
          <cell r="K650">
            <v>44835</v>
          </cell>
          <cell r="L650">
            <v>3008</v>
          </cell>
          <cell r="M650">
            <v>3830</v>
          </cell>
          <cell r="N650">
            <v>1808</v>
          </cell>
          <cell r="O650">
            <v>0</v>
          </cell>
          <cell r="P650">
            <v>405</v>
          </cell>
          <cell r="Q650">
            <v>0</v>
          </cell>
          <cell r="R650">
            <v>405</v>
          </cell>
          <cell r="S650">
            <v>808</v>
          </cell>
          <cell r="T650">
            <v>0</v>
          </cell>
          <cell r="U650">
            <v>808</v>
          </cell>
          <cell r="V650">
            <v>1212</v>
          </cell>
          <cell r="W650">
            <v>0</v>
          </cell>
          <cell r="X650">
            <v>1212</v>
          </cell>
          <cell r="Y650">
            <v>0</v>
          </cell>
          <cell r="Z650">
            <v>0</v>
          </cell>
          <cell r="AA650">
            <v>0</v>
          </cell>
          <cell r="AB650">
            <v>6504176</v>
          </cell>
          <cell r="AC650" t="str">
            <v>Registro Valido</v>
          </cell>
          <cell r="AD650">
            <v>405</v>
          </cell>
          <cell r="AE650">
            <v>808</v>
          </cell>
          <cell r="AF650">
            <v>1212</v>
          </cell>
          <cell r="AG650">
            <v>0</v>
          </cell>
          <cell r="AH650">
            <v>396</v>
          </cell>
          <cell r="AI650">
            <v>789</v>
          </cell>
          <cell r="AJ650">
            <v>1183</v>
          </cell>
          <cell r="AK650">
            <v>0</v>
          </cell>
          <cell r="AM650" t="str">
            <v>ALI_61_SEG_12</v>
          </cell>
          <cell r="AN650" t="str">
            <v>ALI_61_SEG_12_VAL_6504176</v>
          </cell>
          <cell r="AO650">
            <v>4</v>
          </cell>
          <cell r="AP650">
            <v>5081521.5999999996</v>
          </cell>
          <cell r="AQ650" t="b">
            <v>0</v>
          </cell>
          <cell r="AR650" t="str">
            <v/>
          </cell>
          <cell r="AS650" t="str">
            <v/>
          </cell>
          <cell r="AT650" t="str">
            <v>ALI_61_SEG_12_</v>
          </cell>
          <cell r="AU650">
            <v>1</v>
          </cell>
          <cell r="AV650" t="str">
            <v>No Seleccionada</v>
          </cell>
        </row>
        <row r="651">
          <cell r="A651" t="b">
            <v>0</v>
          </cell>
          <cell r="B651" t="str">
            <v>5to_Evento_973_V2_Diseral_17491654.xlsm</v>
          </cell>
          <cell r="C651">
            <v>61</v>
          </cell>
          <cell r="D651">
            <v>2052</v>
          </cell>
          <cell r="E651" t="str">
            <v>Diseral S.A.S.</v>
          </cell>
          <cell r="F651">
            <v>576</v>
          </cell>
          <cell r="G651" t="str">
            <v>CEREAL EMPACADO</v>
          </cell>
          <cell r="H651" t="str">
            <v>61 : Ponqué cubierto con chocolate.</v>
          </cell>
          <cell r="I651">
            <v>13</v>
          </cell>
          <cell r="J651" t="str">
            <v>Sitio 1 : CARRERA 127#22G-18 INT 4 - Sitio 2 : SIBERIA KM 7.5 CELTA, LOTE 159 - Sitio 3 : CARRERA 68B #10A-18 - Sitio 4 : CALLE 24F#101B-15 - Sitio 5 : CARRERA 65B#10A-87 - Sitio 6 : AUTO MEDE KM 1,5 P INDUS FLORIDA BOD 23 - Sitio 7 : CARRERA 71 A BIS # 63D-38 -</v>
          </cell>
          <cell r="K651">
            <v>44835</v>
          </cell>
          <cell r="L651">
            <v>3195</v>
          </cell>
          <cell r="M651">
            <v>4068</v>
          </cell>
          <cell r="N651">
            <v>1920</v>
          </cell>
          <cell r="O651">
            <v>0</v>
          </cell>
          <cell r="P651">
            <v>405</v>
          </cell>
          <cell r="Q651">
            <v>0</v>
          </cell>
          <cell r="R651">
            <v>405</v>
          </cell>
          <cell r="S651">
            <v>808</v>
          </cell>
          <cell r="T651">
            <v>0</v>
          </cell>
          <cell r="U651">
            <v>808</v>
          </cell>
          <cell r="V651">
            <v>1212</v>
          </cell>
          <cell r="W651">
            <v>0</v>
          </cell>
          <cell r="X651">
            <v>1212</v>
          </cell>
          <cell r="Y651">
            <v>0</v>
          </cell>
          <cell r="Z651">
            <v>0</v>
          </cell>
          <cell r="AA651">
            <v>0</v>
          </cell>
          <cell r="AB651">
            <v>6907959</v>
          </cell>
          <cell r="AC651" t="str">
            <v>Registro Valido</v>
          </cell>
          <cell r="AD651">
            <v>405</v>
          </cell>
          <cell r="AE651">
            <v>808</v>
          </cell>
          <cell r="AF651">
            <v>1212</v>
          </cell>
          <cell r="AG651">
            <v>0</v>
          </cell>
          <cell r="AH651">
            <v>396</v>
          </cell>
          <cell r="AI651">
            <v>789</v>
          </cell>
          <cell r="AJ651">
            <v>1183</v>
          </cell>
          <cell r="AK651">
            <v>0</v>
          </cell>
          <cell r="AM651" t="str">
            <v>ALI_61_SEG_13</v>
          </cell>
          <cell r="AN651" t="str">
            <v>ALI_61_SEG_13_VAL_6907959</v>
          </cell>
          <cell r="AO651">
            <v>4</v>
          </cell>
          <cell r="AP651">
            <v>5396985.5999999996</v>
          </cell>
          <cell r="AQ651" t="b">
            <v>0</v>
          </cell>
          <cell r="AR651" t="str">
            <v/>
          </cell>
          <cell r="AS651" t="str">
            <v/>
          </cell>
          <cell r="AT651" t="str">
            <v>ALI_61_SEG_13_</v>
          </cell>
          <cell r="AU651">
            <v>1</v>
          </cell>
          <cell r="AV651" t="str">
            <v>No Seleccionada</v>
          </cell>
        </row>
        <row r="652">
          <cell r="A652" t="b">
            <v>0</v>
          </cell>
          <cell r="B652" t="str">
            <v>5to_Evento_973_V2_Diseral_17491654.xlsm</v>
          </cell>
          <cell r="C652">
            <v>61</v>
          </cell>
          <cell r="D652">
            <v>2052</v>
          </cell>
          <cell r="E652" t="str">
            <v>Diseral S.A.S.</v>
          </cell>
          <cell r="F652">
            <v>577</v>
          </cell>
          <cell r="G652" t="str">
            <v>CEREAL EMPACADO</v>
          </cell>
          <cell r="H652" t="str">
            <v>61 : Ponqué cubierto con chocolate.</v>
          </cell>
          <cell r="I652">
            <v>14</v>
          </cell>
          <cell r="J652" t="str">
            <v>Sitio 1 : CARRERA 127#22G-18 INT 4 - Sitio 2 : SIBERIA KM 7.5 CELTA, LOTE 159 - Sitio 3 : CARRERA 68B #10A-18 - Sitio 4 : CALLE 24F#101B-15 - Sitio 5 : CARRERA 65B#10A-87 - Sitio 6 : AUTO MEDE KM 1,5 P INDUS FLORIDA BOD 23 - Sitio 7 : CARRERA 71 A BIS # 63D-38 -</v>
          </cell>
          <cell r="K652">
            <v>44835</v>
          </cell>
          <cell r="L652">
            <v>3166</v>
          </cell>
          <cell r="M652">
            <v>4031</v>
          </cell>
          <cell r="N652">
            <v>1903</v>
          </cell>
          <cell r="O652">
            <v>0</v>
          </cell>
          <cell r="P652">
            <v>405</v>
          </cell>
          <cell r="Q652">
            <v>0</v>
          </cell>
          <cell r="R652">
            <v>405</v>
          </cell>
          <cell r="S652">
            <v>808</v>
          </cell>
          <cell r="T652">
            <v>0</v>
          </cell>
          <cell r="U652">
            <v>808</v>
          </cell>
          <cell r="V652">
            <v>1212</v>
          </cell>
          <cell r="W652">
            <v>0</v>
          </cell>
          <cell r="X652">
            <v>1212</v>
          </cell>
          <cell r="Y652">
            <v>0</v>
          </cell>
          <cell r="Z652">
            <v>0</v>
          </cell>
          <cell r="AA652">
            <v>0</v>
          </cell>
          <cell r="AB652">
            <v>6845714</v>
          </cell>
          <cell r="AC652" t="str">
            <v>Registro Valido</v>
          </cell>
          <cell r="AD652">
            <v>405</v>
          </cell>
          <cell r="AE652">
            <v>808</v>
          </cell>
          <cell r="AF652">
            <v>1212</v>
          </cell>
          <cell r="AG652">
            <v>0</v>
          </cell>
          <cell r="AH652">
            <v>396</v>
          </cell>
          <cell r="AI652">
            <v>789</v>
          </cell>
          <cell r="AJ652">
            <v>1183</v>
          </cell>
          <cell r="AK652">
            <v>0</v>
          </cell>
          <cell r="AM652" t="str">
            <v>ALI_61_SEG_14</v>
          </cell>
          <cell r="AN652" t="str">
            <v>ALI_61_SEG_14_VAL_6845714</v>
          </cell>
          <cell r="AO652">
            <v>4</v>
          </cell>
          <cell r="AP652">
            <v>5348355.2</v>
          </cell>
          <cell r="AQ652" t="b">
            <v>0</v>
          </cell>
          <cell r="AR652" t="str">
            <v/>
          </cell>
          <cell r="AS652" t="str">
            <v/>
          </cell>
          <cell r="AT652" t="str">
            <v>ALI_61_SEG_14_</v>
          </cell>
          <cell r="AU652">
            <v>1</v>
          </cell>
          <cell r="AV652" t="str">
            <v>No Seleccionada</v>
          </cell>
        </row>
        <row r="653">
          <cell r="A653" t="b">
            <v>0</v>
          </cell>
          <cell r="B653" t="str">
            <v>5to_Evento_973_V2_Diseral_17491654.xlsm</v>
          </cell>
          <cell r="C653">
            <v>61</v>
          </cell>
          <cell r="D653">
            <v>2052</v>
          </cell>
          <cell r="E653" t="str">
            <v>Diseral S.A.S.</v>
          </cell>
          <cell r="F653">
            <v>578</v>
          </cell>
          <cell r="G653" t="str">
            <v>CEREAL EMPACADO</v>
          </cell>
          <cell r="H653" t="str">
            <v>61 : Ponqué cubierto con chocolate.</v>
          </cell>
          <cell r="I653">
            <v>15</v>
          </cell>
          <cell r="J653" t="str">
            <v>Sitio 1 : CARRERA 127#22G-18 INT 4 - Sitio 2 : SIBERIA KM 7.5 CELTA, LOTE 159 - Sitio 3 : CARRERA 68B #10A-18 - Sitio 4 : CALLE 24F#101B-15 - Sitio 5 : CARRERA 65B#10A-87 - Sitio 6 : AUTO MEDE KM 1,5 P INDUS FLORIDA BOD 23 - Sitio 7 : CARRERA 71 A BIS # 63D-38 -</v>
          </cell>
          <cell r="K653">
            <v>44835</v>
          </cell>
          <cell r="L653">
            <v>2993</v>
          </cell>
          <cell r="M653">
            <v>3813</v>
          </cell>
          <cell r="N653">
            <v>1800</v>
          </cell>
          <cell r="O653">
            <v>0</v>
          </cell>
          <cell r="P653">
            <v>405</v>
          </cell>
          <cell r="Q653">
            <v>0</v>
          </cell>
          <cell r="R653">
            <v>405</v>
          </cell>
          <cell r="S653">
            <v>808</v>
          </cell>
          <cell r="T653">
            <v>0</v>
          </cell>
          <cell r="U653">
            <v>808</v>
          </cell>
          <cell r="V653">
            <v>1212</v>
          </cell>
          <cell r="W653">
            <v>0</v>
          </cell>
          <cell r="X653">
            <v>1212</v>
          </cell>
          <cell r="Y653">
            <v>0</v>
          </cell>
          <cell r="Z653">
            <v>0</v>
          </cell>
          <cell r="AA653">
            <v>0</v>
          </cell>
          <cell r="AB653">
            <v>6474669</v>
          </cell>
          <cell r="AC653" t="str">
            <v>Registro Valido</v>
          </cell>
          <cell r="AD653">
            <v>405</v>
          </cell>
          <cell r="AE653">
            <v>808</v>
          </cell>
          <cell r="AF653">
            <v>1212</v>
          </cell>
          <cell r="AG653">
            <v>0</v>
          </cell>
          <cell r="AH653">
            <v>396</v>
          </cell>
          <cell r="AI653">
            <v>789</v>
          </cell>
          <cell r="AJ653">
            <v>1183</v>
          </cell>
          <cell r="AK653">
            <v>0</v>
          </cell>
          <cell r="AM653" t="str">
            <v>ALI_61_SEG_15</v>
          </cell>
          <cell r="AN653" t="str">
            <v>ALI_61_SEG_15_VAL_6474669</v>
          </cell>
          <cell r="AO653">
            <v>4</v>
          </cell>
          <cell r="AP653">
            <v>5058468</v>
          </cell>
          <cell r="AQ653" t="b">
            <v>0</v>
          </cell>
          <cell r="AR653" t="str">
            <v/>
          </cell>
          <cell r="AS653" t="str">
            <v/>
          </cell>
          <cell r="AT653" t="str">
            <v>ALI_61_SEG_15_</v>
          </cell>
          <cell r="AU653">
            <v>1</v>
          </cell>
          <cell r="AV653" t="str">
            <v>No Seleccionada</v>
          </cell>
        </row>
        <row r="654">
          <cell r="A654" t="b">
            <v>0</v>
          </cell>
          <cell r="B654" t="str">
            <v>5to_Evento_973_V2_Diseral_17491654.xlsm</v>
          </cell>
          <cell r="C654">
            <v>47</v>
          </cell>
          <cell r="D654">
            <v>2052</v>
          </cell>
          <cell r="E654" t="str">
            <v>Diseral S.A.S.</v>
          </cell>
          <cell r="F654">
            <v>647</v>
          </cell>
          <cell r="G654" t="str">
            <v>CEREAL EMPACADO</v>
          </cell>
          <cell r="H654" t="str">
            <v>47 : Ponque con trozos de fruta.</v>
          </cell>
          <cell r="I654">
            <v>1</v>
          </cell>
          <cell r="J654" t="str">
            <v>Sitio 1 : CARRERA 127#22G-18 INT 4 - Sitio 2 : SIBERIA KM 7.5 CELTA, LOTE 159 - Sitio 3 : CARRERA 68B #10A-18 - Sitio 4 : CALLE 24F#101B-15 - Sitio 5 : CARRERA 65B#10A-87 - Sitio 6 : AUTO MEDE KM 1,5 P INDUS FLORIDA BOD 23 - Sitio 7 : CARRERA 71 A BIS # 63D-38 -</v>
          </cell>
          <cell r="K654">
            <v>44835</v>
          </cell>
          <cell r="L654">
            <v>5115</v>
          </cell>
          <cell r="M654">
            <v>5755</v>
          </cell>
          <cell r="N654">
            <v>3197</v>
          </cell>
          <cell r="O654">
            <v>639</v>
          </cell>
          <cell r="P654">
            <v>605</v>
          </cell>
          <cell r="Q654">
            <v>0</v>
          </cell>
          <cell r="R654">
            <v>605</v>
          </cell>
          <cell r="S654">
            <v>605</v>
          </cell>
          <cell r="T654">
            <v>0</v>
          </cell>
          <cell r="U654">
            <v>605</v>
          </cell>
          <cell r="V654">
            <v>1108</v>
          </cell>
          <cell r="W654">
            <v>0</v>
          </cell>
          <cell r="X654">
            <v>1108</v>
          </cell>
          <cell r="Y654">
            <v>1108</v>
          </cell>
          <cell r="Z654">
            <v>0</v>
          </cell>
          <cell r="AA654">
            <v>1108</v>
          </cell>
          <cell r="AB654">
            <v>10826638</v>
          </cell>
          <cell r="AC654" t="str">
            <v>Registro Valido</v>
          </cell>
          <cell r="AD654">
            <v>605</v>
          </cell>
          <cell r="AE654">
            <v>605</v>
          </cell>
          <cell r="AF654">
            <v>1108</v>
          </cell>
          <cell r="AG654">
            <v>1108</v>
          </cell>
          <cell r="AH654">
            <v>589</v>
          </cell>
          <cell r="AI654">
            <v>589</v>
          </cell>
          <cell r="AJ654">
            <v>1078</v>
          </cell>
          <cell r="AK654">
            <v>1078</v>
          </cell>
          <cell r="AM654" t="str">
            <v>ALI_47_SEG_1</v>
          </cell>
          <cell r="AN654" t="str">
            <v>ALI_47_SEG_1_VAL_10826638</v>
          </cell>
          <cell r="AO654">
            <v>4</v>
          </cell>
          <cell r="AP654">
            <v>8430110.4000000004</v>
          </cell>
          <cell r="AQ654" t="b">
            <v>0</v>
          </cell>
          <cell r="AR654" t="str">
            <v/>
          </cell>
          <cell r="AS654" t="str">
            <v/>
          </cell>
          <cell r="AT654" t="str">
            <v>ALI_47_SEG_1_</v>
          </cell>
          <cell r="AU654">
            <v>1</v>
          </cell>
          <cell r="AV654" t="str">
            <v>No Seleccionada</v>
          </cell>
        </row>
        <row r="655">
          <cell r="A655" t="b">
            <v>0</v>
          </cell>
          <cell r="B655" t="str">
            <v>5to_Evento_973_V2_Diseral_17491654.xlsm</v>
          </cell>
          <cell r="C655">
            <v>47</v>
          </cell>
          <cell r="D655">
            <v>2052</v>
          </cell>
          <cell r="E655" t="str">
            <v>Diseral S.A.S.</v>
          </cell>
          <cell r="F655">
            <v>648</v>
          </cell>
          <cell r="G655" t="str">
            <v>CEREAL EMPACADO</v>
          </cell>
          <cell r="H655" t="str">
            <v>47 : Ponque con trozos de fruta.</v>
          </cell>
          <cell r="I655">
            <v>2</v>
          </cell>
          <cell r="J655" t="str">
            <v>Sitio 1 : CARRERA 127#22G-18 INT 4 - Sitio 2 : SIBERIA KM 7.5 CELTA, LOTE 159 - Sitio 3 : CARRERA 68B #10A-18 - Sitio 4 : CALLE 24F#101B-15 - Sitio 5 : CARRERA 65B#10A-87 - Sitio 6 : AUTO MEDE KM 1,5 P INDUS FLORIDA BOD 23 - Sitio 7 : CARRERA 71 A BIS # 63D-38 -</v>
          </cell>
          <cell r="K655">
            <v>44835</v>
          </cell>
          <cell r="L655">
            <v>5230</v>
          </cell>
          <cell r="M655">
            <v>5884</v>
          </cell>
          <cell r="N655">
            <v>3269</v>
          </cell>
          <cell r="O655">
            <v>654</v>
          </cell>
          <cell r="P655">
            <v>605</v>
          </cell>
          <cell r="Q655">
            <v>0</v>
          </cell>
          <cell r="R655">
            <v>605</v>
          </cell>
          <cell r="S655">
            <v>605</v>
          </cell>
          <cell r="T655">
            <v>0</v>
          </cell>
          <cell r="U655">
            <v>605</v>
          </cell>
          <cell r="V655">
            <v>1108</v>
          </cell>
          <cell r="W655">
            <v>0</v>
          </cell>
          <cell r="X655">
            <v>1108</v>
          </cell>
          <cell r="Y655">
            <v>1108</v>
          </cell>
          <cell r="Z655">
            <v>0</v>
          </cell>
          <cell r="AA655">
            <v>1108</v>
          </cell>
          <cell r="AB655">
            <v>11070654</v>
          </cell>
          <cell r="AC655" t="str">
            <v>Registro Valido</v>
          </cell>
          <cell r="AD655">
            <v>605</v>
          </cell>
          <cell r="AE655">
            <v>605</v>
          </cell>
          <cell r="AF655">
            <v>1108</v>
          </cell>
          <cell r="AG655">
            <v>1108</v>
          </cell>
          <cell r="AH655">
            <v>589</v>
          </cell>
          <cell r="AI655">
            <v>589</v>
          </cell>
          <cell r="AJ655">
            <v>1078</v>
          </cell>
          <cell r="AK655">
            <v>1078</v>
          </cell>
          <cell r="AM655" t="str">
            <v>ALI_47_SEG_2</v>
          </cell>
          <cell r="AN655" t="str">
            <v>ALI_47_SEG_2_VAL_11070654</v>
          </cell>
          <cell r="AO655">
            <v>4</v>
          </cell>
          <cell r="AP655">
            <v>8620112</v>
          </cell>
          <cell r="AQ655" t="b">
            <v>0</v>
          </cell>
          <cell r="AR655" t="str">
            <v/>
          </cell>
          <cell r="AS655" t="str">
            <v/>
          </cell>
          <cell r="AT655" t="str">
            <v>ALI_47_SEG_2_</v>
          </cell>
          <cell r="AU655">
            <v>1</v>
          </cell>
          <cell r="AV655" t="str">
            <v>No Seleccionada</v>
          </cell>
        </row>
        <row r="656">
          <cell r="A656" t="b">
            <v>0</v>
          </cell>
          <cell r="B656" t="str">
            <v>5to_Evento_973_V2_Diseral_17491654.xlsm</v>
          </cell>
          <cell r="C656">
            <v>47</v>
          </cell>
          <cell r="D656">
            <v>2052</v>
          </cell>
          <cell r="E656" t="str">
            <v>Diseral S.A.S.</v>
          </cell>
          <cell r="F656">
            <v>649</v>
          </cell>
          <cell r="G656" t="str">
            <v>CEREAL EMPACADO</v>
          </cell>
          <cell r="H656" t="str">
            <v>47 : Ponque con trozos de fruta.</v>
          </cell>
          <cell r="I656">
            <v>3</v>
          </cell>
          <cell r="J656" t="str">
            <v>Sitio 1 : CARRERA 127#22G-18 INT 4 - Sitio 2 : SIBERIA KM 7.5 CELTA, LOTE 159 - Sitio 3 : CARRERA 68B #10A-18 - Sitio 4 : CALLE 24F#101B-15 - Sitio 5 : CARRERA 65B#10A-87 - Sitio 6 : AUTO MEDE KM 1,5 P INDUS FLORIDA BOD 23 - Sitio 7 : CARRERA 71 A BIS # 63D-38 -</v>
          </cell>
          <cell r="K656">
            <v>44835</v>
          </cell>
          <cell r="L656">
            <v>5199</v>
          </cell>
          <cell r="M656">
            <v>5849</v>
          </cell>
          <cell r="N656">
            <v>3250</v>
          </cell>
          <cell r="O656">
            <v>650</v>
          </cell>
          <cell r="P656">
            <v>605</v>
          </cell>
          <cell r="Q656">
            <v>0</v>
          </cell>
          <cell r="R656">
            <v>605</v>
          </cell>
          <cell r="S656">
            <v>605</v>
          </cell>
          <cell r="T656">
            <v>0</v>
          </cell>
          <cell r="U656">
            <v>605</v>
          </cell>
          <cell r="V656">
            <v>1108</v>
          </cell>
          <cell r="W656">
            <v>0</v>
          </cell>
          <cell r="X656">
            <v>1108</v>
          </cell>
          <cell r="Y656">
            <v>1108</v>
          </cell>
          <cell r="Z656">
            <v>0</v>
          </cell>
          <cell r="AA656">
            <v>1108</v>
          </cell>
          <cell r="AB656">
            <v>11005240</v>
          </cell>
          <cell r="AC656" t="str">
            <v>Registro Valido</v>
          </cell>
          <cell r="AD656">
            <v>605</v>
          </cell>
          <cell r="AE656">
            <v>605</v>
          </cell>
          <cell r="AF656">
            <v>1108</v>
          </cell>
          <cell r="AG656">
            <v>1108</v>
          </cell>
          <cell r="AH656">
            <v>589</v>
          </cell>
          <cell r="AI656">
            <v>589</v>
          </cell>
          <cell r="AJ656">
            <v>1078</v>
          </cell>
          <cell r="AK656">
            <v>1078</v>
          </cell>
          <cell r="AM656" t="str">
            <v>ALI_47_SEG_3</v>
          </cell>
          <cell r="AN656" t="str">
            <v>ALI_47_SEG_3_VAL_11005240</v>
          </cell>
          <cell r="AO656">
            <v>4</v>
          </cell>
          <cell r="AP656">
            <v>8569177.5999999996</v>
          </cell>
          <cell r="AQ656" t="b">
            <v>0</v>
          </cell>
          <cell r="AR656" t="str">
            <v/>
          </cell>
          <cell r="AS656" t="str">
            <v/>
          </cell>
          <cell r="AT656" t="str">
            <v>ALI_47_SEG_3_</v>
          </cell>
          <cell r="AU656">
            <v>1</v>
          </cell>
          <cell r="AV656" t="str">
            <v>No Seleccionada</v>
          </cell>
        </row>
        <row r="657">
          <cell r="A657" t="b">
            <v>0</v>
          </cell>
          <cell r="B657" t="str">
            <v>5to_Evento_973_V2_Diseral_17491654.xlsm</v>
          </cell>
          <cell r="C657">
            <v>47</v>
          </cell>
          <cell r="D657">
            <v>2052</v>
          </cell>
          <cell r="E657" t="str">
            <v>Diseral S.A.S.</v>
          </cell>
          <cell r="F657">
            <v>650</v>
          </cell>
          <cell r="G657" t="str">
            <v>CEREAL EMPACADO</v>
          </cell>
          <cell r="H657" t="str">
            <v>47 : Ponque con trozos de fruta.</v>
          </cell>
          <cell r="I657">
            <v>4</v>
          </cell>
          <cell r="J657" t="str">
            <v>Sitio 1 : CARRERA 127#22G-18 INT 4 - Sitio 2 : SIBERIA KM 7.5 CELTA, LOTE 159 - Sitio 3 : CARRERA 68B #10A-18 - Sitio 4 : CALLE 24F#101B-15 - Sitio 5 : CARRERA 65B#10A-87 - Sitio 6 : AUTO MEDE KM 1,5 P INDUS FLORIDA BOD 23 - Sitio 7 : CARRERA 71 A BIS # 63D-38 -</v>
          </cell>
          <cell r="K657">
            <v>44835</v>
          </cell>
          <cell r="L657">
            <v>5540</v>
          </cell>
          <cell r="M657">
            <v>6232</v>
          </cell>
          <cell r="N657">
            <v>3463</v>
          </cell>
          <cell r="O657">
            <v>693</v>
          </cell>
          <cell r="P657">
            <v>605</v>
          </cell>
          <cell r="Q657">
            <v>0</v>
          </cell>
          <cell r="R657">
            <v>605</v>
          </cell>
          <cell r="S657">
            <v>605</v>
          </cell>
          <cell r="T657">
            <v>0</v>
          </cell>
          <cell r="U657">
            <v>605</v>
          </cell>
          <cell r="V657">
            <v>1108</v>
          </cell>
          <cell r="W657">
            <v>0</v>
          </cell>
          <cell r="X657">
            <v>1108</v>
          </cell>
          <cell r="Y657">
            <v>1108</v>
          </cell>
          <cell r="Z657">
            <v>0</v>
          </cell>
          <cell r="AA657">
            <v>1108</v>
          </cell>
          <cell r="AB657">
            <v>11726908</v>
          </cell>
          <cell r="AC657" t="str">
            <v>Registro Valido</v>
          </cell>
          <cell r="AD657">
            <v>605</v>
          </cell>
          <cell r="AE657">
            <v>605</v>
          </cell>
          <cell r="AF657">
            <v>1108</v>
          </cell>
          <cell r="AG657">
            <v>1108</v>
          </cell>
          <cell r="AH657">
            <v>589</v>
          </cell>
          <cell r="AI657">
            <v>589</v>
          </cell>
          <cell r="AJ657">
            <v>1078</v>
          </cell>
          <cell r="AK657">
            <v>1078</v>
          </cell>
          <cell r="AM657" t="str">
            <v>ALI_47_SEG_4</v>
          </cell>
          <cell r="AN657" t="str">
            <v>ALI_47_SEG_4_VAL_11726908</v>
          </cell>
          <cell r="AO657">
            <v>4</v>
          </cell>
          <cell r="AP657">
            <v>9131100.7999999989</v>
          </cell>
          <cell r="AQ657" t="b">
            <v>0</v>
          </cell>
          <cell r="AR657" t="str">
            <v/>
          </cell>
          <cell r="AS657" t="str">
            <v/>
          </cell>
          <cell r="AT657" t="str">
            <v>ALI_47_SEG_4_</v>
          </cell>
          <cell r="AU657">
            <v>1</v>
          </cell>
          <cell r="AV657" t="str">
            <v>No Seleccionada</v>
          </cell>
        </row>
        <row r="658">
          <cell r="A658" t="b">
            <v>0</v>
          </cell>
          <cell r="B658" t="str">
            <v>5to_Evento_973_V2_Diseral_17491654.xlsm</v>
          </cell>
          <cell r="C658">
            <v>47</v>
          </cell>
          <cell r="D658">
            <v>2052</v>
          </cell>
          <cell r="E658" t="str">
            <v>Diseral S.A.S.</v>
          </cell>
          <cell r="F658">
            <v>651</v>
          </cell>
          <cell r="G658" t="str">
            <v>CEREAL EMPACADO</v>
          </cell>
          <cell r="H658" t="str">
            <v>47 : Ponque con trozos de fruta.</v>
          </cell>
          <cell r="I658">
            <v>5</v>
          </cell>
          <cell r="J658" t="str">
            <v>Sitio 1 : CARRERA 127#22G-18 INT 4 - Sitio 2 : SIBERIA KM 7.5 CELTA, LOTE 159 - Sitio 3 : CARRERA 68B #10A-18 - Sitio 4 : CALLE 24F#101B-15 - Sitio 5 : CARRERA 65B#10A-87 - Sitio 6 : AUTO MEDE KM 1,5 P INDUS FLORIDA BOD 23 - Sitio 7 : CARRERA 71 A BIS # 63D-38 -</v>
          </cell>
          <cell r="K658">
            <v>44835</v>
          </cell>
          <cell r="L658">
            <v>5150</v>
          </cell>
          <cell r="M658">
            <v>5793</v>
          </cell>
          <cell r="N658">
            <v>3219</v>
          </cell>
          <cell r="O658">
            <v>643</v>
          </cell>
          <cell r="P658">
            <v>605</v>
          </cell>
          <cell r="Q658">
            <v>0</v>
          </cell>
          <cell r="R658">
            <v>605</v>
          </cell>
          <cell r="S658">
            <v>605</v>
          </cell>
          <cell r="T658">
            <v>0</v>
          </cell>
          <cell r="U658">
            <v>605</v>
          </cell>
          <cell r="V658">
            <v>1108</v>
          </cell>
          <cell r="W658">
            <v>0</v>
          </cell>
          <cell r="X658">
            <v>1108</v>
          </cell>
          <cell r="Y658">
            <v>1108</v>
          </cell>
          <cell r="Z658">
            <v>0</v>
          </cell>
          <cell r="AA658">
            <v>1108</v>
          </cell>
          <cell r="AB658">
            <v>10899611</v>
          </cell>
          <cell r="AC658" t="str">
            <v>Registro Valido</v>
          </cell>
          <cell r="AD658">
            <v>605</v>
          </cell>
          <cell r="AE658">
            <v>605</v>
          </cell>
          <cell r="AF658">
            <v>1108</v>
          </cell>
          <cell r="AG658">
            <v>1108</v>
          </cell>
          <cell r="AH658">
            <v>589</v>
          </cell>
          <cell r="AI658">
            <v>589</v>
          </cell>
          <cell r="AJ658">
            <v>1078</v>
          </cell>
          <cell r="AK658">
            <v>1078</v>
          </cell>
          <cell r="AM658" t="str">
            <v>ALI_47_SEG_5</v>
          </cell>
          <cell r="AN658" t="str">
            <v>ALI_47_SEG_5_VAL_10899611</v>
          </cell>
          <cell r="AO658">
            <v>4</v>
          </cell>
          <cell r="AP658">
            <v>8486930.3999999985</v>
          </cell>
          <cell r="AQ658" t="b">
            <v>0</v>
          </cell>
          <cell r="AR658" t="str">
            <v/>
          </cell>
          <cell r="AS658" t="str">
            <v/>
          </cell>
          <cell r="AT658" t="str">
            <v>ALI_47_SEG_5_</v>
          </cell>
          <cell r="AU658">
            <v>1</v>
          </cell>
          <cell r="AV658" t="str">
            <v>No Seleccionada</v>
          </cell>
        </row>
        <row r="659">
          <cell r="A659" t="b">
            <v>0</v>
          </cell>
          <cell r="B659" t="str">
            <v>5to_Evento_973_V2_Diseral_17491654.xlsm</v>
          </cell>
          <cell r="C659">
            <v>47</v>
          </cell>
          <cell r="D659">
            <v>2052</v>
          </cell>
          <cell r="E659" t="str">
            <v>Diseral S.A.S.</v>
          </cell>
          <cell r="F659">
            <v>652</v>
          </cell>
          <cell r="G659" t="str">
            <v>CEREAL EMPACADO</v>
          </cell>
          <cell r="H659" t="str">
            <v>47 : Ponque con trozos de fruta.</v>
          </cell>
          <cell r="I659">
            <v>6</v>
          </cell>
          <cell r="J659" t="str">
            <v>Sitio 1 : CARRERA 127#22G-18 INT 4 - Sitio 2 : SIBERIA KM 7.5 CELTA, LOTE 159 - Sitio 3 : CARRERA 68B #10A-18 - Sitio 4 : CALLE 24F#101B-15 - Sitio 5 : CARRERA 65B#10A-87 - Sitio 6 : AUTO MEDE KM 1,5 P INDUS FLORIDA BOD 23 - Sitio 7 : CARRERA 71 A BIS # 63D-38 -</v>
          </cell>
          <cell r="K659">
            <v>44835</v>
          </cell>
          <cell r="L659">
            <v>5574</v>
          </cell>
          <cell r="M659">
            <v>6271</v>
          </cell>
          <cell r="N659">
            <v>3484</v>
          </cell>
          <cell r="O659">
            <v>697</v>
          </cell>
          <cell r="P659">
            <v>605</v>
          </cell>
          <cell r="Q659">
            <v>0</v>
          </cell>
          <cell r="R659">
            <v>605</v>
          </cell>
          <cell r="S659">
            <v>605</v>
          </cell>
          <cell r="T659">
            <v>0</v>
          </cell>
          <cell r="U659">
            <v>605</v>
          </cell>
          <cell r="V659">
            <v>1108</v>
          </cell>
          <cell r="W659">
            <v>0</v>
          </cell>
          <cell r="X659">
            <v>1108</v>
          </cell>
          <cell r="Y659">
            <v>1108</v>
          </cell>
          <cell r="Z659">
            <v>0</v>
          </cell>
          <cell r="AA659">
            <v>1108</v>
          </cell>
          <cell r="AB659">
            <v>11798773</v>
          </cell>
          <cell r="AC659" t="str">
            <v>Registro Valido</v>
          </cell>
          <cell r="AD659">
            <v>605</v>
          </cell>
          <cell r="AE659">
            <v>605</v>
          </cell>
          <cell r="AF659">
            <v>1108</v>
          </cell>
          <cell r="AG659">
            <v>1108</v>
          </cell>
          <cell r="AH659">
            <v>589</v>
          </cell>
          <cell r="AI659">
            <v>589</v>
          </cell>
          <cell r="AJ659">
            <v>1078</v>
          </cell>
          <cell r="AK659">
            <v>1078</v>
          </cell>
          <cell r="AM659" t="str">
            <v>ALI_47_SEG_6</v>
          </cell>
          <cell r="AN659" t="str">
            <v>ALI_47_SEG_6_VAL_11798773</v>
          </cell>
          <cell r="AO659">
            <v>4</v>
          </cell>
          <cell r="AP659">
            <v>9187058.4000000004</v>
          </cell>
          <cell r="AQ659" t="b">
            <v>0</v>
          </cell>
          <cell r="AR659" t="str">
            <v/>
          </cell>
          <cell r="AS659" t="str">
            <v/>
          </cell>
          <cell r="AT659" t="str">
            <v>ALI_47_SEG_6_</v>
          </cell>
          <cell r="AU659">
            <v>1</v>
          </cell>
          <cell r="AV659" t="str">
            <v>No Seleccionada</v>
          </cell>
        </row>
        <row r="660">
          <cell r="A660" t="b">
            <v>0</v>
          </cell>
          <cell r="B660" t="str">
            <v>5to_Evento_973_V2_Diseral_17491654.xlsm</v>
          </cell>
          <cell r="C660">
            <v>47</v>
          </cell>
          <cell r="D660">
            <v>2052</v>
          </cell>
          <cell r="E660" t="str">
            <v>Diseral S.A.S.</v>
          </cell>
          <cell r="F660">
            <v>653</v>
          </cell>
          <cell r="G660" t="str">
            <v>CEREAL EMPACADO</v>
          </cell>
          <cell r="H660" t="str">
            <v>47 : Ponque con trozos de fruta.</v>
          </cell>
          <cell r="I660">
            <v>7</v>
          </cell>
          <cell r="J660" t="str">
            <v>Sitio 1 : CARRERA 127#22G-18 INT 4 - Sitio 2 : SIBERIA KM 7.5 CELTA, LOTE 159 - Sitio 3 : CARRERA 68B #10A-18 - Sitio 4 : CALLE 24F#101B-15 - Sitio 5 : CARRERA 65B#10A-87 - Sitio 6 : AUTO MEDE KM 1,5 P INDUS FLORIDA BOD 23 - Sitio 7 : CARRERA 71 A BIS # 63D-38 -</v>
          </cell>
          <cell r="K660">
            <v>44835</v>
          </cell>
          <cell r="L660">
            <v>5692</v>
          </cell>
          <cell r="M660">
            <v>6404</v>
          </cell>
          <cell r="N660">
            <v>3558</v>
          </cell>
          <cell r="O660">
            <v>711</v>
          </cell>
          <cell r="P660">
            <v>605</v>
          </cell>
          <cell r="Q660">
            <v>0</v>
          </cell>
          <cell r="R660">
            <v>605</v>
          </cell>
          <cell r="S660">
            <v>605</v>
          </cell>
          <cell r="T660">
            <v>0</v>
          </cell>
          <cell r="U660">
            <v>605</v>
          </cell>
          <cell r="V660">
            <v>1108</v>
          </cell>
          <cell r="W660">
            <v>0</v>
          </cell>
          <cell r="X660">
            <v>1108</v>
          </cell>
          <cell r="Y660">
            <v>1108</v>
          </cell>
          <cell r="Z660">
            <v>0</v>
          </cell>
          <cell r="AA660">
            <v>1108</v>
          </cell>
          <cell r="AB660">
            <v>12048132</v>
          </cell>
          <cell r="AC660" t="str">
            <v>Registro Valido</v>
          </cell>
          <cell r="AD660">
            <v>605</v>
          </cell>
          <cell r="AE660">
            <v>605</v>
          </cell>
          <cell r="AF660">
            <v>1108</v>
          </cell>
          <cell r="AG660">
            <v>1108</v>
          </cell>
          <cell r="AH660">
            <v>589</v>
          </cell>
          <cell r="AI660">
            <v>589</v>
          </cell>
          <cell r="AJ660">
            <v>1078</v>
          </cell>
          <cell r="AK660">
            <v>1078</v>
          </cell>
          <cell r="AM660" t="str">
            <v>ALI_47_SEG_7</v>
          </cell>
          <cell r="AN660" t="str">
            <v>ALI_47_SEG_7_VAL_12048132</v>
          </cell>
          <cell r="AO660">
            <v>4</v>
          </cell>
          <cell r="AP660">
            <v>9381220.7999999989</v>
          </cell>
          <cell r="AQ660" t="b">
            <v>0</v>
          </cell>
          <cell r="AR660" t="str">
            <v/>
          </cell>
          <cell r="AS660" t="str">
            <v/>
          </cell>
          <cell r="AT660" t="str">
            <v>ALI_47_SEG_7_</v>
          </cell>
          <cell r="AU660">
            <v>1</v>
          </cell>
          <cell r="AV660" t="str">
            <v>No Seleccionada</v>
          </cell>
        </row>
        <row r="661">
          <cell r="A661" t="b">
            <v>0</v>
          </cell>
          <cell r="B661" t="str">
            <v>5to_Evento_973_V2_Diseral_17491654.xlsm</v>
          </cell>
          <cell r="C661">
            <v>47</v>
          </cell>
          <cell r="D661">
            <v>2052</v>
          </cell>
          <cell r="E661" t="str">
            <v>Diseral S.A.S.</v>
          </cell>
          <cell r="F661">
            <v>654</v>
          </cell>
          <cell r="G661" t="str">
            <v>CEREAL EMPACADO</v>
          </cell>
          <cell r="H661" t="str">
            <v>47 : Ponque con trozos de fruta.</v>
          </cell>
          <cell r="I661">
            <v>8</v>
          </cell>
          <cell r="J661" t="str">
            <v>Sitio 1 : CARRERA 127#22G-18 INT 4 - Sitio 2 : SIBERIA KM 7.5 CELTA, LOTE 159 - Sitio 3 : CARRERA 68B #10A-18 - Sitio 4 : CALLE 24F#101B-15 - Sitio 5 : CARRERA 65B#10A-87 - Sitio 6 : AUTO MEDE KM 1,5 P INDUS FLORIDA BOD 23 - Sitio 7 : CARRERA 71 A BIS # 63D-38 -</v>
          </cell>
          <cell r="K661">
            <v>44835</v>
          </cell>
          <cell r="L661">
            <v>5494</v>
          </cell>
          <cell r="M661">
            <v>6180</v>
          </cell>
          <cell r="N661">
            <v>3434</v>
          </cell>
          <cell r="O661">
            <v>687</v>
          </cell>
          <cell r="P661">
            <v>605</v>
          </cell>
          <cell r="Q661">
            <v>0</v>
          </cell>
          <cell r="R661">
            <v>605</v>
          </cell>
          <cell r="S661">
            <v>605</v>
          </cell>
          <cell r="T661">
            <v>0</v>
          </cell>
          <cell r="U661">
            <v>605</v>
          </cell>
          <cell r="V661">
            <v>1108</v>
          </cell>
          <cell r="W661">
            <v>0</v>
          </cell>
          <cell r="X661">
            <v>1108</v>
          </cell>
          <cell r="Y661">
            <v>1108</v>
          </cell>
          <cell r="Z661">
            <v>0</v>
          </cell>
          <cell r="AA661">
            <v>1108</v>
          </cell>
          <cell r="AB661">
            <v>11628838</v>
          </cell>
          <cell r="AC661" t="str">
            <v>Registro Valido</v>
          </cell>
          <cell r="AD661">
            <v>605</v>
          </cell>
          <cell r="AE661">
            <v>605</v>
          </cell>
          <cell r="AF661">
            <v>1108</v>
          </cell>
          <cell r="AG661">
            <v>1108</v>
          </cell>
          <cell r="AH661">
            <v>589</v>
          </cell>
          <cell r="AI661">
            <v>589</v>
          </cell>
          <cell r="AJ661">
            <v>1078</v>
          </cell>
          <cell r="AK661">
            <v>1078</v>
          </cell>
          <cell r="AM661" t="str">
            <v>ALI_47_SEG_8</v>
          </cell>
          <cell r="AN661" t="str">
            <v>ALI_47_SEG_8_VAL_11628838</v>
          </cell>
          <cell r="AO661">
            <v>4</v>
          </cell>
          <cell r="AP661">
            <v>9054739.2000000011</v>
          </cell>
          <cell r="AQ661" t="b">
            <v>0</v>
          </cell>
          <cell r="AR661" t="str">
            <v/>
          </cell>
          <cell r="AS661" t="str">
            <v/>
          </cell>
          <cell r="AT661" t="str">
            <v>ALI_47_SEG_8_</v>
          </cell>
          <cell r="AU661">
            <v>1</v>
          </cell>
          <cell r="AV661" t="str">
            <v>No Seleccionada</v>
          </cell>
        </row>
        <row r="662">
          <cell r="A662" t="b">
            <v>0</v>
          </cell>
          <cell r="B662" t="str">
            <v>5to_Evento_973_V2_Diseral_17491654.xlsm</v>
          </cell>
          <cell r="C662">
            <v>47</v>
          </cell>
          <cell r="D662">
            <v>2052</v>
          </cell>
          <cell r="E662" t="str">
            <v>Diseral S.A.S.</v>
          </cell>
          <cell r="F662">
            <v>655</v>
          </cell>
          <cell r="G662" t="str">
            <v>CEREAL EMPACADO</v>
          </cell>
          <cell r="H662" t="str">
            <v>47 : Ponque con trozos de fruta.</v>
          </cell>
          <cell r="I662">
            <v>9</v>
          </cell>
          <cell r="J662" t="str">
            <v>Sitio 1 : CARRERA 127#22G-18 INT 4 - Sitio 2 : SIBERIA KM 7.5 CELTA, LOTE 159 - Sitio 3 : CARRERA 68B #10A-18 - Sitio 4 : CALLE 24F#101B-15 - Sitio 5 : CARRERA 65B#10A-87 - Sitio 6 : AUTO MEDE KM 1,5 P INDUS FLORIDA BOD 23 - Sitio 7 : CARRERA 71 A BIS # 63D-38 -</v>
          </cell>
          <cell r="K662">
            <v>44835</v>
          </cell>
          <cell r="L662">
            <v>5552</v>
          </cell>
          <cell r="M662">
            <v>6246</v>
          </cell>
          <cell r="N662">
            <v>3470</v>
          </cell>
          <cell r="O662">
            <v>694</v>
          </cell>
          <cell r="P662">
            <v>605</v>
          </cell>
          <cell r="Q662">
            <v>0</v>
          </cell>
          <cell r="R662">
            <v>605</v>
          </cell>
          <cell r="S662">
            <v>605</v>
          </cell>
          <cell r="T662">
            <v>0</v>
          </cell>
          <cell r="U662">
            <v>605</v>
          </cell>
          <cell r="V662">
            <v>1108</v>
          </cell>
          <cell r="W662">
            <v>0</v>
          </cell>
          <cell r="X662">
            <v>1108</v>
          </cell>
          <cell r="Y662">
            <v>1108</v>
          </cell>
          <cell r="Z662">
            <v>0</v>
          </cell>
          <cell r="AA662">
            <v>1108</v>
          </cell>
          <cell r="AB662">
            <v>11751502</v>
          </cell>
          <cell r="AC662" t="str">
            <v>Registro Valido</v>
          </cell>
          <cell r="AD662">
            <v>605</v>
          </cell>
          <cell r="AE662">
            <v>605</v>
          </cell>
          <cell r="AF662">
            <v>1108</v>
          </cell>
          <cell r="AG662">
            <v>1108</v>
          </cell>
          <cell r="AH662">
            <v>589</v>
          </cell>
          <cell r="AI662">
            <v>589</v>
          </cell>
          <cell r="AJ662">
            <v>1078</v>
          </cell>
          <cell r="AK662">
            <v>1078</v>
          </cell>
          <cell r="AM662" t="str">
            <v>ALI_47_SEG_9</v>
          </cell>
          <cell r="AN662" t="str">
            <v>ALI_47_SEG_9_VAL_11751502</v>
          </cell>
          <cell r="AO662">
            <v>4</v>
          </cell>
          <cell r="AP662">
            <v>9150251.1999999993</v>
          </cell>
          <cell r="AQ662" t="b">
            <v>0</v>
          </cell>
          <cell r="AR662" t="str">
            <v/>
          </cell>
          <cell r="AS662" t="str">
            <v/>
          </cell>
          <cell r="AT662" t="str">
            <v>ALI_47_SEG_9_</v>
          </cell>
          <cell r="AU662">
            <v>1</v>
          </cell>
          <cell r="AV662" t="str">
            <v>No Seleccionada</v>
          </cell>
        </row>
        <row r="663">
          <cell r="A663" t="b">
            <v>0</v>
          </cell>
          <cell r="B663" t="str">
            <v>5to_Evento_973_V2_Diseral_17491654.xlsm</v>
          </cell>
          <cell r="C663">
            <v>47</v>
          </cell>
          <cell r="D663">
            <v>2052</v>
          </cell>
          <cell r="E663" t="str">
            <v>Diseral S.A.S.</v>
          </cell>
          <cell r="F663">
            <v>656</v>
          </cell>
          <cell r="G663" t="str">
            <v>CEREAL EMPACADO</v>
          </cell>
          <cell r="H663" t="str">
            <v>47 : Ponque con trozos de fruta.</v>
          </cell>
          <cell r="I663">
            <v>10</v>
          </cell>
          <cell r="J663" t="str">
            <v>Sitio 1 : CARRERA 127#22G-18 INT 4 - Sitio 2 : SIBERIA KM 7.5 CELTA, LOTE 159 - Sitio 3 : CARRERA 68B #10A-18 - Sitio 4 : CALLE 24F#101B-15 - Sitio 5 : CARRERA 65B#10A-87 - Sitio 6 : AUTO MEDE KM 1,5 P INDUS FLORIDA BOD 23 - Sitio 7 : CARRERA 71 A BIS # 63D-38 -</v>
          </cell>
          <cell r="K663">
            <v>44835</v>
          </cell>
          <cell r="L663">
            <v>5560</v>
          </cell>
          <cell r="M663">
            <v>6256</v>
          </cell>
          <cell r="N663">
            <v>3476</v>
          </cell>
          <cell r="O663">
            <v>696</v>
          </cell>
          <cell r="P663">
            <v>605</v>
          </cell>
          <cell r="Q663">
            <v>0</v>
          </cell>
          <cell r="R663">
            <v>605</v>
          </cell>
          <cell r="S663">
            <v>605</v>
          </cell>
          <cell r="T663">
            <v>0</v>
          </cell>
          <cell r="U663">
            <v>605</v>
          </cell>
          <cell r="V663">
            <v>1108</v>
          </cell>
          <cell r="W663">
            <v>0</v>
          </cell>
          <cell r="X663">
            <v>1108</v>
          </cell>
          <cell r="Y663">
            <v>1108</v>
          </cell>
          <cell r="Z663">
            <v>0</v>
          </cell>
          <cell r="AA663">
            <v>1108</v>
          </cell>
          <cell r="AB663">
            <v>11771256</v>
          </cell>
          <cell r="AC663" t="str">
            <v>Registro Valido</v>
          </cell>
          <cell r="AD663">
            <v>605</v>
          </cell>
          <cell r="AE663">
            <v>605</v>
          </cell>
          <cell r="AF663">
            <v>1108</v>
          </cell>
          <cell r="AG663">
            <v>1108</v>
          </cell>
          <cell r="AH663">
            <v>589</v>
          </cell>
          <cell r="AI663">
            <v>589</v>
          </cell>
          <cell r="AJ663">
            <v>1078</v>
          </cell>
          <cell r="AK663">
            <v>1078</v>
          </cell>
          <cell r="AM663" t="str">
            <v>ALI_47_SEG_10</v>
          </cell>
          <cell r="AN663" t="str">
            <v>ALI_47_SEG_10_VAL_11771256</v>
          </cell>
          <cell r="AO663">
            <v>4</v>
          </cell>
          <cell r="AP663">
            <v>9165632</v>
          </cell>
          <cell r="AQ663" t="b">
            <v>0</v>
          </cell>
          <cell r="AR663" t="str">
            <v/>
          </cell>
          <cell r="AS663" t="str">
            <v/>
          </cell>
          <cell r="AT663" t="str">
            <v>ALI_47_SEG_10_</v>
          </cell>
          <cell r="AU663">
            <v>1</v>
          </cell>
          <cell r="AV663" t="str">
            <v>No Seleccionada</v>
          </cell>
        </row>
        <row r="664">
          <cell r="A664" t="b">
            <v>0</v>
          </cell>
          <cell r="B664" t="str">
            <v>5to_Evento_973_V2_Diseral_17491654.xlsm</v>
          </cell>
          <cell r="C664">
            <v>47</v>
          </cell>
          <cell r="D664">
            <v>2052</v>
          </cell>
          <cell r="E664" t="str">
            <v>Diseral S.A.S.</v>
          </cell>
          <cell r="F664">
            <v>657</v>
          </cell>
          <cell r="G664" t="str">
            <v>CEREAL EMPACADO</v>
          </cell>
          <cell r="H664" t="str">
            <v>47 : Ponque con trozos de fruta.</v>
          </cell>
          <cell r="I664">
            <v>11</v>
          </cell>
          <cell r="J664" t="str">
            <v>Sitio 1 : CARRERA 127#22G-18 INT 4 - Sitio 2 : SIBERIA KM 7.5 CELTA, LOTE 159 - Sitio 3 : CARRERA 68B #10A-18 - Sitio 4 : CALLE 24F#101B-15 - Sitio 5 : CARRERA 65B#10A-87 - Sitio 6 : AUTO MEDE KM 1,5 P INDUS FLORIDA BOD 23 - Sitio 7 : CARRERA 71 A BIS # 63D-38 -</v>
          </cell>
          <cell r="K664">
            <v>44835</v>
          </cell>
          <cell r="L664">
            <v>5476</v>
          </cell>
          <cell r="M664">
            <v>6161</v>
          </cell>
          <cell r="N664">
            <v>3423</v>
          </cell>
          <cell r="O664">
            <v>684</v>
          </cell>
          <cell r="P664">
            <v>605</v>
          </cell>
          <cell r="Q664">
            <v>0</v>
          </cell>
          <cell r="R664">
            <v>605</v>
          </cell>
          <cell r="S664">
            <v>605</v>
          </cell>
          <cell r="T664">
            <v>0</v>
          </cell>
          <cell r="U664">
            <v>605</v>
          </cell>
          <cell r="V664">
            <v>1108</v>
          </cell>
          <cell r="W664">
            <v>0</v>
          </cell>
          <cell r="X664">
            <v>1108</v>
          </cell>
          <cell r="Y664">
            <v>1108</v>
          </cell>
          <cell r="Z664">
            <v>0</v>
          </cell>
          <cell r="AA664">
            <v>1108</v>
          </cell>
          <cell r="AB664">
            <v>11590941</v>
          </cell>
          <cell r="AC664" t="str">
            <v>Registro Valido</v>
          </cell>
          <cell r="AD664">
            <v>605</v>
          </cell>
          <cell r="AE664">
            <v>605</v>
          </cell>
          <cell r="AF664">
            <v>1108</v>
          </cell>
          <cell r="AG664">
            <v>1108</v>
          </cell>
          <cell r="AH664">
            <v>589</v>
          </cell>
          <cell r="AI664">
            <v>589</v>
          </cell>
          <cell r="AJ664">
            <v>1078</v>
          </cell>
          <cell r="AK664">
            <v>1078</v>
          </cell>
          <cell r="AM664" t="str">
            <v>ALI_47_SEG_11</v>
          </cell>
          <cell r="AN664" t="str">
            <v>ALI_47_SEG_11_VAL_11590941</v>
          </cell>
          <cell r="AO664">
            <v>4</v>
          </cell>
          <cell r="AP664">
            <v>9025231.1999999993</v>
          </cell>
          <cell r="AQ664" t="b">
            <v>0</v>
          </cell>
          <cell r="AR664" t="str">
            <v/>
          </cell>
          <cell r="AS664" t="str">
            <v/>
          </cell>
          <cell r="AT664" t="str">
            <v>ALI_47_SEG_11_</v>
          </cell>
          <cell r="AU664">
            <v>1</v>
          </cell>
          <cell r="AV664" t="str">
            <v>No Seleccionada</v>
          </cell>
        </row>
        <row r="665">
          <cell r="A665" t="b">
            <v>0</v>
          </cell>
          <cell r="B665" t="str">
            <v>5to_Evento_973_V2_Diseral_17491654.xlsm</v>
          </cell>
          <cell r="C665">
            <v>47</v>
          </cell>
          <cell r="D665">
            <v>2052</v>
          </cell>
          <cell r="E665" t="str">
            <v>Diseral S.A.S.</v>
          </cell>
          <cell r="F665">
            <v>658</v>
          </cell>
          <cell r="G665" t="str">
            <v>CEREAL EMPACADO</v>
          </cell>
          <cell r="H665" t="str">
            <v>47 : Ponque con trozos de fruta.</v>
          </cell>
          <cell r="I665">
            <v>12</v>
          </cell>
          <cell r="J665" t="str">
            <v>Sitio 1 : CARRERA 127#22G-18 INT 4 - Sitio 2 : SIBERIA KM 7.5 CELTA, LOTE 159 - Sitio 3 : CARRERA 68B #10A-18 - Sitio 4 : CALLE 24F#101B-15 - Sitio 5 : CARRERA 65B#10A-87 - Sitio 6 : AUTO MEDE KM 1,5 P INDUS FLORIDA BOD 23 - Sitio 7 : CARRERA 71 A BIS # 63D-38 -</v>
          </cell>
          <cell r="K665">
            <v>44835</v>
          </cell>
          <cell r="L665">
            <v>4970</v>
          </cell>
          <cell r="M665">
            <v>5591</v>
          </cell>
          <cell r="N665">
            <v>3106</v>
          </cell>
          <cell r="O665">
            <v>621</v>
          </cell>
          <cell r="P665">
            <v>605</v>
          </cell>
          <cell r="Q665">
            <v>0</v>
          </cell>
          <cell r="R665">
            <v>605</v>
          </cell>
          <cell r="S665">
            <v>605</v>
          </cell>
          <cell r="T665">
            <v>0</v>
          </cell>
          <cell r="U665">
            <v>605</v>
          </cell>
          <cell r="V665">
            <v>1108</v>
          </cell>
          <cell r="W665">
            <v>0</v>
          </cell>
          <cell r="X665">
            <v>1108</v>
          </cell>
          <cell r="Y665">
            <v>1108</v>
          </cell>
          <cell r="Z665">
            <v>0</v>
          </cell>
          <cell r="AA665">
            <v>1108</v>
          </cell>
          <cell r="AB665">
            <v>10518921</v>
          </cell>
          <cell r="AC665" t="str">
            <v>Registro Valido</v>
          </cell>
          <cell r="AD665">
            <v>605</v>
          </cell>
          <cell r="AE665">
            <v>605</v>
          </cell>
          <cell r="AF665">
            <v>1108</v>
          </cell>
          <cell r="AG665">
            <v>1108</v>
          </cell>
          <cell r="AH665">
            <v>589</v>
          </cell>
          <cell r="AI665">
            <v>589</v>
          </cell>
          <cell r="AJ665">
            <v>1078</v>
          </cell>
          <cell r="AK665">
            <v>1078</v>
          </cell>
          <cell r="AM665" t="str">
            <v>ALI_47_SEG_12</v>
          </cell>
          <cell r="AN665" t="str">
            <v>ALI_47_SEG_12_VAL_10518921</v>
          </cell>
          <cell r="AO665">
            <v>4</v>
          </cell>
          <cell r="AP665">
            <v>8190508</v>
          </cell>
          <cell r="AQ665" t="b">
            <v>0</v>
          </cell>
          <cell r="AR665" t="str">
            <v/>
          </cell>
          <cell r="AS665" t="str">
            <v/>
          </cell>
          <cell r="AT665" t="str">
            <v>ALI_47_SEG_12_</v>
          </cell>
          <cell r="AU665">
            <v>1</v>
          </cell>
          <cell r="AV665" t="str">
            <v>No Seleccionada</v>
          </cell>
        </row>
        <row r="666">
          <cell r="A666" t="b">
            <v>0</v>
          </cell>
          <cell r="B666" t="str">
            <v>5to_Evento_973_V2_Diseral_17491654.xlsm</v>
          </cell>
          <cell r="C666">
            <v>47</v>
          </cell>
          <cell r="D666">
            <v>2052</v>
          </cell>
          <cell r="E666" t="str">
            <v>Diseral S.A.S.</v>
          </cell>
          <cell r="F666">
            <v>659</v>
          </cell>
          <cell r="G666" t="str">
            <v>CEREAL EMPACADO</v>
          </cell>
          <cell r="H666" t="str">
            <v>47 : Ponque con trozos de fruta.</v>
          </cell>
          <cell r="I666">
            <v>13</v>
          </cell>
          <cell r="J666" t="str">
            <v>Sitio 1 : CARRERA 127#22G-18 INT 4 - Sitio 2 : SIBERIA KM 7.5 CELTA, LOTE 159 - Sitio 3 : CARRERA 68B #10A-18 - Sitio 4 : CALLE 24F#101B-15 - Sitio 5 : CARRERA 65B#10A-87 - Sitio 6 : AUTO MEDE KM 1,5 P INDUS FLORIDA BOD 23 - Sitio 7 : CARRERA 71 A BIS # 63D-38 -</v>
          </cell>
          <cell r="K666">
            <v>44835</v>
          </cell>
          <cell r="L666">
            <v>5277</v>
          </cell>
          <cell r="M666">
            <v>5936</v>
          </cell>
          <cell r="N666">
            <v>3298</v>
          </cell>
          <cell r="O666">
            <v>659</v>
          </cell>
          <cell r="P666">
            <v>605</v>
          </cell>
          <cell r="Q666">
            <v>0</v>
          </cell>
          <cell r="R666">
            <v>605</v>
          </cell>
          <cell r="S666">
            <v>605</v>
          </cell>
          <cell r="T666">
            <v>0</v>
          </cell>
          <cell r="U666">
            <v>605</v>
          </cell>
          <cell r="V666">
            <v>1108</v>
          </cell>
          <cell r="W666">
            <v>0</v>
          </cell>
          <cell r="X666">
            <v>1108</v>
          </cell>
          <cell r="Y666">
            <v>1108</v>
          </cell>
          <cell r="Z666">
            <v>0</v>
          </cell>
          <cell r="AA666">
            <v>1108</v>
          </cell>
          <cell r="AB666">
            <v>11168221</v>
          </cell>
          <cell r="AC666" t="str">
            <v>Registro Valido</v>
          </cell>
          <cell r="AD666">
            <v>605</v>
          </cell>
          <cell r="AE666">
            <v>605</v>
          </cell>
          <cell r="AF666">
            <v>1108</v>
          </cell>
          <cell r="AG666">
            <v>1108</v>
          </cell>
          <cell r="AH666">
            <v>589</v>
          </cell>
          <cell r="AI666">
            <v>589</v>
          </cell>
          <cell r="AJ666">
            <v>1078</v>
          </cell>
          <cell r="AK666">
            <v>1078</v>
          </cell>
          <cell r="AM666" t="str">
            <v>ALI_47_SEG_13</v>
          </cell>
          <cell r="AN666" t="str">
            <v>ALI_47_SEG_13_VAL_11168221</v>
          </cell>
          <cell r="AO666">
            <v>4</v>
          </cell>
          <cell r="AP666">
            <v>8696082.3999999985</v>
          </cell>
          <cell r="AQ666" t="b">
            <v>0</v>
          </cell>
          <cell r="AR666" t="str">
            <v/>
          </cell>
          <cell r="AS666" t="str">
            <v/>
          </cell>
          <cell r="AT666" t="str">
            <v>ALI_47_SEG_13_</v>
          </cell>
          <cell r="AU666">
            <v>1</v>
          </cell>
          <cell r="AV666" t="str">
            <v>No Seleccionada</v>
          </cell>
        </row>
        <row r="667">
          <cell r="A667" t="b">
            <v>0</v>
          </cell>
          <cell r="B667" t="str">
            <v>5to_Evento_973_V2_Diseral_17491654.xlsm</v>
          </cell>
          <cell r="C667">
            <v>47</v>
          </cell>
          <cell r="D667">
            <v>2052</v>
          </cell>
          <cell r="E667" t="str">
            <v>Diseral S.A.S.</v>
          </cell>
          <cell r="F667">
            <v>660</v>
          </cell>
          <cell r="G667" t="str">
            <v>CEREAL EMPACADO</v>
          </cell>
          <cell r="H667" t="str">
            <v>47 : Ponque con trozos de fruta.</v>
          </cell>
          <cell r="I667">
            <v>14</v>
          </cell>
          <cell r="J667" t="str">
            <v>Sitio 1 : CARRERA 127#22G-18 INT 4 - Sitio 2 : SIBERIA KM 7.5 CELTA, LOTE 159 - Sitio 3 : CARRERA 68B #10A-18 - Sitio 4 : CALLE 24F#101B-15 - Sitio 5 : CARRERA 65B#10A-87 - Sitio 6 : AUTO MEDE KM 1,5 P INDUS FLORIDA BOD 23 - Sitio 7 : CARRERA 71 A BIS # 63D-38 -</v>
          </cell>
          <cell r="K667">
            <v>44835</v>
          </cell>
          <cell r="L667">
            <v>5229</v>
          </cell>
          <cell r="M667">
            <v>5882</v>
          </cell>
          <cell r="N667">
            <v>3268</v>
          </cell>
          <cell r="O667">
            <v>654</v>
          </cell>
          <cell r="P667">
            <v>605</v>
          </cell>
          <cell r="Q667">
            <v>0</v>
          </cell>
          <cell r="R667">
            <v>605</v>
          </cell>
          <cell r="S667">
            <v>605</v>
          </cell>
          <cell r="T667">
            <v>0</v>
          </cell>
          <cell r="U667">
            <v>605</v>
          </cell>
          <cell r="V667">
            <v>1108</v>
          </cell>
          <cell r="W667">
            <v>0</v>
          </cell>
          <cell r="X667">
            <v>1108</v>
          </cell>
          <cell r="Y667">
            <v>1108</v>
          </cell>
          <cell r="Z667">
            <v>0</v>
          </cell>
          <cell r="AA667">
            <v>1108</v>
          </cell>
          <cell r="AB667">
            <v>11067731</v>
          </cell>
          <cell r="AC667" t="str">
            <v>Registro Valido</v>
          </cell>
          <cell r="AD667">
            <v>605</v>
          </cell>
          <cell r="AE667">
            <v>605</v>
          </cell>
          <cell r="AF667">
            <v>1108</v>
          </cell>
          <cell r="AG667">
            <v>1108</v>
          </cell>
          <cell r="AH667">
            <v>589</v>
          </cell>
          <cell r="AI667">
            <v>589</v>
          </cell>
          <cell r="AJ667">
            <v>1078</v>
          </cell>
          <cell r="AK667">
            <v>1078</v>
          </cell>
          <cell r="AM667" t="str">
            <v>ALI_47_SEG_14</v>
          </cell>
          <cell r="AN667" t="str">
            <v>ALI_47_SEG_14_VAL_11067731</v>
          </cell>
          <cell r="AO667">
            <v>4</v>
          </cell>
          <cell r="AP667">
            <v>8617835.9999999981</v>
          </cell>
          <cell r="AQ667" t="b">
            <v>0</v>
          </cell>
          <cell r="AR667" t="str">
            <v/>
          </cell>
          <cell r="AS667" t="str">
            <v/>
          </cell>
          <cell r="AT667" t="str">
            <v>ALI_47_SEG_14_</v>
          </cell>
          <cell r="AU667">
            <v>1</v>
          </cell>
          <cell r="AV667" t="str">
            <v>No Seleccionada</v>
          </cell>
        </row>
        <row r="668">
          <cell r="A668" t="b">
            <v>0</v>
          </cell>
          <cell r="B668" t="str">
            <v>5to_Evento_973_V2_Diseral_17491654.xlsm</v>
          </cell>
          <cell r="C668">
            <v>47</v>
          </cell>
          <cell r="D668">
            <v>2052</v>
          </cell>
          <cell r="E668" t="str">
            <v>Diseral S.A.S.</v>
          </cell>
          <cell r="F668">
            <v>661</v>
          </cell>
          <cell r="G668" t="str">
            <v>CEREAL EMPACADO</v>
          </cell>
          <cell r="H668" t="str">
            <v>47 : Ponque con trozos de fruta.</v>
          </cell>
          <cell r="I668">
            <v>15</v>
          </cell>
          <cell r="J668" t="str">
            <v>Sitio 1 : CARRERA 127#22G-18 INT 4 - Sitio 2 : SIBERIA KM 7.5 CELTA, LOTE 159 - Sitio 3 : CARRERA 68B #10A-18 - Sitio 4 : CALLE 24F#101B-15 - Sitio 5 : CARRERA 65B#10A-87 - Sitio 6 : AUTO MEDE KM 1,5 P INDUS FLORIDA BOD 23 - Sitio 7 : CARRERA 71 A BIS # 63D-38 -</v>
          </cell>
          <cell r="K668">
            <v>44835</v>
          </cell>
          <cell r="L668">
            <v>4942</v>
          </cell>
          <cell r="M668">
            <v>5560</v>
          </cell>
          <cell r="N668">
            <v>3085</v>
          </cell>
          <cell r="O668">
            <v>618</v>
          </cell>
          <cell r="P668">
            <v>605</v>
          </cell>
          <cell r="Q668">
            <v>0</v>
          </cell>
          <cell r="R668">
            <v>605</v>
          </cell>
          <cell r="S668">
            <v>605</v>
          </cell>
          <cell r="T668">
            <v>0</v>
          </cell>
          <cell r="U668">
            <v>605</v>
          </cell>
          <cell r="V668">
            <v>1108</v>
          </cell>
          <cell r="W668">
            <v>0</v>
          </cell>
          <cell r="X668">
            <v>1108</v>
          </cell>
          <cell r="Y668">
            <v>1108</v>
          </cell>
          <cell r="Z668">
            <v>0</v>
          </cell>
          <cell r="AA668">
            <v>1108</v>
          </cell>
          <cell r="AB668">
            <v>10456634</v>
          </cell>
          <cell r="AC668" t="str">
            <v>Registro Valido</v>
          </cell>
          <cell r="AD668">
            <v>605</v>
          </cell>
          <cell r="AE668">
            <v>605</v>
          </cell>
          <cell r="AF668">
            <v>1108</v>
          </cell>
          <cell r="AG668">
            <v>1108</v>
          </cell>
          <cell r="AH668">
            <v>589</v>
          </cell>
          <cell r="AI668">
            <v>589</v>
          </cell>
          <cell r="AJ668">
            <v>1078</v>
          </cell>
          <cell r="AK668">
            <v>1078</v>
          </cell>
          <cell r="AM668" t="str">
            <v>ALI_47_SEG_15</v>
          </cell>
          <cell r="AN668" t="str">
            <v>ALI_47_SEG_15_VAL_10456634</v>
          </cell>
          <cell r="AO668">
            <v>4</v>
          </cell>
          <cell r="AP668">
            <v>8142009.6000000006</v>
          </cell>
          <cell r="AQ668" t="b">
            <v>0</v>
          </cell>
          <cell r="AR668" t="str">
            <v/>
          </cell>
          <cell r="AS668" t="str">
            <v/>
          </cell>
          <cell r="AT668" t="str">
            <v>ALI_47_SEG_15_</v>
          </cell>
          <cell r="AU668">
            <v>1</v>
          </cell>
          <cell r="AV668" t="str">
            <v>No Seleccionada</v>
          </cell>
        </row>
        <row r="669">
          <cell r="A669" t="b">
            <v>0</v>
          </cell>
          <cell r="B669" t="str">
            <v>5to_Evento_973_V2_DISFRUVER_17451348.xlsm</v>
          </cell>
          <cell r="C669">
            <v>115</v>
          </cell>
          <cell r="D669">
            <v>2045</v>
          </cell>
          <cell r="E669" t="str">
            <v>Comercializadora Disfruver SAS</v>
          </cell>
          <cell r="F669">
            <v>1</v>
          </cell>
          <cell r="G669" t="str">
            <v>FRUTOS SECOS</v>
          </cell>
          <cell r="H669" t="str">
            <v>115 : Mezcla de Frutos Secos (maní de sal, almendra , maíz tostado y/o arandanos).</v>
          </cell>
          <cell r="I669">
            <v>1</v>
          </cell>
          <cell r="J669" t="str">
            <v>Sitio 1 : CARRERA 127#22G-18 INT 4 - Sitio 2 : SIBERIA KM 7.5 CELTA, LOTE 159 - Sitio 3 : CARRERA 68B #10A-18 - Sitio 4 : CALLE 24F#101B-15 - Sitio 5 : CARRERA 65B#10A-87 - Sitio 6 : AUTO MEDE KM 1,5 P INDUS FLORIDA BOD 23 - Sitio 7 : CARRERA 71 A BIS # 63D-38 -</v>
          </cell>
          <cell r="K669">
            <v>44835</v>
          </cell>
          <cell r="L669">
            <v>30530</v>
          </cell>
          <cell r="M669">
            <v>38408</v>
          </cell>
          <cell r="N669">
            <v>20570</v>
          </cell>
          <cell r="O669">
            <v>1639</v>
          </cell>
          <cell r="P669">
            <v>671</v>
          </cell>
          <cell r="Q669">
            <v>0</v>
          </cell>
          <cell r="R669">
            <v>671</v>
          </cell>
          <cell r="S669">
            <v>1565</v>
          </cell>
          <cell r="T669">
            <v>0</v>
          </cell>
          <cell r="U669">
            <v>1565</v>
          </cell>
          <cell r="V669">
            <v>2013</v>
          </cell>
          <cell r="W669">
            <v>0</v>
          </cell>
          <cell r="X669">
            <v>2013</v>
          </cell>
          <cell r="Y669">
            <v>2013</v>
          </cell>
          <cell r="Z669">
            <v>0</v>
          </cell>
          <cell r="AA669">
            <v>2013</v>
          </cell>
          <cell r="AB669">
            <v>125300867</v>
          </cell>
          <cell r="AC669" t="str">
            <v>Registro Valido</v>
          </cell>
          <cell r="AD669">
            <v>671</v>
          </cell>
          <cell r="AE669">
            <v>1565</v>
          </cell>
          <cell r="AF669">
            <v>2013</v>
          </cell>
          <cell r="AG669">
            <v>2013</v>
          </cell>
          <cell r="AH669">
            <v>653</v>
          </cell>
          <cell r="AI669">
            <v>1522</v>
          </cell>
          <cell r="AJ669">
            <v>1956</v>
          </cell>
          <cell r="AK669">
            <v>1956</v>
          </cell>
          <cell r="AM669" t="str">
            <v>ALI_115_SEG_1</v>
          </cell>
          <cell r="AN669" t="str">
            <v>ALI_115_SEG_1_VAL_125300867</v>
          </cell>
          <cell r="AO669">
            <v>2</v>
          </cell>
          <cell r="AP669">
            <v>97467096</v>
          </cell>
          <cell r="AQ669" t="b">
            <v>0</v>
          </cell>
          <cell r="AR669" t="str">
            <v/>
          </cell>
          <cell r="AS669" t="str">
            <v/>
          </cell>
          <cell r="AT669" t="str">
            <v>ALI_115_SEG_1_</v>
          </cell>
          <cell r="AU669">
            <v>1</v>
          </cell>
          <cell r="AV669" t="str">
            <v>No Seleccionada</v>
          </cell>
        </row>
        <row r="670">
          <cell r="A670" t="b">
            <v>0</v>
          </cell>
          <cell r="B670" t="str">
            <v>5to_Evento_973_V2_DISFRUVER_17451348.xlsm</v>
          </cell>
          <cell r="C670">
            <v>115</v>
          </cell>
          <cell r="D670">
            <v>2045</v>
          </cell>
          <cell r="E670" t="str">
            <v>Comercializadora Disfruver SAS</v>
          </cell>
          <cell r="F670">
            <v>2</v>
          </cell>
          <cell r="G670" t="str">
            <v>FRUTOS SECOS</v>
          </cell>
          <cell r="H670" t="str">
            <v>115 : Mezcla de Frutos Secos (maní de sal, almendra , maíz tostado y/o arandanos).</v>
          </cell>
          <cell r="I670">
            <v>2</v>
          </cell>
          <cell r="J670" t="str">
            <v>Sitio 1 : CARRERA 127#22G-18 INT 4 - Sitio 2 : SIBERIA KM 7.5 CELTA, LOTE 159 - Sitio 3 : CARRERA 68B #10A-18 - Sitio 4 : CALLE 24F#101B-15 - Sitio 5 : CARRERA 65B#10A-87 - Sitio 6 : AUTO MEDE KM 1,5 P INDUS FLORIDA BOD 23 - Sitio 7 : CARRERA 71 A BIS # 63D-38 -</v>
          </cell>
          <cell r="K670">
            <v>44835</v>
          </cell>
          <cell r="L670">
            <v>31217</v>
          </cell>
          <cell r="M670">
            <v>39274</v>
          </cell>
          <cell r="N670">
            <v>21033</v>
          </cell>
          <cell r="O670">
            <v>1677</v>
          </cell>
          <cell r="P670">
            <v>671</v>
          </cell>
          <cell r="Q670">
            <v>0</v>
          </cell>
          <cell r="R670">
            <v>671</v>
          </cell>
          <cell r="S670">
            <v>1565</v>
          </cell>
          <cell r="T670">
            <v>0</v>
          </cell>
          <cell r="U670">
            <v>1565</v>
          </cell>
          <cell r="V670">
            <v>2013</v>
          </cell>
          <cell r="W670">
            <v>0</v>
          </cell>
          <cell r="X670">
            <v>2013</v>
          </cell>
          <cell r="Y670">
            <v>2013</v>
          </cell>
          <cell r="Z670">
            <v>0</v>
          </cell>
          <cell r="AA670">
            <v>2013</v>
          </cell>
          <cell r="AB670">
            <v>128125647</v>
          </cell>
          <cell r="AC670" t="str">
            <v>Registro Valido</v>
          </cell>
          <cell r="AD670">
            <v>671</v>
          </cell>
          <cell r="AE670">
            <v>1565</v>
          </cell>
          <cell r="AF670">
            <v>2013</v>
          </cell>
          <cell r="AG670">
            <v>2013</v>
          </cell>
          <cell r="AH670">
            <v>653</v>
          </cell>
          <cell r="AI670">
            <v>1522</v>
          </cell>
          <cell r="AJ670">
            <v>1956</v>
          </cell>
          <cell r="AK670">
            <v>1956</v>
          </cell>
          <cell r="AM670" t="str">
            <v>ALI_115_SEG_2</v>
          </cell>
          <cell r="AN670" t="str">
            <v>ALI_115_SEG_2_VAL_128125647</v>
          </cell>
          <cell r="AO670">
            <v>2</v>
          </cell>
          <cell r="AP670">
            <v>99664391.199999988</v>
          </cell>
          <cell r="AQ670" t="b">
            <v>0</v>
          </cell>
          <cell r="AR670" t="str">
            <v/>
          </cell>
          <cell r="AS670" t="str">
            <v/>
          </cell>
          <cell r="AT670" t="str">
            <v>ALI_115_SEG_2_</v>
          </cell>
          <cell r="AU670">
            <v>1</v>
          </cell>
          <cell r="AV670" t="str">
            <v>No Seleccionada</v>
          </cell>
        </row>
        <row r="671">
          <cell r="A671" t="b">
            <v>0</v>
          </cell>
          <cell r="B671" t="str">
            <v>5to_Evento_973_V2_DISFRUVER_17451348.xlsm</v>
          </cell>
          <cell r="C671">
            <v>115</v>
          </cell>
          <cell r="D671">
            <v>2045</v>
          </cell>
          <cell r="E671" t="str">
            <v>Comercializadora Disfruver SAS</v>
          </cell>
          <cell r="F671">
            <v>3</v>
          </cell>
          <cell r="G671" t="str">
            <v>FRUTOS SECOS</v>
          </cell>
          <cell r="H671" t="str">
            <v>115 : Mezcla de Frutos Secos (maní de sal, almendra , maíz tostado y/o arandanos).</v>
          </cell>
          <cell r="I671">
            <v>3</v>
          </cell>
          <cell r="J671" t="str">
            <v>Sitio 1 : CARRERA 127#22G-18 INT 4 - Sitio 2 : SIBERIA KM 7.5 CELTA, LOTE 159 - Sitio 3 : CARRERA 68B #10A-18 - Sitio 4 : CALLE 24F#101B-15 - Sitio 5 : CARRERA 65B#10A-87 - Sitio 6 : AUTO MEDE KM 1,5 P INDUS FLORIDA BOD 23 - Sitio 7 : CARRERA 71 A BIS # 63D-38 -</v>
          </cell>
          <cell r="K671">
            <v>44835</v>
          </cell>
          <cell r="L671">
            <v>31031</v>
          </cell>
          <cell r="M671">
            <v>39040</v>
          </cell>
          <cell r="N671">
            <v>20906</v>
          </cell>
          <cell r="O671">
            <v>1665</v>
          </cell>
          <cell r="P671">
            <v>671</v>
          </cell>
          <cell r="Q671">
            <v>0</v>
          </cell>
          <cell r="R671">
            <v>671</v>
          </cell>
          <cell r="S671">
            <v>1565</v>
          </cell>
          <cell r="T671">
            <v>0</v>
          </cell>
          <cell r="U671">
            <v>1565</v>
          </cell>
          <cell r="V671">
            <v>2013</v>
          </cell>
          <cell r="W671">
            <v>0</v>
          </cell>
          <cell r="X671">
            <v>2013</v>
          </cell>
          <cell r="Y671">
            <v>2013</v>
          </cell>
          <cell r="Z671">
            <v>0</v>
          </cell>
          <cell r="AA671">
            <v>2013</v>
          </cell>
          <cell r="AB671">
            <v>127354824</v>
          </cell>
          <cell r="AC671" t="str">
            <v>Registro Valido</v>
          </cell>
          <cell r="AD671">
            <v>671</v>
          </cell>
          <cell r="AE671">
            <v>1565</v>
          </cell>
          <cell r="AF671">
            <v>2013</v>
          </cell>
          <cell r="AG671">
            <v>2013</v>
          </cell>
          <cell r="AH671">
            <v>653</v>
          </cell>
          <cell r="AI671">
            <v>1522</v>
          </cell>
          <cell r="AJ671">
            <v>1956</v>
          </cell>
          <cell r="AK671">
            <v>1956</v>
          </cell>
          <cell r="AM671" t="str">
            <v>ALI_115_SEG_3</v>
          </cell>
          <cell r="AN671" t="str">
            <v>ALI_115_SEG_3_VAL_127354824</v>
          </cell>
          <cell r="AO671">
            <v>2</v>
          </cell>
          <cell r="AP671">
            <v>99064799.200000003</v>
          </cell>
          <cell r="AQ671" t="b">
            <v>0</v>
          </cell>
          <cell r="AR671" t="str">
            <v/>
          </cell>
          <cell r="AS671" t="str">
            <v/>
          </cell>
          <cell r="AT671" t="str">
            <v>ALI_115_SEG_3_</v>
          </cell>
          <cell r="AU671">
            <v>1</v>
          </cell>
          <cell r="AV671" t="str">
            <v>No Seleccionada</v>
          </cell>
        </row>
        <row r="672">
          <cell r="A672" t="str">
            <v>ALI_115_SEG_4</v>
          </cell>
          <cell r="B672" t="str">
            <v>5to_Evento_973_V2_DISFRUVER_17451348.xlsm</v>
          </cell>
          <cell r="C672">
            <v>115</v>
          </cell>
          <cell r="D672">
            <v>2045</v>
          </cell>
          <cell r="E672" t="str">
            <v>Comercializadora Disfruver SAS</v>
          </cell>
          <cell r="F672">
            <v>4</v>
          </cell>
          <cell r="G672" t="str">
            <v>FRUTOS SECOS</v>
          </cell>
          <cell r="H672" t="str">
            <v>115 : Mezcla de Frutos Secos (maní de sal, almendra , maíz tostado y/o arandanos).</v>
          </cell>
          <cell r="I672">
            <v>4</v>
          </cell>
          <cell r="J672" t="str">
            <v>Sitio 1 : CARRERA 127#22G-18 INT 4 - Sitio 2 : SIBERIA KM 7.5 CELTA, LOTE 159 - Sitio 3 : CARRERA 68B #10A-18 - Sitio 4 : CALLE 24F#101B-15 - Sitio 5 : CARRERA 65B#10A-87 - Sitio 6 : AUTO MEDE KM 1,5 P INDUS FLORIDA BOD 23 - Sitio 7 : CARRERA 71 A BIS # 63D-38 -</v>
          </cell>
          <cell r="K672">
            <v>44835</v>
          </cell>
          <cell r="L672">
            <v>39877</v>
          </cell>
          <cell r="M672">
            <v>49862</v>
          </cell>
          <cell r="N672">
            <v>26112</v>
          </cell>
          <cell r="O672">
            <v>2072</v>
          </cell>
          <cell r="P672">
            <v>671</v>
          </cell>
          <cell r="Q672">
            <v>0.22145999999999999</v>
          </cell>
          <cell r="R672">
            <v>522.4</v>
          </cell>
          <cell r="S672">
            <v>1565</v>
          </cell>
          <cell r="T672">
            <v>0.22198000000000001</v>
          </cell>
          <cell r="U672">
            <v>1217.5999999999999</v>
          </cell>
          <cell r="V672">
            <v>2013</v>
          </cell>
          <cell r="W672">
            <v>0.22265499999999999</v>
          </cell>
          <cell r="X672">
            <v>1564.8</v>
          </cell>
          <cell r="Y672">
            <v>2013</v>
          </cell>
          <cell r="Z672">
            <v>0.22265499999999999</v>
          </cell>
          <cell r="AA672">
            <v>1564.8</v>
          </cell>
          <cell r="AB672">
            <v>125646039.19999999</v>
          </cell>
          <cell r="AC672" t="str">
            <v>Registro Valido</v>
          </cell>
          <cell r="AD672">
            <v>671</v>
          </cell>
          <cell r="AE672">
            <v>1565</v>
          </cell>
          <cell r="AF672">
            <v>2013</v>
          </cell>
          <cell r="AG672">
            <v>2013</v>
          </cell>
          <cell r="AH672">
            <v>653</v>
          </cell>
          <cell r="AI672">
            <v>1522</v>
          </cell>
          <cell r="AJ672">
            <v>1956</v>
          </cell>
          <cell r="AK672">
            <v>1956</v>
          </cell>
          <cell r="AM672" t="str">
            <v>ALI_115_SEG_4</v>
          </cell>
          <cell r="AN672" t="str">
            <v>ALI_115_SEG_4_VAL_125646039.2</v>
          </cell>
          <cell r="AO672">
            <v>2</v>
          </cell>
          <cell r="AP672">
            <v>125646039.19999999</v>
          </cell>
          <cell r="AQ672" t="b">
            <v>1</v>
          </cell>
          <cell r="AR672" t="str">
            <v>Empate</v>
          </cell>
          <cell r="AS672" t="str">
            <v>x</v>
          </cell>
          <cell r="AT672" t="str">
            <v>ALI_115_SEG_4_x</v>
          </cell>
          <cell r="AU672">
            <v>1</v>
          </cell>
          <cell r="AV672" t="str">
            <v>Cotizacion Seleccionada</v>
          </cell>
        </row>
        <row r="673">
          <cell r="A673" t="str">
            <v>ALI_115_SEG_5</v>
          </cell>
          <cell r="B673" t="str">
            <v>5to_Evento_973_V2_DISFRUVER_17451348.xlsm</v>
          </cell>
          <cell r="C673">
            <v>115</v>
          </cell>
          <cell r="D673">
            <v>2045</v>
          </cell>
          <cell r="E673" t="str">
            <v>Comercializadora Disfruver SAS</v>
          </cell>
          <cell r="F673">
            <v>5</v>
          </cell>
          <cell r="G673" t="str">
            <v>FRUTOS SECOS</v>
          </cell>
          <cell r="H673" t="str">
            <v>115 : Mezcla de Frutos Secos (maní de sal, almendra , maíz tostado y/o arandanos).</v>
          </cell>
          <cell r="I673">
            <v>5</v>
          </cell>
          <cell r="J673" t="str">
            <v>Sitio 1 : CARRERA 127#22G-18 INT 4 - Sitio 2 : SIBERIA KM 7.5 CELTA, LOTE 159 - Sitio 3 : CARRERA 68B #10A-18 - Sitio 4 : CALLE 24F#101B-15 - Sitio 5 : CARRERA 65B#10A-87 - Sitio 6 : AUTO MEDE KM 1,5 P INDUS FLORIDA BOD 23 - Sitio 7 : CARRERA 71 A BIS # 63D-38 -</v>
          </cell>
          <cell r="K673">
            <v>44835</v>
          </cell>
          <cell r="L673">
            <v>30735</v>
          </cell>
          <cell r="M673">
            <v>38668</v>
          </cell>
          <cell r="N673">
            <v>20708</v>
          </cell>
          <cell r="O673">
            <v>1650</v>
          </cell>
          <cell r="P673">
            <v>671</v>
          </cell>
          <cell r="Q673">
            <v>0.22145999999999999</v>
          </cell>
          <cell r="R673">
            <v>522.4</v>
          </cell>
          <cell r="S673">
            <v>1565</v>
          </cell>
          <cell r="T673">
            <v>0.22198000000000001</v>
          </cell>
          <cell r="U673">
            <v>1217.5999999999999</v>
          </cell>
          <cell r="V673">
            <v>2013</v>
          </cell>
          <cell r="W673">
            <v>0.22265499999999999</v>
          </cell>
          <cell r="X673">
            <v>1564.8</v>
          </cell>
          <cell r="Y673">
            <v>2013</v>
          </cell>
          <cell r="Z673">
            <v>0.22265499999999999</v>
          </cell>
          <cell r="AA673">
            <v>1564.8</v>
          </cell>
          <cell r="AB673">
            <v>98123919.199999988</v>
          </cell>
          <cell r="AC673" t="str">
            <v>Registro Valido</v>
          </cell>
          <cell r="AD673">
            <v>671</v>
          </cell>
          <cell r="AE673">
            <v>1565</v>
          </cell>
          <cell r="AF673">
            <v>2013</v>
          </cell>
          <cell r="AG673">
            <v>2013</v>
          </cell>
          <cell r="AH673">
            <v>653</v>
          </cell>
          <cell r="AI673">
            <v>1522</v>
          </cell>
          <cell r="AJ673">
            <v>1956</v>
          </cell>
          <cell r="AK673">
            <v>1956</v>
          </cell>
          <cell r="AM673" t="str">
            <v>ALI_115_SEG_5</v>
          </cell>
          <cell r="AN673" t="str">
            <v>ALI_115_SEG_5_VAL_98123919.2</v>
          </cell>
          <cell r="AO673">
            <v>2</v>
          </cell>
          <cell r="AP673">
            <v>98123919.199999988</v>
          </cell>
          <cell r="AQ673" t="b">
            <v>1</v>
          </cell>
          <cell r="AR673" t="str">
            <v>Empate</v>
          </cell>
          <cell r="AS673" t="str">
            <v>x</v>
          </cell>
          <cell r="AT673" t="str">
            <v>ALI_115_SEG_5_x</v>
          </cell>
          <cell r="AU673">
            <v>1</v>
          </cell>
          <cell r="AV673" t="str">
            <v>Cotizacion Seleccionada</v>
          </cell>
        </row>
        <row r="674">
          <cell r="A674" t="str">
            <v>ALI_115_SEG_6</v>
          </cell>
          <cell r="B674" t="str">
            <v>5to_Evento_973_V2_DISFRUVER_17451348.xlsm</v>
          </cell>
          <cell r="C674">
            <v>115</v>
          </cell>
          <cell r="D674">
            <v>2045</v>
          </cell>
          <cell r="E674" t="str">
            <v>Comercializadora Disfruver SAS</v>
          </cell>
          <cell r="F674">
            <v>6</v>
          </cell>
          <cell r="G674" t="str">
            <v>FRUTOS SECOS</v>
          </cell>
          <cell r="H674" t="str">
            <v>115 : Mezcla de Frutos Secos (maní de sal, almendra , maíz tostado y/o arandanos).</v>
          </cell>
          <cell r="I674">
            <v>6</v>
          </cell>
          <cell r="J674" t="str">
            <v>Sitio 1 : CARRERA 127#22G-18 INT 4 - Sitio 2 : SIBERIA KM 7.5 CELTA, LOTE 159 - Sitio 3 : CARRERA 68B #10A-18 - Sitio 4 : CALLE 24F#101B-15 - Sitio 5 : CARRERA 65B#10A-87 - Sitio 6 : AUTO MEDE KM 1,5 P INDUS FLORIDA BOD 23 - Sitio 7 : CARRERA 71 A BIS # 63D-38 -</v>
          </cell>
          <cell r="K674">
            <v>44835</v>
          </cell>
          <cell r="L674">
            <v>33269</v>
          </cell>
          <cell r="M674">
            <v>41857</v>
          </cell>
          <cell r="N674">
            <v>22411</v>
          </cell>
          <cell r="O674">
            <v>1788</v>
          </cell>
          <cell r="P674">
            <v>671</v>
          </cell>
          <cell r="Q674">
            <v>0.22145999999999999</v>
          </cell>
          <cell r="R674">
            <v>522.4</v>
          </cell>
          <cell r="S674">
            <v>1565</v>
          </cell>
          <cell r="T674">
            <v>0.22198000000000001</v>
          </cell>
          <cell r="U674">
            <v>1217.5999999999999</v>
          </cell>
          <cell r="V674">
            <v>2013</v>
          </cell>
          <cell r="W674">
            <v>0.22265499999999999</v>
          </cell>
          <cell r="X674">
            <v>1564.8</v>
          </cell>
          <cell r="Y674">
            <v>2013</v>
          </cell>
          <cell r="Z674">
            <v>0.22265499999999999</v>
          </cell>
          <cell r="AA674">
            <v>1564.8</v>
          </cell>
          <cell r="AB674">
            <v>106211404</v>
          </cell>
          <cell r="AC674" t="str">
            <v>Registro Valido</v>
          </cell>
          <cell r="AD674">
            <v>671</v>
          </cell>
          <cell r="AE674">
            <v>1565</v>
          </cell>
          <cell r="AF674">
            <v>2013</v>
          </cell>
          <cell r="AG674">
            <v>2013</v>
          </cell>
          <cell r="AH674">
            <v>653</v>
          </cell>
          <cell r="AI674">
            <v>1522</v>
          </cell>
          <cell r="AJ674">
            <v>1956</v>
          </cell>
          <cell r="AK674">
            <v>1956</v>
          </cell>
          <cell r="AM674" t="str">
            <v>ALI_115_SEG_6</v>
          </cell>
          <cell r="AN674" t="str">
            <v>ALI_115_SEG_6_VAL_106211404</v>
          </cell>
          <cell r="AO674">
            <v>2</v>
          </cell>
          <cell r="AP674">
            <v>106211404</v>
          </cell>
          <cell r="AQ674" t="b">
            <v>1</v>
          </cell>
          <cell r="AR674" t="str">
            <v>Empate</v>
          </cell>
          <cell r="AS674" t="str">
            <v>x</v>
          </cell>
          <cell r="AT674" t="str">
            <v>ALI_115_SEG_6_x</v>
          </cell>
          <cell r="AU674">
            <v>1</v>
          </cell>
          <cell r="AV674" t="str">
            <v>Cotizacion Seleccionada</v>
          </cell>
        </row>
        <row r="675">
          <cell r="A675" t="str">
            <v>ALI_115_SEG_7</v>
          </cell>
          <cell r="B675" t="str">
            <v>5to_Evento_973_V2_DISFRUVER_17451348.xlsm</v>
          </cell>
          <cell r="C675">
            <v>115</v>
          </cell>
          <cell r="D675">
            <v>2045</v>
          </cell>
          <cell r="E675" t="str">
            <v>Comercializadora Disfruver SAS</v>
          </cell>
          <cell r="F675">
            <v>7</v>
          </cell>
          <cell r="G675" t="str">
            <v>FRUTOS SECOS</v>
          </cell>
          <cell r="H675" t="str">
            <v>115 : Mezcla de Frutos Secos (maní de sal, almendra , maíz tostado y/o arandanos).</v>
          </cell>
          <cell r="I675">
            <v>7</v>
          </cell>
          <cell r="J675" t="str">
            <v>Sitio 1 : CARRERA 127#22G-18 INT 4 - Sitio 2 : SIBERIA KM 7.5 CELTA, LOTE 159 - Sitio 3 : CARRERA 68B #10A-18 - Sitio 4 : CALLE 24F#101B-15 - Sitio 5 : CARRERA 65B#10A-87 - Sitio 6 : AUTO MEDE KM 1,5 P INDUS FLORIDA BOD 23 - Sitio 7 : CARRERA 71 A BIS # 63D-38 -</v>
          </cell>
          <cell r="K675">
            <v>44835</v>
          </cell>
          <cell r="L675">
            <v>33973</v>
          </cell>
          <cell r="M675">
            <v>42741</v>
          </cell>
          <cell r="N675">
            <v>22889</v>
          </cell>
          <cell r="O675">
            <v>1824</v>
          </cell>
          <cell r="P675">
            <v>671</v>
          </cell>
          <cell r="Q675">
            <v>0.22145999999999999</v>
          </cell>
          <cell r="R675">
            <v>522.4</v>
          </cell>
          <cell r="S675">
            <v>1565</v>
          </cell>
          <cell r="T675">
            <v>0.22198000000000001</v>
          </cell>
          <cell r="U675">
            <v>1217.5999999999999</v>
          </cell>
          <cell r="V675">
            <v>2013</v>
          </cell>
          <cell r="W675">
            <v>0.22265499999999999</v>
          </cell>
          <cell r="X675">
            <v>1564.8</v>
          </cell>
          <cell r="Y675">
            <v>2013</v>
          </cell>
          <cell r="Z675">
            <v>0.22265499999999999</v>
          </cell>
          <cell r="AA675">
            <v>1564.8</v>
          </cell>
          <cell r="AB675">
            <v>108459839.2</v>
          </cell>
          <cell r="AC675" t="str">
            <v>Registro Valido</v>
          </cell>
          <cell r="AD675">
            <v>671</v>
          </cell>
          <cell r="AE675">
            <v>1565</v>
          </cell>
          <cell r="AF675">
            <v>2013</v>
          </cell>
          <cell r="AG675">
            <v>2013</v>
          </cell>
          <cell r="AH675">
            <v>653</v>
          </cell>
          <cell r="AI675">
            <v>1522</v>
          </cell>
          <cell r="AJ675">
            <v>1956</v>
          </cell>
          <cell r="AK675">
            <v>1956</v>
          </cell>
          <cell r="AM675" t="str">
            <v>ALI_115_SEG_7</v>
          </cell>
          <cell r="AN675" t="str">
            <v>ALI_115_SEG_7_VAL_108459839.2</v>
          </cell>
          <cell r="AO675">
            <v>2</v>
          </cell>
          <cell r="AP675">
            <v>108459839.2</v>
          </cell>
          <cell r="AQ675" t="b">
            <v>1</v>
          </cell>
          <cell r="AR675" t="str">
            <v>Empate</v>
          </cell>
          <cell r="AS675" t="str">
            <v>x</v>
          </cell>
          <cell r="AT675" t="str">
            <v>ALI_115_SEG_7_x</v>
          </cell>
          <cell r="AU675">
            <v>1</v>
          </cell>
          <cell r="AV675" t="str">
            <v>Cotizacion Seleccionada</v>
          </cell>
        </row>
        <row r="676">
          <cell r="A676" t="str">
            <v>ALI_115_SEG_8</v>
          </cell>
          <cell r="B676" t="str">
            <v>5to_Evento_973_V2_DISFRUVER_17451348.xlsm</v>
          </cell>
          <cell r="C676">
            <v>115</v>
          </cell>
          <cell r="D676">
            <v>2045</v>
          </cell>
          <cell r="E676" t="str">
            <v>Comercializadora Disfruver SAS</v>
          </cell>
          <cell r="F676">
            <v>8</v>
          </cell>
          <cell r="G676" t="str">
            <v>FRUTOS SECOS</v>
          </cell>
          <cell r="H676" t="str">
            <v>115 : Mezcla de Frutos Secos (maní de sal, almendra , maíz tostado y/o arandanos).</v>
          </cell>
          <cell r="I676">
            <v>8</v>
          </cell>
          <cell r="J676" t="str">
            <v>Sitio 1 : CARRERA 127#22G-18 INT 4 - Sitio 2 : SIBERIA KM 7.5 CELTA, LOTE 159 - Sitio 3 : CARRERA 68B #10A-18 - Sitio 4 : CALLE 24F#101B-15 - Sitio 5 : CARRERA 65B#10A-87 - Sitio 6 : AUTO MEDE KM 1,5 P INDUS FLORIDA BOD 23 - Sitio 7 : CARRERA 71 A BIS # 63D-38 -</v>
          </cell>
          <cell r="K676">
            <v>44835</v>
          </cell>
          <cell r="L676">
            <v>32789</v>
          </cell>
          <cell r="M676">
            <v>41250</v>
          </cell>
          <cell r="N676">
            <v>22093</v>
          </cell>
          <cell r="O676">
            <v>1761</v>
          </cell>
          <cell r="P676">
            <v>671</v>
          </cell>
          <cell r="Q676">
            <v>0.22145999999999999</v>
          </cell>
          <cell r="R676">
            <v>522.4</v>
          </cell>
          <cell r="S676">
            <v>1565</v>
          </cell>
          <cell r="T676">
            <v>0.22198000000000001</v>
          </cell>
          <cell r="U676">
            <v>1217.5999999999999</v>
          </cell>
          <cell r="V676">
            <v>2013</v>
          </cell>
          <cell r="W676">
            <v>0.22265499999999999</v>
          </cell>
          <cell r="X676">
            <v>1564.8</v>
          </cell>
          <cell r="Y676">
            <v>2013</v>
          </cell>
          <cell r="Z676">
            <v>0.22265499999999999</v>
          </cell>
          <cell r="AA676">
            <v>1564.8</v>
          </cell>
          <cell r="AB676">
            <v>104681712.8</v>
          </cell>
          <cell r="AC676" t="str">
            <v>Registro Valido</v>
          </cell>
          <cell r="AD676">
            <v>671</v>
          </cell>
          <cell r="AE676">
            <v>1565</v>
          </cell>
          <cell r="AF676">
            <v>2013</v>
          </cell>
          <cell r="AG676">
            <v>2013</v>
          </cell>
          <cell r="AH676">
            <v>653</v>
          </cell>
          <cell r="AI676">
            <v>1522</v>
          </cell>
          <cell r="AJ676">
            <v>1956</v>
          </cell>
          <cell r="AK676">
            <v>1956</v>
          </cell>
          <cell r="AM676" t="str">
            <v>ALI_115_SEG_8</v>
          </cell>
          <cell r="AN676" t="str">
            <v>ALI_115_SEG_8_VAL_104681712.8</v>
          </cell>
          <cell r="AO676">
            <v>2</v>
          </cell>
          <cell r="AP676">
            <v>104681712.8</v>
          </cell>
          <cell r="AQ676" t="b">
            <v>1</v>
          </cell>
          <cell r="AR676" t="str">
            <v>Empate</v>
          </cell>
          <cell r="AS676" t="str">
            <v>x</v>
          </cell>
          <cell r="AT676" t="str">
            <v>ALI_115_SEG_8_x</v>
          </cell>
          <cell r="AU676">
            <v>1</v>
          </cell>
          <cell r="AV676" t="str">
            <v>Cotizacion Seleccionada</v>
          </cell>
        </row>
        <row r="677">
          <cell r="A677" t="str">
            <v>ALI_115_SEG_9</v>
          </cell>
          <cell r="B677" t="str">
            <v>5to_Evento_973_V2_DISFRUVER_17451348.xlsm</v>
          </cell>
          <cell r="C677">
            <v>115</v>
          </cell>
          <cell r="D677">
            <v>2045</v>
          </cell>
          <cell r="E677" t="str">
            <v>Comercializadora Disfruver SAS</v>
          </cell>
          <cell r="F677">
            <v>9</v>
          </cell>
          <cell r="G677" t="str">
            <v>FRUTOS SECOS</v>
          </cell>
          <cell r="H677" t="str">
            <v>115 : Mezcla de Frutos Secos (maní de sal, almendra , maíz tostado y/o arandanos).</v>
          </cell>
          <cell r="I677">
            <v>9</v>
          </cell>
          <cell r="J677" t="str">
            <v>Sitio 1 : CARRERA 127#22G-18 INT 4 - Sitio 2 : SIBERIA KM 7.5 CELTA, LOTE 159 - Sitio 3 : CARRERA 68B #10A-18 - Sitio 4 : CALLE 24F#101B-15 - Sitio 5 : CARRERA 65B#10A-87 - Sitio 6 : AUTO MEDE KM 1,5 P INDUS FLORIDA BOD 23 - Sitio 7 : CARRERA 71 A BIS # 63D-38 -</v>
          </cell>
          <cell r="K677">
            <v>44835</v>
          </cell>
          <cell r="L677">
            <v>33137</v>
          </cell>
          <cell r="M677">
            <v>41690</v>
          </cell>
          <cell r="N677">
            <v>22323</v>
          </cell>
          <cell r="O677">
            <v>1778</v>
          </cell>
          <cell r="P677">
            <v>671</v>
          </cell>
          <cell r="Q677">
            <v>0.22145999999999999</v>
          </cell>
          <cell r="R677">
            <v>522.4</v>
          </cell>
          <cell r="S677">
            <v>1565</v>
          </cell>
          <cell r="T677">
            <v>0.22198000000000001</v>
          </cell>
          <cell r="U677">
            <v>1217.5999999999999</v>
          </cell>
          <cell r="V677">
            <v>2013</v>
          </cell>
          <cell r="W677">
            <v>0.22265499999999999</v>
          </cell>
          <cell r="X677">
            <v>1564.8</v>
          </cell>
          <cell r="Y677">
            <v>2013</v>
          </cell>
          <cell r="Z677">
            <v>0.22265499999999999</v>
          </cell>
          <cell r="AA677">
            <v>1564.8</v>
          </cell>
          <cell r="AB677">
            <v>105785757.59999999</v>
          </cell>
          <cell r="AC677" t="str">
            <v>Registro Valido</v>
          </cell>
          <cell r="AD677">
            <v>671</v>
          </cell>
          <cell r="AE677">
            <v>1565</v>
          </cell>
          <cell r="AF677">
            <v>2013</v>
          </cell>
          <cell r="AG677">
            <v>2013</v>
          </cell>
          <cell r="AH677">
            <v>653</v>
          </cell>
          <cell r="AI677">
            <v>1522</v>
          </cell>
          <cell r="AJ677">
            <v>1956</v>
          </cell>
          <cell r="AK677">
            <v>1956</v>
          </cell>
          <cell r="AM677" t="str">
            <v>ALI_115_SEG_9</v>
          </cell>
          <cell r="AN677" t="str">
            <v>ALI_115_SEG_9_VAL_105785757.6</v>
          </cell>
          <cell r="AO677">
            <v>2</v>
          </cell>
          <cell r="AP677">
            <v>105785757.59999999</v>
          </cell>
          <cell r="AQ677" t="b">
            <v>1</v>
          </cell>
          <cell r="AR677" t="str">
            <v>Empate</v>
          </cell>
          <cell r="AS677" t="str">
            <v>x</v>
          </cell>
          <cell r="AT677" t="str">
            <v>ALI_115_SEG_9_x</v>
          </cell>
          <cell r="AU677">
            <v>1</v>
          </cell>
          <cell r="AV677" t="str">
            <v>Cotizacion Seleccionada</v>
          </cell>
        </row>
        <row r="678">
          <cell r="A678" t="str">
            <v>ALI_115_SEG_10</v>
          </cell>
          <cell r="B678" t="str">
            <v>5to_Evento_973_V2_DISFRUVER_17451348.xlsm</v>
          </cell>
          <cell r="C678">
            <v>115</v>
          </cell>
          <cell r="D678">
            <v>2045</v>
          </cell>
          <cell r="E678" t="str">
            <v>Comercializadora Disfruver SAS</v>
          </cell>
          <cell r="F678">
            <v>10</v>
          </cell>
          <cell r="G678" t="str">
            <v>FRUTOS SECOS</v>
          </cell>
          <cell r="H678" t="str">
            <v>115 : Mezcla de Frutos Secos (maní de sal, almendra , maíz tostado y/o arandanos).</v>
          </cell>
          <cell r="I678">
            <v>10</v>
          </cell>
          <cell r="J678" t="str">
            <v>Sitio 1 : CARRERA 127#22G-18 INT 4 - Sitio 2 : SIBERIA KM 7.5 CELTA, LOTE 159 - Sitio 3 : CARRERA 68B #10A-18 - Sitio 4 : CALLE 24F#101B-15 - Sitio 5 : CARRERA 65B#10A-87 - Sitio 6 : AUTO MEDE KM 1,5 P INDUS FLORIDA BOD 23 - Sitio 7 : CARRERA 71 A BIS # 63D-38 -</v>
          </cell>
          <cell r="K678">
            <v>44835</v>
          </cell>
          <cell r="L678">
            <v>33184</v>
          </cell>
          <cell r="M678">
            <v>41756</v>
          </cell>
          <cell r="N678">
            <v>22360</v>
          </cell>
          <cell r="O678">
            <v>1783</v>
          </cell>
          <cell r="P678">
            <v>671</v>
          </cell>
          <cell r="Q678">
            <v>0.22145999999999999</v>
          </cell>
          <cell r="R678">
            <v>522.4</v>
          </cell>
          <cell r="S678">
            <v>1565</v>
          </cell>
          <cell r="T678">
            <v>0.22198000000000001</v>
          </cell>
          <cell r="U678">
            <v>1217.5999999999999</v>
          </cell>
          <cell r="V678">
            <v>2013</v>
          </cell>
          <cell r="W678">
            <v>0.22265499999999999</v>
          </cell>
          <cell r="X678">
            <v>1564.8</v>
          </cell>
          <cell r="Y678">
            <v>2013</v>
          </cell>
          <cell r="Z678">
            <v>0.22265499999999999</v>
          </cell>
          <cell r="AA678">
            <v>1564.8</v>
          </cell>
          <cell r="AB678">
            <v>105956393.59999999</v>
          </cell>
          <cell r="AC678" t="str">
            <v>Registro Valido</v>
          </cell>
          <cell r="AD678">
            <v>671</v>
          </cell>
          <cell r="AE678">
            <v>1565</v>
          </cell>
          <cell r="AF678">
            <v>2013</v>
          </cell>
          <cell r="AG678">
            <v>2013</v>
          </cell>
          <cell r="AH678">
            <v>653</v>
          </cell>
          <cell r="AI678">
            <v>1522</v>
          </cell>
          <cell r="AJ678">
            <v>1956</v>
          </cell>
          <cell r="AK678">
            <v>1956</v>
          </cell>
          <cell r="AM678" t="str">
            <v>ALI_115_SEG_10</v>
          </cell>
          <cell r="AN678" t="str">
            <v>ALI_115_SEG_10_VAL_105956393.6</v>
          </cell>
          <cell r="AO678">
            <v>2</v>
          </cell>
          <cell r="AP678">
            <v>105956393.59999999</v>
          </cell>
          <cell r="AQ678" t="b">
            <v>1</v>
          </cell>
          <cell r="AR678" t="str">
            <v>Empate</v>
          </cell>
          <cell r="AS678" t="str">
            <v>x</v>
          </cell>
          <cell r="AT678" t="str">
            <v>ALI_115_SEG_10_x</v>
          </cell>
          <cell r="AU678">
            <v>1</v>
          </cell>
          <cell r="AV678" t="str">
            <v>Cotizacion Seleccionada</v>
          </cell>
        </row>
        <row r="679">
          <cell r="A679" t="str">
            <v>ALI_115_SEG_11</v>
          </cell>
          <cell r="B679" t="str">
            <v>5to_Evento_973_V2_DISFRUVER_17451348.xlsm</v>
          </cell>
          <cell r="C679">
            <v>115</v>
          </cell>
          <cell r="D679">
            <v>2045</v>
          </cell>
          <cell r="E679" t="str">
            <v>Comercializadora Disfruver SAS</v>
          </cell>
          <cell r="F679">
            <v>11</v>
          </cell>
          <cell r="G679" t="str">
            <v>FRUTOS SECOS</v>
          </cell>
          <cell r="H679" t="str">
            <v>115 : Mezcla de Frutos Secos (maní de sal, almendra , maíz tostado y/o arandanos).</v>
          </cell>
          <cell r="I679">
            <v>11</v>
          </cell>
          <cell r="J679" t="str">
            <v>Sitio 1 : CARRERA 127#22G-18 INT 4 - Sitio 2 : SIBERIA KM 7.5 CELTA, LOTE 159 - Sitio 3 : CARRERA 68B #10A-18 - Sitio 4 : CALLE 24F#101B-15 - Sitio 5 : CARRERA 65B#10A-87 - Sitio 6 : AUTO MEDE KM 1,5 P INDUS FLORIDA BOD 23 - Sitio 7 : CARRERA 71 A BIS # 63D-38 -</v>
          </cell>
          <cell r="K679">
            <v>44835</v>
          </cell>
          <cell r="L679">
            <v>32683</v>
          </cell>
          <cell r="M679">
            <v>41119</v>
          </cell>
          <cell r="N679">
            <v>22019</v>
          </cell>
          <cell r="O679">
            <v>1754</v>
          </cell>
          <cell r="P679">
            <v>671</v>
          </cell>
          <cell r="Q679">
            <v>0.22145999999999999</v>
          </cell>
          <cell r="R679">
            <v>522.4</v>
          </cell>
          <cell r="S679">
            <v>1565</v>
          </cell>
          <cell r="T679">
            <v>0.22198000000000001</v>
          </cell>
          <cell r="U679">
            <v>1217.5999999999999</v>
          </cell>
          <cell r="V679">
            <v>2013</v>
          </cell>
          <cell r="W679">
            <v>0.22265499999999999</v>
          </cell>
          <cell r="X679">
            <v>1564.8</v>
          </cell>
          <cell r="Y679">
            <v>2013</v>
          </cell>
          <cell r="Z679">
            <v>0.22265499999999999</v>
          </cell>
          <cell r="AA679">
            <v>1564.8</v>
          </cell>
          <cell r="AB679">
            <v>104340083.99999999</v>
          </cell>
          <cell r="AC679" t="str">
            <v>Registro Valido</v>
          </cell>
          <cell r="AD679">
            <v>671</v>
          </cell>
          <cell r="AE679">
            <v>1565</v>
          </cell>
          <cell r="AF679">
            <v>2013</v>
          </cell>
          <cell r="AG679">
            <v>2013</v>
          </cell>
          <cell r="AH679">
            <v>653</v>
          </cell>
          <cell r="AI679">
            <v>1522</v>
          </cell>
          <cell r="AJ679">
            <v>1956</v>
          </cell>
          <cell r="AK679">
            <v>1956</v>
          </cell>
          <cell r="AM679" t="str">
            <v>ALI_115_SEG_11</v>
          </cell>
          <cell r="AN679" t="str">
            <v>ALI_115_SEG_11_VAL_104340084</v>
          </cell>
          <cell r="AO679">
            <v>2</v>
          </cell>
          <cell r="AP679">
            <v>104340083.99999999</v>
          </cell>
          <cell r="AQ679" t="b">
            <v>1</v>
          </cell>
          <cell r="AR679" t="str">
            <v>Empate</v>
          </cell>
          <cell r="AS679" t="str">
            <v>x</v>
          </cell>
          <cell r="AT679" t="str">
            <v>ALI_115_SEG_11_x</v>
          </cell>
          <cell r="AU679">
            <v>1</v>
          </cell>
          <cell r="AV679" t="str">
            <v>Cotizacion Seleccionada</v>
          </cell>
        </row>
        <row r="680">
          <cell r="A680" t="str">
            <v>ALI_115_SEG_12</v>
          </cell>
          <cell r="B680" t="str">
            <v>5to_Evento_973_V2_DISFRUVER_17451348.xlsm</v>
          </cell>
          <cell r="C680">
            <v>115</v>
          </cell>
          <cell r="D680">
            <v>2045</v>
          </cell>
          <cell r="E680" t="str">
            <v>Comercializadora Disfruver SAS</v>
          </cell>
          <cell r="F680">
            <v>12</v>
          </cell>
          <cell r="G680" t="str">
            <v>FRUTOS SECOS</v>
          </cell>
          <cell r="H680" t="str">
            <v>115 : Mezcla de Frutos Secos (maní de sal, almendra , maíz tostado y/o arandanos).</v>
          </cell>
          <cell r="I680">
            <v>12</v>
          </cell>
          <cell r="J680" t="str">
            <v>Sitio 1 : CARRERA 127#22G-18 INT 4 - Sitio 2 : SIBERIA KM 7.5 CELTA, LOTE 159 - Sitio 3 : CARRERA 68B #10A-18 - Sitio 4 : CALLE 24F#101B-15 - Sitio 5 : CARRERA 65B#10A-87 - Sitio 6 : AUTO MEDE KM 1,5 P INDUS FLORIDA BOD 23 - Sitio 7 : CARRERA 71 A BIS # 63D-38 -</v>
          </cell>
          <cell r="K680">
            <v>44835</v>
          </cell>
          <cell r="L680">
            <v>35769</v>
          </cell>
          <cell r="M680">
            <v>44734</v>
          </cell>
          <cell r="N680">
            <v>23425</v>
          </cell>
          <cell r="O680">
            <v>1858</v>
          </cell>
          <cell r="P680">
            <v>671</v>
          </cell>
          <cell r="Q680">
            <v>0.22145999999999999</v>
          </cell>
          <cell r="R680">
            <v>522.4</v>
          </cell>
          <cell r="S680">
            <v>1565</v>
          </cell>
          <cell r="T680">
            <v>0.22198000000000001</v>
          </cell>
          <cell r="U680">
            <v>1217.5999999999999</v>
          </cell>
          <cell r="V680">
            <v>2013</v>
          </cell>
          <cell r="W680">
            <v>0.22265499999999999</v>
          </cell>
          <cell r="X680">
            <v>1564.8</v>
          </cell>
          <cell r="Y680">
            <v>2013</v>
          </cell>
          <cell r="Z680">
            <v>0.22265499999999999</v>
          </cell>
          <cell r="AA680">
            <v>1564.8</v>
          </cell>
          <cell r="AB680">
            <v>112716682.40000001</v>
          </cell>
          <cell r="AC680" t="str">
            <v>Registro Valido</v>
          </cell>
          <cell r="AD680">
            <v>671</v>
          </cell>
          <cell r="AE680">
            <v>1565</v>
          </cell>
          <cell r="AF680">
            <v>2013</v>
          </cell>
          <cell r="AG680">
            <v>2013</v>
          </cell>
          <cell r="AH680">
            <v>653</v>
          </cell>
          <cell r="AI680">
            <v>1522</v>
          </cell>
          <cell r="AJ680">
            <v>1956</v>
          </cell>
          <cell r="AK680">
            <v>1956</v>
          </cell>
          <cell r="AM680" t="str">
            <v>ALI_115_SEG_12</v>
          </cell>
          <cell r="AN680" t="str">
            <v>ALI_115_SEG_12_VAL_112716682.4</v>
          </cell>
          <cell r="AO680">
            <v>2</v>
          </cell>
          <cell r="AP680">
            <v>112716682.40000001</v>
          </cell>
          <cell r="AQ680" t="b">
            <v>1</v>
          </cell>
          <cell r="AR680" t="str">
            <v>Empate</v>
          </cell>
          <cell r="AS680" t="str">
            <v>x</v>
          </cell>
          <cell r="AT680" t="str">
            <v>ALI_115_SEG_12_x</v>
          </cell>
          <cell r="AU680">
            <v>1</v>
          </cell>
          <cell r="AV680" t="str">
            <v>Cotizacion Seleccionada</v>
          </cell>
        </row>
        <row r="681">
          <cell r="A681" t="str">
            <v>ALI_115_SEG_13</v>
          </cell>
          <cell r="B681" t="str">
            <v>5to_Evento_973_V2_DISFRUVER_17451348.xlsm</v>
          </cell>
          <cell r="C681">
            <v>115</v>
          </cell>
          <cell r="D681">
            <v>2045</v>
          </cell>
          <cell r="E681" t="str">
            <v>Comercializadora Disfruver SAS</v>
          </cell>
          <cell r="F681">
            <v>13</v>
          </cell>
          <cell r="G681" t="str">
            <v>FRUTOS SECOS</v>
          </cell>
          <cell r="H681" t="str">
            <v>115 : Mezcla de Frutos Secos (maní de sal, almendra , maíz tostado y/o arandanos).</v>
          </cell>
          <cell r="I681">
            <v>13</v>
          </cell>
          <cell r="J681" t="str">
            <v>Sitio 1 : CARRERA 127#22G-18 INT 4 - Sitio 2 : SIBERIA KM 7.5 CELTA, LOTE 159 - Sitio 3 : CARRERA 68B #10A-18 - Sitio 4 : CALLE 24F#101B-15 - Sitio 5 : CARRERA 65B#10A-87 - Sitio 6 : AUTO MEDE KM 1,5 P INDUS FLORIDA BOD 23 - Sitio 7 : CARRERA 71 A BIS # 63D-38 -</v>
          </cell>
          <cell r="K681">
            <v>44835</v>
          </cell>
          <cell r="L681">
            <v>31494</v>
          </cell>
          <cell r="M681">
            <v>39623</v>
          </cell>
          <cell r="N681">
            <v>21215</v>
          </cell>
          <cell r="O681">
            <v>1691</v>
          </cell>
          <cell r="P681">
            <v>671</v>
          </cell>
          <cell r="Q681">
            <v>0.22145999999999999</v>
          </cell>
          <cell r="R681">
            <v>522.4</v>
          </cell>
          <cell r="S681">
            <v>1565</v>
          </cell>
          <cell r="T681">
            <v>0.22198000000000001</v>
          </cell>
          <cell r="U681">
            <v>1217.5999999999999</v>
          </cell>
          <cell r="V681">
            <v>2013</v>
          </cell>
          <cell r="W681">
            <v>0.22265499999999999</v>
          </cell>
          <cell r="X681">
            <v>1564.8</v>
          </cell>
          <cell r="Y681">
            <v>2013</v>
          </cell>
          <cell r="Z681">
            <v>0.22265499999999999</v>
          </cell>
          <cell r="AA681">
            <v>1564.8</v>
          </cell>
          <cell r="AB681">
            <v>100540739.2</v>
          </cell>
          <cell r="AC681" t="str">
            <v>Registro Valido</v>
          </cell>
          <cell r="AD681">
            <v>671</v>
          </cell>
          <cell r="AE681">
            <v>1565</v>
          </cell>
          <cell r="AF681">
            <v>2013</v>
          </cell>
          <cell r="AG681">
            <v>2013</v>
          </cell>
          <cell r="AH681">
            <v>653</v>
          </cell>
          <cell r="AI681">
            <v>1522</v>
          </cell>
          <cell r="AJ681">
            <v>1956</v>
          </cell>
          <cell r="AK681">
            <v>1956</v>
          </cell>
          <cell r="AM681" t="str">
            <v>ALI_115_SEG_13</v>
          </cell>
          <cell r="AN681" t="str">
            <v>ALI_115_SEG_13_VAL_100540739.2</v>
          </cell>
          <cell r="AO681">
            <v>2</v>
          </cell>
          <cell r="AP681">
            <v>100540739.2</v>
          </cell>
          <cell r="AQ681" t="b">
            <v>1</v>
          </cell>
          <cell r="AR681" t="str">
            <v>Empate</v>
          </cell>
          <cell r="AS681" t="str">
            <v>x</v>
          </cell>
          <cell r="AT681" t="str">
            <v>ALI_115_SEG_13_x</v>
          </cell>
          <cell r="AU681">
            <v>1</v>
          </cell>
          <cell r="AV681" t="str">
            <v>Cotizacion Seleccionada</v>
          </cell>
        </row>
        <row r="682">
          <cell r="A682" t="str">
            <v>ALI_115_SEG_14</v>
          </cell>
          <cell r="B682" t="str">
            <v>5to_Evento_973_V2_DISFRUVER_17451348.xlsm</v>
          </cell>
          <cell r="C682">
            <v>115</v>
          </cell>
          <cell r="D682">
            <v>2045</v>
          </cell>
          <cell r="E682" t="str">
            <v>Comercializadora Disfruver SAS</v>
          </cell>
          <cell r="F682">
            <v>14</v>
          </cell>
          <cell r="G682" t="str">
            <v>FRUTOS SECOS</v>
          </cell>
          <cell r="H682" t="str">
            <v>115 : Mezcla de Frutos Secos (maní de sal, almendra , maíz tostado y/o arandanos).</v>
          </cell>
          <cell r="I682">
            <v>14</v>
          </cell>
          <cell r="J682" t="str">
            <v>Sitio 1 : CARRERA 127#22G-18 INT 4 - Sitio 2 : SIBERIA KM 7.5 CELTA, LOTE 159 - Sitio 3 : CARRERA 68B #10A-18 - Sitio 4 : CALLE 24F#101B-15 - Sitio 5 : CARRERA 65B#10A-87 - Sitio 6 : AUTO MEDE KM 1,5 P INDUS FLORIDA BOD 23 - Sitio 7 : CARRERA 71 A BIS # 63D-38 -</v>
          </cell>
          <cell r="K682">
            <v>44835</v>
          </cell>
          <cell r="L682">
            <v>31207</v>
          </cell>
          <cell r="M682">
            <v>39264</v>
          </cell>
          <cell r="N682">
            <v>21025</v>
          </cell>
          <cell r="O682">
            <v>1677</v>
          </cell>
          <cell r="P682">
            <v>671</v>
          </cell>
          <cell r="Q682">
            <v>0.22145999999999999</v>
          </cell>
          <cell r="R682">
            <v>522.4</v>
          </cell>
          <cell r="S682">
            <v>1565</v>
          </cell>
          <cell r="T682">
            <v>0.22198000000000001</v>
          </cell>
          <cell r="U682">
            <v>1217.5999999999999</v>
          </cell>
          <cell r="V682">
            <v>2013</v>
          </cell>
          <cell r="W682">
            <v>0.22265499999999999</v>
          </cell>
          <cell r="X682">
            <v>1564.8</v>
          </cell>
          <cell r="Y682">
            <v>2013</v>
          </cell>
          <cell r="Z682">
            <v>0.22265499999999999</v>
          </cell>
          <cell r="AA682">
            <v>1564.8</v>
          </cell>
          <cell r="AB682">
            <v>99634472.799999982</v>
          </cell>
          <cell r="AC682" t="str">
            <v>Registro Valido</v>
          </cell>
          <cell r="AD682">
            <v>671</v>
          </cell>
          <cell r="AE682">
            <v>1565</v>
          </cell>
          <cell r="AF682">
            <v>2013</v>
          </cell>
          <cell r="AG682">
            <v>2013</v>
          </cell>
          <cell r="AH682">
            <v>653</v>
          </cell>
          <cell r="AI682">
            <v>1522</v>
          </cell>
          <cell r="AJ682">
            <v>1956</v>
          </cell>
          <cell r="AK682">
            <v>1956</v>
          </cell>
          <cell r="AM682" t="str">
            <v>ALI_115_SEG_14</v>
          </cell>
          <cell r="AN682" t="str">
            <v>ALI_115_SEG_14_VAL_99634472.8</v>
          </cell>
          <cell r="AO682">
            <v>2</v>
          </cell>
          <cell r="AP682">
            <v>99634472.799999982</v>
          </cell>
          <cell r="AQ682" t="b">
            <v>1</v>
          </cell>
          <cell r="AR682" t="str">
            <v>Empate</v>
          </cell>
          <cell r="AS682" t="str">
            <v>x</v>
          </cell>
          <cell r="AT682" t="str">
            <v>ALI_115_SEG_14_x</v>
          </cell>
          <cell r="AU682">
            <v>1</v>
          </cell>
          <cell r="AV682" t="str">
            <v>Cotizacion Seleccionada</v>
          </cell>
        </row>
        <row r="683">
          <cell r="A683" t="b">
            <v>0</v>
          </cell>
          <cell r="B683" t="str">
            <v>5to_Evento_973_V2_DISFRUVER_17451348.xlsm</v>
          </cell>
          <cell r="C683">
            <v>115</v>
          </cell>
          <cell r="D683">
            <v>2045</v>
          </cell>
          <cell r="E683" t="str">
            <v>Comercializadora Disfruver SAS</v>
          </cell>
          <cell r="F683">
            <v>15</v>
          </cell>
          <cell r="G683" t="str">
            <v>FRUTOS SECOS</v>
          </cell>
          <cell r="H683" t="str">
            <v>115 : Mezcla de Frutos Secos (maní de sal, almendra , maíz tostado y/o arandanos).</v>
          </cell>
          <cell r="I683">
            <v>15</v>
          </cell>
          <cell r="J683" t="str">
            <v>Sitio 1 : CARRERA 127#22G-18 INT 4 - Sitio 2 : SIBERIA KM 7.5 CELTA, LOTE 159 - Sitio 3 : CARRERA 68B #10A-18 - Sitio 4 : CALLE 24F#101B-15 - Sitio 5 : CARRERA 65B#10A-87 - Sitio 6 : AUTO MEDE KM 1,5 P INDUS FLORIDA BOD 23 - Sitio 7 : CARRERA 71 A BIS # 63D-38 -</v>
          </cell>
          <cell r="K683">
            <v>44835</v>
          </cell>
          <cell r="L683">
            <v>29494</v>
          </cell>
          <cell r="M683">
            <v>37109</v>
          </cell>
          <cell r="N683">
            <v>19874</v>
          </cell>
          <cell r="O683">
            <v>1583</v>
          </cell>
          <cell r="P683">
            <v>671</v>
          </cell>
          <cell r="Q683">
            <v>0</v>
          </cell>
          <cell r="R683">
            <v>671</v>
          </cell>
          <cell r="S683">
            <v>1565</v>
          </cell>
          <cell r="T683">
            <v>0</v>
          </cell>
          <cell r="U683">
            <v>1565</v>
          </cell>
          <cell r="V683">
            <v>2013</v>
          </cell>
          <cell r="W683">
            <v>0</v>
          </cell>
          <cell r="X683">
            <v>2013</v>
          </cell>
          <cell r="Y683">
            <v>2013</v>
          </cell>
          <cell r="Z683">
            <v>0</v>
          </cell>
          <cell r="AA683">
            <v>2013</v>
          </cell>
          <cell r="AB683">
            <v>121059000</v>
          </cell>
          <cell r="AC683" t="str">
            <v>Registro Valido</v>
          </cell>
          <cell r="AD683">
            <v>671</v>
          </cell>
          <cell r="AE683">
            <v>1565</v>
          </cell>
          <cell r="AF683">
            <v>2013</v>
          </cell>
          <cell r="AG683">
            <v>2013</v>
          </cell>
          <cell r="AH683">
            <v>653</v>
          </cell>
          <cell r="AI683">
            <v>1522</v>
          </cell>
          <cell r="AJ683">
            <v>1956</v>
          </cell>
          <cell r="AK683">
            <v>1956</v>
          </cell>
          <cell r="AM683" t="str">
            <v>ALI_115_SEG_15</v>
          </cell>
          <cell r="AN683" t="str">
            <v>ALI_115_SEG_15_VAL_121059000</v>
          </cell>
          <cell r="AO683">
            <v>2</v>
          </cell>
          <cell r="AP683">
            <v>94167497.600000009</v>
          </cell>
          <cell r="AQ683" t="b">
            <v>0</v>
          </cell>
          <cell r="AR683" t="str">
            <v/>
          </cell>
          <cell r="AS683" t="str">
            <v/>
          </cell>
          <cell r="AT683" t="str">
            <v>ALI_115_SEG_15_</v>
          </cell>
          <cell r="AU683">
            <v>1</v>
          </cell>
          <cell r="AV683" t="str">
            <v>No Seleccionada</v>
          </cell>
        </row>
        <row r="684">
          <cell r="A684" t="b">
            <v>0</v>
          </cell>
          <cell r="B684" t="str">
            <v>5to_Evento_973_V2_DISFRUVER_17451348.xlsm</v>
          </cell>
          <cell r="C684">
            <v>58</v>
          </cell>
          <cell r="D684">
            <v>2045</v>
          </cell>
          <cell r="E684" t="str">
            <v>Comercializadora Disfruver SAS</v>
          </cell>
          <cell r="F684">
            <v>223</v>
          </cell>
          <cell r="G684" t="str">
            <v>FRUTA</v>
          </cell>
          <cell r="H684" t="str">
            <v>58 : Pera nacional.</v>
          </cell>
          <cell r="I684">
            <v>2</v>
          </cell>
          <cell r="J684" t="str">
            <v>Sitio 1 : CARRERA 127#22G-18 INT 4 - Sitio 2 : SIBERIA KM 7.5 CELTA, LOTE 159 - Sitio 3 : CARRERA 68B #10A-18 - Sitio 4 : CALLE 24F#101B-15 - Sitio 5 : CARRERA 65B#10A-87 - Sitio 6 : AUTO MEDE KM 1,5 P INDUS FLORIDA BOD 23 - Sitio 7 : CARRERA 71 A BIS # 63D-38 -</v>
          </cell>
          <cell r="K684">
            <v>44835</v>
          </cell>
          <cell r="L684">
            <v>10281</v>
          </cell>
          <cell r="M684">
            <v>12146</v>
          </cell>
          <cell r="N684">
            <v>7938</v>
          </cell>
          <cell r="O684">
            <v>486</v>
          </cell>
          <cell r="P684">
            <v>865</v>
          </cell>
          <cell r="Q684">
            <v>0</v>
          </cell>
          <cell r="R684">
            <v>865</v>
          </cell>
          <cell r="S684">
            <v>865</v>
          </cell>
          <cell r="T684">
            <v>0</v>
          </cell>
          <cell r="U684">
            <v>865</v>
          </cell>
          <cell r="V684">
            <v>865</v>
          </cell>
          <cell r="W684">
            <v>0</v>
          </cell>
          <cell r="X684">
            <v>865</v>
          </cell>
          <cell r="Y684">
            <v>865</v>
          </cell>
          <cell r="Z684">
            <v>0</v>
          </cell>
          <cell r="AA684">
            <v>865</v>
          </cell>
          <cell r="AB684">
            <v>26686115</v>
          </cell>
          <cell r="AC684" t="str">
            <v>Registro Valido</v>
          </cell>
          <cell r="AD684">
            <v>865</v>
          </cell>
          <cell r="AE684">
            <v>865</v>
          </cell>
          <cell r="AF684">
            <v>865</v>
          </cell>
          <cell r="AG684">
            <v>865</v>
          </cell>
          <cell r="AH684">
            <v>839</v>
          </cell>
          <cell r="AI684">
            <v>839</v>
          </cell>
          <cell r="AJ684">
            <v>839</v>
          </cell>
          <cell r="AK684">
            <v>839</v>
          </cell>
          <cell r="AM684" t="str">
            <v>ALI_58_SEG_2</v>
          </cell>
          <cell r="AN684" t="str">
            <v>ALI_58_SEG_2_VAL_26686115</v>
          </cell>
          <cell r="AO684">
            <v>3</v>
          </cell>
          <cell r="AP684">
            <v>26531860</v>
          </cell>
          <cell r="AQ684" t="b">
            <v>0</v>
          </cell>
          <cell r="AR684" t="str">
            <v/>
          </cell>
          <cell r="AS684" t="str">
            <v/>
          </cell>
          <cell r="AT684" t="str">
            <v>ALI_58_SEG_2_</v>
          </cell>
          <cell r="AU684">
            <v>1</v>
          </cell>
          <cell r="AV684" t="str">
            <v>No Seleccionada</v>
          </cell>
        </row>
        <row r="685">
          <cell r="A685" t="b">
            <v>0</v>
          </cell>
          <cell r="B685" t="str">
            <v>5to_Evento_973_V2_DISFRUVER_17451348.xlsm</v>
          </cell>
          <cell r="C685">
            <v>58</v>
          </cell>
          <cell r="D685">
            <v>2045</v>
          </cell>
          <cell r="E685" t="str">
            <v>Comercializadora Disfruver SAS</v>
          </cell>
          <cell r="F685">
            <v>224</v>
          </cell>
          <cell r="G685" t="str">
            <v>FRUTA</v>
          </cell>
          <cell r="H685" t="str">
            <v>58 : Pera nacional.</v>
          </cell>
          <cell r="I685">
            <v>3</v>
          </cell>
          <cell r="J685" t="str">
            <v>Sitio 1 : CARRERA 127#22G-18 INT 4 - Sitio 2 : SIBERIA KM 7.5 CELTA, LOTE 159 - Sitio 3 : CARRERA 68B #10A-18 - Sitio 4 : CALLE 24F#101B-15 - Sitio 5 : CARRERA 65B#10A-87 - Sitio 6 : AUTO MEDE KM 1,5 P INDUS FLORIDA BOD 23 - Sitio 7 : CARRERA 71 A BIS # 63D-38 -</v>
          </cell>
          <cell r="K685">
            <v>44835</v>
          </cell>
          <cell r="L685">
            <v>10218</v>
          </cell>
          <cell r="M685">
            <v>12074</v>
          </cell>
          <cell r="N685">
            <v>7890</v>
          </cell>
          <cell r="O685">
            <v>483</v>
          </cell>
          <cell r="P685">
            <v>865</v>
          </cell>
          <cell r="Q685">
            <v>0</v>
          </cell>
          <cell r="R685">
            <v>865</v>
          </cell>
          <cell r="S685">
            <v>865</v>
          </cell>
          <cell r="T685">
            <v>0</v>
          </cell>
          <cell r="U685">
            <v>865</v>
          </cell>
          <cell r="V685">
            <v>865</v>
          </cell>
          <cell r="W685">
            <v>0</v>
          </cell>
          <cell r="X685">
            <v>865</v>
          </cell>
          <cell r="Y685">
            <v>865</v>
          </cell>
          <cell r="Z685">
            <v>0</v>
          </cell>
          <cell r="AA685">
            <v>865</v>
          </cell>
          <cell r="AB685">
            <v>26525225</v>
          </cell>
          <cell r="AC685" t="str">
            <v>Registro Valido</v>
          </cell>
          <cell r="AD685">
            <v>865</v>
          </cell>
          <cell r="AE685">
            <v>865</v>
          </cell>
          <cell r="AF685">
            <v>865</v>
          </cell>
          <cell r="AG685">
            <v>865</v>
          </cell>
          <cell r="AH685">
            <v>839</v>
          </cell>
          <cell r="AI685">
            <v>839</v>
          </cell>
          <cell r="AJ685">
            <v>839</v>
          </cell>
          <cell r="AK685">
            <v>839</v>
          </cell>
          <cell r="AM685" t="str">
            <v>ALI_58_SEG_3</v>
          </cell>
          <cell r="AN685" t="str">
            <v>ALI_58_SEG_3_VAL_26525225</v>
          </cell>
          <cell r="AO685">
            <v>3</v>
          </cell>
          <cell r="AP685">
            <v>26371900</v>
          </cell>
          <cell r="AQ685" t="b">
            <v>0</v>
          </cell>
          <cell r="AR685" t="str">
            <v/>
          </cell>
          <cell r="AS685" t="str">
            <v/>
          </cell>
          <cell r="AT685" t="str">
            <v>ALI_58_SEG_3_</v>
          </cell>
          <cell r="AU685">
            <v>1</v>
          </cell>
          <cell r="AV685" t="str">
            <v>No Seleccionada</v>
          </cell>
        </row>
        <row r="686">
          <cell r="A686" t="b">
            <v>0</v>
          </cell>
          <cell r="B686" t="str">
            <v>5to_Evento_973_V2_DISFRUVER_17451348.xlsm</v>
          </cell>
          <cell r="C686">
            <v>58</v>
          </cell>
          <cell r="D686">
            <v>2045</v>
          </cell>
          <cell r="E686" t="str">
            <v>Comercializadora Disfruver SAS</v>
          </cell>
          <cell r="F686">
            <v>225</v>
          </cell>
          <cell r="G686" t="str">
            <v>FRUTA</v>
          </cell>
          <cell r="H686" t="str">
            <v>58 : Pera nacional.</v>
          </cell>
          <cell r="I686">
            <v>4</v>
          </cell>
          <cell r="J686" t="str">
            <v>Sitio 1 : CARRERA 127#22G-18 INT 4 - Sitio 2 : SIBERIA KM 7.5 CELTA, LOTE 159 - Sitio 3 : CARRERA 68B #10A-18 - Sitio 4 : CALLE 24F#101B-15 - Sitio 5 : CARRERA 65B#10A-87 - Sitio 6 : AUTO MEDE KM 1,5 P INDUS FLORIDA BOD 23 - Sitio 7 : CARRERA 71 A BIS # 63D-38 -</v>
          </cell>
          <cell r="K686">
            <v>44835</v>
          </cell>
          <cell r="L686">
            <v>10886</v>
          </cell>
          <cell r="M686">
            <v>12863</v>
          </cell>
          <cell r="N686">
            <v>8406</v>
          </cell>
          <cell r="O686">
            <v>515</v>
          </cell>
          <cell r="P686">
            <v>865</v>
          </cell>
          <cell r="Q686">
            <v>0</v>
          </cell>
          <cell r="R686">
            <v>865</v>
          </cell>
          <cell r="S686">
            <v>865</v>
          </cell>
          <cell r="T686">
            <v>0</v>
          </cell>
          <cell r="U686">
            <v>865</v>
          </cell>
          <cell r="V686">
            <v>865</v>
          </cell>
          <cell r="W686">
            <v>0</v>
          </cell>
          <cell r="X686">
            <v>865</v>
          </cell>
          <cell r="Y686">
            <v>865</v>
          </cell>
          <cell r="Z686">
            <v>0</v>
          </cell>
          <cell r="AA686">
            <v>865</v>
          </cell>
          <cell r="AB686">
            <v>28259550</v>
          </cell>
          <cell r="AC686" t="str">
            <v>Registro Valido</v>
          </cell>
          <cell r="AD686">
            <v>865</v>
          </cell>
          <cell r="AE686">
            <v>865</v>
          </cell>
          <cell r="AF686">
            <v>865</v>
          </cell>
          <cell r="AG686">
            <v>865</v>
          </cell>
          <cell r="AH686">
            <v>839</v>
          </cell>
          <cell r="AI686">
            <v>839</v>
          </cell>
          <cell r="AJ686">
            <v>839</v>
          </cell>
          <cell r="AK686">
            <v>839</v>
          </cell>
          <cell r="AM686" t="str">
            <v>ALI_58_SEG_4</v>
          </cell>
          <cell r="AN686" t="str">
            <v>ALI_58_SEG_4_VAL_28259550</v>
          </cell>
          <cell r="AO686">
            <v>3</v>
          </cell>
          <cell r="AP686">
            <v>28096200</v>
          </cell>
          <cell r="AQ686" t="b">
            <v>0</v>
          </cell>
          <cell r="AR686" t="str">
            <v/>
          </cell>
          <cell r="AS686" t="str">
            <v/>
          </cell>
          <cell r="AT686" t="str">
            <v>ALI_58_SEG_4_</v>
          </cell>
          <cell r="AU686">
            <v>1</v>
          </cell>
          <cell r="AV686" t="str">
            <v>No Seleccionada</v>
          </cell>
        </row>
        <row r="687">
          <cell r="A687" t="b">
            <v>0</v>
          </cell>
          <cell r="B687" t="str">
            <v>5to_Evento_973_V2_DISFRUVER_17451348.xlsm</v>
          </cell>
          <cell r="C687">
            <v>58</v>
          </cell>
          <cell r="D687">
            <v>2045</v>
          </cell>
          <cell r="E687" t="str">
            <v>Comercializadora Disfruver SAS</v>
          </cell>
          <cell r="F687">
            <v>227</v>
          </cell>
          <cell r="G687" t="str">
            <v>FRUTA</v>
          </cell>
          <cell r="H687" t="str">
            <v>58 : Pera nacional.</v>
          </cell>
          <cell r="I687">
            <v>6</v>
          </cell>
          <cell r="J687" t="str">
            <v>Sitio 1 : CARRERA 127#22G-18 INT 4 - Sitio 2 : SIBERIA KM 7.5 CELTA, LOTE 159 - Sitio 3 : CARRERA 68B #10A-18 - Sitio 4 : CALLE 24F#101B-15 - Sitio 5 : CARRERA 65B#10A-87 - Sitio 6 : AUTO MEDE KM 1,5 P INDUS FLORIDA BOD 23 - Sitio 7 : CARRERA 71 A BIS # 63D-38 -</v>
          </cell>
          <cell r="K687">
            <v>44835</v>
          </cell>
          <cell r="L687">
            <v>10955</v>
          </cell>
          <cell r="M687">
            <v>12945</v>
          </cell>
          <cell r="N687">
            <v>8459</v>
          </cell>
          <cell r="O687">
            <v>519</v>
          </cell>
          <cell r="P687">
            <v>865</v>
          </cell>
          <cell r="Q687">
            <v>0</v>
          </cell>
          <cell r="R687">
            <v>865</v>
          </cell>
          <cell r="S687">
            <v>865</v>
          </cell>
          <cell r="T687">
            <v>0</v>
          </cell>
          <cell r="U687">
            <v>865</v>
          </cell>
          <cell r="V687">
            <v>865</v>
          </cell>
          <cell r="W687">
            <v>0</v>
          </cell>
          <cell r="X687">
            <v>865</v>
          </cell>
          <cell r="Y687">
            <v>865</v>
          </cell>
          <cell r="Z687">
            <v>0</v>
          </cell>
          <cell r="AA687">
            <v>865</v>
          </cell>
          <cell r="AB687">
            <v>28439470</v>
          </cell>
          <cell r="AC687" t="str">
            <v>Registro Valido</v>
          </cell>
          <cell r="AD687">
            <v>865</v>
          </cell>
          <cell r="AE687">
            <v>865</v>
          </cell>
          <cell r="AF687">
            <v>865</v>
          </cell>
          <cell r="AG687">
            <v>865</v>
          </cell>
          <cell r="AH687">
            <v>839</v>
          </cell>
          <cell r="AI687">
            <v>839</v>
          </cell>
          <cell r="AJ687">
            <v>839</v>
          </cell>
          <cell r="AK687">
            <v>839</v>
          </cell>
          <cell r="AM687" t="str">
            <v>ALI_58_SEG_6</v>
          </cell>
          <cell r="AN687" t="str">
            <v>ALI_58_SEG_6_VAL_28439470</v>
          </cell>
          <cell r="AO687">
            <v>3</v>
          </cell>
          <cell r="AP687">
            <v>28275080</v>
          </cell>
          <cell r="AQ687" t="b">
            <v>0</v>
          </cell>
          <cell r="AR687" t="str">
            <v/>
          </cell>
          <cell r="AS687" t="str">
            <v/>
          </cell>
          <cell r="AT687" t="str">
            <v>ALI_58_SEG_6_</v>
          </cell>
          <cell r="AU687">
            <v>1</v>
          </cell>
          <cell r="AV687" t="str">
            <v>No Seleccionada</v>
          </cell>
        </row>
        <row r="688">
          <cell r="A688" t="b">
            <v>0</v>
          </cell>
          <cell r="B688" t="str">
            <v>5to_Evento_973_V2_DISFRUVER_17451348.xlsm</v>
          </cell>
          <cell r="C688">
            <v>58</v>
          </cell>
          <cell r="D688">
            <v>2045</v>
          </cell>
          <cell r="E688" t="str">
            <v>Comercializadora Disfruver SAS</v>
          </cell>
          <cell r="F688">
            <v>228</v>
          </cell>
          <cell r="G688" t="str">
            <v>FRUTA</v>
          </cell>
          <cell r="H688" t="str">
            <v>58 : Pera nacional.</v>
          </cell>
          <cell r="I688">
            <v>7</v>
          </cell>
          <cell r="J688" t="str">
            <v>Sitio 1 : CARRERA 127#22G-18 INT 4 - Sitio 2 : SIBERIA KM 7.5 CELTA, LOTE 159 - Sitio 3 : CARRERA 68B #10A-18 - Sitio 4 : CALLE 24F#101B-15 - Sitio 5 : CARRERA 65B#10A-87 - Sitio 6 : AUTO MEDE KM 1,5 P INDUS FLORIDA BOD 23 - Sitio 7 : CARRERA 71 A BIS # 63D-38 -</v>
          </cell>
          <cell r="K688">
            <v>44835</v>
          </cell>
          <cell r="L688">
            <v>11187</v>
          </cell>
          <cell r="M688">
            <v>13219</v>
          </cell>
          <cell r="N688">
            <v>8639</v>
          </cell>
          <cell r="O688">
            <v>529</v>
          </cell>
          <cell r="P688">
            <v>865</v>
          </cell>
          <cell r="Q688">
            <v>0</v>
          </cell>
          <cell r="R688">
            <v>865</v>
          </cell>
          <cell r="S688">
            <v>865</v>
          </cell>
          <cell r="T688">
            <v>0</v>
          </cell>
          <cell r="U688">
            <v>865</v>
          </cell>
          <cell r="V688">
            <v>865</v>
          </cell>
          <cell r="W688">
            <v>0</v>
          </cell>
          <cell r="X688">
            <v>865</v>
          </cell>
          <cell r="Y688">
            <v>865</v>
          </cell>
          <cell r="Z688">
            <v>0</v>
          </cell>
          <cell r="AA688">
            <v>865</v>
          </cell>
          <cell r="AB688">
            <v>29041510</v>
          </cell>
          <cell r="AC688" t="str">
            <v>Registro Valido</v>
          </cell>
          <cell r="AD688">
            <v>865</v>
          </cell>
          <cell r="AE688">
            <v>865</v>
          </cell>
          <cell r="AF688">
            <v>865</v>
          </cell>
          <cell r="AG688">
            <v>865</v>
          </cell>
          <cell r="AH688">
            <v>839</v>
          </cell>
          <cell r="AI688">
            <v>839</v>
          </cell>
          <cell r="AJ688">
            <v>839</v>
          </cell>
          <cell r="AK688">
            <v>839</v>
          </cell>
          <cell r="AM688" t="str">
            <v>ALI_58_SEG_7</v>
          </cell>
          <cell r="AN688" t="str">
            <v>ALI_58_SEG_7_VAL_29041510</v>
          </cell>
          <cell r="AO688">
            <v>4</v>
          </cell>
          <cell r="AP688">
            <v>24085987.600000001</v>
          </cell>
          <cell r="AQ688" t="b">
            <v>0</v>
          </cell>
          <cell r="AR688" t="str">
            <v/>
          </cell>
          <cell r="AS688" t="str">
            <v/>
          </cell>
          <cell r="AT688" t="str">
            <v>ALI_58_SEG_7_</v>
          </cell>
          <cell r="AU688">
            <v>1</v>
          </cell>
          <cell r="AV688" t="str">
            <v>No Seleccionada</v>
          </cell>
        </row>
        <row r="689">
          <cell r="A689" t="b">
            <v>0</v>
          </cell>
          <cell r="B689" t="str">
            <v>5to_Evento_973_V2_DISFRUVER_17451348.xlsm</v>
          </cell>
          <cell r="C689">
            <v>58</v>
          </cell>
          <cell r="D689">
            <v>2045</v>
          </cell>
          <cell r="E689" t="str">
            <v>Comercializadora Disfruver SAS</v>
          </cell>
          <cell r="F689">
            <v>229</v>
          </cell>
          <cell r="G689" t="str">
            <v>FRUTA</v>
          </cell>
          <cell r="H689" t="str">
            <v>58 : Pera nacional.</v>
          </cell>
          <cell r="I689">
            <v>8</v>
          </cell>
          <cell r="J689" t="str">
            <v>Sitio 1 : CARRERA 127#22G-18 INT 4 - Sitio 2 : SIBERIA KM 7.5 CELTA, LOTE 159 - Sitio 3 : CARRERA 68B #10A-18 - Sitio 4 : CALLE 24F#101B-15 - Sitio 5 : CARRERA 65B#10A-87 - Sitio 6 : AUTO MEDE KM 1,5 P INDUS FLORIDA BOD 23 - Sitio 7 : CARRERA 71 A BIS # 63D-38 -</v>
          </cell>
          <cell r="K689">
            <v>44835</v>
          </cell>
          <cell r="L689">
            <v>10797</v>
          </cell>
          <cell r="M689">
            <v>12757</v>
          </cell>
          <cell r="N689">
            <v>8338</v>
          </cell>
          <cell r="O689">
            <v>510</v>
          </cell>
          <cell r="P689">
            <v>865</v>
          </cell>
          <cell r="Q689">
            <v>0</v>
          </cell>
          <cell r="R689">
            <v>865</v>
          </cell>
          <cell r="S689">
            <v>865</v>
          </cell>
          <cell r="T689">
            <v>0</v>
          </cell>
          <cell r="U689">
            <v>865</v>
          </cell>
          <cell r="V689">
            <v>865</v>
          </cell>
          <cell r="W689">
            <v>0</v>
          </cell>
          <cell r="X689">
            <v>865</v>
          </cell>
          <cell r="Y689">
            <v>865</v>
          </cell>
          <cell r="Z689">
            <v>0</v>
          </cell>
          <cell r="AA689">
            <v>865</v>
          </cell>
          <cell r="AB689">
            <v>28027730</v>
          </cell>
          <cell r="AC689" t="str">
            <v>Registro Valido</v>
          </cell>
          <cell r="AD689">
            <v>865</v>
          </cell>
          <cell r="AE689">
            <v>865</v>
          </cell>
          <cell r="AF689">
            <v>865</v>
          </cell>
          <cell r="AG689">
            <v>865</v>
          </cell>
          <cell r="AH689">
            <v>839</v>
          </cell>
          <cell r="AI689">
            <v>839</v>
          </cell>
          <cell r="AJ689">
            <v>839</v>
          </cell>
          <cell r="AK689">
            <v>839</v>
          </cell>
          <cell r="AM689" t="str">
            <v>ALI_58_SEG_8</v>
          </cell>
          <cell r="AN689" t="str">
            <v>ALI_58_SEG_8_VAL_28027730</v>
          </cell>
          <cell r="AO689">
            <v>3</v>
          </cell>
          <cell r="AP689">
            <v>27792735.600000001</v>
          </cell>
          <cell r="AQ689" t="b">
            <v>0</v>
          </cell>
          <cell r="AR689" t="str">
            <v/>
          </cell>
          <cell r="AS689" t="str">
            <v/>
          </cell>
          <cell r="AT689" t="str">
            <v>ALI_58_SEG_8_</v>
          </cell>
          <cell r="AU689">
            <v>1</v>
          </cell>
          <cell r="AV689" t="str">
            <v>No Seleccionada</v>
          </cell>
        </row>
        <row r="690">
          <cell r="A690" t="b">
            <v>0</v>
          </cell>
          <cell r="B690" t="str">
            <v>5to_Evento_973_V2_DISFRUVER_17451348.xlsm</v>
          </cell>
          <cell r="C690">
            <v>58</v>
          </cell>
          <cell r="D690">
            <v>2045</v>
          </cell>
          <cell r="E690" t="str">
            <v>Comercializadora Disfruver SAS</v>
          </cell>
          <cell r="F690">
            <v>230</v>
          </cell>
          <cell r="G690" t="str">
            <v>FRUTA</v>
          </cell>
          <cell r="H690" t="str">
            <v>58 : Pera nacional.</v>
          </cell>
          <cell r="I690">
            <v>9</v>
          </cell>
          <cell r="J690" t="str">
            <v>Sitio 1 : CARRERA 127#22G-18 INT 4 - Sitio 2 : SIBERIA KM 7.5 CELTA, LOTE 159 - Sitio 3 : CARRERA 68B #10A-18 - Sitio 4 : CALLE 24F#101B-15 - Sitio 5 : CARRERA 65B#10A-87 - Sitio 6 : AUTO MEDE KM 1,5 P INDUS FLORIDA BOD 23 - Sitio 7 : CARRERA 71 A BIS # 63D-38 -</v>
          </cell>
          <cell r="K690">
            <v>44835</v>
          </cell>
          <cell r="L690">
            <v>10911</v>
          </cell>
          <cell r="M690">
            <v>12894</v>
          </cell>
          <cell r="N690">
            <v>8425</v>
          </cell>
          <cell r="O690">
            <v>516</v>
          </cell>
          <cell r="P690">
            <v>865</v>
          </cell>
          <cell r="Q690">
            <v>0</v>
          </cell>
          <cell r="R690">
            <v>865</v>
          </cell>
          <cell r="S690">
            <v>865</v>
          </cell>
          <cell r="T690">
            <v>0</v>
          </cell>
          <cell r="U690">
            <v>865</v>
          </cell>
          <cell r="V690">
            <v>865</v>
          </cell>
          <cell r="W690">
            <v>0</v>
          </cell>
          <cell r="X690">
            <v>865</v>
          </cell>
          <cell r="Y690">
            <v>865</v>
          </cell>
          <cell r="Z690">
            <v>0</v>
          </cell>
          <cell r="AA690">
            <v>865</v>
          </cell>
          <cell r="AB690">
            <v>28325290</v>
          </cell>
          <cell r="AC690" t="str">
            <v>Registro Valido</v>
          </cell>
          <cell r="AD690">
            <v>865</v>
          </cell>
          <cell r="AE690">
            <v>865</v>
          </cell>
          <cell r="AF690">
            <v>865</v>
          </cell>
          <cell r="AG690">
            <v>865</v>
          </cell>
          <cell r="AH690">
            <v>839</v>
          </cell>
          <cell r="AI690">
            <v>839</v>
          </cell>
          <cell r="AJ690">
            <v>839</v>
          </cell>
          <cell r="AK690">
            <v>839</v>
          </cell>
          <cell r="AM690" t="str">
            <v>ALI_58_SEG_9</v>
          </cell>
          <cell r="AN690" t="str">
            <v>ALI_58_SEG_9_VAL_28325290</v>
          </cell>
          <cell r="AO690">
            <v>3</v>
          </cell>
          <cell r="AP690">
            <v>28161560</v>
          </cell>
          <cell r="AQ690" t="b">
            <v>0</v>
          </cell>
          <cell r="AR690" t="str">
            <v/>
          </cell>
          <cell r="AS690" t="str">
            <v/>
          </cell>
          <cell r="AT690" t="str">
            <v>ALI_58_SEG_9_</v>
          </cell>
          <cell r="AU690">
            <v>1</v>
          </cell>
          <cell r="AV690" t="str">
            <v>No Seleccionada</v>
          </cell>
        </row>
        <row r="691">
          <cell r="A691" t="b">
            <v>0</v>
          </cell>
          <cell r="B691" t="str">
            <v>5to_Evento_973_V2_DISFRUVER_17451348.xlsm</v>
          </cell>
          <cell r="C691">
            <v>58</v>
          </cell>
          <cell r="D691">
            <v>2045</v>
          </cell>
          <cell r="E691" t="str">
            <v>Comercializadora Disfruver SAS</v>
          </cell>
          <cell r="F691">
            <v>231</v>
          </cell>
          <cell r="G691" t="str">
            <v>FRUTA</v>
          </cell>
          <cell r="H691" t="str">
            <v>58 : Pera nacional.</v>
          </cell>
          <cell r="I691">
            <v>10</v>
          </cell>
          <cell r="J691" t="str">
            <v>Sitio 1 : CARRERA 127#22G-18 INT 4 - Sitio 2 : SIBERIA KM 7.5 CELTA, LOTE 159 - Sitio 3 : CARRERA 68B #10A-18 - Sitio 4 : CALLE 24F#101B-15 - Sitio 5 : CARRERA 65B#10A-87 - Sitio 6 : AUTO MEDE KM 1,5 P INDUS FLORIDA BOD 23 - Sitio 7 : CARRERA 71 A BIS # 63D-38 -</v>
          </cell>
          <cell r="K691">
            <v>44835</v>
          </cell>
          <cell r="L691">
            <v>10926</v>
          </cell>
          <cell r="M691">
            <v>12914</v>
          </cell>
          <cell r="N691">
            <v>8439</v>
          </cell>
          <cell r="O691">
            <v>517</v>
          </cell>
          <cell r="P691">
            <v>865</v>
          </cell>
          <cell r="Q691">
            <v>0</v>
          </cell>
          <cell r="R691">
            <v>865</v>
          </cell>
          <cell r="S691">
            <v>865</v>
          </cell>
          <cell r="T691">
            <v>0</v>
          </cell>
          <cell r="U691">
            <v>865</v>
          </cell>
          <cell r="V691">
            <v>865</v>
          </cell>
          <cell r="W691">
            <v>0</v>
          </cell>
          <cell r="X691">
            <v>865</v>
          </cell>
          <cell r="Y691">
            <v>865</v>
          </cell>
          <cell r="Z691">
            <v>0</v>
          </cell>
          <cell r="AA691">
            <v>865</v>
          </cell>
          <cell r="AB691">
            <v>28368540</v>
          </cell>
          <cell r="AC691" t="str">
            <v>Registro Valido</v>
          </cell>
          <cell r="AD691">
            <v>865</v>
          </cell>
          <cell r="AE691">
            <v>865</v>
          </cell>
          <cell r="AF691">
            <v>865</v>
          </cell>
          <cell r="AG691">
            <v>865</v>
          </cell>
          <cell r="AH691">
            <v>839</v>
          </cell>
          <cell r="AI691">
            <v>839</v>
          </cell>
          <cell r="AJ691">
            <v>839</v>
          </cell>
          <cell r="AK691">
            <v>839</v>
          </cell>
          <cell r="AM691" t="str">
            <v>ALI_58_SEG_10</v>
          </cell>
          <cell r="AN691" t="str">
            <v>ALI_58_SEG_10_VAL_28368540</v>
          </cell>
          <cell r="AO691">
            <v>3</v>
          </cell>
          <cell r="AP691">
            <v>28204560</v>
          </cell>
          <cell r="AQ691" t="b">
            <v>0</v>
          </cell>
          <cell r="AR691" t="str">
            <v/>
          </cell>
          <cell r="AS691" t="str">
            <v/>
          </cell>
          <cell r="AT691" t="str">
            <v>ALI_58_SEG_10_</v>
          </cell>
          <cell r="AU691">
            <v>1</v>
          </cell>
          <cell r="AV691" t="str">
            <v>No Seleccionada</v>
          </cell>
        </row>
        <row r="692">
          <cell r="A692" t="b">
            <v>0</v>
          </cell>
          <cell r="B692" t="str">
            <v>5to_Evento_973_V2_DISFRUVER_17451348.xlsm</v>
          </cell>
          <cell r="C692">
            <v>58</v>
          </cell>
          <cell r="D692">
            <v>2045</v>
          </cell>
          <cell r="E692" t="str">
            <v>Comercializadora Disfruver SAS</v>
          </cell>
          <cell r="F692">
            <v>232</v>
          </cell>
          <cell r="G692" t="str">
            <v>FRUTA</v>
          </cell>
          <cell r="H692" t="str">
            <v>58 : Pera nacional.</v>
          </cell>
          <cell r="I692">
            <v>11</v>
          </cell>
          <cell r="J692" t="str">
            <v>Sitio 1 : CARRERA 127#22G-18 INT 4 - Sitio 2 : SIBERIA KM 7.5 CELTA, LOTE 159 - Sitio 3 : CARRERA 68B #10A-18 - Sitio 4 : CALLE 24F#101B-15 - Sitio 5 : CARRERA 65B#10A-87 - Sitio 6 : AUTO MEDE KM 1,5 P INDUS FLORIDA BOD 23 - Sitio 7 : CARRERA 71 A BIS # 63D-38 -</v>
          </cell>
          <cell r="K692">
            <v>44835</v>
          </cell>
          <cell r="L692">
            <v>10761</v>
          </cell>
          <cell r="M692">
            <v>12716</v>
          </cell>
          <cell r="N692">
            <v>8311</v>
          </cell>
          <cell r="O692">
            <v>509</v>
          </cell>
          <cell r="P692">
            <v>865</v>
          </cell>
          <cell r="Q692">
            <v>0</v>
          </cell>
          <cell r="R692">
            <v>865</v>
          </cell>
          <cell r="S692">
            <v>865</v>
          </cell>
          <cell r="T692">
            <v>0</v>
          </cell>
          <cell r="U692">
            <v>865</v>
          </cell>
          <cell r="V692">
            <v>865</v>
          </cell>
          <cell r="W692">
            <v>0</v>
          </cell>
          <cell r="X692">
            <v>865</v>
          </cell>
          <cell r="Y692">
            <v>865</v>
          </cell>
          <cell r="Z692">
            <v>0</v>
          </cell>
          <cell r="AA692">
            <v>865</v>
          </cell>
          <cell r="AB692">
            <v>27936905</v>
          </cell>
          <cell r="AC692" t="str">
            <v>Registro Valido</v>
          </cell>
          <cell r="AD692">
            <v>865</v>
          </cell>
          <cell r="AE692">
            <v>865</v>
          </cell>
          <cell r="AF692">
            <v>865</v>
          </cell>
          <cell r="AG692">
            <v>865</v>
          </cell>
          <cell r="AH692">
            <v>839</v>
          </cell>
          <cell r="AI692">
            <v>839</v>
          </cell>
          <cell r="AJ692">
            <v>839</v>
          </cell>
          <cell r="AK692">
            <v>839</v>
          </cell>
          <cell r="AM692" t="str">
            <v>ALI_58_SEG_11</v>
          </cell>
          <cell r="AN692" t="str">
            <v>ALI_58_SEG_11_VAL_27936905</v>
          </cell>
          <cell r="AO692">
            <v>3</v>
          </cell>
          <cell r="AP692">
            <v>27775420</v>
          </cell>
          <cell r="AQ692" t="b">
            <v>0</v>
          </cell>
          <cell r="AR692" t="str">
            <v/>
          </cell>
          <cell r="AS692" t="str">
            <v/>
          </cell>
          <cell r="AT692" t="str">
            <v>ALI_58_SEG_11_</v>
          </cell>
          <cell r="AU692">
            <v>1</v>
          </cell>
          <cell r="AV692" t="str">
            <v>No Seleccionada</v>
          </cell>
        </row>
        <row r="693">
          <cell r="A693" t="b">
            <v>0</v>
          </cell>
          <cell r="B693" t="str">
            <v>5to_Evento_973_V2_DISFRUVER_17451348.xlsm</v>
          </cell>
          <cell r="C693">
            <v>58</v>
          </cell>
          <cell r="D693">
            <v>2045</v>
          </cell>
          <cell r="E693" t="str">
            <v>Comercializadora Disfruver SAS</v>
          </cell>
          <cell r="F693">
            <v>235</v>
          </cell>
          <cell r="G693" t="str">
            <v>FRUTA</v>
          </cell>
          <cell r="H693" t="str">
            <v>58 : Pera nacional.</v>
          </cell>
          <cell r="I693">
            <v>14</v>
          </cell>
          <cell r="J693" t="str">
            <v>Sitio 1 : CARRERA 127#22G-18 INT 4 - Sitio 2 : SIBERIA KM 7.5 CELTA, LOTE 159 - Sitio 3 : CARRERA 68B #10A-18 - Sitio 4 : CALLE 24F#101B-15 - Sitio 5 : CARRERA 65B#10A-87 - Sitio 6 : AUTO MEDE KM 1,5 P INDUS FLORIDA BOD 23 - Sitio 7 : CARRERA 71 A BIS # 63D-38 -</v>
          </cell>
          <cell r="K693">
            <v>44835</v>
          </cell>
          <cell r="L693">
            <v>10275</v>
          </cell>
          <cell r="M693">
            <v>12143</v>
          </cell>
          <cell r="N693">
            <v>7935</v>
          </cell>
          <cell r="O693">
            <v>486</v>
          </cell>
          <cell r="P693">
            <v>865</v>
          </cell>
          <cell r="Q693">
            <v>0</v>
          </cell>
          <cell r="R693">
            <v>865</v>
          </cell>
          <cell r="S693">
            <v>865</v>
          </cell>
          <cell r="T693">
            <v>0</v>
          </cell>
          <cell r="U693">
            <v>865</v>
          </cell>
          <cell r="V693">
            <v>865</v>
          </cell>
          <cell r="W693">
            <v>0</v>
          </cell>
          <cell r="X693">
            <v>865</v>
          </cell>
          <cell r="Y693">
            <v>865</v>
          </cell>
          <cell r="Z693">
            <v>0</v>
          </cell>
          <cell r="AA693">
            <v>865</v>
          </cell>
          <cell r="AB693">
            <v>26675735</v>
          </cell>
          <cell r="AC693" t="str">
            <v>Registro Valido</v>
          </cell>
          <cell r="AD693">
            <v>865</v>
          </cell>
          <cell r="AE693">
            <v>865</v>
          </cell>
          <cell r="AF693">
            <v>865</v>
          </cell>
          <cell r="AG693">
            <v>865</v>
          </cell>
          <cell r="AH693">
            <v>839</v>
          </cell>
          <cell r="AI693">
            <v>839</v>
          </cell>
          <cell r="AJ693">
            <v>839</v>
          </cell>
          <cell r="AK693">
            <v>839</v>
          </cell>
          <cell r="AM693" t="str">
            <v>ALI_58_SEG_14</v>
          </cell>
          <cell r="AN693" t="str">
            <v>ALI_58_SEG_14_VAL_26675735</v>
          </cell>
          <cell r="AO693">
            <v>3</v>
          </cell>
          <cell r="AP693">
            <v>26521540</v>
          </cell>
          <cell r="AQ693" t="b">
            <v>0</v>
          </cell>
          <cell r="AR693" t="str">
            <v/>
          </cell>
          <cell r="AS693" t="str">
            <v/>
          </cell>
          <cell r="AT693" t="str">
            <v>ALI_58_SEG_14_</v>
          </cell>
          <cell r="AU693">
            <v>1</v>
          </cell>
          <cell r="AV693" t="str">
            <v>No Seleccionada</v>
          </cell>
        </row>
        <row r="694">
          <cell r="A694" t="str">
            <v>ALI_43_SEG_3</v>
          </cell>
          <cell r="B694" t="str">
            <v>5to_Evento_973_V2_DISFRUVER_17451348.xlsm</v>
          </cell>
          <cell r="C694">
            <v>43</v>
          </cell>
          <cell r="D694">
            <v>2045</v>
          </cell>
          <cell r="E694" t="str">
            <v>Comercializadora Disfruver SAS</v>
          </cell>
          <cell r="F694">
            <v>254</v>
          </cell>
          <cell r="G694" t="str">
            <v>FRUTA</v>
          </cell>
          <cell r="H694" t="str">
            <v>43 : Mango Maduro.</v>
          </cell>
          <cell r="I694">
            <v>3</v>
          </cell>
          <cell r="J694" t="str">
            <v>Sitio 1 : CARRERA 127#22G-18 INT 4 - Sitio 2 : SIBERIA KM 7.5 CELTA, LOTE 159 - Sitio 3 : CARRERA 68B #10A-18 - Sitio 4 : CALLE 24F#101B-15 - Sitio 5 : CARRERA 65B#10A-87 - Sitio 6 : AUTO MEDE KM 1,5 P INDUS FLORIDA BOD 23 - Sitio 7 : CARRERA 71 A BIS # 63D-38 -</v>
          </cell>
          <cell r="K694">
            <v>44835</v>
          </cell>
          <cell r="L694">
            <v>552</v>
          </cell>
          <cell r="M694">
            <v>62</v>
          </cell>
          <cell r="N694">
            <v>224</v>
          </cell>
          <cell r="O694">
            <v>0</v>
          </cell>
          <cell r="P694">
            <v>678</v>
          </cell>
          <cell r="Q694">
            <v>0.03</v>
          </cell>
          <cell r="R694">
            <v>657.66</v>
          </cell>
          <cell r="S694">
            <v>678</v>
          </cell>
          <cell r="T694">
            <v>0.03</v>
          </cell>
          <cell r="U694">
            <v>657.66</v>
          </cell>
          <cell r="V694">
            <v>678</v>
          </cell>
          <cell r="W694">
            <v>0.03</v>
          </cell>
          <cell r="X694">
            <v>657.66</v>
          </cell>
          <cell r="Y694">
            <v>0</v>
          </cell>
          <cell r="AA694">
            <v>0</v>
          </cell>
          <cell r="AB694">
            <v>551119.07999999996</v>
          </cell>
          <cell r="AC694" t="str">
            <v>Registro Valido</v>
          </cell>
          <cell r="AD694">
            <v>678</v>
          </cell>
          <cell r="AE694">
            <v>678</v>
          </cell>
          <cell r="AF694">
            <v>678</v>
          </cell>
          <cell r="AG694">
            <v>0</v>
          </cell>
          <cell r="AH694">
            <v>644</v>
          </cell>
          <cell r="AI694">
            <v>644</v>
          </cell>
          <cell r="AJ694">
            <v>644</v>
          </cell>
          <cell r="AK694">
            <v>0</v>
          </cell>
          <cell r="AM694" t="str">
            <v>ALI_43_SEG_3</v>
          </cell>
          <cell r="AN694" t="str">
            <v>ALI_43_SEG_3_VAL_551119.08</v>
          </cell>
          <cell r="AO694">
            <v>3</v>
          </cell>
          <cell r="AP694">
            <v>551119.07999999996</v>
          </cell>
          <cell r="AQ694" t="b">
            <v>1</v>
          </cell>
          <cell r="AR694" t="str">
            <v/>
          </cell>
          <cell r="AS694" t="str">
            <v>X</v>
          </cell>
          <cell r="AT694" t="str">
            <v>ALI_43_SEG_3_X</v>
          </cell>
          <cell r="AU694">
            <v>1</v>
          </cell>
          <cell r="AV694" t="str">
            <v>Cotizacion Seleccionada</v>
          </cell>
        </row>
        <row r="695">
          <cell r="A695" t="b">
            <v>0</v>
          </cell>
          <cell r="B695" t="str">
            <v>5to_Evento_973_V2_DISFRUVER_17451348.xlsm</v>
          </cell>
          <cell r="C695">
            <v>43</v>
          </cell>
          <cell r="D695">
            <v>2045</v>
          </cell>
          <cell r="E695" t="str">
            <v>Comercializadora Disfruver SAS</v>
          </cell>
          <cell r="F695">
            <v>257</v>
          </cell>
          <cell r="G695" t="str">
            <v>FRUTA</v>
          </cell>
          <cell r="H695" t="str">
            <v>43 : Mango Maduro.</v>
          </cell>
          <cell r="I695">
            <v>6</v>
          </cell>
          <cell r="J695" t="str">
            <v>Sitio 1 : CARRERA 127#22G-18 INT 4 - Sitio 2 : SIBERIA KM 7.5 CELTA, LOTE 159 - Sitio 3 : CARRERA 68B #10A-18 - Sitio 4 : CALLE 24F#101B-15 - Sitio 5 : CARRERA 65B#10A-87 - Sitio 6 : AUTO MEDE KM 1,5 P INDUS FLORIDA BOD 23 - Sitio 7 : CARRERA 71 A BIS # 63D-38 -</v>
          </cell>
          <cell r="K695">
            <v>44835</v>
          </cell>
          <cell r="L695">
            <v>591</v>
          </cell>
          <cell r="M695">
            <v>67</v>
          </cell>
          <cell r="N695">
            <v>240</v>
          </cell>
          <cell r="O695">
            <v>0</v>
          </cell>
          <cell r="P695">
            <v>678</v>
          </cell>
          <cell r="Q695">
            <v>0</v>
          </cell>
          <cell r="R695">
            <v>678</v>
          </cell>
          <cell r="S695">
            <v>678</v>
          </cell>
          <cell r="T695">
            <v>0</v>
          </cell>
          <cell r="U695">
            <v>678</v>
          </cell>
          <cell r="V695">
            <v>678</v>
          </cell>
          <cell r="W695">
            <v>0</v>
          </cell>
          <cell r="X695">
            <v>678</v>
          </cell>
          <cell r="Y695">
            <v>0</v>
          </cell>
          <cell r="AA695">
            <v>0</v>
          </cell>
          <cell r="AB695">
            <v>608844</v>
          </cell>
          <cell r="AC695" t="str">
            <v>Registro Valido</v>
          </cell>
          <cell r="AD695">
            <v>678</v>
          </cell>
          <cell r="AE695">
            <v>678</v>
          </cell>
          <cell r="AF695">
            <v>678</v>
          </cell>
          <cell r="AG695">
            <v>0</v>
          </cell>
          <cell r="AH695">
            <v>644</v>
          </cell>
          <cell r="AI695">
            <v>644</v>
          </cell>
          <cell r="AJ695">
            <v>644</v>
          </cell>
          <cell r="AK695">
            <v>0</v>
          </cell>
          <cell r="AM695" t="str">
            <v>ALI_43_SEG_6</v>
          </cell>
          <cell r="AN695" t="str">
            <v>ALI_43_SEG_6_VAL_608844</v>
          </cell>
          <cell r="AO695">
            <v>3</v>
          </cell>
          <cell r="AP695">
            <v>592680</v>
          </cell>
          <cell r="AQ695" t="b">
            <v>0</v>
          </cell>
          <cell r="AR695" t="str">
            <v/>
          </cell>
          <cell r="AS695" t="str">
            <v/>
          </cell>
          <cell r="AT695" t="str">
            <v>ALI_43_SEG_6_</v>
          </cell>
          <cell r="AU695">
            <v>1</v>
          </cell>
          <cell r="AV695" t="str">
            <v>No Seleccionada</v>
          </cell>
        </row>
        <row r="696">
          <cell r="A696" t="b">
            <v>0</v>
          </cell>
          <cell r="B696" t="str">
            <v>5to_Evento_973_V2_DISFRUVER_17451348.xlsm</v>
          </cell>
          <cell r="C696">
            <v>43</v>
          </cell>
          <cell r="D696">
            <v>2045</v>
          </cell>
          <cell r="E696" t="str">
            <v>Comercializadora Disfruver SAS</v>
          </cell>
          <cell r="F696">
            <v>258</v>
          </cell>
          <cell r="G696" t="str">
            <v>FRUTA</v>
          </cell>
          <cell r="H696" t="str">
            <v>43 : Mango Maduro.</v>
          </cell>
          <cell r="I696">
            <v>7</v>
          </cell>
          <cell r="J696" t="str">
            <v>Sitio 1 : CARRERA 127#22G-18 INT 4 - Sitio 2 : SIBERIA KM 7.5 CELTA, LOTE 159 - Sitio 3 : CARRERA 68B #10A-18 - Sitio 4 : CALLE 24F#101B-15 - Sitio 5 : CARRERA 65B#10A-87 - Sitio 6 : AUTO MEDE KM 1,5 P INDUS FLORIDA BOD 23 - Sitio 7 : CARRERA 71 A BIS # 63D-38 -</v>
          </cell>
          <cell r="K696">
            <v>44835</v>
          </cell>
          <cell r="L696">
            <v>1346</v>
          </cell>
          <cell r="M696">
            <v>401</v>
          </cell>
          <cell r="N696">
            <v>1449</v>
          </cell>
          <cell r="O696">
            <v>0</v>
          </cell>
          <cell r="P696">
            <v>678</v>
          </cell>
          <cell r="Q696">
            <v>0.03</v>
          </cell>
          <cell r="R696">
            <v>657.66</v>
          </cell>
          <cell r="S696">
            <v>678</v>
          </cell>
          <cell r="T696">
            <v>0.03</v>
          </cell>
          <cell r="U696">
            <v>657.66</v>
          </cell>
          <cell r="V696">
            <v>678</v>
          </cell>
          <cell r="W696">
            <v>0.03</v>
          </cell>
          <cell r="X696">
            <v>657.66</v>
          </cell>
          <cell r="Y696">
            <v>0</v>
          </cell>
          <cell r="AA696">
            <v>0</v>
          </cell>
          <cell r="AB696">
            <v>2101881.36</v>
          </cell>
          <cell r="AC696" t="str">
            <v>Registro Valido</v>
          </cell>
          <cell r="AD696">
            <v>678</v>
          </cell>
          <cell r="AE696">
            <v>678</v>
          </cell>
          <cell r="AF696">
            <v>678</v>
          </cell>
          <cell r="AG696">
            <v>0</v>
          </cell>
          <cell r="AH696">
            <v>644</v>
          </cell>
          <cell r="AI696">
            <v>644</v>
          </cell>
          <cell r="AJ696">
            <v>644</v>
          </cell>
          <cell r="AK696">
            <v>0</v>
          </cell>
          <cell r="AM696" t="str">
            <v>ALI_43_SEG_7</v>
          </cell>
          <cell r="AN696" t="str">
            <v>ALI_43_SEG_7_VAL_2101881.36</v>
          </cell>
          <cell r="AO696">
            <v>3</v>
          </cell>
          <cell r="AP696">
            <v>1646579.2000000002</v>
          </cell>
          <cell r="AQ696" t="b">
            <v>0</v>
          </cell>
          <cell r="AR696" t="str">
            <v/>
          </cell>
          <cell r="AS696" t="str">
            <v/>
          </cell>
          <cell r="AT696" t="str">
            <v>ALI_43_SEG_7_</v>
          </cell>
          <cell r="AU696">
            <v>1</v>
          </cell>
          <cell r="AV696" t="str">
            <v>No Seleccionada</v>
          </cell>
        </row>
        <row r="697">
          <cell r="A697" t="b">
            <v>0</v>
          </cell>
          <cell r="B697" t="str">
            <v>5to_Evento_973_V2_DISFRUVER_17451348.xlsm</v>
          </cell>
          <cell r="C697">
            <v>43</v>
          </cell>
          <cell r="D697">
            <v>2045</v>
          </cell>
          <cell r="E697" t="str">
            <v>Comercializadora Disfruver SAS</v>
          </cell>
          <cell r="F697">
            <v>261</v>
          </cell>
          <cell r="G697" t="str">
            <v>FRUTA</v>
          </cell>
          <cell r="H697" t="str">
            <v>43 : Mango Maduro.</v>
          </cell>
          <cell r="I697">
            <v>10</v>
          </cell>
          <cell r="J697" t="str">
            <v>Sitio 1 : CARRERA 127#22G-18 INT 4 - Sitio 2 : SIBERIA KM 7.5 CELTA, LOTE 159 - Sitio 3 : CARRERA 68B #10A-18 - Sitio 4 : CALLE 24F#101B-15 - Sitio 5 : CARRERA 65B#10A-87 - Sitio 6 : AUTO MEDE KM 1,5 P INDUS FLORIDA BOD 23 - Sitio 7 : CARRERA 71 A BIS # 63D-38 -</v>
          </cell>
          <cell r="K697">
            <v>44835</v>
          </cell>
          <cell r="L697">
            <v>590</v>
          </cell>
          <cell r="M697">
            <v>66</v>
          </cell>
          <cell r="N697">
            <v>240</v>
          </cell>
          <cell r="O697">
            <v>0</v>
          </cell>
          <cell r="P697">
            <v>678</v>
          </cell>
          <cell r="Q697">
            <v>0</v>
          </cell>
          <cell r="R697">
            <v>678</v>
          </cell>
          <cell r="S697">
            <v>678</v>
          </cell>
          <cell r="T697">
            <v>0</v>
          </cell>
          <cell r="U697">
            <v>678</v>
          </cell>
          <cell r="V697">
            <v>678</v>
          </cell>
          <cell r="W697">
            <v>0</v>
          </cell>
          <cell r="X697">
            <v>678</v>
          </cell>
          <cell r="Y697">
            <v>0</v>
          </cell>
          <cell r="AA697">
            <v>0</v>
          </cell>
          <cell r="AB697">
            <v>607488</v>
          </cell>
          <cell r="AC697" t="str">
            <v>Registro Valido</v>
          </cell>
          <cell r="AD697">
            <v>678</v>
          </cell>
          <cell r="AE697">
            <v>678</v>
          </cell>
          <cell r="AF697">
            <v>678</v>
          </cell>
          <cell r="AG697">
            <v>0</v>
          </cell>
          <cell r="AH697">
            <v>644</v>
          </cell>
          <cell r="AI697">
            <v>644</v>
          </cell>
          <cell r="AJ697">
            <v>644</v>
          </cell>
          <cell r="AK697">
            <v>0</v>
          </cell>
          <cell r="AM697" t="str">
            <v>ALI_43_SEG_10</v>
          </cell>
          <cell r="AN697" t="str">
            <v>ALI_43_SEG_10_VAL_607488</v>
          </cell>
          <cell r="AO697">
            <v>3</v>
          </cell>
          <cell r="AP697">
            <v>591360</v>
          </cell>
          <cell r="AQ697" t="b">
            <v>0</v>
          </cell>
          <cell r="AR697" t="str">
            <v/>
          </cell>
          <cell r="AS697" t="str">
            <v/>
          </cell>
          <cell r="AT697" t="str">
            <v>ALI_43_SEG_10_</v>
          </cell>
          <cell r="AU697">
            <v>1</v>
          </cell>
          <cell r="AV697" t="str">
            <v>No Seleccionada</v>
          </cell>
        </row>
        <row r="698">
          <cell r="A698" t="b">
            <v>0</v>
          </cell>
          <cell r="B698" t="str">
            <v>5to_Evento_973_V2_FASULAC_17513956.xlsm</v>
          </cell>
          <cell r="C698">
            <v>75</v>
          </cell>
          <cell r="D698">
            <v>2047</v>
          </cell>
          <cell r="E698" t="str">
            <v>Inversiones Fasulac Ltda.</v>
          </cell>
          <cell r="F698">
            <v>76</v>
          </cell>
          <cell r="G698" t="str">
            <v>BEBIDAS LÁCTEAS</v>
          </cell>
          <cell r="H698" t="str">
            <v>75 : Yogur entero con dulce,  con adición de frutas naturales o mermeladas o concentrados de frutas, pasteurizado de diferentes sabores.</v>
          </cell>
          <cell r="I698">
            <v>1</v>
          </cell>
          <cell r="J698" t="str">
            <v>Sitio 1 : CARRERA 127#22G-18 INT 4 - Sitio 2 : SIBERIA KM 7.5 CELTA, LOTE 159 - Sitio 3 : CARRERA 68B #10A-18 - Sitio 4 : CALLE 24F#101B-15 - Sitio 5 : CARRERA 65B#10A-87 - Sitio 6 : AUTO MEDE KM 1,5 P INDUS FLORIDA BOD 23 - Sitio 7 : CARRERA 71 A BIS # 63D-38 -</v>
          </cell>
          <cell r="K698">
            <v>44835</v>
          </cell>
          <cell r="L698">
            <v>12484</v>
          </cell>
          <cell r="M698">
            <v>15522</v>
          </cell>
          <cell r="N698">
            <v>7266</v>
          </cell>
          <cell r="O698">
            <v>677</v>
          </cell>
          <cell r="P698">
            <v>910</v>
          </cell>
          <cell r="Q698">
            <v>2.8570000000000002E-2</v>
          </cell>
          <cell r="R698">
            <v>884</v>
          </cell>
          <cell r="S698">
            <v>910</v>
          </cell>
          <cell r="T698">
            <v>2.8570000000000002E-2</v>
          </cell>
          <cell r="U698">
            <v>884</v>
          </cell>
          <cell r="V698">
            <v>910</v>
          </cell>
          <cell r="W698">
            <v>2.8570000000000002E-2</v>
          </cell>
          <cell r="X698">
            <v>884</v>
          </cell>
          <cell r="Y698">
            <v>910</v>
          </cell>
          <cell r="Z698">
            <v>2.8570000000000002E-2</v>
          </cell>
          <cell r="AA698">
            <v>884</v>
          </cell>
          <cell r="AB698">
            <v>31778916</v>
          </cell>
          <cell r="AC698" t="str">
            <v>Registro Valido</v>
          </cell>
          <cell r="AD698">
            <v>910</v>
          </cell>
          <cell r="AE698">
            <v>910</v>
          </cell>
          <cell r="AF698">
            <v>910</v>
          </cell>
          <cell r="AG698">
            <v>910</v>
          </cell>
          <cell r="AH698">
            <v>886</v>
          </cell>
          <cell r="AI698">
            <v>886</v>
          </cell>
          <cell r="AJ698">
            <v>886</v>
          </cell>
          <cell r="AK698">
            <v>886</v>
          </cell>
          <cell r="AM698" t="str">
            <v>ALI_75_SEG_1</v>
          </cell>
          <cell r="AN698" t="str">
            <v>ALI_75_SEG_1_VAL_31778916</v>
          </cell>
          <cell r="AO698">
            <v>4</v>
          </cell>
          <cell r="AP698">
            <v>28606416.75</v>
          </cell>
          <cell r="AQ698" t="b">
            <v>0</v>
          </cell>
          <cell r="AR698" t="str">
            <v/>
          </cell>
          <cell r="AS698" t="str">
            <v/>
          </cell>
          <cell r="AT698" t="str">
            <v>ALI_75_SEG_1_</v>
          </cell>
          <cell r="AU698">
            <v>1</v>
          </cell>
          <cell r="AV698" t="str">
            <v>No Seleccionada</v>
          </cell>
        </row>
        <row r="699">
          <cell r="A699" t="b">
            <v>0</v>
          </cell>
          <cell r="B699" t="str">
            <v>5to_Evento_973_V2_FASULAC_17513956.xlsm</v>
          </cell>
          <cell r="C699">
            <v>75</v>
          </cell>
          <cell r="D699">
            <v>2047</v>
          </cell>
          <cell r="E699" t="str">
            <v>Inversiones Fasulac Ltda.</v>
          </cell>
          <cell r="F699">
            <v>77</v>
          </cell>
          <cell r="G699" t="str">
            <v>BEBIDAS LÁCTEAS</v>
          </cell>
          <cell r="H699" t="str">
            <v>75 : Yogur entero con dulce,  con adición de frutas naturales o mermeladas o concentrados de frutas, pasteurizado de diferentes sabores.</v>
          </cell>
          <cell r="I699">
            <v>2</v>
          </cell>
          <cell r="J699" t="str">
            <v>Sitio 1 : CARRERA 127#22G-18 INT 4 - Sitio 2 : SIBERIA KM 7.5 CELTA, LOTE 159 - Sitio 3 : CARRERA 68B #10A-18 - Sitio 4 : CALLE 24F#101B-15 - Sitio 5 : CARRERA 65B#10A-87 - Sitio 6 : AUTO MEDE KM 1,5 P INDUS FLORIDA BOD 23 - Sitio 7 : CARRERA 71 A BIS # 63D-38 -</v>
          </cell>
          <cell r="K699">
            <v>44835</v>
          </cell>
          <cell r="L699">
            <v>12765</v>
          </cell>
          <cell r="M699">
            <v>15872</v>
          </cell>
          <cell r="N699">
            <v>7430</v>
          </cell>
          <cell r="O699">
            <v>693</v>
          </cell>
          <cell r="P699">
            <v>910</v>
          </cell>
          <cell r="Q699">
            <v>3.9559999999999998E-2</v>
          </cell>
          <cell r="R699">
            <v>874</v>
          </cell>
          <cell r="S699">
            <v>910</v>
          </cell>
          <cell r="T699">
            <v>3.9559999999999998E-2</v>
          </cell>
          <cell r="U699">
            <v>874</v>
          </cell>
          <cell r="V699">
            <v>910</v>
          </cell>
          <cell r="W699">
            <v>3.9559999999999998E-2</v>
          </cell>
          <cell r="X699">
            <v>874</v>
          </cell>
          <cell r="Y699">
            <v>910</v>
          </cell>
          <cell r="Z699">
            <v>3.9559999999999998E-2</v>
          </cell>
          <cell r="AA699">
            <v>874</v>
          </cell>
          <cell r="AB699">
            <v>32128240</v>
          </cell>
          <cell r="AC699" t="str">
            <v>Registro Valido</v>
          </cell>
          <cell r="AD699">
            <v>910</v>
          </cell>
          <cell r="AE699">
            <v>910</v>
          </cell>
          <cell r="AF699">
            <v>910</v>
          </cell>
          <cell r="AG699">
            <v>910</v>
          </cell>
          <cell r="AH699">
            <v>886</v>
          </cell>
          <cell r="AI699">
            <v>886</v>
          </cell>
          <cell r="AJ699">
            <v>886</v>
          </cell>
          <cell r="AK699">
            <v>886</v>
          </cell>
          <cell r="AM699" t="str">
            <v>ALI_75_SEG_2</v>
          </cell>
          <cell r="AN699" t="str">
            <v>ALI_75_SEG_2_VAL_32128240</v>
          </cell>
          <cell r="AO699">
            <v>4</v>
          </cell>
          <cell r="AP699">
            <v>29281178</v>
          </cell>
          <cell r="AQ699" t="b">
            <v>0</v>
          </cell>
          <cell r="AR699" t="str">
            <v/>
          </cell>
          <cell r="AS699" t="str">
            <v/>
          </cell>
          <cell r="AT699" t="str">
            <v>ALI_75_SEG_2_</v>
          </cell>
          <cell r="AU699">
            <v>1</v>
          </cell>
          <cell r="AV699" t="str">
            <v>No Seleccionada</v>
          </cell>
        </row>
        <row r="700">
          <cell r="A700" t="b">
            <v>0</v>
          </cell>
          <cell r="B700" t="str">
            <v>5to_Evento_973_V2_FASULAC_17513956.xlsm</v>
          </cell>
          <cell r="C700">
            <v>75</v>
          </cell>
          <cell r="D700">
            <v>2047</v>
          </cell>
          <cell r="E700" t="str">
            <v>Inversiones Fasulac Ltda.</v>
          </cell>
          <cell r="F700">
            <v>78</v>
          </cell>
          <cell r="G700" t="str">
            <v>BEBIDAS LÁCTEAS</v>
          </cell>
          <cell r="H700" t="str">
            <v>75 : Yogur entero con dulce,  con adición de frutas naturales o mermeladas o concentrados de frutas, pasteurizado de diferentes sabores.</v>
          </cell>
          <cell r="I700">
            <v>3</v>
          </cell>
          <cell r="J700" t="str">
            <v>Sitio 1 : CARRERA 127#22G-18 INT 4 - Sitio 2 : SIBERIA KM 7.5 CELTA, LOTE 159 - Sitio 3 : CARRERA 68B #10A-18 - Sitio 4 : CALLE 24F#101B-15 - Sitio 5 : CARRERA 65B#10A-87 - Sitio 6 : AUTO MEDE KM 1,5 P INDUS FLORIDA BOD 23 - Sitio 7 : CARRERA 71 A BIS # 63D-38 -</v>
          </cell>
          <cell r="K700">
            <v>44835</v>
          </cell>
          <cell r="L700">
            <v>12689</v>
          </cell>
          <cell r="M700">
            <v>15778</v>
          </cell>
          <cell r="N700">
            <v>7385</v>
          </cell>
          <cell r="O700">
            <v>688</v>
          </cell>
          <cell r="P700">
            <v>910</v>
          </cell>
          <cell r="Q700">
            <v>3.9559999999999998E-2</v>
          </cell>
          <cell r="R700">
            <v>874</v>
          </cell>
          <cell r="S700">
            <v>910</v>
          </cell>
          <cell r="T700">
            <v>3.9559999999999998E-2</v>
          </cell>
          <cell r="U700">
            <v>874</v>
          </cell>
          <cell r="V700">
            <v>910</v>
          </cell>
          <cell r="W700">
            <v>3.9559999999999998E-2</v>
          </cell>
          <cell r="X700">
            <v>874</v>
          </cell>
          <cell r="Y700">
            <v>910</v>
          </cell>
          <cell r="Z700">
            <v>3.9559999999999998E-2</v>
          </cell>
          <cell r="AA700">
            <v>874</v>
          </cell>
          <cell r="AB700">
            <v>31935960</v>
          </cell>
          <cell r="AC700" t="str">
            <v>Registro Valido</v>
          </cell>
          <cell r="AD700">
            <v>910</v>
          </cell>
          <cell r="AE700">
            <v>910</v>
          </cell>
          <cell r="AF700">
            <v>910</v>
          </cell>
          <cell r="AG700">
            <v>910</v>
          </cell>
          <cell r="AH700">
            <v>886</v>
          </cell>
          <cell r="AI700">
            <v>886</v>
          </cell>
          <cell r="AJ700">
            <v>886</v>
          </cell>
          <cell r="AK700">
            <v>886</v>
          </cell>
          <cell r="AM700" t="str">
            <v>ALI_75_SEG_3</v>
          </cell>
          <cell r="AN700" t="str">
            <v>ALI_75_SEG_3_VAL_31935960</v>
          </cell>
          <cell r="AO700">
            <v>4</v>
          </cell>
          <cell r="AP700">
            <v>29115802.800000001</v>
          </cell>
          <cell r="AQ700" t="b">
            <v>0</v>
          </cell>
          <cell r="AR700" t="str">
            <v/>
          </cell>
          <cell r="AS700" t="str">
            <v/>
          </cell>
          <cell r="AT700" t="str">
            <v>ALI_75_SEG_3_</v>
          </cell>
          <cell r="AU700">
            <v>1</v>
          </cell>
          <cell r="AV700" t="str">
            <v>No Seleccionada</v>
          </cell>
        </row>
        <row r="701">
          <cell r="A701" t="b">
            <v>0</v>
          </cell>
          <cell r="B701" t="str">
            <v>5to_Evento_973_V2_FASULAC_17513956.xlsm</v>
          </cell>
          <cell r="C701">
            <v>75</v>
          </cell>
          <cell r="D701">
            <v>2047</v>
          </cell>
          <cell r="E701" t="str">
            <v>Inversiones Fasulac Ltda.</v>
          </cell>
          <cell r="F701">
            <v>79</v>
          </cell>
          <cell r="G701" t="str">
            <v>BEBIDAS LÁCTEAS</v>
          </cell>
          <cell r="H701" t="str">
            <v>75 : Yogur entero con dulce,  con adición de frutas naturales o mermeladas o concentrados de frutas, pasteurizado de diferentes sabores.</v>
          </cell>
          <cell r="I701">
            <v>4</v>
          </cell>
          <cell r="J701" t="str">
            <v>Sitio 1 : CARRERA 127#22G-18 INT 4 - Sitio 2 : SIBERIA KM 7.5 CELTA, LOTE 159 - Sitio 3 : CARRERA 68B #10A-18 - Sitio 4 : CALLE 24F#101B-15 - Sitio 5 : CARRERA 65B#10A-87 - Sitio 6 : AUTO MEDE KM 1,5 P INDUS FLORIDA BOD 23 - Sitio 7 : CARRERA 71 A BIS # 63D-38 -</v>
          </cell>
          <cell r="K701">
            <v>44835</v>
          </cell>
          <cell r="L701">
            <v>13521</v>
          </cell>
          <cell r="M701">
            <v>16809</v>
          </cell>
          <cell r="N701">
            <v>7869</v>
          </cell>
          <cell r="O701">
            <v>735</v>
          </cell>
          <cell r="P701">
            <v>910</v>
          </cell>
          <cell r="Q701">
            <v>2.8570000000000002E-2</v>
          </cell>
          <cell r="R701">
            <v>884</v>
          </cell>
          <cell r="S701">
            <v>910</v>
          </cell>
          <cell r="T701">
            <v>2.8570000000000002E-2</v>
          </cell>
          <cell r="U701">
            <v>884</v>
          </cell>
          <cell r="V701">
            <v>910</v>
          </cell>
          <cell r="W701">
            <v>2.8570000000000002E-2</v>
          </cell>
          <cell r="X701">
            <v>884</v>
          </cell>
          <cell r="Y701">
            <v>910</v>
          </cell>
          <cell r="Z701">
            <v>2.8570000000000002E-2</v>
          </cell>
          <cell r="AA701">
            <v>884</v>
          </cell>
          <cell r="AB701">
            <v>34417656</v>
          </cell>
          <cell r="AC701" t="str">
            <v>Registro Valido</v>
          </cell>
          <cell r="AD701">
            <v>910</v>
          </cell>
          <cell r="AE701">
            <v>910</v>
          </cell>
          <cell r="AF701">
            <v>910</v>
          </cell>
          <cell r="AG701">
            <v>910</v>
          </cell>
          <cell r="AH701">
            <v>886</v>
          </cell>
          <cell r="AI701">
            <v>886</v>
          </cell>
          <cell r="AJ701">
            <v>886</v>
          </cell>
          <cell r="AK701">
            <v>886</v>
          </cell>
          <cell r="AM701" t="str">
            <v>ALI_75_SEG_4</v>
          </cell>
          <cell r="AN701" t="str">
            <v>ALI_75_SEG_4_VAL_34417656</v>
          </cell>
          <cell r="AO701">
            <v>4</v>
          </cell>
          <cell r="AP701">
            <v>31402996.379999999</v>
          </cell>
          <cell r="AQ701" t="b">
            <v>0</v>
          </cell>
          <cell r="AR701" t="str">
            <v/>
          </cell>
          <cell r="AS701" t="str">
            <v/>
          </cell>
          <cell r="AT701" t="str">
            <v>ALI_75_SEG_4_</v>
          </cell>
          <cell r="AU701">
            <v>1</v>
          </cell>
          <cell r="AV701" t="str">
            <v>No Seleccionada</v>
          </cell>
        </row>
        <row r="702">
          <cell r="A702" t="b">
            <v>0</v>
          </cell>
          <cell r="B702" t="str">
            <v>5to_Evento_973_V2_FASULAC_17513956.xlsm</v>
          </cell>
          <cell r="C702">
            <v>75</v>
          </cell>
          <cell r="D702">
            <v>2047</v>
          </cell>
          <cell r="E702" t="str">
            <v>Inversiones Fasulac Ltda.</v>
          </cell>
          <cell r="F702">
            <v>80</v>
          </cell>
          <cell r="G702" t="str">
            <v>BEBIDAS LÁCTEAS</v>
          </cell>
          <cell r="H702" t="str">
            <v>75 : Yogur entero con dulce,  con adición de frutas naturales o mermeladas o concentrados de frutas, pasteurizado de diferentes sabores.</v>
          </cell>
          <cell r="I702">
            <v>5</v>
          </cell>
          <cell r="J702" t="str">
            <v>Sitio 1 : CARRERA 127#22G-18 INT 4 - Sitio 2 : SIBERIA KM 7.5 CELTA, LOTE 159 - Sitio 3 : CARRERA 68B #10A-18 - Sitio 4 : CALLE 24F#101B-15 - Sitio 5 : CARRERA 65B#10A-87 - Sitio 6 : AUTO MEDE KM 1,5 P INDUS FLORIDA BOD 23 - Sitio 7 : CARRERA 71 A BIS # 63D-38 -</v>
          </cell>
          <cell r="K702">
            <v>44835</v>
          </cell>
          <cell r="L702">
            <v>12568</v>
          </cell>
          <cell r="M702">
            <v>15628</v>
          </cell>
          <cell r="N702">
            <v>7315</v>
          </cell>
          <cell r="O702">
            <v>682</v>
          </cell>
          <cell r="P702">
            <v>910</v>
          </cell>
          <cell r="Q702">
            <v>3.9559999999999998E-2</v>
          </cell>
          <cell r="R702">
            <v>874</v>
          </cell>
          <cell r="S702">
            <v>910</v>
          </cell>
          <cell r="T702">
            <v>3.9559999999999998E-2</v>
          </cell>
          <cell r="U702">
            <v>874</v>
          </cell>
          <cell r="V702">
            <v>910</v>
          </cell>
          <cell r="W702">
            <v>3.9559999999999998E-2</v>
          </cell>
          <cell r="X702">
            <v>874</v>
          </cell>
          <cell r="Y702">
            <v>910</v>
          </cell>
          <cell r="Z702">
            <v>3.9559999999999998E-2</v>
          </cell>
          <cell r="AA702">
            <v>874</v>
          </cell>
          <cell r="AB702">
            <v>31632682</v>
          </cell>
          <cell r="AC702" t="str">
            <v>Registro Valido</v>
          </cell>
          <cell r="AD702">
            <v>910</v>
          </cell>
          <cell r="AE702">
            <v>910</v>
          </cell>
          <cell r="AF702">
            <v>910</v>
          </cell>
          <cell r="AG702">
            <v>910</v>
          </cell>
          <cell r="AH702">
            <v>886</v>
          </cell>
          <cell r="AI702">
            <v>886</v>
          </cell>
          <cell r="AJ702">
            <v>886</v>
          </cell>
          <cell r="AK702">
            <v>886</v>
          </cell>
          <cell r="AM702" t="str">
            <v>ALI_75_SEG_5</v>
          </cell>
          <cell r="AN702" t="str">
            <v>ALI_75_SEG_5_VAL_31632682</v>
          </cell>
          <cell r="AO702">
            <v>4</v>
          </cell>
          <cell r="AP702">
            <v>28813609.23</v>
          </cell>
          <cell r="AQ702" t="b">
            <v>0</v>
          </cell>
          <cell r="AR702" t="str">
            <v/>
          </cell>
          <cell r="AS702" t="str">
            <v/>
          </cell>
          <cell r="AT702" t="str">
            <v>ALI_75_SEG_5_</v>
          </cell>
          <cell r="AU702">
            <v>1</v>
          </cell>
          <cell r="AV702" t="str">
            <v>No Seleccionada</v>
          </cell>
        </row>
        <row r="703">
          <cell r="A703" t="b">
            <v>0</v>
          </cell>
          <cell r="B703" t="str">
            <v>5to_Evento_973_V2_FASULAC_17513956.xlsm</v>
          </cell>
          <cell r="C703">
            <v>75</v>
          </cell>
          <cell r="D703">
            <v>2047</v>
          </cell>
          <cell r="E703" t="str">
            <v>Inversiones Fasulac Ltda.</v>
          </cell>
          <cell r="F703">
            <v>81</v>
          </cell>
          <cell r="G703" t="str">
            <v>BEBIDAS LÁCTEAS</v>
          </cell>
          <cell r="H703" t="str">
            <v>75 : Yogur entero con dulce,  con adición de frutas naturales o mermeladas o concentrados de frutas, pasteurizado de diferentes sabores.</v>
          </cell>
          <cell r="I703">
            <v>6</v>
          </cell>
          <cell r="J703" t="str">
            <v>Sitio 1 : CARRERA 127#22G-18 INT 4 - Sitio 2 : SIBERIA KM 7.5 CELTA, LOTE 159 - Sitio 3 : CARRERA 68B #10A-18 - Sitio 4 : CALLE 24F#101B-15 - Sitio 5 : CARRERA 65B#10A-87 - Sitio 6 : AUTO MEDE KM 1,5 P INDUS FLORIDA BOD 23 - Sitio 7 : CARRERA 71 A BIS # 63D-38 -</v>
          </cell>
          <cell r="K703">
            <v>44835</v>
          </cell>
          <cell r="L703">
            <v>13604</v>
          </cell>
          <cell r="M703">
            <v>16916</v>
          </cell>
          <cell r="N703">
            <v>7916</v>
          </cell>
          <cell r="O703">
            <v>739</v>
          </cell>
          <cell r="P703">
            <v>910</v>
          </cell>
          <cell r="Q703">
            <v>3.9559999999999998E-2</v>
          </cell>
          <cell r="R703">
            <v>874</v>
          </cell>
          <cell r="S703">
            <v>910</v>
          </cell>
          <cell r="T703">
            <v>3.9559999999999998E-2</v>
          </cell>
          <cell r="U703">
            <v>874</v>
          </cell>
          <cell r="V703">
            <v>910</v>
          </cell>
          <cell r="W703">
            <v>3.9559999999999998E-2</v>
          </cell>
          <cell r="X703">
            <v>874</v>
          </cell>
          <cell r="Y703">
            <v>910</v>
          </cell>
          <cell r="Z703">
            <v>3.9559999999999998E-2</v>
          </cell>
          <cell r="AA703">
            <v>874</v>
          </cell>
          <cell r="AB703">
            <v>34238950</v>
          </cell>
          <cell r="AC703" t="str">
            <v>Registro Valido</v>
          </cell>
          <cell r="AD703">
            <v>910</v>
          </cell>
          <cell r="AE703">
            <v>910</v>
          </cell>
          <cell r="AF703">
            <v>910</v>
          </cell>
          <cell r="AG703">
            <v>910</v>
          </cell>
          <cell r="AH703">
            <v>886</v>
          </cell>
          <cell r="AI703">
            <v>886</v>
          </cell>
          <cell r="AJ703">
            <v>886</v>
          </cell>
          <cell r="AK703">
            <v>886</v>
          </cell>
          <cell r="AM703" t="str">
            <v>ALI_75_SEG_6</v>
          </cell>
          <cell r="AN703" t="str">
            <v>ALI_75_SEG_6_VAL_34238950</v>
          </cell>
          <cell r="AO703">
            <v>4</v>
          </cell>
          <cell r="AP703">
            <v>31194660.749999996</v>
          </cell>
          <cell r="AQ703" t="b">
            <v>0</v>
          </cell>
          <cell r="AR703" t="str">
            <v/>
          </cell>
          <cell r="AS703" t="str">
            <v/>
          </cell>
          <cell r="AT703" t="str">
            <v>ALI_75_SEG_6_</v>
          </cell>
          <cell r="AU703">
            <v>1</v>
          </cell>
          <cell r="AV703" t="str">
            <v>No Seleccionada</v>
          </cell>
        </row>
        <row r="704">
          <cell r="A704" t="b">
            <v>0</v>
          </cell>
          <cell r="B704" t="str">
            <v>5to_Evento_973_V2_FASULAC_17513956.xlsm</v>
          </cell>
          <cell r="C704">
            <v>75</v>
          </cell>
          <cell r="D704">
            <v>2047</v>
          </cell>
          <cell r="E704" t="str">
            <v>Inversiones Fasulac Ltda.</v>
          </cell>
          <cell r="F704">
            <v>82</v>
          </cell>
          <cell r="G704" t="str">
            <v>BEBIDAS LÁCTEAS</v>
          </cell>
          <cell r="H704" t="str">
            <v>75 : Yogur entero con dulce,  con adición de frutas naturales o mermeladas o concentrados de frutas, pasteurizado de diferentes sabores.</v>
          </cell>
          <cell r="I704">
            <v>7</v>
          </cell>
          <cell r="J704" t="str">
            <v>Sitio 1 : CARRERA 127#22G-18 INT 4 - Sitio 2 : SIBERIA KM 7.5 CELTA, LOTE 159 - Sitio 3 : CARRERA 68B #10A-18 - Sitio 4 : CALLE 24F#101B-15 - Sitio 5 : CARRERA 65B#10A-87 - Sitio 6 : AUTO MEDE KM 1,5 P INDUS FLORIDA BOD 23 - Sitio 7 : CARRERA 71 A BIS # 63D-38 -</v>
          </cell>
          <cell r="K704">
            <v>44835</v>
          </cell>
          <cell r="L704">
            <v>13892</v>
          </cell>
          <cell r="M704">
            <v>17274</v>
          </cell>
          <cell r="N704">
            <v>8085</v>
          </cell>
          <cell r="O704">
            <v>754</v>
          </cell>
          <cell r="P704">
            <v>910</v>
          </cell>
          <cell r="Q704">
            <v>2.8570000000000002E-2</v>
          </cell>
          <cell r="R704">
            <v>884</v>
          </cell>
          <cell r="S704">
            <v>910</v>
          </cell>
          <cell r="T704">
            <v>2.8570000000000002E-2</v>
          </cell>
          <cell r="U704">
            <v>884</v>
          </cell>
          <cell r="V704">
            <v>910</v>
          </cell>
          <cell r="W704">
            <v>2.8570000000000002E-2</v>
          </cell>
          <cell r="X704">
            <v>884</v>
          </cell>
          <cell r="Y704">
            <v>910</v>
          </cell>
          <cell r="Z704">
            <v>2.8570000000000002E-2</v>
          </cell>
          <cell r="AA704">
            <v>884</v>
          </cell>
          <cell r="AB704">
            <v>35364420</v>
          </cell>
          <cell r="AC704" t="str">
            <v>Registro Valido</v>
          </cell>
          <cell r="AD704">
            <v>910</v>
          </cell>
          <cell r="AE704">
            <v>910</v>
          </cell>
          <cell r="AF704">
            <v>910</v>
          </cell>
          <cell r="AG704">
            <v>910</v>
          </cell>
          <cell r="AH704">
            <v>886</v>
          </cell>
          <cell r="AI704">
            <v>886</v>
          </cell>
          <cell r="AJ704">
            <v>886</v>
          </cell>
          <cell r="AK704">
            <v>886</v>
          </cell>
          <cell r="AM704" t="str">
            <v>ALI_75_SEG_7</v>
          </cell>
          <cell r="AN704" t="str">
            <v>ALI_75_SEG_7_VAL_35364420</v>
          </cell>
          <cell r="AO704">
            <v>4</v>
          </cell>
          <cell r="AP704">
            <v>32306037.749999996</v>
          </cell>
          <cell r="AQ704" t="b">
            <v>0</v>
          </cell>
          <cell r="AR704" t="str">
            <v/>
          </cell>
          <cell r="AS704" t="str">
            <v/>
          </cell>
          <cell r="AT704" t="str">
            <v>ALI_75_SEG_7_</v>
          </cell>
          <cell r="AU704">
            <v>1</v>
          </cell>
          <cell r="AV704" t="str">
            <v>No Seleccionada</v>
          </cell>
        </row>
        <row r="705">
          <cell r="A705" t="b">
            <v>0</v>
          </cell>
          <cell r="B705" t="str">
            <v>5to_Evento_973_V2_FASULAC_17513956.xlsm</v>
          </cell>
          <cell r="C705">
            <v>75</v>
          </cell>
          <cell r="D705">
            <v>2047</v>
          </cell>
          <cell r="E705" t="str">
            <v>Inversiones Fasulac Ltda.</v>
          </cell>
          <cell r="F705">
            <v>83</v>
          </cell>
          <cell r="G705" t="str">
            <v>BEBIDAS LÁCTEAS</v>
          </cell>
          <cell r="H705" t="str">
            <v>75 : Yogur entero con dulce,  con adición de frutas naturales o mermeladas o concentrados de frutas, pasteurizado de diferentes sabores.</v>
          </cell>
          <cell r="I705">
            <v>8</v>
          </cell>
          <cell r="J705" t="str">
            <v>Sitio 1 : CARRERA 127#22G-18 INT 4 - Sitio 2 : SIBERIA KM 7.5 CELTA, LOTE 159 - Sitio 3 : CARRERA 68B #10A-18 - Sitio 4 : CALLE 24F#101B-15 - Sitio 5 : CARRERA 65B#10A-87 - Sitio 6 : AUTO MEDE KM 1,5 P INDUS FLORIDA BOD 23 - Sitio 7 : CARRERA 71 A BIS # 63D-38 -</v>
          </cell>
          <cell r="K705">
            <v>44835</v>
          </cell>
          <cell r="L705">
            <v>13409</v>
          </cell>
          <cell r="M705">
            <v>16671</v>
          </cell>
          <cell r="N705">
            <v>7804</v>
          </cell>
          <cell r="O705">
            <v>728</v>
          </cell>
          <cell r="P705">
            <v>910</v>
          </cell>
          <cell r="Q705">
            <v>3.9559999999999998E-2</v>
          </cell>
          <cell r="R705">
            <v>874</v>
          </cell>
          <cell r="S705">
            <v>910</v>
          </cell>
          <cell r="T705">
            <v>3.9559999999999998E-2</v>
          </cell>
          <cell r="U705">
            <v>874</v>
          </cell>
          <cell r="V705">
            <v>910</v>
          </cell>
          <cell r="W705">
            <v>3.9559999999999998E-2</v>
          </cell>
          <cell r="X705">
            <v>874</v>
          </cell>
          <cell r="Y705">
            <v>910</v>
          </cell>
          <cell r="Z705">
            <v>3.9559999999999998E-2</v>
          </cell>
          <cell r="AA705">
            <v>874</v>
          </cell>
          <cell r="AB705">
            <v>33746888</v>
          </cell>
          <cell r="AC705" t="str">
            <v>Registro Valido</v>
          </cell>
          <cell r="AD705">
            <v>910</v>
          </cell>
          <cell r="AE705">
            <v>910</v>
          </cell>
          <cell r="AF705">
            <v>910</v>
          </cell>
          <cell r="AG705">
            <v>910</v>
          </cell>
          <cell r="AH705">
            <v>886</v>
          </cell>
          <cell r="AI705">
            <v>886</v>
          </cell>
          <cell r="AJ705">
            <v>886</v>
          </cell>
          <cell r="AK705">
            <v>886</v>
          </cell>
          <cell r="AM705" t="str">
            <v>ALI_75_SEG_8</v>
          </cell>
          <cell r="AN705" t="str">
            <v>ALI_75_SEG_8_VAL_33746888</v>
          </cell>
          <cell r="AO705">
            <v>4</v>
          </cell>
          <cell r="AP705">
            <v>30794614.48</v>
          </cell>
          <cell r="AQ705" t="b">
            <v>0</v>
          </cell>
          <cell r="AR705" t="str">
            <v/>
          </cell>
          <cell r="AS705" t="str">
            <v/>
          </cell>
          <cell r="AT705" t="str">
            <v>ALI_75_SEG_8_</v>
          </cell>
          <cell r="AU705">
            <v>1</v>
          </cell>
          <cell r="AV705" t="str">
            <v>No Seleccionada</v>
          </cell>
        </row>
        <row r="706">
          <cell r="A706" t="b">
            <v>0</v>
          </cell>
          <cell r="B706" t="str">
            <v>5to_Evento_973_V2_FASULAC_17513956.xlsm</v>
          </cell>
          <cell r="C706">
            <v>75</v>
          </cell>
          <cell r="D706">
            <v>2047</v>
          </cell>
          <cell r="E706" t="str">
            <v>Inversiones Fasulac Ltda.</v>
          </cell>
          <cell r="F706">
            <v>84</v>
          </cell>
          <cell r="G706" t="str">
            <v>BEBIDAS LÁCTEAS</v>
          </cell>
          <cell r="H706" t="str">
            <v>75 : Yogur entero con dulce,  con adición de frutas naturales o mermeladas o concentrados de frutas, pasteurizado de diferentes sabores.</v>
          </cell>
          <cell r="I706">
            <v>9</v>
          </cell>
          <cell r="J706" t="str">
            <v>Sitio 1 : CARRERA 127#22G-18 INT 4 - Sitio 2 : SIBERIA KM 7.5 CELTA, LOTE 159 - Sitio 3 : CARRERA 68B #10A-18 - Sitio 4 : CALLE 24F#101B-15 - Sitio 5 : CARRERA 65B#10A-87 - Sitio 6 : AUTO MEDE KM 1,5 P INDUS FLORIDA BOD 23 - Sitio 7 : CARRERA 71 A BIS # 63D-38 -</v>
          </cell>
          <cell r="K706">
            <v>44835</v>
          </cell>
          <cell r="L706">
            <v>13550</v>
          </cell>
          <cell r="M706">
            <v>16849</v>
          </cell>
          <cell r="N706">
            <v>7885</v>
          </cell>
          <cell r="O706">
            <v>735</v>
          </cell>
          <cell r="P706">
            <v>910</v>
          </cell>
          <cell r="Q706">
            <v>2.8570000000000002E-2</v>
          </cell>
          <cell r="R706">
            <v>884</v>
          </cell>
          <cell r="S706">
            <v>910</v>
          </cell>
          <cell r="T706">
            <v>2.8570000000000002E-2</v>
          </cell>
          <cell r="U706">
            <v>884</v>
          </cell>
          <cell r="V706">
            <v>910</v>
          </cell>
          <cell r="W706">
            <v>2.8570000000000002E-2</v>
          </cell>
          <cell r="X706">
            <v>884</v>
          </cell>
          <cell r="Y706">
            <v>910</v>
          </cell>
          <cell r="Z706">
            <v>2.8570000000000002E-2</v>
          </cell>
          <cell r="AA706">
            <v>884</v>
          </cell>
          <cell r="AB706">
            <v>34492796</v>
          </cell>
          <cell r="AC706" t="str">
            <v>Registro Valido</v>
          </cell>
          <cell r="AD706">
            <v>910</v>
          </cell>
          <cell r="AE706">
            <v>910</v>
          </cell>
          <cell r="AF706">
            <v>910</v>
          </cell>
          <cell r="AG706">
            <v>910</v>
          </cell>
          <cell r="AH706">
            <v>886</v>
          </cell>
          <cell r="AI706">
            <v>886</v>
          </cell>
          <cell r="AJ706">
            <v>886</v>
          </cell>
          <cell r="AK706">
            <v>886</v>
          </cell>
          <cell r="AM706" t="str">
            <v>ALI_75_SEG_9</v>
          </cell>
          <cell r="AN706" t="str">
            <v>ALI_75_SEG_9_VAL_34492796</v>
          </cell>
          <cell r="AO706">
            <v>4</v>
          </cell>
          <cell r="AP706">
            <v>31101654.710000001</v>
          </cell>
          <cell r="AQ706" t="b">
            <v>0</v>
          </cell>
          <cell r="AR706" t="str">
            <v/>
          </cell>
          <cell r="AS706" t="str">
            <v/>
          </cell>
          <cell r="AT706" t="str">
            <v>ALI_75_SEG_9_</v>
          </cell>
          <cell r="AU706">
            <v>1</v>
          </cell>
          <cell r="AV706" t="str">
            <v>No Seleccionada</v>
          </cell>
        </row>
        <row r="707">
          <cell r="A707" t="b">
            <v>0</v>
          </cell>
          <cell r="B707" t="str">
            <v>5to_Evento_973_V2_FASULAC_17513956.xlsm</v>
          </cell>
          <cell r="C707">
            <v>75</v>
          </cell>
          <cell r="D707">
            <v>2047</v>
          </cell>
          <cell r="E707" t="str">
            <v>Inversiones Fasulac Ltda.</v>
          </cell>
          <cell r="F707">
            <v>85</v>
          </cell>
          <cell r="G707" t="str">
            <v>BEBIDAS LÁCTEAS</v>
          </cell>
          <cell r="H707" t="str">
            <v>75 : Yogur entero con dulce,  con adición de frutas naturales o mermeladas o concentrados de frutas, pasteurizado de diferentes sabores.</v>
          </cell>
          <cell r="I707">
            <v>10</v>
          </cell>
          <cell r="J707" t="str">
            <v>Sitio 1 : CARRERA 127#22G-18 INT 4 - Sitio 2 : SIBERIA KM 7.5 CELTA, LOTE 159 - Sitio 3 : CARRERA 68B #10A-18 - Sitio 4 : CALLE 24F#101B-15 - Sitio 5 : CARRERA 65B#10A-87 - Sitio 6 : AUTO MEDE KM 1,5 P INDUS FLORIDA BOD 23 - Sitio 7 : CARRERA 71 A BIS # 63D-38 -</v>
          </cell>
          <cell r="K707">
            <v>44835</v>
          </cell>
          <cell r="L707">
            <v>13569</v>
          </cell>
          <cell r="M707">
            <v>16876</v>
          </cell>
          <cell r="N707">
            <v>7898</v>
          </cell>
          <cell r="O707">
            <v>737</v>
          </cell>
          <cell r="P707">
            <v>910</v>
          </cell>
          <cell r="Q707">
            <v>3.9559999999999998E-2</v>
          </cell>
          <cell r="R707">
            <v>874</v>
          </cell>
          <cell r="S707">
            <v>910</v>
          </cell>
          <cell r="T707">
            <v>3.9559999999999998E-2</v>
          </cell>
          <cell r="U707">
            <v>874</v>
          </cell>
          <cell r="V707">
            <v>910</v>
          </cell>
          <cell r="W707">
            <v>3.9559999999999998E-2</v>
          </cell>
          <cell r="X707">
            <v>874</v>
          </cell>
          <cell r="Y707">
            <v>910</v>
          </cell>
          <cell r="Z707">
            <v>3.9559999999999998E-2</v>
          </cell>
          <cell r="AA707">
            <v>874</v>
          </cell>
          <cell r="AB707">
            <v>34155920</v>
          </cell>
          <cell r="AC707" t="str">
            <v>Registro Valido</v>
          </cell>
          <cell r="AD707">
            <v>910</v>
          </cell>
          <cell r="AE707">
            <v>910</v>
          </cell>
          <cell r="AF707">
            <v>910</v>
          </cell>
          <cell r="AG707">
            <v>910</v>
          </cell>
          <cell r="AH707">
            <v>886</v>
          </cell>
          <cell r="AI707">
            <v>886</v>
          </cell>
          <cell r="AJ707">
            <v>886</v>
          </cell>
          <cell r="AK707">
            <v>886</v>
          </cell>
          <cell r="AM707" t="str">
            <v>ALI_75_SEG_10</v>
          </cell>
          <cell r="AN707" t="str">
            <v>ALI_75_SEG_10_VAL_34155920</v>
          </cell>
          <cell r="AO707">
            <v>4</v>
          </cell>
          <cell r="AP707">
            <v>31104944.400000002</v>
          </cell>
          <cell r="AQ707" t="b">
            <v>0</v>
          </cell>
          <cell r="AR707" t="str">
            <v/>
          </cell>
          <cell r="AS707" t="str">
            <v/>
          </cell>
          <cell r="AT707" t="str">
            <v>ALI_75_SEG_10_</v>
          </cell>
          <cell r="AU707">
            <v>1</v>
          </cell>
          <cell r="AV707" t="str">
            <v>No Seleccionada</v>
          </cell>
        </row>
        <row r="708">
          <cell r="A708" t="b">
            <v>0</v>
          </cell>
          <cell r="B708" t="str">
            <v>5to_Evento_973_V2_FASULAC_17513956.xlsm</v>
          </cell>
          <cell r="C708">
            <v>75</v>
          </cell>
          <cell r="D708">
            <v>2047</v>
          </cell>
          <cell r="E708" t="str">
            <v>Inversiones Fasulac Ltda.</v>
          </cell>
          <cell r="F708">
            <v>86</v>
          </cell>
          <cell r="G708" t="str">
            <v>BEBIDAS LÁCTEAS</v>
          </cell>
          <cell r="H708" t="str">
            <v>75 : Yogur entero con dulce,  con adición de frutas naturales o mermeladas o concentrados de frutas, pasteurizado de diferentes sabores.</v>
          </cell>
          <cell r="I708">
            <v>11</v>
          </cell>
          <cell r="J708" t="str">
            <v>Sitio 1 : CARRERA 127#22G-18 INT 4 - Sitio 2 : SIBERIA KM 7.5 CELTA, LOTE 159 - Sitio 3 : CARRERA 68B #10A-18 - Sitio 4 : CALLE 24F#101B-15 - Sitio 5 : CARRERA 65B#10A-87 - Sitio 6 : AUTO MEDE KM 1,5 P INDUS FLORIDA BOD 23 - Sitio 7 : CARRERA 71 A BIS # 63D-38 -</v>
          </cell>
          <cell r="K708">
            <v>44835</v>
          </cell>
          <cell r="L708">
            <v>13364</v>
          </cell>
          <cell r="M708">
            <v>16618</v>
          </cell>
          <cell r="N708">
            <v>7778</v>
          </cell>
          <cell r="O708">
            <v>725</v>
          </cell>
          <cell r="P708">
            <v>910</v>
          </cell>
          <cell r="Q708">
            <v>2.8570000000000002E-2</v>
          </cell>
          <cell r="R708">
            <v>884</v>
          </cell>
          <cell r="S708">
            <v>910</v>
          </cell>
          <cell r="T708">
            <v>2.8570000000000002E-2</v>
          </cell>
          <cell r="U708">
            <v>884</v>
          </cell>
          <cell r="V708">
            <v>910</v>
          </cell>
          <cell r="W708">
            <v>2.8570000000000002E-2</v>
          </cell>
          <cell r="X708">
            <v>884</v>
          </cell>
          <cell r="Y708">
            <v>910</v>
          </cell>
          <cell r="Z708">
            <v>2.8570000000000002E-2</v>
          </cell>
          <cell r="AA708">
            <v>884</v>
          </cell>
          <cell r="AB708">
            <v>34020740</v>
          </cell>
          <cell r="AC708" t="str">
            <v>Registro Valido</v>
          </cell>
          <cell r="AD708">
            <v>910</v>
          </cell>
          <cell r="AE708">
            <v>910</v>
          </cell>
          <cell r="AF708">
            <v>910</v>
          </cell>
          <cell r="AG708">
            <v>910</v>
          </cell>
          <cell r="AH708">
            <v>886</v>
          </cell>
          <cell r="AI708">
            <v>886</v>
          </cell>
          <cell r="AJ708">
            <v>886</v>
          </cell>
          <cell r="AK708">
            <v>886</v>
          </cell>
          <cell r="AM708" t="str">
            <v>ALI_75_SEG_11</v>
          </cell>
          <cell r="AN708" t="str">
            <v>ALI_75_SEG_11_VAL_34020740</v>
          </cell>
          <cell r="AO708">
            <v>4</v>
          </cell>
          <cell r="AP708">
            <v>30624438.75</v>
          </cell>
          <cell r="AQ708" t="b">
            <v>0</v>
          </cell>
          <cell r="AR708" t="str">
            <v/>
          </cell>
          <cell r="AS708" t="str">
            <v/>
          </cell>
          <cell r="AT708" t="str">
            <v>ALI_75_SEG_11_</v>
          </cell>
          <cell r="AU708">
            <v>1</v>
          </cell>
          <cell r="AV708" t="str">
            <v>No Seleccionada</v>
          </cell>
        </row>
        <row r="709">
          <cell r="A709" t="b">
            <v>0</v>
          </cell>
          <cell r="B709" t="str">
            <v>5to_Evento_973_V2_FASULAC_17513956.xlsm</v>
          </cell>
          <cell r="C709">
            <v>75</v>
          </cell>
          <cell r="D709">
            <v>2047</v>
          </cell>
          <cell r="E709" t="str">
            <v>Inversiones Fasulac Ltda.</v>
          </cell>
          <cell r="F709">
            <v>87</v>
          </cell>
          <cell r="G709" t="str">
            <v>BEBIDAS LÁCTEAS</v>
          </cell>
          <cell r="H709" t="str">
            <v>75 : Yogur entero con dulce,  con adición de frutas naturales o mermeladas o concentrados de frutas, pasteurizado de diferentes sabores.</v>
          </cell>
          <cell r="I709">
            <v>12</v>
          </cell>
          <cell r="J709" t="str">
            <v>Sitio 1 : CARRERA 127#22G-18 INT 4 - Sitio 2 : SIBERIA KM 7.5 CELTA, LOTE 159 - Sitio 3 : CARRERA 68B #10A-18 - Sitio 4 : CALLE 24F#101B-15 - Sitio 5 : CARRERA 65B#10A-87 - Sitio 6 : AUTO MEDE KM 1,5 P INDUS FLORIDA BOD 23 - Sitio 7 : CARRERA 71 A BIS # 63D-38 -</v>
          </cell>
          <cell r="K709">
            <v>44835</v>
          </cell>
          <cell r="L709">
            <v>12129</v>
          </cell>
          <cell r="M709">
            <v>15081</v>
          </cell>
          <cell r="N709">
            <v>7059</v>
          </cell>
          <cell r="O709">
            <v>658</v>
          </cell>
          <cell r="P709">
            <v>910</v>
          </cell>
          <cell r="Q709">
            <v>3.9559999999999998E-2</v>
          </cell>
          <cell r="R709">
            <v>874</v>
          </cell>
          <cell r="S709">
            <v>910</v>
          </cell>
          <cell r="T709">
            <v>3.9559999999999998E-2</v>
          </cell>
          <cell r="U709">
            <v>874</v>
          </cell>
          <cell r="V709">
            <v>910</v>
          </cell>
          <cell r="W709">
            <v>3.9559999999999998E-2</v>
          </cell>
          <cell r="X709">
            <v>874</v>
          </cell>
          <cell r="Y709">
            <v>910</v>
          </cell>
          <cell r="Z709">
            <v>3.9559999999999998E-2</v>
          </cell>
          <cell r="AA709">
            <v>874</v>
          </cell>
          <cell r="AB709">
            <v>30526198</v>
          </cell>
          <cell r="AC709" t="str">
            <v>Registro Valido</v>
          </cell>
          <cell r="AD709">
            <v>910</v>
          </cell>
          <cell r="AE709">
            <v>910</v>
          </cell>
          <cell r="AF709">
            <v>910</v>
          </cell>
          <cell r="AG709">
            <v>910</v>
          </cell>
          <cell r="AH709">
            <v>886</v>
          </cell>
          <cell r="AI709">
            <v>886</v>
          </cell>
          <cell r="AJ709">
            <v>886</v>
          </cell>
          <cell r="AK709">
            <v>886</v>
          </cell>
          <cell r="AM709" t="str">
            <v>ALI_75_SEG_12</v>
          </cell>
          <cell r="AN709" t="str">
            <v>ALI_75_SEG_12_VAL_30526198</v>
          </cell>
          <cell r="AO709">
            <v>4</v>
          </cell>
          <cell r="AP709">
            <v>27802241.27</v>
          </cell>
          <cell r="AQ709" t="b">
            <v>0</v>
          </cell>
          <cell r="AR709" t="str">
            <v/>
          </cell>
          <cell r="AS709" t="str">
            <v/>
          </cell>
          <cell r="AT709" t="str">
            <v>ALI_75_SEG_12_</v>
          </cell>
          <cell r="AU709">
            <v>1</v>
          </cell>
          <cell r="AV709" t="str">
            <v>No Seleccionada</v>
          </cell>
        </row>
        <row r="710">
          <cell r="A710" t="b">
            <v>0</v>
          </cell>
          <cell r="B710" t="str">
            <v>5to_Evento_973_V2_FASULAC_17513956.xlsm</v>
          </cell>
          <cell r="C710">
            <v>75</v>
          </cell>
          <cell r="D710">
            <v>2047</v>
          </cell>
          <cell r="E710" t="str">
            <v>Inversiones Fasulac Ltda.</v>
          </cell>
          <cell r="F710">
            <v>88</v>
          </cell>
          <cell r="G710" t="str">
            <v>BEBIDAS LÁCTEAS</v>
          </cell>
          <cell r="H710" t="str">
            <v>75 : Yogur entero con dulce,  con adición de frutas naturales o mermeladas o concentrados de frutas, pasteurizado de diferentes sabores.</v>
          </cell>
          <cell r="I710">
            <v>13</v>
          </cell>
          <cell r="J710" t="str">
            <v>Sitio 1 : CARRERA 127#22G-18 INT 4 - Sitio 2 : SIBERIA KM 7.5 CELTA, LOTE 159 - Sitio 3 : CARRERA 68B #10A-18 - Sitio 4 : CALLE 24F#101B-15 - Sitio 5 : CARRERA 65B#10A-87 - Sitio 6 : AUTO MEDE KM 1,5 P INDUS FLORIDA BOD 23 - Sitio 7 : CARRERA 71 A BIS # 63D-38 -</v>
          </cell>
          <cell r="K710">
            <v>44835</v>
          </cell>
          <cell r="L710">
            <v>12878</v>
          </cell>
          <cell r="M710">
            <v>16014</v>
          </cell>
          <cell r="N710">
            <v>7495</v>
          </cell>
          <cell r="O710">
            <v>699</v>
          </cell>
          <cell r="P710">
            <v>910</v>
          </cell>
          <cell r="Q710">
            <v>2.8570000000000002E-2</v>
          </cell>
          <cell r="R710">
            <v>884</v>
          </cell>
          <cell r="S710">
            <v>910</v>
          </cell>
          <cell r="T710">
            <v>2.8570000000000002E-2</v>
          </cell>
          <cell r="U710">
            <v>884</v>
          </cell>
          <cell r="V710">
            <v>910</v>
          </cell>
          <cell r="W710">
            <v>2.8570000000000002E-2</v>
          </cell>
          <cell r="X710">
            <v>884</v>
          </cell>
          <cell r="Y710">
            <v>910</v>
          </cell>
          <cell r="Z710">
            <v>2.8570000000000002E-2</v>
          </cell>
          <cell r="AA710">
            <v>884</v>
          </cell>
          <cell r="AB710">
            <v>32784024</v>
          </cell>
          <cell r="AC710" t="str">
            <v>Registro Valido</v>
          </cell>
          <cell r="AD710">
            <v>910</v>
          </cell>
          <cell r="AE710">
            <v>910</v>
          </cell>
          <cell r="AF710">
            <v>910</v>
          </cell>
          <cell r="AG710">
            <v>910</v>
          </cell>
          <cell r="AH710">
            <v>886</v>
          </cell>
          <cell r="AI710">
            <v>886</v>
          </cell>
          <cell r="AJ710">
            <v>886</v>
          </cell>
          <cell r="AK710">
            <v>886</v>
          </cell>
          <cell r="AM710" t="str">
            <v>ALI_75_SEG_13</v>
          </cell>
          <cell r="AN710" t="str">
            <v>ALI_75_SEG_13_VAL_32784024</v>
          </cell>
          <cell r="AO710">
            <v>4</v>
          </cell>
          <cell r="AP710">
            <v>29520826.859999999</v>
          </cell>
          <cell r="AQ710" t="b">
            <v>0</v>
          </cell>
          <cell r="AR710" t="str">
            <v/>
          </cell>
          <cell r="AS710" t="str">
            <v/>
          </cell>
          <cell r="AT710" t="str">
            <v>ALI_75_SEG_13_</v>
          </cell>
          <cell r="AU710">
            <v>1</v>
          </cell>
          <cell r="AV710" t="str">
            <v>No Seleccionada</v>
          </cell>
        </row>
        <row r="711">
          <cell r="A711" t="b">
            <v>0</v>
          </cell>
          <cell r="B711" t="str">
            <v>5to_Evento_973_V2_FASULAC_17513956.xlsm</v>
          </cell>
          <cell r="C711">
            <v>75</v>
          </cell>
          <cell r="D711">
            <v>2047</v>
          </cell>
          <cell r="E711" t="str">
            <v>Inversiones Fasulac Ltda.</v>
          </cell>
          <cell r="F711">
            <v>89</v>
          </cell>
          <cell r="G711" t="str">
            <v>BEBIDAS LÁCTEAS</v>
          </cell>
          <cell r="H711" t="str">
            <v>75 : Yogur entero con dulce,  con adición de frutas naturales o mermeladas o concentrados de frutas, pasteurizado de diferentes sabores.</v>
          </cell>
          <cell r="I711">
            <v>14</v>
          </cell>
          <cell r="J711" t="str">
            <v>Sitio 1 : CARRERA 127#22G-18 INT 4 - Sitio 2 : SIBERIA KM 7.5 CELTA, LOTE 159 - Sitio 3 : CARRERA 68B #10A-18 - Sitio 4 : CALLE 24F#101B-15 - Sitio 5 : CARRERA 65B#10A-87 - Sitio 6 : AUTO MEDE KM 1,5 P INDUS FLORIDA BOD 23 - Sitio 7 : CARRERA 71 A BIS # 63D-38 -</v>
          </cell>
          <cell r="K711">
            <v>44835</v>
          </cell>
          <cell r="L711">
            <v>12761</v>
          </cell>
          <cell r="M711">
            <v>15868</v>
          </cell>
          <cell r="N711">
            <v>7427</v>
          </cell>
          <cell r="O711">
            <v>693</v>
          </cell>
          <cell r="P711">
            <v>910</v>
          </cell>
          <cell r="Q711">
            <v>3.9559999999999998E-2</v>
          </cell>
          <cell r="R711">
            <v>874</v>
          </cell>
          <cell r="S711">
            <v>910</v>
          </cell>
          <cell r="T711">
            <v>3.9559999999999998E-2</v>
          </cell>
          <cell r="U711">
            <v>874</v>
          </cell>
          <cell r="V711">
            <v>910</v>
          </cell>
          <cell r="W711">
            <v>3.9559999999999998E-2</v>
          </cell>
          <cell r="X711">
            <v>874</v>
          </cell>
          <cell r="Y711">
            <v>910</v>
          </cell>
          <cell r="Z711">
            <v>3.9559999999999998E-2</v>
          </cell>
          <cell r="AA711">
            <v>874</v>
          </cell>
          <cell r="AB711">
            <v>32118626</v>
          </cell>
          <cell r="AC711" t="str">
            <v>Registro Valido</v>
          </cell>
          <cell r="AD711">
            <v>910</v>
          </cell>
          <cell r="AE711">
            <v>910</v>
          </cell>
          <cell r="AF711">
            <v>910</v>
          </cell>
          <cell r="AG711">
            <v>910</v>
          </cell>
          <cell r="AH711">
            <v>886</v>
          </cell>
          <cell r="AI711">
            <v>886</v>
          </cell>
          <cell r="AJ711">
            <v>886</v>
          </cell>
          <cell r="AK711">
            <v>886</v>
          </cell>
          <cell r="AM711" t="str">
            <v>ALI_75_SEG_14</v>
          </cell>
          <cell r="AN711" t="str">
            <v>ALI_75_SEG_14_VAL_32118626</v>
          </cell>
          <cell r="AO711">
            <v>4</v>
          </cell>
          <cell r="AP711">
            <v>29252571.489999998</v>
          </cell>
          <cell r="AQ711" t="b">
            <v>0</v>
          </cell>
          <cell r="AR711" t="str">
            <v/>
          </cell>
          <cell r="AS711" t="str">
            <v/>
          </cell>
          <cell r="AT711" t="str">
            <v>ALI_75_SEG_14_</v>
          </cell>
          <cell r="AU711">
            <v>1</v>
          </cell>
          <cell r="AV711" t="str">
            <v>No Seleccionada</v>
          </cell>
        </row>
        <row r="712">
          <cell r="A712" t="b">
            <v>0</v>
          </cell>
          <cell r="B712" t="str">
            <v>5to_Evento_973_V2_FASULAC_17513956.xlsm</v>
          </cell>
          <cell r="C712">
            <v>75</v>
          </cell>
          <cell r="D712">
            <v>2047</v>
          </cell>
          <cell r="E712" t="str">
            <v>Inversiones Fasulac Ltda.</v>
          </cell>
          <cell r="F712">
            <v>90</v>
          </cell>
          <cell r="G712" t="str">
            <v>BEBIDAS LÁCTEAS</v>
          </cell>
          <cell r="H712" t="str">
            <v>75 : Yogur entero con dulce,  con adición de frutas naturales o mermeladas o concentrados de frutas, pasteurizado de diferentes sabores.</v>
          </cell>
          <cell r="I712">
            <v>15</v>
          </cell>
          <cell r="J712" t="str">
            <v>Sitio 1 : CARRERA 127#22G-18 INT 4 - Sitio 2 : SIBERIA KM 7.5 CELTA, LOTE 159 - Sitio 3 : CARRERA 68B #10A-18 - Sitio 4 : CALLE 24F#101B-15 - Sitio 5 : CARRERA 65B#10A-87 - Sitio 6 : AUTO MEDE KM 1,5 P INDUS FLORIDA BOD 23 - Sitio 7 : CARRERA 71 A BIS # 63D-38 -</v>
          </cell>
          <cell r="K712">
            <v>44835</v>
          </cell>
          <cell r="L712">
            <v>12060</v>
          </cell>
          <cell r="M712">
            <v>14997</v>
          </cell>
          <cell r="N712">
            <v>7020</v>
          </cell>
          <cell r="O712">
            <v>658</v>
          </cell>
          <cell r="P712">
            <v>910</v>
          </cell>
          <cell r="Q712">
            <v>2.8570000000000002E-2</v>
          </cell>
          <cell r="R712">
            <v>884</v>
          </cell>
          <cell r="S712">
            <v>910</v>
          </cell>
          <cell r="T712">
            <v>2.8570000000000002E-2</v>
          </cell>
          <cell r="U712">
            <v>884</v>
          </cell>
          <cell r="V712">
            <v>910</v>
          </cell>
          <cell r="W712">
            <v>2.8570000000000002E-2</v>
          </cell>
          <cell r="X712">
            <v>884</v>
          </cell>
          <cell r="Y712">
            <v>910</v>
          </cell>
          <cell r="Z712">
            <v>2.8570000000000002E-2</v>
          </cell>
          <cell r="AA712">
            <v>884</v>
          </cell>
          <cell r="AB712">
            <v>30705740</v>
          </cell>
          <cell r="AC712" t="str">
            <v>Registro Valido</v>
          </cell>
          <cell r="AD712">
            <v>910</v>
          </cell>
          <cell r="AE712">
            <v>910</v>
          </cell>
          <cell r="AF712">
            <v>910</v>
          </cell>
          <cell r="AG712">
            <v>910</v>
          </cell>
          <cell r="AH712">
            <v>886</v>
          </cell>
          <cell r="AI712">
            <v>886</v>
          </cell>
          <cell r="AJ712">
            <v>886</v>
          </cell>
          <cell r="AK712">
            <v>886</v>
          </cell>
          <cell r="AM712" t="str">
            <v>ALI_75_SEG_15</v>
          </cell>
          <cell r="AN712" t="str">
            <v>ALI_75_SEG_15_VAL_30705740</v>
          </cell>
          <cell r="AO712">
            <v>4</v>
          </cell>
          <cell r="AP712">
            <v>27649407.349999998</v>
          </cell>
          <cell r="AQ712" t="b">
            <v>0</v>
          </cell>
          <cell r="AR712" t="str">
            <v/>
          </cell>
          <cell r="AS712" t="str">
            <v/>
          </cell>
          <cell r="AT712" t="str">
            <v>ALI_75_SEG_15_</v>
          </cell>
          <cell r="AU712">
            <v>1</v>
          </cell>
          <cell r="AV712" t="str">
            <v>No Seleccionada</v>
          </cell>
        </row>
        <row r="713">
          <cell r="A713" t="b">
            <v>0</v>
          </cell>
          <cell r="B713" t="str">
            <v>5to_Evento_973_V2_FASULAC_17513956.xlsm</v>
          </cell>
          <cell r="C713">
            <v>82</v>
          </cell>
          <cell r="D713">
            <v>2047</v>
          </cell>
          <cell r="E713" t="str">
            <v>Inversiones Fasulac Ltda.</v>
          </cell>
          <cell r="F713">
            <v>267</v>
          </cell>
          <cell r="G713" t="str">
            <v>BEBIDAS LÁCTEAS</v>
          </cell>
          <cell r="H713" t="str">
            <v>82 : Kumis entero con dulce, pasteurizado.</v>
          </cell>
          <cell r="I713">
            <v>1</v>
          </cell>
          <cell r="J713" t="str">
            <v>Sitio 1 : CARRERA 127#22G-18 INT 4 - Sitio 2 : SIBERIA KM 7.5 CELTA, LOTE 159 - Sitio 3 : CARRERA 68B #10A-18 - Sitio 4 : CALLE 24F#101B-15 - Sitio 5 : CARRERA 65B#10A-87 - Sitio 6 : AUTO MEDE KM 1,5 P INDUS FLORIDA BOD 23 - Sitio 7 : CARRERA 71 A BIS # 63D-38 -</v>
          </cell>
          <cell r="K713">
            <v>44835</v>
          </cell>
          <cell r="L713">
            <v>7940</v>
          </cell>
          <cell r="M713">
            <v>9132</v>
          </cell>
          <cell r="N713">
            <v>5174</v>
          </cell>
          <cell r="O713">
            <v>316</v>
          </cell>
          <cell r="P713">
            <v>930</v>
          </cell>
          <cell r="Q713">
            <v>0</v>
          </cell>
          <cell r="R713">
            <v>930</v>
          </cell>
          <cell r="S713">
            <v>930</v>
          </cell>
          <cell r="T713">
            <v>0</v>
          </cell>
          <cell r="U713">
            <v>930</v>
          </cell>
          <cell r="V713">
            <v>930</v>
          </cell>
          <cell r="W713">
            <v>0</v>
          </cell>
          <cell r="X713">
            <v>930</v>
          </cell>
          <cell r="Y713">
            <v>930</v>
          </cell>
          <cell r="Z713">
            <v>0</v>
          </cell>
          <cell r="AA713">
            <v>930</v>
          </cell>
          <cell r="AB713">
            <v>20982660</v>
          </cell>
          <cell r="AC713" t="str">
            <v>Registro Valido</v>
          </cell>
          <cell r="AD713">
            <v>930</v>
          </cell>
          <cell r="AE713">
            <v>930</v>
          </cell>
          <cell r="AF713">
            <v>930</v>
          </cell>
          <cell r="AG713">
            <v>930</v>
          </cell>
          <cell r="AH713">
            <v>906</v>
          </cell>
          <cell r="AI713">
            <v>906</v>
          </cell>
          <cell r="AJ713">
            <v>906</v>
          </cell>
          <cell r="AK713">
            <v>906</v>
          </cell>
          <cell r="AM713" t="str">
            <v>ALI_82_SEG_1</v>
          </cell>
          <cell r="AN713" t="str">
            <v>ALI_82_SEG_1_VAL_20982660</v>
          </cell>
          <cell r="AO713">
            <v>4</v>
          </cell>
          <cell r="AP713">
            <v>18982313.080000002</v>
          </cell>
          <cell r="AQ713" t="b">
            <v>0</v>
          </cell>
          <cell r="AR713" t="str">
            <v/>
          </cell>
          <cell r="AS713" t="str">
            <v/>
          </cell>
          <cell r="AT713" t="str">
            <v>ALI_82_SEG_1_</v>
          </cell>
          <cell r="AU713">
            <v>1</v>
          </cell>
          <cell r="AV713" t="str">
            <v>No Seleccionada</v>
          </cell>
        </row>
        <row r="714">
          <cell r="A714" t="b">
            <v>0</v>
          </cell>
          <cell r="B714" t="str">
            <v>5to_Evento_973_V2_FASULAC_17513956.xlsm</v>
          </cell>
          <cell r="C714">
            <v>82</v>
          </cell>
          <cell r="D714">
            <v>2047</v>
          </cell>
          <cell r="E714" t="str">
            <v>Inversiones Fasulac Ltda.</v>
          </cell>
          <cell r="F714">
            <v>268</v>
          </cell>
          <cell r="G714" t="str">
            <v>BEBIDAS LÁCTEAS</v>
          </cell>
          <cell r="H714" t="str">
            <v>82 : Kumis entero con dulce, pasteurizado.</v>
          </cell>
          <cell r="I714">
            <v>2</v>
          </cell>
          <cell r="J714" t="str">
            <v>Sitio 1 : CARRERA 127#22G-18 INT 4 - Sitio 2 : SIBERIA KM 7.5 CELTA, LOTE 159 - Sitio 3 : CARRERA 68B #10A-18 - Sitio 4 : CALLE 24F#101B-15 - Sitio 5 : CARRERA 65B#10A-87 - Sitio 6 : AUTO MEDE KM 1,5 P INDUS FLORIDA BOD 23 - Sitio 7 : CARRERA 71 A BIS # 63D-38 -</v>
          </cell>
          <cell r="K714">
            <v>44835</v>
          </cell>
          <cell r="L714">
            <v>8137</v>
          </cell>
          <cell r="M714">
            <v>9359</v>
          </cell>
          <cell r="N714">
            <v>5308</v>
          </cell>
          <cell r="O714">
            <v>323</v>
          </cell>
          <cell r="P714">
            <v>930</v>
          </cell>
          <cell r="Q714">
            <v>0</v>
          </cell>
          <cell r="R714">
            <v>930</v>
          </cell>
          <cell r="S714">
            <v>930</v>
          </cell>
          <cell r="T714">
            <v>0</v>
          </cell>
          <cell r="U714">
            <v>930</v>
          </cell>
          <cell r="V714">
            <v>930</v>
          </cell>
          <cell r="W714">
            <v>0</v>
          </cell>
          <cell r="X714">
            <v>930</v>
          </cell>
          <cell r="Y714">
            <v>930</v>
          </cell>
          <cell r="Z714">
            <v>0</v>
          </cell>
          <cell r="AA714">
            <v>930</v>
          </cell>
          <cell r="AB714">
            <v>21508110</v>
          </cell>
          <cell r="AC714" t="str">
            <v>Registro Valido</v>
          </cell>
          <cell r="AD714">
            <v>930</v>
          </cell>
          <cell r="AE714">
            <v>930</v>
          </cell>
          <cell r="AF714">
            <v>930</v>
          </cell>
          <cell r="AG714">
            <v>930</v>
          </cell>
          <cell r="AH714">
            <v>906</v>
          </cell>
          <cell r="AI714">
            <v>906</v>
          </cell>
          <cell r="AJ714">
            <v>906</v>
          </cell>
          <cell r="AK714">
            <v>906</v>
          </cell>
          <cell r="AM714" t="str">
            <v>ALI_82_SEG_2</v>
          </cell>
          <cell r="AN714" t="str">
            <v>ALI_82_SEG_2_VAL_21508110</v>
          </cell>
          <cell r="AO714">
            <v>4</v>
          </cell>
          <cell r="AP714">
            <v>19485422.580000002</v>
          </cell>
          <cell r="AQ714" t="b">
            <v>0</v>
          </cell>
          <cell r="AR714" t="str">
            <v/>
          </cell>
          <cell r="AS714" t="str">
            <v/>
          </cell>
          <cell r="AT714" t="str">
            <v>ALI_82_SEG_2_</v>
          </cell>
          <cell r="AU714">
            <v>1</v>
          </cell>
          <cell r="AV714" t="str">
            <v>No Seleccionada</v>
          </cell>
        </row>
        <row r="715">
          <cell r="A715" t="b">
            <v>0</v>
          </cell>
          <cell r="B715" t="str">
            <v>5to_Evento_973_V2_FASULAC_17513956.xlsm</v>
          </cell>
          <cell r="C715">
            <v>82</v>
          </cell>
          <cell r="D715">
            <v>2047</v>
          </cell>
          <cell r="E715" t="str">
            <v>Inversiones Fasulac Ltda.</v>
          </cell>
          <cell r="F715">
            <v>269</v>
          </cell>
          <cell r="G715" t="str">
            <v>BEBIDAS LÁCTEAS</v>
          </cell>
          <cell r="H715" t="str">
            <v>82 : Kumis entero con dulce, pasteurizado.</v>
          </cell>
          <cell r="I715">
            <v>3</v>
          </cell>
          <cell r="J715" t="str">
            <v>Sitio 1 : CARRERA 127#22G-18 INT 4 - Sitio 2 : SIBERIA KM 7.5 CELTA, LOTE 159 - Sitio 3 : CARRERA 68B #10A-18 - Sitio 4 : CALLE 24F#101B-15 - Sitio 5 : CARRERA 65B#10A-87 - Sitio 6 : AUTO MEDE KM 1,5 P INDUS FLORIDA BOD 23 - Sitio 7 : CARRERA 71 A BIS # 63D-38 -</v>
          </cell>
          <cell r="K715">
            <v>44835</v>
          </cell>
          <cell r="L715">
            <v>8086</v>
          </cell>
          <cell r="M715">
            <v>9301</v>
          </cell>
          <cell r="N715">
            <v>5276</v>
          </cell>
          <cell r="O715">
            <v>321</v>
          </cell>
          <cell r="P715">
            <v>930</v>
          </cell>
          <cell r="Q715">
            <v>6.0214999999999998E-2</v>
          </cell>
          <cell r="R715">
            <v>874</v>
          </cell>
          <cell r="S715">
            <v>930</v>
          </cell>
          <cell r="T715">
            <v>6.0214999999999998E-2</v>
          </cell>
          <cell r="U715">
            <v>874</v>
          </cell>
          <cell r="V715">
            <v>930</v>
          </cell>
          <cell r="W715">
            <v>6.0214999999999998E-2</v>
          </cell>
          <cell r="X715">
            <v>874</v>
          </cell>
          <cell r="Y715">
            <v>930</v>
          </cell>
          <cell r="Z715">
            <v>6.0214999999999998E-2</v>
          </cell>
          <cell r="AA715">
            <v>874</v>
          </cell>
          <cell r="AB715">
            <v>20088016</v>
          </cell>
          <cell r="AC715" t="str">
            <v>Registro Valido</v>
          </cell>
          <cell r="AD715">
            <v>930</v>
          </cell>
          <cell r="AE715">
            <v>930</v>
          </cell>
          <cell r="AF715">
            <v>930</v>
          </cell>
          <cell r="AG715">
            <v>930</v>
          </cell>
          <cell r="AH715">
            <v>906</v>
          </cell>
          <cell r="AI715">
            <v>906</v>
          </cell>
          <cell r="AJ715">
            <v>906</v>
          </cell>
          <cell r="AK715">
            <v>906</v>
          </cell>
          <cell r="AM715" t="str">
            <v>ALI_82_SEG_3</v>
          </cell>
          <cell r="AN715" t="str">
            <v>ALI_82_SEG_3_VAL_20088016</v>
          </cell>
          <cell r="AO715">
            <v>4</v>
          </cell>
          <cell r="AP715">
            <v>19373443.439999998</v>
          </cell>
          <cell r="AQ715" t="b">
            <v>0</v>
          </cell>
          <cell r="AR715" t="str">
            <v/>
          </cell>
          <cell r="AS715" t="str">
            <v/>
          </cell>
          <cell r="AT715" t="str">
            <v>ALI_82_SEG_3_</v>
          </cell>
          <cell r="AU715">
            <v>1</v>
          </cell>
          <cell r="AV715" t="str">
            <v>No Seleccionada</v>
          </cell>
        </row>
        <row r="716">
          <cell r="A716" t="b">
            <v>0</v>
          </cell>
          <cell r="B716" t="str">
            <v>5to_Evento_973_V2_FASULAC_17513956.xlsm</v>
          </cell>
          <cell r="C716">
            <v>82</v>
          </cell>
          <cell r="D716">
            <v>2047</v>
          </cell>
          <cell r="E716" t="str">
            <v>Inversiones Fasulac Ltda.</v>
          </cell>
          <cell r="F716">
            <v>270</v>
          </cell>
          <cell r="G716" t="str">
            <v>BEBIDAS LÁCTEAS</v>
          </cell>
          <cell r="H716" t="str">
            <v>82 : Kumis entero con dulce, pasteurizado.</v>
          </cell>
          <cell r="I716">
            <v>4</v>
          </cell>
          <cell r="J716" t="str">
            <v>Sitio 1 : CARRERA 127#22G-18 INT 4 - Sitio 2 : SIBERIA KM 7.5 CELTA, LOTE 159 - Sitio 3 : CARRERA 68B #10A-18 - Sitio 4 : CALLE 24F#101B-15 - Sitio 5 : CARRERA 65B#10A-87 - Sitio 6 : AUTO MEDE KM 1,5 P INDUS FLORIDA BOD 23 - Sitio 7 : CARRERA 71 A BIS # 63D-38 -</v>
          </cell>
          <cell r="K716">
            <v>44835</v>
          </cell>
          <cell r="L716">
            <v>8600</v>
          </cell>
          <cell r="M716">
            <v>9889</v>
          </cell>
          <cell r="N716">
            <v>5602</v>
          </cell>
          <cell r="O716">
            <v>343</v>
          </cell>
          <cell r="P716">
            <v>930</v>
          </cell>
          <cell r="Q716">
            <v>0</v>
          </cell>
          <cell r="R716">
            <v>930</v>
          </cell>
          <cell r="S716">
            <v>930</v>
          </cell>
          <cell r="T716">
            <v>0</v>
          </cell>
          <cell r="U716">
            <v>930</v>
          </cell>
          <cell r="V716">
            <v>930</v>
          </cell>
          <cell r="W716">
            <v>0</v>
          </cell>
          <cell r="X716">
            <v>930</v>
          </cell>
          <cell r="Y716">
            <v>930</v>
          </cell>
          <cell r="Z716">
            <v>0</v>
          </cell>
          <cell r="AA716">
            <v>930</v>
          </cell>
          <cell r="AB716">
            <v>22723620</v>
          </cell>
          <cell r="AC716" t="str">
            <v>Registro Valido</v>
          </cell>
          <cell r="AD716">
            <v>930</v>
          </cell>
          <cell r="AE716">
            <v>930</v>
          </cell>
          <cell r="AF716">
            <v>930</v>
          </cell>
          <cell r="AG716">
            <v>930</v>
          </cell>
          <cell r="AH716">
            <v>906</v>
          </cell>
          <cell r="AI716">
            <v>906</v>
          </cell>
          <cell r="AJ716">
            <v>906</v>
          </cell>
          <cell r="AK716">
            <v>906</v>
          </cell>
          <cell r="AM716" t="str">
            <v>ALI_82_SEG_4</v>
          </cell>
          <cell r="AN716" t="str">
            <v>ALI_82_SEG_4_VAL_22723620</v>
          </cell>
          <cell r="AO716">
            <v>4</v>
          </cell>
          <cell r="AP716">
            <v>20532623.220000003</v>
          </cell>
          <cell r="AQ716" t="b">
            <v>0</v>
          </cell>
          <cell r="AR716" t="str">
            <v/>
          </cell>
          <cell r="AS716" t="str">
            <v/>
          </cell>
          <cell r="AT716" t="str">
            <v>ALI_82_SEG_4_</v>
          </cell>
          <cell r="AU716">
            <v>1</v>
          </cell>
          <cell r="AV716" t="str">
            <v>No Seleccionada</v>
          </cell>
        </row>
        <row r="717">
          <cell r="A717" t="b">
            <v>0</v>
          </cell>
          <cell r="B717" t="str">
            <v>5to_Evento_973_V2_FASULAC_17513956.xlsm</v>
          </cell>
          <cell r="C717">
            <v>82</v>
          </cell>
          <cell r="D717">
            <v>2047</v>
          </cell>
          <cell r="E717" t="str">
            <v>Inversiones Fasulac Ltda.</v>
          </cell>
          <cell r="F717">
            <v>271</v>
          </cell>
          <cell r="G717" t="str">
            <v>BEBIDAS LÁCTEAS</v>
          </cell>
          <cell r="H717" t="str">
            <v>82 : Kumis entero con dulce, pasteurizado.</v>
          </cell>
          <cell r="I717">
            <v>5</v>
          </cell>
          <cell r="J717" t="str">
            <v>Sitio 1 : CARRERA 127#22G-18 INT 4 - Sitio 2 : SIBERIA KM 7.5 CELTA, LOTE 159 - Sitio 3 : CARRERA 68B #10A-18 - Sitio 4 : CALLE 24F#101B-15 - Sitio 5 : CARRERA 65B#10A-87 - Sitio 6 : AUTO MEDE KM 1,5 P INDUS FLORIDA BOD 23 - Sitio 7 : CARRERA 71 A BIS # 63D-38 -</v>
          </cell>
          <cell r="K717">
            <v>44835</v>
          </cell>
          <cell r="L717">
            <v>8009</v>
          </cell>
          <cell r="M717">
            <v>9213</v>
          </cell>
          <cell r="N717">
            <v>5226</v>
          </cell>
          <cell r="O717">
            <v>318</v>
          </cell>
          <cell r="P717">
            <v>930</v>
          </cell>
          <cell r="Q717">
            <v>0</v>
          </cell>
          <cell r="R717">
            <v>930</v>
          </cell>
          <cell r="S717">
            <v>930</v>
          </cell>
          <cell r="T717">
            <v>0</v>
          </cell>
          <cell r="U717">
            <v>930</v>
          </cell>
          <cell r="V717">
            <v>930</v>
          </cell>
          <cell r="W717">
            <v>0</v>
          </cell>
          <cell r="X717">
            <v>930</v>
          </cell>
          <cell r="Y717">
            <v>930</v>
          </cell>
          <cell r="Z717">
            <v>0</v>
          </cell>
          <cell r="AA717">
            <v>930</v>
          </cell>
          <cell r="AB717">
            <v>21172380</v>
          </cell>
          <cell r="AC717" t="str">
            <v>Registro Valido</v>
          </cell>
          <cell r="AD717">
            <v>930</v>
          </cell>
          <cell r="AE717">
            <v>930</v>
          </cell>
          <cell r="AF717">
            <v>930</v>
          </cell>
          <cell r="AG717">
            <v>930</v>
          </cell>
          <cell r="AH717">
            <v>906</v>
          </cell>
          <cell r="AI717">
            <v>906</v>
          </cell>
          <cell r="AJ717">
            <v>906</v>
          </cell>
          <cell r="AK717">
            <v>906</v>
          </cell>
          <cell r="AM717" t="str">
            <v>ALI_82_SEG_5</v>
          </cell>
          <cell r="AN717" t="str">
            <v>ALI_82_SEG_5_VAL_21172380</v>
          </cell>
          <cell r="AO717">
            <v>4</v>
          </cell>
          <cell r="AP717">
            <v>19107959.120000001</v>
          </cell>
          <cell r="AQ717" t="b">
            <v>0</v>
          </cell>
          <cell r="AR717" t="str">
            <v/>
          </cell>
          <cell r="AS717" t="str">
            <v/>
          </cell>
          <cell r="AT717" t="str">
            <v>ALI_82_SEG_5_</v>
          </cell>
          <cell r="AU717">
            <v>1</v>
          </cell>
          <cell r="AV717" t="str">
            <v>No Seleccionada</v>
          </cell>
        </row>
        <row r="718">
          <cell r="A718" t="b">
            <v>0</v>
          </cell>
          <cell r="B718" t="str">
            <v>5to_Evento_973_V2_FASULAC_17513956.xlsm</v>
          </cell>
          <cell r="C718">
            <v>82</v>
          </cell>
          <cell r="D718">
            <v>2047</v>
          </cell>
          <cell r="E718" t="str">
            <v>Inversiones Fasulac Ltda.</v>
          </cell>
          <cell r="F718">
            <v>272</v>
          </cell>
          <cell r="G718" t="str">
            <v>BEBIDAS LÁCTEAS</v>
          </cell>
          <cell r="H718" t="str">
            <v>82 : Kumis entero con dulce, pasteurizado.</v>
          </cell>
          <cell r="I718">
            <v>6</v>
          </cell>
          <cell r="J718" t="str">
            <v>Sitio 1 : CARRERA 127#22G-18 INT 4 - Sitio 2 : SIBERIA KM 7.5 CELTA, LOTE 159 - Sitio 3 : CARRERA 68B #10A-18 - Sitio 4 : CALLE 24F#101B-15 - Sitio 5 : CARRERA 65B#10A-87 - Sitio 6 : AUTO MEDE KM 1,5 P INDUS FLORIDA BOD 23 - Sitio 7 : CARRERA 71 A BIS # 63D-38 -</v>
          </cell>
          <cell r="K718">
            <v>44835</v>
          </cell>
          <cell r="L718">
            <v>6013</v>
          </cell>
          <cell r="M718">
            <v>6744</v>
          </cell>
          <cell r="N718">
            <v>4149</v>
          </cell>
          <cell r="O718">
            <v>230</v>
          </cell>
          <cell r="P718">
            <v>930</v>
          </cell>
          <cell r="Q718">
            <v>6.0214999999999998E-2</v>
          </cell>
          <cell r="R718">
            <v>874</v>
          </cell>
          <cell r="S718">
            <v>930</v>
          </cell>
          <cell r="T718">
            <v>6.0214999999999998E-2</v>
          </cell>
          <cell r="U718">
            <v>874</v>
          </cell>
          <cell r="V718">
            <v>930</v>
          </cell>
          <cell r="W718">
            <v>6.0214999999999998E-2</v>
          </cell>
          <cell r="X718">
            <v>874</v>
          </cell>
          <cell r="Y718">
            <v>930</v>
          </cell>
          <cell r="Z718">
            <v>6.0214999999999998E-2</v>
          </cell>
          <cell r="AA718">
            <v>874</v>
          </cell>
          <cell r="AB718">
            <v>14976864</v>
          </cell>
          <cell r="AC718" t="str">
            <v>Registro Valido</v>
          </cell>
          <cell r="AD718">
            <v>930</v>
          </cell>
          <cell r="AE718">
            <v>930</v>
          </cell>
          <cell r="AF718">
            <v>930</v>
          </cell>
          <cell r="AG718">
            <v>930</v>
          </cell>
          <cell r="AH718">
            <v>906</v>
          </cell>
          <cell r="AI718">
            <v>906</v>
          </cell>
          <cell r="AJ718">
            <v>906</v>
          </cell>
          <cell r="AK718">
            <v>906</v>
          </cell>
          <cell r="AM718" t="str">
            <v>ALI_82_SEG_6</v>
          </cell>
          <cell r="AN718" t="str">
            <v>ALI_82_SEG_6_VAL_14976864</v>
          </cell>
          <cell r="AO718">
            <v>4</v>
          </cell>
          <cell r="AP718">
            <v>14365280.159999998</v>
          </cell>
          <cell r="AQ718" t="b">
            <v>0</v>
          </cell>
          <cell r="AR718" t="str">
            <v/>
          </cell>
          <cell r="AS718" t="str">
            <v/>
          </cell>
          <cell r="AT718" t="str">
            <v>ALI_82_SEG_6_</v>
          </cell>
          <cell r="AU718">
            <v>1</v>
          </cell>
          <cell r="AV718" t="str">
            <v>No Seleccionada</v>
          </cell>
        </row>
        <row r="719">
          <cell r="A719" t="b">
            <v>0</v>
          </cell>
          <cell r="B719" t="str">
            <v>5to_Evento_973_V2_FASULAC_17513956.xlsm</v>
          </cell>
          <cell r="C719">
            <v>82</v>
          </cell>
          <cell r="D719">
            <v>2047</v>
          </cell>
          <cell r="E719" t="str">
            <v>Inversiones Fasulac Ltda.</v>
          </cell>
          <cell r="F719">
            <v>273</v>
          </cell>
          <cell r="G719" t="str">
            <v>BEBIDAS LÁCTEAS</v>
          </cell>
          <cell r="H719" t="str">
            <v>82 : Kumis entero con dulce, pasteurizado.</v>
          </cell>
          <cell r="I719">
            <v>7</v>
          </cell>
          <cell r="J719" t="str">
            <v>Sitio 1 : CARRERA 127#22G-18 INT 4 - Sitio 2 : SIBERIA KM 7.5 CELTA, LOTE 159 - Sitio 3 : CARRERA 68B #10A-18 - Sitio 4 : CALLE 24F#101B-15 - Sitio 5 : CARRERA 65B#10A-87 - Sitio 6 : AUTO MEDE KM 1,5 P INDUS FLORIDA BOD 23 - Sitio 7 : CARRERA 71 A BIS # 63D-38 -</v>
          </cell>
          <cell r="K719">
            <v>44835</v>
          </cell>
          <cell r="L719">
            <v>6150</v>
          </cell>
          <cell r="M719">
            <v>6901</v>
          </cell>
          <cell r="N719">
            <v>4251</v>
          </cell>
          <cell r="O719">
            <v>235</v>
          </cell>
          <cell r="P719">
            <v>930</v>
          </cell>
          <cell r="Q719">
            <v>6.0214999999999998E-2</v>
          </cell>
          <cell r="R719">
            <v>874</v>
          </cell>
          <cell r="S719">
            <v>930</v>
          </cell>
          <cell r="T719">
            <v>6.0214999999999998E-2</v>
          </cell>
          <cell r="U719">
            <v>874</v>
          </cell>
          <cell r="V719">
            <v>930</v>
          </cell>
          <cell r="W719">
            <v>6.0214999999999998E-2</v>
          </cell>
          <cell r="X719">
            <v>874</v>
          </cell>
          <cell r="Y719">
            <v>930</v>
          </cell>
          <cell r="Z719">
            <v>6.0214999999999998E-2</v>
          </cell>
          <cell r="AA719">
            <v>874</v>
          </cell>
          <cell r="AB719">
            <v>15327338</v>
          </cell>
          <cell r="AC719" t="str">
            <v>Registro Valido</v>
          </cell>
          <cell r="AD719">
            <v>930</v>
          </cell>
          <cell r="AE719">
            <v>930</v>
          </cell>
          <cell r="AF719">
            <v>930</v>
          </cell>
          <cell r="AG719">
            <v>930</v>
          </cell>
          <cell r="AH719">
            <v>906</v>
          </cell>
          <cell r="AI719">
            <v>906</v>
          </cell>
          <cell r="AJ719">
            <v>906</v>
          </cell>
          <cell r="AK719">
            <v>906</v>
          </cell>
          <cell r="AM719" t="str">
            <v>ALI_82_SEG_7</v>
          </cell>
          <cell r="AN719" t="str">
            <v>ALI_82_SEG_7_VAL_15327338</v>
          </cell>
          <cell r="AO719">
            <v>4</v>
          </cell>
          <cell r="AP719">
            <v>14683730.100000001</v>
          </cell>
          <cell r="AQ719" t="b">
            <v>0</v>
          </cell>
          <cell r="AR719" t="str">
            <v/>
          </cell>
          <cell r="AS719" t="str">
            <v/>
          </cell>
          <cell r="AT719" t="str">
            <v>ALI_82_SEG_7_</v>
          </cell>
          <cell r="AU719">
            <v>1</v>
          </cell>
          <cell r="AV719" t="str">
            <v>No Seleccionada</v>
          </cell>
        </row>
        <row r="720">
          <cell r="A720" t="b">
            <v>0</v>
          </cell>
          <cell r="B720" t="str">
            <v>5to_Evento_973_V2_FASULAC_17513956.xlsm</v>
          </cell>
          <cell r="C720">
            <v>82</v>
          </cell>
          <cell r="D720">
            <v>2047</v>
          </cell>
          <cell r="E720" t="str">
            <v>Inversiones Fasulac Ltda.</v>
          </cell>
          <cell r="F720">
            <v>274</v>
          </cell>
          <cell r="G720" t="str">
            <v>BEBIDAS LÁCTEAS</v>
          </cell>
          <cell r="H720" t="str">
            <v>82 : Kumis entero con dulce, pasteurizado.</v>
          </cell>
          <cell r="I720">
            <v>8</v>
          </cell>
          <cell r="J720" t="str">
            <v>Sitio 1 : CARRERA 127#22G-18 INT 4 - Sitio 2 : SIBERIA KM 7.5 CELTA, LOTE 159 - Sitio 3 : CARRERA 68B #10A-18 - Sitio 4 : CALLE 24F#101B-15 - Sitio 5 : CARRERA 65B#10A-87 - Sitio 6 : AUTO MEDE KM 1,5 P INDUS FLORIDA BOD 23 - Sitio 7 : CARRERA 71 A BIS # 63D-38 -</v>
          </cell>
          <cell r="K720">
            <v>44835</v>
          </cell>
          <cell r="L720">
            <v>5936</v>
          </cell>
          <cell r="M720">
            <v>6660</v>
          </cell>
          <cell r="N720">
            <v>4103</v>
          </cell>
          <cell r="O720">
            <v>227</v>
          </cell>
          <cell r="P720">
            <v>930</v>
          </cell>
          <cell r="Q720">
            <v>6.0214999999999998E-2</v>
          </cell>
          <cell r="R720">
            <v>874</v>
          </cell>
          <cell r="S720">
            <v>930</v>
          </cell>
          <cell r="T720">
            <v>6.0214999999999998E-2</v>
          </cell>
          <cell r="U720">
            <v>874</v>
          </cell>
          <cell r="V720">
            <v>930</v>
          </cell>
          <cell r="W720">
            <v>6.0214999999999998E-2</v>
          </cell>
          <cell r="X720">
            <v>874</v>
          </cell>
          <cell r="Y720">
            <v>930</v>
          </cell>
          <cell r="Z720">
            <v>6.0214999999999998E-2</v>
          </cell>
          <cell r="AA720">
            <v>874</v>
          </cell>
          <cell r="AB720">
            <v>14793324</v>
          </cell>
          <cell r="AC720" t="str">
            <v>Registro Valido</v>
          </cell>
          <cell r="AD720">
            <v>930</v>
          </cell>
          <cell r="AE720">
            <v>930</v>
          </cell>
          <cell r="AF720">
            <v>930</v>
          </cell>
          <cell r="AG720">
            <v>930</v>
          </cell>
          <cell r="AH720">
            <v>906</v>
          </cell>
          <cell r="AI720">
            <v>906</v>
          </cell>
          <cell r="AJ720">
            <v>906</v>
          </cell>
          <cell r="AK720">
            <v>906</v>
          </cell>
          <cell r="AM720" t="str">
            <v>ALI_82_SEG_8</v>
          </cell>
          <cell r="AN720" t="str">
            <v>ALI_82_SEG_8_VAL_14793324</v>
          </cell>
          <cell r="AO720">
            <v>4</v>
          </cell>
          <cell r="AP720">
            <v>14002541.279999999</v>
          </cell>
          <cell r="AQ720" t="b">
            <v>0</v>
          </cell>
          <cell r="AR720" t="str">
            <v/>
          </cell>
          <cell r="AS720" t="str">
            <v/>
          </cell>
          <cell r="AT720" t="str">
            <v>ALI_82_SEG_8_</v>
          </cell>
          <cell r="AU720">
            <v>1</v>
          </cell>
          <cell r="AV720" t="str">
            <v>No Seleccionada</v>
          </cell>
        </row>
        <row r="721">
          <cell r="A721" t="b">
            <v>0</v>
          </cell>
          <cell r="B721" t="str">
            <v>5to_Evento_973_V2_FASULAC_17513956.xlsm</v>
          </cell>
          <cell r="C721">
            <v>82</v>
          </cell>
          <cell r="D721">
            <v>2047</v>
          </cell>
          <cell r="E721" t="str">
            <v>Inversiones Fasulac Ltda.</v>
          </cell>
          <cell r="F721">
            <v>275</v>
          </cell>
          <cell r="G721" t="str">
            <v>BEBIDAS LÁCTEAS</v>
          </cell>
          <cell r="H721" t="str">
            <v>82 : Kumis entero con dulce, pasteurizado.</v>
          </cell>
          <cell r="I721">
            <v>9</v>
          </cell>
          <cell r="J721" t="str">
            <v>Sitio 1 : CARRERA 127#22G-18 INT 4 - Sitio 2 : SIBERIA KM 7.5 CELTA, LOTE 159 - Sitio 3 : CARRERA 68B #10A-18 - Sitio 4 : CALLE 24F#101B-15 - Sitio 5 : CARRERA 65B#10A-87 - Sitio 6 : AUTO MEDE KM 1,5 P INDUS FLORIDA BOD 23 - Sitio 7 : CARRERA 71 A BIS # 63D-38 -</v>
          </cell>
          <cell r="K721">
            <v>44835</v>
          </cell>
          <cell r="L721">
            <v>5999</v>
          </cell>
          <cell r="M721">
            <v>6731</v>
          </cell>
          <cell r="N721">
            <v>4145</v>
          </cell>
          <cell r="O721">
            <v>229</v>
          </cell>
          <cell r="P721">
            <v>930</v>
          </cell>
          <cell r="Q721">
            <v>6.0214999999999998E-2</v>
          </cell>
          <cell r="R721">
            <v>874</v>
          </cell>
          <cell r="S721">
            <v>930</v>
          </cell>
          <cell r="T721">
            <v>6.0214999999999998E-2</v>
          </cell>
          <cell r="U721">
            <v>874</v>
          </cell>
          <cell r="V721">
            <v>930</v>
          </cell>
          <cell r="W721">
            <v>6.0214999999999998E-2</v>
          </cell>
          <cell r="X721">
            <v>874</v>
          </cell>
          <cell r="Y721">
            <v>930</v>
          </cell>
          <cell r="Z721">
            <v>6.0214999999999998E-2</v>
          </cell>
          <cell r="AA721">
            <v>874</v>
          </cell>
          <cell r="AB721">
            <v>14948896</v>
          </cell>
          <cell r="AC721" t="str">
            <v>Registro Valido</v>
          </cell>
          <cell r="AD721">
            <v>930</v>
          </cell>
          <cell r="AE721">
            <v>930</v>
          </cell>
          <cell r="AF721">
            <v>930</v>
          </cell>
          <cell r="AG721">
            <v>930</v>
          </cell>
          <cell r="AH721">
            <v>906</v>
          </cell>
          <cell r="AI721">
            <v>906</v>
          </cell>
          <cell r="AJ721">
            <v>906</v>
          </cell>
          <cell r="AK721">
            <v>906</v>
          </cell>
          <cell r="AM721" t="str">
            <v>ALI_82_SEG_9</v>
          </cell>
          <cell r="AN721" t="str">
            <v>ALI_82_SEG_9_VAL_14948896</v>
          </cell>
          <cell r="AO721">
            <v>4</v>
          </cell>
          <cell r="AP721">
            <v>14157664.960000001</v>
          </cell>
          <cell r="AQ721" t="b">
            <v>0</v>
          </cell>
          <cell r="AR721" t="str">
            <v/>
          </cell>
          <cell r="AS721" t="str">
            <v/>
          </cell>
          <cell r="AT721" t="str">
            <v>ALI_82_SEG_9_</v>
          </cell>
          <cell r="AU721">
            <v>1</v>
          </cell>
          <cell r="AV721" t="str">
            <v>No Seleccionada</v>
          </cell>
        </row>
        <row r="722">
          <cell r="A722" t="b">
            <v>0</v>
          </cell>
          <cell r="B722" t="str">
            <v>5to_Evento_973_V2_FASULAC_17513956.xlsm</v>
          </cell>
          <cell r="C722">
            <v>82</v>
          </cell>
          <cell r="D722">
            <v>2047</v>
          </cell>
          <cell r="E722" t="str">
            <v>Inversiones Fasulac Ltda.</v>
          </cell>
          <cell r="F722">
            <v>276</v>
          </cell>
          <cell r="G722" t="str">
            <v>BEBIDAS LÁCTEAS</v>
          </cell>
          <cell r="H722" t="str">
            <v>82 : Kumis entero con dulce, pasteurizado.</v>
          </cell>
          <cell r="I722">
            <v>10</v>
          </cell>
          <cell r="J722" t="str">
            <v>Sitio 1 : CARRERA 127#22G-18 INT 4 - Sitio 2 : SIBERIA KM 7.5 CELTA, LOTE 159 - Sitio 3 : CARRERA 68B #10A-18 - Sitio 4 : CALLE 24F#101B-15 - Sitio 5 : CARRERA 65B#10A-87 - Sitio 6 : AUTO MEDE KM 1,5 P INDUS FLORIDA BOD 23 - Sitio 7 : CARRERA 71 A BIS # 63D-38 -</v>
          </cell>
          <cell r="K722">
            <v>44835</v>
          </cell>
          <cell r="L722">
            <v>6007</v>
          </cell>
          <cell r="M722">
            <v>6742</v>
          </cell>
          <cell r="N722">
            <v>4152</v>
          </cell>
          <cell r="O722">
            <v>230</v>
          </cell>
          <cell r="P722">
            <v>930</v>
          </cell>
          <cell r="Q722">
            <v>6.0214999999999998E-2</v>
          </cell>
          <cell r="R722">
            <v>874</v>
          </cell>
          <cell r="S722">
            <v>930</v>
          </cell>
          <cell r="T722">
            <v>6.0214999999999998E-2</v>
          </cell>
          <cell r="U722">
            <v>874</v>
          </cell>
          <cell r="V722">
            <v>930</v>
          </cell>
          <cell r="W722">
            <v>6.0214999999999998E-2</v>
          </cell>
          <cell r="X722">
            <v>874</v>
          </cell>
          <cell r="Y722">
            <v>930</v>
          </cell>
          <cell r="Z722">
            <v>6.0214999999999998E-2</v>
          </cell>
          <cell r="AA722">
            <v>874</v>
          </cell>
          <cell r="AB722">
            <v>14972494</v>
          </cell>
          <cell r="AC722" t="str">
            <v>Registro Valido</v>
          </cell>
          <cell r="AD722">
            <v>930</v>
          </cell>
          <cell r="AE722">
            <v>930</v>
          </cell>
          <cell r="AF722">
            <v>930</v>
          </cell>
          <cell r="AG722">
            <v>930</v>
          </cell>
          <cell r="AH722">
            <v>906</v>
          </cell>
          <cell r="AI722">
            <v>906</v>
          </cell>
          <cell r="AJ722">
            <v>906</v>
          </cell>
          <cell r="AK722">
            <v>906</v>
          </cell>
          <cell r="AM722" t="str">
            <v>ALI_82_SEG_10</v>
          </cell>
          <cell r="AN722" t="str">
            <v>ALI_82_SEG_10_VAL_14972494</v>
          </cell>
          <cell r="AO722">
            <v>4</v>
          </cell>
          <cell r="AP722">
            <v>14192690.880000001</v>
          </cell>
          <cell r="AQ722" t="b">
            <v>0</v>
          </cell>
          <cell r="AR722" t="str">
            <v/>
          </cell>
          <cell r="AS722" t="str">
            <v/>
          </cell>
          <cell r="AT722" t="str">
            <v>ALI_82_SEG_10_</v>
          </cell>
          <cell r="AU722">
            <v>1</v>
          </cell>
          <cell r="AV722" t="str">
            <v>No Seleccionada</v>
          </cell>
        </row>
        <row r="723">
          <cell r="A723" t="b">
            <v>0</v>
          </cell>
          <cell r="B723" t="str">
            <v>5to_Evento_973_V2_FASULAC_17513956.xlsm</v>
          </cell>
          <cell r="C723">
            <v>82</v>
          </cell>
          <cell r="D723">
            <v>2047</v>
          </cell>
          <cell r="E723" t="str">
            <v>Inversiones Fasulac Ltda.</v>
          </cell>
          <cell r="F723">
            <v>277</v>
          </cell>
          <cell r="G723" t="str">
            <v>BEBIDAS LÁCTEAS</v>
          </cell>
          <cell r="H723" t="str">
            <v>82 : Kumis entero con dulce, pasteurizado.</v>
          </cell>
          <cell r="I723">
            <v>11</v>
          </cell>
          <cell r="J723" t="str">
            <v>Sitio 1 : CARRERA 127#22G-18 INT 4 - Sitio 2 : SIBERIA KM 7.5 CELTA, LOTE 159 - Sitio 3 : CARRERA 68B #10A-18 - Sitio 4 : CALLE 24F#101B-15 - Sitio 5 : CARRERA 65B#10A-87 - Sitio 6 : AUTO MEDE KM 1,5 P INDUS FLORIDA BOD 23 - Sitio 7 : CARRERA 71 A BIS # 63D-38 -</v>
          </cell>
          <cell r="K723">
            <v>44835</v>
          </cell>
          <cell r="L723">
            <v>8501</v>
          </cell>
          <cell r="M723">
            <v>9776</v>
          </cell>
          <cell r="N723">
            <v>5539</v>
          </cell>
          <cell r="O723">
            <v>338</v>
          </cell>
          <cell r="P723">
            <v>930</v>
          </cell>
          <cell r="Q723">
            <v>0</v>
          </cell>
          <cell r="R723">
            <v>930</v>
          </cell>
          <cell r="S723">
            <v>930</v>
          </cell>
          <cell r="T723">
            <v>0</v>
          </cell>
          <cell r="U723">
            <v>930</v>
          </cell>
          <cell r="V723">
            <v>930</v>
          </cell>
          <cell r="W723">
            <v>0</v>
          </cell>
          <cell r="X723">
            <v>930</v>
          </cell>
          <cell r="Y723">
            <v>930</v>
          </cell>
          <cell r="Z723">
            <v>0</v>
          </cell>
          <cell r="AA723">
            <v>930</v>
          </cell>
          <cell r="AB723">
            <v>22463220</v>
          </cell>
          <cell r="AC723" t="str">
            <v>Registro Valido</v>
          </cell>
          <cell r="AD723">
            <v>930</v>
          </cell>
          <cell r="AE723">
            <v>930</v>
          </cell>
          <cell r="AF723">
            <v>930</v>
          </cell>
          <cell r="AG723">
            <v>930</v>
          </cell>
          <cell r="AH723">
            <v>906</v>
          </cell>
          <cell r="AI723">
            <v>906</v>
          </cell>
          <cell r="AJ723">
            <v>906</v>
          </cell>
          <cell r="AK723">
            <v>906</v>
          </cell>
          <cell r="AM723" t="str">
            <v>ALI_82_SEG_11</v>
          </cell>
          <cell r="AN723" t="str">
            <v>ALI_82_SEG_11_VAL_22463220</v>
          </cell>
          <cell r="AO723">
            <v>4</v>
          </cell>
          <cell r="AP723">
            <v>20006516.66</v>
          </cell>
          <cell r="AQ723" t="b">
            <v>0</v>
          </cell>
          <cell r="AR723" t="str">
            <v/>
          </cell>
          <cell r="AS723" t="str">
            <v/>
          </cell>
          <cell r="AT723" t="str">
            <v>ALI_82_SEG_11_</v>
          </cell>
          <cell r="AU723">
            <v>1</v>
          </cell>
          <cell r="AV723" t="str">
            <v>No Seleccionada</v>
          </cell>
        </row>
        <row r="724">
          <cell r="A724" t="b">
            <v>0</v>
          </cell>
          <cell r="B724" t="str">
            <v>5to_Evento_973_V2_FASULAC_17513956.xlsm</v>
          </cell>
          <cell r="C724">
            <v>82</v>
          </cell>
          <cell r="D724">
            <v>2047</v>
          </cell>
          <cell r="E724" t="str">
            <v>Inversiones Fasulac Ltda.</v>
          </cell>
          <cell r="F724">
            <v>278</v>
          </cell>
          <cell r="G724" t="str">
            <v>BEBIDAS LÁCTEAS</v>
          </cell>
          <cell r="H724" t="str">
            <v>82 : Kumis entero con dulce, pasteurizado.</v>
          </cell>
          <cell r="I724">
            <v>12</v>
          </cell>
          <cell r="J724" t="str">
            <v>Sitio 1 : CARRERA 127#22G-18 INT 4 - Sitio 2 : SIBERIA KM 7.5 CELTA, LOTE 159 - Sitio 3 : CARRERA 68B #10A-18 - Sitio 4 : CALLE 24F#101B-15 - Sitio 5 : CARRERA 65B#10A-87 - Sitio 6 : AUTO MEDE KM 1,5 P INDUS FLORIDA BOD 23 - Sitio 7 : CARRERA 71 A BIS # 63D-38 -</v>
          </cell>
          <cell r="K724">
            <v>44835</v>
          </cell>
          <cell r="L724">
            <v>7729</v>
          </cell>
          <cell r="M724">
            <v>8891</v>
          </cell>
          <cell r="N724">
            <v>5043</v>
          </cell>
          <cell r="O724">
            <v>307</v>
          </cell>
          <cell r="P724">
            <v>930</v>
          </cell>
          <cell r="Q724">
            <v>0</v>
          </cell>
          <cell r="R724">
            <v>930</v>
          </cell>
          <cell r="S724">
            <v>930</v>
          </cell>
          <cell r="T724">
            <v>0</v>
          </cell>
          <cell r="U724">
            <v>930</v>
          </cell>
          <cell r="V724">
            <v>930</v>
          </cell>
          <cell r="W724">
            <v>0</v>
          </cell>
          <cell r="X724">
            <v>930</v>
          </cell>
          <cell r="Y724">
            <v>930</v>
          </cell>
          <cell r="Z724">
            <v>0</v>
          </cell>
          <cell r="AA724">
            <v>930</v>
          </cell>
          <cell r="AB724">
            <v>20432100</v>
          </cell>
          <cell r="AC724" t="str">
            <v>Registro Valido</v>
          </cell>
          <cell r="AD724">
            <v>930</v>
          </cell>
          <cell r="AE724">
            <v>930</v>
          </cell>
          <cell r="AF724">
            <v>930</v>
          </cell>
          <cell r="AG724">
            <v>930</v>
          </cell>
          <cell r="AH724">
            <v>906</v>
          </cell>
          <cell r="AI724">
            <v>906</v>
          </cell>
          <cell r="AJ724">
            <v>906</v>
          </cell>
          <cell r="AK724">
            <v>906</v>
          </cell>
          <cell r="AM724" t="str">
            <v>ALI_82_SEG_12</v>
          </cell>
          <cell r="AN724" t="str">
            <v>ALI_82_SEG_12_VAL_20432100</v>
          </cell>
          <cell r="AO724">
            <v>4</v>
          </cell>
          <cell r="AP724">
            <v>18213789.100000001</v>
          </cell>
          <cell r="AQ724" t="b">
            <v>0</v>
          </cell>
          <cell r="AR724" t="str">
            <v/>
          </cell>
          <cell r="AS724" t="str">
            <v/>
          </cell>
          <cell r="AT724" t="str">
            <v>ALI_82_SEG_12_</v>
          </cell>
          <cell r="AU724">
            <v>1</v>
          </cell>
          <cell r="AV724" t="str">
            <v>No Seleccionada</v>
          </cell>
        </row>
        <row r="725">
          <cell r="A725" t="b">
            <v>0</v>
          </cell>
          <cell r="B725" t="str">
            <v>5to_Evento_973_V2_FASULAC_17513956.xlsm</v>
          </cell>
          <cell r="C725">
            <v>82</v>
          </cell>
          <cell r="D725">
            <v>2047</v>
          </cell>
          <cell r="E725" t="str">
            <v>Inversiones Fasulac Ltda.</v>
          </cell>
          <cell r="F725">
            <v>279</v>
          </cell>
          <cell r="G725" t="str">
            <v>BEBIDAS LÁCTEAS</v>
          </cell>
          <cell r="H725" t="str">
            <v>82 : Kumis entero con dulce, pasteurizado.</v>
          </cell>
          <cell r="I725">
            <v>13</v>
          </cell>
          <cell r="J725" t="str">
            <v>Sitio 1 : CARRERA 127#22G-18 INT 4 - Sitio 2 : SIBERIA KM 7.5 CELTA, LOTE 159 - Sitio 3 : CARRERA 68B #10A-18 - Sitio 4 : CALLE 24F#101B-15 - Sitio 5 : CARRERA 65B#10A-87 - Sitio 6 : AUTO MEDE KM 1,5 P INDUS FLORIDA BOD 23 - Sitio 7 : CARRERA 71 A BIS # 63D-38 -</v>
          </cell>
          <cell r="K725">
            <v>44835</v>
          </cell>
          <cell r="L725">
            <v>8193</v>
          </cell>
          <cell r="M725">
            <v>9420</v>
          </cell>
          <cell r="N725">
            <v>5336</v>
          </cell>
          <cell r="O725">
            <v>326</v>
          </cell>
          <cell r="P725">
            <v>930</v>
          </cell>
          <cell r="Q725">
            <v>0</v>
          </cell>
          <cell r="R725">
            <v>930</v>
          </cell>
          <cell r="S725">
            <v>930</v>
          </cell>
          <cell r="T725">
            <v>0</v>
          </cell>
          <cell r="U725">
            <v>930</v>
          </cell>
          <cell r="V725">
            <v>930</v>
          </cell>
          <cell r="W725">
            <v>0</v>
          </cell>
          <cell r="X725">
            <v>930</v>
          </cell>
          <cell r="Y725">
            <v>930</v>
          </cell>
          <cell r="Z725">
            <v>0</v>
          </cell>
          <cell r="AA725">
            <v>930</v>
          </cell>
          <cell r="AB725">
            <v>21645750</v>
          </cell>
          <cell r="AC725" t="str">
            <v>Registro Valido</v>
          </cell>
          <cell r="AD725">
            <v>930</v>
          </cell>
          <cell r="AE725">
            <v>930</v>
          </cell>
          <cell r="AF725">
            <v>930</v>
          </cell>
          <cell r="AG725">
            <v>930</v>
          </cell>
          <cell r="AH725">
            <v>906</v>
          </cell>
          <cell r="AI725">
            <v>906</v>
          </cell>
          <cell r="AJ725">
            <v>906</v>
          </cell>
          <cell r="AK725">
            <v>906</v>
          </cell>
          <cell r="AM725" t="str">
            <v>ALI_82_SEG_13</v>
          </cell>
          <cell r="AN725" t="str">
            <v>ALI_82_SEG_13_VAL_21645750</v>
          </cell>
          <cell r="AO725">
            <v>4</v>
          </cell>
          <cell r="AP725">
            <v>19347111</v>
          </cell>
          <cell r="AQ725" t="b">
            <v>0</v>
          </cell>
          <cell r="AR725" t="str">
            <v/>
          </cell>
          <cell r="AS725" t="str">
            <v/>
          </cell>
          <cell r="AT725" t="str">
            <v>ALI_82_SEG_13_</v>
          </cell>
          <cell r="AU725">
            <v>1</v>
          </cell>
          <cell r="AV725" t="str">
            <v>No Seleccionada</v>
          </cell>
        </row>
        <row r="726">
          <cell r="A726" t="b">
            <v>0</v>
          </cell>
          <cell r="B726" t="str">
            <v>5to_Evento_973_V2_FASULAC_17513956.xlsm</v>
          </cell>
          <cell r="C726">
            <v>82</v>
          </cell>
          <cell r="D726">
            <v>2047</v>
          </cell>
          <cell r="E726" t="str">
            <v>Inversiones Fasulac Ltda.</v>
          </cell>
          <cell r="F726">
            <v>280</v>
          </cell>
          <cell r="G726" t="str">
            <v>BEBIDAS LÁCTEAS</v>
          </cell>
          <cell r="H726" t="str">
            <v>82 : Kumis entero con dulce, pasteurizado.</v>
          </cell>
          <cell r="I726">
            <v>14</v>
          </cell>
          <cell r="J726" t="str">
            <v>Sitio 1 : CARRERA 127#22G-18 INT 4 - Sitio 2 : SIBERIA KM 7.5 CELTA, LOTE 159 - Sitio 3 : CARRERA 68B #10A-18 - Sitio 4 : CALLE 24F#101B-15 - Sitio 5 : CARRERA 65B#10A-87 - Sitio 6 : AUTO MEDE KM 1,5 P INDUS FLORIDA BOD 23 - Sitio 7 : CARRERA 71 A BIS # 63D-38 -</v>
          </cell>
          <cell r="K726">
            <v>44835</v>
          </cell>
          <cell r="L726">
            <v>8133</v>
          </cell>
          <cell r="M726">
            <v>9356</v>
          </cell>
          <cell r="N726">
            <v>5303</v>
          </cell>
          <cell r="O726">
            <v>325</v>
          </cell>
          <cell r="P726">
            <v>930</v>
          </cell>
          <cell r="Q726">
            <v>0</v>
          </cell>
          <cell r="R726">
            <v>930</v>
          </cell>
          <cell r="S726">
            <v>930</v>
          </cell>
          <cell r="T726">
            <v>0</v>
          </cell>
          <cell r="U726">
            <v>930</v>
          </cell>
          <cell r="V726">
            <v>930</v>
          </cell>
          <cell r="W726">
            <v>0</v>
          </cell>
          <cell r="X726">
            <v>930</v>
          </cell>
          <cell r="Y726">
            <v>930</v>
          </cell>
          <cell r="Z726">
            <v>0</v>
          </cell>
          <cell r="AA726">
            <v>930</v>
          </cell>
          <cell r="AB726">
            <v>21498810</v>
          </cell>
          <cell r="AC726" t="str">
            <v>Registro Valido</v>
          </cell>
          <cell r="AD726">
            <v>930</v>
          </cell>
          <cell r="AE726">
            <v>930</v>
          </cell>
          <cell r="AF726">
            <v>930</v>
          </cell>
          <cell r="AG726">
            <v>930</v>
          </cell>
          <cell r="AH726">
            <v>906</v>
          </cell>
          <cell r="AI726">
            <v>906</v>
          </cell>
          <cell r="AJ726">
            <v>906</v>
          </cell>
          <cell r="AK726">
            <v>906</v>
          </cell>
          <cell r="AM726" t="str">
            <v>ALI_82_SEG_14</v>
          </cell>
          <cell r="AN726" t="str">
            <v>ALI_82_SEG_14_VAL_21498810</v>
          </cell>
          <cell r="AO726">
            <v>4</v>
          </cell>
          <cell r="AP726">
            <v>19239123.25</v>
          </cell>
          <cell r="AQ726" t="b">
            <v>0</v>
          </cell>
          <cell r="AR726" t="str">
            <v/>
          </cell>
          <cell r="AS726" t="str">
            <v/>
          </cell>
          <cell r="AT726" t="str">
            <v>ALI_82_SEG_14_</v>
          </cell>
          <cell r="AU726">
            <v>1</v>
          </cell>
          <cell r="AV726" t="str">
            <v>No Seleccionada</v>
          </cell>
        </row>
        <row r="727">
          <cell r="A727" t="b">
            <v>0</v>
          </cell>
          <cell r="B727" t="str">
            <v>5to_Evento_973_V2_FASULAC_17513956.xlsm</v>
          </cell>
          <cell r="C727">
            <v>82</v>
          </cell>
          <cell r="D727">
            <v>2047</v>
          </cell>
          <cell r="E727" t="str">
            <v>Inversiones Fasulac Ltda.</v>
          </cell>
          <cell r="F727">
            <v>281</v>
          </cell>
          <cell r="G727" t="str">
            <v>BEBIDAS LÁCTEAS</v>
          </cell>
          <cell r="H727" t="str">
            <v>82 : Kumis entero con dulce, pasteurizado.</v>
          </cell>
          <cell r="I727">
            <v>15</v>
          </cell>
          <cell r="J727" t="str">
            <v>Sitio 1 : CARRERA 127#22G-18 INT 4 - Sitio 2 : SIBERIA KM 7.5 CELTA, LOTE 159 - Sitio 3 : CARRERA 68B #10A-18 - Sitio 4 : CALLE 24F#101B-15 - Sitio 5 : CARRERA 65B#10A-87 - Sitio 6 : AUTO MEDE KM 1,5 P INDUS FLORIDA BOD 23 - Sitio 7 : CARRERA 71 A BIS # 63D-38 -</v>
          </cell>
          <cell r="K727">
            <v>44835</v>
          </cell>
          <cell r="L727">
            <v>5342</v>
          </cell>
          <cell r="M727">
            <v>5992</v>
          </cell>
          <cell r="N727">
            <v>3689</v>
          </cell>
          <cell r="O727">
            <v>203</v>
          </cell>
          <cell r="P727">
            <v>930</v>
          </cell>
          <cell r="Q727">
            <v>6.0214999999999998E-2</v>
          </cell>
          <cell r="R727">
            <v>874</v>
          </cell>
          <cell r="S727">
            <v>930</v>
          </cell>
          <cell r="T727">
            <v>6.0214999999999998E-2</v>
          </cell>
          <cell r="U727">
            <v>874</v>
          </cell>
          <cell r="V727">
            <v>930</v>
          </cell>
          <cell r="W727">
            <v>6.0214999999999998E-2</v>
          </cell>
          <cell r="X727">
            <v>874</v>
          </cell>
          <cell r="Y727">
            <v>930</v>
          </cell>
          <cell r="Z727">
            <v>6.0214999999999998E-2</v>
          </cell>
          <cell r="AA727">
            <v>874</v>
          </cell>
          <cell r="AB727">
            <v>13307524</v>
          </cell>
          <cell r="AC727" t="str">
            <v>Registro Valido</v>
          </cell>
          <cell r="AD727">
            <v>930</v>
          </cell>
          <cell r="AE727">
            <v>930</v>
          </cell>
          <cell r="AF727">
            <v>930</v>
          </cell>
          <cell r="AG727">
            <v>930</v>
          </cell>
          <cell r="AH727">
            <v>906</v>
          </cell>
          <cell r="AI727">
            <v>906</v>
          </cell>
          <cell r="AJ727">
            <v>906</v>
          </cell>
          <cell r="AK727">
            <v>906</v>
          </cell>
          <cell r="AM727" t="str">
            <v>ALI_82_SEG_15</v>
          </cell>
          <cell r="AN727" t="str">
            <v>ALI_82_SEG_15_VAL_13307524</v>
          </cell>
          <cell r="AO727">
            <v>4</v>
          </cell>
          <cell r="AP727">
            <v>12687216.76</v>
          </cell>
          <cell r="AQ727" t="b">
            <v>0</v>
          </cell>
          <cell r="AR727" t="str">
            <v/>
          </cell>
          <cell r="AS727" t="str">
            <v/>
          </cell>
          <cell r="AT727" t="str">
            <v>ALI_82_SEG_15_</v>
          </cell>
          <cell r="AU727">
            <v>1</v>
          </cell>
          <cell r="AV727" t="str">
            <v>No Seleccionada</v>
          </cell>
        </row>
        <row r="728">
          <cell r="A728" t="b">
            <v>0</v>
          </cell>
          <cell r="B728" t="str">
            <v>5to_Evento_973_V2_FASULAC_17513956.xlsm</v>
          </cell>
          <cell r="C728">
            <v>32</v>
          </cell>
          <cell r="D728">
            <v>2047</v>
          </cell>
          <cell r="E728" t="str">
            <v>Inversiones Fasulac Ltda.</v>
          </cell>
          <cell r="F728">
            <v>312</v>
          </cell>
          <cell r="G728" t="str">
            <v>POSTRES</v>
          </cell>
          <cell r="H728" t="str">
            <v>32 : Gelatina Preparada Sabor A Frutas.</v>
          </cell>
          <cell r="I728">
            <v>1</v>
          </cell>
          <cell r="J728" t="str">
            <v>Sitio 1 : CARRERA 127#22G-18 INT 4 - Sitio 2 : SIBERIA KM 7.5 CELTA, LOTE 159 - Sitio 3 : CARRERA 68B #10A-18 - Sitio 4 : CALLE 24F#101B-15 - Sitio 5 : CARRERA 65B#10A-87 - Sitio 6 : AUTO MEDE KM 1,5 P INDUS FLORIDA BOD 23 - Sitio 7 : CARRERA 71 A BIS # 63D-38 -</v>
          </cell>
          <cell r="K728">
            <v>44835</v>
          </cell>
          <cell r="L728">
            <v>407</v>
          </cell>
          <cell r="M728">
            <v>556</v>
          </cell>
          <cell r="N728">
            <v>827</v>
          </cell>
          <cell r="O728">
            <v>0</v>
          </cell>
          <cell r="P728">
            <v>727</v>
          </cell>
          <cell r="Q728">
            <v>0</v>
          </cell>
          <cell r="R728">
            <v>727</v>
          </cell>
          <cell r="S728">
            <v>727</v>
          </cell>
          <cell r="T728">
            <v>0</v>
          </cell>
          <cell r="U728">
            <v>727</v>
          </cell>
          <cell r="V728">
            <v>727</v>
          </cell>
          <cell r="W728">
            <v>0</v>
          </cell>
          <cell r="X728">
            <v>727</v>
          </cell>
          <cell r="Y728">
            <v>0</v>
          </cell>
          <cell r="AA728">
            <v>0</v>
          </cell>
          <cell r="AB728">
            <v>1301330</v>
          </cell>
          <cell r="AC728" t="str">
            <v>Registro Valido</v>
          </cell>
          <cell r="AD728">
            <v>727</v>
          </cell>
          <cell r="AE728">
            <v>727</v>
          </cell>
          <cell r="AF728">
            <v>727</v>
          </cell>
          <cell r="AG728">
            <v>0</v>
          </cell>
          <cell r="AH728">
            <v>709</v>
          </cell>
          <cell r="AI728">
            <v>709</v>
          </cell>
          <cell r="AJ728">
            <v>709</v>
          </cell>
          <cell r="AK728">
            <v>0</v>
          </cell>
          <cell r="AM728" t="str">
            <v>ALI_32_SEG_1</v>
          </cell>
          <cell r="AN728" t="str">
            <v>ALI_32_SEG_1_VAL_1301330</v>
          </cell>
          <cell r="AO728">
            <v>4</v>
          </cell>
          <cell r="AP728">
            <v>1015288.0000000001</v>
          </cell>
          <cell r="AQ728" t="b">
            <v>0</v>
          </cell>
          <cell r="AR728" t="str">
            <v/>
          </cell>
          <cell r="AS728" t="str">
            <v/>
          </cell>
          <cell r="AT728" t="str">
            <v>ALI_32_SEG_1_</v>
          </cell>
          <cell r="AU728">
            <v>1</v>
          </cell>
          <cell r="AV728" t="str">
            <v>No Seleccionada</v>
          </cell>
        </row>
        <row r="729">
          <cell r="A729" t="b">
            <v>0</v>
          </cell>
          <cell r="B729" t="str">
            <v>5to_Evento_973_V2_FASULAC_17513956.xlsm</v>
          </cell>
          <cell r="C729">
            <v>32</v>
          </cell>
          <cell r="D729">
            <v>2047</v>
          </cell>
          <cell r="E729" t="str">
            <v>Inversiones Fasulac Ltda.</v>
          </cell>
          <cell r="F729">
            <v>313</v>
          </cell>
          <cell r="G729" t="str">
            <v>POSTRES</v>
          </cell>
          <cell r="H729" t="str">
            <v>32 : Gelatina Preparada Sabor A Frutas.</v>
          </cell>
          <cell r="I729">
            <v>2</v>
          </cell>
          <cell r="J729" t="str">
            <v>Sitio 1 : CARRERA 127#22G-18 INT 4 - Sitio 2 : SIBERIA KM 7.5 CELTA, LOTE 159 - Sitio 3 : CARRERA 68B #10A-18 - Sitio 4 : CALLE 24F#101B-15 - Sitio 5 : CARRERA 65B#10A-87 - Sitio 6 : AUTO MEDE KM 1,5 P INDUS FLORIDA BOD 23 - Sitio 7 : CARRERA 71 A BIS # 63D-38 -</v>
          </cell>
          <cell r="K729">
            <v>44835</v>
          </cell>
          <cell r="L729">
            <v>416</v>
          </cell>
          <cell r="M729">
            <v>569</v>
          </cell>
          <cell r="N729">
            <v>846</v>
          </cell>
          <cell r="O729">
            <v>0</v>
          </cell>
          <cell r="P729">
            <v>727</v>
          </cell>
          <cell r="Q729">
            <v>0</v>
          </cell>
          <cell r="R729">
            <v>727</v>
          </cell>
          <cell r="S729">
            <v>727</v>
          </cell>
          <cell r="T729">
            <v>0</v>
          </cell>
          <cell r="U729">
            <v>727</v>
          </cell>
          <cell r="V729">
            <v>727</v>
          </cell>
          <cell r="W729">
            <v>0</v>
          </cell>
          <cell r="X729">
            <v>727</v>
          </cell>
          <cell r="Y729">
            <v>0</v>
          </cell>
          <cell r="AA729">
            <v>0</v>
          </cell>
          <cell r="AB729">
            <v>1331137</v>
          </cell>
          <cell r="AC729" t="str">
            <v>Registro Valido</v>
          </cell>
          <cell r="AD729">
            <v>727</v>
          </cell>
          <cell r="AE729">
            <v>727</v>
          </cell>
          <cell r="AF729">
            <v>727</v>
          </cell>
          <cell r="AG729">
            <v>0</v>
          </cell>
          <cell r="AH729">
            <v>709</v>
          </cell>
          <cell r="AI729">
            <v>709</v>
          </cell>
          <cell r="AJ729">
            <v>709</v>
          </cell>
          <cell r="AK729">
            <v>0</v>
          </cell>
          <cell r="AM729" t="str">
            <v>ALI_32_SEG_2</v>
          </cell>
          <cell r="AN729" t="str">
            <v>ALI_32_SEG_2_VAL_1331137</v>
          </cell>
          <cell r="AO729">
            <v>4</v>
          </cell>
          <cell r="AP729">
            <v>1038543.2</v>
          </cell>
          <cell r="AQ729" t="b">
            <v>0</v>
          </cell>
          <cell r="AR729" t="str">
            <v/>
          </cell>
          <cell r="AS729" t="str">
            <v/>
          </cell>
          <cell r="AT729" t="str">
            <v>ALI_32_SEG_2_</v>
          </cell>
          <cell r="AU729">
            <v>1</v>
          </cell>
          <cell r="AV729" t="str">
            <v>No Seleccionada</v>
          </cell>
        </row>
        <row r="730">
          <cell r="A730" t="b">
            <v>0</v>
          </cell>
          <cell r="B730" t="str">
            <v>5to_Evento_973_V2_FASULAC_17513956.xlsm</v>
          </cell>
          <cell r="C730">
            <v>32</v>
          </cell>
          <cell r="D730">
            <v>2047</v>
          </cell>
          <cell r="E730" t="str">
            <v>Inversiones Fasulac Ltda.</v>
          </cell>
          <cell r="F730">
            <v>314</v>
          </cell>
          <cell r="G730" t="str">
            <v>POSTRES</v>
          </cell>
          <cell r="H730" t="str">
            <v>32 : Gelatina Preparada Sabor A Frutas.</v>
          </cell>
          <cell r="I730">
            <v>3</v>
          </cell>
          <cell r="J730" t="str">
            <v>Sitio 1 : CARRERA 127#22G-18 INT 4 - Sitio 2 : SIBERIA KM 7.5 CELTA, LOTE 159 - Sitio 3 : CARRERA 68B #10A-18 - Sitio 4 : CALLE 24F#101B-15 - Sitio 5 : CARRERA 65B#10A-87 - Sitio 6 : AUTO MEDE KM 1,5 P INDUS FLORIDA BOD 23 - Sitio 7 : CARRERA 71 A BIS # 63D-38 -</v>
          </cell>
          <cell r="K730">
            <v>44835</v>
          </cell>
          <cell r="L730">
            <v>413</v>
          </cell>
          <cell r="M730">
            <v>565</v>
          </cell>
          <cell r="N730">
            <v>841</v>
          </cell>
          <cell r="O730">
            <v>0</v>
          </cell>
          <cell r="P730">
            <v>727</v>
          </cell>
          <cell r="Q730">
            <v>0</v>
          </cell>
          <cell r="R730">
            <v>727</v>
          </cell>
          <cell r="S730">
            <v>727</v>
          </cell>
          <cell r="T730">
            <v>0</v>
          </cell>
          <cell r="U730">
            <v>727</v>
          </cell>
          <cell r="V730">
            <v>727</v>
          </cell>
          <cell r="W730">
            <v>0</v>
          </cell>
          <cell r="X730">
            <v>727</v>
          </cell>
          <cell r="Y730">
            <v>0</v>
          </cell>
          <cell r="AA730">
            <v>0</v>
          </cell>
          <cell r="AB730">
            <v>1322413</v>
          </cell>
          <cell r="AC730" t="str">
            <v>Registro Valido</v>
          </cell>
          <cell r="AD730">
            <v>727</v>
          </cell>
          <cell r="AE730">
            <v>727</v>
          </cell>
          <cell r="AF730">
            <v>727</v>
          </cell>
          <cell r="AG730">
            <v>0</v>
          </cell>
          <cell r="AH730">
            <v>709</v>
          </cell>
          <cell r="AI730">
            <v>709</v>
          </cell>
          <cell r="AJ730">
            <v>709</v>
          </cell>
          <cell r="AK730">
            <v>0</v>
          </cell>
          <cell r="AM730" t="str">
            <v>ALI_32_SEG_3</v>
          </cell>
          <cell r="AN730" t="str">
            <v>ALI_32_SEG_3_VAL_1322413</v>
          </cell>
          <cell r="AO730">
            <v>4</v>
          </cell>
          <cell r="AP730">
            <v>1031736.8</v>
          </cell>
          <cell r="AQ730" t="b">
            <v>0</v>
          </cell>
          <cell r="AR730" t="str">
            <v/>
          </cell>
          <cell r="AS730" t="str">
            <v/>
          </cell>
          <cell r="AT730" t="str">
            <v>ALI_32_SEG_3_</v>
          </cell>
          <cell r="AU730">
            <v>1</v>
          </cell>
          <cell r="AV730" t="str">
            <v>No Seleccionada</v>
          </cell>
        </row>
        <row r="731">
          <cell r="A731" t="b">
            <v>0</v>
          </cell>
          <cell r="B731" t="str">
            <v>5to_Evento_973_V2_FASULAC_17513956.xlsm</v>
          </cell>
          <cell r="C731">
            <v>32</v>
          </cell>
          <cell r="D731">
            <v>2047</v>
          </cell>
          <cell r="E731" t="str">
            <v>Inversiones Fasulac Ltda.</v>
          </cell>
          <cell r="F731">
            <v>315</v>
          </cell>
          <cell r="G731" t="str">
            <v>POSTRES</v>
          </cell>
          <cell r="H731" t="str">
            <v>32 : Gelatina Preparada Sabor A Frutas.</v>
          </cell>
          <cell r="I731">
            <v>4</v>
          </cell>
          <cell r="J731" t="str">
            <v>Sitio 1 : CARRERA 127#22G-18 INT 4 - Sitio 2 : SIBERIA KM 7.5 CELTA, LOTE 159 - Sitio 3 : CARRERA 68B #10A-18 - Sitio 4 : CALLE 24F#101B-15 - Sitio 5 : CARRERA 65B#10A-87 - Sitio 6 : AUTO MEDE KM 1,5 P INDUS FLORIDA BOD 23 - Sitio 7 : CARRERA 71 A BIS # 63D-38 -</v>
          </cell>
          <cell r="K731">
            <v>44835</v>
          </cell>
          <cell r="L731">
            <v>441</v>
          </cell>
          <cell r="M731">
            <v>602</v>
          </cell>
          <cell r="N731">
            <v>896</v>
          </cell>
          <cell r="O731">
            <v>0</v>
          </cell>
          <cell r="P731">
            <v>727</v>
          </cell>
          <cell r="Q731">
            <v>0</v>
          </cell>
          <cell r="R731">
            <v>727</v>
          </cell>
          <cell r="S731">
            <v>727</v>
          </cell>
          <cell r="T731">
            <v>0</v>
          </cell>
          <cell r="U731">
            <v>727</v>
          </cell>
          <cell r="V731">
            <v>727</v>
          </cell>
          <cell r="W731">
            <v>0</v>
          </cell>
          <cell r="X731">
            <v>727</v>
          </cell>
          <cell r="Y731">
            <v>0</v>
          </cell>
          <cell r="AA731">
            <v>0</v>
          </cell>
          <cell r="AB731">
            <v>1409653</v>
          </cell>
          <cell r="AC731" t="str">
            <v>Registro Valido</v>
          </cell>
          <cell r="AD731">
            <v>727</v>
          </cell>
          <cell r="AE731">
            <v>727</v>
          </cell>
          <cell r="AF731">
            <v>727</v>
          </cell>
          <cell r="AG731">
            <v>0</v>
          </cell>
          <cell r="AH731">
            <v>709</v>
          </cell>
          <cell r="AI731">
            <v>709</v>
          </cell>
          <cell r="AJ731">
            <v>709</v>
          </cell>
          <cell r="AK731">
            <v>0</v>
          </cell>
          <cell r="AM731" t="str">
            <v>ALI_32_SEG_4</v>
          </cell>
          <cell r="AN731" t="str">
            <v>ALI_32_SEG_4_VAL_1409653</v>
          </cell>
          <cell r="AO731">
            <v>4</v>
          </cell>
          <cell r="AP731">
            <v>1099800.8000000003</v>
          </cell>
          <cell r="AQ731" t="b">
            <v>0</v>
          </cell>
          <cell r="AR731" t="str">
            <v/>
          </cell>
          <cell r="AS731" t="str">
            <v/>
          </cell>
          <cell r="AT731" t="str">
            <v>ALI_32_SEG_4_</v>
          </cell>
          <cell r="AU731">
            <v>1</v>
          </cell>
          <cell r="AV731" t="str">
            <v>No Seleccionada</v>
          </cell>
        </row>
        <row r="732">
          <cell r="A732" t="b">
            <v>0</v>
          </cell>
          <cell r="B732" t="str">
            <v>5to_Evento_973_V2_FASULAC_17513956.xlsm</v>
          </cell>
          <cell r="C732">
            <v>32</v>
          </cell>
          <cell r="D732">
            <v>2047</v>
          </cell>
          <cell r="E732" t="str">
            <v>Inversiones Fasulac Ltda.</v>
          </cell>
          <cell r="F732">
            <v>316</v>
          </cell>
          <cell r="G732" t="str">
            <v>POSTRES</v>
          </cell>
          <cell r="H732" t="str">
            <v>32 : Gelatina Preparada Sabor A Frutas.</v>
          </cell>
          <cell r="I732">
            <v>5</v>
          </cell>
          <cell r="J732" t="str">
            <v>Sitio 1 : CARRERA 127#22G-18 INT 4 - Sitio 2 : SIBERIA KM 7.5 CELTA, LOTE 159 - Sitio 3 : CARRERA 68B #10A-18 - Sitio 4 : CALLE 24F#101B-15 - Sitio 5 : CARRERA 65B#10A-87 - Sitio 6 : AUTO MEDE KM 1,5 P INDUS FLORIDA BOD 23 - Sitio 7 : CARRERA 71 A BIS # 63D-38 -</v>
          </cell>
          <cell r="K732">
            <v>44835</v>
          </cell>
          <cell r="L732">
            <v>410</v>
          </cell>
          <cell r="M732">
            <v>560</v>
          </cell>
          <cell r="N732">
            <v>832</v>
          </cell>
          <cell r="O732">
            <v>0</v>
          </cell>
          <cell r="P732">
            <v>727</v>
          </cell>
          <cell r="Q732">
            <v>0</v>
          </cell>
          <cell r="R732">
            <v>727</v>
          </cell>
          <cell r="S732">
            <v>727</v>
          </cell>
          <cell r="T732">
            <v>0</v>
          </cell>
          <cell r="U732">
            <v>727</v>
          </cell>
          <cell r="V732">
            <v>727</v>
          </cell>
          <cell r="W732">
            <v>0</v>
          </cell>
          <cell r="X732">
            <v>727</v>
          </cell>
          <cell r="Y732">
            <v>0</v>
          </cell>
          <cell r="AA732">
            <v>0</v>
          </cell>
          <cell r="AB732">
            <v>1310054</v>
          </cell>
          <cell r="AC732" t="str">
            <v>Registro Valido</v>
          </cell>
          <cell r="AD732">
            <v>727</v>
          </cell>
          <cell r="AE732">
            <v>727</v>
          </cell>
          <cell r="AF732">
            <v>727</v>
          </cell>
          <cell r="AG732">
            <v>0</v>
          </cell>
          <cell r="AH732">
            <v>709</v>
          </cell>
          <cell r="AI732">
            <v>709</v>
          </cell>
          <cell r="AJ732">
            <v>709</v>
          </cell>
          <cell r="AK732">
            <v>0</v>
          </cell>
          <cell r="AM732" t="str">
            <v>ALI_32_SEG_5</v>
          </cell>
          <cell r="AN732" t="str">
            <v>ALI_32_SEG_5_VAL_1310054</v>
          </cell>
          <cell r="AO732">
            <v>4</v>
          </cell>
          <cell r="AP732">
            <v>1022094.4</v>
          </cell>
          <cell r="AQ732" t="b">
            <v>0</v>
          </cell>
          <cell r="AR732" t="str">
            <v/>
          </cell>
          <cell r="AS732" t="str">
            <v/>
          </cell>
          <cell r="AT732" t="str">
            <v>ALI_32_SEG_5_</v>
          </cell>
          <cell r="AU732">
            <v>1</v>
          </cell>
          <cell r="AV732" t="str">
            <v>No Seleccionada</v>
          </cell>
        </row>
        <row r="733">
          <cell r="A733" t="b">
            <v>0</v>
          </cell>
          <cell r="B733" t="str">
            <v>5to_Evento_973_V2_FASULAC_17513956.xlsm</v>
          </cell>
          <cell r="C733">
            <v>32</v>
          </cell>
          <cell r="D733">
            <v>2047</v>
          </cell>
          <cell r="E733" t="str">
            <v>Inversiones Fasulac Ltda.</v>
          </cell>
          <cell r="F733">
            <v>317</v>
          </cell>
          <cell r="G733" t="str">
            <v>POSTRES</v>
          </cell>
          <cell r="H733" t="str">
            <v>32 : Gelatina Preparada Sabor A Frutas.</v>
          </cell>
          <cell r="I733">
            <v>6</v>
          </cell>
          <cell r="J733" t="str">
            <v>Sitio 1 : CARRERA 127#22G-18 INT 4 - Sitio 2 : SIBERIA KM 7.5 CELTA, LOTE 159 - Sitio 3 : CARRERA 68B #10A-18 - Sitio 4 : CALLE 24F#101B-15 - Sitio 5 : CARRERA 65B#10A-87 - Sitio 6 : AUTO MEDE KM 1,5 P INDUS FLORIDA BOD 23 - Sitio 7 : CARRERA 71 A BIS # 63D-38 -</v>
          </cell>
          <cell r="K733">
            <v>44835</v>
          </cell>
          <cell r="L733">
            <v>443</v>
          </cell>
          <cell r="M733">
            <v>606</v>
          </cell>
          <cell r="N733">
            <v>901</v>
          </cell>
          <cell r="O733">
            <v>0</v>
          </cell>
          <cell r="P733">
            <v>727</v>
          </cell>
          <cell r="Q733">
            <v>0</v>
          </cell>
          <cell r="R733">
            <v>727</v>
          </cell>
          <cell r="S733">
            <v>727</v>
          </cell>
          <cell r="T733">
            <v>0</v>
          </cell>
          <cell r="U733">
            <v>727</v>
          </cell>
          <cell r="V733">
            <v>727</v>
          </cell>
          <cell r="W733">
            <v>0</v>
          </cell>
          <cell r="X733">
            <v>727</v>
          </cell>
          <cell r="Y733">
            <v>0</v>
          </cell>
          <cell r="AA733">
            <v>0</v>
          </cell>
          <cell r="AB733">
            <v>1417650</v>
          </cell>
          <cell r="AC733" t="str">
            <v>Registro Valido</v>
          </cell>
          <cell r="AD733">
            <v>727</v>
          </cell>
          <cell r="AE733">
            <v>727</v>
          </cell>
          <cell r="AF733">
            <v>727</v>
          </cell>
          <cell r="AG733">
            <v>0</v>
          </cell>
          <cell r="AH733">
            <v>709</v>
          </cell>
          <cell r="AI733">
            <v>709</v>
          </cell>
          <cell r="AJ733">
            <v>709</v>
          </cell>
          <cell r="AK733">
            <v>0</v>
          </cell>
          <cell r="AM733" t="str">
            <v>ALI_32_SEG_6</v>
          </cell>
          <cell r="AN733" t="str">
            <v>ALI_32_SEG_6_VAL_1417650</v>
          </cell>
          <cell r="AO733">
            <v>4</v>
          </cell>
          <cell r="AP733">
            <v>1106040</v>
          </cell>
          <cell r="AQ733" t="b">
            <v>0</v>
          </cell>
          <cell r="AR733" t="str">
            <v/>
          </cell>
          <cell r="AS733" t="str">
            <v/>
          </cell>
          <cell r="AT733" t="str">
            <v>ALI_32_SEG_6_</v>
          </cell>
          <cell r="AU733">
            <v>1</v>
          </cell>
          <cell r="AV733" t="str">
            <v>No Seleccionada</v>
          </cell>
        </row>
        <row r="734">
          <cell r="A734" t="b">
            <v>0</v>
          </cell>
          <cell r="B734" t="str">
            <v>5to_Evento_973_V2_FASULAC_17513956.xlsm</v>
          </cell>
          <cell r="C734">
            <v>32</v>
          </cell>
          <cell r="D734">
            <v>2047</v>
          </cell>
          <cell r="E734" t="str">
            <v>Inversiones Fasulac Ltda.</v>
          </cell>
          <cell r="F734">
            <v>318</v>
          </cell>
          <cell r="G734" t="str">
            <v>POSTRES</v>
          </cell>
          <cell r="H734" t="str">
            <v>32 : Gelatina Preparada Sabor A Frutas.</v>
          </cell>
          <cell r="I734">
            <v>7</v>
          </cell>
          <cell r="J734" t="str">
            <v>Sitio 1 : CARRERA 127#22G-18 INT 4 - Sitio 2 : SIBERIA KM 7.5 CELTA, LOTE 159 - Sitio 3 : CARRERA 68B #10A-18 - Sitio 4 : CALLE 24F#101B-15 - Sitio 5 : CARRERA 65B#10A-87 - Sitio 6 : AUTO MEDE KM 1,5 P INDUS FLORIDA BOD 23 - Sitio 7 : CARRERA 71 A BIS # 63D-38 -</v>
          </cell>
          <cell r="K734">
            <v>44835</v>
          </cell>
          <cell r="L734">
            <v>453</v>
          </cell>
          <cell r="M734">
            <v>619</v>
          </cell>
          <cell r="N734">
            <v>920</v>
          </cell>
          <cell r="O734">
            <v>0</v>
          </cell>
          <cell r="P734">
            <v>727</v>
          </cell>
          <cell r="Q734">
            <v>0</v>
          </cell>
          <cell r="R734">
            <v>727</v>
          </cell>
          <cell r="S734">
            <v>727</v>
          </cell>
          <cell r="T734">
            <v>0</v>
          </cell>
          <cell r="U734">
            <v>727</v>
          </cell>
          <cell r="V734">
            <v>727</v>
          </cell>
          <cell r="W734">
            <v>0</v>
          </cell>
          <cell r="X734">
            <v>727</v>
          </cell>
          <cell r="Y734">
            <v>0</v>
          </cell>
          <cell r="AA734">
            <v>0</v>
          </cell>
          <cell r="AB734">
            <v>1448184</v>
          </cell>
          <cell r="AC734" t="str">
            <v>Registro Valido</v>
          </cell>
          <cell r="AD734">
            <v>727</v>
          </cell>
          <cell r="AE734">
            <v>727</v>
          </cell>
          <cell r="AF734">
            <v>727</v>
          </cell>
          <cell r="AG734">
            <v>0</v>
          </cell>
          <cell r="AH734">
            <v>709</v>
          </cell>
          <cell r="AI734">
            <v>709</v>
          </cell>
          <cell r="AJ734">
            <v>709</v>
          </cell>
          <cell r="AK734">
            <v>0</v>
          </cell>
          <cell r="AM734" t="str">
            <v>ALI_32_SEG_7</v>
          </cell>
          <cell r="AN734" t="str">
            <v>ALI_32_SEG_7_VAL_1448184</v>
          </cell>
          <cell r="AO734">
            <v>4</v>
          </cell>
          <cell r="AP734">
            <v>1129862.4000000001</v>
          </cell>
          <cell r="AQ734" t="b">
            <v>0</v>
          </cell>
          <cell r="AR734" t="str">
            <v/>
          </cell>
          <cell r="AS734" t="str">
            <v/>
          </cell>
          <cell r="AT734" t="str">
            <v>ALI_32_SEG_7_</v>
          </cell>
          <cell r="AU734">
            <v>1</v>
          </cell>
          <cell r="AV734" t="str">
            <v>No Seleccionada</v>
          </cell>
        </row>
        <row r="735">
          <cell r="A735" t="b">
            <v>0</v>
          </cell>
          <cell r="B735" t="str">
            <v>5to_Evento_973_V2_FASULAC_17513956.xlsm</v>
          </cell>
          <cell r="C735">
            <v>32</v>
          </cell>
          <cell r="D735">
            <v>2047</v>
          </cell>
          <cell r="E735" t="str">
            <v>Inversiones Fasulac Ltda.</v>
          </cell>
          <cell r="F735">
            <v>319</v>
          </cell>
          <cell r="G735" t="str">
            <v>POSTRES</v>
          </cell>
          <cell r="H735" t="str">
            <v>32 : Gelatina Preparada Sabor A Frutas.</v>
          </cell>
          <cell r="I735">
            <v>8</v>
          </cell>
          <cell r="J735" t="str">
            <v>Sitio 1 : CARRERA 127#22G-18 INT 4 - Sitio 2 : SIBERIA KM 7.5 CELTA, LOTE 159 - Sitio 3 : CARRERA 68B #10A-18 - Sitio 4 : CALLE 24F#101B-15 - Sitio 5 : CARRERA 65B#10A-87 - Sitio 6 : AUTO MEDE KM 1,5 P INDUS FLORIDA BOD 23 - Sitio 7 : CARRERA 71 A BIS # 63D-38 -</v>
          </cell>
          <cell r="K735">
            <v>44835</v>
          </cell>
          <cell r="L735">
            <v>437</v>
          </cell>
          <cell r="M735">
            <v>598</v>
          </cell>
          <cell r="N735">
            <v>889</v>
          </cell>
          <cell r="O735">
            <v>0</v>
          </cell>
          <cell r="P735">
            <v>727</v>
          </cell>
          <cell r="Q735">
            <v>0</v>
          </cell>
          <cell r="R735">
            <v>727</v>
          </cell>
          <cell r="S735">
            <v>727</v>
          </cell>
          <cell r="T735">
            <v>0</v>
          </cell>
          <cell r="U735">
            <v>727</v>
          </cell>
          <cell r="V735">
            <v>727</v>
          </cell>
          <cell r="W735">
            <v>0</v>
          </cell>
          <cell r="X735">
            <v>727</v>
          </cell>
          <cell r="Y735">
            <v>0</v>
          </cell>
          <cell r="AA735">
            <v>0</v>
          </cell>
          <cell r="AB735">
            <v>1398748</v>
          </cell>
          <cell r="AC735" t="str">
            <v>Registro Valido</v>
          </cell>
          <cell r="AD735">
            <v>727</v>
          </cell>
          <cell r="AE735">
            <v>727</v>
          </cell>
          <cell r="AF735">
            <v>727</v>
          </cell>
          <cell r="AG735">
            <v>0</v>
          </cell>
          <cell r="AH735">
            <v>709</v>
          </cell>
          <cell r="AI735">
            <v>709</v>
          </cell>
          <cell r="AJ735">
            <v>709</v>
          </cell>
          <cell r="AK735">
            <v>0</v>
          </cell>
          <cell r="AM735" t="str">
            <v>ALI_32_SEG_8</v>
          </cell>
          <cell r="AN735" t="str">
            <v>ALI_32_SEG_8_VAL_1398748</v>
          </cell>
          <cell r="AO735">
            <v>4</v>
          </cell>
          <cell r="AP735">
            <v>1091292.8</v>
          </cell>
          <cell r="AQ735" t="b">
            <v>0</v>
          </cell>
          <cell r="AR735" t="str">
            <v/>
          </cell>
          <cell r="AS735" t="str">
            <v/>
          </cell>
          <cell r="AT735" t="str">
            <v>ALI_32_SEG_8_</v>
          </cell>
          <cell r="AU735">
            <v>1</v>
          </cell>
          <cell r="AV735" t="str">
            <v>No Seleccionada</v>
          </cell>
        </row>
        <row r="736">
          <cell r="A736" t="b">
            <v>0</v>
          </cell>
          <cell r="B736" t="str">
            <v>5to_Evento_973_V2_FASULAC_17513956.xlsm</v>
          </cell>
          <cell r="C736">
            <v>32</v>
          </cell>
          <cell r="D736">
            <v>2047</v>
          </cell>
          <cell r="E736" t="str">
            <v>Inversiones Fasulac Ltda.</v>
          </cell>
          <cell r="F736">
            <v>320</v>
          </cell>
          <cell r="G736" t="str">
            <v>POSTRES</v>
          </cell>
          <cell r="H736" t="str">
            <v>32 : Gelatina Preparada Sabor A Frutas.</v>
          </cell>
          <cell r="I736">
            <v>9</v>
          </cell>
          <cell r="J736" t="str">
            <v>Sitio 1 : CARRERA 127#22G-18 INT 4 - Sitio 2 : SIBERIA KM 7.5 CELTA, LOTE 159 - Sitio 3 : CARRERA 68B #10A-18 - Sitio 4 : CALLE 24F#101B-15 - Sitio 5 : CARRERA 65B#10A-87 - Sitio 6 : AUTO MEDE KM 1,5 P INDUS FLORIDA BOD 23 - Sitio 7 : CARRERA 71 A BIS # 63D-38 -</v>
          </cell>
          <cell r="K736">
            <v>44835</v>
          </cell>
          <cell r="L736">
            <v>442</v>
          </cell>
          <cell r="M736">
            <v>604</v>
          </cell>
          <cell r="N736">
            <v>898</v>
          </cell>
          <cell r="O736">
            <v>0</v>
          </cell>
          <cell r="P736">
            <v>727</v>
          </cell>
          <cell r="Q736">
            <v>0</v>
          </cell>
          <cell r="R736">
            <v>727</v>
          </cell>
          <cell r="S736">
            <v>727</v>
          </cell>
          <cell r="T736">
            <v>0</v>
          </cell>
          <cell r="U736">
            <v>727</v>
          </cell>
          <cell r="V736">
            <v>727</v>
          </cell>
          <cell r="W736">
            <v>0</v>
          </cell>
          <cell r="X736">
            <v>727</v>
          </cell>
          <cell r="Y736">
            <v>0</v>
          </cell>
          <cell r="AA736">
            <v>0</v>
          </cell>
          <cell r="AB736">
            <v>1413288</v>
          </cell>
          <cell r="AC736" t="str">
            <v>Registro Valido</v>
          </cell>
          <cell r="AD736">
            <v>727</v>
          </cell>
          <cell r="AE736">
            <v>727</v>
          </cell>
          <cell r="AF736">
            <v>727</v>
          </cell>
          <cell r="AG736">
            <v>0</v>
          </cell>
          <cell r="AH736">
            <v>709</v>
          </cell>
          <cell r="AI736">
            <v>709</v>
          </cell>
          <cell r="AJ736">
            <v>709</v>
          </cell>
          <cell r="AK736">
            <v>0</v>
          </cell>
          <cell r="AM736" t="str">
            <v>ALI_32_SEG_9</v>
          </cell>
          <cell r="AN736" t="str">
            <v>ALI_32_SEG_9_VAL_1413288</v>
          </cell>
          <cell r="AO736">
            <v>4</v>
          </cell>
          <cell r="AP736">
            <v>1102636.8</v>
          </cell>
          <cell r="AQ736" t="b">
            <v>0</v>
          </cell>
          <cell r="AR736" t="str">
            <v/>
          </cell>
          <cell r="AS736" t="str">
            <v/>
          </cell>
          <cell r="AT736" t="str">
            <v>ALI_32_SEG_9_</v>
          </cell>
          <cell r="AU736">
            <v>1</v>
          </cell>
          <cell r="AV736" t="str">
            <v>No Seleccionada</v>
          </cell>
        </row>
        <row r="737">
          <cell r="A737" t="b">
            <v>0</v>
          </cell>
          <cell r="B737" t="str">
            <v>5to_Evento_973_V2_FASULAC_17513956.xlsm</v>
          </cell>
          <cell r="C737">
            <v>32</v>
          </cell>
          <cell r="D737">
            <v>2047</v>
          </cell>
          <cell r="E737" t="str">
            <v>Inversiones Fasulac Ltda.</v>
          </cell>
          <cell r="F737">
            <v>347</v>
          </cell>
          <cell r="G737" t="str">
            <v>POSTRES</v>
          </cell>
          <cell r="H737" t="str">
            <v>32 : Gelatina Preparada Sabor A Frutas.</v>
          </cell>
          <cell r="I737">
            <v>10</v>
          </cell>
          <cell r="J737" t="str">
            <v>Sitio 1 : CARRERA 127#22G-18 INT 4 - Sitio 2 : SIBERIA KM 7.5 CELTA, LOTE 159 - Sitio 3 : CARRERA 68B #10A-18 - Sitio 4 : CALLE 24F#101B-15 - Sitio 5 : CARRERA 65B#10A-87 - Sitio 6 : AUTO MEDE KM 1,5 P INDUS FLORIDA BOD 23 - Sitio 7 : CARRERA 71 A BIS # 63D-38 -</v>
          </cell>
          <cell r="K737">
            <v>44835</v>
          </cell>
          <cell r="L737">
            <v>442</v>
          </cell>
          <cell r="M737">
            <v>605</v>
          </cell>
          <cell r="N737">
            <v>899</v>
          </cell>
          <cell r="O737">
            <v>0</v>
          </cell>
          <cell r="P737">
            <v>727</v>
          </cell>
          <cell r="Q737">
            <v>0</v>
          </cell>
          <cell r="R737">
            <v>727</v>
          </cell>
          <cell r="S737">
            <v>727</v>
          </cell>
          <cell r="T737">
            <v>0</v>
          </cell>
          <cell r="U737">
            <v>727</v>
          </cell>
          <cell r="V737">
            <v>727</v>
          </cell>
          <cell r="W737">
            <v>0</v>
          </cell>
          <cell r="X737">
            <v>727</v>
          </cell>
          <cell r="Y737">
            <v>0</v>
          </cell>
          <cell r="AA737">
            <v>0</v>
          </cell>
          <cell r="AB737">
            <v>1414742</v>
          </cell>
          <cell r="AC737" t="str">
            <v>Registro Valido</v>
          </cell>
          <cell r="AD737">
            <v>727</v>
          </cell>
          <cell r="AE737">
            <v>727</v>
          </cell>
          <cell r="AF737">
            <v>727</v>
          </cell>
          <cell r="AG737">
            <v>0</v>
          </cell>
          <cell r="AH737">
            <v>709</v>
          </cell>
          <cell r="AI737">
            <v>709</v>
          </cell>
          <cell r="AJ737">
            <v>709</v>
          </cell>
          <cell r="AK737">
            <v>0</v>
          </cell>
          <cell r="AM737" t="str">
            <v>ALI_32_SEG_10</v>
          </cell>
          <cell r="AN737" t="str">
            <v>ALI_32_SEG_10_VAL_1414742</v>
          </cell>
          <cell r="AO737">
            <v>4</v>
          </cell>
          <cell r="AP737">
            <v>1103771.2000000002</v>
          </cell>
          <cell r="AQ737" t="b">
            <v>0</v>
          </cell>
          <cell r="AR737" t="str">
            <v/>
          </cell>
          <cell r="AS737" t="str">
            <v/>
          </cell>
          <cell r="AT737" t="str">
            <v>ALI_32_SEG_10_</v>
          </cell>
          <cell r="AU737">
            <v>1</v>
          </cell>
          <cell r="AV737" t="str">
            <v>No Seleccionada</v>
          </cell>
        </row>
        <row r="738">
          <cell r="A738" t="b">
            <v>0</v>
          </cell>
          <cell r="B738" t="str">
            <v>5to_Evento_973_V2_FASULAC_17513956.xlsm</v>
          </cell>
          <cell r="C738">
            <v>32</v>
          </cell>
          <cell r="D738">
            <v>2047</v>
          </cell>
          <cell r="E738" t="str">
            <v>Inversiones Fasulac Ltda.</v>
          </cell>
          <cell r="F738">
            <v>348</v>
          </cell>
          <cell r="G738" t="str">
            <v>POSTRES</v>
          </cell>
          <cell r="H738" t="str">
            <v>32 : Gelatina Preparada Sabor A Frutas.</v>
          </cell>
          <cell r="I738">
            <v>11</v>
          </cell>
          <cell r="J738" t="str">
            <v>Sitio 1 : CARRERA 127#22G-18 INT 4 - Sitio 2 : SIBERIA KM 7.5 CELTA, LOTE 159 - Sitio 3 : CARRERA 68B #10A-18 - Sitio 4 : CALLE 24F#101B-15 - Sitio 5 : CARRERA 65B#10A-87 - Sitio 6 : AUTO MEDE KM 1,5 P INDUS FLORIDA BOD 23 - Sitio 7 : CARRERA 71 A BIS # 63D-38 -</v>
          </cell>
          <cell r="K738">
            <v>44835</v>
          </cell>
          <cell r="L738">
            <v>435</v>
          </cell>
          <cell r="M738">
            <v>595</v>
          </cell>
          <cell r="N738">
            <v>886</v>
          </cell>
          <cell r="O738">
            <v>0</v>
          </cell>
          <cell r="P738">
            <v>727</v>
          </cell>
          <cell r="Q738">
            <v>0</v>
          </cell>
          <cell r="R738">
            <v>727</v>
          </cell>
          <cell r="S738">
            <v>727</v>
          </cell>
          <cell r="T738">
            <v>0</v>
          </cell>
          <cell r="U738">
            <v>727</v>
          </cell>
          <cell r="V738">
            <v>727</v>
          </cell>
          <cell r="W738">
            <v>0</v>
          </cell>
          <cell r="X738">
            <v>727</v>
          </cell>
          <cell r="Y738">
            <v>0</v>
          </cell>
          <cell r="AA738">
            <v>0</v>
          </cell>
          <cell r="AB738">
            <v>1392932</v>
          </cell>
          <cell r="AC738" t="str">
            <v>Registro Valido</v>
          </cell>
          <cell r="AD738">
            <v>727</v>
          </cell>
          <cell r="AE738">
            <v>727</v>
          </cell>
          <cell r="AF738">
            <v>727</v>
          </cell>
          <cell r="AG738">
            <v>0</v>
          </cell>
          <cell r="AH738">
            <v>709</v>
          </cell>
          <cell r="AI738">
            <v>709</v>
          </cell>
          <cell r="AJ738">
            <v>709</v>
          </cell>
          <cell r="AK738">
            <v>0</v>
          </cell>
          <cell r="AM738" t="str">
            <v>ALI_32_SEG_11</v>
          </cell>
          <cell r="AN738" t="str">
            <v>ALI_32_SEG_11_VAL_1392932</v>
          </cell>
          <cell r="AO738">
            <v>4</v>
          </cell>
          <cell r="AP738">
            <v>1086755.2</v>
          </cell>
          <cell r="AQ738" t="b">
            <v>0</v>
          </cell>
          <cell r="AR738" t="str">
            <v/>
          </cell>
          <cell r="AS738" t="str">
            <v/>
          </cell>
          <cell r="AT738" t="str">
            <v>ALI_32_SEG_11_</v>
          </cell>
          <cell r="AU738">
            <v>1</v>
          </cell>
          <cell r="AV738" t="str">
            <v>No Seleccionada</v>
          </cell>
        </row>
        <row r="739">
          <cell r="A739" t="b">
            <v>0</v>
          </cell>
          <cell r="B739" t="str">
            <v>5to_Evento_973_V2_FASULAC_17513956.xlsm</v>
          </cell>
          <cell r="C739">
            <v>32</v>
          </cell>
          <cell r="D739">
            <v>2047</v>
          </cell>
          <cell r="E739" t="str">
            <v>Inversiones Fasulac Ltda.</v>
          </cell>
          <cell r="F739">
            <v>349</v>
          </cell>
          <cell r="G739" t="str">
            <v>POSTRES</v>
          </cell>
          <cell r="H739" t="str">
            <v>32 : Gelatina Preparada Sabor A Frutas.</v>
          </cell>
          <cell r="I739">
            <v>12</v>
          </cell>
          <cell r="J739" t="str">
            <v>Sitio 1 : CARRERA 127#22G-18 INT 4 - Sitio 2 : SIBERIA KM 7.5 CELTA, LOTE 159 - Sitio 3 : CARRERA 68B #10A-18 - Sitio 4 : CALLE 24F#101B-15 - Sitio 5 : CARRERA 65B#10A-87 - Sitio 6 : AUTO MEDE KM 1,5 P INDUS FLORIDA BOD 23 - Sitio 7 : CARRERA 71 A BIS # 63D-38 -</v>
          </cell>
          <cell r="K739">
            <v>44835</v>
          </cell>
          <cell r="L739">
            <v>395</v>
          </cell>
          <cell r="M739">
            <v>540</v>
          </cell>
          <cell r="N739">
            <v>803</v>
          </cell>
          <cell r="O739">
            <v>0</v>
          </cell>
          <cell r="P739">
            <v>727</v>
          </cell>
          <cell r="Q739">
            <v>0</v>
          </cell>
          <cell r="R739">
            <v>727</v>
          </cell>
          <cell r="S739">
            <v>727</v>
          </cell>
          <cell r="T739">
            <v>0</v>
          </cell>
          <cell r="U739">
            <v>727</v>
          </cell>
          <cell r="V739">
            <v>727</v>
          </cell>
          <cell r="W739">
            <v>0</v>
          </cell>
          <cell r="X739">
            <v>727</v>
          </cell>
          <cell r="Y739">
            <v>0</v>
          </cell>
          <cell r="AA739">
            <v>0</v>
          </cell>
          <cell r="AB739">
            <v>1263526</v>
          </cell>
          <cell r="AC739" t="str">
            <v>Registro Valido</v>
          </cell>
          <cell r="AD739">
            <v>727</v>
          </cell>
          <cell r="AE739">
            <v>727</v>
          </cell>
          <cell r="AF739">
            <v>727</v>
          </cell>
          <cell r="AG739">
            <v>0</v>
          </cell>
          <cell r="AH739">
            <v>709</v>
          </cell>
          <cell r="AI739">
            <v>709</v>
          </cell>
          <cell r="AJ739">
            <v>709</v>
          </cell>
          <cell r="AK739">
            <v>0</v>
          </cell>
          <cell r="AM739" t="str">
            <v>ALI_32_SEG_12</v>
          </cell>
          <cell r="AN739" t="str">
            <v>ALI_32_SEG_12_VAL_1263526</v>
          </cell>
          <cell r="AO739">
            <v>4</v>
          </cell>
          <cell r="AP739">
            <v>985793.60000000009</v>
          </cell>
          <cell r="AQ739" t="b">
            <v>0</v>
          </cell>
          <cell r="AR739" t="str">
            <v/>
          </cell>
          <cell r="AS739" t="str">
            <v/>
          </cell>
          <cell r="AT739" t="str">
            <v>ALI_32_SEG_12_</v>
          </cell>
          <cell r="AU739">
            <v>1</v>
          </cell>
          <cell r="AV739" t="str">
            <v>No Seleccionada</v>
          </cell>
        </row>
        <row r="740">
          <cell r="A740" t="b">
            <v>0</v>
          </cell>
          <cell r="B740" t="str">
            <v>5to_Evento_973_V2_FASULAC_17513956.xlsm</v>
          </cell>
          <cell r="C740">
            <v>32</v>
          </cell>
          <cell r="D740">
            <v>2047</v>
          </cell>
          <cell r="E740" t="str">
            <v>Inversiones Fasulac Ltda.</v>
          </cell>
          <cell r="F740">
            <v>350</v>
          </cell>
          <cell r="G740" t="str">
            <v>POSTRES</v>
          </cell>
          <cell r="H740" t="str">
            <v>32 : Gelatina Preparada Sabor A Frutas.</v>
          </cell>
          <cell r="I740">
            <v>13</v>
          </cell>
          <cell r="J740" t="str">
            <v>Sitio 1 : CARRERA 127#22G-18 INT 4 - Sitio 2 : SIBERIA KM 7.5 CELTA, LOTE 159 - Sitio 3 : CARRERA 68B #10A-18 - Sitio 4 : CALLE 24F#101B-15 - Sitio 5 : CARRERA 65B#10A-87 - Sitio 6 : AUTO MEDE KM 1,5 P INDUS FLORIDA BOD 23 - Sitio 7 : CARRERA 71 A BIS # 63D-38 -</v>
          </cell>
          <cell r="K740">
            <v>44835</v>
          </cell>
          <cell r="L740">
            <v>420</v>
          </cell>
          <cell r="M740">
            <v>574</v>
          </cell>
          <cell r="N740">
            <v>853</v>
          </cell>
          <cell r="O740">
            <v>0</v>
          </cell>
          <cell r="P740">
            <v>727</v>
          </cell>
          <cell r="Q740">
            <v>0</v>
          </cell>
          <cell r="R740">
            <v>727</v>
          </cell>
          <cell r="S740">
            <v>727</v>
          </cell>
          <cell r="T740">
            <v>0</v>
          </cell>
          <cell r="U740">
            <v>727</v>
          </cell>
          <cell r="V740">
            <v>727</v>
          </cell>
          <cell r="W740">
            <v>0</v>
          </cell>
          <cell r="X740">
            <v>727</v>
          </cell>
          <cell r="Y740">
            <v>0</v>
          </cell>
          <cell r="AA740">
            <v>0</v>
          </cell>
          <cell r="AB740">
            <v>1342769</v>
          </cell>
          <cell r="AC740" t="str">
            <v>Registro Valido</v>
          </cell>
          <cell r="AD740">
            <v>727</v>
          </cell>
          <cell r="AE740">
            <v>727</v>
          </cell>
          <cell r="AF740">
            <v>727</v>
          </cell>
          <cell r="AG740">
            <v>0</v>
          </cell>
          <cell r="AH740">
            <v>709</v>
          </cell>
          <cell r="AI740">
            <v>709</v>
          </cell>
          <cell r="AJ740">
            <v>709</v>
          </cell>
          <cell r="AK740">
            <v>0</v>
          </cell>
          <cell r="AM740" t="str">
            <v>ALI_32_SEG_13</v>
          </cell>
          <cell r="AN740" t="str">
            <v>ALI_32_SEG_13_VAL_1342769</v>
          </cell>
          <cell r="AO740">
            <v>4</v>
          </cell>
          <cell r="AP740">
            <v>1047618.4000000001</v>
          </cell>
          <cell r="AQ740" t="b">
            <v>0</v>
          </cell>
          <cell r="AR740" t="str">
            <v/>
          </cell>
          <cell r="AS740" t="str">
            <v/>
          </cell>
          <cell r="AT740" t="str">
            <v>ALI_32_SEG_13_</v>
          </cell>
          <cell r="AU740">
            <v>1</v>
          </cell>
          <cell r="AV740" t="str">
            <v>No Seleccionada</v>
          </cell>
        </row>
        <row r="741">
          <cell r="A741" t="b">
            <v>0</v>
          </cell>
          <cell r="B741" t="str">
            <v>5to_Evento_973_V2_FASULAC_17513956.xlsm</v>
          </cell>
          <cell r="C741">
            <v>32</v>
          </cell>
          <cell r="D741">
            <v>2047</v>
          </cell>
          <cell r="E741" t="str">
            <v>Inversiones Fasulac Ltda.</v>
          </cell>
          <cell r="F741">
            <v>351</v>
          </cell>
          <cell r="G741" t="str">
            <v>POSTRES</v>
          </cell>
          <cell r="H741" t="str">
            <v>32 : Gelatina Preparada Sabor A Frutas.</v>
          </cell>
          <cell r="I741">
            <v>14</v>
          </cell>
          <cell r="J741" t="str">
            <v>Sitio 1 : CARRERA 127#22G-18 INT 4 - Sitio 2 : SIBERIA KM 7.5 CELTA, LOTE 159 - Sitio 3 : CARRERA 68B #10A-18 - Sitio 4 : CALLE 24F#101B-15 - Sitio 5 : CARRERA 65B#10A-87 - Sitio 6 : AUTO MEDE KM 1,5 P INDUS FLORIDA BOD 23 - Sitio 7 : CARRERA 71 A BIS # 63D-38 -</v>
          </cell>
          <cell r="K741">
            <v>44835</v>
          </cell>
          <cell r="L741">
            <v>416</v>
          </cell>
          <cell r="M741">
            <v>569</v>
          </cell>
          <cell r="N741">
            <v>845</v>
          </cell>
          <cell r="O741">
            <v>0</v>
          </cell>
          <cell r="P741">
            <v>727</v>
          </cell>
          <cell r="Q741">
            <v>0</v>
          </cell>
          <cell r="R741">
            <v>727</v>
          </cell>
          <cell r="S741">
            <v>727</v>
          </cell>
          <cell r="T741">
            <v>0</v>
          </cell>
          <cell r="U741">
            <v>727</v>
          </cell>
          <cell r="V741">
            <v>727</v>
          </cell>
          <cell r="W741">
            <v>0</v>
          </cell>
          <cell r="X741">
            <v>727</v>
          </cell>
          <cell r="Y741">
            <v>0</v>
          </cell>
          <cell r="AA741">
            <v>0</v>
          </cell>
          <cell r="AB741">
            <v>1330410</v>
          </cell>
          <cell r="AC741" t="str">
            <v>Registro Valido</v>
          </cell>
          <cell r="AD741">
            <v>727</v>
          </cell>
          <cell r="AE741">
            <v>727</v>
          </cell>
          <cell r="AF741">
            <v>727</v>
          </cell>
          <cell r="AG741">
            <v>0</v>
          </cell>
          <cell r="AH741">
            <v>709</v>
          </cell>
          <cell r="AI741">
            <v>709</v>
          </cell>
          <cell r="AJ741">
            <v>709</v>
          </cell>
          <cell r="AK741">
            <v>0</v>
          </cell>
          <cell r="AM741" t="str">
            <v>ALI_32_SEG_14</v>
          </cell>
          <cell r="AN741" t="str">
            <v>ALI_32_SEG_14_VAL_1330410</v>
          </cell>
          <cell r="AO741">
            <v>4</v>
          </cell>
          <cell r="AP741">
            <v>1037976</v>
          </cell>
          <cell r="AQ741" t="b">
            <v>0</v>
          </cell>
          <cell r="AR741" t="str">
            <v/>
          </cell>
          <cell r="AS741" t="str">
            <v/>
          </cell>
          <cell r="AT741" t="str">
            <v>ALI_32_SEG_14_</v>
          </cell>
          <cell r="AU741">
            <v>1</v>
          </cell>
          <cell r="AV741" t="str">
            <v>No Seleccionada</v>
          </cell>
        </row>
        <row r="742">
          <cell r="A742" t="b">
            <v>0</v>
          </cell>
          <cell r="B742" t="str">
            <v>5to_Evento_973_V2_FASULAC_17513956.xlsm</v>
          </cell>
          <cell r="C742">
            <v>32</v>
          </cell>
          <cell r="D742">
            <v>2047</v>
          </cell>
          <cell r="E742" t="str">
            <v>Inversiones Fasulac Ltda.</v>
          </cell>
          <cell r="F742">
            <v>352</v>
          </cell>
          <cell r="G742" t="str">
            <v>POSTRES</v>
          </cell>
          <cell r="H742" t="str">
            <v>32 : Gelatina Preparada Sabor A Frutas.</v>
          </cell>
          <cell r="I742">
            <v>15</v>
          </cell>
          <cell r="J742" t="str">
            <v>Sitio 1 : CARRERA 127#22G-18 INT 4 - Sitio 2 : SIBERIA KM 7.5 CELTA, LOTE 159 - Sitio 3 : CARRERA 68B #10A-18 - Sitio 4 : CALLE 24F#101B-15 - Sitio 5 : CARRERA 65B#10A-87 - Sitio 6 : AUTO MEDE KM 1,5 P INDUS FLORIDA BOD 23 - Sitio 7 : CARRERA 71 A BIS # 63D-38 -</v>
          </cell>
          <cell r="K742">
            <v>44835</v>
          </cell>
          <cell r="L742">
            <v>393</v>
          </cell>
          <cell r="M742">
            <v>539</v>
          </cell>
          <cell r="N742">
            <v>799</v>
          </cell>
          <cell r="O742">
            <v>0</v>
          </cell>
          <cell r="P742">
            <v>727</v>
          </cell>
          <cell r="Q742">
            <v>0</v>
          </cell>
          <cell r="R742">
            <v>727</v>
          </cell>
          <cell r="S742">
            <v>727</v>
          </cell>
          <cell r="T742">
            <v>0</v>
          </cell>
          <cell r="U742">
            <v>727</v>
          </cell>
          <cell r="V742">
            <v>727</v>
          </cell>
          <cell r="W742">
            <v>0</v>
          </cell>
          <cell r="X742">
            <v>727</v>
          </cell>
          <cell r="Y742">
            <v>0</v>
          </cell>
          <cell r="AA742">
            <v>0</v>
          </cell>
          <cell r="AB742">
            <v>1258437</v>
          </cell>
          <cell r="AC742" t="str">
            <v>Registro Valido</v>
          </cell>
          <cell r="AD742">
            <v>727</v>
          </cell>
          <cell r="AE742">
            <v>727</v>
          </cell>
          <cell r="AF742">
            <v>727</v>
          </cell>
          <cell r="AG742">
            <v>0</v>
          </cell>
          <cell r="AH742">
            <v>709</v>
          </cell>
          <cell r="AI742">
            <v>709</v>
          </cell>
          <cell r="AJ742">
            <v>709</v>
          </cell>
          <cell r="AK742">
            <v>0</v>
          </cell>
          <cell r="AM742" t="str">
            <v>ALI_32_SEG_15</v>
          </cell>
          <cell r="AN742" t="str">
            <v>ALI_32_SEG_15_VAL_1258437</v>
          </cell>
          <cell r="AO742">
            <v>4</v>
          </cell>
          <cell r="AP742">
            <v>981823.20000000007</v>
          </cell>
          <cell r="AQ742" t="b">
            <v>0</v>
          </cell>
          <cell r="AR742" t="str">
            <v/>
          </cell>
          <cell r="AS742" t="str">
            <v/>
          </cell>
          <cell r="AT742" t="str">
            <v>ALI_32_SEG_15_</v>
          </cell>
          <cell r="AU742">
            <v>1</v>
          </cell>
          <cell r="AV742" t="str">
            <v>No Seleccionada</v>
          </cell>
        </row>
        <row r="743">
          <cell r="A743" t="b">
            <v>0</v>
          </cell>
          <cell r="B743" t="str">
            <v>5to_Evento_973_V2_FASULAC_17513956.xlsm</v>
          </cell>
          <cell r="C743">
            <v>73</v>
          </cell>
          <cell r="D743">
            <v>2047</v>
          </cell>
          <cell r="E743" t="str">
            <v>Inversiones Fasulac Ltda.</v>
          </cell>
          <cell r="F743">
            <v>427</v>
          </cell>
          <cell r="G743" t="str">
            <v>BEBIDAS LÁCTEAS</v>
          </cell>
          <cell r="H743" t="str">
            <v>73 : Kumis Con Cereal (Hojuela de Maíz azucarada). Yogurt 150 cm3; Cereal 30 g.</v>
          </cell>
          <cell r="I743">
            <v>11</v>
          </cell>
          <cell r="J743" t="str">
            <v>Sitio 1 : CARRERA 127#22G-18 INT 4 - Sitio 2 : SIBERIA KM 7.5 CELTA, LOTE 159 - Sitio 3 : CARRERA 68B #10A-18 - Sitio 4 : CALLE 24F#101B-15 - Sitio 5 : CARRERA 65B#10A-87 - Sitio 6 : AUTO MEDE KM 1,5 P INDUS FLORIDA BOD 23 - Sitio 7 : CARRERA 71 A BIS # 63D-38 -</v>
          </cell>
          <cell r="K743">
            <v>44835</v>
          </cell>
          <cell r="L743">
            <v>529</v>
          </cell>
          <cell r="M743">
            <v>723</v>
          </cell>
          <cell r="N743">
            <v>1075</v>
          </cell>
          <cell r="O743">
            <v>0</v>
          </cell>
          <cell r="P743">
            <v>2305</v>
          </cell>
          <cell r="Q743">
            <v>0</v>
          </cell>
          <cell r="R743">
            <v>2305</v>
          </cell>
          <cell r="S743">
            <v>2305</v>
          </cell>
          <cell r="T743">
            <v>0</v>
          </cell>
          <cell r="U743">
            <v>2305</v>
          </cell>
          <cell r="V743">
            <v>2305</v>
          </cell>
          <cell r="W743">
            <v>0</v>
          </cell>
          <cell r="X743">
            <v>2305</v>
          </cell>
          <cell r="Y743">
            <v>0</v>
          </cell>
          <cell r="AA743">
            <v>0</v>
          </cell>
          <cell r="AB743">
            <v>5363735</v>
          </cell>
          <cell r="AC743" t="str">
            <v>Registro Valido</v>
          </cell>
          <cell r="AD743">
            <v>2305</v>
          </cell>
          <cell r="AE743">
            <v>2305</v>
          </cell>
          <cell r="AF743">
            <v>2305</v>
          </cell>
          <cell r="AG743">
            <v>0</v>
          </cell>
          <cell r="AH743">
            <v>2247</v>
          </cell>
          <cell r="AI743">
            <v>2247</v>
          </cell>
          <cell r="AJ743">
            <v>2247</v>
          </cell>
          <cell r="AK743">
            <v>0</v>
          </cell>
          <cell r="AM743" t="str">
            <v>ALI_73_SEG_11</v>
          </cell>
          <cell r="AN743" t="str">
            <v>ALI_73_SEG_11_VAL_5363735</v>
          </cell>
          <cell r="AO743">
            <v>4</v>
          </cell>
          <cell r="AP743">
            <v>4183015.2</v>
          </cell>
          <cell r="AQ743" t="b">
            <v>0</v>
          </cell>
          <cell r="AR743" t="str">
            <v/>
          </cell>
          <cell r="AS743" t="str">
            <v/>
          </cell>
          <cell r="AT743" t="str">
            <v>ALI_73_SEG_11_</v>
          </cell>
          <cell r="AU743">
            <v>1</v>
          </cell>
          <cell r="AV743" t="str">
            <v>No Seleccionada</v>
          </cell>
        </row>
        <row r="744">
          <cell r="A744" t="b">
            <v>0</v>
          </cell>
          <cell r="B744" t="str">
            <v>5to_Evento_973_V2_FASULAC_17513956.xlsm</v>
          </cell>
          <cell r="C744">
            <v>73</v>
          </cell>
          <cell r="D744">
            <v>2047</v>
          </cell>
          <cell r="E744" t="str">
            <v>Inversiones Fasulac Ltda.</v>
          </cell>
          <cell r="F744">
            <v>428</v>
          </cell>
          <cell r="G744" t="str">
            <v>BEBIDAS LÁCTEAS</v>
          </cell>
          <cell r="H744" t="str">
            <v>73 : Kumis Con Cereal (Hojuela de Maíz azucarada). Yogurt 150 cm3; Cereal 30 g.</v>
          </cell>
          <cell r="I744">
            <v>12</v>
          </cell>
          <cell r="J744" t="str">
            <v>Sitio 1 : CARRERA 127#22G-18 INT 4 - Sitio 2 : SIBERIA KM 7.5 CELTA, LOTE 159 - Sitio 3 : CARRERA 68B #10A-18 - Sitio 4 : CALLE 24F#101B-15 - Sitio 5 : CARRERA 65B#10A-87 - Sitio 6 : AUTO MEDE KM 1,5 P INDUS FLORIDA BOD 23 - Sitio 7 : CARRERA 71 A BIS # 63D-38 -</v>
          </cell>
          <cell r="K744">
            <v>44835</v>
          </cell>
          <cell r="L744">
            <v>480</v>
          </cell>
          <cell r="M744">
            <v>656</v>
          </cell>
          <cell r="N744">
            <v>975</v>
          </cell>
          <cell r="O744">
            <v>0</v>
          </cell>
          <cell r="P744">
            <v>2305</v>
          </cell>
          <cell r="Q744">
            <v>0</v>
          </cell>
          <cell r="R744">
            <v>2305</v>
          </cell>
          <cell r="S744">
            <v>2305</v>
          </cell>
          <cell r="T744">
            <v>0</v>
          </cell>
          <cell r="U744">
            <v>2305</v>
          </cell>
          <cell r="V744">
            <v>2305</v>
          </cell>
          <cell r="W744">
            <v>0</v>
          </cell>
          <cell r="X744">
            <v>2305</v>
          </cell>
          <cell r="Y744">
            <v>0</v>
          </cell>
          <cell r="AA744">
            <v>0</v>
          </cell>
          <cell r="AB744">
            <v>4865855</v>
          </cell>
          <cell r="AC744" t="str">
            <v>Registro Valido</v>
          </cell>
          <cell r="AD744">
            <v>2305</v>
          </cell>
          <cell r="AE744">
            <v>2305</v>
          </cell>
          <cell r="AF744">
            <v>2305</v>
          </cell>
          <cell r="AG744">
            <v>0</v>
          </cell>
          <cell r="AH744">
            <v>2247</v>
          </cell>
          <cell r="AI744">
            <v>2247</v>
          </cell>
          <cell r="AJ744">
            <v>2247</v>
          </cell>
          <cell r="AK744">
            <v>0</v>
          </cell>
          <cell r="AM744" t="str">
            <v>ALI_73_SEG_12</v>
          </cell>
          <cell r="AN744" t="str">
            <v>ALI_73_SEG_12_VAL_4865855</v>
          </cell>
          <cell r="AO744">
            <v>4</v>
          </cell>
          <cell r="AP744">
            <v>4363943.6399999997</v>
          </cell>
          <cell r="AQ744" t="b">
            <v>0</v>
          </cell>
          <cell r="AR744" t="str">
            <v/>
          </cell>
          <cell r="AS744" t="str">
            <v/>
          </cell>
          <cell r="AT744" t="str">
            <v>ALI_73_SEG_12_</v>
          </cell>
          <cell r="AU744">
            <v>1</v>
          </cell>
          <cell r="AV744" t="str">
            <v>No Seleccionada</v>
          </cell>
        </row>
        <row r="745">
          <cell r="A745" t="b">
            <v>0</v>
          </cell>
          <cell r="B745" t="str">
            <v>5to_Evento_973_V2_FASULAC_17513956.xlsm</v>
          </cell>
          <cell r="C745">
            <v>73</v>
          </cell>
          <cell r="D745">
            <v>2047</v>
          </cell>
          <cell r="E745" t="str">
            <v>Inversiones Fasulac Ltda.</v>
          </cell>
          <cell r="F745">
            <v>429</v>
          </cell>
          <cell r="G745" t="str">
            <v>BEBIDAS LÁCTEAS</v>
          </cell>
          <cell r="H745" t="str">
            <v>73 : Kumis Con Cereal (Hojuela de Maíz azucarada). Yogurt 150 cm3; Cereal 30 g.</v>
          </cell>
          <cell r="I745">
            <v>13</v>
          </cell>
          <cell r="J745" t="str">
            <v>Sitio 1 : CARRERA 127#22G-18 INT 4 - Sitio 2 : SIBERIA KM 7.5 CELTA, LOTE 159 - Sitio 3 : CARRERA 68B #10A-18 - Sitio 4 : CALLE 24F#101B-15 - Sitio 5 : CARRERA 65B#10A-87 - Sitio 6 : AUTO MEDE KM 1,5 P INDUS FLORIDA BOD 23 - Sitio 7 : CARRERA 71 A BIS # 63D-38 -</v>
          </cell>
          <cell r="K745">
            <v>44835</v>
          </cell>
          <cell r="L745">
            <v>509</v>
          </cell>
          <cell r="M745">
            <v>697</v>
          </cell>
          <cell r="N745">
            <v>1036</v>
          </cell>
          <cell r="O745">
            <v>0</v>
          </cell>
          <cell r="P745">
            <v>2305</v>
          </cell>
          <cell r="Q745">
            <v>0</v>
          </cell>
          <cell r="R745">
            <v>2305</v>
          </cell>
          <cell r="S745">
            <v>2305</v>
          </cell>
          <cell r="T745">
            <v>0</v>
          </cell>
          <cell r="U745">
            <v>2305</v>
          </cell>
          <cell r="V745">
            <v>2305</v>
          </cell>
          <cell r="W745">
            <v>0</v>
          </cell>
          <cell r="X745">
            <v>2305</v>
          </cell>
          <cell r="Y745">
            <v>0</v>
          </cell>
          <cell r="AA745">
            <v>0</v>
          </cell>
          <cell r="AB745">
            <v>5167810</v>
          </cell>
          <cell r="AC745" t="str">
            <v>Registro Valido</v>
          </cell>
          <cell r="AD745">
            <v>2305</v>
          </cell>
          <cell r="AE745">
            <v>2305</v>
          </cell>
          <cell r="AF745">
            <v>2305</v>
          </cell>
          <cell r="AG745">
            <v>0</v>
          </cell>
          <cell r="AH745">
            <v>2247</v>
          </cell>
          <cell r="AI745">
            <v>2247</v>
          </cell>
          <cell r="AJ745">
            <v>2247</v>
          </cell>
          <cell r="AK745">
            <v>0</v>
          </cell>
          <cell r="AM745" t="str">
            <v>ALI_73_SEG_13</v>
          </cell>
          <cell r="AN745" t="str">
            <v>ALI_73_SEG_13_VAL_5167810</v>
          </cell>
          <cell r="AO745">
            <v>4</v>
          </cell>
          <cell r="AP745">
            <v>4634752.0799999991</v>
          </cell>
          <cell r="AQ745" t="b">
            <v>0</v>
          </cell>
          <cell r="AR745" t="str">
            <v/>
          </cell>
          <cell r="AS745" t="str">
            <v/>
          </cell>
          <cell r="AT745" t="str">
            <v>ALI_73_SEG_13_</v>
          </cell>
          <cell r="AU745">
            <v>1</v>
          </cell>
          <cell r="AV745" t="str">
            <v>No Seleccionada</v>
          </cell>
        </row>
        <row r="746">
          <cell r="A746" t="b">
            <v>0</v>
          </cell>
          <cell r="B746" t="str">
            <v>5to_Evento_973_V2_FASULAC_17513956.xlsm</v>
          </cell>
          <cell r="C746">
            <v>73</v>
          </cell>
          <cell r="D746">
            <v>2047</v>
          </cell>
          <cell r="E746" t="str">
            <v>Inversiones Fasulac Ltda.</v>
          </cell>
          <cell r="F746">
            <v>430</v>
          </cell>
          <cell r="G746" t="str">
            <v>BEBIDAS LÁCTEAS</v>
          </cell>
          <cell r="H746" t="str">
            <v>73 : Kumis Con Cereal (Hojuela de Maíz azucarada). Yogurt 150 cm3; Cereal 30 g.</v>
          </cell>
          <cell r="I746">
            <v>14</v>
          </cell>
          <cell r="J746" t="str">
            <v>Sitio 1 : CARRERA 127#22G-18 INT 4 - Sitio 2 : SIBERIA KM 7.5 CELTA, LOTE 159 - Sitio 3 : CARRERA 68B #10A-18 - Sitio 4 : CALLE 24F#101B-15 - Sitio 5 : CARRERA 65B#10A-87 - Sitio 6 : AUTO MEDE KM 1,5 P INDUS FLORIDA BOD 23 - Sitio 7 : CARRERA 71 A BIS # 63D-38 -</v>
          </cell>
          <cell r="K746">
            <v>44835</v>
          </cell>
          <cell r="L746">
            <v>505</v>
          </cell>
          <cell r="M746">
            <v>690</v>
          </cell>
          <cell r="N746">
            <v>1026</v>
          </cell>
          <cell r="O746">
            <v>0</v>
          </cell>
          <cell r="P746">
            <v>2305</v>
          </cell>
          <cell r="Q746">
            <v>0</v>
          </cell>
          <cell r="R746">
            <v>2305</v>
          </cell>
          <cell r="S746">
            <v>2305</v>
          </cell>
          <cell r="T746">
            <v>0</v>
          </cell>
          <cell r="U746">
            <v>2305</v>
          </cell>
          <cell r="V746">
            <v>2305</v>
          </cell>
          <cell r="W746">
            <v>0</v>
          </cell>
          <cell r="X746">
            <v>2305</v>
          </cell>
          <cell r="Y746">
            <v>0</v>
          </cell>
          <cell r="AA746">
            <v>0</v>
          </cell>
          <cell r="AB746">
            <v>5119405</v>
          </cell>
          <cell r="AC746" t="str">
            <v>Registro Valido</v>
          </cell>
          <cell r="AD746">
            <v>2305</v>
          </cell>
          <cell r="AE746">
            <v>2305</v>
          </cell>
          <cell r="AF746">
            <v>2305</v>
          </cell>
          <cell r="AG746">
            <v>0</v>
          </cell>
          <cell r="AH746">
            <v>2247</v>
          </cell>
          <cell r="AI746">
            <v>2247</v>
          </cell>
          <cell r="AJ746">
            <v>2247</v>
          </cell>
          <cell r="AK746">
            <v>0</v>
          </cell>
          <cell r="AM746" t="str">
            <v>ALI_73_SEG_14</v>
          </cell>
          <cell r="AN746" t="str">
            <v>ALI_73_SEG_14_VAL_5119405</v>
          </cell>
          <cell r="AO746">
            <v>4</v>
          </cell>
          <cell r="AP746">
            <v>4591340.0399999991</v>
          </cell>
          <cell r="AQ746" t="b">
            <v>0</v>
          </cell>
          <cell r="AR746" t="str">
            <v/>
          </cell>
          <cell r="AS746" t="str">
            <v/>
          </cell>
          <cell r="AT746" t="str">
            <v>ALI_73_SEG_14_</v>
          </cell>
          <cell r="AU746">
            <v>1</v>
          </cell>
          <cell r="AV746" t="str">
            <v>No Seleccionada</v>
          </cell>
        </row>
        <row r="747">
          <cell r="A747" t="b">
            <v>0</v>
          </cell>
          <cell r="B747" t="str">
            <v>5to_Evento_973_V2_FASULAC_17513956.xlsm</v>
          </cell>
          <cell r="C747">
            <v>73</v>
          </cell>
          <cell r="D747">
            <v>2047</v>
          </cell>
          <cell r="E747" t="str">
            <v>Inversiones Fasulac Ltda.</v>
          </cell>
          <cell r="F747">
            <v>431</v>
          </cell>
          <cell r="G747" t="str">
            <v>BEBIDAS LÁCTEAS</v>
          </cell>
          <cell r="H747" t="str">
            <v>73 : Kumis Con Cereal (Hojuela de Maíz azucarada). Yogurt 150 cm3; Cereal 30 g.</v>
          </cell>
          <cell r="I747">
            <v>15</v>
          </cell>
          <cell r="J747" t="str">
            <v>Sitio 1 : CARRERA 127#22G-18 INT 4 - Sitio 2 : SIBERIA KM 7.5 CELTA, LOTE 159 - Sitio 3 : CARRERA 68B #10A-18 - Sitio 4 : CALLE 24F#101B-15 - Sitio 5 : CARRERA 65B#10A-87 - Sitio 6 : AUTO MEDE KM 1,5 P INDUS FLORIDA BOD 23 - Sitio 7 : CARRERA 71 A BIS # 63D-38 -</v>
          </cell>
          <cell r="K747">
            <v>44835</v>
          </cell>
          <cell r="L747">
            <v>477</v>
          </cell>
          <cell r="M747">
            <v>652</v>
          </cell>
          <cell r="N747">
            <v>970</v>
          </cell>
          <cell r="O747">
            <v>0</v>
          </cell>
          <cell r="P747">
            <v>2305</v>
          </cell>
          <cell r="Q747">
            <v>0</v>
          </cell>
          <cell r="R747">
            <v>2305</v>
          </cell>
          <cell r="S747">
            <v>2305</v>
          </cell>
          <cell r="T747">
            <v>0</v>
          </cell>
          <cell r="U747">
            <v>2305</v>
          </cell>
          <cell r="V747">
            <v>2305</v>
          </cell>
          <cell r="W747">
            <v>0</v>
          </cell>
          <cell r="X747">
            <v>2305</v>
          </cell>
          <cell r="Y747">
            <v>0</v>
          </cell>
          <cell r="AA747">
            <v>0</v>
          </cell>
          <cell r="AB747">
            <v>4838195</v>
          </cell>
          <cell r="AC747" t="str">
            <v>Registro Valido</v>
          </cell>
          <cell r="AD747">
            <v>2305</v>
          </cell>
          <cell r="AE747">
            <v>2305</v>
          </cell>
          <cell r="AF747">
            <v>2305</v>
          </cell>
          <cell r="AG747">
            <v>0</v>
          </cell>
          <cell r="AH747">
            <v>2247</v>
          </cell>
          <cell r="AI747">
            <v>2247</v>
          </cell>
          <cell r="AJ747">
            <v>2247</v>
          </cell>
          <cell r="AK747">
            <v>0</v>
          </cell>
          <cell r="AM747" t="str">
            <v>ALI_73_SEG_15</v>
          </cell>
          <cell r="AN747" t="str">
            <v>ALI_73_SEG_15_VAL_4838195</v>
          </cell>
          <cell r="AO747">
            <v>4</v>
          </cell>
          <cell r="AP747">
            <v>4339136.76</v>
          </cell>
          <cell r="AQ747" t="b">
            <v>0</v>
          </cell>
          <cell r="AR747" t="str">
            <v/>
          </cell>
          <cell r="AS747" t="str">
            <v/>
          </cell>
          <cell r="AT747" t="str">
            <v>ALI_73_SEG_15_</v>
          </cell>
          <cell r="AU747">
            <v>1</v>
          </cell>
          <cell r="AV747" t="str">
            <v>No Seleccionada</v>
          </cell>
        </row>
        <row r="748">
          <cell r="A748" t="b">
            <v>0</v>
          </cell>
          <cell r="B748" t="str">
            <v>5to_Evento_973_V2_FASULAC_17513956.xlsm</v>
          </cell>
          <cell r="C748">
            <v>85</v>
          </cell>
          <cell r="D748">
            <v>2047</v>
          </cell>
          <cell r="E748" t="str">
            <v>Inversiones Fasulac Ltda.</v>
          </cell>
          <cell r="F748">
            <v>587</v>
          </cell>
          <cell r="G748" t="str">
            <v>BEBIDAS LÁCTEAS</v>
          </cell>
          <cell r="H748" t="str">
            <v>85 : Yogurt griego con mermeladas o concentrados de frutas.</v>
          </cell>
          <cell r="I748">
            <v>1</v>
          </cell>
          <cell r="J748" t="str">
            <v>Sitio 1 : CARRERA 127#22G-18 INT 4 - Sitio 2 : SIBERIA KM 7.5 CELTA, LOTE 159 - Sitio 3 : CARRERA 68B #10A-18 - Sitio 4 : CALLE 24F#101B-15 - Sitio 5 : CARRERA 65B#10A-87 - Sitio 6 : AUTO MEDE KM 1,5 P INDUS FLORIDA BOD 23 - Sitio 7 : CARRERA 71 A BIS # 63D-38 -</v>
          </cell>
          <cell r="K748">
            <v>44835</v>
          </cell>
          <cell r="L748">
            <v>3986</v>
          </cell>
          <cell r="M748">
            <v>4841</v>
          </cell>
          <cell r="N748">
            <v>2245</v>
          </cell>
          <cell r="O748">
            <v>173</v>
          </cell>
          <cell r="P748">
            <v>2415</v>
          </cell>
          <cell r="Q748">
            <v>0</v>
          </cell>
          <cell r="R748">
            <v>2415</v>
          </cell>
          <cell r="S748">
            <v>2415</v>
          </cell>
          <cell r="T748">
            <v>0</v>
          </cell>
          <cell r="U748">
            <v>2415</v>
          </cell>
          <cell r="V748">
            <v>3020</v>
          </cell>
          <cell r="W748">
            <v>0</v>
          </cell>
          <cell r="X748">
            <v>3020</v>
          </cell>
          <cell r="Y748">
            <v>3020</v>
          </cell>
          <cell r="Z748">
            <v>0</v>
          </cell>
          <cell r="AA748">
            <v>3020</v>
          </cell>
          <cell r="AB748">
            <v>28619565</v>
          </cell>
          <cell r="AC748" t="str">
            <v>Registro Valido</v>
          </cell>
          <cell r="AD748">
            <v>2415</v>
          </cell>
          <cell r="AE748">
            <v>2415</v>
          </cell>
          <cell r="AF748">
            <v>3020</v>
          </cell>
          <cell r="AG748">
            <v>3020</v>
          </cell>
          <cell r="AH748">
            <v>2353</v>
          </cell>
          <cell r="AI748">
            <v>2353</v>
          </cell>
          <cell r="AJ748">
            <v>2941</v>
          </cell>
          <cell r="AK748">
            <v>2941</v>
          </cell>
          <cell r="AM748" t="str">
            <v>ALI_85_SEG_1</v>
          </cell>
          <cell r="AN748" t="str">
            <v>ALI_85_SEG_1_VAL_28619565</v>
          </cell>
          <cell r="AO748">
            <v>3</v>
          </cell>
          <cell r="AP748">
            <v>22305015.199999999</v>
          </cell>
          <cell r="AQ748" t="b">
            <v>0</v>
          </cell>
          <cell r="AR748" t="str">
            <v/>
          </cell>
          <cell r="AS748" t="str">
            <v/>
          </cell>
          <cell r="AT748" t="str">
            <v>ALI_85_SEG_1_</v>
          </cell>
          <cell r="AU748">
            <v>1</v>
          </cell>
          <cell r="AV748" t="str">
            <v>No Seleccionada</v>
          </cell>
        </row>
        <row r="749">
          <cell r="A749" t="b">
            <v>0</v>
          </cell>
          <cell r="B749" t="str">
            <v>5to_Evento_973_V2_FASULAC_17513956.xlsm</v>
          </cell>
          <cell r="C749">
            <v>85</v>
          </cell>
          <cell r="D749">
            <v>2047</v>
          </cell>
          <cell r="E749" t="str">
            <v>Inversiones Fasulac Ltda.</v>
          </cell>
          <cell r="F749">
            <v>588</v>
          </cell>
          <cell r="G749" t="str">
            <v>BEBIDAS LÁCTEAS</v>
          </cell>
          <cell r="H749" t="str">
            <v>85 : Yogurt griego con mermeladas o concentrados de frutas.</v>
          </cell>
          <cell r="I749">
            <v>2</v>
          </cell>
          <cell r="J749" t="str">
            <v>Sitio 1 : CARRERA 127#22G-18 INT 4 - Sitio 2 : SIBERIA KM 7.5 CELTA, LOTE 159 - Sitio 3 : CARRERA 68B #10A-18 - Sitio 4 : CALLE 24F#101B-15 - Sitio 5 : CARRERA 65B#10A-87 - Sitio 6 : AUTO MEDE KM 1,5 P INDUS FLORIDA BOD 23 - Sitio 7 : CARRERA 71 A BIS # 63D-38 -</v>
          </cell>
          <cell r="K749">
            <v>44835</v>
          </cell>
          <cell r="L749">
            <v>4077</v>
          </cell>
          <cell r="M749">
            <v>4950</v>
          </cell>
          <cell r="N749">
            <v>2296</v>
          </cell>
          <cell r="O749">
            <v>177</v>
          </cell>
          <cell r="P749">
            <v>2415</v>
          </cell>
          <cell r="Q749">
            <v>0</v>
          </cell>
          <cell r="R749">
            <v>2415</v>
          </cell>
          <cell r="S749">
            <v>2415</v>
          </cell>
          <cell r="T749">
            <v>0</v>
          </cell>
          <cell r="U749">
            <v>2415</v>
          </cell>
          <cell r="V749">
            <v>3020</v>
          </cell>
          <cell r="W749">
            <v>0</v>
          </cell>
          <cell r="X749">
            <v>3020</v>
          </cell>
          <cell r="Y749">
            <v>3020</v>
          </cell>
          <cell r="Z749">
            <v>0</v>
          </cell>
          <cell r="AA749">
            <v>3020</v>
          </cell>
          <cell r="AB749">
            <v>29268665</v>
          </cell>
          <cell r="AC749" t="str">
            <v>Registro Valido</v>
          </cell>
          <cell r="AD749">
            <v>2415</v>
          </cell>
          <cell r="AE749">
            <v>2415</v>
          </cell>
          <cell r="AF749">
            <v>3020</v>
          </cell>
          <cell r="AG749">
            <v>3020</v>
          </cell>
          <cell r="AH749">
            <v>2353</v>
          </cell>
          <cell r="AI749">
            <v>2353</v>
          </cell>
          <cell r="AJ749">
            <v>2941</v>
          </cell>
          <cell r="AK749">
            <v>2941</v>
          </cell>
          <cell r="AM749" t="str">
            <v>ALI_85_SEG_2</v>
          </cell>
          <cell r="AN749" t="str">
            <v>ALI_85_SEG_2_VAL_29268665</v>
          </cell>
          <cell r="AO749">
            <v>3</v>
          </cell>
          <cell r="AP749">
            <v>22810899.200000003</v>
          </cell>
          <cell r="AQ749" t="b">
            <v>0</v>
          </cell>
          <cell r="AR749" t="str">
            <v/>
          </cell>
          <cell r="AS749" t="str">
            <v/>
          </cell>
          <cell r="AT749" t="str">
            <v>ALI_85_SEG_2_</v>
          </cell>
          <cell r="AU749">
            <v>1</v>
          </cell>
          <cell r="AV749" t="str">
            <v>No Seleccionada</v>
          </cell>
        </row>
        <row r="750">
          <cell r="A750" t="b">
            <v>0</v>
          </cell>
          <cell r="B750" t="str">
            <v>5to_Evento_973_V2_FASULAC_17513956.xlsm</v>
          </cell>
          <cell r="C750">
            <v>85</v>
          </cell>
          <cell r="D750">
            <v>2047</v>
          </cell>
          <cell r="E750" t="str">
            <v>Inversiones Fasulac Ltda.</v>
          </cell>
          <cell r="F750">
            <v>589</v>
          </cell>
          <cell r="G750" t="str">
            <v>BEBIDAS LÁCTEAS</v>
          </cell>
          <cell r="H750" t="str">
            <v>85 : Yogurt griego con mermeladas o concentrados de frutas.</v>
          </cell>
          <cell r="I750">
            <v>3</v>
          </cell>
          <cell r="J750" t="str">
            <v>Sitio 1 : CARRERA 127#22G-18 INT 4 - Sitio 2 : SIBERIA KM 7.5 CELTA, LOTE 159 - Sitio 3 : CARRERA 68B #10A-18 - Sitio 4 : CALLE 24F#101B-15 - Sitio 5 : CARRERA 65B#10A-87 - Sitio 6 : AUTO MEDE KM 1,5 P INDUS FLORIDA BOD 23 - Sitio 7 : CARRERA 71 A BIS # 63D-38 -</v>
          </cell>
          <cell r="K750">
            <v>44835</v>
          </cell>
          <cell r="L750">
            <v>4052</v>
          </cell>
          <cell r="M750">
            <v>4920</v>
          </cell>
          <cell r="N750">
            <v>2282</v>
          </cell>
          <cell r="O750">
            <v>176</v>
          </cell>
          <cell r="P750">
            <v>2415</v>
          </cell>
          <cell r="Q750">
            <v>0</v>
          </cell>
          <cell r="R750">
            <v>2415</v>
          </cell>
          <cell r="S750">
            <v>2415</v>
          </cell>
          <cell r="T750">
            <v>0</v>
          </cell>
          <cell r="U750">
            <v>2415</v>
          </cell>
          <cell r="V750">
            <v>3020</v>
          </cell>
          <cell r="W750">
            <v>0</v>
          </cell>
          <cell r="X750">
            <v>3020</v>
          </cell>
          <cell r="Y750">
            <v>3020</v>
          </cell>
          <cell r="Z750">
            <v>0</v>
          </cell>
          <cell r="AA750">
            <v>3020</v>
          </cell>
          <cell r="AB750">
            <v>29090540</v>
          </cell>
          <cell r="AC750" t="str">
            <v>Registro Valido</v>
          </cell>
          <cell r="AD750">
            <v>2415</v>
          </cell>
          <cell r="AE750">
            <v>2415</v>
          </cell>
          <cell r="AF750">
            <v>3020</v>
          </cell>
          <cell r="AG750">
            <v>3020</v>
          </cell>
          <cell r="AH750">
            <v>2353</v>
          </cell>
          <cell r="AI750">
            <v>2353</v>
          </cell>
          <cell r="AJ750">
            <v>2941</v>
          </cell>
          <cell r="AK750">
            <v>2941</v>
          </cell>
          <cell r="AM750" t="str">
            <v>ALI_85_SEG_3</v>
          </cell>
          <cell r="AN750" t="str">
            <v>ALI_85_SEG_3_VAL_29090540</v>
          </cell>
          <cell r="AO750">
            <v>3</v>
          </cell>
          <cell r="AP750">
            <v>22672075.200000003</v>
          </cell>
          <cell r="AQ750" t="b">
            <v>0</v>
          </cell>
          <cell r="AR750" t="str">
            <v/>
          </cell>
          <cell r="AS750" t="str">
            <v/>
          </cell>
          <cell r="AT750" t="str">
            <v>ALI_85_SEG_3_</v>
          </cell>
          <cell r="AU750">
            <v>1</v>
          </cell>
          <cell r="AV750" t="str">
            <v>No Seleccionada</v>
          </cell>
        </row>
        <row r="751">
          <cell r="A751" t="b">
            <v>0</v>
          </cell>
          <cell r="B751" t="str">
            <v>5to_Evento_973_V2_FASULAC_17513956.xlsm</v>
          </cell>
          <cell r="C751">
            <v>85</v>
          </cell>
          <cell r="D751">
            <v>2047</v>
          </cell>
          <cell r="E751" t="str">
            <v>Inversiones Fasulac Ltda.</v>
          </cell>
          <cell r="F751">
            <v>590</v>
          </cell>
          <cell r="G751" t="str">
            <v>BEBIDAS LÁCTEAS</v>
          </cell>
          <cell r="H751" t="str">
            <v>85 : Yogurt griego con mermeladas o concentrados de frutas.</v>
          </cell>
          <cell r="I751">
            <v>4</v>
          </cell>
          <cell r="J751" t="str">
            <v>Sitio 1 : CARRERA 127#22G-18 INT 4 - Sitio 2 : SIBERIA KM 7.5 CELTA, LOTE 159 - Sitio 3 : CARRERA 68B #10A-18 - Sitio 4 : CALLE 24F#101B-15 - Sitio 5 : CARRERA 65B#10A-87 - Sitio 6 : AUTO MEDE KM 1,5 P INDUS FLORIDA BOD 23 - Sitio 7 : CARRERA 71 A BIS # 63D-38 -</v>
          </cell>
          <cell r="K751">
            <v>44835</v>
          </cell>
          <cell r="L751">
            <v>4317</v>
          </cell>
          <cell r="M751">
            <v>5242</v>
          </cell>
          <cell r="N751">
            <v>2432</v>
          </cell>
          <cell r="O751">
            <v>188</v>
          </cell>
          <cell r="P751">
            <v>2415</v>
          </cell>
          <cell r="Q751">
            <v>0</v>
          </cell>
          <cell r="R751">
            <v>2415</v>
          </cell>
          <cell r="S751">
            <v>2415</v>
          </cell>
          <cell r="T751">
            <v>0</v>
          </cell>
          <cell r="U751">
            <v>2415</v>
          </cell>
          <cell r="V751">
            <v>3020</v>
          </cell>
          <cell r="W751">
            <v>0</v>
          </cell>
          <cell r="X751">
            <v>3020</v>
          </cell>
          <cell r="Y751">
            <v>3020</v>
          </cell>
          <cell r="Z751">
            <v>0</v>
          </cell>
          <cell r="AA751">
            <v>3020</v>
          </cell>
          <cell r="AB751">
            <v>30997385</v>
          </cell>
          <cell r="AC751" t="str">
            <v>Registro Valido</v>
          </cell>
          <cell r="AD751">
            <v>2415</v>
          </cell>
          <cell r="AE751">
            <v>2415</v>
          </cell>
          <cell r="AF751">
            <v>3020</v>
          </cell>
          <cell r="AG751">
            <v>3020</v>
          </cell>
          <cell r="AH751">
            <v>2353</v>
          </cell>
          <cell r="AI751">
            <v>2353</v>
          </cell>
          <cell r="AJ751">
            <v>2941</v>
          </cell>
          <cell r="AK751">
            <v>2941</v>
          </cell>
          <cell r="AM751" t="str">
            <v>ALI_85_SEG_4</v>
          </cell>
          <cell r="AN751" t="str">
            <v>ALI_85_SEG_4_VAL_30997385</v>
          </cell>
          <cell r="AO751">
            <v>3</v>
          </cell>
          <cell r="AP751">
            <v>24158197.600000001</v>
          </cell>
          <cell r="AQ751" t="b">
            <v>0</v>
          </cell>
          <cell r="AR751" t="str">
            <v/>
          </cell>
          <cell r="AS751" t="str">
            <v/>
          </cell>
          <cell r="AT751" t="str">
            <v>ALI_85_SEG_4_</v>
          </cell>
          <cell r="AU751">
            <v>1</v>
          </cell>
          <cell r="AV751" t="str">
            <v>No Seleccionada</v>
          </cell>
        </row>
        <row r="752">
          <cell r="A752" t="b">
            <v>0</v>
          </cell>
          <cell r="B752" t="str">
            <v>5to_Evento_973_V2_FASULAC_17513956.xlsm</v>
          </cell>
          <cell r="C752">
            <v>85</v>
          </cell>
          <cell r="D752">
            <v>2047</v>
          </cell>
          <cell r="E752" t="str">
            <v>Inversiones Fasulac Ltda.</v>
          </cell>
          <cell r="F752">
            <v>591</v>
          </cell>
          <cell r="G752" t="str">
            <v>BEBIDAS LÁCTEAS</v>
          </cell>
          <cell r="H752" t="str">
            <v>85 : Yogurt griego con mermeladas o concentrados de frutas.</v>
          </cell>
          <cell r="I752">
            <v>5</v>
          </cell>
          <cell r="J752" t="str">
            <v>Sitio 1 : CARRERA 127#22G-18 INT 4 - Sitio 2 : SIBERIA KM 7.5 CELTA, LOTE 159 - Sitio 3 : CARRERA 68B #10A-18 - Sitio 4 : CALLE 24F#101B-15 - Sitio 5 : CARRERA 65B#10A-87 - Sitio 6 : AUTO MEDE KM 1,5 P INDUS FLORIDA BOD 23 - Sitio 7 : CARRERA 71 A BIS # 63D-38 -</v>
          </cell>
          <cell r="K752">
            <v>44835</v>
          </cell>
          <cell r="L752">
            <v>4013</v>
          </cell>
          <cell r="M752">
            <v>4873</v>
          </cell>
          <cell r="N752">
            <v>2260</v>
          </cell>
          <cell r="O752">
            <v>174</v>
          </cell>
          <cell r="P752">
            <v>2415</v>
          </cell>
          <cell r="Q752">
            <v>0</v>
          </cell>
          <cell r="R752">
            <v>2415</v>
          </cell>
          <cell r="S752">
            <v>2415</v>
          </cell>
          <cell r="T752">
            <v>0</v>
          </cell>
          <cell r="U752">
            <v>2415</v>
          </cell>
          <cell r="V752">
            <v>3020</v>
          </cell>
          <cell r="W752">
            <v>0</v>
          </cell>
          <cell r="X752">
            <v>3020</v>
          </cell>
          <cell r="Y752">
            <v>3020</v>
          </cell>
          <cell r="Z752">
            <v>0</v>
          </cell>
          <cell r="AA752">
            <v>3020</v>
          </cell>
          <cell r="AB752">
            <v>28810370</v>
          </cell>
          <cell r="AC752" t="str">
            <v>Registro Valido</v>
          </cell>
          <cell r="AD752">
            <v>2415</v>
          </cell>
          <cell r="AE752">
            <v>2415</v>
          </cell>
          <cell r="AF752">
            <v>3020</v>
          </cell>
          <cell r="AG752">
            <v>3020</v>
          </cell>
          <cell r="AH752">
            <v>2353</v>
          </cell>
          <cell r="AI752">
            <v>2353</v>
          </cell>
          <cell r="AJ752">
            <v>2941</v>
          </cell>
          <cell r="AK752">
            <v>2941</v>
          </cell>
          <cell r="AM752" t="str">
            <v>ALI_85_SEG_5</v>
          </cell>
          <cell r="AN752" t="str">
            <v>ALI_85_SEG_5_VAL_28810370</v>
          </cell>
          <cell r="AO752">
            <v>3</v>
          </cell>
          <cell r="AP752">
            <v>22453721.600000001</v>
          </cell>
          <cell r="AQ752" t="b">
            <v>0</v>
          </cell>
          <cell r="AR752" t="str">
            <v/>
          </cell>
          <cell r="AS752" t="str">
            <v/>
          </cell>
          <cell r="AT752" t="str">
            <v>ALI_85_SEG_5_</v>
          </cell>
          <cell r="AU752">
            <v>1</v>
          </cell>
          <cell r="AV752" t="str">
            <v>No Seleccionada</v>
          </cell>
        </row>
        <row r="753">
          <cell r="A753" t="b">
            <v>0</v>
          </cell>
          <cell r="B753" t="str">
            <v>5to_Evento_973_V2_FASULAC_17513956.xlsm</v>
          </cell>
          <cell r="C753">
            <v>85</v>
          </cell>
          <cell r="D753">
            <v>2047</v>
          </cell>
          <cell r="E753" t="str">
            <v>Inversiones Fasulac Ltda.</v>
          </cell>
          <cell r="F753">
            <v>592</v>
          </cell>
          <cell r="G753" t="str">
            <v>BEBIDAS LÁCTEAS</v>
          </cell>
          <cell r="H753" t="str">
            <v>85 : Yogurt griego con mermeladas o concentrados de frutas.</v>
          </cell>
          <cell r="I753">
            <v>6</v>
          </cell>
          <cell r="J753" t="str">
            <v>Sitio 1 : CARRERA 127#22G-18 INT 4 - Sitio 2 : SIBERIA KM 7.5 CELTA, LOTE 159 - Sitio 3 : CARRERA 68B #10A-18 - Sitio 4 : CALLE 24F#101B-15 - Sitio 5 : CARRERA 65B#10A-87 - Sitio 6 : AUTO MEDE KM 1,5 P INDUS FLORIDA BOD 23 - Sitio 7 : CARRERA 71 A BIS # 63D-38 -</v>
          </cell>
          <cell r="K753">
            <v>44835</v>
          </cell>
          <cell r="L753">
            <v>4344</v>
          </cell>
          <cell r="M753">
            <v>5275</v>
          </cell>
          <cell r="N753">
            <v>2446</v>
          </cell>
          <cell r="O753">
            <v>189</v>
          </cell>
          <cell r="P753">
            <v>2415</v>
          </cell>
          <cell r="Q753">
            <v>0</v>
          </cell>
          <cell r="R753">
            <v>2415</v>
          </cell>
          <cell r="S753">
            <v>2415</v>
          </cell>
          <cell r="T753">
            <v>0</v>
          </cell>
          <cell r="U753">
            <v>2415</v>
          </cell>
          <cell r="V753">
            <v>3020</v>
          </cell>
          <cell r="W753">
            <v>0</v>
          </cell>
          <cell r="X753">
            <v>3020</v>
          </cell>
          <cell r="Y753">
            <v>3020</v>
          </cell>
          <cell r="Z753">
            <v>0</v>
          </cell>
          <cell r="AA753">
            <v>3020</v>
          </cell>
          <cell r="AB753">
            <v>31187585</v>
          </cell>
          <cell r="AC753" t="str">
            <v>Registro Valido</v>
          </cell>
          <cell r="AD753">
            <v>2415</v>
          </cell>
          <cell r="AE753">
            <v>2415</v>
          </cell>
          <cell r="AF753">
            <v>3020</v>
          </cell>
          <cell r="AG753">
            <v>3020</v>
          </cell>
          <cell r="AH753">
            <v>2353</v>
          </cell>
          <cell r="AI753">
            <v>2353</v>
          </cell>
          <cell r="AJ753">
            <v>2941</v>
          </cell>
          <cell r="AK753">
            <v>2941</v>
          </cell>
          <cell r="AM753" t="str">
            <v>ALI_85_SEG_6</v>
          </cell>
          <cell r="AN753" t="str">
            <v>ALI_85_SEG_6_VAL_31187585</v>
          </cell>
          <cell r="AO753">
            <v>3</v>
          </cell>
          <cell r="AP753">
            <v>24306433.600000001</v>
          </cell>
          <cell r="AQ753" t="b">
            <v>0</v>
          </cell>
          <cell r="AR753" t="str">
            <v/>
          </cell>
          <cell r="AS753" t="str">
            <v/>
          </cell>
          <cell r="AT753" t="str">
            <v>ALI_85_SEG_6_</v>
          </cell>
          <cell r="AU753">
            <v>1</v>
          </cell>
          <cell r="AV753" t="str">
            <v>No Seleccionada</v>
          </cell>
        </row>
        <row r="754">
          <cell r="A754" t="b">
            <v>0</v>
          </cell>
          <cell r="B754" t="str">
            <v>5to_Evento_973_V2_FASULAC_17513956.xlsm</v>
          </cell>
          <cell r="C754">
            <v>85</v>
          </cell>
          <cell r="D754">
            <v>2047</v>
          </cell>
          <cell r="E754" t="str">
            <v>Inversiones Fasulac Ltda.</v>
          </cell>
          <cell r="F754">
            <v>593</v>
          </cell>
          <cell r="G754" t="str">
            <v>BEBIDAS LÁCTEAS</v>
          </cell>
          <cell r="H754" t="str">
            <v>85 : Yogurt griego con mermeladas o concentrados de frutas.</v>
          </cell>
          <cell r="I754">
            <v>7</v>
          </cell>
          <cell r="J754" t="str">
            <v>Sitio 1 : CARRERA 127#22G-18 INT 4 - Sitio 2 : SIBERIA KM 7.5 CELTA, LOTE 159 - Sitio 3 : CARRERA 68B #10A-18 - Sitio 4 : CALLE 24F#101B-15 - Sitio 5 : CARRERA 65B#10A-87 - Sitio 6 : AUTO MEDE KM 1,5 P INDUS FLORIDA BOD 23 - Sitio 7 : CARRERA 71 A BIS # 63D-38 -</v>
          </cell>
          <cell r="K754">
            <v>44835</v>
          </cell>
          <cell r="L754">
            <v>4436</v>
          </cell>
          <cell r="M754">
            <v>5386</v>
          </cell>
          <cell r="N754">
            <v>2498</v>
          </cell>
          <cell r="O754">
            <v>193</v>
          </cell>
          <cell r="P754">
            <v>2415</v>
          </cell>
          <cell r="Q754">
            <v>0</v>
          </cell>
          <cell r="R754">
            <v>2415</v>
          </cell>
          <cell r="S754">
            <v>2415</v>
          </cell>
          <cell r="T754">
            <v>0</v>
          </cell>
          <cell r="U754">
            <v>2415</v>
          </cell>
          <cell r="V754">
            <v>3020</v>
          </cell>
          <cell r="W754">
            <v>0</v>
          </cell>
          <cell r="X754">
            <v>3020</v>
          </cell>
          <cell r="Y754">
            <v>3020</v>
          </cell>
          <cell r="Z754">
            <v>0</v>
          </cell>
          <cell r="AA754">
            <v>3020</v>
          </cell>
          <cell r="AB754">
            <v>31846950</v>
          </cell>
          <cell r="AC754" t="str">
            <v>Registro Valido</v>
          </cell>
          <cell r="AD754">
            <v>2415</v>
          </cell>
          <cell r="AE754">
            <v>2415</v>
          </cell>
          <cell r="AF754">
            <v>3020</v>
          </cell>
          <cell r="AG754">
            <v>3020</v>
          </cell>
          <cell r="AH754">
            <v>2353</v>
          </cell>
          <cell r="AI754">
            <v>2353</v>
          </cell>
          <cell r="AJ754">
            <v>2941</v>
          </cell>
          <cell r="AK754">
            <v>2941</v>
          </cell>
          <cell r="AM754" t="str">
            <v>ALI_85_SEG_7</v>
          </cell>
          <cell r="AN754" t="str">
            <v>ALI_85_SEG_7_VAL_31846950</v>
          </cell>
          <cell r="AO754">
            <v>3</v>
          </cell>
          <cell r="AP754">
            <v>24820317.600000001</v>
          </cell>
          <cell r="AQ754" t="b">
            <v>0</v>
          </cell>
          <cell r="AR754" t="str">
            <v/>
          </cell>
          <cell r="AS754" t="str">
            <v/>
          </cell>
          <cell r="AT754" t="str">
            <v>ALI_85_SEG_7_</v>
          </cell>
          <cell r="AU754">
            <v>1</v>
          </cell>
          <cell r="AV754" t="str">
            <v>No Seleccionada</v>
          </cell>
        </row>
        <row r="755">
          <cell r="A755" t="b">
            <v>0</v>
          </cell>
          <cell r="B755" t="str">
            <v>5to_Evento_973_V2_FASULAC_17513956.xlsm</v>
          </cell>
          <cell r="C755">
            <v>85</v>
          </cell>
          <cell r="D755">
            <v>2047</v>
          </cell>
          <cell r="E755" t="str">
            <v>Inversiones Fasulac Ltda.</v>
          </cell>
          <cell r="F755">
            <v>594</v>
          </cell>
          <cell r="G755" t="str">
            <v>BEBIDAS LÁCTEAS</v>
          </cell>
          <cell r="H755" t="str">
            <v>85 : Yogurt griego con mermeladas o concentrados de frutas.</v>
          </cell>
          <cell r="I755">
            <v>8</v>
          </cell>
          <cell r="J755" t="str">
            <v>Sitio 1 : CARRERA 127#22G-18 INT 4 - Sitio 2 : SIBERIA KM 7.5 CELTA, LOTE 159 - Sitio 3 : CARRERA 68B #10A-18 - Sitio 4 : CALLE 24F#101B-15 - Sitio 5 : CARRERA 65B#10A-87 - Sitio 6 : AUTO MEDE KM 1,5 P INDUS FLORIDA BOD 23 - Sitio 7 : CARRERA 71 A BIS # 63D-38 -</v>
          </cell>
          <cell r="K755">
            <v>44835</v>
          </cell>
          <cell r="L755">
            <v>4281</v>
          </cell>
          <cell r="M755">
            <v>5199</v>
          </cell>
          <cell r="N755">
            <v>2412</v>
          </cell>
          <cell r="O755">
            <v>186</v>
          </cell>
          <cell r="P755">
            <v>2415</v>
          </cell>
          <cell r="Q755">
            <v>0</v>
          </cell>
          <cell r="R755">
            <v>2415</v>
          </cell>
          <cell r="S755">
            <v>2415</v>
          </cell>
          <cell r="T755">
            <v>0</v>
          </cell>
          <cell r="U755">
            <v>2415</v>
          </cell>
          <cell r="V755">
            <v>3020</v>
          </cell>
          <cell r="W755">
            <v>0</v>
          </cell>
          <cell r="X755">
            <v>3020</v>
          </cell>
          <cell r="Y755">
            <v>3020</v>
          </cell>
          <cell r="Z755">
            <v>0</v>
          </cell>
          <cell r="AA755">
            <v>3020</v>
          </cell>
          <cell r="AB755">
            <v>30740160</v>
          </cell>
          <cell r="AC755" t="str">
            <v>Registro Valido</v>
          </cell>
          <cell r="AD755">
            <v>2415</v>
          </cell>
          <cell r="AE755">
            <v>2415</v>
          </cell>
          <cell r="AF755">
            <v>3020</v>
          </cell>
          <cell r="AG755">
            <v>3020</v>
          </cell>
          <cell r="AH755">
            <v>2353</v>
          </cell>
          <cell r="AI755">
            <v>2353</v>
          </cell>
          <cell r="AJ755">
            <v>2941</v>
          </cell>
          <cell r="AK755">
            <v>2941</v>
          </cell>
          <cell r="AM755" t="str">
            <v>ALI_85_SEG_8</v>
          </cell>
          <cell r="AN755" t="str">
            <v>ALI_85_SEG_8_VAL_30740160</v>
          </cell>
          <cell r="AO755">
            <v>3</v>
          </cell>
          <cell r="AP755">
            <v>23957726.400000002</v>
          </cell>
          <cell r="AQ755" t="b">
            <v>0</v>
          </cell>
          <cell r="AR755" t="str">
            <v/>
          </cell>
          <cell r="AS755" t="str">
            <v/>
          </cell>
          <cell r="AT755" t="str">
            <v>ALI_85_SEG_8_</v>
          </cell>
          <cell r="AU755">
            <v>1</v>
          </cell>
          <cell r="AV755" t="str">
            <v>No Seleccionada</v>
          </cell>
        </row>
        <row r="756">
          <cell r="A756" t="b">
            <v>0</v>
          </cell>
          <cell r="B756" t="str">
            <v>5to_Evento_973_V2_FASULAC_17513956.xlsm</v>
          </cell>
          <cell r="C756">
            <v>85</v>
          </cell>
          <cell r="D756">
            <v>2047</v>
          </cell>
          <cell r="E756" t="str">
            <v>Inversiones Fasulac Ltda.</v>
          </cell>
          <cell r="F756">
            <v>595</v>
          </cell>
          <cell r="G756" t="str">
            <v>BEBIDAS LÁCTEAS</v>
          </cell>
          <cell r="H756" t="str">
            <v>85 : Yogurt griego con mermeladas o concentrados de frutas.</v>
          </cell>
          <cell r="I756">
            <v>9</v>
          </cell>
          <cell r="J756" t="str">
            <v>Sitio 1 : CARRERA 127#22G-18 INT 4 - Sitio 2 : SIBERIA KM 7.5 CELTA, LOTE 159 - Sitio 3 : CARRERA 68B #10A-18 - Sitio 4 : CALLE 24F#101B-15 - Sitio 5 : CARRERA 65B#10A-87 - Sitio 6 : AUTO MEDE KM 1,5 P INDUS FLORIDA BOD 23 - Sitio 7 : CARRERA 71 A BIS # 63D-38 -</v>
          </cell>
          <cell r="K756">
            <v>44835</v>
          </cell>
          <cell r="L756">
            <v>4327</v>
          </cell>
          <cell r="M756">
            <v>5254</v>
          </cell>
          <cell r="N756">
            <v>2436</v>
          </cell>
          <cell r="O756">
            <v>188</v>
          </cell>
          <cell r="P756">
            <v>2415</v>
          </cell>
          <cell r="Q756">
            <v>0</v>
          </cell>
          <cell r="R756">
            <v>2415</v>
          </cell>
          <cell r="S756">
            <v>2415</v>
          </cell>
          <cell r="T756">
            <v>0</v>
          </cell>
          <cell r="U756">
            <v>2415</v>
          </cell>
          <cell r="V756">
            <v>3020</v>
          </cell>
          <cell r="W756">
            <v>0</v>
          </cell>
          <cell r="X756">
            <v>3020</v>
          </cell>
          <cell r="Y756">
            <v>3020</v>
          </cell>
          <cell r="Z756">
            <v>0</v>
          </cell>
          <cell r="AA756">
            <v>3020</v>
          </cell>
          <cell r="AB756">
            <v>31062595</v>
          </cell>
          <cell r="AC756" t="str">
            <v>Registro Valido</v>
          </cell>
          <cell r="AD756">
            <v>2415</v>
          </cell>
          <cell r="AE756">
            <v>2415</v>
          </cell>
          <cell r="AF756">
            <v>3020</v>
          </cell>
          <cell r="AG756">
            <v>3020</v>
          </cell>
          <cell r="AH756">
            <v>2353</v>
          </cell>
          <cell r="AI756">
            <v>2353</v>
          </cell>
          <cell r="AJ756">
            <v>2941</v>
          </cell>
          <cell r="AK756">
            <v>2941</v>
          </cell>
          <cell r="AM756" t="str">
            <v>ALI_85_SEG_9</v>
          </cell>
          <cell r="AN756" t="str">
            <v>ALI_85_SEG_9_VAL_31062595</v>
          </cell>
          <cell r="AO756">
            <v>3</v>
          </cell>
          <cell r="AP756">
            <v>24209021.599999998</v>
          </cell>
          <cell r="AQ756" t="b">
            <v>0</v>
          </cell>
          <cell r="AR756" t="str">
            <v/>
          </cell>
          <cell r="AS756" t="str">
            <v/>
          </cell>
          <cell r="AT756" t="str">
            <v>ALI_85_SEG_9_</v>
          </cell>
          <cell r="AU756">
            <v>1</v>
          </cell>
          <cell r="AV756" t="str">
            <v>No Seleccionada</v>
          </cell>
        </row>
        <row r="757">
          <cell r="A757" t="b">
            <v>0</v>
          </cell>
          <cell r="B757" t="str">
            <v>5to_Evento_973_V2_FASULAC_17513956.xlsm</v>
          </cell>
          <cell r="C757">
            <v>85</v>
          </cell>
          <cell r="D757">
            <v>2047</v>
          </cell>
          <cell r="E757" t="str">
            <v>Inversiones Fasulac Ltda.</v>
          </cell>
          <cell r="F757">
            <v>596</v>
          </cell>
          <cell r="G757" t="str">
            <v>BEBIDAS LÁCTEAS</v>
          </cell>
          <cell r="H757" t="str">
            <v>85 : Yogurt griego con mermeladas o concentrados de frutas.</v>
          </cell>
          <cell r="I757">
            <v>10</v>
          </cell>
          <cell r="J757" t="str">
            <v>Sitio 1 : CARRERA 127#22G-18 INT 4 - Sitio 2 : SIBERIA KM 7.5 CELTA, LOTE 159 - Sitio 3 : CARRERA 68B #10A-18 - Sitio 4 : CALLE 24F#101B-15 - Sitio 5 : CARRERA 65B#10A-87 - Sitio 6 : AUTO MEDE KM 1,5 P INDUS FLORIDA BOD 23 - Sitio 7 : CARRERA 71 A BIS # 63D-38 -</v>
          </cell>
          <cell r="K757">
            <v>44835</v>
          </cell>
          <cell r="L757">
            <v>4333</v>
          </cell>
          <cell r="M757">
            <v>5262</v>
          </cell>
          <cell r="N757">
            <v>2441</v>
          </cell>
          <cell r="O757">
            <v>188</v>
          </cell>
          <cell r="P757">
            <v>2415</v>
          </cell>
          <cell r="Q757">
            <v>0</v>
          </cell>
          <cell r="R757">
            <v>2415</v>
          </cell>
          <cell r="S757">
            <v>2415</v>
          </cell>
          <cell r="T757">
            <v>0</v>
          </cell>
          <cell r="U757">
            <v>2415</v>
          </cell>
          <cell r="V757">
            <v>3020</v>
          </cell>
          <cell r="W757">
            <v>0</v>
          </cell>
          <cell r="X757">
            <v>3020</v>
          </cell>
          <cell r="Y757">
            <v>3020</v>
          </cell>
          <cell r="Z757">
            <v>0</v>
          </cell>
          <cell r="AA757">
            <v>3020</v>
          </cell>
          <cell r="AB757">
            <v>31111505</v>
          </cell>
          <cell r="AC757" t="str">
            <v>Registro Valido</v>
          </cell>
          <cell r="AD757">
            <v>2415</v>
          </cell>
          <cell r="AE757">
            <v>2415</v>
          </cell>
          <cell r="AF757">
            <v>3020</v>
          </cell>
          <cell r="AG757">
            <v>3020</v>
          </cell>
          <cell r="AH757">
            <v>2353</v>
          </cell>
          <cell r="AI757">
            <v>2353</v>
          </cell>
          <cell r="AJ757">
            <v>2941</v>
          </cell>
          <cell r="AK757">
            <v>2941</v>
          </cell>
          <cell r="AM757" t="str">
            <v>ALI_85_SEG_10</v>
          </cell>
          <cell r="AN757" t="str">
            <v>ALI_85_SEG_10_VAL_31111505</v>
          </cell>
          <cell r="AO757">
            <v>3</v>
          </cell>
          <cell r="AP757">
            <v>24247139.199999999</v>
          </cell>
          <cell r="AQ757" t="b">
            <v>0</v>
          </cell>
          <cell r="AR757" t="str">
            <v/>
          </cell>
          <cell r="AS757" t="str">
            <v/>
          </cell>
          <cell r="AT757" t="str">
            <v>ALI_85_SEG_10_</v>
          </cell>
          <cell r="AU757">
            <v>1</v>
          </cell>
          <cell r="AV757" t="str">
            <v>No Seleccionada</v>
          </cell>
        </row>
        <row r="758">
          <cell r="A758" t="b">
            <v>0</v>
          </cell>
          <cell r="B758" t="str">
            <v>5to_Evento_973_V2_FASULAC_17513956.xlsm</v>
          </cell>
          <cell r="C758">
            <v>85</v>
          </cell>
          <cell r="D758">
            <v>2047</v>
          </cell>
          <cell r="E758" t="str">
            <v>Inversiones Fasulac Ltda.</v>
          </cell>
          <cell r="F758">
            <v>597</v>
          </cell>
          <cell r="G758" t="str">
            <v>BEBIDAS LÁCTEAS</v>
          </cell>
          <cell r="H758" t="str">
            <v>85 : Yogurt griego con mermeladas o concentrados de frutas.</v>
          </cell>
          <cell r="I758">
            <v>11</v>
          </cell>
          <cell r="J758" t="str">
            <v>Sitio 1 : CARRERA 127#22G-18 INT 4 - Sitio 2 : SIBERIA KM 7.5 CELTA, LOTE 159 - Sitio 3 : CARRERA 68B #10A-18 - Sitio 4 : CALLE 24F#101B-15 - Sitio 5 : CARRERA 65B#10A-87 - Sitio 6 : AUTO MEDE KM 1,5 P INDUS FLORIDA BOD 23 - Sitio 7 : CARRERA 71 A BIS # 63D-38 -</v>
          </cell>
          <cell r="K758">
            <v>44835</v>
          </cell>
          <cell r="L758">
            <v>4267</v>
          </cell>
          <cell r="M758">
            <v>5182</v>
          </cell>
          <cell r="N758">
            <v>2403</v>
          </cell>
          <cell r="O758">
            <v>185</v>
          </cell>
          <cell r="P758">
            <v>2415</v>
          </cell>
          <cell r="Q758">
            <v>0</v>
          </cell>
          <cell r="R758">
            <v>2415</v>
          </cell>
          <cell r="S758">
            <v>2415</v>
          </cell>
          <cell r="T758">
            <v>0</v>
          </cell>
          <cell r="U758">
            <v>2415</v>
          </cell>
          <cell r="V758">
            <v>3020</v>
          </cell>
          <cell r="W758">
            <v>0</v>
          </cell>
          <cell r="X758">
            <v>3020</v>
          </cell>
          <cell r="Y758">
            <v>3020</v>
          </cell>
          <cell r="Z758">
            <v>0</v>
          </cell>
          <cell r="AA758">
            <v>3020</v>
          </cell>
          <cell r="AB758">
            <v>30635095</v>
          </cell>
          <cell r="AC758" t="str">
            <v>Registro Valido</v>
          </cell>
          <cell r="AD758">
            <v>2415</v>
          </cell>
          <cell r="AE758">
            <v>2415</v>
          </cell>
          <cell r="AF758">
            <v>3020</v>
          </cell>
          <cell r="AG758">
            <v>3020</v>
          </cell>
          <cell r="AH758">
            <v>2353</v>
          </cell>
          <cell r="AI758">
            <v>2353</v>
          </cell>
          <cell r="AJ758">
            <v>2941</v>
          </cell>
          <cell r="AK758">
            <v>2941</v>
          </cell>
          <cell r="AM758" t="str">
            <v>ALI_85_SEG_11</v>
          </cell>
          <cell r="AN758" t="str">
            <v>ALI_85_SEG_11_VAL_30635095</v>
          </cell>
          <cell r="AO758">
            <v>3</v>
          </cell>
          <cell r="AP758">
            <v>23875844</v>
          </cell>
          <cell r="AQ758" t="b">
            <v>0</v>
          </cell>
          <cell r="AR758" t="str">
            <v/>
          </cell>
          <cell r="AS758" t="str">
            <v/>
          </cell>
          <cell r="AT758" t="str">
            <v>ALI_85_SEG_11_</v>
          </cell>
          <cell r="AU758">
            <v>1</v>
          </cell>
          <cell r="AV758" t="str">
            <v>No Seleccionada</v>
          </cell>
        </row>
        <row r="759">
          <cell r="A759" t="b">
            <v>0</v>
          </cell>
          <cell r="B759" t="str">
            <v>5to_Evento_973_V2_FASULAC_17513956.xlsm</v>
          </cell>
          <cell r="C759">
            <v>85</v>
          </cell>
          <cell r="D759">
            <v>2047</v>
          </cell>
          <cell r="E759" t="str">
            <v>Inversiones Fasulac Ltda.</v>
          </cell>
          <cell r="F759">
            <v>598</v>
          </cell>
          <cell r="G759" t="str">
            <v>BEBIDAS LÁCTEAS</v>
          </cell>
          <cell r="H759" t="str">
            <v>85 : Yogurt griego con mermeladas o concentrados de frutas.</v>
          </cell>
          <cell r="I759">
            <v>12</v>
          </cell>
          <cell r="J759" t="str">
            <v>Sitio 1 : CARRERA 127#22G-18 INT 4 - Sitio 2 : SIBERIA KM 7.5 CELTA, LOTE 159 - Sitio 3 : CARRERA 68B #10A-18 - Sitio 4 : CALLE 24F#101B-15 - Sitio 5 : CARRERA 65B#10A-87 - Sitio 6 : AUTO MEDE KM 1,5 P INDUS FLORIDA BOD 23 - Sitio 7 : CARRERA 71 A BIS # 63D-38 -</v>
          </cell>
          <cell r="K759">
            <v>44835</v>
          </cell>
          <cell r="L759">
            <v>3873</v>
          </cell>
          <cell r="M759">
            <v>4703</v>
          </cell>
          <cell r="N759">
            <v>2181</v>
          </cell>
          <cell r="O759">
            <v>168</v>
          </cell>
          <cell r="P759">
            <v>2415</v>
          </cell>
          <cell r="Q759">
            <v>0</v>
          </cell>
          <cell r="R759">
            <v>2415</v>
          </cell>
          <cell r="S759">
            <v>2415</v>
          </cell>
          <cell r="T759">
            <v>0</v>
          </cell>
          <cell r="U759">
            <v>2415</v>
          </cell>
          <cell r="V759">
            <v>3020</v>
          </cell>
          <cell r="W759">
            <v>0</v>
          </cell>
          <cell r="X759">
            <v>3020</v>
          </cell>
          <cell r="Y759">
            <v>3020</v>
          </cell>
          <cell r="Z759">
            <v>0</v>
          </cell>
          <cell r="AA759">
            <v>3020</v>
          </cell>
          <cell r="AB759">
            <v>27805020</v>
          </cell>
          <cell r="AC759" t="str">
            <v>Registro Valido</v>
          </cell>
          <cell r="AD759">
            <v>2415</v>
          </cell>
          <cell r="AE759">
            <v>2415</v>
          </cell>
          <cell r="AF759">
            <v>3020</v>
          </cell>
          <cell r="AG759">
            <v>3020</v>
          </cell>
          <cell r="AH759">
            <v>2353</v>
          </cell>
          <cell r="AI759">
            <v>2353</v>
          </cell>
          <cell r="AJ759">
            <v>2941</v>
          </cell>
          <cell r="AK759">
            <v>2941</v>
          </cell>
          <cell r="AM759" t="str">
            <v>ALI_85_SEG_12</v>
          </cell>
          <cell r="AN759" t="str">
            <v>ALI_85_SEG_12_VAL_27805020</v>
          </cell>
          <cell r="AO759">
            <v>3</v>
          </cell>
          <cell r="AP759">
            <v>21670189.600000001</v>
          </cell>
          <cell r="AQ759" t="b">
            <v>0</v>
          </cell>
          <cell r="AR759" t="str">
            <v/>
          </cell>
          <cell r="AS759" t="str">
            <v/>
          </cell>
          <cell r="AT759" t="str">
            <v>ALI_85_SEG_12_</v>
          </cell>
          <cell r="AU759">
            <v>1</v>
          </cell>
          <cell r="AV759" t="str">
            <v>No Seleccionada</v>
          </cell>
        </row>
        <row r="760">
          <cell r="A760" t="b">
            <v>0</v>
          </cell>
          <cell r="B760" t="str">
            <v>5to_Evento_973_V2_FASULAC_17513956.xlsm</v>
          </cell>
          <cell r="C760">
            <v>85</v>
          </cell>
          <cell r="D760">
            <v>2047</v>
          </cell>
          <cell r="E760" t="str">
            <v>Inversiones Fasulac Ltda.</v>
          </cell>
          <cell r="F760">
            <v>599</v>
          </cell>
          <cell r="G760" t="str">
            <v>BEBIDAS LÁCTEAS</v>
          </cell>
          <cell r="H760" t="str">
            <v>85 : Yogurt griego con mermeladas o concentrados de frutas.</v>
          </cell>
          <cell r="I760">
            <v>13</v>
          </cell>
          <cell r="J760" t="str">
            <v>Sitio 1 : CARRERA 127#22G-18 INT 4 - Sitio 2 : SIBERIA KM 7.5 CELTA, LOTE 159 - Sitio 3 : CARRERA 68B #10A-18 - Sitio 4 : CALLE 24F#101B-15 - Sitio 5 : CARRERA 65B#10A-87 - Sitio 6 : AUTO MEDE KM 1,5 P INDUS FLORIDA BOD 23 - Sitio 7 : CARRERA 71 A BIS # 63D-38 -</v>
          </cell>
          <cell r="K760">
            <v>44835</v>
          </cell>
          <cell r="L760">
            <v>4112</v>
          </cell>
          <cell r="M760">
            <v>4994</v>
          </cell>
          <cell r="N760">
            <v>2316</v>
          </cell>
          <cell r="O760">
            <v>178</v>
          </cell>
          <cell r="P760">
            <v>2415</v>
          </cell>
          <cell r="Q760">
            <v>0</v>
          </cell>
          <cell r="R760">
            <v>2415</v>
          </cell>
          <cell r="S760">
            <v>2415</v>
          </cell>
          <cell r="T760">
            <v>0</v>
          </cell>
          <cell r="U760">
            <v>2415</v>
          </cell>
          <cell r="V760">
            <v>3020</v>
          </cell>
          <cell r="W760">
            <v>0</v>
          </cell>
          <cell r="X760">
            <v>3020</v>
          </cell>
          <cell r="Y760">
            <v>3020</v>
          </cell>
          <cell r="Z760">
            <v>0</v>
          </cell>
          <cell r="AA760">
            <v>3020</v>
          </cell>
          <cell r="AB760">
            <v>29522870</v>
          </cell>
          <cell r="AC760" t="str">
            <v>Registro Valido</v>
          </cell>
          <cell r="AD760">
            <v>2415</v>
          </cell>
          <cell r="AE760">
            <v>2415</v>
          </cell>
          <cell r="AF760">
            <v>3020</v>
          </cell>
          <cell r="AG760">
            <v>3020</v>
          </cell>
          <cell r="AH760">
            <v>2353</v>
          </cell>
          <cell r="AI760">
            <v>2353</v>
          </cell>
          <cell r="AJ760">
            <v>2941</v>
          </cell>
          <cell r="AK760">
            <v>2941</v>
          </cell>
          <cell r="AM760" t="str">
            <v>ALI_85_SEG_13</v>
          </cell>
          <cell r="AN760" t="str">
            <v>ALI_85_SEG_13_VAL_29522870</v>
          </cell>
          <cell r="AO760">
            <v>3</v>
          </cell>
          <cell r="AP760">
            <v>23009017.599999998</v>
          </cell>
          <cell r="AQ760" t="b">
            <v>0</v>
          </cell>
          <cell r="AR760" t="str">
            <v/>
          </cell>
          <cell r="AS760" t="str">
            <v/>
          </cell>
          <cell r="AT760" t="str">
            <v>ALI_85_SEG_13_</v>
          </cell>
          <cell r="AU760">
            <v>1</v>
          </cell>
          <cell r="AV760" t="str">
            <v>No Seleccionada</v>
          </cell>
        </row>
        <row r="761">
          <cell r="A761" t="b">
            <v>0</v>
          </cell>
          <cell r="B761" t="str">
            <v>5to_Evento_973_V2_FASULAC_17513956.xlsm</v>
          </cell>
          <cell r="C761">
            <v>85</v>
          </cell>
          <cell r="D761">
            <v>2047</v>
          </cell>
          <cell r="E761" t="str">
            <v>Inversiones Fasulac Ltda.</v>
          </cell>
          <cell r="F761">
            <v>600</v>
          </cell>
          <cell r="G761" t="str">
            <v>BEBIDAS LÁCTEAS</v>
          </cell>
          <cell r="H761" t="str">
            <v>85 : Yogurt griego con mermeladas o concentrados de frutas.</v>
          </cell>
          <cell r="I761">
            <v>14</v>
          </cell>
          <cell r="J761" t="str">
            <v>Sitio 1 : CARRERA 127#22G-18 INT 4 - Sitio 2 : SIBERIA KM 7.5 CELTA, LOTE 159 - Sitio 3 : CARRERA 68B #10A-18 - Sitio 4 : CALLE 24F#101B-15 - Sitio 5 : CARRERA 65B#10A-87 - Sitio 6 : AUTO MEDE KM 1,5 P INDUS FLORIDA BOD 23 - Sitio 7 : CARRERA 71 A BIS # 63D-38 -</v>
          </cell>
          <cell r="K761">
            <v>44835</v>
          </cell>
          <cell r="L761">
            <v>4075</v>
          </cell>
          <cell r="M761">
            <v>4948</v>
          </cell>
          <cell r="N761">
            <v>2295</v>
          </cell>
          <cell r="O761">
            <v>177</v>
          </cell>
          <cell r="P761">
            <v>2415</v>
          </cell>
          <cell r="Q761">
            <v>0</v>
          </cell>
          <cell r="R761">
            <v>2415</v>
          </cell>
          <cell r="S761">
            <v>2415</v>
          </cell>
          <cell r="T761">
            <v>0</v>
          </cell>
          <cell r="U761">
            <v>2415</v>
          </cell>
          <cell r="V761">
            <v>3020</v>
          </cell>
          <cell r="W761">
            <v>0</v>
          </cell>
          <cell r="X761">
            <v>3020</v>
          </cell>
          <cell r="Y761">
            <v>3020</v>
          </cell>
          <cell r="Z761">
            <v>0</v>
          </cell>
          <cell r="AA761">
            <v>3020</v>
          </cell>
          <cell r="AB761">
            <v>29255985</v>
          </cell>
          <cell r="AC761" t="str">
            <v>Registro Valido</v>
          </cell>
          <cell r="AD761">
            <v>2415</v>
          </cell>
          <cell r="AE761">
            <v>2415</v>
          </cell>
          <cell r="AF761">
            <v>3020</v>
          </cell>
          <cell r="AG761">
            <v>3020</v>
          </cell>
          <cell r="AH761">
            <v>2353</v>
          </cell>
          <cell r="AI761">
            <v>2353</v>
          </cell>
          <cell r="AJ761">
            <v>2941</v>
          </cell>
          <cell r="AK761">
            <v>2941</v>
          </cell>
          <cell r="AM761" t="str">
            <v>ALI_85_SEG_14</v>
          </cell>
          <cell r="AN761" t="str">
            <v>ALI_85_SEG_14_VAL_29255985</v>
          </cell>
          <cell r="AO761">
            <v>3</v>
          </cell>
          <cell r="AP761">
            <v>22801016.800000004</v>
          </cell>
          <cell r="AQ761" t="b">
            <v>0</v>
          </cell>
          <cell r="AR761" t="str">
            <v/>
          </cell>
          <cell r="AS761" t="str">
            <v/>
          </cell>
          <cell r="AT761" t="str">
            <v>ALI_85_SEG_14_</v>
          </cell>
          <cell r="AU761">
            <v>1</v>
          </cell>
          <cell r="AV761" t="str">
            <v>No Seleccionada</v>
          </cell>
        </row>
        <row r="762">
          <cell r="A762" t="b">
            <v>0</v>
          </cell>
          <cell r="B762" t="str">
            <v>5to_Evento_973_V2_FASULAC_17513956.xlsm</v>
          </cell>
          <cell r="C762">
            <v>85</v>
          </cell>
          <cell r="D762">
            <v>2047</v>
          </cell>
          <cell r="E762" t="str">
            <v>Inversiones Fasulac Ltda.</v>
          </cell>
          <cell r="F762">
            <v>601</v>
          </cell>
          <cell r="G762" t="str">
            <v>BEBIDAS LÁCTEAS</v>
          </cell>
          <cell r="H762" t="str">
            <v>85 : Yogurt griego con mermeladas o concentrados de frutas.</v>
          </cell>
          <cell r="I762">
            <v>15</v>
          </cell>
          <cell r="J762" t="str">
            <v>Sitio 1 : CARRERA 127#22G-18 INT 4 - Sitio 2 : SIBERIA KM 7.5 CELTA, LOTE 159 - Sitio 3 : CARRERA 68B #10A-18 - Sitio 4 : CALLE 24F#101B-15 - Sitio 5 : CARRERA 65B#10A-87 - Sitio 6 : AUTO MEDE KM 1,5 P INDUS FLORIDA BOD 23 - Sitio 7 : CARRERA 71 A BIS # 63D-38 -</v>
          </cell>
          <cell r="K762">
            <v>44835</v>
          </cell>
          <cell r="L762">
            <v>3850</v>
          </cell>
          <cell r="M762">
            <v>4676</v>
          </cell>
          <cell r="N762">
            <v>2170</v>
          </cell>
          <cell r="O762">
            <v>167</v>
          </cell>
          <cell r="P762">
            <v>2415</v>
          </cell>
          <cell r="Q762">
            <v>0</v>
          </cell>
          <cell r="R762">
            <v>2415</v>
          </cell>
          <cell r="S762">
            <v>2415</v>
          </cell>
          <cell r="T762">
            <v>0</v>
          </cell>
          <cell r="U762">
            <v>2415</v>
          </cell>
          <cell r="V762">
            <v>3020</v>
          </cell>
          <cell r="W762">
            <v>0</v>
          </cell>
          <cell r="X762">
            <v>3020</v>
          </cell>
          <cell r="Y762">
            <v>3020</v>
          </cell>
          <cell r="Z762">
            <v>0</v>
          </cell>
          <cell r="AA762">
            <v>3020</v>
          </cell>
          <cell r="AB762">
            <v>27648030</v>
          </cell>
          <cell r="AC762" t="str">
            <v>Registro Valido</v>
          </cell>
          <cell r="AD762">
            <v>2415</v>
          </cell>
          <cell r="AE762">
            <v>2415</v>
          </cell>
          <cell r="AF762">
            <v>3020</v>
          </cell>
          <cell r="AG762">
            <v>3020</v>
          </cell>
          <cell r="AH762">
            <v>2353</v>
          </cell>
          <cell r="AI762">
            <v>2353</v>
          </cell>
          <cell r="AJ762">
            <v>2941</v>
          </cell>
          <cell r="AK762">
            <v>2941</v>
          </cell>
          <cell r="AM762" t="str">
            <v>ALI_85_SEG_15</v>
          </cell>
          <cell r="AN762" t="str">
            <v>ALI_85_SEG_15_VAL_27648030</v>
          </cell>
          <cell r="AO762">
            <v>3</v>
          </cell>
          <cell r="AP762">
            <v>21547836</v>
          </cell>
          <cell r="AQ762" t="b">
            <v>0</v>
          </cell>
          <cell r="AR762" t="str">
            <v/>
          </cell>
          <cell r="AS762" t="str">
            <v/>
          </cell>
          <cell r="AT762" t="str">
            <v>ALI_85_SEG_15_</v>
          </cell>
          <cell r="AU762">
            <v>1</v>
          </cell>
          <cell r="AV762" t="str">
            <v>No Seleccionada</v>
          </cell>
        </row>
        <row r="763">
          <cell r="A763" t="b">
            <v>0</v>
          </cell>
          <cell r="B763" t="str">
            <v>5to_Evento_973_V2_FASULAC_17513956.xlsm</v>
          </cell>
          <cell r="C763">
            <v>71</v>
          </cell>
          <cell r="D763">
            <v>2047</v>
          </cell>
          <cell r="E763" t="str">
            <v>Inversiones Fasulac Ltda.</v>
          </cell>
          <cell r="F763">
            <v>635</v>
          </cell>
          <cell r="G763" t="str">
            <v>BEBIDAS LÁCTEAS</v>
          </cell>
          <cell r="H763" t="str">
            <v>71 : Yogur Con Cereal (Hojuela de Maíz azucarada)/ Yogurt entero con dulce  con cereal. Yogurt 150 cm3; Cereal 30 g</v>
          </cell>
          <cell r="I763">
            <v>4</v>
          </cell>
          <cell r="J763" t="str">
            <v>Sitio 1 : CARRERA 127#22G-18 INT 4 - Sitio 2 : SIBERIA KM 7.5 CELTA, LOTE 159 - Sitio 3 : CARRERA 68B #10A-18 - Sitio 4 : CALLE 24F#101B-15 - Sitio 5 : CARRERA 65B#10A-87 - Sitio 6 : AUTO MEDE KM 1,5 P INDUS FLORIDA BOD 23 - Sitio 7 : CARRERA 71 A BIS # 63D-38 -</v>
          </cell>
          <cell r="K763">
            <v>44835</v>
          </cell>
          <cell r="L763">
            <v>5540</v>
          </cell>
          <cell r="M763">
            <v>1385</v>
          </cell>
          <cell r="N763">
            <v>2078</v>
          </cell>
          <cell r="O763">
            <v>0</v>
          </cell>
          <cell r="P763">
            <v>2171</v>
          </cell>
          <cell r="Q763">
            <v>0</v>
          </cell>
          <cell r="R763">
            <v>2171</v>
          </cell>
          <cell r="S763">
            <v>2171</v>
          </cell>
          <cell r="T763">
            <v>0</v>
          </cell>
          <cell r="U763">
            <v>2171</v>
          </cell>
          <cell r="V763">
            <v>2171</v>
          </cell>
          <cell r="W763">
            <v>0</v>
          </cell>
          <cell r="X763">
            <v>2171</v>
          </cell>
          <cell r="Y763">
            <v>0</v>
          </cell>
          <cell r="AA763">
            <v>0</v>
          </cell>
          <cell r="AB763">
            <v>19545513</v>
          </cell>
          <cell r="AC763" t="str">
            <v>Registro Valido</v>
          </cell>
          <cell r="AD763">
            <v>2171</v>
          </cell>
          <cell r="AE763">
            <v>2171</v>
          </cell>
          <cell r="AF763">
            <v>2171</v>
          </cell>
          <cell r="AG763">
            <v>0</v>
          </cell>
          <cell r="AH763">
            <v>2116</v>
          </cell>
          <cell r="AI763">
            <v>2116</v>
          </cell>
          <cell r="AJ763">
            <v>2116</v>
          </cell>
          <cell r="AK763">
            <v>0</v>
          </cell>
          <cell r="AM763" t="str">
            <v>ALI_71_SEG_4</v>
          </cell>
          <cell r="AN763" t="str">
            <v>ALI_71_SEG_4_VAL_19545513</v>
          </cell>
          <cell r="AO763">
            <v>4</v>
          </cell>
          <cell r="AP763">
            <v>15240278.4</v>
          </cell>
          <cell r="AQ763" t="b">
            <v>0</v>
          </cell>
          <cell r="AR763" t="str">
            <v/>
          </cell>
          <cell r="AS763" t="str">
            <v/>
          </cell>
          <cell r="AT763" t="str">
            <v>ALI_71_SEG_4_</v>
          </cell>
          <cell r="AU763">
            <v>1</v>
          </cell>
          <cell r="AV763" t="str">
            <v>No Seleccionada</v>
          </cell>
        </row>
        <row r="764">
          <cell r="A764" t="b">
            <v>0</v>
          </cell>
          <cell r="B764" t="str">
            <v>5to_Evento_973_V2_FASULAC_17513956.xlsm</v>
          </cell>
          <cell r="C764">
            <v>71</v>
          </cell>
          <cell r="D764">
            <v>2047</v>
          </cell>
          <cell r="E764" t="str">
            <v>Inversiones Fasulac Ltda.</v>
          </cell>
          <cell r="F764">
            <v>638</v>
          </cell>
          <cell r="G764" t="str">
            <v>BEBIDAS LÁCTEAS</v>
          </cell>
          <cell r="H764" t="str">
            <v>71 : Yogur Con Cereal (Hojuela de Maíz azucarada)/ Yogurt entero con dulce  con cereal. Yogurt 150 cm3; Cereal 30 g</v>
          </cell>
          <cell r="I764">
            <v>7</v>
          </cell>
          <cell r="J764" t="str">
            <v>Sitio 1 : CARRERA 127#22G-18 INT 4 - Sitio 2 : SIBERIA KM 7.5 CELTA, LOTE 159 - Sitio 3 : CARRERA 68B #10A-18 - Sitio 4 : CALLE 24F#101B-15 - Sitio 5 : CARRERA 65B#10A-87 - Sitio 6 : AUTO MEDE KM 1,5 P INDUS FLORIDA BOD 23 - Sitio 7 : CARRERA 71 A BIS # 63D-38 -</v>
          </cell>
          <cell r="K764">
            <v>44835</v>
          </cell>
          <cell r="L764">
            <v>5692</v>
          </cell>
          <cell r="M764">
            <v>1423</v>
          </cell>
          <cell r="N764">
            <v>2135</v>
          </cell>
          <cell r="O764">
            <v>0</v>
          </cell>
          <cell r="P764">
            <v>2171</v>
          </cell>
          <cell r="Q764">
            <v>0</v>
          </cell>
          <cell r="R764">
            <v>2171</v>
          </cell>
          <cell r="S764">
            <v>2171</v>
          </cell>
          <cell r="T764">
            <v>0</v>
          </cell>
          <cell r="U764">
            <v>2171</v>
          </cell>
          <cell r="V764">
            <v>2171</v>
          </cell>
          <cell r="W764">
            <v>0</v>
          </cell>
          <cell r="X764">
            <v>2171</v>
          </cell>
          <cell r="Y764">
            <v>0</v>
          </cell>
          <cell r="AA764">
            <v>0</v>
          </cell>
          <cell r="AB764">
            <v>20081750</v>
          </cell>
          <cell r="AC764" t="str">
            <v>Registro Valido</v>
          </cell>
          <cell r="AD764">
            <v>2171</v>
          </cell>
          <cell r="AE764">
            <v>2171</v>
          </cell>
          <cell r="AF764">
            <v>2171</v>
          </cell>
          <cell r="AG764">
            <v>0</v>
          </cell>
          <cell r="AH764">
            <v>2116</v>
          </cell>
          <cell r="AI764">
            <v>2116</v>
          </cell>
          <cell r="AJ764">
            <v>2116</v>
          </cell>
          <cell r="AK764">
            <v>0</v>
          </cell>
          <cell r="AM764" t="str">
            <v>ALI_71_SEG_7</v>
          </cell>
          <cell r="AN764" t="str">
            <v>ALI_71_SEG_7_VAL_20081750</v>
          </cell>
          <cell r="AO764">
            <v>4</v>
          </cell>
          <cell r="AP764">
            <v>15658400</v>
          </cell>
          <cell r="AQ764" t="b">
            <v>0</v>
          </cell>
          <cell r="AR764" t="str">
            <v/>
          </cell>
          <cell r="AS764" t="str">
            <v/>
          </cell>
          <cell r="AT764" t="str">
            <v>ALI_71_SEG_7_</v>
          </cell>
          <cell r="AU764">
            <v>1</v>
          </cell>
          <cell r="AV764" t="str">
            <v>No Seleccionada</v>
          </cell>
        </row>
        <row r="765">
          <cell r="A765" t="b">
            <v>0</v>
          </cell>
          <cell r="B765" t="str">
            <v>5to_Evento_973_V2_FASULAC_17513956.xlsm</v>
          </cell>
          <cell r="C765">
            <v>71</v>
          </cell>
          <cell r="D765">
            <v>2047</v>
          </cell>
          <cell r="E765" t="str">
            <v>Inversiones Fasulac Ltda.</v>
          </cell>
          <cell r="F765">
            <v>642</v>
          </cell>
          <cell r="G765" t="str">
            <v>BEBIDAS LÁCTEAS</v>
          </cell>
          <cell r="H765" t="str">
            <v>71 : Yogur Con Cereal (Hojuela de Maíz azucarada)/ Yogurt entero con dulce  con cereal. Yogurt 150 cm3; Cereal 30 g</v>
          </cell>
          <cell r="I765">
            <v>11</v>
          </cell>
          <cell r="J765" t="str">
            <v>Sitio 1 : CARRERA 127#22G-18 INT 4 - Sitio 2 : SIBERIA KM 7.5 CELTA, LOTE 159 - Sitio 3 : CARRERA 68B #10A-18 - Sitio 4 : CALLE 24F#101B-15 - Sitio 5 : CARRERA 65B#10A-87 - Sitio 6 : AUTO MEDE KM 1,5 P INDUS FLORIDA BOD 23 - Sitio 7 : CARRERA 71 A BIS # 63D-38 -</v>
          </cell>
          <cell r="K765">
            <v>44835</v>
          </cell>
          <cell r="L765">
            <v>5476</v>
          </cell>
          <cell r="M765">
            <v>1369</v>
          </cell>
          <cell r="N765">
            <v>2054</v>
          </cell>
          <cell r="O765">
            <v>0</v>
          </cell>
          <cell r="P765">
            <v>2171</v>
          </cell>
          <cell r="Q765">
            <v>0</v>
          </cell>
          <cell r="R765">
            <v>2171</v>
          </cell>
          <cell r="S765">
            <v>2171</v>
          </cell>
          <cell r="T765">
            <v>0</v>
          </cell>
          <cell r="U765">
            <v>2171</v>
          </cell>
          <cell r="V765">
            <v>2171</v>
          </cell>
          <cell r="W765">
            <v>0</v>
          </cell>
          <cell r="X765">
            <v>2171</v>
          </cell>
          <cell r="Y765">
            <v>0</v>
          </cell>
          <cell r="AA765">
            <v>0</v>
          </cell>
          <cell r="AB765">
            <v>19319729</v>
          </cell>
          <cell r="AC765" t="str">
            <v>Registro Valido</v>
          </cell>
          <cell r="AD765">
            <v>2171</v>
          </cell>
          <cell r="AE765">
            <v>2171</v>
          </cell>
          <cell r="AF765">
            <v>2171</v>
          </cell>
          <cell r="AG765">
            <v>0</v>
          </cell>
          <cell r="AH765">
            <v>2116</v>
          </cell>
          <cell r="AI765">
            <v>2116</v>
          </cell>
          <cell r="AJ765">
            <v>2116</v>
          </cell>
          <cell r="AK765">
            <v>0</v>
          </cell>
          <cell r="AM765" t="str">
            <v>ALI_71_SEG_11</v>
          </cell>
          <cell r="AN765" t="str">
            <v>ALI_71_SEG_11_VAL_19319729</v>
          </cell>
          <cell r="AO765">
            <v>4</v>
          </cell>
          <cell r="AP765">
            <v>15064227.199999997</v>
          </cell>
          <cell r="AQ765" t="b">
            <v>0</v>
          </cell>
          <cell r="AR765" t="str">
            <v/>
          </cell>
          <cell r="AS765" t="str">
            <v/>
          </cell>
          <cell r="AT765" t="str">
            <v>ALI_71_SEG_11_</v>
          </cell>
          <cell r="AU765">
            <v>1</v>
          </cell>
          <cell r="AV765" t="str">
            <v>No Seleccionada</v>
          </cell>
        </row>
        <row r="766">
          <cell r="A766" t="b">
            <v>0</v>
          </cell>
          <cell r="B766" t="str">
            <v>5to_Evento_973_V2_FASULAC_17513956.xlsm</v>
          </cell>
          <cell r="C766">
            <v>71</v>
          </cell>
          <cell r="D766">
            <v>2047</v>
          </cell>
          <cell r="E766" t="str">
            <v>Inversiones Fasulac Ltda.</v>
          </cell>
          <cell r="F766">
            <v>646</v>
          </cell>
          <cell r="G766" t="str">
            <v>BEBIDAS LÁCTEAS</v>
          </cell>
          <cell r="H766" t="str">
            <v>71 : Yogur Con Cereal (Hojuela de Maíz azucarada)/ Yogurt entero con dulce  con cereal. Yogurt 150 cm3; Cereal 30 g</v>
          </cell>
          <cell r="I766">
            <v>15</v>
          </cell>
          <cell r="J766" t="str">
            <v>Sitio 1 : CARRERA 127#22G-18 INT 4 - Sitio 2 : SIBERIA KM 7.5 CELTA, LOTE 159 - Sitio 3 : CARRERA 68B #10A-18 - Sitio 4 : CALLE 24F#101B-15 - Sitio 5 : CARRERA 65B#10A-87 - Sitio 6 : AUTO MEDE KM 1,5 P INDUS FLORIDA BOD 23 - Sitio 7 : CARRERA 71 A BIS # 63D-38 -</v>
          </cell>
          <cell r="K766">
            <v>44835</v>
          </cell>
          <cell r="L766">
            <v>4942</v>
          </cell>
          <cell r="M766">
            <v>1236</v>
          </cell>
          <cell r="N766">
            <v>1852</v>
          </cell>
          <cell r="O766">
            <v>0</v>
          </cell>
          <cell r="P766">
            <v>2171</v>
          </cell>
          <cell r="Q766">
            <v>0</v>
          </cell>
          <cell r="R766">
            <v>2171</v>
          </cell>
          <cell r="S766">
            <v>2171</v>
          </cell>
          <cell r="T766">
            <v>0</v>
          </cell>
          <cell r="U766">
            <v>2171</v>
          </cell>
          <cell r="V766">
            <v>2171</v>
          </cell>
          <cell r="W766">
            <v>0</v>
          </cell>
          <cell r="X766">
            <v>2171</v>
          </cell>
          <cell r="Y766">
            <v>0</v>
          </cell>
          <cell r="AA766">
            <v>0</v>
          </cell>
          <cell r="AB766">
            <v>17433130</v>
          </cell>
          <cell r="AC766" t="str">
            <v>Registro Valido</v>
          </cell>
          <cell r="AD766">
            <v>2171</v>
          </cell>
          <cell r="AE766">
            <v>2171</v>
          </cell>
          <cell r="AF766">
            <v>2171</v>
          </cell>
          <cell r="AG766">
            <v>0</v>
          </cell>
          <cell r="AH766">
            <v>2116</v>
          </cell>
          <cell r="AI766">
            <v>2116</v>
          </cell>
          <cell r="AJ766">
            <v>2116</v>
          </cell>
          <cell r="AK766">
            <v>0</v>
          </cell>
          <cell r="AM766" t="str">
            <v>ALI_71_SEG_15</v>
          </cell>
          <cell r="AN766" t="str">
            <v>ALI_71_SEG_15_VAL_17433130</v>
          </cell>
          <cell r="AO766">
            <v>4</v>
          </cell>
          <cell r="AP766">
            <v>13593184</v>
          </cell>
          <cell r="AQ766" t="b">
            <v>0</v>
          </cell>
          <cell r="AR766" t="str">
            <v/>
          </cell>
          <cell r="AS766" t="str">
            <v/>
          </cell>
          <cell r="AT766" t="str">
            <v>ALI_71_SEG_15_</v>
          </cell>
          <cell r="AU766">
            <v>1</v>
          </cell>
          <cell r="AV766" t="str">
            <v>No Seleccionada</v>
          </cell>
        </row>
        <row r="767">
          <cell r="A767" t="str">
            <v>ALI_31_SEG_1</v>
          </cell>
          <cell r="B767" t="str">
            <v>5to_Evento_973_V2_Gamba_17263081.xlsm</v>
          </cell>
          <cell r="C767">
            <v>31</v>
          </cell>
          <cell r="D767">
            <v>2018</v>
          </cell>
          <cell r="E767" t="str">
            <v>Julián Gamba Vargas</v>
          </cell>
          <cell r="F767">
            <v>432</v>
          </cell>
          <cell r="G767" t="str">
            <v>POSTRES</v>
          </cell>
          <cell r="H767" t="str">
            <v>31 : Gelatina de Pata.</v>
          </cell>
          <cell r="I767">
            <v>1</v>
          </cell>
          <cell r="J767" t="str">
            <v>Sitio 1 : CARRERA 127#22G-18 INT 4 - Sitio 2 : SIBERIA KM 7.5 CELTA, LOTE 159 - Sitio 3 : CARRERA 68B #10A-18 - Sitio 4 : CALLE 24F#101B-15 - Sitio 5 : CARRERA 65B#10A-87 - Sitio 6 : AUTO MEDE KM 1,5 P INDUS FLORIDA BOD 23 - Sitio 7 : CARRERA 71 A BIS # 63D-38 -</v>
          </cell>
          <cell r="K767">
            <v>44835</v>
          </cell>
          <cell r="L767">
            <v>10067</v>
          </cell>
          <cell r="M767">
            <v>12352</v>
          </cell>
          <cell r="N767">
            <v>7603</v>
          </cell>
          <cell r="O767">
            <v>125</v>
          </cell>
          <cell r="P767">
            <v>235</v>
          </cell>
          <cell r="Q767">
            <v>0</v>
          </cell>
          <cell r="R767">
            <v>235</v>
          </cell>
          <cell r="S767">
            <v>235</v>
          </cell>
          <cell r="T767">
            <v>0</v>
          </cell>
          <cell r="U767">
            <v>235</v>
          </cell>
          <cell r="V767">
            <v>293</v>
          </cell>
          <cell r="W767">
            <v>0</v>
          </cell>
          <cell r="X767">
            <v>293</v>
          </cell>
          <cell r="Y767">
            <v>293</v>
          </cell>
          <cell r="Z767">
            <v>0</v>
          </cell>
          <cell r="AA767">
            <v>293</v>
          </cell>
          <cell r="AB767">
            <v>7532769</v>
          </cell>
          <cell r="AC767" t="str">
            <v>Registro Valido</v>
          </cell>
          <cell r="AD767">
            <v>235</v>
          </cell>
          <cell r="AE767">
            <v>235</v>
          </cell>
          <cell r="AF767">
            <v>293</v>
          </cell>
          <cell r="AG767">
            <v>293</v>
          </cell>
          <cell r="AH767">
            <v>224</v>
          </cell>
          <cell r="AI767">
            <v>224</v>
          </cell>
          <cell r="AJ767">
            <v>279</v>
          </cell>
          <cell r="AK767">
            <v>279</v>
          </cell>
          <cell r="AM767" t="str">
            <v>ALI_31_SEG_1</v>
          </cell>
          <cell r="AN767" t="str">
            <v>ALI_31_SEG_1_VAL_7532769</v>
          </cell>
          <cell r="AO767">
            <v>1</v>
          </cell>
          <cell r="AP767">
            <v>7532769</v>
          </cell>
          <cell r="AQ767" t="b">
            <v>1</v>
          </cell>
          <cell r="AR767" t="str">
            <v/>
          </cell>
          <cell r="AS767" t="str">
            <v>X</v>
          </cell>
          <cell r="AT767" t="str">
            <v>ALI_31_SEG_1_X</v>
          </cell>
          <cell r="AU767">
            <v>1</v>
          </cell>
          <cell r="AV767" t="str">
            <v>Cotizacion Seleccionada</v>
          </cell>
        </row>
        <row r="768">
          <cell r="A768" t="str">
            <v>ALI_31_SEG_2</v>
          </cell>
          <cell r="B768" t="str">
            <v>5to_Evento_973_V2_Gamba_17263081.xlsm</v>
          </cell>
          <cell r="C768">
            <v>31</v>
          </cell>
          <cell r="D768">
            <v>2018</v>
          </cell>
          <cell r="E768" t="str">
            <v>Julián Gamba Vargas</v>
          </cell>
          <cell r="F768">
            <v>433</v>
          </cell>
          <cell r="G768" t="str">
            <v>POSTRES</v>
          </cell>
          <cell r="H768" t="str">
            <v>31 : Gelatina de Pata.</v>
          </cell>
          <cell r="I768">
            <v>2</v>
          </cell>
          <cell r="J768" t="str">
            <v>Sitio 1 : CARRERA 127#22G-18 INT 4 - Sitio 2 : SIBERIA KM 7.5 CELTA, LOTE 159 - Sitio 3 : CARRERA 68B #10A-18 - Sitio 4 : CALLE 24F#101B-15 - Sitio 5 : CARRERA 65B#10A-87 - Sitio 6 : AUTO MEDE KM 1,5 P INDUS FLORIDA BOD 23 - Sitio 7 : CARRERA 71 A BIS # 63D-38 -</v>
          </cell>
          <cell r="K768">
            <v>44835</v>
          </cell>
          <cell r="L768">
            <v>10294</v>
          </cell>
          <cell r="M768">
            <v>12630</v>
          </cell>
          <cell r="N768">
            <v>7775</v>
          </cell>
          <cell r="O768">
            <v>128</v>
          </cell>
          <cell r="P768">
            <v>235</v>
          </cell>
          <cell r="Q768">
            <v>0</v>
          </cell>
          <cell r="R768">
            <v>235</v>
          </cell>
          <cell r="S768">
            <v>235</v>
          </cell>
          <cell r="T768">
            <v>0</v>
          </cell>
          <cell r="U768">
            <v>235</v>
          </cell>
          <cell r="V768">
            <v>293</v>
          </cell>
          <cell r="W768">
            <v>0</v>
          </cell>
          <cell r="X768">
            <v>293</v>
          </cell>
          <cell r="Y768">
            <v>293</v>
          </cell>
          <cell r="Z768">
            <v>0</v>
          </cell>
          <cell r="AA768">
            <v>293</v>
          </cell>
          <cell r="AB768">
            <v>7702719</v>
          </cell>
          <cell r="AC768" t="str">
            <v>Registro Valido</v>
          </cell>
          <cell r="AD768">
            <v>235</v>
          </cell>
          <cell r="AE768">
            <v>235</v>
          </cell>
          <cell r="AF768">
            <v>293</v>
          </cell>
          <cell r="AG768">
            <v>293</v>
          </cell>
          <cell r="AH768">
            <v>224</v>
          </cell>
          <cell r="AI768">
            <v>224</v>
          </cell>
          <cell r="AJ768">
            <v>279</v>
          </cell>
          <cell r="AK768">
            <v>279</v>
          </cell>
          <cell r="AM768" t="str">
            <v>ALI_31_SEG_2</v>
          </cell>
          <cell r="AN768" t="str">
            <v>ALI_31_SEG_2_VAL_7702719</v>
          </cell>
          <cell r="AO768">
            <v>1</v>
          </cell>
          <cell r="AP768">
            <v>7702719</v>
          </cell>
          <cell r="AQ768" t="b">
            <v>1</v>
          </cell>
          <cell r="AR768" t="str">
            <v/>
          </cell>
          <cell r="AS768" t="str">
            <v>X</v>
          </cell>
          <cell r="AT768" t="str">
            <v>ALI_31_SEG_2_X</v>
          </cell>
          <cell r="AU768">
            <v>1</v>
          </cell>
          <cell r="AV768" t="str">
            <v>Cotizacion Seleccionada</v>
          </cell>
        </row>
        <row r="769">
          <cell r="A769" t="str">
            <v>ALI_31_SEG_3</v>
          </cell>
          <cell r="B769" t="str">
            <v>5to_Evento_973_V2_Gamba_17263081.xlsm</v>
          </cell>
          <cell r="C769">
            <v>31</v>
          </cell>
          <cell r="D769">
            <v>2018</v>
          </cell>
          <cell r="E769" t="str">
            <v>Julián Gamba Vargas</v>
          </cell>
          <cell r="F769">
            <v>434</v>
          </cell>
          <cell r="G769" t="str">
            <v>POSTRES</v>
          </cell>
          <cell r="H769" t="str">
            <v>31 : Gelatina de Pata.</v>
          </cell>
          <cell r="I769">
            <v>3</v>
          </cell>
          <cell r="J769" t="str">
            <v>Sitio 1 : CARRERA 127#22G-18 INT 4 - Sitio 2 : SIBERIA KM 7.5 CELTA, LOTE 159 - Sitio 3 : CARRERA 68B #10A-18 - Sitio 4 : CALLE 24F#101B-15 - Sitio 5 : CARRERA 65B#10A-87 - Sitio 6 : AUTO MEDE KM 1,5 P INDUS FLORIDA BOD 23 - Sitio 7 : CARRERA 71 A BIS # 63D-38 -</v>
          </cell>
          <cell r="K769">
            <v>44835</v>
          </cell>
          <cell r="L769">
            <v>10232</v>
          </cell>
          <cell r="M769">
            <v>12555</v>
          </cell>
          <cell r="N769">
            <v>7729</v>
          </cell>
          <cell r="O769">
            <v>127</v>
          </cell>
          <cell r="P769">
            <v>235</v>
          </cell>
          <cell r="Q769">
            <v>0</v>
          </cell>
          <cell r="R769">
            <v>235</v>
          </cell>
          <cell r="S769">
            <v>235</v>
          </cell>
          <cell r="T769">
            <v>0</v>
          </cell>
          <cell r="U769">
            <v>235</v>
          </cell>
          <cell r="V769">
            <v>293</v>
          </cell>
          <cell r="W769">
            <v>0</v>
          </cell>
          <cell r="X769">
            <v>293</v>
          </cell>
          <cell r="Y769">
            <v>293</v>
          </cell>
          <cell r="Z769">
            <v>0</v>
          </cell>
          <cell r="AA769">
            <v>293</v>
          </cell>
          <cell r="AB769">
            <v>7656753</v>
          </cell>
          <cell r="AC769" t="str">
            <v>Registro Valido</v>
          </cell>
          <cell r="AD769">
            <v>235</v>
          </cell>
          <cell r="AE769">
            <v>235</v>
          </cell>
          <cell r="AF769">
            <v>293</v>
          </cell>
          <cell r="AG769">
            <v>293</v>
          </cell>
          <cell r="AH769">
            <v>224</v>
          </cell>
          <cell r="AI769">
            <v>224</v>
          </cell>
          <cell r="AJ769">
            <v>279</v>
          </cell>
          <cell r="AK769">
            <v>279</v>
          </cell>
          <cell r="AM769" t="str">
            <v>ALI_31_SEG_3</v>
          </cell>
          <cell r="AN769" t="str">
            <v>ALI_31_SEG_3_VAL_7656753</v>
          </cell>
          <cell r="AO769">
            <v>1</v>
          </cell>
          <cell r="AP769">
            <v>7656753</v>
          </cell>
          <cell r="AQ769" t="b">
            <v>1</v>
          </cell>
          <cell r="AR769" t="str">
            <v/>
          </cell>
          <cell r="AS769" t="str">
            <v>X</v>
          </cell>
          <cell r="AT769" t="str">
            <v>ALI_31_SEG_3_X</v>
          </cell>
          <cell r="AU769">
            <v>1</v>
          </cell>
          <cell r="AV769" t="str">
            <v>Cotizacion Seleccionada</v>
          </cell>
        </row>
        <row r="770">
          <cell r="A770" t="str">
            <v>ALI_31_SEG_4</v>
          </cell>
          <cell r="B770" t="str">
            <v>5to_Evento_973_V2_Gamba_17263081.xlsm</v>
          </cell>
          <cell r="C770">
            <v>31</v>
          </cell>
          <cell r="D770">
            <v>2018</v>
          </cell>
          <cell r="E770" t="str">
            <v>Julián Gamba Vargas</v>
          </cell>
          <cell r="F770">
            <v>435</v>
          </cell>
          <cell r="G770" t="str">
            <v>POSTRES</v>
          </cell>
          <cell r="H770" t="str">
            <v>31 : Gelatina de Pata.</v>
          </cell>
          <cell r="I770">
            <v>4</v>
          </cell>
          <cell r="J770" t="str">
            <v>Sitio 1 : CARRERA 127#22G-18 INT 4 - Sitio 2 : SIBERIA KM 7.5 CELTA, LOTE 159 - Sitio 3 : CARRERA 68B #10A-18 - Sitio 4 : CALLE 24F#101B-15 - Sitio 5 : CARRERA 65B#10A-87 - Sitio 6 : AUTO MEDE KM 1,5 P INDUS FLORIDA BOD 23 - Sitio 7 : CARRERA 71 A BIS # 63D-38 -</v>
          </cell>
          <cell r="K770">
            <v>44835</v>
          </cell>
          <cell r="L770">
            <v>10904</v>
          </cell>
          <cell r="M770">
            <v>13376</v>
          </cell>
          <cell r="N770">
            <v>8236</v>
          </cell>
          <cell r="O770">
            <v>135</v>
          </cell>
          <cell r="P770">
            <v>235</v>
          </cell>
          <cell r="Q770">
            <v>0</v>
          </cell>
          <cell r="R770">
            <v>235</v>
          </cell>
          <cell r="S770">
            <v>235</v>
          </cell>
          <cell r="T770">
            <v>0</v>
          </cell>
          <cell r="U770">
            <v>235</v>
          </cell>
          <cell r="V770">
            <v>293</v>
          </cell>
          <cell r="W770">
            <v>0</v>
          </cell>
          <cell r="X770">
            <v>293</v>
          </cell>
          <cell r="Y770">
            <v>293</v>
          </cell>
          <cell r="Z770">
            <v>0</v>
          </cell>
          <cell r="AA770">
            <v>293</v>
          </cell>
          <cell r="AB770">
            <v>8158503</v>
          </cell>
          <cell r="AC770" t="str">
            <v>Registro Valido</v>
          </cell>
          <cell r="AD770">
            <v>235</v>
          </cell>
          <cell r="AE770">
            <v>235</v>
          </cell>
          <cell r="AF770">
            <v>293</v>
          </cell>
          <cell r="AG770">
            <v>293</v>
          </cell>
          <cell r="AH770">
            <v>224</v>
          </cell>
          <cell r="AI770">
            <v>224</v>
          </cell>
          <cell r="AJ770">
            <v>279</v>
          </cell>
          <cell r="AK770">
            <v>279</v>
          </cell>
          <cell r="AM770" t="str">
            <v>ALI_31_SEG_4</v>
          </cell>
          <cell r="AN770" t="str">
            <v>ALI_31_SEG_4_VAL_8158503</v>
          </cell>
          <cell r="AO770">
            <v>1</v>
          </cell>
          <cell r="AP770">
            <v>8158503</v>
          </cell>
          <cell r="AQ770" t="b">
            <v>1</v>
          </cell>
          <cell r="AR770" t="str">
            <v/>
          </cell>
          <cell r="AS770" t="str">
            <v>X</v>
          </cell>
          <cell r="AT770" t="str">
            <v>ALI_31_SEG_4_X</v>
          </cell>
          <cell r="AU770">
            <v>1</v>
          </cell>
          <cell r="AV770" t="str">
            <v>Cotizacion Seleccionada</v>
          </cell>
        </row>
        <row r="771">
          <cell r="A771" t="str">
            <v>ALI_31_SEG_5</v>
          </cell>
          <cell r="B771" t="str">
            <v>5to_Evento_973_V2_Gamba_17263081.xlsm</v>
          </cell>
          <cell r="C771">
            <v>31</v>
          </cell>
          <cell r="D771">
            <v>2018</v>
          </cell>
          <cell r="E771" t="str">
            <v>Julián Gamba Vargas</v>
          </cell>
          <cell r="F771">
            <v>436</v>
          </cell>
          <cell r="G771" t="str">
            <v>POSTRES</v>
          </cell>
          <cell r="H771" t="str">
            <v>31 : Gelatina de Pata.</v>
          </cell>
          <cell r="I771">
            <v>5</v>
          </cell>
          <cell r="J771" t="str">
            <v>Sitio 1 : CARRERA 127#22G-18 INT 4 - Sitio 2 : SIBERIA KM 7.5 CELTA, LOTE 159 - Sitio 3 : CARRERA 68B #10A-18 - Sitio 4 : CALLE 24F#101B-15 - Sitio 5 : CARRERA 65B#10A-87 - Sitio 6 : AUTO MEDE KM 1,5 P INDUS FLORIDA BOD 23 - Sitio 7 : CARRERA 71 A BIS # 63D-38 -</v>
          </cell>
          <cell r="K771">
            <v>44835</v>
          </cell>
          <cell r="L771">
            <v>10136</v>
          </cell>
          <cell r="M771">
            <v>12436</v>
          </cell>
          <cell r="N771">
            <v>7656</v>
          </cell>
          <cell r="O771">
            <v>126</v>
          </cell>
          <cell r="P771">
            <v>235</v>
          </cell>
          <cell r="Q771">
            <v>0</v>
          </cell>
          <cell r="R771">
            <v>235</v>
          </cell>
          <cell r="S771">
            <v>235</v>
          </cell>
          <cell r="T771">
            <v>0</v>
          </cell>
          <cell r="U771">
            <v>235</v>
          </cell>
          <cell r="V771">
            <v>293</v>
          </cell>
          <cell r="W771">
            <v>0</v>
          </cell>
          <cell r="X771">
            <v>293</v>
          </cell>
          <cell r="Y771">
            <v>293</v>
          </cell>
          <cell r="Z771">
            <v>0</v>
          </cell>
          <cell r="AA771">
            <v>293</v>
          </cell>
          <cell r="AB771">
            <v>7584546</v>
          </cell>
          <cell r="AC771" t="str">
            <v>Registro Valido</v>
          </cell>
          <cell r="AD771">
            <v>235</v>
          </cell>
          <cell r="AE771">
            <v>235</v>
          </cell>
          <cell r="AF771">
            <v>293</v>
          </cell>
          <cell r="AG771">
            <v>293</v>
          </cell>
          <cell r="AH771">
            <v>224</v>
          </cell>
          <cell r="AI771">
            <v>224</v>
          </cell>
          <cell r="AJ771">
            <v>279</v>
          </cell>
          <cell r="AK771">
            <v>279</v>
          </cell>
          <cell r="AM771" t="str">
            <v>ALI_31_SEG_5</v>
          </cell>
          <cell r="AN771" t="str">
            <v>ALI_31_SEG_5_VAL_7584546</v>
          </cell>
          <cell r="AO771">
            <v>1</v>
          </cell>
          <cell r="AP771">
            <v>7584546</v>
          </cell>
          <cell r="AQ771" t="b">
            <v>1</v>
          </cell>
          <cell r="AR771" t="str">
            <v/>
          </cell>
          <cell r="AS771" t="str">
            <v>X</v>
          </cell>
          <cell r="AT771" t="str">
            <v>ALI_31_SEG_5_X</v>
          </cell>
          <cell r="AU771">
            <v>1</v>
          </cell>
          <cell r="AV771" t="str">
            <v>Cotizacion Seleccionada</v>
          </cell>
        </row>
        <row r="772">
          <cell r="A772" t="str">
            <v>ALI_31_SEG_6</v>
          </cell>
          <cell r="B772" t="str">
            <v>5to_Evento_973_V2_Gamba_17263081.xlsm</v>
          </cell>
          <cell r="C772">
            <v>31</v>
          </cell>
          <cell r="D772">
            <v>2018</v>
          </cell>
          <cell r="E772" t="str">
            <v>Julián Gamba Vargas</v>
          </cell>
          <cell r="F772">
            <v>437</v>
          </cell>
          <cell r="G772" t="str">
            <v>POSTRES</v>
          </cell>
          <cell r="H772" t="str">
            <v>31 : Gelatina de Pata.</v>
          </cell>
          <cell r="I772">
            <v>6</v>
          </cell>
          <cell r="J772" t="str">
            <v>Sitio 1 : CARRERA 127#22G-18 INT 4 - Sitio 2 : SIBERIA KM 7.5 CELTA, LOTE 159 - Sitio 3 : CARRERA 68B #10A-18 - Sitio 4 : CALLE 24F#101B-15 - Sitio 5 : CARRERA 65B#10A-87 - Sitio 6 : AUTO MEDE KM 1,5 P INDUS FLORIDA BOD 23 - Sitio 7 : CARRERA 71 A BIS # 63D-38 -</v>
          </cell>
          <cell r="K772">
            <v>44835</v>
          </cell>
          <cell r="L772">
            <v>10971</v>
          </cell>
          <cell r="M772">
            <v>13461</v>
          </cell>
          <cell r="N772">
            <v>8286</v>
          </cell>
          <cell r="O772">
            <v>136</v>
          </cell>
          <cell r="P772">
            <v>235</v>
          </cell>
          <cell r="Q772">
            <v>0</v>
          </cell>
          <cell r="R772">
            <v>235</v>
          </cell>
          <cell r="S772">
            <v>235</v>
          </cell>
          <cell r="T772">
            <v>0</v>
          </cell>
          <cell r="U772">
            <v>235</v>
          </cell>
          <cell r="V772">
            <v>293</v>
          </cell>
          <cell r="W772">
            <v>0</v>
          </cell>
          <cell r="X772">
            <v>293</v>
          </cell>
          <cell r="Y772">
            <v>293</v>
          </cell>
          <cell r="Z772">
            <v>0</v>
          </cell>
          <cell r="AA772">
            <v>293</v>
          </cell>
          <cell r="AB772">
            <v>8209166</v>
          </cell>
          <cell r="AC772" t="str">
            <v>Registro Valido</v>
          </cell>
          <cell r="AD772">
            <v>235</v>
          </cell>
          <cell r="AE772">
            <v>235</v>
          </cell>
          <cell r="AF772">
            <v>293</v>
          </cell>
          <cell r="AG772">
            <v>293</v>
          </cell>
          <cell r="AH772">
            <v>224</v>
          </cell>
          <cell r="AI772">
            <v>224</v>
          </cell>
          <cell r="AJ772">
            <v>279</v>
          </cell>
          <cell r="AK772">
            <v>279</v>
          </cell>
          <cell r="AM772" t="str">
            <v>ALI_31_SEG_6</v>
          </cell>
          <cell r="AN772" t="str">
            <v>ALI_31_SEG_6_VAL_8209166</v>
          </cell>
          <cell r="AO772">
            <v>1</v>
          </cell>
          <cell r="AP772">
            <v>8209166</v>
          </cell>
          <cell r="AQ772" t="b">
            <v>1</v>
          </cell>
          <cell r="AR772" t="str">
            <v/>
          </cell>
          <cell r="AS772" t="str">
            <v>X</v>
          </cell>
          <cell r="AT772" t="str">
            <v>ALI_31_SEG_6_X</v>
          </cell>
          <cell r="AU772">
            <v>1</v>
          </cell>
          <cell r="AV772" t="str">
            <v>Cotizacion Seleccionada</v>
          </cell>
        </row>
        <row r="773">
          <cell r="A773" t="str">
            <v>ALI_31_SEG_7</v>
          </cell>
          <cell r="B773" t="str">
            <v>5to_Evento_973_V2_Gamba_17263081.xlsm</v>
          </cell>
          <cell r="C773">
            <v>31</v>
          </cell>
          <cell r="D773">
            <v>2018</v>
          </cell>
          <cell r="E773" t="str">
            <v>Julián Gamba Vargas</v>
          </cell>
          <cell r="F773">
            <v>438</v>
          </cell>
          <cell r="G773" t="str">
            <v>POSTRES</v>
          </cell>
          <cell r="H773" t="str">
            <v>31 : Gelatina de Pata.</v>
          </cell>
          <cell r="I773">
            <v>7</v>
          </cell>
          <cell r="J773" t="str">
            <v>Sitio 1 : CARRERA 127#22G-18 INT 4 - Sitio 2 : SIBERIA KM 7.5 CELTA, LOTE 159 - Sitio 3 : CARRERA 68B #10A-18 - Sitio 4 : CALLE 24F#101B-15 - Sitio 5 : CARRERA 65B#10A-87 - Sitio 6 : AUTO MEDE KM 1,5 P INDUS FLORIDA BOD 23 - Sitio 7 : CARRERA 71 A BIS # 63D-38 -</v>
          </cell>
          <cell r="K773">
            <v>44835</v>
          </cell>
          <cell r="L773">
            <v>11203</v>
          </cell>
          <cell r="M773">
            <v>13745</v>
          </cell>
          <cell r="N773">
            <v>8462</v>
          </cell>
          <cell r="O773">
            <v>139</v>
          </cell>
          <cell r="P773">
            <v>235</v>
          </cell>
          <cell r="Q773">
            <v>0</v>
          </cell>
          <cell r="R773">
            <v>235</v>
          </cell>
          <cell r="S773">
            <v>235</v>
          </cell>
          <cell r="T773">
            <v>0</v>
          </cell>
          <cell r="U773">
            <v>235</v>
          </cell>
          <cell r="V773">
            <v>293</v>
          </cell>
          <cell r="W773">
            <v>0</v>
          </cell>
          <cell r="X773">
            <v>293</v>
          </cell>
          <cell r="Y773">
            <v>293</v>
          </cell>
          <cell r="Z773">
            <v>0</v>
          </cell>
          <cell r="AA773">
            <v>293</v>
          </cell>
          <cell r="AB773">
            <v>8382873</v>
          </cell>
          <cell r="AC773" t="str">
            <v>Registro Valido</v>
          </cell>
          <cell r="AD773">
            <v>235</v>
          </cell>
          <cell r="AE773">
            <v>235</v>
          </cell>
          <cell r="AF773">
            <v>293</v>
          </cell>
          <cell r="AG773">
            <v>293</v>
          </cell>
          <cell r="AH773">
            <v>224</v>
          </cell>
          <cell r="AI773">
            <v>224</v>
          </cell>
          <cell r="AJ773">
            <v>279</v>
          </cell>
          <cell r="AK773">
            <v>279</v>
          </cell>
          <cell r="AM773" t="str">
            <v>ALI_31_SEG_7</v>
          </cell>
          <cell r="AN773" t="str">
            <v>ALI_31_SEG_7_VAL_8382873</v>
          </cell>
          <cell r="AO773">
            <v>1</v>
          </cell>
          <cell r="AP773">
            <v>8382873</v>
          </cell>
          <cell r="AQ773" t="b">
            <v>1</v>
          </cell>
          <cell r="AR773" t="str">
            <v/>
          </cell>
          <cell r="AS773" t="str">
            <v>X</v>
          </cell>
          <cell r="AT773" t="str">
            <v>ALI_31_SEG_7_X</v>
          </cell>
          <cell r="AU773">
            <v>1</v>
          </cell>
          <cell r="AV773" t="str">
            <v>Cotizacion Seleccionada</v>
          </cell>
        </row>
        <row r="774">
          <cell r="A774" t="str">
            <v>ALI_31_SEG_8</v>
          </cell>
          <cell r="B774" t="str">
            <v>5to_Evento_973_V2_Gamba_17263081.xlsm</v>
          </cell>
          <cell r="C774">
            <v>31</v>
          </cell>
          <cell r="D774">
            <v>2018</v>
          </cell>
          <cell r="E774" t="str">
            <v>Julián Gamba Vargas</v>
          </cell>
          <cell r="F774">
            <v>439</v>
          </cell>
          <cell r="G774" t="str">
            <v>POSTRES</v>
          </cell>
          <cell r="H774" t="str">
            <v>31 : Gelatina de Pata.</v>
          </cell>
          <cell r="I774">
            <v>8</v>
          </cell>
          <cell r="J774" t="str">
            <v>Sitio 1 : CARRERA 127#22G-18 INT 4 - Sitio 2 : SIBERIA KM 7.5 CELTA, LOTE 159 - Sitio 3 : CARRERA 68B #10A-18 - Sitio 4 : CALLE 24F#101B-15 - Sitio 5 : CARRERA 65B#10A-87 - Sitio 6 : AUTO MEDE KM 1,5 P INDUS FLORIDA BOD 23 - Sitio 7 : CARRERA 71 A BIS # 63D-38 -</v>
          </cell>
          <cell r="K774">
            <v>44835</v>
          </cell>
          <cell r="L774">
            <v>10813</v>
          </cell>
          <cell r="M774">
            <v>13266</v>
          </cell>
          <cell r="N774">
            <v>8169</v>
          </cell>
          <cell r="O774">
            <v>134</v>
          </cell>
          <cell r="P774">
            <v>235</v>
          </cell>
          <cell r="Q774">
            <v>0</v>
          </cell>
          <cell r="R774">
            <v>235</v>
          </cell>
          <cell r="S774">
            <v>235</v>
          </cell>
          <cell r="T774">
            <v>0</v>
          </cell>
          <cell r="U774">
            <v>235</v>
          </cell>
          <cell r="V774">
            <v>293</v>
          </cell>
          <cell r="W774">
            <v>0</v>
          </cell>
          <cell r="X774">
            <v>293</v>
          </cell>
          <cell r="Y774">
            <v>293</v>
          </cell>
          <cell r="Z774">
            <v>0</v>
          </cell>
          <cell r="AA774">
            <v>293</v>
          </cell>
          <cell r="AB774">
            <v>8091344</v>
          </cell>
          <cell r="AC774" t="str">
            <v>Registro Valido</v>
          </cell>
          <cell r="AD774">
            <v>235</v>
          </cell>
          <cell r="AE774">
            <v>235</v>
          </cell>
          <cell r="AF774">
            <v>293</v>
          </cell>
          <cell r="AG774">
            <v>293</v>
          </cell>
          <cell r="AH774">
            <v>224</v>
          </cell>
          <cell r="AI774">
            <v>224</v>
          </cell>
          <cell r="AJ774">
            <v>279</v>
          </cell>
          <cell r="AK774">
            <v>279</v>
          </cell>
          <cell r="AM774" t="str">
            <v>ALI_31_SEG_8</v>
          </cell>
          <cell r="AN774" t="str">
            <v>ALI_31_SEG_8_VAL_8091344</v>
          </cell>
          <cell r="AO774">
            <v>1</v>
          </cell>
          <cell r="AP774">
            <v>8091344</v>
          </cell>
          <cell r="AQ774" t="b">
            <v>1</v>
          </cell>
          <cell r="AR774" t="str">
            <v/>
          </cell>
          <cell r="AS774" t="str">
            <v>X</v>
          </cell>
          <cell r="AT774" t="str">
            <v>ALI_31_SEG_8_X</v>
          </cell>
          <cell r="AU774">
            <v>1</v>
          </cell>
          <cell r="AV774" t="str">
            <v>Cotizacion Seleccionada</v>
          </cell>
        </row>
        <row r="775">
          <cell r="A775" t="str">
            <v>ALI_31_SEG_9</v>
          </cell>
          <cell r="B775" t="str">
            <v>5to_Evento_973_V2_Gamba_17263081.xlsm</v>
          </cell>
          <cell r="C775">
            <v>31</v>
          </cell>
          <cell r="D775">
            <v>2018</v>
          </cell>
          <cell r="E775" t="str">
            <v>Julián Gamba Vargas</v>
          </cell>
          <cell r="F775">
            <v>440</v>
          </cell>
          <cell r="G775" t="str">
            <v>POSTRES</v>
          </cell>
          <cell r="H775" t="str">
            <v>31 : Gelatina de Pata.</v>
          </cell>
          <cell r="I775">
            <v>9</v>
          </cell>
          <cell r="J775" t="str">
            <v>Sitio 1 : CARRERA 127#22G-18 INT 4 - Sitio 2 : SIBERIA KM 7.5 CELTA, LOTE 159 - Sitio 3 : CARRERA 68B #10A-18 - Sitio 4 : CALLE 24F#101B-15 - Sitio 5 : CARRERA 65B#10A-87 - Sitio 6 : AUTO MEDE KM 1,5 P INDUS FLORIDA BOD 23 - Sitio 7 : CARRERA 71 A BIS # 63D-38 -</v>
          </cell>
          <cell r="K775">
            <v>44835</v>
          </cell>
          <cell r="L775">
            <v>10927</v>
          </cell>
          <cell r="M775">
            <v>13408</v>
          </cell>
          <cell r="N775">
            <v>8254</v>
          </cell>
          <cell r="O775">
            <v>135</v>
          </cell>
          <cell r="P775">
            <v>235</v>
          </cell>
          <cell r="Q775">
            <v>0</v>
          </cell>
          <cell r="R775">
            <v>235</v>
          </cell>
          <cell r="S775">
            <v>235</v>
          </cell>
          <cell r="T775">
            <v>0</v>
          </cell>
          <cell r="U775">
            <v>235</v>
          </cell>
          <cell r="V775">
            <v>293</v>
          </cell>
          <cell r="W775">
            <v>0</v>
          </cell>
          <cell r="X775">
            <v>293</v>
          </cell>
          <cell r="Y775">
            <v>293</v>
          </cell>
          <cell r="Z775">
            <v>0</v>
          </cell>
          <cell r="AA775">
            <v>293</v>
          </cell>
          <cell r="AB775">
            <v>8176702</v>
          </cell>
          <cell r="AC775" t="str">
            <v>Registro Valido</v>
          </cell>
          <cell r="AD775">
            <v>235</v>
          </cell>
          <cell r="AE775">
            <v>235</v>
          </cell>
          <cell r="AF775">
            <v>293</v>
          </cell>
          <cell r="AG775">
            <v>293</v>
          </cell>
          <cell r="AH775">
            <v>224</v>
          </cell>
          <cell r="AI775">
            <v>224</v>
          </cell>
          <cell r="AJ775">
            <v>279</v>
          </cell>
          <cell r="AK775">
            <v>279</v>
          </cell>
          <cell r="AM775" t="str">
            <v>ALI_31_SEG_9</v>
          </cell>
          <cell r="AN775" t="str">
            <v>ALI_31_SEG_9_VAL_8176702</v>
          </cell>
          <cell r="AO775">
            <v>1</v>
          </cell>
          <cell r="AP775">
            <v>8176702</v>
          </cell>
          <cell r="AQ775" t="b">
            <v>1</v>
          </cell>
          <cell r="AR775" t="str">
            <v/>
          </cell>
          <cell r="AS775" t="str">
            <v>X</v>
          </cell>
          <cell r="AT775" t="str">
            <v>ALI_31_SEG_9_X</v>
          </cell>
          <cell r="AU775">
            <v>1</v>
          </cell>
          <cell r="AV775" t="str">
            <v>Cotizacion Seleccionada</v>
          </cell>
        </row>
        <row r="776">
          <cell r="A776" t="str">
            <v>ALI_31_SEG_10</v>
          </cell>
          <cell r="B776" t="str">
            <v>5to_Evento_973_V2_Gamba_17263081.xlsm</v>
          </cell>
          <cell r="C776">
            <v>31</v>
          </cell>
          <cell r="D776">
            <v>2018</v>
          </cell>
          <cell r="E776" t="str">
            <v>Julián Gamba Vargas</v>
          </cell>
          <cell r="F776">
            <v>441</v>
          </cell>
          <cell r="G776" t="str">
            <v>POSTRES</v>
          </cell>
          <cell r="H776" t="str">
            <v>31 : Gelatina de Pata.</v>
          </cell>
          <cell r="I776">
            <v>10</v>
          </cell>
          <cell r="J776" t="str">
            <v>Sitio 1 : CARRERA 127#22G-18 INT 4 - Sitio 2 : SIBERIA KM 7.5 CELTA, LOTE 159 - Sitio 3 : CARRERA 68B #10A-18 - Sitio 4 : CALLE 24F#101B-15 - Sitio 5 : CARRERA 65B#10A-87 - Sitio 6 : AUTO MEDE KM 1,5 P INDUS FLORIDA BOD 23 - Sitio 7 : CARRERA 71 A BIS # 63D-38 -</v>
          </cell>
          <cell r="K776">
            <v>44835</v>
          </cell>
          <cell r="L776">
            <v>10943</v>
          </cell>
          <cell r="M776">
            <v>13429</v>
          </cell>
          <cell r="N776">
            <v>8267</v>
          </cell>
          <cell r="O776">
            <v>136</v>
          </cell>
          <cell r="P776">
            <v>235</v>
          </cell>
          <cell r="Q776">
            <v>0</v>
          </cell>
          <cell r="R776">
            <v>235</v>
          </cell>
          <cell r="S776">
            <v>235</v>
          </cell>
          <cell r="T776">
            <v>0</v>
          </cell>
          <cell r="U776">
            <v>235</v>
          </cell>
          <cell r="V776">
            <v>293</v>
          </cell>
          <cell r="W776">
            <v>0</v>
          </cell>
          <cell r="X776">
            <v>293</v>
          </cell>
          <cell r="Y776">
            <v>293</v>
          </cell>
          <cell r="Z776">
            <v>0</v>
          </cell>
          <cell r="AA776">
            <v>293</v>
          </cell>
          <cell r="AB776">
            <v>8189499</v>
          </cell>
          <cell r="AC776" t="str">
            <v>Registro Valido</v>
          </cell>
          <cell r="AD776">
            <v>235</v>
          </cell>
          <cell r="AE776">
            <v>235</v>
          </cell>
          <cell r="AF776">
            <v>293</v>
          </cell>
          <cell r="AG776">
            <v>293</v>
          </cell>
          <cell r="AH776">
            <v>224</v>
          </cell>
          <cell r="AI776">
            <v>224</v>
          </cell>
          <cell r="AJ776">
            <v>279</v>
          </cell>
          <cell r="AK776">
            <v>279</v>
          </cell>
          <cell r="AM776" t="str">
            <v>ALI_31_SEG_10</v>
          </cell>
          <cell r="AN776" t="str">
            <v>ALI_31_SEG_10_VAL_8189499</v>
          </cell>
          <cell r="AO776">
            <v>1</v>
          </cell>
          <cell r="AP776">
            <v>8189499</v>
          </cell>
          <cell r="AQ776" t="b">
            <v>1</v>
          </cell>
          <cell r="AR776" t="str">
            <v/>
          </cell>
          <cell r="AS776" t="str">
            <v>X</v>
          </cell>
          <cell r="AT776" t="str">
            <v>ALI_31_SEG_10_X</v>
          </cell>
          <cell r="AU776">
            <v>1</v>
          </cell>
          <cell r="AV776" t="str">
            <v>Cotizacion Seleccionada</v>
          </cell>
        </row>
        <row r="777">
          <cell r="A777" t="str">
            <v>ALI_31_SEG_11</v>
          </cell>
          <cell r="B777" t="str">
            <v>5to_Evento_973_V2_Gamba_17263081.xlsm</v>
          </cell>
          <cell r="C777">
            <v>31</v>
          </cell>
          <cell r="D777">
            <v>2018</v>
          </cell>
          <cell r="E777" t="str">
            <v>Julián Gamba Vargas</v>
          </cell>
          <cell r="F777">
            <v>442</v>
          </cell>
          <cell r="G777" t="str">
            <v>POSTRES</v>
          </cell>
          <cell r="H777" t="str">
            <v>31 : Gelatina de Pata.</v>
          </cell>
          <cell r="I777">
            <v>11</v>
          </cell>
          <cell r="J777" t="str">
            <v>Sitio 1 : CARRERA 127#22G-18 INT 4 - Sitio 2 : SIBERIA KM 7.5 CELTA, LOTE 159 - Sitio 3 : CARRERA 68B #10A-18 - Sitio 4 : CALLE 24F#101B-15 - Sitio 5 : CARRERA 65B#10A-87 - Sitio 6 : AUTO MEDE KM 1,5 P INDUS FLORIDA BOD 23 - Sitio 7 : CARRERA 71 A BIS # 63D-38 -</v>
          </cell>
          <cell r="K777">
            <v>44835</v>
          </cell>
          <cell r="L777">
            <v>10777</v>
          </cell>
          <cell r="M777">
            <v>13224</v>
          </cell>
          <cell r="N777">
            <v>8142</v>
          </cell>
          <cell r="O777">
            <v>134</v>
          </cell>
          <cell r="P777">
            <v>235</v>
          </cell>
          <cell r="Q777">
            <v>0</v>
          </cell>
          <cell r="R777">
            <v>235</v>
          </cell>
          <cell r="S777">
            <v>235</v>
          </cell>
          <cell r="T777">
            <v>0</v>
          </cell>
          <cell r="U777">
            <v>235</v>
          </cell>
          <cell r="V777">
            <v>293</v>
          </cell>
          <cell r="W777">
            <v>0</v>
          </cell>
          <cell r="X777">
            <v>293</v>
          </cell>
          <cell r="Y777">
            <v>293</v>
          </cell>
          <cell r="Z777">
            <v>0</v>
          </cell>
          <cell r="AA777">
            <v>293</v>
          </cell>
          <cell r="AB777">
            <v>8065103</v>
          </cell>
          <cell r="AC777" t="str">
            <v>Registro Valido</v>
          </cell>
          <cell r="AD777">
            <v>235</v>
          </cell>
          <cell r="AE777">
            <v>235</v>
          </cell>
          <cell r="AF777">
            <v>293</v>
          </cell>
          <cell r="AG777">
            <v>293</v>
          </cell>
          <cell r="AH777">
            <v>224</v>
          </cell>
          <cell r="AI777">
            <v>224</v>
          </cell>
          <cell r="AJ777">
            <v>279</v>
          </cell>
          <cell r="AK777">
            <v>279</v>
          </cell>
          <cell r="AM777" t="str">
            <v>ALI_31_SEG_11</v>
          </cell>
          <cell r="AN777" t="str">
            <v>ALI_31_SEG_11_VAL_8065103</v>
          </cell>
          <cell r="AO777">
            <v>1</v>
          </cell>
          <cell r="AP777">
            <v>8065103</v>
          </cell>
          <cell r="AQ777" t="b">
            <v>1</v>
          </cell>
          <cell r="AR777" t="str">
            <v/>
          </cell>
          <cell r="AS777" t="str">
            <v>X</v>
          </cell>
          <cell r="AT777" t="str">
            <v>ALI_31_SEG_11_X</v>
          </cell>
          <cell r="AU777">
            <v>1</v>
          </cell>
          <cell r="AV777" t="str">
            <v>Cotizacion Seleccionada</v>
          </cell>
        </row>
        <row r="778">
          <cell r="A778" t="str">
            <v>ALI_31_SEG_12</v>
          </cell>
          <cell r="B778" t="str">
            <v>5to_Evento_973_V2_Gamba_17263081.xlsm</v>
          </cell>
          <cell r="C778">
            <v>31</v>
          </cell>
          <cell r="D778">
            <v>2018</v>
          </cell>
          <cell r="E778" t="str">
            <v>Julián Gamba Vargas</v>
          </cell>
          <cell r="F778">
            <v>443</v>
          </cell>
          <cell r="G778" t="str">
            <v>POSTRES</v>
          </cell>
          <cell r="H778" t="str">
            <v>31 : Gelatina de Pata.</v>
          </cell>
          <cell r="I778">
            <v>12</v>
          </cell>
          <cell r="J778" t="str">
            <v>Sitio 1 : CARRERA 127#22G-18 INT 4 - Sitio 2 : SIBERIA KM 7.5 CELTA, LOTE 159 - Sitio 3 : CARRERA 68B #10A-18 - Sitio 4 : CALLE 24F#101B-15 - Sitio 5 : CARRERA 65B#10A-87 - Sitio 6 : AUTO MEDE KM 1,5 P INDUS FLORIDA BOD 23 - Sitio 7 : CARRERA 71 A BIS # 63D-38 -</v>
          </cell>
          <cell r="K778">
            <v>44835</v>
          </cell>
          <cell r="L778">
            <v>9781</v>
          </cell>
          <cell r="M778">
            <v>12001</v>
          </cell>
          <cell r="N778">
            <v>7389</v>
          </cell>
          <cell r="O778">
            <v>121</v>
          </cell>
          <cell r="P778">
            <v>235</v>
          </cell>
          <cell r="Q778">
            <v>0</v>
          </cell>
          <cell r="R778">
            <v>235</v>
          </cell>
          <cell r="S778">
            <v>235</v>
          </cell>
          <cell r="T778">
            <v>0</v>
          </cell>
          <cell r="U778">
            <v>235</v>
          </cell>
          <cell r="V778">
            <v>293</v>
          </cell>
          <cell r="W778">
            <v>0</v>
          </cell>
          <cell r="X778">
            <v>293</v>
          </cell>
          <cell r="Y778">
            <v>293</v>
          </cell>
          <cell r="Z778">
            <v>0</v>
          </cell>
          <cell r="AA778">
            <v>293</v>
          </cell>
          <cell r="AB778">
            <v>7319200</v>
          </cell>
          <cell r="AC778" t="str">
            <v>Registro Valido</v>
          </cell>
          <cell r="AD778">
            <v>235</v>
          </cell>
          <cell r="AE778">
            <v>235</v>
          </cell>
          <cell r="AF778">
            <v>293</v>
          </cell>
          <cell r="AG778">
            <v>293</v>
          </cell>
          <cell r="AH778">
            <v>224</v>
          </cell>
          <cell r="AI778">
            <v>224</v>
          </cell>
          <cell r="AJ778">
            <v>279</v>
          </cell>
          <cell r="AK778">
            <v>279</v>
          </cell>
          <cell r="AM778" t="str">
            <v>ALI_31_SEG_12</v>
          </cell>
          <cell r="AN778" t="str">
            <v>ALI_31_SEG_12_VAL_7319200</v>
          </cell>
          <cell r="AO778">
            <v>1</v>
          </cell>
          <cell r="AP778">
            <v>7319200</v>
          </cell>
          <cell r="AQ778" t="b">
            <v>1</v>
          </cell>
          <cell r="AR778" t="str">
            <v/>
          </cell>
          <cell r="AS778" t="str">
            <v>X</v>
          </cell>
          <cell r="AT778" t="str">
            <v>ALI_31_SEG_12_X</v>
          </cell>
          <cell r="AU778">
            <v>1</v>
          </cell>
          <cell r="AV778" t="str">
            <v>Cotizacion Seleccionada</v>
          </cell>
        </row>
        <row r="779">
          <cell r="A779" t="str">
            <v>ALI_31_SEG_13</v>
          </cell>
          <cell r="B779" t="str">
            <v>5to_Evento_973_V2_Gamba_17263081.xlsm</v>
          </cell>
          <cell r="C779">
            <v>31</v>
          </cell>
          <cell r="D779">
            <v>2018</v>
          </cell>
          <cell r="E779" t="str">
            <v>Julián Gamba Vargas</v>
          </cell>
          <cell r="F779">
            <v>444</v>
          </cell>
          <cell r="G779" t="str">
            <v>POSTRES</v>
          </cell>
          <cell r="H779" t="str">
            <v>31 : Gelatina de Pata.</v>
          </cell>
          <cell r="I779">
            <v>13</v>
          </cell>
          <cell r="J779" t="str">
            <v>Sitio 1 : CARRERA 127#22G-18 INT 4 - Sitio 2 : SIBERIA KM 7.5 CELTA, LOTE 159 - Sitio 3 : CARRERA 68B #10A-18 - Sitio 4 : CALLE 24F#101B-15 - Sitio 5 : CARRERA 65B#10A-87 - Sitio 6 : AUTO MEDE KM 1,5 P INDUS FLORIDA BOD 23 - Sitio 7 : CARRERA 71 A BIS # 63D-38 -</v>
          </cell>
          <cell r="K779">
            <v>44835</v>
          </cell>
          <cell r="L779">
            <v>10385</v>
          </cell>
          <cell r="M779">
            <v>12743</v>
          </cell>
          <cell r="N779">
            <v>7845</v>
          </cell>
          <cell r="O779">
            <v>129</v>
          </cell>
          <cell r="P779">
            <v>235</v>
          </cell>
          <cell r="Q779">
            <v>0</v>
          </cell>
          <cell r="R779">
            <v>235</v>
          </cell>
          <cell r="S779">
            <v>235</v>
          </cell>
          <cell r="T779">
            <v>0</v>
          </cell>
          <cell r="U779">
            <v>235</v>
          </cell>
          <cell r="V779">
            <v>293</v>
          </cell>
          <cell r="W779">
            <v>0</v>
          </cell>
          <cell r="X779">
            <v>293</v>
          </cell>
          <cell r="Y779">
            <v>293</v>
          </cell>
          <cell r="Z779">
            <v>0</v>
          </cell>
          <cell r="AA779">
            <v>293</v>
          </cell>
          <cell r="AB779">
            <v>7771462</v>
          </cell>
          <cell r="AC779" t="str">
            <v>Registro Valido</v>
          </cell>
          <cell r="AD779">
            <v>235</v>
          </cell>
          <cell r="AE779">
            <v>235</v>
          </cell>
          <cell r="AF779">
            <v>293</v>
          </cell>
          <cell r="AG779">
            <v>293</v>
          </cell>
          <cell r="AH779">
            <v>224</v>
          </cell>
          <cell r="AI779">
            <v>224</v>
          </cell>
          <cell r="AJ779">
            <v>279</v>
          </cell>
          <cell r="AK779">
            <v>279</v>
          </cell>
          <cell r="AM779" t="str">
            <v>ALI_31_SEG_13</v>
          </cell>
          <cell r="AN779" t="str">
            <v>ALI_31_SEG_13_VAL_7771462</v>
          </cell>
          <cell r="AO779">
            <v>1</v>
          </cell>
          <cell r="AP779">
            <v>7771462</v>
          </cell>
          <cell r="AQ779" t="b">
            <v>1</v>
          </cell>
          <cell r="AR779" t="str">
            <v/>
          </cell>
          <cell r="AS779" t="str">
            <v>X</v>
          </cell>
          <cell r="AT779" t="str">
            <v>ALI_31_SEG_13_X</v>
          </cell>
          <cell r="AU779">
            <v>1</v>
          </cell>
          <cell r="AV779" t="str">
            <v>Cotizacion Seleccionada</v>
          </cell>
        </row>
        <row r="780">
          <cell r="A780" t="str">
            <v>ALI_31_SEG_14</v>
          </cell>
          <cell r="B780" t="str">
            <v>5to_Evento_973_V2_Gamba_17263081.xlsm</v>
          </cell>
          <cell r="C780">
            <v>31</v>
          </cell>
          <cell r="D780">
            <v>2018</v>
          </cell>
          <cell r="E780" t="str">
            <v>Julián Gamba Vargas</v>
          </cell>
          <cell r="F780">
            <v>445</v>
          </cell>
          <cell r="G780" t="str">
            <v>POSTRES</v>
          </cell>
          <cell r="H780" t="str">
            <v>31 : Gelatina de Pata.</v>
          </cell>
          <cell r="I780">
            <v>14</v>
          </cell>
          <cell r="J780" t="str">
            <v>Sitio 1 : CARRERA 127#22G-18 INT 4 - Sitio 2 : SIBERIA KM 7.5 CELTA, LOTE 159 - Sitio 3 : CARRERA 68B #10A-18 - Sitio 4 : CALLE 24F#101B-15 - Sitio 5 : CARRERA 65B#10A-87 - Sitio 6 : AUTO MEDE KM 1,5 P INDUS FLORIDA BOD 23 - Sitio 7 : CARRERA 71 A BIS # 63D-38 -</v>
          </cell>
          <cell r="K780">
            <v>44835</v>
          </cell>
          <cell r="L780">
            <v>10291</v>
          </cell>
          <cell r="M780">
            <v>12627</v>
          </cell>
          <cell r="N780">
            <v>7774</v>
          </cell>
          <cell r="O780">
            <v>128</v>
          </cell>
          <cell r="P780">
            <v>235</v>
          </cell>
          <cell r="Q780">
            <v>0</v>
          </cell>
          <cell r="R780">
            <v>235</v>
          </cell>
          <cell r="S780">
            <v>235</v>
          </cell>
          <cell r="T780">
            <v>0</v>
          </cell>
          <cell r="U780">
            <v>235</v>
          </cell>
          <cell r="V780">
            <v>293</v>
          </cell>
          <cell r="W780">
            <v>0</v>
          </cell>
          <cell r="X780">
            <v>293</v>
          </cell>
          <cell r="Y780">
            <v>293</v>
          </cell>
          <cell r="Z780">
            <v>0</v>
          </cell>
          <cell r="AA780">
            <v>293</v>
          </cell>
          <cell r="AB780">
            <v>7701016</v>
          </cell>
          <cell r="AC780" t="str">
            <v>Registro Valido</v>
          </cell>
          <cell r="AD780">
            <v>235</v>
          </cell>
          <cell r="AE780">
            <v>235</v>
          </cell>
          <cell r="AF780">
            <v>293</v>
          </cell>
          <cell r="AG780">
            <v>293</v>
          </cell>
          <cell r="AH780">
            <v>224</v>
          </cell>
          <cell r="AI780">
            <v>224</v>
          </cell>
          <cell r="AJ780">
            <v>279</v>
          </cell>
          <cell r="AK780">
            <v>279</v>
          </cell>
          <cell r="AM780" t="str">
            <v>ALI_31_SEG_14</v>
          </cell>
          <cell r="AN780" t="str">
            <v>ALI_31_SEG_14_VAL_7701016</v>
          </cell>
          <cell r="AO780">
            <v>1</v>
          </cell>
          <cell r="AP780">
            <v>7701016</v>
          </cell>
          <cell r="AQ780" t="b">
            <v>1</v>
          </cell>
          <cell r="AR780" t="str">
            <v/>
          </cell>
          <cell r="AS780" t="str">
            <v>X</v>
          </cell>
          <cell r="AT780" t="str">
            <v>ALI_31_SEG_14_X</v>
          </cell>
          <cell r="AU780">
            <v>1</v>
          </cell>
          <cell r="AV780" t="str">
            <v>Cotizacion Seleccionada</v>
          </cell>
        </row>
        <row r="781">
          <cell r="A781" t="str">
            <v>ALI_31_SEG_15</v>
          </cell>
          <cell r="B781" t="str">
            <v>5to_Evento_973_V2_Gamba_17263081.xlsm</v>
          </cell>
          <cell r="C781">
            <v>31</v>
          </cell>
          <cell r="D781">
            <v>2018</v>
          </cell>
          <cell r="E781" t="str">
            <v>Julián Gamba Vargas</v>
          </cell>
          <cell r="F781">
            <v>446</v>
          </cell>
          <cell r="G781" t="str">
            <v>POSTRES</v>
          </cell>
          <cell r="H781" t="str">
            <v>31 : Gelatina de Pata.</v>
          </cell>
          <cell r="I781">
            <v>15</v>
          </cell>
          <cell r="J781" t="str">
            <v>Sitio 1 : CARRERA 127#22G-18 INT 4 - Sitio 2 : SIBERIA KM 7.5 CELTA, LOTE 159 - Sitio 3 : CARRERA 68B #10A-18 - Sitio 4 : CALLE 24F#101B-15 - Sitio 5 : CARRERA 65B#10A-87 - Sitio 6 : AUTO MEDE KM 1,5 P INDUS FLORIDA BOD 23 - Sitio 7 : CARRERA 71 A BIS # 63D-38 -</v>
          </cell>
          <cell r="K781">
            <v>44835</v>
          </cell>
          <cell r="L781">
            <v>9727</v>
          </cell>
          <cell r="M781">
            <v>11935</v>
          </cell>
          <cell r="N781">
            <v>7348</v>
          </cell>
          <cell r="O781">
            <v>118</v>
          </cell>
          <cell r="P781">
            <v>235</v>
          </cell>
          <cell r="Q781">
            <v>0</v>
          </cell>
          <cell r="R781">
            <v>235</v>
          </cell>
          <cell r="S781">
            <v>235</v>
          </cell>
          <cell r="T781">
            <v>0</v>
          </cell>
          <cell r="U781">
            <v>235</v>
          </cell>
          <cell r="V781">
            <v>293</v>
          </cell>
          <cell r="W781">
            <v>0</v>
          </cell>
          <cell r="X781">
            <v>293</v>
          </cell>
          <cell r="Y781">
            <v>293</v>
          </cell>
          <cell r="Z781">
            <v>0</v>
          </cell>
          <cell r="AA781">
            <v>293</v>
          </cell>
          <cell r="AB781">
            <v>7278108</v>
          </cell>
          <cell r="AC781" t="str">
            <v>Registro Valido</v>
          </cell>
          <cell r="AD781">
            <v>235</v>
          </cell>
          <cell r="AE781">
            <v>235</v>
          </cell>
          <cell r="AF781">
            <v>293</v>
          </cell>
          <cell r="AG781">
            <v>293</v>
          </cell>
          <cell r="AH781">
            <v>224</v>
          </cell>
          <cell r="AI781">
            <v>224</v>
          </cell>
          <cell r="AJ781">
            <v>279</v>
          </cell>
          <cell r="AK781">
            <v>279</v>
          </cell>
          <cell r="AM781" t="str">
            <v>ALI_31_SEG_15</v>
          </cell>
          <cell r="AN781" t="str">
            <v>ALI_31_SEG_15_VAL_7278108</v>
          </cell>
          <cell r="AO781">
            <v>1</v>
          </cell>
          <cell r="AP781">
            <v>7278108</v>
          </cell>
          <cell r="AQ781" t="b">
            <v>1</v>
          </cell>
          <cell r="AR781" t="str">
            <v/>
          </cell>
          <cell r="AS781" t="str">
            <v>X</v>
          </cell>
          <cell r="AT781" t="str">
            <v>ALI_31_SEG_15_X</v>
          </cell>
          <cell r="AU781">
            <v>1</v>
          </cell>
          <cell r="AV781" t="str">
            <v>Cotizacion Seleccionada</v>
          </cell>
        </row>
        <row r="782">
          <cell r="A782" t="str">
            <v>ALI_75_SEG_1</v>
          </cell>
          <cell r="B782" t="str">
            <v>5to_Evento_973_V2_LIBER_17510475.xlsm</v>
          </cell>
          <cell r="C782">
            <v>75</v>
          </cell>
          <cell r="D782">
            <v>2032</v>
          </cell>
          <cell r="E782" t="str">
            <v>Proalimentos Liber S.A.S. En reorganización</v>
          </cell>
          <cell r="F782">
            <v>76</v>
          </cell>
          <cell r="G782" t="str">
            <v>BEBIDAS LÁCTEAS</v>
          </cell>
          <cell r="H782" t="str">
            <v>75 : Yogur entero con dulce,  con adición de frutas naturales o mermeladas o concentrados de frutas, pasteurizado de diferentes sabores.</v>
          </cell>
          <cell r="I782">
            <v>1</v>
          </cell>
          <cell r="J782" t="str">
            <v>Sitio 1 : CARRERA 127#22G-18 INT 4 - Sitio 2 : SIBERIA KM 7.5 CELTA, LOTE 159 - Sitio 3 : CARRERA 68B #10A-18 - Sitio 4 : CALLE 24F#101B-15 - Sitio 5 : CARRERA 65B#10A-87 - Sitio 6 : AUTO MEDE KM 1,5 P INDUS FLORIDA BOD 23 - Sitio 7 : CARRERA 71 A BIS # 63D-38 -</v>
          </cell>
          <cell r="K782">
            <v>44835</v>
          </cell>
          <cell r="L782">
            <v>12484</v>
          </cell>
          <cell r="M782">
            <v>15522</v>
          </cell>
          <cell r="N782">
            <v>7266</v>
          </cell>
          <cell r="O782">
            <v>677</v>
          </cell>
          <cell r="P782">
            <v>894</v>
          </cell>
          <cell r="Q782">
            <v>0.1099</v>
          </cell>
          <cell r="R782">
            <v>795.75</v>
          </cell>
          <cell r="S782">
            <v>894</v>
          </cell>
          <cell r="T782">
            <v>0.1099</v>
          </cell>
          <cell r="U782">
            <v>795.75</v>
          </cell>
          <cell r="V782">
            <v>894</v>
          </cell>
          <cell r="W782">
            <v>0.1099</v>
          </cell>
          <cell r="X782">
            <v>795.75</v>
          </cell>
          <cell r="Y782">
            <v>894</v>
          </cell>
          <cell r="Z782">
            <v>0.1099</v>
          </cell>
          <cell r="AA782">
            <v>795.75</v>
          </cell>
          <cell r="AB782">
            <v>28606416.75</v>
          </cell>
          <cell r="AC782" t="str">
            <v>Registro Valido</v>
          </cell>
          <cell r="AD782">
            <v>894</v>
          </cell>
          <cell r="AE782">
            <v>894</v>
          </cell>
          <cell r="AF782">
            <v>894</v>
          </cell>
          <cell r="AG782">
            <v>894</v>
          </cell>
          <cell r="AH782">
            <v>886</v>
          </cell>
          <cell r="AI782">
            <v>886</v>
          </cell>
          <cell r="AJ782">
            <v>886</v>
          </cell>
          <cell r="AK782">
            <v>886</v>
          </cell>
          <cell r="AM782" t="str">
            <v>ALI_75_SEG_1</v>
          </cell>
          <cell r="AN782" t="str">
            <v>ALI_75_SEG_1_VAL_28606416.75</v>
          </cell>
          <cell r="AO782">
            <v>4</v>
          </cell>
          <cell r="AP782">
            <v>28606416.75</v>
          </cell>
          <cell r="AQ782" t="b">
            <v>1</v>
          </cell>
          <cell r="AR782" t="str">
            <v/>
          </cell>
          <cell r="AS782" t="str">
            <v>X</v>
          </cell>
          <cell r="AT782" t="str">
            <v>ALI_75_SEG_1_X</v>
          </cell>
          <cell r="AU782">
            <v>1</v>
          </cell>
          <cell r="AV782" t="str">
            <v>Cotizacion Seleccionada</v>
          </cell>
        </row>
        <row r="783">
          <cell r="A783" t="str">
            <v>ALI_75_SEG_2</v>
          </cell>
          <cell r="B783" t="str">
            <v>5to_Evento_973_V2_LIBER_17510475.xlsm</v>
          </cell>
          <cell r="C783">
            <v>75</v>
          </cell>
          <cell r="D783">
            <v>2032</v>
          </cell>
          <cell r="E783" t="str">
            <v>Proalimentos Liber S.A.S. En reorganización</v>
          </cell>
          <cell r="F783">
            <v>77</v>
          </cell>
          <cell r="G783" t="str">
            <v>BEBIDAS LÁCTEAS</v>
          </cell>
          <cell r="H783" t="str">
            <v>75 : Yogur entero con dulce,  con adición de frutas naturales o mermeladas o concentrados de frutas, pasteurizado de diferentes sabores.</v>
          </cell>
          <cell r="I783">
            <v>2</v>
          </cell>
          <cell r="J783" t="str">
            <v>Sitio 1 : CARRERA 127#22G-18 INT 4 - Sitio 2 : SIBERIA KM 7.5 CELTA, LOTE 159 - Sitio 3 : CARRERA 68B #10A-18 - Sitio 4 : CALLE 24F#101B-15 - Sitio 5 : CARRERA 65B#10A-87 - Sitio 6 : AUTO MEDE KM 1,5 P INDUS FLORIDA BOD 23 - Sitio 7 : CARRERA 71 A BIS # 63D-38 -</v>
          </cell>
          <cell r="K783">
            <v>44835</v>
          </cell>
          <cell r="L783">
            <v>12765</v>
          </cell>
          <cell r="M783">
            <v>15872</v>
          </cell>
          <cell r="N783">
            <v>7430</v>
          </cell>
          <cell r="O783">
            <v>693</v>
          </cell>
          <cell r="P783">
            <v>894</v>
          </cell>
          <cell r="Q783">
            <v>0.109</v>
          </cell>
          <cell r="R783">
            <v>796.55</v>
          </cell>
          <cell r="S783">
            <v>894</v>
          </cell>
          <cell r="T783">
            <v>0.109</v>
          </cell>
          <cell r="U783">
            <v>796.55</v>
          </cell>
          <cell r="V783">
            <v>894</v>
          </cell>
          <cell r="W783">
            <v>0.109</v>
          </cell>
          <cell r="X783">
            <v>796.55</v>
          </cell>
          <cell r="Y783">
            <v>894</v>
          </cell>
          <cell r="Z783">
            <v>0.109</v>
          </cell>
          <cell r="AA783">
            <v>796.55</v>
          </cell>
          <cell r="AB783">
            <v>29281178</v>
          </cell>
          <cell r="AC783" t="str">
            <v>Registro Valido</v>
          </cell>
          <cell r="AD783">
            <v>894</v>
          </cell>
          <cell r="AE783">
            <v>894</v>
          </cell>
          <cell r="AF783">
            <v>894</v>
          </cell>
          <cell r="AG783">
            <v>894</v>
          </cell>
          <cell r="AH783">
            <v>886</v>
          </cell>
          <cell r="AI783">
            <v>886</v>
          </cell>
          <cell r="AJ783">
            <v>886</v>
          </cell>
          <cell r="AK783">
            <v>886</v>
          </cell>
          <cell r="AM783" t="str">
            <v>ALI_75_SEG_2</v>
          </cell>
          <cell r="AN783" t="str">
            <v>ALI_75_SEG_2_VAL_29281178</v>
          </cell>
          <cell r="AO783">
            <v>4</v>
          </cell>
          <cell r="AP783">
            <v>29281178</v>
          </cell>
          <cell r="AQ783" t="b">
            <v>1</v>
          </cell>
          <cell r="AR783" t="str">
            <v/>
          </cell>
          <cell r="AS783" t="str">
            <v>X</v>
          </cell>
          <cell r="AT783" t="str">
            <v>ALI_75_SEG_2_X</v>
          </cell>
          <cell r="AU783">
            <v>1</v>
          </cell>
          <cell r="AV783" t="str">
            <v>Cotizacion Seleccionada</v>
          </cell>
        </row>
        <row r="784">
          <cell r="A784" t="str">
            <v>ALI_75_SEG_3</v>
          </cell>
          <cell r="B784" t="str">
            <v>5to_Evento_973_V2_LIBER_17510475.xlsm</v>
          </cell>
          <cell r="C784">
            <v>75</v>
          </cell>
          <cell r="D784">
            <v>2032</v>
          </cell>
          <cell r="E784" t="str">
            <v>Proalimentos Liber S.A.S. En reorganización</v>
          </cell>
          <cell r="F784">
            <v>78</v>
          </cell>
          <cell r="G784" t="str">
            <v>BEBIDAS LÁCTEAS</v>
          </cell>
          <cell r="H784" t="str">
            <v>75 : Yogur entero con dulce,  con adición de frutas naturales o mermeladas o concentrados de frutas, pasteurizado de diferentes sabores.</v>
          </cell>
          <cell r="I784">
            <v>3</v>
          </cell>
          <cell r="J784" t="str">
            <v>Sitio 1 : CARRERA 127#22G-18 INT 4 - Sitio 2 : SIBERIA KM 7.5 CELTA, LOTE 159 - Sitio 3 : CARRERA 68B #10A-18 - Sitio 4 : CALLE 24F#101B-15 - Sitio 5 : CARRERA 65B#10A-87 - Sitio 6 : AUTO MEDE KM 1,5 P INDUS FLORIDA BOD 23 - Sitio 7 : CARRERA 71 A BIS # 63D-38 -</v>
          </cell>
          <cell r="K784">
            <v>44835</v>
          </cell>
          <cell r="L784">
            <v>12689</v>
          </cell>
          <cell r="M784">
            <v>15778</v>
          </cell>
          <cell r="N784">
            <v>7385</v>
          </cell>
          <cell r="O784">
            <v>688</v>
          </cell>
          <cell r="P784">
            <v>894</v>
          </cell>
          <cell r="Q784">
            <v>0.1087</v>
          </cell>
          <cell r="R784">
            <v>796.82</v>
          </cell>
          <cell r="S784">
            <v>894</v>
          </cell>
          <cell r="T784">
            <v>0.1087</v>
          </cell>
          <cell r="U784">
            <v>796.82</v>
          </cell>
          <cell r="V784">
            <v>894</v>
          </cell>
          <cell r="W784">
            <v>0.1087</v>
          </cell>
          <cell r="X784">
            <v>796.82</v>
          </cell>
          <cell r="Y784">
            <v>894</v>
          </cell>
          <cell r="Z784">
            <v>0.1087</v>
          </cell>
          <cell r="AA784">
            <v>796.82</v>
          </cell>
          <cell r="AB784">
            <v>29115802.800000001</v>
          </cell>
          <cell r="AC784" t="str">
            <v>Registro Valido</v>
          </cell>
          <cell r="AD784">
            <v>894</v>
          </cell>
          <cell r="AE784">
            <v>894</v>
          </cell>
          <cell r="AF784">
            <v>894</v>
          </cell>
          <cell r="AG784">
            <v>894</v>
          </cell>
          <cell r="AH784">
            <v>886</v>
          </cell>
          <cell r="AI784">
            <v>886</v>
          </cell>
          <cell r="AJ784">
            <v>886</v>
          </cell>
          <cell r="AK784">
            <v>886</v>
          </cell>
          <cell r="AM784" t="str">
            <v>ALI_75_SEG_3</v>
          </cell>
          <cell r="AN784" t="str">
            <v>ALI_75_SEG_3_VAL_29115802.8</v>
          </cell>
          <cell r="AO784">
            <v>4</v>
          </cell>
          <cell r="AP784">
            <v>29115802.800000001</v>
          </cell>
          <cell r="AQ784" t="b">
            <v>1</v>
          </cell>
          <cell r="AR784" t="str">
            <v/>
          </cell>
          <cell r="AS784" t="str">
            <v>X</v>
          </cell>
          <cell r="AT784" t="str">
            <v>ALI_75_SEG_3_X</v>
          </cell>
          <cell r="AU784">
            <v>1</v>
          </cell>
          <cell r="AV784" t="str">
            <v>Cotizacion Seleccionada</v>
          </cell>
        </row>
        <row r="785">
          <cell r="A785" t="str">
            <v>ALI_75_SEG_4</v>
          </cell>
          <cell r="B785" t="str">
            <v>5to_Evento_973_V2_LIBER_17510475.xlsm</v>
          </cell>
          <cell r="C785">
            <v>75</v>
          </cell>
          <cell r="D785">
            <v>2032</v>
          </cell>
          <cell r="E785" t="str">
            <v>Proalimentos Liber S.A.S. En reorganización</v>
          </cell>
          <cell r="F785">
            <v>79</v>
          </cell>
          <cell r="G785" t="str">
            <v>BEBIDAS LÁCTEAS</v>
          </cell>
          <cell r="H785" t="str">
            <v>75 : Yogur entero con dulce,  con adición de frutas naturales o mermeladas o concentrados de frutas, pasteurizado de diferentes sabores.</v>
          </cell>
          <cell r="I785">
            <v>4</v>
          </cell>
          <cell r="J785" t="str">
            <v>Sitio 1 : CARRERA 127#22G-18 INT 4 - Sitio 2 : SIBERIA KM 7.5 CELTA, LOTE 159 - Sitio 3 : CARRERA 68B #10A-18 - Sitio 4 : CALLE 24F#101B-15 - Sitio 5 : CARRERA 65B#10A-87 - Sitio 6 : AUTO MEDE KM 1,5 P INDUS FLORIDA BOD 23 - Sitio 7 : CARRERA 71 A BIS # 63D-38 -</v>
          </cell>
          <cell r="K785">
            <v>44835</v>
          </cell>
          <cell r="L785">
            <v>13521</v>
          </cell>
          <cell r="M785">
            <v>16809</v>
          </cell>
          <cell r="N785">
            <v>7869</v>
          </cell>
          <cell r="O785">
            <v>735</v>
          </cell>
          <cell r="P785">
            <v>894</v>
          </cell>
          <cell r="Q785">
            <v>9.7799999999999998E-2</v>
          </cell>
          <cell r="R785">
            <v>806.57</v>
          </cell>
          <cell r="S785">
            <v>894</v>
          </cell>
          <cell r="T785">
            <v>9.7799999999999998E-2</v>
          </cell>
          <cell r="U785">
            <v>806.57</v>
          </cell>
          <cell r="V785">
            <v>894</v>
          </cell>
          <cell r="W785">
            <v>9.7799999999999998E-2</v>
          </cell>
          <cell r="X785">
            <v>806.57</v>
          </cell>
          <cell r="Y785">
            <v>894</v>
          </cell>
          <cell r="Z785">
            <v>9.7799999999999998E-2</v>
          </cell>
          <cell r="AA785">
            <v>806.57</v>
          </cell>
          <cell r="AB785">
            <v>31402996.379999999</v>
          </cell>
          <cell r="AC785" t="str">
            <v>Registro Valido</v>
          </cell>
          <cell r="AD785">
            <v>894</v>
          </cell>
          <cell r="AE785">
            <v>894</v>
          </cell>
          <cell r="AF785">
            <v>894</v>
          </cell>
          <cell r="AG785">
            <v>894</v>
          </cell>
          <cell r="AH785">
            <v>886</v>
          </cell>
          <cell r="AI785">
            <v>886</v>
          </cell>
          <cell r="AJ785">
            <v>886</v>
          </cell>
          <cell r="AK785">
            <v>886</v>
          </cell>
          <cell r="AM785" t="str">
            <v>ALI_75_SEG_4</v>
          </cell>
          <cell r="AN785" t="str">
            <v>ALI_75_SEG_4_VAL_31402996.38</v>
          </cell>
          <cell r="AO785">
            <v>4</v>
          </cell>
          <cell r="AP785">
            <v>31402996.379999999</v>
          </cell>
          <cell r="AQ785" t="b">
            <v>1</v>
          </cell>
          <cell r="AR785" t="str">
            <v/>
          </cell>
          <cell r="AS785" t="str">
            <v>X</v>
          </cell>
          <cell r="AT785" t="str">
            <v>ALI_75_SEG_4_X</v>
          </cell>
          <cell r="AU785">
            <v>1</v>
          </cell>
          <cell r="AV785" t="str">
            <v>Cotizacion Seleccionada</v>
          </cell>
        </row>
        <row r="786">
          <cell r="A786" t="str">
            <v>ALI_75_SEG_5</v>
          </cell>
          <cell r="B786" t="str">
            <v>5to_Evento_973_V2_LIBER_17510475.xlsm</v>
          </cell>
          <cell r="C786">
            <v>75</v>
          </cell>
          <cell r="D786">
            <v>2032</v>
          </cell>
          <cell r="E786" t="str">
            <v>Proalimentos Liber S.A.S. En reorganización</v>
          </cell>
          <cell r="F786">
            <v>80</v>
          </cell>
          <cell r="G786" t="str">
            <v>BEBIDAS LÁCTEAS</v>
          </cell>
          <cell r="H786" t="str">
            <v>75 : Yogur entero con dulce,  con adición de frutas naturales o mermeladas o concentrados de frutas, pasteurizado de diferentes sabores.</v>
          </cell>
          <cell r="I786">
            <v>5</v>
          </cell>
          <cell r="J786" t="str">
            <v>Sitio 1 : CARRERA 127#22G-18 INT 4 - Sitio 2 : SIBERIA KM 7.5 CELTA, LOTE 159 - Sitio 3 : CARRERA 68B #10A-18 - Sitio 4 : CALLE 24F#101B-15 - Sitio 5 : CARRERA 65B#10A-87 - Sitio 6 : AUTO MEDE KM 1,5 P INDUS FLORIDA BOD 23 - Sitio 7 : CARRERA 71 A BIS # 63D-38 -</v>
          </cell>
          <cell r="K786">
            <v>44835</v>
          </cell>
          <cell r="L786">
            <v>12568</v>
          </cell>
          <cell r="M786">
            <v>15628</v>
          </cell>
          <cell r="N786">
            <v>7315</v>
          </cell>
          <cell r="O786">
            <v>682</v>
          </cell>
          <cell r="P786">
            <v>894</v>
          </cell>
          <cell r="Q786">
            <v>0.1095</v>
          </cell>
          <cell r="R786">
            <v>796.11</v>
          </cell>
          <cell r="S786">
            <v>894</v>
          </cell>
          <cell r="T786">
            <v>0.1095</v>
          </cell>
          <cell r="U786">
            <v>796.11</v>
          </cell>
          <cell r="V786">
            <v>894</v>
          </cell>
          <cell r="W786">
            <v>0.1095</v>
          </cell>
          <cell r="X786">
            <v>796.11</v>
          </cell>
          <cell r="Y786">
            <v>894</v>
          </cell>
          <cell r="Z786">
            <v>0.1095</v>
          </cell>
          <cell r="AA786">
            <v>796.11</v>
          </cell>
          <cell r="AB786">
            <v>28813609.23</v>
          </cell>
          <cell r="AC786" t="str">
            <v>Registro Valido</v>
          </cell>
          <cell r="AD786">
            <v>894</v>
          </cell>
          <cell r="AE786">
            <v>894</v>
          </cell>
          <cell r="AF786">
            <v>894</v>
          </cell>
          <cell r="AG786">
            <v>894</v>
          </cell>
          <cell r="AH786">
            <v>886</v>
          </cell>
          <cell r="AI786">
            <v>886</v>
          </cell>
          <cell r="AJ786">
            <v>886</v>
          </cell>
          <cell r="AK786">
            <v>886</v>
          </cell>
          <cell r="AM786" t="str">
            <v>ALI_75_SEG_5</v>
          </cell>
          <cell r="AN786" t="str">
            <v>ALI_75_SEG_5_VAL_28813609.23</v>
          </cell>
          <cell r="AO786">
            <v>4</v>
          </cell>
          <cell r="AP786">
            <v>28813609.23</v>
          </cell>
          <cell r="AQ786" t="b">
            <v>1</v>
          </cell>
          <cell r="AR786" t="str">
            <v/>
          </cell>
          <cell r="AS786" t="str">
            <v>X</v>
          </cell>
          <cell r="AT786" t="str">
            <v>ALI_75_SEG_5_X</v>
          </cell>
          <cell r="AU786">
            <v>1</v>
          </cell>
          <cell r="AV786" t="str">
            <v>Cotizacion Seleccionada</v>
          </cell>
        </row>
        <row r="787">
          <cell r="A787" t="str">
            <v>ALI_75_SEG_6</v>
          </cell>
          <cell r="B787" t="str">
            <v>5to_Evento_973_V2_LIBER_17510475.xlsm</v>
          </cell>
          <cell r="C787">
            <v>75</v>
          </cell>
          <cell r="D787">
            <v>2032</v>
          </cell>
          <cell r="E787" t="str">
            <v>Proalimentos Liber S.A.S. En reorganización</v>
          </cell>
          <cell r="F787">
            <v>81</v>
          </cell>
          <cell r="G787" t="str">
            <v>BEBIDAS LÁCTEAS</v>
          </cell>
          <cell r="H787" t="str">
            <v>75 : Yogur entero con dulce,  con adición de frutas naturales o mermeladas o concentrados de frutas, pasteurizado de diferentes sabores.</v>
          </cell>
          <cell r="I787">
            <v>6</v>
          </cell>
          <cell r="J787" t="str">
            <v>Sitio 1 : CARRERA 127#22G-18 INT 4 - Sitio 2 : SIBERIA KM 7.5 CELTA, LOTE 159 - Sitio 3 : CARRERA 68B #10A-18 - Sitio 4 : CALLE 24F#101B-15 - Sitio 5 : CARRERA 65B#10A-87 - Sitio 6 : AUTO MEDE KM 1,5 P INDUS FLORIDA BOD 23 - Sitio 7 : CARRERA 71 A BIS # 63D-38 -</v>
          </cell>
          <cell r="K787">
            <v>44835</v>
          </cell>
          <cell r="L787">
            <v>13604</v>
          </cell>
          <cell r="M787">
            <v>16916</v>
          </cell>
          <cell r="N787">
            <v>7916</v>
          </cell>
          <cell r="O787">
            <v>739</v>
          </cell>
          <cell r="P787">
            <v>894</v>
          </cell>
          <cell r="Q787">
            <v>0.10929999999999999</v>
          </cell>
          <cell r="R787">
            <v>796.29</v>
          </cell>
          <cell r="S787">
            <v>894</v>
          </cell>
          <cell r="T787">
            <v>0.10929999999999999</v>
          </cell>
          <cell r="U787">
            <v>796.29</v>
          </cell>
          <cell r="V787">
            <v>894</v>
          </cell>
          <cell r="W787">
            <v>0.10929999999999999</v>
          </cell>
          <cell r="X787">
            <v>796.29</v>
          </cell>
          <cell r="Y787">
            <v>894</v>
          </cell>
          <cell r="Z787">
            <v>0.10929999999999999</v>
          </cell>
          <cell r="AA787">
            <v>796.29</v>
          </cell>
          <cell r="AB787">
            <v>31194660.749999996</v>
          </cell>
          <cell r="AC787" t="str">
            <v>Registro Valido</v>
          </cell>
          <cell r="AD787">
            <v>894</v>
          </cell>
          <cell r="AE787">
            <v>894</v>
          </cell>
          <cell r="AF787">
            <v>894</v>
          </cell>
          <cell r="AG787">
            <v>894</v>
          </cell>
          <cell r="AH787">
            <v>886</v>
          </cell>
          <cell r="AI787">
            <v>886</v>
          </cell>
          <cell r="AJ787">
            <v>886</v>
          </cell>
          <cell r="AK787">
            <v>886</v>
          </cell>
          <cell r="AM787" t="str">
            <v>ALI_75_SEG_6</v>
          </cell>
          <cell r="AN787" t="str">
            <v>ALI_75_SEG_6_VAL_31194660.75</v>
          </cell>
          <cell r="AO787">
            <v>4</v>
          </cell>
          <cell r="AP787">
            <v>31194660.749999996</v>
          </cell>
          <cell r="AQ787" t="b">
            <v>1</v>
          </cell>
          <cell r="AR787" t="str">
            <v/>
          </cell>
          <cell r="AS787" t="str">
            <v>X</v>
          </cell>
          <cell r="AT787" t="str">
            <v>ALI_75_SEG_6_X</v>
          </cell>
          <cell r="AU787">
            <v>1</v>
          </cell>
          <cell r="AV787" t="str">
            <v>Cotizacion Seleccionada</v>
          </cell>
        </row>
        <row r="788">
          <cell r="A788" t="str">
            <v>ALI_75_SEG_7</v>
          </cell>
          <cell r="B788" t="str">
            <v>5to_Evento_973_V2_LIBER_17510475.xlsm</v>
          </cell>
          <cell r="C788">
            <v>75</v>
          </cell>
          <cell r="D788">
            <v>2032</v>
          </cell>
          <cell r="E788" t="str">
            <v>Proalimentos Liber S.A.S. En reorganización</v>
          </cell>
          <cell r="F788">
            <v>82</v>
          </cell>
          <cell r="G788" t="str">
            <v>BEBIDAS LÁCTEAS</v>
          </cell>
          <cell r="H788" t="str">
            <v>75 : Yogur entero con dulce,  con adición de frutas naturales o mermeladas o concentrados de frutas, pasteurizado de diferentes sabores.</v>
          </cell>
          <cell r="I788">
            <v>7</v>
          </cell>
          <cell r="J788" t="str">
            <v>Sitio 1 : CARRERA 127#22G-18 INT 4 - Sitio 2 : SIBERIA KM 7.5 CELTA, LOTE 159 - Sitio 3 : CARRERA 68B #10A-18 - Sitio 4 : CALLE 24F#101B-15 - Sitio 5 : CARRERA 65B#10A-87 - Sitio 6 : AUTO MEDE KM 1,5 P INDUS FLORIDA BOD 23 - Sitio 7 : CARRERA 71 A BIS # 63D-38 -</v>
          </cell>
          <cell r="K788">
            <v>44835</v>
          </cell>
          <cell r="L788">
            <v>13892</v>
          </cell>
          <cell r="M788">
            <v>17274</v>
          </cell>
          <cell r="N788">
            <v>8085</v>
          </cell>
          <cell r="O788">
            <v>754</v>
          </cell>
          <cell r="P788">
            <v>894</v>
          </cell>
          <cell r="Q788">
            <v>9.6699999999999994E-2</v>
          </cell>
          <cell r="R788">
            <v>807.55</v>
          </cell>
          <cell r="S788">
            <v>894</v>
          </cell>
          <cell r="T788">
            <v>9.6699999999999994E-2</v>
          </cell>
          <cell r="U788">
            <v>807.55</v>
          </cell>
          <cell r="V788">
            <v>894</v>
          </cell>
          <cell r="W788">
            <v>9.6699999999999994E-2</v>
          </cell>
          <cell r="X788">
            <v>807.55</v>
          </cell>
          <cell r="Y788">
            <v>894</v>
          </cell>
          <cell r="Z788">
            <v>9.6699999999999994E-2</v>
          </cell>
          <cell r="AA788">
            <v>807.55</v>
          </cell>
          <cell r="AB788">
            <v>32306037.749999996</v>
          </cell>
          <cell r="AC788" t="str">
            <v>Registro Valido</v>
          </cell>
          <cell r="AD788">
            <v>894</v>
          </cell>
          <cell r="AE788">
            <v>894</v>
          </cell>
          <cell r="AF788">
            <v>894</v>
          </cell>
          <cell r="AG788">
            <v>894</v>
          </cell>
          <cell r="AH788">
            <v>886</v>
          </cell>
          <cell r="AI788">
            <v>886</v>
          </cell>
          <cell r="AJ788">
            <v>886</v>
          </cell>
          <cell r="AK788">
            <v>886</v>
          </cell>
          <cell r="AM788" t="str">
            <v>ALI_75_SEG_7</v>
          </cell>
          <cell r="AN788" t="str">
            <v>ALI_75_SEG_7_VAL_32306037.75</v>
          </cell>
          <cell r="AO788">
            <v>4</v>
          </cell>
          <cell r="AP788">
            <v>32306037.749999996</v>
          </cell>
          <cell r="AQ788" t="b">
            <v>1</v>
          </cell>
          <cell r="AR788" t="str">
            <v/>
          </cell>
          <cell r="AS788" t="str">
            <v>X</v>
          </cell>
          <cell r="AT788" t="str">
            <v>ALI_75_SEG_7_X</v>
          </cell>
          <cell r="AU788">
            <v>1</v>
          </cell>
          <cell r="AV788" t="str">
            <v>Cotizacion Seleccionada</v>
          </cell>
        </row>
        <row r="789">
          <cell r="A789" t="str">
            <v>ALI_75_SEG_8</v>
          </cell>
          <cell r="B789" t="str">
            <v>5to_Evento_973_V2_LIBER_17510475.xlsm</v>
          </cell>
          <cell r="C789">
            <v>75</v>
          </cell>
          <cell r="D789">
            <v>2032</v>
          </cell>
          <cell r="E789" t="str">
            <v>Proalimentos Liber S.A.S. En reorganización</v>
          </cell>
          <cell r="F789">
            <v>83</v>
          </cell>
          <cell r="G789" t="str">
            <v>BEBIDAS LÁCTEAS</v>
          </cell>
          <cell r="H789" t="str">
            <v>75 : Yogur entero con dulce,  con adición de frutas naturales o mermeladas o concentrados de frutas, pasteurizado de diferentes sabores.</v>
          </cell>
          <cell r="I789">
            <v>8</v>
          </cell>
          <cell r="J789" t="str">
            <v>Sitio 1 : CARRERA 127#22G-18 INT 4 - Sitio 2 : SIBERIA KM 7.5 CELTA, LOTE 159 - Sitio 3 : CARRERA 68B #10A-18 - Sitio 4 : CALLE 24F#101B-15 - Sitio 5 : CARRERA 65B#10A-87 - Sitio 6 : AUTO MEDE KM 1,5 P INDUS FLORIDA BOD 23 - Sitio 7 : CARRERA 71 A BIS # 63D-38 -</v>
          </cell>
          <cell r="K789">
            <v>44835</v>
          </cell>
          <cell r="L789">
            <v>13409</v>
          </cell>
          <cell r="M789">
            <v>16671</v>
          </cell>
          <cell r="N789">
            <v>7804</v>
          </cell>
          <cell r="O789">
            <v>728</v>
          </cell>
          <cell r="P789">
            <v>894</v>
          </cell>
          <cell r="Q789">
            <v>0.1079</v>
          </cell>
          <cell r="R789">
            <v>797.54</v>
          </cell>
          <cell r="S789">
            <v>894</v>
          </cell>
          <cell r="T789">
            <v>0.1079</v>
          </cell>
          <cell r="U789">
            <v>797.54</v>
          </cell>
          <cell r="V789">
            <v>894</v>
          </cell>
          <cell r="W789">
            <v>0.1079</v>
          </cell>
          <cell r="X789">
            <v>797.54</v>
          </cell>
          <cell r="Y789">
            <v>894</v>
          </cell>
          <cell r="Z789">
            <v>0.1079</v>
          </cell>
          <cell r="AA789">
            <v>797.54</v>
          </cell>
          <cell r="AB789">
            <v>30794614.48</v>
          </cell>
          <cell r="AC789" t="str">
            <v>Registro Valido</v>
          </cell>
          <cell r="AD789">
            <v>894</v>
          </cell>
          <cell r="AE789">
            <v>894</v>
          </cell>
          <cell r="AF789">
            <v>894</v>
          </cell>
          <cell r="AG789">
            <v>894</v>
          </cell>
          <cell r="AH789">
            <v>886</v>
          </cell>
          <cell r="AI789">
            <v>886</v>
          </cell>
          <cell r="AJ789">
            <v>886</v>
          </cell>
          <cell r="AK789">
            <v>886</v>
          </cell>
          <cell r="AM789" t="str">
            <v>ALI_75_SEG_8</v>
          </cell>
          <cell r="AN789" t="str">
            <v>ALI_75_SEG_8_VAL_30794614.48</v>
          </cell>
          <cell r="AO789">
            <v>4</v>
          </cell>
          <cell r="AP789">
            <v>30794614.48</v>
          </cell>
          <cell r="AQ789" t="b">
            <v>1</v>
          </cell>
          <cell r="AR789" t="str">
            <v/>
          </cell>
          <cell r="AS789" t="str">
            <v>X</v>
          </cell>
          <cell r="AT789" t="str">
            <v>ALI_75_SEG_8_X</v>
          </cell>
          <cell r="AU789">
            <v>1</v>
          </cell>
          <cell r="AV789" t="str">
            <v>Cotizacion Seleccionada</v>
          </cell>
        </row>
        <row r="790">
          <cell r="A790" t="str">
            <v>ALI_75_SEG_9</v>
          </cell>
          <cell r="B790" t="str">
            <v>5to_Evento_973_V2_LIBER_17510475.xlsm</v>
          </cell>
          <cell r="C790">
            <v>75</v>
          </cell>
          <cell r="D790">
            <v>2032</v>
          </cell>
          <cell r="E790" t="str">
            <v>Proalimentos Liber S.A.S. En reorganización</v>
          </cell>
          <cell r="F790">
            <v>84</v>
          </cell>
          <cell r="G790" t="str">
            <v>BEBIDAS LÁCTEAS</v>
          </cell>
          <cell r="H790" t="str">
            <v>75 : Yogur entero con dulce,  con adición de frutas naturales o mermeladas o concentrados de frutas, pasteurizado de diferentes sabores.</v>
          </cell>
          <cell r="I790">
            <v>9</v>
          </cell>
          <cell r="J790" t="str">
            <v>Sitio 1 : CARRERA 127#22G-18 INT 4 - Sitio 2 : SIBERIA KM 7.5 CELTA, LOTE 159 - Sitio 3 : CARRERA 68B #10A-18 - Sitio 4 : CALLE 24F#101B-15 - Sitio 5 : CARRERA 65B#10A-87 - Sitio 6 : AUTO MEDE KM 1,5 P INDUS FLORIDA BOD 23 - Sitio 7 : CARRERA 71 A BIS # 63D-38 -</v>
          </cell>
          <cell r="K790">
            <v>44835</v>
          </cell>
          <cell r="L790">
            <v>13550</v>
          </cell>
          <cell r="M790">
            <v>16849</v>
          </cell>
          <cell r="N790">
            <v>7885</v>
          </cell>
          <cell r="O790">
            <v>735</v>
          </cell>
          <cell r="P790">
            <v>894</v>
          </cell>
          <cell r="Q790">
            <v>0.1084</v>
          </cell>
          <cell r="R790">
            <v>797.09</v>
          </cell>
          <cell r="S790">
            <v>894</v>
          </cell>
          <cell r="T790">
            <v>0.1084</v>
          </cell>
          <cell r="U790">
            <v>797.09</v>
          </cell>
          <cell r="V790">
            <v>894</v>
          </cell>
          <cell r="W790">
            <v>0.1084</v>
          </cell>
          <cell r="X790">
            <v>797.09</v>
          </cell>
          <cell r="Y790">
            <v>894</v>
          </cell>
          <cell r="Z790">
            <v>0.1084</v>
          </cell>
          <cell r="AA790">
            <v>797.09</v>
          </cell>
          <cell r="AB790">
            <v>31101654.710000001</v>
          </cell>
          <cell r="AC790" t="str">
            <v>Registro Valido</v>
          </cell>
          <cell r="AD790">
            <v>894</v>
          </cell>
          <cell r="AE790">
            <v>894</v>
          </cell>
          <cell r="AF790">
            <v>894</v>
          </cell>
          <cell r="AG790">
            <v>894</v>
          </cell>
          <cell r="AH790">
            <v>886</v>
          </cell>
          <cell r="AI790">
            <v>886</v>
          </cell>
          <cell r="AJ790">
            <v>886</v>
          </cell>
          <cell r="AK790">
            <v>886</v>
          </cell>
          <cell r="AM790" t="str">
            <v>ALI_75_SEG_9</v>
          </cell>
          <cell r="AN790" t="str">
            <v>ALI_75_SEG_9_VAL_31101654.71</v>
          </cell>
          <cell r="AO790">
            <v>4</v>
          </cell>
          <cell r="AP790">
            <v>31101654.710000001</v>
          </cell>
          <cell r="AQ790" t="b">
            <v>1</v>
          </cell>
          <cell r="AR790" t="str">
            <v/>
          </cell>
          <cell r="AS790" t="str">
            <v>X</v>
          </cell>
          <cell r="AT790" t="str">
            <v>ALI_75_SEG_9_X</v>
          </cell>
          <cell r="AU790">
            <v>1</v>
          </cell>
          <cell r="AV790" t="str">
            <v>Cotizacion Seleccionada</v>
          </cell>
        </row>
        <row r="791">
          <cell r="A791" t="str">
            <v>ALI_75_SEG_10</v>
          </cell>
          <cell r="B791" t="str">
            <v>5to_Evento_973_V2_LIBER_17510475.xlsm</v>
          </cell>
          <cell r="C791">
            <v>75</v>
          </cell>
          <cell r="D791">
            <v>2032</v>
          </cell>
          <cell r="E791" t="str">
            <v>Proalimentos Liber S.A.S. En reorganización</v>
          </cell>
          <cell r="F791">
            <v>85</v>
          </cell>
          <cell r="G791" t="str">
            <v>BEBIDAS LÁCTEAS</v>
          </cell>
          <cell r="H791" t="str">
            <v>75 : Yogur entero con dulce,  con adición de frutas naturales o mermeladas o concentrados de frutas, pasteurizado de diferentes sabores.</v>
          </cell>
          <cell r="I791">
            <v>10</v>
          </cell>
          <cell r="J791" t="str">
            <v>Sitio 1 : CARRERA 127#22G-18 INT 4 - Sitio 2 : SIBERIA KM 7.5 CELTA, LOTE 159 - Sitio 3 : CARRERA 68B #10A-18 - Sitio 4 : CALLE 24F#101B-15 - Sitio 5 : CARRERA 65B#10A-87 - Sitio 6 : AUTO MEDE KM 1,5 P INDUS FLORIDA BOD 23 - Sitio 7 : CARRERA 71 A BIS # 63D-38 -</v>
          </cell>
          <cell r="K791">
            <v>44835</v>
          </cell>
          <cell r="L791">
            <v>13569</v>
          </cell>
          <cell r="M791">
            <v>16876</v>
          </cell>
          <cell r="N791">
            <v>7898</v>
          </cell>
          <cell r="O791">
            <v>737</v>
          </cell>
          <cell r="P791">
            <v>894</v>
          </cell>
          <cell r="Q791">
            <v>0.10970000000000001</v>
          </cell>
          <cell r="R791">
            <v>795.93</v>
          </cell>
          <cell r="S791">
            <v>894</v>
          </cell>
          <cell r="T791">
            <v>0.10970000000000001</v>
          </cell>
          <cell r="U791">
            <v>795.93</v>
          </cell>
          <cell r="V791">
            <v>894</v>
          </cell>
          <cell r="W791">
            <v>0.10970000000000001</v>
          </cell>
          <cell r="X791">
            <v>795.93</v>
          </cell>
          <cell r="Y791">
            <v>894</v>
          </cell>
          <cell r="Z791">
            <v>0.10970000000000001</v>
          </cell>
          <cell r="AA791">
            <v>795.93</v>
          </cell>
          <cell r="AB791">
            <v>31104944.400000002</v>
          </cell>
          <cell r="AC791" t="str">
            <v>Registro Valido</v>
          </cell>
          <cell r="AD791">
            <v>894</v>
          </cell>
          <cell r="AE791">
            <v>894</v>
          </cell>
          <cell r="AF791">
            <v>894</v>
          </cell>
          <cell r="AG791">
            <v>894</v>
          </cell>
          <cell r="AH791">
            <v>886</v>
          </cell>
          <cell r="AI791">
            <v>886</v>
          </cell>
          <cell r="AJ791">
            <v>886</v>
          </cell>
          <cell r="AK791">
            <v>886</v>
          </cell>
          <cell r="AM791" t="str">
            <v>ALI_75_SEG_10</v>
          </cell>
          <cell r="AN791" t="str">
            <v>ALI_75_SEG_10_VAL_31104944.4</v>
          </cell>
          <cell r="AO791">
            <v>4</v>
          </cell>
          <cell r="AP791">
            <v>31104944.400000002</v>
          </cell>
          <cell r="AQ791" t="b">
            <v>1</v>
          </cell>
          <cell r="AR791" t="str">
            <v/>
          </cell>
          <cell r="AS791" t="str">
            <v>X</v>
          </cell>
          <cell r="AT791" t="str">
            <v>ALI_75_SEG_10_X</v>
          </cell>
          <cell r="AU791">
            <v>1</v>
          </cell>
          <cell r="AV791" t="str">
            <v>Cotizacion Seleccionada</v>
          </cell>
        </row>
        <row r="792">
          <cell r="A792" t="str">
            <v>ALI_75_SEG_11</v>
          </cell>
          <cell r="B792" t="str">
            <v>5to_Evento_973_V2_LIBER_17510475.xlsm</v>
          </cell>
          <cell r="C792">
            <v>75</v>
          </cell>
          <cell r="D792">
            <v>2032</v>
          </cell>
          <cell r="E792" t="str">
            <v>Proalimentos Liber S.A.S. En reorganización</v>
          </cell>
          <cell r="F792">
            <v>86</v>
          </cell>
          <cell r="G792" t="str">
            <v>BEBIDAS LÁCTEAS</v>
          </cell>
          <cell r="H792" t="str">
            <v>75 : Yogur entero con dulce,  con adición de frutas naturales o mermeladas o concentrados de frutas, pasteurizado de diferentes sabores.</v>
          </cell>
          <cell r="I792">
            <v>11</v>
          </cell>
          <cell r="J792" t="str">
            <v>Sitio 1 : CARRERA 127#22G-18 INT 4 - Sitio 2 : SIBERIA KM 7.5 CELTA, LOTE 159 - Sitio 3 : CARRERA 68B #10A-18 - Sitio 4 : CALLE 24F#101B-15 - Sitio 5 : CARRERA 65B#10A-87 - Sitio 6 : AUTO MEDE KM 1,5 P INDUS FLORIDA BOD 23 - Sitio 7 : CARRERA 71 A BIS # 63D-38 -</v>
          </cell>
          <cell r="K792">
            <v>44835</v>
          </cell>
          <cell r="L792">
            <v>13364</v>
          </cell>
          <cell r="M792">
            <v>16618</v>
          </cell>
          <cell r="N792">
            <v>7778</v>
          </cell>
          <cell r="O792">
            <v>725</v>
          </cell>
          <cell r="P792">
            <v>894</v>
          </cell>
          <cell r="Q792">
            <v>0.1099</v>
          </cell>
          <cell r="R792">
            <v>795.75</v>
          </cell>
          <cell r="S792">
            <v>894</v>
          </cell>
          <cell r="T792">
            <v>0.1099</v>
          </cell>
          <cell r="U792">
            <v>795.75</v>
          </cell>
          <cell r="V792">
            <v>894</v>
          </cell>
          <cell r="W792">
            <v>0.1099</v>
          </cell>
          <cell r="X792">
            <v>795.75</v>
          </cell>
          <cell r="Y792">
            <v>894</v>
          </cell>
          <cell r="Z792">
            <v>0.1099</v>
          </cell>
          <cell r="AA792">
            <v>795.75</v>
          </cell>
          <cell r="AB792">
            <v>30624438.75</v>
          </cell>
          <cell r="AC792" t="str">
            <v>Registro Valido</v>
          </cell>
          <cell r="AD792">
            <v>894</v>
          </cell>
          <cell r="AE792">
            <v>894</v>
          </cell>
          <cell r="AF792">
            <v>894</v>
          </cell>
          <cell r="AG792">
            <v>894</v>
          </cell>
          <cell r="AH792">
            <v>886</v>
          </cell>
          <cell r="AI792">
            <v>886</v>
          </cell>
          <cell r="AJ792">
            <v>886</v>
          </cell>
          <cell r="AK792">
            <v>886</v>
          </cell>
          <cell r="AM792" t="str">
            <v>ALI_75_SEG_11</v>
          </cell>
          <cell r="AN792" t="str">
            <v>ALI_75_SEG_11_VAL_30624438.75</v>
          </cell>
          <cell r="AO792">
            <v>4</v>
          </cell>
          <cell r="AP792">
            <v>30624438.75</v>
          </cell>
          <cell r="AQ792" t="b">
            <v>1</v>
          </cell>
          <cell r="AR792" t="str">
            <v/>
          </cell>
          <cell r="AS792" t="str">
            <v>X</v>
          </cell>
          <cell r="AT792" t="str">
            <v>ALI_75_SEG_11_X</v>
          </cell>
          <cell r="AU792">
            <v>1</v>
          </cell>
          <cell r="AV792" t="str">
            <v>Cotizacion Seleccionada</v>
          </cell>
        </row>
        <row r="793">
          <cell r="A793" t="b">
            <v>0</v>
          </cell>
          <cell r="B793" t="str">
            <v>5to_Evento_973_V2_LIBER_17510475.xlsm</v>
          </cell>
          <cell r="C793">
            <v>75</v>
          </cell>
          <cell r="D793">
            <v>2032</v>
          </cell>
          <cell r="E793" t="str">
            <v>Proalimentos Liber S.A.S. En reorganización</v>
          </cell>
          <cell r="F793">
            <v>87</v>
          </cell>
          <cell r="G793" t="str">
            <v>BEBIDAS LÁCTEAS</v>
          </cell>
          <cell r="H793" t="str">
            <v>75 : Yogur entero con dulce,  con adición de frutas naturales o mermeladas o concentrados de frutas, pasteurizado de diferentes sabores.</v>
          </cell>
          <cell r="I793">
            <v>12</v>
          </cell>
          <cell r="J793" t="str">
            <v>Sitio 1 : CARRERA 127#22G-18 INT 4 - Sitio 2 : SIBERIA KM 7.5 CELTA, LOTE 159 - Sitio 3 : CARRERA 68B #10A-18 - Sitio 4 : CALLE 24F#101B-15 - Sitio 5 : CARRERA 65B#10A-87 - Sitio 6 : AUTO MEDE KM 1,5 P INDUS FLORIDA BOD 23 - Sitio 7 : CARRERA 71 A BIS # 63D-38 -</v>
          </cell>
          <cell r="K793">
            <v>44835</v>
          </cell>
          <cell r="L793">
            <v>12129</v>
          </cell>
          <cell r="M793">
            <v>15081</v>
          </cell>
          <cell r="N793">
            <v>7059</v>
          </cell>
          <cell r="O793">
            <v>658</v>
          </cell>
          <cell r="P793">
            <v>894</v>
          </cell>
          <cell r="Q793">
            <v>9.4500000000000001E-2</v>
          </cell>
          <cell r="R793">
            <v>809.52</v>
          </cell>
          <cell r="S793">
            <v>894</v>
          </cell>
          <cell r="T793">
            <v>9.4500000000000001E-2</v>
          </cell>
          <cell r="U793">
            <v>809.52</v>
          </cell>
          <cell r="V793">
            <v>894</v>
          </cell>
          <cell r="W793">
            <v>9.4500000000000001E-2</v>
          </cell>
          <cell r="X793">
            <v>809.52</v>
          </cell>
          <cell r="Y793">
            <v>894</v>
          </cell>
          <cell r="Z793">
            <v>9.4500000000000001E-2</v>
          </cell>
          <cell r="AA793">
            <v>809.52</v>
          </cell>
          <cell r="AB793">
            <v>28274105.039999999</v>
          </cell>
          <cell r="AC793" t="str">
            <v>Registro Valido</v>
          </cell>
          <cell r="AD793">
            <v>894</v>
          </cell>
          <cell r="AE793">
            <v>894</v>
          </cell>
          <cell r="AF793">
            <v>894</v>
          </cell>
          <cell r="AG793">
            <v>894</v>
          </cell>
          <cell r="AH793">
            <v>886</v>
          </cell>
          <cell r="AI793">
            <v>886</v>
          </cell>
          <cell r="AJ793">
            <v>886</v>
          </cell>
          <cell r="AK793">
            <v>886</v>
          </cell>
          <cell r="AM793" t="str">
            <v>ALI_75_SEG_12</v>
          </cell>
          <cell r="AN793" t="str">
            <v>ALI_75_SEG_12_VAL_28274105.04</v>
          </cell>
          <cell r="AO793">
            <v>4</v>
          </cell>
          <cell r="AP793">
            <v>27802241.27</v>
          </cell>
          <cell r="AQ793" t="b">
            <v>0</v>
          </cell>
          <cell r="AR793" t="str">
            <v/>
          </cell>
          <cell r="AS793" t="str">
            <v/>
          </cell>
          <cell r="AT793" t="str">
            <v>ALI_75_SEG_12_</v>
          </cell>
          <cell r="AU793">
            <v>1</v>
          </cell>
          <cell r="AV793" t="str">
            <v>No Seleccionada</v>
          </cell>
        </row>
        <row r="794">
          <cell r="A794" t="b">
            <v>0</v>
          </cell>
          <cell r="B794" t="str">
            <v>5to_Evento_973_V2_LIBER_17510475.xlsm</v>
          </cell>
          <cell r="C794">
            <v>75</v>
          </cell>
          <cell r="D794">
            <v>2032</v>
          </cell>
          <cell r="E794" t="str">
            <v>Proalimentos Liber S.A.S. En reorganización</v>
          </cell>
          <cell r="F794">
            <v>88</v>
          </cell>
          <cell r="G794" t="str">
            <v>BEBIDAS LÁCTEAS</v>
          </cell>
          <cell r="H794" t="str">
            <v>75 : Yogur entero con dulce,  con adición de frutas naturales o mermeladas o concentrados de frutas, pasteurizado de diferentes sabores.</v>
          </cell>
          <cell r="I794">
            <v>13</v>
          </cell>
          <cell r="J794" t="str">
            <v>Sitio 1 : CARRERA 127#22G-18 INT 4 - Sitio 2 : SIBERIA KM 7.5 CELTA, LOTE 159 - Sitio 3 : CARRERA 68B #10A-18 - Sitio 4 : CALLE 24F#101B-15 - Sitio 5 : CARRERA 65B#10A-87 - Sitio 6 : AUTO MEDE KM 1,5 P INDUS FLORIDA BOD 23 - Sitio 7 : CARRERA 71 A BIS # 63D-38 -</v>
          </cell>
          <cell r="K794">
            <v>44835</v>
          </cell>
          <cell r="L794">
            <v>12878</v>
          </cell>
          <cell r="M794">
            <v>16014</v>
          </cell>
          <cell r="N794">
            <v>7495</v>
          </cell>
          <cell r="O794">
            <v>699</v>
          </cell>
          <cell r="P794">
            <v>894</v>
          </cell>
          <cell r="Q794">
            <v>0.10829999999999999</v>
          </cell>
          <cell r="R794">
            <v>797.18</v>
          </cell>
          <cell r="S794">
            <v>894</v>
          </cell>
          <cell r="T794">
            <v>0.10829999999999999</v>
          </cell>
          <cell r="U794">
            <v>797.18</v>
          </cell>
          <cell r="V794">
            <v>894</v>
          </cell>
          <cell r="W794">
            <v>0.10829999999999999</v>
          </cell>
          <cell r="X794">
            <v>797.18</v>
          </cell>
          <cell r="Y794">
            <v>894</v>
          </cell>
          <cell r="Z794">
            <v>0.10829999999999999</v>
          </cell>
          <cell r="AA794">
            <v>797.18</v>
          </cell>
          <cell r="AB794">
            <v>29564217.479999997</v>
          </cell>
          <cell r="AC794" t="str">
            <v>Registro Valido</v>
          </cell>
          <cell r="AD794">
            <v>894</v>
          </cell>
          <cell r="AE794">
            <v>894</v>
          </cell>
          <cell r="AF794">
            <v>894</v>
          </cell>
          <cell r="AG794">
            <v>894</v>
          </cell>
          <cell r="AH794">
            <v>886</v>
          </cell>
          <cell r="AI794">
            <v>886</v>
          </cell>
          <cell r="AJ794">
            <v>886</v>
          </cell>
          <cell r="AK794">
            <v>886</v>
          </cell>
          <cell r="AM794" t="str">
            <v>ALI_75_SEG_13</v>
          </cell>
          <cell r="AN794" t="str">
            <v>ALI_75_SEG_13_VAL_29564217.48</v>
          </cell>
          <cell r="AO794">
            <v>4</v>
          </cell>
          <cell r="AP794">
            <v>29520826.859999999</v>
          </cell>
          <cell r="AQ794" t="b">
            <v>0</v>
          </cell>
          <cell r="AR794" t="str">
            <v/>
          </cell>
          <cell r="AS794" t="str">
            <v/>
          </cell>
          <cell r="AT794" t="str">
            <v>ALI_75_SEG_13_</v>
          </cell>
          <cell r="AU794">
            <v>1</v>
          </cell>
          <cell r="AV794" t="str">
            <v>No Seleccionada</v>
          </cell>
        </row>
        <row r="795">
          <cell r="A795" t="b">
            <v>0</v>
          </cell>
          <cell r="B795" t="str">
            <v>5to_Evento_973_V2_LIBER_17510475.xlsm</v>
          </cell>
          <cell r="C795">
            <v>75</v>
          </cell>
          <cell r="D795">
            <v>2032</v>
          </cell>
          <cell r="E795" t="str">
            <v>Proalimentos Liber S.A.S. En reorganización</v>
          </cell>
          <cell r="F795">
            <v>89</v>
          </cell>
          <cell r="G795" t="str">
            <v>BEBIDAS LÁCTEAS</v>
          </cell>
          <cell r="H795" t="str">
            <v>75 : Yogur entero con dulce,  con adición de frutas naturales o mermeladas o concentrados de frutas, pasteurizado de diferentes sabores.</v>
          </cell>
          <cell r="I795">
            <v>14</v>
          </cell>
          <cell r="J795" t="str">
            <v>Sitio 1 : CARRERA 127#22G-18 INT 4 - Sitio 2 : SIBERIA KM 7.5 CELTA, LOTE 159 - Sitio 3 : CARRERA 68B #10A-18 - Sitio 4 : CALLE 24F#101B-15 - Sitio 5 : CARRERA 65B#10A-87 - Sitio 6 : AUTO MEDE KM 1,5 P INDUS FLORIDA BOD 23 - Sitio 7 : CARRERA 71 A BIS # 63D-38 -</v>
          </cell>
          <cell r="K795">
            <v>44835</v>
          </cell>
          <cell r="L795">
            <v>12761</v>
          </cell>
          <cell r="M795">
            <v>15868</v>
          </cell>
          <cell r="N795">
            <v>7427</v>
          </cell>
          <cell r="O795">
            <v>693</v>
          </cell>
          <cell r="P795">
            <v>894</v>
          </cell>
          <cell r="Q795">
            <v>0.10879999999999999</v>
          </cell>
          <cell r="R795">
            <v>796.73</v>
          </cell>
          <cell r="S795">
            <v>894</v>
          </cell>
          <cell r="T795">
            <v>0.10879999999999999</v>
          </cell>
          <cell r="U795">
            <v>796.73</v>
          </cell>
          <cell r="V795">
            <v>894</v>
          </cell>
          <cell r="W795">
            <v>0.10879999999999999</v>
          </cell>
          <cell r="X795">
            <v>796.73</v>
          </cell>
          <cell r="Y795">
            <v>894</v>
          </cell>
          <cell r="Z795">
            <v>0.10879999999999999</v>
          </cell>
          <cell r="AA795">
            <v>796.73</v>
          </cell>
          <cell r="AB795">
            <v>29279030.770000003</v>
          </cell>
          <cell r="AC795" t="str">
            <v>Registro Valido</v>
          </cell>
          <cell r="AD795">
            <v>894</v>
          </cell>
          <cell r="AE795">
            <v>894</v>
          </cell>
          <cell r="AF795">
            <v>894</v>
          </cell>
          <cell r="AG795">
            <v>894</v>
          </cell>
          <cell r="AH795">
            <v>886</v>
          </cell>
          <cell r="AI795">
            <v>886</v>
          </cell>
          <cell r="AJ795">
            <v>886</v>
          </cell>
          <cell r="AK795">
            <v>886</v>
          </cell>
          <cell r="AM795" t="str">
            <v>ALI_75_SEG_14</v>
          </cell>
          <cell r="AN795" t="str">
            <v>ALI_75_SEG_14_VAL_29279030.77</v>
          </cell>
          <cell r="AO795">
            <v>4</v>
          </cell>
          <cell r="AP795">
            <v>29252571.489999998</v>
          </cell>
          <cell r="AQ795" t="b">
            <v>0</v>
          </cell>
          <cell r="AR795" t="str">
            <v/>
          </cell>
          <cell r="AS795" t="str">
            <v/>
          </cell>
          <cell r="AT795" t="str">
            <v>ALI_75_SEG_14_</v>
          </cell>
          <cell r="AU795">
            <v>1</v>
          </cell>
          <cell r="AV795" t="str">
            <v>No Seleccionada</v>
          </cell>
        </row>
        <row r="796">
          <cell r="A796" t="b">
            <v>0</v>
          </cell>
          <cell r="B796" t="str">
            <v>5to_Evento_973_V2_LIBER_17510475.xlsm</v>
          </cell>
          <cell r="C796">
            <v>75</v>
          </cell>
          <cell r="D796">
            <v>2032</v>
          </cell>
          <cell r="E796" t="str">
            <v>Proalimentos Liber S.A.S. En reorganización</v>
          </cell>
          <cell r="F796">
            <v>90</v>
          </cell>
          <cell r="G796" t="str">
            <v>BEBIDAS LÁCTEAS</v>
          </cell>
          <cell r="H796" t="str">
            <v>75 : Yogur entero con dulce,  con adición de frutas naturales o mermeladas o concentrados de frutas, pasteurizado de diferentes sabores.</v>
          </cell>
          <cell r="I796">
            <v>15</v>
          </cell>
          <cell r="J796" t="str">
            <v>Sitio 1 : CARRERA 127#22G-18 INT 4 - Sitio 2 : SIBERIA KM 7.5 CELTA, LOTE 159 - Sitio 3 : CARRERA 68B #10A-18 - Sitio 4 : CALLE 24F#101B-15 - Sitio 5 : CARRERA 65B#10A-87 - Sitio 6 : AUTO MEDE KM 1,5 P INDUS FLORIDA BOD 23 - Sitio 7 : CARRERA 71 A BIS # 63D-38 -</v>
          </cell>
          <cell r="K796">
            <v>44835</v>
          </cell>
          <cell r="L796">
            <v>12060</v>
          </cell>
          <cell r="M796">
            <v>14997</v>
          </cell>
          <cell r="N796">
            <v>7020</v>
          </cell>
          <cell r="O796">
            <v>658</v>
          </cell>
          <cell r="P796">
            <v>894</v>
          </cell>
          <cell r="Q796">
            <v>9.2499999999999999E-2</v>
          </cell>
          <cell r="R796">
            <v>811.31</v>
          </cell>
          <cell r="S796">
            <v>894</v>
          </cell>
          <cell r="T796">
            <v>9.2499999999999999E-2</v>
          </cell>
          <cell r="U796">
            <v>811.31</v>
          </cell>
          <cell r="V796">
            <v>894</v>
          </cell>
          <cell r="W796">
            <v>9.2499999999999999E-2</v>
          </cell>
          <cell r="X796">
            <v>811.31</v>
          </cell>
          <cell r="Y796">
            <v>894</v>
          </cell>
          <cell r="Z796">
            <v>9.2499999999999999E-2</v>
          </cell>
          <cell r="AA796">
            <v>811.31</v>
          </cell>
          <cell r="AB796">
            <v>28180852.849999998</v>
          </cell>
          <cell r="AC796" t="str">
            <v>Registro Valido</v>
          </cell>
          <cell r="AD796">
            <v>894</v>
          </cell>
          <cell r="AE796">
            <v>894</v>
          </cell>
          <cell r="AF796">
            <v>894</v>
          </cell>
          <cell r="AG796">
            <v>894</v>
          </cell>
          <cell r="AH796">
            <v>886</v>
          </cell>
          <cell r="AI796">
            <v>886</v>
          </cell>
          <cell r="AJ796">
            <v>886</v>
          </cell>
          <cell r="AK796">
            <v>886</v>
          </cell>
          <cell r="AM796" t="str">
            <v>ALI_75_SEG_15</v>
          </cell>
          <cell r="AN796" t="str">
            <v>ALI_75_SEG_15_VAL_28180852.85</v>
          </cell>
          <cell r="AO796">
            <v>4</v>
          </cell>
          <cell r="AP796">
            <v>27649407.349999998</v>
          </cell>
          <cell r="AQ796" t="b">
            <v>0</v>
          </cell>
          <cell r="AR796" t="str">
            <v/>
          </cell>
          <cell r="AS796" t="str">
            <v/>
          </cell>
          <cell r="AT796" t="str">
            <v>ALI_75_SEG_15_</v>
          </cell>
          <cell r="AU796">
            <v>1</v>
          </cell>
          <cell r="AV796" t="str">
            <v>No Seleccionada</v>
          </cell>
        </row>
        <row r="797">
          <cell r="A797" t="str">
            <v>ALI_95_SEG_1</v>
          </cell>
          <cell r="B797" t="str">
            <v>5to_Evento_973_V2_LIBER_17510475.xlsm</v>
          </cell>
          <cell r="C797">
            <v>95</v>
          </cell>
          <cell r="D797">
            <v>2032</v>
          </cell>
          <cell r="E797" t="str">
            <v>Proalimentos Liber S.A.S. En reorganización</v>
          </cell>
          <cell r="F797">
            <v>121</v>
          </cell>
          <cell r="G797" t="str">
            <v>BEBIDAS LÁCTEAS</v>
          </cell>
          <cell r="H797" t="str">
            <v>95 : Yogur semidescremado con dulce, con adición de frutas naturales o mermeladas o concentrados de frutas, de diferentes sabores, pasteurizado.</v>
          </cell>
          <cell r="I797">
            <v>1</v>
          </cell>
          <cell r="J797" t="str">
            <v>Sitio 1 : CARRERA 127#22G-18 INT 4 - Sitio 2 : SIBERIA KM 7.5 CELTA, LOTE 159 - Sitio 3 : CARRERA 68B #10A-18 - Sitio 4 : CALLE 24F#101B-15 - Sitio 5 : CARRERA 65B#10A-87 - Sitio 6 : AUTO MEDE KM 1,5 P INDUS FLORIDA BOD 23 - Sitio 7 : CARRERA 71 A BIS # 63D-38 -</v>
          </cell>
          <cell r="K797">
            <v>44835</v>
          </cell>
          <cell r="L797">
            <v>14818</v>
          </cell>
          <cell r="M797">
            <v>17923</v>
          </cell>
          <cell r="N797">
            <v>9999</v>
          </cell>
          <cell r="O797">
            <v>730</v>
          </cell>
          <cell r="P797">
            <v>889</v>
          </cell>
          <cell r="Q797">
            <v>7.9799999999999996E-2</v>
          </cell>
          <cell r="R797">
            <v>818.06</v>
          </cell>
          <cell r="S797">
            <v>889</v>
          </cell>
          <cell r="T797">
            <v>7.9799999999999996E-2</v>
          </cell>
          <cell r="U797">
            <v>818.06</v>
          </cell>
          <cell r="V797">
            <v>889</v>
          </cell>
          <cell r="W797">
            <v>7.9799999999999996E-2</v>
          </cell>
          <cell r="X797">
            <v>818.06</v>
          </cell>
          <cell r="Y797">
            <v>889</v>
          </cell>
          <cell r="Z797">
            <v>7.9799999999999996E-2</v>
          </cell>
          <cell r="AA797">
            <v>818.06</v>
          </cell>
          <cell r="AB797">
            <v>35561068.199999996</v>
          </cell>
          <cell r="AC797" t="str">
            <v>Registro Valido</v>
          </cell>
          <cell r="AD797">
            <v>889</v>
          </cell>
          <cell r="AE797">
            <v>889</v>
          </cell>
          <cell r="AF797">
            <v>889</v>
          </cell>
          <cell r="AG797">
            <v>889</v>
          </cell>
          <cell r="AH797">
            <v>882</v>
          </cell>
          <cell r="AI797">
            <v>882</v>
          </cell>
          <cell r="AJ797">
            <v>882</v>
          </cell>
          <cell r="AK797">
            <v>882</v>
          </cell>
          <cell r="AM797" t="str">
            <v>ALI_95_SEG_1</v>
          </cell>
          <cell r="AN797" t="str">
            <v>ALI_95_SEG_1_VAL_35561068.2</v>
          </cell>
          <cell r="AO797">
            <v>3</v>
          </cell>
          <cell r="AP797">
            <v>35561068.199999996</v>
          </cell>
          <cell r="AQ797" t="b">
            <v>1</v>
          </cell>
          <cell r="AR797" t="str">
            <v/>
          </cell>
          <cell r="AS797" t="str">
            <v>X</v>
          </cell>
          <cell r="AT797" t="str">
            <v>ALI_95_SEG_1_X</v>
          </cell>
          <cell r="AU797">
            <v>1</v>
          </cell>
          <cell r="AV797" t="str">
            <v>Cotizacion Seleccionada</v>
          </cell>
        </row>
        <row r="798">
          <cell r="A798" t="str">
            <v>ALI_95_SEG_2</v>
          </cell>
          <cell r="B798" t="str">
            <v>5to_Evento_973_V2_LIBER_17510475.xlsm</v>
          </cell>
          <cell r="C798">
            <v>95</v>
          </cell>
          <cell r="D798">
            <v>2032</v>
          </cell>
          <cell r="E798" t="str">
            <v>Proalimentos Liber S.A.S. En reorganización</v>
          </cell>
          <cell r="F798">
            <v>122</v>
          </cell>
          <cell r="G798" t="str">
            <v>BEBIDAS LÁCTEAS</v>
          </cell>
          <cell r="H798" t="str">
            <v>95 : Yogur semidescremado con dulce, con adición de frutas naturales o mermeladas o concentrados de frutas, de diferentes sabores, pasteurizado.</v>
          </cell>
          <cell r="I798">
            <v>2</v>
          </cell>
          <cell r="J798" t="str">
            <v>Sitio 1 : CARRERA 127#22G-18 INT 4 - Sitio 2 : SIBERIA KM 7.5 CELTA, LOTE 159 - Sitio 3 : CARRERA 68B #10A-18 - Sitio 4 : CALLE 24F#101B-15 - Sitio 5 : CARRERA 65B#10A-87 - Sitio 6 : AUTO MEDE KM 1,5 P INDUS FLORIDA BOD 23 - Sitio 7 : CARRERA 71 A BIS # 63D-38 -</v>
          </cell>
          <cell r="K798">
            <v>44835</v>
          </cell>
          <cell r="L798">
            <v>15158</v>
          </cell>
          <cell r="M798">
            <v>18328</v>
          </cell>
          <cell r="N798">
            <v>10223</v>
          </cell>
          <cell r="O798">
            <v>746</v>
          </cell>
          <cell r="P798">
            <v>889</v>
          </cell>
          <cell r="Q798">
            <v>7.8600000000000003E-2</v>
          </cell>
          <cell r="R798">
            <v>819.12</v>
          </cell>
          <cell r="S798">
            <v>889</v>
          </cell>
          <cell r="T798">
            <v>7.8600000000000003E-2</v>
          </cell>
          <cell r="U798">
            <v>819.12</v>
          </cell>
          <cell r="V798">
            <v>889</v>
          </cell>
          <cell r="W798">
            <v>7.8600000000000003E-2</v>
          </cell>
          <cell r="X798">
            <v>819.12</v>
          </cell>
          <cell r="Y798">
            <v>889</v>
          </cell>
          <cell r="Z798">
            <v>7.8600000000000003E-2</v>
          </cell>
          <cell r="AA798">
            <v>819.12</v>
          </cell>
          <cell r="AB798">
            <v>36413979.600000001</v>
          </cell>
          <cell r="AC798" t="str">
            <v>Registro Valido</v>
          </cell>
          <cell r="AD798">
            <v>889</v>
          </cell>
          <cell r="AE798">
            <v>889</v>
          </cell>
          <cell r="AF798">
            <v>889</v>
          </cell>
          <cell r="AG798">
            <v>889</v>
          </cell>
          <cell r="AH798">
            <v>882</v>
          </cell>
          <cell r="AI798">
            <v>882</v>
          </cell>
          <cell r="AJ798">
            <v>882</v>
          </cell>
          <cell r="AK798">
            <v>882</v>
          </cell>
          <cell r="AM798" t="str">
            <v>ALI_95_SEG_2</v>
          </cell>
          <cell r="AN798" t="str">
            <v>ALI_95_SEG_2_VAL_36413979.6</v>
          </cell>
          <cell r="AO798">
            <v>3</v>
          </cell>
          <cell r="AP798">
            <v>36413979.600000001</v>
          </cell>
          <cell r="AQ798" t="b">
            <v>1</v>
          </cell>
          <cell r="AR798" t="str">
            <v/>
          </cell>
          <cell r="AS798" t="str">
            <v>X</v>
          </cell>
          <cell r="AT798" t="str">
            <v>ALI_95_SEG_2_X</v>
          </cell>
          <cell r="AU798">
            <v>1</v>
          </cell>
          <cell r="AV798" t="str">
            <v>Cotizacion Seleccionada</v>
          </cell>
        </row>
        <row r="799">
          <cell r="A799" t="str">
            <v>ALI_95_SEG_3</v>
          </cell>
          <cell r="B799" t="str">
            <v>5to_Evento_973_V2_LIBER_17510475.xlsm</v>
          </cell>
          <cell r="C799">
            <v>95</v>
          </cell>
          <cell r="D799">
            <v>2032</v>
          </cell>
          <cell r="E799" t="str">
            <v>Proalimentos Liber S.A.S. En reorganización</v>
          </cell>
          <cell r="F799">
            <v>123</v>
          </cell>
          <cell r="G799" t="str">
            <v>BEBIDAS LÁCTEAS</v>
          </cell>
          <cell r="H799" t="str">
            <v>95 : Yogur semidescremado con dulce, con adición de frutas naturales o mermeladas o concentrados de frutas, de diferentes sabores, pasteurizado.</v>
          </cell>
          <cell r="I799">
            <v>3</v>
          </cell>
          <cell r="J799" t="str">
            <v>Sitio 1 : CARRERA 127#22G-18 INT 4 - Sitio 2 : SIBERIA KM 7.5 CELTA, LOTE 159 - Sitio 3 : CARRERA 68B #10A-18 - Sitio 4 : CALLE 24F#101B-15 - Sitio 5 : CARRERA 65B#10A-87 - Sitio 6 : AUTO MEDE KM 1,5 P INDUS FLORIDA BOD 23 - Sitio 7 : CARRERA 71 A BIS # 63D-38 -</v>
          </cell>
          <cell r="K799">
            <v>44835</v>
          </cell>
          <cell r="L799">
            <v>12043</v>
          </cell>
          <cell r="M799">
            <v>14471</v>
          </cell>
          <cell r="N799">
            <v>7734</v>
          </cell>
          <cell r="O799">
            <v>630</v>
          </cell>
          <cell r="P799">
            <v>889</v>
          </cell>
          <cell r="Q799">
            <v>7.8100000000000003E-2</v>
          </cell>
          <cell r="R799">
            <v>819.57</v>
          </cell>
          <cell r="S799">
            <v>889</v>
          </cell>
          <cell r="T799">
            <v>7.8100000000000003E-2</v>
          </cell>
          <cell r="U799">
            <v>819.57</v>
          </cell>
          <cell r="V799">
            <v>889</v>
          </cell>
          <cell r="W799">
            <v>7.8100000000000003E-2</v>
          </cell>
          <cell r="X799">
            <v>819.57</v>
          </cell>
          <cell r="Y799">
            <v>889</v>
          </cell>
          <cell r="Z799">
            <v>7.8100000000000003E-2</v>
          </cell>
          <cell r="AA799">
            <v>819.57</v>
          </cell>
          <cell r="AB799">
            <v>28584962.460000001</v>
          </cell>
          <cell r="AC799" t="str">
            <v>Registro Valido</v>
          </cell>
          <cell r="AD799">
            <v>889</v>
          </cell>
          <cell r="AE799">
            <v>889</v>
          </cell>
          <cell r="AF799">
            <v>889</v>
          </cell>
          <cell r="AG799">
            <v>889</v>
          </cell>
          <cell r="AH799">
            <v>882</v>
          </cell>
          <cell r="AI799">
            <v>882</v>
          </cell>
          <cell r="AJ799">
            <v>882</v>
          </cell>
          <cell r="AK799">
            <v>882</v>
          </cell>
          <cell r="AM799" t="str">
            <v>ALI_95_SEG_3</v>
          </cell>
          <cell r="AN799" t="str">
            <v>ALI_95_SEG_3_VAL_28584962.46</v>
          </cell>
          <cell r="AO799">
            <v>3</v>
          </cell>
          <cell r="AP799">
            <v>28584962.460000001</v>
          </cell>
          <cell r="AQ799" t="b">
            <v>1</v>
          </cell>
          <cell r="AR799" t="str">
            <v/>
          </cell>
          <cell r="AS799" t="str">
            <v>X</v>
          </cell>
          <cell r="AT799" t="str">
            <v>ALI_95_SEG_3_X</v>
          </cell>
          <cell r="AU799">
            <v>1</v>
          </cell>
          <cell r="AV799" t="str">
            <v>Cotizacion Seleccionada</v>
          </cell>
        </row>
        <row r="800">
          <cell r="A800" t="b">
            <v>0</v>
          </cell>
          <cell r="B800" t="str">
            <v>5to_Evento_973_V2_LIBER_17510475.xlsm</v>
          </cell>
          <cell r="C800">
            <v>95</v>
          </cell>
          <cell r="D800">
            <v>2032</v>
          </cell>
          <cell r="E800" t="str">
            <v>Proalimentos Liber S.A.S. En reorganización</v>
          </cell>
          <cell r="F800">
            <v>124</v>
          </cell>
          <cell r="G800" t="str">
            <v>BEBIDAS LÁCTEAS</v>
          </cell>
          <cell r="H800" t="str">
            <v>95 : Yogur semidescremado con dulce, con adición de frutas naturales o mermeladas o concentrados de frutas, de diferentes sabores, pasteurizado.</v>
          </cell>
          <cell r="I800">
            <v>4</v>
          </cell>
          <cell r="J800" t="str">
            <v>Sitio 1 : CARRERA 127#22G-18 INT 4 - Sitio 2 : SIBERIA KM 7.5 CELTA, LOTE 159 - Sitio 3 : CARRERA 68B #10A-18 - Sitio 4 : CALLE 24F#101B-15 - Sitio 5 : CARRERA 65B#10A-87 - Sitio 6 : AUTO MEDE KM 1,5 P INDUS FLORIDA BOD 23 - Sitio 7 : CARRERA 71 A BIS # 63D-38 -</v>
          </cell>
          <cell r="K800">
            <v>44835</v>
          </cell>
          <cell r="L800">
            <v>12831</v>
          </cell>
          <cell r="M800">
            <v>15417</v>
          </cell>
          <cell r="N800">
            <v>8239</v>
          </cell>
          <cell r="O800">
            <v>673</v>
          </cell>
          <cell r="P800">
            <v>889</v>
          </cell>
          <cell r="Q800">
            <v>7.5600000000000001E-2</v>
          </cell>
          <cell r="R800">
            <v>821.79</v>
          </cell>
          <cell r="S800">
            <v>889</v>
          </cell>
          <cell r="T800">
            <v>7.5600000000000001E-2</v>
          </cell>
          <cell r="U800">
            <v>821.79</v>
          </cell>
          <cell r="V800">
            <v>889</v>
          </cell>
          <cell r="W800">
            <v>7.5600000000000001E-2</v>
          </cell>
          <cell r="X800">
            <v>821.79</v>
          </cell>
          <cell r="Y800">
            <v>889</v>
          </cell>
          <cell r="Z800">
            <v>7.5600000000000001E-2</v>
          </cell>
          <cell r="AA800">
            <v>821.79</v>
          </cell>
          <cell r="AB800">
            <v>30537716.399999999</v>
          </cell>
          <cell r="AC800" t="str">
            <v>Registro Valido</v>
          </cell>
          <cell r="AD800">
            <v>889</v>
          </cell>
          <cell r="AE800">
            <v>889</v>
          </cell>
          <cell r="AF800">
            <v>889</v>
          </cell>
          <cell r="AG800">
            <v>889</v>
          </cell>
          <cell r="AH800">
            <v>882</v>
          </cell>
          <cell r="AI800">
            <v>882</v>
          </cell>
          <cell r="AJ800">
            <v>882</v>
          </cell>
          <cell r="AK800">
            <v>882</v>
          </cell>
          <cell r="AM800" t="str">
            <v>ALI_95_SEG_4</v>
          </cell>
          <cell r="AN800" t="str">
            <v>ALI_95_SEG_4_VAL_30537716.4</v>
          </cell>
          <cell r="AO800">
            <v>3</v>
          </cell>
          <cell r="AP800">
            <v>30526940</v>
          </cell>
          <cell r="AQ800" t="b">
            <v>0</v>
          </cell>
          <cell r="AR800" t="str">
            <v/>
          </cell>
          <cell r="AS800" t="str">
            <v/>
          </cell>
          <cell r="AT800" t="str">
            <v>ALI_95_SEG_4_</v>
          </cell>
          <cell r="AU800">
            <v>1</v>
          </cell>
          <cell r="AV800" t="str">
            <v>No Seleccionada</v>
          </cell>
        </row>
        <row r="801">
          <cell r="A801" t="str">
            <v>ALI_95_SEG_5</v>
          </cell>
          <cell r="B801" t="str">
            <v>5to_Evento_973_V2_LIBER_17510475.xlsm</v>
          </cell>
          <cell r="C801">
            <v>95</v>
          </cell>
          <cell r="D801">
            <v>2032</v>
          </cell>
          <cell r="E801" t="str">
            <v>Proalimentos Liber S.A.S. En reorganización</v>
          </cell>
          <cell r="F801">
            <v>125</v>
          </cell>
          <cell r="G801" t="str">
            <v>BEBIDAS LÁCTEAS</v>
          </cell>
          <cell r="H801" t="str">
            <v>95 : Yogur semidescremado con dulce, con adición de frutas naturales o mermeladas o concentrados de frutas, de diferentes sabores, pasteurizado.</v>
          </cell>
          <cell r="I801">
            <v>5</v>
          </cell>
          <cell r="J801" t="str">
            <v>Sitio 1 : CARRERA 127#22G-18 INT 4 - Sitio 2 : SIBERIA KM 7.5 CELTA, LOTE 159 - Sitio 3 : CARRERA 68B #10A-18 - Sitio 4 : CALLE 24F#101B-15 - Sitio 5 : CARRERA 65B#10A-87 - Sitio 6 : AUTO MEDE KM 1,5 P INDUS FLORIDA BOD 23 - Sitio 7 : CARRERA 71 A BIS # 63D-38 -</v>
          </cell>
          <cell r="K801">
            <v>44835</v>
          </cell>
          <cell r="L801">
            <v>11928</v>
          </cell>
          <cell r="M801">
            <v>14334</v>
          </cell>
          <cell r="N801">
            <v>7661</v>
          </cell>
          <cell r="O801">
            <v>624</v>
          </cell>
          <cell r="P801">
            <v>889</v>
          </cell>
          <cell r="Q801">
            <v>7.7700000000000005E-2</v>
          </cell>
          <cell r="R801">
            <v>819.92</v>
          </cell>
          <cell r="S801">
            <v>889</v>
          </cell>
          <cell r="T801">
            <v>7.7700000000000005E-2</v>
          </cell>
          <cell r="U801">
            <v>819.92</v>
          </cell>
          <cell r="V801">
            <v>889</v>
          </cell>
          <cell r="W801">
            <v>7.7700000000000005E-2</v>
          </cell>
          <cell r="X801">
            <v>819.92</v>
          </cell>
          <cell r="Y801">
            <v>889</v>
          </cell>
          <cell r="Z801">
            <v>7.7700000000000005E-2</v>
          </cell>
          <cell r="AA801">
            <v>819.92</v>
          </cell>
          <cell r="AB801">
            <v>28325776.239999998</v>
          </cell>
          <cell r="AC801" t="str">
            <v>Registro Valido</v>
          </cell>
          <cell r="AD801">
            <v>889</v>
          </cell>
          <cell r="AE801">
            <v>889</v>
          </cell>
          <cell r="AF801">
            <v>889</v>
          </cell>
          <cell r="AG801">
            <v>889</v>
          </cell>
          <cell r="AH801">
            <v>882</v>
          </cell>
          <cell r="AI801">
            <v>882</v>
          </cell>
          <cell r="AJ801">
            <v>882</v>
          </cell>
          <cell r="AK801">
            <v>882</v>
          </cell>
          <cell r="AM801" t="str">
            <v>ALI_95_SEG_5</v>
          </cell>
          <cell r="AN801" t="str">
            <v>ALI_95_SEG_5_VAL_28325776.24</v>
          </cell>
          <cell r="AO801">
            <v>3</v>
          </cell>
          <cell r="AP801">
            <v>28325776.239999998</v>
          </cell>
          <cell r="AQ801" t="b">
            <v>1</v>
          </cell>
          <cell r="AR801" t="str">
            <v/>
          </cell>
          <cell r="AS801" t="str">
            <v>X</v>
          </cell>
          <cell r="AT801" t="str">
            <v>ALI_95_SEG_5_X</v>
          </cell>
          <cell r="AU801">
            <v>1</v>
          </cell>
          <cell r="AV801" t="str">
            <v>Cotizacion Seleccionada</v>
          </cell>
        </row>
        <row r="802">
          <cell r="A802" t="str">
            <v>ALI_95_SEG_6</v>
          </cell>
          <cell r="B802" t="str">
            <v>5to_Evento_973_V2_LIBER_17510475.xlsm</v>
          </cell>
          <cell r="C802">
            <v>95</v>
          </cell>
          <cell r="D802">
            <v>2032</v>
          </cell>
          <cell r="E802" t="str">
            <v>Proalimentos Liber S.A.S. En reorganización</v>
          </cell>
          <cell r="F802">
            <v>126</v>
          </cell>
          <cell r="G802" t="str">
            <v>BEBIDAS LÁCTEAS</v>
          </cell>
          <cell r="H802" t="str">
            <v>95 : Yogur semidescremado con dulce, con adición de frutas naturales o mermeladas o concentrados de frutas, de diferentes sabores, pasteurizado.</v>
          </cell>
          <cell r="I802">
            <v>6</v>
          </cell>
          <cell r="J802" t="str">
            <v>Sitio 1 : CARRERA 127#22G-18 INT 4 - Sitio 2 : SIBERIA KM 7.5 CELTA, LOTE 159 - Sitio 3 : CARRERA 68B #10A-18 - Sitio 4 : CALLE 24F#101B-15 - Sitio 5 : CARRERA 65B#10A-87 - Sitio 6 : AUTO MEDE KM 1,5 P INDUS FLORIDA BOD 23 - Sitio 7 : CARRERA 71 A BIS # 63D-38 -</v>
          </cell>
          <cell r="K802">
            <v>44835</v>
          </cell>
          <cell r="L802">
            <v>12646</v>
          </cell>
          <cell r="M802">
            <v>15218</v>
          </cell>
          <cell r="N802">
            <v>8169</v>
          </cell>
          <cell r="O802">
            <v>669</v>
          </cell>
          <cell r="P802">
            <v>889</v>
          </cell>
          <cell r="Q802">
            <v>7.9500000000000001E-2</v>
          </cell>
          <cell r="R802">
            <v>818.32</v>
          </cell>
          <cell r="S802">
            <v>889</v>
          </cell>
          <cell r="T802">
            <v>7.9500000000000001E-2</v>
          </cell>
          <cell r="U802">
            <v>818.32</v>
          </cell>
          <cell r="V802">
            <v>889</v>
          </cell>
          <cell r="W802">
            <v>7.9500000000000001E-2</v>
          </cell>
          <cell r="X802">
            <v>818.32</v>
          </cell>
          <cell r="Y802">
            <v>889</v>
          </cell>
          <cell r="Z802">
            <v>7.9500000000000001E-2</v>
          </cell>
          <cell r="AA802">
            <v>818.32</v>
          </cell>
          <cell r="AB802">
            <v>30033980.640000001</v>
          </cell>
          <cell r="AC802" t="str">
            <v>Registro Valido</v>
          </cell>
          <cell r="AD802">
            <v>889</v>
          </cell>
          <cell r="AE802">
            <v>889</v>
          </cell>
          <cell r="AF802">
            <v>889</v>
          </cell>
          <cell r="AG802">
            <v>889</v>
          </cell>
          <cell r="AH802">
            <v>882</v>
          </cell>
          <cell r="AI802">
            <v>882</v>
          </cell>
          <cell r="AJ802">
            <v>882</v>
          </cell>
          <cell r="AK802">
            <v>882</v>
          </cell>
          <cell r="AM802" t="str">
            <v>ALI_95_SEG_6</v>
          </cell>
          <cell r="AN802" t="str">
            <v>ALI_95_SEG_6_VAL_30033980.64</v>
          </cell>
          <cell r="AO802">
            <v>3</v>
          </cell>
          <cell r="AP802">
            <v>30033980.640000001</v>
          </cell>
          <cell r="AQ802" t="b">
            <v>1</v>
          </cell>
          <cell r="AR802" t="str">
            <v/>
          </cell>
          <cell r="AS802" t="str">
            <v>X</v>
          </cell>
          <cell r="AT802" t="str">
            <v>ALI_95_SEG_6_X</v>
          </cell>
          <cell r="AU802">
            <v>1</v>
          </cell>
          <cell r="AV802" t="str">
            <v>Cotizacion Seleccionada</v>
          </cell>
        </row>
        <row r="803">
          <cell r="A803" t="b">
            <v>0</v>
          </cell>
          <cell r="B803" t="str">
            <v>5to_Evento_973_V2_LIBER_17510475.xlsm</v>
          </cell>
          <cell r="C803">
            <v>95</v>
          </cell>
          <cell r="D803">
            <v>2032</v>
          </cell>
          <cell r="E803" t="str">
            <v>Proalimentos Liber S.A.S. En reorganización</v>
          </cell>
          <cell r="F803">
            <v>127</v>
          </cell>
          <cell r="G803" t="str">
            <v>BEBIDAS LÁCTEAS</v>
          </cell>
          <cell r="H803" t="str">
            <v>95 : Yogur semidescremado con dulce, con adición de frutas naturales o mermeladas o concentrados de frutas, de diferentes sabores, pasteurizado.</v>
          </cell>
          <cell r="I803">
            <v>7</v>
          </cell>
          <cell r="J803" t="str">
            <v>Sitio 1 : CARRERA 127#22G-18 INT 4 - Sitio 2 : SIBERIA KM 7.5 CELTA, LOTE 159 - Sitio 3 : CARRERA 68B #10A-18 - Sitio 4 : CALLE 24F#101B-15 - Sitio 5 : CARRERA 65B#10A-87 - Sitio 6 : AUTO MEDE KM 1,5 P INDUS FLORIDA BOD 23 - Sitio 7 : CARRERA 71 A BIS # 63D-38 -</v>
          </cell>
          <cell r="K803">
            <v>44835</v>
          </cell>
          <cell r="L803">
            <v>13185</v>
          </cell>
          <cell r="M803">
            <v>15844</v>
          </cell>
          <cell r="N803">
            <v>8468</v>
          </cell>
          <cell r="O803">
            <v>690</v>
          </cell>
          <cell r="P803">
            <v>889</v>
          </cell>
          <cell r="Q803">
            <v>7.4499999999999997E-2</v>
          </cell>
          <cell r="R803">
            <v>822.77</v>
          </cell>
          <cell r="S803">
            <v>889</v>
          </cell>
          <cell r="T803">
            <v>7.4499999999999997E-2</v>
          </cell>
          <cell r="U803">
            <v>822.77</v>
          </cell>
          <cell r="V803">
            <v>889</v>
          </cell>
          <cell r="W803">
            <v>7.4499999999999997E-2</v>
          </cell>
          <cell r="X803">
            <v>822.77</v>
          </cell>
          <cell r="Y803">
            <v>889</v>
          </cell>
          <cell r="Z803">
            <v>7.4499999999999997E-2</v>
          </cell>
          <cell r="AA803">
            <v>822.77</v>
          </cell>
          <cell r="AB803">
            <v>31419117.989999998</v>
          </cell>
          <cell r="AC803" t="str">
            <v>Registro Valido</v>
          </cell>
          <cell r="AD803">
            <v>889</v>
          </cell>
          <cell r="AE803">
            <v>889</v>
          </cell>
          <cell r="AF803">
            <v>889</v>
          </cell>
          <cell r="AG803">
            <v>889</v>
          </cell>
          <cell r="AH803">
            <v>882</v>
          </cell>
          <cell r="AI803">
            <v>882</v>
          </cell>
          <cell r="AJ803">
            <v>882</v>
          </cell>
          <cell r="AK803">
            <v>882</v>
          </cell>
          <cell r="AM803" t="str">
            <v>ALI_95_SEG_7</v>
          </cell>
          <cell r="AN803" t="str">
            <v>ALI_95_SEG_7_VAL_31419117.99</v>
          </cell>
          <cell r="AO803">
            <v>3</v>
          </cell>
          <cell r="AP803">
            <v>31370620.5</v>
          </cell>
          <cell r="AQ803" t="b">
            <v>0</v>
          </cell>
          <cell r="AR803" t="str">
            <v/>
          </cell>
          <cell r="AS803" t="str">
            <v/>
          </cell>
          <cell r="AT803" t="str">
            <v>ALI_95_SEG_7_</v>
          </cell>
          <cell r="AU803">
            <v>1</v>
          </cell>
          <cell r="AV803" t="str">
            <v>No Seleccionada</v>
          </cell>
        </row>
        <row r="804">
          <cell r="A804" t="b">
            <v>0</v>
          </cell>
          <cell r="B804" t="str">
            <v>5to_Evento_973_V2_LIBER_17510475.xlsm</v>
          </cell>
          <cell r="C804">
            <v>95</v>
          </cell>
          <cell r="D804">
            <v>2032</v>
          </cell>
          <cell r="E804" t="str">
            <v>Proalimentos Liber S.A.S. En reorganización</v>
          </cell>
          <cell r="F804">
            <v>128</v>
          </cell>
          <cell r="G804" t="str">
            <v>BEBIDAS LÁCTEAS</v>
          </cell>
          <cell r="H804" t="str">
            <v>95 : Yogur semidescremado con dulce, con adición de frutas naturales o mermeladas o concentrados de frutas, de diferentes sabores, pasteurizado.</v>
          </cell>
          <cell r="I804">
            <v>8</v>
          </cell>
          <cell r="J804" t="str">
            <v>Sitio 1 : CARRERA 127#22G-18 INT 4 - Sitio 2 : SIBERIA KM 7.5 CELTA, LOTE 159 - Sitio 3 : CARRERA 68B #10A-18 - Sitio 4 : CALLE 24F#101B-15 - Sitio 5 : CARRERA 65B#10A-87 - Sitio 6 : AUTO MEDE KM 1,5 P INDUS FLORIDA BOD 23 - Sitio 7 : CARRERA 71 A BIS # 63D-38 -</v>
          </cell>
          <cell r="K804">
            <v>44835</v>
          </cell>
          <cell r="L804">
            <v>15917</v>
          </cell>
          <cell r="M804">
            <v>19250</v>
          </cell>
          <cell r="N804">
            <v>10740</v>
          </cell>
          <cell r="O804">
            <v>784</v>
          </cell>
          <cell r="P804">
            <v>889</v>
          </cell>
          <cell r="Q804">
            <v>7.3499999999999996E-2</v>
          </cell>
          <cell r="R804">
            <v>823.66</v>
          </cell>
          <cell r="S804">
            <v>889</v>
          </cell>
          <cell r="T804">
            <v>7.3499999999999996E-2</v>
          </cell>
          <cell r="U804">
            <v>823.66</v>
          </cell>
          <cell r="V804">
            <v>889</v>
          </cell>
          <cell r="W804">
            <v>7.3499999999999996E-2</v>
          </cell>
          <cell r="X804">
            <v>823.66</v>
          </cell>
          <cell r="Y804">
            <v>889</v>
          </cell>
          <cell r="Z804">
            <v>7.3499999999999996E-2</v>
          </cell>
          <cell r="AA804">
            <v>823.66</v>
          </cell>
          <cell r="AB804">
            <v>38457509.059999995</v>
          </cell>
          <cell r="AC804" t="str">
            <v>Registro Valido</v>
          </cell>
          <cell r="AD804">
            <v>889</v>
          </cell>
          <cell r="AE804">
            <v>889</v>
          </cell>
          <cell r="AF804">
            <v>889</v>
          </cell>
          <cell r="AG804">
            <v>889</v>
          </cell>
          <cell r="AH804">
            <v>882</v>
          </cell>
          <cell r="AI804">
            <v>882</v>
          </cell>
          <cell r="AJ804">
            <v>882</v>
          </cell>
          <cell r="AK804">
            <v>882</v>
          </cell>
          <cell r="AM804" t="str">
            <v>ALI_95_SEG_8</v>
          </cell>
          <cell r="AN804" t="str">
            <v>ALI_95_SEG_8_VAL_38457509.06</v>
          </cell>
          <cell r="AO804">
            <v>3</v>
          </cell>
          <cell r="AP804">
            <v>38356656.5</v>
          </cell>
          <cell r="AQ804" t="b">
            <v>0</v>
          </cell>
          <cell r="AR804" t="str">
            <v/>
          </cell>
          <cell r="AS804" t="str">
            <v/>
          </cell>
          <cell r="AT804" t="str">
            <v>ALI_95_SEG_8_</v>
          </cell>
          <cell r="AU804">
            <v>1</v>
          </cell>
          <cell r="AV804" t="str">
            <v>No Seleccionada</v>
          </cell>
        </row>
        <row r="805">
          <cell r="A805" t="b">
            <v>0</v>
          </cell>
          <cell r="B805" t="str">
            <v>5to_Evento_973_V2_LIBER_17510475.xlsm</v>
          </cell>
          <cell r="C805">
            <v>95</v>
          </cell>
          <cell r="D805">
            <v>2032</v>
          </cell>
          <cell r="E805" t="str">
            <v>Proalimentos Liber S.A.S. En reorganización</v>
          </cell>
          <cell r="F805">
            <v>129</v>
          </cell>
          <cell r="G805" t="str">
            <v>BEBIDAS LÁCTEAS</v>
          </cell>
          <cell r="H805" t="str">
            <v>95 : Yogur semidescremado con dulce, con adición de frutas naturales o mermeladas o concentrados de frutas, de diferentes sabores, pasteurizado.</v>
          </cell>
          <cell r="I805">
            <v>9</v>
          </cell>
          <cell r="J805" t="str">
            <v>Sitio 1 : CARRERA 127#22G-18 INT 4 - Sitio 2 : SIBERIA KM 7.5 CELTA, LOTE 159 - Sitio 3 : CARRERA 68B #10A-18 - Sitio 4 : CALLE 24F#101B-15 - Sitio 5 : CARRERA 65B#10A-87 - Sitio 6 : AUTO MEDE KM 1,5 P INDUS FLORIDA BOD 23 - Sitio 7 : CARRERA 71 A BIS # 63D-38 -</v>
          </cell>
          <cell r="K805">
            <v>44835</v>
          </cell>
          <cell r="L805">
            <v>16086</v>
          </cell>
          <cell r="M805">
            <v>19455</v>
          </cell>
          <cell r="N805">
            <v>10850</v>
          </cell>
          <cell r="O805">
            <v>791</v>
          </cell>
          <cell r="P805">
            <v>889</v>
          </cell>
          <cell r="Q805">
            <v>7.1199999999999999E-2</v>
          </cell>
          <cell r="R805">
            <v>825.7</v>
          </cell>
          <cell r="S805">
            <v>889</v>
          </cell>
          <cell r="T805">
            <v>7.1199999999999999E-2</v>
          </cell>
          <cell r="U805">
            <v>825.7</v>
          </cell>
          <cell r="V805">
            <v>889</v>
          </cell>
          <cell r="W805">
            <v>7.1199999999999999E-2</v>
          </cell>
          <cell r="X805">
            <v>825.7</v>
          </cell>
          <cell r="Y805">
            <v>889</v>
          </cell>
          <cell r="Z805">
            <v>7.1199999999999999E-2</v>
          </cell>
          <cell r="AA805">
            <v>825.7</v>
          </cell>
          <cell r="AB805">
            <v>38958177.400000006</v>
          </cell>
          <cell r="AC805" t="str">
            <v>Registro Valido</v>
          </cell>
          <cell r="AD805">
            <v>889</v>
          </cell>
          <cell r="AE805">
            <v>889</v>
          </cell>
          <cell r="AF805">
            <v>889</v>
          </cell>
          <cell r="AG805">
            <v>889</v>
          </cell>
          <cell r="AH805">
            <v>882</v>
          </cell>
          <cell r="AI805">
            <v>882</v>
          </cell>
          <cell r="AJ805">
            <v>882</v>
          </cell>
          <cell r="AK805">
            <v>882</v>
          </cell>
          <cell r="AM805" t="str">
            <v>ALI_95_SEG_9</v>
          </cell>
          <cell r="AN805" t="str">
            <v>ALI_95_SEG_9_VAL_38958177.4</v>
          </cell>
          <cell r="AO805">
            <v>3</v>
          </cell>
          <cell r="AP805">
            <v>38760013</v>
          </cell>
          <cell r="AQ805" t="b">
            <v>0</v>
          </cell>
          <cell r="AR805" t="str">
            <v/>
          </cell>
          <cell r="AS805" t="str">
            <v/>
          </cell>
          <cell r="AT805" t="str">
            <v>ALI_95_SEG_9_</v>
          </cell>
          <cell r="AU805">
            <v>1</v>
          </cell>
          <cell r="AV805" t="str">
            <v>No Seleccionada</v>
          </cell>
        </row>
        <row r="806">
          <cell r="A806" t="b">
            <v>0</v>
          </cell>
          <cell r="B806" t="str">
            <v>5to_Evento_973_V2_LIBER_17510475.xlsm</v>
          </cell>
          <cell r="C806">
            <v>95</v>
          </cell>
          <cell r="D806">
            <v>2032</v>
          </cell>
          <cell r="E806" t="str">
            <v>Proalimentos Liber S.A.S. En reorganización</v>
          </cell>
          <cell r="F806">
            <v>130</v>
          </cell>
          <cell r="G806" t="str">
            <v>BEBIDAS LÁCTEAS</v>
          </cell>
          <cell r="H806" t="str">
            <v>95 : Yogur semidescremado con dulce, con adición de frutas naturales o mermeladas o concentrados de frutas, de diferentes sabores, pasteurizado.</v>
          </cell>
          <cell r="I806">
            <v>10</v>
          </cell>
          <cell r="J806" t="str">
            <v>Sitio 1 : CARRERA 127#22G-18 INT 4 - Sitio 2 : SIBERIA KM 7.5 CELTA, LOTE 159 - Sitio 3 : CARRERA 68B #10A-18 - Sitio 4 : CALLE 24F#101B-15 - Sitio 5 : CARRERA 65B#10A-87 - Sitio 6 : AUTO MEDE KM 1,5 P INDUS FLORIDA BOD 23 - Sitio 7 : CARRERA 71 A BIS # 63D-38 -</v>
          </cell>
          <cell r="K806">
            <v>44835</v>
          </cell>
          <cell r="L806">
            <v>16109</v>
          </cell>
          <cell r="M806">
            <v>19486</v>
          </cell>
          <cell r="N806">
            <v>10869</v>
          </cell>
          <cell r="O806">
            <v>793</v>
          </cell>
          <cell r="P806">
            <v>889</v>
          </cell>
          <cell r="Q806">
            <v>6.8699999999999997E-2</v>
          </cell>
          <cell r="R806">
            <v>827.93</v>
          </cell>
          <cell r="S806">
            <v>889</v>
          </cell>
          <cell r="T806">
            <v>6.8699999999999997E-2</v>
          </cell>
          <cell r="U806">
            <v>827.93</v>
          </cell>
          <cell r="V806">
            <v>889</v>
          </cell>
          <cell r="W806">
            <v>6.8699999999999997E-2</v>
          </cell>
          <cell r="X806">
            <v>827.93</v>
          </cell>
          <cell r="Y806">
            <v>889</v>
          </cell>
          <cell r="Z806">
            <v>6.8699999999999997E-2</v>
          </cell>
          <cell r="AA806">
            <v>827.93</v>
          </cell>
          <cell r="AB806">
            <v>39125488.009999998</v>
          </cell>
          <cell r="AC806" t="str">
            <v>Registro Valido</v>
          </cell>
          <cell r="AD806">
            <v>889</v>
          </cell>
          <cell r="AE806">
            <v>889</v>
          </cell>
          <cell r="AF806">
            <v>889</v>
          </cell>
          <cell r="AG806">
            <v>889</v>
          </cell>
          <cell r="AH806">
            <v>882</v>
          </cell>
          <cell r="AI806">
            <v>882</v>
          </cell>
          <cell r="AJ806">
            <v>882</v>
          </cell>
          <cell r="AK806">
            <v>882</v>
          </cell>
          <cell r="AM806" t="str">
            <v>ALI_95_SEG_10</v>
          </cell>
          <cell r="AN806" t="str">
            <v>ALI_95_SEG_10_VAL_39125488.01</v>
          </cell>
          <cell r="AO806">
            <v>3</v>
          </cell>
          <cell r="AP806">
            <v>38821625.5</v>
          </cell>
          <cell r="AQ806" t="b">
            <v>0</v>
          </cell>
          <cell r="AR806" t="str">
            <v/>
          </cell>
          <cell r="AS806" t="str">
            <v/>
          </cell>
          <cell r="AT806" t="str">
            <v>ALI_95_SEG_10_</v>
          </cell>
          <cell r="AU806">
            <v>1</v>
          </cell>
          <cell r="AV806" t="str">
            <v>No Seleccionada</v>
          </cell>
        </row>
        <row r="807">
          <cell r="A807" t="b">
            <v>0</v>
          </cell>
          <cell r="B807" t="str">
            <v>5to_Evento_973_V2_LIBER_17510475.xlsm</v>
          </cell>
          <cell r="C807">
            <v>95</v>
          </cell>
          <cell r="D807">
            <v>2032</v>
          </cell>
          <cell r="E807" t="str">
            <v>Proalimentos Liber S.A.S. En reorganización</v>
          </cell>
          <cell r="F807">
            <v>131</v>
          </cell>
          <cell r="G807" t="str">
            <v>BEBIDAS LÁCTEAS</v>
          </cell>
          <cell r="H807" t="str">
            <v>95 : Yogur semidescremado con dulce, con adición de frutas naturales o mermeladas o concentrados de frutas, de diferentes sabores, pasteurizado.</v>
          </cell>
          <cell r="I807">
            <v>11</v>
          </cell>
          <cell r="J807" t="str">
            <v>Sitio 1 : CARRERA 127#22G-18 INT 4 - Sitio 2 : SIBERIA KM 7.5 CELTA, LOTE 159 - Sitio 3 : CARRERA 68B #10A-18 - Sitio 4 : CALLE 24F#101B-15 - Sitio 5 : CARRERA 65B#10A-87 - Sitio 6 : AUTO MEDE KM 1,5 P INDUS FLORIDA BOD 23 - Sitio 7 : CARRERA 71 A BIS # 63D-38 -</v>
          </cell>
          <cell r="K807">
            <v>44835</v>
          </cell>
          <cell r="L807">
            <v>12683</v>
          </cell>
          <cell r="M807">
            <v>15241</v>
          </cell>
          <cell r="N807">
            <v>8147</v>
          </cell>
          <cell r="O807">
            <v>664</v>
          </cell>
          <cell r="P807">
            <v>889</v>
          </cell>
          <cell r="Q807">
            <v>6.7500000000000004E-2</v>
          </cell>
          <cell r="R807">
            <v>828.99</v>
          </cell>
          <cell r="S807">
            <v>889</v>
          </cell>
          <cell r="T807">
            <v>6.7500000000000004E-2</v>
          </cell>
          <cell r="U807">
            <v>828.99</v>
          </cell>
          <cell r="V807">
            <v>889</v>
          </cell>
          <cell r="W807">
            <v>6.7500000000000004E-2</v>
          </cell>
          <cell r="X807">
            <v>828.99</v>
          </cell>
          <cell r="Y807">
            <v>889</v>
          </cell>
          <cell r="Z807">
            <v>6.7500000000000004E-2</v>
          </cell>
          <cell r="AA807">
            <v>828.99</v>
          </cell>
          <cell r="AB807">
            <v>30452947.649999999</v>
          </cell>
          <cell r="AC807" t="str">
            <v>Registro Valido</v>
          </cell>
          <cell r="AD807">
            <v>889</v>
          </cell>
          <cell r="AE807">
            <v>889</v>
          </cell>
          <cell r="AF807">
            <v>889</v>
          </cell>
          <cell r="AG807">
            <v>889</v>
          </cell>
          <cell r="AH807">
            <v>882</v>
          </cell>
          <cell r="AI807">
            <v>882</v>
          </cell>
          <cell r="AJ807">
            <v>882</v>
          </cell>
          <cell r="AK807">
            <v>882</v>
          </cell>
          <cell r="AM807" t="str">
            <v>ALI_95_SEG_11</v>
          </cell>
          <cell r="AN807" t="str">
            <v>ALI_95_SEG_11_VAL_30452947.65</v>
          </cell>
          <cell r="AO807">
            <v>3</v>
          </cell>
          <cell r="AP807">
            <v>29077956.599999998</v>
          </cell>
          <cell r="AQ807" t="b">
            <v>0</v>
          </cell>
          <cell r="AR807" t="str">
            <v/>
          </cell>
          <cell r="AS807" t="str">
            <v/>
          </cell>
          <cell r="AT807" t="str">
            <v>ALI_95_SEG_11_</v>
          </cell>
          <cell r="AU807">
            <v>1</v>
          </cell>
          <cell r="AV807" t="str">
            <v>No Seleccionada</v>
          </cell>
        </row>
        <row r="808">
          <cell r="A808" t="b">
            <v>0</v>
          </cell>
          <cell r="B808" t="str">
            <v>5to_Evento_973_V2_LIBER_17510475.xlsm</v>
          </cell>
          <cell r="C808">
            <v>95</v>
          </cell>
          <cell r="D808">
            <v>2032</v>
          </cell>
          <cell r="E808" t="str">
            <v>Proalimentos Liber S.A.S. En reorganización</v>
          </cell>
          <cell r="F808">
            <v>132</v>
          </cell>
          <cell r="G808" t="str">
            <v>BEBIDAS LÁCTEAS</v>
          </cell>
          <cell r="H808" t="str">
            <v>95 : Yogur semidescremado con dulce, con adición de frutas naturales o mermeladas o concentrados de frutas, de diferentes sabores, pasteurizado.</v>
          </cell>
          <cell r="I808">
            <v>12</v>
          </cell>
          <cell r="J808" t="str">
            <v>Sitio 1 : CARRERA 127#22G-18 INT 4 - Sitio 2 : SIBERIA KM 7.5 CELTA, LOTE 159 - Sitio 3 : CARRERA 68B #10A-18 - Sitio 4 : CALLE 24F#101B-15 - Sitio 5 : CARRERA 65B#10A-87 - Sitio 6 : AUTO MEDE KM 1,5 P INDUS FLORIDA BOD 23 - Sitio 7 : CARRERA 71 A BIS # 63D-38 -</v>
          </cell>
          <cell r="K808">
            <v>44835</v>
          </cell>
          <cell r="L808">
            <v>11510</v>
          </cell>
          <cell r="M808">
            <v>13831</v>
          </cell>
          <cell r="N808">
            <v>7393</v>
          </cell>
          <cell r="O808">
            <v>604</v>
          </cell>
          <cell r="P808">
            <v>889</v>
          </cell>
          <cell r="Q808">
            <v>6.5500000000000003E-2</v>
          </cell>
          <cell r="R808">
            <v>830.77</v>
          </cell>
          <cell r="S808">
            <v>889</v>
          </cell>
          <cell r="T808">
            <v>6.5500000000000003E-2</v>
          </cell>
          <cell r="U808">
            <v>830.77</v>
          </cell>
          <cell r="V808">
            <v>889</v>
          </cell>
          <cell r="W808">
            <v>6.5500000000000003E-2</v>
          </cell>
          <cell r="X808">
            <v>830.77</v>
          </cell>
          <cell r="Y808">
            <v>889</v>
          </cell>
          <cell r="Z808">
            <v>6.5500000000000003E-2</v>
          </cell>
          <cell r="AA808">
            <v>830.77</v>
          </cell>
          <cell r="AB808">
            <v>27696210.259999998</v>
          </cell>
          <cell r="AC808" t="str">
            <v>Registro Valido</v>
          </cell>
          <cell r="AD808">
            <v>889</v>
          </cell>
          <cell r="AE808">
            <v>889</v>
          </cell>
          <cell r="AF808">
            <v>889</v>
          </cell>
          <cell r="AG808">
            <v>889</v>
          </cell>
          <cell r="AH808">
            <v>882</v>
          </cell>
          <cell r="AI808">
            <v>882</v>
          </cell>
          <cell r="AJ808">
            <v>882</v>
          </cell>
          <cell r="AK808">
            <v>882</v>
          </cell>
          <cell r="AM808" t="str">
            <v>ALI_95_SEG_12</v>
          </cell>
          <cell r="AN808" t="str">
            <v>ALI_95_SEG_12_VAL_27696210.26</v>
          </cell>
          <cell r="AO808">
            <v>3</v>
          </cell>
          <cell r="AP808">
            <v>26389027.279999997</v>
          </cell>
          <cell r="AQ808" t="b">
            <v>0</v>
          </cell>
          <cell r="AR808" t="str">
            <v/>
          </cell>
          <cell r="AS808" t="str">
            <v/>
          </cell>
          <cell r="AT808" t="str">
            <v>ALI_95_SEG_12_</v>
          </cell>
          <cell r="AU808">
            <v>1</v>
          </cell>
          <cell r="AV808" t="str">
            <v>No Seleccionada</v>
          </cell>
        </row>
        <row r="809">
          <cell r="A809" t="b">
            <v>0</v>
          </cell>
          <cell r="B809" t="str">
            <v>5to_Evento_973_V2_LIBER_17510475.xlsm</v>
          </cell>
          <cell r="C809">
            <v>95</v>
          </cell>
          <cell r="D809">
            <v>2032</v>
          </cell>
          <cell r="E809" t="str">
            <v>Proalimentos Liber S.A.S. En reorganización</v>
          </cell>
          <cell r="F809">
            <v>133</v>
          </cell>
          <cell r="G809" t="str">
            <v>BEBIDAS LÁCTEAS</v>
          </cell>
          <cell r="H809" t="str">
            <v>95 : Yogur semidescremado con dulce, con adición de frutas naturales o mermeladas o concentrados de frutas, de diferentes sabores, pasteurizado.</v>
          </cell>
          <cell r="I809">
            <v>13</v>
          </cell>
          <cell r="J809" t="str">
            <v>Sitio 1 : CARRERA 127#22G-18 INT 4 - Sitio 2 : SIBERIA KM 7.5 CELTA, LOTE 159 - Sitio 3 : CARRERA 68B #10A-18 - Sitio 4 : CALLE 24F#101B-15 - Sitio 5 : CARRERA 65B#10A-87 - Sitio 6 : AUTO MEDE KM 1,5 P INDUS FLORIDA BOD 23 - Sitio 7 : CARRERA 71 A BIS # 63D-38 -</v>
          </cell>
          <cell r="K809">
            <v>44835</v>
          </cell>
          <cell r="L809">
            <v>15289</v>
          </cell>
          <cell r="M809">
            <v>18490</v>
          </cell>
          <cell r="N809">
            <v>10312</v>
          </cell>
          <cell r="O809">
            <v>752</v>
          </cell>
          <cell r="P809">
            <v>889</v>
          </cell>
          <cell r="Q809">
            <v>6.4500000000000002E-2</v>
          </cell>
          <cell r="R809">
            <v>831.66</v>
          </cell>
          <cell r="S809">
            <v>889</v>
          </cell>
          <cell r="T809">
            <v>6.4500000000000002E-2</v>
          </cell>
          <cell r="U809">
            <v>831.66</v>
          </cell>
          <cell r="V809">
            <v>889</v>
          </cell>
          <cell r="W809">
            <v>6.4500000000000002E-2</v>
          </cell>
          <cell r="X809">
            <v>831.66</v>
          </cell>
          <cell r="Y809">
            <v>889</v>
          </cell>
          <cell r="Z809">
            <v>6.4500000000000002E-2</v>
          </cell>
          <cell r="AA809">
            <v>831.66</v>
          </cell>
          <cell r="AB809">
            <v>37294129.380000003</v>
          </cell>
          <cell r="AC809" t="str">
            <v>Registro Valido</v>
          </cell>
          <cell r="AD809">
            <v>889</v>
          </cell>
          <cell r="AE809">
            <v>889</v>
          </cell>
          <cell r="AF809">
            <v>889</v>
          </cell>
          <cell r="AG809">
            <v>889</v>
          </cell>
          <cell r="AH809">
            <v>882</v>
          </cell>
          <cell r="AI809">
            <v>882</v>
          </cell>
          <cell r="AJ809">
            <v>882</v>
          </cell>
          <cell r="AK809">
            <v>882</v>
          </cell>
          <cell r="AM809" t="str">
            <v>ALI_95_SEG_13</v>
          </cell>
          <cell r="AN809" t="str">
            <v>ALI_95_SEG_13_VAL_37294129.38</v>
          </cell>
          <cell r="AO809">
            <v>3</v>
          </cell>
          <cell r="AP809">
            <v>35495925.079999998</v>
          </cell>
          <cell r="AQ809" t="b">
            <v>0</v>
          </cell>
          <cell r="AR809" t="str">
            <v/>
          </cell>
          <cell r="AS809" t="str">
            <v/>
          </cell>
          <cell r="AT809" t="str">
            <v>ALI_95_SEG_13_</v>
          </cell>
          <cell r="AU809">
            <v>1</v>
          </cell>
          <cell r="AV809" t="str">
            <v>No Seleccionada</v>
          </cell>
        </row>
        <row r="810">
          <cell r="A810" t="b">
            <v>0</v>
          </cell>
          <cell r="B810" t="str">
            <v>5to_Evento_973_V2_LIBER_17510475.xlsm</v>
          </cell>
          <cell r="C810">
            <v>95</v>
          </cell>
          <cell r="D810">
            <v>2032</v>
          </cell>
          <cell r="E810" t="str">
            <v>Proalimentos Liber S.A.S. En reorganización</v>
          </cell>
          <cell r="F810">
            <v>134</v>
          </cell>
          <cell r="G810" t="str">
            <v>BEBIDAS LÁCTEAS</v>
          </cell>
          <cell r="H810" t="str">
            <v>95 : Yogur semidescremado con dulce, con adición de frutas naturales o mermeladas o concentrados de frutas, de diferentes sabores, pasteurizado.</v>
          </cell>
          <cell r="I810">
            <v>14</v>
          </cell>
          <cell r="J810" t="str">
            <v>Sitio 1 : CARRERA 127#22G-18 INT 4 - Sitio 2 : SIBERIA KM 7.5 CELTA, LOTE 159 - Sitio 3 : CARRERA 68B #10A-18 - Sitio 4 : CALLE 24F#101B-15 - Sitio 5 : CARRERA 65B#10A-87 - Sitio 6 : AUTO MEDE KM 1,5 P INDUS FLORIDA BOD 23 - Sitio 7 : CARRERA 71 A BIS # 63D-38 -</v>
          </cell>
          <cell r="K810">
            <v>44835</v>
          </cell>
          <cell r="L810">
            <v>15149</v>
          </cell>
          <cell r="M810">
            <v>18323</v>
          </cell>
          <cell r="N810">
            <v>10219</v>
          </cell>
          <cell r="O810">
            <v>746</v>
          </cell>
          <cell r="P810">
            <v>889</v>
          </cell>
          <cell r="Q810">
            <v>6.3200000000000006E-2</v>
          </cell>
          <cell r="R810">
            <v>832.82</v>
          </cell>
          <cell r="S810">
            <v>889</v>
          </cell>
          <cell r="T810">
            <v>6.3200000000000006E-2</v>
          </cell>
          <cell r="U810">
            <v>832.82</v>
          </cell>
          <cell r="V810">
            <v>889</v>
          </cell>
          <cell r="W810">
            <v>6.3200000000000006E-2</v>
          </cell>
          <cell r="X810">
            <v>832.82</v>
          </cell>
          <cell r="Y810">
            <v>889</v>
          </cell>
          <cell r="Z810">
            <v>6.3200000000000006E-2</v>
          </cell>
          <cell r="AA810">
            <v>832.82</v>
          </cell>
          <cell r="AB810">
            <v>37008022.340000004</v>
          </cell>
          <cell r="AC810" t="str">
            <v>Registro Valido</v>
          </cell>
          <cell r="AD810">
            <v>889</v>
          </cell>
          <cell r="AE810">
            <v>889</v>
          </cell>
          <cell r="AF810">
            <v>889</v>
          </cell>
          <cell r="AG810">
            <v>889</v>
          </cell>
          <cell r="AH810">
            <v>882</v>
          </cell>
          <cell r="AI810">
            <v>882</v>
          </cell>
          <cell r="AJ810">
            <v>882</v>
          </cell>
          <cell r="AK810">
            <v>882</v>
          </cell>
          <cell r="AM810" t="str">
            <v>ALI_95_SEG_14</v>
          </cell>
          <cell r="AN810" t="str">
            <v>ALI_95_SEG_14_VAL_37008022.34</v>
          </cell>
          <cell r="AO810">
            <v>3</v>
          </cell>
          <cell r="AP810">
            <v>35174551.719999999</v>
          </cell>
          <cell r="AQ810" t="b">
            <v>0</v>
          </cell>
          <cell r="AR810" t="str">
            <v/>
          </cell>
          <cell r="AS810" t="str">
            <v/>
          </cell>
          <cell r="AT810" t="str">
            <v>ALI_95_SEG_14_</v>
          </cell>
          <cell r="AU810">
            <v>1</v>
          </cell>
          <cell r="AV810" t="str">
            <v>No Seleccionada</v>
          </cell>
        </row>
        <row r="811">
          <cell r="A811" t="b">
            <v>0</v>
          </cell>
          <cell r="B811" t="str">
            <v>5to_Evento_973_V2_LIBER_17510475.xlsm</v>
          </cell>
          <cell r="C811">
            <v>95</v>
          </cell>
          <cell r="D811">
            <v>2032</v>
          </cell>
          <cell r="E811" t="str">
            <v>Proalimentos Liber S.A.S. En reorganización</v>
          </cell>
          <cell r="F811">
            <v>135</v>
          </cell>
          <cell r="G811" t="str">
            <v>BEBIDAS LÁCTEAS</v>
          </cell>
          <cell r="H811" t="str">
            <v>95 : Yogur semidescremado con dulce, con adición de frutas naturales o mermeladas o concentrados de frutas, de diferentes sabores, pasteurizado.</v>
          </cell>
          <cell r="I811">
            <v>15</v>
          </cell>
          <cell r="J811" t="str">
            <v>Sitio 1 : CARRERA 127#22G-18 INT 4 - Sitio 2 : SIBERIA KM 7.5 CELTA, LOTE 159 - Sitio 3 : CARRERA 68B #10A-18 - Sitio 4 : CALLE 24F#101B-15 - Sitio 5 : CARRERA 65B#10A-87 - Sitio 6 : AUTO MEDE KM 1,5 P INDUS FLORIDA BOD 23 - Sitio 7 : CARRERA 71 A BIS # 63D-38 -</v>
          </cell>
          <cell r="K811">
            <v>44835</v>
          </cell>
          <cell r="L811">
            <v>14323</v>
          </cell>
          <cell r="M811">
            <v>17320</v>
          </cell>
          <cell r="N811">
            <v>9660</v>
          </cell>
          <cell r="O811">
            <v>705</v>
          </cell>
          <cell r="P811">
            <v>889</v>
          </cell>
          <cell r="Q811">
            <v>6.2100000000000002E-2</v>
          </cell>
          <cell r="R811">
            <v>833.79</v>
          </cell>
          <cell r="S811">
            <v>889</v>
          </cell>
          <cell r="T811">
            <v>6.2100000000000002E-2</v>
          </cell>
          <cell r="U811">
            <v>833.79</v>
          </cell>
          <cell r="V811">
            <v>889</v>
          </cell>
          <cell r="W811">
            <v>6.2100000000000002E-2</v>
          </cell>
          <cell r="X811">
            <v>833.79</v>
          </cell>
          <cell r="Y811">
            <v>889</v>
          </cell>
          <cell r="Z811">
            <v>6.2100000000000002E-2</v>
          </cell>
          <cell r="AA811">
            <v>833.79</v>
          </cell>
          <cell r="AB811">
            <v>35025850.32</v>
          </cell>
          <cell r="AC811" t="str">
            <v>Registro Valido</v>
          </cell>
          <cell r="AD811">
            <v>889</v>
          </cell>
          <cell r="AE811">
            <v>889</v>
          </cell>
          <cell r="AF811">
            <v>889</v>
          </cell>
          <cell r="AG811">
            <v>889</v>
          </cell>
          <cell r="AH811">
            <v>882</v>
          </cell>
          <cell r="AI811">
            <v>882</v>
          </cell>
          <cell r="AJ811">
            <v>882</v>
          </cell>
          <cell r="AK811">
            <v>882</v>
          </cell>
          <cell r="AM811" t="str">
            <v>ALI_95_SEG_15</v>
          </cell>
          <cell r="AN811" t="str">
            <v>ALI_95_SEG_15_VAL_35025850.32</v>
          </cell>
          <cell r="AO811">
            <v>3</v>
          </cell>
          <cell r="AP811">
            <v>33251852.48</v>
          </cell>
          <cell r="AQ811" t="b">
            <v>0</v>
          </cell>
          <cell r="AR811" t="str">
            <v/>
          </cell>
          <cell r="AS811" t="str">
            <v/>
          </cell>
          <cell r="AT811" t="str">
            <v>ALI_95_SEG_15_</v>
          </cell>
          <cell r="AU811">
            <v>1</v>
          </cell>
          <cell r="AV811" t="str">
            <v>No Seleccionada</v>
          </cell>
        </row>
        <row r="812">
          <cell r="A812" t="b">
            <v>0</v>
          </cell>
          <cell r="B812" t="str">
            <v>5to_Evento_973_V2_LIBER_17510475.xlsm</v>
          </cell>
          <cell r="C812">
            <v>41</v>
          </cell>
          <cell r="D812">
            <v>2032</v>
          </cell>
          <cell r="E812" t="str">
            <v>Proalimentos Liber S.A.S. En reorganización</v>
          </cell>
          <cell r="F812">
            <v>151</v>
          </cell>
          <cell r="G812" t="str">
            <v>BEBIDAS LÁCTEAS</v>
          </cell>
          <cell r="H812" t="str">
            <v>41 : Leche Entera Saborizada (Chocolate, fresa y vainilla), ultra alta temperatura UAT (UHT).</v>
          </cell>
          <cell r="I812">
            <v>1</v>
          </cell>
          <cell r="J812" t="str">
            <v>Sitio 1 : CARRERA 127#22G-18 INT 4 - Sitio 2 : SIBERIA KM 7.5 CELTA, LOTE 159 - Sitio 3 : CARRERA 68B #10A-18 - Sitio 4 : CALLE 24F#101B-15 - Sitio 5 : CARRERA 65B#10A-87 - Sitio 6 : AUTO MEDE KM 1,5 P INDUS FLORIDA BOD 23 - Sitio 7 : CARRERA 71 A BIS # 63D-38 -</v>
          </cell>
          <cell r="K812">
            <v>44835</v>
          </cell>
          <cell r="L812">
            <v>7567</v>
          </cell>
          <cell r="M812">
            <v>8915</v>
          </cell>
          <cell r="N812">
            <v>4821</v>
          </cell>
          <cell r="O812">
            <v>273</v>
          </cell>
          <cell r="P812">
            <v>906</v>
          </cell>
          <cell r="Q812">
            <v>0</v>
          </cell>
          <cell r="R812">
            <v>906</v>
          </cell>
          <cell r="S812">
            <v>906</v>
          </cell>
          <cell r="T812">
            <v>0</v>
          </cell>
          <cell r="U812">
            <v>906</v>
          </cell>
          <cell r="V812">
            <v>906</v>
          </cell>
          <cell r="W812">
            <v>0</v>
          </cell>
          <cell r="X812">
            <v>906</v>
          </cell>
          <cell r="Y812">
            <v>906</v>
          </cell>
          <cell r="Z812">
            <v>0</v>
          </cell>
          <cell r="AA812">
            <v>906</v>
          </cell>
          <cell r="AB812">
            <v>19547856</v>
          </cell>
          <cell r="AC812" t="str">
            <v>Registro Valido</v>
          </cell>
          <cell r="AD812">
            <v>906</v>
          </cell>
          <cell r="AE812">
            <v>906</v>
          </cell>
          <cell r="AF812">
            <v>906</v>
          </cell>
          <cell r="AG812">
            <v>906</v>
          </cell>
          <cell r="AH812">
            <v>862</v>
          </cell>
          <cell r="AI812">
            <v>862</v>
          </cell>
          <cell r="AJ812">
            <v>862</v>
          </cell>
          <cell r="AK812">
            <v>862</v>
          </cell>
          <cell r="AM812" t="str">
            <v>ALI_41_SEG_1</v>
          </cell>
          <cell r="AN812" t="str">
            <v>ALI_41_SEG_1_VAL_19547856</v>
          </cell>
          <cell r="AO812">
            <v>3</v>
          </cell>
          <cell r="AP812">
            <v>17665134.239999998</v>
          </cell>
          <cell r="AQ812" t="b">
            <v>0</v>
          </cell>
          <cell r="AR812" t="str">
            <v/>
          </cell>
          <cell r="AS812" t="str">
            <v/>
          </cell>
          <cell r="AT812" t="str">
            <v>ALI_41_SEG_1_</v>
          </cell>
          <cell r="AU812">
            <v>1</v>
          </cell>
          <cell r="AV812" t="str">
            <v>No Seleccionada</v>
          </cell>
        </row>
        <row r="813">
          <cell r="A813" t="b">
            <v>0</v>
          </cell>
          <cell r="B813" t="str">
            <v>5to_Evento_973_V2_LIBER_17510475.xlsm</v>
          </cell>
          <cell r="C813">
            <v>41</v>
          </cell>
          <cell r="D813">
            <v>2032</v>
          </cell>
          <cell r="E813" t="str">
            <v>Proalimentos Liber S.A.S. En reorganización</v>
          </cell>
          <cell r="F813">
            <v>152</v>
          </cell>
          <cell r="G813" t="str">
            <v>BEBIDAS LÁCTEAS</v>
          </cell>
          <cell r="H813" t="str">
            <v>41 : Leche Entera Saborizada (Chocolate, fresa y vainilla), ultra alta temperatura UAT (UHT).</v>
          </cell>
          <cell r="I813">
            <v>2</v>
          </cell>
          <cell r="J813" t="str">
            <v>Sitio 1 : CARRERA 127#22G-18 INT 4 - Sitio 2 : SIBERIA KM 7.5 CELTA, LOTE 159 - Sitio 3 : CARRERA 68B #10A-18 - Sitio 4 : CALLE 24F#101B-15 - Sitio 5 : CARRERA 65B#10A-87 - Sitio 6 : AUTO MEDE KM 1,5 P INDUS FLORIDA BOD 23 - Sitio 7 : CARRERA 71 A BIS # 63D-38 -</v>
          </cell>
          <cell r="K813">
            <v>44835</v>
          </cell>
          <cell r="L813">
            <v>7739</v>
          </cell>
          <cell r="M813">
            <v>9116</v>
          </cell>
          <cell r="N813">
            <v>4930</v>
          </cell>
          <cell r="O813">
            <v>279</v>
          </cell>
          <cell r="P813">
            <v>906</v>
          </cell>
          <cell r="Q813">
            <v>0</v>
          </cell>
          <cell r="R813">
            <v>906</v>
          </cell>
          <cell r="S813">
            <v>906</v>
          </cell>
          <cell r="T813">
            <v>0</v>
          </cell>
          <cell r="U813">
            <v>906</v>
          </cell>
          <cell r="V813">
            <v>906</v>
          </cell>
          <cell r="W813">
            <v>0</v>
          </cell>
          <cell r="X813">
            <v>906</v>
          </cell>
          <cell r="Y813">
            <v>906</v>
          </cell>
          <cell r="Z813">
            <v>0</v>
          </cell>
          <cell r="AA813">
            <v>906</v>
          </cell>
          <cell r="AB813">
            <v>19989984</v>
          </cell>
          <cell r="AC813" t="str">
            <v>Registro Valido</v>
          </cell>
          <cell r="AD813">
            <v>906</v>
          </cell>
          <cell r="AE813">
            <v>906</v>
          </cell>
          <cell r="AF813">
            <v>906</v>
          </cell>
          <cell r="AG813">
            <v>906</v>
          </cell>
          <cell r="AH813">
            <v>862</v>
          </cell>
          <cell r="AI813">
            <v>862</v>
          </cell>
          <cell r="AJ813">
            <v>862</v>
          </cell>
          <cell r="AK813">
            <v>862</v>
          </cell>
          <cell r="AM813" t="str">
            <v>ALI_41_SEG_2</v>
          </cell>
          <cell r="AN813" t="str">
            <v>ALI_41_SEG_2_VAL_19989984</v>
          </cell>
          <cell r="AO813">
            <v>3</v>
          </cell>
          <cell r="AP813">
            <v>18064679.359999999</v>
          </cell>
          <cell r="AQ813" t="b">
            <v>0</v>
          </cell>
          <cell r="AR813" t="str">
            <v/>
          </cell>
          <cell r="AS813" t="str">
            <v/>
          </cell>
          <cell r="AT813" t="str">
            <v>ALI_41_SEG_2_</v>
          </cell>
          <cell r="AU813">
            <v>1</v>
          </cell>
          <cell r="AV813" t="str">
            <v>No Seleccionada</v>
          </cell>
        </row>
        <row r="814">
          <cell r="A814" t="b">
            <v>0</v>
          </cell>
          <cell r="B814" t="str">
            <v>5to_Evento_973_V2_LIBER_17510475.xlsm</v>
          </cell>
          <cell r="C814">
            <v>41</v>
          </cell>
          <cell r="D814">
            <v>2032</v>
          </cell>
          <cell r="E814" t="str">
            <v>Proalimentos Liber S.A.S. En reorganización</v>
          </cell>
          <cell r="F814">
            <v>153</v>
          </cell>
          <cell r="G814" t="str">
            <v>BEBIDAS LÁCTEAS</v>
          </cell>
          <cell r="H814" t="str">
            <v>41 : Leche Entera Saborizada (Chocolate, fresa y vainilla), ultra alta temperatura UAT (UHT).</v>
          </cell>
          <cell r="I814">
            <v>3</v>
          </cell>
          <cell r="J814" t="str">
            <v>Sitio 1 : CARRERA 127#22G-18 INT 4 - Sitio 2 : SIBERIA KM 7.5 CELTA, LOTE 159 - Sitio 3 : CARRERA 68B #10A-18 - Sitio 4 : CALLE 24F#101B-15 - Sitio 5 : CARRERA 65B#10A-87 - Sitio 6 : AUTO MEDE KM 1,5 P INDUS FLORIDA BOD 23 - Sitio 7 : CARRERA 71 A BIS # 63D-38 -</v>
          </cell>
          <cell r="K814">
            <v>44835</v>
          </cell>
          <cell r="L814">
            <v>7692</v>
          </cell>
          <cell r="M814">
            <v>9062</v>
          </cell>
          <cell r="N814">
            <v>4900</v>
          </cell>
          <cell r="O814">
            <v>277</v>
          </cell>
          <cell r="P814">
            <v>906</v>
          </cell>
          <cell r="Q814">
            <v>0</v>
          </cell>
          <cell r="R814">
            <v>906</v>
          </cell>
          <cell r="S814">
            <v>906</v>
          </cell>
          <cell r="T814">
            <v>0</v>
          </cell>
          <cell r="U814">
            <v>906</v>
          </cell>
          <cell r="V814">
            <v>906</v>
          </cell>
          <cell r="W814">
            <v>0</v>
          </cell>
          <cell r="X814">
            <v>906</v>
          </cell>
          <cell r="Y814">
            <v>906</v>
          </cell>
          <cell r="Z814">
            <v>0</v>
          </cell>
          <cell r="AA814">
            <v>906</v>
          </cell>
          <cell r="AB814">
            <v>19869486</v>
          </cell>
          <cell r="AC814" t="str">
            <v>Registro Valido</v>
          </cell>
          <cell r="AD814">
            <v>906</v>
          </cell>
          <cell r="AE814">
            <v>906</v>
          </cell>
          <cell r="AF814">
            <v>906</v>
          </cell>
          <cell r="AG814">
            <v>906</v>
          </cell>
          <cell r="AH814">
            <v>862</v>
          </cell>
          <cell r="AI814">
            <v>862</v>
          </cell>
          <cell r="AJ814">
            <v>862</v>
          </cell>
          <cell r="AK814">
            <v>862</v>
          </cell>
          <cell r="AM814" t="str">
            <v>ALI_41_SEG_3</v>
          </cell>
          <cell r="AN814" t="str">
            <v>ALI_41_SEG_3_VAL_19869486</v>
          </cell>
          <cell r="AO814">
            <v>3</v>
          </cell>
          <cell r="AP814">
            <v>17955786.940000001</v>
          </cell>
          <cell r="AQ814" t="b">
            <v>0</v>
          </cell>
          <cell r="AR814" t="str">
            <v/>
          </cell>
          <cell r="AS814" t="str">
            <v/>
          </cell>
          <cell r="AT814" t="str">
            <v>ALI_41_SEG_3_</v>
          </cell>
          <cell r="AU814">
            <v>1</v>
          </cell>
          <cell r="AV814" t="str">
            <v>No Seleccionada</v>
          </cell>
        </row>
        <row r="815">
          <cell r="A815" t="b">
            <v>0</v>
          </cell>
          <cell r="B815" t="str">
            <v>5to_Evento_973_V2_LIBER_17510475.xlsm</v>
          </cell>
          <cell r="C815">
            <v>41</v>
          </cell>
          <cell r="D815">
            <v>2032</v>
          </cell>
          <cell r="E815" t="str">
            <v>Proalimentos Liber S.A.S. En reorganización</v>
          </cell>
          <cell r="F815">
            <v>154</v>
          </cell>
          <cell r="G815" t="str">
            <v>BEBIDAS LÁCTEAS</v>
          </cell>
          <cell r="H815" t="str">
            <v>41 : Leche Entera Saborizada (Chocolate, fresa y vainilla), ultra alta temperatura UAT (UHT).</v>
          </cell>
          <cell r="I815">
            <v>4</v>
          </cell>
          <cell r="J815" t="str">
            <v>Sitio 1 : CARRERA 127#22G-18 INT 4 - Sitio 2 : SIBERIA KM 7.5 CELTA, LOTE 159 - Sitio 3 : CARRERA 68B #10A-18 - Sitio 4 : CALLE 24F#101B-15 - Sitio 5 : CARRERA 65B#10A-87 - Sitio 6 : AUTO MEDE KM 1,5 P INDUS FLORIDA BOD 23 - Sitio 7 : CARRERA 71 A BIS # 63D-38 -</v>
          </cell>
          <cell r="K815">
            <v>44835</v>
          </cell>
          <cell r="L815">
            <v>8195</v>
          </cell>
          <cell r="M815">
            <v>9654</v>
          </cell>
          <cell r="N815">
            <v>5220</v>
          </cell>
          <cell r="O815">
            <v>296</v>
          </cell>
          <cell r="P815">
            <v>906</v>
          </cell>
          <cell r="Q815">
            <v>0</v>
          </cell>
          <cell r="R815">
            <v>906</v>
          </cell>
          <cell r="S815">
            <v>906</v>
          </cell>
          <cell r="T815">
            <v>0</v>
          </cell>
          <cell r="U815">
            <v>906</v>
          </cell>
          <cell r="V815">
            <v>906</v>
          </cell>
          <cell r="W815">
            <v>0</v>
          </cell>
          <cell r="X815">
            <v>906</v>
          </cell>
          <cell r="Y815">
            <v>906</v>
          </cell>
          <cell r="Z815">
            <v>0</v>
          </cell>
          <cell r="AA815">
            <v>906</v>
          </cell>
          <cell r="AB815">
            <v>21168690</v>
          </cell>
          <cell r="AC815" t="str">
            <v>Registro Valido</v>
          </cell>
          <cell r="AD815">
            <v>906</v>
          </cell>
          <cell r="AE815">
            <v>906</v>
          </cell>
          <cell r="AF815">
            <v>906</v>
          </cell>
          <cell r="AG815">
            <v>906</v>
          </cell>
          <cell r="AH815">
            <v>862</v>
          </cell>
          <cell r="AI815">
            <v>862</v>
          </cell>
          <cell r="AJ815">
            <v>862</v>
          </cell>
          <cell r="AK815">
            <v>862</v>
          </cell>
          <cell r="AM815" t="str">
            <v>ALI_41_SEG_4</v>
          </cell>
          <cell r="AN815" t="str">
            <v>ALI_41_SEG_4_VAL_21168690</v>
          </cell>
          <cell r="AO815">
            <v>3</v>
          </cell>
          <cell r="AP815">
            <v>19129860.099999998</v>
          </cell>
          <cell r="AQ815" t="b">
            <v>0</v>
          </cell>
          <cell r="AR815" t="str">
            <v/>
          </cell>
          <cell r="AS815" t="str">
            <v/>
          </cell>
          <cell r="AT815" t="str">
            <v>ALI_41_SEG_4_</v>
          </cell>
          <cell r="AU815">
            <v>1</v>
          </cell>
          <cell r="AV815" t="str">
            <v>No Seleccionada</v>
          </cell>
        </row>
        <row r="816">
          <cell r="A816" t="b">
            <v>0</v>
          </cell>
          <cell r="B816" t="str">
            <v>5to_Evento_973_V2_LIBER_17510475.xlsm</v>
          </cell>
          <cell r="C816">
            <v>41</v>
          </cell>
          <cell r="D816">
            <v>2032</v>
          </cell>
          <cell r="E816" t="str">
            <v>Proalimentos Liber S.A.S. En reorganización</v>
          </cell>
          <cell r="F816">
            <v>155</v>
          </cell>
          <cell r="G816" t="str">
            <v>BEBIDAS LÁCTEAS</v>
          </cell>
          <cell r="H816" t="str">
            <v>41 : Leche Entera Saborizada (Chocolate, fresa y vainilla), ultra alta temperatura UAT (UHT).</v>
          </cell>
          <cell r="I816">
            <v>5</v>
          </cell>
          <cell r="J816" t="str">
            <v>Sitio 1 : CARRERA 127#22G-18 INT 4 - Sitio 2 : SIBERIA KM 7.5 CELTA, LOTE 159 - Sitio 3 : CARRERA 68B #10A-18 - Sitio 4 : CALLE 24F#101B-15 - Sitio 5 : CARRERA 65B#10A-87 - Sitio 6 : AUTO MEDE KM 1,5 P INDUS FLORIDA BOD 23 - Sitio 7 : CARRERA 71 A BIS # 63D-38 -</v>
          </cell>
          <cell r="K816">
            <v>44835</v>
          </cell>
          <cell r="L816">
            <v>7618</v>
          </cell>
          <cell r="M816">
            <v>8975</v>
          </cell>
          <cell r="N816">
            <v>4853</v>
          </cell>
          <cell r="O816">
            <v>275</v>
          </cell>
          <cell r="P816">
            <v>906</v>
          </cell>
          <cell r="Q816">
            <v>0</v>
          </cell>
          <cell r="R816">
            <v>906</v>
          </cell>
          <cell r="S816">
            <v>906</v>
          </cell>
          <cell r="T816">
            <v>0</v>
          </cell>
          <cell r="U816">
            <v>906</v>
          </cell>
          <cell r="V816">
            <v>906</v>
          </cell>
          <cell r="W816">
            <v>0</v>
          </cell>
          <cell r="X816">
            <v>906</v>
          </cell>
          <cell r="Y816">
            <v>906</v>
          </cell>
          <cell r="Z816">
            <v>0</v>
          </cell>
          <cell r="AA816">
            <v>906</v>
          </cell>
          <cell r="AB816">
            <v>19679226</v>
          </cell>
          <cell r="AC816" t="str">
            <v>Registro Valido</v>
          </cell>
          <cell r="AD816">
            <v>906</v>
          </cell>
          <cell r="AE816">
            <v>906</v>
          </cell>
          <cell r="AF816">
            <v>906</v>
          </cell>
          <cell r="AG816">
            <v>906</v>
          </cell>
          <cell r="AH816">
            <v>862</v>
          </cell>
          <cell r="AI816">
            <v>862</v>
          </cell>
          <cell r="AJ816">
            <v>862</v>
          </cell>
          <cell r="AK816">
            <v>862</v>
          </cell>
          <cell r="AM816" t="str">
            <v>ALI_41_SEG_5</v>
          </cell>
          <cell r="AN816" t="str">
            <v>ALI_41_SEG_5_VAL_19679226</v>
          </cell>
          <cell r="AO816">
            <v>3</v>
          </cell>
          <cell r="AP816">
            <v>17783851.539999999</v>
          </cell>
          <cell r="AQ816" t="b">
            <v>0</v>
          </cell>
          <cell r="AR816" t="str">
            <v/>
          </cell>
          <cell r="AS816" t="str">
            <v/>
          </cell>
          <cell r="AT816" t="str">
            <v>ALI_41_SEG_5_</v>
          </cell>
          <cell r="AU816">
            <v>1</v>
          </cell>
          <cell r="AV816" t="str">
            <v>No Seleccionada</v>
          </cell>
        </row>
        <row r="817">
          <cell r="A817" t="b">
            <v>0</v>
          </cell>
          <cell r="B817" t="str">
            <v>5to_Evento_973_V2_LIBER_17510475.xlsm</v>
          </cell>
          <cell r="C817">
            <v>41</v>
          </cell>
          <cell r="D817">
            <v>2032</v>
          </cell>
          <cell r="E817" t="str">
            <v>Proalimentos Liber S.A.S. En reorganización</v>
          </cell>
          <cell r="F817">
            <v>156</v>
          </cell>
          <cell r="G817" t="str">
            <v>BEBIDAS LÁCTEAS</v>
          </cell>
          <cell r="H817" t="str">
            <v>41 : Leche Entera Saborizada (Chocolate, fresa y vainilla), ultra alta temperatura UAT (UHT).</v>
          </cell>
          <cell r="I817">
            <v>6</v>
          </cell>
          <cell r="J817" t="str">
            <v>Sitio 1 : CARRERA 127#22G-18 INT 4 - Sitio 2 : SIBERIA KM 7.5 CELTA, LOTE 159 - Sitio 3 : CARRERA 68B #10A-18 - Sitio 4 : CALLE 24F#101B-15 - Sitio 5 : CARRERA 65B#10A-87 - Sitio 6 : AUTO MEDE KM 1,5 P INDUS FLORIDA BOD 23 - Sitio 7 : CARRERA 71 A BIS # 63D-38 -</v>
          </cell>
          <cell r="K817">
            <v>44835</v>
          </cell>
          <cell r="L817">
            <v>8247</v>
          </cell>
          <cell r="M817">
            <v>9716</v>
          </cell>
          <cell r="N817">
            <v>5252</v>
          </cell>
          <cell r="O817">
            <v>298</v>
          </cell>
          <cell r="P817">
            <v>906</v>
          </cell>
          <cell r="Q817">
            <v>0</v>
          </cell>
          <cell r="R817">
            <v>906</v>
          </cell>
          <cell r="S817">
            <v>906</v>
          </cell>
          <cell r="T817">
            <v>0</v>
          </cell>
          <cell r="U817">
            <v>906</v>
          </cell>
          <cell r="V817">
            <v>906</v>
          </cell>
          <cell r="W817">
            <v>0</v>
          </cell>
          <cell r="X817">
            <v>906</v>
          </cell>
          <cell r="Y817">
            <v>906</v>
          </cell>
          <cell r="Z817">
            <v>0</v>
          </cell>
          <cell r="AA817">
            <v>906</v>
          </cell>
          <cell r="AB817">
            <v>21302778</v>
          </cell>
          <cell r="AC817" t="str">
            <v>Registro Valido</v>
          </cell>
          <cell r="AD817">
            <v>906</v>
          </cell>
          <cell r="AE817">
            <v>906</v>
          </cell>
          <cell r="AF817">
            <v>906</v>
          </cell>
          <cell r="AG817">
            <v>906</v>
          </cell>
          <cell r="AH817">
            <v>862</v>
          </cell>
          <cell r="AI817">
            <v>862</v>
          </cell>
          <cell r="AJ817">
            <v>862</v>
          </cell>
          <cell r="AK817">
            <v>862</v>
          </cell>
          <cell r="AM817" t="str">
            <v>ALI_41_SEG_6</v>
          </cell>
          <cell r="AN817" t="str">
            <v>ALI_41_SEG_6_VAL_21302778</v>
          </cell>
          <cell r="AO817">
            <v>3</v>
          </cell>
          <cell r="AP817">
            <v>19251033.620000001</v>
          </cell>
          <cell r="AQ817" t="b">
            <v>0</v>
          </cell>
          <cell r="AR817" t="str">
            <v/>
          </cell>
          <cell r="AS817" t="str">
            <v/>
          </cell>
          <cell r="AT817" t="str">
            <v>ALI_41_SEG_6_</v>
          </cell>
          <cell r="AU817">
            <v>1</v>
          </cell>
          <cell r="AV817" t="str">
            <v>No Seleccionada</v>
          </cell>
        </row>
        <row r="818">
          <cell r="A818" t="b">
            <v>0</v>
          </cell>
          <cell r="B818" t="str">
            <v>5to_Evento_973_V2_LIBER_17510475.xlsm</v>
          </cell>
          <cell r="C818">
            <v>41</v>
          </cell>
          <cell r="D818">
            <v>2032</v>
          </cell>
          <cell r="E818" t="str">
            <v>Proalimentos Liber S.A.S. En reorganización</v>
          </cell>
          <cell r="F818">
            <v>157</v>
          </cell>
          <cell r="G818" t="str">
            <v>BEBIDAS LÁCTEAS</v>
          </cell>
          <cell r="H818" t="str">
            <v>41 : Leche Entera Saborizada (Chocolate, fresa y vainilla), ultra alta temperatura UAT (UHT).</v>
          </cell>
          <cell r="I818">
            <v>7</v>
          </cell>
          <cell r="J818" t="str">
            <v>Sitio 1 : CARRERA 127#22G-18 INT 4 - Sitio 2 : SIBERIA KM 7.5 CELTA, LOTE 159 - Sitio 3 : CARRERA 68B #10A-18 - Sitio 4 : CALLE 24F#101B-15 - Sitio 5 : CARRERA 65B#10A-87 - Sitio 6 : AUTO MEDE KM 1,5 P INDUS FLORIDA BOD 23 - Sitio 7 : CARRERA 71 A BIS # 63D-38 -</v>
          </cell>
          <cell r="K818">
            <v>44835</v>
          </cell>
          <cell r="L818">
            <v>8421</v>
          </cell>
          <cell r="M818">
            <v>9921</v>
          </cell>
          <cell r="N818">
            <v>5364</v>
          </cell>
          <cell r="O818">
            <v>304</v>
          </cell>
          <cell r="P818">
            <v>906</v>
          </cell>
          <cell r="Q818">
            <v>0</v>
          </cell>
          <cell r="R818">
            <v>906</v>
          </cell>
          <cell r="S818">
            <v>906</v>
          </cell>
          <cell r="T818">
            <v>0</v>
          </cell>
          <cell r="U818">
            <v>906</v>
          </cell>
          <cell r="V818">
            <v>906</v>
          </cell>
          <cell r="W818">
            <v>0</v>
          </cell>
          <cell r="X818">
            <v>906</v>
          </cell>
          <cell r="Y818">
            <v>906</v>
          </cell>
          <cell r="Z818">
            <v>0</v>
          </cell>
          <cell r="AA818">
            <v>906</v>
          </cell>
          <cell r="AB818">
            <v>21753060</v>
          </cell>
          <cell r="AC818" t="str">
            <v>Registro Valido</v>
          </cell>
          <cell r="AD818">
            <v>906</v>
          </cell>
          <cell r="AE818">
            <v>906</v>
          </cell>
          <cell r="AF818">
            <v>906</v>
          </cell>
          <cell r="AG818">
            <v>906</v>
          </cell>
          <cell r="AH818">
            <v>862</v>
          </cell>
          <cell r="AI818">
            <v>862</v>
          </cell>
          <cell r="AJ818">
            <v>862</v>
          </cell>
          <cell r="AK818">
            <v>862</v>
          </cell>
          <cell r="AM818" t="str">
            <v>ALI_41_SEG_7</v>
          </cell>
          <cell r="AN818" t="str">
            <v>ALI_41_SEG_7_VAL_21753060</v>
          </cell>
          <cell r="AO818">
            <v>3</v>
          </cell>
          <cell r="AP818">
            <v>19657947.400000002</v>
          </cell>
          <cell r="AQ818" t="b">
            <v>0</v>
          </cell>
          <cell r="AR818" t="str">
            <v/>
          </cell>
          <cell r="AS818" t="str">
            <v/>
          </cell>
          <cell r="AT818" t="str">
            <v>ALI_41_SEG_7_</v>
          </cell>
          <cell r="AU818">
            <v>1</v>
          </cell>
          <cell r="AV818" t="str">
            <v>No Seleccionada</v>
          </cell>
        </row>
        <row r="819">
          <cell r="A819" t="b">
            <v>0</v>
          </cell>
          <cell r="B819" t="str">
            <v>5to_Evento_973_V2_LIBER_17510475.xlsm</v>
          </cell>
          <cell r="C819">
            <v>41</v>
          </cell>
          <cell r="D819">
            <v>2032</v>
          </cell>
          <cell r="E819" t="str">
            <v>Proalimentos Liber S.A.S. En reorganización</v>
          </cell>
          <cell r="F819">
            <v>158</v>
          </cell>
          <cell r="G819" t="str">
            <v>BEBIDAS LÁCTEAS</v>
          </cell>
          <cell r="H819" t="str">
            <v>41 : Leche Entera Saborizada (Chocolate, fresa y vainilla), ultra alta temperatura UAT (UHT).</v>
          </cell>
          <cell r="I819">
            <v>8</v>
          </cell>
          <cell r="J819" t="str">
            <v>Sitio 1 : CARRERA 127#22G-18 INT 4 - Sitio 2 : SIBERIA KM 7.5 CELTA, LOTE 159 - Sitio 3 : CARRERA 68B #10A-18 - Sitio 4 : CALLE 24F#101B-15 - Sitio 5 : CARRERA 65B#10A-87 - Sitio 6 : AUTO MEDE KM 1,5 P INDUS FLORIDA BOD 23 - Sitio 7 : CARRERA 71 A BIS # 63D-38 -</v>
          </cell>
          <cell r="K819">
            <v>44835</v>
          </cell>
          <cell r="L819">
            <v>8127</v>
          </cell>
          <cell r="M819">
            <v>9577</v>
          </cell>
          <cell r="N819">
            <v>5178</v>
          </cell>
          <cell r="O819">
            <v>293</v>
          </cell>
          <cell r="P819">
            <v>906</v>
          </cell>
          <cell r="Q819">
            <v>0</v>
          </cell>
          <cell r="R819">
            <v>906</v>
          </cell>
          <cell r="S819">
            <v>906</v>
          </cell>
          <cell r="T819">
            <v>0</v>
          </cell>
          <cell r="U819">
            <v>906</v>
          </cell>
          <cell r="V819">
            <v>906</v>
          </cell>
          <cell r="W819">
            <v>0</v>
          </cell>
          <cell r="X819">
            <v>906</v>
          </cell>
          <cell r="Y819">
            <v>906</v>
          </cell>
          <cell r="Z819">
            <v>0</v>
          </cell>
          <cell r="AA819">
            <v>906</v>
          </cell>
          <cell r="AB819">
            <v>20996550</v>
          </cell>
          <cell r="AC819" t="str">
            <v>Registro Valido</v>
          </cell>
          <cell r="AD819">
            <v>906</v>
          </cell>
          <cell r="AE819">
            <v>906</v>
          </cell>
          <cell r="AF819">
            <v>906</v>
          </cell>
          <cell r="AG819">
            <v>906</v>
          </cell>
          <cell r="AH819">
            <v>862</v>
          </cell>
          <cell r="AI819">
            <v>862</v>
          </cell>
          <cell r="AJ819">
            <v>862</v>
          </cell>
          <cell r="AK819">
            <v>862</v>
          </cell>
          <cell r="AM819" t="str">
            <v>ALI_41_SEG_8</v>
          </cell>
          <cell r="AN819" t="str">
            <v>ALI_41_SEG_8_VAL_20996550</v>
          </cell>
          <cell r="AO819">
            <v>3</v>
          </cell>
          <cell r="AP819">
            <v>18974299.5</v>
          </cell>
          <cell r="AQ819" t="b">
            <v>0</v>
          </cell>
          <cell r="AR819" t="str">
            <v/>
          </cell>
          <cell r="AS819" t="str">
            <v/>
          </cell>
          <cell r="AT819" t="str">
            <v>ALI_41_SEG_8_</v>
          </cell>
          <cell r="AU819">
            <v>1</v>
          </cell>
          <cell r="AV819" t="str">
            <v>No Seleccionada</v>
          </cell>
        </row>
        <row r="820">
          <cell r="A820" t="b">
            <v>0</v>
          </cell>
          <cell r="B820" t="str">
            <v>5to_Evento_973_V2_LIBER_17510475.xlsm</v>
          </cell>
          <cell r="C820">
            <v>41</v>
          </cell>
          <cell r="D820">
            <v>2032</v>
          </cell>
          <cell r="E820" t="str">
            <v>Proalimentos Liber S.A.S. En reorganización</v>
          </cell>
          <cell r="F820">
            <v>159</v>
          </cell>
          <cell r="G820" t="str">
            <v>BEBIDAS LÁCTEAS</v>
          </cell>
          <cell r="H820" t="str">
            <v>41 : Leche Entera Saborizada (Chocolate, fresa y vainilla), ultra alta temperatura UAT (UHT).</v>
          </cell>
          <cell r="I820">
            <v>9</v>
          </cell>
          <cell r="J820" t="str">
            <v>Sitio 1 : CARRERA 127#22G-18 INT 4 - Sitio 2 : SIBERIA KM 7.5 CELTA, LOTE 159 - Sitio 3 : CARRERA 68B #10A-18 - Sitio 4 : CALLE 24F#101B-15 - Sitio 5 : CARRERA 65B#10A-87 - Sitio 6 : AUTO MEDE KM 1,5 P INDUS FLORIDA BOD 23 - Sitio 7 : CARRERA 71 A BIS # 63D-38 -</v>
          </cell>
          <cell r="K820">
            <v>44835</v>
          </cell>
          <cell r="L820">
            <v>8214</v>
          </cell>
          <cell r="M820">
            <v>9677</v>
          </cell>
          <cell r="N820">
            <v>5232</v>
          </cell>
          <cell r="O820">
            <v>296</v>
          </cell>
          <cell r="P820">
            <v>906</v>
          </cell>
          <cell r="Q820">
            <v>0</v>
          </cell>
          <cell r="R820">
            <v>906</v>
          </cell>
          <cell r="S820">
            <v>906</v>
          </cell>
          <cell r="T820">
            <v>0</v>
          </cell>
          <cell r="U820">
            <v>906</v>
          </cell>
          <cell r="V820">
            <v>906</v>
          </cell>
          <cell r="W820">
            <v>0</v>
          </cell>
          <cell r="X820">
            <v>906</v>
          </cell>
          <cell r="Y820">
            <v>906</v>
          </cell>
          <cell r="Z820">
            <v>0</v>
          </cell>
          <cell r="AA820">
            <v>906</v>
          </cell>
          <cell r="AB820">
            <v>21217614</v>
          </cell>
          <cell r="AC820" t="str">
            <v>Registro Valido</v>
          </cell>
          <cell r="AD820">
            <v>906</v>
          </cell>
          <cell r="AE820">
            <v>906</v>
          </cell>
          <cell r="AF820">
            <v>906</v>
          </cell>
          <cell r="AG820">
            <v>906</v>
          </cell>
          <cell r="AH820">
            <v>862</v>
          </cell>
          <cell r="AI820">
            <v>862</v>
          </cell>
          <cell r="AJ820">
            <v>862</v>
          </cell>
          <cell r="AK820">
            <v>862</v>
          </cell>
          <cell r="AM820" t="str">
            <v>ALI_41_SEG_9</v>
          </cell>
          <cell r="AN820" t="str">
            <v>ALI_41_SEG_9_VAL_21217614</v>
          </cell>
          <cell r="AO820">
            <v>3</v>
          </cell>
          <cell r="AP820">
            <v>19174072.059999999</v>
          </cell>
          <cell r="AQ820" t="b">
            <v>0</v>
          </cell>
          <cell r="AR820" t="str">
            <v/>
          </cell>
          <cell r="AS820" t="str">
            <v/>
          </cell>
          <cell r="AT820" t="str">
            <v>ALI_41_SEG_9_</v>
          </cell>
          <cell r="AU820">
            <v>1</v>
          </cell>
          <cell r="AV820" t="str">
            <v>No Seleccionada</v>
          </cell>
        </row>
        <row r="821">
          <cell r="A821" t="b">
            <v>0</v>
          </cell>
          <cell r="B821" t="str">
            <v>5to_Evento_973_V2_LIBER_17510475.xlsm</v>
          </cell>
          <cell r="C821">
            <v>41</v>
          </cell>
          <cell r="D821">
            <v>2032</v>
          </cell>
          <cell r="E821" t="str">
            <v>Proalimentos Liber S.A.S. En reorganización</v>
          </cell>
          <cell r="F821">
            <v>160</v>
          </cell>
          <cell r="G821" t="str">
            <v>BEBIDAS LÁCTEAS</v>
          </cell>
          <cell r="H821" t="str">
            <v>41 : Leche Entera Saborizada (Chocolate, fresa y vainilla), ultra alta temperatura UAT (UHT).</v>
          </cell>
          <cell r="I821">
            <v>10</v>
          </cell>
          <cell r="J821" t="str">
            <v>Sitio 1 : CARRERA 127#22G-18 INT 4 - Sitio 2 : SIBERIA KM 7.5 CELTA, LOTE 159 - Sitio 3 : CARRERA 68B #10A-18 - Sitio 4 : CALLE 24F#101B-15 - Sitio 5 : CARRERA 65B#10A-87 - Sitio 6 : AUTO MEDE KM 1,5 P INDUS FLORIDA BOD 23 - Sitio 7 : CARRERA 71 A BIS # 63D-38 -</v>
          </cell>
          <cell r="K821">
            <v>44835</v>
          </cell>
          <cell r="L821">
            <v>8225</v>
          </cell>
          <cell r="M821">
            <v>9692</v>
          </cell>
          <cell r="N821">
            <v>5240</v>
          </cell>
          <cell r="O821">
            <v>297</v>
          </cell>
          <cell r="P821">
            <v>906</v>
          </cell>
          <cell r="Q821">
            <v>0</v>
          </cell>
          <cell r="R821">
            <v>906</v>
          </cell>
          <cell r="S821">
            <v>906</v>
          </cell>
          <cell r="T821">
            <v>0</v>
          </cell>
          <cell r="U821">
            <v>906</v>
          </cell>
          <cell r="V821">
            <v>906</v>
          </cell>
          <cell r="W821">
            <v>0</v>
          </cell>
          <cell r="X821">
            <v>906</v>
          </cell>
          <cell r="Y821">
            <v>906</v>
          </cell>
          <cell r="Z821">
            <v>0</v>
          </cell>
          <cell r="AA821">
            <v>906</v>
          </cell>
          <cell r="AB821">
            <v>21249324</v>
          </cell>
          <cell r="AC821" t="str">
            <v>Registro Valido</v>
          </cell>
          <cell r="AD821">
            <v>906</v>
          </cell>
          <cell r="AE821">
            <v>906</v>
          </cell>
          <cell r="AF821">
            <v>906</v>
          </cell>
          <cell r="AG821">
            <v>906</v>
          </cell>
          <cell r="AH821">
            <v>862</v>
          </cell>
          <cell r="AI821">
            <v>862</v>
          </cell>
          <cell r="AJ821">
            <v>862</v>
          </cell>
          <cell r="AK821">
            <v>862</v>
          </cell>
          <cell r="AM821" t="str">
            <v>ALI_41_SEG_10</v>
          </cell>
          <cell r="AN821" t="str">
            <v>ALI_41_SEG_10_VAL_21249324</v>
          </cell>
          <cell r="AO821">
            <v>3</v>
          </cell>
          <cell r="AP821">
            <v>19202727.960000001</v>
          </cell>
          <cell r="AQ821" t="b">
            <v>0</v>
          </cell>
          <cell r="AR821" t="str">
            <v/>
          </cell>
          <cell r="AS821" t="str">
            <v/>
          </cell>
          <cell r="AT821" t="str">
            <v>ALI_41_SEG_10_</v>
          </cell>
          <cell r="AU821">
            <v>1</v>
          </cell>
          <cell r="AV821" t="str">
            <v>No Seleccionada</v>
          </cell>
        </row>
        <row r="822">
          <cell r="A822" t="b">
            <v>0</v>
          </cell>
          <cell r="B822" t="str">
            <v>5to_Evento_973_V2_LIBER_17510475.xlsm</v>
          </cell>
          <cell r="C822">
            <v>41</v>
          </cell>
          <cell r="D822">
            <v>2032</v>
          </cell>
          <cell r="E822" t="str">
            <v>Proalimentos Liber S.A.S. En reorganización</v>
          </cell>
          <cell r="F822">
            <v>161</v>
          </cell>
          <cell r="G822" t="str">
            <v>BEBIDAS LÁCTEAS</v>
          </cell>
          <cell r="H822" t="str">
            <v>41 : Leche Entera Saborizada (Chocolate, fresa y vainilla), ultra alta temperatura UAT (UHT).</v>
          </cell>
          <cell r="I822">
            <v>11</v>
          </cell>
          <cell r="J822" t="str">
            <v>Sitio 1 : CARRERA 127#22G-18 INT 4 - Sitio 2 : SIBERIA KM 7.5 CELTA, LOTE 159 - Sitio 3 : CARRERA 68B #10A-18 - Sitio 4 : CALLE 24F#101B-15 - Sitio 5 : CARRERA 65B#10A-87 - Sitio 6 : AUTO MEDE KM 1,5 P INDUS FLORIDA BOD 23 - Sitio 7 : CARRERA 71 A BIS # 63D-38 -</v>
          </cell>
          <cell r="K822">
            <v>44835</v>
          </cell>
          <cell r="L822">
            <v>8101</v>
          </cell>
          <cell r="M822">
            <v>9544</v>
          </cell>
          <cell r="N822">
            <v>5161</v>
          </cell>
          <cell r="O822">
            <v>292</v>
          </cell>
          <cell r="P822">
            <v>906</v>
          </cell>
          <cell r="Q822">
            <v>0</v>
          </cell>
          <cell r="R822">
            <v>906</v>
          </cell>
          <cell r="S822">
            <v>906</v>
          </cell>
          <cell r="T822">
            <v>0</v>
          </cell>
          <cell r="U822">
            <v>906</v>
          </cell>
          <cell r="V822">
            <v>906</v>
          </cell>
          <cell r="W822">
            <v>0</v>
          </cell>
          <cell r="X822">
            <v>906</v>
          </cell>
          <cell r="Y822">
            <v>906</v>
          </cell>
          <cell r="Z822">
            <v>0</v>
          </cell>
          <cell r="AA822">
            <v>906</v>
          </cell>
          <cell r="AB822">
            <v>20926788</v>
          </cell>
          <cell r="AC822" t="str">
            <v>Registro Valido</v>
          </cell>
          <cell r="AD822">
            <v>906</v>
          </cell>
          <cell r="AE822">
            <v>906</v>
          </cell>
          <cell r="AF822">
            <v>906</v>
          </cell>
          <cell r="AG822">
            <v>906</v>
          </cell>
          <cell r="AH822">
            <v>862</v>
          </cell>
          <cell r="AI822">
            <v>862</v>
          </cell>
          <cell r="AJ822">
            <v>862</v>
          </cell>
          <cell r="AK822">
            <v>862</v>
          </cell>
          <cell r="AM822" t="str">
            <v>ALI_41_SEG_11</v>
          </cell>
          <cell r="AN822" t="str">
            <v>ALI_41_SEG_11_VAL_20926788</v>
          </cell>
          <cell r="AO822">
            <v>3</v>
          </cell>
          <cell r="AP822">
            <v>18478630.98</v>
          </cell>
          <cell r="AQ822" t="b">
            <v>0</v>
          </cell>
          <cell r="AR822" t="str">
            <v/>
          </cell>
          <cell r="AS822" t="str">
            <v/>
          </cell>
          <cell r="AT822" t="str">
            <v>ALI_41_SEG_11_</v>
          </cell>
          <cell r="AU822">
            <v>1</v>
          </cell>
          <cell r="AV822" t="str">
            <v>No Seleccionada</v>
          </cell>
        </row>
        <row r="823">
          <cell r="A823" t="b">
            <v>0</v>
          </cell>
          <cell r="B823" t="str">
            <v>5to_Evento_973_V2_LIBER_17510475.xlsm</v>
          </cell>
          <cell r="C823">
            <v>41</v>
          </cell>
          <cell r="D823">
            <v>2032</v>
          </cell>
          <cell r="E823" t="str">
            <v>Proalimentos Liber S.A.S. En reorganización</v>
          </cell>
          <cell r="F823">
            <v>162</v>
          </cell>
          <cell r="G823" t="str">
            <v>BEBIDAS LÁCTEAS</v>
          </cell>
          <cell r="H823" t="str">
            <v>41 : Leche Entera Saborizada (Chocolate, fresa y vainilla), ultra alta temperatura UAT (UHT).</v>
          </cell>
          <cell r="I823">
            <v>12</v>
          </cell>
          <cell r="J823" t="str">
            <v>Sitio 1 : CARRERA 127#22G-18 INT 4 - Sitio 2 : SIBERIA KM 7.5 CELTA, LOTE 159 - Sitio 3 : CARRERA 68B #10A-18 - Sitio 4 : CALLE 24F#101B-15 - Sitio 5 : CARRERA 65B#10A-87 - Sitio 6 : AUTO MEDE KM 1,5 P INDUS FLORIDA BOD 23 - Sitio 7 : CARRERA 71 A BIS # 63D-38 -</v>
          </cell>
          <cell r="K823">
            <v>44835</v>
          </cell>
          <cell r="L823">
            <v>7352</v>
          </cell>
          <cell r="M823">
            <v>8661</v>
          </cell>
          <cell r="N823">
            <v>4683</v>
          </cell>
          <cell r="O823">
            <v>265</v>
          </cell>
          <cell r="P823">
            <v>906</v>
          </cell>
          <cell r="Q823">
            <v>0</v>
          </cell>
          <cell r="R823">
            <v>906</v>
          </cell>
          <cell r="S823">
            <v>906</v>
          </cell>
          <cell r="T823">
            <v>0</v>
          </cell>
          <cell r="U823">
            <v>906</v>
          </cell>
          <cell r="V823">
            <v>906</v>
          </cell>
          <cell r="W823">
            <v>0</v>
          </cell>
          <cell r="X823">
            <v>906</v>
          </cell>
          <cell r="Y823">
            <v>906</v>
          </cell>
          <cell r="Z823">
            <v>0</v>
          </cell>
          <cell r="AA823">
            <v>906</v>
          </cell>
          <cell r="AB823">
            <v>18990666</v>
          </cell>
          <cell r="AC823" t="str">
            <v>Registro Valido</v>
          </cell>
          <cell r="AD823">
            <v>906</v>
          </cell>
          <cell r="AE823">
            <v>906</v>
          </cell>
          <cell r="AF823">
            <v>906</v>
          </cell>
          <cell r="AG823">
            <v>906</v>
          </cell>
          <cell r="AH823">
            <v>862</v>
          </cell>
          <cell r="AI823">
            <v>862</v>
          </cell>
          <cell r="AJ823">
            <v>862</v>
          </cell>
          <cell r="AK823">
            <v>862</v>
          </cell>
          <cell r="AM823" t="str">
            <v>ALI_41_SEG_12</v>
          </cell>
          <cell r="AN823" t="str">
            <v>ALI_41_SEG_12_VAL_18990666</v>
          </cell>
          <cell r="AO823">
            <v>3</v>
          </cell>
          <cell r="AP823">
            <v>16769009.609999999</v>
          </cell>
          <cell r="AQ823" t="b">
            <v>0</v>
          </cell>
          <cell r="AR823" t="str">
            <v/>
          </cell>
          <cell r="AS823" t="str">
            <v/>
          </cell>
          <cell r="AT823" t="str">
            <v>ALI_41_SEG_12_</v>
          </cell>
          <cell r="AU823">
            <v>1</v>
          </cell>
          <cell r="AV823" t="str">
            <v>No Seleccionada</v>
          </cell>
        </row>
        <row r="824">
          <cell r="A824" t="b">
            <v>0</v>
          </cell>
          <cell r="B824" t="str">
            <v>5to_Evento_973_V2_LIBER_17510475.xlsm</v>
          </cell>
          <cell r="C824">
            <v>41</v>
          </cell>
          <cell r="D824">
            <v>2032</v>
          </cell>
          <cell r="E824" t="str">
            <v>Proalimentos Liber S.A.S. En reorganización</v>
          </cell>
          <cell r="F824">
            <v>163</v>
          </cell>
          <cell r="G824" t="str">
            <v>BEBIDAS LÁCTEAS</v>
          </cell>
          <cell r="H824" t="str">
            <v>41 : Leche Entera Saborizada (Chocolate, fresa y vainilla), ultra alta temperatura UAT (UHT).</v>
          </cell>
          <cell r="I824">
            <v>13</v>
          </cell>
          <cell r="J824" t="str">
            <v>Sitio 1 : CARRERA 127#22G-18 INT 4 - Sitio 2 : SIBERIA KM 7.5 CELTA, LOTE 159 - Sitio 3 : CARRERA 68B #10A-18 - Sitio 4 : CALLE 24F#101B-15 - Sitio 5 : CARRERA 65B#10A-87 - Sitio 6 : AUTO MEDE KM 1,5 P INDUS FLORIDA BOD 23 - Sitio 7 : CARRERA 71 A BIS # 63D-38 -</v>
          </cell>
          <cell r="K824">
            <v>44835</v>
          </cell>
          <cell r="L824">
            <v>7805</v>
          </cell>
          <cell r="M824">
            <v>9197</v>
          </cell>
          <cell r="N824">
            <v>4972</v>
          </cell>
          <cell r="O824">
            <v>282</v>
          </cell>
          <cell r="P824">
            <v>906</v>
          </cell>
          <cell r="Q824">
            <v>0</v>
          </cell>
          <cell r="R824">
            <v>906</v>
          </cell>
          <cell r="S824">
            <v>906</v>
          </cell>
          <cell r="T824">
            <v>0</v>
          </cell>
          <cell r="U824">
            <v>906</v>
          </cell>
          <cell r="V824">
            <v>906</v>
          </cell>
          <cell r="W824">
            <v>0</v>
          </cell>
          <cell r="X824">
            <v>906</v>
          </cell>
          <cell r="Y824">
            <v>906</v>
          </cell>
          <cell r="Z824">
            <v>0</v>
          </cell>
          <cell r="AA824">
            <v>906</v>
          </cell>
          <cell r="AB824">
            <v>20163936</v>
          </cell>
          <cell r="AC824" t="str">
            <v>Registro Valido</v>
          </cell>
          <cell r="AD824">
            <v>906</v>
          </cell>
          <cell r="AE824">
            <v>906</v>
          </cell>
          <cell r="AF824">
            <v>906</v>
          </cell>
          <cell r="AG824">
            <v>906</v>
          </cell>
          <cell r="AH824">
            <v>862</v>
          </cell>
          <cell r="AI824">
            <v>862</v>
          </cell>
          <cell r="AJ824">
            <v>862</v>
          </cell>
          <cell r="AK824">
            <v>862</v>
          </cell>
          <cell r="AM824" t="str">
            <v>ALI_41_SEG_13</v>
          </cell>
          <cell r="AN824" t="str">
            <v>ALI_41_SEG_13_VAL_20163936</v>
          </cell>
          <cell r="AO824">
            <v>3</v>
          </cell>
          <cell r="AP824">
            <v>17805022.559999999</v>
          </cell>
          <cell r="AQ824" t="b">
            <v>0</v>
          </cell>
          <cell r="AR824" t="str">
            <v/>
          </cell>
          <cell r="AS824" t="str">
            <v/>
          </cell>
          <cell r="AT824" t="str">
            <v>ALI_41_SEG_13_</v>
          </cell>
          <cell r="AU824">
            <v>1</v>
          </cell>
          <cell r="AV824" t="str">
            <v>No Seleccionada</v>
          </cell>
        </row>
        <row r="825">
          <cell r="A825" t="b">
            <v>0</v>
          </cell>
          <cell r="B825" t="str">
            <v>5to_Evento_973_V2_LIBER_17510475.xlsm</v>
          </cell>
          <cell r="C825">
            <v>41</v>
          </cell>
          <cell r="D825">
            <v>2032</v>
          </cell>
          <cell r="E825" t="str">
            <v>Proalimentos Liber S.A.S. En reorganización</v>
          </cell>
          <cell r="F825">
            <v>164</v>
          </cell>
          <cell r="G825" t="str">
            <v>BEBIDAS LÁCTEAS</v>
          </cell>
          <cell r="H825" t="str">
            <v>41 : Leche Entera Saborizada (Chocolate, fresa y vainilla), ultra alta temperatura UAT (UHT).</v>
          </cell>
          <cell r="I825">
            <v>14</v>
          </cell>
          <cell r="J825" t="str">
            <v>Sitio 1 : CARRERA 127#22G-18 INT 4 - Sitio 2 : SIBERIA KM 7.5 CELTA, LOTE 159 - Sitio 3 : CARRERA 68B #10A-18 - Sitio 4 : CALLE 24F#101B-15 - Sitio 5 : CARRERA 65B#10A-87 - Sitio 6 : AUTO MEDE KM 1,5 P INDUS FLORIDA BOD 23 - Sitio 7 : CARRERA 71 A BIS # 63D-38 -</v>
          </cell>
          <cell r="K825">
            <v>44835</v>
          </cell>
          <cell r="L825">
            <v>7735</v>
          </cell>
          <cell r="M825">
            <v>9113</v>
          </cell>
          <cell r="N825">
            <v>4927</v>
          </cell>
          <cell r="O825">
            <v>279</v>
          </cell>
          <cell r="P825">
            <v>906</v>
          </cell>
          <cell r="Q825">
            <v>0</v>
          </cell>
          <cell r="R825">
            <v>906</v>
          </cell>
          <cell r="S825">
            <v>906</v>
          </cell>
          <cell r="T825">
            <v>0</v>
          </cell>
          <cell r="U825">
            <v>906</v>
          </cell>
          <cell r="V825">
            <v>906</v>
          </cell>
          <cell r="W825">
            <v>0</v>
          </cell>
          <cell r="X825">
            <v>906</v>
          </cell>
          <cell r="Y825">
            <v>906</v>
          </cell>
          <cell r="Z825">
            <v>0</v>
          </cell>
          <cell r="AA825">
            <v>906</v>
          </cell>
          <cell r="AB825">
            <v>19980924</v>
          </cell>
          <cell r="AC825" t="str">
            <v>Registro Valido</v>
          </cell>
          <cell r="AD825">
            <v>906</v>
          </cell>
          <cell r="AE825">
            <v>906</v>
          </cell>
          <cell r="AF825">
            <v>906</v>
          </cell>
          <cell r="AG825">
            <v>906</v>
          </cell>
          <cell r="AH825">
            <v>862</v>
          </cell>
          <cell r="AI825">
            <v>862</v>
          </cell>
          <cell r="AJ825">
            <v>862</v>
          </cell>
          <cell r="AK825">
            <v>862</v>
          </cell>
          <cell r="AM825" t="str">
            <v>ALI_41_SEG_14</v>
          </cell>
          <cell r="AN825" t="str">
            <v>ALI_41_SEG_14_VAL_19980924</v>
          </cell>
          <cell r="AO825">
            <v>3</v>
          </cell>
          <cell r="AP825">
            <v>17643420.539999999</v>
          </cell>
          <cell r="AQ825" t="b">
            <v>0</v>
          </cell>
          <cell r="AR825" t="str">
            <v/>
          </cell>
          <cell r="AS825" t="str">
            <v/>
          </cell>
          <cell r="AT825" t="str">
            <v>ALI_41_SEG_14_</v>
          </cell>
          <cell r="AU825">
            <v>1</v>
          </cell>
          <cell r="AV825" t="str">
            <v>No Seleccionada</v>
          </cell>
        </row>
        <row r="826">
          <cell r="A826" t="b">
            <v>0</v>
          </cell>
          <cell r="B826" t="str">
            <v>5to_Evento_973_V2_LIBER_17510475.xlsm</v>
          </cell>
          <cell r="C826">
            <v>41</v>
          </cell>
          <cell r="D826">
            <v>2032</v>
          </cell>
          <cell r="E826" t="str">
            <v>Proalimentos Liber S.A.S. En reorganización</v>
          </cell>
          <cell r="F826">
            <v>165</v>
          </cell>
          <cell r="G826" t="str">
            <v>BEBIDAS LÁCTEAS</v>
          </cell>
          <cell r="H826" t="str">
            <v>41 : Leche Entera Saborizada (Chocolate, fresa y vainilla), ultra alta temperatura UAT (UHT).</v>
          </cell>
          <cell r="I826">
            <v>15</v>
          </cell>
          <cell r="J826" t="str">
            <v>Sitio 1 : CARRERA 127#22G-18 INT 4 - Sitio 2 : SIBERIA KM 7.5 CELTA, LOTE 159 - Sitio 3 : CARRERA 68B #10A-18 - Sitio 4 : CALLE 24F#101B-15 - Sitio 5 : CARRERA 65B#10A-87 - Sitio 6 : AUTO MEDE KM 1,5 P INDUS FLORIDA BOD 23 - Sitio 7 : CARRERA 71 A BIS # 63D-38 -</v>
          </cell>
          <cell r="K826">
            <v>44835</v>
          </cell>
          <cell r="L826">
            <v>7314</v>
          </cell>
          <cell r="M826">
            <v>8611</v>
          </cell>
          <cell r="N826">
            <v>4661</v>
          </cell>
          <cell r="O826">
            <v>265</v>
          </cell>
          <cell r="P826">
            <v>906</v>
          </cell>
          <cell r="Q826">
            <v>0</v>
          </cell>
          <cell r="R826">
            <v>906</v>
          </cell>
          <cell r="S826">
            <v>906</v>
          </cell>
          <cell r="T826">
            <v>0</v>
          </cell>
          <cell r="U826">
            <v>906</v>
          </cell>
          <cell r="V826">
            <v>906</v>
          </cell>
          <cell r="W826">
            <v>0</v>
          </cell>
          <cell r="X826">
            <v>906</v>
          </cell>
          <cell r="Y826">
            <v>906</v>
          </cell>
          <cell r="Z826">
            <v>0</v>
          </cell>
          <cell r="AA826">
            <v>906</v>
          </cell>
          <cell r="AB826">
            <v>18891006</v>
          </cell>
          <cell r="AC826" t="str">
            <v>Registro Valido</v>
          </cell>
          <cell r="AD826">
            <v>906</v>
          </cell>
          <cell r="AE826">
            <v>906</v>
          </cell>
          <cell r="AF826">
            <v>906</v>
          </cell>
          <cell r="AG826">
            <v>906</v>
          </cell>
          <cell r="AH826">
            <v>862</v>
          </cell>
          <cell r="AI826">
            <v>862</v>
          </cell>
          <cell r="AJ826">
            <v>862</v>
          </cell>
          <cell r="AK826">
            <v>862</v>
          </cell>
          <cell r="AM826" t="str">
            <v>ALI_41_SEG_15</v>
          </cell>
          <cell r="AN826" t="str">
            <v>ALI_41_SEG_15_VAL_18891006</v>
          </cell>
          <cell r="AO826">
            <v>3</v>
          </cell>
          <cell r="AP826">
            <v>16681008.51</v>
          </cell>
          <cell r="AQ826" t="b">
            <v>0</v>
          </cell>
          <cell r="AR826" t="str">
            <v/>
          </cell>
          <cell r="AS826" t="str">
            <v/>
          </cell>
          <cell r="AT826" t="str">
            <v>ALI_41_SEG_15_</v>
          </cell>
          <cell r="AU826">
            <v>1</v>
          </cell>
          <cell r="AV826" t="str">
            <v>No Seleccionada</v>
          </cell>
        </row>
        <row r="827">
          <cell r="A827" t="str">
            <v>ALI_12_SEG_1</v>
          </cell>
          <cell r="B827" t="str">
            <v>5to_Evento_973_V2_LIBER_17510475.xlsm</v>
          </cell>
          <cell r="C827">
            <v>12</v>
          </cell>
          <cell r="D827">
            <v>2032</v>
          </cell>
          <cell r="E827" t="str">
            <v>Proalimentos Liber S.A.S. En reorganización</v>
          </cell>
          <cell r="F827">
            <v>166</v>
          </cell>
          <cell r="G827" t="str">
            <v>BEBIDAS LÁCTEAS</v>
          </cell>
          <cell r="H827" t="str">
            <v>12 : Bebida láctea fermentada pasteurizada sabores a maracuyá, mango, mora, melocotón, fresa y/o sorbete con sabores a maracuyá, mango, melocotón, fresa y mora. Adicionada con Hierro aminoquelado</v>
          </cell>
          <cell r="I827">
            <v>1</v>
          </cell>
          <cell r="J827" t="str">
            <v>Sitio 1 : CARRERA 127#22G-18 INT 4 - Sitio 2 : SIBERIA KM 7.5 CELTA, LOTE 159 - Sitio 3 : CARRERA 68B #10A-18 - Sitio 4 : CALLE 24F#101B-15 - Sitio 5 : CARRERA 65B#10A-87 - Sitio 6 : AUTO MEDE KM 1,5 P INDUS FLORIDA BOD 23 - Sitio 7 : CARRERA 71 A BIS # 63D-38 -</v>
          </cell>
          <cell r="K827">
            <v>44835</v>
          </cell>
          <cell r="L827">
            <v>6195</v>
          </cell>
          <cell r="M827">
            <v>7886</v>
          </cell>
          <cell r="N827">
            <v>3724</v>
          </cell>
          <cell r="O827">
            <v>405</v>
          </cell>
          <cell r="P827">
            <v>930</v>
          </cell>
          <cell r="Q827">
            <v>0.104</v>
          </cell>
          <cell r="R827">
            <v>833.28</v>
          </cell>
          <cell r="S827">
            <v>930</v>
          </cell>
          <cell r="T827">
            <v>0.104</v>
          </cell>
          <cell r="U827">
            <v>833.28</v>
          </cell>
          <cell r="V827">
            <v>930</v>
          </cell>
          <cell r="W827">
            <v>0.104</v>
          </cell>
          <cell r="X827">
            <v>833.28</v>
          </cell>
          <cell r="Y827">
            <v>930</v>
          </cell>
          <cell r="AA827">
            <v>930</v>
          </cell>
          <cell r="AB827">
            <v>14836550.399999999</v>
          </cell>
          <cell r="AC827" t="str">
            <v>Registro Valido</v>
          </cell>
          <cell r="AD827">
            <v>930</v>
          </cell>
          <cell r="AE827">
            <v>930</v>
          </cell>
          <cell r="AF827">
            <v>930</v>
          </cell>
          <cell r="AG827">
            <v>930</v>
          </cell>
          <cell r="AH827">
            <v>924</v>
          </cell>
          <cell r="AI827">
            <v>924</v>
          </cell>
          <cell r="AJ827">
            <v>924</v>
          </cell>
          <cell r="AK827">
            <v>924</v>
          </cell>
          <cell r="AM827" t="str">
            <v>ALI_12_SEG_1</v>
          </cell>
          <cell r="AN827" t="str">
            <v>ALI_12_SEG_1_VAL_14836550.4</v>
          </cell>
          <cell r="AO827">
            <v>3</v>
          </cell>
          <cell r="AP827">
            <v>14836550.399999999</v>
          </cell>
          <cell r="AQ827" t="b">
            <v>1</v>
          </cell>
          <cell r="AR827" t="str">
            <v/>
          </cell>
          <cell r="AS827" t="str">
            <v>X</v>
          </cell>
          <cell r="AT827" t="str">
            <v>ALI_12_SEG_1_X</v>
          </cell>
          <cell r="AU827">
            <v>1</v>
          </cell>
          <cell r="AV827" t="str">
            <v>Cotizacion Seleccionada</v>
          </cell>
        </row>
        <row r="828">
          <cell r="A828" t="str">
            <v>ALI_12_SEG_2</v>
          </cell>
          <cell r="B828" t="str">
            <v>5to_Evento_973_V2_LIBER_17510475.xlsm</v>
          </cell>
          <cell r="C828">
            <v>12</v>
          </cell>
          <cell r="D828">
            <v>2032</v>
          </cell>
          <cell r="E828" t="str">
            <v>Proalimentos Liber S.A.S. En reorganización</v>
          </cell>
          <cell r="F828">
            <v>167</v>
          </cell>
          <cell r="G828" t="str">
            <v>BEBIDAS LÁCTEAS</v>
          </cell>
          <cell r="H828" t="str">
            <v>12 : Bebida láctea fermentada pasteurizada sabores a maracuyá, mango, mora, melocotón, fresa y/o sorbete con sabores a maracuyá, mango, melocotón, fresa y mora. Adicionada con Hierro aminoquelado</v>
          </cell>
          <cell r="I828">
            <v>2</v>
          </cell>
          <cell r="J828" t="str">
            <v>Sitio 1 : CARRERA 127#22G-18 INT 4 - Sitio 2 : SIBERIA KM 7.5 CELTA, LOTE 159 - Sitio 3 : CARRERA 68B #10A-18 - Sitio 4 : CALLE 24F#101B-15 - Sitio 5 : CARRERA 65B#10A-87 - Sitio 6 : AUTO MEDE KM 1,5 P INDUS FLORIDA BOD 23 - Sitio 7 : CARRERA 71 A BIS # 63D-38 -</v>
          </cell>
          <cell r="K828">
            <v>44835</v>
          </cell>
          <cell r="L828">
            <v>6335</v>
          </cell>
          <cell r="M828">
            <v>8064</v>
          </cell>
          <cell r="N828">
            <v>3808</v>
          </cell>
          <cell r="O828">
            <v>414</v>
          </cell>
          <cell r="P828">
            <v>930</v>
          </cell>
          <cell r="Q828">
            <v>0.115</v>
          </cell>
          <cell r="R828">
            <v>823.05</v>
          </cell>
          <cell r="S828">
            <v>930</v>
          </cell>
          <cell r="T828">
            <v>0.115</v>
          </cell>
          <cell r="U828">
            <v>823.05</v>
          </cell>
          <cell r="V828">
            <v>930</v>
          </cell>
          <cell r="W828">
            <v>0.115</v>
          </cell>
          <cell r="X828">
            <v>823.05</v>
          </cell>
          <cell r="Y828">
            <v>930</v>
          </cell>
          <cell r="AA828">
            <v>930</v>
          </cell>
          <cell r="AB828">
            <v>14985271.35</v>
          </cell>
          <cell r="AC828" t="str">
            <v>Registro Valido</v>
          </cell>
          <cell r="AD828">
            <v>930</v>
          </cell>
          <cell r="AE828">
            <v>930</v>
          </cell>
          <cell r="AF828">
            <v>930</v>
          </cell>
          <cell r="AG828">
            <v>930</v>
          </cell>
          <cell r="AH828">
            <v>924</v>
          </cell>
          <cell r="AI828">
            <v>924</v>
          </cell>
          <cell r="AJ828">
            <v>924</v>
          </cell>
          <cell r="AK828">
            <v>924</v>
          </cell>
          <cell r="AM828" t="str">
            <v>ALI_12_SEG_2</v>
          </cell>
          <cell r="AN828" t="str">
            <v>ALI_12_SEG_2_VAL_14985271.35</v>
          </cell>
          <cell r="AO828">
            <v>3</v>
          </cell>
          <cell r="AP828">
            <v>14985271.35</v>
          </cell>
          <cell r="AQ828" t="b">
            <v>1</v>
          </cell>
          <cell r="AR828" t="str">
            <v/>
          </cell>
          <cell r="AS828" t="str">
            <v>X</v>
          </cell>
          <cell r="AT828" t="str">
            <v>ALI_12_SEG_2_X</v>
          </cell>
          <cell r="AU828">
            <v>1</v>
          </cell>
          <cell r="AV828" t="str">
            <v>Cotizacion Seleccionada</v>
          </cell>
        </row>
        <row r="829">
          <cell r="A829" t="str">
            <v>ALI_12_SEG_3</v>
          </cell>
          <cell r="B829" t="str">
            <v>5to_Evento_973_V2_LIBER_17510475.xlsm</v>
          </cell>
          <cell r="C829">
            <v>12</v>
          </cell>
          <cell r="D829">
            <v>2032</v>
          </cell>
          <cell r="E829" t="str">
            <v>Proalimentos Liber S.A.S. En reorganización</v>
          </cell>
          <cell r="F829">
            <v>168</v>
          </cell>
          <cell r="G829" t="str">
            <v>BEBIDAS LÁCTEAS</v>
          </cell>
          <cell r="H829" t="str">
            <v>12 : Bebida láctea fermentada pasteurizada sabores a maracuyá, mango, mora, melocotón, fresa y/o sorbete con sabores a maracuyá, mango, melocotón, fresa y mora. Adicionada con Hierro aminoquelado</v>
          </cell>
          <cell r="I829">
            <v>3</v>
          </cell>
          <cell r="J829" t="str">
            <v>Sitio 1 : CARRERA 127#22G-18 INT 4 - Sitio 2 : SIBERIA KM 7.5 CELTA, LOTE 159 - Sitio 3 : CARRERA 68B #10A-18 - Sitio 4 : CALLE 24F#101B-15 - Sitio 5 : CARRERA 65B#10A-87 - Sitio 6 : AUTO MEDE KM 1,5 P INDUS FLORIDA BOD 23 - Sitio 7 : CARRERA 71 A BIS # 63D-38 -</v>
          </cell>
          <cell r="K829">
            <v>44835</v>
          </cell>
          <cell r="L829">
            <v>6297</v>
          </cell>
          <cell r="M829">
            <v>8016</v>
          </cell>
          <cell r="N829">
            <v>3785</v>
          </cell>
          <cell r="O829">
            <v>411</v>
          </cell>
          <cell r="P829">
            <v>930</v>
          </cell>
          <cell r="Q829">
            <v>0.111</v>
          </cell>
          <cell r="R829">
            <v>826.77</v>
          </cell>
          <cell r="S829">
            <v>930</v>
          </cell>
          <cell r="T829">
            <v>0.111</v>
          </cell>
          <cell r="U829">
            <v>826.77</v>
          </cell>
          <cell r="V829">
            <v>930</v>
          </cell>
          <cell r="W829">
            <v>0.111</v>
          </cell>
          <cell r="X829">
            <v>826.77</v>
          </cell>
          <cell r="Y829">
            <v>930</v>
          </cell>
          <cell r="AA829">
            <v>930</v>
          </cell>
          <cell r="AB829">
            <v>14962883.459999999</v>
          </cell>
          <cell r="AC829" t="str">
            <v>Registro Valido</v>
          </cell>
          <cell r="AD829">
            <v>930</v>
          </cell>
          <cell r="AE829">
            <v>930</v>
          </cell>
          <cell r="AF829">
            <v>930</v>
          </cell>
          <cell r="AG829">
            <v>930</v>
          </cell>
          <cell r="AH829">
            <v>924</v>
          </cell>
          <cell r="AI829">
            <v>924</v>
          </cell>
          <cell r="AJ829">
            <v>924</v>
          </cell>
          <cell r="AK829">
            <v>924</v>
          </cell>
          <cell r="AM829" t="str">
            <v>ALI_12_SEG_3</v>
          </cell>
          <cell r="AN829" t="str">
            <v>ALI_12_SEG_3_VAL_14962883.46</v>
          </cell>
          <cell r="AO829">
            <v>3</v>
          </cell>
          <cell r="AP829">
            <v>14962883.459999999</v>
          </cell>
          <cell r="AQ829" t="b">
            <v>1</v>
          </cell>
          <cell r="AR829" t="str">
            <v/>
          </cell>
          <cell r="AS829" t="str">
            <v>X</v>
          </cell>
          <cell r="AT829" t="str">
            <v>ALI_12_SEG_3_X</v>
          </cell>
          <cell r="AU829">
            <v>1</v>
          </cell>
          <cell r="AV829" t="str">
            <v>Cotizacion Seleccionada</v>
          </cell>
        </row>
        <row r="830">
          <cell r="A830" t="str">
            <v>ALI_12_SEG_4</v>
          </cell>
          <cell r="B830" t="str">
            <v>5to_Evento_973_V2_LIBER_17510475.xlsm</v>
          </cell>
          <cell r="C830">
            <v>12</v>
          </cell>
          <cell r="D830">
            <v>2032</v>
          </cell>
          <cell r="E830" t="str">
            <v>Proalimentos Liber S.A.S. En reorganización</v>
          </cell>
          <cell r="F830">
            <v>169</v>
          </cell>
          <cell r="G830" t="str">
            <v>BEBIDAS LÁCTEAS</v>
          </cell>
          <cell r="H830" t="str">
            <v>12 : Bebida láctea fermentada pasteurizada sabores a maracuyá, mango, mora, melocotón, fresa y/o sorbete con sabores a maracuyá, mango, melocotón, fresa y mora. Adicionada con Hierro aminoquelado</v>
          </cell>
          <cell r="I830">
            <v>4</v>
          </cell>
          <cell r="J830" t="str">
            <v>Sitio 1 : CARRERA 127#22G-18 INT 4 - Sitio 2 : SIBERIA KM 7.5 CELTA, LOTE 159 - Sitio 3 : CARRERA 68B #10A-18 - Sitio 4 : CALLE 24F#101B-15 - Sitio 5 : CARRERA 65B#10A-87 - Sitio 6 : AUTO MEDE KM 1,5 P INDUS FLORIDA BOD 23 - Sitio 7 : CARRERA 71 A BIS # 63D-38 -</v>
          </cell>
          <cell r="K830">
            <v>44835</v>
          </cell>
          <cell r="L830">
            <v>6710</v>
          </cell>
          <cell r="M830">
            <v>8541</v>
          </cell>
          <cell r="N830">
            <v>4033</v>
          </cell>
          <cell r="O830">
            <v>439</v>
          </cell>
          <cell r="P830">
            <v>930</v>
          </cell>
          <cell r="Q830">
            <v>0.106</v>
          </cell>
          <cell r="R830">
            <v>831.42</v>
          </cell>
          <cell r="S830">
            <v>930</v>
          </cell>
          <cell r="T830">
            <v>0.106</v>
          </cell>
          <cell r="U830">
            <v>831.42</v>
          </cell>
          <cell r="V830">
            <v>930</v>
          </cell>
          <cell r="W830">
            <v>0.106</v>
          </cell>
          <cell r="X830">
            <v>831.42</v>
          </cell>
          <cell r="Y830">
            <v>930</v>
          </cell>
          <cell r="AA830">
            <v>930</v>
          </cell>
          <cell r="AB830">
            <v>16033103.279999999</v>
          </cell>
          <cell r="AC830" t="str">
            <v>Registro Valido</v>
          </cell>
          <cell r="AD830">
            <v>930</v>
          </cell>
          <cell r="AE830">
            <v>930</v>
          </cell>
          <cell r="AF830">
            <v>930</v>
          </cell>
          <cell r="AG830">
            <v>930</v>
          </cell>
          <cell r="AH830">
            <v>924</v>
          </cell>
          <cell r="AI830">
            <v>924</v>
          </cell>
          <cell r="AJ830">
            <v>924</v>
          </cell>
          <cell r="AK830">
            <v>924</v>
          </cell>
          <cell r="AM830" t="str">
            <v>ALI_12_SEG_4</v>
          </cell>
          <cell r="AN830" t="str">
            <v>ALI_12_SEG_4_VAL_16033103.28</v>
          </cell>
          <cell r="AO830">
            <v>3</v>
          </cell>
          <cell r="AP830">
            <v>16033103.279999999</v>
          </cell>
          <cell r="AQ830" t="b">
            <v>1</v>
          </cell>
          <cell r="AR830" t="str">
            <v/>
          </cell>
          <cell r="AS830" t="str">
            <v>X</v>
          </cell>
          <cell r="AT830" t="str">
            <v>ALI_12_SEG_4_X</v>
          </cell>
          <cell r="AU830">
            <v>1</v>
          </cell>
          <cell r="AV830" t="str">
            <v>Cotizacion Seleccionada</v>
          </cell>
        </row>
        <row r="831">
          <cell r="A831" t="str">
            <v>ALI_12_SEG_5</v>
          </cell>
          <cell r="B831" t="str">
            <v>5to_Evento_973_V2_LIBER_17510475.xlsm</v>
          </cell>
          <cell r="C831">
            <v>12</v>
          </cell>
          <cell r="D831">
            <v>2032</v>
          </cell>
          <cell r="E831" t="str">
            <v>Proalimentos Liber S.A.S. En reorganización</v>
          </cell>
          <cell r="F831">
            <v>170</v>
          </cell>
          <cell r="G831" t="str">
            <v>BEBIDAS LÁCTEAS</v>
          </cell>
          <cell r="H831" t="str">
            <v>12 : Bebida láctea fermentada pasteurizada sabores a maracuyá, mango, mora, melocotón, fresa y/o sorbete con sabores a maracuyá, mango, melocotón, fresa y mora. Adicionada con Hierro aminoquelado</v>
          </cell>
          <cell r="I831">
            <v>5</v>
          </cell>
          <cell r="J831" t="str">
            <v>Sitio 1 : CARRERA 127#22G-18 INT 4 - Sitio 2 : SIBERIA KM 7.5 CELTA, LOTE 159 - Sitio 3 : CARRERA 68B #10A-18 - Sitio 4 : CALLE 24F#101B-15 - Sitio 5 : CARRERA 65B#10A-87 - Sitio 6 : AUTO MEDE KM 1,5 P INDUS FLORIDA BOD 23 - Sitio 7 : CARRERA 71 A BIS # 63D-38 -</v>
          </cell>
          <cell r="K831">
            <v>44835</v>
          </cell>
          <cell r="L831">
            <v>6237</v>
          </cell>
          <cell r="M831">
            <v>7940</v>
          </cell>
          <cell r="N831">
            <v>3749</v>
          </cell>
          <cell r="O831">
            <v>407</v>
          </cell>
          <cell r="P831">
            <v>930</v>
          </cell>
          <cell r="Q831">
            <v>0.108</v>
          </cell>
          <cell r="R831">
            <v>829.56</v>
          </cell>
          <cell r="S831">
            <v>930</v>
          </cell>
          <cell r="T831">
            <v>0.108</v>
          </cell>
          <cell r="U831">
            <v>829.56</v>
          </cell>
          <cell r="V831">
            <v>930</v>
          </cell>
          <cell r="W831">
            <v>0.108</v>
          </cell>
          <cell r="X831">
            <v>829.56</v>
          </cell>
          <cell r="Y831">
            <v>930</v>
          </cell>
          <cell r="AA831">
            <v>930</v>
          </cell>
          <cell r="AB831">
            <v>14870692.559999999</v>
          </cell>
          <cell r="AC831" t="str">
            <v>Registro Valido</v>
          </cell>
          <cell r="AD831">
            <v>930</v>
          </cell>
          <cell r="AE831">
            <v>930</v>
          </cell>
          <cell r="AF831">
            <v>930</v>
          </cell>
          <cell r="AG831">
            <v>930</v>
          </cell>
          <cell r="AH831">
            <v>924</v>
          </cell>
          <cell r="AI831">
            <v>924</v>
          </cell>
          <cell r="AJ831">
            <v>924</v>
          </cell>
          <cell r="AK831">
            <v>924</v>
          </cell>
          <cell r="AM831" t="str">
            <v>ALI_12_SEG_5</v>
          </cell>
          <cell r="AN831" t="str">
            <v>ALI_12_SEG_5_VAL_14870692.56</v>
          </cell>
          <cell r="AO831">
            <v>3</v>
          </cell>
          <cell r="AP831">
            <v>14870692.559999999</v>
          </cell>
          <cell r="AQ831" t="b">
            <v>1</v>
          </cell>
          <cell r="AR831" t="str">
            <v/>
          </cell>
          <cell r="AS831" t="str">
            <v>X</v>
          </cell>
          <cell r="AT831" t="str">
            <v>ALI_12_SEG_5_X</v>
          </cell>
          <cell r="AU831">
            <v>1</v>
          </cell>
          <cell r="AV831" t="str">
            <v>Cotizacion Seleccionada</v>
          </cell>
        </row>
        <row r="832">
          <cell r="A832" t="str">
            <v>ALI_12_SEG_6</v>
          </cell>
          <cell r="B832" t="str">
            <v>5to_Evento_973_V2_LIBER_17510475.xlsm</v>
          </cell>
          <cell r="C832">
            <v>12</v>
          </cell>
          <cell r="D832">
            <v>2032</v>
          </cell>
          <cell r="E832" t="str">
            <v>Proalimentos Liber S.A.S. En reorganización</v>
          </cell>
          <cell r="F832">
            <v>171</v>
          </cell>
          <cell r="G832" t="str">
            <v>BEBIDAS LÁCTEAS</v>
          </cell>
          <cell r="H832" t="str">
            <v>12 : Bebida láctea fermentada pasteurizada sabores a maracuyá, mango, mora, melocotón, fresa y/o sorbete con sabores a maracuyá, mango, melocotón, fresa y mora. Adicionada con Hierro aminoquelado</v>
          </cell>
          <cell r="I832">
            <v>6</v>
          </cell>
          <cell r="J832" t="str">
            <v>Sitio 1 : CARRERA 127#22G-18 INT 4 - Sitio 2 : SIBERIA KM 7.5 CELTA, LOTE 159 - Sitio 3 : CARRERA 68B #10A-18 - Sitio 4 : CALLE 24F#101B-15 - Sitio 5 : CARRERA 65B#10A-87 - Sitio 6 : AUTO MEDE KM 1,5 P INDUS FLORIDA BOD 23 - Sitio 7 : CARRERA 71 A BIS # 63D-38 -</v>
          </cell>
          <cell r="K832">
            <v>44835</v>
          </cell>
          <cell r="L832">
            <v>6750</v>
          </cell>
          <cell r="M832">
            <v>8594</v>
          </cell>
          <cell r="N832">
            <v>4057</v>
          </cell>
          <cell r="O832">
            <v>441</v>
          </cell>
          <cell r="P832">
            <v>930</v>
          </cell>
          <cell r="Q832">
            <v>0.10100000000000001</v>
          </cell>
          <cell r="R832">
            <v>836.07</v>
          </cell>
          <cell r="S832">
            <v>930</v>
          </cell>
          <cell r="T832">
            <v>0.10100000000000001</v>
          </cell>
          <cell r="U832">
            <v>836.07</v>
          </cell>
          <cell r="V832">
            <v>930</v>
          </cell>
          <cell r="W832">
            <v>0.10100000000000001</v>
          </cell>
          <cell r="X832">
            <v>836.07</v>
          </cell>
          <cell r="Y832">
            <v>930</v>
          </cell>
          <cell r="AA832">
            <v>930</v>
          </cell>
          <cell r="AB832">
            <v>16220594.07</v>
          </cell>
          <cell r="AC832" t="str">
            <v>Registro Valido</v>
          </cell>
          <cell r="AD832">
            <v>930</v>
          </cell>
          <cell r="AE832">
            <v>930</v>
          </cell>
          <cell r="AF832">
            <v>930</v>
          </cell>
          <cell r="AG832">
            <v>930</v>
          </cell>
          <cell r="AH832">
            <v>924</v>
          </cell>
          <cell r="AI832">
            <v>924</v>
          </cell>
          <cell r="AJ832">
            <v>924</v>
          </cell>
          <cell r="AK832">
            <v>924</v>
          </cell>
          <cell r="AM832" t="str">
            <v>ALI_12_SEG_6</v>
          </cell>
          <cell r="AN832" t="str">
            <v>ALI_12_SEG_6_VAL_16220594.07</v>
          </cell>
          <cell r="AO832">
            <v>3</v>
          </cell>
          <cell r="AP832">
            <v>16220594.07</v>
          </cell>
          <cell r="AQ832" t="b">
            <v>1</v>
          </cell>
          <cell r="AR832" t="str">
            <v/>
          </cell>
          <cell r="AS832" t="str">
            <v>X</v>
          </cell>
          <cell r="AT832" t="str">
            <v>ALI_12_SEG_6_X</v>
          </cell>
          <cell r="AU832">
            <v>1</v>
          </cell>
          <cell r="AV832" t="str">
            <v>Cotizacion Seleccionada</v>
          </cell>
        </row>
        <row r="833">
          <cell r="A833" t="str">
            <v>ALI_12_SEG_7</v>
          </cell>
          <cell r="B833" t="str">
            <v>5to_Evento_973_V2_LIBER_17510475.xlsm</v>
          </cell>
          <cell r="C833">
            <v>12</v>
          </cell>
          <cell r="D833">
            <v>2032</v>
          </cell>
          <cell r="E833" t="str">
            <v>Proalimentos Liber S.A.S. En reorganización</v>
          </cell>
          <cell r="F833">
            <v>172</v>
          </cell>
          <cell r="G833" t="str">
            <v>BEBIDAS LÁCTEAS</v>
          </cell>
          <cell r="H833" t="str">
            <v>12 : Bebida láctea fermentada pasteurizada sabores a maracuyá, mango, mora, melocotón, fresa y/o sorbete con sabores a maracuyá, mango, melocotón, fresa y mora. Adicionada con Hierro aminoquelado</v>
          </cell>
          <cell r="I833">
            <v>7</v>
          </cell>
          <cell r="J833" t="str">
            <v>Sitio 1 : CARRERA 127#22G-18 INT 4 - Sitio 2 : SIBERIA KM 7.5 CELTA, LOTE 159 - Sitio 3 : CARRERA 68B #10A-18 - Sitio 4 : CALLE 24F#101B-15 - Sitio 5 : CARRERA 65B#10A-87 - Sitio 6 : AUTO MEDE KM 1,5 P INDUS FLORIDA BOD 23 - Sitio 7 : CARRERA 71 A BIS # 63D-38 -</v>
          </cell>
          <cell r="K833">
            <v>44835</v>
          </cell>
          <cell r="L833">
            <v>6894</v>
          </cell>
          <cell r="M833">
            <v>8776</v>
          </cell>
          <cell r="N833">
            <v>4144</v>
          </cell>
          <cell r="O833">
            <v>450</v>
          </cell>
          <cell r="P833">
            <v>930</v>
          </cell>
          <cell r="Q833">
            <v>9.7000000000000003E-2</v>
          </cell>
          <cell r="R833">
            <v>839.79</v>
          </cell>
          <cell r="S833">
            <v>930</v>
          </cell>
          <cell r="T833">
            <v>9.7000000000000003E-2</v>
          </cell>
          <cell r="U833">
            <v>839.79</v>
          </cell>
          <cell r="V833">
            <v>930</v>
          </cell>
          <cell r="W833">
            <v>9.7000000000000003E-2</v>
          </cell>
          <cell r="X833">
            <v>839.79</v>
          </cell>
          <cell r="Y833">
            <v>930</v>
          </cell>
          <cell r="AA833">
            <v>930</v>
          </cell>
          <cell r="AB833">
            <v>16639599.060000001</v>
          </cell>
          <cell r="AC833" t="str">
            <v>Registro Valido</v>
          </cell>
          <cell r="AD833">
            <v>930</v>
          </cell>
          <cell r="AE833">
            <v>930</v>
          </cell>
          <cell r="AF833">
            <v>930</v>
          </cell>
          <cell r="AG833">
            <v>930</v>
          </cell>
          <cell r="AH833">
            <v>924</v>
          </cell>
          <cell r="AI833">
            <v>924</v>
          </cell>
          <cell r="AJ833">
            <v>924</v>
          </cell>
          <cell r="AK833">
            <v>924</v>
          </cell>
          <cell r="AM833" t="str">
            <v>ALI_12_SEG_7</v>
          </cell>
          <cell r="AN833" t="str">
            <v>ALI_12_SEG_7_VAL_16639599.06</v>
          </cell>
          <cell r="AO833">
            <v>3</v>
          </cell>
          <cell r="AP833">
            <v>16639599.060000001</v>
          </cell>
          <cell r="AQ833" t="b">
            <v>1</v>
          </cell>
          <cell r="AR833" t="str">
            <v/>
          </cell>
          <cell r="AS833" t="str">
            <v>X</v>
          </cell>
          <cell r="AT833" t="str">
            <v>ALI_12_SEG_7_X</v>
          </cell>
          <cell r="AU833">
            <v>1</v>
          </cell>
          <cell r="AV833" t="str">
            <v>Cotizacion Seleccionada</v>
          </cell>
        </row>
        <row r="834">
          <cell r="A834" t="str">
            <v>ALI_12_SEG_8</v>
          </cell>
          <cell r="B834" t="str">
            <v>5to_Evento_973_V2_LIBER_17510475.xlsm</v>
          </cell>
          <cell r="C834">
            <v>12</v>
          </cell>
          <cell r="D834">
            <v>2032</v>
          </cell>
          <cell r="E834" t="str">
            <v>Proalimentos Liber S.A.S. En reorganización</v>
          </cell>
          <cell r="F834">
            <v>173</v>
          </cell>
          <cell r="G834" t="str">
            <v>BEBIDAS LÁCTEAS</v>
          </cell>
          <cell r="H834" t="str">
            <v>12 : Bebida láctea fermentada pasteurizada sabores a maracuyá, mango, mora, melocotón, fresa y/o sorbete con sabores a maracuyá, mango, melocotón, fresa y mora. Adicionada con Hierro aminoquelado</v>
          </cell>
          <cell r="I834">
            <v>8</v>
          </cell>
          <cell r="J834" t="str">
            <v>Sitio 1 : CARRERA 127#22G-18 INT 4 - Sitio 2 : SIBERIA KM 7.5 CELTA, LOTE 159 - Sitio 3 : CARRERA 68B #10A-18 - Sitio 4 : CALLE 24F#101B-15 - Sitio 5 : CARRERA 65B#10A-87 - Sitio 6 : AUTO MEDE KM 1,5 P INDUS FLORIDA BOD 23 - Sitio 7 : CARRERA 71 A BIS # 63D-38 -</v>
          </cell>
          <cell r="K834">
            <v>44835</v>
          </cell>
          <cell r="L834">
            <v>6654</v>
          </cell>
          <cell r="M834">
            <v>8470</v>
          </cell>
          <cell r="N834">
            <v>4000</v>
          </cell>
          <cell r="O834">
            <v>435</v>
          </cell>
          <cell r="P834">
            <v>930</v>
          </cell>
          <cell r="Q834">
            <v>9.9000000000000005E-2</v>
          </cell>
          <cell r="R834">
            <v>837.93</v>
          </cell>
          <cell r="S834">
            <v>930</v>
          </cell>
          <cell r="T834">
            <v>9.9000000000000005E-2</v>
          </cell>
          <cell r="U834">
            <v>837.93</v>
          </cell>
          <cell r="V834">
            <v>930</v>
          </cell>
          <cell r="W834">
            <v>9.9000000000000005E-2</v>
          </cell>
          <cell r="X834">
            <v>837.93</v>
          </cell>
          <cell r="Y834">
            <v>930</v>
          </cell>
          <cell r="AA834">
            <v>930</v>
          </cell>
          <cell r="AB834">
            <v>16024573.32</v>
          </cell>
          <cell r="AC834" t="str">
            <v>Registro Valido</v>
          </cell>
          <cell r="AD834">
            <v>930</v>
          </cell>
          <cell r="AE834">
            <v>930</v>
          </cell>
          <cell r="AF834">
            <v>930</v>
          </cell>
          <cell r="AG834">
            <v>930</v>
          </cell>
          <cell r="AH834">
            <v>924</v>
          </cell>
          <cell r="AI834">
            <v>924</v>
          </cell>
          <cell r="AJ834">
            <v>924</v>
          </cell>
          <cell r="AK834">
            <v>924</v>
          </cell>
          <cell r="AM834" t="str">
            <v>ALI_12_SEG_8</v>
          </cell>
          <cell r="AN834" t="str">
            <v>ALI_12_SEG_8_VAL_16024573.32</v>
          </cell>
          <cell r="AO834">
            <v>3</v>
          </cell>
          <cell r="AP834">
            <v>16024573.32</v>
          </cell>
          <cell r="AQ834" t="b">
            <v>1</v>
          </cell>
          <cell r="AR834" t="str">
            <v/>
          </cell>
          <cell r="AS834" t="str">
            <v>X</v>
          </cell>
          <cell r="AT834" t="str">
            <v>ALI_12_SEG_8_X</v>
          </cell>
          <cell r="AU834">
            <v>1</v>
          </cell>
          <cell r="AV834" t="str">
            <v>Cotizacion Seleccionada</v>
          </cell>
        </row>
        <row r="835">
          <cell r="A835" t="str">
            <v>ALI_12_SEG_9</v>
          </cell>
          <cell r="B835" t="str">
            <v>5to_Evento_973_V2_LIBER_17510475.xlsm</v>
          </cell>
          <cell r="C835">
            <v>12</v>
          </cell>
          <cell r="D835">
            <v>2032</v>
          </cell>
          <cell r="E835" t="str">
            <v>Proalimentos Liber S.A.S. En reorganización</v>
          </cell>
          <cell r="F835">
            <v>174</v>
          </cell>
          <cell r="G835" t="str">
            <v>BEBIDAS LÁCTEAS</v>
          </cell>
          <cell r="H835" t="str">
            <v>12 : Bebida láctea fermentada pasteurizada sabores a maracuyá, mango, mora, melocotón, fresa y/o sorbete con sabores a maracuyá, mango, melocotón, fresa y mora. Adicionada con Hierro aminoquelado</v>
          </cell>
          <cell r="I835">
            <v>9</v>
          </cell>
          <cell r="J835" t="str">
            <v>Sitio 1 : CARRERA 127#22G-18 INT 4 - Sitio 2 : SIBERIA KM 7.5 CELTA, LOTE 159 - Sitio 3 : CARRERA 68B #10A-18 - Sitio 4 : CALLE 24F#101B-15 - Sitio 5 : CARRERA 65B#10A-87 - Sitio 6 : AUTO MEDE KM 1,5 P INDUS FLORIDA BOD 23 - Sitio 7 : CARRERA 71 A BIS # 63D-38 -</v>
          </cell>
          <cell r="K835">
            <v>44835</v>
          </cell>
          <cell r="L835">
            <v>6724</v>
          </cell>
          <cell r="M835">
            <v>8560</v>
          </cell>
          <cell r="N835">
            <v>4041</v>
          </cell>
          <cell r="O835">
            <v>439</v>
          </cell>
          <cell r="P835">
            <v>930</v>
          </cell>
          <cell r="Q835">
            <v>9.8000000000000004E-2</v>
          </cell>
          <cell r="R835">
            <v>838.86</v>
          </cell>
          <cell r="S835">
            <v>930</v>
          </cell>
          <cell r="T835">
            <v>9.8000000000000004E-2</v>
          </cell>
          <cell r="U835">
            <v>838.86</v>
          </cell>
          <cell r="V835">
            <v>930</v>
          </cell>
          <cell r="W835">
            <v>9.8000000000000004E-2</v>
          </cell>
          <cell r="X835">
            <v>838.86</v>
          </cell>
          <cell r="Y835">
            <v>930</v>
          </cell>
          <cell r="AA835">
            <v>930</v>
          </cell>
          <cell r="AB835">
            <v>16210969.5</v>
          </cell>
          <cell r="AC835" t="str">
            <v>Registro Valido</v>
          </cell>
          <cell r="AD835">
            <v>930</v>
          </cell>
          <cell r="AE835">
            <v>930</v>
          </cell>
          <cell r="AF835">
            <v>930</v>
          </cell>
          <cell r="AG835">
            <v>930</v>
          </cell>
          <cell r="AH835">
            <v>924</v>
          </cell>
          <cell r="AI835">
            <v>924</v>
          </cell>
          <cell r="AJ835">
            <v>924</v>
          </cell>
          <cell r="AK835">
            <v>924</v>
          </cell>
          <cell r="AM835" t="str">
            <v>ALI_12_SEG_9</v>
          </cell>
          <cell r="AN835" t="str">
            <v>ALI_12_SEG_9_VAL_16210969.5</v>
          </cell>
          <cell r="AO835">
            <v>3</v>
          </cell>
          <cell r="AP835">
            <v>16210969.5</v>
          </cell>
          <cell r="AQ835" t="b">
            <v>1</v>
          </cell>
          <cell r="AR835" t="str">
            <v/>
          </cell>
          <cell r="AS835" t="str">
            <v>X</v>
          </cell>
          <cell r="AT835" t="str">
            <v>ALI_12_SEG_9_X</v>
          </cell>
          <cell r="AU835">
            <v>1</v>
          </cell>
          <cell r="AV835" t="str">
            <v>Cotizacion Seleccionada</v>
          </cell>
        </row>
        <row r="836">
          <cell r="A836" t="str">
            <v>ALI_82_SEG_1</v>
          </cell>
          <cell r="B836" t="str">
            <v>5to_Evento_973_V2_LIBER_17510475.xlsm</v>
          </cell>
          <cell r="C836">
            <v>82</v>
          </cell>
          <cell r="D836">
            <v>2032</v>
          </cell>
          <cell r="E836" t="str">
            <v>Proalimentos Liber S.A.S. En reorganización</v>
          </cell>
          <cell r="F836">
            <v>267</v>
          </cell>
          <cell r="G836" t="str">
            <v>BEBIDAS LÁCTEAS</v>
          </cell>
          <cell r="H836" t="str">
            <v>82 : Kumis entero con dulce, pasteurizado.</v>
          </cell>
          <cell r="I836">
            <v>1</v>
          </cell>
          <cell r="J836" t="str">
            <v>Sitio 1 : CARRERA 127#22G-18 INT 4 - Sitio 2 : SIBERIA KM 7.5 CELTA, LOTE 159 - Sitio 3 : CARRERA 68B #10A-18 - Sitio 4 : CALLE 24F#101B-15 - Sitio 5 : CARRERA 65B#10A-87 - Sitio 6 : AUTO MEDE KM 1,5 P INDUS FLORIDA BOD 23 - Sitio 7 : CARRERA 71 A BIS # 63D-38 -</v>
          </cell>
          <cell r="K836">
            <v>44835</v>
          </cell>
          <cell r="L836">
            <v>7940</v>
          </cell>
          <cell r="M836">
            <v>9132</v>
          </cell>
          <cell r="N836">
            <v>5174</v>
          </cell>
          <cell r="O836">
            <v>316</v>
          </cell>
          <cell r="P836">
            <v>919</v>
          </cell>
          <cell r="Q836">
            <v>8.4500000000000006E-2</v>
          </cell>
          <cell r="R836">
            <v>841.34</v>
          </cell>
          <cell r="S836">
            <v>919</v>
          </cell>
          <cell r="T836">
            <v>8.4500000000000006E-2</v>
          </cell>
          <cell r="U836">
            <v>841.34</v>
          </cell>
          <cell r="V836">
            <v>919</v>
          </cell>
          <cell r="W836">
            <v>8.4500000000000006E-2</v>
          </cell>
          <cell r="X836">
            <v>841.34</v>
          </cell>
          <cell r="Y836">
            <v>919</v>
          </cell>
          <cell r="Z836">
            <v>8.4500000000000006E-2</v>
          </cell>
          <cell r="AA836">
            <v>841.34</v>
          </cell>
          <cell r="AB836">
            <v>18982313.080000002</v>
          </cell>
          <cell r="AC836" t="str">
            <v>Registro Valido</v>
          </cell>
          <cell r="AD836">
            <v>919</v>
          </cell>
          <cell r="AE836">
            <v>919</v>
          </cell>
          <cell r="AF836">
            <v>919</v>
          </cell>
          <cell r="AG836">
            <v>919</v>
          </cell>
          <cell r="AH836">
            <v>906</v>
          </cell>
          <cell r="AI836">
            <v>906</v>
          </cell>
          <cell r="AJ836">
            <v>906</v>
          </cell>
          <cell r="AK836">
            <v>906</v>
          </cell>
          <cell r="AM836" t="str">
            <v>ALI_82_SEG_1</v>
          </cell>
          <cell r="AN836" t="str">
            <v>ALI_82_SEG_1_VAL_18982313.08</v>
          </cell>
          <cell r="AO836">
            <v>4</v>
          </cell>
          <cell r="AP836">
            <v>18982313.080000002</v>
          </cell>
          <cell r="AQ836" t="b">
            <v>1</v>
          </cell>
          <cell r="AR836" t="str">
            <v/>
          </cell>
          <cell r="AS836" t="str">
            <v>X</v>
          </cell>
          <cell r="AT836" t="str">
            <v>ALI_82_SEG_1_X</v>
          </cell>
          <cell r="AU836">
            <v>1</v>
          </cell>
          <cell r="AV836" t="str">
            <v>Cotizacion Seleccionada</v>
          </cell>
        </row>
        <row r="837">
          <cell r="A837" t="str">
            <v>ALI_82_SEG_2</v>
          </cell>
          <cell r="B837" t="str">
            <v>5to_Evento_973_V2_LIBER_17510475.xlsm</v>
          </cell>
          <cell r="C837">
            <v>82</v>
          </cell>
          <cell r="D837">
            <v>2032</v>
          </cell>
          <cell r="E837" t="str">
            <v>Proalimentos Liber S.A.S. En reorganización</v>
          </cell>
          <cell r="F837">
            <v>268</v>
          </cell>
          <cell r="G837" t="str">
            <v>BEBIDAS LÁCTEAS</v>
          </cell>
          <cell r="H837" t="str">
            <v>82 : Kumis entero con dulce, pasteurizado.</v>
          </cell>
          <cell r="I837">
            <v>2</v>
          </cell>
          <cell r="J837" t="str">
            <v>Sitio 1 : CARRERA 127#22G-18 INT 4 - Sitio 2 : SIBERIA KM 7.5 CELTA, LOTE 159 - Sitio 3 : CARRERA 68B #10A-18 - Sitio 4 : CALLE 24F#101B-15 - Sitio 5 : CARRERA 65B#10A-87 - Sitio 6 : AUTO MEDE KM 1,5 P INDUS FLORIDA BOD 23 - Sitio 7 : CARRERA 71 A BIS # 63D-38 -</v>
          </cell>
          <cell r="K837">
            <v>44835</v>
          </cell>
          <cell r="L837">
            <v>8137</v>
          </cell>
          <cell r="M837">
            <v>9359</v>
          </cell>
          <cell r="N837">
            <v>5308</v>
          </cell>
          <cell r="O837">
            <v>323</v>
          </cell>
          <cell r="P837">
            <v>919</v>
          </cell>
          <cell r="Q837">
            <v>8.3199999999999996E-2</v>
          </cell>
          <cell r="R837">
            <v>842.54</v>
          </cell>
          <cell r="S837">
            <v>919</v>
          </cell>
          <cell r="T837">
            <v>8.3199999999999996E-2</v>
          </cell>
          <cell r="U837">
            <v>842.54</v>
          </cell>
          <cell r="V837">
            <v>919</v>
          </cell>
          <cell r="W837">
            <v>8.3199999999999996E-2</v>
          </cell>
          <cell r="X837">
            <v>842.54</v>
          </cell>
          <cell r="Y837">
            <v>919</v>
          </cell>
          <cell r="Z837">
            <v>8.3199999999999996E-2</v>
          </cell>
          <cell r="AA837">
            <v>842.54</v>
          </cell>
          <cell r="AB837">
            <v>19485422.580000002</v>
          </cell>
          <cell r="AC837" t="str">
            <v>Registro Valido</v>
          </cell>
          <cell r="AD837">
            <v>919</v>
          </cell>
          <cell r="AE837">
            <v>919</v>
          </cell>
          <cell r="AF837">
            <v>919</v>
          </cell>
          <cell r="AG837">
            <v>919</v>
          </cell>
          <cell r="AH837">
            <v>906</v>
          </cell>
          <cell r="AI837">
            <v>906</v>
          </cell>
          <cell r="AJ837">
            <v>906</v>
          </cell>
          <cell r="AK837">
            <v>906</v>
          </cell>
          <cell r="AM837" t="str">
            <v>ALI_82_SEG_2</v>
          </cell>
          <cell r="AN837" t="str">
            <v>ALI_82_SEG_2_VAL_19485422.58</v>
          </cell>
          <cell r="AO837">
            <v>4</v>
          </cell>
          <cell r="AP837">
            <v>19485422.580000002</v>
          </cell>
          <cell r="AQ837" t="b">
            <v>1</v>
          </cell>
          <cell r="AR837" t="str">
            <v/>
          </cell>
          <cell r="AS837" t="str">
            <v>X</v>
          </cell>
          <cell r="AT837" t="str">
            <v>ALI_82_SEG_2_X</v>
          </cell>
          <cell r="AU837">
            <v>1</v>
          </cell>
          <cell r="AV837" t="str">
            <v>Cotizacion Seleccionada</v>
          </cell>
        </row>
        <row r="838">
          <cell r="A838" t="str">
            <v>ALI_82_SEG_3</v>
          </cell>
          <cell r="B838" t="str">
            <v>5to_Evento_973_V2_LIBER_17510475.xlsm</v>
          </cell>
          <cell r="C838">
            <v>82</v>
          </cell>
          <cell r="D838">
            <v>2032</v>
          </cell>
          <cell r="E838" t="str">
            <v>Proalimentos Liber S.A.S. En reorganización</v>
          </cell>
          <cell r="F838">
            <v>269</v>
          </cell>
          <cell r="G838" t="str">
            <v>BEBIDAS LÁCTEAS</v>
          </cell>
          <cell r="H838" t="str">
            <v>82 : Kumis entero con dulce, pasteurizado.</v>
          </cell>
          <cell r="I838">
            <v>3</v>
          </cell>
          <cell r="J838" t="str">
            <v>Sitio 1 : CARRERA 127#22G-18 INT 4 - Sitio 2 : SIBERIA KM 7.5 CELTA, LOTE 159 - Sitio 3 : CARRERA 68B #10A-18 - Sitio 4 : CALLE 24F#101B-15 - Sitio 5 : CARRERA 65B#10A-87 - Sitio 6 : AUTO MEDE KM 1,5 P INDUS FLORIDA BOD 23 - Sitio 7 : CARRERA 71 A BIS # 63D-38 -</v>
          </cell>
          <cell r="K838">
            <v>44835</v>
          </cell>
          <cell r="L838">
            <v>8086</v>
          </cell>
          <cell r="M838">
            <v>9301</v>
          </cell>
          <cell r="N838">
            <v>5276</v>
          </cell>
          <cell r="O838">
            <v>321</v>
          </cell>
          <cell r="P838">
            <v>919</v>
          </cell>
          <cell r="Q838">
            <v>8.2799999999999999E-2</v>
          </cell>
          <cell r="R838">
            <v>842.91</v>
          </cell>
          <cell r="S838">
            <v>919</v>
          </cell>
          <cell r="T838">
            <v>8.2799999999999999E-2</v>
          </cell>
          <cell r="U838">
            <v>842.91</v>
          </cell>
          <cell r="V838">
            <v>919</v>
          </cell>
          <cell r="W838">
            <v>8.2799999999999999E-2</v>
          </cell>
          <cell r="X838">
            <v>842.91</v>
          </cell>
          <cell r="Y838">
            <v>919</v>
          </cell>
          <cell r="Z838">
            <v>8.2799999999999999E-2</v>
          </cell>
          <cell r="AA838">
            <v>842.91</v>
          </cell>
          <cell r="AB838">
            <v>19373443.439999998</v>
          </cell>
          <cell r="AC838" t="str">
            <v>Registro Valido</v>
          </cell>
          <cell r="AD838">
            <v>919</v>
          </cell>
          <cell r="AE838">
            <v>919</v>
          </cell>
          <cell r="AF838">
            <v>919</v>
          </cell>
          <cell r="AG838">
            <v>919</v>
          </cell>
          <cell r="AH838">
            <v>906</v>
          </cell>
          <cell r="AI838">
            <v>906</v>
          </cell>
          <cell r="AJ838">
            <v>906</v>
          </cell>
          <cell r="AK838">
            <v>906</v>
          </cell>
          <cell r="AM838" t="str">
            <v>ALI_82_SEG_3</v>
          </cell>
          <cell r="AN838" t="str">
            <v>ALI_82_SEG_3_VAL_19373443.44</v>
          </cell>
          <cell r="AO838">
            <v>4</v>
          </cell>
          <cell r="AP838">
            <v>19373443.439999998</v>
          </cell>
          <cell r="AQ838" t="b">
            <v>1</v>
          </cell>
          <cell r="AR838" t="str">
            <v/>
          </cell>
          <cell r="AS838" t="str">
            <v>X</v>
          </cell>
          <cell r="AT838" t="str">
            <v>ALI_82_SEG_3_X</v>
          </cell>
          <cell r="AU838">
            <v>1</v>
          </cell>
          <cell r="AV838" t="str">
            <v>Cotizacion Seleccionada</v>
          </cell>
        </row>
        <row r="839">
          <cell r="A839" t="str">
            <v>ALI_82_SEG_4</v>
          </cell>
          <cell r="B839" t="str">
            <v>5to_Evento_973_V2_LIBER_17510475.xlsm</v>
          </cell>
          <cell r="C839">
            <v>82</v>
          </cell>
          <cell r="D839">
            <v>2032</v>
          </cell>
          <cell r="E839" t="str">
            <v>Proalimentos Liber S.A.S. En reorganización</v>
          </cell>
          <cell r="F839">
            <v>270</v>
          </cell>
          <cell r="G839" t="str">
            <v>BEBIDAS LÁCTEAS</v>
          </cell>
          <cell r="H839" t="str">
            <v>82 : Kumis entero con dulce, pasteurizado.</v>
          </cell>
          <cell r="I839">
            <v>4</v>
          </cell>
          <cell r="J839" t="str">
            <v>Sitio 1 : CARRERA 127#22G-18 INT 4 - Sitio 2 : SIBERIA KM 7.5 CELTA, LOTE 159 - Sitio 3 : CARRERA 68B #10A-18 - Sitio 4 : CALLE 24F#101B-15 - Sitio 5 : CARRERA 65B#10A-87 - Sitio 6 : AUTO MEDE KM 1,5 P INDUS FLORIDA BOD 23 - Sitio 7 : CARRERA 71 A BIS # 63D-38 -</v>
          </cell>
          <cell r="K839">
            <v>44835</v>
          </cell>
          <cell r="L839">
            <v>8600</v>
          </cell>
          <cell r="M839">
            <v>9889</v>
          </cell>
          <cell r="N839">
            <v>5602</v>
          </cell>
          <cell r="O839">
            <v>343</v>
          </cell>
          <cell r="P839">
            <v>919</v>
          </cell>
          <cell r="Q839">
            <v>8.5599999999999996E-2</v>
          </cell>
          <cell r="R839">
            <v>840.33</v>
          </cell>
          <cell r="S839">
            <v>919</v>
          </cell>
          <cell r="T839">
            <v>8.5599999999999996E-2</v>
          </cell>
          <cell r="U839">
            <v>840.33</v>
          </cell>
          <cell r="V839">
            <v>919</v>
          </cell>
          <cell r="W839">
            <v>8.5599999999999996E-2</v>
          </cell>
          <cell r="X839">
            <v>840.33</v>
          </cell>
          <cell r="Y839">
            <v>919</v>
          </cell>
          <cell r="Z839">
            <v>8.5599999999999996E-2</v>
          </cell>
          <cell r="AA839">
            <v>840.33</v>
          </cell>
          <cell r="AB839">
            <v>20532623.220000003</v>
          </cell>
          <cell r="AC839" t="str">
            <v>Registro Valido</v>
          </cell>
          <cell r="AD839">
            <v>919</v>
          </cell>
          <cell r="AE839">
            <v>919</v>
          </cell>
          <cell r="AF839">
            <v>919</v>
          </cell>
          <cell r="AG839">
            <v>919</v>
          </cell>
          <cell r="AH839">
            <v>906</v>
          </cell>
          <cell r="AI839">
            <v>906</v>
          </cell>
          <cell r="AJ839">
            <v>906</v>
          </cell>
          <cell r="AK839">
            <v>906</v>
          </cell>
          <cell r="AM839" t="str">
            <v>ALI_82_SEG_4</v>
          </cell>
          <cell r="AN839" t="str">
            <v>ALI_82_SEG_4_VAL_20532623.22</v>
          </cell>
          <cell r="AO839">
            <v>4</v>
          </cell>
          <cell r="AP839">
            <v>20532623.220000003</v>
          </cell>
          <cell r="AQ839" t="b">
            <v>1</v>
          </cell>
          <cell r="AR839" t="str">
            <v/>
          </cell>
          <cell r="AS839" t="str">
            <v>X</v>
          </cell>
          <cell r="AT839" t="str">
            <v>ALI_82_SEG_4_X</v>
          </cell>
          <cell r="AU839">
            <v>1</v>
          </cell>
          <cell r="AV839" t="str">
            <v>Cotizacion Seleccionada</v>
          </cell>
        </row>
        <row r="840">
          <cell r="A840" t="str">
            <v>ALI_82_SEG_5</v>
          </cell>
          <cell r="B840" t="str">
            <v>5to_Evento_973_V2_LIBER_17510475.xlsm</v>
          </cell>
          <cell r="C840">
            <v>82</v>
          </cell>
          <cell r="D840">
            <v>2032</v>
          </cell>
          <cell r="E840" t="str">
            <v>Proalimentos Liber S.A.S. En reorganización</v>
          </cell>
          <cell r="F840">
            <v>271</v>
          </cell>
          <cell r="G840" t="str">
            <v>BEBIDAS LÁCTEAS</v>
          </cell>
          <cell r="H840" t="str">
            <v>82 : Kumis entero con dulce, pasteurizado.</v>
          </cell>
          <cell r="I840">
            <v>5</v>
          </cell>
          <cell r="J840" t="str">
            <v>Sitio 1 : CARRERA 127#22G-18 INT 4 - Sitio 2 : SIBERIA KM 7.5 CELTA, LOTE 159 - Sitio 3 : CARRERA 68B #10A-18 - Sitio 4 : CALLE 24F#101B-15 - Sitio 5 : CARRERA 65B#10A-87 - Sitio 6 : AUTO MEDE KM 1,5 P INDUS FLORIDA BOD 23 - Sitio 7 : CARRERA 71 A BIS # 63D-38 -</v>
          </cell>
          <cell r="K840">
            <v>44835</v>
          </cell>
          <cell r="L840">
            <v>8009</v>
          </cell>
          <cell r="M840">
            <v>9213</v>
          </cell>
          <cell r="N840">
            <v>5226</v>
          </cell>
          <cell r="O840">
            <v>318</v>
          </cell>
          <cell r="P840">
            <v>919</v>
          </cell>
          <cell r="Q840">
            <v>8.6699999999999999E-2</v>
          </cell>
          <cell r="R840">
            <v>839.32</v>
          </cell>
          <cell r="S840">
            <v>919</v>
          </cell>
          <cell r="T840">
            <v>8.6699999999999999E-2</v>
          </cell>
          <cell r="U840">
            <v>839.32</v>
          </cell>
          <cell r="V840">
            <v>919</v>
          </cell>
          <cell r="W840">
            <v>8.6699999999999999E-2</v>
          </cell>
          <cell r="X840">
            <v>839.32</v>
          </cell>
          <cell r="Y840">
            <v>919</v>
          </cell>
          <cell r="Z840">
            <v>8.6699999999999999E-2</v>
          </cell>
          <cell r="AA840">
            <v>839.32</v>
          </cell>
          <cell r="AB840">
            <v>19107959.120000001</v>
          </cell>
          <cell r="AC840" t="str">
            <v>Registro Valido</v>
          </cell>
          <cell r="AD840">
            <v>919</v>
          </cell>
          <cell r="AE840">
            <v>919</v>
          </cell>
          <cell r="AF840">
            <v>919</v>
          </cell>
          <cell r="AG840">
            <v>919</v>
          </cell>
          <cell r="AH840">
            <v>906</v>
          </cell>
          <cell r="AI840">
            <v>906</v>
          </cell>
          <cell r="AJ840">
            <v>906</v>
          </cell>
          <cell r="AK840">
            <v>906</v>
          </cell>
          <cell r="AM840" t="str">
            <v>ALI_82_SEG_5</v>
          </cell>
          <cell r="AN840" t="str">
            <v>ALI_82_SEG_5_VAL_19107959.12</v>
          </cell>
          <cell r="AO840">
            <v>4</v>
          </cell>
          <cell r="AP840">
            <v>19107959.120000001</v>
          </cell>
          <cell r="AQ840" t="b">
            <v>1</v>
          </cell>
          <cell r="AR840" t="str">
            <v/>
          </cell>
          <cell r="AS840" t="str">
            <v>X</v>
          </cell>
          <cell r="AT840" t="str">
            <v>ALI_82_SEG_5_X</v>
          </cell>
          <cell r="AU840">
            <v>1</v>
          </cell>
          <cell r="AV840" t="str">
            <v>Cotizacion Seleccionada</v>
          </cell>
        </row>
        <row r="841">
          <cell r="A841" t="str">
            <v>ALI_82_SEG_6</v>
          </cell>
          <cell r="B841" t="str">
            <v>5to_Evento_973_V2_LIBER_17510475.xlsm</v>
          </cell>
          <cell r="C841">
            <v>82</v>
          </cell>
          <cell r="D841">
            <v>2032</v>
          </cell>
          <cell r="E841" t="str">
            <v>Proalimentos Liber S.A.S. En reorganización</v>
          </cell>
          <cell r="F841">
            <v>272</v>
          </cell>
          <cell r="G841" t="str">
            <v>BEBIDAS LÁCTEAS</v>
          </cell>
          <cell r="H841" t="str">
            <v>82 : Kumis entero con dulce, pasteurizado.</v>
          </cell>
          <cell r="I841">
            <v>6</v>
          </cell>
          <cell r="J841" t="str">
            <v>Sitio 1 : CARRERA 127#22G-18 INT 4 - Sitio 2 : SIBERIA KM 7.5 CELTA, LOTE 159 - Sitio 3 : CARRERA 68B #10A-18 - Sitio 4 : CALLE 24F#101B-15 - Sitio 5 : CARRERA 65B#10A-87 - Sitio 6 : AUTO MEDE KM 1,5 P INDUS FLORIDA BOD 23 - Sitio 7 : CARRERA 71 A BIS # 63D-38 -</v>
          </cell>
          <cell r="K841">
            <v>44835</v>
          </cell>
          <cell r="L841">
            <v>6013</v>
          </cell>
          <cell r="M841">
            <v>6744</v>
          </cell>
          <cell r="N841">
            <v>4149</v>
          </cell>
          <cell r="O841">
            <v>230</v>
          </cell>
          <cell r="P841">
            <v>919</v>
          </cell>
          <cell r="Q841">
            <v>8.7800000000000003E-2</v>
          </cell>
          <cell r="R841">
            <v>838.31</v>
          </cell>
          <cell r="S841">
            <v>919</v>
          </cell>
          <cell r="T841">
            <v>8.7800000000000003E-2</v>
          </cell>
          <cell r="U841">
            <v>838.31</v>
          </cell>
          <cell r="V841">
            <v>919</v>
          </cell>
          <cell r="W841">
            <v>8.7800000000000003E-2</v>
          </cell>
          <cell r="X841">
            <v>838.31</v>
          </cell>
          <cell r="Y841">
            <v>919</v>
          </cell>
          <cell r="Z841">
            <v>8.7800000000000003E-2</v>
          </cell>
          <cell r="AA841">
            <v>838.31</v>
          </cell>
          <cell r="AB841">
            <v>14365280.159999998</v>
          </cell>
          <cell r="AC841" t="str">
            <v>Registro Valido</v>
          </cell>
          <cell r="AD841">
            <v>919</v>
          </cell>
          <cell r="AE841">
            <v>919</v>
          </cell>
          <cell r="AF841">
            <v>919</v>
          </cell>
          <cell r="AG841">
            <v>919</v>
          </cell>
          <cell r="AH841">
            <v>906</v>
          </cell>
          <cell r="AI841">
            <v>906</v>
          </cell>
          <cell r="AJ841">
            <v>906</v>
          </cell>
          <cell r="AK841">
            <v>906</v>
          </cell>
          <cell r="AM841" t="str">
            <v>ALI_82_SEG_6</v>
          </cell>
          <cell r="AN841" t="str">
            <v>ALI_82_SEG_6_VAL_14365280.16</v>
          </cell>
          <cell r="AO841">
            <v>4</v>
          </cell>
          <cell r="AP841">
            <v>14365280.159999998</v>
          </cell>
          <cell r="AQ841" t="b">
            <v>1</v>
          </cell>
          <cell r="AR841" t="str">
            <v/>
          </cell>
          <cell r="AS841" t="str">
            <v>X</v>
          </cell>
          <cell r="AT841" t="str">
            <v>ALI_82_SEG_6_X</v>
          </cell>
          <cell r="AU841">
            <v>1</v>
          </cell>
          <cell r="AV841" t="str">
            <v>Cotizacion Seleccionada</v>
          </cell>
        </row>
        <row r="842">
          <cell r="A842" t="str">
            <v>ALI_82_SEG_7</v>
          </cell>
          <cell r="B842" t="str">
            <v>5to_Evento_973_V2_LIBER_17510475.xlsm</v>
          </cell>
          <cell r="C842">
            <v>82</v>
          </cell>
          <cell r="D842">
            <v>2032</v>
          </cell>
          <cell r="E842" t="str">
            <v>Proalimentos Liber S.A.S. En reorganización</v>
          </cell>
          <cell r="F842">
            <v>273</v>
          </cell>
          <cell r="G842" t="str">
            <v>BEBIDAS LÁCTEAS</v>
          </cell>
          <cell r="H842" t="str">
            <v>82 : Kumis entero con dulce, pasteurizado.</v>
          </cell>
          <cell r="I842">
            <v>7</v>
          </cell>
          <cell r="J842" t="str">
            <v>Sitio 1 : CARRERA 127#22G-18 INT 4 - Sitio 2 : SIBERIA KM 7.5 CELTA, LOTE 159 - Sitio 3 : CARRERA 68B #10A-18 - Sitio 4 : CALLE 24F#101B-15 - Sitio 5 : CARRERA 65B#10A-87 - Sitio 6 : AUTO MEDE KM 1,5 P INDUS FLORIDA BOD 23 - Sitio 7 : CARRERA 71 A BIS # 63D-38 -</v>
          </cell>
          <cell r="K842">
            <v>44835</v>
          </cell>
          <cell r="L842">
            <v>6150</v>
          </cell>
          <cell r="M842">
            <v>6901</v>
          </cell>
          <cell r="N842">
            <v>4251</v>
          </cell>
          <cell r="O842">
            <v>235</v>
          </cell>
          <cell r="P842">
            <v>919</v>
          </cell>
          <cell r="Q842">
            <v>8.8900000000000007E-2</v>
          </cell>
          <cell r="R842">
            <v>837.3</v>
          </cell>
          <cell r="S842">
            <v>919</v>
          </cell>
          <cell r="T842">
            <v>8.8900000000000007E-2</v>
          </cell>
          <cell r="U842">
            <v>837.3</v>
          </cell>
          <cell r="V842">
            <v>919</v>
          </cell>
          <cell r="W842">
            <v>8.8900000000000007E-2</v>
          </cell>
          <cell r="X842">
            <v>837.3</v>
          </cell>
          <cell r="Y842">
            <v>919</v>
          </cell>
          <cell r="Z842">
            <v>8.8900000000000007E-2</v>
          </cell>
          <cell r="AA842">
            <v>837.3</v>
          </cell>
          <cell r="AB842">
            <v>14683730.100000001</v>
          </cell>
          <cell r="AC842" t="str">
            <v>Registro Valido</v>
          </cell>
          <cell r="AD842">
            <v>919</v>
          </cell>
          <cell r="AE842">
            <v>919</v>
          </cell>
          <cell r="AF842">
            <v>919</v>
          </cell>
          <cell r="AG842">
            <v>919</v>
          </cell>
          <cell r="AH842">
            <v>906</v>
          </cell>
          <cell r="AI842">
            <v>906</v>
          </cell>
          <cell r="AJ842">
            <v>906</v>
          </cell>
          <cell r="AK842">
            <v>906</v>
          </cell>
          <cell r="AM842" t="str">
            <v>ALI_82_SEG_7</v>
          </cell>
          <cell r="AN842" t="str">
            <v>ALI_82_SEG_7_VAL_14683730.1</v>
          </cell>
          <cell r="AO842">
            <v>4</v>
          </cell>
          <cell r="AP842">
            <v>14683730.100000001</v>
          </cell>
          <cell r="AQ842" t="b">
            <v>1</v>
          </cell>
          <cell r="AR842" t="str">
            <v/>
          </cell>
          <cell r="AS842" t="str">
            <v>X</v>
          </cell>
          <cell r="AT842" t="str">
            <v>ALI_82_SEG_7_X</v>
          </cell>
          <cell r="AU842">
            <v>1</v>
          </cell>
          <cell r="AV842" t="str">
            <v>Cotizacion Seleccionada</v>
          </cell>
        </row>
        <row r="843">
          <cell r="A843" t="str">
            <v>ALI_82_SEG_8</v>
          </cell>
          <cell r="B843" t="str">
            <v>5to_Evento_973_V2_LIBER_17510475.xlsm</v>
          </cell>
          <cell r="C843">
            <v>82</v>
          </cell>
          <cell r="D843">
            <v>2032</v>
          </cell>
          <cell r="E843" t="str">
            <v>Proalimentos Liber S.A.S. En reorganización</v>
          </cell>
          <cell r="F843">
            <v>274</v>
          </cell>
          <cell r="G843" t="str">
            <v>BEBIDAS LÁCTEAS</v>
          </cell>
          <cell r="H843" t="str">
            <v>82 : Kumis entero con dulce, pasteurizado.</v>
          </cell>
          <cell r="I843">
            <v>8</v>
          </cell>
          <cell r="J843" t="str">
            <v>Sitio 1 : CARRERA 127#22G-18 INT 4 - Sitio 2 : SIBERIA KM 7.5 CELTA, LOTE 159 - Sitio 3 : CARRERA 68B #10A-18 - Sitio 4 : CALLE 24F#101B-15 - Sitio 5 : CARRERA 65B#10A-87 - Sitio 6 : AUTO MEDE KM 1,5 P INDUS FLORIDA BOD 23 - Sitio 7 : CARRERA 71 A BIS # 63D-38 -</v>
          </cell>
          <cell r="K843">
            <v>44835</v>
          </cell>
          <cell r="L843">
            <v>5936</v>
          </cell>
          <cell r="M843">
            <v>6660</v>
          </cell>
          <cell r="N843">
            <v>4103</v>
          </cell>
          <cell r="O843">
            <v>227</v>
          </cell>
          <cell r="P843">
            <v>919</v>
          </cell>
          <cell r="Q843">
            <v>9.98E-2</v>
          </cell>
          <cell r="R843">
            <v>827.28</v>
          </cell>
          <cell r="S843">
            <v>919</v>
          </cell>
          <cell r="T843">
            <v>9.98E-2</v>
          </cell>
          <cell r="U843">
            <v>827.28</v>
          </cell>
          <cell r="V843">
            <v>919</v>
          </cell>
          <cell r="W843">
            <v>9.98E-2</v>
          </cell>
          <cell r="X843">
            <v>827.28</v>
          </cell>
          <cell r="Y843">
            <v>919</v>
          </cell>
          <cell r="Z843">
            <v>9.98E-2</v>
          </cell>
          <cell r="AA843">
            <v>827.28</v>
          </cell>
          <cell r="AB843">
            <v>14002541.279999999</v>
          </cell>
          <cell r="AC843" t="str">
            <v>Registro Valido</v>
          </cell>
          <cell r="AD843">
            <v>919</v>
          </cell>
          <cell r="AE843">
            <v>919</v>
          </cell>
          <cell r="AF843">
            <v>919</v>
          </cell>
          <cell r="AG843">
            <v>919</v>
          </cell>
          <cell r="AH843">
            <v>906</v>
          </cell>
          <cell r="AI843">
            <v>906</v>
          </cell>
          <cell r="AJ843">
            <v>906</v>
          </cell>
          <cell r="AK843">
            <v>906</v>
          </cell>
          <cell r="AM843" t="str">
            <v>ALI_82_SEG_8</v>
          </cell>
          <cell r="AN843" t="str">
            <v>ALI_82_SEG_8_VAL_14002541.28</v>
          </cell>
          <cell r="AO843">
            <v>4</v>
          </cell>
          <cell r="AP843">
            <v>14002541.279999999</v>
          </cell>
          <cell r="AQ843" t="b">
            <v>1</v>
          </cell>
          <cell r="AR843" t="str">
            <v/>
          </cell>
          <cell r="AS843" t="str">
            <v>X</v>
          </cell>
          <cell r="AT843" t="str">
            <v>ALI_82_SEG_8_X</v>
          </cell>
          <cell r="AU843">
            <v>1</v>
          </cell>
          <cell r="AV843" t="str">
            <v>Cotizacion Seleccionada</v>
          </cell>
        </row>
        <row r="844">
          <cell r="A844" t="str">
            <v>ALI_82_SEG_9</v>
          </cell>
          <cell r="B844" t="str">
            <v>5to_Evento_973_V2_LIBER_17510475.xlsm</v>
          </cell>
          <cell r="C844">
            <v>82</v>
          </cell>
          <cell r="D844">
            <v>2032</v>
          </cell>
          <cell r="E844" t="str">
            <v>Proalimentos Liber S.A.S. En reorganización</v>
          </cell>
          <cell r="F844">
            <v>275</v>
          </cell>
          <cell r="G844" t="str">
            <v>BEBIDAS LÁCTEAS</v>
          </cell>
          <cell r="H844" t="str">
            <v>82 : Kumis entero con dulce, pasteurizado.</v>
          </cell>
          <cell r="I844">
            <v>9</v>
          </cell>
          <cell r="J844" t="str">
            <v>Sitio 1 : CARRERA 127#22G-18 INT 4 - Sitio 2 : SIBERIA KM 7.5 CELTA, LOTE 159 - Sitio 3 : CARRERA 68B #10A-18 - Sitio 4 : CALLE 24F#101B-15 - Sitio 5 : CARRERA 65B#10A-87 - Sitio 6 : AUTO MEDE KM 1,5 P INDUS FLORIDA BOD 23 - Sitio 7 : CARRERA 71 A BIS # 63D-38 -</v>
          </cell>
          <cell r="K844">
            <v>44835</v>
          </cell>
          <cell r="L844">
            <v>5999</v>
          </cell>
          <cell r="M844">
            <v>6731</v>
          </cell>
          <cell r="N844">
            <v>4145</v>
          </cell>
          <cell r="O844">
            <v>229</v>
          </cell>
          <cell r="P844">
            <v>919</v>
          </cell>
          <cell r="Q844">
            <v>9.9299999999999999E-2</v>
          </cell>
          <cell r="R844">
            <v>827.74</v>
          </cell>
          <cell r="S844">
            <v>919</v>
          </cell>
          <cell r="T844">
            <v>9.9299999999999999E-2</v>
          </cell>
          <cell r="U844">
            <v>827.74</v>
          </cell>
          <cell r="V844">
            <v>919</v>
          </cell>
          <cell r="W844">
            <v>9.9299999999999999E-2</v>
          </cell>
          <cell r="X844">
            <v>827.74</v>
          </cell>
          <cell r="Y844">
            <v>919</v>
          </cell>
          <cell r="Z844">
            <v>9.9299999999999999E-2</v>
          </cell>
          <cell r="AA844">
            <v>827.74</v>
          </cell>
          <cell r="AB844">
            <v>14157664.960000001</v>
          </cell>
          <cell r="AC844" t="str">
            <v>Registro Valido</v>
          </cell>
          <cell r="AD844">
            <v>919</v>
          </cell>
          <cell r="AE844">
            <v>919</v>
          </cell>
          <cell r="AF844">
            <v>919</v>
          </cell>
          <cell r="AG844">
            <v>919</v>
          </cell>
          <cell r="AH844">
            <v>906</v>
          </cell>
          <cell r="AI844">
            <v>906</v>
          </cell>
          <cell r="AJ844">
            <v>906</v>
          </cell>
          <cell r="AK844">
            <v>906</v>
          </cell>
          <cell r="AM844" t="str">
            <v>ALI_82_SEG_9</v>
          </cell>
          <cell r="AN844" t="str">
            <v>ALI_82_SEG_9_VAL_14157664.96</v>
          </cell>
          <cell r="AO844">
            <v>4</v>
          </cell>
          <cell r="AP844">
            <v>14157664.960000001</v>
          </cell>
          <cell r="AQ844" t="b">
            <v>1</v>
          </cell>
          <cell r="AR844" t="str">
            <v/>
          </cell>
          <cell r="AS844" t="str">
            <v>X</v>
          </cell>
          <cell r="AT844" t="str">
            <v>ALI_82_SEG_9_X</v>
          </cell>
          <cell r="AU844">
            <v>1</v>
          </cell>
          <cell r="AV844" t="str">
            <v>Cotizacion Seleccionada</v>
          </cell>
        </row>
        <row r="845">
          <cell r="A845" t="str">
            <v>ALI_82_SEG_10</v>
          </cell>
          <cell r="B845" t="str">
            <v>5to_Evento_973_V2_LIBER_17510475.xlsm</v>
          </cell>
          <cell r="C845">
            <v>82</v>
          </cell>
          <cell r="D845">
            <v>2032</v>
          </cell>
          <cell r="E845" t="str">
            <v>Proalimentos Liber S.A.S. En reorganización</v>
          </cell>
          <cell r="F845">
            <v>276</v>
          </cell>
          <cell r="G845" t="str">
            <v>BEBIDAS LÁCTEAS</v>
          </cell>
          <cell r="H845" t="str">
            <v>82 : Kumis entero con dulce, pasteurizado.</v>
          </cell>
          <cell r="I845">
            <v>10</v>
          </cell>
          <cell r="J845" t="str">
            <v>Sitio 1 : CARRERA 127#22G-18 INT 4 - Sitio 2 : SIBERIA KM 7.5 CELTA, LOTE 159 - Sitio 3 : CARRERA 68B #10A-18 - Sitio 4 : CALLE 24F#101B-15 - Sitio 5 : CARRERA 65B#10A-87 - Sitio 6 : AUTO MEDE KM 1,5 P INDUS FLORIDA BOD 23 - Sitio 7 : CARRERA 71 A BIS # 63D-38 -</v>
          </cell>
          <cell r="K845">
            <v>44835</v>
          </cell>
          <cell r="L845">
            <v>6007</v>
          </cell>
          <cell r="M845">
            <v>6742</v>
          </cell>
          <cell r="N845">
            <v>4152</v>
          </cell>
          <cell r="O845">
            <v>230</v>
          </cell>
          <cell r="P845">
            <v>919</v>
          </cell>
          <cell r="Q845">
            <v>9.8500000000000004E-2</v>
          </cell>
          <cell r="R845">
            <v>828.48</v>
          </cell>
          <cell r="S845">
            <v>919</v>
          </cell>
          <cell r="T845">
            <v>9.8500000000000004E-2</v>
          </cell>
          <cell r="U845">
            <v>828.48</v>
          </cell>
          <cell r="V845">
            <v>919</v>
          </cell>
          <cell r="W845">
            <v>9.8500000000000004E-2</v>
          </cell>
          <cell r="X845">
            <v>828.48</v>
          </cell>
          <cell r="Y845">
            <v>919</v>
          </cell>
          <cell r="Z845">
            <v>9.8500000000000004E-2</v>
          </cell>
          <cell r="AA845">
            <v>828.48</v>
          </cell>
          <cell r="AB845">
            <v>14192690.880000001</v>
          </cell>
          <cell r="AC845" t="str">
            <v>Registro Valido</v>
          </cell>
          <cell r="AD845">
            <v>919</v>
          </cell>
          <cell r="AE845">
            <v>919</v>
          </cell>
          <cell r="AF845">
            <v>919</v>
          </cell>
          <cell r="AG845">
            <v>919</v>
          </cell>
          <cell r="AH845">
            <v>906</v>
          </cell>
          <cell r="AI845">
            <v>906</v>
          </cell>
          <cell r="AJ845">
            <v>906</v>
          </cell>
          <cell r="AK845">
            <v>906</v>
          </cell>
          <cell r="AM845" t="str">
            <v>ALI_82_SEG_10</v>
          </cell>
          <cell r="AN845" t="str">
            <v>ALI_82_SEG_10_VAL_14192690.88</v>
          </cell>
          <cell r="AO845">
            <v>4</v>
          </cell>
          <cell r="AP845">
            <v>14192690.880000001</v>
          </cell>
          <cell r="AQ845" t="b">
            <v>1</v>
          </cell>
          <cell r="AR845" t="str">
            <v/>
          </cell>
          <cell r="AS845" t="str">
            <v>X</v>
          </cell>
          <cell r="AT845" t="str">
            <v>ALI_82_SEG_10_X</v>
          </cell>
          <cell r="AU845">
            <v>1</v>
          </cell>
          <cell r="AV845" t="str">
            <v>Cotizacion Seleccionada</v>
          </cell>
        </row>
        <row r="846">
          <cell r="A846" t="str">
            <v>ALI_82_SEG_11</v>
          </cell>
          <cell r="B846" t="str">
            <v>5to_Evento_973_V2_LIBER_17510475.xlsm</v>
          </cell>
          <cell r="C846">
            <v>82</v>
          </cell>
          <cell r="D846">
            <v>2032</v>
          </cell>
          <cell r="E846" t="str">
            <v>Proalimentos Liber S.A.S. En reorganización</v>
          </cell>
          <cell r="F846">
            <v>277</v>
          </cell>
          <cell r="G846" t="str">
            <v>BEBIDAS LÁCTEAS</v>
          </cell>
          <cell r="H846" t="str">
            <v>82 : Kumis entero con dulce, pasteurizado.</v>
          </cell>
          <cell r="I846">
            <v>11</v>
          </cell>
          <cell r="J846" t="str">
            <v>Sitio 1 : CARRERA 127#22G-18 INT 4 - Sitio 2 : SIBERIA KM 7.5 CELTA, LOTE 159 - Sitio 3 : CARRERA 68B #10A-18 - Sitio 4 : CALLE 24F#101B-15 - Sitio 5 : CARRERA 65B#10A-87 - Sitio 6 : AUTO MEDE KM 1,5 P INDUS FLORIDA BOD 23 - Sitio 7 : CARRERA 71 A BIS # 63D-38 -</v>
          </cell>
          <cell r="K846">
            <v>44835</v>
          </cell>
          <cell r="L846">
            <v>8501</v>
          </cell>
          <cell r="M846">
            <v>9776</v>
          </cell>
          <cell r="N846">
            <v>5539</v>
          </cell>
          <cell r="O846">
            <v>338</v>
          </cell>
          <cell r="P846">
            <v>919</v>
          </cell>
          <cell r="Q846">
            <v>9.8699999999999996E-2</v>
          </cell>
          <cell r="R846">
            <v>828.29</v>
          </cell>
          <cell r="S846">
            <v>919</v>
          </cell>
          <cell r="T846">
            <v>9.8699999999999996E-2</v>
          </cell>
          <cell r="U846">
            <v>828.29</v>
          </cell>
          <cell r="V846">
            <v>919</v>
          </cell>
          <cell r="W846">
            <v>9.8699999999999996E-2</v>
          </cell>
          <cell r="X846">
            <v>828.29</v>
          </cell>
          <cell r="Y846">
            <v>919</v>
          </cell>
          <cell r="Z846">
            <v>9.8699999999999996E-2</v>
          </cell>
          <cell r="AA846">
            <v>828.29</v>
          </cell>
          <cell r="AB846">
            <v>20006516.66</v>
          </cell>
          <cell r="AC846" t="str">
            <v>Registro Valido</v>
          </cell>
          <cell r="AD846">
            <v>919</v>
          </cell>
          <cell r="AE846">
            <v>919</v>
          </cell>
          <cell r="AF846">
            <v>919</v>
          </cell>
          <cell r="AG846">
            <v>919</v>
          </cell>
          <cell r="AH846">
            <v>906</v>
          </cell>
          <cell r="AI846">
            <v>906</v>
          </cell>
          <cell r="AJ846">
            <v>906</v>
          </cell>
          <cell r="AK846">
            <v>906</v>
          </cell>
          <cell r="AM846" t="str">
            <v>ALI_82_SEG_11</v>
          </cell>
          <cell r="AN846" t="str">
            <v>ALI_82_SEG_11_VAL_20006516.66</v>
          </cell>
          <cell r="AO846">
            <v>4</v>
          </cell>
          <cell r="AP846">
            <v>20006516.66</v>
          </cell>
          <cell r="AQ846" t="b">
            <v>1</v>
          </cell>
          <cell r="AR846" t="str">
            <v/>
          </cell>
          <cell r="AS846" t="str">
            <v>X</v>
          </cell>
          <cell r="AT846" t="str">
            <v>ALI_82_SEG_11_X</v>
          </cell>
          <cell r="AU846">
            <v>1</v>
          </cell>
          <cell r="AV846" t="str">
            <v>Cotizacion Seleccionada</v>
          </cell>
        </row>
        <row r="847">
          <cell r="A847" t="str">
            <v>ALI_82_SEG_12</v>
          </cell>
          <cell r="B847" t="str">
            <v>5to_Evento_973_V2_LIBER_17510475.xlsm</v>
          </cell>
          <cell r="C847">
            <v>82</v>
          </cell>
          <cell r="D847">
            <v>2032</v>
          </cell>
          <cell r="E847" t="str">
            <v>Proalimentos Liber S.A.S. En reorganización</v>
          </cell>
          <cell r="F847">
            <v>278</v>
          </cell>
          <cell r="G847" t="str">
            <v>BEBIDAS LÁCTEAS</v>
          </cell>
          <cell r="H847" t="str">
            <v>82 : Kumis entero con dulce, pasteurizado.</v>
          </cell>
          <cell r="I847">
            <v>12</v>
          </cell>
          <cell r="J847" t="str">
            <v>Sitio 1 : CARRERA 127#22G-18 INT 4 - Sitio 2 : SIBERIA KM 7.5 CELTA, LOTE 159 - Sitio 3 : CARRERA 68B #10A-18 - Sitio 4 : CALLE 24F#101B-15 - Sitio 5 : CARRERA 65B#10A-87 - Sitio 6 : AUTO MEDE KM 1,5 P INDUS FLORIDA BOD 23 - Sitio 7 : CARRERA 71 A BIS # 63D-38 -</v>
          </cell>
          <cell r="K847">
            <v>44835</v>
          </cell>
          <cell r="L847">
            <v>7729</v>
          </cell>
          <cell r="M847">
            <v>8891</v>
          </cell>
          <cell r="N847">
            <v>5043</v>
          </cell>
          <cell r="O847">
            <v>307</v>
          </cell>
          <cell r="P847">
            <v>919</v>
          </cell>
          <cell r="Q847">
            <v>9.7900000000000001E-2</v>
          </cell>
          <cell r="R847">
            <v>829.03</v>
          </cell>
          <cell r="S847">
            <v>919</v>
          </cell>
          <cell r="T847">
            <v>9.7900000000000001E-2</v>
          </cell>
          <cell r="U847">
            <v>829.03</v>
          </cell>
          <cell r="V847">
            <v>919</v>
          </cell>
          <cell r="W847">
            <v>9.7900000000000001E-2</v>
          </cell>
          <cell r="X847">
            <v>829.03</v>
          </cell>
          <cell r="Y847">
            <v>919</v>
          </cell>
          <cell r="Z847">
            <v>9.7900000000000001E-2</v>
          </cell>
          <cell r="AA847">
            <v>829.03</v>
          </cell>
          <cell r="AB847">
            <v>18213789.100000001</v>
          </cell>
          <cell r="AC847" t="str">
            <v>Registro Valido</v>
          </cell>
          <cell r="AD847">
            <v>919</v>
          </cell>
          <cell r="AE847">
            <v>919</v>
          </cell>
          <cell r="AF847">
            <v>919</v>
          </cell>
          <cell r="AG847">
            <v>919</v>
          </cell>
          <cell r="AH847">
            <v>906</v>
          </cell>
          <cell r="AI847">
            <v>906</v>
          </cell>
          <cell r="AJ847">
            <v>906</v>
          </cell>
          <cell r="AK847">
            <v>906</v>
          </cell>
          <cell r="AM847" t="str">
            <v>ALI_82_SEG_12</v>
          </cell>
          <cell r="AN847" t="str">
            <v>ALI_82_SEG_12_VAL_18213789.1</v>
          </cell>
          <cell r="AO847">
            <v>4</v>
          </cell>
          <cell r="AP847">
            <v>18213789.100000001</v>
          </cell>
          <cell r="AQ847" t="b">
            <v>1</v>
          </cell>
          <cell r="AR847" t="str">
            <v/>
          </cell>
          <cell r="AS847" t="str">
            <v>X</v>
          </cell>
          <cell r="AT847" t="str">
            <v>ALI_82_SEG_12_X</v>
          </cell>
          <cell r="AU847">
            <v>1</v>
          </cell>
          <cell r="AV847" t="str">
            <v>Cotizacion Seleccionada</v>
          </cell>
        </row>
        <row r="848">
          <cell r="A848" t="str">
            <v>ALI_82_SEG_13</v>
          </cell>
          <cell r="B848" t="str">
            <v>5to_Evento_973_V2_LIBER_17510475.xlsm</v>
          </cell>
          <cell r="C848">
            <v>82</v>
          </cell>
          <cell r="D848">
            <v>2032</v>
          </cell>
          <cell r="E848" t="str">
            <v>Proalimentos Liber S.A.S. En reorganización</v>
          </cell>
          <cell r="F848">
            <v>279</v>
          </cell>
          <cell r="G848" t="str">
            <v>BEBIDAS LÁCTEAS</v>
          </cell>
          <cell r="H848" t="str">
            <v>82 : Kumis entero con dulce, pasteurizado.</v>
          </cell>
          <cell r="I848">
            <v>13</v>
          </cell>
          <cell r="J848" t="str">
            <v>Sitio 1 : CARRERA 127#22G-18 INT 4 - Sitio 2 : SIBERIA KM 7.5 CELTA, LOTE 159 - Sitio 3 : CARRERA 68B #10A-18 - Sitio 4 : CALLE 24F#101B-15 - Sitio 5 : CARRERA 65B#10A-87 - Sitio 6 : AUTO MEDE KM 1,5 P INDUS FLORIDA BOD 23 - Sitio 7 : CARRERA 71 A BIS # 63D-38 -</v>
          </cell>
          <cell r="K848">
            <v>44835</v>
          </cell>
          <cell r="L848">
            <v>8193</v>
          </cell>
          <cell r="M848">
            <v>9420</v>
          </cell>
          <cell r="N848">
            <v>5336</v>
          </cell>
          <cell r="O848">
            <v>326</v>
          </cell>
          <cell r="P848">
            <v>919</v>
          </cell>
          <cell r="Q848">
            <v>9.5500000000000002E-2</v>
          </cell>
          <cell r="R848">
            <v>831.24</v>
          </cell>
          <cell r="S848">
            <v>919</v>
          </cell>
          <cell r="T848">
            <v>9.5500000000000002E-2</v>
          </cell>
          <cell r="U848">
            <v>831.24</v>
          </cell>
          <cell r="V848">
            <v>919</v>
          </cell>
          <cell r="W848">
            <v>9.5500000000000002E-2</v>
          </cell>
          <cell r="X848">
            <v>831.24</v>
          </cell>
          <cell r="Y848">
            <v>919</v>
          </cell>
          <cell r="Z848">
            <v>9.5500000000000002E-2</v>
          </cell>
          <cell r="AA848">
            <v>831.24</v>
          </cell>
          <cell r="AB848">
            <v>19347111</v>
          </cell>
          <cell r="AC848" t="str">
            <v>Registro Valido</v>
          </cell>
          <cell r="AD848">
            <v>919</v>
          </cell>
          <cell r="AE848">
            <v>919</v>
          </cell>
          <cell r="AF848">
            <v>919</v>
          </cell>
          <cell r="AG848">
            <v>919</v>
          </cell>
          <cell r="AH848">
            <v>906</v>
          </cell>
          <cell r="AI848">
            <v>906</v>
          </cell>
          <cell r="AJ848">
            <v>906</v>
          </cell>
          <cell r="AK848">
            <v>906</v>
          </cell>
          <cell r="AM848" t="str">
            <v>ALI_82_SEG_13</v>
          </cell>
          <cell r="AN848" t="str">
            <v>ALI_82_SEG_13_VAL_19347111</v>
          </cell>
          <cell r="AO848">
            <v>4</v>
          </cell>
          <cell r="AP848">
            <v>19347111</v>
          </cell>
          <cell r="AQ848" t="b">
            <v>1</v>
          </cell>
          <cell r="AR848" t="str">
            <v/>
          </cell>
          <cell r="AS848" t="str">
            <v>X</v>
          </cell>
          <cell r="AT848" t="str">
            <v>ALI_82_SEG_13_X</v>
          </cell>
          <cell r="AU848">
            <v>1</v>
          </cell>
          <cell r="AV848" t="str">
            <v>Cotizacion Seleccionada</v>
          </cell>
        </row>
        <row r="849">
          <cell r="A849" t="str">
            <v>ALI_82_SEG_14</v>
          </cell>
          <cell r="B849" t="str">
            <v>5to_Evento_973_V2_LIBER_17510475.xlsm</v>
          </cell>
          <cell r="C849">
            <v>82</v>
          </cell>
          <cell r="D849">
            <v>2032</v>
          </cell>
          <cell r="E849" t="str">
            <v>Proalimentos Liber S.A.S. En reorganización</v>
          </cell>
          <cell r="F849">
            <v>280</v>
          </cell>
          <cell r="G849" t="str">
            <v>BEBIDAS LÁCTEAS</v>
          </cell>
          <cell r="H849" t="str">
            <v>82 : Kumis entero con dulce, pasteurizado.</v>
          </cell>
          <cell r="I849">
            <v>14</v>
          </cell>
          <cell r="J849" t="str">
            <v>Sitio 1 : CARRERA 127#22G-18 INT 4 - Sitio 2 : SIBERIA KM 7.5 CELTA, LOTE 159 - Sitio 3 : CARRERA 68B #10A-18 - Sitio 4 : CALLE 24F#101B-15 - Sitio 5 : CARRERA 65B#10A-87 - Sitio 6 : AUTO MEDE KM 1,5 P INDUS FLORIDA BOD 23 - Sitio 7 : CARRERA 71 A BIS # 63D-38 -</v>
          </cell>
          <cell r="K849">
            <v>44835</v>
          </cell>
          <cell r="L849">
            <v>8133</v>
          </cell>
          <cell r="M849">
            <v>9356</v>
          </cell>
          <cell r="N849">
            <v>5303</v>
          </cell>
          <cell r="O849">
            <v>325</v>
          </cell>
          <cell r="P849">
            <v>919</v>
          </cell>
          <cell r="Q849">
            <v>9.4399999999999998E-2</v>
          </cell>
          <cell r="R849">
            <v>832.25</v>
          </cell>
          <cell r="S849">
            <v>919</v>
          </cell>
          <cell r="T849">
            <v>9.4399999999999998E-2</v>
          </cell>
          <cell r="U849">
            <v>832.25</v>
          </cell>
          <cell r="V849">
            <v>919</v>
          </cell>
          <cell r="W849">
            <v>9.4399999999999998E-2</v>
          </cell>
          <cell r="X849">
            <v>832.25</v>
          </cell>
          <cell r="Y849">
            <v>919</v>
          </cell>
          <cell r="Z849">
            <v>9.4399999999999998E-2</v>
          </cell>
          <cell r="AA849">
            <v>832.25</v>
          </cell>
          <cell r="AB849">
            <v>19239123.25</v>
          </cell>
          <cell r="AC849" t="str">
            <v>Registro Valido</v>
          </cell>
          <cell r="AD849">
            <v>919</v>
          </cell>
          <cell r="AE849">
            <v>919</v>
          </cell>
          <cell r="AF849">
            <v>919</v>
          </cell>
          <cell r="AG849">
            <v>919</v>
          </cell>
          <cell r="AH849">
            <v>906</v>
          </cell>
          <cell r="AI849">
            <v>906</v>
          </cell>
          <cell r="AJ849">
            <v>906</v>
          </cell>
          <cell r="AK849">
            <v>906</v>
          </cell>
          <cell r="AM849" t="str">
            <v>ALI_82_SEG_14</v>
          </cell>
          <cell r="AN849" t="str">
            <v>ALI_82_SEG_14_VAL_19239123.25</v>
          </cell>
          <cell r="AO849">
            <v>4</v>
          </cell>
          <cell r="AP849">
            <v>19239123.25</v>
          </cell>
          <cell r="AQ849" t="b">
            <v>1</v>
          </cell>
          <cell r="AR849" t="str">
            <v/>
          </cell>
          <cell r="AS849" t="str">
            <v>X</v>
          </cell>
          <cell r="AT849" t="str">
            <v>ALI_82_SEG_14_X</v>
          </cell>
          <cell r="AU849">
            <v>1</v>
          </cell>
          <cell r="AV849" t="str">
            <v>Cotizacion Seleccionada</v>
          </cell>
        </row>
        <row r="850">
          <cell r="A850" t="str">
            <v>ALI_82_SEG_15</v>
          </cell>
          <cell r="B850" t="str">
            <v>5to_Evento_973_V2_LIBER_17510475.xlsm</v>
          </cell>
          <cell r="C850">
            <v>82</v>
          </cell>
          <cell r="D850">
            <v>2032</v>
          </cell>
          <cell r="E850" t="str">
            <v>Proalimentos Liber S.A.S. En reorganización</v>
          </cell>
          <cell r="F850">
            <v>281</v>
          </cell>
          <cell r="G850" t="str">
            <v>BEBIDAS LÁCTEAS</v>
          </cell>
          <cell r="H850" t="str">
            <v>82 : Kumis entero con dulce, pasteurizado.</v>
          </cell>
          <cell r="I850">
            <v>15</v>
          </cell>
          <cell r="J850" t="str">
            <v>Sitio 1 : CARRERA 127#22G-18 INT 4 - Sitio 2 : SIBERIA KM 7.5 CELTA, LOTE 159 - Sitio 3 : CARRERA 68B #10A-18 - Sitio 4 : CALLE 24F#101B-15 - Sitio 5 : CARRERA 65B#10A-87 - Sitio 6 : AUTO MEDE KM 1,5 P INDUS FLORIDA BOD 23 - Sitio 7 : CARRERA 71 A BIS # 63D-38 -</v>
          </cell>
          <cell r="K850">
            <v>44835</v>
          </cell>
          <cell r="L850">
            <v>5342</v>
          </cell>
          <cell r="M850">
            <v>5992</v>
          </cell>
          <cell r="N850">
            <v>3689</v>
          </cell>
          <cell r="O850">
            <v>203</v>
          </cell>
          <cell r="P850">
            <v>919</v>
          </cell>
          <cell r="Q850">
            <v>9.3299999999999994E-2</v>
          </cell>
          <cell r="R850">
            <v>833.26</v>
          </cell>
          <cell r="S850">
            <v>919</v>
          </cell>
          <cell r="T850">
            <v>9.3299999999999994E-2</v>
          </cell>
          <cell r="U850">
            <v>833.26</v>
          </cell>
          <cell r="V850">
            <v>919</v>
          </cell>
          <cell r="W850">
            <v>9.3299999999999994E-2</v>
          </cell>
          <cell r="X850">
            <v>833.26</v>
          </cell>
          <cell r="Y850">
            <v>919</v>
          </cell>
          <cell r="Z850">
            <v>9.3299999999999994E-2</v>
          </cell>
          <cell r="AA850">
            <v>833.26</v>
          </cell>
          <cell r="AB850">
            <v>12687216.76</v>
          </cell>
          <cell r="AC850" t="str">
            <v>Registro Valido</v>
          </cell>
          <cell r="AD850">
            <v>919</v>
          </cell>
          <cell r="AE850">
            <v>919</v>
          </cell>
          <cell r="AF850">
            <v>919</v>
          </cell>
          <cell r="AG850">
            <v>919</v>
          </cell>
          <cell r="AH850">
            <v>906</v>
          </cell>
          <cell r="AI850">
            <v>906</v>
          </cell>
          <cell r="AJ850">
            <v>906</v>
          </cell>
          <cell r="AK850">
            <v>906</v>
          </cell>
          <cell r="AM850" t="str">
            <v>ALI_82_SEG_15</v>
          </cell>
          <cell r="AN850" t="str">
            <v>ALI_82_SEG_15_VAL_12687216.76</v>
          </cell>
          <cell r="AO850">
            <v>4</v>
          </cell>
          <cell r="AP850">
            <v>12687216.76</v>
          </cell>
          <cell r="AQ850" t="b">
            <v>1</v>
          </cell>
          <cell r="AR850" t="str">
            <v/>
          </cell>
          <cell r="AS850" t="str">
            <v>X</v>
          </cell>
          <cell r="AT850" t="str">
            <v>ALI_82_SEG_15_X</v>
          </cell>
          <cell r="AU850">
            <v>1</v>
          </cell>
          <cell r="AV850" t="str">
            <v>Cotizacion Seleccionada</v>
          </cell>
        </row>
        <row r="851">
          <cell r="A851" t="b">
            <v>0</v>
          </cell>
          <cell r="B851" t="str">
            <v>5to_Evento_973_V2_LIBER_17510475.xlsm</v>
          </cell>
          <cell r="C851">
            <v>6</v>
          </cell>
          <cell r="D851">
            <v>2032</v>
          </cell>
          <cell r="E851" t="str">
            <v>Proalimentos Liber S.A.S. En reorganización</v>
          </cell>
          <cell r="F851">
            <v>297</v>
          </cell>
          <cell r="G851" t="str">
            <v>BEBIDAS LÁCTEAS</v>
          </cell>
          <cell r="H851" t="str">
            <v>6 : Avena con Leche Entera ultra alta temperatura UAT (UHT).</v>
          </cell>
          <cell r="I851">
            <v>1</v>
          </cell>
          <cell r="J851" t="str">
            <v>Sitio 1 : CARRERA 127#22G-18 INT 4 - Sitio 2 : SIBERIA KM 7.5 CELTA, LOTE 159 - Sitio 3 : CARRERA 68B #10A-18 - Sitio 4 : CALLE 24F#101B-15 - Sitio 5 : CARRERA 65B#10A-87 - Sitio 6 : AUTO MEDE KM 1,5 P INDUS FLORIDA BOD 23 - Sitio 7 : CARRERA 71 A BIS # 63D-38 -</v>
          </cell>
          <cell r="K851">
            <v>44835</v>
          </cell>
          <cell r="L851">
            <v>3743</v>
          </cell>
          <cell r="M851">
            <v>4361</v>
          </cell>
          <cell r="N851">
            <v>3382</v>
          </cell>
          <cell r="O851">
            <v>183</v>
          </cell>
          <cell r="P851">
            <v>834</v>
          </cell>
          <cell r="Q851">
            <v>7.0999999999999994E-2</v>
          </cell>
          <cell r="R851">
            <v>774.79</v>
          </cell>
          <cell r="S851">
            <v>834</v>
          </cell>
          <cell r="T851">
            <v>7.0999999999999994E-2</v>
          </cell>
          <cell r="U851">
            <v>774.79</v>
          </cell>
          <cell r="V851">
            <v>834</v>
          </cell>
          <cell r="W851">
            <v>7.0999999999999994E-2</v>
          </cell>
          <cell r="X851">
            <v>774.79</v>
          </cell>
          <cell r="Y851">
            <v>834</v>
          </cell>
          <cell r="Z851">
            <v>7.0999999999999994E-2</v>
          </cell>
          <cell r="AA851">
            <v>774.79</v>
          </cell>
          <cell r="AB851">
            <v>9041024.5099999998</v>
          </cell>
          <cell r="AC851" t="str">
            <v>Registro Valido</v>
          </cell>
          <cell r="AD851">
            <v>834</v>
          </cell>
          <cell r="AE851">
            <v>834</v>
          </cell>
          <cell r="AF851">
            <v>834</v>
          </cell>
          <cell r="AG851">
            <v>834</v>
          </cell>
          <cell r="AH851">
            <v>832</v>
          </cell>
          <cell r="AI851">
            <v>832</v>
          </cell>
          <cell r="AJ851">
            <v>832</v>
          </cell>
          <cell r="AK851">
            <v>832</v>
          </cell>
          <cell r="AM851" t="str">
            <v>ALI_6_SEG_1</v>
          </cell>
          <cell r="AN851" t="str">
            <v>ALI_6_SEG_1_VAL_9041024.51</v>
          </cell>
          <cell r="AO851">
            <v>4</v>
          </cell>
          <cell r="AP851">
            <v>8737747.1999999993</v>
          </cell>
          <cell r="AQ851" t="b">
            <v>0</v>
          </cell>
          <cell r="AR851" t="str">
            <v/>
          </cell>
          <cell r="AS851" t="str">
            <v/>
          </cell>
          <cell r="AT851" t="str">
            <v>ALI_6_SEG_1_</v>
          </cell>
          <cell r="AU851">
            <v>1</v>
          </cell>
          <cell r="AV851" t="str">
            <v>No Seleccionada</v>
          </cell>
        </row>
        <row r="852">
          <cell r="A852" t="b">
            <v>0</v>
          </cell>
          <cell r="B852" t="str">
            <v>5to_Evento_973_V2_LIBER_17510475.xlsm</v>
          </cell>
          <cell r="C852">
            <v>6</v>
          </cell>
          <cell r="D852">
            <v>2032</v>
          </cell>
          <cell r="E852" t="str">
            <v>Proalimentos Liber S.A.S. En reorganización</v>
          </cell>
          <cell r="F852">
            <v>298</v>
          </cell>
          <cell r="G852" t="str">
            <v>BEBIDAS LÁCTEAS</v>
          </cell>
          <cell r="H852" t="str">
            <v>6 : Avena con Leche Entera ultra alta temperatura UAT (UHT).</v>
          </cell>
          <cell r="I852">
            <v>2</v>
          </cell>
          <cell r="J852" t="str">
            <v>Sitio 1 : CARRERA 127#22G-18 INT 4 - Sitio 2 : SIBERIA KM 7.5 CELTA, LOTE 159 - Sitio 3 : CARRERA 68B #10A-18 - Sitio 4 : CALLE 24F#101B-15 - Sitio 5 : CARRERA 65B#10A-87 - Sitio 6 : AUTO MEDE KM 1,5 P INDUS FLORIDA BOD 23 - Sitio 7 : CARRERA 71 A BIS # 63D-38 -</v>
          </cell>
          <cell r="K852">
            <v>44835</v>
          </cell>
          <cell r="L852">
            <v>3803</v>
          </cell>
          <cell r="M852">
            <v>4199</v>
          </cell>
          <cell r="N852">
            <v>3722</v>
          </cell>
          <cell r="O852">
            <v>167</v>
          </cell>
          <cell r="P852">
            <v>834</v>
          </cell>
          <cell r="Q852">
            <v>7.8E-2</v>
          </cell>
          <cell r="R852">
            <v>768.95</v>
          </cell>
          <cell r="S852">
            <v>834</v>
          </cell>
          <cell r="T852">
            <v>7.8E-2</v>
          </cell>
          <cell r="U852">
            <v>768.95</v>
          </cell>
          <cell r="V852">
            <v>834</v>
          </cell>
          <cell r="W852">
            <v>7.8E-2</v>
          </cell>
          <cell r="X852">
            <v>768.95</v>
          </cell>
          <cell r="Y852">
            <v>834</v>
          </cell>
          <cell r="Z852">
            <v>7.8E-2</v>
          </cell>
          <cell r="AA852">
            <v>768.95</v>
          </cell>
          <cell r="AB852">
            <v>9143584.4500000011</v>
          </cell>
          <cell r="AC852" t="str">
            <v>Registro Valido</v>
          </cell>
          <cell r="AD852">
            <v>834</v>
          </cell>
          <cell r="AE852">
            <v>834</v>
          </cell>
          <cell r="AF852">
            <v>834</v>
          </cell>
          <cell r="AG852">
            <v>834</v>
          </cell>
          <cell r="AH852">
            <v>832</v>
          </cell>
          <cell r="AI852">
            <v>832</v>
          </cell>
          <cell r="AJ852">
            <v>832</v>
          </cell>
          <cell r="AK852">
            <v>832</v>
          </cell>
          <cell r="AM852" t="str">
            <v>ALI_6_SEG_2</v>
          </cell>
          <cell r="AN852" t="str">
            <v>ALI_6_SEG_2_VAL_9143584.45</v>
          </cell>
          <cell r="AO852">
            <v>4</v>
          </cell>
          <cell r="AP852">
            <v>8903980.7999999989</v>
          </cell>
          <cell r="AQ852" t="b">
            <v>0</v>
          </cell>
          <cell r="AR852" t="str">
            <v/>
          </cell>
          <cell r="AS852" t="str">
            <v/>
          </cell>
          <cell r="AT852" t="str">
            <v>ALI_6_SEG_2_</v>
          </cell>
          <cell r="AU852">
            <v>1</v>
          </cell>
          <cell r="AV852" t="str">
            <v>No Seleccionada</v>
          </cell>
        </row>
        <row r="853">
          <cell r="A853" t="b">
            <v>0</v>
          </cell>
          <cell r="B853" t="str">
            <v>5to_Evento_973_V2_LIBER_17510475.xlsm</v>
          </cell>
          <cell r="C853">
            <v>6</v>
          </cell>
          <cell r="D853">
            <v>2032</v>
          </cell>
          <cell r="E853" t="str">
            <v>Proalimentos Liber S.A.S. En reorganización</v>
          </cell>
          <cell r="F853">
            <v>299</v>
          </cell>
          <cell r="G853" t="str">
            <v>BEBIDAS LÁCTEAS</v>
          </cell>
          <cell r="H853" t="str">
            <v>6 : Avena con Leche Entera ultra alta temperatura UAT (UHT).</v>
          </cell>
          <cell r="I853">
            <v>3</v>
          </cell>
          <cell r="J853" t="str">
            <v>Sitio 1 : CARRERA 127#22G-18 INT 4 - Sitio 2 : SIBERIA KM 7.5 CELTA, LOTE 159 - Sitio 3 : CARRERA 68B #10A-18 - Sitio 4 : CALLE 24F#101B-15 - Sitio 5 : CARRERA 65B#10A-87 - Sitio 6 : AUTO MEDE KM 1,5 P INDUS FLORIDA BOD 23 - Sitio 7 : CARRERA 71 A BIS # 63D-38 -</v>
          </cell>
          <cell r="K853">
            <v>44835</v>
          </cell>
          <cell r="L853">
            <v>3806</v>
          </cell>
          <cell r="M853">
            <v>4432</v>
          </cell>
          <cell r="N853">
            <v>3437</v>
          </cell>
          <cell r="O853">
            <v>186</v>
          </cell>
          <cell r="P853">
            <v>834</v>
          </cell>
          <cell r="Q853">
            <v>6.3E-2</v>
          </cell>
          <cell r="R853">
            <v>781.46</v>
          </cell>
          <cell r="S853">
            <v>834</v>
          </cell>
          <cell r="T853">
            <v>6.3E-2</v>
          </cell>
          <cell r="U853">
            <v>781.46</v>
          </cell>
          <cell r="V853">
            <v>834</v>
          </cell>
          <cell r="W853">
            <v>6.3E-2</v>
          </cell>
          <cell r="X853">
            <v>781.46</v>
          </cell>
          <cell r="Y853">
            <v>834</v>
          </cell>
          <cell r="Z853">
            <v>6.3E-2</v>
          </cell>
          <cell r="AA853">
            <v>781.46</v>
          </cell>
          <cell r="AB853">
            <v>9268897.0600000005</v>
          </cell>
          <cell r="AC853" t="str">
            <v>Registro Valido</v>
          </cell>
          <cell r="AD853">
            <v>834</v>
          </cell>
          <cell r="AE853">
            <v>834</v>
          </cell>
          <cell r="AF853">
            <v>834</v>
          </cell>
          <cell r="AG853">
            <v>834</v>
          </cell>
          <cell r="AH853">
            <v>832</v>
          </cell>
          <cell r="AI853">
            <v>832</v>
          </cell>
          <cell r="AJ853">
            <v>832</v>
          </cell>
          <cell r="AK853">
            <v>832</v>
          </cell>
          <cell r="AM853" t="str">
            <v>ALI_6_SEG_3</v>
          </cell>
          <cell r="AN853" t="str">
            <v>ALI_6_SEG_3_VAL_9268897.06</v>
          </cell>
          <cell r="AO853">
            <v>4</v>
          </cell>
          <cell r="AP853">
            <v>8881516.8000000007</v>
          </cell>
          <cell r="AQ853" t="b">
            <v>0</v>
          </cell>
          <cell r="AR853" t="str">
            <v/>
          </cell>
          <cell r="AS853" t="str">
            <v/>
          </cell>
          <cell r="AT853" t="str">
            <v>ALI_6_SEG_3_</v>
          </cell>
          <cell r="AU853">
            <v>1</v>
          </cell>
          <cell r="AV853" t="str">
            <v>No Seleccionada</v>
          </cell>
        </row>
        <row r="854">
          <cell r="A854" t="b">
            <v>0</v>
          </cell>
          <cell r="B854" t="str">
            <v>5to_Evento_973_V2_LIBER_17510475.xlsm</v>
          </cell>
          <cell r="C854">
            <v>6</v>
          </cell>
          <cell r="D854">
            <v>2032</v>
          </cell>
          <cell r="E854" t="str">
            <v>Proalimentos Liber S.A.S. En reorganización</v>
          </cell>
          <cell r="F854">
            <v>300</v>
          </cell>
          <cell r="G854" t="str">
            <v>BEBIDAS LÁCTEAS</v>
          </cell>
          <cell r="H854" t="str">
            <v>6 : Avena con Leche Entera ultra alta temperatura UAT (UHT).</v>
          </cell>
          <cell r="I854">
            <v>4</v>
          </cell>
          <cell r="J854" t="str">
            <v>Sitio 1 : CARRERA 127#22G-18 INT 4 - Sitio 2 : SIBERIA KM 7.5 CELTA, LOTE 159 - Sitio 3 : CARRERA 68B #10A-18 - Sitio 4 : CALLE 24F#101B-15 - Sitio 5 : CARRERA 65B#10A-87 - Sitio 6 : AUTO MEDE KM 1,5 P INDUS FLORIDA BOD 23 - Sitio 7 : CARRERA 71 A BIS # 63D-38 -</v>
          </cell>
          <cell r="K854">
            <v>44835</v>
          </cell>
          <cell r="L854">
            <v>4026</v>
          </cell>
          <cell r="M854">
            <v>4446</v>
          </cell>
          <cell r="N854">
            <v>3942</v>
          </cell>
          <cell r="O854">
            <v>177</v>
          </cell>
          <cell r="P854">
            <v>834</v>
          </cell>
          <cell r="Q854">
            <v>6.2E-2</v>
          </cell>
          <cell r="R854">
            <v>782.29</v>
          </cell>
          <cell r="S854">
            <v>834</v>
          </cell>
          <cell r="T854">
            <v>6.2E-2</v>
          </cell>
          <cell r="U854">
            <v>782.29</v>
          </cell>
          <cell r="V854">
            <v>834</v>
          </cell>
          <cell r="W854">
            <v>6.2E-2</v>
          </cell>
          <cell r="X854">
            <v>782.29</v>
          </cell>
          <cell r="Y854">
            <v>834</v>
          </cell>
          <cell r="Z854">
            <v>6.2E-2</v>
          </cell>
          <cell r="AA854">
            <v>782.29</v>
          </cell>
          <cell r="AB854">
            <v>9849813.3899999987</v>
          </cell>
          <cell r="AC854" t="str">
            <v>Registro Valido</v>
          </cell>
          <cell r="AD854">
            <v>834</v>
          </cell>
          <cell r="AE854">
            <v>834</v>
          </cell>
          <cell r="AF854">
            <v>834</v>
          </cell>
          <cell r="AG854">
            <v>834</v>
          </cell>
          <cell r="AH854">
            <v>832</v>
          </cell>
          <cell r="AI854">
            <v>832</v>
          </cell>
          <cell r="AJ854">
            <v>832</v>
          </cell>
          <cell r="AK854">
            <v>832</v>
          </cell>
          <cell r="AM854" t="str">
            <v>ALI_6_SEG_4</v>
          </cell>
          <cell r="AN854" t="str">
            <v>ALI_6_SEG_4_VAL_9849813.39</v>
          </cell>
          <cell r="AO854">
            <v>4</v>
          </cell>
          <cell r="AP854">
            <v>9428140.7999999989</v>
          </cell>
          <cell r="AQ854" t="b">
            <v>0</v>
          </cell>
          <cell r="AR854" t="str">
            <v/>
          </cell>
          <cell r="AS854" t="str">
            <v/>
          </cell>
          <cell r="AT854" t="str">
            <v>ALI_6_SEG_4_</v>
          </cell>
          <cell r="AU854">
            <v>1</v>
          </cell>
          <cell r="AV854" t="str">
            <v>No Seleccionada</v>
          </cell>
        </row>
        <row r="855">
          <cell r="A855" t="b">
            <v>0</v>
          </cell>
          <cell r="B855" t="str">
            <v>5to_Evento_973_V2_LIBER_17510475.xlsm</v>
          </cell>
          <cell r="C855">
            <v>6</v>
          </cell>
          <cell r="D855">
            <v>2032</v>
          </cell>
          <cell r="E855" t="str">
            <v>Proalimentos Liber S.A.S. En reorganización</v>
          </cell>
          <cell r="F855">
            <v>301</v>
          </cell>
          <cell r="G855" t="str">
            <v>BEBIDAS LÁCTEAS</v>
          </cell>
          <cell r="H855" t="str">
            <v>6 : Avena con Leche Entera ultra alta temperatura UAT (UHT).</v>
          </cell>
          <cell r="I855">
            <v>5</v>
          </cell>
          <cell r="J855" t="str">
            <v>Sitio 1 : CARRERA 127#22G-18 INT 4 - Sitio 2 : SIBERIA KM 7.5 CELTA, LOTE 159 - Sitio 3 : CARRERA 68B #10A-18 - Sitio 4 : CALLE 24F#101B-15 - Sitio 5 : CARRERA 65B#10A-87 - Sitio 6 : AUTO MEDE KM 1,5 P INDUS FLORIDA BOD 23 - Sitio 7 : CARRERA 71 A BIS # 63D-38 -</v>
          </cell>
          <cell r="K855">
            <v>44835</v>
          </cell>
          <cell r="L855">
            <v>3769</v>
          </cell>
          <cell r="M855">
            <v>4390</v>
          </cell>
          <cell r="N855">
            <v>3405</v>
          </cell>
          <cell r="O855">
            <v>184</v>
          </cell>
          <cell r="P855">
            <v>834</v>
          </cell>
          <cell r="Q855">
            <v>7.4999999999999997E-2</v>
          </cell>
          <cell r="R855">
            <v>771.45</v>
          </cell>
          <cell r="S855">
            <v>834</v>
          </cell>
          <cell r="T855">
            <v>7.4999999999999997E-2</v>
          </cell>
          <cell r="U855">
            <v>771.45</v>
          </cell>
          <cell r="V855">
            <v>834</v>
          </cell>
          <cell r="W855">
            <v>7.4999999999999997E-2</v>
          </cell>
          <cell r="X855">
            <v>771.45</v>
          </cell>
          <cell r="Y855">
            <v>834</v>
          </cell>
          <cell r="Z855">
            <v>7.4999999999999997E-2</v>
          </cell>
          <cell r="AA855">
            <v>771.45</v>
          </cell>
          <cell r="AB855">
            <v>9062994.6000000015</v>
          </cell>
          <cell r="AC855" t="str">
            <v>Registro Valido</v>
          </cell>
          <cell r="AD855">
            <v>834</v>
          </cell>
          <cell r="AE855">
            <v>834</v>
          </cell>
          <cell r="AF855">
            <v>834</v>
          </cell>
          <cell r="AG855">
            <v>834</v>
          </cell>
          <cell r="AH855">
            <v>832</v>
          </cell>
          <cell r="AI855">
            <v>832</v>
          </cell>
          <cell r="AJ855">
            <v>832</v>
          </cell>
          <cell r="AK855">
            <v>832</v>
          </cell>
          <cell r="AM855" t="str">
            <v>ALI_6_SEG_5</v>
          </cell>
          <cell r="AN855" t="str">
            <v>ALI_6_SEG_5_VAL_9062994.6</v>
          </cell>
          <cell r="AO855">
            <v>4</v>
          </cell>
          <cell r="AP855">
            <v>8796902.3999999985</v>
          </cell>
          <cell r="AQ855" t="b">
            <v>0</v>
          </cell>
          <cell r="AR855" t="str">
            <v/>
          </cell>
          <cell r="AS855" t="str">
            <v/>
          </cell>
          <cell r="AT855" t="str">
            <v>ALI_6_SEG_5_</v>
          </cell>
          <cell r="AU855">
            <v>1</v>
          </cell>
          <cell r="AV855" t="str">
            <v>No Seleccionada</v>
          </cell>
        </row>
        <row r="856">
          <cell r="A856" t="b">
            <v>0</v>
          </cell>
          <cell r="B856" t="str">
            <v>5to_Evento_973_V2_LIBER_17510475.xlsm</v>
          </cell>
          <cell r="C856">
            <v>6</v>
          </cell>
          <cell r="D856">
            <v>2032</v>
          </cell>
          <cell r="E856" t="str">
            <v>Proalimentos Liber S.A.S. En reorganización</v>
          </cell>
          <cell r="F856">
            <v>302</v>
          </cell>
          <cell r="G856" t="str">
            <v>BEBIDAS LÁCTEAS</v>
          </cell>
          <cell r="H856" t="str">
            <v>6 : Avena con Leche Entera ultra alta temperatura UAT (UHT).</v>
          </cell>
          <cell r="I856">
            <v>6</v>
          </cell>
          <cell r="J856" t="str">
            <v>Sitio 1 : CARRERA 127#22G-18 INT 4 - Sitio 2 : SIBERIA KM 7.5 CELTA, LOTE 159 - Sitio 3 : CARRERA 68B #10A-18 - Sitio 4 : CALLE 24F#101B-15 - Sitio 5 : CARRERA 65B#10A-87 - Sitio 6 : AUTO MEDE KM 1,5 P INDUS FLORIDA BOD 23 - Sitio 7 : CARRERA 71 A BIS # 63D-38 -</v>
          </cell>
          <cell r="K856">
            <v>44835</v>
          </cell>
          <cell r="L856">
            <v>4051</v>
          </cell>
          <cell r="M856">
            <v>4475</v>
          </cell>
          <cell r="N856">
            <v>3966</v>
          </cell>
          <cell r="O856">
            <v>178</v>
          </cell>
          <cell r="P856">
            <v>834</v>
          </cell>
          <cell r="Q856">
            <v>7.2999999999999995E-2</v>
          </cell>
          <cell r="R856">
            <v>773.12</v>
          </cell>
          <cell r="S856">
            <v>834</v>
          </cell>
          <cell r="T856">
            <v>7.2999999999999995E-2</v>
          </cell>
          <cell r="U856">
            <v>773.12</v>
          </cell>
          <cell r="V856">
            <v>834</v>
          </cell>
          <cell r="W856">
            <v>7.2999999999999995E-2</v>
          </cell>
          <cell r="X856">
            <v>773.12</v>
          </cell>
          <cell r="Y856">
            <v>834</v>
          </cell>
          <cell r="Z856">
            <v>7.2999999999999995E-2</v>
          </cell>
          <cell r="AA856">
            <v>773.12</v>
          </cell>
          <cell r="AB856">
            <v>9795430.3999999985</v>
          </cell>
          <cell r="AC856" t="str">
            <v>Registro Valido</v>
          </cell>
          <cell r="AD856">
            <v>834</v>
          </cell>
          <cell r="AE856">
            <v>834</v>
          </cell>
          <cell r="AF856">
            <v>834</v>
          </cell>
          <cell r="AG856">
            <v>834</v>
          </cell>
          <cell r="AH856">
            <v>832</v>
          </cell>
          <cell r="AI856">
            <v>832</v>
          </cell>
          <cell r="AJ856">
            <v>832</v>
          </cell>
          <cell r="AK856">
            <v>832</v>
          </cell>
          <cell r="AM856" t="str">
            <v>ALI_6_SEG_6</v>
          </cell>
          <cell r="AN856" t="str">
            <v>ALI_6_SEG_6_VAL_9795430.4</v>
          </cell>
          <cell r="AO856">
            <v>4</v>
          </cell>
          <cell r="AP856">
            <v>9502500</v>
          </cell>
          <cell r="AQ856" t="b">
            <v>0</v>
          </cell>
          <cell r="AR856" t="str">
            <v/>
          </cell>
          <cell r="AS856" t="str">
            <v/>
          </cell>
          <cell r="AT856" t="str">
            <v>ALI_6_SEG_6_</v>
          </cell>
          <cell r="AU856">
            <v>1</v>
          </cell>
          <cell r="AV856" t="str">
            <v>No Seleccionada</v>
          </cell>
        </row>
        <row r="857">
          <cell r="A857" t="b">
            <v>0</v>
          </cell>
          <cell r="B857" t="str">
            <v>5to_Evento_973_V2_LIBER_17510475.xlsm</v>
          </cell>
          <cell r="C857">
            <v>6</v>
          </cell>
          <cell r="D857">
            <v>2032</v>
          </cell>
          <cell r="E857" t="str">
            <v>Proalimentos Liber S.A.S. En reorganización</v>
          </cell>
          <cell r="F857">
            <v>303</v>
          </cell>
          <cell r="G857" t="str">
            <v>BEBIDAS LÁCTEAS</v>
          </cell>
          <cell r="H857" t="str">
            <v>6 : Avena con Leche Entera ultra alta temperatura UAT (UHT).</v>
          </cell>
          <cell r="I857">
            <v>7</v>
          </cell>
          <cell r="J857" t="str">
            <v>Sitio 1 : CARRERA 127#22G-18 INT 4 - Sitio 2 : SIBERIA KM 7.5 CELTA, LOTE 159 - Sitio 3 : CARRERA 68B #10A-18 - Sitio 4 : CALLE 24F#101B-15 - Sitio 5 : CARRERA 65B#10A-87 - Sitio 6 : AUTO MEDE KM 1,5 P INDUS FLORIDA BOD 23 - Sitio 7 : CARRERA 71 A BIS # 63D-38 -</v>
          </cell>
          <cell r="K857">
            <v>44835</v>
          </cell>
          <cell r="L857">
            <v>4137</v>
          </cell>
          <cell r="M857">
            <v>4570</v>
          </cell>
          <cell r="N857">
            <v>4050</v>
          </cell>
          <cell r="O857">
            <v>182</v>
          </cell>
          <cell r="P857">
            <v>834</v>
          </cell>
          <cell r="Q857">
            <v>7.0999999999999994E-2</v>
          </cell>
          <cell r="R857">
            <v>774.79</v>
          </cell>
          <cell r="S857">
            <v>834</v>
          </cell>
          <cell r="T857">
            <v>7.0999999999999994E-2</v>
          </cell>
          <cell r="U857">
            <v>774.79</v>
          </cell>
          <cell r="V857">
            <v>834</v>
          </cell>
          <cell r="W857">
            <v>7.0999999999999994E-2</v>
          </cell>
          <cell r="X857">
            <v>774.79</v>
          </cell>
          <cell r="Y857">
            <v>834</v>
          </cell>
          <cell r="Z857">
            <v>7.0999999999999994E-2</v>
          </cell>
          <cell r="AA857">
            <v>774.79</v>
          </cell>
          <cell r="AB857">
            <v>10025007.809999999</v>
          </cell>
          <cell r="AC857" t="str">
            <v>Registro Valido</v>
          </cell>
          <cell r="AD857">
            <v>834</v>
          </cell>
          <cell r="AE857">
            <v>834</v>
          </cell>
          <cell r="AF857">
            <v>834</v>
          </cell>
          <cell r="AG857">
            <v>834</v>
          </cell>
          <cell r="AH857">
            <v>832</v>
          </cell>
          <cell r="AI857">
            <v>832</v>
          </cell>
          <cell r="AJ857">
            <v>832</v>
          </cell>
          <cell r="AK857">
            <v>832</v>
          </cell>
          <cell r="AM857" t="str">
            <v>ALI_6_SEG_7</v>
          </cell>
          <cell r="AN857" t="str">
            <v>ALI_6_SEG_7_VAL_10025007.81</v>
          </cell>
          <cell r="AO857">
            <v>4</v>
          </cell>
          <cell r="AP857">
            <v>9704250</v>
          </cell>
          <cell r="AQ857" t="b">
            <v>0</v>
          </cell>
          <cell r="AR857" t="str">
            <v/>
          </cell>
          <cell r="AS857" t="str">
            <v/>
          </cell>
          <cell r="AT857" t="str">
            <v>ALI_6_SEG_7_</v>
          </cell>
          <cell r="AU857">
            <v>1</v>
          </cell>
          <cell r="AV857" t="str">
            <v>No Seleccionada</v>
          </cell>
        </row>
        <row r="858">
          <cell r="A858" t="b">
            <v>0</v>
          </cell>
          <cell r="B858" t="str">
            <v>5to_Evento_973_V2_LIBER_17510475.xlsm</v>
          </cell>
          <cell r="C858">
            <v>6</v>
          </cell>
          <cell r="D858">
            <v>2032</v>
          </cell>
          <cell r="E858" t="str">
            <v>Proalimentos Liber S.A.S. En reorganización</v>
          </cell>
          <cell r="F858">
            <v>304</v>
          </cell>
          <cell r="G858" t="str">
            <v>BEBIDAS LÁCTEAS</v>
          </cell>
          <cell r="H858" t="str">
            <v>6 : Avena con Leche Entera ultra alta temperatura UAT (UHT).</v>
          </cell>
          <cell r="I858">
            <v>8</v>
          </cell>
          <cell r="J858" t="str">
            <v>Sitio 1 : CARRERA 127#22G-18 INT 4 - Sitio 2 : SIBERIA KM 7.5 CELTA, LOTE 159 - Sitio 3 : CARRERA 68B #10A-18 - Sitio 4 : CALLE 24F#101B-15 - Sitio 5 : CARRERA 65B#10A-87 - Sitio 6 : AUTO MEDE KM 1,5 P INDUS FLORIDA BOD 23 - Sitio 7 : CARRERA 71 A BIS # 63D-38 -</v>
          </cell>
          <cell r="K858">
            <v>44835</v>
          </cell>
          <cell r="L858">
            <v>4020</v>
          </cell>
          <cell r="M858">
            <v>4683</v>
          </cell>
          <cell r="N858">
            <v>3631</v>
          </cell>
          <cell r="O858">
            <v>196</v>
          </cell>
          <cell r="P858">
            <v>834</v>
          </cell>
          <cell r="Q858">
            <v>7.8E-2</v>
          </cell>
          <cell r="R858">
            <v>768.95</v>
          </cell>
          <cell r="S858">
            <v>834</v>
          </cell>
          <cell r="T858">
            <v>7.8E-2</v>
          </cell>
          <cell r="U858">
            <v>768.95</v>
          </cell>
          <cell r="V858">
            <v>834</v>
          </cell>
          <cell r="W858">
            <v>7.8E-2</v>
          </cell>
          <cell r="X858">
            <v>768.95</v>
          </cell>
          <cell r="Y858">
            <v>834</v>
          </cell>
          <cell r="Z858">
            <v>7.8E-2</v>
          </cell>
          <cell r="AA858">
            <v>768.95</v>
          </cell>
          <cell r="AB858">
            <v>9634943.5</v>
          </cell>
          <cell r="AC858" t="str">
            <v>Registro Valido</v>
          </cell>
          <cell r="AD858">
            <v>834</v>
          </cell>
          <cell r="AE858">
            <v>834</v>
          </cell>
          <cell r="AF858">
            <v>834</v>
          </cell>
          <cell r="AG858">
            <v>834</v>
          </cell>
          <cell r="AH858">
            <v>832</v>
          </cell>
          <cell r="AI858">
            <v>832</v>
          </cell>
          <cell r="AJ858">
            <v>832</v>
          </cell>
          <cell r="AK858">
            <v>832</v>
          </cell>
          <cell r="AM858" t="str">
            <v>ALI_6_SEG_8</v>
          </cell>
          <cell r="AN858" t="str">
            <v>ALI_6_SEG_8_VAL_9634943.5</v>
          </cell>
          <cell r="AO858">
            <v>4</v>
          </cell>
          <cell r="AP858">
            <v>9397500</v>
          </cell>
          <cell r="AQ858" t="b">
            <v>0</v>
          </cell>
          <cell r="AR858" t="str">
            <v/>
          </cell>
          <cell r="AS858" t="str">
            <v/>
          </cell>
          <cell r="AT858" t="str">
            <v>ALI_6_SEG_8_</v>
          </cell>
          <cell r="AU858">
            <v>1</v>
          </cell>
          <cell r="AV858" t="str">
            <v>No Seleccionada</v>
          </cell>
        </row>
        <row r="859">
          <cell r="A859" t="b">
            <v>0</v>
          </cell>
          <cell r="B859" t="str">
            <v>5to_Evento_973_V2_LIBER_17510475.xlsm</v>
          </cell>
          <cell r="C859">
            <v>6</v>
          </cell>
          <cell r="D859">
            <v>2032</v>
          </cell>
          <cell r="E859" t="str">
            <v>Proalimentos Liber S.A.S. En reorganización</v>
          </cell>
          <cell r="F859">
            <v>305</v>
          </cell>
          <cell r="G859" t="str">
            <v>BEBIDAS LÁCTEAS</v>
          </cell>
          <cell r="H859" t="str">
            <v>6 : Avena con Leche Entera ultra alta temperatura UAT (UHT).</v>
          </cell>
          <cell r="I859">
            <v>9</v>
          </cell>
          <cell r="J859" t="str">
            <v>Sitio 1 : CARRERA 127#22G-18 INT 4 - Sitio 2 : SIBERIA KM 7.5 CELTA, LOTE 159 - Sitio 3 : CARRERA 68B #10A-18 - Sitio 4 : CALLE 24F#101B-15 - Sitio 5 : CARRERA 65B#10A-87 - Sitio 6 : AUTO MEDE KM 1,5 P INDUS FLORIDA BOD 23 - Sitio 7 : CARRERA 71 A BIS # 63D-38 -</v>
          </cell>
          <cell r="K859">
            <v>44835</v>
          </cell>
          <cell r="L859">
            <v>4064</v>
          </cell>
          <cell r="M859">
            <v>4734</v>
          </cell>
          <cell r="N859">
            <v>3670</v>
          </cell>
          <cell r="O859">
            <v>198</v>
          </cell>
          <cell r="P859">
            <v>834</v>
          </cell>
          <cell r="Q859">
            <v>6.3E-2</v>
          </cell>
          <cell r="R859">
            <v>781.46</v>
          </cell>
          <cell r="S859">
            <v>834</v>
          </cell>
          <cell r="T859">
            <v>6.3E-2</v>
          </cell>
          <cell r="U859">
            <v>781.46</v>
          </cell>
          <cell r="V859">
            <v>834</v>
          </cell>
          <cell r="W859">
            <v>6.3E-2</v>
          </cell>
          <cell r="X859">
            <v>781.46</v>
          </cell>
          <cell r="Y859">
            <v>834</v>
          </cell>
          <cell r="Z859">
            <v>6.3E-2</v>
          </cell>
          <cell r="AA859">
            <v>781.46</v>
          </cell>
          <cell r="AB859">
            <v>9897972.3600000013</v>
          </cell>
          <cell r="AC859" t="str">
            <v>Registro Valido</v>
          </cell>
          <cell r="AD859">
            <v>834</v>
          </cell>
          <cell r="AE859">
            <v>834</v>
          </cell>
          <cell r="AF859">
            <v>834</v>
          </cell>
          <cell r="AG859">
            <v>834</v>
          </cell>
          <cell r="AH859">
            <v>832</v>
          </cell>
          <cell r="AI859">
            <v>832</v>
          </cell>
          <cell r="AJ859">
            <v>832</v>
          </cell>
          <cell r="AK859">
            <v>832</v>
          </cell>
          <cell r="AM859" t="str">
            <v>ALI_6_SEG_9</v>
          </cell>
          <cell r="AN859" t="str">
            <v>ALI_6_SEG_9_VAL_9897972.36</v>
          </cell>
          <cell r="AO859">
            <v>4</v>
          </cell>
          <cell r="AP859">
            <v>9499500</v>
          </cell>
          <cell r="AQ859" t="b">
            <v>0</v>
          </cell>
          <cell r="AR859" t="str">
            <v/>
          </cell>
          <cell r="AS859" t="str">
            <v/>
          </cell>
          <cell r="AT859" t="str">
            <v>ALI_6_SEG_9_</v>
          </cell>
          <cell r="AU859">
            <v>1</v>
          </cell>
          <cell r="AV859" t="str">
            <v>No Seleccionada</v>
          </cell>
        </row>
        <row r="860">
          <cell r="A860" t="b">
            <v>0</v>
          </cell>
          <cell r="B860" t="str">
            <v>5to_Evento_973_V2_LIBER_17510475.xlsm</v>
          </cell>
          <cell r="C860">
            <v>6</v>
          </cell>
          <cell r="D860">
            <v>2032</v>
          </cell>
          <cell r="E860" t="str">
            <v>Proalimentos Liber S.A.S. En reorganización</v>
          </cell>
          <cell r="F860">
            <v>306</v>
          </cell>
          <cell r="G860" t="str">
            <v>BEBIDAS LÁCTEAS</v>
          </cell>
          <cell r="H860" t="str">
            <v>6 : Avena con Leche Entera ultra alta temperatura UAT (UHT).</v>
          </cell>
          <cell r="I860">
            <v>10</v>
          </cell>
          <cell r="J860" t="str">
            <v>Sitio 1 : CARRERA 127#22G-18 INT 4 - Sitio 2 : SIBERIA KM 7.5 CELTA, LOTE 159 - Sitio 3 : CARRERA 68B #10A-18 - Sitio 4 : CALLE 24F#101B-15 - Sitio 5 : CARRERA 65B#10A-87 - Sitio 6 : AUTO MEDE KM 1,5 P INDUS FLORIDA BOD 23 - Sitio 7 : CARRERA 71 A BIS # 63D-38 -</v>
          </cell>
          <cell r="K860">
            <v>44835</v>
          </cell>
          <cell r="L860">
            <v>4041</v>
          </cell>
          <cell r="M860">
            <v>4464</v>
          </cell>
          <cell r="N860">
            <v>3957</v>
          </cell>
          <cell r="O860">
            <v>178</v>
          </cell>
          <cell r="P860">
            <v>834</v>
          </cell>
          <cell r="Q860">
            <v>6.2E-2</v>
          </cell>
          <cell r="R860">
            <v>782.29</v>
          </cell>
          <cell r="S860">
            <v>834</v>
          </cell>
          <cell r="T860">
            <v>6.2E-2</v>
          </cell>
          <cell r="U860">
            <v>782.29</v>
          </cell>
          <cell r="V860">
            <v>834</v>
          </cell>
          <cell r="W860">
            <v>6.2E-2</v>
          </cell>
          <cell r="X860">
            <v>782.29</v>
          </cell>
          <cell r="Y860">
            <v>834</v>
          </cell>
          <cell r="Z860">
            <v>6.2E-2</v>
          </cell>
          <cell r="AA860">
            <v>782.29</v>
          </cell>
          <cell r="AB860">
            <v>9888145.5999999978</v>
          </cell>
          <cell r="AC860" t="str">
            <v>Registro Valido</v>
          </cell>
          <cell r="AD860">
            <v>834</v>
          </cell>
          <cell r="AE860">
            <v>834</v>
          </cell>
          <cell r="AF860">
            <v>834</v>
          </cell>
          <cell r="AG860">
            <v>834</v>
          </cell>
          <cell r="AH860">
            <v>832</v>
          </cell>
          <cell r="AI860">
            <v>832</v>
          </cell>
          <cell r="AJ860">
            <v>832</v>
          </cell>
          <cell r="AK860">
            <v>832</v>
          </cell>
          <cell r="AM860" t="str">
            <v>ALI_6_SEG_10</v>
          </cell>
          <cell r="AN860" t="str">
            <v>ALI_6_SEG_10_VAL_9888145.6</v>
          </cell>
          <cell r="AO860">
            <v>4</v>
          </cell>
          <cell r="AP860">
            <v>9480000</v>
          </cell>
          <cell r="AQ860" t="b">
            <v>0</v>
          </cell>
          <cell r="AR860" t="str">
            <v/>
          </cell>
          <cell r="AS860" t="str">
            <v/>
          </cell>
          <cell r="AT860" t="str">
            <v>ALI_6_SEG_10_</v>
          </cell>
          <cell r="AU860">
            <v>1</v>
          </cell>
          <cell r="AV860" t="str">
            <v>No Seleccionada</v>
          </cell>
        </row>
        <row r="861">
          <cell r="A861" t="b">
            <v>0</v>
          </cell>
          <cell r="B861" t="str">
            <v>5to_Evento_973_V2_LIBER_17510475.xlsm</v>
          </cell>
          <cell r="C861">
            <v>6</v>
          </cell>
          <cell r="D861">
            <v>2032</v>
          </cell>
          <cell r="E861" t="str">
            <v>Proalimentos Liber S.A.S. En reorganización</v>
          </cell>
          <cell r="F861">
            <v>307</v>
          </cell>
          <cell r="G861" t="str">
            <v>BEBIDAS LÁCTEAS</v>
          </cell>
          <cell r="H861" t="str">
            <v>6 : Avena con Leche Entera ultra alta temperatura UAT (UHT).</v>
          </cell>
          <cell r="I861">
            <v>11</v>
          </cell>
          <cell r="J861" t="str">
            <v>Sitio 1 : CARRERA 127#22G-18 INT 4 - Sitio 2 : SIBERIA KM 7.5 CELTA, LOTE 159 - Sitio 3 : CARRERA 68B #10A-18 - Sitio 4 : CALLE 24F#101B-15 - Sitio 5 : CARRERA 65B#10A-87 - Sitio 6 : AUTO MEDE KM 1,5 P INDUS FLORIDA BOD 23 - Sitio 7 : CARRERA 71 A BIS # 63D-38 -</v>
          </cell>
          <cell r="K861">
            <v>44835</v>
          </cell>
          <cell r="L861">
            <v>3980</v>
          </cell>
          <cell r="M861">
            <v>4396</v>
          </cell>
          <cell r="N861">
            <v>3897</v>
          </cell>
          <cell r="O861">
            <v>175</v>
          </cell>
          <cell r="P861">
            <v>834</v>
          </cell>
          <cell r="Q861">
            <v>6.0999999999999999E-2</v>
          </cell>
          <cell r="R861">
            <v>783.13</v>
          </cell>
          <cell r="S861">
            <v>834</v>
          </cell>
          <cell r="T861">
            <v>6.0999999999999999E-2</v>
          </cell>
          <cell r="U861">
            <v>783.13</v>
          </cell>
          <cell r="V861">
            <v>834</v>
          </cell>
          <cell r="W861">
            <v>6.0999999999999999E-2</v>
          </cell>
          <cell r="X861">
            <v>783.13</v>
          </cell>
          <cell r="Y861">
            <v>834</v>
          </cell>
          <cell r="Z861">
            <v>6.0999999999999999E-2</v>
          </cell>
          <cell r="AA861">
            <v>783.13</v>
          </cell>
          <cell r="AB861">
            <v>9748402.2400000002</v>
          </cell>
          <cell r="AC861" t="str">
            <v>Registro Valido</v>
          </cell>
          <cell r="AD861">
            <v>834</v>
          </cell>
          <cell r="AE861">
            <v>834</v>
          </cell>
          <cell r="AF861">
            <v>834</v>
          </cell>
          <cell r="AG861">
            <v>834</v>
          </cell>
          <cell r="AH861">
            <v>832</v>
          </cell>
          <cell r="AI861">
            <v>832</v>
          </cell>
          <cell r="AJ861">
            <v>832</v>
          </cell>
          <cell r="AK861">
            <v>832</v>
          </cell>
          <cell r="AM861" t="str">
            <v>ALI_6_SEG_11</v>
          </cell>
          <cell r="AN861" t="str">
            <v>ALI_6_SEG_11_VAL_9748402.24</v>
          </cell>
          <cell r="AO861">
            <v>4</v>
          </cell>
          <cell r="AP861">
            <v>9336000</v>
          </cell>
          <cell r="AQ861" t="b">
            <v>0</v>
          </cell>
          <cell r="AR861" t="str">
            <v/>
          </cell>
          <cell r="AS861" t="str">
            <v/>
          </cell>
          <cell r="AT861" t="str">
            <v>ALI_6_SEG_11_</v>
          </cell>
          <cell r="AU861">
            <v>1</v>
          </cell>
          <cell r="AV861" t="str">
            <v>No Seleccionada</v>
          </cell>
        </row>
        <row r="862">
          <cell r="A862" t="b">
            <v>0</v>
          </cell>
          <cell r="B862" t="str">
            <v>5to_Evento_973_V2_LIBER_17510475.xlsm</v>
          </cell>
          <cell r="C862">
            <v>6</v>
          </cell>
          <cell r="D862">
            <v>2032</v>
          </cell>
          <cell r="E862" t="str">
            <v>Proalimentos Liber S.A.S. En reorganización</v>
          </cell>
          <cell r="F862">
            <v>308</v>
          </cell>
          <cell r="G862" t="str">
            <v>BEBIDAS LÁCTEAS</v>
          </cell>
          <cell r="H862" t="str">
            <v>6 : Avena con Leche Entera ultra alta temperatura UAT (UHT).</v>
          </cell>
          <cell r="I862">
            <v>12</v>
          </cell>
          <cell r="J862" t="str">
            <v>Sitio 1 : CARRERA 127#22G-18 INT 4 - Sitio 2 : SIBERIA KM 7.5 CELTA, LOTE 159 - Sitio 3 : CARRERA 68B #10A-18 - Sitio 4 : CALLE 24F#101B-15 - Sitio 5 : CARRERA 65B#10A-87 - Sitio 6 : AUTO MEDE KM 1,5 P INDUS FLORIDA BOD 23 - Sitio 7 : CARRERA 71 A BIS # 63D-38 -</v>
          </cell>
          <cell r="K862">
            <v>44835</v>
          </cell>
          <cell r="L862">
            <v>3637</v>
          </cell>
          <cell r="M862">
            <v>4237</v>
          </cell>
          <cell r="N862">
            <v>3286</v>
          </cell>
          <cell r="O862">
            <v>178</v>
          </cell>
          <cell r="P862">
            <v>834</v>
          </cell>
          <cell r="Q862">
            <v>6.6000000000000003E-2</v>
          </cell>
          <cell r="R862">
            <v>778.96</v>
          </cell>
          <cell r="S862">
            <v>834</v>
          </cell>
          <cell r="T862">
            <v>6.6000000000000003E-2</v>
          </cell>
          <cell r="U862">
            <v>778.96</v>
          </cell>
          <cell r="V862">
            <v>834</v>
          </cell>
          <cell r="W862">
            <v>6.6000000000000003E-2</v>
          </cell>
          <cell r="X862">
            <v>778.96</v>
          </cell>
          <cell r="Y862">
            <v>834</v>
          </cell>
          <cell r="Z862">
            <v>6.6000000000000003E-2</v>
          </cell>
          <cell r="AA862">
            <v>778.96</v>
          </cell>
          <cell r="AB862">
            <v>8831848.4800000004</v>
          </cell>
          <cell r="AC862" t="str">
            <v>Registro Valido</v>
          </cell>
          <cell r="AD862">
            <v>834</v>
          </cell>
          <cell r="AE862">
            <v>834</v>
          </cell>
          <cell r="AF862">
            <v>834</v>
          </cell>
          <cell r="AG862">
            <v>834</v>
          </cell>
          <cell r="AH862">
            <v>832</v>
          </cell>
          <cell r="AI862">
            <v>832</v>
          </cell>
          <cell r="AJ862">
            <v>832</v>
          </cell>
          <cell r="AK862">
            <v>832</v>
          </cell>
          <cell r="AM862" t="str">
            <v>ALI_6_SEG_12</v>
          </cell>
          <cell r="AN862" t="str">
            <v>ALI_6_SEG_12_VAL_8831848.48</v>
          </cell>
          <cell r="AO862">
            <v>4</v>
          </cell>
          <cell r="AP862">
            <v>8503500</v>
          </cell>
          <cell r="AQ862" t="b">
            <v>0</v>
          </cell>
          <cell r="AR862" t="str">
            <v/>
          </cell>
          <cell r="AS862" t="str">
            <v/>
          </cell>
          <cell r="AT862" t="str">
            <v>ALI_6_SEG_12_</v>
          </cell>
          <cell r="AU862">
            <v>1</v>
          </cell>
          <cell r="AV862" t="str">
            <v>No Seleccionada</v>
          </cell>
        </row>
        <row r="863">
          <cell r="A863" t="b">
            <v>0</v>
          </cell>
          <cell r="B863" t="str">
            <v>5to_Evento_973_V2_LIBER_17510475.xlsm</v>
          </cell>
          <cell r="C863">
            <v>6</v>
          </cell>
          <cell r="D863">
            <v>2032</v>
          </cell>
          <cell r="E863" t="str">
            <v>Proalimentos Liber S.A.S. En reorganización</v>
          </cell>
          <cell r="F863">
            <v>309</v>
          </cell>
          <cell r="G863" t="str">
            <v>BEBIDAS LÁCTEAS</v>
          </cell>
          <cell r="H863" t="str">
            <v>6 : Avena con Leche Entera ultra alta temperatura UAT (UHT).</v>
          </cell>
          <cell r="I863">
            <v>13</v>
          </cell>
          <cell r="J863" t="str">
            <v>Sitio 1 : CARRERA 127#22G-18 INT 4 - Sitio 2 : SIBERIA KM 7.5 CELTA, LOTE 159 - Sitio 3 : CARRERA 68B #10A-18 - Sitio 4 : CALLE 24F#101B-15 - Sitio 5 : CARRERA 65B#10A-87 - Sitio 6 : AUTO MEDE KM 1,5 P INDUS FLORIDA BOD 23 - Sitio 7 : CARRERA 71 A BIS # 63D-38 -</v>
          </cell>
          <cell r="K863">
            <v>44835</v>
          </cell>
          <cell r="L863">
            <v>3836</v>
          </cell>
          <cell r="M863">
            <v>4236</v>
          </cell>
          <cell r="N863">
            <v>3756</v>
          </cell>
          <cell r="O863">
            <v>170</v>
          </cell>
          <cell r="P863">
            <v>834</v>
          </cell>
          <cell r="Q863">
            <v>6.9000000000000006E-2</v>
          </cell>
          <cell r="R863">
            <v>776.45</v>
          </cell>
          <cell r="S863">
            <v>834</v>
          </cell>
          <cell r="T863">
            <v>6.9000000000000006E-2</v>
          </cell>
          <cell r="U863">
            <v>776.45</v>
          </cell>
          <cell r="V863">
            <v>834</v>
          </cell>
          <cell r="W863">
            <v>6.9000000000000006E-2</v>
          </cell>
          <cell r="X863">
            <v>776.45</v>
          </cell>
          <cell r="Y863">
            <v>834</v>
          </cell>
          <cell r="Z863">
            <v>6.9000000000000006E-2</v>
          </cell>
          <cell r="AA863">
            <v>776.45</v>
          </cell>
          <cell r="AB863">
            <v>9315847.1000000015</v>
          </cell>
          <cell r="AC863" t="str">
            <v>Registro Valido</v>
          </cell>
          <cell r="AD863">
            <v>834</v>
          </cell>
          <cell r="AE863">
            <v>834</v>
          </cell>
          <cell r="AF863">
            <v>834</v>
          </cell>
          <cell r="AG863">
            <v>834</v>
          </cell>
          <cell r="AH863">
            <v>832</v>
          </cell>
          <cell r="AI863">
            <v>832</v>
          </cell>
          <cell r="AJ863">
            <v>832</v>
          </cell>
          <cell r="AK863">
            <v>832</v>
          </cell>
          <cell r="AM863" t="str">
            <v>ALI_6_SEG_13</v>
          </cell>
          <cell r="AN863" t="str">
            <v>ALI_6_SEG_13_VAL_9315847.1</v>
          </cell>
          <cell r="AO863">
            <v>4</v>
          </cell>
          <cell r="AP863">
            <v>8998500</v>
          </cell>
          <cell r="AQ863" t="b">
            <v>0</v>
          </cell>
          <cell r="AR863" t="str">
            <v/>
          </cell>
          <cell r="AS863" t="str">
            <v/>
          </cell>
          <cell r="AT863" t="str">
            <v>ALI_6_SEG_13_</v>
          </cell>
          <cell r="AU863">
            <v>1</v>
          </cell>
          <cell r="AV863" t="str">
            <v>No Seleccionada</v>
          </cell>
        </row>
        <row r="864">
          <cell r="A864" t="b">
            <v>0</v>
          </cell>
          <cell r="B864" t="str">
            <v>5to_Evento_973_V2_LIBER_17510475.xlsm</v>
          </cell>
          <cell r="C864">
            <v>6</v>
          </cell>
          <cell r="D864">
            <v>2032</v>
          </cell>
          <cell r="E864" t="str">
            <v>Proalimentos Liber S.A.S. En reorganización</v>
          </cell>
          <cell r="F864">
            <v>310</v>
          </cell>
          <cell r="G864" t="str">
            <v>BEBIDAS LÁCTEAS</v>
          </cell>
          <cell r="H864" t="str">
            <v>6 : Avena con Leche Entera ultra alta temperatura UAT (UHT).</v>
          </cell>
          <cell r="I864">
            <v>14</v>
          </cell>
          <cell r="J864" t="str">
            <v>Sitio 1 : CARRERA 127#22G-18 INT 4 - Sitio 2 : SIBERIA KM 7.5 CELTA, LOTE 159 - Sitio 3 : CARRERA 68B #10A-18 - Sitio 4 : CALLE 24F#101B-15 - Sitio 5 : CARRERA 65B#10A-87 - Sitio 6 : AUTO MEDE KM 1,5 P INDUS FLORIDA BOD 23 - Sitio 7 : CARRERA 71 A BIS # 63D-38 -</v>
          </cell>
          <cell r="K864">
            <v>44835</v>
          </cell>
          <cell r="L864">
            <v>3827</v>
          </cell>
          <cell r="M864">
            <v>4459</v>
          </cell>
          <cell r="N864">
            <v>3456</v>
          </cell>
          <cell r="O864">
            <v>187</v>
          </cell>
          <cell r="P864">
            <v>834</v>
          </cell>
          <cell r="Q864">
            <v>6.5000000000000002E-2</v>
          </cell>
          <cell r="R864">
            <v>779.79</v>
          </cell>
          <cell r="S864">
            <v>834</v>
          </cell>
          <cell r="T864">
            <v>6.5000000000000002E-2</v>
          </cell>
          <cell r="U864">
            <v>779.79</v>
          </cell>
          <cell r="V864">
            <v>834</v>
          </cell>
          <cell r="W864">
            <v>6.5000000000000002E-2</v>
          </cell>
          <cell r="X864">
            <v>779.79</v>
          </cell>
          <cell r="Y864">
            <v>834</v>
          </cell>
          <cell r="Z864">
            <v>6.5000000000000002E-2</v>
          </cell>
          <cell r="AA864">
            <v>779.79</v>
          </cell>
          <cell r="AB864">
            <v>9302114.9100000001</v>
          </cell>
          <cell r="AC864" t="str">
            <v>Registro Valido</v>
          </cell>
          <cell r="AD864">
            <v>834</v>
          </cell>
          <cell r="AE864">
            <v>834</v>
          </cell>
          <cell r="AF864">
            <v>834</v>
          </cell>
          <cell r="AG864">
            <v>834</v>
          </cell>
          <cell r="AH864">
            <v>832</v>
          </cell>
          <cell r="AI864">
            <v>832</v>
          </cell>
          <cell r="AJ864">
            <v>832</v>
          </cell>
          <cell r="AK864">
            <v>832</v>
          </cell>
          <cell r="AM864" t="str">
            <v>ALI_6_SEG_14</v>
          </cell>
          <cell r="AN864" t="str">
            <v>ALI_6_SEG_14_VAL_9302114.91</v>
          </cell>
          <cell r="AO864">
            <v>4</v>
          </cell>
          <cell r="AP864">
            <v>8946750</v>
          </cell>
          <cell r="AQ864" t="b">
            <v>0</v>
          </cell>
          <cell r="AR864" t="str">
            <v/>
          </cell>
          <cell r="AS864" t="str">
            <v/>
          </cell>
          <cell r="AT864" t="str">
            <v>ALI_6_SEG_14_</v>
          </cell>
          <cell r="AU864">
            <v>1</v>
          </cell>
          <cell r="AV864" t="str">
            <v>No Seleccionada</v>
          </cell>
        </row>
        <row r="865">
          <cell r="A865" t="b">
            <v>0</v>
          </cell>
          <cell r="B865" t="str">
            <v>5to_Evento_973_V2_LIBER_17510475.xlsm</v>
          </cell>
          <cell r="C865">
            <v>6</v>
          </cell>
          <cell r="D865">
            <v>2032</v>
          </cell>
          <cell r="E865" t="str">
            <v>Proalimentos Liber S.A.S. En reorganización</v>
          </cell>
          <cell r="F865">
            <v>311</v>
          </cell>
          <cell r="G865" t="str">
            <v>BEBIDAS LÁCTEAS</v>
          </cell>
          <cell r="H865" t="str">
            <v>6 : Avena con Leche Entera ultra alta temperatura UAT (UHT).</v>
          </cell>
          <cell r="I865">
            <v>15</v>
          </cell>
          <cell r="J865" t="str">
            <v>Sitio 1 : CARRERA 127#22G-18 INT 4 - Sitio 2 : SIBERIA KM 7.5 CELTA, LOTE 159 - Sitio 3 : CARRERA 68B #10A-18 - Sitio 4 : CALLE 24F#101B-15 - Sitio 5 : CARRERA 65B#10A-87 - Sitio 6 : AUTO MEDE KM 1,5 P INDUS FLORIDA BOD 23 - Sitio 7 : CARRERA 71 A BIS # 63D-38 -</v>
          </cell>
          <cell r="K865">
            <v>44835</v>
          </cell>
          <cell r="L865">
            <v>3617</v>
          </cell>
          <cell r="M865">
            <v>4215</v>
          </cell>
          <cell r="N865">
            <v>3267</v>
          </cell>
          <cell r="O865">
            <v>177</v>
          </cell>
          <cell r="P865">
            <v>834</v>
          </cell>
          <cell r="Q865">
            <v>7.3999999999999996E-2</v>
          </cell>
          <cell r="R865">
            <v>772.28</v>
          </cell>
          <cell r="S865">
            <v>834</v>
          </cell>
          <cell r="T865">
            <v>7.3999999999999996E-2</v>
          </cell>
          <cell r="U865">
            <v>772.28</v>
          </cell>
          <cell r="V865">
            <v>834</v>
          </cell>
          <cell r="W865">
            <v>7.3999999999999996E-2</v>
          </cell>
          <cell r="X865">
            <v>772.28</v>
          </cell>
          <cell r="Y865">
            <v>834</v>
          </cell>
          <cell r="Z865">
            <v>7.3999999999999996E-2</v>
          </cell>
          <cell r="AA865">
            <v>772.28</v>
          </cell>
          <cell r="AB865">
            <v>8708229.2799999993</v>
          </cell>
          <cell r="AC865" t="str">
            <v>Registro Valido</v>
          </cell>
          <cell r="AD865">
            <v>834</v>
          </cell>
          <cell r="AE865">
            <v>834</v>
          </cell>
          <cell r="AF865">
            <v>834</v>
          </cell>
          <cell r="AG865">
            <v>834</v>
          </cell>
          <cell r="AH865">
            <v>832</v>
          </cell>
          <cell r="AI865">
            <v>832</v>
          </cell>
          <cell r="AJ865">
            <v>832</v>
          </cell>
          <cell r="AK865">
            <v>832</v>
          </cell>
          <cell r="AM865" t="str">
            <v>ALI_6_SEG_15</v>
          </cell>
          <cell r="AN865" t="str">
            <v>ALI_6_SEG_15_VAL_8708229.28</v>
          </cell>
          <cell r="AO865">
            <v>4</v>
          </cell>
          <cell r="AP865">
            <v>8457000</v>
          </cell>
          <cell r="AQ865" t="b">
            <v>0</v>
          </cell>
          <cell r="AR865" t="str">
            <v/>
          </cell>
          <cell r="AS865" t="str">
            <v/>
          </cell>
          <cell r="AT865" t="str">
            <v>ALI_6_SEG_15_</v>
          </cell>
          <cell r="AU865">
            <v>1</v>
          </cell>
          <cell r="AV865" t="str">
            <v>No Seleccionada</v>
          </cell>
        </row>
        <row r="866">
          <cell r="A866" t="b">
            <v>0</v>
          </cell>
          <cell r="B866" t="str">
            <v>5to_Evento_973_V2_LIBER_17510475.xlsm</v>
          </cell>
          <cell r="C866">
            <v>52</v>
          </cell>
          <cell r="D866">
            <v>2032</v>
          </cell>
          <cell r="E866" t="str">
            <v>Proalimentos Liber S.A.S. En reorganización</v>
          </cell>
          <cell r="F866">
            <v>420</v>
          </cell>
          <cell r="G866" t="str">
            <v>NECTAR Y CONCENTRADO DE FRUTA</v>
          </cell>
          <cell r="H866" t="str">
            <v>52 : Néctar de Fruta ultrapasteurizado (Sabores: manzana, pera y durazno)</v>
          </cell>
          <cell r="I866">
            <v>4</v>
          </cell>
          <cell r="J866" t="str">
            <v>Sitio 1 : CARRERA 127#22G-18 INT 4 - Sitio 2 : SIBERIA KM 7.5 CELTA, LOTE 159 - Sitio 3 : CARRERA 68B #10A-18 - Sitio 4 : CALLE 24F#101B-15 - Sitio 5 : CARRERA 65B#10A-87 - Sitio 6 : AUTO MEDE KM 1,5 P INDUS FLORIDA BOD 23 - Sitio 7 : CARRERA 71 A BIS # 63D-38 -</v>
          </cell>
          <cell r="K866">
            <v>44835</v>
          </cell>
          <cell r="L866">
            <v>8715</v>
          </cell>
          <cell r="M866">
            <v>10368</v>
          </cell>
          <cell r="N866">
            <v>6113</v>
          </cell>
          <cell r="O866">
            <v>457</v>
          </cell>
          <cell r="P866">
            <v>840</v>
          </cell>
          <cell r="Q866">
            <v>1.34E-2</v>
          </cell>
          <cell r="R866">
            <v>828.74</v>
          </cell>
          <cell r="S866">
            <v>840</v>
          </cell>
          <cell r="T866">
            <v>1.34E-2</v>
          </cell>
          <cell r="U866">
            <v>828.74</v>
          </cell>
          <cell r="V866">
            <v>840</v>
          </cell>
          <cell r="W866">
            <v>1.34E-2</v>
          </cell>
          <cell r="X866">
            <v>828.74</v>
          </cell>
          <cell r="Y866">
            <v>840</v>
          </cell>
          <cell r="Z866">
            <v>1.34E-2</v>
          </cell>
          <cell r="AA866">
            <v>828.74</v>
          </cell>
          <cell r="AB866">
            <v>21259667.219999999</v>
          </cell>
          <cell r="AC866" t="str">
            <v>Registro Valido</v>
          </cell>
          <cell r="AD866">
            <v>840</v>
          </cell>
          <cell r="AE866">
            <v>840</v>
          </cell>
          <cell r="AF866">
            <v>840</v>
          </cell>
          <cell r="AG866">
            <v>840</v>
          </cell>
          <cell r="AH866">
            <v>831</v>
          </cell>
          <cell r="AI866">
            <v>831</v>
          </cell>
          <cell r="AJ866">
            <v>831</v>
          </cell>
          <cell r="AK866">
            <v>831</v>
          </cell>
          <cell r="AM866" t="str">
            <v>ALI_52_SEG_4</v>
          </cell>
          <cell r="AN866" t="str">
            <v>ALI_52_SEG_4_VAL_21259667.22</v>
          </cell>
          <cell r="AO866">
            <v>2</v>
          </cell>
          <cell r="AP866">
            <v>21121141.02</v>
          </cell>
          <cell r="AQ866" t="b">
            <v>0</v>
          </cell>
          <cell r="AR866" t="str">
            <v/>
          </cell>
          <cell r="AS866" t="str">
            <v/>
          </cell>
          <cell r="AT866" t="str">
            <v>ALI_52_SEG_4_</v>
          </cell>
          <cell r="AU866">
            <v>1</v>
          </cell>
          <cell r="AV866" t="str">
            <v>No Seleccionada</v>
          </cell>
        </row>
        <row r="867">
          <cell r="A867" t="str">
            <v>ALI_52_SEG_6</v>
          </cell>
          <cell r="B867" t="str">
            <v>5to_Evento_973_V2_LIBER_17510475.xlsm</v>
          </cell>
          <cell r="C867">
            <v>52</v>
          </cell>
          <cell r="D867">
            <v>2032</v>
          </cell>
          <cell r="E867" t="str">
            <v>Proalimentos Liber S.A.S. En reorganización</v>
          </cell>
          <cell r="F867">
            <v>421</v>
          </cell>
          <cell r="G867" t="str">
            <v>NECTAR Y CONCENTRADO DE FRUTA</v>
          </cell>
          <cell r="H867" t="str">
            <v>52 : Néctar de Fruta ultrapasteurizado (Sabores: manzana, pera y durazno)</v>
          </cell>
          <cell r="I867">
            <v>6</v>
          </cell>
          <cell r="J867" t="str">
            <v>Sitio 1 : CARRERA 127#22G-18 INT 4 - Sitio 2 : SIBERIA KM 7.5 CELTA, LOTE 159 - Sitio 3 : CARRERA 68B #10A-18 - Sitio 4 : CALLE 24F#101B-15 - Sitio 5 : CARRERA 65B#10A-87 - Sitio 6 : AUTO MEDE KM 1,5 P INDUS FLORIDA BOD 23 - Sitio 7 : CARRERA 71 A BIS # 63D-38 -</v>
          </cell>
          <cell r="K867">
            <v>44835</v>
          </cell>
          <cell r="L867">
            <v>8770</v>
          </cell>
          <cell r="M867">
            <v>10433</v>
          </cell>
          <cell r="N867">
            <v>6153</v>
          </cell>
          <cell r="O867">
            <v>460</v>
          </cell>
          <cell r="P867">
            <v>840</v>
          </cell>
          <cell r="Q867">
            <v>1.9E-2</v>
          </cell>
          <cell r="R867">
            <v>824.04</v>
          </cell>
          <cell r="S867">
            <v>840</v>
          </cell>
          <cell r="T867">
            <v>1.9E-2</v>
          </cell>
          <cell r="U867">
            <v>824.04</v>
          </cell>
          <cell r="V867">
            <v>840</v>
          </cell>
          <cell r="W867">
            <v>1.9E-2</v>
          </cell>
          <cell r="X867">
            <v>824.04</v>
          </cell>
          <cell r="Y867">
            <v>840</v>
          </cell>
          <cell r="Z867">
            <v>1.9E-2</v>
          </cell>
          <cell r="AA867">
            <v>824.04</v>
          </cell>
          <cell r="AB867">
            <v>21273416.640000001</v>
          </cell>
          <cell r="AC867" t="str">
            <v>Registro Valido</v>
          </cell>
          <cell r="AD867">
            <v>840</v>
          </cell>
          <cell r="AE867">
            <v>840</v>
          </cell>
          <cell r="AF867">
            <v>840</v>
          </cell>
          <cell r="AG867">
            <v>840</v>
          </cell>
          <cell r="AH867">
            <v>831</v>
          </cell>
          <cell r="AI867">
            <v>831</v>
          </cell>
          <cell r="AJ867">
            <v>831</v>
          </cell>
          <cell r="AK867">
            <v>831</v>
          </cell>
          <cell r="AM867" t="str">
            <v>ALI_52_SEG_6</v>
          </cell>
          <cell r="AN867" t="str">
            <v>ALI_52_SEG_6_VAL_21273416.64</v>
          </cell>
          <cell r="AO867">
            <v>2</v>
          </cell>
          <cell r="AP867">
            <v>21273416.640000001</v>
          </cell>
          <cell r="AQ867" t="b">
            <v>1</v>
          </cell>
          <cell r="AR867" t="str">
            <v/>
          </cell>
          <cell r="AS867" t="str">
            <v>X</v>
          </cell>
          <cell r="AT867" t="str">
            <v>ALI_52_SEG_6_X</v>
          </cell>
          <cell r="AU867">
            <v>1</v>
          </cell>
          <cell r="AV867" t="str">
            <v>Cotizacion Seleccionada</v>
          </cell>
        </row>
        <row r="868">
          <cell r="A868" t="b">
            <v>0</v>
          </cell>
          <cell r="B868" t="str">
            <v>5to_Evento_973_V2_LIBER_17510475.xlsm</v>
          </cell>
          <cell r="C868">
            <v>52</v>
          </cell>
          <cell r="D868">
            <v>2032</v>
          </cell>
          <cell r="E868" t="str">
            <v>Proalimentos Liber S.A.S. En reorganización</v>
          </cell>
          <cell r="F868">
            <v>422</v>
          </cell>
          <cell r="G868" t="str">
            <v>NECTAR Y CONCENTRADO DE FRUTA</v>
          </cell>
          <cell r="H868" t="str">
            <v>52 : Néctar de Fruta ultrapasteurizado (Sabores: manzana, pera y durazno)</v>
          </cell>
          <cell r="I868">
            <v>7</v>
          </cell>
          <cell r="J868" t="str">
            <v>Sitio 1 : CARRERA 127#22G-18 INT 4 - Sitio 2 : SIBERIA KM 7.5 CELTA, LOTE 159 - Sitio 3 : CARRERA 68B #10A-18 - Sitio 4 : CALLE 24F#101B-15 - Sitio 5 : CARRERA 65B#10A-87 - Sitio 6 : AUTO MEDE KM 1,5 P INDUS FLORIDA BOD 23 - Sitio 7 : CARRERA 71 A BIS # 63D-38 -</v>
          </cell>
          <cell r="K868">
            <v>44835</v>
          </cell>
          <cell r="L868">
            <v>8956</v>
          </cell>
          <cell r="M868">
            <v>10654</v>
          </cell>
          <cell r="N868">
            <v>6283</v>
          </cell>
          <cell r="O868">
            <v>469</v>
          </cell>
          <cell r="P868">
            <v>840</v>
          </cell>
          <cell r="Q868">
            <v>1.14E-2</v>
          </cell>
          <cell r="R868">
            <v>830.42</v>
          </cell>
          <cell r="S868">
            <v>840</v>
          </cell>
          <cell r="T868">
            <v>1.14E-2</v>
          </cell>
          <cell r="U868">
            <v>830.42</v>
          </cell>
          <cell r="V868">
            <v>840</v>
          </cell>
          <cell r="W868">
            <v>1.14E-2</v>
          </cell>
          <cell r="X868">
            <v>830.42</v>
          </cell>
          <cell r="Y868">
            <v>840</v>
          </cell>
          <cell r="Z868">
            <v>1.14E-2</v>
          </cell>
          <cell r="AA868">
            <v>830.42</v>
          </cell>
          <cell r="AB868">
            <v>21891532.039999999</v>
          </cell>
          <cell r="AC868" t="str">
            <v>Registro Valido</v>
          </cell>
          <cell r="AD868">
            <v>840</v>
          </cell>
          <cell r="AE868">
            <v>840</v>
          </cell>
          <cell r="AF868">
            <v>840</v>
          </cell>
          <cell r="AG868">
            <v>840</v>
          </cell>
          <cell r="AH868">
            <v>831</v>
          </cell>
          <cell r="AI868">
            <v>831</v>
          </cell>
          <cell r="AJ868">
            <v>831</v>
          </cell>
          <cell r="AK868">
            <v>831</v>
          </cell>
          <cell r="AM868" t="str">
            <v>ALI_52_SEG_7</v>
          </cell>
          <cell r="AN868" t="str">
            <v>ALI_52_SEG_7_VAL_21891532.04</v>
          </cell>
          <cell r="AO868">
            <v>2</v>
          </cell>
          <cell r="AP868">
            <v>21704889.080000002</v>
          </cell>
          <cell r="AQ868" t="b">
            <v>0</v>
          </cell>
          <cell r="AR868" t="str">
            <v/>
          </cell>
          <cell r="AS868" t="str">
            <v/>
          </cell>
          <cell r="AT868" t="str">
            <v>ALI_52_SEG_7_</v>
          </cell>
          <cell r="AU868">
            <v>1</v>
          </cell>
          <cell r="AV868" t="str">
            <v>No Seleccionada</v>
          </cell>
        </row>
        <row r="869">
          <cell r="A869" t="b">
            <v>0</v>
          </cell>
          <cell r="B869" t="str">
            <v>5to_Evento_973_V2_LIBER_17510475.xlsm</v>
          </cell>
          <cell r="C869">
            <v>52</v>
          </cell>
          <cell r="D869">
            <v>2032</v>
          </cell>
          <cell r="E869" t="str">
            <v>Proalimentos Liber S.A.S. En reorganización</v>
          </cell>
          <cell r="F869">
            <v>423</v>
          </cell>
          <cell r="G869" t="str">
            <v>NECTAR Y CONCENTRADO DE FRUTA</v>
          </cell>
          <cell r="H869" t="str">
            <v>52 : Néctar de Fruta ultrapasteurizado (Sabores: manzana, pera y durazno)</v>
          </cell>
          <cell r="I869">
            <v>8</v>
          </cell>
          <cell r="J869" t="str">
            <v>Sitio 1 : CARRERA 127#22G-18 INT 4 - Sitio 2 : SIBERIA KM 7.5 CELTA, LOTE 159 - Sitio 3 : CARRERA 68B #10A-18 - Sitio 4 : CALLE 24F#101B-15 - Sitio 5 : CARRERA 65B#10A-87 - Sitio 6 : AUTO MEDE KM 1,5 P INDUS FLORIDA BOD 23 - Sitio 7 : CARRERA 71 A BIS # 63D-38 -</v>
          </cell>
          <cell r="K869">
            <v>44835</v>
          </cell>
          <cell r="L869">
            <v>8644</v>
          </cell>
          <cell r="M869">
            <v>10285</v>
          </cell>
          <cell r="N869">
            <v>6064</v>
          </cell>
          <cell r="O869">
            <v>453</v>
          </cell>
          <cell r="P869">
            <v>840</v>
          </cell>
          <cell r="Q869">
            <v>9.7000000000000003E-3</v>
          </cell>
          <cell r="R869">
            <v>831.85</v>
          </cell>
          <cell r="S869">
            <v>840</v>
          </cell>
          <cell r="T869">
            <v>9.7000000000000003E-3</v>
          </cell>
          <cell r="U869">
            <v>831.85</v>
          </cell>
          <cell r="V869">
            <v>840</v>
          </cell>
          <cell r="W869">
            <v>9.7000000000000003E-3</v>
          </cell>
          <cell r="X869">
            <v>831.85</v>
          </cell>
          <cell r="Y869">
            <v>840</v>
          </cell>
          <cell r="Z869">
            <v>9.7000000000000003E-3</v>
          </cell>
          <cell r="AA869">
            <v>831.85</v>
          </cell>
          <cell r="AB869">
            <v>21167255.100000001</v>
          </cell>
          <cell r="AC869" t="str">
            <v>Registro Valido</v>
          </cell>
          <cell r="AD869">
            <v>840</v>
          </cell>
          <cell r="AE869">
            <v>840</v>
          </cell>
          <cell r="AF869">
            <v>840</v>
          </cell>
          <cell r="AG869">
            <v>840</v>
          </cell>
          <cell r="AH869">
            <v>831</v>
          </cell>
          <cell r="AI869">
            <v>831</v>
          </cell>
          <cell r="AJ869">
            <v>831</v>
          </cell>
          <cell r="AK869">
            <v>831</v>
          </cell>
          <cell r="AM869" t="str">
            <v>ALI_52_SEG_8</v>
          </cell>
          <cell r="AN869" t="str">
            <v>ALI_52_SEG_8_VAL_21167255.1</v>
          </cell>
          <cell r="AO869">
            <v>2</v>
          </cell>
          <cell r="AP869">
            <v>20950709.639999997</v>
          </cell>
          <cell r="AQ869" t="b">
            <v>0</v>
          </cell>
          <cell r="AR869" t="str">
            <v/>
          </cell>
          <cell r="AS869" t="str">
            <v/>
          </cell>
          <cell r="AT869" t="str">
            <v>ALI_52_SEG_8_</v>
          </cell>
          <cell r="AU869">
            <v>1</v>
          </cell>
          <cell r="AV869" t="str">
            <v>No Seleccionada</v>
          </cell>
        </row>
        <row r="870">
          <cell r="A870" t="str">
            <v>ALI_52_SEG_9</v>
          </cell>
          <cell r="B870" t="str">
            <v>5to_Evento_973_V2_LIBER_17510475.xlsm</v>
          </cell>
          <cell r="C870">
            <v>52</v>
          </cell>
          <cell r="D870">
            <v>2032</v>
          </cell>
          <cell r="E870" t="str">
            <v>Proalimentos Liber S.A.S. En reorganización</v>
          </cell>
          <cell r="F870">
            <v>424</v>
          </cell>
          <cell r="G870" t="str">
            <v>NECTAR Y CONCENTRADO DE FRUTA</v>
          </cell>
          <cell r="H870" t="str">
            <v>52 : Néctar de Fruta ultrapasteurizado (Sabores: manzana, pera y durazno)</v>
          </cell>
          <cell r="I870">
            <v>9</v>
          </cell>
          <cell r="J870" t="str">
            <v>Sitio 1 : CARRERA 127#22G-18 INT 4 - Sitio 2 : SIBERIA KM 7.5 CELTA, LOTE 159 - Sitio 3 : CARRERA 68B #10A-18 - Sitio 4 : CALLE 24F#101B-15 - Sitio 5 : CARRERA 65B#10A-87 - Sitio 6 : AUTO MEDE KM 1,5 P INDUS FLORIDA BOD 23 - Sitio 7 : CARRERA 71 A BIS # 63D-38 -</v>
          </cell>
          <cell r="K870">
            <v>44835</v>
          </cell>
          <cell r="L870">
            <v>8735</v>
          </cell>
          <cell r="M870">
            <v>10393</v>
          </cell>
          <cell r="N870">
            <v>6127</v>
          </cell>
          <cell r="O870">
            <v>458</v>
          </cell>
          <cell r="P870">
            <v>840</v>
          </cell>
          <cell r="Q870">
            <v>2.1000000000000001E-2</v>
          </cell>
          <cell r="R870">
            <v>822.36</v>
          </cell>
          <cell r="S870">
            <v>840</v>
          </cell>
          <cell r="T870">
            <v>2.1000000000000001E-2</v>
          </cell>
          <cell r="U870">
            <v>822.36</v>
          </cell>
          <cell r="V870">
            <v>840</v>
          </cell>
          <cell r="W870">
            <v>2.1000000000000001E-2</v>
          </cell>
          <cell r="X870">
            <v>822.36</v>
          </cell>
          <cell r="Y870">
            <v>840</v>
          </cell>
          <cell r="Z870">
            <v>2.1000000000000001E-2</v>
          </cell>
          <cell r="AA870">
            <v>822.36</v>
          </cell>
          <cell r="AB870">
            <v>21145342.68</v>
          </cell>
          <cell r="AC870" t="str">
            <v>Registro Valido</v>
          </cell>
          <cell r="AD870">
            <v>840</v>
          </cell>
          <cell r="AE870">
            <v>840</v>
          </cell>
          <cell r="AF870">
            <v>840</v>
          </cell>
          <cell r="AG870">
            <v>840</v>
          </cell>
          <cell r="AH870">
            <v>831</v>
          </cell>
          <cell r="AI870">
            <v>831</v>
          </cell>
          <cell r="AJ870">
            <v>831</v>
          </cell>
          <cell r="AK870">
            <v>831</v>
          </cell>
          <cell r="AM870" t="str">
            <v>ALI_52_SEG_9</v>
          </cell>
          <cell r="AN870" t="str">
            <v>ALI_52_SEG_9_VAL_21145342.68</v>
          </cell>
          <cell r="AO870">
            <v>2</v>
          </cell>
          <cell r="AP870">
            <v>21145342.68</v>
          </cell>
          <cell r="AQ870" t="b">
            <v>1</v>
          </cell>
          <cell r="AR870" t="str">
            <v/>
          </cell>
          <cell r="AS870" t="str">
            <v>X</v>
          </cell>
          <cell r="AT870" t="str">
            <v>ALI_52_SEG_9_X</v>
          </cell>
          <cell r="AU870">
            <v>1</v>
          </cell>
          <cell r="AV870" t="str">
            <v>Cotizacion Seleccionada</v>
          </cell>
        </row>
        <row r="871">
          <cell r="A871" t="str">
            <v>ALI_52_SEG_10</v>
          </cell>
          <cell r="B871" t="str">
            <v>5to_Evento_973_V2_LIBER_17510475.xlsm</v>
          </cell>
          <cell r="C871">
            <v>52</v>
          </cell>
          <cell r="D871">
            <v>2032</v>
          </cell>
          <cell r="E871" t="str">
            <v>Proalimentos Liber S.A.S. En reorganización</v>
          </cell>
          <cell r="F871">
            <v>425</v>
          </cell>
          <cell r="G871" t="str">
            <v>NECTAR Y CONCENTRADO DE FRUTA</v>
          </cell>
          <cell r="H871" t="str">
            <v>52 : Néctar de Fruta ultrapasteurizado (Sabores: manzana, pera y durazno)</v>
          </cell>
          <cell r="I871">
            <v>10</v>
          </cell>
          <cell r="J871" t="str">
            <v>Sitio 1 : CARRERA 127#22G-18 INT 4 - Sitio 2 : SIBERIA KM 7.5 CELTA, LOTE 159 - Sitio 3 : CARRERA 68B #10A-18 - Sitio 4 : CALLE 24F#101B-15 - Sitio 5 : CARRERA 65B#10A-87 - Sitio 6 : AUTO MEDE KM 1,5 P INDUS FLORIDA BOD 23 - Sitio 7 : CARRERA 71 A BIS # 63D-38 -</v>
          </cell>
          <cell r="K871">
            <v>44835</v>
          </cell>
          <cell r="L871">
            <v>8748</v>
          </cell>
          <cell r="M871">
            <v>10408</v>
          </cell>
          <cell r="N871">
            <v>6137</v>
          </cell>
          <cell r="O871">
            <v>459</v>
          </cell>
          <cell r="P871">
            <v>840</v>
          </cell>
          <cell r="Q871">
            <v>1.7000000000000001E-2</v>
          </cell>
          <cell r="R871">
            <v>825.72</v>
          </cell>
          <cell r="S871">
            <v>840</v>
          </cell>
          <cell r="T871">
            <v>1.7000000000000001E-2</v>
          </cell>
          <cell r="U871">
            <v>825.72</v>
          </cell>
          <cell r="V871">
            <v>840</v>
          </cell>
          <cell r="W871">
            <v>1.7000000000000001E-2</v>
          </cell>
          <cell r="X871">
            <v>825.72</v>
          </cell>
          <cell r="Y871">
            <v>840</v>
          </cell>
          <cell r="Z871">
            <v>1.7000000000000001E-2</v>
          </cell>
          <cell r="AA871">
            <v>825.72</v>
          </cell>
          <cell r="AB871">
            <v>21263941.440000001</v>
          </cell>
          <cell r="AC871" t="str">
            <v>Registro Valido</v>
          </cell>
          <cell r="AD871">
            <v>840</v>
          </cell>
          <cell r="AE871">
            <v>840</v>
          </cell>
          <cell r="AF871">
            <v>840</v>
          </cell>
          <cell r="AG871">
            <v>840</v>
          </cell>
          <cell r="AH871">
            <v>831</v>
          </cell>
          <cell r="AI871">
            <v>831</v>
          </cell>
          <cell r="AJ871">
            <v>831</v>
          </cell>
          <cell r="AK871">
            <v>831</v>
          </cell>
          <cell r="AM871" t="str">
            <v>ALI_52_SEG_10</v>
          </cell>
          <cell r="AN871" t="str">
            <v>ALI_52_SEG_10_VAL_21263941.44</v>
          </cell>
          <cell r="AO871">
            <v>2</v>
          </cell>
          <cell r="AP871">
            <v>21263941.440000001</v>
          </cell>
          <cell r="AQ871" t="b">
            <v>1</v>
          </cell>
          <cell r="AR871" t="str">
            <v/>
          </cell>
          <cell r="AS871" t="str">
            <v>X</v>
          </cell>
          <cell r="AT871" t="str">
            <v>ALI_52_SEG_10_X</v>
          </cell>
          <cell r="AU871">
            <v>1</v>
          </cell>
          <cell r="AV871" t="str">
            <v>Cotizacion Seleccionada</v>
          </cell>
        </row>
        <row r="872">
          <cell r="A872" t="b">
            <v>0</v>
          </cell>
          <cell r="B872" t="str">
            <v>5to_Evento_973_V2_LIBER_17510475.xlsm</v>
          </cell>
          <cell r="C872">
            <v>52</v>
          </cell>
          <cell r="D872">
            <v>2032</v>
          </cell>
          <cell r="E872" t="str">
            <v>Proalimentos Liber S.A.S. En reorganización</v>
          </cell>
          <cell r="F872">
            <v>426</v>
          </cell>
          <cell r="G872" t="str">
            <v>NECTAR Y CONCENTRADO DE FRUTA</v>
          </cell>
          <cell r="H872" t="str">
            <v>52 : Néctar de Fruta ultrapasteurizado (Sabores: manzana, pera y durazno)</v>
          </cell>
          <cell r="I872">
            <v>11</v>
          </cell>
          <cell r="J872" t="str">
            <v>Sitio 1 : CARRERA 127#22G-18 INT 4 - Sitio 2 : SIBERIA KM 7.5 CELTA, LOTE 159 - Sitio 3 : CARRERA 68B #10A-18 - Sitio 4 : CALLE 24F#101B-15 - Sitio 5 : CARRERA 65B#10A-87 - Sitio 6 : AUTO MEDE KM 1,5 P INDUS FLORIDA BOD 23 - Sitio 7 : CARRERA 71 A BIS # 63D-38 -</v>
          </cell>
          <cell r="K872">
            <v>44835</v>
          </cell>
          <cell r="L872">
            <v>8615</v>
          </cell>
          <cell r="M872">
            <v>10249</v>
          </cell>
          <cell r="N872">
            <v>6042</v>
          </cell>
          <cell r="O872">
            <v>452</v>
          </cell>
          <cell r="P872">
            <v>840</v>
          </cell>
          <cell r="Q872">
            <v>1.23E-2</v>
          </cell>
          <cell r="R872">
            <v>829.67</v>
          </cell>
          <cell r="S872">
            <v>840</v>
          </cell>
          <cell r="T872">
            <v>1.23E-2</v>
          </cell>
          <cell r="U872">
            <v>829.67</v>
          </cell>
          <cell r="V872">
            <v>840</v>
          </cell>
          <cell r="W872">
            <v>1.23E-2</v>
          </cell>
          <cell r="X872">
            <v>829.67</v>
          </cell>
          <cell r="Y872">
            <v>840</v>
          </cell>
          <cell r="Z872">
            <v>1.23E-2</v>
          </cell>
          <cell r="AA872">
            <v>829.67</v>
          </cell>
          <cell r="AB872">
            <v>21038771.859999999</v>
          </cell>
          <cell r="AC872" t="str">
            <v>Registro Valido</v>
          </cell>
          <cell r="AD872">
            <v>840</v>
          </cell>
          <cell r="AE872">
            <v>840</v>
          </cell>
          <cell r="AF872">
            <v>840</v>
          </cell>
          <cell r="AG872">
            <v>840</v>
          </cell>
          <cell r="AH872">
            <v>831</v>
          </cell>
          <cell r="AI872">
            <v>831</v>
          </cell>
          <cell r="AJ872">
            <v>831</v>
          </cell>
          <cell r="AK872">
            <v>831</v>
          </cell>
          <cell r="AM872" t="str">
            <v>ALI_52_SEG_11</v>
          </cell>
          <cell r="AN872" t="str">
            <v>ALI_52_SEG_11_VAL_21038771.86</v>
          </cell>
          <cell r="AO872">
            <v>2</v>
          </cell>
          <cell r="AP872">
            <v>20878255.720000003</v>
          </cell>
          <cell r="AQ872" t="b">
            <v>0</v>
          </cell>
          <cell r="AR872" t="str">
            <v/>
          </cell>
          <cell r="AS872" t="str">
            <v/>
          </cell>
          <cell r="AT872" t="str">
            <v>ALI_52_SEG_11_</v>
          </cell>
          <cell r="AU872">
            <v>1</v>
          </cell>
          <cell r="AV872" t="str">
            <v>No Seleccionada</v>
          </cell>
        </row>
        <row r="873">
          <cell r="A873" t="b">
            <v>0</v>
          </cell>
          <cell r="B873" t="str">
            <v>5to_Evento_973_V2_LIBER_17510475.xlsm</v>
          </cell>
          <cell r="C873">
            <v>73</v>
          </cell>
          <cell r="D873">
            <v>2032</v>
          </cell>
          <cell r="E873" t="str">
            <v>Proalimentos Liber S.A.S. En reorganización</v>
          </cell>
          <cell r="F873">
            <v>427</v>
          </cell>
          <cell r="G873" t="str">
            <v>BEBIDAS LÁCTEAS</v>
          </cell>
          <cell r="H873" t="str">
            <v>73 : Kumis Con Cereal (Hojuela de Maíz azucarada). Yogurt 150 cm3; Cereal 30 g.</v>
          </cell>
          <cell r="I873">
            <v>11</v>
          </cell>
          <cell r="J873" t="str">
            <v>Sitio 1 : CARRERA 127#22G-18 INT 4 - Sitio 2 : SIBERIA KM 7.5 CELTA, LOTE 159 - Sitio 3 : CARRERA 68B #10A-18 - Sitio 4 : CALLE 24F#101B-15 - Sitio 5 : CARRERA 65B#10A-87 - Sitio 6 : AUTO MEDE KM 1,5 P INDUS FLORIDA BOD 23 - Sitio 7 : CARRERA 71 A BIS # 63D-38 -</v>
          </cell>
          <cell r="K873">
            <v>44835</v>
          </cell>
          <cell r="L873">
            <v>529</v>
          </cell>
          <cell r="M873">
            <v>723</v>
          </cell>
          <cell r="N873">
            <v>1075</v>
          </cell>
          <cell r="O873">
            <v>0</v>
          </cell>
          <cell r="P873">
            <v>2286</v>
          </cell>
          <cell r="Q873">
            <v>0</v>
          </cell>
          <cell r="R873">
            <v>2286</v>
          </cell>
          <cell r="S873">
            <v>2286</v>
          </cell>
          <cell r="T873">
            <v>0</v>
          </cell>
          <cell r="U873">
            <v>2286</v>
          </cell>
          <cell r="V873">
            <v>2286</v>
          </cell>
          <cell r="W873">
            <v>0</v>
          </cell>
          <cell r="X873">
            <v>2286</v>
          </cell>
          <cell r="Y873">
            <v>0</v>
          </cell>
          <cell r="AA873">
            <v>0</v>
          </cell>
          <cell r="AB873">
            <v>5319522</v>
          </cell>
          <cell r="AC873" t="str">
            <v>Registro Valido</v>
          </cell>
          <cell r="AD873">
            <v>2286</v>
          </cell>
          <cell r="AE873">
            <v>2286</v>
          </cell>
          <cell r="AF873">
            <v>2286</v>
          </cell>
          <cell r="AG873">
            <v>0</v>
          </cell>
          <cell r="AH873">
            <v>2247</v>
          </cell>
          <cell r="AI873">
            <v>2247</v>
          </cell>
          <cell r="AJ873">
            <v>2247</v>
          </cell>
          <cell r="AK873">
            <v>0</v>
          </cell>
          <cell r="AM873" t="str">
            <v>ALI_73_SEG_11</v>
          </cell>
          <cell r="AN873" t="str">
            <v>ALI_73_SEG_11_VAL_5319522</v>
          </cell>
          <cell r="AO873">
            <v>4</v>
          </cell>
          <cell r="AP873">
            <v>4183015.2</v>
          </cell>
          <cell r="AQ873" t="b">
            <v>0</v>
          </cell>
          <cell r="AR873" t="str">
            <v/>
          </cell>
          <cell r="AS873" t="str">
            <v/>
          </cell>
          <cell r="AT873" t="str">
            <v>ALI_73_SEG_11_</v>
          </cell>
          <cell r="AU873">
            <v>1</v>
          </cell>
          <cell r="AV873" t="str">
            <v>No Seleccionada</v>
          </cell>
        </row>
        <row r="874">
          <cell r="A874" t="b">
            <v>0</v>
          </cell>
          <cell r="B874" t="str">
            <v>5to_Evento_973_V2_LIBER_17510475.xlsm</v>
          </cell>
          <cell r="C874">
            <v>73</v>
          </cell>
          <cell r="D874">
            <v>2032</v>
          </cell>
          <cell r="E874" t="str">
            <v>Proalimentos Liber S.A.S. En reorganización</v>
          </cell>
          <cell r="F874">
            <v>428</v>
          </cell>
          <cell r="G874" t="str">
            <v>BEBIDAS LÁCTEAS</v>
          </cell>
          <cell r="H874" t="str">
            <v>73 : Kumis Con Cereal (Hojuela de Maíz azucarada). Yogurt 150 cm3; Cereal 30 g.</v>
          </cell>
          <cell r="I874">
            <v>12</v>
          </cell>
          <cell r="J874" t="str">
            <v>Sitio 1 : CARRERA 127#22G-18 INT 4 - Sitio 2 : SIBERIA KM 7.5 CELTA, LOTE 159 - Sitio 3 : CARRERA 68B #10A-18 - Sitio 4 : CALLE 24F#101B-15 - Sitio 5 : CARRERA 65B#10A-87 - Sitio 6 : AUTO MEDE KM 1,5 P INDUS FLORIDA BOD 23 - Sitio 7 : CARRERA 71 A BIS # 63D-38 -</v>
          </cell>
          <cell r="K874">
            <v>44835</v>
          </cell>
          <cell r="L874">
            <v>480</v>
          </cell>
          <cell r="M874">
            <v>656</v>
          </cell>
          <cell r="N874">
            <v>975</v>
          </cell>
          <cell r="O874">
            <v>0</v>
          </cell>
          <cell r="P874">
            <v>2286</v>
          </cell>
          <cell r="Q874">
            <v>0</v>
          </cell>
          <cell r="R874">
            <v>2286</v>
          </cell>
          <cell r="S874">
            <v>2286</v>
          </cell>
          <cell r="T874">
            <v>0</v>
          </cell>
          <cell r="U874">
            <v>2286</v>
          </cell>
          <cell r="V874">
            <v>2286</v>
          </cell>
          <cell r="W874">
            <v>0</v>
          </cell>
          <cell r="X874">
            <v>2286</v>
          </cell>
          <cell r="Y874">
            <v>0</v>
          </cell>
          <cell r="AA874">
            <v>0</v>
          </cell>
          <cell r="AB874">
            <v>4825746</v>
          </cell>
          <cell r="AC874" t="str">
            <v>Registro Valido</v>
          </cell>
          <cell r="AD874">
            <v>2286</v>
          </cell>
          <cell r="AE874">
            <v>2286</v>
          </cell>
          <cell r="AF874">
            <v>2286</v>
          </cell>
          <cell r="AG874">
            <v>0</v>
          </cell>
          <cell r="AH874">
            <v>2247</v>
          </cell>
          <cell r="AI874">
            <v>2247</v>
          </cell>
          <cell r="AJ874">
            <v>2247</v>
          </cell>
          <cell r="AK874">
            <v>0</v>
          </cell>
          <cell r="AM874" t="str">
            <v>ALI_73_SEG_12</v>
          </cell>
          <cell r="AN874" t="str">
            <v>ALI_73_SEG_12_VAL_4825746</v>
          </cell>
          <cell r="AO874">
            <v>4</v>
          </cell>
          <cell r="AP874">
            <v>4363943.6399999997</v>
          </cell>
          <cell r="AQ874" t="b">
            <v>0</v>
          </cell>
          <cell r="AR874" t="str">
            <v/>
          </cell>
          <cell r="AS874" t="str">
            <v/>
          </cell>
          <cell r="AT874" t="str">
            <v>ALI_73_SEG_12_</v>
          </cell>
          <cell r="AU874">
            <v>1</v>
          </cell>
          <cell r="AV874" t="str">
            <v>No Seleccionada</v>
          </cell>
        </row>
        <row r="875">
          <cell r="A875" t="b">
            <v>0</v>
          </cell>
          <cell r="B875" t="str">
            <v>5to_Evento_973_V2_LIBER_17510475.xlsm</v>
          </cell>
          <cell r="C875">
            <v>73</v>
          </cell>
          <cell r="D875">
            <v>2032</v>
          </cell>
          <cell r="E875" t="str">
            <v>Proalimentos Liber S.A.S. En reorganización</v>
          </cell>
          <cell r="F875">
            <v>429</v>
          </cell>
          <cell r="G875" t="str">
            <v>BEBIDAS LÁCTEAS</v>
          </cell>
          <cell r="H875" t="str">
            <v>73 : Kumis Con Cereal (Hojuela de Maíz azucarada). Yogurt 150 cm3; Cereal 30 g.</v>
          </cell>
          <cell r="I875">
            <v>13</v>
          </cell>
          <cell r="J875" t="str">
            <v>Sitio 1 : CARRERA 127#22G-18 INT 4 - Sitio 2 : SIBERIA KM 7.5 CELTA, LOTE 159 - Sitio 3 : CARRERA 68B #10A-18 - Sitio 4 : CALLE 24F#101B-15 - Sitio 5 : CARRERA 65B#10A-87 - Sitio 6 : AUTO MEDE KM 1,5 P INDUS FLORIDA BOD 23 - Sitio 7 : CARRERA 71 A BIS # 63D-38 -</v>
          </cell>
          <cell r="K875">
            <v>44835</v>
          </cell>
          <cell r="L875">
            <v>509</v>
          </cell>
          <cell r="M875">
            <v>697</v>
          </cell>
          <cell r="N875">
            <v>1036</v>
          </cell>
          <cell r="O875">
            <v>0</v>
          </cell>
          <cell r="P875">
            <v>2286</v>
          </cell>
          <cell r="Q875">
            <v>0</v>
          </cell>
          <cell r="R875">
            <v>2286</v>
          </cell>
          <cell r="S875">
            <v>2286</v>
          </cell>
          <cell r="T875">
            <v>0</v>
          </cell>
          <cell r="U875">
            <v>2286</v>
          </cell>
          <cell r="V875">
            <v>2286</v>
          </cell>
          <cell r="W875">
            <v>0</v>
          </cell>
          <cell r="X875">
            <v>2286</v>
          </cell>
          <cell r="Y875">
            <v>0</v>
          </cell>
          <cell r="AA875">
            <v>0</v>
          </cell>
          <cell r="AB875">
            <v>5125212</v>
          </cell>
          <cell r="AC875" t="str">
            <v>Registro Valido</v>
          </cell>
          <cell r="AD875">
            <v>2286</v>
          </cell>
          <cell r="AE875">
            <v>2286</v>
          </cell>
          <cell r="AF875">
            <v>2286</v>
          </cell>
          <cell r="AG875">
            <v>0</v>
          </cell>
          <cell r="AH875">
            <v>2247</v>
          </cell>
          <cell r="AI875">
            <v>2247</v>
          </cell>
          <cell r="AJ875">
            <v>2247</v>
          </cell>
          <cell r="AK875">
            <v>0</v>
          </cell>
          <cell r="AM875" t="str">
            <v>ALI_73_SEG_13</v>
          </cell>
          <cell r="AN875" t="str">
            <v>ALI_73_SEG_13_VAL_5125212</v>
          </cell>
          <cell r="AO875">
            <v>4</v>
          </cell>
          <cell r="AP875">
            <v>4634752.0799999991</v>
          </cell>
          <cell r="AQ875" t="b">
            <v>0</v>
          </cell>
          <cell r="AR875" t="str">
            <v/>
          </cell>
          <cell r="AS875" t="str">
            <v/>
          </cell>
          <cell r="AT875" t="str">
            <v>ALI_73_SEG_13_</v>
          </cell>
          <cell r="AU875">
            <v>1</v>
          </cell>
          <cell r="AV875" t="str">
            <v>No Seleccionada</v>
          </cell>
        </row>
        <row r="876">
          <cell r="A876" t="b">
            <v>0</v>
          </cell>
          <cell r="B876" t="str">
            <v>5to_Evento_973_V2_LIBER_17510475.xlsm</v>
          </cell>
          <cell r="C876">
            <v>73</v>
          </cell>
          <cell r="D876">
            <v>2032</v>
          </cell>
          <cell r="E876" t="str">
            <v>Proalimentos Liber S.A.S. En reorganización</v>
          </cell>
          <cell r="F876">
            <v>430</v>
          </cell>
          <cell r="G876" t="str">
            <v>BEBIDAS LÁCTEAS</v>
          </cell>
          <cell r="H876" t="str">
            <v>73 : Kumis Con Cereal (Hojuela de Maíz azucarada). Yogurt 150 cm3; Cereal 30 g.</v>
          </cell>
          <cell r="I876">
            <v>14</v>
          </cell>
          <cell r="J876" t="str">
            <v>Sitio 1 : CARRERA 127#22G-18 INT 4 - Sitio 2 : SIBERIA KM 7.5 CELTA, LOTE 159 - Sitio 3 : CARRERA 68B #10A-18 - Sitio 4 : CALLE 24F#101B-15 - Sitio 5 : CARRERA 65B#10A-87 - Sitio 6 : AUTO MEDE KM 1,5 P INDUS FLORIDA BOD 23 - Sitio 7 : CARRERA 71 A BIS # 63D-38 -</v>
          </cell>
          <cell r="K876">
            <v>44835</v>
          </cell>
          <cell r="L876">
            <v>505</v>
          </cell>
          <cell r="M876">
            <v>690</v>
          </cell>
          <cell r="N876">
            <v>1026</v>
          </cell>
          <cell r="O876">
            <v>0</v>
          </cell>
          <cell r="P876">
            <v>2286</v>
          </cell>
          <cell r="Q876">
            <v>0</v>
          </cell>
          <cell r="R876">
            <v>2286</v>
          </cell>
          <cell r="S876">
            <v>2286</v>
          </cell>
          <cell r="T876">
            <v>0</v>
          </cell>
          <cell r="U876">
            <v>2286</v>
          </cell>
          <cell r="V876">
            <v>2286</v>
          </cell>
          <cell r="W876">
            <v>0</v>
          </cell>
          <cell r="X876">
            <v>2286</v>
          </cell>
          <cell r="Y876">
            <v>0</v>
          </cell>
          <cell r="AA876">
            <v>0</v>
          </cell>
          <cell r="AB876">
            <v>5077206</v>
          </cell>
          <cell r="AC876" t="str">
            <v>Registro Valido</v>
          </cell>
          <cell r="AD876">
            <v>2286</v>
          </cell>
          <cell r="AE876">
            <v>2286</v>
          </cell>
          <cell r="AF876">
            <v>2286</v>
          </cell>
          <cell r="AG876">
            <v>0</v>
          </cell>
          <cell r="AH876">
            <v>2247</v>
          </cell>
          <cell r="AI876">
            <v>2247</v>
          </cell>
          <cell r="AJ876">
            <v>2247</v>
          </cell>
          <cell r="AK876">
            <v>0</v>
          </cell>
          <cell r="AM876" t="str">
            <v>ALI_73_SEG_14</v>
          </cell>
          <cell r="AN876" t="str">
            <v>ALI_73_SEG_14_VAL_5077206</v>
          </cell>
          <cell r="AO876">
            <v>4</v>
          </cell>
          <cell r="AP876">
            <v>4591340.0399999991</v>
          </cell>
          <cell r="AQ876" t="b">
            <v>0</v>
          </cell>
          <cell r="AR876" t="str">
            <v/>
          </cell>
          <cell r="AS876" t="str">
            <v/>
          </cell>
          <cell r="AT876" t="str">
            <v>ALI_73_SEG_14_</v>
          </cell>
          <cell r="AU876">
            <v>1</v>
          </cell>
          <cell r="AV876" t="str">
            <v>No Seleccionada</v>
          </cell>
        </row>
        <row r="877">
          <cell r="A877" t="b">
            <v>0</v>
          </cell>
          <cell r="B877" t="str">
            <v>5to_Evento_973_V2_LIBER_17510475.xlsm</v>
          </cell>
          <cell r="C877">
            <v>73</v>
          </cell>
          <cell r="D877">
            <v>2032</v>
          </cell>
          <cell r="E877" t="str">
            <v>Proalimentos Liber S.A.S. En reorganización</v>
          </cell>
          <cell r="F877">
            <v>431</v>
          </cell>
          <cell r="G877" t="str">
            <v>BEBIDAS LÁCTEAS</v>
          </cell>
          <cell r="H877" t="str">
            <v>73 : Kumis Con Cereal (Hojuela de Maíz azucarada). Yogurt 150 cm3; Cereal 30 g.</v>
          </cell>
          <cell r="I877">
            <v>15</v>
          </cell>
          <cell r="J877" t="str">
            <v>Sitio 1 : CARRERA 127#22G-18 INT 4 - Sitio 2 : SIBERIA KM 7.5 CELTA, LOTE 159 - Sitio 3 : CARRERA 68B #10A-18 - Sitio 4 : CALLE 24F#101B-15 - Sitio 5 : CARRERA 65B#10A-87 - Sitio 6 : AUTO MEDE KM 1,5 P INDUS FLORIDA BOD 23 - Sitio 7 : CARRERA 71 A BIS # 63D-38 -</v>
          </cell>
          <cell r="K877">
            <v>44835</v>
          </cell>
          <cell r="L877">
            <v>477</v>
          </cell>
          <cell r="M877">
            <v>652</v>
          </cell>
          <cell r="N877">
            <v>970</v>
          </cell>
          <cell r="O877">
            <v>0</v>
          </cell>
          <cell r="P877">
            <v>2286</v>
          </cell>
          <cell r="Q877">
            <v>0</v>
          </cell>
          <cell r="R877">
            <v>2286</v>
          </cell>
          <cell r="S877">
            <v>2286</v>
          </cell>
          <cell r="T877">
            <v>0</v>
          </cell>
          <cell r="U877">
            <v>2286</v>
          </cell>
          <cell r="V877">
            <v>2286</v>
          </cell>
          <cell r="W877">
            <v>0</v>
          </cell>
          <cell r="X877">
            <v>2286</v>
          </cell>
          <cell r="Y877">
            <v>0</v>
          </cell>
          <cell r="AA877">
            <v>0</v>
          </cell>
          <cell r="AB877">
            <v>4798314</v>
          </cell>
          <cell r="AC877" t="str">
            <v>Registro Valido</v>
          </cell>
          <cell r="AD877">
            <v>2286</v>
          </cell>
          <cell r="AE877">
            <v>2286</v>
          </cell>
          <cell r="AF877">
            <v>2286</v>
          </cell>
          <cell r="AG877">
            <v>0</v>
          </cell>
          <cell r="AH877">
            <v>2247</v>
          </cell>
          <cell r="AI877">
            <v>2247</v>
          </cell>
          <cell r="AJ877">
            <v>2247</v>
          </cell>
          <cell r="AK877">
            <v>0</v>
          </cell>
          <cell r="AM877" t="str">
            <v>ALI_73_SEG_15</v>
          </cell>
          <cell r="AN877" t="str">
            <v>ALI_73_SEG_15_VAL_4798314</v>
          </cell>
          <cell r="AO877">
            <v>4</v>
          </cell>
          <cell r="AP877">
            <v>4339136.76</v>
          </cell>
          <cell r="AQ877" t="b">
            <v>0</v>
          </cell>
          <cell r="AR877" t="str">
            <v/>
          </cell>
          <cell r="AS877" t="str">
            <v/>
          </cell>
          <cell r="AT877" t="str">
            <v>ALI_73_SEG_15_</v>
          </cell>
          <cell r="AU877">
            <v>1</v>
          </cell>
          <cell r="AV877" t="str">
            <v>No Seleccionada</v>
          </cell>
        </row>
        <row r="878">
          <cell r="A878" t="str">
            <v>ALI_117_SEG_1</v>
          </cell>
          <cell r="B878" t="str">
            <v>5to_Evento_973_V2_LIBER_17510475.xlsm</v>
          </cell>
          <cell r="C878">
            <v>117</v>
          </cell>
          <cell r="D878">
            <v>2032</v>
          </cell>
          <cell r="E878" t="str">
            <v>Proalimentos Liber S.A.S. En reorganización</v>
          </cell>
          <cell r="F878">
            <v>488</v>
          </cell>
          <cell r="G878" t="str">
            <v>BEBIDAS LÁCTEAS</v>
          </cell>
          <cell r="H878" t="str">
            <v>117 : Bebida láctea (UHT) ultra alta temperatura, larga vida a base de yogurt semidescremado con dulce sabores fresa, melocotón, mora, maracuyá, mango bebida láctea larga vida a base de yogurt.</v>
          </cell>
          <cell r="I878">
            <v>1</v>
          </cell>
          <cell r="J878" t="str">
            <v>Sitio 1 : CARRERA 127#22G-18 INT 4 - Sitio 2 : SIBERIA KM 7.5 CELTA, LOTE 159 - Sitio 3 : CARRERA 68B #10A-18 - Sitio 4 : CALLE 24F#101B-15 - Sitio 5 : CARRERA 65B#10A-87 - Sitio 6 : AUTO MEDE KM 1,5 P INDUS FLORIDA BOD 23 - Sitio 7 : CARRERA 71 A BIS # 63D-38 -</v>
          </cell>
          <cell r="K878">
            <v>44835</v>
          </cell>
          <cell r="L878">
            <v>12482</v>
          </cell>
          <cell r="M878">
            <v>15523</v>
          </cell>
          <cell r="N878">
            <v>7944</v>
          </cell>
          <cell r="O878">
            <v>0</v>
          </cell>
          <cell r="P878">
            <v>1214</v>
          </cell>
          <cell r="Q878">
            <v>3.2000000000000001E-2</v>
          </cell>
          <cell r="R878">
            <v>1175.1500000000001</v>
          </cell>
          <cell r="S878">
            <v>1214</v>
          </cell>
          <cell r="T878">
            <v>3.2000000000000001E-2</v>
          </cell>
          <cell r="U878">
            <v>1175.1500000000001</v>
          </cell>
          <cell r="V878">
            <v>1214</v>
          </cell>
          <cell r="W878">
            <v>3.2000000000000001E-2</v>
          </cell>
          <cell r="X878">
            <v>1175.1500000000001</v>
          </cell>
          <cell r="Y878">
            <v>0</v>
          </cell>
          <cell r="AA878">
            <v>0</v>
          </cell>
          <cell r="AB878">
            <v>42245467.350000009</v>
          </cell>
          <cell r="AC878" t="str">
            <v>Registro Valido</v>
          </cell>
          <cell r="AD878">
            <v>1214</v>
          </cell>
          <cell r="AE878">
            <v>1214</v>
          </cell>
          <cell r="AF878">
            <v>1214</v>
          </cell>
          <cell r="AG878">
            <v>0</v>
          </cell>
          <cell r="AH878">
            <v>1211</v>
          </cell>
          <cell r="AI878">
            <v>1211</v>
          </cell>
          <cell r="AJ878">
            <v>1211</v>
          </cell>
          <cell r="AK878">
            <v>0</v>
          </cell>
          <cell r="AM878" t="str">
            <v>ALI_117_SEG_1</v>
          </cell>
          <cell r="AN878" t="str">
            <v>ALI_117_SEG_1_VAL_42245467.35</v>
          </cell>
          <cell r="AO878">
            <v>2</v>
          </cell>
          <cell r="AP878">
            <v>42245467.350000009</v>
          </cell>
          <cell r="AQ878" t="b">
            <v>1</v>
          </cell>
          <cell r="AR878" t="str">
            <v/>
          </cell>
          <cell r="AS878" t="str">
            <v>X</v>
          </cell>
          <cell r="AT878" t="str">
            <v>ALI_117_SEG_1_X</v>
          </cell>
          <cell r="AU878">
            <v>1</v>
          </cell>
          <cell r="AV878" t="str">
            <v>Cotizacion Seleccionada</v>
          </cell>
        </row>
        <row r="879">
          <cell r="A879" t="str">
            <v>ALI_117_SEG_2</v>
          </cell>
          <cell r="B879" t="str">
            <v>5to_Evento_973_V2_LIBER_17510475.xlsm</v>
          </cell>
          <cell r="C879">
            <v>117</v>
          </cell>
          <cell r="D879">
            <v>2032</v>
          </cell>
          <cell r="E879" t="str">
            <v>Proalimentos Liber S.A.S. En reorganización</v>
          </cell>
          <cell r="F879">
            <v>489</v>
          </cell>
          <cell r="G879" t="str">
            <v>BEBIDAS LÁCTEAS</v>
          </cell>
          <cell r="H879" t="str">
            <v>117 : Bebida láctea (UHT) ultra alta temperatura, larga vida a base de yogurt semidescremado con dulce sabores fresa, melocotón, mora, maracuyá, mango bebida láctea larga vida a base de yogurt.</v>
          </cell>
          <cell r="I879">
            <v>2</v>
          </cell>
          <cell r="J879" t="str">
            <v>Sitio 1 : CARRERA 127#22G-18 INT 4 - Sitio 2 : SIBERIA KM 7.5 CELTA, LOTE 159 - Sitio 3 : CARRERA 68B #10A-18 - Sitio 4 : CALLE 24F#101B-15 - Sitio 5 : CARRERA 65B#10A-87 - Sitio 6 : AUTO MEDE KM 1,5 P INDUS FLORIDA BOD 23 - Sitio 7 : CARRERA 71 A BIS # 63D-38 -</v>
          </cell>
          <cell r="K879">
            <v>44835</v>
          </cell>
          <cell r="L879">
            <v>12767</v>
          </cell>
          <cell r="M879">
            <v>15872</v>
          </cell>
          <cell r="N879">
            <v>8122</v>
          </cell>
          <cell r="O879">
            <v>0</v>
          </cell>
          <cell r="P879">
            <v>1214</v>
          </cell>
          <cell r="Q879">
            <v>4.5999999999999999E-2</v>
          </cell>
          <cell r="R879">
            <v>1158.1600000000001</v>
          </cell>
          <cell r="S879">
            <v>1214</v>
          </cell>
          <cell r="T879">
            <v>4.5999999999999999E-2</v>
          </cell>
          <cell r="U879">
            <v>1158.1600000000001</v>
          </cell>
          <cell r="V879">
            <v>1214</v>
          </cell>
          <cell r="W879">
            <v>4.5999999999999999E-2</v>
          </cell>
          <cell r="X879">
            <v>1158.1600000000001</v>
          </cell>
          <cell r="Y879">
            <v>0</v>
          </cell>
          <cell r="AA879">
            <v>0</v>
          </cell>
          <cell r="AB879">
            <v>42575119.760000005</v>
          </cell>
          <cell r="AC879" t="str">
            <v>Registro Valido</v>
          </cell>
          <cell r="AD879">
            <v>1214</v>
          </cell>
          <cell r="AE879">
            <v>1214</v>
          </cell>
          <cell r="AF879">
            <v>1214</v>
          </cell>
          <cell r="AG879">
            <v>0</v>
          </cell>
          <cell r="AH879">
            <v>1211</v>
          </cell>
          <cell r="AI879">
            <v>1211</v>
          </cell>
          <cell r="AJ879">
            <v>1211</v>
          </cell>
          <cell r="AK879">
            <v>0</v>
          </cell>
          <cell r="AM879" t="str">
            <v>ALI_117_SEG_2</v>
          </cell>
          <cell r="AN879" t="str">
            <v>ALI_117_SEG_2_VAL_42575119.76</v>
          </cell>
          <cell r="AO879">
            <v>2</v>
          </cell>
          <cell r="AP879">
            <v>42575119.760000005</v>
          </cell>
          <cell r="AQ879" t="b">
            <v>1</v>
          </cell>
          <cell r="AR879" t="str">
            <v/>
          </cell>
          <cell r="AS879" t="str">
            <v>X</v>
          </cell>
          <cell r="AT879" t="str">
            <v>ALI_117_SEG_2_X</v>
          </cell>
          <cell r="AU879">
            <v>1</v>
          </cell>
          <cell r="AV879" t="str">
            <v>Cotizacion Seleccionada</v>
          </cell>
        </row>
        <row r="880">
          <cell r="A880" t="str">
            <v>ALI_117_SEG_3</v>
          </cell>
          <cell r="B880" t="str">
            <v>5to_Evento_973_V2_LIBER_17510475.xlsm</v>
          </cell>
          <cell r="C880">
            <v>117</v>
          </cell>
          <cell r="D880">
            <v>2032</v>
          </cell>
          <cell r="E880" t="str">
            <v>Proalimentos Liber S.A.S. En reorganización</v>
          </cell>
          <cell r="F880">
            <v>490</v>
          </cell>
          <cell r="G880" t="str">
            <v>BEBIDAS LÁCTEAS</v>
          </cell>
          <cell r="H880" t="str">
            <v>117 : Bebida láctea (UHT) ultra alta temperatura, larga vida a base de yogurt semidescremado con dulce sabores fresa, melocotón, mora, maracuyá, mango bebida láctea larga vida a base de yogurt.</v>
          </cell>
          <cell r="I880">
            <v>3</v>
          </cell>
          <cell r="J880" t="str">
            <v>Sitio 1 : CARRERA 127#22G-18 INT 4 - Sitio 2 : SIBERIA KM 7.5 CELTA, LOTE 159 - Sitio 3 : CARRERA 68B #10A-18 - Sitio 4 : CALLE 24F#101B-15 - Sitio 5 : CARRERA 65B#10A-87 - Sitio 6 : AUTO MEDE KM 1,5 P INDUS FLORIDA BOD 23 - Sitio 7 : CARRERA 71 A BIS # 63D-38 -</v>
          </cell>
          <cell r="K880">
            <v>44835</v>
          </cell>
          <cell r="L880">
            <v>12691</v>
          </cell>
          <cell r="M880">
            <v>15778</v>
          </cell>
          <cell r="N880">
            <v>8074</v>
          </cell>
          <cell r="O880">
            <v>0</v>
          </cell>
          <cell r="P880">
            <v>1214</v>
          </cell>
          <cell r="Q880">
            <v>4.7E-2</v>
          </cell>
          <cell r="R880">
            <v>1156.94</v>
          </cell>
          <cell r="S880">
            <v>1214</v>
          </cell>
          <cell r="T880">
            <v>4.7E-2</v>
          </cell>
          <cell r="U880">
            <v>1156.94</v>
          </cell>
          <cell r="V880">
            <v>1214</v>
          </cell>
          <cell r="W880">
            <v>4.7E-2</v>
          </cell>
          <cell r="X880">
            <v>1156.94</v>
          </cell>
          <cell r="Y880">
            <v>0</v>
          </cell>
          <cell r="AA880">
            <v>0</v>
          </cell>
          <cell r="AB880">
            <v>42278058.420000002</v>
          </cell>
          <cell r="AC880" t="str">
            <v>Registro Valido</v>
          </cell>
          <cell r="AD880">
            <v>1214</v>
          </cell>
          <cell r="AE880">
            <v>1214</v>
          </cell>
          <cell r="AF880">
            <v>1214</v>
          </cell>
          <cell r="AG880">
            <v>0</v>
          </cell>
          <cell r="AH880">
            <v>1211</v>
          </cell>
          <cell r="AI880">
            <v>1211</v>
          </cell>
          <cell r="AJ880">
            <v>1211</v>
          </cell>
          <cell r="AK880">
            <v>0</v>
          </cell>
          <cell r="AM880" t="str">
            <v>ALI_117_SEG_3</v>
          </cell>
          <cell r="AN880" t="str">
            <v>ALI_117_SEG_3_VAL_42278058.42</v>
          </cell>
          <cell r="AO880">
            <v>2</v>
          </cell>
          <cell r="AP880">
            <v>42278058.420000002</v>
          </cell>
          <cell r="AQ880" t="b">
            <v>1</v>
          </cell>
          <cell r="AR880" t="str">
            <v/>
          </cell>
          <cell r="AS880" t="str">
            <v>X</v>
          </cell>
          <cell r="AT880" t="str">
            <v>ALI_117_SEG_3_X</v>
          </cell>
          <cell r="AU880">
            <v>1</v>
          </cell>
          <cell r="AV880" t="str">
            <v>Cotizacion Seleccionada</v>
          </cell>
        </row>
        <row r="881">
          <cell r="A881" t="str">
            <v>ALI_117_SEG_4</v>
          </cell>
          <cell r="B881" t="str">
            <v>5to_Evento_973_V2_LIBER_17510475.xlsm</v>
          </cell>
          <cell r="C881">
            <v>117</v>
          </cell>
          <cell r="D881">
            <v>2032</v>
          </cell>
          <cell r="E881" t="str">
            <v>Proalimentos Liber S.A.S. En reorganización</v>
          </cell>
          <cell r="F881">
            <v>491</v>
          </cell>
          <cell r="G881" t="str">
            <v>BEBIDAS LÁCTEAS</v>
          </cell>
          <cell r="H881" t="str">
            <v>117 : Bebida láctea (UHT) ultra alta temperatura, larga vida a base de yogurt semidescremado con dulce sabores fresa, melocotón, mora, maracuyá, mango bebida láctea larga vida a base de yogurt.</v>
          </cell>
          <cell r="I881">
            <v>4</v>
          </cell>
          <cell r="J881" t="str">
            <v>Sitio 1 : CARRERA 127#22G-18 INT 4 - Sitio 2 : SIBERIA KM 7.5 CELTA, LOTE 159 - Sitio 3 : CARRERA 68B #10A-18 - Sitio 4 : CALLE 24F#101B-15 - Sitio 5 : CARRERA 65B#10A-87 - Sitio 6 : AUTO MEDE KM 1,5 P INDUS FLORIDA BOD 23 - Sitio 7 : CARRERA 71 A BIS # 63D-38 -</v>
          </cell>
          <cell r="K881">
            <v>44835</v>
          </cell>
          <cell r="L881">
            <v>13519</v>
          </cell>
          <cell r="M881">
            <v>16810</v>
          </cell>
          <cell r="N881">
            <v>8602</v>
          </cell>
          <cell r="O881">
            <v>0</v>
          </cell>
          <cell r="P881">
            <v>1214</v>
          </cell>
          <cell r="Q881">
            <v>3.3000000000000002E-2</v>
          </cell>
          <cell r="R881">
            <v>1173.94</v>
          </cell>
          <cell r="S881">
            <v>1214</v>
          </cell>
          <cell r="T881">
            <v>3.3000000000000002E-2</v>
          </cell>
          <cell r="U881">
            <v>1173.94</v>
          </cell>
          <cell r="V881">
            <v>1214</v>
          </cell>
          <cell r="W881">
            <v>3.3000000000000002E-2</v>
          </cell>
          <cell r="X881">
            <v>1173.94</v>
          </cell>
          <cell r="Y881">
            <v>0</v>
          </cell>
          <cell r="AA881">
            <v>0</v>
          </cell>
          <cell r="AB881">
            <v>45702658.140000008</v>
          </cell>
          <cell r="AC881" t="str">
            <v>Registro Valido</v>
          </cell>
          <cell r="AD881">
            <v>1214</v>
          </cell>
          <cell r="AE881">
            <v>1214</v>
          </cell>
          <cell r="AF881">
            <v>1214</v>
          </cell>
          <cell r="AG881">
            <v>0</v>
          </cell>
          <cell r="AH881">
            <v>1211</v>
          </cell>
          <cell r="AI881">
            <v>1211</v>
          </cell>
          <cell r="AJ881">
            <v>1211</v>
          </cell>
          <cell r="AK881">
            <v>0</v>
          </cell>
          <cell r="AM881" t="str">
            <v>ALI_117_SEG_4</v>
          </cell>
          <cell r="AN881" t="str">
            <v>ALI_117_SEG_4_VAL_45702658.14</v>
          </cell>
          <cell r="AO881">
            <v>2</v>
          </cell>
          <cell r="AP881">
            <v>45702658.140000008</v>
          </cell>
          <cell r="AQ881" t="b">
            <v>1</v>
          </cell>
          <cell r="AR881" t="str">
            <v/>
          </cell>
          <cell r="AS881" t="str">
            <v>X</v>
          </cell>
          <cell r="AT881" t="str">
            <v>ALI_117_SEG_4_X</v>
          </cell>
          <cell r="AU881">
            <v>1</v>
          </cell>
          <cell r="AV881" t="str">
            <v>Cotizacion Seleccionada</v>
          </cell>
        </row>
        <row r="882">
          <cell r="A882" t="str">
            <v>ALI_117_SEG_5</v>
          </cell>
          <cell r="B882" t="str">
            <v>5to_Evento_973_V2_LIBER_17510475.xlsm</v>
          </cell>
          <cell r="C882">
            <v>117</v>
          </cell>
          <cell r="D882">
            <v>2032</v>
          </cell>
          <cell r="E882" t="str">
            <v>Proalimentos Liber S.A.S. En reorganización</v>
          </cell>
          <cell r="F882">
            <v>492</v>
          </cell>
          <cell r="G882" t="str">
            <v>BEBIDAS LÁCTEAS</v>
          </cell>
          <cell r="H882" t="str">
            <v>117 : Bebida láctea (UHT) ultra alta temperatura, larga vida a base de yogurt semidescremado con dulce sabores fresa, melocotón, mora, maracuyá, mango bebida láctea larga vida a base de yogurt.</v>
          </cell>
          <cell r="I882">
            <v>5</v>
          </cell>
          <cell r="J882" t="str">
            <v>Sitio 1 : CARRERA 127#22G-18 INT 4 - Sitio 2 : SIBERIA KM 7.5 CELTA, LOTE 159 - Sitio 3 : CARRERA 68B #10A-18 - Sitio 4 : CALLE 24F#101B-15 - Sitio 5 : CARRERA 65B#10A-87 - Sitio 6 : AUTO MEDE KM 1,5 P INDUS FLORIDA BOD 23 - Sitio 7 : CARRERA 71 A BIS # 63D-38 -</v>
          </cell>
          <cell r="K882">
            <v>44835</v>
          </cell>
          <cell r="L882">
            <v>12568</v>
          </cell>
          <cell r="M882">
            <v>15627</v>
          </cell>
          <cell r="N882">
            <v>7997</v>
          </cell>
          <cell r="O882">
            <v>0</v>
          </cell>
          <cell r="P882">
            <v>1214</v>
          </cell>
          <cell r="Q882">
            <v>3.1E-2</v>
          </cell>
          <cell r="R882">
            <v>1176.3699999999999</v>
          </cell>
          <cell r="S882">
            <v>1214</v>
          </cell>
          <cell r="T882">
            <v>3.1E-2</v>
          </cell>
          <cell r="U882">
            <v>1176.3699999999999</v>
          </cell>
          <cell r="V882">
            <v>1214</v>
          </cell>
          <cell r="W882">
            <v>3.1E-2</v>
          </cell>
          <cell r="X882">
            <v>1176.3699999999999</v>
          </cell>
          <cell r="Y882">
            <v>0</v>
          </cell>
          <cell r="AA882">
            <v>0</v>
          </cell>
          <cell r="AB882">
            <v>42575183.039999999</v>
          </cell>
          <cell r="AC882" t="str">
            <v>Registro Valido</v>
          </cell>
          <cell r="AD882">
            <v>1214</v>
          </cell>
          <cell r="AE882">
            <v>1214</v>
          </cell>
          <cell r="AF882">
            <v>1214</v>
          </cell>
          <cell r="AG882">
            <v>0</v>
          </cell>
          <cell r="AH882">
            <v>1211</v>
          </cell>
          <cell r="AI882">
            <v>1211</v>
          </cell>
          <cell r="AJ882">
            <v>1211</v>
          </cell>
          <cell r="AK882">
            <v>0</v>
          </cell>
          <cell r="AM882" t="str">
            <v>ALI_117_SEG_5</v>
          </cell>
          <cell r="AN882" t="str">
            <v>ALI_117_SEG_5_VAL_42575183.04</v>
          </cell>
          <cell r="AO882">
            <v>2</v>
          </cell>
          <cell r="AP882">
            <v>42575183.039999999</v>
          </cell>
          <cell r="AQ882" t="b">
            <v>1</v>
          </cell>
          <cell r="AR882" t="str">
            <v/>
          </cell>
          <cell r="AS882" t="str">
            <v>X</v>
          </cell>
          <cell r="AT882" t="str">
            <v>ALI_117_SEG_5_X</v>
          </cell>
          <cell r="AU882">
            <v>1</v>
          </cell>
          <cell r="AV882" t="str">
            <v>Cotizacion Seleccionada</v>
          </cell>
        </row>
        <row r="883">
          <cell r="A883" t="str">
            <v>ALI_117_SEG_6</v>
          </cell>
          <cell r="B883" t="str">
            <v>5to_Evento_973_V2_LIBER_17510475.xlsm</v>
          </cell>
          <cell r="C883">
            <v>117</v>
          </cell>
          <cell r="D883">
            <v>2032</v>
          </cell>
          <cell r="E883" t="str">
            <v>Proalimentos Liber S.A.S. En reorganización</v>
          </cell>
          <cell r="F883">
            <v>493</v>
          </cell>
          <cell r="G883" t="str">
            <v>BEBIDAS LÁCTEAS</v>
          </cell>
          <cell r="H883" t="str">
            <v>117 : Bebida láctea (UHT) ultra alta temperatura, larga vida a base de yogurt semidescremado con dulce sabores fresa, melocotón, mora, maracuyá, mango bebida láctea larga vida a base de yogurt.</v>
          </cell>
          <cell r="I883">
            <v>6</v>
          </cell>
          <cell r="J883" t="str">
            <v>Sitio 1 : CARRERA 127#22G-18 INT 4 - Sitio 2 : SIBERIA KM 7.5 CELTA, LOTE 159 - Sitio 3 : CARRERA 68B #10A-18 - Sitio 4 : CALLE 24F#101B-15 - Sitio 5 : CARRERA 65B#10A-87 - Sitio 6 : AUTO MEDE KM 1,5 P INDUS FLORIDA BOD 23 - Sitio 7 : CARRERA 71 A BIS # 63D-38 -</v>
          </cell>
          <cell r="K883">
            <v>44835</v>
          </cell>
          <cell r="L883">
            <v>13605</v>
          </cell>
          <cell r="M883">
            <v>16914</v>
          </cell>
          <cell r="N883">
            <v>8655</v>
          </cell>
          <cell r="O883">
            <v>0</v>
          </cell>
          <cell r="P883">
            <v>1214</v>
          </cell>
          <cell r="Q883">
            <v>3.4000000000000002E-2</v>
          </cell>
          <cell r="R883">
            <v>1172.72</v>
          </cell>
          <cell r="S883">
            <v>1214</v>
          </cell>
          <cell r="T883">
            <v>3.4000000000000002E-2</v>
          </cell>
          <cell r="U883">
            <v>1172.72</v>
          </cell>
          <cell r="V883">
            <v>1214</v>
          </cell>
          <cell r="W883">
            <v>3.4000000000000002E-2</v>
          </cell>
          <cell r="X883">
            <v>1172.72</v>
          </cell>
          <cell r="Y883">
            <v>0</v>
          </cell>
          <cell r="AA883">
            <v>0</v>
          </cell>
          <cell r="AB883">
            <v>45940133.280000001</v>
          </cell>
          <cell r="AC883" t="str">
            <v>Registro Valido</v>
          </cell>
          <cell r="AD883">
            <v>1214</v>
          </cell>
          <cell r="AE883">
            <v>1214</v>
          </cell>
          <cell r="AF883">
            <v>1214</v>
          </cell>
          <cell r="AG883">
            <v>0</v>
          </cell>
          <cell r="AH883">
            <v>1211</v>
          </cell>
          <cell r="AI883">
            <v>1211</v>
          </cell>
          <cell r="AJ883">
            <v>1211</v>
          </cell>
          <cell r="AK883">
            <v>0</v>
          </cell>
          <cell r="AM883" t="str">
            <v>ALI_117_SEG_6</v>
          </cell>
          <cell r="AN883" t="str">
            <v>ALI_117_SEG_6_VAL_45940133.28</v>
          </cell>
          <cell r="AO883">
            <v>2</v>
          </cell>
          <cell r="AP883">
            <v>45940133.280000001</v>
          </cell>
          <cell r="AQ883" t="b">
            <v>1</v>
          </cell>
          <cell r="AR883" t="str">
            <v/>
          </cell>
          <cell r="AS883" t="str">
            <v>X</v>
          </cell>
          <cell r="AT883" t="str">
            <v>ALI_117_SEG_6_X</v>
          </cell>
          <cell r="AU883">
            <v>1</v>
          </cell>
          <cell r="AV883" t="str">
            <v>Cotizacion Seleccionada</v>
          </cell>
        </row>
        <row r="884">
          <cell r="A884" t="str">
            <v>ALI_117_SEG_7</v>
          </cell>
          <cell r="B884" t="str">
            <v>5to_Evento_973_V2_LIBER_17510475.xlsm</v>
          </cell>
          <cell r="C884">
            <v>117</v>
          </cell>
          <cell r="D884">
            <v>2032</v>
          </cell>
          <cell r="E884" t="str">
            <v>Proalimentos Liber S.A.S. En reorganización</v>
          </cell>
          <cell r="F884">
            <v>494</v>
          </cell>
          <cell r="G884" t="str">
            <v>BEBIDAS LÁCTEAS</v>
          </cell>
          <cell r="H884" t="str">
            <v>117 : Bebida láctea (UHT) ultra alta temperatura, larga vida a base de yogurt semidescremado con dulce sabores fresa, melocotón, mora, maracuyá, mango bebida láctea larga vida a base de yogurt.</v>
          </cell>
          <cell r="I884">
            <v>7</v>
          </cell>
          <cell r="J884" t="str">
            <v>Sitio 1 : CARRERA 127#22G-18 INT 4 - Sitio 2 : SIBERIA KM 7.5 CELTA, LOTE 159 - Sitio 3 : CARRERA 68B #10A-18 - Sitio 4 : CALLE 24F#101B-15 - Sitio 5 : CARRERA 65B#10A-87 - Sitio 6 : AUTO MEDE KM 1,5 P INDUS FLORIDA BOD 23 - Sitio 7 : CARRERA 71 A BIS # 63D-38 -</v>
          </cell>
          <cell r="K884">
            <v>44835</v>
          </cell>
          <cell r="L884">
            <v>13892</v>
          </cell>
          <cell r="M884">
            <v>17273</v>
          </cell>
          <cell r="N884">
            <v>8839</v>
          </cell>
          <cell r="O884">
            <v>0</v>
          </cell>
          <cell r="P884">
            <v>1214</v>
          </cell>
          <cell r="Q884">
            <v>4.3999999999999997E-2</v>
          </cell>
          <cell r="R884">
            <v>1160.58</v>
          </cell>
          <cell r="S884">
            <v>1214</v>
          </cell>
          <cell r="T884">
            <v>4.3999999999999997E-2</v>
          </cell>
          <cell r="U884">
            <v>1160.58</v>
          </cell>
          <cell r="V884">
            <v>1214</v>
          </cell>
          <cell r="W884">
            <v>4.3999999999999997E-2</v>
          </cell>
          <cell r="X884">
            <v>1160.58</v>
          </cell>
          <cell r="Y884">
            <v>0</v>
          </cell>
          <cell r="AA884">
            <v>0</v>
          </cell>
          <cell r="AB884">
            <v>46427842.32</v>
          </cell>
          <cell r="AC884" t="str">
            <v>Registro Valido</v>
          </cell>
          <cell r="AD884">
            <v>1214</v>
          </cell>
          <cell r="AE884">
            <v>1214</v>
          </cell>
          <cell r="AF884">
            <v>1214</v>
          </cell>
          <cell r="AG884">
            <v>0</v>
          </cell>
          <cell r="AH884">
            <v>1211</v>
          </cell>
          <cell r="AI884">
            <v>1211</v>
          </cell>
          <cell r="AJ884">
            <v>1211</v>
          </cell>
          <cell r="AK884">
            <v>0</v>
          </cell>
          <cell r="AM884" t="str">
            <v>ALI_117_SEG_7</v>
          </cell>
          <cell r="AN884" t="str">
            <v>ALI_117_SEG_7_VAL_46427842.32</v>
          </cell>
          <cell r="AO884">
            <v>2</v>
          </cell>
          <cell r="AP884">
            <v>46427842.32</v>
          </cell>
          <cell r="AQ884" t="b">
            <v>1</v>
          </cell>
          <cell r="AR884" t="str">
            <v/>
          </cell>
          <cell r="AS884" t="str">
            <v>X</v>
          </cell>
          <cell r="AT884" t="str">
            <v>ALI_117_SEG_7_X</v>
          </cell>
          <cell r="AU884">
            <v>1</v>
          </cell>
          <cell r="AV884" t="str">
            <v>Cotizacion Seleccionada</v>
          </cell>
        </row>
        <row r="885">
          <cell r="A885" t="str">
            <v>ALI_117_SEG_8</v>
          </cell>
          <cell r="B885" t="str">
            <v>5to_Evento_973_V2_LIBER_17510475.xlsm</v>
          </cell>
          <cell r="C885">
            <v>117</v>
          </cell>
          <cell r="D885">
            <v>2032</v>
          </cell>
          <cell r="E885" t="str">
            <v>Proalimentos Liber S.A.S. En reorganización</v>
          </cell>
          <cell r="F885">
            <v>495</v>
          </cell>
          <cell r="G885" t="str">
            <v>BEBIDAS LÁCTEAS</v>
          </cell>
          <cell r="H885" t="str">
            <v>117 : Bebida láctea (UHT) ultra alta temperatura, larga vida a base de yogurt semidescremado con dulce sabores fresa, melocotón, mora, maracuyá, mango bebida láctea larga vida a base de yogurt.</v>
          </cell>
          <cell r="I885">
            <v>8</v>
          </cell>
          <cell r="J885" t="str">
            <v>Sitio 1 : CARRERA 127#22G-18 INT 4 - Sitio 2 : SIBERIA KM 7.5 CELTA, LOTE 159 - Sitio 3 : CARRERA 68B #10A-18 - Sitio 4 : CALLE 24F#101B-15 - Sitio 5 : CARRERA 65B#10A-87 - Sitio 6 : AUTO MEDE KM 1,5 P INDUS FLORIDA BOD 23 - Sitio 7 : CARRERA 71 A BIS # 63D-38 -</v>
          </cell>
          <cell r="K885">
            <v>44835</v>
          </cell>
          <cell r="L885">
            <v>13407</v>
          </cell>
          <cell r="M885">
            <v>16674</v>
          </cell>
          <cell r="N885">
            <v>8532</v>
          </cell>
          <cell r="O885">
            <v>0</v>
          </cell>
          <cell r="P885">
            <v>1214</v>
          </cell>
          <cell r="Q885">
            <v>4.3999999999999997E-2</v>
          </cell>
          <cell r="R885">
            <v>1160.58</v>
          </cell>
          <cell r="S885">
            <v>1214</v>
          </cell>
          <cell r="T885">
            <v>4.3999999999999997E-2</v>
          </cell>
          <cell r="U885">
            <v>1160.58</v>
          </cell>
          <cell r="V885">
            <v>1214</v>
          </cell>
          <cell r="W885">
            <v>4.3999999999999997E-2</v>
          </cell>
          <cell r="X885">
            <v>1160.58</v>
          </cell>
          <cell r="Y885">
            <v>0</v>
          </cell>
          <cell r="AA885">
            <v>0</v>
          </cell>
          <cell r="AB885">
            <v>44813475.539999992</v>
          </cell>
          <cell r="AC885" t="str">
            <v>Registro Valido</v>
          </cell>
          <cell r="AD885">
            <v>1214</v>
          </cell>
          <cell r="AE885">
            <v>1214</v>
          </cell>
          <cell r="AF885">
            <v>1214</v>
          </cell>
          <cell r="AG885">
            <v>0</v>
          </cell>
          <cell r="AH885">
            <v>1211</v>
          </cell>
          <cell r="AI885">
            <v>1211</v>
          </cell>
          <cell r="AJ885">
            <v>1211</v>
          </cell>
          <cell r="AK885">
            <v>0</v>
          </cell>
          <cell r="AM885" t="str">
            <v>ALI_117_SEG_8</v>
          </cell>
          <cell r="AN885" t="str">
            <v>ALI_117_SEG_8_VAL_44813475.54</v>
          </cell>
          <cell r="AO885">
            <v>2</v>
          </cell>
          <cell r="AP885">
            <v>44813475.539999992</v>
          </cell>
          <cell r="AQ885" t="b">
            <v>1</v>
          </cell>
          <cell r="AR885" t="str">
            <v/>
          </cell>
          <cell r="AS885" t="str">
            <v>X</v>
          </cell>
          <cell r="AT885" t="str">
            <v>ALI_117_SEG_8_X</v>
          </cell>
          <cell r="AU885">
            <v>1</v>
          </cell>
          <cell r="AV885" t="str">
            <v>Cotizacion Seleccionada</v>
          </cell>
        </row>
        <row r="886">
          <cell r="A886" t="str">
            <v>ALI_117_SEG_9</v>
          </cell>
          <cell r="B886" t="str">
            <v>5to_Evento_973_V2_LIBER_17510475.xlsm</v>
          </cell>
          <cell r="C886">
            <v>117</v>
          </cell>
          <cell r="D886">
            <v>2032</v>
          </cell>
          <cell r="E886" t="str">
            <v>Proalimentos Liber S.A.S. En reorganización</v>
          </cell>
          <cell r="F886">
            <v>496</v>
          </cell>
          <cell r="G886" t="str">
            <v>BEBIDAS LÁCTEAS</v>
          </cell>
          <cell r="H886" t="str">
            <v>117 : Bebida láctea (UHT) ultra alta temperatura, larga vida a base de yogurt semidescremado con dulce sabores fresa, melocotón, mora, maracuyá, mango bebida láctea larga vida a base de yogurt.</v>
          </cell>
          <cell r="I886">
            <v>9</v>
          </cell>
          <cell r="J886" t="str">
            <v>Sitio 1 : CARRERA 127#22G-18 INT 4 - Sitio 2 : SIBERIA KM 7.5 CELTA, LOTE 159 - Sitio 3 : CARRERA 68B #10A-18 - Sitio 4 : CALLE 24F#101B-15 - Sitio 5 : CARRERA 65B#10A-87 - Sitio 6 : AUTO MEDE KM 1,5 P INDUS FLORIDA BOD 23 - Sitio 7 : CARRERA 71 A BIS # 63D-38 -</v>
          </cell>
          <cell r="K886">
            <v>44835</v>
          </cell>
          <cell r="L886">
            <v>13552</v>
          </cell>
          <cell r="M886">
            <v>16848</v>
          </cell>
          <cell r="N886">
            <v>8621</v>
          </cell>
          <cell r="O886">
            <v>0</v>
          </cell>
          <cell r="P886">
            <v>1214</v>
          </cell>
          <cell r="Q886">
            <v>3.2000000000000001E-2</v>
          </cell>
          <cell r="R886">
            <v>1175.1500000000001</v>
          </cell>
          <cell r="S886">
            <v>1214</v>
          </cell>
          <cell r="T886">
            <v>3.2000000000000001E-2</v>
          </cell>
          <cell r="U886">
            <v>1175.1500000000001</v>
          </cell>
          <cell r="V886">
            <v>1214</v>
          </cell>
          <cell r="W886">
            <v>3.2000000000000001E-2</v>
          </cell>
          <cell r="X886">
            <v>1175.1500000000001</v>
          </cell>
          <cell r="Y886">
            <v>0</v>
          </cell>
          <cell r="AA886">
            <v>0</v>
          </cell>
          <cell r="AB886">
            <v>45855528.149999999</v>
          </cell>
          <cell r="AC886" t="str">
            <v>Registro Valido</v>
          </cell>
          <cell r="AD886">
            <v>1214</v>
          </cell>
          <cell r="AE886">
            <v>1214</v>
          </cell>
          <cell r="AF886">
            <v>1214</v>
          </cell>
          <cell r="AG886">
            <v>0</v>
          </cell>
          <cell r="AH886">
            <v>1211</v>
          </cell>
          <cell r="AI886">
            <v>1211</v>
          </cell>
          <cell r="AJ886">
            <v>1211</v>
          </cell>
          <cell r="AK886">
            <v>0</v>
          </cell>
          <cell r="AM886" t="str">
            <v>ALI_117_SEG_9</v>
          </cell>
          <cell r="AN886" t="str">
            <v>ALI_117_SEG_9_VAL_45855528.15</v>
          </cell>
          <cell r="AO886">
            <v>2</v>
          </cell>
          <cell r="AP886">
            <v>45855528.149999999</v>
          </cell>
          <cell r="AQ886" t="b">
            <v>1</v>
          </cell>
          <cell r="AR886" t="str">
            <v/>
          </cell>
          <cell r="AS886" t="str">
            <v>X</v>
          </cell>
          <cell r="AT886" t="str">
            <v>ALI_117_SEG_9_X</v>
          </cell>
          <cell r="AU886">
            <v>1</v>
          </cell>
          <cell r="AV886" t="str">
            <v>Cotizacion Seleccionada</v>
          </cell>
        </row>
        <row r="887">
          <cell r="A887" t="str">
            <v>ALI_117_SEG_10</v>
          </cell>
          <cell r="B887" t="str">
            <v>5to_Evento_973_V2_LIBER_17510475.xlsm</v>
          </cell>
          <cell r="C887">
            <v>117</v>
          </cell>
          <cell r="D887">
            <v>2032</v>
          </cell>
          <cell r="E887" t="str">
            <v>Proalimentos Liber S.A.S. En reorganización</v>
          </cell>
          <cell r="F887">
            <v>497</v>
          </cell>
          <cell r="G887" t="str">
            <v>BEBIDAS LÁCTEAS</v>
          </cell>
          <cell r="H887" t="str">
            <v>117 : Bebida láctea (UHT) ultra alta temperatura, larga vida a base de yogurt semidescremado con dulce sabores fresa, melocotón, mora, maracuyá, mango bebida láctea larga vida a base de yogurt.</v>
          </cell>
          <cell r="I887">
            <v>10</v>
          </cell>
          <cell r="J887" t="str">
            <v>Sitio 1 : CARRERA 127#22G-18 INT 4 - Sitio 2 : SIBERIA KM 7.5 CELTA, LOTE 159 - Sitio 3 : CARRERA 68B #10A-18 - Sitio 4 : CALLE 24F#101B-15 - Sitio 5 : CARRERA 65B#10A-87 - Sitio 6 : AUTO MEDE KM 1,5 P INDUS FLORIDA BOD 23 - Sitio 7 : CARRERA 71 A BIS # 63D-38 -</v>
          </cell>
          <cell r="K887">
            <v>44835</v>
          </cell>
          <cell r="L887">
            <v>13569</v>
          </cell>
          <cell r="M887">
            <v>16875</v>
          </cell>
          <cell r="N887">
            <v>8636</v>
          </cell>
          <cell r="O887">
            <v>0</v>
          </cell>
          <cell r="P887">
            <v>1214</v>
          </cell>
          <cell r="Q887">
            <v>4.8000000000000001E-2</v>
          </cell>
          <cell r="R887">
            <v>1155.73</v>
          </cell>
          <cell r="S887">
            <v>1214</v>
          </cell>
          <cell r="T887">
            <v>4.8000000000000001E-2</v>
          </cell>
          <cell r="U887">
            <v>1155.73</v>
          </cell>
          <cell r="V887">
            <v>1214</v>
          </cell>
          <cell r="W887">
            <v>4.8000000000000001E-2</v>
          </cell>
          <cell r="X887">
            <v>1155.73</v>
          </cell>
          <cell r="Y887">
            <v>0</v>
          </cell>
          <cell r="AA887">
            <v>0</v>
          </cell>
          <cell r="AB887">
            <v>45165928.400000006</v>
          </cell>
          <cell r="AC887" t="str">
            <v>Registro Valido</v>
          </cell>
          <cell r="AD887">
            <v>1214</v>
          </cell>
          <cell r="AE887">
            <v>1214</v>
          </cell>
          <cell r="AF887">
            <v>1214</v>
          </cell>
          <cell r="AG887">
            <v>0</v>
          </cell>
          <cell r="AH887">
            <v>1211</v>
          </cell>
          <cell r="AI887">
            <v>1211</v>
          </cell>
          <cell r="AJ887">
            <v>1211</v>
          </cell>
          <cell r="AK887">
            <v>0</v>
          </cell>
          <cell r="AM887" t="str">
            <v>ALI_117_SEG_10</v>
          </cell>
          <cell r="AN887" t="str">
            <v>ALI_117_SEG_10_VAL_45165928.4</v>
          </cell>
          <cell r="AO887">
            <v>2</v>
          </cell>
          <cell r="AP887">
            <v>45165928.400000006</v>
          </cell>
          <cell r="AQ887" t="b">
            <v>1</v>
          </cell>
          <cell r="AR887" t="str">
            <v/>
          </cell>
          <cell r="AS887" t="str">
            <v>X</v>
          </cell>
          <cell r="AT887" t="str">
            <v>ALI_117_SEG_10_X</v>
          </cell>
          <cell r="AU887">
            <v>1</v>
          </cell>
          <cell r="AV887" t="str">
            <v>Cotizacion Seleccionada</v>
          </cell>
        </row>
        <row r="888">
          <cell r="A888" t="str">
            <v>ALI_117_SEG_11</v>
          </cell>
          <cell r="B888" t="str">
            <v>5to_Evento_973_V2_LIBER_17510475.xlsm</v>
          </cell>
          <cell r="C888">
            <v>117</v>
          </cell>
          <cell r="D888">
            <v>2032</v>
          </cell>
          <cell r="E888" t="str">
            <v>Proalimentos Liber S.A.S. En reorganización</v>
          </cell>
          <cell r="F888">
            <v>498</v>
          </cell>
          <cell r="G888" t="str">
            <v>BEBIDAS LÁCTEAS</v>
          </cell>
          <cell r="H888" t="str">
            <v>117 : Bebida láctea (UHT) ultra alta temperatura, larga vida a base de yogurt semidescremado con dulce sabores fresa, melocotón, mora, maracuyá, mango bebida láctea larga vida a base de yogurt.</v>
          </cell>
          <cell r="I888">
            <v>11</v>
          </cell>
          <cell r="J888" t="str">
            <v>Sitio 1 : CARRERA 127#22G-18 INT 4 - Sitio 2 : SIBERIA KM 7.5 CELTA, LOTE 159 - Sitio 3 : CARRERA 68B #10A-18 - Sitio 4 : CALLE 24F#101B-15 - Sitio 5 : CARRERA 65B#10A-87 - Sitio 6 : AUTO MEDE KM 1,5 P INDUS FLORIDA BOD 23 - Sitio 7 : CARRERA 71 A BIS # 63D-38 -</v>
          </cell>
          <cell r="K888">
            <v>44835</v>
          </cell>
          <cell r="L888">
            <v>13364</v>
          </cell>
          <cell r="M888">
            <v>16618</v>
          </cell>
          <cell r="N888">
            <v>8504</v>
          </cell>
          <cell r="O888">
            <v>0</v>
          </cell>
          <cell r="P888">
            <v>1214</v>
          </cell>
          <cell r="Q888">
            <v>3.5999999999999997E-2</v>
          </cell>
          <cell r="R888">
            <v>1170.3</v>
          </cell>
          <cell r="S888">
            <v>1214</v>
          </cell>
          <cell r="T888">
            <v>3.5999999999999997E-2</v>
          </cell>
          <cell r="U888">
            <v>1170.3</v>
          </cell>
          <cell r="V888">
            <v>1214</v>
          </cell>
          <cell r="W888">
            <v>3.5999999999999997E-2</v>
          </cell>
          <cell r="X888">
            <v>1170.3</v>
          </cell>
          <cell r="Y888">
            <v>0</v>
          </cell>
          <cell r="AA888">
            <v>0</v>
          </cell>
          <cell r="AB888">
            <v>45040165.799999997</v>
          </cell>
          <cell r="AC888" t="str">
            <v>Registro Valido</v>
          </cell>
          <cell r="AD888">
            <v>1214</v>
          </cell>
          <cell r="AE888">
            <v>1214</v>
          </cell>
          <cell r="AF888">
            <v>1214</v>
          </cell>
          <cell r="AG888">
            <v>0</v>
          </cell>
          <cell r="AH888">
            <v>1211</v>
          </cell>
          <cell r="AI888">
            <v>1211</v>
          </cell>
          <cell r="AJ888">
            <v>1211</v>
          </cell>
          <cell r="AK888">
            <v>0</v>
          </cell>
          <cell r="AM888" t="str">
            <v>ALI_117_SEG_11</v>
          </cell>
          <cell r="AN888" t="str">
            <v>ALI_117_SEG_11_VAL_45040165.8</v>
          </cell>
          <cell r="AO888">
            <v>2</v>
          </cell>
          <cell r="AP888">
            <v>45040165.799999997</v>
          </cell>
          <cell r="AQ888" t="b">
            <v>1</v>
          </cell>
          <cell r="AR888" t="str">
            <v/>
          </cell>
          <cell r="AS888" t="str">
            <v>X</v>
          </cell>
          <cell r="AT888" t="str">
            <v>ALI_117_SEG_11_X</v>
          </cell>
          <cell r="AU888">
            <v>1</v>
          </cell>
          <cell r="AV888" t="str">
            <v>Cotizacion Seleccionada</v>
          </cell>
        </row>
        <row r="889">
          <cell r="A889" t="str">
            <v>ALI_117_SEG_12</v>
          </cell>
          <cell r="B889" t="str">
            <v>5to_Evento_973_V2_LIBER_17510475.xlsm</v>
          </cell>
          <cell r="C889">
            <v>117</v>
          </cell>
          <cell r="D889">
            <v>2032</v>
          </cell>
          <cell r="E889" t="str">
            <v>Proalimentos Liber S.A.S. En reorganización</v>
          </cell>
          <cell r="F889">
            <v>499</v>
          </cell>
          <cell r="G889" t="str">
            <v>BEBIDAS LÁCTEAS</v>
          </cell>
          <cell r="H889" t="str">
            <v>117 : Bebida láctea (UHT) ultra alta temperatura, larga vida a base de yogurt semidescremado con dulce sabores fresa, melocotón, mora, maracuyá, mango bebida láctea larga vida a base de yogurt.</v>
          </cell>
          <cell r="I889">
            <v>12</v>
          </cell>
          <cell r="J889" t="str">
            <v>Sitio 1 : CARRERA 127#22G-18 INT 4 - Sitio 2 : SIBERIA KM 7.5 CELTA, LOTE 159 - Sitio 3 : CARRERA 68B #10A-18 - Sitio 4 : CALLE 24F#101B-15 - Sitio 5 : CARRERA 65B#10A-87 - Sitio 6 : AUTO MEDE KM 1,5 P INDUS FLORIDA BOD 23 - Sitio 7 : CARRERA 71 A BIS # 63D-38 -</v>
          </cell>
          <cell r="K889">
            <v>44835</v>
          </cell>
          <cell r="L889">
            <v>12128</v>
          </cell>
          <cell r="M889">
            <v>15081</v>
          </cell>
          <cell r="N889">
            <v>7717</v>
          </cell>
          <cell r="O889">
            <v>0</v>
          </cell>
          <cell r="P889">
            <v>1214</v>
          </cell>
          <cell r="Q889">
            <v>3.5000000000000003E-2</v>
          </cell>
          <cell r="R889">
            <v>1171.51</v>
          </cell>
          <cell r="S889">
            <v>1214</v>
          </cell>
          <cell r="T889">
            <v>3.5000000000000003E-2</v>
          </cell>
          <cell r="U889">
            <v>1171.51</v>
          </cell>
          <cell r="V889">
            <v>1214</v>
          </cell>
          <cell r="W889">
            <v>3.5000000000000003E-2</v>
          </cell>
          <cell r="X889">
            <v>1171.51</v>
          </cell>
          <cell r="Y889">
            <v>0</v>
          </cell>
          <cell r="AA889">
            <v>0</v>
          </cell>
          <cell r="AB889">
            <v>40916158.259999998</v>
          </cell>
          <cell r="AC889" t="str">
            <v>Registro Valido</v>
          </cell>
          <cell r="AD889">
            <v>1214</v>
          </cell>
          <cell r="AE889">
            <v>1214</v>
          </cell>
          <cell r="AF889">
            <v>1214</v>
          </cell>
          <cell r="AG889">
            <v>0</v>
          </cell>
          <cell r="AH889">
            <v>1211</v>
          </cell>
          <cell r="AI889">
            <v>1211</v>
          </cell>
          <cell r="AJ889">
            <v>1211</v>
          </cell>
          <cell r="AK889">
            <v>0</v>
          </cell>
          <cell r="AM889" t="str">
            <v>ALI_117_SEG_12</v>
          </cell>
          <cell r="AN889" t="str">
            <v>ALI_117_SEG_12_VAL_40916158.26</v>
          </cell>
          <cell r="AO889">
            <v>2</v>
          </cell>
          <cell r="AP889">
            <v>40916158.259999998</v>
          </cell>
          <cell r="AQ889" t="b">
            <v>1</v>
          </cell>
          <cell r="AR889" t="str">
            <v/>
          </cell>
          <cell r="AS889" t="str">
            <v>X</v>
          </cell>
          <cell r="AT889" t="str">
            <v>ALI_117_SEG_12_X</v>
          </cell>
          <cell r="AU889">
            <v>1</v>
          </cell>
          <cell r="AV889" t="str">
            <v>Cotizacion Seleccionada</v>
          </cell>
        </row>
        <row r="890">
          <cell r="A890" t="str">
            <v>ALI_117_SEG_13</v>
          </cell>
          <cell r="B890" t="str">
            <v>5to_Evento_973_V2_LIBER_17510475.xlsm</v>
          </cell>
          <cell r="C890">
            <v>117</v>
          </cell>
          <cell r="D890">
            <v>2032</v>
          </cell>
          <cell r="E890" t="str">
            <v>Proalimentos Liber S.A.S. En reorganización</v>
          </cell>
          <cell r="F890">
            <v>500</v>
          </cell>
          <cell r="G890" t="str">
            <v>BEBIDAS LÁCTEAS</v>
          </cell>
          <cell r="H890" t="str">
            <v>117 : Bebida láctea (UHT) ultra alta temperatura, larga vida a base de yogurt semidescremado con dulce sabores fresa, melocotón, mora, maracuyá, mango bebida láctea larga vida a base de yogurt.</v>
          </cell>
          <cell r="I890">
            <v>13</v>
          </cell>
          <cell r="J890" t="str">
            <v>Sitio 1 : CARRERA 127#22G-18 INT 4 - Sitio 2 : SIBERIA KM 7.5 CELTA, LOTE 159 - Sitio 3 : CARRERA 68B #10A-18 - Sitio 4 : CALLE 24F#101B-15 - Sitio 5 : CARRERA 65B#10A-87 - Sitio 6 : AUTO MEDE KM 1,5 P INDUS FLORIDA BOD 23 - Sitio 7 : CARRERA 71 A BIS # 63D-38 -</v>
          </cell>
          <cell r="K890">
            <v>44835</v>
          </cell>
          <cell r="L890">
            <v>12878</v>
          </cell>
          <cell r="M890">
            <v>16013</v>
          </cell>
          <cell r="N890">
            <v>8193</v>
          </cell>
          <cell r="O890">
            <v>0</v>
          </cell>
          <cell r="P890">
            <v>1214</v>
          </cell>
          <cell r="Q890">
            <v>4.9000000000000002E-2</v>
          </cell>
          <cell r="R890">
            <v>1154.51</v>
          </cell>
          <cell r="S890">
            <v>1214</v>
          </cell>
          <cell r="T890">
            <v>4.9000000000000002E-2</v>
          </cell>
          <cell r="U890">
            <v>1154.51</v>
          </cell>
          <cell r="V890">
            <v>1214</v>
          </cell>
          <cell r="W890">
            <v>4.9000000000000002E-2</v>
          </cell>
          <cell r="X890">
            <v>1154.51</v>
          </cell>
          <cell r="Y890">
            <v>0</v>
          </cell>
          <cell r="AA890">
            <v>0</v>
          </cell>
          <cell r="AB890">
            <v>42813848.839999996</v>
          </cell>
          <cell r="AC890" t="str">
            <v>Registro Valido</v>
          </cell>
          <cell r="AD890">
            <v>1214</v>
          </cell>
          <cell r="AE890">
            <v>1214</v>
          </cell>
          <cell r="AF890">
            <v>1214</v>
          </cell>
          <cell r="AG890">
            <v>0</v>
          </cell>
          <cell r="AH890">
            <v>1211</v>
          </cell>
          <cell r="AI890">
            <v>1211</v>
          </cell>
          <cell r="AJ890">
            <v>1211</v>
          </cell>
          <cell r="AK890">
            <v>0</v>
          </cell>
          <cell r="AM890" t="str">
            <v>ALI_117_SEG_13</v>
          </cell>
          <cell r="AN890" t="str">
            <v>ALI_117_SEG_13_VAL_42813848.84</v>
          </cell>
          <cell r="AO890">
            <v>2</v>
          </cell>
          <cell r="AP890">
            <v>42813848.839999996</v>
          </cell>
          <cell r="AQ890" t="b">
            <v>1</v>
          </cell>
          <cell r="AR890" t="str">
            <v/>
          </cell>
          <cell r="AS890" t="str">
            <v>X</v>
          </cell>
          <cell r="AT890" t="str">
            <v>ALI_117_SEG_13_X</v>
          </cell>
          <cell r="AU890">
            <v>1</v>
          </cell>
          <cell r="AV890" t="str">
            <v>Cotizacion Seleccionada</v>
          </cell>
        </row>
        <row r="891">
          <cell r="A891" t="str">
            <v>ALI_117_SEG_14</v>
          </cell>
          <cell r="B891" t="str">
            <v>5to_Evento_973_V2_LIBER_17510475.xlsm</v>
          </cell>
          <cell r="C891">
            <v>117</v>
          </cell>
          <cell r="D891">
            <v>2032</v>
          </cell>
          <cell r="E891" t="str">
            <v>Proalimentos Liber S.A.S. En reorganización</v>
          </cell>
          <cell r="F891">
            <v>501</v>
          </cell>
          <cell r="G891" t="str">
            <v>BEBIDAS LÁCTEAS</v>
          </cell>
          <cell r="H891" t="str">
            <v>117 : Bebida láctea (UHT) ultra alta temperatura, larga vida a base de yogurt semidescremado con dulce sabores fresa, melocotón, mora, maracuyá, mango bebida láctea larga vida a base de yogurt.</v>
          </cell>
          <cell r="I891">
            <v>14</v>
          </cell>
          <cell r="J891" t="str">
            <v>Sitio 1 : CARRERA 127#22G-18 INT 4 - Sitio 2 : SIBERIA KM 7.5 CELTA, LOTE 159 - Sitio 3 : CARRERA 68B #10A-18 - Sitio 4 : CALLE 24F#101B-15 - Sitio 5 : CARRERA 65B#10A-87 - Sitio 6 : AUTO MEDE KM 1,5 P INDUS FLORIDA BOD 23 - Sitio 7 : CARRERA 71 A BIS # 63D-38 -</v>
          </cell>
          <cell r="K891">
            <v>44835</v>
          </cell>
          <cell r="L891">
            <v>12761</v>
          </cell>
          <cell r="M891">
            <v>15868</v>
          </cell>
          <cell r="N891">
            <v>8119</v>
          </cell>
          <cell r="O891">
            <v>0</v>
          </cell>
          <cell r="P891">
            <v>1214</v>
          </cell>
          <cell r="Q891">
            <v>4.8000000000000001E-2</v>
          </cell>
          <cell r="R891">
            <v>1155.73</v>
          </cell>
          <cell r="S891">
            <v>1214</v>
          </cell>
          <cell r="T891">
            <v>4.8000000000000001E-2</v>
          </cell>
          <cell r="U891">
            <v>1155.73</v>
          </cell>
          <cell r="V891">
            <v>1214</v>
          </cell>
          <cell r="W891">
            <v>4.8000000000000001E-2</v>
          </cell>
          <cell r="X891">
            <v>1155.73</v>
          </cell>
          <cell r="Y891">
            <v>0</v>
          </cell>
          <cell r="AA891">
            <v>0</v>
          </cell>
          <cell r="AB891">
            <v>42470766.040000007</v>
          </cell>
          <cell r="AC891" t="str">
            <v>Registro Valido</v>
          </cell>
          <cell r="AD891">
            <v>1214</v>
          </cell>
          <cell r="AE891">
            <v>1214</v>
          </cell>
          <cell r="AF891">
            <v>1214</v>
          </cell>
          <cell r="AG891">
            <v>0</v>
          </cell>
          <cell r="AH891">
            <v>1211</v>
          </cell>
          <cell r="AI891">
            <v>1211</v>
          </cell>
          <cell r="AJ891">
            <v>1211</v>
          </cell>
          <cell r="AK891">
            <v>0</v>
          </cell>
          <cell r="AM891" t="str">
            <v>ALI_117_SEG_14</v>
          </cell>
          <cell r="AN891" t="str">
            <v>ALI_117_SEG_14_VAL_42470766.04</v>
          </cell>
          <cell r="AO891">
            <v>2</v>
          </cell>
          <cell r="AP891">
            <v>42470766.040000007</v>
          </cell>
          <cell r="AQ891" t="b">
            <v>1</v>
          </cell>
          <cell r="AR891" t="str">
            <v/>
          </cell>
          <cell r="AS891" t="str">
            <v>X</v>
          </cell>
          <cell r="AT891" t="str">
            <v>ALI_117_SEG_14_X</v>
          </cell>
          <cell r="AU891">
            <v>1</v>
          </cell>
          <cell r="AV891" t="str">
            <v>Cotizacion Seleccionada</v>
          </cell>
        </row>
        <row r="892">
          <cell r="A892" t="str">
            <v>ALI_117_SEG_15</v>
          </cell>
          <cell r="B892" t="str">
            <v>5to_Evento_973_V2_LIBER_17510475.xlsm</v>
          </cell>
          <cell r="C892">
            <v>117</v>
          </cell>
          <cell r="D892">
            <v>2032</v>
          </cell>
          <cell r="E892" t="str">
            <v>Proalimentos Liber S.A.S. En reorganización</v>
          </cell>
          <cell r="F892">
            <v>502</v>
          </cell>
          <cell r="G892" t="str">
            <v>BEBIDAS LÁCTEAS</v>
          </cell>
          <cell r="H892" t="str">
            <v>117 : Bebida láctea (UHT) ultra alta temperatura, larga vida a base de yogurt semidescremado con dulce sabores fresa, melocotón, mora, maracuyá, mango bebida láctea larga vida a base de yogurt.</v>
          </cell>
          <cell r="I892">
            <v>15</v>
          </cell>
          <cell r="J892" t="str">
            <v>Sitio 1 : CARRERA 127#22G-18 INT 4 - Sitio 2 : SIBERIA KM 7.5 CELTA, LOTE 159 - Sitio 3 : CARRERA 68B #10A-18 - Sitio 4 : CALLE 24F#101B-15 - Sitio 5 : CARRERA 65B#10A-87 - Sitio 6 : AUTO MEDE KM 1,5 P INDUS FLORIDA BOD 23 - Sitio 7 : CARRERA 71 A BIS # 63D-38 -</v>
          </cell>
          <cell r="K892">
            <v>44835</v>
          </cell>
          <cell r="L892">
            <v>12060</v>
          </cell>
          <cell r="M892">
            <v>14999</v>
          </cell>
          <cell r="N892">
            <v>7679</v>
          </cell>
          <cell r="O892">
            <v>0</v>
          </cell>
          <cell r="P892">
            <v>1214</v>
          </cell>
          <cell r="Q892">
            <v>4.9000000000000002E-2</v>
          </cell>
          <cell r="R892">
            <v>1154.51</v>
          </cell>
          <cell r="S892">
            <v>1214</v>
          </cell>
          <cell r="T892">
            <v>4.9000000000000002E-2</v>
          </cell>
          <cell r="U892">
            <v>1154.51</v>
          </cell>
          <cell r="V892">
            <v>1214</v>
          </cell>
          <cell r="W892">
            <v>4.9000000000000002E-2</v>
          </cell>
          <cell r="X892">
            <v>1154.51</v>
          </cell>
          <cell r="Y892">
            <v>0</v>
          </cell>
          <cell r="AA892">
            <v>0</v>
          </cell>
          <cell r="AB892">
            <v>40105368.379999995</v>
          </cell>
          <cell r="AC892" t="str">
            <v>Registro Valido</v>
          </cell>
          <cell r="AD892">
            <v>1214</v>
          </cell>
          <cell r="AE892">
            <v>1214</v>
          </cell>
          <cell r="AF892">
            <v>1214</v>
          </cell>
          <cell r="AG892">
            <v>0</v>
          </cell>
          <cell r="AH892">
            <v>1211</v>
          </cell>
          <cell r="AI892">
            <v>1211</v>
          </cell>
          <cell r="AJ892">
            <v>1211</v>
          </cell>
          <cell r="AK892">
            <v>0</v>
          </cell>
          <cell r="AM892" t="str">
            <v>ALI_117_SEG_15</v>
          </cell>
          <cell r="AN892" t="str">
            <v>ALI_117_SEG_15_VAL_40105368.38</v>
          </cell>
          <cell r="AO892">
            <v>2</v>
          </cell>
          <cell r="AP892">
            <v>40105368.379999995</v>
          </cell>
          <cell r="AQ892" t="b">
            <v>1</v>
          </cell>
          <cell r="AR892" t="str">
            <v/>
          </cell>
          <cell r="AS892" t="str">
            <v>X</v>
          </cell>
          <cell r="AT892" t="str">
            <v>ALI_117_SEG_15_X</v>
          </cell>
          <cell r="AU892">
            <v>1</v>
          </cell>
          <cell r="AV892" t="str">
            <v>Cotizacion Seleccionada</v>
          </cell>
        </row>
        <row r="893">
          <cell r="A893" t="str">
            <v>ALI_52_SEG_1</v>
          </cell>
          <cell r="B893" t="str">
            <v>5to_Evento_973_V2_LIBER_17510475.xlsm</v>
          </cell>
          <cell r="C893">
            <v>52</v>
          </cell>
          <cell r="D893">
            <v>2032</v>
          </cell>
          <cell r="E893" t="str">
            <v>Proalimentos Liber S.A.S. En reorganización</v>
          </cell>
          <cell r="F893">
            <v>579</v>
          </cell>
          <cell r="G893" t="str">
            <v>NECTAR Y CONCENTRADO DE FRUTA</v>
          </cell>
          <cell r="H893" t="str">
            <v>52 : Néctar de Fruta ultrapasteurizado (Sabores: manzana, pera y durazno)</v>
          </cell>
          <cell r="I893">
            <v>1</v>
          </cell>
          <cell r="J893" t="str">
            <v>Sitio 1 : CARRERA 127#22G-18 INT 4 - Sitio 2 : SIBERIA KM 7.5 CELTA, LOTE 159 - Sitio 3 : CARRERA 68B #10A-18 - Sitio 4 : CALLE 24F#101B-15 - Sitio 5 : CARRERA 65B#10A-87 - Sitio 6 : AUTO MEDE KM 1,5 P INDUS FLORIDA BOD 23 - Sitio 7 : CARRERA 71 A BIS # 63D-38 -</v>
          </cell>
          <cell r="K893">
            <v>44835</v>
          </cell>
          <cell r="L893">
            <v>2968</v>
          </cell>
          <cell r="M893">
            <v>3095</v>
          </cell>
          <cell r="N893">
            <v>2378</v>
          </cell>
          <cell r="O893">
            <v>100</v>
          </cell>
          <cell r="P893">
            <v>840</v>
          </cell>
          <cell r="Q893">
            <v>1.6E-2</v>
          </cell>
          <cell r="R893">
            <v>826.56</v>
          </cell>
          <cell r="S893">
            <v>840</v>
          </cell>
          <cell r="T893">
            <v>1.6E-2</v>
          </cell>
          <cell r="U893">
            <v>826.56</v>
          </cell>
          <cell r="V893">
            <v>840</v>
          </cell>
          <cell r="W893">
            <v>1.6E-2</v>
          </cell>
          <cell r="X893">
            <v>826.56</v>
          </cell>
          <cell r="Y893">
            <v>840</v>
          </cell>
          <cell r="Z893">
            <v>1.6E-2</v>
          </cell>
          <cell r="AA893">
            <v>826.56</v>
          </cell>
          <cell r="AB893">
            <v>7059648.959999999</v>
          </cell>
          <cell r="AC893" t="str">
            <v>Registro Valido</v>
          </cell>
          <cell r="AD893">
            <v>840</v>
          </cell>
          <cell r="AE893">
            <v>840</v>
          </cell>
          <cell r="AF893">
            <v>840</v>
          </cell>
          <cell r="AG893">
            <v>840</v>
          </cell>
          <cell r="AH893">
            <v>831</v>
          </cell>
          <cell r="AI893">
            <v>831</v>
          </cell>
          <cell r="AJ893">
            <v>831</v>
          </cell>
          <cell r="AK893">
            <v>831</v>
          </cell>
          <cell r="AM893" t="str">
            <v>ALI_52_SEG_1</v>
          </cell>
          <cell r="AN893" t="str">
            <v>ALI_52_SEG_1_VAL_7059648.96</v>
          </cell>
          <cell r="AO893">
            <v>2</v>
          </cell>
          <cell r="AP893">
            <v>7059648.959999999</v>
          </cell>
          <cell r="AQ893" t="b">
            <v>1</v>
          </cell>
          <cell r="AR893" t="str">
            <v/>
          </cell>
          <cell r="AS893" t="str">
            <v>X</v>
          </cell>
          <cell r="AT893" t="str">
            <v>ALI_52_SEG_1_X</v>
          </cell>
          <cell r="AU893">
            <v>1</v>
          </cell>
          <cell r="AV893" t="str">
            <v>Cotizacion Seleccionada</v>
          </cell>
        </row>
        <row r="894">
          <cell r="A894" t="str">
            <v>ALI_52_SEG_2</v>
          </cell>
          <cell r="B894" t="str">
            <v>5to_Evento_973_V2_LIBER_17510475.xlsm</v>
          </cell>
          <cell r="C894">
            <v>52</v>
          </cell>
          <cell r="D894">
            <v>2032</v>
          </cell>
          <cell r="E894" t="str">
            <v>Proalimentos Liber S.A.S. En reorganización</v>
          </cell>
          <cell r="F894">
            <v>580</v>
          </cell>
          <cell r="G894" t="str">
            <v>NECTAR Y CONCENTRADO DE FRUTA</v>
          </cell>
          <cell r="H894" t="str">
            <v>52 : Néctar de Fruta ultrapasteurizado (Sabores: manzana, pera y durazno)</v>
          </cell>
          <cell r="I894">
            <v>2</v>
          </cell>
          <cell r="J894" t="str">
            <v>Sitio 1 : CARRERA 127#22G-18 INT 4 - Sitio 2 : SIBERIA KM 7.5 CELTA, LOTE 159 - Sitio 3 : CARRERA 68B #10A-18 - Sitio 4 : CALLE 24F#101B-15 - Sitio 5 : CARRERA 65B#10A-87 - Sitio 6 : AUTO MEDE KM 1,5 P INDUS FLORIDA BOD 23 - Sitio 7 : CARRERA 71 A BIS # 63D-38 -</v>
          </cell>
          <cell r="K894">
            <v>44835</v>
          </cell>
          <cell r="L894">
            <v>3037</v>
          </cell>
          <cell r="M894">
            <v>3165</v>
          </cell>
          <cell r="N894">
            <v>2431</v>
          </cell>
          <cell r="O894">
            <v>102</v>
          </cell>
          <cell r="P894">
            <v>840</v>
          </cell>
          <cell r="Q894">
            <v>1.7999999999999999E-2</v>
          </cell>
          <cell r="R894">
            <v>824.88</v>
          </cell>
          <cell r="S894">
            <v>840</v>
          </cell>
          <cell r="T894">
            <v>1.7999999999999999E-2</v>
          </cell>
          <cell r="U894">
            <v>824.88</v>
          </cell>
          <cell r="V894">
            <v>840</v>
          </cell>
          <cell r="W894">
            <v>1.7999999999999999E-2</v>
          </cell>
          <cell r="X894">
            <v>824.88</v>
          </cell>
          <cell r="Y894">
            <v>840</v>
          </cell>
          <cell r="Z894">
            <v>1.7999999999999999E-2</v>
          </cell>
          <cell r="AA894">
            <v>824.88</v>
          </cell>
          <cell r="AB894">
            <v>7205326.7999999998</v>
          </cell>
          <cell r="AC894" t="str">
            <v>Registro Valido</v>
          </cell>
          <cell r="AD894">
            <v>840</v>
          </cell>
          <cell r="AE894">
            <v>840</v>
          </cell>
          <cell r="AF894">
            <v>840</v>
          </cell>
          <cell r="AG894">
            <v>840</v>
          </cell>
          <cell r="AH894">
            <v>831</v>
          </cell>
          <cell r="AI894">
            <v>831</v>
          </cell>
          <cell r="AJ894">
            <v>831</v>
          </cell>
          <cell r="AK894">
            <v>831</v>
          </cell>
          <cell r="AM894" t="str">
            <v>ALI_52_SEG_2</v>
          </cell>
          <cell r="AN894" t="str">
            <v>ALI_52_SEG_2_VAL_7205326.8</v>
          </cell>
          <cell r="AO894">
            <v>2</v>
          </cell>
          <cell r="AP894">
            <v>7205326.7999999998</v>
          </cell>
          <cell r="AQ894" t="b">
            <v>1</v>
          </cell>
          <cell r="AR894" t="str">
            <v/>
          </cell>
          <cell r="AS894" t="str">
            <v>X</v>
          </cell>
          <cell r="AT894" t="str">
            <v>ALI_52_SEG_2_X</v>
          </cell>
          <cell r="AU894">
            <v>1</v>
          </cell>
          <cell r="AV894" t="str">
            <v>Cotizacion Seleccionada</v>
          </cell>
        </row>
        <row r="895">
          <cell r="A895" t="str">
            <v>ALI_52_SEG_3</v>
          </cell>
          <cell r="B895" t="str">
            <v>5to_Evento_973_V2_LIBER_17510475.xlsm</v>
          </cell>
          <cell r="C895">
            <v>52</v>
          </cell>
          <cell r="D895">
            <v>2032</v>
          </cell>
          <cell r="E895" t="str">
            <v>Proalimentos Liber S.A.S. En reorganización</v>
          </cell>
          <cell r="F895">
            <v>581</v>
          </cell>
          <cell r="G895" t="str">
            <v>NECTAR Y CONCENTRADO DE FRUTA</v>
          </cell>
          <cell r="H895" t="str">
            <v>52 : Néctar de Fruta ultrapasteurizado (Sabores: manzana, pera y durazno)</v>
          </cell>
          <cell r="I895">
            <v>3</v>
          </cell>
          <cell r="J895" t="str">
            <v>Sitio 1 : CARRERA 127#22G-18 INT 4 - Sitio 2 : SIBERIA KM 7.5 CELTA, LOTE 159 - Sitio 3 : CARRERA 68B #10A-18 - Sitio 4 : CALLE 24F#101B-15 - Sitio 5 : CARRERA 65B#10A-87 - Sitio 6 : AUTO MEDE KM 1,5 P INDUS FLORIDA BOD 23 - Sitio 7 : CARRERA 71 A BIS # 63D-38 -</v>
          </cell>
          <cell r="K895">
            <v>44835</v>
          </cell>
          <cell r="L895">
            <v>3017</v>
          </cell>
          <cell r="M895">
            <v>3146</v>
          </cell>
          <cell r="N895">
            <v>2416</v>
          </cell>
          <cell r="O895">
            <v>102</v>
          </cell>
          <cell r="P895">
            <v>840</v>
          </cell>
          <cell r="Q895">
            <v>1.6500000000000001E-2</v>
          </cell>
          <cell r="R895">
            <v>826.14</v>
          </cell>
          <cell r="S895">
            <v>840</v>
          </cell>
          <cell r="T895">
            <v>1.6500000000000001E-2</v>
          </cell>
          <cell r="U895">
            <v>826.14</v>
          </cell>
          <cell r="V895">
            <v>840</v>
          </cell>
          <cell r="W895">
            <v>1.6500000000000001E-2</v>
          </cell>
          <cell r="X895">
            <v>826.14</v>
          </cell>
          <cell r="Y895">
            <v>840</v>
          </cell>
          <cell r="Z895">
            <v>1.6500000000000001E-2</v>
          </cell>
          <cell r="AA895">
            <v>826.14</v>
          </cell>
          <cell r="AB895">
            <v>7171721.3400000008</v>
          </cell>
          <cell r="AC895" t="str">
            <v>Registro Valido</v>
          </cell>
          <cell r="AD895">
            <v>840</v>
          </cell>
          <cell r="AE895">
            <v>840</v>
          </cell>
          <cell r="AF895">
            <v>840</v>
          </cell>
          <cell r="AG895">
            <v>840</v>
          </cell>
          <cell r="AH895">
            <v>831</v>
          </cell>
          <cell r="AI895">
            <v>831</v>
          </cell>
          <cell r="AJ895">
            <v>831</v>
          </cell>
          <cell r="AK895">
            <v>831</v>
          </cell>
          <cell r="AM895" t="str">
            <v>ALI_52_SEG_3</v>
          </cell>
          <cell r="AN895" t="str">
            <v>ALI_52_SEG_3_VAL_7171721.34</v>
          </cell>
          <cell r="AO895">
            <v>2</v>
          </cell>
          <cell r="AP895">
            <v>7171721.3400000008</v>
          </cell>
          <cell r="AQ895" t="b">
            <v>1</v>
          </cell>
          <cell r="AR895" t="str">
            <v/>
          </cell>
          <cell r="AS895" t="str">
            <v>X</v>
          </cell>
          <cell r="AT895" t="str">
            <v>ALI_52_SEG_3_X</v>
          </cell>
          <cell r="AU895">
            <v>1</v>
          </cell>
          <cell r="AV895" t="str">
            <v>Cotizacion Seleccionada</v>
          </cell>
        </row>
        <row r="896">
          <cell r="A896" t="str">
            <v>ALI_52_SEG_5</v>
          </cell>
          <cell r="B896" t="str">
            <v>5to_Evento_973_V2_LIBER_17510475.xlsm</v>
          </cell>
          <cell r="C896">
            <v>52</v>
          </cell>
          <cell r="D896">
            <v>2032</v>
          </cell>
          <cell r="E896" t="str">
            <v>Proalimentos Liber S.A.S. En reorganización</v>
          </cell>
          <cell r="F896">
            <v>582</v>
          </cell>
          <cell r="G896" t="str">
            <v>NECTAR Y CONCENTRADO DE FRUTA</v>
          </cell>
          <cell r="H896" t="str">
            <v>52 : Néctar de Fruta ultrapasteurizado (Sabores: manzana, pera y durazno)</v>
          </cell>
          <cell r="I896">
            <v>5</v>
          </cell>
          <cell r="J896" t="str">
            <v>Sitio 1 : CARRERA 127#22G-18 INT 4 - Sitio 2 : SIBERIA KM 7.5 CELTA, LOTE 159 - Sitio 3 : CARRERA 68B #10A-18 - Sitio 4 : CALLE 24F#101B-15 - Sitio 5 : CARRERA 65B#10A-87 - Sitio 6 : AUTO MEDE KM 1,5 P INDUS FLORIDA BOD 23 - Sitio 7 : CARRERA 71 A BIS # 63D-38 -</v>
          </cell>
          <cell r="K896">
            <v>44835</v>
          </cell>
          <cell r="L896">
            <v>2989</v>
          </cell>
          <cell r="M896">
            <v>3116</v>
          </cell>
          <cell r="N896">
            <v>2393</v>
          </cell>
          <cell r="O896">
            <v>101</v>
          </cell>
          <cell r="P896">
            <v>840</v>
          </cell>
          <cell r="Q896">
            <v>2.1000000000000001E-2</v>
          </cell>
          <cell r="R896">
            <v>822.36</v>
          </cell>
          <cell r="S896">
            <v>840</v>
          </cell>
          <cell r="T896">
            <v>2.1000000000000001E-2</v>
          </cell>
          <cell r="U896">
            <v>822.36</v>
          </cell>
          <cell r="V896">
            <v>840</v>
          </cell>
          <cell r="W896">
            <v>2.1000000000000001E-2</v>
          </cell>
          <cell r="X896">
            <v>822.36</v>
          </cell>
          <cell r="Y896">
            <v>840</v>
          </cell>
          <cell r="Z896">
            <v>2.1000000000000001E-2</v>
          </cell>
          <cell r="AA896">
            <v>822.36</v>
          </cell>
          <cell r="AB896">
            <v>7071473.6400000015</v>
          </cell>
          <cell r="AC896" t="str">
            <v>Registro Valido</v>
          </cell>
          <cell r="AD896">
            <v>840</v>
          </cell>
          <cell r="AE896">
            <v>840</v>
          </cell>
          <cell r="AF896">
            <v>840</v>
          </cell>
          <cell r="AG896">
            <v>840</v>
          </cell>
          <cell r="AH896">
            <v>831</v>
          </cell>
          <cell r="AI896">
            <v>831</v>
          </cell>
          <cell r="AJ896">
            <v>831</v>
          </cell>
          <cell r="AK896">
            <v>831</v>
          </cell>
          <cell r="AM896" t="str">
            <v>ALI_52_SEG_5</v>
          </cell>
          <cell r="AN896" t="str">
            <v>ALI_52_SEG_5_VAL_7071473.64</v>
          </cell>
          <cell r="AO896">
            <v>2</v>
          </cell>
          <cell r="AP896">
            <v>7071473.6400000015</v>
          </cell>
          <cell r="AQ896" t="b">
            <v>1</v>
          </cell>
          <cell r="AR896" t="str">
            <v/>
          </cell>
          <cell r="AS896" t="str">
            <v>X</v>
          </cell>
          <cell r="AT896" t="str">
            <v>ALI_52_SEG_5_X</v>
          </cell>
          <cell r="AU896">
            <v>1</v>
          </cell>
          <cell r="AV896" t="str">
            <v>Cotizacion Seleccionada</v>
          </cell>
        </row>
        <row r="897">
          <cell r="A897" t="b">
            <v>0</v>
          </cell>
          <cell r="B897" t="str">
            <v>5to_Evento_973_V2_LIBER_17510475.xlsm</v>
          </cell>
          <cell r="C897">
            <v>52</v>
          </cell>
          <cell r="D897">
            <v>2032</v>
          </cell>
          <cell r="E897" t="str">
            <v>Proalimentos Liber S.A.S. En reorganización</v>
          </cell>
          <cell r="F897">
            <v>583</v>
          </cell>
          <cell r="G897" t="str">
            <v>NECTAR Y CONCENTRADO DE FRUTA</v>
          </cell>
          <cell r="H897" t="str">
            <v>52 : Néctar de Fruta ultrapasteurizado (Sabores: manzana, pera y durazno)</v>
          </cell>
          <cell r="I897">
            <v>12</v>
          </cell>
          <cell r="J897" t="str">
            <v>Sitio 1 : CARRERA 127#22G-18 INT 4 - Sitio 2 : SIBERIA KM 7.5 CELTA, LOTE 159 - Sitio 3 : CARRERA 68B #10A-18 - Sitio 4 : CALLE 24F#101B-15 - Sitio 5 : CARRERA 65B#10A-87 - Sitio 6 : AUTO MEDE KM 1,5 P INDUS FLORIDA BOD 23 - Sitio 7 : CARRERA 71 A BIS # 63D-38 -</v>
          </cell>
          <cell r="K897">
            <v>44835</v>
          </cell>
          <cell r="L897">
            <v>2884</v>
          </cell>
          <cell r="M897">
            <v>3006</v>
          </cell>
          <cell r="N897">
            <v>2310</v>
          </cell>
          <cell r="O897">
            <v>97</v>
          </cell>
          <cell r="P897">
            <v>840</v>
          </cell>
          <cell r="Q897">
            <v>1.1900000000000001E-2</v>
          </cell>
          <cell r="R897">
            <v>830</v>
          </cell>
          <cell r="S897">
            <v>840</v>
          </cell>
          <cell r="T897">
            <v>1.1900000000000001E-2</v>
          </cell>
          <cell r="U897">
            <v>830</v>
          </cell>
          <cell r="V897">
            <v>840</v>
          </cell>
          <cell r="W897">
            <v>1.1900000000000001E-2</v>
          </cell>
          <cell r="X897">
            <v>830</v>
          </cell>
          <cell r="Y897">
            <v>840</v>
          </cell>
          <cell r="Z897">
            <v>1.1900000000000001E-2</v>
          </cell>
          <cell r="AA897">
            <v>830</v>
          </cell>
          <cell r="AB897">
            <v>6886510</v>
          </cell>
          <cell r="AC897" t="str">
            <v>Registro Valido</v>
          </cell>
          <cell r="AD897">
            <v>840</v>
          </cell>
          <cell r="AE897">
            <v>840</v>
          </cell>
          <cell r="AF897">
            <v>840</v>
          </cell>
          <cell r="AG897">
            <v>840</v>
          </cell>
          <cell r="AH897">
            <v>831</v>
          </cell>
          <cell r="AI897">
            <v>831</v>
          </cell>
          <cell r="AJ897">
            <v>831</v>
          </cell>
          <cell r="AK897">
            <v>831</v>
          </cell>
          <cell r="AM897" t="str">
            <v>ALI_52_SEG_12</v>
          </cell>
          <cell r="AN897" t="str">
            <v>ALI_52_SEG_12_VAL_6886510</v>
          </cell>
          <cell r="AO897">
            <v>2</v>
          </cell>
          <cell r="AP897">
            <v>6831251.9800000004</v>
          </cell>
          <cell r="AQ897" t="b">
            <v>0</v>
          </cell>
          <cell r="AR897" t="str">
            <v/>
          </cell>
          <cell r="AS897" t="str">
            <v/>
          </cell>
          <cell r="AT897" t="str">
            <v>ALI_52_SEG_12_</v>
          </cell>
          <cell r="AU897">
            <v>1</v>
          </cell>
          <cell r="AV897" t="str">
            <v>No Seleccionada</v>
          </cell>
        </row>
        <row r="898">
          <cell r="A898" t="str">
            <v>ALI_52_SEG_13</v>
          </cell>
          <cell r="B898" t="str">
            <v>5to_Evento_973_V2_LIBER_17510475.xlsm</v>
          </cell>
          <cell r="C898">
            <v>52</v>
          </cell>
          <cell r="D898">
            <v>2032</v>
          </cell>
          <cell r="E898" t="str">
            <v>Proalimentos Liber S.A.S. En reorganización</v>
          </cell>
          <cell r="F898">
            <v>584</v>
          </cell>
          <cell r="G898" t="str">
            <v>NECTAR Y CONCENTRADO DE FRUTA</v>
          </cell>
          <cell r="H898" t="str">
            <v>52 : Néctar de Fruta ultrapasteurizado (Sabores: manzana, pera y durazno)</v>
          </cell>
          <cell r="I898">
            <v>13</v>
          </cell>
          <cell r="J898" t="str">
            <v>Sitio 1 : CARRERA 127#22G-18 INT 4 - Sitio 2 : SIBERIA KM 7.5 CELTA, LOTE 159 - Sitio 3 : CARRERA 68B #10A-18 - Sitio 4 : CALLE 24F#101B-15 - Sitio 5 : CARRERA 65B#10A-87 - Sitio 6 : AUTO MEDE KM 1,5 P INDUS FLORIDA BOD 23 - Sitio 7 : CARRERA 71 A BIS # 63D-38 -</v>
          </cell>
          <cell r="K898">
            <v>44835</v>
          </cell>
          <cell r="L898">
            <v>3063</v>
          </cell>
          <cell r="M898">
            <v>3192</v>
          </cell>
          <cell r="N898">
            <v>2453</v>
          </cell>
          <cell r="O898">
            <v>103</v>
          </cell>
          <cell r="P898">
            <v>840</v>
          </cell>
          <cell r="Q898">
            <v>1.7500000000000002E-2</v>
          </cell>
          <cell r="R898">
            <v>825.3</v>
          </cell>
          <cell r="S898">
            <v>840</v>
          </cell>
          <cell r="T898">
            <v>1.7500000000000002E-2</v>
          </cell>
          <cell r="U898">
            <v>825.3</v>
          </cell>
          <cell r="V898">
            <v>840</v>
          </cell>
          <cell r="W898">
            <v>1.7500000000000002E-2</v>
          </cell>
          <cell r="X898">
            <v>825.3</v>
          </cell>
          <cell r="Y898">
            <v>840</v>
          </cell>
          <cell r="Z898">
            <v>1.7500000000000002E-2</v>
          </cell>
          <cell r="AA898">
            <v>825.3</v>
          </cell>
          <cell r="AB898">
            <v>7271718.3000000007</v>
          </cell>
          <cell r="AC898" t="str">
            <v>Registro Valido</v>
          </cell>
          <cell r="AD898">
            <v>840</v>
          </cell>
          <cell r="AE898">
            <v>840</v>
          </cell>
          <cell r="AF898">
            <v>840</v>
          </cell>
          <cell r="AG898">
            <v>840</v>
          </cell>
          <cell r="AH898">
            <v>831</v>
          </cell>
          <cell r="AI898">
            <v>831</v>
          </cell>
          <cell r="AJ898">
            <v>831</v>
          </cell>
          <cell r="AK898">
            <v>831</v>
          </cell>
          <cell r="AM898" t="str">
            <v>ALI_52_SEG_13</v>
          </cell>
          <cell r="AN898" t="str">
            <v>ALI_52_SEG_13_VAL_7271718.3</v>
          </cell>
          <cell r="AO898">
            <v>2</v>
          </cell>
          <cell r="AP898">
            <v>7271718.3000000007</v>
          </cell>
          <cell r="AQ898" t="b">
            <v>1</v>
          </cell>
          <cell r="AR898" t="str">
            <v/>
          </cell>
          <cell r="AS898" t="str">
            <v>X</v>
          </cell>
          <cell r="AT898" t="str">
            <v>ALI_52_SEG_13_X</v>
          </cell>
          <cell r="AU898">
            <v>1</v>
          </cell>
          <cell r="AV898" t="str">
            <v>Cotizacion Seleccionada</v>
          </cell>
        </row>
        <row r="899">
          <cell r="A899" t="str">
            <v>ALI_52_SEG_14</v>
          </cell>
          <cell r="B899" t="str">
            <v>5to_Evento_973_V2_LIBER_17510475.xlsm</v>
          </cell>
          <cell r="C899">
            <v>52</v>
          </cell>
          <cell r="D899">
            <v>2032</v>
          </cell>
          <cell r="E899" t="str">
            <v>Proalimentos Liber S.A.S. En reorganización</v>
          </cell>
          <cell r="F899">
            <v>585</v>
          </cell>
          <cell r="G899" t="str">
            <v>NECTAR Y CONCENTRADO DE FRUTA</v>
          </cell>
          <cell r="H899" t="str">
            <v>52 : Néctar de Fruta ultrapasteurizado (Sabores: manzana, pera y durazno)</v>
          </cell>
          <cell r="I899">
            <v>14</v>
          </cell>
          <cell r="J899" t="str">
            <v>Sitio 1 : CARRERA 127#22G-18 INT 4 - Sitio 2 : SIBERIA KM 7.5 CELTA, LOTE 159 - Sitio 3 : CARRERA 68B #10A-18 - Sitio 4 : CALLE 24F#101B-15 - Sitio 5 : CARRERA 65B#10A-87 - Sitio 6 : AUTO MEDE KM 1,5 P INDUS FLORIDA BOD 23 - Sitio 7 : CARRERA 71 A BIS # 63D-38 -</v>
          </cell>
          <cell r="K899">
            <v>44835</v>
          </cell>
          <cell r="L899">
            <v>3034</v>
          </cell>
          <cell r="M899">
            <v>3164</v>
          </cell>
          <cell r="N899">
            <v>2431</v>
          </cell>
          <cell r="O899">
            <v>102</v>
          </cell>
          <cell r="P899">
            <v>840</v>
          </cell>
          <cell r="Q899">
            <v>1.8499999999999999E-2</v>
          </cell>
          <cell r="R899">
            <v>824.46</v>
          </cell>
          <cell r="S899">
            <v>840</v>
          </cell>
          <cell r="T899">
            <v>1.8499999999999999E-2</v>
          </cell>
          <cell r="U899">
            <v>824.46</v>
          </cell>
          <cell r="V899">
            <v>840</v>
          </cell>
          <cell r="W899">
            <v>1.8499999999999999E-2</v>
          </cell>
          <cell r="X899">
            <v>824.46</v>
          </cell>
          <cell r="Y899">
            <v>840</v>
          </cell>
          <cell r="Z899">
            <v>1.8499999999999999E-2</v>
          </cell>
          <cell r="AA899">
            <v>824.46</v>
          </cell>
          <cell r="AB899">
            <v>7198360.2599999998</v>
          </cell>
          <cell r="AC899" t="str">
            <v>Registro Valido</v>
          </cell>
          <cell r="AD899">
            <v>840</v>
          </cell>
          <cell r="AE899">
            <v>840</v>
          </cell>
          <cell r="AF899">
            <v>840</v>
          </cell>
          <cell r="AG899">
            <v>840</v>
          </cell>
          <cell r="AH899">
            <v>831</v>
          </cell>
          <cell r="AI899">
            <v>831</v>
          </cell>
          <cell r="AJ899">
            <v>831</v>
          </cell>
          <cell r="AK899">
            <v>831</v>
          </cell>
          <cell r="AM899" t="str">
            <v>ALI_52_SEG_14</v>
          </cell>
          <cell r="AN899" t="str">
            <v>ALI_52_SEG_14_VAL_7198360.26</v>
          </cell>
          <cell r="AO899">
            <v>2</v>
          </cell>
          <cell r="AP899">
            <v>7198360.2599999998</v>
          </cell>
          <cell r="AQ899" t="b">
            <v>1</v>
          </cell>
          <cell r="AR899" t="str">
            <v/>
          </cell>
          <cell r="AS899" t="str">
            <v>X</v>
          </cell>
          <cell r="AT899" t="str">
            <v>ALI_52_SEG_14_X</v>
          </cell>
          <cell r="AU899">
            <v>1</v>
          </cell>
          <cell r="AV899" t="str">
            <v>Cotizacion Seleccionada</v>
          </cell>
        </row>
        <row r="900">
          <cell r="A900" t="b">
            <v>0</v>
          </cell>
          <cell r="B900" t="str">
            <v>5to_Evento_973_V2_LIBER_17510475.xlsm</v>
          </cell>
          <cell r="C900">
            <v>52</v>
          </cell>
          <cell r="D900">
            <v>2032</v>
          </cell>
          <cell r="E900" t="str">
            <v>Proalimentos Liber S.A.S. En reorganización</v>
          </cell>
          <cell r="F900">
            <v>586</v>
          </cell>
          <cell r="G900" t="str">
            <v>NECTAR Y CONCENTRADO DE FRUTA</v>
          </cell>
          <cell r="H900" t="str">
            <v>52 : Néctar de Fruta ultrapasteurizado (Sabores: manzana, pera y durazno)</v>
          </cell>
          <cell r="I900">
            <v>15</v>
          </cell>
          <cell r="J900" t="str">
            <v>Sitio 1 : CARRERA 127#22G-18 INT 4 - Sitio 2 : SIBERIA KM 7.5 CELTA, LOTE 159 - Sitio 3 : CARRERA 68B #10A-18 - Sitio 4 : CALLE 24F#101B-15 - Sitio 5 : CARRERA 65B#10A-87 - Sitio 6 : AUTO MEDE KM 1,5 P INDUS FLORIDA BOD 23 - Sitio 7 : CARRERA 71 A BIS # 63D-38 -</v>
          </cell>
          <cell r="K900">
            <v>44835</v>
          </cell>
          <cell r="L900">
            <v>2870</v>
          </cell>
          <cell r="M900">
            <v>2989</v>
          </cell>
          <cell r="N900">
            <v>2295</v>
          </cell>
          <cell r="O900">
            <v>97</v>
          </cell>
          <cell r="P900">
            <v>840</v>
          </cell>
          <cell r="Q900">
            <v>1.2699999999999999E-2</v>
          </cell>
          <cell r="R900">
            <v>829.33</v>
          </cell>
          <cell r="S900">
            <v>840</v>
          </cell>
          <cell r="T900">
            <v>1.2699999999999999E-2</v>
          </cell>
          <cell r="U900">
            <v>829.33</v>
          </cell>
          <cell r="V900">
            <v>840</v>
          </cell>
          <cell r="W900">
            <v>1.2699999999999999E-2</v>
          </cell>
          <cell r="X900">
            <v>829.33</v>
          </cell>
          <cell r="Y900">
            <v>840</v>
          </cell>
          <cell r="Z900">
            <v>1.2699999999999999E-2</v>
          </cell>
          <cell r="AA900">
            <v>829.33</v>
          </cell>
          <cell r="AB900">
            <v>6842801.8300000001</v>
          </cell>
          <cell r="AC900" t="str">
            <v>Registro Valido</v>
          </cell>
          <cell r="AD900">
            <v>840</v>
          </cell>
          <cell r="AE900">
            <v>840</v>
          </cell>
          <cell r="AF900">
            <v>840</v>
          </cell>
          <cell r="AG900">
            <v>840</v>
          </cell>
          <cell r="AH900">
            <v>831</v>
          </cell>
          <cell r="AI900">
            <v>831</v>
          </cell>
          <cell r="AJ900">
            <v>831</v>
          </cell>
          <cell r="AK900">
            <v>831</v>
          </cell>
          <cell r="AM900" t="str">
            <v>ALI_52_SEG_15</v>
          </cell>
          <cell r="AN900" t="str">
            <v>ALI_52_SEG_15_VAL_6842801.83</v>
          </cell>
          <cell r="AO900">
            <v>2</v>
          </cell>
          <cell r="AP900">
            <v>6793378.3400000008</v>
          </cell>
          <cell r="AQ900" t="b">
            <v>0</v>
          </cell>
          <cell r="AR900" t="str">
            <v/>
          </cell>
          <cell r="AS900" t="str">
            <v/>
          </cell>
          <cell r="AT900" t="str">
            <v>ALI_52_SEG_15_</v>
          </cell>
          <cell r="AU900">
            <v>1</v>
          </cell>
          <cell r="AV900" t="str">
            <v>No Seleccionada</v>
          </cell>
        </row>
        <row r="901">
          <cell r="A901" t="b">
            <v>0</v>
          </cell>
          <cell r="B901" t="str">
            <v>5to_Evento_973_V2_LIBER_17510475.xlsm</v>
          </cell>
          <cell r="C901">
            <v>85</v>
          </cell>
          <cell r="D901">
            <v>2032</v>
          </cell>
          <cell r="E901" t="str">
            <v>Proalimentos Liber S.A.S. En reorganización</v>
          </cell>
          <cell r="F901">
            <v>587</v>
          </cell>
          <cell r="G901" t="str">
            <v>BEBIDAS LÁCTEAS</v>
          </cell>
          <cell r="H901" t="str">
            <v>85 : Yogurt griego con mermeladas o concentrados de frutas.</v>
          </cell>
          <cell r="I901">
            <v>1</v>
          </cell>
          <cell r="J901" t="str">
            <v>Sitio 1 : CARRERA 127#22G-18 INT 4 - Sitio 2 : SIBERIA KM 7.5 CELTA, LOTE 159 - Sitio 3 : CARRERA 68B #10A-18 - Sitio 4 : CALLE 24F#101B-15 - Sitio 5 : CARRERA 65B#10A-87 - Sitio 6 : AUTO MEDE KM 1,5 P INDUS FLORIDA BOD 23 - Sitio 7 : CARRERA 71 A BIS # 63D-38 -</v>
          </cell>
          <cell r="K901">
            <v>44835</v>
          </cell>
          <cell r="L901">
            <v>3986</v>
          </cell>
          <cell r="M901">
            <v>4841</v>
          </cell>
          <cell r="N901">
            <v>2245</v>
          </cell>
          <cell r="O901">
            <v>173</v>
          </cell>
          <cell r="P901">
            <v>2369</v>
          </cell>
          <cell r="Q901">
            <v>0</v>
          </cell>
          <cell r="R901">
            <v>2369</v>
          </cell>
          <cell r="S901">
            <v>2369</v>
          </cell>
          <cell r="T901">
            <v>0</v>
          </cell>
          <cell r="U901">
            <v>2369</v>
          </cell>
          <cell r="V901">
            <v>2962</v>
          </cell>
          <cell r="W901">
            <v>0</v>
          </cell>
          <cell r="X901">
            <v>2962</v>
          </cell>
          <cell r="Y901">
            <v>2962</v>
          </cell>
          <cell r="Z901">
            <v>0</v>
          </cell>
          <cell r="AA901">
            <v>2962</v>
          </cell>
          <cell r="AB901">
            <v>28073279</v>
          </cell>
          <cell r="AC901" t="str">
            <v>Registro Valido</v>
          </cell>
          <cell r="AD901">
            <v>2369</v>
          </cell>
          <cell r="AE901">
            <v>2369</v>
          </cell>
          <cell r="AF901">
            <v>2962</v>
          </cell>
          <cell r="AG901">
            <v>2962</v>
          </cell>
          <cell r="AH901">
            <v>2353</v>
          </cell>
          <cell r="AI901">
            <v>2353</v>
          </cell>
          <cell r="AJ901">
            <v>2941</v>
          </cell>
          <cell r="AK901">
            <v>2941</v>
          </cell>
          <cell r="AM901" t="str">
            <v>ALI_85_SEG_1</v>
          </cell>
          <cell r="AN901" t="str">
            <v>ALI_85_SEG_1_VAL_28073279</v>
          </cell>
          <cell r="AO901">
            <v>3</v>
          </cell>
          <cell r="AP901">
            <v>22305015.199999999</v>
          </cell>
          <cell r="AQ901" t="b">
            <v>0</v>
          </cell>
          <cell r="AR901" t="str">
            <v/>
          </cell>
          <cell r="AS901" t="str">
            <v/>
          </cell>
          <cell r="AT901" t="str">
            <v>ALI_85_SEG_1_</v>
          </cell>
          <cell r="AU901">
            <v>1</v>
          </cell>
          <cell r="AV901" t="str">
            <v>No Seleccionada</v>
          </cell>
        </row>
        <row r="902">
          <cell r="A902" t="b">
            <v>0</v>
          </cell>
          <cell r="B902" t="str">
            <v>5to_Evento_973_V2_LIBER_17510475.xlsm</v>
          </cell>
          <cell r="C902">
            <v>85</v>
          </cell>
          <cell r="D902">
            <v>2032</v>
          </cell>
          <cell r="E902" t="str">
            <v>Proalimentos Liber S.A.S. En reorganización</v>
          </cell>
          <cell r="F902">
            <v>588</v>
          </cell>
          <cell r="G902" t="str">
            <v>BEBIDAS LÁCTEAS</v>
          </cell>
          <cell r="H902" t="str">
            <v>85 : Yogurt griego con mermeladas o concentrados de frutas.</v>
          </cell>
          <cell r="I902">
            <v>2</v>
          </cell>
          <cell r="J902" t="str">
            <v>Sitio 1 : CARRERA 127#22G-18 INT 4 - Sitio 2 : SIBERIA KM 7.5 CELTA, LOTE 159 - Sitio 3 : CARRERA 68B #10A-18 - Sitio 4 : CALLE 24F#101B-15 - Sitio 5 : CARRERA 65B#10A-87 - Sitio 6 : AUTO MEDE KM 1,5 P INDUS FLORIDA BOD 23 - Sitio 7 : CARRERA 71 A BIS # 63D-38 -</v>
          </cell>
          <cell r="K902">
            <v>44835</v>
          </cell>
          <cell r="L902">
            <v>4077</v>
          </cell>
          <cell r="M902">
            <v>4950</v>
          </cell>
          <cell r="N902">
            <v>2296</v>
          </cell>
          <cell r="O902">
            <v>177</v>
          </cell>
          <cell r="P902">
            <v>2369</v>
          </cell>
          <cell r="Q902">
            <v>0</v>
          </cell>
          <cell r="R902">
            <v>2369</v>
          </cell>
          <cell r="S902">
            <v>2369</v>
          </cell>
          <cell r="T902">
            <v>0</v>
          </cell>
          <cell r="U902">
            <v>2369</v>
          </cell>
          <cell r="V902">
            <v>2962</v>
          </cell>
          <cell r="W902">
            <v>0</v>
          </cell>
          <cell r="X902">
            <v>2962</v>
          </cell>
          <cell r="Y902">
            <v>2962</v>
          </cell>
          <cell r="Z902">
            <v>0</v>
          </cell>
          <cell r="AA902">
            <v>2962</v>
          </cell>
          <cell r="AB902">
            <v>28709989</v>
          </cell>
          <cell r="AC902" t="str">
            <v>Registro Valido</v>
          </cell>
          <cell r="AD902">
            <v>2369</v>
          </cell>
          <cell r="AE902">
            <v>2369</v>
          </cell>
          <cell r="AF902">
            <v>2962</v>
          </cell>
          <cell r="AG902">
            <v>2962</v>
          </cell>
          <cell r="AH902">
            <v>2353</v>
          </cell>
          <cell r="AI902">
            <v>2353</v>
          </cell>
          <cell r="AJ902">
            <v>2941</v>
          </cell>
          <cell r="AK902">
            <v>2941</v>
          </cell>
          <cell r="AM902" t="str">
            <v>ALI_85_SEG_2</v>
          </cell>
          <cell r="AN902" t="str">
            <v>ALI_85_SEG_2_VAL_28709989</v>
          </cell>
          <cell r="AO902">
            <v>3</v>
          </cell>
          <cell r="AP902">
            <v>22810899.200000003</v>
          </cell>
          <cell r="AQ902" t="b">
            <v>0</v>
          </cell>
          <cell r="AR902" t="str">
            <v/>
          </cell>
          <cell r="AS902" t="str">
            <v/>
          </cell>
          <cell r="AT902" t="str">
            <v>ALI_85_SEG_2_</v>
          </cell>
          <cell r="AU902">
            <v>1</v>
          </cell>
          <cell r="AV902" t="str">
            <v>No Seleccionada</v>
          </cell>
        </row>
        <row r="903">
          <cell r="A903" t="b">
            <v>0</v>
          </cell>
          <cell r="B903" t="str">
            <v>5to_Evento_973_V2_LIBER_17510475.xlsm</v>
          </cell>
          <cell r="C903">
            <v>85</v>
          </cell>
          <cell r="D903">
            <v>2032</v>
          </cell>
          <cell r="E903" t="str">
            <v>Proalimentos Liber S.A.S. En reorganización</v>
          </cell>
          <cell r="F903">
            <v>589</v>
          </cell>
          <cell r="G903" t="str">
            <v>BEBIDAS LÁCTEAS</v>
          </cell>
          <cell r="H903" t="str">
            <v>85 : Yogurt griego con mermeladas o concentrados de frutas.</v>
          </cell>
          <cell r="I903">
            <v>3</v>
          </cell>
          <cell r="J903" t="str">
            <v>Sitio 1 : CARRERA 127#22G-18 INT 4 - Sitio 2 : SIBERIA KM 7.5 CELTA, LOTE 159 - Sitio 3 : CARRERA 68B #10A-18 - Sitio 4 : CALLE 24F#101B-15 - Sitio 5 : CARRERA 65B#10A-87 - Sitio 6 : AUTO MEDE KM 1,5 P INDUS FLORIDA BOD 23 - Sitio 7 : CARRERA 71 A BIS # 63D-38 -</v>
          </cell>
          <cell r="K903">
            <v>44835</v>
          </cell>
          <cell r="L903">
            <v>4052</v>
          </cell>
          <cell r="M903">
            <v>4920</v>
          </cell>
          <cell r="N903">
            <v>2282</v>
          </cell>
          <cell r="O903">
            <v>176</v>
          </cell>
          <cell r="P903">
            <v>2369</v>
          </cell>
          <cell r="Q903">
            <v>0</v>
          </cell>
          <cell r="R903">
            <v>2369</v>
          </cell>
          <cell r="S903">
            <v>2369</v>
          </cell>
          <cell r="T903">
            <v>0</v>
          </cell>
          <cell r="U903">
            <v>2369</v>
          </cell>
          <cell r="V903">
            <v>2962</v>
          </cell>
          <cell r="W903">
            <v>0</v>
          </cell>
          <cell r="X903">
            <v>2962</v>
          </cell>
          <cell r="Y903">
            <v>2962</v>
          </cell>
          <cell r="Z903">
            <v>0</v>
          </cell>
          <cell r="AA903">
            <v>2962</v>
          </cell>
          <cell r="AB903">
            <v>28535264</v>
          </cell>
          <cell r="AC903" t="str">
            <v>Registro Valido</v>
          </cell>
          <cell r="AD903">
            <v>2369</v>
          </cell>
          <cell r="AE903">
            <v>2369</v>
          </cell>
          <cell r="AF903">
            <v>2962</v>
          </cell>
          <cell r="AG903">
            <v>2962</v>
          </cell>
          <cell r="AH903">
            <v>2353</v>
          </cell>
          <cell r="AI903">
            <v>2353</v>
          </cell>
          <cell r="AJ903">
            <v>2941</v>
          </cell>
          <cell r="AK903">
            <v>2941</v>
          </cell>
          <cell r="AM903" t="str">
            <v>ALI_85_SEG_3</v>
          </cell>
          <cell r="AN903" t="str">
            <v>ALI_85_SEG_3_VAL_28535264</v>
          </cell>
          <cell r="AO903">
            <v>3</v>
          </cell>
          <cell r="AP903">
            <v>22672075.200000003</v>
          </cell>
          <cell r="AQ903" t="b">
            <v>0</v>
          </cell>
          <cell r="AR903" t="str">
            <v/>
          </cell>
          <cell r="AS903" t="str">
            <v/>
          </cell>
          <cell r="AT903" t="str">
            <v>ALI_85_SEG_3_</v>
          </cell>
          <cell r="AU903">
            <v>1</v>
          </cell>
          <cell r="AV903" t="str">
            <v>No Seleccionada</v>
          </cell>
        </row>
        <row r="904">
          <cell r="A904" t="b">
            <v>0</v>
          </cell>
          <cell r="B904" t="str">
            <v>5to_Evento_973_V2_LIBER_17510475.xlsm</v>
          </cell>
          <cell r="C904">
            <v>85</v>
          </cell>
          <cell r="D904">
            <v>2032</v>
          </cell>
          <cell r="E904" t="str">
            <v>Proalimentos Liber S.A.S. En reorganización</v>
          </cell>
          <cell r="F904">
            <v>590</v>
          </cell>
          <cell r="G904" t="str">
            <v>BEBIDAS LÁCTEAS</v>
          </cell>
          <cell r="H904" t="str">
            <v>85 : Yogurt griego con mermeladas o concentrados de frutas.</v>
          </cell>
          <cell r="I904">
            <v>4</v>
          </cell>
          <cell r="J904" t="str">
            <v>Sitio 1 : CARRERA 127#22G-18 INT 4 - Sitio 2 : SIBERIA KM 7.5 CELTA, LOTE 159 - Sitio 3 : CARRERA 68B #10A-18 - Sitio 4 : CALLE 24F#101B-15 - Sitio 5 : CARRERA 65B#10A-87 - Sitio 6 : AUTO MEDE KM 1,5 P INDUS FLORIDA BOD 23 - Sitio 7 : CARRERA 71 A BIS # 63D-38 -</v>
          </cell>
          <cell r="K904">
            <v>44835</v>
          </cell>
          <cell r="L904">
            <v>4317</v>
          </cell>
          <cell r="M904">
            <v>5242</v>
          </cell>
          <cell r="N904">
            <v>2432</v>
          </cell>
          <cell r="O904">
            <v>188</v>
          </cell>
          <cell r="P904">
            <v>2369</v>
          </cell>
          <cell r="Q904">
            <v>0</v>
          </cell>
          <cell r="R904">
            <v>2369</v>
          </cell>
          <cell r="S904">
            <v>2369</v>
          </cell>
          <cell r="T904">
            <v>0</v>
          </cell>
          <cell r="U904">
            <v>2369</v>
          </cell>
          <cell r="V904">
            <v>2962</v>
          </cell>
          <cell r="W904">
            <v>0</v>
          </cell>
          <cell r="X904">
            <v>2962</v>
          </cell>
          <cell r="Y904">
            <v>2962</v>
          </cell>
          <cell r="Z904">
            <v>0</v>
          </cell>
          <cell r="AA904">
            <v>2962</v>
          </cell>
          <cell r="AB904">
            <v>30405711</v>
          </cell>
          <cell r="AC904" t="str">
            <v>Registro Valido</v>
          </cell>
          <cell r="AD904">
            <v>2369</v>
          </cell>
          <cell r="AE904">
            <v>2369</v>
          </cell>
          <cell r="AF904">
            <v>2962</v>
          </cell>
          <cell r="AG904">
            <v>2962</v>
          </cell>
          <cell r="AH904">
            <v>2353</v>
          </cell>
          <cell r="AI904">
            <v>2353</v>
          </cell>
          <cell r="AJ904">
            <v>2941</v>
          </cell>
          <cell r="AK904">
            <v>2941</v>
          </cell>
          <cell r="AM904" t="str">
            <v>ALI_85_SEG_4</v>
          </cell>
          <cell r="AN904" t="str">
            <v>ALI_85_SEG_4_VAL_30405711</v>
          </cell>
          <cell r="AO904">
            <v>3</v>
          </cell>
          <cell r="AP904">
            <v>24158197.600000001</v>
          </cell>
          <cell r="AQ904" t="b">
            <v>0</v>
          </cell>
          <cell r="AR904" t="str">
            <v/>
          </cell>
          <cell r="AS904" t="str">
            <v/>
          </cell>
          <cell r="AT904" t="str">
            <v>ALI_85_SEG_4_</v>
          </cell>
          <cell r="AU904">
            <v>1</v>
          </cell>
          <cell r="AV904" t="str">
            <v>No Seleccionada</v>
          </cell>
        </row>
        <row r="905">
          <cell r="A905" t="b">
            <v>0</v>
          </cell>
          <cell r="B905" t="str">
            <v>5to_Evento_973_V2_LIBER_17510475.xlsm</v>
          </cell>
          <cell r="C905">
            <v>85</v>
          </cell>
          <cell r="D905">
            <v>2032</v>
          </cell>
          <cell r="E905" t="str">
            <v>Proalimentos Liber S.A.S. En reorganización</v>
          </cell>
          <cell r="F905">
            <v>591</v>
          </cell>
          <cell r="G905" t="str">
            <v>BEBIDAS LÁCTEAS</v>
          </cell>
          <cell r="H905" t="str">
            <v>85 : Yogurt griego con mermeladas o concentrados de frutas.</v>
          </cell>
          <cell r="I905">
            <v>5</v>
          </cell>
          <cell r="J905" t="str">
            <v>Sitio 1 : CARRERA 127#22G-18 INT 4 - Sitio 2 : SIBERIA KM 7.5 CELTA, LOTE 159 - Sitio 3 : CARRERA 68B #10A-18 - Sitio 4 : CALLE 24F#101B-15 - Sitio 5 : CARRERA 65B#10A-87 - Sitio 6 : AUTO MEDE KM 1,5 P INDUS FLORIDA BOD 23 - Sitio 7 : CARRERA 71 A BIS # 63D-38 -</v>
          </cell>
          <cell r="K905">
            <v>44835</v>
          </cell>
          <cell r="L905">
            <v>4013</v>
          </cell>
          <cell r="M905">
            <v>4873</v>
          </cell>
          <cell r="N905">
            <v>2260</v>
          </cell>
          <cell r="O905">
            <v>174</v>
          </cell>
          <cell r="P905">
            <v>2369</v>
          </cell>
          <cell r="Q905">
            <v>0</v>
          </cell>
          <cell r="R905">
            <v>2369</v>
          </cell>
          <cell r="S905">
            <v>2369</v>
          </cell>
          <cell r="T905">
            <v>0</v>
          </cell>
          <cell r="U905">
            <v>2369</v>
          </cell>
          <cell r="V905">
            <v>2962</v>
          </cell>
          <cell r="W905">
            <v>0</v>
          </cell>
          <cell r="X905">
            <v>2962</v>
          </cell>
          <cell r="Y905">
            <v>2962</v>
          </cell>
          <cell r="Z905">
            <v>0</v>
          </cell>
          <cell r="AA905">
            <v>2962</v>
          </cell>
          <cell r="AB905">
            <v>28260442</v>
          </cell>
          <cell r="AC905" t="str">
            <v>Registro Valido</v>
          </cell>
          <cell r="AD905">
            <v>2369</v>
          </cell>
          <cell r="AE905">
            <v>2369</v>
          </cell>
          <cell r="AF905">
            <v>2962</v>
          </cell>
          <cell r="AG905">
            <v>2962</v>
          </cell>
          <cell r="AH905">
            <v>2353</v>
          </cell>
          <cell r="AI905">
            <v>2353</v>
          </cell>
          <cell r="AJ905">
            <v>2941</v>
          </cell>
          <cell r="AK905">
            <v>2941</v>
          </cell>
          <cell r="AM905" t="str">
            <v>ALI_85_SEG_5</v>
          </cell>
          <cell r="AN905" t="str">
            <v>ALI_85_SEG_5_VAL_28260442</v>
          </cell>
          <cell r="AO905">
            <v>3</v>
          </cell>
          <cell r="AP905">
            <v>22453721.600000001</v>
          </cell>
          <cell r="AQ905" t="b">
            <v>0</v>
          </cell>
          <cell r="AR905" t="str">
            <v/>
          </cell>
          <cell r="AS905" t="str">
            <v/>
          </cell>
          <cell r="AT905" t="str">
            <v>ALI_85_SEG_5_</v>
          </cell>
          <cell r="AU905">
            <v>1</v>
          </cell>
          <cell r="AV905" t="str">
            <v>No Seleccionada</v>
          </cell>
        </row>
        <row r="906">
          <cell r="A906" t="b">
            <v>0</v>
          </cell>
          <cell r="B906" t="str">
            <v>5to_Evento_973_V2_LIBER_17510475.xlsm</v>
          </cell>
          <cell r="C906">
            <v>85</v>
          </cell>
          <cell r="D906">
            <v>2032</v>
          </cell>
          <cell r="E906" t="str">
            <v>Proalimentos Liber S.A.S. En reorganización</v>
          </cell>
          <cell r="F906">
            <v>592</v>
          </cell>
          <cell r="G906" t="str">
            <v>BEBIDAS LÁCTEAS</v>
          </cell>
          <cell r="H906" t="str">
            <v>85 : Yogurt griego con mermeladas o concentrados de frutas.</v>
          </cell>
          <cell r="I906">
            <v>6</v>
          </cell>
          <cell r="J906" t="str">
            <v>Sitio 1 : CARRERA 127#22G-18 INT 4 - Sitio 2 : SIBERIA KM 7.5 CELTA, LOTE 159 - Sitio 3 : CARRERA 68B #10A-18 - Sitio 4 : CALLE 24F#101B-15 - Sitio 5 : CARRERA 65B#10A-87 - Sitio 6 : AUTO MEDE KM 1,5 P INDUS FLORIDA BOD 23 - Sitio 7 : CARRERA 71 A BIS # 63D-38 -</v>
          </cell>
          <cell r="K906">
            <v>44835</v>
          </cell>
          <cell r="L906">
            <v>4344</v>
          </cell>
          <cell r="M906">
            <v>5275</v>
          </cell>
          <cell r="N906">
            <v>2446</v>
          </cell>
          <cell r="O906">
            <v>189</v>
          </cell>
          <cell r="P906">
            <v>2369</v>
          </cell>
          <cell r="Q906">
            <v>0</v>
          </cell>
          <cell r="R906">
            <v>2369</v>
          </cell>
          <cell r="S906">
            <v>2369</v>
          </cell>
          <cell r="T906">
            <v>0</v>
          </cell>
          <cell r="U906">
            <v>2369</v>
          </cell>
          <cell r="V906">
            <v>2962</v>
          </cell>
          <cell r="W906">
            <v>0</v>
          </cell>
          <cell r="X906">
            <v>2962</v>
          </cell>
          <cell r="Y906">
            <v>2962</v>
          </cell>
          <cell r="Z906">
            <v>0</v>
          </cell>
          <cell r="AA906">
            <v>2962</v>
          </cell>
          <cell r="AB906">
            <v>30592281</v>
          </cell>
          <cell r="AC906" t="str">
            <v>Registro Valido</v>
          </cell>
          <cell r="AD906">
            <v>2369</v>
          </cell>
          <cell r="AE906">
            <v>2369</v>
          </cell>
          <cell r="AF906">
            <v>2962</v>
          </cell>
          <cell r="AG906">
            <v>2962</v>
          </cell>
          <cell r="AH906">
            <v>2353</v>
          </cell>
          <cell r="AI906">
            <v>2353</v>
          </cell>
          <cell r="AJ906">
            <v>2941</v>
          </cell>
          <cell r="AK906">
            <v>2941</v>
          </cell>
          <cell r="AM906" t="str">
            <v>ALI_85_SEG_6</v>
          </cell>
          <cell r="AN906" t="str">
            <v>ALI_85_SEG_6_VAL_30592281</v>
          </cell>
          <cell r="AO906">
            <v>3</v>
          </cell>
          <cell r="AP906">
            <v>24306433.600000001</v>
          </cell>
          <cell r="AQ906" t="b">
            <v>0</v>
          </cell>
          <cell r="AR906" t="str">
            <v/>
          </cell>
          <cell r="AS906" t="str">
            <v/>
          </cell>
          <cell r="AT906" t="str">
            <v>ALI_85_SEG_6_</v>
          </cell>
          <cell r="AU906">
            <v>1</v>
          </cell>
          <cell r="AV906" t="str">
            <v>No Seleccionada</v>
          </cell>
        </row>
        <row r="907">
          <cell r="A907" t="b">
            <v>0</v>
          </cell>
          <cell r="B907" t="str">
            <v>5to_Evento_973_V2_LIBER_17510475.xlsm</v>
          </cell>
          <cell r="C907">
            <v>85</v>
          </cell>
          <cell r="D907">
            <v>2032</v>
          </cell>
          <cell r="E907" t="str">
            <v>Proalimentos Liber S.A.S. En reorganización</v>
          </cell>
          <cell r="F907">
            <v>593</v>
          </cell>
          <cell r="G907" t="str">
            <v>BEBIDAS LÁCTEAS</v>
          </cell>
          <cell r="H907" t="str">
            <v>85 : Yogurt griego con mermeladas o concentrados de frutas.</v>
          </cell>
          <cell r="I907">
            <v>7</v>
          </cell>
          <cell r="J907" t="str">
            <v>Sitio 1 : CARRERA 127#22G-18 INT 4 - Sitio 2 : SIBERIA KM 7.5 CELTA, LOTE 159 - Sitio 3 : CARRERA 68B #10A-18 - Sitio 4 : CALLE 24F#101B-15 - Sitio 5 : CARRERA 65B#10A-87 - Sitio 6 : AUTO MEDE KM 1,5 P INDUS FLORIDA BOD 23 - Sitio 7 : CARRERA 71 A BIS # 63D-38 -</v>
          </cell>
          <cell r="K907">
            <v>44835</v>
          </cell>
          <cell r="L907">
            <v>4436</v>
          </cell>
          <cell r="M907">
            <v>5386</v>
          </cell>
          <cell r="N907">
            <v>2498</v>
          </cell>
          <cell r="O907">
            <v>193</v>
          </cell>
          <cell r="P907">
            <v>2369</v>
          </cell>
          <cell r="Q907">
            <v>0</v>
          </cell>
          <cell r="R907">
            <v>2369</v>
          </cell>
          <cell r="S907">
            <v>2369</v>
          </cell>
          <cell r="T907">
            <v>0</v>
          </cell>
          <cell r="U907">
            <v>2369</v>
          </cell>
          <cell r="V907">
            <v>2962</v>
          </cell>
          <cell r="W907">
            <v>0</v>
          </cell>
          <cell r="X907">
            <v>2962</v>
          </cell>
          <cell r="Y907">
            <v>2962</v>
          </cell>
          <cell r="Z907">
            <v>0</v>
          </cell>
          <cell r="AA907">
            <v>2962</v>
          </cell>
          <cell r="AB907">
            <v>31239060</v>
          </cell>
          <cell r="AC907" t="str">
            <v>Registro Valido</v>
          </cell>
          <cell r="AD907">
            <v>2369</v>
          </cell>
          <cell r="AE907">
            <v>2369</v>
          </cell>
          <cell r="AF907">
            <v>2962</v>
          </cell>
          <cell r="AG907">
            <v>2962</v>
          </cell>
          <cell r="AH907">
            <v>2353</v>
          </cell>
          <cell r="AI907">
            <v>2353</v>
          </cell>
          <cell r="AJ907">
            <v>2941</v>
          </cell>
          <cell r="AK907">
            <v>2941</v>
          </cell>
          <cell r="AM907" t="str">
            <v>ALI_85_SEG_7</v>
          </cell>
          <cell r="AN907" t="str">
            <v>ALI_85_SEG_7_VAL_31239060</v>
          </cell>
          <cell r="AO907">
            <v>3</v>
          </cell>
          <cell r="AP907">
            <v>24820317.600000001</v>
          </cell>
          <cell r="AQ907" t="b">
            <v>0</v>
          </cell>
          <cell r="AR907" t="str">
            <v/>
          </cell>
          <cell r="AS907" t="str">
            <v/>
          </cell>
          <cell r="AT907" t="str">
            <v>ALI_85_SEG_7_</v>
          </cell>
          <cell r="AU907">
            <v>1</v>
          </cell>
          <cell r="AV907" t="str">
            <v>No Seleccionada</v>
          </cell>
        </row>
        <row r="908">
          <cell r="A908" t="b">
            <v>0</v>
          </cell>
          <cell r="B908" t="str">
            <v>5to_Evento_973_V2_LIBER_17510475.xlsm</v>
          </cell>
          <cell r="C908">
            <v>85</v>
          </cell>
          <cell r="D908">
            <v>2032</v>
          </cell>
          <cell r="E908" t="str">
            <v>Proalimentos Liber S.A.S. En reorganización</v>
          </cell>
          <cell r="F908">
            <v>594</v>
          </cell>
          <cell r="G908" t="str">
            <v>BEBIDAS LÁCTEAS</v>
          </cell>
          <cell r="H908" t="str">
            <v>85 : Yogurt griego con mermeladas o concentrados de frutas.</v>
          </cell>
          <cell r="I908">
            <v>8</v>
          </cell>
          <cell r="J908" t="str">
            <v>Sitio 1 : CARRERA 127#22G-18 INT 4 - Sitio 2 : SIBERIA KM 7.5 CELTA, LOTE 159 - Sitio 3 : CARRERA 68B #10A-18 - Sitio 4 : CALLE 24F#101B-15 - Sitio 5 : CARRERA 65B#10A-87 - Sitio 6 : AUTO MEDE KM 1,5 P INDUS FLORIDA BOD 23 - Sitio 7 : CARRERA 71 A BIS # 63D-38 -</v>
          </cell>
          <cell r="K908">
            <v>44835</v>
          </cell>
          <cell r="L908">
            <v>4281</v>
          </cell>
          <cell r="M908">
            <v>5199</v>
          </cell>
          <cell r="N908">
            <v>2412</v>
          </cell>
          <cell r="O908">
            <v>186</v>
          </cell>
          <cell r="P908">
            <v>2369</v>
          </cell>
          <cell r="Q908">
            <v>0</v>
          </cell>
          <cell r="R908">
            <v>2369</v>
          </cell>
          <cell r="S908">
            <v>2369</v>
          </cell>
          <cell r="T908">
            <v>0</v>
          </cell>
          <cell r="U908">
            <v>2369</v>
          </cell>
          <cell r="V908">
            <v>2962</v>
          </cell>
          <cell r="W908">
            <v>0</v>
          </cell>
          <cell r="X908">
            <v>2962</v>
          </cell>
          <cell r="Y908">
            <v>2962</v>
          </cell>
          <cell r="Z908">
            <v>0</v>
          </cell>
          <cell r="AA908">
            <v>2962</v>
          </cell>
          <cell r="AB908">
            <v>30153396</v>
          </cell>
          <cell r="AC908" t="str">
            <v>Registro Valido</v>
          </cell>
          <cell r="AD908">
            <v>2369</v>
          </cell>
          <cell r="AE908">
            <v>2369</v>
          </cell>
          <cell r="AF908">
            <v>2962</v>
          </cell>
          <cell r="AG908">
            <v>2962</v>
          </cell>
          <cell r="AH908">
            <v>2353</v>
          </cell>
          <cell r="AI908">
            <v>2353</v>
          </cell>
          <cell r="AJ908">
            <v>2941</v>
          </cell>
          <cell r="AK908">
            <v>2941</v>
          </cell>
          <cell r="AM908" t="str">
            <v>ALI_85_SEG_8</v>
          </cell>
          <cell r="AN908" t="str">
            <v>ALI_85_SEG_8_VAL_30153396</v>
          </cell>
          <cell r="AO908">
            <v>3</v>
          </cell>
          <cell r="AP908">
            <v>23957726.400000002</v>
          </cell>
          <cell r="AQ908" t="b">
            <v>0</v>
          </cell>
          <cell r="AR908" t="str">
            <v/>
          </cell>
          <cell r="AS908" t="str">
            <v/>
          </cell>
          <cell r="AT908" t="str">
            <v>ALI_85_SEG_8_</v>
          </cell>
          <cell r="AU908">
            <v>1</v>
          </cell>
          <cell r="AV908" t="str">
            <v>No Seleccionada</v>
          </cell>
        </row>
        <row r="909">
          <cell r="A909" t="b">
            <v>0</v>
          </cell>
          <cell r="B909" t="str">
            <v>5to_Evento_973_V2_LIBER_17510475.xlsm</v>
          </cell>
          <cell r="C909">
            <v>85</v>
          </cell>
          <cell r="D909">
            <v>2032</v>
          </cell>
          <cell r="E909" t="str">
            <v>Proalimentos Liber S.A.S. En reorganización</v>
          </cell>
          <cell r="F909">
            <v>595</v>
          </cell>
          <cell r="G909" t="str">
            <v>BEBIDAS LÁCTEAS</v>
          </cell>
          <cell r="H909" t="str">
            <v>85 : Yogurt griego con mermeladas o concentrados de frutas.</v>
          </cell>
          <cell r="I909">
            <v>9</v>
          </cell>
          <cell r="J909" t="str">
            <v>Sitio 1 : CARRERA 127#22G-18 INT 4 - Sitio 2 : SIBERIA KM 7.5 CELTA, LOTE 159 - Sitio 3 : CARRERA 68B #10A-18 - Sitio 4 : CALLE 24F#101B-15 - Sitio 5 : CARRERA 65B#10A-87 - Sitio 6 : AUTO MEDE KM 1,5 P INDUS FLORIDA BOD 23 - Sitio 7 : CARRERA 71 A BIS # 63D-38 -</v>
          </cell>
          <cell r="K909">
            <v>44835</v>
          </cell>
          <cell r="L909">
            <v>4327</v>
          </cell>
          <cell r="M909">
            <v>5254</v>
          </cell>
          <cell r="N909">
            <v>2436</v>
          </cell>
          <cell r="O909">
            <v>188</v>
          </cell>
          <cell r="P909">
            <v>2369</v>
          </cell>
          <cell r="Q909">
            <v>0</v>
          </cell>
          <cell r="R909">
            <v>2369</v>
          </cell>
          <cell r="S909">
            <v>2369</v>
          </cell>
          <cell r="T909">
            <v>0</v>
          </cell>
          <cell r="U909">
            <v>2369</v>
          </cell>
          <cell r="V909">
            <v>2962</v>
          </cell>
          <cell r="W909">
            <v>0</v>
          </cell>
          <cell r="X909">
            <v>2962</v>
          </cell>
          <cell r="Y909">
            <v>2962</v>
          </cell>
          <cell r="Z909">
            <v>0</v>
          </cell>
          <cell r="AA909">
            <v>2962</v>
          </cell>
          <cell r="AB909">
            <v>30469677</v>
          </cell>
          <cell r="AC909" t="str">
            <v>Registro Valido</v>
          </cell>
          <cell r="AD909">
            <v>2369</v>
          </cell>
          <cell r="AE909">
            <v>2369</v>
          </cell>
          <cell r="AF909">
            <v>2962</v>
          </cell>
          <cell r="AG909">
            <v>2962</v>
          </cell>
          <cell r="AH909">
            <v>2353</v>
          </cell>
          <cell r="AI909">
            <v>2353</v>
          </cell>
          <cell r="AJ909">
            <v>2941</v>
          </cell>
          <cell r="AK909">
            <v>2941</v>
          </cell>
          <cell r="AM909" t="str">
            <v>ALI_85_SEG_9</v>
          </cell>
          <cell r="AN909" t="str">
            <v>ALI_85_SEG_9_VAL_30469677</v>
          </cell>
          <cell r="AO909">
            <v>3</v>
          </cell>
          <cell r="AP909">
            <v>24209021.599999998</v>
          </cell>
          <cell r="AQ909" t="b">
            <v>0</v>
          </cell>
          <cell r="AR909" t="str">
            <v/>
          </cell>
          <cell r="AS909" t="str">
            <v/>
          </cell>
          <cell r="AT909" t="str">
            <v>ALI_85_SEG_9_</v>
          </cell>
          <cell r="AU909">
            <v>1</v>
          </cell>
          <cell r="AV909" t="str">
            <v>No Seleccionada</v>
          </cell>
        </row>
        <row r="910">
          <cell r="A910" t="b">
            <v>0</v>
          </cell>
          <cell r="B910" t="str">
            <v>5to_Evento_973_V2_LIBER_17510475.xlsm</v>
          </cell>
          <cell r="C910">
            <v>85</v>
          </cell>
          <cell r="D910">
            <v>2032</v>
          </cell>
          <cell r="E910" t="str">
            <v>Proalimentos Liber S.A.S. En reorganización</v>
          </cell>
          <cell r="F910">
            <v>596</v>
          </cell>
          <cell r="G910" t="str">
            <v>BEBIDAS LÁCTEAS</v>
          </cell>
          <cell r="H910" t="str">
            <v>85 : Yogurt griego con mermeladas o concentrados de frutas.</v>
          </cell>
          <cell r="I910">
            <v>10</v>
          </cell>
          <cell r="J910" t="str">
            <v>Sitio 1 : CARRERA 127#22G-18 INT 4 - Sitio 2 : SIBERIA KM 7.5 CELTA, LOTE 159 - Sitio 3 : CARRERA 68B #10A-18 - Sitio 4 : CALLE 24F#101B-15 - Sitio 5 : CARRERA 65B#10A-87 - Sitio 6 : AUTO MEDE KM 1,5 P INDUS FLORIDA BOD 23 - Sitio 7 : CARRERA 71 A BIS # 63D-38 -</v>
          </cell>
          <cell r="K910">
            <v>44835</v>
          </cell>
          <cell r="L910">
            <v>4333</v>
          </cell>
          <cell r="M910">
            <v>5262</v>
          </cell>
          <cell r="N910">
            <v>2441</v>
          </cell>
          <cell r="O910">
            <v>188</v>
          </cell>
          <cell r="P910">
            <v>2369</v>
          </cell>
          <cell r="Q910">
            <v>0</v>
          </cell>
          <cell r="R910">
            <v>2369</v>
          </cell>
          <cell r="S910">
            <v>2369</v>
          </cell>
          <cell r="T910">
            <v>0</v>
          </cell>
          <cell r="U910">
            <v>2369</v>
          </cell>
          <cell r="V910">
            <v>2962</v>
          </cell>
          <cell r="W910">
            <v>0</v>
          </cell>
          <cell r="X910">
            <v>2962</v>
          </cell>
          <cell r="Y910">
            <v>2962</v>
          </cell>
          <cell r="Z910">
            <v>0</v>
          </cell>
          <cell r="AA910">
            <v>2962</v>
          </cell>
          <cell r="AB910">
            <v>30517653</v>
          </cell>
          <cell r="AC910" t="str">
            <v>Registro Valido</v>
          </cell>
          <cell r="AD910">
            <v>2369</v>
          </cell>
          <cell r="AE910">
            <v>2369</v>
          </cell>
          <cell r="AF910">
            <v>2962</v>
          </cell>
          <cell r="AG910">
            <v>2962</v>
          </cell>
          <cell r="AH910">
            <v>2353</v>
          </cell>
          <cell r="AI910">
            <v>2353</v>
          </cell>
          <cell r="AJ910">
            <v>2941</v>
          </cell>
          <cell r="AK910">
            <v>2941</v>
          </cell>
          <cell r="AM910" t="str">
            <v>ALI_85_SEG_10</v>
          </cell>
          <cell r="AN910" t="str">
            <v>ALI_85_SEG_10_VAL_30517653</v>
          </cell>
          <cell r="AO910">
            <v>3</v>
          </cell>
          <cell r="AP910">
            <v>24247139.199999999</v>
          </cell>
          <cell r="AQ910" t="b">
            <v>0</v>
          </cell>
          <cell r="AR910" t="str">
            <v/>
          </cell>
          <cell r="AS910" t="str">
            <v/>
          </cell>
          <cell r="AT910" t="str">
            <v>ALI_85_SEG_10_</v>
          </cell>
          <cell r="AU910">
            <v>1</v>
          </cell>
          <cell r="AV910" t="str">
            <v>No Seleccionada</v>
          </cell>
        </row>
        <row r="911">
          <cell r="A911" t="b">
            <v>0</v>
          </cell>
          <cell r="B911" t="str">
            <v>5to_Evento_973_V2_LIBER_17510475.xlsm</v>
          </cell>
          <cell r="C911">
            <v>85</v>
          </cell>
          <cell r="D911">
            <v>2032</v>
          </cell>
          <cell r="E911" t="str">
            <v>Proalimentos Liber S.A.S. En reorganización</v>
          </cell>
          <cell r="F911">
            <v>597</v>
          </cell>
          <cell r="G911" t="str">
            <v>BEBIDAS LÁCTEAS</v>
          </cell>
          <cell r="H911" t="str">
            <v>85 : Yogurt griego con mermeladas o concentrados de frutas.</v>
          </cell>
          <cell r="I911">
            <v>11</v>
          </cell>
          <cell r="J911" t="str">
            <v>Sitio 1 : CARRERA 127#22G-18 INT 4 - Sitio 2 : SIBERIA KM 7.5 CELTA, LOTE 159 - Sitio 3 : CARRERA 68B #10A-18 - Sitio 4 : CALLE 24F#101B-15 - Sitio 5 : CARRERA 65B#10A-87 - Sitio 6 : AUTO MEDE KM 1,5 P INDUS FLORIDA BOD 23 - Sitio 7 : CARRERA 71 A BIS # 63D-38 -</v>
          </cell>
          <cell r="K911">
            <v>44835</v>
          </cell>
          <cell r="L911">
            <v>4267</v>
          </cell>
          <cell r="M911">
            <v>5182</v>
          </cell>
          <cell r="N911">
            <v>2403</v>
          </cell>
          <cell r="O911">
            <v>185</v>
          </cell>
          <cell r="P911">
            <v>2369</v>
          </cell>
          <cell r="Q911">
            <v>0</v>
          </cell>
          <cell r="R911">
            <v>2369</v>
          </cell>
          <cell r="S911">
            <v>2369</v>
          </cell>
          <cell r="T911">
            <v>0</v>
          </cell>
          <cell r="U911">
            <v>2369</v>
          </cell>
          <cell r="V911">
            <v>2962</v>
          </cell>
          <cell r="W911">
            <v>0</v>
          </cell>
          <cell r="X911">
            <v>2962</v>
          </cell>
          <cell r="Y911">
            <v>2962</v>
          </cell>
          <cell r="Z911">
            <v>0</v>
          </cell>
          <cell r="AA911">
            <v>2962</v>
          </cell>
          <cell r="AB911">
            <v>30050337</v>
          </cell>
          <cell r="AC911" t="str">
            <v>Registro Valido</v>
          </cell>
          <cell r="AD911">
            <v>2369</v>
          </cell>
          <cell r="AE911">
            <v>2369</v>
          </cell>
          <cell r="AF911">
            <v>2962</v>
          </cell>
          <cell r="AG911">
            <v>2962</v>
          </cell>
          <cell r="AH911">
            <v>2353</v>
          </cell>
          <cell r="AI911">
            <v>2353</v>
          </cell>
          <cell r="AJ911">
            <v>2941</v>
          </cell>
          <cell r="AK911">
            <v>2941</v>
          </cell>
          <cell r="AM911" t="str">
            <v>ALI_85_SEG_11</v>
          </cell>
          <cell r="AN911" t="str">
            <v>ALI_85_SEG_11_VAL_30050337</v>
          </cell>
          <cell r="AO911">
            <v>3</v>
          </cell>
          <cell r="AP911">
            <v>23875844</v>
          </cell>
          <cell r="AQ911" t="b">
            <v>0</v>
          </cell>
          <cell r="AR911" t="str">
            <v/>
          </cell>
          <cell r="AS911" t="str">
            <v/>
          </cell>
          <cell r="AT911" t="str">
            <v>ALI_85_SEG_11_</v>
          </cell>
          <cell r="AU911">
            <v>1</v>
          </cell>
          <cell r="AV911" t="str">
            <v>No Seleccionada</v>
          </cell>
        </row>
        <row r="912">
          <cell r="A912" t="b">
            <v>0</v>
          </cell>
          <cell r="B912" t="str">
            <v>5to_Evento_973_V2_LIBER_17510475.xlsm</v>
          </cell>
          <cell r="C912">
            <v>85</v>
          </cell>
          <cell r="D912">
            <v>2032</v>
          </cell>
          <cell r="E912" t="str">
            <v>Proalimentos Liber S.A.S. En reorganización</v>
          </cell>
          <cell r="F912">
            <v>598</v>
          </cell>
          <cell r="G912" t="str">
            <v>BEBIDAS LÁCTEAS</v>
          </cell>
          <cell r="H912" t="str">
            <v>85 : Yogurt griego con mermeladas o concentrados de frutas.</v>
          </cell>
          <cell r="I912">
            <v>12</v>
          </cell>
          <cell r="J912" t="str">
            <v>Sitio 1 : CARRERA 127#22G-18 INT 4 - Sitio 2 : SIBERIA KM 7.5 CELTA, LOTE 159 - Sitio 3 : CARRERA 68B #10A-18 - Sitio 4 : CALLE 24F#101B-15 - Sitio 5 : CARRERA 65B#10A-87 - Sitio 6 : AUTO MEDE KM 1,5 P INDUS FLORIDA BOD 23 - Sitio 7 : CARRERA 71 A BIS # 63D-38 -</v>
          </cell>
          <cell r="K912">
            <v>44835</v>
          </cell>
          <cell r="L912">
            <v>3873</v>
          </cell>
          <cell r="M912">
            <v>4703</v>
          </cell>
          <cell r="N912">
            <v>2181</v>
          </cell>
          <cell r="O912">
            <v>168</v>
          </cell>
          <cell r="P912">
            <v>2369</v>
          </cell>
          <cell r="Q912">
            <v>0</v>
          </cell>
          <cell r="R912">
            <v>2369</v>
          </cell>
          <cell r="S912">
            <v>2369</v>
          </cell>
          <cell r="T912">
            <v>0</v>
          </cell>
          <cell r="U912">
            <v>2369</v>
          </cell>
          <cell r="V912">
            <v>2962</v>
          </cell>
          <cell r="W912">
            <v>0</v>
          </cell>
          <cell r="X912">
            <v>2962</v>
          </cell>
          <cell r="Y912">
            <v>2962</v>
          </cell>
          <cell r="Z912">
            <v>0</v>
          </cell>
          <cell r="AA912">
            <v>2962</v>
          </cell>
          <cell r="AB912">
            <v>27274282</v>
          </cell>
          <cell r="AC912" t="str">
            <v>Registro Valido</v>
          </cell>
          <cell r="AD912">
            <v>2369</v>
          </cell>
          <cell r="AE912">
            <v>2369</v>
          </cell>
          <cell r="AF912">
            <v>2962</v>
          </cell>
          <cell r="AG912">
            <v>2962</v>
          </cell>
          <cell r="AH912">
            <v>2353</v>
          </cell>
          <cell r="AI912">
            <v>2353</v>
          </cell>
          <cell r="AJ912">
            <v>2941</v>
          </cell>
          <cell r="AK912">
            <v>2941</v>
          </cell>
          <cell r="AM912" t="str">
            <v>ALI_85_SEG_12</v>
          </cell>
          <cell r="AN912" t="str">
            <v>ALI_85_SEG_12_VAL_27274282</v>
          </cell>
          <cell r="AO912">
            <v>3</v>
          </cell>
          <cell r="AP912">
            <v>21670189.600000001</v>
          </cell>
          <cell r="AQ912" t="b">
            <v>0</v>
          </cell>
          <cell r="AR912" t="str">
            <v/>
          </cell>
          <cell r="AS912" t="str">
            <v/>
          </cell>
          <cell r="AT912" t="str">
            <v>ALI_85_SEG_12_</v>
          </cell>
          <cell r="AU912">
            <v>1</v>
          </cell>
          <cell r="AV912" t="str">
            <v>No Seleccionada</v>
          </cell>
        </row>
        <row r="913">
          <cell r="A913" t="b">
            <v>0</v>
          </cell>
          <cell r="B913" t="str">
            <v>5to_Evento_973_V2_LIBER_17510475.xlsm</v>
          </cell>
          <cell r="C913">
            <v>85</v>
          </cell>
          <cell r="D913">
            <v>2032</v>
          </cell>
          <cell r="E913" t="str">
            <v>Proalimentos Liber S.A.S. En reorganización</v>
          </cell>
          <cell r="F913">
            <v>599</v>
          </cell>
          <cell r="G913" t="str">
            <v>BEBIDAS LÁCTEAS</v>
          </cell>
          <cell r="H913" t="str">
            <v>85 : Yogurt griego con mermeladas o concentrados de frutas.</v>
          </cell>
          <cell r="I913">
            <v>13</v>
          </cell>
          <cell r="J913" t="str">
            <v>Sitio 1 : CARRERA 127#22G-18 INT 4 - Sitio 2 : SIBERIA KM 7.5 CELTA, LOTE 159 - Sitio 3 : CARRERA 68B #10A-18 - Sitio 4 : CALLE 24F#101B-15 - Sitio 5 : CARRERA 65B#10A-87 - Sitio 6 : AUTO MEDE KM 1,5 P INDUS FLORIDA BOD 23 - Sitio 7 : CARRERA 71 A BIS # 63D-38 -</v>
          </cell>
          <cell r="K913">
            <v>44835</v>
          </cell>
          <cell r="L913">
            <v>4112</v>
          </cell>
          <cell r="M913">
            <v>4994</v>
          </cell>
          <cell r="N913">
            <v>2316</v>
          </cell>
          <cell r="O913">
            <v>178</v>
          </cell>
          <cell r="P913">
            <v>2369</v>
          </cell>
          <cell r="Q913">
            <v>0</v>
          </cell>
          <cell r="R913">
            <v>2369</v>
          </cell>
          <cell r="S913">
            <v>2369</v>
          </cell>
          <cell r="T913">
            <v>0</v>
          </cell>
          <cell r="U913">
            <v>2369</v>
          </cell>
          <cell r="V913">
            <v>2962</v>
          </cell>
          <cell r="W913">
            <v>0</v>
          </cell>
          <cell r="X913">
            <v>2962</v>
          </cell>
          <cell r="Y913">
            <v>2962</v>
          </cell>
          <cell r="Z913">
            <v>0</v>
          </cell>
          <cell r="AA913">
            <v>2962</v>
          </cell>
          <cell r="AB913">
            <v>28959342</v>
          </cell>
          <cell r="AC913" t="str">
            <v>Registro Valido</v>
          </cell>
          <cell r="AD913">
            <v>2369</v>
          </cell>
          <cell r="AE913">
            <v>2369</v>
          </cell>
          <cell r="AF913">
            <v>2962</v>
          </cell>
          <cell r="AG913">
            <v>2962</v>
          </cell>
          <cell r="AH913">
            <v>2353</v>
          </cell>
          <cell r="AI913">
            <v>2353</v>
          </cell>
          <cell r="AJ913">
            <v>2941</v>
          </cell>
          <cell r="AK913">
            <v>2941</v>
          </cell>
          <cell r="AM913" t="str">
            <v>ALI_85_SEG_13</v>
          </cell>
          <cell r="AN913" t="str">
            <v>ALI_85_SEG_13_VAL_28959342</v>
          </cell>
          <cell r="AO913">
            <v>3</v>
          </cell>
          <cell r="AP913">
            <v>23009017.599999998</v>
          </cell>
          <cell r="AQ913" t="b">
            <v>0</v>
          </cell>
          <cell r="AR913" t="str">
            <v/>
          </cell>
          <cell r="AS913" t="str">
            <v/>
          </cell>
          <cell r="AT913" t="str">
            <v>ALI_85_SEG_13_</v>
          </cell>
          <cell r="AU913">
            <v>1</v>
          </cell>
          <cell r="AV913" t="str">
            <v>No Seleccionada</v>
          </cell>
        </row>
        <row r="914">
          <cell r="A914" t="b">
            <v>0</v>
          </cell>
          <cell r="B914" t="str">
            <v>5to_Evento_973_V2_LIBER_17510475.xlsm</v>
          </cell>
          <cell r="C914">
            <v>85</v>
          </cell>
          <cell r="D914">
            <v>2032</v>
          </cell>
          <cell r="E914" t="str">
            <v>Proalimentos Liber S.A.S. En reorganización</v>
          </cell>
          <cell r="F914">
            <v>600</v>
          </cell>
          <cell r="G914" t="str">
            <v>BEBIDAS LÁCTEAS</v>
          </cell>
          <cell r="H914" t="str">
            <v>85 : Yogurt griego con mermeladas o concentrados de frutas.</v>
          </cell>
          <cell r="I914">
            <v>14</v>
          </cell>
          <cell r="J914" t="str">
            <v>Sitio 1 : CARRERA 127#22G-18 INT 4 - Sitio 2 : SIBERIA KM 7.5 CELTA, LOTE 159 - Sitio 3 : CARRERA 68B #10A-18 - Sitio 4 : CALLE 24F#101B-15 - Sitio 5 : CARRERA 65B#10A-87 - Sitio 6 : AUTO MEDE KM 1,5 P INDUS FLORIDA BOD 23 - Sitio 7 : CARRERA 71 A BIS # 63D-38 -</v>
          </cell>
          <cell r="K914">
            <v>44835</v>
          </cell>
          <cell r="L914">
            <v>4075</v>
          </cell>
          <cell r="M914">
            <v>4948</v>
          </cell>
          <cell r="N914">
            <v>2295</v>
          </cell>
          <cell r="O914">
            <v>177</v>
          </cell>
          <cell r="P914">
            <v>2369</v>
          </cell>
          <cell r="Q914">
            <v>0</v>
          </cell>
          <cell r="R914">
            <v>2369</v>
          </cell>
          <cell r="S914">
            <v>2369</v>
          </cell>
          <cell r="T914">
            <v>0</v>
          </cell>
          <cell r="U914">
            <v>2369</v>
          </cell>
          <cell r="V914">
            <v>2962</v>
          </cell>
          <cell r="W914">
            <v>0</v>
          </cell>
          <cell r="X914">
            <v>2962</v>
          </cell>
          <cell r="Y914">
            <v>2962</v>
          </cell>
          <cell r="Z914">
            <v>0</v>
          </cell>
          <cell r="AA914">
            <v>2962</v>
          </cell>
          <cell r="AB914">
            <v>28697551</v>
          </cell>
          <cell r="AC914" t="str">
            <v>Registro Valido</v>
          </cell>
          <cell r="AD914">
            <v>2369</v>
          </cell>
          <cell r="AE914">
            <v>2369</v>
          </cell>
          <cell r="AF914">
            <v>2962</v>
          </cell>
          <cell r="AG914">
            <v>2962</v>
          </cell>
          <cell r="AH914">
            <v>2353</v>
          </cell>
          <cell r="AI914">
            <v>2353</v>
          </cell>
          <cell r="AJ914">
            <v>2941</v>
          </cell>
          <cell r="AK914">
            <v>2941</v>
          </cell>
          <cell r="AM914" t="str">
            <v>ALI_85_SEG_14</v>
          </cell>
          <cell r="AN914" t="str">
            <v>ALI_85_SEG_14_VAL_28697551</v>
          </cell>
          <cell r="AO914">
            <v>3</v>
          </cell>
          <cell r="AP914">
            <v>22801016.800000004</v>
          </cell>
          <cell r="AQ914" t="b">
            <v>0</v>
          </cell>
          <cell r="AR914" t="str">
            <v/>
          </cell>
          <cell r="AS914" t="str">
            <v/>
          </cell>
          <cell r="AT914" t="str">
            <v>ALI_85_SEG_14_</v>
          </cell>
          <cell r="AU914">
            <v>1</v>
          </cell>
          <cell r="AV914" t="str">
            <v>No Seleccionada</v>
          </cell>
        </row>
        <row r="915">
          <cell r="A915" t="b">
            <v>0</v>
          </cell>
          <cell r="B915" t="str">
            <v>5to_Evento_973_V2_LIBER_17510475.xlsm</v>
          </cell>
          <cell r="C915">
            <v>85</v>
          </cell>
          <cell r="D915">
            <v>2032</v>
          </cell>
          <cell r="E915" t="str">
            <v>Proalimentos Liber S.A.S. En reorganización</v>
          </cell>
          <cell r="F915">
            <v>601</v>
          </cell>
          <cell r="G915" t="str">
            <v>BEBIDAS LÁCTEAS</v>
          </cell>
          <cell r="H915" t="str">
            <v>85 : Yogurt griego con mermeladas o concentrados de frutas.</v>
          </cell>
          <cell r="I915">
            <v>15</v>
          </cell>
          <cell r="J915" t="str">
            <v>Sitio 1 : CARRERA 127#22G-18 INT 4 - Sitio 2 : SIBERIA KM 7.5 CELTA, LOTE 159 - Sitio 3 : CARRERA 68B #10A-18 - Sitio 4 : CALLE 24F#101B-15 - Sitio 5 : CARRERA 65B#10A-87 - Sitio 6 : AUTO MEDE KM 1,5 P INDUS FLORIDA BOD 23 - Sitio 7 : CARRERA 71 A BIS # 63D-38 -</v>
          </cell>
          <cell r="K915">
            <v>44835</v>
          </cell>
          <cell r="L915">
            <v>3850</v>
          </cell>
          <cell r="M915">
            <v>4676</v>
          </cell>
          <cell r="N915">
            <v>2170</v>
          </cell>
          <cell r="O915">
            <v>167</v>
          </cell>
          <cell r="P915">
            <v>2369</v>
          </cell>
          <cell r="Q915">
            <v>0</v>
          </cell>
          <cell r="R915">
            <v>2369</v>
          </cell>
          <cell r="S915">
            <v>2369</v>
          </cell>
          <cell r="T915">
            <v>0</v>
          </cell>
          <cell r="U915">
            <v>2369</v>
          </cell>
          <cell r="V915">
            <v>2962</v>
          </cell>
          <cell r="W915">
            <v>0</v>
          </cell>
          <cell r="X915">
            <v>2962</v>
          </cell>
          <cell r="Y915">
            <v>2962</v>
          </cell>
          <cell r="Z915">
            <v>0</v>
          </cell>
          <cell r="AA915">
            <v>2962</v>
          </cell>
          <cell r="AB915">
            <v>27120288</v>
          </cell>
          <cell r="AC915" t="str">
            <v>Registro Valido</v>
          </cell>
          <cell r="AD915">
            <v>2369</v>
          </cell>
          <cell r="AE915">
            <v>2369</v>
          </cell>
          <cell r="AF915">
            <v>2962</v>
          </cell>
          <cell r="AG915">
            <v>2962</v>
          </cell>
          <cell r="AH915">
            <v>2353</v>
          </cell>
          <cell r="AI915">
            <v>2353</v>
          </cell>
          <cell r="AJ915">
            <v>2941</v>
          </cell>
          <cell r="AK915">
            <v>2941</v>
          </cell>
          <cell r="AM915" t="str">
            <v>ALI_85_SEG_15</v>
          </cell>
          <cell r="AN915" t="str">
            <v>ALI_85_SEG_15_VAL_27120288</v>
          </cell>
          <cell r="AO915">
            <v>3</v>
          </cell>
          <cell r="AP915">
            <v>21547836</v>
          </cell>
          <cell r="AQ915" t="b">
            <v>0</v>
          </cell>
          <cell r="AR915" t="str">
            <v/>
          </cell>
          <cell r="AS915" t="str">
            <v/>
          </cell>
          <cell r="AT915" t="str">
            <v>ALI_85_SEG_15_</v>
          </cell>
          <cell r="AU915">
            <v>1</v>
          </cell>
          <cell r="AV915" t="str">
            <v>No Seleccionada</v>
          </cell>
        </row>
        <row r="916">
          <cell r="A916" t="b">
            <v>0</v>
          </cell>
          <cell r="B916" t="str">
            <v>5to_Evento_973_V2_LIBER_17510475.xlsm</v>
          </cell>
          <cell r="C916">
            <v>40</v>
          </cell>
          <cell r="D916">
            <v>2032</v>
          </cell>
          <cell r="E916" t="str">
            <v>Proalimentos Liber S.A.S. En reorganización</v>
          </cell>
          <cell r="F916">
            <v>617</v>
          </cell>
          <cell r="G916" t="str">
            <v>BEBIDAS LÁCTEAS</v>
          </cell>
          <cell r="H916" t="str">
            <v>40 : Leche Entera Saborizada (Chocolate, fresa y vainilla), ultra alta temperatura UAT (UHT). Adicionada con Hierro aminoquelado.</v>
          </cell>
          <cell r="I916">
            <v>1</v>
          </cell>
          <cell r="J916" t="str">
            <v>Sitio 1 : CARRERA 127#22G-18 INT 4 - Sitio 2 : SIBERIA KM 7.5 CELTA, LOTE 159 - Sitio 3 : CARRERA 68B #10A-18 - Sitio 4 : CALLE 24F#101B-15 - Sitio 5 : CARRERA 65B#10A-87 - Sitio 6 : AUTO MEDE KM 1,5 P INDUS FLORIDA BOD 23 - Sitio 7 : CARRERA 71 A BIS # 63D-38 -</v>
          </cell>
          <cell r="K916">
            <v>44835</v>
          </cell>
          <cell r="L916">
            <v>10125</v>
          </cell>
          <cell r="M916">
            <v>10060</v>
          </cell>
          <cell r="N916">
            <v>5578</v>
          </cell>
          <cell r="O916">
            <v>404</v>
          </cell>
          <cell r="P916">
            <v>889</v>
          </cell>
          <cell r="Q916">
            <v>0</v>
          </cell>
          <cell r="R916">
            <v>889</v>
          </cell>
          <cell r="S916">
            <v>889</v>
          </cell>
          <cell r="T916">
            <v>0</v>
          </cell>
          <cell r="U916">
            <v>889</v>
          </cell>
          <cell r="V916">
            <v>889</v>
          </cell>
          <cell r="W916">
            <v>0</v>
          </cell>
          <cell r="X916">
            <v>889</v>
          </cell>
          <cell r="Y916">
            <v>889</v>
          </cell>
          <cell r="Z916">
            <v>0</v>
          </cell>
          <cell r="AA916">
            <v>889</v>
          </cell>
          <cell r="AB916">
            <v>23262463</v>
          </cell>
          <cell r="AC916" t="str">
            <v>Registro Valido</v>
          </cell>
          <cell r="AD916">
            <v>889</v>
          </cell>
          <cell r="AE916">
            <v>889</v>
          </cell>
          <cell r="AF916">
            <v>889</v>
          </cell>
          <cell r="AG916">
            <v>889</v>
          </cell>
          <cell r="AH916">
            <v>867</v>
          </cell>
          <cell r="AI916">
            <v>867</v>
          </cell>
          <cell r="AJ916">
            <v>867</v>
          </cell>
          <cell r="AK916">
            <v>867</v>
          </cell>
          <cell r="AM916" t="str">
            <v>ALI_40_SEG_1</v>
          </cell>
          <cell r="AN916" t="str">
            <v>ALI_40_SEG_1_VAL_23262463</v>
          </cell>
          <cell r="AO916">
            <v>3</v>
          </cell>
          <cell r="AP916">
            <v>21546954.480000004</v>
          </cell>
          <cell r="AQ916" t="b">
            <v>0</v>
          </cell>
          <cell r="AR916" t="str">
            <v/>
          </cell>
          <cell r="AS916" t="str">
            <v/>
          </cell>
          <cell r="AT916" t="str">
            <v>ALI_40_SEG_1_</v>
          </cell>
          <cell r="AU916">
            <v>1</v>
          </cell>
          <cell r="AV916" t="str">
            <v>No Seleccionada</v>
          </cell>
        </row>
        <row r="917">
          <cell r="A917" t="b">
            <v>0</v>
          </cell>
          <cell r="B917" t="str">
            <v>5to_Evento_973_V2_LIBER_17510475.xlsm</v>
          </cell>
          <cell r="C917">
            <v>40</v>
          </cell>
          <cell r="D917">
            <v>2032</v>
          </cell>
          <cell r="E917" t="str">
            <v>Proalimentos Liber S.A.S. En reorganización</v>
          </cell>
          <cell r="F917">
            <v>618</v>
          </cell>
          <cell r="G917" t="str">
            <v>BEBIDAS LÁCTEAS</v>
          </cell>
          <cell r="H917" t="str">
            <v>40 : Leche Entera Saborizada (Chocolate, fresa y vainilla), ultra alta temperatura UAT (UHT). Adicionada con Hierro aminoquelado.</v>
          </cell>
          <cell r="I917">
            <v>2</v>
          </cell>
          <cell r="J917" t="str">
            <v>Sitio 1 : CARRERA 127#22G-18 INT 4 - Sitio 2 : SIBERIA KM 7.5 CELTA, LOTE 159 - Sitio 3 : CARRERA 68B #10A-18 - Sitio 4 : CALLE 24F#101B-15 - Sitio 5 : CARRERA 65B#10A-87 - Sitio 6 : AUTO MEDE KM 1,5 P INDUS FLORIDA BOD 23 - Sitio 7 : CARRERA 71 A BIS # 63D-38 -</v>
          </cell>
          <cell r="K917">
            <v>44835</v>
          </cell>
          <cell r="L917">
            <v>10353</v>
          </cell>
          <cell r="M917">
            <v>10287</v>
          </cell>
          <cell r="N917">
            <v>5704</v>
          </cell>
          <cell r="O917">
            <v>414</v>
          </cell>
          <cell r="P917">
            <v>889</v>
          </cell>
          <cell r="Q917">
            <v>0</v>
          </cell>
          <cell r="R917">
            <v>889</v>
          </cell>
          <cell r="S917">
            <v>889</v>
          </cell>
          <cell r="T917">
            <v>0</v>
          </cell>
          <cell r="U917">
            <v>889</v>
          </cell>
          <cell r="V917">
            <v>889</v>
          </cell>
          <cell r="W917">
            <v>0</v>
          </cell>
          <cell r="X917">
            <v>889</v>
          </cell>
          <cell r="Y917">
            <v>889</v>
          </cell>
          <cell r="Z917">
            <v>0</v>
          </cell>
          <cell r="AA917">
            <v>889</v>
          </cell>
          <cell r="AB917">
            <v>23787862</v>
          </cell>
          <cell r="AC917" t="str">
            <v>Registro Valido</v>
          </cell>
          <cell r="AD917">
            <v>889</v>
          </cell>
          <cell r="AE917">
            <v>889</v>
          </cell>
          <cell r="AF917">
            <v>889</v>
          </cell>
          <cell r="AG917">
            <v>889</v>
          </cell>
          <cell r="AH917">
            <v>867</v>
          </cell>
          <cell r="AI917">
            <v>867</v>
          </cell>
          <cell r="AJ917">
            <v>867</v>
          </cell>
          <cell r="AK917">
            <v>867</v>
          </cell>
          <cell r="AM917" t="str">
            <v>ALI_40_SEG_2</v>
          </cell>
          <cell r="AN917" t="str">
            <v>ALI_40_SEG_2_VAL_23787862</v>
          </cell>
          <cell r="AO917">
            <v>3</v>
          </cell>
          <cell r="AP917">
            <v>22033607.520000003</v>
          </cell>
          <cell r="AQ917" t="b">
            <v>0</v>
          </cell>
          <cell r="AR917" t="str">
            <v/>
          </cell>
          <cell r="AS917" t="str">
            <v/>
          </cell>
          <cell r="AT917" t="str">
            <v>ALI_40_SEG_2_</v>
          </cell>
          <cell r="AU917">
            <v>1</v>
          </cell>
          <cell r="AV917" t="str">
            <v>No Seleccionada</v>
          </cell>
        </row>
        <row r="918">
          <cell r="A918" t="b">
            <v>0</v>
          </cell>
          <cell r="B918" t="str">
            <v>5to_Evento_973_V2_LIBER_17510475.xlsm</v>
          </cell>
          <cell r="C918">
            <v>40</v>
          </cell>
          <cell r="D918">
            <v>2032</v>
          </cell>
          <cell r="E918" t="str">
            <v>Proalimentos Liber S.A.S. En reorganización</v>
          </cell>
          <cell r="F918">
            <v>619</v>
          </cell>
          <cell r="G918" t="str">
            <v>BEBIDAS LÁCTEAS</v>
          </cell>
          <cell r="H918" t="str">
            <v>40 : Leche Entera Saborizada (Chocolate, fresa y vainilla), ultra alta temperatura UAT (UHT). Adicionada con Hierro aminoquelado.</v>
          </cell>
          <cell r="I918">
            <v>3</v>
          </cell>
          <cell r="J918" t="str">
            <v>Sitio 1 : CARRERA 127#22G-18 INT 4 - Sitio 2 : SIBERIA KM 7.5 CELTA, LOTE 159 - Sitio 3 : CARRERA 68B #10A-18 - Sitio 4 : CALLE 24F#101B-15 - Sitio 5 : CARRERA 65B#10A-87 - Sitio 6 : AUTO MEDE KM 1,5 P INDUS FLORIDA BOD 23 - Sitio 7 : CARRERA 71 A BIS # 63D-38 -</v>
          </cell>
          <cell r="K918">
            <v>44835</v>
          </cell>
          <cell r="L918">
            <v>10291</v>
          </cell>
          <cell r="M918">
            <v>10226</v>
          </cell>
          <cell r="N918">
            <v>5670</v>
          </cell>
          <cell r="O918">
            <v>411</v>
          </cell>
          <cell r="P918">
            <v>889</v>
          </cell>
          <cell r="Q918">
            <v>0</v>
          </cell>
          <cell r="R918">
            <v>889</v>
          </cell>
          <cell r="S918">
            <v>889</v>
          </cell>
          <cell r="T918">
            <v>0</v>
          </cell>
          <cell r="U918">
            <v>889</v>
          </cell>
          <cell r="V918">
            <v>889</v>
          </cell>
          <cell r="W918">
            <v>0</v>
          </cell>
          <cell r="X918">
            <v>889</v>
          </cell>
          <cell r="Y918">
            <v>889</v>
          </cell>
          <cell r="Z918">
            <v>0</v>
          </cell>
          <cell r="AA918">
            <v>889</v>
          </cell>
          <cell r="AB918">
            <v>23645622</v>
          </cell>
          <cell r="AC918" t="str">
            <v>Registro Valido</v>
          </cell>
          <cell r="AD918">
            <v>889</v>
          </cell>
          <cell r="AE918">
            <v>889</v>
          </cell>
          <cell r="AF918">
            <v>889</v>
          </cell>
          <cell r="AG918">
            <v>889</v>
          </cell>
          <cell r="AH918">
            <v>867</v>
          </cell>
          <cell r="AI918">
            <v>867</v>
          </cell>
          <cell r="AJ918">
            <v>867</v>
          </cell>
          <cell r="AK918">
            <v>867</v>
          </cell>
          <cell r="AM918" t="str">
            <v>ALI_40_SEG_3</v>
          </cell>
          <cell r="AN918" t="str">
            <v>ALI_40_SEG_3_VAL_23645622</v>
          </cell>
          <cell r="AO918">
            <v>3</v>
          </cell>
          <cell r="AP918">
            <v>21901857.120000005</v>
          </cell>
          <cell r="AQ918" t="b">
            <v>0</v>
          </cell>
          <cell r="AR918" t="str">
            <v/>
          </cell>
          <cell r="AS918" t="str">
            <v/>
          </cell>
          <cell r="AT918" t="str">
            <v>ALI_40_SEG_3_</v>
          </cell>
          <cell r="AU918">
            <v>1</v>
          </cell>
          <cell r="AV918" t="str">
            <v>No Seleccionada</v>
          </cell>
        </row>
        <row r="919">
          <cell r="A919" t="b">
            <v>0</v>
          </cell>
          <cell r="B919" t="str">
            <v>5to_Evento_973_V2_LIBER_17510475.xlsm</v>
          </cell>
          <cell r="C919">
            <v>40</v>
          </cell>
          <cell r="D919">
            <v>2032</v>
          </cell>
          <cell r="E919" t="str">
            <v>Proalimentos Liber S.A.S. En reorganización</v>
          </cell>
          <cell r="F919">
            <v>620</v>
          </cell>
          <cell r="G919" t="str">
            <v>BEBIDAS LÁCTEAS</v>
          </cell>
          <cell r="H919" t="str">
            <v>40 : Leche Entera Saborizada (Chocolate, fresa y vainilla), ultra alta temperatura UAT (UHT). Adicionada con Hierro aminoquelado.</v>
          </cell>
          <cell r="I919">
            <v>4</v>
          </cell>
          <cell r="J919" t="str">
            <v>Sitio 1 : CARRERA 127#22G-18 INT 4 - Sitio 2 : SIBERIA KM 7.5 CELTA, LOTE 159 - Sitio 3 : CARRERA 68B #10A-18 - Sitio 4 : CALLE 24F#101B-15 - Sitio 5 : CARRERA 65B#10A-87 - Sitio 6 : AUTO MEDE KM 1,5 P INDUS FLORIDA BOD 23 - Sitio 7 : CARRERA 71 A BIS # 63D-38 -</v>
          </cell>
          <cell r="K919">
            <v>44835</v>
          </cell>
          <cell r="L919">
            <v>10966</v>
          </cell>
          <cell r="M919">
            <v>10894</v>
          </cell>
          <cell r="N919">
            <v>6041</v>
          </cell>
          <cell r="O919">
            <v>439</v>
          </cell>
          <cell r="P919">
            <v>889</v>
          </cell>
          <cell r="Q919">
            <v>0</v>
          </cell>
          <cell r="R919">
            <v>889</v>
          </cell>
          <cell r="S919">
            <v>889</v>
          </cell>
          <cell r="T919">
            <v>0</v>
          </cell>
          <cell r="U919">
            <v>889</v>
          </cell>
          <cell r="V919">
            <v>889</v>
          </cell>
          <cell r="W919">
            <v>0</v>
          </cell>
          <cell r="X919">
            <v>889</v>
          </cell>
          <cell r="Y919">
            <v>889</v>
          </cell>
          <cell r="Z919">
            <v>0</v>
          </cell>
          <cell r="AA919">
            <v>889</v>
          </cell>
          <cell r="AB919">
            <v>25194260</v>
          </cell>
          <cell r="AC919" t="str">
            <v>Registro Valido</v>
          </cell>
          <cell r="AD919">
            <v>889</v>
          </cell>
          <cell r="AE919">
            <v>889</v>
          </cell>
          <cell r="AF919">
            <v>889</v>
          </cell>
          <cell r="AG919">
            <v>889</v>
          </cell>
          <cell r="AH919">
            <v>867</v>
          </cell>
          <cell r="AI919">
            <v>867</v>
          </cell>
          <cell r="AJ919">
            <v>867</v>
          </cell>
          <cell r="AK919">
            <v>867</v>
          </cell>
          <cell r="AM919" t="str">
            <v>ALI_40_SEG_4</v>
          </cell>
          <cell r="AN919" t="str">
            <v>ALI_40_SEG_4_VAL_25194260</v>
          </cell>
          <cell r="AO919">
            <v>3</v>
          </cell>
          <cell r="AP919">
            <v>23336289.600000001</v>
          </cell>
          <cell r="AQ919" t="b">
            <v>0</v>
          </cell>
          <cell r="AR919" t="str">
            <v/>
          </cell>
          <cell r="AS919" t="str">
            <v/>
          </cell>
          <cell r="AT919" t="str">
            <v>ALI_40_SEG_4_</v>
          </cell>
          <cell r="AU919">
            <v>1</v>
          </cell>
          <cell r="AV919" t="str">
            <v>No Seleccionada</v>
          </cell>
        </row>
        <row r="920">
          <cell r="A920" t="b">
            <v>0</v>
          </cell>
          <cell r="B920" t="str">
            <v>5to_Evento_973_V2_LIBER_17510475.xlsm</v>
          </cell>
          <cell r="C920">
            <v>40</v>
          </cell>
          <cell r="D920">
            <v>2032</v>
          </cell>
          <cell r="E920" t="str">
            <v>Proalimentos Liber S.A.S. En reorganización</v>
          </cell>
          <cell r="F920">
            <v>621</v>
          </cell>
          <cell r="G920" t="str">
            <v>BEBIDAS LÁCTEAS</v>
          </cell>
          <cell r="H920" t="str">
            <v>40 : Leche Entera Saborizada (Chocolate, fresa y vainilla), ultra alta temperatura UAT (UHT). Adicionada con Hierro aminoquelado.</v>
          </cell>
          <cell r="I920">
            <v>5</v>
          </cell>
          <cell r="J920" t="str">
            <v>Sitio 1 : CARRERA 127#22G-18 INT 4 - Sitio 2 : SIBERIA KM 7.5 CELTA, LOTE 159 - Sitio 3 : CARRERA 68B #10A-18 - Sitio 4 : CALLE 24F#101B-15 - Sitio 5 : CARRERA 65B#10A-87 - Sitio 6 : AUTO MEDE KM 1,5 P INDUS FLORIDA BOD 23 - Sitio 7 : CARRERA 71 A BIS # 63D-38 -</v>
          </cell>
          <cell r="K920">
            <v>44835</v>
          </cell>
          <cell r="L920">
            <v>10193</v>
          </cell>
          <cell r="M920">
            <v>10128</v>
          </cell>
          <cell r="N920">
            <v>5616</v>
          </cell>
          <cell r="O920">
            <v>407</v>
          </cell>
          <cell r="P920">
            <v>889</v>
          </cell>
          <cell r="Q920">
            <v>0</v>
          </cell>
          <cell r="R920">
            <v>889</v>
          </cell>
          <cell r="S920">
            <v>889</v>
          </cell>
          <cell r="T920">
            <v>0</v>
          </cell>
          <cell r="U920">
            <v>889</v>
          </cell>
          <cell r="V920">
            <v>889</v>
          </cell>
          <cell r="W920">
            <v>0</v>
          </cell>
          <cell r="X920">
            <v>889</v>
          </cell>
          <cell r="Y920">
            <v>889</v>
          </cell>
          <cell r="Z920">
            <v>0</v>
          </cell>
          <cell r="AA920">
            <v>889</v>
          </cell>
          <cell r="AB920">
            <v>23419816</v>
          </cell>
          <cell r="AC920" t="str">
            <v>Registro Valido</v>
          </cell>
          <cell r="AD920">
            <v>889</v>
          </cell>
          <cell r="AE920">
            <v>889</v>
          </cell>
          <cell r="AF920">
            <v>889</v>
          </cell>
          <cell r="AG920">
            <v>889</v>
          </cell>
          <cell r="AH920">
            <v>867</v>
          </cell>
          <cell r="AI920">
            <v>867</v>
          </cell>
          <cell r="AJ920">
            <v>867</v>
          </cell>
          <cell r="AK920">
            <v>867</v>
          </cell>
          <cell r="AM920" t="str">
            <v>ALI_40_SEG_5</v>
          </cell>
          <cell r="AN920" t="str">
            <v>ALI_40_SEG_5_VAL_23419816</v>
          </cell>
          <cell r="AO920">
            <v>3</v>
          </cell>
          <cell r="AP920">
            <v>21692703.359999999</v>
          </cell>
          <cell r="AQ920" t="b">
            <v>0</v>
          </cell>
          <cell r="AR920" t="str">
            <v/>
          </cell>
          <cell r="AS920" t="str">
            <v/>
          </cell>
          <cell r="AT920" t="str">
            <v>ALI_40_SEG_5_</v>
          </cell>
          <cell r="AU920">
            <v>1</v>
          </cell>
          <cell r="AV920" t="str">
            <v>No Seleccionada</v>
          </cell>
        </row>
        <row r="921">
          <cell r="A921" t="b">
            <v>0</v>
          </cell>
          <cell r="B921" t="str">
            <v>5to_Evento_973_V2_LIBER_17510475.xlsm</v>
          </cell>
          <cell r="C921">
            <v>40</v>
          </cell>
          <cell r="D921">
            <v>2032</v>
          </cell>
          <cell r="E921" t="str">
            <v>Proalimentos Liber S.A.S. En reorganización</v>
          </cell>
          <cell r="F921">
            <v>622</v>
          </cell>
          <cell r="G921" t="str">
            <v>BEBIDAS LÁCTEAS</v>
          </cell>
          <cell r="H921" t="str">
            <v>40 : Leche Entera Saborizada (Chocolate, fresa y vainilla), ultra alta temperatura UAT (UHT). Adicionada con Hierro aminoquelado.</v>
          </cell>
          <cell r="I921">
            <v>6</v>
          </cell>
          <cell r="J921" t="str">
            <v>Sitio 1 : CARRERA 127#22G-18 INT 4 - Sitio 2 : SIBERIA KM 7.5 CELTA, LOTE 159 - Sitio 3 : CARRERA 68B #10A-18 - Sitio 4 : CALLE 24F#101B-15 - Sitio 5 : CARRERA 65B#10A-87 - Sitio 6 : AUTO MEDE KM 1,5 P INDUS FLORIDA BOD 23 - Sitio 7 : CARRERA 71 A BIS # 63D-38 -</v>
          </cell>
          <cell r="K921">
            <v>44835</v>
          </cell>
          <cell r="L921">
            <v>11034</v>
          </cell>
          <cell r="M921">
            <v>10964</v>
          </cell>
          <cell r="N921">
            <v>6078</v>
          </cell>
          <cell r="O921">
            <v>441</v>
          </cell>
          <cell r="P921">
            <v>889</v>
          </cell>
          <cell r="Q921">
            <v>0</v>
          </cell>
          <cell r="R921">
            <v>889</v>
          </cell>
          <cell r="S921">
            <v>889</v>
          </cell>
          <cell r="T921">
            <v>0</v>
          </cell>
          <cell r="U921">
            <v>889</v>
          </cell>
          <cell r="V921">
            <v>889</v>
          </cell>
          <cell r="W921">
            <v>0</v>
          </cell>
          <cell r="X921">
            <v>889</v>
          </cell>
          <cell r="Y921">
            <v>889</v>
          </cell>
          <cell r="Z921">
            <v>0</v>
          </cell>
          <cell r="AA921">
            <v>889</v>
          </cell>
          <cell r="AB921">
            <v>25351613</v>
          </cell>
          <cell r="AC921" t="str">
            <v>Registro Valido</v>
          </cell>
          <cell r="AD921">
            <v>889</v>
          </cell>
          <cell r="AE921">
            <v>889</v>
          </cell>
          <cell r="AF921">
            <v>889</v>
          </cell>
          <cell r="AG921">
            <v>889</v>
          </cell>
          <cell r="AH921">
            <v>867</v>
          </cell>
          <cell r="AI921">
            <v>867</v>
          </cell>
          <cell r="AJ921">
            <v>867</v>
          </cell>
          <cell r="AK921">
            <v>867</v>
          </cell>
          <cell r="AM921" t="str">
            <v>ALI_40_SEG_6</v>
          </cell>
          <cell r="AN921" t="str">
            <v>ALI_40_SEG_6_VAL_25351613</v>
          </cell>
          <cell r="AO921">
            <v>3</v>
          </cell>
          <cell r="AP921">
            <v>23482038.48</v>
          </cell>
          <cell r="AQ921" t="b">
            <v>0</v>
          </cell>
          <cell r="AR921" t="str">
            <v/>
          </cell>
          <cell r="AS921" t="str">
            <v/>
          </cell>
          <cell r="AT921" t="str">
            <v>ALI_40_SEG_6_</v>
          </cell>
          <cell r="AU921">
            <v>1</v>
          </cell>
          <cell r="AV921" t="str">
            <v>No Seleccionada</v>
          </cell>
        </row>
        <row r="922">
          <cell r="A922" t="b">
            <v>0</v>
          </cell>
          <cell r="B922" t="str">
            <v>5to_Evento_973_V2_LIBER_17510475.xlsm</v>
          </cell>
          <cell r="C922">
            <v>40</v>
          </cell>
          <cell r="D922">
            <v>2032</v>
          </cell>
          <cell r="E922" t="str">
            <v>Proalimentos Liber S.A.S. En reorganización</v>
          </cell>
          <cell r="F922">
            <v>623</v>
          </cell>
          <cell r="G922" t="str">
            <v>BEBIDAS LÁCTEAS</v>
          </cell>
          <cell r="H922" t="str">
            <v>40 : Leche Entera Saborizada (Chocolate, fresa y vainilla), ultra alta temperatura UAT (UHT). Adicionada con Hierro aminoquelado.</v>
          </cell>
          <cell r="I922">
            <v>7</v>
          </cell>
          <cell r="J922" t="str">
            <v>Sitio 1 : CARRERA 127#22G-18 INT 4 - Sitio 2 : SIBERIA KM 7.5 CELTA, LOTE 159 - Sitio 3 : CARRERA 68B #10A-18 - Sitio 4 : CALLE 24F#101B-15 - Sitio 5 : CARRERA 65B#10A-87 - Sitio 6 : AUTO MEDE KM 1,5 P INDUS FLORIDA BOD 23 - Sitio 7 : CARRERA 71 A BIS # 63D-38 -</v>
          </cell>
          <cell r="K922">
            <v>44835</v>
          </cell>
          <cell r="L922">
            <v>11267</v>
          </cell>
          <cell r="M922">
            <v>11195</v>
          </cell>
          <cell r="N922">
            <v>6207</v>
          </cell>
          <cell r="O922">
            <v>450</v>
          </cell>
          <cell r="P922">
            <v>889</v>
          </cell>
          <cell r="Q922">
            <v>0</v>
          </cell>
          <cell r="R922">
            <v>889</v>
          </cell>
          <cell r="S922">
            <v>889</v>
          </cell>
          <cell r="T922">
            <v>0</v>
          </cell>
          <cell r="U922">
            <v>889</v>
          </cell>
          <cell r="V922">
            <v>889</v>
          </cell>
          <cell r="W922">
            <v>0</v>
          </cell>
          <cell r="X922">
            <v>889</v>
          </cell>
          <cell r="Y922">
            <v>889</v>
          </cell>
          <cell r="Z922">
            <v>0</v>
          </cell>
          <cell r="AA922">
            <v>889</v>
          </cell>
          <cell r="AB922">
            <v>25886791</v>
          </cell>
          <cell r="AC922" t="str">
            <v>Registro Valido</v>
          </cell>
          <cell r="AD922">
            <v>889</v>
          </cell>
          <cell r="AE922">
            <v>889</v>
          </cell>
          <cell r="AF922">
            <v>889</v>
          </cell>
          <cell r="AG922">
            <v>889</v>
          </cell>
          <cell r="AH922">
            <v>867</v>
          </cell>
          <cell r="AI922">
            <v>867</v>
          </cell>
          <cell r="AJ922">
            <v>867</v>
          </cell>
          <cell r="AK922">
            <v>867</v>
          </cell>
          <cell r="AM922" t="str">
            <v>ALI_40_SEG_7</v>
          </cell>
          <cell r="AN922" t="str">
            <v>ALI_40_SEG_7_VAL_25886791</v>
          </cell>
          <cell r="AO922">
            <v>3</v>
          </cell>
          <cell r="AP922">
            <v>23977749.359999999</v>
          </cell>
          <cell r="AQ922" t="b">
            <v>0</v>
          </cell>
          <cell r="AR922" t="str">
            <v/>
          </cell>
          <cell r="AS922" t="str">
            <v/>
          </cell>
          <cell r="AT922" t="str">
            <v>ALI_40_SEG_7_</v>
          </cell>
          <cell r="AU922">
            <v>1</v>
          </cell>
          <cell r="AV922" t="str">
            <v>No Seleccionada</v>
          </cell>
        </row>
        <row r="923">
          <cell r="A923" t="b">
            <v>0</v>
          </cell>
          <cell r="B923" t="str">
            <v>5to_Evento_973_V2_LIBER_17510475.xlsm</v>
          </cell>
          <cell r="C923">
            <v>40</v>
          </cell>
          <cell r="D923">
            <v>2032</v>
          </cell>
          <cell r="E923" t="str">
            <v>Proalimentos Liber S.A.S. En reorganización</v>
          </cell>
          <cell r="F923">
            <v>624</v>
          </cell>
          <cell r="G923" t="str">
            <v>BEBIDAS LÁCTEAS</v>
          </cell>
          <cell r="H923" t="str">
            <v>40 : Leche Entera Saborizada (Chocolate, fresa y vainilla), ultra alta temperatura UAT (UHT). Adicionada con Hierro aminoquelado.</v>
          </cell>
          <cell r="I923">
            <v>8</v>
          </cell>
          <cell r="J923" t="str">
            <v>Sitio 1 : CARRERA 127#22G-18 INT 4 - Sitio 2 : SIBERIA KM 7.5 CELTA, LOTE 159 - Sitio 3 : CARRERA 68B #10A-18 - Sitio 4 : CALLE 24F#101B-15 - Sitio 5 : CARRERA 65B#10A-87 - Sitio 6 : AUTO MEDE KM 1,5 P INDUS FLORIDA BOD 23 - Sitio 7 : CARRERA 71 A BIS # 63D-38 -</v>
          </cell>
          <cell r="K923">
            <v>44835</v>
          </cell>
          <cell r="L923">
            <v>10876</v>
          </cell>
          <cell r="M923">
            <v>10805</v>
          </cell>
          <cell r="N923">
            <v>5992</v>
          </cell>
          <cell r="O923">
            <v>435</v>
          </cell>
          <cell r="P923">
            <v>889</v>
          </cell>
          <cell r="Q923">
            <v>0</v>
          </cell>
          <cell r="R923">
            <v>889</v>
          </cell>
          <cell r="S923">
            <v>889</v>
          </cell>
          <cell r="T923">
            <v>0</v>
          </cell>
          <cell r="U923">
            <v>889</v>
          </cell>
          <cell r="V923">
            <v>889</v>
          </cell>
          <cell r="W923">
            <v>0</v>
          </cell>
          <cell r="X923">
            <v>889</v>
          </cell>
          <cell r="Y923">
            <v>889</v>
          </cell>
          <cell r="Z923">
            <v>0</v>
          </cell>
          <cell r="AA923">
            <v>889</v>
          </cell>
          <cell r="AB923">
            <v>24988012</v>
          </cell>
          <cell r="AC923" t="str">
            <v>Registro Valido</v>
          </cell>
          <cell r="AD923">
            <v>889</v>
          </cell>
          <cell r="AE923">
            <v>889</v>
          </cell>
          <cell r="AF923">
            <v>889</v>
          </cell>
          <cell r="AG923">
            <v>889</v>
          </cell>
          <cell r="AH923">
            <v>867</v>
          </cell>
          <cell r="AI923">
            <v>867</v>
          </cell>
          <cell r="AJ923">
            <v>867</v>
          </cell>
          <cell r="AK923">
            <v>867</v>
          </cell>
          <cell r="AM923" t="str">
            <v>ALI_40_SEG_8</v>
          </cell>
          <cell r="AN923" t="str">
            <v>ALI_40_SEG_8_VAL_24988012</v>
          </cell>
          <cell r="AO923">
            <v>3</v>
          </cell>
          <cell r="AP923">
            <v>23145251.52</v>
          </cell>
          <cell r="AQ923" t="b">
            <v>0</v>
          </cell>
          <cell r="AR923" t="str">
            <v/>
          </cell>
          <cell r="AS923" t="str">
            <v/>
          </cell>
          <cell r="AT923" t="str">
            <v>ALI_40_SEG_8_</v>
          </cell>
          <cell r="AU923">
            <v>1</v>
          </cell>
          <cell r="AV923" t="str">
            <v>No Seleccionada</v>
          </cell>
        </row>
        <row r="924">
          <cell r="A924" t="b">
            <v>0</v>
          </cell>
          <cell r="B924" t="str">
            <v>5to_Evento_973_V2_LIBER_17510475.xlsm</v>
          </cell>
          <cell r="C924">
            <v>40</v>
          </cell>
          <cell r="D924">
            <v>2032</v>
          </cell>
          <cell r="E924" t="str">
            <v>Proalimentos Liber S.A.S. En reorganización</v>
          </cell>
          <cell r="F924">
            <v>625</v>
          </cell>
          <cell r="G924" t="str">
            <v>BEBIDAS LÁCTEAS</v>
          </cell>
          <cell r="H924" t="str">
            <v>40 : Leche Entera Saborizada (Chocolate, fresa y vainilla), ultra alta temperatura UAT (UHT). Adicionada con Hierro aminoquelado.</v>
          </cell>
          <cell r="I924">
            <v>9</v>
          </cell>
          <cell r="J924" t="str">
            <v>Sitio 1 : CARRERA 127#22G-18 INT 4 - Sitio 2 : SIBERIA KM 7.5 CELTA, LOTE 159 - Sitio 3 : CARRERA 68B #10A-18 - Sitio 4 : CALLE 24F#101B-15 - Sitio 5 : CARRERA 65B#10A-87 - Sitio 6 : AUTO MEDE KM 1,5 P INDUS FLORIDA BOD 23 - Sitio 7 : CARRERA 71 A BIS # 63D-38 -</v>
          </cell>
          <cell r="K924">
            <v>44835</v>
          </cell>
          <cell r="L924">
            <v>10990</v>
          </cell>
          <cell r="M924">
            <v>10920</v>
          </cell>
          <cell r="N924">
            <v>6053</v>
          </cell>
          <cell r="O924">
            <v>439</v>
          </cell>
          <cell r="P924">
            <v>889</v>
          </cell>
          <cell r="Q924">
            <v>0</v>
          </cell>
          <cell r="R924">
            <v>889</v>
          </cell>
          <cell r="S924">
            <v>889</v>
          </cell>
          <cell r="T924">
            <v>0</v>
          </cell>
          <cell r="U924">
            <v>889</v>
          </cell>
          <cell r="V924">
            <v>889</v>
          </cell>
          <cell r="W924">
            <v>0</v>
          </cell>
          <cell r="X924">
            <v>889</v>
          </cell>
          <cell r="Y924">
            <v>889</v>
          </cell>
          <cell r="Z924">
            <v>0</v>
          </cell>
          <cell r="AA924">
            <v>889</v>
          </cell>
          <cell r="AB924">
            <v>25249378</v>
          </cell>
          <cell r="AC924" t="str">
            <v>Registro Valido</v>
          </cell>
          <cell r="AD924">
            <v>889</v>
          </cell>
          <cell r="AE924">
            <v>889</v>
          </cell>
          <cell r="AF924">
            <v>889</v>
          </cell>
          <cell r="AG924">
            <v>889</v>
          </cell>
          <cell r="AH924">
            <v>867</v>
          </cell>
          <cell r="AI924">
            <v>867</v>
          </cell>
          <cell r="AJ924">
            <v>867</v>
          </cell>
          <cell r="AK924">
            <v>867</v>
          </cell>
          <cell r="AM924" t="str">
            <v>ALI_40_SEG_9</v>
          </cell>
          <cell r="AN924" t="str">
            <v>ALI_40_SEG_9_VAL_25249378</v>
          </cell>
          <cell r="AO924">
            <v>3</v>
          </cell>
          <cell r="AP924">
            <v>23387342.880000003</v>
          </cell>
          <cell r="AQ924" t="b">
            <v>0</v>
          </cell>
          <cell r="AR924" t="str">
            <v/>
          </cell>
          <cell r="AS924" t="str">
            <v/>
          </cell>
          <cell r="AT924" t="str">
            <v>ALI_40_SEG_9_</v>
          </cell>
          <cell r="AU924">
            <v>1</v>
          </cell>
          <cell r="AV924" t="str">
            <v>No Seleccionada</v>
          </cell>
        </row>
        <row r="925">
          <cell r="A925" t="b">
            <v>0</v>
          </cell>
          <cell r="B925" t="str">
            <v>5to_Evento_973_V2_LIBER_17510475.xlsm</v>
          </cell>
          <cell r="C925">
            <v>40</v>
          </cell>
          <cell r="D925">
            <v>2032</v>
          </cell>
          <cell r="E925" t="str">
            <v>Proalimentos Liber S.A.S. En reorganización</v>
          </cell>
          <cell r="F925">
            <v>626</v>
          </cell>
          <cell r="G925" t="str">
            <v>BEBIDAS LÁCTEAS</v>
          </cell>
          <cell r="H925" t="str">
            <v>40 : Leche Entera Saborizada (Chocolate, fresa y vainilla), ultra alta temperatura UAT (UHT). Adicionada con Hierro aminoquelado.</v>
          </cell>
          <cell r="I925">
            <v>10</v>
          </cell>
          <cell r="J925" t="str">
            <v>Sitio 1 : CARRERA 127#22G-18 INT 4 - Sitio 2 : SIBERIA KM 7.5 CELTA, LOTE 159 - Sitio 3 : CARRERA 68B #10A-18 - Sitio 4 : CALLE 24F#101B-15 - Sitio 5 : CARRERA 65B#10A-87 - Sitio 6 : AUTO MEDE KM 1,5 P INDUS FLORIDA BOD 23 - Sitio 7 : CARRERA 71 A BIS # 63D-38 -</v>
          </cell>
          <cell r="K925">
            <v>44835</v>
          </cell>
          <cell r="L925">
            <v>11005</v>
          </cell>
          <cell r="M925">
            <v>10937</v>
          </cell>
          <cell r="N925">
            <v>6064</v>
          </cell>
          <cell r="O925">
            <v>440</v>
          </cell>
          <cell r="P925">
            <v>889</v>
          </cell>
          <cell r="Q925">
            <v>0</v>
          </cell>
          <cell r="R925">
            <v>889</v>
          </cell>
          <cell r="S925">
            <v>889</v>
          </cell>
          <cell r="T925">
            <v>0</v>
          </cell>
          <cell r="U925">
            <v>889</v>
          </cell>
          <cell r="V925">
            <v>889</v>
          </cell>
          <cell r="W925">
            <v>0</v>
          </cell>
          <cell r="X925">
            <v>889</v>
          </cell>
          <cell r="Y925">
            <v>889</v>
          </cell>
          <cell r="Z925">
            <v>0</v>
          </cell>
          <cell r="AA925">
            <v>889</v>
          </cell>
          <cell r="AB925">
            <v>25288494</v>
          </cell>
          <cell r="AC925" t="str">
            <v>Registro Valido</v>
          </cell>
          <cell r="AD925">
            <v>889</v>
          </cell>
          <cell r="AE925">
            <v>889</v>
          </cell>
          <cell r="AF925">
            <v>889</v>
          </cell>
          <cell r="AG925">
            <v>889</v>
          </cell>
          <cell r="AH925">
            <v>867</v>
          </cell>
          <cell r="AI925">
            <v>867</v>
          </cell>
          <cell r="AJ925">
            <v>867</v>
          </cell>
          <cell r="AK925">
            <v>867</v>
          </cell>
          <cell r="AM925" t="str">
            <v>ALI_40_SEG_10</v>
          </cell>
          <cell r="AN925" t="str">
            <v>ALI_40_SEG_10_VAL_25288494</v>
          </cell>
          <cell r="AO925">
            <v>3</v>
          </cell>
          <cell r="AP925">
            <v>23423574.240000006</v>
          </cell>
          <cell r="AQ925" t="b">
            <v>0</v>
          </cell>
          <cell r="AR925" t="str">
            <v/>
          </cell>
          <cell r="AS925" t="str">
            <v/>
          </cell>
          <cell r="AT925" t="str">
            <v>ALI_40_SEG_10_</v>
          </cell>
          <cell r="AU925">
            <v>1</v>
          </cell>
          <cell r="AV925" t="str">
            <v>No Seleccionada</v>
          </cell>
        </row>
        <row r="926">
          <cell r="A926" t="b">
            <v>0</v>
          </cell>
          <cell r="B926" t="str">
            <v>5to_Evento_973_V2_LIBER_17510475.xlsm</v>
          </cell>
          <cell r="C926">
            <v>40</v>
          </cell>
          <cell r="D926">
            <v>2032</v>
          </cell>
          <cell r="E926" t="str">
            <v>Proalimentos Liber S.A.S. En reorganización</v>
          </cell>
          <cell r="F926">
            <v>627</v>
          </cell>
          <cell r="G926" t="str">
            <v>BEBIDAS LÁCTEAS</v>
          </cell>
          <cell r="H926" t="str">
            <v>40 : Leche Entera Saborizada (Chocolate, fresa y vainilla), ultra alta temperatura UAT (UHT). Adicionada con Hierro aminoquelado.</v>
          </cell>
          <cell r="I926">
            <v>11</v>
          </cell>
          <cell r="J926" t="str">
            <v>Sitio 1 : CARRERA 127#22G-18 INT 4 - Sitio 2 : SIBERIA KM 7.5 CELTA, LOTE 159 - Sitio 3 : CARRERA 68B #10A-18 - Sitio 4 : CALLE 24F#101B-15 - Sitio 5 : CARRERA 65B#10A-87 - Sitio 6 : AUTO MEDE KM 1,5 P INDUS FLORIDA BOD 23 - Sitio 7 : CARRERA 71 A BIS # 63D-38 -</v>
          </cell>
          <cell r="K926">
            <v>44835</v>
          </cell>
          <cell r="L926">
            <v>10839</v>
          </cell>
          <cell r="M926">
            <v>10770</v>
          </cell>
          <cell r="N926">
            <v>5971</v>
          </cell>
          <cell r="O926">
            <v>433</v>
          </cell>
          <cell r="P926">
            <v>889</v>
          </cell>
          <cell r="Q926">
            <v>0</v>
          </cell>
          <cell r="R926">
            <v>889</v>
          </cell>
          <cell r="S926">
            <v>889</v>
          </cell>
          <cell r="T926">
            <v>0</v>
          </cell>
          <cell r="U926">
            <v>889</v>
          </cell>
          <cell r="V926">
            <v>889</v>
          </cell>
          <cell r="W926">
            <v>0</v>
          </cell>
          <cell r="X926">
            <v>889</v>
          </cell>
          <cell r="Y926">
            <v>889</v>
          </cell>
          <cell r="Z926">
            <v>0</v>
          </cell>
          <cell r="AA926">
            <v>889</v>
          </cell>
          <cell r="AB926">
            <v>24903557</v>
          </cell>
          <cell r="AC926" t="str">
            <v>Registro Valido</v>
          </cell>
          <cell r="AD926">
            <v>889</v>
          </cell>
          <cell r="AE926">
            <v>889</v>
          </cell>
          <cell r="AF926">
            <v>889</v>
          </cell>
          <cell r="AG926">
            <v>889</v>
          </cell>
          <cell r="AH926">
            <v>867</v>
          </cell>
          <cell r="AI926">
            <v>867</v>
          </cell>
          <cell r="AJ926">
            <v>867</v>
          </cell>
          <cell r="AK926">
            <v>867</v>
          </cell>
          <cell r="AM926" t="str">
            <v>ALI_40_SEG_11</v>
          </cell>
          <cell r="AN926" t="str">
            <v>ALI_40_SEG_11_VAL_24903557</v>
          </cell>
          <cell r="AO926">
            <v>3</v>
          </cell>
          <cell r="AP926">
            <v>22539539.930000003</v>
          </cell>
          <cell r="AQ926" t="b">
            <v>0</v>
          </cell>
          <cell r="AR926" t="str">
            <v/>
          </cell>
          <cell r="AS926" t="str">
            <v/>
          </cell>
          <cell r="AT926" t="str">
            <v>ALI_40_SEG_11_</v>
          </cell>
          <cell r="AU926">
            <v>1</v>
          </cell>
          <cell r="AV926" t="str">
            <v>No Seleccionada</v>
          </cell>
        </row>
        <row r="927">
          <cell r="A927" t="b">
            <v>0</v>
          </cell>
          <cell r="B927" t="str">
            <v>5to_Evento_973_V2_LIBER_17510475.xlsm</v>
          </cell>
          <cell r="C927">
            <v>40</v>
          </cell>
          <cell r="D927">
            <v>2032</v>
          </cell>
          <cell r="E927" t="str">
            <v>Proalimentos Liber S.A.S. En reorganización</v>
          </cell>
          <cell r="F927">
            <v>628</v>
          </cell>
          <cell r="G927" t="str">
            <v>BEBIDAS LÁCTEAS</v>
          </cell>
          <cell r="H927" t="str">
            <v>40 : Leche Entera Saborizada (Chocolate, fresa y vainilla), ultra alta temperatura UAT (UHT). Adicionada con Hierro aminoquelado.</v>
          </cell>
          <cell r="I927">
            <v>12</v>
          </cell>
          <cell r="J927" t="str">
            <v>Sitio 1 : CARRERA 127#22G-18 INT 4 - Sitio 2 : SIBERIA KM 7.5 CELTA, LOTE 159 - Sitio 3 : CARRERA 68B #10A-18 - Sitio 4 : CALLE 24F#101B-15 - Sitio 5 : CARRERA 65B#10A-87 - Sitio 6 : AUTO MEDE KM 1,5 P INDUS FLORIDA BOD 23 - Sitio 7 : CARRERA 71 A BIS # 63D-38 -</v>
          </cell>
          <cell r="K927">
            <v>44835</v>
          </cell>
          <cell r="L927">
            <v>9837</v>
          </cell>
          <cell r="M927">
            <v>9774</v>
          </cell>
          <cell r="N927">
            <v>5419</v>
          </cell>
          <cell r="O927">
            <v>393</v>
          </cell>
          <cell r="P927">
            <v>889</v>
          </cell>
          <cell r="Q927">
            <v>0</v>
          </cell>
          <cell r="R927">
            <v>889</v>
          </cell>
          <cell r="S927">
            <v>889</v>
          </cell>
          <cell r="T927">
            <v>0</v>
          </cell>
          <cell r="U927">
            <v>889</v>
          </cell>
          <cell r="V927">
            <v>889</v>
          </cell>
          <cell r="W927">
            <v>0</v>
          </cell>
          <cell r="X927">
            <v>889</v>
          </cell>
          <cell r="Y927">
            <v>889</v>
          </cell>
          <cell r="Z927">
            <v>0</v>
          </cell>
          <cell r="AA927">
            <v>889</v>
          </cell>
          <cell r="AB927">
            <v>22601047</v>
          </cell>
          <cell r="AC927" t="str">
            <v>Registro Valido</v>
          </cell>
          <cell r="AD927">
            <v>889</v>
          </cell>
          <cell r="AE927">
            <v>889</v>
          </cell>
          <cell r="AF927">
            <v>889</v>
          </cell>
          <cell r="AG927">
            <v>889</v>
          </cell>
          <cell r="AH927">
            <v>867</v>
          </cell>
          <cell r="AI927">
            <v>867</v>
          </cell>
          <cell r="AJ927">
            <v>867</v>
          </cell>
          <cell r="AK927">
            <v>867</v>
          </cell>
          <cell r="AM927" t="str">
            <v>ALI_40_SEG_12</v>
          </cell>
          <cell r="AN927" t="str">
            <v>ALI_40_SEG_12_VAL_22601047</v>
          </cell>
          <cell r="AO927">
            <v>3</v>
          </cell>
          <cell r="AP927">
            <v>20455600.030000001</v>
          </cell>
          <cell r="AQ927" t="b">
            <v>0</v>
          </cell>
          <cell r="AR927" t="str">
            <v/>
          </cell>
          <cell r="AS927" t="str">
            <v/>
          </cell>
          <cell r="AT927" t="str">
            <v>ALI_40_SEG_12_</v>
          </cell>
          <cell r="AU927">
            <v>1</v>
          </cell>
          <cell r="AV927" t="str">
            <v>No Seleccionada</v>
          </cell>
        </row>
        <row r="928">
          <cell r="A928" t="b">
            <v>0</v>
          </cell>
          <cell r="B928" t="str">
            <v>5to_Evento_973_V2_LIBER_17510475.xlsm</v>
          </cell>
          <cell r="C928">
            <v>40</v>
          </cell>
          <cell r="D928">
            <v>2032</v>
          </cell>
          <cell r="E928" t="str">
            <v>Proalimentos Liber S.A.S. En reorganización</v>
          </cell>
          <cell r="F928">
            <v>629</v>
          </cell>
          <cell r="G928" t="str">
            <v>BEBIDAS LÁCTEAS</v>
          </cell>
          <cell r="H928" t="str">
            <v>40 : Leche Entera Saborizada (Chocolate, fresa y vainilla), ultra alta temperatura UAT (UHT). Adicionada con Hierro aminoquelado.</v>
          </cell>
          <cell r="I928">
            <v>13</v>
          </cell>
          <cell r="J928" t="str">
            <v>Sitio 1 : CARRERA 127#22G-18 INT 4 - Sitio 2 : SIBERIA KM 7.5 CELTA, LOTE 159 - Sitio 3 : CARRERA 68B #10A-18 - Sitio 4 : CALLE 24F#101B-15 - Sitio 5 : CARRERA 65B#10A-87 - Sitio 6 : AUTO MEDE KM 1,5 P INDUS FLORIDA BOD 23 - Sitio 7 : CARRERA 71 A BIS # 63D-38 -</v>
          </cell>
          <cell r="K928">
            <v>44835</v>
          </cell>
          <cell r="L928">
            <v>10445</v>
          </cell>
          <cell r="M928">
            <v>10378</v>
          </cell>
          <cell r="N928">
            <v>5754</v>
          </cell>
          <cell r="O928">
            <v>417</v>
          </cell>
          <cell r="P928">
            <v>889</v>
          </cell>
          <cell r="Q928">
            <v>0</v>
          </cell>
          <cell r="R928">
            <v>889</v>
          </cell>
          <cell r="S928">
            <v>889</v>
          </cell>
          <cell r="T928">
            <v>0</v>
          </cell>
          <cell r="U928">
            <v>889</v>
          </cell>
          <cell r="V928">
            <v>889</v>
          </cell>
          <cell r="W928">
            <v>0</v>
          </cell>
          <cell r="X928">
            <v>889</v>
          </cell>
          <cell r="Y928">
            <v>889</v>
          </cell>
          <cell r="Z928">
            <v>0</v>
          </cell>
          <cell r="AA928">
            <v>889</v>
          </cell>
          <cell r="AB928">
            <v>23997666</v>
          </cell>
          <cell r="AC928" t="str">
            <v>Registro Valido</v>
          </cell>
          <cell r="AD928">
            <v>889</v>
          </cell>
          <cell r="AE928">
            <v>889</v>
          </cell>
          <cell r="AF928">
            <v>889</v>
          </cell>
          <cell r="AG928">
            <v>889</v>
          </cell>
          <cell r="AH928">
            <v>867</v>
          </cell>
          <cell r="AI928">
            <v>867</v>
          </cell>
          <cell r="AJ928">
            <v>867</v>
          </cell>
          <cell r="AK928">
            <v>867</v>
          </cell>
          <cell r="AM928" t="str">
            <v>ALI_40_SEG_13</v>
          </cell>
          <cell r="AN928" t="str">
            <v>ALI_40_SEG_13_VAL_23997666</v>
          </cell>
          <cell r="AO928">
            <v>3</v>
          </cell>
          <cell r="AP928">
            <v>21719642.34</v>
          </cell>
          <cell r="AQ928" t="b">
            <v>0</v>
          </cell>
          <cell r="AR928" t="str">
            <v/>
          </cell>
          <cell r="AS928" t="str">
            <v/>
          </cell>
          <cell r="AT928" t="str">
            <v>ALI_40_SEG_13_</v>
          </cell>
          <cell r="AU928">
            <v>1</v>
          </cell>
          <cell r="AV928" t="str">
            <v>No Seleccionada</v>
          </cell>
        </row>
        <row r="929">
          <cell r="A929" t="b">
            <v>0</v>
          </cell>
          <cell r="B929" t="str">
            <v>5to_Evento_973_V2_LIBER_17510475.xlsm</v>
          </cell>
          <cell r="C929">
            <v>40</v>
          </cell>
          <cell r="D929">
            <v>2032</v>
          </cell>
          <cell r="E929" t="str">
            <v>Proalimentos Liber S.A.S. En reorganización</v>
          </cell>
          <cell r="F929">
            <v>630</v>
          </cell>
          <cell r="G929" t="str">
            <v>BEBIDAS LÁCTEAS</v>
          </cell>
          <cell r="H929" t="str">
            <v>40 : Leche Entera Saborizada (Chocolate, fresa y vainilla), ultra alta temperatura UAT (UHT). Adicionada con Hierro aminoquelado.</v>
          </cell>
          <cell r="I929">
            <v>14</v>
          </cell>
          <cell r="J929" t="str">
            <v>Sitio 1 : CARRERA 127#22G-18 INT 4 - Sitio 2 : SIBERIA KM 7.5 CELTA, LOTE 159 - Sitio 3 : CARRERA 68B #10A-18 - Sitio 4 : CALLE 24F#101B-15 - Sitio 5 : CARRERA 65B#10A-87 - Sitio 6 : AUTO MEDE KM 1,5 P INDUS FLORIDA BOD 23 - Sitio 7 : CARRERA 71 A BIS # 63D-38 -</v>
          </cell>
          <cell r="K929">
            <v>44835</v>
          </cell>
          <cell r="L929">
            <v>10350</v>
          </cell>
          <cell r="M929">
            <v>10284</v>
          </cell>
          <cell r="N929">
            <v>5702</v>
          </cell>
          <cell r="O929">
            <v>414</v>
          </cell>
          <cell r="P929">
            <v>889</v>
          </cell>
          <cell r="Q929">
            <v>0</v>
          </cell>
          <cell r="R929">
            <v>889</v>
          </cell>
          <cell r="S929">
            <v>889</v>
          </cell>
          <cell r="T929">
            <v>0</v>
          </cell>
          <cell r="U929">
            <v>889</v>
          </cell>
          <cell r="V929">
            <v>889</v>
          </cell>
          <cell r="W929">
            <v>0</v>
          </cell>
          <cell r="X929">
            <v>889</v>
          </cell>
          <cell r="Y929">
            <v>889</v>
          </cell>
          <cell r="Z929">
            <v>0</v>
          </cell>
          <cell r="AA929">
            <v>889</v>
          </cell>
          <cell r="AB929">
            <v>23780750</v>
          </cell>
          <cell r="AC929" t="str">
            <v>Registro Valido</v>
          </cell>
          <cell r="AD929">
            <v>889</v>
          </cell>
          <cell r="AE929">
            <v>889</v>
          </cell>
          <cell r="AF929">
            <v>889</v>
          </cell>
          <cell r="AG929">
            <v>889</v>
          </cell>
          <cell r="AH929">
            <v>867</v>
          </cell>
          <cell r="AI929">
            <v>867</v>
          </cell>
          <cell r="AJ929">
            <v>867</v>
          </cell>
          <cell r="AK929">
            <v>867</v>
          </cell>
          <cell r="AM929" t="str">
            <v>ALI_40_SEG_14</v>
          </cell>
          <cell r="AN929" t="str">
            <v>ALI_40_SEG_14_VAL_23780750</v>
          </cell>
          <cell r="AO929">
            <v>3</v>
          </cell>
          <cell r="AP929">
            <v>21523317.5</v>
          </cell>
          <cell r="AQ929" t="b">
            <v>0</v>
          </cell>
          <cell r="AR929" t="str">
            <v/>
          </cell>
          <cell r="AS929" t="str">
            <v/>
          </cell>
          <cell r="AT929" t="str">
            <v>ALI_40_SEG_14_</v>
          </cell>
          <cell r="AU929">
            <v>1</v>
          </cell>
          <cell r="AV929" t="str">
            <v>No Seleccionada</v>
          </cell>
        </row>
        <row r="930">
          <cell r="A930" t="b">
            <v>0</v>
          </cell>
          <cell r="B930" t="str">
            <v>5to_Evento_973_V2_LIBER_17510475.xlsm</v>
          </cell>
          <cell r="C930">
            <v>40</v>
          </cell>
          <cell r="D930">
            <v>2032</v>
          </cell>
          <cell r="E930" t="str">
            <v>Proalimentos Liber S.A.S. En reorganización</v>
          </cell>
          <cell r="F930">
            <v>631</v>
          </cell>
          <cell r="G930" t="str">
            <v>BEBIDAS LÁCTEAS</v>
          </cell>
          <cell r="H930" t="str">
            <v>40 : Leche Entera Saborizada (Chocolate, fresa y vainilla), ultra alta temperatura UAT (UHT). Adicionada con Hierro aminoquelado.</v>
          </cell>
          <cell r="I930">
            <v>15</v>
          </cell>
          <cell r="J930" t="str">
            <v>Sitio 1 : CARRERA 127#22G-18 INT 4 - Sitio 2 : SIBERIA KM 7.5 CELTA, LOTE 159 - Sitio 3 : CARRERA 68B #10A-18 - Sitio 4 : CALLE 24F#101B-15 - Sitio 5 : CARRERA 65B#10A-87 - Sitio 6 : AUTO MEDE KM 1,5 P INDUS FLORIDA BOD 23 - Sitio 7 : CARRERA 71 A BIS # 63D-38 -</v>
          </cell>
          <cell r="K930">
            <v>44835</v>
          </cell>
          <cell r="L930">
            <v>9781</v>
          </cell>
          <cell r="M930">
            <v>9720</v>
          </cell>
          <cell r="N930">
            <v>5389</v>
          </cell>
          <cell r="O930">
            <v>393</v>
          </cell>
          <cell r="P930">
            <v>889</v>
          </cell>
          <cell r="Q930">
            <v>0</v>
          </cell>
          <cell r="R930">
            <v>889</v>
          </cell>
          <cell r="S930">
            <v>889</v>
          </cell>
          <cell r="T930">
            <v>0</v>
          </cell>
          <cell r="U930">
            <v>889</v>
          </cell>
          <cell r="V930">
            <v>889</v>
          </cell>
          <cell r="W930">
            <v>0</v>
          </cell>
          <cell r="X930">
            <v>889</v>
          </cell>
          <cell r="Y930">
            <v>889</v>
          </cell>
          <cell r="Z930">
            <v>0</v>
          </cell>
          <cell r="AA930">
            <v>889</v>
          </cell>
          <cell r="AB930">
            <v>22476587</v>
          </cell>
          <cell r="AC930" t="str">
            <v>Registro Valido</v>
          </cell>
          <cell r="AD930">
            <v>889</v>
          </cell>
          <cell r="AE930">
            <v>889</v>
          </cell>
          <cell r="AF930">
            <v>889</v>
          </cell>
          <cell r="AG930">
            <v>889</v>
          </cell>
          <cell r="AH930">
            <v>867</v>
          </cell>
          <cell r="AI930">
            <v>867</v>
          </cell>
          <cell r="AJ930">
            <v>867</v>
          </cell>
          <cell r="AK930">
            <v>867</v>
          </cell>
          <cell r="AM930" t="str">
            <v>ALI_40_SEG_15</v>
          </cell>
          <cell r="AN930" t="str">
            <v>ALI_40_SEG_15_VAL_22476587</v>
          </cell>
          <cell r="AO930">
            <v>3</v>
          </cell>
          <cell r="AP930">
            <v>20342954.629999999</v>
          </cell>
          <cell r="AQ930" t="b">
            <v>0</v>
          </cell>
          <cell r="AR930" t="str">
            <v/>
          </cell>
          <cell r="AS930" t="str">
            <v/>
          </cell>
          <cell r="AT930" t="str">
            <v>ALI_40_SEG_15_</v>
          </cell>
          <cell r="AU930">
            <v>1</v>
          </cell>
          <cell r="AV930" t="str">
            <v>No Seleccionada</v>
          </cell>
        </row>
        <row r="931">
          <cell r="A931" t="b">
            <v>0</v>
          </cell>
          <cell r="B931" t="str">
            <v>5to_Evento_973_V2_LIBER_17510475.xlsm</v>
          </cell>
          <cell r="C931">
            <v>71</v>
          </cell>
          <cell r="D931">
            <v>2032</v>
          </cell>
          <cell r="E931" t="str">
            <v>Proalimentos Liber S.A.S. En reorganización</v>
          </cell>
          <cell r="F931">
            <v>632</v>
          </cell>
          <cell r="G931" t="str">
            <v>BEBIDAS LÁCTEAS</v>
          </cell>
          <cell r="H931" t="str">
            <v>71 : Yogur Con Cereal (Hojuela de Maíz azucarada)/ Yogurt entero con dulce  con cereal. Yogurt 150 cm3; Cereal 30 g</v>
          </cell>
          <cell r="I931">
            <v>1</v>
          </cell>
          <cell r="J931" t="str">
            <v>Sitio 1 : CARRERA 127#22G-18 INT 4 - Sitio 2 : SIBERIA KM 7.5 CELTA, LOTE 159 - Sitio 3 : CARRERA 68B #10A-18 - Sitio 4 : CALLE 24F#101B-15 - Sitio 5 : CARRERA 65B#10A-87 - Sitio 6 : AUTO MEDE KM 1,5 P INDUS FLORIDA BOD 23 - Sitio 7 : CARRERA 71 A BIS # 63D-38 -</v>
          </cell>
          <cell r="K931">
            <v>44835</v>
          </cell>
          <cell r="L931">
            <v>5114</v>
          </cell>
          <cell r="M931">
            <v>1279</v>
          </cell>
          <cell r="N931">
            <v>1918</v>
          </cell>
          <cell r="O931">
            <v>0</v>
          </cell>
          <cell r="P931">
            <v>2118</v>
          </cell>
          <cell r="Q931">
            <v>0</v>
          </cell>
          <cell r="R931">
            <v>2118</v>
          </cell>
          <cell r="S931">
            <v>2118</v>
          </cell>
          <cell r="T931">
            <v>0</v>
          </cell>
          <cell r="U931">
            <v>2118</v>
          </cell>
          <cell r="V931">
            <v>2118</v>
          </cell>
          <cell r="W931">
            <v>0</v>
          </cell>
          <cell r="X931">
            <v>2118</v>
          </cell>
          <cell r="Y931">
            <v>0</v>
          </cell>
          <cell r="AA931">
            <v>0</v>
          </cell>
          <cell r="AB931">
            <v>17602698</v>
          </cell>
          <cell r="AC931" t="str">
            <v>Registro Valido</v>
          </cell>
          <cell r="AD931">
            <v>2118</v>
          </cell>
          <cell r="AE931">
            <v>2118</v>
          </cell>
          <cell r="AF931">
            <v>2118</v>
          </cell>
          <cell r="AG931">
            <v>0</v>
          </cell>
          <cell r="AH931">
            <v>2116</v>
          </cell>
          <cell r="AI931">
            <v>2116</v>
          </cell>
          <cell r="AJ931">
            <v>2116</v>
          </cell>
          <cell r="AK931">
            <v>0</v>
          </cell>
          <cell r="AM931" t="str">
            <v>ALI_71_SEG_1</v>
          </cell>
          <cell r="AN931" t="str">
            <v>ALI_71_SEG_1_VAL_17602698</v>
          </cell>
          <cell r="AO931">
            <v>4</v>
          </cell>
          <cell r="AP931">
            <v>14068860.799999999</v>
          </cell>
          <cell r="AQ931" t="b">
            <v>0</v>
          </cell>
          <cell r="AR931" t="str">
            <v/>
          </cell>
          <cell r="AS931" t="str">
            <v/>
          </cell>
          <cell r="AT931" t="str">
            <v>ALI_71_SEG_1_</v>
          </cell>
          <cell r="AU931">
            <v>1</v>
          </cell>
          <cell r="AV931" t="str">
            <v>No Seleccionada</v>
          </cell>
        </row>
        <row r="932">
          <cell r="A932" t="b">
            <v>0</v>
          </cell>
          <cell r="B932" t="str">
            <v>5to_Evento_973_V2_LIBER_17510475.xlsm</v>
          </cell>
          <cell r="C932">
            <v>71</v>
          </cell>
          <cell r="D932">
            <v>2032</v>
          </cell>
          <cell r="E932" t="str">
            <v>Proalimentos Liber S.A.S. En reorganización</v>
          </cell>
          <cell r="F932">
            <v>633</v>
          </cell>
          <cell r="G932" t="str">
            <v>BEBIDAS LÁCTEAS</v>
          </cell>
          <cell r="H932" t="str">
            <v>71 : Yogur Con Cereal (Hojuela de Maíz azucarada)/ Yogurt entero con dulce  con cereal. Yogurt 150 cm3; Cereal 30 g</v>
          </cell>
          <cell r="I932">
            <v>2</v>
          </cell>
          <cell r="J932" t="str">
            <v>Sitio 1 : CARRERA 127#22G-18 INT 4 - Sitio 2 : SIBERIA KM 7.5 CELTA, LOTE 159 - Sitio 3 : CARRERA 68B #10A-18 - Sitio 4 : CALLE 24F#101B-15 - Sitio 5 : CARRERA 65B#10A-87 - Sitio 6 : AUTO MEDE KM 1,5 P INDUS FLORIDA BOD 23 - Sitio 7 : CARRERA 71 A BIS # 63D-38 -</v>
          </cell>
          <cell r="K932">
            <v>44835</v>
          </cell>
          <cell r="L932">
            <v>5231</v>
          </cell>
          <cell r="M932">
            <v>1308</v>
          </cell>
          <cell r="N932">
            <v>1961</v>
          </cell>
          <cell r="O932">
            <v>0</v>
          </cell>
          <cell r="P932">
            <v>2118</v>
          </cell>
          <cell r="Q932">
            <v>0</v>
          </cell>
          <cell r="R932">
            <v>2118</v>
          </cell>
          <cell r="S932">
            <v>2118</v>
          </cell>
          <cell r="T932">
            <v>0</v>
          </cell>
          <cell r="U932">
            <v>2118</v>
          </cell>
          <cell r="V932">
            <v>2118</v>
          </cell>
          <cell r="W932">
            <v>0</v>
          </cell>
          <cell r="X932">
            <v>2118</v>
          </cell>
          <cell r="Y932">
            <v>0</v>
          </cell>
          <cell r="AA932">
            <v>0</v>
          </cell>
          <cell r="AB932">
            <v>18003000</v>
          </cell>
          <cell r="AC932" t="str">
            <v>Registro Valido</v>
          </cell>
          <cell r="AD932">
            <v>2118</v>
          </cell>
          <cell r="AE932">
            <v>2118</v>
          </cell>
          <cell r="AF932">
            <v>2118</v>
          </cell>
          <cell r="AG932">
            <v>0</v>
          </cell>
          <cell r="AH932">
            <v>2116</v>
          </cell>
          <cell r="AI932">
            <v>2116</v>
          </cell>
          <cell r="AJ932">
            <v>2116</v>
          </cell>
          <cell r="AK932">
            <v>0</v>
          </cell>
          <cell r="AM932" t="str">
            <v>ALI_71_SEG_2</v>
          </cell>
          <cell r="AN932" t="str">
            <v>ALI_71_SEG_2_VAL_18003000</v>
          </cell>
          <cell r="AO932">
            <v>4</v>
          </cell>
          <cell r="AP932">
            <v>14388800</v>
          </cell>
          <cell r="AQ932" t="b">
            <v>0</v>
          </cell>
          <cell r="AR932" t="str">
            <v/>
          </cell>
          <cell r="AS932" t="str">
            <v/>
          </cell>
          <cell r="AT932" t="str">
            <v>ALI_71_SEG_2_</v>
          </cell>
          <cell r="AU932">
            <v>1</v>
          </cell>
          <cell r="AV932" t="str">
            <v>No Seleccionada</v>
          </cell>
        </row>
        <row r="933">
          <cell r="A933" t="b">
            <v>0</v>
          </cell>
          <cell r="B933" t="str">
            <v>5to_Evento_973_V2_LIBER_17510475.xlsm</v>
          </cell>
          <cell r="C933">
            <v>71</v>
          </cell>
          <cell r="D933">
            <v>2032</v>
          </cell>
          <cell r="E933" t="str">
            <v>Proalimentos Liber S.A.S. En reorganización</v>
          </cell>
          <cell r="F933">
            <v>634</v>
          </cell>
          <cell r="G933" t="str">
            <v>BEBIDAS LÁCTEAS</v>
          </cell>
          <cell r="H933" t="str">
            <v>71 : Yogur Con Cereal (Hojuela de Maíz azucarada)/ Yogurt entero con dulce  con cereal. Yogurt 150 cm3; Cereal 30 g</v>
          </cell>
          <cell r="I933">
            <v>3</v>
          </cell>
          <cell r="J933" t="str">
            <v>Sitio 1 : CARRERA 127#22G-18 INT 4 - Sitio 2 : SIBERIA KM 7.5 CELTA, LOTE 159 - Sitio 3 : CARRERA 68B #10A-18 - Sitio 4 : CALLE 24F#101B-15 - Sitio 5 : CARRERA 65B#10A-87 - Sitio 6 : AUTO MEDE KM 1,5 P INDUS FLORIDA BOD 23 - Sitio 7 : CARRERA 71 A BIS # 63D-38 -</v>
          </cell>
          <cell r="K933">
            <v>44835</v>
          </cell>
          <cell r="L933">
            <v>5199</v>
          </cell>
          <cell r="M933">
            <v>1300</v>
          </cell>
          <cell r="N933">
            <v>1950</v>
          </cell>
          <cell r="O933">
            <v>0</v>
          </cell>
          <cell r="P933">
            <v>2118</v>
          </cell>
          <cell r="Q933">
            <v>0</v>
          </cell>
          <cell r="R933">
            <v>2118</v>
          </cell>
          <cell r="S933">
            <v>2118</v>
          </cell>
          <cell r="T933">
            <v>0</v>
          </cell>
          <cell r="U933">
            <v>2118</v>
          </cell>
          <cell r="V933">
            <v>2118</v>
          </cell>
          <cell r="W933">
            <v>0</v>
          </cell>
          <cell r="X933">
            <v>2118</v>
          </cell>
          <cell r="Y933">
            <v>0</v>
          </cell>
          <cell r="AA933">
            <v>0</v>
          </cell>
          <cell r="AB933">
            <v>17894982</v>
          </cell>
          <cell r="AC933" t="str">
            <v>Registro Valido</v>
          </cell>
          <cell r="AD933">
            <v>2118</v>
          </cell>
          <cell r="AE933">
            <v>2118</v>
          </cell>
          <cell r="AF933">
            <v>2118</v>
          </cell>
          <cell r="AG933">
            <v>0</v>
          </cell>
          <cell r="AH933">
            <v>2116</v>
          </cell>
          <cell r="AI933">
            <v>2116</v>
          </cell>
          <cell r="AJ933">
            <v>2116</v>
          </cell>
          <cell r="AK933">
            <v>0</v>
          </cell>
          <cell r="AM933" t="str">
            <v>ALI_71_SEG_3</v>
          </cell>
          <cell r="AN933" t="str">
            <v>ALI_71_SEG_3_VAL_17894982</v>
          </cell>
          <cell r="AO933">
            <v>4</v>
          </cell>
          <cell r="AP933">
            <v>14302467.199999999</v>
          </cell>
          <cell r="AQ933" t="b">
            <v>0</v>
          </cell>
          <cell r="AR933" t="str">
            <v/>
          </cell>
          <cell r="AS933" t="str">
            <v/>
          </cell>
          <cell r="AT933" t="str">
            <v>ALI_71_SEG_3_</v>
          </cell>
          <cell r="AU933">
            <v>1</v>
          </cell>
          <cell r="AV933" t="str">
            <v>No Seleccionada</v>
          </cell>
        </row>
        <row r="934">
          <cell r="A934" t="b">
            <v>0</v>
          </cell>
          <cell r="B934" t="str">
            <v>5to_Evento_973_V2_LIBER_17510475.xlsm</v>
          </cell>
          <cell r="C934">
            <v>71</v>
          </cell>
          <cell r="D934">
            <v>2032</v>
          </cell>
          <cell r="E934" t="str">
            <v>Proalimentos Liber S.A.S. En reorganización</v>
          </cell>
          <cell r="F934">
            <v>635</v>
          </cell>
          <cell r="G934" t="str">
            <v>BEBIDAS LÁCTEAS</v>
          </cell>
          <cell r="H934" t="str">
            <v>71 : Yogur Con Cereal (Hojuela de Maíz azucarada)/ Yogurt entero con dulce  con cereal. Yogurt 150 cm3; Cereal 30 g</v>
          </cell>
          <cell r="I934">
            <v>4</v>
          </cell>
          <cell r="J934" t="str">
            <v>Sitio 1 : CARRERA 127#22G-18 INT 4 - Sitio 2 : SIBERIA KM 7.5 CELTA, LOTE 159 - Sitio 3 : CARRERA 68B #10A-18 - Sitio 4 : CALLE 24F#101B-15 - Sitio 5 : CARRERA 65B#10A-87 - Sitio 6 : AUTO MEDE KM 1,5 P INDUS FLORIDA BOD 23 - Sitio 7 : CARRERA 71 A BIS # 63D-38 -</v>
          </cell>
          <cell r="K934">
            <v>44835</v>
          </cell>
          <cell r="L934">
            <v>5540</v>
          </cell>
          <cell r="M934">
            <v>1385</v>
          </cell>
          <cell r="N934">
            <v>2078</v>
          </cell>
          <cell r="O934">
            <v>0</v>
          </cell>
          <cell r="P934">
            <v>2118</v>
          </cell>
          <cell r="Q934">
            <v>0</v>
          </cell>
          <cell r="R934">
            <v>2118</v>
          </cell>
          <cell r="S934">
            <v>2118</v>
          </cell>
          <cell r="T934">
            <v>0</v>
          </cell>
          <cell r="U934">
            <v>2118</v>
          </cell>
          <cell r="V934">
            <v>2118</v>
          </cell>
          <cell r="W934">
            <v>0</v>
          </cell>
          <cell r="X934">
            <v>2118</v>
          </cell>
          <cell r="Y934">
            <v>0</v>
          </cell>
          <cell r="AA934">
            <v>0</v>
          </cell>
          <cell r="AB934">
            <v>19068354</v>
          </cell>
          <cell r="AC934" t="str">
            <v>Registro Valido</v>
          </cell>
          <cell r="AD934">
            <v>2118</v>
          </cell>
          <cell r="AE934">
            <v>2118</v>
          </cell>
          <cell r="AF934">
            <v>2118</v>
          </cell>
          <cell r="AG934">
            <v>0</v>
          </cell>
          <cell r="AH934">
            <v>2116</v>
          </cell>
          <cell r="AI934">
            <v>2116</v>
          </cell>
          <cell r="AJ934">
            <v>2116</v>
          </cell>
          <cell r="AK934">
            <v>0</v>
          </cell>
          <cell r="AM934" t="str">
            <v>ALI_71_SEG_4</v>
          </cell>
          <cell r="AN934" t="str">
            <v>ALI_71_SEG_4_VAL_19068354</v>
          </cell>
          <cell r="AO934">
            <v>4</v>
          </cell>
          <cell r="AP934">
            <v>15240278.4</v>
          </cell>
          <cell r="AQ934" t="b">
            <v>0</v>
          </cell>
          <cell r="AR934" t="str">
            <v/>
          </cell>
          <cell r="AS934" t="str">
            <v/>
          </cell>
          <cell r="AT934" t="str">
            <v>ALI_71_SEG_4_</v>
          </cell>
          <cell r="AU934">
            <v>1</v>
          </cell>
          <cell r="AV934" t="str">
            <v>No Seleccionada</v>
          </cell>
        </row>
        <row r="935">
          <cell r="A935" t="b">
            <v>0</v>
          </cell>
          <cell r="B935" t="str">
            <v>5to_Evento_973_V2_LIBER_17510475.xlsm</v>
          </cell>
          <cell r="C935">
            <v>71</v>
          </cell>
          <cell r="D935">
            <v>2032</v>
          </cell>
          <cell r="E935" t="str">
            <v>Proalimentos Liber S.A.S. En reorganización</v>
          </cell>
          <cell r="F935">
            <v>636</v>
          </cell>
          <cell r="G935" t="str">
            <v>BEBIDAS LÁCTEAS</v>
          </cell>
          <cell r="H935" t="str">
            <v>71 : Yogur Con Cereal (Hojuela de Maíz azucarada)/ Yogurt entero con dulce  con cereal. Yogurt 150 cm3; Cereal 30 g</v>
          </cell>
          <cell r="I935">
            <v>5</v>
          </cell>
          <cell r="J935" t="str">
            <v>Sitio 1 : CARRERA 127#22G-18 INT 4 - Sitio 2 : SIBERIA KM 7.5 CELTA, LOTE 159 - Sitio 3 : CARRERA 68B #10A-18 - Sitio 4 : CALLE 24F#101B-15 - Sitio 5 : CARRERA 65B#10A-87 - Sitio 6 : AUTO MEDE KM 1,5 P INDUS FLORIDA BOD 23 - Sitio 7 : CARRERA 71 A BIS # 63D-38 -</v>
          </cell>
          <cell r="K935">
            <v>44835</v>
          </cell>
          <cell r="L935">
            <v>5150</v>
          </cell>
          <cell r="M935">
            <v>1287</v>
          </cell>
          <cell r="N935">
            <v>1931</v>
          </cell>
          <cell r="O935">
            <v>0</v>
          </cell>
          <cell r="P935">
            <v>2118</v>
          </cell>
          <cell r="Q935">
            <v>0</v>
          </cell>
          <cell r="R935">
            <v>2118</v>
          </cell>
          <cell r="S935">
            <v>2118</v>
          </cell>
          <cell r="T935">
            <v>0</v>
          </cell>
          <cell r="U935">
            <v>2118</v>
          </cell>
          <cell r="V935">
            <v>2118</v>
          </cell>
          <cell r="W935">
            <v>0</v>
          </cell>
          <cell r="X935">
            <v>2118</v>
          </cell>
          <cell r="Y935">
            <v>0</v>
          </cell>
          <cell r="AA935">
            <v>0</v>
          </cell>
          <cell r="AB935">
            <v>17723424</v>
          </cell>
          <cell r="AC935" t="str">
            <v>Registro Valido</v>
          </cell>
          <cell r="AD935">
            <v>2118</v>
          </cell>
          <cell r="AE935">
            <v>2118</v>
          </cell>
          <cell r="AF935">
            <v>2118</v>
          </cell>
          <cell r="AG935">
            <v>0</v>
          </cell>
          <cell r="AH935">
            <v>2116</v>
          </cell>
          <cell r="AI935">
            <v>2116</v>
          </cell>
          <cell r="AJ935">
            <v>2116</v>
          </cell>
          <cell r="AK935">
            <v>0</v>
          </cell>
          <cell r="AM935" t="str">
            <v>ALI_71_SEG_5</v>
          </cell>
          <cell r="AN935" t="str">
            <v>ALI_71_SEG_5_VAL_17723424</v>
          </cell>
          <cell r="AO935">
            <v>4</v>
          </cell>
          <cell r="AP935">
            <v>14165350.399999999</v>
          </cell>
          <cell r="AQ935" t="b">
            <v>0</v>
          </cell>
          <cell r="AR935" t="str">
            <v/>
          </cell>
          <cell r="AS935" t="str">
            <v/>
          </cell>
          <cell r="AT935" t="str">
            <v>ALI_71_SEG_5_</v>
          </cell>
          <cell r="AU935">
            <v>1</v>
          </cell>
          <cell r="AV935" t="str">
            <v>No Seleccionada</v>
          </cell>
        </row>
        <row r="936">
          <cell r="A936" t="b">
            <v>0</v>
          </cell>
          <cell r="B936" t="str">
            <v>5to_Evento_973_V2_LIBER_17510475.xlsm</v>
          </cell>
          <cell r="C936">
            <v>71</v>
          </cell>
          <cell r="D936">
            <v>2032</v>
          </cell>
          <cell r="E936" t="str">
            <v>Proalimentos Liber S.A.S. En reorganización</v>
          </cell>
          <cell r="F936">
            <v>637</v>
          </cell>
          <cell r="G936" t="str">
            <v>BEBIDAS LÁCTEAS</v>
          </cell>
          <cell r="H936" t="str">
            <v>71 : Yogur Con Cereal (Hojuela de Maíz azucarada)/ Yogurt entero con dulce  con cereal. Yogurt 150 cm3; Cereal 30 g</v>
          </cell>
          <cell r="I936">
            <v>6</v>
          </cell>
          <cell r="J936" t="str">
            <v>Sitio 1 : CARRERA 127#22G-18 INT 4 - Sitio 2 : SIBERIA KM 7.5 CELTA, LOTE 159 - Sitio 3 : CARRERA 68B #10A-18 - Sitio 4 : CALLE 24F#101B-15 - Sitio 5 : CARRERA 65B#10A-87 - Sitio 6 : AUTO MEDE KM 1,5 P INDUS FLORIDA BOD 23 - Sitio 7 : CARRERA 71 A BIS # 63D-38 -</v>
          </cell>
          <cell r="K936">
            <v>44835</v>
          </cell>
          <cell r="L936">
            <v>5574</v>
          </cell>
          <cell r="M936">
            <v>1394</v>
          </cell>
          <cell r="N936">
            <v>2090</v>
          </cell>
          <cell r="O936">
            <v>0</v>
          </cell>
          <cell r="P936">
            <v>2118</v>
          </cell>
          <cell r="Q936">
            <v>0</v>
          </cell>
          <cell r="R936">
            <v>2118</v>
          </cell>
          <cell r="S936">
            <v>2118</v>
          </cell>
          <cell r="T936">
            <v>0</v>
          </cell>
          <cell r="U936">
            <v>2118</v>
          </cell>
          <cell r="V936">
            <v>2118</v>
          </cell>
          <cell r="W936">
            <v>0</v>
          </cell>
          <cell r="X936">
            <v>2118</v>
          </cell>
          <cell r="Y936">
            <v>0</v>
          </cell>
          <cell r="AA936">
            <v>0</v>
          </cell>
          <cell r="AB936">
            <v>19184844</v>
          </cell>
          <cell r="AC936" t="str">
            <v>Registro Valido</v>
          </cell>
          <cell r="AD936">
            <v>2118</v>
          </cell>
          <cell r="AE936">
            <v>2118</v>
          </cell>
          <cell r="AF936">
            <v>2118</v>
          </cell>
          <cell r="AG936">
            <v>0</v>
          </cell>
          <cell r="AH936">
            <v>2116</v>
          </cell>
          <cell r="AI936">
            <v>2116</v>
          </cell>
          <cell r="AJ936">
            <v>2116</v>
          </cell>
          <cell r="AK936">
            <v>0</v>
          </cell>
          <cell r="AM936" t="str">
            <v>ALI_71_SEG_6</v>
          </cell>
          <cell r="AN936" t="str">
            <v>ALI_71_SEG_6_VAL_19184844</v>
          </cell>
          <cell r="AO936">
            <v>4</v>
          </cell>
          <cell r="AP936">
            <v>15333382.399999999</v>
          </cell>
          <cell r="AQ936" t="b">
            <v>0</v>
          </cell>
          <cell r="AR936" t="str">
            <v/>
          </cell>
          <cell r="AS936" t="str">
            <v/>
          </cell>
          <cell r="AT936" t="str">
            <v>ALI_71_SEG_6_</v>
          </cell>
          <cell r="AU936">
            <v>1</v>
          </cell>
          <cell r="AV936" t="str">
            <v>No Seleccionada</v>
          </cell>
        </row>
        <row r="937">
          <cell r="A937" t="b">
            <v>0</v>
          </cell>
          <cell r="B937" t="str">
            <v>5to_Evento_973_V2_LIBER_17510475.xlsm</v>
          </cell>
          <cell r="C937">
            <v>71</v>
          </cell>
          <cell r="D937">
            <v>2032</v>
          </cell>
          <cell r="E937" t="str">
            <v>Proalimentos Liber S.A.S. En reorganización</v>
          </cell>
          <cell r="F937">
            <v>638</v>
          </cell>
          <cell r="G937" t="str">
            <v>BEBIDAS LÁCTEAS</v>
          </cell>
          <cell r="H937" t="str">
            <v>71 : Yogur Con Cereal (Hojuela de Maíz azucarada)/ Yogurt entero con dulce  con cereal. Yogurt 150 cm3; Cereal 30 g</v>
          </cell>
          <cell r="I937">
            <v>7</v>
          </cell>
          <cell r="J937" t="str">
            <v>Sitio 1 : CARRERA 127#22G-18 INT 4 - Sitio 2 : SIBERIA KM 7.5 CELTA, LOTE 159 - Sitio 3 : CARRERA 68B #10A-18 - Sitio 4 : CALLE 24F#101B-15 - Sitio 5 : CARRERA 65B#10A-87 - Sitio 6 : AUTO MEDE KM 1,5 P INDUS FLORIDA BOD 23 - Sitio 7 : CARRERA 71 A BIS # 63D-38 -</v>
          </cell>
          <cell r="K937">
            <v>44835</v>
          </cell>
          <cell r="L937">
            <v>5692</v>
          </cell>
          <cell r="M937">
            <v>1423</v>
          </cell>
          <cell r="N937">
            <v>2135</v>
          </cell>
          <cell r="O937">
            <v>0</v>
          </cell>
          <cell r="P937">
            <v>2118</v>
          </cell>
          <cell r="Q937">
            <v>0</v>
          </cell>
          <cell r="R937">
            <v>2118</v>
          </cell>
          <cell r="S937">
            <v>2118</v>
          </cell>
          <cell r="T937">
            <v>0</v>
          </cell>
          <cell r="U937">
            <v>2118</v>
          </cell>
          <cell r="V937">
            <v>2118</v>
          </cell>
          <cell r="W937">
            <v>0</v>
          </cell>
          <cell r="X937">
            <v>2118</v>
          </cell>
          <cell r="Y937">
            <v>0</v>
          </cell>
          <cell r="AA937">
            <v>0</v>
          </cell>
          <cell r="AB937">
            <v>19591500</v>
          </cell>
          <cell r="AC937" t="str">
            <v>Registro Valido</v>
          </cell>
          <cell r="AD937">
            <v>2118</v>
          </cell>
          <cell r="AE937">
            <v>2118</v>
          </cell>
          <cell r="AF937">
            <v>2118</v>
          </cell>
          <cell r="AG937">
            <v>0</v>
          </cell>
          <cell r="AH937">
            <v>2116</v>
          </cell>
          <cell r="AI937">
            <v>2116</v>
          </cell>
          <cell r="AJ937">
            <v>2116</v>
          </cell>
          <cell r="AK937">
            <v>0</v>
          </cell>
          <cell r="AM937" t="str">
            <v>ALI_71_SEG_7</v>
          </cell>
          <cell r="AN937" t="str">
            <v>ALI_71_SEG_7_VAL_19591500</v>
          </cell>
          <cell r="AO937">
            <v>4</v>
          </cell>
          <cell r="AP937">
            <v>15658400</v>
          </cell>
          <cell r="AQ937" t="b">
            <v>0</v>
          </cell>
          <cell r="AR937" t="str">
            <v/>
          </cell>
          <cell r="AS937" t="str">
            <v/>
          </cell>
          <cell r="AT937" t="str">
            <v>ALI_71_SEG_7_</v>
          </cell>
          <cell r="AU937">
            <v>1</v>
          </cell>
          <cell r="AV937" t="str">
            <v>No Seleccionada</v>
          </cell>
        </row>
        <row r="938">
          <cell r="A938" t="b">
            <v>0</v>
          </cell>
          <cell r="B938" t="str">
            <v>5to_Evento_973_V2_LIBER_17510475.xlsm</v>
          </cell>
          <cell r="C938">
            <v>71</v>
          </cell>
          <cell r="D938">
            <v>2032</v>
          </cell>
          <cell r="E938" t="str">
            <v>Proalimentos Liber S.A.S. En reorganización</v>
          </cell>
          <cell r="F938">
            <v>639</v>
          </cell>
          <cell r="G938" t="str">
            <v>BEBIDAS LÁCTEAS</v>
          </cell>
          <cell r="H938" t="str">
            <v>71 : Yogur Con Cereal (Hojuela de Maíz azucarada)/ Yogurt entero con dulce  con cereal. Yogurt 150 cm3; Cereal 30 g</v>
          </cell>
          <cell r="I938">
            <v>8</v>
          </cell>
          <cell r="J938" t="str">
            <v>Sitio 1 : CARRERA 127#22G-18 INT 4 - Sitio 2 : SIBERIA KM 7.5 CELTA, LOTE 159 - Sitio 3 : CARRERA 68B #10A-18 - Sitio 4 : CALLE 24F#101B-15 - Sitio 5 : CARRERA 65B#10A-87 - Sitio 6 : AUTO MEDE KM 1,5 P INDUS FLORIDA BOD 23 - Sitio 7 : CARRERA 71 A BIS # 63D-38 -</v>
          </cell>
          <cell r="K938">
            <v>44835</v>
          </cell>
          <cell r="L938">
            <v>5494</v>
          </cell>
          <cell r="M938">
            <v>1373</v>
          </cell>
          <cell r="N938">
            <v>2060</v>
          </cell>
          <cell r="O938">
            <v>0</v>
          </cell>
          <cell r="P938">
            <v>2118</v>
          </cell>
          <cell r="Q938">
            <v>0</v>
          </cell>
          <cell r="R938">
            <v>2118</v>
          </cell>
          <cell r="S938">
            <v>2118</v>
          </cell>
          <cell r="T938">
            <v>0</v>
          </cell>
          <cell r="U938">
            <v>2118</v>
          </cell>
          <cell r="V938">
            <v>2118</v>
          </cell>
          <cell r="W938">
            <v>0</v>
          </cell>
          <cell r="X938">
            <v>2118</v>
          </cell>
          <cell r="Y938">
            <v>0</v>
          </cell>
          <cell r="AA938">
            <v>0</v>
          </cell>
          <cell r="AB938">
            <v>18907386</v>
          </cell>
          <cell r="AC938" t="str">
            <v>Registro Valido</v>
          </cell>
          <cell r="AD938">
            <v>2118</v>
          </cell>
          <cell r="AE938">
            <v>2118</v>
          </cell>
          <cell r="AF938">
            <v>2118</v>
          </cell>
          <cell r="AG938">
            <v>0</v>
          </cell>
          <cell r="AH938">
            <v>2116</v>
          </cell>
          <cell r="AI938">
            <v>2116</v>
          </cell>
          <cell r="AJ938">
            <v>2116</v>
          </cell>
          <cell r="AK938">
            <v>0</v>
          </cell>
          <cell r="AM938" t="str">
            <v>ALI_71_SEG_8</v>
          </cell>
          <cell r="AN938" t="str">
            <v>ALI_71_SEG_8_VAL_18907386</v>
          </cell>
          <cell r="AO938">
            <v>4</v>
          </cell>
          <cell r="AP938">
            <v>15111625.6</v>
          </cell>
          <cell r="AQ938" t="b">
            <v>0</v>
          </cell>
          <cell r="AR938" t="str">
            <v/>
          </cell>
          <cell r="AS938" t="str">
            <v/>
          </cell>
          <cell r="AT938" t="str">
            <v>ALI_71_SEG_8_</v>
          </cell>
          <cell r="AU938">
            <v>1</v>
          </cell>
          <cell r="AV938" t="str">
            <v>No Seleccionada</v>
          </cell>
        </row>
        <row r="939">
          <cell r="A939" t="b">
            <v>0</v>
          </cell>
          <cell r="B939" t="str">
            <v>5to_Evento_973_V2_LIBER_17510475.xlsm</v>
          </cell>
          <cell r="C939">
            <v>71</v>
          </cell>
          <cell r="D939">
            <v>2032</v>
          </cell>
          <cell r="E939" t="str">
            <v>Proalimentos Liber S.A.S. En reorganización</v>
          </cell>
          <cell r="F939">
            <v>640</v>
          </cell>
          <cell r="G939" t="str">
            <v>BEBIDAS LÁCTEAS</v>
          </cell>
          <cell r="H939" t="str">
            <v>71 : Yogur Con Cereal (Hojuela de Maíz azucarada)/ Yogurt entero con dulce  con cereal. Yogurt 150 cm3; Cereal 30 g</v>
          </cell>
          <cell r="I939">
            <v>9</v>
          </cell>
          <cell r="J939" t="str">
            <v>Sitio 1 : CARRERA 127#22G-18 INT 4 - Sitio 2 : SIBERIA KM 7.5 CELTA, LOTE 159 - Sitio 3 : CARRERA 68B #10A-18 - Sitio 4 : CALLE 24F#101B-15 - Sitio 5 : CARRERA 65B#10A-87 - Sitio 6 : AUTO MEDE KM 1,5 P INDUS FLORIDA BOD 23 - Sitio 7 : CARRERA 71 A BIS # 63D-38 -</v>
          </cell>
          <cell r="K939">
            <v>44835</v>
          </cell>
          <cell r="L939">
            <v>5552</v>
          </cell>
          <cell r="M939">
            <v>1388</v>
          </cell>
          <cell r="N939">
            <v>2082</v>
          </cell>
          <cell r="O939">
            <v>0</v>
          </cell>
          <cell r="P939">
            <v>2118</v>
          </cell>
          <cell r="Q939">
            <v>0</v>
          </cell>
          <cell r="R939">
            <v>2118</v>
          </cell>
          <cell r="S939">
            <v>2118</v>
          </cell>
          <cell r="T939">
            <v>0</v>
          </cell>
          <cell r="U939">
            <v>2118</v>
          </cell>
          <cell r="V939">
            <v>2118</v>
          </cell>
          <cell r="W939">
            <v>0</v>
          </cell>
          <cell r="X939">
            <v>2118</v>
          </cell>
          <cell r="Y939">
            <v>0</v>
          </cell>
          <cell r="AA939">
            <v>0</v>
          </cell>
          <cell r="AB939">
            <v>19108596</v>
          </cell>
          <cell r="AC939" t="str">
            <v>Registro Valido</v>
          </cell>
          <cell r="AD939">
            <v>2118</v>
          </cell>
          <cell r="AE939">
            <v>2118</v>
          </cell>
          <cell r="AF939">
            <v>2118</v>
          </cell>
          <cell r="AG939">
            <v>0</v>
          </cell>
          <cell r="AH939">
            <v>2116</v>
          </cell>
          <cell r="AI939">
            <v>2116</v>
          </cell>
          <cell r="AJ939">
            <v>2116</v>
          </cell>
          <cell r="AK939">
            <v>0</v>
          </cell>
          <cell r="AM939" t="str">
            <v>ALI_71_SEG_9</v>
          </cell>
          <cell r="AN939" t="str">
            <v>ALI_71_SEG_9_VAL_19108596</v>
          </cell>
          <cell r="AO939">
            <v>4</v>
          </cell>
          <cell r="AP939">
            <v>15272441.6</v>
          </cell>
          <cell r="AQ939" t="b">
            <v>0</v>
          </cell>
          <cell r="AR939" t="str">
            <v/>
          </cell>
          <cell r="AS939" t="str">
            <v/>
          </cell>
          <cell r="AT939" t="str">
            <v>ALI_71_SEG_9_</v>
          </cell>
          <cell r="AU939">
            <v>1</v>
          </cell>
          <cell r="AV939" t="str">
            <v>No Seleccionada</v>
          </cell>
        </row>
        <row r="940">
          <cell r="A940" t="b">
            <v>0</v>
          </cell>
          <cell r="B940" t="str">
            <v>5to_Evento_973_V2_LIBER_17510475.xlsm</v>
          </cell>
          <cell r="C940">
            <v>71</v>
          </cell>
          <cell r="D940">
            <v>2032</v>
          </cell>
          <cell r="E940" t="str">
            <v>Proalimentos Liber S.A.S. En reorganización</v>
          </cell>
          <cell r="F940">
            <v>641</v>
          </cell>
          <cell r="G940" t="str">
            <v>BEBIDAS LÁCTEAS</v>
          </cell>
          <cell r="H940" t="str">
            <v>71 : Yogur Con Cereal (Hojuela de Maíz azucarada)/ Yogurt entero con dulce  con cereal. Yogurt 150 cm3; Cereal 30 g</v>
          </cell>
          <cell r="I940">
            <v>10</v>
          </cell>
          <cell r="J940" t="str">
            <v>Sitio 1 : CARRERA 127#22G-18 INT 4 - Sitio 2 : SIBERIA KM 7.5 CELTA, LOTE 159 - Sitio 3 : CARRERA 68B #10A-18 - Sitio 4 : CALLE 24F#101B-15 - Sitio 5 : CARRERA 65B#10A-87 - Sitio 6 : AUTO MEDE KM 1,5 P INDUS FLORIDA BOD 23 - Sitio 7 : CARRERA 71 A BIS # 63D-38 -</v>
          </cell>
          <cell r="K940">
            <v>44835</v>
          </cell>
          <cell r="L940">
            <v>5560</v>
          </cell>
          <cell r="M940">
            <v>1390</v>
          </cell>
          <cell r="N940">
            <v>2085</v>
          </cell>
          <cell r="O940">
            <v>0</v>
          </cell>
          <cell r="P940">
            <v>2118</v>
          </cell>
          <cell r="Q940">
            <v>0</v>
          </cell>
          <cell r="R940">
            <v>2118</v>
          </cell>
          <cell r="S940">
            <v>2118</v>
          </cell>
          <cell r="T940">
            <v>0</v>
          </cell>
          <cell r="U940">
            <v>2118</v>
          </cell>
          <cell r="V940">
            <v>2118</v>
          </cell>
          <cell r="W940">
            <v>0</v>
          </cell>
          <cell r="X940">
            <v>2118</v>
          </cell>
          <cell r="Y940">
            <v>0</v>
          </cell>
          <cell r="AA940">
            <v>0</v>
          </cell>
          <cell r="AB940">
            <v>19136130</v>
          </cell>
          <cell r="AC940" t="str">
            <v>Registro Valido</v>
          </cell>
          <cell r="AD940">
            <v>2118</v>
          </cell>
          <cell r="AE940">
            <v>2118</v>
          </cell>
          <cell r="AF940">
            <v>2118</v>
          </cell>
          <cell r="AG940">
            <v>0</v>
          </cell>
          <cell r="AH940">
            <v>2116</v>
          </cell>
          <cell r="AI940">
            <v>2116</v>
          </cell>
          <cell r="AJ940">
            <v>2116</v>
          </cell>
          <cell r="AK940">
            <v>0</v>
          </cell>
          <cell r="AM940" t="str">
            <v>ALI_71_SEG_10</v>
          </cell>
          <cell r="AN940" t="str">
            <v>ALI_71_SEG_10_VAL_19136130</v>
          </cell>
          <cell r="AO940">
            <v>4</v>
          </cell>
          <cell r="AP940">
            <v>15294448</v>
          </cell>
          <cell r="AQ940" t="b">
            <v>0</v>
          </cell>
          <cell r="AR940" t="str">
            <v/>
          </cell>
          <cell r="AS940" t="str">
            <v/>
          </cell>
          <cell r="AT940" t="str">
            <v>ALI_71_SEG_10_</v>
          </cell>
          <cell r="AU940">
            <v>1</v>
          </cell>
          <cell r="AV940" t="str">
            <v>No Seleccionada</v>
          </cell>
        </row>
        <row r="941">
          <cell r="A941" t="b">
            <v>0</v>
          </cell>
          <cell r="B941" t="str">
            <v>5to_Evento_973_V2_LIBER_17510475.xlsm</v>
          </cell>
          <cell r="C941">
            <v>71</v>
          </cell>
          <cell r="D941">
            <v>2032</v>
          </cell>
          <cell r="E941" t="str">
            <v>Proalimentos Liber S.A.S. En reorganización</v>
          </cell>
          <cell r="F941">
            <v>642</v>
          </cell>
          <cell r="G941" t="str">
            <v>BEBIDAS LÁCTEAS</v>
          </cell>
          <cell r="H941" t="str">
            <v>71 : Yogur Con Cereal (Hojuela de Maíz azucarada)/ Yogurt entero con dulce  con cereal. Yogurt 150 cm3; Cereal 30 g</v>
          </cell>
          <cell r="I941">
            <v>11</v>
          </cell>
          <cell r="J941" t="str">
            <v>Sitio 1 : CARRERA 127#22G-18 INT 4 - Sitio 2 : SIBERIA KM 7.5 CELTA, LOTE 159 - Sitio 3 : CARRERA 68B #10A-18 - Sitio 4 : CALLE 24F#101B-15 - Sitio 5 : CARRERA 65B#10A-87 - Sitio 6 : AUTO MEDE KM 1,5 P INDUS FLORIDA BOD 23 - Sitio 7 : CARRERA 71 A BIS # 63D-38 -</v>
          </cell>
          <cell r="K941">
            <v>44835</v>
          </cell>
          <cell r="L941">
            <v>5476</v>
          </cell>
          <cell r="M941">
            <v>1369</v>
          </cell>
          <cell r="N941">
            <v>2054</v>
          </cell>
          <cell r="O941">
            <v>0</v>
          </cell>
          <cell r="P941">
            <v>2118</v>
          </cell>
          <cell r="Q941">
            <v>0</v>
          </cell>
          <cell r="R941">
            <v>2118</v>
          </cell>
          <cell r="S941">
            <v>2118</v>
          </cell>
          <cell r="T941">
            <v>0</v>
          </cell>
          <cell r="U941">
            <v>2118</v>
          </cell>
          <cell r="V941">
            <v>2118</v>
          </cell>
          <cell r="W941">
            <v>0</v>
          </cell>
          <cell r="X941">
            <v>2118</v>
          </cell>
          <cell r="Y941">
            <v>0</v>
          </cell>
          <cell r="AA941">
            <v>0</v>
          </cell>
          <cell r="AB941">
            <v>18848082</v>
          </cell>
          <cell r="AC941" t="str">
            <v>Registro Valido</v>
          </cell>
          <cell r="AD941">
            <v>2118</v>
          </cell>
          <cell r="AE941">
            <v>2118</v>
          </cell>
          <cell r="AF941">
            <v>2118</v>
          </cell>
          <cell r="AG941">
            <v>0</v>
          </cell>
          <cell r="AH941">
            <v>2116</v>
          </cell>
          <cell r="AI941">
            <v>2116</v>
          </cell>
          <cell r="AJ941">
            <v>2116</v>
          </cell>
          <cell r="AK941">
            <v>0</v>
          </cell>
          <cell r="AM941" t="str">
            <v>ALI_71_SEG_11</v>
          </cell>
          <cell r="AN941" t="str">
            <v>ALI_71_SEG_11_VAL_18848082</v>
          </cell>
          <cell r="AO941">
            <v>4</v>
          </cell>
          <cell r="AP941">
            <v>15064227.199999997</v>
          </cell>
          <cell r="AQ941" t="b">
            <v>0</v>
          </cell>
          <cell r="AR941" t="str">
            <v/>
          </cell>
          <cell r="AS941" t="str">
            <v/>
          </cell>
          <cell r="AT941" t="str">
            <v>ALI_71_SEG_11_</v>
          </cell>
          <cell r="AU941">
            <v>1</v>
          </cell>
          <cell r="AV941" t="str">
            <v>No Seleccionada</v>
          </cell>
        </row>
        <row r="942">
          <cell r="A942" t="b">
            <v>0</v>
          </cell>
          <cell r="B942" t="str">
            <v>5to_Evento_973_V2_LIBER_17510475.xlsm</v>
          </cell>
          <cell r="C942">
            <v>71</v>
          </cell>
          <cell r="D942">
            <v>2032</v>
          </cell>
          <cell r="E942" t="str">
            <v>Proalimentos Liber S.A.S. En reorganización</v>
          </cell>
          <cell r="F942">
            <v>643</v>
          </cell>
          <cell r="G942" t="str">
            <v>BEBIDAS LÁCTEAS</v>
          </cell>
          <cell r="H942" t="str">
            <v>71 : Yogur Con Cereal (Hojuela de Maíz azucarada)/ Yogurt entero con dulce  con cereal. Yogurt 150 cm3; Cereal 30 g</v>
          </cell>
          <cell r="I942">
            <v>12</v>
          </cell>
          <cell r="J942" t="str">
            <v>Sitio 1 : CARRERA 127#22G-18 INT 4 - Sitio 2 : SIBERIA KM 7.5 CELTA, LOTE 159 - Sitio 3 : CARRERA 68B #10A-18 - Sitio 4 : CALLE 24F#101B-15 - Sitio 5 : CARRERA 65B#10A-87 - Sitio 6 : AUTO MEDE KM 1,5 P INDUS FLORIDA BOD 23 - Sitio 7 : CARRERA 71 A BIS # 63D-38 -</v>
          </cell>
          <cell r="K942">
            <v>44835</v>
          </cell>
          <cell r="L942">
            <v>4970</v>
          </cell>
          <cell r="M942">
            <v>1242</v>
          </cell>
          <cell r="N942">
            <v>1864</v>
          </cell>
          <cell r="O942">
            <v>0</v>
          </cell>
          <cell r="P942">
            <v>2118</v>
          </cell>
          <cell r="Q942">
            <v>0</v>
          </cell>
          <cell r="R942">
            <v>2118</v>
          </cell>
          <cell r="S942">
            <v>2118</v>
          </cell>
          <cell r="T942">
            <v>0</v>
          </cell>
          <cell r="U942">
            <v>2118</v>
          </cell>
          <cell r="V942">
            <v>2118</v>
          </cell>
          <cell r="W942">
            <v>0</v>
          </cell>
          <cell r="X942">
            <v>2118</v>
          </cell>
          <cell r="Y942">
            <v>0</v>
          </cell>
          <cell r="AA942">
            <v>0</v>
          </cell>
          <cell r="AB942">
            <v>17104968</v>
          </cell>
          <cell r="AC942" t="str">
            <v>Registro Valido</v>
          </cell>
          <cell r="AD942">
            <v>2118</v>
          </cell>
          <cell r="AE942">
            <v>2118</v>
          </cell>
          <cell r="AF942">
            <v>2118</v>
          </cell>
          <cell r="AG942">
            <v>0</v>
          </cell>
          <cell r="AH942">
            <v>2116</v>
          </cell>
          <cell r="AI942">
            <v>2116</v>
          </cell>
          <cell r="AJ942">
            <v>2116</v>
          </cell>
          <cell r="AK942">
            <v>0</v>
          </cell>
          <cell r="AM942" t="str">
            <v>ALI_71_SEG_12</v>
          </cell>
          <cell r="AN942" t="str">
            <v>ALI_71_SEG_12_VAL_17104968</v>
          </cell>
          <cell r="AO942">
            <v>4</v>
          </cell>
          <cell r="AP942">
            <v>13671052.799999999</v>
          </cell>
          <cell r="AQ942" t="b">
            <v>0</v>
          </cell>
          <cell r="AR942" t="str">
            <v/>
          </cell>
          <cell r="AS942" t="str">
            <v/>
          </cell>
          <cell r="AT942" t="str">
            <v>ALI_71_SEG_12_</v>
          </cell>
          <cell r="AU942">
            <v>1</v>
          </cell>
          <cell r="AV942" t="str">
            <v>No Seleccionada</v>
          </cell>
        </row>
        <row r="943">
          <cell r="A943" t="b">
            <v>0</v>
          </cell>
          <cell r="B943" t="str">
            <v>5to_Evento_973_V2_LIBER_17510475.xlsm</v>
          </cell>
          <cell r="C943">
            <v>71</v>
          </cell>
          <cell r="D943">
            <v>2032</v>
          </cell>
          <cell r="E943" t="str">
            <v>Proalimentos Liber S.A.S. En reorganización</v>
          </cell>
          <cell r="F943">
            <v>644</v>
          </cell>
          <cell r="G943" t="str">
            <v>BEBIDAS LÁCTEAS</v>
          </cell>
          <cell r="H943" t="str">
            <v>71 : Yogur Con Cereal (Hojuela de Maíz azucarada)/ Yogurt entero con dulce  con cereal. Yogurt 150 cm3; Cereal 30 g</v>
          </cell>
          <cell r="I943">
            <v>13</v>
          </cell>
          <cell r="J943" t="str">
            <v>Sitio 1 : CARRERA 127#22G-18 INT 4 - Sitio 2 : SIBERIA KM 7.5 CELTA, LOTE 159 - Sitio 3 : CARRERA 68B #10A-18 - Sitio 4 : CALLE 24F#101B-15 - Sitio 5 : CARRERA 65B#10A-87 - Sitio 6 : AUTO MEDE KM 1,5 P INDUS FLORIDA BOD 23 - Sitio 7 : CARRERA 71 A BIS # 63D-38 -</v>
          </cell>
          <cell r="K943">
            <v>44835</v>
          </cell>
          <cell r="L943">
            <v>5277</v>
          </cell>
          <cell r="M943">
            <v>1319</v>
          </cell>
          <cell r="N943">
            <v>1979</v>
          </cell>
          <cell r="O943">
            <v>0</v>
          </cell>
          <cell r="P943">
            <v>2118</v>
          </cell>
          <cell r="Q943">
            <v>0</v>
          </cell>
          <cell r="R943">
            <v>2118</v>
          </cell>
          <cell r="S943">
            <v>2118</v>
          </cell>
          <cell r="T943">
            <v>0</v>
          </cell>
          <cell r="U943">
            <v>2118</v>
          </cell>
          <cell r="V943">
            <v>2118</v>
          </cell>
          <cell r="W943">
            <v>0</v>
          </cell>
          <cell r="X943">
            <v>2118</v>
          </cell>
          <cell r="Y943">
            <v>0</v>
          </cell>
          <cell r="AA943">
            <v>0</v>
          </cell>
          <cell r="AB943">
            <v>18161850</v>
          </cell>
          <cell r="AC943" t="str">
            <v>Registro Valido</v>
          </cell>
          <cell r="AD943">
            <v>2118</v>
          </cell>
          <cell r="AE943">
            <v>2118</v>
          </cell>
          <cell r="AF943">
            <v>2118</v>
          </cell>
          <cell r="AG943">
            <v>0</v>
          </cell>
          <cell r="AH943">
            <v>2116</v>
          </cell>
          <cell r="AI943">
            <v>2116</v>
          </cell>
          <cell r="AJ943">
            <v>2116</v>
          </cell>
          <cell r="AK943">
            <v>0</v>
          </cell>
          <cell r="AM943" t="str">
            <v>ALI_71_SEG_13</v>
          </cell>
          <cell r="AN943" t="str">
            <v>ALI_71_SEG_13_VAL_18161850</v>
          </cell>
          <cell r="AO943">
            <v>4</v>
          </cell>
          <cell r="AP943">
            <v>14515759.999999998</v>
          </cell>
          <cell r="AQ943" t="b">
            <v>0</v>
          </cell>
          <cell r="AR943" t="str">
            <v/>
          </cell>
          <cell r="AS943" t="str">
            <v/>
          </cell>
          <cell r="AT943" t="str">
            <v>ALI_71_SEG_13_</v>
          </cell>
          <cell r="AU943">
            <v>1</v>
          </cell>
          <cell r="AV943" t="str">
            <v>No Seleccionada</v>
          </cell>
        </row>
        <row r="944">
          <cell r="A944" t="b">
            <v>0</v>
          </cell>
          <cell r="B944" t="str">
            <v>5to_Evento_973_V2_LIBER_17510475.xlsm</v>
          </cell>
          <cell r="C944">
            <v>71</v>
          </cell>
          <cell r="D944">
            <v>2032</v>
          </cell>
          <cell r="E944" t="str">
            <v>Proalimentos Liber S.A.S. En reorganización</v>
          </cell>
          <cell r="F944">
            <v>645</v>
          </cell>
          <cell r="G944" t="str">
            <v>BEBIDAS LÁCTEAS</v>
          </cell>
          <cell r="H944" t="str">
            <v>71 : Yogur Con Cereal (Hojuela de Maíz azucarada)/ Yogurt entero con dulce  con cereal. Yogurt 150 cm3; Cereal 30 g</v>
          </cell>
          <cell r="I944">
            <v>14</v>
          </cell>
          <cell r="J944" t="str">
            <v>Sitio 1 : CARRERA 127#22G-18 INT 4 - Sitio 2 : SIBERIA KM 7.5 CELTA, LOTE 159 - Sitio 3 : CARRERA 68B #10A-18 - Sitio 4 : CALLE 24F#101B-15 - Sitio 5 : CARRERA 65B#10A-87 - Sitio 6 : AUTO MEDE KM 1,5 P INDUS FLORIDA BOD 23 - Sitio 7 : CARRERA 71 A BIS # 63D-38 -</v>
          </cell>
          <cell r="K944">
            <v>44835</v>
          </cell>
          <cell r="L944">
            <v>5229</v>
          </cell>
          <cell r="M944">
            <v>1307</v>
          </cell>
          <cell r="N944">
            <v>1961</v>
          </cell>
          <cell r="O944">
            <v>0</v>
          </cell>
          <cell r="P944">
            <v>2118</v>
          </cell>
          <cell r="Q944">
            <v>0</v>
          </cell>
          <cell r="R944">
            <v>2118</v>
          </cell>
          <cell r="S944">
            <v>2118</v>
          </cell>
          <cell r="T944">
            <v>0</v>
          </cell>
          <cell r="U944">
            <v>2118</v>
          </cell>
          <cell r="V944">
            <v>2118</v>
          </cell>
          <cell r="W944">
            <v>0</v>
          </cell>
          <cell r="X944">
            <v>2118</v>
          </cell>
          <cell r="Y944">
            <v>0</v>
          </cell>
          <cell r="AA944">
            <v>0</v>
          </cell>
          <cell r="AB944">
            <v>17996646</v>
          </cell>
          <cell r="AC944" t="str">
            <v>Registro Valido</v>
          </cell>
          <cell r="AD944">
            <v>2118</v>
          </cell>
          <cell r="AE944">
            <v>2118</v>
          </cell>
          <cell r="AF944">
            <v>2118</v>
          </cell>
          <cell r="AG944">
            <v>0</v>
          </cell>
          <cell r="AH944">
            <v>2116</v>
          </cell>
          <cell r="AI944">
            <v>2116</v>
          </cell>
          <cell r="AJ944">
            <v>2116</v>
          </cell>
          <cell r="AK944">
            <v>0</v>
          </cell>
          <cell r="AM944" t="str">
            <v>ALI_71_SEG_14</v>
          </cell>
          <cell r="AN944" t="str">
            <v>ALI_71_SEG_14_VAL_17996646</v>
          </cell>
          <cell r="AO944">
            <v>4</v>
          </cell>
          <cell r="AP944">
            <v>14383721.599999998</v>
          </cell>
          <cell r="AQ944" t="b">
            <v>0</v>
          </cell>
          <cell r="AR944" t="str">
            <v/>
          </cell>
          <cell r="AS944" t="str">
            <v/>
          </cell>
          <cell r="AT944" t="str">
            <v>ALI_71_SEG_14_</v>
          </cell>
          <cell r="AU944">
            <v>1</v>
          </cell>
          <cell r="AV944" t="str">
            <v>No Seleccionada</v>
          </cell>
        </row>
        <row r="945">
          <cell r="A945" t="b">
            <v>0</v>
          </cell>
          <cell r="B945" t="str">
            <v>5to_Evento_973_V2_LIBER_17510475.xlsm</v>
          </cell>
          <cell r="C945">
            <v>71</v>
          </cell>
          <cell r="D945">
            <v>2032</v>
          </cell>
          <cell r="E945" t="str">
            <v>Proalimentos Liber S.A.S. En reorganización</v>
          </cell>
          <cell r="F945">
            <v>646</v>
          </cell>
          <cell r="G945" t="str">
            <v>BEBIDAS LÁCTEAS</v>
          </cell>
          <cell r="H945" t="str">
            <v>71 : Yogur Con Cereal (Hojuela de Maíz azucarada)/ Yogurt entero con dulce  con cereal. Yogurt 150 cm3; Cereal 30 g</v>
          </cell>
          <cell r="I945">
            <v>15</v>
          </cell>
          <cell r="J945" t="str">
            <v>Sitio 1 : CARRERA 127#22G-18 INT 4 - Sitio 2 : SIBERIA KM 7.5 CELTA, LOTE 159 - Sitio 3 : CARRERA 68B #10A-18 - Sitio 4 : CALLE 24F#101B-15 - Sitio 5 : CARRERA 65B#10A-87 - Sitio 6 : AUTO MEDE KM 1,5 P INDUS FLORIDA BOD 23 - Sitio 7 : CARRERA 71 A BIS # 63D-38 -</v>
          </cell>
          <cell r="K945">
            <v>44835</v>
          </cell>
          <cell r="L945">
            <v>4942</v>
          </cell>
          <cell r="M945">
            <v>1236</v>
          </cell>
          <cell r="N945">
            <v>1852</v>
          </cell>
          <cell r="O945">
            <v>0</v>
          </cell>
          <cell r="P945">
            <v>2118</v>
          </cell>
          <cell r="Q945">
            <v>0</v>
          </cell>
          <cell r="R945">
            <v>2118</v>
          </cell>
          <cell r="S945">
            <v>2118</v>
          </cell>
          <cell r="T945">
            <v>0</v>
          </cell>
          <cell r="U945">
            <v>2118</v>
          </cell>
          <cell r="V945">
            <v>2118</v>
          </cell>
          <cell r="W945">
            <v>0</v>
          </cell>
          <cell r="X945">
            <v>2118</v>
          </cell>
          <cell r="Y945">
            <v>0</v>
          </cell>
          <cell r="AA945">
            <v>0</v>
          </cell>
          <cell r="AB945">
            <v>17007540</v>
          </cell>
          <cell r="AC945" t="str">
            <v>Registro Valido</v>
          </cell>
          <cell r="AD945">
            <v>2118</v>
          </cell>
          <cell r="AE945">
            <v>2118</v>
          </cell>
          <cell r="AF945">
            <v>2118</v>
          </cell>
          <cell r="AG945">
            <v>0</v>
          </cell>
          <cell r="AH945">
            <v>2116</v>
          </cell>
          <cell r="AI945">
            <v>2116</v>
          </cell>
          <cell r="AJ945">
            <v>2116</v>
          </cell>
          <cell r="AK945">
            <v>0</v>
          </cell>
          <cell r="AM945" t="str">
            <v>ALI_71_SEG_15</v>
          </cell>
          <cell r="AN945" t="str">
            <v>ALI_71_SEG_15_VAL_17007540</v>
          </cell>
          <cell r="AO945">
            <v>4</v>
          </cell>
          <cell r="AP945">
            <v>13593184</v>
          </cell>
          <cell r="AQ945" t="b">
            <v>0</v>
          </cell>
          <cell r="AR945" t="str">
            <v/>
          </cell>
          <cell r="AS945" t="str">
            <v/>
          </cell>
          <cell r="AT945" t="str">
            <v>ALI_71_SEG_15_</v>
          </cell>
          <cell r="AU945">
            <v>1</v>
          </cell>
          <cell r="AV945" t="str">
            <v>No Seleccionada</v>
          </cell>
        </row>
        <row r="946">
          <cell r="A946" t="str">
            <v>ALI_33_SEG_7</v>
          </cell>
          <cell r="B946" t="str">
            <v>5to_Evento_973_V2_Monfrut _17442384.xlsm</v>
          </cell>
          <cell r="C946">
            <v>33</v>
          </cell>
          <cell r="D946">
            <v>2091</v>
          </cell>
          <cell r="E946" t="str">
            <v>Comercializadora Monfrut SAS</v>
          </cell>
          <cell r="F946">
            <v>67</v>
          </cell>
          <cell r="G946" t="str">
            <v>FRUTA</v>
          </cell>
          <cell r="H946" t="str">
            <v>33 : Granadilla.</v>
          </cell>
          <cell r="I946">
            <v>7</v>
          </cell>
          <cell r="J946" t="str">
            <v>Sitio 1 : CARRERA 127#22G-18 INT 4 - Sitio 2 : SIBERIA KM 7.5 CELTA, LOTE 159 - Sitio 3 : CARRERA 68B #10A-18 - Sitio 4 : CALLE 24F#101B-15 - Sitio 5 : CARRERA 65B#10A-87 - Sitio 6 : AUTO MEDE KM 1,5 P INDUS FLORIDA BOD 23 - Sitio 7 : CARRERA 71 A BIS # 63D-38 -</v>
          </cell>
          <cell r="K946">
            <v>44835</v>
          </cell>
          <cell r="L946">
            <v>8645</v>
          </cell>
          <cell r="M946">
            <v>10070</v>
          </cell>
          <cell r="N946">
            <v>6984</v>
          </cell>
          <cell r="O946">
            <v>304</v>
          </cell>
          <cell r="P946">
            <v>893</v>
          </cell>
          <cell r="Q946">
            <v>0.22059999999999999</v>
          </cell>
          <cell r="R946">
            <v>696</v>
          </cell>
          <cell r="S946">
            <v>893</v>
          </cell>
          <cell r="T946">
            <v>0.22059999999999999</v>
          </cell>
          <cell r="U946">
            <v>696</v>
          </cell>
          <cell r="V946">
            <v>893</v>
          </cell>
          <cell r="W946">
            <v>0.22059999999999999</v>
          </cell>
          <cell r="X946">
            <v>696</v>
          </cell>
          <cell r="Y946">
            <v>893</v>
          </cell>
          <cell r="Z946">
            <v>0.22059999999999999</v>
          </cell>
          <cell r="AA946">
            <v>696</v>
          </cell>
          <cell r="AB946">
            <v>18098088</v>
          </cell>
          <cell r="AC946" t="str">
            <v>Registro Valido</v>
          </cell>
          <cell r="AD946">
            <v>893</v>
          </cell>
          <cell r="AE946">
            <v>893</v>
          </cell>
          <cell r="AF946">
            <v>893</v>
          </cell>
          <cell r="AG946">
            <v>893</v>
          </cell>
          <cell r="AH946">
            <v>870</v>
          </cell>
          <cell r="AI946">
            <v>870</v>
          </cell>
          <cell r="AJ946">
            <v>870</v>
          </cell>
          <cell r="AK946">
            <v>870</v>
          </cell>
          <cell r="AM946" t="str">
            <v>ALI_33_SEG_7</v>
          </cell>
          <cell r="AN946" t="str">
            <v>ALI_33_SEG_7_VAL_18098088</v>
          </cell>
          <cell r="AO946">
            <v>3</v>
          </cell>
          <cell r="AP946">
            <v>18098088</v>
          </cell>
          <cell r="AQ946" t="b">
            <v>1</v>
          </cell>
          <cell r="AR946" t="str">
            <v/>
          </cell>
          <cell r="AS946" t="str">
            <v>X</v>
          </cell>
          <cell r="AT946" t="str">
            <v>ALI_33_SEG_7_X</v>
          </cell>
          <cell r="AU946">
            <v>1</v>
          </cell>
          <cell r="AV946" t="str">
            <v>Cotizacion Seleccionada</v>
          </cell>
        </row>
        <row r="947">
          <cell r="A947" t="str">
            <v>ALI_33_SEG_12</v>
          </cell>
          <cell r="B947" t="str">
            <v>5to_Evento_973_V2_Monfrut _17442384.xlsm</v>
          </cell>
          <cell r="C947">
            <v>33</v>
          </cell>
          <cell r="D947">
            <v>2091</v>
          </cell>
          <cell r="E947" t="str">
            <v>Comercializadora Monfrut SAS</v>
          </cell>
          <cell r="F947">
            <v>72</v>
          </cell>
          <cell r="G947" t="str">
            <v>FRUTA</v>
          </cell>
          <cell r="H947" t="str">
            <v>33 : Granadilla.</v>
          </cell>
          <cell r="I947">
            <v>12</v>
          </cell>
          <cell r="J947" t="str">
            <v>Sitio 1 : CARRERA 127#22G-18 INT 4 - Sitio 2 : SIBERIA KM 7.5 CELTA, LOTE 159 - Sitio 3 : CARRERA 68B #10A-18 - Sitio 4 : CALLE 24F#101B-15 - Sitio 5 : CARRERA 65B#10A-87 - Sitio 6 : AUTO MEDE KM 1,5 P INDUS FLORIDA BOD 23 - Sitio 7 : CARRERA 71 A BIS # 63D-38 -</v>
          </cell>
          <cell r="K947">
            <v>44835</v>
          </cell>
          <cell r="L947">
            <v>7546</v>
          </cell>
          <cell r="M947">
            <v>8792</v>
          </cell>
          <cell r="N947">
            <v>6097</v>
          </cell>
          <cell r="O947">
            <v>265</v>
          </cell>
          <cell r="P947">
            <v>893</v>
          </cell>
          <cell r="Q947">
            <v>0.22059999999999999</v>
          </cell>
          <cell r="R947">
            <v>696</v>
          </cell>
          <cell r="S947">
            <v>893</v>
          </cell>
          <cell r="T947">
            <v>0.22059999999999999</v>
          </cell>
          <cell r="U947">
            <v>696</v>
          </cell>
          <cell r="V947">
            <v>893</v>
          </cell>
          <cell r="W947">
            <v>0.22059999999999999</v>
          </cell>
          <cell r="X947">
            <v>696</v>
          </cell>
          <cell r="Y947">
            <v>893</v>
          </cell>
          <cell r="Z947">
            <v>0.22059999999999999</v>
          </cell>
          <cell r="AA947">
            <v>696</v>
          </cell>
          <cell r="AB947">
            <v>15799200</v>
          </cell>
          <cell r="AC947" t="str">
            <v>Registro Valido</v>
          </cell>
          <cell r="AD947">
            <v>893</v>
          </cell>
          <cell r="AE947">
            <v>893</v>
          </cell>
          <cell r="AF947">
            <v>893</v>
          </cell>
          <cell r="AG947">
            <v>893</v>
          </cell>
          <cell r="AH947">
            <v>870</v>
          </cell>
          <cell r="AI947">
            <v>870</v>
          </cell>
          <cell r="AJ947">
            <v>870</v>
          </cell>
          <cell r="AK947">
            <v>870</v>
          </cell>
          <cell r="AM947" t="str">
            <v>ALI_33_SEG_12</v>
          </cell>
          <cell r="AN947" t="str">
            <v>ALI_33_SEG_12_VAL_15799200</v>
          </cell>
          <cell r="AO947">
            <v>4</v>
          </cell>
          <cell r="AP947">
            <v>15799200</v>
          </cell>
          <cell r="AQ947" t="b">
            <v>1</v>
          </cell>
          <cell r="AR947" t="str">
            <v/>
          </cell>
          <cell r="AS947" t="str">
            <v>X</v>
          </cell>
          <cell r="AT947" t="str">
            <v>ALI_33_SEG_12_X</v>
          </cell>
          <cell r="AU947">
            <v>1</v>
          </cell>
          <cell r="AV947" t="str">
            <v>Cotizacion Seleccionada</v>
          </cell>
        </row>
        <row r="948">
          <cell r="A948" t="str">
            <v>ALI_58_SEG_7</v>
          </cell>
          <cell r="B948" t="str">
            <v>5to_Evento_973_V2_Monfrut _17442384.xlsm</v>
          </cell>
          <cell r="C948">
            <v>58</v>
          </cell>
          <cell r="D948">
            <v>2091</v>
          </cell>
          <cell r="E948" t="str">
            <v>Comercializadora Monfrut SAS</v>
          </cell>
          <cell r="F948">
            <v>228</v>
          </cell>
          <cell r="G948" t="str">
            <v>FRUTA</v>
          </cell>
          <cell r="H948" t="str">
            <v>58 : Pera nacional.</v>
          </cell>
          <cell r="I948">
            <v>7</v>
          </cell>
          <cell r="J948" t="str">
            <v>Sitio 1 : CARRERA 127#22G-18 INT 4 - Sitio 2 : SIBERIA KM 7.5 CELTA, LOTE 159 - Sitio 3 : CARRERA 68B #10A-18 - Sitio 4 : CALLE 24F#101B-15 - Sitio 5 : CARRERA 65B#10A-87 - Sitio 6 : AUTO MEDE KM 1,5 P INDUS FLORIDA BOD 23 - Sitio 7 : CARRERA 71 A BIS # 63D-38 -</v>
          </cell>
          <cell r="K948">
            <v>44835</v>
          </cell>
          <cell r="L948">
            <v>11187</v>
          </cell>
          <cell r="M948">
            <v>13219</v>
          </cell>
          <cell r="N948">
            <v>8639</v>
          </cell>
          <cell r="O948">
            <v>529</v>
          </cell>
          <cell r="P948">
            <v>844</v>
          </cell>
          <cell r="Q948">
            <v>0.15</v>
          </cell>
          <cell r="R948">
            <v>717.4</v>
          </cell>
          <cell r="S948">
            <v>844</v>
          </cell>
          <cell r="T948">
            <v>0.15</v>
          </cell>
          <cell r="U948">
            <v>717.4</v>
          </cell>
          <cell r="V948">
            <v>844</v>
          </cell>
          <cell r="W948">
            <v>0.15</v>
          </cell>
          <cell r="X948">
            <v>717.4</v>
          </cell>
          <cell r="Y948">
            <v>844</v>
          </cell>
          <cell r="Z948">
            <v>0.15</v>
          </cell>
          <cell r="AA948">
            <v>717.4</v>
          </cell>
          <cell r="AB948">
            <v>24085987.600000001</v>
          </cell>
          <cell r="AC948" t="str">
            <v>Registro Valido</v>
          </cell>
          <cell r="AD948">
            <v>844</v>
          </cell>
          <cell r="AE948">
            <v>844</v>
          </cell>
          <cell r="AF948">
            <v>844</v>
          </cell>
          <cell r="AG948">
            <v>844</v>
          </cell>
          <cell r="AH948">
            <v>839</v>
          </cell>
          <cell r="AI948">
            <v>839</v>
          </cell>
          <cell r="AJ948">
            <v>839</v>
          </cell>
          <cell r="AK948">
            <v>839</v>
          </cell>
          <cell r="AM948" t="str">
            <v>ALI_58_SEG_7</v>
          </cell>
          <cell r="AN948" t="str">
            <v>ALI_58_SEG_7_VAL_24085987.6</v>
          </cell>
          <cell r="AO948">
            <v>4</v>
          </cell>
          <cell r="AP948">
            <v>24085987.600000001</v>
          </cell>
          <cell r="AQ948" t="b">
            <v>1</v>
          </cell>
          <cell r="AR948" t="str">
            <v/>
          </cell>
          <cell r="AS948" t="str">
            <v>X</v>
          </cell>
          <cell r="AT948" t="str">
            <v>ALI_58_SEG_7_X</v>
          </cell>
          <cell r="AU948">
            <v>1</v>
          </cell>
          <cell r="AV948" t="str">
            <v>Cotizacion Seleccionada</v>
          </cell>
        </row>
        <row r="949">
          <cell r="A949" t="str">
            <v>ALI_58_SEG_12</v>
          </cell>
          <cell r="B949" t="str">
            <v>5to_Evento_973_V2_Monfrut _17442384.xlsm</v>
          </cell>
          <cell r="C949">
            <v>58</v>
          </cell>
          <cell r="D949">
            <v>2091</v>
          </cell>
          <cell r="E949" t="str">
            <v>Comercializadora Monfrut SAS</v>
          </cell>
          <cell r="F949">
            <v>233</v>
          </cell>
          <cell r="G949" t="str">
            <v>FRUTA</v>
          </cell>
          <cell r="H949" t="str">
            <v>58 : Pera nacional.</v>
          </cell>
          <cell r="I949">
            <v>12</v>
          </cell>
          <cell r="J949" t="str">
            <v>Sitio 1 : CARRERA 127#22G-18 INT 4 - Sitio 2 : SIBERIA KM 7.5 CELTA, LOTE 159 - Sitio 3 : CARRERA 68B #10A-18 - Sitio 4 : CALLE 24F#101B-15 - Sitio 5 : CARRERA 65B#10A-87 - Sitio 6 : AUTO MEDE KM 1,5 P INDUS FLORIDA BOD 23 - Sitio 7 : CARRERA 71 A BIS # 63D-38 -</v>
          </cell>
          <cell r="K949">
            <v>44835</v>
          </cell>
          <cell r="L949">
            <v>9766</v>
          </cell>
          <cell r="M949">
            <v>11540</v>
          </cell>
          <cell r="N949">
            <v>7542</v>
          </cell>
          <cell r="O949">
            <v>462</v>
          </cell>
          <cell r="P949">
            <v>844</v>
          </cell>
          <cell r="Q949">
            <v>0.15</v>
          </cell>
          <cell r="R949">
            <v>717.4</v>
          </cell>
          <cell r="S949">
            <v>844</v>
          </cell>
          <cell r="T949">
            <v>0.15</v>
          </cell>
          <cell r="U949">
            <v>717.4</v>
          </cell>
          <cell r="V949">
            <v>844</v>
          </cell>
          <cell r="W949">
            <v>0.15</v>
          </cell>
          <cell r="X949">
            <v>717.4</v>
          </cell>
          <cell r="Y949">
            <v>844</v>
          </cell>
          <cell r="Z949">
            <v>0.15</v>
          </cell>
          <cell r="AA949">
            <v>717.4</v>
          </cell>
          <cell r="AB949">
            <v>21026994</v>
          </cell>
          <cell r="AC949" t="str">
            <v>Registro Valido</v>
          </cell>
          <cell r="AD949">
            <v>844</v>
          </cell>
          <cell r="AE949">
            <v>844</v>
          </cell>
          <cell r="AF949">
            <v>844</v>
          </cell>
          <cell r="AG949">
            <v>844</v>
          </cell>
          <cell r="AH949">
            <v>839</v>
          </cell>
          <cell r="AI949">
            <v>839</v>
          </cell>
          <cell r="AJ949">
            <v>839</v>
          </cell>
          <cell r="AK949">
            <v>839</v>
          </cell>
          <cell r="AM949" t="str">
            <v>ALI_58_SEG_12</v>
          </cell>
          <cell r="AN949" t="str">
            <v>ALI_58_SEG_12_VAL_21026994</v>
          </cell>
          <cell r="AO949">
            <v>3</v>
          </cell>
          <cell r="AP949">
            <v>21026994</v>
          </cell>
          <cell r="AQ949" t="b">
            <v>1</v>
          </cell>
          <cell r="AR949" t="str">
            <v/>
          </cell>
          <cell r="AS949" t="str">
            <v>X</v>
          </cell>
          <cell r="AT949" t="str">
            <v>ALI_58_SEG_12_X</v>
          </cell>
          <cell r="AU949">
            <v>1</v>
          </cell>
          <cell r="AV949" t="str">
            <v>Cotizacion Seleccionada</v>
          </cell>
        </row>
        <row r="950">
          <cell r="A950" t="str">
            <v>ALI_43_SEG_7</v>
          </cell>
          <cell r="B950" t="str">
            <v>5to_Evento_973_V2_Monfrut _17442384.xlsm</v>
          </cell>
          <cell r="C950">
            <v>43</v>
          </cell>
          <cell r="D950">
            <v>2091</v>
          </cell>
          <cell r="E950" t="str">
            <v>Comercializadora Monfrut SAS</v>
          </cell>
          <cell r="F950">
            <v>258</v>
          </cell>
          <cell r="G950" t="str">
            <v>FRUTA</v>
          </cell>
          <cell r="H950" t="str">
            <v>43 : Mango Maduro.</v>
          </cell>
          <cell r="I950">
            <v>7</v>
          </cell>
          <cell r="J950" t="str">
            <v>Sitio 1 : CARRERA 127#22G-18 INT 4 - Sitio 2 : SIBERIA KM 7.5 CELTA, LOTE 159 - Sitio 3 : CARRERA 68B #10A-18 - Sitio 4 : CALLE 24F#101B-15 - Sitio 5 : CARRERA 65B#10A-87 - Sitio 6 : AUTO MEDE KM 1,5 P INDUS FLORIDA BOD 23 - Sitio 7 : CARRERA 71 A BIS # 63D-38 -</v>
          </cell>
          <cell r="K950">
            <v>44835</v>
          </cell>
          <cell r="L950">
            <v>1346</v>
          </cell>
          <cell r="M950">
            <v>401</v>
          </cell>
          <cell r="N950">
            <v>1449</v>
          </cell>
          <cell r="O950">
            <v>0</v>
          </cell>
          <cell r="P950">
            <v>652</v>
          </cell>
          <cell r="Q950">
            <v>0.20981</v>
          </cell>
          <cell r="R950">
            <v>515.20000000000005</v>
          </cell>
          <cell r="S950">
            <v>652</v>
          </cell>
          <cell r="T950">
            <v>0.20981</v>
          </cell>
          <cell r="U950">
            <v>515.20000000000005</v>
          </cell>
          <cell r="V950">
            <v>652</v>
          </cell>
          <cell r="W950">
            <v>0.20981</v>
          </cell>
          <cell r="X950">
            <v>515.20000000000005</v>
          </cell>
          <cell r="Y950">
            <v>0</v>
          </cell>
          <cell r="AA950">
            <v>0</v>
          </cell>
          <cell r="AB950">
            <v>1646579.2000000002</v>
          </cell>
          <cell r="AC950" t="str">
            <v>Registro Valido</v>
          </cell>
          <cell r="AD950">
            <v>652</v>
          </cell>
          <cell r="AE950">
            <v>652</v>
          </cell>
          <cell r="AF950">
            <v>652</v>
          </cell>
          <cell r="AG950">
            <v>0</v>
          </cell>
          <cell r="AH950">
            <v>644</v>
          </cell>
          <cell r="AI950">
            <v>644</v>
          </cell>
          <cell r="AJ950">
            <v>644</v>
          </cell>
          <cell r="AK950">
            <v>0</v>
          </cell>
          <cell r="AM950" t="str">
            <v>ALI_43_SEG_7</v>
          </cell>
          <cell r="AN950" t="str">
            <v>ALI_43_SEG_7_VAL_1646579.2</v>
          </cell>
          <cell r="AO950">
            <v>3</v>
          </cell>
          <cell r="AP950">
            <v>1646579.2000000002</v>
          </cell>
          <cell r="AQ950" t="b">
            <v>1</v>
          </cell>
          <cell r="AR950" t="str">
            <v/>
          </cell>
          <cell r="AS950" t="str">
            <v>X</v>
          </cell>
          <cell r="AT950" t="str">
            <v>ALI_43_SEG_7_X</v>
          </cell>
          <cell r="AU950">
            <v>1</v>
          </cell>
          <cell r="AV950" t="str">
            <v>Cotizacion Seleccionada</v>
          </cell>
        </row>
        <row r="951">
          <cell r="A951" t="str">
            <v>ALI_43_SEG_12</v>
          </cell>
          <cell r="B951" t="str">
            <v>5to_Evento_973_V2_Monfrut _17442384.xlsm</v>
          </cell>
          <cell r="C951">
            <v>43</v>
          </cell>
          <cell r="D951">
            <v>2091</v>
          </cell>
          <cell r="E951" t="str">
            <v>Comercializadora Monfrut SAS</v>
          </cell>
          <cell r="F951">
            <v>263</v>
          </cell>
          <cell r="G951" t="str">
            <v>FRUTA</v>
          </cell>
          <cell r="H951" t="str">
            <v>43 : Mango Maduro.</v>
          </cell>
          <cell r="I951">
            <v>12</v>
          </cell>
          <cell r="J951" t="str">
            <v>Sitio 1 : CARRERA 127#22G-18 INT 4 - Sitio 2 : SIBERIA KM 7.5 CELTA, LOTE 159 - Sitio 3 : CARRERA 68B #10A-18 - Sitio 4 : CALLE 24F#101B-15 - Sitio 5 : CARRERA 65B#10A-87 - Sitio 6 : AUTO MEDE KM 1,5 P INDUS FLORIDA BOD 23 - Sitio 7 : CARRERA 71 A BIS # 63D-38 -</v>
          </cell>
          <cell r="K951">
            <v>44835</v>
          </cell>
          <cell r="L951">
            <v>1174</v>
          </cell>
          <cell r="M951">
            <v>349</v>
          </cell>
          <cell r="N951">
            <v>1264</v>
          </cell>
          <cell r="O951">
            <v>0</v>
          </cell>
          <cell r="P951">
            <v>652</v>
          </cell>
          <cell r="Q951">
            <v>0.20981</v>
          </cell>
          <cell r="R951">
            <v>515.20000000000005</v>
          </cell>
          <cell r="S951">
            <v>652</v>
          </cell>
          <cell r="T951">
            <v>0.20981</v>
          </cell>
          <cell r="U951">
            <v>515.20000000000005</v>
          </cell>
          <cell r="V951">
            <v>652</v>
          </cell>
          <cell r="W951">
            <v>0.20981</v>
          </cell>
          <cell r="X951">
            <v>515.20000000000005</v>
          </cell>
          <cell r="Y951">
            <v>0</v>
          </cell>
          <cell r="AA951">
            <v>0</v>
          </cell>
          <cell r="AB951">
            <v>1435862.4000000001</v>
          </cell>
          <cell r="AC951" t="str">
            <v>Registro Valido</v>
          </cell>
          <cell r="AD951">
            <v>652</v>
          </cell>
          <cell r="AE951">
            <v>652</v>
          </cell>
          <cell r="AF951">
            <v>652</v>
          </cell>
          <cell r="AG951">
            <v>0</v>
          </cell>
          <cell r="AH951">
            <v>644</v>
          </cell>
          <cell r="AI951">
            <v>644</v>
          </cell>
          <cell r="AJ951">
            <v>644</v>
          </cell>
          <cell r="AK951">
            <v>0</v>
          </cell>
          <cell r="AM951" t="str">
            <v>ALI_43_SEG_12</v>
          </cell>
          <cell r="AN951" t="str">
            <v>ALI_43_SEG_12_VAL_1435862.4</v>
          </cell>
          <cell r="AO951">
            <v>3</v>
          </cell>
          <cell r="AP951">
            <v>1435862.4000000001</v>
          </cell>
          <cell r="AQ951" t="b">
            <v>1</v>
          </cell>
          <cell r="AR951" t="str">
            <v/>
          </cell>
          <cell r="AS951" t="str">
            <v>X</v>
          </cell>
          <cell r="AT951" t="str">
            <v>ALI_43_SEG_12_X</v>
          </cell>
          <cell r="AU951">
            <v>1</v>
          </cell>
          <cell r="AV951" t="str">
            <v>Cotizacion Seleccionada</v>
          </cell>
        </row>
        <row r="952">
          <cell r="A952" t="str">
            <v>ALI_22_SEG_7</v>
          </cell>
          <cell r="B952" t="str">
            <v>5to_Evento_973_V2_Monfrut _17442384.xlsm</v>
          </cell>
          <cell r="C952">
            <v>22</v>
          </cell>
          <cell r="D952">
            <v>2091</v>
          </cell>
          <cell r="E952" t="str">
            <v>Comercializadora Monfrut SAS</v>
          </cell>
          <cell r="F952">
            <v>331</v>
          </cell>
          <cell r="G952" t="str">
            <v>FRUTA</v>
          </cell>
          <cell r="H952" t="str">
            <v>22 : Durazno.</v>
          </cell>
          <cell r="I952">
            <v>7</v>
          </cell>
          <cell r="J952" t="str">
            <v>Sitio 1 : CARRERA 127#22G-18 INT 4 - Sitio 2 : SIBERIA KM 7.5 CELTA, LOTE 159 - Sitio 3 : CARRERA 68B #10A-18 - Sitio 4 : CALLE 24F#101B-15 - Sitio 5 : CARRERA 65B#10A-87 - Sitio 6 : AUTO MEDE KM 1,5 P INDUS FLORIDA BOD 23 - Sitio 7 : CARRERA 71 A BIS # 63D-38 -</v>
          </cell>
          <cell r="K952">
            <v>44835</v>
          </cell>
          <cell r="L952">
            <v>0</v>
          </cell>
          <cell r="M952">
            <v>9395</v>
          </cell>
          <cell r="N952">
            <v>5065</v>
          </cell>
          <cell r="O952">
            <v>450</v>
          </cell>
          <cell r="P952">
            <v>0</v>
          </cell>
          <cell r="R952">
            <v>0</v>
          </cell>
          <cell r="S952">
            <v>761</v>
          </cell>
          <cell r="T952">
            <v>0.21998000000000001</v>
          </cell>
          <cell r="U952">
            <v>593.6</v>
          </cell>
          <cell r="V952">
            <v>761</v>
          </cell>
          <cell r="W952">
            <v>0.21998000000000001</v>
          </cell>
          <cell r="X952">
            <v>593.6</v>
          </cell>
          <cell r="Y952">
            <v>761</v>
          </cell>
          <cell r="Z952">
            <v>0.21998000000000001</v>
          </cell>
          <cell r="AA952">
            <v>593.6</v>
          </cell>
          <cell r="AB952">
            <v>8850576</v>
          </cell>
          <cell r="AC952" t="str">
            <v>Registro Valido</v>
          </cell>
          <cell r="AD952">
            <v>0</v>
          </cell>
          <cell r="AE952">
            <v>761</v>
          </cell>
          <cell r="AF952">
            <v>761</v>
          </cell>
          <cell r="AG952">
            <v>761</v>
          </cell>
          <cell r="AH952">
            <v>0</v>
          </cell>
          <cell r="AI952">
            <v>742</v>
          </cell>
          <cell r="AJ952">
            <v>742</v>
          </cell>
          <cell r="AK952">
            <v>742</v>
          </cell>
          <cell r="AM952" t="str">
            <v>ALI_22_SEG_7</v>
          </cell>
          <cell r="AN952" t="str">
            <v>ALI_22_SEG_7_VAL_8850576</v>
          </cell>
          <cell r="AO952">
            <v>2</v>
          </cell>
          <cell r="AP952">
            <v>8850576</v>
          </cell>
          <cell r="AQ952" t="b">
            <v>1</v>
          </cell>
          <cell r="AR952" t="str">
            <v/>
          </cell>
          <cell r="AS952" t="str">
            <v>X</v>
          </cell>
          <cell r="AT952" t="str">
            <v>ALI_22_SEG_7_X</v>
          </cell>
          <cell r="AU952">
            <v>1</v>
          </cell>
          <cell r="AV952" t="str">
            <v>Cotizacion Seleccionada</v>
          </cell>
        </row>
        <row r="953">
          <cell r="A953" t="str">
            <v>ALI_22_SEG_12</v>
          </cell>
          <cell r="B953" t="str">
            <v>5to_Evento_973_V2_Monfrut _17442384.xlsm</v>
          </cell>
          <cell r="C953">
            <v>22</v>
          </cell>
          <cell r="D953">
            <v>2091</v>
          </cell>
          <cell r="E953" t="str">
            <v>Comercializadora Monfrut SAS</v>
          </cell>
          <cell r="F953">
            <v>336</v>
          </cell>
          <cell r="G953" t="str">
            <v>FRUTA</v>
          </cell>
          <cell r="H953" t="str">
            <v>22 : Durazno.</v>
          </cell>
          <cell r="I953">
            <v>12</v>
          </cell>
          <cell r="J953" t="str">
            <v>Sitio 1 : CARRERA 127#22G-18 INT 4 - Sitio 2 : SIBERIA KM 7.5 CELTA, LOTE 159 - Sitio 3 : CARRERA 68B #10A-18 - Sitio 4 : CALLE 24F#101B-15 - Sitio 5 : CARRERA 65B#10A-87 - Sitio 6 : AUTO MEDE KM 1,5 P INDUS FLORIDA BOD 23 - Sitio 7 : CARRERA 71 A BIS # 63D-38 -</v>
          </cell>
          <cell r="K953">
            <v>44835</v>
          </cell>
          <cell r="L953">
            <v>0</v>
          </cell>
          <cell r="M953">
            <v>8202</v>
          </cell>
          <cell r="N953">
            <v>4422</v>
          </cell>
          <cell r="O953">
            <v>393</v>
          </cell>
          <cell r="P953">
            <v>0</v>
          </cell>
          <cell r="R953">
            <v>0</v>
          </cell>
          <cell r="S953">
            <v>761</v>
          </cell>
          <cell r="T953">
            <v>0.21998000000000001</v>
          </cell>
          <cell r="U953">
            <v>593.6</v>
          </cell>
          <cell r="V953">
            <v>761</v>
          </cell>
          <cell r="W953">
            <v>0.21998000000000001</v>
          </cell>
          <cell r="X953">
            <v>593.6</v>
          </cell>
          <cell r="Y953">
            <v>761</v>
          </cell>
          <cell r="Z953">
            <v>0.21998000000000001</v>
          </cell>
          <cell r="AA953">
            <v>593.6</v>
          </cell>
          <cell r="AB953">
            <v>7726891.2000000002</v>
          </cell>
          <cell r="AC953" t="str">
            <v>Registro Valido</v>
          </cell>
          <cell r="AD953">
            <v>0</v>
          </cell>
          <cell r="AE953">
            <v>761</v>
          </cell>
          <cell r="AF953">
            <v>761</v>
          </cell>
          <cell r="AG953">
            <v>761</v>
          </cell>
          <cell r="AH953">
            <v>0</v>
          </cell>
          <cell r="AI953">
            <v>742</v>
          </cell>
          <cell r="AJ953">
            <v>742</v>
          </cell>
          <cell r="AK953">
            <v>742</v>
          </cell>
          <cell r="AM953" t="str">
            <v>ALI_22_SEG_12</v>
          </cell>
          <cell r="AN953" t="str">
            <v>ALI_22_SEG_12_VAL_7726891.2</v>
          </cell>
          <cell r="AO953">
            <v>3</v>
          </cell>
          <cell r="AP953">
            <v>7726891.2000000002</v>
          </cell>
          <cell r="AQ953" t="b">
            <v>1</v>
          </cell>
          <cell r="AR953" t="str">
            <v/>
          </cell>
          <cell r="AS953" t="str">
            <v>X</v>
          </cell>
          <cell r="AT953" t="str">
            <v>ALI_22_SEG_12_X</v>
          </cell>
          <cell r="AU953">
            <v>1</v>
          </cell>
          <cell r="AV953" t="str">
            <v>Cotizacion Seleccionada</v>
          </cell>
        </row>
        <row r="954">
          <cell r="A954" t="str">
            <v>ALI_46_SEG_12</v>
          </cell>
          <cell r="B954" t="str">
            <v>5to_Evento_973_V2_Monfrut _17442384.xlsm</v>
          </cell>
          <cell r="C954">
            <v>46</v>
          </cell>
          <cell r="D954">
            <v>2091</v>
          </cell>
          <cell r="E954" t="str">
            <v>Comercializadora Monfrut SAS</v>
          </cell>
          <cell r="F954">
            <v>395</v>
          </cell>
          <cell r="G954" t="str">
            <v>FRUTA</v>
          </cell>
          <cell r="H954" t="str">
            <v>46 : Manzana Importada.</v>
          </cell>
          <cell r="I954">
            <v>12</v>
          </cell>
          <cell r="J954" t="str">
            <v>Sitio 1 : CARRERA 127#22G-18 INT 4 - Sitio 2 : SIBERIA KM 7.5 CELTA, LOTE 159 - Sitio 3 : CARRERA 68B #10A-18 - Sitio 4 : CALLE 24F#101B-15 - Sitio 5 : CARRERA 65B#10A-87 - Sitio 6 : AUTO MEDE KM 1,5 P INDUS FLORIDA BOD 23 - Sitio 7 : CARRERA 71 A BIS # 63D-38 -</v>
          </cell>
          <cell r="K954">
            <v>44835</v>
          </cell>
          <cell r="L954">
            <v>6445</v>
          </cell>
          <cell r="M954">
            <v>8252</v>
          </cell>
          <cell r="N954">
            <v>4434</v>
          </cell>
          <cell r="O954">
            <v>403</v>
          </cell>
          <cell r="P954">
            <v>966</v>
          </cell>
          <cell r="Q954">
            <v>0.22070000000000001</v>
          </cell>
          <cell r="R954">
            <v>752.8</v>
          </cell>
          <cell r="S954">
            <v>966</v>
          </cell>
          <cell r="T954">
            <v>0.22070000000000001</v>
          </cell>
          <cell r="U954">
            <v>752.8</v>
          </cell>
          <cell r="V954">
            <v>966</v>
          </cell>
          <cell r="W954">
            <v>0.22070000000000001</v>
          </cell>
          <cell r="X954">
            <v>752.8</v>
          </cell>
          <cell r="Y954">
            <v>966</v>
          </cell>
          <cell r="Z954">
            <v>0.22070000000000001</v>
          </cell>
          <cell r="AA954">
            <v>752.8</v>
          </cell>
          <cell r="AB954">
            <v>14705195.199999999</v>
          </cell>
          <cell r="AC954" t="str">
            <v>Registro Valido</v>
          </cell>
          <cell r="AD954">
            <v>966</v>
          </cell>
          <cell r="AE954">
            <v>966</v>
          </cell>
          <cell r="AF954">
            <v>966</v>
          </cell>
          <cell r="AG954">
            <v>966</v>
          </cell>
          <cell r="AH954">
            <v>941</v>
          </cell>
          <cell r="AI954">
            <v>941</v>
          </cell>
          <cell r="AJ954">
            <v>941</v>
          </cell>
          <cell r="AK954">
            <v>941</v>
          </cell>
          <cell r="AM954" t="str">
            <v>ALI_46_SEG_12</v>
          </cell>
          <cell r="AN954" t="str">
            <v>ALI_46_SEG_12_VAL_14705195.2</v>
          </cell>
          <cell r="AO954">
            <v>4</v>
          </cell>
          <cell r="AP954">
            <v>14705195.199999999</v>
          </cell>
          <cell r="AQ954" t="b">
            <v>1</v>
          </cell>
          <cell r="AR954" t="str">
            <v/>
          </cell>
          <cell r="AS954" t="str">
            <v>X</v>
          </cell>
          <cell r="AT954" t="str">
            <v>ALI_46_SEG_12_X</v>
          </cell>
          <cell r="AU954">
            <v>1</v>
          </cell>
          <cell r="AV954" t="str">
            <v>Cotizacion Seleccionada</v>
          </cell>
        </row>
        <row r="955">
          <cell r="A955" t="str">
            <v>ALI_46_SEG_7</v>
          </cell>
          <cell r="B955" t="str">
            <v>5to_Evento_973_V2_Monfrut _17442384.xlsm</v>
          </cell>
          <cell r="C955">
            <v>46</v>
          </cell>
          <cell r="D955">
            <v>2091</v>
          </cell>
          <cell r="E955" t="str">
            <v>Comercializadora Monfrut SAS</v>
          </cell>
          <cell r="F955">
            <v>530</v>
          </cell>
          <cell r="G955" t="str">
            <v>FRUTA</v>
          </cell>
          <cell r="H955" t="str">
            <v>46 : Manzana Importada.</v>
          </cell>
          <cell r="I955">
            <v>7</v>
          </cell>
          <cell r="J955" t="str">
            <v>Sitio 1 : CARRERA 127#22G-18 INT 4 - Sitio 2 : SIBERIA KM 7.5 CELTA, LOTE 159 - Sitio 3 : CARRERA 68B #10A-18 - Sitio 4 : CALLE 24F#101B-15 - Sitio 5 : CARRERA 65B#10A-87 - Sitio 6 : AUTO MEDE KM 1,5 P INDUS FLORIDA BOD 23 - Sitio 7 : CARRERA 71 A BIS # 63D-38 -</v>
          </cell>
          <cell r="K955">
            <v>44835</v>
          </cell>
          <cell r="L955">
            <v>787</v>
          </cell>
          <cell r="M955">
            <v>1038</v>
          </cell>
          <cell r="N955">
            <v>1014</v>
          </cell>
          <cell r="O955">
            <v>27</v>
          </cell>
          <cell r="P955">
            <v>966</v>
          </cell>
          <cell r="Q955">
            <v>0.22070000000000001</v>
          </cell>
          <cell r="R955">
            <v>752.8</v>
          </cell>
          <cell r="S955">
            <v>966</v>
          </cell>
          <cell r="T955">
            <v>0.22070000000000001</v>
          </cell>
          <cell r="U955">
            <v>752.8</v>
          </cell>
          <cell r="V955">
            <v>966</v>
          </cell>
          <cell r="W955">
            <v>0.22070000000000001</v>
          </cell>
          <cell r="X955">
            <v>752.8</v>
          </cell>
          <cell r="Y955">
            <v>966</v>
          </cell>
          <cell r="Z955">
            <v>0.22070000000000001</v>
          </cell>
          <cell r="AA955">
            <v>752.8</v>
          </cell>
          <cell r="AB955">
            <v>2157524.8000000003</v>
          </cell>
          <cell r="AC955" t="str">
            <v>Registro Valido</v>
          </cell>
          <cell r="AD955">
            <v>966</v>
          </cell>
          <cell r="AE955">
            <v>966</v>
          </cell>
          <cell r="AF955">
            <v>966</v>
          </cell>
          <cell r="AG955">
            <v>966</v>
          </cell>
          <cell r="AH955">
            <v>941</v>
          </cell>
          <cell r="AI955">
            <v>941</v>
          </cell>
          <cell r="AJ955">
            <v>941</v>
          </cell>
          <cell r="AK955">
            <v>941</v>
          </cell>
          <cell r="AM955" t="str">
            <v>ALI_46_SEG_7</v>
          </cell>
          <cell r="AN955" t="str">
            <v>ALI_46_SEG_7_VAL_2157524.8</v>
          </cell>
          <cell r="AO955">
            <v>2</v>
          </cell>
          <cell r="AP955">
            <v>2157524.8000000003</v>
          </cell>
          <cell r="AQ955" t="b">
            <v>1</v>
          </cell>
          <cell r="AR955" t="str">
            <v/>
          </cell>
          <cell r="AS955" t="str">
            <v>X</v>
          </cell>
          <cell r="AT955" t="str">
            <v>ALI_46_SEG_7_X</v>
          </cell>
          <cell r="AU955">
            <v>1</v>
          </cell>
          <cell r="AV955" t="str">
            <v>Cotizacion Seleccionada</v>
          </cell>
        </row>
        <row r="956">
          <cell r="A956" t="str">
            <v>ALI_17_SEG_7</v>
          </cell>
          <cell r="B956" t="str">
            <v>5to_Evento_973_V2_Monfrut _17442384.xlsm</v>
          </cell>
          <cell r="C956">
            <v>17</v>
          </cell>
          <cell r="D956">
            <v>2091</v>
          </cell>
          <cell r="E956" t="str">
            <v>Comercializadora Monfrut SAS</v>
          </cell>
          <cell r="F956">
            <v>531</v>
          </cell>
          <cell r="G956" t="str">
            <v>FRUTA</v>
          </cell>
          <cell r="H956" t="str">
            <v>17 : Ciruela Calentana.</v>
          </cell>
          <cell r="I956">
            <v>7</v>
          </cell>
          <cell r="J956" t="str">
            <v>Sitio 1 : CARRERA 127#22G-18 INT 4 - Sitio 2 : SIBERIA KM 7.5 CELTA, LOTE 159 - Sitio 3 : CARRERA 68B #10A-18 - Sitio 4 : CALLE 24F#101B-15 - Sitio 5 : CARRERA 65B#10A-87 - Sitio 6 : AUTO MEDE KM 1,5 P INDUS FLORIDA BOD 23 - Sitio 7 : CARRERA 71 A BIS # 63D-38 -</v>
          </cell>
          <cell r="K956">
            <v>44835</v>
          </cell>
          <cell r="L956">
            <v>0</v>
          </cell>
          <cell r="M956">
            <v>12947</v>
          </cell>
          <cell r="N956">
            <v>20738</v>
          </cell>
          <cell r="O956">
            <v>296</v>
          </cell>
          <cell r="P956">
            <v>0</v>
          </cell>
          <cell r="R956">
            <v>0</v>
          </cell>
          <cell r="S956">
            <v>396</v>
          </cell>
          <cell r="T956">
            <v>0.22220999999999999</v>
          </cell>
          <cell r="U956">
            <v>308</v>
          </cell>
          <cell r="V956">
            <v>396</v>
          </cell>
          <cell r="W956">
            <v>0.22220999999999999</v>
          </cell>
          <cell r="X956">
            <v>308</v>
          </cell>
          <cell r="Y956">
            <v>396</v>
          </cell>
          <cell r="Z956">
            <v>0.22220999999999999</v>
          </cell>
          <cell r="AA956">
            <v>308</v>
          </cell>
          <cell r="AB956">
            <v>10466148</v>
          </cell>
          <cell r="AC956" t="str">
            <v>Registro Valido</v>
          </cell>
          <cell r="AD956">
            <v>0</v>
          </cell>
          <cell r="AE956">
            <v>396</v>
          </cell>
          <cell r="AF956">
            <v>396</v>
          </cell>
          <cell r="AG956">
            <v>396</v>
          </cell>
          <cell r="AH956">
            <v>0</v>
          </cell>
          <cell r="AI956">
            <v>385</v>
          </cell>
          <cell r="AJ956">
            <v>385</v>
          </cell>
          <cell r="AK956">
            <v>385</v>
          </cell>
          <cell r="AM956" t="str">
            <v>ALI_17_SEG_7</v>
          </cell>
          <cell r="AN956" t="str">
            <v>ALI_17_SEG_7_VAL_10466148</v>
          </cell>
          <cell r="AO956">
            <v>3</v>
          </cell>
          <cell r="AP956">
            <v>10466148</v>
          </cell>
          <cell r="AQ956" t="b">
            <v>1</v>
          </cell>
          <cell r="AR956" t="str">
            <v/>
          </cell>
          <cell r="AS956" t="str">
            <v>X</v>
          </cell>
          <cell r="AT956" t="str">
            <v>ALI_17_SEG_7_X</v>
          </cell>
          <cell r="AU956">
            <v>1</v>
          </cell>
          <cell r="AV956" t="str">
            <v>Cotizacion Seleccionada</v>
          </cell>
        </row>
        <row r="957">
          <cell r="A957" t="str">
            <v>ALI_115_SEG_1</v>
          </cell>
          <cell r="B957" t="str">
            <v>5to_Evento_973_V2_MOUNTAIN_FOOD_17466542.xlsm</v>
          </cell>
          <cell r="C957">
            <v>115</v>
          </cell>
          <cell r="D957">
            <v>2041</v>
          </cell>
          <cell r="E957" t="str">
            <v>Mountain Food S.A.S.</v>
          </cell>
          <cell r="F957">
            <v>1</v>
          </cell>
          <cell r="G957" t="str">
            <v>FRUTOS SECOS</v>
          </cell>
          <cell r="H957" t="str">
            <v>115 : Mezcla de Frutos Secos (maní de sal, almendra , maíz tostado y/o arandanos).</v>
          </cell>
          <cell r="I957">
            <v>1</v>
          </cell>
          <cell r="J957" t="str">
            <v>Sitio 1 : CARRERA 127#22G-18 INT 4 - Sitio 2 : SIBERIA KM 7.5 CELTA, LOTE 159 - Sitio 3 : CARRERA 68B #10A-18 - Sitio 4 : CALLE 24F#101B-15 - Sitio 5 : CARRERA 65B#10A-87 - Sitio 6 : AUTO MEDE KM 1,5 P INDUS FLORIDA BOD 23 - Sitio 7 : CARRERA 71 A BIS # 63D-38 -</v>
          </cell>
          <cell r="K957">
            <v>44835</v>
          </cell>
          <cell r="L957">
            <v>30530</v>
          </cell>
          <cell r="M957">
            <v>38408</v>
          </cell>
          <cell r="N957">
            <v>20570</v>
          </cell>
          <cell r="O957">
            <v>1639</v>
          </cell>
          <cell r="P957">
            <v>670</v>
          </cell>
          <cell r="Q957">
            <v>0.22029850746268659</v>
          </cell>
          <cell r="R957">
            <v>522.4</v>
          </cell>
          <cell r="S957">
            <v>1563</v>
          </cell>
          <cell r="T957">
            <v>0.22098528470889323</v>
          </cell>
          <cell r="U957">
            <v>1217.5999999999999</v>
          </cell>
          <cell r="V957">
            <v>2008</v>
          </cell>
          <cell r="W957">
            <v>0.2207171314741036</v>
          </cell>
          <cell r="X957">
            <v>1564.8</v>
          </cell>
          <cell r="Y957">
            <v>2008</v>
          </cell>
          <cell r="Z957">
            <v>0.2207171314741036</v>
          </cell>
          <cell r="AA957">
            <v>1564.8</v>
          </cell>
          <cell r="AB957">
            <v>97467096</v>
          </cell>
          <cell r="AC957" t="str">
            <v>Registro Valido</v>
          </cell>
          <cell r="AD957">
            <v>670</v>
          </cell>
          <cell r="AE957">
            <v>1563</v>
          </cell>
          <cell r="AF957">
            <v>2008</v>
          </cell>
          <cell r="AG957">
            <v>2008</v>
          </cell>
          <cell r="AH957">
            <v>653</v>
          </cell>
          <cell r="AI957">
            <v>1522</v>
          </cell>
          <cell r="AJ957">
            <v>1956</v>
          </cell>
          <cell r="AK957">
            <v>1956</v>
          </cell>
          <cell r="AM957" t="str">
            <v>ALI_115_SEG_1</v>
          </cell>
          <cell r="AN957" t="str">
            <v>ALI_115_SEG_1_VAL_97467096</v>
          </cell>
          <cell r="AO957">
            <v>2</v>
          </cell>
          <cell r="AP957">
            <v>97467096</v>
          </cell>
          <cell r="AQ957" t="b">
            <v>1</v>
          </cell>
          <cell r="AR957" t="str">
            <v/>
          </cell>
          <cell r="AS957" t="str">
            <v>X</v>
          </cell>
          <cell r="AT957" t="str">
            <v>ALI_115_SEG_1_X</v>
          </cell>
          <cell r="AU957">
            <v>1</v>
          </cell>
          <cell r="AV957" t="str">
            <v>Cotizacion Seleccionada</v>
          </cell>
        </row>
        <row r="958">
          <cell r="A958" t="str">
            <v>ALI_115_SEG_2</v>
          </cell>
          <cell r="B958" t="str">
            <v>5to_Evento_973_V2_MOUNTAIN_FOOD_17466542.xlsm</v>
          </cell>
          <cell r="C958">
            <v>115</v>
          </cell>
          <cell r="D958">
            <v>2041</v>
          </cell>
          <cell r="E958" t="str">
            <v>Mountain Food S.A.S.</v>
          </cell>
          <cell r="F958">
            <v>2</v>
          </cell>
          <cell r="G958" t="str">
            <v>FRUTOS SECOS</v>
          </cell>
          <cell r="H958" t="str">
            <v>115 : Mezcla de Frutos Secos (maní de sal, almendra , maíz tostado y/o arandanos).</v>
          </cell>
          <cell r="I958">
            <v>2</v>
          </cell>
          <cell r="J958" t="str">
            <v>Sitio 1 : CARRERA 127#22G-18 INT 4 - Sitio 2 : SIBERIA KM 7.5 CELTA, LOTE 159 - Sitio 3 : CARRERA 68B #10A-18 - Sitio 4 : CALLE 24F#101B-15 - Sitio 5 : CARRERA 65B#10A-87 - Sitio 6 : AUTO MEDE KM 1,5 P INDUS FLORIDA BOD 23 - Sitio 7 : CARRERA 71 A BIS # 63D-38 -</v>
          </cell>
          <cell r="K958">
            <v>44835</v>
          </cell>
          <cell r="L958">
            <v>31217</v>
          </cell>
          <cell r="M958">
            <v>39274</v>
          </cell>
          <cell r="N958">
            <v>21033</v>
          </cell>
          <cell r="O958">
            <v>1677</v>
          </cell>
          <cell r="P958">
            <v>670</v>
          </cell>
          <cell r="Q958">
            <v>0.22029850746268659</v>
          </cell>
          <cell r="R958">
            <v>522.4</v>
          </cell>
          <cell r="S958">
            <v>1563</v>
          </cell>
          <cell r="T958">
            <v>0.22098528470889323</v>
          </cell>
          <cell r="U958">
            <v>1217.5999999999999</v>
          </cell>
          <cell r="V958">
            <v>2008</v>
          </cell>
          <cell r="W958">
            <v>0.2207171314741036</v>
          </cell>
          <cell r="X958">
            <v>1564.8</v>
          </cell>
          <cell r="Y958">
            <v>2008</v>
          </cell>
          <cell r="Z958">
            <v>0.2207171314741036</v>
          </cell>
          <cell r="AA958">
            <v>1564.8</v>
          </cell>
          <cell r="AB958">
            <v>99664391.199999988</v>
          </cell>
          <cell r="AC958" t="str">
            <v>Registro Valido</v>
          </cell>
          <cell r="AD958">
            <v>670</v>
          </cell>
          <cell r="AE958">
            <v>1563</v>
          </cell>
          <cell r="AF958">
            <v>2008</v>
          </cell>
          <cell r="AG958">
            <v>2008</v>
          </cell>
          <cell r="AH958">
            <v>653</v>
          </cell>
          <cell r="AI958">
            <v>1522</v>
          </cell>
          <cell r="AJ958">
            <v>1956</v>
          </cell>
          <cell r="AK958">
            <v>1956</v>
          </cell>
          <cell r="AM958" t="str">
            <v>ALI_115_SEG_2</v>
          </cell>
          <cell r="AN958" t="str">
            <v>ALI_115_SEG_2_VAL_99664391.2</v>
          </cell>
          <cell r="AO958">
            <v>2</v>
          </cell>
          <cell r="AP958">
            <v>99664391.199999988</v>
          </cell>
          <cell r="AQ958" t="b">
            <v>1</v>
          </cell>
          <cell r="AR958" t="str">
            <v/>
          </cell>
          <cell r="AS958" t="str">
            <v>X</v>
          </cell>
          <cell r="AT958" t="str">
            <v>ALI_115_SEG_2_X</v>
          </cell>
          <cell r="AU958">
            <v>1</v>
          </cell>
          <cell r="AV958" t="str">
            <v>Cotizacion Seleccionada</v>
          </cell>
        </row>
        <row r="959">
          <cell r="A959" t="str">
            <v>ALI_115_SEG_3</v>
          </cell>
          <cell r="B959" t="str">
            <v>5to_Evento_973_V2_MOUNTAIN_FOOD_17466542.xlsm</v>
          </cell>
          <cell r="C959">
            <v>115</v>
          </cell>
          <cell r="D959">
            <v>2041</v>
          </cell>
          <cell r="E959" t="str">
            <v>Mountain Food S.A.S.</v>
          </cell>
          <cell r="F959">
            <v>3</v>
          </cell>
          <cell r="G959" t="str">
            <v>FRUTOS SECOS</v>
          </cell>
          <cell r="H959" t="str">
            <v>115 : Mezcla de Frutos Secos (maní de sal, almendra , maíz tostado y/o arandanos).</v>
          </cell>
          <cell r="I959">
            <v>3</v>
          </cell>
          <cell r="J959" t="str">
            <v>Sitio 1 : CARRERA 127#22G-18 INT 4 - Sitio 2 : SIBERIA KM 7.5 CELTA, LOTE 159 - Sitio 3 : CARRERA 68B #10A-18 - Sitio 4 : CALLE 24F#101B-15 - Sitio 5 : CARRERA 65B#10A-87 - Sitio 6 : AUTO MEDE KM 1,5 P INDUS FLORIDA BOD 23 - Sitio 7 : CARRERA 71 A BIS # 63D-38 -</v>
          </cell>
          <cell r="K959">
            <v>44835</v>
          </cell>
          <cell r="L959">
            <v>31031</v>
          </cell>
          <cell r="M959">
            <v>39040</v>
          </cell>
          <cell r="N959">
            <v>20906</v>
          </cell>
          <cell r="O959">
            <v>1665</v>
          </cell>
          <cell r="P959">
            <v>670</v>
          </cell>
          <cell r="Q959">
            <v>0.22029850746268659</v>
          </cell>
          <cell r="R959">
            <v>522.4</v>
          </cell>
          <cell r="S959">
            <v>1563</v>
          </cell>
          <cell r="T959">
            <v>0.22098528470889323</v>
          </cell>
          <cell r="U959">
            <v>1217.5999999999999</v>
          </cell>
          <cell r="V959">
            <v>2008</v>
          </cell>
          <cell r="W959">
            <v>0.2207171314741036</v>
          </cell>
          <cell r="X959">
            <v>1564.8</v>
          </cell>
          <cell r="Y959">
            <v>2008</v>
          </cell>
          <cell r="Z959">
            <v>0.2207171314741036</v>
          </cell>
          <cell r="AA959">
            <v>1564.8</v>
          </cell>
          <cell r="AB959">
            <v>99064799.200000003</v>
          </cell>
          <cell r="AC959" t="str">
            <v>Registro Valido</v>
          </cell>
          <cell r="AD959">
            <v>670</v>
          </cell>
          <cell r="AE959">
            <v>1563</v>
          </cell>
          <cell r="AF959">
            <v>2008</v>
          </cell>
          <cell r="AG959">
            <v>2008</v>
          </cell>
          <cell r="AH959">
            <v>653</v>
          </cell>
          <cell r="AI959">
            <v>1522</v>
          </cell>
          <cell r="AJ959">
            <v>1956</v>
          </cell>
          <cell r="AK959">
            <v>1956</v>
          </cell>
          <cell r="AM959" t="str">
            <v>ALI_115_SEG_3</v>
          </cell>
          <cell r="AN959" t="str">
            <v>ALI_115_SEG_3_VAL_99064799.2</v>
          </cell>
          <cell r="AO959">
            <v>2</v>
          </cell>
          <cell r="AP959">
            <v>99064799.200000003</v>
          </cell>
          <cell r="AQ959" t="b">
            <v>1</v>
          </cell>
          <cell r="AR959" t="str">
            <v/>
          </cell>
          <cell r="AS959" t="str">
            <v>X</v>
          </cell>
          <cell r="AT959" t="str">
            <v>ALI_115_SEG_3_X</v>
          </cell>
          <cell r="AU959">
            <v>1</v>
          </cell>
          <cell r="AV959" t="str">
            <v>Cotizacion Seleccionada</v>
          </cell>
        </row>
        <row r="960">
          <cell r="A960" t="b">
            <v>0</v>
          </cell>
          <cell r="B960" t="str">
            <v>5to_Evento_973_V2_MOUNTAIN_FOOD_17466542.xlsm</v>
          </cell>
          <cell r="C960">
            <v>115</v>
          </cell>
          <cell r="D960">
            <v>2041</v>
          </cell>
          <cell r="E960" t="str">
            <v>Mountain Food S.A.S.</v>
          </cell>
          <cell r="F960">
            <v>4</v>
          </cell>
          <cell r="G960" t="str">
            <v>FRUTOS SECOS</v>
          </cell>
          <cell r="H960" t="str">
            <v>115 : Mezcla de Frutos Secos (maní de sal, almendra , maíz tostado y/o arandanos).</v>
          </cell>
          <cell r="I960">
            <v>4</v>
          </cell>
          <cell r="J960" t="str">
            <v>Sitio 1 : CARRERA 127#22G-18 INT 4 - Sitio 2 : SIBERIA KM 7.5 CELTA, LOTE 159 - Sitio 3 : CARRERA 68B #10A-18 - Sitio 4 : CALLE 24F#101B-15 - Sitio 5 : CARRERA 65B#10A-87 - Sitio 6 : AUTO MEDE KM 1,5 P INDUS FLORIDA BOD 23 - Sitio 7 : CARRERA 71 A BIS # 63D-38 -</v>
          </cell>
          <cell r="K960">
            <v>44835</v>
          </cell>
          <cell r="L960">
            <v>39877</v>
          </cell>
          <cell r="M960">
            <v>49862</v>
          </cell>
          <cell r="N960">
            <v>26112</v>
          </cell>
          <cell r="O960">
            <v>2072</v>
          </cell>
          <cell r="P960">
            <v>670</v>
          </cell>
          <cell r="Q960">
            <v>0.22029850746268659</v>
          </cell>
          <cell r="R960">
            <v>522.4</v>
          </cell>
          <cell r="S960">
            <v>1563</v>
          </cell>
          <cell r="T960">
            <v>0.22098528470889323</v>
          </cell>
          <cell r="U960">
            <v>1217.5999999999999</v>
          </cell>
          <cell r="V960">
            <v>2008</v>
          </cell>
          <cell r="W960">
            <v>0.2207171314741036</v>
          </cell>
          <cell r="X960">
            <v>1564.8</v>
          </cell>
          <cell r="Y960">
            <v>2008</v>
          </cell>
          <cell r="Z960">
            <v>0.2207171314741036</v>
          </cell>
          <cell r="AA960">
            <v>1564.8</v>
          </cell>
          <cell r="AB960">
            <v>125646039.19999999</v>
          </cell>
          <cell r="AC960" t="str">
            <v>Registro Valido</v>
          </cell>
          <cell r="AD960">
            <v>670</v>
          </cell>
          <cell r="AE960">
            <v>1563</v>
          </cell>
          <cell r="AF960">
            <v>2008</v>
          </cell>
          <cell r="AG960">
            <v>2008</v>
          </cell>
          <cell r="AH960">
            <v>653</v>
          </cell>
          <cell r="AI960">
            <v>1522</v>
          </cell>
          <cell r="AJ960">
            <v>1956</v>
          </cell>
          <cell r="AK960">
            <v>1956</v>
          </cell>
          <cell r="AM960" t="str">
            <v>ALI_115_SEG_4</v>
          </cell>
          <cell r="AN960" t="str">
            <v>ALI_115_SEG_4_VAL_125646039.2</v>
          </cell>
          <cell r="AO960">
            <v>2</v>
          </cell>
          <cell r="AP960">
            <v>125646039.19999999</v>
          </cell>
          <cell r="AQ960" t="b">
            <v>1</v>
          </cell>
          <cell r="AR960" t="str">
            <v>Empate</v>
          </cell>
          <cell r="AS960" t="str">
            <v/>
          </cell>
          <cell r="AT960" t="str">
            <v>ALI_115_SEG_4_</v>
          </cell>
          <cell r="AU960">
            <v>1</v>
          </cell>
          <cell r="AV960" t="str">
            <v>No Seleccionada</v>
          </cell>
        </row>
        <row r="961">
          <cell r="A961" t="b">
            <v>0</v>
          </cell>
          <cell r="B961" t="str">
            <v>5to_Evento_973_V2_MOUNTAIN_FOOD_17466542.xlsm</v>
          </cell>
          <cell r="C961">
            <v>115</v>
          </cell>
          <cell r="D961">
            <v>2041</v>
          </cell>
          <cell r="E961" t="str">
            <v>Mountain Food S.A.S.</v>
          </cell>
          <cell r="F961">
            <v>5</v>
          </cell>
          <cell r="G961" t="str">
            <v>FRUTOS SECOS</v>
          </cell>
          <cell r="H961" t="str">
            <v>115 : Mezcla de Frutos Secos (maní de sal, almendra , maíz tostado y/o arandanos).</v>
          </cell>
          <cell r="I961">
            <v>5</v>
          </cell>
          <cell r="J961" t="str">
            <v>Sitio 1 : CARRERA 127#22G-18 INT 4 - Sitio 2 : SIBERIA KM 7.5 CELTA, LOTE 159 - Sitio 3 : CARRERA 68B #10A-18 - Sitio 4 : CALLE 24F#101B-15 - Sitio 5 : CARRERA 65B#10A-87 - Sitio 6 : AUTO MEDE KM 1,5 P INDUS FLORIDA BOD 23 - Sitio 7 : CARRERA 71 A BIS # 63D-38 -</v>
          </cell>
          <cell r="K961">
            <v>44835</v>
          </cell>
          <cell r="L961">
            <v>30735</v>
          </cell>
          <cell r="M961">
            <v>38668</v>
          </cell>
          <cell r="N961">
            <v>20708</v>
          </cell>
          <cell r="O961">
            <v>1650</v>
          </cell>
          <cell r="P961">
            <v>670</v>
          </cell>
          <cell r="Q961">
            <v>0.22029850746268659</v>
          </cell>
          <cell r="R961">
            <v>522.4</v>
          </cell>
          <cell r="S961">
            <v>1563</v>
          </cell>
          <cell r="T961">
            <v>0.22098528470889323</v>
          </cell>
          <cell r="U961">
            <v>1217.5999999999999</v>
          </cell>
          <cell r="V961">
            <v>2008</v>
          </cell>
          <cell r="W961">
            <v>0.2207171314741036</v>
          </cell>
          <cell r="X961">
            <v>1564.8</v>
          </cell>
          <cell r="Y961">
            <v>2008</v>
          </cell>
          <cell r="Z961">
            <v>0.2207171314741036</v>
          </cell>
          <cell r="AA961">
            <v>1564.8</v>
          </cell>
          <cell r="AB961">
            <v>98123919.199999988</v>
          </cell>
          <cell r="AC961" t="str">
            <v>Registro Valido</v>
          </cell>
          <cell r="AD961">
            <v>670</v>
          </cell>
          <cell r="AE961">
            <v>1563</v>
          </cell>
          <cell r="AF961">
            <v>2008</v>
          </cell>
          <cell r="AG961">
            <v>2008</v>
          </cell>
          <cell r="AH961">
            <v>653</v>
          </cell>
          <cell r="AI961">
            <v>1522</v>
          </cell>
          <cell r="AJ961">
            <v>1956</v>
          </cell>
          <cell r="AK961">
            <v>1956</v>
          </cell>
          <cell r="AM961" t="str">
            <v>ALI_115_SEG_5</v>
          </cell>
          <cell r="AN961" t="str">
            <v>ALI_115_SEG_5_VAL_98123919.2</v>
          </cell>
          <cell r="AO961">
            <v>2</v>
          </cell>
          <cell r="AP961">
            <v>98123919.199999988</v>
          </cell>
          <cell r="AQ961" t="b">
            <v>1</v>
          </cell>
          <cell r="AR961" t="str">
            <v>Empate</v>
          </cell>
          <cell r="AS961" t="str">
            <v/>
          </cell>
          <cell r="AT961" t="str">
            <v>ALI_115_SEG_5_</v>
          </cell>
          <cell r="AU961">
            <v>1</v>
          </cell>
          <cell r="AV961" t="str">
            <v>No Seleccionada</v>
          </cell>
        </row>
        <row r="962">
          <cell r="A962" t="b">
            <v>0</v>
          </cell>
          <cell r="B962" t="str">
            <v>5to_Evento_973_V2_MOUNTAIN_FOOD_17466542.xlsm</v>
          </cell>
          <cell r="C962">
            <v>115</v>
          </cell>
          <cell r="D962">
            <v>2041</v>
          </cell>
          <cell r="E962" t="str">
            <v>Mountain Food S.A.S.</v>
          </cell>
          <cell r="F962">
            <v>6</v>
          </cell>
          <cell r="G962" t="str">
            <v>FRUTOS SECOS</v>
          </cell>
          <cell r="H962" t="str">
            <v>115 : Mezcla de Frutos Secos (maní de sal, almendra , maíz tostado y/o arandanos).</v>
          </cell>
          <cell r="I962">
            <v>6</v>
          </cell>
          <cell r="J962" t="str">
            <v>Sitio 1 : CARRERA 127#22G-18 INT 4 - Sitio 2 : SIBERIA KM 7.5 CELTA, LOTE 159 - Sitio 3 : CARRERA 68B #10A-18 - Sitio 4 : CALLE 24F#101B-15 - Sitio 5 : CARRERA 65B#10A-87 - Sitio 6 : AUTO MEDE KM 1,5 P INDUS FLORIDA BOD 23 - Sitio 7 : CARRERA 71 A BIS # 63D-38 -</v>
          </cell>
          <cell r="K962">
            <v>44835</v>
          </cell>
          <cell r="L962">
            <v>33269</v>
          </cell>
          <cell r="M962">
            <v>41857</v>
          </cell>
          <cell r="N962">
            <v>22411</v>
          </cell>
          <cell r="O962">
            <v>1788</v>
          </cell>
          <cell r="P962">
            <v>670</v>
          </cell>
          <cell r="Q962">
            <v>0.22029850746268659</v>
          </cell>
          <cell r="R962">
            <v>522.4</v>
          </cell>
          <cell r="S962">
            <v>1563</v>
          </cell>
          <cell r="T962">
            <v>0.22098528470889323</v>
          </cell>
          <cell r="U962">
            <v>1217.5999999999999</v>
          </cell>
          <cell r="V962">
            <v>2008</v>
          </cell>
          <cell r="W962">
            <v>0.2207171314741036</v>
          </cell>
          <cell r="X962">
            <v>1564.8</v>
          </cell>
          <cell r="Y962">
            <v>2008</v>
          </cell>
          <cell r="Z962">
            <v>0.2207171314741036</v>
          </cell>
          <cell r="AA962">
            <v>1564.8</v>
          </cell>
          <cell r="AB962">
            <v>106211404</v>
          </cell>
          <cell r="AC962" t="str">
            <v>Registro Valido</v>
          </cell>
          <cell r="AD962">
            <v>670</v>
          </cell>
          <cell r="AE962">
            <v>1563</v>
          </cell>
          <cell r="AF962">
            <v>2008</v>
          </cell>
          <cell r="AG962">
            <v>2008</v>
          </cell>
          <cell r="AH962">
            <v>653</v>
          </cell>
          <cell r="AI962">
            <v>1522</v>
          </cell>
          <cell r="AJ962">
            <v>1956</v>
          </cell>
          <cell r="AK962">
            <v>1956</v>
          </cell>
          <cell r="AM962" t="str">
            <v>ALI_115_SEG_6</v>
          </cell>
          <cell r="AN962" t="str">
            <v>ALI_115_SEG_6_VAL_106211404</v>
          </cell>
          <cell r="AO962">
            <v>2</v>
          </cell>
          <cell r="AP962">
            <v>106211404</v>
          </cell>
          <cell r="AQ962" t="b">
            <v>1</v>
          </cell>
          <cell r="AR962" t="str">
            <v>Empate</v>
          </cell>
          <cell r="AS962" t="str">
            <v/>
          </cell>
          <cell r="AT962" t="str">
            <v>ALI_115_SEG_6_</v>
          </cell>
          <cell r="AU962">
            <v>1</v>
          </cell>
          <cell r="AV962" t="str">
            <v>No Seleccionada</v>
          </cell>
        </row>
        <row r="963">
          <cell r="A963" t="b">
            <v>0</v>
          </cell>
          <cell r="B963" t="str">
            <v>5to_Evento_973_V2_MOUNTAIN_FOOD_17466542.xlsm</v>
          </cell>
          <cell r="C963">
            <v>115</v>
          </cell>
          <cell r="D963">
            <v>2041</v>
          </cell>
          <cell r="E963" t="str">
            <v>Mountain Food S.A.S.</v>
          </cell>
          <cell r="F963">
            <v>7</v>
          </cell>
          <cell r="G963" t="str">
            <v>FRUTOS SECOS</v>
          </cell>
          <cell r="H963" t="str">
            <v>115 : Mezcla de Frutos Secos (maní de sal, almendra , maíz tostado y/o arandanos).</v>
          </cell>
          <cell r="I963">
            <v>7</v>
          </cell>
          <cell r="J963" t="str">
            <v>Sitio 1 : CARRERA 127#22G-18 INT 4 - Sitio 2 : SIBERIA KM 7.5 CELTA, LOTE 159 - Sitio 3 : CARRERA 68B #10A-18 - Sitio 4 : CALLE 24F#101B-15 - Sitio 5 : CARRERA 65B#10A-87 - Sitio 6 : AUTO MEDE KM 1,5 P INDUS FLORIDA BOD 23 - Sitio 7 : CARRERA 71 A BIS # 63D-38 -</v>
          </cell>
          <cell r="K963">
            <v>44835</v>
          </cell>
          <cell r="L963">
            <v>33973</v>
          </cell>
          <cell r="M963">
            <v>42741</v>
          </cell>
          <cell r="N963">
            <v>22889</v>
          </cell>
          <cell r="O963">
            <v>1824</v>
          </cell>
          <cell r="P963">
            <v>670</v>
          </cell>
          <cell r="Q963">
            <v>0.22029850746268659</v>
          </cell>
          <cell r="R963">
            <v>522.4</v>
          </cell>
          <cell r="S963">
            <v>1563</v>
          </cell>
          <cell r="T963">
            <v>0.22098528470889323</v>
          </cell>
          <cell r="U963">
            <v>1217.5999999999999</v>
          </cell>
          <cell r="V963">
            <v>2008</v>
          </cell>
          <cell r="W963">
            <v>0.2207171314741036</v>
          </cell>
          <cell r="X963">
            <v>1564.8</v>
          </cell>
          <cell r="Y963">
            <v>2008</v>
          </cell>
          <cell r="Z963">
            <v>0.2207171314741036</v>
          </cell>
          <cell r="AA963">
            <v>1564.8</v>
          </cell>
          <cell r="AB963">
            <v>108459839.2</v>
          </cell>
          <cell r="AC963" t="str">
            <v>Registro Valido</v>
          </cell>
          <cell r="AD963">
            <v>670</v>
          </cell>
          <cell r="AE963">
            <v>1563</v>
          </cell>
          <cell r="AF963">
            <v>2008</v>
          </cell>
          <cell r="AG963">
            <v>2008</v>
          </cell>
          <cell r="AH963">
            <v>653</v>
          </cell>
          <cell r="AI963">
            <v>1522</v>
          </cell>
          <cell r="AJ963">
            <v>1956</v>
          </cell>
          <cell r="AK963">
            <v>1956</v>
          </cell>
          <cell r="AM963" t="str">
            <v>ALI_115_SEG_7</v>
          </cell>
          <cell r="AN963" t="str">
            <v>ALI_115_SEG_7_VAL_108459839.2</v>
          </cell>
          <cell r="AO963">
            <v>2</v>
          </cell>
          <cell r="AP963">
            <v>108459839.2</v>
          </cell>
          <cell r="AQ963" t="b">
            <v>1</v>
          </cell>
          <cell r="AR963" t="str">
            <v>Empate</v>
          </cell>
          <cell r="AS963" t="str">
            <v/>
          </cell>
          <cell r="AT963" t="str">
            <v>ALI_115_SEG_7_</v>
          </cell>
          <cell r="AU963">
            <v>1</v>
          </cell>
          <cell r="AV963" t="str">
            <v>No Seleccionada</v>
          </cell>
        </row>
        <row r="964">
          <cell r="A964" t="b">
            <v>0</v>
          </cell>
          <cell r="B964" t="str">
            <v>5to_Evento_973_V2_MOUNTAIN_FOOD_17466542.xlsm</v>
          </cell>
          <cell r="C964">
            <v>115</v>
          </cell>
          <cell r="D964">
            <v>2041</v>
          </cell>
          <cell r="E964" t="str">
            <v>Mountain Food S.A.S.</v>
          </cell>
          <cell r="F964">
            <v>8</v>
          </cell>
          <cell r="G964" t="str">
            <v>FRUTOS SECOS</v>
          </cell>
          <cell r="H964" t="str">
            <v>115 : Mezcla de Frutos Secos (maní de sal, almendra , maíz tostado y/o arandanos).</v>
          </cell>
          <cell r="I964">
            <v>8</v>
          </cell>
          <cell r="J964" t="str">
            <v>Sitio 1 : CARRERA 127#22G-18 INT 4 - Sitio 2 : SIBERIA KM 7.5 CELTA, LOTE 159 - Sitio 3 : CARRERA 68B #10A-18 - Sitio 4 : CALLE 24F#101B-15 - Sitio 5 : CARRERA 65B#10A-87 - Sitio 6 : AUTO MEDE KM 1,5 P INDUS FLORIDA BOD 23 - Sitio 7 : CARRERA 71 A BIS # 63D-38 -</v>
          </cell>
          <cell r="K964">
            <v>44835</v>
          </cell>
          <cell r="L964">
            <v>32789</v>
          </cell>
          <cell r="M964">
            <v>41250</v>
          </cell>
          <cell r="N964">
            <v>22093</v>
          </cell>
          <cell r="O964">
            <v>1761</v>
          </cell>
          <cell r="P964">
            <v>670</v>
          </cell>
          <cell r="Q964">
            <v>0.22029850746268659</v>
          </cell>
          <cell r="R964">
            <v>522.4</v>
          </cell>
          <cell r="S964">
            <v>1563</v>
          </cell>
          <cell r="T964">
            <v>0.22098528470889323</v>
          </cell>
          <cell r="U964">
            <v>1217.5999999999999</v>
          </cell>
          <cell r="V964">
            <v>2008</v>
          </cell>
          <cell r="W964">
            <v>0.2207171314741036</v>
          </cell>
          <cell r="X964">
            <v>1564.8</v>
          </cell>
          <cell r="Y964">
            <v>2008</v>
          </cell>
          <cell r="Z964">
            <v>0.2207171314741036</v>
          </cell>
          <cell r="AA964">
            <v>1564.8</v>
          </cell>
          <cell r="AB964">
            <v>104681712.8</v>
          </cell>
          <cell r="AC964" t="str">
            <v>Registro Valido</v>
          </cell>
          <cell r="AD964">
            <v>670</v>
          </cell>
          <cell r="AE964">
            <v>1563</v>
          </cell>
          <cell r="AF964">
            <v>2008</v>
          </cell>
          <cell r="AG964">
            <v>2008</v>
          </cell>
          <cell r="AH964">
            <v>653</v>
          </cell>
          <cell r="AI964">
            <v>1522</v>
          </cell>
          <cell r="AJ964">
            <v>1956</v>
          </cell>
          <cell r="AK964">
            <v>1956</v>
          </cell>
          <cell r="AM964" t="str">
            <v>ALI_115_SEG_8</v>
          </cell>
          <cell r="AN964" t="str">
            <v>ALI_115_SEG_8_VAL_104681712.8</v>
          </cell>
          <cell r="AO964">
            <v>2</v>
          </cell>
          <cell r="AP964">
            <v>104681712.8</v>
          </cell>
          <cell r="AQ964" t="b">
            <v>1</v>
          </cell>
          <cell r="AR964" t="str">
            <v>Empate</v>
          </cell>
          <cell r="AS964" t="str">
            <v/>
          </cell>
          <cell r="AT964" t="str">
            <v>ALI_115_SEG_8_</v>
          </cell>
          <cell r="AU964">
            <v>1</v>
          </cell>
          <cell r="AV964" t="str">
            <v>No Seleccionada</v>
          </cell>
        </row>
        <row r="965">
          <cell r="A965" t="b">
            <v>0</v>
          </cell>
          <cell r="B965" t="str">
            <v>5to_Evento_973_V2_MOUNTAIN_FOOD_17466542.xlsm</v>
          </cell>
          <cell r="C965">
            <v>115</v>
          </cell>
          <cell r="D965">
            <v>2041</v>
          </cell>
          <cell r="E965" t="str">
            <v>Mountain Food S.A.S.</v>
          </cell>
          <cell r="F965">
            <v>9</v>
          </cell>
          <cell r="G965" t="str">
            <v>FRUTOS SECOS</v>
          </cell>
          <cell r="H965" t="str">
            <v>115 : Mezcla de Frutos Secos (maní de sal, almendra , maíz tostado y/o arandanos).</v>
          </cell>
          <cell r="I965">
            <v>9</v>
          </cell>
          <cell r="J965" t="str">
            <v>Sitio 1 : CARRERA 127#22G-18 INT 4 - Sitio 2 : SIBERIA KM 7.5 CELTA, LOTE 159 - Sitio 3 : CARRERA 68B #10A-18 - Sitio 4 : CALLE 24F#101B-15 - Sitio 5 : CARRERA 65B#10A-87 - Sitio 6 : AUTO MEDE KM 1,5 P INDUS FLORIDA BOD 23 - Sitio 7 : CARRERA 71 A BIS # 63D-38 -</v>
          </cell>
          <cell r="K965">
            <v>44835</v>
          </cell>
          <cell r="L965">
            <v>33137</v>
          </cell>
          <cell r="M965">
            <v>41690</v>
          </cell>
          <cell r="N965">
            <v>22323</v>
          </cell>
          <cell r="O965">
            <v>1778</v>
          </cell>
          <cell r="P965">
            <v>670</v>
          </cell>
          <cell r="Q965">
            <v>0.22029850746268659</v>
          </cell>
          <cell r="R965">
            <v>522.4</v>
          </cell>
          <cell r="S965">
            <v>1563</v>
          </cell>
          <cell r="T965">
            <v>0.22098528470889323</v>
          </cell>
          <cell r="U965">
            <v>1217.5999999999999</v>
          </cell>
          <cell r="V965">
            <v>2008</v>
          </cell>
          <cell r="W965">
            <v>0.2207171314741036</v>
          </cell>
          <cell r="X965">
            <v>1564.8</v>
          </cell>
          <cell r="Y965">
            <v>2008</v>
          </cell>
          <cell r="Z965">
            <v>0.2207171314741036</v>
          </cell>
          <cell r="AA965">
            <v>1564.8</v>
          </cell>
          <cell r="AB965">
            <v>105785757.59999999</v>
          </cell>
          <cell r="AC965" t="str">
            <v>Registro Valido</v>
          </cell>
          <cell r="AD965">
            <v>670</v>
          </cell>
          <cell r="AE965">
            <v>1563</v>
          </cell>
          <cell r="AF965">
            <v>2008</v>
          </cell>
          <cell r="AG965">
            <v>2008</v>
          </cell>
          <cell r="AH965">
            <v>653</v>
          </cell>
          <cell r="AI965">
            <v>1522</v>
          </cell>
          <cell r="AJ965">
            <v>1956</v>
          </cell>
          <cell r="AK965">
            <v>1956</v>
          </cell>
          <cell r="AM965" t="str">
            <v>ALI_115_SEG_9</v>
          </cell>
          <cell r="AN965" t="str">
            <v>ALI_115_SEG_9_VAL_105785757.6</v>
          </cell>
          <cell r="AO965">
            <v>2</v>
          </cell>
          <cell r="AP965">
            <v>105785757.59999999</v>
          </cell>
          <cell r="AQ965" t="b">
            <v>1</v>
          </cell>
          <cell r="AR965" t="str">
            <v>Empate</v>
          </cell>
          <cell r="AS965" t="str">
            <v/>
          </cell>
          <cell r="AT965" t="str">
            <v>ALI_115_SEG_9_</v>
          </cell>
          <cell r="AU965">
            <v>1</v>
          </cell>
          <cell r="AV965" t="str">
            <v>No Seleccionada</v>
          </cell>
        </row>
        <row r="966">
          <cell r="A966" t="b">
            <v>0</v>
          </cell>
          <cell r="B966" t="str">
            <v>5to_Evento_973_V2_MOUNTAIN_FOOD_17466542.xlsm</v>
          </cell>
          <cell r="C966">
            <v>115</v>
          </cell>
          <cell r="D966">
            <v>2041</v>
          </cell>
          <cell r="E966" t="str">
            <v>Mountain Food S.A.S.</v>
          </cell>
          <cell r="F966">
            <v>10</v>
          </cell>
          <cell r="G966" t="str">
            <v>FRUTOS SECOS</v>
          </cell>
          <cell r="H966" t="str">
            <v>115 : Mezcla de Frutos Secos (maní de sal, almendra , maíz tostado y/o arandanos).</v>
          </cell>
          <cell r="I966">
            <v>10</v>
          </cell>
          <cell r="J966" t="str">
            <v>Sitio 1 : CARRERA 127#22G-18 INT 4 - Sitio 2 : SIBERIA KM 7.5 CELTA, LOTE 159 - Sitio 3 : CARRERA 68B #10A-18 - Sitio 4 : CALLE 24F#101B-15 - Sitio 5 : CARRERA 65B#10A-87 - Sitio 6 : AUTO MEDE KM 1,5 P INDUS FLORIDA BOD 23 - Sitio 7 : CARRERA 71 A BIS # 63D-38 -</v>
          </cell>
          <cell r="K966">
            <v>44835</v>
          </cell>
          <cell r="L966">
            <v>33184</v>
          </cell>
          <cell r="M966">
            <v>41756</v>
          </cell>
          <cell r="N966">
            <v>22360</v>
          </cell>
          <cell r="O966">
            <v>1783</v>
          </cell>
          <cell r="P966">
            <v>670</v>
          </cell>
          <cell r="Q966">
            <v>0.22029850746268659</v>
          </cell>
          <cell r="R966">
            <v>522.4</v>
          </cell>
          <cell r="S966">
            <v>1563</v>
          </cell>
          <cell r="T966">
            <v>0.22098528470889323</v>
          </cell>
          <cell r="U966">
            <v>1217.5999999999999</v>
          </cell>
          <cell r="V966">
            <v>2008</v>
          </cell>
          <cell r="W966">
            <v>0.2207171314741036</v>
          </cell>
          <cell r="X966">
            <v>1564.8</v>
          </cell>
          <cell r="Y966">
            <v>2008</v>
          </cell>
          <cell r="Z966">
            <v>0.2207171314741036</v>
          </cell>
          <cell r="AA966">
            <v>1564.8</v>
          </cell>
          <cell r="AB966">
            <v>105956393.59999999</v>
          </cell>
          <cell r="AC966" t="str">
            <v>Registro Valido</v>
          </cell>
          <cell r="AD966">
            <v>670</v>
          </cell>
          <cell r="AE966">
            <v>1563</v>
          </cell>
          <cell r="AF966">
            <v>2008</v>
          </cell>
          <cell r="AG966">
            <v>2008</v>
          </cell>
          <cell r="AH966">
            <v>653</v>
          </cell>
          <cell r="AI966">
            <v>1522</v>
          </cell>
          <cell r="AJ966">
            <v>1956</v>
          </cell>
          <cell r="AK966">
            <v>1956</v>
          </cell>
          <cell r="AM966" t="str">
            <v>ALI_115_SEG_10</v>
          </cell>
          <cell r="AN966" t="str">
            <v>ALI_115_SEG_10_VAL_105956393.6</v>
          </cell>
          <cell r="AO966">
            <v>2</v>
          </cell>
          <cell r="AP966">
            <v>105956393.59999999</v>
          </cell>
          <cell r="AQ966" t="b">
            <v>1</v>
          </cell>
          <cell r="AR966" t="str">
            <v>Empate</v>
          </cell>
          <cell r="AS966" t="str">
            <v/>
          </cell>
          <cell r="AT966" t="str">
            <v>ALI_115_SEG_10_</v>
          </cell>
          <cell r="AU966">
            <v>1</v>
          </cell>
          <cell r="AV966" t="str">
            <v>No Seleccionada</v>
          </cell>
        </row>
        <row r="967">
          <cell r="A967" t="b">
            <v>0</v>
          </cell>
          <cell r="B967" t="str">
            <v>5to_Evento_973_V2_MOUNTAIN_FOOD_17466542.xlsm</v>
          </cell>
          <cell r="C967">
            <v>115</v>
          </cell>
          <cell r="D967">
            <v>2041</v>
          </cell>
          <cell r="E967" t="str">
            <v>Mountain Food S.A.S.</v>
          </cell>
          <cell r="F967">
            <v>11</v>
          </cell>
          <cell r="G967" t="str">
            <v>FRUTOS SECOS</v>
          </cell>
          <cell r="H967" t="str">
            <v>115 : Mezcla de Frutos Secos (maní de sal, almendra , maíz tostado y/o arandanos).</v>
          </cell>
          <cell r="I967">
            <v>11</v>
          </cell>
          <cell r="J967" t="str">
            <v>Sitio 1 : CARRERA 127#22G-18 INT 4 - Sitio 2 : SIBERIA KM 7.5 CELTA, LOTE 159 - Sitio 3 : CARRERA 68B #10A-18 - Sitio 4 : CALLE 24F#101B-15 - Sitio 5 : CARRERA 65B#10A-87 - Sitio 6 : AUTO MEDE KM 1,5 P INDUS FLORIDA BOD 23 - Sitio 7 : CARRERA 71 A BIS # 63D-38 -</v>
          </cell>
          <cell r="K967">
            <v>44835</v>
          </cell>
          <cell r="L967">
            <v>32683</v>
          </cell>
          <cell r="M967">
            <v>41119</v>
          </cell>
          <cell r="N967">
            <v>22019</v>
          </cell>
          <cell r="O967">
            <v>1754</v>
          </cell>
          <cell r="P967">
            <v>670</v>
          </cell>
          <cell r="Q967">
            <v>0.22029850746268659</v>
          </cell>
          <cell r="R967">
            <v>522.4</v>
          </cell>
          <cell r="S967">
            <v>1563</v>
          </cell>
          <cell r="T967">
            <v>0.22098528470889323</v>
          </cell>
          <cell r="U967">
            <v>1217.5999999999999</v>
          </cell>
          <cell r="V967">
            <v>2008</v>
          </cell>
          <cell r="W967">
            <v>0.2207171314741036</v>
          </cell>
          <cell r="X967">
            <v>1564.8</v>
          </cell>
          <cell r="Y967">
            <v>2008</v>
          </cell>
          <cell r="Z967">
            <v>0.2207171314741036</v>
          </cell>
          <cell r="AA967">
            <v>1564.8</v>
          </cell>
          <cell r="AB967">
            <v>104340083.99999999</v>
          </cell>
          <cell r="AC967" t="str">
            <v>Registro Valido</v>
          </cell>
          <cell r="AD967">
            <v>670</v>
          </cell>
          <cell r="AE967">
            <v>1563</v>
          </cell>
          <cell r="AF967">
            <v>2008</v>
          </cell>
          <cell r="AG967">
            <v>2008</v>
          </cell>
          <cell r="AH967">
            <v>653</v>
          </cell>
          <cell r="AI967">
            <v>1522</v>
          </cell>
          <cell r="AJ967">
            <v>1956</v>
          </cell>
          <cell r="AK967">
            <v>1956</v>
          </cell>
          <cell r="AM967" t="str">
            <v>ALI_115_SEG_11</v>
          </cell>
          <cell r="AN967" t="str">
            <v>ALI_115_SEG_11_VAL_104340084</v>
          </cell>
          <cell r="AO967">
            <v>2</v>
          </cell>
          <cell r="AP967">
            <v>104340083.99999999</v>
          </cell>
          <cell r="AQ967" t="b">
            <v>1</v>
          </cell>
          <cell r="AR967" t="str">
            <v>Empate</v>
          </cell>
          <cell r="AS967" t="str">
            <v/>
          </cell>
          <cell r="AT967" t="str">
            <v>ALI_115_SEG_11_</v>
          </cell>
          <cell r="AU967">
            <v>1</v>
          </cell>
          <cell r="AV967" t="str">
            <v>No Seleccionada</v>
          </cell>
        </row>
        <row r="968">
          <cell r="A968" t="b">
            <v>0</v>
          </cell>
          <cell r="B968" t="str">
            <v>5to_Evento_973_V2_MOUNTAIN_FOOD_17466542.xlsm</v>
          </cell>
          <cell r="C968">
            <v>115</v>
          </cell>
          <cell r="D968">
            <v>2041</v>
          </cell>
          <cell r="E968" t="str">
            <v>Mountain Food S.A.S.</v>
          </cell>
          <cell r="F968">
            <v>12</v>
          </cell>
          <cell r="G968" t="str">
            <v>FRUTOS SECOS</v>
          </cell>
          <cell r="H968" t="str">
            <v>115 : Mezcla de Frutos Secos (maní de sal, almendra , maíz tostado y/o arandanos).</v>
          </cell>
          <cell r="I968">
            <v>12</v>
          </cell>
          <cell r="J968" t="str">
            <v>Sitio 1 : CARRERA 127#22G-18 INT 4 - Sitio 2 : SIBERIA KM 7.5 CELTA, LOTE 159 - Sitio 3 : CARRERA 68B #10A-18 - Sitio 4 : CALLE 24F#101B-15 - Sitio 5 : CARRERA 65B#10A-87 - Sitio 6 : AUTO MEDE KM 1,5 P INDUS FLORIDA BOD 23 - Sitio 7 : CARRERA 71 A BIS # 63D-38 -</v>
          </cell>
          <cell r="K968">
            <v>44835</v>
          </cell>
          <cell r="L968">
            <v>35769</v>
          </cell>
          <cell r="M968">
            <v>44734</v>
          </cell>
          <cell r="N968">
            <v>23425</v>
          </cell>
          <cell r="O968">
            <v>1858</v>
          </cell>
          <cell r="P968">
            <v>670</v>
          </cell>
          <cell r="Q968">
            <v>0.22029850746268659</v>
          </cell>
          <cell r="R968">
            <v>522.4</v>
          </cell>
          <cell r="S968">
            <v>1563</v>
          </cell>
          <cell r="T968">
            <v>0.22098528470889323</v>
          </cell>
          <cell r="U968">
            <v>1217.5999999999999</v>
          </cell>
          <cell r="V968">
            <v>2008</v>
          </cell>
          <cell r="W968">
            <v>0.2207171314741036</v>
          </cell>
          <cell r="X968">
            <v>1564.8</v>
          </cell>
          <cell r="Y968">
            <v>2008</v>
          </cell>
          <cell r="Z968">
            <v>0.2207171314741036</v>
          </cell>
          <cell r="AA968">
            <v>1564.8</v>
          </cell>
          <cell r="AB968">
            <v>112716682.40000001</v>
          </cell>
          <cell r="AC968" t="str">
            <v>Registro Valido</v>
          </cell>
          <cell r="AD968">
            <v>670</v>
          </cell>
          <cell r="AE968">
            <v>1563</v>
          </cell>
          <cell r="AF968">
            <v>2008</v>
          </cell>
          <cell r="AG968">
            <v>2008</v>
          </cell>
          <cell r="AH968">
            <v>653</v>
          </cell>
          <cell r="AI968">
            <v>1522</v>
          </cell>
          <cell r="AJ968">
            <v>1956</v>
          </cell>
          <cell r="AK968">
            <v>1956</v>
          </cell>
          <cell r="AM968" t="str">
            <v>ALI_115_SEG_12</v>
          </cell>
          <cell r="AN968" t="str">
            <v>ALI_115_SEG_12_VAL_112716682.4</v>
          </cell>
          <cell r="AO968">
            <v>2</v>
          </cell>
          <cell r="AP968">
            <v>112716682.40000001</v>
          </cell>
          <cell r="AQ968" t="b">
            <v>1</v>
          </cell>
          <cell r="AR968" t="str">
            <v>Empate</v>
          </cell>
          <cell r="AS968" t="str">
            <v/>
          </cell>
          <cell r="AT968" t="str">
            <v>ALI_115_SEG_12_</v>
          </cell>
          <cell r="AU968">
            <v>1</v>
          </cell>
          <cell r="AV968" t="str">
            <v>No Seleccionada</v>
          </cell>
        </row>
        <row r="969">
          <cell r="A969" t="b">
            <v>0</v>
          </cell>
          <cell r="B969" t="str">
            <v>5to_Evento_973_V2_MOUNTAIN_FOOD_17466542.xlsm</v>
          </cell>
          <cell r="C969">
            <v>115</v>
          </cell>
          <cell r="D969">
            <v>2041</v>
          </cell>
          <cell r="E969" t="str">
            <v>Mountain Food S.A.S.</v>
          </cell>
          <cell r="F969">
            <v>13</v>
          </cell>
          <cell r="G969" t="str">
            <v>FRUTOS SECOS</v>
          </cell>
          <cell r="H969" t="str">
            <v>115 : Mezcla de Frutos Secos (maní de sal, almendra , maíz tostado y/o arandanos).</v>
          </cell>
          <cell r="I969">
            <v>13</v>
          </cell>
          <cell r="J969" t="str">
            <v>Sitio 1 : CARRERA 127#22G-18 INT 4 - Sitio 2 : SIBERIA KM 7.5 CELTA, LOTE 159 - Sitio 3 : CARRERA 68B #10A-18 - Sitio 4 : CALLE 24F#101B-15 - Sitio 5 : CARRERA 65B#10A-87 - Sitio 6 : AUTO MEDE KM 1,5 P INDUS FLORIDA BOD 23 - Sitio 7 : CARRERA 71 A BIS # 63D-38 -</v>
          </cell>
          <cell r="K969">
            <v>44835</v>
          </cell>
          <cell r="L969">
            <v>31494</v>
          </cell>
          <cell r="M969">
            <v>39623</v>
          </cell>
          <cell r="N969">
            <v>21215</v>
          </cell>
          <cell r="O969">
            <v>1691</v>
          </cell>
          <cell r="P969">
            <v>670</v>
          </cell>
          <cell r="Q969">
            <v>0.22029850746268659</v>
          </cell>
          <cell r="R969">
            <v>522.4</v>
          </cell>
          <cell r="S969">
            <v>1563</v>
          </cell>
          <cell r="T969">
            <v>0.22098528470889323</v>
          </cell>
          <cell r="U969">
            <v>1217.5999999999999</v>
          </cell>
          <cell r="V969">
            <v>2008</v>
          </cell>
          <cell r="W969">
            <v>0.2207171314741036</v>
          </cell>
          <cell r="X969">
            <v>1564.8</v>
          </cell>
          <cell r="Y969">
            <v>2008</v>
          </cell>
          <cell r="Z969">
            <v>0.2207171314741036</v>
          </cell>
          <cell r="AA969">
            <v>1564.8</v>
          </cell>
          <cell r="AB969">
            <v>100540739.2</v>
          </cell>
          <cell r="AC969" t="str">
            <v>Registro Valido</v>
          </cell>
          <cell r="AD969">
            <v>670</v>
          </cell>
          <cell r="AE969">
            <v>1563</v>
          </cell>
          <cell r="AF969">
            <v>2008</v>
          </cell>
          <cell r="AG969">
            <v>2008</v>
          </cell>
          <cell r="AH969">
            <v>653</v>
          </cell>
          <cell r="AI969">
            <v>1522</v>
          </cell>
          <cell r="AJ969">
            <v>1956</v>
          </cell>
          <cell r="AK969">
            <v>1956</v>
          </cell>
          <cell r="AM969" t="str">
            <v>ALI_115_SEG_13</v>
          </cell>
          <cell r="AN969" t="str">
            <v>ALI_115_SEG_13_VAL_100540739.2</v>
          </cell>
          <cell r="AO969">
            <v>2</v>
          </cell>
          <cell r="AP969">
            <v>100540739.2</v>
          </cell>
          <cell r="AQ969" t="b">
            <v>1</v>
          </cell>
          <cell r="AR969" t="str">
            <v>Empate</v>
          </cell>
          <cell r="AS969" t="str">
            <v/>
          </cell>
          <cell r="AT969" t="str">
            <v>ALI_115_SEG_13_</v>
          </cell>
          <cell r="AU969">
            <v>1</v>
          </cell>
          <cell r="AV969" t="str">
            <v>No Seleccionada</v>
          </cell>
        </row>
        <row r="970">
          <cell r="A970" t="b">
            <v>0</v>
          </cell>
          <cell r="B970" t="str">
            <v>5to_Evento_973_V2_MOUNTAIN_FOOD_17466542.xlsm</v>
          </cell>
          <cell r="C970">
            <v>115</v>
          </cell>
          <cell r="D970">
            <v>2041</v>
          </cell>
          <cell r="E970" t="str">
            <v>Mountain Food S.A.S.</v>
          </cell>
          <cell r="F970">
            <v>14</v>
          </cell>
          <cell r="G970" t="str">
            <v>FRUTOS SECOS</v>
          </cell>
          <cell r="H970" t="str">
            <v>115 : Mezcla de Frutos Secos (maní de sal, almendra , maíz tostado y/o arandanos).</v>
          </cell>
          <cell r="I970">
            <v>14</v>
          </cell>
          <cell r="J970" t="str">
            <v>Sitio 1 : CARRERA 127#22G-18 INT 4 - Sitio 2 : SIBERIA KM 7.5 CELTA, LOTE 159 - Sitio 3 : CARRERA 68B #10A-18 - Sitio 4 : CALLE 24F#101B-15 - Sitio 5 : CARRERA 65B#10A-87 - Sitio 6 : AUTO MEDE KM 1,5 P INDUS FLORIDA BOD 23 - Sitio 7 : CARRERA 71 A BIS # 63D-38 -</v>
          </cell>
          <cell r="K970">
            <v>44835</v>
          </cell>
          <cell r="L970">
            <v>31207</v>
          </cell>
          <cell r="M970">
            <v>39264</v>
          </cell>
          <cell r="N970">
            <v>21025</v>
          </cell>
          <cell r="O970">
            <v>1677</v>
          </cell>
          <cell r="P970">
            <v>670</v>
          </cell>
          <cell r="Q970">
            <v>0.22029850746268659</v>
          </cell>
          <cell r="R970">
            <v>522.4</v>
          </cell>
          <cell r="S970">
            <v>1563</v>
          </cell>
          <cell r="T970">
            <v>0.22098528470889323</v>
          </cell>
          <cell r="U970">
            <v>1217.5999999999999</v>
          </cell>
          <cell r="V970">
            <v>2008</v>
          </cell>
          <cell r="W970">
            <v>0.2207171314741036</v>
          </cell>
          <cell r="X970">
            <v>1564.8</v>
          </cell>
          <cell r="Y970">
            <v>2008</v>
          </cell>
          <cell r="Z970">
            <v>0.2207171314741036</v>
          </cell>
          <cell r="AA970">
            <v>1564.8</v>
          </cell>
          <cell r="AB970">
            <v>99634472.799999982</v>
          </cell>
          <cell r="AC970" t="str">
            <v>Registro Valido</v>
          </cell>
          <cell r="AD970">
            <v>670</v>
          </cell>
          <cell r="AE970">
            <v>1563</v>
          </cell>
          <cell r="AF970">
            <v>2008</v>
          </cell>
          <cell r="AG970">
            <v>2008</v>
          </cell>
          <cell r="AH970">
            <v>653</v>
          </cell>
          <cell r="AI970">
            <v>1522</v>
          </cell>
          <cell r="AJ970">
            <v>1956</v>
          </cell>
          <cell r="AK970">
            <v>1956</v>
          </cell>
          <cell r="AM970" t="str">
            <v>ALI_115_SEG_14</v>
          </cell>
          <cell r="AN970" t="str">
            <v>ALI_115_SEG_14_VAL_99634472.8</v>
          </cell>
          <cell r="AO970">
            <v>2</v>
          </cell>
          <cell r="AP970">
            <v>99634472.799999982</v>
          </cell>
          <cell r="AQ970" t="b">
            <v>1</v>
          </cell>
          <cell r="AR970" t="str">
            <v>Empate</v>
          </cell>
          <cell r="AS970" t="str">
            <v/>
          </cell>
          <cell r="AT970" t="str">
            <v>ALI_115_SEG_14_</v>
          </cell>
          <cell r="AU970">
            <v>1</v>
          </cell>
          <cell r="AV970" t="str">
            <v>No Seleccionada</v>
          </cell>
        </row>
        <row r="971">
          <cell r="A971" t="str">
            <v>ALI_115_SEG_15</v>
          </cell>
          <cell r="B971" t="str">
            <v>5to_Evento_973_V2_MOUNTAIN_FOOD_17466542.xlsm</v>
          </cell>
          <cell r="C971">
            <v>115</v>
          </cell>
          <cell r="D971">
            <v>2041</v>
          </cell>
          <cell r="E971" t="str">
            <v>Mountain Food S.A.S.</v>
          </cell>
          <cell r="F971">
            <v>15</v>
          </cell>
          <cell r="G971" t="str">
            <v>FRUTOS SECOS</v>
          </cell>
          <cell r="H971" t="str">
            <v>115 : Mezcla de Frutos Secos (maní de sal, almendra , maíz tostado y/o arandanos).</v>
          </cell>
          <cell r="I971">
            <v>15</v>
          </cell>
          <cell r="J971" t="str">
            <v>Sitio 1 : CARRERA 127#22G-18 INT 4 - Sitio 2 : SIBERIA KM 7.5 CELTA, LOTE 159 - Sitio 3 : CARRERA 68B #10A-18 - Sitio 4 : CALLE 24F#101B-15 - Sitio 5 : CARRERA 65B#10A-87 - Sitio 6 : AUTO MEDE KM 1,5 P INDUS FLORIDA BOD 23 - Sitio 7 : CARRERA 71 A BIS # 63D-38 -</v>
          </cell>
          <cell r="K971">
            <v>44835</v>
          </cell>
          <cell r="L971">
            <v>29494</v>
          </cell>
          <cell r="M971">
            <v>37109</v>
          </cell>
          <cell r="N971">
            <v>19874</v>
          </cell>
          <cell r="O971">
            <v>1583</v>
          </cell>
          <cell r="P971">
            <v>670</v>
          </cell>
          <cell r="Q971">
            <v>0.22029850746268659</v>
          </cell>
          <cell r="R971">
            <v>522.4</v>
          </cell>
          <cell r="S971">
            <v>1563</v>
          </cell>
          <cell r="T971">
            <v>0.22098528470889323</v>
          </cell>
          <cell r="U971">
            <v>1217.5999999999999</v>
          </cell>
          <cell r="V971">
            <v>2008</v>
          </cell>
          <cell r="W971">
            <v>0.2207171314741036</v>
          </cell>
          <cell r="X971">
            <v>1564.8</v>
          </cell>
          <cell r="Y971">
            <v>2008</v>
          </cell>
          <cell r="Z971">
            <v>0.2207171314741036</v>
          </cell>
          <cell r="AA971">
            <v>1564.8</v>
          </cell>
          <cell r="AB971">
            <v>94167497.600000009</v>
          </cell>
          <cell r="AC971" t="str">
            <v>Registro Valido</v>
          </cell>
          <cell r="AD971">
            <v>670</v>
          </cell>
          <cell r="AE971">
            <v>1563</v>
          </cell>
          <cell r="AF971">
            <v>2008</v>
          </cell>
          <cell r="AG971">
            <v>2008</v>
          </cell>
          <cell r="AH971">
            <v>653</v>
          </cell>
          <cell r="AI971">
            <v>1522</v>
          </cell>
          <cell r="AJ971">
            <v>1956</v>
          </cell>
          <cell r="AK971">
            <v>1956</v>
          </cell>
          <cell r="AM971" t="str">
            <v>ALI_115_SEG_15</v>
          </cell>
          <cell r="AN971" t="str">
            <v>ALI_115_SEG_15_VAL_94167497.6</v>
          </cell>
          <cell r="AO971">
            <v>2</v>
          </cell>
          <cell r="AP971">
            <v>94167497.600000009</v>
          </cell>
          <cell r="AQ971" t="b">
            <v>1</v>
          </cell>
          <cell r="AR971" t="str">
            <v/>
          </cell>
          <cell r="AS971" t="str">
            <v>X</v>
          </cell>
          <cell r="AT971" t="str">
            <v>ALI_115_SEG_15_X</v>
          </cell>
          <cell r="AU971">
            <v>1</v>
          </cell>
          <cell r="AV971" t="str">
            <v>Cotizacion Seleccionada</v>
          </cell>
        </row>
        <row r="972">
          <cell r="A972" t="str">
            <v>ALI_60_SEG_1</v>
          </cell>
          <cell r="B972" t="str">
            <v>5to_Evento_973_V2_MOUNTAIN_FOOD_17466542.xlsm</v>
          </cell>
          <cell r="C972">
            <v>60</v>
          </cell>
          <cell r="D972">
            <v>2041</v>
          </cell>
          <cell r="E972" t="str">
            <v>Mountain Food S.A.S.</v>
          </cell>
          <cell r="F972">
            <v>237</v>
          </cell>
          <cell r="G972" t="str">
            <v>FRUTOS SECOS</v>
          </cell>
          <cell r="H972" t="str">
            <v>60 : Maní  bajo en sal o bajo en sodio.</v>
          </cell>
          <cell r="I972">
            <v>1</v>
          </cell>
          <cell r="J972" t="str">
            <v>Sitio 1 : CARRERA 127#22G-18 INT 4 - Sitio 2 : SIBERIA KM 7.5 CELTA, LOTE 159 - Sitio 3 : CARRERA 68B #10A-18 - Sitio 4 : CALLE 24F#101B-15 - Sitio 5 : CARRERA 65B#10A-87 - Sitio 6 : AUTO MEDE KM 1,5 P INDUS FLORIDA BOD 23 - Sitio 7 : CARRERA 71 A BIS # 63D-38 -</v>
          </cell>
          <cell r="K972">
            <v>44835</v>
          </cell>
          <cell r="L972">
            <v>7267</v>
          </cell>
          <cell r="M972">
            <v>8741</v>
          </cell>
          <cell r="N972">
            <v>5632</v>
          </cell>
          <cell r="O972">
            <v>405</v>
          </cell>
          <cell r="P972">
            <v>275</v>
          </cell>
          <cell r="Q972">
            <v>0.21745454545454548</v>
          </cell>
          <cell r="R972">
            <v>215.2</v>
          </cell>
          <cell r="S972">
            <v>552</v>
          </cell>
          <cell r="T972">
            <v>0.22173913043478258</v>
          </cell>
          <cell r="U972">
            <v>429.6</v>
          </cell>
          <cell r="V972">
            <v>1104</v>
          </cell>
          <cell r="W972">
            <v>0.2210144927536232</v>
          </cell>
          <cell r="X972">
            <v>860</v>
          </cell>
          <cell r="Y972">
            <v>1104</v>
          </cell>
          <cell r="Z972">
            <v>0.2210144927536232</v>
          </cell>
          <cell r="AA972">
            <v>860</v>
          </cell>
          <cell r="AB972">
            <v>10510812</v>
          </cell>
          <cell r="AC972" t="str">
            <v>Registro Valido</v>
          </cell>
          <cell r="AD972">
            <v>275</v>
          </cell>
          <cell r="AE972">
            <v>552</v>
          </cell>
          <cell r="AF972">
            <v>1104</v>
          </cell>
          <cell r="AG972">
            <v>1104</v>
          </cell>
          <cell r="AH972">
            <v>269</v>
          </cell>
          <cell r="AI972">
            <v>537</v>
          </cell>
          <cell r="AJ972">
            <v>1075</v>
          </cell>
          <cell r="AK972">
            <v>1075</v>
          </cell>
          <cell r="AM972" t="str">
            <v>ALI_60_SEG_1</v>
          </cell>
          <cell r="AN972" t="str">
            <v>ALI_60_SEG_1_VAL_10510812</v>
          </cell>
          <cell r="AO972">
            <v>2</v>
          </cell>
          <cell r="AP972">
            <v>10510812</v>
          </cell>
          <cell r="AQ972" t="b">
            <v>1</v>
          </cell>
          <cell r="AR972" t="str">
            <v/>
          </cell>
          <cell r="AS972" t="str">
            <v>X</v>
          </cell>
          <cell r="AT972" t="str">
            <v>ALI_60_SEG_1_X</v>
          </cell>
          <cell r="AU972">
            <v>1</v>
          </cell>
          <cell r="AV972" t="str">
            <v>Cotizacion Seleccionada</v>
          </cell>
        </row>
        <row r="973">
          <cell r="A973" t="str">
            <v>ALI_60_SEG_2</v>
          </cell>
          <cell r="B973" t="str">
            <v>5to_Evento_973_V2_MOUNTAIN_FOOD_17466542.xlsm</v>
          </cell>
          <cell r="C973">
            <v>60</v>
          </cell>
          <cell r="D973">
            <v>2041</v>
          </cell>
          <cell r="E973" t="str">
            <v>Mountain Food S.A.S.</v>
          </cell>
          <cell r="F973">
            <v>238</v>
          </cell>
          <cell r="G973" t="str">
            <v>FRUTOS SECOS</v>
          </cell>
          <cell r="H973" t="str">
            <v>60 : Maní  bajo en sal o bajo en sodio.</v>
          </cell>
          <cell r="I973">
            <v>2</v>
          </cell>
          <cell r="J973" t="str">
            <v>Sitio 1 : CARRERA 127#22G-18 INT 4 - Sitio 2 : SIBERIA KM 7.5 CELTA, LOTE 159 - Sitio 3 : CARRERA 68B #10A-18 - Sitio 4 : CALLE 24F#101B-15 - Sitio 5 : CARRERA 65B#10A-87 - Sitio 6 : AUTO MEDE KM 1,5 P INDUS FLORIDA BOD 23 - Sitio 7 : CARRERA 71 A BIS # 63D-38 -</v>
          </cell>
          <cell r="K973">
            <v>44835</v>
          </cell>
          <cell r="L973">
            <v>7434</v>
          </cell>
          <cell r="M973">
            <v>8939</v>
          </cell>
          <cell r="N973">
            <v>5759</v>
          </cell>
          <cell r="O973">
            <v>414</v>
          </cell>
          <cell r="P973">
            <v>275</v>
          </cell>
          <cell r="Q973">
            <v>0.21745454545454548</v>
          </cell>
          <cell r="R973">
            <v>215.2</v>
          </cell>
          <cell r="S973">
            <v>552</v>
          </cell>
          <cell r="T973">
            <v>0.22173913043478258</v>
          </cell>
          <cell r="U973">
            <v>429.6</v>
          </cell>
          <cell r="V973">
            <v>1104</v>
          </cell>
          <cell r="W973">
            <v>0.2210144927536232</v>
          </cell>
          <cell r="X973">
            <v>860</v>
          </cell>
          <cell r="Y973">
            <v>1104</v>
          </cell>
          <cell r="Z973">
            <v>0.2210144927536232</v>
          </cell>
          <cell r="AA973">
            <v>860</v>
          </cell>
          <cell r="AB973">
            <v>10748771.199999999</v>
          </cell>
          <cell r="AC973" t="str">
            <v>Registro Valido</v>
          </cell>
          <cell r="AD973">
            <v>275</v>
          </cell>
          <cell r="AE973">
            <v>552</v>
          </cell>
          <cell r="AF973">
            <v>1104</v>
          </cell>
          <cell r="AG973">
            <v>1104</v>
          </cell>
          <cell r="AH973">
            <v>269</v>
          </cell>
          <cell r="AI973">
            <v>537</v>
          </cell>
          <cell r="AJ973">
            <v>1075</v>
          </cell>
          <cell r="AK973">
            <v>1075</v>
          </cell>
          <cell r="AM973" t="str">
            <v>ALI_60_SEG_2</v>
          </cell>
          <cell r="AN973" t="str">
            <v>ALI_60_SEG_2_VAL_10748771.2</v>
          </cell>
          <cell r="AO973">
            <v>2</v>
          </cell>
          <cell r="AP973">
            <v>10748771.199999999</v>
          </cell>
          <cell r="AQ973" t="b">
            <v>1</v>
          </cell>
          <cell r="AR973" t="str">
            <v/>
          </cell>
          <cell r="AS973" t="str">
            <v>X</v>
          </cell>
          <cell r="AT973" t="str">
            <v>ALI_60_SEG_2_X</v>
          </cell>
          <cell r="AU973">
            <v>1</v>
          </cell>
          <cell r="AV973" t="str">
            <v>Cotizacion Seleccionada</v>
          </cell>
        </row>
        <row r="974">
          <cell r="A974" t="b">
            <v>0</v>
          </cell>
          <cell r="B974" t="str">
            <v>5to_Evento_973_V2_MOUNTAIN_FOOD_17466542.xlsm</v>
          </cell>
          <cell r="C974">
            <v>60</v>
          </cell>
          <cell r="D974">
            <v>2041</v>
          </cell>
          <cell r="E974" t="str">
            <v>Mountain Food S.A.S.</v>
          </cell>
          <cell r="F974">
            <v>239</v>
          </cell>
          <cell r="G974" t="str">
            <v>FRUTOS SECOS</v>
          </cell>
          <cell r="H974" t="str">
            <v>60 : Maní  bajo en sal o bajo en sodio.</v>
          </cell>
          <cell r="I974">
            <v>3</v>
          </cell>
          <cell r="J974" t="str">
            <v>Sitio 1 : CARRERA 127#22G-18 INT 4 - Sitio 2 : SIBERIA KM 7.5 CELTA, LOTE 159 - Sitio 3 : CARRERA 68B #10A-18 - Sitio 4 : CALLE 24F#101B-15 - Sitio 5 : CARRERA 65B#10A-87 - Sitio 6 : AUTO MEDE KM 1,5 P INDUS FLORIDA BOD 23 - Sitio 7 : CARRERA 71 A BIS # 63D-38 -</v>
          </cell>
          <cell r="K974">
            <v>44835</v>
          </cell>
          <cell r="L974">
            <v>7389</v>
          </cell>
          <cell r="M974">
            <v>8885</v>
          </cell>
          <cell r="N974">
            <v>5725</v>
          </cell>
          <cell r="O974">
            <v>411</v>
          </cell>
          <cell r="P974">
            <v>275</v>
          </cell>
          <cell r="Q974">
            <v>0.21745454545454548</v>
          </cell>
          <cell r="R974">
            <v>215.2</v>
          </cell>
          <cell r="S974">
            <v>552</v>
          </cell>
          <cell r="T974">
            <v>0.22173913043478258</v>
          </cell>
          <cell r="U974">
            <v>429.6</v>
          </cell>
          <cell r="V974">
            <v>1104</v>
          </cell>
          <cell r="W974">
            <v>0.2210144927536232</v>
          </cell>
          <cell r="X974">
            <v>860</v>
          </cell>
          <cell r="Y974">
            <v>1104</v>
          </cell>
          <cell r="Z974">
            <v>0.2210144927536232</v>
          </cell>
          <cell r="AA974">
            <v>860</v>
          </cell>
          <cell r="AB974">
            <v>10684068.800000001</v>
          </cell>
          <cell r="AC974" t="str">
            <v>Registro Valido</v>
          </cell>
          <cell r="AD974">
            <v>275</v>
          </cell>
          <cell r="AE974">
            <v>552</v>
          </cell>
          <cell r="AF974">
            <v>1104</v>
          </cell>
          <cell r="AG974">
            <v>1104</v>
          </cell>
          <cell r="AH974">
            <v>269</v>
          </cell>
          <cell r="AI974">
            <v>537</v>
          </cell>
          <cell r="AJ974">
            <v>1075</v>
          </cell>
          <cell r="AK974">
            <v>1075</v>
          </cell>
          <cell r="AM974" t="str">
            <v>ALI_60_SEG_3</v>
          </cell>
          <cell r="AN974" t="str">
            <v>ALI_60_SEG_3_VAL_10684068.8</v>
          </cell>
          <cell r="AO974">
            <v>2</v>
          </cell>
          <cell r="AP974">
            <v>10684068.800000001</v>
          </cell>
          <cell r="AQ974" t="b">
            <v>1</v>
          </cell>
          <cell r="AR974" t="str">
            <v>Empate</v>
          </cell>
          <cell r="AS974" t="str">
            <v/>
          </cell>
          <cell r="AT974" t="str">
            <v>ALI_60_SEG_3_</v>
          </cell>
          <cell r="AU974">
            <v>1</v>
          </cell>
          <cell r="AV974" t="str">
            <v>No Seleccionada</v>
          </cell>
        </row>
        <row r="975">
          <cell r="A975" t="b">
            <v>0</v>
          </cell>
          <cell r="B975" t="str">
            <v>5to_Evento_973_V2_MOUNTAIN_FOOD_17466542.xlsm</v>
          </cell>
          <cell r="C975">
            <v>60</v>
          </cell>
          <cell r="D975">
            <v>2041</v>
          </cell>
          <cell r="E975" t="str">
            <v>Mountain Food S.A.S.</v>
          </cell>
          <cell r="F975">
            <v>240</v>
          </cell>
          <cell r="G975" t="str">
            <v>FRUTOS SECOS</v>
          </cell>
          <cell r="H975" t="str">
            <v>60 : Maní  bajo en sal o bajo en sodio.</v>
          </cell>
          <cell r="I975">
            <v>4</v>
          </cell>
          <cell r="J975" t="str">
            <v>Sitio 1 : CARRERA 127#22G-18 INT 4 - Sitio 2 : SIBERIA KM 7.5 CELTA, LOTE 159 - Sitio 3 : CARRERA 68B #10A-18 - Sitio 4 : CALLE 24F#101B-15 - Sitio 5 : CARRERA 65B#10A-87 - Sitio 6 : AUTO MEDE KM 1,5 P INDUS FLORIDA BOD 23 - Sitio 7 : CARRERA 71 A BIS # 63D-38 -</v>
          </cell>
          <cell r="K975">
            <v>44835</v>
          </cell>
          <cell r="L975">
            <v>7871</v>
          </cell>
          <cell r="M975">
            <v>9465</v>
          </cell>
          <cell r="N975">
            <v>6099</v>
          </cell>
          <cell r="O975">
            <v>439</v>
          </cell>
          <cell r="P975">
            <v>275</v>
          </cell>
          <cell r="Q975">
            <v>0.21745454545454548</v>
          </cell>
          <cell r="R975">
            <v>215.2</v>
          </cell>
          <cell r="S975">
            <v>552</v>
          </cell>
          <cell r="T975">
            <v>0.22173913043478258</v>
          </cell>
          <cell r="U975">
            <v>429.6</v>
          </cell>
          <cell r="V975">
            <v>1104</v>
          </cell>
          <cell r="W975">
            <v>0.2210144927536232</v>
          </cell>
          <cell r="X975">
            <v>860</v>
          </cell>
          <cell r="Y975">
            <v>1104</v>
          </cell>
          <cell r="Z975">
            <v>0.2210144927536232</v>
          </cell>
          <cell r="AA975">
            <v>860</v>
          </cell>
          <cell r="AB975">
            <v>11382683.199999999</v>
          </cell>
          <cell r="AC975" t="str">
            <v>Registro Valido</v>
          </cell>
          <cell r="AD975">
            <v>275</v>
          </cell>
          <cell r="AE975">
            <v>552</v>
          </cell>
          <cell r="AF975">
            <v>1104</v>
          </cell>
          <cell r="AG975">
            <v>1104</v>
          </cell>
          <cell r="AH975">
            <v>269</v>
          </cell>
          <cell r="AI975">
            <v>537</v>
          </cell>
          <cell r="AJ975">
            <v>1075</v>
          </cell>
          <cell r="AK975">
            <v>1075</v>
          </cell>
          <cell r="AM975" t="str">
            <v>ALI_60_SEG_4</v>
          </cell>
          <cell r="AN975" t="str">
            <v>ALI_60_SEG_4_VAL_11382683.2</v>
          </cell>
          <cell r="AO975">
            <v>2</v>
          </cell>
          <cell r="AP975">
            <v>11382683.199999999</v>
          </cell>
          <cell r="AQ975" t="b">
            <v>1</v>
          </cell>
          <cell r="AR975" t="str">
            <v>Empate</v>
          </cell>
          <cell r="AS975" t="str">
            <v/>
          </cell>
          <cell r="AT975" t="str">
            <v>ALI_60_SEG_4_</v>
          </cell>
          <cell r="AU975">
            <v>1</v>
          </cell>
          <cell r="AV975" t="str">
            <v>No Seleccionada</v>
          </cell>
        </row>
        <row r="976">
          <cell r="A976" t="b">
            <v>0</v>
          </cell>
          <cell r="B976" t="str">
            <v>5to_Evento_973_V2_MOUNTAIN_FOOD_17466542.xlsm</v>
          </cell>
          <cell r="C976">
            <v>60</v>
          </cell>
          <cell r="D976">
            <v>2041</v>
          </cell>
          <cell r="E976" t="str">
            <v>Mountain Food S.A.S.</v>
          </cell>
          <cell r="F976">
            <v>241</v>
          </cell>
          <cell r="G976" t="str">
            <v>FRUTOS SECOS</v>
          </cell>
          <cell r="H976" t="str">
            <v>60 : Maní  bajo en sal o bajo en sodio.</v>
          </cell>
          <cell r="I976">
            <v>5</v>
          </cell>
          <cell r="J976" t="str">
            <v>Sitio 1 : CARRERA 127#22G-18 INT 4 - Sitio 2 : SIBERIA KM 7.5 CELTA, LOTE 159 - Sitio 3 : CARRERA 68B #10A-18 - Sitio 4 : CALLE 24F#101B-15 - Sitio 5 : CARRERA 65B#10A-87 - Sitio 6 : AUTO MEDE KM 1,5 P INDUS FLORIDA BOD 23 - Sitio 7 : CARRERA 71 A BIS # 63D-38 -</v>
          </cell>
          <cell r="K976">
            <v>44835</v>
          </cell>
          <cell r="L976">
            <v>7318</v>
          </cell>
          <cell r="M976">
            <v>8800</v>
          </cell>
          <cell r="N976">
            <v>5670</v>
          </cell>
          <cell r="O976">
            <v>408</v>
          </cell>
          <cell r="P976">
            <v>275</v>
          </cell>
          <cell r="Q976">
            <v>0.21745454545454548</v>
          </cell>
          <cell r="R976">
            <v>215.2</v>
          </cell>
          <cell r="S976">
            <v>552</v>
          </cell>
          <cell r="T976">
            <v>0.22173913043478258</v>
          </cell>
          <cell r="U976">
            <v>429.6</v>
          </cell>
          <cell r="V976">
            <v>1104</v>
          </cell>
          <cell r="W976">
            <v>0.2210144927536232</v>
          </cell>
          <cell r="X976">
            <v>860</v>
          </cell>
          <cell r="Y976">
            <v>1104</v>
          </cell>
          <cell r="Z976">
            <v>0.2210144927536232</v>
          </cell>
          <cell r="AA976">
            <v>860</v>
          </cell>
          <cell r="AB976">
            <v>10582393.6</v>
          </cell>
          <cell r="AC976" t="str">
            <v>Registro Valido</v>
          </cell>
          <cell r="AD976">
            <v>275</v>
          </cell>
          <cell r="AE976">
            <v>552</v>
          </cell>
          <cell r="AF976">
            <v>1104</v>
          </cell>
          <cell r="AG976">
            <v>1104</v>
          </cell>
          <cell r="AH976">
            <v>269</v>
          </cell>
          <cell r="AI976">
            <v>537</v>
          </cell>
          <cell r="AJ976">
            <v>1075</v>
          </cell>
          <cell r="AK976">
            <v>1075</v>
          </cell>
          <cell r="AM976" t="str">
            <v>ALI_60_SEG_5</v>
          </cell>
          <cell r="AN976" t="str">
            <v>ALI_60_SEG_5_VAL_10582393.6</v>
          </cell>
          <cell r="AO976">
            <v>2</v>
          </cell>
          <cell r="AP976">
            <v>10582393.6</v>
          </cell>
          <cell r="AQ976" t="b">
            <v>1</v>
          </cell>
          <cell r="AR976" t="str">
            <v>Empate</v>
          </cell>
          <cell r="AS976" t="str">
            <v/>
          </cell>
          <cell r="AT976" t="str">
            <v>ALI_60_SEG_5_</v>
          </cell>
          <cell r="AU976">
            <v>1</v>
          </cell>
          <cell r="AV976" t="str">
            <v>No Seleccionada</v>
          </cell>
        </row>
        <row r="977">
          <cell r="A977" t="b">
            <v>0</v>
          </cell>
          <cell r="B977" t="str">
            <v>5to_Evento_973_V2_MOUNTAIN_FOOD_17466542.xlsm</v>
          </cell>
          <cell r="C977">
            <v>60</v>
          </cell>
          <cell r="D977">
            <v>2041</v>
          </cell>
          <cell r="E977" t="str">
            <v>Mountain Food S.A.S.</v>
          </cell>
          <cell r="F977">
            <v>242</v>
          </cell>
          <cell r="G977" t="str">
            <v>FRUTOS SECOS</v>
          </cell>
          <cell r="H977" t="str">
            <v>60 : Maní  bajo en sal o bajo en sodio.</v>
          </cell>
          <cell r="I977">
            <v>6</v>
          </cell>
          <cell r="J977" t="str">
            <v>Sitio 1 : CARRERA 127#22G-18 INT 4 - Sitio 2 : SIBERIA KM 7.5 CELTA, LOTE 159 - Sitio 3 : CARRERA 68B #10A-18 - Sitio 4 : CALLE 24F#101B-15 - Sitio 5 : CARRERA 65B#10A-87 - Sitio 6 : AUTO MEDE KM 1,5 P INDUS FLORIDA BOD 23 - Sitio 7 : CARRERA 71 A BIS # 63D-38 -</v>
          </cell>
          <cell r="K977">
            <v>44835</v>
          </cell>
          <cell r="L977">
            <v>7921</v>
          </cell>
          <cell r="M977">
            <v>9525</v>
          </cell>
          <cell r="N977">
            <v>6137</v>
          </cell>
          <cell r="O977">
            <v>441</v>
          </cell>
          <cell r="P977">
            <v>275</v>
          </cell>
          <cell r="Q977">
            <v>0.21745454545454548</v>
          </cell>
          <cell r="R977">
            <v>215.2</v>
          </cell>
          <cell r="S977">
            <v>552</v>
          </cell>
          <cell r="T977">
            <v>0.22173913043478258</v>
          </cell>
          <cell r="U977">
            <v>429.6</v>
          </cell>
          <cell r="V977">
            <v>1104</v>
          </cell>
          <cell r="W977">
            <v>0.2210144927536232</v>
          </cell>
          <cell r="X977">
            <v>860</v>
          </cell>
          <cell r="Y977">
            <v>1104</v>
          </cell>
          <cell r="Z977">
            <v>0.2210144927536232</v>
          </cell>
          <cell r="AA977">
            <v>860</v>
          </cell>
          <cell r="AB977">
            <v>11453619.199999999</v>
          </cell>
          <cell r="AC977" t="str">
            <v>Registro Valido</v>
          </cell>
          <cell r="AD977">
            <v>275</v>
          </cell>
          <cell r="AE977">
            <v>552</v>
          </cell>
          <cell r="AF977">
            <v>1104</v>
          </cell>
          <cell r="AG977">
            <v>1104</v>
          </cell>
          <cell r="AH977">
            <v>269</v>
          </cell>
          <cell r="AI977">
            <v>537</v>
          </cell>
          <cell r="AJ977">
            <v>1075</v>
          </cell>
          <cell r="AK977">
            <v>1075</v>
          </cell>
          <cell r="AM977" t="str">
            <v>ALI_60_SEG_6</v>
          </cell>
          <cell r="AN977" t="str">
            <v>ALI_60_SEG_6_VAL_11453619.2</v>
          </cell>
          <cell r="AO977">
            <v>2</v>
          </cell>
          <cell r="AP977">
            <v>11453619.199999999</v>
          </cell>
          <cell r="AQ977" t="b">
            <v>1</v>
          </cell>
          <cell r="AR977" t="str">
            <v>Empate</v>
          </cell>
          <cell r="AS977" t="str">
            <v/>
          </cell>
          <cell r="AT977" t="str">
            <v>ALI_60_SEG_6_</v>
          </cell>
          <cell r="AU977">
            <v>1</v>
          </cell>
          <cell r="AV977" t="str">
            <v>No Seleccionada</v>
          </cell>
        </row>
        <row r="978">
          <cell r="A978" t="b">
            <v>0</v>
          </cell>
          <cell r="B978" t="str">
            <v>5to_Evento_973_V2_MOUNTAIN_FOOD_17466542.xlsm</v>
          </cell>
          <cell r="C978">
            <v>60</v>
          </cell>
          <cell r="D978">
            <v>2041</v>
          </cell>
          <cell r="E978" t="str">
            <v>Mountain Food S.A.S.</v>
          </cell>
          <cell r="F978">
            <v>243</v>
          </cell>
          <cell r="G978" t="str">
            <v>FRUTOS SECOS</v>
          </cell>
          <cell r="H978" t="str">
            <v>60 : Maní  bajo en sal o bajo en sodio.</v>
          </cell>
          <cell r="I978">
            <v>7</v>
          </cell>
          <cell r="J978" t="str">
            <v>Sitio 1 : CARRERA 127#22G-18 INT 4 - Sitio 2 : SIBERIA KM 7.5 CELTA, LOTE 159 - Sitio 3 : CARRERA 68B #10A-18 - Sitio 4 : CALLE 24F#101B-15 - Sitio 5 : CARRERA 65B#10A-87 - Sitio 6 : AUTO MEDE KM 1,5 P INDUS FLORIDA BOD 23 - Sitio 7 : CARRERA 71 A BIS # 63D-38 -</v>
          </cell>
          <cell r="K978">
            <v>44835</v>
          </cell>
          <cell r="L978">
            <v>8089</v>
          </cell>
          <cell r="M978">
            <v>9728</v>
          </cell>
          <cell r="N978">
            <v>6267</v>
          </cell>
          <cell r="O978">
            <v>450</v>
          </cell>
          <cell r="P978">
            <v>275</v>
          </cell>
          <cell r="Q978">
            <v>0.21745454545454548</v>
          </cell>
          <cell r="R978">
            <v>215.2</v>
          </cell>
          <cell r="S978">
            <v>552</v>
          </cell>
          <cell r="T978">
            <v>0.22173913043478258</v>
          </cell>
          <cell r="U978">
            <v>429.6</v>
          </cell>
          <cell r="V978">
            <v>1104</v>
          </cell>
          <cell r="W978">
            <v>0.2210144927536232</v>
          </cell>
          <cell r="X978">
            <v>860</v>
          </cell>
          <cell r="Y978">
            <v>1104</v>
          </cell>
          <cell r="Z978">
            <v>0.2210144927536232</v>
          </cell>
          <cell r="AA978">
            <v>860</v>
          </cell>
          <cell r="AB978">
            <v>11696521.6</v>
          </cell>
          <cell r="AC978" t="str">
            <v>Registro Valido</v>
          </cell>
          <cell r="AD978">
            <v>275</v>
          </cell>
          <cell r="AE978">
            <v>552</v>
          </cell>
          <cell r="AF978">
            <v>1104</v>
          </cell>
          <cell r="AG978">
            <v>1104</v>
          </cell>
          <cell r="AH978">
            <v>269</v>
          </cell>
          <cell r="AI978">
            <v>537</v>
          </cell>
          <cell r="AJ978">
            <v>1075</v>
          </cell>
          <cell r="AK978">
            <v>1075</v>
          </cell>
          <cell r="AM978" t="str">
            <v>ALI_60_SEG_7</v>
          </cell>
          <cell r="AN978" t="str">
            <v>ALI_60_SEG_7_VAL_11696521.6</v>
          </cell>
          <cell r="AO978">
            <v>2</v>
          </cell>
          <cell r="AP978">
            <v>11696521.6</v>
          </cell>
          <cell r="AQ978" t="b">
            <v>1</v>
          </cell>
          <cell r="AR978" t="str">
            <v>Empate</v>
          </cell>
          <cell r="AS978" t="str">
            <v/>
          </cell>
          <cell r="AT978" t="str">
            <v>ALI_60_SEG_7_</v>
          </cell>
          <cell r="AU978">
            <v>1</v>
          </cell>
          <cell r="AV978" t="str">
            <v>No Seleccionada</v>
          </cell>
        </row>
        <row r="979">
          <cell r="A979" t="b">
            <v>0</v>
          </cell>
          <cell r="B979" t="str">
            <v>5to_Evento_973_V2_MOUNTAIN_FOOD_17466542.xlsm</v>
          </cell>
          <cell r="C979">
            <v>60</v>
          </cell>
          <cell r="D979">
            <v>2041</v>
          </cell>
          <cell r="E979" t="str">
            <v>Mountain Food S.A.S.</v>
          </cell>
          <cell r="F979">
            <v>244</v>
          </cell>
          <cell r="G979" t="str">
            <v>FRUTOS SECOS</v>
          </cell>
          <cell r="H979" t="str">
            <v>60 : Maní  bajo en sal o bajo en sodio.</v>
          </cell>
          <cell r="I979">
            <v>8</v>
          </cell>
          <cell r="J979" t="str">
            <v>Sitio 1 : CARRERA 127#22G-18 INT 4 - Sitio 2 : SIBERIA KM 7.5 CELTA, LOTE 159 - Sitio 3 : CARRERA 68B #10A-18 - Sitio 4 : CALLE 24F#101B-15 - Sitio 5 : CARRERA 65B#10A-87 - Sitio 6 : AUTO MEDE KM 1,5 P INDUS FLORIDA BOD 23 - Sitio 7 : CARRERA 71 A BIS # 63D-38 -</v>
          </cell>
          <cell r="K979">
            <v>44835</v>
          </cell>
          <cell r="L979">
            <v>7807</v>
          </cell>
          <cell r="M979">
            <v>9388</v>
          </cell>
          <cell r="N979">
            <v>6049</v>
          </cell>
          <cell r="O979">
            <v>435</v>
          </cell>
          <cell r="P979">
            <v>275</v>
          </cell>
          <cell r="Q979">
            <v>0.21745454545454548</v>
          </cell>
          <cell r="R979">
            <v>215.2</v>
          </cell>
          <cell r="S979">
            <v>552</v>
          </cell>
          <cell r="T979">
            <v>0.22173913043478258</v>
          </cell>
          <cell r="U979">
            <v>429.6</v>
          </cell>
          <cell r="V979">
            <v>1104</v>
          </cell>
          <cell r="W979">
            <v>0.2210144927536232</v>
          </cell>
          <cell r="X979">
            <v>860</v>
          </cell>
          <cell r="Y979">
            <v>1104</v>
          </cell>
          <cell r="Z979">
            <v>0.2210144927536232</v>
          </cell>
          <cell r="AA979">
            <v>860</v>
          </cell>
          <cell r="AB979">
            <v>11289391.199999999</v>
          </cell>
          <cell r="AC979" t="str">
            <v>Registro Valido</v>
          </cell>
          <cell r="AD979">
            <v>275</v>
          </cell>
          <cell r="AE979">
            <v>552</v>
          </cell>
          <cell r="AF979">
            <v>1104</v>
          </cell>
          <cell r="AG979">
            <v>1104</v>
          </cell>
          <cell r="AH979">
            <v>269</v>
          </cell>
          <cell r="AI979">
            <v>537</v>
          </cell>
          <cell r="AJ979">
            <v>1075</v>
          </cell>
          <cell r="AK979">
            <v>1075</v>
          </cell>
          <cell r="AM979" t="str">
            <v>ALI_60_SEG_8</v>
          </cell>
          <cell r="AN979" t="str">
            <v>ALI_60_SEG_8_VAL_11289391.2</v>
          </cell>
          <cell r="AO979">
            <v>2</v>
          </cell>
          <cell r="AP979">
            <v>11289391.199999999</v>
          </cell>
          <cell r="AQ979" t="b">
            <v>1</v>
          </cell>
          <cell r="AR979" t="str">
            <v>Empate</v>
          </cell>
          <cell r="AS979" t="str">
            <v/>
          </cell>
          <cell r="AT979" t="str">
            <v>ALI_60_SEG_8_</v>
          </cell>
          <cell r="AU979">
            <v>1</v>
          </cell>
          <cell r="AV979" t="str">
            <v>No Seleccionada</v>
          </cell>
        </row>
        <row r="980">
          <cell r="A980" t="b">
            <v>0</v>
          </cell>
          <cell r="B980" t="str">
            <v>5to_Evento_973_V2_MOUNTAIN_FOOD_17466542.xlsm</v>
          </cell>
          <cell r="C980">
            <v>60</v>
          </cell>
          <cell r="D980">
            <v>2041</v>
          </cell>
          <cell r="E980" t="str">
            <v>Mountain Food S.A.S.</v>
          </cell>
          <cell r="F980">
            <v>245</v>
          </cell>
          <cell r="G980" t="str">
            <v>FRUTOS SECOS</v>
          </cell>
          <cell r="H980" t="str">
            <v>60 : Maní  bajo en sal o bajo en sodio.</v>
          </cell>
          <cell r="I980">
            <v>9</v>
          </cell>
          <cell r="J980" t="str">
            <v>Sitio 1 : CARRERA 127#22G-18 INT 4 - Sitio 2 : SIBERIA KM 7.5 CELTA, LOTE 159 - Sitio 3 : CARRERA 68B #10A-18 - Sitio 4 : CALLE 24F#101B-15 - Sitio 5 : CARRERA 65B#10A-87 - Sitio 6 : AUTO MEDE KM 1,5 P INDUS FLORIDA BOD 23 - Sitio 7 : CARRERA 71 A BIS # 63D-38 -</v>
          </cell>
          <cell r="K980">
            <v>44835</v>
          </cell>
          <cell r="L980">
            <v>7890</v>
          </cell>
          <cell r="M980">
            <v>9488</v>
          </cell>
          <cell r="N980">
            <v>6112</v>
          </cell>
          <cell r="O980">
            <v>439</v>
          </cell>
          <cell r="P980">
            <v>275</v>
          </cell>
          <cell r="Q980">
            <v>0.21745454545454548</v>
          </cell>
          <cell r="R980">
            <v>215.2</v>
          </cell>
          <cell r="S980">
            <v>552</v>
          </cell>
          <cell r="T980">
            <v>0.22173913043478258</v>
          </cell>
          <cell r="U980">
            <v>429.6</v>
          </cell>
          <cell r="V980">
            <v>1104</v>
          </cell>
          <cell r="W980">
            <v>0.2210144927536232</v>
          </cell>
          <cell r="X980">
            <v>860</v>
          </cell>
          <cell r="Y980">
            <v>1104</v>
          </cell>
          <cell r="Z980">
            <v>0.2210144927536232</v>
          </cell>
          <cell r="AA980">
            <v>860</v>
          </cell>
          <cell r="AB980">
            <v>11407832.800000001</v>
          </cell>
          <cell r="AC980" t="str">
            <v>Registro Valido</v>
          </cell>
          <cell r="AD980">
            <v>275</v>
          </cell>
          <cell r="AE980">
            <v>552</v>
          </cell>
          <cell r="AF980">
            <v>1104</v>
          </cell>
          <cell r="AG980">
            <v>1104</v>
          </cell>
          <cell r="AH980">
            <v>269</v>
          </cell>
          <cell r="AI980">
            <v>537</v>
          </cell>
          <cell r="AJ980">
            <v>1075</v>
          </cell>
          <cell r="AK980">
            <v>1075</v>
          </cell>
          <cell r="AM980" t="str">
            <v>ALI_60_SEG_9</v>
          </cell>
          <cell r="AN980" t="str">
            <v>ALI_60_SEG_9_VAL_11407832.8</v>
          </cell>
          <cell r="AO980">
            <v>2</v>
          </cell>
          <cell r="AP980">
            <v>11407832.800000001</v>
          </cell>
          <cell r="AQ980" t="b">
            <v>1</v>
          </cell>
          <cell r="AR980" t="str">
            <v>Empate</v>
          </cell>
          <cell r="AS980" t="str">
            <v/>
          </cell>
          <cell r="AT980" t="str">
            <v>ALI_60_SEG_9_</v>
          </cell>
          <cell r="AU980">
            <v>1</v>
          </cell>
          <cell r="AV980" t="str">
            <v>No Seleccionada</v>
          </cell>
        </row>
        <row r="981">
          <cell r="A981" t="b">
            <v>0</v>
          </cell>
          <cell r="B981" t="str">
            <v>5to_Evento_973_V2_MOUNTAIN_FOOD_17466542.xlsm</v>
          </cell>
          <cell r="C981">
            <v>60</v>
          </cell>
          <cell r="D981">
            <v>2041</v>
          </cell>
          <cell r="E981" t="str">
            <v>Mountain Food S.A.S.</v>
          </cell>
          <cell r="F981">
            <v>246</v>
          </cell>
          <cell r="G981" t="str">
            <v>FRUTOS SECOS</v>
          </cell>
          <cell r="H981" t="str">
            <v>60 : Maní  bajo en sal o bajo en sodio.</v>
          </cell>
          <cell r="I981">
            <v>10</v>
          </cell>
          <cell r="J981" t="str">
            <v>Sitio 1 : CARRERA 127#22G-18 INT 4 - Sitio 2 : SIBERIA KM 7.5 CELTA, LOTE 159 - Sitio 3 : CARRERA 68B #10A-18 - Sitio 4 : CALLE 24F#101B-15 - Sitio 5 : CARRERA 65B#10A-87 - Sitio 6 : AUTO MEDE KM 1,5 P INDUS FLORIDA BOD 23 - Sitio 7 : CARRERA 71 A BIS # 63D-38 -</v>
          </cell>
          <cell r="K981">
            <v>44835</v>
          </cell>
          <cell r="L981">
            <v>7900</v>
          </cell>
          <cell r="M981">
            <v>9503</v>
          </cell>
          <cell r="N981">
            <v>6122</v>
          </cell>
          <cell r="O981">
            <v>440</v>
          </cell>
          <cell r="P981">
            <v>275</v>
          </cell>
          <cell r="Q981">
            <v>0.21745454545454548</v>
          </cell>
          <cell r="R981">
            <v>215.2</v>
          </cell>
          <cell r="S981">
            <v>552</v>
          </cell>
          <cell r="T981">
            <v>0.22173913043478258</v>
          </cell>
          <cell r="U981">
            <v>429.6</v>
          </cell>
          <cell r="V981">
            <v>1104</v>
          </cell>
          <cell r="W981">
            <v>0.2210144927536232</v>
          </cell>
          <cell r="X981">
            <v>860</v>
          </cell>
          <cell r="Y981">
            <v>1104</v>
          </cell>
          <cell r="Z981">
            <v>0.2210144927536232</v>
          </cell>
          <cell r="AA981">
            <v>860</v>
          </cell>
          <cell r="AB981">
            <v>11425888.800000001</v>
          </cell>
          <cell r="AC981" t="str">
            <v>Registro Valido</v>
          </cell>
          <cell r="AD981">
            <v>275</v>
          </cell>
          <cell r="AE981">
            <v>552</v>
          </cell>
          <cell r="AF981">
            <v>1104</v>
          </cell>
          <cell r="AG981">
            <v>1104</v>
          </cell>
          <cell r="AH981">
            <v>269</v>
          </cell>
          <cell r="AI981">
            <v>537</v>
          </cell>
          <cell r="AJ981">
            <v>1075</v>
          </cell>
          <cell r="AK981">
            <v>1075</v>
          </cell>
          <cell r="AM981" t="str">
            <v>ALI_60_SEG_10</v>
          </cell>
          <cell r="AN981" t="str">
            <v>ALI_60_SEG_10_VAL_11425888.8</v>
          </cell>
          <cell r="AO981">
            <v>2</v>
          </cell>
          <cell r="AP981">
            <v>11425888.800000001</v>
          </cell>
          <cell r="AQ981" t="b">
            <v>1</v>
          </cell>
          <cell r="AR981" t="str">
            <v>Empate</v>
          </cell>
          <cell r="AS981" t="str">
            <v/>
          </cell>
          <cell r="AT981" t="str">
            <v>ALI_60_SEG_10_</v>
          </cell>
          <cell r="AU981">
            <v>1</v>
          </cell>
          <cell r="AV981" t="str">
            <v>No Seleccionada</v>
          </cell>
        </row>
        <row r="982">
          <cell r="A982" t="b">
            <v>0</v>
          </cell>
          <cell r="B982" t="str">
            <v>5to_Evento_973_V2_MOUNTAIN_FOOD_17466542.xlsm</v>
          </cell>
          <cell r="C982">
            <v>60</v>
          </cell>
          <cell r="D982">
            <v>2041</v>
          </cell>
          <cell r="E982" t="str">
            <v>Mountain Food S.A.S.</v>
          </cell>
          <cell r="F982">
            <v>247</v>
          </cell>
          <cell r="G982" t="str">
            <v>FRUTOS SECOS</v>
          </cell>
          <cell r="H982" t="str">
            <v>60 : Maní  bajo en sal o bajo en sodio.</v>
          </cell>
          <cell r="I982">
            <v>11</v>
          </cell>
          <cell r="J982" t="str">
            <v>Sitio 1 : CARRERA 127#22G-18 INT 4 - Sitio 2 : SIBERIA KM 7.5 CELTA, LOTE 159 - Sitio 3 : CARRERA 68B #10A-18 - Sitio 4 : CALLE 24F#101B-15 - Sitio 5 : CARRERA 65B#10A-87 - Sitio 6 : AUTO MEDE KM 1,5 P INDUS FLORIDA BOD 23 - Sitio 7 : CARRERA 71 A BIS # 63D-38 -</v>
          </cell>
          <cell r="K982">
            <v>44835</v>
          </cell>
          <cell r="L982">
            <v>7781</v>
          </cell>
          <cell r="M982">
            <v>9358</v>
          </cell>
          <cell r="N982">
            <v>6029</v>
          </cell>
          <cell r="O982">
            <v>433</v>
          </cell>
          <cell r="P982">
            <v>275</v>
          </cell>
          <cell r="Q982">
            <v>0.21745454545454548</v>
          </cell>
          <cell r="R982">
            <v>215.2</v>
          </cell>
          <cell r="S982">
            <v>552</v>
          </cell>
          <cell r="T982">
            <v>0.22173913043478258</v>
          </cell>
          <cell r="U982">
            <v>429.6</v>
          </cell>
          <cell r="V982">
            <v>1104</v>
          </cell>
          <cell r="W982">
            <v>0.2210144927536232</v>
          </cell>
          <cell r="X982">
            <v>860</v>
          </cell>
          <cell r="Y982">
            <v>1104</v>
          </cell>
          <cell r="Z982">
            <v>0.2210144927536232</v>
          </cell>
          <cell r="AA982">
            <v>860</v>
          </cell>
          <cell r="AB982">
            <v>11251988</v>
          </cell>
          <cell r="AC982" t="str">
            <v>Registro Valido</v>
          </cell>
          <cell r="AD982">
            <v>275</v>
          </cell>
          <cell r="AE982">
            <v>552</v>
          </cell>
          <cell r="AF982">
            <v>1104</v>
          </cell>
          <cell r="AG982">
            <v>1104</v>
          </cell>
          <cell r="AH982">
            <v>269</v>
          </cell>
          <cell r="AI982">
            <v>537</v>
          </cell>
          <cell r="AJ982">
            <v>1075</v>
          </cell>
          <cell r="AK982">
            <v>1075</v>
          </cell>
          <cell r="AM982" t="str">
            <v>ALI_60_SEG_11</v>
          </cell>
          <cell r="AN982" t="str">
            <v>ALI_60_SEG_11_VAL_11251988</v>
          </cell>
          <cell r="AO982">
            <v>2</v>
          </cell>
          <cell r="AP982">
            <v>11251988</v>
          </cell>
          <cell r="AQ982" t="b">
            <v>1</v>
          </cell>
          <cell r="AR982" t="str">
            <v>Empate</v>
          </cell>
          <cell r="AS982" t="str">
            <v/>
          </cell>
          <cell r="AT982" t="str">
            <v>ALI_60_SEG_11_</v>
          </cell>
          <cell r="AU982">
            <v>1</v>
          </cell>
          <cell r="AV982" t="str">
            <v>No Seleccionada</v>
          </cell>
        </row>
        <row r="983">
          <cell r="A983" t="str">
            <v>ALI_60_SEG_12</v>
          </cell>
          <cell r="B983" t="str">
            <v>5to_Evento_973_V2_MOUNTAIN_FOOD_17466542.xlsm</v>
          </cell>
          <cell r="C983">
            <v>60</v>
          </cell>
          <cell r="D983">
            <v>2041</v>
          </cell>
          <cell r="E983" t="str">
            <v>Mountain Food S.A.S.</v>
          </cell>
          <cell r="F983">
            <v>248</v>
          </cell>
          <cell r="G983" t="str">
            <v>FRUTOS SECOS</v>
          </cell>
          <cell r="H983" t="str">
            <v>60 : Maní  bajo en sal o bajo en sodio.</v>
          </cell>
          <cell r="I983">
            <v>12</v>
          </cell>
          <cell r="J983" t="str">
            <v>Sitio 1 : CARRERA 127#22G-18 INT 4 - Sitio 2 : SIBERIA KM 7.5 CELTA, LOTE 159 - Sitio 3 : CARRERA 68B #10A-18 - Sitio 4 : CALLE 24F#101B-15 - Sitio 5 : CARRERA 65B#10A-87 - Sitio 6 : AUTO MEDE KM 1,5 P INDUS FLORIDA BOD 23 - Sitio 7 : CARRERA 71 A BIS # 63D-38 -</v>
          </cell>
          <cell r="K983">
            <v>44835</v>
          </cell>
          <cell r="L983">
            <v>7060</v>
          </cell>
          <cell r="M983">
            <v>8494</v>
          </cell>
          <cell r="N983">
            <v>5471</v>
          </cell>
          <cell r="O983">
            <v>393</v>
          </cell>
          <cell r="P983">
            <v>275</v>
          </cell>
          <cell r="Q983">
            <v>0.21745454545454548</v>
          </cell>
          <cell r="R983">
            <v>215.2</v>
          </cell>
          <cell r="S983">
            <v>552</v>
          </cell>
          <cell r="T983">
            <v>0.22173913043478258</v>
          </cell>
          <cell r="U983">
            <v>429.6</v>
          </cell>
          <cell r="V983">
            <v>1104</v>
          </cell>
          <cell r="W983">
            <v>0.2210144927536232</v>
          </cell>
          <cell r="X983">
            <v>860</v>
          </cell>
          <cell r="Y983">
            <v>1104</v>
          </cell>
          <cell r="Z983">
            <v>0.2210144927536232</v>
          </cell>
          <cell r="AA983">
            <v>860</v>
          </cell>
          <cell r="AB983">
            <v>10211374.4</v>
          </cell>
          <cell r="AC983" t="str">
            <v>Registro Valido</v>
          </cell>
          <cell r="AD983">
            <v>275</v>
          </cell>
          <cell r="AE983">
            <v>552</v>
          </cell>
          <cell r="AF983">
            <v>1104</v>
          </cell>
          <cell r="AG983">
            <v>1104</v>
          </cell>
          <cell r="AH983">
            <v>269</v>
          </cell>
          <cell r="AI983">
            <v>537</v>
          </cell>
          <cell r="AJ983">
            <v>1075</v>
          </cell>
          <cell r="AK983">
            <v>1075</v>
          </cell>
          <cell r="AM983" t="str">
            <v>ALI_60_SEG_12</v>
          </cell>
          <cell r="AN983" t="str">
            <v>ALI_60_SEG_12_VAL_10211374.4</v>
          </cell>
          <cell r="AO983">
            <v>2</v>
          </cell>
          <cell r="AP983">
            <v>10211374.4</v>
          </cell>
          <cell r="AQ983" t="b">
            <v>1</v>
          </cell>
          <cell r="AR983" t="str">
            <v/>
          </cell>
          <cell r="AS983" t="str">
            <v>X</v>
          </cell>
          <cell r="AT983" t="str">
            <v>ALI_60_SEG_12_X</v>
          </cell>
          <cell r="AU983">
            <v>1</v>
          </cell>
          <cell r="AV983" t="str">
            <v>Cotizacion Seleccionada</v>
          </cell>
        </row>
        <row r="984">
          <cell r="A984" t="str">
            <v>ALI_60_SEG_13</v>
          </cell>
          <cell r="B984" t="str">
            <v>5to_Evento_973_V2_MOUNTAIN_FOOD_17466542.xlsm</v>
          </cell>
          <cell r="C984">
            <v>60</v>
          </cell>
          <cell r="D984">
            <v>2041</v>
          </cell>
          <cell r="E984" t="str">
            <v>Mountain Food S.A.S.</v>
          </cell>
          <cell r="F984">
            <v>249</v>
          </cell>
          <cell r="G984" t="str">
            <v>FRUTOS SECOS</v>
          </cell>
          <cell r="H984" t="str">
            <v>60 : Maní  bajo en sal o bajo en sodio.</v>
          </cell>
          <cell r="I984">
            <v>13</v>
          </cell>
          <cell r="J984" t="str">
            <v>Sitio 1 : CARRERA 127#22G-18 INT 4 - Sitio 2 : SIBERIA KM 7.5 CELTA, LOTE 159 - Sitio 3 : CARRERA 68B #10A-18 - Sitio 4 : CALLE 24F#101B-15 - Sitio 5 : CARRERA 65B#10A-87 - Sitio 6 : AUTO MEDE KM 1,5 P INDUS FLORIDA BOD 23 - Sitio 7 : CARRERA 71 A BIS # 63D-38 -</v>
          </cell>
          <cell r="K984">
            <v>44835</v>
          </cell>
          <cell r="L984">
            <v>7497</v>
          </cell>
          <cell r="M984">
            <v>9017</v>
          </cell>
          <cell r="N984">
            <v>5809</v>
          </cell>
          <cell r="O984">
            <v>418</v>
          </cell>
          <cell r="P984">
            <v>275</v>
          </cell>
          <cell r="Q984">
            <v>0.21745454545454548</v>
          </cell>
          <cell r="R984">
            <v>215.2</v>
          </cell>
          <cell r="S984">
            <v>552</v>
          </cell>
          <cell r="T984">
            <v>0.22173913043478258</v>
          </cell>
          <cell r="U984">
            <v>429.6</v>
          </cell>
          <cell r="V984">
            <v>1104</v>
          </cell>
          <cell r="W984">
            <v>0.2210144927536232</v>
          </cell>
          <cell r="X984">
            <v>860</v>
          </cell>
          <cell r="Y984">
            <v>1104</v>
          </cell>
          <cell r="Z984">
            <v>0.2210144927536232</v>
          </cell>
          <cell r="AA984">
            <v>860</v>
          </cell>
          <cell r="AB984">
            <v>10842277.6</v>
          </cell>
          <cell r="AC984" t="str">
            <v>Registro Valido</v>
          </cell>
          <cell r="AD984">
            <v>275</v>
          </cell>
          <cell r="AE984">
            <v>552</v>
          </cell>
          <cell r="AF984">
            <v>1104</v>
          </cell>
          <cell r="AG984">
            <v>1104</v>
          </cell>
          <cell r="AH984">
            <v>269</v>
          </cell>
          <cell r="AI984">
            <v>537</v>
          </cell>
          <cell r="AJ984">
            <v>1075</v>
          </cell>
          <cell r="AK984">
            <v>1075</v>
          </cell>
          <cell r="AM984" t="str">
            <v>ALI_60_SEG_13</v>
          </cell>
          <cell r="AN984" t="str">
            <v>ALI_60_SEG_13_VAL_10842277.6</v>
          </cell>
          <cell r="AO984">
            <v>2</v>
          </cell>
          <cell r="AP984">
            <v>10842277.6</v>
          </cell>
          <cell r="AQ984" t="b">
            <v>1</v>
          </cell>
          <cell r="AR984" t="str">
            <v/>
          </cell>
          <cell r="AS984" t="str">
            <v>X</v>
          </cell>
          <cell r="AT984" t="str">
            <v>ALI_60_SEG_13_X</v>
          </cell>
          <cell r="AU984">
            <v>1</v>
          </cell>
          <cell r="AV984" t="str">
            <v>Cotizacion Seleccionada</v>
          </cell>
        </row>
        <row r="985">
          <cell r="A985" t="str">
            <v>ALI_60_SEG_14</v>
          </cell>
          <cell r="B985" t="str">
            <v>5to_Evento_973_V2_MOUNTAIN_FOOD_17466542.xlsm</v>
          </cell>
          <cell r="C985">
            <v>60</v>
          </cell>
          <cell r="D985">
            <v>2041</v>
          </cell>
          <cell r="E985" t="str">
            <v>Mountain Food S.A.S.</v>
          </cell>
          <cell r="F985">
            <v>250</v>
          </cell>
          <cell r="G985" t="str">
            <v>FRUTOS SECOS</v>
          </cell>
          <cell r="H985" t="str">
            <v>60 : Maní  bajo en sal o bajo en sodio.</v>
          </cell>
          <cell r="I985">
            <v>14</v>
          </cell>
          <cell r="J985" t="str">
            <v>Sitio 1 : CARRERA 127#22G-18 INT 4 - Sitio 2 : SIBERIA KM 7.5 CELTA, LOTE 159 - Sitio 3 : CARRERA 68B #10A-18 - Sitio 4 : CALLE 24F#101B-15 - Sitio 5 : CARRERA 65B#10A-87 - Sitio 6 : AUTO MEDE KM 1,5 P INDUS FLORIDA BOD 23 - Sitio 7 : CARRERA 71 A BIS # 63D-38 -</v>
          </cell>
          <cell r="K985">
            <v>44835</v>
          </cell>
          <cell r="L985">
            <v>7430</v>
          </cell>
          <cell r="M985">
            <v>8939</v>
          </cell>
          <cell r="N985">
            <v>5754</v>
          </cell>
          <cell r="O985">
            <v>414</v>
          </cell>
          <cell r="P985">
            <v>275</v>
          </cell>
          <cell r="Q985">
            <v>0.21745454545454548</v>
          </cell>
          <cell r="R985">
            <v>215.2</v>
          </cell>
          <cell r="S985">
            <v>552</v>
          </cell>
          <cell r="T985">
            <v>0.22173913043478258</v>
          </cell>
          <cell r="U985">
            <v>429.6</v>
          </cell>
          <cell r="V985">
            <v>1104</v>
          </cell>
          <cell r="W985">
            <v>0.2210144927536232</v>
          </cell>
          <cell r="X985">
            <v>860</v>
          </cell>
          <cell r="Y985">
            <v>1104</v>
          </cell>
          <cell r="Z985">
            <v>0.2210144927536232</v>
          </cell>
          <cell r="AA985">
            <v>860</v>
          </cell>
          <cell r="AB985">
            <v>10743610.4</v>
          </cell>
          <cell r="AC985" t="str">
            <v>Registro Valido</v>
          </cell>
          <cell r="AD985">
            <v>275</v>
          </cell>
          <cell r="AE985">
            <v>552</v>
          </cell>
          <cell r="AF985">
            <v>1104</v>
          </cell>
          <cell r="AG985">
            <v>1104</v>
          </cell>
          <cell r="AH985">
            <v>269</v>
          </cell>
          <cell r="AI985">
            <v>537</v>
          </cell>
          <cell r="AJ985">
            <v>1075</v>
          </cell>
          <cell r="AK985">
            <v>1075</v>
          </cell>
          <cell r="AM985" t="str">
            <v>ALI_60_SEG_14</v>
          </cell>
          <cell r="AN985" t="str">
            <v>ALI_60_SEG_14_VAL_10743610.4</v>
          </cell>
          <cell r="AO985">
            <v>2</v>
          </cell>
          <cell r="AP985">
            <v>10743610.4</v>
          </cell>
          <cell r="AQ985" t="b">
            <v>1</v>
          </cell>
          <cell r="AR985" t="str">
            <v/>
          </cell>
          <cell r="AS985" t="str">
            <v>X</v>
          </cell>
          <cell r="AT985" t="str">
            <v>ALI_60_SEG_14_X</v>
          </cell>
          <cell r="AU985">
            <v>1</v>
          </cell>
          <cell r="AV985" t="str">
            <v>Cotizacion Seleccionada</v>
          </cell>
        </row>
        <row r="986">
          <cell r="A986" t="str">
            <v>ALI_60_SEG_15</v>
          </cell>
          <cell r="B986" t="str">
            <v>5to_Evento_973_V2_MOUNTAIN_FOOD_17466542.xlsm</v>
          </cell>
          <cell r="C986">
            <v>60</v>
          </cell>
          <cell r="D986">
            <v>2041</v>
          </cell>
          <cell r="E986" t="str">
            <v>Mountain Food S.A.S.</v>
          </cell>
          <cell r="F986">
            <v>251</v>
          </cell>
          <cell r="G986" t="str">
            <v>FRUTOS SECOS</v>
          </cell>
          <cell r="H986" t="str">
            <v>60 : Maní  bajo en sal o bajo en sodio.</v>
          </cell>
          <cell r="I986">
            <v>15</v>
          </cell>
          <cell r="J986" t="str">
            <v>Sitio 1 : CARRERA 127#22G-18 INT 4 - Sitio 2 : SIBERIA KM 7.5 CELTA, LOTE 159 - Sitio 3 : CARRERA 68B #10A-18 - Sitio 4 : CALLE 24F#101B-15 - Sitio 5 : CARRERA 65B#10A-87 - Sitio 6 : AUTO MEDE KM 1,5 P INDUS FLORIDA BOD 23 - Sitio 7 : CARRERA 71 A BIS # 63D-38 -</v>
          </cell>
          <cell r="K986">
            <v>44835</v>
          </cell>
          <cell r="L986">
            <v>7023</v>
          </cell>
          <cell r="M986">
            <v>8449</v>
          </cell>
          <cell r="N986">
            <v>5440</v>
          </cell>
          <cell r="O986">
            <v>390</v>
          </cell>
          <cell r="P986">
            <v>275</v>
          </cell>
          <cell r="Q986">
            <v>0.21745454545454548</v>
          </cell>
          <cell r="R986">
            <v>215.2</v>
          </cell>
          <cell r="S986">
            <v>552</v>
          </cell>
          <cell r="T986">
            <v>0.22173913043478258</v>
          </cell>
          <cell r="U986">
            <v>429.6</v>
          </cell>
          <cell r="V986">
            <v>1104</v>
          </cell>
          <cell r="W986">
            <v>0.2210144927536232</v>
          </cell>
          <cell r="X986">
            <v>860</v>
          </cell>
          <cell r="Y986">
            <v>1104</v>
          </cell>
          <cell r="Z986">
            <v>0.2210144927536232</v>
          </cell>
          <cell r="AA986">
            <v>860</v>
          </cell>
          <cell r="AB986">
            <v>10154840</v>
          </cell>
          <cell r="AC986" t="str">
            <v>Registro Valido</v>
          </cell>
          <cell r="AD986">
            <v>275</v>
          </cell>
          <cell r="AE986">
            <v>552</v>
          </cell>
          <cell r="AF986">
            <v>1104</v>
          </cell>
          <cell r="AG986">
            <v>1104</v>
          </cell>
          <cell r="AH986">
            <v>269</v>
          </cell>
          <cell r="AI986">
            <v>537</v>
          </cell>
          <cell r="AJ986">
            <v>1075</v>
          </cell>
          <cell r="AK986">
            <v>1075</v>
          </cell>
          <cell r="AM986" t="str">
            <v>ALI_60_SEG_15</v>
          </cell>
          <cell r="AN986" t="str">
            <v>ALI_60_SEG_15_VAL_10154840</v>
          </cell>
          <cell r="AO986">
            <v>1</v>
          </cell>
          <cell r="AP986">
            <v>10154840</v>
          </cell>
          <cell r="AQ986" t="b">
            <v>1</v>
          </cell>
          <cell r="AR986" t="str">
            <v/>
          </cell>
          <cell r="AS986" t="str">
            <v>X</v>
          </cell>
          <cell r="AT986" t="str">
            <v>ALI_60_SEG_15_X</v>
          </cell>
          <cell r="AU986">
            <v>1</v>
          </cell>
          <cell r="AV986" t="str">
            <v>Cotizacion Seleccionada</v>
          </cell>
        </row>
        <row r="987">
          <cell r="A987" t="str">
            <v>ALI_16_SEG_1</v>
          </cell>
          <cell r="B987" t="str">
            <v>5to_Evento_973_V2_MOUNTAIN_FOOD_17466542.xlsm</v>
          </cell>
          <cell r="C987">
            <v>16</v>
          </cell>
          <cell r="D987">
            <v>2041</v>
          </cell>
          <cell r="E987" t="str">
            <v>Mountain Food S.A.S.</v>
          </cell>
          <cell r="F987">
            <v>403</v>
          </cell>
          <cell r="G987" t="str">
            <v>POSTRES</v>
          </cell>
          <cell r="H987" t="str">
            <v>16 : Chocolatina.</v>
          </cell>
          <cell r="I987">
            <v>1</v>
          </cell>
          <cell r="J987" t="str">
            <v>Sitio 1 : CARRERA 127#22G-18 INT 4 - Sitio 2 : SIBERIA KM 7.5 CELTA, LOTE 159 - Sitio 3 : CARRERA 68B #10A-18 - Sitio 4 : CALLE 24F#101B-15 - Sitio 5 : CARRERA 65B#10A-87 - Sitio 6 : AUTO MEDE KM 1,5 P INDUS FLORIDA BOD 23 - Sitio 7 : CARRERA 71 A BIS # 63D-38 -</v>
          </cell>
          <cell r="K987">
            <v>44835</v>
          </cell>
          <cell r="L987">
            <v>9161</v>
          </cell>
          <cell r="M987">
            <v>11124</v>
          </cell>
          <cell r="N987">
            <v>5159</v>
          </cell>
          <cell r="O987">
            <v>398</v>
          </cell>
          <cell r="P987">
            <v>427</v>
          </cell>
          <cell r="Q987">
            <v>0.22060889929742386</v>
          </cell>
          <cell r="R987">
            <v>332.8</v>
          </cell>
          <cell r="S987">
            <v>427</v>
          </cell>
          <cell r="T987">
            <v>0.22060889929742386</v>
          </cell>
          <cell r="U987">
            <v>332.8</v>
          </cell>
          <cell r="V987">
            <v>427</v>
          </cell>
          <cell r="W987">
            <v>0.22060889929742386</v>
          </cell>
          <cell r="X987">
            <v>332.8</v>
          </cell>
          <cell r="Y987">
            <v>427</v>
          </cell>
          <cell r="Z987">
            <v>0.22060889929742386</v>
          </cell>
          <cell r="AA987">
            <v>332.8</v>
          </cell>
          <cell r="AB987">
            <v>8600217.5999999996</v>
          </cell>
          <cell r="AC987" t="str">
            <v>Registro Valido</v>
          </cell>
          <cell r="AD987">
            <v>427</v>
          </cell>
          <cell r="AE987">
            <v>427</v>
          </cell>
          <cell r="AF987">
            <v>427</v>
          </cell>
          <cell r="AG987">
            <v>427</v>
          </cell>
          <cell r="AH987">
            <v>416</v>
          </cell>
          <cell r="AI987">
            <v>416</v>
          </cell>
          <cell r="AJ987">
            <v>416</v>
          </cell>
          <cell r="AK987">
            <v>416</v>
          </cell>
          <cell r="AM987" t="str">
            <v>ALI_16_SEG_1</v>
          </cell>
          <cell r="AN987" t="str">
            <v>ALI_16_SEG_1_VAL_8600217.6</v>
          </cell>
          <cell r="AO987">
            <v>3</v>
          </cell>
          <cell r="AP987">
            <v>8600217.5999999996</v>
          </cell>
          <cell r="AQ987" t="b">
            <v>1</v>
          </cell>
          <cell r="AR987" t="str">
            <v/>
          </cell>
          <cell r="AS987" t="str">
            <v>X</v>
          </cell>
          <cell r="AT987" t="str">
            <v>ALI_16_SEG_1_X</v>
          </cell>
          <cell r="AU987">
            <v>1</v>
          </cell>
          <cell r="AV987" t="str">
            <v>Cotizacion Seleccionada</v>
          </cell>
        </row>
        <row r="988">
          <cell r="A988" t="str">
            <v>ALI_16_SEG_2</v>
          </cell>
          <cell r="B988" t="str">
            <v>5to_Evento_973_V2_MOUNTAIN_FOOD_17466542.xlsm</v>
          </cell>
          <cell r="C988">
            <v>16</v>
          </cell>
          <cell r="D988">
            <v>2041</v>
          </cell>
          <cell r="E988" t="str">
            <v>Mountain Food S.A.S.</v>
          </cell>
          <cell r="F988">
            <v>404</v>
          </cell>
          <cell r="G988" t="str">
            <v>POSTRES</v>
          </cell>
          <cell r="H988" t="str">
            <v>16 : Chocolatina.</v>
          </cell>
          <cell r="I988">
            <v>2</v>
          </cell>
          <cell r="J988" t="str">
            <v>Sitio 1 : CARRERA 127#22G-18 INT 4 - Sitio 2 : SIBERIA KM 7.5 CELTA, LOTE 159 - Sitio 3 : CARRERA 68B #10A-18 - Sitio 4 : CALLE 24F#101B-15 - Sitio 5 : CARRERA 65B#10A-87 - Sitio 6 : AUTO MEDE KM 1,5 P INDUS FLORIDA BOD 23 - Sitio 7 : CARRERA 71 A BIS # 63D-38 -</v>
          </cell>
          <cell r="K988">
            <v>44835</v>
          </cell>
          <cell r="L988">
            <v>9368</v>
          </cell>
          <cell r="M988">
            <v>11375</v>
          </cell>
          <cell r="N988">
            <v>5276</v>
          </cell>
          <cell r="O988">
            <v>408</v>
          </cell>
          <cell r="P988">
            <v>427</v>
          </cell>
          <cell r="Q988">
            <v>0.22060889929742386</v>
          </cell>
          <cell r="R988">
            <v>332.8</v>
          </cell>
          <cell r="S988">
            <v>427</v>
          </cell>
          <cell r="T988">
            <v>0.22060889929742386</v>
          </cell>
          <cell r="U988">
            <v>332.8</v>
          </cell>
          <cell r="V988">
            <v>427</v>
          </cell>
          <cell r="W988">
            <v>0.22060889929742386</v>
          </cell>
          <cell r="X988">
            <v>332.8</v>
          </cell>
          <cell r="Y988">
            <v>427</v>
          </cell>
          <cell r="Z988">
            <v>0.22060889929742386</v>
          </cell>
          <cell r="AA988">
            <v>332.8</v>
          </cell>
          <cell r="AB988">
            <v>8794905.6000000015</v>
          </cell>
          <cell r="AC988" t="str">
            <v>Registro Valido</v>
          </cell>
          <cell r="AD988">
            <v>427</v>
          </cell>
          <cell r="AE988">
            <v>427</v>
          </cell>
          <cell r="AF988">
            <v>427</v>
          </cell>
          <cell r="AG988">
            <v>427</v>
          </cell>
          <cell r="AH988">
            <v>416</v>
          </cell>
          <cell r="AI988">
            <v>416</v>
          </cell>
          <cell r="AJ988">
            <v>416</v>
          </cell>
          <cell r="AK988">
            <v>416</v>
          </cell>
          <cell r="AM988" t="str">
            <v>ALI_16_SEG_2</v>
          </cell>
          <cell r="AN988" t="str">
            <v>ALI_16_SEG_2_VAL_8794905.6</v>
          </cell>
          <cell r="AO988">
            <v>3</v>
          </cell>
          <cell r="AP988">
            <v>8794905.6000000015</v>
          </cell>
          <cell r="AQ988" t="b">
            <v>1</v>
          </cell>
          <cell r="AR988" t="str">
            <v/>
          </cell>
          <cell r="AS988" t="str">
            <v>X</v>
          </cell>
          <cell r="AT988" t="str">
            <v>ALI_16_SEG_2_X</v>
          </cell>
          <cell r="AU988">
            <v>1</v>
          </cell>
          <cell r="AV988" t="str">
            <v>Cotizacion Seleccionada</v>
          </cell>
        </row>
        <row r="989">
          <cell r="A989" t="str">
            <v>ALI_16_SEG_3</v>
          </cell>
          <cell r="B989" t="str">
            <v>5to_Evento_973_V2_MOUNTAIN_FOOD_17466542.xlsm</v>
          </cell>
          <cell r="C989">
            <v>16</v>
          </cell>
          <cell r="D989">
            <v>2041</v>
          </cell>
          <cell r="E989" t="str">
            <v>Mountain Food S.A.S.</v>
          </cell>
          <cell r="F989">
            <v>405</v>
          </cell>
          <cell r="G989" t="str">
            <v>POSTRES</v>
          </cell>
          <cell r="H989" t="str">
            <v>16 : Chocolatina.</v>
          </cell>
          <cell r="I989">
            <v>3</v>
          </cell>
          <cell r="J989" t="str">
            <v>Sitio 1 : CARRERA 127#22G-18 INT 4 - Sitio 2 : SIBERIA KM 7.5 CELTA, LOTE 159 - Sitio 3 : CARRERA 68B #10A-18 - Sitio 4 : CALLE 24F#101B-15 - Sitio 5 : CARRERA 65B#10A-87 - Sitio 6 : AUTO MEDE KM 1,5 P INDUS FLORIDA BOD 23 - Sitio 7 : CARRERA 71 A BIS # 63D-38 -</v>
          </cell>
          <cell r="K989">
            <v>44835</v>
          </cell>
          <cell r="L989">
            <v>9310</v>
          </cell>
          <cell r="M989">
            <v>11307</v>
          </cell>
          <cell r="N989">
            <v>5244</v>
          </cell>
          <cell r="O989">
            <v>404</v>
          </cell>
          <cell r="P989">
            <v>427</v>
          </cell>
          <cell r="Q989">
            <v>0.22060889929742386</v>
          </cell>
          <cell r="R989">
            <v>332.8</v>
          </cell>
          <cell r="S989">
            <v>427</v>
          </cell>
          <cell r="T989">
            <v>0.22060889929742386</v>
          </cell>
          <cell r="U989">
            <v>332.8</v>
          </cell>
          <cell r="V989">
            <v>427</v>
          </cell>
          <cell r="W989">
            <v>0.22060889929742386</v>
          </cell>
          <cell r="X989">
            <v>332.8</v>
          </cell>
          <cell r="Y989">
            <v>427</v>
          </cell>
          <cell r="Z989">
            <v>0.22060889929742386</v>
          </cell>
          <cell r="AA989">
            <v>332.8</v>
          </cell>
          <cell r="AB989">
            <v>8740991.9999999981</v>
          </cell>
          <cell r="AC989" t="str">
            <v>Registro Valido</v>
          </cell>
          <cell r="AD989">
            <v>427</v>
          </cell>
          <cell r="AE989">
            <v>427</v>
          </cell>
          <cell r="AF989">
            <v>427</v>
          </cell>
          <cell r="AG989">
            <v>427</v>
          </cell>
          <cell r="AH989">
            <v>416</v>
          </cell>
          <cell r="AI989">
            <v>416</v>
          </cell>
          <cell r="AJ989">
            <v>416</v>
          </cell>
          <cell r="AK989">
            <v>416</v>
          </cell>
          <cell r="AM989" t="str">
            <v>ALI_16_SEG_3</v>
          </cell>
          <cell r="AN989" t="str">
            <v>ALI_16_SEG_3_VAL_8740992</v>
          </cell>
          <cell r="AO989">
            <v>3</v>
          </cell>
          <cell r="AP989">
            <v>8740991.9999999981</v>
          </cell>
          <cell r="AQ989" t="b">
            <v>1</v>
          </cell>
          <cell r="AR989" t="str">
            <v/>
          </cell>
          <cell r="AS989" t="str">
            <v>X</v>
          </cell>
          <cell r="AT989" t="str">
            <v>ALI_16_SEG_3_X</v>
          </cell>
          <cell r="AU989">
            <v>1</v>
          </cell>
          <cell r="AV989" t="str">
            <v>Cotizacion Seleccionada</v>
          </cell>
        </row>
        <row r="990">
          <cell r="A990" t="str">
            <v>ALI_16_SEG_4</v>
          </cell>
          <cell r="B990" t="str">
            <v>5to_Evento_973_V2_MOUNTAIN_FOOD_17466542.xlsm</v>
          </cell>
          <cell r="C990">
            <v>16</v>
          </cell>
          <cell r="D990">
            <v>2041</v>
          </cell>
          <cell r="E990" t="str">
            <v>Mountain Food S.A.S.</v>
          </cell>
          <cell r="F990">
            <v>406</v>
          </cell>
          <cell r="G990" t="str">
            <v>POSTRES</v>
          </cell>
          <cell r="H990" t="str">
            <v>16 : Chocolatina.</v>
          </cell>
          <cell r="I990">
            <v>4</v>
          </cell>
          <cell r="J990" t="str">
            <v>Sitio 1 : CARRERA 127#22G-18 INT 4 - Sitio 2 : SIBERIA KM 7.5 CELTA, LOTE 159 - Sitio 3 : CARRERA 68B #10A-18 - Sitio 4 : CALLE 24F#101B-15 - Sitio 5 : CARRERA 65B#10A-87 - Sitio 6 : AUTO MEDE KM 1,5 P INDUS FLORIDA BOD 23 - Sitio 7 : CARRERA 71 A BIS # 63D-38 -</v>
          </cell>
          <cell r="K990">
            <v>44835</v>
          </cell>
          <cell r="L990">
            <v>9921</v>
          </cell>
          <cell r="M990">
            <v>12048</v>
          </cell>
          <cell r="N990">
            <v>5588</v>
          </cell>
          <cell r="O990">
            <v>431</v>
          </cell>
          <cell r="P990">
            <v>427</v>
          </cell>
          <cell r="Q990">
            <v>0.22060889929742386</v>
          </cell>
          <cell r="R990">
            <v>332.8</v>
          </cell>
          <cell r="S990">
            <v>427</v>
          </cell>
          <cell r="T990">
            <v>0.22060889929742386</v>
          </cell>
          <cell r="U990">
            <v>332.8</v>
          </cell>
          <cell r="V990">
            <v>427</v>
          </cell>
          <cell r="W990">
            <v>0.22060889929742386</v>
          </cell>
          <cell r="X990">
            <v>332.8</v>
          </cell>
          <cell r="Y990">
            <v>427</v>
          </cell>
          <cell r="Z990">
            <v>0.22060889929742386</v>
          </cell>
          <cell r="AA990">
            <v>332.8</v>
          </cell>
          <cell r="AB990">
            <v>9314406.4000000004</v>
          </cell>
          <cell r="AC990" t="str">
            <v>Registro Valido</v>
          </cell>
          <cell r="AD990">
            <v>427</v>
          </cell>
          <cell r="AE990">
            <v>427</v>
          </cell>
          <cell r="AF990">
            <v>427</v>
          </cell>
          <cell r="AG990">
            <v>427</v>
          </cell>
          <cell r="AH990">
            <v>416</v>
          </cell>
          <cell r="AI990">
            <v>416</v>
          </cell>
          <cell r="AJ990">
            <v>416</v>
          </cell>
          <cell r="AK990">
            <v>416</v>
          </cell>
          <cell r="AM990" t="str">
            <v>ALI_16_SEG_4</v>
          </cell>
          <cell r="AN990" t="str">
            <v>ALI_16_SEG_4_VAL_9314406.4</v>
          </cell>
          <cell r="AO990">
            <v>3</v>
          </cell>
          <cell r="AP990">
            <v>9314406.4000000004</v>
          </cell>
          <cell r="AQ990" t="b">
            <v>1</v>
          </cell>
          <cell r="AR990" t="str">
            <v/>
          </cell>
          <cell r="AS990" t="str">
            <v>X</v>
          </cell>
          <cell r="AT990" t="str">
            <v>ALI_16_SEG_4_X</v>
          </cell>
          <cell r="AU990">
            <v>1</v>
          </cell>
          <cell r="AV990" t="str">
            <v>Cotizacion Seleccionada</v>
          </cell>
        </row>
        <row r="991">
          <cell r="A991" t="str">
            <v>ALI_16_SEG_5</v>
          </cell>
          <cell r="B991" t="str">
            <v>5to_Evento_973_V2_MOUNTAIN_FOOD_17466542.xlsm</v>
          </cell>
          <cell r="C991">
            <v>16</v>
          </cell>
          <cell r="D991">
            <v>2041</v>
          </cell>
          <cell r="E991" t="str">
            <v>Mountain Food S.A.S.</v>
          </cell>
          <cell r="F991">
            <v>407</v>
          </cell>
          <cell r="G991" t="str">
            <v>POSTRES</v>
          </cell>
          <cell r="H991" t="str">
            <v>16 : Chocolatina.</v>
          </cell>
          <cell r="I991">
            <v>5</v>
          </cell>
          <cell r="J991" t="str">
            <v>Sitio 1 : CARRERA 127#22G-18 INT 4 - Sitio 2 : SIBERIA KM 7.5 CELTA, LOTE 159 - Sitio 3 : CARRERA 68B #10A-18 - Sitio 4 : CALLE 24F#101B-15 - Sitio 5 : CARRERA 65B#10A-87 - Sitio 6 : AUTO MEDE KM 1,5 P INDUS FLORIDA BOD 23 - Sitio 7 : CARRERA 71 A BIS # 63D-38 -</v>
          </cell>
          <cell r="K991">
            <v>44835</v>
          </cell>
          <cell r="L991">
            <v>9223</v>
          </cell>
          <cell r="M991">
            <v>11199</v>
          </cell>
          <cell r="N991">
            <v>5195</v>
          </cell>
          <cell r="O991">
            <v>401</v>
          </cell>
          <cell r="P991">
            <v>427</v>
          </cell>
          <cell r="Q991">
            <v>0.22060889929742386</v>
          </cell>
          <cell r="R991">
            <v>332.8</v>
          </cell>
          <cell r="S991">
            <v>427</v>
          </cell>
          <cell r="T991">
            <v>0.22060889929742386</v>
          </cell>
          <cell r="U991">
            <v>332.8</v>
          </cell>
          <cell r="V991">
            <v>427</v>
          </cell>
          <cell r="W991">
            <v>0.22060889929742386</v>
          </cell>
          <cell r="X991">
            <v>332.8</v>
          </cell>
          <cell r="Y991">
            <v>427</v>
          </cell>
          <cell r="Z991">
            <v>0.22060889929742386</v>
          </cell>
          <cell r="AA991">
            <v>332.8</v>
          </cell>
          <cell r="AB991">
            <v>8658790.4000000004</v>
          </cell>
          <cell r="AC991" t="str">
            <v>Registro Valido</v>
          </cell>
          <cell r="AD991">
            <v>427</v>
          </cell>
          <cell r="AE991">
            <v>427</v>
          </cell>
          <cell r="AF991">
            <v>427</v>
          </cell>
          <cell r="AG991">
            <v>427</v>
          </cell>
          <cell r="AH991">
            <v>416</v>
          </cell>
          <cell r="AI991">
            <v>416</v>
          </cell>
          <cell r="AJ991">
            <v>416</v>
          </cell>
          <cell r="AK991">
            <v>416</v>
          </cell>
          <cell r="AM991" t="str">
            <v>ALI_16_SEG_5</v>
          </cell>
          <cell r="AN991" t="str">
            <v>ALI_16_SEG_5_VAL_8658790.4</v>
          </cell>
          <cell r="AO991">
            <v>3</v>
          </cell>
          <cell r="AP991">
            <v>8658790.4000000004</v>
          </cell>
          <cell r="AQ991" t="b">
            <v>1</v>
          </cell>
          <cell r="AR991" t="str">
            <v/>
          </cell>
          <cell r="AS991" t="str">
            <v>X</v>
          </cell>
          <cell r="AT991" t="str">
            <v>ALI_16_SEG_5_X</v>
          </cell>
          <cell r="AU991">
            <v>1</v>
          </cell>
          <cell r="AV991" t="str">
            <v>Cotizacion Seleccionada</v>
          </cell>
        </row>
        <row r="992">
          <cell r="A992" t="str">
            <v>ALI_16_SEG_6</v>
          </cell>
          <cell r="B992" t="str">
            <v>5to_Evento_973_V2_MOUNTAIN_FOOD_17466542.xlsm</v>
          </cell>
          <cell r="C992">
            <v>16</v>
          </cell>
          <cell r="D992">
            <v>2041</v>
          </cell>
          <cell r="E992" t="str">
            <v>Mountain Food S.A.S.</v>
          </cell>
          <cell r="F992">
            <v>408</v>
          </cell>
          <cell r="G992" t="str">
            <v>POSTRES</v>
          </cell>
          <cell r="H992" t="str">
            <v>16 : Chocolatina.</v>
          </cell>
          <cell r="I992">
            <v>6</v>
          </cell>
          <cell r="J992" t="str">
            <v>Sitio 1 : CARRERA 127#22G-18 INT 4 - Sitio 2 : SIBERIA KM 7.5 CELTA, LOTE 159 - Sitio 3 : CARRERA 68B #10A-18 - Sitio 4 : CALLE 24F#101B-15 - Sitio 5 : CARRERA 65B#10A-87 - Sitio 6 : AUTO MEDE KM 1,5 P INDUS FLORIDA BOD 23 - Sitio 7 : CARRERA 71 A BIS # 63D-38 -</v>
          </cell>
          <cell r="K992">
            <v>44835</v>
          </cell>
          <cell r="L992">
            <v>9982</v>
          </cell>
          <cell r="M992">
            <v>12123</v>
          </cell>
          <cell r="N992">
            <v>5622</v>
          </cell>
          <cell r="O992">
            <v>433</v>
          </cell>
          <cell r="P992">
            <v>427</v>
          </cell>
          <cell r="Q992">
            <v>0.22060889929742386</v>
          </cell>
          <cell r="R992">
            <v>332.8</v>
          </cell>
          <cell r="S992">
            <v>427</v>
          </cell>
          <cell r="T992">
            <v>0.22060889929742386</v>
          </cell>
          <cell r="U992">
            <v>332.8</v>
          </cell>
          <cell r="V992">
            <v>427</v>
          </cell>
          <cell r="W992">
            <v>0.22060889929742386</v>
          </cell>
          <cell r="X992">
            <v>332.8</v>
          </cell>
          <cell r="Y992">
            <v>427</v>
          </cell>
          <cell r="Z992">
            <v>0.22060889929742386</v>
          </cell>
          <cell r="AA992">
            <v>332.8</v>
          </cell>
          <cell r="AB992">
            <v>9371648</v>
          </cell>
          <cell r="AC992" t="str">
            <v>Registro Valido</v>
          </cell>
          <cell r="AD992">
            <v>427</v>
          </cell>
          <cell r="AE992">
            <v>427</v>
          </cell>
          <cell r="AF992">
            <v>427</v>
          </cell>
          <cell r="AG992">
            <v>427</v>
          </cell>
          <cell r="AH992">
            <v>416</v>
          </cell>
          <cell r="AI992">
            <v>416</v>
          </cell>
          <cell r="AJ992">
            <v>416</v>
          </cell>
          <cell r="AK992">
            <v>416</v>
          </cell>
          <cell r="AM992" t="str">
            <v>ALI_16_SEG_6</v>
          </cell>
          <cell r="AN992" t="str">
            <v>ALI_16_SEG_6_VAL_9371648</v>
          </cell>
          <cell r="AO992">
            <v>3</v>
          </cell>
          <cell r="AP992">
            <v>9371648</v>
          </cell>
          <cell r="AQ992" t="b">
            <v>1</v>
          </cell>
          <cell r="AR992" t="str">
            <v/>
          </cell>
          <cell r="AS992" t="str">
            <v>X</v>
          </cell>
          <cell r="AT992" t="str">
            <v>ALI_16_SEG_6_X</v>
          </cell>
          <cell r="AU992">
            <v>1</v>
          </cell>
          <cell r="AV992" t="str">
            <v>Cotizacion Seleccionada</v>
          </cell>
        </row>
        <row r="993">
          <cell r="A993" t="str">
            <v>ALI_16_SEG_7</v>
          </cell>
          <cell r="B993" t="str">
            <v>5to_Evento_973_V2_MOUNTAIN_FOOD_17466542.xlsm</v>
          </cell>
          <cell r="C993">
            <v>16</v>
          </cell>
          <cell r="D993">
            <v>2041</v>
          </cell>
          <cell r="E993" t="str">
            <v>Mountain Food S.A.S.</v>
          </cell>
          <cell r="F993">
            <v>409</v>
          </cell>
          <cell r="G993" t="str">
            <v>POSTRES</v>
          </cell>
          <cell r="H993" t="str">
            <v>16 : Chocolatina.</v>
          </cell>
          <cell r="I993">
            <v>7</v>
          </cell>
          <cell r="J993" t="str">
            <v>Sitio 1 : CARRERA 127#22G-18 INT 4 - Sitio 2 : SIBERIA KM 7.5 CELTA, LOTE 159 - Sitio 3 : CARRERA 68B #10A-18 - Sitio 4 : CALLE 24F#101B-15 - Sitio 5 : CARRERA 65B#10A-87 - Sitio 6 : AUTO MEDE KM 1,5 P INDUS FLORIDA BOD 23 - Sitio 7 : CARRERA 71 A BIS # 63D-38 -</v>
          </cell>
          <cell r="K993">
            <v>44835</v>
          </cell>
          <cell r="L993">
            <v>10194</v>
          </cell>
          <cell r="M993">
            <v>12378</v>
          </cell>
          <cell r="N993">
            <v>5741</v>
          </cell>
          <cell r="O993">
            <v>442</v>
          </cell>
          <cell r="P993">
            <v>427</v>
          </cell>
          <cell r="Q993">
            <v>0.22060889929742386</v>
          </cell>
          <cell r="R993">
            <v>332.8</v>
          </cell>
          <cell r="S993">
            <v>427</v>
          </cell>
          <cell r="T993">
            <v>0.22060889929742386</v>
          </cell>
          <cell r="U993">
            <v>332.8</v>
          </cell>
          <cell r="V993">
            <v>427</v>
          </cell>
          <cell r="W993">
            <v>0.22060889929742386</v>
          </cell>
          <cell r="X993">
            <v>332.8</v>
          </cell>
          <cell r="Y993">
            <v>427</v>
          </cell>
          <cell r="Z993">
            <v>0.22060889929742386</v>
          </cell>
          <cell r="AA993">
            <v>332.8</v>
          </cell>
          <cell r="AB993">
            <v>9569664</v>
          </cell>
          <cell r="AC993" t="str">
            <v>Registro Valido</v>
          </cell>
          <cell r="AD993">
            <v>427</v>
          </cell>
          <cell r="AE993">
            <v>427</v>
          </cell>
          <cell r="AF993">
            <v>427</v>
          </cell>
          <cell r="AG993">
            <v>427</v>
          </cell>
          <cell r="AH993">
            <v>416</v>
          </cell>
          <cell r="AI993">
            <v>416</v>
          </cell>
          <cell r="AJ993">
            <v>416</v>
          </cell>
          <cell r="AK993">
            <v>416</v>
          </cell>
          <cell r="AM993" t="str">
            <v>ALI_16_SEG_7</v>
          </cell>
          <cell r="AN993" t="str">
            <v>ALI_16_SEG_7_VAL_9569664</v>
          </cell>
          <cell r="AO993">
            <v>3</v>
          </cell>
          <cell r="AP993">
            <v>9569664</v>
          </cell>
          <cell r="AQ993" t="b">
            <v>1</v>
          </cell>
          <cell r="AR993" t="str">
            <v/>
          </cell>
          <cell r="AS993" t="str">
            <v>X</v>
          </cell>
          <cell r="AT993" t="str">
            <v>ALI_16_SEG_7_X</v>
          </cell>
          <cell r="AU993">
            <v>1</v>
          </cell>
          <cell r="AV993" t="str">
            <v>Cotizacion Seleccionada</v>
          </cell>
        </row>
        <row r="994">
          <cell r="A994" t="str">
            <v>ALI_16_SEG_8</v>
          </cell>
          <cell r="B994" t="str">
            <v>5to_Evento_973_V2_MOUNTAIN_FOOD_17466542.xlsm</v>
          </cell>
          <cell r="C994">
            <v>16</v>
          </cell>
          <cell r="D994">
            <v>2041</v>
          </cell>
          <cell r="E994" t="str">
            <v>Mountain Food S.A.S.</v>
          </cell>
          <cell r="F994">
            <v>410</v>
          </cell>
          <cell r="G994" t="str">
            <v>POSTRES</v>
          </cell>
          <cell r="H994" t="str">
            <v>16 : Chocolatina.</v>
          </cell>
          <cell r="I994">
            <v>8</v>
          </cell>
          <cell r="J994" t="str">
            <v>Sitio 1 : CARRERA 127#22G-18 INT 4 - Sitio 2 : SIBERIA KM 7.5 CELTA, LOTE 159 - Sitio 3 : CARRERA 68B #10A-18 - Sitio 4 : CALLE 24F#101B-15 - Sitio 5 : CARRERA 65B#10A-87 - Sitio 6 : AUTO MEDE KM 1,5 P INDUS FLORIDA BOD 23 - Sitio 7 : CARRERA 71 A BIS # 63D-38 -</v>
          </cell>
          <cell r="K994">
            <v>44835</v>
          </cell>
          <cell r="L994">
            <v>9839</v>
          </cell>
          <cell r="M994">
            <v>11947</v>
          </cell>
          <cell r="N994">
            <v>5543</v>
          </cell>
          <cell r="O994">
            <v>427</v>
          </cell>
          <cell r="P994">
            <v>427</v>
          </cell>
          <cell r="Q994">
            <v>0.22060889929742386</v>
          </cell>
          <cell r="R994">
            <v>332.8</v>
          </cell>
          <cell r="S994">
            <v>427</v>
          </cell>
          <cell r="T994">
            <v>0.22060889929742386</v>
          </cell>
          <cell r="U994">
            <v>332.8</v>
          </cell>
          <cell r="V994">
            <v>427</v>
          </cell>
          <cell r="W994">
            <v>0.22060889929742386</v>
          </cell>
          <cell r="X994">
            <v>332.8</v>
          </cell>
          <cell r="Y994">
            <v>427</v>
          </cell>
          <cell r="Z994">
            <v>0.22060889929742386</v>
          </cell>
          <cell r="AA994">
            <v>332.8</v>
          </cell>
          <cell r="AB994">
            <v>9237196.8000000007</v>
          </cell>
          <cell r="AC994" t="str">
            <v>Registro Valido</v>
          </cell>
          <cell r="AD994">
            <v>427</v>
          </cell>
          <cell r="AE994">
            <v>427</v>
          </cell>
          <cell r="AF994">
            <v>427</v>
          </cell>
          <cell r="AG994">
            <v>427</v>
          </cell>
          <cell r="AH994">
            <v>416</v>
          </cell>
          <cell r="AI994">
            <v>416</v>
          </cell>
          <cell r="AJ994">
            <v>416</v>
          </cell>
          <cell r="AK994">
            <v>416</v>
          </cell>
          <cell r="AM994" t="str">
            <v>ALI_16_SEG_8</v>
          </cell>
          <cell r="AN994" t="str">
            <v>ALI_16_SEG_8_VAL_9237196.8</v>
          </cell>
          <cell r="AO994">
            <v>3</v>
          </cell>
          <cell r="AP994">
            <v>9237196.8000000007</v>
          </cell>
          <cell r="AQ994" t="b">
            <v>1</v>
          </cell>
          <cell r="AR994" t="str">
            <v/>
          </cell>
          <cell r="AS994" t="str">
            <v>X</v>
          </cell>
          <cell r="AT994" t="str">
            <v>ALI_16_SEG_8_X</v>
          </cell>
          <cell r="AU994">
            <v>1</v>
          </cell>
          <cell r="AV994" t="str">
            <v>Cotizacion Seleccionada</v>
          </cell>
        </row>
        <row r="995">
          <cell r="A995" t="str">
            <v>ALI_16_SEG_9</v>
          </cell>
          <cell r="B995" t="str">
            <v>5to_Evento_973_V2_MOUNTAIN_FOOD_17466542.xlsm</v>
          </cell>
          <cell r="C995">
            <v>16</v>
          </cell>
          <cell r="D995">
            <v>2041</v>
          </cell>
          <cell r="E995" t="str">
            <v>Mountain Food S.A.S.</v>
          </cell>
          <cell r="F995">
            <v>411</v>
          </cell>
          <cell r="G995" t="str">
            <v>POSTRES</v>
          </cell>
          <cell r="H995" t="str">
            <v>16 : Chocolatina.</v>
          </cell>
          <cell r="I995">
            <v>9</v>
          </cell>
          <cell r="J995" t="str">
            <v>Sitio 1 : CARRERA 127#22G-18 INT 4 - Sitio 2 : SIBERIA KM 7.5 CELTA, LOTE 159 - Sitio 3 : CARRERA 68B #10A-18 - Sitio 4 : CALLE 24F#101B-15 - Sitio 5 : CARRERA 65B#10A-87 - Sitio 6 : AUTO MEDE KM 1,5 P INDUS FLORIDA BOD 23 - Sitio 7 : CARRERA 71 A BIS # 63D-38 -</v>
          </cell>
          <cell r="K995">
            <v>44835</v>
          </cell>
          <cell r="L995">
            <v>9944</v>
          </cell>
          <cell r="M995">
            <v>12074</v>
          </cell>
          <cell r="N995">
            <v>5600</v>
          </cell>
          <cell r="O995">
            <v>431</v>
          </cell>
          <cell r="P995">
            <v>427</v>
          </cell>
          <cell r="Q995">
            <v>0.22060889929742386</v>
          </cell>
          <cell r="R995">
            <v>332.8</v>
          </cell>
          <cell r="S995">
            <v>427</v>
          </cell>
          <cell r="T995">
            <v>0.22060889929742386</v>
          </cell>
          <cell r="U995">
            <v>332.8</v>
          </cell>
          <cell r="V995">
            <v>427</v>
          </cell>
          <cell r="W995">
            <v>0.22060889929742386</v>
          </cell>
          <cell r="X995">
            <v>332.8</v>
          </cell>
          <cell r="Y995">
            <v>427</v>
          </cell>
          <cell r="Z995">
            <v>0.22060889929742386</v>
          </cell>
          <cell r="AA995">
            <v>332.8</v>
          </cell>
          <cell r="AB995">
            <v>9334707.2000000011</v>
          </cell>
          <cell r="AC995" t="str">
            <v>Registro Valido</v>
          </cell>
          <cell r="AD995">
            <v>427</v>
          </cell>
          <cell r="AE995">
            <v>427</v>
          </cell>
          <cell r="AF995">
            <v>427</v>
          </cell>
          <cell r="AG995">
            <v>427</v>
          </cell>
          <cell r="AH995">
            <v>416</v>
          </cell>
          <cell r="AI995">
            <v>416</v>
          </cell>
          <cell r="AJ995">
            <v>416</v>
          </cell>
          <cell r="AK995">
            <v>416</v>
          </cell>
          <cell r="AM995" t="str">
            <v>ALI_16_SEG_9</v>
          </cell>
          <cell r="AN995" t="str">
            <v>ALI_16_SEG_9_VAL_9334707.2</v>
          </cell>
          <cell r="AO995">
            <v>3</v>
          </cell>
          <cell r="AP995">
            <v>9334707.2000000011</v>
          </cell>
          <cell r="AQ995" t="b">
            <v>1</v>
          </cell>
          <cell r="AR995" t="str">
            <v/>
          </cell>
          <cell r="AS995" t="str">
            <v>X</v>
          </cell>
          <cell r="AT995" t="str">
            <v>ALI_16_SEG_9_X</v>
          </cell>
          <cell r="AU995">
            <v>1</v>
          </cell>
          <cell r="AV995" t="str">
            <v>Cotizacion Seleccionada</v>
          </cell>
        </row>
        <row r="996">
          <cell r="A996" t="str">
            <v>ALI_16_SEG_10</v>
          </cell>
          <cell r="B996" t="str">
            <v>5to_Evento_973_V2_MOUNTAIN_FOOD_17466542.xlsm</v>
          </cell>
          <cell r="C996">
            <v>16</v>
          </cell>
          <cell r="D996">
            <v>2041</v>
          </cell>
          <cell r="E996" t="str">
            <v>Mountain Food S.A.S.</v>
          </cell>
          <cell r="F996">
            <v>412</v>
          </cell>
          <cell r="G996" t="str">
            <v>POSTRES</v>
          </cell>
          <cell r="H996" t="str">
            <v>16 : Chocolatina.</v>
          </cell>
          <cell r="I996">
            <v>10</v>
          </cell>
          <cell r="J996" t="str">
            <v>Sitio 1 : CARRERA 127#22G-18 INT 4 - Sitio 2 : SIBERIA KM 7.5 CELTA, LOTE 159 - Sitio 3 : CARRERA 68B #10A-18 - Sitio 4 : CALLE 24F#101B-15 - Sitio 5 : CARRERA 65B#10A-87 - Sitio 6 : AUTO MEDE KM 1,5 P INDUS FLORIDA BOD 23 - Sitio 7 : CARRERA 71 A BIS # 63D-38 -</v>
          </cell>
          <cell r="K996">
            <v>44835</v>
          </cell>
          <cell r="L996">
            <v>9957</v>
          </cell>
          <cell r="M996">
            <v>12093</v>
          </cell>
          <cell r="N996">
            <v>5609</v>
          </cell>
          <cell r="O996">
            <v>433</v>
          </cell>
          <cell r="P996">
            <v>427</v>
          </cell>
          <cell r="Q996">
            <v>0.22060889929742386</v>
          </cell>
          <cell r="R996">
            <v>332.8</v>
          </cell>
          <cell r="S996">
            <v>427</v>
          </cell>
          <cell r="T996">
            <v>0.22060889929742386</v>
          </cell>
          <cell r="U996">
            <v>332.8</v>
          </cell>
          <cell r="V996">
            <v>427</v>
          </cell>
          <cell r="W996">
            <v>0.22060889929742386</v>
          </cell>
          <cell r="X996">
            <v>332.8</v>
          </cell>
          <cell r="Y996">
            <v>427</v>
          </cell>
          <cell r="Z996">
            <v>0.22060889929742386</v>
          </cell>
          <cell r="AA996">
            <v>332.8</v>
          </cell>
          <cell r="AB996">
            <v>9349017.5999999996</v>
          </cell>
          <cell r="AC996" t="str">
            <v>Registro Valido</v>
          </cell>
          <cell r="AD996">
            <v>427</v>
          </cell>
          <cell r="AE996">
            <v>427</v>
          </cell>
          <cell r="AF996">
            <v>427</v>
          </cell>
          <cell r="AG996">
            <v>427</v>
          </cell>
          <cell r="AH996">
            <v>416</v>
          </cell>
          <cell r="AI996">
            <v>416</v>
          </cell>
          <cell r="AJ996">
            <v>416</v>
          </cell>
          <cell r="AK996">
            <v>416</v>
          </cell>
          <cell r="AM996" t="str">
            <v>ALI_16_SEG_10</v>
          </cell>
          <cell r="AN996" t="str">
            <v>ALI_16_SEG_10_VAL_9349017.6</v>
          </cell>
          <cell r="AO996">
            <v>3</v>
          </cell>
          <cell r="AP996">
            <v>9349017.5999999996</v>
          </cell>
          <cell r="AQ996" t="b">
            <v>1</v>
          </cell>
          <cell r="AR996" t="str">
            <v/>
          </cell>
          <cell r="AS996" t="str">
            <v>X</v>
          </cell>
          <cell r="AT996" t="str">
            <v>ALI_16_SEG_10_X</v>
          </cell>
          <cell r="AU996">
            <v>1</v>
          </cell>
          <cell r="AV996" t="str">
            <v>Cotizacion Seleccionada</v>
          </cell>
        </row>
        <row r="997">
          <cell r="A997" t="str">
            <v>ALI_16_SEG_11</v>
          </cell>
          <cell r="B997" t="str">
            <v>5to_Evento_973_V2_MOUNTAIN_FOOD_17466542.xlsm</v>
          </cell>
          <cell r="C997">
            <v>16</v>
          </cell>
          <cell r="D997">
            <v>2041</v>
          </cell>
          <cell r="E997" t="str">
            <v>Mountain Food S.A.S.</v>
          </cell>
          <cell r="F997">
            <v>413</v>
          </cell>
          <cell r="G997" t="str">
            <v>POSTRES</v>
          </cell>
          <cell r="H997" t="str">
            <v>16 : Chocolatina.</v>
          </cell>
          <cell r="I997">
            <v>11</v>
          </cell>
          <cell r="J997" t="str">
            <v>Sitio 1 : CARRERA 127#22G-18 INT 4 - Sitio 2 : SIBERIA KM 7.5 CELTA, LOTE 159 - Sitio 3 : CARRERA 68B #10A-18 - Sitio 4 : CALLE 24F#101B-15 - Sitio 5 : CARRERA 65B#10A-87 - Sitio 6 : AUTO MEDE KM 1,5 P INDUS FLORIDA BOD 23 - Sitio 7 : CARRERA 71 A BIS # 63D-38 -</v>
          </cell>
          <cell r="K997">
            <v>44835</v>
          </cell>
          <cell r="L997">
            <v>9807</v>
          </cell>
          <cell r="M997">
            <v>11909</v>
          </cell>
          <cell r="N997">
            <v>5524</v>
          </cell>
          <cell r="O997">
            <v>425</v>
          </cell>
          <cell r="P997">
            <v>427</v>
          </cell>
          <cell r="Q997">
            <v>0.22060889929742386</v>
          </cell>
          <cell r="R997">
            <v>332.8</v>
          </cell>
          <cell r="S997">
            <v>427</v>
          </cell>
          <cell r="T997">
            <v>0.22060889929742386</v>
          </cell>
          <cell r="U997">
            <v>332.8</v>
          </cell>
          <cell r="V997">
            <v>427</v>
          </cell>
          <cell r="W997">
            <v>0.22060889929742386</v>
          </cell>
          <cell r="X997">
            <v>332.8</v>
          </cell>
          <cell r="Y997">
            <v>427</v>
          </cell>
          <cell r="Z997">
            <v>0.22060889929742386</v>
          </cell>
          <cell r="AA997">
            <v>332.8</v>
          </cell>
          <cell r="AB997">
            <v>9206912</v>
          </cell>
          <cell r="AC997" t="str">
            <v>Registro Valido</v>
          </cell>
          <cell r="AD997">
            <v>427</v>
          </cell>
          <cell r="AE997">
            <v>427</v>
          </cell>
          <cell r="AF997">
            <v>427</v>
          </cell>
          <cell r="AG997">
            <v>427</v>
          </cell>
          <cell r="AH997">
            <v>416</v>
          </cell>
          <cell r="AI997">
            <v>416</v>
          </cell>
          <cell r="AJ997">
            <v>416</v>
          </cell>
          <cell r="AK997">
            <v>416</v>
          </cell>
          <cell r="AM997" t="str">
            <v>ALI_16_SEG_11</v>
          </cell>
          <cell r="AN997" t="str">
            <v>ALI_16_SEG_11_VAL_9206912</v>
          </cell>
          <cell r="AO997">
            <v>3</v>
          </cell>
          <cell r="AP997">
            <v>9206912</v>
          </cell>
          <cell r="AQ997" t="b">
            <v>1</v>
          </cell>
          <cell r="AR997" t="str">
            <v/>
          </cell>
          <cell r="AS997" t="str">
            <v>X</v>
          </cell>
          <cell r="AT997" t="str">
            <v>ALI_16_SEG_11_X</v>
          </cell>
          <cell r="AU997">
            <v>1</v>
          </cell>
          <cell r="AV997" t="str">
            <v>Cotizacion Seleccionada</v>
          </cell>
        </row>
        <row r="998">
          <cell r="A998" t="str">
            <v>ALI_16_SEG_12</v>
          </cell>
          <cell r="B998" t="str">
            <v>5to_Evento_973_V2_MOUNTAIN_FOOD_17466542.xlsm</v>
          </cell>
          <cell r="C998">
            <v>16</v>
          </cell>
          <cell r="D998">
            <v>2041</v>
          </cell>
          <cell r="E998" t="str">
            <v>Mountain Food S.A.S.</v>
          </cell>
          <cell r="F998">
            <v>414</v>
          </cell>
          <cell r="G998" t="str">
            <v>POSTRES</v>
          </cell>
          <cell r="H998" t="str">
            <v>16 : Chocolatina.</v>
          </cell>
          <cell r="I998">
            <v>12</v>
          </cell>
          <cell r="J998" t="str">
            <v>Sitio 1 : CARRERA 127#22G-18 INT 4 - Sitio 2 : SIBERIA KM 7.5 CELTA, LOTE 159 - Sitio 3 : CARRERA 68B #10A-18 - Sitio 4 : CALLE 24F#101B-15 - Sitio 5 : CARRERA 65B#10A-87 - Sitio 6 : AUTO MEDE KM 1,5 P INDUS FLORIDA BOD 23 - Sitio 7 : CARRERA 71 A BIS # 63D-38 -</v>
          </cell>
          <cell r="K998">
            <v>44835</v>
          </cell>
          <cell r="L998">
            <v>8901</v>
          </cell>
          <cell r="M998">
            <v>10808</v>
          </cell>
          <cell r="N998">
            <v>5014</v>
          </cell>
          <cell r="O998">
            <v>386</v>
          </cell>
          <cell r="P998">
            <v>427</v>
          </cell>
          <cell r="Q998">
            <v>0.22060889929742386</v>
          </cell>
          <cell r="R998">
            <v>332.8</v>
          </cell>
          <cell r="S998">
            <v>427</v>
          </cell>
          <cell r="T998">
            <v>0.22060889929742386</v>
          </cell>
          <cell r="U998">
            <v>332.8</v>
          </cell>
          <cell r="V998">
            <v>427</v>
          </cell>
          <cell r="W998">
            <v>0.22060889929742386</v>
          </cell>
          <cell r="X998">
            <v>332.8</v>
          </cell>
          <cell r="Y998">
            <v>427</v>
          </cell>
          <cell r="Z998">
            <v>0.22060889929742386</v>
          </cell>
          <cell r="AA998">
            <v>332.8</v>
          </cell>
          <cell r="AB998">
            <v>8356275.2000000002</v>
          </cell>
          <cell r="AC998" t="str">
            <v>Registro Valido</v>
          </cell>
          <cell r="AD998">
            <v>427</v>
          </cell>
          <cell r="AE998">
            <v>427</v>
          </cell>
          <cell r="AF998">
            <v>427</v>
          </cell>
          <cell r="AG998">
            <v>427</v>
          </cell>
          <cell r="AH998">
            <v>416</v>
          </cell>
          <cell r="AI998">
            <v>416</v>
          </cell>
          <cell r="AJ998">
            <v>416</v>
          </cell>
          <cell r="AK998">
            <v>416</v>
          </cell>
          <cell r="AM998" t="str">
            <v>ALI_16_SEG_12</v>
          </cell>
          <cell r="AN998" t="str">
            <v>ALI_16_SEG_12_VAL_8356275.2</v>
          </cell>
          <cell r="AO998">
            <v>3</v>
          </cell>
          <cell r="AP998">
            <v>8356275.2000000002</v>
          </cell>
          <cell r="AQ998" t="b">
            <v>1</v>
          </cell>
          <cell r="AR998" t="str">
            <v/>
          </cell>
          <cell r="AS998" t="str">
            <v>X</v>
          </cell>
          <cell r="AT998" t="str">
            <v>ALI_16_SEG_12_X</v>
          </cell>
          <cell r="AU998">
            <v>1</v>
          </cell>
          <cell r="AV998" t="str">
            <v>Cotizacion Seleccionada</v>
          </cell>
        </row>
        <row r="999">
          <cell r="A999" t="str">
            <v>ALI_16_SEG_13</v>
          </cell>
          <cell r="B999" t="str">
            <v>5to_Evento_973_V2_MOUNTAIN_FOOD_17466542.xlsm</v>
          </cell>
          <cell r="C999">
            <v>16</v>
          </cell>
          <cell r="D999">
            <v>2041</v>
          </cell>
          <cell r="E999" t="str">
            <v>Mountain Food S.A.S.</v>
          </cell>
          <cell r="F999">
            <v>415</v>
          </cell>
          <cell r="G999" t="str">
            <v>POSTRES</v>
          </cell>
          <cell r="H999" t="str">
            <v>16 : Chocolatina.</v>
          </cell>
          <cell r="I999">
            <v>13</v>
          </cell>
          <cell r="J999" t="str">
            <v>Sitio 1 : CARRERA 127#22G-18 INT 4 - Sitio 2 : SIBERIA KM 7.5 CELTA, LOTE 159 - Sitio 3 : CARRERA 68B #10A-18 - Sitio 4 : CALLE 24F#101B-15 - Sitio 5 : CARRERA 65B#10A-87 - Sitio 6 : AUTO MEDE KM 1,5 P INDUS FLORIDA BOD 23 - Sitio 7 : CARRERA 71 A BIS # 63D-38 -</v>
          </cell>
          <cell r="K999">
            <v>44835</v>
          </cell>
          <cell r="L999">
            <v>9451</v>
          </cell>
          <cell r="M999">
            <v>11476</v>
          </cell>
          <cell r="N999">
            <v>5323</v>
          </cell>
          <cell r="O999">
            <v>410</v>
          </cell>
          <cell r="P999">
            <v>427</v>
          </cell>
          <cell r="Q999">
            <v>0.22060889929742386</v>
          </cell>
          <cell r="R999">
            <v>332.8</v>
          </cell>
          <cell r="S999">
            <v>427</v>
          </cell>
          <cell r="T999">
            <v>0.22060889929742386</v>
          </cell>
          <cell r="U999">
            <v>332.8</v>
          </cell>
          <cell r="V999">
            <v>427</v>
          </cell>
          <cell r="W999">
            <v>0.22060889929742386</v>
          </cell>
          <cell r="X999">
            <v>332.8</v>
          </cell>
          <cell r="Y999">
            <v>427</v>
          </cell>
          <cell r="Z999">
            <v>0.22060889929742386</v>
          </cell>
          <cell r="AA999">
            <v>332.8</v>
          </cell>
          <cell r="AB999">
            <v>8872448</v>
          </cell>
          <cell r="AC999" t="str">
            <v>Registro Valido</v>
          </cell>
          <cell r="AD999">
            <v>427</v>
          </cell>
          <cell r="AE999">
            <v>427</v>
          </cell>
          <cell r="AF999">
            <v>427</v>
          </cell>
          <cell r="AG999">
            <v>427</v>
          </cell>
          <cell r="AH999">
            <v>416</v>
          </cell>
          <cell r="AI999">
            <v>416</v>
          </cell>
          <cell r="AJ999">
            <v>416</v>
          </cell>
          <cell r="AK999">
            <v>416</v>
          </cell>
          <cell r="AM999" t="str">
            <v>ALI_16_SEG_13</v>
          </cell>
          <cell r="AN999" t="str">
            <v>ALI_16_SEG_13_VAL_8872448</v>
          </cell>
          <cell r="AO999">
            <v>3</v>
          </cell>
          <cell r="AP999">
            <v>8872448</v>
          </cell>
          <cell r="AQ999" t="b">
            <v>1</v>
          </cell>
          <cell r="AR999" t="str">
            <v/>
          </cell>
          <cell r="AS999" t="str">
            <v>X</v>
          </cell>
          <cell r="AT999" t="str">
            <v>ALI_16_SEG_13_X</v>
          </cell>
          <cell r="AU999">
            <v>1</v>
          </cell>
          <cell r="AV999" t="str">
            <v>Cotizacion Seleccionada</v>
          </cell>
        </row>
        <row r="1000">
          <cell r="A1000" t="str">
            <v>ALI_16_SEG_14</v>
          </cell>
          <cell r="B1000" t="str">
            <v>5to_Evento_973_V2_MOUNTAIN_FOOD_17466542.xlsm</v>
          </cell>
          <cell r="C1000">
            <v>16</v>
          </cell>
          <cell r="D1000">
            <v>2041</v>
          </cell>
          <cell r="E1000" t="str">
            <v>Mountain Food S.A.S.</v>
          </cell>
          <cell r="F1000">
            <v>416</v>
          </cell>
          <cell r="G1000" t="str">
            <v>POSTRES</v>
          </cell>
          <cell r="H1000" t="str">
            <v>16 : Chocolatina.</v>
          </cell>
          <cell r="I1000">
            <v>14</v>
          </cell>
          <cell r="J1000" t="str">
            <v>Sitio 1 : CARRERA 127#22G-18 INT 4 - Sitio 2 : SIBERIA KM 7.5 CELTA, LOTE 159 - Sitio 3 : CARRERA 68B #10A-18 - Sitio 4 : CALLE 24F#101B-15 - Sitio 5 : CARRERA 65B#10A-87 - Sitio 6 : AUTO MEDE KM 1,5 P INDUS FLORIDA BOD 23 - Sitio 7 : CARRERA 71 A BIS # 63D-38 -</v>
          </cell>
          <cell r="K1000">
            <v>44835</v>
          </cell>
          <cell r="L1000">
            <v>9364</v>
          </cell>
          <cell r="M1000">
            <v>11371</v>
          </cell>
          <cell r="N1000">
            <v>5274</v>
          </cell>
          <cell r="O1000">
            <v>408</v>
          </cell>
          <cell r="P1000">
            <v>427</v>
          </cell>
          <cell r="Q1000">
            <v>0.22060889929742386</v>
          </cell>
          <cell r="R1000">
            <v>332.8</v>
          </cell>
          <cell r="S1000">
            <v>427</v>
          </cell>
          <cell r="T1000">
            <v>0.22060889929742386</v>
          </cell>
          <cell r="U1000">
            <v>332.8</v>
          </cell>
          <cell r="V1000">
            <v>427</v>
          </cell>
          <cell r="W1000">
            <v>0.22060889929742386</v>
          </cell>
          <cell r="X1000">
            <v>332.8</v>
          </cell>
          <cell r="Y1000">
            <v>427</v>
          </cell>
          <cell r="Z1000">
            <v>0.22060889929742386</v>
          </cell>
          <cell r="AA1000">
            <v>332.8</v>
          </cell>
          <cell r="AB1000">
            <v>8791577.5999999996</v>
          </cell>
          <cell r="AC1000" t="str">
            <v>Registro Valido</v>
          </cell>
          <cell r="AD1000">
            <v>427</v>
          </cell>
          <cell r="AE1000">
            <v>427</v>
          </cell>
          <cell r="AF1000">
            <v>427</v>
          </cell>
          <cell r="AG1000">
            <v>427</v>
          </cell>
          <cell r="AH1000">
            <v>416</v>
          </cell>
          <cell r="AI1000">
            <v>416</v>
          </cell>
          <cell r="AJ1000">
            <v>416</v>
          </cell>
          <cell r="AK1000">
            <v>416</v>
          </cell>
          <cell r="AM1000" t="str">
            <v>ALI_16_SEG_14</v>
          </cell>
          <cell r="AN1000" t="str">
            <v>ALI_16_SEG_14_VAL_8791577.6</v>
          </cell>
          <cell r="AO1000">
            <v>3</v>
          </cell>
          <cell r="AP1000">
            <v>8791577.5999999996</v>
          </cell>
          <cell r="AQ1000" t="b">
            <v>1</v>
          </cell>
          <cell r="AR1000" t="str">
            <v/>
          </cell>
          <cell r="AS1000" t="str">
            <v>X</v>
          </cell>
          <cell r="AT1000" t="str">
            <v>ALI_16_SEG_14_X</v>
          </cell>
          <cell r="AU1000">
            <v>1</v>
          </cell>
          <cell r="AV1000" t="str">
            <v>Cotizacion Seleccionada</v>
          </cell>
        </row>
        <row r="1001">
          <cell r="A1001" t="str">
            <v>ALI_16_SEG_15</v>
          </cell>
          <cell r="B1001" t="str">
            <v>5to_Evento_973_V2_MOUNTAIN_FOOD_17466542.xlsm</v>
          </cell>
          <cell r="C1001">
            <v>16</v>
          </cell>
          <cell r="D1001">
            <v>2041</v>
          </cell>
          <cell r="E1001" t="str">
            <v>Mountain Food S.A.S.</v>
          </cell>
          <cell r="F1001">
            <v>417</v>
          </cell>
          <cell r="G1001" t="str">
            <v>POSTRES</v>
          </cell>
          <cell r="H1001" t="str">
            <v>16 : Chocolatina.</v>
          </cell>
          <cell r="I1001">
            <v>15</v>
          </cell>
          <cell r="J1001" t="str">
            <v>Sitio 1 : CARRERA 127#22G-18 INT 4 - Sitio 2 : SIBERIA KM 7.5 CELTA, LOTE 159 - Sitio 3 : CARRERA 68B #10A-18 - Sitio 4 : CALLE 24F#101B-15 - Sitio 5 : CARRERA 65B#10A-87 - Sitio 6 : AUTO MEDE KM 1,5 P INDUS FLORIDA BOD 23 - Sitio 7 : CARRERA 71 A BIS # 63D-38 -</v>
          </cell>
          <cell r="K1001">
            <v>44835</v>
          </cell>
          <cell r="L1001">
            <v>8852</v>
          </cell>
          <cell r="M1001">
            <v>10749</v>
          </cell>
          <cell r="N1001">
            <v>4983</v>
          </cell>
          <cell r="O1001">
            <v>385</v>
          </cell>
          <cell r="P1001">
            <v>427</v>
          </cell>
          <cell r="Q1001">
            <v>0.22060889929742386</v>
          </cell>
          <cell r="R1001">
            <v>332.8</v>
          </cell>
          <cell r="S1001">
            <v>427</v>
          </cell>
          <cell r="T1001">
            <v>0.22060889929742386</v>
          </cell>
          <cell r="U1001">
            <v>332.8</v>
          </cell>
          <cell r="V1001">
            <v>427</v>
          </cell>
          <cell r="W1001">
            <v>0.22060889929742386</v>
          </cell>
          <cell r="X1001">
            <v>332.8</v>
          </cell>
          <cell r="Y1001">
            <v>427</v>
          </cell>
          <cell r="Z1001">
            <v>0.22060889929742386</v>
          </cell>
          <cell r="AA1001">
            <v>332.8</v>
          </cell>
          <cell r="AB1001">
            <v>8309683.2000000011</v>
          </cell>
          <cell r="AC1001" t="str">
            <v>Registro Valido</v>
          </cell>
          <cell r="AD1001">
            <v>427</v>
          </cell>
          <cell r="AE1001">
            <v>427</v>
          </cell>
          <cell r="AF1001">
            <v>427</v>
          </cell>
          <cell r="AG1001">
            <v>427</v>
          </cell>
          <cell r="AH1001">
            <v>416</v>
          </cell>
          <cell r="AI1001">
            <v>416</v>
          </cell>
          <cell r="AJ1001">
            <v>416</v>
          </cell>
          <cell r="AK1001">
            <v>416</v>
          </cell>
          <cell r="AM1001" t="str">
            <v>ALI_16_SEG_15</v>
          </cell>
          <cell r="AN1001" t="str">
            <v>ALI_16_SEG_15_VAL_8309683.2</v>
          </cell>
          <cell r="AO1001">
            <v>3</v>
          </cell>
          <cell r="AP1001">
            <v>8309683.2000000011</v>
          </cell>
          <cell r="AQ1001" t="b">
            <v>1</v>
          </cell>
          <cell r="AR1001" t="str">
            <v/>
          </cell>
          <cell r="AS1001" t="str">
            <v>X</v>
          </cell>
          <cell r="AT1001" t="str">
            <v>ALI_16_SEG_15_X</v>
          </cell>
          <cell r="AU1001">
            <v>1</v>
          </cell>
          <cell r="AV1001" t="str">
            <v>Cotizacion Seleccionada</v>
          </cell>
        </row>
        <row r="1002">
          <cell r="A1002" t="str">
            <v>ALI_72_SEG_1</v>
          </cell>
          <cell r="B1002" t="str">
            <v>5to_Evento_973_V2_Normandy_17515408.xlsm</v>
          </cell>
          <cell r="C1002">
            <v>72</v>
          </cell>
          <cell r="D1002">
            <v>2057</v>
          </cell>
          <cell r="E1002" t="str">
            <v>Industrias Normandy S.A.</v>
          </cell>
          <cell r="F1002">
            <v>192</v>
          </cell>
          <cell r="G1002" t="str">
            <v>QUÉSOS</v>
          </cell>
          <cell r="H1002" t="str">
            <v>72 : Queso Tipo Petit Suisse.</v>
          </cell>
          <cell r="I1002">
            <v>1</v>
          </cell>
          <cell r="J1002" t="str">
            <v>Sitio 1 : CARRERA 127#22G-18 INT 4 - Sitio 2 : SIBERIA KM 7.5 CELTA, LOTE 159 - Sitio 3 : CARRERA 68B #10A-18 - Sitio 4 : CALLE 24F#101B-15 - Sitio 5 : CARRERA 65B#10A-87 - Sitio 6 : AUTO MEDE KM 1,5 P INDUS FLORIDA BOD 23 - Sitio 7 : CARRERA 71 A BIS # 63D-38 -</v>
          </cell>
          <cell r="K1002">
            <v>44835</v>
          </cell>
          <cell r="L1002">
            <v>666</v>
          </cell>
          <cell r="M1002">
            <v>299</v>
          </cell>
          <cell r="N1002">
            <v>1081</v>
          </cell>
          <cell r="O1002">
            <v>0</v>
          </cell>
          <cell r="P1002">
            <v>748</v>
          </cell>
          <cell r="Q1002">
            <v>0.2</v>
          </cell>
          <cell r="R1002">
            <v>598.4</v>
          </cell>
          <cell r="S1002">
            <v>748</v>
          </cell>
          <cell r="T1002">
            <v>0.2</v>
          </cell>
          <cell r="U1002">
            <v>598.4</v>
          </cell>
          <cell r="V1002">
            <v>748</v>
          </cell>
          <cell r="W1002">
            <v>0.2</v>
          </cell>
          <cell r="X1002">
            <v>598.4</v>
          </cell>
          <cell r="Y1002">
            <v>0</v>
          </cell>
          <cell r="AA1002">
            <v>0</v>
          </cell>
          <cell r="AB1002">
            <v>1224326.3999999999</v>
          </cell>
          <cell r="AC1002" t="str">
            <v>Registro Valido</v>
          </cell>
          <cell r="AD1002">
            <v>748</v>
          </cell>
          <cell r="AE1002">
            <v>748</v>
          </cell>
          <cell r="AF1002">
            <v>748</v>
          </cell>
          <cell r="AG1002">
            <v>0</v>
          </cell>
          <cell r="AH1002">
            <v>748</v>
          </cell>
          <cell r="AI1002">
            <v>748</v>
          </cell>
          <cell r="AJ1002">
            <v>748</v>
          </cell>
          <cell r="AK1002">
            <v>0</v>
          </cell>
          <cell r="AM1002" t="str">
            <v>ALI_72_SEG_1</v>
          </cell>
          <cell r="AN1002" t="str">
            <v>ALI_72_SEG_1_VAL_1224326.4</v>
          </cell>
          <cell r="AO1002">
            <v>2</v>
          </cell>
          <cell r="AP1002">
            <v>1224326.3999999999</v>
          </cell>
          <cell r="AQ1002" t="b">
            <v>1</v>
          </cell>
          <cell r="AR1002" t="str">
            <v/>
          </cell>
          <cell r="AS1002" t="str">
            <v>X</v>
          </cell>
          <cell r="AT1002" t="str">
            <v>ALI_72_SEG_1_X</v>
          </cell>
          <cell r="AU1002">
            <v>1</v>
          </cell>
          <cell r="AV1002" t="str">
            <v>Cotizacion Seleccionada</v>
          </cell>
        </row>
        <row r="1003">
          <cell r="A1003" t="str">
            <v>ALI_72_SEG_2</v>
          </cell>
          <cell r="B1003" t="str">
            <v>5to_Evento_973_V2_Normandy_17515408.xlsm</v>
          </cell>
          <cell r="C1003">
            <v>72</v>
          </cell>
          <cell r="D1003">
            <v>2057</v>
          </cell>
          <cell r="E1003" t="str">
            <v>Industrias Normandy S.A.</v>
          </cell>
          <cell r="F1003">
            <v>193</v>
          </cell>
          <cell r="G1003" t="str">
            <v>QUÉSOS</v>
          </cell>
          <cell r="H1003" t="str">
            <v>72 : Queso Tipo Petit Suisse.</v>
          </cell>
          <cell r="I1003">
            <v>2</v>
          </cell>
          <cell r="J1003" t="str">
            <v>Sitio 1 : CARRERA 127#22G-18 INT 4 - Sitio 2 : SIBERIA KM 7.5 CELTA, LOTE 159 - Sitio 3 : CARRERA 68B #10A-18 - Sitio 4 : CALLE 24F#101B-15 - Sitio 5 : CARRERA 65B#10A-87 - Sitio 6 : AUTO MEDE KM 1,5 P INDUS FLORIDA BOD 23 - Sitio 7 : CARRERA 71 A BIS # 63D-38 -</v>
          </cell>
          <cell r="K1003">
            <v>44835</v>
          </cell>
          <cell r="L1003">
            <v>682</v>
          </cell>
          <cell r="M1003">
            <v>306</v>
          </cell>
          <cell r="N1003">
            <v>1105</v>
          </cell>
          <cell r="O1003">
            <v>0</v>
          </cell>
          <cell r="P1003">
            <v>748</v>
          </cell>
          <cell r="Q1003">
            <v>0.2</v>
          </cell>
          <cell r="R1003">
            <v>598.4</v>
          </cell>
          <cell r="S1003">
            <v>748</v>
          </cell>
          <cell r="T1003">
            <v>0.2</v>
          </cell>
          <cell r="U1003">
            <v>598.4</v>
          </cell>
          <cell r="V1003">
            <v>748</v>
          </cell>
          <cell r="W1003">
            <v>0.2</v>
          </cell>
          <cell r="X1003">
            <v>598.4</v>
          </cell>
          <cell r="Y1003">
            <v>0</v>
          </cell>
          <cell r="AA1003">
            <v>0</v>
          </cell>
          <cell r="AB1003">
            <v>1252451.2</v>
          </cell>
          <cell r="AC1003" t="str">
            <v>Registro Valido</v>
          </cell>
          <cell r="AD1003">
            <v>748</v>
          </cell>
          <cell r="AE1003">
            <v>748</v>
          </cell>
          <cell r="AF1003">
            <v>748</v>
          </cell>
          <cell r="AG1003">
            <v>0</v>
          </cell>
          <cell r="AH1003">
            <v>748</v>
          </cell>
          <cell r="AI1003">
            <v>748</v>
          </cell>
          <cell r="AJ1003">
            <v>748</v>
          </cell>
          <cell r="AK1003">
            <v>0</v>
          </cell>
          <cell r="AM1003" t="str">
            <v>ALI_72_SEG_2</v>
          </cell>
          <cell r="AN1003" t="str">
            <v>ALI_72_SEG_2_VAL_1252451.2</v>
          </cell>
          <cell r="AO1003">
            <v>2</v>
          </cell>
          <cell r="AP1003">
            <v>1252451.2</v>
          </cell>
          <cell r="AQ1003" t="b">
            <v>1</v>
          </cell>
          <cell r="AR1003" t="str">
            <v/>
          </cell>
          <cell r="AS1003" t="str">
            <v>X</v>
          </cell>
          <cell r="AT1003" t="str">
            <v>ALI_72_SEG_2_X</v>
          </cell>
          <cell r="AU1003">
            <v>1</v>
          </cell>
          <cell r="AV1003" t="str">
            <v>Cotizacion Seleccionada</v>
          </cell>
        </row>
        <row r="1004">
          <cell r="A1004" t="str">
            <v>ALI_72_SEG_3</v>
          </cell>
          <cell r="B1004" t="str">
            <v>5to_Evento_973_V2_Normandy_17515408.xlsm</v>
          </cell>
          <cell r="C1004">
            <v>72</v>
          </cell>
          <cell r="D1004">
            <v>2057</v>
          </cell>
          <cell r="E1004" t="str">
            <v>Industrias Normandy S.A.</v>
          </cell>
          <cell r="F1004">
            <v>194</v>
          </cell>
          <cell r="G1004" t="str">
            <v>QUÉSOS</v>
          </cell>
          <cell r="H1004" t="str">
            <v>72 : Queso Tipo Petit Suisse.</v>
          </cell>
          <cell r="I1004">
            <v>3</v>
          </cell>
          <cell r="J1004" t="str">
            <v>Sitio 1 : CARRERA 127#22G-18 INT 4 - Sitio 2 : SIBERIA KM 7.5 CELTA, LOTE 159 - Sitio 3 : CARRERA 68B #10A-18 - Sitio 4 : CALLE 24F#101B-15 - Sitio 5 : CARRERA 65B#10A-87 - Sitio 6 : AUTO MEDE KM 1,5 P INDUS FLORIDA BOD 23 - Sitio 7 : CARRERA 71 A BIS # 63D-38 -</v>
          </cell>
          <cell r="K1004">
            <v>44835</v>
          </cell>
          <cell r="L1004">
            <v>677</v>
          </cell>
          <cell r="M1004">
            <v>304</v>
          </cell>
          <cell r="N1004">
            <v>1099</v>
          </cell>
          <cell r="O1004">
            <v>0</v>
          </cell>
          <cell r="P1004">
            <v>748</v>
          </cell>
          <cell r="Q1004">
            <v>0.2</v>
          </cell>
          <cell r="R1004">
            <v>598.4</v>
          </cell>
          <cell r="S1004">
            <v>748</v>
          </cell>
          <cell r="T1004">
            <v>0.2</v>
          </cell>
          <cell r="U1004">
            <v>598.4</v>
          </cell>
          <cell r="V1004">
            <v>748</v>
          </cell>
          <cell r="W1004">
            <v>0.2</v>
          </cell>
          <cell r="X1004">
            <v>598.4</v>
          </cell>
          <cell r="Y1004">
            <v>0</v>
          </cell>
          <cell r="AA1004">
            <v>0</v>
          </cell>
          <cell r="AB1004">
            <v>1244672</v>
          </cell>
          <cell r="AC1004" t="str">
            <v>Registro Valido</v>
          </cell>
          <cell r="AD1004">
            <v>748</v>
          </cell>
          <cell r="AE1004">
            <v>748</v>
          </cell>
          <cell r="AF1004">
            <v>748</v>
          </cell>
          <cell r="AG1004">
            <v>0</v>
          </cell>
          <cell r="AH1004">
            <v>748</v>
          </cell>
          <cell r="AI1004">
            <v>748</v>
          </cell>
          <cell r="AJ1004">
            <v>748</v>
          </cell>
          <cell r="AK1004">
            <v>0</v>
          </cell>
          <cell r="AM1004" t="str">
            <v>ALI_72_SEG_3</v>
          </cell>
          <cell r="AN1004" t="str">
            <v>ALI_72_SEG_3_VAL_1244672</v>
          </cell>
          <cell r="AO1004">
            <v>2</v>
          </cell>
          <cell r="AP1004">
            <v>1244672</v>
          </cell>
          <cell r="AQ1004" t="b">
            <v>1</v>
          </cell>
          <cell r="AR1004" t="str">
            <v/>
          </cell>
          <cell r="AS1004" t="str">
            <v>X</v>
          </cell>
          <cell r="AT1004" t="str">
            <v>ALI_72_SEG_3_X</v>
          </cell>
          <cell r="AU1004">
            <v>1</v>
          </cell>
          <cell r="AV1004" t="str">
            <v>Cotizacion Seleccionada</v>
          </cell>
        </row>
        <row r="1005">
          <cell r="A1005" t="str">
            <v>ALI_72_SEG_4</v>
          </cell>
          <cell r="B1005" t="str">
            <v>5to_Evento_973_V2_Normandy_17515408.xlsm</v>
          </cell>
          <cell r="C1005">
            <v>72</v>
          </cell>
          <cell r="D1005">
            <v>2057</v>
          </cell>
          <cell r="E1005" t="str">
            <v>Industrias Normandy S.A.</v>
          </cell>
          <cell r="F1005">
            <v>195</v>
          </cell>
          <cell r="G1005" t="str">
            <v>QUÉSOS</v>
          </cell>
          <cell r="H1005" t="str">
            <v>72 : Queso Tipo Petit Suisse.</v>
          </cell>
          <cell r="I1005">
            <v>4</v>
          </cell>
          <cell r="J1005" t="str">
            <v>Sitio 1 : CARRERA 127#22G-18 INT 4 - Sitio 2 : SIBERIA KM 7.5 CELTA, LOTE 159 - Sitio 3 : CARRERA 68B #10A-18 - Sitio 4 : CALLE 24F#101B-15 - Sitio 5 : CARRERA 65B#10A-87 - Sitio 6 : AUTO MEDE KM 1,5 P INDUS FLORIDA BOD 23 - Sitio 7 : CARRERA 71 A BIS # 63D-38 -</v>
          </cell>
          <cell r="K1005">
            <v>44835</v>
          </cell>
          <cell r="L1005">
            <v>722</v>
          </cell>
          <cell r="M1005">
            <v>324</v>
          </cell>
          <cell r="N1005">
            <v>1170</v>
          </cell>
          <cell r="O1005">
            <v>0</v>
          </cell>
          <cell r="P1005">
            <v>748</v>
          </cell>
          <cell r="Q1005">
            <v>0.2</v>
          </cell>
          <cell r="R1005">
            <v>598.4</v>
          </cell>
          <cell r="S1005">
            <v>748</v>
          </cell>
          <cell r="T1005">
            <v>0.2</v>
          </cell>
          <cell r="U1005">
            <v>598.4</v>
          </cell>
          <cell r="V1005">
            <v>748</v>
          </cell>
          <cell r="W1005">
            <v>0.2</v>
          </cell>
          <cell r="X1005">
            <v>598.4</v>
          </cell>
          <cell r="Y1005">
            <v>0</v>
          </cell>
          <cell r="AA1005">
            <v>0</v>
          </cell>
          <cell r="AB1005">
            <v>1326054.3999999999</v>
          </cell>
          <cell r="AC1005" t="str">
            <v>Registro Valido</v>
          </cell>
          <cell r="AD1005">
            <v>748</v>
          </cell>
          <cell r="AE1005">
            <v>748</v>
          </cell>
          <cell r="AF1005">
            <v>748</v>
          </cell>
          <cell r="AG1005">
            <v>0</v>
          </cell>
          <cell r="AH1005">
            <v>748</v>
          </cell>
          <cell r="AI1005">
            <v>748</v>
          </cell>
          <cell r="AJ1005">
            <v>748</v>
          </cell>
          <cell r="AK1005">
            <v>0</v>
          </cell>
          <cell r="AM1005" t="str">
            <v>ALI_72_SEG_4</v>
          </cell>
          <cell r="AN1005" t="str">
            <v>ALI_72_SEG_4_VAL_1326054.4</v>
          </cell>
          <cell r="AO1005">
            <v>2</v>
          </cell>
          <cell r="AP1005">
            <v>1326054.3999999999</v>
          </cell>
          <cell r="AQ1005" t="b">
            <v>1</v>
          </cell>
          <cell r="AR1005" t="str">
            <v/>
          </cell>
          <cell r="AS1005" t="str">
            <v>X</v>
          </cell>
          <cell r="AT1005" t="str">
            <v>ALI_72_SEG_4_X</v>
          </cell>
          <cell r="AU1005">
            <v>1</v>
          </cell>
          <cell r="AV1005" t="str">
            <v>Cotizacion Seleccionada</v>
          </cell>
        </row>
        <row r="1006">
          <cell r="A1006" t="str">
            <v>ALI_72_SEG_5</v>
          </cell>
          <cell r="B1006" t="str">
            <v>5to_Evento_973_V2_Normandy_17515408.xlsm</v>
          </cell>
          <cell r="C1006">
            <v>72</v>
          </cell>
          <cell r="D1006">
            <v>2057</v>
          </cell>
          <cell r="E1006" t="str">
            <v>Industrias Normandy S.A.</v>
          </cell>
          <cell r="F1006">
            <v>196</v>
          </cell>
          <cell r="G1006" t="str">
            <v>QUÉSOS</v>
          </cell>
          <cell r="H1006" t="str">
            <v>72 : Queso Tipo Petit Suisse.</v>
          </cell>
          <cell r="I1006">
            <v>5</v>
          </cell>
          <cell r="J1006" t="str">
            <v>Sitio 1 : CARRERA 127#22G-18 INT 4 - Sitio 2 : SIBERIA KM 7.5 CELTA, LOTE 159 - Sitio 3 : CARRERA 68B #10A-18 - Sitio 4 : CALLE 24F#101B-15 - Sitio 5 : CARRERA 65B#10A-87 - Sitio 6 : AUTO MEDE KM 1,5 P INDUS FLORIDA BOD 23 - Sitio 7 : CARRERA 71 A BIS # 63D-38 -</v>
          </cell>
          <cell r="K1006">
            <v>44835</v>
          </cell>
          <cell r="L1006">
            <v>671</v>
          </cell>
          <cell r="M1006">
            <v>301</v>
          </cell>
          <cell r="N1006">
            <v>1088</v>
          </cell>
          <cell r="O1006">
            <v>0</v>
          </cell>
          <cell r="P1006">
            <v>748</v>
          </cell>
          <cell r="Q1006">
            <v>0.2</v>
          </cell>
          <cell r="R1006">
            <v>598.4</v>
          </cell>
          <cell r="S1006">
            <v>748</v>
          </cell>
          <cell r="T1006">
            <v>0.2</v>
          </cell>
          <cell r="U1006">
            <v>598.4</v>
          </cell>
          <cell r="V1006">
            <v>748</v>
          </cell>
          <cell r="W1006">
            <v>0.2</v>
          </cell>
          <cell r="X1006">
            <v>598.4</v>
          </cell>
          <cell r="Y1006">
            <v>0</v>
          </cell>
          <cell r="AA1006">
            <v>0</v>
          </cell>
          <cell r="AB1006">
            <v>1232704</v>
          </cell>
          <cell r="AC1006" t="str">
            <v>Registro Valido</v>
          </cell>
          <cell r="AD1006">
            <v>748</v>
          </cell>
          <cell r="AE1006">
            <v>748</v>
          </cell>
          <cell r="AF1006">
            <v>748</v>
          </cell>
          <cell r="AG1006">
            <v>0</v>
          </cell>
          <cell r="AH1006">
            <v>748</v>
          </cell>
          <cell r="AI1006">
            <v>748</v>
          </cell>
          <cell r="AJ1006">
            <v>748</v>
          </cell>
          <cell r="AK1006">
            <v>0</v>
          </cell>
          <cell r="AM1006" t="str">
            <v>ALI_72_SEG_5</v>
          </cell>
          <cell r="AN1006" t="str">
            <v>ALI_72_SEG_5_VAL_1232704</v>
          </cell>
          <cell r="AO1006">
            <v>2</v>
          </cell>
          <cell r="AP1006">
            <v>1232704</v>
          </cell>
          <cell r="AQ1006" t="b">
            <v>1</v>
          </cell>
          <cell r="AR1006" t="str">
            <v/>
          </cell>
          <cell r="AS1006" t="str">
            <v>X</v>
          </cell>
          <cell r="AT1006" t="str">
            <v>ALI_72_SEG_5_X</v>
          </cell>
          <cell r="AU1006">
            <v>1</v>
          </cell>
          <cell r="AV1006" t="str">
            <v>Cotizacion Seleccionada</v>
          </cell>
        </row>
        <row r="1007">
          <cell r="A1007" t="str">
            <v>ALI_72_SEG_6</v>
          </cell>
          <cell r="B1007" t="str">
            <v>5to_Evento_973_V2_Normandy_17515408.xlsm</v>
          </cell>
          <cell r="C1007">
            <v>72</v>
          </cell>
          <cell r="D1007">
            <v>2057</v>
          </cell>
          <cell r="E1007" t="str">
            <v>Industrias Normandy S.A.</v>
          </cell>
          <cell r="F1007">
            <v>197</v>
          </cell>
          <cell r="G1007" t="str">
            <v>QUÉSOS</v>
          </cell>
          <cell r="H1007" t="str">
            <v>72 : Queso Tipo Petit Suisse.</v>
          </cell>
          <cell r="I1007">
            <v>6</v>
          </cell>
          <cell r="J1007" t="str">
            <v>Sitio 1 : CARRERA 127#22G-18 INT 4 - Sitio 2 : SIBERIA KM 7.5 CELTA, LOTE 159 - Sitio 3 : CARRERA 68B #10A-18 - Sitio 4 : CALLE 24F#101B-15 - Sitio 5 : CARRERA 65B#10A-87 - Sitio 6 : AUTO MEDE KM 1,5 P INDUS FLORIDA BOD 23 - Sitio 7 : CARRERA 71 A BIS # 63D-38 -</v>
          </cell>
          <cell r="K1007">
            <v>44835</v>
          </cell>
          <cell r="L1007">
            <v>726</v>
          </cell>
          <cell r="M1007">
            <v>326</v>
          </cell>
          <cell r="N1007">
            <v>1178</v>
          </cell>
          <cell r="O1007">
            <v>0</v>
          </cell>
          <cell r="P1007">
            <v>748</v>
          </cell>
          <cell r="Q1007">
            <v>0.2</v>
          </cell>
          <cell r="R1007">
            <v>598.4</v>
          </cell>
          <cell r="S1007">
            <v>748</v>
          </cell>
          <cell r="T1007">
            <v>0.2</v>
          </cell>
          <cell r="U1007">
            <v>598.4</v>
          </cell>
          <cell r="V1007">
            <v>748</v>
          </cell>
          <cell r="W1007">
            <v>0.2</v>
          </cell>
          <cell r="X1007">
            <v>598.4</v>
          </cell>
          <cell r="Y1007">
            <v>0</v>
          </cell>
          <cell r="AA1007">
            <v>0</v>
          </cell>
          <cell r="AB1007">
            <v>1334432</v>
          </cell>
          <cell r="AC1007" t="str">
            <v>Registro Valido</v>
          </cell>
          <cell r="AD1007">
            <v>748</v>
          </cell>
          <cell r="AE1007">
            <v>748</v>
          </cell>
          <cell r="AF1007">
            <v>748</v>
          </cell>
          <cell r="AG1007">
            <v>0</v>
          </cell>
          <cell r="AH1007">
            <v>748</v>
          </cell>
          <cell r="AI1007">
            <v>748</v>
          </cell>
          <cell r="AJ1007">
            <v>748</v>
          </cell>
          <cell r="AK1007">
            <v>0</v>
          </cell>
          <cell r="AM1007" t="str">
            <v>ALI_72_SEG_6</v>
          </cell>
          <cell r="AN1007" t="str">
            <v>ALI_72_SEG_6_VAL_1334432</v>
          </cell>
          <cell r="AO1007">
            <v>2</v>
          </cell>
          <cell r="AP1007">
            <v>1334432</v>
          </cell>
          <cell r="AQ1007" t="b">
            <v>1</v>
          </cell>
          <cell r="AR1007" t="str">
            <v/>
          </cell>
          <cell r="AS1007" t="str">
            <v>X</v>
          </cell>
          <cell r="AT1007" t="str">
            <v>ALI_72_SEG_6_X</v>
          </cell>
          <cell r="AU1007">
            <v>1</v>
          </cell>
          <cell r="AV1007" t="str">
            <v>Cotizacion Seleccionada</v>
          </cell>
        </row>
        <row r="1008">
          <cell r="A1008" t="str">
            <v>ALI_72_SEG_7</v>
          </cell>
          <cell r="B1008" t="str">
            <v>5to_Evento_973_V2_Normandy_17515408.xlsm</v>
          </cell>
          <cell r="C1008">
            <v>72</v>
          </cell>
          <cell r="D1008">
            <v>2057</v>
          </cell>
          <cell r="E1008" t="str">
            <v>Industrias Normandy S.A.</v>
          </cell>
          <cell r="F1008">
            <v>198</v>
          </cell>
          <cell r="G1008" t="str">
            <v>QUÉSOS</v>
          </cell>
          <cell r="H1008" t="str">
            <v>72 : Queso Tipo Petit Suisse.</v>
          </cell>
          <cell r="I1008">
            <v>7</v>
          </cell>
          <cell r="J1008" t="str">
            <v>Sitio 1 : CARRERA 127#22G-18 INT 4 - Sitio 2 : SIBERIA KM 7.5 CELTA, LOTE 159 - Sitio 3 : CARRERA 68B #10A-18 - Sitio 4 : CALLE 24F#101B-15 - Sitio 5 : CARRERA 65B#10A-87 - Sitio 6 : AUTO MEDE KM 1,5 P INDUS FLORIDA BOD 23 - Sitio 7 : CARRERA 71 A BIS # 63D-38 -</v>
          </cell>
          <cell r="K1008">
            <v>44835</v>
          </cell>
          <cell r="L1008">
            <v>742</v>
          </cell>
          <cell r="M1008">
            <v>333</v>
          </cell>
          <cell r="N1008">
            <v>1203</v>
          </cell>
          <cell r="O1008">
            <v>0</v>
          </cell>
          <cell r="P1008">
            <v>748</v>
          </cell>
          <cell r="Q1008">
            <v>0.2</v>
          </cell>
          <cell r="R1008">
            <v>598.4</v>
          </cell>
          <cell r="S1008">
            <v>748</v>
          </cell>
          <cell r="T1008">
            <v>0.2</v>
          </cell>
          <cell r="U1008">
            <v>598.4</v>
          </cell>
          <cell r="V1008">
            <v>748</v>
          </cell>
          <cell r="W1008">
            <v>0.2</v>
          </cell>
          <cell r="X1008">
            <v>598.4</v>
          </cell>
          <cell r="Y1008">
            <v>0</v>
          </cell>
          <cell r="AA1008">
            <v>0</v>
          </cell>
          <cell r="AB1008">
            <v>1363155.2</v>
          </cell>
          <cell r="AC1008" t="str">
            <v>Registro Valido</v>
          </cell>
          <cell r="AD1008">
            <v>748</v>
          </cell>
          <cell r="AE1008">
            <v>748</v>
          </cell>
          <cell r="AF1008">
            <v>748</v>
          </cell>
          <cell r="AG1008">
            <v>0</v>
          </cell>
          <cell r="AH1008">
            <v>748</v>
          </cell>
          <cell r="AI1008">
            <v>748</v>
          </cell>
          <cell r="AJ1008">
            <v>748</v>
          </cell>
          <cell r="AK1008">
            <v>0</v>
          </cell>
          <cell r="AM1008" t="str">
            <v>ALI_72_SEG_7</v>
          </cell>
          <cell r="AN1008" t="str">
            <v>ALI_72_SEG_7_VAL_1363155.2</v>
          </cell>
          <cell r="AO1008">
            <v>2</v>
          </cell>
          <cell r="AP1008">
            <v>1363155.2</v>
          </cell>
          <cell r="AQ1008" t="b">
            <v>1</v>
          </cell>
          <cell r="AR1008" t="str">
            <v/>
          </cell>
          <cell r="AS1008" t="str">
            <v>X</v>
          </cell>
          <cell r="AT1008" t="str">
            <v>ALI_72_SEG_7_X</v>
          </cell>
          <cell r="AU1008">
            <v>1</v>
          </cell>
          <cell r="AV1008" t="str">
            <v>Cotizacion Seleccionada</v>
          </cell>
        </row>
        <row r="1009">
          <cell r="A1009" t="str">
            <v>ALI_72_SEG_8</v>
          </cell>
          <cell r="B1009" t="str">
            <v>5to_Evento_973_V2_Normandy_17515408.xlsm</v>
          </cell>
          <cell r="C1009">
            <v>72</v>
          </cell>
          <cell r="D1009">
            <v>2057</v>
          </cell>
          <cell r="E1009" t="str">
            <v>Industrias Normandy S.A.</v>
          </cell>
          <cell r="F1009">
            <v>199</v>
          </cell>
          <cell r="G1009" t="str">
            <v>QUÉSOS</v>
          </cell>
          <cell r="H1009" t="str">
            <v>72 : Queso Tipo Petit Suisse.</v>
          </cell>
          <cell r="I1009">
            <v>8</v>
          </cell>
          <cell r="J1009" t="str">
            <v>Sitio 1 : CARRERA 127#22G-18 INT 4 - Sitio 2 : SIBERIA KM 7.5 CELTA, LOTE 159 - Sitio 3 : CARRERA 68B #10A-18 - Sitio 4 : CALLE 24F#101B-15 - Sitio 5 : CARRERA 65B#10A-87 - Sitio 6 : AUTO MEDE KM 1,5 P INDUS FLORIDA BOD 23 - Sitio 7 : CARRERA 71 A BIS # 63D-38 -</v>
          </cell>
          <cell r="K1009">
            <v>44835</v>
          </cell>
          <cell r="L1009">
            <v>716</v>
          </cell>
          <cell r="M1009">
            <v>321</v>
          </cell>
          <cell r="N1009">
            <v>1161</v>
          </cell>
          <cell r="O1009">
            <v>0</v>
          </cell>
          <cell r="P1009">
            <v>748</v>
          </cell>
          <cell r="Q1009">
            <v>0.2</v>
          </cell>
          <cell r="R1009">
            <v>598.4</v>
          </cell>
          <cell r="S1009">
            <v>748</v>
          </cell>
          <cell r="T1009">
            <v>0.2</v>
          </cell>
          <cell r="U1009">
            <v>598.4</v>
          </cell>
          <cell r="V1009">
            <v>748</v>
          </cell>
          <cell r="W1009">
            <v>0.2</v>
          </cell>
          <cell r="X1009">
            <v>598.4</v>
          </cell>
          <cell r="Y1009">
            <v>0</v>
          </cell>
          <cell r="AA1009">
            <v>0</v>
          </cell>
          <cell r="AB1009">
            <v>1315283.2</v>
          </cell>
          <cell r="AC1009" t="str">
            <v>Registro Valido</v>
          </cell>
          <cell r="AD1009">
            <v>748</v>
          </cell>
          <cell r="AE1009">
            <v>748</v>
          </cell>
          <cell r="AF1009">
            <v>748</v>
          </cell>
          <cell r="AG1009">
            <v>0</v>
          </cell>
          <cell r="AH1009">
            <v>748</v>
          </cell>
          <cell r="AI1009">
            <v>748</v>
          </cell>
          <cell r="AJ1009">
            <v>748</v>
          </cell>
          <cell r="AK1009">
            <v>0</v>
          </cell>
          <cell r="AM1009" t="str">
            <v>ALI_72_SEG_8</v>
          </cell>
          <cell r="AN1009" t="str">
            <v>ALI_72_SEG_8_VAL_1315283.2</v>
          </cell>
          <cell r="AO1009">
            <v>2</v>
          </cell>
          <cell r="AP1009">
            <v>1315283.2</v>
          </cell>
          <cell r="AQ1009" t="b">
            <v>1</v>
          </cell>
          <cell r="AR1009" t="str">
            <v/>
          </cell>
          <cell r="AS1009" t="str">
            <v>X</v>
          </cell>
          <cell r="AT1009" t="str">
            <v>ALI_72_SEG_8_X</v>
          </cell>
          <cell r="AU1009">
            <v>1</v>
          </cell>
          <cell r="AV1009" t="str">
            <v>Cotizacion Seleccionada</v>
          </cell>
        </row>
        <row r="1010">
          <cell r="A1010" t="str">
            <v>ALI_72_SEG_9</v>
          </cell>
          <cell r="B1010" t="str">
            <v>5to_Evento_973_V2_Normandy_17515408.xlsm</v>
          </cell>
          <cell r="C1010">
            <v>72</v>
          </cell>
          <cell r="D1010">
            <v>2057</v>
          </cell>
          <cell r="E1010" t="str">
            <v>Industrias Normandy S.A.</v>
          </cell>
          <cell r="F1010">
            <v>200</v>
          </cell>
          <cell r="G1010" t="str">
            <v>QUÉSOS</v>
          </cell>
          <cell r="H1010" t="str">
            <v>72 : Queso Tipo Petit Suisse.</v>
          </cell>
          <cell r="I1010">
            <v>9</v>
          </cell>
          <cell r="J1010" t="str">
            <v>Sitio 1 : CARRERA 127#22G-18 INT 4 - Sitio 2 : SIBERIA KM 7.5 CELTA, LOTE 159 - Sitio 3 : CARRERA 68B #10A-18 - Sitio 4 : CALLE 24F#101B-15 - Sitio 5 : CARRERA 65B#10A-87 - Sitio 6 : AUTO MEDE KM 1,5 P INDUS FLORIDA BOD 23 - Sitio 7 : CARRERA 71 A BIS # 63D-38 -</v>
          </cell>
          <cell r="K1010">
            <v>44835</v>
          </cell>
          <cell r="L1010">
            <v>723</v>
          </cell>
          <cell r="M1010">
            <v>325</v>
          </cell>
          <cell r="N1010">
            <v>1173</v>
          </cell>
          <cell r="O1010">
            <v>0</v>
          </cell>
          <cell r="P1010">
            <v>748</v>
          </cell>
          <cell r="Q1010">
            <v>0.2</v>
          </cell>
          <cell r="R1010">
            <v>598.4</v>
          </cell>
          <cell r="S1010">
            <v>748</v>
          </cell>
          <cell r="T1010">
            <v>0.2</v>
          </cell>
          <cell r="U1010">
            <v>598.4</v>
          </cell>
          <cell r="V1010">
            <v>748</v>
          </cell>
          <cell r="W1010">
            <v>0.2</v>
          </cell>
          <cell r="X1010">
            <v>598.4</v>
          </cell>
          <cell r="Y1010">
            <v>0</v>
          </cell>
          <cell r="AA1010">
            <v>0</v>
          </cell>
          <cell r="AB1010">
            <v>1329046.3999999999</v>
          </cell>
          <cell r="AC1010" t="str">
            <v>Registro Valido</v>
          </cell>
          <cell r="AD1010">
            <v>748</v>
          </cell>
          <cell r="AE1010">
            <v>748</v>
          </cell>
          <cell r="AF1010">
            <v>748</v>
          </cell>
          <cell r="AG1010">
            <v>0</v>
          </cell>
          <cell r="AH1010">
            <v>748</v>
          </cell>
          <cell r="AI1010">
            <v>748</v>
          </cell>
          <cell r="AJ1010">
            <v>748</v>
          </cell>
          <cell r="AK1010">
            <v>0</v>
          </cell>
          <cell r="AM1010" t="str">
            <v>ALI_72_SEG_9</v>
          </cell>
          <cell r="AN1010" t="str">
            <v>ALI_72_SEG_9_VAL_1329046.4</v>
          </cell>
          <cell r="AO1010">
            <v>2</v>
          </cell>
          <cell r="AP1010">
            <v>1329046.3999999999</v>
          </cell>
          <cell r="AQ1010" t="b">
            <v>1</v>
          </cell>
          <cell r="AR1010" t="str">
            <v/>
          </cell>
          <cell r="AS1010" t="str">
            <v>X</v>
          </cell>
          <cell r="AT1010" t="str">
            <v>ALI_72_SEG_9_X</v>
          </cell>
          <cell r="AU1010">
            <v>1</v>
          </cell>
          <cell r="AV1010" t="str">
            <v>Cotizacion Seleccionada</v>
          </cell>
        </row>
        <row r="1011">
          <cell r="A1011" t="str">
            <v>ALI_72_SEG_10</v>
          </cell>
          <cell r="B1011" t="str">
            <v>5to_Evento_973_V2_Normandy_17515408.xlsm</v>
          </cell>
          <cell r="C1011">
            <v>72</v>
          </cell>
          <cell r="D1011">
            <v>2057</v>
          </cell>
          <cell r="E1011" t="str">
            <v>Industrias Normandy S.A.</v>
          </cell>
          <cell r="F1011">
            <v>201</v>
          </cell>
          <cell r="G1011" t="str">
            <v>QUÉSOS</v>
          </cell>
          <cell r="H1011" t="str">
            <v>72 : Queso Tipo Petit Suisse.</v>
          </cell>
          <cell r="I1011">
            <v>10</v>
          </cell>
          <cell r="J1011" t="str">
            <v>Sitio 1 : CARRERA 127#22G-18 INT 4 - Sitio 2 : SIBERIA KM 7.5 CELTA, LOTE 159 - Sitio 3 : CARRERA 68B #10A-18 - Sitio 4 : CALLE 24F#101B-15 - Sitio 5 : CARRERA 65B#10A-87 - Sitio 6 : AUTO MEDE KM 1,5 P INDUS FLORIDA BOD 23 - Sitio 7 : CARRERA 71 A BIS # 63D-38 -</v>
          </cell>
          <cell r="K1011">
            <v>44835</v>
          </cell>
          <cell r="L1011">
            <v>724</v>
          </cell>
          <cell r="M1011">
            <v>325</v>
          </cell>
          <cell r="N1011">
            <v>1175</v>
          </cell>
          <cell r="O1011">
            <v>0</v>
          </cell>
          <cell r="P1011">
            <v>748</v>
          </cell>
          <cell r="Q1011">
            <v>0.2</v>
          </cell>
          <cell r="R1011">
            <v>598.4</v>
          </cell>
          <cell r="S1011">
            <v>748</v>
          </cell>
          <cell r="T1011">
            <v>0.2</v>
          </cell>
          <cell r="U1011">
            <v>598.4</v>
          </cell>
          <cell r="V1011">
            <v>748</v>
          </cell>
          <cell r="W1011">
            <v>0.2</v>
          </cell>
          <cell r="X1011">
            <v>598.4</v>
          </cell>
          <cell r="Y1011">
            <v>0</v>
          </cell>
          <cell r="AA1011">
            <v>0</v>
          </cell>
          <cell r="AB1011">
            <v>1330841.6000000001</v>
          </cell>
          <cell r="AC1011" t="str">
            <v>Registro Valido</v>
          </cell>
          <cell r="AD1011">
            <v>748</v>
          </cell>
          <cell r="AE1011">
            <v>748</v>
          </cell>
          <cell r="AF1011">
            <v>748</v>
          </cell>
          <cell r="AG1011">
            <v>0</v>
          </cell>
          <cell r="AH1011">
            <v>748</v>
          </cell>
          <cell r="AI1011">
            <v>748</v>
          </cell>
          <cell r="AJ1011">
            <v>748</v>
          </cell>
          <cell r="AK1011">
            <v>0</v>
          </cell>
          <cell r="AM1011" t="str">
            <v>ALI_72_SEG_10</v>
          </cell>
          <cell r="AN1011" t="str">
            <v>ALI_72_SEG_10_VAL_1330841.6</v>
          </cell>
          <cell r="AO1011">
            <v>2</v>
          </cell>
          <cell r="AP1011">
            <v>1330841.6000000001</v>
          </cell>
          <cell r="AQ1011" t="b">
            <v>1</v>
          </cell>
          <cell r="AR1011" t="str">
            <v/>
          </cell>
          <cell r="AS1011" t="str">
            <v>X</v>
          </cell>
          <cell r="AT1011" t="str">
            <v>ALI_72_SEG_10_X</v>
          </cell>
          <cell r="AU1011">
            <v>1</v>
          </cell>
          <cell r="AV1011" t="str">
            <v>Cotizacion Seleccionada</v>
          </cell>
        </row>
        <row r="1012">
          <cell r="A1012" t="str">
            <v>ALI_72_SEG_11</v>
          </cell>
          <cell r="B1012" t="str">
            <v>5to_Evento_973_V2_Normandy_17515408.xlsm</v>
          </cell>
          <cell r="C1012">
            <v>72</v>
          </cell>
          <cell r="D1012">
            <v>2057</v>
          </cell>
          <cell r="E1012" t="str">
            <v>Industrias Normandy S.A.</v>
          </cell>
          <cell r="F1012">
            <v>202</v>
          </cell>
          <cell r="G1012" t="str">
            <v>QUÉSOS</v>
          </cell>
          <cell r="H1012" t="str">
            <v>72 : Queso Tipo Petit Suisse.</v>
          </cell>
          <cell r="I1012">
            <v>11</v>
          </cell>
          <cell r="J1012" t="str">
            <v>Sitio 1 : CARRERA 127#22G-18 INT 4 - Sitio 2 : SIBERIA KM 7.5 CELTA, LOTE 159 - Sitio 3 : CARRERA 68B #10A-18 - Sitio 4 : CALLE 24F#101B-15 - Sitio 5 : CARRERA 65B#10A-87 - Sitio 6 : AUTO MEDE KM 1,5 P INDUS FLORIDA BOD 23 - Sitio 7 : CARRERA 71 A BIS # 63D-38 -</v>
          </cell>
          <cell r="K1012">
            <v>44835</v>
          </cell>
          <cell r="L1012">
            <v>713</v>
          </cell>
          <cell r="M1012">
            <v>320</v>
          </cell>
          <cell r="N1012">
            <v>1157</v>
          </cell>
          <cell r="O1012">
            <v>0</v>
          </cell>
          <cell r="P1012">
            <v>748</v>
          </cell>
          <cell r="Q1012">
            <v>0.2</v>
          </cell>
          <cell r="R1012">
            <v>598.4</v>
          </cell>
          <cell r="S1012">
            <v>748</v>
          </cell>
          <cell r="T1012">
            <v>0.2</v>
          </cell>
          <cell r="U1012">
            <v>598.4</v>
          </cell>
          <cell r="V1012">
            <v>748</v>
          </cell>
          <cell r="W1012">
            <v>0.2</v>
          </cell>
          <cell r="X1012">
            <v>598.4</v>
          </cell>
          <cell r="Y1012">
            <v>0</v>
          </cell>
          <cell r="AA1012">
            <v>0</v>
          </cell>
          <cell r="AB1012">
            <v>1310496</v>
          </cell>
          <cell r="AC1012" t="str">
            <v>Registro Valido</v>
          </cell>
          <cell r="AD1012">
            <v>748</v>
          </cell>
          <cell r="AE1012">
            <v>748</v>
          </cell>
          <cell r="AF1012">
            <v>748</v>
          </cell>
          <cell r="AG1012">
            <v>0</v>
          </cell>
          <cell r="AH1012">
            <v>748</v>
          </cell>
          <cell r="AI1012">
            <v>748</v>
          </cell>
          <cell r="AJ1012">
            <v>748</v>
          </cell>
          <cell r="AK1012">
            <v>0</v>
          </cell>
          <cell r="AM1012" t="str">
            <v>ALI_72_SEG_11</v>
          </cell>
          <cell r="AN1012" t="str">
            <v>ALI_72_SEG_11_VAL_1310496</v>
          </cell>
          <cell r="AO1012">
            <v>2</v>
          </cell>
          <cell r="AP1012">
            <v>1310496</v>
          </cell>
          <cell r="AQ1012" t="b">
            <v>1</v>
          </cell>
          <cell r="AR1012" t="str">
            <v/>
          </cell>
          <cell r="AS1012" t="str">
            <v>X</v>
          </cell>
          <cell r="AT1012" t="str">
            <v>ALI_72_SEG_11_X</v>
          </cell>
          <cell r="AU1012">
            <v>1</v>
          </cell>
          <cell r="AV1012" t="str">
            <v>Cotizacion Seleccionada</v>
          </cell>
        </row>
        <row r="1013">
          <cell r="A1013" t="str">
            <v>ALI_72_SEG_12</v>
          </cell>
          <cell r="B1013" t="str">
            <v>5to_Evento_973_V2_Normandy_17515408.xlsm</v>
          </cell>
          <cell r="C1013">
            <v>72</v>
          </cell>
          <cell r="D1013">
            <v>2057</v>
          </cell>
          <cell r="E1013" t="str">
            <v>Industrias Normandy S.A.</v>
          </cell>
          <cell r="F1013">
            <v>203</v>
          </cell>
          <cell r="G1013" t="str">
            <v>QUÉSOS</v>
          </cell>
          <cell r="H1013" t="str">
            <v>72 : Queso Tipo Petit Suisse.</v>
          </cell>
          <cell r="I1013">
            <v>12</v>
          </cell>
          <cell r="J1013" t="str">
            <v>Sitio 1 : CARRERA 127#22G-18 INT 4 - Sitio 2 : SIBERIA KM 7.5 CELTA, LOTE 159 - Sitio 3 : CARRERA 68B #10A-18 - Sitio 4 : CALLE 24F#101B-15 - Sitio 5 : CARRERA 65B#10A-87 - Sitio 6 : AUTO MEDE KM 1,5 P INDUS FLORIDA BOD 23 - Sitio 7 : CARRERA 71 A BIS # 63D-38 -</v>
          </cell>
          <cell r="K1013">
            <v>44835</v>
          </cell>
          <cell r="L1013">
            <v>647</v>
          </cell>
          <cell r="M1013">
            <v>290</v>
          </cell>
          <cell r="N1013">
            <v>1050</v>
          </cell>
          <cell r="O1013">
            <v>0</v>
          </cell>
          <cell r="P1013">
            <v>748</v>
          </cell>
          <cell r="Q1013">
            <v>0.2</v>
          </cell>
          <cell r="R1013">
            <v>598.4</v>
          </cell>
          <cell r="S1013">
            <v>748</v>
          </cell>
          <cell r="T1013">
            <v>0.2</v>
          </cell>
          <cell r="U1013">
            <v>598.4</v>
          </cell>
          <cell r="V1013">
            <v>748</v>
          </cell>
          <cell r="W1013">
            <v>0.2</v>
          </cell>
          <cell r="X1013">
            <v>598.4</v>
          </cell>
          <cell r="Y1013">
            <v>0</v>
          </cell>
          <cell r="AA1013">
            <v>0</v>
          </cell>
          <cell r="AB1013">
            <v>1189020.8</v>
          </cell>
          <cell r="AC1013" t="str">
            <v>Registro Valido</v>
          </cell>
          <cell r="AD1013">
            <v>748</v>
          </cell>
          <cell r="AE1013">
            <v>748</v>
          </cell>
          <cell r="AF1013">
            <v>748</v>
          </cell>
          <cell r="AG1013">
            <v>0</v>
          </cell>
          <cell r="AH1013">
            <v>748</v>
          </cell>
          <cell r="AI1013">
            <v>748</v>
          </cell>
          <cell r="AJ1013">
            <v>748</v>
          </cell>
          <cell r="AK1013">
            <v>0</v>
          </cell>
          <cell r="AM1013" t="str">
            <v>ALI_72_SEG_12</v>
          </cell>
          <cell r="AN1013" t="str">
            <v>ALI_72_SEG_12_VAL_1189020.8</v>
          </cell>
          <cell r="AO1013">
            <v>2</v>
          </cell>
          <cell r="AP1013">
            <v>1189020.8</v>
          </cell>
          <cell r="AQ1013" t="b">
            <v>1</v>
          </cell>
          <cell r="AR1013" t="str">
            <v/>
          </cell>
          <cell r="AS1013" t="str">
            <v>X</v>
          </cell>
          <cell r="AT1013" t="str">
            <v>ALI_72_SEG_12_X</v>
          </cell>
          <cell r="AU1013">
            <v>1</v>
          </cell>
          <cell r="AV1013" t="str">
            <v>Cotizacion Seleccionada</v>
          </cell>
        </row>
        <row r="1014">
          <cell r="A1014" t="str">
            <v>ALI_72_SEG_13</v>
          </cell>
          <cell r="B1014" t="str">
            <v>5to_Evento_973_V2_Normandy_17515408.xlsm</v>
          </cell>
          <cell r="C1014">
            <v>72</v>
          </cell>
          <cell r="D1014">
            <v>2057</v>
          </cell>
          <cell r="E1014" t="str">
            <v>Industrias Normandy S.A.</v>
          </cell>
          <cell r="F1014">
            <v>204</v>
          </cell>
          <cell r="G1014" t="str">
            <v>QUÉSOS</v>
          </cell>
          <cell r="H1014" t="str">
            <v>72 : Queso Tipo Petit Suisse.</v>
          </cell>
          <cell r="I1014">
            <v>13</v>
          </cell>
          <cell r="J1014" t="str">
            <v>Sitio 1 : CARRERA 127#22G-18 INT 4 - Sitio 2 : SIBERIA KM 7.5 CELTA, LOTE 159 - Sitio 3 : CARRERA 68B #10A-18 - Sitio 4 : CALLE 24F#101B-15 - Sitio 5 : CARRERA 65B#10A-87 - Sitio 6 : AUTO MEDE KM 1,5 P INDUS FLORIDA BOD 23 - Sitio 7 : CARRERA 71 A BIS # 63D-38 -</v>
          </cell>
          <cell r="K1014">
            <v>44835</v>
          </cell>
          <cell r="L1014">
            <v>687</v>
          </cell>
          <cell r="M1014">
            <v>308</v>
          </cell>
          <cell r="N1014">
            <v>1115</v>
          </cell>
          <cell r="O1014">
            <v>0</v>
          </cell>
          <cell r="P1014">
            <v>748</v>
          </cell>
          <cell r="Q1014">
            <v>0.2</v>
          </cell>
          <cell r="R1014">
            <v>598.4</v>
          </cell>
          <cell r="S1014">
            <v>748</v>
          </cell>
          <cell r="T1014">
            <v>0.2</v>
          </cell>
          <cell r="U1014">
            <v>598.4</v>
          </cell>
          <cell r="V1014">
            <v>748</v>
          </cell>
          <cell r="W1014">
            <v>0.2</v>
          </cell>
          <cell r="X1014">
            <v>598.4</v>
          </cell>
          <cell r="Y1014">
            <v>0</v>
          </cell>
          <cell r="AA1014">
            <v>0</v>
          </cell>
          <cell r="AB1014">
            <v>1262624</v>
          </cell>
          <cell r="AC1014" t="str">
            <v>Registro Valido</v>
          </cell>
          <cell r="AD1014">
            <v>748</v>
          </cell>
          <cell r="AE1014">
            <v>748</v>
          </cell>
          <cell r="AF1014">
            <v>748</v>
          </cell>
          <cell r="AG1014">
            <v>0</v>
          </cell>
          <cell r="AH1014">
            <v>748</v>
          </cell>
          <cell r="AI1014">
            <v>748</v>
          </cell>
          <cell r="AJ1014">
            <v>748</v>
          </cell>
          <cell r="AK1014">
            <v>0</v>
          </cell>
          <cell r="AM1014" t="str">
            <v>ALI_72_SEG_13</v>
          </cell>
          <cell r="AN1014" t="str">
            <v>ALI_72_SEG_13_VAL_1262624</v>
          </cell>
          <cell r="AO1014">
            <v>2</v>
          </cell>
          <cell r="AP1014">
            <v>1262624</v>
          </cell>
          <cell r="AQ1014" t="b">
            <v>1</v>
          </cell>
          <cell r="AR1014" t="str">
            <v/>
          </cell>
          <cell r="AS1014" t="str">
            <v>X</v>
          </cell>
          <cell r="AT1014" t="str">
            <v>ALI_72_SEG_13_X</v>
          </cell>
          <cell r="AU1014">
            <v>1</v>
          </cell>
          <cell r="AV1014" t="str">
            <v>Cotizacion Seleccionada</v>
          </cell>
        </row>
        <row r="1015">
          <cell r="A1015" t="str">
            <v>ALI_72_SEG_14</v>
          </cell>
          <cell r="B1015" t="str">
            <v>5to_Evento_973_V2_Normandy_17515408.xlsm</v>
          </cell>
          <cell r="C1015">
            <v>72</v>
          </cell>
          <cell r="D1015">
            <v>2057</v>
          </cell>
          <cell r="E1015" t="str">
            <v>Industrias Normandy S.A.</v>
          </cell>
          <cell r="F1015">
            <v>205</v>
          </cell>
          <cell r="G1015" t="str">
            <v>QUÉSOS</v>
          </cell>
          <cell r="H1015" t="str">
            <v>72 : Queso Tipo Petit Suisse.</v>
          </cell>
          <cell r="I1015">
            <v>14</v>
          </cell>
          <cell r="J1015" t="str">
            <v>Sitio 1 : CARRERA 127#22G-18 INT 4 - Sitio 2 : SIBERIA KM 7.5 CELTA, LOTE 159 - Sitio 3 : CARRERA 68B #10A-18 - Sitio 4 : CALLE 24F#101B-15 - Sitio 5 : CARRERA 65B#10A-87 - Sitio 6 : AUTO MEDE KM 1,5 P INDUS FLORIDA BOD 23 - Sitio 7 : CARRERA 71 A BIS # 63D-38 -</v>
          </cell>
          <cell r="K1015">
            <v>44835</v>
          </cell>
          <cell r="L1015">
            <v>681</v>
          </cell>
          <cell r="M1015">
            <v>306</v>
          </cell>
          <cell r="N1015">
            <v>1105</v>
          </cell>
          <cell r="O1015">
            <v>0</v>
          </cell>
          <cell r="P1015">
            <v>748</v>
          </cell>
          <cell r="Q1015">
            <v>0.2</v>
          </cell>
          <cell r="R1015">
            <v>598.4</v>
          </cell>
          <cell r="S1015">
            <v>748</v>
          </cell>
          <cell r="T1015">
            <v>0.2</v>
          </cell>
          <cell r="U1015">
            <v>598.4</v>
          </cell>
          <cell r="V1015">
            <v>748</v>
          </cell>
          <cell r="W1015">
            <v>0.2</v>
          </cell>
          <cell r="X1015">
            <v>598.4</v>
          </cell>
          <cell r="Y1015">
            <v>0</v>
          </cell>
          <cell r="AA1015">
            <v>0</v>
          </cell>
          <cell r="AB1015">
            <v>1251852.7999999998</v>
          </cell>
          <cell r="AC1015" t="str">
            <v>Registro Valido</v>
          </cell>
          <cell r="AD1015">
            <v>748</v>
          </cell>
          <cell r="AE1015">
            <v>748</v>
          </cell>
          <cell r="AF1015">
            <v>748</v>
          </cell>
          <cell r="AG1015">
            <v>0</v>
          </cell>
          <cell r="AH1015">
            <v>748</v>
          </cell>
          <cell r="AI1015">
            <v>748</v>
          </cell>
          <cell r="AJ1015">
            <v>748</v>
          </cell>
          <cell r="AK1015">
            <v>0</v>
          </cell>
          <cell r="AM1015" t="str">
            <v>ALI_72_SEG_14</v>
          </cell>
          <cell r="AN1015" t="str">
            <v>ALI_72_SEG_14_VAL_1251852.8</v>
          </cell>
          <cell r="AO1015">
            <v>2</v>
          </cell>
          <cell r="AP1015">
            <v>1251852.7999999998</v>
          </cell>
          <cell r="AQ1015" t="b">
            <v>1</v>
          </cell>
          <cell r="AR1015" t="str">
            <v/>
          </cell>
          <cell r="AS1015" t="str">
            <v>X</v>
          </cell>
          <cell r="AT1015" t="str">
            <v>ALI_72_SEG_14_X</v>
          </cell>
          <cell r="AU1015">
            <v>1</v>
          </cell>
          <cell r="AV1015" t="str">
            <v>Cotizacion Seleccionada</v>
          </cell>
        </row>
        <row r="1016">
          <cell r="A1016" t="str">
            <v>ALI_72_SEG_15</v>
          </cell>
          <cell r="B1016" t="str">
            <v>5to_Evento_973_V2_Normandy_17515408.xlsm</v>
          </cell>
          <cell r="C1016">
            <v>72</v>
          </cell>
          <cell r="D1016">
            <v>2057</v>
          </cell>
          <cell r="E1016" t="str">
            <v>Industrias Normandy S.A.</v>
          </cell>
          <cell r="F1016">
            <v>206</v>
          </cell>
          <cell r="G1016" t="str">
            <v>QUÉSOS</v>
          </cell>
          <cell r="H1016" t="str">
            <v>72 : Queso Tipo Petit Suisse.</v>
          </cell>
          <cell r="I1016">
            <v>15</v>
          </cell>
          <cell r="J1016" t="str">
            <v>Sitio 1 : CARRERA 127#22G-18 INT 4 - Sitio 2 : SIBERIA KM 7.5 CELTA, LOTE 159 - Sitio 3 : CARRERA 68B #10A-18 - Sitio 4 : CALLE 24F#101B-15 - Sitio 5 : CARRERA 65B#10A-87 - Sitio 6 : AUTO MEDE KM 1,5 P INDUS FLORIDA BOD 23 - Sitio 7 : CARRERA 71 A BIS # 63D-38 -</v>
          </cell>
          <cell r="K1016">
            <v>44835</v>
          </cell>
          <cell r="L1016">
            <v>646</v>
          </cell>
          <cell r="M1016">
            <v>288</v>
          </cell>
          <cell r="N1016">
            <v>1042</v>
          </cell>
          <cell r="O1016">
            <v>0</v>
          </cell>
          <cell r="P1016">
            <v>748</v>
          </cell>
          <cell r="Q1016">
            <v>0.2</v>
          </cell>
          <cell r="R1016">
            <v>598.4</v>
          </cell>
          <cell r="S1016">
            <v>748</v>
          </cell>
          <cell r="T1016">
            <v>0.2</v>
          </cell>
          <cell r="U1016">
            <v>598.4</v>
          </cell>
          <cell r="V1016">
            <v>748</v>
          </cell>
          <cell r="W1016">
            <v>0.2</v>
          </cell>
          <cell r="X1016">
            <v>598.4</v>
          </cell>
          <cell r="Y1016">
            <v>0</v>
          </cell>
          <cell r="AA1016">
            <v>0</v>
          </cell>
          <cell r="AB1016">
            <v>1182438.3999999999</v>
          </cell>
          <cell r="AC1016" t="str">
            <v>Registro Valido</v>
          </cell>
          <cell r="AD1016">
            <v>748</v>
          </cell>
          <cell r="AE1016">
            <v>748</v>
          </cell>
          <cell r="AF1016">
            <v>748</v>
          </cell>
          <cell r="AG1016">
            <v>0</v>
          </cell>
          <cell r="AH1016">
            <v>748</v>
          </cell>
          <cell r="AI1016">
            <v>748</v>
          </cell>
          <cell r="AJ1016">
            <v>748</v>
          </cell>
          <cell r="AK1016">
            <v>0</v>
          </cell>
          <cell r="AM1016" t="str">
            <v>ALI_72_SEG_15</v>
          </cell>
          <cell r="AN1016" t="str">
            <v>ALI_72_SEG_15_VAL_1182438.4</v>
          </cell>
          <cell r="AO1016">
            <v>2</v>
          </cell>
          <cell r="AP1016">
            <v>1182438.3999999999</v>
          </cell>
          <cell r="AQ1016" t="b">
            <v>1</v>
          </cell>
          <cell r="AR1016" t="str">
            <v/>
          </cell>
          <cell r="AS1016" t="str">
            <v>X</v>
          </cell>
          <cell r="AT1016" t="str">
            <v>ALI_72_SEG_15_X</v>
          </cell>
          <cell r="AU1016">
            <v>1</v>
          </cell>
          <cell r="AV1016" t="str">
            <v>Cotizacion Seleccionada</v>
          </cell>
        </row>
        <row r="1017">
          <cell r="A1017" t="str">
            <v>ALI_32_SEG_1</v>
          </cell>
          <cell r="B1017" t="str">
            <v>5to_Evento_973_V2_Normandy_17515408.xlsm</v>
          </cell>
          <cell r="C1017">
            <v>32</v>
          </cell>
          <cell r="D1017">
            <v>2057</v>
          </cell>
          <cell r="E1017" t="str">
            <v>Industrias Normandy S.A.</v>
          </cell>
          <cell r="F1017">
            <v>312</v>
          </cell>
          <cell r="G1017" t="str">
            <v>POSTRES</v>
          </cell>
          <cell r="H1017" t="str">
            <v>32 : Gelatina Preparada Sabor A Frutas.</v>
          </cell>
          <cell r="I1017">
            <v>1</v>
          </cell>
          <cell r="J1017" t="str">
            <v>Sitio 1 : CARRERA 127#22G-18 INT 4 - Sitio 2 : SIBERIA KM 7.5 CELTA, LOTE 159 - Sitio 3 : CARRERA 68B #10A-18 - Sitio 4 : CALLE 24F#101B-15 - Sitio 5 : CARRERA 65B#10A-87 - Sitio 6 : AUTO MEDE KM 1,5 P INDUS FLORIDA BOD 23 - Sitio 7 : CARRERA 71 A BIS # 63D-38 -</v>
          </cell>
          <cell r="K1017">
            <v>44835</v>
          </cell>
          <cell r="L1017">
            <v>407</v>
          </cell>
          <cell r="M1017">
            <v>556</v>
          </cell>
          <cell r="N1017">
            <v>827</v>
          </cell>
          <cell r="O1017">
            <v>0</v>
          </cell>
          <cell r="P1017">
            <v>709</v>
          </cell>
          <cell r="Q1017">
            <v>0.2</v>
          </cell>
          <cell r="R1017">
            <v>567.20000000000005</v>
          </cell>
          <cell r="S1017">
            <v>709</v>
          </cell>
          <cell r="T1017">
            <v>0.2</v>
          </cell>
          <cell r="U1017">
            <v>567.20000000000005</v>
          </cell>
          <cell r="V1017">
            <v>709</v>
          </cell>
          <cell r="W1017">
            <v>0.2</v>
          </cell>
          <cell r="X1017">
            <v>567.20000000000005</v>
          </cell>
          <cell r="Y1017">
            <v>0</v>
          </cell>
          <cell r="AA1017">
            <v>0</v>
          </cell>
          <cell r="AB1017">
            <v>1015288.0000000001</v>
          </cell>
          <cell r="AC1017" t="str">
            <v>Registro Valido</v>
          </cell>
          <cell r="AD1017">
            <v>709</v>
          </cell>
          <cell r="AE1017">
            <v>709</v>
          </cell>
          <cell r="AF1017">
            <v>709</v>
          </cell>
          <cell r="AG1017">
            <v>0</v>
          </cell>
          <cell r="AH1017">
            <v>709</v>
          </cell>
          <cell r="AI1017">
            <v>709</v>
          </cell>
          <cell r="AJ1017">
            <v>709</v>
          </cell>
          <cell r="AK1017">
            <v>0</v>
          </cell>
          <cell r="AM1017" t="str">
            <v>ALI_32_SEG_1</v>
          </cell>
          <cell r="AN1017" t="str">
            <v>ALI_32_SEG_1_VAL_1015288</v>
          </cell>
          <cell r="AO1017">
            <v>4</v>
          </cell>
          <cell r="AP1017">
            <v>1015288.0000000001</v>
          </cell>
          <cell r="AQ1017" t="b">
            <v>1</v>
          </cell>
          <cell r="AR1017" t="str">
            <v/>
          </cell>
          <cell r="AS1017" t="str">
            <v>X</v>
          </cell>
          <cell r="AT1017" t="str">
            <v>ALI_32_SEG_1_X</v>
          </cell>
          <cell r="AU1017">
            <v>1</v>
          </cell>
          <cell r="AV1017" t="str">
            <v>Cotizacion Seleccionada</v>
          </cell>
        </row>
        <row r="1018">
          <cell r="A1018" t="str">
            <v>ALI_32_SEG_2</v>
          </cell>
          <cell r="B1018" t="str">
            <v>5to_Evento_973_V2_Normandy_17515408.xlsm</v>
          </cell>
          <cell r="C1018">
            <v>32</v>
          </cell>
          <cell r="D1018">
            <v>2057</v>
          </cell>
          <cell r="E1018" t="str">
            <v>Industrias Normandy S.A.</v>
          </cell>
          <cell r="F1018">
            <v>313</v>
          </cell>
          <cell r="G1018" t="str">
            <v>POSTRES</v>
          </cell>
          <cell r="H1018" t="str">
            <v>32 : Gelatina Preparada Sabor A Frutas.</v>
          </cell>
          <cell r="I1018">
            <v>2</v>
          </cell>
          <cell r="J1018" t="str">
            <v>Sitio 1 : CARRERA 127#22G-18 INT 4 - Sitio 2 : SIBERIA KM 7.5 CELTA, LOTE 159 - Sitio 3 : CARRERA 68B #10A-18 - Sitio 4 : CALLE 24F#101B-15 - Sitio 5 : CARRERA 65B#10A-87 - Sitio 6 : AUTO MEDE KM 1,5 P INDUS FLORIDA BOD 23 - Sitio 7 : CARRERA 71 A BIS # 63D-38 -</v>
          </cell>
          <cell r="K1018">
            <v>44835</v>
          </cell>
          <cell r="L1018">
            <v>416</v>
          </cell>
          <cell r="M1018">
            <v>569</v>
          </cell>
          <cell r="N1018">
            <v>846</v>
          </cell>
          <cell r="O1018">
            <v>0</v>
          </cell>
          <cell r="P1018">
            <v>709</v>
          </cell>
          <cell r="Q1018">
            <v>0.2</v>
          </cell>
          <cell r="R1018">
            <v>567.20000000000005</v>
          </cell>
          <cell r="S1018">
            <v>709</v>
          </cell>
          <cell r="T1018">
            <v>0.2</v>
          </cell>
          <cell r="U1018">
            <v>567.20000000000005</v>
          </cell>
          <cell r="V1018">
            <v>709</v>
          </cell>
          <cell r="W1018">
            <v>0.2</v>
          </cell>
          <cell r="X1018">
            <v>567.20000000000005</v>
          </cell>
          <cell r="Y1018">
            <v>0</v>
          </cell>
          <cell r="AA1018">
            <v>0</v>
          </cell>
          <cell r="AB1018">
            <v>1038543.2</v>
          </cell>
          <cell r="AC1018" t="str">
            <v>Registro Valido</v>
          </cell>
          <cell r="AD1018">
            <v>709</v>
          </cell>
          <cell r="AE1018">
            <v>709</v>
          </cell>
          <cell r="AF1018">
            <v>709</v>
          </cell>
          <cell r="AG1018">
            <v>0</v>
          </cell>
          <cell r="AH1018">
            <v>709</v>
          </cell>
          <cell r="AI1018">
            <v>709</v>
          </cell>
          <cell r="AJ1018">
            <v>709</v>
          </cell>
          <cell r="AK1018">
            <v>0</v>
          </cell>
          <cell r="AM1018" t="str">
            <v>ALI_32_SEG_2</v>
          </cell>
          <cell r="AN1018" t="str">
            <v>ALI_32_SEG_2_VAL_1038543.2</v>
          </cell>
          <cell r="AO1018">
            <v>4</v>
          </cell>
          <cell r="AP1018">
            <v>1038543.2</v>
          </cell>
          <cell r="AQ1018" t="b">
            <v>1</v>
          </cell>
          <cell r="AR1018" t="str">
            <v/>
          </cell>
          <cell r="AS1018" t="str">
            <v>X</v>
          </cell>
          <cell r="AT1018" t="str">
            <v>ALI_32_SEG_2_X</v>
          </cell>
          <cell r="AU1018">
            <v>1</v>
          </cell>
          <cell r="AV1018" t="str">
            <v>Cotizacion Seleccionada</v>
          </cell>
        </row>
        <row r="1019">
          <cell r="A1019" t="str">
            <v>ALI_32_SEG_3</v>
          </cell>
          <cell r="B1019" t="str">
            <v>5to_Evento_973_V2_Normandy_17515408.xlsm</v>
          </cell>
          <cell r="C1019">
            <v>32</v>
          </cell>
          <cell r="D1019">
            <v>2057</v>
          </cell>
          <cell r="E1019" t="str">
            <v>Industrias Normandy S.A.</v>
          </cell>
          <cell r="F1019">
            <v>314</v>
          </cell>
          <cell r="G1019" t="str">
            <v>POSTRES</v>
          </cell>
          <cell r="H1019" t="str">
            <v>32 : Gelatina Preparada Sabor A Frutas.</v>
          </cell>
          <cell r="I1019">
            <v>3</v>
          </cell>
          <cell r="J1019" t="str">
            <v>Sitio 1 : CARRERA 127#22G-18 INT 4 - Sitio 2 : SIBERIA KM 7.5 CELTA, LOTE 159 - Sitio 3 : CARRERA 68B #10A-18 - Sitio 4 : CALLE 24F#101B-15 - Sitio 5 : CARRERA 65B#10A-87 - Sitio 6 : AUTO MEDE KM 1,5 P INDUS FLORIDA BOD 23 - Sitio 7 : CARRERA 71 A BIS # 63D-38 -</v>
          </cell>
          <cell r="K1019">
            <v>44835</v>
          </cell>
          <cell r="L1019">
            <v>413</v>
          </cell>
          <cell r="M1019">
            <v>565</v>
          </cell>
          <cell r="N1019">
            <v>841</v>
          </cell>
          <cell r="O1019">
            <v>0</v>
          </cell>
          <cell r="P1019">
            <v>709</v>
          </cell>
          <cell r="Q1019">
            <v>0.2</v>
          </cell>
          <cell r="R1019">
            <v>567.20000000000005</v>
          </cell>
          <cell r="S1019">
            <v>709</v>
          </cell>
          <cell r="T1019">
            <v>0.2</v>
          </cell>
          <cell r="U1019">
            <v>567.20000000000005</v>
          </cell>
          <cell r="V1019">
            <v>709</v>
          </cell>
          <cell r="W1019">
            <v>0.2</v>
          </cell>
          <cell r="X1019">
            <v>567.20000000000005</v>
          </cell>
          <cell r="Y1019">
            <v>0</v>
          </cell>
          <cell r="AA1019">
            <v>0</v>
          </cell>
          <cell r="AB1019">
            <v>1031736.8</v>
          </cell>
          <cell r="AC1019" t="str">
            <v>Registro Valido</v>
          </cell>
          <cell r="AD1019">
            <v>709</v>
          </cell>
          <cell r="AE1019">
            <v>709</v>
          </cell>
          <cell r="AF1019">
            <v>709</v>
          </cell>
          <cell r="AG1019">
            <v>0</v>
          </cell>
          <cell r="AH1019">
            <v>709</v>
          </cell>
          <cell r="AI1019">
            <v>709</v>
          </cell>
          <cell r="AJ1019">
            <v>709</v>
          </cell>
          <cell r="AK1019">
            <v>0</v>
          </cell>
          <cell r="AM1019" t="str">
            <v>ALI_32_SEG_3</v>
          </cell>
          <cell r="AN1019" t="str">
            <v>ALI_32_SEG_3_VAL_1031736.8</v>
          </cell>
          <cell r="AO1019">
            <v>4</v>
          </cell>
          <cell r="AP1019">
            <v>1031736.8</v>
          </cell>
          <cell r="AQ1019" t="b">
            <v>1</v>
          </cell>
          <cell r="AR1019" t="str">
            <v/>
          </cell>
          <cell r="AS1019" t="str">
            <v>X</v>
          </cell>
          <cell r="AT1019" t="str">
            <v>ALI_32_SEG_3_X</v>
          </cell>
          <cell r="AU1019">
            <v>1</v>
          </cell>
          <cell r="AV1019" t="str">
            <v>Cotizacion Seleccionada</v>
          </cell>
        </row>
        <row r="1020">
          <cell r="A1020" t="str">
            <v>ALI_32_SEG_4</v>
          </cell>
          <cell r="B1020" t="str">
            <v>5to_Evento_973_V2_Normandy_17515408.xlsm</v>
          </cell>
          <cell r="C1020">
            <v>32</v>
          </cell>
          <cell r="D1020">
            <v>2057</v>
          </cell>
          <cell r="E1020" t="str">
            <v>Industrias Normandy S.A.</v>
          </cell>
          <cell r="F1020">
            <v>315</v>
          </cell>
          <cell r="G1020" t="str">
            <v>POSTRES</v>
          </cell>
          <cell r="H1020" t="str">
            <v>32 : Gelatina Preparada Sabor A Frutas.</v>
          </cell>
          <cell r="I1020">
            <v>4</v>
          </cell>
          <cell r="J1020" t="str">
            <v>Sitio 1 : CARRERA 127#22G-18 INT 4 - Sitio 2 : SIBERIA KM 7.5 CELTA, LOTE 159 - Sitio 3 : CARRERA 68B #10A-18 - Sitio 4 : CALLE 24F#101B-15 - Sitio 5 : CARRERA 65B#10A-87 - Sitio 6 : AUTO MEDE KM 1,5 P INDUS FLORIDA BOD 23 - Sitio 7 : CARRERA 71 A BIS # 63D-38 -</v>
          </cell>
          <cell r="K1020">
            <v>44835</v>
          </cell>
          <cell r="L1020">
            <v>441</v>
          </cell>
          <cell r="M1020">
            <v>602</v>
          </cell>
          <cell r="N1020">
            <v>896</v>
          </cell>
          <cell r="O1020">
            <v>0</v>
          </cell>
          <cell r="P1020">
            <v>709</v>
          </cell>
          <cell r="Q1020">
            <v>0.2</v>
          </cell>
          <cell r="R1020">
            <v>567.20000000000005</v>
          </cell>
          <cell r="S1020">
            <v>709</v>
          </cell>
          <cell r="T1020">
            <v>0.2</v>
          </cell>
          <cell r="U1020">
            <v>567.20000000000005</v>
          </cell>
          <cell r="V1020">
            <v>709</v>
          </cell>
          <cell r="W1020">
            <v>0.2</v>
          </cell>
          <cell r="X1020">
            <v>567.20000000000005</v>
          </cell>
          <cell r="Y1020">
            <v>0</v>
          </cell>
          <cell r="AA1020">
            <v>0</v>
          </cell>
          <cell r="AB1020">
            <v>1099800.8000000003</v>
          </cell>
          <cell r="AC1020" t="str">
            <v>Registro Valido</v>
          </cell>
          <cell r="AD1020">
            <v>709</v>
          </cell>
          <cell r="AE1020">
            <v>709</v>
          </cell>
          <cell r="AF1020">
            <v>709</v>
          </cell>
          <cell r="AG1020">
            <v>0</v>
          </cell>
          <cell r="AH1020">
            <v>709</v>
          </cell>
          <cell r="AI1020">
            <v>709</v>
          </cell>
          <cell r="AJ1020">
            <v>709</v>
          </cell>
          <cell r="AK1020">
            <v>0</v>
          </cell>
          <cell r="AM1020" t="str">
            <v>ALI_32_SEG_4</v>
          </cell>
          <cell r="AN1020" t="str">
            <v>ALI_32_SEG_4_VAL_1099800.8</v>
          </cell>
          <cell r="AO1020">
            <v>4</v>
          </cell>
          <cell r="AP1020">
            <v>1099800.8000000003</v>
          </cell>
          <cell r="AQ1020" t="b">
            <v>1</v>
          </cell>
          <cell r="AR1020" t="str">
            <v/>
          </cell>
          <cell r="AS1020" t="str">
            <v>X</v>
          </cell>
          <cell r="AT1020" t="str">
            <v>ALI_32_SEG_4_X</v>
          </cell>
          <cell r="AU1020">
            <v>1</v>
          </cell>
          <cell r="AV1020" t="str">
            <v>Cotizacion Seleccionada</v>
          </cell>
        </row>
        <row r="1021">
          <cell r="A1021" t="str">
            <v>ALI_32_SEG_5</v>
          </cell>
          <cell r="B1021" t="str">
            <v>5to_Evento_973_V2_Normandy_17515408.xlsm</v>
          </cell>
          <cell r="C1021">
            <v>32</v>
          </cell>
          <cell r="D1021">
            <v>2057</v>
          </cell>
          <cell r="E1021" t="str">
            <v>Industrias Normandy S.A.</v>
          </cell>
          <cell r="F1021">
            <v>316</v>
          </cell>
          <cell r="G1021" t="str">
            <v>POSTRES</v>
          </cell>
          <cell r="H1021" t="str">
            <v>32 : Gelatina Preparada Sabor A Frutas.</v>
          </cell>
          <cell r="I1021">
            <v>5</v>
          </cell>
          <cell r="J1021" t="str">
            <v>Sitio 1 : CARRERA 127#22G-18 INT 4 - Sitio 2 : SIBERIA KM 7.5 CELTA, LOTE 159 - Sitio 3 : CARRERA 68B #10A-18 - Sitio 4 : CALLE 24F#101B-15 - Sitio 5 : CARRERA 65B#10A-87 - Sitio 6 : AUTO MEDE KM 1,5 P INDUS FLORIDA BOD 23 - Sitio 7 : CARRERA 71 A BIS # 63D-38 -</v>
          </cell>
          <cell r="K1021">
            <v>44835</v>
          </cell>
          <cell r="L1021">
            <v>410</v>
          </cell>
          <cell r="M1021">
            <v>560</v>
          </cell>
          <cell r="N1021">
            <v>832</v>
          </cell>
          <cell r="O1021">
            <v>0</v>
          </cell>
          <cell r="P1021">
            <v>709</v>
          </cell>
          <cell r="Q1021">
            <v>0.2</v>
          </cell>
          <cell r="R1021">
            <v>567.20000000000005</v>
          </cell>
          <cell r="S1021">
            <v>709</v>
          </cell>
          <cell r="T1021">
            <v>0.2</v>
          </cell>
          <cell r="U1021">
            <v>567.20000000000005</v>
          </cell>
          <cell r="V1021">
            <v>709</v>
          </cell>
          <cell r="W1021">
            <v>0.2</v>
          </cell>
          <cell r="X1021">
            <v>567.20000000000005</v>
          </cell>
          <cell r="Y1021">
            <v>0</v>
          </cell>
          <cell r="AA1021">
            <v>0</v>
          </cell>
          <cell r="AB1021">
            <v>1022094.4</v>
          </cell>
          <cell r="AC1021" t="str">
            <v>Registro Valido</v>
          </cell>
          <cell r="AD1021">
            <v>709</v>
          </cell>
          <cell r="AE1021">
            <v>709</v>
          </cell>
          <cell r="AF1021">
            <v>709</v>
          </cell>
          <cell r="AG1021">
            <v>0</v>
          </cell>
          <cell r="AH1021">
            <v>709</v>
          </cell>
          <cell r="AI1021">
            <v>709</v>
          </cell>
          <cell r="AJ1021">
            <v>709</v>
          </cell>
          <cell r="AK1021">
            <v>0</v>
          </cell>
          <cell r="AM1021" t="str">
            <v>ALI_32_SEG_5</v>
          </cell>
          <cell r="AN1021" t="str">
            <v>ALI_32_SEG_5_VAL_1022094.4</v>
          </cell>
          <cell r="AO1021">
            <v>4</v>
          </cell>
          <cell r="AP1021">
            <v>1022094.4</v>
          </cell>
          <cell r="AQ1021" t="b">
            <v>1</v>
          </cell>
          <cell r="AR1021" t="str">
            <v/>
          </cell>
          <cell r="AS1021" t="str">
            <v>X</v>
          </cell>
          <cell r="AT1021" t="str">
            <v>ALI_32_SEG_5_X</v>
          </cell>
          <cell r="AU1021">
            <v>1</v>
          </cell>
          <cell r="AV1021" t="str">
            <v>Cotizacion Seleccionada</v>
          </cell>
        </row>
        <row r="1022">
          <cell r="A1022" t="str">
            <v>ALI_32_SEG_6</v>
          </cell>
          <cell r="B1022" t="str">
            <v>5to_Evento_973_V2_Normandy_17515408.xlsm</v>
          </cell>
          <cell r="C1022">
            <v>32</v>
          </cell>
          <cell r="D1022">
            <v>2057</v>
          </cell>
          <cell r="E1022" t="str">
            <v>Industrias Normandy S.A.</v>
          </cell>
          <cell r="F1022">
            <v>317</v>
          </cell>
          <cell r="G1022" t="str">
            <v>POSTRES</v>
          </cell>
          <cell r="H1022" t="str">
            <v>32 : Gelatina Preparada Sabor A Frutas.</v>
          </cell>
          <cell r="I1022">
            <v>6</v>
          </cell>
          <cell r="J1022" t="str">
            <v>Sitio 1 : CARRERA 127#22G-18 INT 4 - Sitio 2 : SIBERIA KM 7.5 CELTA, LOTE 159 - Sitio 3 : CARRERA 68B #10A-18 - Sitio 4 : CALLE 24F#101B-15 - Sitio 5 : CARRERA 65B#10A-87 - Sitio 6 : AUTO MEDE KM 1,5 P INDUS FLORIDA BOD 23 - Sitio 7 : CARRERA 71 A BIS # 63D-38 -</v>
          </cell>
          <cell r="K1022">
            <v>44835</v>
          </cell>
          <cell r="L1022">
            <v>443</v>
          </cell>
          <cell r="M1022">
            <v>606</v>
          </cell>
          <cell r="N1022">
            <v>901</v>
          </cell>
          <cell r="O1022">
            <v>0</v>
          </cell>
          <cell r="P1022">
            <v>709</v>
          </cell>
          <cell r="Q1022">
            <v>0.2</v>
          </cell>
          <cell r="R1022">
            <v>567.20000000000005</v>
          </cell>
          <cell r="S1022">
            <v>709</v>
          </cell>
          <cell r="T1022">
            <v>0.2</v>
          </cell>
          <cell r="U1022">
            <v>567.20000000000005</v>
          </cell>
          <cell r="V1022">
            <v>709</v>
          </cell>
          <cell r="W1022">
            <v>0.2</v>
          </cell>
          <cell r="X1022">
            <v>567.20000000000005</v>
          </cell>
          <cell r="Y1022">
            <v>0</v>
          </cell>
          <cell r="AA1022">
            <v>0</v>
          </cell>
          <cell r="AB1022">
            <v>1106040</v>
          </cell>
          <cell r="AC1022" t="str">
            <v>Registro Valido</v>
          </cell>
          <cell r="AD1022">
            <v>709</v>
          </cell>
          <cell r="AE1022">
            <v>709</v>
          </cell>
          <cell r="AF1022">
            <v>709</v>
          </cell>
          <cell r="AG1022">
            <v>0</v>
          </cell>
          <cell r="AH1022">
            <v>709</v>
          </cell>
          <cell r="AI1022">
            <v>709</v>
          </cell>
          <cell r="AJ1022">
            <v>709</v>
          </cell>
          <cell r="AK1022">
            <v>0</v>
          </cell>
          <cell r="AM1022" t="str">
            <v>ALI_32_SEG_6</v>
          </cell>
          <cell r="AN1022" t="str">
            <v>ALI_32_SEG_6_VAL_1106040</v>
          </cell>
          <cell r="AO1022">
            <v>4</v>
          </cell>
          <cell r="AP1022">
            <v>1106040</v>
          </cell>
          <cell r="AQ1022" t="b">
            <v>1</v>
          </cell>
          <cell r="AR1022" t="str">
            <v/>
          </cell>
          <cell r="AS1022" t="str">
            <v>X</v>
          </cell>
          <cell r="AT1022" t="str">
            <v>ALI_32_SEG_6_X</v>
          </cell>
          <cell r="AU1022">
            <v>1</v>
          </cell>
          <cell r="AV1022" t="str">
            <v>Cotizacion Seleccionada</v>
          </cell>
        </row>
        <row r="1023">
          <cell r="A1023" t="str">
            <v>ALI_32_SEG_7</v>
          </cell>
          <cell r="B1023" t="str">
            <v>5to_Evento_973_V2_Normandy_17515408.xlsm</v>
          </cell>
          <cell r="C1023">
            <v>32</v>
          </cell>
          <cell r="D1023">
            <v>2057</v>
          </cell>
          <cell r="E1023" t="str">
            <v>Industrias Normandy S.A.</v>
          </cell>
          <cell r="F1023">
            <v>318</v>
          </cell>
          <cell r="G1023" t="str">
            <v>POSTRES</v>
          </cell>
          <cell r="H1023" t="str">
            <v>32 : Gelatina Preparada Sabor A Frutas.</v>
          </cell>
          <cell r="I1023">
            <v>7</v>
          </cell>
          <cell r="J1023" t="str">
            <v>Sitio 1 : CARRERA 127#22G-18 INT 4 - Sitio 2 : SIBERIA KM 7.5 CELTA, LOTE 159 - Sitio 3 : CARRERA 68B #10A-18 - Sitio 4 : CALLE 24F#101B-15 - Sitio 5 : CARRERA 65B#10A-87 - Sitio 6 : AUTO MEDE KM 1,5 P INDUS FLORIDA BOD 23 - Sitio 7 : CARRERA 71 A BIS # 63D-38 -</v>
          </cell>
          <cell r="K1023">
            <v>44835</v>
          </cell>
          <cell r="L1023">
            <v>453</v>
          </cell>
          <cell r="M1023">
            <v>619</v>
          </cell>
          <cell r="N1023">
            <v>920</v>
          </cell>
          <cell r="O1023">
            <v>0</v>
          </cell>
          <cell r="P1023">
            <v>709</v>
          </cell>
          <cell r="Q1023">
            <v>0.2</v>
          </cell>
          <cell r="R1023">
            <v>567.20000000000005</v>
          </cell>
          <cell r="S1023">
            <v>709</v>
          </cell>
          <cell r="T1023">
            <v>0.2</v>
          </cell>
          <cell r="U1023">
            <v>567.20000000000005</v>
          </cell>
          <cell r="V1023">
            <v>709</v>
          </cell>
          <cell r="W1023">
            <v>0.2</v>
          </cell>
          <cell r="X1023">
            <v>567.20000000000005</v>
          </cell>
          <cell r="Y1023">
            <v>0</v>
          </cell>
          <cell r="AA1023">
            <v>0</v>
          </cell>
          <cell r="AB1023">
            <v>1129862.4000000001</v>
          </cell>
          <cell r="AC1023" t="str">
            <v>Registro Valido</v>
          </cell>
          <cell r="AD1023">
            <v>709</v>
          </cell>
          <cell r="AE1023">
            <v>709</v>
          </cell>
          <cell r="AF1023">
            <v>709</v>
          </cell>
          <cell r="AG1023">
            <v>0</v>
          </cell>
          <cell r="AH1023">
            <v>709</v>
          </cell>
          <cell r="AI1023">
            <v>709</v>
          </cell>
          <cell r="AJ1023">
            <v>709</v>
          </cell>
          <cell r="AK1023">
            <v>0</v>
          </cell>
          <cell r="AM1023" t="str">
            <v>ALI_32_SEG_7</v>
          </cell>
          <cell r="AN1023" t="str">
            <v>ALI_32_SEG_7_VAL_1129862.4</v>
          </cell>
          <cell r="AO1023">
            <v>4</v>
          </cell>
          <cell r="AP1023">
            <v>1129862.4000000001</v>
          </cell>
          <cell r="AQ1023" t="b">
            <v>1</v>
          </cell>
          <cell r="AR1023" t="str">
            <v/>
          </cell>
          <cell r="AS1023" t="str">
            <v>X</v>
          </cell>
          <cell r="AT1023" t="str">
            <v>ALI_32_SEG_7_X</v>
          </cell>
          <cell r="AU1023">
            <v>1</v>
          </cell>
          <cell r="AV1023" t="str">
            <v>Cotizacion Seleccionada</v>
          </cell>
        </row>
        <row r="1024">
          <cell r="A1024" t="str">
            <v>ALI_32_SEG_8</v>
          </cell>
          <cell r="B1024" t="str">
            <v>5to_Evento_973_V2_Normandy_17515408.xlsm</v>
          </cell>
          <cell r="C1024">
            <v>32</v>
          </cell>
          <cell r="D1024">
            <v>2057</v>
          </cell>
          <cell r="E1024" t="str">
            <v>Industrias Normandy S.A.</v>
          </cell>
          <cell r="F1024">
            <v>319</v>
          </cell>
          <cell r="G1024" t="str">
            <v>POSTRES</v>
          </cell>
          <cell r="H1024" t="str">
            <v>32 : Gelatina Preparada Sabor A Frutas.</v>
          </cell>
          <cell r="I1024">
            <v>8</v>
          </cell>
          <cell r="J1024" t="str">
            <v>Sitio 1 : CARRERA 127#22G-18 INT 4 - Sitio 2 : SIBERIA KM 7.5 CELTA, LOTE 159 - Sitio 3 : CARRERA 68B #10A-18 - Sitio 4 : CALLE 24F#101B-15 - Sitio 5 : CARRERA 65B#10A-87 - Sitio 6 : AUTO MEDE KM 1,5 P INDUS FLORIDA BOD 23 - Sitio 7 : CARRERA 71 A BIS # 63D-38 -</v>
          </cell>
          <cell r="K1024">
            <v>44835</v>
          </cell>
          <cell r="L1024">
            <v>437</v>
          </cell>
          <cell r="M1024">
            <v>598</v>
          </cell>
          <cell r="N1024">
            <v>889</v>
          </cell>
          <cell r="O1024">
            <v>0</v>
          </cell>
          <cell r="P1024">
            <v>709</v>
          </cell>
          <cell r="Q1024">
            <v>0.2</v>
          </cell>
          <cell r="R1024">
            <v>567.20000000000005</v>
          </cell>
          <cell r="S1024">
            <v>709</v>
          </cell>
          <cell r="T1024">
            <v>0.2</v>
          </cell>
          <cell r="U1024">
            <v>567.20000000000005</v>
          </cell>
          <cell r="V1024">
            <v>709</v>
          </cell>
          <cell r="W1024">
            <v>0.2</v>
          </cell>
          <cell r="X1024">
            <v>567.20000000000005</v>
          </cell>
          <cell r="Y1024">
            <v>0</v>
          </cell>
          <cell r="AA1024">
            <v>0</v>
          </cell>
          <cell r="AB1024">
            <v>1091292.8</v>
          </cell>
          <cell r="AC1024" t="str">
            <v>Registro Valido</v>
          </cell>
          <cell r="AD1024">
            <v>709</v>
          </cell>
          <cell r="AE1024">
            <v>709</v>
          </cell>
          <cell r="AF1024">
            <v>709</v>
          </cell>
          <cell r="AG1024">
            <v>0</v>
          </cell>
          <cell r="AH1024">
            <v>709</v>
          </cell>
          <cell r="AI1024">
            <v>709</v>
          </cell>
          <cell r="AJ1024">
            <v>709</v>
          </cell>
          <cell r="AK1024">
            <v>0</v>
          </cell>
          <cell r="AM1024" t="str">
            <v>ALI_32_SEG_8</v>
          </cell>
          <cell r="AN1024" t="str">
            <v>ALI_32_SEG_8_VAL_1091292.8</v>
          </cell>
          <cell r="AO1024">
            <v>4</v>
          </cell>
          <cell r="AP1024">
            <v>1091292.8</v>
          </cell>
          <cell r="AQ1024" t="b">
            <v>1</v>
          </cell>
          <cell r="AR1024" t="str">
            <v/>
          </cell>
          <cell r="AS1024" t="str">
            <v>X</v>
          </cell>
          <cell r="AT1024" t="str">
            <v>ALI_32_SEG_8_X</v>
          </cell>
          <cell r="AU1024">
            <v>1</v>
          </cell>
          <cell r="AV1024" t="str">
            <v>Cotizacion Seleccionada</v>
          </cell>
        </row>
        <row r="1025">
          <cell r="A1025" t="str">
            <v>ALI_32_SEG_9</v>
          </cell>
          <cell r="B1025" t="str">
            <v>5to_Evento_973_V2_Normandy_17515408.xlsm</v>
          </cell>
          <cell r="C1025">
            <v>32</v>
          </cell>
          <cell r="D1025">
            <v>2057</v>
          </cell>
          <cell r="E1025" t="str">
            <v>Industrias Normandy S.A.</v>
          </cell>
          <cell r="F1025">
            <v>320</v>
          </cell>
          <cell r="G1025" t="str">
            <v>POSTRES</v>
          </cell>
          <cell r="H1025" t="str">
            <v>32 : Gelatina Preparada Sabor A Frutas.</v>
          </cell>
          <cell r="I1025">
            <v>9</v>
          </cell>
          <cell r="J1025" t="str">
            <v>Sitio 1 : CARRERA 127#22G-18 INT 4 - Sitio 2 : SIBERIA KM 7.5 CELTA, LOTE 159 - Sitio 3 : CARRERA 68B #10A-18 - Sitio 4 : CALLE 24F#101B-15 - Sitio 5 : CARRERA 65B#10A-87 - Sitio 6 : AUTO MEDE KM 1,5 P INDUS FLORIDA BOD 23 - Sitio 7 : CARRERA 71 A BIS # 63D-38 -</v>
          </cell>
          <cell r="K1025">
            <v>44835</v>
          </cell>
          <cell r="L1025">
            <v>442</v>
          </cell>
          <cell r="M1025">
            <v>604</v>
          </cell>
          <cell r="N1025">
            <v>898</v>
          </cell>
          <cell r="O1025">
            <v>0</v>
          </cell>
          <cell r="P1025">
            <v>709</v>
          </cell>
          <cell r="Q1025">
            <v>0.2</v>
          </cell>
          <cell r="R1025">
            <v>567.20000000000005</v>
          </cell>
          <cell r="S1025">
            <v>709</v>
          </cell>
          <cell r="T1025">
            <v>0.2</v>
          </cell>
          <cell r="U1025">
            <v>567.20000000000005</v>
          </cell>
          <cell r="V1025">
            <v>709</v>
          </cell>
          <cell r="W1025">
            <v>0.2</v>
          </cell>
          <cell r="X1025">
            <v>567.20000000000005</v>
          </cell>
          <cell r="Y1025">
            <v>0</v>
          </cell>
          <cell r="AA1025">
            <v>0</v>
          </cell>
          <cell r="AB1025">
            <v>1102636.8</v>
          </cell>
          <cell r="AC1025" t="str">
            <v>Registro Valido</v>
          </cell>
          <cell r="AD1025">
            <v>709</v>
          </cell>
          <cell r="AE1025">
            <v>709</v>
          </cell>
          <cell r="AF1025">
            <v>709</v>
          </cell>
          <cell r="AG1025">
            <v>0</v>
          </cell>
          <cell r="AH1025">
            <v>709</v>
          </cell>
          <cell r="AI1025">
            <v>709</v>
          </cell>
          <cell r="AJ1025">
            <v>709</v>
          </cell>
          <cell r="AK1025">
            <v>0</v>
          </cell>
          <cell r="AM1025" t="str">
            <v>ALI_32_SEG_9</v>
          </cell>
          <cell r="AN1025" t="str">
            <v>ALI_32_SEG_9_VAL_1102636.8</v>
          </cell>
          <cell r="AO1025">
            <v>4</v>
          </cell>
          <cell r="AP1025">
            <v>1102636.8</v>
          </cell>
          <cell r="AQ1025" t="b">
            <v>1</v>
          </cell>
          <cell r="AR1025" t="str">
            <v/>
          </cell>
          <cell r="AS1025" t="str">
            <v>X</v>
          </cell>
          <cell r="AT1025" t="str">
            <v>ALI_32_SEG_9_X</v>
          </cell>
          <cell r="AU1025">
            <v>1</v>
          </cell>
          <cell r="AV1025" t="str">
            <v>Cotizacion Seleccionada</v>
          </cell>
        </row>
        <row r="1026">
          <cell r="A1026" t="str">
            <v>ALI_32_SEG_10</v>
          </cell>
          <cell r="B1026" t="str">
            <v>5to_Evento_973_V2_Normandy_17515408.xlsm</v>
          </cell>
          <cell r="C1026">
            <v>32</v>
          </cell>
          <cell r="D1026">
            <v>2057</v>
          </cell>
          <cell r="E1026" t="str">
            <v>Industrias Normandy S.A.</v>
          </cell>
          <cell r="F1026">
            <v>347</v>
          </cell>
          <cell r="G1026" t="str">
            <v>POSTRES</v>
          </cell>
          <cell r="H1026" t="str">
            <v>32 : Gelatina Preparada Sabor A Frutas.</v>
          </cell>
          <cell r="I1026">
            <v>10</v>
          </cell>
          <cell r="J1026" t="str">
            <v>Sitio 1 : CARRERA 127#22G-18 INT 4 - Sitio 2 : SIBERIA KM 7.5 CELTA, LOTE 159 - Sitio 3 : CARRERA 68B #10A-18 - Sitio 4 : CALLE 24F#101B-15 - Sitio 5 : CARRERA 65B#10A-87 - Sitio 6 : AUTO MEDE KM 1,5 P INDUS FLORIDA BOD 23 - Sitio 7 : CARRERA 71 A BIS # 63D-38 -</v>
          </cell>
          <cell r="K1026">
            <v>44835</v>
          </cell>
          <cell r="L1026">
            <v>442</v>
          </cell>
          <cell r="M1026">
            <v>605</v>
          </cell>
          <cell r="N1026">
            <v>899</v>
          </cell>
          <cell r="O1026">
            <v>0</v>
          </cell>
          <cell r="P1026">
            <v>709</v>
          </cell>
          <cell r="Q1026">
            <v>0.2</v>
          </cell>
          <cell r="R1026">
            <v>567.20000000000005</v>
          </cell>
          <cell r="S1026">
            <v>709</v>
          </cell>
          <cell r="T1026">
            <v>0.2</v>
          </cell>
          <cell r="U1026">
            <v>567.20000000000005</v>
          </cell>
          <cell r="V1026">
            <v>709</v>
          </cell>
          <cell r="W1026">
            <v>0.2</v>
          </cell>
          <cell r="X1026">
            <v>567.20000000000005</v>
          </cell>
          <cell r="Y1026">
            <v>0</v>
          </cell>
          <cell r="AA1026">
            <v>0</v>
          </cell>
          <cell r="AB1026">
            <v>1103771.2000000002</v>
          </cell>
          <cell r="AC1026" t="str">
            <v>Registro Valido</v>
          </cell>
          <cell r="AD1026">
            <v>709</v>
          </cell>
          <cell r="AE1026">
            <v>709</v>
          </cell>
          <cell r="AF1026">
            <v>709</v>
          </cell>
          <cell r="AG1026">
            <v>0</v>
          </cell>
          <cell r="AH1026">
            <v>709</v>
          </cell>
          <cell r="AI1026">
            <v>709</v>
          </cell>
          <cell r="AJ1026">
            <v>709</v>
          </cell>
          <cell r="AK1026">
            <v>0</v>
          </cell>
          <cell r="AM1026" t="str">
            <v>ALI_32_SEG_10</v>
          </cell>
          <cell r="AN1026" t="str">
            <v>ALI_32_SEG_10_VAL_1103771.2</v>
          </cell>
          <cell r="AO1026">
            <v>4</v>
          </cell>
          <cell r="AP1026">
            <v>1103771.2000000002</v>
          </cell>
          <cell r="AQ1026" t="b">
            <v>1</v>
          </cell>
          <cell r="AR1026" t="str">
            <v/>
          </cell>
          <cell r="AS1026" t="str">
            <v>X</v>
          </cell>
          <cell r="AT1026" t="str">
            <v>ALI_32_SEG_10_X</v>
          </cell>
          <cell r="AU1026">
            <v>1</v>
          </cell>
          <cell r="AV1026" t="str">
            <v>Cotizacion Seleccionada</v>
          </cell>
        </row>
        <row r="1027">
          <cell r="A1027" t="str">
            <v>ALI_32_SEG_11</v>
          </cell>
          <cell r="B1027" t="str">
            <v>5to_Evento_973_V2_Normandy_17515408.xlsm</v>
          </cell>
          <cell r="C1027">
            <v>32</v>
          </cell>
          <cell r="D1027">
            <v>2057</v>
          </cell>
          <cell r="E1027" t="str">
            <v>Industrias Normandy S.A.</v>
          </cell>
          <cell r="F1027">
            <v>348</v>
          </cell>
          <cell r="G1027" t="str">
            <v>POSTRES</v>
          </cell>
          <cell r="H1027" t="str">
            <v>32 : Gelatina Preparada Sabor A Frutas.</v>
          </cell>
          <cell r="I1027">
            <v>11</v>
          </cell>
          <cell r="J1027" t="str">
            <v>Sitio 1 : CARRERA 127#22G-18 INT 4 - Sitio 2 : SIBERIA KM 7.5 CELTA, LOTE 159 - Sitio 3 : CARRERA 68B #10A-18 - Sitio 4 : CALLE 24F#101B-15 - Sitio 5 : CARRERA 65B#10A-87 - Sitio 6 : AUTO MEDE KM 1,5 P INDUS FLORIDA BOD 23 - Sitio 7 : CARRERA 71 A BIS # 63D-38 -</v>
          </cell>
          <cell r="K1027">
            <v>44835</v>
          </cell>
          <cell r="L1027">
            <v>435</v>
          </cell>
          <cell r="M1027">
            <v>595</v>
          </cell>
          <cell r="N1027">
            <v>886</v>
          </cell>
          <cell r="O1027">
            <v>0</v>
          </cell>
          <cell r="P1027">
            <v>709</v>
          </cell>
          <cell r="Q1027">
            <v>0.2</v>
          </cell>
          <cell r="R1027">
            <v>567.20000000000005</v>
          </cell>
          <cell r="S1027">
            <v>709</v>
          </cell>
          <cell r="T1027">
            <v>0.2</v>
          </cell>
          <cell r="U1027">
            <v>567.20000000000005</v>
          </cell>
          <cell r="V1027">
            <v>709</v>
          </cell>
          <cell r="W1027">
            <v>0.2</v>
          </cell>
          <cell r="X1027">
            <v>567.20000000000005</v>
          </cell>
          <cell r="Y1027">
            <v>0</v>
          </cell>
          <cell r="AA1027">
            <v>0</v>
          </cell>
          <cell r="AB1027">
            <v>1086755.2</v>
          </cell>
          <cell r="AC1027" t="str">
            <v>Registro Valido</v>
          </cell>
          <cell r="AD1027">
            <v>709</v>
          </cell>
          <cell r="AE1027">
            <v>709</v>
          </cell>
          <cell r="AF1027">
            <v>709</v>
          </cell>
          <cell r="AG1027">
            <v>0</v>
          </cell>
          <cell r="AH1027">
            <v>709</v>
          </cell>
          <cell r="AI1027">
            <v>709</v>
          </cell>
          <cell r="AJ1027">
            <v>709</v>
          </cell>
          <cell r="AK1027">
            <v>0</v>
          </cell>
          <cell r="AM1027" t="str">
            <v>ALI_32_SEG_11</v>
          </cell>
          <cell r="AN1027" t="str">
            <v>ALI_32_SEG_11_VAL_1086755.2</v>
          </cell>
          <cell r="AO1027">
            <v>4</v>
          </cell>
          <cell r="AP1027">
            <v>1086755.2</v>
          </cell>
          <cell r="AQ1027" t="b">
            <v>1</v>
          </cell>
          <cell r="AR1027" t="str">
            <v/>
          </cell>
          <cell r="AS1027" t="str">
            <v>X</v>
          </cell>
          <cell r="AT1027" t="str">
            <v>ALI_32_SEG_11_X</v>
          </cell>
          <cell r="AU1027">
            <v>1</v>
          </cell>
          <cell r="AV1027" t="str">
            <v>Cotizacion Seleccionada</v>
          </cell>
        </row>
        <row r="1028">
          <cell r="A1028" t="str">
            <v>ALI_32_SEG_12</v>
          </cell>
          <cell r="B1028" t="str">
            <v>5to_Evento_973_V2_Normandy_17515408.xlsm</v>
          </cell>
          <cell r="C1028">
            <v>32</v>
          </cell>
          <cell r="D1028">
            <v>2057</v>
          </cell>
          <cell r="E1028" t="str">
            <v>Industrias Normandy S.A.</v>
          </cell>
          <cell r="F1028">
            <v>349</v>
          </cell>
          <cell r="G1028" t="str">
            <v>POSTRES</v>
          </cell>
          <cell r="H1028" t="str">
            <v>32 : Gelatina Preparada Sabor A Frutas.</v>
          </cell>
          <cell r="I1028">
            <v>12</v>
          </cell>
          <cell r="J1028" t="str">
            <v>Sitio 1 : CARRERA 127#22G-18 INT 4 - Sitio 2 : SIBERIA KM 7.5 CELTA, LOTE 159 - Sitio 3 : CARRERA 68B #10A-18 - Sitio 4 : CALLE 24F#101B-15 - Sitio 5 : CARRERA 65B#10A-87 - Sitio 6 : AUTO MEDE KM 1,5 P INDUS FLORIDA BOD 23 - Sitio 7 : CARRERA 71 A BIS # 63D-38 -</v>
          </cell>
          <cell r="K1028">
            <v>44835</v>
          </cell>
          <cell r="L1028">
            <v>395</v>
          </cell>
          <cell r="M1028">
            <v>540</v>
          </cell>
          <cell r="N1028">
            <v>803</v>
          </cell>
          <cell r="O1028">
            <v>0</v>
          </cell>
          <cell r="P1028">
            <v>709</v>
          </cell>
          <cell r="Q1028">
            <v>0.2</v>
          </cell>
          <cell r="R1028">
            <v>567.20000000000005</v>
          </cell>
          <cell r="S1028">
            <v>709</v>
          </cell>
          <cell r="T1028">
            <v>0.2</v>
          </cell>
          <cell r="U1028">
            <v>567.20000000000005</v>
          </cell>
          <cell r="V1028">
            <v>709</v>
          </cell>
          <cell r="W1028">
            <v>0.2</v>
          </cell>
          <cell r="X1028">
            <v>567.20000000000005</v>
          </cell>
          <cell r="Y1028">
            <v>0</v>
          </cell>
          <cell r="AA1028">
            <v>0</v>
          </cell>
          <cell r="AB1028">
            <v>985793.60000000009</v>
          </cell>
          <cell r="AC1028" t="str">
            <v>Registro Valido</v>
          </cell>
          <cell r="AD1028">
            <v>709</v>
          </cell>
          <cell r="AE1028">
            <v>709</v>
          </cell>
          <cell r="AF1028">
            <v>709</v>
          </cell>
          <cell r="AG1028">
            <v>0</v>
          </cell>
          <cell r="AH1028">
            <v>709</v>
          </cell>
          <cell r="AI1028">
            <v>709</v>
          </cell>
          <cell r="AJ1028">
            <v>709</v>
          </cell>
          <cell r="AK1028">
            <v>0</v>
          </cell>
          <cell r="AM1028" t="str">
            <v>ALI_32_SEG_12</v>
          </cell>
          <cell r="AN1028" t="str">
            <v>ALI_32_SEG_12_VAL_985793.6</v>
          </cell>
          <cell r="AO1028">
            <v>4</v>
          </cell>
          <cell r="AP1028">
            <v>985793.60000000009</v>
          </cell>
          <cell r="AQ1028" t="b">
            <v>1</v>
          </cell>
          <cell r="AR1028" t="str">
            <v/>
          </cell>
          <cell r="AS1028" t="str">
            <v>X</v>
          </cell>
          <cell r="AT1028" t="str">
            <v>ALI_32_SEG_12_X</v>
          </cell>
          <cell r="AU1028">
            <v>1</v>
          </cell>
          <cell r="AV1028" t="str">
            <v>Cotizacion Seleccionada</v>
          </cell>
        </row>
        <row r="1029">
          <cell r="A1029" t="str">
            <v>ALI_32_SEG_13</v>
          </cell>
          <cell r="B1029" t="str">
            <v>5to_Evento_973_V2_Normandy_17515408.xlsm</v>
          </cell>
          <cell r="C1029">
            <v>32</v>
          </cell>
          <cell r="D1029">
            <v>2057</v>
          </cell>
          <cell r="E1029" t="str">
            <v>Industrias Normandy S.A.</v>
          </cell>
          <cell r="F1029">
            <v>350</v>
          </cell>
          <cell r="G1029" t="str">
            <v>POSTRES</v>
          </cell>
          <cell r="H1029" t="str">
            <v>32 : Gelatina Preparada Sabor A Frutas.</v>
          </cell>
          <cell r="I1029">
            <v>13</v>
          </cell>
          <cell r="J1029" t="str">
            <v>Sitio 1 : CARRERA 127#22G-18 INT 4 - Sitio 2 : SIBERIA KM 7.5 CELTA, LOTE 159 - Sitio 3 : CARRERA 68B #10A-18 - Sitio 4 : CALLE 24F#101B-15 - Sitio 5 : CARRERA 65B#10A-87 - Sitio 6 : AUTO MEDE KM 1,5 P INDUS FLORIDA BOD 23 - Sitio 7 : CARRERA 71 A BIS # 63D-38 -</v>
          </cell>
          <cell r="K1029">
            <v>44835</v>
          </cell>
          <cell r="L1029">
            <v>420</v>
          </cell>
          <cell r="M1029">
            <v>574</v>
          </cell>
          <cell r="N1029">
            <v>853</v>
          </cell>
          <cell r="O1029">
            <v>0</v>
          </cell>
          <cell r="P1029">
            <v>709</v>
          </cell>
          <cell r="Q1029">
            <v>0.2</v>
          </cell>
          <cell r="R1029">
            <v>567.20000000000005</v>
          </cell>
          <cell r="S1029">
            <v>709</v>
          </cell>
          <cell r="T1029">
            <v>0.2</v>
          </cell>
          <cell r="U1029">
            <v>567.20000000000005</v>
          </cell>
          <cell r="V1029">
            <v>709</v>
          </cell>
          <cell r="W1029">
            <v>0.2</v>
          </cell>
          <cell r="X1029">
            <v>567.20000000000005</v>
          </cell>
          <cell r="Y1029">
            <v>0</v>
          </cell>
          <cell r="AA1029">
            <v>0</v>
          </cell>
          <cell r="AB1029">
            <v>1047618.4000000001</v>
          </cell>
          <cell r="AC1029" t="str">
            <v>Registro Valido</v>
          </cell>
          <cell r="AD1029">
            <v>709</v>
          </cell>
          <cell r="AE1029">
            <v>709</v>
          </cell>
          <cell r="AF1029">
            <v>709</v>
          </cell>
          <cell r="AG1029">
            <v>0</v>
          </cell>
          <cell r="AH1029">
            <v>709</v>
          </cell>
          <cell r="AI1029">
            <v>709</v>
          </cell>
          <cell r="AJ1029">
            <v>709</v>
          </cell>
          <cell r="AK1029">
            <v>0</v>
          </cell>
          <cell r="AM1029" t="str">
            <v>ALI_32_SEG_13</v>
          </cell>
          <cell r="AN1029" t="str">
            <v>ALI_32_SEG_13_VAL_1047618.4</v>
          </cell>
          <cell r="AO1029">
            <v>4</v>
          </cell>
          <cell r="AP1029">
            <v>1047618.4000000001</v>
          </cell>
          <cell r="AQ1029" t="b">
            <v>1</v>
          </cell>
          <cell r="AR1029" t="str">
            <v/>
          </cell>
          <cell r="AS1029" t="str">
            <v>X</v>
          </cell>
          <cell r="AT1029" t="str">
            <v>ALI_32_SEG_13_X</v>
          </cell>
          <cell r="AU1029">
            <v>1</v>
          </cell>
          <cell r="AV1029" t="str">
            <v>Cotizacion Seleccionada</v>
          </cell>
        </row>
        <row r="1030">
          <cell r="A1030" t="str">
            <v>ALI_32_SEG_14</v>
          </cell>
          <cell r="B1030" t="str">
            <v>5to_Evento_973_V2_Normandy_17515408.xlsm</v>
          </cell>
          <cell r="C1030">
            <v>32</v>
          </cell>
          <cell r="D1030">
            <v>2057</v>
          </cell>
          <cell r="E1030" t="str">
            <v>Industrias Normandy S.A.</v>
          </cell>
          <cell r="F1030">
            <v>351</v>
          </cell>
          <cell r="G1030" t="str">
            <v>POSTRES</v>
          </cell>
          <cell r="H1030" t="str">
            <v>32 : Gelatina Preparada Sabor A Frutas.</v>
          </cell>
          <cell r="I1030">
            <v>14</v>
          </cell>
          <cell r="J1030" t="str">
            <v>Sitio 1 : CARRERA 127#22G-18 INT 4 - Sitio 2 : SIBERIA KM 7.5 CELTA, LOTE 159 - Sitio 3 : CARRERA 68B #10A-18 - Sitio 4 : CALLE 24F#101B-15 - Sitio 5 : CARRERA 65B#10A-87 - Sitio 6 : AUTO MEDE KM 1,5 P INDUS FLORIDA BOD 23 - Sitio 7 : CARRERA 71 A BIS # 63D-38 -</v>
          </cell>
          <cell r="K1030">
            <v>44835</v>
          </cell>
          <cell r="L1030">
            <v>416</v>
          </cell>
          <cell r="M1030">
            <v>569</v>
          </cell>
          <cell r="N1030">
            <v>845</v>
          </cell>
          <cell r="O1030">
            <v>0</v>
          </cell>
          <cell r="P1030">
            <v>709</v>
          </cell>
          <cell r="Q1030">
            <v>0.2</v>
          </cell>
          <cell r="R1030">
            <v>567.20000000000005</v>
          </cell>
          <cell r="S1030">
            <v>709</v>
          </cell>
          <cell r="T1030">
            <v>0.2</v>
          </cell>
          <cell r="U1030">
            <v>567.20000000000005</v>
          </cell>
          <cell r="V1030">
            <v>709</v>
          </cell>
          <cell r="W1030">
            <v>0.2</v>
          </cell>
          <cell r="X1030">
            <v>567.20000000000005</v>
          </cell>
          <cell r="Y1030">
            <v>0</v>
          </cell>
          <cell r="AA1030">
            <v>0</v>
          </cell>
          <cell r="AB1030">
            <v>1037976</v>
          </cell>
          <cell r="AC1030" t="str">
            <v>Registro Valido</v>
          </cell>
          <cell r="AD1030">
            <v>709</v>
          </cell>
          <cell r="AE1030">
            <v>709</v>
          </cell>
          <cell r="AF1030">
            <v>709</v>
          </cell>
          <cell r="AG1030">
            <v>0</v>
          </cell>
          <cell r="AH1030">
            <v>709</v>
          </cell>
          <cell r="AI1030">
            <v>709</v>
          </cell>
          <cell r="AJ1030">
            <v>709</v>
          </cell>
          <cell r="AK1030">
            <v>0</v>
          </cell>
          <cell r="AM1030" t="str">
            <v>ALI_32_SEG_14</v>
          </cell>
          <cell r="AN1030" t="str">
            <v>ALI_32_SEG_14_VAL_1037976</v>
          </cell>
          <cell r="AO1030">
            <v>4</v>
          </cell>
          <cell r="AP1030">
            <v>1037976</v>
          </cell>
          <cell r="AQ1030" t="b">
            <v>1</v>
          </cell>
          <cell r="AR1030" t="str">
            <v/>
          </cell>
          <cell r="AS1030" t="str">
            <v>X</v>
          </cell>
          <cell r="AT1030" t="str">
            <v>ALI_32_SEG_14_X</v>
          </cell>
          <cell r="AU1030">
            <v>1</v>
          </cell>
          <cell r="AV1030" t="str">
            <v>Cotizacion Seleccionada</v>
          </cell>
        </row>
        <row r="1031">
          <cell r="A1031" t="str">
            <v>ALI_32_SEG_15</v>
          </cell>
          <cell r="B1031" t="str">
            <v>5to_Evento_973_V2_Normandy_17515408.xlsm</v>
          </cell>
          <cell r="C1031">
            <v>32</v>
          </cell>
          <cell r="D1031">
            <v>2057</v>
          </cell>
          <cell r="E1031" t="str">
            <v>Industrias Normandy S.A.</v>
          </cell>
          <cell r="F1031">
            <v>352</v>
          </cell>
          <cell r="G1031" t="str">
            <v>POSTRES</v>
          </cell>
          <cell r="H1031" t="str">
            <v>32 : Gelatina Preparada Sabor A Frutas.</v>
          </cell>
          <cell r="I1031">
            <v>15</v>
          </cell>
          <cell r="J1031" t="str">
            <v>Sitio 1 : CARRERA 127#22G-18 INT 4 - Sitio 2 : SIBERIA KM 7.5 CELTA, LOTE 159 - Sitio 3 : CARRERA 68B #10A-18 - Sitio 4 : CALLE 24F#101B-15 - Sitio 5 : CARRERA 65B#10A-87 - Sitio 6 : AUTO MEDE KM 1,5 P INDUS FLORIDA BOD 23 - Sitio 7 : CARRERA 71 A BIS # 63D-38 -</v>
          </cell>
          <cell r="K1031">
            <v>44835</v>
          </cell>
          <cell r="L1031">
            <v>393</v>
          </cell>
          <cell r="M1031">
            <v>539</v>
          </cell>
          <cell r="N1031">
            <v>799</v>
          </cell>
          <cell r="O1031">
            <v>0</v>
          </cell>
          <cell r="P1031">
            <v>709</v>
          </cell>
          <cell r="Q1031">
            <v>0.2</v>
          </cell>
          <cell r="R1031">
            <v>567.20000000000005</v>
          </cell>
          <cell r="S1031">
            <v>709</v>
          </cell>
          <cell r="T1031">
            <v>0.2</v>
          </cell>
          <cell r="U1031">
            <v>567.20000000000005</v>
          </cell>
          <cell r="V1031">
            <v>709</v>
          </cell>
          <cell r="W1031">
            <v>0.2</v>
          </cell>
          <cell r="X1031">
            <v>567.20000000000005</v>
          </cell>
          <cell r="Y1031">
            <v>0</v>
          </cell>
          <cell r="AA1031">
            <v>0</v>
          </cell>
          <cell r="AB1031">
            <v>981823.20000000007</v>
          </cell>
          <cell r="AC1031" t="str">
            <v>Registro Valido</v>
          </cell>
          <cell r="AD1031">
            <v>709</v>
          </cell>
          <cell r="AE1031">
            <v>709</v>
          </cell>
          <cell r="AF1031">
            <v>709</v>
          </cell>
          <cell r="AG1031">
            <v>0</v>
          </cell>
          <cell r="AH1031">
            <v>709</v>
          </cell>
          <cell r="AI1031">
            <v>709</v>
          </cell>
          <cell r="AJ1031">
            <v>709</v>
          </cell>
          <cell r="AK1031">
            <v>0</v>
          </cell>
          <cell r="AM1031" t="str">
            <v>ALI_32_SEG_15</v>
          </cell>
          <cell r="AN1031" t="str">
            <v>ALI_32_SEG_15_VAL_981823.2</v>
          </cell>
          <cell r="AO1031">
            <v>4</v>
          </cell>
          <cell r="AP1031">
            <v>981823.20000000007</v>
          </cell>
          <cell r="AQ1031" t="b">
            <v>1</v>
          </cell>
          <cell r="AR1031" t="str">
            <v/>
          </cell>
          <cell r="AS1031" t="str">
            <v>X</v>
          </cell>
          <cell r="AT1031" t="str">
            <v>ALI_32_SEG_15_X</v>
          </cell>
          <cell r="AU1031">
            <v>1</v>
          </cell>
          <cell r="AV1031" t="str">
            <v>Cotizacion Seleccionada</v>
          </cell>
        </row>
        <row r="1032">
          <cell r="A1032" t="str">
            <v>ALI_73_SEG_11</v>
          </cell>
          <cell r="B1032" t="str">
            <v>5to_Evento_973_V2_Normandy_17515408.xlsm</v>
          </cell>
          <cell r="C1032">
            <v>73</v>
          </cell>
          <cell r="D1032">
            <v>2057</v>
          </cell>
          <cell r="E1032" t="str">
            <v>Industrias Normandy S.A.</v>
          </cell>
          <cell r="F1032">
            <v>427</v>
          </cell>
          <cell r="G1032" t="str">
            <v>BEBIDAS LÁCTEAS</v>
          </cell>
          <cell r="H1032" t="str">
            <v>73 : Kumis Con Cereal (Hojuela de Maíz azucarada). Yogurt 150 cm3; Cereal 30 g.</v>
          </cell>
          <cell r="I1032">
            <v>11</v>
          </cell>
          <cell r="J1032" t="str">
            <v>Sitio 1 : CARRERA 127#22G-18 INT 4 - Sitio 2 : SIBERIA KM 7.5 CELTA, LOTE 159 - Sitio 3 : CARRERA 68B #10A-18 - Sitio 4 : CALLE 24F#101B-15 - Sitio 5 : CARRERA 65B#10A-87 - Sitio 6 : AUTO MEDE KM 1,5 P INDUS FLORIDA BOD 23 - Sitio 7 : CARRERA 71 A BIS # 63D-38 -</v>
          </cell>
          <cell r="K1032">
            <v>44835</v>
          </cell>
          <cell r="L1032">
            <v>529</v>
          </cell>
          <cell r="M1032">
            <v>723</v>
          </cell>
          <cell r="N1032">
            <v>1075</v>
          </cell>
          <cell r="O1032">
            <v>0</v>
          </cell>
          <cell r="P1032">
            <v>2247</v>
          </cell>
          <cell r="Q1032">
            <v>0.2</v>
          </cell>
          <cell r="R1032">
            <v>1797.6</v>
          </cell>
          <cell r="S1032">
            <v>2247</v>
          </cell>
          <cell r="T1032">
            <v>0.2</v>
          </cell>
          <cell r="U1032">
            <v>1797.6</v>
          </cell>
          <cell r="V1032">
            <v>2247</v>
          </cell>
          <cell r="W1032">
            <v>0.2</v>
          </cell>
          <cell r="X1032">
            <v>1797.6</v>
          </cell>
          <cell r="Y1032">
            <v>0</v>
          </cell>
          <cell r="AA1032">
            <v>0</v>
          </cell>
          <cell r="AB1032">
            <v>4183015.2</v>
          </cell>
          <cell r="AC1032" t="str">
            <v>Registro Valido</v>
          </cell>
          <cell r="AD1032">
            <v>2247</v>
          </cell>
          <cell r="AE1032">
            <v>2247</v>
          </cell>
          <cell r="AF1032">
            <v>2247</v>
          </cell>
          <cell r="AG1032">
            <v>0</v>
          </cell>
          <cell r="AH1032">
            <v>2247</v>
          </cell>
          <cell r="AI1032">
            <v>2247</v>
          </cell>
          <cell r="AJ1032">
            <v>2247</v>
          </cell>
          <cell r="AK1032">
            <v>0</v>
          </cell>
          <cell r="AM1032" t="str">
            <v>ALI_73_SEG_11</v>
          </cell>
          <cell r="AN1032" t="str">
            <v>ALI_73_SEG_11_VAL_4183015.2</v>
          </cell>
          <cell r="AO1032">
            <v>4</v>
          </cell>
          <cell r="AP1032">
            <v>4183015.2</v>
          </cell>
          <cell r="AQ1032" t="b">
            <v>1</v>
          </cell>
          <cell r="AR1032" t="str">
            <v/>
          </cell>
          <cell r="AS1032" t="str">
            <v>X</v>
          </cell>
          <cell r="AT1032" t="str">
            <v>ALI_73_SEG_11_X</v>
          </cell>
          <cell r="AU1032">
            <v>1</v>
          </cell>
          <cell r="AV1032" t="str">
            <v>Cotizacion Seleccionada</v>
          </cell>
        </row>
        <row r="1033">
          <cell r="A1033" t="str">
            <v>ALI_71_SEG_1</v>
          </cell>
          <cell r="B1033" t="str">
            <v>5to_Evento_973_V2_Normandy_17515408.xlsm</v>
          </cell>
          <cell r="C1033">
            <v>71</v>
          </cell>
          <cell r="D1033">
            <v>2057</v>
          </cell>
          <cell r="E1033" t="str">
            <v>Industrias Normandy S.A.</v>
          </cell>
          <cell r="F1033">
            <v>632</v>
          </cell>
          <cell r="G1033" t="str">
            <v>BEBIDAS LÁCTEAS</v>
          </cell>
          <cell r="H1033" t="str">
            <v>71 : Yogur Con Cereal (Hojuela de Maíz azucarada)/ Yogurt entero con dulce  con cereal. Yogurt 150 cm3; Cereal 30 g</v>
          </cell>
          <cell r="I1033">
            <v>1</v>
          </cell>
          <cell r="J1033" t="str">
            <v>Sitio 1 : CARRERA 127#22G-18 INT 4 - Sitio 2 : SIBERIA KM 7.5 CELTA, LOTE 159 - Sitio 3 : CARRERA 68B #10A-18 - Sitio 4 : CALLE 24F#101B-15 - Sitio 5 : CARRERA 65B#10A-87 - Sitio 6 : AUTO MEDE KM 1,5 P INDUS FLORIDA BOD 23 - Sitio 7 : CARRERA 71 A BIS # 63D-38 -</v>
          </cell>
          <cell r="K1033">
            <v>44835</v>
          </cell>
          <cell r="L1033">
            <v>5114</v>
          </cell>
          <cell r="M1033">
            <v>1279</v>
          </cell>
          <cell r="N1033">
            <v>1918</v>
          </cell>
          <cell r="O1033">
            <v>0</v>
          </cell>
          <cell r="P1033">
            <v>2116</v>
          </cell>
          <cell r="Q1033">
            <v>0.2</v>
          </cell>
          <cell r="R1033">
            <v>1692.8</v>
          </cell>
          <cell r="S1033">
            <v>2116</v>
          </cell>
          <cell r="T1033">
            <v>0.2</v>
          </cell>
          <cell r="U1033">
            <v>1692.8</v>
          </cell>
          <cell r="V1033">
            <v>2116</v>
          </cell>
          <cell r="W1033">
            <v>0.2</v>
          </cell>
          <cell r="X1033">
            <v>1692.8</v>
          </cell>
          <cell r="Y1033">
            <v>0</v>
          </cell>
          <cell r="AA1033">
            <v>0</v>
          </cell>
          <cell r="AB1033">
            <v>14068860.799999999</v>
          </cell>
          <cell r="AC1033" t="str">
            <v>Registro Valido</v>
          </cell>
          <cell r="AD1033">
            <v>2116</v>
          </cell>
          <cell r="AE1033">
            <v>2116</v>
          </cell>
          <cell r="AF1033">
            <v>2116</v>
          </cell>
          <cell r="AG1033">
            <v>0</v>
          </cell>
          <cell r="AH1033">
            <v>2116</v>
          </cell>
          <cell r="AI1033">
            <v>2116</v>
          </cell>
          <cell r="AJ1033">
            <v>2116</v>
          </cell>
          <cell r="AK1033">
            <v>0</v>
          </cell>
          <cell r="AM1033" t="str">
            <v>ALI_71_SEG_1</v>
          </cell>
          <cell r="AN1033" t="str">
            <v>ALI_71_SEG_1_VAL_14068860.8</v>
          </cell>
          <cell r="AO1033">
            <v>4</v>
          </cell>
          <cell r="AP1033">
            <v>14068860.799999999</v>
          </cell>
          <cell r="AQ1033" t="b">
            <v>1</v>
          </cell>
          <cell r="AR1033" t="str">
            <v/>
          </cell>
          <cell r="AS1033" t="str">
            <v>X</v>
          </cell>
          <cell r="AT1033" t="str">
            <v>ALI_71_SEG_1_X</v>
          </cell>
          <cell r="AU1033">
            <v>1</v>
          </cell>
          <cell r="AV1033" t="str">
            <v>Cotizacion Seleccionada</v>
          </cell>
        </row>
        <row r="1034">
          <cell r="A1034" t="str">
            <v>ALI_71_SEG_2</v>
          </cell>
          <cell r="B1034" t="str">
            <v>5to_Evento_973_V2_Normandy_17515408.xlsm</v>
          </cell>
          <cell r="C1034">
            <v>71</v>
          </cell>
          <cell r="D1034">
            <v>2057</v>
          </cell>
          <cell r="E1034" t="str">
            <v>Industrias Normandy S.A.</v>
          </cell>
          <cell r="F1034">
            <v>633</v>
          </cell>
          <cell r="G1034" t="str">
            <v>BEBIDAS LÁCTEAS</v>
          </cell>
          <cell r="H1034" t="str">
            <v>71 : Yogur Con Cereal (Hojuela de Maíz azucarada)/ Yogurt entero con dulce  con cereal. Yogurt 150 cm3; Cereal 30 g</v>
          </cell>
          <cell r="I1034">
            <v>2</v>
          </cell>
          <cell r="J1034" t="str">
            <v>Sitio 1 : CARRERA 127#22G-18 INT 4 - Sitio 2 : SIBERIA KM 7.5 CELTA, LOTE 159 - Sitio 3 : CARRERA 68B #10A-18 - Sitio 4 : CALLE 24F#101B-15 - Sitio 5 : CARRERA 65B#10A-87 - Sitio 6 : AUTO MEDE KM 1,5 P INDUS FLORIDA BOD 23 - Sitio 7 : CARRERA 71 A BIS # 63D-38 -</v>
          </cell>
          <cell r="K1034">
            <v>44835</v>
          </cell>
          <cell r="L1034">
            <v>5231</v>
          </cell>
          <cell r="M1034">
            <v>1308</v>
          </cell>
          <cell r="N1034">
            <v>1961</v>
          </cell>
          <cell r="O1034">
            <v>0</v>
          </cell>
          <cell r="P1034">
            <v>2116</v>
          </cell>
          <cell r="Q1034">
            <v>0.2</v>
          </cell>
          <cell r="R1034">
            <v>1692.8</v>
          </cell>
          <cell r="S1034">
            <v>2116</v>
          </cell>
          <cell r="T1034">
            <v>0.2</v>
          </cell>
          <cell r="U1034">
            <v>1692.8</v>
          </cell>
          <cell r="V1034">
            <v>2116</v>
          </cell>
          <cell r="W1034">
            <v>0.2</v>
          </cell>
          <cell r="X1034">
            <v>1692.8</v>
          </cell>
          <cell r="Y1034">
            <v>0</v>
          </cell>
          <cell r="AA1034">
            <v>0</v>
          </cell>
          <cell r="AB1034">
            <v>14388800</v>
          </cell>
          <cell r="AC1034" t="str">
            <v>Registro Valido</v>
          </cell>
          <cell r="AD1034">
            <v>2116</v>
          </cell>
          <cell r="AE1034">
            <v>2116</v>
          </cell>
          <cell r="AF1034">
            <v>2116</v>
          </cell>
          <cell r="AG1034">
            <v>0</v>
          </cell>
          <cell r="AH1034">
            <v>2116</v>
          </cell>
          <cell r="AI1034">
            <v>2116</v>
          </cell>
          <cell r="AJ1034">
            <v>2116</v>
          </cell>
          <cell r="AK1034">
            <v>0</v>
          </cell>
          <cell r="AM1034" t="str">
            <v>ALI_71_SEG_2</v>
          </cell>
          <cell r="AN1034" t="str">
            <v>ALI_71_SEG_2_VAL_14388800</v>
          </cell>
          <cell r="AO1034">
            <v>4</v>
          </cell>
          <cell r="AP1034">
            <v>14388800</v>
          </cell>
          <cell r="AQ1034" t="b">
            <v>1</v>
          </cell>
          <cell r="AR1034" t="str">
            <v/>
          </cell>
          <cell r="AS1034" t="str">
            <v>X</v>
          </cell>
          <cell r="AT1034" t="str">
            <v>ALI_71_SEG_2_X</v>
          </cell>
          <cell r="AU1034">
            <v>1</v>
          </cell>
          <cell r="AV1034" t="str">
            <v>Cotizacion Seleccionada</v>
          </cell>
        </row>
        <row r="1035">
          <cell r="A1035" t="str">
            <v>ALI_71_SEG_3</v>
          </cell>
          <cell r="B1035" t="str">
            <v>5to_Evento_973_V2_Normandy_17515408.xlsm</v>
          </cell>
          <cell r="C1035">
            <v>71</v>
          </cell>
          <cell r="D1035">
            <v>2057</v>
          </cell>
          <cell r="E1035" t="str">
            <v>Industrias Normandy S.A.</v>
          </cell>
          <cell r="F1035">
            <v>634</v>
          </cell>
          <cell r="G1035" t="str">
            <v>BEBIDAS LÁCTEAS</v>
          </cell>
          <cell r="H1035" t="str">
            <v>71 : Yogur Con Cereal (Hojuela de Maíz azucarada)/ Yogurt entero con dulce  con cereal. Yogurt 150 cm3; Cereal 30 g</v>
          </cell>
          <cell r="I1035">
            <v>3</v>
          </cell>
          <cell r="J1035" t="str">
            <v>Sitio 1 : CARRERA 127#22G-18 INT 4 - Sitio 2 : SIBERIA KM 7.5 CELTA, LOTE 159 - Sitio 3 : CARRERA 68B #10A-18 - Sitio 4 : CALLE 24F#101B-15 - Sitio 5 : CARRERA 65B#10A-87 - Sitio 6 : AUTO MEDE KM 1,5 P INDUS FLORIDA BOD 23 - Sitio 7 : CARRERA 71 A BIS # 63D-38 -</v>
          </cell>
          <cell r="K1035">
            <v>44835</v>
          </cell>
          <cell r="L1035">
            <v>5199</v>
          </cell>
          <cell r="M1035">
            <v>1300</v>
          </cell>
          <cell r="N1035">
            <v>1950</v>
          </cell>
          <cell r="O1035">
            <v>0</v>
          </cell>
          <cell r="P1035">
            <v>2116</v>
          </cell>
          <cell r="Q1035">
            <v>0.2</v>
          </cell>
          <cell r="R1035">
            <v>1692.8</v>
          </cell>
          <cell r="S1035">
            <v>2116</v>
          </cell>
          <cell r="T1035">
            <v>0.2</v>
          </cell>
          <cell r="U1035">
            <v>1692.8</v>
          </cell>
          <cell r="V1035">
            <v>2116</v>
          </cell>
          <cell r="W1035">
            <v>0.2</v>
          </cell>
          <cell r="X1035">
            <v>1692.8</v>
          </cell>
          <cell r="Y1035">
            <v>0</v>
          </cell>
          <cell r="AA1035">
            <v>0</v>
          </cell>
          <cell r="AB1035">
            <v>14302467.199999999</v>
          </cell>
          <cell r="AC1035" t="str">
            <v>Registro Valido</v>
          </cell>
          <cell r="AD1035">
            <v>2116</v>
          </cell>
          <cell r="AE1035">
            <v>2116</v>
          </cell>
          <cell r="AF1035">
            <v>2116</v>
          </cell>
          <cell r="AG1035">
            <v>0</v>
          </cell>
          <cell r="AH1035">
            <v>2116</v>
          </cell>
          <cell r="AI1035">
            <v>2116</v>
          </cell>
          <cell r="AJ1035">
            <v>2116</v>
          </cell>
          <cell r="AK1035">
            <v>0</v>
          </cell>
          <cell r="AM1035" t="str">
            <v>ALI_71_SEG_3</v>
          </cell>
          <cell r="AN1035" t="str">
            <v>ALI_71_SEG_3_VAL_14302467.2</v>
          </cell>
          <cell r="AO1035">
            <v>4</v>
          </cell>
          <cell r="AP1035">
            <v>14302467.199999999</v>
          </cell>
          <cell r="AQ1035" t="b">
            <v>1</v>
          </cell>
          <cell r="AR1035" t="str">
            <v/>
          </cell>
          <cell r="AS1035" t="str">
            <v>X</v>
          </cell>
          <cell r="AT1035" t="str">
            <v>ALI_71_SEG_3_X</v>
          </cell>
          <cell r="AU1035">
            <v>1</v>
          </cell>
          <cell r="AV1035" t="str">
            <v>Cotizacion Seleccionada</v>
          </cell>
        </row>
        <row r="1036">
          <cell r="A1036" t="str">
            <v>ALI_71_SEG_4</v>
          </cell>
          <cell r="B1036" t="str">
            <v>5to_Evento_973_V2_Normandy_17515408.xlsm</v>
          </cell>
          <cell r="C1036">
            <v>71</v>
          </cell>
          <cell r="D1036">
            <v>2057</v>
          </cell>
          <cell r="E1036" t="str">
            <v>Industrias Normandy S.A.</v>
          </cell>
          <cell r="F1036">
            <v>635</v>
          </cell>
          <cell r="G1036" t="str">
            <v>BEBIDAS LÁCTEAS</v>
          </cell>
          <cell r="H1036" t="str">
            <v>71 : Yogur Con Cereal (Hojuela de Maíz azucarada)/ Yogurt entero con dulce  con cereal. Yogurt 150 cm3; Cereal 30 g</v>
          </cell>
          <cell r="I1036">
            <v>4</v>
          </cell>
          <cell r="J1036" t="str">
            <v>Sitio 1 : CARRERA 127#22G-18 INT 4 - Sitio 2 : SIBERIA KM 7.5 CELTA, LOTE 159 - Sitio 3 : CARRERA 68B #10A-18 - Sitio 4 : CALLE 24F#101B-15 - Sitio 5 : CARRERA 65B#10A-87 - Sitio 6 : AUTO MEDE KM 1,5 P INDUS FLORIDA BOD 23 - Sitio 7 : CARRERA 71 A BIS # 63D-38 -</v>
          </cell>
          <cell r="K1036">
            <v>44835</v>
          </cell>
          <cell r="L1036">
            <v>5540</v>
          </cell>
          <cell r="M1036">
            <v>1385</v>
          </cell>
          <cell r="N1036">
            <v>2078</v>
          </cell>
          <cell r="O1036">
            <v>0</v>
          </cell>
          <cell r="P1036">
            <v>2116</v>
          </cell>
          <cell r="Q1036">
            <v>0.2</v>
          </cell>
          <cell r="R1036">
            <v>1692.8</v>
          </cell>
          <cell r="S1036">
            <v>2116</v>
          </cell>
          <cell r="T1036">
            <v>0.2</v>
          </cell>
          <cell r="U1036">
            <v>1692.8</v>
          </cell>
          <cell r="V1036">
            <v>2116</v>
          </cell>
          <cell r="W1036">
            <v>0.2</v>
          </cell>
          <cell r="X1036">
            <v>1692.8</v>
          </cell>
          <cell r="Y1036">
            <v>0</v>
          </cell>
          <cell r="AA1036">
            <v>0</v>
          </cell>
          <cell r="AB1036">
            <v>15240278.4</v>
          </cell>
          <cell r="AC1036" t="str">
            <v>Registro Valido</v>
          </cell>
          <cell r="AD1036">
            <v>2116</v>
          </cell>
          <cell r="AE1036">
            <v>2116</v>
          </cell>
          <cell r="AF1036">
            <v>2116</v>
          </cell>
          <cell r="AG1036">
            <v>0</v>
          </cell>
          <cell r="AH1036">
            <v>2116</v>
          </cell>
          <cell r="AI1036">
            <v>2116</v>
          </cell>
          <cell r="AJ1036">
            <v>2116</v>
          </cell>
          <cell r="AK1036">
            <v>0</v>
          </cell>
          <cell r="AM1036" t="str">
            <v>ALI_71_SEG_4</v>
          </cell>
          <cell r="AN1036" t="str">
            <v>ALI_71_SEG_4_VAL_15240278.4</v>
          </cell>
          <cell r="AO1036">
            <v>4</v>
          </cell>
          <cell r="AP1036">
            <v>15240278.4</v>
          </cell>
          <cell r="AQ1036" t="b">
            <v>1</v>
          </cell>
          <cell r="AR1036" t="str">
            <v/>
          </cell>
          <cell r="AS1036" t="str">
            <v>X</v>
          </cell>
          <cell r="AT1036" t="str">
            <v>ALI_71_SEG_4_X</v>
          </cell>
          <cell r="AU1036">
            <v>1</v>
          </cell>
          <cell r="AV1036" t="str">
            <v>Cotizacion Seleccionada</v>
          </cell>
        </row>
        <row r="1037">
          <cell r="A1037" t="str">
            <v>ALI_71_SEG_5</v>
          </cell>
          <cell r="B1037" t="str">
            <v>5to_Evento_973_V2_Normandy_17515408.xlsm</v>
          </cell>
          <cell r="C1037">
            <v>71</v>
          </cell>
          <cell r="D1037">
            <v>2057</v>
          </cell>
          <cell r="E1037" t="str">
            <v>Industrias Normandy S.A.</v>
          </cell>
          <cell r="F1037">
            <v>636</v>
          </cell>
          <cell r="G1037" t="str">
            <v>BEBIDAS LÁCTEAS</v>
          </cell>
          <cell r="H1037" t="str">
            <v>71 : Yogur Con Cereal (Hojuela de Maíz azucarada)/ Yogurt entero con dulce  con cereal. Yogurt 150 cm3; Cereal 30 g</v>
          </cell>
          <cell r="I1037">
            <v>5</v>
          </cell>
          <cell r="J1037" t="str">
            <v>Sitio 1 : CARRERA 127#22G-18 INT 4 - Sitio 2 : SIBERIA KM 7.5 CELTA, LOTE 159 - Sitio 3 : CARRERA 68B #10A-18 - Sitio 4 : CALLE 24F#101B-15 - Sitio 5 : CARRERA 65B#10A-87 - Sitio 6 : AUTO MEDE KM 1,5 P INDUS FLORIDA BOD 23 - Sitio 7 : CARRERA 71 A BIS # 63D-38 -</v>
          </cell>
          <cell r="K1037">
            <v>44835</v>
          </cell>
          <cell r="L1037">
            <v>5150</v>
          </cell>
          <cell r="M1037">
            <v>1287</v>
          </cell>
          <cell r="N1037">
            <v>1931</v>
          </cell>
          <cell r="O1037">
            <v>0</v>
          </cell>
          <cell r="P1037">
            <v>2116</v>
          </cell>
          <cell r="Q1037">
            <v>0.2</v>
          </cell>
          <cell r="R1037">
            <v>1692.8</v>
          </cell>
          <cell r="S1037">
            <v>2116</v>
          </cell>
          <cell r="T1037">
            <v>0.2</v>
          </cell>
          <cell r="U1037">
            <v>1692.8</v>
          </cell>
          <cell r="V1037">
            <v>2116</v>
          </cell>
          <cell r="W1037">
            <v>0.2</v>
          </cell>
          <cell r="X1037">
            <v>1692.8</v>
          </cell>
          <cell r="Y1037">
            <v>0</v>
          </cell>
          <cell r="AA1037">
            <v>0</v>
          </cell>
          <cell r="AB1037">
            <v>14165350.399999999</v>
          </cell>
          <cell r="AC1037" t="str">
            <v>Registro Valido</v>
          </cell>
          <cell r="AD1037">
            <v>2116</v>
          </cell>
          <cell r="AE1037">
            <v>2116</v>
          </cell>
          <cell r="AF1037">
            <v>2116</v>
          </cell>
          <cell r="AG1037">
            <v>0</v>
          </cell>
          <cell r="AH1037">
            <v>2116</v>
          </cell>
          <cell r="AI1037">
            <v>2116</v>
          </cell>
          <cell r="AJ1037">
            <v>2116</v>
          </cell>
          <cell r="AK1037">
            <v>0</v>
          </cell>
          <cell r="AM1037" t="str">
            <v>ALI_71_SEG_5</v>
          </cell>
          <cell r="AN1037" t="str">
            <v>ALI_71_SEG_5_VAL_14165350.4</v>
          </cell>
          <cell r="AO1037">
            <v>4</v>
          </cell>
          <cell r="AP1037">
            <v>14165350.399999999</v>
          </cell>
          <cell r="AQ1037" t="b">
            <v>1</v>
          </cell>
          <cell r="AR1037" t="str">
            <v/>
          </cell>
          <cell r="AS1037" t="str">
            <v>X</v>
          </cell>
          <cell r="AT1037" t="str">
            <v>ALI_71_SEG_5_X</v>
          </cell>
          <cell r="AU1037">
            <v>1</v>
          </cell>
          <cell r="AV1037" t="str">
            <v>Cotizacion Seleccionada</v>
          </cell>
        </row>
        <row r="1038">
          <cell r="A1038" t="str">
            <v>ALI_71_SEG_6</v>
          </cell>
          <cell r="B1038" t="str">
            <v>5to_Evento_973_V2_Normandy_17515408.xlsm</v>
          </cell>
          <cell r="C1038">
            <v>71</v>
          </cell>
          <cell r="D1038">
            <v>2057</v>
          </cell>
          <cell r="E1038" t="str">
            <v>Industrias Normandy S.A.</v>
          </cell>
          <cell r="F1038">
            <v>637</v>
          </cell>
          <cell r="G1038" t="str">
            <v>BEBIDAS LÁCTEAS</v>
          </cell>
          <cell r="H1038" t="str">
            <v>71 : Yogur Con Cereal (Hojuela de Maíz azucarada)/ Yogurt entero con dulce  con cereal. Yogurt 150 cm3; Cereal 30 g</v>
          </cell>
          <cell r="I1038">
            <v>6</v>
          </cell>
          <cell r="J1038" t="str">
            <v>Sitio 1 : CARRERA 127#22G-18 INT 4 - Sitio 2 : SIBERIA KM 7.5 CELTA, LOTE 159 - Sitio 3 : CARRERA 68B #10A-18 - Sitio 4 : CALLE 24F#101B-15 - Sitio 5 : CARRERA 65B#10A-87 - Sitio 6 : AUTO MEDE KM 1,5 P INDUS FLORIDA BOD 23 - Sitio 7 : CARRERA 71 A BIS # 63D-38 -</v>
          </cell>
          <cell r="K1038">
            <v>44835</v>
          </cell>
          <cell r="L1038">
            <v>5574</v>
          </cell>
          <cell r="M1038">
            <v>1394</v>
          </cell>
          <cell r="N1038">
            <v>2090</v>
          </cell>
          <cell r="O1038">
            <v>0</v>
          </cell>
          <cell r="P1038">
            <v>2116</v>
          </cell>
          <cell r="Q1038">
            <v>0.2</v>
          </cell>
          <cell r="R1038">
            <v>1692.8</v>
          </cell>
          <cell r="S1038">
            <v>2116</v>
          </cell>
          <cell r="T1038">
            <v>0.2</v>
          </cell>
          <cell r="U1038">
            <v>1692.8</v>
          </cell>
          <cell r="V1038">
            <v>2116</v>
          </cell>
          <cell r="W1038">
            <v>0.2</v>
          </cell>
          <cell r="X1038">
            <v>1692.8</v>
          </cell>
          <cell r="Y1038">
            <v>0</v>
          </cell>
          <cell r="AA1038">
            <v>0</v>
          </cell>
          <cell r="AB1038">
            <v>15333382.399999999</v>
          </cell>
          <cell r="AC1038" t="str">
            <v>Registro Valido</v>
          </cell>
          <cell r="AD1038">
            <v>2116</v>
          </cell>
          <cell r="AE1038">
            <v>2116</v>
          </cell>
          <cell r="AF1038">
            <v>2116</v>
          </cell>
          <cell r="AG1038">
            <v>0</v>
          </cell>
          <cell r="AH1038">
            <v>2116</v>
          </cell>
          <cell r="AI1038">
            <v>2116</v>
          </cell>
          <cell r="AJ1038">
            <v>2116</v>
          </cell>
          <cell r="AK1038">
            <v>0</v>
          </cell>
          <cell r="AM1038" t="str">
            <v>ALI_71_SEG_6</v>
          </cell>
          <cell r="AN1038" t="str">
            <v>ALI_71_SEG_6_VAL_15333382.4</v>
          </cell>
          <cell r="AO1038">
            <v>4</v>
          </cell>
          <cell r="AP1038">
            <v>15333382.399999999</v>
          </cell>
          <cell r="AQ1038" t="b">
            <v>1</v>
          </cell>
          <cell r="AR1038" t="str">
            <v/>
          </cell>
          <cell r="AS1038" t="str">
            <v>X</v>
          </cell>
          <cell r="AT1038" t="str">
            <v>ALI_71_SEG_6_X</v>
          </cell>
          <cell r="AU1038">
            <v>1</v>
          </cell>
          <cell r="AV1038" t="str">
            <v>Cotizacion Seleccionada</v>
          </cell>
        </row>
        <row r="1039">
          <cell r="A1039" t="str">
            <v>ALI_71_SEG_7</v>
          </cell>
          <cell r="B1039" t="str">
            <v>5to_Evento_973_V2_Normandy_17515408.xlsm</v>
          </cell>
          <cell r="C1039">
            <v>71</v>
          </cell>
          <cell r="D1039">
            <v>2057</v>
          </cell>
          <cell r="E1039" t="str">
            <v>Industrias Normandy S.A.</v>
          </cell>
          <cell r="F1039">
            <v>638</v>
          </cell>
          <cell r="G1039" t="str">
            <v>BEBIDAS LÁCTEAS</v>
          </cell>
          <cell r="H1039" t="str">
            <v>71 : Yogur Con Cereal (Hojuela de Maíz azucarada)/ Yogurt entero con dulce  con cereal. Yogurt 150 cm3; Cereal 30 g</v>
          </cell>
          <cell r="I1039">
            <v>7</v>
          </cell>
          <cell r="J1039" t="str">
            <v>Sitio 1 : CARRERA 127#22G-18 INT 4 - Sitio 2 : SIBERIA KM 7.5 CELTA, LOTE 159 - Sitio 3 : CARRERA 68B #10A-18 - Sitio 4 : CALLE 24F#101B-15 - Sitio 5 : CARRERA 65B#10A-87 - Sitio 6 : AUTO MEDE KM 1,5 P INDUS FLORIDA BOD 23 - Sitio 7 : CARRERA 71 A BIS # 63D-38 -</v>
          </cell>
          <cell r="K1039">
            <v>44835</v>
          </cell>
          <cell r="L1039">
            <v>5692</v>
          </cell>
          <cell r="M1039">
            <v>1423</v>
          </cell>
          <cell r="N1039">
            <v>2135</v>
          </cell>
          <cell r="O1039">
            <v>0</v>
          </cell>
          <cell r="P1039">
            <v>2116</v>
          </cell>
          <cell r="Q1039">
            <v>0.2</v>
          </cell>
          <cell r="R1039">
            <v>1692.8</v>
          </cell>
          <cell r="S1039">
            <v>2116</v>
          </cell>
          <cell r="T1039">
            <v>0.2</v>
          </cell>
          <cell r="U1039">
            <v>1692.8</v>
          </cell>
          <cell r="V1039">
            <v>2116</v>
          </cell>
          <cell r="W1039">
            <v>0.2</v>
          </cell>
          <cell r="X1039">
            <v>1692.8</v>
          </cell>
          <cell r="Y1039">
            <v>0</v>
          </cell>
          <cell r="AA1039">
            <v>0</v>
          </cell>
          <cell r="AB1039">
            <v>15658400</v>
          </cell>
          <cell r="AC1039" t="str">
            <v>Registro Valido</v>
          </cell>
          <cell r="AD1039">
            <v>2116</v>
          </cell>
          <cell r="AE1039">
            <v>2116</v>
          </cell>
          <cell r="AF1039">
            <v>2116</v>
          </cell>
          <cell r="AG1039">
            <v>0</v>
          </cell>
          <cell r="AH1039">
            <v>2116</v>
          </cell>
          <cell r="AI1039">
            <v>2116</v>
          </cell>
          <cell r="AJ1039">
            <v>2116</v>
          </cell>
          <cell r="AK1039">
            <v>0</v>
          </cell>
          <cell r="AM1039" t="str">
            <v>ALI_71_SEG_7</v>
          </cell>
          <cell r="AN1039" t="str">
            <v>ALI_71_SEG_7_VAL_15658400</v>
          </cell>
          <cell r="AO1039">
            <v>4</v>
          </cell>
          <cell r="AP1039">
            <v>15658400</v>
          </cell>
          <cell r="AQ1039" t="b">
            <v>1</v>
          </cell>
          <cell r="AR1039" t="str">
            <v/>
          </cell>
          <cell r="AS1039" t="str">
            <v>X</v>
          </cell>
          <cell r="AT1039" t="str">
            <v>ALI_71_SEG_7_X</v>
          </cell>
          <cell r="AU1039">
            <v>1</v>
          </cell>
          <cell r="AV1039" t="str">
            <v>Cotizacion Seleccionada</v>
          </cell>
        </row>
        <row r="1040">
          <cell r="A1040" t="str">
            <v>ALI_71_SEG_8</v>
          </cell>
          <cell r="B1040" t="str">
            <v>5to_Evento_973_V2_Normandy_17515408.xlsm</v>
          </cell>
          <cell r="C1040">
            <v>71</v>
          </cell>
          <cell r="D1040">
            <v>2057</v>
          </cell>
          <cell r="E1040" t="str">
            <v>Industrias Normandy S.A.</v>
          </cell>
          <cell r="F1040">
            <v>639</v>
          </cell>
          <cell r="G1040" t="str">
            <v>BEBIDAS LÁCTEAS</v>
          </cell>
          <cell r="H1040" t="str">
            <v>71 : Yogur Con Cereal (Hojuela de Maíz azucarada)/ Yogurt entero con dulce  con cereal. Yogurt 150 cm3; Cereal 30 g</v>
          </cell>
          <cell r="I1040">
            <v>8</v>
          </cell>
          <cell r="J1040" t="str">
            <v>Sitio 1 : CARRERA 127#22G-18 INT 4 - Sitio 2 : SIBERIA KM 7.5 CELTA, LOTE 159 - Sitio 3 : CARRERA 68B #10A-18 - Sitio 4 : CALLE 24F#101B-15 - Sitio 5 : CARRERA 65B#10A-87 - Sitio 6 : AUTO MEDE KM 1,5 P INDUS FLORIDA BOD 23 - Sitio 7 : CARRERA 71 A BIS # 63D-38 -</v>
          </cell>
          <cell r="K1040">
            <v>44835</v>
          </cell>
          <cell r="L1040">
            <v>5494</v>
          </cell>
          <cell r="M1040">
            <v>1373</v>
          </cell>
          <cell r="N1040">
            <v>2060</v>
          </cell>
          <cell r="O1040">
            <v>0</v>
          </cell>
          <cell r="P1040">
            <v>2116</v>
          </cell>
          <cell r="Q1040">
            <v>0.2</v>
          </cell>
          <cell r="R1040">
            <v>1692.8</v>
          </cell>
          <cell r="S1040">
            <v>2116</v>
          </cell>
          <cell r="T1040">
            <v>0.2</v>
          </cell>
          <cell r="U1040">
            <v>1692.8</v>
          </cell>
          <cell r="V1040">
            <v>2116</v>
          </cell>
          <cell r="W1040">
            <v>0.2</v>
          </cell>
          <cell r="X1040">
            <v>1692.8</v>
          </cell>
          <cell r="Y1040">
            <v>0</v>
          </cell>
          <cell r="AA1040">
            <v>0</v>
          </cell>
          <cell r="AB1040">
            <v>15111625.6</v>
          </cell>
          <cell r="AC1040" t="str">
            <v>Registro Valido</v>
          </cell>
          <cell r="AD1040">
            <v>2116</v>
          </cell>
          <cell r="AE1040">
            <v>2116</v>
          </cell>
          <cell r="AF1040">
            <v>2116</v>
          </cell>
          <cell r="AG1040">
            <v>0</v>
          </cell>
          <cell r="AH1040">
            <v>2116</v>
          </cell>
          <cell r="AI1040">
            <v>2116</v>
          </cell>
          <cell r="AJ1040">
            <v>2116</v>
          </cell>
          <cell r="AK1040">
            <v>0</v>
          </cell>
          <cell r="AM1040" t="str">
            <v>ALI_71_SEG_8</v>
          </cell>
          <cell r="AN1040" t="str">
            <v>ALI_71_SEG_8_VAL_15111625.6</v>
          </cell>
          <cell r="AO1040">
            <v>4</v>
          </cell>
          <cell r="AP1040">
            <v>15111625.6</v>
          </cell>
          <cell r="AQ1040" t="b">
            <v>1</v>
          </cell>
          <cell r="AR1040" t="str">
            <v/>
          </cell>
          <cell r="AS1040" t="str">
            <v>X</v>
          </cell>
          <cell r="AT1040" t="str">
            <v>ALI_71_SEG_8_X</v>
          </cell>
          <cell r="AU1040">
            <v>1</v>
          </cell>
          <cell r="AV1040" t="str">
            <v>Cotizacion Seleccionada</v>
          </cell>
        </row>
        <row r="1041">
          <cell r="A1041" t="str">
            <v>ALI_71_SEG_9</v>
          </cell>
          <cell r="B1041" t="str">
            <v>5to_Evento_973_V2_Normandy_17515408.xlsm</v>
          </cell>
          <cell r="C1041">
            <v>71</v>
          </cell>
          <cell r="D1041">
            <v>2057</v>
          </cell>
          <cell r="E1041" t="str">
            <v>Industrias Normandy S.A.</v>
          </cell>
          <cell r="F1041">
            <v>640</v>
          </cell>
          <cell r="G1041" t="str">
            <v>BEBIDAS LÁCTEAS</v>
          </cell>
          <cell r="H1041" t="str">
            <v>71 : Yogur Con Cereal (Hojuela de Maíz azucarada)/ Yogurt entero con dulce  con cereal. Yogurt 150 cm3; Cereal 30 g</v>
          </cell>
          <cell r="I1041">
            <v>9</v>
          </cell>
          <cell r="J1041" t="str">
            <v>Sitio 1 : CARRERA 127#22G-18 INT 4 - Sitio 2 : SIBERIA KM 7.5 CELTA, LOTE 159 - Sitio 3 : CARRERA 68B #10A-18 - Sitio 4 : CALLE 24F#101B-15 - Sitio 5 : CARRERA 65B#10A-87 - Sitio 6 : AUTO MEDE KM 1,5 P INDUS FLORIDA BOD 23 - Sitio 7 : CARRERA 71 A BIS # 63D-38 -</v>
          </cell>
          <cell r="K1041">
            <v>44835</v>
          </cell>
          <cell r="L1041">
            <v>5552</v>
          </cell>
          <cell r="M1041">
            <v>1388</v>
          </cell>
          <cell r="N1041">
            <v>2082</v>
          </cell>
          <cell r="O1041">
            <v>0</v>
          </cell>
          <cell r="P1041">
            <v>2116</v>
          </cell>
          <cell r="Q1041">
            <v>0.2</v>
          </cell>
          <cell r="R1041">
            <v>1692.8</v>
          </cell>
          <cell r="S1041">
            <v>2116</v>
          </cell>
          <cell r="T1041">
            <v>0.2</v>
          </cell>
          <cell r="U1041">
            <v>1692.8</v>
          </cell>
          <cell r="V1041">
            <v>2116</v>
          </cell>
          <cell r="W1041">
            <v>0.2</v>
          </cell>
          <cell r="X1041">
            <v>1692.8</v>
          </cell>
          <cell r="Y1041">
            <v>0</v>
          </cell>
          <cell r="AA1041">
            <v>0</v>
          </cell>
          <cell r="AB1041">
            <v>15272441.6</v>
          </cell>
          <cell r="AC1041" t="str">
            <v>Registro Valido</v>
          </cell>
          <cell r="AD1041">
            <v>2116</v>
          </cell>
          <cell r="AE1041">
            <v>2116</v>
          </cell>
          <cell r="AF1041">
            <v>2116</v>
          </cell>
          <cell r="AG1041">
            <v>0</v>
          </cell>
          <cell r="AH1041">
            <v>2116</v>
          </cell>
          <cell r="AI1041">
            <v>2116</v>
          </cell>
          <cell r="AJ1041">
            <v>2116</v>
          </cell>
          <cell r="AK1041">
            <v>0</v>
          </cell>
          <cell r="AM1041" t="str">
            <v>ALI_71_SEG_9</v>
          </cell>
          <cell r="AN1041" t="str">
            <v>ALI_71_SEG_9_VAL_15272441.6</v>
          </cell>
          <cell r="AO1041">
            <v>4</v>
          </cell>
          <cell r="AP1041">
            <v>15272441.6</v>
          </cell>
          <cell r="AQ1041" t="b">
            <v>1</v>
          </cell>
          <cell r="AR1041" t="str">
            <v/>
          </cell>
          <cell r="AS1041" t="str">
            <v>X</v>
          </cell>
          <cell r="AT1041" t="str">
            <v>ALI_71_SEG_9_X</v>
          </cell>
          <cell r="AU1041">
            <v>1</v>
          </cell>
          <cell r="AV1041" t="str">
            <v>Cotizacion Seleccionada</v>
          </cell>
        </row>
        <row r="1042">
          <cell r="A1042" t="str">
            <v>ALI_71_SEG_10</v>
          </cell>
          <cell r="B1042" t="str">
            <v>5to_Evento_973_V2_Normandy_17515408.xlsm</v>
          </cell>
          <cell r="C1042">
            <v>71</v>
          </cell>
          <cell r="D1042">
            <v>2057</v>
          </cell>
          <cell r="E1042" t="str">
            <v>Industrias Normandy S.A.</v>
          </cell>
          <cell r="F1042">
            <v>641</v>
          </cell>
          <cell r="G1042" t="str">
            <v>BEBIDAS LÁCTEAS</v>
          </cell>
          <cell r="H1042" t="str">
            <v>71 : Yogur Con Cereal (Hojuela de Maíz azucarada)/ Yogurt entero con dulce  con cereal. Yogurt 150 cm3; Cereal 30 g</v>
          </cell>
          <cell r="I1042">
            <v>10</v>
          </cell>
          <cell r="J1042" t="str">
            <v>Sitio 1 : CARRERA 127#22G-18 INT 4 - Sitio 2 : SIBERIA KM 7.5 CELTA, LOTE 159 - Sitio 3 : CARRERA 68B #10A-18 - Sitio 4 : CALLE 24F#101B-15 - Sitio 5 : CARRERA 65B#10A-87 - Sitio 6 : AUTO MEDE KM 1,5 P INDUS FLORIDA BOD 23 - Sitio 7 : CARRERA 71 A BIS # 63D-38 -</v>
          </cell>
          <cell r="K1042">
            <v>44835</v>
          </cell>
          <cell r="L1042">
            <v>5560</v>
          </cell>
          <cell r="M1042">
            <v>1390</v>
          </cell>
          <cell r="N1042">
            <v>2085</v>
          </cell>
          <cell r="O1042">
            <v>0</v>
          </cell>
          <cell r="P1042">
            <v>2116</v>
          </cell>
          <cell r="Q1042">
            <v>0.2</v>
          </cell>
          <cell r="R1042">
            <v>1692.8</v>
          </cell>
          <cell r="S1042">
            <v>2116</v>
          </cell>
          <cell r="T1042">
            <v>0.2</v>
          </cell>
          <cell r="U1042">
            <v>1692.8</v>
          </cell>
          <cell r="V1042">
            <v>2116</v>
          </cell>
          <cell r="W1042">
            <v>0.2</v>
          </cell>
          <cell r="X1042">
            <v>1692.8</v>
          </cell>
          <cell r="Y1042">
            <v>0</v>
          </cell>
          <cell r="AA1042">
            <v>0</v>
          </cell>
          <cell r="AB1042">
            <v>15294448</v>
          </cell>
          <cell r="AC1042" t="str">
            <v>Registro Valido</v>
          </cell>
          <cell r="AD1042">
            <v>2116</v>
          </cell>
          <cell r="AE1042">
            <v>2116</v>
          </cell>
          <cell r="AF1042">
            <v>2116</v>
          </cell>
          <cell r="AG1042">
            <v>0</v>
          </cell>
          <cell r="AH1042">
            <v>2116</v>
          </cell>
          <cell r="AI1042">
            <v>2116</v>
          </cell>
          <cell r="AJ1042">
            <v>2116</v>
          </cell>
          <cell r="AK1042">
            <v>0</v>
          </cell>
          <cell r="AM1042" t="str">
            <v>ALI_71_SEG_10</v>
          </cell>
          <cell r="AN1042" t="str">
            <v>ALI_71_SEG_10_VAL_15294448</v>
          </cell>
          <cell r="AO1042">
            <v>4</v>
          </cell>
          <cell r="AP1042">
            <v>15294448</v>
          </cell>
          <cell r="AQ1042" t="b">
            <v>1</v>
          </cell>
          <cell r="AR1042" t="str">
            <v/>
          </cell>
          <cell r="AS1042" t="str">
            <v>X</v>
          </cell>
          <cell r="AT1042" t="str">
            <v>ALI_71_SEG_10_X</v>
          </cell>
          <cell r="AU1042">
            <v>1</v>
          </cell>
          <cell r="AV1042" t="str">
            <v>Cotizacion Seleccionada</v>
          </cell>
        </row>
        <row r="1043">
          <cell r="A1043" t="str">
            <v>ALI_71_SEG_11</v>
          </cell>
          <cell r="B1043" t="str">
            <v>5to_Evento_973_V2_Normandy_17515408.xlsm</v>
          </cell>
          <cell r="C1043">
            <v>71</v>
          </cell>
          <cell r="D1043">
            <v>2057</v>
          </cell>
          <cell r="E1043" t="str">
            <v>Industrias Normandy S.A.</v>
          </cell>
          <cell r="F1043">
            <v>642</v>
          </cell>
          <cell r="G1043" t="str">
            <v>BEBIDAS LÁCTEAS</v>
          </cell>
          <cell r="H1043" t="str">
            <v>71 : Yogur Con Cereal (Hojuela de Maíz azucarada)/ Yogurt entero con dulce  con cereal. Yogurt 150 cm3; Cereal 30 g</v>
          </cell>
          <cell r="I1043">
            <v>11</v>
          </cell>
          <cell r="J1043" t="str">
            <v>Sitio 1 : CARRERA 127#22G-18 INT 4 - Sitio 2 : SIBERIA KM 7.5 CELTA, LOTE 159 - Sitio 3 : CARRERA 68B #10A-18 - Sitio 4 : CALLE 24F#101B-15 - Sitio 5 : CARRERA 65B#10A-87 - Sitio 6 : AUTO MEDE KM 1,5 P INDUS FLORIDA BOD 23 - Sitio 7 : CARRERA 71 A BIS # 63D-38 -</v>
          </cell>
          <cell r="K1043">
            <v>44835</v>
          </cell>
          <cell r="L1043">
            <v>5476</v>
          </cell>
          <cell r="M1043">
            <v>1369</v>
          </cell>
          <cell r="N1043">
            <v>2054</v>
          </cell>
          <cell r="O1043">
            <v>0</v>
          </cell>
          <cell r="P1043">
            <v>2116</v>
          </cell>
          <cell r="Q1043">
            <v>0.2</v>
          </cell>
          <cell r="R1043">
            <v>1692.8</v>
          </cell>
          <cell r="S1043">
            <v>2116</v>
          </cell>
          <cell r="T1043">
            <v>0.2</v>
          </cell>
          <cell r="U1043">
            <v>1692.8</v>
          </cell>
          <cell r="V1043">
            <v>2116</v>
          </cell>
          <cell r="W1043">
            <v>0.2</v>
          </cell>
          <cell r="X1043">
            <v>1692.8</v>
          </cell>
          <cell r="Y1043">
            <v>0</v>
          </cell>
          <cell r="AA1043">
            <v>0</v>
          </cell>
          <cell r="AB1043">
            <v>15064227.199999997</v>
          </cell>
          <cell r="AC1043" t="str">
            <v>Registro Valido</v>
          </cell>
          <cell r="AD1043">
            <v>2116</v>
          </cell>
          <cell r="AE1043">
            <v>2116</v>
          </cell>
          <cell r="AF1043">
            <v>2116</v>
          </cell>
          <cell r="AG1043">
            <v>0</v>
          </cell>
          <cell r="AH1043">
            <v>2116</v>
          </cell>
          <cell r="AI1043">
            <v>2116</v>
          </cell>
          <cell r="AJ1043">
            <v>2116</v>
          </cell>
          <cell r="AK1043">
            <v>0</v>
          </cell>
          <cell r="AM1043" t="str">
            <v>ALI_71_SEG_11</v>
          </cell>
          <cell r="AN1043" t="str">
            <v>ALI_71_SEG_11_VAL_15064227.2</v>
          </cell>
          <cell r="AO1043">
            <v>4</v>
          </cell>
          <cell r="AP1043">
            <v>15064227.199999997</v>
          </cell>
          <cell r="AQ1043" t="b">
            <v>1</v>
          </cell>
          <cell r="AR1043" t="str">
            <v/>
          </cell>
          <cell r="AS1043" t="str">
            <v>X</v>
          </cell>
          <cell r="AT1043" t="str">
            <v>ALI_71_SEG_11_X</v>
          </cell>
          <cell r="AU1043">
            <v>1</v>
          </cell>
          <cell r="AV1043" t="str">
            <v>Cotizacion Seleccionada</v>
          </cell>
        </row>
        <row r="1044">
          <cell r="A1044" t="str">
            <v>ALI_71_SEG_12</v>
          </cell>
          <cell r="B1044" t="str">
            <v>5to_Evento_973_V2_Normandy_17515408.xlsm</v>
          </cell>
          <cell r="C1044">
            <v>71</v>
          </cell>
          <cell r="D1044">
            <v>2057</v>
          </cell>
          <cell r="E1044" t="str">
            <v>Industrias Normandy S.A.</v>
          </cell>
          <cell r="F1044">
            <v>643</v>
          </cell>
          <cell r="G1044" t="str">
            <v>BEBIDAS LÁCTEAS</v>
          </cell>
          <cell r="H1044" t="str">
            <v>71 : Yogur Con Cereal (Hojuela de Maíz azucarada)/ Yogurt entero con dulce  con cereal. Yogurt 150 cm3; Cereal 30 g</v>
          </cell>
          <cell r="I1044">
            <v>12</v>
          </cell>
          <cell r="J1044" t="str">
            <v>Sitio 1 : CARRERA 127#22G-18 INT 4 - Sitio 2 : SIBERIA KM 7.5 CELTA, LOTE 159 - Sitio 3 : CARRERA 68B #10A-18 - Sitio 4 : CALLE 24F#101B-15 - Sitio 5 : CARRERA 65B#10A-87 - Sitio 6 : AUTO MEDE KM 1,5 P INDUS FLORIDA BOD 23 - Sitio 7 : CARRERA 71 A BIS # 63D-38 -</v>
          </cell>
          <cell r="K1044">
            <v>44835</v>
          </cell>
          <cell r="L1044">
            <v>4970</v>
          </cell>
          <cell r="M1044">
            <v>1242</v>
          </cell>
          <cell r="N1044">
            <v>1864</v>
          </cell>
          <cell r="O1044">
            <v>0</v>
          </cell>
          <cell r="P1044">
            <v>2116</v>
          </cell>
          <cell r="Q1044">
            <v>0.2</v>
          </cell>
          <cell r="R1044">
            <v>1692.8</v>
          </cell>
          <cell r="S1044">
            <v>2116</v>
          </cell>
          <cell r="T1044">
            <v>0.2</v>
          </cell>
          <cell r="U1044">
            <v>1692.8</v>
          </cell>
          <cell r="V1044">
            <v>2116</v>
          </cell>
          <cell r="W1044">
            <v>0.2</v>
          </cell>
          <cell r="X1044">
            <v>1692.8</v>
          </cell>
          <cell r="Y1044">
            <v>0</v>
          </cell>
          <cell r="AA1044">
            <v>0</v>
          </cell>
          <cell r="AB1044">
            <v>13671052.799999999</v>
          </cell>
          <cell r="AC1044" t="str">
            <v>Registro Valido</v>
          </cell>
          <cell r="AD1044">
            <v>2116</v>
          </cell>
          <cell r="AE1044">
            <v>2116</v>
          </cell>
          <cell r="AF1044">
            <v>2116</v>
          </cell>
          <cell r="AG1044">
            <v>0</v>
          </cell>
          <cell r="AH1044">
            <v>2116</v>
          </cell>
          <cell r="AI1044">
            <v>2116</v>
          </cell>
          <cell r="AJ1044">
            <v>2116</v>
          </cell>
          <cell r="AK1044">
            <v>0</v>
          </cell>
          <cell r="AM1044" t="str">
            <v>ALI_71_SEG_12</v>
          </cell>
          <cell r="AN1044" t="str">
            <v>ALI_71_SEG_12_VAL_13671052.8</v>
          </cell>
          <cell r="AO1044">
            <v>4</v>
          </cell>
          <cell r="AP1044">
            <v>13671052.799999999</v>
          </cell>
          <cell r="AQ1044" t="b">
            <v>1</v>
          </cell>
          <cell r="AR1044" t="str">
            <v/>
          </cell>
          <cell r="AS1044" t="str">
            <v>X</v>
          </cell>
          <cell r="AT1044" t="str">
            <v>ALI_71_SEG_12_X</v>
          </cell>
          <cell r="AU1044">
            <v>1</v>
          </cell>
          <cell r="AV1044" t="str">
            <v>Cotizacion Seleccionada</v>
          </cell>
        </row>
        <row r="1045">
          <cell r="A1045" t="str">
            <v>ALI_71_SEG_13</v>
          </cell>
          <cell r="B1045" t="str">
            <v>5to_Evento_973_V2_Normandy_17515408.xlsm</v>
          </cell>
          <cell r="C1045">
            <v>71</v>
          </cell>
          <cell r="D1045">
            <v>2057</v>
          </cell>
          <cell r="E1045" t="str">
            <v>Industrias Normandy S.A.</v>
          </cell>
          <cell r="F1045">
            <v>644</v>
          </cell>
          <cell r="G1045" t="str">
            <v>BEBIDAS LÁCTEAS</v>
          </cell>
          <cell r="H1045" t="str">
            <v>71 : Yogur Con Cereal (Hojuela de Maíz azucarada)/ Yogurt entero con dulce  con cereal. Yogurt 150 cm3; Cereal 30 g</v>
          </cell>
          <cell r="I1045">
            <v>13</v>
          </cell>
          <cell r="J1045" t="str">
            <v>Sitio 1 : CARRERA 127#22G-18 INT 4 - Sitio 2 : SIBERIA KM 7.5 CELTA, LOTE 159 - Sitio 3 : CARRERA 68B #10A-18 - Sitio 4 : CALLE 24F#101B-15 - Sitio 5 : CARRERA 65B#10A-87 - Sitio 6 : AUTO MEDE KM 1,5 P INDUS FLORIDA BOD 23 - Sitio 7 : CARRERA 71 A BIS # 63D-38 -</v>
          </cell>
          <cell r="K1045">
            <v>44835</v>
          </cell>
          <cell r="L1045">
            <v>5277</v>
          </cell>
          <cell r="M1045">
            <v>1319</v>
          </cell>
          <cell r="N1045">
            <v>1979</v>
          </cell>
          <cell r="O1045">
            <v>0</v>
          </cell>
          <cell r="P1045">
            <v>2116</v>
          </cell>
          <cell r="Q1045">
            <v>0.2</v>
          </cell>
          <cell r="R1045">
            <v>1692.8</v>
          </cell>
          <cell r="S1045">
            <v>2116</v>
          </cell>
          <cell r="T1045">
            <v>0.2</v>
          </cell>
          <cell r="U1045">
            <v>1692.8</v>
          </cell>
          <cell r="V1045">
            <v>2116</v>
          </cell>
          <cell r="W1045">
            <v>0.2</v>
          </cell>
          <cell r="X1045">
            <v>1692.8</v>
          </cell>
          <cell r="Y1045">
            <v>0</v>
          </cell>
          <cell r="AA1045">
            <v>0</v>
          </cell>
          <cell r="AB1045">
            <v>14515759.999999998</v>
          </cell>
          <cell r="AC1045" t="str">
            <v>Registro Valido</v>
          </cell>
          <cell r="AD1045">
            <v>2116</v>
          </cell>
          <cell r="AE1045">
            <v>2116</v>
          </cell>
          <cell r="AF1045">
            <v>2116</v>
          </cell>
          <cell r="AG1045">
            <v>0</v>
          </cell>
          <cell r="AH1045">
            <v>2116</v>
          </cell>
          <cell r="AI1045">
            <v>2116</v>
          </cell>
          <cell r="AJ1045">
            <v>2116</v>
          </cell>
          <cell r="AK1045">
            <v>0</v>
          </cell>
          <cell r="AM1045" t="str">
            <v>ALI_71_SEG_13</v>
          </cell>
          <cell r="AN1045" t="str">
            <v>ALI_71_SEG_13_VAL_14515760</v>
          </cell>
          <cell r="AO1045">
            <v>4</v>
          </cell>
          <cell r="AP1045">
            <v>14515759.999999998</v>
          </cell>
          <cell r="AQ1045" t="b">
            <v>1</v>
          </cell>
          <cell r="AR1045" t="str">
            <v/>
          </cell>
          <cell r="AS1045" t="str">
            <v>X</v>
          </cell>
          <cell r="AT1045" t="str">
            <v>ALI_71_SEG_13_X</v>
          </cell>
          <cell r="AU1045">
            <v>1</v>
          </cell>
          <cell r="AV1045" t="str">
            <v>Cotizacion Seleccionada</v>
          </cell>
        </row>
        <row r="1046">
          <cell r="A1046" t="str">
            <v>ALI_71_SEG_14</v>
          </cell>
          <cell r="B1046" t="str">
            <v>5to_Evento_973_V2_Normandy_17515408.xlsm</v>
          </cell>
          <cell r="C1046">
            <v>71</v>
          </cell>
          <cell r="D1046">
            <v>2057</v>
          </cell>
          <cell r="E1046" t="str">
            <v>Industrias Normandy S.A.</v>
          </cell>
          <cell r="F1046">
            <v>645</v>
          </cell>
          <cell r="G1046" t="str">
            <v>BEBIDAS LÁCTEAS</v>
          </cell>
          <cell r="H1046" t="str">
            <v>71 : Yogur Con Cereal (Hojuela de Maíz azucarada)/ Yogurt entero con dulce  con cereal. Yogurt 150 cm3; Cereal 30 g</v>
          </cell>
          <cell r="I1046">
            <v>14</v>
          </cell>
          <cell r="J1046" t="str">
            <v>Sitio 1 : CARRERA 127#22G-18 INT 4 - Sitio 2 : SIBERIA KM 7.5 CELTA, LOTE 159 - Sitio 3 : CARRERA 68B #10A-18 - Sitio 4 : CALLE 24F#101B-15 - Sitio 5 : CARRERA 65B#10A-87 - Sitio 6 : AUTO MEDE KM 1,5 P INDUS FLORIDA BOD 23 - Sitio 7 : CARRERA 71 A BIS # 63D-38 -</v>
          </cell>
          <cell r="K1046">
            <v>44835</v>
          </cell>
          <cell r="L1046">
            <v>5229</v>
          </cell>
          <cell r="M1046">
            <v>1307</v>
          </cell>
          <cell r="N1046">
            <v>1961</v>
          </cell>
          <cell r="O1046">
            <v>0</v>
          </cell>
          <cell r="P1046">
            <v>2116</v>
          </cell>
          <cell r="Q1046">
            <v>0.2</v>
          </cell>
          <cell r="R1046">
            <v>1692.8</v>
          </cell>
          <cell r="S1046">
            <v>2116</v>
          </cell>
          <cell r="T1046">
            <v>0.2</v>
          </cell>
          <cell r="U1046">
            <v>1692.8</v>
          </cell>
          <cell r="V1046">
            <v>2116</v>
          </cell>
          <cell r="W1046">
            <v>0.2</v>
          </cell>
          <cell r="X1046">
            <v>1692.8</v>
          </cell>
          <cell r="Y1046">
            <v>0</v>
          </cell>
          <cell r="AA1046">
            <v>0</v>
          </cell>
          <cell r="AB1046">
            <v>14383721.599999998</v>
          </cell>
          <cell r="AC1046" t="str">
            <v>Registro Valido</v>
          </cell>
          <cell r="AD1046">
            <v>2116</v>
          </cell>
          <cell r="AE1046">
            <v>2116</v>
          </cell>
          <cell r="AF1046">
            <v>2116</v>
          </cell>
          <cell r="AG1046">
            <v>0</v>
          </cell>
          <cell r="AH1046">
            <v>2116</v>
          </cell>
          <cell r="AI1046">
            <v>2116</v>
          </cell>
          <cell r="AJ1046">
            <v>2116</v>
          </cell>
          <cell r="AK1046">
            <v>0</v>
          </cell>
          <cell r="AM1046" t="str">
            <v>ALI_71_SEG_14</v>
          </cell>
          <cell r="AN1046" t="str">
            <v>ALI_71_SEG_14_VAL_14383721.6</v>
          </cell>
          <cell r="AO1046">
            <v>4</v>
          </cell>
          <cell r="AP1046">
            <v>14383721.599999998</v>
          </cell>
          <cell r="AQ1046" t="b">
            <v>1</v>
          </cell>
          <cell r="AR1046" t="str">
            <v/>
          </cell>
          <cell r="AS1046" t="str">
            <v>X</v>
          </cell>
          <cell r="AT1046" t="str">
            <v>ALI_71_SEG_14_X</v>
          </cell>
          <cell r="AU1046">
            <v>1</v>
          </cell>
          <cell r="AV1046" t="str">
            <v>Cotizacion Seleccionada</v>
          </cell>
        </row>
        <row r="1047">
          <cell r="A1047" t="str">
            <v>ALI_71_SEG_15</v>
          </cell>
          <cell r="B1047" t="str">
            <v>5to_Evento_973_V2_Normandy_17515408.xlsm</v>
          </cell>
          <cell r="C1047">
            <v>71</v>
          </cell>
          <cell r="D1047">
            <v>2057</v>
          </cell>
          <cell r="E1047" t="str">
            <v>Industrias Normandy S.A.</v>
          </cell>
          <cell r="F1047">
            <v>646</v>
          </cell>
          <cell r="G1047" t="str">
            <v>BEBIDAS LÁCTEAS</v>
          </cell>
          <cell r="H1047" t="str">
            <v>71 : Yogur Con Cereal (Hojuela de Maíz azucarada)/ Yogurt entero con dulce  con cereal. Yogurt 150 cm3; Cereal 30 g</v>
          </cell>
          <cell r="I1047">
            <v>15</v>
          </cell>
          <cell r="J1047" t="str">
            <v>Sitio 1 : CARRERA 127#22G-18 INT 4 - Sitio 2 : SIBERIA KM 7.5 CELTA, LOTE 159 - Sitio 3 : CARRERA 68B #10A-18 - Sitio 4 : CALLE 24F#101B-15 - Sitio 5 : CARRERA 65B#10A-87 - Sitio 6 : AUTO MEDE KM 1,5 P INDUS FLORIDA BOD 23 - Sitio 7 : CARRERA 71 A BIS # 63D-38 -</v>
          </cell>
          <cell r="K1047">
            <v>44835</v>
          </cell>
          <cell r="L1047">
            <v>4942</v>
          </cell>
          <cell r="M1047">
            <v>1236</v>
          </cell>
          <cell r="N1047">
            <v>1852</v>
          </cell>
          <cell r="O1047">
            <v>0</v>
          </cell>
          <cell r="P1047">
            <v>2116</v>
          </cell>
          <cell r="Q1047">
            <v>0.2</v>
          </cell>
          <cell r="R1047">
            <v>1692.8</v>
          </cell>
          <cell r="S1047">
            <v>2116</v>
          </cell>
          <cell r="T1047">
            <v>0.2</v>
          </cell>
          <cell r="U1047">
            <v>1692.8</v>
          </cell>
          <cell r="V1047">
            <v>2116</v>
          </cell>
          <cell r="W1047">
            <v>0.2</v>
          </cell>
          <cell r="X1047">
            <v>1692.8</v>
          </cell>
          <cell r="Y1047">
            <v>0</v>
          </cell>
          <cell r="AA1047">
            <v>0</v>
          </cell>
          <cell r="AB1047">
            <v>13593184</v>
          </cell>
          <cell r="AC1047" t="str">
            <v>Registro Valido</v>
          </cell>
          <cell r="AD1047">
            <v>2116</v>
          </cell>
          <cell r="AE1047">
            <v>2116</v>
          </cell>
          <cell r="AF1047">
            <v>2116</v>
          </cell>
          <cell r="AG1047">
            <v>0</v>
          </cell>
          <cell r="AH1047">
            <v>2116</v>
          </cell>
          <cell r="AI1047">
            <v>2116</v>
          </cell>
          <cell r="AJ1047">
            <v>2116</v>
          </cell>
          <cell r="AK1047">
            <v>0</v>
          </cell>
          <cell r="AM1047" t="str">
            <v>ALI_71_SEG_15</v>
          </cell>
          <cell r="AN1047" t="str">
            <v>ALI_71_SEG_15_VAL_13593184</v>
          </cell>
          <cell r="AO1047">
            <v>4</v>
          </cell>
          <cell r="AP1047">
            <v>13593184</v>
          </cell>
          <cell r="AQ1047" t="b">
            <v>1</v>
          </cell>
          <cell r="AR1047" t="str">
            <v/>
          </cell>
          <cell r="AS1047" t="str">
            <v>X</v>
          </cell>
          <cell r="AT1047" t="str">
            <v>ALI_71_SEG_15_X</v>
          </cell>
          <cell r="AU1047">
            <v>1</v>
          </cell>
          <cell r="AV1047" t="str">
            <v>Cotizacion Seleccionada</v>
          </cell>
        </row>
        <row r="1048">
          <cell r="A1048" t="str">
            <v>ALI_33_SEG_1</v>
          </cell>
          <cell r="B1048" t="str">
            <v>5to_Evento_973_V2_Nutrición Bogotá 2020_17515756.xlsm</v>
          </cell>
          <cell r="C1048">
            <v>33</v>
          </cell>
          <cell r="D1048">
            <v>2093</v>
          </cell>
          <cell r="E1048" t="str">
            <v>Nutrición Bogotá 2020 Ut</v>
          </cell>
          <cell r="F1048">
            <v>61</v>
          </cell>
          <cell r="G1048" t="str">
            <v>FRUTA</v>
          </cell>
          <cell r="H1048" t="str">
            <v>33 : Granadilla.</v>
          </cell>
          <cell r="I1048">
            <v>1</v>
          </cell>
          <cell r="J1048" t="str">
            <v>Sitio 1 : CARRERA 127#22G-18 INT 4 - Sitio 2 : SIBERIA KM 7.5 CELTA, LOTE 159 - Sitio 3 : CARRERA 68B #10A-18 - Sitio 4 : CALLE 24F#101B-15 - Sitio 5 : CARRERA 65B#10A-87 - Sitio 6 : AUTO MEDE KM 1,5 P INDUS FLORIDA BOD 23 - Sitio 7 : CARRERA 71 A BIS # 63D-38 -</v>
          </cell>
          <cell r="K1048">
            <v>44835</v>
          </cell>
          <cell r="L1048">
            <v>7769</v>
          </cell>
          <cell r="M1048">
            <v>9047</v>
          </cell>
          <cell r="N1048">
            <v>6277</v>
          </cell>
          <cell r="O1048">
            <v>273</v>
          </cell>
          <cell r="P1048">
            <v>893</v>
          </cell>
          <cell r="Q1048">
            <v>0</v>
          </cell>
          <cell r="R1048">
            <v>893</v>
          </cell>
          <cell r="S1048">
            <v>893</v>
          </cell>
          <cell r="T1048">
            <v>0</v>
          </cell>
          <cell r="U1048">
            <v>893</v>
          </cell>
          <cell r="V1048">
            <v>893</v>
          </cell>
          <cell r="W1048">
            <v>0</v>
          </cell>
          <cell r="X1048">
            <v>893</v>
          </cell>
          <cell r="Y1048">
            <v>893</v>
          </cell>
          <cell r="Z1048">
            <v>0</v>
          </cell>
          <cell r="AA1048">
            <v>893</v>
          </cell>
          <cell r="AB1048">
            <v>20865838</v>
          </cell>
          <cell r="AC1048" t="str">
            <v>Registro Valido</v>
          </cell>
          <cell r="AD1048">
            <v>893</v>
          </cell>
          <cell r="AE1048">
            <v>893</v>
          </cell>
          <cell r="AF1048">
            <v>893</v>
          </cell>
          <cell r="AG1048">
            <v>893</v>
          </cell>
          <cell r="AH1048">
            <v>870</v>
          </cell>
          <cell r="AI1048">
            <v>870</v>
          </cell>
          <cell r="AJ1048">
            <v>870</v>
          </cell>
          <cell r="AK1048">
            <v>870</v>
          </cell>
          <cell r="AM1048" t="str">
            <v>ALI_33_SEG_1</v>
          </cell>
          <cell r="AN1048" t="str">
            <v>ALI_33_SEG_1_VAL_20865838</v>
          </cell>
          <cell r="AO1048">
            <v>2</v>
          </cell>
          <cell r="AP1048">
            <v>20865838</v>
          </cell>
          <cell r="AQ1048" t="b">
            <v>1</v>
          </cell>
          <cell r="AR1048" t="str">
            <v/>
          </cell>
          <cell r="AS1048" t="str">
            <v>X</v>
          </cell>
          <cell r="AT1048" t="str">
            <v>ALI_33_SEG_1_X</v>
          </cell>
          <cell r="AU1048">
            <v>1</v>
          </cell>
          <cell r="AV1048" t="str">
            <v>Cotizacion Seleccionada</v>
          </cell>
        </row>
        <row r="1049">
          <cell r="A1049" t="str">
            <v>ALI_33_SEG_2</v>
          </cell>
          <cell r="B1049" t="str">
            <v>5to_Evento_973_V2_Nutrición Bogotá 2020_17515756.xlsm</v>
          </cell>
          <cell r="C1049">
            <v>33</v>
          </cell>
          <cell r="D1049">
            <v>2093</v>
          </cell>
          <cell r="E1049" t="str">
            <v>Nutrición Bogotá 2020 Ut</v>
          </cell>
          <cell r="F1049">
            <v>62</v>
          </cell>
          <cell r="G1049" t="str">
            <v>FRUTA</v>
          </cell>
          <cell r="H1049" t="str">
            <v>33 : Granadilla.</v>
          </cell>
          <cell r="I1049">
            <v>2</v>
          </cell>
          <cell r="J1049" t="str">
            <v>Sitio 1 : CARRERA 127#22G-18 INT 4 - Sitio 2 : SIBERIA KM 7.5 CELTA, LOTE 159 - Sitio 3 : CARRERA 68B #10A-18 - Sitio 4 : CALLE 24F#101B-15 - Sitio 5 : CARRERA 65B#10A-87 - Sitio 6 : AUTO MEDE KM 1,5 P INDUS FLORIDA BOD 23 - Sitio 7 : CARRERA 71 A BIS # 63D-38 -</v>
          </cell>
          <cell r="K1049">
            <v>44835</v>
          </cell>
          <cell r="L1049">
            <v>7946</v>
          </cell>
          <cell r="M1049">
            <v>9254</v>
          </cell>
          <cell r="N1049">
            <v>6420</v>
          </cell>
          <cell r="O1049">
            <v>279</v>
          </cell>
          <cell r="P1049">
            <v>893</v>
          </cell>
          <cell r="Q1049">
            <v>0</v>
          </cell>
          <cell r="R1049">
            <v>893</v>
          </cell>
          <cell r="S1049">
            <v>893</v>
          </cell>
          <cell r="T1049">
            <v>0</v>
          </cell>
          <cell r="U1049">
            <v>893</v>
          </cell>
          <cell r="V1049">
            <v>893</v>
          </cell>
          <cell r="W1049">
            <v>0</v>
          </cell>
          <cell r="X1049">
            <v>893</v>
          </cell>
          <cell r="Y1049">
            <v>893</v>
          </cell>
          <cell r="Z1049">
            <v>0</v>
          </cell>
          <cell r="AA1049">
            <v>893</v>
          </cell>
          <cell r="AB1049">
            <v>21341807</v>
          </cell>
          <cell r="AC1049" t="str">
            <v>Registro Valido</v>
          </cell>
          <cell r="AD1049">
            <v>893</v>
          </cell>
          <cell r="AE1049">
            <v>893</v>
          </cell>
          <cell r="AF1049">
            <v>893</v>
          </cell>
          <cell r="AG1049">
            <v>893</v>
          </cell>
          <cell r="AH1049">
            <v>870</v>
          </cell>
          <cell r="AI1049">
            <v>870</v>
          </cell>
          <cell r="AJ1049">
            <v>870</v>
          </cell>
          <cell r="AK1049">
            <v>870</v>
          </cell>
          <cell r="AM1049" t="str">
            <v>ALI_33_SEG_2</v>
          </cell>
          <cell r="AN1049" t="str">
            <v>ALI_33_SEG_2_VAL_21341807</v>
          </cell>
          <cell r="AO1049">
            <v>2</v>
          </cell>
          <cell r="AP1049">
            <v>21341807</v>
          </cell>
          <cell r="AQ1049" t="b">
            <v>1</v>
          </cell>
          <cell r="AR1049" t="str">
            <v/>
          </cell>
          <cell r="AS1049" t="str">
            <v>X</v>
          </cell>
          <cell r="AT1049" t="str">
            <v>ALI_33_SEG_2_X</v>
          </cell>
          <cell r="AU1049">
            <v>1</v>
          </cell>
          <cell r="AV1049" t="str">
            <v>Cotizacion Seleccionada</v>
          </cell>
        </row>
        <row r="1050">
          <cell r="A1050" t="str">
            <v>ALI_33_SEG_3</v>
          </cell>
          <cell r="B1050" t="str">
            <v>5to_Evento_973_V2_Nutrición Bogotá 2020_17515756.xlsm</v>
          </cell>
          <cell r="C1050">
            <v>33</v>
          </cell>
          <cell r="D1050">
            <v>2093</v>
          </cell>
          <cell r="E1050" t="str">
            <v>Nutrición Bogotá 2020 Ut</v>
          </cell>
          <cell r="F1050">
            <v>63</v>
          </cell>
          <cell r="G1050" t="str">
            <v>FRUTA</v>
          </cell>
          <cell r="H1050" t="str">
            <v>33 : Granadilla.</v>
          </cell>
          <cell r="I1050">
            <v>3</v>
          </cell>
          <cell r="J1050" t="str">
            <v>Sitio 1 : CARRERA 127#22G-18 INT 4 - Sitio 2 : SIBERIA KM 7.5 CELTA, LOTE 159 - Sitio 3 : CARRERA 68B #10A-18 - Sitio 4 : CALLE 24F#101B-15 - Sitio 5 : CARRERA 65B#10A-87 - Sitio 6 : AUTO MEDE KM 1,5 P INDUS FLORIDA BOD 23 - Sitio 7 : CARRERA 71 A BIS # 63D-38 -</v>
          </cell>
          <cell r="K1050">
            <v>44835</v>
          </cell>
          <cell r="L1050">
            <v>7896</v>
          </cell>
          <cell r="M1050">
            <v>9197</v>
          </cell>
          <cell r="N1050">
            <v>6381</v>
          </cell>
          <cell r="O1050">
            <v>277</v>
          </cell>
          <cell r="P1050">
            <v>893</v>
          </cell>
          <cell r="Q1050">
            <v>0</v>
          </cell>
          <cell r="R1050">
            <v>893</v>
          </cell>
          <cell r="S1050">
            <v>893</v>
          </cell>
          <cell r="T1050">
            <v>0</v>
          </cell>
          <cell r="U1050">
            <v>893</v>
          </cell>
          <cell r="V1050">
            <v>893</v>
          </cell>
          <cell r="W1050">
            <v>0</v>
          </cell>
          <cell r="X1050">
            <v>893</v>
          </cell>
          <cell r="Y1050">
            <v>893</v>
          </cell>
          <cell r="Z1050">
            <v>0</v>
          </cell>
          <cell r="AA1050">
            <v>893</v>
          </cell>
          <cell r="AB1050">
            <v>21209643</v>
          </cell>
          <cell r="AC1050" t="str">
            <v>Registro Valido</v>
          </cell>
          <cell r="AD1050">
            <v>893</v>
          </cell>
          <cell r="AE1050">
            <v>893</v>
          </cell>
          <cell r="AF1050">
            <v>893</v>
          </cell>
          <cell r="AG1050">
            <v>893</v>
          </cell>
          <cell r="AH1050">
            <v>870</v>
          </cell>
          <cell r="AI1050">
            <v>870</v>
          </cell>
          <cell r="AJ1050">
            <v>870</v>
          </cell>
          <cell r="AK1050">
            <v>870</v>
          </cell>
          <cell r="AM1050" t="str">
            <v>ALI_33_SEG_3</v>
          </cell>
          <cell r="AN1050" t="str">
            <v>ALI_33_SEG_3_VAL_21209643</v>
          </cell>
          <cell r="AO1050">
            <v>2</v>
          </cell>
          <cell r="AP1050">
            <v>21209643</v>
          </cell>
          <cell r="AQ1050" t="b">
            <v>1</v>
          </cell>
          <cell r="AR1050" t="str">
            <v/>
          </cell>
          <cell r="AS1050" t="str">
            <v>X</v>
          </cell>
          <cell r="AT1050" t="str">
            <v>ALI_33_SEG_3_X</v>
          </cell>
          <cell r="AU1050">
            <v>1</v>
          </cell>
          <cell r="AV1050" t="str">
            <v>Cotizacion Seleccionada</v>
          </cell>
        </row>
        <row r="1051">
          <cell r="A1051" t="str">
            <v>ALI_33_SEG_5</v>
          </cell>
          <cell r="B1051" t="str">
            <v>5to_Evento_973_V2_Nutrición Bogotá 2020_17515756.xlsm</v>
          </cell>
          <cell r="C1051">
            <v>33</v>
          </cell>
          <cell r="D1051">
            <v>2093</v>
          </cell>
          <cell r="E1051" t="str">
            <v>Nutrición Bogotá 2020 Ut</v>
          </cell>
          <cell r="F1051">
            <v>65</v>
          </cell>
          <cell r="G1051" t="str">
            <v>FRUTA</v>
          </cell>
          <cell r="H1051" t="str">
            <v>33 : Granadilla.</v>
          </cell>
          <cell r="I1051">
            <v>5</v>
          </cell>
          <cell r="J1051" t="str">
            <v>Sitio 1 : CARRERA 127#22G-18 INT 4 - Sitio 2 : SIBERIA KM 7.5 CELTA, LOTE 159 - Sitio 3 : CARRERA 68B #10A-18 - Sitio 4 : CALLE 24F#101B-15 - Sitio 5 : CARRERA 65B#10A-87 - Sitio 6 : AUTO MEDE KM 1,5 P INDUS FLORIDA BOD 23 - Sitio 7 : CARRERA 71 A BIS # 63D-38 -</v>
          </cell>
          <cell r="K1051">
            <v>44835</v>
          </cell>
          <cell r="L1051">
            <v>7822</v>
          </cell>
          <cell r="M1051">
            <v>9110</v>
          </cell>
          <cell r="N1051">
            <v>6316</v>
          </cell>
          <cell r="O1051">
            <v>275</v>
          </cell>
          <cell r="P1051">
            <v>893</v>
          </cell>
          <cell r="Q1051">
            <v>0</v>
          </cell>
          <cell r="R1051">
            <v>893</v>
          </cell>
          <cell r="S1051">
            <v>893</v>
          </cell>
          <cell r="T1051">
            <v>0</v>
          </cell>
          <cell r="U1051">
            <v>893</v>
          </cell>
          <cell r="V1051">
            <v>893</v>
          </cell>
          <cell r="W1051">
            <v>0</v>
          </cell>
          <cell r="X1051">
            <v>893</v>
          </cell>
          <cell r="Y1051">
            <v>893</v>
          </cell>
          <cell r="Z1051">
            <v>0</v>
          </cell>
          <cell r="AA1051">
            <v>893</v>
          </cell>
          <cell r="AB1051">
            <v>21006039</v>
          </cell>
          <cell r="AC1051" t="str">
            <v>Registro Valido</v>
          </cell>
          <cell r="AD1051">
            <v>893</v>
          </cell>
          <cell r="AE1051">
            <v>893</v>
          </cell>
          <cell r="AF1051">
            <v>893</v>
          </cell>
          <cell r="AG1051">
            <v>893</v>
          </cell>
          <cell r="AH1051">
            <v>870</v>
          </cell>
          <cell r="AI1051">
            <v>870</v>
          </cell>
          <cell r="AJ1051">
            <v>870</v>
          </cell>
          <cell r="AK1051">
            <v>870</v>
          </cell>
          <cell r="AM1051" t="str">
            <v>ALI_33_SEG_5</v>
          </cell>
          <cell r="AN1051" t="str">
            <v>ALI_33_SEG_5_VAL_21006039</v>
          </cell>
          <cell r="AO1051">
            <v>2</v>
          </cell>
          <cell r="AP1051">
            <v>21006039</v>
          </cell>
          <cell r="AQ1051" t="b">
            <v>1</v>
          </cell>
          <cell r="AR1051" t="str">
            <v/>
          </cell>
          <cell r="AS1051" t="str">
            <v>X</v>
          </cell>
          <cell r="AT1051" t="str">
            <v>ALI_33_SEG_5_X</v>
          </cell>
          <cell r="AU1051">
            <v>1</v>
          </cell>
          <cell r="AV1051" t="str">
            <v>Cotizacion Seleccionada</v>
          </cell>
        </row>
        <row r="1052">
          <cell r="A1052" t="b">
            <v>0</v>
          </cell>
          <cell r="B1052" t="str">
            <v>5to_Evento_973_V2_Nutrición Bogotá 2020_17515756.xlsm</v>
          </cell>
          <cell r="C1052">
            <v>33</v>
          </cell>
          <cell r="D1052">
            <v>2093</v>
          </cell>
          <cell r="E1052" t="str">
            <v>Nutrición Bogotá 2020 Ut</v>
          </cell>
          <cell r="F1052">
            <v>66</v>
          </cell>
          <cell r="G1052" t="str">
            <v>FRUTA</v>
          </cell>
          <cell r="H1052" t="str">
            <v>33 : Granadilla.</v>
          </cell>
          <cell r="I1052">
            <v>6</v>
          </cell>
          <cell r="J1052" t="str">
            <v>Sitio 1 : CARRERA 127#22G-18 INT 4 - Sitio 2 : SIBERIA KM 7.5 CELTA, LOTE 159 - Sitio 3 : CARRERA 68B #10A-18 - Sitio 4 : CALLE 24F#101B-15 - Sitio 5 : CARRERA 65B#10A-87 - Sitio 6 : AUTO MEDE KM 1,5 P INDUS FLORIDA BOD 23 - Sitio 7 : CARRERA 71 A BIS # 63D-38 -</v>
          </cell>
          <cell r="K1052">
            <v>44835</v>
          </cell>
          <cell r="L1052">
            <v>8467</v>
          </cell>
          <cell r="M1052">
            <v>9859</v>
          </cell>
          <cell r="N1052">
            <v>6839</v>
          </cell>
          <cell r="O1052">
            <v>298</v>
          </cell>
          <cell r="P1052">
            <v>893</v>
          </cell>
          <cell r="Q1052">
            <v>0</v>
          </cell>
          <cell r="R1052">
            <v>893</v>
          </cell>
          <cell r="S1052">
            <v>893</v>
          </cell>
          <cell r="T1052">
            <v>0</v>
          </cell>
          <cell r="U1052">
            <v>893</v>
          </cell>
          <cell r="V1052">
            <v>893</v>
          </cell>
          <cell r="W1052">
            <v>0</v>
          </cell>
          <cell r="X1052">
            <v>893</v>
          </cell>
          <cell r="Y1052">
            <v>893</v>
          </cell>
          <cell r="Z1052">
            <v>0</v>
          </cell>
          <cell r="AA1052">
            <v>893</v>
          </cell>
          <cell r="AB1052">
            <v>22738459</v>
          </cell>
          <cell r="AC1052" t="str">
            <v>Registro Valido</v>
          </cell>
          <cell r="AD1052">
            <v>893</v>
          </cell>
          <cell r="AE1052">
            <v>893</v>
          </cell>
          <cell r="AF1052">
            <v>893</v>
          </cell>
          <cell r="AG1052">
            <v>893</v>
          </cell>
          <cell r="AH1052">
            <v>870</v>
          </cell>
          <cell r="AI1052">
            <v>870</v>
          </cell>
          <cell r="AJ1052">
            <v>870</v>
          </cell>
          <cell r="AK1052">
            <v>870</v>
          </cell>
          <cell r="AM1052" t="str">
            <v>ALI_33_SEG_6</v>
          </cell>
          <cell r="AN1052" t="str">
            <v>ALI_33_SEG_6_VAL_22738459</v>
          </cell>
          <cell r="AO1052">
            <v>3</v>
          </cell>
          <cell r="AP1052">
            <v>21722485.300000001</v>
          </cell>
          <cell r="AQ1052" t="b">
            <v>0</v>
          </cell>
          <cell r="AR1052" t="str">
            <v/>
          </cell>
          <cell r="AS1052" t="str">
            <v/>
          </cell>
          <cell r="AT1052" t="str">
            <v>ALI_33_SEG_6_</v>
          </cell>
          <cell r="AU1052">
            <v>1</v>
          </cell>
          <cell r="AV1052" t="str">
            <v>No Seleccionada</v>
          </cell>
        </row>
        <row r="1053">
          <cell r="A1053" t="str">
            <v>ALI_33_SEG_8</v>
          </cell>
          <cell r="B1053" t="str">
            <v>5to_Evento_973_V2_Nutrición Bogotá 2020_17515756.xlsm</v>
          </cell>
          <cell r="C1053">
            <v>33</v>
          </cell>
          <cell r="D1053">
            <v>2093</v>
          </cell>
          <cell r="E1053" t="str">
            <v>Nutrición Bogotá 2020 Ut</v>
          </cell>
          <cell r="F1053">
            <v>68</v>
          </cell>
          <cell r="G1053" t="str">
            <v>FRUTA</v>
          </cell>
          <cell r="H1053" t="str">
            <v>33 : Granadilla.</v>
          </cell>
          <cell r="I1053">
            <v>8</v>
          </cell>
          <cell r="J1053" t="str">
            <v>Sitio 1 : CARRERA 127#22G-18 INT 4 - Sitio 2 : SIBERIA KM 7.5 CELTA, LOTE 159 - Sitio 3 : CARRERA 68B #10A-18 - Sitio 4 : CALLE 24F#101B-15 - Sitio 5 : CARRERA 65B#10A-87 - Sitio 6 : AUTO MEDE KM 1,5 P INDUS FLORIDA BOD 23 - Sitio 7 : CARRERA 71 A BIS # 63D-38 -</v>
          </cell>
          <cell r="K1053">
            <v>44835</v>
          </cell>
          <cell r="L1053">
            <v>8344</v>
          </cell>
          <cell r="M1053">
            <v>9717</v>
          </cell>
          <cell r="N1053">
            <v>6742</v>
          </cell>
          <cell r="O1053">
            <v>293</v>
          </cell>
          <cell r="P1053">
            <v>893</v>
          </cell>
          <cell r="Q1053">
            <v>0</v>
          </cell>
          <cell r="R1053">
            <v>893</v>
          </cell>
          <cell r="S1053">
            <v>893</v>
          </cell>
          <cell r="T1053">
            <v>0</v>
          </cell>
          <cell r="U1053">
            <v>893</v>
          </cell>
          <cell r="V1053">
            <v>893</v>
          </cell>
          <cell r="W1053">
            <v>0</v>
          </cell>
          <cell r="X1053">
            <v>893</v>
          </cell>
          <cell r="Y1053">
            <v>893</v>
          </cell>
          <cell r="Z1053">
            <v>0</v>
          </cell>
          <cell r="AA1053">
            <v>893</v>
          </cell>
          <cell r="AB1053">
            <v>22410728</v>
          </cell>
          <cell r="AC1053" t="str">
            <v>Registro Valido</v>
          </cell>
          <cell r="AD1053">
            <v>893</v>
          </cell>
          <cell r="AE1053">
            <v>893</v>
          </cell>
          <cell r="AF1053">
            <v>893</v>
          </cell>
          <cell r="AG1053">
            <v>893</v>
          </cell>
          <cell r="AH1053">
            <v>870</v>
          </cell>
          <cell r="AI1053">
            <v>870</v>
          </cell>
          <cell r="AJ1053">
            <v>870</v>
          </cell>
          <cell r="AK1053">
            <v>870</v>
          </cell>
          <cell r="AM1053" t="str">
            <v>ALI_33_SEG_8</v>
          </cell>
          <cell r="AN1053" t="str">
            <v>ALI_33_SEG_8_VAL_22410728</v>
          </cell>
          <cell r="AO1053">
            <v>2</v>
          </cell>
          <cell r="AP1053">
            <v>22410728</v>
          </cell>
          <cell r="AQ1053" t="b">
            <v>1</v>
          </cell>
          <cell r="AR1053" t="str">
            <v/>
          </cell>
          <cell r="AS1053" t="str">
            <v>X</v>
          </cell>
          <cell r="AT1053" t="str">
            <v>ALI_33_SEG_8_X</v>
          </cell>
          <cell r="AU1053">
            <v>1</v>
          </cell>
          <cell r="AV1053" t="str">
            <v>Cotizacion Seleccionada</v>
          </cell>
        </row>
        <row r="1054">
          <cell r="A1054" t="b">
            <v>0</v>
          </cell>
          <cell r="B1054" t="str">
            <v>5to_Evento_973_V2_Nutrición Bogotá 2020_17515756.xlsm</v>
          </cell>
          <cell r="C1054">
            <v>33</v>
          </cell>
          <cell r="D1054">
            <v>2093</v>
          </cell>
          <cell r="E1054" t="str">
            <v>Nutrición Bogotá 2020 Ut</v>
          </cell>
          <cell r="F1054">
            <v>69</v>
          </cell>
          <cell r="G1054" t="str">
            <v>FRUTA</v>
          </cell>
          <cell r="H1054" t="str">
            <v>33 : Granadilla.</v>
          </cell>
          <cell r="I1054">
            <v>9</v>
          </cell>
          <cell r="J1054" t="str">
            <v>Sitio 1 : CARRERA 127#22G-18 INT 4 - Sitio 2 : SIBERIA KM 7.5 CELTA, LOTE 159 - Sitio 3 : CARRERA 68B #10A-18 - Sitio 4 : CALLE 24F#101B-15 - Sitio 5 : CARRERA 65B#10A-87 - Sitio 6 : AUTO MEDE KM 1,5 P INDUS FLORIDA BOD 23 - Sitio 7 : CARRERA 71 A BIS # 63D-38 -</v>
          </cell>
          <cell r="K1054">
            <v>44835</v>
          </cell>
          <cell r="L1054">
            <v>8433</v>
          </cell>
          <cell r="M1054">
            <v>9821</v>
          </cell>
          <cell r="N1054">
            <v>6812</v>
          </cell>
          <cell r="O1054">
            <v>296</v>
          </cell>
          <cell r="P1054">
            <v>893</v>
          </cell>
          <cell r="Q1054">
            <v>0</v>
          </cell>
          <cell r="R1054">
            <v>893</v>
          </cell>
          <cell r="S1054">
            <v>893</v>
          </cell>
          <cell r="T1054">
            <v>0</v>
          </cell>
          <cell r="U1054">
            <v>893</v>
          </cell>
          <cell r="V1054">
            <v>893</v>
          </cell>
          <cell r="W1054">
            <v>0</v>
          </cell>
          <cell r="X1054">
            <v>893</v>
          </cell>
          <cell r="Y1054">
            <v>893</v>
          </cell>
          <cell r="Z1054">
            <v>0</v>
          </cell>
          <cell r="AA1054">
            <v>893</v>
          </cell>
          <cell r="AB1054">
            <v>22648266</v>
          </cell>
          <cell r="AC1054" t="str">
            <v>Registro Valido</v>
          </cell>
          <cell r="AD1054">
            <v>893</v>
          </cell>
          <cell r="AE1054">
            <v>893</v>
          </cell>
          <cell r="AF1054">
            <v>893</v>
          </cell>
          <cell r="AG1054">
            <v>893</v>
          </cell>
          <cell r="AH1054">
            <v>870</v>
          </cell>
          <cell r="AI1054">
            <v>870</v>
          </cell>
          <cell r="AJ1054">
            <v>870</v>
          </cell>
          <cell r="AK1054">
            <v>870</v>
          </cell>
          <cell r="AM1054" t="str">
            <v>ALI_33_SEG_9</v>
          </cell>
          <cell r="AN1054" t="str">
            <v>ALI_33_SEG_9_VAL_22648266</v>
          </cell>
          <cell r="AO1054">
            <v>3</v>
          </cell>
          <cell r="AP1054">
            <v>20725319.16</v>
          </cell>
          <cell r="AQ1054" t="b">
            <v>0</v>
          </cell>
          <cell r="AR1054" t="str">
            <v/>
          </cell>
          <cell r="AS1054" t="str">
            <v/>
          </cell>
          <cell r="AT1054" t="str">
            <v>ALI_33_SEG_9_</v>
          </cell>
          <cell r="AU1054">
            <v>1</v>
          </cell>
          <cell r="AV1054" t="str">
            <v>No Seleccionada</v>
          </cell>
        </row>
        <row r="1055">
          <cell r="A1055" t="b">
            <v>0</v>
          </cell>
          <cell r="B1055" t="str">
            <v>5to_Evento_973_V2_Nutrición Bogotá 2020_17515756.xlsm</v>
          </cell>
          <cell r="C1055">
            <v>33</v>
          </cell>
          <cell r="D1055">
            <v>2093</v>
          </cell>
          <cell r="E1055" t="str">
            <v>Nutrición Bogotá 2020 Ut</v>
          </cell>
          <cell r="F1055">
            <v>70</v>
          </cell>
          <cell r="G1055" t="str">
            <v>FRUTA</v>
          </cell>
          <cell r="H1055" t="str">
            <v>33 : Granadilla.</v>
          </cell>
          <cell r="I1055">
            <v>10</v>
          </cell>
          <cell r="J1055" t="str">
            <v>Sitio 1 : CARRERA 127#22G-18 INT 4 - Sitio 2 : SIBERIA KM 7.5 CELTA, LOTE 159 - Sitio 3 : CARRERA 68B #10A-18 - Sitio 4 : CALLE 24F#101B-15 - Sitio 5 : CARRERA 65B#10A-87 - Sitio 6 : AUTO MEDE KM 1,5 P INDUS FLORIDA BOD 23 - Sitio 7 : CARRERA 71 A BIS # 63D-38 -</v>
          </cell>
          <cell r="K1055">
            <v>44835</v>
          </cell>
          <cell r="L1055">
            <v>8444</v>
          </cell>
          <cell r="M1055">
            <v>9838</v>
          </cell>
          <cell r="N1055">
            <v>6823</v>
          </cell>
          <cell r="O1055">
            <v>297</v>
          </cell>
          <cell r="P1055">
            <v>893</v>
          </cell>
          <cell r="Q1055">
            <v>0</v>
          </cell>
          <cell r="R1055">
            <v>893</v>
          </cell>
          <cell r="S1055">
            <v>893</v>
          </cell>
          <cell r="T1055">
            <v>0</v>
          </cell>
          <cell r="U1055">
            <v>893</v>
          </cell>
          <cell r="V1055">
            <v>893</v>
          </cell>
          <cell r="W1055">
            <v>0</v>
          </cell>
          <cell r="X1055">
            <v>893</v>
          </cell>
          <cell r="Y1055">
            <v>893</v>
          </cell>
          <cell r="Z1055">
            <v>0</v>
          </cell>
          <cell r="AA1055">
            <v>893</v>
          </cell>
          <cell r="AB1055">
            <v>22683986</v>
          </cell>
          <cell r="AC1055" t="str">
            <v>Registro Valido</v>
          </cell>
          <cell r="AD1055">
            <v>893</v>
          </cell>
          <cell r="AE1055">
            <v>893</v>
          </cell>
          <cell r="AF1055">
            <v>893</v>
          </cell>
          <cell r="AG1055">
            <v>893</v>
          </cell>
          <cell r="AH1055">
            <v>870</v>
          </cell>
          <cell r="AI1055">
            <v>870</v>
          </cell>
          <cell r="AJ1055">
            <v>870</v>
          </cell>
          <cell r="AK1055">
            <v>870</v>
          </cell>
          <cell r="AM1055" t="str">
            <v>ALI_33_SEG_10</v>
          </cell>
          <cell r="AN1055" t="str">
            <v>ALI_33_SEG_10_VAL_22683986</v>
          </cell>
          <cell r="AO1055">
            <v>3</v>
          </cell>
          <cell r="AP1055">
            <v>21214226.279999997</v>
          </cell>
          <cell r="AQ1055" t="b">
            <v>0</v>
          </cell>
          <cell r="AR1055" t="str">
            <v/>
          </cell>
          <cell r="AS1055" t="str">
            <v/>
          </cell>
          <cell r="AT1055" t="str">
            <v>ALI_33_SEG_10_</v>
          </cell>
          <cell r="AU1055">
            <v>1</v>
          </cell>
          <cell r="AV1055" t="str">
            <v>No Seleccionada</v>
          </cell>
        </row>
        <row r="1056">
          <cell r="A1056" t="str">
            <v>ALI_33_SEG_11</v>
          </cell>
          <cell r="B1056" t="str">
            <v>5to_Evento_973_V2_Nutrición Bogotá 2020_17515756.xlsm</v>
          </cell>
          <cell r="C1056">
            <v>33</v>
          </cell>
          <cell r="D1056">
            <v>2093</v>
          </cell>
          <cell r="E1056" t="str">
            <v>Nutrición Bogotá 2020 Ut</v>
          </cell>
          <cell r="F1056">
            <v>71</v>
          </cell>
          <cell r="G1056" t="str">
            <v>FRUTA</v>
          </cell>
          <cell r="H1056" t="str">
            <v>33 : Granadilla.</v>
          </cell>
          <cell r="I1056">
            <v>11</v>
          </cell>
          <cell r="J1056" t="str">
            <v>Sitio 1 : CARRERA 127#22G-18 INT 4 - Sitio 2 : SIBERIA KM 7.5 CELTA, LOTE 159 - Sitio 3 : CARRERA 68B #10A-18 - Sitio 4 : CALLE 24F#101B-15 - Sitio 5 : CARRERA 65B#10A-87 - Sitio 6 : AUTO MEDE KM 1,5 P INDUS FLORIDA BOD 23 - Sitio 7 : CARRERA 71 A BIS # 63D-38 -</v>
          </cell>
          <cell r="K1056">
            <v>44835</v>
          </cell>
          <cell r="L1056">
            <v>8316</v>
          </cell>
          <cell r="M1056">
            <v>9688</v>
          </cell>
          <cell r="N1056">
            <v>6721</v>
          </cell>
          <cell r="O1056">
            <v>292</v>
          </cell>
          <cell r="P1056">
            <v>893</v>
          </cell>
          <cell r="Q1056">
            <v>0</v>
          </cell>
          <cell r="R1056">
            <v>893</v>
          </cell>
          <cell r="S1056">
            <v>893</v>
          </cell>
          <cell r="T1056">
            <v>0</v>
          </cell>
          <cell r="U1056">
            <v>893</v>
          </cell>
          <cell r="V1056">
            <v>893</v>
          </cell>
          <cell r="W1056">
            <v>0</v>
          </cell>
          <cell r="X1056">
            <v>893</v>
          </cell>
          <cell r="Y1056">
            <v>893</v>
          </cell>
          <cell r="Z1056">
            <v>0</v>
          </cell>
          <cell r="AA1056">
            <v>893</v>
          </cell>
          <cell r="AB1056">
            <v>22340181</v>
          </cell>
          <cell r="AC1056" t="str">
            <v>Registro Valido</v>
          </cell>
          <cell r="AD1056">
            <v>893</v>
          </cell>
          <cell r="AE1056">
            <v>893</v>
          </cell>
          <cell r="AF1056">
            <v>893</v>
          </cell>
          <cell r="AG1056">
            <v>893</v>
          </cell>
          <cell r="AH1056">
            <v>870</v>
          </cell>
          <cell r="AI1056">
            <v>870</v>
          </cell>
          <cell r="AJ1056">
            <v>870</v>
          </cell>
          <cell r="AK1056">
            <v>870</v>
          </cell>
          <cell r="AM1056" t="str">
            <v>ALI_33_SEG_11</v>
          </cell>
          <cell r="AN1056" t="str">
            <v>ALI_33_SEG_11_VAL_22340181</v>
          </cell>
          <cell r="AO1056">
            <v>2</v>
          </cell>
          <cell r="AP1056">
            <v>22340181</v>
          </cell>
          <cell r="AQ1056" t="b">
            <v>1</v>
          </cell>
          <cell r="AR1056" t="str">
            <v/>
          </cell>
          <cell r="AS1056" t="str">
            <v>X</v>
          </cell>
          <cell r="AT1056" t="str">
            <v>ALI_33_SEG_11_X</v>
          </cell>
          <cell r="AU1056">
            <v>1</v>
          </cell>
          <cell r="AV1056" t="str">
            <v>Cotizacion Seleccionada</v>
          </cell>
        </row>
        <row r="1057">
          <cell r="A1057" t="b">
            <v>0</v>
          </cell>
          <cell r="B1057" t="str">
            <v>5to_Evento_973_V2_Nutrición Bogotá 2020_17515756.xlsm</v>
          </cell>
          <cell r="C1057">
            <v>33</v>
          </cell>
          <cell r="D1057">
            <v>2093</v>
          </cell>
          <cell r="E1057" t="str">
            <v>Nutrición Bogotá 2020 Ut</v>
          </cell>
          <cell r="F1057">
            <v>72</v>
          </cell>
          <cell r="G1057" t="str">
            <v>FRUTA</v>
          </cell>
          <cell r="H1057" t="str">
            <v>33 : Granadilla.</v>
          </cell>
          <cell r="I1057">
            <v>12</v>
          </cell>
          <cell r="J1057" t="str">
            <v>Sitio 1 : CARRERA 127#22G-18 INT 4 - Sitio 2 : SIBERIA KM 7.5 CELTA, LOTE 159 - Sitio 3 : CARRERA 68B #10A-18 - Sitio 4 : CALLE 24F#101B-15 - Sitio 5 : CARRERA 65B#10A-87 - Sitio 6 : AUTO MEDE KM 1,5 P INDUS FLORIDA BOD 23 - Sitio 7 : CARRERA 71 A BIS # 63D-38 -</v>
          </cell>
          <cell r="K1057">
            <v>44835</v>
          </cell>
          <cell r="L1057">
            <v>7546</v>
          </cell>
          <cell r="M1057">
            <v>8792</v>
          </cell>
          <cell r="N1057">
            <v>6097</v>
          </cell>
          <cell r="O1057">
            <v>265</v>
          </cell>
          <cell r="P1057">
            <v>893</v>
          </cell>
          <cell r="Q1057">
            <v>0</v>
          </cell>
          <cell r="R1057">
            <v>893</v>
          </cell>
          <cell r="S1057">
            <v>893</v>
          </cell>
          <cell r="T1057">
            <v>0</v>
          </cell>
          <cell r="U1057">
            <v>893</v>
          </cell>
          <cell r="V1057">
            <v>893</v>
          </cell>
          <cell r="W1057">
            <v>0</v>
          </cell>
          <cell r="X1057">
            <v>893</v>
          </cell>
          <cell r="Y1057">
            <v>893</v>
          </cell>
          <cell r="Z1057">
            <v>0</v>
          </cell>
          <cell r="AA1057">
            <v>893</v>
          </cell>
          <cell r="AB1057">
            <v>20271100</v>
          </cell>
          <cell r="AC1057" t="str">
            <v>Registro Valido</v>
          </cell>
          <cell r="AD1057">
            <v>893</v>
          </cell>
          <cell r="AE1057">
            <v>893</v>
          </cell>
          <cell r="AF1057">
            <v>893</v>
          </cell>
          <cell r="AG1057">
            <v>893</v>
          </cell>
          <cell r="AH1057">
            <v>870</v>
          </cell>
          <cell r="AI1057">
            <v>870</v>
          </cell>
          <cell r="AJ1057">
            <v>870</v>
          </cell>
          <cell r="AK1057">
            <v>870</v>
          </cell>
          <cell r="AM1057" t="str">
            <v>ALI_33_SEG_12</v>
          </cell>
          <cell r="AN1057" t="str">
            <v>ALI_33_SEG_12_VAL_20271100</v>
          </cell>
          <cell r="AO1057">
            <v>4</v>
          </cell>
          <cell r="AP1057">
            <v>15799200</v>
          </cell>
          <cell r="AQ1057" t="b">
            <v>0</v>
          </cell>
          <cell r="AR1057" t="str">
            <v/>
          </cell>
          <cell r="AS1057" t="str">
            <v/>
          </cell>
          <cell r="AT1057" t="str">
            <v>ALI_33_SEG_12_</v>
          </cell>
          <cell r="AU1057">
            <v>1</v>
          </cell>
          <cell r="AV1057" t="str">
            <v>No Seleccionada</v>
          </cell>
        </row>
        <row r="1058">
          <cell r="A1058" t="b">
            <v>0</v>
          </cell>
          <cell r="B1058" t="str">
            <v>5to_Evento_973_V2_Nutrición Bogotá 2020_17515756.xlsm</v>
          </cell>
          <cell r="C1058">
            <v>33</v>
          </cell>
          <cell r="D1058">
            <v>2093</v>
          </cell>
          <cell r="E1058" t="str">
            <v>Nutrición Bogotá 2020 Ut</v>
          </cell>
          <cell r="F1058">
            <v>73</v>
          </cell>
          <cell r="G1058" t="str">
            <v>FRUTA</v>
          </cell>
          <cell r="H1058" t="str">
            <v>33 : Granadilla.</v>
          </cell>
          <cell r="I1058">
            <v>13</v>
          </cell>
          <cell r="J1058" t="str">
            <v>Sitio 1 : CARRERA 127#22G-18 INT 4 - Sitio 2 : SIBERIA KM 7.5 CELTA, LOTE 159 - Sitio 3 : CARRERA 68B #10A-18 - Sitio 4 : CALLE 24F#101B-15 - Sitio 5 : CARRERA 65B#10A-87 - Sitio 6 : AUTO MEDE KM 1,5 P INDUS FLORIDA BOD 23 - Sitio 7 : CARRERA 71 A BIS # 63D-38 -</v>
          </cell>
          <cell r="K1058">
            <v>44835</v>
          </cell>
          <cell r="L1058">
            <v>8015</v>
          </cell>
          <cell r="M1058">
            <v>9335</v>
          </cell>
          <cell r="N1058">
            <v>6473</v>
          </cell>
          <cell r="O1058">
            <v>282</v>
          </cell>
          <cell r="P1058">
            <v>893</v>
          </cell>
          <cell r="Q1058">
            <v>0</v>
          </cell>
          <cell r="R1058">
            <v>893</v>
          </cell>
          <cell r="S1058">
            <v>893</v>
          </cell>
          <cell r="T1058">
            <v>0</v>
          </cell>
          <cell r="U1058">
            <v>893</v>
          </cell>
          <cell r="V1058">
            <v>893</v>
          </cell>
          <cell r="W1058">
            <v>0</v>
          </cell>
          <cell r="X1058">
            <v>893</v>
          </cell>
          <cell r="Y1058">
            <v>893</v>
          </cell>
          <cell r="Z1058">
            <v>0</v>
          </cell>
          <cell r="AA1058">
            <v>893</v>
          </cell>
          <cell r="AB1058">
            <v>21525765</v>
          </cell>
          <cell r="AC1058" t="str">
            <v>Registro Valido</v>
          </cell>
          <cell r="AD1058">
            <v>893</v>
          </cell>
          <cell r="AE1058">
            <v>893</v>
          </cell>
          <cell r="AF1058">
            <v>893</v>
          </cell>
          <cell r="AG1058">
            <v>893</v>
          </cell>
          <cell r="AH1058">
            <v>870</v>
          </cell>
          <cell r="AI1058">
            <v>870</v>
          </cell>
          <cell r="AJ1058">
            <v>870</v>
          </cell>
          <cell r="AK1058">
            <v>870</v>
          </cell>
          <cell r="AM1058" t="str">
            <v>ALI_33_SEG_13</v>
          </cell>
          <cell r="AN1058" t="str">
            <v>ALI_33_SEG_13_VAL_21525765</v>
          </cell>
          <cell r="AO1058">
            <v>3</v>
          </cell>
          <cell r="AP1058">
            <v>20563975.5</v>
          </cell>
          <cell r="AQ1058" t="b">
            <v>0</v>
          </cell>
          <cell r="AR1058" t="str">
            <v/>
          </cell>
          <cell r="AS1058" t="str">
            <v/>
          </cell>
          <cell r="AT1058" t="str">
            <v>ALI_33_SEG_13_</v>
          </cell>
          <cell r="AU1058">
            <v>1</v>
          </cell>
          <cell r="AV1058" t="str">
            <v>No Seleccionada</v>
          </cell>
        </row>
        <row r="1059">
          <cell r="A1059" t="str">
            <v>ALI_33_SEG_14</v>
          </cell>
          <cell r="B1059" t="str">
            <v>5to_Evento_973_V2_Nutrición Bogotá 2020_17515756.xlsm</v>
          </cell>
          <cell r="C1059">
            <v>33</v>
          </cell>
          <cell r="D1059">
            <v>2093</v>
          </cell>
          <cell r="E1059" t="str">
            <v>Nutrición Bogotá 2020 Ut</v>
          </cell>
          <cell r="F1059">
            <v>74</v>
          </cell>
          <cell r="G1059" t="str">
            <v>FRUTA</v>
          </cell>
          <cell r="H1059" t="str">
            <v>33 : Granadilla.</v>
          </cell>
          <cell r="I1059">
            <v>14</v>
          </cell>
          <cell r="J1059" t="str">
            <v>Sitio 1 : CARRERA 127#22G-18 INT 4 - Sitio 2 : SIBERIA KM 7.5 CELTA, LOTE 159 - Sitio 3 : CARRERA 68B #10A-18 - Sitio 4 : CALLE 24F#101B-15 - Sitio 5 : CARRERA 65B#10A-87 - Sitio 6 : AUTO MEDE KM 1,5 P INDUS FLORIDA BOD 23 - Sitio 7 : CARRERA 71 A BIS # 63D-38 -</v>
          </cell>
          <cell r="K1059">
            <v>44835</v>
          </cell>
          <cell r="L1059">
            <v>7942</v>
          </cell>
          <cell r="M1059">
            <v>9249</v>
          </cell>
          <cell r="N1059">
            <v>6414</v>
          </cell>
          <cell r="O1059">
            <v>279</v>
          </cell>
          <cell r="P1059">
            <v>893</v>
          </cell>
          <cell r="Q1059">
            <v>0</v>
          </cell>
          <cell r="R1059">
            <v>893</v>
          </cell>
          <cell r="S1059">
            <v>893</v>
          </cell>
          <cell r="T1059">
            <v>0</v>
          </cell>
          <cell r="U1059">
            <v>893</v>
          </cell>
          <cell r="V1059">
            <v>893</v>
          </cell>
          <cell r="W1059">
            <v>0</v>
          </cell>
          <cell r="X1059">
            <v>893</v>
          </cell>
          <cell r="Y1059">
            <v>893</v>
          </cell>
          <cell r="Z1059">
            <v>0</v>
          </cell>
          <cell r="AA1059">
            <v>893</v>
          </cell>
          <cell r="AB1059">
            <v>21328412</v>
          </cell>
          <cell r="AC1059" t="str">
            <v>Registro Valido</v>
          </cell>
          <cell r="AD1059">
            <v>893</v>
          </cell>
          <cell r="AE1059">
            <v>893</v>
          </cell>
          <cell r="AF1059">
            <v>893</v>
          </cell>
          <cell r="AG1059">
            <v>893</v>
          </cell>
          <cell r="AH1059">
            <v>870</v>
          </cell>
          <cell r="AI1059">
            <v>870</v>
          </cell>
          <cell r="AJ1059">
            <v>870</v>
          </cell>
          <cell r="AK1059">
            <v>870</v>
          </cell>
          <cell r="AM1059" t="str">
            <v>ALI_33_SEG_14</v>
          </cell>
          <cell r="AN1059" t="str">
            <v>ALI_33_SEG_14_VAL_21328412</v>
          </cell>
          <cell r="AO1059">
            <v>2</v>
          </cell>
          <cell r="AP1059">
            <v>21328412</v>
          </cell>
          <cell r="AQ1059" t="b">
            <v>1</v>
          </cell>
          <cell r="AR1059" t="str">
            <v/>
          </cell>
          <cell r="AS1059" t="str">
            <v>X</v>
          </cell>
          <cell r="AT1059" t="str">
            <v>ALI_33_SEG_14_X</v>
          </cell>
          <cell r="AU1059">
            <v>1</v>
          </cell>
          <cell r="AV1059" t="str">
            <v>Cotizacion Seleccionada</v>
          </cell>
        </row>
        <row r="1060">
          <cell r="A1060" t="str">
            <v>ALI_33_SEG_15</v>
          </cell>
          <cell r="B1060" t="str">
            <v>5to_Evento_973_V2_Nutrición Bogotá 2020_17515756.xlsm</v>
          </cell>
          <cell r="C1060">
            <v>33</v>
          </cell>
          <cell r="D1060">
            <v>2093</v>
          </cell>
          <cell r="E1060" t="str">
            <v>Nutrición Bogotá 2020 Ut</v>
          </cell>
          <cell r="F1060">
            <v>75</v>
          </cell>
          <cell r="G1060" t="str">
            <v>FRUTA</v>
          </cell>
          <cell r="H1060" t="str">
            <v>33 : Granadilla.</v>
          </cell>
          <cell r="I1060">
            <v>15</v>
          </cell>
          <cell r="J1060" t="str">
            <v>Sitio 1 : CARRERA 127#22G-18 INT 4 - Sitio 2 : SIBERIA KM 7.5 CELTA, LOTE 159 - Sitio 3 : CARRERA 68B #10A-18 - Sitio 4 : CALLE 24F#101B-15 - Sitio 5 : CARRERA 65B#10A-87 - Sitio 6 : AUTO MEDE KM 1,5 P INDUS FLORIDA BOD 23 - Sitio 7 : CARRERA 71 A BIS # 63D-38 -</v>
          </cell>
          <cell r="K1060">
            <v>44835</v>
          </cell>
          <cell r="L1060">
            <v>7506</v>
          </cell>
          <cell r="M1060">
            <v>8735</v>
          </cell>
          <cell r="N1060">
            <v>6070</v>
          </cell>
          <cell r="O1060">
            <v>265</v>
          </cell>
          <cell r="P1060">
            <v>893</v>
          </cell>
          <cell r="Q1060">
            <v>0</v>
          </cell>
          <cell r="R1060">
            <v>893</v>
          </cell>
          <cell r="S1060">
            <v>893</v>
          </cell>
          <cell r="T1060">
            <v>0</v>
          </cell>
          <cell r="U1060">
            <v>893</v>
          </cell>
          <cell r="V1060">
            <v>893</v>
          </cell>
          <cell r="W1060">
            <v>0</v>
          </cell>
          <cell r="X1060">
            <v>893</v>
          </cell>
          <cell r="Y1060">
            <v>893</v>
          </cell>
          <cell r="Z1060">
            <v>0</v>
          </cell>
          <cell r="AA1060">
            <v>893</v>
          </cell>
          <cell r="AB1060">
            <v>20160368</v>
          </cell>
          <cell r="AC1060" t="str">
            <v>Registro Valido</v>
          </cell>
          <cell r="AD1060">
            <v>893</v>
          </cell>
          <cell r="AE1060">
            <v>893</v>
          </cell>
          <cell r="AF1060">
            <v>893</v>
          </cell>
          <cell r="AG1060">
            <v>893</v>
          </cell>
          <cell r="AH1060">
            <v>870</v>
          </cell>
          <cell r="AI1060">
            <v>870</v>
          </cell>
          <cell r="AJ1060">
            <v>870</v>
          </cell>
          <cell r="AK1060">
            <v>870</v>
          </cell>
          <cell r="AM1060" t="str">
            <v>ALI_33_SEG_15</v>
          </cell>
          <cell r="AN1060" t="str">
            <v>ALI_33_SEG_15_VAL_20160368</v>
          </cell>
          <cell r="AO1060">
            <v>2</v>
          </cell>
          <cell r="AP1060">
            <v>20160368</v>
          </cell>
          <cell r="AQ1060" t="b">
            <v>1</v>
          </cell>
          <cell r="AR1060" t="str">
            <v/>
          </cell>
          <cell r="AS1060" t="str">
            <v>X</v>
          </cell>
          <cell r="AT1060" t="str">
            <v>ALI_33_SEG_15_X</v>
          </cell>
          <cell r="AU1060">
            <v>1</v>
          </cell>
          <cell r="AV1060" t="str">
            <v>Cotizacion Seleccionada</v>
          </cell>
        </row>
        <row r="1061">
          <cell r="A1061" t="str">
            <v>ALI_119_SEG_1</v>
          </cell>
          <cell r="B1061" t="str">
            <v>5to_Evento_973_V2_Nutrición Bogotá 2020_17515756.xlsm</v>
          </cell>
          <cell r="C1061">
            <v>119</v>
          </cell>
          <cell r="D1061">
            <v>2093</v>
          </cell>
          <cell r="E1061" t="str">
            <v>Nutrición Bogotá 2020 Ut</v>
          </cell>
          <cell r="F1061">
            <v>106</v>
          </cell>
          <cell r="G1061" t="str">
            <v>FRUTA</v>
          </cell>
          <cell r="H1061" t="str">
            <v>119 : Manzana nacional.</v>
          </cell>
          <cell r="I1061">
            <v>1</v>
          </cell>
          <cell r="J1061" t="str">
            <v>Sitio 1 : CARRERA 127#22G-18 INT 4 - Sitio 2 : SIBERIA KM 7.5 CELTA, LOTE 159 - Sitio 3 : CARRERA 68B #10A-18 - Sitio 4 : CALLE 24F#101B-15 - Sitio 5 : CARRERA 65B#10A-87 - Sitio 6 : AUTO MEDE KM 1,5 P INDUS FLORIDA BOD 23 - Sitio 7 : CARRERA 71 A BIS # 63D-38 -</v>
          </cell>
          <cell r="K1061">
            <v>44835</v>
          </cell>
          <cell r="L1061">
            <v>16735</v>
          </cell>
          <cell r="M1061">
            <v>11939</v>
          </cell>
          <cell r="N1061">
            <v>7029</v>
          </cell>
          <cell r="O1061">
            <v>606</v>
          </cell>
          <cell r="P1061">
            <v>752</v>
          </cell>
          <cell r="Q1061">
            <v>0</v>
          </cell>
          <cell r="R1061">
            <v>752</v>
          </cell>
          <cell r="S1061">
            <v>752</v>
          </cell>
          <cell r="T1061">
            <v>0</v>
          </cell>
          <cell r="U1061">
            <v>752</v>
          </cell>
          <cell r="V1061">
            <v>752</v>
          </cell>
          <cell r="W1061">
            <v>0</v>
          </cell>
          <cell r="X1061">
            <v>752</v>
          </cell>
          <cell r="Y1061">
            <v>752</v>
          </cell>
          <cell r="Z1061">
            <v>0</v>
          </cell>
          <cell r="AA1061">
            <v>752</v>
          </cell>
          <cell r="AB1061">
            <v>27304368</v>
          </cell>
          <cell r="AC1061" t="str">
            <v>Registro Valido</v>
          </cell>
          <cell r="AD1061">
            <v>752</v>
          </cell>
          <cell r="AE1061">
            <v>752</v>
          </cell>
          <cell r="AF1061">
            <v>752</v>
          </cell>
          <cell r="AG1061">
            <v>752</v>
          </cell>
          <cell r="AH1061">
            <v>733</v>
          </cell>
          <cell r="AI1061">
            <v>733</v>
          </cell>
          <cell r="AJ1061">
            <v>733</v>
          </cell>
          <cell r="AK1061">
            <v>733</v>
          </cell>
          <cell r="AM1061" t="str">
            <v>ALI_119_SEG_1</v>
          </cell>
          <cell r="AN1061" t="str">
            <v>ALI_119_SEG_1_VAL_27304368</v>
          </cell>
          <cell r="AO1061">
            <v>2</v>
          </cell>
          <cell r="AP1061">
            <v>27304368</v>
          </cell>
          <cell r="AQ1061" t="b">
            <v>1</v>
          </cell>
          <cell r="AR1061" t="str">
            <v/>
          </cell>
          <cell r="AS1061" t="str">
            <v>X</v>
          </cell>
          <cell r="AT1061" t="str">
            <v>ALI_119_SEG_1_X</v>
          </cell>
          <cell r="AU1061">
            <v>1</v>
          </cell>
          <cell r="AV1061" t="str">
            <v>Cotizacion Seleccionada</v>
          </cell>
        </row>
        <row r="1062">
          <cell r="A1062" t="str">
            <v>ALI_119_SEG_8</v>
          </cell>
          <cell r="B1062" t="str">
            <v>5to_Evento_973_V2_Nutrición Bogotá 2020_17515756.xlsm</v>
          </cell>
          <cell r="C1062">
            <v>119</v>
          </cell>
          <cell r="D1062">
            <v>2093</v>
          </cell>
          <cell r="E1062" t="str">
            <v>Nutrición Bogotá 2020 Ut</v>
          </cell>
          <cell r="F1062">
            <v>113</v>
          </cell>
          <cell r="G1062" t="str">
            <v>FRUTA</v>
          </cell>
          <cell r="H1062" t="str">
            <v>119 : Manzana nacional.</v>
          </cell>
          <cell r="I1062">
            <v>8</v>
          </cell>
          <cell r="J1062" t="str">
            <v>Sitio 1 : CARRERA 127#22G-18 INT 4 - Sitio 2 : SIBERIA KM 7.5 CELTA, LOTE 159 - Sitio 3 : CARRERA 68B #10A-18 - Sitio 4 : CALLE 24F#101B-15 - Sitio 5 : CARRERA 65B#10A-87 - Sitio 6 : AUTO MEDE KM 1,5 P INDUS FLORIDA BOD 23 - Sitio 7 : CARRERA 71 A BIS # 63D-38 -</v>
          </cell>
          <cell r="K1062">
            <v>44835</v>
          </cell>
          <cell r="L1062">
            <v>17975</v>
          </cell>
          <cell r="M1062">
            <v>12824</v>
          </cell>
          <cell r="N1062">
            <v>7549</v>
          </cell>
          <cell r="O1062">
            <v>652</v>
          </cell>
          <cell r="P1062">
            <v>752</v>
          </cell>
          <cell r="Q1062">
            <v>0</v>
          </cell>
          <cell r="R1062">
            <v>752</v>
          </cell>
          <cell r="S1062">
            <v>752</v>
          </cell>
          <cell r="T1062">
            <v>0</v>
          </cell>
          <cell r="U1062">
            <v>752</v>
          </cell>
          <cell r="V1062">
            <v>752</v>
          </cell>
          <cell r="W1062">
            <v>0</v>
          </cell>
          <cell r="X1062">
            <v>752</v>
          </cell>
          <cell r="Y1062">
            <v>752</v>
          </cell>
          <cell r="Z1062">
            <v>0</v>
          </cell>
          <cell r="AA1062">
            <v>752</v>
          </cell>
          <cell r="AB1062">
            <v>29328000</v>
          </cell>
          <cell r="AC1062" t="str">
            <v>Registro Valido</v>
          </cell>
          <cell r="AD1062">
            <v>752</v>
          </cell>
          <cell r="AE1062">
            <v>752</v>
          </cell>
          <cell r="AF1062">
            <v>752</v>
          </cell>
          <cell r="AG1062">
            <v>752</v>
          </cell>
          <cell r="AH1062">
            <v>733</v>
          </cell>
          <cell r="AI1062">
            <v>733</v>
          </cell>
          <cell r="AJ1062">
            <v>733</v>
          </cell>
          <cell r="AK1062">
            <v>733</v>
          </cell>
          <cell r="AM1062" t="str">
            <v>ALI_119_SEG_8</v>
          </cell>
          <cell r="AN1062" t="str">
            <v>ALI_119_SEG_8_VAL_29328000</v>
          </cell>
          <cell r="AO1062">
            <v>2</v>
          </cell>
          <cell r="AP1062">
            <v>29328000</v>
          </cell>
          <cell r="AQ1062" t="b">
            <v>1</v>
          </cell>
          <cell r="AR1062" t="str">
            <v/>
          </cell>
          <cell r="AS1062" t="str">
            <v>X</v>
          </cell>
          <cell r="AT1062" t="str">
            <v>ALI_119_SEG_8_X</v>
          </cell>
          <cell r="AU1062">
            <v>1</v>
          </cell>
          <cell r="AV1062" t="str">
            <v>Cotizacion Seleccionada</v>
          </cell>
        </row>
        <row r="1063">
          <cell r="A1063" t="str">
            <v>ALI_119_SEG_11</v>
          </cell>
          <cell r="B1063" t="str">
            <v>5to_Evento_973_V2_Nutrición Bogotá 2020_17515756.xlsm</v>
          </cell>
          <cell r="C1063">
            <v>119</v>
          </cell>
          <cell r="D1063">
            <v>2093</v>
          </cell>
          <cell r="E1063" t="str">
            <v>Nutrición Bogotá 2020 Ut</v>
          </cell>
          <cell r="F1063">
            <v>116</v>
          </cell>
          <cell r="G1063" t="str">
            <v>FRUTA</v>
          </cell>
          <cell r="H1063" t="str">
            <v>119 : Manzana nacional.</v>
          </cell>
          <cell r="I1063">
            <v>11</v>
          </cell>
          <cell r="J1063" t="str">
            <v>Sitio 1 : CARRERA 127#22G-18 INT 4 - Sitio 2 : SIBERIA KM 7.5 CELTA, LOTE 159 - Sitio 3 : CARRERA 68B #10A-18 - Sitio 4 : CALLE 24F#101B-15 - Sitio 5 : CARRERA 65B#10A-87 - Sitio 6 : AUTO MEDE KM 1,5 P INDUS FLORIDA BOD 23 - Sitio 7 : CARRERA 71 A BIS # 63D-38 -</v>
          </cell>
          <cell r="K1063">
            <v>44835</v>
          </cell>
          <cell r="L1063">
            <v>17916</v>
          </cell>
          <cell r="M1063">
            <v>12782</v>
          </cell>
          <cell r="N1063">
            <v>7524</v>
          </cell>
          <cell r="O1063">
            <v>650</v>
          </cell>
          <cell r="P1063">
            <v>752</v>
          </cell>
          <cell r="Q1063">
            <v>0</v>
          </cell>
          <cell r="R1063">
            <v>752</v>
          </cell>
          <cell r="S1063">
            <v>752</v>
          </cell>
          <cell r="T1063">
            <v>0</v>
          </cell>
          <cell r="U1063">
            <v>752</v>
          </cell>
          <cell r="V1063">
            <v>752</v>
          </cell>
          <cell r="W1063">
            <v>0</v>
          </cell>
          <cell r="X1063">
            <v>752</v>
          </cell>
          <cell r="Y1063">
            <v>752</v>
          </cell>
          <cell r="Z1063">
            <v>0</v>
          </cell>
          <cell r="AA1063">
            <v>752</v>
          </cell>
          <cell r="AB1063">
            <v>29231744</v>
          </cell>
          <cell r="AC1063" t="str">
            <v>Registro Valido</v>
          </cell>
          <cell r="AD1063">
            <v>752</v>
          </cell>
          <cell r="AE1063">
            <v>752</v>
          </cell>
          <cell r="AF1063">
            <v>752</v>
          </cell>
          <cell r="AG1063">
            <v>752</v>
          </cell>
          <cell r="AH1063">
            <v>733</v>
          </cell>
          <cell r="AI1063">
            <v>733</v>
          </cell>
          <cell r="AJ1063">
            <v>733</v>
          </cell>
          <cell r="AK1063">
            <v>733</v>
          </cell>
          <cell r="AM1063" t="str">
            <v>ALI_119_SEG_11</v>
          </cell>
          <cell r="AN1063" t="str">
            <v>ALI_119_SEG_11_VAL_29231744</v>
          </cell>
          <cell r="AO1063">
            <v>2</v>
          </cell>
          <cell r="AP1063">
            <v>29231744</v>
          </cell>
          <cell r="AQ1063" t="b">
            <v>1</v>
          </cell>
          <cell r="AR1063" t="str">
            <v/>
          </cell>
          <cell r="AS1063" t="str">
            <v>X</v>
          </cell>
          <cell r="AT1063" t="str">
            <v>ALI_119_SEG_11_X</v>
          </cell>
          <cell r="AU1063">
            <v>1</v>
          </cell>
          <cell r="AV1063" t="str">
            <v>Cotizacion Seleccionada</v>
          </cell>
        </row>
        <row r="1064">
          <cell r="A1064" t="str">
            <v>ALI_119_SEG_12</v>
          </cell>
          <cell r="B1064" t="str">
            <v>5to_Evento_973_V2_Nutrición Bogotá 2020_17515756.xlsm</v>
          </cell>
          <cell r="C1064">
            <v>119</v>
          </cell>
          <cell r="D1064">
            <v>2093</v>
          </cell>
          <cell r="E1064" t="str">
            <v>Nutrición Bogotá 2020 Ut</v>
          </cell>
          <cell r="F1064">
            <v>117</v>
          </cell>
          <cell r="G1064" t="str">
            <v>FRUTA</v>
          </cell>
          <cell r="H1064" t="str">
            <v>119 : Manzana nacional.</v>
          </cell>
          <cell r="I1064">
            <v>12</v>
          </cell>
          <cell r="J1064" t="str">
            <v>Sitio 1 : CARRERA 127#22G-18 INT 4 - Sitio 2 : SIBERIA KM 7.5 CELTA, LOTE 159 - Sitio 3 : CARRERA 68B #10A-18 - Sitio 4 : CALLE 24F#101B-15 - Sitio 5 : CARRERA 65B#10A-87 - Sitio 6 : AUTO MEDE KM 1,5 P INDUS FLORIDA BOD 23 - Sitio 7 : CARRERA 71 A BIS # 63D-38 -</v>
          </cell>
          <cell r="K1064">
            <v>44835</v>
          </cell>
          <cell r="L1064">
            <v>16258</v>
          </cell>
          <cell r="M1064">
            <v>11600</v>
          </cell>
          <cell r="N1064">
            <v>6829</v>
          </cell>
          <cell r="O1064">
            <v>590</v>
          </cell>
          <cell r="P1064">
            <v>752</v>
          </cell>
          <cell r="Q1064">
            <v>0</v>
          </cell>
          <cell r="R1064">
            <v>752</v>
          </cell>
          <cell r="S1064">
            <v>752</v>
          </cell>
          <cell r="T1064">
            <v>0</v>
          </cell>
          <cell r="U1064">
            <v>752</v>
          </cell>
          <cell r="V1064">
            <v>752</v>
          </cell>
          <cell r="W1064">
            <v>0</v>
          </cell>
          <cell r="X1064">
            <v>752</v>
          </cell>
          <cell r="Y1064">
            <v>752</v>
          </cell>
          <cell r="Z1064">
            <v>0</v>
          </cell>
          <cell r="AA1064">
            <v>752</v>
          </cell>
          <cell r="AB1064">
            <v>26528304</v>
          </cell>
          <cell r="AC1064" t="str">
            <v>Registro Valido</v>
          </cell>
          <cell r="AD1064">
            <v>752</v>
          </cell>
          <cell r="AE1064">
            <v>752</v>
          </cell>
          <cell r="AF1064">
            <v>752</v>
          </cell>
          <cell r="AG1064">
            <v>752</v>
          </cell>
          <cell r="AH1064">
            <v>733</v>
          </cell>
          <cell r="AI1064">
            <v>733</v>
          </cell>
          <cell r="AJ1064">
            <v>733</v>
          </cell>
          <cell r="AK1064">
            <v>733</v>
          </cell>
          <cell r="AM1064" t="str">
            <v>ALI_119_SEG_12</v>
          </cell>
          <cell r="AN1064" t="str">
            <v>ALI_119_SEG_12_VAL_26528304</v>
          </cell>
          <cell r="AO1064">
            <v>2</v>
          </cell>
          <cell r="AP1064">
            <v>26528304</v>
          </cell>
          <cell r="AQ1064" t="b">
            <v>1</v>
          </cell>
          <cell r="AR1064" t="str">
            <v/>
          </cell>
          <cell r="AS1064" t="str">
            <v>X</v>
          </cell>
          <cell r="AT1064" t="str">
            <v>ALI_119_SEG_12_X</v>
          </cell>
          <cell r="AU1064">
            <v>1</v>
          </cell>
          <cell r="AV1064" t="str">
            <v>Cotizacion Seleccionada</v>
          </cell>
        </row>
        <row r="1065">
          <cell r="A1065" t="str">
            <v>ALI_119_SEG_13</v>
          </cell>
          <cell r="B1065" t="str">
            <v>5to_Evento_973_V2_Nutrición Bogotá 2020_17515756.xlsm</v>
          </cell>
          <cell r="C1065">
            <v>119</v>
          </cell>
          <cell r="D1065">
            <v>2093</v>
          </cell>
          <cell r="E1065" t="str">
            <v>Nutrición Bogotá 2020 Ut</v>
          </cell>
          <cell r="F1065">
            <v>118</v>
          </cell>
          <cell r="G1065" t="str">
            <v>FRUTA</v>
          </cell>
          <cell r="H1065" t="str">
            <v>119 : Manzana nacional.</v>
          </cell>
          <cell r="I1065">
            <v>13</v>
          </cell>
          <cell r="J1065" t="str">
            <v>Sitio 1 : CARRERA 127#22G-18 INT 4 - Sitio 2 : SIBERIA KM 7.5 CELTA, LOTE 159 - Sitio 3 : CARRERA 68B #10A-18 - Sitio 4 : CALLE 24F#101B-15 - Sitio 5 : CARRERA 65B#10A-87 - Sitio 6 : AUTO MEDE KM 1,5 P INDUS FLORIDA BOD 23 - Sitio 7 : CARRERA 71 A BIS # 63D-38 -</v>
          </cell>
          <cell r="K1065">
            <v>44835</v>
          </cell>
          <cell r="L1065">
            <v>17264</v>
          </cell>
          <cell r="M1065">
            <v>12318</v>
          </cell>
          <cell r="N1065">
            <v>7250</v>
          </cell>
          <cell r="O1065">
            <v>626</v>
          </cell>
          <cell r="P1065">
            <v>752</v>
          </cell>
          <cell r="Q1065">
            <v>0</v>
          </cell>
          <cell r="R1065">
            <v>752</v>
          </cell>
          <cell r="S1065">
            <v>752</v>
          </cell>
          <cell r="T1065">
            <v>0</v>
          </cell>
          <cell r="U1065">
            <v>752</v>
          </cell>
          <cell r="V1065">
            <v>752</v>
          </cell>
          <cell r="W1065">
            <v>0</v>
          </cell>
          <cell r="X1065">
            <v>752</v>
          </cell>
          <cell r="Y1065">
            <v>752</v>
          </cell>
          <cell r="Z1065">
            <v>0</v>
          </cell>
          <cell r="AA1065">
            <v>752</v>
          </cell>
          <cell r="AB1065">
            <v>28168416</v>
          </cell>
          <cell r="AC1065" t="str">
            <v>Registro Valido</v>
          </cell>
          <cell r="AD1065">
            <v>752</v>
          </cell>
          <cell r="AE1065">
            <v>752</v>
          </cell>
          <cell r="AF1065">
            <v>752</v>
          </cell>
          <cell r="AG1065">
            <v>752</v>
          </cell>
          <cell r="AH1065">
            <v>733</v>
          </cell>
          <cell r="AI1065">
            <v>733</v>
          </cell>
          <cell r="AJ1065">
            <v>733</v>
          </cell>
          <cell r="AK1065">
            <v>733</v>
          </cell>
          <cell r="AM1065" t="str">
            <v>ALI_119_SEG_13</v>
          </cell>
          <cell r="AN1065" t="str">
            <v>ALI_119_SEG_13_VAL_28168416</v>
          </cell>
          <cell r="AO1065">
            <v>2</v>
          </cell>
          <cell r="AP1065">
            <v>28168416</v>
          </cell>
          <cell r="AQ1065" t="b">
            <v>1</v>
          </cell>
          <cell r="AR1065" t="str">
            <v/>
          </cell>
          <cell r="AS1065" t="str">
            <v>X</v>
          </cell>
          <cell r="AT1065" t="str">
            <v>ALI_119_SEG_13_X</v>
          </cell>
          <cell r="AU1065">
            <v>1</v>
          </cell>
          <cell r="AV1065" t="str">
            <v>Cotizacion Seleccionada</v>
          </cell>
        </row>
        <row r="1066">
          <cell r="A1066" t="str">
            <v>ALI_119_SEG_14</v>
          </cell>
          <cell r="B1066" t="str">
            <v>5to_Evento_973_V2_Nutrición Bogotá 2020_17515756.xlsm</v>
          </cell>
          <cell r="C1066">
            <v>119</v>
          </cell>
          <cell r="D1066">
            <v>2093</v>
          </cell>
          <cell r="E1066" t="str">
            <v>Nutrición Bogotá 2020 Ut</v>
          </cell>
          <cell r="F1066">
            <v>119</v>
          </cell>
          <cell r="G1066" t="str">
            <v>FRUTA</v>
          </cell>
          <cell r="H1066" t="str">
            <v>119 : Manzana nacional.</v>
          </cell>
          <cell r="I1066">
            <v>14</v>
          </cell>
          <cell r="J1066" t="str">
            <v>Sitio 1 : CARRERA 127#22G-18 INT 4 - Sitio 2 : SIBERIA KM 7.5 CELTA, LOTE 159 - Sitio 3 : CARRERA 68B #10A-18 - Sitio 4 : CALLE 24F#101B-15 - Sitio 5 : CARRERA 65B#10A-87 - Sitio 6 : AUTO MEDE KM 1,5 P INDUS FLORIDA BOD 23 - Sitio 7 : CARRERA 71 A BIS # 63D-38 -</v>
          </cell>
          <cell r="K1066">
            <v>44835</v>
          </cell>
          <cell r="L1066">
            <v>17107</v>
          </cell>
          <cell r="M1066">
            <v>12206</v>
          </cell>
          <cell r="N1066">
            <v>7184</v>
          </cell>
          <cell r="O1066">
            <v>621</v>
          </cell>
          <cell r="P1066">
            <v>752</v>
          </cell>
          <cell r="Q1066">
            <v>0</v>
          </cell>
          <cell r="R1066">
            <v>752</v>
          </cell>
          <cell r="S1066">
            <v>752</v>
          </cell>
          <cell r="T1066">
            <v>0</v>
          </cell>
          <cell r="U1066">
            <v>752</v>
          </cell>
          <cell r="V1066">
            <v>752</v>
          </cell>
          <cell r="W1066">
            <v>0</v>
          </cell>
          <cell r="X1066">
            <v>752</v>
          </cell>
          <cell r="Y1066">
            <v>752</v>
          </cell>
          <cell r="Z1066">
            <v>0</v>
          </cell>
          <cell r="AA1066">
            <v>752</v>
          </cell>
          <cell r="AB1066">
            <v>27912736</v>
          </cell>
          <cell r="AC1066" t="str">
            <v>Registro Valido</v>
          </cell>
          <cell r="AD1066">
            <v>752</v>
          </cell>
          <cell r="AE1066">
            <v>752</v>
          </cell>
          <cell r="AF1066">
            <v>752</v>
          </cell>
          <cell r="AG1066">
            <v>752</v>
          </cell>
          <cell r="AH1066">
            <v>733</v>
          </cell>
          <cell r="AI1066">
            <v>733</v>
          </cell>
          <cell r="AJ1066">
            <v>733</v>
          </cell>
          <cell r="AK1066">
            <v>733</v>
          </cell>
          <cell r="AM1066" t="str">
            <v>ALI_119_SEG_14</v>
          </cell>
          <cell r="AN1066" t="str">
            <v>ALI_119_SEG_14_VAL_27912736</v>
          </cell>
          <cell r="AO1066">
            <v>2</v>
          </cell>
          <cell r="AP1066">
            <v>27912736</v>
          </cell>
          <cell r="AQ1066" t="b">
            <v>1</v>
          </cell>
          <cell r="AR1066" t="str">
            <v/>
          </cell>
          <cell r="AS1066" t="str">
            <v>X</v>
          </cell>
          <cell r="AT1066" t="str">
            <v>ALI_119_SEG_14_X</v>
          </cell>
          <cell r="AU1066">
            <v>1</v>
          </cell>
          <cell r="AV1066" t="str">
            <v>Cotizacion Seleccionada</v>
          </cell>
        </row>
        <row r="1067">
          <cell r="A1067" t="str">
            <v>ALI_119_SEG_15</v>
          </cell>
          <cell r="B1067" t="str">
            <v>5to_Evento_973_V2_Nutrición Bogotá 2020_17515756.xlsm</v>
          </cell>
          <cell r="C1067">
            <v>119</v>
          </cell>
          <cell r="D1067">
            <v>2093</v>
          </cell>
          <cell r="E1067" t="str">
            <v>Nutrición Bogotá 2020 Ut</v>
          </cell>
          <cell r="F1067">
            <v>120</v>
          </cell>
          <cell r="G1067" t="str">
            <v>FRUTA</v>
          </cell>
          <cell r="H1067" t="str">
            <v>119 : Manzana nacional.</v>
          </cell>
          <cell r="I1067">
            <v>15</v>
          </cell>
          <cell r="J1067" t="str">
            <v>Sitio 1 : CARRERA 127#22G-18 INT 4 - Sitio 2 : SIBERIA KM 7.5 CELTA, LOTE 159 - Sitio 3 : CARRERA 68B #10A-18 - Sitio 4 : CALLE 24F#101B-15 - Sitio 5 : CARRERA 65B#10A-87 - Sitio 6 : AUTO MEDE KM 1,5 P INDUS FLORIDA BOD 23 - Sitio 7 : CARRERA 71 A BIS # 63D-38 -</v>
          </cell>
          <cell r="K1067">
            <v>44835</v>
          </cell>
          <cell r="L1067">
            <v>16171</v>
          </cell>
          <cell r="M1067">
            <v>11537</v>
          </cell>
          <cell r="N1067">
            <v>6794</v>
          </cell>
          <cell r="O1067">
            <v>587</v>
          </cell>
          <cell r="P1067">
            <v>752</v>
          </cell>
          <cell r="Q1067">
            <v>0</v>
          </cell>
          <cell r="R1067">
            <v>752</v>
          </cell>
          <cell r="S1067">
            <v>752</v>
          </cell>
          <cell r="T1067">
            <v>0</v>
          </cell>
          <cell r="U1067">
            <v>752</v>
          </cell>
          <cell r="V1067">
            <v>752</v>
          </cell>
          <cell r="W1067">
            <v>0</v>
          </cell>
          <cell r="X1067">
            <v>752</v>
          </cell>
          <cell r="Y1067">
            <v>752</v>
          </cell>
          <cell r="Z1067">
            <v>0</v>
          </cell>
          <cell r="AA1067">
            <v>752</v>
          </cell>
          <cell r="AB1067">
            <v>26386928</v>
          </cell>
          <cell r="AC1067" t="str">
            <v>Registro Valido</v>
          </cell>
          <cell r="AD1067">
            <v>752</v>
          </cell>
          <cell r="AE1067">
            <v>752</v>
          </cell>
          <cell r="AF1067">
            <v>752</v>
          </cell>
          <cell r="AG1067">
            <v>752</v>
          </cell>
          <cell r="AH1067">
            <v>733</v>
          </cell>
          <cell r="AI1067">
            <v>733</v>
          </cell>
          <cell r="AJ1067">
            <v>733</v>
          </cell>
          <cell r="AK1067">
            <v>733</v>
          </cell>
          <cell r="AM1067" t="str">
            <v>ALI_119_SEG_15</v>
          </cell>
          <cell r="AN1067" t="str">
            <v>ALI_119_SEG_15_VAL_26386928</v>
          </cell>
          <cell r="AO1067">
            <v>2</v>
          </cell>
          <cell r="AP1067">
            <v>26386928</v>
          </cell>
          <cell r="AQ1067" t="b">
            <v>1</v>
          </cell>
          <cell r="AR1067" t="str">
            <v/>
          </cell>
          <cell r="AS1067" t="str">
            <v>X</v>
          </cell>
          <cell r="AT1067" t="str">
            <v>ALI_119_SEG_15_X</v>
          </cell>
          <cell r="AU1067">
            <v>1</v>
          </cell>
          <cell r="AV1067" t="str">
            <v>Cotizacion Seleccionada</v>
          </cell>
        </row>
        <row r="1068">
          <cell r="A1068" t="str">
            <v>ALI_58_SEG_1</v>
          </cell>
          <cell r="B1068" t="str">
            <v>5to_Evento_973_V2_Nutrición Bogotá 2020_17515756.xlsm</v>
          </cell>
          <cell r="C1068">
            <v>58</v>
          </cell>
          <cell r="D1068">
            <v>2093</v>
          </cell>
          <cell r="E1068" t="str">
            <v>Nutrición Bogotá 2020 Ut</v>
          </cell>
          <cell r="F1068">
            <v>222</v>
          </cell>
          <cell r="G1068" t="str">
            <v>FRUTA</v>
          </cell>
          <cell r="H1068" t="str">
            <v>58 : Pera nacional.</v>
          </cell>
          <cell r="I1068">
            <v>1</v>
          </cell>
          <cell r="J1068" t="str">
            <v>Sitio 1 : CARRERA 127#22G-18 INT 4 - Sitio 2 : SIBERIA KM 7.5 CELTA, LOTE 159 - Sitio 3 : CARRERA 68B #10A-18 - Sitio 4 : CALLE 24F#101B-15 - Sitio 5 : CARRERA 65B#10A-87 - Sitio 6 : AUTO MEDE KM 1,5 P INDUS FLORIDA BOD 23 - Sitio 7 : CARRERA 71 A BIS # 63D-38 -</v>
          </cell>
          <cell r="K1068">
            <v>44835</v>
          </cell>
          <cell r="L1068">
            <v>10051</v>
          </cell>
          <cell r="M1068">
            <v>11878</v>
          </cell>
          <cell r="N1068">
            <v>7764</v>
          </cell>
          <cell r="O1068">
            <v>475</v>
          </cell>
          <cell r="P1068">
            <v>860</v>
          </cell>
          <cell r="Q1068">
            <v>0</v>
          </cell>
          <cell r="R1068">
            <v>860</v>
          </cell>
          <cell r="S1068">
            <v>860</v>
          </cell>
          <cell r="T1068">
            <v>0</v>
          </cell>
          <cell r="U1068">
            <v>860</v>
          </cell>
          <cell r="V1068">
            <v>860</v>
          </cell>
          <cell r="W1068">
            <v>0</v>
          </cell>
          <cell r="X1068">
            <v>860</v>
          </cell>
          <cell r="Y1068">
            <v>860</v>
          </cell>
          <cell r="Z1068">
            <v>0</v>
          </cell>
          <cell r="AA1068">
            <v>860</v>
          </cell>
          <cell r="AB1068">
            <v>25944480</v>
          </cell>
          <cell r="AC1068" t="str">
            <v>Registro Valido</v>
          </cell>
          <cell r="AD1068">
            <v>860</v>
          </cell>
          <cell r="AE1068">
            <v>860</v>
          </cell>
          <cell r="AF1068">
            <v>860</v>
          </cell>
          <cell r="AG1068">
            <v>860</v>
          </cell>
          <cell r="AH1068">
            <v>839</v>
          </cell>
          <cell r="AI1068">
            <v>839</v>
          </cell>
          <cell r="AJ1068">
            <v>839</v>
          </cell>
          <cell r="AK1068">
            <v>839</v>
          </cell>
          <cell r="AM1068" t="str">
            <v>ALI_58_SEG_1</v>
          </cell>
          <cell r="AN1068" t="str">
            <v>ALI_58_SEG_1_VAL_25944480</v>
          </cell>
          <cell r="AO1068">
            <v>2</v>
          </cell>
          <cell r="AP1068">
            <v>25944480</v>
          </cell>
          <cell r="AQ1068" t="b">
            <v>1</v>
          </cell>
          <cell r="AR1068" t="str">
            <v/>
          </cell>
          <cell r="AS1068" t="str">
            <v>X</v>
          </cell>
          <cell r="AT1068" t="str">
            <v>ALI_58_SEG_1_X</v>
          </cell>
          <cell r="AU1068">
            <v>1</v>
          </cell>
          <cell r="AV1068" t="str">
            <v>Cotizacion Seleccionada</v>
          </cell>
        </row>
        <row r="1069">
          <cell r="A1069" t="str">
            <v>ALI_58_SEG_2</v>
          </cell>
          <cell r="B1069" t="str">
            <v>5to_Evento_973_V2_Nutrición Bogotá 2020_17515756.xlsm</v>
          </cell>
          <cell r="C1069">
            <v>58</v>
          </cell>
          <cell r="D1069">
            <v>2093</v>
          </cell>
          <cell r="E1069" t="str">
            <v>Nutrición Bogotá 2020 Ut</v>
          </cell>
          <cell r="F1069">
            <v>223</v>
          </cell>
          <cell r="G1069" t="str">
            <v>FRUTA</v>
          </cell>
          <cell r="H1069" t="str">
            <v>58 : Pera nacional.</v>
          </cell>
          <cell r="I1069">
            <v>2</v>
          </cell>
          <cell r="J1069" t="str">
            <v>Sitio 1 : CARRERA 127#22G-18 INT 4 - Sitio 2 : SIBERIA KM 7.5 CELTA, LOTE 159 - Sitio 3 : CARRERA 68B #10A-18 - Sitio 4 : CALLE 24F#101B-15 - Sitio 5 : CARRERA 65B#10A-87 - Sitio 6 : AUTO MEDE KM 1,5 P INDUS FLORIDA BOD 23 - Sitio 7 : CARRERA 71 A BIS # 63D-38 -</v>
          </cell>
          <cell r="K1069">
            <v>44835</v>
          </cell>
          <cell r="L1069">
            <v>10281</v>
          </cell>
          <cell r="M1069">
            <v>12146</v>
          </cell>
          <cell r="N1069">
            <v>7938</v>
          </cell>
          <cell r="O1069">
            <v>486</v>
          </cell>
          <cell r="P1069">
            <v>860</v>
          </cell>
          <cell r="Q1069">
            <v>0</v>
          </cell>
          <cell r="R1069">
            <v>860</v>
          </cell>
          <cell r="S1069">
            <v>860</v>
          </cell>
          <cell r="T1069">
            <v>0</v>
          </cell>
          <cell r="U1069">
            <v>860</v>
          </cell>
          <cell r="V1069">
            <v>860</v>
          </cell>
          <cell r="W1069">
            <v>0</v>
          </cell>
          <cell r="X1069">
            <v>860</v>
          </cell>
          <cell r="Y1069">
            <v>860</v>
          </cell>
          <cell r="Z1069">
            <v>0</v>
          </cell>
          <cell r="AA1069">
            <v>860</v>
          </cell>
          <cell r="AB1069">
            <v>26531860</v>
          </cell>
          <cell r="AC1069" t="str">
            <v>Registro Valido</v>
          </cell>
          <cell r="AD1069">
            <v>860</v>
          </cell>
          <cell r="AE1069">
            <v>860</v>
          </cell>
          <cell r="AF1069">
            <v>860</v>
          </cell>
          <cell r="AG1069">
            <v>860</v>
          </cell>
          <cell r="AH1069">
            <v>839</v>
          </cell>
          <cell r="AI1069">
            <v>839</v>
          </cell>
          <cell r="AJ1069">
            <v>839</v>
          </cell>
          <cell r="AK1069">
            <v>839</v>
          </cell>
          <cell r="AM1069" t="str">
            <v>ALI_58_SEG_2</v>
          </cell>
          <cell r="AN1069" t="str">
            <v>ALI_58_SEG_2_VAL_26531860</v>
          </cell>
          <cell r="AO1069">
            <v>3</v>
          </cell>
          <cell r="AP1069">
            <v>26531860</v>
          </cell>
          <cell r="AQ1069" t="b">
            <v>1</v>
          </cell>
          <cell r="AR1069" t="str">
            <v/>
          </cell>
          <cell r="AS1069" t="str">
            <v>X</v>
          </cell>
          <cell r="AT1069" t="str">
            <v>ALI_58_SEG_2_X</v>
          </cell>
          <cell r="AU1069">
            <v>1</v>
          </cell>
          <cell r="AV1069" t="str">
            <v>Cotizacion Seleccionada</v>
          </cell>
        </row>
        <row r="1070">
          <cell r="A1070" t="str">
            <v>ALI_58_SEG_3</v>
          </cell>
          <cell r="B1070" t="str">
            <v>5to_Evento_973_V2_Nutrición Bogotá 2020_17515756.xlsm</v>
          </cell>
          <cell r="C1070">
            <v>58</v>
          </cell>
          <cell r="D1070">
            <v>2093</v>
          </cell>
          <cell r="E1070" t="str">
            <v>Nutrición Bogotá 2020 Ut</v>
          </cell>
          <cell r="F1070">
            <v>224</v>
          </cell>
          <cell r="G1070" t="str">
            <v>FRUTA</v>
          </cell>
          <cell r="H1070" t="str">
            <v>58 : Pera nacional.</v>
          </cell>
          <cell r="I1070">
            <v>3</v>
          </cell>
          <cell r="J1070" t="str">
            <v>Sitio 1 : CARRERA 127#22G-18 INT 4 - Sitio 2 : SIBERIA KM 7.5 CELTA, LOTE 159 - Sitio 3 : CARRERA 68B #10A-18 - Sitio 4 : CALLE 24F#101B-15 - Sitio 5 : CARRERA 65B#10A-87 - Sitio 6 : AUTO MEDE KM 1,5 P INDUS FLORIDA BOD 23 - Sitio 7 : CARRERA 71 A BIS # 63D-38 -</v>
          </cell>
          <cell r="K1070">
            <v>44835</v>
          </cell>
          <cell r="L1070">
            <v>10218</v>
          </cell>
          <cell r="M1070">
            <v>12074</v>
          </cell>
          <cell r="N1070">
            <v>7890</v>
          </cell>
          <cell r="O1070">
            <v>483</v>
          </cell>
          <cell r="P1070">
            <v>860</v>
          </cell>
          <cell r="Q1070">
            <v>0</v>
          </cell>
          <cell r="R1070">
            <v>860</v>
          </cell>
          <cell r="S1070">
            <v>860</v>
          </cell>
          <cell r="T1070">
            <v>0</v>
          </cell>
          <cell r="U1070">
            <v>860</v>
          </cell>
          <cell r="V1070">
            <v>860</v>
          </cell>
          <cell r="W1070">
            <v>0</v>
          </cell>
          <cell r="X1070">
            <v>860</v>
          </cell>
          <cell r="Y1070">
            <v>860</v>
          </cell>
          <cell r="Z1070">
            <v>0</v>
          </cell>
          <cell r="AA1070">
            <v>860</v>
          </cell>
          <cell r="AB1070">
            <v>26371900</v>
          </cell>
          <cell r="AC1070" t="str">
            <v>Registro Valido</v>
          </cell>
          <cell r="AD1070">
            <v>860</v>
          </cell>
          <cell r="AE1070">
            <v>860</v>
          </cell>
          <cell r="AF1070">
            <v>860</v>
          </cell>
          <cell r="AG1070">
            <v>860</v>
          </cell>
          <cell r="AH1070">
            <v>839</v>
          </cell>
          <cell r="AI1070">
            <v>839</v>
          </cell>
          <cell r="AJ1070">
            <v>839</v>
          </cell>
          <cell r="AK1070">
            <v>839</v>
          </cell>
          <cell r="AM1070" t="str">
            <v>ALI_58_SEG_3</v>
          </cell>
          <cell r="AN1070" t="str">
            <v>ALI_58_SEG_3_VAL_26371900</v>
          </cell>
          <cell r="AO1070">
            <v>3</v>
          </cell>
          <cell r="AP1070">
            <v>26371900</v>
          </cell>
          <cell r="AQ1070" t="b">
            <v>1</v>
          </cell>
          <cell r="AR1070" t="str">
            <v/>
          </cell>
          <cell r="AS1070" t="str">
            <v>X</v>
          </cell>
          <cell r="AT1070" t="str">
            <v>ALI_58_SEG_3_X</v>
          </cell>
          <cell r="AU1070">
            <v>1</v>
          </cell>
          <cell r="AV1070" t="str">
            <v>Cotizacion Seleccionada</v>
          </cell>
        </row>
        <row r="1071">
          <cell r="A1071" t="str">
            <v>ALI_58_SEG_4</v>
          </cell>
          <cell r="B1071" t="str">
            <v>5to_Evento_973_V2_Nutrición Bogotá 2020_17515756.xlsm</v>
          </cell>
          <cell r="C1071">
            <v>58</v>
          </cell>
          <cell r="D1071">
            <v>2093</v>
          </cell>
          <cell r="E1071" t="str">
            <v>Nutrición Bogotá 2020 Ut</v>
          </cell>
          <cell r="F1071">
            <v>225</v>
          </cell>
          <cell r="G1071" t="str">
            <v>FRUTA</v>
          </cell>
          <cell r="H1071" t="str">
            <v>58 : Pera nacional.</v>
          </cell>
          <cell r="I1071">
            <v>4</v>
          </cell>
          <cell r="J1071" t="str">
            <v>Sitio 1 : CARRERA 127#22G-18 INT 4 - Sitio 2 : SIBERIA KM 7.5 CELTA, LOTE 159 - Sitio 3 : CARRERA 68B #10A-18 - Sitio 4 : CALLE 24F#101B-15 - Sitio 5 : CARRERA 65B#10A-87 - Sitio 6 : AUTO MEDE KM 1,5 P INDUS FLORIDA BOD 23 - Sitio 7 : CARRERA 71 A BIS # 63D-38 -</v>
          </cell>
          <cell r="K1071">
            <v>44835</v>
          </cell>
          <cell r="L1071">
            <v>10886</v>
          </cell>
          <cell r="M1071">
            <v>12863</v>
          </cell>
          <cell r="N1071">
            <v>8406</v>
          </cell>
          <cell r="O1071">
            <v>515</v>
          </cell>
          <cell r="P1071">
            <v>860</v>
          </cell>
          <cell r="Q1071">
            <v>0</v>
          </cell>
          <cell r="R1071">
            <v>860</v>
          </cell>
          <cell r="S1071">
            <v>860</v>
          </cell>
          <cell r="T1071">
            <v>0</v>
          </cell>
          <cell r="U1071">
            <v>860</v>
          </cell>
          <cell r="V1071">
            <v>860</v>
          </cell>
          <cell r="W1071">
            <v>0</v>
          </cell>
          <cell r="X1071">
            <v>860</v>
          </cell>
          <cell r="Y1071">
            <v>860</v>
          </cell>
          <cell r="Z1071">
            <v>0</v>
          </cell>
          <cell r="AA1071">
            <v>860</v>
          </cell>
          <cell r="AB1071">
            <v>28096200</v>
          </cell>
          <cell r="AC1071" t="str">
            <v>Registro Valido</v>
          </cell>
          <cell r="AD1071">
            <v>860</v>
          </cell>
          <cell r="AE1071">
            <v>860</v>
          </cell>
          <cell r="AF1071">
            <v>860</v>
          </cell>
          <cell r="AG1071">
            <v>860</v>
          </cell>
          <cell r="AH1071">
            <v>839</v>
          </cell>
          <cell r="AI1071">
            <v>839</v>
          </cell>
          <cell r="AJ1071">
            <v>839</v>
          </cell>
          <cell r="AK1071">
            <v>839</v>
          </cell>
          <cell r="AM1071" t="str">
            <v>ALI_58_SEG_4</v>
          </cell>
          <cell r="AN1071" t="str">
            <v>ALI_58_SEG_4_VAL_28096200</v>
          </cell>
          <cell r="AO1071">
            <v>3</v>
          </cell>
          <cell r="AP1071">
            <v>28096200</v>
          </cell>
          <cell r="AQ1071" t="b">
            <v>1</v>
          </cell>
          <cell r="AR1071" t="str">
            <v/>
          </cell>
          <cell r="AS1071" t="str">
            <v>X</v>
          </cell>
          <cell r="AT1071" t="str">
            <v>ALI_58_SEG_4_X</v>
          </cell>
          <cell r="AU1071">
            <v>1</v>
          </cell>
          <cell r="AV1071" t="str">
            <v>Cotizacion Seleccionada</v>
          </cell>
        </row>
        <row r="1072">
          <cell r="A1072" t="str">
            <v>ALI_58_SEG_5</v>
          </cell>
          <cell r="B1072" t="str">
            <v>5to_Evento_973_V2_Nutrición Bogotá 2020_17515756.xlsm</v>
          </cell>
          <cell r="C1072">
            <v>58</v>
          </cell>
          <cell r="D1072">
            <v>2093</v>
          </cell>
          <cell r="E1072" t="str">
            <v>Nutrición Bogotá 2020 Ut</v>
          </cell>
          <cell r="F1072">
            <v>226</v>
          </cell>
          <cell r="G1072" t="str">
            <v>FRUTA</v>
          </cell>
          <cell r="H1072" t="str">
            <v>58 : Pera nacional.</v>
          </cell>
          <cell r="I1072">
            <v>5</v>
          </cell>
          <cell r="J1072" t="str">
            <v>Sitio 1 : CARRERA 127#22G-18 INT 4 - Sitio 2 : SIBERIA KM 7.5 CELTA, LOTE 159 - Sitio 3 : CARRERA 68B #10A-18 - Sitio 4 : CALLE 24F#101B-15 - Sitio 5 : CARRERA 65B#10A-87 - Sitio 6 : AUTO MEDE KM 1,5 P INDUS FLORIDA BOD 23 - Sitio 7 : CARRERA 71 A BIS # 63D-38 -</v>
          </cell>
          <cell r="K1072">
            <v>44835</v>
          </cell>
          <cell r="L1072">
            <v>10120</v>
          </cell>
          <cell r="M1072">
            <v>11959</v>
          </cell>
          <cell r="N1072">
            <v>7816</v>
          </cell>
          <cell r="O1072">
            <v>479</v>
          </cell>
          <cell r="P1072">
            <v>860</v>
          </cell>
          <cell r="Q1072">
            <v>0</v>
          </cell>
          <cell r="R1072">
            <v>860</v>
          </cell>
          <cell r="S1072">
            <v>860</v>
          </cell>
          <cell r="T1072">
            <v>0</v>
          </cell>
          <cell r="U1072">
            <v>860</v>
          </cell>
          <cell r="V1072">
            <v>860</v>
          </cell>
          <cell r="W1072">
            <v>0</v>
          </cell>
          <cell r="X1072">
            <v>860</v>
          </cell>
          <cell r="Y1072">
            <v>860</v>
          </cell>
          <cell r="Z1072">
            <v>0</v>
          </cell>
          <cell r="AA1072">
            <v>860</v>
          </cell>
          <cell r="AB1072">
            <v>26121640</v>
          </cell>
          <cell r="AC1072" t="str">
            <v>Registro Valido</v>
          </cell>
          <cell r="AD1072">
            <v>860</v>
          </cell>
          <cell r="AE1072">
            <v>860</v>
          </cell>
          <cell r="AF1072">
            <v>860</v>
          </cell>
          <cell r="AG1072">
            <v>860</v>
          </cell>
          <cell r="AH1072">
            <v>839</v>
          </cell>
          <cell r="AI1072">
            <v>839</v>
          </cell>
          <cell r="AJ1072">
            <v>839</v>
          </cell>
          <cell r="AK1072">
            <v>839</v>
          </cell>
          <cell r="AM1072" t="str">
            <v>ALI_58_SEG_5</v>
          </cell>
          <cell r="AN1072" t="str">
            <v>ALI_58_SEG_5_VAL_26121640</v>
          </cell>
          <cell r="AO1072">
            <v>2</v>
          </cell>
          <cell r="AP1072">
            <v>26121640</v>
          </cell>
          <cell r="AQ1072" t="b">
            <v>1</v>
          </cell>
          <cell r="AR1072" t="str">
            <v/>
          </cell>
          <cell r="AS1072" t="str">
            <v>X</v>
          </cell>
          <cell r="AT1072" t="str">
            <v>ALI_58_SEG_5_X</v>
          </cell>
          <cell r="AU1072">
            <v>1</v>
          </cell>
          <cell r="AV1072" t="str">
            <v>Cotizacion Seleccionada</v>
          </cell>
        </row>
        <row r="1073">
          <cell r="A1073" t="str">
            <v>ALI_58_SEG_6</v>
          </cell>
          <cell r="B1073" t="str">
            <v>5to_Evento_973_V2_Nutrición Bogotá 2020_17515756.xlsm</v>
          </cell>
          <cell r="C1073">
            <v>58</v>
          </cell>
          <cell r="D1073">
            <v>2093</v>
          </cell>
          <cell r="E1073" t="str">
            <v>Nutrición Bogotá 2020 Ut</v>
          </cell>
          <cell r="F1073">
            <v>227</v>
          </cell>
          <cell r="G1073" t="str">
            <v>FRUTA</v>
          </cell>
          <cell r="H1073" t="str">
            <v>58 : Pera nacional.</v>
          </cell>
          <cell r="I1073">
            <v>6</v>
          </cell>
          <cell r="J1073" t="str">
            <v>Sitio 1 : CARRERA 127#22G-18 INT 4 - Sitio 2 : SIBERIA KM 7.5 CELTA, LOTE 159 - Sitio 3 : CARRERA 68B #10A-18 - Sitio 4 : CALLE 24F#101B-15 - Sitio 5 : CARRERA 65B#10A-87 - Sitio 6 : AUTO MEDE KM 1,5 P INDUS FLORIDA BOD 23 - Sitio 7 : CARRERA 71 A BIS # 63D-38 -</v>
          </cell>
          <cell r="K1073">
            <v>44835</v>
          </cell>
          <cell r="L1073">
            <v>10955</v>
          </cell>
          <cell r="M1073">
            <v>12945</v>
          </cell>
          <cell r="N1073">
            <v>8459</v>
          </cell>
          <cell r="O1073">
            <v>519</v>
          </cell>
          <cell r="P1073">
            <v>860</v>
          </cell>
          <cell r="Q1073">
            <v>0</v>
          </cell>
          <cell r="R1073">
            <v>860</v>
          </cell>
          <cell r="S1073">
            <v>860</v>
          </cell>
          <cell r="T1073">
            <v>0</v>
          </cell>
          <cell r="U1073">
            <v>860</v>
          </cell>
          <cell r="V1073">
            <v>860</v>
          </cell>
          <cell r="W1073">
            <v>0</v>
          </cell>
          <cell r="X1073">
            <v>860</v>
          </cell>
          <cell r="Y1073">
            <v>860</v>
          </cell>
          <cell r="Z1073">
            <v>0</v>
          </cell>
          <cell r="AA1073">
            <v>860</v>
          </cell>
          <cell r="AB1073">
            <v>28275080</v>
          </cell>
          <cell r="AC1073" t="str">
            <v>Registro Valido</v>
          </cell>
          <cell r="AD1073">
            <v>860</v>
          </cell>
          <cell r="AE1073">
            <v>860</v>
          </cell>
          <cell r="AF1073">
            <v>860</v>
          </cell>
          <cell r="AG1073">
            <v>860</v>
          </cell>
          <cell r="AH1073">
            <v>839</v>
          </cell>
          <cell r="AI1073">
            <v>839</v>
          </cell>
          <cell r="AJ1073">
            <v>839</v>
          </cell>
          <cell r="AK1073">
            <v>839</v>
          </cell>
          <cell r="AM1073" t="str">
            <v>ALI_58_SEG_6</v>
          </cell>
          <cell r="AN1073" t="str">
            <v>ALI_58_SEG_6_VAL_28275080</v>
          </cell>
          <cell r="AO1073">
            <v>3</v>
          </cell>
          <cell r="AP1073">
            <v>28275080</v>
          </cell>
          <cell r="AQ1073" t="b">
            <v>1</v>
          </cell>
          <cell r="AR1073" t="str">
            <v/>
          </cell>
          <cell r="AS1073" t="str">
            <v>X</v>
          </cell>
          <cell r="AT1073" t="str">
            <v>ALI_58_SEG_6_X</v>
          </cell>
          <cell r="AU1073">
            <v>1</v>
          </cell>
          <cell r="AV1073" t="str">
            <v>Cotizacion Seleccionada</v>
          </cell>
        </row>
        <row r="1074">
          <cell r="A1074" t="b">
            <v>0</v>
          </cell>
          <cell r="B1074" t="str">
            <v>5to_Evento_973_V2_Nutrición Bogotá 2020_17515756.xlsm</v>
          </cell>
          <cell r="C1074">
            <v>58</v>
          </cell>
          <cell r="D1074">
            <v>2093</v>
          </cell>
          <cell r="E1074" t="str">
            <v>Nutrición Bogotá 2020 Ut</v>
          </cell>
          <cell r="F1074">
            <v>228</v>
          </cell>
          <cell r="G1074" t="str">
            <v>FRUTA</v>
          </cell>
          <cell r="H1074" t="str">
            <v>58 : Pera nacional.</v>
          </cell>
          <cell r="I1074">
            <v>7</v>
          </cell>
          <cell r="J1074" t="str">
            <v>Sitio 1 : CARRERA 127#22G-18 INT 4 - Sitio 2 : SIBERIA KM 7.5 CELTA, LOTE 159 - Sitio 3 : CARRERA 68B #10A-18 - Sitio 4 : CALLE 24F#101B-15 - Sitio 5 : CARRERA 65B#10A-87 - Sitio 6 : AUTO MEDE KM 1,5 P INDUS FLORIDA BOD 23 - Sitio 7 : CARRERA 71 A BIS # 63D-38 -</v>
          </cell>
          <cell r="K1074">
            <v>44835</v>
          </cell>
          <cell r="L1074">
            <v>11187</v>
          </cell>
          <cell r="M1074">
            <v>13219</v>
          </cell>
          <cell r="N1074">
            <v>8639</v>
          </cell>
          <cell r="O1074">
            <v>529</v>
          </cell>
          <cell r="P1074">
            <v>860</v>
          </cell>
          <cell r="Q1074">
            <v>0</v>
          </cell>
          <cell r="R1074">
            <v>860</v>
          </cell>
          <cell r="S1074">
            <v>860</v>
          </cell>
          <cell r="T1074">
            <v>0</v>
          </cell>
          <cell r="U1074">
            <v>860</v>
          </cell>
          <cell r="V1074">
            <v>860</v>
          </cell>
          <cell r="W1074">
            <v>0</v>
          </cell>
          <cell r="X1074">
            <v>860</v>
          </cell>
          <cell r="Y1074">
            <v>860</v>
          </cell>
          <cell r="Z1074">
            <v>0</v>
          </cell>
          <cell r="AA1074">
            <v>860</v>
          </cell>
          <cell r="AB1074">
            <v>28873640</v>
          </cell>
          <cell r="AC1074" t="str">
            <v>Registro Valido</v>
          </cell>
          <cell r="AD1074">
            <v>860</v>
          </cell>
          <cell r="AE1074">
            <v>860</v>
          </cell>
          <cell r="AF1074">
            <v>860</v>
          </cell>
          <cell r="AG1074">
            <v>860</v>
          </cell>
          <cell r="AH1074">
            <v>839</v>
          </cell>
          <cell r="AI1074">
            <v>839</v>
          </cell>
          <cell r="AJ1074">
            <v>839</v>
          </cell>
          <cell r="AK1074">
            <v>839</v>
          </cell>
          <cell r="AM1074" t="str">
            <v>ALI_58_SEG_7</v>
          </cell>
          <cell r="AN1074" t="str">
            <v>ALI_58_SEG_7_VAL_28873640</v>
          </cell>
          <cell r="AO1074">
            <v>4</v>
          </cell>
          <cell r="AP1074">
            <v>24085987.600000001</v>
          </cell>
          <cell r="AQ1074" t="b">
            <v>0</v>
          </cell>
          <cell r="AR1074" t="str">
            <v/>
          </cell>
          <cell r="AS1074" t="str">
            <v/>
          </cell>
          <cell r="AT1074" t="str">
            <v>ALI_58_SEG_7_</v>
          </cell>
          <cell r="AU1074">
            <v>1</v>
          </cell>
          <cell r="AV1074" t="str">
            <v>No Seleccionada</v>
          </cell>
        </row>
        <row r="1075">
          <cell r="A1075" t="str">
            <v>ALI_58_SEG_8</v>
          </cell>
          <cell r="B1075" t="str">
            <v>5to_Evento_973_V2_Nutrición Bogotá 2020_17515756.xlsm</v>
          </cell>
          <cell r="C1075">
            <v>58</v>
          </cell>
          <cell r="D1075">
            <v>2093</v>
          </cell>
          <cell r="E1075" t="str">
            <v>Nutrición Bogotá 2020 Ut</v>
          </cell>
          <cell r="F1075">
            <v>229</v>
          </cell>
          <cell r="G1075" t="str">
            <v>FRUTA</v>
          </cell>
          <cell r="H1075" t="str">
            <v>58 : Pera nacional.</v>
          </cell>
          <cell r="I1075">
            <v>8</v>
          </cell>
          <cell r="J1075" t="str">
            <v>Sitio 1 : CARRERA 127#22G-18 INT 4 - Sitio 2 : SIBERIA KM 7.5 CELTA, LOTE 159 - Sitio 3 : CARRERA 68B #10A-18 - Sitio 4 : CALLE 24F#101B-15 - Sitio 5 : CARRERA 65B#10A-87 - Sitio 6 : AUTO MEDE KM 1,5 P INDUS FLORIDA BOD 23 - Sitio 7 : CARRERA 71 A BIS # 63D-38 -</v>
          </cell>
          <cell r="K1075">
            <v>44835</v>
          </cell>
          <cell r="L1075">
            <v>10797</v>
          </cell>
          <cell r="M1075">
            <v>12757</v>
          </cell>
          <cell r="N1075">
            <v>8338</v>
          </cell>
          <cell r="O1075">
            <v>510</v>
          </cell>
          <cell r="P1075">
            <v>860</v>
          </cell>
          <cell r="Q1075">
            <v>0</v>
          </cell>
          <cell r="R1075">
            <v>860</v>
          </cell>
          <cell r="S1075">
            <v>860</v>
          </cell>
          <cell r="T1075">
            <v>0</v>
          </cell>
          <cell r="U1075">
            <v>860</v>
          </cell>
          <cell r="V1075">
            <v>860</v>
          </cell>
          <cell r="W1075">
            <v>0</v>
          </cell>
          <cell r="X1075">
            <v>860</v>
          </cell>
          <cell r="Y1075">
            <v>860</v>
          </cell>
          <cell r="Z1075">
            <v>0</v>
          </cell>
          <cell r="AA1075">
            <v>860</v>
          </cell>
          <cell r="AB1075">
            <v>27865720</v>
          </cell>
          <cell r="AC1075" t="str">
            <v>Registro Valido</v>
          </cell>
          <cell r="AD1075">
            <v>860</v>
          </cell>
          <cell r="AE1075">
            <v>860</v>
          </cell>
          <cell r="AF1075">
            <v>860</v>
          </cell>
          <cell r="AG1075">
            <v>860</v>
          </cell>
          <cell r="AH1075">
            <v>839</v>
          </cell>
          <cell r="AI1075">
            <v>839</v>
          </cell>
          <cell r="AJ1075">
            <v>839</v>
          </cell>
          <cell r="AK1075">
            <v>839</v>
          </cell>
          <cell r="AM1075" t="str">
            <v>ALI_58_SEG_8</v>
          </cell>
          <cell r="AN1075" t="str">
            <v>ALI_58_SEG_8_VAL_27865720</v>
          </cell>
          <cell r="AO1075">
            <v>3</v>
          </cell>
          <cell r="AP1075">
            <v>27792735.600000001</v>
          </cell>
          <cell r="AQ1075" t="b">
            <v>0</v>
          </cell>
          <cell r="AR1075" t="str">
            <v/>
          </cell>
          <cell r="AS1075" t="str">
            <v>x</v>
          </cell>
          <cell r="AT1075" t="str">
            <v>ALI_58_SEG_8_x</v>
          </cell>
          <cell r="AU1075">
            <v>1</v>
          </cell>
          <cell r="AV1075" t="str">
            <v>Cotizacion Seleccionada</v>
          </cell>
        </row>
        <row r="1076">
          <cell r="A1076" t="str">
            <v>ALI_58_SEG_9</v>
          </cell>
          <cell r="B1076" t="str">
            <v>5to_Evento_973_V2_Nutrición Bogotá 2020_17515756.xlsm</v>
          </cell>
          <cell r="C1076">
            <v>58</v>
          </cell>
          <cell r="D1076">
            <v>2093</v>
          </cell>
          <cell r="E1076" t="str">
            <v>Nutrición Bogotá 2020 Ut</v>
          </cell>
          <cell r="F1076">
            <v>230</v>
          </cell>
          <cell r="G1076" t="str">
            <v>FRUTA</v>
          </cell>
          <cell r="H1076" t="str">
            <v>58 : Pera nacional.</v>
          </cell>
          <cell r="I1076">
            <v>9</v>
          </cell>
          <cell r="J1076" t="str">
            <v>Sitio 1 : CARRERA 127#22G-18 INT 4 - Sitio 2 : SIBERIA KM 7.5 CELTA, LOTE 159 - Sitio 3 : CARRERA 68B #10A-18 - Sitio 4 : CALLE 24F#101B-15 - Sitio 5 : CARRERA 65B#10A-87 - Sitio 6 : AUTO MEDE KM 1,5 P INDUS FLORIDA BOD 23 - Sitio 7 : CARRERA 71 A BIS # 63D-38 -</v>
          </cell>
          <cell r="K1076">
            <v>44835</v>
          </cell>
          <cell r="L1076">
            <v>10911</v>
          </cell>
          <cell r="M1076">
            <v>12894</v>
          </cell>
          <cell r="N1076">
            <v>8425</v>
          </cell>
          <cell r="O1076">
            <v>516</v>
          </cell>
          <cell r="P1076">
            <v>860</v>
          </cell>
          <cell r="Q1076">
            <v>0</v>
          </cell>
          <cell r="R1076">
            <v>860</v>
          </cell>
          <cell r="S1076">
            <v>860</v>
          </cell>
          <cell r="T1076">
            <v>0</v>
          </cell>
          <cell r="U1076">
            <v>860</v>
          </cell>
          <cell r="V1076">
            <v>860</v>
          </cell>
          <cell r="W1076">
            <v>0</v>
          </cell>
          <cell r="X1076">
            <v>860</v>
          </cell>
          <cell r="Y1076">
            <v>860</v>
          </cell>
          <cell r="Z1076">
            <v>0</v>
          </cell>
          <cell r="AA1076">
            <v>860</v>
          </cell>
          <cell r="AB1076">
            <v>28161560</v>
          </cell>
          <cell r="AC1076" t="str">
            <v>Registro Valido</v>
          </cell>
          <cell r="AD1076">
            <v>860</v>
          </cell>
          <cell r="AE1076">
            <v>860</v>
          </cell>
          <cell r="AF1076">
            <v>860</v>
          </cell>
          <cell r="AG1076">
            <v>860</v>
          </cell>
          <cell r="AH1076">
            <v>839</v>
          </cell>
          <cell r="AI1076">
            <v>839</v>
          </cell>
          <cell r="AJ1076">
            <v>839</v>
          </cell>
          <cell r="AK1076">
            <v>839</v>
          </cell>
          <cell r="AM1076" t="str">
            <v>ALI_58_SEG_9</v>
          </cell>
          <cell r="AN1076" t="str">
            <v>ALI_58_SEG_9_VAL_28161560</v>
          </cell>
          <cell r="AO1076">
            <v>3</v>
          </cell>
          <cell r="AP1076">
            <v>28161560</v>
          </cell>
          <cell r="AQ1076" t="b">
            <v>1</v>
          </cell>
          <cell r="AR1076" t="str">
            <v/>
          </cell>
          <cell r="AS1076" t="str">
            <v>X</v>
          </cell>
          <cell r="AT1076" t="str">
            <v>ALI_58_SEG_9_X</v>
          </cell>
          <cell r="AU1076">
            <v>1</v>
          </cell>
          <cell r="AV1076" t="str">
            <v>Cotizacion Seleccionada</v>
          </cell>
        </row>
        <row r="1077">
          <cell r="A1077" t="str">
            <v>ALI_58_SEG_10</v>
          </cell>
          <cell r="B1077" t="str">
            <v>5to_Evento_973_V2_Nutrición Bogotá 2020_17515756.xlsm</v>
          </cell>
          <cell r="C1077">
            <v>58</v>
          </cell>
          <cell r="D1077">
            <v>2093</v>
          </cell>
          <cell r="E1077" t="str">
            <v>Nutrición Bogotá 2020 Ut</v>
          </cell>
          <cell r="F1077">
            <v>231</v>
          </cell>
          <cell r="G1077" t="str">
            <v>FRUTA</v>
          </cell>
          <cell r="H1077" t="str">
            <v>58 : Pera nacional.</v>
          </cell>
          <cell r="I1077">
            <v>10</v>
          </cell>
          <cell r="J1077" t="str">
            <v>Sitio 1 : CARRERA 127#22G-18 INT 4 - Sitio 2 : SIBERIA KM 7.5 CELTA, LOTE 159 - Sitio 3 : CARRERA 68B #10A-18 - Sitio 4 : CALLE 24F#101B-15 - Sitio 5 : CARRERA 65B#10A-87 - Sitio 6 : AUTO MEDE KM 1,5 P INDUS FLORIDA BOD 23 - Sitio 7 : CARRERA 71 A BIS # 63D-38 -</v>
          </cell>
          <cell r="K1077">
            <v>44835</v>
          </cell>
          <cell r="L1077">
            <v>10926</v>
          </cell>
          <cell r="M1077">
            <v>12914</v>
          </cell>
          <cell r="N1077">
            <v>8439</v>
          </cell>
          <cell r="O1077">
            <v>517</v>
          </cell>
          <cell r="P1077">
            <v>860</v>
          </cell>
          <cell r="Q1077">
            <v>0</v>
          </cell>
          <cell r="R1077">
            <v>860</v>
          </cell>
          <cell r="S1077">
            <v>860</v>
          </cell>
          <cell r="T1077">
            <v>0</v>
          </cell>
          <cell r="U1077">
            <v>860</v>
          </cell>
          <cell r="V1077">
            <v>860</v>
          </cell>
          <cell r="W1077">
            <v>0</v>
          </cell>
          <cell r="X1077">
            <v>860</v>
          </cell>
          <cell r="Y1077">
            <v>860</v>
          </cell>
          <cell r="Z1077">
            <v>0</v>
          </cell>
          <cell r="AA1077">
            <v>860</v>
          </cell>
          <cell r="AB1077">
            <v>28204560</v>
          </cell>
          <cell r="AC1077" t="str">
            <v>Registro Valido</v>
          </cell>
          <cell r="AD1077">
            <v>860</v>
          </cell>
          <cell r="AE1077">
            <v>860</v>
          </cell>
          <cell r="AF1077">
            <v>860</v>
          </cell>
          <cell r="AG1077">
            <v>860</v>
          </cell>
          <cell r="AH1077">
            <v>839</v>
          </cell>
          <cell r="AI1077">
            <v>839</v>
          </cell>
          <cell r="AJ1077">
            <v>839</v>
          </cell>
          <cell r="AK1077">
            <v>839</v>
          </cell>
          <cell r="AM1077" t="str">
            <v>ALI_58_SEG_10</v>
          </cell>
          <cell r="AN1077" t="str">
            <v>ALI_58_SEG_10_VAL_28204560</v>
          </cell>
          <cell r="AO1077">
            <v>3</v>
          </cell>
          <cell r="AP1077">
            <v>28204560</v>
          </cell>
          <cell r="AQ1077" t="b">
            <v>1</v>
          </cell>
          <cell r="AR1077" t="str">
            <v/>
          </cell>
          <cell r="AS1077" t="str">
            <v>X</v>
          </cell>
          <cell r="AT1077" t="str">
            <v>ALI_58_SEG_10_X</v>
          </cell>
          <cell r="AU1077">
            <v>1</v>
          </cell>
          <cell r="AV1077" t="str">
            <v>Cotizacion Seleccionada</v>
          </cell>
        </row>
        <row r="1078">
          <cell r="A1078" t="str">
            <v>ALI_58_SEG_11</v>
          </cell>
          <cell r="B1078" t="str">
            <v>5to_Evento_973_V2_Nutrición Bogotá 2020_17515756.xlsm</v>
          </cell>
          <cell r="C1078">
            <v>58</v>
          </cell>
          <cell r="D1078">
            <v>2093</v>
          </cell>
          <cell r="E1078" t="str">
            <v>Nutrición Bogotá 2020 Ut</v>
          </cell>
          <cell r="F1078">
            <v>232</v>
          </cell>
          <cell r="G1078" t="str">
            <v>FRUTA</v>
          </cell>
          <cell r="H1078" t="str">
            <v>58 : Pera nacional.</v>
          </cell>
          <cell r="I1078">
            <v>11</v>
          </cell>
          <cell r="J1078" t="str">
            <v>Sitio 1 : CARRERA 127#22G-18 INT 4 - Sitio 2 : SIBERIA KM 7.5 CELTA, LOTE 159 - Sitio 3 : CARRERA 68B #10A-18 - Sitio 4 : CALLE 24F#101B-15 - Sitio 5 : CARRERA 65B#10A-87 - Sitio 6 : AUTO MEDE KM 1,5 P INDUS FLORIDA BOD 23 - Sitio 7 : CARRERA 71 A BIS # 63D-38 -</v>
          </cell>
          <cell r="K1078">
            <v>44835</v>
          </cell>
          <cell r="L1078">
            <v>10761</v>
          </cell>
          <cell r="M1078">
            <v>12716</v>
          </cell>
          <cell r="N1078">
            <v>8311</v>
          </cell>
          <cell r="O1078">
            <v>509</v>
          </cell>
          <cell r="P1078">
            <v>860</v>
          </cell>
          <cell r="Q1078">
            <v>0</v>
          </cell>
          <cell r="R1078">
            <v>860</v>
          </cell>
          <cell r="S1078">
            <v>860</v>
          </cell>
          <cell r="T1078">
            <v>0</v>
          </cell>
          <cell r="U1078">
            <v>860</v>
          </cell>
          <cell r="V1078">
            <v>860</v>
          </cell>
          <cell r="W1078">
            <v>0</v>
          </cell>
          <cell r="X1078">
            <v>860</v>
          </cell>
          <cell r="Y1078">
            <v>860</v>
          </cell>
          <cell r="Z1078">
            <v>0</v>
          </cell>
          <cell r="AA1078">
            <v>860</v>
          </cell>
          <cell r="AB1078">
            <v>27775420</v>
          </cell>
          <cell r="AC1078" t="str">
            <v>Registro Valido</v>
          </cell>
          <cell r="AD1078">
            <v>860</v>
          </cell>
          <cell r="AE1078">
            <v>860</v>
          </cell>
          <cell r="AF1078">
            <v>860</v>
          </cell>
          <cell r="AG1078">
            <v>860</v>
          </cell>
          <cell r="AH1078">
            <v>839</v>
          </cell>
          <cell r="AI1078">
            <v>839</v>
          </cell>
          <cell r="AJ1078">
            <v>839</v>
          </cell>
          <cell r="AK1078">
            <v>839</v>
          </cell>
          <cell r="AM1078" t="str">
            <v>ALI_58_SEG_11</v>
          </cell>
          <cell r="AN1078" t="str">
            <v>ALI_58_SEG_11_VAL_27775420</v>
          </cell>
          <cell r="AO1078">
            <v>3</v>
          </cell>
          <cell r="AP1078">
            <v>27775420</v>
          </cell>
          <cell r="AQ1078" t="b">
            <v>1</v>
          </cell>
          <cell r="AR1078" t="str">
            <v/>
          </cell>
          <cell r="AS1078" t="str">
            <v>X</v>
          </cell>
          <cell r="AT1078" t="str">
            <v>ALI_58_SEG_11_X</v>
          </cell>
          <cell r="AU1078">
            <v>1</v>
          </cell>
          <cell r="AV1078" t="str">
            <v>Cotizacion Seleccionada</v>
          </cell>
        </row>
        <row r="1079">
          <cell r="A1079" t="b">
            <v>0</v>
          </cell>
          <cell r="B1079" t="str">
            <v>5to_Evento_973_V2_Nutrición Bogotá 2020_17515756.xlsm</v>
          </cell>
          <cell r="C1079">
            <v>58</v>
          </cell>
          <cell r="D1079">
            <v>2093</v>
          </cell>
          <cell r="E1079" t="str">
            <v>Nutrición Bogotá 2020 Ut</v>
          </cell>
          <cell r="F1079">
            <v>233</v>
          </cell>
          <cell r="G1079" t="str">
            <v>FRUTA</v>
          </cell>
          <cell r="H1079" t="str">
            <v>58 : Pera nacional.</v>
          </cell>
          <cell r="I1079">
            <v>12</v>
          </cell>
          <cell r="J1079" t="str">
            <v>Sitio 1 : CARRERA 127#22G-18 INT 4 - Sitio 2 : SIBERIA KM 7.5 CELTA, LOTE 159 - Sitio 3 : CARRERA 68B #10A-18 - Sitio 4 : CALLE 24F#101B-15 - Sitio 5 : CARRERA 65B#10A-87 - Sitio 6 : AUTO MEDE KM 1,5 P INDUS FLORIDA BOD 23 - Sitio 7 : CARRERA 71 A BIS # 63D-38 -</v>
          </cell>
          <cell r="K1079">
            <v>44835</v>
          </cell>
          <cell r="L1079">
            <v>9766</v>
          </cell>
          <cell r="M1079">
            <v>11540</v>
          </cell>
          <cell r="N1079">
            <v>7542</v>
          </cell>
          <cell r="O1079">
            <v>462</v>
          </cell>
          <cell r="P1079">
            <v>860</v>
          </cell>
          <cell r="Q1079">
            <v>0</v>
          </cell>
          <cell r="R1079">
            <v>860</v>
          </cell>
          <cell r="S1079">
            <v>860</v>
          </cell>
          <cell r="T1079">
            <v>0</v>
          </cell>
          <cell r="U1079">
            <v>860</v>
          </cell>
          <cell r="V1079">
            <v>860</v>
          </cell>
          <cell r="W1079">
            <v>0</v>
          </cell>
          <cell r="X1079">
            <v>860</v>
          </cell>
          <cell r="Y1079">
            <v>860</v>
          </cell>
          <cell r="Z1079">
            <v>0</v>
          </cell>
          <cell r="AA1079">
            <v>860</v>
          </cell>
          <cell r="AB1079">
            <v>25206600</v>
          </cell>
          <cell r="AC1079" t="str">
            <v>Registro Valido</v>
          </cell>
          <cell r="AD1079">
            <v>860</v>
          </cell>
          <cell r="AE1079">
            <v>860</v>
          </cell>
          <cell r="AF1079">
            <v>860</v>
          </cell>
          <cell r="AG1079">
            <v>860</v>
          </cell>
          <cell r="AH1079">
            <v>839</v>
          </cell>
          <cell r="AI1079">
            <v>839</v>
          </cell>
          <cell r="AJ1079">
            <v>839</v>
          </cell>
          <cell r="AK1079">
            <v>839</v>
          </cell>
          <cell r="AM1079" t="str">
            <v>ALI_58_SEG_12</v>
          </cell>
          <cell r="AN1079" t="str">
            <v>ALI_58_SEG_12_VAL_25206600</v>
          </cell>
          <cell r="AO1079">
            <v>3</v>
          </cell>
          <cell r="AP1079">
            <v>21026994</v>
          </cell>
          <cell r="AQ1079" t="b">
            <v>0</v>
          </cell>
          <cell r="AR1079" t="str">
            <v/>
          </cell>
          <cell r="AS1079" t="str">
            <v/>
          </cell>
          <cell r="AT1079" t="str">
            <v>ALI_58_SEG_12_</v>
          </cell>
          <cell r="AU1079">
            <v>1</v>
          </cell>
          <cell r="AV1079" t="str">
            <v>No Seleccionada</v>
          </cell>
        </row>
        <row r="1080">
          <cell r="A1080" t="str">
            <v>ALI_58_SEG_13</v>
          </cell>
          <cell r="B1080" t="str">
            <v>5to_Evento_973_V2_Nutrición Bogotá 2020_17515756.xlsm</v>
          </cell>
          <cell r="C1080">
            <v>58</v>
          </cell>
          <cell r="D1080">
            <v>2093</v>
          </cell>
          <cell r="E1080" t="str">
            <v>Nutrición Bogotá 2020 Ut</v>
          </cell>
          <cell r="F1080">
            <v>234</v>
          </cell>
          <cell r="G1080" t="str">
            <v>FRUTA</v>
          </cell>
          <cell r="H1080" t="str">
            <v>58 : Pera nacional.</v>
          </cell>
          <cell r="I1080">
            <v>13</v>
          </cell>
          <cell r="J1080" t="str">
            <v>Sitio 1 : CARRERA 127#22G-18 INT 4 - Sitio 2 : SIBERIA KM 7.5 CELTA, LOTE 159 - Sitio 3 : CARRERA 68B #10A-18 - Sitio 4 : CALLE 24F#101B-15 - Sitio 5 : CARRERA 65B#10A-87 - Sitio 6 : AUTO MEDE KM 1,5 P INDUS FLORIDA BOD 23 - Sitio 7 : CARRERA 71 A BIS # 63D-38 -</v>
          </cell>
          <cell r="K1080">
            <v>44835</v>
          </cell>
          <cell r="L1080">
            <v>10370</v>
          </cell>
          <cell r="M1080">
            <v>12254</v>
          </cell>
          <cell r="N1080">
            <v>8007</v>
          </cell>
          <cell r="O1080">
            <v>491</v>
          </cell>
          <cell r="P1080">
            <v>860</v>
          </cell>
          <cell r="Q1080">
            <v>0</v>
          </cell>
          <cell r="R1080">
            <v>860</v>
          </cell>
          <cell r="S1080">
            <v>860</v>
          </cell>
          <cell r="T1080">
            <v>0</v>
          </cell>
          <cell r="U1080">
            <v>860</v>
          </cell>
          <cell r="V1080">
            <v>860</v>
          </cell>
          <cell r="W1080">
            <v>0</v>
          </cell>
          <cell r="X1080">
            <v>860</v>
          </cell>
          <cell r="Y1080">
            <v>860</v>
          </cell>
          <cell r="Z1080">
            <v>0</v>
          </cell>
          <cell r="AA1080">
            <v>860</v>
          </cell>
          <cell r="AB1080">
            <v>26764920</v>
          </cell>
          <cell r="AC1080" t="str">
            <v>Registro Valido</v>
          </cell>
          <cell r="AD1080">
            <v>860</v>
          </cell>
          <cell r="AE1080">
            <v>860</v>
          </cell>
          <cell r="AF1080">
            <v>860</v>
          </cell>
          <cell r="AG1080">
            <v>860</v>
          </cell>
          <cell r="AH1080">
            <v>839</v>
          </cell>
          <cell r="AI1080">
            <v>839</v>
          </cell>
          <cell r="AJ1080">
            <v>839</v>
          </cell>
          <cell r="AK1080">
            <v>839</v>
          </cell>
          <cell r="AM1080" t="str">
            <v>ALI_58_SEG_13</v>
          </cell>
          <cell r="AN1080" t="str">
            <v>ALI_58_SEG_13_VAL_26764920</v>
          </cell>
          <cell r="AO1080">
            <v>2</v>
          </cell>
          <cell r="AP1080">
            <v>26764920</v>
          </cell>
          <cell r="AQ1080" t="b">
            <v>1</v>
          </cell>
          <cell r="AR1080" t="str">
            <v/>
          </cell>
          <cell r="AS1080" t="str">
            <v>X</v>
          </cell>
          <cell r="AT1080" t="str">
            <v>ALI_58_SEG_13_X</v>
          </cell>
          <cell r="AU1080">
            <v>1</v>
          </cell>
          <cell r="AV1080" t="str">
            <v>Cotizacion Seleccionada</v>
          </cell>
        </row>
        <row r="1081">
          <cell r="A1081" t="str">
            <v>ALI_58_SEG_14</v>
          </cell>
          <cell r="B1081" t="str">
            <v>5to_Evento_973_V2_Nutrición Bogotá 2020_17515756.xlsm</v>
          </cell>
          <cell r="C1081">
            <v>58</v>
          </cell>
          <cell r="D1081">
            <v>2093</v>
          </cell>
          <cell r="E1081" t="str">
            <v>Nutrición Bogotá 2020 Ut</v>
          </cell>
          <cell r="F1081">
            <v>235</v>
          </cell>
          <cell r="G1081" t="str">
            <v>FRUTA</v>
          </cell>
          <cell r="H1081" t="str">
            <v>58 : Pera nacional.</v>
          </cell>
          <cell r="I1081">
            <v>14</v>
          </cell>
          <cell r="J1081" t="str">
            <v>Sitio 1 : CARRERA 127#22G-18 INT 4 - Sitio 2 : SIBERIA KM 7.5 CELTA, LOTE 159 - Sitio 3 : CARRERA 68B #10A-18 - Sitio 4 : CALLE 24F#101B-15 - Sitio 5 : CARRERA 65B#10A-87 - Sitio 6 : AUTO MEDE KM 1,5 P INDUS FLORIDA BOD 23 - Sitio 7 : CARRERA 71 A BIS # 63D-38 -</v>
          </cell>
          <cell r="K1081">
            <v>44835</v>
          </cell>
          <cell r="L1081">
            <v>10275</v>
          </cell>
          <cell r="M1081">
            <v>12143</v>
          </cell>
          <cell r="N1081">
            <v>7935</v>
          </cell>
          <cell r="O1081">
            <v>486</v>
          </cell>
          <cell r="P1081">
            <v>860</v>
          </cell>
          <cell r="Q1081">
            <v>0</v>
          </cell>
          <cell r="R1081">
            <v>860</v>
          </cell>
          <cell r="S1081">
            <v>860</v>
          </cell>
          <cell r="T1081">
            <v>0</v>
          </cell>
          <cell r="U1081">
            <v>860</v>
          </cell>
          <cell r="V1081">
            <v>860</v>
          </cell>
          <cell r="W1081">
            <v>0</v>
          </cell>
          <cell r="X1081">
            <v>860</v>
          </cell>
          <cell r="Y1081">
            <v>860</v>
          </cell>
          <cell r="Z1081">
            <v>0</v>
          </cell>
          <cell r="AA1081">
            <v>860</v>
          </cell>
          <cell r="AB1081">
            <v>26521540</v>
          </cell>
          <cell r="AC1081" t="str">
            <v>Registro Valido</v>
          </cell>
          <cell r="AD1081">
            <v>860</v>
          </cell>
          <cell r="AE1081">
            <v>860</v>
          </cell>
          <cell r="AF1081">
            <v>860</v>
          </cell>
          <cell r="AG1081">
            <v>860</v>
          </cell>
          <cell r="AH1081">
            <v>839</v>
          </cell>
          <cell r="AI1081">
            <v>839</v>
          </cell>
          <cell r="AJ1081">
            <v>839</v>
          </cell>
          <cell r="AK1081">
            <v>839</v>
          </cell>
          <cell r="AM1081" t="str">
            <v>ALI_58_SEG_14</v>
          </cell>
          <cell r="AN1081" t="str">
            <v>ALI_58_SEG_14_VAL_26521540</v>
          </cell>
          <cell r="AO1081">
            <v>3</v>
          </cell>
          <cell r="AP1081">
            <v>26521540</v>
          </cell>
          <cell r="AQ1081" t="b">
            <v>1</v>
          </cell>
          <cell r="AR1081" t="str">
            <v/>
          </cell>
          <cell r="AS1081" t="str">
            <v>X</v>
          </cell>
          <cell r="AT1081" t="str">
            <v>ALI_58_SEG_14_X</v>
          </cell>
          <cell r="AU1081">
            <v>1</v>
          </cell>
          <cell r="AV1081" t="str">
            <v>Cotizacion Seleccionada</v>
          </cell>
        </row>
        <row r="1082">
          <cell r="A1082" t="str">
            <v>ALI_58_SEG_15</v>
          </cell>
          <cell r="B1082" t="str">
            <v>5to_Evento_973_V2_Nutrición Bogotá 2020_17515756.xlsm</v>
          </cell>
          <cell r="C1082">
            <v>58</v>
          </cell>
          <cell r="D1082">
            <v>2093</v>
          </cell>
          <cell r="E1082" t="str">
            <v>Nutrición Bogotá 2020 Ut</v>
          </cell>
          <cell r="F1082">
            <v>236</v>
          </cell>
          <cell r="G1082" t="str">
            <v>FRUTA</v>
          </cell>
          <cell r="H1082" t="str">
            <v>58 : Pera nacional.</v>
          </cell>
          <cell r="I1082">
            <v>15</v>
          </cell>
          <cell r="J1082" t="str">
            <v>Sitio 1 : CARRERA 127#22G-18 INT 4 - Sitio 2 : SIBERIA KM 7.5 CELTA, LOTE 159 - Sitio 3 : CARRERA 68B #10A-18 - Sitio 4 : CALLE 24F#101B-15 - Sitio 5 : CARRERA 65B#10A-87 - Sitio 6 : AUTO MEDE KM 1,5 P INDUS FLORIDA BOD 23 - Sitio 7 : CARRERA 71 A BIS # 63D-38 -</v>
          </cell>
          <cell r="K1082">
            <v>44835</v>
          </cell>
          <cell r="L1082">
            <v>9717</v>
          </cell>
          <cell r="M1082">
            <v>11476</v>
          </cell>
          <cell r="N1082">
            <v>7506</v>
          </cell>
          <cell r="O1082">
            <v>459</v>
          </cell>
          <cell r="P1082">
            <v>860</v>
          </cell>
          <cell r="Q1082">
            <v>0</v>
          </cell>
          <cell r="R1082">
            <v>860</v>
          </cell>
          <cell r="S1082">
            <v>860</v>
          </cell>
          <cell r="T1082">
            <v>0</v>
          </cell>
          <cell r="U1082">
            <v>860</v>
          </cell>
          <cell r="V1082">
            <v>860</v>
          </cell>
          <cell r="W1082">
            <v>0</v>
          </cell>
          <cell r="X1082">
            <v>860</v>
          </cell>
          <cell r="Y1082">
            <v>860</v>
          </cell>
          <cell r="Z1082">
            <v>0</v>
          </cell>
          <cell r="AA1082">
            <v>860</v>
          </cell>
          <cell r="AB1082">
            <v>25075880</v>
          </cell>
          <cell r="AC1082" t="str">
            <v>Registro Valido</v>
          </cell>
          <cell r="AD1082">
            <v>860</v>
          </cell>
          <cell r="AE1082">
            <v>860</v>
          </cell>
          <cell r="AF1082">
            <v>860</v>
          </cell>
          <cell r="AG1082">
            <v>860</v>
          </cell>
          <cell r="AH1082">
            <v>839</v>
          </cell>
          <cell r="AI1082">
            <v>839</v>
          </cell>
          <cell r="AJ1082">
            <v>839</v>
          </cell>
          <cell r="AK1082">
            <v>839</v>
          </cell>
          <cell r="AM1082" t="str">
            <v>ALI_58_SEG_15</v>
          </cell>
          <cell r="AN1082" t="str">
            <v>ALI_58_SEG_15_VAL_25075880</v>
          </cell>
          <cell r="AO1082">
            <v>2</v>
          </cell>
          <cell r="AP1082">
            <v>25075880</v>
          </cell>
          <cell r="AQ1082" t="b">
            <v>1</v>
          </cell>
          <cell r="AR1082" t="str">
            <v/>
          </cell>
          <cell r="AS1082" t="str">
            <v>X</v>
          </cell>
          <cell r="AT1082" t="str">
            <v>ALI_58_SEG_15_X</v>
          </cell>
          <cell r="AU1082">
            <v>1</v>
          </cell>
          <cell r="AV1082" t="str">
            <v>Cotizacion Seleccionada</v>
          </cell>
        </row>
        <row r="1083">
          <cell r="A1083" t="str">
            <v>ALI_43_SEG_1</v>
          </cell>
          <cell r="B1083" t="str">
            <v>5to_Evento_973_V2_Nutrición Bogotá 2020_17515756.xlsm</v>
          </cell>
          <cell r="C1083">
            <v>43</v>
          </cell>
          <cell r="D1083">
            <v>2093</v>
          </cell>
          <cell r="E1083" t="str">
            <v>Nutrición Bogotá 2020 Ut</v>
          </cell>
          <cell r="F1083">
            <v>252</v>
          </cell>
          <cell r="G1083" t="str">
            <v>FRUTA</v>
          </cell>
          <cell r="H1083" t="str">
            <v>43 : Mango Maduro.</v>
          </cell>
          <cell r="I1083">
            <v>1</v>
          </cell>
          <cell r="J1083" t="str">
            <v>Sitio 1 : CARRERA 127#22G-18 INT 4 - Sitio 2 : SIBERIA KM 7.5 CELTA, LOTE 159 - Sitio 3 : CARRERA 68B #10A-18 - Sitio 4 : CALLE 24F#101B-15 - Sitio 5 : CARRERA 65B#10A-87 - Sitio 6 : AUTO MEDE KM 1,5 P INDUS FLORIDA BOD 23 - Sitio 7 : CARRERA 71 A BIS # 63D-38 -</v>
          </cell>
          <cell r="K1083">
            <v>44835</v>
          </cell>
          <cell r="L1083">
            <v>1209</v>
          </cell>
          <cell r="M1083">
            <v>360</v>
          </cell>
          <cell r="N1083">
            <v>1302</v>
          </cell>
          <cell r="O1083">
            <v>0</v>
          </cell>
          <cell r="P1083">
            <v>660</v>
          </cell>
          <cell r="Q1083">
            <v>0</v>
          </cell>
          <cell r="R1083">
            <v>660</v>
          </cell>
          <cell r="S1083">
            <v>660</v>
          </cell>
          <cell r="T1083">
            <v>0</v>
          </cell>
          <cell r="U1083">
            <v>660</v>
          </cell>
          <cell r="V1083">
            <v>660</v>
          </cell>
          <cell r="W1083">
            <v>0</v>
          </cell>
          <cell r="X1083">
            <v>660</v>
          </cell>
          <cell r="Y1083">
            <v>0</v>
          </cell>
          <cell r="AA1083">
            <v>0</v>
          </cell>
          <cell r="AB1083">
            <v>1894860</v>
          </cell>
          <cell r="AC1083" t="str">
            <v>Registro Valido</v>
          </cell>
          <cell r="AD1083">
            <v>660</v>
          </cell>
          <cell r="AE1083">
            <v>660</v>
          </cell>
          <cell r="AF1083">
            <v>660</v>
          </cell>
          <cell r="AG1083">
            <v>0</v>
          </cell>
          <cell r="AH1083">
            <v>644</v>
          </cell>
          <cell r="AI1083">
            <v>644</v>
          </cell>
          <cell r="AJ1083">
            <v>644</v>
          </cell>
          <cell r="AK1083">
            <v>0</v>
          </cell>
          <cell r="AM1083" t="str">
            <v>ALI_43_SEG_1</v>
          </cell>
          <cell r="AN1083" t="str">
            <v>ALI_43_SEG_1_VAL_1894860</v>
          </cell>
          <cell r="AO1083">
            <v>2</v>
          </cell>
          <cell r="AP1083">
            <v>1894860</v>
          </cell>
          <cell r="AQ1083" t="b">
            <v>1</v>
          </cell>
          <cell r="AR1083" t="str">
            <v/>
          </cell>
          <cell r="AS1083" t="str">
            <v>X</v>
          </cell>
          <cell r="AT1083" t="str">
            <v>ALI_43_SEG_1_X</v>
          </cell>
          <cell r="AU1083">
            <v>1</v>
          </cell>
          <cell r="AV1083" t="str">
            <v>Cotizacion Seleccionada</v>
          </cell>
        </row>
        <row r="1084">
          <cell r="A1084" t="str">
            <v>ALI_43_SEG_2</v>
          </cell>
          <cell r="B1084" t="str">
            <v>5to_Evento_973_V2_Nutrición Bogotá 2020_17515756.xlsm</v>
          </cell>
          <cell r="C1084">
            <v>43</v>
          </cell>
          <cell r="D1084">
            <v>2093</v>
          </cell>
          <cell r="E1084" t="str">
            <v>Nutrición Bogotá 2020 Ut</v>
          </cell>
          <cell r="F1084">
            <v>253</v>
          </cell>
          <cell r="G1084" t="str">
            <v>FRUTA</v>
          </cell>
          <cell r="H1084" t="str">
            <v>43 : Mango Maduro.</v>
          </cell>
          <cell r="I1084">
            <v>2</v>
          </cell>
          <cell r="J1084" t="str">
            <v>Sitio 1 : CARRERA 127#22G-18 INT 4 - Sitio 2 : SIBERIA KM 7.5 CELTA, LOTE 159 - Sitio 3 : CARRERA 68B #10A-18 - Sitio 4 : CALLE 24F#101B-15 - Sitio 5 : CARRERA 65B#10A-87 - Sitio 6 : AUTO MEDE KM 1,5 P INDUS FLORIDA BOD 23 - Sitio 7 : CARRERA 71 A BIS # 63D-38 -</v>
          </cell>
          <cell r="K1084">
            <v>44835</v>
          </cell>
          <cell r="L1084">
            <v>1237</v>
          </cell>
          <cell r="M1084">
            <v>368</v>
          </cell>
          <cell r="N1084">
            <v>1331</v>
          </cell>
          <cell r="O1084">
            <v>0</v>
          </cell>
          <cell r="P1084">
            <v>660</v>
          </cell>
          <cell r="Q1084">
            <v>0</v>
          </cell>
          <cell r="R1084">
            <v>660</v>
          </cell>
          <cell r="S1084">
            <v>660</v>
          </cell>
          <cell r="T1084">
            <v>0</v>
          </cell>
          <cell r="U1084">
            <v>660</v>
          </cell>
          <cell r="V1084">
            <v>660</v>
          </cell>
          <cell r="W1084">
            <v>0</v>
          </cell>
          <cell r="X1084">
            <v>660</v>
          </cell>
          <cell r="Y1084">
            <v>0</v>
          </cell>
          <cell r="AA1084">
            <v>0</v>
          </cell>
          <cell r="AB1084">
            <v>1937760</v>
          </cell>
          <cell r="AC1084" t="str">
            <v>Registro Valido</v>
          </cell>
          <cell r="AD1084">
            <v>660</v>
          </cell>
          <cell r="AE1084">
            <v>660</v>
          </cell>
          <cell r="AF1084">
            <v>660</v>
          </cell>
          <cell r="AG1084">
            <v>0</v>
          </cell>
          <cell r="AH1084">
            <v>644</v>
          </cell>
          <cell r="AI1084">
            <v>644</v>
          </cell>
          <cell r="AJ1084">
            <v>644</v>
          </cell>
          <cell r="AK1084">
            <v>0</v>
          </cell>
          <cell r="AM1084" t="str">
            <v>ALI_43_SEG_2</v>
          </cell>
          <cell r="AN1084" t="str">
            <v>ALI_43_SEG_2_VAL_1937760</v>
          </cell>
          <cell r="AO1084">
            <v>2</v>
          </cell>
          <cell r="AP1084">
            <v>1937760</v>
          </cell>
          <cell r="AQ1084" t="b">
            <v>1</v>
          </cell>
          <cell r="AR1084" t="str">
            <v/>
          </cell>
          <cell r="AS1084" t="str">
            <v>X</v>
          </cell>
          <cell r="AT1084" t="str">
            <v>ALI_43_SEG_2_X</v>
          </cell>
          <cell r="AU1084">
            <v>1</v>
          </cell>
          <cell r="AV1084" t="str">
            <v>Cotizacion Seleccionada</v>
          </cell>
        </row>
        <row r="1085">
          <cell r="A1085" t="b">
            <v>0</v>
          </cell>
          <cell r="B1085" t="str">
            <v>5to_Evento_973_V2_Nutrición Bogotá 2020_17515756.xlsm</v>
          </cell>
          <cell r="C1085">
            <v>43</v>
          </cell>
          <cell r="D1085">
            <v>2093</v>
          </cell>
          <cell r="E1085" t="str">
            <v>Nutrición Bogotá 2020 Ut</v>
          </cell>
          <cell r="F1085">
            <v>254</v>
          </cell>
          <cell r="G1085" t="str">
            <v>FRUTA</v>
          </cell>
          <cell r="H1085" t="str">
            <v>43 : Mango Maduro.</v>
          </cell>
          <cell r="I1085">
            <v>3</v>
          </cell>
          <cell r="J1085" t="str">
            <v>Sitio 1 : CARRERA 127#22G-18 INT 4 - Sitio 2 : SIBERIA KM 7.5 CELTA, LOTE 159 - Sitio 3 : CARRERA 68B #10A-18 - Sitio 4 : CALLE 24F#101B-15 - Sitio 5 : CARRERA 65B#10A-87 - Sitio 6 : AUTO MEDE KM 1,5 P INDUS FLORIDA BOD 23 - Sitio 7 : CARRERA 71 A BIS # 63D-38 -</v>
          </cell>
          <cell r="K1085">
            <v>44835</v>
          </cell>
          <cell r="L1085">
            <v>552</v>
          </cell>
          <cell r="M1085">
            <v>62</v>
          </cell>
          <cell r="N1085">
            <v>224</v>
          </cell>
          <cell r="O1085">
            <v>0</v>
          </cell>
          <cell r="P1085">
            <v>660</v>
          </cell>
          <cell r="Q1085">
            <v>0</v>
          </cell>
          <cell r="R1085">
            <v>660</v>
          </cell>
          <cell r="S1085">
            <v>660</v>
          </cell>
          <cell r="T1085">
            <v>0</v>
          </cell>
          <cell r="U1085">
            <v>660</v>
          </cell>
          <cell r="V1085">
            <v>660</v>
          </cell>
          <cell r="W1085">
            <v>0</v>
          </cell>
          <cell r="X1085">
            <v>660</v>
          </cell>
          <cell r="Y1085">
            <v>0</v>
          </cell>
          <cell r="AA1085">
            <v>0</v>
          </cell>
          <cell r="AB1085">
            <v>553080</v>
          </cell>
          <cell r="AC1085" t="str">
            <v>Registro Valido</v>
          </cell>
          <cell r="AD1085">
            <v>660</v>
          </cell>
          <cell r="AE1085">
            <v>660</v>
          </cell>
          <cell r="AF1085">
            <v>660</v>
          </cell>
          <cell r="AG1085">
            <v>0</v>
          </cell>
          <cell r="AH1085">
            <v>644</v>
          </cell>
          <cell r="AI1085">
            <v>644</v>
          </cell>
          <cell r="AJ1085">
            <v>644</v>
          </cell>
          <cell r="AK1085">
            <v>0</v>
          </cell>
          <cell r="AM1085" t="str">
            <v>ALI_43_SEG_3</v>
          </cell>
          <cell r="AN1085" t="str">
            <v>ALI_43_SEG_3_VAL_553080</v>
          </cell>
          <cell r="AO1085">
            <v>3</v>
          </cell>
          <cell r="AP1085">
            <v>551119.07999999996</v>
          </cell>
          <cell r="AQ1085" t="b">
            <v>0</v>
          </cell>
          <cell r="AR1085" t="str">
            <v/>
          </cell>
          <cell r="AS1085" t="str">
            <v/>
          </cell>
          <cell r="AT1085" t="str">
            <v>ALI_43_SEG_3_</v>
          </cell>
          <cell r="AU1085">
            <v>1</v>
          </cell>
          <cell r="AV1085" t="str">
            <v>No Seleccionada</v>
          </cell>
        </row>
        <row r="1086">
          <cell r="A1086" t="str">
            <v>ALI_43_SEG_5</v>
          </cell>
          <cell r="B1086" t="str">
            <v>5to_Evento_973_V2_Nutrición Bogotá 2020_17515756.xlsm</v>
          </cell>
          <cell r="C1086">
            <v>43</v>
          </cell>
          <cell r="D1086">
            <v>2093</v>
          </cell>
          <cell r="E1086" t="str">
            <v>Nutrición Bogotá 2020 Ut</v>
          </cell>
          <cell r="F1086">
            <v>256</v>
          </cell>
          <cell r="G1086" t="str">
            <v>FRUTA</v>
          </cell>
          <cell r="H1086" t="str">
            <v>43 : Mango Maduro.</v>
          </cell>
          <cell r="I1086">
            <v>5</v>
          </cell>
          <cell r="J1086" t="str">
            <v>Sitio 1 : CARRERA 127#22G-18 INT 4 - Sitio 2 : SIBERIA KM 7.5 CELTA, LOTE 159 - Sitio 3 : CARRERA 68B #10A-18 - Sitio 4 : CALLE 24F#101B-15 - Sitio 5 : CARRERA 65B#10A-87 - Sitio 6 : AUTO MEDE KM 1,5 P INDUS FLORIDA BOD 23 - Sitio 7 : CARRERA 71 A BIS # 63D-38 -</v>
          </cell>
          <cell r="K1086">
            <v>44835</v>
          </cell>
          <cell r="L1086">
            <v>1218</v>
          </cell>
          <cell r="M1086">
            <v>362</v>
          </cell>
          <cell r="N1086">
            <v>1310</v>
          </cell>
          <cell r="O1086">
            <v>0</v>
          </cell>
          <cell r="P1086">
            <v>660</v>
          </cell>
          <cell r="Q1086">
            <v>0</v>
          </cell>
          <cell r="R1086">
            <v>660</v>
          </cell>
          <cell r="S1086">
            <v>660</v>
          </cell>
          <cell r="T1086">
            <v>0</v>
          </cell>
          <cell r="U1086">
            <v>660</v>
          </cell>
          <cell r="V1086">
            <v>660</v>
          </cell>
          <cell r="W1086">
            <v>0</v>
          </cell>
          <cell r="X1086">
            <v>660</v>
          </cell>
          <cell r="Y1086">
            <v>0</v>
          </cell>
          <cell r="AA1086">
            <v>0</v>
          </cell>
          <cell r="AB1086">
            <v>1907400</v>
          </cell>
          <cell r="AC1086" t="str">
            <v>Registro Valido</v>
          </cell>
          <cell r="AD1086">
            <v>660</v>
          </cell>
          <cell r="AE1086">
            <v>660</v>
          </cell>
          <cell r="AF1086">
            <v>660</v>
          </cell>
          <cell r="AG1086">
            <v>0</v>
          </cell>
          <cell r="AH1086">
            <v>644</v>
          </cell>
          <cell r="AI1086">
            <v>644</v>
          </cell>
          <cell r="AJ1086">
            <v>644</v>
          </cell>
          <cell r="AK1086">
            <v>0</v>
          </cell>
          <cell r="AM1086" t="str">
            <v>ALI_43_SEG_5</v>
          </cell>
          <cell r="AN1086" t="str">
            <v>ALI_43_SEG_5_VAL_1907400</v>
          </cell>
          <cell r="AO1086">
            <v>2</v>
          </cell>
          <cell r="AP1086">
            <v>1907400</v>
          </cell>
          <cell r="AQ1086" t="b">
            <v>1</v>
          </cell>
          <cell r="AR1086" t="str">
            <v/>
          </cell>
          <cell r="AS1086" t="str">
            <v>X</v>
          </cell>
          <cell r="AT1086" t="str">
            <v>ALI_43_SEG_5_X</v>
          </cell>
          <cell r="AU1086">
            <v>1</v>
          </cell>
          <cell r="AV1086" t="str">
            <v>Cotizacion Seleccionada</v>
          </cell>
        </row>
        <row r="1087">
          <cell r="A1087" t="str">
            <v>ALI_43_SEG_6</v>
          </cell>
          <cell r="B1087" t="str">
            <v>5to_Evento_973_V2_Nutrición Bogotá 2020_17515756.xlsm</v>
          </cell>
          <cell r="C1087">
            <v>43</v>
          </cell>
          <cell r="D1087">
            <v>2093</v>
          </cell>
          <cell r="E1087" t="str">
            <v>Nutrición Bogotá 2020 Ut</v>
          </cell>
          <cell r="F1087">
            <v>257</v>
          </cell>
          <cell r="G1087" t="str">
            <v>FRUTA</v>
          </cell>
          <cell r="H1087" t="str">
            <v>43 : Mango Maduro.</v>
          </cell>
          <cell r="I1087">
            <v>6</v>
          </cell>
          <cell r="J1087" t="str">
            <v>Sitio 1 : CARRERA 127#22G-18 INT 4 - Sitio 2 : SIBERIA KM 7.5 CELTA, LOTE 159 - Sitio 3 : CARRERA 68B #10A-18 - Sitio 4 : CALLE 24F#101B-15 - Sitio 5 : CARRERA 65B#10A-87 - Sitio 6 : AUTO MEDE KM 1,5 P INDUS FLORIDA BOD 23 - Sitio 7 : CARRERA 71 A BIS # 63D-38 -</v>
          </cell>
          <cell r="K1087">
            <v>44835</v>
          </cell>
          <cell r="L1087">
            <v>591</v>
          </cell>
          <cell r="M1087">
            <v>67</v>
          </cell>
          <cell r="N1087">
            <v>240</v>
          </cell>
          <cell r="O1087">
            <v>0</v>
          </cell>
          <cell r="P1087">
            <v>660</v>
          </cell>
          <cell r="Q1087">
            <v>0</v>
          </cell>
          <cell r="R1087">
            <v>660</v>
          </cell>
          <cell r="S1087">
            <v>660</v>
          </cell>
          <cell r="T1087">
            <v>0</v>
          </cell>
          <cell r="U1087">
            <v>660</v>
          </cell>
          <cell r="V1087">
            <v>660</v>
          </cell>
          <cell r="W1087">
            <v>0</v>
          </cell>
          <cell r="X1087">
            <v>660</v>
          </cell>
          <cell r="Y1087">
            <v>0</v>
          </cell>
          <cell r="AA1087">
            <v>0</v>
          </cell>
          <cell r="AB1087">
            <v>592680</v>
          </cell>
          <cell r="AC1087" t="str">
            <v>Registro Valido</v>
          </cell>
          <cell r="AD1087">
            <v>660</v>
          </cell>
          <cell r="AE1087">
            <v>660</v>
          </cell>
          <cell r="AF1087">
            <v>660</v>
          </cell>
          <cell r="AG1087">
            <v>0</v>
          </cell>
          <cell r="AH1087">
            <v>644</v>
          </cell>
          <cell r="AI1087">
            <v>644</v>
          </cell>
          <cell r="AJ1087">
            <v>644</v>
          </cell>
          <cell r="AK1087">
            <v>0</v>
          </cell>
          <cell r="AM1087" t="str">
            <v>ALI_43_SEG_6</v>
          </cell>
          <cell r="AN1087" t="str">
            <v>ALI_43_SEG_6_VAL_592680</v>
          </cell>
          <cell r="AO1087">
            <v>3</v>
          </cell>
          <cell r="AP1087">
            <v>592680</v>
          </cell>
          <cell r="AQ1087" t="b">
            <v>1</v>
          </cell>
          <cell r="AR1087" t="str">
            <v/>
          </cell>
          <cell r="AS1087" t="str">
            <v>X</v>
          </cell>
          <cell r="AT1087" t="str">
            <v>ALI_43_SEG_6_X</v>
          </cell>
          <cell r="AU1087">
            <v>1</v>
          </cell>
          <cell r="AV1087" t="str">
            <v>Cotizacion Seleccionada</v>
          </cell>
        </row>
        <row r="1088">
          <cell r="A1088" t="str">
            <v>ALI_43_SEG_8</v>
          </cell>
          <cell r="B1088" t="str">
            <v>5to_Evento_973_V2_Nutrición Bogotá 2020_17515756.xlsm</v>
          </cell>
          <cell r="C1088">
            <v>43</v>
          </cell>
          <cell r="D1088">
            <v>2093</v>
          </cell>
          <cell r="E1088" t="str">
            <v>Nutrición Bogotá 2020 Ut</v>
          </cell>
          <cell r="F1088">
            <v>259</v>
          </cell>
          <cell r="G1088" t="str">
            <v>FRUTA</v>
          </cell>
          <cell r="H1088" t="str">
            <v>43 : Mango Maduro.</v>
          </cell>
          <cell r="I1088">
            <v>8</v>
          </cell>
          <cell r="J1088" t="str">
            <v>Sitio 1 : CARRERA 127#22G-18 INT 4 - Sitio 2 : SIBERIA KM 7.5 CELTA, LOTE 159 - Sitio 3 : CARRERA 68B #10A-18 - Sitio 4 : CALLE 24F#101B-15 - Sitio 5 : CARRERA 65B#10A-87 - Sitio 6 : AUTO MEDE KM 1,5 P INDUS FLORIDA BOD 23 - Sitio 7 : CARRERA 71 A BIS # 63D-38 -</v>
          </cell>
          <cell r="K1088">
            <v>44835</v>
          </cell>
          <cell r="L1088">
            <v>1298</v>
          </cell>
          <cell r="M1088">
            <v>386</v>
          </cell>
          <cell r="N1088">
            <v>1397</v>
          </cell>
          <cell r="O1088">
            <v>0</v>
          </cell>
          <cell r="P1088">
            <v>660</v>
          </cell>
          <cell r="Q1088">
            <v>0</v>
          </cell>
          <cell r="R1088">
            <v>660</v>
          </cell>
          <cell r="S1088">
            <v>660</v>
          </cell>
          <cell r="T1088">
            <v>0</v>
          </cell>
          <cell r="U1088">
            <v>660</v>
          </cell>
          <cell r="V1088">
            <v>660</v>
          </cell>
          <cell r="W1088">
            <v>0</v>
          </cell>
          <cell r="X1088">
            <v>660</v>
          </cell>
          <cell r="Y1088">
            <v>0</v>
          </cell>
          <cell r="AA1088">
            <v>0</v>
          </cell>
          <cell r="AB1088">
            <v>2033460</v>
          </cell>
          <cell r="AC1088" t="str">
            <v>Registro Valido</v>
          </cell>
          <cell r="AD1088">
            <v>660</v>
          </cell>
          <cell r="AE1088">
            <v>660</v>
          </cell>
          <cell r="AF1088">
            <v>660</v>
          </cell>
          <cell r="AG1088">
            <v>0</v>
          </cell>
          <cell r="AH1088">
            <v>644</v>
          </cell>
          <cell r="AI1088">
            <v>644</v>
          </cell>
          <cell r="AJ1088">
            <v>644</v>
          </cell>
          <cell r="AK1088">
            <v>0</v>
          </cell>
          <cell r="AM1088" t="str">
            <v>ALI_43_SEG_8</v>
          </cell>
          <cell r="AN1088" t="str">
            <v>ALI_43_SEG_8_VAL_2033460</v>
          </cell>
          <cell r="AO1088">
            <v>2</v>
          </cell>
          <cell r="AP1088">
            <v>2033460</v>
          </cell>
          <cell r="AQ1088" t="b">
            <v>1</v>
          </cell>
          <cell r="AR1088" t="str">
            <v/>
          </cell>
          <cell r="AS1088" t="str">
            <v>X</v>
          </cell>
          <cell r="AT1088" t="str">
            <v>ALI_43_SEG_8_X</v>
          </cell>
          <cell r="AU1088">
            <v>1</v>
          </cell>
          <cell r="AV1088" t="str">
            <v>Cotizacion Seleccionada</v>
          </cell>
        </row>
        <row r="1089">
          <cell r="A1089" t="str">
            <v>ALI_43_SEG_9</v>
          </cell>
          <cell r="B1089" t="str">
            <v>5to_Evento_973_V2_Nutrición Bogotá 2020_17515756.xlsm</v>
          </cell>
          <cell r="C1089">
            <v>43</v>
          </cell>
          <cell r="D1089">
            <v>2093</v>
          </cell>
          <cell r="E1089" t="str">
            <v>Nutrición Bogotá 2020 Ut</v>
          </cell>
          <cell r="F1089">
            <v>260</v>
          </cell>
          <cell r="G1089" t="str">
            <v>FRUTA</v>
          </cell>
          <cell r="H1089" t="str">
            <v>43 : Mango Maduro.</v>
          </cell>
          <cell r="I1089">
            <v>9</v>
          </cell>
          <cell r="J1089" t="str">
            <v>Sitio 1 : CARRERA 127#22G-18 INT 4 - Sitio 2 : SIBERIA KM 7.5 CELTA, LOTE 159 - Sitio 3 : CARRERA 68B #10A-18 - Sitio 4 : CALLE 24F#101B-15 - Sitio 5 : CARRERA 65B#10A-87 - Sitio 6 : AUTO MEDE KM 1,5 P INDUS FLORIDA BOD 23 - Sitio 7 : CARRERA 71 A BIS # 63D-38 -</v>
          </cell>
          <cell r="K1089">
            <v>44835</v>
          </cell>
          <cell r="L1089">
            <v>1313</v>
          </cell>
          <cell r="M1089">
            <v>390</v>
          </cell>
          <cell r="N1089">
            <v>1412</v>
          </cell>
          <cell r="O1089">
            <v>0</v>
          </cell>
          <cell r="P1089">
            <v>660</v>
          </cell>
          <cell r="Q1089">
            <v>0</v>
          </cell>
          <cell r="R1089">
            <v>660</v>
          </cell>
          <cell r="S1089">
            <v>660</v>
          </cell>
          <cell r="T1089">
            <v>0</v>
          </cell>
          <cell r="U1089">
            <v>660</v>
          </cell>
          <cell r="V1089">
            <v>660</v>
          </cell>
          <cell r="W1089">
            <v>0</v>
          </cell>
          <cell r="X1089">
            <v>660</v>
          </cell>
          <cell r="Y1089">
            <v>0</v>
          </cell>
          <cell r="AA1089">
            <v>0</v>
          </cell>
          <cell r="AB1089">
            <v>2055900</v>
          </cell>
          <cell r="AC1089" t="str">
            <v>Registro Valido</v>
          </cell>
          <cell r="AD1089">
            <v>660</v>
          </cell>
          <cell r="AE1089">
            <v>660</v>
          </cell>
          <cell r="AF1089">
            <v>660</v>
          </cell>
          <cell r="AG1089">
            <v>0</v>
          </cell>
          <cell r="AH1089">
            <v>644</v>
          </cell>
          <cell r="AI1089">
            <v>644</v>
          </cell>
          <cell r="AJ1089">
            <v>644</v>
          </cell>
          <cell r="AK1089">
            <v>0</v>
          </cell>
          <cell r="AM1089" t="str">
            <v>ALI_43_SEG_9</v>
          </cell>
          <cell r="AN1089" t="str">
            <v>ALI_43_SEG_9_VAL_2055900</v>
          </cell>
          <cell r="AO1089">
            <v>2</v>
          </cell>
          <cell r="AP1089">
            <v>2055900</v>
          </cell>
          <cell r="AQ1089" t="b">
            <v>1</v>
          </cell>
          <cell r="AR1089" t="str">
            <v/>
          </cell>
          <cell r="AS1089" t="str">
            <v>X</v>
          </cell>
          <cell r="AT1089" t="str">
            <v>ALI_43_SEG_9_X</v>
          </cell>
          <cell r="AU1089">
            <v>1</v>
          </cell>
          <cell r="AV1089" t="str">
            <v>Cotizacion Seleccionada</v>
          </cell>
        </row>
        <row r="1090">
          <cell r="A1090" t="str">
            <v>ALI_43_SEG_10</v>
          </cell>
          <cell r="B1090" t="str">
            <v>5to_Evento_973_V2_Nutrición Bogotá 2020_17515756.xlsm</v>
          </cell>
          <cell r="C1090">
            <v>43</v>
          </cell>
          <cell r="D1090">
            <v>2093</v>
          </cell>
          <cell r="E1090" t="str">
            <v>Nutrición Bogotá 2020 Ut</v>
          </cell>
          <cell r="F1090">
            <v>261</v>
          </cell>
          <cell r="G1090" t="str">
            <v>FRUTA</v>
          </cell>
          <cell r="H1090" t="str">
            <v>43 : Mango Maduro.</v>
          </cell>
          <cell r="I1090">
            <v>10</v>
          </cell>
          <cell r="J1090" t="str">
            <v>Sitio 1 : CARRERA 127#22G-18 INT 4 - Sitio 2 : SIBERIA KM 7.5 CELTA, LOTE 159 - Sitio 3 : CARRERA 68B #10A-18 - Sitio 4 : CALLE 24F#101B-15 - Sitio 5 : CARRERA 65B#10A-87 - Sitio 6 : AUTO MEDE KM 1,5 P INDUS FLORIDA BOD 23 - Sitio 7 : CARRERA 71 A BIS # 63D-38 -</v>
          </cell>
          <cell r="K1090">
            <v>44835</v>
          </cell>
          <cell r="L1090">
            <v>590</v>
          </cell>
          <cell r="M1090">
            <v>66</v>
          </cell>
          <cell r="N1090">
            <v>240</v>
          </cell>
          <cell r="O1090">
            <v>0</v>
          </cell>
          <cell r="P1090">
            <v>660</v>
          </cell>
          <cell r="Q1090">
            <v>0</v>
          </cell>
          <cell r="R1090">
            <v>660</v>
          </cell>
          <cell r="S1090">
            <v>660</v>
          </cell>
          <cell r="T1090">
            <v>0</v>
          </cell>
          <cell r="U1090">
            <v>660</v>
          </cell>
          <cell r="V1090">
            <v>660</v>
          </cell>
          <cell r="W1090">
            <v>0</v>
          </cell>
          <cell r="X1090">
            <v>660</v>
          </cell>
          <cell r="Y1090">
            <v>0</v>
          </cell>
          <cell r="AA1090">
            <v>0</v>
          </cell>
          <cell r="AB1090">
            <v>591360</v>
          </cell>
          <cell r="AC1090" t="str">
            <v>Registro Valido</v>
          </cell>
          <cell r="AD1090">
            <v>660</v>
          </cell>
          <cell r="AE1090">
            <v>660</v>
          </cell>
          <cell r="AF1090">
            <v>660</v>
          </cell>
          <cell r="AG1090">
            <v>0</v>
          </cell>
          <cell r="AH1090">
            <v>644</v>
          </cell>
          <cell r="AI1090">
            <v>644</v>
          </cell>
          <cell r="AJ1090">
            <v>644</v>
          </cell>
          <cell r="AK1090">
            <v>0</v>
          </cell>
          <cell r="AM1090" t="str">
            <v>ALI_43_SEG_10</v>
          </cell>
          <cell r="AN1090" t="str">
            <v>ALI_43_SEG_10_VAL_591360</v>
          </cell>
          <cell r="AO1090">
            <v>3</v>
          </cell>
          <cell r="AP1090">
            <v>591360</v>
          </cell>
          <cell r="AQ1090" t="b">
            <v>1</v>
          </cell>
          <cell r="AR1090" t="str">
            <v/>
          </cell>
          <cell r="AS1090" t="str">
            <v>X</v>
          </cell>
          <cell r="AT1090" t="str">
            <v>ALI_43_SEG_10_X</v>
          </cell>
          <cell r="AU1090">
            <v>1</v>
          </cell>
          <cell r="AV1090" t="str">
            <v>Cotizacion Seleccionada</v>
          </cell>
        </row>
        <row r="1091">
          <cell r="A1091" t="str">
            <v>ALI_43_SEG_11</v>
          </cell>
          <cell r="B1091" t="str">
            <v>5to_Evento_973_V2_Nutrición Bogotá 2020_17515756.xlsm</v>
          </cell>
          <cell r="C1091">
            <v>43</v>
          </cell>
          <cell r="D1091">
            <v>2093</v>
          </cell>
          <cell r="E1091" t="str">
            <v>Nutrición Bogotá 2020 Ut</v>
          </cell>
          <cell r="F1091">
            <v>262</v>
          </cell>
          <cell r="G1091" t="str">
            <v>FRUTA</v>
          </cell>
          <cell r="H1091" t="str">
            <v>43 : Mango Maduro.</v>
          </cell>
          <cell r="I1091">
            <v>11</v>
          </cell>
          <cell r="J1091" t="str">
            <v>Sitio 1 : CARRERA 127#22G-18 INT 4 - Sitio 2 : SIBERIA KM 7.5 CELTA, LOTE 159 - Sitio 3 : CARRERA 68B #10A-18 - Sitio 4 : CALLE 24F#101B-15 - Sitio 5 : CARRERA 65B#10A-87 - Sitio 6 : AUTO MEDE KM 1,5 P INDUS FLORIDA BOD 23 - Sitio 7 : CARRERA 71 A BIS # 63D-38 -</v>
          </cell>
          <cell r="K1091">
            <v>44835</v>
          </cell>
          <cell r="L1091">
            <v>1295</v>
          </cell>
          <cell r="M1091">
            <v>385</v>
          </cell>
          <cell r="N1091">
            <v>1393</v>
          </cell>
          <cell r="O1091">
            <v>0</v>
          </cell>
          <cell r="P1091">
            <v>660</v>
          </cell>
          <cell r="Q1091">
            <v>0</v>
          </cell>
          <cell r="R1091">
            <v>660</v>
          </cell>
          <cell r="S1091">
            <v>660</v>
          </cell>
          <cell r="T1091">
            <v>0</v>
          </cell>
          <cell r="U1091">
            <v>660</v>
          </cell>
          <cell r="V1091">
            <v>660</v>
          </cell>
          <cell r="W1091">
            <v>0</v>
          </cell>
          <cell r="X1091">
            <v>660</v>
          </cell>
          <cell r="Y1091">
            <v>0</v>
          </cell>
          <cell r="AA1091">
            <v>0</v>
          </cell>
          <cell r="AB1091">
            <v>2028180</v>
          </cell>
          <cell r="AC1091" t="str">
            <v>Registro Valido</v>
          </cell>
          <cell r="AD1091">
            <v>660</v>
          </cell>
          <cell r="AE1091">
            <v>660</v>
          </cell>
          <cell r="AF1091">
            <v>660</v>
          </cell>
          <cell r="AG1091">
            <v>0</v>
          </cell>
          <cell r="AH1091">
            <v>644</v>
          </cell>
          <cell r="AI1091">
            <v>644</v>
          </cell>
          <cell r="AJ1091">
            <v>644</v>
          </cell>
          <cell r="AK1091">
            <v>0</v>
          </cell>
          <cell r="AM1091" t="str">
            <v>ALI_43_SEG_11</v>
          </cell>
          <cell r="AN1091" t="str">
            <v>ALI_43_SEG_11_VAL_2028180</v>
          </cell>
          <cell r="AO1091">
            <v>2</v>
          </cell>
          <cell r="AP1091">
            <v>2028180</v>
          </cell>
          <cell r="AQ1091" t="b">
            <v>1</v>
          </cell>
          <cell r="AR1091" t="str">
            <v/>
          </cell>
          <cell r="AS1091" t="str">
            <v>X</v>
          </cell>
          <cell r="AT1091" t="str">
            <v>ALI_43_SEG_11_X</v>
          </cell>
          <cell r="AU1091">
            <v>1</v>
          </cell>
          <cell r="AV1091" t="str">
            <v>Cotizacion Seleccionada</v>
          </cell>
        </row>
        <row r="1092">
          <cell r="A1092" t="b">
            <v>0</v>
          </cell>
          <cell r="B1092" t="str">
            <v>5to_Evento_973_V2_Nutrición Bogotá 2020_17515756.xlsm</v>
          </cell>
          <cell r="C1092">
            <v>43</v>
          </cell>
          <cell r="D1092">
            <v>2093</v>
          </cell>
          <cell r="E1092" t="str">
            <v>Nutrición Bogotá 2020 Ut</v>
          </cell>
          <cell r="F1092">
            <v>263</v>
          </cell>
          <cell r="G1092" t="str">
            <v>FRUTA</v>
          </cell>
          <cell r="H1092" t="str">
            <v>43 : Mango Maduro.</v>
          </cell>
          <cell r="I1092">
            <v>12</v>
          </cell>
          <cell r="J1092" t="str">
            <v>Sitio 1 : CARRERA 127#22G-18 INT 4 - Sitio 2 : SIBERIA KM 7.5 CELTA, LOTE 159 - Sitio 3 : CARRERA 68B #10A-18 - Sitio 4 : CALLE 24F#101B-15 - Sitio 5 : CARRERA 65B#10A-87 - Sitio 6 : AUTO MEDE KM 1,5 P INDUS FLORIDA BOD 23 - Sitio 7 : CARRERA 71 A BIS # 63D-38 -</v>
          </cell>
          <cell r="K1092">
            <v>44835</v>
          </cell>
          <cell r="L1092">
            <v>1174</v>
          </cell>
          <cell r="M1092">
            <v>349</v>
          </cell>
          <cell r="N1092">
            <v>1264</v>
          </cell>
          <cell r="O1092">
            <v>0</v>
          </cell>
          <cell r="P1092">
            <v>660</v>
          </cell>
          <cell r="Q1092">
            <v>0</v>
          </cell>
          <cell r="R1092">
            <v>660</v>
          </cell>
          <cell r="S1092">
            <v>660</v>
          </cell>
          <cell r="T1092">
            <v>0</v>
          </cell>
          <cell r="U1092">
            <v>660</v>
          </cell>
          <cell r="V1092">
            <v>660</v>
          </cell>
          <cell r="W1092">
            <v>0</v>
          </cell>
          <cell r="X1092">
            <v>660</v>
          </cell>
          <cell r="Y1092">
            <v>0</v>
          </cell>
          <cell r="AA1092">
            <v>0</v>
          </cell>
          <cell r="AB1092">
            <v>1839420</v>
          </cell>
          <cell r="AC1092" t="str">
            <v>Registro Valido</v>
          </cell>
          <cell r="AD1092">
            <v>660</v>
          </cell>
          <cell r="AE1092">
            <v>660</v>
          </cell>
          <cell r="AF1092">
            <v>660</v>
          </cell>
          <cell r="AG1092">
            <v>0</v>
          </cell>
          <cell r="AH1092">
            <v>644</v>
          </cell>
          <cell r="AI1092">
            <v>644</v>
          </cell>
          <cell r="AJ1092">
            <v>644</v>
          </cell>
          <cell r="AK1092">
            <v>0</v>
          </cell>
          <cell r="AM1092" t="str">
            <v>ALI_43_SEG_12</v>
          </cell>
          <cell r="AN1092" t="str">
            <v>ALI_43_SEG_12_VAL_1839420</v>
          </cell>
          <cell r="AO1092">
            <v>3</v>
          </cell>
          <cell r="AP1092">
            <v>1435862.4000000001</v>
          </cell>
          <cell r="AQ1092" t="b">
            <v>0</v>
          </cell>
          <cell r="AR1092" t="str">
            <v/>
          </cell>
          <cell r="AS1092" t="str">
            <v/>
          </cell>
          <cell r="AT1092" t="str">
            <v>ALI_43_SEG_12_</v>
          </cell>
          <cell r="AU1092">
            <v>1</v>
          </cell>
          <cell r="AV1092" t="str">
            <v>No Seleccionada</v>
          </cell>
        </row>
        <row r="1093">
          <cell r="A1093" t="str">
            <v>ALI_43_SEG_13</v>
          </cell>
          <cell r="B1093" t="str">
            <v>5to_Evento_973_V2_Nutrición Bogotá 2020_17515756.xlsm</v>
          </cell>
          <cell r="C1093">
            <v>43</v>
          </cell>
          <cell r="D1093">
            <v>2093</v>
          </cell>
          <cell r="E1093" t="str">
            <v>Nutrición Bogotá 2020 Ut</v>
          </cell>
          <cell r="F1093">
            <v>264</v>
          </cell>
          <cell r="G1093" t="str">
            <v>FRUTA</v>
          </cell>
          <cell r="H1093" t="str">
            <v>43 : Mango Maduro.</v>
          </cell>
          <cell r="I1093">
            <v>13</v>
          </cell>
          <cell r="J1093" t="str">
            <v>Sitio 1 : CARRERA 127#22G-18 INT 4 - Sitio 2 : SIBERIA KM 7.5 CELTA, LOTE 159 - Sitio 3 : CARRERA 68B #10A-18 - Sitio 4 : CALLE 24F#101B-15 - Sitio 5 : CARRERA 65B#10A-87 - Sitio 6 : AUTO MEDE KM 1,5 P INDUS FLORIDA BOD 23 - Sitio 7 : CARRERA 71 A BIS # 63D-38 -</v>
          </cell>
          <cell r="K1093">
            <v>44835</v>
          </cell>
          <cell r="L1093">
            <v>1247</v>
          </cell>
          <cell r="M1093">
            <v>371</v>
          </cell>
          <cell r="N1093">
            <v>1343</v>
          </cell>
          <cell r="O1093">
            <v>0</v>
          </cell>
          <cell r="P1093">
            <v>660</v>
          </cell>
          <cell r="Q1093">
            <v>0</v>
          </cell>
          <cell r="R1093">
            <v>660</v>
          </cell>
          <cell r="S1093">
            <v>660</v>
          </cell>
          <cell r="T1093">
            <v>0</v>
          </cell>
          <cell r="U1093">
            <v>660</v>
          </cell>
          <cell r="V1093">
            <v>660</v>
          </cell>
          <cell r="W1093">
            <v>0</v>
          </cell>
          <cell r="X1093">
            <v>660</v>
          </cell>
          <cell r="Y1093">
            <v>0</v>
          </cell>
          <cell r="AA1093">
            <v>0</v>
          </cell>
          <cell r="AB1093">
            <v>1954260</v>
          </cell>
          <cell r="AC1093" t="str">
            <v>Registro Valido</v>
          </cell>
          <cell r="AD1093">
            <v>660</v>
          </cell>
          <cell r="AE1093">
            <v>660</v>
          </cell>
          <cell r="AF1093">
            <v>660</v>
          </cell>
          <cell r="AG1093">
            <v>0</v>
          </cell>
          <cell r="AH1093">
            <v>644</v>
          </cell>
          <cell r="AI1093">
            <v>644</v>
          </cell>
          <cell r="AJ1093">
            <v>644</v>
          </cell>
          <cell r="AK1093">
            <v>0</v>
          </cell>
          <cell r="AM1093" t="str">
            <v>ALI_43_SEG_13</v>
          </cell>
          <cell r="AN1093" t="str">
            <v>ALI_43_SEG_13_VAL_1954260</v>
          </cell>
          <cell r="AO1093">
            <v>2</v>
          </cell>
          <cell r="AP1093">
            <v>1954260</v>
          </cell>
          <cell r="AQ1093" t="b">
            <v>1</v>
          </cell>
          <cell r="AR1093" t="str">
            <v/>
          </cell>
          <cell r="AS1093" t="str">
            <v>X</v>
          </cell>
          <cell r="AT1093" t="str">
            <v>ALI_43_SEG_13_X</v>
          </cell>
          <cell r="AU1093">
            <v>1</v>
          </cell>
          <cell r="AV1093" t="str">
            <v>Cotizacion Seleccionada</v>
          </cell>
        </row>
        <row r="1094">
          <cell r="A1094" t="str">
            <v>ALI_43_SEG_14</v>
          </cell>
          <cell r="B1094" t="str">
            <v>5to_Evento_973_V2_Nutrición Bogotá 2020_17515756.xlsm</v>
          </cell>
          <cell r="C1094">
            <v>43</v>
          </cell>
          <cell r="D1094">
            <v>2093</v>
          </cell>
          <cell r="E1094" t="str">
            <v>Nutrición Bogotá 2020 Ut</v>
          </cell>
          <cell r="F1094">
            <v>265</v>
          </cell>
          <cell r="G1094" t="str">
            <v>FRUTA</v>
          </cell>
          <cell r="H1094" t="str">
            <v>43 : Mango Maduro.</v>
          </cell>
          <cell r="I1094">
            <v>14</v>
          </cell>
          <cell r="J1094" t="str">
            <v>Sitio 1 : CARRERA 127#22G-18 INT 4 - Sitio 2 : SIBERIA KM 7.5 CELTA, LOTE 159 - Sitio 3 : CARRERA 68B #10A-18 - Sitio 4 : CALLE 24F#101B-15 - Sitio 5 : CARRERA 65B#10A-87 - Sitio 6 : AUTO MEDE KM 1,5 P INDUS FLORIDA BOD 23 - Sitio 7 : CARRERA 71 A BIS # 63D-38 -</v>
          </cell>
          <cell r="K1094">
            <v>44835</v>
          </cell>
          <cell r="L1094">
            <v>1236</v>
          </cell>
          <cell r="M1094">
            <v>368</v>
          </cell>
          <cell r="N1094">
            <v>1331</v>
          </cell>
          <cell r="O1094">
            <v>0</v>
          </cell>
          <cell r="P1094">
            <v>660</v>
          </cell>
          <cell r="Q1094">
            <v>0</v>
          </cell>
          <cell r="R1094">
            <v>660</v>
          </cell>
          <cell r="S1094">
            <v>660</v>
          </cell>
          <cell r="T1094">
            <v>0</v>
          </cell>
          <cell r="U1094">
            <v>660</v>
          </cell>
          <cell r="V1094">
            <v>660</v>
          </cell>
          <cell r="W1094">
            <v>0</v>
          </cell>
          <cell r="X1094">
            <v>660</v>
          </cell>
          <cell r="Y1094">
            <v>0</v>
          </cell>
          <cell r="AA1094">
            <v>0</v>
          </cell>
          <cell r="AB1094">
            <v>1937100</v>
          </cell>
          <cell r="AC1094" t="str">
            <v>Registro Valido</v>
          </cell>
          <cell r="AD1094">
            <v>660</v>
          </cell>
          <cell r="AE1094">
            <v>660</v>
          </cell>
          <cell r="AF1094">
            <v>660</v>
          </cell>
          <cell r="AG1094">
            <v>0</v>
          </cell>
          <cell r="AH1094">
            <v>644</v>
          </cell>
          <cell r="AI1094">
            <v>644</v>
          </cell>
          <cell r="AJ1094">
            <v>644</v>
          </cell>
          <cell r="AK1094">
            <v>0</v>
          </cell>
          <cell r="AM1094" t="str">
            <v>ALI_43_SEG_14</v>
          </cell>
          <cell r="AN1094" t="str">
            <v>ALI_43_SEG_14_VAL_1937100</v>
          </cell>
          <cell r="AO1094">
            <v>2</v>
          </cell>
          <cell r="AP1094">
            <v>1937100</v>
          </cell>
          <cell r="AQ1094" t="b">
            <v>1</v>
          </cell>
          <cell r="AR1094" t="str">
            <v/>
          </cell>
          <cell r="AS1094" t="str">
            <v>X</v>
          </cell>
          <cell r="AT1094" t="str">
            <v>ALI_43_SEG_14_X</v>
          </cell>
          <cell r="AU1094">
            <v>1</v>
          </cell>
          <cell r="AV1094" t="str">
            <v>Cotizacion Seleccionada</v>
          </cell>
        </row>
        <row r="1095">
          <cell r="A1095" t="str">
            <v>ALI_43_SEG_15</v>
          </cell>
          <cell r="B1095" t="str">
            <v>5to_Evento_973_V2_Nutrición Bogotá 2020_17515756.xlsm</v>
          </cell>
          <cell r="C1095">
            <v>43</v>
          </cell>
          <cell r="D1095">
            <v>2093</v>
          </cell>
          <cell r="E1095" t="str">
            <v>Nutrición Bogotá 2020 Ut</v>
          </cell>
          <cell r="F1095">
            <v>266</v>
          </cell>
          <cell r="G1095" t="str">
            <v>FRUTA</v>
          </cell>
          <cell r="H1095" t="str">
            <v>43 : Mango Maduro.</v>
          </cell>
          <cell r="I1095">
            <v>15</v>
          </cell>
          <cell r="J1095" t="str">
            <v>Sitio 1 : CARRERA 127#22G-18 INT 4 - Sitio 2 : SIBERIA KM 7.5 CELTA, LOTE 159 - Sitio 3 : CARRERA 68B #10A-18 - Sitio 4 : CALLE 24F#101B-15 - Sitio 5 : CARRERA 65B#10A-87 - Sitio 6 : AUTO MEDE KM 1,5 P INDUS FLORIDA BOD 23 - Sitio 7 : CARRERA 71 A BIS # 63D-38 -</v>
          </cell>
          <cell r="K1095">
            <v>44835</v>
          </cell>
          <cell r="L1095">
            <v>1170</v>
          </cell>
          <cell r="M1095">
            <v>351</v>
          </cell>
          <cell r="N1095">
            <v>1257</v>
          </cell>
          <cell r="O1095">
            <v>0</v>
          </cell>
          <cell r="P1095">
            <v>660</v>
          </cell>
          <cell r="Q1095">
            <v>0</v>
          </cell>
          <cell r="R1095">
            <v>660</v>
          </cell>
          <cell r="S1095">
            <v>660</v>
          </cell>
          <cell r="T1095">
            <v>0</v>
          </cell>
          <cell r="U1095">
            <v>660</v>
          </cell>
          <cell r="V1095">
            <v>660</v>
          </cell>
          <cell r="W1095">
            <v>0</v>
          </cell>
          <cell r="X1095">
            <v>660</v>
          </cell>
          <cell r="Y1095">
            <v>0</v>
          </cell>
          <cell r="AA1095">
            <v>0</v>
          </cell>
          <cell r="AB1095">
            <v>1833480</v>
          </cell>
          <cell r="AC1095" t="str">
            <v>Registro Valido</v>
          </cell>
          <cell r="AD1095">
            <v>660</v>
          </cell>
          <cell r="AE1095">
            <v>660</v>
          </cell>
          <cell r="AF1095">
            <v>660</v>
          </cell>
          <cell r="AG1095">
            <v>0</v>
          </cell>
          <cell r="AH1095">
            <v>644</v>
          </cell>
          <cell r="AI1095">
            <v>644</v>
          </cell>
          <cell r="AJ1095">
            <v>644</v>
          </cell>
          <cell r="AK1095">
            <v>0</v>
          </cell>
          <cell r="AM1095" t="str">
            <v>ALI_43_SEG_15</v>
          </cell>
          <cell r="AN1095" t="str">
            <v>ALI_43_SEG_15_VAL_1833480</v>
          </cell>
          <cell r="AO1095">
            <v>2</v>
          </cell>
          <cell r="AP1095">
            <v>1833480</v>
          </cell>
          <cell r="AQ1095" t="b">
            <v>1</v>
          </cell>
          <cell r="AR1095" t="str">
            <v/>
          </cell>
          <cell r="AS1095" t="str">
            <v>X</v>
          </cell>
          <cell r="AT1095" t="str">
            <v>ALI_43_SEG_15_X</v>
          </cell>
          <cell r="AU1095">
            <v>1</v>
          </cell>
          <cell r="AV1095" t="str">
            <v>Cotizacion Seleccionada</v>
          </cell>
        </row>
        <row r="1096">
          <cell r="A1096" t="str">
            <v>ALI_22_SEG_1</v>
          </cell>
          <cell r="B1096" t="str">
            <v>5to_Evento_973_V2_Nutrición Bogotá 2020_17515756.xlsm</v>
          </cell>
          <cell r="C1096">
            <v>22</v>
          </cell>
          <cell r="D1096">
            <v>2093</v>
          </cell>
          <cell r="E1096" t="str">
            <v>Nutrición Bogotá 2020 Ut</v>
          </cell>
          <cell r="F1096">
            <v>325</v>
          </cell>
          <cell r="G1096" t="str">
            <v>FRUTA</v>
          </cell>
          <cell r="H1096" t="str">
            <v>22 : Durazno.</v>
          </cell>
          <cell r="I1096">
            <v>1</v>
          </cell>
          <cell r="J1096" t="str">
            <v>Sitio 1 : CARRERA 127#22G-18 INT 4 - Sitio 2 : SIBERIA KM 7.5 CELTA, LOTE 159 - Sitio 3 : CARRERA 68B #10A-18 - Sitio 4 : CALLE 24F#101B-15 - Sitio 5 : CARRERA 65B#10A-87 - Sitio 6 : AUTO MEDE KM 1,5 P INDUS FLORIDA BOD 23 - Sitio 7 : CARRERA 71 A BIS # 63D-38 -</v>
          </cell>
          <cell r="K1096">
            <v>44835</v>
          </cell>
          <cell r="L1096">
            <v>0</v>
          </cell>
          <cell r="M1096">
            <v>8442</v>
          </cell>
          <cell r="N1096">
            <v>4552</v>
          </cell>
          <cell r="O1096">
            <v>405</v>
          </cell>
          <cell r="P1096">
            <v>0</v>
          </cell>
          <cell r="R1096">
            <v>0</v>
          </cell>
          <cell r="S1096">
            <v>761</v>
          </cell>
          <cell r="T1096">
            <v>0</v>
          </cell>
          <cell r="U1096">
            <v>761</v>
          </cell>
          <cell r="V1096">
            <v>761</v>
          </cell>
          <cell r="W1096">
            <v>0</v>
          </cell>
          <cell r="X1096">
            <v>761</v>
          </cell>
          <cell r="Y1096">
            <v>761</v>
          </cell>
          <cell r="Z1096">
            <v>0</v>
          </cell>
          <cell r="AA1096">
            <v>761</v>
          </cell>
          <cell r="AB1096">
            <v>10196639</v>
          </cell>
          <cell r="AC1096" t="str">
            <v>Registro Valido</v>
          </cell>
          <cell r="AD1096">
            <v>0</v>
          </cell>
          <cell r="AE1096">
            <v>761</v>
          </cell>
          <cell r="AF1096">
            <v>761</v>
          </cell>
          <cell r="AG1096">
            <v>761</v>
          </cell>
          <cell r="AH1096">
            <v>0</v>
          </cell>
          <cell r="AI1096">
            <v>742</v>
          </cell>
          <cell r="AJ1096">
            <v>742</v>
          </cell>
          <cell r="AK1096">
            <v>742</v>
          </cell>
          <cell r="AM1096" t="str">
            <v>ALI_22_SEG_1</v>
          </cell>
          <cell r="AN1096" t="str">
            <v>ALI_22_SEG_1_VAL_10196639</v>
          </cell>
          <cell r="AO1096">
            <v>3</v>
          </cell>
          <cell r="AP1096">
            <v>10196639</v>
          </cell>
          <cell r="AQ1096" t="b">
            <v>1</v>
          </cell>
          <cell r="AR1096" t="str">
            <v/>
          </cell>
          <cell r="AS1096" t="str">
            <v>X</v>
          </cell>
          <cell r="AT1096" t="str">
            <v>ALI_22_SEG_1_X</v>
          </cell>
          <cell r="AU1096">
            <v>1</v>
          </cell>
          <cell r="AV1096" t="str">
            <v>Cotizacion Seleccionada</v>
          </cell>
        </row>
        <row r="1097">
          <cell r="A1097" t="str">
            <v>ALI_22_SEG_3</v>
          </cell>
          <cell r="B1097" t="str">
            <v>5to_Evento_973_V2_Nutrición Bogotá 2020_17515756.xlsm</v>
          </cell>
          <cell r="C1097">
            <v>22</v>
          </cell>
          <cell r="D1097">
            <v>2093</v>
          </cell>
          <cell r="E1097" t="str">
            <v>Nutrición Bogotá 2020 Ut</v>
          </cell>
          <cell r="F1097">
            <v>327</v>
          </cell>
          <cell r="G1097" t="str">
            <v>FRUTA</v>
          </cell>
          <cell r="H1097" t="str">
            <v>22 : Durazno.</v>
          </cell>
          <cell r="I1097">
            <v>3</v>
          </cell>
          <cell r="J1097" t="str">
            <v>Sitio 1 : CARRERA 127#22G-18 INT 4 - Sitio 2 : SIBERIA KM 7.5 CELTA, LOTE 159 - Sitio 3 : CARRERA 68B #10A-18 - Sitio 4 : CALLE 24F#101B-15 - Sitio 5 : CARRERA 65B#10A-87 - Sitio 6 : AUTO MEDE KM 1,5 P INDUS FLORIDA BOD 23 - Sitio 7 : CARRERA 71 A BIS # 63D-38 -</v>
          </cell>
          <cell r="K1097">
            <v>44835</v>
          </cell>
          <cell r="L1097">
            <v>0</v>
          </cell>
          <cell r="M1097">
            <v>8582</v>
          </cell>
          <cell r="N1097">
            <v>4626</v>
          </cell>
          <cell r="O1097">
            <v>411</v>
          </cell>
          <cell r="P1097">
            <v>0</v>
          </cell>
          <cell r="R1097">
            <v>0</v>
          </cell>
          <cell r="S1097">
            <v>761</v>
          </cell>
          <cell r="T1097">
            <v>0</v>
          </cell>
          <cell r="U1097">
            <v>761</v>
          </cell>
          <cell r="V1097">
            <v>761</v>
          </cell>
          <cell r="W1097">
            <v>0</v>
          </cell>
          <cell r="X1097">
            <v>761</v>
          </cell>
          <cell r="Y1097">
            <v>761</v>
          </cell>
          <cell r="Z1097">
            <v>0</v>
          </cell>
          <cell r="AA1097">
            <v>761</v>
          </cell>
          <cell r="AB1097">
            <v>10364059</v>
          </cell>
          <cell r="AC1097" t="str">
            <v>Registro Valido</v>
          </cell>
          <cell r="AD1097">
            <v>0</v>
          </cell>
          <cell r="AE1097">
            <v>761</v>
          </cell>
          <cell r="AF1097">
            <v>761</v>
          </cell>
          <cell r="AG1097">
            <v>761</v>
          </cell>
          <cell r="AH1097">
            <v>0</v>
          </cell>
          <cell r="AI1097">
            <v>742</v>
          </cell>
          <cell r="AJ1097">
            <v>742</v>
          </cell>
          <cell r="AK1097">
            <v>742</v>
          </cell>
          <cell r="AM1097" t="str">
            <v>ALI_22_SEG_3</v>
          </cell>
          <cell r="AN1097" t="str">
            <v>ALI_22_SEG_3_VAL_10364059</v>
          </cell>
          <cell r="AO1097">
            <v>2</v>
          </cell>
          <cell r="AP1097">
            <v>10364059</v>
          </cell>
          <cell r="AQ1097" t="b">
            <v>1</v>
          </cell>
          <cell r="AR1097" t="str">
            <v/>
          </cell>
          <cell r="AS1097" t="str">
            <v>X</v>
          </cell>
          <cell r="AT1097" t="str">
            <v>ALI_22_SEG_3_X</v>
          </cell>
          <cell r="AU1097">
            <v>1</v>
          </cell>
          <cell r="AV1097" t="str">
            <v>Cotizacion Seleccionada</v>
          </cell>
        </row>
        <row r="1098">
          <cell r="A1098" t="str">
            <v>ALI_22_SEG_5</v>
          </cell>
          <cell r="B1098" t="str">
            <v>5to_Evento_973_V2_Nutrición Bogotá 2020_17515756.xlsm</v>
          </cell>
          <cell r="C1098">
            <v>22</v>
          </cell>
          <cell r="D1098">
            <v>2093</v>
          </cell>
          <cell r="E1098" t="str">
            <v>Nutrición Bogotá 2020 Ut</v>
          </cell>
          <cell r="F1098">
            <v>329</v>
          </cell>
          <cell r="G1098" t="str">
            <v>FRUTA</v>
          </cell>
          <cell r="H1098" t="str">
            <v>22 : Durazno.</v>
          </cell>
          <cell r="I1098">
            <v>5</v>
          </cell>
          <cell r="J1098" t="str">
            <v>Sitio 1 : CARRERA 127#22G-18 INT 4 - Sitio 2 : SIBERIA KM 7.5 CELTA, LOTE 159 - Sitio 3 : CARRERA 68B #10A-18 - Sitio 4 : CALLE 24F#101B-15 - Sitio 5 : CARRERA 65B#10A-87 - Sitio 6 : AUTO MEDE KM 1,5 P INDUS FLORIDA BOD 23 - Sitio 7 : CARRERA 71 A BIS # 63D-38 -</v>
          </cell>
          <cell r="K1098">
            <v>44835</v>
          </cell>
          <cell r="L1098">
            <v>0</v>
          </cell>
          <cell r="M1098">
            <v>8500</v>
          </cell>
          <cell r="N1098">
            <v>4582</v>
          </cell>
          <cell r="O1098">
            <v>407</v>
          </cell>
          <cell r="P1098">
            <v>0</v>
          </cell>
          <cell r="R1098">
            <v>0</v>
          </cell>
          <cell r="S1098">
            <v>761</v>
          </cell>
          <cell r="T1098">
            <v>0</v>
          </cell>
          <cell r="U1098">
            <v>761</v>
          </cell>
          <cell r="V1098">
            <v>761</v>
          </cell>
          <cell r="W1098">
            <v>0</v>
          </cell>
          <cell r="X1098">
            <v>761</v>
          </cell>
          <cell r="Y1098">
            <v>761</v>
          </cell>
          <cell r="Z1098">
            <v>0</v>
          </cell>
          <cell r="AA1098">
            <v>761</v>
          </cell>
          <cell r="AB1098">
            <v>10265129</v>
          </cell>
          <cell r="AC1098" t="str">
            <v>Registro Valido</v>
          </cell>
          <cell r="AD1098">
            <v>0</v>
          </cell>
          <cell r="AE1098">
            <v>761</v>
          </cell>
          <cell r="AF1098">
            <v>761</v>
          </cell>
          <cell r="AG1098">
            <v>761</v>
          </cell>
          <cell r="AH1098">
            <v>0</v>
          </cell>
          <cell r="AI1098">
            <v>742</v>
          </cell>
          <cell r="AJ1098">
            <v>742</v>
          </cell>
          <cell r="AK1098">
            <v>742</v>
          </cell>
          <cell r="AM1098" t="str">
            <v>ALI_22_SEG_5</v>
          </cell>
          <cell r="AN1098" t="str">
            <v>ALI_22_SEG_5_VAL_10265129</v>
          </cell>
          <cell r="AO1098">
            <v>2</v>
          </cell>
          <cell r="AP1098">
            <v>10265129</v>
          </cell>
          <cell r="AQ1098" t="b">
            <v>1</v>
          </cell>
          <cell r="AR1098" t="str">
            <v/>
          </cell>
          <cell r="AS1098" t="str">
            <v>X</v>
          </cell>
          <cell r="AT1098" t="str">
            <v>ALI_22_SEG_5_X</v>
          </cell>
          <cell r="AU1098">
            <v>1</v>
          </cell>
          <cell r="AV1098" t="str">
            <v>Cotizacion Seleccionada</v>
          </cell>
        </row>
        <row r="1099">
          <cell r="A1099" t="str">
            <v>ALI_22_SEG_8</v>
          </cell>
          <cell r="B1099" t="str">
            <v>5to_Evento_973_V2_Nutrición Bogotá 2020_17515756.xlsm</v>
          </cell>
          <cell r="C1099">
            <v>22</v>
          </cell>
          <cell r="D1099">
            <v>2093</v>
          </cell>
          <cell r="E1099" t="str">
            <v>Nutrición Bogotá 2020 Ut</v>
          </cell>
          <cell r="F1099">
            <v>332</v>
          </cell>
          <cell r="G1099" t="str">
            <v>FRUTA</v>
          </cell>
          <cell r="H1099" t="str">
            <v>22 : Durazno.</v>
          </cell>
          <cell r="I1099">
            <v>8</v>
          </cell>
          <cell r="J1099" t="str">
            <v>Sitio 1 : CARRERA 127#22G-18 INT 4 - Sitio 2 : SIBERIA KM 7.5 CELTA, LOTE 159 - Sitio 3 : CARRERA 68B #10A-18 - Sitio 4 : CALLE 24F#101B-15 - Sitio 5 : CARRERA 65B#10A-87 - Sitio 6 : AUTO MEDE KM 1,5 P INDUS FLORIDA BOD 23 - Sitio 7 : CARRERA 71 A BIS # 63D-38 -</v>
          </cell>
          <cell r="K1099">
            <v>44835</v>
          </cell>
          <cell r="L1099">
            <v>0</v>
          </cell>
          <cell r="M1099">
            <v>9067</v>
          </cell>
          <cell r="N1099">
            <v>4888</v>
          </cell>
          <cell r="O1099">
            <v>435</v>
          </cell>
          <cell r="P1099">
            <v>0</v>
          </cell>
          <cell r="R1099">
            <v>0</v>
          </cell>
          <cell r="S1099">
            <v>761</v>
          </cell>
          <cell r="T1099">
            <v>0</v>
          </cell>
          <cell r="U1099">
            <v>761</v>
          </cell>
          <cell r="V1099">
            <v>761</v>
          </cell>
          <cell r="W1099">
            <v>0</v>
          </cell>
          <cell r="X1099">
            <v>761</v>
          </cell>
          <cell r="Y1099">
            <v>761</v>
          </cell>
          <cell r="Z1099">
            <v>0</v>
          </cell>
          <cell r="AA1099">
            <v>761</v>
          </cell>
          <cell r="AB1099">
            <v>10950790</v>
          </cell>
          <cell r="AC1099" t="str">
            <v>Registro Valido</v>
          </cell>
          <cell r="AD1099">
            <v>0</v>
          </cell>
          <cell r="AE1099">
            <v>761</v>
          </cell>
          <cell r="AF1099">
            <v>761</v>
          </cell>
          <cell r="AG1099">
            <v>761</v>
          </cell>
          <cell r="AH1099">
            <v>0</v>
          </cell>
          <cell r="AI1099">
            <v>742</v>
          </cell>
          <cell r="AJ1099">
            <v>742</v>
          </cell>
          <cell r="AK1099">
            <v>742</v>
          </cell>
          <cell r="AM1099" t="str">
            <v>ALI_22_SEG_8</v>
          </cell>
          <cell r="AN1099" t="str">
            <v>ALI_22_SEG_8_VAL_10950790</v>
          </cell>
          <cell r="AO1099">
            <v>2</v>
          </cell>
          <cell r="AP1099">
            <v>10950790</v>
          </cell>
          <cell r="AQ1099" t="b">
            <v>1</v>
          </cell>
          <cell r="AR1099" t="str">
            <v/>
          </cell>
          <cell r="AS1099" t="str">
            <v>X</v>
          </cell>
          <cell r="AT1099" t="str">
            <v>ALI_22_SEG_8_X</v>
          </cell>
          <cell r="AU1099">
            <v>1</v>
          </cell>
          <cell r="AV1099" t="str">
            <v>Cotizacion Seleccionada</v>
          </cell>
        </row>
        <row r="1100">
          <cell r="A1100" t="str">
            <v>ALI_22_SEG_9</v>
          </cell>
          <cell r="B1100" t="str">
            <v>5to_Evento_973_V2_Nutrición Bogotá 2020_17515756.xlsm</v>
          </cell>
          <cell r="C1100">
            <v>22</v>
          </cell>
          <cell r="D1100">
            <v>2093</v>
          </cell>
          <cell r="E1100" t="str">
            <v>Nutrición Bogotá 2020 Ut</v>
          </cell>
          <cell r="F1100">
            <v>333</v>
          </cell>
          <cell r="G1100" t="str">
            <v>FRUTA</v>
          </cell>
          <cell r="H1100" t="str">
            <v>22 : Durazno.</v>
          </cell>
          <cell r="I1100">
            <v>9</v>
          </cell>
          <cell r="J1100" t="str">
            <v>Sitio 1 : CARRERA 127#22G-18 INT 4 - Sitio 2 : SIBERIA KM 7.5 CELTA, LOTE 159 - Sitio 3 : CARRERA 68B #10A-18 - Sitio 4 : CALLE 24F#101B-15 - Sitio 5 : CARRERA 65B#10A-87 - Sitio 6 : AUTO MEDE KM 1,5 P INDUS FLORIDA BOD 23 - Sitio 7 : CARRERA 71 A BIS # 63D-38 -</v>
          </cell>
          <cell r="K1100">
            <v>44835</v>
          </cell>
          <cell r="L1100">
            <v>0</v>
          </cell>
          <cell r="M1100">
            <v>9164</v>
          </cell>
          <cell r="N1100">
            <v>4938</v>
          </cell>
          <cell r="O1100">
            <v>439</v>
          </cell>
          <cell r="P1100">
            <v>0</v>
          </cell>
          <cell r="R1100">
            <v>0</v>
          </cell>
          <cell r="S1100">
            <v>761</v>
          </cell>
          <cell r="T1100">
            <v>0</v>
          </cell>
          <cell r="U1100">
            <v>761</v>
          </cell>
          <cell r="V1100">
            <v>761</v>
          </cell>
          <cell r="W1100">
            <v>0</v>
          </cell>
          <cell r="X1100">
            <v>761</v>
          </cell>
          <cell r="Y1100">
            <v>761</v>
          </cell>
          <cell r="Z1100">
            <v>0</v>
          </cell>
          <cell r="AA1100">
            <v>761</v>
          </cell>
          <cell r="AB1100">
            <v>11065701</v>
          </cell>
          <cell r="AC1100" t="str">
            <v>Registro Valido</v>
          </cell>
          <cell r="AD1100">
            <v>0</v>
          </cell>
          <cell r="AE1100">
            <v>761</v>
          </cell>
          <cell r="AF1100">
            <v>761</v>
          </cell>
          <cell r="AG1100">
            <v>761</v>
          </cell>
          <cell r="AH1100">
            <v>0</v>
          </cell>
          <cell r="AI1100">
            <v>742</v>
          </cell>
          <cell r="AJ1100">
            <v>742</v>
          </cell>
          <cell r="AK1100">
            <v>742</v>
          </cell>
          <cell r="AM1100" t="str">
            <v>ALI_22_SEG_9</v>
          </cell>
          <cell r="AN1100" t="str">
            <v>ALI_22_SEG_9_VAL_11065701</v>
          </cell>
          <cell r="AO1100">
            <v>2</v>
          </cell>
          <cell r="AP1100">
            <v>11065701</v>
          </cell>
          <cell r="AQ1100" t="b">
            <v>1</v>
          </cell>
          <cell r="AR1100" t="str">
            <v/>
          </cell>
          <cell r="AS1100" t="str">
            <v>X</v>
          </cell>
          <cell r="AT1100" t="str">
            <v>ALI_22_SEG_9_X</v>
          </cell>
          <cell r="AU1100">
            <v>1</v>
          </cell>
          <cell r="AV1100" t="str">
            <v>Cotizacion Seleccionada</v>
          </cell>
        </row>
        <row r="1101">
          <cell r="A1101" t="str">
            <v>ALI_22_SEG_10</v>
          </cell>
          <cell r="B1101" t="str">
            <v>5to_Evento_973_V2_Nutrición Bogotá 2020_17515756.xlsm</v>
          </cell>
          <cell r="C1101">
            <v>22</v>
          </cell>
          <cell r="D1101">
            <v>2093</v>
          </cell>
          <cell r="E1101" t="str">
            <v>Nutrición Bogotá 2020 Ut</v>
          </cell>
          <cell r="F1101">
            <v>334</v>
          </cell>
          <cell r="G1101" t="str">
            <v>FRUTA</v>
          </cell>
          <cell r="H1101" t="str">
            <v>22 : Durazno.</v>
          </cell>
          <cell r="I1101">
            <v>10</v>
          </cell>
          <cell r="J1101" t="str">
            <v>Sitio 1 : CARRERA 127#22G-18 INT 4 - Sitio 2 : SIBERIA KM 7.5 CELTA, LOTE 159 - Sitio 3 : CARRERA 68B #10A-18 - Sitio 4 : CALLE 24F#101B-15 - Sitio 5 : CARRERA 65B#10A-87 - Sitio 6 : AUTO MEDE KM 1,5 P INDUS FLORIDA BOD 23 - Sitio 7 : CARRERA 71 A BIS # 63D-38 -</v>
          </cell>
          <cell r="K1101">
            <v>44835</v>
          </cell>
          <cell r="L1101">
            <v>0</v>
          </cell>
          <cell r="M1101">
            <v>9179</v>
          </cell>
          <cell r="N1101">
            <v>4947</v>
          </cell>
          <cell r="O1101">
            <v>440</v>
          </cell>
          <cell r="P1101">
            <v>0</v>
          </cell>
          <cell r="R1101">
            <v>0</v>
          </cell>
          <cell r="S1101">
            <v>761</v>
          </cell>
          <cell r="T1101">
            <v>0</v>
          </cell>
          <cell r="U1101">
            <v>761</v>
          </cell>
          <cell r="V1101">
            <v>761</v>
          </cell>
          <cell r="W1101">
            <v>0</v>
          </cell>
          <cell r="X1101">
            <v>761</v>
          </cell>
          <cell r="Y1101">
            <v>761</v>
          </cell>
          <cell r="Z1101">
            <v>0</v>
          </cell>
          <cell r="AA1101">
            <v>761</v>
          </cell>
          <cell r="AB1101">
            <v>11084726</v>
          </cell>
          <cell r="AC1101" t="str">
            <v>Registro Valido</v>
          </cell>
          <cell r="AD1101">
            <v>0</v>
          </cell>
          <cell r="AE1101">
            <v>761</v>
          </cell>
          <cell r="AF1101">
            <v>761</v>
          </cell>
          <cell r="AG1101">
            <v>761</v>
          </cell>
          <cell r="AH1101">
            <v>0</v>
          </cell>
          <cell r="AI1101">
            <v>742</v>
          </cell>
          <cell r="AJ1101">
            <v>742</v>
          </cell>
          <cell r="AK1101">
            <v>742</v>
          </cell>
          <cell r="AM1101" t="str">
            <v>ALI_22_SEG_10</v>
          </cell>
          <cell r="AN1101" t="str">
            <v>ALI_22_SEG_10_VAL_11084726</v>
          </cell>
          <cell r="AO1101">
            <v>2</v>
          </cell>
          <cell r="AP1101">
            <v>11084726</v>
          </cell>
          <cell r="AQ1101" t="b">
            <v>1</v>
          </cell>
          <cell r="AR1101" t="str">
            <v/>
          </cell>
          <cell r="AS1101" t="str">
            <v>X</v>
          </cell>
          <cell r="AT1101" t="str">
            <v>ALI_22_SEG_10_X</v>
          </cell>
          <cell r="AU1101">
            <v>1</v>
          </cell>
          <cell r="AV1101" t="str">
            <v>Cotizacion Seleccionada</v>
          </cell>
        </row>
        <row r="1102">
          <cell r="A1102" t="str">
            <v>ALI_22_SEG_11</v>
          </cell>
          <cell r="B1102" t="str">
            <v>5to_Evento_973_V2_Nutrición Bogotá 2020_17515756.xlsm</v>
          </cell>
          <cell r="C1102">
            <v>22</v>
          </cell>
          <cell r="D1102">
            <v>2093</v>
          </cell>
          <cell r="E1102" t="str">
            <v>Nutrición Bogotá 2020 Ut</v>
          </cell>
          <cell r="F1102">
            <v>335</v>
          </cell>
          <cell r="G1102" t="str">
            <v>FRUTA</v>
          </cell>
          <cell r="H1102" t="str">
            <v>22 : Durazno.</v>
          </cell>
          <cell r="I1102">
            <v>11</v>
          </cell>
          <cell r="J1102" t="str">
            <v>Sitio 1 : CARRERA 127#22G-18 INT 4 - Sitio 2 : SIBERIA KM 7.5 CELTA, LOTE 159 - Sitio 3 : CARRERA 68B #10A-18 - Sitio 4 : CALLE 24F#101B-15 - Sitio 5 : CARRERA 65B#10A-87 - Sitio 6 : AUTO MEDE KM 1,5 P INDUS FLORIDA BOD 23 - Sitio 7 : CARRERA 71 A BIS # 63D-38 -</v>
          </cell>
          <cell r="K1102">
            <v>44835</v>
          </cell>
          <cell r="L1102">
            <v>0</v>
          </cell>
          <cell r="M1102">
            <v>9039</v>
          </cell>
          <cell r="N1102">
            <v>4872</v>
          </cell>
          <cell r="O1102">
            <v>433</v>
          </cell>
          <cell r="P1102">
            <v>0</v>
          </cell>
          <cell r="R1102">
            <v>0</v>
          </cell>
          <cell r="S1102">
            <v>761</v>
          </cell>
          <cell r="T1102">
            <v>0</v>
          </cell>
          <cell r="U1102">
            <v>761</v>
          </cell>
          <cell r="V1102">
            <v>761</v>
          </cell>
          <cell r="W1102">
            <v>0</v>
          </cell>
          <cell r="X1102">
            <v>761</v>
          </cell>
          <cell r="Y1102">
            <v>761</v>
          </cell>
          <cell r="Z1102">
            <v>0</v>
          </cell>
          <cell r="AA1102">
            <v>761</v>
          </cell>
          <cell r="AB1102">
            <v>10915784</v>
          </cell>
          <cell r="AC1102" t="str">
            <v>Registro Valido</v>
          </cell>
          <cell r="AD1102">
            <v>0</v>
          </cell>
          <cell r="AE1102">
            <v>761</v>
          </cell>
          <cell r="AF1102">
            <v>761</v>
          </cell>
          <cell r="AG1102">
            <v>761</v>
          </cell>
          <cell r="AH1102">
            <v>0</v>
          </cell>
          <cell r="AI1102">
            <v>742</v>
          </cell>
          <cell r="AJ1102">
            <v>742</v>
          </cell>
          <cell r="AK1102">
            <v>742</v>
          </cell>
          <cell r="AM1102" t="str">
            <v>ALI_22_SEG_11</v>
          </cell>
          <cell r="AN1102" t="str">
            <v>ALI_22_SEG_11_VAL_10915784</v>
          </cell>
          <cell r="AO1102">
            <v>2</v>
          </cell>
          <cell r="AP1102">
            <v>10915784</v>
          </cell>
          <cell r="AQ1102" t="b">
            <v>1</v>
          </cell>
          <cell r="AR1102" t="str">
            <v/>
          </cell>
          <cell r="AS1102" t="str">
            <v>X</v>
          </cell>
          <cell r="AT1102" t="str">
            <v>ALI_22_SEG_11_X</v>
          </cell>
          <cell r="AU1102">
            <v>1</v>
          </cell>
          <cell r="AV1102" t="str">
            <v>Cotizacion Seleccionada</v>
          </cell>
        </row>
        <row r="1103">
          <cell r="A1103" t="b">
            <v>0</v>
          </cell>
          <cell r="B1103" t="str">
            <v>5to_Evento_973_V2_Nutrición Bogotá 2020_17515756.xlsm</v>
          </cell>
          <cell r="C1103">
            <v>22</v>
          </cell>
          <cell r="D1103">
            <v>2093</v>
          </cell>
          <cell r="E1103" t="str">
            <v>Nutrición Bogotá 2020 Ut</v>
          </cell>
          <cell r="F1103">
            <v>336</v>
          </cell>
          <cell r="G1103" t="str">
            <v>FRUTA</v>
          </cell>
          <cell r="H1103" t="str">
            <v>22 : Durazno.</v>
          </cell>
          <cell r="I1103">
            <v>12</v>
          </cell>
          <cell r="J1103" t="str">
            <v>Sitio 1 : CARRERA 127#22G-18 INT 4 - Sitio 2 : SIBERIA KM 7.5 CELTA, LOTE 159 - Sitio 3 : CARRERA 68B #10A-18 - Sitio 4 : CALLE 24F#101B-15 - Sitio 5 : CARRERA 65B#10A-87 - Sitio 6 : AUTO MEDE KM 1,5 P INDUS FLORIDA BOD 23 - Sitio 7 : CARRERA 71 A BIS # 63D-38 -</v>
          </cell>
          <cell r="K1103">
            <v>44835</v>
          </cell>
          <cell r="L1103">
            <v>0</v>
          </cell>
          <cell r="M1103">
            <v>8202</v>
          </cell>
          <cell r="N1103">
            <v>4422</v>
          </cell>
          <cell r="O1103">
            <v>393</v>
          </cell>
          <cell r="P1103">
            <v>0</v>
          </cell>
          <cell r="R1103">
            <v>0</v>
          </cell>
          <cell r="S1103">
            <v>761</v>
          </cell>
          <cell r="T1103">
            <v>0</v>
          </cell>
          <cell r="U1103">
            <v>761</v>
          </cell>
          <cell r="V1103">
            <v>761</v>
          </cell>
          <cell r="W1103">
            <v>0</v>
          </cell>
          <cell r="X1103">
            <v>761</v>
          </cell>
          <cell r="Y1103">
            <v>761</v>
          </cell>
          <cell r="Z1103">
            <v>0</v>
          </cell>
          <cell r="AA1103">
            <v>761</v>
          </cell>
          <cell r="AB1103">
            <v>9905937</v>
          </cell>
          <cell r="AC1103" t="str">
            <v>Registro Valido</v>
          </cell>
          <cell r="AD1103">
            <v>0</v>
          </cell>
          <cell r="AE1103">
            <v>761</v>
          </cell>
          <cell r="AF1103">
            <v>761</v>
          </cell>
          <cell r="AG1103">
            <v>761</v>
          </cell>
          <cell r="AH1103">
            <v>0</v>
          </cell>
          <cell r="AI1103">
            <v>742</v>
          </cell>
          <cell r="AJ1103">
            <v>742</v>
          </cell>
          <cell r="AK1103">
            <v>742</v>
          </cell>
          <cell r="AM1103" t="str">
            <v>ALI_22_SEG_12</v>
          </cell>
          <cell r="AN1103" t="str">
            <v>ALI_22_SEG_12_VAL_9905937</v>
          </cell>
          <cell r="AO1103">
            <v>3</v>
          </cell>
          <cell r="AP1103">
            <v>7726891.2000000002</v>
          </cell>
          <cell r="AQ1103" t="b">
            <v>0</v>
          </cell>
          <cell r="AR1103" t="str">
            <v/>
          </cell>
          <cell r="AS1103" t="str">
            <v/>
          </cell>
          <cell r="AT1103" t="str">
            <v>ALI_22_SEG_12_</v>
          </cell>
          <cell r="AU1103">
            <v>1</v>
          </cell>
          <cell r="AV1103" t="str">
            <v>No Seleccionada</v>
          </cell>
        </row>
        <row r="1104">
          <cell r="A1104" t="str">
            <v>ALI_22_SEG_13</v>
          </cell>
          <cell r="B1104" t="str">
            <v>5to_Evento_973_V2_Nutrición Bogotá 2020_17515756.xlsm</v>
          </cell>
          <cell r="C1104">
            <v>22</v>
          </cell>
          <cell r="D1104">
            <v>2093</v>
          </cell>
          <cell r="E1104" t="str">
            <v>Nutrición Bogotá 2020 Ut</v>
          </cell>
          <cell r="F1104">
            <v>337</v>
          </cell>
          <cell r="G1104" t="str">
            <v>FRUTA</v>
          </cell>
          <cell r="H1104" t="str">
            <v>22 : Durazno.</v>
          </cell>
          <cell r="I1104">
            <v>13</v>
          </cell>
          <cell r="J1104" t="str">
            <v>Sitio 1 : CARRERA 127#22G-18 INT 4 - Sitio 2 : SIBERIA KM 7.5 CELTA, LOTE 159 - Sitio 3 : CARRERA 68B #10A-18 - Sitio 4 : CALLE 24F#101B-15 - Sitio 5 : CARRERA 65B#10A-87 - Sitio 6 : AUTO MEDE KM 1,5 P INDUS FLORIDA BOD 23 - Sitio 7 : CARRERA 71 A BIS # 63D-38 -</v>
          </cell>
          <cell r="K1104">
            <v>44835</v>
          </cell>
          <cell r="L1104">
            <v>0</v>
          </cell>
          <cell r="M1104">
            <v>8709</v>
          </cell>
          <cell r="N1104">
            <v>4694</v>
          </cell>
          <cell r="O1104">
            <v>417</v>
          </cell>
          <cell r="P1104">
            <v>0</v>
          </cell>
          <cell r="R1104">
            <v>0</v>
          </cell>
          <cell r="S1104">
            <v>761</v>
          </cell>
          <cell r="T1104">
            <v>0</v>
          </cell>
          <cell r="U1104">
            <v>761</v>
          </cell>
          <cell r="V1104">
            <v>761</v>
          </cell>
          <cell r="W1104">
            <v>0</v>
          </cell>
          <cell r="X1104">
            <v>761</v>
          </cell>
          <cell r="Y1104">
            <v>761</v>
          </cell>
          <cell r="Z1104">
            <v>0</v>
          </cell>
          <cell r="AA1104">
            <v>761</v>
          </cell>
          <cell r="AB1104">
            <v>10517020</v>
          </cell>
          <cell r="AC1104" t="str">
            <v>Registro Valido</v>
          </cell>
          <cell r="AD1104">
            <v>0</v>
          </cell>
          <cell r="AE1104">
            <v>761</v>
          </cell>
          <cell r="AF1104">
            <v>761</v>
          </cell>
          <cell r="AG1104">
            <v>761</v>
          </cell>
          <cell r="AH1104">
            <v>0</v>
          </cell>
          <cell r="AI1104">
            <v>742</v>
          </cell>
          <cell r="AJ1104">
            <v>742</v>
          </cell>
          <cell r="AK1104">
            <v>742</v>
          </cell>
          <cell r="AM1104" t="str">
            <v>ALI_22_SEG_13</v>
          </cell>
          <cell r="AN1104" t="str">
            <v>ALI_22_SEG_13_VAL_10517020</v>
          </cell>
          <cell r="AO1104">
            <v>2</v>
          </cell>
          <cell r="AP1104">
            <v>10517020</v>
          </cell>
          <cell r="AQ1104" t="b">
            <v>1</v>
          </cell>
          <cell r="AR1104" t="str">
            <v/>
          </cell>
          <cell r="AS1104" t="str">
            <v>X</v>
          </cell>
          <cell r="AT1104" t="str">
            <v>ALI_22_SEG_13_X</v>
          </cell>
          <cell r="AU1104">
            <v>1</v>
          </cell>
          <cell r="AV1104" t="str">
            <v>Cotizacion Seleccionada</v>
          </cell>
        </row>
        <row r="1105">
          <cell r="A1105" t="str">
            <v>ALI_22_SEG_14</v>
          </cell>
          <cell r="B1105" t="str">
            <v>5to_Evento_973_V2_Nutrición Bogotá 2020_17515756.xlsm</v>
          </cell>
          <cell r="C1105">
            <v>22</v>
          </cell>
          <cell r="D1105">
            <v>2093</v>
          </cell>
          <cell r="E1105" t="str">
            <v>Nutrición Bogotá 2020 Ut</v>
          </cell>
          <cell r="F1105">
            <v>338</v>
          </cell>
          <cell r="G1105" t="str">
            <v>FRUTA</v>
          </cell>
          <cell r="H1105" t="str">
            <v>22 : Durazno.</v>
          </cell>
          <cell r="I1105">
            <v>14</v>
          </cell>
          <cell r="J1105" t="str">
            <v>Sitio 1 : CARRERA 127#22G-18 INT 4 - Sitio 2 : SIBERIA KM 7.5 CELTA, LOTE 159 - Sitio 3 : CARRERA 68B #10A-18 - Sitio 4 : CALLE 24F#101B-15 - Sitio 5 : CARRERA 65B#10A-87 - Sitio 6 : AUTO MEDE KM 1,5 P INDUS FLORIDA BOD 23 - Sitio 7 : CARRERA 71 A BIS # 63D-38 -</v>
          </cell>
          <cell r="K1105">
            <v>44835</v>
          </cell>
          <cell r="L1105">
            <v>0</v>
          </cell>
          <cell r="M1105">
            <v>8631</v>
          </cell>
          <cell r="N1105">
            <v>4651</v>
          </cell>
          <cell r="O1105">
            <v>414</v>
          </cell>
          <cell r="P1105">
            <v>0</v>
          </cell>
          <cell r="R1105">
            <v>0</v>
          </cell>
          <cell r="S1105">
            <v>761</v>
          </cell>
          <cell r="T1105">
            <v>0</v>
          </cell>
          <cell r="U1105">
            <v>761</v>
          </cell>
          <cell r="V1105">
            <v>761</v>
          </cell>
          <cell r="W1105">
            <v>0</v>
          </cell>
          <cell r="X1105">
            <v>761</v>
          </cell>
          <cell r="Y1105">
            <v>761</v>
          </cell>
          <cell r="Z1105">
            <v>0</v>
          </cell>
          <cell r="AA1105">
            <v>761</v>
          </cell>
          <cell r="AB1105">
            <v>10422656</v>
          </cell>
          <cell r="AC1105" t="str">
            <v>Registro Valido</v>
          </cell>
          <cell r="AD1105">
            <v>0</v>
          </cell>
          <cell r="AE1105">
            <v>761</v>
          </cell>
          <cell r="AF1105">
            <v>761</v>
          </cell>
          <cell r="AG1105">
            <v>761</v>
          </cell>
          <cell r="AH1105">
            <v>0</v>
          </cell>
          <cell r="AI1105">
            <v>742</v>
          </cell>
          <cell r="AJ1105">
            <v>742</v>
          </cell>
          <cell r="AK1105">
            <v>742</v>
          </cell>
          <cell r="AM1105" t="str">
            <v>ALI_22_SEG_14</v>
          </cell>
          <cell r="AN1105" t="str">
            <v>ALI_22_SEG_14_VAL_10422656</v>
          </cell>
          <cell r="AO1105">
            <v>2</v>
          </cell>
          <cell r="AP1105">
            <v>10422656</v>
          </cell>
          <cell r="AQ1105" t="b">
            <v>1</v>
          </cell>
          <cell r="AR1105" t="str">
            <v/>
          </cell>
          <cell r="AS1105" t="str">
            <v>X</v>
          </cell>
          <cell r="AT1105" t="str">
            <v>ALI_22_SEG_14_X</v>
          </cell>
          <cell r="AU1105">
            <v>1</v>
          </cell>
          <cell r="AV1105" t="str">
            <v>Cotizacion Seleccionada</v>
          </cell>
        </row>
        <row r="1106">
          <cell r="A1106" t="str">
            <v>ALI_22_SEG_15</v>
          </cell>
          <cell r="B1106" t="str">
            <v>5to_Evento_973_V2_Nutrición Bogotá 2020_17515756.xlsm</v>
          </cell>
          <cell r="C1106">
            <v>22</v>
          </cell>
          <cell r="D1106">
            <v>2093</v>
          </cell>
          <cell r="E1106" t="str">
            <v>Nutrición Bogotá 2020 Ut</v>
          </cell>
          <cell r="F1106">
            <v>339</v>
          </cell>
          <cell r="G1106" t="str">
            <v>FRUTA</v>
          </cell>
          <cell r="H1106" t="str">
            <v>22 : Durazno.</v>
          </cell>
          <cell r="I1106">
            <v>15</v>
          </cell>
          <cell r="J1106" t="str">
            <v>Sitio 1 : CARRERA 127#22G-18 INT 4 - Sitio 2 : SIBERIA KM 7.5 CELTA, LOTE 159 - Sitio 3 : CARRERA 68B #10A-18 - Sitio 4 : CALLE 24F#101B-15 - Sitio 5 : CARRERA 65B#10A-87 - Sitio 6 : AUTO MEDE KM 1,5 P INDUS FLORIDA BOD 23 - Sitio 7 : CARRERA 71 A BIS # 63D-38 -</v>
          </cell>
          <cell r="K1106">
            <v>44835</v>
          </cell>
          <cell r="L1106">
            <v>0</v>
          </cell>
          <cell r="M1106">
            <v>8157</v>
          </cell>
          <cell r="N1106">
            <v>4397</v>
          </cell>
          <cell r="O1106">
            <v>392</v>
          </cell>
          <cell r="P1106">
            <v>0</v>
          </cell>
          <cell r="R1106">
            <v>0</v>
          </cell>
          <cell r="S1106">
            <v>761</v>
          </cell>
          <cell r="T1106">
            <v>0</v>
          </cell>
          <cell r="U1106">
            <v>761</v>
          </cell>
          <cell r="V1106">
            <v>761</v>
          </cell>
          <cell r="W1106">
            <v>0</v>
          </cell>
          <cell r="X1106">
            <v>761</v>
          </cell>
          <cell r="Y1106">
            <v>761</v>
          </cell>
          <cell r="Z1106">
            <v>0</v>
          </cell>
          <cell r="AA1106">
            <v>761</v>
          </cell>
          <cell r="AB1106">
            <v>9851906</v>
          </cell>
          <cell r="AC1106" t="str">
            <v>Registro Valido</v>
          </cell>
          <cell r="AD1106">
            <v>0</v>
          </cell>
          <cell r="AE1106">
            <v>761</v>
          </cell>
          <cell r="AF1106">
            <v>761</v>
          </cell>
          <cell r="AG1106">
            <v>761</v>
          </cell>
          <cell r="AH1106">
            <v>0</v>
          </cell>
          <cell r="AI1106">
            <v>742</v>
          </cell>
          <cell r="AJ1106">
            <v>742</v>
          </cell>
          <cell r="AK1106">
            <v>742</v>
          </cell>
          <cell r="AM1106" t="str">
            <v>ALI_22_SEG_15</v>
          </cell>
          <cell r="AN1106" t="str">
            <v>ALI_22_SEG_15_VAL_9851906</v>
          </cell>
          <cell r="AO1106">
            <v>3</v>
          </cell>
          <cell r="AP1106">
            <v>9851906</v>
          </cell>
          <cell r="AQ1106" t="b">
            <v>1</v>
          </cell>
          <cell r="AR1106" t="str">
            <v/>
          </cell>
          <cell r="AS1106" t="str">
            <v>X</v>
          </cell>
          <cell r="AT1106" t="str">
            <v>ALI_22_SEG_15_X</v>
          </cell>
          <cell r="AU1106">
            <v>1</v>
          </cell>
          <cell r="AV1106" t="str">
            <v>Cotizacion Seleccionada</v>
          </cell>
        </row>
        <row r="1107">
          <cell r="A1107" t="b">
            <v>0</v>
          </cell>
          <cell r="B1107" t="str">
            <v>5to_Evento_973_V2_Nutrición Bogotá 2020_17515756.xlsm</v>
          </cell>
          <cell r="C1107">
            <v>46</v>
          </cell>
          <cell r="D1107">
            <v>2093</v>
          </cell>
          <cell r="E1107" t="str">
            <v>Nutrición Bogotá 2020 Ut</v>
          </cell>
          <cell r="F1107">
            <v>389</v>
          </cell>
          <cell r="G1107" t="str">
            <v>FRUTA</v>
          </cell>
          <cell r="H1107" t="str">
            <v>46 : Manzana Importada.</v>
          </cell>
          <cell r="I1107">
            <v>1</v>
          </cell>
          <cell r="J1107" t="str">
            <v>Sitio 1 : CARRERA 127#22G-18 INT 4 - Sitio 2 : SIBERIA KM 7.5 CELTA, LOTE 159 - Sitio 3 : CARRERA 68B #10A-18 - Sitio 4 : CALLE 24F#101B-15 - Sitio 5 : CARRERA 65B#10A-87 - Sitio 6 : AUTO MEDE KM 1,5 P INDUS FLORIDA BOD 23 - Sitio 7 : CARRERA 71 A BIS # 63D-38 -</v>
          </cell>
          <cell r="K1107">
            <v>44835</v>
          </cell>
          <cell r="L1107">
            <v>7438</v>
          </cell>
          <cell r="M1107">
            <v>9503</v>
          </cell>
          <cell r="N1107">
            <v>5083</v>
          </cell>
          <cell r="O1107">
            <v>453</v>
          </cell>
          <cell r="P1107">
            <v>967</v>
          </cell>
          <cell r="Q1107">
            <v>0</v>
          </cell>
          <cell r="R1107">
            <v>967</v>
          </cell>
          <cell r="S1107">
            <v>967</v>
          </cell>
          <cell r="T1107">
            <v>0</v>
          </cell>
          <cell r="U1107">
            <v>967</v>
          </cell>
          <cell r="V1107">
            <v>967</v>
          </cell>
          <cell r="W1107">
            <v>0</v>
          </cell>
          <cell r="X1107">
            <v>967</v>
          </cell>
          <cell r="Y1107">
            <v>967</v>
          </cell>
          <cell r="Z1107">
            <v>0</v>
          </cell>
          <cell r="AA1107">
            <v>967</v>
          </cell>
          <cell r="AB1107">
            <v>21735259</v>
          </cell>
          <cell r="AC1107" t="str">
            <v>Registro Valido</v>
          </cell>
          <cell r="AD1107">
            <v>967</v>
          </cell>
          <cell r="AE1107">
            <v>967</v>
          </cell>
          <cell r="AF1107">
            <v>967</v>
          </cell>
          <cell r="AG1107">
            <v>967</v>
          </cell>
          <cell r="AH1107">
            <v>941</v>
          </cell>
          <cell r="AI1107">
            <v>941</v>
          </cell>
          <cell r="AJ1107">
            <v>941</v>
          </cell>
          <cell r="AK1107">
            <v>941</v>
          </cell>
          <cell r="AM1107" t="str">
            <v>ALI_46_SEG_1</v>
          </cell>
          <cell r="AN1107" t="str">
            <v>ALI_46_SEG_1_VAL_21735259</v>
          </cell>
          <cell r="AO1107">
            <v>3</v>
          </cell>
          <cell r="AP1107">
            <v>20431143.460000001</v>
          </cell>
          <cell r="AQ1107" t="b">
            <v>0</v>
          </cell>
          <cell r="AR1107" t="str">
            <v/>
          </cell>
          <cell r="AS1107" t="str">
            <v/>
          </cell>
          <cell r="AT1107" t="str">
            <v>ALI_46_SEG_1_</v>
          </cell>
          <cell r="AU1107">
            <v>1</v>
          </cell>
          <cell r="AV1107" t="str">
            <v>No Seleccionada</v>
          </cell>
        </row>
        <row r="1108">
          <cell r="A1108" t="b">
            <v>0</v>
          </cell>
          <cell r="B1108" t="str">
            <v>5to_Evento_973_V2_Nutrición Bogotá 2020_17515756.xlsm</v>
          </cell>
          <cell r="C1108">
            <v>46</v>
          </cell>
          <cell r="D1108">
            <v>2093</v>
          </cell>
          <cell r="E1108" t="str">
            <v>Nutrición Bogotá 2020 Ut</v>
          </cell>
          <cell r="F1108">
            <v>391</v>
          </cell>
          <cell r="G1108" t="str">
            <v>FRUTA</v>
          </cell>
          <cell r="H1108" t="str">
            <v>46 : Manzana Importada.</v>
          </cell>
          <cell r="I1108">
            <v>3</v>
          </cell>
          <cell r="J1108" t="str">
            <v>Sitio 1 : CARRERA 127#22G-18 INT 4 - Sitio 2 : SIBERIA KM 7.5 CELTA, LOTE 159 - Sitio 3 : CARRERA 68B #10A-18 - Sitio 4 : CALLE 24F#101B-15 - Sitio 5 : CARRERA 65B#10A-87 - Sitio 6 : AUTO MEDE KM 1,5 P INDUS FLORIDA BOD 23 - Sitio 7 : CARRERA 71 A BIS # 63D-38 -</v>
          </cell>
          <cell r="K1108">
            <v>44835</v>
          </cell>
          <cell r="L1108">
            <v>7608</v>
          </cell>
          <cell r="M1108">
            <v>9718</v>
          </cell>
          <cell r="N1108">
            <v>5194</v>
          </cell>
          <cell r="O1108">
            <v>463</v>
          </cell>
          <cell r="P1108">
            <v>967</v>
          </cell>
          <cell r="Q1108">
            <v>0</v>
          </cell>
          <cell r="R1108">
            <v>967</v>
          </cell>
          <cell r="S1108">
            <v>967</v>
          </cell>
          <cell r="T1108">
            <v>0</v>
          </cell>
          <cell r="U1108">
            <v>967</v>
          </cell>
          <cell r="V1108">
            <v>967</v>
          </cell>
          <cell r="W1108">
            <v>0</v>
          </cell>
          <cell r="X1108">
            <v>967</v>
          </cell>
          <cell r="Y1108">
            <v>967</v>
          </cell>
          <cell r="Z1108">
            <v>0</v>
          </cell>
          <cell r="AA1108">
            <v>967</v>
          </cell>
          <cell r="AB1108">
            <v>22224561</v>
          </cell>
          <cell r="AC1108" t="str">
            <v>Registro Valido</v>
          </cell>
          <cell r="AD1108">
            <v>967</v>
          </cell>
          <cell r="AE1108">
            <v>967</v>
          </cell>
          <cell r="AF1108">
            <v>967</v>
          </cell>
          <cell r="AG1108">
            <v>967</v>
          </cell>
          <cell r="AH1108">
            <v>941</v>
          </cell>
          <cell r="AI1108">
            <v>941</v>
          </cell>
          <cell r="AJ1108">
            <v>941</v>
          </cell>
          <cell r="AK1108">
            <v>941</v>
          </cell>
          <cell r="AM1108" t="str">
            <v>ALI_46_SEG_3</v>
          </cell>
          <cell r="AN1108" t="str">
            <v>ALI_46_SEG_3_VAL_22224561</v>
          </cell>
          <cell r="AO1108">
            <v>3</v>
          </cell>
          <cell r="AP1108">
            <v>19557613.680000003</v>
          </cell>
          <cell r="AQ1108" t="b">
            <v>0</v>
          </cell>
          <cell r="AR1108" t="str">
            <v/>
          </cell>
          <cell r="AS1108" t="str">
            <v/>
          </cell>
          <cell r="AT1108" t="str">
            <v>ALI_46_SEG_3_</v>
          </cell>
          <cell r="AU1108">
            <v>1</v>
          </cell>
          <cell r="AV1108" t="str">
            <v>No Seleccionada</v>
          </cell>
        </row>
        <row r="1109">
          <cell r="A1109" t="b">
            <v>0</v>
          </cell>
          <cell r="B1109" t="str">
            <v>5to_Evento_973_V2_Nutrición Bogotá 2020_17515756.xlsm</v>
          </cell>
          <cell r="C1109">
            <v>46</v>
          </cell>
          <cell r="D1109">
            <v>2093</v>
          </cell>
          <cell r="E1109" t="str">
            <v>Nutrición Bogotá 2020 Ut</v>
          </cell>
          <cell r="F1109">
            <v>393</v>
          </cell>
          <cell r="G1109" t="str">
            <v>FRUTA</v>
          </cell>
          <cell r="H1109" t="str">
            <v>46 : Manzana Importada.</v>
          </cell>
          <cell r="I1109">
            <v>5</v>
          </cell>
          <cell r="J1109" t="str">
            <v>Sitio 1 : CARRERA 127#22G-18 INT 4 - Sitio 2 : SIBERIA KM 7.5 CELTA, LOTE 159 - Sitio 3 : CARRERA 68B #10A-18 - Sitio 4 : CALLE 24F#101B-15 - Sitio 5 : CARRERA 65B#10A-87 - Sitio 6 : AUTO MEDE KM 1,5 P INDUS FLORIDA BOD 23 - Sitio 7 : CARRERA 71 A BIS # 63D-38 -</v>
          </cell>
          <cell r="K1109">
            <v>44835</v>
          </cell>
          <cell r="L1109">
            <v>7533</v>
          </cell>
          <cell r="M1109">
            <v>9626</v>
          </cell>
          <cell r="N1109">
            <v>5146</v>
          </cell>
          <cell r="O1109">
            <v>459</v>
          </cell>
          <cell r="P1109">
            <v>967</v>
          </cell>
          <cell r="Q1109">
            <v>0</v>
          </cell>
          <cell r="R1109">
            <v>967</v>
          </cell>
          <cell r="S1109">
            <v>967</v>
          </cell>
          <cell r="T1109">
            <v>0</v>
          </cell>
          <cell r="U1109">
            <v>967</v>
          </cell>
          <cell r="V1109">
            <v>967</v>
          </cell>
          <cell r="W1109">
            <v>0</v>
          </cell>
          <cell r="X1109">
            <v>967</v>
          </cell>
          <cell r="Y1109">
            <v>967</v>
          </cell>
          <cell r="Z1109">
            <v>0</v>
          </cell>
          <cell r="AA1109">
            <v>967</v>
          </cell>
          <cell r="AB1109">
            <v>22012788</v>
          </cell>
          <cell r="AC1109" t="str">
            <v>Registro Valido</v>
          </cell>
          <cell r="AD1109">
            <v>967</v>
          </cell>
          <cell r="AE1109">
            <v>967</v>
          </cell>
          <cell r="AF1109">
            <v>967</v>
          </cell>
          <cell r="AG1109">
            <v>967</v>
          </cell>
          <cell r="AH1109">
            <v>941</v>
          </cell>
          <cell r="AI1109">
            <v>941</v>
          </cell>
          <cell r="AJ1109">
            <v>941</v>
          </cell>
          <cell r="AK1109">
            <v>941</v>
          </cell>
          <cell r="AM1109" t="str">
            <v>ALI_46_SEG_5</v>
          </cell>
          <cell r="AN1109" t="str">
            <v>ALI_46_SEG_5_VAL_22012788</v>
          </cell>
          <cell r="AO1109">
            <v>3</v>
          </cell>
          <cell r="AP1109">
            <v>19371253.440000001</v>
          </cell>
          <cell r="AQ1109" t="b">
            <v>0</v>
          </cell>
          <cell r="AR1109" t="str">
            <v/>
          </cell>
          <cell r="AS1109" t="str">
            <v/>
          </cell>
          <cell r="AT1109" t="str">
            <v>ALI_46_SEG_5_</v>
          </cell>
          <cell r="AU1109">
            <v>1</v>
          </cell>
          <cell r="AV1109" t="str">
            <v>No Seleccionada</v>
          </cell>
        </row>
        <row r="1110">
          <cell r="A1110" t="b">
            <v>0</v>
          </cell>
          <cell r="B1110" t="str">
            <v>5to_Evento_973_V2_Nutrición Bogotá 2020_17515756.xlsm</v>
          </cell>
          <cell r="C1110">
            <v>46</v>
          </cell>
          <cell r="D1110">
            <v>2093</v>
          </cell>
          <cell r="E1110" t="str">
            <v>Nutrición Bogotá 2020 Ut</v>
          </cell>
          <cell r="F1110">
            <v>394</v>
          </cell>
          <cell r="G1110" t="str">
            <v>FRUTA</v>
          </cell>
          <cell r="H1110" t="str">
            <v>46 : Manzana Importada.</v>
          </cell>
          <cell r="I1110">
            <v>8</v>
          </cell>
          <cell r="J1110" t="str">
            <v>Sitio 1 : CARRERA 127#22G-18 INT 4 - Sitio 2 : SIBERIA KM 7.5 CELTA, LOTE 159 - Sitio 3 : CARRERA 68B #10A-18 - Sitio 4 : CALLE 24F#101B-15 - Sitio 5 : CARRERA 65B#10A-87 - Sitio 6 : AUTO MEDE KM 1,5 P INDUS FLORIDA BOD 23 - Sitio 7 : CARRERA 71 A BIS # 63D-38 -</v>
          </cell>
          <cell r="K1110">
            <v>44835</v>
          </cell>
          <cell r="L1110">
            <v>7125</v>
          </cell>
          <cell r="M1110">
            <v>9122</v>
          </cell>
          <cell r="N1110">
            <v>4903</v>
          </cell>
          <cell r="O1110">
            <v>446</v>
          </cell>
          <cell r="P1110">
            <v>967</v>
          </cell>
          <cell r="Q1110">
            <v>0</v>
          </cell>
          <cell r="R1110">
            <v>967</v>
          </cell>
          <cell r="S1110">
            <v>967</v>
          </cell>
          <cell r="T1110">
            <v>0</v>
          </cell>
          <cell r="U1110">
            <v>967</v>
          </cell>
          <cell r="V1110">
            <v>967</v>
          </cell>
          <cell r="W1110">
            <v>0</v>
          </cell>
          <cell r="X1110">
            <v>967</v>
          </cell>
          <cell r="Y1110">
            <v>967</v>
          </cell>
          <cell r="Z1110">
            <v>0</v>
          </cell>
          <cell r="AA1110">
            <v>967</v>
          </cell>
          <cell r="AB1110">
            <v>20883332</v>
          </cell>
          <cell r="AC1110" t="str">
            <v>Registro Valido</v>
          </cell>
          <cell r="AD1110">
            <v>967</v>
          </cell>
          <cell r="AE1110">
            <v>967</v>
          </cell>
          <cell r="AF1110">
            <v>967</v>
          </cell>
          <cell r="AG1110">
            <v>967</v>
          </cell>
          <cell r="AH1110">
            <v>941</v>
          </cell>
          <cell r="AI1110">
            <v>941</v>
          </cell>
          <cell r="AJ1110">
            <v>941</v>
          </cell>
          <cell r="AK1110">
            <v>941</v>
          </cell>
          <cell r="AM1110" t="str">
            <v>ALI_46_SEG_8</v>
          </cell>
          <cell r="AN1110" t="str">
            <v>ALI_46_SEG_8_VAL_20883332</v>
          </cell>
          <cell r="AO1110">
            <v>3</v>
          </cell>
          <cell r="AP1110">
            <v>17750832.199999999</v>
          </cell>
          <cell r="AQ1110" t="b">
            <v>0</v>
          </cell>
          <cell r="AR1110" t="str">
            <v/>
          </cell>
          <cell r="AS1110" t="str">
            <v/>
          </cell>
          <cell r="AT1110" t="str">
            <v>ALI_46_SEG_8_</v>
          </cell>
          <cell r="AU1110">
            <v>1</v>
          </cell>
          <cell r="AV1110" t="str">
            <v>No Seleccionada</v>
          </cell>
        </row>
        <row r="1111">
          <cell r="A1111" t="b">
            <v>0</v>
          </cell>
          <cell r="B1111" t="str">
            <v>5to_Evento_973_V2_Nutrición Bogotá 2020_17515756.xlsm</v>
          </cell>
          <cell r="C1111">
            <v>46</v>
          </cell>
          <cell r="D1111">
            <v>2093</v>
          </cell>
          <cell r="E1111" t="str">
            <v>Nutrición Bogotá 2020 Ut</v>
          </cell>
          <cell r="F1111">
            <v>395</v>
          </cell>
          <cell r="G1111" t="str">
            <v>FRUTA</v>
          </cell>
          <cell r="H1111" t="str">
            <v>46 : Manzana Importada.</v>
          </cell>
          <cell r="I1111">
            <v>12</v>
          </cell>
          <cell r="J1111" t="str">
            <v>Sitio 1 : CARRERA 127#22G-18 INT 4 - Sitio 2 : SIBERIA KM 7.5 CELTA, LOTE 159 - Sitio 3 : CARRERA 68B #10A-18 - Sitio 4 : CALLE 24F#101B-15 - Sitio 5 : CARRERA 65B#10A-87 - Sitio 6 : AUTO MEDE KM 1,5 P INDUS FLORIDA BOD 23 - Sitio 7 : CARRERA 71 A BIS # 63D-38 -</v>
          </cell>
          <cell r="K1111">
            <v>44835</v>
          </cell>
          <cell r="L1111">
            <v>6445</v>
          </cell>
          <cell r="M1111">
            <v>8252</v>
          </cell>
          <cell r="N1111">
            <v>4434</v>
          </cell>
          <cell r="O1111">
            <v>403</v>
          </cell>
          <cell r="P1111">
            <v>967</v>
          </cell>
          <cell r="Q1111">
            <v>0</v>
          </cell>
          <cell r="R1111">
            <v>967</v>
          </cell>
          <cell r="S1111">
            <v>967</v>
          </cell>
          <cell r="T1111">
            <v>0</v>
          </cell>
          <cell r="U1111">
            <v>967</v>
          </cell>
          <cell r="V1111">
            <v>967</v>
          </cell>
          <cell r="W1111">
            <v>0</v>
          </cell>
          <cell r="X1111">
            <v>967</v>
          </cell>
          <cell r="Y1111">
            <v>967</v>
          </cell>
          <cell r="Z1111">
            <v>0</v>
          </cell>
          <cell r="AA1111">
            <v>967</v>
          </cell>
          <cell r="AB1111">
            <v>18889378</v>
          </cell>
          <cell r="AC1111" t="str">
            <v>Registro Valido</v>
          </cell>
          <cell r="AD1111">
            <v>967</v>
          </cell>
          <cell r="AE1111">
            <v>967</v>
          </cell>
          <cell r="AF1111">
            <v>967</v>
          </cell>
          <cell r="AG1111">
            <v>967</v>
          </cell>
          <cell r="AH1111">
            <v>941</v>
          </cell>
          <cell r="AI1111">
            <v>941</v>
          </cell>
          <cell r="AJ1111">
            <v>941</v>
          </cell>
          <cell r="AK1111">
            <v>941</v>
          </cell>
          <cell r="AM1111" t="str">
            <v>ALI_46_SEG_12</v>
          </cell>
          <cell r="AN1111" t="str">
            <v>ALI_46_SEG_12_VAL_18889378</v>
          </cell>
          <cell r="AO1111">
            <v>4</v>
          </cell>
          <cell r="AP1111">
            <v>14705195.199999999</v>
          </cell>
          <cell r="AQ1111" t="b">
            <v>0</v>
          </cell>
          <cell r="AR1111" t="str">
            <v/>
          </cell>
          <cell r="AS1111" t="str">
            <v/>
          </cell>
          <cell r="AT1111" t="str">
            <v>ALI_46_SEG_12_</v>
          </cell>
          <cell r="AU1111">
            <v>1</v>
          </cell>
          <cell r="AV1111" t="str">
            <v>No Seleccionada</v>
          </cell>
        </row>
        <row r="1112">
          <cell r="A1112" t="b">
            <v>0</v>
          </cell>
          <cell r="B1112" t="str">
            <v>5to_Evento_973_V2_Nutrición Bogotá 2020_17515756.xlsm</v>
          </cell>
          <cell r="C1112">
            <v>46</v>
          </cell>
          <cell r="D1112">
            <v>2093</v>
          </cell>
          <cell r="E1112" t="str">
            <v>Nutrición Bogotá 2020 Ut</v>
          </cell>
          <cell r="F1112">
            <v>396</v>
          </cell>
          <cell r="G1112" t="str">
            <v>FRUTA</v>
          </cell>
          <cell r="H1112" t="str">
            <v>46 : Manzana Importada.</v>
          </cell>
          <cell r="I1112">
            <v>15</v>
          </cell>
          <cell r="J1112" t="str">
            <v>Sitio 1 : CARRERA 127#22G-18 INT 4 - Sitio 2 : SIBERIA KM 7.5 CELTA, LOTE 159 - Sitio 3 : CARRERA 68B #10A-18 - Sitio 4 : CALLE 24F#101B-15 - Sitio 5 : CARRERA 65B#10A-87 - Sitio 6 : AUTO MEDE KM 1,5 P INDUS FLORIDA BOD 23 - Sitio 7 : CARRERA 71 A BIS # 63D-38 -</v>
          </cell>
          <cell r="K1112">
            <v>44835</v>
          </cell>
          <cell r="L1112">
            <v>6411</v>
          </cell>
          <cell r="M1112">
            <v>8211</v>
          </cell>
          <cell r="N1112">
            <v>4410</v>
          </cell>
          <cell r="O1112">
            <v>401</v>
          </cell>
          <cell r="P1112">
            <v>967</v>
          </cell>
          <cell r="Q1112">
            <v>0</v>
          </cell>
          <cell r="R1112">
            <v>967</v>
          </cell>
          <cell r="S1112">
            <v>967</v>
          </cell>
          <cell r="T1112">
            <v>0</v>
          </cell>
          <cell r="U1112">
            <v>967</v>
          </cell>
          <cell r="V1112">
            <v>967</v>
          </cell>
          <cell r="W1112">
            <v>0</v>
          </cell>
          <cell r="X1112">
            <v>967</v>
          </cell>
          <cell r="Y1112">
            <v>967</v>
          </cell>
          <cell r="Z1112">
            <v>0</v>
          </cell>
          <cell r="AA1112">
            <v>967</v>
          </cell>
          <cell r="AB1112">
            <v>18791711</v>
          </cell>
          <cell r="AC1112" t="str">
            <v>Registro Valido</v>
          </cell>
          <cell r="AD1112">
            <v>967</v>
          </cell>
          <cell r="AE1112">
            <v>967</v>
          </cell>
          <cell r="AF1112">
            <v>967</v>
          </cell>
          <cell r="AG1112">
            <v>967</v>
          </cell>
          <cell r="AH1112">
            <v>941</v>
          </cell>
          <cell r="AI1112">
            <v>941</v>
          </cell>
          <cell r="AJ1112">
            <v>941</v>
          </cell>
          <cell r="AK1112">
            <v>941</v>
          </cell>
          <cell r="AM1112" t="str">
            <v>ALI_46_SEG_15</v>
          </cell>
          <cell r="AN1112" t="str">
            <v>ALI_46_SEG_15_VAL_18791711</v>
          </cell>
          <cell r="AO1112">
            <v>3</v>
          </cell>
          <cell r="AP1112">
            <v>15972954.35</v>
          </cell>
          <cell r="AQ1112" t="b">
            <v>0</v>
          </cell>
          <cell r="AR1112" t="str">
            <v/>
          </cell>
          <cell r="AS1112" t="str">
            <v/>
          </cell>
          <cell r="AT1112" t="str">
            <v>ALI_46_SEG_15_</v>
          </cell>
          <cell r="AU1112">
            <v>1</v>
          </cell>
          <cell r="AV1112" t="str">
            <v>No Seleccionada</v>
          </cell>
        </row>
        <row r="1113">
          <cell r="A1113" t="b">
            <v>0</v>
          </cell>
          <cell r="B1113" t="str">
            <v>5to_Evento_973_V2_Nutrición Bogotá 2020_17515756.xlsm</v>
          </cell>
          <cell r="C1113">
            <v>46</v>
          </cell>
          <cell r="D1113">
            <v>2093</v>
          </cell>
          <cell r="E1113" t="str">
            <v>Nutrición Bogotá 2020 Ut</v>
          </cell>
          <cell r="F1113">
            <v>397</v>
          </cell>
          <cell r="G1113" t="str">
            <v>FRUTA</v>
          </cell>
          <cell r="H1113" t="str">
            <v>46 : Manzana Importada.</v>
          </cell>
          <cell r="I1113">
            <v>11</v>
          </cell>
          <cell r="J1113" t="str">
            <v>Sitio 1 : CARRERA 127#22G-18 INT 4 - Sitio 2 : SIBERIA KM 7.5 CELTA, LOTE 159 - Sitio 3 : CARRERA 68B #10A-18 - Sitio 4 : CALLE 24F#101B-15 - Sitio 5 : CARRERA 65B#10A-87 - Sitio 6 : AUTO MEDE KM 1,5 P INDUS FLORIDA BOD 23 - Sitio 7 : CARRERA 71 A BIS # 63D-38 -</v>
          </cell>
          <cell r="K1113">
            <v>44835</v>
          </cell>
          <cell r="L1113">
            <v>7549</v>
          </cell>
          <cell r="M1113">
            <v>9596</v>
          </cell>
          <cell r="N1113">
            <v>4515</v>
          </cell>
          <cell r="O1113">
            <v>485</v>
          </cell>
          <cell r="P1113">
            <v>967</v>
          </cell>
          <cell r="Q1113">
            <v>0</v>
          </cell>
          <cell r="R1113">
            <v>967</v>
          </cell>
          <cell r="S1113">
            <v>967</v>
          </cell>
          <cell r="T1113">
            <v>0</v>
          </cell>
          <cell r="U1113">
            <v>967</v>
          </cell>
          <cell r="V1113">
            <v>967</v>
          </cell>
          <cell r="W1113">
            <v>0</v>
          </cell>
          <cell r="X1113">
            <v>967</v>
          </cell>
          <cell r="Y1113">
            <v>967</v>
          </cell>
          <cell r="Z1113">
            <v>0</v>
          </cell>
          <cell r="AA1113">
            <v>967</v>
          </cell>
          <cell r="AB1113">
            <v>21414215</v>
          </cell>
          <cell r="AC1113" t="str">
            <v>Registro Valido</v>
          </cell>
          <cell r="AD1113">
            <v>967</v>
          </cell>
          <cell r="AE1113">
            <v>967</v>
          </cell>
          <cell r="AF1113">
            <v>967</v>
          </cell>
          <cell r="AG1113">
            <v>967</v>
          </cell>
          <cell r="AH1113">
            <v>941</v>
          </cell>
          <cell r="AI1113">
            <v>941</v>
          </cell>
          <cell r="AJ1113">
            <v>941</v>
          </cell>
          <cell r="AK1113">
            <v>941</v>
          </cell>
          <cell r="AM1113" t="str">
            <v>ALI_46_SEG_11</v>
          </cell>
          <cell r="AN1113" t="str">
            <v>ALI_46_SEG_11_VAL_21414215</v>
          </cell>
          <cell r="AO1113">
            <v>3</v>
          </cell>
          <cell r="AP1113">
            <v>18844509.200000003</v>
          </cell>
          <cell r="AQ1113" t="b">
            <v>0</v>
          </cell>
          <cell r="AR1113" t="str">
            <v/>
          </cell>
          <cell r="AS1113" t="str">
            <v/>
          </cell>
          <cell r="AT1113" t="str">
            <v>ALI_46_SEG_11_</v>
          </cell>
          <cell r="AU1113">
            <v>1</v>
          </cell>
          <cell r="AV1113" t="str">
            <v>No Seleccionada</v>
          </cell>
        </row>
        <row r="1114">
          <cell r="A1114" t="str">
            <v>ALI_46_SEG_13</v>
          </cell>
          <cell r="B1114" t="str">
            <v>5to_Evento_973_V2_Nutrición Bogotá 2020_17515756.xlsm</v>
          </cell>
          <cell r="C1114">
            <v>46</v>
          </cell>
          <cell r="D1114">
            <v>2093</v>
          </cell>
          <cell r="E1114" t="str">
            <v>Nutrición Bogotá 2020 Ut</v>
          </cell>
          <cell r="F1114">
            <v>398</v>
          </cell>
          <cell r="G1114" t="str">
            <v>FRUTA</v>
          </cell>
          <cell r="H1114" t="str">
            <v>46 : Manzana Importada.</v>
          </cell>
          <cell r="I1114">
            <v>13</v>
          </cell>
          <cell r="J1114" t="str">
            <v>Sitio 1 : CARRERA 127#22G-18 INT 4 - Sitio 2 : SIBERIA KM 7.5 CELTA, LOTE 159 - Sitio 3 : CARRERA 68B #10A-18 - Sitio 4 : CALLE 24F#101B-15 - Sitio 5 : CARRERA 65B#10A-87 - Sitio 6 : AUTO MEDE KM 1,5 P INDUS FLORIDA BOD 23 - Sitio 7 : CARRERA 71 A BIS # 63D-38 -</v>
          </cell>
          <cell r="K1114">
            <v>44835</v>
          </cell>
          <cell r="L1114">
            <v>6451</v>
          </cell>
          <cell r="M1114">
            <v>8218</v>
          </cell>
          <cell r="N1114">
            <v>3888</v>
          </cell>
          <cell r="O1114">
            <v>426</v>
          </cell>
          <cell r="P1114">
            <v>967</v>
          </cell>
          <cell r="Q1114">
            <v>0</v>
          </cell>
          <cell r="R1114">
            <v>967</v>
          </cell>
          <cell r="S1114">
            <v>967</v>
          </cell>
          <cell r="T1114">
            <v>0</v>
          </cell>
          <cell r="U1114">
            <v>967</v>
          </cell>
          <cell r="V1114">
            <v>967</v>
          </cell>
          <cell r="W1114">
            <v>0</v>
          </cell>
          <cell r="X1114">
            <v>967</v>
          </cell>
          <cell r="Y1114">
            <v>967</v>
          </cell>
          <cell r="Z1114">
            <v>0</v>
          </cell>
          <cell r="AA1114">
            <v>967</v>
          </cell>
          <cell r="AB1114">
            <v>18356561</v>
          </cell>
          <cell r="AC1114" t="str">
            <v>Registro Valido</v>
          </cell>
          <cell r="AD1114">
            <v>967</v>
          </cell>
          <cell r="AE1114">
            <v>967</v>
          </cell>
          <cell r="AF1114">
            <v>967</v>
          </cell>
          <cell r="AG1114">
            <v>967</v>
          </cell>
          <cell r="AH1114">
            <v>941</v>
          </cell>
          <cell r="AI1114">
            <v>941</v>
          </cell>
          <cell r="AJ1114">
            <v>941</v>
          </cell>
          <cell r="AK1114">
            <v>941</v>
          </cell>
          <cell r="AM1114" t="str">
            <v>ALI_46_SEG_13</v>
          </cell>
          <cell r="AN1114" t="str">
            <v>ALI_46_SEG_13_VAL_18356561</v>
          </cell>
          <cell r="AO1114">
            <v>2</v>
          </cell>
          <cell r="AP1114">
            <v>18356561</v>
          </cell>
          <cell r="AQ1114" t="b">
            <v>1</v>
          </cell>
          <cell r="AR1114" t="str">
            <v/>
          </cell>
          <cell r="AS1114" t="str">
            <v>X</v>
          </cell>
          <cell r="AT1114" t="str">
            <v>ALI_46_SEG_13_X</v>
          </cell>
          <cell r="AU1114">
            <v>1</v>
          </cell>
          <cell r="AV1114" t="str">
            <v>Cotizacion Seleccionada</v>
          </cell>
        </row>
        <row r="1115">
          <cell r="A1115" t="str">
            <v>ALI_46_SEG_14</v>
          </cell>
          <cell r="B1115" t="str">
            <v>5to_Evento_973_V2_Nutrición Bogotá 2020_17515756.xlsm</v>
          </cell>
          <cell r="C1115">
            <v>46</v>
          </cell>
          <cell r="D1115">
            <v>2093</v>
          </cell>
          <cell r="E1115" t="str">
            <v>Nutrición Bogotá 2020 Ut</v>
          </cell>
          <cell r="F1115">
            <v>399</v>
          </cell>
          <cell r="G1115" t="str">
            <v>FRUTA</v>
          </cell>
          <cell r="H1115" t="str">
            <v>46 : Manzana Importada.</v>
          </cell>
          <cell r="I1115">
            <v>14</v>
          </cell>
          <cell r="J1115" t="str">
            <v>Sitio 1 : CARRERA 127#22G-18 INT 4 - Sitio 2 : SIBERIA KM 7.5 CELTA, LOTE 159 - Sitio 3 : CARRERA 68B #10A-18 - Sitio 4 : CALLE 24F#101B-15 - Sitio 5 : CARRERA 65B#10A-87 - Sitio 6 : AUTO MEDE KM 1,5 P INDUS FLORIDA BOD 23 - Sitio 7 : CARRERA 71 A BIS # 63D-38 -</v>
          </cell>
          <cell r="K1115">
            <v>44835</v>
          </cell>
          <cell r="L1115">
            <v>6392</v>
          </cell>
          <cell r="M1115">
            <v>8144</v>
          </cell>
          <cell r="N1115">
            <v>3854</v>
          </cell>
          <cell r="O1115">
            <v>422</v>
          </cell>
          <cell r="P1115">
            <v>967</v>
          </cell>
          <cell r="Q1115">
            <v>0</v>
          </cell>
          <cell r="R1115">
            <v>967</v>
          </cell>
          <cell r="S1115">
            <v>967</v>
          </cell>
          <cell r="T1115">
            <v>0</v>
          </cell>
          <cell r="U1115">
            <v>967</v>
          </cell>
          <cell r="V1115">
            <v>967</v>
          </cell>
          <cell r="W1115">
            <v>0</v>
          </cell>
          <cell r="X1115">
            <v>967</v>
          </cell>
          <cell r="Y1115">
            <v>967</v>
          </cell>
          <cell r="Z1115">
            <v>0</v>
          </cell>
          <cell r="AA1115">
            <v>967</v>
          </cell>
          <cell r="AB1115">
            <v>18191204</v>
          </cell>
          <cell r="AC1115" t="str">
            <v>Registro Valido</v>
          </cell>
          <cell r="AD1115">
            <v>967</v>
          </cell>
          <cell r="AE1115">
            <v>967</v>
          </cell>
          <cell r="AF1115">
            <v>967</v>
          </cell>
          <cell r="AG1115">
            <v>967</v>
          </cell>
          <cell r="AH1115">
            <v>941</v>
          </cell>
          <cell r="AI1115">
            <v>941</v>
          </cell>
          <cell r="AJ1115">
            <v>941</v>
          </cell>
          <cell r="AK1115">
            <v>941</v>
          </cell>
          <cell r="AM1115" t="str">
            <v>ALI_46_SEG_14</v>
          </cell>
          <cell r="AN1115" t="str">
            <v>ALI_46_SEG_14_VAL_18191204</v>
          </cell>
          <cell r="AO1115">
            <v>2</v>
          </cell>
          <cell r="AP1115">
            <v>18191204</v>
          </cell>
          <cell r="AQ1115" t="b">
            <v>1</v>
          </cell>
          <cell r="AR1115" t="str">
            <v/>
          </cell>
          <cell r="AS1115" t="str">
            <v>X</v>
          </cell>
          <cell r="AT1115" t="str">
            <v>ALI_46_SEG_14_X</v>
          </cell>
          <cell r="AU1115">
            <v>1</v>
          </cell>
          <cell r="AV1115" t="str">
            <v>Cotizacion Seleccionada</v>
          </cell>
        </row>
        <row r="1116">
          <cell r="A1116" t="str">
            <v>ALI_46_SEG_6</v>
          </cell>
          <cell r="B1116" t="str">
            <v>5to_Evento_973_V2_Nutrición Bogotá 2020_17515756.xlsm</v>
          </cell>
          <cell r="C1116">
            <v>46</v>
          </cell>
          <cell r="D1116">
            <v>2093</v>
          </cell>
          <cell r="E1116" t="str">
            <v>Nutrición Bogotá 2020 Ut</v>
          </cell>
          <cell r="F1116">
            <v>400</v>
          </cell>
          <cell r="G1116" t="str">
            <v>FRUTA</v>
          </cell>
          <cell r="H1116" t="str">
            <v>46 : Manzana Importada.</v>
          </cell>
          <cell r="I1116">
            <v>6</v>
          </cell>
          <cell r="J1116" t="str">
            <v>Sitio 1 : CARRERA 127#22G-18 INT 4 - Sitio 2 : SIBERIA KM 7.5 CELTA, LOTE 159 - Sitio 3 : CARRERA 68B #10A-18 - Sitio 4 : CALLE 24F#101B-15 - Sitio 5 : CARRERA 65B#10A-87 - Sitio 6 : AUTO MEDE KM 1,5 P INDUS FLORIDA BOD 23 - Sitio 7 : CARRERA 71 A BIS # 63D-38 -</v>
          </cell>
          <cell r="K1116">
            <v>44835</v>
          </cell>
          <cell r="L1116">
            <v>6816</v>
          </cell>
          <cell r="M1116">
            <v>8682</v>
          </cell>
          <cell r="N1116">
            <v>4107</v>
          </cell>
          <cell r="O1116">
            <v>449</v>
          </cell>
          <cell r="P1116">
            <v>967</v>
          </cell>
          <cell r="Q1116">
            <v>0</v>
          </cell>
          <cell r="R1116">
            <v>967</v>
          </cell>
          <cell r="S1116">
            <v>967</v>
          </cell>
          <cell r="T1116">
            <v>0</v>
          </cell>
          <cell r="U1116">
            <v>967</v>
          </cell>
          <cell r="V1116">
            <v>967</v>
          </cell>
          <cell r="W1116">
            <v>0</v>
          </cell>
          <cell r="X1116">
            <v>967</v>
          </cell>
          <cell r="Y1116">
            <v>967</v>
          </cell>
          <cell r="Z1116">
            <v>0</v>
          </cell>
          <cell r="AA1116">
            <v>967</v>
          </cell>
          <cell r="AB1116">
            <v>19392218</v>
          </cell>
          <cell r="AC1116" t="str">
            <v>Registro Valido</v>
          </cell>
          <cell r="AD1116">
            <v>967</v>
          </cell>
          <cell r="AE1116">
            <v>967</v>
          </cell>
          <cell r="AF1116">
            <v>967</v>
          </cell>
          <cell r="AG1116">
            <v>967</v>
          </cell>
          <cell r="AH1116">
            <v>941</v>
          </cell>
          <cell r="AI1116">
            <v>941</v>
          </cell>
          <cell r="AJ1116">
            <v>941</v>
          </cell>
          <cell r="AK1116">
            <v>941</v>
          </cell>
          <cell r="AM1116" t="str">
            <v>ALI_46_SEG_6</v>
          </cell>
          <cell r="AN1116" t="str">
            <v>ALI_46_SEG_6_VAL_19392218</v>
          </cell>
          <cell r="AO1116">
            <v>2</v>
          </cell>
          <cell r="AP1116">
            <v>19392218</v>
          </cell>
          <cell r="AQ1116" t="b">
            <v>1</v>
          </cell>
          <cell r="AR1116" t="str">
            <v/>
          </cell>
          <cell r="AS1116" t="str">
            <v>X</v>
          </cell>
          <cell r="AT1116" t="str">
            <v>ALI_46_SEG_6_X</v>
          </cell>
          <cell r="AU1116">
            <v>1</v>
          </cell>
          <cell r="AV1116" t="str">
            <v>Cotizacion Seleccionada</v>
          </cell>
        </row>
        <row r="1117">
          <cell r="A1117" t="str">
            <v>ALI_46_SEG_9</v>
          </cell>
          <cell r="B1117" t="str">
            <v>5to_Evento_973_V2_Nutrición Bogotá 2020_17515756.xlsm</v>
          </cell>
          <cell r="C1117">
            <v>46</v>
          </cell>
          <cell r="D1117">
            <v>2093</v>
          </cell>
          <cell r="E1117" t="str">
            <v>Nutrición Bogotá 2020 Ut</v>
          </cell>
          <cell r="F1117">
            <v>401</v>
          </cell>
          <cell r="G1117" t="str">
            <v>FRUTA</v>
          </cell>
          <cell r="H1117" t="str">
            <v>46 : Manzana Importada.</v>
          </cell>
          <cell r="I1117">
            <v>9</v>
          </cell>
          <cell r="J1117" t="str">
            <v>Sitio 1 : CARRERA 127#22G-18 INT 4 - Sitio 2 : SIBERIA KM 7.5 CELTA, LOTE 159 - Sitio 3 : CARRERA 68B #10A-18 - Sitio 4 : CALLE 24F#101B-15 - Sitio 5 : CARRERA 65B#10A-87 - Sitio 6 : AUTO MEDE KM 1,5 P INDUS FLORIDA BOD 23 - Sitio 7 : CARRERA 71 A BIS # 63D-38 -</v>
          </cell>
          <cell r="K1117">
            <v>44835</v>
          </cell>
          <cell r="L1117">
            <v>6789</v>
          </cell>
          <cell r="M1117">
            <v>8647</v>
          </cell>
          <cell r="N1117">
            <v>4091</v>
          </cell>
          <cell r="O1117">
            <v>447</v>
          </cell>
          <cell r="P1117">
            <v>967</v>
          </cell>
          <cell r="Q1117">
            <v>0</v>
          </cell>
          <cell r="R1117">
            <v>967</v>
          </cell>
          <cell r="S1117">
            <v>967</v>
          </cell>
          <cell r="T1117">
            <v>0</v>
          </cell>
          <cell r="U1117">
            <v>967</v>
          </cell>
          <cell r="V1117">
            <v>967</v>
          </cell>
          <cell r="W1117">
            <v>0</v>
          </cell>
          <cell r="X1117">
            <v>967</v>
          </cell>
          <cell r="Y1117">
            <v>967</v>
          </cell>
          <cell r="Z1117">
            <v>0</v>
          </cell>
          <cell r="AA1117">
            <v>967</v>
          </cell>
          <cell r="AB1117">
            <v>19314858</v>
          </cell>
          <cell r="AC1117" t="str">
            <v>Registro Valido</v>
          </cell>
          <cell r="AD1117">
            <v>967</v>
          </cell>
          <cell r="AE1117">
            <v>967</v>
          </cell>
          <cell r="AF1117">
            <v>967</v>
          </cell>
          <cell r="AG1117">
            <v>967</v>
          </cell>
          <cell r="AH1117">
            <v>941</v>
          </cell>
          <cell r="AI1117">
            <v>941</v>
          </cell>
          <cell r="AJ1117">
            <v>941</v>
          </cell>
          <cell r="AK1117">
            <v>941</v>
          </cell>
          <cell r="AM1117" t="str">
            <v>ALI_46_SEG_9</v>
          </cell>
          <cell r="AN1117" t="str">
            <v>ALI_46_SEG_9_VAL_19314858</v>
          </cell>
          <cell r="AO1117">
            <v>2</v>
          </cell>
          <cell r="AP1117">
            <v>19314858</v>
          </cell>
          <cell r="AQ1117" t="b">
            <v>1</v>
          </cell>
          <cell r="AR1117" t="str">
            <v/>
          </cell>
          <cell r="AS1117" t="str">
            <v>X</v>
          </cell>
          <cell r="AT1117" t="str">
            <v>ALI_46_SEG_9_X</v>
          </cell>
          <cell r="AU1117">
            <v>1</v>
          </cell>
          <cell r="AV1117" t="str">
            <v>Cotizacion Seleccionada</v>
          </cell>
        </row>
        <row r="1118">
          <cell r="A1118" t="b">
            <v>0</v>
          </cell>
          <cell r="B1118" t="str">
            <v>5to_Evento_973_V2_NUTRISERVI_17501767.xlsm</v>
          </cell>
          <cell r="C1118">
            <v>94</v>
          </cell>
          <cell r="D1118">
            <v>2088</v>
          </cell>
          <cell r="E1118" t="str">
            <v>Consorcio Nutriservi Panadería 2020</v>
          </cell>
          <cell r="F1118">
            <v>16</v>
          </cell>
          <cell r="G1118" t="str">
            <v>CEREAL EMPACADO</v>
          </cell>
          <cell r="H1118" t="str">
            <v>94 : Ponques de sabores sin relleno.</v>
          </cell>
          <cell r="I1118">
            <v>1</v>
          </cell>
          <cell r="J1118" t="str">
            <v>Sitio 1 : CARRERA 127#22G-18 INT 4 - Sitio 2 : SIBERIA KM 7.5 CELTA, LOTE 159 - Sitio 3 : CARRERA 68B #10A-18 - Sitio 4 : CALLE 24F#101B-15 - Sitio 5 : CARRERA 65B#10A-87 - Sitio 6 : AUTO MEDE KM 1,5 P INDUS FLORIDA BOD 23 - Sitio 7 : CARRERA 71 A BIS # 63D-38 -</v>
          </cell>
          <cell r="K1118">
            <v>44835</v>
          </cell>
          <cell r="L1118">
            <v>6289</v>
          </cell>
          <cell r="M1118">
            <v>7636</v>
          </cell>
          <cell r="N1118">
            <v>3542</v>
          </cell>
          <cell r="O1118">
            <v>273</v>
          </cell>
          <cell r="P1118">
            <v>515</v>
          </cell>
          <cell r="Q1118">
            <v>0.21553398058252399</v>
          </cell>
          <cell r="R1118">
            <v>404</v>
          </cell>
          <cell r="S1118">
            <v>515</v>
          </cell>
          <cell r="T1118">
            <v>0.21553398058252399</v>
          </cell>
          <cell r="U1118">
            <v>404</v>
          </cell>
          <cell r="V1118">
            <v>1028</v>
          </cell>
          <cell r="W1118">
            <v>0.217120622568093</v>
          </cell>
          <cell r="X1118">
            <v>804.8</v>
          </cell>
          <cell r="Y1118">
            <v>1028</v>
          </cell>
          <cell r="Z1118">
            <v>0.217120622568093</v>
          </cell>
          <cell r="AA1118">
            <v>804.8</v>
          </cell>
          <cell r="AB1118">
            <v>8696012</v>
          </cell>
          <cell r="AC1118" t="str">
            <v>Registro Valido</v>
          </cell>
          <cell r="AD1118">
            <v>515</v>
          </cell>
          <cell r="AE1118">
            <v>515</v>
          </cell>
          <cell r="AF1118">
            <v>1028</v>
          </cell>
          <cell r="AG1118">
            <v>1028</v>
          </cell>
          <cell r="AH1118">
            <v>505</v>
          </cell>
          <cell r="AI1118">
            <v>505</v>
          </cell>
          <cell r="AJ1118">
            <v>1006</v>
          </cell>
          <cell r="AK1118">
            <v>1006</v>
          </cell>
          <cell r="AM1118" t="str">
            <v>ALI_94_SEG_1</v>
          </cell>
          <cell r="AN1118" t="str">
            <v>ALI_94_SEG_1_VAL_8696012</v>
          </cell>
          <cell r="AO1118">
            <v>6</v>
          </cell>
          <cell r="AP1118">
            <v>8696012</v>
          </cell>
          <cell r="AQ1118" t="b">
            <v>1</v>
          </cell>
          <cell r="AR1118" t="str">
            <v>Empate</v>
          </cell>
          <cell r="AS1118" t="str">
            <v/>
          </cell>
          <cell r="AT1118" t="str">
            <v>ALI_94_SEG_1_</v>
          </cell>
          <cell r="AU1118">
            <v>1</v>
          </cell>
          <cell r="AV1118" t="str">
            <v>No Seleccionada</v>
          </cell>
        </row>
        <row r="1119">
          <cell r="A1119" t="b">
            <v>0</v>
          </cell>
          <cell r="B1119" t="str">
            <v>5to_Evento_973_V2_NUTRISERVI_17501767.xlsm</v>
          </cell>
          <cell r="C1119">
            <v>94</v>
          </cell>
          <cell r="D1119">
            <v>2088</v>
          </cell>
          <cell r="E1119" t="str">
            <v>Consorcio Nutriservi Panadería 2020</v>
          </cell>
          <cell r="F1119">
            <v>17</v>
          </cell>
          <cell r="G1119" t="str">
            <v>CEREAL EMPACADO</v>
          </cell>
          <cell r="H1119" t="str">
            <v>94 : Ponques de sabores sin relleno.</v>
          </cell>
          <cell r="I1119">
            <v>2</v>
          </cell>
          <cell r="J1119" t="str">
            <v>Sitio 1 : CARRERA 127#22G-18 INT 4 - Sitio 2 : SIBERIA KM 7.5 CELTA, LOTE 159 - Sitio 3 : CARRERA 68B #10A-18 - Sitio 4 : CALLE 24F#101B-15 - Sitio 5 : CARRERA 65B#10A-87 - Sitio 6 : AUTO MEDE KM 1,5 P INDUS FLORIDA BOD 23 - Sitio 7 : CARRERA 71 A BIS # 63D-38 -</v>
          </cell>
          <cell r="K1119">
            <v>44835</v>
          </cell>
          <cell r="L1119">
            <v>6430</v>
          </cell>
          <cell r="M1119">
            <v>7808</v>
          </cell>
          <cell r="N1119">
            <v>3622</v>
          </cell>
          <cell r="O1119">
            <v>279</v>
          </cell>
          <cell r="P1119">
            <v>515</v>
          </cell>
          <cell r="Q1119">
            <v>0.21553398058252399</v>
          </cell>
          <cell r="R1119">
            <v>404</v>
          </cell>
          <cell r="S1119">
            <v>515</v>
          </cell>
          <cell r="T1119">
            <v>0.21553398058252399</v>
          </cell>
          <cell r="U1119">
            <v>404</v>
          </cell>
          <cell r="V1119">
            <v>1028</v>
          </cell>
          <cell r="W1119">
            <v>0.217120622568093</v>
          </cell>
          <cell r="X1119">
            <v>804.8</v>
          </cell>
          <cell r="Y1119">
            <v>1028</v>
          </cell>
          <cell r="Z1119">
            <v>0.217120622568093</v>
          </cell>
          <cell r="AA1119">
            <v>804.8</v>
          </cell>
          <cell r="AB1119">
            <v>8891676.7999999989</v>
          </cell>
          <cell r="AC1119" t="str">
            <v>Registro Valido</v>
          </cell>
          <cell r="AD1119">
            <v>515</v>
          </cell>
          <cell r="AE1119">
            <v>515</v>
          </cell>
          <cell r="AF1119">
            <v>1028</v>
          </cell>
          <cell r="AG1119">
            <v>1028</v>
          </cell>
          <cell r="AH1119">
            <v>505</v>
          </cell>
          <cell r="AI1119">
            <v>505</v>
          </cell>
          <cell r="AJ1119">
            <v>1006</v>
          </cell>
          <cell r="AK1119">
            <v>1006</v>
          </cell>
          <cell r="AM1119" t="str">
            <v>ALI_94_SEG_2</v>
          </cell>
          <cell r="AN1119" t="str">
            <v>ALI_94_SEG_2_VAL_8891676.8</v>
          </cell>
          <cell r="AO1119">
            <v>6</v>
          </cell>
          <cell r="AP1119">
            <v>8891676.7999999989</v>
          </cell>
          <cell r="AQ1119" t="b">
            <v>1</v>
          </cell>
          <cell r="AR1119" t="str">
            <v>Empate</v>
          </cell>
          <cell r="AT1119" t="str">
            <v>ALI_94_SEG_2_</v>
          </cell>
          <cell r="AU1119">
            <v>1</v>
          </cell>
          <cell r="AV1119" t="str">
            <v>No Seleccionada</v>
          </cell>
        </row>
        <row r="1120">
          <cell r="A1120" t="b">
            <v>0</v>
          </cell>
          <cell r="B1120" t="str">
            <v>5to_Evento_973_V2_NUTRISERVI_17501767.xlsm</v>
          </cell>
          <cell r="C1120">
            <v>94</v>
          </cell>
          <cell r="D1120">
            <v>2088</v>
          </cell>
          <cell r="E1120" t="str">
            <v>Consorcio Nutriservi Panadería 2020</v>
          </cell>
          <cell r="F1120">
            <v>18</v>
          </cell>
          <cell r="G1120" t="str">
            <v>CEREAL EMPACADO</v>
          </cell>
          <cell r="H1120" t="str">
            <v>94 : Ponques de sabores sin relleno.</v>
          </cell>
          <cell r="I1120">
            <v>3</v>
          </cell>
          <cell r="J1120" t="str">
            <v>Sitio 1 : CARRERA 127#22G-18 INT 4 - Sitio 2 : SIBERIA KM 7.5 CELTA, LOTE 159 - Sitio 3 : CARRERA 68B #10A-18 - Sitio 4 : CALLE 24F#101B-15 - Sitio 5 : CARRERA 65B#10A-87 - Sitio 6 : AUTO MEDE KM 1,5 P INDUS FLORIDA BOD 23 - Sitio 7 : CARRERA 71 A BIS # 63D-38 -</v>
          </cell>
          <cell r="K1120">
            <v>44835</v>
          </cell>
          <cell r="L1120">
            <v>6392</v>
          </cell>
          <cell r="M1120">
            <v>7762</v>
          </cell>
          <cell r="N1120">
            <v>3600</v>
          </cell>
          <cell r="O1120">
            <v>277</v>
          </cell>
          <cell r="P1120">
            <v>515</v>
          </cell>
          <cell r="Q1120">
            <v>0.21553398058252399</v>
          </cell>
          <cell r="R1120">
            <v>404</v>
          </cell>
          <cell r="S1120">
            <v>515</v>
          </cell>
          <cell r="T1120">
            <v>0.21553398058252399</v>
          </cell>
          <cell r="U1120">
            <v>404</v>
          </cell>
          <cell r="V1120">
            <v>1028</v>
          </cell>
          <cell r="W1120">
            <v>0.217120622568093</v>
          </cell>
          <cell r="X1120">
            <v>804.8</v>
          </cell>
          <cell r="Y1120">
            <v>1028</v>
          </cell>
          <cell r="Z1120">
            <v>0.217120622568093</v>
          </cell>
          <cell r="AA1120">
            <v>804.8</v>
          </cell>
          <cell r="AB1120">
            <v>8838425.5999999996</v>
          </cell>
          <cell r="AC1120" t="str">
            <v>Registro Valido</v>
          </cell>
          <cell r="AD1120">
            <v>515</v>
          </cell>
          <cell r="AE1120">
            <v>515</v>
          </cell>
          <cell r="AF1120">
            <v>1028</v>
          </cell>
          <cell r="AG1120">
            <v>1028</v>
          </cell>
          <cell r="AH1120">
            <v>505</v>
          </cell>
          <cell r="AI1120">
            <v>505</v>
          </cell>
          <cell r="AJ1120">
            <v>1006</v>
          </cell>
          <cell r="AK1120">
            <v>1006</v>
          </cell>
          <cell r="AM1120" t="str">
            <v>ALI_94_SEG_3</v>
          </cell>
          <cell r="AN1120" t="str">
            <v>ALI_94_SEG_3_VAL_8838425.6</v>
          </cell>
          <cell r="AO1120">
            <v>6</v>
          </cell>
          <cell r="AP1120">
            <v>8838425.5999999996</v>
          </cell>
          <cell r="AQ1120" t="b">
            <v>1</v>
          </cell>
          <cell r="AR1120" t="str">
            <v>Empate</v>
          </cell>
          <cell r="AS1120" t="str">
            <v/>
          </cell>
          <cell r="AT1120" t="str">
            <v>ALI_94_SEG_3_</v>
          </cell>
          <cell r="AU1120">
            <v>1</v>
          </cell>
          <cell r="AV1120" t="str">
            <v>No Seleccionada</v>
          </cell>
        </row>
        <row r="1121">
          <cell r="A1121" t="b">
            <v>0</v>
          </cell>
          <cell r="B1121" t="str">
            <v>5to_Evento_973_V2_NUTRISERVI_17501767.xlsm</v>
          </cell>
          <cell r="C1121">
            <v>94</v>
          </cell>
          <cell r="D1121">
            <v>2088</v>
          </cell>
          <cell r="E1121" t="str">
            <v>Consorcio Nutriservi Panadería 2020</v>
          </cell>
          <cell r="F1121">
            <v>19</v>
          </cell>
          <cell r="G1121" t="str">
            <v>CEREAL EMPACADO</v>
          </cell>
          <cell r="H1121" t="str">
            <v>94 : Ponques de sabores sin relleno.</v>
          </cell>
          <cell r="I1121">
            <v>4</v>
          </cell>
          <cell r="J1121" t="str">
            <v>Sitio 1 : CARRERA 127#22G-18 INT 4 - Sitio 2 : SIBERIA KM 7.5 CELTA, LOTE 159 - Sitio 3 : CARRERA 68B #10A-18 - Sitio 4 : CALLE 24F#101B-15 - Sitio 5 : CARRERA 65B#10A-87 - Sitio 6 : AUTO MEDE KM 1,5 P INDUS FLORIDA BOD 23 - Sitio 7 : CARRERA 71 A BIS # 63D-38 -</v>
          </cell>
          <cell r="K1121">
            <v>44835</v>
          </cell>
          <cell r="L1121">
            <v>6811</v>
          </cell>
          <cell r="M1121">
            <v>8271</v>
          </cell>
          <cell r="N1121">
            <v>3836</v>
          </cell>
          <cell r="O1121">
            <v>296</v>
          </cell>
          <cell r="P1121">
            <v>515</v>
          </cell>
          <cell r="Q1121">
            <v>0.21553398058252399</v>
          </cell>
          <cell r="R1121">
            <v>404</v>
          </cell>
          <cell r="S1121">
            <v>515</v>
          </cell>
          <cell r="T1121">
            <v>0.21553398058252399</v>
          </cell>
          <cell r="U1121">
            <v>404</v>
          </cell>
          <cell r="V1121">
            <v>1028</v>
          </cell>
          <cell r="W1121">
            <v>0.217120622568093</v>
          </cell>
          <cell r="X1121">
            <v>804.8</v>
          </cell>
          <cell r="Y1121">
            <v>1028</v>
          </cell>
          <cell r="Z1121">
            <v>0.217120622568093</v>
          </cell>
          <cell r="AA1121">
            <v>804.8</v>
          </cell>
          <cell r="AB1121">
            <v>9418561.6000000015</v>
          </cell>
          <cell r="AC1121" t="str">
            <v>Registro Valido</v>
          </cell>
          <cell r="AD1121">
            <v>515</v>
          </cell>
          <cell r="AE1121">
            <v>515</v>
          </cell>
          <cell r="AF1121">
            <v>1028</v>
          </cell>
          <cell r="AG1121">
            <v>1028</v>
          </cell>
          <cell r="AH1121">
            <v>505</v>
          </cell>
          <cell r="AI1121">
            <v>505</v>
          </cell>
          <cell r="AJ1121">
            <v>1006</v>
          </cell>
          <cell r="AK1121">
            <v>1006</v>
          </cell>
          <cell r="AM1121" t="str">
            <v>ALI_94_SEG_4</v>
          </cell>
          <cell r="AN1121" t="str">
            <v>ALI_94_SEG_4_VAL_9418561.6</v>
          </cell>
          <cell r="AO1121">
            <v>6</v>
          </cell>
          <cell r="AP1121">
            <v>9418561.6000000015</v>
          </cell>
          <cell r="AQ1121" t="b">
            <v>1</v>
          </cell>
          <cell r="AR1121" t="str">
            <v>Empate</v>
          </cell>
          <cell r="AS1121" t="str">
            <v/>
          </cell>
          <cell r="AT1121" t="str">
            <v>ALI_94_SEG_4_</v>
          </cell>
          <cell r="AU1121">
            <v>1</v>
          </cell>
          <cell r="AV1121" t="str">
            <v>No Seleccionada</v>
          </cell>
        </row>
        <row r="1122">
          <cell r="A1122" t="b">
            <v>0</v>
          </cell>
          <cell r="B1122" t="str">
            <v>5to_Evento_973_V2_NUTRISERVI_17501767.xlsm</v>
          </cell>
          <cell r="C1122">
            <v>94</v>
          </cell>
          <cell r="D1122">
            <v>2088</v>
          </cell>
          <cell r="E1122" t="str">
            <v>Consorcio Nutriservi Panadería 2020</v>
          </cell>
          <cell r="F1122">
            <v>20</v>
          </cell>
          <cell r="G1122" t="str">
            <v>CEREAL EMPACADO</v>
          </cell>
          <cell r="H1122" t="str">
            <v>94 : Ponques de sabores sin relleno.</v>
          </cell>
          <cell r="I1122">
            <v>5</v>
          </cell>
          <cell r="J1122" t="str">
            <v>Sitio 1 : CARRERA 127#22G-18 INT 4 - Sitio 2 : SIBERIA KM 7.5 CELTA, LOTE 159 - Sitio 3 : CARRERA 68B #10A-18 - Sitio 4 : CALLE 24F#101B-15 - Sitio 5 : CARRERA 65B#10A-87 - Sitio 6 : AUTO MEDE KM 1,5 P INDUS FLORIDA BOD 23 - Sitio 7 : CARRERA 71 A BIS # 63D-38 -</v>
          </cell>
          <cell r="K1122">
            <v>44835</v>
          </cell>
          <cell r="L1122">
            <v>6331</v>
          </cell>
          <cell r="M1122">
            <v>7688</v>
          </cell>
          <cell r="N1122">
            <v>3566</v>
          </cell>
          <cell r="O1122">
            <v>275</v>
          </cell>
          <cell r="P1122">
            <v>515</v>
          </cell>
          <cell r="Q1122">
            <v>0.21553398058252399</v>
          </cell>
          <cell r="R1122">
            <v>404</v>
          </cell>
          <cell r="S1122">
            <v>515</v>
          </cell>
          <cell r="T1122">
            <v>0.21553398058252399</v>
          </cell>
          <cell r="U1122">
            <v>404</v>
          </cell>
          <cell r="V1122">
            <v>1028</v>
          </cell>
          <cell r="W1122">
            <v>0.217120622568093</v>
          </cell>
          <cell r="X1122">
            <v>804.8</v>
          </cell>
          <cell r="Y1122">
            <v>1028</v>
          </cell>
          <cell r="Z1122">
            <v>0.217120622568093</v>
          </cell>
          <cell r="AA1122">
            <v>804.8</v>
          </cell>
          <cell r="AB1122">
            <v>8754912.8000000007</v>
          </cell>
          <cell r="AC1122" t="str">
            <v>Registro Valido</v>
          </cell>
          <cell r="AD1122">
            <v>515</v>
          </cell>
          <cell r="AE1122">
            <v>515</v>
          </cell>
          <cell r="AF1122">
            <v>1028</v>
          </cell>
          <cell r="AG1122">
            <v>1028</v>
          </cell>
          <cell r="AH1122">
            <v>505</v>
          </cell>
          <cell r="AI1122">
            <v>505</v>
          </cell>
          <cell r="AJ1122">
            <v>1006</v>
          </cell>
          <cell r="AK1122">
            <v>1006</v>
          </cell>
          <cell r="AM1122" t="str">
            <v>ALI_94_SEG_5</v>
          </cell>
          <cell r="AN1122" t="str">
            <v>ALI_94_SEG_5_VAL_8754912.8</v>
          </cell>
          <cell r="AO1122">
            <v>6</v>
          </cell>
          <cell r="AP1122">
            <v>8754912.8000000007</v>
          </cell>
          <cell r="AQ1122" t="b">
            <v>1</v>
          </cell>
          <cell r="AR1122" t="str">
            <v>Empate</v>
          </cell>
          <cell r="AS1122" t="str">
            <v/>
          </cell>
          <cell r="AT1122" t="str">
            <v>ALI_94_SEG_5_</v>
          </cell>
          <cell r="AU1122">
            <v>1</v>
          </cell>
          <cell r="AV1122" t="str">
            <v>No Seleccionada</v>
          </cell>
        </row>
        <row r="1123">
          <cell r="A1123" t="b">
            <v>0</v>
          </cell>
          <cell r="B1123" t="str">
            <v>5to_Evento_973_V2_NUTRISERVI_17501767.xlsm</v>
          </cell>
          <cell r="C1123">
            <v>94</v>
          </cell>
          <cell r="D1123">
            <v>2088</v>
          </cell>
          <cell r="E1123" t="str">
            <v>Consorcio Nutriservi Panadería 2020</v>
          </cell>
          <cell r="F1123">
            <v>21</v>
          </cell>
          <cell r="G1123" t="str">
            <v>CEREAL EMPACADO</v>
          </cell>
          <cell r="H1123" t="str">
            <v>94 : Ponques de sabores sin relleno.</v>
          </cell>
          <cell r="I1123">
            <v>6</v>
          </cell>
          <cell r="J1123" t="str">
            <v>Sitio 1 : CARRERA 127#22G-18 INT 4 - Sitio 2 : SIBERIA KM 7.5 CELTA, LOTE 159 - Sitio 3 : CARRERA 68B #10A-18 - Sitio 4 : CALLE 24F#101B-15 - Sitio 5 : CARRERA 65B#10A-87 - Sitio 6 : AUTO MEDE KM 1,5 P INDUS FLORIDA BOD 23 - Sitio 7 : CARRERA 71 A BIS # 63D-38 -</v>
          </cell>
          <cell r="K1123">
            <v>44835</v>
          </cell>
          <cell r="L1123">
            <v>6852</v>
          </cell>
          <cell r="M1123">
            <v>8322</v>
          </cell>
          <cell r="N1123">
            <v>3859</v>
          </cell>
          <cell r="O1123">
            <v>298</v>
          </cell>
          <cell r="P1123">
            <v>515</v>
          </cell>
          <cell r="Q1123">
            <v>0.21553398058252399</v>
          </cell>
          <cell r="R1123">
            <v>404</v>
          </cell>
          <cell r="S1123">
            <v>515</v>
          </cell>
          <cell r="T1123">
            <v>0.21553398058252399</v>
          </cell>
          <cell r="U1123">
            <v>404</v>
          </cell>
          <cell r="V1123">
            <v>1028</v>
          </cell>
          <cell r="W1123">
            <v>0.217120622568093</v>
          </cell>
          <cell r="X1123">
            <v>804.8</v>
          </cell>
          <cell r="Y1123">
            <v>1028</v>
          </cell>
          <cell r="Z1123">
            <v>0.217120622568093</v>
          </cell>
          <cell r="AA1123">
            <v>804.8</v>
          </cell>
          <cell r="AB1123">
            <v>9475849.5999999996</v>
          </cell>
          <cell r="AC1123" t="str">
            <v>Registro Valido</v>
          </cell>
          <cell r="AD1123">
            <v>515</v>
          </cell>
          <cell r="AE1123">
            <v>515</v>
          </cell>
          <cell r="AF1123">
            <v>1028</v>
          </cell>
          <cell r="AG1123">
            <v>1028</v>
          </cell>
          <cell r="AH1123">
            <v>505</v>
          </cell>
          <cell r="AI1123">
            <v>505</v>
          </cell>
          <cell r="AJ1123">
            <v>1006</v>
          </cell>
          <cell r="AK1123">
            <v>1006</v>
          </cell>
          <cell r="AM1123" t="str">
            <v>ALI_94_SEG_6</v>
          </cell>
          <cell r="AN1123" t="str">
            <v>ALI_94_SEG_6_VAL_9475849.6</v>
          </cell>
          <cell r="AO1123">
            <v>6</v>
          </cell>
          <cell r="AP1123">
            <v>9475849.5999999996</v>
          </cell>
          <cell r="AQ1123" t="b">
            <v>1</v>
          </cell>
          <cell r="AR1123" t="str">
            <v>Empate</v>
          </cell>
          <cell r="AS1123" t="str">
            <v/>
          </cell>
          <cell r="AT1123" t="str">
            <v>ALI_94_SEG_6_</v>
          </cell>
          <cell r="AU1123">
            <v>1</v>
          </cell>
          <cell r="AV1123" t="str">
            <v>No Seleccionada</v>
          </cell>
        </row>
        <row r="1124">
          <cell r="A1124" t="b">
            <v>0</v>
          </cell>
          <cell r="B1124" t="str">
            <v>5to_Evento_973_V2_NUTRISERVI_17501767.xlsm</v>
          </cell>
          <cell r="C1124">
            <v>94</v>
          </cell>
          <cell r="D1124">
            <v>2088</v>
          </cell>
          <cell r="E1124" t="str">
            <v>Consorcio Nutriservi Panadería 2020</v>
          </cell>
          <cell r="F1124">
            <v>22</v>
          </cell>
          <cell r="G1124" t="str">
            <v>CEREAL EMPACADO</v>
          </cell>
          <cell r="H1124" t="str">
            <v>94 : Ponques de sabores sin relleno.</v>
          </cell>
          <cell r="I1124">
            <v>7</v>
          </cell>
          <cell r="J1124" t="str">
            <v>Sitio 1 : CARRERA 127#22G-18 INT 4 - Sitio 2 : SIBERIA KM 7.5 CELTA, LOTE 159 - Sitio 3 : CARRERA 68B #10A-18 - Sitio 4 : CALLE 24F#101B-15 - Sitio 5 : CARRERA 65B#10A-87 - Sitio 6 : AUTO MEDE KM 1,5 P INDUS FLORIDA BOD 23 - Sitio 7 : CARRERA 71 A BIS # 63D-38 -</v>
          </cell>
          <cell r="K1124">
            <v>44835</v>
          </cell>
          <cell r="L1124">
            <v>6998</v>
          </cell>
          <cell r="M1124">
            <v>8498</v>
          </cell>
          <cell r="N1124">
            <v>3941</v>
          </cell>
          <cell r="O1124">
            <v>304</v>
          </cell>
          <cell r="P1124">
            <v>515</v>
          </cell>
          <cell r="Q1124">
            <v>0.21553398058252399</v>
          </cell>
          <cell r="R1124">
            <v>404</v>
          </cell>
          <cell r="S1124">
            <v>515</v>
          </cell>
          <cell r="T1124">
            <v>0.21553398058252399</v>
          </cell>
          <cell r="U1124">
            <v>404</v>
          </cell>
          <cell r="V1124">
            <v>1028</v>
          </cell>
          <cell r="W1124">
            <v>0.217120622568093</v>
          </cell>
          <cell r="X1124">
            <v>804.8</v>
          </cell>
          <cell r="Y1124">
            <v>1028</v>
          </cell>
          <cell r="Z1124">
            <v>0.217120622568093</v>
          </cell>
          <cell r="AA1124">
            <v>804.8</v>
          </cell>
          <cell r="AB1124">
            <v>9676760</v>
          </cell>
          <cell r="AC1124" t="str">
            <v>Registro Valido</v>
          </cell>
          <cell r="AD1124">
            <v>515</v>
          </cell>
          <cell r="AE1124">
            <v>515</v>
          </cell>
          <cell r="AF1124">
            <v>1028</v>
          </cell>
          <cell r="AG1124">
            <v>1028</v>
          </cell>
          <cell r="AH1124">
            <v>505</v>
          </cell>
          <cell r="AI1124">
            <v>505</v>
          </cell>
          <cell r="AJ1124">
            <v>1006</v>
          </cell>
          <cell r="AK1124">
            <v>1006</v>
          </cell>
          <cell r="AM1124" t="str">
            <v>ALI_94_SEG_7</v>
          </cell>
          <cell r="AN1124" t="str">
            <v>ALI_94_SEG_7_VAL_9676760</v>
          </cell>
          <cell r="AO1124">
            <v>5</v>
          </cell>
          <cell r="AP1124">
            <v>9676760</v>
          </cell>
          <cell r="AQ1124" t="b">
            <v>1</v>
          </cell>
          <cell r="AR1124" t="str">
            <v>Empate</v>
          </cell>
          <cell r="AS1124" t="str">
            <v/>
          </cell>
          <cell r="AT1124" t="str">
            <v>ALI_94_SEG_7_</v>
          </cell>
          <cell r="AU1124">
            <v>1</v>
          </cell>
          <cell r="AV1124" t="str">
            <v>No Seleccionada</v>
          </cell>
        </row>
        <row r="1125">
          <cell r="A1125" t="b">
            <v>0</v>
          </cell>
          <cell r="B1125" t="str">
            <v>5to_Evento_973_V2_NUTRISERVI_17501767.xlsm</v>
          </cell>
          <cell r="C1125">
            <v>94</v>
          </cell>
          <cell r="D1125">
            <v>2088</v>
          </cell>
          <cell r="E1125" t="str">
            <v>Consorcio Nutriservi Panadería 2020</v>
          </cell>
          <cell r="F1125">
            <v>23</v>
          </cell>
          <cell r="G1125" t="str">
            <v>CEREAL EMPACADO</v>
          </cell>
          <cell r="H1125" t="str">
            <v>94 : Ponques de sabores sin relleno.</v>
          </cell>
          <cell r="I1125">
            <v>8</v>
          </cell>
          <cell r="J1125" t="str">
            <v>Sitio 1 : CARRERA 127#22G-18 INT 4 - Sitio 2 : SIBERIA KM 7.5 CELTA, LOTE 159 - Sitio 3 : CARRERA 68B #10A-18 - Sitio 4 : CALLE 24F#101B-15 - Sitio 5 : CARRERA 65B#10A-87 - Sitio 6 : AUTO MEDE KM 1,5 P INDUS FLORIDA BOD 23 - Sitio 7 : CARRERA 71 A BIS # 63D-38 -</v>
          </cell>
          <cell r="K1125">
            <v>44835</v>
          </cell>
          <cell r="L1125">
            <v>6755</v>
          </cell>
          <cell r="M1125">
            <v>8201</v>
          </cell>
          <cell r="N1125">
            <v>3804</v>
          </cell>
          <cell r="O1125">
            <v>293</v>
          </cell>
          <cell r="P1125">
            <v>515</v>
          </cell>
          <cell r="Q1125">
            <v>0.21553398058252399</v>
          </cell>
          <cell r="R1125">
            <v>404</v>
          </cell>
          <cell r="S1125">
            <v>515</v>
          </cell>
          <cell r="T1125">
            <v>0.21553398058252399</v>
          </cell>
          <cell r="U1125">
            <v>404</v>
          </cell>
          <cell r="V1125">
            <v>1028</v>
          </cell>
          <cell r="W1125">
            <v>0.217120622568093</v>
          </cell>
          <cell r="X1125">
            <v>804.8</v>
          </cell>
          <cell r="Y1125">
            <v>1028</v>
          </cell>
          <cell r="Z1125">
            <v>0.217120622568093</v>
          </cell>
          <cell r="AA1125">
            <v>804.8</v>
          </cell>
          <cell r="AB1125">
            <v>9339489.5999999996</v>
          </cell>
          <cell r="AC1125" t="str">
            <v>Registro Valido</v>
          </cell>
          <cell r="AD1125">
            <v>515</v>
          </cell>
          <cell r="AE1125">
            <v>515</v>
          </cell>
          <cell r="AF1125">
            <v>1028</v>
          </cell>
          <cell r="AG1125">
            <v>1028</v>
          </cell>
          <cell r="AH1125">
            <v>505</v>
          </cell>
          <cell r="AI1125">
            <v>505</v>
          </cell>
          <cell r="AJ1125">
            <v>1006</v>
          </cell>
          <cell r="AK1125">
            <v>1006</v>
          </cell>
          <cell r="AM1125" t="str">
            <v>ALI_94_SEG_8</v>
          </cell>
          <cell r="AN1125" t="str">
            <v>ALI_94_SEG_8_VAL_9339489.6</v>
          </cell>
          <cell r="AO1125">
            <v>5</v>
          </cell>
          <cell r="AP1125">
            <v>9339489.5999999996</v>
          </cell>
          <cell r="AQ1125" t="b">
            <v>1</v>
          </cell>
          <cell r="AR1125" t="str">
            <v>Empate</v>
          </cell>
          <cell r="AS1125" t="str">
            <v/>
          </cell>
          <cell r="AT1125" t="str">
            <v>ALI_94_SEG_8_</v>
          </cell>
          <cell r="AU1125">
            <v>1</v>
          </cell>
          <cell r="AV1125" t="str">
            <v>No Seleccionada</v>
          </cell>
        </row>
        <row r="1126">
          <cell r="A1126" t="b">
            <v>0</v>
          </cell>
          <cell r="B1126" t="str">
            <v>5to_Evento_973_V2_NUTRISERVI_17501767.xlsm</v>
          </cell>
          <cell r="C1126">
            <v>94</v>
          </cell>
          <cell r="D1126">
            <v>2088</v>
          </cell>
          <cell r="E1126" t="str">
            <v>Consorcio Nutriservi Panadería 2020</v>
          </cell>
          <cell r="F1126">
            <v>24</v>
          </cell>
          <cell r="G1126" t="str">
            <v>CEREAL EMPACADO</v>
          </cell>
          <cell r="H1126" t="str">
            <v>94 : Ponques de sabores sin relleno.</v>
          </cell>
          <cell r="I1126">
            <v>9</v>
          </cell>
          <cell r="J1126" t="str">
            <v>Sitio 1 : CARRERA 127#22G-18 INT 4 - Sitio 2 : SIBERIA KM 7.5 CELTA, LOTE 159 - Sitio 3 : CARRERA 68B #10A-18 - Sitio 4 : CALLE 24F#101B-15 - Sitio 5 : CARRERA 65B#10A-87 - Sitio 6 : AUTO MEDE KM 1,5 P INDUS FLORIDA BOD 23 - Sitio 7 : CARRERA 71 A BIS # 63D-38 -</v>
          </cell>
          <cell r="K1126">
            <v>44835</v>
          </cell>
          <cell r="L1126">
            <v>6826</v>
          </cell>
          <cell r="M1126">
            <v>8289</v>
          </cell>
          <cell r="N1126">
            <v>3844</v>
          </cell>
          <cell r="O1126">
            <v>296</v>
          </cell>
          <cell r="P1126">
            <v>515</v>
          </cell>
          <cell r="Q1126">
            <v>0.21553398058252399</v>
          </cell>
          <cell r="R1126">
            <v>404</v>
          </cell>
          <cell r="S1126">
            <v>515</v>
          </cell>
          <cell r="T1126">
            <v>0.21553398058252399</v>
          </cell>
          <cell r="U1126">
            <v>404</v>
          </cell>
          <cell r="V1126">
            <v>1028</v>
          </cell>
          <cell r="W1126">
            <v>0.217120622568093</v>
          </cell>
          <cell r="X1126">
            <v>804.8</v>
          </cell>
          <cell r="Y1126">
            <v>1028</v>
          </cell>
          <cell r="Z1126">
            <v>0.217120622568093</v>
          </cell>
          <cell r="AA1126">
            <v>804.8</v>
          </cell>
          <cell r="AB1126">
            <v>9438332</v>
          </cell>
          <cell r="AC1126" t="str">
            <v>Registro Valido</v>
          </cell>
          <cell r="AD1126">
            <v>515</v>
          </cell>
          <cell r="AE1126">
            <v>515</v>
          </cell>
          <cell r="AF1126">
            <v>1028</v>
          </cell>
          <cell r="AG1126">
            <v>1028</v>
          </cell>
          <cell r="AH1126">
            <v>505</v>
          </cell>
          <cell r="AI1126">
            <v>505</v>
          </cell>
          <cell r="AJ1126">
            <v>1006</v>
          </cell>
          <cell r="AK1126">
            <v>1006</v>
          </cell>
          <cell r="AM1126" t="str">
            <v>ALI_94_SEG_9</v>
          </cell>
          <cell r="AN1126" t="str">
            <v>ALI_94_SEG_9_VAL_9438332</v>
          </cell>
          <cell r="AO1126">
            <v>5</v>
          </cell>
          <cell r="AP1126">
            <v>9438332</v>
          </cell>
          <cell r="AQ1126" t="b">
            <v>1</v>
          </cell>
          <cell r="AR1126" t="str">
            <v>Empate</v>
          </cell>
          <cell r="AS1126" t="str">
            <v/>
          </cell>
          <cell r="AT1126" t="str">
            <v>ALI_94_SEG_9_</v>
          </cell>
          <cell r="AU1126">
            <v>1</v>
          </cell>
          <cell r="AV1126" t="str">
            <v>No Seleccionada</v>
          </cell>
        </row>
        <row r="1127">
          <cell r="A1127" t="b">
            <v>0</v>
          </cell>
          <cell r="B1127" t="str">
            <v>5to_Evento_973_V2_NUTRISERVI_17501767.xlsm</v>
          </cell>
          <cell r="C1127">
            <v>94</v>
          </cell>
          <cell r="D1127">
            <v>2088</v>
          </cell>
          <cell r="E1127" t="str">
            <v>Consorcio Nutriservi Panadería 2020</v>
          </cell>
          <cell r="F1127">
            <v>25</v>
          </cell>
          <cell r="G1127" t="str">
            <v>CEREAL EMPACADO</v>
          </cell>
          <cell r="H1127" t="str">
            <v>94 : Ponques de sabores sin relleno.</v>
          </cell>
          <cell r="I1127">
            <v>10</v>
          </cell>
          <cell r="J1127" t="str">
            <v>Sitio 1 : CARRERA 127#22G-18 INT 4 - Sitio 2 : SIBERIA KM 7.5 CELTA, LOTE 159 - Sitio 3 : CARRERA 68B #10A-18 - Sitio 4 : CALLE 24F#101B-15 - Sitio 5 : CARRERA 65B#10A-87 - Sitio 6 : AUTO MEDE KM 1,5 P INDUS FLORIDA BOD 23 - Sitio 7 : CARRERA 71 A BIS # 63D-38 -</v>
          </cell>
          <cell r="K1127">
            <v>44835</v>
          </cell>
          <cell r="L1127">
            <v>6835</v>
          </cell>
          <cell r="M1127">
            <v>8302</v>
          </cell>
          <cell r="N1127">
            <v>3850</v>
          </cell>
          <cell r="O1127">
            <v>297</v>
          </cell>
          <cell r="P1127">
            <v>515</v>
          </cell>
          <cell r="Q1127">
            <v>0.21553398058252399</v>
          </cell>
          <cell r="R1127">
            <v>404</v>
          </cell>
          <cell r="S1127">
            <v>515</v>
          </cell>
          <cell r="T1127">
            <v>0.21553398058252399</v>
          </cell>
          <cell r="U1127">
            <v>404</v>
          </cell>
          <cell r="V1127">
            <v>1028</v>
          </cell>
          <cell r="W1127">
            <v>0.217120622568093</v>
          </cell>
          <cell r="X1127">
            <v>804.8</v>
          </cell>
          <cell r="Y1127">
            <v>1028</v>
          </cell>
          <cell r="Z1127">
            <v>0.217120622568093</v>
          </cell>
          <cell r="AA1127">
            <v>804.8</v>
          </cell>
          <cell r="AB1127">
            <v>9452853.5999999996</v>
          </cell>
          <cell r="AC1127" t="str">
            <v>Registro Valido</v>
          </cell>
          <cell r="AD1127">
            <v>515</v>
          </cell>
          <cell r="AE1127">
            <v>515</v>
          </cell>
          <cell r="AF1127">
            <v>1028</v>
          </cell>
          <cell r="AG1127">
            <v>1028</v>
          </cell>
          <cell r="AH1127">
            <v>505</v>
          </cell>
          <cell r="AI1127">
            <v>505</v>
          </cell>
          <cell r="AJ1127">
            <v>1006</v>
          </cell>
          <cell r="AK1127">
            <v>1006</v>
          </cell>
          <cell r="AM1127" t="str">
            <v>ALI_94_SEG_10</v>
          </cell>
          <cell r="AN1127" t="str">
            <v>ALI_94_SEG_10_VAL_9452853.6</v>
          </cell>
          <cell r="AO1127">
            <v>5</v>
          </cell>
          <cell r="AP1127">
            <v>9452853.5999999996</v>
          </cell>
          <cell r="AQ1127" t="b">
            <v>1</v>
          </cell>
          <cell r="AR1127" t="str">
            <v>Empate</v>
          </cell>
          <cell r="AS1127" t="str">
            <v/>
          </cell>
          <cell r="AT1127" t="str">
            <v>ALI_94_SEG_10_</v>
          </cell>
          <cell r="AU1127">
            <v>1</v>
          </cell>
          <cell r="AV1127" t="str">
            <v>No Seleccionada</v>
          </cell>
        </row>
        <row r="1128">
          <cell r="A1128" t="b">
            <v>0</v>
          </cell>
          <cell r="B1128" t="str">
            <v>5to_Evento_973_V2_NUTRISERVI_17501767.xlsm</v>
          </cell>
          <cell r="C1128">
            <v>94</v>
          </cell>
          <cell r="D1128">
            <v>2088</v>
          </cell>
          <cell r="E1128" t="str">
            <v>Consorcio Nutriservi Panadería 2020</v>
          </cell>
          <cell r="F1128">
            <v>26</v>
          </cell>
          <cell r="G1128" t="str">
            <v>CEREAL EMPACADO</v>
          </cell>
          <cell r="H1128" t="str">
            <v>94 : Ponques de sabores sin relleno.</v>
          </cell>
          <cell r="I1128">
            <v>11</v>
          </cell>
          <cell r="J1128" t="str">
            <v>Sitio 1 : CARRERA 127#22G-18 INT 4 - Sitio 2 : SIBERIA KM 7.5 CELTA, LOTE 159 - Sitio 3 : CARRERA 68B #10A-18 - Sitio 4 : CALLE 24F#101B-15 - Sitio 5 : CARRERA 65B#10A-87 - Sitio 6 : AUTO MEDE KM 1,5 P INDUS FLORIDA BOD 23 - Sitio 7 : CARRERA 71 A BIS # 63D-38 -</v>
          </cell>
          <cell r="K1128">
            <v>44835</v>
          </cell>
          <cell r="L1128">
            <v>6732</v>
          </cell>
          <cell r="M1128">
            <v>8175</v>
          </cell>
          <cell r="N1128">
            <v>3792</v>
          </cell>
          <cell r="O1128">
            <v>292</v>
          </cell>
          <cell r="P1128">
            <v>515</v>
          </cell>
          <cell r="Q1128">
            <v>0.21553398058252399</v>
          </cell>
          <cell r="R1128">
            <v>404</v>
          </cell>
          <cell r="S1128">
            <v>515</v>
          </cell>
          <cell r="T1128">
            <v>0.21553398058252399</v>
          </cell>
          <cell r="U1128">
            <v>404</v>
          </cell>
          <cell r="V1128">
            <v>1028</v>
          </cell>
          <cell r="W1128">
            <v>0.217120622568093</v>
          </cell>
          <cell r="X1128">
            <v>804.8</v>
          </cell>
          <cell r="Y1128">
            <v>1028</v>
          </cell>
          <cell r="Z1128">
            <v>0.217120622568093</v>
          </cell>
          <cell r="AA1128">
            <v>804.8</v>
          </cell>
          <cell r="AB1128">
            <v>9309231.1999999993</v>
          </cell>
          <cell r="AC1128" t="str">
            <v>Registro Valido</v>
          </cell>
          <cell r="AD1128">
            <v>515</v>
          </cell>
          <cell r="AE1128">
            <v>515</v>
          </cell>
          <cell r="AF1128">
            <v>1028</v>
          </cell>
          <cell r="AG1128">
            <v>1028</v>
          </cell>
          <cell r="AH1128">
            <v>505</v>
          </cell>
          <cell r="AI1128">
            <v>505</v>
          </cell>
          <cell r="AJ1128">
            <v>1006</v>
          </cell>
          <cell r="AK1128">
            <v>1006</v>
          </cell>
          <cell r="AM1128" t="str">
            <v>ALI_94_SEG_11</v>
          </cell>
          <cell r="AN1128" t="str">
            <v>ALI_94_SEG_11_VAL_9309231.2</v>
          </cell>
          <cell r="AO1128">
            <v>5</v>
          </cell>
          <cell r="AP1128">
            <v>9309231.1999999993</v>
          </cell>
          <cell r="AQ1128" t="b">
            <v>1</v>
          </cell>
          <cell r="AR1128" t="str">
            <v>Empate</v>
          </cell>
          <cell r="AS1128" t="str">
            <v/>
          </cell>
          <cell r="AT1128" t="str">
            <v>ALI_94_SEG_11_</v>
          </cell>
          <cell r="AU1128">
            <v>1</v>
          </cell>
          <cell r="AV1128" t="str">
            <v>No Seleccionada</v>
          </cell>
        </row>
        <row r="1129">
          <cell r="A1129" t="b">
            <v>0</v>
          </cell>
          <cell r="B1129" t="str">
            <v>5to_Evento_973_V2_NUTRISERVI_17501767.xlsm</v>
          </cell>
          <cell r="C1129">
            <v>94</v>
          </cell>
          <cell r="D1129">
            <v>2088</v>
          </cell>
          <cell r="E1129" t="str">
            <v>Consorcio Nutriservi Panadería 2020</v>
          </cell>
          <cell r="F1129">
            <v>27</v>
          </cell>
          <cell r="G1129" t="str">
            <v>CEREAL EMPACADO</v>
          </cell>
          <cell r="H1129" t="str">
            <v>94 : Ponques de sabores sin relleno.</v>
          </cell>
          <cell r="I1129">
            <v>12</v>
          </cell>
          <cell r="J1129" t="str">
            <v>Sitio 1 : CARRERA 127#22G-18 INT 4 - Sitio 2 : SIBERIA KM 7.5 CELTA, LOTE 159 - Sitio 3 : CARRERA 68B #10A-18 - Sitio 4 : CALLE 24F#101B-15 - Sitio 5 : CARRERA 65B#10A-87 - Sitio 6 : AUTO MEDE KM 1,5 P INDUS FLORIDA BOD 23 - Sitio 7 : CARRERA 71 A BIS # 63D-38 -</v>
          </cell>
          <cell r="K1129">
            <v>44835</v>
          </cell>
          <cell r="L1129">
            <v>6110</v>
          </cell>
          <cell r="M1129">
            <v>7419</v>
          </cell>
          <cell r="N1129">
            <v>3441</v>
          </cell>
          <cell r="O1129">
            <v>265</v>
          </cell>
          <cell r="P1129">
            <v>515</v>
          </cell>
          <cell r="Q1129">
            <v>0.21553398058252399</v>
          </cell>
          <cell r="R1129">
            <v>404</v>
          </cell>
          <cell r="S1129">
            <v>515</v>
          </cell>
          <cell r="T1129">
            <v>0.21553398058252399</v>
          </cell>
          <cell r="U1129">
            <v>404</v>
          </cell>
          <cell r="V1129">
            <v>1028</v>
          </cell>
          <cell r="W1129">
            <v>0.217120622568093</v>
          </cell>
          <cell r="X1129">
            <v>804.8</v>
          </cell>
          <cell r="Y1129">
            <v>1028</v>
          </cell>
          <cell r="Z1129">
            <v>0.217120622568093</v>
          </cell>
          <cell r="AA1129">
            <v>804.8</v>
          </cell>
          <cell r="AB1129">
            <v>8448304.8000000007</v>
          </cell>
          <cell r="AC1129" t="str">
            <v>Registro Valido</v>
          </cell>
          <cell r="AD1129">
            <v>515</v>
          </cell>
          <cell r="AE1129">
            <v>515</v>
          </cell>
          <cell r="AF1129">
            <v>1028</v>
          </cell>
          <cell r="AG1129">
            <v>1028</v>
          </cell>
          <cell r="AH1129">
            <v>505</v>
          </cell>
          <cell r="AI1129">
            <v>505</v>
          </cell>
          <cell r="AJ1129">
            <v>1006</v>
          </cell>
          <cell r="AK1129">
            <v>1006</v>
          </cell>
          <cell r="AM1129" t="str">
            <v>ALI_94_SEG_12</v>
          </cell>
          <cell r="AN1129" t="str">
            <v>ALI_94_SEG_12_VAL_8448304.8</v>
          </cell>
          <cell r="AO1129">
            <v>5</v>
          </cell>
          <cell r="AP1129">
            <v>8448304.8000000007</v>
          </cell>
          <cell r="AQ1129" t="b">
            <v>1</v>
          </cell>
          <cell r="AR1129" t="str">
            <v>Empate</v>
          </cell>
          <cell r="AS1129" t="str">
            <v/>
          </cell>
          <cell r="AT1129" t="str">
            <v>ALI_94_SEG_12_</v>
          </cell>
          <cell r="AU1129">
            <v>1</v>
          </cell>
          <cell r="AV1129" t="str">
            <v>No Seleccionada</v>
          </cell>
        </row>
        <row r="1130">
          <cell r="A1130" t="b">
            <v>0</v>
          </cell>
          <cell r="B1130" t="str">
            <v>5to_Evento_973_V2_NUTRISERVI_17501767.xlsm</v>
          </cell>
          <cell r="C1130">
            <v>94</v>
          </cell>
          <cell r="D1130">
            <v>2088</v>
          </cell>
          <cell r="E1130" t="str">
            <v>Consorcio Nutriservi Panadería 2020</v>
          </cell>
          <cell r="F1130">
            <v>28</v>
          </cell>
          <cell r="G1130" t="str">
            <v>CEREAL EMPACADO</v>
          </cell>
          <cell r="H1130" t="str">
            <v>94 : Ponques de sabores sin relleno.</v>
          </cell>
          <cell r="I1130">
            <v>13</v>
          </cell>
          <cell r="J1130" t="str">
            <v>Sitio 1 : CARRERA 127#22G-18 INT 4 - Sitio 2 : SIBERIA KM 7.5 CELTA, LOTE 159 - Sitio 3 : CARRERA 68B #10A-18 - Sitio 4 : CALLE 24F#101B-15 - Sitio 5 : CARRERA 65B#10A-87 - Sitio 6 : AUTO MEDE KM 1,5 P INDUS FLORIDA BOD 23 - Sitio 7 : CARRERA 71 A BIS # 63D-38 -</v>
          </cell>
          <cell r="K1130">
            <v>44835</v>
          </cell>
          <cell r="L1130">
            <v>6487</v>
          </cell>
          <cell r="M1130">
            <v>7878</v>
          </cell>
          <cell r="N1130">
            <v>3654</v>
          </cell>
          <cell r="O1130">
            <v>282</v>
          </cell>
          <cell r="P1130">
            <v>515</v>
          </cell>
          <cell r="Q1130">
            <v>0.21553398058252399</v>
          </cell>
          <cell r="R1130">
            <v>404</v>
          </cell>
          <cell r="S1130">
            <v>515</v>
          </cell>
          <cell r="T1130">
            <v>0.21553398058252399</v>
          </cell>
          <cell r="U1130">
            <v>404</v>
          </cell>
          <cell r="V1130">
            <v>1028</v>
          </cell>
          <cell r="W1130">
            <v>0.217120622568093</v>
          </cell>
          <cell r="X1130">
            <v>804.8</v>
          </cell>
          <cell r="Y1130">
            <v>1028</v>
          </cell>
          <cell r="Z1130">
            <v>0.217120622568093</v>
          </cell>
          <cell r="AA1130">
            <v>804.8</v>
          </cell>
          <cell r="AB1130">
            <v>8971152.7999999989</v>
          </cell>
          <cell r="AC1130" t="str">
            <v>Registro Valido</v>
          </cell>
          <cell r="AD1130">
            <v>515</v>
          </cell>
          <cell r="AE1130">
            <v>515</v>
          </cell>
          <cell r="AF1130">
            <v>1028</v>
          </cell>
          <cell r="AG1130">
            <v>1028</v>
          </cell>
          <cell r="AH1130">
            <v>505</v>
          </cell>
          <cell r="AI1130">
            <v>505</v>
          </cell>
          <cell r="AJ1130">
            <v>1006</v>
          </cell>
          <cell r="AK1130">
            <v>1006</v>
          </cell>
          <cell r="AM1130" t="str">
            <v>ALI_94_SEG_13</v>
          </cell>
          <cell r="AN1130" t="str">
            <v>ALI_94_SEG_13_VAL_8971152.8</v>
          </cell>
          <cell r="AO1130">
            <v>5</v>
          </cell>
          <cell r="AP1130">
            <v>8971152.7999999989</v>
          </cell>
          <cell r="AQ1130" t="b">
            <v>1</v>
          </cell>
          <cell r="AR1130" t="str">
            <v>Empate</v>
          </cell>
          <cell r="AS1130" t="str">
            <v/>
          </cell>
          <cell r="AT1130" t="str">
            <v>ALI_94_SEG_13_</v>
          </cell>
          <cell r="AU1130">
            <v>1</v>
          </cell>
          <cell r="AV1130" t="str">
            <v>No Seleccionada</v>
          </cell>
        </row>
        <row r="1131">
          <cell r="A1131" t="b">
            <v>0</v>
          </cell>
          <cell r="B1131" t="str">
            <v>5to_Evento_973_V2_NUTRISERVI_17501767.xlsm</v>
          </cell>
          <cell r="C1131">
            <v>94</v>
          </cell>
          <cell r="D1131">
            <v>2088</v>
          </cell>
          <cell r="E1131" t="str">
            <v>Consorcio Nutriservi Panadería 2020</v>
          </cell>
          <cell r="F1131">
            <v>29</v>
          </cell>
          <cell r="G1131" t="str">
            <v>CEREAL EMPACADO</v>
          </cell>
          <cell r="H1131" t="str">
            <v>94 : Ponques de sabores sin relleno.</v>
          </cell>
          <cell r="I1131">
            <v>14</v>
          </cell>
          <cell r="J1131" t="str">
            <v>Sitio 1 : CARRERA 127#22G-18 INT 4 - Sitio 2 : SIBERIA KM 7.5 CELTA, LOTE 159 - Sitio 3 : CARRERA 68B #10A-18 - Sitio 4 : CALLE 24F#101B-15 - Sitio 5 : CARRERA 65B#10A-87 - Sitio 6 : AUTO MEDE KM 1,5 P INDUS FLORIDA BOD 23 - Sitio 7 : CARRERA 71 A BIS # 63D-38 -</v>
          </cell>
          <cell r="K1131">
            <v>44835</v>
          </cell>
          <cell r="L1131">
            <v>6428</v>
          </cell>
          <cell r="M1131">
            <v>7806</v>
          </cell>
          <cell r="N1131">
            <v>3621</v>
          </cell>
          <cell r="O1131">
            <v>279</v>
          </cell>
          <cell r="P1131">
            <v>515</v>
          </cell>
          <cell r="Q1131">
            <v>0.21553398058252399</v>
          </cell>
          <cell r="R1131">
            <v>404</v>
          </cell>
          <cell r="S1131">
            <v>515</v>
          </cell>
          <cell r="T1131">
            <v>0.21553398058252399</v>
          </cell>
          <cell r="U1131">
            <v>404</v>
          </cell>
          <cell r="V1131">
            <v>1028</v>
          </cell>
          <cell r="W1131">
            <v>0.217120622568093</v>
          </cell>
          <cell r="X1131">
            <v>804.8</v>
          </cell>
          <cell r="Y1131">
            <v>1028</v>
          </cell>
          <cell r="Z1131">
            <v>0.217120622568093</v>
          </cell>
          <cell r="AA1131">
            <v>804.8</v>
          </cell>
          <cell r="AB1131">
            <v>8889256</v>
          </cell>
          <cell r="AC1131" t="str">
            <v>Registro Valido</v>
          </cell>
          <cell r="AD1131">
            <v>515</v>
          </cell>
          <cell r="AE1131">
            <v>515</v>
          </cell>
          <cell r="AF1131">
            <v>1028</v>
          </cell>
          <cell r="AG1131">
            <v>1028</v>
          </cell>
          <cell r="AH1131">
            <v>505</v>
          </cell>
          <cell r="AI1131">
            <v>505</v>
          </cell>
          <cell r="AJ1131">
            <v>1006</v>
          </cell>
          <cell r="AK1131">
            <v>1006</v>
          </cell>
          <cell r="AM1131" t="str">
            <v>ALI_94_SEG_14</v>
          </cell>
          <cell r="AN1131" t="str">
            <v>ALI_94_SEG_14_VAL_8889256</v>
          </cell>
          <cell r="AO1131">
            <v>5</v>
          </cell>
          <cell r="AP1131">
            <v>8889256</v>
          </cell>
          <cell r="AQ1131" t="b">
            <v>1</v>
          </cell>
          <cell r="AR1131" t="str">
            <v>Empate</v>
          </cell>
          <cell r="AS1131" t="str">
            <v/>
          </cell>
          <cell r="AT1131" t="str">
            <v>ALI_94_SEG_14_</v>
          </cell>
          <cell r="AU1131">
            <v>1</v>
          </cell>
          <cell r="AV1131" t="str">
            <v>No Seleccionada</v>
          </cell>
        </row>
        <row r="1132">
          <cell r="A1132" t="b">
            <v>0</v>
          </cell>
          <cell r="B1132" t="str">
            <v>5to_Evento_973_V2_NUTRISERVI_17501767.xlsm</v>
          </cell>
          <cell r="C1132">
            <v>94</v>
          </cell>
          <cell r="D1132">
            <v>2088</v>
          </cell>
          <cell r="E1132" t="str">
            <v>Consorcio Nutriservi Panadería 2020</v>
          </cell>
          <cell r="F1132">
            <v>30</v>
          </cell>
          <cell r="G1132" t="str">
            <v>CEREAL EMPACADO</v>
          </cell>
          <cell r="H1132" t="str">
            <v>94 : Ponques de sabores sin relleno.</v>
          </cell>
          <cell r="I1132">
            <v>15</v>
          </cell>
          <cell r="J1132" t="str">
            <v>Sitio 1 : CARRERA 127#22G-18 INT 4 - Sitio 2 : SIBERIA KM 7.5 CELTA, LOTE 159 - Sitio 3 : CARRERA 68B #10A-18 - Sitio 4 : CALLE 24F#101B-15 - Sitio 5 : CARRERA 65B#10A-87 - Sitio 6 : AUTO MEDE KM 1,5 P INDUS FLORIDA BOD 23 - Sitio 7 : CARRERA 71 A BIS # 63D-38 -</v>
          </cell>
          <cell r="K1132">
            <v>44835</v>
          </cell>
          <cell r="L1132">
            <v>6076</v>
          </cell>
          <cell r="M1132">
            <v>7376</v>
          </cell>
          <cell r="N1132">
            <v>3422</v>
          </cell>
          <cell r="O1132">
            <v>265</v>
          </cell>
          <cell r="P1132">
            <v>515</v>
          </cell>
          <cell r="Q1132">
            <v>0.21553398058252399</v>
          </cell>
          <cell r="R1132">
            <v>404</v>
          </cell>
          <cell r="S1132">
            <v>515</v>
          </cell>
          <cell r="T1132">
            <v>0.21553398058252399</v>
          </cell>
          <cell r="U1132">
            <v>404</v>
          </cell>
          <cell r="V1132">
            <v>1028</v>
          </cell>
          <cell r="W1132">
            <v>0.217120622568093</v>
          </cell>
          <cell r="X1132">
            <v>804.8</v>
          </cell>
          <cell r="Y1132">
            <v>1028</v>
          </cell>
          <cell r="Z1132">
            <v>0.217120622568093</v>
          </cell>
          <cell r="AA1132">
            <v>804.8</v>
          </cell>
          <cell r="AB1132">
            <v>8401905.5999999996</v>
          </cell>
          <cell r="AC1132" t="str">
            <v>Registro Valido</v>
          </cell>
          <cell r="AD1132">
            <v>515</v>
          </cell>
          <cell r="AE1132">
            <v>515</v>
          </cell>
          <cell r="AF1132">
            <v>1028</v>
          </cell>
          <cell r="AG1132">
            <v>1028</v>
          </cell>
          <cell r="AH1132">
            <v>505</v>
          </cell>
          <cell r="AI1132">
            <v>505</v>
          </cell>
          <cell r="AJ1132">
            <v>1006</v>
          </cell>
          <cell r="AK1132">
            <v>1006</v>
          </cell>
          <cell r="AM1132" t="str">
            <v>ALI_94_SEG_15</v>
          </cell>
          <cell r="AN1132" t="str">
            <v>ALI_94_SEG_15_VAL_8401905.6</v>
          </cell>
          <cell r="AO1132">
            <v>5</v>
          </cell>
          <cell r="AP1132">
            <v>8401905.5999999996</v>
          </cell>
          <cell r="AQ1132" t="b">
            <v>1</v>
          </cell>
          <cell r="AR1132" t="str">
            <v>Empate</v>
          </cell>
          <cell r="AS1132" t="str">
            <v/>
          </cell>
          <cell r="AT1132" t="str">
            <v>ALI_94_SEG_15_</v>
          </cell>
          <cell r="AU1132">
            <v>1</v>
          </cell>
          <cell r="AV1132" t="str">
            <v>No Seleccionada</v>
          </cell>
        </row>
        <row r="1133">
          <cell r="A1133" t="b">
            <v>0</v>
          </cell>
          <cell r="B1133" t="str">
            <v>5to_Evento_973_V2_NUTRISERVI_17501767.xlsm</v>
          </cell>
          <cell r="C1133">
            <v>118</v>
          </cell>
          <cell r="D1133">
            <v>2088</v>
          </cell>
          <cell r="E1133" t="str">
            <v>Consorcio Nutriservi Panadería 2020</v>
          </cell>
          <cell r="F1133">
            <v>31</v>
          </cell>
          <cell r="G1133" t="str">
            <v>CEREAL EMPACADO</v>
          </cell>
          <cell r="H1133" t="str">
            <v>118 : Palito de queso.</v>
          </cell>
          <cell r="I1133">
            <v>1</v>
          </cell>
          <cell r="J1133" t="str">
            <v>Sitio 1 : CARRERA 127#22G-18 INT 4 - Sitio 2 : SIBERIA KM 7.5 CELTA, LOTE 159 - Sitio 3 : CARRERA 68B #10A-18 - Sitio 4 : CALLE 24F#101B-15 - Sitio 5 : CARRERA 65B#10A-87 - Sitio 6 : AUTO MEDE KM 1,5 P INDUS FLORIDA BOD 23 - Sitio 7 : CARRERA 71 A BIS # 63D-38 -</v>
          </cell>
          <cell r="K1133">
            <v>44835</v>
          </cell>
          <cell r="L1133">
            <v>6696</v>
          </cell>
          <cell r="M1133">
            <v>8192</v>
          </cell>
          <cell r="N1133">
            <v>4369</v>
          </cell>
          <cell r="O1133">
            <v>273</v>
          </cell>
          <cell r="P1133">
            <v>751</v>
          </cell>
          <cell r="Q1133">
            <v>0</v>
          </cell>
          <cell r="R1133">
            <v>751</v>
          </cell>
          <cell r="S1133">
            <v>1000</v>
          </cell>
          <cell r="T1133">
            <v>0</v>
          </cell>
          <cell r="U1133">
            <v>1000</v>
          </cell>
          <cell r="V1133">
            <v>1332</v>
          </cell>
          <cell r="W1133">
            <v>0</v>
          </cell>
          <cell r="X1133">
            <v>1332</v>
          </cell>
          <cell r="Y1133">
            <v>1332</v>
          </cell>
          <cell r="Z1133">
            <v>0</v>
          </cell>
          <cell r="AA1133">
            <v>1332</v>
          </cell>
          <cell r="AB1133">
            <v>19403840</v>
          </cell>
          <cell r="AC1133" t="str">
            <v>Registro Valido</v>
          </cell>
          <cell r="AD1133">
            <v>751</v>
          </cell>
          <cell r="AE1133">
            <v>1000</v>
          </cell>
          <cell r="AF1133">
            <v>1332</v>
          </cell>
          <cell r="AG1133">
            <v>1332</v>
          </cell>
          <cell r="AH1133">
            <v>735</v>
          </cell>
          <cell r="AI1133">
            <v>979</v>
          </cell>
          <cell r="AJ1133">
            <v>1305</v>
          </cell>
          <cell r="AK1133">
            <v>1305</v>
          </cell>
          <cell r="AM1133" t="str">
            <v>ALI_118_SEG_1</v>
          </cell>
          <cell r="AN1133" t="str">
            <v>ALI_118_SEG_1_VAL_19403840</v>
          </cell>
          <cell r="AO1133">
            <v>4</v>
          </cell>
          <cell r="AP1133">
            <v>15199470.4</v>
          </cell>
          <cell r="AQ1133" t="b">
            <v>0</v>
          </cell>
          <cell r="AR1133" t="str">
            <v/>
          </cell>
          <cell r="AS1133" t="str">
            <v/>
          </cell>
          <cell r="AT1133" t="str">
            <v>ALI_118_SEG_1_</v>
          </cell>
          <cell r="AU1133">
            <v>1</v>
          </cell>
          <cell r="AV1133" t="str">
            <v>No Seleccionada</v>
          </cell>
        </row>
        <row r="1134">
          <cell r="A1134" t="b">
            <v>0</v>
          </cell>
          <cell r="B1134" t="str">
            <v>5to_Evento_973_V2_NUTRISERVI_17501767.xlsm</v>
          </cell>
          <cell r="C1134">
            <v>118</v>
          </cell>
          <cell r="D1134">
            <v>2088</v>
          </cell>
          <cell r="E1134" t="str">
            <v>Consorcio Nutriservi Panadería 2020</v>
          </cell>
          <cell r="F1134">
            <v>32</v>
          </cell>
          <cell r="G1134" t="str">
            <v>CEREAL EMPACADO</v>
          </cell>
          <cell r="H1134" t="str">
            <v>118 : Palito de queso.</v>
          </cell>
          <cell r="I1134">
            <v>2</v>
          </cell>
          <cell r="J1134" t="str">
            <v>Sitio 1 : CARRERA 127#22G-18 INT 4 - Sitio 2 : SIBERIA KM 7.5 CELTA, LOTE 159 - Sitio 3 : CARRERA 68B #10A-18 - Sitio 4 : CALLE 24F#101B-15 - Sitio 5 : CARRERA 65B#10A-87 - Sitio 6 : AUTO MEDE KM 1,5 P INDUS FLORIDA BOD 23 - Sitio 7 : CARRERA 71 A BIS # 63D-38 -</v>
          </cell>
          <cell r="K1134">
            <v>44835</v>
          </cell>
          <cell r="L1134">
            <v>6847</v>
          </cell>
          <cell r="M1134">
            <v>8377</v>
          </cell>
          <cell r="N1134">
            <v>4468</v>
          </cell>
          <cell r="O1134">
            <v>279</v>
          </cell>
          <cell r="P1134">
            <v>751</v>
          </cell>
          <cell r="Q1134">
            <v>0</v>
          </cell>
          <cell r="R1134">
            <v>751</v>
          </cell>
          <cell r="S1134">
            <v>1000</v>
          </cell>
          <cell r="T1134">
            <v>0</v>
          </cell>
          <cell r="U1134">
            <v>1000</v>
          </cell>
          <cell r="V1134">
            <v>1332</v>
          </cell>
          <cell r="W1134">
            <v>0</v>
          </cell>
          <cell r="X1134">
            <v>1332</v>
          </cell>
          <cell r="Y1134">
            <v>1332</v>
          </cell>
          <cell r="Z1134">
            <v>0</v>
          </cell>
          <cell r="AA1134">
            <v>1332</v>
          </cell>
          <cell r="AB1134">
            <v>19842101</v>
          </cell>
          <cell r="AC1134" t="str">
            <v>Registro Valido</v>
          </cell>
          <cell r="AD1134">
            <v>751</v>
          </cell>
          <cell r="AE1134">
            <v>1000</v>
          </cell>
          <cell r="AF1134">
            <v>1332</v>
          </cell>
          <cell r="AG1134">
            <v>1332</v>
          </cell>
          <cell r="AH1134">
            <v>735</v>
          </cell>
          <cell r="AI1134">
            <v>979</v>
          </cell>
          <cell r="AJ1134">
            <v>1305</v>
          </cell>
          <cell r="AK1134">
            <v>1305</v>
          </cell>
          <cell r="AM1134" t="str">
            <v>ALI_118_SEG_2</v>
          </cell>
          <cell r="AN1134" t="str">
            <v>ALI_118_SEG_2_VAL_19842101</v>
          </cell>
          <cell r="AO1134">
            <v>4</v>
          </cell>
          <cell r="AP1134">
            <v>15542770.4</v>
          </cell>
          <cell r="AQ1134" t="b">
            <v>0</v>
          </cell>
          <cell r="AR1134" t="str">
            <v/>
          </cell>
          <cell r="AS1134" t="str">
            <v/>
          </cell>
          <cell r="AT1134" t="str">
            <v>ALI_118_SEG_2_</v>
          </cell>
          <cell r="AU1134">
            <v>1</v>
          </cell>
          <cell r="AV1134" t="str">
            <v>No Seleccionada</v>
          </cell>
        </row>
        <row r="1135">
          <cell r="A1135" t="b">
            <v>0</v>
          </cell>
          <cell r="B1135" t="str">
            <v>5to_Evento_973_V2_NUTRISERVI_17501767.xlsm</v>
          </cell>
          <cell r="C1135">
            <v>118</v>
          </cell>
          <cell r="D1135">
            <v>2088</v>
          </cell>
          <cell r="E1135" t="str">
            <v>Consorcio Nutriservi Panadería 2020</v>
          </cell>
          <cell r="F1135">
            <v>33</v>
          </cell>
          <cell r="G1135" t="str">
            <v>CEREAL EMPACADO</v>
          </cell>
          <cell r="H1135" t="str">
            <v>118 : Palito de queso.</v>
          </cell>
          <cell r="I1135">
            <v>3</v>
          </cell>
          <cell r="J1135" t="str">
            <v>Sitio 1 : CARRERA 127#22G-18 INT 4 - Sitio 2 : SIBERIA KM 7.5 CELTA, LOTE 159 - Sitio 3 : CARRERA 68B #10A-18 - Sitio 4 : CALLE 24F#101B-15 - Sitio 5 : CARRERA 65B#10A-87 - Sitio 6 : AUTO MEDE KM 1,5 P INDUS FLORIDA BOD 23 - Sitio 7 : CARRERA 71 A BIS # 63D-38 -</v>
          </cell>
          <cell r="K1135">
            <v>44835</v>
          </cell>
          <cell r="L1135">
            <v>6806</v>
          </cell>
          <cell r="M1135">
            <v>8327</v>
          </cell>
          <cell r="N1135">
            <v>4441</v>
          </cell>
          <cell r="O1135">
            <v>277</v>
          </cell>
          <cell r="P1135">
            <v>751</v>
          </cell>
          <cell r="Q1135">
            <v>0</v>
          </cell>
          <cell r="R1135">
            <v>751</v>
          </cell>
          <cell r="S1135">
            <v>1000</v>
          </cell>
          <cell r="T1135">
            <v>0</v>
          </cell>
          <cell r="U1135">
            <v>1000</v>
          </cell>
          <cell r="V1135">
            <v>1332</v>
          </cell>
          <cell r="W1135">
            <v>0</v>
          </cell>
          <cell r="X1135">
            <v>1332</v>
          </cell>
          <cell r="Y1135">
            <v>1332</v>
          </cell>
          <cell r="Z1135">
            <v>0</v>
          </cell>
          <cell r="AA1135">
            <v>1332</v>
          </cell>
          <cell r="AB1135">
            <v>19722682</v>
          </cell>
          <cell r="AC1135" t="str">
            <v>Registro Valido</v>
          </cell>
          <cell r="AD1135">
            <v>751</v>
          </cell>
          <cell r="AE1135">
            <v>1000</v>
          </cell>
          <cell r="AF1135">
            <v>1332</v>
          </cell>
          <cell r="AG1135">
            <v>1332</v>
          </cell>
          <cell r="AH1135">
            <v>735</v>
          </cell>
          <cell r="AI1135">
            <v>979</v>
          </cell>
          <cell r="AJ1135">
            <v>1305</v>
          </cell>
          <cell r="AK1135">
            <v>1305</v>
          </cell>
          <cell r="AM1135" t="str">
            <v>ALI_118_SEG_3</v>
          </cell>
          <cell r="AN1135" t="str">
            <v>ALI_118_SEG_3_VAL_19722682</v>
          </cell>
          <cell r="AO1135">
            <v>4</v>
          </cell>
          <cell r="AP1135">
            <v>15449226.4</v>
          </cell>
          <cell r="AQ1135" t="b">
            <v>0</v>
          </cell>
          <cell r="AR1135" t="str">
            <v/>
          </cell>
          <cell r="AS1135" t="str">
            <v/>
          </cell>
          <cell r="AT1135" t="str">
            <v>ALI_118_SEG_3_</v>
          </cell>
          <cell r="AU1135">
            <v>1</v>
          </cell>
          <cell r="AV1135" t="str">
            <v>No Seleccionada</v>
          </cell>
        </row>
        <row r="1136">
          <cell r="A1136" t="b">
            <v>0</v>
          </cell>
          <cell r="B1136" t="str">
            <v>5to_Evento_973_V2_NUTRISERVI_17501767.xlsm</v>
          </cell>
          <cell r="C1136">
            <v>118</v>
          </cell>
          <cell r="D1136">
            <v>2088</v>
          </cell>
          <cell r="E1136" t="str">
            <v>Consorcio Nutriservi Panadería 2020</v>
          </cell>
          <cell r="F1136">
            <v>34</v>
          </cell>
          <cell r="G1136" t="str">
            <v>CEREAL EMPACADO</v>
          </cell>
          <cell r="H1136" t="str">
            <v>118 : Palito de queso.</v>
          </cell>
          <cell r="I1136">
            <v>4</v>
          </cell>
          <cell r="J1136" t="str">
            <v>Sitio 1 : CARRERA 127#22G-18 INT 4 - Sitio 2 : SIBERIA KM 7.5 CELTA, LOTE 159 - Sitio 3 : CARRERA 68B #10A-18 - Sitio 4 : CALLE 24F#101B-15 - Sitio 5 : CARRERA 65B#10A-87 - Sitio 6 : AUTO MEDE KM 1,5 P INDUS FLORIDA BOD 23 - Sitio 7 : CARRERA 71 A BIS # 63D-38 -</v>
          </cell>
          <cell r="K1136">
            <v>44835</v>
          </cell>
          <cell r="L1136">
            <v>7252</v>
          </cell>
          <cell r="M1136">
            <v>8871</v>
          </cell>
          <cell r="N1136">
            <v>4731</v>
          </cell>
          <cell r="O1136">
            <v>296</v>
          </cell>
          <cell r="P1136">
            <v>751</v>
          </cell>
          <cell r="Q1136">
            <v>0</v>
          </cell>
          <cell r="R1136">
            <v>751</v>
          </cell>
          <cell r="S1136">
            <v>1000</v>
          </cell>
          <cell r="T1136">
            <v>0</v>
          </cell>
          <cell r="U1136">
            <v>1000</v>
          </cell>
          <cell r="V1136">
            <v>1332</v>
          </cell>
          <cell r="W1136">
            <v>0</v>
          </cell>
          <cell r="X1136">
            <v>1332</v>
          </cell>
          <cell r="Y1136">
            <v>1332</v>
          </cell>
          <cell r="Z1136">
            <v>0</v>
          </cell>
          <cell r="AA1136">
            <v>1332</v>
          </cell>
          <cell r="AB1136">
            <v>21013216</v>
          </cell>
          <cell r="AC1136" t="str">
            <v>Registro Valido</v>
          </cell>
          <cell r="AD1136">
            <v>751</v>
          </cell>
          <cell r="AE1136">
            <v>1000</v>
          </cell>
          <cell r="AF1136">
            <v>1332</v>
          </cell>
          <cell r="AG1136">
            <v>1332</v>
          </cell>
          <cell r="AH1136">
            <v>735</v>
          </cell>
          <cell r="AI1136">
            <v>979</v>
          </cell>
          <cell r="AJ1136">
            <v>1305</v>
          </cell>
          <cell r="AK1136">
            <v>1305</v>
          </cell>
          <cell r="AM1136" t="str">
            <v>ALI_118_SEG_4</v>
          </cell>
          <cell r="AN1136" t="str">
            <v>ALI_118_SEG_4_VAL_21013216</v>
          </cell>
          <cell r="AO1136">
            <v>4</v>
          </cell>
          <cell r="AP1136">
            <v>16460131.199999999</v>
          </cell>
          <cell r="AQ1136" t="b">
            <v>0</v>
          </cell>
          <cell r="AR1136" t="str">
            <v/>
          </cell>
          <cell r="AS1136" t="str">
            <v/>
          </cell>
          <cell r="AT1136" t="str">
            <v>ALI_118_SEG_4_</v>
          </cell>
          <cell r="AU1136">
            <v>1</v>
          </cell>
          <cell r="AV1136" t="str">
            <v>No Seleccionada</v>
          </cell>
        </row>
        <row r="1137">
          <cell r="A1137" t="b">
            <v>0</v>
          </cell>
          <cell r="B1137" t="str">
            <v>5to_Evento_973_V2_NUTRISERVI_17501767.xlsm</v>
          </cell>
          <cell r="C1137">
            <v>118</v>
          </cell>
          <cell r="D1137">
            <v>2088</v>
          </cell>
          <cell r="E1137" t="str">
            <v>Consorcio Nutriservi Panadería 2020</v>
          </cell>
          <cell r="F1137">
            <v>35</v>
          </cell>
          <cell r="G1137" t="str">
            <v>CEREAL EMPACADO</v>
          </cell>
          <cell r="H1137" t="str">
            <v>118 : Palito de queso.</v>
          </cell>
          <cell r="I1137">
            <v>5</v>
          </cell>
          <cell r="J1137" t="str">
            <v>Sitio 1 : CARRERA 127#22G-18 INT 4 - Sitio 2 : SIBERIA KM 7.5 CELTA, LOTE 159 - Sitio 3 : CARRERA 68B #10A-18 - Sitio 4 : CALLE 24F#101B-15 - Sitio 5 : CARRERA 65B#10A-87 - Sitio 6 : AUTO MEDE KM 1,5 P INDUS FLORIDA BOD 23 - Sitio 7 : CARRERA 71 A BIS # 63D-38 -</v>
          </cell>
          <cell r="K1137">
            <v>44835</v>
          </cell>
          <cell r="L1137">
            <v>6741</v>
          </cell>
          <cell r="M1137">
            <v>8248</v>
          </cell>
          <cell r="N1137">
            <v>4399</v>
          </cell>
          <cell r="O1137">
            <v>275</v>
          </cell>
          <cell r="P1137">
            <v>751</v>
          </cell>
          <cell r="Q1137">
            <v>0</v>
          </cell>
          <cell r="R1137">
            <v>751</v>
          </cell>
          <cell r="S1137">
            <v>1000</v>
          </cell>
          <cell r="T1137">
            <v>0</v>
          </cell>
          <cell r="U1137">
            <v>1000</v>
          </cell>
          <cell r="V1137">
            <v>1332</v>
          </cell>
          <cell r="W1137">
            <v>0</v>
          </cell>
          <cell r="X1137">
            <v>1332</v>
          </cell>
          <cell r="Y1137">
            <v>1332</v>
          </cell>
          <cell r="Z1137">
            <v>0</v>
          </cell>
          <cell r="AA1137">
            <v>1332</v>
          </cell>
          <cell r="AB1137">
            <v>19536259</v>
          </cell>
          <cell r="AC1137" t="str">
            <v>Registro Valido</v>
          </cell>
          <cell r="AD1137">
            <v>751</v>
          </cell>
          <cell r="AE1137">
            <v>1000</v>
          </cell>
          <cell r="AF1137">
            <v>1332</v>
          </cell>
          <cell r="AG1137">
            <v>1332</v>
          </cell>
          <cell r="AH1137">
            <v>735</v>
          </cell>
          <cell r="AI1137">
            <v>979</v>
          </cell>
          <cell r="AJ1137">
            <v>1305</v>
          </cell>
          <cell r="AK1137">
            <v>1305</v>
          </cell>
          <cell r="AM1137" t="str">
            <v>ALI_118_SEG_5</v>
          </cell>
          <cell r="AN1137" t="str">
            <v>ALI_118_SEG_5_VAL_19536259</v>
          </cell>
          <cell r="AO1137">
            <v>4</v>
          </cell>
          <cell r="AP1137">
            <v>15303197.600000001</v>
          </cell>
          <cell r="AQ1137" t="b">
            <v>0</v>
          </cell>
          <cell r="AR1137" t="str">
            <v/>
          </cell>
          <cell r="AS1137" t="str">
            <v/>
          </cell>
          <cell r="AT1137" t="str">
            <v>ALI_118_SEG_5_</v>
          </cell>
          <cell r="AU1137">
            <v>1</v>
          </cell>
          <cell r="AV1137" t="str">
            <v>No Seleccionada</v>
          </cell>
        </row>
        <row r="1138">
          <cell r="A1138" t="b">
            <v>0</v>
          </cell>
          <cell r="B1138" t="str">
            <v>5to_Evento_973_V2_NUTRISERVI_17501767.xlsm</v>
          </cell>
          <cell r="C1138">
            <v>118</v>
          </cell>
          <cell r="D1138">
            <v>2088</v>
          </cell>
          <cell r="E1138" t="str">
            <v>Consorcio Nutriservi Panadería 2020</v>
          </cell>
          <cell r="F1138">
            <v>36</v>
          </cell>
          <cell r="G1138" t="str">
            <v>CEREAL EMPACADO</v>
          </cell>
          <cell r="H1138" t="str">
            <v>118 : Palito de queso.</v>
          </cell>
          <cell r="I1138">
            <v>6</v>
          </cell>
          <cell r="J1138" t="str">
            <v>Sitio 1 : CARRERA 127#22G-18 INT 4 - Sitio 2 : SIBERIA KM 7.5 CELTA, LOTE 159 - Sitio 3 : CARRERA 68B #10A-18 - Sitio 4 : CALLE 24F#101B-15 - Sitio 5 : CARRERA 65B#10A-87 - Sitio 6 : AUTO MEDE KM 1,5 P INDUS FLORIDA BOD 23 - Sitio 7 : CARRERA 71 A BIS # 63D-38 -</v>
          </cell>
          <cell r="K1138">
            <v>44835</v>
          </cell>
          <cell r="L1138">
            <v>7296</v>
          </cell>
          <cell r="M1138">
            <v>8928</v>
          </cell>
          <cell r="N1138">
            <v>4760</v>
          </cell>
          <cell r="O1138">
            <v>298</v>
          </cell>
          <cell r="P1138">
            <v>751</v>
          </cell>
          <cell r="Q1138">
            <v>0</v>
          </cell>
          <cell r="R1138">
            <v>751</v>
          </cell>
          <cell r="S1138">
            <v>1000</v>
          </cell>
          <cell r="T1138">
            <v>0</v>
          </cell>
          <cell r="U1138">
            <v>1000</v>
          </cell>
          <cell r="V1138">
            <v>1332</v>
          </cell>
          <cell r="W1138">
            <v>0</v>
          </cell>
          <cell r="X1138">
            <v>1332</v>
          </cell>
          <cell r="Y1138">
            <v>1332</v>
          </cell>
          <cell r="Z1138">
            <v>0</v>
          </cell>
          <cell r="AA1138">
            <v>1332</v>
          </cell>
          <cell r="AB1138">
            <v>21144552</v>
          </cell>
          <cell r="AC1138" t="str">
            <v>Registro Valido</v>
          </cell>
          <cell r="AD1138">
            <v>751</v>
          </cell>
          <cell r="AE1138">
            <v>1000</v>
          </cell>
          <cell r="AF1138">
            <v>1332</v>
          </cell>
          <cell r="AG1138">
            <v>1332</v>
          </cell>
          <cell r="AH1138">
            <v>735</v>
          </cell>
          <cell r="AI1138">
            <v>979</v>
          </cell>
          <cell r="AJ1138">
            <v>1305</v>
          </cell>
          <cell r="AK1138">
            <v>1305</v>
          </cell>
          <cell r="AM1138" t="str">
            <v>ALI_118_SEG_6</v>
          </cell>
          <cell r="AN1138" t="str">
            <v>ALI_118_SEG_6_VAL_21144552</v>
          </cell>
          <cell r="AO1138">
            <v>4</v>
          </cell>
          <cell r="AP1138">
            <v>16563009.600000001</v>
          </cell>
          <cell r="AQ1138" t="b">
            <v>0</v>
          </cell>
          <cell r="AR1138" t="str">
            <v/>
          </cell>
          <cell r="AS1138" t="str">
            <v/>
          </cell>
          <cell r="AT1138" t="str">
            <v>ALI_118_SEG_6_</v>
          </cell>
          <cell r="AU1138">
            <v>1</v>
          </cell>
          <cell r="AV1138" t="str">
            <v>No Seleccionada</v>
          </cell>
        </row>
        <row r="1139">
          <cell r="A1139" t="b">
            <v>0</v>
          </cell>
          <cell r="B1139" t="str">
            <v>5to_Evento_973_V2_NUTRISERVI_17501767.xlsm</v>
          </cell>
          <cell r="C1139">
            <v>118</v>
          </cell>
          <cell r="D1139">
            <v>2088</v>
          </cell>
          <cell r="E1139" t="str">
            <v>Consorcio Nutriservi Panadería 2020</v>
          </cell>
          <cell r="F1139">
            <v>37</v>
          </cell>
          <cell r="G1139" t="str">
            <v>CEREAL EMPACADO</v>
          </cell>
          <cell r="H1139" t="str">
            <v>118 : Palito de queso.</v>
          </cell>
          <cell r="I1139">
            <v>7</v>
          </cell>
          <cell r="J1139" t="str">
            <v>Sitio 1 : CARRERA 127#22G-18 INT 4 - Sitio 2 : SIBERIA KM 7.5 CELTA, LOTE 159 - Sitio 3 : CARRERA 68B #10A-18 - Sitio 4 : CALLE 24F#101B-15 - Sitio 5 : CARRERA 65B#10A-87 - Sitio 6 : AUTO MEDE KM 1,5 P INDUS FLORIDA BOD 23 - Sitio 7 : CARRERA 71 A BIS # 63D-38 -</v>
          </cell>
          <cell r="K1139">
            <v>44835</v>
          </cell>
          <cell r="L1139">
            <v>7451</v>
          </cell>
          <cell r="M1139">
            <v>9117</v>
          </cell>
          <cell r="N1139">
            <v>4861</v>
          </cell>
          <cell r="O1139">
            <v>304</v>
          </cell>
          <cell r="P1139">
            <v>751</v>
          </cell>
          <cell r="Q1139">
            <v>0</v>
          </cell>
          <cell r="R1139">
            <v>751</v>
          </cell>
          <cell r="S1139">
            <v>1000</v>
          </cell>
          <cell r="T1139">
            <v>0</v>
          </cell>
          <cell r="U1139">
            <v>1000</v>
          </cell>
          <cell r="V1139">
            <v>1332</v>
          </cell>
          <cell r="W1139">
            <v>0</v>
          </cell>
          <cell r="X1139">
            <v>1332</v>
          </cell>
          <cell r="Y1139">
            <v>1332</v>
          </cell>
          <cell r="Z1139">
            <v>0</v>
          </cell>
          <cell r="AA1139">
            <v>1332</v>
          </cell>
          <cell r="AB1139">
            <v>21592481</v>
          </cell>
          <cell r="AC1139" t="str">
            <v>Registro Valido</v>
          </cell>
          <cell r="AD1139">
            <v>751</v>
          </cell>
          <cell r="AE1139">
            <v>1000</v>
          </cell>
          <cell r="AF1139">
            <v>1332</v>
          </cell>
          <cell r="AG1139">
            <v>1332</v>
          </cell>
          <cell r="AH1139">
            <v>735</v>
          </cell>
          <cell r="AI1139">
            <v>979</v>
          </cell>
          <cell r="AJ1139">
            <v>1305</v>
          </cell>
          <cell r="AK1139">
            <v>1305</v>
          </cell>
          <cell r="AM1139" t="str">
            <v>ALI_118_SEG_7</v>
          </cell>
          <cell r="AN1139" t="str">
            <v>ALI_118_SEG_7_VAL_21592481</v>
          </cell>
          <cell r="AO1139">
            <v>4</v>
          </cell>
          <cell r="AP1139">
            <v>17759576.52</v>
          </cell>
          <cell r="AQ1139" t="b">
            <v>0</v>
          </cell>
          <cell r="AR1139" t="str">
            <v/>
          </cell>
          <cell r="AS1139" t="str">
            <v/>
          </cell>
          <cell r="AT1139" t="str">
            <v>ALI_118_SEG_7_</v>
          </cell>
          <cell r="AU1139">
            <v>1</v>
          </cell>
          <cell r="AV1139" t="str">
            <v>No Seleccionada</v>
          </cell>
        </row>
        <row r="1140">
          <cell r="A1140" t="b">
            <v>0</v>
          </cell>
          <cell r="B1140" t="str">
            <v>5to_Evento_973_V2_NUTRISERVI_17501767.xlsm</v>
          </cell>
          <cell r="C1140">
            <v>118</v>
          </cell>
          <cell r="D1140">
            <v>2088</v>
          </cell>
          <cell r="E1140" t="str">
            <v>Consorcio Nutriservi Panadería 2020</v>
          </cell>
          <cell r="F1140">
            <v>38</v>
          </cell>
          <cell r="G1140" t="str">
            <v>CEREAL EMPACADO</v>
          </cell>
          <cell r="H1140" t="str">
            <v>118 : Palito de queso.</v>
          </cell>
          <cell r="I1140">
            <v>8</v>
          </cell>
          <cell r="J1140" t="str">
            <v>Sitio 1 : CARRERA 127#22G-18 INT 4 - Sitio 2 : SIBERIA KM 7.5 CELTA, LOTE 159 - Sitio 3 : CARRERA 68B #10A-18 - Sitio 4 : CALLE 24F#101B-15 - Sitio 5 : CARRERA 65B#10A-87 - Sitio 6 : AUTO MEDE KM 1,5 P INDUS FLORIDA BOD 23 - Sitio 7 : CARRERA 71 A BIS # 63D-38 -</v>
          </cell>
          <cell r="K1140">
            <v>44835</v>
          </cell>
          <cell r="L1140">
            <v>7191</v>
          </cell>
          <cell r="M1140">
            <v>8798</v>
          </cell>
          <cell r="N1140">
            <v>4692</v>
          </cell>
          <cell r="O1140">
            <v>293</v>
          </cell>
          <cell r="P1140">
            <v>751</v>
          </cell>
          <cell r="Q1140">
            <v>0</v>
          </cell>
          <cell r="R1140">
            <v>751</v>
          </cell>
          <cell r="S1140">
            <v>1000</v>
          </cell>
          <cell r="T1140">
            <v>0</v>
          </cell>
          <cell r="U1140">
            <v>1000</v>
          </cell>
          <cell r="V1140">
            <v>1332</v>
          </cell>
          <cell r="W1140">
            <v>0</v>
          </cell>
          <cell r="X1140">
            <v>1332</v>
          </cell>
          <cell r="Y1140">
            <v>1332</v>
          </cell>
          <cell r="Z1140">
            <v>0</v>
          </cell>
          <cell r="AA1140">
            <v>1332</v>
          </cell>
          <cell r="AB1140">
            <v>20838461</v>
          </cell>
          <cell r="AC1140" t="str">
            <v>Registro Valido</v>
          </cell>
          <cell r="AD1140">
            <v>751</v>
          </cell>
          <cell r="AE1140">
            <v>1000</v>
          </cell>
          <cell r="AF1140">
            <v>1332</v>
          </cell>
          <cell r="AG1140">
            <v>1332</v>
          </cell>
          <cell r="AH1140">
            <v>735</v>
          </cell>
          <cell r="AI1140">
            <v>979</v>
          </cell>
          <cell r="AJ1140">
            <v>1305</v>
          </cell>
          <cell r="AK1140">
            <v>1305</v>
          </cell>
          <cell r="AM1140" t="str">
            <v>ALI_118_SEG_8</v>
          </cell>
          <cell r="AN1140" t="str">
            <v>ALI_118_SEG_8_VAL_20838461</v>
          </cell>
          <cell r="AO1140">
            <v>4</v>
          </cell>
          <cell r="AP1140">
            <v>17139403.68</v>
          </cell>
          <cell r="AQ1140" t="b">
            <v>0</v>
          </cell>
          <cell r="AR1140" t="str">
            <v/>
          </cell>
          <cell r="AS1140" t="str">
            <v/>
          </cell>
          <cell r="AT1140" t="str">
            <v>ALI_118_SEG_8_</v>
          </cell>
          <cell r="AU1140">
            <v>1</v>
          </cell>
          <cell r="AV1140" t="str">
            <v>No Seleccionada</v>
          </cell>
        </row>
        <row r="1141">
          <cell r="A1141" t="b">
            <v>0</v>
          </cell>
          <cell r="B1141" t="str">
            <v>5to_Evento_973_V2_NUTRISERVI_17501767.xlsm</v>
          </cell>
          <cell r="C1141">
            <v>118</v>
          </cell>
          <cell r="D1141">
            <v>2088</v>
          </cell>
          <cell r="E1141" t="str">
            <v>Consorcio Nutriservi Panadería 2020</v>
          </cell>
          <cell r="F1141">
            <v>39</v>
          </cell>
          <cell r="G1141" t="str">
            <v>CEREAL EMPACADO</v>
          </cell>
          <cell r="H1141" t="str">
            <v>118 : Palito de queso.</v>
          </cell>
          <cell r="I1141">
            <v>9</v>
          </cell>
          <cell r="J1141" t="str">
            <v>Sitio 1 : CARRERA 127#22G-18 INT 4 - Sitio 2 : SIBERIA KM 7.5 CELTA, LOTE 159 - Sitio 3 : CARRERA 68B #10A-18 - Sitio 4 : CALLE 24F#101B-15 - Sitio 5 : CARRERA 65B#10A-87 - Sitio 6 : AUTO MEDE KM 1,5 P INDUS FLORIDA BOD 23 - Sitio 7 : CARRERA 71 A BIS # 63D-38 -</v>
          </cell>
          <cell r="K1141">
            <v>44835</v>
          </cell>
          <cell r="L1141">
            <v>7268</v>
          </cell>
          <cell r="M1141">
            <v>8893</v>
          </cell>
          <cell r="N1141">
            <v>4742</v>
          </cell>
          <cell r="O1141">
            <v>296</v>
          </cell>
          <cell r="P1141">
            <v>751</v>
          </cell>
          <cell r="Q1141">
            <v>0</v>
          </cell>
          <cell r="R1141">
            <v>751</v>
          </cell>
          <cell r="S1141">
            <v>1000</v>
          </cell>
          <cell r="T1141">
            <v>0</v>
          </cell>
          <cell r="U1141">
            <v>1000</v>
          </cell>
          <cell r="V1141">
            <v>1332</v>
          </cell>
          <cell r="W1141">
            <v>0</v>
          </cell>
          <cell r="X1141">
            <v>1332</v>
          </cell>
          <cell r="Y1141">
            <v>1332</v>
          </cell>
          <cell r="Z1141">
            <v>0</v>
          </cell>
          <cell r="AA1141">
            <v>1332</v>
          </cell>
          <cell r="AB1141">
            <v>21061884</v>
          </cell>
          <cell r="AC1141" t="str">
            <v>Registro Valido</v>
          </cell>
          <cell r="AD1141">
            <v>751</v>
          </cell>
          <cell r="AE1141">
            <v>1000</v>
          </cell>
          <cell r="AF1141">
            <v>1332</v>
          </cell>
          <cell r="AG1141">
            <v>1332</v>
          </cell>
          <cell r="AH1141">
            <v>735</v>
          </cell>
          <cell r="AI1141">
            <v>979</v>
          </cell>
          <cell r="AJ1141">
            <v>1305</v>
          </cell>
          <cell r="AK1141">
            <v>1305</v>
          </cell>
          <cell r="AM1141" t="str">
            <v>ALI_118_SEG_9</v>
          </cell>
          <cell r="AN1141" t="str">
            <v>ALI_118_SEG_9_VAL_21061884</v>
          </cell>
          <cell r="AO1141">
            <v>4</v>
          </cell>
          <cell r="AP1141">
            <v>17323166.279999997</v>
          </cell>
          <cell r="AQ1141" t="b">
            <v>0</v>
          </cell>
          <cell r="AR1141" t="str">
            <v/>
          </cell>
          <cell r="AS1141" t="str">
            <v/>
          </cell>
          <cell r="AT1141" t="str">
            <v>ALI_118_SEG_9_</v>
          </cell>
          <cell r="AU1141">
            <v>1</v>
          </cell>
          <cell r="AV1141" t="str">
            <v>No Seleccionada</v>
          </cell>
        </row>
        <row r="1142">
          <cell r="A1142" t="b">
            <v>0</v>
          </cell>
          <cell r="B1142" t="str">
            <v>5to_Evento_973_V2_NUTRISERVI_17501767.xlsm</v>
          </cell>
          <cell r="C1142">
            <v>118</v>
          </cell>
          <cell r="D1142">
            <v>2088</v>
          </cell>
          <cell r="E1142" t="str">
            <v>Consorcio Nutriservi Panadería 2020</v>
          </cell>
          <cell r="F1142">
            <v>40</v>
          </cell>
          <cell r="G1142" t="str">
            <v>CEREAL EMPACADO</v>
          </cell>
          <cell r="H1142" t="str">
            <v>118 : Palito de queso.</v>
          </cell>
          <cell r="I1142">
            <v>10</v>
          </cell>
          <cell r="J1142" t="str">
            <v>Sitio 1 : CARRERA 127#22G-18 INT 4 - Sitio 2 : SIBERIA KM 7.5 CELTA, LOTE 159 - Sitio 3 : CARRERA 68B #10A-18 - Sitio 4 : CALLE 24F#101B-15 - Sitio 5 : CARRERA 65B#10A-87 - Sitio 6 : AUTO MEDE KM 1,5 P INDUS FLORIDA BOD 23 - Sitio 7 : CARRERA 71 A BIS # 63D-38 -</v>
          </cell>
          <cell r="K1142">
            <v>44835</v>
          </cell>
          <cell r="L1142">
            <v>7277</v>
          </cell>
          <cell r="M1142">
            <v>8907</v>
          </cell>
          <cell r="N1142">
            <v>4749</v>
          </cell>
          <cell r="O1142">
            <v>297</v>
          </cell>
          <cell r="P1142">
            <v>751</v>
          </cell>
          <cell r="Q1142">
            <v>0</v>
          </cell>
          <cell r="R1142">
            <v>751</v>
          </cell>
          <cell r="S1142">
            <v>1000</v>
          </cell>
          <cell r="T1142">
            <v>0</v>
          </cell>
          <cell r="U1142">
            <v>1000</v>
          </cell>
          <cell r="V1142">
            <v>1332</v>
          </cell>
          <cell r="W1142">
            <v>0</v>
          </cell>
          <cell r="X1142">
            <v>1332</v>
          </cell>
          <cell r="Y1142">
            <v>1332</v>
          </cell>
          <cell r="Z1142">
            <v>0</v>
          </cell>
          <cell r="AA1142">
            <v>1332</v>
          </cell>
          <cell r="AB1142">
            <v>21093299</v>
          </cell>
          <cell r="AC1142" t="str">
            <v>Registro Valido</v>
          </cell>
          <cell r="AD1142">
            <v>751</v>
          </cell>
          <cell r="AE1142">
            <v>1000</v>
          </cell>
          <cell r="AF1142">
            <v>1332</v>
          </cell>
          <cell r="AG1142">
            <v>1332</v>
          </cell>
          <cell r="AH1142">
            <v>735</v>
          </cell>
          <cell r="AI1142">
            <v>979</v>
          </cell>
          <cell r="AJ1142">
            <v>1305</v>
          </cell>
          <cell r="AK1142">
            <v>1305</v>
          </cell>
          <cell r="AM1142" t="str">
            <v>ALI_118_SEG_10</v>
          </cell>
          <cell r="AN1142" t="str">
            <v>ALI_118_SEG_10_VAL_21093299</v>
          </cell>
          <cell r="AO1142">
            <v>4</v>
          </cell>
          <cell r="AP1142">
            <v>17349005.52</v>
          </cell>
          <cell r="AQ1142" t="b">
            <v>0</v>
          </cell>
          <cell r="AR1142" t="str">
            <v/>
          </cell>
          <cell r="AS1142" t="str">
            <v/>
          </cell>
          <cell r="AT1142" t="str">
            <v>ALI_118_SEG_10_</v>
          </cell>
          <cell r="AU1142">
            <v>1</v>
          </cell>
          <cell r="AV1142" t="str">
            <v>No Seleccionada</v>
          </cell>
        </row>
        <row r="1143">
          <cell r="A1143" t="b">
            <v>0</v>
          </cell>
          <cell r="B1143" t="str">
            <v>5to_Evento_973_V2_NUTRISERVI_17501767.xlsm</v>
          </cell>
          <cell r="C1143">
            <v>118</v>
          </cell>
          <cell r="D1143">
            <v>2088</v>
          </cell>
          <cell r="E1143" t="str">
            <v>Consorcio Nutriservi Panadería 2020</v>
          </cell>
          <cell r="F1143">
            <v>41</v>
          </cell>
          <cell r="G1143" t="str">
            <v>CEREAL EMPACADO</v>
          </cell>
          <cell r="H1143" t="str">
            <v>118 : Palito de queso.</v>
          </cell>
          <cell r="I1143">
            <v>11</v>
          </cell>
          <cell r="J1143" t="str">
            <v>Sitio 1 : CARRERA 127#22G-18 INT 4 - Sitio 2 : SIBERIA KM 7.5 CELTA, LOTE 159 - Sitio 3 : CARRERA 68B #10A-18 - Sitio 4 : CALLE 24F#101B-15 - Sitio 5 : CARRERA 65B#10A-87 - Sitio 6 : AUTO MEDE KM 1,5 P INDUS FLORIDA BOD 23 - Sitio 7 : CARRERA 71 A BIS # 63D-38 -</v>
          </cell>
          <cell r="K1143">
            <v>44835</v>
          </cell>
          <cell r="L1143">
            <v>7168</v>
          </cell>
          <cell r="M1143">
            <v>8771</v>
          </cell>
          <cell r="N1143">
            <v>4678</v>
          </cell>
          <cell r="O1143">
            <v>292</v>
          </cell>
          <cell r="P1143">
            <v>751</v>
          </cell>
          <cell r="Q1143">
            <v>0</v>
          </cell>
          <cell r="R1143">
            <v>751</v>
          </cell>
          <cell r="S1143">
            <v>1000</v>
          </cell>
          <cell r="T1143">
            <v>0</v>
          </cell>
          <cell r="U1143">
            <v>1000</v>
          </cell>
          <cell r="V1143">
            <v>1332</v>
          </cell>
          <cell r="W1143">
            <v>0</v>
          </cell>
          <cell r="X1143">
            <v>1332</v>
          </cell>
          <cell r="Y1143">
            <v>1332</v>
          </cell>
          <cell r="Z1143">
            <v>0</v>
          </cell>
          <cell r="AA1143">
            <v>1332</v>
          </cell>
          <cell r="AB1143">
            <v>20774208</v>
          </cell>
          <cell r="AC1143" t="str">
            <v>Registro Valido</v>
          </cell>
          <cell r="AD1143">
            <v>751</v>
          </cell>
          <cell r="AE1143">
            <v>1000</v>
          </cell>
          <cell r="AF1143">
            <v>1332</v>
          </cell>
          <cell r="AG1143">
            <v>1332</v>
          </cell>
          <cell r="AH1143">
            <v>735</v>
          </cell>
          <cell r="AI1143">
            <v>979</v>
          </cell>
          <cell r="AJ1143">
            <v>1305</v>
          </cell>
          <cell r="AK1143">
            <v>1305</v>
          </cell>
          <cell r="AM1143" t="str">
            <v>ALI_118_SEG_11</v>
          </cell>
          <cell r="AN1143" t="str">
            <v>ALI_118_SEG_11_VAL_20774208</v>
          </cell>
          <cell r="AO1143">
            <v>4</v>
          </cell>
          <cell r="AP1143">
            <v>17493379.539999999</v>
          </cell>
          <cell r="AQ1143" t="b">
            <v>0</v>
          </cell>
          <cell r="AR1143" t="str">
            <v/>
          </cell>
          <cell r="AS1143" t="str">
            <v/>
          </cell>
          <cell r="AT1143" t="str">
            <v>ALI_118_SEG_11_</v>
          </cell>
          <cell r="AU1143">
            <v>1</v>
          </cell>
          <cell r="AV1143" t="str">
            <v>No Seleccionada</v>
          </cell>
        </row>
        <row r="1144">
          <cell r="A1144" t="b">
            <v>0</v>
          </cell>
          <cell r="B1144" t="str">
            <v>5to_Evento_973_V2_NUTRISERVI_17501767.xlsm</v>
          </cell>
          <cell r="C1144">
            <v>118</v>
          </cell>
          <cell r="D1144">
            <v>2088</v>
          </cell>
          <cell r="E1144" t="str">
            <v>Consorcio Nutriservi Panadería 2020</v>
          </cell>
          <cell r="F1144">
            <v>42</v>
          </cell>
          <cell r="G1144" t="str">
            <v>CEREAL EMPACADO</v>
          </cell>
          <cell r="H1144" t="str">
            <v>118 : Palito de queso.</v>
          </cell>
          <cell r="I1144">
            <v>12</v>
          </cell>
          <cell r="J1144" t="str">
            <v>Sitio 1 : CARRERA 127#22G-18 INT 4 - Sitio 2 : SIBERIA KM 7.5 CELTA, LOTE 159 - Sitio 3 : CARRERA 68B #10A-18 - Sitio 4 : CALLE 24F#101B-15 - Sitio 5 : CARRERA 65B#10A-87 - Sitio 6 : AUTO MEDE KM 1,5 P INDUS FLORIDA BOD 23 - Sitio 7 : CARRERA 71 A BIS # 63D-38 -</v>
          </cell>
          <cell r="K1144">
            <v>44835</v>
          </cell>
          <cell r="L1144">
            <v>6505</v>
          </cell>
          <cell r="M1144">
            <v>7960</v>
          </cell>
          <cell r="N1144">
            <v>4245</v>
          </cell>
          <cell r="O1144">
            <v>265</v>
          </cell>
          <cell r="P1144">
            <v>751</v>
          </cell>
          <cell r="Q1144">
            <v>0</v>
          </cell>
          <cell r="R1144">
            <v>751</v>
          </cell>
          <cell r="S1144">
            <v>1000</v>
          </cell>
          <cell r="T1144">
            <v>0</v>
          </cell>
          <cell r="U1144">
            <v>1000</v>
          </cell>
          <cell r="V1144">
            <v>1332</v>
          </cell>
          <cell r="W1144">
            <v>0</v>
          </cell>
          <cell r="X1144">
            <v>1332</v>
          </cell>
          <cell r="Y1144">
            <v>1332</v>
          </cell>
          <cell r="Z1144">
            <v>0</v>
          </cell>
          <cell r="AA1144">
            <v>1332</v>
          </cell>
          <cell r="AB1144">
            <v>18852575</v>
          </cell>
          <cell r="AC1144" t="str">
            <v>Registro Valido</v>
          </cell>
          <cell r="AD1144">
            <v>751</v>
          </cell>
          <cell r="AE1144">
            <v>1000</v>
          </cell>
          <cell r="AF1144">
            <v>1332</v>
          </cell>
          <cell r="AG1144">
            <v>1332</v>
          </cell>
          <cell r="AH1144">
            <v>735</v>
          </cell>
          <cell r="AI1144">
            <v>979</v>
          </cell>
          <cell r="AJ1144">
            <v>1305</v>
          </cell>
          <cell r="AK1144">
            <v>1305</v>
          </cell>
          <cell r="AM1144" t="str">
            <v>ALI_118_SEG_12</v>
          </cell>
          <cell r="AN1144" t="str">
            <v>ALI_118_SEG_12_VAL_18852575</v>
          </cell>
          <cell r="AO1144">
            <v>4</v>
          </cell>
          <cell r="AP1144">
            <v>15875225.9</v>
          </cell>
          <cell r="AQ1144" t="b">
            <v>0</v>
          </cell>
          <cell r="AR1144" t="str">
            <v/>
          </cell>
          <cell r="AS1144" t="str">
            <v/>
          </cell>
          <cell r="AT1144" t="str">
            <v>ALI_118_SEG_12_</v>
          </cell>
          <cell r="AU1144">
            <v>1</v>
          </cell>
          <cell r="AV1144" t="str">
            <v>No Seleccionada</v>
          </cell>
        </row>
        <row r="1145">
          <cell r="A1145" t="b">
            <v>0</v>
          </cell>
          <cell r="B1145" t="str">
            <v>5to_Evento_973_V2_NUTRISERVI_17501767.xlsm</v>
          </cell>
          <cell r="C1145">
            <v>118</v>
          </cell>
          <cell r="D1145">
            <v>2088</v>
          </cell>
          <cell r="E1145" t="str">
            <v>Consorcio Nutriservi Panadería 2020</v>
          </cell>
          <cell r="F1145">
            <v>43</v>
          </cell>
          <cell r="G1145" t="str">
            <v>CEREAL EMPACADO</v>
          </cell>
          <cell r="H1145" t="str">
            <v>118 : Palito de queso.</v>
          </cell>
          <cell r="I1145">
            <v>13</v>
          </cell>
          <cell r="J1145" t="str">
            <v>Sitio 1 : CARRERA 127#22G-18 INT 4 - Sitio 2 : SIBERIA KM 7.5 CELTA, LOTE 159 - Sitio 3 : CARRERA 68B #10A-18 - Sitio 4 : CALLE 24F#101B-15 - Sitio 5 : CARRERA 65B#10A-87 - Sitio 6 : AUTO MEDE KM 1,5 P INDUS FLORIDA BOD 23 - Sitio 7 : CARRERA 71 A BIS # 63D-38 -</v>
          </cell>
          <cell r="K1145">
            <v>44835</v>
          </cell>
          <cell r="L1145">
            <v>6907</v>
          </cell>
          <cell r="M1145">
            <v>8452</v>
          </cell>
          <cell r="N1145">
            <v>4506</v>
          </cell>
          <cell r="O1145">
            <v>282</v>
          </cell>
          <cell r="P1145">
            <v>751</v>
          </cell>
          <cell r="Q1145">
            <v>0</v>
          </cell>
          <cell r="R1145">
            <v>751</v>
          </cell>
          <cell r="S1145">
            <v>1000</v>
          </cell>
          <cell r="T1145">
            <v>0</v>
          </cell>
          <cell r="U1145">
            <v>1000</v>
          </cell>
          <cell r="V1145">
            <v>1332</v>
          </cell>
          <cell r="W1145">
            <v>0</v>
          </cell>
          <cell r="X1145">
            <v>1332</v>
          </cell>
          <cell r="Y1145">
            <v>1332</v>
          </cell>
          <cell r="Z1145">
            <v>0</v>
          </cell>
          <cell r="AA1145">
            <v>1332</v>
          </cell>
          <cell r="AB1145">
            <v>20016773</v>
          </cell>
          <cell r="AC1145" t="str">
            <v>Registro Valido</v>
          </cell>
          <cell r="AD1145">
            <v>751</v>
          </cell>
          <cell r="AE1145">
            <v>1000</v>
          </cell>
          <cell r="AF1145">
            <v>1332</v>
          </cell>
          <cell r="AG1145">
            <v>1332</v>
          </cell>
          <cell r="AH1145">
            <v>735</v>
          </cell>
          <cell r="AI1145">
            <v>979</v>
          </cell>
          <cell r="AJ1145">
            <v>1305</v>
          </cell>
          <cell r="AK1145">
            <v>1305</v>
          </cell>
          <cell r="AM1145" t="str">
            <v>ALI_118_SEG_13</v>
          </cell>
          <cell r="AN1145" t="str">
            <v>ALI_118_SEG_13_VAL_20016773</v>
          </cell>
          <cell r="AO1145">
            <v>4</v>
          </cell>
          <cell r="AP1145">
            <v>16855563.980000004</v>
          </cell>
          <cell r="AQ1145" t="b">
            <v>0</v>
          </cell>
          <cell r="AR1145" t="str">
            <v/>
          </cell>
          <cell r="AS1145" t="str">
            <v/>
          </cell>
          <cell r="AT1145" t="str">
            <v>ALI_118_SEG_13_</v>
          </cell>
          <cell r="AU1145">
            <v>1</v>
          </cell>
          <cell r="AV1145" t="str">
            <v>No Seleccionada</v>
          </cell>
        </row>
        <row r="1146">
          <cell r="A1146" t="b">
            <v>0</v>
          </cell>
          <cell r="B1146" t="str">
            <v>5to_Evento_973_V2_NUTRISERVI_17501767.xlsm</v>
          </cell>
          <cell r="C1146">
            <v>118</v>
          </cell>
          <cell r="D1146">
            <v>2088</v>
          </cell>
          <cell r="E1146" t="str">
            <v>Consorcio Nutriservi Panadería 2020</v>
          </cell>
          <cell r="F1146">
            <v>44</v>
          </cell>
          <cell r="G1146" t="str">
            <v>CEREAL EMPACADO</v>
          </cell>
          <cell r="H1146" t="str">
            <v>118 : Palito de queso.</v>
          </cell>
          <cell r="I1146">
            <v>14</v>
          </cell>
          <cell r="J1146" t="str">
            <v>Sitio 1 : CARRERA 127#22G-18 INT 4 - Sitio 2 : SIBERIA KM 7.5 CELTA, LOTE 159 - Sitio 3 : CARRERA 68B #10A-18 - Sitio 4 : CALLE 24F#101B-15 - Sitio 5 : CARRERA 65B#10A-87 - Sitio 6 : AUTO MEDE KM 1,5 P INDUS FLORIDA BOD 23 - Sitio 7 : CARRERA 71 A BIS # 63D-38 -</v>
          </cell>
          <cell r="K1146">
            <v>44835</v>
          </cell>
          <cell r="L1146">
            <v>6844</v>
          </cell>
          <cell r="M1146">
            <v>8375</v>
          </cell>
          <cell r="N1146">
            <v>4465</v>
          </cell>
          <cell r="O1146">
            <v>279</v>
          </cell>
          <cell r="P1146">
            <v>751</v>
          </cell>
          <cell r="Q1146">
            <v>0</v>
          </cell>
          <cell r="R1146">
            <v>751</v>
          </cell>
          <cell r="S1146">
            <v>1000</v>
          </cell>
          <cell r="T1146">
            <v>0</v>
          </cell>
          <cell r="U1146">
            <v>1000</v>
          </cell>
          <cell r="V1146">
            <v>1332</v>
          </cell>
          <cell r="W1146">
            <v>0</v>
          </cell>
          <cell r="X1146">
            <v>1332</v>
          </cell>
          <cell r="Y1146">
            <v>1332</v>
          </cell>
          <cell r="Z1146">
            <v>0</v>
          </cell>
          <cell r="AA1146">
            <v>1332</v>
          </cell>
          <cell r="AB1146">
            <v>19833852</v>
          </cell>
          <cell r="AC1146" t="str">
            <v>Registro Valido</v>
          </cell>
          <cell r="AD1146">
            <v>751</v>
          </cell>
          <cell r="AE1146">
            <v>1000</v>
          </cell>
          <cell r="AF1146">
            <v>1332</v>
          </cell>
          <cell r="AG1146">
            <v>1332</v>
          </cell>
          <cell r="AH1146">
            <v>735</v>
          </cell>
          <cell r="AI1146">
            <v>979</v>
          </cell>
          <cell r="AJ1146">
            <v>1305</v>
          </cell>
          <cell r="AK1146">
            <v>1305</v>
          </cell>
          <cell r="AM1146" t="str">
            <v>ALI_118_SEG_14</v>
          </cell>
          <cell r="AN1146" t="str">
            <v>ALI_118_SEG_14_VAL_19833852</v>
          </cell>
          <cell r="AO1146">
            <v>4</v>
          </cell>
          <cell r="AP1146">
            <v>16701531.1</v>
          </cell>
          <cell r="AQ1146" t="b">
            <v>0</v>
          </cell>
          <cell r="AR1146" t="str">
            <v/>
          </cell>
          <cell r="AS1146" t="str">
            <v/>
          </cell>
          <cell r="AT1146" t="str">
            <v>ALI_118_SEG_14_</v>
          </cell>
          <cell r="AU1146">
            <v>1</v>
          </cell>
          <cell r="AV1146" t="str">
            <v>No Seleccionada</v>
          </cell>
        </row>
        <row r="1147">
          <cell r="A1147" t="b">
            <v>0</v>
          </cell>
          <cell r="B1147" t="str">
            <v>5to_Evento_973_V2_NUTRISERVI_17501767.xlsm</v>
          </cell>
          <cell r="C1147">
            <v>118</v>
          </cell>
          <cell r="D1147">
            <v>2088</v>
          </cell>
          <cell r="E1147" t="str">
            <v>Consorcio Nutriservi Panadería 2020</v>
          </cell>
          <cell r="F1147">
            <v>45</v>
          </cell>
          <cell r="G1147" t="str">
            <v>CEREAL EMPACADO</v>
          </cell>
          <cell r="H1147" t="str">
            <v>118 : Palito de queso.</v>
          </cell>
          <cell r="I1147">
            <v>15</v>
          </cell>
          <cell r="J1147" t="str">
            <v>Sitio 1 : CARRERA 127#22G-18 INT 4 - Sitio 2 : SIBERIA KM 7.5 CELTA, LOTE 159 - Sitio 3 : CARRERA 68B #10A-18 - Sitio 4 : CALLE 24F#101B-15 - Sitio 5 : CARRERA 65B#10A-87 - Sitio 6 : AUTO MEDE KM 1,5 P INDUS FLORIDA BOD 23 - Sitio 7 : CARRERA 71 A BIS # 63D-38 -</v>
          </cell>
          <cell r="K1147">
            <v>44835</v>
          </cell>
          <cell r="L1147">
            <v>6466</v>
          </cell>
          <cell r="M1147">
            <v>7916</v>
          </cell>
          <cell r="N1147">
            <v>4223</v>
          </cell>
          <cell r="O1147">
            <v>265</v>
          </cell>
          <cell r="P1147">
            <v>751</v>
          </cell>
          <cell r="Q1147">
            <v>0</v>
          </cell>
          <cell r="R1147">
            <v>751</v>
          </cell>
          <cell r="S1147">
            <v>1000</v>
          </cell>
          <cell r="T1147">
            <v>0</v>
          </cell>
          <cell r="U1147">
            <v>1000</v>
          </cell>
          <cell r="V1147">
            <v>1332</v>
          </cell>
          <cell r="W1147">
            <v>0</v>
          </cell>
          <cell r="X1147">
            <v>1332</v>
          </cell>
          <cell r="Y1147">
            <v>1332</v>
          </cell>
          <cell r="Z1147">
            <v>0</v>
          </cell>
          <cell r="AA1147">
            <v>1332</v>
          </cell>
          <cell r="AB1147">
            <v>18749982</v>
          </cell>
          <cell r="AC1147" t="str">
            <v>Registro Valido</v>
          </cell>
          <cell r="AD1147">
            <v>751</v>
          </cell>
          <cell r="AE1147">
            <v>1000</v>
          </cell>
          <cell r="AF1147">
            <v>1332</v>
          </cell>
          <cell r="AG1147">
            <v>1332</v>
          </cell>
          <cell r="AH1147">
            <v>735</v>
          </cell>
          <cell r="AI1147">
            <v>979</v>
          </cell>
          <cell r="AJ1147">
            <v>1305</v>
          </cell>
          <cell r="AK1147">
            <v>1305</v>
          </cell>
          <cell r="AM1147" t="str">
            <v>ALI_118_SEG_15</v>
          </cell>
          <cell r="AN1147" t="str">
            <v>ALI_118_SEG_15_VAL_18749982</v>
          </cell>
          <cell r="AO1147">
            <v>4</v>
          </cell>
          <cell r="AP1147">
            <v>15788838.039999999</v>
          </cell>
          <cell r="AQ1147" t="b">
            <v>0</v>
          </cell>
          <cell r="AR1147" t="str">
            <v/>
          </cell>
          <cell r="AS1147" t="str">
            <v/>
          </cell>
          <cell r="AT1147" t="str">
            <v>ALI_118_SEG_15_</v>
          </cell>
          <cell r="AU1147">
            <v>1</v>
          </cell>
          <cell r="AV1147" t="str">
            <v>No Seleccionada</v>
          </cell>
        </row>
        <row r="1148">
          <cell r="A1148" t="b">
            <v>0</v>
          </cell>
          <cell r="B1148" t="str">
            <v>5to_Evento_973_V2_NUTRISERVI_17501767.xlsm</v>
          </cell>
          <cell r="C1148">
            <v>25</v>
          </cell>
          <cell r="D1148">
            <v>2088</v>
          </cell>
          <cell r="E1148" t="str">
            <v>Consorcio Nutriservi Panadería 2020</v>
          </cell>
          <cell r="F1148">
            <v>46</v>
          </cell>
          <cell r="G1148" t="str">
            <v>CEREAL EMPACADO</v>
          </cell>
          <cell r="H1148" t="str">
            <v>25 : Galleta de avena (Paquete mínimo dos (2) unidades)</v>
          </cell>
          <cell r="I1148">
            <v>1</v>
          </cell>
          <cell r="J1148" t="str">
            <v>Sitio 1 : CARRERA 127#22G-18 INT 4 - Sitio 2 : SIBERIA KM 7.5 CELTA, LOTE 159 - Sitio 3 : CARRERA 68B #10A-18 - Sitio 4 : CALLE 24F#101B-15 - Sitio 5 : CARRERA 65B#10A-87 - Sitio 6 : AUTO MEDE KM 1,5 P INDUS FLORIDA BOD 23 - Sitio 7 : CARRERA 71 A BIS # 63D-38 -</v>
          </cell>
          <cell r="K1148">
            <v>44835</v>
          </cell>
          <cell r="L1148">
            <v>6195</v>
          </cell>
          <cell r="M1148">
            <v>7886</v>
          </cell>
          <cell r="N1148">
            <v>3723</v>
          </cell>
          <cell r="O1148">
            <v>405</v>
          </cell>
          <cell r="P1148">
            <v>570</v>
          </cell>
          <cell r="Q1148">
            <v>0.2154385964912281</v>
          </cell>
          <cell r="R1148">
            <v>447.2</v>
          </cell>
          <cell r="S1148">
            <v>949</v>
          </cell>
          <cell r="T1148">
            <v>0.21517386722866183</v>
          </cell>
          <cell r="U1148">
            <v>744.8</v>
          </cell>
          <cell r="V1148">
            <v>949</v>
          </cell>
          <cell r="W1148">
            <v>0.21517386722866183</v>
          </cell>
          <cell r="X1148">
            <v>744.8</v>
          </cell>
          <cell r="Y1148">
            <v>949</v>
          </cell>
          <cell r="Z1148">
            <v>0.21517386722866183</v>
          </cell>
          <cell r="AA1148">
            <v>744.8</v>
          </cell>
          <cell r="AB1148">
            <v>11718431.200000001</v>
          </cell>
          <cell r="AC1148" t="str">
            <v>Registro Valido</v>
          </cell>
          <cell r="AD1148">
            <v>570</v>
          </cell>
          <cell r="AE1148">
            <v>949</v>
          </cell>
          <cell r="AF1148">
            <v>949</v>
          </cell>
          <cell r="AG1148">
            <v>949</v>
          </cell>
          <cell r="AH1148">
            <v>559</v>
          </cell>
          <cell r="AI1148">
            <v>931</v>
          </cell>
          <cell r="AJ1148">
            <v>931</v>
          </cell>
          <cell r="AK1148">
            <v>931</v>
          </cell>
          <cell r="AM1148" t="str">
            <v>ALI_25_SEG_1</v>
          </cell>
          <cell r="AN1148" t="str">
            <v>ALI_25_SEG_1_VAL_11718431.2</v>
          </cell>
          <cell r="AO1148">
            <v>6</v>
          </cell>
          <cell r="AP1148">
            <v>11718431.200000001</v>
          </cell>
          <cell r="AQ1148" t="b">
            <v>1</v>
          </cell>
          <cell r="AR1148" t="str">
            <v>Empate</v>
          </cell>
          <cell r="AS1148" t="str">
            <v/>
          </cell>
          <cell r="AT1148" t="str">
            <v>ALI_25_SEG_1_</v>
          </cell>
          <cell r="AU1148">
            <v>1</v>
          </cell>
          <cell r="AV1148" t="str">
            <v>No Seleccionada</v>
          </cell>
        </row>
        <row r="1149">
          <cell r="A1149" t="b">
            <v>0</v>
          </cell>
          <cell r="B1149" t="str">
            <v>5to_Evento_973_V2_NUTRISERVI_17501767.xlsm</v>
          </cell>
          <cell r="C1149">
            <v>25</v>
          </cell>
          <cell r="D1149">
            <v>2088</v>
          </cell>
          <cell r="E1149" t="str">
            <v>Consorcio Nutriservi Panadería 2020</v>
          </cell>
          <cell r="F1149">
            <v>47</v>
          </cell>
          <cell r="G1149" t="str">
            <v>CEREAL EMPACADO</v>
          </cell>
          <cell r="H1149" t="str">
            <v>25 : Galleta de avena (Paquete mínimo dos (2) unidades)</v>
          </cell>
          <cell r="I1149">
            <v>2</v>
          </cell>
          <cell r="J1149" t="str">
            <v>Sitio 1 : CARRERA 127#22G-18 INT 4 - Sitio 2 : SIBERIA KM 7.5 CELTA, LOTE 159 - Sitio 3 : CARRERA 68B #10A-18 - Sitio 4 : CALLE 24F#101B-15 - Sitio 5 : CARRERA 65B#10A-87 - Sitio 6 : AUTO MEDE KM 1,5 P INDUS FLORIDA BOD 23 - Sitio 7 : CARRERA 71 A BIS # 63D-38 -</v>
          </cell>
          <cell r="K1149">
            <v>44835</v>
          </cell>
          <cell r="L1149">
            <v>6335</v>
          </cell>
          <cell r="M1149">
            <v>8064</v>
          </cell>
          <cell r="N1149">
            <v>3808</v>
          </cell>
          <cell r="O1149">
            <v>414</v>
          </cell>
          <cell r="P1149">
            <v>570</v>
          </cell>
          <cell r="Q1149">
            <v>0.2154385964912281</v>
          </cell>
          <cell r="R1149">
            <v>447.2</v>
          </cell>
          <cell r="S1149">
            <v>949</v>
          </cell>
          <cell r="T1149">
            <v>0.21517386722866183</v>
          </cell>
          <cell r="U1149">
            <v>744.8</v>
          </cell>
          <cell r="V1149">
            <v>949</v>
          </cell>
          <cell r="W1149">
            <v>0.21517386722866183</v>
          </cell>
          <cell r="X1149">
            <v>744.8</v>
          </cell>
          <cell r="Y1149">
            <v>949</v>
          </cell>
          <cell r="Z1149">
            <v>0.21517386722866183</v>
          </cell>
          <cell r="AA1149">
            <v>744.8</v>
          </cell>
          <cell r="AB1149">
            <v>11983624.799999999</v>
          </cell>
          <cell r="AC1149" t="str">
            <v>Registro Valido</v>
          </cell>
          <cell r="AD1149">
            <v>570</v>
          </cell>
          <cell r="AE1149">
            <v>949</v>
          </cell>
          <cell r="AF1149">
            <v>949</v>
          </cell>
          <cell r="AG1149">
            <v>949</v>
          </cell>
          <cell r="AH1149">
            <v>559</v>
          </cell>
          <cell r="AI1149">
            <v>931</v>
          </cell>
          <cell r="AJ1149">
            <v>931</v>
          </cell>
          <cell r="AK1149">
            <v>931</v>
          </cell>
          <cell r="AM1149" t="str">
            <v>ALI_25_SEG_2</v>
          </cell>
          <cell r="AN1149" t="str">
            <v>ALI_25_SEG_2_VAL_11983624.8</v>
          </cell>
          <cell r="AO1149">
            <v>6</v>
          </cell>
          <cell r="AP1149">
            <v>11983624.799999999</v>
          </cell>
          <cell r="AQ1149" t="b">
            <v>1</v>
          </cell>
          <cell r="AR1149" t="str">
            <v>Empate</v>
          </cell>
          <cell r="AS1149" t="str">
            <v/>
          </cell>
          <cell r="AT1149" t="str">
            <v>ALI_25_SEG_2_</v>
          </cell>
          <cell r="AU1149">
            <v>1</v>
          </cell>
          <cell r="AV1149" t="str">
            <v>No Seleccionada</v>
          </cell>
        </row>
        <row r="1150">
          <cell r="A1150" t="b">
            <v>0</v>
          </cell>
          <cell r="B1150" t="str">
            <v>5to_Evento_973_V2_NUTRISERVI_17501767.xlsm</v>
          </cell>
          <cell r="C1150">
            <v>25</v>
          </cell>
          <cell r="D1150">
            <v>2088</v>
          </cell>
          <cell r="E1150" t="str">
            <v>Consorcio Nutriservi Panadería 2020</v>
          </cell>
          <cell r="F1150">
            <v>48</v>
          </cell>
          <cell r="G1150" t="str">
            <v>CEREAL EMPACADO</v>
          </cell>
          <cell r="H1150" t="str">
            <v>25 : Galleta de avena (Paquete mínimo dos (2) unidades)</v>
          </cell>
          <cell r="I1150">
            <v>3</v>
          </cell>
          <cell r="J1150" t="str">
            <v>Sitio 1 : CARRERA 127#22G-18 INT 4 - Sitio 2 : SIBERIA KM 7.5 CELTA, LOTE 159 - Sitio 3 : CARRERA 68B #10A-18 - Sitio 4 : CALLE 24F#101B-15 - Sitio 5 : CARRERA 65B#10A-87 - Sitio 6 : AUTO MEDE KM 1,5 P INDUS FLORIDA BOD 23 - Sitio 7 : CARRERA 71 A BIS # 63D-38 -</v>
          </cell>
          <cell r="K1150">
            <v>44835</v>
          </cell>
          <cell r="L1150">
            <v>6297</v>
          </cell>
          <cell r="M1150">
            <v>8016</v>
          </cell>
          <cell r="N1150">
            <v>3785</v>
          </cell>
          <cell r="O1150">
            <v>411</v>
          </cell>
          <cell r="P1150">
            <v>570</v>
          </cell>
          <cell r="Q1150">
            <v>0.2154385964912281</v>
          </cell>
          <cell r="R1150">
            <v>447.2</v>
          </cell>
          <cell r="S1150">
            <v>949</v>
          </cell>
          <cell r="T1150">
            <v>0.21517386722866183</v>
          </cell>
          <cell r="U1150">
            <v>744.8</v>
          </cell>
          <cell r="V1150">
            <v>949</v>
          </cell>
          <cell r="W1150">
            <v>0.21517386722866183</v>
          </cell>
          <cell r="X1150">
            <v>744.8</v>
          </cell>
          <cell r="Y1150">
            <v>949</v>
          </cell>
          <cell r="Z1150">
            <v>0.21517386722866183</v>
          </cell>
          <cell r="AA1150">
            <v>744.8</v>
          </cell>
          <cell r="AB1150">
            <v>11911516</v>
          </cell>
          <cell r="AC1150" t="str">
            <v>Registro Valido</v>
          </cell>
          <cell r="AD1150">
            <v>570</v>
          </cell>
          <cell r="AE1150">
            <v>949</v>
          </cell>
          <cell r="AF1150">
            <v>949</v>
          </cell>
          <cell r="AG1150">
            <v>949</v>
          </cell>
          <cell r="AH1150">
            <v>559</v>
          </cell>
          <cell r="AI1150">
            <v>931</v>
          </cell>
          <cell r="AJ1150">
            <v>931</v>
          </cell>
          <cell r="AK1150">
            <v>931</v>
          </cell>
          <cell r="AM1150" t="str">
            <v>ALI_25_SEG_3</v>
          </cell>
          <cell r="AN1150" t="str">
            <v>ALI_25_SEG_3_VAL_11911516</v>
          </cell>
          <cell r="AO1150">
            <v>6</v>
          </cell>
          <cell r="AP1150">
            <v>11911516</v>
          </cell>
          <cell r="AQ1150" t="b">
            <v>1</v>
          </cell>
          <cell r="AR1150" t="str">
            <v>Empate</v>
          </cell>
          <cell r="AS1150" t="str">
            <v/>
          </cell>
          <cell r="AT1150" t="str">
            <v>ALI_25_SEG_3_</v>
          </cell>
          <cell r="AU1150">
            <v>1</v>
          </cell>
          <cell r="AV1150" t="str">
            <v>No Seleccionada</v>
          </cell>
        </row>
        <row r="1151">
          <cell r="A1151" t="b">
            <v>0</v>
          </cell>
          <cell r="B1151" t="str">
            <v>5to_Evento_973_V2_NUTRISERVI_17501767.xlsm</v>
          </cell>
          <cell r="C1151">
            <v>25</v>
          </cell>
          <cell r="D1151">
            <v>2088</v>
          </cell>
          <cell r="E1151" t="str">
            <v>Consorcio Nutriservi Panadería 2020</v>
          </cell>
          <cell r="F1151">
            <v>49</v>
          </cell>
          <cell r="G1151" t="str">
            <v>CEREAL EMPACADO</v>
          </cell>
          <cell r="H1151" t="str">
            <v>25 : Galleta de avena (Paquete mínimo dos (2) unidades)</v>
          </cell>
          <cell r="I1151">
            <v>4</v>
          </cell>
          <cell r="J1151" t="str">
            <v>Sitio 1 : CARRERA 127#22G-18 INT 4 - Sitio 2 : SIBERIA KM 7.5 CELTA, LOTE 159 - Sitio 3 : CARRERA 68B #10A-18 - Sitio 4 : CALLE 24F#101B-15 - Sitio 5 : CARRERA 65B#10A-87 - Sitio 6 : AUTO MEDE KM 1,5 P INDUS FLORIDA BOD 23 - Sitio 7 : CARRERA 71 A BIS # 63D-38 -</v>
          </cell>
          <cell r="K1151">
            <v>44835</v>
          </cell>
          <cell r="L1151">
            <v>6710</v>
          </cell>
          <cell r="M1151">
            <v>8540</v>
          </cell>
          <cell r="N1151">
            <v>4032</v>
          </cell>
          <cell r="O1151">
            <v>439</v>
          </cell>
          <cell r="P1151">
            <v>570</v>
          </cell>
          <cell r="Q1151">
            <v>0.2154385964912281</v>
          </cell>
          <cell r="R1151">
            <v>447.2</v>
          </cell>
          <cell r="S1151">
            <v>949</v>
          </cell>
          <cell r="T1151">
            <v>0.21517386722866183</v>
          </cell>
          <cell r="U1151">
            <v>744.8</v>
          </cell>
          <cell r="V1151">
            <v>949</v>
          </cell>
          <cell r="W1151">
            <v>0.21517386722866183</v>
          </cell>
          <cell r="X1151">
            <v>744.8</v>
          </cell>
          <cell r="Y1151">
            <v>949</v>
          </cell>
          <cell r="Z1151">
            <v>0.21517386722866183</v>
          </cell>
          <cell r="AA1151">
            <v>744.8</v>
          </cell>
          <cell r="AB1151">
            <v>12691304.799999999</v>
          </cell>
          <cell r="AC1151" t="str">
            <v>Registro Valido</v>
          </cell>
          <cell r="AD1151">
            <v>570</v>
          </cell>
          <cell r="AE1151">
            <v>949</v>
          </cell>
          <cell r="AF1151">
            <v>949</v>
          </cell>
          <cell r="AG1151">
            <v>949</v>
          </cell>
          <cell r="AH1151">
            <v>559</v>
          </cell>
          <cell r="AI1151">
            <v>931</v>
          </cell>
          <cell r="AJ1151">
            <v>931</v>
          </cell>
          <cell r="AK1151">
            <v>931</v>
          </cell>
          <cell r="AM1151" t="str">
            <v>ALI_25_SEG_4</v>
          </cell>
          <cell r="AN1151" t="str">
            <v>ALI_25_SEG_4_VAL_12691304.8</v>
          </cell>
          <cell r="AO1151">
            <v>5</v>
          </cell>
          <cell r="AP1151">
            <v>12691304.799999999</v>
          </cell>
          <cell r="AQ1151" t="b">
            <v>1</v>
          </cell>
          <cell r="AR1151" t="str">
            <v>Empate</v>
          </cell>
          <cell r="AS1151" t="str">
            <v/>
          </cell>
          <cell r="AT1151" t="str">
            <v>ALI_25_SEG_4_</v>
          </cell>
          <cell r="AU1151">
            <v>1</v>
          </cell>
          <cell r="AV1151" t="str">
            <v>No Seleccionada</v>
          </cell>
        </row>
        <row r="1152">
          <cell r="A1152" t="b">
            <v>0</v>
          </cell>
          <cell r="B1152" t="str">
            <v>5to_Evento_973_V2_NUTRISERVI_17501767.xlsm</v>
          </cell>
          <cell r="C1152">
            <v>25</v>
          </cell>
          <cell r="D1152">
            <v>2088</v>
          </cell>
          <cell r="E1152" t="str">
            <v>Consorcio Nutriservi Panadería 2020</v>
          </cell>
          <cell r="F1152">
            <v>50</v>
          </cell>
          <cell r="G1152" t="str">
            <v>CEREAL EMPACADO</v>
          </cell>
          <cell r="H1152" t="str">
            <v>25 : Galleta de avena (Paquete mínimo dos (2) unidades)</v>
          </cell>
          <cell r="I1152">
            <v>5</v>
          </cell>
          <cell r="J1152" t="str">
            <v>Sitio 1 : CARRERA 127#22G-18 INT 4 - Sitio 2 : SIBERIA KM 7.5 CELTA, LOTE 159 - Sitio 3 : CARRERA 68B #10A-18 - Sitio 4 : CALLE 24F#101B-15 - Sitio 5 : CARRERA 65B#10A-87 - Sitio 6 : AUTO MEDE KM 1,5 P INDUS FLORIDA BOD 23 - Sitio 7 : CARRERA 71 A BIS # 63D-38 -</v>
          </cell>
          <cell r="K1152">
            <v>44835</v>
          </cell>
          <cell r="L1152">
            <v>6237</v>
          </cell>
          <cell r="M1152">
            <v>7940</v>
          </cell>
          <cell r="N1152">
            <v>3749</v>
          </cell>
          <cell r="O1152">
            <v>407</v>
          </cell>
          <cell r="P1152">
            <v>570</v>
          </cell>
          <cell r="Q1152">
            <v>0.2154385964912281</v>
          </cell>
          <cell r="R1152">
            <v>447.2</v>
          </cell>
          <cell r="S1152">
            <v>949</v>
          </cell>
          <cell r="T1152">
            <v>0.21517386722866183</v>
          </cell>
          <cell r="U1152">
            <v>744.8</v>
          </cell>
          <cell r="V1152">
            <v>949</v>
          </cell>
          <cell r="W1152">
            <v>0.21517386722866183</v>
          </cell>
          <cell r="X1152">
            <v>744.8</v>
          </cell>
          <cell r="Y1152">
            <v>949</v>
          </cell>
          <cell r="Z1152">
            <v>0.21517386722866183</v>
          </cell>
          <cell r="AA1152">
            <v>744.8</v>
          </cell>
          <cell r="AB1152">
            <v>11798287.199999999</v>
          </cell>
          <cell r="AC1152" t="str">
            <v>Registro Valido</v>
          </cell>
          <cell r="AD1152">
            <v>570</v>
          </cell>
          <cell r="AE1152">
            <v>949</v>
          </cell>
          <cell r="AF1152">
            <v>949</v>
          </cell>
          <cell r="AG1152">
            <v>949</v>
          </cell>
          <cell r="AH1152">
            <v>559</v>
          </cell>
          <cell r="AI1152">
            <v>931</v>
          </cell>
          <cell r="AJ1152">
            <v>931</v>
          </cell>
          <cell r="AK1152">
            <v>931</v>
          </cell>
          <cell r="AM1152" t="str">
            <v>ALI_25_SEG_5</v>
          </cell>
          <cell r="AN1152" t="str">
            <v>ALI_25_SEG_5_VAL_11798287.2</v>
          </cell>
          <cell r="AO1152">
            <v>5</v>
          </cell>
          <cell r="AP1152">
            <v>11798287.199999999</v>
          </cell>
          <cell r="AQ1152" t="b">
            <v>1</v>
          </cell>
          <cell r="AR1152" t="str">
            <v>Empate</v>
          </cell>
          <cell r="AS1152" t="str">
            <v/>
          </cell>
          <cell r="AT1152" t="str">
            <v>ALI_25_SEG_5_</v>
          </cell>
          <cell r="AU1152">
            <v>1</v>
          </cell>
          <cell r="AV1152" t="str">
            <v>No Seleccionada</v>
          </cell>
        </row>
        <row r="1153">
          <cell r="A1153" t="b">
            <v>0</v>
          </cell>
          <cell r="B1153" t="str">
            <v>5to_Evento_973_V2_NUTRISERVI_17501767.xlsm</v>
          </cell>
          <cell r="C1153">
            <v>25</v>
          </cell>
          <cell r="D1153">
            <v>2088</v>
          </cell>
          <cell r="E1153" t="str">
            <v>Consorcio Nutriservi Panadería 2020</v>
          </cell>
          <cell r="F1153">
            <v>51</v>
          </cell>
          <cell r="G1153" t="str">
            <v>CEREAL EMPACADO</v>
          </cell>
          <cell r="H1153" t="str">
            <v>25 : Galleta de avena (Paquete mínimo dos (2) unidades)</v>
          </cell>
          <cell r="I1153">
            <v>6</v>
          </cell>
          <cell r="J1153" t="str">
            <v>Sitio 1 : CARRERA 127#22G-18 INT 4 - Sitio 2 : SIBERIA KM 7.5 CELTA, LOTE 159 - Sitio 3 : CARRERA 68B #10A-18 - Sitio 4 : CALLE 24F#101B-15 - Sitio 5 : CARRERA 65B#10A-87 - Sitio 6 : AUTO MEDE KM 1,5 P INDUS FLORIDA BOD 23 - Sitio 7 : CARRERA 71 A BIS # 63D-38 -</v>
          </cell>
          <cell r="K1153">
            <v>44835</v>
          </cell>
          <cell r="L1153">
            <v>6751</v>
          </cell>
          <cell r="M1153">
            <v>8594</v>
          </cell>
          <cell r="N1153">
            <v>4057</v>
          </cell>
          <cell r="O1153">
            <v>441</v>
          </cell>
          <cell r="P1153">
            <v>570</v>
          </cell>
          <cell r="Q1153">
            <v>0.2154385964912281</v>
          </cell>
          <cell r="R1153">
            <v>447.2</v>
          </cell>
          <cell r="S1153">
            <v>949</v>
          </cell>
          <cell r="T1153">
            <v>0.21517386722866183</v>
          </cell>
          <cell r="U1153">
            <v>744.8</v>
          </cell>
          <cell r="V1153">
            <v>949</v>
          </cell>
          <cell r="W1153">
            <v>0.21517386722866183</v>
          </cell>
          <cell r="X1153">
            <v>744.8</v>
          </cell>
          <cell r="Y1153">
            <v>949</v>
          </cell>
          <cell r="Z1153">
            <v>0.21517386722866183</v>
          </cell>
          <cell r="AA1153">
            <v>744.8</v>
          </cell>
          <cell r="AB1153">
            <v>12769968.799999999</v>
          </cell>
          <cell r="AC1153" t="str">
            <v>Registro Valido</v>
          </cell>
          <cell r="AD1153">
            <v>570</v>
          </cell>
          <cell r="AE1153">
            <v>949</v>
          </cell>
          <cell r="AF1153">
            <v>949</v>
          </cell>
          <cell r="AG1153">
            <v>949</v>
          </cell>
          <cell r="AH1153">
            <v>559</v>
          </cell>
          <cell r="AI1153">
            <v>931</v>
          </cell>
          <cell r="AJ1153">
            <v>931</v>
          </cell>
          <cell r="AK1153">
            <v>931</v>
          </cell>
          <cell r="AM1153" t="str">
            <v>ALI_25_SEG_6</v>
          </cell>
          <cell r="AN1153" t="str">
            <v>ALI_25_SEG_6_VAL_12769968.8</v>
          </cell>
          <cell r="AO1153">
            <v>5</v>
          </cell>
          <cell r="AP1153">
            <v>12769968.799999999</v>
          </cell>
          <cell r="AQ1153" t="b">
            <v>1</v>
          </cell>
          <cell r="AR1153" t="str">
            <v>Empate</v>
          </cell>
          <cell r="AS1153" t="str">
            <v/>
          </cell>
          <cell r="AT1153" t="str">
            <v>ALI_25_SEG_6_</v>
          </cell>
          <cell r="AU1153">
            <v>1</v>
          </cell>
          <cell r="AV1153" t="str">
            <v>No Seleccionada</v>
          </cell>
        </row>
        <row r="1154">
          <cell r="A1154" t="b">
            <v>0</v>
          </cell>
          <cell r="B1154" t="str">
            <v>5to_Evento_973_V2_NUTRISERVI_17501767.xlsm</v>
          </cell>
          <cell r="C1154">
            <v>25</v>
          </cell>
          <cell r="D1154">
            <v>2088</v>
          </cell>
          <cell r="E1154" t="str">
            <v>Consorcio Nutriservi Panadería 2020</v>
          </cell>
          <cell r="F1154">
            <v>52</v>
          </cell>
          <cell r="G1154" t="str">
            <v>CEREAL EMPACADO</v>
          </cell>
          <cell r="H1154" t="str">
            <v>25 : Galleta de avena (Paquete mínimo dos (2) unidades)</v>
          </cell>
          <cell r="I1154">
            <v>7</v>
          </cell>
          <cell r="J1154" t="str">
            <v>Sitio 1 : CARRERA 127#22G-18 INT 4 - Sitio 2 : SIBERIA KM 7.5 CELTA, LOTE 159 - Sitio 3 : CARRERA 68B #10A-18 - Sitio 4 : CALLE 24F#101B-15 - Sitio 5 : CARRERA 65B#10A-87 - Sitio 6 : AUTO MEDE KM 1,5 P INDUS FLORIDA BOD 23 - Sitio 7 : CARRERA 71 A BIS # 63D-38 -</v>
          </cell>
          <cell r="K1154">
            <v>44835</v>
          </cell>
          <cell r="L1154">
            <v>6894</v>
          </cell>
          <cell r="M1154">
            <v>8776</v>
          </cell>
          <cell r="N1154">
            <v>4144</v>
          </cell>
          <cell r="O1154">
            <v>450</v>
          </cell>
          <cell r="P1154">
            <v>570</v>
          </cell>
          <cell r="Q1154">
            <v>0.2154385964912281</v>
          </cell>
          <cell r="R1154">
            <v>447.2</v>
          </cell>
          <cell r="S1154">
            <v>949</v>
          </cell>
          <cell r="T1154">
            <v>0.21517386722866183</v>
          </cell>
          <cell r="U1154">
            <v>744.8</v>
          </cell>
          <cell r="V1154">
            <v>949</v>
          </cell>
          <cell r="W1154">
            <v>0.21517386722866183</v>
          </cell>
          <cell r="X1154">
            <v>744.8</v>
          </cell>
          <cell r="Y1154">
            <v>949</v>
          </cell>
          <cell r="Z1154">
            <v>0.21517386722866183</v>
          </cell>
          <cell r="AA1154">
            <v>744.8</v>
          </cell>
          <cell r="AB1154">
            <v>13040972.799999999</v>
          </cell>
          <cell r="AC1154" t="str">
            <v>Registro Valido</v>
          </cell>
          <cell r="AD1154">
            <v>570</v>
          </cell>
          <cell r="AE1154">
            <v>949</v>
          </cell>
          <cell r="AF1154">
            <v>949</v>
          </cell>
          <cell r="AG1154">
            <v>949</v>
          </cell>
          <cell r="AH1154">
            <v>559</v>
          </cell>
          <cell r="AI1154">
            <v>931</v>
          </cell>
          <cell r="AJ1154">
            <v>931</v>
          </cell>
          <cell r="AK1154">
            <v>931</v>
          </cell>
          <cell r="AM1154" t="str">
            <v>ALI_25_SEG_7</v>
          </cell>
          <cell r="AN1154" t="str">
            <v>ALI_25_SEG_7_VAL_13040972.8</v>
          </cell>
          <cell r="AO1154">
            <v>5</v>
          </cell>
          <cell r="AP1154">
            <v>13040972.799999999</v>
          </cell>
          <cell r="AQ1154" t="b">
            <v>1</v>
          </cell>
          <cell r="AR1154" t="str">
            <v>Empate</v>
          </cell>
          <cell r="AS1154" t="str">
            <v/>
          </cell>
          <cell r="AT1154" t="str">
            <v>ALI_25_SEG_7_</v>
          </cell>
          <cell r="AU1154">
            <v>1</v>
          </cell>
          <cell r="AV1154" t="str">
            <v>No Seleccionada</v>
          </cell>
        </row>
        <row r="1155">
          <cell r="A1155" t="b">
            <v>0</v>
          </cell>
          <cell r="B1155" t="str">
            <v>5to_Evento_973_V2_NUTRISERVI_17501767.xlsm</v>
          </cell>
          <cell r="C1155">
            <v>25</v>
          </cell>
          <cell r="D1155">
            <v>2088</v>
          </cell>
          <cell r="E1155" t="str">
            <v>Consorcio Nutriservi Panadería 2020</v>
          </cell>
          <cell r="F1155">
            <v>53</v>
          </cell>
          <cell r="G1155" t="str">
            <v>CEREAL EMPACADO</v>
          </cell>
          <cell r="H1155" t="str">
            <v>25 : Galleta de avena (Paquete mínimo dos (2) unidades)</v>
          </cell>
          <cell r="I1155">
            <v>8</v>
          </cell>
          <cell r="J1155" t="str">
            <v>Sitio 1 : CARRERA 127#22G-18 INT 4 - Sitio 2 : SIBERIA KM 7.5 CELTA, LOTE 159 - Sitio 3 : CARRERA 68B #10A-18 - Sitio 4 : CALLE 24F#101B-15 - Sitio 5 : CARRERA 65B#10A-87 - Sitio 6 : AUTO MEDE KM 1,5 P INDUS FLORIDA BOD 23 - Sitio 7 : CARRERA 71 A BIS # 63D-38 -</v>
          </cell>
          <cell r="K1155">
            <v>44835</v>
          </cell>
          <cell r="L1155">
            <v>6654</v>
          </cell>
          <cell r="M1155">
            <v>8470</v>
          </cell>
          <cell r="N1155">
            <v>4000</v>
          </cell>
          <cell r="O1155">
            <v>435</v>
          </cell>
          <cell r="P1155">
            <v>570</v>
          </cell>
          <cell r="Q1155">
            <v>0.2154385964912281</v>
          </cell>
          <cell r="R1155">
            <v>447.2</v>
          </cell>
          <cell r="S1155">
            <v>949</v>
          </cell>
          <cell r="T1155">
            <v>0.21517386722866183</v>
          </cell>
          <cell r="U1155">
            <v>744.8</v>
          </cell>
          <cell r="V1155">
            <v>949</v>
          </cell>
          <cell r="W1155">
            <v>0.21517386722866183</v>
          </cell>
          <cell r="X1155">
            <v>744.8</v>
          </cell>
          <cell r="Y1155">
            <v>949</v>
          </cell>
          <cell r="Z1155">
            <v>0.21517386722866183</v>
          </cell>
          <cell r="AA1155">
            <v>744.8</v>
          </cell>
          <cell r="AB1155">
            <v>12587312.800000001</v>
          </cell>
          <cell r="AC1155" t="str">
            <v>Registro Valido</v>
          </cell>
          <cell r="AD1155">
            <v>570</v>
          </cell>
          <cell r="AE1155">
            <v>949</v>
          </cell>
          <cell r="AF1155">
            <v>949</v>
          </cell>
          <cell r="AG1155">
            <v>949</v>
          </cell>
          <cell r="AH1155">
            <v>559</v>
          </cell>
          <cell r="AI1155">
            <v>931</v>
          </cell>
          <cell r="AJ1155">
            <v>931</v>
          </cell>
          <cell r="AK1155">
            <v>931</v>
          </cell>
          <cell r="AM1155" t="str">
            <v>ALI_25_SEG_8</v>
          </cell>
          <cell r="AN1155" t="str">
            <v>ALI_25_SEG_8_VAL_12587312.8</v>
          </cell>
          <cell r="AO1155">
            <v>5</v>
          </cell>
          <cell r="AP1155">
            <v>12587312.800000001</v>
          </cell>
          <cell r="AQ1155" t="b">
            <v>1</v>
          </cell>
          <cell r="AR1155" t="str">
            <v>Empate</v>
          </cell>
          <cell r="AS1155" t="str">
            <v/>
          </cell>
          <cell r="AT1155" t="str">
            <v>ALI_25_SEG_8_</v>
          </cell>
          <cell r="AU1155">
            <v>1</v>
          </cell>
          <cell r="AV1155" t="str">
            <v>No Seleccionada</v>
          </cell>
        </row>
        <row r="1156">
          <cell r="A1156" t="b">
            <v>0</v>
          </cell>
          <cell r="B1156" t="str">
            <v>5to_Evento_973_V2_NUTRISERVI_17501767.xlsm</v>
          </cell>
          <cell r="C1156">
            <v>25</v>
          </cell>
          <cell r="D1156">
            <v>2088</v>
          </cell>
          <cell r="E1156" t="str">
            <v>Consorcio Nutriservi Panadería 2020</v>
          </cell>
          <cell r="F1156">
            <v>54</v>
          </cell>
          <cell r="G1156" t="str">
            <v>CEREAL EMPACADO</v>
          </cell>
          <cell r="H1156" t="str">
            <v>25 : Galleta de avena (Paquete mínimo dos (2) unidades)</v>
          </cell>
          <cell r="I1156">
            <v>9</v>
          </cell>
          <cell r="J1156" t="str">
            <v>Sitio 1 : CARRERA 127#22G-18 INT 4 - Sitio 2 : SIBERIA KM 7.5 CELTA, LOTE 159 - Sitio 3 : CARRERA 68B #10A-18 - Sitio 4 : CALLE 24F#101B-15 - Sitio 5 : CARRERA 65B#10A-87 - Sitio 6 : AUTO MEDE KM 1,5 P INDUS FLORIDA BOD 23 - Sitio 7 : CARRERA 71 A BIS # 63D-38 -</v>
          </cell>
          <cell r="K1156">
            <v>44835</v>
          </cell>
          <cell r="L1156">
            <v>6724</v>
          </cell>
          <cell r="M1156">
            <v>8560</v>
          </cell>
          <cell r="N1156">
            <v>4041</v>
          </cell>
          <cell r="O1156">
            <v>439</v>
          </cell>
          <cell r="P1156">
            <v>570</v>
          </cell>
          <cell r="Q1156">
            <v>0.2154385964912281</v>
          </cell>
          <cell r="R1156">
            <v>447.2</v>
          </cell>
          <cell r="S1156">
            <v>949</v>
          </cell>
          <cell r="T1156">
            <v>0.21517386722866183</v>
          </cell>
          <cell r="U1156">
            <v>744.8</v>
          </cell>
          <cell r="V1156">
            <v>949</v>
          </cell>
          <cell r="W1156">
            <v>0.21517386722866183</v>
          </cell>
          <cell r="X1156">
            <v>744.8</v>
          </cell>
          <cell r="Y1156">
            <v>949</v>
          </cell>
          <cell r="Z1156">
            <v>0.21517386722866183</v>
          </cell>
          <cell r="AA1156">
            <v>744.8</v>
          </cell>
          <cell r="AB1156">
            <v>12719164.800000001</v>
          </cell>
          <cell r="AC1156" t="str">
            <v>Registro Valido</v>
          </cell>
          <cell r="AD1156">
            <v>570</v>
          </cell>
          <cell r="AE1156">
            <v>949</v>
          </cell>
          <cell r="AF1156">
            <v>949</v>
          </cell>
          <cell r="AG1156">
            <v>949</v>
          </cell>
          <cell r="AH1156">
            <v>559</v>
          </cell>
          <cell r="AI1156">
            <v>931</v>
          </cell>
          <cell r="AJ1156">
            <v>931</v>
          </cell>
          <cell r="AK1156">
            <v>931</v>
          </cell>
          <cell r="AM1156" t="str">
            <v>ALI_25_SEG_9</v>
          </cell>
          <cell r="AN1156" t="str">
            <v>ALI_25_SEG_9_VAL_12719164.8</v>
          </cell>
          <cell r="AO1156">
            <v>5</v>
          </cell>
          <cell r="AP1156">
            <v>12719164.800000001</v>
          </cell>
          <cell r="AQ1156" t="b">
            <v>1</v>
          </cell>
          <cell r="AR1156" t="str">
            <v>Empate</v>
          </cell>
          <cell r="AS1156" t="str">
            <v/>
          </cell>
          <cell r="AT1156" t="str">
            <v>ALI_25_SEG_9_</v>
          </cell>
          <cell r="AU1156">
            <v>1</v>
          </cell>
          <cell r="AV1156" t="str">
            <v>No Seleccionada</v>
          </cell>
        </row>
        <row r="1157">
          <cell r="A1157" t="b">
            <v>0</v>
          </cell>
          <cell r="B1157" t="str">
            <v>5to_Evento_973_V2_NUTRISERVI_17501767.xlsm</v>
          </cell>
          <cell r="C1157">
            <v>25</v>
          </cell>
          <cell r="D1157">
            <v>2088</v>
          </cell>
          <cell r="E1157" t="str">
            <v>Consorcio Nutriservi Panadería 2020</v>
          </cell>
          <cell r="F1157">
            <v>55</v>
          </cell>
          <cell r="G1157" t="str">
            <v>CEREAL EMPACADO</v>
          </cell>
          <cell r="H1157" t="str">
            <v>25 : Galleta de avena (Paquete mínimo dos (2) unidades)</v>
          </cell>
          <cell r="I1157">
            <v>10</v>
          </cell>
          <cell r="J1157" t="str">
            <v>Sitio 1 : CARRERA 127#22G-18 INT 4 - Sitio 2 : SIBERIA KM 7.5 CELTA, LOTE 159 - Sitio 3 : CARRERA 68B #10A-18 - Sitio 4 : CALLE 24F#101B-15 - Sitio 5 : CARRERA 65B#10A-87 - Sitio 6 : AUTO MEDE KM 1,5 P INDUS FLORIDA BOD 23 - Sitio 7 : CARRERA 71 A BIS # 63D-38 -</v>
          </cell>
          <cell r="K1157">
            <v>44835</v>
          </cell>
          <cell r="L1157">
            <v>6734</v>
          </cell>
          <cell r="M1157">
            <v>8574</v>
          </cell>
          <cell r="N1157">
            <v>4048</v>
          </cell>
          <cell r="O1157">
            <v>440</v>
          </cell>
          <cell r="P1157">
            <v>570</v>
          </cell>
          <cell r="Q1157">
            <v>0.2154385964912281</v>
          </cell>
          <cell r="R1157">
            <v>447.2</v>
          </cell>
          <cell r="S1157">
            <v>949</v>
          </cell>
          <cell r="T1157">
            <v>0.21517386722866183</v>
          </cell>
          <cell r="U1157">
            <v>744.8</v>
          </cell>
          <cell r="V1157">
            <v>949</v>
          </cell>
          <cell r="W1157">
            <v>0.21517386722866183</v>
          </cell>
          <cell r="X1157">
            <v>744.8</v>
          </cell>
          <cell r="Y1157">
            <v>949</v>
          </cell>
          <cell r="Z1157">
            <v>0.21517386722866183</v>
          </cell>
          <cell r="AA1157">
            <v>744.8</v>
          </cell>
          <cell r="AB1157">
            <v>12740022.4</v>
          </cell>
          <cell r="AC1157" t="str">
            <v>Registro Valido</v>
          </cell>
          <cell r="AD1157">
            <v>570</v>
          </cell>
          <cell r="AE1157">
            <v>949</v>
          </cell>
          <cell r="AF1157">
            <v>949</v>
          </cell>
          <cell r="AG1157">
            <v>949</v>
          </cell>
          <cell r="AH1157">
            <v>559</v>
          </cell>
          <cell r="AI1157">
            <v>931</v>
          </cell>
          <cell r="AJ1157">
            <v>931</v>
          </cell>
          <cell r="AK1157">
            <v>931</v>
          </cell>
          <cell r="AM1157" t="str">
            <v>ALI_25_SEG_10</v>
          </cell>
          <cell r="AN1157" t="str">
            <v>ALI_25_SEG_10_VAL_12740022.4</v>
          </cell>
          <cell r="AO1157">
            <v>5</v>
          </cell>
          <cell r="AP1157">
            <v>12740022.4</v>
          </cell>
          <cell r="AQ1157" t="b">
            <v>1</v>
          </cell>
          <cell r="AR1157" t="str">
            <v>Empate</v>
          </cell>
          <cell r="AS1157" t="str">
            <v/>
          </cell>
          <cell r="AT1157" t="str">
            <v>ALI_25_SEG_10_</v>
          </cell>
          <cell r="AU1157">
            <v>1</v>
          </cell>
          <cell r="AV1157" t="str">
            <v>No Seleccionada</v>
          </cell>
        </row>
        <row r="1158">
          <cell r="A1158" t="b">
            <v>0</v>
          </cell>
          <cell r="B1158" t="str">
            <v>5to_Evento_973_V2_NUTRISERVI_17501767.xlsm</v>
          </cell>
          <cell r="C1158">
            <v>25</v>
          </cell>
          <cell r="D1158">
            <v>2088</v>
          </cell>
          <cell r="E1158" t="str">
            <v>Consorcio Nutriservi Panadería 2020</v>
          </cell>
          <cell r="F1158">
            <v>56</v>
          </cell>
          <cell r="G1158" t="str">
            <v>CEREAL EMPACADO</v>
          </cell>
          <cell r="H1158" t="str">
            <v>25 : Galleta de avena (Paquete mínimo dos (2) unidades)</v>
          </cell>
          <cell r="I1158">
            <v>11</v>
          </cell>
          <cell r="J1158" t="str">
            <v>Sitio 1 : CARRERA 127#22G-18 INT 4 - Sitio 2 : SIBERIA KM 7.5 CELTA, LOTE 159 - Sitio 3 : CARRERA 68B #10A-18 - Sitio 4 : CALLE 24F#101B-15 - Sitio 5 : CARRERA 65B#10A-87 - Sitio 6 : AUTO MEDE KM 1,5 P INDUS FLORIDA BOD 23 - Sitio 7 : CARRERA 71 A BIS # 63D-38 -</v>
          </cell>
          <cell r="K1158">
            <v>44835</v>
          </cell>
          <cell r="L1158">
            <v>6632</v>
          </cell>
          <cell r="M1158">
            <v>8443</v>
          </cell>
          <cell r="N1158">
            <v>3987</v>
          </cell>
          <cell r="O1158">
            <v>433</v>
          </cell>
          <cell r="P1158">
            <v>570</v>
          </cell>
          <cell r="Q1158">
            <v>0.2154385964912281</v>
          </cell>
          <cell r="R1158">
            <v>447.2</v>
          </cell>
          <cell r="S1158">
            <v>949</v>
          </cell>
          <cell r="T1158">
            <v>0.21517386722866183</v>
          </cell>
          <cell r="U1158">
            <v>744.8</v>
          </cell>
          <cell r="V1158">
            <v>949</v>
          </cell>
          <cell r="W1158">
            <v>0.21517386722866183</v>
          </cell>
          <cell r="X1158">
            <v>744.8</v>
          </cell>
          <cell r="Y1158">
            <v>949</v>
          </cell>
          <cell r="Z1158">
            <v>0.21517386722866183</v>
          </cell>
          <cell r="AA1158">
            <v>744.8</v>
          </cell>
          <cell r="AB1158">
            <v>12546192.799999999</v>
          </cell>
          <cell r="AC1158" t="str">
            <v>Registro Valido</v>
          </cell>
          <cell r="AD1158">
            <v>570</v>
          </cell>
          <cell r="AE1158">
            <v>949</v>
          </cell>
          <cell r="AF1158">
            <v>949</v>
          </cell>
          <cell r="AG1158">
            <v>949</v>
          </cell>
          <cell r="AH1158">
            <v>559</v>
          </cell>
          <cell r="AI1158">
            <v>931</v>
          </cell>
          <cell r="AJ1158">
            <v>931</v>
          </cell>
          <cell r="AK1158">
            <v>931</v>
          </cell>
          <cell r="AM1158" t="str">
            <v>ALI_25_SEG_11</v>
          </cell>
          <cell r="AN1158" t="str">
            <v>ALI_25_SEG_11_VAL_12546192.8</v>
          </cell>
          <cell r="AO1158">
            <v>5</v>
          </cell>
          <cell r="AP1158">
            <v>12546192.799999999</v>
          </cell>
          <cell r="AQ1158" t="b">
            <v>1</v>
          </cell>
          <cell r="AR1158" t="str">
            <v>Empate</v>
          </cell>
          <cell r="AS1158" t="str">
            <v/>
          </cell>
          <cell r="AT1158" t="str">
            <v>ALI_25_SEG_11_</v>
          </cell>
          <cell r="AU1158">
            <v>1</v>
          </cell>
          <cell r="AV1158" t="str">
            <v>No Seleccionada</v>
          </cell>
        </row>
        <row r="1159">
          <cell r="A1159" t="b">
            <v>0</v>
          </cell>
          <cell r="B1159" t="str">
            <v>5to_Evento_973_V2_NUTRISERVI_17501767.xlsm</v>
          </cell>
          <cell r="C1159">
            <v>25</v>
          </cell>
          <cell r="D1159">
            <v>2088</v>
          </cell>
          <cell r="E1159" t="str">
            <v>Consorcio Nutriservi Panadería 2020</v>
          </cell>
          <cell r="F1159">
            <v>57</v>
          </cell>
          <cell r="G1159" t="str">
            <v>CEREAL EMPACADO</v>
          </cell>
          <cell r="H1159" t="str">
            <v>25 : Galleta de avena (Paquete mínimo dos (2) unidades)</v>
          </cell>
          <cell r="I1159">
            <v>12</v>
          </cell>
          <cell r="J1159" t="str">
            <v>Sitio 1 : CARRERA 127#22G-18 INT 4 - Sitio 2 : SIBERIA KM 7.5 CELTA, LOTE 159 - Sitio 3 : CARRERA 68B #10A-18 - Sitio 4 : CALLE 24F#101B-15 - Sitio 5 : CARRERA 65B#10A-87 - Sitio 6 : AUTO MEDE KM 1,5 P INDUS FLORIDA BOD 23 - Sitio 7 : CARRERA 71 A BIS # 63D-38 -</v>
          </cell>
          <cell r="K1159">
            <v>44835</v>
          </cell>
          <cell r="L1159">
            <v>6019</v>
          </cell>
          <cell r="M1159">
            <v>7662</v>
          </cell>
          <cell r="N1159">
            <v>3618</v>
          </cell>
          <cell r="O1159">
            <v>393</v>
          </cell>
          <cell r="P1159">
            <v>570</v>
          </cell>
          <cell r="Q1159">
            <v>0.2154385964912281</v>
          </cell>
          <cell r="R1159">
            <v>447.2</v>
          </cell>
          <cell r="S1159">
            <v>949</v>
          </cell>
          <cell r="T1159">
            <v>0.21517386722866183</v>
          </cell>
          <cell r="U1159">
            <v>744.8</v>
          </cell>
          <cell r="V1159">
            <v>949</v>
          </cell>
          <cell r="W1159">
            <v>0.21517386722866183</v>
          </cell>
          <cell r="X1159">
            <v>744.8</v>
          </cell>
          <cell r="Y1159">
            <v>949</v>
          </cell>
          <cell r="Z1159">
            <v>0.21517386722866183</v>
          </cell>
          <cell r="AA1159">
            <v>744.8</v>
          </cell>
          <cell r="AB1159">
            <v>11385747.199999999</v>
          </cell>
          <cell r="AC1159" t="str">
            <v>Registro Valido</v>
          </cell>
          <cell r="AD1159">
            <v>570</v>
          </cell>
          <cell r="AE1159">
            <v>949</v>
          </cell>
          <cell r="AF1159">
            <v>949</v>
          </cell>
          <cell r="AG1159">
            <v>949</v>
          </cell>
          <cell r="AH1159">
            <v>559</v>
          </cell>
          <cell r="AI1159">
            <v>931</v>
          </cell>
          <cell r="AJ1159">
            <v>931</v>
          </cell>
          <cell r="AK1159">
            <v>931</v>
          </cell>
          <cell r="AM1159" t="str">
            <v>ALI_25_SEG_12</v>
          </cell>
          <cell r="AN1159" t="str">
            <v>ALI_25_SEG_12_VAL_11385747.2</v>
          </cell>
          <cell r="AO1159">
            <v>5</v>
          </cell>
          <cell r="AP1159">
            <v>11385747.199999999</v>
          </cell>
          <cell r="AQ1159" t="b">
            <v>1</v>
          </cell>
          <cell r="AR1159" t="str">
            <v>Empate</v>
          </cell>
          <cell r="AS1159" t="str">
            <v/>
          </cell>
          <cell r="AT1159" t="str">
            <v>ALI_25_SEG_12_</v>
          </cell>
          <cell r="AU1159">
            <v>1</v>
          </cell>
          <cell r="AV1159" t="str">
            <v>No Seleccionada</v>
          </cell>
        </row>
        <row r="1160">
          <cell r="A1160" t="b">
            <v>0</v>
          </cell>
          <cell r="B1160" t="str">
            <v>5to_Evento_973_V2_NUTRISERVI_17501767.xlsm</v>
          </cell>
          <cell r="C1160">
            <v>25</v>
          </cell>
          <cell r="D1160">
            <v>2088</v>
          </cell>
          <cell r="E1160" t="str">
            <v>Consorcio Nutriservi Panadería 2020</v>
          </cell>
          <cell r="F1160">
            <v>58</v>
          </cell>
          <cell r="G1160" t="str">
            <v>CEREAL EMPACADO</v>
          </cell>
          <cell r="H1160" t="str">
            <v>25 : Galleta de avena (Paquete mínimo dos (2) unidades)</v>
          </cell>
          <cell r="I1160">
            <v>13</v>
          </cell>
          <cell r="J1160" t="str">
            <v>Sitio 1 : CARRERA 127#22G-18 INT 4 - Sitio 2 : SIBERIA KM 7.5 CELTA, LOTE 159 - Sitio 3 : CARRERA 68B #10A-18 - Sitio 4 : CALLE 24F#101B-15 - Sitio 5 : CARRERA 65B#10A-87 - Sitio 6 : AUTO MEDE KM 1,5 P INDUS FLORIDA BOD 23 - Sitio 7 : CARRERA 71 A BIS # 63D-38 -</v>
          </cell>
          <cell r="K1160">
            <v>44835</v>
          </cell>
          <cell r="L1160">
            <v>6391</v>
          </cell>
          <cell r="M1160">
            <v>8136</v>
          </cell>
          <cell r="N1160">
            <v>3841</v>
          </cell>
          <cell r="O1160">
            <v>417</v>
          </cell>
          <cell r="P1160">
            <v>570</v>
          </cell>
          <cell r="Q1160">
            <v>0.2154385964912281</v>
          </cell>
          <cell r="R1160">
            <v>447.2</v>
          </cell>
          <cell r="S1160">
            <v>949</v>
          </cell>
          <cell r="T1160">
            <v>0.21517386722866183</v>
          </cell>
          <cell r="U1160">
            <v>744.8</v>
          </cell>
          <cell r="V1160">
            <v>949</v>
          </cell>
          <cell r="W1160">
            <v>0.21517386722866183</v>
          </cell>
          <cell r="X1160">
            <v>744.8</v>
          </cell>
          <cell r="Y1160">
            <v>949</v>
          </cell>
          <cell r="Z1160">
            <v>0.21517386722866183</v>
          </cell>
          <cell r="AA1160">
            <v>744.8</v>
          </cell>
          <cell r="AB1160">
            <v>12089106.4</v>
          </cell>
          <cell r="AC1160" t="str">
            <v>Registro Valido</v>
          </cell>
          <cell r="AD1160">
            <v>570</v>
          </cell>
          <cell r="AE1160">
            <v>949</v>
          </cell>
          <cell r="AF1160">
            <v>949</v>
          </cell>
          <cell r="AG1160">
            <v>949</v>
          </cell>
          <cell r="AH1160">
            <v>559</v>
          </cell>
          <cell r="AI1160">
            <v>931</v>
          </cell>
          <cell r="AJ1160">
            <v>931</v>
          </cell>
          <cell r="AK1160">
            <v>931</v>
          </cell>
          <cell r="AM1160" t="str">
            <v>ALI_25_SEG_13</v>
          </cell>
          <cell r="AN1160" t="str">
            <v>ALI_25_SEG_13_VAL_12089106.4</v>
          </cell>
          <cell r="AO1160">
            <v>5</v>
          </cell>
          <cell r="AP1160">
            <v>12089106.4</v>
          </cell>
          <cell r="AQ1160" t="b">
            <v>1</v>
          </cell>
          <cell r="AR1160" t="str">
            <v>Empate</v>
          </cell>
          <cell r="AS1160" t="str">
            <v/>
          </cell>
          <cell r="AT1160" t="str">
            <v>ALI_25_SEG_13_</v>
          </cell>
          <cell r="AU1160">
            <v>1</v>
          </cell>
          <cell r="AV1160" t="str">
            <v>No Seleccionada</v>
          </cell>
        </row>
        <row r="1161">
          <cell r="A1161" t="b">
            <v>0</v>
          </cell>
          <cell r="B1161" t="str">
            <v>5to_Evento_973_V2_NUTRISERVI_17501767.xlsm</v>
          </cell>
          <cell r="C1161">
            <v>25</v>
          </cell>
          <cell r="D1161">
            <v>2088</v>
          </cell>
          <cell r="E1161" t="str">
            <v>Consorcio Nutriservi Panadería 2020</v>
          </cell>
          <cell r="F1161">
            <v>59</v>
          </cell>
          <cell r="G1161" t="str">
            <v>CEREAL EMPACADO</v>
          </cell>
          <cell r="H1161" t="str">
            <v>25 : Galleta de avena (Paquete mínimo dos (2) unidades)</v>
          </cell>
          <cell r="I1161">
            <v>14</v>
          </cell>
          <cell r="J1161" t="str">
            <v>Sitio 1 : CARRERA 127#22G-18 INT 4 - Sitio 2 : SIBERIA KM 7.5 CELTA, LOTE 159 - Sitio 3 : CARRERA 68B #10A-18 - Sitio 4 : CALLE 24F#101B-15 - Sitio 5 : CARRERA 65B#10A-87 - Sitio 6 : AUTO MEDE KM 1,5 P INDUS FLORIDA BOD 23 - Sitio 7 : CARRERA 71 A BIS # 63D-38 -</v>
          </cell>
          <cell r="K1161">
            <v>44835</v>
          </cell>
          <cell r="L1161">
            <v>6333</v>
          </cell>
          <cell r="M1161">
            <v>8062</v>
          </cell>
          <cell r="N1161">
            <v>3806</v>
          </cell>
          <cell r="O1161">
            <v>414</v>
          </cell>
          <cell r="P1161">
            <v>570</v>
          </cell>
          <cell r="Q1161">
            <v>0.2154385964912281</v>
          </cell>
          <cell r="R1161">
            <v>447.2</v>
          </cell>
          <cell r="S1161">
            <v>949</v>
          </cell>
          <cell r="T1161">
            <v>0.21517386722866183</v>
          </cell>
          <cell r="U1161">
            <v>744.8</v>
          </cell>
          <cell r="V1161">
            <v>949</v>
          </cell>
          <cell r="W1161">
            <v>0.21517386722866183</v>
          </cell>
          <cell r="X1161">
            <v>744.8</v>
          </cell>
          <cell r="Y1161">
            <v>949</v>
          </cell>
          <cell r="Z1161">
            <v>0.21517386722866183</v>
          </cell>
          <cell r="AA1161">
            <v>744.8</v>
          </cell>
          <cell r="AB1161">
            <v>11979751.199999999</v>
          </cell>
          <cell r="AC1161" t="str">
            <v>Registro Valido</v>
          </cell>
          <cell r="AD1161">
            <v>570</v>
          </cell>
          <cell r="AE1161">
            <v>949</v>
          </cell>
          <cell r="AF1161">
            <v>949</v>
          </cell>
          <cell r="AG1161">
            <v>949</v>
          </cell>
          <cell r="AH1161">
            <v>559</v>
          </cell>
          <cell r="AI1161">
            <v>931</v>
          </cell>
          <cell r="AJ1161">
            <v>931</v>
          </cell>
          <cell r="AK1161">
            <v>931</v>
          </cell>
          <cell r="AM1161" t="str">
            <v>ALI_25_SEG_14</v>
          </cell>
          <cell r="AN1161" t="str">
            <v>ALI_25_SEG_14_VAL_11979751.2</v>
          </cell>
          <cell r="AO1161">
            <v>5</v>
          </cell>
          <cell r="AP1161">
            <v>11979751.199999999</v>
          </cell>
          <cell r="AQ1161" t="b">
            <v>1</v>
          </cell>
          <cell r="AR1161" t="str">
            <v>Empate</v>
          </cell>
          <cell r="AS1161" t="str">
            <v/>
          </cell>
          <cell r="AT1161" t="str">
            <v>ALI_25_SEG_14_</v>
          </cell>
          <cell r="AU1161">
            <v>1</v>
          </cell>
          <cell r="AV1161" t="str">
            <v>No Seleccionada</v>
          </cell>
        </row>
        <row r="1162">
          <cell r="A1162" t="b">
            <v>0</v>
          </cell>
          <cell r="B1162" t="str">
            <v>5to_Evento_973_V2_NUTRISERVI_17501767.xlsm</v>
          </cell>
          <cell r="C1162">
            <v>25</v>
          </cell>
          <cell r="D1162">
            <v>2088</v>
          </cell>
          <cell r="E1162" t="str">
            <v>Consorcio Nutriservi Panadería 2020</v>
          </cell>
          <cell r="F1162">
            <v>60</v>
          </cell>
          <cell r="G1162" t="str">
            <v>CEREAL EMPACADO</v>
          </cell>
          <cell r="H1162" t="str">
            <v>25 : Galleta de avena (Paquete mínimo dos (2) unidades)</v>
          </cell>
          <cell r="I1162">
            <v>15</v>
          </cell>
          <cell r="J1162" t="str">
            <v>Sitio 1 : CARRERA 127#22G-18 INT 4 - Sitio 2 : SIBERIA KM 7.5 CELTA, LOTE 159 - Sitio 3 : CARRERA 68B #10A-18 - Sitio 4 : CALLE 24F#101B-15 - Sitio 5 : CARRERA 65B#10A-87 - Sitio 6 : AUTO MEDE KM 1,5 P INDUS FLORIDA BOD 23 - Sitio 7 : CARRERA 71 A BIS # 63D-38 -</v>
          </cell>
          <cell r="K1162">
            <v>44835</v>
          </cell>
          <cell r="L1162">
            <v>5985</v>
          </cell>
          <cell r="M1162">
            <v>7619</v>
          </cell>
          <cell r="N1162">
            <v>3599</v>
          </cell>
          <cell r="O1162">
            <v>392</v>
          </cell>
          <cell r="P1162">
            <v>570</v>
          </cell>
          <cell r="Q1162">
            <v>0.2154385964912281</v>
          </cell>
          <cell r="R1162">
            <v>447.2</v>
          </cell>
          <cell r="S1162">
            <v>949</v>
          </cell>
          <cell r="T1162">
            <v>0.21517386722866183</v>
          </cell>
          <cell r="U1162">
            <v>744.8</v>
          </cell>
          <cell r="V1162">
            <v>949</v>
          </cell>
          <cell r="W1162">
            <v>0.21517386722866183</v>
          </cell>
          <cell r="X1162">
            <v>744.8</v>
          </cell>
          <cell r="Y1162">
            <v>949</v>
          </cell>
          <cell r="Z1162">
            <v>0.21517386722866183</v>
          </cell>
          <cell r="AA1162">
            <v>744.8</v>
          </cell>
          <cell r="AB1162">
            <v>11323619.999999998</v>
          </cell>
          <cell r="AC1162" t="str">
            <v>Registro Valido</v>
          </cell>
          <cell r="AD1162">
            <v>570</v>
          </cell>
          <cell r="AE1162">
            <v>949</v>
          </cell>
          <cell r="AF1162">
            <v>949</v>
          </cell>
          <cell r="AG1162">
            <v>949</v>
          </cell>
          <cell r="AH1162">
            <v>559</v>
          </cell>
          <cell r="AI1162">
            <v>931</v>
          </cell>
          <cell r="AJ1162">
            <v>931</v>
          </cell>
          <cell r="AK1162">
            <v>931</v>
          </cell>
          <cell r="AM1162" t="str">
            <v>ALI_25_SEG_15</v>
          </cell>
          <cell r="AN1162" t="str">
            <v>ALI_25_SEG_15_VAL_11323620</v>
          </cell>
          <cell r="AO1162">
            <v>5</v>
          </cell>
          <cell r="AP1162">
            <v>11323619.999999998</v>
          </cell>
          <cell r="AQ1162" t="b">
            <v>1</v>
          </cell>
          <cell r="AR1162" t="str">
            <v>Empate</v>
          </cell>
          <cell r="AS1162" t="str">
            <v/>
          </cell>
          <cell r="AT1162" t="str">
            <v>ALI_25_SEG_15_</v>
          </cell>
          <cell r="AU1162">
            <v>1</v>
          </cell>
          <cell r="AV1162" t="str">
            <v>No Seleccionada</v>
          </cell>
        </row>
        <row r="1163">
          <cell r="A1163" t="b">
            <v>0</v>
          </cell>
          <cell r="B1163" t="str">
            <v>5to_Evento_973_V2_NUTRISERVI_17501767.xlsm</v>
          </cell>
          <cell r="C1163">
            <v>93</v>
          </cell>
          <cell r="D1163">
            <v>2088</v>
          </cell>
          <cell r="E1163" t="str">
            <v>Consorcio Nutriservi Panadería 2020</v>
          </cell>
          <cell r="F1163">
            <v>91</v>
          </cell>
          <cell r="G1163" t="str">
            <v>CEREAL EMPACADO</v>
          </cell>
          <cell r="H1163" t="str">
            <v>93 : Torta de zanahoria.</v>
          </cell>
          <cell r="I1163">
            <v>1</v>
          </cell>
          <cell r="J1163" t="str">
            <v>Sitio 1 : CARRERA 127#22G-18 INT 4 - Sitio 2 : SIBERIA KM 7.5 CELTA, LOTE 159 - Sitio 3 : CARRERA 68B #10A-18 - Sitio 4 : CALLE 24F#101B-15 - Sitio 5 : CARRERA 65B#10A-87 - Sitio 6 : AUTO MEDE KM 1,5 P INDUS FLORIDA BOD 23 - Sitio 7 : CARRERA 71 A BIS # 63D-38 -</v>
          </cell>
          <cell r="K1163">
            <v>44835</v>
          </cell>
          <cell r="L1163">
            <v>6891</v>
          </cell>
          <cell r="M1163">
            <v>8199</v>
          </cell>
          <cell r="N1163">
            <v>4855</v>
          </cell>
          <cell r="O1163">
            <v>404</v>
          </cell>
          <cell r="P1163">
            <v>508</v>
          </cell>
          <cell r="Q1163">
            <v>0</v>
          </cell>
          <cell r="R1163">
            <v>508</v>
          </cell>
          <cell r="S1163">
            <v>678</v>
          </cell>
          <cell r="T1163">
            <v>0</v>
          </cell>
          <cell r="U1163">
            <v>678</v>
          </cell>
          <cell r="V1163">
            <v>1014</v>
          </cell>
          <cell r="W1163">
            <v>0</v>
          </cell>
          <cell r="X1163">
            <v>1014</v>
          </cell>
          <cell r="Y1163">
            <v>1014</v>
          </cell>
          <cell r="Z1163">
            <v>0</v>
          </cell>
          <cell r="AA1163">
            <v>1014</v>
          </cell>
          <cell r="AB1163">
            <v>14392176</v>
          </cell>
          <cell r="AC1163" t="str">
            <v>Registro Valido</v>
          </cell>
          <cell r="AD1163">
            <v>508</v>
          </cell>
          <cell r="AE1163">
            <v>678</v>
          </cell>
          <cell r="AF1163">
            <v>1014</v>
          </cell>
          <cell r="AG1163">
            <v>1014</v>
          </cell>
          <cell r="AH1163">
            <v>498</v>
          </cell>
          <cell r="AI1163">
            <v>663</v>
          </cell>
          <cell r="AJ1163">
            <v>994</v>
          </cell>
          <cell r="AK1163">
            <v>994</v>
          </cell>
          <cell r="AM1163" t="str">
            <v>ALI_93_SEG_1</v>
          </cell>
          <cell r="AN1163" t="str">
            <v>ALI_93_SEG_1_VAL_14392176</v>
          </cell>
          <cell r="AO1163">
            <v>5</v>
          </cell>
          <cell r="AP1163">
            <v>12685590.9</v>
          </cell>
          <cell r="AQ1163" t="b">
            <v>0</v>
          </cell>
          <cell r="AR1163" t="str">
            <v/>
          </cell>
          <cell r="AS1163" t="str">
            <v/>
          </cell>
          <cell r="AT1163" t="str">
            <v>ALI_93_SEG_1_</v>
          </cell>
          <cell r="AU1163">
            <v>1</v>
          </cell>
          <cell r="AV1163" t="str">
            <v>No Seleccionada</v>
          </cell>
        </row>
        <row r="1164">
          <cell r="A1164" t="b">
            <v>0</v>
          </cell>
          <cell r="B1164" t="str">
            <v>5to_Evento_973_V2_NUTRISERVI_17501767.xlsm</v>
          </cell>
          <cell r="C1164">
            <v>93</v>
          </cell>
          <cell r="D1164">
            <v>2088</v>
          </cell>
          <cell r="E1164" t="str">
            <v>Consorcio Nutriservi Panadería 2020</v>
          </cell>
          <cell r="F1164">
            <v>92</v>
          </cell>
          <cell r="G1164" t="str">
            <v>CEREAL EMPACADO</v>
          </cell>
          <cell r="H1164" t="str">
            <v>93 : Torta de zanahoria.</v>
          </cell>
          <cell r="I1164">
            <v>2</v>
          </cell>
          <cell r="J1164" t="str">
            <v>Sitio 1 : CARRERA 127#22G-18 INT 4 - Sitio 2 : SIBERIA KM 7.5 CELTA, LOTE 159 - Sitio 3 : CARRERA 68B #10A-18 - Sitio 4 : CALLE 24F#101B-15 - Sitio 5 : CARRERA 65B#10A-87 - Sitio 6 : AUTO MEDE KM 1,5 P INDUS FLORIDA BOD 23 - Sitio 7 : CARRERA 71 A BIS # 63D-38 -</v>
          </cell>
          <cell r="K1164">
            <v>44835</v>
          </cell>
          <cell r="L1164">
            <v>7049</v>
          </cell>
          <cell r="M1164">
            <v>8384</v>
          </cell>
          <cell r="N1164">
            <v>4964</v>
          </cell>
          <cell r="O1164">
            <v>414</v>
          </cell>
          <cell r="P1164">
            <v>508</v>
          </cell>
          <cell r="Q1164">
            <v>0</v>
          </cell>
          <cell r="R1164">
            <v>508</v>
          </cell>
          <cell r="S1164">
            <v>678</v>
          </cell>
          <cell r="T1164">
            <v>0</v>
          </cell>
          <cell r="U1164">
            <v>678</v>
          </cell>
          <cell r="V1164">
            <v>1014</v>
          </cell>
          <cell r="W1164">
            <v>0</v>
          </cell>
          <cell r="X1164">
            <v>1014</v>
          </cell>
          <cell r="Y1164">
            <v>1014</v>
          </cell>
          <cell r="Z1164">
            <v>0</v>
          </cell>
          <cell r="AA1164">
            <v>1014</v>
          </cell>
          <cell r="AB1164">
            <v>14718536</v>
          </cell>
          <cell r="AC1164" t="str">
            <v>Registro Valido</v>
          </cell>
          <cell r="AD1164">
            <v>508</v>
          </cell>
          <cell r="AE1164">
            <v>678</v>
          </cell>
          <cell r="AF1164">
            <v>1014</v>
          </cell>
          <cell r="AG1164">
            <v>1014</v>
          </cell>
          <cell r="AH1164">
            <v>498</v>
          </cell>
          <cell r="AI1164">
            <v>663</v>
          </cell>
          <cell r="AJ1164">
            <v>994</v>
          </cell>
          <cell r="AK1164">
            <v>994</v>
          </cell>
          <cell r="AM1164" t="str">
            <v>ALI_93_SEG_2</v>
          </cell>
          <cell r="AN1164" t="str">
            <v>ALI_93_SEG_2_VAL_14718536</v>
          </cell>
          <cell r="AO1164">
            <v>5</v>
          </cell>
          <cell r="AP1164">
            <v>12973253.4</v>
          </cell>
          <cell r="AQ1164" t="b">
            <v>0</v>
          </cell>
          <cell r="AR1164" t="str">
            <v/>
          </cell>
          <cell r="AS1164" t="str">
            <v/>
          </cell>
          <cell r="AT1164" t="str">
            <v>ALI_93_SEG_2_</v>
          </cell>
          <cell r="AU1164">
            <v>1</v>
          </cell>
          <cell r="AV1164" t="str">
            <v>No Seleccionada</v>
          </cell>
        </row>
        <row r="1165">
          <cell r="A1165" t="b">
            <v>0</v>
          </cell>
          <cell r="B1165" t="str">
            <v>5to_Evento_973_V2_NUTRISERVI_17501767.xlsm</v>
          </cell>
          <cell r="C1165">
            <v>93</v>
          </cell>
          <cell r="D1165">
            <v>2088</v>
          </cell>
          <cell r="E1165" t="str">
            <v>Consorcio Nutriservi Panadería 2020</v>
          </cell>
          <cell r="F1165">
            <v>93</v>
          </cell>
          <cell r="G1165" t="str">
            <v>CEREAL EMPACADO</v>
          </cell>
          <cell r="H1165" t="str">
            <v>93 : Torta de zanahoria.</v>
          </cell>
          <cell r="I1165">
            <v>3</v>
          </cell>
          <cell r="J1165" t="str">
            <v>Sitio 1 : CARRERA 127#22G-18 INT 4 - Sitio 2 : SIBERIA KM 7.5 CELTA, LOTE 159 - Sitio 3 : CARRERA 68B #10A-18 - Sitio 4 : CALLE 24F#101B-15 - Sitio 5 : CARRERA 65B#10A-87 - Sitio 6 : AUTO MEDE KM 1,5 P INDUS FLORIDA BOD 23 - Sitio 7 : CARRERA 71 A BIS # 63D-38 -</v>
          </cell>
          <cell r="K1165">
            <v>44835</v>
          </cell>
          <cell r="L1165">
            <v>7007</v>
          </cell>
          <cell r="M1165">
            <v>8334</v>
          </cell>
          <cell r="N1165">
            <v>4935</v>
          </cell>
          <cell r="O1165">
            <v>411</v>
          </cell>
          <cell r="P1165">
            <v>508</v>
          </cell>
          <cell r="Q1165">
            <v>0</v>
          </cell>
          <cell r="R1165">
            <v>508</v>
          </cell>
          <cell r="S1165">
            <v>678</v>
          </cell>
          <cell r="T1165">
            <v>0</v>
          </cell>
          <cell r="U1165">
            <v>678</v>
          </cell>
          <cell r="V1165">
            <v>1014</v>
          </cell>
          <cell r="W1165">
            <v>0</v>
          </cell>
          <cell r="X1165">
            <v>1014</v>
          </cell>
          <cell r="Y1165">
            <v>1014</v>
          </cell>
          <cell r="Z1165">
            <v>0</v>
          </cell>
          <cell r="AA1165">
            <v>1014</v>
          </cell>
          <cell r="AB1165">
            <v>14630852</v>
          </cell>
          <cell r="AC1165" t="str">
            <v>Registro Valido</v>
          </cell>
          <cell r="AD1165">
            <v>508</v>
          </cell>
          <cell r="AE1165">
            <v>678</v>
          </cell>
          <cell r="AF1165">
            <v>1014</v>
          </cell>
          <cell r="AG1165">
            <v>1014</v>
          </cell>
          <cell r="AH1165">
            <v>498</v>
          </cell>
          <cell r="AI1165">
            <v>663</v>
          </cell>
          <cell r="AJ1165">
            <v>994</v>
          </cell>
          <cell r="AK1165">
            <v>994</v>
          </cell>
          <cell r="AM1165" t="str">
            <v>ALI_93_SEG_3</v>
          </cell>
          <cell r="AN1165" t="str">
            <v>ALI_93_SEG_3_VAL_14630852</v>
          </cell>
          <cell r="AO1165">
            <v>5</v>
          </cell>
          <cell r="AP1165">
            <v>12895966.800000001</v>
          </cell>
          <cell r="AQ1165" t="b">
            <v>0</v>
          </cell>
          <cell r="AR1165" t="str">
            <v/>
          </cell>
          <cell r="AS1165" t="str">
            <v/>
          </cell>
          <cell r="AT1165" t="str">
            <v>ALI_93_SEG_3_</v>
          </cell>
          <cell r="AU1165">
            <v>1</v>
          </cell>
          <cell r="AV1165" t="str">
            <v>No Seleccionada</v>
          </cell>
        </row>
        <row r="1166">
          <cell r="A1166" t="b">
            <v>0</v>
          </cell>
          <cell r="B1166" t="str">
            <v>5to_Evento_973_V2_NUTRISERVI_17501767.xlsm</v>
          </cell>
          <cell r="C1166">
            <v>93</v>
          </cell>
          <cell r="D1166">
            <v>2088</v>
          </cell>
          <cell r="E1166" t="str">
            <v>Consorcio Nutriservi Panadería 2020</v>
          </cell>
          <cell r="F1166">
            <v>94</v>
          </cell>
          <cell r="G1166" t="str">
            <v>CEREAL EMPACADO</v>
          </cell>
          <cell r="H1166" t="str">
            <v>93 : Torta de zanahoria.</v>
          </cell>
          <cell r="I1166">
            <v>4</v>
          </cell>
          <cell r="J1166" t="str">
            <v>Sitio 1 : CARRERA 127#22G-18 INT 4 - Sitio 2 : SIBERIA KM 7.5 CELTA, LOTE 159 - Sitio 3 : CARRERA 68B #10A-18 - Sitio 4 : CALLE 24F#101B-15 - Sitio 5 : CARRERA 65B#10A-87 - Sitio 6 : AUTO MEDE KM 1,5 P INDUS FLORIDA BOD 23 - Sitio 7 : CARRERA 71 A BIS # 63D-38 -</v>
          </cell>
          <cell r="K1166">
            <v>44835</v>
          </cell>
          <cell r="L1166">
            <v>7214</v>
          </cell>
          <cell r="M1166">
            <v>8766</v>
          </cell>
          <cell r="N1166">
            <v>4850</v>
          </cell>
          <cell r="O1166">
            <v>439</v>
          </cell>
          <cell r="P1166">
            <v>508</v>
          </cell>
          <cell r="Q1166">
            <v>0</v>
          </cell>
          <cell r="R1166">
            <v>508</v>
          </cell>
          <cell r="S1166">
            <v>678</v>
          </cell>
          <cell r="T1166">
            <v>0</v>
          </cell>
          <cell r="U1166">
            <v>678</v>
          </cell>
          <cell r="V1166">
            <v>1014</v>
          </cell>
          <cell r="W1166">
            <v>0</v>
          </cell>
          <cell r="X1166">
            <v>1014</v>
          </cell>
          <cell r="Y1166">
            <v>1014</v>
          </cell>
          <cell r="Z1166">
            <v>0</v>
          </cell>
          <cell r="AA1166">
            <v>1014</v>
          </cell>
          <cell r="AB1166">
            <v>14971106</v>
          </cell>
          <cell r="AC1166" t="str">
            <v>Registro Valido</v>
          </cell>
          <cell r="AD1166">
            <v>508</v>
          </cell>
          <cell r="AE1166">
            <v>678</v>
          </cell>
          <cell r="AF1166">
            <v>1014</v>
          </cell>
          <cell r="AG1166">
            <v>1014</v>
          </cell>
          <cell r="AH1166">
            <v>498</v>
          </cell>
          <cell r="AI1166">
            <v>663</v>
          </cell>
          <cell r="AJ1166">
            <v>994</v>
          </cell>
          <cell r="AK1166">
            <v>994</v>
          </cell>
          <cell r="AM1166" t="str">
            <v>ALI_93_SEG_4</v>
          </cell>
          <cell r="AN1166" t="str">
            <v>ALI_93_SEG_4_VAL_14971106</v>
          </cell>
          <cell r="AO1166">
            <v>4</v>
          </cell>
          <cell r="AP1166">
            <v>13195526.4</v>
          </cell>
          <cell r="AQ1166" t="b">
            <v>0</v>
          </cell>
          <cell r="AR1166" t="str">
            <v/>
          </cell>
          <cell r="AS1166" t="str">
            <v/>
          </cell>
          <cell r="AT1166" t="str">
            <v>ALI_93_SEG_4_</v>
          </cell>
          <cell r="AU1166">
            <v>1</v>
          </cell>
          <cell r="AV1166" t="str">
            <v>No Seleccionada</v>
          </cell>
        </row>
        <row r="1167">
          <cell r="A1167" t="b">
            <v>0</v>
          </cell>
          <cell r="B1167" t="str">
            <v>5to_Evento_973_V2_NUTRISERVI_17501767.xlsm</v>
          </cell>
          <cell r="C1167">
            <v>93</v>
          </cell>
          <cell r="D1167">
            <v>2088</v>
          </cell>
          <cell r="E1167" t="str">
            <v>Consorcio Nutriservi Panadería 2020</v>
          </cell>
          <cell r="F1167">
            <v>95</v>
          </cell>
          <cell r="G1167" t="str">
            <v>CEREAL EMPACADO</v>
          </cell>
          <cell r="H1167" t="str">
            <v>93 : Torta de zanahoria.</v>
          </cell>
          <cell r="I1167">
            <v>5</v>
          </cell>
          <cell r="J1167" t="str">
            <v>Sitio 1 : CARRERA 127#22G-18 INT 4 - Sitio 2 : SIBERIA KM 7.5 CELTA, LOTE 159 - Sitio 3 : CARRERA 68B #10A-18 - Sitio 4 : CALLE 24F#101B-15 - Sitio 5 : CARRERA 65B#10A-87 - Sitio 6 : AUTO MEDE KM 1,5 P INDUS FLORIDA BOD 23 - Sitio 7 : CARRERA 71 A BIS # 63D-38 -</v>
          </cell>
          <cell r="K1167">
            <v>44835</v>
          </cell>
          <cell r="L1167">
            <v>6705</v>
          </cell>
          <cell r="M1167">
            <v>8150</v>
          </cell>
          <cell r="N1167">
            <v>4508</v>
          </cell>
          <cell r="O1167">
            <v>407</v>
          </cell>
          <cell r="P1167">
            <v>508</v>
          </cell>
          <cell r="Q1167">
            <v>0</v>
          </cell>
          <cell r="R1167">
            <v>508</v>
          </cell>
          <cell r="S1167">
            <v>678</v>
          </cell>
          <cell r="T1167">
            <v>0</v>
          </cell>
          <cell r="U1167">
            <v>678</v>
          </cell>
          <cell r="V1167">
            <v>1014</v>
          </cell>
          <cell r="W1167">
            <v>0</v>
          </cell>
          <cell r="X1167">
            <v>1014</v>
          </cell>
          <cell r="Y1167">
            <v>1014</v>
          </cell>
          <cell r="Z1167">
            <v>0</v>
          </cell>
          <cell r="AA1167">
            <v>1014</v>
          </cell>
          <cell r="AB1167">
            <v>13915650</v>
          </cell>
          <cell r="AC1167" t="str">
            <v>Registro Valido</v>
          </cell>
          <cell r="AD1167">
            <v>508</v>
          </cell>
          <cell r="AE1167">
            <v>678</v>
          </cell>
          <cell r="AF1167">
            <v>1014</v>
          </cell>
          <cell r="AG1167">
            <v>1014</v>
          </cell>
          <cell r="AH1167">
            <v>498</v>
          </cell>
          <cell r="AI1167">
            <v>663</v>
          </cell>
          <cell r="AJ1167">
            <v>994</v>
          </cell>
          <cell r="AK1167">
            <v>994</v>
          </cell>
          <cell r="AM1167" t="str">
            <v>ALI_93_SEG_5</v>
          </cell>
          <cell r="AN1167" t="str">
            <v>ALI_93_SEG_5_VAL_13915650</v>
          </cell>
          <cell r="AO1167">
            <v>4</v>
          </cell>
          <cell r="AP1167">
            <v>12265245</v>
          </cell>
          <cell r="AQ1167" t="b">
            <v>0</v>
          </cell>
          <cell r="AR1167" t="str">
            <v/>
          </cell>
          <cell r="AS1167" t="str">
            <v/>
          </cell>
          <cell r="AT1167" t="str">
            <v>ALI_93_SEG_5_</v>
          </cell>
          <cell r="AU1167">
            <v>1</v>
          </cell>
          <cell r="AV1167" t="str">
            <v>No Seleccionada</v>
          </cell>
        </row>
        <row r="1168">
          <cell r="A1168" t="b">
            <v>0</v>
          </cell>
          <cell r="B1168" t="str">
            <v>5to_Evento_973_V2_NUTRISERVI_17501767.xlsm</v>
          </cell>
          <cell r="C1168">
            <v>93</v>
          </cell>
          <cell r="D1168">
            <v>2088</v>
          </cell>
          <cell r="E1168" t="str">
            <v>Consorcio Nutriservi Panadería 2020</v>
          </cell>
          <cell r="F1168">
            <v>96</v>
          </cell>
          <cell r="G1168" t="str">
            <v>CEREAL EMPACADO</v>
          </cell>
          <cell r="H1168" t="str">
            <v>93 : Torta de zanahoria.</v>
          </cell>
          <cell r="I1168">
            <v>6</v>
          </cell>
          <cell r="J1168" t="str">
            <v>Sitio 1 : CARRERA 127#22G-18 INT 4 - Sitio 2 : SIBERIA KM 7.5 CELTA, LOTE 159 - Sitio 3 : CARRERA 68B #10A-18 - Sitio 4 : CALLE 24F#101B-15 - Sitio 5 : CARRERA 65B#10A-87 - Sitio 6 : AUTO MEDE KM 1,5 P INDUS FLORIDA BOD 23 - Sitio 7 : CARRERA 71 A BIS # 63D-38 -</v>
          </cell>
          <cell r="K1168">
            <v>44835</v>
          </cell>
          <cell r="L1168">
            <v>7511</v>
          </cell>
          <cell r="M1168">
            <v>8935</v>
          </cell>
          <cell r="N1168">
            <v>5289</v>
          </cell>
          <cell r="O1168">
            <v>441</v>
          </cell>
          <cell r="P1168">
            <v>508</v>
          </cell>
          <cell r="Q1168">
            <v>0</v>
          </cell>
          <cell r="R1168">
            <v>508</v>
          </cell>
          <cell r="S1168">
            <v>678</v>
          </cell>
          <cell r="T1168">
            <v>0</v>
          </cell>
          <cell r="U1168">
            <v>678</v>
          </cell>
          <cell r="V1168">
            <v>1014</v>
          </cell>
          <cell r="W1168">
            <v>0</v>
          </cell>
          <cell r="X1168">
            <v>1014</v>
          </cell>
          <cell r="Y1168">
            <v>1014</v>
          </cell>
          <cell r="Z1168">
            <v>0</v>
          </cell>
          <cell r="AA1168">
            <v>1014</v>
          </cell>
          <cell r="AB1168">
            <v>15683738</v>
          </cell>
          <cell r="AC1168" t="str">
            <v>Registro Valido</v>
          </cell>
          <cell r="AD1168">
            <v>508</v>
          </cell>
          <cell r="AE1168">
            <v>678</v>
          </cell>
          <cell r="AF1168">
            <v>1014</v>
          </cell>
          <cell r="AG1168">
            <v>1014</v>
          </cell>
          <cell r="AH1168">
            <v>498</v>
          </cell>
          <cell r="AI1168">
            <v>663</v>
          </cell>
          <cell r="AJ1168">
            <v>994</v>
          </cell>
          <cell r="AK1168">
            <v>994</v>
          </cell>
          <cell r="AM1168" t="str">
            <v>ALI_93_SEG_6</v>
          </cell>
          <cell r="AN1168" t="str">
            <v>ALI_93_SEG_6_VAL_15683738</v>
          </cell>
          <cell r="AO1168">
            <v>5</v>
          </cell>
          <cell r="AP1168">
            <v>12869459.4</v>
          </cell>
          <cell r="AQ1168" t="b">
            <v>0</v>
          </cell>
          <cell r="AR1168" t="str">
            <v/>
          </cell>
          <cell r="AS1168" t="str">
            <v/>
          </cell>
          <cell r="AT1168" t="str">
            <v>ALI_93_SEG_6_</v>
          </cell>
          <cell r="AU1168">
            <v>1</v>
          </cell>
          <cell r="AV1168" t="str">
            <v>No Seleccionada</v>
          </cell>
        </row>
        <row r="1169">
          <cell r="A1169" t="b">
            <v>0</v>
          </cell>
          <cell r="B1169" t="str">
            <v>5to_Evento_973_V2_NUTRISERVI_17501767.xlsm</v>
          </cell>
          <cell r="C1169">
            <v>93</v>
          </cell>
          <cell r="D1169">
            <v>2088</v>
          </cell>
          <cell r="E1169" t="str">
            <v>Consorcio Nutriservi Panadería 2020</v>
          </cell>
          <cell r="F1169">
            <v>97</v>
          </cell>
          <cell r="G1169" t="str">
            <v>CEREAL EMPACADO</v>
          </cell>
          <cell r="H1169" t="str">
            <v>93 : Torta de zanahoria.</v>
          </cell>
          <cell r="I1169">
            <v>7</v>
          </cell>
          <cell r="J1169" t="str">
            <v>Sitio 1 : CARRERA 127#22G-18 INT 4 - Sitio 2 : SIBERIA KM 7.5 CELTA, LOTE 159 - Sitio 3 : CARRERA 68B #10A-18 - Sitio 4 : CALLE 24F#101B-15 - Sitio 5 : CARRERA 65B#10A-87 - Sitio 6 : AUTO MEDE KM 1,5 P INDUS FLORIDA BOD 23 - Sitio 7 : CARRERA 71 A BIS # 63D-38 -</v>
          </cell>
          <cell r="K1169">
            <v>44835</v>
          </cell>
          <cell r="L1169">
            <v>7670</v>
          </cell>
          <cell r="M1169">
            <v>9124</v>
          </cell>
          <cell r="N1169">
            <v>5403</v>
          </cell>
          <cell r="O1169">
            <v>450</v>
          </cell>
          <cell r="P1169">
            <v>508</v>
          </cell>
          <cell r="Q1169">
            <v>0</v>
          </cell>
          <cell r="R1169">
            <v>508</v>
          </cell>
          <cell r="S1169">
            <v>678</v>
          </cell>
          <cell r="T1169">
            <v>0</v>
          </cell>
          <cell r="U1169">
            <v>678</v>
          </cell>
          <cell r="V1169">
            <v>1014</v>
          </cell>
          <cell r="W1169">
            <v>0</v>
          </cell>
          <cell r="X1169">
            <v>1014</v>
          </cell>
          <cell r="Y1169">
            <v>1014</v>
          </cell>
          <cell r="Z1169">
            <v>0</v>
          </cell>
          <cell r="AA1169">
            <v>1014</v>
          </cell>
          <cell r="AB1169">
            <v>16017374</v>
          </cell>
          <cell r="AC1169" t="str">
            <v>Registro Valido</v>
          </cell>
          <cell r="AD1169">
            <v>508</v>
          </cell>
          <cell r="AE1169">
            <v>678</v>
          </cell>
          <cell r="AF1169">
            <v>1014</v>
          </cell>
          <cell r="AG1169">
            <v>1014</v>
          </cell>
          <cell r="AH1169">
            <v>498</v>
          </cell>
          <cell r="AI1169">
            <v>663</v>
          </cell>
          <cell r="AJ1169">
            <v>994</v>
          </cell>
          <cell r="AK1169">
            <v>994</v>
          </cell>
          <cell r="AM1169" t="str">
            <v>ALI_93_SEG_7</v>
          </cell>
          <cell r="AN1169" t="str">
            <v>ALI_93_SEG_7_VAL_16017374</v>
          </cell>
          <cell r="AO1169">
            <v>5</v>
          </cell>
          <cell r="AP1169">
            <v>13143164.91</v>
          </cell>
          <cell r="AQ1169" t="b">
            <v>0</v>
          </cell>
          <cell r="AR1169" t="str">
            <v/>
          </cell>
          <cell r="AS1169" t="str">
            <v/>
          </cell>
          <cell r="AT1169" t="str">
            <v>ALI_93_SEG_7_</v>
          </cell>
          <cell r="AU1169">
            <v>1</v>
          </cell>
          <cell r="AV1169" t="str">
            <v>No Seleccionada</v>
          </cell>
        </row>
        <row r="1170">
          <cell r="A1170" t="b">
            <v>0</v>
          </cell>
          <cell r="B1170" t="str">
            <v>5to_Evento_973_V2_NUTRISERVI_17501767.xlsm</v>
          </cell>
          <cell r="C1170">
            <v>93</v>
          </cell>
          <cell r="D1170">
            <v>2088</v>
          </cell>
          <cell r="E1170" t="str">
            <v>Consorcio Nutriservi Panadería 2020</v>
          </cell>
          <cell r="F1170">
            <v>98</v>
          </cell>
          <cell r="G1170" t="str">
            <v>CEREAL EMPACADO</v>
          </cell>
          <cell r="H1170" t="str">
            <v>93 : Torta de zanahoria.</v>
          </cell>
          <cell r="I1170">
            <v>8</v>
          </cell>
          <cell r="J1170" t="str">
            <v>Sitio 1 : CARRERA 127#22G-18 INT 4 - Sitio 2 : SIBERIA KM 7.5 CELTA, LOTE 159 - Sitio 3 : CARRERA 68B #10A-18 - Sitio 4 : CALLE 24F#101B-15 - Sitio 5 : CARRERA 65B#10A-87 - Sitio 6 : AUTO MEDE KM 1,5 P INDUS FLORIDA BOD 23 - Sitio 7 : CARRERA 71 A BIS # 63D-38 -</v>
          </cell>
          <cell r="K1170">
            <v>44835</v>
          </cell>
          <cell r="L1170">
            <v>7403</v>
          </cell>
          <cell r="M1170">
            <v>8806</v>
          </cell>
          <cell r="N1170">
            <v>5215</v>
          </cell>
          <cell r="O1170">
            <v>435</v>
          </cell>
          <cell r="P1170">
            <v>508</v>
          </cell>
          <cell r="Q1170">
            <v>0</v>
          </cell>
          <cell r="R1170">
            <v>508</v>
          </cell>
          <cell r="S1170">
            <v>678</v>
          </cell>
          <cell r="T1170">
            <v>0</v>
          </cell>
          <cell r="U1170">
            <v>678</v>
          </cell>
          <cell r="V1170">
            <v>1014</v>
          </cell>
          <cell r="W1170">
            <v>0</v>
          </cell>
          <cell r="X1170">
            <v>1014</v>
          </cell>
          <cell r="Y1170">
            <v>1014</v>
          </cell>
          <cell r="Z1170">
            <v>0</v>
          </cell>
          <cell r="AA1170">
            <v>1014</v>
          </cell>
          <cell r="AB1170">
            <v>15460292</v>
          </cell>
          <cell r="AC1170" t="str">
            <v>Registro Valido</v>
          </cell>
          <cell r="AD1170">
            <v>508</v>
          </cell>
          <cell r="AE1170">
            <v>678</v>
          </cell>
          <cell r="AF1170">
            <v>1014</v>
          </cell>
          <cell r="AG1170">
            <v>1014</v>
          </cell>
          <cell r="AH1170">
            <v>498</v>
          </cell>
          <cell r="AI1170">
            <v>663</v>
          </cell>
          <cell r="AJ1170">
            <v>994</v>
          </cell>
          <cell r="AK1170">
            <v>994</v>
          </cell>
          <cell r="AM1170" t="str">
            <v>ALI_93_SEG_8</v>
          </cell>
          <cell r="AN1170" t="str">
            <v>ALI_93_SEG_8_VAL_15460292</v>
          </cell>
          <cell r="AO1170">
            <v>5</v>
          </cell>
          <cell r="AP1170">
            <v>12686015.25</v>
          </cell>
          <cell r="AQ1170" t="b">
            <v>0</v>
          </cell>
          <cell r="AR1170" t="str">
            <v/>
          </cell>
          <cell r="AS1170" t="str">
            <v/>
          </cell>
          <cell r="AT1170" t="str">
            <v>ALI_93_SEG_8_</v>
          </cell>
          <cell r="AU1170">
            <v>1</v>
          </cell>
          <cell r="AV1170" t="str">
            <v>No Seleccionada</v>
          </cell>
        </row>
        <row r="1171">
          <cell r="A1171" t="b">
            <v>0</v>
          </cell>
          <cell r="B1171" t="str">
            <v>5to_Evento_973_V2_NUTRISERVI_17501767.xlsm</v>
          </cell>
          <cell r="C1171">
            <v>93</v>
          </cell>
          <cell r="D1171">
            <v>2088</v>
          </cell>
          <cell r="E1171" t="str">
            <v>Consorcio Nutriservi Panadería 2020</v>
          </cell>
          <cell r="F1171">
            <v>99</v>
          </cell>
          <cell r="G1171" t="str">
            <v>CEREAL EMPACADO</v>
          </cell>
          <cell r="H1171" t="str">
            <v>93 : Torta de zanahoria.</v>
          </cell>
          <cell r="I1171">
            <v>9</v>
          </cell>
          <cell r="J1171" t="str">
            <v>Sitio 1 : CARRERA 127#22G-18 INT 4 - Sitio 2 : SIBERIA KM 7.5 CELTA, LOTE 159 - Sitio 3 : CARRERA 68B #10A-18 - Sitio 4 : CALLE 24F#101B-15 - Sitio 5 : CARRERA 65B#10A-87 - Sitio 6 : AUTO MEDE KM 1,5 P INDUS FLORIDA BOD 23 - Sitio 7 : CARRERA 71 A BIS # 63D-38 -</v>
          </cell>
          <cell r="K1171">
            <v>44835</v>
          </cell>
          <cell r="L1171">
            <v>7481</v>
          </cell>
          <cell r="M1171">
            <v>8900</v>
          </cell>
          <cell r="N1171">
            <v>5269</v>
          </cell>
          <cell r="O1171">
            <v>439</v>
          </cell>
          <cell r="P1171">
            <v>508</v>
          </cell>
          <cell r="Q1171">
            <v>0</v>
          </cell>
          <cell r="R1171">
            <v>508</v>
          </cell>
          <cell r="S1171">
            <v>678</v>
          </cell>
          <cell r="T1171">
            <v>0</v>
          </cell>
          <cell r="U1171">
            <v>678</v>
          </cell>
          <cell r="V1171">
            <v>1014</v>
          </cell>
          <cell r="W1171">
            <v>0</v>
          </cell>
          <cell r="X1171">
            <v>1014</v>
          </cell>
          <cell r="Y1171">
            <v>1014</v>
          </cell>
          <cell r="Z1171">
            <v>0</v>
          </cell>
          <cell r="AA1171">
            <v>1014</v>
          </cell>
          <cell r="AB1171">
            <v>15622460</v>
          </cell>
          <cell r="AC1171" t="str">
            <v>Registro Valido</v>
          </cell>
          <cell r="AD1171">
            <v>508</v>
          </cell>
          <cell r="AE1171">
            <v>678</v>
          </cell>
          <cell r="AF1171">
            <v>1014</v>
          </cell>
          <cell r="AG1171">
            <v>1014</v>
          </cell>
          <cell r="AH1171">
            <v>498</v>
          </cell>
          <cell r="AI1171">
            <v>663</v>
          </cell>
          <cell r="AJ1171">
            <v>994</v>
          </cell>
          <cell r="AK1171">
            <v>994</v>
          </cell>
          <cell r="AM1171" t="str">
            <v>ALI_93_SEG_9</v>
          </cell>
          <cell r="AN1171" t="str">
            <v>ALI_93_SEG_9_VAL_15622460</v>
          </cell>
          <cell r="AO1171">
            <v>5</v>
          </cell>
          <cell r="AP1171">
            <v>12819154.910000002</v>
          </cell>
          <cell r="AQ1171" t="b">
            <v>0</v>
          </cell>
          <cell r="AR1171" t="str">
            <v/>
          </cell>
          <cell r="AS1171" t="str">
            <v/>
          </cell>
          <cell r="AT1171" t="str">
            <v>ALI_93_SEG_9_</v>
          </cell>
          <cell r="AU1171">
            <v>1</v>
          </cell>
          <cell r="AV1171" t="str">
            <v>No Seleccionada</v>
          </cell>
        </row>
        <row r="1172">
          <cell r="A1172" t="b">
            <v>0</v>
          </cell>
          <cell r="B1172" t="str">
            <v>5to_Evento_973_V2_NUTRISERVI_17501767.xlsm</v>
          </cell>
          <cell r="C1172">
            <v>93</v>
          </cell>
          <cell r="D1172">
            <v>2088</v>
          </cell>
          <cell r="E1172" t="str">
            <v>Consorcio Nutriservi Panadería 2020</v>
          </cell>
          <cell r="F1172">
            <v>100</v>
          </cell>
          <cell r="G1172" t="str">
            <v>CEREAL EMPACADO</v>
          </cell>
          <cell r="H1172" t="str">
            <v>93 : Torta de zanahoria.</v>
          </cell>
          <cell r="I1172">
            <v>10</v>
          </cell>
          <cell r="J1172" t="str">
            <v>Sitio 1 : CARRERA 127#22G-18 INT 4 - Sitio 2 : SIBERIA KM 7.5 CELTA, LOTE 159 - Sitio 3 : CARRERA 68B #10A-18 - Sitio 4 : CALLE 24F#101B-15 - Sitio 5 : CARRERA 65B#10A-87 - Sitio 6 : AUTO MEDE KM 1,5 P INDUS FLORIDA BOD 23 - Sitio 7 : CARRERA 71 A BIS # 63D-38 -</v>
          </cell>
          <cell r="K1172">
            <v>44835</v>
          </cell>
          <cell r="L1172">
            <v>7492</v>
          </cell>
          <cell r="M1172">
            <v>8914</v>
          </cell>
          <cell r="N1172">
            <v>5278</v>
          </cell>
          <cell r="O1172">
            <v>440</v>
          </cell>
          <cell r="P1172">
            <v>508</v>
          </cell>
          <cell r="Q1172">
            <v>0</v>
          </cell>
          <cell r="R1172">
            <v>508</v>
          </cell>
          <cell r="S1172">
            <v>678</v>
          </cell>
          <cell r="T1172">
            <v>0</v>
          </cell>
          <cell r="U1172">
            <v>678</v>
          </cell>
          <cell r="V1172">
            <v>1014</v>
          </cell>
          <cell r="W1172">
            <v>0</v>
          </cell>
          <cell r="X1172">
            <v>1014</v>
          </cell>
          <cell r="Y1172">
            <v>1014</v>
          </cell>
          <cell r="Z1172">
            <v>0</v>
          </cell>
          <cell r="AA1172">
            <v>1014</v>
          </cell>
          <cell r="AB1172">
            <v>15647680</v>
          </cell>
          <cell r="AC1172" t="str">
            <v>Registro Valido</v>
          </cell>
          <cell r="AD1172">
            <v>508</v>
          </cell>
          <cell r="AE1172">
            <v>678</v>
          </cell>
          <cell r="AF1172">
            <v>1014</v>
          </cell>
          <cell r="AG1172">
            <v>1014</v>
          </cell>
          <cell r="AH1172">
            <v>498</v>
          </cell>
          <cell r="AI1172">
            <v>663</v>
          </cell>
          <cell r="AJ1172">
            <v>994</v>
          </cell>
          <cell r="AK1172">
            <v>994</v>
          </cell>
          <cell r="AM1172" t="str">
            <v>ALI_93_SEG_10</v>
          </cell>
          <cell r="AN1172" t="str">
            <v>ALI_93_SEG_10_VAL_15647680</v>
          </cell>
          <cell r="AO1172">
            <v>5</v>
          </cell>
          <cell r="AP1172">
            <v>12839804.560000001</v>
          </cell>
          <cell r="AQ1172" t="b">
            <v>0</v>
          </cell>
          <cell r="AR1172" t="str">
            <v/>
          </cell>
          <cell r="AS1172" t="str">
            <v/>
          </cell>
          <cell r="AT1172" t="str">
            <v>ALI_93_SEG_10_</v>
          </cell>
          <cell r="AU1172">
            <v>1</v>
          </cell>
          <cell r="AV1172" t="str">
            <v>No Seleccionada</v>
          </cell>
        </row>
        <row r="1173">
          <cell r="A1173" t="b">
            <v>0</v>
          </cell>
          <cell r="B1173" t="str">
            <v>5to_Evento_973_V2_NUTRISERVI_17501767.xlsm</v>
          </cell>
          <cell r="C1173">
            <v>93</v>
          </cell>
          <cell r="D1173">
            <v>2088</v>
          </cell>
          <cell r="E1173" t="str">
            <v>Consorcio Nutriservi Panadería 2020</v>
          </cell>
          <cell r="F1173">
            <v>101</v>
          </cell>
          <cell r="G1173" t="str">
            <v>CEREAL EMPACADO</v>
          </cell>
          <cell r="H1173" t="str">
            <v>93 : Torta de zanahoria.</v>
          </cell>
          <cell r="I1173">
            <v>11</v>
          </cell>
          <cell r="J1173" t="str">
            <v>Sitio 1 : CARRERA 127#22G-18 INT 4 - Sitio 2 : SIBERIA KM 7.5 CELTA, LOTE 159 - Sitio 3 : CARRERA 68B #10A-18 - Sitio 4 : CALLE 24F#101B-15 - Sitio 5 : CARRERA 65B#10A-87 - Sitio 6 : AUTO MEDE KM 1,5 P INDUS FLORIDA BOD 23 - Sitio 7 : CARRERA 71 A BIS # 63D-38 -</v>
          </cell>
          <cell r="K1173">
            <v>44835</v>
          </cell>
          <cell r="L1173">
            <v>7379</v>
          </cell>
          <cell r="M1173">
            <v>8778</v>
          </cell>
          <cell r="N1173">
            <v>5197</v>
          </cell>
          <cell r="O1173">
            <v>433</v>
          </cell>
          <cell r="P1173">
            <v>508</v>
          </cell>
          <cell r="Q1173">
            <v>0</v>
          </cell>
          <cell r="R1173">
            <v>508</v>
          </cell>
          <cell r="S1173">
            <v>678</v>
          </cell>
          <cell r="T1173">
            <v>0</v>
          </cell>
          <cell r="U1173">
            <v>678</v>
          </cell>
          <cell r="V1173">
            <v>1014</v>
          </cell>
          <cell r="W1173">
            <v>0</v>
          </cell>
          <cell r="X1173">
            <v>1014</v>
          </cell>
          <cell r="Y1173">
            <v>1014</v>
          </cell>
          <cell r="Z1173">
            <v>0</v>
          </cell>
          <cell r="AA1173">
            <v>1014</v>
          </cell>
          <cell r="AB1173">
            <v>15408836</v>
          </cell>
          <cell r="AC1173" t="str">
            <v>Registro Valido</v>
          </cell>
          <cell r="AD1173">
            <v>508</v>
          </cell>
          <cell r="AE1173">
            <v>678</v>
          </cell>
          <cell r="AF1173">
            <v>1014</v>
          </cell>
          <cell r="AG1173">
            <v>1014</v>
          </cell>
          <cell r="AH1173">
            <v>498</v>
          </cell>
          <cell r="AI1173">
            <v>663</v>
          </cell>
          <cell r="AJ1173">
            <v>994</v>
          </cell>
          <cell r="AK1173">
            <v>994</v>
          </cell>
          <cell r="AM1173" t="str">
            <v>ALI_93_SEG_11</v>
          </cell>
          <cell r="AN1173" t="str">
            <v>ALI_93_SEG_11_VAL_15408836</v>
          </cell>
          <cell r="AO1173">
            <v>5</v>
          </cell>
          <cell r="AP1173">
            <v>12643860.85</v>
          </cell>
          <cell r="AQ1173" t="b">
            <v>0</v>
          </cell>
          <cell r="AR1173" t="str">
            <v/>
          </cell>
          <cell r="AS1173" t="str">
            <v/>
          </cell>
          <cell r="AT1173" t="str">
            <v>ALI_93_SEG_11_</v>
          </cell>
          <cell r="AU1173">
            <v>1</v>
          </cell>
          <cell r="AV1173" t="str">
            <v>No Seleccionada</v>
          </cell>
        </row>
        <row r="1174">
          <cell r="A1174" t="b">
            <v>0</v>
          </cell>
          <cell r="B1174" t="str">
            <v>5to_Evento_973_V2_NUTRISERVI_17501767.xlsm</v>
          </cell>
          <cell r="C1174">
            <v>93</v>
          </cell>
          <cell r="D1174">
            <v>2088</v>
          </cell>
          <cell r="E1174" t="str">
            <v>Consorcio Nutriservi Panadería 2020</v>
          </cell>
          <cell r="F1174">
            <v>102</v>
          </cell>
          <cell r="G1174" t="str">
            <v>CEREAL EMPACADO</v>
          </cell>
          <cell r="H1174" t="str">
            <v>93 : Torta de zanahoria.</v>
          </cell>
          <cell r="I1174">
            <v>12</v>
          </cell>
          <cell r="J1174" t="str">
            <v>Sitio 1 : CARRERA 127#22G-18 INT 4 - Sitio 2 : SIBERIA KM 7.5 CELTA, LOTE 159 - Sitio 3 : CARRERA 68B #10A-18 - Sitio 4 : CALLE 24F#101B-15 - Sitio 5 : CARRERA 65B#10A-87 - Sitio 6 : AUTO MEDE KM 1,5 P INDUS FLORIDA BOD 23 - Sitio 7 : CARRERA 71 A BIS # 63D-38 -</v>
          </cell>
          <cell r="K1174">
            <v>44835</v>
          </cell>
          <cell r="L1174">
            <v>6697</v>
          </cell>
          <cell r="M1174">
            <v>7966</v>
          </cell>
          <cell r="N1174">
            <v>4717</v>
          </cell>
          <cell r="O1174">
            <v>393</v>
          </cell>
          <cell r="P1174">
            <v>508</v>
          </cell>
          <cell r="Q1174">
            <v>0</v>
          </cell>
          <cell r="R1174">
            <v>508</v>
          </cell>
          <cell r="S1174">
            <v>678</v>
          </cell>
          <cell r="T1174">
            <v>0</v>
          </cell>
          <cell r="U1174">
            <v>678</v>
          </cell>
          <cell r="V1174">
            <v>1014</v>
          </cell>
          <cell r="W1174">
            <v>0</v>
          </cell>
          <cell r="X1174">
            <v>1014</v>
          </cell>
          <cell r="Y1174">
            <v>1014</v>
          </cell>
          <cell r="Z1174">
            <v>0</v>
          </cell>
          <cell r="AA1174">
            <v>1014</v>
          </cell>
          <cell r="AB1174">
            <v>13984564</v>
          </cell>
          <cell r="AC1174" t="str">
            <v>Registro Valido</v>
          </cell>
          <cell r="AD1174">
            <v>508</v>
          </cell>
          <cell r="AE1174">
            <v>678</v>
          </cell>
          <cell r="AF1174">
            <v>1014</v>
          </cell>
          <cell r="AG1174">
            <v>1014</v>
          </cell>
          <cell r="AH1174">
            <v>498</v>
          </cell>
          <cell r="AI1174">
            <v>663</v>
          </cell>
          <cell r="AJ1174">
            <v>994</v>
          </cell>
          <cell r="AK1174">
            <v>994</v>
          </cell>
          <cell r="AM1174" t="str">
            <v>ALI_93_SEG_12</v>
          </cell>
          <cell r="AN1174" t="str">
            <v>ALI_93_SEG_12_VAL_13984564</v>
          </cell>
          <cell r="AO1174">
            <v>5</v>
          </cell>
          <cell r="AP1174">
            <v>11475139.15</v>
          </cell>
          <cell r="AQ1174" t="b">
            <v>0</v>
          </cell>
          <cell r="AR1174" t="str">
            <v/>
          </cell>
          <cell r="AS1174" t="str">
            <v/>
          </cell>
          <cell r="AT1174" t="str">
            <v>ALI_93_SEG_12_</v>
          </cell>
          <cell r="AU1174">
            <v>1</v>
          </cell>
          <cell r="AV1174" t="str">
            <v>No Seleccionada</v>
          </cell>
        </row>
        <row r="1175">
          <cell r="A1175" t="b">
            <v>0</v>
          </cell>
          <cell r="B1175" t="str">
            <v>5to_Evento_973_V2_NUTRISERVI_17501767.xlsm</v>
          </cell>
          <cell r="C1175">
            <v>93</v>
          </cell>
          <cell r="D1175">
            <v>2088</v>
          </cell>
          <cell r="E1175" t="str">
            <v>Consorcio Nutriservi Panadería 2020</v>
          </cell>
          <cell r="F1175">
            <v>103</v>
          </cell>
          <cell r="G1175" t="str">
            <v>CEREAL EMPACADO</v>
          </cell>
          <cell r="H1175" t="str">
            <v>93 : Torta de zanahoria.</v>
          </cell>
          <cell r="I1175">
            <v>13</v>
          </cell>
          <cell r="J1175" t="str">
            <v>Sitio 1 : CARRERA 127#22G-18 INT 4 - Sitio 2 : SIBERIA KM 7.5 CELTA, LOTE 159 - Sitio 3 : CARRERA 68B #10A-18 - Sitio 4 : CALLE 24F#101B-15 - Sitio 5 : CARRERA 65B#10A-87 - Sitio 6 : AUTO MEDE KM 1,5 P INDUS FLORIDA BOD 23 - Sitio 7 : CARRERA 71 A BIS # 63D-38 -</v>
          </cell>
          <cell r="K1175">
            <v>44835</v>
          </cell>
          <cell r="L1175">
            <v>7111</v>
          </cell>
          <cell r="M1175">
            <v>8459</v>
          </cell>
          <cell r="N1175">
            <v>5008</v>
          </cell>
          <cell r="O1175">
            <v>417</v>
          </cell>
          <cell r="P1175">
            <v>508</v>
          </cell>
          <cell r="Q1175">
            <v>0</v>
          </cell>
          <cell r="R1175">
            <v>508</v>
          </cell>
          <cell r="S1175">
            <v>678</v>
          </cell>
          <cell r="T1175">
            <v>0</v>
          </cell>
          <cell r="U1175">
            <v>678</v>
          </cell>
          <cell r="V1175">
            <v>1014</v>
          </cell>
          <cell r="W1175">
            <v>0</v>
          </cell>
          <cell r="X1175">
            <v>1014</v>
          </cell>
          <cell r="Y1175">
            <v>1014</v>
          </cell>
          <cell r="Z1175">
            <v>0</v>
          </cell>
          <cell r="AA1175">
            <v>1014</v>
          </cell>
          <cell r="AB1175">
            <v>14848540</v>
          </cell>
          <cell r="AC1175" t="str">
            <v>Registro Valido</v>
          </cell>
          <cell r="AD1175">
            <v>508</v>
          </cell>
          <cell r="AE1175">
            <v>678</v>
          </cell>
          <cell r="AF1175">
            <v>1014</v>
          </cell>
          <cell r="AG1175">
            <v>1014</v>
          </cell>
          <cell r="AH1175">
            <v>498</v>
          </cell>
          <cell r="AI1175">
            <v>663</v>
          </cell>
          <cell r="AJ1175">
            <v>994</v>
          </cell>
          <cell r="AK1175">
            <v>994</v>
          </cell>
          <cell r="AM1175" t="str">
            <v>ALI_93_SEG_13</v>
          </cell>
          <cell r="AN1175" t="str">
            <v>ALI_93_SEG_13_VAL_14848540</v>
          </cell>
          <cell r="AO1175">
            <v>5</v>
          </cell>
          <cell r="AP1175">
            <v>12184120.950000001</v>
          </cell>
          <cell r="AQ1175" t="b">
            <v>0</v>
          </cell>
          <cell r="AR1175" t="str">
            <v/>
          </cell>
          <cell r="AS1175" t="str">
            <v/>
          </cell>
          <cell r="AT1175" t="str">
            <v>ALI_93_SEG_13_</v>
          </cell>
          <cell r="AU1175">
            <v>1</v>
          </cell>
          <cell r="AV1175" t="str">
            <v>No Seleccionada</v>
          </cell>
        </row>
        <row r="1176">
          <cell r="A1176" t="b">
            <v>0</v>
          </cell>
          <cell r="B1176" t="str">
            <v>5to_Evento_973_V2_NUTRISERVI_17501767.xlsm</v>
          </cell>
          <cell r="C1176">
            <v>93</v>
          </cell>
          <cell r="D1176">
            <v>2088</v>
          </cell>
          <cell r="E1176" t="str">
            <v>Consorcio Nutriservi Panadería 2020</v>
          </cell>
          <cell r="F1176">
            <v>104</v>
          </cell>
          <cell r="G1176" t="str">
            <v>CEREAL EMPACADO</v>
          </cell>
          <cell r="H1176" t="str">
            <v>93 : Torta de zanahoria.</v>
          </cell>
          <cell r="I1176">
            <v>14</v>
          </cell>
          <cell r="J1176" t="str">
            <v>Sitio 1 : CARRERA 127#22G-18 INT 4 - Sitio 2 : SIBERIA KM 7.5 CELTA, LOTE 159 - Sitio 3 : CARRERA 68B #10A-18 - Sitio 4 : CALLE 24F#101B-15 - Sitio 5 : CARRERA 65B#10A-87 - Sitio 6 : AUTO MEDE KM 1,5 P INDUS FLORIDA BOD 23 - Sitio 7 : CARRERA 71 A BIS # 63D-38 -</v>
          </cell>
          <cell r="K1176">
            <v>44835</v>
          </cell>
          <cell r="L1176">
            <v>7046</v>
          </cell>
          <cell r="M1176">
            <v>8382</v>
          </cell>
          <cell r="N1176">
            <v>4962</v>
          </cell>
          <cell r="O1176">
            <v>414</v>
          </cell>
          <cell r="P1176">
            <v>508</v>
          </cell>
          <cell r="Q1176">
            <v>0</v>
          </cell>
          <cell r="R1176">
            <v>508</v>
          </cell>
          <cell r="S1176">
            <v>678</v>
          </cell>
          <cell r="T1176">
            <v>0</v>
          </cell>
          <cell r="U1176">
            <v>678</v>
          </cell>
          <cell r="V1176">
            <v>1014</v>
          </cell>
          <cell r="W1176">
            <v>0</v>
          </cell>
          <cell r="X1176">
            <v>1014</v>
          </cell>
          <cell r="Y1176">
            <v>1014</v>
          </cell>
          <cell r="Z1176">
            <v>0</v>
          </cell>
          <cell r="AA1176">
            <v>1014</v>
          </cell>
          <cell r="AB1176">
            <v>14713628</v>
          </cell>
          <cell r="AC1176" t="str">
            <v>Registro Valido</v>
          </cell>
          <cell r="AD1176">
            <v>508</v>
          </cell>
          <cell r="AE1176">
            <v>678</v>
          </cell>
          <cell r="AF1176">
            <v>1014</v>
          </cell>
          <cell r="AG1176">
            <v>1014</v>
          </cell>
          <cell r="AH1176">
            <v>498</v>
          </cell>
          <cell r="AI1176">
            <v>663</v>
          </cell>
          <cell r="AJ1176">
            <v>994</v>
          </cell>
          <cell r="AK1176">
            <v>994</v>
          </cell>
          <cell r="AM1176" t="str">
            <v>ALI_93_SEG_14</v>
          </cell>
          <cell r="AN1176" t="str">
            <v>ALI_93_SEG_14_VAL_14713628</v>
          </cell>
          <cell r="AO1176">
            <v>5</v>
          </cell>
          <cell r="AP1176">
            <v>12073400.92</v>
          </cell>
          <cell r="AQ1176" t="b">
            <v>0</v>
          </cell>
          <cell r="AR1176" t="str">
            <v/>
          </cell>
          <cell r="AS1176" t="str">
            <v/>
          </cell>
          <cell r="AT1176" t="str">
            <v>ALI_93_SEG_14_</v>
          </cell>
          <cell r="AU1176">
            <v>1</v>
          </cell>
          <cell r="AV1176" t="str">
            <v>No Seleccionada</v>
          </cell>
        </row>
        <row r="1177">
          <cell r="A1177" t="b">
            <v>0</v>
          </cell>
          <cell r="B1177" t="str">
            <v>5to_Evento_973_V2_NUTRISERVI_17501767.xlsm</v>
          </cell>
          <cell r="C1177">
            <v>93</v>
          </cell>
          <cell r="D1177">
            <v>2088</v>
          </cell>
          <cell r="E1177" t="str">
            <v>Consorcio Nutriservi Panadería 2020</v>
          </cell>
          <cell r="F1177">
            <v>105</v>
          </cell>
          <cell r="G1177" t="str">
            <v>CEREAL EMPACADO</v>
          </cell>
          <cell r="H1177" t="str">
            <v>93 : Torta de zanahoria.</v>
          </cell>
          <cell r="I1177">
            <v>15</v>
          </cell>
          <cell r="J1177" t="str">
            <v>Sitio 1 : CARRERA 127#22G-18 INT 4 - Sitio 2 : SIBERIA KM 7.5 CELTA, LOTE 159 - Sitio 3 : CARRERA 68B #10A-18 - Sitio 4 : CALLE 24F#101B-15 - Sitio 5 : CARRERA 65B#10A-87 - Sitio 6 : AUTO MEDE KM 1,5 P INDUS FLORIDA BOD 23 - Sitio 7 : CARRERA 71 A BIS # 63D-38 -</v>
          </cell>
          <cell r="K1177">
            <v>44835</v>
          </cell>
          <cell r="L1177">
            <v>6659</v>
          </cell>
          <cell r="M1177">
            <v>7921</v>
          </cell>
          <cell r="N1177">
            <v>4690</v>
          </cell>
          <cell r="O1177">
            <v>393</v>
          </cell>
          <cell r="P1177">
            <v>508</v>
          </cell>
          <cell r="Q1177">
            <v>0</v>
          </cell>
          <cell r="R1177">
            <v>508</v>
          </cell>
          <cell r="S1177">
            <v>678</v>
          </cell>
          <cell r="T1177">
            <v>0</v>
          </cell>
          <cell r="U1177">
            <v>678</v>
          </cell>
          <cell r="V1177">
            <v>1014</v>
          </cell>
          <cell r="W1177">
            <v>0</v>
          </cell>
          <cell r="X1177">
            <v>1014</v>
          </cell>
          <cell r="Y1177">
            <v>1014</v>
          </cell>
          <cell r="Z1177">
            <v>0</v>
          </cell>
          <cell r="AA1177">
            <v>1014</v>
          </cell>
          <cell r="AB1177">
            <v>13907372</v>
          </cell>
          <cell r="AC1177" t="str">
            <v>Registro Valido</v>
          </cell>
          <cell r="AD1177">
            <v>508</v>
          </cell>
          <cell r="AE1177">
            <v>678</v>
          </cell>
          <cell r="AF1177">
            <v>1014</v>
          </cell>
          <cell r="AG1177">
            <v>1014</v>
          </cell>
          <cell r="AH1177">
            <v>498</v>
          </cell>
          <cell r="AI1177">
            <v>663</v>
          </cell>
          <cell r="AJ1177">
            <v>994</v>
          </cell>
          <cell r="AK1177">
            <v>994</v>
          </cell>
          <cell r="AM1177" t="str">
            <v>ALI_93_SEG_15</v>
          </cell>
          <cell r="AN1177" t="str">
            <v>ALI_93_SEG_15_VAL_13907372</v>
          </cell>
          <cell r="AO1177">
            <v>5</v>
          </cell>
          <cell r="AP1177">
            <v>11411729.910000002</v>
          </cell>
          <cell r="AQ1177" t="b">
            <v>0</v>
          </cell>
          <cell r="AR1177" t="str">
            <v/>
          </cell>
          <cell r="AS1177" t="str">
            <v/>
          </cell>
          <cell r="AT1177" t="str">
            <v>ALI_93_SEG_15_</v>
          </cell>
          <cell r="AU1177">
            <v>1</v>
          </cell>
          <cell r="AV1177" t="str">
            <v>No Seleccionada</v>
          </cell>
        </row>
        <row r="1178">
          <cell r="A1178" t="str">
            <v>ALI_113_SEG_1</v>
          </cell>
          <cell r="B1178" t="str">
            <v>5to_Evento_973_V2_NUTRISERVI_17501767.xlsm</v>
          </cell>
          <cell r="C1178">
            <v>113</v>
          </cell>
          <cell r="D1178">
            <v>2088</v>
          </cell>
          <cell r="E1178" t="str">
            <v>Consorcio Nutriservi Panadería 2020</v>
          </cell>
          <cell r="F1178">
            <v>136</v>
          </cell>
          <cell r="G1178" t="str">
            <v>CEREAL EMPACADO</v>
          </cell>
          <cell r="H1178" t="str">
            <v>113 : Muffin De Frutas.</v>
          </cell>
          <cell r="I1178">
            <v>1</v>
          </cell>
          <cell r="J1178" t="str">
            <v>Sitio 1 : CARRERA 127#22G-18 INT 4 - Sitio 2 : SIBERIA KM 7.5 CELTA, LOTE 159 - Sitio 3 : CARRERA 68B #10A-18 - Sitio 4 : CALLE 24F#101B-15 - Sitio 5 : CARRERA 65B#10A-87 - Sitio 6 : AUTO MEDE KM 1,5 P INDUS FLORIDA BOD 23 - Sitio 7 : CARRERA 71 A BIS # 63D-38 -</v>
          </cell>
          <cell r="K1178">
            <v>44835</v>
          </cell>
          <cell r="L1178">
            <v>7267</v>
          </cell>
          <cell r="M1178">
            <v>8741</v>
          </cell>
          <cell r="N1178">
            <v>5632</v>
          </cell>
          <cell r="O1178">
            <v>404</v>
          </cell>
          <cell r="P1178">
            <v>539</v>
          </cell>
          <cell r="Q1178">
            <v>0.2178107606679035</v>
          </cell>
          <cell r="R1178">
            <v>421.6</v>
          </cell>
          <cell r="S1178">
            <v>716</v>
          </cell>
          <cell r="T1178">
            <v>0.21452513966480447</v>
          </cell>
          <cell r="U1178">
            <v>562.4</v>
          </cell>
          <cell r="V1178">
            <v>1074</v>
          </cell>
          <cell r="W1178">
            <v>0.21638733705772806</v>
          </cell>
          <cell r="X1178">
            <v>841.6</v>
          </cell>
          <cell r="Y1178">
            <v>1074</v>
          </cell>
          <cell r="Z1178">
            <v>0.21638733705772806</v>
          </cell>
          <cell r="AA1178">
            <v>841.6</v>
          </cell>
          <cell r="AB1178">
            <v>13059603.200000001</v>
          </cell>
          <cell r="AC1178" t="str">
            <v>Registro Valido</v>
          </cell>
          <cell r="AD1178">
            <v>539</v>
          </cell>
          <cell r="AE1178">
            <v>716</v>
          </cell>
          <cell r="AF1178">
            <v>1074</v>
          </cell>
          <cell r="AG1178">
            <v>1074</v>
          </cell>
          <cell r="AH1178">
            <v>527</v>
          </cell>
          <cell r="AI1178">
            <v>703</v>
          </cell>
          <cell r="AJ1178">
            <v>1052</v>
          </cell>
          <cell r="AK1178">
            <v>1052</v>
          </cell>
          <cell r="AM1178" t="str">
            <v>ALI_113_SEG_1</v>
          </cell>
          <cell r="AN1178" t="str">
            <v>ALI_113_SEG_1_VAL_13059603.2</v>
          </cell>
          <cell r="AO1178">
            <v>7</v>
          </cell>
          <cell r="AP1178">
            <v>13059603.200000001</v>
          </cell>
          <cell r="AQ1178" t="b">
            <v>1</v>
          </cell>
          <cell r="AR1178" t="str">
            <v>Empate</v>
          </cell>
          <cell r="AS1178" t="str">
            <v>x</v>
          </cell>
          <cell r="AT1178" t="str">
            <v>ALI_113_SEG_1_x</v>
          </cell>
          <cell r="AU1178">
            <v>1</v>
          </cell>
          <cell r="AV1178" t="str">
            <v>Cotizacion Seleccionada</v>
          </cell>
        </row>
        <row r="1179">
          <cell r="A1179" t="str">
            <v>ALI_113_SEG_2</v>
          </cell>
          <cell r="B1179" t="str">
            <v>5to_Evento_973_V2_NUTRISERVI_17501767.xlsm</v>
          </cell>
          <cell r="C1179">
            <v>113</v>
          </cell>
          <cell r="D1179">
            <v>2088</v>
          </cell>
          <cell r="E1179" t="str">
            <v>Consorcio Nutriservi Panadería 2020</v>
          </cell>
          <cell r="F1179">
            <v>137</v>
          </cell>
          <cell r="G1179" t="str">
            <v>CEREAL EMPACADO</v>
          </cell>
          <cell r="H1179" t="str">
            <v>113 : Muffin De Frutas.</v>
          </cell>
          <cell r="I1179">
            <v>2</v>
          </cell>
          <cell r="J1179" t="str">
            <v>Sitio 1 : CARRERA 127#22G-18 INT 4 - Sitio 2 : SIBERIA KM 7.5 CELTA, LOTE 159 - Sitio 3 : CARRERA 68B #10A-18 - Sitio 4 : CALLE 24F#101B-15 - Sitio 5 : CARRERA 65B#10A-87 - Sitio 6 : AUTO MEDE KM 1,5 P INDUS FLORIDA BOD 23 - Sitio 7 : CARRERA 71 A BIS # 63D-38 -</v>
          </cell>
          <cell r="K1179">
            <v>44835</v>
          </cell>
          <cell r="L1179">
            <v>7434</v>
          </cell>
          <cell r="M1179">
            <v>8939</v>
          </cell>
          <cell r="N1179">
            <v>5759</v>
          </cell>
          <cell r="O1179">
            <v>414</v>
          </cell>
          <cell r="P1179">
            <v>539</v>
          </cell>
          <cell r="Q1179">
            <v>0.2178107606679035</v>
          </cell>
          <cell r="R1179">
            <v>421.6</v>
          </cell>
          <cell r="S1179">
            <v>716</v>
          </cell>
          <cell r="T1179">
            <v>0.21452513966480447</v>
          </cell>
          <cell r="U1179">
            <v>562.4</v>
          </cell>
          <cell r="V1179">
            <v>1074</v>
          </cell>
          <cell r="W1179">
            <v>0.21638733705772806</v>
          </cell>
          <cell r="X1179">
            <v>841.6</v>
          </cell>
          <cell r="Y1179">
            <v>1074</v>
          </cell>
          <cell r="Z1179">
            <v>0.21638733705772806</v>
          </cell>
          <cell r="AA1179">
            <v>841.6</v>
          </cell>
          <cell r="AB1179">
            <v>13356664.800000001</v>
          </cell>
          <cell r="AC1179" t="str">
            <v>Registro Valido</v>
          </cell>
          <cell r="AD1179">
            <v>539</v>
          </cell>
          <cell r="AE1179">
            <v>716</v>
          </cell>
          <cell r="AF1179">
            <v>1074</v>
          </cell>
          <cell r="AG1179">
            <v>1074</v>
          </cell>
          <cell r="AH1179">
            <v>527</v>
          </cell>
          <cell r="AI1179">
            <v>703</v>
          </cell>
          <cell r="AJ1179">
            <v>1052</v>
          </cell>
          <cell r="AK1179">
            <v>1052</v>
          </cell>
          <cell r="AM1179" t="str">
            <v>ALI_113_SEG_2</v>
          </cell>
          <cell r="AN1179" t="str">
            <v>ALI_113_SEG_2_VAL_13356664.8</v>
          </cell>
          <cell r="AO1179">
            <v>7</v>
          </cell>
          <cell r="AP1179">
            <v>13356664.800000001</v>
          </cell>
          <cell r="AQ1179" t="b">
            <v>1</v>
          </cell>
          <cell r="AR1179" t="str">
            <v>Empate</v>
          </cell>
          <cell r="AS1179" t="str">
            <v>x</v>
          </cell>
          <cell r="AT1179" t="str">
            <v>ALI_113_SEG_2_x</v>
          </cell>
          <cell r="AU1179">
            <v>1</v>
          </cell>
          <cell r="AV1179" t="str">
            <v>Cotizacion Seleccionada</v>
          </cell>
        </row>
        <row r="1180">
          <cell r="A1180" t="str">
            <v>ALI_113_SEG_3</v>
          </cell>
          <cell r="B1180" t="str">
            <v>5to_Evento_973_V2_NUTRISERVI_17501767.xlsm</v>
          </cell>
          <cell r="C1180">
            <v>113</v>
          </cell>
          <cell r="D1180">
            <v>2088</v>
          </cell>
          <cell r="E1180" t="str">
            <v>Consorcio Nutriservi Panadería 2020</v>
          </cell>
          <cell r="F1180">
            <v>138</v>
          </cell>
          <cell r="G1180" t="str">
            <v>CEREAL EMPACADO</v>
          </cell>
          <cell r="H1180" t="str">
            <v>113 : Muffin De Frutas.</v>
          </cell>
          <cell r="I1180">
            <v>3</v>
          </cell>
          <cell r="J1180" t="str">
            <v>Sitio 1 : CARRERA 127#22G-18 INT 4 - Sitio 2 : SIBERIA KM 7.5 CELTA, LOTE 159 - Sitio 3 : CARRERA 68B #10A-18 - Sitio 4 : CALLE 24F#101B-15 - Sitio 5 : CARRERA 65B#10A-87 - Sitio 6 : AUTO MEDE KM 1,5 P INDUS FLORIDA BOD 23 - Sitio 7 : CARRERA 71 A BIS # 63D-38 -</v>
          </cell>
          <cell r="K1180">
            <v>44835</v>
          </cell>
          <cell r="L1180">
            <v>7388</v>
          </cell>
          <cell r="M1180">
            <v>8885</v>
          </cell>
          <cell r="N1180">
            <v>5724</v>
          </cell>
          <cell r="O1180">
            <v>411</v>
          </cell>
          <cell r="P1180">
            <v>539</v>
          </cell>
          <cell r="Q1180">
            <v>0.2178107606679035</v>
          </cell>
          <cell r="R1180">
            <v>421.6</v>
          </cell>
          <cell r="S1180">
            <v>716</v>
          </cell>
          <cell r="T1180">
            <v>0.21452513966480447</v>
          </cell>
          <cell r="U1180">
            <v>562.4</v>
          </cell>
          <cell r="V1180">
            <v>1074</v>
          </cell>
          <cell r="W1180">
            <v>0.21638733705772806</v>
          </cell>
          <cell r="X1180">
            <v>841.6</v>
          </cell>
          <cell r="Y1180">
            <v>1074</v>
          </cell>
          <cell r="Z1180">
            <v>0.21638733705772806</v>
          </cell>
          <cell r="AA1180">
            <v>841.6</v>
          </cell>
          <cell r="AB1180">
            <v>13274920.800000001</v>
          </cell>
          <cell r="AC1180" t="str">
            <v>Registro Valido</v>
          </cell>
          <cell r="AD1180">
            <v>539</v>
          </cell>
          <cell r="AE1180">
            <v>716</v>
          </cell>
          <cell r="AF1180">
            <v>1074</v>
          </cell>
          <cell r="AG1180">
            <v>1074</v>
          </cell>
          <cell r="AH1180">
            <v>527</v>
          </cell>
          <cell r="AI1180">
            <v>703</v>
          </cell>
          <cell r="AJ1180">
            <v>1052</v>
          </cell>
          <cell r="AK1180">
            <v>1052</v>
          </cell>
          <cell r="AM1180" t="str">
            <v>ALI_113_SEG_3</v>
          </cell>
          <cell r="AN1180" t="str">
            <v>ALI_113_SEG_3_VAL_13274920.8</v>
          </cell>
          <cell r="AO1180">
            <v>7</v>
          </cell>
          <cell r="AP1180">
            <v>13274920.800000001</v>
          </cell>
          <cell r="AQ1180" t="b">
            <v>1</v>
          </cell>
          <cell r="AR1180" t="str">
            <v>Empate</v>
          </cell>
          <cell r="AS1180" t="str">
            <v>x</v>
          </cell>
          <cell r="AT1180" t="str">
            <v>ALI_113_SEG_3_x</v>
          </cell>
          <cell r="AU1180">
            <v>1</v>
          </cell>
          <cell r="AV1180" t="str">
            <v>Cotizacion Seleccionada</v>
          </cell>
        </row>
        <row r="1181">
          <cell r="A1181" t="str">
            <v>ALI_113_SEG_4</v>
          </cell>
          <cell r="B1181" t="str">
            <v>5to_Evento_973_V2_NUTRISERVI_17501767.xlsm</v>
          </cell>
          <cell r="C1181">
            <v>113</v>
          </cell>
          <cell r="D1181">
            <v>2088</v>
          </cell>
          <cell r="E1181" t="str">
            <v>Consorcio Nutriservi Panadería 2020</v>
          </cell>
          <cell r="F1181">
            <v>139</v>
          </cell>
          <cell r="G1181" t="str">
            <v>CEREAL EMPACADO</v>
          </cell>
          <cell r="H1181" t="str">
            <v>113 : Muffin De Frutas.</v>
          </cell>
          <cell r="I1181">
            <v>4</v>
          </cell>
          <cell r="J1181" t="str">
            <v>Sitio 1 : CARRERA 127#22G-18 INT 4 - Sitio 2 : SIBERIA KM 7.5 CELTA, LOTE 159 - Sitio 3 : CARRERA 68B #10A-18 - Sitio 4 : CALLE 24F#101B-15 - Sitio 5 : CARRERA 65B#10A-87 - Sitio 6 : AUTO MEDE KM 1,5 P INDUS FLORIDA BOD 23 - Sitio 7 : CARRERA 71 A BIS # 63D-38 -</v>
          </cell>
          <cell r="K1181">
            <v>44835</v>
          </cell>
          <cell r="L1181">
            <v>7872</v>
          </cell>
          <cell r="M1181">
            <v>9466</v>
          </cell>
          <cell r="N1181">
            <v>6098</v>
          </cell>
          <cell r="O1181">
            <v>439</v>
          </cell>
          <cell r="P1181">
            <v>539</v>
          </cell>
          <cell r="Q1181">
            <v>0.2178107606679035</v>
          </cell>
          <cell r="R1181">
            <v>421.6</v>
          </cell>
          <cell r="S1181">
            <v>716</v>
          </cell>
          <cell r="T1181">
            <v>0.21452513966480447</v>
          </cell>
          <cell r="U1181">
            <v>562.4</v>
          </cell>
          <cell r="V1181">
            <v>1074</v>
          </cell>
          <cell r="W1181">
            <v>0.21638733705772806</v>
          </cell>
          <cell r="X1181">
            <v>841.6</v>
          </cell>
          <cell r="Y1181">
            <v>1074</v>
          </cell>
          <cell r="Z1181">
            <v>0.21638733705772806</v>
          </cell>
          <cell r="AA1181">
            <v>841.6</v>
          </cell>
          <cell r="AB1181">
            <v>14144052.799999999</v>
          </cell>
          <cell r="AC1181" t="str">
            <v>Registro Valido</v>
          </cell>
          <cell r="AD1181">
            <v>539</v>
          </cell>
          <cell r="AE1181">
            <v>716</v>
          </cell>
          <cell r="AF1181">
            <v>1074</v>
          </cell>
          <cell r="AG1181">
            <v>1074</v>
          </cell>
          <cell r="AH1181">
            <v>527</v>
          </cell>
          <cell r="AI1181">
            <v>703</v>
          </cell>
          <cell r="AJ1181">
            <v>1052</v>
          </cell>
          <cell r="AK1181">
            <v>1052</v>
          </cell>
          <cell r="AM1181" t="str">
            <v>ALI_113_SEG_4</v>
          </cell>
          <cell r="AN1181" t="str">
            <v>ALI_113_SEG_4_VAL_14144052.8</v>
          </cell>
          <cell r="AO1181">
            <v>6</v>
          </cell>
          <cell r="AP1181">
            <v>14144052.799999999</v>
          </cell>
          <cell r="AQ1181" t="b">
            <v>1</v>
          </cell>
          <cell r="AR1181" t="str">
            <v>Empate</v>
          </cell>
          <cell r="AS1181" t="str">
            <v>x</v>
          </cell>
          <cell r="AT1181" t="str">
            <v>ALI_113_SEG_4_x</v>
          </cell>
          <cell r="AU1181">
            <v>1</v>
          </cell>
          <cell r="AV1181" t="str">
            <v>Cotizacion Seleccionada</v>
          </cell>
        </row>
        <row r="1182">
          <cell r="A1182" t="str">
            <v>ALI_113_SEG_5</v>
          </cell>
          <cell r="B1182" t="str">
            <v>5to_Evento_973_V2_NUTRISERVI_17501767.xlsm</v>
          </cell>
          <cell r="C1182">
            <v>113</v>
          </cell>
          <cell r="D1182">
            <v>2088</v>
          </cell>
          <cell r="E1182" t="str">
            <v>Consorcio Nutriservi Panadería 2020</v>
          </cell>
          <cell r="F1182">
            <v>140</v>
          </cell>
          <cell r="G1182" t="str">
            <v>CEREAL EMPACADO</v>
          </cell>
          <cell r="H1182" t="str">
            <v>113 : Muffin De Frutas.</v>
          </cell>
          <cell r="I1182">
            <v>5</v>
          </cell>
          <cell r="J1182" t="str">
            <v>Sitio 1 : CARRERA 127#22G-18 INT 4 - Sitio 2 : SIBERIA KM 7.5 CELTA, LOTE 159 - Sitio 3 : CARRERA 68B #10A-18 - Sitio 4 : CALLE 24F#101B-15 - Sitio 5 : CARRERA 65B#10A-87 - Sitio 6 : AUTO MEDE KM 1,5 P INDUS FLORIDA BOD 23 - Sitio 7 : CARRERA 71 A BIS # 63D-38 -</v>
          </cell>
          <cell r="K1182">
            <v>44835</v>
          </cell>
          <cell r="L1182">
            <v>7318</v>
          </cell>
          <cell r="M1182">
            <v>8801</v>
          </cell>
          <cell r="N1182">
            <v>5670</v>
          </cell>
          <cell r="O1182">
            <v>407</v>
          </cell>
          <cell r="P1182">
            <v>539</v>
          </cell>
          <cell r="Q1182">
            <v>0.2178107606679035</v>
          </cell>
          <cell r="R1182">
            <v>421.6</v>
          </cell>
          <cell r="S1182">
            <v>716</v>
          </cell>
          <cell r="T1182">
            <v>0.21452513966480447</v>
          </cell>
          <cell r="U1182">
            <v>562.4</v>
          </cell>
          <cell r="V1182">
            <v>1074</v>
          </cell>
          <cell r="W1182">
            <v>0.21638733705772806</v>
          </cell>
          <cell r="X1182">
            <v>841.6</v>
          </cell>
          <cell r="Y1182">
            <v>1074</v>
          </cell>
          <cell r="Z1182">
            <v>0.21638733705772806</v>
          </cell>
          <cell r="AA1182">
            <v>841.6</v>
          </cell>
          <cell r="AB1182">
            <v>13149354.399999999</v>
          </cell>
          <cell r="AC1182" t="str">
            <v>Registro Valido</v>
          </cell>
          <cell r="AD1182">
            <v>539</v>
          </cell>
          <cell r="AE1182">
            <v>716</v>
          </cell>
          <cell r="AF1182">
            <v>1074</v>
          </cell>
          <cell r="AG1182">
            <v>1074</v>
          </cell>
          <cell r="AH1182">
            <v>527</v>
          </cell>
          <cell r="AI1182">
            <v>703</v>
          </cell>
          <cell r="AJ1182">
            <v>1052</v>
          </cell>
          <cell r="AK1182">
            <v>1052</v>
          </cell>
          <cell r="AM1182" t="str">
            <v>ALI_113_SEG_5</v>
          </cell>
          <cell r="AN1182" t="str">
            <v>ALI_113_SEG_5_VAL_13149354.4</v>
          </cell>
          <cell r="AO1182">
            <v>6</v>
          </cell>
          <cell r="AP1182">
            <v>13149354.399999999</v>
          </cell>
          <cell r="AQ1182" t="b">
            <v>1</v>
          </cell>
          <cell r="AR1182" t="str">
            <v>Empate</v>
          </cell>
          <cell r="AS1182" t="str">
            <v>x</v>
          </cell>
          <cell r="AT1182" t="str">
            <v>ALI_113_SEG_5_x</v>
          </cell>
          <cell r="AU1182">
            <v>1</v>
          </cell>
          <cell r="AV1182" t="str">
            <v>Cotizacion Seleccionada</v>
          </cell>
        </row>
        <row r="1183">
          <cell r="A1183" t="str">
            <v>ALI_113_SEG_6</v>
          </cell>
          <cell r="B1183" t="str">
            <v>5to_Evento_973_V2_NUTRISERVI_17501767.xlsm</v>
          </cell>
          <cell r="C1183">
            <v>113</v>
          </cell>
          <cell r="D1183">
            <v>2088</v>
          </cell>
          <cell r="E1183" t="str">
            <v>Consorcio Nutriservi Panadería 2020</v>
          </cell>
          <cell r="F1183">
            <v>141</v>
          </cell>
          <cell r="G1183" t="str">
            <v>CEREAL EMPACADO</v>
          </cell>
          <cell r="H1183" t="str">
            <v>113 : Muffin De Frutas.</v>
          </cell>
          <cell r="I1183">
            <v>6</v>
          </cell>
          <cell r="J1183" t="str">
            <v>Sitio 1 : CARRERA 127#22G-18 INT 4 - Sitio 2 : SIBERIA KM 7.5 CELTA, LOTE 159 - Sitio 3 : CARRERA 68B #10A-18 - Sitio 4 : CALLE 24F#101B-15 - Sitio 5 : CARRERA 65B#10A-87 - Sitio 6 : AUTO MEDE KM 1,5 P INDUS FLORIDA BOD 23 - Sitio 7 : CARRERA 71 A BIS # 63D-38 -</v>
          </cell>
          <cell r="K1183">
            <v>44835</v>
          </cell>
          <cell r="L1183">
            <v>7920</v>
          </cell>
          <cell r="M1183">
            <v>9526</v>
          </cell>
          <cell r="N1183">
            <v>6136</v>
          </cell>
          <cell r="O1183">
            <v>441</v>
          </cell>
          <cell r="P1183">
            <v>539</v>
          </cell>
          <cell r="Q1183">
            <v>0.2178107606679035</v>
          </cell>
          <cell r="R1183">
            <v>421.6</v>
          </cell>
          <cell r="S1183">
            <v>716</v>
          </cell>
          <cell r="T1183">
            <v>0.21452513966480447</v>
          </cell>
          <cell r="U1183">
            <v>562.4</v>
          </cell>
          <cell r="V1183">
            <v>1074</v>
          </cell>
          <cell r="W1183">
            <v>0.21638733705772806</v>
          </cell>
          <cell r="X1183">
            <v>841.6</v>
          </cell>
          <cell r="Y1183">
            <v>1074</v>
          </cell>
          <cell r="Z1183">
            <v>0.21638733705772806</v>
          </cell>
          <cell r="AA1183">
            <v>841.6</v>
          </cell>
          <cell r="AB1183">
            <v>14231697.6</v>
          </cell>
          <cell r="AC1183" t="str">
            <v>Registro Valido</v>
          </cell>
          <cell r="AD1183">
            <v>539</v>
          </cell>
          <cell r="AE1183">
            <v>716</v>
          </cell>
          <cell r="AF1183">
            <v>1074</v>
          </cell>
          <cell r="AG1183">
            <v>1074</v>
          </cell>
          <cell r="AH1183">
            <v>527</v>
          </cell>
          <cell r="AI1183">
            <v>703</v>
          </cell>
          <cell r="AJ1183">
            <v>1052</v>
          </cell>
          <cell r="AK1183">
            <v>1052</v>
          </cell>
          <cell r="AM1183" t="str">
            <v>ALI_113_SEG_6</v>
          </cell>
          <cell r="AN1183" t="str">
            <v>ALI_113_SEG_6_VAL_14231697.6</v>
          </cell>
          <cell r="AO1183">
            <v>6</v>
          </cell>
          <cell r="AP1183">
            <v>14231697.6</v>
          </cell>
          <cell r="AQ1183" t="b">
            <v>1</v>
          </cell>
          <cell r="AR1183" t="str">
            <v>Empate</v>
          </cell>
          <cell r="AS1183" t="str">
            <v>x</v>
          </cell>
          <cell r="AT1183" t="str">
            <v>ALI_113_SEG_6_x</v>
          </cell>
          <cell r="AU1183">
            <v>1</v>
          </cell>
          <cell r="AV1183" t="str">
            <v>Cotizacion Seleccionada</v>
          </cell>
        </row>
        <row r="1184">
          <cell r="A1184" t="str">
            <v>ALI_113_SEG_7</v>
          </cell>
          <cell r="B1184" t="str">
            <v>5to_Evento_973_V2_NUTRISERVI_17501767.xlsm</v>
          </cell>
          <cell r="C1184">
            <v>113</v>
          </cell>
          <cell r="D1184">
            <v>2088</v>
          </cell>
          <cell r="E1184" t="str">
            <v>Consorcio Nutriservi Panadería 2020</v>
          </cell>
          <cell r="F1184">
            <v>142</v>
          </cell>
          <cell r="G1184" t="str">
            <v>CEREAL EMPACADO</v>
          </cell>
          <cell r="H1184" t="str">
            <v>113 : Muffin De Frutas.</v>
          </cell>
          <cell r="I1184">
            <v>7</v>
          </cell>
          <cell r="J1184" t="str">
            <v>Sitio 1 : CARRERA 127#22G-18 INT 4 - Sitio 2 : SIBERIA KM 7.5 CELTA, LOTE 159 - Sitio 3 : CARRERA 68B #10A-18 - Sitio 4 : CALLE 24F#101B-15 - Sitio 5 : CARRERA 65B#10A-87 - Sitio 6 : AUTO MEDE KM 1,5 P INDUS FLORIDA BOD 23 - Sitio 7 : CARRERA 71 A BIS # 63D-38 -</v>
          </cell>
          <cell r="K1184">
            <v>44835</v>
          </cell>
          <cell r="L1184">
            <v>8089</v>
          </cell>
          <cell r="M1184">
            <v>9728</v>
          </cell>
          <cell r="N1184">
            <v>6267</v>
          </cell>
          <cell r="O1184">
            <v>450</v>
          </cell>
          <cell r="P1184">
            <v>539</v>
          </cell>
          <cell r="Q1184">
            <v>0.2178107606679035</v>
          </cell>
          <cell r="R1184">
            <v>421.6</v>
          </cell>
          <cell r="S1184">
            <v>716</v>
          </cell>
          <cell r="T1184">
            <v>0.21452513966480447</v>
          </cell>
          <cell r="U1184">
            <v>562.4</v>
          </cell>
          <cell r="V1184">
            <v>1074</v>
          </cell>
          <cell r="W1184">
            <v>0.21638733705772806</v>
          </cell>
          <cell r="X1184">
            <v>841.6</v>
          </cell>
          <cell r="Y1184">
            <v>1074</v>
          </cell>
          <cell r="Z1184">
            <v>0.21638733705772806</v>
          </cell>
          <cell r="AA1184">
            <v>841.6</v>
          </cell>
          <cell r="AB1184">
            <v>14534376.800000001</v>
          </cell>
          <cell r="AC1184" t="str">
            <v>Registro Valido</v>
          </cell>
          <cell r="AD1184">
            <v>539</v>
          </cell>
          <cell r="AE1184">
            <v>716</v>
          </cell>
          <cell r="AF1184">
            <v>1074</v>
          </cell>
          <cell r="AG1184">
            <v>1074</v>
          </cell>
          <cell r="AH1184">
            <v>527</v>
          </cell>
          <cell r="AI1184">
            <v>703</v>
          </cell>
          <cell r="AJ1184">
            <v>1052</v>
          </cell>
          <cell r="AK1184">
            <v>1052</v>
          </cell>
          <cell r="AM1184" t="str">
            <v>ALI_113_SEG_7</v>
          </cell>
          <cell r="AN1184" t="str">
            <v>ALI_113_SEG_7_VAL_14534376.8</v>
          </cell>
          <cell r="AO1184">
            <v>6</v>
          </cell>
          <cell r="AP1184">
            <v>14534376.800000001</v>
          </cell>
          <cell r="AQ1184" t="b">
            <v>1</v>
          </cell>
          <cell r="AR1184" t="str">
            <v>Empate</v>
          </cell>
          <cell r="AS1184" t="str">
            <v>x</v>
          </cell>
          <cell r="AT1184" t="str">
            <v>ALI_113_SEG_7_x</v>
          </cell>
          <cell r="AU1184">
            <v>1</v>
          </cell>
          <cell r="AV1184" t="str">
            <v>Cotizacion Seleccionada</v>
          </cell>
        </row>
        <row r="1185">
          <cell r="A1185" t="str">
            <v>ALI_113_SEG_8</v>
          </cell>
          <cell r="B1185" t="str">
            <v>5to_Evento_973_V2_NUTRISERVI_17501767.xlsm</v>
          </cell>
          <cell r="C1185">
            <v>113</v>
          </cell>
          <cell r="D1185">
            <v>2088</v>
          </cell>
          <cell r="E1185" t="str">
            <v>Consorcio Nutriservi Panadería 2020</v>
          </cell>
          <cell r="F1185">
            <v>143</v>
          </cell>
          <cell r="G1185" t="str">
            <v>CEREAL EMPACADO</v>
          </cell>
          <cell r="H1185" t="str">
            <v>113 : Muffin De Frutas.</v>
          </cell>
          <cell r="I1185">
            <v>8</v>
          </cell>
          <cell r="J1185" t="str">
            <v>Sitio 1 : CARRERA 127#22G-18 INT 4 - Sitio 2 : SIBERIA KM 7.5 CELTA, LOTE 159 - Sitio 3 : CARRERA 68B #10A-18 - Sitio 4 : CALLE 24F#101B-15 - Sitio 5 : CARRERA 65B#10A-87 - Sitio 6 : AUTO MEDE KM 1,5 P INDUS FLORIDA BOD 23 - Sitio 7 : CARRERA 71 A BIS # 63D-38 -</v>
          </cell>
          <cell r="K1185">
            <v>44835</v>
          </cell>
          <cell r="L1185">
            <v>7807</v>
          </cell>
          <cell r="M1185">
            <v>9388</v>
          </cell>
          <cell r="N1185">
            <v>6049</v>
          </cell>
          <cell r="O1185">
            <v>435</v>
          </cell>
          <cell r="P1185">
            <v>539</v>
          </cell>
          <cell r="Q1185">
            <v>0.2178107606679035</v>
          </cell>
          <cell r="R1185">
            <v>421.6</v>
          </cell>
          <cell r="S1185">
            <v>716</v>
          </cell>
          <cell r="T1185">
            <v>0.21452513966480447</v>
          </cell>
          <cell r="U1185">
            <v>562.4</v>
          </cell>
          <cell r="V1185">
            <v>1074</v>
          </cell>
          <cell r="W1185">
            <v>0.21638733705772806</v>
          </cell>
          <cell r="X1185">
            <v>841.6</v>
          </cell>
          <cell r="Y1185">
            <v>1074</v>
          </cell>
          <cell r="Z1185">
            <v>0.21638733705772806</v>
          </cell>
          <cell r="AA1185">
            <v>841.6</v>
          </cell>
          <cell r="AB1185">
            <v>14028176.800000001</v>
          </cell>
          <cell r="AC1185" t="str">
            <v>Registro Valido</v>
          </cell>
          <cell r="AD1185">
            <v>539</v>
          </cell>
          <cell r="AE1185">
            <v>716</v>
          </cell>
          <cell r="AF1185">
            <v>1074</v>
          </cell>
          <cell r="AG1185">
            <v>1074</v>
          </cell>
          <cell r="AH1185">
            <v>527</v>
          </cell>
          <cell r="AI1185">
            <v>703</v>
          </cell>
          <cell r="AJ1185">
            <v>1052</v>
          </cell>
          <cell r="AK1185">
            <v>1052</v>
          </cell>
          <cell r="AM1185" t="str">
            <v>ALI_113_SEG_8</v>
          </cell>
          <cell r="AN1185" t="str">
            <v>ALI_113_SEG_8_VAL_14028176.8</v>
          </cell>
          <cell r="AO1185">
            <v>6</v>
          </cell>
          <cell r="AP1185">
            <v>14028176.800000001</v>
          </cell>
          <cell r="AQ1185" t="b">
            <v>1</v>
          </cell>
          <cell r="AR1185" t="str">
            <v>Empate</v>
          </cell>
          <cell r="AS1185" t="str">
            <v>x</v>
          </cell>
          <cell r="AT1185" t="str">
            <v>ALI_113_SEG_8_x</v>
          </cell>
          <cell r="AU1185">
            <v>1</v>
          </cell>
          <cell r="AV1185" t="str">
            <v>Cotizacion Seleccionada</v>
          </cell>
        </row>
        <row r="1186">
          <cell r="A1186" t="str">
            <v>ALI_113_SEG_9</v>
          </cell>
          <cell r="B1186" t="str">
            <v>5to_Evento_973_V2_NUTRISERVI_17501767.xlsm</v>
          </cell>
          <cell r="C1186">
            <v>113</v>
          </cell>
          <cell r="D1186">
            <v>2088</v>
          </cell>
          <cell r="E1186" t="str">
            <v>Consorcio Nutriservi Panadería 2020</v>
          </cell>
          <cell r="F1186">
            <v>144</v>
          </cell>
          <cell r="G1186" t="str">
            <v>CEREAL EMPACADO</v>
          </cell>
          <cell r="H1186" t="str">
            <v>113 : Muffin De Frutas.</v>
          </cell>
          <cell r="I1186">
            <v>9</v>
          </cell>
          <cell r="J1186" t="str">
            <v>Sitio 1 : CARRERA 127#22G-18 INT 4 - Sitio 2 : SIBERIA KM 7.5 CELTA, LOTE 159 - Sitio 3 : CARRERA 68B #10A-18 - Sitio 4 : CALLE 24F#101B-15 - Sitio 5 : CARRERA 65B#10A-87 - Sitio 6 : AUTO MEDE KM 1,5 P INDUS FLORIDA BOD 23 - Sitio 7 : CARRERA 71 A BIS # 63D-38 -</v>
          </cell>
          <cell r="K1186">
            <v>44835</v>
          </cell>
          <cell r="L1186">
            <v>7889</v>
          </cell>
          <cell r="M1186">
            <v>9489</v>
          </cell>
          <cell r="N1186">
            <v>6112</v>
          </cell>
          <cell r="O1186">
            <v>439</v>
          </cell>
          <cell r="P1186">
            <v>539</v>
          </cell>
          <cell r="Q1186">
            <v>0.2178107606679035</v>
          </cell>
          <cell r="R1186">
            <v>421.6</v>
          </cell>
          <cell r="S1186">
            <v>716</v>
          </cell>
          <cell r="T1186">
            <v>0.21452513966480447</v>
          </cell>
          <cell r="U1186">
            <v>562.4</v>
          </cell>
          <cell r="V1186">
            <v>1074</v>
          </cell>
          <cell r="W1186">
            <v>0.21638733705772806</v>
          </cell>
          <cell r="X1186">
            <v>841.6</v>
          </cell>
          <cell r="Y1186">
            <v>1074</v>
          </cell>
          <cell r="Z1186">
            <v>0.21638733705772806</v>
          </cell>
          <cell r="AA1186">
            <v>841.6</v>
          </cell>
          <cell r="AB1186">
            <v>14175937.6</v>
          </cell>
          <cell r="AC1186" t="str">
            <v>Registro Valido</v>
          </cell>
          <cell r="AD1186">
            <v>539</v>
          </cell>
          <cell r="AE1186">
            <v>716</v>
          </cell>
          <cell r="AF1186">
            <v>1074</v>
          </cell>
          <cell r="AG1186">
            <v>1074</v>
          </cell>
          <cell r="AH1186">
            <v>527</v>
          </cell>
          <cell r="AI1186">
            <v>703</v>
          </cell>
          <cell r="AJ1186">
            <v>1052</v>
          </cell>
          <cell r="AK1186">
            <v>1052</v>
          </cell>
          <cell r="AM1186" t="str">
            <v>ALI_113_SEG_9</v>
          </cell>
          <cell r="AN1186" t="str">
            <v>ALI_113_SEG_9_VAL_14175937.6</v>
          </cell>
          <cell r="AO1186">
            <v>6</v>
          </cell>
          <cell r="AP1186">
            <v>14175937.6</v>
          </cell>
          <cell r="AQ1186" t="b">
            <v>1</v>
          </cell>
          <cell r="AR1186" t="str">
            <v>Empate</v>
          </cell>
          <cell r="AS1186" t="str">
            <v>x</v>
          </cell>
          <cell r="AT1186" t="str">
            <v>ALI_113_SEG_9_x</v>
          </cell>
          <cell r="AU1186">
            <v>1</v>
          </cell>
          <cell r="AV1186" t="str">
            <v>Cotizacion Seleccionada</v>
          </cell>
        </row>
        <row r="1187">
          <cell r="A1187" t="str">
            <v>ALI_113_SEG_10</v>
          </cell>
          <cell r="B1187" t="str">
            <v>5to_Evento_973_V2_NUTRISERVI_17501767.xlsm</v>
          </cell>
          <cell r="C1187">
            <v>113</v>
          </cell>
          <cell r="D1187">
            <v>2088</v>
          </cell>
          <cell r="E1187" t="str">
            <v>Consorcio Nutriservi Panadería 2020</v>
          </cell>
          <cell r="F1187">
            <v>145</v>
          </cell>
          <cell r="G1187" t="str">
            <v>CEREAL EMPACADO</v>
          </cell>
          <cell r="H1187" t="str">
            <v>113 : Muffin De Frutas.</v>
          </cell>
          <cell r="I1187">
            <v>10</v>
          </cell>
          <cell r="J1187" t="str">
            <v>Sitio 1 : CARRERA 127#22G-18 INT 4 - Sitio 2 : SIBERIA KM 7.5 CELTA, LOTE 159 - Sitio 3 : CARRERA 68B #10A-18 - Sitio 4 : CALLE 24F#101B-15 - Sitio 5 : CARRERA 65B#10A-87 - Sitio 6 : AUTO MEDE KM 1,5 P INDUS FLORIDA BOD 23 - Sitio 7 : CARRERA 71 A BIS # 63D-38 -</v>
          </cell>
          <cell r="K1187">
            <v>44835</v>
          </cell>
          <cell r="L1187">
            <v>7900</v>
          </cell>
          <cell r="M1187">
            <v>9504</v>
          </cell>
          <cell r="N1187">
            <v>6122</v>
          </cell>
          <cell r="O1187">
            <v>440</v>
          </cell>
          <cell r="P1187">
            <v>539</v>
          </cell>
          <cell r="Q1187">
            <v>0.2178107606679035</v>
          </cell>
          <cell r="R1187">
            <v>421.6</v>
          </cell>
          <cell r="S1187">
            <v>716</v>
          </cell>
          <cell r="T1187">
            <v>0.21452513966480447</v>
          </cell>
          <cell r="U1187">
            <v>562.4</v>
          </cell>
          <cell r="V1187">
            <v>1074</v>
          </cell>
          <cell r="W1187">
            <v>0.21638733705772806</v>
          </cell>
          <cell r="X1187">
            <v>841.6</v>
          </cell>
          <cell r="Y1187">
            <v>1074</v>
          </cell>
          <cell r="Z1187">
            <v>0.21638733705772806</v>
          </cell>
          <cell r="AA1187">
            <v>841.6</v>
          </cell>
          <cell r="AB1187">
            <v>14198268.800000001</v>
          </cell>
          <cell r="AC1187" t="str">
            <v>Registro Valido</v>
          </cell>
          <cell r="AD1187">
            <v>539</v>
          </cell>
          <cell r="AE1187">
            <v>716</v>
          </cell>
          <cell r="AF1187">
            <v>1074</v>
          </cell>
          <cell r="AG1187">
            <v>1074</v>
          </cell>
          <cell r="AH1187">
            <v>527</v>
          </cell>
          <cell r="AI1187">
            <v>703</v>
          </cell>
          <cell r="AJ1187">
            <v>1052</v>
          </cell>
          <cell r="AK1187">
            <v>1052</v>
          </cell>
          <cell r="AM1187" t="str">
            <v>ALI_113_SEG_10</v>
          </cell>
          <cell r="AN1187" t="str">
            <v>ALI_113_SEG_10_VAL_14198268.8</v>
          </cell>
          <cell r="AO1187">
            <v>6</v>
          </cell>
          <cell r="AP1187">
            <v>14198268.800000001</v>
          </cell>
          <cell r="AQ1187" t="b">
            <v>1</v>
          </cell>
          <cell r="AR1187" t="str">
            <v>Empate</v>
          </cell>
          <cell r="AS1187" t="str">
            <v>x</v>
          </cell>
          <cell r="AT1187" t="str">
            <v>ALI_113_SEG_10_x</v>
          </cell>
          <cell r="AU1187">
            <v>1</v>
          </cell>
          <cell r="AV1187" t="str">
            <v>Cotizacion Seleccionada</v>
          </cell>
        </row>
        <row r="1188">
          <cell r="A1188" t="str">
            <v>ALI_113_SEG_11</v>
          </cell>
          <cell r="B1188" t="str">
            <v>5to_Evento_973_V2_NUTRISERVI_17501767.xlsm</v>
          </cell>
          <cell r="C1188">
            <v>113</v>
          </cell>
          <cell r="D1188">
            <v>2088</v>
          </cell>
          <cell r="E1188" t="str">
            <v>Consorcio Nutriservi Panadería 2020</v>
          </cell>
          <cell r="F1188">
            <v>146</v>
          </cell>
          <cell r="G1188" t="str">
            <v>CEREAL EMPACADO</v>
          </cell>
          <cell r="H1188" t="str">
            <v>113 : Muffin De Frutas.</v>
          </cell>
          <cell r="I1188">
            <v>11</v>
          </cell>
          <cell r="J1188" t="str">
            <v>Sitio 1 : CARRERA 127#22G-18 INT 4 - Sitio 2 : SIBERIA KM 7.5 CELTA, LOTE 159 - Sitio 3 : CARRERA 68B #10A-18 - Sitio 4 : CALLE 24F#101B-15 - Sitio 5 : CARRERA 65B#10A-87 - Sitio 6 : AUTO MEDE KM 1,5 P INDUS FLORIDA BOD 23 - Sitio 7 : CARRERA 71 A BIS # 63D-38 -</v>
          </cell>
          <cell r="K1188">
            <v>44835</v>
          </cell>
          <cell r="L1188">
            <v>7781</v>
          </cell>
          <cell r="M1188">
            <v>9359</v>
          </cell>
          <cell r="N1188">
            <v>6030</v>
          </cell>
          <cell r="O1188">
            <v>433</v>
          </cell>
          <cell r="P1188">
            <v>539</v>
          </cell>
          <cell r="Q1188">
            <v>0.2178107606679035</v>
          </cell>
          <cell r="R1188">
            <v>421.6</v>
          </cell>
          <cell r="S1188">
            <v>716</v>
          </cell>
          <cell r="T1188">
            <v>0.21452513966480447</v>
          </cell>
          <cell r="U1188">
            <v>562.4</v>
          </cell>
          <cell r="V1188">
            <v>1074</v>
          </cell>
          <cell r="W1188">
            <v>0.21638733705772806</v>
          </cell>
          <cell r="X1188">
            <v>841.6</v>
          </cell>
          <cell r="Y1188">
            <v>1074</v>
          </cell>
          <cell r="Z1188">
            <v>0.21638733705772806</v>
          </cell>
          <cell r="AA1188">
            <v>841.6</v>
          </cell>
          <cell r="AB1188">
            <v>13983232</v>
          </cell>
          <cell r="AC1188" t="str">
            <v>Registro Valido</v>
          </cell>
          <cell r="AD1188">
            <v>539</v>
          </cell>
          <cell r="AE1188">
            <v>716</v>
          </cell>
          <cell r="AF1188">
            <v>1074</v>
          </cell>
          <cell r="AG1188">
            <v>1074</v>
          </cell>
          <cell r="AH1188">
            <v>527</v>
          </cell>
          <cell r="AI1188">
            <v>703</v>
          </cell>
          <cell r="AJ1188">
            <v>1052</v>
          </cell>
          <cell r="AK1188">
            <v>1052</v>
          </cell>
          <cell r="AM1188" t="str">
            <v>ALI_113_SEG_11</v>
          </cell>
          <cell r="AN1188" t="str">
            <v>ALI_113_SEG_11_VAL_13983232</v>
          </cell>
          <cell r="AO1188">
            <v>6</v>
          </cell>
          <cell r="AP1188">
            <v>13983232</v>
          </cell>
          <cell r="AQ1188" t="b">
            <v>1</v>
          </cell>
          <cell r="AR1188" t="str">
            <v>Empate</v>
          </cell>
          <cell r="AS1188" t="str">
            <v>x</v>
          </cell>
          <cell r="AT1188" t="str">
            <v>ALI_113_SEG_11_x</v>
          </cell>
          <cell r="AU1188">
            <v>1</v>
          </cell>
          <cell r="AV1188" t="str">
            <v>Cotizacion Seleccionada</v>
          </cell>
        </row>
        <row r="1189">
          <cell r="A1189" t="str">
            <v>ALI_113_SEG_12</v>
          </cell>
          <cell r="B1189" t="str">
            <v>5to_Evento_973_V2_NUTRISERVI_17501767.xlsm</v>
          </cell>
          <cell r="C1189">
            <v>113</v>
          </cell>
          <cell r="D1189">
            <v>2088</v>
          </cell>
          <cell r="E1189" t="str">
            <v>Consorcio Nutriservi Panadería 2020</v>
          </cell>
          <cell r="F1189">
            <v>147</v>
          </cell>
          <cell r="G1189" t="str">
            <v>CEREAL EMPACADO</v>
          </cell>
          <cell r="H1189" t="str">
            <v>113 : Muffin De Frutas.</v>
          </cell>
          <cell r="I1189">
            <v>12</v>
          </cell>
          <cell r="J1189" t="str">
            <v>Sitio 1 : CARRERA 127#22G-18 INT 4 - Sitio 2 : SIBERIA KM 7.5 CELTA, LOTE 159 - Sitio 3 : CARRERA 68B #10A-18 - Sitio 4 : CALLE 24F#101B-15 - Sitio 5 : CARRERA 65B#10A-87 - Sitio 6 : AUTO MEDE KM 1,5 P INDUS FLORIDA BOD 23 - Sitio 7 : CARRERA 71 A BIS # 63D-38 -</v>
          </cell>
          <cell r="K1189">
            <v>44835</v>
          </cell>
          <cell r="L1189">
            <v>7061</v>
          </cell>
          <cell r="M1189">
            <v>8493</v>
          </cell>
          <cell r="N1189">
            <v>5472</v>
          </cell>
          <cell r="O1189">
            <v>393</v>
          </cell>
          <cell r="P1189">
            <v>539</v>
          </cell>
          <cell r="Q1189">
            <v>0.2178107606679035</v>
          </cell>
          <cell r="R1189">
            <v>421.6</v>
          </cell>
          <cell r="S1189">
            <v>716</v>
          </cell>
          <cell r="T1189">
            <v>0.21452513966480447</v>
          </cell>
          <cell r="U1189">
            <v>562.4</v>
          </cell>
          <cell r="V1189">
            <v>1074</v>
          </cell>
          <cell r="W1189">
            <v>0.21638733705772806</v>
          </cell>
          <cell r="X1189">
            <v>841.6</v>
          </cell>
          <cell r="Y1189">
            <v>1074</v>
          </cell>
          <cell r="Z1189">
            <v>0.21638733705772806</v>
          </cell>
          <cell r="AA1189">
            <v>841.6</v>
          </cell>
          <cell r="AB1189">
            <v>12689364.800000001</v>
          </cell>
          <cell r="AC1189" t="str">
            <v>Registro Valido</v>
          </cell>
          <cell r="AD1189">
            <v>539</v>
          </cell>
          <cell r="AE1189">
            <v>716</v>
          </cell>
          <cell r="AF1189">
            <v>1074</v>
          </cell>
          <cell r="AG1189">
            <v>1074</v>
          </cell>
          <cell r="AH1189">
            <v>527</v>
          </cell>
          <cell r="AI1189">
            <v>703</v>
          </cell>
          <cell r="AJ1189">
            <v>1052</v>
          </cell>
          <cell r="AK1189">
            <v>1052</v>
          </cell>
          <cell r="AM1189" t="str">
            <v>ALI_113_SEG_12</v>
          </cell>
          <cell r="AN1189" t="str">
            <v>ALI_113_SEG_12_VAL_12689364.8</v>
          </cell>
          <cell r="AO1189">
            <v>6</v>
          </cell>
          <cell r="AP1189">
            <v>12689364.800000001</v>
          </cell>
          <cell r="AQ1189" t="b">
            <v>1</v>
          </cell>
          <cell r="AR1189" t="str">
            <v>Empate</v>
          </cell>
          <cell r="AS1189" t="str">
            <v>x</v>
          </cell>
          <cell r="AT1189" t="str">
            <v>ALI_113_SEG_12_x</v>
          </cell>
          <cell r="AU1189">
            <v>1</v>
          </cell>
          <cell r="AV1189" t="str">
            <v>Cotizacion Seleccionada</v>
          </cell>
        </row>
        <row r="1190">
          <cell r="A1190" t="str">
            <v>ALI_113_SEG_13</v>
          </cell>
          <cell r="B1190" t="str">
            <v>5to_Evento_973_V2_NUTRISERVI_17501767.xlsm</v>
          </cell>
          <cell r="C1190">
            <v>113</v>
          </cell>
          <cell r="D1190">
            <v>2088</v>
          </cell>
          <cell r="E1190" t="str">
            <v>Consorcio Nutriservi Panadería 2020</v>
          </cell>
          <cell r="F1190">
            <v>148</v>
          </cell>
          <cell r="G1190" t="str">
            <v>CEREAL EMPACADO</v>
          </cell>
          <cell r="H1190" t="str">
            <v>113 : Muffin De Frutas.</v>
          </cell>
          <cell r="I1190">
            <v>13</v>
          </cell>
          <cell r="J1190" t="str">
            <v>Sitio 1 : CARRERA 127#22G-18 INT 4 - Sitio 2 : SIBERIA KM 7.5 CELTA, LOTE 159 - Sitio 3 : CARRERA 68B #10A-18 - Sitio 4 : CALLE 24F#101B-15 - Sitio 5 : CARRERA 65B#10A-87 - Sitio 6 : AUTO MEDE KM 1,5 P INDUS FLORIDA BOD 23 - Sitio 7 : CARRERA 71 A BIS # 63D-38 -</v>
          </cell>
          <cell r="K1190">
            <v>44835</v>
          </cell>
          <cell r="L1190">
            <v>7499</v>
          </cell>
          <cell r="M1190">
            <v>9018</v>
          </cell>
          <cell r="N1190">
            <v>5809</v>
          </cell>
          <cell r="O1190">
            <v>417</v>
          </cell>
          <cell r="P1190">
            <v>539</v>
          </cell>
          <cell r="Q1190">
            <v>0.2178107606679035</v>
          </cell>
          <cell r="R1190">
            <v>421.6</v>
          </cell>
          <cell r="S1190">
            <v>716</v>
          </cell>
          <cell r="T1190">
            <v>0.21452513966480447</v>
          </cell>
          <cell r="U1190">
            <v>562.4</v>
          </cell>
          <cell r="V1190">
            <v>1074</v>
          </cell>
          <cell r="W1190">
            <v>0.21638733705772806</v>
          </cell>
          <cell r="X1190">
            <v>841.6</v>
          </cell>
          <cell r="Y1190">
            <v>1074</v>
          </cell>
          <cell r="Z1190">
            <v>0.21638733705772806</v>
          </cell>
          <cell r="AA1190">
            <v>841.6</v>
          </cell>
          <cell r="AB1190">
            <v>13473103.199999999</v>
          </cell>
          <cell r="AC1190" t="str">
            <v>Registro Valido</v>
          </cell>
          <cell r="AD1190">
            <v>539</v>
          </cell>
          <cell r="AE1190">
            <v>716</v>
          </cell>
          <cell r="AF1190">
            <v>1074</v>
          </cell>
          <cell r="AG1190">
            <v>1074</v>
          </cell>
          <cell r="AH1190">
            <v>527</v>
          </cell>
          <cell r="AI1190">
            <v>703</v>
          </cell>
          <cell r="AJ1190">
            <v>1052</v>
          </cell>
          <cell r="AK1190">
            <v>1052</v>
          </cell>
          <cell r="AM1190" t="str">
            <v>ALI_113_SEG_13</v>
          </cell>
          <cell r="AN1190" t="str">
            <v>ALI_113_SEG_13_VAL_13473103.2</v>
          </cell>
          <cell r="AO1190">
            <v>6</v>
          </cell>
          <cell r="AP1190">
            <v>13473103.199999999</v>
          </cell>
          <cell r="AQ1190" t="b">
            <v>1</v>
          </cell>
          <cell r="AR1190" t="str">
            <v>Empate</v>
          </cell>
          <cell r="AS1190" t="str">
            <v>x</v>
          </cell>
          <cell r="AT1190" t="str">
            <v>ALI_113_SEG_13_x</v>
          </cell>
          <cell r="AU1190">
            <v>1</v>
          </cell>
          <cell r="AV1190" t="str">
            <v>Cotizacion Seleccionada</v>
          </cell>
        </row>
        <row r="1191">
          <cell r="A1191" t="str">
            <v>ALI_113_SEG_14</v>
          </cell>
          <cell r="B1191" t="str">
            <v>5to_Evento_973_V2_NUTRISERVI_17501767.xlsm</v>
          </cell>
          <cell r="C1191">
            <v>113</v>
          </cell>
          <cell r="D1191">
            <v>2088</v>
          </cell>
          <cell r="E1191" t="str">
            <v>Consorcio Nutriservi Panadería 2020</v>
          </cell>
          <cell r="F1191">
            <v>149</v>
          </cell>
          <cell r="G1191" t="str">
            <v>CEREAL EMPACADO</v>
          </cell>
          <cell r="H1191" t="str">
            <v>113 : Muffin De Frutas.</v>
          </cell>
          <cell r="I1191">
            <v>14</v>
          </cell>
          <cell r="J1191" t="str">
            <v>Sitio 1 : CARRERA 127#22G-18 INT 4 - Sitio 2 : SIBERIA KM 7.5 CELTA, LOTE 159 - Sitio 3 : CARRERA 68B #10A-18 - Sitio 4 : CALLE 24F#101B-15 - Sitio 5 : CARRERA 65B#10A-87 - Sitio 6 : AUTO MEDE KM 1,5 P INDUS FLORIDA BOD 23 - Sitio 7 : CARRERA 71 A BIS # 63D-38 -</v>
          </cell>
          <cell r="K1191">
            <v>44835</v>
          </cell>
          <cell r="L1191">
            <v>7430</v>
          </cell>
          <cell r="M1191">
            <v>8937</v>
          </cell>
          <cell r="N1191">
            <v>5756</v>
          </cell>
          <cell r="O1191">
            <v>414</v>
          </cell>
          <cell r="P1191">
            <v>539</v>
          </cell>
          <cell r="Q1191">
            <v>0.2178107606679035</v>
          </cell>
          <cell r="R1191">
            <v>421.6</v>
          </cell>
          <cell r="S1191">
            <v>716</v>
          </cell>
          <cell r="T1191">
            <v>0.21452513966480447</v>
          </cell>
          <cell r="U1191">
            <v>562.4</v>
          </cell>
          <cell r="V1191">
            <v>1074</v>
          </cell>
          <cell r="W1191">
            <v>0.21638733705772806</v>
          </cell>
          <cell r="X1191">
            <v>841.6</v>
          </cell>
          <cell r="Y1191">
            <v>1074</v>
          </cell>
          <cell r="Z1191">
            <v>0.21638733705772806</v>
          </cell>
          <cell r="AA1191">
            <v>841.6</v>
          </cell>
          <cell r="AB1191">
            <v>13351328.800000001</v>
          </cell>
          <cell r="AC1191" t="str">
            <v>Registro Valido</v>
          </cell>
          <cell r="AD1191">
            <v>539</v>
          </cell>
          <cell r="AE1191">
            <v>716</v>
          </cell>
          <cell r="AF1191">
            <v>1074</v>
          </cell>
          <cell r="AG1191">
            <v>1074</v>
          </cell>
          <cell r="AH1191">
            <v>527</v>
          </cell>
          <cell r="AI1191">
            <v>703</v>
          </cell>
          <cell r="AJ1191">
            <v>1052</v>
          </cell>
          <cell r="AK1191">
            <v>1052</v>
          </cell>
          <cell r="AM1191" t="str">
            <v>ALI_113_SEG_14</v>
          </cell>
          <cell r="AN1191" t="str">
            <v>ALI_113_SEG_14_VAL_13351328.8</v>
          </cell>
          <cell r="AO1191">
            <v>6</v>
          </cell>
          <cell r="AP1191">
            <v>13351328.800000001</v>
          </cell>
          <cell r="AQ1191" t="b">
            <v>1</v>
          </cell>
          <cell r="AR1191" t="str">
            <v>Empate</v>
          </cell>
          <cell r="AS1191" t="str">
            <v>x</v>
          </cell>
          <cell r="AT1191" t="str">
            <v>ALI_113_SEG_14_x</v>
          </cell>
          <cell r="AU1191">
            <v>1</v>
          </cell>
          <cell r="AV1191" t="str">
            <v>Cotizacion Seleccionada</v>
          </cell>
        </row>
        <row r="1192">
          <cell r="A1192" t="str">
            <v>ALI_113_SEG_15</v>
          </cell>
          <cell r="B1192" t="str">
            <v>5to_Evento_973_V2_NUTRISERVI_17501767.xlsm</v>
          </cell>
          <cell r="C1192">
            <v>113</v>
          </cell>
          <cell r="D1192">
            <v>2088</v>
          </cell>
          <cell r="E1192" t="str">
            <v>Consorcio Nutriservi Panadería 2020</v>
          </cell>
          <cell r="F1192">
            <v>150</v>
          </cell>
          <cell r="G1192" t="str">
            <v>CEREAL EMPACADO</v>
          </cell>
          <cell r="H1192" t="str">
            <v>113 : Muffin De Frutas.</v>
          </cell>
          <cell r="I1192">
            <v>15</v>
          </cell>
          <cell r="J1192" t="str">
            <v>Sitio 1 : CARRERA 127#22G-18 INT 4 - Sitio 2 : SIBERIA KM 7.5 CELTA, LOTE 159 - Sitio 3 : CARRERA 68B #10A-18 - Sitio 4 : CALLE 24F#101B-15 - Sitio 5 : CARRERA 65B#10A-87 - Sitio 6 : AUTO MEDE KM 1,5 P INDUS FLORIDA BOD 23 - Sitio 7 : CARRERA 71 A BIS # 63D-38 -</v>
          </cell>
          <cell r="K1192">
            <v>44835</v>
          </cell>
          <cell r="L1192">
            <v>7022</v>
          </cell>
          <cell r="M1192">
            <v>8445</v>
          </cell>
          <cell r="N1192">
            <v>5439</v>
          </cell>
          <cell r="O1192">
            <v>393</v>
          </cell>
          <cell r="P1192">
            <v>539</v>
          </cell>
          <cell r="Q1192">
            <v>0.2178107606679035</v>
          </cell>
          <cell r="R1192">
            <v>421.6</v>
          </cell>
          <cell r="S1192">
            <v>716</v>
          </cell>
          <cell r="T1192">
            <v>0.21452513966480447</v>
          </cell>
          <cell r="U1192">
            <v>562.4</v>
          </cell>
          <cell r="V1192">
            <v>1074</v>
          </cell>
          <cell r="W1192">
            <v>0.21638733705772806</v>
          </cell>
          <cell r="X1192">
            <v>841.6</v>
          </cell>
          <cell r="Y1192">
            <v>1074</v>
          </cell>
          <cell r="Z1192">
            <v>0.21638733705772806</v>
          </cell>
          <cell r="AA1192">
            <v>841.6</v>
          </cell>
          <cell r="AB1192">
            <v>12618154.400000002</v>
          </cell>
          <cell r="AC1192" t="str">
            <v>Registro Valido</v>
          </cell>
          <cell r="AD1192">
            <v>539</v>
          </cell>
          <cell r="AE1192">
            <v>716</v>
          </cell>
          <cell r="AF1192">
            <v>1074</v>
          </cell>
          <cell r="AG1192">
            <v>1074</v>
          </cell>
          <cell r="AH1192">
            <v>527</v>
          </cell>
          <cell r="AI1192">
            <v>703</v>
          </cell>
          <cell r="AJ1192">
            <v>1052</v>
          </cell>
          <cell r="AK1192">
            <v>1052</v>
          </cell>
          <cell r="AM1192" t="str">
            <v>ALI_113_SEG_15</v>
          </cell>
          <cell r="AN1192" t="str">
            <v>ALI_113_SEG_15_VAL_12618154.4</v>
          </cell>
          <cell r="AO1192">
            <v>6</v>
          </cell>
          <cell r="AP1192">
            <v>12618154.400000002</v>
          </cell>
          <cell r="AQ1192" t="b">
            <v>1</v>
          </cell>
          <cell r="AR1192" t="str">
            <v>Empate</v>
          </cell>
          <cell r="AS1192" t="str">
            <v>x</v>
          </cell>
          <cell r="AT1192" t="str">
            <v>ALI_113_SEG_15_x</v>
          </cell>
          <cell r="AU1192">
            <v>1</v>
          </cell>
          <cell r="AV1192" t="str">
            <v>Cotizacion Seleccionada</v>
          </cell>
        </row>
        <row r="1193">
          <cell r="A1193" t="b">
            <v>0</v>
          </cell>
          <cell r="B1193" t="str">
            <v>5to_Evento_973_V2_NUTRISERVI_17501767.xlsm</v>
          </cell>
          <cell r="C1193">
            <v>45</v>
          </cell>
          <cell r="D1193">
            <v>2088</v>
          </cell>
          <cell r="E1193" t="str">
            <v>Consorcio Nutriservi Panadería 2020</v>
          </cell>
          <cell r="F1193">
            <v>181</v>
          </cell>
          <cell r="G1193" t="str">
            <v>CEREAL EMPACADO</v>
          </cell>
          <cell r="H1193" t="str">
            <v>45 : Mantecada.</v>
          </cell>
          <cell r="I1193">
            <v>1</v>
          </cell>
          <cell r="J1193" t="str">
            <v>Sitio 1 : CARRERA 127#22G-18 INT 4 - Sitio 2 : SIBERIA KM 7.5 CELTA, LOTE 159 - Sitio 3 : CARRERA 68B #10A-18 - Sitio 4 : CALLE 24F#101B-15 - Sitio 5 : CARRERA 65B#10A-87 - Sitio 6 : AUTO MEDE KM 1,5 P INDUS FLORIDA BOD 23 - Sitio 7 : CARRERA 71 A BIS # 63D-38 -</v>
          </cell>
          <cell r="K1193">
            <v>44835</v>
          </cell>
          <cell r="L1193">
            <v>6195</v>
          </cell>
          <cell r="M1193">
            <v>7886</v>
          </cell>
          <cell r="N1193">
            <v>3724</v>
          </cell>
          <cell r="O1193">
            <v>405</v>
          </cell>
          <cell r="P1193">
            <v>589</v>
          </cell>
          <cell r="Q1193">
            <v>0.2149405772495756</v>
          </cell>
          <cell r="R1193">
            <v>462.4</v>
          </cell>
          <cell r="S1193">
            <v>785</v>
          </cell>
          <cell r="T1193">
            <v>0.21630573248407636</v>
          </cell>
          <cell r="U1193">
            <v>615.20000000000005</v>
          </cell>
          <cell r="V1193">
            <v>1176</v>
          </cell>
          <cell r="W1193">
            <v>0.21564625850340136</v>
          </cell>
          <cell r="X1193">
            <v>922.4</v>
          </cell>
          <cell r="Y1193">
            <v>1176</v>
          </cell>
          <cell r="Z1193">
            <v>0.21564625850340136</v>
          </cell>
          <cell r="AA1193">
            <v>922.4</v>
          </cell>
          <cell r="AB1193">
            <v>11524624.800000001</v>
          </cell>
          <cell r="AC1193" t="str">
            <v>Registro Valido</v>
          </cell>
          <cell r="AD1193">
            <v>589</v>
          </cell>
          <cell r="AE1193">
            <v>785</v>
          </cell>
          <cell r="AF1193">
            <v>1176</v>
          </cell>
          <cell r="AG1193">
            <v>1176</v>
          </cell>
          <cell r="AH1193">
            <v>578</v>
          </cell>
          <cell r="AI1193">
            <v>769</v>
          </cell>
          <cell r="AJ1193">
            <v>1153</v>
          </cell>
          <cell r="AK1193">
            <v>1153</v>
          </cell>
          <cell r="AM1193" t="str">
            <v>ALI_45_SEG_1</v>
          </cell>
          <cell r="AN1193" t="str">
            <v>ALI_45_SEG_1_VAL_11524624.8</v>
          </cell>
          <cell r="AO1193">
            <v>7</v>
          </cell>
          <cell r="AP1193">
            <v>11524624.800000001</v>
          </cell>
          <cell r="AQ1193" t="b">
            <v>1</v>
          </cell>
          <cell r="AR1193" t="str">
            <v>Empate</v>
          </cell>
          <cell r="AS1193" t="str">
            <v/>
          </cell>
          <cell r="AT1193" t="str">
            <v>ALI_45_SEG_1_</v>
          </cell>
          <cell r="AU1193">
            <v>1</v>
          </cell>
          <cell r="AV1193" t="str">
            <v>No Seleccionada</v>
          </cell>
        </row>
        <row r="1194">
          <cell r="A1194" t="b">
            <v>0</v>
          </cell>
          <cell r="B1194" t="str">
            <v>5to_Evento_973_V2_NUTRISERVI_17501767.xlsm</v>
          </cell>
          <cell r="C1194">
            <v>45</v>
          </cell>
          <cell r="D1194">
            <v>2088</v>
          </cell>
          <cell r="E1194" t="str">
            <v>Consorcio Nutriservi Panadería 2020</v>
          </cell>
          <cell r="F1194">
            <v>182</v>
          </cell>
          <cell r="G1194" t="str">
            <v>CEREAL EMPACADO</v>
          </cell>
          <cell r="H1194" t="str">
            <v>45 : Mantecada.</v>
          </cell>
          <cell r="I1194">
            <v>2</v>
          </cell>
          <cell r="J1194" t="str">
            <v>Sitio 1 : CARRERA 127#22G-18 INT 4 - Sitio 2 : SIBERIA KM 7.5 CELTA, LOTE 159 - Sitio 3 : CARRERA 68B #10A-18 - Sitio 4 : CALLE 24F#101B-15 - Sitio 5 : CARRERA 65B#10A-87 - Sitio 6 : AUTO MEDE KM 1,5 P INDUS FLORIDA BOD 23 - Sitio 7 : CARRERA 71 A BIS # 63D-38 -</v>
          </cell>
          <cell r="K1194">
            <v>44835</v>
          </cell>
          <cell r="L1194">
            <v>6335</v>
          </cell>
          <cell r="M1194">
            <v>8064</v>
          </cell>
          <cell r="N1194">
            <v>3808</v>
          </cell>
          <cell r="O1194">
            <v>414</v>
          </cell>
          <cell r="P1194">
            <v>589</v>
          </cell>
          <cell r="Q1194">
            <v>0.2149405772495756</v>
          </cell>
          <cell r="R1194">
            <v>462.4</v>
          </cell>
          <cell r="S1194">
            <v>785</v>
          </cell>
          <cell r="T1194">
            <v>0.21630573248407636</v>
          </cell>
          <cell r="U1194">
            <v>615.20000000000005</v>
          </cell>
          <cell r="V1194">
            <v>1176</v>
          </cell>
          <cell r="W1194">
            <v>0.21564625850340136</v>
          </cell>
          <cell r="X1194">
            <v>922.4</v>
          </cell>
          <cell r="Y1194">
            <v>1176</v>
          </cell>
          <cell r="Z1194">
            <v>0.21564625850340136</v>
          </cell>
          <cell r="AA1194">
            <v>922.4</v>
          </cell>
          <cell r="AB1194">
            <v>11784649.6</v>
          </cell>
          <cell r="AC1194" t="str">
            <v>Registro Valido</v>
          </cell>
          <cell r="AD1194">
            <v>589</v>
          </cell>
          <cell r="AE1194">
            <v>785</v>
          </cell>
          <cell r="AF1194">
            <v>1176</v>
          </cell>
          <cell r="AG1194">
            <v>1176</v>
          </cell>
          <cell r="AH1194">
            <v>578</v>
          </cell>
          <cell r="AI1194">
            <v>769</v>
          </cell>
          <cell r="AJ1194">
            <v>1153</v>
          </cell>
          <cell r="AK1194">
            <v>1153</v>
          </cell>
          <cell r="AM1194" t="str">
            <v>ALI_45_SEG_2</v>
          </cell>
          <cell r="AN1194" t="str">
            <v>ALI_45_SEG_2_VAL_11784649.6</v>
          </cell>
          <cell r="AO1194">
            <v>7</v>
          </cell>
          <cell r="AP1194">
            <v>11784649.6</v>
          </cell>
          <cell r="AQ1194" t="b">
            <v>1</v>
          </cell>
          <cell r="AR1194" t="str">
            <v>Empate</v>
          </cell>
          <cell r="AS1194" t="str">
            <v/>
          </cell>
          <cell r="AT1194" t="str">
            <v>ALI_45_SEG_2_</v>
          </cell>
          <cell r="AU1194">
            <v>1</v>
          </cell>
          <cell r="AV1194" t="str">
            <v>No Seleccionada</v>
          </cell>
        </row>
        <row r="1195">
          <cell r="A1195" t="b">
            <v>0</v>
          </cell>
          <cell r="B1195" t="str">
            <v>5to_Evento_973_V2_NUTRISERVI_17501767.xlsm</v>
          </cell>
          <cell r="C1195">
            <v>45</v>
          </cell>
          <cell r="D1195">
            <v>2088</v>
          </cell>
          <cell r="E1195" t="str">
            <v>Consorcio Nutriservi Panadería 2020</v>
          </cell>
          <cell r="F1195">
            <v>183</v>
          </cell>
          <cell r="G1195" t="str">
            <v>CEREAL EMPACADO</v>
          </cell>
          <cell r="H1195" t="str">
            <v>45 : Mantecada.</v>
          </cell>
          <cell r="I1195">
            <v>3</v>
          </cell>
          <cell r="J1195" t="str">
            <v>Sitio 1 : CARRERA 127#22G-18 INT 4 - Sitio 2 : SIBERIA KM 7.5 CELTA, LOTE 159 - Sitio 3 : CARRERA 68B #10A-18 - Sitio 4 : CALLE 24F#101B-15 - Sitio 5 : CARRERA 65B#10A-87 - Sitio 6 : AUTO MEDE KM 1,5 P INDUS FLORIDA BOD 23 - Sitio 7 : CARRERA 71 A BIS # 63D-38 -</v>
          </cell>
          <cell r="K1195">
            <v>44835</v>
          </cell>
          <cell r="L1195">
            <v>6297</v>
          </cell>
          <cell r="M1195">
            <v>8016</v>
          </cell>
          <cell r="N1195">
            <v>3785</v>
          </cell>
          <cell r="O1195">
            <v>411</v>
          </cell>
          <cell r="P1195">
            <v>589</v>
          </cell>
          <cell r="Q1195">
            <v>0.2149405772495756</v>
          </cell>
          <cell r="R1195">
            <v>462.4</v>
          </cell>
          <cell r="S1195">
            <v>785</v>
          </cell>
          <cell r="T1195">
            <v>0.21630573248407636</v>
          </cell>
          <cell r="U1195">
            <v>615.20000000000005</v>
          </cell>
          <cell r="V1195">
            <v>1176</v>
          </cell>
          <cell r="W1195">
            <v>0.21564625850340136</v>
          </cell>
          <cell r="X1195">
            <v>922.4</v>
          </cell>
          <cell r="Y1195">
            <v>1176</v>
          </cell>
          <cell r="Z1195">
            <v>0.21564625850340136</v>
          </cell>
          <cell r="AA1195">
            <v>922.4</v>
          </cell>
          <cell r="AB1195">
            <v>11713566.4</v>
          </cell>
          <cell r="AC1195" t="str">
            <v>Registro Valido</v>
          </cell>
          <cell r="AD1195">
            <v>589</v>
          </cell>
          <cell r="AE1195">
            <v>785</v>
          </cell>
          <cell r="AF1195">
            <v>1176</v>
          </cell>
          <cell r="AG1195">
            <v>1176</v>
          </cell>
          <cell r="AH1195">
            <v>578</v>
          </cell>
          <cell r="AI1195">
            <v>769</v>
          </cell>
          <cell r="AJ1195">
            <v>1153</v>
          </cell>
          <cell r="AK1195">
            <v>1153</v>
          </cell>
          <cell r="AM1195" t="str">
            <v>ALI_45_SEG_3</v>
          </cell>
          <cell r="AN1195" t="str">
            <v>ALI_45_SEG_3_VAL_11713566.4</v>
          </cell>
          <cell r="AO1195">
            <v>7</v>
          </cell>
          <cell r="AP1195">
            <v>11713566.4</v>
          </cell>
          <cell r="AQ1195" t="b">
            <v>1</v>
          </cell>
          <cell r="AR1195" t="str">
            <v>Empate</v>
          </cell>
          <cell r="AS1195" t="str">
            <v/>
          </cell>
          <cell r="AT1195" t="str">
            <v>ALI_45_SEG_3_</v>
          </cell>
          <cell r="AU1195">
            <v>1</v>
          </cell>
          <cell r="AV1195" t="str">
            <v>No Seleccionada</v>
          </cell>
        </row>
        <row r="1196">
          <cell r="A1196" t="b">
            <v>0</v>
          </cell>
          <cell r="B1196" t="str">
            <v>5to_Evento_973_V2_NUTRISERVI_17501767.xlsm</v>
          </cell>
          <cell r="C1196">
            <v>45</v>
          </cell>
          <cell r="D1196">
            <v>2088</v>
          </cell>
          <cell r="E1196" t="str">
            <v>Consorcio Nutriservi Panadería 2020</v>
          </cell>
          <cell r="F1196">
            <v>184</v>
          </cell>
          <cell r="G1196" t="str">
            <v>CEREAL EMPACADO</v>
          </cell>
          <cell r="H1196" t="str">
            <v>45 : Mantecada.</v>
          </cell>
          <cell r="I1196">
            <v>4</v>
          </cell>
          <cell r="J1196" t="str">
            <v>Sitio 1 : CARRERA 127#22G-18 INT 4 - Sitio 2 : SIBERIA KM 7.5 CELTA, LOTE 159 - Sitio 3 : CARRERA 68B #10A-18 - Sitio 4 : CALLE 24F#101B-15 - Sitio 5 : CARRERA 65B#10A-87 - Sitio 6 : AUTO MEDE KM 1,5 P INDUS FLORIDA BOD 23 - Sitio 7 : CARRERA 71 A BIS # 63D-38 -</v>
          </cell>
          <cell r="K1196">
            <v>44835</v>
          </cell>
          <cell r="L1196">
            <v>6710</v>
          </cell>
          <cell r="M1196">
            <v>8541</v>
          </cell>
          <cell r="N1196">
            <v>4033</v>
          </cell>
          <cell r="O1196">
            <v>439</v>
          </cell>
          <cell r="P1196">
            <v>589</v>
          </cell>
          <cell r="Q1196">
            <v>0.2149405772495756</v>
          </cell>
          <cell r="R1196">
            <v>462.4</v>
          </cell>
          <cell r="S1196">
            <v>785</v>
          </cell>
          <cell r="T1196">
            <v>0.21630573248407636</v>
          </cell>
          <cell r="U1196">
            <v>615.20000000000005</v>
          </cell>
          <cell r="V1196">
            <v>1176</v>
          </cell>
          <cell r="W1196">
            <v>0.21564625850340136</v>
          </cell>
          <cell r="X1196">
            <v>922.4</v>
          </cell>
          <cell r="Y1196">
            <v>1176</v>
          </cell>
          <cell r="Z1196">
            <v>0.21564625850340136</v>
          </cell>
          <cell r="AA1196">
            <v>922.4</v>
          </cell>
          <cell r="AB1196">
            <v>12482100</v>
          </cell>
          <cell r="AC1196" t="str">
            <v>Registro Valido</v>
          </cell>
          <cell r="AD1196">
            <v>589</v>
          </cell>
          <cell r="AE1196">
            <v>785</v>
          </cell>
          <cell r="AF1196">
            <v>1176</v>
          </cell>
          <cell r="AG1196">
            <v>1176</v>
          </cell>
          <cell r="AH1196">
            <v>578</v>
          </cell>
          <cell r="AI1196">
            <v>769</v>
          </cell>
          <cell r="AJ1196">
            <v>1153</v>
          </cell>
          <cell r="AK1196">
            <v>1153</v>
          </cell>
          <cell r="AM1196" t="str">
            <v>ALI_45_SEG_4</v>
          </cell>
          <cell r="AN1196" t="str">
            <v>ALI_45_SEG_4_VAL_12482100</v>
          </cell>
          <cell r="AO1196">
            <v>6</v>
          </cell>
          <cell r="AP1196">
            <v>12482100</v>
          </cell>
          <cell r="AQ1196" t="b">
            <v>1</v>
          </cell>
          <cell r="AR1196" t="str">
            <v>Empate</v>
          </cell>
          <cell r="AS1196" t="str">
            <v/>
          </cell>
          <cell r="AT1196" t="str">
            <v>ALI_45_SEG_4_</v>
          </cell>
          <cell r="AU1196">
            <v>1</v>
          </cell>
          <cell r="AV1196" t="str">
            <v>No Seleccionada</v>
          </cell>
        </row>
        <row r="1197">
          <cell r="A1197" t="b">
            <v>0</v>
          </cell>
          <cell r="B1197" t="str">
            <v>5to_Evento_973_V2_NUTRISERVI_17501767.xlsm</v>
          </cell>
          <cell r="C1197">
            <v>45</v>
          </cell>
          <cell r="D1197">
            <v>2088</v>
          </cell>
          <cell r="E1197" t="str">
            <v>Consorcio Nutriservi Panadería 2020</v>
          </cell>
          <cell r="F1197">
            <v>185</v>
          </cell>
          <cell r="G1197" t="str">
            <v>CEREAL EMPACADO</v>
          </cell>
          <cell r="H1197" t="str">
            <v>45 : Mantecada.</v>
          </cell>
          <cell r="I1197">
            <v>5</v>
          </cell>
          <cell r="J1197" t="str">
            <v>Sitio 1 : CARRERA 127#22G-18 INT 4 - Sitio 2 : SIBERIA KM 7.5 CELTA, LOTE 159 - Sitio 3 : CARRERA 68B #10A-18 - Sitio 4 : CALLE 24F#101B-15 - Sitio 5 : CARRERA 65B#10A-87 - Sitio 6 : AUTO MEDE KM 1,5 P INDUS FLORIDA BOD 23 - Sitio 7 : CARRERA 71 A BIS # 63D-38 -</v>
          </cell>
          <cell r="K1197">
            <v>44835</v>
          </cell>
          <cell r="L1197">
            <v>6237</v>
          </cell>
          <cell r="M1197">
            <v>7940</v>
          </cell>
          <cell r="N1197">
            <v>3749</v>
          </cell>
          <cell r="O1197">
            <v>407</v>
          </cell>
          <cell r="P1197">
            <v>589</v>
          </cell>
          <cell r="Q1197">
            <v>0.2149405772495756</v>
          </cell>
          <cell r="R1197">
            <v>462.4</v>
          </cell>
          <cell r="S1197">
            <v>785</v>
          </cell>
          <cell r="T1197">
            <v>0.21630573248407636</v>
          </cell>
          <cell r="U1197">
            <v>615.20000000000005</v>
          </cell>
          <cell r="V1197">
            <v>1176</v>
          </cell>
          <cell r="W1197">
            <v>0.21564625850340136</v>
          </cell>
          <cell r="X1197">
            <v>922.4</v>
          </cell>
          <cell r="Y1197">
            <v>1176</v>
          </cell>
          <cell r="Z1197">
            <v>0.21564625850340136</v>
          </cell>
          <cell r="AA1197">
            <v>922.4</v>
          </cell>
          <cell r="AB1197">
            <v>11602171.200000001</v>
          </cell>
          <cell r="AC1197" t="str">
            <v>Registro Valido</v>
          </cell>
          <cell r="AD1197">
            <v>589</v>
          </cell>
          <cell r="AE1197">
            <v>785</v>
          </cell>
          <cell r="AF1197">
            <v>1176</v>
          </cell>
          <cell r="AG1197">
            <v>1176</v>
          </cell>
          <cell r="AH1197">
            <v>578</v>
          </cell>
          <cell r="AI1197">
            <v>769</v>
          </cell>
          <cell r="AJ1197">
            <v>1153</v>
          </cell>
          <cell r="AK1197">
            <v>1153</v>
          </cell>
          <cell r="AM1197" t="str">
            <v>ALI_45_SEG_5</v>
          </cell>
          <cell r="AN1197" t="str">
            <v>ALI_45_SEG_5_VAL_11602171.2</v>
          </cell>
          <cell r="AO1197">
            <v>6</v>
          </cell>
          <cell r="AP1197">
            <v>11602171.200000001</v>
          </cell>
          <cell r="AQ1197" t="b">
            <v>1</v>
          </cell>
          <cell r="AR1197" t="str">
            <v>Empate</v>
          </cell>
          <cell r="AS1197" t="str">
            <v/>
          </cell>
          <cell r="AT1197" t="str">
            <v>ALI_45_SEG_5_</v>
          </cell>
          <cell r="AU1197">
            <v>1</v>
          </cell>
          <cell r="AV1197" t="str">
            <v>No Seleccionada</v>
          </cell>
        </row>
        <row r="1198">
          <cell r="A1198" t="b">
            <v>0</v>
          </cell>
          <cell r="B1198" t="str">
            <v>5to_Evento_973_V2_NUTRISERVI_17501767.xlsm</v>
          </cell>
          <cell r="C1198">
            <v>45</v>
          </cell>
          <cell r="D1198">
            <v>2088</v>
          </cell>
          <cell r="E1198" t="str">
            <v>Consorcio Nutriservi Panadería 2020</v>
          </cell>
          <cell r="F1198">
            <v>186</v>
          </cell>
          <cell r="G1198" t="str">
            <v>CEREAL EMPACADO</v>
          </cell>
          <cell r="H1198" t="str">
            <v>45 : Mantecada.</v>
          </cell>
          <cell r="I1198">
            <v>6</v>
          </cell>
          <cell r="J1198" t="str">
            <v>Sitio 1 : CARRERA 127#22G-18 INT 4 - Sitio 2 : SIBERIA KM 7.5 CELTA, LOTE 159 - Sitio 3 : CARRERA 68B #10A-18 - Sitio 4 : CALLE 24F#101B-15 - Sitio 5 : CARRERA 65B#10A-87 - Sitio 6 : AUTO MEDE KM 1,5 P INDUS FLORIDA BOD 23 - Sitio 7 : CARRERA 71 A BIS # 63D-38 -</v>
          </cell>
          <cell r="K1198">
            <v>44835</v>
          </cell>
          <cell r="L1198">
            <v>6750</v>
          </cell>
          <cell r="M1198">
            <v>8594</v>
          </cell>
          <cell r="N1198">
            <v>4057</v>
          </cell>
          <cell r="O1198">
            <v>441</v>
          </cell>
          <cell r="P1198">
            <v>589</v>
          </cell>
          <cell r="Q1198">
            <v>0.2149405772495756</v>
          </cell>
          <cell r="R1198">
            <v>462.4</v>
          </cell>
          <cell r="S1198">
            <v>785</v>
          </cell>
          <cell r="T1198">
            <v>0.21630573248407636</v>
          </cell>
          <cell r="U1198">
            <v>615.20000000000005</v>
          </cell>
          <cell r="V1198">
            <v>1176</v>
          </cell>
          <cell r="W1198">
            <v>0.21564625850340136</v>
          </cell>
          <cell r="X1198">
            <v>922.4</v>
          </cell>
          <cell r="Y1198">
            <v>1176</v>
          </cell>
          <cell r="Z1198">
            <v>0.21564625850340136</v>
          </cell>
          <cell r="AA1198">
            <v>922.4</v>
          </cell>
          <cell r="AB1198">
            <v>12557184.000000002</v>
          </cell>
          <cell r="AC1198" t="str">
            <v>Registro Valido</v>
          </cell>
          <cell r="AD1198">
            <v>589</v>
          </cell>
          <cell r="AE1198">
            <v>785</v>
          </cell>
          <cell r="AF1198">
            <v>1176</v>
          </cell>
          <cell r="AG1198">
            <v>1176</v>
          </cell>
          <cell r="AH1198">
            <v>578</v>
          </cell>
          <cell r="AI1198">
            <v>769</v>
          </cell>
          <cell r="AJ1198">
            <v>1153</v>
          </cell>
          <cell r="AK1198">
            <v>1153</v>
          </cell>
          <cell r="AM1198" t="str">
            <v>ALI_45_SEG_6</v>
          </cell>
          <cell r="AN1198" t="str">
            <v>ALI_45_SEG_6_VAL_12557184</v>
          </cell>
          <cell r="AO1198">
            <v>6</v>
          </cell>
          <cell r="AP1198">
            <v>12557184.000000002</v>
          </cell>
          <cell r="AQ1198" t="b">
            <v>1</v>
          </cell>
          <cell r="AR1198" t="str">
            <v>Empate</v>
          </cell>
          <cell r="AS1198" t="str">
            <v/>
          </cell>
          <cell r="AT1198" t="str">
            <v>ALI_45_SEG_6_</v>
          </cell>
          <cell r="AU1198">
            <v>1</v>
          </cell>
          <cell r="AV1198" t="str">
            <v>No Seleccionada</v>
          </cell>
        </row>
        <row r="1199">
          <cell r="A1199" t="b">
            <v>0</v>
          </cell>
          <cell r="B1199" t="str">
            <v>5to_Evento_973_V2_NUTRISERVI_17501767.xlsm</v>
          </cell>
          <cell r="C1199">
            <v>45</v>
          </cell>
          <cell r="D1199">
            <v>2088</v>
          </cell>
          <cell r="E1199" t="str">
            <v>Consorcio Nutriservi Panadería 2020</v>
          </cell>
          <cell r="F1199">
            <v>187</v>
          </cell>
          <cell r="G1199" t="str">
            <v>CEREAL EMPACADO</v>
          </cell>
          <cell r="H1199" t="str">
            <v>45 : Mantecada.</v>
          </cell>
          <cell r="I1199">
            <v>7</v>
          </cell>
          <cell r="J1199" t="str">
            <v>Sitio 1 : CARRERA 127#22G-18 INT 4 - Sitio 2 : SIBERIA KM 7.5 CELTA, LOTE 159 - Sitio 3 : CARRERA 68B #10A-18 - Sitio 4 : CALLE 24F#101B-15 - Sitio 5 : CARRERA 65B#10A-87 - Sitio 6 : AUTO MEDE KM 1,5 P INDUS FLORIDA BOD 23 - Sitio 7 : CARRERA 71 A BIS # 63D-38 -</v>
          </cell>
          <cell r="K1199">
            <v>44835</v>
          </cell>
          <cell r="L1199">
            <v>6894</v>
          </cell>
          <cell r="M1199">
            <v>8776</v>
          </cell>
          <cell r="N1199">
            <v>4144</v>
          </cell>
          <cell r="O1199">
            <v>450</v>
          </cell>
          <cell r="P1199">
            <v>589</v>
          </cell>
          <cell r="Q1199">
            <v>0.2149405772495756</v>
          </cell>
          <cell r="R1199">
            <v>462.4</v>
          </cell>
          <cell r="S1199">
            <v>785</v>
          </cell>
          <cell r="T1199">
            <v>0.21630573248407636</v>
          </cell>
          <cell r="U1199">
            <v>615.20000000000005</v>
          </cell>
          <cell r="V1199">
            <v>1176</v>
          </cell>
          <cell r="W1199">
            <v>0.21564625850340136</v>
          </cell>
          <cell r="X1199">
            <v>922.4</v>
          </cell>
          <cell r="Y1199">
            <v>1176</v>
          </cell>
          <cell r="Z1199">
            <v>0.21564625850340136</v>
          </cell>
          <cell r="AA1199">
            <v>922.4</v>
          </cell>
          <cell r="AB1199">
            <v>12824286.4</v>
          </cell>
          <cell r="AC1199" t="str">
            <v>Registro Valido</v>
          </cell>
          <cell r="AD1199">
            <v>589</v>
          </cell>
          <cell r="AE1199">
            <v>785</v>
          </cell>
          <cell r="AF1199">
            <v>1176</v>
          </cell>
          <cell r="AG1199">
            <v>1176</v>
          </cell>
          <cell r="AH1199">
            <v>578</v>
          </cell>
          <cell r="AI1199">
            <v>769</v>
          </cell>
          <cell r="AJ1199">
            <v>1153</v>
          </cell>
          <cell r="AK1199">
            <v>1153</v>
          </cell>
          <cell r="AM1199" t="str">
            <v>ALI_45_SEG_7</v>
          </cell>
          <cell r="AN1199" t="str">
            <v>ALI_45_SEG_7_VAL_12824286.4</v>
          </cell>
          <cell r="AO1199">
            <v>6</v>
          </cell>
          <cell r="AP1199">
            <v>12824286.4</v>
          </cell>
          <cell r="AQ1199" t="b">
            <v>1</v>
          </cell>
          <cell r="AR1199" t="str">
            <v>Empate</v>
          </cell>
          <cell r="AS1199" t="str">
            <v/>
          </cell>
          <cell r="AT1199" t="str">
            <v>ALI_45_SEG_7_</v>
          </cell>
          <cell r="AU1199">
            <v>1</v>
          </cell>
          <cell r="AV1199" t="str">
            <v>No Seleccionada</v>
          </cell>
        </row>
        <row r="1200">
          <cell r="A1200" t="b">
            <v>0</v>
          </cell>
          <cell r="B1200" t="str">
            <v>5to_Evento_973_V2_NUTRISERVI_17501767.xlsm</v>
          </cell>
          <cell r="C1200">
            <v>45</v>
          </cell>
          <cell r="D1200">
            <v>2088</v>
          </cell>
          <cell r="E1200" t="str">
            <v>Consorcio Nutriservi Panadería 2020</v>
          </cell>
          <cell r="F1200">
            <v>188</v>
          </cell>
          <cell r="G1200" t="str">
            <v>CEREAL EMPACADO</v>
          </cell>
          <cell r="H1200" t="str">
            <v>45 : Mantecada.</v>
          </cell>
          <cell r="I1200">
            <v>8</v>
          </cell>
          <cell r="J1200" t="str">
            <v>Sitio 1 : CARRERA 127#22G-18 INT 4 - Sitio 2 : SIBERIA KM 7.5 CELTA, LOTE 159 - Sitio 3 : CARRERA 68B #10A-18 - Sitio 4 : CALLE 24F#101B-15 - Sitio 5 : CARRERA 65B#10A-87 - Sitio 6 : AUTO MEDE KM 1,5 P INDUS FLORIDA BOD 23 - Sitio 7 : CARRERA 71 A BIS # 63D-38 -</v>
          </cell>
          <cell r="K1200">
            <v>44835</v>
          </cell>
          <cell r="L1200">
            <v>6654</v>
          </cell>
          <cell r="M1200">
            <v>8470</v>
          </cell>
          <cell r="N1200">
            <v>4000</v>
          </cell>
          <cell r="O1200">
            <v>435</v>
          </cell>
          <cell r="P1200">
            <v>589</v>
          </cell>
          <cell r="Q1200">
            <v>0.2149405772495756</v>
          </cell>
          <cell r="R1200">
            <v>462.4</v>
          </cell>
          <cell r="S1200">
            <v>785</v>
          </cell>
          <cell r="T1200">
            <v>0.21630573248407636</v>
          </cell>
          <cell r="U1200">
            <v>615.20000000000005</v>
          </cell>
          <cell r="V1200">
            <v>1176</v>
          </cell>
          <cell r="W1200">
            <v>0.21564625850340136</v>
          </cell>
          <cell r="X1200">
            <v>922.4</v>
          </cell>
          <cell r="Y1200">
            <v>1176</v>
          </cell>
          <cell r="Z1200">
            <v>0.21564625850340136</v>
          </cell>
          <cell r="AA1200">
            <v>922.4</v>
          </cell>
          <cell r="AB1200">
            <v>12378397.6</v>
          </cell>
          <cell r="AC1200" t="str">
            <v>Registro Valido</v>
          </cell>
          <cell r="AD1200">
            <v>589</v>
          </cell>
          <cell r="AE1200">
            <v>785</v>
          </cell>
          <cell r="AF1200">
            <v>1176</v>
          </cell>
          <cell r="AG1200">
            <v>1176</v>
          </cell>
          <cell r="AH1200">
            <v>578</v>
          </cell>
          <cell r="AI1200">
            <v>769</v>
          </cell>
          <cell r="AJ1200">
            <v>1153</v>
          </cell>
          <cell r="AK1200">
            <v>1153</v>
          </cell>
          <cell r="AM1200" t="str">
            <v>ALI_45_SEG_8</v>
          </cell>
          <cell r="AN1200" t="str">
            <v>ALI_45_SEG_8_VAL_12378397.6</v>
          </cell>
          <cell r="AO1200">
            <v>6</v>
          </cell>
          <cell r="AP1200">
            <v>12378397.6</v>
          </cell>
          <cell r="AQ1200" t="b">
            <v>1</v>
          </cell>
          <cell r="AR1200" t="str">
            <v>Empate</v>
          </cell>
          <cell r="AS1200" t="str">
            <v/>
          </cell>
          <cell r="AT1200" t="str">
            <v>ALI_45_SEG_8_</v>
          </cell>
          <cell r="AU1200">
            <v>1</v>
          </cell>
          <cell r="AV1200" t="str">
            <v>No Seleccionada</v>
          </cell>
        </row>
        <row r="1201">
          <cell r="A1201" t="b">
            <v>0</v>
          </cell>
          <cell r="B1201" t="str">
            <v>5to_Evento_973_V2_NUTRISERVI_17501767.xlsm</v>
          </cell>
          <cell r="C1201">
            <v>45</v>
          </cell>
          <cell r="D1201">
            <v>2088</v>
          </cell>
          <cell r="E1201" t="str">
            <v>Consorcio Nutriservi Panadería 2020</v>
          </cell>
          <cell r="F1201">
            <v>189</v>
          </cell>
          <cell r="G1201" t="str">
            <v>CEREAL EMPACADO</v>
          </cell>
          <cell r="H1201" t="str">
            <v>45 : Mantecada.</v>
          </cell>
          <cell r="I1201">
            <v>9</v>
          </cell>
          <cell r="J1201" t="str">
            <v>Sitio 1 : CARRERA 127#22G-18 INT 4 - Sitio 2 : SIBERIA KM 7.5 CELTA, LOTE 159 - Sitio 3 : CARRERA 68B #10A-18 - Sitio 4 : CALLE 24F#101B-15 - Sitio 5 : CARRERA 65B#10A-87 - Sitio 6 : AUTO MEDE KM 1,5 P INDUS FLORIDA BOD 23 - Sitio 7 : CARRERA 71 A BIS # 63D-38 -</v>
          </cell>
          <cell r="K1201">
            <v>44835</v>
          </cell>
          <cell r="L1201">
            <v>6724</v>
          </cell>
          <cell r="M1201">
            <v>8560</v>
          </cell>
          <cell r="N1201">
            <v>4041</v>
          </cell>
          <cell r="O1201">
            <v>439</v>
          </cell>
          <cell r="P1201">
            <v>589</v>
          </cell>
          <cell r="Q1201">
            <v>0.2149405772495756</v>
          </cell>
          <cell r="R1201">
            <v>462.4</v>
          </cell>
          <cell r="S1201">
            <v>785</v>
          </cell>
          <cell r="T1201">
            <v>0.21630573248407636</v>
          </cell>
          <cell r="U1201">
            <v>615.20000000000005</v>
          </cell>
          <cell r="V1201">
            <v>1176</v>
          </cell>
          <cell r="W1201">
            <v>0.21564625850340136</v>
          </cell>
          <cell r="X1201">
            <v>922.4</v>
          </cell>
          <cell r="Y1201">
            <v>1176</v>
          </cell>
          <cell r="Z1201">
            <v>0.21564625850340136</v>
          </cell>
          <cell r="AA1201">
            <v>922.4</v>
          </cell>
          <cell r="AB1201">
            <v>12507641.6</v>
          </cell>
          <cell r="AC1201" t="str">
            <v>Registro Valido</v>
          </cell>
          <cell r="AD1201">
            <v>589</v>
          </cell>
          <cell r="AE1201">
            <v>785</v>
          </cell>
          <cell r="AF1201">
            <v>1176</v>
          </cell>
          <cell r="AG1201">
            <v>1176</v>
          </cell>
          <cell r="AH1201">
            <v>578</v>
          </cell>
          <cell r="AI1201">
            <v>769</v>
          </cell>
          <cell r="AJ1201">
            <v>1153</v>
          </cell>
          <cell r="AK1201">
            <v>1153</v>
          </cell>
          <cell r="AM1201" t="str">
            <v>ALI_45_SEG_9</v>
          </cell>
          <cell r="AN1201" t="str">
            <v>ALI_45_SEG_9_VAL_12507641.6</v>
          </cell>
          <cell r="AO1201">
            <v>6</v>
          </cell>
          <cell r="AP1201">
            <v>12507641.6</v>
          </cell>
          <cell r="AQ1201" t="b">
            <v>1</v>
          </cell>
          <cell r="AR1201" t="str">
            <v>Empate</v>
          </cell>
          <cell r="AS1201" t="str">
            <v/>
          </cell>
          <cell r="AT1201" t="str">
            <v>ALI_45_SEG_9_</v>
          </cell>
          <cell r="AU1201">
            <v>1</v>
          </cell>
          <cell r="AV1201" t="str">
            <v>No Seleccionada</v>
          </cell>
        </row>
        <row r="1202">
          <cell r="A1202" t="b">
            <v>0</v>
          </cell>
          <cell r="B1202" t="str">
            <v>5to_Evento_973_V2_NUTRISERVI_17501767.xlsm</v>
          </cell>
          <cell r="C1202">
            <v>45</v>
          </cell>
          <cell r="D1202">
            <v>2088</v>
          </cell>
          <cell r="E1202" t="str">
            <v>Consorcio Nutriservi Panadería 2020</v>
          </cell>
          <cell r="F1202">
            <v>190</v>
          </cell>
          <cell r="G1202" t="str">
            <v>CEREAL EMPACADO</v>
          </cell>
          <cell r="H1202" t="str">
            <v>45 : Mantecada.</v>
          </cell>
          <cell r="I1202">
            <v>10</v>
          </cell>
          <cell r="J1202" t="str">
            <v>Sitio 1 : CARRERA 127#22G-18 INT 4 - Sitio 2 : SIBERIA KM 7.5 CELTA, LOTE 159 - Sitio 3 : CARRERA 68B #10A-18 - Sitio 4 : CALLE 24F#101B-15 - Sitio 5 : CARRERA 65B#10A-87 - Sitio 6 : AUTO MEDE KM 1,5 P INDUS FLORIDA BOD 23 - Sitio 7 : CARRERA 71 A BIS # 63D-38 -</v>
          </cell>
          <cell r="K1202">
            <v>44835</v>
          </cell>
          <cell r="L1202">
            <v>6734</v>
          </cell>
          <cell r="M1202">
            <v>8574</v>
          </cell>
          <cell r="N1202">
            <v>4048</v>
          </cell>
          <cell r="O1202">
            <v>440</v>
          </cell>
          <cell r="P1202">
            <v>589</v>
          </cell>
          <cell r="Q1202">
            <v>0.2149405772495756</v>
          </cell>
          <cell r="R1202">
            <v>462.4</v>
          </cell>
          <cell r="S1202">
            <v>785</v>
          </cell>
          <cell r="T1202">
            <v>0.21630573248407636</v>
          </cell>
          <cell r="U1202">
            <v>615.20000000000005</v>
          </cell>
          <cell r="V1202">
            <v>1176</v>
          </cell>
          <cell r="W1202">
            <v>0.21564625850340136</v>
          </cell>
          <cell r="X1202">
            <v>922.4</v>
          </cell>
          <cell r="Y1202">
            <v>1176</v>
          </cell>
          <cell r="Z1202">
            <v>0.21564625850340136</v>
          </cell>
          <cell r="AA1202">
            <v>922.4</v>
          </cell>
          <cell r="AB1202">
            <v>12528257.6</v>
          </cell>
          <cell r="AC1202" t="str">
            <v>Registro Valido</v>
          </cell>
          <cell r="AD1202">
            <v>589</v>
          </cell>
          <cell r="AE1202">
            <v>785</v>
          </cell>
          <cell r="AF1202">
            <v>1176</v>
          </cell>
          <cell r="AG1202">
            <v>1176</v>
          </cell>
          <cell r="AH1202">
            <v>578</v>
          </cell>
          <cell r="AI1202">
            <v>769</v>
          </cell>
          <cell r="AJ1202">
            <v>1153</v>
          </cell>
          <cell r="AK1202">
            <v>1153</v>
          </cell>
          <cell r="AM1202" t="str">
            <v>ALI_45_SEG_10</v>
          </cell>
          <cell r="AN1202" t="str">
            <v>ALI_45_SEG_10_VAL_12528257.6</v>
          </cell>
          <cell r="AO1202">
            <v>5</v>
          </cell>
          <cell r="AP1202">
            <v>12528257.6</v>
          </cell>
          <cell r="AQ1202" t="b">
            <v>1</v>
          </cell>
          <cell r="AR1202" t="str">
            <v>Empate</v>
          </cell>
          <cell r="AS1202" t="str">
            <v/>
          </cell>
          <cell r="AT1202" t="str">
            <v>ALI_45_SEG_10_</v>
          </cell>
          <cell r="AU1202">
            <v>1</v>
          </cell>
          <cell r="AV1202" t="str">
            <v>No Seleccionada</v>
          </cell>
        </row>
        <row r="1203">
          <cell r="A1203" t="b">
            <v>0</v>
          </cell>
          <cell r="B1203" t="str">
            <v>5to_Evento_973_V2_NUTRISERVI_17501767.xlsm</v>
          </cell>
          <cell r="C1203">
            <v>45</v>
          </cell>
          <cell r="D1203">
            <v>2088</v>
          </cell>
          <cell r="E1203" t="str">
            <v>Consorcio Nutriservi Panadería 2020</v>
          </cell>
          <cell r="F1203">
            <v>191</v>
          </cell>
          <cell r="G1203" t="str">
            <v>CEREAL EMPACADO</v>
          </cell>
          <cell r="H1203" t="str">
            <v>45 : Mantecada.</v>
          </cell>
          <cell r="I1203">
            <v>11</v>
          </cell>
          <cell r="J1203" t="str">
            <v>Sitio 1 : CARRERA 127#22G-18 INT 4 - Sitio 2 : SIBERIA KM 7.5 CELTA, LOTE 159 - Sitio 3 : CARRERA 68B #10A-18 - Sitio 4 : CALLE 24F#101B-15 - Sitio 5 : CARRERA 65B#10A-87 - Sitio 6 : AUTO MEDE KM 1,5 P INDUS FLORIDA BOD 23 - Sitio 7 : CARRERA 71 A BIS # 63D-38 -</v>
          </cell>
          <cell r="K1203">
            <v>44835</v>
          </cell>
          <cell r="L1203">
            <v>6632</v>
          </cell>
          <cell r="M1203">
            <v>8443</v>
          </cell>
          <cell r="N1203">
            <v>3986</v>
          </cell>
          <cell r="O1203">
            <v>433</v>
          </cell>
          <cell r="P1203">
            <v>589</v>
          </cell>
          <cell r="Q1203">
            <v>0.2149405772495756</v>
          </cell>
          <cell r="R1203">
            <v>462.4</v>
          </cell>
          <cell r="S1203">
            <v>785</v>
          </cell>
          <cell r="T1203">
            <v>0.21630573248407636</v>
          </cell>
          <cell r="U1203">
            <v>615.20000000000005</v>
          </cell>
          <cell r="V1203">
            <v>1176</v>
          </cell>
          <cell r="W1203">
            <v>0.21564625850340136</v>
          </cell>
          <cell r="X1203">
            <v>922.4</v>
          </cell>
          <cell r="Y1203">
            <v>1176</v>
          </cell>
          <cell r="Z1203">
            <v>0.21564625850340136</v>
          </cell>
          <cell r="AA1203">
            <v>922.4</v>
          </cell>
          <cell r="AB1203">
            <v>12336856</v>
          </cell>
          <cell r="AC1203" t="str">
            <v>Registro Valido</v>
          </cell>
          <cell r="AD1203">
            <v>589</v>
          </cell>
          <cell r="AE1203">
            <v>785</v>
          </cell>
          <cell r="AF1203">
            <v>1176</v>
          </cell>
          <cell r="AG1203">
            <v>1176</v>
          </cell>
          <cell r="AH1203">
            <v>578</v>
          </cell>
          <cell r="AI1203">
            <v>769</v>
          </cell>
          <cell r="AJ1203">
            <v>1153</v>
          </cell>
          <cell r="AK1203">
            <v>1153</v>
          </cell>
          <cell r="AM1203" t="str">
            <v>ALI_45_SEG_11</v>
          </cell>
          <cell r="AN1203" t="str">
            <v>ALI_45_SEG_11_VAL_12336856</v>
          </cell>
          <cell r="AO1203">
            <v>5</v>
          </cell>
          <cell r="AP1203">
            <v>12336856</v>
          </cell>
          <cell r="AQ1203" t="b">
            <v>1</v>
          </cell>
          <cell r="AR1203" t="str">
            <v>Empate</v>
          </cell>
          <cell r="AS1203" t="str">
            <v/>
          </cell>
          <cell r="AT1203" t="str">
            <v>ALI_45_SEG_11_</v>
          </cell>
          <cell r="AU1203">
            <v>1</v>
          </cell>
          <cell r="AV1203" t="str">
            <v>No Seleccionada</v>
          </cell>
        </row>
        <row r="1204">
          <cell r="A1204" t="b">
            <v>0</v>
          </cell>
          <cell r="B1204" t="str">
            <v>5to_Evento_973_V2_NUTRISERVI_17501767.xlsm</v>
          </cell>
          <cell r="C1204">
            <v>120</v>
          </cell>
          <cell r="D1204">
            <v>2088</v>
          </cell>
          <cell r="E1204" t="str">
            <v>Consorcio Nutriservi Panadería 2020</v>
          </cell>
          <cell r="F1204">
            <v>282</v>
          </cell>
          <cell r="G1204" t="str">
            <v>CEREAL EMPACADO</v>
          </cell>
          <cell r="H1204" t="str">
            <v>120 : Torta de platano.</v>
          </cell>
          <cell r="I1204">
            <v>1</v>
          </cell>
          <cell r="J1204" t="str">
            <v>Sitio 1 : CARRERA 127#22G-18 INT 4 - Sitio 2 : SIBERIA KM 7.5 CELTA, LOTE 159 - Sitio 3 : CARRERA 68B #10A-18 - Sitio 4 : CALLE 24F#101B-15 - Sitio 5 : CARRERA 65B#10A-87 - Sitio 6 : AUTO MEDE KM 1,5 P INDUS FLORIDA BOD 23 - Sitio 7 : CARRERA 71 A BIS # 63D-38 -</v>
          </cell>
          <cell r="K1204">
            <v>44835</v>
          </cell>
          <cell r="L1204">
            <v>6888</v>
          </cell>
          <cell r="M1204">
            <v>7856</v>
          </cell>
          <cell r="N1204">
            <v>4586</v>
          </cell>
          <cell r="O1204">
            <v>270</v>
          </cell>
          <cell r="P1204">
            <v>522</v>
          </cell>
          <cell r="Q1204">
            <v>0</v>
          </cell>
          <cell r="R1204">
            <v>522</v>
          </cell>
          <cell r="S1204">
            <v>695</v>
          </cell>
          <cell r="T1204">
            <v>0</v>
          </cell>
          <cell r="U1204">
            <v>695</v>
          </cell>
          <cell r="V1204">
            <v>868</v>
          </cell>
          <cell r="W1204">
            <v>0</v>
          </cell>
          <cell r="X1204">
            <v>868</v>
          </cell>
          <cell r="Y1204">
            <v>868</v>
          </cell>
          <cell r="Z1204">
            <v>0</v>
          </cell>
          <cell r="AA1204">
            <v>868</v>
          </cell>
          <cell r="AB1204">
            <v>13270464</v>
          </cell>
          <cell r="AC1204" t="str">
            <v>Registro Valido</v>
          </cell>
          <cell r="AD1204">
            <v>522</v>
          </cell>
          <cell r="AE1204">
            <v>695</v>
          </cell>
          <cell r="AF1204">
            <v>868</v>
          </cell>
          <cell r="AG1204">
            <v>868</v>
          </cell>
          <cell r="AH1204">
            <v>512</v>
          </cell>
          <cell r="AI1204">
            <v>681</v>
          </cell>
          <cell r="AJ1204">
            <v>851</v>
          </cell>
          <cell r="AK1204">
            <v>851</v>
          </cell>
          <cell r="AM1204" t="str">
            <v>ALI_120_SEG_1</v>
          </cell>
          <cell r="AN1204" t="str">
            <v>ALI_120_SEG_1_VAL_13270464</v>
          </cell>
          <cell r="AO1204">
            <v>6</v>
          </cell>
          <cell r="AP1204">
            <v>10921424.640000001</v>
          </cell>
          <cell r="AQ1204" t="b">
            <v>0</v>
          </cell>
          <cell r="AR1204" t="str">
            <v/>
          </cell>
          <cell r="AS1204" t="str">
            <v/>
          </cell>
          <cell r="AT1204" t="str">
            <v>ALI_120_SEG_1_</v>
          </cell>
          <cell r="AU1204">
            <v>1</v>
          </cell>
          <cell r="AV1204" t="str">
            <v>No Seleccionada</v>
          </cell>
        </row>
        <row r="1205">
          <cell r="A1205" t="b">
            <v>0</v>
          </cell>
          <cell r="B1205" t="str">
            <v>5to_Evento_973_V2_NUTRISERVI_17501767.xlsm</v>
          </cell>
          <cell r="C1205">
            <v>120</v>
          </cell>
          <cell r="D1205">
            <v>2088</v>
          </cell>
          <cell r="E1205" t="str">
            <v>Consorcio Nutriservi Panadería 2020</v>
          </cell>
          <cell r="F1205">
            <v>283</v>
          </cell>
          <cell r="G1205" t="str">
            <v>CEREAL EMPACADO</v>
          </cell>
          <cell r="H1205" t="str">
            <v>120 : Torta de platano.</v>
          </cell>
          <cell r="I1205">
            <v>2</v>
          </cell>
          <cell r="J1205" t="str">
            <v>Sitio 1 : CARRERA 127#22G-18 INT 4 - Sitio 2 : SIBERIA KM 7.5 CELTA, LOTE 159 - Sitio 3 : CARRERA 68B #10A-18 - Sitio 4 : CALLE 24F#101B-15 - Sitio 5 : CARRERA 65B#10A-87 - Sitio 6 : AUTO MEDE KM 1,5 P INDUS FLORIDA BOD 23 - Sitio 7 : CARRERA 71 A BIS # 63D-38 -</v>
          </cell>
          <cell r="K1205">
            <v>44835</v>
          </cell>
          <cell r="L1205">
            <v>7046</v>
          </cell>
          <cell r="M1205">
            <v>8034</v>
          </cell>
          <cell r="N1205">
            <v>4689</v>
          </cell>
          <cell r="O1205">
            <v>276</v>
          </cell>
          <cell r="P1205">
            <v>522</v>
          </cell>
          <cell r="Q1205">
            <v>0</v>
          </cell>
          <cell r="R1205">
            <v>522</v>
          </cell>
          <cell r="S1205">
            <v>695</v>
          </cell>
          <cell r="T1205">
            <v>0</v>
          </cell>
          <cell r="U1205">
            <v>695</v>
          </cell>
          <cell r="V1205">
            <v>868</v>
          </cell>
          <cell r="W1205">
            <v>0</v>
          </cell>
          <cell r="X1205">
            <v>868</v>
          </cell>
          <cell r="Y1205">
            <v>868</v>
          </cell>
          <cell r="Z1205">
            <v>0</v>
          </cell>
          <cell r="AA1205">
            <v>868</v>
          </cell>
          <cell r="AB1205">
            <v>13571262</v>
          </cell>
          <cell r="AC1205" t="str">
            <v>Registro Valido</v>
          </cell>
          <cell r="AD1205">
            <v>522</v>
          </cell>
          <cell r="AE1205">
            <v>695</v>
          </cell>
          <cell r="AF1205">
            <v>868</v>
          </cell>
          <cell r="AG1205">
            <v>868</v>
          </cell>
          <cell r="AH1205">
            <v>512</v>
          </cell>
          <cell r="AI1205">
            <v>681</v>
          </cell>
          <cell r="AJ1205">
            <v>851</v>
          </cell>
          <cell r="AK1205">
            <v>851</v>
          </cell>
          <cell r="AM1205" t="str">
            <v>ALI_120_SEG_2</v>
          </cell>
          <cell r="AN1205" t="str">
            <v>ALI_120_SEG_2_VAL_13571262</v>
          </cell>
          <cell r="AO1205">
            <v>6</v>
          </cell>
          <cell r="AP1205">
            <v>11169029.399999999</v>
          </cell>
          <cell r="AQ1205" t="b">
            <v>0</v>
          </cell>
          <cell r="AR1205" t="str">
            <v/>
          </cell>
          <cell r="AS1205" t="str">
            <v/>
          </cell>
          <cell r="AT1205" t="str">
            <v>ALI_120_SEG_2_</v>
          </cell>
          <cell r="AU1205">
            <v>1</v>
          </cell>
          <cell r="AV1205" t="str">
            <v>No Seleccionada</v>
          </cell>
        </row>
        <row r="1206">
          <cell r="A1206" t="b">
            <v>0</v>
          </cell>
          <cell r="B1206" t="str">
            <v>5to_Evento_973_V2_NUTRISERVI_17501767.xlsm</v>
          </cell>
          <cell r="C1206">
            <v>120</v>
          </cell>
          <cell r="D1206">
            <v>2088</v>
          </cell>
          <cell r="E1206" t="str">
            <v>Consorcio Nutriservi Panadería 2020</v>
          </cell>
          <cell r="F1206">
            <v>284</v>
          </cell>
          <cell r="G1206" t="str">
            <v>CEREAL EMPACADO</v>
          </cell>
          <cell r="H1206" t="str">
            <v>120 : Torta de platano.</v>
          </cell>
          <cell r="I1206">
            <v>3</v>
          </cell>
          <cell r="J1206" t="str">
            <v>Sitio 1 : CARRERA 127#22G-18 INT 4 - Sitio 2 : SIBERIA KM 7.5 CELTA, LOTE 159 - Sitio 3 : CARRERA 68B #10A-18 - Sitio 4 : CALLE 24F#101B-15 - Sitio 5 : CARRERA 65B#10A-87 - Sitio 6 : AUTO MEDE KM 1,5 P INDUS FLORIDA BOD 23 - Sitio 7 : CARRERA 71 A BIS # 63D-38 -</v>
          </cell>
          <cell r="K1206">
            <v>44835</v>
          </cell>
          <cell r="L1206">
            <v>7003</v>
          </cell>
          <cell r="M1206">
            <v>7985</v>
          </cell>
          <cell r="N1206">
            <v>4661</v>
          </cell>
          <cell r="O1206">
            <v>275</v>
          </cell>
          <cell r="P1206">
            <v>522</v>
          </cell>
          <cell r="Q1206">
            <v>0</v>
          </cell>
          <cell r="R1206">
            <v>522</v>
          </cell>
          <cell r="S1206">
            <v>695</v>
          </cell>
          <cell r="T1206">
            <v>0</v>
          </cell>
          <cell r="U1206">
            <v>695</v>
          </cell>
          <cell r="V1206">
            <v>868</v>
          </cell>
          <cell r="W1206">
            <v>0</v>
          </cell>
          <cell r="X1206">
            <v>868</v>
          </cell>
          <cell r="Y1206">
            <v>868</v>
          </cell>
          <cell r="Z1206">
            <v>0</v>
          </cell>
          <cell r="AA1206">
            <v>868</v>
          </cell>
          <cell r="AB1206">
            <v>13489589</v>
          </cell>
          <cell r="AC1206" t="str">
            <v>Registro Valido</v>
          </cell>
          <cell r="AD1206">
            <v>522</v>
          </cell>
          <cell r="AE1206">
            <v>695</v>
          </cell>
          <cell r="AF1206">
            <v>868</v>
          </cell>
          <cell r="AG1206">
            <v>868</v>
          </cell>
          <cell r="AH1206">
            <v>512</v>
          </cell>
          <cell r="AI1206">
            <v>681</v>
          </cell>
          <cell r="AJ1206">
            <v>851</v>
          </cell>
          <cell r="AK1206">
            <v>851</v>
          </cell>
          <cell r="AM1206" t="str">
            <v>ALI_120_SEG_3</v>
          </cell>
          <cell r="AN1206" t="str">
            <v>ALI_120_SEG_3_VAL_13489589</v>
          </cell>
          <cell r="AO1206">
            <v>6</v>
          </cell>
          <cell r="AP1206">
            <v>11101770.040000001</v>
          </cell>
          <cell r="AQ1206" t="b">
            <v>0</v>
          </cell>
          <cell r="AR1206" t="str">
            <v/>
          </cell>
          <cell r="AS1206" t="str">
            <v/>
          </cell>
          <cell r="AT1206" t="str">
            <v>ALI_120_SEG_3_</v>
          </cell>
          <cell r="AU1206">
            <v>1</v>
          </cell>
          <cell r="AV1206" t="str">
            <v>No Seleccionada</v>
          </cell>
        </row>
        <row r="1207">
          <cell r="A1207" t="b">
            <v>0</v>
          </cell>
          <cell r="B1207" t="str">
            <v>5to_Evento_973_V2_NUTRISERVI_17501767.xlsm</v>
          </cell>
          <cell r="C1207">
            <v>120</v>
          </cell>
          <cell r="D1207">
            <v>2088</v>
          </cell>
          <cell r="E1207" t="str">
            <v>Consorcio Nutriservi Panadería 2020</v>
          </cell>
          <cell r="F1207">
            <v>285</v>
          </cell>
          <cell r="G1207" t="str">
            <v>CEREAL EMPACADO</v>
          </cell>
          <cell r="H1207" t="str">
            <v>120 : Torta de platano.</v>
          </cell>
          <cell r="I1207">
            <v>4</v>
          </cell>
          <cell r="J1207" t="str">
            <v>Sitio 1 : CARRERA 127#22G-18 INT 4 - Sitio 2 : SIBERIA KM 7.5 CELTA, LOTE 159 - Sitio 3 : CARRERA 68B #10A-18 - Sitio 4 : CALLE 24F#101B-15 - Sitio 5 : CARRERA 65B#10A-87 - Sitio 6 : AUTO MEDE KM 1,5 P INDUS FLORIDA BOD 23 - Sitio 7 : CARRERA 71 A BIS # 63D-38 -</v>
          </cell>
          <cell r="K1207">
            <v>44835</v>
          </cell>
          <cell r="L1207">
            <v>7471</v>
          </cell>
          <cell r="M1207">
            <v>8511</v>
          </cell>
          <cell r="N1207">
            <v>4954</v>
          </cell>
          <cell r="O1207">
            <v>293</v>
          </cell>
          <cell r="P1207">
            <v>522</v>
          </cell>
          <cell r="Q1207">
            <v>0</v>
          </cell>
          <cell r="R1207">
            <v>522</v>
          </cell>
          <cell r="S1207">
            <v>695</v>
          </cell>
          <cell r="T1207">
            <v>0</v>
          </cell>
          <cell r="U1207">
            <v>695</v>
          </cell>
          <cell r="V1207">
            <v>868</v>
          </cell>
          <cell r="W1207">
            <v>0</v>
          </cell>
          <cell r="X1207">
            <v>868</v>
          </cell>
          <cell r="Y1207">
            <v>868</v>
          </cell>
          <cell r="Z1207">
            <v>0</v>
          </cell>
          <cell r="AA1207">
            <v>868</v>
          </cell>
          <cell r="AB1207">
            <v>14369403</v>
          </cell>
          <cell r="AC1207" t="str">
            <v>Registro Valido</v>
          </cell>
          <cell r="AD1207">
            <v>522</v>
          </cell>
          <cell r="AE1207">
            <v>695</v>
          </cell>
          <cell r="AF1207">
            <v>868</v>
          </cell>
          <cell r="AG1207">
            <v>868</v>
          </cell>
          <cell r="AH1207">
            <v>512</v>
          </cell>
          <cell r="AI1207">
            <v>681</v>
          </cell>
          <cell r="AJ1207">
            <v>851</v>
          </cell>
          <cell r="AK1207">
            <v>851</v>
          </cell>
          <cell r="AM1207" t="str">
            <v>ALI_120_SEG_4</v>
          </cell>
          <cell r="AN1207" t="str">
            <v>ALI_120_SEG_4_VAL_14369403</v>
          </cell>
          <cell r="AO1207">
            <v>5</v>
          </cell>
          <cell r="AP1207">
            <v>11826380.880000001</v>
          </cell>
          <cell r="AQ1207" t="b">
            <v>0</v>
          </cell>
          <cell r="AR1207" t="str">
            <v/>
          </cell>
          <cell r="AS1207" t="str">
            <v/>
          </cell>
          <cell r="AT1207" t="str">
            <v>ALI_120_SEG_4_</v>
          </cell>
          <cell r="AU1207">
            <v>1</v>
          </cell>
          <cell r="AV1207" t="str">
            <v>No Seleccionada</v>
          </cell>
        </row>
        <row r="1208">
          <cell r="A1208" t="b">
            <v>0</v>
          </cell>
          <cell r="B1208" t="str">
            <v>5to_Evento_973_V2_NUTRISERVI_17501767.xlsm</v>
          </cell>
          <cell r="C1208">
            <v>120</v>
          </cell>
          <cell r="D1208">
            <v>2088</v>
          </cell>
          <cell r="E1208" t="str">
            <v>Consorcio Nutriservi Panadería 2020</v>
          </cell>
          <cell r="F1208">
            <v>286</v>
          </cell>
          <cell r="G1208" t="str">
            <v>CEREAL EMPACADO</v>
          </cell>
          <cell r="H1208" t="str">
            <v>120 : Torta de platano.</v>
          </cell>
          <cell r="I1208">
            <v>5</v>
          </cell>
          <cell r="J1208" t="str">
            <v>Sitio 1 : CARRERA 127#22G-18 INT 4 - Sitio 2 : SIBERIA KM 7.5 CELTA, LOTE 159 - Sitio 3 : CARRERA 68B #10A-18 - Sitio 4 : CALLE 24F#101B-15 - Sitio 5 : CARRERA 65B#10A-87 - Sitio 6 : AUTO MEDE KM 1,5 P INDUS FLORIDA BOD 23 - Sitio 7 : CARRERA 71 A BIS # 63D-38 -</v>
          </cell>
          <cell r="K1208">
            <v>44835</v>
          </cell>
          <cell r="L1208">
            <v>6946</v>
          </cell>
          <cell r="M1208">
            <v>7913</v>
          </cell>
          <cell r="N1208">
            <v>4606</v>
          </cell>
          <cell r="O1208">
            <v>272</v>
          </cell>
          <cell r="P1208">
            <v>522</v>
          </cell>
          <cell r="Q1208">
            <v>0</v>
          </cell>
          <cell r="R1208">
            <v>522</v>
          </cell>
          <cell r="S1208">
            <v>695</v>
          </cell>
          <cell r="T1208">
            <v>0</v>
          </cell>
          <cell r="U1208">
            <v>695</v>
          </cell>
          <cell r="V1208">
            <v>868</v>
          </cell>
          <cell r="W1208">
            <v>0</v>
          </cell>
          <cell r="X1208">
            <v>868</v>
          </cell>
          <cell r="Y1208">
            <v>868</v>
          </cell>
          <cell r="Z1208">
            <v>0</v>
          </cell>
          <cell r="AA1208">
            <v>868</v>
          </cell>
          <cell r="AB1208">
            <v>13359451</v>
          </cell>
          <cell r="AC1208" t="str">
            <v>Registro Valido</v>
          </cell>
          <cell r="AD1208">
            <v>522</v>
          </cell>
          <cell r="AE1208">
            <v>695</v>
          </cell>
          <cell r="AF1208">
            <v>868</v>
          </cell>
          <cell r="AG1208">
            <v>868</v>
          </cell>
          <cell r="AH1208">
            <v>512</v>
          </cell>
          <cell r="AI1208">
            <v>681</v>
          </cell>
          <cell r="AJ1208">
            <v>851</v>
          </cell>
          <cell r="AK1208">
            <v>851</v>
          </cell>
          <cell r="AM1208" t="str">
            <v>ALI_120_SEG_5</v>
          </cell>
          <cell r="AN1208" t="str">
            <v>ALI_120_SEG_5_VAL_13359451</v>
          </cell>
          <cell r="AO1208">
            <v>5</v>
          </cell>
          <cell r="AP1208">
            <v>10995175.52</v>
          </cell>
          <cell r="AQ1208" t="b">
            <v>0</v>
          </cell>
          <cell r="AR1208" t="str">
            <v/>
          </cell>
          <cell r="AS1208" t="str">
            <v/>
          </cell>
          <cell r="AT1208" t="str">
            <v>ALI_120_SEG_5_</v>
          </cell>
          <cell r="AU1208">
            <v>1</v>
          </cell>
          <cell r="AV1208" t="str">
            <v>No Seleccionada</v>
          </cell>
        </row>
        <row r="1209">
          <cell r="A1209" t="b">
            <v>0</v>
          </cell>
          <cell r="B1209" t="str">
            <v>5to_Evento_973_V2_NUTRISERVI_17501767.xlsm</v>
          </cell>
          <cell r="C1209">
            <v>120</v>
          </cell>
          <cell r="D1209">
            <v>2088</v>
          </cell>
          <cell r="E1209" t="str">
            <v>Consorcio Nutriservi Panadería 2020</v>
          </cell>
          <cell r="F1209">
            <v>287</v>
          </cell>
          <cell r="G1209" t="str">
            <v>CEREAL EMPACADO</v>
          </cell>
          <cell r="H1209" t="str">
            <v>120 : Torta de platano.</v>
          </cell>
          <cell r="I1209">
            <v>6</v>
          </cell>
          <cell r="J1209" t="str">
            <v>Sitio 1 : CARRERA 127#22G-18 INT 4 - Sitio 2 : SIBERIA KM 7.5 CELTA, LOTE 159 - Sitio 3 : CARRERA 68B #10A-18 - Sitio 4 : CALLE 24F#101B-15 - Sitio 5 : CARRERA 65B#10A-87 - Sitio 6 : AUTO MEDE KM 1,5 P INDUS FLORIDA BOD 23 - Sitio 7 : CARRERA 71 A BIS # 63D-38 -</v>
          </cell>
          <cell r="K1209">
            <v>44835</v>
          </cell>
          <cell r="L1209">
            <v>7519</v>
          </cell>
          <cell r="M1209">
            <v>8566</v>
          </cell>
          <cell r="N1209">
            <v>4985</v>
          </cell>
          <cell r="O1209">
            <v>295</v>
          </cell>
          <cell r="P1209">
            <v>522</v>
          </cell>
          <cell r="Q1209">
            <v>0</v>
          </cell>
          <cell r="R1209">
            <v>522</v>
          </cell>
          <cell r="S1209">
            <v>695</v>
          </cell>
          <cell r="T1209">
            <v>0</v>
          </cell>
          <cell r="U1209">
            <v>695</v>
          </cell>
          <cell r="V1209">
            <v>868</v>
          </cell>
          <cell r="W1209">
            <v>0</v>
          </cell>
          <cell r="X1209">
            <v>868</v>
          </cell>
          <cell r="Y1209">
            <v>868</v>
          </cell>
          <cell r="Z1209">
            <v>0</v>
          </cell>
          <cell r="AA1209">
            <v>868</v>
          </cell>
          <cell r="AB1209">
            <v>14461328</v>
          </cell>
          <cell r="AC1209" t="str">
            <v>Registro Valido</v>
          </cell>
          <cell r="AD1209">
            <v>522</v>
          </cell>
          <cell r="AE1209">
            <v>695</v>
          </cell>
          <cell r="AF1209">
            <v>868</v>
          </cell>
          <cell r="AG1209">
            <v>868</v>
          </cell>
          <cell r="AH1209">
            <v>512</v>
          </cell>
          <cell r="AI1209">
            <v>681</v>
          </cell>
          <cell r="AJ1209">
            <v>851</v>
          </cell>
          <cell r="AK1209">
            <v>851</v>
          </cell>
          <cell r="AM1209" t="str">
            <v>ALI_120_SEG_6</v>
          </cell>
          <cell r="AN1209" t="str">
            <v>ALI_120_SEG_6_VAL_14461328</v>
          </cell>
          <cell r="AO1209">
            <v>5</v>
          </cell>
          <cell r="AP1209">
            <v>11902065.400000002</v>
          </cell>
          <cell r="AQ1209" t="b">
            <v>0</v>
          </cell>
          <cell r="AR1209" t="str">
            <v/>
          </cell>
          <cell r="AS1209" t="str">
            <v/>
          </cell>
          <cell r="AT1209" t="str">
            <v>ALI_120_SEG_6_</v>
          </cell>
          <cell r="AU1209">
            <v>1</v>
          </cell>
          <cell r="AV1209" t="str">
            <v>No Seleccionada</v>
          </cell>
        </row>
        <row r="1210">
          <cell r="A1210" t="b">
            <v>0</v>
          </cell>
          <cell r="B1210" t="str">
            <v>5to_Evento_973_V2_NUTRISERVI_17501767.xlsm</v>
          </cell>
          <cell r="C1210">
            <v>120</v>
          </cell>
          <cell r="D1210">
            <v>2088</v>
          </cell>
          <cell r="E1210" t="str">
            <v>Consorcio Nutriservi Panadería 2020</v>
          </cell>
          <cell r="F1210">
            <v>288</v>
          </cell>
          <cell r="G1210" t="str">
            <v>CEREAL EMPACADO</v>
          </cell>
          <cell r="H1210" t="str">
            <v>120 : Torta de platano.</v>
          </cell>
          <cell r="I1210">
            <v>7</v>
          </cell>
          <cell r="J1210" t="str">
            <v>Sitio 1 : CARRERA 127#22G-18 INT 4 - Sitio 2 : SIBERIA KM 7.5 CELTA, LOTE 159 - Sitio 3 : CARRERA 68B #10A-18 - Sitio 4 : CALLE 24F#101B-15 - Sitio 5 : CARRERA 65B#10A-87 - Sitio 6 : AUTO MEDE KM 1,5 P INDUS FLORIDA BOD 23 - Sitio 7 : CARRERA 71 A BIS # 63D-38 -</v>
          </cell>
          <cell r="K1210">
            <v>44835</v>
          </cell>
          <cell r="L1210">
            <v>7678</v>
          </cell>
          <cell r="M1210">
            <v>8747</v>
          </cell>
          <cell r="N1210">
            <v>5091</v>
          </cell>
          <cell r="O1210">
            <v>300</v>
          </cell>
          <cell r="P1210">
            <v>522</v>
          </cell>
          <cell r="Q1210">
            <v>0</v>
          </cell>
          <cell r="R1210">
            <v>522</v>
          </cell>
          <cell r="S1210">
            <v>695</v>
          </cell>
          <cell r="T1210">
            <v>0</v>
          </cell>
          <cell r="U1210">
            <v>695</v>
          </cell>
          <cell r="V1210">
            <v>868</v>
          </cell>
          <cell r="W1210">
            <v>0</v>
          </cell>
          <cell r="X1210">
            <v>868</v>
          </cell>
          <cell r="Y1210">
            <v>868</v>
          </cell>
          <cell r="Z1210">
            <v>0</v>
          </cell>
          <cell r="AA1210">
            <v>868</v>
          </cell>
          <cell r="AB1210">
            <v>14766469</v>
          </cell>
          <cell r="AC1210" t="str">
            <v>Registro Valido</v>
          </cell>
          <cell r="AD1210">
            <v>522</v>
          </cell>
          <cell r="AE1210">
            <v>695</v>
          </cell>
          <cell r="AF1210">
            <v>868</v>
          </cell>
          <cell r="AG1210">
            <v>868</v>
          </cell>
          <cell r="AH1210">
            <v>512</v>
          </cell>
          <cell r="AI1210">
            <v>681</v>
          </cell>
          <cell r="AJ1210">
            <v>851</v>
          </cell>
          <cell r="AK1210">
            <v>851</v>
          </cell>
          <cell r="AM1210" t="str">
            <v>ALI_120_SEG_7</v>
          </cell>
          <cell r="AN1210" t="str">
            <v>ALI_120_SEG_7_VAL_14766469</v>
          </cell>
          <cell r="AO1210">
            <v>5</v>
          </cell>
          <cell r="AP1210">
            <v>12153224.84</v>
          </cell>
          <cell r="AQ1210" t="b">
            <v>0</v>
          </cell>
          <cell r="AR1210" t="str">
            <v/>
          </cell>
          <cell r="AS1210" t="str">
            <v/>
          </cell>
          <cell r="AT1210" t="str">
            <v>ALI_120_SEG_7_</v>
          </cell>
          <cell r="AU1210">
            <v>1</v>
          </cell>
          <cell r="AV1210" t="str">
            <v>No Seleccionada</v>
          </cell>
        </row>
        <row r="1211">
          <cell r="A1211" t="b">
            <v>0</v>
          </cell>
          <cell r="B1211" t="str">
            <v>5to_Evento_973_V2_NUTRISERVI_17501767.xlsm</v>
          </cell>
          <cell r="C1211">
            <v>120</v>
          </cell>
          <cell r="D1211">
            <v>2088</v>
          </cell>
          <cell r="E1211" t="str">
            <v>Consorcio Nutriservi Panadería 2020</v>
          </cell>
          <cell r="F1211">
            <v>289</v>
          </cell>
          <cell r="G1211" t="str">
            <v>CEREAL EMPACADO</v>
          </cell>
          <cell r="H1211" t="str">
            <v>120 : Torta de platano.</v>
          </cell>
          <cell r="I1211">
            <v>8</v>
          </cell>
          <cell r="J1211" t="str">
            <v>Sitio 1 : CARRERA 127#22G-18 INT 4 - Sitio 2 : SIBERIA KM 7.5 CELTA, LOTE 159 - Sitio 3 : CARRERA 68B #10A-18 - Sitio 4 : CALLE 24F#101B-15 - Sitio 5 : CARRERA 65B#10A-87 - Sitio 6 : AUTO MEDE KM 1,5 P INDUS FLORIDA BOD 23 - Sitio 7 : CARRERA 71 A BIS # 63D-38 -</v>
          </cell>
          <cell r="K1211">
            <v>44835</v>
          </cell>
          <cell r="L1211">
            <v>7410</v>
          </cell>
          <cell r="M1211">
            <v>8441</v>
          </cell>
          <cell r="N1211">
            <v>4914</v>
          </cell>
          <cell r="O1211">
            <v>291</v>
          </cell>
          <cell r="P1211">
            <v>522</v>
          </cell>
          <cell r="Q1211">
            <v>0</v>
          </cell>
          <cell r="R1211">
            <v>522</v>
          </cell>
          <cell r="S1211">
            <v>695</v>
          </cell>
          <cell r="T1211">
            <v>0</v>
          </cell>
          <cell r="U1211">
            <v>695</v>
          </cell>
          <cell r="V1211">
            <v>868</v>
          </cell>
          <cell r="W1211">
            <v>0</v>
          </cell>
          <cell r="X1211">
            <v>868</v>
          </cell>
          <cell r="Y1211">
            <v>868</v>
          </cell>
          <cell r="Z1211">
            <v>0</v>
          </cell>
          <cell r="AA1211">
            <v>868</v>
          </cell>
          <cell r="AB1211">
            <v>14252455</v>
          </cell>
          <cell r="AC1211" t="str">
            <v>Registro Valido</v>
          </cell>
          <cell r="AD1211">
            <v>522</v>
          </cell>
          <cell r="AE1211">
            <v>695</v>
          </cell>
          <cell r="AF1211">
            <v>868</v>
          </cell>
          <cell r="AG1211">
            <v>868</v>
          </cell>
          <cell r="AH1211">
            <v>512</v>
          </cell>
          <cell r="AI1211">
            <v>681</v>
          </cell>
          <cell r="AJ1211">
            <v>851</v>
          </cell>
          <cell r="AK1211">
            <v>851</v>
          </cell>
          <cell r="AM1211" t="str">
            <v>ALI_120_SEG_8</v>
          </cell>
          <cell r="AN1211" t="str">
            <v>ALI_120_SEG_8_VAL_14252455</v>
          </cell>
          <cell r="AO1211">
            <v>5</v>
          </cell>
          <cell r="AP1211">
            <v>11730095</v>
          </cell>
          <cell r="AQ1211" t="b">
            <v>0</v>
          </cell>
          <cell r="AR1211" t="str">
            <v/>
          </cell>
          <cell r="AS1211" t="str">
            <v/>
          </cell>
          <cell r="AT1211" t="str">
            <v>ALI_120_SEG_8_</v>
          </cell>
          <cell r="AU1211">
            <v>1</v>
          </cell>
          <cell r="AV1211" t="str">
            <v>No Seleccionada</v>
          </cell>
        </row>
        <row r="1212">
          <cell r="A1212" t="b">
            <v>0</v>
          </cell>
          <cell r="B1212" t="str">
            <v>5to_Evento_973_V2_NUTRISERVI_17501767.xlsm</v>
          </cell>
          <cell r="C1212">
            <v>120</v>
          </cell>
          <cell r="D1212">
            <v>2088</v>
          </cell>
          <cell r="E1212" t="str">
            <v>Consorcio Nutriservi Panadería 2020</v>
          </cell>
          <cell r="F1212">
            <v>290</v>
          </cell>
          <cell r="G1212" t="str">
            <v>CEREAL EMPACADO</v>
          </cell>
          <cell r="H1212" t="str">
            <v>120 : Torta de platano.</v>
          </cell>
          <cell r="I1212">
            <v>9</v>
          </cell>
          <cell r="J1212" t="str">
            <v>Sitio 1 : CARRERA 127#22G-18 INT 4 - Sitio 2 : SIBERIA KM 7.5 CELTA, LOTE 159 - Sitio 3 : CARRERA 68B #10A-18 - Sitio 4 : CALLE 24F#101B-15 - Sitio 5 : CARRERA 65B#10A-87 - Sitio 6 : AUTO MEDE KM 1,5 P INDUS FLORIDA BOD 23 - Sitio 7 : CARRERA 71 A BIS # 63D-38 -</v>
          </cell>
          <cell r="K1212">
            <v>44835</v>
          </cell>
          <cell r="L1212">
            <v>7489</v>
          </cell>
          <cell r="M1212">
            <v>8532</v>
          </cell>
          <cell r="N1212">
            <v>4965</v>
          </cell>
          <cell r="O1212">
            <v>294</v>
          </cell>
          <cell r="P1212">
            <v>522</v>
          </cell>
          <cell r="Q1212">
            <v>0</v>
          </cell>
          <cell r="R1212">
            <v>522</v>
          </cell>
          <cell r="S1212">
            <v>695</v>
          </cell>
          <cell r="T1212">
            <v>0</v>
          </cell>
          <cell r="U1212">
            <v>695</v>
          </cell>
          <cell r="V1212">
            <v>868</v>
          </cell>
          <cell r="W1212">
            <v>0</v>
          </cell>
          <cell r="X1212">
            <v>868</v>
          </cell>
          <cell r="Y1212">
            <v>868</v>
          </cell>
          <cell r="Z1212">
            <v>0</v>
          </cell>
          <cell r="AA1212">
            <v>868</v>
          </cell>
          <cell r="AB1212">
            <v>14403810</v>
          </cell>
          <cell r="AC1212" t="str">
            <v>Registro Valido</v>
          </cell>
          <cell r="AD1212">
            <v>522</v>
          </cell>
          <cell r="AE1212">
            <v>695</v>
          </cell>
          <cell r="AF1212">
            <v>868</v>
          </cell>
          <cell r="AG1212">
            <v>868</v>
          </cell>
          <cell r="AH1212">
            <v>512</v>
          </cell>
          <cell r="AI1212">
            <v>681</v>
          </cell>
          <cell r="AJ1212">
            <v>851</v>
          </cell>
          <cell r="AK1212">
            <v>851</v>
          </cell>
          <cell r="AM1212" t="str">
            <v>ALI_120_SEG_9</v>
          </cell>
          <cell r="AN1212" t="str">
            <v>ALI_120_SEG_9_VAL_14403810</v>
          </cell>
          <cell r="AO1212">
            <v>5</v>
          </cell>
          <cell r="AP1212">
            <v>11854726.560000001</v>
          </cell>
          <cell r="AQ1212" t="b">
            <v>0</v>
          </cell>
          <cell r="AR1212" t="str">
            <v/>
          </cell>
          <cell r="AS1212" t="str">
            <v/>
          </cell>
          <cell r="AT1212" t="str">
            <v>ALI_120_SEG_9_</v>
          </cell>
          <cell r="AU1212">
            <v>1</v>
          </cell>
          <cell r="AV1212" t="str">
            <v>No Seleccionada</v>
          </cell>
        </row>
        <row r="1213">
          <cell r="A1213" t="b">
            <v>0</v>
          </cell>
          <cell r="B1213" t="str">
            <v>5to_Evento_973_V2_NUTRISERVI_17501767.xlsm</v>
          </cell>
          <cell r="C1213">
            <v>120</v>
          </cell>
          <cell r="D1213">
            <v>2088</v>
          </cell>
          <cell r="E1213" t="str">
            <v>Consorcio Nutriservi Panadería 2020</v>
          </cell>
          <cell r="F1213">
            <v>291</v>
          </cell>
          <cell r="G1213" t="str">
            <v>CEREAL EMPACADO</v>
          </cell>
          <cell r="H1213" t="str">
            <v>120 : Torta de platano.</v>
          </cell>
          <cell r="I1213">
            <v>10</v>
          </cell>
          <cell r="J1213" t="str">
            <v>Sitio 1 : CARRERA 127#22G-18 INT 4 - Sitio 2 : SIBERIA KM 7.5 CELTA, LOTE 159 - Sitio 3 : CARRERA 68B #10A-18 - Sitio 4 : CALLE 24F#101B-15 - Sitio 5 : CARRERA 65B#10A-87 - Sitio 6 : AUTO MEDE KM 1,5 P INDUS FLORIDA BOD 23 - Sitio 7 : CARRERA 71 A BIS # 63D-38 -</v>
          </cell>
          <cell r="K1213">
            <v>44835</v>
          </cell>
          <cell r="L1213">
            <v>7499</v>
          </cell>
          <cell r="M1213">
            <v>8545</v>
          </cell>
          <cell r="N1213">
            <v>4974</v>
          </cell>
          <cell r="O1213">
            <v>294</v>
          </cell>
          <cell r="P1213">
            <v>522</v>
          </cell>
          <cell r="Q1213">
            <v>0</v>
          </cell>
          <cell r="R1213">
            <v>522</v>
          </cell>
          <cell r="S1213">
            <v>695</v>
          </cell>
          <cell r="T1213">
            <v>0</v>
          </cell>
          <cell r="U1213">
            <v>695</v>
          </cell>
          <cell r="V1213">
            <v>868</v>
          </cell>
          <cell r="W1213">
            <v>0</v>
          </cell>
          <cell r="X1213">
            <v>868</v>
          </cell>
          <cell r="Y1213">
            <v>868</v>
          </cell>
          <cell r="Z1213">
            <v>0</v>
          </cell>
          <cell r="AA1213">
            <v>868</v>
          </cell>
          <cell r="AB1213">
            <v>14425877</v>
          </cell>
          <cell r="AC1213" t="str">
            <v>Registro Valido</v>
          </cell>
          <cell r="AD1213">
            <v>522</v>
          </cell>
          <cell r="AE1213">
            <v>695</v>
          </cell>
          <cell r="AF1213">
            <v>868</v>
          </cell>
          <cell r="AG1213">
            <v>868</v>
          </cell>
          <cell r="AH1213">
            <v>512</v>
          </cell>
          <cell r="AI1213">
            <v>681</v>
          </cell>
          <cell r="AJ1213">
            <v>851</v>
          </cell>
          <cell r="AK1213">
            <v>851</v>
          </cell>
          <cell r="AM1213" t="str">
            <v>ALI_120_SEG_10</v>
          </cell>
          <cell r="AN1213" t="str">
            <v>ALI_120_SEG_10_VAL_14425877</v>
          </cell>
          <cell r="AO1213">
            <v>5</v>
          </cell>
          <cell r="AP1213">
            <v>11872842.520000001</v>
          </cell>
          <cell r="AQ1213" t="b">
            <v>0</v>
          </cell>
          <cell r="AR1213" t="str">
            <v/>
          </cell>
          <cell r="AS1213" t="str">
            <v/>
          </cell>
          <cell r="AT1213" t="str">
            <v>ALI_120_SEG_10_</v>
          </cell>
          <cell r="AU1213">
            <v>1</v>
          </cell>
          <cell r="AV1213" t="str">
            <v>No Seleccionada</v>
          </cell>
        </row>
        <row r="1214">
          <cell r="A1214" t="b">
            <v>0</v>
          </cell>
          <cell r="B1214" t="str">
            <v>5to_Evento_973_V2_NUTRISERVI_17501767.xlsm</v>
          </cell>
          <cell r="C1214">
            <v>120</v>
          </cell>
          <cell r="D1214">
            <v>2088</v>
          </cell>
          <cell r="E1214" t="str">
            <v>Consorcio Nutriservi Panadería 2020</v>
          </cell>
          <cell r="F1214">
            <v>292</v>
          </cell>
          <cell r="G1214" t="str">
            <v>CEREAL EMPACADO</v>
          </cell>
          <cell r="H1214" t="str">
            <v>120 : Torta de platano.</v>
          </cell>
          <cell r="I1214">
            <v>11</v>
          </cell>
          <cell r="J1214" t="str">
            <v>Sitio 1 : CARRERA 127#22G-18 INT 4 - Sitio 2 : SIBERIA KM 7.5 CELTA, LOTE 159 - Sitio 3 : CARRERA 68B #10A-18 - Sitio 4 : CALLE 24F#101B-15 - Sitio 5 : CARRERA 65B#10A-87 - Sitio 6 : AUTO MEDE KM 1,5 P INDUS FLORIDA BOD 23 - Sitio 7 : CARRERA 71 A BIS # 63D-38 -</v>
          </cell>
          <cell r="K1214">
            <v>44835</v>
          </cell>
          <cell r="L1214">
            <v>7576</v>
          </cell>
          <cell r="M1214">
            <v>8666</v>
          </cell>
          <cell r="N1214">
            <v>5049</v>
          </cell>
          <cell r="O1214">
            <v>298</v>
          </cell>
          <cell r="P1214">
            <v>522</v>
          </cell>
          <cell r="Q1214">
            <v>0</v>
          </cell>
          <cell r="R1214">
            <v>522</v>
          </cell>
          <cell r="S1214">
            <v>695</v>
          </cell>
          <cell r="T1214">
            <v>0</v>
          </cell>
          <cell r="U1214">
            <v>695</v>
          </cell>
          <cell r="V1214">
            <v>868</v>
          </cell>
          <cell r="W1214">
            <v>0</v>
          </cell>
          <cell r="X1214">
            <v>868</v>
          </cell>
          <cell r="Y1214">
            <v>868</v>
          </cell>
          <cell r="Z1214">
            <v>0</v>
          </cell>
          <cell r="AA1214">
            <v>868</v>
          </cell>
          <cell r="AB1214">
            <v>14618738</v>
          </cell>
          <cell r="AC1214" t="str">
            <v>Registro Valido</v>
          </cell>
          <cell r="AD1214">
            <v>522</v>
          </cell>
          <cell r="AE1214">
            <v>695</v>
          </cell>
          <cell r="AF1214">
            <v>868</v>
          </cell>
          <cell r="AG1214">
            <v>868</v>
          </cell>
          <cell r="AH1214">
            <v>512</v>
          </cell>
          <cell r="AI1214">
            <v>681</v>
          </cell>
          <cell r="AJ1214">
            <v>851</v>
          </cell>
          <cell r="AK1214">
            <v>851</v>
          </cell>
          <cell r="AM1214" t="str">
            <v>ALI_120_SEG_11</v>
          </cell>
          <cell r="AN1214" t="str">
            <v>ALI_120_SEG_11_VAL_14618738</v>
          </cell>
          <cell r="AO1214">
            <v>5</v>
          </cell>
          <cell r="AP1214">
            <v>12031161.880000001</v>
          </cell>
          <cell r="AQ1214" t="b">
            <v>0</v>
          </cell>
          <cell r="AR1214" t="str">
            <v/>
          </cell>
          <cell r="AS1214" t="str">
            <v/>
          </cell>
          <cell r="AT1214" t="str">
            <v>ALI_120_SEG_11_</v>
          </cell>
          <cell r="AU1214">
            <v>1</v>
          </cell>
          <cell r="AV1214" t="str">
            <v>No Seleccionada</v>
          </cell>
        </row>
        <row r="1215">
          <cell r="A1215" t="b">
            <v>0</v>
          </cell>
          <cell r="B1215" t="str">
            <v>5to_Evento_973_V2_NUTRISERVI_17501767.xlsm</v>
          </cell>
          <cell r="C1215">
            <v>120</v>
          </cell>
          <cell r="D1215">
            <v>2088</v>
          </cell>
          <cell r="E1215" t="str">
            <v>Consorcio Nutriservi Panadería 2020</v>
          </cell>
          <cell r="F1215">
            <v>293</v>
          </cell>
          <cell r="G1215" t="str">
            <v>CEREAL EMPACADO</v>
          </cell>
          <cell r="H1215" t="str">
            <v>120 : Torta de platano.</v>
          </cell>
          <cell r="I1215">
            <v>12</v>
          </cell>
          <cell r="J1215" t="str">
            <v>Sitio 1 : CARRERA 127#22G-18 INT 4 - Sitio 2 : SIBERIA KM 7.5 CELTA, LOTE 159 - Sitio 3 : CARRERA 68B #10A-18 - Sitio 4 : CALLE 24F#101B-15 - Sitio 5 : CARRERA 65B#10A-87 - Sitio 6 : AUTO MEDE KM 1,5 P INDUS FLORIDA BOD 23 - Sitio 7 : CARRERA 71 A BIS # 63D-38 -</v>
          </cell>
          <cell r="K1215">
            <v>44835</v>
          </cell>
          <cell r="L1215">
            <v>6876</v>
          </cell>
          <cell r="M1215">
            <v>7864</v>
          </cell>
          <cell r="N1215">
            <v>4581</v>
          </cell>
          <cell r="O1215">
            <v>270</v>
          </cell>
          <cell r="P1215">
            <v>522</v>
          </cell>
          <cell r="Q1215">
            <v>0</v>
          </cell>
          <cell r="R1215">
            <v>522</v>
          </cell>
          <cell r="S1215">
            <v>695</v>
          </cell>
          <cell r="T1215">
            <v>0</v>
          </cell>
          <cell r="U1215">
            <v>695</v>
          </cell>
          <cell r="V1215">
            <v>868</v>
          </cell>
          <cell r="W1215">
            <v>0</v>
          </cell>
          <cell r="X1215">
            <v>868</v>
          </cell>
          <cell r="Y1215">
            <v>868</v>
          </cell>
          <cell r="Z1215">
            <v>0</v>
          </cell>
          <cell r="AA1215">
            <v>868</v>
          </cell>
          <cell r="AB1215">
            <v>13265420</v>
          </cell>
          <cell r="AC1215" t="str">
            <v>Registro Valido</v>
          </cell>
          <cell r="AD1215">
            <v>522</v>
          </cell>
          <cell r="AE1215">
            <v>695</v>
          </cell>
          <cell r="AF1215">
            <v>868</v>
          </cell>
          <cell r="AG1215">
            <v>868</v>
          </cell>
          <cell r="AH1215">
            <v>512</v>
          </cell>
          <cell r="AI1215">
            <v>681</v>
          </cell>
          <cell r="AJ1215">
            <v>851</v>
          </cell>
          <cell r="AK1215">
            <v>851</v>
          </cell>
          <cell r="AM1215" t="str">
            <v>ALI_120_SEG_12</v>
          </cell>
          <cell r="AN1215" t="str">
            <v>ALI_120_SEG_12_VAL_13265420</v>
          </cell>
          <cell r="AO1215">
            <v>5</v>
          </cell>
          <cell r="AP1215">
            <v>10917435.640000001</v>
          </cell>
          <cell r="AQ1215" t="b">
            <v>0</v>
          </cell>
          <cell r="AR1215" t="str">
            <v/>
          </cell>
          <cell r="AS1215" t="str">
            <v/>
          </cell>
          <cell r="AT1215" t="str">
            <v>ALI_120_SEG_12_</v>
          </cell>
          <cell r="AU1215">
            <v>1</v>
          </cell>
          <cell r="AV1215" t="str">
            <v>No Seleccionada</v>
          </cell>
        </row>
        <row r="1216">
          <cell r="A1216" t="b">
            <v>0</v>
          </cell>
          <cell r="B1216" t="str">
            <v>5to_Evento_973_V2_NUTRISERVI_17501767.xlsm</v>
          </cell>
          <cell r="C1216">
            <v>120</v>
          </cell>
          <cell r="D1216">
            <v>2088</v>
          </cell>
          <cell r="E1216" t="str">
            <v>Consorcio Nutriservi Panadería 2020</v>
          </cell>
          <cell r="F1216">
            <v>294</v>
          </cell>
          <cell r="G1216" t="str">
            <v>CEREAL EMPACADO</v>
          </cell>
          <cell r="H1216" t="str">
            <v>120 : Torta de platano.</v>
          </cell>
          <cell r="I1216">
            <v>13</v>
          </cell>
          <cell r="J1216" t="str">
            <v>Sitio 1 : CARRERA 127#22G-18 INT 4 - Sitio 2 : SIBERIA KM 7.5 CELTA, LOTE 159 - Sitio 3 : CARRERA 68B #10A-18 - Sitio 4 : CALLE 24F#101B-15 - Sitio 5 : CARRERA 65B#10A-87 - Sitio 6 : AUTO MEDE KM 1,5 P INDUS FLORIDA BOD 23 - Sitio 7 : CARRERA 71 A BIS # 63D-38 -</v>
          </cell>
          <cell r="K1216">
            <v>44835</v>
          </cell>
          <cell r="L1216">
            <v>7300</v>
          </cell>
          <cell r="M1216">
            <v>8350</v>
          </cell>
          <cell r="N1216">
            <v>4864</v>
          </cell>
          <cell r="O1216">
            <v>287</v>
          </cell>
          <cell r="P1216">
            <v>522</v>
          </cell>
          <cell r="Q1216">
            <v>0</v>
          </cell>
          <cell r="R1216">
            <v>522</v>
          </cell>
          <cell r="S1216">
            <v>695</v>
          </cell>
          <cell r="T1216">
            <v>0</v>
          </cell>
          <cell r="U1216">
            <v>695</v>
          </cell>
          <cell r="V1216">
            <v>868</v>
          </cell>
          <cell r="W1216">
            <v>0</v>
          </cell>
          <cell r="X1216">
            <v>868</v>
          </cell>
          <cell r="Y1216">
            <v>868</v>
          </cell>
          <cell r="Z1216">
            <v>0</v>
          </cell>
          <cell r="AA1216">
            <v>868</v>
          </cell>
          <cell r="AB1216">
            <v>14084918</v>
          </cell>
          <cell r="AC1216" t="str">
            <v>Registro Valido</v>
          </cell>
          <cell r="AD1216">
            <v>522</v>
          </cell>
          <cell r="AE1216">
            <v>695</v>
          </cell>
          <cell r="AF1216">
            <v>868</v>
          </cell>
          <cell r="AG1216">
            <v>868</v>
          </cell>
          <cell r="AH1216">
            <v>512</v>
          </cell>
          <cell r="AI1216">
            <v>681</v>
          </cell>
          <cell r="AJ1216">
            <v>851</v>
          </cell>
          <cell r="AK1216">
            <v>851</v>
          </cell>
          <cell r="AM1216" t="str">
            <v>ALI_120_SEG_13</v>
          </cell>
          <cell r="AN1216" t="str">
            <v>ALI_120_SEG_13_VAL_14084918</v>
          </cell>
          <cell r="AO1216">
            <v>5</v>
          </cell>
          <cell r="AP1216">
            <v>11591866.84</v>
          </cell>
          <cell r="AQ1216" t="b">
            <v>0</v>
          </cell>
          <cell r="AR1216" t="str">
            <v/>
          </cell>
          <cell r="AS1216" t="str">
            <v/>
          </cell>
          <cell r="AT1216" t="str">
            <v>ALI_120_SEG_13_</v>
          </cell>
          <cell r="AU1216">
            <v>1</v>
          </cell>
          <cell r="AV1216" t="str">
            <v>No Seleccionada</v>
          </cell>
        </row>
        <row r="1217">
          <cell r="A1217" t="b">
            <v>0</v>
          </cell>
          <cell r="B1217" t="str">
            <v>5to_Evento_973_V2_NUTRISERVI_17501767.xlsm</v>
          </cell>
          <cell r="C1217">
            <v>120</v>
          </cell>
          <cell r="D1217">
            <v>2088</v>
          </cell>
          <cell r="E1217" t="str">
            <v>Consorcio Nutriservi Panadería 2020</v>
          </cell>
          <cell r="F1217">
            <v>295</v>
          </cell>
          <cell r="G1217" t="str">
            <v>CEREAL EMPACADO</v>
          </cell>
          <cell r="H1217" t="str">
            <v>120 : Torta de platano.</v>
          </cell>
          <cell r="I1217">
            <v>14</v>
          </cell>
          <cell r="J1217" t="str">
            <v>Sitio 1 : CARRERA 127#22G-18 INT 4 - Sitio 2 : SIBERIA KM 7.5 CELTA, LOTE 159 - Sitio 3 : CARRERA 68B #10A-18 - Sitio 4 : CALLE 24F#101B-15 - Sitio 5 : CARRERA 65B#10A-87 - Sitio 6 : AUTO MEDE KM 1,5 P INDUS FLORIDA BOD 23 - Sitio 7 : CARRERA 71 A BIS # 63D-38 -</v>
          </cell>
          <cell r="K1217">
            <v>44835</v>
          </cell>
          <cell r="L1217">
            <v>7234</v>
          </cell>
          <cell r="M1217">
            <v>8275</v>
          </cell>
          <cell r="N1217">
            <v>4819</v>
          </cell>
          <cell r="O1217">
            <v>285</v>
          </cell>
          <cell r="P1217">
            <v>522</v>
          </cell>
          <cell r="Q1217">
            <v>0</v>
          </cell>
          <cell r="R1217">
            <v>522</v>
          </cell>
          <cell r="S1217">
            <v>695</v>
          </cell>
          <cell r="T1217">
            <v>0</v>
          </cell>
          <cell r="U1217">
            <v>695</v>
          </cell>
          <cell r="V1217">
            <v>868</v>
          </cell>
          <cell r="W1217">
            <v>0</v>
          </cell>
          <cell r="X1217">
            <v>868</v>
          </cell>
          <cell r="Y1217">
            <v>868</v>
          </cell>
          <cell r="Z1217">
            <v>0</v>
          </cell>
          <cell r="AA1217">
            <v>868</v>
          </cell>
          <cell r="AB1217">
            <v>13957545</v>
          </cell>
          <cell r="AC1217" t="str">
            <v>Registro Valido</v>
          </cell>
          <cell r="AD1217">
            <v>522</v>
          </cell>
          <cell r="AE1217">
            <v>695</v>
          </cell>
          <cell r="AF1217">
            <v>868</v>
          </cell>
          <cell r="AG1217">
            <v>868</v>
          </cell>
          <cell r="AH1217">
            <v>512</v>
          </cell>
          <cell r="AI1217">
            <v>681</v>
          </cell>
          <cell r="AJ1217">
            <v>851</v>
          </cell>
          <cell r="AK1217">
            <v>851</v>
          </cell>
          <cell r="AM1217" t="str">
            <v>ALI_120_SEG_14</v>
          </cell>
          <cell r="AN1217" t="str">
            <v>ALI_120_SEG_14_VAL_13957545</v>
          </cell>
          <cell r="AO1217">
            <v>5</v>
          </cell>
          <cell r="AP1217">
            <v>11487059.76</v>
          </cell>
          <cell r="AQ1217" t="b">
            <v>0</v>
          </cell>
          <cell r="AR1217" t="str">
            <v/>
          </cell>
          <cell r="AS1217" t="str">
            <v/>
          </cell>
          <cell r="AT1217" t="str">
            <v>ALI_120_SEG_14_</v>
          </cell>
          <cell r="AU1217">
            <v>1</v>
          </cell>
          <cell r="AV1217" t="str">
            <v>No Seleccionada</v>
          </cell>
        </row>
        <row r="1218">
          <cell r="A1218" t="b">
            <v>0</v>
          </cell>
          <cell r="B1218" t="str">
            <v>5to_Evento_973_V2_NUTRISERVI_17501767.xlsm</v>
          </cell>
          <cell r="C1218">
            <v>120</v>
          </cell>
          <cell r="D1218">
            <v>2088</v>
          </cell>
          <cell r="E1218" t="str">
            <v>Consorcio Nutriservi Panadería 2020</v>
          </cell>
          <cell r="F1218">
            <v>296</v>
          </cell>
          <cell r="G1218" t="str">
            <v>CEREAL EMPACADO</v>
          </cell>
          <cell r="H1218" t="str">
            <v>120 : Torta de platano.</v>
          </cell>
          <cell r="I1218">
            <v>15</v>
          </cell>
          <cell r="J1218" t="str">
            <v>Sitio 1 : CARRERA 127#22G-18 INT 4 - Sitio 2 : SIBERIA KM 7.5 CELTA, LOTE 159 - Sitio 3 : CARRERA 68B #10A-18 - Sitio 4 : CALLE 24F#101B-15 - Sitio 5 : CARRERA 65B#10A-87 - Sitio 6 : AUTO MEDE KM 1,5 P INDUS FLORIDA BOD 23 - Sitio 7 : CARRERA 71 A BIS # 63D-38 -</v>
          </cell>
          <cell r="K1218">
            <v>44835</v>
          </cell>
          <cell r="L1218">
            <v>6840</v>
          </cell>
          <cell r="M1218">
            <v>7822</v>
          </cell>
          <cell r="N1218">
            <v>4558</v>
          </cell>
          <cell r="O1218">
            <v>271</v>
          </cell>
          <cell r="P1218">
            <v>522</v>
          </cell>
          <cell r="Q1218">
            <v>0</v>
          </cell>
          <cell r="R1218">
            <v>522</v>
          </cell>
          <cell r="S1218">
            <v>695</v>
          </cell>
          <cell r="T1218">
            <v>0</v>
          </cell>
          <cell r="U1218">
            <v>695</v>
          </cell>
          <cell r="V1218">
            <v>868</v>
          </cell>
          <cell r="W1218">
            <v>0</v>
          </cell>
          <cell r="X1218">
            <v>868</v>
          </cell>
          <cell r="Y1218">
            <v>868</v>
          </cell>
          <cell r="Z1218">
            <v>0</v>
          </cell>
          <cell r="AA1218">
            <v>868</v>
          </cell>
          <cell r="AB1218">
            <v>13198342</v>
          </cell>
          <cell r="AC1218" t="str">
            <v>Registro Valido</v>
          </cell>
          <cell r="AD1218">
            <v>522</v>
          </cell>
          <cell r="AE1218">
            <v>695</v>
          </cell>
          <cell r="AF1218">
            <v>868</v>
          </cell>
          <cell r="AG1218">
            <v>868</v>
          </cell>
          <cell r="AH1218">
            <v>512</v>
          </cell>
          <cell r="AI1218">
            <v>681</v>
          </cell>
          <cell r="AJ1218">
            <v>851</v>
          </cell>
          <cell r="AK1218">
            <v>851</v>
          </cell>
          <cell r="AM1218" t="str">
            <v>ALI_120_SEG_15</v>
          </cell>
          <cell r="AN1218" t="str">
            <v>ALI_120_SEG_15_VAL_13198342</v>
          </cell>
          <cell r="AO1218">
            <v>5</v>
          </cell>
          <cell r="AP1218">
            <v>10862105.960000001</v>
          </cell>
          <cell r="AQ1218" t="b">
            <v>0</v>
          </cell>
          <cell r="AR1218" t="str">
            <v/>
          </cell>
          <cell r="AS1218" t="str">
            <v/>
          </cell>
          <cell r="AT1218" t="str">
            <v>ALI_120_SEG_15_</v>
          </cell>
          <cell r="AU1218">
            <v>1</v>
          </cell>
          <cell r="AV1218" t="str">
            <v>No Seleccionada</v>
          </cell>
        </row>
        <row r="1219">
          <cell r="A1219" t="b">
            <v>0</v>
          </cell>
          <cell r="B1219" t="str">
            <v>5to_Evento_973_V2_NUTRISERVI_17501767.xlsm</v>
          </cell>
          <cell r="C1219">
            <v>45</v>
          </cell>
          <cell r="D1219">
            <v>2088</v>
          </cell>
          <cell r="E1219" t="str">
            <v>Consorcio Nutriservi Panadería 2020</v>
          </cell>
          <cell r="F1219">
            <v>321</v>
          </cell>
          <cell r="G1219" t="str">
            <v>CEREAL EMPACADO</v>
          </cell>
          <cell r="H1219" t="str">
            <v>45 : Mantecada.</v>
          </cell>
          <cell r="I1219">
            <v>12</v>
          </cell>
          <cell r="J1219" t="str">
            <v>Sitio 1 : CARRERA 127#22G-18 INT 4 - Sitio 2 : SIBERIA KM 7.5 CELTA, LOTE 159 - Sitio 3 : CARRERA 68B #10A-18 - Sitio 4 : CALLE 24F#101B-15 - Sitio 5 : CARRERA 65B#10A-87 - Sitio 6 : AUTO MEDE KM 1,5 P INDUS FLORIDA BOD 23 - Sitio 7 : CARRERA 71 A BIS # 63D-38 -</v>
          </cell>
          <cell r="K1219">
            <v>44835</v>
          </cell>
          <cell r="L1219">
            <v>6019</v>
          </cell>
          <cell r="M1219">
            <v>7662</v>
          </cell>
          <cell r="N1219">
            <v>3618</v>
          </cell>
          <cell r="O1219">
            <v>393</v>
          </cell>
          <cell r="P1219">
            <v>589</v>
          </cell>
          <cell r="Q1219">
            <v>0.2149405772495756</v>
          </cell>
          <cell r="R1219">
            <v>462.4</v>
          </cell>
          <cell r="S1219">
            <v>785</v>
          </cell>
          <cell r="T1219">
            <v>0.21630573248407636</v>
          </cell>
          <cell r="U1219">
            <v>615.20000000000005</v>
          </cell>
          <cell r="V1219">
            <v>1176</v>
          </cell>
          <cell r="W1219">
            <v>0.21564625850340136</v>
          </cell>
          <cell r="X1219">
            <v>922.4</v>
          </cell>
          <cell r="Y1219">
            <v>1176</v>
          </cell>
          <cell r="Z1219">
            <v>0.21564625850340136</v>
          </cell>
          <cell r="AA1219">
            <v>922.4</v>
          </cell>
          <cell r="AB1219">
            <v>11196594.399999999</v>
          </cell>
          <cell r="AC1219" t="str">
            <v>Registro Valido</v>
          </cell>
          <cell r="AD1219">
            <v>589</v>
          </cell>
          <cell r="AE1219">
            <v>785</v>
          </cell>
          <cell r="AF1219">
            <v>1176</v>
          </cell>
          <cell r="AG1219">
            <v>1176</v>
          </cell>
          <cell r="AH1219">
            <v>578</v>
          </cell>
          <cell r="AI1219">
            <v>769</v>
          </cell>
          <cell r="AJ1219">
            <v>1153</v>
          </cell>
          <cell r="AK1219">
            <v>1153</v>
          </cell>
          <cell r="AM1219" t="str">
            <v>ALI_45_SEG_12</v>
          </cell>
          <cell r="AN1219" t="str">
            <v>ALI_45_SEG_12_VAL_11196594.4</v>
          </cell>
          <cell r="AO1219">
            <v>5</v>
          </cell>
          <cell r="AP1219">
            <v>11196594.399999999</v>
          </cell>
          <cell r="AQ1219" t="b">
            <v>1</v>
          </cell>
          <cell r="AR1219" t="str">
            <v>Empate</v>
          </cell>
          <cell r="AS1219" t="str">
            <v/>
          </cell>
          <cell r="AT1219" t="str">
            <v>ALI_45_SEG_12_</v>
          </cell>
          <cell r="AU1219">
            <v>1</v>
          </cell>
          <cell r="AV1219" t="str">
            <v>No Seleccionada</v>
          </cell>
        </row>
        <row r="1220">
          <cell r="A1220" t="b">
            <v>0</v>
          </cell>
          <cell r="B1220" t="str">
            <v>5to_Evento_973_V2_NUTRISERVI_17501767.xlsm</v>
          </cell>
          <cell r="C1220">
            <v>45</v>
          </cell>
          <cell r="D1220">
            <v>2088</v>
          </cell>
          <cell r="E1220" t="str">
            <v>Consorcio Nutriservi Panadería 2020</v>
          </cell>
          <cell r="F1220">
            <v>322</v>
          </cell>
          <cell r="G1220" t="str">
            <v>CEREAL EMPACADO</v>
          </cell>
          <cell r="H1220" t="str">
            <v>45 : Mantecada.</v>
          </cell>
          <cell r="I1220">
            <v>13</v>
          </cell>
          <cell r="J1220" t="str">
            <v>Sitio 1 : CARRERA 127#22G-18 INT 4 - Sitio 2 : SIBERIA KM 7.5 CELTA, LOTE 159 - Sitio 3 : CARRERA 68B #10A-18 - Sitio 4 : CALLE 24F#101B-15 - Sitio 5 : CARRERA 65B#10A-87 - Sitio 6 : AUTO MEDE KM 1,5 P INDUS FLORIDA BOD 23 - Sitio 7 : CARRERA 71 A BIS # 63D-38 -</v>
          </cell>
          <cell r="K1220">
            <v>44835</v>
          </cell>
          <cell r="L1220">
            <v>6391</v>
          </cell>
          <cell r="M1220">
            <v>8136</v>
          </cell>
          <cell r="N1220">
            <v>3841</v>
          </cell>
          <cell r="O1220">
            <v>417</v>
          </cell>
          <cell r="P1220">
            <v>589</v>
          </cell>
          <cell r="Q1220">
            <v>0.2149405772495756</v>
          </cell>
          <cell r="R1220">
            <v>462.4</v>
          </cell>
          <cell r="S1220">
            <v>785</v>
          </cell>
          <cell r="T1220">
            <v>0.21630573248407636</v>
          </cell>
          <cell r="U1220">
            <v>615.20000000000005</v>
          </cell>
          <cell r="V1220">
            <v>1176</v>
          </cell>
          <cell r="W1220">
            <v>0.21564625850340136</v>
          </cell>
          <cell r="X1220">
            <v>922.4</v>
          </cell>
          <cell r="Y1220">
            <v>1176</v>
          </cell>
          <cell r="Z1220">
            <v>0.21564625850340136</v>
          </cell>
          <cell r="AA1220">
            <v>922.4</v>
          </cell>
          <cell r="AB1220">
            <v>11888044.800000001</v>
          </cell>
          <cell r="AC1220" t="str">
            <v>Registro Valido</v>
          </cell>
          <cell r="AD1220">
            <v>589</v>
          </cell>
          <cell r="AE1220">
            <v>785</v>
          </cell>
          <cell r="AF1220">
            <v>1176</v>
          </cell>
          <cell r="AG1220">
            <v>1176</v>
          </cell>
          <cell r="AH1220">
            <v>578</v>
          </cell>
          <cell r="AI1220">
            <v>769</v>
          </cell>
          <cell r="AJ1220">
            <v>1153</v>
          </cell>
          <cell r="AK1220">
            <v>1153</v>
          </cell>
          <cell r="AM1220" t="str">
            <v>ALI_45_SEG_13</v>
          </cell>
          <cell r="AN1220" t="str">
            <v>ALI_45_SEG_13_VAL_11888044.8</v>
          </cell>
          <cell r="AO1220">
            <v>5</v>
          </cell>
          <cell r="AP1220">
            <v>11888044.800000001</v>
          </cell>
          <cell r="AQ1220" t="b">
            <v>1</v>
          </cell>
          <cell r="AR1220" t="str">
            <v>Empate</v>
          </cell>
          <cell r="AS1220" t="str">
            <v/>
          </cell>
          <cell r="AT1220" t="str">
            <v>ALI_45_SEG_13_</v>
          </cell>
          <cell r="AU1220">
            <v>1</v>
          </cell>
          <cell r="AV1220" t="str">
            <v>No Seleccionada</v>
          </cell>
        </row>
        <row r="1221">
          <cell r="A1221" t="b">
            <v>0</v>
          </cell>
          <cell r="B1221" t="str">
            <v>5to_Evento_973_V2_NUTRISERVI_17501767.xlsm</v>
          </cell>
          <cell r="C1221">
            <v>45</v>
          </cell>
          <cell r="D1221">
            <v>2088</v>
          </cell>
          <cell r="E1221" t="str">
            <v>Consorcio Nutriservi Panadería 2020</v>
          </cell>
          <cell r="F1221">
            <v>323</v>
          </cell>
          <cell r="G1221" t="str">
            <v>CEREAL EMPACADO</v>
          </cell>
          <cell r="H1221" t="str">
            <v>45 : Mantecada.</v>
          </cell>
          <cell r="I1221">
            <v>14</v>
          </cell>
          <cell r="J1221" t="str">
            <v>Sitio 1 : CARRERA 127#22G-18 INT 4 - Sitio 2 : SIBERIA KM 7.5 CELTA, LOTE 159 - Sitio 3 : CARRERA 68B #10A-18 - Sitio 4 : CALLE 24F#101B-15 - Sitio 5 : CARRERA 65B#10A-87 - Sitio 6 : AUTO MEDE KM 1,5 P INDUS FLORIDA BOD 23 - Sitio 7 : CARRERA 71 A BIS # 63D-38 -</v>
          </cell>
          <cell r="K1221">
            <v>44835</v>
          </cell>
          <cell r="L1221">
            <v>6333</v>
          </cell>
          <cell r="M1221">
            <v>8062</v>
          </cell>
          <cell r="N1221">
            <v>3806</v>
          </cell>
          <cell r="O1221">
            <v>414</v>
          </cell>
          <cell r="P1221">
            <v>589</v>
          </cell>
          <cell r="Q1221">
            <v>0.2149405772495756</v>
          </cell>
          <cell r="R1221">
            <v>462.4</v>
          </cell>
          <cell r="S1221">
            <v>785</v>
          </cell>
          <cell r="T1221">
            <v>0.21630573248407636</v>
          </cell>
          <cell r="U1221">
            <v>615.20000000000005</v>
          </cell>
          <cell r="V1221">
            <v>1176</v>
          </cell>
          <cell r="W1221">
            <v>0.21564625850340136</v>
          </cell>
          <cell r="X1221">
            <v>922.4</v>
          </cell>
          <cell r="Y1221">
            <v>1176</v>
          </cell>
          <cell r="Z1221">
            <v>0.21564625850340136</v>
          </cell>
          <cell r="AA1221">
            <v>922.4</v>
          </cell>
          <cell r="AB1221">
            <v>11780649.6</v>
          </cell>
          <cell r="AC1221" t="str">
            <v>Registro Valido</v>
          </cell>
          <cell r="AD1221">
            <v>589</v>
          </cell>
          <cell r="AE1221">
            <v>785</v>
          </cell>
          <cell r="AF1221">
            <v>1176</v>
          </cell>
          <cell r="AG1221">
            <v>1176</v>
          </cell>
          <cell r="AH1221">
            <v>578</v>
          </cell>
          <cell r="AI1221">
            <v>769</v>
          </cell>
          <cell r="AJ1221">
            <v>1153</v>
          </cell>
          <cell r="AK1221">
            <v>1153</v>
          </cell>
          <cell r="AM1221" t="str">
            <v>ALI_45_SEG_14</v>
          </cell>
          <cell r="AN1221" t="str">
            <v>ALI_45_SEG_14_VAL_11780649.6</v>
          </cell>
          <cell r="AO1221">
            <v>5</v>
          </cell>
          <cell r="AP1221">
            <v>11780649.6</v>
          </cell>
          <cell r="AQ1221" t="b">
            <v>1</v>
          </cell>
          <cell r="AR1221" t="str">
            <v>Empate</v>
          </cell>
          <cell r="AS1221" t="str">
            <v/>
          </cell>
          <cell r="AT1221" t="str">
            <v>ALI_45_SEG_14_</v>
          </cell>
          <cell r="AU1221">
            <v>1</v>
          </cell>
          <cell r="AV1221" t="str">
            <v>No Seleccionada</v>
          </cell>
        </row>
        <row r="1222">
          <cell r="A1222" t="b">
            <v>0</v>
          </cell>
          <cell r="B1222" t="str">
            <v>5to_Evento_973_V2_NUTRISERVI_17501767.xlsm</v>
          </cell>
          <cell r="C1222">
            <v>45</v>
          </cell>
          <cell r="D1222">
            <v>2088</v>
          </cell>
          <cell r="E1222" t="str">
            <v>Consorcio Nutriservi Panadería 2020</v>
          </cell>
          <cell r="F1222">
            <v>324</v>
          </cell>
          <cell r="G1222" t="str">
            <v>CEREAL EMPACADO</v>
          </cell>
          <cell r="H1222" t="str">
            <v>45 : Mantecada.</v>
          </cell>
          <cell r="I1222">
            <v>15</v>
          </cell>
          <cell r="J1222" t="str">
            <v>Sitio 1 : CARRERA 127#22G-18 INT 4 - Sitio 2 : SIBERIA KM 7.5 CELTA, LOTE 159 - Sitio 3 : CARRERA 68B #10A-18 - Sitio 4 : CALLE 24F#101B-15 - Sitio 5 : CARRERA 65B#10A-87 - Sitio 6 : AUTO MEDE KM 1,5 P INDUS FLORIDA BOD 23 - Sitio 7 : CARRERA 71 A BIS # 63D-38 -</v>
          </cell>
          <cell r="K1222">
            <v>44835</v>
          </cell>
          <cell r="L1222">
            <v>5986</v>
          </cell>
          <cell r="M1222">
            <v>7618</v>
          </cell>
          <cell r="N1222">
            <v>3598</v>
          </cell>
          <cell r="O1222">
            <v>392</v>
          </cell>
          <cell r="P1222">
            <v>589</v>
          </cell>
          <cell r="Q1222">
            <v>0.2149405772495756</v>
          </cell>
          <cell r="R1222">
            <v>462.4</v>
          </cell>
          <cell r="S1222">
            <v>785</v>
          </cell>
          <cell r="T1222">
            <v>0.21630573248407636</v>
          </cell>
          <cell r="U1222">
            <v>615.20000000000005</v>
          </cell>
          <cell r="V1222">
            <v>1176</v>
          </cell>
          <cell r="W1222">
            <v>0.21564625850340136</v>
          </cell>
          <cell r="X1222">
            <v>922.4</v>
          </cell>
          <cell r="Y1222">
            <v>1176</v>
          </cell>
          <cell r="Z1222">
            <v>0.21564625850340136</v>
          </cell>
          <cell r="AA1222">
            <v>922.4</v>
          </cell>
          <cell r="AB1222">
            <v>11134896</v>
          </cell>
          <cell r="AC1222" t="str">
            <v>Registro Valido</v>
          </cell>
          <cell r="AD1222">
            <v>589</v>
          </cell>
          <cell r="AE1222">
            <v>785</v>
          </cell>
          <cell r="AF1222">
            <v>1176</v>
          </cell>
          <cell r="AG1222">
            <v>1176</v>
          </cell>
          <cell r="AH1222">
            <v>578</v>
          </cell>
          <cell r="AI1222">
            <v>769</v>
          </cell>
          <cell r="AJ1222">
            <v>1153</v>
          </cell>
          <cell r="AK1222">
            <v>1153</v>
          </cell>
          <cell r="AM1222" t="str">
            <v>ALI_45_SEG_15</v>
          </cell>
          <cell r="AN1222" t="str">
            <v>ALI_45_SEG_15_VAL_11134896</v>
          </cell>
          <cell r="AO1222">
            <v>5</v>
          </cell>
          <cell r="AP1222">
            <v>11134896</v>
          </cell>
          <cell r="AQ1222" t="b">
            <v>1</v>
          </cell>
          <cell r="AR1222" t="str">
            <v>Empate</v>
          </cell>
          <cell r="AS1222" t="str">
            <v/>
          </cell>
          <cell r="AT1222" t="str">
            <v>ALI_45_SEG_15_</v>
          </cell>
          <cell r="AU1222">
            <v>1</v>
          </cell>
          <cell r="AV1222" t="str">
            <v>No Seleccionada</v>
          </cell>
        </row>
        <row r="1223">
          <cell r="A1223" t="str">
            <v>ALI_27_SEG_1</v>
          </cell>
          <cell r="B1223" t="str">
            <v>5to_Evento_973_V2_NUTRISERVI_17501767.xlsm</v>
          </cell>
          <cell r="C1223">
            <v>27</v>
          </cell>
          <cell r="D1223">
            <v>2088</v>
          </cell>
          <cell r="E1223" t="str">
            <v>Consorcio Nutriservi Panadería 2020</v>
          </cell>
          <cell r="F1223">
            <v>340</v>
          </cell>
          <cell r="G1223" t="str">
            <v>CEREAL EMPACADO</v>
          </cell>
          <cell r="H1223" t="str">
            <v>27 : Ponque integral.</v>
          </cell>
          <cell r="I1223">
            <v>1</v>
          </cell>
          <cell r="J1223" t="str">
            <v>Sitio 1 : CARRERA 127#22G-18 INT 4 - Sitio 2 : SIBERIA KM 7.5 CELTA, LOTE 159 - Sitio 3 : CARRERA 68B #10A-18 - Sitio 4 : CALLE 24F#101B-15 - Sitio 5 : CARRERA 65B#10A-87 - Sitio 6 : AUTO MEDE KM 1,5 P INDUS FLORIDA BOD 23 - Sitio 7 : CARRERA 71 A BIS # 63D-38 -</v>
          </cell>
          <cell r="K1223">
            <v>44835</v>
          </cell>
          <cell r="L1223">
            <v>9385</v>
          </cell>
          <cell r="M1223">
            <v>11579</v>
          </cell>
          <cell r="N1223">
            <v>5404</v>
          </cell>
          <cell r="O1223">
            <v>475</v>
          </cell>
          <cell r="P1223">
            <v>567</v>
          </cell>
          <cell r="Q1223">
            <v>0.21410934744268073</v>
          </cell>
          <cell r="R1223">
            <v>445.6</v>
          </cell>
          <cell r="S1223">
            <v>1040</v>
          </cell>
          <cell r="T1223">
            <v>0.21615384615384614</v>
          </cell>
          <cell r="U1223">
            <v>815.2</v>
          </cell>
          <cell r="V1223">
            <v>1040</v>
          </cell>
          <cell r="W1223">
            <v>0.21615384615384614</v>
          </cell>
          <cell r="X1223">
            <v>815.2</v>
          </cell>
          <cell r="Y1223">
            <v>1040</v>
          </cell>
          <cell r="Z1223">
            <v>0.21615384615384614</v>
          </cell>
          <cell r="AA1223">
            <v>815.2</v>
          </cell>
          <cell r="AB1223">
            <v>18413717.600000001</v>
          </cell>
          <cell r="AC1223" t="str">
            <v>Registro Valido</v>
          </cell>
          <cell r="AD1223">
            <v>567</v>
          </cell>
          <cell r="AE1223">
            <v>1040</v>
          </cell>
          <cell r="AF1223">
            <v>1040</v>
          </cell>
          <cell r="AG1223">
            <v>1040</v>
          </cell>
          <cell r="AH1223">
            <v>557</v>
          </cell>
          <cell r="AI1223">
            <v>1019</v>
          </cell>
          <cell r="AJ1223">
            <v>1019</v>
          </cell>
          <cell r="AK1223">
            <v>1019</v>
          </cell>
          <cell r="AM1223" t="str">
            <v>ALI_27_SEG_1</v>
          </cell>
          <cell r="AN1223" t="str">
            <v>ALI_27_SEG_1_VAL_18413717.6</v>
          </cell>
          <cell r="AO1223">
            <v>4</v>
          </cell>
          <cell r="AP1223">
            <v>18413717.600000001</v>
          </cell>
          <cell r="AQ1223" t="b">
            <v>1</v>
          </cell>
          <cell r="AR1223" t="str">
            <v/>
          </cell>
          <cell r="AS1223" t="str">
            <v>X</v>
          </cell>
          <cell r="AT1223" t="str">
            <v>ALI_27_SEG_1_X</v>
          </cell>
          <cell r="AU1223">
            <v>1</v>
          </cell>
          <cell r="AV1223" t="str">
            <v>Cotizacion Seleccionada</v>
          </cell>
        </row>
        <row r="1224">
          <cell r="A1224" t="str">
            <v>ALI_27_SEG_2</v>
          </cell>
          <cell r="B1224" t="str">
            <v>5to_Evento_973_V2_NUTRISERVI_17501767.xlsm</v>
          </cell>
          <cell r="C1224">
            <v>27</v>
          </cell>
          <cell r="D1224">
            <v>2088</v>
          </cell>
          <cell r="E1224" t="str">
            <v>Consorcio Nutriservi Panadería 2020</v>
          </cell>
          <cell r="F1224">
            <v>341</v>
          </cell>
          <cell r="G1224" t="str">
            <v>CEREAL EMPACADO</v>
          </cell>
          <cell r="H1224" t="str">
            <v>27 : Ponque integral.</v>
          </cell>
          <cell r="I1224">
            <v>2</v>
          </cell>
          <cell r="J1224" t="str">
            <v>Sitio 1 : CARRERA 127#22G-18 INT 4 - Sitio 2 : SIBERIA KM 7.5 CELTA, LOTE 159 - Sitio 3 : CARRERA 68B #10A-18 - Sitio 4 : CALLE 24F#101B-15 - Sitio 5 : CARRERA 65B#10A-87 - Sitio 6 : AUTO MEDE KM 1,5 P INDUS FLORIDA BOD 23 - Sitio 7 : CARRERA 71 A BIS # 63D-38 -</v>
          </cell>
          <cell r="K1224">
            <v>44835</v>
          </cell>
          <cell r="L1224">
            <v>9599</v>
          </cell>
          <cell r="M1224">
            <v>11840</v>
          </cell>
          <cell r="N1224">
            <v>5526</v>
          </cell>
          <cell r="O1224">
            <v>486</v>
          </cell>
          <cell r="P1224">
            <v>567</v>
          </cell>
          <cell r="Q1224">
            <v>0.21410934744268073</v>
          </cell>
          <cell r="R1224">
            <v>445.6</v>
          </cell>
          <cell r="S1224">
            <v>1040</v>
          </cell>
          <cell r="T1224">
            <v>0.21615384615384614</v>
          </cell>
          <cell r="U1224">
            <v>815.2</v>
          </cell>
          <cell r="V1224">
            <v>1040</v>
          </cell>
          <cell r="W1224">
            <v>0.21615384615384614</v>
          </cell>
          <cell r="X1224">
            <v>815.2</v>
          </cell>
          <cell r="Y1224">
            <v>1040</v>
          </cell>
          <cell r="Z1224">
            <v>0.21615384615384614</v>
          </cell>
          <cell r="AA1224">
            <v>815.2</v>
          </cell>
          <cell r="AB1224">
            <v>18830264.800000001</v>
          </cell>
          <cell r="AC1224" t="str">
            <v>Registro Valido</v>
          </cell>
          <cell r="AD1224">
            <v>567</v>
          </cell>
          <cell r="AE1224">
            <v>1040</v>
          </cell>
          <cell r="AF1224">
            <v>1040</v>
          </cell>
          <cell r="AG1224">
            <v>1040</v>
          </cell>
          <cell r="AH1224">
            <v>557</v>
          </cell>
          <cell r="AI1224">
            <v>1019</v>
          </cell>
          <cell r="AJ1224">
            <v>1019</v>
          </cell>
          <cell r="AK1224">
            <v>1019</v>
          </cell>
          <cell r="AM1224" t="str">
            <v>ALI_27_SEG_2</v>
          </cell>
          <cell r="AN1224" t="str">
            <v>ALI_27_SEG_2_VAL_18830264.8</v>
          </cell>
          <cell r="AO1224">
            <v>4</v>
          </cell>
          <cell r="AP1224">
            <v>18830264.800000001</v>
          </cell>
          <cell r="AQ1224" t="b">
            <v>1</v>
          </cell>
          <cell r="AR1224" t="str">
            <v/>
          </cell>
          <cell r="AS1224" t="str">
            <v>X</v>
          </cell>
          <cell r="AT1224" t="str">
            <v>ALI_27_SEG_2_X</v>
          </cell>
          <cell r="AU1224">
            <v>1</v>
          </cell>
          <cell r="AV1224" t="str">
            <v>Cotizacion Seleccionada</v>
          </cell>
        </row>
        <row r="1225">
          <cell r="A1225" t="str">
            <v>ALI_27_SEG_3</v>
          </cell>
          <cell r="B1225" t="str">
            <v>5to_Evento_973_V2_NUTRISERVI_17501767.xlsm</v>
          </cell>
          <cell r="C1225">
            <v>27</v>
          </cell>
          <cell r="D1225">
            <v>2088</v>
          </cell>
          <cell r="E1225" t="str">
            <v>Consorcio Nutriservi Panadería 2020</v>
          </cell>
          <cell r="F1225">
            <v>342</v>
          </cell>
          <cell r="G1225" t="str">
            <v>CEREAL EMPACADO</v>
          </cell>
          <cell r="H1225" t="str">
            <v>27 : Ponque integral.</v>
          </cell>
          <cell r="I1225">
            <v>3</v>
          </cell>
          <cell r="J1225" t="str">
            <v>Sitio 1 : CARRERA 127#22G-18 INT 4 - Sitio 2 : SIBERIA KM 7.5 CELTA, LOTE 159 - Sitio 3 : CARRERA 68B #10A-18 - Sitio 4 : CALLE 24F#101B-15 - Sitio 5 : CARRERA 65B#10A-87 - Sitio 6 : AUTO MEDE KM 1,5 P INDUS FLORIDA BOD 23 - Sitio 7 : CARRERA 71 A BIS # 63D-38 -</v>
          </cell>
          <cell r="K1225">
            <v>44835</v>
          </cell>
          <cell r="L1225">
            <v>9541</v>
          </cell>
          <cell r="M1225">
            <v>11770</v>
          </cell>
          <cell r="N1225">
            <v>5493</v>
          </cell>
          <cell r="O1225">
            <v>483</v>
          </cell>
          <cell r="P1225">
            <v>567</v>
          </cell>
          <cell r="Q1225">
            <v>0.21410934744268073</v>
          </cell>
          <cell r="R1225">
            <v>445.6</v>
          </cell>
          <cell r="S1225">
            <v>1040</v>
          </cell>
          <cell r="T1225">
            <v>0.21615384615384614</v>
          </cell>
          <cell r="U1225">
            <v>815.2</v>
          </cell>
          <cell r="V1225">
            <v>1040</v>
          </cell>
          <cell r="W1225">
            <v>0.21615384615384614</v>
          </cell>
          <cell r="X1225">
            <v>815.2</v>
          </cell>
          <cell r="Y1225">
            <v>1040</v>
          </cell>
          <cell r="Z1225">
            <v>0.21615384615384614</v>
          </cell>
          <cell r="AA1225">
            <v>815.2</v>
          </cell>
          <cell r="AB1225">
            <v>18718008.800000004</v>
          </cell>
          <cell r="AC1225" t="str">
            <v>Registro Valido</v>
          </cell>
          <cell r="AD1225">
            <v>567</v>
          </cell>
          <cell r="AE1225">
            <v>1040</v>
          </cell>
          <cell r="AF1225">
            <v>1040</v>
          </cell>
          <cell r="AG1225">
            <v>1040</v>
          </cell>
          <cell r="AH1225">
            <v>557</v>
          </cell>
          <cell r="AI1225">
            <v>1019</v>
          </cell>
          <cell r="AJ1225">
            <v>1019</v>
          </cell>
          <cell r="AK1225">
            <v>1019</v>
          </cell>
          <cell r="AM1225" t="str">
            <v>ALI_27_SEG_3</v>
          </cell>
          <cell r="AN1225" t="str">
            <v>ALI_27_SEG_3_VAL_18718008.8</v>
          </cell>
          <cell r="AO1225">
            <v>4</v>
          </cell>
          <cell r="AP1225">
            <v>18718008.800000004</v>
          </cell>
          <cell r="AQ1225" t="b">
            <v>1</v>
          </cell>
          <cell r="AR1225" t="str">
            <v/>
          </cell>
          <cell r="AS1225" t="str">
            <v>X</v>
          </cell>
          <cell r="AT1225" t="str">
            <v>ALI_27_SEG_3_X</v>
          </cell>
          <cell r="AU1225">
            <v>1</v>
          </cell>
          <cell r="AV1225" t="str">
            <v>Cotizacion Seleccionada</v>
          </cell>
        </row>
        <row r="1226">
          <cell r="A1226" t="str">
            <v>ALI_27_SEG_4</v>
          </cell>
          <cell r="B1226" t="str">
            <v>5to_Evento_973_V2_NUTRISERVI_17501767.xlsm</v>
          </cell>
          <cell r="C1226">
            <v>27</v>
          </cell>
          <cell r="D1226">
            <v>2088</v>
          </cell>
          <cell r="E1226" t="str">
            <v>Consorcio Nutriservi Panadería 2020</v>
          </cell>
          <cell r="F1226">
            <v>343</v>
          </cell>
          <cell r="G1226" t="str">
            <v>CEREAL EMPACADO</v>
          </cell>
          <cell r="H1226" t="str">
            <v>27 : Ponque integral.</v>
          </cell>
          <cell r="I1226">
            <v>4</v>
          </cell>
          <cell r="J1226" t="str">
            <v>Sitio 1 : CARRERA 127#22G-18 INT 4 - Sitio 2 : SIBERIA KM 7.5 CELTA, LOTE 159 - Sitio 3 : CARRERA 68B #10A-18 - Sitio 4 : CALLE 24F#101B-15 - Sitio 5 : CARRERA 65B#10A-87 - Sitio 6 : AUTO MEDE KM 1,5 P INDUS FLORIDA BOD 23 - Sitio 7 : CARRERA 71 A BIS # 63D-38 -</v>
          </cell>
          <cell r="K1226">
            <v>44835</v>
          </cell>
          <cell r="L1226">
            <v>10164</v>
          </cell>
          <cell r="M1226">
            <v>12539</v>
          </cell>
          <cell r="N1226">
            <v>5852</v>
          </cell>
          <cell r="O1226">
            <v>515</v>
          </cell>
          <cell r="P1226">
            <v>567</v>
          </cell>
          <cell r="Q1226">
            <v>0.21410934744268073</v>
          </cell>
          <cell r="R1226">
            <v>445.6</v>
          </cell>
          <cell r="S1226">
            <v>1040</v>
          </cell>
          <cell r="T1226">
            <v>0.21615384615384614</v>
          </cell>
          <cell r="U1226">
            <v>815.2</v>
          </cell>
          <cell r="V1226">
            <v>1040</v>
          </cell>
          <cell r="W1226">
            <v>0.21615384615384614</v>
          </cell>
          <cell r="X1226">
            <v>815.2</v>
          </cell>
          <cell r="Y1226">
            <v>1040</v>
          </cell>
          <cell r="Z1226">
            <v>0.21615384615384614</v>
          </cell>
          <cell r="AA1226">
            <v>815.2</v>
          </cell>
          <cell r="AB1226">
            <v>19941249.600000001</v>
          </cell>
          <cell r="AC1226" t="str">
            <v>Registro Valido</v>
          </cell>
          <cell r="AD1226">
            <v>567</v>
          </cell>
          <cell r="AE1226">
            <v>1040</v>
          </cell>
          <cell r="AF1226">
            <v>1040</v>
          </cell>
          <cell r="AG1226">
            <v>1040</v>
          </cell>
          <cell r="AH1226">
            <v>557</v>
          </cell>
          <cell r="AI1226">
            <v>1019</v>
          </cell>
          <cell r="AJ1226">
            <v>1019</v>
          </cell>
          <cell r="AK1226">
            <v>1019</v>
          </cell>
          <cell r="AM1226" t="str">
            <v>ALI_27_SEG_4</v>
          </cell>
          <cell r="AN1226" t="str">
            <v>ALI_27_SEG_4_VAL_19941249.6</v>
          </cell>
          <cell r="AO1226">
            <v>4</v>
          </cell>
          <cell r="AP1226">
            <v>19941249.600000001</v>
          </cell>
          <cell r="AQ1226" t="b">
            <v>1</v>
          </cell>
          <cell r="AR1226" t="str">
            <v/>
          </cell>
          <cell r="AS1226" t="str">
            <v>X</v>
          </cell>
          <cell r="AT1226" t="str">
            <v>ALI_27_SEG_4_X</v>
          </cell>
          <cell r="AU1226">
            <v>1</v>
          </cell>
          <cell r="AV1226" t="str">
            <v>Cotizacion Seleccionada</v>
          </cell>
        </row>
        <row r="1227">
          <cell r="A1227" t="str">
            <v>ALI_27_SEG_5</v>
          </cell>
          <cell r="B1227" t="str">
            <v>5to_Evento_973_V2_NUTRISERVI_17501767.xlsm</v>
          </cell>
          <cell r="C1227">
            <v>27</v>
          </cell>
          <cell r="D1227">
            <v>2088</v>
          </cell>
          <cell r="E1227" t="str">
            <v>Consorcio Nutriservi Panadería 2020</v>
          </cell>
          <cell r="F1227">
            <v>344</v>
          </cell>
          <cell r="G1227" t="str">
            <v>CEREAL EMPACADO</v>
          </cell>
          <cell r="H1227" t="str">
            <v>27 : Ponque integral.</v>
          </cell>
          <cell r="I1227">
            <v>5</v>
          </cell>
          <cell r="J1227" t="str">
            <v>Sitio 1 : CARRERA 127#22G-18 INT 4 - Sitio 2 : SIBERIA KM 7.5 CELTA, LOTE 159 - Sitio 3 : CARRERA 68B #10A-18 - Sitio 4 : CALLE 24F#101B-15 - Sitio 5 : CARRERA 65B#10A-87 - Sitio 6 : AUTO MEDE KM 1,5 P INDUS FLORIDA BOD 23 - Sitio 7 : CARRERA 71 A BIS # 63D-38 -</v>
          </cell>
          <cell r="K1227">
            <v>44835</v>
          </cell>
          <cell r="L1227">
            <v>9449</v>
          </cell>
          <cell r="M1227">
            <v>11657</v>
          </cell>
          <cell r="N1227">
            <v>5440</v>
          </cell>
          <cell r="O1227">
            <v>479</v>
          </cell>
          <cell r="P1227">
            <v>567</v>
          </cell>
          <cell r="Q1227">
            <v>0.21410934744268073</v>
          </cell>
          <cell r="R1227">
            <v>445.6</v>
          </cell>
          <cell r="S1227">
            <v>1040</v>
          </cell>
          <cell r="T1227">
            <v>0.21615384615384614</v>
          </cell>
          <cell r="U1227">
            <v>815.2</v>
          </cell>
          <cell r="V1227">
            <v>1040</v>
          </cell>
          <cell r="W1227">
            <v>0.21615384615384614</v>
          </cell>
          <cell r="X1227">
            <v>815.2</v>
          </cell>
          <cell r="Y1227">
            <v>1040</v>
          </cell>
          <cell r="Z1227">
            <v>0.21615384615384614</v>
          </cell>
          <cell r="AA1227">
            <v>815.2</v>
          </cell>
          <cell r="AB1227">
            <v>18538429.600000001</v>
          </cell>
          <cell r="AC1227" t="str">
            <v>Registro Valido</v>
          </cell>
          <cell r="AD1227">
            <v>567</v>
          </cell>
          <cell r="AE1227">
            <v>1040</v>
          </cell>
          <cell r="AF1227">
            <v>1040</v>
          </cell>
          <cell r="AG1227">
            <v>1040</v>
          </cell>
          <cell r="AH1227">
            <v>557</v>
          </cell>
          <cell r="AI1227">
            <v>1019</v>
          </cell>
          <cell r="AJ1227">
            <v>1019</v>
          </cell>
          <cell r="AK1227">
            <v>1019</v>
          </cell>
          <cell r="AM1227" t="str">
            <v>ALI_27_SEG_5</v>
          </cell>
          <cell r="AN1227" t="str">
            <v>ALI_27_SEG_5_VAL_18538429.6</v>
          </cell>
          <cell r="AO1227">
            <v>4</v>
          </cell>
          <cell r="AP1227">
            <v>18538429.600000001</v>
          </cell>
          <cell r="AQ1227" t="b">
            <v>1</v>
          </cell>
          <cell r="AR1227" t="str">
            <v/>
          </cell>
          <cell r="AS1227" t="str">
            <v>X</v>
          </cell>
          <cell r="AT1227" t="str">
            <v>ALI_27_SEG_5_X</v>
          </cell>
          <cell r="AU1227">
            <v>1</v>
          </cell>
          <cell r="AV1227" t="str">
            <v>Cotizacion Seleccionada</v>
          </cell>
        </row>
        <row r="1228">
          <cell r="A1228" t="str">
            <v>ALI_27_SEG_6</v>
          </cell>
          <cell r="B1228" t="str">
            <v>5to_Evento_973_V2_NUTRISERVI_17501767.xlsm</v>
          </cell>
          <cell r="C1228">
            <v>27</v>
          </cell>
          <cell r="D1228">
            <v>2088</v>
          </cell>
          <cell r="E1228" t="str">
            <v>Consorcio Nutriservi Panadería 2020</v>
          </cell>
          <cell r="F1228">
            <v>345</v>
          </cell>
          <cell r="G1228" t="str">
            <v>CEREAL EMPACADO</v>
          </cell>
          <cell r="H1228" t="str">
            <v>27 : Ponque integral.</v>
          </cell>
          <cell r="I1228">
            <v>6</v>
          </cell>
          <cell r="J1228" t="str">
            <v>Sitio 1 : CARRERA 127#22G-18 INT 4 - Sitio 2 : SIBERIA KM 7.5 CELTA, LOTE 159 - Sitio 3 : CARRERA 68B #10A-18 - Sitio 4 : CALLE 24F#101B-15 - Sitio 5 : CARRERA 65B#10A-87 - Sitio 6 : AUTO MEDE KM 1,5 P INDUS FLORIDA BOD 23 - Sitio 7 : CARRERA 71 A BIS # 63D-38 -</v>
          </cell>
          <cell r="K1228">
            <v>44835</v>
          </cell>
          <cell r="L1228">
            <v>10229</v>
          </cell>
          <cell r="M1228">
            <v>12620</v>
          </cell>
          <cell r="N1228">
            <v>5887</v>
          </cell>
          <cell r="O1228">
            <v>519</v>
          </cell>
          <cell r="P1228">
            <v>567</v>
          </cell>
          <cell r="Q1228">
            <v>0.21410934744268073</v>
          </cell>
          <cell r="R1228">
            <v>445.6</v>
          </cell>
          <cell r="S1228">
            <v>1040</v>
          </cell>
          <cell r="T1228">
            <v>0.21615384615384614</v>
          </cell>
          <cell r="U1228">
            <v>815.2</v>
          </cell>
          <cell r="V1228">
            <v>1040</v>
          </cell>
          <cell r="W1228">
            <v>0.21615384615384614</v>
          </cell>
          <cell r="X1228">
            <v>815.2</v>
          </cell>
          <cell r="Y1228">
            <v>1040</v>
          </cell>
          <cell r="Z1228">
            <v>0.21615384615384614</v>
          </cell>
          <cell r="AA1228">
            <v>815.2</v>
          </cell>
          <cell r="AB1228">
            <v>20068037.600000001</v>
          </cell>
          <cell r="AC1228" t="str">
            <v>Registro Valido</v>
          </cell>
          <cell r="AD1228">
            <v>567</v>
          </cell>
          <cell r="AE1228">
            <v>1040</v>
          </cell>
          <cell r="AF1228">
            <v>1040</v>
          </cell>
          <cell r="AG1228">
            <v>1040</v>
          </cell>
          <cell r="AH1228">
            <v>557</v>
          </cell>
          <cell r="AI1228">
            <v>1019</v>
          </cell>
          <cell r="AJ1228">
            <v>1019</v>
          </cell>
          <cell r="AK1228">
            <v>1019</v>
          </cell>
          <cell r="AM1228" t="str">
            <v>ALI_27_SEG_6</v>
          </cell>
          <cell r="AN1228" t="str">
            <v>ALI_27_SEG_6_VAL_20068037.6</v>
          </cell>
          <cell r="AO1228">
            <v>4</v>
          </cell>
          <cell r="AP1228">
            <v>20068037.600000001</v>
          </cell>
          <cell r="AQ1228" t="b">
            <v>1</v>
          </cell>
          <cell r="AR1228" t="str">
            <v/>
          </cell>
          <cell r="AS1228" t="str">
            <v>X</v>
          </cell>
          <cell r="AT1228" t="str">
            <v>ALI_27_SEG_6_X</v>
          </cell>
          <cell r="AU1228">
            <v>1</v>
          </cell>
          <cell r="AV1228" t="str">
            <v>Cotizacion Seleccionada</v>
          </cell>
        </row>
        <row r="1229">
          <cell r="A1229" t="str">
            <v>ALI_27_SEG_7</v>
          </cell>
          <cell r="B1229" t="str">
            <v>5to_Evento_973_V2_NUTRISERVI_17501767.xlsm</v>
          </cell>
          <cell r="C1229">
            <v>27</v>
          </cell>
          <cell r="D1229">
            <v>2088</v>
          </cell>
          <cell r="E1229" t="str">
            <v>Consorcio Nutriservi Panadería 2020</v>
          </cell>
          <cell r="F1229">
            <v>346</v>
          </cell>
          <cell r="G1229" t="str">
            <v>CEREAL EMPACADO</v>
          </cell>
          <cell r="H1229" t="str">
            <v>27 : Ponque integral.</v>
          </cell>
          <cell r="I1229">
            <v>7</v>
          </cell>
          <cell r="J1229" t="str">
            <v>Sitio 1 : CARRERA 127#22G-18 INT 4 - Sitio 2 : SIBERIA KM 7.5 CELTA, LOTE 159 - Sitio 3 : CARRERA 68B #10A-18 - Sitio 4 : CALLE 24F#101B-15 - Sitio 5 : CARRERA 65B#10A-87 - Sitio 6 : AUTO MEDE KM 1,5 P INDUS FLORIDA BOD 23 - Sitio 7 : CARRERA 71 A BIS # 63D-38 -</v>
          </cell>
          <cell r="K1229">
            <v>44835</v>
          </cell>
          <cell r="L1229">
            <v>10445</v>
          </cell>
          <cell r="M1229">
            <v>12886</v>
          </cell>
          <cell r="N1229">
            <v>6013</v>
          </cell>
          <cell r="O1229">
            <v>529</v>
          </cell>
          <cell r="P1229">
            <v>567</v>
          </cell>
          <cell r="Q1229">
            <v>0.21410934744268073</v>
          </cell>
          <cell r="R1229">
            <v>445.6</v>
          </cell>
          <cell r="S1229">
            <v>1040</v>
          </cell>
          <cell r="T1229">
            <v>0.21615384615384614</v>
          </cell>
          <cell r="U1229">
            <v>815.2</v>
          </cell>
          <cell r="V1229">
            <v>1040</v>
          </cell>
          <cell r="W1229">
            <v>0.21615384615384614</v>
          </cell>
          <cell r="X1229">
            <v>815.2</v>
          </cell>
          <cell r="Y1229">
            <v>1040</v>
          </cell>
          <cell r="Z1229">
            <v>0.21615384615384614</v>
          </cell>
          <cell r="AA1229">
            <v>815.2</v>
          </cell>
          <cell r="AB1229">
            <v>20491997.600000001</v>
          </cell>
          <cell r="AC1229" t="str">
            <v>Registro Valido</v>
          </cell>
          <cell r="AD1229">
            <v>567</v>
          </cell>
          <cell r="AE1229">
            <v>1040</v>
          </cell>
          <cell r="AF1229">
            <v>1040</v>
          </cell>
          <cell r="AG1229">
            <v>1040</v>
          </cell>
          <cell r="AH1229">
            <v>557</v>
          </cell>
          <cell r="AI1229">
            <v>1019</v>
          </cell>
          <cell r="AJ1229">
            <v>1019</v>
          </cell>
          <cell r="AK1229">
            <v>1019</v>
          </cell>
          <cell r="AM1229" t="str">
            <v>ALI_27_SEG_7</v>
          </cell>
          <cell r="AN1229" t="str">
            <v>ALI_27_SEG_7_VAL_20491997.6</v>
          </cell>
          <cell r="AO1229">
            <v>4</v>
          </cell>
          <cell r="AP1229">
            <v>20491997.600000001</v>
          </cell>
          <cell r="AQ1229" t="b">
            <v>1</v>
          </cell>
          <cell r="AR1229" t="str">
            <v/>
          </cell>
          <cell r="AS1229" t="str">
            <v>X</v>
          </cell>
          <cell r="AT1229" t="str">
            <v>ALI_27_SEG_7_X</v>
          </cell>
          <cell r="AU1229">
            <v>1</v>
          </cell>
          <cell r="AV1229" t="str">
            <v>Cotizacion Seleccionada</v>
          </cell>
        </row>
        <row r="1230">
          <cell r="A1230" t="str">
            <v>ALI_27_SEG_8</v>
          </cell>
          <cell r="B1230" t="str">
            <v>5to_Evento_973_V2_NUTRISERVI_17501767.xlsm</v>
          </cell>
          <cell r="C1230">
            <v>27</v>
          </cell>
          <cell r="D1230">
            <v>2088</v>
          </cell>
          <cell r="E1230" t="str">
            <v>Consorcio Nutriservi Panadería 2020</v>
          </cell>
          <cell r="F1230">
            <v>357</v>
          </cell>
          <cell r="G1230" t="str">
            <v>CEREAL EMPACADO</v>
          </cell>
          <cell r="H1230" t="str">
            <v>27 : Ponque integral.</v>
          </cell>
          <cell r="I1230">
            <v>8</v>
          </cell>
          <cell r="J1230" t="str">
            <v>Sitio 1 : CARRERA 127#22G-18 INT 4 - Sitio 2 : SIBERIA KM 7.5 CELTA, LOTE 159 - Sitio 3 : CARRERA 68B #10A-18 - Sitio 4 : CALLE 24F#101B-15 - Sitio 5 : CARRERA 65B#10A-87 - Sitio 6 : AUTO MEDE KM 1,5 P INDUS FLORIDA BOD 23 - Sitio 7 : CARRERA 71 A BIS # 63D-38 -</v>
          </cell>
          <cell r="K1230">
            <v>44835</v>
          </cell>
          <cell r="L1230">
            <v>10080</v>
          </cell>
          <cell r="M1230">
            <v>12436</v>
          </cell>
          <cell r="N1230">
            <v>5804</v>
          </cell>
          <cell r="O1230">
            <v>510</v>
          </cell>
          <cell r="P1230">
            <v>567</v>
          </cell>
          <cell r="Q1230">
            <v>0.21410934744268073</v>
          </cell>
          <cell r="R1230">
            <v>445.6</v>
          </cell>
          <cell r="S1230">
            <v>1040</v>
          </cell>
          <cell r="T1230">
            <v>0.21615384615384614</v>
          </cell>
          <cell r="U1230">
            <v>815.2</v>
          </cell>
          <cell r="V1230">
            <v>1040</v>
          </cell>
          <cell r="W1230">
            <v>0.21615384615384614</v>
          </cell>
          <cell r="X1230">
            <v>815.2</v>
          </cell>
          <cell r="Y1230">
            <v>1040</v>
          </cell>
          <cell r="Z1230">
            <v>0.21615384615384614</v>
          </cell>
          <cell r="AA1230">
            <v>815.2</v>
          </cell>
          <cell r="AB1230">
            <v>19776648</v>
          </cell>
          <cell r="AC1230" t="str">
            <v>Registro Valido</v>
          </cell>
          <cell r="AD1230">
            <v>567</v>
          </cell>
          <cell r="AE1230">
            <v>1040</v>
          </cell>
          <cell r="AF1230">
            <v>1040</v>
          </cell>
          <cell r="AG1230">
            <v>1040</v>
          </cell>
          <cell r="AH1230">
            <v>557</v>
          </cell>
          <cell r="AI1230">
            <v>1019</v>
          </cell>
          <cell r="AJ1230">
            <v>1019</v>
          </cell>
          <cell r="AK1230">
            <v>1019</v>
          </cell>
          <cell r="AM1230" t="str">
            <v>ALI_27_SEG_8</v>
          </cell>
          <cell r="AN1230" t="str">
            <v>ALI_27_SEG_8_VAL_19776648</v>
          </cell>
          <cell r="AO1230">
            <v>4</v>
          </cell>
          <cell r="AP1230">
            <v>19776648</v>
          </cell>
          <cell r="AQ1230" t="b">
            <v>1</v>
          </cell>
          <cell r="AR1230" t="str">
            <v/>
          </cell>
          <cell r="AS1230" t="str">
            <v>X</v>
          </cell>
          <cell r="AT1230" t="str">
            <v>ALI_27_SEG_8_X</v>
          </cell>
          <cell r="AU1230">
            <v>1</v>
          </cell>
          <cell r="AV1230" t="str">
            <v>Cotizacion Seleccionada</v>
          </cell>
        </row>
        <row r="1231">
          <cell r="A1231" t="str">
            <v>ALI_27_SEG_9</v>
          </cell>
          <cell r="B1231" t="str">
            <v>5to_Evento_973_V2_NUTRISERVI_17501767.xlsm</v>
          </cell>
          <cell r="C1231">
            <v>27</v>
          </cell>
          <cell r="D1231">
            <v>2088</v>
          </cell>
          <cell r="E1231" t="str">
            <v>Consorcio Nutriservi Panadería 2020</v>
          </cell>
          <cell r="F1231">
            <v>358</v>
          </cell>
          <cell r="G1231" t="str">
            <v>CEREAL EMPACADO</v>
          </cell>
          <cell r="H1231" t="str">
            <v>27 : Ponque integral.</v>
          </cell>
          <cell r="I1231">
            <v>9</v>
          </cell>
          <cell r="J1231" t="str">
            <v>Sitio 1 : CARRERA 127#22G-18 INT 4 - Sitio 2 : SIBERIA KM 7.5 CELTA, LOTE 159 - Sitio 3 : CARRERA 68B #10A-18 - Sitio 4 : CALLE 24F#101B-15 - Sitio 5 : CARRERA 65B#10A-87 - Sitio 6 : AUTO MEDE KM 1,5 P INDUS FLORIDA BOD 23 - Sitio 7 : CARRERA 71 A BIS # 63D-38 -</v>
          </cell>
          <cell r="K1231">
            <v>44835</v>
          </cell>
          <cell r="L1231">
            <v>10188</v>
          </cell>
          <cell r="M1231">
            <v>12569</v>
          </cell>
          <cell r="N1231">
            <v>5865</v>
          </cell>
          <cell r="O1231">
            <v>515</v>
          </cell>
          <cell r="P1231">
            <v>567</v>
          </cell>
          <cell r="Q1231">
            <v>0.21410934744268073</v>
          </cell>
          <cell r="R1231">
            <v>445.6</v>
          </cell>
          <cell r="S1231">
            <v>1040</v>
          </cell>
          <cell r="T1231">
            <v>0.21615384615384614</v>
          </cell>
          <cell r="U1231">
            <v>815.2</v>
          </cell>
          <cell r="V1231">
            <v>1040</v>
          </cell>
          <cell r="W1231">
            <v>0.21615384615384614</v>
          </cell>
          <cell r="X1231">
            <v>815.2</v>
          </cell>
          <cell r="Y1231">
            <v>1040</v>
          </cell>
          <cell r="Z1231">
            <v>0.21615384615384614</v>
          </cell>
          <cell r="AA1231">
            <v>815.2</v>
          </cell>
          <cell r="AB1231">
            <v>19986997.600000001</v>
          </cell>
          <cell r="AC1231" t="str">
            <v>Registro Valido</v>
          </cell>
          <cell r="AD1231">
            <v>567</v>
          </cell>
          <cell r="AE1231">
            <v>1040</v>
          </cell>
          <cell r="AF1231">
            <v>1040</v>
          </cell>
          <cell r="AG1231">
            <v>1040</v>
          </cell>
          <cell r="AH1231">
            <v>557</v>
          </cell>
          <cell r="AI1231">
            <v>1019</v>
          </cell>
          <cell r="AJ1231">
            <v>1019</v>
          </cell>
          <cell r="AK1231">
            <v>1019</v>
          </cell>
          <cell r="AM1231" t="str">
            <v>ALI_27_SEG_9</v>
          </cell>
          <cell r="AN1231" t="str">
            <v>ALI_27_SEG_9_VAL_19986997.6</v>
          </cell>
          <cell r="AO1231">
            <v>4</v>
          </cell>
          <cell r="AP1231">
            <v>19986997.600000001</v>
          </cell>
          <cell r="AQ1231" t="b">
            <v>1</v>
          </cell>
          <cell r="AR1231" t="str">
            <v/>
          </cell>
          <cell r="AS1231" t="str">
            <v>X</v>
          </cell>
          <cell r="AT1231" t="str">
            <v>ALI_27_SEG_9_X</v>
          </cell>
          <cell r="AU1231">
            <v>1</v>
          </cell>
          <cell r="AV1231" t="str">
            <v>Cotizacion Seleccionada</v>
          </cell>
        </row>
        <row r="1232">
          <cell r="A1232" t="str">
            <v>ALI_27_SEG_10</v>
          </cell>
          <cell r="B1232" t="str">
            <v>5to_Evento_973_V2_NUTRISERVI_17501767.xlsm</v>
          </cell>
          <cell r="C1232">
            <v>27</v>
          </cell>
          <cell r="D1232">
            <v>2088</v>
          </cell>
          <cell r="E1232" t="str">
            <v>Consorcio Nutriservi Panadería 2020</v>
          </cell>
          <cell r="F1232">
            <v>359</v>
          </cell>
          <cell r="G1232" t="str">
            <v>CEREAL EMPACADO</v>
          </cell>
          <cell r="H1232" t="str">
            <v>27 : Ponque integral.</v>
          </cell>
          <cell r="I1232">
            <v>10</v>
          </cell>
          <cell r="J1232" t="str">
            <v>Sitio 1 : CARRERA 127#22G-18 INT 4 - Sitio 2 : SIBERIA KM 7.5 CELTA, LOTE 159 - Sitio 3 : CARRERA 68B #10A-18 - Sitio 4 : CALLE 24F#101B-15 - Sitio 5 : CARRERA 65B#10A-87 - Sitio 6 : AUTO MEDE KM 1,5 P INDUS FLORIDA BOD 23 - Sitio 7 : CARRERA 71 A BIS # 63D-38 -</v>
          </cell>
          <cell r="K1232">
            <v>44835</v>
          </cell>
          <cell r="L1232">
            <v>10202</v>
          </cell>
          <cell r="M1232">
            <v>12589</v>
          </cell>
          <cell r="N1232">
            <v>5874</v>
          </cell>
          <cell r="O1232">
            <v>517</v>
          </cell>
          <cell r="P1232">
            <v>567</v>
          </cell>
          <cell r="Q1232">
            <v>0.21410934744268073</v>
          </cell>
          <cell r="R1232">
            <v>445.6</v>
          </cell>
          <cell r="S1232">
            <v>1040</v>
          </cell>
          <cell r="T1232">
            <v>0.21615384615384614</v>
          </cell>
          <cell r="U1232">
            <v>815.2</v>
          </cell>
          <cell r="V1232">
            <v>1040</v>
          </cell>
          <cell r="W1232">
            <v>0.21615384615384614</v>
          </cell>
          <cell r="X1232">
            <v>815.2</v>
          </cell>
          <cell r="Y1232">
            <v>1040</v>
          </cell>
          <cell r="Z1232">
            <v>0.21615384615384614</v>
          </cell>
          <cell r="AA1232">
            <v>815.2</v>
          </cell>
          <cell r="AB1232">
            <v>20018507.199999999</v>
          </cell>
          <cell r="AC1232" t="str">
            <v>Registro Valido</v>
          </cell>
          <cell r="AD1232">
            <v>567</v>
          </cell>
          <cell r="AE1232">
            <v>1040</v>
          </cell>
          <cell r="AF1232">
            <v>1040</v>
          </cell>
          <cell r="AG1232">
            <v>1040</v>
          </cell>
          <cell r="AH1232">
            <v>557</v>
          </cell>
          <cell r="AI1232">
            <v>1019</v>
          </cell>
          <cell r="AJ1232">
            <v>1019</v>
          </cell>
          <cell r="AK1232">
            <v>1019</v>
          </cell>
          <cell r="AM1232" t="str">
            <v>ALI_27_SEG_10</v>
          </cell>
          <cell r="AN1232" t="str">
            <v>ALI_27_SEG_10_VAL_20018507.2</v>
          </cell>
          <cell r="AO1232">
            <v>4</v>
          </cell>
          <cell r="AP1232">
            <v>20018507.199999999</v>
          </cell>
          <cell r="AQ1232" t="b">
            <v>1</v>
          </cell>
          <cell r="AR1232" t="str">
            <v/>
          </cell>
          <cell r="AS1232" t="str">
            <v>X</v>
          </cell>
          <cell r="AT1232" t="str">
            <v>ALI_27_SEG_10_X</v>
          </cell>
          <cell r="AU1232">
            <v>1</v>
          </cell>
          <cell r="AV1232" t="str">
            <v>Cotizacion Seleccionada</v>
          </cell>
        </row>
        <row r="1233">
          <cell r="A1233" t="str">
            <v>ALI_27_SEG_11</v>
          </cell>
          <cell r="B1233" t="str">
            <v>5to_Evento_973_V2_NUTRISERVI_17501767.xlsm</v>
          </cell>
          <cell r="C1233">
            <v>27</v>
          </cell>
          <cell r="D1233">
            <v>2088</v>
          </cell>
          <cell r="E1233" t="str">
            <v>Consorcio Nutriservi Panadería 2020</v>
          </cell>
          <cell r="F1233">
            <v>360</v>
          </cell>
          <cell r="G1233" t="str">
            <v>CEREAL EMPACADO</v>
          </cell>
          <cell r="H1233" t="str">
            <v>27 : Ponque integral.</v>
          </cell>
          <cell r="I1233">
            <v>11</v>
          </cell>
          <cell r="J1233" t="str">
            <v>Sitio 1 : CARRERA 127#22G-18 INT 4 - Sitio 2 : SIBERIA KM 7.5 CELTA, LOTE 159 - Sitio 3 : CARRERA 68B #10A-18 - Sitio 4 : CALLE 24F#101B-15 - Sitio 5 : CARRERA 65B#10A-87 - Sitio 6 : AUTO MEDE KM 1,5 P INDUS FLORIDA BOD 23 - Sitio 7 : CARRERA 71 A BIS # 63D-38 -</v>
          </cell>
          <cell r="K1233">
            <v>44835</v>
          </cell>
          <cell r="L1233">
            <v>10048</v>
          </cell>
          <cell r="M1233">
            <v>12397</v>
          </cell>
          <cell r="N1233">
            <v>5786</v>
          </cell>
          <cell r="O1233">
            <v>509</v>
          </cell>
          <cell r="P1233">
            <v>567</v>
          </cell>
          <cell r="Q1233">
            <v>0.21410934744268073</v>
          </cell>
          <cell r="R1233">
            <v>445.6</v>
          </cell>
          <cell r="S1233">
            <v>1040</v>
          </cell>
          <cell r="T1233">
            <v>0.21615384615384614</v>
          </cell>
          <cell r="U1233">
            <v>815.2</v>
          </cell>
          <cell r="V1233">
            <v>1040</v>
          </cell>
          <cell r="W1233">
            <v>0.21615384615384614</v>
          </cell>
          <cell r="X1233">
            <v>815.2</v>
          </cell>
          <cell r="Y1233">
            <v>1040</v>
          </cell>
          <cell r="Z1233">
            <v>0.21615384615384614</v>
          </cell>
          <cell r="AA1233">
            <v>815.2</v>
          </cell>
          <cell r="AB1233">
            <v>19715107.199999999</v>
          </cell>
          <cell r="AC1233" t="str">
            <v>Registro Valido</v>
          </cell>
          <cell r="AD1233">
            <v>567</v>
          </cell>
          <cell r="AE1233">
            <v>1040</v>
          </cell>
          <cell r="AF1233">
            <v>1040</v>
          </cell>
          <cell r="AG1233">
            <v>1040</v>
          </cell>
          <cell r="AH1233">
            <v>557</v>
          </cell>
          <cell r="AI1233">
            <v>1019</v>
          </cell>
          <cell r="AJ1233">
            <v>1019</v>
          </cell>
          <cell r="AK1233">
            <v>1019</v>
          </cell>
          <cell r="AM1233" t="str">
            <v>ALI_27_SEG_11</v>
          </cell>
          <cell r="AN1233" t="str">
            <v>ALI_27_SEG_11_VAL_19715107.2</v>
          </cell>
          <cell r="AO1233">
            <v>4</v>
          </cell>
          <cell r="AP1233">
            <v>19715107.199999999</v>
          </cell>
          <cell r="AQ1233" t="b">
            <v>1</v>
          </cell>
          <cell r="AR1233" t="str">
            <v/>
          </cell>
          <cell r="AS1233" t="str">
            <v>X</v>
          </cell>
          <cell r="AT1233" t="str">
            <v>ALI_27_SEG_11_X</v>
          </cell>
          <cell r="AU1233">
            <v>1</v>
          </cell>
          <cell r="AV1233" t="str">
            <v>Cotizacion Seleccionada</v>
          </cell>
        </row>
        <row r="1234">
          <cell r="A1234" t="str">
            <v>ALI_27_SEG_12</v>
          </cell>
          <cell r="B1234" t="str">
            <v>5to_Evento_973_V2_NUTRISERVI_17501767.xlsm</v>
          </cell>
          <cell r="C1234">
            <v>27</v>
          </cell>
          <cell r="D1234">
            <v>2088</v>
          </cell>
          <cell r="E1234" t="str">
            <v>Consorcio Nutriservi Panadería 2020</v>
          </cell>
          <cell r="F1234">
            <v>361</v>
          </cell>
          <cell r="G1234" t="str">
            <v>CEREAL EMPACADO</v>
          </cell>
          <cell r="H1234" t="str">
            <v>27 : Ponque integral.</v>
          </cell>
          <cell r="I1234">
            <v>12</v>
          </cell>
          <cell r="J1234" t="str">
            <v>Sitio 1 : CARRERA 127#22G-18 INT 4 - Sitio 2 : SIBERIA KM 7.5 CELTA, LOTE 159 - Sitio 3 : CARRERA 68B #10A-18 - Sitio 4 : CALLE 24F#101B-15 - Sitio 5 : CARRERA 65B#10A-87 - Sitio 6 : AUTO MEDE KM 1,5 P INDUS FLORIDA BOD 23 - Sitio 7 : CARRERA 71 A BIS # 63D-38 -</v>
          </cell>
          <cell r="K1234">
            <v>44835</v>
          </cell>
          <cell r="L1234">
            <v>9120</v>
          </cell>
          <cell r="M1234">
            <v>11250</v>
          </cell>
          <cell r="N1234">
            <v>5250</v>
          </cell>
          <cell r="O1234">
            <v>461</v>
          </cell>
          <cell r="P1234">
            <v>567</v>
          </cell>
          <cell r="Q1234">
            <v>0.21410934744268073</v>
          </cell>
          <cell r="R1234">
            <v>445.6</v>
          </cell>
          <cell r="S1234">
            <v>1040</v>
          </cell>
          <cell r="T1234">
            <v>0.21615384615384614</v>
          </cell>
          <cell r="U1234">
            <v>815.2</v>
          </cell>
          <cell r="V1234">
            <v>1040</v>
          </cell>
          <cell r="W1234">
            <v>0.21615384615384614</v>
          </cell>
          <cell r="X1234">
            <v>815.2</v>
          </cell>
          <cell r="Y1234">
            <v>1040</v>
          </cell>
          <cell r="Z1234">
            <v>0.21615384615384614</v>
          </cell>
          <cell r="AA1234">
            <v>815.2</v>
          </cell>
          <cell r="AB1234">
            <v>17890479.199999999</v>
          </cell>
          <cell r="AC1234" t="str">
            <v>Registro Valido</v>
          </cell>
          <cell r="AD1234">
            <v>567</v>
          </cell>
          <cell r="AE1234">
            <v>1040</v>
          </cell>
          <cell r="AF1234">
            <v>1040</v>
          </cell>
          <cell r="AG1234">
            <v>1040</v>
          </cell>
          <cell r="AH1234">
            <v>557</v>
          </cell>
          <cell r="AI1234">
            <v>1019</v>
          </cell>
          <cell r="AJ1234">
            <v>1019</v>
          </cell>
          <cell r="AK1234">
            <v>1019</v>
          </cell>
          <cell r="AM1234" t="str">
            <v>ALI_27_SEG_12</v>
          </cell>
          <cell r="AN1234" t="str">
            <v>ALI_27_SEG_12_VAL_17890479.2</v>
          </cell>
          <cell r="AO1234">
            <v>4</v>
          </cell>
          <cell r="AP1234">
            <v>17890479.199999999</v>
          </cell>
          <cell r="AQ1234" t="b">
            <v>1</v>
          </cell>
          <cell r="AR1234" t="str">
            <v/>
          </cell>
          <cell r="AS1234" t="str">
            <v>X</v>
          </cell>
          <cell r="AT1234" t="str">
            <v>ALI_27_SEG_12_X</v>
          </cell>
          <cell r="AU1234">
            <v>1</v>
          </cell>
          <cell r="AV1234" t="str">
            <v>Cotizacion Seleccionada</v>
          </cell>
        </row>
        <row r="1235">
          <cell r="A1235" t="str">
            <v>ALI_27_SEG_13</v>
          </cell>
          <cell r="B1235" t="str">
            <v>5to_Evento_973_V2_NUTRISERVI_17501767.xlsm</v>
          </cell>
          <cell r="C1235">
            <v>27</v>
          </cell>
          <cell r="D1235">
            <v>2088</v>
          </cell>
          <cell r="E1235" t="str">
            <v>Consorcio Nutriservi Panadería 2020</v>
          </cell>
          <cell r="F1235">
            <v>362</v>
          </cell>
          <cell r="G1235" t="str">
            <v>CEREAL EMPACADO</v>
          </cell>
          <cell r="H1235" t="str">
            <v>27 : Ponque integral.</v>
          </cell>
          <cell r="I1235">
            <v>13</v>
          </cell>
          <cell r="J1235" t="str">
            <v>Sitio 1 : CARRERA 127#22G-18 INT 4 - Sitio 2 : SIBERIA KM 7.5 CELTA, LOTE 159 - Sitio 3 : CARRERA 68B #10A-18 - Sitio 4 : CALLE 24F#101B-15 - Sitio 5 : CARRERA 65B#10A-87 - Sitio 6 : AUTO MEDE KM 1,5 P INDUS FLORIDA BOD 23 - Sitio 7 : CARRERA 71 A BIS # 63D-38 -</v>
          </cell>
          <cell r="K1235">
            <v>44835</v>
          </cell>
          <cell r="L1235">
            <v>9682</v>
          </cell>
          <cell r="M1235">
            <v>11946</v>
          </cell>
          <cell r="N1235">
            <v>5573</v>
          </cell>
          <cell r="O1235">
            <v>491</v>
          </cell>
          <cell r="P1235">
            <v>567</v>
          </cell>
          <cell r="Q1235">
            <v>0.21410934744268073</v>
          </cell>
          <cell r="R1235">
            <v>445.6</v>
          </cell>
          <cell r="S1235">
            <v>1040</v>
          </cell>
          <cell r="T1235">
            <v>0.21615384615384614</v>
          </cell>
          <cell r="U1235">
            <v>815.2</v>
          </cell>
          <cell r="V1235">
            <v>1040</v>
          </cell>
          <cell r="W1235">
            <v>0.21615384615384614</v>
          </cell>
          <cell r="X1235">
            <v>815.2</v>
          </cell>
          <cell r="Y1235">
            <v>1040</v>
          </cell>
          <cell r="Z1235">
            <v>0.21615384615384614</v>
          </cell>
          <cell r="AA1235">
            <v>815.2</v>
          </cell>
          <cell r="AB1235">
            <v>18996051.200000003</v>
          </cell>
          <cell r="AC1235" t="str">
            <v>Registro Valido</v>
          </cell>
          <cell r="AD1235">
            <v>567</v>
          </cell>
          <cell r="AE1235">
            <v>1040</v>
          </cell>
          <cell r="AF1235">
            <v>1040</v>
          </cell>
          <cell r="AG1235">
            <v>1040</v>
          </cell>
          <cell r="AH1235">
            <v>557</v>
          </cell>
          <cell r="AI1235">
            <v>1019</v>
          </cell>
          <cell r="AJ1235">
            <v>1019</v>
          </cell>
          <cell r="AK1235">
            <v>1019</v>
          </cell>
          <cell r="AM1235" t="str">
            <v>ALI_27_SEG_13</v>
          </cell>
          <cell r="AN1235" t="str">
            <v>ALI_27_SEG_13_VAL_18996051.2</v>
          </cell>
          <cell r="AO1235">
            <v>4</v>
          </cell>
          <cell r="AP1235">
            <v>18996051.200000003</v>
          </cell>
          <cell r="AQ1235" t="b">
            <v>1</v>
          </cell>
          <cell r="AR1235" t="str">
            <v/>
          </cell>
          <cell r="AS1235" t="str">
            <v>X</v>
          </cell>
          <cell r="AT1235" t="str">
            <v>ALI_27_SEG_13_X</v>
          </cell>
          <cell r="AU1235">
            <v>1</v>
          </cell>
          <cell r="AV1235" t="str">
            <v>Cotizacion Seleccionada</v>
          </cell>
        </row>
        <row r="1236">
          <cell r="A1236" t="str">
            <v>ALI_27_SEG_14</v>
          </cell>
          <cell r="B1236" t="str">
            <v>5to_Evento_973_V2_NUTRISERVI_17501767.xlsm</v>
          </cell>
          <cell r="C1236">
            <v>27</v>
          </cell>
          <cell r="D1236">
            <v>2088</v>
          </cell>
          <cell r="E1236" t="str">
            <v>Consorcio Nutriservi Panadería 2020</v>
          </cell>
          <cell r="F1236">
            <v>363</v>
          </cell>
          <cell r="G1236" t="str">
            <v>CEREAL EMPACADO</v>
          </cell>
          <cell r="H1236" t="str">
            <v>27 : Ponque integral.</v>
          </cell>
          <cell r="I1236">
            <v>14</v>
          </cell>
          <cell r="J1236" t="str">
            <v>Sitio 1 : CARRERA 127#22G-18 INT 4 - Sitio 2 : SIBERIA KM 7.5 CELTA, LOTE 159 - Sitio 3 : CARRERA 68B #10A-18 - Sitio 4 : CALLE 24F#101B-15 - Sitio 5 : CARRERA 65B#10A-87 - Sitio 6 : AUTO MEDE KM 1,5 P INDUS FLORIDA BOD 23 - Sitio 7 : CARRERA 71 A BIS # 63D-38 -</v>
          </cell>
          <cell r="K1236">
            <v>44835</v>
          </cell>
          <cell r="L1236">
            <v>9594</v>
          </cell>
          <cell r="M1236">
            <v>11837</v>
          </cell>
          <cell r="N1236">
            <v>5523</v>
          </cell>
          <cell r="O1236">
            <v>486</v>
          </cell>
          <cell r="P1236">
            <v>567</v>
          </cell>
          <cell r="Q1236">
            <v>0.21410934744268073</v>
          </cell>
          <cell r="R1236">
            <v>445.6</v>
          </cell>
          <cell r="S1236">
            <v>1040</v>
          </cell>
          <cell r="T1236">
            <v>0.21615384615384614</v>
          </cell>
          <cell r="U1236">
            <v>815.2</v>
          </cell>
          <cell r="V1236">
            <v>1040</v>
          </cell>
          <cell r="W1236">
            <v>0.21615384615384614</v>
          </cell>
          <cell r="X1236">
            <v>815.2</v>
          </cell>
          <cell r="Y1236">
            <v>1040</v>
          </cell>
          <cell r="Z1236">
            <v>0.21615384615384614</v>
          </cell>
          <cell r="AA1236">
            <v>815.2</v>
          </cell>
          <cell r="AB1236">
            <v>18823145.600000001</v>
          </cell>
          <cell r="AC1236" t="str">
            <v>Registro Valido</v>
          </cell>
          <cell r="AD1236">
            <v>567</v>
          </cell>
          <cell r="AE1236">
            <v>1040</v>
          </cell>
          <cell r="AF1236">
            <v>1040</v>
          </cell>
          <cell r="AG1236">
            <v>1040</v>
          </cell>
          <cell r="AH1236">
            <v>557</v>
          </cell>
          <cell r="AI1236">
            <v>1019</v>
          </cell>
          <cell r="AJ1236">
            <v>1019</v>
          </cell>
          <cell r="AK1236">
            <v>1019</v>
          </cell>
          <cell r="AM1236" t="str">
            <v>ALI_27_SEG_14</v>
          </cell>
          <cell r="AN1236" t="str">
            <v>ALI_27_SEG_14_VAL_18823145.6</v>
          </cell>
          <cell r="AO1236">
            <v>4</v>
          </cell>
          <cell r="AP1236">
            <v>18823145.600000001</v>
          </cell>
          <cell r="AQ1236" t="b">
            <v>1</v>
          </cell>
          <cell r="AR1236" t="str">
            <v/>
          </cell>
          <cell r="AS1236" t="str">
            <v>X</v>
          </cell>
          <cell r="AT1236" t="str">
            <v>ALI_27_SEG_14_X</v>
          </cell>
          <cell r="AU1236">
            <v>1</v>
          </cell>
          <cell r="AV1236" t="str">
            <v>Cotizacion Seleccionada</v>
          </cell>
        </row>
        <row r="1237">
          <cell r="A1237" t="str">
            <v>ALI_27_SEG_15</v>
          </cell>
          <cell r="B1237" t="str">
            <v>5to_Evento_973_V2_NUTRISERVI_17501767.xlsm</v>
          </cell>
          <cell r="C1237">
            <v>27</v>
          </cell>
          <cell r="D1237">
            <v>2088</v>
          </cell>
          <cell r="E1237" t="str">
            <v>Consorcio Nutriservi Panadería 2020</v>
          </cell>
          <cell r="F1237">
            <v>364</v>
          </cell>
          <cell r="G1237" t="str">
            <v>CEREAL EMPACADO</v>
          </cell>
          <cell r="H1237" t="str">
            <v>27 : Ponque integral.</v>
          </cell>
          <cell r="I1237">
            <v>15</v>
          </cell>
          <cell r="J1237" t="str">
            <v>Sitio 1 : CARRERA 127#22G-18 INT 4 - Sitio 2 : SIBERIA KM 7.5 CELTA, LOTE 159 - Sitio 3 : CARRERA 68B #10A-18 - Sitio 4 : CALLE 24F#101B-15 - Sitio 5 : CARRERA 65B#10A-87 - Sitio 6 : AUTO MEDE KM 1,5 P INDUS FLORIDA BOD 23 - Sitio 7 : CARRERA 71 A BIS # 63D-38 -</v>
          </cell>
          <cell r="K1237">
            <v>44835</v>
          </cell>
          <cell r="L1237">
            <v>9072</v>
          </cell>
          <cell r="M1237">
            <v>11187</v>
          </cell>
          <cell r="N1237">
            <v>5223</v>
          </cell>
          <cell r="O1237">
            <v>461</v>
          </cell>
          <cell r="P1237">
            <v>567</v>
          </cell>
          <cell r="Q1237">
            <v>0.21410934744268073</v>
          </cell>
          <cell r="R1237">
            <v>445.6</v>
          </cell>
          <cell r="S1237">
            <v>1040</v>
          </cell>
          <cell r="T1237">
            <v>0.21615384615384614</v>
          </cell>
          <cell r="U1237">
            <v>815.2</v>
          </cell>
          <cell r="V1237">
            <v>1040</v>
          </cell>
          <cell r="W1237">
            <v>0.21615384615384614</v>
          </cell>
          <cell r="X1237">
            <v>815.2</v>
          </cell>
          <cell r="Y1237">
            <v>1040</v>
          </cell>
          <cell r="Z1237">
            <v>0.21615384615384614</v>
          </cell>
          <cell r="AA1237">
            <v>815.2</v>
          </cell>
          <cell r="AB1237">
            <v>17795722.400000002</v>
          </cell>
          <cell r="AC1237" t="str">
            <v>Registro Valido</v>
          </cell>
          <cell r="AD1237">
            <v>567</v>
          </cell>
          <cell r="AE1237">
            <v>1040</v>
          </cell>
          <cell r="AF1237">
            <v>1040</v>
          </cell>
          <cell r="AG1237">
            <v>1040</v>
          </cell>
          <cell r="AH1237">
            <v>557</v>
          </cell>
          <cell r="AI1237">
            <v>1019</v>
          </cell>
          <cell r="AJ1237">
            <v>1019</v>
          </cell>
          <cell r="AK1237">
            <v>1019</v>
          </cell>
          <cell r="AM1237" t="str">
            <v>ALI_27_SEG_15</v>
          </cell>
          <cell r="AN1237" t="str">
            <v>ALI_27_SEG_15_VAL_17795722.4</v>
          </cell>
          <cell r="AO1237">
            <v>4</v>
          </cell>
          <cell r="AP1237">
            <v>17795722.400000002</v>
          </cell>
          <cell r="AQ1237" t="b">
            <v>1</v>
          </cell>
          <cell r="AR1237" t="str">
            <v/>
          </cell>
          <cell r="AS1237" t="str">
            <v>X</v>
          </cell>
          <cell r="AT1237" t="str">
            <v>ALI_27_SEG_15_X</v>
          </cell>
          <cell r="AU1237">
            <v>1</v>
          </cell>
          <cell r="AV1237" t="str">
            <v>Cotizacion Seleccionada</v>
          </cell>
        </row>
        <row r="1238">
          <cell r="A1238" t="str">
            <v>ALI_124_SEG_4</v>
          </cell>
          <cell r="B1238" t="str">
            <v>5to_Evento_973_V2_NUTRISERVI_17501767.xlsm</v>
          </cell>
          <cell r="C1238">
            <v>124</v>
          </cell>
          <cell r="D1238">
            <v>2088</v>
          </cell>
          <cell r="E1238" t="str">
            <v>Consorcio Nutriservi Panadería 2020</v>
          </cell>
          <cell r="F1238">
            <v>503</v>
          </cell>
          <cell r="G1238" t="str">
            <v>CEREAL EMPACADO</v>
          </cell>
          <cell r="H1238" t="str">
            <v>124 : Mogolla multicereal.</v>
          </cell>
          <cell r="I1238">
            <v>4</v>
          </cell>
          <cell r="J1238" t="str">
            <v>Sitio 1 : CARRERA 127#22G-18 INT 4 - Sitio 2 : SIBERIA KM 7.5 CELTA, LOTE 159 - Sitio 3 : CARRERA 68B #10A-18 - Sitio 4 : CALLE 24F#101B-15 - Sitio 5 : CARRERA 65B#10A-87 - Sitio 6 : AUTO MEDE KM 1,5 P INDUS FLORIDA BOD 23 - Sitio 7 : CARRERA 71 A BIS # 63D-38 -</v>
          </cell>
          <cell r="K1238">
            <v>44835</v>
          </cell>
          <cell r="L1238">
            <v>7430</v>
          </cell>
          <cell r="M1238">
            <v>8863</v>
          </cell>
          <cell r="N1238">
            <v>5203</v>
          </cell>
          <cell r="O1238">
            <v>439</v>
          </cell>
          <cell r="P1238">
            <v>252</v>
          </cell>
          <cell r="Q1238">
            <v>0.21904761904761905</v>
          </cell>
          <cell r="R1238">
            <v>196.8</v>
          </cell>
          <cell r="S1238">
            <v>749</v>
          </cell>
          <cell r="T1238">
            <v>0.21708945260347101</v>
          </cell>
          <cell r="U1238">
            <v>586.4</v>
          </cell>
          <cell r="V1238">
            <v>749</v>
          </cell>
          <cell r="W1238">
            <v>0.21708945260347101</v>
          </cell>
          <cell r="X1238">
            <v>586.4</v>
          </cell>
          <cell r="Y1238">
            <v>749</v>
          </cell>
          <cell r="Z1238">
            <v>0.21708945260347101</v>
          </cell>
          <cell r="AA1238">
            <v>586.4</v>
          </cell>
          <cell r="AB1238">
            <v>9967956</v>
          </cell>
          <cell r="AC1238" t="str">
            <v>Registro Valido</v>
          </cell>
          <cell r="AD1238">
            <v>252</v>
          </cell>
          <cell r="AE1238">
            <v>749</v>
          </cell>
          <cell r="AF1238">
            <v>749</v>
          </cell>
          <cell r="AG1238">
            <v>749</v>
          </cell>
          <cell r="AH1238">
            <v>246</v>
          </cell>
          <cell r="AI1238">
            <v>733</v>
          </cell>
          <cell r="AJ1238">
            <v>733</v>
          </cell>
          <cell r="AK1238">
            <v>733</v>
          </cell>
          <cell r="AM1238" t="str">
            <v>ALI_124_SEG_4</v>
          </cell>
          <cell r="AN1238" t="str">
            <v>ALI_124_SEG_4_VAL_9967956</v>
          </cell>
          <cell r="AO1238">
            <v>4</v>
          </cell>
          <cell r="AP1238">
            <v>9967956</v>
          </cell>
          <cell r="AQ1238" t="b">
            <v>1</v>
          </cell>
          <cell r="AR1238" t="str">
            <v>Empate</v>
          </cell>
          <cell r="AS1238" t="str">
            <v>x</v>
          </cell>
          <cell r="AT1238" t="str">
            <v>ALI_124_SEG_4_x</v>
          </cell>
          <cell r="AU1238">
            <v>1</v>
          </cell>
          <cell r="AV1238" t="str">
            <v>Cotizacion Seleccionada</v>
          </cell>
        </row>
        <row r="1239">
          <cell r="A1239" t="b">
            <v>0</v>
          </cell>
          <cell r="B1239" t="str">
            <v>5to_Evento_973_V2_NUTRISERVI_17501767.xlsm</v>
          </cell>
          <cell r="C1239">
            <v>124</v>
          </cell>
          <cell r="D1239">
            <v>2088</v>
          </cell>
          <cell r="E1239" t="str">
            <v>Consorcio Nutriservi Panadería 2020</v>
          </cell>
          <cell r="F1239">
            <v>504</v>
          </cell>
          <cell r="G1239" t="str">
            <v>CEREAL EMPACADO</v>
          </cell>
          <cell r="H1239" t="str">
            <v>124 : Mogolla multicereal.</v>
          </cell>
          <cell r="I1239">
            <v>5</v>
          </cell>
          <cell r="J1239" t="str">
            <v>Sitio 1 : CARRERA 127#22G-18 INT 4 - Sitio 2 : SIBERIA KM 7.5 CELTA, LOTE 159 - Sitio 3 : CARRERA 68B #10A-18 - Sitio 4 : CALLE 24F#101B-15 - Sitio 5 : CARRERA 65B#10A-87 - Sitio 6 : AUTO MEDE KM 1,5 P INDUS FLORIDA BOD 23 - Sitio 7 : CARRERA 71 A BIS # 63D-38 -</v>
          </cell>
          <cell r="K1239">
            <v>44835</v>
          </cell>
          <cell r="L1239">
            <v>6908</v>
          </cell>
          <cell r="M1239">
            <v>8240</v>
          </cell>
          <cell r="N1239">
            <v>4837</v>
          </cell>
          <cell r="O1239">
            <v>408</v>
          </cell>
          <cell r="P1239">
            <v>252</v>
          </cell>
          <cell r="Q1239">
            <v>0</v>
          </cell>
          <cell r="R1239">
            <v>252</v>
          </cell>
          <cell r="S1239">
            <v>749</v>
          </cell>
          <cell r="T1239">
            <v>0</v>
          </cell>
          <cell r="U1239">
            <v>749</v>
          </cell>
          <cell r="V1239">
            <v>749</v>
          </cell>
          <cell r="W1239">
            <v>0</v>
          </cell>
          <cell r="X1239">
            <v>749</v>
          </cell>
          <cell r="Y1239">
            <v>749</v>
          </cell>
          <cell r="Z1239">
            <v>0</v>
          </cell>
          <cell r="AA1239">
            <v>749</v>
          </cell>
          <cell r="AB1239">
            <v>11841081</v>
          </cell>
          <cell r="AC1239" t="str">
            <v>Registro Valido</v>
          </cell>
          <cell r="AD1239">
            <v>252</v>
          </cell>
          <cell r="AE1239">
            <v>749</v>
          </cell>
          <cell r="AF1239">
            <v>749</v>
          </cell>
          <cell r="AG1239">
            <v>749</v>
          </cell>
          <cell r="AH1239">
            <v>246</v>
          </cell>
          <cell r="AI1239">
            <v>733</v>
          </cell>
          <cell r="AJ1239">
            <v>733</v>
          </cell>
          <cell r="AK1239">
            <v>733</v>
          </cell>
          <cell r="AM1239" t="str">
            <v>ALI_124_SEG_5</v>
          </cell>
          <cell r="AN1239" t="str">
            <v>ALI_124_SEG_5_VAL_11841081</v>
          </cell>
          <cell r="AO1239">
            <v>4</v>
          </cell>
          <cell r="AP1239">
            <v>9267098.3999999985</v>
          </cell>
          <cell r="AQ1239" t="b">
            <v>0</v>
          </cell>
          <cell r="AR1239" t="str">
            <v/>
          </cell>
          <cell r="AS1239" t="str">
            <v/>
          </cell>
          <cell r="AT1239" t="str">
            <v>ALI_124_SEG_5_</v>
          </cell>
          <cell r="AU1239">
            <v>1</v>
          </cell>
          <cell r="AV1239" t="str">
            <v>No Seleccionada</v>
          </cell>
        </row>
        <row r="1240">
          <cell r="A1240" t="str">
            <v>ALI_124_SEG_6</v>
          </cell>
          <cell r="B1240" t="str">
            <v>5to_Evento_973_V2_NUTRISERVI_17501767.xlsm</v>
          </cell>
          <cell r="C1240">
            <v>124</v>
          </cell>
          <cell r="D1240">
            <v>2088</v>
          </cell>
          <cell r="E1240" t="str">
            <v>Consorcio Nutriservi Panadería 2020</v>
          </cell>
          <cell r="F1240">
            <v>505</v>
          </cell>
          <cell r="G1240" t="str">
            <v>CEREAL EMPACADO</v>
          </cell>
          <cell r="H1240" t="str">
            <v>124 : Mogolla multicereal.</v>
          </cell>
          <cell r="I1240">
            <v>6</v>
          </cell>
          <cell r="J1240" t="str">
            <v>Sitio 1 : CARRERA 127#22G-18 INT 4 - Sitio 2 : SIBERIA KM 7.5 CELTA, LOTE 159 - Sitio 3 : CARRERA 68B #10A-18 - Sitio 4 : CALLE 24F#101B-15 - Sitio 5 : CARRERA 65B#10A-87 - Sitio 6 : AUTO MEDE KM 1,5 P INDUS FLORIDA BOD 23 - Sitio 7 : CARRERA 71 A BIS # 63D-38 -</v>
          </cell>
          <cell r="K1240">
            <v>44835</v>
          </cell>
          <cell r="L1240">
            <v>7477</v>
          </cell>
          <cell r="M1240">
            <v>8920</v>
          </cell>
          <cell r="N1240">
            <v>5236</v>
          </cell>
          <cell r="O1240">
            <v>442</v>
          </cell>
          <cell r="P1240">
            <v>252</v>
          </cell>
          <cell r="Q1240">
            <v>0.21904761904761905</v>
          </cell>
          <cell r="R1240">
            <v>196.8</v>
          </cell>
          <cell r="S1240">
            <v>749</v>
          </cell>
          <cell r="T1240">
            <v>0.21708945260347101</v>
          </cell>
          <cell r="U1240">
            <v>586.4</v>
          </cell>
          <cell r="V1240">
            <v>749</v>
          </cell>
          <cell r="W1240">
            <v>0.21708945260347101</v>
          </cell>
          <cell r="X1240">
            <v>586.4</v>
          </cell>
          <cell r="Y1240">
            <v>749</v>
          </cell>
          <cell r="Z1240">
            <v>0.21708945260347101</v>
          </cell>
          <cell r="AA1240">
            <v>586.4</v>
          </cell>
          <cell r="AB1240">
            <v>10031740.800000001</v>
          </cell>
          <cell r="AC1240" t="str">
            <v>Registro Valido</v>
          </cell>
          <cell r="AD1240">
            <v>252</v>
          </cell>
          <cell r="AE1240">
            <v>749</v>
          </cell>
          <cell r="AF1240">
            <v>749</v>
          </cell>
          <cell r="AG1240">
            <v>749</v>
          </cell>
          <cell r="AH1240">
            <v>246</v>
          </cell>
          <cell r="AI1240">
            <v>733</v>
          </cell>
          <cell r="AJ1240">
            <v>733</v>
          </cell>
          <cell r="AK1240">
            <v>733</v>
          </cell>
          <cell r="AM1240" t="str">
            <v>ALI_124_SEG_6</v>
          </cell>
          <cell r="AN1240" t="str">
            <v>ALI_124_SEG_6_VAL_10031740.8</v>
          </cell>
          <cell r="AO1240">
            <v>4</v>
          </cell>
          <cell r="AP1240">
            <v>10031740.800000001</v>
          </cell>
          <cell r="AQ1240" t="b">
            <v>1</v>
          </cell>
          <cell r="AR1240" t="str">
            <v/>
          </cell>
          <cell r="AS1240" t="str">
            <v>X</v>
          </cell>
          <cell r="AT1240" t="str">
            <v>ALI_124_SEG_6_X</v>
          </cell>
          <cell r="AU1240">
            <v>1</v>
          </cell>
          <cell r="AV1240" t="str">
            <v>Cotizacion Seleccionada</v>
          </cell>
        </row>
        <row r="1241">
          <cell r="A1241" t="b">
            <v>0</v>
          </cell>
          <cell r="B1241" t="str">
            <v>5to_Evento_973_V2_NUTRISERVI_17501767.xlsm</v>
          </cell>
          <cell r="C1241">
            <v>124</v>
          </cell>
          <cell r="D1241">
            <v>2088</v>
          </cell>
          <cell r="E1241" t="str">
            <v>Consorcio Nutriservi Panadería 2020</v>
          </cell>
          <cell r="F1241">
            <v>506</v>
          </cell>
          <cell r="G1241" t="str">
            <v>CEREAL EMPACADO</v>
          </cell>
          <cell r="H1241" t="str">
            <v>124 : Mogolla multicereal.</v>
          </cell>
          <cell r="I1241">
            <v>7</v>
          </cell>
          <cell r="J1241" t="str">
            <v>Sitio 1 : CARRERA 127#22G-18 INT 4 - Sitio 2 : SIBERIA KM 7.5 CELTA, LOTE 159 - Sitio 3 : CARRERA 68B #10A-18 - Sitio 4 : CALLE 24F#101B-15 - Sitio 5 : CARRERA 65B#10A-87 - Sitio 6 : AUTO MEDE KM 1,5 P INDUS FLORIDA BOD 23 - Sitio 7 : CARRERA 71 A BIS # 63D-38 -</v>
          </cell>
          <cell r="K1241">
            <v>44835</v>
          </cell>
          <cell r="L1241">
            <v>7635</v>
          </cell>
          <cell r="M1241">
            <v>9109</v>
          </cell>
          <cell r="N1241">
            <v>5347</v>
          </cell>
          <cell r="O1241">
            <v>450</v>
          </cell>
          <cell r="P1241">
            <v>252</v>
          </cell>
          <cell r="Q1241">
            <v>0</v>
          </cell>
          <cell r="R1241">
            <v>252</v>
          </cell>
          <cell r="S1241">
            <v>749</v>
          </cell>
          <cell r="T1241">
            <v>0</v>
          </cell>
          <cell r="U1241">
            <v>749</v>
          </cell>
          <cell r="V1241">
            <v>749</v>
          </cell>
          <cell r="W1241">
            <v>0</v>
          </cell>
          <cell r="X1241">
            <v>749</v>
          </cell>
          <cell r="Y1241">
            <v>749</v>
          </cell>
          <cell r="Z1241">
            <v>0</v>
          </cell>
          <cell r="AA1241">
            <v>749</v>
          </cell>
          <cell r="AB1241">
            <v>13088614</v>
          </cell>
          <cell r="AC1241" t="str">
            <v>Registro Valido</v>
          </cell>
          <cell r="AD1241">
            <v>252</v>
          </cell>
          <cell r="AE1241">
            <v>749</v>
          </cell>
          <cell r="AF1241">
            <v>749</v>
          </cell>
          <cell r="AG1241">
            <v>749</v>
          </cell>
          <cell r="AH1241">
            <v>246</v>
          </cell>
          <cell r="AI1241">
            <v>733</v>
          </cell>
          <cell r="AJ1241">
            <v>733</v>
          </cell>
          <cell r="AK1241">
            <v>733</v>
          </cell>
          <cell r="AM1241" t="str">
            <v>ALI_124_SEG_7</v>
          </cell>
          <cell r="AN1241" t="str">
            <v>ALI_124_SEG_7_VAL_13088614</v>
          </cell>
          <cell r="AO1241">
            <v>4</v>
          </cell>
          <cell r="AP1241">
            <v>10243446.399999999</v>
          </cell>
          <cell r="AQ1241" t="b">
            <v>0</v>
          </cell>
          <cell r="AR1241" t="str">
            <v/>
          </cell>
          <cell r="AS1241" t="str">
            <v/>
          </cell>
          <cell r="AT1241" t="str">
            <v>ALI_124_SEG_7_</v>
          </cell>
          <cell r="AU1241">
            <v>1</v>
          </cell>
          <cell r="AV1241" t="str">
            <v>No Seleccionada</v>
          </cell>
        </row>
        <row r="1242">
          <cell r="A1242" t="str">
            <v>ALI_124_SEG_8</v>
          </cell>
          <cell r="B1242" t="str">
            <v>5to_Evento_973_V2_NUTRISERVI_17501767.xlsm</v>
          </cell>
          <cell r="C1242">
            <v>124</v>
          </cell>
          <cell r="D1242">
            <v>2088</v>
          </cell>
          <cell r="E1242" t="str">
            <v>Consorcio Nutriservi Panadería 2020</v>
          </cell>
          <cell r="F1242">
            <v>507</v>
          </cell>
          <cell r="G1242" t="str">
            <v>CEREAL EMPACADO</v>
          </cell>
          <cell r="H1242" t="str">
            <v>124 : Mogolla multicereal.</v>
          </cell>
          <cell r="I1242">
            <v>8</v>
          </cell>
          <cell r="J1242" t="str">
            <v>Sitio 1 : CARRERA 127#22G-18 INT 4 - Sitio 2 : SIBERIA KM 7.5 CELTA, LOTE 159 - Sitio 3 : CARRERA 68B #10A-18 - Sitio 4 : CALLE 24F#101B-15 - Sitio 5 : CARRERA 65B#10A-87 - Sitio 6 : AUTO MEDE KM 1,5 P INDUS FLORIDA BOD 23 - Sitio 7 : CARRERA 71 A BIS # 63D-38 -</v>
          </cell>
          <cell r="K1242">
            <v>44835</v>
          </cell>
          <cell r="L1242">
            <v>7370</v>
          </cell>
          <cell r="M1242">
            <v>8791</v>
          </cell>
          <cell r="N1242">
            <v>5161</v>
          </cell>
          <cell r="O1242">
            <v>435</v>
          </cell>
          <cell r="P1242">
            <v>252</v>
          </cell>
          <cell r="Q1242">
            <v>0.21904761904761905</v>
          </cell>
          <cell r="R1242">
            <v>196.8</v>
          </cell>
          <cell r="S1242">
            <v>749</v>
          </cell>
          <cell r="T1242">
            <v>0.21708945260347101</v>
          </cell>
          <cell r="U1242">
            <v>586.4</v>
          </cell>
          <cell r="V1242">
            <v>749</v>
          </cell>
          <cell r="W1242">
            <v>0.21708945260347101</v>
          </cell>
          <cell r="X1242">
            <v>586.4</v>
          </cell>
          <cell r="Y1242">
            <v>749</v>
          </cell>
          <cell r="Z1242">
            <v>0.21708945260347101</v>
          </cell>
          <cell r="AA1242">
            <v>586.4</v>
          </cell>
          <cell r="AB1242">
            <v>9886952.7999999989</v>
          </cell>
          <cell r="AC1242" t="str">
            <v>Registro Valido</v>
          </cell>
          <cell r="AD1242">
            <v>252</v>
          </cell>
          <cell r="AE1242">
            <v>749</v>
          </cell>
          <cell r="AF1242">
            <v>749</v>
          </cell>
          <cell r="AG1242">
            <v>749</v>
          </cell>
          <cell r="AH1242">
            <v>246</v>
          </cell>
          <cell r="AI1242">
            <v>733</v>
          </cell>
          <cell r="AJ1242">
            <v>733</v>
          </cell>
          <cell r="AK1242">
            <v>733</v>
          </cell>
          <cell r="AM1242" t="str">
            <v>ALI_124_SEG_8</v>
          </cell>
          <cell r="AN1242" t="str">
            <v>ALI_124_SEG_8_VAL_9886952.8</v>
          </cell>
          <cell r="AO1242">
            <v>4</v>
          </cell>
          <cell r="AP1242">
            <v>9886952.7999999989</v>
          </cell>
          <cell r="AQ1242" t="b">
            <v>1</v>
          </cell>
          <cell r="AR1242" t="str">
            <v/>
          </cell>
          <cell r="AS1242" t="str">
            <v>X</v>
          </cell>
          <cell r="AT1242" t="str">
            <v>ALI_124_SEG_8_X</v>
          </cell>
          <cell r="AU1242">
            <v>1</v>
          </cell>
          <cell r="AV1242" t="str">
            <v>Cotizacion Seleccionada</v>
          </cell>
        </row>
        <row r="1243">
          <cell r="A1243" t="b">
            <v>0</v>
          </cell>
          <cell r="B1243" t="str">
            <v>5to_Evento_973_V2_NUTRISERVI_17501767.xlsm</v>
          </cell>
          <cell r="C1243">
            <v>124</v>
          </cell>
          <cell r="D1243">
            <v>2088</v>
          </cell>
          <cell r="E1243" t="str">
            <v>Consorcio Nutriservi Panadería 2020</v>
          </cell>
          <cell r="F1243">
            <v>508</v>
          </cell>
          <cell r="G1243" t="str">
            <v>CEREAL EMPACADO</v>
          </cell>
          <cell r="H1243" t="str">
            <v>124 : Mogolla multicereal.</v>
          </cell>
          <cell r="I1243">
            <v>9</v>
          </cell>
          <cell r="J1243" t="str">
            <v>Sitio 1 : CARRERA 127#22G-18 INT 4 - Sitio 2 : SIBERIA KM 7.5 CELTA, LOTE 159 - Sitio 3 : CARRERA 68B #10A-18 - Sitio 4 : CALLE 24F#101B-15 - Sitio 5 : CARRERA 65B#10A-87 - Sitio 6 : AUTO MEDE KM 1,5 P INDUS FLORIDA BOD 23 - Sitio 7 : CARRERA 71 A BIS # 63D-38 -</v>
          </cell>
          <cell r="K1243">
            <v>44835</v>
          </cell>
          <cell r="L1243">
            <v>7448</v>
          </cell>
          <cell r="M1243">
            <v>8884</v>
          </cell>
          <cell r="N1243">
            <v>5215</v>
          </cell>
          <cell r="O1243">
            <v>439</v>
          </cell>
          <cell r="P1243">
            <v>252</v>
          </cell>
          <cell r="Q1243">
            <v>0</v>
          </cell>
          <cell r="R1243">
            <v>252</v>
          </cell>
          <cell r="S1243">
            <v>749</v>
          </cell>
          <cell r="T1243">
            <v>0</v>
          </cell>
          <cell r="U1243">
            <v>749</v>
          </cell>
          <cell r="V1243">
            <v>749</v>
          </cell>
          <cell r="W1243">
            <v>0</v>
          </cell>
          <cell r="X1243">
            <v>749</v>
          </cell>
          <cell r="Y1243">
            <v>749</v>
          </cell>
          <cell r="Z1243">
            <v>0</v>
          </cell>
          <cell r="AA1243">
            <v>749</v>
          </cell>
          <cell r="AB1243">
            <v>12765858</v>
          </cell>
          <cell r="AC1243" t="str">
            <v>Registro Valido</v>
          </cell>
          <cell r="AD1243">
            <v>252</v>
          </cell>
          <cell r="AE1243">
            <v>749</v>
          </cell>
          <cell r="AF1243">
            <v>749</v>
          </cell>
          <cell r="AG1243">
            <v>749</v>
          </cell>
          <cell r="AH1243">
            <v>246</v>
          </cell>
          <cell r="AI1243">
            <v>733</v>
          </cell>
          <cell r="AJ1243">
            <v>733</v>
          </cell>
          <cell r="AK1243">
            <v>733</v>
          </cell>
          <cell r="AM1243" t="str">
            <v>ALI_124_SEG_9</v>
          </cell>
          <cell r="AN1243" t="str">
            <v>ALI_124_SEG_9_VAL_12765858</v>
          </cell>
          <cell r="AO1243">
            <v>4</v>
          </cell>
          <cell r="AP1243">
            <v>9990849.5999999996</v>
          </cell>
          <cell r="AQ1243" t="b">
            <v>0</v>
          </cell>
          <cell r="AR1243" t="str">
            <v/>
          </cell>
          <cell r="AS1243" t="str">
            <v/>
          </cell>
          <cell r="AT1243" t="str">
            <v>ALI_124_SEG_9_</v>
          </cell>
          <cell r="AU1243">
            <v>1</v>
          </cell>
          <cell r="AV1243" t="str">
            <v>No Seleccionada</v>
          </cell>
        </row>
        <row r="1244">
          <cell r="A1244" t="str">
            <v>ALI_124_SEG_10</v>
          </cell>
          <cell r="B1244" t="str">
            <v>5to_Evento_973_V2_NUTRISERVI_17501767.xlsm</v>
          </cell>
          <cell r="C1244">
            <v>124</v>
          </cell>
          <cell r="D1244">
            <v>2088</v>
          </cell>
          <cell r="E1244" t="str">
            <v>Consorcio Nutriservi Panadería 2020</v>
          </cell>
          <cell r="F1244">
            <v>509</v>
          </cell>
          <cell r="G1244" t="str">
            <v>CEREAL EMPACADO</v>
          </cell>
          <cell r="H1244" t="str">
            <v>124 : Mogolla multicereal.</v>
          </cell>
          <cell r="I1244">
            <v>10</v>
          </cell>
          <cell r="J1244" t="str">
            <v>Sitio 1 : CARRERA 127#22G-18 INT 4 - Sitio 2 : SIBERIA KM 7.5 CELTA, LOTE 159 - Sitio 3 : CARRERA 68B #10A-18 - Sitio 4 : CALLE 24F#101B-15 - Sitio 5 : CARRERA 65B#10A-87 - Sitio 6 : AUTO MEDE KM 1,5 P INDUS FLORIDA BOD 23 - Sitio 7 : CARRERA 71 A BIS # 63D-38 -</v>
          </cell>
          <cell r="K1244">
            <v>44835</v>
          </cell>
          <cell r="L1244">
            <v>7458</v>
          </cell>
          <cell r="M1244">
            <v>8898</v>
          </cell>
          <cell r="N1244">
            <v>5223</v>
          </cell>
          <cell r="O1244">
            <v>441</v>
          </cell>
          <cell r="P1244">
            <v>252</v>
          </cell>
          <cell r="Q1244">
            <v>0.21904761904761905</v>
          </cell>
          <cell r="R1244">
            <v>196.8</v>
          </cell>
          <cell r="S1244">
            <v>749</v>
          </cell>
          <cell r="T1244">
            <v>0.21708945260347101</v>
          </cell>
          <cell r="U1244">
            <v>586.4</v>
          </cell>
          <cell r="V1244">
            <v>749</v>
          </cell>
          <cell r="W1244">
            <v>0.21708945260347101</v>
          </cell>
          <cell r="X1244">
            <v>586.4</v>
          </cell>
          <cell r="Y1244">
            <v>749</v>
          </cell>
          <cell r="Z1244">
            <v>0.21708945260347101</v>
          </cell>
          <cell r="AA1244">
            <v>586.4</v>
          </cell>
          <cell r="AB1244">
            <v>10006891.200000001</v>
          </cell>
          <cell r="AC1244" t="str">
            <v>Registro Valido</v>
          </cell>
          <cell r="AD1244">
            <v>252</v>
          </cell>
          <cell r="AE1244">
            <v>749</v>
          </cell>
          <cell r="AF1244">
            <v>749</v>
          </cell>
          <cell r="AG1244">
            <v>749</v>
          </cell>
          <cell r="AH1244">
            <v>246</v>
          </cell>
          <cell r="AI1244">
            <v>733</v>
          </cell>
          <cell r="AJ1244">
            <v>733</v>
          </cell>
          <cell r="AK1244">
            <v>733</v>
          </cell>
          <cell r="AM1244" t="str">
            <v>ALI_124_SEG_10</v>
          </cell>
          <cell r="AN1244" t="str">
            <v>ALI_124_SEG_10_VAL_10006891.2</v>
          </cell>
          <cell r="AO1244">
            <v>4</v>
          </cell>
          <cell r="AP1244">
            <v>10006891.200000001</v>
          </cell>
          <cell r="AQ1244" t="b">
            <v>1</v>
          </cell>
          <cell r="AR1244" t="str">
            <v>Empate</v>
          </cell>
          <cell r="AS1244" t="str">
            <v>x</v>
          </cell>
          <cell r="AT1244" t="str">
            <v>ALI_124_SEG_10_x</v>
          </cell>
          <cell r="AU1244">
            <v>1</v>
          </cell>
          <cell r="AV1244" t="str">
            <v>Cotizacion Seleccionada</v>
          </cell>
        </row>
        <row r="1245">
          <cell r="A1245" t="b">
            <v>0</v>
          </cell>
          <cell r="B1245" t="str">
            <v>5to_Evento_973_V2_NUTRISERVI_17501767.xlsm</v>
          </cell>
          <cell r="C1245">
            <v>124</v>
          </cell>
          <cell r="D1245">
            <v>2088</v>
          </cell>
          <cell r="E1245" t="str">
            <v>Consorcio Nutriservi Panadería 2020</v>
          </cell>
          <cell r="F1245">
            <v>510</v>
          </cell>
          <cell r="G1245" t="str">
            <v>CEREAL EMPACADO</v>
          </cell>
          <cell r="H1245" t="str">
            <v>124 : Mogolla multicereal.</v>
          </cell>
          <cell r="I1245">
            <v>11</v>
          </cell>
          <cell r="J1245" t="str">
            <v>Sitio 1 : CARRERA 127#22G-18 INT 4 - Sitio 2 : SIBERIA KM 7.5 CELTA, LOTE 159 - Sitio 3 : CARRERA 68B #10A-18 - Sitio 4 : CALLE 24F#101B-15 - Sitio 5 : CARRERA 65B#10A-87 - Sitio 6 : AUTO MEDE KM 1,5 P INDUS FLORIDA BOD 23 - Sitio 7 : CARRERA 71 A BIS # 63D-38 -</v>
          </cell>
          <cell r="K1245">
            <v>44835</v>
          </cell>
          <cell r="L1245">
            <v>7346</v>
          </cell>
          <cell r="M1245">
            <v>8762</v>
          </cell>
          <cell r="N1245">
            <v>5144</v>
          </cell>
          <cell r="O1245">
            <v>433</v>
          </cell>
          <cell r="P1245">
            <v>252</v>
          </cell>
          <cell r="Q1245">
            <v>0</v>
          </cell>
          <cell r="R1245">
            <v>252</v>
          </cell>
          <cell r="S1245">
            <v>749</v>
          </cell>
          <cell r="T1245">
            <v>0</v>
          </cell>
          <cell r="U1245">
            <v>749</v>
          </cell>
          <cell r="V1245">
            <v>749</v>
          </cell>
          <cell r="W1245">
            <v>0</v>
          </cell>
          <cell r="X1245">
            <v>749</v>
          </cell>
          <cell r="Y1245">
            <v>749</v>
          </cell>
          <cell r="Z1245">
            <v>0</v>
          </cell>
          <cell r="AA1245">
            <v>749</v>
          </cell>
          <cell r="AB1245">
            <v>12591103</v>
          </cell>
          <cell r="AC1245" t="str">
            <v>Registro Valido</v>
          </cell>
          <cell r="AD1245">
            <v>252</v>
          </cell>
          <cell r="AE1245">
            <v>749</v>
          </cell>
          <cell r="AF1245">
            <v>749</v>
          </cell>
          <cell r="AG1245">
            <v>749</v>
          </cell>
          <cell r="AH1245">
            <v>246</v>
          </cell>
          <cell r="AI1245">
            <v>733</v>
          </cell>
          <cell r="AJ1245">
            <v>733</v>
          </cell>
          <cell r="AK1245">
            <v>733</v>
          </cell>
          <cell r="AM1245" t="str">
            <v>ALI_124_SEG_11</v>
          </cell>
          <cell r="AN1245" t="str">
            <v>ALI_124_SEG_11_VAL_12591103</v>
          </cell>
          <cell r="AO1245">
            <v>4</v>
          </cell>
          <cell r="AP1245">
            <v>9854082.3999999985</v>
          </cell>
          <cell r="AQ1245" t="b">
            <v>0</v>
          </cell>
          <cell r="AR1245" t="str">
            <v/>
          </cell>
          <cell r="AS1245" t="str">
            <v/>
          </cell>
          <cell r="AT1245" t="str">
            <v>ALI_124_SEG_11_</v>
          </cell>
          <cell r="AU1245">
            <v>1</v>
          </cell>
          <cell r="AV1245" t="str">
            <v>No Seleccionada</v>
          </cell>
        </row>
        <row r="1246">
          <cell r="A1246" t="str">
            <v>ALI_124_SEG_12</v>
          </cell>
          <cell r="B1246" t="str">
            <v>5to_Evento_973_V2_NUTRISERVI_17501767.xlsm</v>
          </cell>
          <cell r="C1246">
            <v>124</v>
          </cell>
          <cell r="D1246">
            <v>2088</v>
          </cell>
          <cell r="E1246" t="str">
            <v>Consorcio Nutriservi Panadería 2020</v>
          </cell>
          <cell r="F1246">
            <v>511</v>
          </cell>
          <cell r="G1246" t="str">
            <v>CEREAL EMPACADO</v>
          </cell>
          <cell r="H1246" t="str">
            <v>124 : Mogolla multicereal.</v>
          </cell>
          <cell r="I1246">
            <v>12</v>
          </cell>
          <cell r="J1246" t="str">
            <v>Sitio 1 : CARRERA 127#22G-18 INT 4 - Sitio 2 : SIBERIA KM 7.5 CELTA, LOTE 159 - Sitio 3 : CARRERA 68B #10A-18 - Sitio 4 : CALLE 24F#101B-15 - Sitio 5 : CARRERA 65B#10A-87 - Sitio 6 : AUTO MEDE KM 1,5 P INDUS FLORIDA BOD 23 - Sitio 7 : CARRERA 71 A BIS # 63D-38 -</v>
          </cell>
          <cell r="K1246">
            <v>44835</v>
          </cell>
          <cell r="L1246">
            <v>6666</v>
          </cell>
          <cell r="M1246">
            <v>7952</v>
          </cell>
          <cell r="N1246">
            <v>4667</v>
          </cell>
          <cell r="O1246">
            <v>393</v>
          </cell>
          <cell r="P1246">
            <v>252</v>
          </cell>
          <cell r="Q1246">
            <v>0.21904761904761905</v>
          </cell>
          <cell r="R1246">
            <v>196.8</v>
          </cell>
          <cell r="S1246">
            <v>749</v>
          </cell>
          <cell r="T1246">
            <v>0.21708945260347101</v>
          </cell>
          <cell r="U1246">
            <v>586.4</v>
          </cell>
          <cell r="V1246">
            <v>749</v>
          </cell>
          <cell r="W1246">
            <v>0.21708945260347101</v>
          </cell>
          <cell r="X1246">
            <v>586.4</v>
          </cell>
          <cell r="Y1246">
            <v>749</v>
          </cell>
          <cell r="Z1246">
            <v>0.21708945260347101</v>
          </cell>
          <cell r="AA1246">
            <v>586.4</v>
          </cell>
          <cell r="AB1246">
            <v>8942105.5999999978</v>
          </cell>
          <cell r="AC1246" t="str">
            <v>Registro Valido</v>
          </cell>
          <cell r="AD1246">
            <v>252</v>
          </cell>
          <cell r="AE1246">
            <v>749</v>
          </cell>
          <cell r="AF1246">
            <v>749</v>
          </cell>
          <cell r="AG1246">
            <v>749</v>
          </cell>
          <cell r="AH1246">
            <v>246</v>
          </cell>
          <cell r="AI1246">
            <v>733</v>
          </cell>
          <cell r="AJ1246">
            <v>733</v>
          </cell>
          <cell r="AK1246">
            <v>733</v>
          </cell>
          <cell r="AM1246" t="str">
            <v>ALI_124_SEG_12</v>
          </cell>
          <cell r="AN1246" t="str">
            <v>ALI_124_SEG_12_VAL_8942105.6</v>
          </cell>
          <cell r="AO1246">
            <v>4</v>
          </cell>
          <cell r="AP1246">
            <v>8942105.5999999978</v>
          </cell>
          <cell r="AQ1246" t="b">
            <v>1</v>
          </cell>
          <cell r="AR1246" t="str">
            <v>Empate</v>
          </cell>
          <cell r="AS1246" t="str">
            <v>x</v>
          </cell>
          <cell r="AT1246" t="str">
            <v>ALI_124_SEG_12_x</v>
          </cell>
          <cell r="AU1246">
            <v>1</v>
          </cell>
          <cell r="AV1246" t="str">
            <v>Cotizacion Seleccionada</v>
          </cell>
        </row>
        <row r="1247">
          <cell r="A1247" t="b">
            <v>0</v>
          </cell>
          <cell r="B1247" t="str">
            <v>5to_Evento_973_V2_NUTRISERVI_17501767.xlsm</v>
          </cell>
          <cell r="C1247">
            <v>124</v>
          </cell>
          <cell r="D1247">
            <v>2088</v>
          </cell>
          <cell r="E1247" t="str">
            <v>Consorcio Nutriservi Panadería 2020</v>
          </cell>
          <cell r="F1247">
            <v>512</v>
          </cell>
          <cell r="G1247" t="str">
            <v>CEREAL EMPACADO</v>
          </cell>
          <cell r="H1247" t="str">
            <v>124 : Mogolla multicereal.</v>
          </cell>
          <cell r="I1247">
            <v>13</v>
          </cell>
          <cell r="J1247" t="str">
            <v>Sitio 1 : CARRERA 127#22G-18 INT 4 - Sitio 2 : SIBERIA KM 7.5 CELTA, LOTE 159 - Sitio 3 : CARRERA 68B #10A-18 - Sitio 4 : CALLE 24F#101B-15 - Sitio 5 : CARRERA 65B#10A-87 - Sitio 6 : AUTO MEDE KM 1,5 P INDUS FLORIDA BOD 23 - Sitio 7 : CARRERA 71 A BIS # 63D-38 -</v>
          </cell>
          <cell r="K1247">
            <v>44835</v>
          </cell>
          <cell r="L1247">
            <v>7078</v>
          </cell>
          <cell r="M1247">
            <v>8444</v>
          </cell>
          <cell r="N1247">
            <v>4956</v>
          </cell>
          <cell r="O1247">
            <v>417</v>
          </cell>
          <cell r="P1247">
            <v>252</v>
          </cell>
          <cell r="Q1247">
            <v>0</v>
          </cell>
          <cell r="R1247">
            <v>252</v>
          </cell>
          <cell r="S1247">
            <v>749</v>
          </cell>
          <cell r="T1247">
            <v>0</v>
          </cell>
          <cell r="U1247">
            <v>749</v>
          </cell>
          <cell r="V1247">
            <v>749</v>
          </cell>
          <cell r="W1247">
            <v>0</v>
          </cell>
          <cell r="X1247">
            <v>749</v>
          </cell>
          <cell r="Y1247">
            <v>749</v>
          </cell>
          <cell r="Z1247">
            <v>0</v>
          </cell>
          <cell r="AA1247">
            <v>749</v>
          </cell>
          <cell r="AB1247">
            <v>12132589</v>
          </cell>
          <cell r="AC1247" t="str">
            <v>Registro Valido</v>
          </cell>
          <cell r="AD1247">
            <v>252</v>
          </cell>
          <cell r="AE1247">
            <v>749</v>
          </cell>
          <cell r="AF1247">
            <v>749</v>
          </cell>
          <cell r="AG1247">
            <v>749</v>
          </cell>
          <cell r="AH1247">
            <v>246</v>
          </cell>
          <cell r="AI1247">
            <v>733</v>
          </cell>
          <cell r="AJ1247">
            <v>733</v>
          </cell>
          <cell r="AK1247">
            <v>733</v>
          </cell>
          <cell r="AM1247" t="str">
            <v>ALI_124_SEG_13</v>
          </cell>
          <cell r="AN1247" t="str">
            <v>ALI_124_SEG_13_VAL_12132589</v>
          </cell>
          <cell r="AO1247">
            <v>4</v>
          </cell>
          <cell r="AP1247">
            <v>11869049</v>
          </cell>
          <cell r="AQ1247" t="b">
            <v>0</v>
          </cell>
          <cell r="AR1247" t="str">
            <v/>
          </cell>
          <cell r="AS1247" t="str">
            <v/>
          </cell>
          <cell r="AT1247" t="str">
            <v>ALI_124_SEG_13_</v>
          </cell>
          <cell r="AU1247">
            <v>1</v>
          </cell>
          <cell r="AV1247" t="str">
            <v>No Seleccionada</v>
          </cell>
        </row>
        <row r="1248">
          <cell r="A1248" t="str">
            <v>ALI_124_SEG_14</v>
          </cell>
          <cell r="B1248" t="str">
            <v>5to_Evento_973_V2_NUTRISERVI_17501767.xlsm</v>
          </cell>
          <cell r="C1248">
            <v>124</v>
          </cell>
          <cell r="D1248">
            <v>2088</v>
          </cell>
          <cell r="E1248" t="str">
            <v>Consorcio Nutriservi Panadería 2020</v>
          </cell>
          <cell r="F1248">
            <v>513</v>
          </cell>
          <cell r="G1248" t="str">
            <v>CEREAL EMPACADO</v>
          </cell>
          <cell r="H1248" t="str">
            <v>124 : Mogolla multicereal.</v>
          </cell>
          <cell r="I1248">
            <v>14</v>
          </cell>
          <cell r="J1248" t="str">
            <v>Sitio 1 : CARRERA 127#22G-18 INT 4 - Sitio 2 : SIBERIA KM 7.5 CELTA, LOTE 159 - Sitio 3 : CARRERA 68B #10A-18 - Sitio 4 : CALLE 24F#101B-15 - Sitio 5 : CARRERA 65B#10A-87 - Sitio 6 : AUTO MEDE KM 1,5 P INDUS FLORIDA BOD 23 - Sitio 7 : CARRERA 71 A BIS # 63D-38 -</v>
          </cell>
          <cell r="K1248">
            <v>44835</v>
          </cell>
          <cell r="L1248">
            <v>7014</v>
          </cell>
          <cell r="M1248">
            <v>8367</v>
          </cell>
          <cell r="N1248">
            <v>4911</v>
          </cell>
          <cell r="O1248">
            <v>414</v>
          </cell>
          <cell r="P1248">
            <v>252</v>
          </cell>
          <cell r="Q1248">
            <v>0.21904761904761905</v>
          </cell>
          <cell r="R1248">
            <v>196.8</v>
          </cell>
          <cell r="S1248">
            <v>749</v>
          </cell>
          <cell r="T1248">
            <v>0.21708945260347101</v>
          </cell>
          <cell r="U1248">
            <v>586.4</v>
          </cell>
          <cell r="V1248">
            <v>749</v>
          </cell>
          <cell r="W1248">
            <v>0.21708945260347101</v>
          </cell>
          <cell r="X1248">
            <v>586.4</v>
          </cell>
          <cell r="Y1248">
            <v>749</v>
          </cell>
          <cell r="Z1248">
            <v>0.21708945260347101</v>
          </cell>
          <cell r="AA1248">
            <v>586.4</v>
          </cell>
          <cell r="AB1248">
            <v>9409344</v>
          </cell>
          <cell r="AC1248" t="str">
            <v>Registro Valido</v>
          </cell>
          <cell r="AD1248">
            <v>252</v>
          </cell>
          <cell r="AE1248">
            <v>749</v>
          </cell>
          <cell r="AF1248">
            <v>749</v>
          </cell>
          <cell r="AG1248">
            <v>749</v>
          </cell>
          <cell r="AH1248">
            <v>246</v>
          </cell>
          <cell r="AI1248">
            <v>733</v>
          </cell>
          <cell r="AJ1248">
            <v>733</v>
          </cell>
          <cell r="AK1248">
            <v>733</v>
          </cell>
          <cell r="AM1248" t="str">
            <v>ALI_124_SEG_14</v>
          </cell>
          <cell r="AN1248" t="str">
            <v>ALI_124_SEG_14_VAL_9409344</v>
          </cell>
          <cell r="AO1248">
            <v>4</v>
          </cell>
          <cell r="AP1248">
            <v>9409344</v>
          </cell>
          <cell r="AQ1248" t="b">
            <v>1</v>
          </cell>
          <cell r="AR1248" t="str">
            <v>Empate</v>
          </cell>
          <cell r="AS1248" t="str">
            <v>x</v>
          </cell>
          <cell r="AT1248" t="str">
            <v>ALI_124_SEG_14_x</v>
          </cell>
          <cell r="AU1248">
            <v>1</v>
          </cell>
          <cell r="AV1248" t="str">
            <v>Cotizacion Seleccionada</v>
          </cell>
        </row>
        <row r="1249">
          <cell r="A1249" t="b">
            <v>0</v>
          </cell>
          <cell r="B1249" t="str">
            <v>5to_Evento_973_V2_NUTRISERVI_17501767.xlsm</v>
          </cell>
          <cell r="C1249">
            <v>124</v>
          </cell>
          <cell r="D1249">
            <v>2088</v>
          </cell>
          <cell r="E1249" t="str">
            <v>Consorcio Nutriservi Panadería 2020</v>
          </cell>
          <cell r="F1249">
            <v>514</v>
          </cell>
          <cell r="G1249" t="str">
            <v>CEREAL EMPACADO</v>
          </cell>
          <cell r="H1249" t="str">
            <v>124 : Mogolla multicereal.</v>
          </cell>
          <cell r="I1249">
            <v>15</v>
          </cell>
          <cell r="J1249" t="str">
            <v>Sitio 1 : CARRERA 127#22G-18 INT 4 - Sitio 2 : SIBERIA KM 7.5 CELTA, LOTE 159 - Sitio 3 : CARRERA 68B #10A-18 - Sitio 4 : CALLE 24F#101B-15 - Sitio 5 : CARRERA 65B#10A-87 - Sitio 6 : AUTO MEDE KM 1,5 P INDUS FLORIDA BOD 23 - Sitio 7 : CARRERA 71 A BIS # 63D-38 -</v>
          </cell>
          <cell r="K1249">
            <v>44835</v>
          </cell>
          <cell r="L1249">
            <v>6632</v>
          </cell>
          <cell r="M1249">
            <v>7912</v>
          </cell>
          <cell r="N1249">
            <v>4639</v>
          </cell>
          <cell r="O1249">
            <v>389</v>
          </cell>
          <cell r="P1249">
            <v>252</v>
          </cell>
          <cell r="Q1249">
            <v>0</v>
          </cell>
          <cell r="R1249">
            <v>252</v>
          </cell>
          <cell r="S1249">
            <v>749</v>
          </cell>
          <cell r="T1249">
            <v>0</v>
          </cell>
          <cell r="U1249">
            <v>749</v>
          </cell>
          <cell r="V1249">
            <v>749</v>
          </cell>
          <cell r="W1249">
            <v>0</v>
          </cell>
          <cell r="X1249">
            <v>749</v>
          </cell>
          <cell r="Y1249">
            <v>749</v>
          </cell>
          <cell r="Z1249">
            <v>0</v>
          </cell>
          <cell r="AA1249">
            <v>749</v>
          </cell>
          <cell r="AB1249">
            <v>11363324</v>
          </cell>
          <cell r="AC1249" t="str">
            <v>Registro Valido</v>
          </cell>
          <cell r="AD1249">
            <v>252</v>
          </cell>
          <cell r="AE1249">
            <v>749</v>
          </cell>
          <cell r="AF1249">
            <v>749</v>
          </cell>
          <cell r="AG1249">
            <v>749</v>
          </cell>
          <cell r="AH1249">
            <v>246</v>
          </cell>
          <cell r="AI1249">
            <v>733</v>
          </cell>
          <cell r="AJ1249">
            <v>733</v>
          </cell>
          <cell r="AK1249">
            <v>733</v>
          </cell>
          <cell r="AM1249" t="str">
            <v>ALI_124_SEG_15</v>
          </cell>
          <cell r="AN1249" t="str">
            <v>ALI_124_SEG_15_VAL_11363324</v>
          </cell>
          <cell r="AO1249">
            <v>4</v>
          </cell>
          <cell r="AP1249">
            <v>8893193.5999999996</v>
          </cell>
          <cell r="AQ1249" t="b">
            <v>0</v>
          </cell>
          <cell r="AR1249" t="str">
            <v/>
          </cell>
          <cell r="AS1249" t="str">
            <v/>
          </cell>
          <cell r="AT1249" t="str">
            <v>ALI_124_SEG_15_</v>
          </cell>
          <cell r="AU1249">
            <v>1</v>
          </cell>
          <cell r="AV1249" t="str">
            <v>No Seleccionada</v>
          </cell>
        </row>
        <row r="1250">
          <cell r="A1250" t="b">
            <v>0</v>
          </cell>
          <cell r="B1250" t="str">
            <v>5to_Evento_973_V2_NUTRISERVI_17501767.xlsm</v>
          </cell>
          <cell r="C1250">
            <v>4</v>
          </cell>
          <cell r="D1250">
            <v>2088</v>
          </cell>
          <cell r="E1250" t="str">
            <v>Consorcio Nutriservi Panadería 2020</v>
          </cell>
          <cell r="F1250">
            <v>602</v>
          </cell>
          <cell r="G1250" t="str">
            <v>CEREAL EMPACADO</v>
          </cell>
          <cell r="H1250" t="str">
            <v>4 : Galletas de arroz, semillas de chía y quinua, almendras y chocolate.</v>
          </cell>
          <cell r="I1250">
            <v>1</v>
          </cell>
          <cell r="J1250" t="str">
            <v>Sitio 1 : CARRERA 127#22G-18 INT 4 - Sitio 2 : SIBERIA KM 7.5 CELTA, LOTE 159 - Sitio 3 : CARRERA 68B #10A-18 - Sitio 4 : CALLE 24F#101B-15 - Sitio 5 : CARRERA 65B#10A-87 - Sitio 6 : AUTO MEDE KM 1,5 P INDUS FLORIDA BOD 23 - Sitio 7 : CARRERA 71 A BIS # 63D-38 -</v>
          </cell>
          <cell r="K1250">
            <v>44835</v>
          </cell>
          <cell r="L1250">
            <v>8632</v>
          </cell>
          <cell r="M1250">
            <v>8632</v>
          </cell>
          <cell r="N1250">
            <v>10230</v>
          </cell>
          <cell r="O1250">
            <v>511</v>
          </cell>
          <cell r="P1250">
            <v>814</v>
          </cell>
          <cell r="Q1250">
            <v>0.21474201474201471</v>
          </cell>
          <cell r="R1250">
            <v>639.20000000000005</v>
          </cell>
          <cell r="S1250">
            <v>814</v>
          </cell>
          <cell r="T1250">
            <v>0.21474201474201471</v>
          </cell>
          <cell r="U1250">
            <v>639.20000000000005</v>
          </cell>
          <cell r="V1250">
            <v>814</v>
          </cell>
          <cell r="W1250">
            <v>0.21474201474201471</v>
          </cell>
          <cell r="X1250">
            <v>639.20000000000005</v>
          </cell>
          <cell r="Y1250">
            <v>814</v>
          </cell>
          <cell r="Z1250">
            <v>0.21474201474201471</v>
          </cell>
          <cell r="AA1250">
            <v>639.20000000000005</v>
          </cell>
          <cell r="AB1250">
            <v>17900796</v>
          </cell>
          <cell r="AC1250" t="str">
            <v>Registro Valido</v>
          </cell>
          <cell r="AD1250">
            <v>814</v>
          </cell>
          <cell r="AE1250">
            <v>814</v>
          </cell>
          <cell r="AF1250">
            <v>814</v>
          </cell>
          <cell r="AG1250">
            <v>814</v>
          </cell>
          <cell r="AH1250">
            <v>799</v>
          </cell>
          <cell r="AI1250">
            <v>799</v>
          </cell>
          <cell r="AJ1250">
            <v>799</v>
          </cell>
          <cell r="AK1250">
            <v>799</v>
          </cell>
          <cell r="AM1250" t="str">
            <v>ALI_4_SEG_1</v>
          </cell>
          <cell r="AN1250" t="str">
            <v>ALI_4_SEG_1_VAL_17900796</v>
          </cell>
          <cell r="AO1250">
            <v>2</v>
          </cell>
          <cell r="AP1250">
            <v>17900796</v>
          </cell>
          <cell r="AQ1250" t="b">
            <v>1</v>
          </cell>
          <cell r="AR1250" t="str">
            <v>Empate</v>
          </cell>
          <cell r="AS1250" t="str">
            <v/>
          </cell>
          <cell r="AT1250" t="str">
            <v>ALI_4_SEG_1_</v>
          </cell>
          <cell r="AU1250">
            <v>1</v>
          </cell>
          <cell r="AV1250" t="str">
            <v>No Seleccionada</v>
          </cell>
        </row>
        <row r="1251">
          <cell r="A1251" t="b">
            <v>0</v>
          </cell>
          <cell r="B1251" t="str">
            <v>5to_Evento_973_V2_NUTRISERVI_17501767.xlsm</v>
          </cell>
          <cell r="C1251">
            <v>4</v>
          </cell>
          <cell r="D1251">
            <v>2088</v>
          </cell>
          <cell r="E1251" t="str">
            <v>Consorcio Nutriservi Panadería 2020</v>
          </cell>
          <cell r="F1251">
            <v>603</v>
          </cell>
          <cell r="G1251" t="str">
            <v>CEREAL EMPACADO</v>
          </cell>
          <cell r="H1251" t="str">
            <v>4 : Galletas de arroz, semillas de chía y quinua, almendras y chocolate.</v>
          </cell>
          <cell r="I1251">
            <v>2</v>
          </cell>
          <cell r="J1251" t="str">
            <v>Sitio 1 : CARRERA 127#22G-18 INT 4 - Sitio 2 : SIBERIA KM 7.5 CELTA, LOTE 159 - Sitio 3 : CARRERA 68B #10A-18 - Sitio 4 : CALLE 24F#101B-15 - Sitio 5 : CARRERA 65B#10A-87 - Sitio 6 : AUTO MEDE KM 1,5 P INDUS FLORIDA BOD 23 - Sitio 7 : CARRERA 71 A BIS # 63D-38 -</v>
          </cell>
          <cell r="K1251">
            <v>44835</v>
          </cell>
          <cell r="L1251">
            <v>8826</v>
          </cell>
          <cell r="M1251">
            <v>8826</v>
          </cell>
          <cell r="N1251">
            <v>10461</v>
          </cell>
          <cell r="O1251">
            <v>523</v>
          </cell>
          <cell r="P1251">
            <v>814</v>
          </cell>
          <cell r="Q1251">
            <v>0.21474201474201471</v>
          </cell>
          <cell r="R1251">
            <v>639.20000000000005</v>
          </cell>
          <cell r="S1251">
            <v>814</v>
          </cell>
          <cell r="T1251">
            <v>0.21474201474201471</v>
          </cell>
          <cell r="U1251">
            <v>639.20000000000005</v>
          </cell>
          <cell r="V1251">
            <v>814</v>
          </cell>
          <cell r="W1251">
            <v>0.21474201474201471</v>
          </cell>
          <cell r="X1251">
            <v>639.20000000000005</v>
          </cell>
          <cell r="Y1251">
            <v>814</v>
          </cell>
          <cell r="Z1251">
            <v>0.21474201474201471</v>
          </cell>
          <cell r="AA1251">
            <v>639.20000000000005</v>
          </cell>
          <cell r="AB1251">
            <v>18304131.200000003</v>
          </cell>
          <cell r="AC1251" t="str">
            <v>Registro Valido</v>
          </cell>
          <cell r="AD1251">
            <v>814</v>
          </cell>
          <cell r="AE1251">
            <v>814</v>
          </cell>
          <cell r="AF1251">
            <v>814</v>
          </cell>
          <cell r="AG1251">
            <v>814</v>
          </cell>
          <cell r="AH1251">
            <v>799</v>
          </cell>
          <cell r="AI1251">
            <v>799</v>
          </cell>
          <cell r="AJ1251">
            <v>799</v>
          </cell>
          <cell r="AK1251">
            <v>799</v>
          </cell>
          <cell r="AM1251" t="str">
            <v>ALI_4_SEG_2</v>
          </cell>
          <cell r="AN1251" t="str">
            <v>ALI_4_SEG_2_VAL_18304131.2</v>
          </cell>
          <cell r="AO1251">
            <v>2</v>
          </cell>
          <cell r="AP1251">
            <v>18304131.200000003</v>
          </cell>
          <cell r="AQ1251" t="b">
            <v>1</v>
          </cell>
          <cell r="AR1251" t="str">
            <v>Empate</v>
          </cell>
          <cell r="AS1251" t="str">
            <v/>
          </cell>
          <cell r="AT1251" t="str">
            <v>ALI_4_SEG_2_</v>
          </cell>
          <cell r="AU1251">
            <v>1</v>
          </cell>
          <cell r="AV1251" t="str">
            <v>No Seleccionada</v>
          </cell>
        </row>
        <row r="1252">
          <cell r="A1252" t="b">
            <v>0</v>
          </cell>
          <cell r="B1252" t="str">
            <v>5to_Evento_973_V2_NUTRISERVI_17501767.xlsm</v>
          </cell>
          <cell r="C1252">
            <v>4</v>
          </cell>
          <cell r="D1252">
            <v>2088</v>
          </cell>
          <cell r="E1252" t="str">
            <v>Consorcio Nutriservi Panadería 2020</v>
          </cell>
          <cell r="F1252">
            <v>604</v>
          </cell>
          <cell r="G1252" t="str">
            <v>CEREAL EMPACADO</v>
          </cell>
          <cell r="H1252" t="str">
            <v>4 : Galletas de arroz, semillas de chía y quinua, almendras y chocolate.</v>
          </cell>
          <cell r="I1252">
            <v>3</v>
          </cell>
          <cell r="J1252" t="str">
            <v>Sitio 1 : CARRERA 127#22G-18 INT 4 - Sitio 2 : SIBERIA KM 7.5 CELTA, LOTE 159 - Sitio 3 : CARRERA 68B #10A-18 - Sitio 4 : CALLE 24F#101B-15 - Sitio 5 : CARRERA 65B#10A-87 - Sitio 6 : AUTO MEDE KM 1,5 P INDUS FLORIDA BOD 23 - Sitio 7 : CARRERA 71 A BIS # 63D-38 -</v>
          </cell>
          <cell r="K1252">
            <v>44835</v>
          </cell>
          <cell r="L1252">
            <v>8774</v>
          </cell>
          <cell r="M1252">
            <v>8774</v>
          </cell>
          <cell r="N1252">
            <v>10398</v>
          </cell>
          <cell r="O1252">
            <v>520</v>
          </cell>
          <cell r="P1252">
            <v>814</v>
          </cell>
          <cell r="Q1252">
            <v>0.21474201474201471</v>
          </cell>
          <cell r="R1252">
            <v>639.20000000000005</v>
          </cell>
          <cell r="S1252">
            <v>814</v>
          </cell>
          <cell r="T1252">
            <v>0.21474201474201471</v>
          </cell>
          <cell r="U1252">
            <v>639.20000000000005</v>
          </cell>
          <cell r="V1252">
            <v>814</v>
          </cell>
          <cell r="W1252">
            <v>0.21474201474201471</v>
          </cell>
          <cell r="X1252">
            <v>639.20000000000005</v>
          </cell>
          <cell r="Y1252">
            <v>814</v>
          </cell>
          <cell r="Z1252">
            <v>0.21474201474201471</v>
          </cell>
          <cell r="AA1252">
            <v>639.20000000000005</v>
          </cell>
          <cell r="AB1252">
            <v>18195467.200000003</v>
          </cell>
          <cell r="AC1252" t="str">
            <v>Registro Valido</v>
          </cell>
          <cell r="AD1252">
            <v>814</v>
          </cell>
          <cell r="AE1252">
            <v>814</v>
          </cell>
          <cell r="AF1252">
            <v>814</v>
          </cell>
          <cell r="AG1252">
            <v>814</v>
          </cell>
          <cell r="AH1252">
            <v>799</v>
          </cell>
          <cell r="AI1252">
            <v>799</v>
          </cell>
          <cell r="AJ1252">
            <v>799</v>
          </cell>
          <cell r="AK1252">
            <v>799</v>
          </cell>
          <cell r="AM1252" t="str">
            <v>ALI_4_SEG_3</v>
          </cell>
          <cell r="AN1252" t="str">
            <v>ALI_4_SEG_3_VAL_18195467.2</v>
          </cell>
          <cell r="AO1252">
            <v>2</v>
          </cell>
          <cell r="AP1252">
            <v>18195467.200000003</v>
          </cell>
          <cell r="AQ1252" t="b">
            <v>1</v>
          </cell>
          <cell r="AR1252" t="str">
            <v>Empate</v>
          </cell>
          <cell r="AS1252" t="str">
            <v/>
          </cell>
          <cell r="AT1252" t="str">
            <v>ALI_4_SEG_3_</v>
          </cell>
          <cell r="AU1252">
            <v>1</v>
          </cell>
          <cell r="AV1252" t="str">
            <v>No Seleccionada</v>
          </cell>
        </row>
        <row r="1253">
          <cell r="A1253" t="b">
            <v>0</v>
          </cell>
          <cell r="B1253" t="str">
            <v>5to_Evento_973_V2_NUTRISERVI_17501767.xlsm</v>
          </cell>
          <cell r="C1253">
            <v>4</v>
          </cell>
          <cell r="D1253">
            <v>2088</v>
          </cell>
          <cell r="E1253" t="str">
            <v>Consorcio Nutriservi Panadería 2020</v>
          </cell>
          <cell r="F1253">
            <v>605</v>
          </cell>
          <cell r="G1253" t="str">
            <v>CEREAL EMPACADO</v>
          </cell>
          <cell r="H1253" t="str">
            <v>4 : Galletas de arroz, semillas de chía y quinua, almendras y chocolate.</v>
          </cell>
          <cell r="I1253">
            <v>4</v>
          </cell>
          <cell r="J1253" t="str">
            <v>Sitio 1 : CARRERA 127#22G-18 INT 4 - Sitio 2 : SIBERIA KM 7.5 CELTA, LOTE 159 - Sitio 3 : CARRERA 68B #10A-18 - Sitio 4 : CALLE 24F#101B-15 - Sitio 5 : CARRERA 65B#10A-87 - Sitio 6 : AUTO MEDE KM 1,5 P INDUS FLORIDA BOD 23 - Sitio 7 : CARRERA 71 A BIS # 63D-38 -</v>
          </cell>
          <cell r="K1253">
            <v>44835</v>
          </cell>
          <cell r="L1253">
            <v>9349</v>
          </cell>
          <cell r="M1253">
            <v>9347</v>
          </cell>
          <cell r="N1253">
            <v>11080</v>
          </cell>
          <cell r="O1253">
            <v>554</v>
          </cell>
          <cell r="P1253">
            <v>814</v>
          </cell>
          <cell r="Q1253">
            <v>0.21474201474201471</v>
          </cell>
          <cell r="R1253">
            <v>639.20000000000005</v>
          </cell>
          <cell r="S1253">
            <v>814</v>
          </cell>
          <cell r="T1253">
            <v>0.21474201474201471</v>
          </cell>
          <cell r="U1253">
            <v>639.20000000000005</v>
          </cell>
          <cell r="V1253">
            <v>814</v>
          </cell>
          <cell r="W1253">
            <v>0.21474201474201471</v>
          </cell>
          <cell r="X1253">
            <v>639.20000000000005</v>
          </cell>
          <cell r="Y1253">
            <v>814</v>
          </cell>
          <cell r="Z1253">
            <v>0.21474201474201471</v>
          </cell>
          <cell r="AA1253">
            <v>639.20000000000005</v>
          </cell>
          <cell r="AB1253">
            <v>19386936.000000004</v>
          </cell>
          <cell r="AC1253" t="str">
            <v>Registro Valido</v>
          </cell>
          <cell r="AD1253">
            <v>814</v>
          </cell>
          <cell r="AE1253">
            <v>814</v>
          </cell>
          <cell r="AF1253">
            <v>814</v>
          </cell>
          <cell r="AG1253">
            <v>814</v>
          </cell>
          <cell r="AH1253">
            <v>799</v>
          </cell>
          <cell r="AI1253">
            <v>799</v>
          </cell>
          <cell r="AJ1253">
            <v>799</v>
          </cell>
          <cell r="AK1253">
            <v>799</v>
          </cell>
          <cell r="AM1253" t="str">
            <v>ALI_4_SEG_4</v>
          </cell>
          <cell r="AN1253" t="str">
            <v>ALI_4_SEG_4_VAL_19386936</v>
          </cell>
          <cell r="AO1253">
            <v>2</v>
          </cell>
          <cell r="AP1253">
            <v>19386936.000000004</v>
          </cell>
          <cell r="AQ1253" t="b">
            <v>1</v>
          </cell>
          <cell r="AR1253" t="str">
            <v>Empate</v>
          </cell>
          <cell r="AS1253" t="str">
            <v/>
          </cell>
          <cell r="AT1253" t="str">
            <v>ALI_4_SEG_4_</v>
          </cell>
          <cell r="AU1253">
            <v>1</v>
          </cell>
          <cell r="AV1253" t="str">
            <v>No Seleccionada</v>
          </cell>
        </row>
        <row r="1254">
          <cell r="A1254" t="b">
            <v>0</v>
          </cell>
          <cell r="B1254" t="str">
            <v>5to_Evento_973_V2_NUTRISERVI_17501767.xlsm</v>
          </cell>
          <cell r="C1254">
            <v>4</v>
          </cell>
          <cell r="D1254">
            <v>2088</v>
          </cell>
          <cell r="E1254" t="str">
            <v>Consorcio Nutriservi Panadería 2020</v>
          </cell>
          <cell r="F1254">
            <v>606</v>
          </cell>
          <cell r="G1254" t="str">
            <v>CEREAL EMPACADO</v>
          </cell>
          <cell r="H1254" t="str">
            <v>4 : Galletas de arroz, semillas de chía y quinua, almendras y chocolate.</v>
          </cell>
          <cell r="I1254">
            <v>5</v>
          </cell>
          <cell r="J1254" t="str">
            <v>Sitio 1 : CARRERA 127#22G-18 INT 4 - Sitio 2 : SIBERIA KM 7.5 CELTA, LOTE 159 - Sitio 3 : CARRERA 68B #10A-18 - Sitio 4 : CALLE 24F#101B-15 - Sitio 5 : CARRERA 65B#10A-87 - Sitio 6 : AUTO MEDE KM 1,5 P INDUS FLORIDA BOD 23 - Sitio 7 : CARRERA 71 A BIS # 63D-38 -</v>
          </cell>
          <cell r="K1254">
            <v>44835</v>
          </cell>
          <cell r="L1254">
            <v>8690</v>
          </cell>
          <cell r="M1254">
            <v>8690</v>
          </cell>
          <cell r="N1254">
            <v>10299</v>
          </cell>
          <cell r="O1254">
            <v>515</v>
          </cell>
          <cell r="P1254">
            <v>814</v>
          </cell>
          <cell r="Q1254">
            <v>0.21474201474201471</v>
          </cell>
          <cell r="R1254">
            <v>639.20000000000005</v>
          </cell>
          <cell r="S1254">
            <v>814</v>
          </cell>
          <cell r="T1254">
            <v>0.21474201474201471</v>
          </cell>
          <cell r="U1254">
            <v>639.20000000000005</v>
          </cell>
          <cell r="V1254">
            <v>814</v>
          </cell>
          <cell r="W1254">
            <v>0.21474201474201471</v>
          </cell>
          <cell r="X1254">
            <v>639.20000000000005</v>
          </cell>
          <cell r="Y1254">
            <v>814</v>
          </cell>
          <cell r="Z1254">
            <v>0.21474201474201471</v>
          </cell>
          <cell r="AA1254">
            <v>639.20000000000005</v>
          </cell>
          <cell r="AB1254">
            <v>18021604.800000001</v>
          </cell>
          <cell r="AC1254" t="str">
            <v>Registro Valido</v>
          </cell>
          <cell r="AD1254">
            <v>814</v>
          </cell>
          <cell r="AE1254">
            <v>814</v>
          </cell>
          <cell r="AF1254">
            <v>814</v>
          </cell>
          <cell r="AG1254">
            <v>814</v>
          </cell>
          <cell r="AH1254">
            <v>799</v>
          </cell>
          <cell r="AI1254">
            <v>799</v>
          </cell>
          <cell r="AJ1254">
            <v>799</v>
          </cell>
          <cell r="AK1254">
            <v>799</v>
          </cell>
          <cell r="AM1254" t="str">
            <v>ALI_4_SEG_5</v>
          </cell>
          <cell r="AN1254" t="str">
            <v>ALI_4_SEG_5_VAL_18021604.8</v>
          </cell>
          <cell r="AO1254">
            <v>2</v>
          </cell>
          <cell r="AP1254">
            <v>18021604.800000001</v>
          </cell>
          <cell r="AQ1254" t="b">
            <v>1</v>
          </cell>
          <cell r="AR1254" t="str">
            <v>Empate</v>
          </cell>
          <cell r="AS1254" t="str">
            <v/>
          </cell>
          <cell r="AT1254" t="str">
            <v>ALI_4_SEG_5_</v>
          </cell>
          <cell r="AU1254">
            <v>1</v>
          </cell>
          <cell r="AV1254" t="str">
            <v>No Seleccionada</v>
          </cell>
        </row>
        <row r="1255">
          <cell r="A1255" t="b">
            <v>0</v>
          </cell>
          <cell r="B1255" t="str">
            <v>5to_Evento_973_V2_NUTRISERVI_17501767.xlsm</v>
          </cell>
          <cell r="C1255">
            <v>4</v>
          </cell>
          <cell r="D1255">
            <v>2088</v>
          </cell>
          <cell r="E1255" t="str">
            <v>Consorcio Nutriservi Panadería 2020</v>
          </cell>
          <cell r="F1255">
            <v>607</v>
          </cell>
          <cell r="G1255" t="str">
            <v>CEREAL EMPACADO</v>
          </cell>
          <cell r="H1255" t="str">
            <v>4 : Galletas de arroz, semillas de chía y quinua, almendras y chocolate.</v>
          </cell>
          <cell r="I1255">
            <v>6</v>
          </cell>
          <cell r="J1255" t="str">
            <v>Sitio 1 : CARRERA 127#22G-18 INT 4 - Sitio 2 : SIBERIA KM 7.5 CELTA, LOTE 159 - Sitio 3 : CARRERA 68B #10A-18 - Sitio 4 : CALLE 24F#101B-15 - Sitio 5 : CARRERA 65B#10A-87 - Sitio 6 : AUTO MEDE KM 1,5 P INDUS FLORIDA BOD 23 - Sitio 7 : CARRERA 71 A BIS # 63D-38 -</v>
          </cell>
          <cell r="K1255">
            <v>44835</v>
          </cell>
          <cell r="L1255">
            <v>9407</v>
          </cell>
          <cell r="M1255">
            <v>9407</v>
          </cell>
          <cell r="N1255">
            <v>11147</v>
          </cell>
          <cell r="O1255">
            <v>558</v>
          </cell>
          <cell r="P1255">
            <v>814</v>
          </cell>
          <cell r="Q1255">
            <v>0.21474201474201471</v>
          </cell>
          <cell r="R1255">
            <v>639.20000000000005</v>
          </cell>
          <cell r="S1255">
            <v>814</v>
          </cell>
          <cell r="T1255">
            <v>0.21474201474201471</v>
          </cell>
          <cell r="U1255">
            <v>639.20000000000005</v>
          </cell>
          <cell r="V1255">
            <v>814</v>
          </cell>
          <cell r="W1255">
            <v>0.21474201474201471</v>
          </cell>
          <cell r="X1255">
            <v>639.20000000000005</v>
          </cell>
          <cell r="Y1255">
            <v>814</v>
          </cell>
          <cell r="Z1255">
            <v>0.21474201474201471</v>
          </cell>
          <cell r="AA1255">
            <v>639.20000000000005</v>
          </cell>
          <cell r="AB1255">
            <v>19507744.800000004</v>
          </cell>
          <cell r="AC1255" t="str">
            <v>Registro Valido</v>
          </cell>
          <cell r="AD1255">
            <v>814</v>
          </cell>
          <cell r="AE1255">
            <v>814</v>
          </cell>
          <cell r="AF1255">
            <v>814</v>
          </cell>
          <cell r="AG1255">
            <v>814</v>
          </cell>
          <cell r="AH1255">
            <v>799</v>
          </cell>
          <cell r="AI1255">
            <v>799</v>
          </cell>
          <cell r="AJ1255">
            <v>799</v>
          </cell>
          <cell r="AK1255">
            <v>799</v>
          </cell>
          <cell r="AM1255" t="str">
            <v>ALI_4_SEG_6</v>
          </cell>
          <cell r="AN1255" t="str">
            <v>ALI_4_SEG_6_VAL_19507744.8</v>
          </cell>
          <cell r="AO1255">
            <v>2</v>
          </cell>
          <cell r="AP1255">
            <v>19507744.800000004</v>
          </cell>
          <cell r="AQ1255" t="b">
            <v>1</v>
          </cell>
          <cell r="AR1255" t="str">
            <v>Empate</v>
          </cell>
          <cell r="AS1255" t="str">
            <v/>
          </cell>
          <cell r="AT1255" t="str">
            <v>ALI_4_SEG_6_</v>
          </cell>
          <cell r="AU1255">
            <v>1</v>
          </cell>
          <cell r="AV1255" t="str">
            <v>No Seleccionada</v>
          </cell>
        </row>
        <row r="1256">
          <cell r="A1256" t="b">
            <v>0</v>
          </cell>
          <cell r="B1256" t="str">
            <v>5to_Evento_973_V2_NUTRISERVI_17501767.xlsm</v>
          </cell>
          <cell r="C1256">
            <v>4</v>
          </cell>
          <cell r="D1256">
            <v>2088</v>
          </cell>
          <cell r="E1256" t="str">
            <v>Consorcio Nutriservi Panadería 2020</v>
          </cell>
          <cell r="F1256">
            <v>608</v>
          </cell>
          <cell r="G1256" t="str">
            <v>CEREAL EMPACADO</v>
          </cell>
          <cell r="H1256" t="str">
            <v>4 : Galletas de arroz, semillas de chía y quinua, almendras y chocolate.</v>
          </cell>
          <cell r="I1256">
            <v>7</v>
          </cell>
          <cell r="J1256" t="str">
            <v>Sitio 1 : CARRERA 127#22G-18 INT 4 - Sitio 2 : SIBERIA KM 7.5 CELTA, LOTE 159 - Sitio 3 : CARRERA 68B #10A-18 - Sitio 4 : CALLE 24F#101B-15 - Sitio 5 : CARRERA 65B#10A-87 - Sitio 6 : AUTO MEDE KM 1,5 P INDUS FLORIDA BOD 23 - Sitio 7 : CARRERA 71 A BIS # 63D-38 -</v>
          </cell>
          <cell r="K1256">
            <v>44835</v>
          </cell>
          <cell r="L1256">
            <v>9605</v>
          </cell>
          <cell r="M1256">
            <v>9605</v>
          </cell>
          <cell r="N1256">
            <v>11384</v>
          </cell>
          <cell r="O1256">
            <v>569</v>
          </cell>
          <cell r="P1256">
            <v>814</v>
          </cell>
          <cell r="Q1256">
            <v>0.21474201474201471</v>
          </cell>
          <cell r="R1256">
            <v>639.20000000000005</v>
          </cell>
          <cell r="S1256">
            <v>814</v>
          </cell>
          <cell r="T1256">
            <v>0.21474201474201471</v>
          </cell>
          <cell r="U1256">
            <v>639.20000000000005</v>
          </cell>
          <cell r="V1256">
            <v>814</v>
          </cell>
          <cell r="W1256">
            <v>0.21474201474201471</v>
          </cell>
          <cell r="X1256">
            <v>639.20000000000005</v>
          </cell>
          <cell r="Y1256">
            <v>814</v>
          </cell>
          <cell r="Z1256">
            <v>0.21474201474201471</v>
          </cell>
          <cell r="AA1256">
            <v>639.20000000000005</v>
          </cell>
          <cell r="AB1256">
            <v>19919389.600000001</v>
          </cell>
          <cell r="AC1256" t="str">
            <v>Registro Valido</v>
          </cell>
          <cell r="AD1256">
            <v>814</v>
          </cell>
          <cell r="AE1256">
            <v>814</v>
          </cell>
          <cell r="AF1256">
            <v>814</v>
          </cell>
          <cell r="AG1256">
            <v>814</v>
          </cell>
          <cell r="AH1256">
            <v>799</v>
          </cell>
          <cell r="AI1256">
            <v>799</v>
          </cell>
          <cell r="AJ1256">
            <v>799</v>
          </cell>
          <cell r="AK1256">
            <v>799</v>
          </cell>
          <cell r="AM1256" t="str">
            <v>ALI_4_SEG_7</v>
          </cell>
          <cell r="AN1256" t="str">
            <v>ALI_4_SEG_7_VAL_19919389.6</v>
          </cell>
          <cell r="AO1256">
            <v>2</v>
          </cell>
          <cell r="AP1256">
            <v>19919389.600000001</v>
          </cell>
          <cell r="AQ1256" t="b">
            <v>1</v>
          </cell>
          <cell r="AR1256" t="str">
            <v>Empate</v>
          </cell>
          <cell r="AS1256" t="str">
            <v/>
          </cell>
          <cell r="AT1256" t="str">
            <v>ALI_4_SEG_7_</v>
          </cell>
          <cell r="AU1256">
            <v>1</v>
          </cell>
          <cell r="AV1256" t="str">
            <v>No Seleccionada</v>
          </cell>
        </row>
        <row r="1257">
          <cell r="A1257" t="b">
            <v>0</v>
          </cell>
          <cell r="B1257" t="str">
            <v>5to_Evento_973_V2_NUTRISERVI_17501767.xlsm</v>
          </cell>
          <cell r="C1257">
            <v>4</v>
          </cell>
          <cell r="D1257">
            <v>2088</v>
          </cell>
          <cell r="E1257" t="str">
            <v>Consorcio Nutriservi Panadería 2020</v>
          </cell>
          <cell r="F1257">
            <v>609</v>
          </cell>
          <cell r="G1257" t="str">
            <v>CEREAL EMPACADO</v>
          </cell>
          <cell r="H1257" t="str">
            <v>4 : Galletas de arroz, semillas de chía y quinua, almendras y chocolate.</v>
          </cell>
          <cell r="I1257">
            <v>8</v>
          </cell>
          <cell r="J1257" t="str">
            <v>Sitio 1 : CARRERA 127#22G-18 INT 4 - Sitio 2 : SIBERIA KM 7.5 CELTA, LOTE 159 - Sitio 3 : CARRERA 68B #10A-18 - Sitio 4 : CALLE 24F#101B-15 - Sitio 5 : CARRERA 65B#10A-87 - Sitio 6 : AUTO MEDE KM 1,5 P INDUS FLORIDA BOD 23 - Sitio 7 : CARRERA 71 A BIS # 63D-38 -</v>
          </cell>
          <cell r="K1257">
            <v>44835</v>
          </cell>
          <cell r="L1257">
            <v>9270</v>
          </cell>
          <cell r="M1257">
            <v>9270</v>
          </cell>
          <cell r="N1257">
            <v>10989</v>
          </cell>
          <cell r="O1257">
            <v>549</v>
          </cell>
          <cell r="P1257">
            <v>814</v>
          </cell>
          <cell r="Q1257">
            <v>0.21474201474201471</v>
          </cell>
          <cell r="R1257">
            <v>639.20000000000005</v>
          </cell>
          <cell r="S1257">
            <v>814</v>
          </cell>
          <cell r="T1257">
            <v>0.21474201474201471</v>
          </cell>
          <cell r="U1257">
            <v>639.20000000000005</v>
          </cell>
          <cell r="V1257">
            <v>814</v>
          </cell>
          <cell r="W1257">
            <v>0.21474201474201471</v>
          </cell>
          <cell r="X1257">
            <v>639.20000000000005</v>
          </cell>
          <cell r="Y1257">
            <v>814</v>
          </cell>
          <cell r="Z1257">
            <v>0.21474201474201471</v>
          </cell>
          <cell r="AA1257">
            <v>639.20000000000005</v>
          </cell>
          <cell r="AB1257">
            <v>19225857.600000001</v>
          </cell>
          <cell r="AC1257" t="str">
            <v>Registro Valido</v>
          </cell>
          <cell r="AD1257">
            <v>814</v>
          </cell>
          <cell r="AE1257">
            <v>814</v>
          </cell>
          <cell r="AF1257">
            <v>814</v>
          </cell>
          <cell r="AG1257">
            <v>814</v>
          </cell>
          <cell r="AH1257">
            <v>799</v>
          </cell>
          <cell r="AI1257">
            <v>799</v>
          </cell>
          <cell r="AJ1257">
            <v>799</v>
          </cell>
          <cell r="AK1257">
            <v>799</v>
          </cell>
          <cell r="AM1257" t="str">
            <v>ALI_4_SEG_8</v>
          </cell>
          <cell r="AN1257" t="str">
            <v>ALI_4_SEG_8_VAL_19225857.6</v>
          </cell>
          <cell r="AO1257">
            <v>2</v>
          </cell>
          <cell r="AP1257">
            <v>19225857.600000001</v>
          </cell>
          <cell r="AQ1257" t="b">
            <v>1</v>
          </cell>
          <cell r="AR1257" t="str">
            <v>Empate</v>
          </cell>
          <cell r="AS1257" t="str">
            <v/>
          </cell>
          <cell r="AT1257" t="str">
            <v>ALI_4_SEG_8_</v>
          </cell>
          <cell r="AU1257">
            <v>1</v>
          </cell>
          <cell r="AV1257" t="str">
            <v>No Seleccionada</v>
          </cell>
        </row>
        <row r="1258">
          <cell r="A1258" t="b">
            <v>0</v>
          </cell>
          <cell r="B1258" t="str">
            <v>5to_Evento_973_V2_NUTRISERVI_17501767.xlsm</v>
          </cell>
          <cell r="C1258">
            <v>4</v>
          </cell>
          <cell r="D1258">
            <v>2088</v>
          </cell>
          <cell r="E1258" t="str">
            <v>Consorcio Nutriservi Panadería 2020</v>
          </cell>
          <cell r="F1258">
            <v>610</v>
          </cell>
          <cell r="G1258" t="str">
            <v>CEREAL EMPACADO</v>
          </cell>
          <cell r="H1258" t="str">
            <v>4 : Galletas de arroz, semillas de chía y quinua, almendras y chocolate.</v>
          </cell>
          <cell r="I1258">
            <v>9</v>
          </cell>
          <cell r="J1258" t="str">
            <v>Sitio 1 : CARRERA 127#22G-18 INT 4 - Sitio 2 : SIBERIA KM 7.5 CELTA, LOTE 159 - Sitio 3 : CARRERA 68B #10A-18 - Sitio 4 : CALLE 24F#101B-15 - Sitio 5 : CARRERA 65B#10A-87 - Sitio 6 : AUTO MEDE KM 1,5 P INDUS FLORIDA BOD 23 - Sitio 7 : CARRERA 71 A BIS # 63D-38 -</v>
          </cell>
          <cell r="K1258">
            <v>44835</v>
          </cell>
          <cell r="L1258">
            <v>9369</v>
          </cell>
          <cell r="M1258">
            <v>9369</v>
          </cell>
          <cell r="N1258">
            <v>11104</v>
          </cell>
          <cell r="O1258">
            <v>555</v>
          </cell>
          <cell r="P1258">
            <v>814</v>
          </cell>
          <cell r="Q1258">
            <v>0.21474201474201471</v>
          </cell>
          <cell r="R1258">
            <v>639.20000000000005</v>
          </cell>
          <cell r="S1258">
            <v>814</v>
          </cell>
          <cell r="T1258">
            <v>0.21474201474201471</v>
          </cell>
          <cell r="U1258">
            <v>639.20000000000005</v>
          </cell>
          <cell r="V1258">
            <v>814</v>
          </cell>
          <cell r="W1258">
            <v>0.21474201474201471</v>
          </cell>
          <cell r="X1258">
            <v>639.20000000000005</v>
          </cell>
          <cell r="Y1258">
            <v>814</v>
          </cell>
          <cell r="Z1258">
            <v>0.21474201474201471</v>
          </cell>
          <cell r="AA1258">
            <v>639.20000000000005</v>
          </cell>
          <cell r="AB1258">
            <v>19429762.400000002</v>
          </cell>
          <cell r="AC1258" t="str">
            <v>Registro Valido</v>
          </cell>
          <cell r="AD1258">
            <v>814</v>
          </cell>
          <cell r="AE1258">
            <v>814</v>
          </cell>
          <cell r="AF1258">
            <v>814</v>
          </cell>
          <cell r="AG1258">
            <v>814</v>
          </cell>
          <cell r="AH1258">
            <v>799</v>
          </cell>
          <cell r="AI1258">
            <v>799</v>
          </cell>
          <cell r="AJ1258">
            <v>799</v>
          </cell>
          <cell r="AK1258">
            <v>799</v>
          </cell>
          <cell r="AM1258" t="str">
            <v>ALI_4_SEG_9</v>
          </cell>
          <cell r="AN1258" t="str">
            <v>ALI_4_SEG_9_VAL_19429762.4</v>
          </cell>
          <cell r="AO1258">
            <v>2</v>
          </cell>
          <cell r="AP1258">
            <v>19429762.400000002</v>
          </cell>
          <cell r="AQ1258" t="b">
            <v>1</v>
          </cell>
          <cell r="AR1258" t="str">
            <v>Empate</v>
          </cell>
          <cell r="AS1258" t="str">
            <v/>
          </cell>
          <cell r="AT1258" t="str">
            <v>ALI_4_SEG_9_</v>
          </cell>
          <cell r="AU1258">
            <v>1</v>
          </cell>
          <cell r="AV1258" t="str">
            <v>No Seleccionada</v>
          </cell>
        </row>
        <row r="1259">
          <cell r="A1259" t="b">
            <v>0</v>
          </cell>
          <cell r="B1259" t="str">
            <v>5to_Evento_973_V2_NUTRISERVI_17501767.xlsm</v>
          </cell>
          <cell r="C1259">
            <v>4</v>
          </cell>
          <cell r="D1259">
            <v>2088</v>
          </cell>
          <cell r="E1259" t="str">
            <v>Consorcio Nutriservi Panadería 2020</v>
          </cell>
          <cell r="F1259">
            <v>611</v>
          </cell>
          <cell r="G1259" t="str">
            <v>CEREAL EMPACADO</v>
          </cell>
          <cell r="H1259" t="str">
            <v>4 : Galletas de arroz, semillas de chía y quinua, almendras y chocolate.</v>
          </cell>
          <cell r="I1259">
            <v>10</v>
          </cell>
          <cell r="J1259" t="str">
            <v>Sitio 1 : CARRERA 127#22G-18 INT 4 - Sitio 2 : SIBERIA KM 7.5 CELTA, LOTE 159 - Sitio 3 : CARRERA 68B #10A-18 - Sitio 4 : CALLE 24F#101B-15 - Sitio 5 : CARRERA 65B#10A-87 - Sitio 6 : AUTO MEDE KM 1,5 P INDUS FLORIDA BOD 23 - Sitio 7 : CARRERA 71 A BIS # 63D-38 -</v>
          </cell>
          <cell r="K1259">
            <v>44835</v>
          </cell>
          <cell r="L1259">
            <v>9383</v>
          </cell>
          <cell r="M1259">
            <v>9384</v>
          </cell>
          <cell r="N1259">
            <v>11122</v>
          </cell>
          <cell r="O1259">
            <v>556</v>
          </cell>
          <cell r="P1259">
            <v>814</v>
          </cell>
          <cell r="Q1259">
            <v>0.21474201474201471</v>
          </cell>
          <cell r="R1259">
            <v>639.20000000000005</v>
          </cell>
          <cell r="S1259">
            <v>814</v>
          </cell>
          <cell r="T1259">
            <v>0.21474201474201471</v>
          </cell>
          <cell r="U1259">
            <v>639.20000000000005</v>
          </cell>
          <cell r="V1259">
            <v>814</v>
          </cell>
          <cell r="W1259">
            <v>0.21474201474201471</v>
          </cell>
          <cell r="X1259">
            <v>639.20000000000005</v>
          </cell>
          <cell r="Y1259">
            <v>814</v>
          </cell>
          <cell r="Z1259">
            <v>0.21474201474201471</v>
          </cell>
          <cell r="AA1259">
            <v>639.20000000000005</v>
          </cell>
          <cell r="AB1259">
            <v>19460444.000000004</v>
          </cell>
          <cell r="AC1259" t="str">
            <v>Registro Valido</v>
          </cell>
          <cell r="AD1259">
            <v>814</v>
          </cell>
          <cell r="AE1259">
            <v>814</v>
          </cell>
          <cell r="AF1259">
            <v>814</v>
          </cell>
          <cell r="AG1259">
            <v>814</v>
          </cell>
          <cell r="AH1259">
            <v>799</v>
          </cell>
          <cell r="AI1259">
            <v>799</v>
          </cell>
          <cell r="AJ1259">
            <v>799</v>
          </cell>
          <cell r="AK1259">
            <v>799</v>
          </cell>
          <cell r="AM1259" t="str">
            <v>ALI_4_SEG_10</v>
          </cell>
          <cell r="AN1259" t="str">
            <v>ALI_4_SEG_10_VAL_19460444</v>
          </cell>
          <cell r="AO1259">
            <v>2</v>
          </cell>
          <cell r="AP1259">
            <v>19460444.000000004</v>
          </cell>
          <cell r="AQ1259" t="b">
            <v>1</v>
          </cell>
          <cell r="AR1259" t="str">
            <v>Empate</v>
          </cell>
          <cell r="AS1259" t="str">
            <v/>
          </cell>
          <cell r="AT1259" t="str">
            <v>ALI_4_SEG_10_</v>
          </cell>
          <cell r="AU1259">
            <v>1</v>
          </cell>
          <cell r="AV1259" t="str">
            <v>No Seleccionada</v>
          </cell>
        </row>
        <row r="1260">
          <cell r="A1260" t="b">
            <v>0</v>
          </cell>
          <cell r="B1260" t="str">
            <v>5to_Evento_973_V2_NUTRISERVI_17501767.xlsm</v>
          </cell>
          <cell r="C1260">
            <v>4</v>
          </cell>
          <cell r="D1260">
            <v>2088</v>
          </cell>
          <cell r="E1260" t="str">
            <v>Consorcio Nutriservi Panadería 2020</v>
          </cell>
          <cell r="F1260">
            <v>612</v>
          </cell>
          <cell r="G1260" t="str">
            <v>CEREAL EMPACADO</v>
          </cell>
          <cell r="H1260" t="str">
            <v>4 : Galletas de arroz, semillas de chía y quinua, almendras y chocolate.</v>
          </cell>
          <cell r="I1260">
            <v>11</v>
          </cell>
          <cell r="J1260" t="str">
            <v>Sitio 1 : CARRERA 127#22G-18 INT 4 - Sitio 2 : SIBERIA KM 7.5 CELTA, LOTE 159 - Sitio 3 : CARRERA 68B #10A-18 - Sitio 4 : CALLE 24F#101B-15 - Sitio 5 : CARRERA 65B#10A-87 - Sitio 6 : AUTO MEDE KM 1,5 P INDUS FLORIDA BOD 23 - Sitio 7 : CARRERA 71 A BIS # 63D-38 -</v>
          </cell>
          <cell r="K1260">
            <v>44835</v>
          </cell>
          <cell r="L1260">
            <v>9241</v>
          </cell>
          <cell r="M1260">
            <v>9241</v>
          </cell>
          <cell r="N1260">
            <v>10952</v>
          </cell>
          <cell r="O1260">
            <v>547</v>
          </cell>
          <cell r="P1260">
            <v>814</v>
          </cell>
          <cell r="Q1260">
            <v>0.21474201474201471</v>
          </cell>
          <cell r="R1260">
            <v>639.20000000000005</v>
          </cell>
          <cell r="S1260">
            <v>814</v>
          </cell>
          <cell r="T1260">
            <v>0.21474201474201471</v>
          </cell>
          <cell r="U1260">
            <v>639.20000000000005</v>
          </cell>
          <cell r="V1260">
            <v>814</v>
          </cell>
          <cell r="W1260">
            <v>0.21474201474201471</v>
          </cell>
          <cell r="X1260">
            <v>639.20000000000005</v>
          </cell>
          <cell r="Y1260">
            <v>814</v>
          </cell>
          <cell r="Z1260">
            <v>0.21474201474201471</v>
          </cell>
          <cell r="AA1260">
            <v>639.20000000000005</v>
          </cell>
          <cell r="AB1260">
            <v>19163855.199999999</v>
          </cell>
          <cell r="AC1260" t="str">
            <v>Registro Valido</v>
          </cell>
          <cell r="AD1260">
            <v>814</v>
          </cell>
          <cell r="AE1260">
            <v>814</v>
          </cell>
          <cell r="AF1260">
            <v>814</v>
          </cell>
          <cell r="AG1260">
            <v>814</v>
          </cell>
          <cell r="AH1260">
            <v>799</v>
          </cell>
          <cell r="AI1260">
            <v>799</v>
          </cell>
          <cell r="AJ1260">
            <v>799</v>
          </cell>
          <cell r="AK1260">
            <v>799</v>
          </cell>
          <cell r="AM1260" t="str">
            <v>ALI_4_SEG_11</v>
          </cell>
          <cell r="AN1260" t="str">
            <v>ALI_4_SEG_11_VAL_19163855.2</v>
          </cell>
          <cell r="AO1260">
            <v>2</v>
          </cell>
          <cell r="AP1260">
            <v>19163855.199999999</v>
          </cell>
          <cell r="AQ1260" t="b">
            <v>1</v>
          </cell>
          <cell r="AR1260" t="str">
            <v>Empate</v>
          </cell>
          <cell r="AS1260" t="str">
            <v/>
          </cell>
          <cell r="AT1260" t="str">
            <v>ALI_4_SEG_11_</v>
          </cell>
          <cell r="AU1260">
            <v>1</v>
          </cell>
          <cell r="AV1260" t="str">
            <v>No Seleccionada</v>
          </cell>
        </row>
        <row r="1261">
          <cell r="A1261" t="b">
            <v>0</v>
          </cell>
          <cell r="B1261" t="str">
            <v>5to_Evento_973_V2_NUTRISERVI_17501767.xlsm</v>
          </cell>
          <cell r="C1261">
            <v>4</v>
          </cell>
          <cell r="D1261">
            <v>2088</v>
          </cell>
          <cell r="E1261" t="str">
            <v>Consorcio Nutriservi Panadería 2020</v>
          </cell>
          <cell r="F1261">
            <v>613</v>
          </cell>
          <cell r="G1261" t="str">
            <v>CEREAL EMPACADO</v>
          </cell>
          <cell r="H1261" t="str">
            <v>4 : Galletas de arroz, semillas de chía y quinua, almendras y chocolate.</v>
          </cell>
          <cell r="I1261">
            <v>12</v>
          </cell>
          <cell r="J1261" t="str">
            <v>Sitio 1 : CARRERA 127#22G-18 INT 4 - Sitio 2 : SIBERIA KM 7.5 CELTA, LOTE 159 - Sitio 3 : CARRERA 68B #10A-18 - Sitio 4 : CALLE 24F#101B-15 - Sitio 5 : CARRERA 65B#10A-87 - Sitio 6 : AUTO MEDE KM 1,5 P INDUS FLORIDA BOD 23 - Sitio 7 : CARRERA 71 A BIS # 63D-38 -</v>
          </cell>
          <cell r="K1261">
            <v>44835</v>
          </cell>
          <cell r="L1261">
            <v>8386</v>
          </cell>
          <cell r="M1261">
            <v>8386</v>
          </cell>
          <cell r="N1261">
            <v>9939</v>
          </cell>
          <cell r="O1261">
            <v>497</v>
          </cell>
          <cell r="P1261">
            <v>814</v>
          </cell>
          <cell r="Q1261">
            <v>0.21474201474201471</v>
          </cell>
          <cell r="R1261">
            <v>639.20000000000005</v>
          </cell>
          <cell r="S1261">
            <v>814</v>
          </cell>
          <cell r="T1261">
            <v>0.21474201474201471</v>
          </cell>
          <cell r="U1261">
            <v>639.20000000000005</v>
          </cell>
          <cell r="V1261">
            <v>814</v>
          </cell>
          <cell r="W1261">
            <v>0.21474201474201471</v>
          </cell>
          <cell r="X1261">
            <v>639.20000000000005</v>
          </cell>
          <cell r="Y1261">
            <v>814</v>
          </cell>
          <cell r="Z1261">
            <v>0.21474201474201471</v>
          </cell>
          <cell r="AA1261">
            <v>639.20000000000005</v>
          </cell>
          <cell r="AB1261">
            <v>17391353.600000001</v>
          </cell>
          <cell r="AC1261" t="str">
            <v>Registro Valido</v>
          </cell>
          <cell r="AD1261">
            <v>814</v>
          </cell>
          <cell r="AE1261">
            <v>814</v>
          </cell>
          <cell r="AF1261">
            <v>814</v>
          </cell>
          <cell r="AG1261">
            <v>814</v>
          </cell>
          <cell r="AH1261">
            <v>799</v>
          </cell>
          <cell r="AI1261">
            <v>799</v>
          </cell>
          <cell r="AJ1261">
            <v>799</v>
          </cell>
          <cell r="AK1261">
            <v>799</v>
          </cell>
          <cell r="AM1261" t="str">
            <v>ALI_4_SEG_12</v>
          </cell>
          <cell r="AN1261" t="str">
            <v>ALI_4_SEG_12_VAL_17391353.6</v>
          </cell>
          <cell r="AO1261">
            <v>2</v>
          </cell>
          <cell r="AP1261">
            <v>17391353.600000001</v>
          </cell>
          <cell r="AQ1261" t="b">
            <v>1</v>
          </cell>
          <cell r="AR1261" t="str">
            <v>Empate</v>
          </cell>
          <cell r="AS1261" t="str">
            <v/>
          </cell>
          <cell r="AT1261" t="str">
            <v>ALI_4_SEG_12_</v>
          </cell>
          <cell r="AU1261">
            <v>1</v>
          </cell>
          <cell r="AV1261" t="str">
            <v>No Seleccionada</v>
          </cell>
        </row>
        <row r="1262">
          <cell r="A1262" t="b">
            <v>0</v>
          </cell>
          <cell r="B1262" t="str">
            <v>5to_Evento_973_V2_NUTRISERVI_17501767.xlsm</v>
          </cell>
          <cell r="C1262">
            <v>4</v>
          </cell>
          <cell r="D1262">
            <v>2088</v>
          </cell>
          <cell r="E1262" t="str">
            <v>Consorcio Nutriservi Panadería 2020</v>
          </cell>
          <cell r="F1262">
            <v>614</v>
          </cell>
          <cell r="G1262" t="str">
            <v>CEREAL EMPACADO</v>
          </cell>
          <cell r="H1262" t="str">
            <v>4 : Galletas de arroz, semillas de chía y quinua, almendras y chocolate.</v>
          </cell>
          <cell r="I1262">
            <v>13</v>
          </cell>
          <cell r="J1262" t="str">
            <v>Sitio 1 : CARRERA 127#22G-18 INT 4 - Sitio 2 : SIBERIA KM 7.5 CELTA, LOTE 159 - Sitio 3 : CARRERA 68B #10A-18 - Sitio 4 : CALLE 24F#101B-15 - Sitio 5 : CARRERA 65B#10A-87 - Sitio 6 : AUTO MEDE KM 1,5 P INDUS FLORIDA BOD 23 - Sitio 7 : CARRERA 71 A BIS # 63D-38 -</v>
          </cell>
          <cell r="K1262">
            <v>44835</v>
          </cell>
          <cell r="L1262">
            <v>8905</v>
          </cell>
          <cell r="M1262">
            <v>8905</v>
          </cell>
          <cell r="N1262">
            <v>10554</v>
          </cell>
          <cell r="O1262">
            <v>528</v>
          </cell>
          <cell r="P1262">
            <v>814</v>
          </cell>
          <cell r="Q1262">
            <v>0.21474201474201471</v>
          </cell>
          <cell r="R1262">
            <v>639.20000000000005</v>
          </cell>
          <cell r="S1262">
            <v>814</v>
          </cell>
          <cell r="T1262">
            <v>0.21474201474201471</v>
          </cell>
          <cell r="U1262">
            <v>639.20000000000005</v>
          </cell>
          <cell r="V1262">
            <v>814</v>
          </cell>
          <cell r="W1262">
            <v>0.21474201474201471</v>
          </cell>
          <cell r="X1262">
            <v>639.20000000000005</v>
          </cell>
          <cell r="Y1262">
            <v>814</v>
          </cell>
          <cell r="Z1262">
            <v>0.21474201474201471</v>
          </cell>
          <cell r="AA1262">
            <v>639.20000000000005</v>
          </cell>
          <cell r="AB1262">
            <v>18467766.400000002</v>
          </cell>
          <cell r="AC1262" t="str">
            <v>Registro Valido</v>
          </cell>
          <cell r="AD1262">
            <v>814</v>
          </cell>
          <cell r="AE1262">
            <v>814</v>
          </cell>
          <cell r="AF1262">
            <v>814</v>
          </cell>
          <cell r="AG1262">
            <v>814</v>
          </cell>
          <cell r="AH1262">
            <v>799</v>
          </cell>
          <cell r="AI1262">
            <v>799</v>
          </cell>
          <cell r="AJ1262">
            <v>799</v>
          </cell>
          <cell r="AK1262">
            <v>799</v>
          </cell>
          <cell r="AM1262" t="str">
            <v>ALI_4_SEG_13</v>
          </cell>
          <cell r="AN1262" t="str">
            <v>ALI_4_SEG_13_VAL_18467766.4</v>
          </cell>
          <cell r="AO1262">
            <v>2</v>
          </cell>
          <cell r="AP1262">
            <v>18467766.400000002</v>
          </cell>
          <cell r="AQ1262" t="b">
            <v>1</v>
          </cell>
          <cell r="AR1262" t="str">
            <v>Empate</v>
          </cell>
          <cell r="AS1262" t="str">
            <v/>
          </cell>
          <cell r="AT1262" t="str">
            <v>ALI_4_SEG_13_</v>
          </cell>
          <cell r="AU1262">
            <v>1</v>
          </cell>
          <cell r="AV1262" t="str">
            <v>No Seleccionada</v>
          </cell>
        </row>
        <row r="1263">
          <cell r="A1263" t="b">
            <v>0</v>
          </cell>
          <cell r="B1263" t="str">
            <v>5to_Evento_973_V2_NUTRISERVI_17501767.xlsm</v>
          </cell>
          <cell r="C1263">
            <v>4</v>
          </cell>
          <cell r="D1263">
            <v>2088</v>
          </cell>
          <cell r="E1263" t="str">
            <v>Consorcio Nutriservi Panadería 2020</v>
          </cell>
          <cell r="F1263">
            <v>615</v>
          </cell>
          <cell r="G1263" t="str">
            <v>CEREAL EMPACADO</v>
          </cell>
          <cell r="H1263" t="str">
            <v>4 : Galletas de arroz, semillas de chía y quinua, almendras y chocolate.</v>
          </cell>
          <cell r="I1263">
            <v>14</v>
          </cell>
          <cell r="J1263" t="str">
            <v>Sitio 1 : CARRERA 127#22G-18 INT 4 - Sitio 2 : SIBERIA KM 7.5 CELTA, LOTE 159 - Sitio 3 : CARRERA 68B #10A-18 - Sitio 4 : CALLE 24F#101B-15 - Sitio 5 : CARRERA 65B#10A-87 - Sitio 6 : AUTO MEDE KM 1,5 P INDUS FLORIDA BOD 23 - Sitio 7 : CARRERA 71 A BIS # 63D-38 -</v>
          </cell>
          <cell r="K1263">
            <v>44835</v>
          </cell>
          <cell r="L1263">
            <v>8824</v>
          </cell>
          <cell r="M1263">
            <v>8824</v>
          </cell>
          <cell r="N1263">
            <v>10458</v>
          </cell>
          <cell r="O1263">
            <v>523</v>
          </cell>
          <cell r="P1263">
            <v>814</v>
          </cell>
          <cell r="Q1263">
            <v>0.21474201474201471</v>
          </cell>
          <cell r="R1263">
            <v>639.20000000000005</v>
          </cell>
          <cell r="S1263">
            <v>814</v>
          </cell>
          <cell r="T1263">
            <v>0.21474201474201471</v>
          </cell>
          <cell r="U1263">
            <v>639.20000000000005</v>
          </cell>
          <cell r="V1263">
            <v>814</v>
          </cell>
          <cell r="W1263">
            <v>0.21474201474201471</v>
          </cell>
          <cell r="X1263">
            <v>639.20000000000005</v>
          </cell>
          <cell r="Y1263">
            <v>814</v>
          </cell>
          <cell r="Z1263">
            <v>0.21474201474201471</v>
          </cell>
          <cell r="AA1263">
            <v>639.20000000000005</v>
          </cell>
          <cell r="AB1263">
            <v>18299656.800000004</v>
          </cell>
          <cell r="AC1263" t="str">
            <v>Registro Valido</v>
          </cell>
          <cell r="AD1263">
            <v>814</v>
          </cell>
          <cell r="AE1263">
            <v>814</v>
          </cell>
          <cell r="AF1263">
            <v>814</v>
          </cell>
          <cell r="AG1263">
            <v>814</v>
          </cell>
          <cell r="AH1263">
            <v>799</v>
          </cell>
          <cell r="AI1263">
            <v>799</v>
          </cell>
          <cell r="AJ1263">
            <v>799</v>
          </cell>
          <cell r="AK1263">
            <v>799</v>
          </cell>
          <cell r="AM1263" t="str">
            <v>ALI_4_SEG_14</v>
          </cell>
          <cell r="AN1263" t="str">
            <v>ALI_4_SEG_14_VAL_18299656.8</v>
          </cell>
          <cell r="AO1263">
            <v>2</v>
          </cell>
          <cell r="AP1263">
            <v>18299656.800000004</v>
          </cell>
          <cell r="AQ1263" t="b">
            <v>1</v>
          </cell>
          <cell r="AR1263" t="str">
            <v>Empate</v>
          </cell>
          <cell r="AS1263" t="str">
            <v/>
          </cell>
          <cell r="AT1263" t="str">
            <v>ALI_4_SEG_14_</v>
          </cell>
          <cell r="AU1263">
            <v>1</v>
          </cell>
          <cell r="AV1263" t="str">
            <v>No Seleccionada</v>
          </cell>
        </row>
        <row r="1264">
          <cell r="A1264" t="b">
            <v>0</v>
          </cell>
          <cell r="B1264" t="str">
            <v>5to_Evento_973_V2_NUTRISERVI_17501767.xlsm</v>
          </cell>
          <cell r="C1264">
            <v>4</v>
          </cell>
          <cell r="D1264">
            <v>2088</v>
          </cell>
          <cell r="E1264" t="str">
            <v>Consorcio Nutriservi Panadería 2020</v>
          </cell>
          <cell r="F1264">
            <v>616</v>
          </cell>
          <cell r="G1264" t="str">
            <v>CEREAL EMPACADO</v>
          </cell>
          <cell r="H1264" t="str">
            <v>4 : Galletas de arroz, semillas de chía y quinua, almendras y chocolate.</v>
          </cell>
          <cell r="I1264">
            <v>15</v>
          </cell>
          <cell r="J1264" t="str">
            <v>Sitio 1 : CARRERA 127#22G-18 INT 4 - Sitio 2 : SIBERIA KM 7.5 CELTA, LOTE 159 - Sitio 3 : CARRERA 68B #10A-18 - Sitio 4 : CALLE 24F#101B-15 - Sitio 5 : CARRERA 65B#10A-87 - Sitio 6 : AUTO MEDE KM 1,5 P INDUS FLORIDA BOD 23 - Sitio 7 : CARRERA 71 A BIS # 63D-38 -</v>
          </cell>
          <cell r="K1264">
            <v>44835</v>
          </cell>
          <cell r="L1264">
            <v>8339</v>
          </cell>
          <cell r="M1264">
            <v>8340</v>
          </cell>
          <cell r="N1264">
            <v>9883</v>
          </cell>
          <cell r="O1264">
            <v>495</v>
          </cell>
          <cell r="P1264">
            <v>814</v>
          </cell>
          <cell r="Q1264">
            <v>0.21474201474201471</v>
          </cell>
          <cell r="R1264">
            <v>639.20000000000005</v>
          </cell>
          <cell r="S1264">
            <v>814</v>
          </cell>
          <cell r="T1264">
            <v>0.21474201474201471</v>
          </cell>
          <cell r="U1264">
            <v>639.20000000000005</v>
          </cell>
          <cell r="V1264">
            <v>814</v>
          </cell>
          <cell r="W1264">
            <v>0.21474201474201471</v>
          </cell>
          <cell r="X1264">
            <v>639.20000000000005</v>
          </cell>
          <cell r="Y1264">
            <v>814</v>
          </cell>
          <cell r="Z1264">
            <v>0.21474201474201471</v>
          </cell>
          <cell r="AA1264">
            <v>639.20000000000005</v>
          </cell>
          <cell r="AB1264">
            <v>17294834.400000002</v>
          </cell>
          <cell r="AC1264" t="str">
            <v>Registro Valido</v>
          </cell>
          <cell r="AD1264">
            <v>814</v>
          </cell>
          <cell r="AE1264">
            <v>814</v>
          </cell>
          <cell r="AF1264">
            <v>814</v>
          </cell>
          <cell r="AG1264">
            <v>814</v>
          </cell>
          <cell r="AH1264">
            <v>799</v>
          </cell>
          <cell r="AI1264">
            <v>799</v>
          </cell>
          <cell r="AJ1264">
            <v>799</v>
          </cell>
          <cell r="AK1264">
            <v>799</v>
          </cell>
          <cell r="AM1264" t="str">
            <v>ALI_4_SEG_15</v>
          </cell>
          <cell r="AN1264" t="str">
            <v>ALI_4_SEG_15_VAL_17294834.4</v>
          </cell>
          <cell r="AO1264">
            <v>2</v>
          </cell>
          <cell r="AP1264">
            <v>17294834.400000002</v>
          </cell>
          <cell r="AQ1264" t="b">
            <v>1</v>
          </cell>
          <cell r="AR1264" t="str">
            <v>Empate</v>
          </cell>
          <cell r="AS1264" t="str">
            <v/>
          </cell>
          <cell r="AT1264" t="str">
            <v>ALI_4_SEG_15_</v>
          </cell>
          <cell r="AU1264">
            <v>1</v>
          </cell>
          <cell r="AV1264" t="str">
            <v>No Seleccionada</v>
          </cell>
        </row>
        <row r="1265">
          <cell r="A1265" t="str">
            <v>ALI_47_SEG_1</v>
          </cell>
          <cell r="B1265" t="str">
            <v>5to_Evento_973_V2_NUTRISERVI_17501767.xlsm</v>
          </cell>
          <cell r="C1265">
            <v>47</v>
          </cell>
          <cell r="D1265">
            <v>2088</v>
          </cell>
          <cell r="E1265" t="str">
            <v>Consorcio Nutriservi Panadería 2020</v>
          </cell>
          <cell r="F1265">
            <v>647</v>
          </cell>
          <cell r="G1265" t="str">
            <v>CEREAL EMPACADO</v>
          </cell>
          <cell r="H1265" t="str">
            <v>47 : Ponque con trozos de fruta.</v>
          </cell>
          <cell r="I1265">
            <v>1</v>
          </cell>
          <cell r="J1265" t="str">
            <v>Sitio 1 : CARRERA 127#22G-18 INT 4 - Sitio 2 : SIBERIA KM 7.5 CELTA, LOTE 159 - Sitio 3 : CARRERA 68B #10A-18 - Sitio 4 : CALLE 24F#101B-15 - Sitio 5 : CARRERA 65B#10A-87 - Sitio 6 : AUTO MEDE KM 1,5 P INDUS FLORIDA BOD 23 - Sitio 7 : CARRERA 71 A BIS # 63D-38 -</v>
          </cell>
          <cell r="K1265">
            <v>44835</v>
          </cell>
          <cell r="L1265">
            <v>5115</v>
          </cell>
          <cell r="M1265">
            <v>5755</v>
          </cell>
          <cell r="N1265">
            <v>3197</v>
          </cell>
          <cell r="O1265">
            <v>639</v>
          </cell>
          <cell r="P1265">
            <v>603</v>
          </cell>
          <cell r="Q1265">
            <v>0.21857379767827534</v>
          </cell>
          <cell r="R1265">
            <v>471.2</v>
          </cell>
          <cell r="S1265">
            <v>603</v>
          </cell>
          <cell r="T1265">
            <v>0.21857379767827534</v>
          </cell>
          <cell r="U1265">
            <v>471.2</v>
          </cell>
          <cell r="V1265">
            <v>1101</v>
          </cell>
          <cell r="W1265">
            <v>0.21671207992733876</v>
          </cell>
          <cell r="X1265">
            <v>862.4</v>
          </cell>
          <cell r="Y1265">
            <v>1101</v>
          </cell>
          <cell r="Z1265">
            <v>0.21671207992733876</v>
          </cell>
          <cell r="AA1265">
            <v>862.4</v>
          </cell>
          <cell r="AB1265">
            <v>8430110.4000000004</v>
          </cell>
          <cell r="AC1265" t="str">
            <v>Registro Valido</v>
          </cell>
          <cell r="AD1265">
            <v>603</v>
          </cell>
          <cell r="AE1265">
            <v>603</v>
          </cell>
          <cell r="AF1265">
            <v>1101</v>
          </cell>
          <cell r="AG1265">
            <v>1101</v>
          </cell>
          <cell r="AH1265">
            <v>589</v>
          </cell>
          <cell r="AI1265">
            <v>589</v>
          </cell>
          <cell r="AJ1265">
            <v>1078</v>
          </cell>
          <cell r="AK1265">
            <v>1078</v>
          </cell>
          <cell r="AM1265" t="str">
            <v>ALI_47_SEG_1</v>
          </cell>
          <cell r="AN1265" t="str">
            <v>ALI_47_SEG_1_VAL_8430110.4</v>
          </cell>
          <cell r="AO1265">
            <v>4</v>
          </cell>
          <cell r="AP1265">
            <v>8430110.4000000004</v>
          </cell>
          <cell r="AQ1265" t="b">
            <v>1</v>
          </cell>
          <cell r="AR1265" t="str">
            <v>Empate</v>
          </cell>
          <cell r="AS1265" t="str">
            <v>x</v>
          </cell>
          <cell r="AT1265" t="str">
            <v>ALI_47_SEG_1_x</v>
          </cell>
          <cell r="AU1265">
            <v>1</v>
          </cell>
          <cell r="AV1265" t="str">
            <v>Cotizacion Seleccionada</v>
          </cell>
        </row>
        <row r="1266">
          <cell r="A1266" t="str">
            <v>ALI_47_SEG_2</v>
          </cell>
          <cell r="B1266" t="str">
            <v>5to_Evento_973_V2_NUTRISERVI_17501767.xlsm</v>
          </cell>
          <cell r="C1266">
            <v>47</v>
          </cell>
          <cell r="D1266">
            <v>2088</v>
          </cell>
          <cell r="E1266" t="str">
            <v>Consorcio Nutriservi Panadería 2020</v>
          </cell>
          <cell r="F1266">
            <v>648</v>
          </cell>
          <cell r="G1266" t="str">
            <v>CEREAL EMPACADO</v>
          </cell>
          <cell r="H1266" t="str">
            <v>47 : Ponque con trozos de fruta.</v>
          </cell>
          <cell r="I1266">
            <v>2</v>
          </cell>
          <cell r="J1266" t="str">
            <v>Sitio 1 : CARRERA 127#22G-18 INT 4 - Sitio 2 : SIBERIA KM 7.5 CELTA, LOTE 159 - Sitio 3 : CARRERA 68B #10A-18 - Sitio 4 : CALLE 24F#101B-15 - Sitio 5 : CARRERA 65B#10A-87 - Sitio 6 : AUTO MEDE KM 1,5 P INDUS FLORIDA BOD 23 - Sitio 7 : CARRERA 71 A BIS # 63D-38 -</v>
          </cell>
          <cell r="K1266">
            <v>44835</v>
          </cell>
          <cell r="L1266">
            <v>5230</v>
          </cell>
          <cell r="M1266">
            <v>5884</v>
          </cell>
          <cell r="N1266">
            <v>3269</v>
          </cell>
          <cell r="O1266">
            <v>654</v>
          </cell>
          <cell r="P1266">
            <v>603</v>
          </cell>
          <cell r="Q1266">
            <v>0.21857379767827534</v>
          </cell>
          <cell r="R1266">
            <v>471.2</v>
          </cell>
          <cell r="S1266">
            <v>603</v>
          </cell>
          <cell r="T1266">
            <v>0.21857379767827534</v>
          </cell>
          <cell r="U1266">
            <v>471.2</v>
          </cell>
          <cell r="V1266">
            <v>1101</v>
          </cell>
          <cell r="W1266">
            <v>0.21671207992733876</v>
          </cell>
          <cell r="X1266">
            <v>862.4</v>
          </cell>
          <cell r="Y1266">
            <v>1101</v>
          </cell>
          <cell r="Z1266">
            <v>0.21671207992733876</v>
          </cell>
          <cell r="AA1266">
            <v>862.4</v>
          </cell>
          <cell r="AB1266">
            <v>8620112</v>
          </cell>
          <cell r="AC1266" t="str">
            <v>Registro Valido</v>
          </cell>
          <cell r="AD1266">
            <v>603</v>
          </cell>
          <cell r="AE1266">
            <v>603</v>
          </cell>
          <cell r="AF1266">
            <v>1101</v>
          </cell>
          <cell r="AG1266">
            <v>1101</v>
          </cell>
          <cell r="AH1266">
            <v>589</v>
          </cell>
          <cell r="AI1266">
            <v>589</v>
          </cell>
          <cell r="AJ1266">
            <v>1078</v>
          </cell>
          <cell r="AK1266">
            <v>1078</v>
          </cell>
          <cell r="AM1266" t="str">
            <v>ALI_47_SEG_2</v>
          </cell>
          <cell r="AN1266" t="str">
            <v>ALI_47_SEG_2_VAL_8620112</v>
          </cell>
          <cell r="AO1266">
            <v>4</v>
          </cell>
          <cell r="AP1266">
            <v>8620112</v>
          </cell>
          <cell r="AQ1266" t="b">
            <v>1</v>
          </cell>
          <cell r="AR1266" t="str">
            <v>Empate</v>
          </cell>
          <cell r="AS1266" t="str">
            <v>x</v>
          </cell>
          <cell r="AT1266" t="str">
            <v>ALI_47_SEG_2_x</v>
          </cell>
          <cell r="AU1266">
            <v>1</v>
          </cell>
          <cell r="AV1266" t="str">
            <v>Cotizacion Seleccionada</v>
          </cell>
        </row>
        <row r="1267">
          <cell r="A1267" t="str">
            <v>ALI_47_SEG_3</v>
          </cell>
          <cell r="B1267" t="str">
            <v>5to_Evento_973_V2_NUTRISERVI_17501767.xlsm</v>
          </cell>
          <cell r="C1267">
            <v>47</v>
          </cell>
          <cell r="D1267">
            <v>2088</v>
          </cell>
          <cell r="E1267" t="str">
            <v>Consorcio Nutriservi Panadería 2020</v>
          </cell>
          <cell r="F1267">
            <v>649</v>
          </cell>
          <cell r="G1267" t="str">
            <v>CEREAL EMPACADO</v>
          </cell>
          <cell r="H1267" t="str">
            <v>47 : Ponque con trozos de fruta.</v>
          </cell>
          <cell r="I1267">
            <v>3</v>
          </cell>
          <cell r="J1267" t="str">
            <v>Sitio 1 : CARRERA 127#22G-18 INT 4 - Sitio 2 : SIBERIA KM 7.5 CELTA, LOTE 159 - Sitio 3 : CARRERA 68B #10A-18 - Sitio 4 : CALLE 24F#101B-15 - Sitio 5 : CARRERA 65B#10A-87 - Sitio 6 : AUTO MEDE KM 1,5 P INDUS FLORIDA BOD 23 - Sitio 7 : CARRERA 71 A BIS # 63D-38 -</v>
          </cell>
          <cell r="K1267">
            <v>44835</v>
          </cell>
          <cell r="L1267">
            <v>5199</v>
          </cell>
          <cell r="M1267">
            <v>5849</v>
          </cell>
          <cell r="N1267">
            <v>3250</v>
          </cell>
          <cell r="O1267">
            <v>650</v>
          </cell>
          <cell r="P1267">
            <v>603</v>
          </cell>
          <cell r="Q1267">
            <v>0.21857379767827534</v>
          </cell>
          <cell r="R1267">
            <v>471.2</v>
          </cell>
          <cell r="S1267">
            <v>603</v>
          </cell>
          <cell r="T1267">
            <v>0.21857379767827534</v>
          </cell>
          <cell r="U1267">
            <v>471.2</v>
          </cell>
          <cell r="V1267">
            <v>1101</v>
          </cell>
          <cell r="W1267">
            <v>0.21671207992733876</v>
          </cell>
          <cell r="X1267">
            <v>862.4</v>
          </cell>
          <cell r="Y1267">
            <v>1101</v>
          </cell>
          <cell r="Z1267">
            <v>0.21671207992733876</v>
          </cell>
          <cell r="AA1267">
            <v>862.4</v>
          </cell>
          <cell r="AB1267">
            <v>8569177.5999999996</v>
          </cell>
          <cell r="AC1267" t="str">
            <v>Registro Valido</v>
          </cell>
          <cell r="AD1267">
            <v>603</v>
          </cell>
          <cell r="AE1267">
            <v>603</v>
          </cell>
          <cell r="AF1267">
            <v>1101</v>
          </cell>
          <cell r="AG1267">
            <v>1101</v>
          </cell>
          <cell r="AH1267">
            <v>589</v>
          </cell>
          <cell r="AI1267">
            <v>589</v>
          </cell>
          <cell r="AJ1267">
            <v>1078</v>
          </cell>
          <cell r="AK1267">
            <v>1078</v>
          </cell>
          <cell r="AM1267" t="str">
            <v>ALI_47_SEG_3</v>
          </cell>
          <cell r="AN1267" t="str">
            <v>ALI_47_SEG_3_VAL_8569177.6</v>
          </cell>
          <cell r="AO1267">
            <v>4</v>
          </cell>
          <cell r="AP1267">
            <v>8569177.5999999996</v>
          </cell>
          <cell r="AQ1267" t="b">
            <v>1</v>
          </cell>
          <cell r="AR1267" t="str">
            <v>Empate</v>
          </cell>
          <cell r="AS1267" t="str">
            <v>x</v>
          </cell>
          <cell r="AT1267" t="str">
            <v>ALI_47_SEG_3_x</v>
          </cell>
          <cell r="AU1267">
            <v>1</v>
          </cell>
          <cell r="AV1267" t="str">
            <v>Cotizacion Seleccionada</v>
          </cell>
        </row>
        <row r="1268">
          <cell r="A1268" t="str">
            <v>ALI_47_SEG_4</v>
          </cell>
          <cell r="B1268" t="str">
            <v>5to_Evento_973_V2_NUTRISERVI_17501767.xlsm</v>
          </cell>
          <cell r="C1268">
            <v>47</v>
          </cell>
          <cell r="D1268">
            <v>2088</v>
          </cell>
          <cell r="E1268" t="str">
            <v>Consorcio Nutriservi Panadería 2020</v>
          </cell>
          <cell r="F1268">
            <v>650</v>
          </cell>
          <cell r="G1268" t="str">
            <v>CEREAL EMPACADO</v>
          </cell>
          <cell r="H1268" t="str">
            <v>47 : Ponque con trozos de fruta.</v>
          </cell>
          <cell r="I1268">
            <v>4</v>
          </cell>
          <cell r="J1268" t="str">
            <v>Sitio 1 : CARRERA 127#22G-18 INT 4 - Sitio 2 : SIBERIA KM 7.5 CELTA, LOTE 159 - Sitio 3 : CARRERA 68B #10A-18 - Sitio 4 : CALLE 24F#101B-15 - Sitio 5 : CARRERA 65B#10A-87 - Sitio 6 : AUTO MEDE KM 1,5 P INDUS FLORIDA BOD 23 - Sitio 7 : CARRERA 71 A BIS # 63D-38 -</v>
          </cell>
          <cell r="K1268">
            <v>44835</v>
          </cell>
          <cell r="L1268">
            <v>5540</v>
          </cell>
          <cell r="M1268">
            <v>6232</v>
          </cell>
          <cell r="N1268">
            <v>3463</v>
          </cell>
          <cell r="O1268">
            <v>693</v>
          </cell>
          <cell r="P1268">
            <v>603</v>
          </cell>
          <cell r="Q1268">
            <v>0.21857379767827534</v>
          </cell>
          <cell r="R1268">
            <v>471.2</v>
          </cell>
          <cell r="S1268">
            <v>603</v>
          </cell>
          <cell r="T1268">
            <v>0.21857379767827534</v>
          </cell>
          <cell r="U1268">
            <v>471.2</v>
          </cell>
          <cell r="V1268">
            <v>1101</v>
          </cell>
          <cell r="W1268">
            <v>0.21671207992733876</v>
          </cell>
          <cell r="X1268">
            <v>862.4</v>
          </cell>
          <cell r="Y1268">
            <v>1101</v>
          </cell>
          <cell r="Z1268">
            <v>0.21671207992733876</v>
          </cell>
          <cell r="AA1268">
            <v>862.4</v>
          </cell>
          <cell r="AB1268">
            <v>9131100.7999999989</v>
          </cell>
          <cell r="AC1268" t="str">
            <v>Registro Valido</v>
          </cell>
          <cell r="AD1268">
            <v>603</v>
          </cell>
          <cell r="AE1268">
            <v>603</v>
          </cell>
          <cell r="AF1268">
            <v>1101</v>
          </cell>
          <cell r="AG1268">
            <v>1101</v>
          </cell>
          <cell r="AH1268">
            <v>589</v>
          </cell>
          <cell r="AI1268">
            <v>589</v>
          </cell>
          <cell r="AJ1268">
            <v>1078</v>
          </cell>
          <cell r="AK1268">
            <v>1078</v>
          </cell>
          <cell r="AM1268" t="str">
            <v>ALI_47_SEG_4</v>
          </cell>
          <cell r="AN1268" t="str">
            <v>ALI_47_SEG_4_VAL_9131100.8</v>
          </cell>
          <cell r="AO1268">
            <v>4</v>
          </cell>
          <cell r="AP1268">
            <v>9131100.7999999989</v>
          </cell>
          <cell r="AQ1268" t="b">
            <v>1</v>
          </cell>
          <cell r="AR1268" t="str">
            <v>Empate</v>
          </cell>
          <cell r="AS1268" t="str">
            <v>x</v>
          </cell>
          <cell r="AT1268" t="str">
            <v>ALI_47_SEG_4_x</v>
          </cell>
          <cell r="AU1268">
            <v>1</v>
          </cell>
          <cell r="AV1268" t="str">
            <v>Cotizacion Seleccionada</v>
          </cell>
        </row>
        <row r="1269">
          <cell r="A1269" t="str">
            <v>ALI_47_SEG_5</v>
          </cell>
          <cell r="B1269" t="str">
            <v>5to_Evento_973_V2_NUTRISERVI_17501767.xlsm</v>
          </cell>
          <cell r="C1269">
            <v>47</v>
          </cell>
          <cell r="D1269">
            <v>2088</v>
          </cell>
          <cell r="E1269" t="str">
            <v>Consorcio Nutriservi Panadería 2020</v>
          </cell>
          <cell r="F1269">
            <v>651</v>
          </cell>
          <cell r="G1269" t="str">
            <v>CEREAL EMPACADO</v>
          </cell>
          <cell r="H1269" t="str">
            <v>47 : Ponque con trozos de fruta.</v>
          </cell>
          <cell r="I1269">
            <v>5</v>
          </cell>
          <cell r="J1269" t="str">
            <v>Sitio 1 : CARRERA 127#22G-18 INT 4 - Sitio 2 : SIBERIA KM 7.5 CELTA, LOTE 159 - Sitio 3 : CARRERA 68B #10A-18 - Sitio 4 : CALLE 24F#101B-15 - Sitio 5 : CARRERA 65B#10A-87 - Sitio 6 : AUTO MEDE KM 1,5 P INDUS FLORIDA BOD 23 - Sitio 7 : CARRERA 71 A BIS # 63D-38 -</v>
          </cell>
          <cell r="K1269">
            <v>44835</v>
          </cell>
          <cell r="L1269">
            <v>5150</v>
          </cell>
          <cell r="M1269">
            <v>5793</v>
          </cell>
          <cell r="N1269">
            <v>3219</v>
          </cell>
          <cell r="O1269">
            <v>643</v>
          </cell>
          <cell r="P1269">
            <v>603</v>
          </cell>
          <cell r="Q1269">
            <v>0.21857379767827534</v>
          </cell>
          <cell r="R1269">
            <v>471.2</v>
          </cell>
          <cell r="S1269">
            <v>603</v>
          </cell>
          <cell r="T1269">
            <v>0.21857379767827534</v>
          </cell>
          <cell r="U1269">
            <v>471.2</v>
          </cell>
          <cell r="V1269">
            <v>1101</v>
          </cell>
          <cell r="W1269">
            <v>0.21671207992733876</v>
          </cell>
          <cell r="X1269">
            <v>862.4</v>
          </cell>
          <cell r="Y1269">
            <v>1101</v>
          </cell>
          <cell r="Z1269">
            <v>0.21671207992733876</v>
          </cell>
          <cell r="AA1269">
            <v>862.4</v>
          </cell>
          <cell r="AB1269">
            <v>8486930.3999999985</v>
          </cell>
          <cell r="AC1269" t="str">
            <v>Registro Valido</v>
          </cell>
          <cell r="AD1269">
            <v>603</v>
          </cell>
          <cell r="AE1269">
            <v>603</v>
          </cell>
          <cell r="AF1269">
            <v>1101</v>
          </cell>
          <cell r="AG1269">
            <v>1101</v>
          </cell>
          <cell r="AH1269">
            <v>589</v>
          </cell>
          <cell r="AI1269">
            <v>589</v>
          </cell>
          <cell r="AJ1269">
            <v>1078</v>
          </cell>
          <cell r="AK1269">
            <v>1078</v>
          </cell>
          <cell r="AM1269" t="str">
            <v>ALI_47_SEG_5</v>
          </cell>
          <cell r="AN1269" t="str">
            <v>ALI_47_SEG_5_VAL_8486930.4</v>
          </cell>
          <cell r="AO1269">
            <v>4</v>
          </cell>
          <cell r="AP1269">
            <v>8486930.3999999985</v>
          </cell>
          <cell r="AQ1269" t="b">
            <v>1</v>
          </cell>
          <cell r="AR1269" t="str">
            <v>Empate</v>
          </cell>
          <cell r="AS1269" t="str">
            <v>x</v>
          </cell>
          <cell r="AT1269" t="str">
            <v>ALI_47_SEG_5_x</v>
          </cell>
          <cell r="AU1269">
            <v>1</v>
          </cell>
          <cell r="AV1269" t="str">
            <v>Cotizacion Seleccionada</v>
          </cell>
        </row>
        <row r="1270">
          <cell r="A1270" t="str">
            <v>ALI_47_SEG_6</v>
          </cell>
          <cell r="B1270" t="str">
            <v>5to_Evento_973_V2_NUTRISERVI_17501767.xlsm</v>
          </cell>
          <cell r="C1270">
            <v>47</v>
          </cell>
          <cell r="D1270">
            <v>2088</v>
          </cell>
          <cell r="E1270" t="str">
            <v>Consorcio Nutriservi Panadería 2020</v>
          </cell>
          <cell r="F1270">
            <v>652</v>
          </cell>
          <cell r="G1270" t="str">
            <v>CEREAL EMPACADO</v>
          </cell>
          <cell r="H1270" t="str">
            <v>47 : Ponque con trozos de fruta.</v>
          </cell>
          <cell r="I1270">
            <v>6</v>
          </cell>
          <cell r="J1270" t="str">
            <v>Sitio 1 : CARRERA 127#22G-18 INT 4 - Sitio 2 : SIBERIA KM 7.5 CELTA, LOTE 159 - Sitio 3 : CARRERA 68B #10A-18 - Sitio 4 : CALLE 24F#101B-15 - Sitio 5 : CARRERA 65B#10A-87 - Sitio 6 : AUTO MEDE KM 1,5 P INDUS FLORIDA BOD 23 - Sitio 7 : CARRERA 71 A BIS # 63D-38 -</v>
          </cell>
          <cell r="K1270">
            <v>44835</v>
          </cell>
          <cell r="L1270">
            <v>5574</v>
          </cell>
          <cell r="M1270">
            <v>6271</v>
          </cell>
          <cell r="N1270">
            <v>3484</v>
          </cell>
          <cell r="O1270">
            <v>697</v>
          </cell>
          <cell r="P1270">
            <v>603</v>
          </cell>
          <cell r="Q1270">
            <v>0.21857379767827534</v>
          </cell>
          <cell r="R1270">
            <v>471.2</v>
          </cell>
          <cell r="S1270">
            <v>603</v>
          </cell>
          <cell r="T1270">
            <v>0.21857379767827534</v>
          </cell>
          <cell r="U1270">
            <v>471.2</v>
          </cell>
          <cell r="V1270">
            <v>1101</v>
          </cell>
          <cell r="W1270">
            <v>0.21671207992733876</v>
          </cell>
          <cell r="X1270">
            <v>862.4</v>
          </cell>
          <cell r="Y1270">
            <v>1101</v>
          </cell>
          <cell r="Z1270">
            <v>0.21671207992733876</v>
          </cell>
          <cell r="AA1270">
            <v>862.4</v>
          </cell>
          <cell r="AB1270">
            <v>9187058.4000000004</v>
          </cell>
          <cell r="AC1270" t="str">
            <v>Registro Valido</v>
          </cell>
          <cell r="AD1270">
            <v>603</v>
          </cell>
          <cell r="AE1270">
            <v>603</v>
          </cell>
          <cell r="AF1270">
            <v>1101</v>
          </cell>
          <cell r="AG1270">
            <v>1101</v>
          </cell>
          <cell r="AH1270">
            <v>589</v>
          </cell>
          <cell r="AI1270">
            <v>589</v>
          </cell>
          <cell r="AJ1270">
            <v>1078</v>
          </cell>
          <cell r="AK1270">
            <v>1078</v>
          </cell>
          <cell r="AM1270" t="str">
            <v>ALI_47_SEG_6</v>
          </cell>
          <cell r="AN1270" t="str">
            <v>ALI_47_SEG_6_VAL_9187058.4</v>
          </cell>
          <cell r="AO1270">
            <v>4</v>
          </cell>
          <cell r="AP1270">
            <v>9187058.4000000004</v>
          </cell>
          <cell r="AQ1270" t="b">
            <v>1</v>
          </cell>
          <cell r="AR1270" t="str">
            <v>Empate</v>
          </cell>
          <cell r="AS1270" t="str">
            <v>x</v>
          </cell>
          <cell r="AT1270" t="str">
            <v>ALI_47_SEG_6_x</v>
          </cell>
          <cell r="AU1270">
            <v>1</v>
          </cell>
          <cell r="AV1270" t="str">
            <v>Cotizacion Seleccionada</v>
          </cell>
        </row>
        <row r="1271">
          <cell r="A1271" t="str">
            <v>ALI_47_SEG_7</v>
          </cell>
          <cell r="B1271" t="str">
            <v>5to_Evento_973_V2_NUTRISERVI_17501767.xlsm</v>
          </cell>
          <cell r="C1271">
            <v>47</v>
          </cell>
          <cell r="D1271">
            <v>2088</v>
          </cell>
          <cell r="E1271" t="str">
            <v>Consorcio Nutriservi Panadería 2020</v>
          </cell>
          <cell r="F1271">
            <v>653</v>
          </cell>
          <cell r="G1271" t="str">
            <v>CEREAL EMPACADO</v>
          </cell>
          <cell r="H1271" t="str">
            <v>47 : Ponque con trozos de fruta.</v>
          </cell>
          <cell r="I1271">
            <v>7</v>
          </cell>
          <cell r="J1271" t="str">
            <v>Sitio 1 : CARRERA 127#22G-18 INT 4 - Sitio 2 : SIBERIA KM 7.5 CELTA, LOTE 159 - Sitio 3 : CARRERA 68B #10A-18 - Sitio 4 : CALLE 24F#101B-15 - Sitio 5 : CARRERA 65B#10A-87 - Sitio 6 : AUTO MEDE KM 1,5 P INDUS FLORIDA BOD 23 - Sitio 7 : CARRERA 71 A BIS # 63D-38 -</v>
          </cell>
          <cell r="K1271">
            <v>44835</v>
          </cell>
          <cell r="L1271">
            <v>5692</v>
          </cell>
          <cell r="M1271">
            <v>6404</v>
          </cell>
          <cell r="N1271">
            <v>3558</v>
          </cell>
          <cell r="O1271">
            <v>711</v>
          </cell>
          <cell r="P1271">
            <v>603</v>
          </cell>
          <cell r="Q1271">
            <v>0.21857379767827534</v>
          </cell>
          <cell r="R1271">
            <v>471.2</v>
          </cell>
          <cell r="S1271">
            <v>603</v>
          </cell>
          <cell r="T1271">
            <v>0.21857379767827534</v>
          </cell>
          <cell r="U1271">
            <v>471.2</v>
          </cell>
          <cell r="V1271">
            <v>1101</v>
          </cell>
          <cell r="W1271">
            <v>0.21671207992733876</v>
          </cell>
          <cell r="X1271">
            <v>862.4</v>
          </cell>
          <cell r="Y1271">
            <v>1101</v>
          </cell>
          <cell r="Z1271">
            <v>0.21671207992733876</v>
          </cell>
          <cell r="AA1271">
            <v>862.4</v>
          </cell>
          <cell r="AB1271">
            <v>9381220.7999999989</v>
          </cell>
          <cell r="AC1271" t="str">
            <v>Registro Valido</v>
          </cell>
          <cell r="AD1271">
            <v>603</v>
          </cell>
          <cell r="AE1271">
            <v>603</v>
          </cell>
          <cell r="AF1271">
            <v>1101</v>
          </cell>
          <cell r="AG1271">
            <v>1101</v>
          </cell>
          <cell r="AH1271">
            <v>589</v>
          </cell>
          <cell r="AI1271">
            <v>589</v>
          </cell>
          <cell r="AJ1271">
            <v>1078</v>
          </cell>
          <cell r="AK1271">
            <v>1078</v>
          </cell>
          <cell r="AM1271" t="str">
            <v>ALI_47_SEG_7</v>
          </cell>
          <cell r="AN1271" t="str">
            <v>ALI_47_SEG_7_VAL_9381220.8</v>
          </cell>
          <cell r="AO1271">
            <v>4</v>
          </cell>
          <cell r="AP1271">
            <v>9381220.7999999989</v>
          </cell>
          <cell r="AQ1271" t="b">
            <v>1</v>
          </cell>
          <cell r="AR1271" t="str">
            <v>Empate</v>
          </cell>
          <cell r="AS1271" t="str">
            <v>x</v>
          </cell>
          <cell r="AT1271" t="str">
            <v>ALI_47_SEG_7_x</v>
          </cell>
          <cell r="AU1271">
            <v>1</v>
          </cell>
          <cell r="AV1271" t="str">
            <v>Cotizacion Seleccionada</v>
          </cell>
        </row>
        <row r="1272">
          <cell r="A1272" t="str">
            <v>ALI_47_SEG_8</v>
          </cell>
          <cell r="B1272" t="str">
            <v>5to_Evento_973_V2_NUTRISERVI_17501767.xlsm</v>
          </cell>
          <cell r="C1272">
            <v>47</v>
          </cell>
          <cell r="D1272">
            <v>2088</v>
          </cell>
          <cell r="E1272" t="str">
            <v>Consorcio Nutriservi Panadería 2020</v>
          </cell>
          <cell r="F1272">
            <v>654</v>
          </cell>
          <cell r="G1272" t="str">
            <v>CEREAL EMPACADO</v>
          </cell>
          <cell r="H1272" t="str">
            <v>47 : Ponque con trozos de fruta.</v>
          </cell>
          <cell r="I1272">
            <v>8</v>
          </cell>
          <cell r="J1272" t="str">
            <v>Sitio 1 : CARRERA 127#22G-18 INT 4 - Sitio 2 : SIBERIA KM 7.5 CELTA, LOTE 159 - Sitio 3 : CARRERA 68B #10A-18 - Sitio 4 : CALLE 24F#101B-15 - Sitio 5 : CARRERA 65B#10A-87 - Sitio 6 : AUTO MEDE KM 1,5 P INDUS FLORIDA BOD 23 - Sitio 7 : CARRERA 71 A BIS # 63D-38 -</v>
          </cell>
          <cell r="K1272">
            <v>44835</v>
          </cell>
          <cell r="L1272">
            <v>5494</v>
          </cell>
          <cell r="M1272">
            <v>6180</v>
          </cell>
          <cell r="N1272">
            <v>3434</v>
          </cell>
          <cell r="O1272">
            <v>687</v>
          </cell>
          <cell r="P1272">
            <v>603</v>
          </cell>
          <cell r="Q1272">
            <v>0.21857379767827534</v>
          </cell>
          <cell r="R1272">
            <v>471.2</v>
          </cell>
          <cell r="S1272">
            <v>603</v>
          </cell>
          <cell r="T1272">
            <v>0.21857379767827534</v>
          </cell>
          <cell r="U1272">
            <v>471.2</v>
          </cell>
          <cell r="V1272">
            <v>1101</v>
          </cell>
          <cell r="W1272">
            <v>0.21671207992733876</v>
          </cell>
          <cell r="X1272">
            <v>862.4</v>
          </cell>
          <cell r="Y1272">
            <v>1101</v>
          </cell>
          <cell r="Z1272">
            <v>0.21671207992733876</v>
          </cell>
          <cell r="AA1272">
            <v>862.4</v>
          </cell>
          <cell r="AB1272">
            <v>9054739.2000000011</v>
          </cell>
          <cell r="AC1272" t="str">
            <v>Registro Valido</v>
          </cell>
          <cell r="AD1272">
            <v>603</v>
          </cell>
          <cell r="AE1272">
            <v>603</v>
          </cell>
          <cell r="AF1272">
            <v>1101</v>
          </cell>
          <cell r="AG1272">
            <v>1101</v>
          </cell>
          <cell r="AH1272">
            <v>589</v>
          </cell>
          <cell r="AI1272">
            <v>589</v>
          </cell>
          <cell r="AJ1272">
            <v>1078</v>
          </cell>
          <cell r="AK1272">
            <v>1078</v>
          </cell>
          <cell r="AM1272" t="str">
            <v>ALI_47_SEG_8</v>
          </cell>
          <cell r="AN1272" t="str">
            <v>ALI_47_SEG_8_VAL_9054739.2</v>
          </cell>
          <cell r="AO1272">
            <v>4</v>
          </cell>
          <cell r="AP1272">
            <v>9054739.2000000011</v>
          </cell>
          <cell r="AQ1272" t="b">
            <v>1</v>
          </cell>
          <cell r="AR1272" t="str">
            <v>Empate</v>
          </cell>
          <cell r="AS1272" t="str">
            <v>x</v>
          </cell>
          <cell r="AT1272" t="str">
            <v>ALI_47_SEG_8_x</v>
          </cell>
          <cell r="AU1272">
            <v>1</v>
          </cell>
          <cell r="AV1272" t="str">
            <v>Cotizacion Seleccionada</v>
          </cell>
        </row>
        <row r="1273">
          <cell r="A1273" t="str">
            <v>ALI_47_SEG_9</v>
          </cell>
          <cell r="B1273" t="str">
            <v>5to_Evento_973_V2_NUTRISERVI_17501767.xlsm</v>
          </cell>
          <cell r="C1273">
            <v>47</v>
          </cell>
          <cell r="D1273">
            <v>2088</v>
          </cell>
          <cell r="E1273" t="str">
            <v>Consorcio Nutriservi Panadería 2020</v>
          </cell>
          <cell r="F1273">
            <v>655</v>
          </cell>
          <cell r="G1273" t="str">
            <v>CEREAL EMPACADO</v>
          </cell>
          <cell r="H1273" t="str">
            <v>47 : Ponque con trozos de fruta.</v>
          </cell>
          <cell r="I1273">
            <v>9</v>
          </cell>
          <cell r="J1273" t="str">
            <v>Sitio 1 : CARRERA 127#22G-18 INT 4 - Sitio 2 : SIBERIA KM 7.5 CELTA, LOTE 159 - Sitio 3 : CARRERA 68B #10A-18 - Sitio 4 : CALLE 24F#101B-15 - Sitio 5 : CARRERA 65B#10A-87 - Sitio 6 : AUTO MEDE KM 1,5 P INDUS FLORIDA BOD 23 - Sitio 7 : CARRERA 71 A BIS # 63D-38 -</v>
          </cell>
          <cell r="K1273">
            <v>44835</v>
          </cell>
          <cell r="L1273">
            <v>5552</v>
          </cell>
          <cell r="M1273">
            <v>6246</v>
          </cell>
          <cell r="N1273">
            <v>3470</v>
          </cell>
          <cell r="O1273">
            <v>694</v>
          </cell>
          <cell r="P1273">
            <v>603</v>
          </cell>
          <cell r="Q1273">
            <v>0.21857379767827534</v>
          </cell>
          <cell r="R1273">
            <v>471.2</v>
          </cell>
          <cell r="S1273">
            <v>603</v>
          </cell>
          <cell r="T1273">
            <v>0.21857379767827534</v>
          </cell>
          <cell r="U1273">
            <v>471.2</v>
          </cell>
          <cell r="V1273">
            <v>1101</v>
          </cell>
          <cell r="W1273">
            <v>0.21671207992733876</v>
          </cell>
          <cell r="X1273">
            <v>862.4</v>
          </cell>
          <cell r="Y1273">
            <v>1101</v>
          </cell>
          <cell r="Z1273">
            <v>0.21671207992733876</v>
          </cell>
          <cell r="AA1273">
            <v>862.4</v>
          </cell>
          <cell r="AB1273">
            <v>9150251.1999999993</v>
          </cell>
          <cell r="AC1273" t="str">
            <v>Registro Valido</v>
          </cell>
          <cell r="AD1273">
            <v>603</v>
          </cell>
          <cell r="AE1273">
            <v>603</v>
          </cell>
          <cell r="AF1273">
            <v>1101</v>
          </cell>
          <cell r="AG1273">
            <v>1101</v>
          </cell>
          <cell r="AH1273">
            <v>589</v>
          </cell>
          <cell r="AI1273">
            <v>589</v>
          </cell>
          <cell r="AJ1273">
            <v>1078</v>
          </cell>
          <cell r="AK1273">
            <v>1078</v>
          </cell>
          <cell r="AM1273" t="str">
            <v>ALI_47_SEG_9</v>
          </cell>
          <cell r="AN1273" t="str">
            <v>ALI_47_SEG_9_VAL_9150251.2</v>
          </cell>
          <cell r="AO1273">
            <v>4</v>
          </cell>
          <cell r="AP1273">
            <v>9150251.1999999993</v>
          </cell>
          <cell r="AQ1273" t="b">
            <v>1</v>
          </cell>
          <cell r="AR1273" t="str">
            <v>Empate</v>
          </cell>
          <cell r="AS1273" t="str">
            <v>x</v>
          </cell>
          <cell r="AT1273" t="str">
            <v>ALI_47_SEG_9_x</v>
          </cell>
          <cell r="AU1273">
            <v>1</v>
          </cell>
          <cell r="AV1273" t="str">
            <v>Cotizacion Seleccionada</v>
          </cell>
        </row>
        <row r="1274">
          <cell r="A1274" t="str">
            <v>ALI_47_SEG_10</v>
          </cell>
          <cell r="B1274" t="str">
            <v>5to_Evento_973_V2_NUTRISERVI_17501767.xlsm</v>
          </cell>
          <cell r="C1274">
            <v>47</v>
          </cell>
          <cell r="D1274">
            <v>2088</v>
          </cell>
          <cell r="E1274" t="str">
            <v>Consorcio Nutriservi Panadería 2020</v>
          </cell>
          <cell r="F1274">
            <v>656</v>
          </cell>
          <cell r="G1274" t="str">
            <v>CEREAL EMPACADO</v>
          </cell>
          <cell r="H1274" t="str">
            <v>47 : Ponque con trozos de fruta.</v>
          </cell>
          <cell r="I1274">
            <v>10</v>
          </cell>
          <cell r="J1274" t="str">
            <v>Sitio 1 : CARRERA 127#22G-18 INT 4 - Sitio 2 : SIBERIA KM 7.5 CELTA, LOTE 159 - Sitio 3 : CARRERA 68B #10A-18 - Sitio 4 : CALLE 24F#101B-15 - Sitio 5 : CARRERA 65B#10A-87 - Sitio 6 : AUTO MEDE KM 1,5 P INDUS FLORIDA BOD 23 - Sitio 7 : CARRERA 71 A BIS # 63D-38 -</v>
          </cell>
          <cell r="K1274">
            <v>44835</v>
          </cell>
          <cell r="L1274">
            <v>5560</v>
          </cell>
          <cell r="M1274">
            <v>6256</v>
          </cell>
          <cell r="N1274">
            <v>3476</v>
          </cell>
          <cell r="O1274">
            <v>696</v>
          </cell>
          <cell r="P1274">
            <v>603</v>
          </cell>
          <cell r="Q1274">
            <v>0.21857379767827534</v>
          </cell>
          <cell r="R1274">
            <v>471.2</v>
          </cell>
          <cell r="S1274">
            <v>603</v>
          </cell>
          <cell r="T1274">
            <v>0.21857379767827534</v>
          </cell>
          <cell r="U1274">
            <v>471.2</v>
          </cell>
          <cell r="V1274">
            <v>1101</v>
          </cell>
          <cell r="W1274">
            <v>0.21671207992733876</v>
          </cell>
          <cell r="X1274">
            <v>862.4</v>
          </cell>
          <cell r="Y1274">
            <v>1101</v>
          </cell>
          <cell r="Z1274">
            <v>0.21671207992733876</v>
          </cell>
          <cell r="AA1274">
            <v>862.4</v>
          </cell>
          <cell r="AB1274">
            <v>9165632</v>
          </cell>
          <cell r="AC1274" t="str">
            <v>Registro Valido</v>
          </cell>
          <cell r="AD1274">
            <v>603</v>
          </cell>
          <cell r="AE1274">
            <v>603</v>
          </cell>
          <cell r="AF1274">
            <v>1101</v>
          </cell>
          <cell r="AG1274">
            <v>1101</v>
          </cell>
          <cell r="AH1274">
            <v>589</v>
          </cell>
          <cell r="AI1274">
            <v>589</v>
          </cell>
          <cell r="AJ1274">
            <v>1078</v>
          </cell>
          <cell r="AK1274">
            <v>1078</v>
          </cell>
          <cell r="AM1274" t="str">
            <v>ALI_47_SEG_10</v>
          </cell>
          <cell r="AN1274" t="str">
            <v>ALI_47_SEG_10_VAL_9165632</v>
          </cell>
          <cell r="AO1274">
            <v>4</v>
          </cell>
          <cell r="AP1274">
            <v>9165632</v>
          </cell>
          <cell r="AQ1274" t="b">
            <v>1</v>
          </cell>
          <cell r="AR1274" t="str">
            <v>Empate</v>
          </cell>
          <cell r="AS1274" t="str">
            <v>x</v>
          </cell>
          <cell r="AT1274" t="str">
            <v>ALI_47_SEG_10_x</v>
          </cell>
          <cell r="AU1274">
            <v>1</v>
          </cell>
          <cell r="AV1274" t="str">
            <v>Cotizacion Seleccionada</v>
          </cell>
        </row>
        <row r="1275">
          <cell r="A1275" t="str">
            <v>ALI_47_SEG_11</v>
          </cell>
          <cell r="B1275" t="str">
            <v>5to_Evento_973_V2_NUTRISERVI_17501767.xlsm</v>
          </cell>
          <cell r="C1275">
            <v>47</v>
          </cell>
          <cell r="D1275">
            <v>2088</v>
          </cell>
          <cell r="E1275" t="str">
            <v>Consorcio Nutriservi Panadería 2020</v>
          </cell>
          <cell r="F1275">
            <v>657</v>
          </cell>
          <cell r="G1275" t="str">
            <v>CEREAL EMPACADO</v>
          </cell>
          <cell r="H1275" t="str">
            <v>47 : Ponque con trozos de fruta.</v>
          </cell>
          <cell r="I1275">
            <v>11</v>
          </cell>
          <cell r="J1275" t="str">
            <v>Sitio 1 : CARRERA 127#22G-18 INT 4 - Sitio 2 : SIBERIA KM 7.5 CELTA, LOTE 159 - Sitio 3 : CARRERA 68B #10A-18 - Sitio 4 : CALLE 24F#101B-15 - Sitio 5 : CARRERA 65B#10A-87 - Sitio 6 : AUTO MEDE KM 1,5 P INDUS FLORIDA BOD 23 - Sitio 7 : CARRERA 71 A BIS # 63D-38 -</v>
          </cell>
          <cell r="K1275">
            <v>44835</v>
          </cell>
          <cell r="L1275">
            <v>5476</v>
          </cell>
          <cell r="M1275">
            <v>6161</v>
          </cell>
          <cell r="N1275">
            <v>3423</v>
          </cell>
          <cell r="O1275">
            <v>684</v>
          </cell>
          <cell r="P1275">
            <v>603</v>
          </cell>
          <cell r="Q1275">
            <v>0.21857379767827534</v>
          </cell>
          <cell r="R1275">
            <v>471.2</v>
          </cell>
          <cell r="S1275">
            <v>603</v>
          </cell>
          <cell r="T1275">
            <v>0.21857379767827534</v>
          </cell>
          <cell r="U1275">
            <v>471.2</v>
          </cell>
          <cell r="V1275">
            <v>1101</v>
          </cell>
          <cell r="W1275">
            <v>0.21671207992733876</v>
          </cell>
          <cell r="X1275">
            <v>862.4</v>
          </cell>
          <cell r="Y1275">
            <v>1101</v>
          </cell>
          <cell r="Z1275">
            <v>0.21671207992733876</v>
          </cell>
          <cell r="AA1275">
            <v>862.4</v>
          </cell>
          <cell r="AB1275">
            <v>9025231.1999999993</v>
          </cell>
          <cell r="AC1275" t="str">
            <v>Registro Valido</v>
          </cell>
          <cell r="AD1275">
            <v>603</v>
          </cell>
          <cell r="AE1275">
            <v>603</v>
          </cell>
          <cell r="AF1275">
            <v>1101</v>
          </cell>
          <cell r="AG1275">
            <v>1101</v>
          </cell>
          <cell r="AH1275">
            <v>589</v>
          </cell>
          <cell r="AI1275">
            <v>589</v>
          </cell>
          <cell r="AJ1275">
            <v>1078</v>
          </cell>
          <cell r="AK1275">
            <v>1078</v>
          </cell>
          <cell r="AM1275" t="str">
            <v>ALI_47_SEG_11</v>
          </cell>
          <cell r="AN1275" t="str">
            <v>ALI_47_SEG_11_VAL_9025231.2</v>
          </cell>
          <cell r="AO1275">
            <v>4</v>
          </cell>
          <cell r="AP1275">
            <v>9025231.1999999993</v>
          </cell>
          <cell r="AQ1275" t="b">
            <v>1</v>
          </cell>
          <cell r="AR1275" t="str">
            <v>Empate</v>
          </cell>
          <cell r="AS1275" t="str">
            <v>x</v>
          </cell>
          <cell r="AT1275" t="str">
            <v>ALI_47_SEG_11_x</v>
          </cell>
          <cell r="AU1275">
            <v>1</v>
          </cell>
          <cell r="AV1275" t="str">
            <v>Cotizacion Seleccionada</v>
          </cell>
        </row>
        <row r="1276">
          <cell r="A1276" t="str">
            <v>ALI_47_SEG_12</v>
          </cell>
          <cell r="B1276" t="str">
            <v>5to_Evento_973_V2_NUTRISERVI_17501767.xlsm</v>
          </cell>
          <cell r="C1276">
            <v>47</v>
          </cell>
          <cell r="D1276">
            <v>2088</v>
          </cell>
          <cell r="E1276" t="str">
            <v>Consorcio Nutriservi Panadería 2020</v>
          </cell>
          <cell r="F1276">
            <v>658</v>
          </cell>
          <cell r="G1276" t="str">
            <v>CEREAL EMPACADO</v>
          </cell>
          <cell r="H1276" t="str">
            <v>47 : Ponque con trozos de fruta.</v>
          </cell>
          <cell r="I1276">
            <v>12</v>
          </cell>
          <cell r="J1276" t="str">
            <v>Sitio 1 : CARRERA 127#22G-18 INT 4 - Sitio 2 : SIBERIA KM 7.5 CELTA, LOTE 159 - Sitio 3 : CARRERA 68B #10A-18 - Sitio 4 : CALLE 24F#101B-15 - Sitio 5 : CARRERA 65B#10A-87 - Sitio 6 : AUTO MEDE KM 1,5 P INDUS FLORIDA BOD 23 - Sitio 7 : CARRERA 71 A BIS # 63D-38 -</v>
          </cell>
          <cell r="K1276">
            <v>44835</v>
          </cell>
          <cell r="L1276">
            <v>4970</v>
          </cell>
          <cell r="M1276">
            <v>5591</v>
          </cell>
          <cell r="N1276">
            <v>3106</v>
          </cell>
          <cell r="O1276">
            <v>621</v>
          </cell>
          <cell r="P1276">
            <v>603</v>
          </cell>
          <cell r="Q1276">
            <v>0.21857379767827534</v>
          </cell>
          <cell r="R1276">
            <v>471.2</v>
          </cell>
          <cell r="S1276">
            <v>603</v>
          </cell>
          <cell r="T1276">
            <v>0.21857379767827534</v>
          </cell>
          <cell r="U1276">
            <v>471.2</v>
          </cell>
          <cell r="V1276">
            <v>1101</v>
          </cell>
          <cell r="W1276">
            <v>0.21671207992733876</v>
          </cell>
          <cell r="X1276">
            <v>862.4</v>
          </cell>
          <cell r="Y1276">
            <v>1101</v>
          </cell>
          <cell r="Z1276">
            <v>0.21671207992733876</v>
          </cell>
          <cell r="AA1276">
            <v>862.4</v>
          </cell>
          <cell r="AB1276">
            <v>8190508</v>
          </cell>
          <cell r="AC1276" t="str">
            <v>Registro Valido</v>
          </cell>
          <cell r="AD1276">
            <v>603</v>
          </cell>
          <cell r="AE1276">
            <v>603</v>
          </cell>
          <cell r="AF1276">
            <v>1101</v>
          </cell>
          <cell r="AG1276">
            <v>1101</v>
          </cell>
          <cell r="AH1276">
            <v>589</v>
          </cell>
          <cell r="AI1276">
            <v>589</v>
          </cell>
          <cell r="AJ1276">
            <v>1078</v>
          </cell>
          <cell r="AK1276">
            <v>1078</v>
          </cell>
          <cell r="AM1276" t="str">
            <v>ALI_47_SEG_12</v>
          </cell>
          <cell r="AN1276" t="str">
            <v>ALI_47_SEG_12_VAL_8190508</v>
          </cell>
          <cell r="AO1276">
            <v>4</v>
          </cell>
          <cell r="AP1276">
            <v>8190508</v>
          </cell>
          <cell r="AQ1276" t="b">
            <v>1</v>
          </cell>
          <cell r="AR1276" t="str">
            <v>Empate</v>
          </cell>
          <cell r="AS1276" t="str">
            <v>x</v>
          </cell>
          <cell r="AT1276" t="str">
            <v>ALI_47_SEG_12_x</v>
          </cell>
          <cell r="AU1276">
            <v>1</v>
          </cell>
          <cell r="AV1276" t="str">
            <v>Cotizacion Seleccionada</v>
          </cell>
        </row>
        <row r="1277">
          <cell r="A1277" t="str">
            <v>ALI_47_SEG_13</v>
          </cell>
          <cell r="B1277" t="str">
            <v>5to_Evento_973_V2_NUTRISERVI_17501767.xlsm</v>
          </cell>
          <cell r="C1277">
            <v>47</v>
          </cell>
          <cell r="D1277">
            <v>2088</v>
          </cell>
          <cell r="E1277" t="str">
            <v>Consorcio Nutriservi Panadería 2020</v>
          </cell>
          <cell r="F1277">
            <v>659</v>
          </cell>
          <cell r="G1277" t="str">
            <v>CEREAL EMPACADO</v>
          </cell>
          <cell r="H1277" t="str">
            <v>47 : Ponque con trozos de fruta.</v>
          </cell>
          <cell r="I1277">
            <v>13</v>
          </cell>
          <cell r="J1277" t="str">
            <v>Sitio 1 : CARRERA 127#22G-18 INT 4 - Sitio 2 : SIBERIA KM 7.5 CELTA, LOTE 159 - Sitio 3 : CARRERA 68B #10A-18 - Sitio 4 : CALLE 24F#101B-15 - Sitio 5 : CARRERA 65B#10A-87 - Sitio 6 : AUTO MEDE KM 1,5 P INDUS FLORIDA BOD 23 - Sitio 7 : CARRERA 71 A BIS # 63D-38 -</v>
          </cell>
          <cell r="K1277">
            <v>44835</v>
          </cell>
          <cell r="L1277">
            <v>5277</v>
          </cell>
          <cell r="M1277">
            <v>5936</v>
          </cell>
          <cell r="N1277">
            <v>3298</v>
          </cell>
          <cell r="O1277">
            <v>659</v>
          </cell>
          <cell r="P1277">
            <v>603</v>
          </cell>
          <cell r="Q1277">
            <v>0.21857379767827534</v>
          </cell>
          <cell r="R1277">
            <v>471.2</v>
          </cell>
          <cell r="S1277">
            <v>603</v>
          </cell>
          <cell r="T1277">
            <v>0.21857379767827534</v>
          </cell>
          <cell r="U1277">
            <v>471.2</v>
          </cell>
          <cell r="V1277">
            <v>1101</v>
          </cell>
          <cell r="W1277">
            <v>0.21671207992733876</v>
          </cell>
          <cell r="X1277">
            <v>862.4</v>
          </cell>
          <cell r="Y1277">
            <v>1101</v>
          </cell>
          <cell r="Z1277">
            <v>0.21671207992733876</v>
          </cell>
          <cell r="AA1277">
            <v>862.4</v>
          </cell>
          <cell r="AB1277">
            <v>8696082.3999999985</v>
          </cell>
          <cell r="AC1277" t="str">
            <v>Registro Valido</v>
          </cell>
          <cell r="AD1277">
            <v>603</v>
          </cell>
          <cell r="AE1277">
            <v>603</v>
          </cell>
          <cell r="AF1277">
            <v>1101</v>
          </cell>
          <cell r="AG1277">
            <v>1101</v>
          </cell>
          <cell r="AH1277">
            <v>589</v>
          </cell>
          <cell r="AI1277">
            <v>589</v>
          </cell>
          <cell r="AJ1277">
            <v>1078</v>
          </cell>
          <cell r="AK1277">
            <v>1078</v>
          </cell>
          <cell r="AM1277" t="str">
            <v>ALI_47_SEG_13</v>
          </cell>
          <cell r="AN1277" t="str">
            <v>ALI_47_SEG_13_VAL_8696082.4</v>
          </cell>
          <cell r="AO1277">
            <v>4</v>
          </cell>
          <cell r="AP1277">
            <v>8696082.3999999985</v>
          </cell>
          <cell r="AQ1277" t="b">
            <v>1</v>
          </cell>
          <cell r="AR1277" t="str">
            <v>Empate</v>
          </cell>
          <cell r="AS1277" t="str">
            <v>x</v>
          </cell>
          <cell r="AT1277" t="str">
            <v>ALI_47_SEG_13_x</v>
          </cell>
          <cell r="AU1277">
            <v>1</v>
          </cell>
          <cell r="AV1277" t="str">
            <v>Cotizacion Seleccionada</v>
          </cell>
        </row>
        <row r="1278">
          <cell r="A1278" t="str">
            <v>ALI_47_SEG_14</v>
          </cell>
          <cell r="B1278" t="str">
            <v>5to_Evento_973_V2_NUTRISERVI_17501767.xlsm</v>
          </cell>
          <cell r="C1278">
            <v>47</v>
          </cell>
          <cell r="D1278">
            <v>2088</v>
          </cell>
          <cell r="E1278" t="str">
            <v>Consorcio Nutriservi Panadería 2020</v>
          </cell>
          <cell r="F1278">
            <v>660</v>
          </cell>
          <cell r="G1278" t="str">
            <v>CEREAL EMPACADO</v>
          </cell>
          <cell r="H1278" t="str">
            <v>47 : Ponque con trozos de fruta.</v>
          </cell>
          <cell r="I1278">
            <v>14</v>
          </cell>
          <cell r="J1278" t="str">
            <v>Sitio 1 : CARRERA 127#22G-18 INT 4 - Sitio 2 : SIBERIA KM 7.5 CELTA, LOTE 159 - Sitio 3 : CARRERA 68B #10A-18 - Sitio 4 : CALLE 24F#101B-15 - Sitio 5 : CARRERA 65B#10A-87 - Sitio 6 : AUTO MEDE KM 1,5 P INDUS FLORIDA BOD 23 - Sitio 7 : CARRERA 71 A BIS # 63D-38 -</v>
          </cell>
          <cell r="K1278">
            <v>44835</v>
          </cell>
          <cell r="L1278">
            <v>5229</v>
          </cell>
          <cell r="M1278">
            <v>5882</v>
          </cell>
          <cell r="N1278">
            <v>3268</v>
          </cell>
          <cell r="O1278">
            <v>654</v>
          </cell>
          <cell r="P1278">
            <v>603</v>
          </cell>
          <cell r="Q1278">
            <v>0.21857379767827534</v>
          </cell>
          <cell r="R1278">
            <v>471.2</v>
          </cell>
          <cell r="S1278">
            <v>603</v>
          </cell>
          <cell r="T1278">
            <v>0.21857379767827534</v>
          </cell>
          <cell r="U1278">
            <v>471.2</v>
          </cell>
          <cell r="V1278">
            <v>1101</v>
          </cell>
          <cell r="W1278">
            <v>0.21671207992733876</v>
          </cell>
          <cell r="X1278">
            <v>862.4</v>
          </cell>
          <cell r="Y1278">
            <v>1101</v>
          </cell>
          <cell r="Z1278">
            <v>0.21671207992733876</v>
          </cell>
          <cell r="AA1278">
            <v>862.4</v>
          </cell>
          <cell r="AB1278">
            <v>8617835.9999999981</v>
          </cell>
          <cell r="AC1278" t="str">
            <v>Registro Valido</v>
          </cell>
          <cell r="AD1278">
            <v>603</v>
          </cell>
          <cell r="AE1278">
            <v>603</v>
          </cell>
          <cell r="AF1278">
            <v>1101</v>
          </cell>
          <cell r="AG1278">
            <v>1101</v>
          </cell>
          <cell r="AH1278">
            <v>589</v>
          </cell>
          <cell r="AI1278">
            <v>589</v>
          </cell>
          <cell r="AJ1278">
            <v>1078</v>
          </cell>
          <cell r="AK1278">
            <v>1078</v>
          </cell>
          <cell r="AM1278" t="str">
            <v>ALI_47_SEG_14</v>
          </cell>
          <cell r="AN1278" t="str">
            <v>ALI_47_SEG_14_VAL_8617836</v>
          </cell>
          <cell r="AO1278">
            <v>4</v>
          </cell>
          <cell r="AP1278">
            <v>8617835.9999999981</v>
          </cell>
          <cell r="AQ1278" t="b">
            <v>1</v>
          </cell>
          <cell r="AR1278" t="str">
            <v>Empate</v>
          </cell>
          <cell r="AS1278" t="str">
            <v>x</v>
          </cell>
          <cell r="AT1278" t="str">
            <v>ALI_47_SEG_14_x</v>
          </cell>
          <cell r="AU1278">
            <v>1</v>
          </cell>
          <cell r="AV1278" t="str">
            <v>Cotizacion Seleccionada</v>
          </cell>
        </row>
        <row r="1279">
          <cell r="A1279" t="str">
            <v>ALI_47_SEG_15</v>
          </cell>
          <cell r="B1279" t="str">
            <v>5to_Evento_973_V2_NUTRISERVI_17501767.xlsm</v>
          </cell>
          <cell r="C1279">
            <v>47</v>
          </cell>
          <cell r="D1279">
            <v>2088</v>
          </cell>
          <cell r="E1279" t="str">
            <v>Consorcio Nutriservi Panadería 2020</v>
          </cell>
          <cell r="F1279">
            <v>661</v>
          </cell>
          <cell r="G1279" t="str">
            <v>CEREAL EMPACADO</v>
          </cell>
          <cell r="H1279" t="str">
            <v>47 : Ponque con trozos de fruta.</v>
          </cell>
          <cell r="I1279">
            <v>15</v>
          </cell>
          <cell r="J1279" t="str">
            <v>Sitio 1 : CARRERA 127#22G-18 INT 4 - Sitio 2 : SIBERIA KM 7.5 CELTA, LOTE 159 - Sitio 3 : CARRERA 68B #10A-18 - Sitio 4 : CALLE 24F#101B-15 - Sitio 5 : CARRERA 65B#10A-87 - Sitio 6 : AUTO MEDE KM 1,5 P INDUS FLORIDA BOD 23 - Sitio 7 : CARRERA 71 A BIS # 63D-38 -</v>
          </cell>
          <cell r="K1279">
            <v>44835</v>
          </cell>
          <cell r="L1279">
            <v>4942</v>
          </cell>
          <cell r="M1279">
            <v>5560</v>
          </cell>
          <cell r="N1279">
            <v>3085</v>
          </cell>
          <cell r="O1279">
            <v>618</v>
          </cell>
          <cell r="P1279">
            <v>603</v>
          </cell>
          <cell r="Q1279">
            <v>0.21857379767827534</v>
          </cell>
          <cell r="R1279">
            <v>471.2</v>
          </cell>
          <cell r="S1279">
            <v>603</v>
          </cell>
          <cell r="T1279">
            <v>0.21857379767827534</v>
          </cell>
          <cell r="U1279">
            <v>471.2</v>
          </cell>
          <cell r="V1279">
            <v>1101</v>
          </cell>
          <cell r="W1279">
            <v>0.21671207992733876</v>
          </cell>
          <cell r="X1279">
            <v>862.4</v>
          </cell>
          <cell r="Y1279">
            <v>1101</v>
          </cell>
          <cell r="Z1279">
            <v>0.21671207992733876</v>
          </cell>
          <cell r="AA1279">
            <v>862.4</v>
          </cell>
          <cell r="AB1279">
            <v>8142009.6000000006</v>
          </cell>
          <cell r="AC1279" t="str">
            <v>Registro Valido</v>
          </cell>
          <cell r="AD1279">
            <v>603</v>
          </cell>
          <cell r="AE1279">
            <v>603</v>
          </cell>
          <cell r="AF1279">
            <v>1101</v>
          </cell>
          <cell r="AG1279">
            <v>1101</v>
          </cell>
          <cell r="AH1279">
            <v>589</v>
          </cell>
          <cell r="AI1279">
            <v>589</v>
          </cell>
          <cell r="AJ1279">
            <v>1078</v>
          </cell>
          <cell r="AK1279">
            <v>1078</v>
          </cell>
          <cell r="AM1279" t="str">
            <v>ALI_47_SEG_15</v>
          </cell>
          <cell r="AN1279" t="str">
            <v>ALI_47_SEG_15_VAL_8142009.6</v>
          </cell>
          <cell r="AO1279">
            <v>4</v>
          </cell>
          <cell r="AP1279">
            <v>8142009.6000000006</v>
          </cell>
          <cell r="AQ1279" t="b">
            <v>1</v>
          </cell>
          <cell r="AR1279" t="str">
            <v>Empate</v>
          </cell>
          <cell r="AS1279" t="str">
            <v>x</v>
          </cell>
          <cell r="AT1279" t="str">
            <v>ALI_47_SEG_15_x</v>
          </cell>
          <cell r="AU1279">
            <v>1</v>
          </cell>
          <cell r="AV1279" t="str">
            <v>Cotizacion Seleccionada</v>
          </cell>
        </row>
        <row r="1280">
          <cell r="A1280" t="str">
            <v>ALI_66_SEG_1</v>
          </cell>
          <cell r="B1280" t="str">
            <v>5to_Evento_973_V2_PENIEL_17496335.xlsm</v>
          </cell>
          <cell r="C1280">
            <v>66</v>
          </cell>
          <cell r="D1280">
            <v>2050</v>
          </cell>
          <cell r="E1280" t="str">
            <v>Inversiones Peniel SAS</v>
          </cell>
          <cell r="F1280">
            <v>447</v>
          </cell>
          <cell r="G1280" t="str">
            <v>QUÉSOS</v>
          </cell>
          <cell r="H1280" t="str">
            <v xml:space="preserve">66 : Queso fresco, semigraso, semiduro tipo mozzarella (Porción forma de dedito) </v>
          </cell>
          <cell r="I1280">
            <v>1</v>
          </cell>
          <cell r="J1280" t="str">
            <v>Sitio 1 : CARRERA 127#22G-18 INT 4 - Sitio 2 : SIBERIA KM 7.5 CELTA, LOTE 159 - Sitio 3 : CARRERA 68B #10A-18 - Sitio 4 : CALLE 24F#101B-15 - Sitio 5 : CARRERA 65B#10A-87 - Sitio 6 : AUTO MEDE KM 1,5 P INDUS FLORIDA BOD 23 - Sitio 7 : CARRERA 71 A BIS # 63D-38 -</v>
          </cell>
          <cell r="K1280">
            <v>44835</v>
          </cell>
          <cell r="L1280">
            <v>12482</v>
          </cell>
          <cell r="M1280">
            <v>15522</v>
          </cell>
          <cell r="N1280">
            <v>7266</v>
          </cell>
          <cell r="O1280">
            <v>678</v>
          </cell>
          <cell r="P1280">
            <v>712</v>
          </cell>
          <cell r="Q1280">
            <v>0</v>
          </cell>
          <cell r="R1280">
            <v>712</v>
          </cell>
          <cell r="S1280">
            <v>1067</v>
          </cell>
          <cell r="T1280">
            <v>0</v>
          </cell>
          <cell r="U1280">
            <v>1067</v>
          </cell>
          <cell r="V1280">
            <v>1422</v>
          </cell>
          <cell r="W1280">
            <v>0</v>
          </cell>
          <cell r="X1280">
            <v>1422</v>
          </cell>
          <cell r="Y1280">
            <v>1422</v>
          </cell>
          <cell r="Z1280">
            <v>0</v>
          </cell>
          <cell r="AA1280">
            <v>1422</v>
          </cell>
          <cell r="AB1280">
            <v>36745526</v>
          </cell>
          <cell r="AC1280" t="str">
            <v>Registro Valido</v>
          </cell>
          <cell r="AD1280">
            <v>712</v>
          </cell>
          <cell r="AE1280">
            <v>1067</v>
          </cell>
          <cell r="AF1280">
            <v>1422</v>
          </cell>
          <cell r="AG1280">
            <v>1422</v>
          </cell>
          <cell r="AH1280">
            <v>697</v>
          </cell>
          <cell r="AI1280">
            <v>1045</v>
          </cell>
          <cell r="AJ1280">
            <v>1393</v>
          </cell>
          <cell r="AK1280">
            <v>1393</v>
          </cell>
          <cell r="AM1280" t="str">
            <v>ALI_66_SEG_1</v>
          </cell>
          <cell r="AN1280" t="str">
            <v>ALI_66_SEG_1_VAL_36745526</v>
          </cell>
          <cell r="AO1280">
            <v>1</v>
          </cell>
          <cell r="AP1280">
            <v>36745526</v>
          </cell>
          <cell r="AQ1280" t="b">
            <v>1</v>
          </cell>
          <cell r="AR1280" t="str">
            <v/>
          </cell>
          <cell r="AS1280" t="str">
            <v>X</v>
          </cell>
          <cell r="AT1280" t="str">
            <v>ALI_66_SEG_1_X</v>
          </cell>
          <cell r="AU1280">
            <v>1</v>
          </cell>
          <cell r="AV1280" t="str">
            <v>Cotizacion Seleccionada</v>
          </cell>
        </row>
        <row r="1281">
          <cell r="A1281" t="str">
            <v>ALI_66_SEG_2</v>
          </cell>
          <cell r="B1281" t="str">
            <v>5to_Evento_973_V2_PENIEL_17496335.xlsm</v>
          </cell>
          <cell r="C1281">
            <v>66</v>
          </cell>
          <cell r="D1281">
            <v>2050</v>
          </cell>
          <cell r="E1281" t="str">
            <v>Inversiones Peniel SAS</v>
          </cell>
          <cell r="F1281">
            <v>448</v>
          </cell>
          <cell r="G1281" t="str">
            <v>QUÉSOS</v>
          </cell>
          <cell r="H1281" t="str">
            <v xml:space="preserve">66 : Queso fresco, semigraso, semiduro tipo mozzarella (Porción forma de dedito) </v>
          </cell>
          <cell r="I1281">
            <v>2</v>
          </cell>
          <cell r="J1281" t="str">
            <v>Sitio 1 : CARRERA 127#22G-18 INT 4 - Sitio 2 : SIBERIA KM 7.5 CELTA, LOTE 159 - Sitio 3 : CARRERA 68B #10A-18 - Sitio 4 : CALLE 24F#101B-15 - Sitio 5 : CARRERA 65B#10A-87 - Sitio 6 : AUTO MEDE KM 1,5 P INDUS FLORIDA BOD 23 - Sitio 7 : CARRERA 71 A BIS # 63D-38 -</v>
          </cell>
          <cell r="K1281">
            <v>44835</v>
          </cell>
          <cell r="L1281">
            <v>12767</v>
          </cell>
          <cell r="M1281">
            <v>15872</v>
          </cell>
          <cell r="N1281">
            <v>7430</v>
          </cell>
          <cell r="O1281">
            <v>693</v>
          </cell>
          <cell r="P1281">
            <v>712</v>
          </cell>
          <cell r="Q1281">
            <v>0</v>
          </cell>
          <cell r="R1281">
            <v>712</v>
          </cell>
          <cell r="S1281">
            <v>1067</v>
          </cell>
          <cell r="T1281">
            <v>0</v>
          </cell>
          <cell r="U1281">
            <v>1067</v>
          </cell>
          <cell r="V1281">
            <v>1422</v>
          </cell>
          <cell r="W1281">
            <v>0</v>
          </cell>
          <cell r="X1281">
            <v>1422</v>
          </cell>
          <cell r="Y1281">
            <v>1422</v>
          </cell>
          <cell r="Z1281">
            <v>0</v>
          </cell>
          <cell r="AA1281">
            <v>1422</v>
          </cell>
          <cell r="AB1281">
            <v>37576434</v>
          </cell>
          <cell r="AC1281" t="str">
            <v>Registro Valido</v>
          </cell>
          <cell r="AD1281">
            <v>712</v>
          </cell>
          <cell r="AE1281">
            <v>1067</v>
          </cell>
          <cell r="AF1281">
            <v>1422</v>
          </cell>
          <cell r="AG1281">
            <v>1422</v>
          </cell>
          <cell r="AH1281">
            <v>697</v>
          </cell>
          <cell r="AI1281">
            <v>1045</v>
          </cell>
          <cell r="AJ1281">
            <v>1393</v>
          </cell>
          <cell r="AK1281">
            <v>1393</v>
          </cell>
          <cell r="AM1281" t="str">
            <v>ALI_66_SEG_2</v>
          </cell>
          <cell r="AN1281" t="str">
            <v>ALI_66_SEG_2_VAL_37576434</v>
          </cell>
          <cell r="AO1281">
            <v>1</v>
          </cell>
          <cell r="AP1281">
            <v>37576434</v>
          </cell>
          <cell r="AQ1281" t="b">
            <v>1</v>
          </cell>
          <cell r="AR1281" t="str">
            <v/>
          </cell>
          <cell r="AS1281" t="str">
            <v>X</v>
          </cell>
          <cell r="AT1281" t="str">
            <v>ALI_66_SEG_2_X</v>
          </cell>
          <cell r="AU1281">
            <v>1</v>
          </cell>
          <cell r="AV1281" t="str">
            <v>Cotizacion Seleccionada</v>
          </cell>
        </row>
        <row r="1282">
          <cell r="A1282" t="str">
            <v>ALI_66_SEG_3</v>
          </cell>
          <cell r="B1282" t="str">
            <v>5to_Evento_973_V2_PENIEL_17496335.xlsm</v>
          </cell>
          <cell r="C1282">
            <v>66</v>
          </cell>
          <cell r="D1282">
            <v>2050</v>
          </cell>
          <cell r="E1282" t="str">
            <v>Inversiones Peniel SAS</v>
          </cell>
          <cell r="F1282">
            <v>449</v>
          </cell>
          <cell r="G1282" t="str">
            <v>QUÉSOS</v>
          </cell>
          <cell r="H1282" t="str">
            <v xml:space="preserve">66 : Queso fresco, semigraso, semiduro tipo mozzarella (Porción forma de dedito) </v>
          </cell>
          <cell r="I1282">
            <v>3</v>
          </cell>
          <cell r="J1282" t="str">
            <v>Sitio 1 : CARRERA 127#22G-18 INT 4 - Sitio 2 : SIBERIA KM 7.5 CELTA, LOTE 159 - Sitio 3 : CARRERA 68B #10A-18 - Sitio 4 : CALLE 24F#101B-15 - Sitio 5 : CARRERA 65B#10A-87 - Sitio 6 : AUTO MEDE KM 1,5 P INDUS FLORIDA BOD 23 - Sitio 7 : CARRERA 71 A BIS # 63D-38 -</v>
          </cell>
          <cell r="K1282">
            <v>44835</v>
          </cell>
          <cell r="L1282">
            <v>12689</v>
          </cell>
          <cell r="M1282">
            <v>15778</v>
          </cell>
          <cell r="N1282">
            <v>7385</v>
          </cell>
          <cell r="O1282">
            <v>688</v>
          </cell>
          <cell r="P1282">
            <v>712</v>
          </cell>
          <cell r="Q1282">
            <v>0</v>
          </cell>
          <cell r="R1282">
            <v>712</v>
          </cell>
          <cell r="S1282">
            <v>1067</v>
          </cell>
          <cell r="T1282">
            <v>0</v>
          </cell>
          <cell r="U1282">
            <v>1067</v>
          </cell>
          <cell r="V1282">
            <v>1422</v>
          </cell>
          <cell r="W1282">
            <v>0</v>
          </cell>
          <cell r="X1282">
            <v>1422</v>
          </cell>
          <cell r="Y1282">
            <v>1422</v>
          </cell>
          <cell r="Z1282">
            <v>0</v>
          </cell>
          <cell r="AA1282">
            <v>1422</v>
          </cell>
          <cell r="AB1282">
            <v>37349500</v>
          </cell>
          <cell r="AC1282" t="str">
            <v>Registro Valido</v>
          </cell>
          <cell r="AD1282">
            <v>712</v>
          </cell>
          <cell r="AE1282">
            <v>1067</v>
          </cell>
          <cell r="AF1282">
            <v>1422</v>
          </cell>
          <cell r="AG1282">
            <v>1422</v>
          </cell>
          <cell r="AH1282">
            <v>697</v>
          </cell>
          <cell r="AI1282">
            <v>1045</v>
          </cell>
          <cell r="AJ1282">
            <v>1393</v>
          </cell>
          <cell r="AK1282">
            <v>1393</v>
          </cell>
          <cell r="AM1282" t="str">
            <v>ALI_66_SEG_3</v>
          </cell>
          <cell r="AN1282" t="str">
            <v>ALI_66_SEG_3_VAL_37349500</v>
          </cell>
          <cell r="AO1282">
            <v>1</v>
          </cell>
          <cell r="AP1282">
            <v>37349500</v>
          </cell>
          <cell r="AQ1282" t="b">
            <v>1</v>
          </cell>
          <cell r="AR1282" t="str">
            <v/>
          </cell>
          <cell r="AS1282" t="str">
            <v>X</v>
          </cell>
          <cell r="AT1282" t="str">
            <v>ALI_66_SEG_3_X</v>
          </cell>
          <cell r="AU1282">
            <v>1</v>
          </cell>
          <cell r="AV1282" t="str">
            <v>Cotizacion Seleccionada</v>
          </cell>
        </row>
        <row r="1283">
          <cell r="A1283" t="str">
            <v>ALI_66_SEG_4</v>
          </cell>
          <cell r="B1283" t="str">
            <v>5to_Evento_973_V2_PENIEL_17496335.xlsm</v>
          </cell>
          <cell r="C1283">
            <v>66</v>
          </cell>
          <cell r="D1283">
            <v>2050</v>
          </cell>
          <cell r="E1283" t="str">
            <v>Inversiones Peniel SAS</v>
          </cell>
          <cell r="F1283">
            <v>450</v>
          </cell>
          <cell r="G1283" t="str">
            <v>QUÉSOS</v>
          </cell>
          <cell r="H1283" t="str">
            <v xml:space="preserve">66 : Queso fresco, semigraso, semiduro tipo mozzarella (Porción forma de dedito) </v>
          </cell>
          <cell r="I1283">
            <v>4</v>
          </cell>
          <cell r="J1283" t="str">
            <v>Sitio 1 : CARRERA 127#22G-18 INT 4 - Sitio 2 : SIBERIA KM 7.5 CELTA, LOTE 159 - Sitio 3 : CARRERA 68B #10A-18 - Sitio 4 : CALLE 24F#101B-15 - Sitio 5 : CARRERA 65B#10A-87 - Sitio 6 : AUTO MEDE KM 1,5 P INDUS FLORIDA BOD 23 - Sitio 7 : CARRERA 71 A BIS # 63D-38 -</v>
          </cell>
          <cell r="K1283">
            <v>44835</v>
          </cell>
          <cell r="L1283">
            <v>13521</v>
          </cell>
          <cell r="M1283">
            <v>16809</v>
          </cell>
          <cell r="N1283">
            <v>7869</v>
          </cell>
          <cell r="O1283">
            <v>735</v>
          </cell>
          <cell r="P1283">
            <v>712</v>
          </cell>
          <cell r="Q1283">
            <v>0</v>
          </cell>
          <cell r="R1283">
            <v>712</v>
          </cell>
          <cell r="S1283">
            <v>1067</v>
          </cell>
          <cell r="T1283">
            <v>0</v>
          </cell>
          <cell r="U1283">
            <v>1067</v>
          </cell>
          <cell r="V1283">
            <v>1422</v>
          </cell>
          <cell r="W1283">
            <v>0</v>
          </cell>
          <cell r="X1283">
            <v>1422</v>
          </cell>
          <cell r="Y1283">
            <v>1422</v>
          </cell>
          <cell r="Z1283">
            <v>0</v>
          </cell>
          <cell r="AA1283">
            <v>1422</v>
          </cell>
          <cell r="AB1283">
            <v>39797043</v>
          </cell>
          <cell r="AC1283" t="str">
            <v>Registro Valido</v>
          </cell>
          <cell r="AD1283">
            <v>712</v>
          </cell>
          <cell r="AE1283">
            <v>1067</v>
          </cell>
          <cell r="AF1283">
            <v>1422</v>
          </cell>
          <cell r="AG1283">
            <v>1422</v>
          </cell>
          <cell r="AH1283">
            <v>697</v>
          </cell>
          <cell r="AI1283">
            <v>1045</v>
          </cell>
          <cell r="AJ1283">
            <v>1393</v>
          </cell>
          <cell r="AK1283">
            <v>1393</v>
          </cell>
          <cell r="AM1283" t="str">
            <v>ALI_66_SEG_4</v>
          </cell>
          <cell r="AN1283" t="str">
            <v>ALI_66_SEG_4_VAL_39797043</v>
          </cell>
          <cell r="AO1283">
            <v>1</v>
          </cell>
          <cell r="AP1283">
            <v>39797043</v>
          </cell>
          <cell r="AQ1283" t="b">
            <v>1</v>
          </cell>
          <cell r="AR1283" t="str">
            <v/>
          </cell>
          <cell r="AS1283" t="str">
            <v>X</v>
          </cell>
          <cell r="AT1283" t="str">
            <v>ALI_66_SEG_4_X</v>
          </cell>
          <cell r="AU1283">
            <v>1</v>
          </cell>
          <cell r="AV1283" t="str">
            <v>Cotizacion Seleccionada</v>
          </cell>
        </row>
        <row r="1284">
          <cell r="A1284" t="str">
            <v>ALI_66_SEG_5</v>
          </cell>
          <cell r="B1284" t="str">
            <v>5to_Evento_973_V2_PENIEL_17496335.xlsm</v>
          </cell>
          <cell r="C1284">
            <v>66</v>
          </cell>
          <cell r="D1284">
            <v>2050</v>
          </cell>
          <cell r="E1284" t="str">
            <v>Inversiones Peniel SAS</v>
          </cell>
          <cell r="F1284">
            <v>451</v>
          </cell>
          <cell r="G1284" t="str">
            <v>QUÉSOS</v>
          </cell>
          <cell r="H1284" t="str">
            <v xml:space="preserve">66 : Queso fresco, semigraso, semiduro tipo mozzarella (Porción forma de dedito) </v>
          </cell>
          <cell r="I1284">
            <v>5</v>
          </cell>
          <cell r="J1284" t="str">
            <v>Sitio 1 : CARRERA 127#22G-18 INT 4 - Sitio 2 : SIBERIA KM 7.5 CELTA, LOTE 159 - Sitio 3 : CARRERA 68B #10A-18 - Sitio 4 : CALLE 24F#101B-15 - Sitio 5 : CARRERA 65B#10A-87 - Sitio 6 : AUTO MEDE KM 1,5 P INDUS FLORIDA BOD 23 - Sitio 7 : CARRERA 71 A BIS # 63D-38 -</v>
          </cell>
          <cell r="K1284">
            <v>44835</v>
          </cell>
          <cell r="L1284">
            <v>12568</v>
          </cell>
          <cell r="M1284">
            <v>15628</v>
          </cell>
          <cell r="N1284">
            <v>7315</v>
          </cell>
          <cell r="O1284">
            <v>682</v>
          </cell>
          <cell r="P1284">
            <v>712</v>
          </cell>
          <cell r="Q1284">
            <v>0</v>
          </cell>
          <cell r="R1284">
            <v>712</v>
          </cell>
          <cell r="S1284">
            <v>1067</v>
          </cell>
          <cell r="T1284">
            <v>0</v>
          </cell>
          <cell r="U1284">
            <v>1067</v>
          </cell>
          <cell r="V1284">
            <v>1422</v>
          </cell>
          <cell r="W1284">
            <v>0</v>
          </cell>
          <cell r="X1284">
            <v>1422</v>
          </cell>
          <cell r="Y1284">
            <v>1422</v>
          </cell>
          <cell r="Z1284">
            <v>0</v>
          </cell>
          <cell r="AA1284">
            <v>1422</v>
          </cell>
          <cell r="AB1284">
            <v>36995226</v>
          </cell>
          <cell r="AC1284" t="str">
            <v>Registro Valido</v>
          </cell>
          <cell r="AD1284">
            <v>712</v>
          </cell>
          <cell r="AE1284">
            <v>1067</v>
          </cell>
          <cell r="AF1284">
            <v>1422</v>
          </cell>
          <cell r="AG1284">
            <v>1422</v>
          </cell>
          <cell r="AH1284">
            <v>697</v>
          </cell>
          <cell r="AI1284">
            <v>1045</v>
          </cell>
          <cell r="AJ1284">
            <v>1393</v>
          </cell>
          <cell r="AK1284">
            <v>1393</v>
          </cell>
          <cell r="AM1284" t="str">
            <v>ALI_66_SEG_5</v>
          </cell>
          <cell r="AN1284" t="str">
            <v>ALI_66_SEG_5_VAL_36995226</v>
          </cell>
          <cell r="AO1284">
            <v>1</v>
          </cell>
          <cell r="AP1284">
            <v>36995226</v>
          </cell>
          <cell r="AQ1284" t="b">
            <v>1</v>
          </cell>
          <cell r="AR1284" t="str">
            <v/>
          </cell>
          <cell r="AS1284" t="str">
            <v>X</v>
          </cell>
          <cell r="AT1284" t="str">
            <v>ALI_66_SEG_5_X</v>
          </cell>
          <cell r="AU1284">
            <v>1</v>
          </cell>
          <cell r="AV1284" t="str">
            <v>Cotizacion Seleccionada</v>
          </cell>
        </row>
        <row r="1285">
          <cell r="A1285" t="str">
            <v>ALI_66_SEG_6</v>
          </cell>
          <cell r="B1285" t="str">
            <v>5to_Evento_973_V2_PENIEL_17496335.xlsm</v>
          </cell>
          <cell r="C1285">
            <v>66</v>
          </cell>
          <cell r="D1285">
            <v>2050</v>
          </cell>
          <cell r="E1285" t="str">
            <v>Inversiones Peniel SAS</v>
          </cell>
          <cell r="F1285">
            <v>452</v>
          </cell>
          <cell r="G1285" t="str">
            <v>QUÉSOS</v>
          </cell>
          <cell r="H1285" t="str">
            <v xml:space="preserve">66 : Queso fresco, semigraso, semiduro tipo mozzarella (Porción forma de dedito) </v>
          </cell>
          <cell r="I1285">
            <v>6</v>
          </cell>
          <cell r="J1285" t="str">
            <v>Sitio 1 : CARRERA 127#22G-18 INT 4 - Sitio 2 : SIBERIA KM 7.5 CELTA, LOTE 159 - Sitio 3 : CARRERA 68B #10A-18 - Sitio 4 : CALLE 24F#101B-15 - Sitio 5 : CARRERA 65B#10A-87 - Sitio 6 : AUTO MEDE KM 1,5 P INDUS FLORIDA BOD 23 - Sitio 7 : CARRERA 71 A BIS # 63D-38 -</v>
          </cell>
          <cell r="K1285">
            <v>44835</v>
          </cell>
          <cell r="L1285">
            <v>13604</v>
          </cell>
          <cell r="M1285">
            <v>16916</v>
          </cell>
          <cell r="N1285">
            <v>7916</v>
          </cell>
          <cell r="O1285">
            <v>739</v>
          </cell>
          <cell r="P1285">
            <v>712</v>
          </cell>
          <cell r="Q1285">
            <v>0</v>
          </cell>
          <cell r="R1285">
            <v>712</v>
          </cell>
          <cell r="S1285">
            <v>1067</v>
          </cell>
          <cell r="T1285">
            <v>0</v>
          </cell>
          <cell r="U1285">
            <v>1067</v>
          </cell>
          <cell r="V1285">
            <v>1422</v>
          </cell>
          <cell r="W1285">
            <v>0</v>
          </cell>
          <cell r="X1285">
            <v>1422</v>
          </cell>
          <cell r="Y1285">
            <v>1422</v>
          </cell>
          <cell r="Z1285">
            <v>0</v>
          </cell>
          <cell r="AA1285">
            <v>1422</v>
          </cell>
          <cell r="AB1285">
            <v>40042830</v>
          </cell>
          <cell r="AC1285" t="str">
            <v>Registro Valido</v>
          </cell>
          <cell r="AD1285">
            <v>712</v>
          </cell>
          <cell r="AE1285">
            <v>1067</v>
          </cell>
          <cell r="AF1285">
            <v>1422</v>
          </cell>
          <cell r="AG1285">
            <v>1422</v>
          </cell>
          <cell r="AH1285">
            <v>697</v>
          </cell>
          <cell r="AI1285">
            <v>1045</v>
          </cell>
          <cell r="AJ1285">
            <v>1393</v>
          </cell>
          <cell r="AK1285">
            <v>1393</v>
          </cell>
          <cell r="AM1285" t="str">
            <v>ALI_66_SEG_6</v>
          </cell>
          <cell r="AN1285" t="str">
            <v>ALI_66_SEG_6_VAL_40042830</v>
          </cell>
          <cell r="AO1285">
            <v>1</v>
          </cell>
          <cell r="AP1285">
            <v>40042830</v>
          </cell>
          <cell r="AQ1285" t="b">
            <v>1</v>
          </cell>
          <cell r="AR1285" t="str">
            <v/>
          </cell>
          <cell r="AS1285" t="str">
            <v>X</v>
          </cell>
          <cell r="AT1285" t="str">
            <v>ALI_66_SEG_6_X</v>
          </cell>
          <cell r="AU1285">
            <v>1</v>
          </cell>
          <cell r="AV1285" t="str">
            <v>Cotizacion Seleccionada</v>
          </cell>
        </row>
        <row r="1286">
          <cell r="A1286" t="str">
            <v>ALI_66_SEG_7</v>
          </cell>
          <cell r="B1286" t="str">
            <v>5to_Evento_973_V2_PENIEL_17496335.xlsm</v>
          </cell>
          <cell r="C1286">
            <v>66</v>
          </cell>
          <cell r="D1286">
            <v>2050</v>
          </cell>
          <cell r="E1286" t="str">
            <v>Inversiones Peniel SAS</v>
          </cell>
          <cell r="F1286">
            <v>453</v>
          </cell>
          <cell r="G1286" t="str">
            <v>QUÉSOS</v>
          </cell>
          <cell r="H1286" t="str">
            <v xml:space="preserve">66 : Queso fresco, semigraso, semiduro tipo mozzarella (Porción forma de dedito) </v>
          </cell>
          <cell r="I1286">
            <v>7</v>
          </cell>
          <cell r="J1286" t="str">
            <v>Sitio 1 : CARRERA 127#22G-18 INT 4 - Sitio 2 : SIBERIA KM 7.5 CELTA, LOTE 159 - Sitio 3 : CARRERA 68B #10A-18 - Sitio 4 : CALLE 24F#101B-15 - Sitio 5 : CARRERA 65B#10A-87 - Sitio 6 : AUTO MEDE KM 1,5 P INDUS FLORIDA BOD 23 - Sitio 7 : CARRERA 71 A BIS # 63D-38 -</v>
          </cell>
          <cell r="K1286">
            <v>44835</v>
          </cell>
          <cell r="L1286">
            <v>13892</v>
          </cell>
          <cell r="M1286">
            <v>17274</v>
          </cell>
          <cell r="N1286">
            <v>8085</v>
          </cell>
          <cell r="O1286">
            <v>754</v>
          </cell>
          <cell r="P1286">
            <v>712</v>
          </cell>
          <cell r="Q1286">
            <v>0</v>
          </cell>
          <cell r="R1286">
            <v>712</v>
          </cell>
          <cell r="S1286">
            <v>1067</v>
          </cell>
          <cell r="T1286">
            <v>0</v>
          </cell>
          <cell r="U1286">
            <v>1067</v>
          </cell>
          <cell r="V1286">
            <v>1422</v>
          </cell>
          <cell r="W1286">
            <v>0</v>
          </cell>
          <cell r="X1286">
            <v>1422</v>
          </cell>
          <cell r="Y1286">
            <v>1422</v>
          </cell>
          <cell r="Z1286">
            <v>0</v>
          </cell>
          <cell r="AA1286">
            <v>1422</v>
          </cell>
          <cell r="AB1286">
            <v>40891520</v>
          </cell>
          <cell r="AC1286" t="str">
            <v>Registro Valido</v>
          </cell>
          <cell r="AD1286">
            <v>712</v>
          </cell>
          <cell r="AE1286">
            <v>1067</v>
          </cell>
          <cell r="AF1286">
            <v>1422</v>
          </cell>
          <cell r="AG1286">
            <v>1422</v>
          </cell>
          <cell r="AH1286">
            <v>697</v>
          </cell>
          <cell r="AI1286">
            <v>1045</v>
          </cell>
          <cell r="AJ1286">
            <v>1393</v>
          </cell>
          <cell r="AK1286">
            <v>1393</v>
          </cell>
          <cell r="AM1286" t="str">
            <v>ALI_66_SEG_7</v>
          </cell>
          <cell r="AN1286" t="str">
            <v>ALI_66_SEG_7_VAL_40891520</v>
          </cell>
          <cell r="AO1286">
            <v>1</v>
          </cell>
          <cell r="AP1286">
            <v>40891520</v>
          </cell>
          <cell r="AQ1286" t="b">
            <v>1</v>
          </cell>
          <cell r="AR1286" t="str">
            <v/>
          </cell>
          <cell r="AS1286" t="str">
            <v>X</v>
          </cell>
          <cell r="AT1286" t="str">
            <v>ALI_66_SEG_7_X</v>
          </cell>
          <cell r="AU1286">
            <v>1</v>
          </cell>
          <cell r="AV1286" t="str">
            <v>Cotizacion Seleccionada</v>
          </cell>
        </row>
        <row r="1287">
          <cell r="A1287" t="str">
            <v>ALI_66_SEG_8</v>
          </cell>
          <cell r="B1287" t="str">
            <v>5to_Evento_973_V2_PENIEL_17496335.xlsm</v>
          </cell>
          <cell r="C1287">
            <v>66</v>
          </cell>
          <cell r="D1287">
            <v>2050</v>
          </cell>
          <cell r="E1287" t="str">
            <v>Inversiones Peniel SAS</v>
          </cell>
          <cell r="F1287">
            <v>454</v>
          </cell>
          <cell r="G1287" t="str">
            <v>QUÉSOS</v>
          </cell>
          <cell r="H1287" t="str">
            <v xml:space="preserve">66 : Queso fresco, semigraso, semiduro tipo mozzarella (Porción forma de dedito) </v>
          </cell>
          <cell r="I1287">
            <v>8</v>
          </cell>
          <cell r="J1287" t="str">
            <v>Sitio 1 : CARRERA 127#22G-18 INT 4 - Sitio 2 : SIBERIA KM 7.5 CELTA, LOTE 159 - Sitio 3 : CARRERA 68B #10A-18 - Sitio 4 : CALLE 24F#101B-15 - Sitio 5 : CARRERA 65B#10A-87 - Sitio 6 : AUTO MEDE KM 1,5 P INDUS FLORIDA BOD 23 - Sitio 7 : CARRERA 71 A BIS # 63D-38 -</v>
          </cell>
          <cell r="K1287">
            <v>44835</v>
          </cell>
          <cell r="L1287">
            <v>13408</v>
          </cell>
          <cell r="M1287">
            <v>16671</v>
          </cell>
          <cell r="N1287">
            <v>7804</v>
          </cell>
          <cell r="O1287">
            <v>728</v>
          </cell>
          <cell r="P1287">
            <v>712</v>
          </cell>
          <cell r="Q1287">
            <v>0</v>
          </cell>
          <cell r="R1287">
            <v>712</v>
          </cell>
          <cell r="S1287">
            <v>1067</v>
          </cell>
          <cell r="T1287">
            <v>0</v>
          </cell>
          <cell r="U1287">
            <v>1067</v>
          </cell>
          <cell r="V1287">
            <v>1422</v>
          </cell>
          <cell r="W1287">
            <v>0</v>
          </cell>
          <cell r="X1287">
            <v>1422</v>
          </cell>
          <cell r="Y1287">
            <v>1422</v>
          </cell>
          <cell r="Z1287">
            <v>0</v>
          </cell>
          <cell r="AA1287">
            <v>1422</v>
          </cell>
          <cell r="AB1287">
            <v>39466957</v>
          </cell>
          <cell r="AC1287" t="str">
            <v>Registro Valido</v>
          </cell>
          <cell r="AD1287">
            <v>712</v>
          </cell>
          <cell r="AE1287">
            <v>1067</v>
          </cell>
          <cell r="AF1287">
            <v>1422</v>
          </cell>
          <cell r="AG1287">
            <v>1422</v>
          </cell>
          <cell r="AH1287">
            <v>697</v>
          </cell>
          <cell r="AI1287">
            <v>1045</v>
          </cell>
          <cell r="AJ1287">
            <v>1393</v>
          </cell>
          <cell r="AK1287">
            <v>1393</v>
          </cell>
          <cell r="AM1287" t="str">
            <v>ALI_66_SEG_8</v>
          </cell>
          <cell r="AN1287" t="str">
            <v>ALI_66_SEG_8_VAL_39466957</v>
          </cell>
          <cell r="AO1287">
            <v>1</v>
          </cell>
          <cell r="AP1287">
            <v>39466957</v>
          </cell>
          <cell r="AQ1287" t="b">
            <v>1</v>
          </cell>
          <cell r="AR1287" t="str">
            <v/>
          </cell>
          <cell r="AS1287" t="str">
            <v>X</v>
          </cell>
          <cell r="AT1287" t="str">
            <v>ALI_66_SEG_8_X</v>
          </cell>
          <cell r="AU1287">
            <v>1</v>
          </cell>
          <cell r="AV1287" t="str">
            <v>Cotizacion Seleccionada</v>
          </cell>
        </row>
        <row r="1288">
          <cell r="A1288" t="str">
            <v>ALI_66_SEG_9</v>
          </cell>
          <cell r="B1288" t="str">
            <v>5to_Evento_973_V2_PENIEL_17496335.xlsm</v>
          </cell>
          <cell r="C1288">
            <v>66</v>
          </cell>
          <cell r="D1288">
            <v>2050</v>
          </cell>
          <cell r="E1288" t="str">
            <v>Inversiones Peniel SAS</v>
          </cell>
          <cell r="F1288">
            <v>455</v>
          </cell>
          <cell r="G1288" t="str">
            <v>QUÉSOS</v>
          </cell>
          <cell r="H1288" t="str">
            <v xml:space="preserve">66 : Queso fresco, semigraso, semiduro tipo mozzarella (Porción forma de dedito) </v>
          </cell>
          <cell r="I1288">
            <v>9</v>
          </cell>
          <cell r="J1288" t="str">
            <v>Sitio 1 : CARRERA 127#22G-18 INT 4 - Sitio 2 : SIBERIA KM 7.5 CELTA, LOTE 159 - Sitio 3 : CARRERA 68B #10A-18 - Sitio 4 : CALLE 24F#101B-15 - Sitio 5 : CARRERA 65B#10A-87 - Sitio 6 : AUTO MEDE KM 1,5 P INDUS FLORIDA BOD 23 - Sitio 7 : CARRERA 71 A BIS # 63D-38 -</v>
          </cell>
          <cell r="K1288">
            <v>44835</v>
          </cell>
          <cell r="L1288">
            <v>13550</v>
          </cell>
          <cell r="M1288">
            <v>16849</v>
          </cell>
          <cell r="N1288">
            <v>7885</v>
          </cell>
          <cell r="O1288">
            <v>735</v>
          </cell>
          <cell r="P1288">
            <v>712</v>
          </cell>
          <cell r="Q1288">
            <v>0</v>
          </cell>
          <cell r="R1288">
            <v>712</v>
          </cell>
          <cell r="S1288">
            <v>1067</v>
          </cell>
          <cell r="T1288">
            <v>0</v>
          </cell>
          <cell r="U1288">
            <v>1067</v>
          </cell>
          <cell r="V1288">
            <v>1422</v>
          </cell>
          <cell r="W1288">
            <v>0</v>
          </cell>
          <cell r="X1288">
            <v>1422</v>
          </cell>
          <cell r="Y1288">
            <v>1422</v>
          </cell>
          <cell r="Z1288">
            <v>0</v>
          </cell>
          <cell r="AA1288">
            <v>1422</v>
          </cell>
          <cell r="AB1288">
            <v>39883123</v>
          </cell>
          <cell r="AC1288" t="str">
            <v>Registro Valido</v>
          </cell>
          <cell r="AD1288">
            <v>712</v>
          </cell>
          <cell r="AE1288">
            <v>1067</v>
          </cell>
          <cell r="AF1288">
            <v>1422</v>
          </cell>
          <cell r="AG1288">
            <v>1422</v>
          </cell>
          <cell r="AH1288">
            <v>697</v>
          </cell>
          <cell r="AI1288">
            <v>1045</v>
          </cell>
          <cell r="AJ1288">
            <v>1393</v>
          </cell>
          <cell r="AK1288">
            <v>1393</v>
          </cell>
          <cell r="AM1288" t="str">
            <v>ALI_66_SEG_9</v>
          </cell>
          <cell r="AN1288" t="str">
            <v>ALI_66_SEG_9_VAL_39883123</v>
          </cell>
          <cell r="AO1288">
            <v>1</v>
          </cell>
          <cell r="AP1288">
            <v>39883123</v>
          </cell>
          <cell r="AQ1288" t="b">
            <v>1</v>
          </cell>
          <cell r="AR1288" t="str">
            <v/>
          </cell>
          <cell r="AS1288" t="str">
            <v>X</v>
          </cell>
          <cell r="AT1288" t="str">
            <v>ALI_66_SEG_9_X</v>
          </cell>
          <cell r="AU1288">
            <v>1</v>
          </cell>
          <cell r="AV1288" t="str">
            <v>Cotizacion Seleccionada</v>
          </cell>
        </row>
        <row r="1289">
          <cell r="A1289" t="str">
            <v>ALI_66_SEG_10</v>
          </cell>
          <cell r="B1289" t="str">
            <v>5to_Evento_973_V2_PENIEL_17496335.xlsm</v>
          </cell>
          <cell r="C1289">
            <v>66</v>
          </cell>
          <cell r="D1289">
            <v>2050</v>
          </cell>
          <cell r="E1289" t="str">
            <v>Inversiones Peniel SAS</v>
          </cell>
          <cell r="F1289">
            <v>456</v>
          </cell>
          <cell r="G1289" t="str">
            <v>QUÉSOS</v>
          </cell>
          <cell r="H1289" t="str">
            <v xml:space="preserve">66 : Queso fresco, semigraso, semiduro tipo mozzarella (Porción forma de dedito) </v>
          </cell>
          <cell r="I1289">
            <v>10</v>
          </cell>
          <cell r="J1289" t="str">
            <v>Sitio 1 : CARRERA 127#22G-18 INT 4 - Sitio 2 : SIBERIA KM 7.5 CELTA, LOTE 159 - Sitio 3 : CARRERA 68B #10A-18 - Sitio 4 : CALLE 24F#101B-15 - Sitio 5 : CARRERA 65B#10A-87 - Sitio 6 : AUTO MEDE KM 1,5 P INDUS FLORIDA BOD 23 - Sitio 7 : CARRERA 71 A BIS # 63D-38 -</v>
          </cell>
          <cell r="K1289">
            <v>44835</v>
          </cell>
          <cell r="L1289">
            <v>13569</v>
          </cell>
          <cell r="M1289">
            <v>16876</v>
          </cell>
          <cell r="N1289">
            <v>7898</v>
          </cell>
          <cell r="O1289">
            <v>737</v>
          </cell>
          <cell r="P1289">
            <v>712</v>
          </cell>
          <cell r="Q1289">
            <v>0</v>
          </cell>
          <cell r="R1289">
            <v>712</v>
          </cell>
          <cell r="S1289">
            <v>1067</v>
          </cell>
          <cell r="T1289">
            <v>0</v>
          </cell>
          <cell r="U1289">
            <v>1067</v>
          </cell>
          <cell r="V1289">
            <v>1422</v>
          </cell>
          <cell r="W1289">
            <v>0</v>
          </cell>
          <cell r="X1289">
            <v>1422</v>
          </cell>
          <cell r="Y1289">
            <v>1422</v>
          </cell>
          <cell r="Z1289">
            <v>0</v>
          </cell>
          <cell r="AA1289">
            <v>1422</v>
          </cell>
          <cell r="AB1289">
            <v>39946790</v>
          </cell>
          <cell r="AC1289" t="str">
            <v>Registro Valido</v>
          </cell>
          <cell r="AD1289">
            <v>712</v>
          </cell>
          <cell r="AE1289">
            <v>1067</v>
          </cell>
          <cell r="AF1289">
            <v>1422</v>
          </cell>
          <cell r="AG1289">
            <v>1422</v>
          </cell>
          <cell r="AH1289">
            <v>697</v>
          </cell>
          <cell r="AI1289">
            <v>1045</v>
          </cell>
          <cell r="AJ1289">
            <v>1393</v>
          </cell>
          <cell r="AK1289">
            <v>1393</v>
          </cell>
          <cell r="AM1289" t="str">
            <v>ALI_66_SEG_10</v>
          </cell>
          <cell r="AN1289" t="str">
            <v>ALI_66_SEG_10_VAL_39946790</v>
          </cell>
          <cell r="AO1289">
            <v>1</v>
          </cell>
          <cell r="AP1289">
            <v>39946790</v>
          </cell>
          <cell r="AQ1289" t="b">
            <v>1</v>
          </cell>
          <cell r="AR1289" t="str">
            <v/>
          </cell>
          <cell r="AS1289" t="str">
            <v>X</v>
          </cell>
          <cell r="AT1289" t="str">
            <v>ALI_66_SEG_10_X</v>
          </cell>
          <cell r="AU1289">
            <v>1</v>
          </cell>
          <cell r="AV1289" t="str">
            <v>Cotizacion Seleccionada</v>
          </cell>
        </row>
        <row r="1290">
          <cell r="A1290" t="str">
            <v>ALI_66_SEG_11</v>
          </cell>
          <cell r="B1290" t="str">
            <v>5to_Evento_973_V2_PENIEL_17496335.xlsm</v>
          </cell>
          <cell r="C1290">
            <v>66</v>
          </cell>
          <cell r="D1290">
            <v>2050</v>
          </cell>
          <cell r="E1290" t="str">
            <v>Inversiones Peniel SAS</v>
          </cell>
          <cell r="F1290">
            <v>457</v>
          </cell>
          <cell r="G1290" t="str">
            <v>QUÉSOS</v>
          </cell>
          <cell r="H1290" t="str">
            <v xml:space="preserve">66 : Queso fresco, semigraso, semiduro tipo mozzarella (Porción forma de dedito) </v>
          </cell>
          <cell r="I1290">
            <v>11</v>
          </cell>
          <cell r="J1290" t="str">
            <v>Sitio 1 : CARRERA 127#22G-18 INT 4 - Sitio 2 : SIBERIA KM 7.5 CELTA, LOTE 159 - Sitio 3 : CARRERA 68B #10A-18 - Sitio 4 : CALLE 24F#101B-15 - Sitio 5 : CARRERA 65B#10A-87 - Sitio 6 : AUTO MEDE KM 1,5 P INDUS FLORIDA BOD 23 - Sitio 7 : CARRERA 71 A BIS # 63D-38 -</v>
          </cell>
          <cell r="K1290">
            <v>44835</v>
          </cell>
          <cell r="L1290">
            <v>13364</v>
          </cell>
          <cell r="M1290">
            <v>16618</v>
          </cell>
          <cell r="N1290">
            <v>7779</v>
          </cell>
          <cell r="O1290">
            <v>725</v>
          </cell>
          <cell r="P1290">
            <v>712</v>
          </cell>
          <cell r="Q1290">
            <v>0</v>
          </cell>
          <cell r="R1290">
            <v>712</v>
          </cell>
          <cell r="S1290">
            <v>1067</v>
          </cell>
          <cell r="T1290">
            <v>0</v>
          </cell>
          <cell r="U1290">
            <v>1067</v>
          </cell>
          <cell r="V1290">
            <v>1422</v>
          </cell>
          <cell r="W1290">
            <v>0</v>
          </cell>
          <cell r="X1290">
            <v>1422</v>
          </cell>
          <cell r="Y1290">
            <v>1422</v>
          </cell>
          <cell r="Z1290">
            <v>0</v>
          </cell>
          <cell r="AA1290">
            <v>1422</v>
          </cell>
          <cell r="AB1290">
            <v>39339262</v>
          </cell>
          <cell r="AC1290" t="str">
            <v>Registro Valido</v>
          </cell>
          <cell r="AD1290">
            <v>712</v>
          </cell>
          <cell r="AE1290">
            <v>1067</v>
          </cell>
          <cell r="AF1290">
            <v>1422</v>
          </cell>
          <cell r="AG1290">
            <v>1422</v>
          </cell>
          <cell r="AH1290">
            <v>697</v>
          </cell>
          <cell r="AI1290">
            <v>1045</v>
          </cell>
          <cell r="AJ1290">
            <v>1393</v>
          </cell>
          <cell r="AK1290">
            <v>1393</v>
          </cell>
          <cell r="AM1290" t="str">
            <v>ALI_66_SEG_11</v>
          </cell>
          <cell r="AN1290" t="str">
            <v>ALI_66_SEG_11_VAL_39339262</v>
          </cell>
          <cell r="AO1290">
            <v>1</v>
          </cell>
          <cell r="AP1290">
            <v>39339262</v>
          </cell>
          <cell r="AQ1290" t="b">
            <v>1</v>
          </cell>
          <cell r="AR1290" t="str">
            <v/>
          </cell>
          <cell r="AS1290" t="str">
            <v>X</v>
          </cell>
          <cell r="AT1290" t="str">
            <v>ALI_66_SEG_11_X</v>
          </cell>
          <cell r="AU1290">
            <v>1</v>
          </cell>
          <cell r="AV1290" t="str">
            <v>Cotizacion Seleccionada</v>
          </cell>
        </row>
        <row r="1291">
          <cell r="A1291" t="str">
            <v>ALI_66_SEG_12</v>
          </cell>
          <cell r="B1291" t="str">
            <v>5to_Evento_973_V2_PENIEL_17496335.xlsm</v>
          </cell>
          <cell r="C1291">
            <v>66</v>
          </cell>
          <cell r="D1291">
            <v>2050</v>
          </cell>
          <cell r="E1291" t="str">
            <v>Inversiones Peniel SAS</v>
          </cell>
          <cell r="F1291">
            <v>458</v>
          </cell>
          <cell r="G1291" t="str">
            <v>QUÉSOS</v>
          </cell>
          <cell r="H1291" t="str">
            <v xml:space="preserve">66 : Queso fresco, semigraso, semiduro tipo mozzarella (Porción forma de dedito) </v>
          </cell>
          <cell r="I1291">
            <v>12</v>
          </cell>
          <cell r="J1291" t="str">
            <v>Sitio 1 : CARRERA 127#22G-18 INT 4 - Sitio 2 : SIBERIA KM 7.5 CELTA, LOTE 159 - Sitio 3 : CARRERA 68B #10A-18 - Sitio 4 : CALLE 24F#101B-15 - Sitio 5 : CARRERA 65B#10A-87 - Sitio 6 : AUTO MEDE KM 1,5 P INDUS FLORIDA BOD 23 - Sitio 7 : CARRERA 71 A BIS # 63D-38 -</v>
          </cell>
          <cell r="K1291">
            <v>44835</v>
          </cell>
          <cell r="L1291">
            <v>12129</v>
          </cell>
          <cell r="M1291">
            <v>15081</v>
          </cell>
          <cell r="N1291">
            <v>7059</v>
          </cell>
          <cell r="O1291">
            <v>658</v>
          </cell>
          <cell r="P1291">
            <v>712</v>
          </cell>
          <cell r="Q1291">
            <v>0</v>
          </cell>
          <cell r="R1291">
            <v>712</v>
          </cell>
          <cell r="S1291">
            <v>1067</v>
          </cell>
          <cell r="T1291">
            <v>0</v>
          </cell>
          <cell r="U1291">
            <v>1067</v>
          </cell>
          <cell r="V1291">
            <v>1422</v>
          </cell>
          <cell r="W1291">
            <v>0</v>
          </cell>
          <cell r="X1291">
            <v>1422</v>
          </cell>
          <cell r="Y1291">
            <v>1422</v>
          </cell>
          <cell r="Z1291">
            <v>0</v>
          </cell>
          <cell r="AA1291">
            <v>1422</v>
          </cell>
          <cell r="AB1291">
            <v>35700849</v>
          </cell>
          <cell r="AC1291" t="str">
            <v>Registro Valido</v>
          </cell>
          <cell r="AD1291">
            <v>712</v>
          </cell>
          <cell r="AE1291">
            <v>1067</v>
          </cell>
          <cell r="AF1291">
            <v>1422</v>
          </cell>
          <cell r="AG1291">
            <v>1422</v>
          </cell>
          <cell r="AH1291">
            <v>697</v>
          </cell>
          <cell r="AI1291">
            <v>1045</v>
          </cell>
          <cell r="AJ1291">
            <v>1393</v>
          </cell>
          <cell r="AK1291">
            <v>1393</v>
          </cell>
          <cell r="AM1291" t="str">
            <v>ALI_66_SEG_12</v>
          </cell>
          <cell r="AN1291" t="str">
            <v>ALI_66_SEG_12_VAL_35700849</v>
          </cell>
          <cell r="AO1291">
            <v>1</v>
          </cell>
          <cell r="AP1291">
            <v>35700849</v>
          </cell>
          <cell r="AQ1291" t="b">
            <v>1</v>
          </cell>
          <cell r="AR1291" t="str">
            <v/>
          </cell>
          <cell r="AS1291" t="str">
            <v>X</v>
          </cell>
          <cell r="AT1291" t="str">
            <v>ALI_66_SEG_12_X</v>
          </cell>
          <cell r="AU1291">
            <v>1</v>
          </cell>
          <cell r="AV1291" t="str">
            <v>Cotizacion Seleccionada</v>
          </cell>
        </row>
        <row r="1292">
          <cell r="A1292" t="str">
            <v>ALI_66_SEG_13</v>
          </cell>
          <cell r="B1292" t="str">
            <v>5to_Evento_973_V2_PENIEL_17496335.xlsm</v>
          </cell>
          <cell r="C1292">
            <v>66</v>
          </cell>
          <cell r="D1292">
            <v>2050</v>
          </cell>
          <cell r="E1292" t="str">
            <v>Inversiones Peniel SAS</v>
          </cell>
          <cell r="F1292">
            <v>459</v>
          </cell>
          <cell r="G1292" t="str">
            <v>QUÉSOS</v>
          </cell>
          <cell r="H1292" t="str">
            <v xml:space="preserve">66 : Queso fresco, semigraso, semiduro tipo mozzarella (Porción forma de dedito) </v>
          </cell>
          <cell r="I1292">
            <v>13</v>
          </cell>
          <cell r="J1292" t="str">
            <v>Sitio 1 : CARRERA 127#22G-18 INT 4 - Sitio 2 : SIBERIA KM 7.5 CELTA, LOTE 159 - Sitio 3 : CARRERA 68B #10A-18 - Sitio 4 : CALLE 24F#101B-15 - Sitio 5 : CARRERA 65B#10A-87 - Sitio 6 : AUTO MEDE KM 1,5 P INDUS FLORIDA BOD 23 - Sitio 7 : CARRERA 71 A BIS # 63D-38 -</v>
          </cell>
          <cell r="K1292">
            <v>44835</v>
          </cell>
          <cell r="L1292">
            <v>12878</v>
          </cell>
          <cell r="M1292">
            <v>16014</v>
          </cell>
          <cell r="N1292">
            <v>7494</v>
          </cell>
          <cell r="O1292">
            <v>699</v>
          </cell>
          <cell r="P1292">
            <v>712</v>
          </cell>
          <cell r="Q1292">
            <v>0</v>
          </cell>
          <cell r="R1292">
            <v>712</v>
          </cell>
          <cell r="S1292">
            <v>1067</v>
          </cell>
          <cell r="T1292">
            <v>0</v>
          </cell>
          <cell r="U1292">
            <v>1067</v>
          </cell>
          <cell r="V1292">
            <v>1422</v>
          </cell>
          <cell r="W1292">
            <v>0</v>
          </cell>
          <cell r="X1292">
            <v>1422</v>
          </cell>
          <cell r="Y1292">
            <v>1422</v>
          </cell>
          <cell r="Z1292">
            <v>0</v>
          </cell>
          <cell r="AA1292">
            <v>1422</v>
          </cell>
          <cell r="AB1292">
            <v>37906520</v>
          </cell>
          <cell r="AC1292" t="str">
            <v>Registro Valido</v>
          </cell>
          <cell r="AD1292">
            <v>712</v>
          </cell>
          <cell r="AE1292">
            <v>1067</v>
          </cell>
          <cell r="AF1292">
            <v>1422</v>
          </cell>
          <cell r="AG1292">
            <v>1422</v>
          </cell>
          <cell r="AH1292">
            <v>697</v>
          </cell>
          <cell r="AI1292">
            <v>1045</v>
          </cell>
          <cell r="AJ1292">
            <v>1393</v>
          </cell>
          <cell r="AK1292">
            <v>1393</v>
          </cell>
          <cell r="AM1292" t="str">
            <v>ALI_66_SEG_13</v>
          </cell>
          <cell r="AN1292" t="str">
            <v>ALI_66_SEG_13_VAL_37906520</v>
          </cell>
          <cell r="AO1292">
            <v>1</v>
          </cell>
          <cell r="AP1292">
            <v>37906520</v>
          </cell>
          <cell r="AQ1292" t="b">
            <v>1</v>
          </cell>
          <cell r="AR1292" t="str">
            <v/>
          </cell>
          <cell r="AS1292" t="str">
            <v>X</v>
          </cell>
          <cell r="AT1292" t="str">
            <v>ALI_66_SEG_13_X</v>
          </cell>
          <cell r="AU1292">
            <v>1</v>
          </cell>
          <cell r="AV1292" t="str">
            <v>Cotizacion Seleccionada</v>
          </cell>
        </row>
        <row r="1293">
          <cell r="A1293" t="str">
            <v>ALI_66_SEG_14</v>
          </cell>
          <cell r="B1293" t="str">
            <v>5to_Evento_973_V2_PENIEL_17496335.xlsm</v>
          </cell>
          <cell r="C1293">
            <v>66</v>
          </cell>
          <cell r="D1293">
            <v>2050</v>
          </cell>
          <cell r="E1293" t="str">
            <v>Inversiones Peniel SAS</v>
          </cell>
          <cell r="F1293">
            <v>460</v>
          </cell>
          <cell r="G1293" t="str">
            <v>QUÉSOS</v>
          </cell>
          <cell r="H1293" t="str">
            <v xml:space="preserve">66 : Queso fresco, semigraso, semiduro tipo mozzarella (Porción forma de dedito) </v>
          </cell>
          <cell r="I1293">
            <v>14</v>
          </cell>
          <cell r="J1293" t="str">
            <v>Sitio 1 : CARRERA 127#22G-18 INT 4 - Sitio 2 : SIBERIA KM 7.5 CELTA, LOTE 159 - Sitio 3 : CARRERA 68B #10A-18 - Sitio 4 : CALLE 24F#101B-15 - Sitio 5 : CARRERA 65B#10A-87 - Sitio 6 : AUTO MEDE KM 1,5 P INDUS FLORIDA BOD 23 - Sitio 7 : CARRERA 71 A BIS # 63D-38 -</v>
          </cell>
          <cell r="K1293">
            <v>44835</v>
          </cell>
          <cell r="L1293">
            <v>12761</v>
          </cell>
          <cell r="M1293">
            <v>15868</v>
          </cell>
          <cell r="N1293">
            <v>7426</v>
          </cell>
          <cell r="O1293">
            <v>693</v>
          </cell>
          <cell r="P1293">
            <v>712</v>
          </cell>
          <cell r="Q1293">
            <v>0</v>
          </cell>
          <cell r="R1293">
            <v>712</v>
          </cell>
          <cell r="S1293">
            <v>1067</v>
          </cell>
          <cell r="T1293">
            <v>0</v>
          </cell>
          <cell r="U1293">
            <v>1067</v>
          </cell>
          <cell r="V1293">
            <v>1422</v>
          </cell>
          <cell r="W1293">
            <v>0</v>
          </cell>
          <cell r="X1293">
            <v>1422</v>
          </cell>
          <cell r="Y1293">
            <v>1422</v>
          </cell>
          <cell r="Z1293">
            <v>0</v>
          </cell>
          <cell r="AA1293">
            <v>1422</v>
          </cell>
          <cell r="AB1293">
            <v>37562206</v>
          </cell>
          <cell r="AC1293" t="str">
            <v>Registro Valido</v>
          </cell>
          <cell r="AD1293">
            <v>712</v>
          </cell>
          <cell r="AE1293">
            <v>1067</v>
          </cell>
          <cell r="AF1293">
            <v>1422</v>
          </cell>
          <cell r="AG1293">
            <v>1422</v>
          </cell>
          <cell r="AH1293">
            <v>697</v>
          </cell>
          <cell r="AI1293">
            <v>1045</v>
          </cell>
          <cell r="AJ1293">
            <v>1393</v>
          </cell>
          <cell r="AK1293">
            <v>1393</v>
          </cell>
          <cell r="AM1293" t="str">
            <v>ALI_66_SEG_14</v>
          </cell>
          <cell r="AN1293" t="str">
            <v>ALI_66_SEG_14_VAL_37562206</v>
          </cell>
          <cell r="AO1293">
            <v>1</v>
          </cell>
          <cell r="AP1293">
            <v>37562206</v>
          </cell>
          <cell r="AQ1293" t="b">
            <v>1</v>
          </cell>
          <cell r="AR1293" t="str">
            <v/>
          </cell>
          <cell r="AS1293" t="str">
            <v>X</v>
          </cell>
          <cell r="AT1293" t="str">
            <v>ALI_66_SEG_14_X</v>
          </cell>
          <cell r="AU1293">
            <v>1</v>
          </cell>
          <cell r="AV1293" t="str">
            <v>Cotizacion Seleccionada</v>
          </cell>
        </row>
        <row r="1294">
          <cell r="A1294" t="str">
            <v>ALI_66_SEG_15</v>
          </cell>
          <cell r="B1294" t="str">
            <v>5to_Evento_973_V2_PENIEL_17496335.xlsm</v>
          </cell>
          <cell r="C1294">
            <v>66</v>
          </cell>
          <cell r="D1294">
            <v>2050</v>
          </cell>
          <cell r="E1294" t="str">
            <v>Inversiones Peniel SAS</v>
          </cell>
          <cell r="F1294">
            <v>461</v>
          </cell>
          <cell r="G1294" t="str">
            <v>QUÉSOS</v>
          </cell>
          <cell r="H1294" t="str">
            <v xml:space="preserve">66 : Queso fresco, semigraso, semiduro tipo mozzarella (Porción forma de dedito) </v>
          </cell>
          <cell r="I1294">
            <v>15</v>
          </cell>
          <cell r="J1294" t="str">
            <v>Sitio 1 : CARRERA 127#22G-18 INT 4 - Sitio 2 : SIBERIA KM 7.5 CELTA, LOTE 159 - Sitio 3 : CARRERA 68B #10A-18 - Sitio 4 : CALLE 24F#101B-15 - Sitio 5 : CARRERA 65B#10A-87 - Sitio 6 : AUTO MEDE KM 1,5 P INDUS FLORIDA BOD 23 - Sitio 7 : CARRERA 71 A BIS # 63D-38 -</v>
          </cell>
          <cell r="K1294">
            <v>44835</v>
          </cell>
          <cell r="L1294">
            <v>12061</v>
          </cell>
          <cell r="M1294">
            <v>14997</v>
          </cell>
          <cell r="N1294">
            <v>7021</v>
          </cell>
          <cell r="O1294">
            <v>657</v>
          </cell>
          <cell r="P1294">
            <v>712</v>
          </cell>
          <cell r="Q1294">
            <v>0</v>
          </cell>
          <cell r="R1294">
            <v>712</v>
          </cell>
          <cell r="S1294">
            <v>1067</v>
          </cell>
          <cell r="T1294">
            <v>0</v>
          </cell>
          <cell r="U1294">
            <v>1067</v>
          </cell>
          <cell r="V1294">
            <v>1422</v>
          </cell>
          <cell r="W1294">
            <v>0</v>
          </cell>
          <cell r="X1294">
            <v>1422</v>
          </cell>
          <cell r="Y1294">
            <v>1422</v>
          </cell>
          <cell r="Z1294">
            <v>0</v>
          </cell>
          <cell r="AA1294">
            <v>1422</v>
          </cell>
          <cell r="AB1294">
            <v>35507347</v>
          </cell>
          <cell r="AC1294" t="str">
            <v>Registro Valido</v>
          </cell>
          <cell r="AD1294">
            <v>712</v>
          </cell>
          <cell r="AE1294">
            <v>1067</v>
          </cell>
          <cell r="AF1294">
            <v>1422</v>
          </cell>
          <cell r="AG1294">
            <v>1422</v>
          </cell>
          <cell r="AH1294">
            <v>697</v>
          </cell>
          <cell r="AI1294">
            <v>1045</v>
          </cell>
          <cell r="AJ1294">
            <v>1393</v>
          </cell>
          <cell r="AK1294">
            <v>1393</v>
          </cell>
          <cell r="AM1294" t="str">
            <v>ALI_66_SEG_15</v>
          </cell>
          <cell r="AN1294" t="str">
            <v>ALI_66_SEG_15_VAL_35507347</v>
          </cell>
          <cell r="AO1294">
            <v>1</v>
          </cell>
          <cell r="AP1294">
            <v>35507347</v>
          </cell>
          <cell r="AQ1294" t="b">
            <v>1</v>
          </cell>
          <cell r="AR1294" t="str">
            <v/>
          </cell>
          <cell r="AS1294" t="str">
            <v>X</v>
          </cell>
          <cell r="AT1294" t="str">
            <v>ALI_66_SEG_15_X</v>
          </cell>
          <cell r="AU1294">
            <v>1</v>
          </cell>
          <cell r="AV1294" t="str">
            <v>Cotizacion Seleccionada</v>
          </cell>
        </row>
        <row r="1295">
          <cell r="A1295" t="b">
            <v>0</v>
          </cell>
          <cell r="B1295" t="str">
            <v>5to_Evento_973_V2_PIPPO_17517124.xlsm</v>
          </cell>
          <cell r="C1295">
            <v>75</v>
          </cell>
          <cell r="D1295">
            <v>2038</v>
          </cell>
          <cell r="E1295" t="str">
            <v>Alimentos Pippo S.A.S</v>
          </cell>
          <cell r="F1295">
            <v>76</v>
          </cell>
          <cell r="G1295" t="str">
            <v>BEBIDAS LÁCTEAS</v>
          </cell>
          <cell r="H1295" t="str">
            <v>75 : Yogur entero con dulce,  con adición de frutas naturales o mermeladas o concentrados de frutas, pasteurizado de diferentes sabores.</v>
          </cell>
          <cell r="I1295">
            <v>1</v>
          </cell>
          <cell r="J1295" t="str">
            <v>Sitio 1 : CARRERA 127#22G-18 INT 4 - Sitio 2 : SIBERIA KM 7.5 CELTA, LOTE 159 - Sitio 3 : CARRERA 68B #10A-18 - Sitio 4 : CALLE 24F#101B-15 - Sitio 5 : CARRERA 65B#10A-87 - Sitio 6 : AUTO MEDE KM 1,5 P INDUS FLORIDA BOD 23 - Sitio 7 : CARRERA 71 A BIS # 63D-38 -</v>
          </cell>
          <cell r="K1295">
            <v>44835</v>
          </cell>
          <cell r="L1295">
            <v>12484</v>
          </cell>
          <cell r="M1295">
            <v>15522</v>
          </cell>
          <cell r="N1295">
            <v>7266</v>
          </cell>
          <cell r="O1295">
            <v>677</v>
          </cell>
          <cell r="P1295">
            <v>896</v>
          </cell>
          <cell r="Q1295">
            <v>7.8E-2</v>
          </cell>
          <cell r="R1295">
            <v>826.11</v>
          </cell>
          <cell r="S1295">
            <v>896</v>
          </cell>
          <cell r="T1295">
            <v>7.8E-2</v>
          </cell>
          <cell r="U1295">
            <v>826.11</v>
          </cell>
          <cell r="V1295">
            <v>896</v>
          </cell>
          <cell r="W1295">
            <v>7.8E-2</v>
          </cell>
          <cell r="X1295">
            <v>826.11</v>
          </cell>
          <cell r="Y1295">
            <v>896</v>
          </cell>
          <cell r="Z1295">
            <v>7.8E-2</v>
          </cell>
          <cell r="AA1295">
            <v>826.11</v>
          </cell>
          <cell r="AB1295">
            <v>29697828.390000001</v>
          </cell>
          <cell r="AC1295" t="str">
            <v>Registro Valido</v>
          </cell>
          <cell r="AD1295">
            <v>896</v>
          </cell>
          <cell r="AE1295">
            <v>896</v>
          </cell>
          <cell r="AF1295">
            <v>896</v>
          </cell>
          <cell r="AG1295">
            <v>896</v>
          </cell>
          <cell r="AH1295">
            <v>886</v>
          </cell>
          <cell r="AI1295">
            <v>886</v>
          </cell>
          <cell r="AJ1295">
            <v>886</v>
          </cell>
          <cell r="AK1295">
            <v>886</v>
          </cell>
          <cell r="AM1295" t="str">
            <v>ALI_75_SEG_1</v>
          </cell>
          <cell r="AN1295" t="str">
            <v>ALI_75_SEG_1_VAL_29697828.39</v>
          </cell>
          <cell r="AO1295">
            <v>4</v>
          </cell>
          <cell r="AP1295">
            <v>28606416.75</v>
          </cell>
          <cell r="AQ1295" t="b">
            <v>0</v>
          </cell>
          <cell r="AR1295" t="str">
            <v/>
          </cell>
          <cell r="AS1295" t="str">
            <v/>
          </cell>
          <cell r="AT1295" t="str">
            <v>ALI_75_SEG_1_</v>
          </cell>
          <cell r="AU1295">
            <v>1</v>
          </cell>
          <cell r="AV1295" t="str">
            <v>No Seleccionada</v>
          </cell>
        </row>
        <row r="1296">
          <cell r="A1296" t="b">
            <v>0</v>
          </cell>
          <cell r="B1296" t="str">
            <v>5to_Evento_973_V2_PIPPO_17517124.xlsm</v>
          </cell>
          <cell r="C1296">
            <v>75</v>
          </cell>
          <cell r="D1296">
            <v>2038</v>
          </cell>
          <cell r="E1296" t="str">
            <v>Alimentos Pippo S.A.S</v>
          </cell>
          <cell r="F1296">
            <v>77</v>
          </cell>
          <cell r="G1296" t="str">
            <v>BEBIDAS LÁCTEAS</v>
          </cell>
          <cell r="H1296" t="str">
            <v>75 : Yogur entero con dulce,  con adición de frutas naturales o mermeladas o concentrados de frutas, pasteurizado de diferentes sabores.</v>
          </cell>
          <cell r="I1296">
            <v>2</v>
          </cell>
          <cell r="J1296" t="str">
            <v>Sitio 1 : CARRERA 127#22G-18 INT 4 - Sitio 2 : SIBERIA KM 7.5 CELTA, LOTE 159 - Sitio 3 : CARRERA 68B #10A-18 - Sitio 4 : CALLE 24F#101B-15 - Sitio 5 : CARRERA 65B#10A-87 - Sitio 6 : AUTO MEDE KM 1,5 P INDUS FLORIDA BOD 23 - Sitio 7 : CARRERA 71 A BIS # 63D-38 -</v>
          </cell>
          <cell r="K1296">
            <v>44835</v>
          </cell>
          <cell r="L1296">
            <v>12765</v>
          </cell>
          <cell r="M1296">
            <v>15872</v>
          </cell>
          <cell r="N1296">
            <v>7430</v>
          </cell>
          <cell r="O1296">
            <v>693</v>
          </cell>
          <cell r="P1296">
            <v>896</v>
          </cell>
          <cell r="Q1296">
            <v>7.8E-2</v>
          </cell>
          <cell r="R1296">
            <v>826.11</v>
          </cell>
          <cell r="S1296">
            <v>896</v>
          </cell>
          <cell r="T1296">
            <v>7.8E-2</v>
          </cell>
          <cell r="U1296">
            <v>826.11</v>
          </cell>
          <cell r="V1296">
            <v>896</v>
          </cell>
          <cell r="W1296">
            <v>7.8E-2</v>
          </cell>
          <cell r="X1296">
            <v>826.11</v>
          </cell>
          <cell r="Y1296">
            <v>896</v>
          </cell>
          <cell r="Z1296">
            <v>7.8E-2</v>
          </cell>
          <cell r="AA1296">
            <v>826.11</v>
          </cell>
          <cell r="AB1296">
            <v>30367803.600000001</v>
          </cell>
          <cell r="AC1296" t="str">
            <v>Registro Valido</v>
          </cell>
          <cell r="AD1296">
            <v>896</v>
          </cell>
          <cell r="AE1296">
            <v>896</v>
          </cell>
          <cell r="AF1296">
            <v>896</v>
          </cell>
          <cell r="AG1296">
            <v>896</v>
          </cell>
          <cell r="AH1296">
            <v>886</v>
          </cell>
          <cell r="AI1296">
            <v>886</v>
          </cell>
          <cell r="AJ1296">
            <v>886</v>
          </cell>
          <cell r="AK1296">
            <v>886</v>
          </cell>
          <cell r="AM1296" t="str">
            <v>ALI_75_SEG_2</v>
          </cell>
          <cell r="AN1296" t="str">
            <v>ALI_75_SEG_2_VAL_30367803.6</v>
          </cell>
          <cell r="AO1296">
            <v>4</v>
          </cell>
          <cell r="AP1296">
            <v>29281178</v>
          </cell>
          <cell r="AQ1296" t="b">
            <v>0</v>
          </cell>
          <cell r="AR1296" t="str">
            <v/>
          </cell>
          <cell r="AS1296" t="str">
            <v/>
          </cell>
          <cell r="AT1296" t="str">
            <v>ALI_75_SEG_2_</v>
          </cell>
          <cell r="AU1296">
            <v>1</v>
          </cell>
          <cell r="AV1296" t="str">
            <v>No Seleccionada</v>
          </cell>
        </row>
        <row r="1297">
          <cell r="A1297" t="b">
            <v>0</v>
          </cell>
          <cell r="B1297" t="str">
            <v>5to_Evento_973_V2_PIPPO_17517124.xlsm</v>
          </cell>
          <cell r="C1297">
            <v>75</v>
          </cell>
          <cell r="D1297">
            <v>2038</v>
          </cell>
          <cell r="E1297" t="str">
            <v>Alimentos Pippo S.A.S</v>
          </cell>
          <cell r="F1297">
            <v>78</v>
          </cell>
          <cell r="G1297" t="str">
            <v>BEBIDAS LÁCTEAS</v>
          </cell>
          <cell r="H1297" t="str">
            <v>75 : Yogur entero con dulce,  con adición de frutas naturales o mermeladas o concentrados de frutas, pasteurizado de diferentes sabores.</v>
          </cell>
          <cell r="I1297">
            <v>3</v>
          </cell>
          <cell r="J1297" t="str">
            <v>Sitio 1 : CARRERA 127#22G-18 INT 4 - Sitio 2 : SIBERIA KM 7.5 CELTA, LOTE 159 - Sitio 3 : CARRERA 68B #10A-18 - Sitio 4 : CALLE 24F#101B-15 - Sitio 5 : CARRERA 65B#10A-87 - Sitio 6 : AUTO MEDE KM 1,5 P INDUS FLORIDA BOD 23 - Sitio 7 : CARRERA 71 A BIS # 63D-38 -</v>
          </cell>
          <cell r="K1297">
            <v>44835</v>
          </cell>
          <cell r="L1297">
            <v>12689</v>
          </cell>
          <cell r="M1297">
            <v>15778</v>
          </cell>
          <cell r="N1297">
            <v>7385</v>
          </cell>
          <cell r="O1297">
            <v>688</v>
          </cell>
          <cell r="P1297">
            <v>896</v>
          </cell>
          <cell r="Q1297">
            <v>7.8E-2</v>
          </cell>
          <cell r="R1297">
            <v>826.11</v>
          </cell>
          <cell r="S1297">
            <v>896</v>
          </cell>
          <cell r="T1297">
            <v>7.8E-2</v>
          </cell>
          <cell r="U1297">
            <v>826.11</v>
          </cell>
          <cell r="V1297">
            <v>896</v>
          </cell>
          <cell r="W1297">
            <v>7.8E-2</v>
          </cell>
          <cell r="X1297">
            <v>826.11</v>
          </cell>
          <cell r="Y1297">
            <v>896</v>
          </cell>
          <cell r="Z1297">
            <v>7.8E-2</v>
          </cell>
          <cell r="AA1297">
            <v>826.11</v>
          </cell>
          <cell r="AB1297">
            <v>30186059.400000002</v>
          </cell>
          <cell r="AC1297" t="str">
            <v>Registro Valido</v>
          </cell>
          <cell r="AD1297">
            <v>896</v>
          </cell>
          <cell r="AE1297">
            <v>896</v>
          </cell>
          <cell r="AF1297">
            <v>896</v>
          </cell>
          <cell r="AG1297">
            <v>896</v>
          </cell>
          <cell r="AH1297">
            <v>886</v>
          </cell>
          <cell r="AI1297">
            <v>886</v>
          </cell>
          <cell r="AJ1297">
            <v>886</v>
          </cell>
          <cell r="AK1297">
            <v>886</v>
          </cell>
          <cell r="AM1297" t="str">
            <v>ALI_75_SEG_3</v>
          </cell>
          <cell r="AN1297" t="str">
            <v>ALI_75_SEG_3_VAL_30186059.4</v>
          </cell>
          <cell r="AO1297">
            <v>4</v>
          </cell>
          <cell r="AP1297">
            <v>29115802.800000001</v>
          </cell>
          <cell r="AQ1297" t="b">
            <v>0</v>
          </cell>
          <cell r="AR1297" t="str">
            <v/>
          </cell>
          <cell r="AS1297" t="str">
            <v/>
          </cell>
          <cell r="AT1297" t="str">
            <v>ALI_75_SEG_3_</v>
          </cell>
          <cell r="AU1297">
            <v>1</v>
          </cell>
          <cell r="AV1297" t="str">
            <v>No Seleccionada</v>
          </cell>
        </row>
        <row r="1298">
          <cell r="A1298" t="b">
            <v>0</v>
          </cell>
          <cell r="B1298" t="str">
            <v>5to_Evento_973_V2_PIPPO_17517124.xlsm</v>
          </cell>
          <cell r="C1298">
            <v>75</v>
          </cell>
          <cell r="D1298">
            <v>2038</v>
          </cell>
          <cell r="E1298" t="str">
            <v>Alimentos Pippo S.A.S</v>
          </cell>
          <cell r="F1298">
            <v>79</v>
          </cell>
          <cell r="G1298" t="str">
            <v>BEBIDAS LÁCTEAS</v>
          </cell>
          <cell r="H1298" t="str">
            <v>75 : Yogur entero con dulce,  con adición de frutas naturales o mermeladas o concentrados de frutas, pasteurizado de diferentes sabores.</v>
          </cell>
          <cell r="I1298">
            <v>4</v>
          </cell>
          <cell r="J1298" t="str">
            <v>Sitio 1 : CARRERA 127#22G-18 INT 4 - Sitio 2 : SIBERIA KM 7.5 CELTA, LOTE 159 - Sitio 3 : CARRERA 68B #10A-18 - Sitio 4 : CALLE 24F#101B-15 - Sitio 5 : CARRERA 65B#10A-87 - Sitio 6 : AUTO MEDE KM 1,5 P INDUS FLORIDA BOD 23 - Sitio 7 : CARRERA 71 A BIS # 63D-38 -</v>
          </cell>
          <cell r="K1298">
            <v>44835</v>
          </cell>
          <cell r="L1298">
            <v>13521</v>
          </cell>
          <cell r="M1298">
            <v>16809</v>
          </cell>
          <cell r="N1298">
            <v>7869</v>
          </cell>
          <cell r="O1298">
            <v>735</v>
          </cell>
          <cell r="P1298">
            <v>896</v>
          </cell>
          <cell r="Q1298">
            <v>7.8E-2</v>
          </cell>
          <cell r="R1298">
            <v>826.11</v>
          </cell>
          <cell r="S1298">
            <v>896</v>
          </cell>
          <cell r="T1298">
            <v>7.8E-2</v>
          </cell>
          <cell r="U1298">
            <v>826.11</v>
          </cell>
          <cell r="V1298">
            <v>896</v>
          </cell>
          <cell r="W1298">
            <v>7.8E-2</v>
          </cell>
          <cell r="X1298">
            <v>826.11</v>
          </cell>
          <cell r="Y1298">
            <v>896</v>
          </cell>
          <cell r="Z1298">
            <v>7.8E-2</v>
          </cell>
          <cell r="AA1298">
            <v>826.11</v>
          </cell>
          <cell r="AB1298">
            <v>32163766.740000002</v>
          </cell>
          <cell r="AC1298" t="str">
            <v>Registro Valido</v>
          </cell>
          <cell r="AD1298">
            <v>896</v>
          </cell>
          <cell r="AE1298">
            <v>896</v>
          </cell>
          <cell r="AF1298">
            <v>896</v>
          </cell>
          <cell r="AG1298">
            <v>896</v>
          </cell>
          <cell r="AH1298">
            <v>886</v>
          </cell>
          <cell r="AI1298">
            <v>886</v>
          </cell>
          <cell r="AJ1298">
            <v>886</v>
          </cell>
          <cell r="AK1298">
            <v>886</v>
          </cell>
          <cell r="AM1298" t="str">
            <v>ALI_75_SEG_4</v>
          </cell>
          <cell r="AN1298" t="str">
            <v>ALI_75_SEG_4_VAL_32163766.74</v>
          </cell>
          <cell r="AO1298">
            <v>4</v>
          </cell>
          <cell r="AP1298">
            <v>31402996.379999999</v>
          </cell>
          <cell r="AQ1298" t="b">
            <v>0</v>
          </cell>
          <cell r="AR1298" t="str">
            <v/>
          </cell>
          <cell r="AS1298" t="str">
            <v/>
          </cell>
          <cell r="AT1298" t="str">
            <v>ALI_75_SEG_4_</v>
          </cell>
          <cell r="AU1298">
            <v>1</v>
          </cell>
          <cell r="AV1298" t="str">
            <v>No Seleccionada</v>
          </cell>
        </row>
        <row r="1299">
          <cell r="A1299" t="b">
            <v>0</v>
          </cell>
          <cell r="B1299" t="str">
            <v>5to_Evento_973_V2_PIPPO_17517124.xlsm</v>
          </cell>
          <cell r="C1299">
            <v>75</v>
          </cell>
          <cell r="D1299">
            <v>2038</v>
          </cell>
          <cell r="E1299" t="str">
            <v>Alimentos Pippo S.A.S</v>
          </cell>
          <cell r="F1299">
            <v>80</v>
          </cell>
          <cell r="G1299" t="str">
            <v>BEBIDAS LÁCTEAS</v>
          </cell>
          <cell r="H1299" t="str">
            <v>75 : Yogur entero con dulce,  con adición de frutas naturales o mermeladas o concentrados de frutas, pasteurizado de diferentes sabores.</v>
          </cell>
          <cell r="I1299">
            <v>5</v>
          </cell>
          <cell r="J1299" t="str">
            <v>Sitio 1 : CARRERA 127#22G-18 INT 4 - Sitio 2 : SIBERIA KM 7.5 CELTA, LOTE 159 - Sitio 3 : CARRERA 68B #10A-18 - Sitio 4 : CALLE 24F#101B-15 - Sitio 5 : CARRERA 65B#10A-87 - Sitio 6 : AUTO MEDE KM 1,5 P INDUS FLORIDA BOD 23 - Sitio 7 : CARRERA 71 A BIS # 63D-38 -</v>
          </cell>
          <cell r="K1299">
            <v>44835</v>
          </cell>
          <cell r="L1299">
            <v>12568</v>
          </cell>
          <cell r="M1299">
            <v>15628</v>
          </cell>
          <cell r="N1299">
            <v>7315</v>
          </cell>
          <cell r="O1299">
            <v>682</v>
          </cell>
          <cell r="P1299">
            <v>896</v>
          </cell>
          <cell r="Q1299">
            <v>7.8E-2</v>
          </cell>
          <cell r="R1299">
            <v>826.11</v>
          </cell>
          <cell r="S1299">
            <v>896</v>
          </cell>
          <cell r="T1299">
            <v>7.8E-2</v>
          </cell>
          <cell r="U1299">
            <v>826.11</v>
          </cell>
          <cell r="V1299">
            <v>896</v>
          </cell>
          <cell r="W1299">
            <v>7.8E-2</v>
          </cell>
          <cell r="X1299">
            <v>826.11</v>
          </cell>
          <cell r="Y1299">
            <v>896</v>
          </cell>
          <cell r="Z1299">
            <v>7.8E-2</v>
          </cell>
          <cell r="AA1299">
            <v>826.11</v>
          </cell>
          <cell r="AB1299">
            <v>29899399.23</v>
          </cell>
          <cell r="AC1299" t="str">
            <v>Registro Valido</v>
          </cell>
          <cell r="AD1299">
            <v>896</v>
          </cell>
          <cell r="AE1299">
            <v>896</v>
          </cell>
          <cell r="AF1299">
            <v>896</v>
          </cell>
          <cell r="AG1299">
            <v>896</v>
          </cell>
          <cell r="AH1299">
            <v>886</v>
          </cell>
          <cell r="AI1299">
            <v>886</v>
          </cell>
          <cell r="AJ1299">
            <v>886</v>
          </cell>
          <cell r="AK1299">
            <v>886</v>
          </cell>
          <cell r="AM1299" t="str">
            <v>ALI_75_SEG_5</v>
          </cell>
          <cell r="AN1299" t="str">
            <v>ALI_75_SEG_5_VAL_29899399.23</v>
          </cell>
          <cell r="AO1299">
            <v>4</v>
          </cell>
          <cell r="AP1299">
            <v>28813609.23</v>
          </cell>
          <cell r="AQ1299" t="b">
            <v>0</v>
          </cell>
          <cell r="AR1299" t="str">
            <v/>
          </cell>
          <cell r="AS1299" t="str">
            <v/>
          </cell>
          <cell r="AT1299" t="str">
            <v>ALI_75_SEG_5_</v>
          </cell>
          <cell r="AU1299">
            <v>1</v>
          </cell>
          <cell r="AV1299" t="str">
            <v>No Seleccionada</v>
          </cell>
        </row>
        <row r="1300">
          <cell r="A1300" t="b">
            <v>0</v>
          </cell>
          <cell r="B1300" t="str">
            <v>5to_Evento_973_V2_PIPPO_17517124.xlsm</v>
          </cell>
          <cell r="C1300">
            <v>75</v>
          </cell>
          <cell r="D1300">
            <v>2038</v>
          </cell>
          <cell r="E1300" t="str">
            <v>Alimentos Pippo S.A.S</v>
          </cell>
          <cell r="F1300">
            <v>81</v>
          </cell>
          <cell r="G1300" t="str">
            <v>BEBIDAS LÁCTEAS</v>
          </cell>
          <cell r="H1300" t="str">
            <v>75 : Yogur entero con dulce,  con adición de frutas naturales o mermeladas o concentrados de frutas, pasteurizado de diferentes sabores.</v>
          </cell>
          <cell r="I1300">
            <v>6</v>
          </cell>
          <cell r="J1300" t="str">
            <v>Sitio 1 : CARRERA 127#22G-18 INT 4 - Sitio 2 : SIBERIA KM 7.5 CELTA, LOTE 159 - Sitio 3 : CARRERA 68B #10A-18 - Sitio 4 : CALLE 24F#101B-15 - Sitio 5 : CARRERA 65B#10A-87 - Sitio 6 : AUTO MEDE KM 1,5 P INDUS FLORIDA BOD 23 - Sitio 7 : CARRERA 71 A BIS # 63D-38 -</v>
          </cell>
          <cell r="K1300">
            <v>44835</v>
          </cell>
          <cell r="L1300">
            <v>13604</v>
          </cell>
          <cell r="M1300">
            <v>16916</v>
          </cell>
          <cell r="N1300">
            <v>7916</v>
          </cell>
          <cell r="O1300">
            <v>739</v>
          </cell>
          <cell r="P1300">
            <v>896</v>
          </cell>
          <cell r="Q1300">
            <v>7.8E-2</v>
          </cell>
          <cell r="R1300">
            <v>826.11</v>
          </cell>
          <cell r="S1300">
            <v>896</v>
          </cell>
          <cell r="T1300">
            <v>7.8E-2</v>
          </cell>
          <cell r="U1300">
            <v>826.11</v>
          </cell>
          <cell r="V1300">
            <v>896</v>
          </cell>
          <cell r="W1300">
            <v>7.8E-2</v>
          </cell>
          <cell r="X1300">
            <v>826.11</v>
          </cell>
          <cell r="Y1300">
            <v>896</v>
          </cell>
          <cell r="Z1300">
            <v>7.8E-2</v>
          </cell>
          <cell r="AA1300">
            <v>826.11</v>
          </cell>
          <cell r="AB1300">
            <v>32362859.25</v>
          </cell>
          <cell r="AC1300" t="str">
            <v>Registro Valido</v>
          </cell>
          <cell r="AD1300">
            <v>896</v>
          </cell>
          <cell r="AE1300">
            <v>896</v>
          </cell>
          <cell r="AF1300">
            <v>896</v>
          </cell>
          <cell r="AG1300">
            <v>896</v>
          </cell>
          <cell r="AH1300">
            <v>886</v>
          </cell>
          <cell r="AI1300">
            <v>886</v>
          </cell>
          <cell r="AJ1300">
            <v>886</v>
          </cell>
          <cell r="AK1300">
            <v>886</v>
          </cell>
          <cell r="AM1300" t="str">
            <v>ALI_75_SEG_6</v>
          </cell>
          <cell r="AN1300" t="str">
            <v>ALI_75_SEG_6_VAL_32362859.25</v>
          </cell>
          <cell r="AO1300">
            <v>4</v>
          </cell>
          <cell r="AP1300">
            <v>31194660.749999996</v>
          </cell>
          <cell r="AQ1300" t="b">
            <v>0</v>
          </cell>
          <cell r="AR1300" t="str">
            <v/>
          </cell>
          <cell r="AS1300" t="str">
            <v/>
          </cell>
          <cell r="AT1300" t="str">
            <v>ALI_75_SEG_6_</v>
          </cell>
          <cell r="AU1300">
            <v>1</v>
          </cell>
          <cell r="AV1300" t="str">
            <v>No Seleccionada</v>
          </cell>
        </row>
        <row r="1301">
          <cell r="A1301" t="b">
            <v>0</v>
          </cell>
          <cell r="B1301" t="str">
            <v>5to_Evento_973_V2_PIPPO_17517124.xlsm</v>
          </cell>
          <cell r="C1301">
            <v>75</v>
          </cell>
          <cell r="D1301">
            <v>2038</v>
          </cell>
          <cell r="E1301" t="str">
            <v>Alimentos Pippo S.A.S</v>
          </cell>
          <cell r="F1301">
            <v>82</v>
          </cell>
          <cell r="G1301" t="str">
            <v>BEBIDAS LÁCTEAS</v>
          </cell>
          <cell r="H1301" t="str">
            <v>75 : Yogur entero con dulce,  con adición de frutas naturales o mermeladas o concentrados de frutas, pasteurizado de diferentes sabores.</v>
          </cell>
          <cell r="I1301">
            <v>7</v>
          </cell>
          <cell r="J1301" t="str">
            <v>Sitio 1 : CARRERA 127#22G-18 INT 4 - Sitio 2 : SIBERIA KM 7.5 CELTA, LOTE 159 - Sitio 3 : CARRERA 68B #10A-18 - Sitio 4 : CALLE 24F#101B-15 - Sitio 5 : CARRERA 65B#10A-87 - Sitio 6 : AUTO MEDE KM 1,5 P INDUS FLORIDA BOD 23 - Sitio 7 : CARRERA 71 A BIS # 63D-38 -</v>
          </cell>
          <cell r="K1301">
            <v>44835</v>
          </cell>
          <cell r="L1301">
            <v>13892</v>
          </cell>
          <cell r="M1301">
            <v>17274</v>
          </cell>
          <cell r="N1301">
            <v>8085</v>
          </cell>
          <cell r="O1301">
            <v>754</v>
          </cell>
          <cell r="P1301">
            <v>896</v>
          </cell>
          <cell r="Q1301">
            <v>7.8E-2</v>
          </cell>
          <cell r="R1301">
            <v>826.11</v>
          </cell>
          <cell r="S1301">
            <v>896</v>
          </cell>
          <cell r="T1301">
            <v>7.8E-2</v>
          </cell>
          <cell r="U1301">
            <v>826.11</v>
          </cell>
          <cell r="V1301">
            <v>896</v>
          </cell>
          <cell r="W1301">
            <v>7.8E-2</v>
          </cell>
          <cell r="X1301">
            <v>826.11</v>
          </cell>
          <cell r="Y1301">
            <v>896</v>
          </cell>
          <cell r="Z1301">
            <v>7.8E-2</v>
          </cell>
          <cell r="AA1301">
            <v>826.11</v>
          </cell>
          <cell r="AB1301">
            <v>33048530.550000004</v>
          </cell>
          <cell r="AC1301" t="str">
            <v>Registro Valido</v>
          </cell>
          <cell r="AD1301">
            <v>896</v>
          </cell>
          <cell r="AE1301">
            <v>896</v>
          </cell>
          <cell r="AF1301">
            <v>896</v>
          </cell>
          <cell r="AG1301">
            <v>896</v>
          </cell>
          <cell r="AH1301">
            <v>886</v>
          </cell>
          <cell r="AI1301">
            <v>886</v>
          </cell>
          <cell r="AJ1301">
            <v>886</v>
          </cell>
          <cell r="AK1301">
            <v>886</v>
          </cell>
          <cell r="AM1301" t="str">
            <v>ALI_75_SEG_7</v>
          </cell>
          <cell r="AN1301" t="str">
            <v>ALI_75_SEG_7_VAL_33048530.55</v>
          </cell>
          <cell r="AO1301">
            <v>4</v>
          </cell>
          <cell r="AP1301">
            <v>32306037.749999996</v>
          </cell>
          <cell r="AQ1301" t="b">
            <v>0</v>
          </cell>
          <cell r="AR1301" t="str">
            <v/>
          </cell>
          <cell r="AS1301" t="str">
            <v/>
          </cell>
          <cell r="AT1301" t="str">
            <v>ALI_75_SEG_7_</v>
          </cell>
          <cell r="AU1301">
            <v>1</v>
          </cell>
          <cell r="AV1301" t="str">
            <v>No Seleccionada</v>
          </cell>
        </row>
        <row r="1302">
          <cell r="A1302" t="b">
            <v>0</v>
          </cell>
          <cell r="B1302" t="str">
            <v>5to_Evento_973_V2_PIPPO_17517124.xlsm</v>
          </cell>
          <cell r="C1302">
            <v>75</v>
          </cell>
          <cell r="D1302">
            <v>2038</v>
          </cell>
          <cell r="E1302" t="str">
            <v>Alimentos Pippo S.A.S</v>
          </cell>
          <cell r="F1302">
            <v>83</v>
          </cell>
          <cell r="G1302" t="str">
            <v>BEBIDAS LÁCTEAS</v>
          </cell>
          <cell r="H1302" t="str">
            <v>75 : Yogur entero con dulce,  con adición de frutas naturales o mermeladas o concentrados de frutas, pasteurizado de diferentes sabores.</v>
          </cell>
          <cell r="I1302">
            <v>8</v>
          </cell>
          <cell r="J1302" t="str">
            <v>Sitio 1 : CARRERA 127#22G-18 INT 4 - Sitio 2 : SIBERIA KM 7.5 CELTA, LOTE 159 - Sitio 3 : CARRERA 68B #10A-18 - Sitio 4 : CALLE 24F#101B-15 - Sitio 5 : CARRERA 65B#10A-87 - Sitio 6 : AUTO MEDE KM 1,5 P INDUS FLORIDA BOD 23 - Sitio 7 : CARRERA 71 A BIS # 63D-38 -</v>
          </cell>
          <cell r="K1302">
            <v>44835</v>
          </cell>
          <cell r="L1302">
            <v>13409</v>
          </cell>
          <cell r="M1302">
            <v>16671</v>
          </cell>
          <cell r="N1302">
            <v>7804</v>
          </cell>
          <cell r="O1302">
            <v>728</v>
          </cell>
          <cell r="P1302">
            <v>896</v>
          </cell>
          <cell r="Q1302">
            <v>7.8E-2</v>
          </cell>
          <cell r="R1302">
            <v>826.11</v>
          </cell>
          <cell r="S1302">
            <v>896</v>
          </cell>
          <cell r="T1302">
            <v>7.8E-2</v>
          </cell>
          <cell r="U1302">
            <v>826.11</v>
          </cell>
          <cell r="V1302">
            <v>896</v>
          </cell>
          <cell r="W1302">
            <v>7.8E-2</v>
          </cell>
          <cell r="X1302">
            <v>826.11</v>
          </cell>
          <cell r="Y1302">
            <v>896</v>
          </cell>
          <cell r="Z1302">
            <v>7.8E-2</v>
          </cell>
          <cell r="AA1302">
            <v>826.11</v>
          </cell>
          <cell r="AB1302">
            <v>31897759.32</v>
          </cell>
          <cell r="AC1302" t="str">
            <v>Registro Valido</v>
          </cell>
          <cell r="AD1302">
            <v>896</v>
          </cell>
          <cell r="AE1302">
            <v>896</v>
          </cell>
          <cell r="AF1302">
            <v>896</v>
          </cell>
          <cell r="AG1302">
            <v>896</v>
          </cell>
          <cell r="AH1302">
            <v>886</v>
          </cell>
          <cell r="AI1302">
            <v>886</v>
          </cell>
          <cell r="AJ1302">
            <v>886</v>
          </cell>
          <cell r="AK1302">
            <v>886</v>
          </cell>
          <cell r="AM1302" t="str">
            <v>ALI_75_SEG_8</v>
          </cell>
          <cell r="AN1302" t="str">
            <v>ALI_75_SEG_8_VAL_31897759.32</v>
          </cell>
          <cell r="AO1302">
            <v>4</v>
          </cell>
          <cell r="AP1302">
            <v>30794614.48</v>
          </cell>
          <cell r="AQ1302" t="b">
            <v>0</v>
          </cell>
          <cell r="AR1302" t="str">
            <v/>
          </cell>
          <cell r="AS1302" t="str">
            <v/>
          </cell>
          <cell r="AT1302" t="str">
            <v>ALI_75_SEG_8_</v>
          </cell>
          <cell r="AU1302">
            <v>1</v>
          </cell>
          <cell r="AV1302" t="str">
            <v>No Seleccionada</v>
          </cell>
        </row>
        <row r="1303">
          <cell r="A1303" t="b">
            <v>0</v>
          </cell>
          <cell r="B1303" t="str">
            <v>5to_Evento_973_V2_PIPPO_17517124.xlsm</v>
          </cell>
          <cell r="C1303">
            <v>75</v>
          </cell>
          <cell r="D1303">
            <v>2038</v>
          </cell>
          <cell r="E1303" t="str">
            <v>Alimentos Pippo S.A.S</v>
          </cell>
          <cell r="F1303">
            <v>84</v>
          </cell>
          <cell r="G1303" t="str">
            <v>BEBIDAS LÁCTEAS</v>
          </cell>
          <cell r="H1303" t="str">
            <v>75 : Yogur entero con dulce,  con adición de frutas naturales o mermeladas o concentrados de frutas, pasteurizado de diferentes sabores.</v>
          </cell>
          <cell r="I1303">
            <v>9</v>
          </cell>
          <cell r="J1303" t="str">
            <v>Sitio 1 : CARRERA 127#22G-18 INT 4 - Sitio 2 : SIBERIA KM 7.5 CELTA, LOTE 159 - Sitio 3 : CARRERA 68B #10A-18 - Sitio 4 : CALLE 24F#101B-15 - Sitio 5 : CARRERA 65B#10A-87 - Sitio 6 : AUTO MEDE KM 1,5 P INDUS FLORIDA BOD 23 - Sitio 7 : CARRERA 71 A BIS # 63D-38 -</v>
          </cell>
          <cell r="K1303">
            <v>44835</v>
          </cell>
          <cell r="L1303">
            <v>13550</v>
          </cell>
          <cell r="M1303">
            <v>16849</v>
          </cell>
          <cell r="N1303">
            <v>7885</v>
          </cell>
          <cell r="O1303">
            <v>735</v>
          </cell>
          <cell r="P1303">
            <v>896</v>
          </cell>
          <cell r="Q1303">
            <v>7.8E-2</v>
          </cell>
          <cell r="R1303">
            <v>826.11</v>
          </cell>
          <cell r="S1303">
            <v>896</v>
          </cell>
          <cell r="T1303">
            <v>7.8E-2</v>
          </cell>
          <cell r="U1303">
            <v>826.11</v>
          </cell>
          <cell r="V1303">
            <v>896</v>
          </cell>
          <cell r="W1303">
            <v>7.8E-2</v>
          </cell>
          <cell r="X1303">
            <v>826.11</v>
          </cell>
          <cell r="Y1303">
            <v>896</v>
          </cell>
          <cell r="Z1303">
            <v>7.8E-2</v>
          </cell>
          <cell r="AA1303">
            <v>826.11</v>
          </cell>
          <cell r="AB1303">
            <v>32233986.090000004</v>
          </cell>
          <cell r="AC1303" t="str">
            <v>Registro Valido</v>
          </cell>
          <cell r="AD1303">
            <v>896</v>
          </cell>
          <cell r="AE1303">
            <v>896</v>
          </cell>
          <cell r="AF1303">
            <v>896</v>
          </cell>
          <cell r="AG1303">
            <v>896</v>
          </cell>
          <cell r="AH1303">
            <v>886</v>
          </cell>
          <cell r="AI1303">
            <v>886</v>
          </cell>
          <cell r="AJ1303">
            <v>886</v>
          </cell>
          <cell r="AK1303">
            <v>886</v>
          </cell>
          <cell r="AM1303" t="str">
            <v>ALI_75_SEG_9</v>
          </cell>
          <cell r="AN1303" t="str">
            <v>ALI_75_SEG_9_VAL_32233986.09</v>
          </cell>
          <cell r="AO1303">
            <v>4</v>
          </cell>
          <cell r="AP1303">
            <v>31101654.710000001</v>
          </cell>
          <cell r="AQ1303" t="b">
            <v>0</v>
          </cell>
          <cell r="AR1303" t="str">
            <v/>
          </cell>
          <cell r="AS1303" t="str">
            <v/>
          </cell>
          <cell r="AT1303" t="str">
            <v>ALI_75_SEG_9_</v>
          </cell>
          <cell r="AU1303">
            <v>1</v>
          </cell>
          <cell r="AV1303" t="str">
            <v>No Seleccionada</v>
          </cell>
        </row>
        <row r="1304">
          <cell r="A1304" t="b">
            <v>0</v>
          </cell>
          <cell r="B1304" t="str">
            <v>5to_Evento_973_V2_PIPPO_17517124.xlsm</v>
          </cell>
          <cell r="C1304">
            <v>75</v>
          </cell>
          <cell r="D1304">
            <v>2038</v>
          </cell>
          <cell r="E1304" t="str">
            <v>Alimentos Pippo S.A.S</v>
          </cell>
          <cell r="F1304">
            <v>85</v>
          </cell>
          <cell r="G1304" t="str">
            <v>BEBIDAS LÁCTEAS</v>
          </cell>
          <cell r="H1304" t="str">
            <v>75 : Yogur entero con dulce,  con adición de frutas naturales o mermeladas o concentrados de frutas, pasteurizado de diferentes sabores.</v>
          </cell>
          <cell r="I1304">
            <v>10</v>
          </cell>
          <cell r="J1304" t="str">
            <v>Sitio 1 : CARRERA 127#22G-18 INT 4 - Sitio 2 : SIBERIA KM 7.5 CELTA, LOTE 159 - Sitio 3 : CARRERA 68B #10A-18 - Sitio 4 : CALLE 24F#101B-15 - Sitio 5 : CARRERA 65B#10A-87 - Sitio 6 : AUTO MEDE KM 1,5 P INDUS FLORIDA BOD 23 - Sitio 7 : CARRERA 71 A BIS # 63D-38 -</v>
          </cell>
          <cell r="K1304">
            <v>44835</v>
          </cell>
          <cell r="L1304">
            <v>13569</v>
          </cell>
          <cell r="M1304">
            <v>16876</v>
          </cell>
          <cell r="N1304">
            <v>7898</v>
          </cell>
          <cell r="O1304">
            <v>737</v>
          </cell>
          <cell r="P1304">
            <v>896</v>
          </cell>
          <cell r="Q1304">
            <v>7.8E-2</v>
          </cell>
          <cell r="R1304">
            <v>826.11</v>
          </cell>
          <cell r="S1304">
            <v>896</v>
          </cell>
          <cell r="T1304">
            <v>7.8E-2</v>
          </cell>
          <cell r="U1304">
            <v>826.11</v>
          </cell>
          <cell r="V1304">
            <v>896</v>
          </cell>
          <cell r="W1304">
            <v>7.8E-2</v>
          </cell>
          <cell r="X1304">
            <v>826.11</v>
          </cell>
          <cell r="Y1304">
            <v>896</v>
          </cell>
          <cell r="Z1304">
            <v>7.8E-2</v>
          </cell>
          <cell r="AA1304">
            <v>826.11</v>
          </cell>
          <cell r="AB1304">
            <v>32284378.800000001</v>
          </cell>
          <cell r="AC1304" t="str">
            <v>Registro Valido</v>
          </cell>
          <cell r="AD1304">
            <v>896</v>
          </cell>
          <cell r="AE1304">
            <v>896</v>
          </cell>
          <cell r="AF1304">
            <v>896</v>
          </cell>
          <cell r="AG1304">
            <v>896</v>
          </cell>
          <cell r="AH1304">
            <v>886</v>
          </cell>
          <cell r="AI1304">
            <v>886</v>
          </cell>
          <cell r="AJ1304">
            <v>886</v>
          </cell>
          <cell r="AK1304">
            <v>886</v>
          </cell>
          <cell r="AM1304" t="str">
            <v>ALI_75_SEG_10</v>
          </cell>
          <cell r="AN1304" t="str">
            <v>ALI_75_SEG_10_VAL_32284378.8</v>
          </cell>
          <cell r="AO1304">
            <v>4</v>
          </cell>
          <cell r="AP1304">
            <v>31104944.400000002</v>
          </cell>
          <cell r="AQ1304" t="b">
            <v>0</v>
          </cell>
          <cell r="AR1304" t="str">
            <v/>
          </cell>
          <cell r="AS1304" t="str">
            <v/>
          </cell>
          <cell r="AT1304" t="str">
            <v>ALI_75_SEG_10_</v>
          </cell>
          <cell r="AU1304">
            <v>1</v>
          </cell>
          <cell r="AV1304" t="str">
            <v>No Seleccionada</v>
          </cell>
        </row>
        <row r="1305">
          <cell r="A1305" t="b">
            <v>0</v>
          </cell>
          <cell r="B1305" t="str">
            <v>5to_Evento_973_V2_PIPPO_17517124.xlsm</v>
          </cell>
          <cell r="C1305">
            <v>75</v>
          </cell>
          <cell r="D1305">
            <v>2038</v>
          </cell>
          <cell r="E1305" t="str">
            <v>Alimentos Pippo S.A.S</v>
          </cell>
          <cell r="F1305">
            <v>86</v>
          </cell>
          <cell r="G1305" t="str">
            <v>BEBIDAS LÁCTEAS</v>
          </cell>
          <cell r="H1305" t="str">
            <v>75 : Yogur entero con dulce,  con adición de frutas naturales o mermeladas o concentrados de frutas, pasteurizado de diferentes sabores.</v>
          </cell>
          <cell r="I1305">
            <v>11</v>
          </cell>
          <cell r="J1305" t="str">
            <v>Sitio 1 : CARRERA 127#22G-18 INT 4 - Sitio 2 : SIBERIA KM 7.5 CELTA, LOTE 159 - Sitio 3 : CARRERA 68B #10A-18 - Sitio 4 : CALLE 24F#101B-15 - Sitio 5 : CARRERA 65B#10A-87 - Sitio 6 : AUTO MEDE KM 1,5 P INDUS FLORIDA BOD 23 - Sitio 7 : CARRERA 71 A BIS # 63D-38 -</v>
          </cell>
          <cell r="K1305">
            <v>44835</v>
          </cell>
          <cell r="L1305">
            <v>13364</v>
          </cell>
          <cell r="M1305">
            <v>16618</v>
          </cell>
          <cell r="N1305">
            <v>7778</v>
          </cell>
          <cell r="O1305">
            <v>725</v>
          </cell>
          <cell r="P1305">
            <v>896</v>
          </cell>
          <cell r="Q1305">
            <v>0.1116</v>
          </cell>
          <cell r="R1305">
            <v>796.01</v>
          </cell>
          <cell r="S1305">
            <v>896</v>
          </cell>
          <cell r="T1305">
            <v>0.1116</v>
          </cell>
          <cell r="U1305">
            <v>796.01</v>
          </cell>
          <cell r="V1305">
            <v>896</v>
          </cell>
          <cell r="W1305">
            <v>0.1116</v>
          </cell>
          <cell r="X1305">
            <v>796.01</v>
          </cell>
          <cell r="Y1305">
            <v>896</v>
          </cell>
          <cell r="Z1305">
            <v>0.1116</v>
          </cell>
          <cell r="AA1305">
            <v>796.01</v>
          </cell>
          <cell r="AB1305">
            <v>30634444.850000001</v>
          </cell>
          <cell r="AC1305" t="str">
            <v>Registro Valido</v>
          </cell>
          <cell r="AD1305">
            <v>896</v>
          </cell>
          <cell r="AE1305">
            <v>896</v>
          </cell>
          <cell r="AF1305">
            <v>896</v>
          </cell>
          <cell r="AG1305">
            <v>896</v>
          </cell>
          <cell r="AH1305">
            <v>886</v>
          </cell>
          <cell r="AI1305">
            <v>886</v>
          </cell>
          <cell r="AJ1305">
            <v>886</v>
          </cell>
          <cell r="AK1305">
            <v>886</v>
          </cell>
          <cell r="AM1305" t="str">
            <v>ALI_75_SEG_11</v>
          </cell>
          <cell r="AN1305" t="str">
            <v>ALI_75_SEG_11_VAL_30634444.85</v>
          </cell>
          <cell r="AO1305">
            <v>4</v>
          </cell>
          <cell r="AP1305">
            <v>30624438.75</v>
          </cell>
          <cell r="AQ1305" t="b">
            <v>0</v>
          </cell>
          <cell r="AR1305" t="str">
            <v/>
          </cell>
          <cell r="AS1305" t="str">
            <v/>
          </cell>
          <cell r="AT1305" t="str">
            <v>ALI_75_SEG_11_</v>
          </cell>
          <cell r="AU1305">
            <v>1</v>
          </cell>
          <cell r="AV1305" t="str">
            <v>No Seleccionada</v>
          </cell>
        </row>
        <row r="1306">
          <cell r="A1306" t="str">
            <v>ALI_75_SEG_12</v>
          </cell>
          <cell r="B1306" t="str">
            <v>5to_Evento_973_V2_PIPPO_17517124.xlsm</v>
          </cell>
          <cell r="C1306">
            <v>75</v>
          </cell>
          <cell r="D1306">
            <v>2038</v>
          </cell>
          <cell r="E1306" t="str">
            <v>Alimentos Pippo S.A.S</v>
          </cell>
          <cell r="F1306">
            <v>87</v>
          </cell>
          <cell r="G1306" t="str">
            <v>BEBIDAS LÁCTEAS</v>
          </cell>
          <cell r="H1306" t="str">
            <v>75 : Yogur entero con dulce,  con adición de frutas naturales o mermeladas o concentrados de frutas, pasteurizado de diferentes sabores.</v>
          </cell>
          <cell r="I1306">
            <v>12</v>
          </cell>
          <cell r="J1306" t="str">
            <v>Sitio 1 : CARRERA 127#22G-18 INT 4 - Sitio 2 : SIBERIA KM 7.5 CELTA, LOTE 159 - Sitio 3 : CARRERA 68B #10A-18 - Sitio 4 : CALLE 24F#101B-15 - Sitio 5 : CARRERA 65B#10A-87 - Sitio 6 : AUTO MEDE KM 1,5 P INDUS FLORIDA BOD 23 - Sitio 7 : CARRERA 71 A BIS # 63D-38 -</v>
          </cell>
          <cell r="K1306">
            <v>44835</v>
          </cell>
          <cell r="L1306">
            <v>12129</v>
          </cell>
          <cell r="M1306">
            <v>15081</v>
          </cell>
          <cell r="N1306">
            <v>7059</v>
          </cell>
          <cell r="O1306">
            <v>658</v>
          </cell>
          <cell r="P1306">
            <v>896</v>
          </cell>
          <cell r="Q1306">
            <v>0.1116</v>
          </cell>
          <cell r="R1306">
            <v>796.01</v>
          </cell>
          <cell r="S1306">
            <v>896</v>
          </cell>
          <cell r="T1306">
            <v>0.1116</v>
          </cell>
          <cell r="U1306">
            <v>796.01</v>
          </cell>
          <cell r="V1306">
            <v>896</v>
          </cell>
          <cell r="W1306">
            <v>0.1116</v>
          </cell>
          <cell r="X1306">
            <v>796.01</v>
          </cell>
          <cell r="Y1306">
            <v>896</v>
          </cell>
          <cell r="Z1306">
            <v>0.1116</v>
          </cell>
          <cell r="AA1306">
            <v>796.01</v>
          </cell>
          <cell r="AB1306">
            <v>27802241.27</v>
          </cell>
          <cell r="AC1306" t="str">
            <v>Registro Valido</v>
          </cell>
          <cell r="AD1306">
            <v>896</v>
          </cell>
          <cell r="AE1306">
            <v>896</v>
          </cell>
          <cell r="AF1306">
            <v>896</v>
          </cell>
          <cell r="AG1306">
            <v>896</v>
          </cell>
          <cell r="AH1306">
            <v>886</v>
          </cell>
          <cell r="AI1306">
            <v>886</v>
          </cell>
          <cell r="AJ1306">
            <v>886</v>
          </cell>
          <cell r="AK1306">
            <v>886</v>
          </cell>
          <cell r="AM1306" t="str">
            <v>ALI_75_SEG_12</v>
          </cell>
          <cell r="AN1306" t="str">
            <v>ALI_75_SEG_12_VAL_27802241.27</v>
          </cell>
          <cell r="AO1306">
            <v>4</v>
          </cell>
          <cell r="AP1306">
            <v>27802241.27</v>
          </cell>
          <cell r="AQ1306" t="b">
            <v>1</v>
          </cell>
          <cell r="AR1306" t="str">
            <v/>
          </cell>
          <cell r="AS1306" t="str">
            <v>X</v>
          </cell>
          <cell r="AT1306" t="str">
            <v>ALI_75_SEG_12_X</v>
          </cell>
          <cell r="AU1306">
            <v>1</v>
          </cell>
          <cell r="AV1306" t="str">
            <v>Cotizacion Seleccionada</v>
          </cell>
        </row>
        <row r="1307">
          <cell r="A1307" t="str">
            <v>ALI_75_SEG_13</v>
          </cell>
          <cell r="B1307" t="str">
            <v>5to_Evento_973_V2_PIPPO_17517124.xlsm</v>
          </cell>
          <cell r="C1307">
            <v>75</v>
          </cell>
          <cell r="D1307">
            <v>2038</v>
          </cell>
          <cell r="E1307" t="str">
            <v>Alimentos Pippo S.A.S</v>
          </cell>
          <cell r="F1307">
            <v>88</v>
          </cell>
          <cell r="G1307" t="str">
            <v>BEBIDAS LÁCTEAS</v>
          </cell>
          <cell r="H1307" t="str">
            <v>75 : Yogur entero con dulce,  con adición de frutas naturales o mermeladas o concentrados de frutas, pasteurizado de diferentes sabores.</v>
          </cell>
          <cell r="I1307">
            <v>13</v>
          </cell>
          <cell r="J1307" t="str">
            <v>Sitio 1 : CARRERA 127#22G-18 INT 4 - Sitio 2 : SIBERIA KM 7.5 CELTA, LOTE 159 - Sitio 3 : CARRERA 68B #10A-18 - Sitio 4 : CALLE 24F#101B-15 - Sitio 5 : CARRERA 65B#10A-87 - Sitio 6 : AUTO MEDE KM 1,5 P INDUS FLORIDA BOD 23 - Sitio 7 : CARRERA 71 A BIS # 63D-38 -</v>
          </cell>
          <cell r="K1307">
            <v>44835</v>
          </cell>
          <cell r="L1307">
            <v>12878</v>
          </cell>
          <cell r="M1307">
            <v>16014</v>
          </cell>
          <cell r="N1307">
            <v>7495</v>
          </cell>
          <cell r="O1307">
            <v>699</v>
          </cell>
          <cell r="P1307">
            <v>896</v>
          </cell>
          <cell r="Q1307">
            <v>0.1116</v>
          </cell>
          <cell r="R1307">
            <v>796.01</v>
          </cell>
          <cell r="S1307">
            <v>896</v>
          </cell>
          <cell r="T1307">
            <v>0.1116</v>
          </cell>
          <cell r="U1307">
            <v>796.01</v>
          </cell>
          <cell r="V1307">
            <v>896</v>
          </cell>
          <cell r="W1307">
            <v>0.1116</v>
          </cell>
          <cell r="X1307">
            <v>796.01</v>
          </cell>
          <cell r="Y1307">
            <v>896</v>
          </cell>
          <cell r="Z1307">
            <v>0.1116</v>
          </cell>
          <cell r="AA1307">
            <v>796.01</v>
          </cell>
          <cell r="AB1307">
            <v>29520826.859999999</v>
          </cell>
          <cell r="AC1307" t="str">
            <v>Registro Valido</v>
          </cell>
          <cell r="AD1307">
            <v>896</v>
          </cell>
          <cell r="AE1307">
            <v>896</v>
          </cell>
          <cell r="AF1307">
            <v>896</v>
          </cell>
          <cell r="AG1307">
            <v>896</v>
          </cell>
          <cell r="AH1307">
            <v>886</v>
          </cell>
          <cell r="AI1307">
            <v>886</v>
          </cell>
          <cell r="AJ1307">
            <v>886</v>
          </cell>
          <cell r="AK1307">
            <v>886</v>
          </cell>
          <cell r="AM1307" t="str">
            <v>ALI_75_SEG_13</v>
          </cell>
          <cell r="AN1307" t="str">
            <v>ALI_75_SEG_13_VAL_29520826.86</v>
          </cell>
          <cell r="AO1307">
            <v>4</v>
          </cell>
          <cell r="AP1307">
            <v>29520826.859999999</v>
          </cell>
          <cell r="AQ1307" t="b">
            <v>1</v>
          </cell>
          <cell r="AR1307" t="str">
            <v/>
          </cell>
          <cell r="AS1307" t="str">
            <v>X</v>
          </cell>
          <cell r="AT1307" t="str">
            <v>ALI_75_SEG_13_X</v>
          </cell>
          <cell r="AU1307">
            <v>1</v>
          </cell>
          <cell r="AV1307" t="str">
            <v>Cotizacion Seleccionada</v>
          </cell>
        </row>
        <row r="1308">
          <cell r="A1308" t="str">
            <v>ALI_75_SEG_14</v>
          </cell>
          <cell r="B1308" t="str">
            <v>5to_Evento_973_V2_PIPPO_17517124.xlsm</v>
          </cell>
          <cell r="C1308">
            <v>75</v>
          </cell>
          <cell r="D1308">
            <v>2038</v>
          </cell>
          <cell r="E1308" t="str">
            <v>Alimentos Pippo S.A.S</v>
          </cell>
          <cell r="F1308">
            <v>89</v>
          </cell>
          <cell r="G1308" t="str">
            <v>BEBIDAS LÁCTEAS</v>
          </cell>
          <cell r="H1308" t="str">
            <v>75 : Yogur entero con dulce,  con adición de frutas naturales o mermeladas o concentrados de frutas, pasteurizado de diferentes sabores.</v>
          </cell>
          <cell r="I1308">
            <v>14</v>
          </cell>
          <cell r="J1308" t="str">
            <v>Sitio 1 : CARRERA 127#22G-18 INT 4 - Sitio 2 : SIBERIA KM 7.5 CELTA, LOTE 159 - Sitio 3 : CARRERA 68B #10A-18 - Sitio 4 : CALLE 24F#101B-15 - Sitio 5 : CARRERA 65B#10A-87 - Sitio 6 : AUTO MEDE KM 1,5 P INDUS FLORIDA BOD 23 - Sitio 7 : CARRERA 71 A BIS # 63D-38 -</v>
          </cell>
          <cell r="K1308">
            <v>44835</v>
          </cell>
          <cell r="L1308">
            <v>12761</v>
          </cell>
          <cell r="M1308">
            <v>15868</v>
          </cell>
          <cell r="N1308">
            <v>7427</v>
          </cell>
          <cell r="O1308">
            <v>693</v>
          </cell>
          <cell r="P1308">
            <v>896</v>
          </cell>
          <cell r="Q1308">
            <v>0.1116</v>
          </cell>
          <cell r="R1308">
            <v>796.01</v>
          </cell>
          <cell r="S1308">
            <v>896</v>
          </cell>
          <cell r="T1308">
            <v>0.1116</v>
          </cell>
          <cell r="U1308">
            <v>796.01</v>
          </cell>
          <cell r="V1308">
            <v>896</v>
          </cell>
          <cell r="W1308">
            <v>0.1116</v>
          </cell>
          <cell r="X1308">
            <v>796.01</v>
          </cell>
          <cell r="Y1308">
            <v>896</v>
          </cell>
          <cell r="Z1308">
            <v>0.1116</v>
          </cell>
          <cell r="AA1308">
            <v>796.01</v>
          </cell>
          <cell r="AB1308">
            <v>29252571.489999998</v>
          </cell>
          <cell r="AC1308" t="str">
            <v>Registro Valido</v>
          </cell>
          <cell r="AD1308">
            <v>896</v>
          </cell>
          <cell r="AE1308">
            <v>896</v>
          </cell>
          <cell r="AF1308">
            <v>896</v>
          </cell>
          <cell r="AG1308">
            <v>896</v>
          </cell>
          <cell r="AH1308">
            <v>886</v>
          </cell>
          <cell r="AI1308">
            <v>886</v>
          </cell>
          <cell r="AJ1308">
            <v>886</v>
          </cell>
          <cell r="AK1308">
            <v>886</v>
          </cell>
          <cell r="AM1308" t="str">
            <v>ALI_75_SEG_14</v>
          </cell>
          <cell r="AN1308" t="str">
            <v>ALI_75_SEG_14_VAL_29252571.49</v>
          </cell>
          <cell r="AO1308">
            <v>4</v>
          </cell>
          <cell r="AP1308">
            <v>29252571.489999998</v>
          </cell>
          <cell r="AQ1308" t="b">
            <v>1</v>
          </cell>
          <cell r="AR1308" t="str">
            <v/>
          </cell>
          <cell r="AS1308" t="str">
            <v>X</v>
          </cell>
          <cell r="AT1308" t="str">
            <v>ALI_75_SEG_14_X</v>
          </cell>
          <cell r="AU1308">
            <v>1</v>
          </cell>
          <cell r="AV1308" t="str">
            <v>Cotizacion Seleccionada</v>
          </cell>
        </row>
        <row r="1309">
          <cell r="A1309" t="str">
            <v>ALI_75_SEG_15</v>
          </cell>
          <cell r="B1309" t="str">
            <v>5to_Evento_973_V2_PIPPO_17517124.xlsm</v>
          </cell>
          <cell r="C1309">
            <v>75</v>
          </cell>
          <cell r="D1309">
            <v>2038</v>
          </cell>
          <cell r="E1309" t="str">
            <v>Alimentos Pippo S.A.S</v>
          </cell>
          <cell r="F1309">
            <v>90</v>
          </cell>
          <cell r="G1309" t="str">
            <v>BEBIDAS LÁCTEAS</v>
          </cell>
          <cell r="H1309" t="str">
            <v>75 : Yogur entero con dulce,  con adición de frutas naturales o mermeladas o concentrados de frutas, pasteurizado de diferentes sabores.</v>
          </cell>
          <cell r="I1309">
            <v>15</v>
          </cell>
          <cell r="J1309" t="str">
            <v>Sitio 1 : CARRERA 127#22G-18 INT 4 - Sitio 2 : SIBERIA KM 7.5 CELTA, LOTE 159 - Sitio 3 : CARRERA 68B #10A-18 - Sitio 4 : CALLE 24F#101B-15 - Sitio 5 : CARRERA 65B#10A-87 - Sitio 6 : AUTO MEDE KM 1,5 P INDUS FLORIDA BOD 23 - Sitio 7 : CARRERA 71 A BIS # 63D-38 -</v>
          </cell>
          <cell r="K1309">
            <v>44835</v>
          </cell>
          <cell r="L1309">
            <v>12060</v>
          </cell>
          <cell r="M1309">
            <v>14997</v>
          </cell>
          <cell r="N1309">
            <v>7020</v>
          </cell>
          <cell r="O1309">
            <v>658</v>
          </cell>
          <cell r="P1309">
            <v>896</v>
          </cell>
          <cell r="Q1309">
            <v>0.1116</v>
          </cell>
          <cell r="R1309">
            <v>796.01</v>
          </cell>
          <cell r="S1309">
            <v>896</v>
          </cell>
          <cell r="T1309">
            <v>0.1116</v>
          </cell>
          <cell r="U1309">
            <v>796.01</v>
          </cell>
          <cell r="V1309">
            <v>896</v>
          </cell>
          <cell r="W1309">
            <v>0.1116</v>
          </cell>
          <cell r="X1309">
            <v>796.01</v>
          </cell>
          <cell r="Y1309">
            <v>896</v>
          </cell>
          <cell r="Z1309">
            <v>0.1116</v>
          </cell>
          <cell r="AA1309">
            <v>796.01</v>
          </cell>
          <cell r="AB1309">
            <v>27649407.349999998</v>
          </cell>
          <cell r="AC1309" t="str">
            <v>Registro Valido</v>
          </cell>
          <cell r="AD1309">
            <v>896</v>
          </cell>
          <cell r="AE1309">
            <v>896</v>
          </cell>
          <cell r="AF1309">
            <v>896</v>
          </cell>
          <cell r="AG1309">
            <v>896</v>
          </cell>
          <cell r="AH1309">
            <v>886</v>
          </cell>
          <cell r="AI1309">
            <v>886</v>
          </cell>
          <cell r="AJ1309">
            <v>886</v>
          </cell>
          <cell r="AK1309">
            <v>886</v>
          </cell>
          <cell r="AM1309" t="str">
            <v>ALI_75_SEG_15</v>
          </cell>
          <cell r="AN1309" t="str">
            <v>ALI_75_SEG_15_VAL_27649407.35</v>
          </cell>
          <cell r="AO1309">
            <v>4</v>
          </cell>
          <cell r="AP1309">
            <v>27649407.349999998</v>
          </cell>
          <cell r="AQ1309" t="b">
            <v>1</v>
          </cell>
          <cell r="AR1309" t="str">
            <v/>
          </cell>
          <cell r="AS1309" t="str">
            <v>X</v>
          </cell>
          <cell r="AT1309" t="str">
            <v>ALI_75_SEG_15_X</v>
          </cell>
          <cell r="AU1309">
            <v>1</v>
          </cell>
          <cell r="AV1309" t="str">
            <v>Cotizacion Seleccionada</v>
          </cell>
        </row>
        <row r="1310">
          <cell r="A1310" t="b">
            <v>0</v>
          </cell>
          <cell r="B1310" t="str">
            <v>5to_Evento_973_V2_PIPPO_17517124.xlsm</v>
          </cell>
          <cell r="C1310">
            <v>95</v>
          </cell>
          <cell r="D1310">
            <v>2038</v>
          </cell>
          <cell r="E1310" t="str">
            <v>Alimentos Pippo S.A.S</v>
          </cell>
          <cell r="F1310">
            <v>121</v>
          </cell>
          <cell r="G1310" t="str">
            <v>BEBIDAS LÁCTEAS</v>
          </cell>
          <cell r="H1310" t="str">
            <v>95 : Yogur semidescremado con dulce, con adición de frutas naturales o mermeladas o concentrados de frutas, de diferentes sabores, pasteurizado.</v>
          </cell>
          <cell r="I1310">
            <v>1</v>
          </cell>
          <cell r="J1310" t="str">
            <v>Sitio 1 : CARRERA 127#22G-18 INT 4 - Sitio 2 : SIBERIA KM 7.5 CELTA, LOTE 159 - Sitio 3 : CARRERA 68B #10A-18 - Sitio 4 : CALLE 24F#101B-15 - Sitio 5 : CARRERA 65B#10A-87 - Sitio 6 : AUTO MEDE KM 1,5 P INDUS FLORIDA BOD 23 - Sitio 7 : CARRERA 71 A BIS # 63D-38 -</v>
          </cell>
          <cell r="K1310">
            <v>44835</v>
          </cell>
          <cell r="L1310">
            <v>14818</v>
          </cell>
          <cell r="M1310">
            <v>17923</v>
          </cell>
          <cell r="N1310">
            <v>9999</v>
          </cell>
          <cell r="O1310">
            <v>730</v>
          </cell>
          <cell r="P1310">
            <v>891</v>
          </cell>
          <cell r="Q1310">
            <v>7.8E-2</v>
          </cell>
          <cell r="R1310">
            <v>821.5</v>
          </cell>
          <cell r="S1310">
            <v>891</v>
          </cell>
          <cell r="T1310">
            <v>7.8E-2</v>
          </cell>
          <cell r="U1310">
            <v>821.5</v>
          </cell>
          <cell r="V1310">
            <v>891</v>
          </cell>
          <cell r="W1310">
            <v>7.8E-2</v>
          </cell>
          <cell r="X1310">
            <v>821.5</v>
          </cell>
          <cell r="Y1310">
            <v>891</v>
          </cell>
          <cell r="Z1310">
            <v>7.8E-2</v>
          </cell>
          <cell r="AA1310">
            <v>821.5</v>
          </cell>
          <cell r="AB1310">
            <v>35710605</v>
          </cell>
          <cell r="AC1310" t="str">
            <v>Registro Valido</v>
          </cell>
          <cell r="AD1310">
            <v>891</v>
          </cell>
          <cell r="AE1310">
            <v>891</v>
          </cell>
          <cell r="AF1310">
            <v>891</v>
          </cell>
          <cell r="AG1310">
            <v>891</v>
          </cell>
          <cell r="AH1310">
            <v>882</v>
          </cell>
          <cell r="AI1310">
            <v>882</v>
          </cell>
          <cell r="AJ1310">
            <v>882</v>
          </cell>
          <cell r="AK1310">
            <v>882</v>
          </cell>
          <cell r="AM1310" t="str">
            <v>ALI_95_SEG_1</v>
          </cell>
          <cell r="AN1310" t="str">
            <v>ALI_95_SEG_1_VAL_35710605</v>
          </cell>
          <cell r="AO1310">
            <v>3</v>
          </cell>
          <cell r="AP1310">
            <v>35561068.199999996</v>
          </cell>
          <cell r="AQ1310" t="b">
            <v>0</v>
          </cell>
          <cell r="AR1310" t="str">
            <v/>
          </cell>
          <cell r="AS1310" t="str">
            <v/>
          </cell>
          <cell r="AT1310" t="str">
            <v>ALI_95_SEG_1_</v>
          </cell>
          <cell r="AU1310">
            <v>1</v>
          </cell>
          <cell r="AV1310" t="str">
            <v>No Seleccionada</v>
          </cell>
        </row>
        <row r="1311">
          <cell r="A1311" t="b">
            <v>0</v>
          </cell>
          <cell r="B1311" t="str">
            <v>5to_Evento_973_V2_PIPPO_17517124.xlsm</v>
          </cell>
          <cell r="C1311">
            <v>95</v>
          </cell>
          <cell r="D1311">
            <v>2038</v>
          </cell>
          <cell r="E1311" t="str">
            <v>Alimentos Pippo S.A.S</v>
          </cell>
          <cell r="F1311">
            <v>122</v>
          </cell>
          <cell r="G1311" t="str">
            <v>BEBIDAS LÁCTEAS</v>
          </cell>
          <cell r="H1311" t="str">
            <v>95 : Yogur semidescremado con dulce, con adición de frutas naturales o mermeladas o concentrados de frutas, de diferentes sabores, pasteurizado.</v>
          </cell>
          <cell r="I1311">
            <v>2</v>
          </cell>
          <cell r="J1311" t="str">
            <v>Sitio 1 : CARRERA 127#22G-18 INT 4 - Sitio 2 : SIBERIA KM 7.5 CELTA, LOTE 159 - Sitio 3 : CARRERA 68B #10A-18 - Sitio 4 : CALLE 24F#101B-15 - Sitio 5 : CARRERA 65B#10A-87 - Sitio 6 : AUTO MEDE KM 1,5 P INDUS FLORIDA BOD 23 - Sitio 7 : CARRERA 71 A BIS # 63D-38 -</v>
          </cell>
          <cell r="K1311">
            <v>44835</v>
          </cell>
          <cell r="L1311">
            <v>15158</v>
          </cell>
          <cell r="M1311">
            <v>18328</v>
          </cell>
          <cell r="N1311">
            <v>10223</v>
          </cell>
          <cell r="O1311">
            <v>746</v>
          </cell>
          <cell r="P1311">
            <v>891</v>
          </cell>
          <cell r="Q1311">
            <v>7.8E-2</v>
          </cell>
          <cell r="R1311">
            <v>821.5</v>
          </cell>
          <cell r="S1311">
            <v>891</v>
          </cell>
          <cell r="T1311">
            <v>7.8E-2</v>
          </cell>
          <cell r="U1311">
            <v>821.5</v>
          </cell>
          <cell r="V1311">
            <v>891</v>
          </cell>
          <cell r="W1311">
            <v>7.8E-2</v>
          </cell>
          <cell r="X1311">
            <v>821.5</v>
          </cell>
          <cell r="Y1311">
            <v>891</v>
          </cell>
          <cell r="Z1311">
            <v>7.8E-2</v>
          </cell>
          <cell r="AA1311">
            <v>821.5</v>
          </cell>
          <cell r="AB1311">
            <v>36519782.5</v>
          </cell>
          <cell r="AC1311" t="str">
            <v>Registro Valido</v>
          </cell>
          <cell r="AD1311">
            <v>891</v>
          </cell>
          <cell r="AE1311">
            <v>891</v>
          </cell>
          <cell r="AF1311">
            <v>891</v>
          </cell>
          <cell r="AG1311">
            <v>891</v>
          </cell>
          <cell r="AH1311">
            <v>882</v>
          </cell>
          <cell r="AI1311">
            <v>882</v>
          </cell>
          <cell r="AJ1311">
            <v>882</v>
          </cell>
          <cell r="AK1311">
            <v>882</v>
          </cell>
          <cell r="AM1311" t="str">
            <v>ALI_95_SEG_2</v>
          </cell>
          <cell r="AN1311" t="str">
            <v>ALI_95_SEG_2_VAL_36519782.5</v>
          </cell>
          <cell r="AO1311">
            <v>3</v>
          </cell>
          <cell r="AP1311">
            <v>36413979.600000001</v>
          </cell>
          <cell r="AQ1311" t="b">
            <v>0</v>
          </cell>
          <cell r="AR1311" t="str">
            <v/>
          </cell>
          <cell r="AS1311" t="str">
            <v/>
          </cell>
          <cell r="AT1311" t="str">
            <v>ALI_95_SEG_2_</v>
          </cell>
          <cell r="AU1311">
            <v>1</v>
          </cell>
          <cell r="AV1311" t="str">
            <v>No Seleccionada</v>
          </cell>
        </row>
        <row r="1312">
          <cell r="A1312" t="b">
            <v>0</v>
          </cell>
          <cell r="B1312" t="str">
            <v>5to_Evento_973_V2_PIPPO_17517124.xlsm</v>
          </cell>
          <cell r="C1312">
            <v>95</v>
          </cell>
          <cell r="D1312">
            <v>2038</v>
          </cell>
          <cell r="E1312" t="str">
            <v>Alimentos Pippo S.A.S</v>
          </cell>
          <cell r="F1312">
            <v>123</v>
          </cell>
          <cell r="G1312" t="str">
            <v>BEBIDAS LÁCTEAS</v>
          </cell>
          <cell r="H1312" t="str">
            <v>95 : Yogur semidescremado con dulce, con adición de frutas naturales o mermeladas o concentrados de frutas, de diferentes sabores, pasteurizado.</v>
          </cell>
          <cell r="I1312">
            <v>3</v>
          </cell>
          <cell r="J1312" t="str">
            <v>Sitio 1 : CARRERA 127#22G-18 INT 4 - Sitio 2 : SIBERIA KM 7.5 CELTA, LOTE 159 - Sitio 3 : CARRERA 68B #10A-18 - Sitio 4 : CALLE 24F#101B-15 - Sitio 5 : CARRERA 65B#10A-87 - Sitio 6 : AUTO MEDE KM 1,5 P INDUS FLORIDA BOD 23 - Sitio 7 : CARRERA 71 A BIS # 63D-38 -</v>
          </cell>
          <cell r="K1312">
            <v>44835</v>
          </cell>
          <cell r="L1312">
            <v>12043</v>
          </cell>
          <cell r="M1312">
            <v>14471</v>
          </cell>
          <cell r="N1312">
            <v>7734</v>
          </cell>
          <cell r="O1312">
            <v>630</v>
          </cell>
          <cell r="P1312">
            <v>891</v>
          </cell>
          <cell r="Q1312">
            <v>7.8E-2</v>
          </cell>
          <cell r="R1312">
            <v>821.5</v>
          </cell>
          <cell r="S1312">
            <v>891</v>
          </cell>
          <cell r="T1312">
            <v>7.8E-2</v>
          </cell>
          <cell r="U1312">
            <v>821.5</v>
          </cell>
          <cell r="V1312">
            <v>891</v>
          </cell>
          <cell r="W1312">
            <v>7.8E-2</v>
          </cell>
          <cell r="X1312">
            <v>821.5</v>
          </cell>
          <cell r="Y1312">
            <v>891</v>
          </cell>
          <cell r="Z1312">
            <v>7.8E-2</v>
          </cell>
          <cell r="AA1312">
            <v>821.5</v>
          </cell>
          <cell r="AB1312">
            <v>28652277</v>
          </cell>
          <cell r="AC1312" t="str">
            <v>Registro Valido</v>
          </cell>
          <cell r="AD1312">
            <v>891</v>
          </cell>
          <cell r="AE1312">
            <v>891</v>
          </cell>
          <cell r="AF1312">
            <v>891</v>
          </cell>
          <cell r="AG1312">
            <v>891</v>
          </cell>
          <cell r="AH1312">
            <v>882</v>
          </cell>
          <cell r="AI1312">
            <v>882</v>
          </cell>
          <cell r="AJ1312">
            <v>882</v>
          </cell>
          <cell r="AK1312">
            <v>882</v>
          </cell>
          <cell r="AM1312" t="str">
            <v>ALI_95_SEG_3</v>
          </cell>
          <cell r="AN1312" t="str">
            <v>ALI_95_SEG_3_VAL_28652277</v>
          </cell>
          <cell r="AO1312">
            <v>3</v>
          </cell>
          <cell r="AP1312">
            <v>28584962.460000001</v>
          </cell>
          <cell r="AQ1312" t="b">
            <v>0</v>
          </cell>
          <cell r="AR1312" t="str">
            <v/>
          </cell>
          <cell r="AS1312" t="str">
            <v/>
          </cell>
          <cell r="AT1312" t="str">
            <v>ALI_95_SEG_3_</v>
          </cell>
          <cell r="AU1312">
            <v>1</v>
          </cell>
          <cell r="AV1312" t="str">
            <v>No Seleccionada</v>
          </cell>
        </row>
        <row r="1313">
          <cell r="A1313" t="str">
            <v>ALI_95_SEG_4</v>
          </cell>
          <cell r="B1313" t="str">
            <v>5to_Evento_973_V2_PIPPO_17517124.xlsm</v>
          </cell>
          <cell r="C1313">
            <v>95</v>
          </cell>
          <cell r="D1313">
            <v>2038</v>
          </cell>
          <cell r="E1313" t="str">
            <v>Alimentos Pippo S.A.S</v>
          </cell>
          <cell r="F1313">
            <v>124</v>
          </cell>
          <cell r="G1313" t="str">
            <v>BEBIDAS LÁCTEAS</v>
          </cell>
          <cell r="H1313" t="str">
            <v>95 : Yogur semidescremado con dulce, con adición de frutas naturales o mermeladas o concentrados de frutas, de diferentes sabores, pasteurizado.</v>
          </cell>
          <cell r="I1313">
            <v>4</v>
          </cell>
          <cell r="J1313" t="str">
            <v>Sitio 1 : CARRERA 127#22G-18 INT 4 - Sitio 2 : SIBERIA KM 7.5 CELTA, LOTE 159 - Sitio 3 : CARRERA 68B #10A-18 - Sitio 4 : CALLE 24F#101B-15 - Sitio 5 : CARRERA 65B#10A-87 - Sitio 6 : AUTO MEDE KM 1,5 P INDUS FLORIDA BOD 23 - Sitio 7 : CARRERA 71 A BIS # 63D-38 -</v>
          </cell>
          <cell r="K1313">
            <v>44835</v>
          </cell>
          <cell r="L1313">
            <v>12831</v>
          </cell>
          <cell r="M1313">
            <v>15417</v>
          </cell>
          <cell r="N1313">
            <v>8239</v>
          </cell>
          <cell r="O1313">
            <v>673</v>
          </cell>
          <cell r="P1313">
            <v>891</v>
          </cell>
          <cell r="Q1313">
            <v>7.8E-2</v>
          </cell>
          <cell r="R1313">
            <v>821.5</v>
          </cell>
          <cell r="S1313">
            <v>891</v>
          </cell>
          <cell r="T1313">
            <v>7.8E-2</v>
          </cell>
          <cell r="U1313">
            <v>821.5</v>
          </cell>
          <cell r="V1313">
            <v>891</v>
          </cell>
          <cell r="W1313">
            <v>7.8E-2</v>
          </cell>
          <cell r="X1313">
            <v>821.5</v>
          </cell>
          <cell r="Y1313">
            <v>891</v>
          </cell>
          <cell r="Z1313">
            <v>7.8E-2</v>
          </cell>
          <cell r="AA1313">
            <v>821.5</v>
          </cell>
          <cell r="AB1313">
            <v>30526940</v>
          </cell>
          <cell r="AC1313" t="str">
            <v>Registro Valido</v>
          </cell>
          <cell r="AD1313">
            <v>891</v>
          </cell>
          <cell r="AE1313">
            <v>891</v>
          </cell>
          <cell r="AF1313">
            <v>891</v>
          </cell>
          <cell r="AG1313">
            <v>891</v>
          </cell>
          <cell r="AH1313">
            <v>882</v>
          </cell>
          <cell r="AI1313">
            <v>882</v>
          </cell>
          <cell r="AJ1313">
            <v>882</v>
          </cell>
          <cell r="AK1313">
            <v>882</v>
          </cell>
          <cell r="AM1313" t="str">
            <v>ALI_95_SEG_4</v>
          </cell>
          <cell r="AN1313" t="str">
            <v>ALI_95_SEG_4_VAL_30526940</v>
          </cell>
          <cell r="AO1313">
            <v>3</v>
          </cell>
          <cell r="AP1313">
            <v>30526940</v>
          </cell>
          <cell r="AQ1313" t="b">
            <v>1</v>
          </cell>
          <cell r="AR1313" t="str">
            <v/>
          </cell>
          <cell r="AS1313" t="str">
            <v>X</v>
          </cell>
          <cell r="AT1313" t="str">
            <v>ALI_95_SEG_4_X</v>
          </cell>
          <cell r="AU1313">
            <v>1</v>
          </cell>
          <cell r="AV1313" t="str">
            <v>Cotizacion Seleccionada</v>
          </cell>
        </row>
        <row r="1314">
          <cell r="A1314" t="b">
            <v>0</v>
          </cell>
          <cell r="B1314" t="str">
            <v>5to_Evento_973_V2_PIPPO_17517124.xlsm</v>
          </cell>
          <cell r="C1314">
            <v>95</v>
          </cell>
          <cell r="D1314">
            <v>2038</v>
          </cell>
          <cell r="E1314" t="str">
            <v>Alimentos Pippo S.A.S</v>
          </cell>
          <cell r="F1314">
            <v>125</v>
          </cell>
          <cell r="G1314" t="str">
            <v>BEBIDAS LÁCTEAS</v>
          </cell>
          <cell r="H1314" t="str">
            <v>95 : Yogur semidescremado con dulce, con adición de frutas naturales o mermeladas o concentrados de frutas, de diferentes sabores, pasteurizado.</v>
          </cell>
          <cell r="I1314">
            <v>5</v>
          </cell>
          <cell r="J1314" t="str">
            <v>Sitio 1 : CARRERA 127#22G-18 INT 4 - Sitio 2 : SIBERIA KM 7.5 CELTA, LOTE 159 - Sitio 3 : CARRERA 68B #10A-18 - Sitio 4 : CALLE 24F#101B-15 - Sitio 5 : CARRERA 65B#10A-87 - Sitio 6 : AUTO MEDE KM 1,5 P INDUS FLORIDA BOD 23 - Sitio 7 : CARRERA 71 A BIS # 63D-38 -</v>
          </cell>
          <cell r="K1314">
            <v>44835</v>
          </cell>
          <cell r="L1314">
            <v>11928</v>
          </cell>
          <cell r="M1314">
            <v>14334</v>
          </cell>
          <cell r="N1314">
            <v>7661</v>
          </cell>
          <cell r="O1314">
            <v>624</v>
          </cell>
          <cell r="P1314">
            <v>891</v>
          </cell>
          <cell r="Q1314">
            <v>7.8E-2</v>
          </cell>
          <cell r="R1314">
            <v>821.5</v>
          </cell>
          <cell r="S1314">
            <v>891</v>
          </cell>
          <cell r="T1314">
            <v>7.8E-2</v>
          </cell>
          <cell r="U1314">
            <v>821.5</v>
          </cell>
          <cell r="V1314">
            <v>891</v>
          </cell>
          <cell r="W1314">
            <v>7.8E-2</v>
          </cell>
          <cell r="X1314">
            <v>821.5</v>
          </cell>
          <cell r="Y1314">
            <v>891</v>
          </cell>
          <cell r="Z1314">
            <v>7.8E-2</v>
          </cell>
          <cell r="AA1314">
            <v>821.5</v>
          </cell>
          <cell r="AB1314">
            <v>28380360.5</v>
          </cell>
          <cell r="AC1314" t="str">
            <v>Registro Valido</v>
          </cell>
          <cell r="AD1314">
            <v>891</v>
          </cell>
          <cell r="AE1314">
            <v>891</v>
          </cell>
          <cell r="AF1314">
            <v>891</v>
          </cell>
          <cell r="AG1314">
            <v>891</v>
          </cell>
          <cell r="AH1314">
            <v>882</v>
          </cell>
          <cell r="AI1314">
            <v>882</v>
          </cell>
          <cell r="AJ1314">
            <v>882</v>
          </cell>
          <cell r="AK1314">
            <v>882</v>
          </cell>
          <cell r="AM1314" t="str">
            <v>ALI_95_SEG_5</v>
          </cell>
          <cell r="AN1314" t="str">
            <v>ALI_95_SEG_5_VAL_28380360.5</v>
          </cell>
          <cell r="AO1314">
            <v>3</v>
          </cell>
          <cell r="AP1314">
            <v>28325776.239999998</v>
          </cell>
          <cell r="AQ1314" t="b">
            <v>0</v>
          </cell>
          <cell r="AR1314" t="str">
            <v/>
          </cell>
          <cell r="AS1314" t="str">
            <v/>
          </cell>
          <cell r="AT1314" t="str">
            <v>ALI_95_SEG_5_</v>
          </cell>
          <cell r="AU1314">
            <v>1</v>
          </cell>
          <cell r="AV1314" t="str">
            <v>No Seleccionada</v>
          </cell>
        </row>
        <row r="1315">
          <cell r="A1315" t="b">
            <v>0</v>
          </cell>
          <cell r="B1315" t="str">
            <v>5to_Evento_973_V2_PIPPO_17517124.xlsm</v>
          </cell>
          <cell r="C1315">
            <v>95</v>
          </cell>
          <cell r="D1315">
            <v>2038</v>
          </cell>
          <cell r="E1315" t="str">
            <v>Alimentos Pippo S.A.S</v>
          </cell>
          <cell r="F1315">
            <v>126</v>
          </cell>
          <cell r="G1315" t="str">
            <v>BEBIDAS LÁCTEAS</v>
          </cell>
          <cell r="H1315" t="str">
            <v>95 : Yogur semidescremado con dulce, con adición de frutas naturales o mermeladas o concentrados de frutas, de diferentes sabores, pasteurizado.</v>
          </cell>
          <cell r="I1315">
            <v>6</v>
          </cell>
          <cell r="J1315" t="str">
            <v>Sitio 1 : CARRERA 127#22G-18 INT 4 - Sitio 2 : SIBERIA KM 7.5 CELTA, LOTE 159 - Sitio 3 : CARRERA 68B #10A-18 - Sitio 4 : CALLE 24F#101B-15 - Sitio 5 : CARRERA 65B#10A-87 - Sitio 6 : AUTO MEDE KM 1,5 P INDUS FLORIDA BOD 23 - Sitio 7 : CARRERA 71 A BIS # 63D-38 -</v>
          </cell>
          <cell r="K1315">
            <v>44835</v>
          </cell>
          <cell r="L1315">
            <v>12646</v>
          </cell>
          <cell r="M1315">
            <v>15218</v>
          </cell>
          <cell r="N1315">
            <v>8169</v>
          </cell>
          <cell r="O1315">
            <v>669</v>
          </cell>
          <cell r="P1315">
            <v>891</v>
          </cell>
          <cell r="Q1315">
            <v>7.8E-2</v>
          </cell>
          <cell r="R1315">
            <v>821.5</v>
          </cell>
          <cell r="S1315">
            <v>891</v>
          </cell>
          <cell r="T1315">
            <v>7.8E-2</v>
          </cell>
          <cell r="U1315">
            <v>821.5</v>
          </cell>
          <cell r="V1315">
            <v>891</v>
          </cell>
          <cell r="W1315">
            <v>7.8E-2</v>
          </cell>
          <cell r="X1315">
            <v>821.5</v>
          </cell>
          <cell r="Y1315">
            <v>891</v>
          </cell>
          <cell r="Z1315">
            <v>7.8E-2</v>
          </cell>
          <cell r="AA1315">
            <v>821.5</v>
          </cell>
          <cell r="AB1315">
            <v>30150693</v>
          </cell>
          <cell r="AC1315" t="str">
            <v>Registro Valido</v>
          </cell>
          <cell r="AD1315">
            <v>891</v>
          </cell>
          <cell r="AE1315">
            <v>891</v>
          </cell>
          <cell r="AF1315">
            <v>891</v>
          </cell>
          <cell r="AG1315">
            <v>891</v>
          </cell>
          <cell r="AH1315">
            <v>882</v>
          </cell>
          <cell r="AI1315">
            <v>882</v>
          </cell>
          <cell r="AJ1315">
            <v>882</v>
          </cell>
          <cell r="AK1315">
            <v>882</v>
          </cell>
          <cell r="AM1315" t="str">
            <v>ALI_95_SEG_6</v>
          </cell>
          <cell r="AN1315" t="str">
            <v>ALI_95_SEG_6_VAL_30150693</v>
          </cell>
          <cell r="AO1315">
            <v>3</v>
          </cell>
          <cell r="AP1315">
            <v>30033980.640000001</v>
          </cell>
          <cell r="AQ1315" t="b">
            <v>0</v>
          </cell>
          <cell r="AR1315" t="str">
            <v/>
          </cell>
          <cell r="AS1315" t="str">
            <v/>
          </cell>
          <cell r="AT1315" t="str">
            <v>ALI_95_SEG_6_</v>
          </cell>
          <cell r="AU1315">
            <v>1</v>
          </cell>
          <cell r="AV1315" t="str">
            <v>No Seleccionada</v>
          </cell>
        </row>
        <row r="1316">
          <cell r="A1316" t="str">
            <v>ALI_95_SEG_7</v>
          </cell>
          <cell r="B1316" t="str">
            <v>5to_Evento_973_V2_PIPPO_17517124.xlsm</v>
          </cell>
          <cell r="C1316">
            <v>95</v>
          </cell>
          <cell r="D1316">
            <v>2038</v>
          </cell>
          <cell r="E1316" t="str">
            <v>Alimentos Pippo S.A.S</v>
          </cell>
          <cell r="F1316">
            <v>127</v>
          </cell>
          <cell r="G1316" t="str">
            <v>BEBIDAS LÁCTEAS</v>
          </cell>
          <cell r="H1316" t="str">
            <v>95 : Yogur semidescremado con dulce, con adición de frutas naturales o mermeladas o concentrados de frutas, de diferentes sabores, pasteurizado.</v>
          </cell>
          <cell r="I1316">
            <v>7</v>
          </cell>
          <cell r="J1316" t="str">
            <v>Sitio 1 : CARRERA 127#22G-18 INT 4 - Sitio 2 : SIBERIA KM 7.5 CELTA, LOTE 159 - Sitio 3 : CARRERA 68B #10A-18 - Sitio 4 : CALLE 24F#101B-15 - Sitio 5 : CARRERA 65B#10A-87 - Sitio 6 : AUTO MEDE KM 1,5 P INDUS FLORIDA BOD 23 - Sitio 7 : CARRERA 71 A BIS # 63D-38 -</v>
          </cell>
          <cell r="K1316">
            <v>44835</v>
          </cell>
          <cell r="L1316">
            <v>13185</v>
          </cell>
          <cell r="M1316">
            <v>15844</v>
          </cell>
          <cell r="N1316">
            <v>8468</v>
          </cell>
          <cell r="O1316">
            <v>690</v>
          </cell>
          <cell r="P1316">
            <v>891</v>
          </cell>
          <cell r="Q1316">
            <v>7.8E-2</v>
          </cell>
          <cell r="R1316">
            <v>821.5</v>
          </cell>
          <cell r="S1316">
            <v>891</v>
          </cell>
          <cell r="T1316">
            <v>7.8E-2</v>
          </cell>
          <cell r="U1316">
            <v>821.5</v>
          </cell>
          <cell r="V1316">
            <v>891</v>
          </cell>
          <cell r="W1316">
            <v>7.8E-2</v>
          </cell>
          <cell r="X1316">
            <v>821.5</v>
          </cell>
          <cell r="Y1316">
            <v>891</v>
          </cell>
          <cell r="Z1316">
            <v>7.8E-2</v>
          </cell>
          <cell r="AA1316">
            <v>821.5</v>
          </cell>
          <cell r="AB1316">
            <v>31370620.5</v>
          </cell>
          <cell r="AC1316" t="str">
            <v>Registro Valido</v>
          </cell>
          <cell r="AD1316">
            <v>891</v>
          </cell>
          <cell r="AE1316">
            <v>891</v>
          </cell>
          <cell r="AF1316">
            <v>891</v>
          </cell>
          <cell r="AG1316">
            <v>891</v>
          </cell>
          <cell r="AH1316">
            <v>882</v>
          </cell>
          <cell r="AI1316">
            <v>882</v>
          </cell>
          <cell r="AJ1316">
            <v>882</v>
          </cell>
          <cell r="AK1316">
            <v>882</v>
          </cell>
          <cell r="AM1316" t="str">
            <v>ALI_95_SEG_7</v>
          </cell>
          <cell r="AN1316" t="str">
            <v>ALI_95_SEG_7_VAL_31370620.5</v>
          </cell>
          <cell r="AO1316">
            <v>3</v>
          </cell>
          <cell r="AP1316">
            <v>31370620.5</v>
          </cell>
          <cell r="AQ1316" t="b">
            <v>1</v>
          </cell>
          <cell r="AR1316" t="str">
            <v/>
          </cell>
          <cell r="AS1316" t="str">
            <v>X</v>
          </cell>
          <cell r="AT1316" t="str">
            <v>ALI_95_SEG_7_X</v>
          </cell>
          <cell r="AU1316">
            <v>1</v>
          </cell>
          <cell r="AV1316" t="str">
            <v>Cotizacion Seleccionada</v>
          </cell>
        </row>
        <row r="1317">
          <cell r="A1317" t="str">
            <v>ALI_95_SEG_8</v>
          </cell>
          <cell r="B1317" t="str">
            <v>5to_Evento_973_V2_PIPPO_17517124.xlsm</v>
          </cell>
          <cell r="C1317">
            <v>95</v>
          </cell>
          <cell r="D1317">
            <v>2038</v>
          </cell>
          <cell r="E1317" t="str">
            <v>Alimentos Pippo S.A.S</v>
          </cell>
          <cell r="F1317">
            <v>128</v>
          </cell>
          <cell r="G1317" t="str">
            <v>BEBIDAS LÁCTEAS</v>
          </cell>
          <cell r="H1317" t="str">
            <v>95 : Yogur semidescremado con dulce, con adición de frutas naturales o mermeladas o concentrados de frutas, de diferentes sabores, pasteurizado.</v>
          </cell>
          <cell r="I1317">
            <v>8</v>
          </cell>
          <cell r="J1317" t="str">
            <v>Sitio 1 : CARRERA 127#22G-18 INT 4 - Sitio 2 : SIBERIA KM 7.5 CELTA, LOTE 159 - Sitio 3 : CARRERA 68B #10A-18 - Sitio 4 : CALLE 24F#101B-15 - Sitio 5 : CARRERA 65B#10A-87 - Sitio 6 : AUTO MEDE KM 1,5 P INDUS FLORIDA BOD 23 - Sitio 7 : CARRERA 71 A BIS # 63D-38 -</v>
          </cell>
          <cell r="K1317">
            <v>44835</v>
          </cell>
          <cell r="L1317">
            <v>15917</v>
          </cell>
          <cell r="M1317">
            <v>19250</v>
          </cell>
          <cell r="N1317">
            <v>10740</v>
          </cell>
          <cell r="O1317">
            <v>784</v>
          </cell>
          <cell r="P1317">
            <v>891</v>
          </cell>
          <cell r="Q1317">
            <v>7.8E-2</v>
          </cell>
          <cell r="R1317">
            <v>821.5</v>
          </cell>
          <cell r="S1317">
            <v>891</v>
          </cell>
          <cell r="T1317">
            <v>7.8E-2</v>
          </cell>
          <cell r="U1317">
            <v>821.5</v>
          </cell>
          <cell r="V1317">
            <v>891</v>
          </cell>
          <cell r="W1317">
            <v>7.8E-2</v>
          </cell>
          <cell r="X1317">
            <v>821.5</v>
          </cell>
          <cell r="Y1317">
            <v>891</v>
          </cell>
          <cell r="Z1317">
            <v>7.8E-2</v>
          </cell>
          <cell r="AA1317">
            <v>821.5</v>
          </cell>
          <cell r="AB1317">
            <v>38356656.5</v>
          </cell>
          <cell r="AC1317" t="str">
            <v>Registro Valido</v>
          </cell>
          <cell r="AD1317">
            <v>891</v>
          </cell>
          <cell r="AE1317">
            <v>891</v>
          </cell>
          <cell r="AF1317">
            <v>891</v>
          </cell>
          <cell r="AG1317">
            <v>891</v>
          </cell>
          <cell r="AH1317">
            <v>882</v>
          </cell>
          <cell r="AI1317">
            <v>882</v>
          </cell>
          <cell r="AJ1317">
            <v>882</v>
          </cell>
          <cell r="AK1317">
            <v>882</v>
          </cell>
          <cell r="AM1317" t="str">
            <v>ALI_95_SEG_8</v>
          </cell>
          <cell r="AN1317" t="str">
            <v>ALI_95_SEG_8_VAL_38356656.5</v>
          </cell>
          <cell r="AO1317">
            <v>3</v>
          </cell>
          <cell r="AP1317">
            <v>38356656.5</v>
          </cell>
          <cell r="AQ1317" t="b">
            <v>1</v>
          </cell>
          <cell r="AR1317" t="str">
            <v/>
          </cell>
          <cell r="AS1317" t="str">
            <v>X</v>
          </cell>
          <cell r="AT1317" t="str">
            <v>ALI_95_SEG_8_X</v>
          </cell>
          <cell r="AU1317">
            <v>1</v>
          </cell>
          <cell r="AV1317" t="str">
            <v>Cotizacion Seleccionada</v>
          </cell>
        </row>
        <row r="1318">
          <cell r="A1318" t="str">
            <v>ALI_95_SEG_9</v>
          </cell>
          <cell r="B1318" t="str">
            <v>5to_Evento_973_V2_PIPPO_17517124.xlsm</v>
          </cell>
          <cell r="C1318">
            <v>95</v>
          </cell>
          <cell r="D1318">
            <v>2038</v>
          </cell>
          <cell r="E1318" t="str">
            <v>Alimentos Pippo S.A.S</v>
          </cell>
          <cell r="F1318">
            <v>129</v>
          </cell>
          <cell r="G1318" t="str">
            <v>BEBIDAS LÁCTEAS</v>
          </cell>
          <cell r="H1318" t="str">
            <v>95 : Yogur semidescremado con dulce, con adición de frutas naturales o mermeladas o concentrados de frutas, de diferentes sabores, pasteurizado.</v>
          </cell>
          <cell r="I1318">
            <v>9</v>
          </cell>
          <cell r="J1318" t="str">
            <v>Sitio 1 : CARRERA 127#22G-18 INT 4 - Sitio 2 : SIBERIA KM 7.5 CELTA, LOTE 159 - Sitio 3 : CARRERA 68B #10A-18 - Sitio 4 : CALLE 24F#101B-15 - Sitio 5 : CARRERA 65B#10A-87 - Sitio 6 : AUTO MEDE KM 1,5 P INDUS FLORIDA BOD 23 - Sitio 7 : CARRERA 71 A BIS # 63D-38 -</v>
          </cell>
          <cell r="K1318">
            <v>44835</v>
          </cell>
          <cell r="L1318">
            <v>16086</v>
          </cell>
          <cell r="M1318">
            <v>19455</v>
          </cell>
          <cell r="N1318">
            <v>10850</v>
          </cell>
          <cell r="O1318">
            <v>791</v>
          </cell>
          <cell r="P1318">
            <v>891</v>
          </cell>
          <cell r="Q1318">
            <v>7.8E-2</v>
          </cell>
          <cell r="R1318">
            <v>821.5</v>
          </cell>
          <cell r="S1318">
            <v>891</v>
          </cell>
          <cell r="T1318">
            <v>7.8E-2</v>
          </cell>
          <cell r="U1318">
            <v>821.5</v>
          </cell>
          <cell r="V1318">
            <v>891</v>
          </cell>
          <cell r="W1318">
            <v>7.8E-2</v>
          </cell>
          <cell r="X1318">
            <v>821.5</v>
          </cell>
          <cell r="Y1318">
            <v>891</v>
          </cell>
          <cell r="Z1318">
            <v>7.8E-2</v>
          </cell>
          <cell r="AA1318">
            <v>821.5</v>
          </cell>
          <cell r="AB1318">
            <v>38760013</v>
          </cell>
          <cell r="AC1318" t="str">
            <v>Registro Valido</v>
          </cell>
          <cell r="AD1318">
            <v>891</v>
          </cell>
          <cell r="AE1318">
            <v>891</v>
          </cell>
          <cell r="AF1318">
            <v>891</v>
          </cell>
          <cell r="AG1318">
            <v>891</v>
          </cell>
          <cell r="AH1318">
            <v>882</v>
          </cell>
          <cell r="AI1318">
            <v>882</v>
          </cell>
          <cell r="AJ1318">
            <v>882</v>
          </cell>
          <cell r="AK1318">
            <v>882</v>
          </cell>
          <cell r="AM1318" t="str">
            <v>ALI_95_SEG_9</v>
          </cell>
          <cell r="AN1318" t="str">
            <v>ALI_95_SEG_9_VAL_38760013</v>
          </cell>
          <cell r="AO1318">
            <v>3</v>
          </cell>
          <cell r="AP1318">
            <v>38760013</v>
          </cell>
          <cell r="AQ1318" t="b">
            <v>1</v>
          </cell>
          <cell r="AR1318" t="str">
            <v/>
          </cell>
          <cell r="AS1318" t="str">
            <v>X</v>
          </cell>
          <cell r="AT1318" t="str">
            <v>ALI_95_SEG_9_X</v>
          </cell>
          <cell r="AU1318">
            <v>1</v>
          </cell>
          <cell r="AV1318" t="str">
            <v>Cotizacion Seleccionada</v>
          </cell>
        </row>
        <row r="1319">
          <cell r="A1319" t="str">
            <v>ALI_95_SEG_10</v>
          </cell>
          <cell r="B1319" t="str">
            <v>5to_Evento_973_V2_PIPPO_17517124.xlsm</v>
          </cell>
          <cell r="C1319">
            <v>95</v>
          </cell>
          <cell r="D1319">
            <v>2038</v>
          </cell>
          <cell r="E1319" t="str">
            <v>Alimentos Pippo S.A.S</v>
          </cell>
          <cell r="F1319">
            <v>130</v>
          </cell>
          <cell r="G1319" t="str">
            <v>BEBIDAS LÁCTEAS</v>
          </cell>
          <cell r="H1319" t="str">
            <v>95 : Yogur semidescremado con dulce, con adición de frutas naturales o mermeladas o concentrados de frutas, de diferentes sabores, pasteurizado.</v>
          </cell>
          <cell r="I1319">
            <v>10</v>
          </cell>
          <cell r="J1319" t="str">
            <v>Sitio 1 : CARRERA 127#22G-18 INT 4 - Sitio 2 : SIBERIA KM 7.5 CELTA, LOTE 159 - Sitio 3 : CARRERA 68B #10A-18 - Sitio 4 : CALLE 24F#101B-15 - Sitio 5 : CARRERA 65B#10A-87 - Sitio 6 : AUTO MEDE KM 1,5 P INDUS FLORIDA BOD 23 - Sitio 7 : CARRERA 71 A BIS # 63D-38 -</v>
          </cell>
          <cell r="K1319">
            <v>44835</v>
          </cell>
          <cell r="L1319">
            <v>16109</v>
          </cell>
          <cell r="M1319">
            <v>19486</v>
          </cell>
          <cell r="N1319">
            <v>10869</v>
          </cell>
          <cell r="O1319">
            <v>793</v>
          </cell>
          <cell r="P1319">
            <v>891</v>
          </cell>
          <cell r="Q1319">
            <v>7.8E-2</v>
          </cell>
          <cell r="R1319">
            <v>821.5</v>
          </cell>
          <cell r="S1319">
            <v>891</v>
          </cell>
          <cell r="T1319">
            <v>7.8E-2</v>
          </cell>
          <cell r="U1319">
            <v>821.5</v>
          </cell>
          <cell r="V1319">
            <v>891</v>
          </cell>
          <cell r="W1319">
            <v>7.8E-2</v>
          </cell>
          <cell r="X1319">
            <v>821.5</v>
          </cell>
          <cell r="Y1319">
            <v>891</v>
          </cell>
          <cell r="Z1319">
            <v>7.8E-2</v>
          </cell>
          <cell r="AA1319">
            <v>821.5</v>
          </cell>
          <cell r="AB1319">
            <v>38821625.5</v>
          </cell>
          <cell r="AC1319" t="str">
            <v>Registro Valido</v>
          </cell>
          <cell r="AD1319">
            <v>891</v>
          </cell>
          <cell r="AE1319">
            <v>891</v>
          </cell>
          <cell r="AF1319">
            <v>891</v>
          </cell>
          <cell r="AG1319">
            <v>891</v>
          </cell>
          <cell r="AH1319">
            <v>882</v>
          </cell>
          <cell r="AI1319">
            <v>882</v>
          </cell>
          <cell r="AJ1319">
            <v>882</v>
          </cell>
          <cell r="AK1319">
            <v>882</v>
          </cell>
          <cell r="AM1319" t="str">
            <v>ALI_95_SEG_10</v>
          </cell>
          <cell r="AN1319" t="str">
            <v>ALI_95_SEG_10_VAL_38821625.5</v>
          </cell>
          <cell r="AO1319">
            <v>3</v>
          </cell>
          <cell r="AP1319">
            <v>38821625.5</v>
          </cell>
          <cell r="AQ1319" t="b">
            <v>1</v>
          </cell>
          <cell r="AR1319" t="str">
            <v/>
          </cell>
          <cell r="AS1319" t="str">
            <v>X</v>
          </cell>
          <cell r="AT1319" t="str">
            <v>ALI_95_SEG_10_X</v>
          </cell>
          <cell r="AU1319">
            <v>1</v>
          </cell>
          <cell r="AV1319" t="str">
            <v>Cotizacion Seleccionada</v>
          </cell>
        </row>
        <row r="1320">
          <cell r="A1320" t="str">
            <v>ALI_95_SEG_11</v>
          </cell>
          <cell r="B1320" t="str">
            <v>5to_Evento_973_V2_PIPPO_17517124.xlsm</v>
          </cell>
          <cell r="C1320">
            <v>95</v>
          </cell>
          <cell r="D1320">
            <v>2038</v>
          </cell>
          <cell r="E1320" t="str">
            <v>Alimentos Pippo S.A.S</v>
          </cell>
          <cell r="F1320">
            <v>131</v>
          </cell>
          <cell r="G1320" t="str">
            <v>BEBIDAS LÁCTEAS</v>
          </cell>
          <cell r="H1320" t="str">
            <v>95 : Yogur semidescremado con dulce, con adición de frutas naturales o mermeladas o concentrados de frutas, de diferentes sabores, pasteurizado.</v>
          </cell>
          <cell r="I1320">
            <v>11</v>
          </cell>
          <cell r="J1320" t="str">
            <v>Sitio 1 : CARRERA 127#22G-18 INT 4 - Sitio 2 : SIBERIA KM 7.5 CELTA, LOTE 159 - Sitio 3 : CARRERA 68B #10A-18 - Sitio 4 : CALLE 24F#101B-15 - Sitio 5 : CARRERA 65B#10A-87 - Sitio 6 : AUTO MEDE KM 1,5 P INDUS FLORIDA BOD 23 - Sitio 7 : CARRERA 71 A BIS # 63D-38 -</v>
          </cell>
          <cell r="K1320">
            <v>44835</v>
          </cell>
          <cell r="L1320">
            <v>12683</v>
          </cell>
          <cell r="M1320">
            <v>15241</v>
          </cell>
          <cell r="N1320">
            <v>8147</v>
          </cell>
          <cell r="O1320">
            <v>664</v>
          </cell>
          <cell r="P1320">
            <v>891</v>
          </cell>
          <cell r="Q1320">
            <v>0.1116</v>
          </cell>
          <cell r="R1320">
            <v>791.56</v>
          </cell>
          <cell r="S1320">
            <v>891</v>
          </cell>
          <cell r="T1320">
            <v>0.1116</v>
          </cell>
          <cell r="U1320">
            <v>791.56</v>
          </cell>
          <cell r="V1320">
            <v>891</v>
          </cell>
          <cell r="W1320">
            <v>0.1116</v>
          </cell>
          <cell r="X1320">
            <v>791.56</v>
          </cell>
          <cell r="Y1320">
            <v>891</v>
          </cell>
          <cell r="Z1320">
            <v>0.1116</v>
          </cell>
          <cell r="AA1320">
            <v>791.56</v>
          </cell>
          <cell r="AB1320">
            <v>29077956.599999998</v>
          </cell>
          <cell r="AC1320" t="str">
            <v>Registro Valido</v>
          </cell>
          <cell r="AD1320">
            <v>891</v>
          </cell>
          <cell r="AE1320">
            <v>891</v>
          </cell>
          <cell r="AF1320">
            <v>891</v>
          </cell>
          <cell r="AG1320">
            <v>891</v>
          </cell>
          <cell r="AH1320">
            <v>882</v>
          </cell>
          <cell r="AI1320">
            <v>882</v>
          </cell>
          <cell r="AJ1320">
            <v>882</v>
          </cell>
          <cell r="AK1320">
            <v>882</v>
          </cell>
          <cell r="AM1320" t="str">
            <v>ALI_95_SEG_11</v>
          </cell>
          <cell r="AN1320" t="str">
            <v>ALI_95_SEG_11_VAL_29077956.6</v>
          </cell>
          <cell r="AO1320">
            <v>3</v>
          </cell>
          <cell r="AP1320">
            <v>29077956.599999998</v>
          </cell>
          <cell r="AQ1320" t="b">
            <v>1</v>
          </cell>
          <cell r="AR1320" t="str">
            <v/>
          </cell>
          <cell r="AS1320" t="str">
            <v>X</v>
          </cell>
          <cell r="AT1320" t="str">
            <v>ALI_95_SEG_11_X</v>
          </cell>
          <cell r="AU1320">
            <v>1</v>
          </cell>
          <cell r="AV1320" t="str">
            <v>Cotizacion Seleccionada</v>
          </cell>
        </row>
        <row r="1321">
          <cell r="A1321" t="str">
            <v>ALI_95_SEG_12</v>
          </cell>
          <cell r="B1321" t="str">
            <v>5to_Evento_973_V2_PIPPO_17517124.xlsm</v>
          </cell>
          <cell r="C1321">
            <v>95</v>
          </cell>
          <cell r="D1321">
            <v>2038</v>
          </cell>
          <cell r="E1321" t="str">
            <v>Alimentos Pippo S.A.S</v>
          </cell>
          <cell r="F1321">
            <v>132</v>
          </cell>
          <cell r="G1321" t="str">
            <v>BEBIDAS LÁCTEAS</v>
          </cell>
          <cell r="H1321" t="str">
            <v>95 : Yogur semidescremado con dulce, con adición de frutas naturales o mermeladas o concentrados de frutas, de diferentes sabores, pasteurizado.</v>
          </cell>
          <cell r="I1321">
            <v>12</v>
          </cell>
          <cell r="J1321" t="str">
            <v>Sitio 1 : CARRERA 127#22G-18 INT 4 - Sitio 2 : SIBERIA KM 7.5 CELTA, LOTE 159 - Sitio 3 : CARRERA 68B #10A-18 - Sitio 4 : CALLE 24F#101B-15 - Sitio 5 : CARRERA 65B#10A-87 - Sitio 6 : AUTO MEDE KM 1,5 P INDUS FLORIDA BOD 23 - Sitio 7 : CARRERA 71 A BIS # 63D-38 -</v>
          </cell>
          <cell r="K1321">
            <v>44835</v>
          </cell>
          <cell r="L1321">
            <v>11510</v>
          </cell>
          <cell r="M1321">
            <v>13831</v>
          </cell>
          <cell r="N1321">
            <v>7393</v>
          </cell>
          <cell r="O1321">
            <v>604</v>
          </cell>
          <cell r="P1321">
            <v>891</v>
          </cell>
          <cell r="Q1321">
            <v>0.1116</v>
          </cell>
          <cell r="R1321">
            <v>791.56</v>
          </cell>
          <cell r="S1321">
            <v>891</v>
          </cell>
          <cell r="T1321">
            <v>0.1116</v>
          </cell>
          <cell r="U1321">
            <v>791.56</v>
          </cell>
          <cell r="V1321">
            <v>891</v>
          </cell>
          <cell r="W1321">
            <v>0.1116</v>
          </cell>
          <cell r="X1321">
            <v>791.56</v>
          </cell>
          <cell r="Y1321">
            <v>891</v>
          </cell>
          <cell r="Z1321">
            <v>0.1116</v>
          </cell>
          <cell r="AA1321">
            <v>791.56</v>
          </cell>
          <cell r="AB1321">
            <v>26389027.279999997</v>
          </cell>
          <cell r="AC1321" t="str">
            <v>Registro Valido</v>
          </cell>
          <cell r="AD1321">
            <v>891</v>
          </cell>
          <cell r="AE1321">
            <v>891</v>
          </cell>
          <cell r="AF1321">
            <v>891</v>
          </cell>
          <cell r="AG1321">
            <v>891</v>
          </cell>
          <cell r="AH1321">
            <v>882</v>
          </cell>
          <cell r="AI1321">
            <v>882</v>
          </cell>
          <cell r="AJ1321">
            <v>882</v>
          </cell>
          <cell r="AK1321">
            <v>882</v>
          </cell>
          <cell r="AM1321" t="str">
            <v>ALI_95_SEG_12</v>
          </cell>
          <cell r="AN1321" t="str">
            <v>ALI_95_SEG_12_VAL_26389027.28</v>
          </cell>
          <cell r="AO1321">
            <v>3</v>
          </cell>
          <cell r="AP1321">
            <v>26389027.279999997</v>
          </cell>
          <cell r="AQ1321" t="b">
            <v>1</v>
          </cell>
          <cell r="AR1321" t="str">
            <v/>
          </cell>
          <cell r="AS1321" t="str">
            <v>X</v>
          </cell>
          <cell r="AT1321" t="str">
            <v>ALI_95_SEG_12_X</v>
          </cell>
          <cell r="AU1321">
            <v>1</v>
          </cell>
          <cell r="AV1321" t="str">
            <v>Cotizacion Seleccionada</v>
          </cell>
        </row>
        <row r="1322">
          <cell r="A1322" t="str">
            <v>ALI_95_SEG_13</v>
          </cell>
          <cell r="B1322" t="str">
            <v>5to_Evento_973_V2_PIPPO_17517124.xlsm</v>
          </cell>
          <cell r="C1322">
            <v>95</v>
          </cell>
          <cell r="D1322">
            <v>2038</v>
          </cell>
          <cell r="E1322" t="str">
            <v>Alimentos Pippo S.A.S</v>
          </cell>
          <cell r="F1322">
            <v>133</v>
          </cell>
          <cell r="G1322" t="str">
            <v>BEBIDAS LÁCTEAS</v>
          </cell>
          <cell r="H1322" t="str">
            <v>95 : Yogur semidescremado con dulce, con adición de frutas naturales o mermeladas o concentrados de frutas, de diferentes sabores, pasteurizado.</v>
          </cell>
          <cell r="I1322">
            <v>13</v>
          </cell>
          <cell r="J1322" t="str">
            <v>Sitio 1 : CARRERA 127#22G-18 INT 4 - Sitio 2 : SIBERIA KM 7.5 CELTA, LOTE 159 - Sitio 3 : CARRERA 68B #10A-18 - Sitio 4 : CALLE 24F#101B-15 - Sitio 5 : CARRERA 65B#10A-87 - Sitio 6 : AUTO MEDE KM 1,5 P INDUS FLORIDA BOD 23 - Sitio 7 : CARRERA 71 A BIS # 63D-38 -</v>
          </cell>
          <cell r="K1322">
            <v>44835</v>
          </cell>
          <cell r="L1322">
            <v>15289</v>
          </cell>
          <cell r="M1322">
            <v>18490</v>
          </cell>
          <cell r="N1322">
            <v>10312</v>
          </cell>
          <cell r="O1322">
            <v>752</v>
          </cell>
          <cell r="P1322">
            <v>891</v>
          </cell>
          <cell r="Q1322">
            <v>0.1116</v>
          </cell>
          <cell r="R1322">
            <v>791.56</v>
          </cell>
          <cell r="S1322">
            <v>891</v>
          </cell>
          <cell r="T1322">
            <v>0.1116</v>
          </cell>
          <cell r="U1322">
            <v>791.56</v>
          </cell>
          <cell r="V1322">
            <v>891</v>
          </cell>
          <cell r="W1322">
            <v>0.1116</v>
          </cell>
          <cell r="X1322">
            <v>791.56</v>
          </cell>
          <cell r="Y1322">
            <v>891</v>
          </cell>
          <cell r="Z1322">
            <v>0.1116</v>
          </cell>
          <cell r="AA1322">
            <v>791.56</v>
          </cell>
          <cell r="AB1322">
            <v>35495925.079999998</v>
          </cell>
          <cell r="AC1322" t="str">
            <v>Registro Valido</v>
          </cell>
          <cell r="AD1322">
            <v>891</v>
          </cell>
          <cell r="AE1322">
            <v>891</v>
          </cell>
          <cell r="AF1322">
            <v>891</v>
          </cell>
          <cell r="AG1322">
            <v>891</v>
          </cell>
          <cell r="AH1322">
            <v>882</v>
          </cell>
          <cell r="AI1322">
            <v>882</v>
          </cell>
          <cell r="AJ1322">
            <v>882</v>
          </cell>
          <cell r="AK1322">
            <v>882</v>
          </cell>
          <cell r="AM1322" t="str">
            <v>ALI_95_SEG_13</v>
          </cell>
          <cell r="AN1322" t="str">
            <v>ALI_95_SEG_13_VAL_35495925.08</v>
          </cell>
          <cell r="AO1322">
            <v>3</v>
          </cell>
          <cell r="AP1322">
            <v>35495925.079999998</v>
          </cell>
          <cell r="AQ1322" t="b">
            <v>1</v>
          </cell>
          <cell r="AR1322" t="str">
            <v/>
          </cell>
          <cell r="AS1322" t="str">
            <v>X</v>
          </cell>
          <cell r="AT1322" t="str">
            <v>ALI_95_SEG_13_X</v>
          </cell>
          <cell r="AU1322">
            <v>1</v>
          </cell>
          <cell r="AV1322" t="str">
            <v>Cotizacion Seleccionada</v>
          </cell>
        </row>
        <row r="1323">
          <cell r="A1323" t="str">
            <v>ALI_95_SEG_14</v>
          </cell>
          <cell r="B1323" t="str">
            <v>5to_Evento_973_V2_PIPPO_17517124.xlsm</v>
          </cell>
          <cell r="C1323">
            <v>95</v>
          </cell>
          <cell r="D1323">
            <v>2038</v>
          </cell>
          <cell r="E1323" t="str">
            <v>Alimentos Pippo S.A.S</v>
          </cell>
          <cell r="F1323">
            <v>134</v>
          </cell>
          <cell r="G1323" t="str">
            <v>BEBIDAS LÁCTEAS</v>
          </cell>
          <cell r="H1323" t="str">
            <v>95 : Yogur semidescremado con dulce, con adición de frutas naturales o mermeladas o concentrados de frutas, de diferentes sabores, pasteurizado.</v>
          </cell>
          <cell r="I1323">
            <v>14</v>
          </cell>
          <cell r="J1323" t="str">
            <v>Sitio 1 : CARRERA 127#22G-18 INT 4 - Sitio 2 : SIBERIA KM 7.5 CELTA, LOTE 159 - Sitio 3 : CARRERA 68B #10A-18 - Sitio 4 : CALLE 24F#101B-15 - Sitio 5 : CARRERA 65B#10A-87 - Sitio 6 : AUTO MEDE KM 1,5 P INDUS FLORIDA BOD 23 - Sitio 7 : CARRERA 71 A BIS # 63D-38 -</v>
          </cell>
          <cell r="K1323">
            <v>44835</v>
          </cell>
          <cell r="L1323">
            <v>15149</v>
          </cell>
          <cell r="M1323">
            <v>18323</v>
          </cell>
          <cell r="N1323">
            <v>10219</v>
          </cell>
          <cell r="O1323">
            <v>746</v>
          </cell>
          <cell r="P1323">
            <v>891</v>
          </cell>
          <cell r="Q1323">
            <v>0.1116</v>
          </cell>
          <cell r="R1323">
            <v>791.56</v>
          </cell>
          <cell r="S1323">
            <v>891</v>
          </cell>
          <cell r="T1323">
            <v>0.1116</v>
          </cell>
          <cell r="U1323">
            <v>791.56</v>
          </cell>
          <cell r="V1323">
            <v>891</v>
          </cell>
          <cell r="W1323">
            <v>0.1116</v>
          </cell>
          <cell r="X1323">
            <v>791.56</v>
          </cell>
          <cell r="Y1323">
            <v>891</v>
          </cell>
          <cell r="Z1323">
            <v>0.1116</v>
          </cell>
          <cell r="AA1323">
            <v>791.56</v>
          </cell>
          <cell r="AB1323">
            <v>35174551.719999999</v>
          </cell>
          <cell r="AC1323" t="str">
            <v>Registro Valido</v>
          </cell>
          <cell r="AD1323">
            <v>891</v>
          </cell>
          <cell r="AE1323">
            <v>891</v>
          </cell>
          <cell r="AF1323">
            <v>891</v>
          </cell>
          <cell r="AG1323">
            <v>891</v>
          </cell>
          <cell r="AH1323">
            <v>882</v>
          </cell>
          <cell r="AI1323">
            <v>882</v>
          </cell>
          <cell r="AJ1323">
            <v>882</v>
          </cell>
          <cell r="AK1323">
            <v>882</v>
          </cell>
          <cell r="AM1323" t="str">
            <v>ALI_95_SEG_14</v>
          </cell>
          <cell r="AN1323" t="str">
            <v>ALI_95_SEG_14_VAL_35174551.72</v>
          </cell>
          <cell r="AO1323">
            <v>3</v>
          </cell>
          <cell r="AP1323">
            <v>35174551.719999999</v>
          </cell>
          <cell r="AQ1323" t="b">
            <v>1</v>
          </cell>
          <cell r="AR1323" t="str">
            <v/>
          </cell>
          <cell r="AS1323" t="str">
            <v>X</v>
          </cell>
          <cell r="AT1323" t="str">
            <v>ALI_95_SEG_14_X</v>
          </cell>
          <cell r="AU1323">
            <v>1</v>
          </cell>
          <cell r="AV1323" t="str">
            <v>Cotizacion Seleccionada</v>
          </cell>
        </row>
        <row r="1324">
          <cell r="A1324" t="str">
            <v>ALI_95_SEG_15</v>
          </cell>
          <cell r="B1324" t="str">
            <v>5to_Evento_973_V2_PIPPO_17517124.xlsm</v>
          </cell>
          <cell r="C1324">
            <v>95</v>
          </cell>
          <cell r="D1324">
            <v>2038</v>
          </cell>
          <cell r="E1324" t="str">
            <v>Alimentos Pippo S.A.S</v>
          </cell>
          <cell r="F1324">
            <v>135</v>
          </cell>
          <cell r="G1324" t="str">
            <v>BEBIDAS LÁCTEAS</v>
          </cell>
          <cell r="H1324" t="str">
            <v>95 : Yogur semidescremado con dulce, con adición de frutas naturales o mermeladas o concentrados de frutas, de diferentes sabores, pasteurizado.</v>
          </cell>
          <cell r="I1324">
            <v>15</v>
          </cell>
          <cell r="J1324" t="str">
            <v>Sitio 1 : CARRERA 127#22G-18 INT 4 - Sitio 2 : SIBERIA KM 7.5 CELTA, LOTE 159 - Sitio 3 : CARRERA 68B #10A-18 - Sitio 4 : CALLE 24F#101B-15 - Sitio 5 : CARRERA 65B#10A-87 - Sitio 6 : AUTO MEDE KM 1,5 P INDUS FLORIDA BOD 23 - Sitio 7 : CARRERA 71 A BIS # 63D-38 -</v>
          </cell>
          <cell r="K1324">
            <v>44835</v>
          </cell>
          <cell r="L1324">
            <v>14323</v>
          </cell>
          <cell r="M1324">
            <v>17320</v>
          </cell>
          <cell r="N1324">
            <v>9660</v>
          </cell>
          <cell r="O1324">
            <v>705</v>
          </cell>
          <cell r="P1324">
            <v>891</v>
          </cell>
          <cell r="Q1324">
            <v>0.1116</v>
          </cell>
          <cell r="R1324">
            <v>791.56</v>
          </cell>
          <cell r="S1324">
            <v>891</v>
          </cell>
          <cell r="T1324">
            <v>0.1116</v>
          </cell>
          <cell r="U1324">
            <v>791.56</v>
          </cell>
          <cell r="V1324">
            <v>891</v>
          </cell>
          <cell r="W1324">
            <v>0.1116</v>
          </cell>
          <cell r="X1324">
            <v>791.56</v>
          </cell>
          <cell r="Y1324">
            <v>891</v>
          </cell>
          <cell r="Z1324">
            <v>0.1116</v>
          </cell>
          <cell r="AA1324">
            <v>791.56</v>
          </cell>
          <cell r="AB1324">
            <v>33251852.48</v>
          </cell>
          <cell r="AC1324" t="str">
            <v>Registro Valido</v>
          </cell>
          <cell r="AD1324">
            <v>891</v>
          </cell>
          <cell r="AE1324">
            <v>891</v>
          </cell>
          <cell r="AF1324">
            <v>891</v>
          </cell>
          <cell r="AG1324">
            <v>891</v>
          </cell>
          <cell r="AH1324">
            <v>882</v>
          </cell>
          <cell r="AI1324">
            <v>882</v>
          </cell>
          <cell r="AJ1324">
            <v>882</v>
          </cell>
          <cell r="AK1324">
            <v>882</v>
          </cell>
          <cell r="AM1324" t="str">
            <v>ALI_95_SEG_15</v>
          </cell>
          <cell r="AN1324" t="str">
            <v>ALI_95_SEG_15_VAL_33251852.48</v>
          </cell>
          <cell r="AO1324">
            <v>3</v>
          </cell>
          <cell r="AP1324">
            <v>33251852.48</v>
          </cell>
          <cell r="AQ1324" t="b">
            <v>1</v>
          </cell>
          <cell r="AR1324" t="str">
            <v/>
          </cell>
          <cell r="AS1324" t="str">
            <v>X</v>
          </cell>
          <cell r="AT1324" t="str">
            <v>ALI_95_SEG_15_X</v>
          </cell>
          <cell r="AU1324">
            <v>1</v>
          </cell>
          <cell r="AV1324" t="str">
            <v>Cotizacion Seleccionada</v>
          </cell>
        </row>
        <row r="1325">
          <cell r="A1325" t="str">
            <v>ALI_41_SEG_1</v>
          </cell>
          <cell r="B1325" t="str">
            <v>5to_Evento_973_V2_PIPPO_17517124.xlsm</v>
          </cell>
          <cell r="C1325">
            <v>41</v>
          </cell>
          <cell r="D1325">
            <v>2038</v>
          </cell>
          <cell r="E1325" t="str">
            <v>Alimentos Pippo S.A.S</v>
          </cell>
          <cell r="F1325">
            <v>151</v>
          </cell>
          <cell r="G1325" t="str">
            <v>BEBIDAS LÁCTEAS</v>
          </cell>
          <cell r="H1325" t="str">
            <v>41 : Leche Entera Saborizada (Chocolate, fresa y vainilla), ultra alta temperatura UAT (UHT).</v>
          </cell>
          <cell r="I1325">
            <v>1</v>
          </cell>
          <cell r="J1325" t="str">
            <v>Sitio 1 : CARRERA 127#22G-18 INT 4 - Sitio 2 : SIBERIA KM 7.5 CELTA, LOTE 159 - Sitio 3 : CARRERA 68B #10A-18 - Sitio 4 : CALLE 24F#101B-15 - Sitio 5 : CARRERA 65B#10A-87 - Sitio 6 : AUTO MEDE KM 1,5 P INDUS FLORIDA BOD 23 - Sitio 7 : CARRERA 71 A BIS # 63D-38 -</v>
          </cell>
          <cell r="K1325">
            <v>44835</v>
          </cell>
          <cell r="L1325">
            <v>7567</v>
          </cell>
          <cell r="M1325">
            <v>8915</v>
          </cell>
          <cell r="N1325">
            <v>4821</v>
          </cell>
          <cell r="O1325">
            <v>273</v>
          </cell>
          <cell r="P1325">
            <v>871</v>
          </cell>
          <cell r="Q1325">
            <v>0.06</v>
          </cell>
          <cell r="R1325">
            <v>818.74</v>
          </cell>
          <cell r="S1325">
            <v>871</v>
          </cell>
          <cell r="T1325">
            <v>0.06</v>
          </cell>
          <cell r="U1325">
            <v>818.74</v>
          </cell>
          <cell r="V1325">
            <v>871</v>
          </cell>
          <cell r="W1325">
            <v>0.06</v>
          </cell>
          <cell r="X1325">
            <v>818.74</v>
          </cell>
          <cell r="Y1325">
            <v>871</v>
          </cell>
          <cell r="Z1325">
            <v>0.06</v>
          </cell>
          <cell r="AA1325">
            <v>818.74</v>
          </cell>
          <cell r="AB1325">
            <v>17665134.239999998</v>
          </cell>
          <cell r="AC1325" t="str">
            <v>Registro Valido</v>
          </cell>
          <cell r="AD1325">
            <v>871</v>
          </cell>
          <cell r="AE1325">
            <v>871</v>
          </cell>
          <cell r="AF1325">
            <v>871</v>
          </cell>
          <cell r="AG1325">
            <v>871</v>
          </cell>
          <cell r="AH1325">
            <v>862</v>
          </cell>
          <cell r="AI1325">
            <v>862</v>
          </cell>
          <cell r="AJ1325">
            <v>862</v>
          </cell>
          <cell r="AK1325">
            <v>862</v>
          </cell>
          <cell r="AM1325" t="str">
            <v>ALI_41_SEG_1</v>
          </cell>
          <cell r="AN1325" t="str">
            <v>ALI_41_SEG_1_VAL_17665134.24</v>
          </cell>
          <cell r="AO1325">
            <v>3</v>
          </cell>
          <cell r="AP1325">
            <v>17665134.239999998</v>
          </cell>
          <cell r="AQ1325" t="b">
            <v>1</v>
          </cell>
          <cell r="AR1325" t="str">
            <v/>
          </cell>
          <cell r="AS1325" t="str">
            <v>X</v>
          </cell>
          <cell r="AT1325" t="str">
            <v>ALI_41_SEG_1_X</v>
          </cell>
          <cell r="AU1325">
            <v>1</v>
          </cell>
          <cell r="AV1325" t="str">
            <v>Cotizacion Seleccionada</v>
          </cell>
        </row>
        <row r="1326">
          <cell r="A1326" t="str">
            <v>ALI_41_SEG_2</v>
          </cell>
          <cell r="B1326" t="str">
            <v>5to_Evento_973_V2_PIPPO_17517124.xlsm</v>
          </cell>
          <cell r="C1326">
            <v>41</v>
          </cell>
          <cell r="D1326">
            <v>2038</v>
          </cell>
          <cell r="E1326" t="str">
            <v>Alimentos Pippo S.A.S</v>
          </cell>
          <cell r="F1326">
            <v>152</v>
          </cell>
          <cell r="G1326" t="str">
            <v>BEBIDAS LÁCTEAS</v>
          </cell>
          <cell r="H1326" t="str">
            <v>41 : Leche Entera Saborizada (Chocolate, fresa y vainilla), ultra alta temperatura UAT (UHT).</v>
          </cell>
          <cell r="I1326">
            <v>2</v>
          </cell>
          <cell r="J1326" t="str">
            <v>Sitio 1 : CARRERA 127#22G-18 INT 4 - Sitio 2 : SIBERIA KM 7.5 CELTA, LOTE 159 - Sitio 3 : CARRERA 68B #10A-18 - Sitio 4 : CALLE 24F#101B-15 - Sitio 5 : CARRERA 65B#10A-87 - Sitio 6 : AUTO MEDE KM 1,5 P INDUS FLORIDA BOD 23 - Sitio 7 : CARRERA 71 A BIS # 63D-38 -</v>
          </cell>
          <cell r="K1326">
            <v>44835</v>
          </cell>
          <cell r="L1326">
            <v>7739</v>
          </cell>
          <cell r="M1326">
            <v>9116</v>
          </cell>
          <cell r="N1326">
            <v>4930</v>
          </cell>
          <cell r="O1326">
            <v>279</v>
          </cell>
          <cell r="P1326">
            <v>871</v>
          </cell>
          <cell r="Q1326">
            <v>0.06</v>
          </cell>
          <cell r="R1326">
            <v>818.74</v>
          </cell>
          <cell r="S1326">
            <v>871</v>
          </cell>
          <cell r="T1326">
            <v>0.06</v>
          </cell>
          <cell r="U1326">
            <v>818.74</v>
          </cell>
          <cell r="V1326">
            <v>871</v>
          </cell>
          <cell r="W1326">
            <v>0.06</v>
          </cell>
          <cell r="X1326">
            <v>818.74</v>
          </cell>
          <cell r="Y1326">
            <v>871</v>
          </cell>
          <cell r="Z1326">
            <v>0.06</v>
          </cell>
          <cell r="AA1326">
            <v>818.74</v>
          </cell>
          <cell r="AB1326">
            <v>18064679.359999999</v>
          </cell>
          <cell r="AC1326" t="str">
            <v>Registro Valido</v>
          </cell>
          <cell r="AD1326">
            <v>871</v>
          </cell>
          <cell r="AE1326">
            <v>871</v>
          </cell>
          <cell r="AF1326">
            <v>871</v>
          </cell>
          <cell r="AG1326">
            <v>871</v>
          </cell>
          <cell r="AH1326">
            <v>862</v>
          </cell>
          <cell r="AI1326">
            <v>862</v>
          </cell>
          <cell r="AJ1326">
            <v>862</v>
          </cell>
          <cell r="AK1326">
            <v>862</v>
          </cell>
          <cell r="AM1326" t="str">
            <v>ALI_41_SEG_2</v>
          </cell>
          <cell r="AN1326" t="str">
            <v>ALI_41_SEG_2_VAL_18064679.36</v>
          </cell>
          <cell r="AO1326">
            <v>3</v>
          </cell>
          <cell r="AP1326">
            <v>18064679.359999999</v>
          </cell>
          <cell r="AQ1326" t="b">
            <v>1</v>
          </cell>
          <cell r="AR1326" t="str">
            <v/>
          </cell>
          <cell r="AS1326" t="str">
            <v>X</v>
          </cell>
          <cell r="AT1326" t="str">
            <v>ALI_41_SEG_2_X</v>
          </cell>
          <cell r="AU1326">
            <v>1</v>
          </cell>
          <cell r="AV1326" t="str">
            <v>Cotizacion Seleccionada</v>
          </cell>
        </row>
        <row r="1327">
          <cell r="A1327" t="str">
            <v>ALI_41_SEG_3</v>
          </cell>
          <cell r="B1327" t="str">
            <v>5to_Evento_973_V2_PIPPO_17517124.xlsm</v>
          </cell>
          <cell r="C1327">
            <v>41</v>
          </cell>
          <cell r="D1327">
            <v>2038</v>
          </cell>
          <cell r="E1327" t="str">
            <v>Alimentos Pippo S.A.S</v>
          </cell>
          <cell r="F1327">
            <v>153</v>
          </cell>
          <cell r="G1327" t="str">
            <v>BEBIDAS LÁCTEAS</v>
          </cell>
          <cell r="H1327" t="str">
            <v>41 : Leche Entera Saborizada (Chocolate, fresa y vainilla), ultra alta temperatura UAT (UHT).</v>
          </cell>
          <cell r="I1327">
            <v>3</v>
          </cell>
          <cell r="J1327" t="str">
            <v>Sitio 1 : CARRERA 127#22G-18 INT 4 - Sitio 2 : SIBERIA KM 7.5 CELTA, LOTE 159 - Sitio 3 : CARRERA 68B #10A-18 - Sitio 4 : CALLE 24F#101B-15 - Sitio 5 : CARRERA 65B#10A-87 - Sitio 6 : AUTO MEDE KM 1,5 P INDUS FLORIDA BOD 23 - Sitio 7 : CARRERA 71 A BIS # 63D-38 -</v>
          </cell>
          <cell r="K1327">
            <v>44835</v>
          </cell>
          <cell r="L1327">
            <v>7692</v>
          </cell>
          <cell r="M1327">
            <v>9062</v>
          </cell>
          <cell r="N1327">
            <v>4900</v>
          </cell>
          <cell r="O1327">
            <v>277</v>
          </cell>
          <cell r="P1327">
            <v>871</v>
          </cell>
          <cell r="Q1327">
            <v>0.06</v>
          </cell>
          <cell r="R1327">
            <v>818.74</v>
          </cell>
          <cell r="S1327">
            <v>871</v>
          </cell>
          <cell r="T1327">
            <v>0.06</v>
          </cell>
          <cell r="U1327">
            <v>818.74</v>
          </cell>
          <cell r="V1327">
            <v>871</v>
          </cell>
          <cell r="W1327">
            <v>0.06</v>
          </cell>
          <cell r="X1327">
            <v>818.74</v>
          </cell>
          <cell r="Y1327">
            <v>871</v>
          </cell>
          <cell r="Z1327">
            <v>0.06</v>
          </cell>
          <cell r="AA1327">
            <v>818.74</v>
          </cell>
          <cell r="AB1327">
            <v>17955786.940000001</v>
          </cell>
          <cell r="AC1327" t="str">
            <v>Registro Valido</v>
          </cell>
          <cell r="AD1327">
            <v>871</v>
          </cell>
          <cell r="AE1327">
            <v>871</v>
          </cell>
          <cell r="AF1327">
            <v>871</v>
          </cell>
          <cell r="AG1327">
            <v>871</v>
          </cell>
          <cell r="AH1327">
            <v>862</v>
          </cell>
          <cell r="AI1327">
            <v>862</v>
          </cell>
          <cell r="AJ1327">
            <v>862</v>
          </cell>
          <cell r="AK1327">
            <v>862</v>
          </cell>
          <cell r="AM1327" t="str">
            <v>ALI_41_SEG_3</v>
          </cell>
          <cell r="AN1327" t="str">
            <v>ALI_41_SEG_3_VAL_17955786.94</v>
          </cell>
          <cell r="AO1327">
            <v>3</v>
          </cell>
          <cell r="AP1327">
            <v>17955786.940000001</v>
          </cell>
          <cell r="AQ1327" t="b">
            <v>1</v>
          </cell>
          <cell r="AR1327" t="str">
            <v/>
          </cell>
          <cell r="AS1327" t="str">
            <v>X</v>
          </cell>
          <cell r="AT1327" t="str">
            <v>ALI_41_SEG_3_X</v>
          </cell>
          <cell r="AU1327">
            <v>1</v>
          </cell>
          <cell r="AV1327" t="str">
            <v>Cotizacion Seleccionada</v>
          </cell>
        </row>
        <row r="1328">
          <cell r="A1328" t="str">
            <v>ALI_41_SEG_4</v>
          </cell>
          <cell r="B1328" t="str">
            <v>5to_Evento_973_V2_PIPPO_17517124.xlsm</v>
          </cell>
          <cell r="C1328">
            <v>41</v>
          </cell>
          <cell r="D1328">
            <v>2038</v>
          </cell>
          <cell r="E1328" t="str">
            <v>Alimentos Pippo S.A.S</v>
          </cell>
          <cell r="F1328">
            <v>154</v>
          </cell>
          <cell r="G1328" t="str">
            <v>BEBIDAS LÁCTEAS</v>
          </cell>
          <cell r="H1328" t="str">
            <v>41 : Leche Entera Saborizada (Chocolate, fresa y vainilla), ultra alta temperatura UAT (UHT).</v>
          </cell>
          <cell r="I1328">
            <v>4</v>
          </cell>
          <cell r="J1328" t="str">
            <v>Sitio 1 : CARRERA 127#22G-18 INT 4 - Sitio 2 : SIBERIA KM 7.5 CELTA, LOTE 159 - Sitio 3 : CARRERA 68B #10A-18 - Sitio 4 : CALLE 24F#101B-15 - Sitio 5 : CARRERA 65B#10A-87 - Sitio 6 : AUTO MEDE KM 1,5 P INDUS FLORIDA BOD 23 - Sitio 7 : CARRERA 71 A BIS # 63D-38 -</v>
          </cell>
          <cell r="K1328">
            <v>44835</v>
          </cell>
          <cell r="L1328">
            <v>8195</v>
          </cell>
          <cell r="M1328">
            <v>9654</v>
          </cell>
          <cell r="N1328">
            <v>5220</v>
          </cell>
          <cell r="O1328">
            <v>296</v>
          </cell>
          <cell r="P1328">
            <v>871</v>
          </cell>
          <cell r="Q1328">
            <v>0.06</v>
          </cell>
          <cell r="R1328">
            <v>818.74</v>
          </cell>
          <cell r="S1328">
            <v>871</v>
          </cell>
          <cell r="T1328">
            <v>0.06</v>
          </cell>
          <cell r="U1328">
            <v>818.74</v>
          </cell>
          <cell r="V1328">
            <v>871</v>
          </cell>
          <cell r="W1328">
            <v>0.06</v>
          </cell>
          <cell r="X1328">
            <v>818.74</v>
          </cell>
          <cell r="Y1328">
            <v>871</v>
          </cell>
          <cell r="Z1328">
            <v>0.06</v>
          </cell>
          <cell r="AA1328">
            <v>818.74</v>
          </cell>
          <cell r="AB1328">
            <v>19129860.099999998</v>
          </cell>
          <cell r="AC1328" t="str">
            <v>Registro Valido</v>
          </cell>
          <cell r="AD1328">
            <v>871</v>
          </cell>
          <cell r="AE1328">
            <v>871</v>
          </cell>
          <cell r="AF1328">
            <v>871</v>
          </cell>
          <cell r="AG1328">
            <v>871</v>
          </cell>
          <cell r="AH1328">
            <v>862</v>
          </cell>
          <cell r="AI1328">
            <v>862</v>
          </cell>
          <cell r="AJ1328">
            <v>862</v>
          </cell>
          <cell r="AK1328">
            <v>862</v>
          </cell>
          <cell r="AM1328" t="str">
            <v>ALI_41_SEG_4</v>
          </cell>
          <cell r="AN1328" t="str">
            <v>ALI_41_SEG_4_VAL_19129860.1</v>
          </cell>
          <cell r="AO1328">
            <v>3</v>
          </cell>
          <cell r="AP1328">
            <v>19129860.099999998</v>
          </cell>
          <cell r="AQ1328" t="b">
            <v>1</v>
          </cell>
          <cell r="AR1328" t="str">
            <v/>
          </cell>
          <cell r="AS1328" t="str">
            <v>X</v>
          </cell>
          <cell r="AT1328" t="str">
            <v>ALI_41_SEG_4_X</v>
          </cell>
          <cell r="AU1328">
            <v>1</v>
          </cell>
          <cell r="AV1328" t="str">
            <v>Cotizacion Seleccionada</v>
          </cell>
        </row>
        <row r="1329">
          <cell r="A1329" t="str">
            <v>ALI_41_SEG_5</v>
          </cell>
          <cell r="B1329" t="str">
            <v>5to_Evento_973_V2_PIPPO_17517124.xlsm</v>
          </cell>
          <cell r="C1329">
            <v>41</v>
          </cell>
          <cell r="D1329">
            <v>2038</v>
          </cell>
          <cell r="E1329" t="str">
            <v>Alimentos Pippo S.A.S</v>
          </cell>
          <cell r="F1329">
            <v>155</v>
          </cell>
          <cell r="G1329" t="str">
            <v>BEBIDAS LÁCTEAS</v>
          </cell>
          <cell r="H1329" t="str">
            <v>41 : Leche Entera Saborizada (Chocolate, fresa y vainilla), ultra alta temperatura UAT (UHT).</v>
          </cell>
          <cell r="I1329">
            <v>5</v>
          </cell>
          <cell r="J1329" t="str">
            <v>Sitio 1 : CARRERA 127#22G-18 INT 4 - Sitio 2 : SIBERIA KM 7.5 CELTA, LOTE 159 - Sitio 3 : CARRERA 68B #10A-18 - Sitio 4 : CALLE 24F#101B-15 - Sitio 5 : CARRERA 65B#10A-87 - Sitio 6 : AUTO MEDE KM 1,5 P INDUS FLORIDA BOD 23 - Sitio 7 : CARRERA 71 A BIS # 63D-38 -</v>
          </cell>
          <cell r="K1329">
            <v>44835</v>
          </cell>
          <cell r="L1329">
            <v>7618</v>
          </cell>
          <cell r="M1329">
            <v>8975</v>
          </cell>
          <cell r="N1329">
            <v>4853</v>
          </cell>
          <cell r="O1329">
            <v>275</v>
          </cell>
          <cell r="P1329">
            <v>871</v>
          </cell>
          <cell r="Q1329">
            <v>0.06</v>
          </cell>
          <cell r="R1329">
            <v>818.74</v>
          </cell>
          <cell r="S1329">
            <v>871</v>
          </cell>
          <cell r="T1329">
            <v>0.06</v>
          </cell>
          <cell r="U1329">
            <v>818.74</v>
          </cell>
          <cell r="V1329">
            <v>871</v>
          </cell>
          <cell r="W1329">
            <v>0.06</v>
          </cell>
          <cell r="X1329">
            <v>818.74</v>
          </cell>
          <cell r="Y1329">
            <v>871</v>
          </cell>
          <cell r="Z1329">
            <v>0.06</v>
          </cell>
          <cell r="AA1329">
            <v>818.74</v>
          </cell>
          <cell r="AB1329">
            <v>17783851.539999999</v>
          </cell>
          <cell r="AC1329" t="str">
            <v>Registro Valido</v>
          </cell>
          <cell r="AD1329">
            <v>871</v>
          </cell>
          <cell r="AE1329">
            <v>871</v>
          </cell>
          <cell r="AF1329">
            <v>871</v>
          </cell>
          <cell r="AG1329">
            <v>871</v>
          </cell>
          <cell r="AH1329">
            <v>862</v>
          </cell>
          <cell r="AI1329">
            <v>862</v>
          </cell>
          <cell r="AJ1329">
            <v>862</v>
          </cell>
          <cell r="AK1329">
            <v>862</v>
          </cell>
          <cell r="AM1329" t="str">
            <v>ALI_41_SEG_5</v>
          </cell>
          <cell r="AN1329" t="str">
            <v>ALI_41_SEG_5_VAL_17783851.54</v>
          </cell>
          <cell r="AO1329">
            <v>3</v>
          </cell>
          <cell r="AP1329">
            <v>17783851.539999999</v>
          </cell>
          <cell r="AQ1329" t="b">
            <v>1</v>
          </cell>
          <cell r="AR1329" t="str">
            <v/>
          </cell>
          <cell r="AS1329" t="str">
            <v>X</v>
          </cell>
          <cell r="AT1329" t="str">
            <v>ALI_41_SEG_5_X</v>
          </cell>
          <cell r="AU1329">
            <v>1</v>
          </cell>
          <cell r="AV1329" t="str">
            <v>Cotizacion Seleccionada</v>
          </cell>
        </row>
        <row r="1330">
          <cell r="A1330" t="str">
            <v>ALI_41_SEG_6</v>
          </cell>
          <cell r="B1330" t="str">
            <v>5to_Evento_973_V2_PIPPO_17517124.xlsm</v>
          </cell>
          <cell r="C1330">
            <v>41</v>
          </cell>
          <cell r="D1330">
            <v>2038</v>
          </cell>
          <cell r="E1330" t="str">
            <v>Alimentos Pippo S.A.S</v>
          </cell>
          <cell r="F1330">
            <v>156</v>
          </cell>
          <cell r="G1330" t="str">
            <v>BEBIDAS LÁCTEAS</v>
          </cell>
          <cell r="H1330" t="str">
            <v>41 : Leche Entera Saborizada (Chocolate, fresa y vainilla), ultra alta temperatura UAT (UHT).</v>
          </cell>
          <cell r="I1330">
            <v>6</v>
          </cell>
          <cell r="J1330" t="str">
            <v>Sitio 1 : CARRERA 127#22G-18 INT 4 - Sitio 2 : SIBERIA KM 7.5 CELTA, LOTE 159 - Sitio 3 : CARRERA 68B #10A-18 - Sitio 4 : CALLE 24F#101B-15 - Sitio 5 : CARRERA 65B#10A-87 - Sitio 6 : AUTO MEDE KM 1,5 P INDUS FLORIDA BOD 23 - Sitio 7 : CARRERA 71 A BIS # 63D-38 -</v>
          </cell>
          <cell r="K1330">
            <v>44835</v>
          </cell>
          <cell r="L1330">
            <v>8247</v>
          </cell>
          <cell r="M1330">
            <v>9716</v>
          </cell>
          <cell r="N1330">
            <v>5252</v>
          </cell>
          <cell r="O1330">
            <v>298</v>
          </cell>
          <cell r="P1330">
            <v>871</v>
          </cell>
          <cell r="Q1330">
            <v>0.06</v>
          </cell>
          <cell r="R1330">
            <v>818.74</v>
          </cell>
          <cell r="S1330">
            <v>871</v>
          </cell>
          <cell r="T1330">
            <v>0.06</v>
          </cell>
          <cell r="U1330">
            <v>818.74</v>
          </cell>
          <cell r="V1330">
            <v>871</v>
          </cell>
          <cell r="W1330">
            <v>0.06</v>
          </cell>
          <cell r="X1330">
            <v>818.74</v>
          </cell>
          <cell r="Y1330">
            <v>871</v>
          </cell>
          <cell r="Z1330">
            <v>0.06</v>
          </cell>
          <cell r="AA1330">
            <v>818.74</v>
          </cell>
          <cell r="AB1330">
            <v>19251033.620000001</v>
          </cell>
          <cell r="AC1330" t="str">
            <v>Registro Valido</v>
          </cell>
          <cell r="AD1330">
            <v>871</v>
          </cell>
          <cell r="AE1330">
            <v>871</v>
          </cell>
          <cell r="AF1330">
            <v>871</v>
          </cell>
          <cell r="AG1330">
            <v>871</v>
          </cell>
          <cell r="AH1330">
            <v>862</v>
          </cell>
          <cell r="AI1330">
            <v>862</v>
          </cell>
          <cell r="AJ1330">
            <v>862</v>
          </cell>
          <cell r="AK1330">
            <v>862</v>
          </cell>
          <cell r="AM1330" t="str">
            <v>ALI_41_SEG_6</v>
          </cell>
          <cell r="AN1330" t="str">
            <v>ALI_41_SEG_6_VAL_19251033.62</v>
          </cell>
          <cell r="AO1330">
            <v>3</v>
          </cell>
          <cell r="AP1330">
            <v>19251033.620000001</v>
          </cell>
          <cell r="AQ1330" t="b">
            <v>1</v>
          </cell>
          <cell r="AR1330" t="str">
            <v/>
          </cell>
          <cell r="AS1330" t="str">
            <v>X</v>
          </cell>
          <cell r="AT1330" t="str">
            <v>ALI_41_SEG_6_X</v>
          </cell>
          <cell r="AU1330">
            <v>1</v>
          </cell>
          <cell r="AV1330" t="str">
            <v>Cotizacion Seleccionada</v>
          </cell>
        </row>
        <row r="1331">
          <cell r="A1331" t="str">
            <v>ALI_41_SEG_7</v>
          </cell>
          <cell r="B1331" t="str">
            <v>5to_Evento_973_V2_PIPPO_17517124.xlsm</v>
          </cell>
          <cell r="C1331">
            <v>41</v>
          </cell>
          <cell r="D1331">
            <v>2038</v>
          </cell>
          <cell r="E1331" t="str">
            <v>Alimentos Pippo S.A.S</v>
          </cell>
          <cell r="F1331">
            <v>157</v>
          </cell>
          <cell r="G1331" t="str">
            <v>BEBIDAS LÁCTEAS</v>
          </cell>
          <cell r="H1331" t="str">
            <v>41 : Leche Entera Saborizada (Chocolate, fresa y vainilla), ultra alta temperatura UAT (UHT).</v>
          </cell>
          <cell r="I1331">
            <v>7</v>
          </cell>
          <cell r="J1331" t="str">
            <v>Sitio 1 : CARRERA 127#22G-18 INT 4 - Sitio 2 : SIBERIA KM 7.5 CELTA, LOTE 159 - Sitio 3 : CARRERA 68B #10A-18 - Sitio 4 : CALLE 24F#101B-15 - Sitio 5 : CARRERA 65B#10A-87 - Sitio 6 : AUTO MEDE KM 1,5 P INDUS FLORIDA BOD 23 - Sitio 7 : CARRERA 71 A BIS # 63D-38 -</v>
          </cell>
          <cell r="K1331">
            <v>44835</v>
          </cell>
          <cell r="L1331">
            <v>8421</v>
          </cell>
          <cell r="M1331">
            <v>9921</v>
          </cell>
          <cell r="N1331">
            <v>5364</v>
          </cell>
          <cell r="O1331">
            <v>304</v>
          </cell>
          <cell r="P1331">
            <v>871</v>
          </cell>
          <cell r="Q1331">
            <v>0.06</v>
          </cell>
          <cell r="R1331">
            <v>818.74</v>
          </cell>
          <cell r="S1331">
            <v>871</v>
          </cell>
          <cell r="T1331">
            <v>0.06</v>
          </cell>
          <cell r="U1331">
            <v>818.74</v>
          </cell>
          <cell r="V1331">
            <v>871</v>
          </cell>
          <cell r="W1331">
            <v>0.06</v>
          </cell>
          <cell r="X1331">
            <v>818.74</v>
          </cell>
          <cell r="Y1331">
            <v>871</v>
          </cell>
          <cell r="Z1331">
            <v>0.06</v>
          </cell>
          <cell r="AA1331">
            <v>818.74</v>
          </cell>
          <cell r="AB1331">
            <v>19657947.400000002</v>
          </cell>
          <cell r="AC1331" t="str">
            <v>Registro Valido</v>
          </cell>
          <cell r="AD1331">
            <v>871</v>
          </cell>
          <cell r="AE1331">
            <v>871</v>
          </cell>
          <cell r="AF1331">
            <v>871</v>
          </cell>
          <cell r="AG1331">
            <v>871</v>
          </cell>
          <cell r="AH1331">
            <v>862</v>
          </cell>
          <cell r="AI1331">
            <v>862</v>
          </cell>
          <cell r="AJ1331">
            <v>862</v>
          </cell>
          <cell r="AK1331">
            <v>862</v>
          </cell>
          <cell r="AM1331" t="str">
            <v>ALI_41_SEG_7</v>
          </cell>
          <cell r="AN1331" t="str">
            <v>ALI_41_SEG_7_VAL_19657947.4</v>
          </cell>
          <cell r="AO1331">
            <v>3</v>
          </cell>
          <cell r="AP1331">
            <v>19657947.400000002</v>
          </cell>
          <cell r="AQ1331" t="b">
            <v>1</v>
          </cell>
          <cell r="AR1331" t="str">
            <v/>
          </cell>
          <cell r="AS1331" t="str">
            <v>X</v>
          </cell>
          <cell r="AT1331" t="str">
            <v>ALI_41_SEG_7_X</v>
          </cell>
          <cell r="AU1331">
            <v>1</v>
          </cell>
          <cell r="AV1331" t="str">
            <v>Cotizacion Seleccionada</v>
          </cell>
        </row>
        <row r="1332">
          <cell r="A1332" t="str">
            <v>ALI_41_SEG_8</v>
          </cell>
          <cell r="B1332" t="str">
            <v>5to_Evento_973_V2_PIPPO_17517124.xlsm</v>
          </cell>
          <cell r="C1332">
            <v>41</v>
          </cell>
          <cell r="D1332">
            <v>2038</v>
          </cell>
          <cell r="E1332" t="str">
            <v>Alimentos Pippo S.A.S</v>
          </cell>
          <cell r="F1332">
            <v>158</v>
          </cell>
          <cell r="G1332" t="str">
            <v>BEBIDAS LÁCTEAS</v>
          </cell>
          <cell r="H1332" t="str">
            <v>41 : Leche Entera Saborizada (Chocolate, fresa y vainilla), ultra alta temperatura UAT (UHT).</v>
          </cell>
          <cell r="I1332">
            <v>8</v>
          </cell>
          <cell r="J1332" t="str">
            <v>Sitio 1 : CARRERA 127#22G-18 INT 4 - Sitio 2 : SIBERIA KM 7.5 CELTA, LOTE 159 - Sitio 3 : CARRERA 68B #10A-18 - Sitio 4 : CALLE 24F#101B-15 - Sitio 5 : CARRERA 65B#10A-87 - Sitio 6 : AUTO MEDE KM 1,5 P INDUS FLORIDA BOD 23 - Sitio 7 : CARRERA 71 A BIS # 63D-38 -</v>
          </cell>
          <cell r="K1332">
            <v>44835</v>
          </cell>
          <cell r="L1332">
            <v>8127</v>
          </cell>
          <cell r="M1332">
            <v>9577</v>
          </cell>
          <cell r="N1332">
            <v>5178</v>
          </cell>
          <cell r="O1332">
            <v>293</v>
          </cell>
          <cell r="P1332">
            <v>871</v>
          </cell>
          <cell r="Q1332">
            <v>0.06</v>
          </cell>
          <cell r="R1332">
            <v>818.74</v>
          </cell>
          <cell r="S1332">
            <v>871</v>
          </cell>
          <cell r="T1332">
            <v>0.06</v>
          </cell>
          <cell r="U1332">
            <v>818.74</v>
          </cell>
          <cell r="V1332">
            <v>871</v>
          </cell>
          <cell r="W1332">
            <v>0.06</v>
          </cell>
          <cell r="X1332">
            <v>818.74</v>
          </cell>
          <cell r="Y1332">
            <v>871</v>
          </cell>
          <cell r="Z1332">
            <v>0.06</v>
          </cell>
          <cell r="AA1332">
            <v>818.74</v>
          </cell>
          <cell r="AB1332">
            <v>18974299.5</v>
          </cell>
          <cell r="AC1332" t="str">
            <v>Registro Valido</v>
          </cell>
          <cell r="AD1332">
            <v>871</v>
          </cell>
          <cell r="AE1332">
            <v>871</v>
          </cell>
          <cell r="AF1332">
            <v>871</v>
          </cell>
          <cell r="AG1332">
            <v>871</v>
          </cell>
          <cell r="AH1332">
            <v>862</v>
          </cell>
          <cell r="AI1332">
            <v>862</v>
          </cell>
          <cell r="AJ1332">
            <v>862</v>
          </cell>
          <cell r="AK1332">
            <v>862</v>
          </cell>
          <cell r="AM1332" t="str">
            <v>ALI_41_SEG_8</v>
          </cell>
          <cell r="AN1332" t="str">
            <v>ALI_41_SEG_8_VAL_18974299.5</v>
          </cell>
          <cell r="AO1332">
            <v>3</v>
          </cell>
          <cell r="AP1332">
            <v>18974299.5</v>
          </cell>
          <cell r="AQ1332" t="b">
            <v>1</v>
          </cell>
          <cell r="AR1332" t="str">
            <v/>
          </cell>
          <cell r="AS1332" t="str">
            <v>X</v>
          </cell>
          <cell r="AT1332" t="str">
            <v>ALI_41_SEG_8_X</v>
          </cell>
          <cell r="AU1332">
            <v>1</v>
          </cell>
          <cell r="AV1332" t="str">
            <v>Cotizacion Seleccionada</v>
          </cell>
        </row>
        <row r="1333">
          <cell r="A1333" t="str">
            <v>ALI_41_SEG_9</v>
          </cell>
          <cell r="B1333" t="str">
            <v>5to_Evento_973_V2_PIPPO_17517124.xlsm</v>
          </cell>
          <cell r="C1333">
            <v>41</v>
          </cell>
          <cell r="D1333">
            <v>2038</v>
          </cell>
          <cell r="E1333" t="str">
            <v>Alimentos Pippo S.A.S</v>
          </cell>
          <cell r="F1333">
            <v>159</v>
          </cell>
          <cell r="G1333" t="str">
            <v>BEBIDAS LÁCTEAS</v>
          </cell>
          <cell r="H1333" t="str">
            <v>41 : Leche Entera Saborizada (Chocolate, fresa y vainilla), ultra alta temperatura UAT (UHT).</v>
          </cell>
          <cell r="I1333">
            <v>9</v>
          </cell>
          <cell r="J1333" t="str">
            <v>Sitio 1 : CARRERA 127#22G-18 INT 4 - Sitio 2 : SIBERIA KM 7.5 CELTA, LOTE 159 - Sitio 3 : CARRERA 68B #10A-18 - Sitio 4 : CALLE 24F#101B-15 - Sitio 5 : CARRERA 65B#10A-87 - Sitio 6 : AUTO MEDE KM 1,5 P INDUS FLORIDA BOD 23 - Sitio 7 : CARRERA 71 A BIS # 63D-38 -</v>
          </cell>
          <cell r="K1333">
            <v>44835</v>
          </cell>
          <cell r="L1333">
            <v>8214</v>
          </cell>
          <cell r="M1333">
            <v>9677</v>
          </cell>
          <cell r="N1333">
            <v>5232</v>
          </cell>
          <cell r="O1333">
            <v>296</v>
          </cell>
          <cell r="P1333">
            <v>871</v>
          </cell>
          <cell r="Q1333">
            <v>0.06</v>
          </cell>
          <cell r="R1333">
            <v>818.74</v>
          </cell>
          <cell r="S1333">
            <v>871</v>
          </cell>
          <cell r="T1333">
            <v>0.06</v>
          </cell>
          <cell r="U1333">
            <v>818.74</v>
          </cell>
          <cell r="V1333">
            <v>871</v>
          </cell>
          <cell r="W1333">
            <v>0.06</v>
          </cell>
          <cell r="X1333">
            <v>818.74</v>
          </cell>
          <cell r="Y1333">
            <v>871</v>
          </cell>
          <cell r="Z1333">
            <v>0.06</v>
          </cell>
          <cell r="AA1333">
            <v>818.74</v>
          </cell>
          <cell r="AB1333">
            <v>19174072.059999999</v>
          </cell>
          <cell r="AC1333" t="str">
            <v>Registro Valido</v>
          </cell>
          <cell r="AD1333">
            <v>871</v>
          </cell>
          <cell r="AE1333">
            <v>871</v>
          </cell>
          <cell r="AF1333">
            <v>871</v>
          </cell>
          <cell r="AG1333">
            <v>871</v>
          </cell>
          <cell r="AH1333">
            <v>862</v>
          </cell>
          <cell r="AI1333">
            <v>862</v>
          </cell>
          <cell r="AJ1333">
            <v>862</v>
          </cell>
          <cell r="AK1333">
            <v>862</v>
          </cell>
          <cell r="AM1333" t="str">
            <v>ALI_41_SEG_9</v>
          </cell>
          <cell r="AN1333" t="str">
            <v>ALI_41_SEG_9_VAL_19174072.06</v>
          </cell>
          <cell r="AO1333">
            <v>3</v>
          </cell>
          <cell r="AP1333">
            <v>19174072.059999999</v>
          </cell>
          <cell r="AQ1333" t="b">
            <v>1</v>
          </cell>
          <cell r="AR1333" t="str">
            <v/>
          </cell>
          <cell r="AS1333" t="str">
            <v>X</v>
          </cell>
          <cell r="AT1333" t="str">
            <v>ALI_41_SEG_9_X</v>
          </cell>
          <cell r="AU1333">
            <v>1</v>
          </cell>
          <cell r="AV1333" t="str">
            <v>Cotizacion Seleccionada</v>
          </cell>
        </row>
        <row r="1334">
          <cell r="A1334" t="str">
            <v>ALI_41_SEG_10</v>
          </cell>
          <cell r="B1334" t="str">
            <v>5to_Evento_973_V2_PIPPO_17517124.xlsm</v>
          </cell>
          <cell r="C1334">
            <v>41</v>
          </cell>
          <cell r="D1334">
            <v>2038</v>
          </cell>
          <cell r="E1334" t="str">
            <v>Alimentos Pippo S.A.S</v>
          </cell>
          <cell r="F1334">
            <v>160</v>
          </cell>
          <cell r="G1334" t="str">
            <v>BEBIDAS LÁCTEAS</v>
          </cell>
          <cell r="H1334" t="str">
            <v>41 : Leche Entera Saborizada (Chocolate, fresa y vainilla), ultra alta temperatura UAT (UHT).</v>
          </cell>
          <cell r="I1334">
            <v>10</v>
          </cell>
          <cell r="J1334" t="str">
            <v>Sitio 1 : CARRERA 127#22G-18 INT 4 - Sitio 2 : SIBERIA KM 7.5 CELTA, LOTE 159 - Sitio 3 : CARRERA 68B #10A-18 - Sitio 4 : CALLE 24F#101B-15 - Sitio 5 : CARRERA 65B#10A-87 - Sitio 6 : AUTO MEDE KM 1,5 P INDUS FLORIDA BOD 23 - Sitio 7 : CARRERA 71 A BIS # 63D-38 -</v>
          </cell>
          <cell r="K1334">
            <v>44835</v>
          </cell>
          <cell r="L1334">
            <v>8225</v>
          </cell>
          <cell r="M1334">
            <v>9692</v>
          </cell>
          <cell r="N1334">
            <v>5240</v>
          </cell>
          <cell r="O1334">
            <v>297</v>
          </cell>
          <cell r="P1334">
            <v>871</v>
          </cell>
          <cell r="Q1334">
            <v>0.06</v>
          </cell>
          <cell r="R1334">
            <v>818.74</v>
          </cell>
          <cell r="S1334">
            <v>871</v>
          </cell>
          <cell r="T1334">
            <v>0.06</v>
          </cell>
          <cell r="U1334">
            <v>818.74</v>
          </cell>
          <cell r="V1334">
            <v>871</v>
          </cell>
          <cell r="W1334">
            <v>0.06</v>
          </cell>
          <cell r="X1334">
            <v>818.74</v>
          </cell>
          <cell r="Y1334">
            <v>871</v>
          </cell>
          <cell r="Z1334">
            <v>0.06</v>
          </cell>
          <cell r="AA1334">
            <v>818.74</v>
          </cell>
          <cell r="AB1334">
            <v>19202727.960000001</v>
          </cell>
          <cell r="AC1334" t="str">
            <v>Registro Valido</v>
          </cell>
          <cell r="AD1334">
            <v>871</v>
          </cell>
          <cell r="AE1334">
            <v>871</v>
          </cell>
          <cell r="AF1334">
            <v>871</v>
          </cell>
          <cell r="AG1334">
            <v>871</v>
          </cell>
          <cell r="AH1334">
            <v>862</v>
          </cell>
          <cell r="AI1334">
            <v>862</v>
          </cell>
          <cell r="AJ1334">
            <v>862</v>
          </cell>
          <cell r="AK1334">
            <v>862</v>
          </cell>
          <cell r="AM1334" t="str">
            <v>ALI_41_SEG_10</v>
          </cell>
          <cell r="AN1334" t="str">
            <v>ALI_41_SEG_10_VAL_19202727.96</v>
          </cell>
          <cell r="AO1334">
            <v>3</v>
          </cell>
          <cell r="AP1334">
            <v>19202727.960000001</v>
          </cell>
          <cell r="AQ1334" t="b">
            <v>1</v>
          </cell>
          <cell r="AR1334" t="str">
            <v/>
          </cell>
          <cell r="AS1334" t="str">
            <v>X</v>
          </cell>
          <cell r="AT1334" t="str">
            <v>ALI_41_SEG_10_X</v>
          </cell>
          <cell r="AU1334">
            <v>1</v>
          </cell>
          <cell r="AV1334" t="str">
            <v>Cotizacion Seleccionada</v>
          </cell>
        </row>
        <row r="1335">
          <cell r="A1335" t="str">
            <v>ALI_41_SEG_11</v>
          </cell>
          <cell r="B1335" t="str">
            <v>5to_Evento_973_V2_PIPPO_17517124.xlsm</v>
          </cell>
          <cell r="C1335">
            <v>41</v>
          </cell>
          <cell r="D1335">
            <v>2038</v>
          </cell>
          <cell r="E1335" t="str">
            <v>Alimentos Pippo S.A.S</v>
          </cell>
          <cell r="F1335">
            <v>161</v>
          </cell>
          <cell r="G1335" t="str">
            <v>BEBIDAS LÁCTEAS</v>
          </cell>
          <cell r="H1335" t="str">
            <v>41 : Leche Entera Saborizada (Chocolate, fresa y vainilla), ultra alta temperatura UAT (UHT).</v>
          </cell>
          <cell r="I1335">
            <v>11</v>
          </cell>
          <cell r="J1335" t="str">
            <v>Sitio 1 : CARRERA 127#22G-18 INT 4 - Sitio 2 : SIBERIA KM 7.5 CELTA, LOTE 159 - Sitio 3 : CARRERA 68B #10A-18 - Sitio 4 : CALLE 24F#101B-15 - Sitio 5 : CARRERA 65B#10A-87 - Sitio 6 : AUTO MEDE KM 1,5 P INDUS FLORIDA BOD 23 - Sitio 7 : CARRERA 71 A BIS # 63D-38 -</v>
          </cell>
          <cell r="K1335">
            <v>44835</v>
          </cell>
          <cell r="L1335">
            <v>8101</v>
          </cell>
          <cell r="M1335">
            <v>9544</v>
          </cell>
          <cell r="N1335">
            <v>5161</v>
          </cell>
          <cell r="O1335">
            <v>292</v>
          </cell>
          <cell r="P1335">
            <v>871</v>
          </cell>
          <cell r="Q1335">
            <v>8.1500000000000003E-2</v>
          </cell>
          <cell r="R1335">
            <v>800.01</v>
          </cell>
          <cell r="S1335">
            <v>871</v>
          </cell>
          <cell r="T1335">
            <v>8.1500000000000003E-2</v>
          </cell>
          <cell r="U1335">
            <v>800.01</v>
          </cell>
          <cell r="V1335">
            <v>871</v>
          </cell>
          <cell r="W1335">
            <v>8.1500000000000003E-2</v>
          </cell>
          <cell r="X1335">
            <v>800.01</v>
          </cell>
          <cell r="Y1335">
            <v>871</v>
          </cell>
          <cell r="Z1335">
            <v>8.1500000000000003E-2</v>
          </cell>
          <cell r="AA1335">
            <v>800.01</v>
          </cell>
          <cell r="AB1335">
            <v>18478630.98</v>
          </cell>
          <cell r="AC1335" t="str">
            <v>Registro Valido</v>
          </cell>
          <cell r="AD1335">
            <v>871</v>
          </cell>
          <cell r="AE1335">
            <v>871</v>
          </cell>
          <cell r="AF1335">
            <v>871</v>
          </cell>
          <cell r="AG1335">
            <v>871</v>
          </cell>
          <cell r="AH1335">
            <v>862</v>
          </cell>
          <cell r="AI1335">
            <v>862</v>
          </cell>
          <cell r="AJ1335">
            <v>862</v>
          </cell>
          <cell r="AK1335">
            <v>862</v>
          </cell>
          <cell r="AM1335" t="str">
            <v>ALI_41_SEG_11</v>
          </cell>
          <cell r="AN1335" t="str">
            <v>ALI_41_SEG_11_VAL_18478630.98</v>
          </cell>
          <cell r="AO1335">
            <v>3</v>
          </cell>
          <cell r="AP1335">
            <v>18478630.98</v>
          </cell>
          <cell r="AQ1335" t="b">
            <v>1</v>
          </cell>
          <cell r="AR1335" t="str">
            <v/>
          </cell>
          <cell r="AS1335" t="str">
            <v>X</v>
          </cell>
          <cell r="AT1335" t="str">
            <v>ALI_41_SEG_11_X</v>
          </cell>
          <cell r="AU1335">
            <v>1</v>
          </cell>
          <cell r="AV1335" t="str">
            <v>Cotizacion Seleccionada</v>
          </cell>
        </row>
        <row r="1336">
          <cell r="A1336" t="str">
            <v>ALI_41_SEG_12</v>
          </cell>
          <cell r="B1336" t="str">
            <v>5to_Evento_973_V2_PIPPO_17517124.xlsm</v>
          </cell>
          <cell r="C1336">
            <v>41</v>
          </cell>
          <cell r="D1336">
            <v>2038</v>
          </cell>
          <cell r="E1336" t="str">
            <v>Alimentos Pippo S.A.S</v>
          </cell>
          <cell r="F1336">
            <v>162</v>
          </cell>
          <cell r="G1336" t="str">
            <v>BEBIDAS LÁCTEAS</v>
          </cell>
          <cell r="H1336" t="str">
            <v>41 : Leche Entera Saborizada (Chocolate, fresa y vainilla), ultra alta temperatura UAT (UHT).</v>
          </cell>
          <cell r="I1336">
            <v>12</v>
          </cell>
          <cell r="J1336" t="str">
            <v>Sitio 1 : CARRERA 127#22G-18 INT 4 - Sitio 2 : SIBERIA KM 7.5 CELTA, LOTE 159 - Sitio 3 : CARRERA 68B #10A-18 - Sitio 4 : CALLE 24F#101B-15 - Sitio 5 : CARRERA 65B#10A-87 - Sitio 6 : AUTO MEDE KM 1,5 P INDUS FLORIDA BOD 23 - Sitio 7 : CARRERA 71 A BIS # 63D-38 -</v>
          </cell>
          <cell r="K1336">
            <v>44835</v>
          </cell>
          <cell r="L1336">
            <v>7352</v>
          </cell>
          <cell r="M1336">
            <v>8661</v>
          </cell>
          <cell r="N1336">
            <v>4683</v>
          </cell>
          <cell r="O1336">
            <v>265</v>
          </cell>
          <cell r="P1336">
            <v>871</v>
          </cell>
          <cell r="Q1336">
            <v>8.1500000000000003E-2</v>
          </cell>
          <cell r="R1336">
            <v>800.01</v>
          </cell>
          <cell r="S1336">
            <v>871</v>
          </cell>
          <cell r="T1336">
            <v>8.1500000000000003E-2</v>
          </cell>
          <cell r="U1336">
            <v>800.01</v>
          </cell>
          <cell r="V1336">
            <v>871</v>
          </cell>
          <cell r="W1336">
            <v>8.1500000000000003E-2</v>
          </cell>
          <cell r="X1336">
            <v>800.01</v>
          </cell>
          <cell r="Y1336">
            <v>871</v>
          </cell>
          <cell r="Z1336">
            <v>8.1500000000000003E-2</v>
          </cell>
          <cell r="AA1336">
            <v>800.01</v>
          </cell>
          <cell r="AB1336">
            <v>16769009.609999999</v>
          </cell>
          <cell r="AC1336" t="str">
            <v>Registro Valido</v>
          </cell>
          <cell r="AD1336">
            <v>871</v>
          </cell>
          <cell r="AE1336">
            <v>871</v>
          </cell>
          <cell r="AF1336">
            <v>871</v>
          </cell>
          <cell r="AG1336">
            <v>871</v>
          </cell>
          <cell r="AH1336">
            <v>862</v>
          </cell>
          <cell r="AI1336">
            <v>862</v>
          </cell>
          <cell r="AJ1336">
            <v>862</v>
          </cell>
          <cell r="AK1336">
            <v>862</v>
          </cell>
          <cell r="AM1336" t="str">
            <v>ALI_41_SEG_12</v>
          </cell>
          <cell r="AN1336" t="str">
            <v>ALI_41_SEG_12_VAL_16769009.61</v>
          </cell>
          <cell r="AO1336">
            <v>3</v>
          </cell>
          <cell r="AP1336">
            <v>16769009.609999999</v>
          </cell>
          <cell r="AQ1336" t="b">
            <v>1</v>
          </cell>
          <cell r="AR1336" t="str">
            <v/>
          </cell>
          <cell r="AS1336" t="str">
            <v>X</v>
          </cell>
          <cell r="AT1336" t="str">
            <v>ALI_41_SEG_12_X</v>
          </cell>
          <cell r="AU1336">
            <v>1</v>
          </cell>
          <cell r="AV1336" t="str">
            <v>Cotizacion Seleccionada</v>
          </cell>
        </row>
        <row r="1337">
          <cell r="A1337" t="str">
            <v>ALI_41_SEG_13</v>
          </cell>
          <cell r="B1337" t="str">
            <v>5to_Evento_973_V2_PIPPO_17517124.xlsm</v>
          </cell>
          <cell r="C1337">
            <v>41</v>
          </cell>
          <cell r="D1337">
            <v>2038</v>
          </cell>
          <cell r="E1337" t="str">
            <v>Alimentos Pippo S.A.S</v>
          </cell>
          <cell r="F1337">
            <v>163</v>
          </cell>
          <cell r="G1337" t="str">
            <v>BEBIDAS LÁCTEAS</v>
          </cell>
          <cell r="H1337" t="str">
            <v>41 : Leche Entera Saborizada (Chocolate, fresa y vainilla), ultra alta temperatura UAT (UHT).</v>
          </cell>
          <cell r="I1337">
            <v>13</v>
          </cell>
          <cell r="J1337" t="str">
            <v>Sitio 1 : CARRERA 127#22G-18 INT 4 - Sitio 2 : SIBERIA KM 7.5 CELTA, LOTE 159 - Sitio 3 : CARRERA 68B #10A-18 - Sitio 4 : CALLE 24F#101B-15 - Sitio 5 : CARRERA 65B#10A-87 - Sitio 6 : AUTO MEDE KM 1,5 P INDUS FLORIDA BOD 23 - Sitio 7 : CARRERA 71 A BIS # 63D-38 -</v>
          </cell>
          <cell r="K1337">
            <v>44835</v>
          </cell>
          <cell r="L1337">
            <v>7805</v>
          </cell>
          <cell r="M1337">
            <v>9197</v>
          </cell>
          <cell r="N1337">
            <v>4972</v>
          </cell>
          <cell r="O1337">
            <v>282</v>
          </cell>
          <cell r="P1337">
            <v>871</v>
          </cell>
          <cell r="Q1337">
            <v>8.1500000000000003E-2</v>
          </cell>
          <cell r="R1337">
            <v>800.01</v>
          </cell>
          <cell r="S1337">
            <v>871</v>
          </cell>
          <cell r="T1337">
            <v>8.1500000000000003E-2</v>
          </cell>
          <cell r="U1337">
            <v>800.01</v>
          </cell>
          <cell r="V1337">
            <v>871</v>
          </cell>
          <cell r="W1337">
            <v>8.1500000000000003E-2</v>
          </cell>
          <cell r="X1337">
            <v>800.01</v>
          </cell>
          <cell r="Y1337">
            <v>871</v>
          </cell>
          <cell r="Z1337">
            <v>8.1500000000000003E-2</v>
          </cell>
          <cell r="AA1337">
            <v>800.01</v>
          </cell>
          <cell r="AB1337">
            <v>17805022.559999999</v>
          </cell>
          <cell r="AC1337" t="str">
            <v>Registro Valido</v>
          </cell>
          <cell r="AD1337">
            <v>871</v>
          </cell>
          <cell r="AE1337">
            <v>871</v>
          </cell>
          <cell r="AF1337">
            <v>871</v>
          </cell>
          <cell r="AG1337">
            <v>871</v>
          </cell>
          <cell r="AH1337">
            <v>862</v>
          </cell>
          <cell r="AI1337">
            <v>862</v>
          </cell>
          <cell r="AJ1337">
            <v>862</v>
          </cell>
          <cell r="AK1337">
            <v>862</v>
          </cell>
          <cell r="AM1337" t="str">
            <v>ALI_41_SEG_13</v>
          </cell>
          <cell r="AN1337" t="str">
            <v>ALI_41_SEG_13_VAL_17805022.56</v>
          </cell>
          <cell r="AO1337">
            <v>3</v>
          </cell>
          <cell r="AP1337">
            <v>17805022.559999999</v>
          </cell>
          <cell r="AQ1337" t="b">
            <v>1</v>
          </cell>
          <cell r="AR1337" t="str">
            <v/>
          </cell>
          <cell r="AS1337" t="str">
            <v>X</v>
          </cell>
          <cell r="AT1337" t="str">
            <v>ALI_41_SEG_13_X</v>
          </cell>
          <cell r="AU1337">
            <v>1</v>
          </cell>
          <cell r="AV1337" t="str">
            <v>Cotizacion Seleccionada</v>
          </cell>
        </row>
        <row r="1338">
          <cell r="A1338" t="str">
            <v>ALI_41_SEG_14</v>
          </cell>
          <cell r="B1338" t="str">
            <v>5to_Evento_973_V2_PIPPO_17517124.xlsm</v>
          </cell>
          <cell r="C1338">
            <v>41</v>
          </cell>
          <cell r="D1338">
            <v>2038</v>
          </cell>
          <cell r="E1338" t="str">
            <v>Alimentos Pippo S.A.S</v>
          </cell>
          <cell r="F1338">
            <v>164</v>
          </cell>
          <cell r="G1338" t="str">
            <v>BEBIDAS LÁCTEAS</v>
          </cell>
          <cell r="H1338" t="str">
            <v>41 : Leche Entera Saborizada (Chocolate, fresa y vainilla), ultra alta temperatura UAT (UHT).</v>
          </cell>
          <cell r="I1338">
            <v>14</v>
          </cell>
          <cell r="J1338" t="str">
            <v>Sitio 1 : CARRERA 127#22G-18 INT 4 - Sitio 2 : SIBERIA KM 7.5 CELTA, LOTE 159 - Sitio 3 : CARRERA 68B #10A-18 - Sitio 4 : CALLE 24F#101B-15 - Sitio 5 : CARRERA 65B#10A-87 - Sitio 6 : AUTO MEDE KM 1,5 P INDUS FLORIDA BOD 23 - Sitio 7 : CARRERA 71 A BIS # 63D-38 -</v>
          </cell>
          <cell r="K1338">
            <v>44835</v>
          </cell>
          <cell r="L1338">
            <v>7735</v>
          </cell>
          <cell r="M1338">
            <v>9113</v>
          </cell>
          <cell r="N1338">
            <v>4927</v>
          </cell>
          <cell r="O1338">
            <v>279</v>
          </cell>
          <cell r="P1338">
            <v>871</v>
          </cell>
          <cell r="Q1338">
            <v>8.1500000000000003E-2</v>
          </cell>
          <cell r="R1338">
            <v>800.01</v>
          </cell>
          <cell r="S1338">
            <v>871</v>
          </cell>
          <cell r="T1338">
            <v>8.1500000000000003E-2</v>
          </cell>
          <cell r="U1338">
            <v>800.01</v>
          </cell>
          <cell r="V1338">
            <v>871</v>
          </cell>
          <cell r="W1338">
            <v>8.1500000000000003E-2</v>
          </cell>
          <cell r="X1338">
            <v>800.01</v>
          </cell>
          <cell r="Y1338">
            <v>871</v>
          </cell>
          <cell r="Z1338">
            <v>8.1500000000000003E-2</v>
          </cell>
          <cell r="AA1338">
            <v>800.01</v>
          </cell>
          <cell r="AB1338">
            <v>17643420.539999999</v>
          </cell>
          <cell r="AC1338" t="str">
            <v>Registro Valido</v>
          </cell>
          <cell r="AD1338">
            <v>871</v>
          </cell>
          <cell r="AE1338">
            <v>871</v>
          </cell>
          <cell r="AF1338">
            <v>871</v>
          </cell>
          <cell r="AG1338">
            <v>871</v>
          </cell>
          <cell r="AH1338">
            <v>862</v>
          </cell>
          <cell r="AI1338">
            <v>862</v>
          </cell>
          <cell r="AJ1338">
            <v>862</v>
          </cell>
          <cell r="AK1338">
            <v>862</v>
          </cell>
          <cell r="AM1338" t="str">
            <v>ALI_41_SEG_14</v>
          </cell>
          <cell r="AN1338" t="str">
            <v>ALI_41_SEG_14_VAL_17643420.54</v>
          </cell>
          <cell r="AO1338">
            <v>3</v>
          </cell>
          <cell r="AP1338">
            <v>17643420.539999999</v>
          </cell>
          <cell r="AQ1338" t="b">
            <v>1</v>
          </cell>
          <cell r="AR1338" t="str">
            <v/>
          </cell>
          <cell r="AS1338" t="str">
            <v>X</v>
          </cell>
          <cell r="AT1338" t="str">
            <v>ALI_41_SEG_14_X</v>
          </cell>
          <cell r="AU1338">
            <v>1</v>
          </cell>
          <cell r="AV1338" t="str">
            <v>Cotizacion Seleccionada</v>
          </cell>
        </row>
        <row r="1339">
          <cell r="A1339" t="str">
            <v>ALI_41_SEG_15</v>
          </cell>
          <cell r="B1339" t="str">
            <v>5to_Evento_973_V2_PIPPO_17517124.xlsm</v>
          </cell>
          <cell r="C1339">
            <v>41</v>
          </cell>
          <cell r="D1339">
            <v>2038</v>
          </cell>
          <cell r="E1339" t="str">
            <v>Alimentos Pippo S.A.S</v>
          </cell>
          <cell r="F1339">
            <v>165</v>
          </cell>
          <cell r="G1339" t="str">
            <v>BEBIDAS LÁCTEAS</v>
          </cell>
          <cell r="H1339" t="str">
            <v>41 : Leche Entera Saborizada (Chocolate, fresa y vainilla), ultra alta temperatura UAT (UHT).</v>
          </cell>
          <cell r="I1339">
            <v>15</v>
          </cell>
          <cell r="J1339" t="str">
            <v>Sitio 1 : CARRERA 127#22G-18 INT 4 - Sitio 2 : SIBERIA KM 7.5 CELTA, LOTE 159 - Sitio 3 : CARRERA 68B #10A-18 - Sitio 4 : CALLE 24F#101B-15 - Sitio 5 : CARRERA 65B#10A-87 - Sitio 6 : AUTO MEDE KM 1,5 P INDUS FLORIDA BOD 23 - Sitio 7 : CARRERA 71 A BIS # 63D-38 -</v>
          </cell>
          <cell r="K1339">
            <v>44835</v>
          </cell>
          <cell r="L1339">
            <v>7314</v>
          </cell>
          <cell r="M1339">
            <v>8611</v>
          </cell>
          <cell r="N1339">
            <v>4661</v>
          </cell>
          <cell r="O1339">
            <v>265</v>
          </cell>
          <cell r="P1339">
            <v>871</v>
          </cell>
          <cell r="Q1339">
            <v>8.1500000000000003E-2</v>
          </cell>
          <cell r="R1339">
            <v>800.01</v>
          </cell>
          <cell r="S1339">
            <v>871</v>
          </cell>
          <cell r="T1339">
            <v>8.1500000000000003E-2</v>
          </cell>
          <cell r="U1339">
            <v>800.01</v>
          </cell>
          <cell r="V1339">
            <v>871</v>
          </cell>
          <cell r="W1339">
            <v>8.1500000000000003E-2</v>
          </cell>
          <cell r="X1339">
            <v>800.01</v>
          </cell>
          <cell r="Y1339">
            <v>871</v>
          </cell>
          <cell r="Z1339">
            <v>8.1500000000000003E-2</v>
          </cell>
          <cell r="AA1339">
            <v>800.01</v>
          </cell>
          <cell r="AB1339">
            <v>16681008.51</v>
          </cell>
          <cell r="AC1339" t="str">
            <v>Registro Valido</v>
          </cell>
          <cell r="AD1339">
            <v>871</v>
          </cell>
          <cell r="AE1339">
            <v>871</v>
          </cell>
          <cell r="AF1339">
            <v>871</v>
          </cell>
          <cell r="AG1339">
            <v>871</v>
          </cell>
          <cell r="AH1339">
            <v>862</v>
          </cell>
          <cell r="AI1339">
            <v>862</v>
          </cell>
          <cell r="AJ1339">
            <v>862</v>
          </cell>
          <cell r="AK1339">
            <v>862</v>
          </cell>
          <cell r="AM1339" t="str">
            <v>ALI_41_SEG_15</v>
          </cell>
          <cell r="AN1339" t="str">
            <v>ALI_41_SEG_15_VAL_16681008.51</v>
          </cell>
          <cell r="AO1339">
            <v>3</v>
          </cell>
          <cell r="AP1339">
            <v>16681008.51</v>
          </cell>
          <cell r="AQ1339" t="b">
            <v>1</v>
          </cell>
          <cell r="AR1339" t="str">
            <v/>
          </cell>
          <cell r="AS1339" t="str">
            <v>X</v>
          </cell>
          <cell r="AT1339" t="str">
            <v>ALI_41_SEG_15_X</v>
          </cell>
          <cell r="AU1339">
            <v>1</v>
          </cell>
          <cell r="AV1339" t="str">
            <v>Cotizacion Seleccionada</v>
          </cell>
        </row>
        <row r="1340">
          <cell r="A1340" t="b">
            <v>0</v>
          </cell>
          <cell r="B1340" t="str">
            <v>5to_Evento_973_V2_PIPPO_17517124.xlsm</v>
          </cell>
          <cell r="C1340">
            <v>12</v>
          </cell>
          <cell r="D1340">
            <v>2038</v>
          </cell>
          <cell r="E1340" t="str">
            <v>Alimentos Pippo S.A.S</v>
          </cell>
          <cell r="F1340">
            <v>166</v>
          </cell>
          <cell r="G1340" t="str">
            <v>BEBIDAS LÁCTEAS</v>
          </cell>
          <cell r="H1340" t="str">
            <v>12 : Bebida láctea fermentada pasteurizada sabores a maracuyá, mango, mora, melocotón, fresa y/o sorbete con sabores a maracuyá, mango, melocotón, fresa y mora. Adicionada con Hierro aminoquelado</v>
          </cell>
          <cell r="I1340">
            <v>1</v>
          </cell>
          <cell r="J1340" t="str">
            <v>Sitio 1 : CARRERA 127#22G-18 INT 4 - Sitio 2 : SIBERIA KM 7.5 CELTA, LOTE 159 - Sitio 3 : CARRERA 68B #10A-18 - Sitio 4 : CALLE 24F#101B-15 - Sitio 5 : CARRERA 65B#10A-87 - Sitio 6 : AUTO MEDE KM 1,5 P INDUS FLORIDA BOD 23 - Sitio 7 : CARRERA 71 A BIS # 63D-38 -</v>
          </cell>
          <cell r="K1340">
            <v>44835</v>
          </cell>
          <cell r="L1340">
            <v>6195</v>
          </cell>
          <cell r="M1340">
            <v>7886</v>
          </cell>
          <cell r="N1340">
            <v>3724</v>
          </cell>
          <cell r="O1340">
            <v>405</v>
          </cell>
          <cell r="P1340">
            <v>933</v>
          </cell>
          <cell r="Q1340">
            <v>1.0699999999999999E-2</v>
          </cell>
          <cell r="R1340">
            <v>923.02</v>
          </cell>
          <cell r="S1340">
            <v>933</v>
          </cell>
          <cell r="T1340">
            <v>1.0699999999999999E-2</v>
          </cell>
          <cell r="U1340">
            <v>923.02</v>
          </cell>
          <cell r="V1340">
            <v>933</v>
          </cell>
          <cell r="W1340">
            <v>1.0699999999999999E-2</v>
          </cell>
          <cell r="X1340">
            <v>923.02</v>
          </cell>
          <cell r="Y1340">
            <v>933</v>
          </cell>
          <cell r="Z1340">
            <v>1.0699999999999999E-2</v>
          </cell>
          <cell r="AA1340">
            <v>923.02</v>
          </cell>
          <cell r="AB1340">
            <v>16808194.199999999</v>
          </cell>
          <cell r="AC1340" t="str">
            <v>Registro Valido</v>
          </cell>
          <cell r="AD1340">
            <v>933</v>
          </cell>
          <cell r="AE1340">
            <v>933</v>
          </cell>
          <cell r="AF1340">
            <v>933</v>
          </cell>
          <cell r="AG1340">
            <v>933</v>
          </cell>
          <cell r="AH1340">
            <v>924</v>
          </cell>
          <cell r="AI1340">
            <v>924</v>
          </cell>
          <cell r="AJ1340">
            <v>924</v>
          </cell>
          <cell r="AK1340">
            <v>924</v>
          </cell>
          <cell r="AM1340" t="str">
            <v>ALI_12_SEG_1</v>
          </cell>
          <cell r="AN1340" t="str">
            <v>ALI_12_SEG_1_VAL_16808194.2</v>
          </cell>
          <cell r="AO1340">
            <v>3</v>
          </cell>
          <cell r="AP1340">
            <v>14836550.399999999</v>
          </cell>
          <cell r="AQ1340" t="b">
            <v>0</v>
          </cell>
          <cell r="AR1340" t="str">
            <v/>
          </cell>
          <cell r="AS1340" t="str">
            <v/>
          </cell>
          <cell r="AT1340" t="str">
            <v>ALI_12_SEG_1_</v>
          </cell>
          <cell r="AU1340">
            <v>1</v>
          </cell>
          <cell r="AV1340" t="str">
            <v>No Seleccionada</v>
          </cell>
        </row>
        <row r="1341">
          <cell r="A1341" t="b">
            <v>0</v>
          </cell>
          <cell r="B1341" t="str">
            <v>5to_Evento_973_V2_PIPPO_17517124.xlsm</v>
          </cell>
          <cell r="C1341">
            <v>12</v>
          </cell>
          <cell r="D1341">
            <v>2038</v>
          </cell>
          <cell r="E1341" t="str">
            <v>Alimentos Pippo S.A.S</v>
          </cell>
          <cell r="F1341">
            <v>167</v>
          </cell>
          <cell r="G1341" t="str">
            <v>BEBIDAS LÁCTEAS</v>
          </cell>
          <cell r="H1341" t="str">
            <v>12 : Bebida láctea fermentada pasteurizada sabores a maracuyá, mango, mora, melocotón, fresa y/o sorbete con sabores a maracuyá, mango, melocotón, fresa y mora. Adicionada con Hierro aminoquelado</v>
          </cell>
          <cell r="I1341">
            <v>2</v>
          </cell>
          <cell r="J1341" t="str">
            <v>Sitio 1 : CARRERA 127#22G-18 INT 4 - Sitio 2 : SIBERIA KM 7.5 CELTA, LOTE 159 - Sitio 3 : CARRERA 68B #10A-18 - Sitio 4 : CALLE 24F#101B-15 - Sitio 5 : CARRERA 65B#10A-87 - Sitio 6 : AUTO MEDE KM 1,5 P INDUS FLORIDA BOD 23 - Sitio 7 : CARRERA 71 A BIS # 63D-38 -</v>
          </cell>
          <cell r="K1341">
            <v>44835</v>
          </cell>
          <cell r="L1341">
            <v>6335</v>
          </cell>
          <cell r="M1341">
            <v>8064</v>
          </cell>
          <cell r="N1341">
            <v>3808</v>
          </cell>
          <cell r="O1341">
            <v>414</v>
          </cell>
          <cell r="P1341">
            <v>933</v>
          </cell>
          <cell r="Q1341">
            <v>1.0699999999999999E-2</v>
          </cell>
          <cell r="R1341">
            <v>923.02</v>
          </cell>
          <cell r="S1341">
            <v>933</v>
          </cell>
          <cell r="T1341">
            <v>1.0699999999999999E-2</v>
          </cell>
          <cell r="U1341">
            <v>923.02</v>
          </cell>
          <cell r="V1341">
            <v>933</v>
          </cell>
          <cell r="W1341">
            <v>1.0699999999999999E-2</v>
          </cell>
          <cell r="X1341">
            <v>923.02</v>
          </cell>
          <cell r="Y1341">
            <v>933</v>
          </cell>
          <cell r="Z1341">
            <v>1.0699999999999999E-2</v>
          </cell>
          <cell r="AA1341">
            <v>923.02</v>
          </cell>
          <cell r="AB1341">
            <v>17187555.420000002</v>
          </cell>
          <cell r="AC1341" t="str">
            <v>Registro Valido</v>
          </cell>
          <cell r="AD1341">
            <v>933</v>
          </cell>
          <cell r="AE1341">
            <v>933</v>
          </cell>
          <cell r="AF1341">
            <v>933</v>
          </cell>
          <cell r="AG1341">
            <v>933</v>
          </cell>
          <cell r="AH1341">
            <v>924</v>
          </cell>
          <cell r="AI1341">
            <v>924</v>
          </cell>
          <cell r="AJ1341">
            <v>924</v>
          </cell>
          <cell r="AK1341">
            <v>924</v>
          </cell>
          <cell r="AM1341" t="str">
            <v>ALI_12_SEG_2</v>
          </cell>
          <cell r="AN1341" t="str">
            <v>ALI_12_SEG_2_VAL_17187555.42</v>
          </cell>
          <cell r="AO1341">
            <v>3</v>
          </cell>
          <cell r="AP1341">
            <v>14985271.35</v>
          </cell>
          <cell r="AQ1341" t="b">
            <v>0</v>
          </cell>
          <cell r="AR1341" t="str">
            <v/>
          </cell>
          <cell r="AS1341" t="str">
            <v/>
          </cell>
          <cell r="AT1341" t="str">
            <v>ALI_12_SEG_2_</v>
          </cell>
          <cell r="AU1341">
            <v>1</v>
          </cell>
          <cell r="AV1341" t="str">
            <v>No Seleccionada</v>
          </cell>
        </row>
        <row r="1342">
          <cell r="A1342" t="b">
            <v>0</v>
          </cell>
          <cell r="B1342" t="str">
            <v>5to_Evento_973_V2_PIPPO_17517124.xlsm</v>
          </cell>
          <cell r="C1342">
            <v>12</v>
          </cell>
          <cell r="D1342">
            <v>2038</v>
          </cell>
          <cell r="E1342" t="str">
            <v>Alimentos Pippo S.A.S</v>
          </cell>
          <cell r="F1342">
            <v>168</v>
          </cell>
          <cell r="G1342" t="str">
            <v>BEBIDAS LÁCTEAS</v>
          </cell>
          <cell r="H1342" t="str">
            <v>12 : Bebida láctea fermentada pasteurizada sabores a maracuyá, mango, mora, melocotón, fresa y/o sorbete con sabores a maracuyá, mango, melocotón, fresa y mora. Adicionada con Hierro aminoquelado</v>
          </cell>
          <cell r="I1342">
            <v>3</v>
          </cell>
          <cell r="J1342" t="str">
            <v>Sitio 1 : CARRERA 127#22G-18 INT 4 - Sitio 2 : SIBERIA KM 7.5 CELTA, LOTE 159 - Sitio 3 : CARRERA 68B #10A-18 - Sitio 4 : CALLE 24F#101B-15 - Sitio 5 : CARRERA 65B#10A-87 - Sitio 6 : AUTO MEDE KM 1,5 P INDUS FLORIDA BOD 23 - Sitio 7 : CARRERA 71 A BIS # 63D-38 -</v>
          </cell>
          <cell r="K1342">
            <v>44835</v>
          </cell>
          <cell r="L1342">
            <v>6297</v>
          </cell>
          <cell r="M1342">
            <v>8016</v>
          </cell>
          <cell r="N1342">
            <v>3785</v>
          </cell>
          <cell r="O1342">
            <v>411</v>
          </cell>
          <cell r="P1342">
            <v>933</v>
          </cell>
          <cell r="Q1342">
            <v>1.0699999999999999E-2</v>
          </cell>
          <cell r="R1342">
            <v>923.02</v>
          </cell>
          <cell r="S1342">
            <v>933</v>
          </cell>
          <cell r="T1342">
            <v>1.0699999999999999E-2</v>
          </cell>
          <cell r="U1342">
            <v>923.02</v>
          </cell>
          <cell r="V1342">
            <v>933</v>
          </cell>
          <cell r="W1342">
            <v>1.0699999999999999E-2</v>
          </cell>
          <cell r="X1342">
            <v>923.02</v>
          </cell>
          <cell r="Y1342">
            <v>933</v>
          </cell>
          <cell r="Z1342">
            <v>1.0699999999999999E-2</v>
          </cell>
          <cell r="AA1342">
            <v>923.02</v>
          </cell>
          <cell r="AB1342">
            <v>17084177.18</v>
          </cell>
          <cell r="AC1342" t="str">
            <v>Registro Valido</v>
          </cell>
          <cell r="AD1342">
            <v>933</v>
          </cell>
          <cell r="AE1342">
            <v>933</v>
          </cell>
          <cell r="AF1342">
            <v>933</v>
          </cell>
          <cell r="AG1342">
            <v>933</v>
          </cell>
          <cell r="AH1342">
            <v>924</v>
          </cell>
          <cell r="AI1342">
            <v>924</v>
          </cell>
          <cell r="AJ1342">
            <v>924</v>
          </cell>
          <cell r="AK1342">
            <v>924</v>
          </cell>
          <cell r="AM1342" t="str">
            <v>ALI_12_SEG_3</v>
          </cell>
          <cell r="AN1342" t="str">
            <v>ALI_12_SEG_3_VAL_17084177.18</v>
          </cell>
          <cell r="AO1342">
            <v>3</v>
          </cell>
          <cell r="AP1342">
            <v>14962883.459999999</v>
          </cell>
          <cell r="AQ1342" t="b">
            <v>0</v>
          </cell>
          <cell r="AR1342" t="str">
            <v/>
          </cell>
          <cell r="AS1342" t="str">
            <v/>
          </cell>
          <cell r="AT1342" t="str">
            <v>ALI_12_SEG_3_</v>
          </cell>
          <cell r="AU1342">
            <v>1</v>
          </cell>
          <cell r="AV1342" t="str">
            <v>No Seleccionada</v>
          </cell>
        </row>
        <row r="1343">
          <cell r="A1343" t="b">
            <v>0</v>
          </cell>
          <cell r="B1343" t="str">
            <v>5to_Evento_973_V2_PIPPO_17517124.xlsm</v>
          </cell>
          <cell r="C1343">
            <v>12</v>
          </cell>
          <cell r="D1343">
            <v>2038</v>
          </cell>
          <cell r="E1343" t="str">
            <v>Alimentos Pippo S.A.S</v>
          </cell>
          <cell r="F1343">
            <v>169</v>
          </cell>
          <cell r="G1343" t="str">
            <v>BEBIDAS LÁCTEAS</v>
          </cell>
          <cell r="H1343" t="str">
            <v>12 : Bebida láctea fermentada pasteurizada sabores a maracuyá, mango, mora, melocotón, fresa y/o sorbete con sabores a maracuyá, mango, melocotón, fresa y mora. Adicionada con Hierro aminoquelado</v>
          </cell>
          <cell r="I1343">
            <v>4</v>
          </cell>
          <cell r="J1343" t="str">
            <v>Sitio 1 : CARRERA 127#22G-18 INT 4 - Sitio 2 : SIBERIA KM 7.5 CELTA, LOTE 159 - Sitio 3 : CARRERA 68B #10A-18 - Sitio 4 : CALLE 24F#101B-15 - Sitio 5 : CARRERA 65B#10A-87 - Sitio 6 : AUTO MEDE KM 1,5 P INDUS FLORIDA BOD 23 - Sitio 7 : CARRERA 71 A BIS # 63D-38 -</v>
          </cell>
          <cell r="K1343">
            <v>44835</v>
          </cell>
          <cell r="L1343">
            <v>6710</v>
          </cell>
          <cell r="M1343">
            <v>8541</v>
          </cell>
          <cell r="N1343">
            <v>4033</v>
          </cell>
          <cell r="O1343">
            <v>439</v>
          </cell>
          <cell r="P1343">
            <v>933</v>
          </cell>
          <cell r="Q1343">
            <v>1.0699999999999999E-2</v>
          </cell>
          <cell r="R1343">
            <v>923.02</v>
          </cell>
          <cell r="S1343">
            <v>933</v>
          </cell>
          <cell r="T1343">
            <v>1.0699999999999999E-2</v>
          </cell>
          <cell r="U1343">
            <v>923.02</v>
          </cell>
          <cell r="V1343">
            <v>933</v>
          </cell>
          <cell r="W1343">
            <v>1.0699999999999999E-2</v>
          </cell>
          <cell r="X1343">
            <v>923.02</v>
          </cell>
          <cell r="Y1343">
            <v>933</v>
          </cell>
          <cell r="Z1343">
            <v>1.0699999999999999E-2</v>
          </cell>
          <cell r="AA1343">
            <v>923.02</v>
          </cell>
          <cell r="AB1343">
            <v>18204723.460000001</v>
          </cell>
          <cell r="AC1343" t="str">
            <v>Registro Valido</v>
          </cell>
          <cell r="AD1343">
            <v>933</v>
          </cell>
          <cell r="AE1343">
            <v>933</v>
          </cell>
          <cell r="AF1343">
            <v>933</v>
          </cell>
          <cell r="AG1343">
            <v>933</v>
          </cell>
          <cell r="AH1343">
            <v>924</v>
          </cell>
          <cell r="AI1343">
            <v>924</v>
          </cell>
          <cell r="AJ1343">
            <v>924</v>
          </cell>
          <cell r="AK1343">
            <v>924</v>
          </cell>
          <cell r="AM1343" t="str">
            <v>ALI_12_SEG_4</v>
          </cell>
          <cell r="AN1343" t="str">
            <v>ALI_12_SEG_4_VAL_18204723.46</v>
          </cell>
          <cell r="AO1343">
            <v>3</v>
          </cell>
          <cell r="AP1343">
            <v>16033103.279999999</v>
          </cell>
          <cell r="AQ1343" t="b">
            <v>0</v>
          </cell>
          <cell r="AR1343" t="str">
            <v/>
          </cell>
          <cell r="AS1343" t="str">
            <v/>
          </cell>
          <cell r="AT1343" t="str">
            <v>ALI_12_SEG_4_</v>
          </cell>
          <cell r="AU1343">
            <v>1</v>
          </cell>
          <cell r="AV1343" t="str">
            <v>No Seleccionada</v>
          </cell>
        </row>
        <row r="1344">
          <cell r="A1344" t="b">
            <v>0</v>
          </cell>
          <cell r="B1344" t="str">
            <v>5to_Evento_973_V2_PIPPO_17517124.xlsm</v>
          </cell>
          <cell r="C1344">
            <v>12</v>
          </cell>
          <cell r="D1344">
            <v>2038</v>
          </cell>
          <cell r="E1344" t="str">
            <v>Alimentos Pippo S.A.S</v>
          </cell>
          <cell r="F1344">
            <v>170</v>
          </cell>
          <cell r="G1344" t="str">
            <v>BEBIDAS LÁCTEAS</v>
          </cell>
          <cell r="H1344" t="str">
            <v>12 : Bebida láctea fermentada pasteurizada sabores a maracuyá, mango, mora, melocotón, fresa y/o sorbete con sabores a maracuyá, mango, melocotón, fresa y mora. Adicionada con Hierro aminoquelado</v>
          </cell>
          <cell r="I1344">
            <v>5</v>
          </cell>
          <cell r="J1344" t="str">
            <v>Sitio 1 : CARRERA 127#22G-18 INT 4 - Sitio 2 : SIBERIA KM 7.5 CELTA, LOTE 159 - Sitio 3 : CARRERA 68B #10A-18 - Sitio 4 : CALLE 24F#101B-15 - Sitio 5 : CARRERA 65B#10A-87 - Sitio 6 : AUTO MEDE KM 1,5 P INDUS FLORIDA BOD 23 - Sitio 7 : CARRERA 71 A BIS # 63D-38 -</v>
          </cell>
          <cell r="K1344">
            <v>44835</v>
          </cell>
          <cell r="L1344">
            <v>6237</v>
          </cell>
          <cell r="M1344">
            <v>7940</v>
          </cell>
          <cell r="N1344">
            <v>3749</v>
          </cell>
          <cell r="O1344">
            <v>407</v>
          </cell>
          <cell r="P1344">
            <v>933</v>
          </cell>
          <cell r="Q1344">
            <v>1.0699999999999999E-2</v>
          </cell>
          <cell r="R1344">
            <v>923.02</v>
          </cell>
          <cell r="S1344">
            <v>933</v>
          </cell>
          <cell r="T1344">
            <v>1.0699999999999999E-2</v>
          </cell>
          <cell r="U1344">
            <v>923.02</v>
          </cell>
          <cell r="V1344">
            <v>933</v>
          </cell>
          <cell r="W1344">
            <v>1.0699999999999999E-2</v>
          </cell>
          <cell r="X1344">
            <v>923.02</v>
          </cell>
          <cell r="Y1344">
            <v>933</v>
          </cell>
          <cell r="Z1344">
            <v>1.0699999999999999E-2</v>
          </cell>
          <cell r="AA1344">
            <v>923.02</v>
          </cell>
          <cell r="AB1344">
            <v>16921725.66</v>
          </cell>
          <cell r="AC1344" t="str">
            <v>Registro Valido</v>
          </cell>
          <cell r="AD1344">
            <v>933</v>
          </cell>
          <cell r="AE1344">
            <v>933</v>
          </cell>
          <cell r="AF1344">
            <v>933</v>
          </cell>
          <cell r="AG1344">
            <v>933</v>
          </cell>
          <cell r="AH1344">
            <v>924</v>
          </cell>
          <cell r="AI1344">
            <v>924</v>
          </cell>
          <cell r="AJ1344">
            <v>924</v>
          </cell>
          <cell r="AK1344">
            <v>924</v>
          </cell>
          <cell r="AM1344" t="str">
            <v>ALI_12_SEG_5</v>
          </cell>
          <cell r="AN1344" t="str">
            <v>ALI_12_SEG_5_VAL_16921725.66</v>
          </cell>
          <cell r="AO1344">
            <v>3</v>
          </cell>
          <cell r="AP1344">
            <v>14870692.559999999</v>
          </cell>
          <cell r="AQ1344" t="b">
            <v>0</v>
          </cell>
          <cell r="AR1344" t="str">
            <v/>
          </cell>
          <cell r="AS1344" t="str">
            <v/>
          </cell>
          <cell r="AT1344" t="str">
            <v>ALI_12_SEG_5_</v>
          </cell>
          <cell r="AU1344">
            <v>1</v>
          </cell>
          <cell r="AV1344" t="str">
            <v>No Seleccionada</v>
          </cell>
        </row>
        <row r="1345">
          <cell r="A1345" t="b">
            <v>0</v>
          </cell>
          <cell r="B1345" t="str">
            <v>5to_Evento_973_V2_PIPPO_17517124.xlsm</v>
          </cell>
          <cell r="C1345">
            <v>12</v>
          </cell>
          <cell r="D1345">
            <v>2038</v>
          </cell>
          <cell r="E1345" t="str">
            <v>Alimentos Pippo S.A.S</v>
          </cell>
          <cell r="F1345">
            <v>171</v>
          </cell>
          <cell r="G1345" t="str">
            <v>BEBIDAS LÁCTEAS</v>
          </cell>
          <cell r="H1345" t="str">
            <v>12 : Bebida láctea fermentada pasteurizada sabores a maracuyá, mango, mora, melocotón, fresa y/o sorbete con sabores a maracuyá, mango, melocotón, fresa y mora. Adicionada con Hierro aminoquelado</v>
          </cell>
          <cell r="I1345">
            <v>6</v>
          </cell>
          <cell r="J1345" t="str">
            <v>Sitio 1 : CARRERA 127#22G-18 INT 4 - Sitio 2 : SIBERIA KM 7.5 CELTA, LOTE 159 - Sitio 3 : CARRERA 68B #10A-18 - Sitio 4 : CALLE 24F#101B-15 - Sitio 5 : CARRERA 65B#10A-87 - Sitio 6 : AUTO MEDE KM 1,5 P INDUS FLORIDA BOD 23 - Sitio 7 : CARRERA 71 A BIS # 63D-38 -</v>
          </cell>
          <cell r="K1345">
            <v>44835</v>
          </cell>
          <cell r="L1345">
            <v>6750</v>
          </cell>
          <cell r="M1345">
            <v>8594</v>
          </cell>
          <cell r="N1345">
            <v>4057</v>
          </cell>
          <cell r="O1345">
            <v>441</v>
          </cell>
          <cell r="P1345">
            <v>933</v>
          </cell>
          <cell r="Q1345">
            <v>1.0699999999999999E-2</v>
          </cell>
          <cell r="R1345">
            <v>923.02</v>
          </cell>
          <cell r="S1345">
            <v>933</v>
          </cell>
          <cell r="T1345">
            <v>1.0699999999999999E-2</v>
          </cell>
          <cell r="U1345">
            <v>923.02</v>
          </cell>
          <cell r="V1345">
            <v>933</v>
          </cell>
          <cell r="W1345">
            <v>1.0699999999999999E-2</v>
          </cell>
          <cell r="X1345">
            <v>923.02</v>
          </cell>
          <cell r="Y1345">
            <v>933</v>
          </cell>
          <cell r="Z1345">
            <v>1.0699999999999999E-2</v>
          </cell>
          <cell r="AA1345">
            <v>923.02</v>
          </cell>
          <cell r="AB1345">
            <v>18314562.84</v>
          </cell>
          <cell r="AC1345" t="str">
            <v>Registro Valido</v>
          </cell>
          <cell r="AD1345">
            <v>933</v>
          </cell>
          <cell r="AE1345">
            <v>933</v>
          </cell>
          <cell r="AF1345">
            <v>933</v>
          </cell>
          <cell r="AG1345">
            <v>933</v>
          </cell>
          <cell r="AH1345">
            <v>924</v>
          </cell>
          <cell r="AI1345">
            <v>924</v>
          </cell>
          <cell r="AJ1345">
            <v>924</v>
          </cell>
          <cell r="AK1345">
            <v>924</v>
          </cell>
          <cell r="AM1345" t="str">
            <v>ALI_12_SEG_6</v>
          </cell>
          <cell r="AN1345" t="str">
            <v>ALI_12_SEG_6_VAL_18314562.84</v>
          </cell>
          <cell r="AO1345">
            <v>3</v>
          </cell>
          <cell r="AP1345">
            <v>16220594.07</v>
          </cell>
          <cell r="AQ1345" t="b">
            <v>0</v>
          </cell>
          <cell r="AR1345" t="str">
            <v/>
          </cell>
          <cell r="AS1345" t="str">
            <v/>
          </cell>
          <cell r="AT1345" t="str">
            <v>ALI_12_SEG_6_</v>
          </cell>
          <cell r="AU1345">
            <v>1</v>
          </cell>
          <cell r="AV1345" t="str">
            <v>No Seleccionada</v>
          </cell>
        </row>
        <row r="1346">
          <cell r="A1346" t="b">
            <v>0</v>
          </cell>
          <cell r="B1346" t="str">
            <v>5to_Evento_973_V2_PIPPO_17517124.xlsm</v>
          </cell>
          <cell r="C1346">
            <v>12</v>
          </cell>
          <cell r="D1346">
            <v>2038</v>
          </cell>
          <cell r="E1346" t="str">
            <v>Alimentos Pippo S.A.S</v>
          </cell>
          <cell r="F1346">
            <v>172</v>
          </cell>
          <cell r="G1346" t="str">
            <v>BEBIDAS LÁCTEAS</v>
          </cell>
          <cell r="H1346" t="str">
            <v>12 : Bebida láctea fermentada pasteurizada sabores a maracuyá, mango, mora, melocotón, fresa y/o sorbete con sabores a maracuyá, mango, melocotón, fresa y mora. Adicionada con Hierro aminoquelado</v>
          </cell>
          <cell r="I1346">
            <v>7</v>
          </cell>
          <cell r="J1346" t="str">
            <v>Sitio 1 : CARRERA 127#22G-18 INT 4 - Sitio 2 : SIBERIA KM 7.5 CELTA, LOTE 159 - Sitio 3 : CARRERA 68B #10A-18 - Sitio 4 : CALLE 24F#101B-15 - Sitio 5 : CARRERA 65B#10A-87 - Sitio 6 : AUTO MEDE KM 1,5 P INDUS FLORIDA BOD 23 - Sitio 7 : CARRERA 71 A BIS # 63D-38 -</v>
          </cell>
          <cell r="K1346">
            <v>44835</v>
          </cell>
          <cell r="L1346">
            <v>6894</v>
          </cell>
          <cell r="M1346">
            <v>8776</v>
          </cell>
          <cell r="N1346">
            <v>4144</v>
          </cell>
          <cell r="O1346">
            <v>450</v>
          </cell>
          <cell r="P1346">
            <v>933</v>
          </cell>
          <cell r="Q1346">
            <v>1.0699999999999999E-2</v>
          </cell>
          <cell r="R1346">
            <v>923.02</v>
          </cell>
          <cell r="S1346">
            <v>933</v>
          </cell>
          <cell r="T1346">
            <v>1.0699999999999999E-2</v>
          </cell>
          <cell r="U1346">
            <v>923.02</v>
          </cell>
          <cell r="V1346">
            <v>933</v>
          </cell>
          <cell r="W1346">
            <v>1.0699999999999999E-2</v>
          </cell>
          <cell r="X1346">
            <v>923.02</v>
          </cell>
          <cell r="Y1346">
            <v>933</v>
          </cell>
          <cell r="Z1346">
            <v>1.0699999999999999E-2</v>
          </cell>
          <cell r="AA1346">
            <v>923.02</v>
          </cell>
          <cell r="AB1346">
            <v>18704077.279999997</v>
          </cell>
          <cell r="AC1346" t="str">
            <v>Registro Valido</v>
          </cell>
          <cell r="AD1346">
            <v>933</v>
          </cell>
          <cell r="AE1346">
            <v>933</v>
          </cell>
          <cell r="AF1346">
            <v>933</v>
          </cell>
          <cell r="AG1346">
            <v>933</v>
          </cell>
          <cell r="AH1346">
            <v>924</v>
          </cell>
          <cell r="AI1346">
            <v>924</v>
          </cell>
          <cell r="AJ1346">
            <v>924</v>
          </cell>
          <cell r="AK1346">
            <v>924</v>
          </cell>
          <cell r="AM1346" t="str">
            <v>ALI_12_SEG_7</v>
          </cell>
          <cell r="AN1346" t="str">
            <v>ALI_12_SEG_7_VAL_18704077.28</v>
          </cell>
          <cell r="AO1346">
            <v>3</v>
          </cell>
          <cell r="AP1346">
            <v>16639599.060000001</v>
          </cell>
          <cell r="AQ1346" t="b">
            <v>0</v>
          </cell>
          <cell r="AR1346" t="str">
            <v/>
          </cell>
          <cell r="AS1346" t="str">
            <v/>
          </cell>
          <cell r="AT1346" t="str">
            <v>ALI_12_SEG_7_</v>
          </cell>
          <cell r="AU1346">
            <v>1</v>
          </cell>
          <cell r="AV1346" t="str">
            <v>No Seleccionada</v>
          </cell>
        </row>
        <row r="1347">
          <cell r="A1347" t="b">
            <v>0</v>
          </cell>
          <cell r="B1347" t="str">
            <v>5to_Evento_973_V2_PIPPO_17517124.xlsm</v>
          </cell>
          <cell r="C1347">
            <v>12</v>
          </cell>
          <cell r="D1347">
            <v>2038</v>
          </cell>
          <cell r="E1347" t="str">
            <v>Alimentos Pippo S.A.S</v>
          </cell>
          <cell r="F1347">
            <v>173</v>
          </cell>
          <cell r="G1347" t="str">
            <v>BEBIDAS LÁCTEAS</v>
          </cell>
          <cell r="H1347" t="str">
            <v>12 : Bebida láctea fermentada pasteurizada sabores a maracuyá, mango, mora, melocotón, fresa y/o sorbete con sabores a maracuyá, mango, melocotón, fresa y mora. Adicionada con Hierro aminoquelado</v>
          </cell>
          <cell r="I1347">
            <v>8</v>
          </cell>
          <cell r="J1347" t="str">
            <v>Sitio 1 : CARRERA 127#22G-18 INT 4 - Sitio 2 : SIBERIA KM 7.5 CELTA, LOTE 159 - Sitio 3 : CARRERA 68B #10A-18 - Sitio 4 : CALLE 24F#101B-15 - Sitio 5 : CARRERA 65B#10A-87 - Sitio 6 : AUTO MEDE KM 1,5 P INDUS FLORIDA BOD 23 - Sitio 7 : CARRERA 71 A BIS # 63D-38 -</v>
          </cell>
          <cell r="K1347">
            <v>44835</v>
          </cell>
          <cell r="L1347">
            <v>6654</v>
          </cell>
          <cell r="M1347">
            <v>8470</v>
          </cell>
          <cell r="N1347">
            <v>4000</v>
          </cell>
          <cell r="O1347">
            <v>435</v>
          </cell>
          <cell r="P1347">
            <v>933</v>
          </cell>
          <cell r="Q1347">
            <v>1.0699999999999999E-2</v>
          </cell>
          <cell r="R1347">
            <v>923.02</v>
          </cell>
          <cell r="S1347">
            <v>933</v>
          </cell>
          <cell r="T1347">
            <v>1.0699999999999999E-2</v>
          </cell>
          <cell r="U1347">
            <v>923.02</v>
          </cell>
          <cell r="V1347">
            <v>933</v>
          </cell>
          <cell r="W1347">
            <v>1.0699999999999999E-2</v>
          </cell>
          <cell r="X1347">
            <v>923.02</v>
          </cell>
          <cell r="Y1347">
            <v>933</v>
          </cell>
          <cell r="Z1347">
            <v>1.0699999999999999E-2</v>
          </cell>
          <cell r="AA1347">
            <v>923.02</v>
          </cell>
          <cell r="AB1347">
            <v>18053348.18</v>
          </cell>
          <cell r="AC1347" t="str">
            <v>Registro Valido</v>
          </cell>
          <cell r="AD1347">
            <v>933</v>
          </cell>
          <cell r="AE1347">
            <v>933</v>
          </cell>
          <cell r="AF1347">
            <v>933</v>
          </cell>
          <cell r="AG1347">
            <v>933</v>
          </cell>
          <cell r="AH1347">
            <v>924</v>
          </cell>
          <cell r="AI1347">
            <v>924</v>
          </cell>
          <cell r="AJ1347">
            <v>924</v>
          </cell>
          <cell r="AK1347">
            <v>924</v>
          </cell>
          <cell r="AM1347" t="str">
            <v>ALI_12_SEG_8</v>
          </cell>
          <cell r="AN1347" t="str">
            <v>ALI_12_SEG_8_VAL_18053348.18</v>
          </cell>
          <cell r="AO1347">
            <v>3</v>
          </cell>
          <cell r="AP1347">
            <v>16024573.32</v>
          </cell>
          <cell r="AQ1347" t="b">
            <v>0</v>
          </cell>
          <cell r="AR1347" t="str">
            <v/>
          </cell>
          <cell r="AS1347" t="str">
            <v/>
          </cell>
          <cell r="AT1347" t="str">
            <v>ALI_12_SEG_8_</v>
          </cell>
          <cell r="AU1347">
            <v>1</v>
          </cell>
          <cell r="AV1347" t="str">
            <v>No Seleccionada</v>
          </cell>
        </row>
        <row r="1348">
          <cell r="A1348" t="b">
            <v>0</v>
          </cell>
          <cell r="B1348" t="str">
            <v>5to_Evento_973_V2_PIPPO_17517124.xlsm</v>
          </cell>
          <cell r="C1348">
            <v>12</v>
          </cell>
          <cell r="D1348">
            <v>2038</v>
          </cell>
          <cell r="E1348" t="str">
            <v>Alimentos Pippo S.A.S</v>
          </cell>
          <cell r="F1348">
            <v>174</v>
          </cell>
          <cell r="G1348" t="str">
            <v>BEBIDAS LÁCTEAS</v>
          </cell>
          <cell r="H1348" t="str">
            <v>12 : Bebida láctea fermentada pasteurizada sabores a maracuyá, mango, mora, melocotón, fresa y/o sorbete con sabores a maracuyá, mango, melocotón, fresa y mora. Adicionada con Hierro aminoquelado</v>
          </cell>
          <cell r="I1348">
            <v>9</v>
          </cell>
          <cell r="J1348" t="str">
            <v>Sitio 1 : CARRERA 127#22G-18 INT 4 - Sitio 2 : SIBERIA KM 7.5 CELTA, LOTE 159 - Sitio 3 : CARRERA 68B #10A-18 - Sitio 4 : CALLE 24F#101B-15 - Sitio 5 : CARRERA 65B#10A-87 - Sitio 6 : AUTO MEDE KM 1,5 P INDUS FLORIDA BOD 23 - Sitio 7 : CARRERA 71 A BIS # 63D-38 -</v>
          </cell>
          <cell r="K1348">
            <v>44835</v>
          </cell>
          <cell r="L1348">
            <v>6724</v>
          </cell>
          <cell r="M1348">
            <v>8560</v>
          </cell>
          <cell r="N1348">
            <v>4041</v>
          </cell>
          <cell r="O1348">
            <v>439</v>
          </cell>
          <cell r="P1348">
            <v>933</v>
          </cell>
          <cell r="Q1348">
            <v>1.0699999999999999E-2</v>
          </cell>
          <cell r="R1348">
            <v>923.02</v>
          </cell>
          <cell r="S1348">
            <v>933</v>
          </cell>
          <cell r="T1348">
            <v>1.0699999999999999E-2</v>
          </cell>
          <cell r="U1348">
            <v>923.02</v>
          </cell>
          <cell r="V1348">
            <v>933</v>
          </cell>
          <cell r="W1348">
            <v>1.0699999999999999E-2</v>
          </cell>
          <cell r="X1348">
            <v>923.02</v>
          </cell>
          <cell r="Y1348">
            <v>933</v>
          </cell>
          <cell r="Z1348">
            <v>1.0699999999999999E-2</v>
          </cell>
          <cell r="AA1348">
            <v>923.02</v>
          </cell>
          <cell r="AB1348">
            <v>18242567.280000001</v>
          </cell>
          <cell r="AC1348" t="str">
            <v>Registro Valido</v>
          </cell>
          <cell r="AD1348">
            <v>933</v>
          </cell>
          <cell r="AE1348">
            <v>933</v>
          </cell>
          <cell r="AF1348">
            <v>933</v>
          </cell>
          <cell r="AG1348">
            <v>933</v>
          </cell>
          <cell r="AH1348">
            <v>924</v>
          </cell>
          <cell r="AI1348">
            <v>924</v>
          </cell>
          <cell r="AJ1348">
            <v>924</v>
          </cell>
          <cell r="AK1348">
            <v>924</v>
          </cell>
          <cell r="AM1348" t="str">
            <v>ALI_12_SEG_9</v>
          </cell>
          <cell r="AN1348" t="str">
            <v>ALI_12_SEG_9_VAL_18242567.28</v>
          </cell>
          <cell r="AO1348">
            <v>3</v>
          </cell>
          <cell r="AP1348">
            <v>16210969.5</v>
          </cell>
          <cell r="AQ1348" t="b">
            <v>0</v>
          </cell>
          <cell r="AR1348" t="str">
            <v/>
          </cell>
          <cell r="AS1348" t="str">
            <v/>
          </cell>
          <cell r="AT1348" t="str">
            <v>ALI_12_SEG_9_</v>
          </cell>
          <cell r="AU1348">
            <v>1</v>
          </cell>
          <cell r="AV1348" t="str">
            <v>No Seleccionada</v>
          </cell>
        </row>
        <row r="1349">
          <cell r="A1349" t="b">
            <v>0</v>
          </cell>
          <cell r="B1349" t="str">
            <v>5to_Evento_973_V2_PIPPO_17517124.xlsm</v>
          </cell>
          <cell r="C1349">
            <v>12</v>
          </cell>
          <cell r="D1349">
            <v>2038</v>
          </cell>
          <cell r="E1349" t="str">
            <v>Alimentos Pippo S.A.S</v>
          </cell>
          <cell r="F1349">
            <v>175</v>
          </cell>
          <cell r="G1349" t="str">
            <v>BEBIDAS LÁCTEAS</v>
          </cell>
          <cell r="H1349" t="str">
            <v>12 : Bebida láctea fermentada pasteurizada sabores a maracuyá, mango, mora, melocotón, fresa y/o sorbete con sabores a maracuyá, mango, melocotón, fresa y mora. Adicionada con Hierro aminoquelado</v>
          </cell>
          <cell r="I1349">
            <v>10</v>
          </cell>
          <cell r="J1349" t="str">
            <v>Sitio 1 : CARRERA 127#22G-18 INT 4 - Sitio 2 : SIBERIA KM 7.5 CELTA, LOTE 159 - Sitio 3 : CARRERA 68B #10A-18 - Sitio 4 : CALLE 24F#101B-15 - Sitio 5 : CARRERA 65B#10A-87 - Sitio 6 : AUTO MEDE KM 1,5 P INDUS FLORIDA BOD 23 - Sitio 7 : CARRERA 71 A BIS # 63D-38 -</v>
          </cell>
          <cell r="K1349">
            <v>44835</v>
          </cell>
          <cell r="L1349">
            <v>6734</v>
          </cell>
          <cell r="M1349">
            <v>8574</v>
          </cell>
          <cell r="N1349">
            <v>4048</v>
          </cell>
          <cell r="O1349">
            <v>440</v>
          </cell>
          <cell r="P1349">
            <v>933</v>
          </cell>
          <cell r="Q1349">
            <v>1.0699999999999999E-2</v>
          </cell>
          <cell r="R1349">
            <v>923.02</v>
          </cell>
          <cell r="S1349">
            <v>933</v>
          </cell>
          <cell r="T1349">
            <v>1.0699999999999999E-2</v>
          </cell>
          <cell r="U1349">
            <v>923.02</v>
          </cell>
          <cell r="V1349">
            <v>933</v>
          </cell>
          <cell r="W1349">
            <v>1.0699999999999999E-2</v>
          </cell>
          <cell r="X1349">
            <v>923.02</v>
          </cell>
          <cell r="Y1349">
            <v>933</v>
          </cell>
          <cell r="Z1349">
            <v>1.0699999999999999E-2</v>
          </cell>
          <cell r="AA1349">
            <v>923.02</v>
          </cell>
          <cell r="AB1349">
            <v>18272103.920000002</v>
          </cell>
          <cell r="AC1349" t="str">
            <v>Registro Valido</v>
          </cell>
          <cell r="AD1349">
            <v>933</v>
          </cell>
          <cell r="AE1349">
            <v>933</v>
          </cell>
          <cell r="AF1349">
            <v>933</v>
          </cell>
          <cell r="AG1349">
            <v>933</v>
          </cell>
          <cell r="AH1349">
            <v>924</v>
          </cell>
          <cell r="AI1349">
            <v>924</v>
          </cell>
          <cell r="AJ1349">
            <v>924</v>
          </cell>
          <cell r="AK1349">
            <v>924</v>
          </cell>
          <cell r="AM1349" t="str">
            <v>ALI_12_SEG_10</v>
          </cell>
          <cell r="AN1349" t="str">
            <v>ALI_12_SEG_10_VAL_18272103.92</v>
          </cell>
          <cell r="AO1349">
            <v>2</v>
          </cell>
          <cell r="AP1349">
            <v>17925673.920000002</v>
          </cell>
          <cell r="AQ1349" t="b">
            <v>0</v>
          </cell>
          <cell r="AR1349" t="str">
            <v/>
          </cell>
          <cell r="AS1349" t="str">
            <v/>
          </cell>
          <cell r="AT1349" t="str">
            <v>ALI_12_SEG_10_</v>
          </cell>
          <cell r="AU1349">
            <v>1</v>
          </cell>
          <cell r="AV1349" t="str">
            <v>No Seleccionada</v>
          </cell>
        </row>
        <row r="1350">
          <cell r="A1350" t="b">
            <v>0</v>
          </cell>
          <cell r="B1350" t="str">
            <v>5to_Evento_973_V2_PIPPO_17517124.xlsm</v>
          </cell>
          <cell r="C1350">
            <v>12</v>
          </cell>
          <cell r="D1350">
            <v>2038</v>
          </cell>
          <cell r="E1350" t="str">
            <v>Alimentos Pippo S.A.S</v>
          </cell>
          <cell r="F1350">
            <v>176</v>
          </cell>
          <cell r="G1350" t="str">
            <v>BEBIDAS LÁCTEAS</v>
          </cell>
          <cell r="H1350" t="str">
            <v>12 : Bebida láctea fermentada pasteurizada sabores a maracuyá, mango, mora, melocotón, fresa y/o sorbete con sabores a maracuyá, mango, melocotón, fresa y mora. Adicionada con Hierro aminoquelado</v>
          </cell>
          <cell r="I1350">
            <v>11</v>
          </cell>
          <cell r="J1350" t="str">
            <v>Sitio 1 : CARRERA 127#22G-18 INT 4 - Sitio 2 : SIBERIA KM 7.5 CELTA, LOTE 159 - Sitio 3 : CARRERA 68B #10A-18 - Sitio 4 : CALLE 24F#101B-15 - Sitio 5 : CARRERA 65B#10A-87 - Sitio 6 : AUTO MEDE KM 1,5 P INDUS FLORIDA BOD 23 - Sitio 7 : CARRERA 71 A BIS # 63D-38 -</v>
          </cell>
          <cell r="K1350">
            <v>44835</v>
          </cell>
          <cell r="L1350">
            <v>6632</v>
          </cell>
          <cell r="M1350">
            <v>8443</v>
          </cell>
          <cell r="N1350">
            <v>3986</v>
          </cell>
          <cell r="O1350">
            <v>433</v>
          </cell>
          <cell r="P1350">
            <v>933</v>
          </cell>
          <cell r="Q1350">
            <v>1.0699999999999999E-2</v>
          </cell>
          <cell r="R1350">
            <v>923.02</v>
          </cell>
          <cell r="S1350">
            <v>933</v>
          </cell>
          <cell r="T1350">
            <v>1.0699999999999999E-2</v>
          </cell>
          <cell r="U1350">
            <v>923.02</v>
          </cell>
          <cell r="V1350">
            <v>933</v>
          </cell>
          <cell r="W1350">
            <v>1.0699999999999999E-2</v>
          </cell>
          <cell r="X1350">
            <v>923.02</v>
          </cell>
          <cell r="Y1350">
            <v>933</v>
          </cell>
          <cell r="Z1350">
            <v>1.0699999999999999E-2</v>
          </cell>
          <cell r="AA1350">
            <v>923.02</v>
          </cell>
          <cell r="AB1350">
            <v>17993351.879999999</v>
          </cell>
          <cell r="AC1350" t="str">
            <v>Registro Valido</v>
          </cell>
          <cell r="AD1350">
            <v>933</v>
          </cell>
          <cell r="AE1350">
            <v>933</v>
          </cell>
          <cell r="AF1350">
            <v>933</v>
          </cell>
          <cell r="AG1350">
            <v>933</v>
          </cell>
          <cell r="AH1350">
            <v>924</v>
          </cell>
          <cell r="AI1350">
            <v>924</v>
          </cell>
          <cell r="AJ1350">
            <v>924</v>
          </cell>
          <cell r="AK1350">
            <v>924</v>
          </cell>
          <cell r="AM1350" t="str">
            <v>ALI_12_SEG_11</v>
          </cell>
          <cell r="AN1350" t="str">
            <v>ALI_12_SEG_11_VAL_17993351.88</v>
          </cell>
          <cell r="AO1350">
            <v>2</v>
          </cell>
          <cell r="AP1350">
            <v>17652206.879999999</v>
          </cell>
          <cell r="AQ1350" t="b">
            <v>0</v>
          </cell>
          <cell r="AR1350" t="str">
            <v/>
          </cell>
          <cell r="AS1350" t="str">
            <v/>
          </cell>
          <cell r="AT1350" t="str">
            <v>ALI_12_SEG_11_</v>
          </cell>
          <cell r="AU1350">
            <v>1</v>
          </cell>
          <cell r="AV1350" t="str">
            <v>No Seleccionada</v>
          </cell>
        </row>
        <row r="1351">
          <cell r="A1351" t="b">
            <v>0</v>
          </cell>
          <cell r="B1351" t="str">
            <v>5to_Evento_973_V2_PIPPO_17517124.xlsm</v>
          </cell>
          <cell r="C1351">
            <v>12</v>
          </cell>
          <cell r="D1351">
            <v>2038</v>
          </cell>
          <cell r="E1351" t="str">
            <v>Alimentos Pippo S.A.S</v>
          </cell>
          <cell r="F1351">
            <v>177</v>
          </cell>
          <cell r="G1351" t="str">
            <v>BEBIDAS LÁCTEAS</v>
          </cell>
          <cell r="H1351" t="str">
            <v>12 : Bebida láctea fermentada pasteurizada sabores a maracuyá, mango, mora, melocotón, fresa y/o sorbete con sabores a maracuyá, mango, melocotón, fresa y mora. Adicionada con Hierro aminoquelado</v>
          </cell>
          <cell r="I1351">
            <v>12</v>
          </cell>
          <cell r="J1351" t="str">
            <v>Sitio 1 : CARRERA 127#22G-18 INT 4 - Sitio 2 : SIBERIA KM 7.5 CELTA, LOTE 159 - Sitio 3 : CARRERA 68B #10A-18 - Sitio 4 : CALLE 24F#101B-15 - Sitio 5 : CARRERA 65B#10A-87 - Sitio 6 : AUTO MEDE KM 1,5 P INDUS FLORIDA BOD 23 - Sitio 7 : CARRERA 71 A BIS # 63D-38 -</v>
          </cell>
          <cell r="K1351">
            <v>44835</v>
          </cell>
          <cell r="L1351">
            <v>6019</v>
          </cell>
          <cell r="M1351">
            <v>7662</v>
          </cell>
          <cell r="N1351">
            <v>3618</v>
          </cell>
          <cell r="O1351">
            <v>393</v>
          </cell>
          <cell r="P1351">
            <v>933</v>
          </cell>
          <cell r="Q1351">
            <v>1.0699999999999999E-2</v>
          </cell>
          <cell r="R1351">
            <v>923.02</v>
          </cell>
          <cell r="S1351">
            <v>933</v>
          </cell>
          <cell r="T1351">
            <v>1.0699999999999999E-2</v>
          </cell>
          <cell r="U1351">
            <v>923.02</v>
          </cell>
          <cell r="V1351">
            <v>933</v>
          </cell>
          <cell r="W1351">
            <v>1.0699999999999999E-2</v>
          </cell>
          <cell r="X1351">
            <v>923.02</v>
          </cell>
          <cell r="Y1351">
            <v>933</v>
          </cell>
          <cell r="Z1351">
            <v>1.0699999999999999E-2</v>
          </cell>
          <cell r="AA1351">
            <v>923.02</v>
          </cell>
          <cell r="AB1351">
            <v>16330069.84</v>
          </cell>
          <cell r="AC1351" t="str">
            <v>Registro Valido</v>
          </cell>
          <cell r="AD1351">
            <v>933</v>
          </cell>
          <cell r="AE1351">
            <v>933</v>
          </cell>
          <cell r="AF1351">
            <v>933</v>
          </cell>
          <cell r="AG1351">
            <v>933</v>
          </cell>
          <cell r="AH1351">
            <v>924</v>
          </cell>
          <cell r="AI1351">
            <v>924</v>
          </cell>
          <cell r="AJ1351">
            <v>924</v>
          </cell>
          <cell r="AK1351">
            <v>924</v>
          </cell>
          <cell r="AM1351" t="str">
            <v>ALI_12_SEG_12</v>
          </cell>
          <cell r="AN1351" t="str">
            <v>ALI_12_SEG_12_VAL_16330069.84</v>
          </cell>
          <cell r="AO1351">
            <v>2</v>
          </cell>
          <cell r="AP1351">
            <v>16020459.84</v>
          </cell>
          <cell r="AQ1351" t="b">
            <v>0</v>
          </cell>
          <cell r="AR1351" t="str">
            <v/>
          </cell>
          <cell r="AS1351" t="str">
            <v/>
          </cell>
          <cell r="AT1351" t="str">
            <v>ALI_12_SEG_12_</v>
          </cell>
          <cell r="AU1351">
            <v>1</v>
          </cell>
          <cell r="AV1351" t="str">
            <v>No Seleccionada</v>
          </cell>
        </row>
        <row r="1352">
          <cell r="A1352" t="b">
            <v>0</v>
          </cell>
          <cell r="B1352" t="str">
            <v>5to_Evento_973_V2_PIPPO_17517124.xlsm</v>
          </cell>
          <cell r="C1352">
            <v>12</v>
          </cell>
          <cell r="D1352">
            <v>2038</v>
          </cell>
          <cell r="E1352" t="str">
            <v>Alimentos Pippo S.A.S</v>
          </cell>
          <cell r="F1352">
            <v>178</v>
          </cell>
          <cell r="G1352" t="str">
            <v>BEBIDAS LÁCTEAS</v>
          </cell>
          <cell r="H1352" t="str">
            <v>12 : Bebida láctea fermentada pasteurizada sabores a maracuyá, mango, mora, melocotón, fresa y/o sorbete con sabores a maracuyá, mango, melocotón, fresa y mora. Adicionada con Hierro aminoquelado</v>
          </cell>
          <cell r="I1352">
            <v>13</v>
          </cell>
          <cell r="J1352" t="str">
            <v>Sitio 1 : CARRERA 127#22G-18 INT 4 - Sitio 2 : SIBERIA KM 7.5 CELTA, LOTE 159 - Sitio 3 : CARRERA 68B #10A-18 - Sitio 4 : CALLE 24F#101B-15 - Sitio 5 : CARRERA 65B#10A-87 - Sitio 6 : AUTO MEDE KM 1,5 P INDUS FLORIDA BOD 23 - Sitio 7 : CARRERA 71 A BIS # 63D-38 -</v>
          </cell>
          <cell r="K1352">
            <v>44835</v>
          </cell>
          <cell r="L1352">
            <v>6391</v>
          </cell>
          <cell r="M1352">
            <v>8136</v>
          </cell>
          <cell r="N1352">
            <v>3841</v>
          </cell>
          <cell r="O1352">
            <v>417</v>
          </cell>
          <cell r="P1352">
            <v>933</v>
          </cell>
          <cell r="Q1352">
            <v>1.0699999999999999E-2</v>
          </cell>
          <cell r="R1352">
            <v>923.02</v>
          </cell>
          <cell r="S1352">
            <v>933</v>
          </cell>
          <cell r="T1352">
            <v>1.0699999999999999E-2</v>
          </cell>
          <cell r="U1352">
            <v>923.02</v>
          </cell>
          <cell r="V1352">
            <v>933</v>
          </cell>
          <cell r="W1352">
            <v>1.0699999999999999E-2</v>
          </cell>
          <cell r="X1352">
            <v>923.02</v>
          </cell>
          <cell r="Y1352">
            <v>933</v>
          </cell>
          <cell r="Z1352">
            <v>1.0699999999999999E-2</v>
          </cell>
          <cell r="AA1352">
            <v>923.02</v>
          </cell>
          <cell r="AB1352">
            <v>17338930.699999999</v>
          </cell>
          <cell r="AC1352" t="str">
            <v>Registro Valido</v>
          </cell>
          <cell r="AD1352">
            <v>933</v>
          </cell>
          <cell r="AE1352">
            <v>933</v>
          </cell>
          <cell r="AF1352">
            <v>933</v>
          </cell>
          <cell r="AG1352">
            <v>933</v>
          </cell>
          <cell r="AH1352">
            <v>924</v>
          </cell>
          <cell r="AI1352">
            <v>924</v>
          </cell>
          <cell r="AJ1352">
            <v>924</v>
          </cell>
          <cell r="AK1352">
            <v>924</v>
          </cell>
          <cell r="AM1352" t="str">
            <v>ALI_12_SEG_13</v>
          </cell>
          <cell r="AN1352" t="str">
            <v>ALI_12_SEG_13_VAL_17338930.7</v>
          </cell>
          <cell r="AO1352">
            <v>2</v>
          </cell>
          <cell r="AP1352">
            <v>17010193.199999999</v>
          </cell>
          <cell r="AQ1352" t="b">
            <v>0</v>
          </cell>
          <cell r="AR1352" t="str">
            <v/>
          </cell>
          <cell r="AS1352" t="str">
            <v/>
          </cell>
          <cell r="AT1352" t="str">
            <v>ALI_12_SEG_13_</v>
          </cell>
          <cell r="AU1352">
            <v>1</v>
          </cell>
          <cell r="AV1352" t="str">
            <v>No Seleccionada</v>
          </cell>
        </row>
        <row r="1353">
          <cell r="A1353" t="b">
            <v>0</v>
          </cell>
          <cell r="B1353" t="str">
            <v>5to_Evento_973_V2_PIPPO_17517124.xlsm</v>
          </cell>
          <cell r="C1353">
            <v>12</v>
          </cell>
          <cell r="D1353">
            <v>2038</v>
          </cell>
          <cell r="E1353" t="str">
            <v>Alimentos Pippo S.A.S</v>
          </cell>
          <cell r="F1353">
            <v>179</v>
          </cell>
          <cell r="G1353" t="str">
            <v>BEBIDAS LÁCTEAS</v>
          </cell>
          <cell r="H1353" t="str">
            <v>12 : Bebida láctea fermentada pasteurizada sabores a maracuyá, mango, mora, melocotón, fresa y/o sorbete con sabores a maracuyá, mango, melocotón, fresa y mora. Adicionada con Hierro aminoquelado</v>
          </cell>
          <cell r="I1353">
            <v>14</v>
          </cell>
          <cell r="J1353" t="str">
            <v>Sitio 1 : CARRERA 127#22G-18 INT 4 - Sitio 2 : SIBERIA KM 7.5 CELTA, LOTE 159 - Sitio 3 : CARRERA 68B #10A-18 - Sitio 4 : CALLE 24F#101B-15 - Sitio 5 : CARRERA 65B#10A-87 - Sitio 6 : AUTO MEDE KM 1,5 P INDUS FLORIDA BOD 23 - Sitio 7 : CARRERA 71 A BIS # 63D-38 -</v>
          </cell>
          <cell r="K1353">
            <v>44835</v>
          </cell>
          <cell r="L1353">
            <v>6333</v>
          </cell>
          <cell r="M1353">
            <v>8062</v>
          </cell>
          <cell r="N1353">
            <v>3806</v>
          </cell>
          <cell r="O1353">
            <v>414</v>
          </cell>
          <cell r="P1353">
            <v>933</v>
          </cell>
          <cell r="Q1353">
            <v>1.0699999999999999E-2</v>
          </cell>
          <cell r="R1353">
            <v>923.02</v>
          </cell>
          <cell r="S1353">
            <v>933</v>
          </cell>
          <cell r="T1353">
            <v>1.0699999999999999E-2</v>
          </cell>
          <cell r="U1353">
            <v>923.02</v>
          </cell>
          <cell r="V1353">
            <v>933</v>
          </cell>
          <cell r="W1353">
            <v>1.0699999999999999E-2</v>
          </cell>
          <cell r="X1353">
            <v>923.02</v>
          </cell>
          <cell r="Y1353">
            <v>933</v>
          </cell>
          <cell r="Z1353">
            <v>1.0699999999999999E-2</v>
          </cell>
          <cell r="AA1353">
            <v>923.02</v>
          </cell>
          <cell r="AB1353">
            <v>17182017.300000001</v>
          </cell>
          <cell r="AC1353" t="str">
            <v>Registro Valido</v>
          </cell>
          <cell r="AD1353">
            <v>933</v>
          </cell>
          <cell r="AE1353">
            <v>933</v>
          </cell>
          <cell r="AF1353">
            <v>933</v>
          </cell>
          <cell r="AG1353">
            <v>933</v>
          </cell>
          <cell r="AH1353">
            <v>924</v>
          </cell>
          <cell r="AI1353">
            <v>924</v>
          </cell>
          <cell r="AJ1353">
            <v>924</v>
          </cell>
          <cell r="AK1353">
            <v>924</v>
          </cell>
          <cell r="AM1353" t="str">
            <v>ALI_12_SEG_14</v>
          </cell>
          <cell r="AN1353" t="str">
            <v>ALI_12_SEG_14_VAL_17182017.3</v>
          </cell>
          <cell r="AO1353">
            <v>2</v>
          </cell>
          <cell r="AP1353">
            <v>16856254.800000001</v>
          </cell>
          <cell r="AQ1353" t="b">
            <v>0</v>
          </cell>
          <cell r="AR1353" t="str">
            <v/>
          </cell>
          <cell r="AS1353" t="str">
            <v/>
          </cell>
          <cell r="AT1353" t="str">
            <v>ALI_12_SEG_14_</v>
          </cell>
          <cell r="AU1353">
            <v>1</v>
          </cell>
          <cell r="AV1353" t="str">
            <v>No Seleccionada</v>
          </cell>
        </row>
        <row r="1354">
          <cell r="A1354" t="b">
            <v>0</v>
          </cell>
          <cell r="B1354" t="str">
            <v>5to_Evento_973_V2_PIPPO_17517124.xlsm</v>
          </cell>
          <cell r="C1354">
            <v>12</v>
          </cell>
          <cell r="D1354">
            <v>2038</v>
          </cell>
          <cell r="E1354" t="str">
            <v>Alimentos Pippo S.A.S</v>
          </cell>
          <cell r="F1354">
            <v>180</v>
          </cell>
          <cell r="G1354" t="str">
            <v>BEBIDAS LÁCTEAS</v>
          </cell>
          <cell r="H1354" t="str">
            <v>12 : Bebida láctea fermentada pasteurizada sabores a maracuyá, mango, mora, melocotón, fresa y/o sorbete con sabores a maracuyá, mango, melocotón, fresa y mora. Adicionada con Hierro aminoquelado</v>
          </cell>
          <cell r="I1354">
            <v>15</v>
          </cell>
          <cell r="J1354" t="str">
            <v>Sitio 1 : CARRERA 127#22G-18 INT 4 - Sitio 2 : SIBERIA KM 7.5 CELTA, LOTE 159 - Sitio 3 : CARRERA 68B #10A-18 - Sitio 4 : CALLE 24F#101B-15 - Sitio 5 : CARRERA 65B#10A-87 - Sitio 6 : AUTO MEDE KM 1,5 P INDUS FLORIDA BOD 23 - Sitio 7 : CARRERA 71 A BIS # 63D-38 -</v>
          </cell>
          <cell r="K1354">
            <v>44835</v>
          </cell>
          <cell r="L1354">
            <v>5986</v>
          </cell>
          <cell r="M1354">
            <v>7618</v>
          </cell>
          <cell r="N1354">
            <v>3598</v>
          </cell>
          <cell r="O1354">
            <v>392</v>
          </cell>
          <cell r="P1354">
            <v>933</v>
          </cell>
          <cell r="Q1354">
            <v>1.0699999999999999E-2</v>
          </cell>
          <cell r="R1354">
            <v>923.02</v>
          </cell>
          <cell r="S1354">
            <v>933</v>
          </cell>
          <cell r="T1354">
            <v>1.0699999999999999E-2</v>
          </cell>
          <cell r="U1354">
            <v>923.02</v>
          </cell>
          <cell r="V1354">
            <v>933</v>
          </cell>
          <cell r="W1354">
            <v>1.0699999999999999E-2</v>
          </cell>
          <cell r="X1354">
            <v>923.02</v>
          </cell>
          <cell r="Y1354">
            <v>933</v>
          </cell>
          <cell r="Z1354">
            <v>1.0699999999999999E-2</v>
          </cell>
          <cell r="AA1354">
            <v>923.02</v>
          </cell>
          <cell r="AB1354">
            <v>16239613.879999999</v>
          </cell>
          <cell r="AC1354" t="str">
            <v>Registro Valido</v>
          </cell>
          <cell r="AD1354">
            <v>933</v>
          </cell>
          <cell r="AE1354">
            <v>933</v>
          </cell>
          <cell r="AF1354">
            <v>933</v>
          </cell>
          <cell r="AG1354">
            <v>933</v>
          </cell>
          <cell r="AH1354">
            <v>924</v>
          </cell>
          <cell r="AI1354">
            <v>924</v>
          </cell>
          <cell r="AJ1354">
            <v>924</v>
          </cell>
          <cell r="AK1354">
            <v>924</v>
          </cell>
          <cell r="AM1354" t="str">
            <v>ALI_12_SEG_15</v>
          </cell>
          <cell r="AN1354" t="str">
            <v>ALI_12_SEG_15_VAL_16239613.88</v>
          </cell>
          <cell r="AO1354">
            <v>2</v>
          </cell>
          <cell r="AP1354">
            <v>15931718.879999999</v>
          </cell>
          <cell r="AQ1354" t="b">
            <v>0</v>
          </cell>
          <cell r="AR1354" t="str">
            <v/>
          </cell>
          <cell r="AS1354" t="str">
            <v/>
          </cell>
          <cell r="AT1354" t="str">
            <v>ALI_12_SEG_15_</v>
          </cell>
          <cell r="AU1354">
            <v>1</v>
          </cell>
          <cell r="AV1354" t="str">
            <v>No Seleccionada</v>
          </cell>
        </row>
        <row r="1355">
          <cell r="A1355" t="b">
            <v>0</v>
          </cell>
          <cell r="B1355" t="str">
            <v>5to_Evento_973_V2_PIPPO_17517124.xlsm</v>
          </cell>
          <cell r="C1355">
            <v>82</v>
          </cell>
          <cell r="D1355">
            <v>2038</v>
          </cell>
          <cell r="E1355" t="str">
            <v>Alimentos Pippo S.A.S</v>
          </cell>
          <cell r="F1355">
            <v>267</v>
          </cell>
          <cell r="G1355" t="str">
            <v>BEBIDAS LÁCTEAS</v>
          </cell>
          <cell r="H1355" t="str">
            <v>82 : Kumis entero con dulce, pasteurizado.</v>
          </cell>
          <cell r="I1355">
            <v>1</v>
          </cell>
          <cell r="J1355" t="str">
            <v>Sitio 1 : CARRERA 127#22G-18 INT 4 - Sitio 2 : SIBERIA KM 7.5 CELTA, LOTE 159 - Sitio 3 : CARRERA 68B #10A-18 - Sitio 4 : CALLE 24F#101B-15 - Sitio 5 : CARRERA 65B#10A-87 - Sitio 6 : AUTO MEDE KM 1,5 P INDUS FLORIDA BOD 23 - Sitio 7 : CARRERA 71 A BIS # 63D-38 -</v>
          </cell>
          <cell r="K1355">
            <v>44835</v>
          </cell>
          <cell r="L1355">
            <v>7940</v>
          </cell>
          <cell r="M1355">
            <v>9132</v>
          </cell>
          <cell r="N1355">
            <v>5174</v>
          </cell>
          <cell r="O1355">
            <v>316</v>
          </cell>
          <cell r="P1355">
            <v>915</v>
          </cell>
          <cell r="Q1355">
            <v>0.05</v>
          </cell>
          <cell r="R1355">
            <v>869.25</v>
          </cell>
          <cell r="S1355">
            <v>915</v>
          </cell>
          <cell r="T1355">
            <v>0.05</v>
          </cell>
          <cell r="U1355">
            <v>869.25</v>
          </cell>
          <cell r="V1355">
            <v>915</v>
          </cell>
          <cell r="W1355">
            <v>0.05</v>
          </cell>
          <cell r="X1355">
            <v>869.25</v>
          </cell>
          <cell r="Y1355">
            <v>915</v>
          </cell>
          <cell r="Z1355">
            <v>0.05</v>
          </cell>
          <cell r="AA1355">
            <v>869.25</v>
          </cell>
          <cell r="AB1355">
            <v>19612018.5</v>
          </cell>
          <cell r="AC1355" t="str">
            <v>Registro Valido</v>
          </cell>
          <cell r="AD1355">
            <v>915</v>
          </cell>
          <cell r="AE1355">
            <v>915</v>
          </cell>
          <cell r="AF1355">
            <v>915</v>
          </cell>
          <cell r="AG1355">
            <v>915</v>
          </cell>
          <cell r="AH1355">
            <v>906</v>
          </cell>
          <cell r="AI1355">
            <v>906</v>
          </cell>
          <cell r="AJ1355">
            <v>906</v>
          </cell>
          <cell r="AK1355">
            <v>906</v>
          </cell>
          <cell r="AM1355" t="str">
            <v>ALI_82_SEG_1</v>
          </cell>
          <cell r="AN1355" t="str">
            <v>ALI_82_SEG_1_VAL_19612018.5</v>
          </cell>
          <cell r="AO1355">
            <v>4</v>
          </cell>
          <cell r="AP1355">
            <v>18982313.080000002</v>
          </cell>
          <cell r="AQ1355" t="b">
            <v>0</v>
          </cell>
          <cell r="AR1355" t="str">
            <v/>
          </cell>
          <cell r="AS1355" t="str">
            <v/>
          </cell>
          <cell r="AT1355" t="str">
            <v>ALI_82_SEG_1_</v>
          </cell>
          <cell r="AU1355">
            <v>1</v>
          </cell>
          <cell r="AV1355" t="str">
            <v>No Seleccionada</v>
          </cell>
        </row>
        <row r="1356">
          <cell r="A1356" t="b">
            <v>0</v>
          </cell>
          <cell r="B1356" t="str">
            <v>5to_Evento_973_V2_PIPPO_17517124.xlsm</v>
          </cell>
          <cell r="C1356">
            <v>82</v>
          </cell>
          <cell r="D1356">
            <v>2038</v>
          </cell>
          <cell r="E1356" t="str">
            <v>Alimentos Pippo S.A.S</v>
          </cell>
          <cell r="F1356">
            <v>268</v>
          </cell>
          <cell r="G1356" t="str">
            <v>BEBIDAS LÁCTEAS</v>
          </cell>
          <cell r="H1356" t="str">
            <v>82 : Kumis entero con dulce, pasteurizado.</v>
          </cell>
          <cell r="I1356">
            <v>2</v>
          </cell>
          <cell r="J1356" t="str">
            <v>Sitio 1 : CARRERA 127#22G-18 INT 4 - Sitio 2 : SIBERIA KM 7.5 CELTA, LOTE 159 - Sitio 3 : CARRERA 68B #10A-18 - Sitio 4 : CALLE 24F#101B-15 - Sitio 5 : CARRERA 65B#10A-87 - Sitio 6 : AUTO MEDE KM 1,5 P INDUS FLORIDA BOD 23 - Sitio 7 : CARRERA 71 A BIS # 63D-38 -</v>
          </cell>
          <cell r="K1356">
            <v>44835</v>
          </cell>
          <cell r="L1356">
            <v>8137</v>
          </cell>
          <cell r="M1356">
            <v>9359</v>
          </cell>
          <cell r="N1356">
            <v>5308</v>
          </cell>
          <cell r="O1356">
            <v>323</v>
          </cell>
          <cell r="P1356">
            <v>915</v>
          </cell>
          <cell r="Q1356">
            <v>0.05</v>
          </cell>
          <cell r="R1356">
            <v>869.25</v>
          </cell>
          <cell r="S1356">
            <v>915</v>
          </cell>
          <cell r="T1356">
            <v>0.05</v>
          </cell>
          <cell r="U1356">
            <v>869.25</v>
          </cell>
          <cell r="V1356">
            <v>915</v>
          </cell>
          <cell r="W1356">
            <v>0.05</v>
          </cell>
          <cell r="X1356">
            <v>869.25</v>
          </cell>
          <cell r="Y1356">
            <v>915</v>
          </cell>
          <cell r="Z1356">
            <v>0.05</v>
          </cell>
          <cell r="AA1356">
            <v>869.25</v>
          </cell>
          <cell r="AB1356">
            <v>20103144.75</v>
          </cell>
          <cell r="AC1356" t="str">
            <v>Registro Valido</v>
          </cell>
          <cell r="AD1356">
            <v>915</v>
          </cell>
          <cell r="AE1356">
            <v>915</v>
          </cell>
          <cell r="AF1356">
            <v>915</v>
          </cell>
          <cell r="AG1356">
            <v>915</v>
          </cell>
          <cell r="AH1356">
            <v>906</v>
          </cell>
          <cell r="AI1356">
            <v>906</v>
          </cell>
          <cell r="AJ1356">
            <v>906</v>
          </cell>
          <cell r="AK1356">
            <v>906</v>
          </cell>
          <cell r="AM1356" t="str">
            <v>ALI_82_SEG_2</v>
          </cell>
          <cell r="AN1356" t="str">
            <v>ALI_82_SEG_2_VAL_20103144.75</v>
          </cell>
          <cell r="AO1356">
            <v>4</v>
          </cell>
          <cell r="AP1356">
            <v>19485422.580000002</v>
          </cell>
          <cell r="AQ1356" t="b">
            <v>0</v>
          </cell>
          <cell r="AR1356" t="str">
            <v/>
          </cell>
          <cell r="AS1356" t="str">
            <v/>
          </cell>
          <cell r="AT1356" t="str">
            <v>ALI_82_SEG_2_</v>
          </cell>
          <cell r="AU1356">
            <v>1</v>
          </cell>
          <cell r="AV1356" t="str">
            <v>No Seleccionada</v>
          </cell>
        </row>
        <row r="1357">
          <cell r="A1357" t="b">
            <v>0</v>
          </cell>
          <cell r="B1357" t="str">
            <v>5to_Evento_973_V2_PIPPO_17517124.xlsm</v>
          </cell>
          <cell r="C1357">
            <v>82</v>
          </cell>
          <cell r="D1357">
            <v>2038</v>
          </cell>
          <cell r="E1357" t="str">
            <v>Alimentos Pippo S.A.S</v>
          </cell>
          <cell r="F1357">
            <v>269</v>
          </cell>
          <cell r="G1357" t="str">
            <v>BEBIDAS LÁCTEAS</v>
          </cell>
          <cell r="H1357" t="str">
            <v>82 : Kumis entero con dulce, pasteurizado.</v>
          </cell>
          <cell r="I1357">
            <v>3</v>
          </cell>
          <cell r="J1357" t="str">
            <v>Sitio 1 : CARRERA 127#22G-18 INT 4 - Sitio 2 : SIBERIA KM 7.5 CELTA, LOTE 159 - Sitio 3 : CARRERA 68B #10A-18 - Sitio 4 : CALLE 24F#101B-15 - Sitio 5 : CARRERA 65B#10A-87 - Sitio 6 : AUTO MEDE KM 1,5 P INDUS FLORIDA BOD 23 - Sitio 7 : CARRERA 71 A BIS # 63D-38 -</v>
          </cell>
          <cell r="K1357">
            <v>44835</v>
          </cell>
          <cell r="L1357">
            <v>8086</v>
          </cell>
          <cell r="M1357">
            <v>9301</v>
          </cell>
          <cell r="N1357">
            <v>5276</v>
          </cell>
          <cell r="O1357">
            <v>321</v>
          </cell>
          <cell r="P1357">
            <v>915</v>
          </cell>
          <cell r="Q1357">
            <v>0.05</v>
          </cell>
          <cell r="R1357">
            <v>869.25</v>
          </cell>
          <cell r="S1357">
            <v>915</v>
          </cell>
          <cell r="T1357">
            <v>0.05</v>
          </cell>
          <cell r="U1357">
            <v>869.25</v>
          </cell>
          <cell r="V1357">
            <v>915</v>
          </cell>
          <cell r="W1357">
            <v>0.05</v>
          </cell>
          <cell r="X1357">
            <v>869.25</v>
          </cell>
          <cell r="Y1357">
            <v>915</v>
          </cell>
          <cell r="Z1357">
            <v>0.05</v>
          </cell>
          <cell r="AA1357">
            <v>869.25</v>
          </cell>
          <cell r="AB1357">
            <v>19978842</v>
          </cell>
          <cell r="AC1357" t="str">
            <v>Registro Valido</v>
          </cell>
          <cell r="AD1357">
            <v>915</v>
          </cell>
          <cell r="AE1357">
            <v>915</v>
          </cell>
          <cell r="AF1357">
            <v>915</v>
          </cell>
          <cell r="AG1357">
            <v>915</v>
          </cell>
          <cell r="AH1357">
            <v>906</v>
          </cell>
          <cell r="AI1357">
            <v>906</v>
          </cell>
          <cell r="AJ1357">
            <v>906</v>
          </cell>
          <cell r="AK1357">
            <v>906</v>
          </cell>
          <cell r="AM1357" t="str">
            <v>ALI_82_SEG_3</v>
          </cell>
          <cell r="AN1357" t="str">
            <v>ALI_82_SEG_3_VAL_19978842</v>
          </cell>
          <cell r="AO1357">
            <v>4</v>
          </cell>
          <cell r="AP1357">
            <v>19373443.439999998</v>
          </cell>
          <cell r="AQ1357" t="b">
            <v>0</v>
          </cell>
          <cell r="AR1357" t="str">
            <v/>
          </cell>
          <cell r="AS1357" t="str">
            <v/>
          </cell>
          <cell r="AT1357" t="str">
            <v>ALI_82_SEG_3_</v>
          </cell>
          <cell r="AU1357">
            <v>1</v>
          </cell>
          <cell r="AV1357" t="str">
            <v>No Seleccionada</v>
          </cell>
        </row>
        <row r="1358">
          <cell r="A1358" t="b">
            <v>0</v>
          </cell>
          <cell r="B1358" t="str">
            <v>5to_Evento_973_V2_PIPPO_17517124.xlsm</v>
          </cell>
          <cell r="C1358">
            <v>82</v>
          </cell>
          <cell r="D1358">
            <v>2038</v>
          </cell>
          <cell r="E1358" t="str">
            <v>Alimentos Pippo S.A.S</v>
          </cell>
          <cell r="F1358">
            <v>270</v>
          </cell>
          <cell r="G1358" t="str">
            <v>BEBIDAS LÁCTEAS</v>
          </cell>
          <cell r="H1358" t="str">
            <v>82 : Kumis entero con dulce, pasteurizado.</v>
          </cell>
          <cell r="I1358">
            <v>4</v>
          </cell>
          <cell r="J1358" t="str">
            <v>Sitio 1 : CARRERA 127#22G-18 INT 4 - Sitio 2 : SIBERIA KM 7.5 CELTA, LOTE 159 - Sitio 3 : CARRERA 68B #10A-18 - Sitio 4 : CALLE 24F#101B-15 - Sitio 5 : CARRERA 65B#10A-87 - Sitio 6 : AUTO MEDE KM 1,5 P INDUS FLORIDA BOD 23 - Sitio 7 : CARRERA 71 A BIS # 63D-38 -</v>
          </cell>
          <cell r="K1358">
            <v>44835</v>
          </cell>
          <cell r="L1358">
            <v>8600</v>
          </cell>
          <cell r="M1358">
            <v>9889</v>
          </cell>
          <cell r="N1358">
            <v>5602</v>
          </cell>
          <cell r="O1358">
            <v>343</v>
          </cell>
          <cell r="P1358">
            <v>915</v>
          </cell>
          <cell r="Q1358">
            <v>0.05</v>
          </cell>
          <cell r="R1358">
            <v>869.25</v>
          </cell>
          <cell r="S1358">
            <v>915</v>
          </cell>
          <cell r="T1358">
            <v>0.05</v>
          </cell>
          <cell r="U1358">
            <v>869.25</v>
          </cell>
          <cell r="V1358">
            <v>915</v>
          </cell>
          <cell r="W1358">
            <v>0.05</v>
          </cell>
          <cell r="X1358">
            <v>869.25</v>
          </cell>
          <cell r="Y1358">
            <v>915</v>
          </cell>
          <cell r="Z1358">
            <v>0.05</v>
          </cell>
          <cell r="AA1358">
            <v>869.25</v>
          </cell>
          <cell r="AB1358">
            <v>21239254.5</v>
          </cell>
          <cell r="AC1358" t="str">
            <v>Registro Valido</v>
          </cell>
          <cell r="AD1358">
            <v>915</v>
          </cell>
          <cell r="AE1358">
            <v>915</v>
          </cell>
          <cell r="AF1358">
            <v>915</v>
          </cell>
          <cell r="AG1358">
            <v>915</v>
          </cell>
          <cell r="AH1358">
            <v>906</v>
          </cell>
          <cell r="AI1358">
            <v>906</v>
          </cell>
          <cell r="AJ1358">
            <v>906</v>
          </cell>
          <cell r="AK1358">
            <v>906</v>
          </cell>
          <cell r="AM1358" t="str">
            <v>ALI_82_SEG_4</v>
          </cell>
          <cell r="AN1358" t="str">
            <v>ALI_82_SEG_4_VAL_21239254.5</v>
          </cell>
          <cell r="AO1358">
            <v>4</v>
          </cell>
          <cell r="AP1358">
            <v>20532623.220000003</v>
          </cell>
          <cell r="AQ1358" t="b">
            <v>0</v>
          </cell>
          <cell r="AR1358" t="str">
            <v/>
          </cell>
          <cell r="AS1358" t="str">
            <v/>
          </cell>
          <cell r="AT1358" t="str">
            <v>ALI_82_SEG_4_</v>
          </cell>
          <cell r="AU1358">
            <v>1</v>
          </cell>
          <cell r="AV1358" t="str">
            <v>No Seleccionada</v>
          </cell>
        </row>
        <row r="1359">
          <cell r="A1359" t="b">
            <v>0</v>
          </cell>
          <cell r="B1359" t="str">
            <v>5to_Evento_973_V2_PIPPO_17517124.xlsm</v>
          </cell>
          <cell r="C1359">
            <v>82</v>
          </cell>
          <cell r="D1359">
            <v>2038</v>
          </cell>
          <cell r="E1359" t="str">
            <v>Alimentos Pippo S.A.S</v>
          </cell>
          <cell r="F1359">
            <v>271</v>
          </cell>
          <cell r="G1359" t="str">
            <v>BEBIDAS LÁCTEAS</v>
          </cell>
          <cell r="H1359" t="str">
            <v>82 : Kumis entero con dulce, pasteurizado.</v>
          </cell>
          <cell r="I1359">
            <v>5</v>
          </cell>
          <cell r="J1359" t="str">
            <v>Sitio 1 : CARRERA 127#22G-18 INT 4 - Sitio 2 : SIBERIA KM 7.5 CELTA, LOTE 159 - Sitio 3 : CARRERA 68B #10A-18 - Sitio 4 : CALLE 24F#101B-15 - Sitio 5 : CARRERA 65B#10A-87 - Sitio 6 : AUTO MEDE KM 1,5 P INDUS FLORIDA BOD 23 - Sitio 7 : CARRERA 71 A BIS # 63D-38 -</v>
          </cell>
          <cell r="K1359">
            <v>44835</v>
          </cell>
          <cell r="L1359">
            <v>8009</v>
          </cell>
          <cell r="M1359">
            <v>9213</v>
          </cell>
          <cell r="N1359">
            <v>5226</v>
          </cell>
          <cell r="O1359">
            <v>318</v>
          </cell>
          <cell r="P1359">
            <v>915</v>
          </cell>
          <cell r="Q1359">
            <v>0.05</v>
          </cell>
          <cell r="R1359">
            <v>869.25</v>
          </cell>
          <cell r="S1359">
            <v>915</v>
          </cell>
          <cell r="T1359">
            <v>0.05</v>
          </cell>
          <cell r="U1359">
            <v>869.25</v>
          </cell>
          <cell r="V1359">
            <v>915</v>
          </cell>
          <cell r="W1359">
            <v>0.05</v>
          </cell>
          <cell r="X1359">
            <v>869.25</v>
          </cell>
          <cell r="Y1359">
            <v>915</v>
          </cell>
          <cell r="Z1359">
            <v>0.05</v>
          </cell>
          <cell r="AA1359">
            <v>869.25</v>
          </cell>
          <cell r="AB1359">
            <v>19789345.5</v>
          </cell>
          <cell r="AC1359" t="str">
            <v>Registro Valido</v>
          </cell>
          <cell r="AD1359">
            <v>915</v>
          </cell>
          <cell r="AE1359">
            <v>915</v>
          </cell>
          <cell r="AF1359">
            <v>915</v>
          </cell>
          <cell r="AG1359">
            <v>915</v>
          </cell>
          <cell r="AH1359">
            <v>906</v>
          </cell>
          <cell r="AI1359">
            <v>906</v>
          </cell>
          <cell r="AJ1359">
            <v>906</v>
          </cell>
          <cell r="AK1359">
            <v>906</v>
          </cell>
          <cell r="AM1359" t="str">
            <v>ALI_82_SEG_5</v>
          </cell>
          <cell r="AN1359" t="str">
            <v>ALI_82_SEG_5_VAL_19789345.5</v>
          </cell>
          <cell r="AO1359">
            <v>4</v>
          </cell>
          <cell r="AP1359">
            <v>19107959.120000001</v>
          </cell>
          <cell r="AQ1359" t="b">
            <v>0</v>
          </cell>
          <cell r="AR1359" t="str">
            <v/>
          </cell>
          <cell r="AS1359" t="str">
            <v/>
          </cell>
          <cell r="AT1359" t="str">
            <v>ALI_82_SEG_5_</v>
          </cell>
          <cell r="AU1359">
            <v>1</v>
          </cell>
          <cell r="AV1359" t="str">
            <v>No Seleccionada</v>
          </cell>
        </row>
        <row r="1360">
          <cell r="A1360" t="b">
            <v>0</v>
          </cell>
          <cell r="B1360" t="str">
            <v>5to_Evento_973_V2_PIPPO_17517124.xlsm</v>
          </cell>
          <cell r="C1360">
            <v>82</v>
          </cell>
          <cell r="D1360">
            <v>2038</v>
          </cell>
          <cell r="E1360" t="str">
            <v>Alimentos Pippo S.A.S</v>
          </cell>
          <cell r="F1360">
            <v>272</v>
          </cell>
          <cell r="G1360" t="str">
            <v>BEBIDAS LÁCTEAS</v>
          </cell>
          <cell r="H1360" t="str">
            <v>82 : Kumis entero con dulce, pasteurizado.</v>
          </cell>
          <cell r="I1360">
            <v>6</v>
          </cell>
          <cell r="J1360" t="str">
            <v>Sitio 1 : CARRERA 127#22G-18 INT 4 - Sitio 2 : SIBERIA KM 7.5 CELTA, LOTE 159 - Sitio 3 : CARRERA 68B #10A-18 - Sitio 4 : CALLE 24F#101B-15 - Sitio 5 : CARRERA 65B#10A-87 - Sitio 6 : AUTO MEDE KM 1,5 P INDUS FLORIDA BOD 23 - Sitio 7 : CARRERA 71 A BIS # 63D-38 -</v>
          </cell>
          <cell r="K1360">
            <v>44835</v>
          </cell>
          <cell r="L1360">
            <v>6013</v>
          </cell>
          <cell r="M1360">
            <v>6744</v>
          </cell>
          <cell r="N1360">
            <v>4149</v>
          </cell>
          <cell r="O1360">
            <v>230</v>
          </cell>
          <cell r="P1360">
            <v>915</v>
          </cell>
          <cell r="Q1360">
            <v>0.05</v>
          </cell>
          <cell r="R1360">
            <v>869.25</v>
          </cell>
          <cell r="S1360">
            <v>915</v>
          </cell>
          <cell r="T1360">
            <v>0.05</v>
          </cell>
          <cell r="U1360">
            <v>869.25</v>
          </cell>
          <cell r="V1360">
            <v>915</v>
          </cell>
          <cell r="W1360">
            <v>0.05</v>
          </cell>
          <cell r="X1360">
            <v>869.25</v>
          </cell>
          <cell r="Y1360">
            <v>915</v>
          </cell>
          <cell r="Z1360">
            <v>0.05</v>
          </cell>
          <cell r="AA1360">
            <v>869.25</v>
          </cell>
          <cell r="AB1360">
            <v>14895468</v>
          </cell>
          <cell r="AC1360" t="str">
            <v>Registro Valido</v>
          </cell>
          <cell r="AD1360">
            <v>915</v>
          </cell>
          <cell r="AE1360">
            <v>915</v>
          </cell>
          <cell r="AF1360">
            <v>915</v>
          </cell>
          <cell r="AG1360">
            <v>915</v>
          </cell>
          <cell r="AH1360">
            <v>906</v>
          </cell>
          <cell r="AI1360">
            <v>906</v>
          </cell>
          <cell r="AJ1360">
            <v>906</v>
          </cell>
          <cell r="AK1360">
            <v>906</v>
          </cell>
          <cell r="AM1360" t="str">
            <v>ALI_82_SEG_6</v>
          </cell>
          <cell r="AN1360" t="str">
            <v>ALI_82_SEG_6_VAL_14895468</v>
          </cell>
          <cell r="AO1360">
            <v>4</v>
          </cell>
          <cell r="AP1360">
            <v>14365280.159999998</v>
          </cell>
          <cell r="AQ1360" t="b">
            <v>0</v>
          </cell>
          <cell r="AR1360" t="str">
            <v/>
          </cell>
          <cell r="AS1360" t="str">
            <v/>
          </cell>
          <cell r="AT1360" t="str">
            <v>ALI_82_SEG_6_</v>
          </cell>
          <cell r="AU1360">
            <v>1</v>
          </cell>
          <cell r="AV1360" t="str">
            <v>No Seleccionada</v>
          </cell>
        </row>
        <row r="1361">
          <cell r="A1361" t="b">
            <v>0</v>
          </cell>
          <cell r="B1361" t="str">
            <v>5to_Evento_973_V2_PIPPO_17517124.xlsm</v>
          </cell>
          <cell r="C1361">
            <v>82</v>
          </cell>
          <cell r="D1361">
            <v>2038</v>
          </cell>
          <cell r="E1361" t="str">
            <v>Alimentos Pippo S.A.S</v>
          </cell>
          <cell r="F1361">
            <v>273</v>
          </cell>
          <cell r="G1361" t="str">
            <v>BEBIDAS LÁCTEAS</v>
          </cell>
          <cell r="H1361" t="str">
            <v>82 : Kumis entero con dulce, pasteurizado.</v>
          </cell>
          <cell r="I1361">
            <v>7</v>
          </cell>
          <cell r="J1361" t="str">
            <v>Sitio 1 : CARRERA 127#22G-18 INT 4 - Sitio 2 : SIBERIA KM 7.5 CELTA, LOTE 159 - Sitio 3 : CARRERA 68B #10A-18 - Sitio 4 : CALLE 24F#101B-15 - Sitio 5 : CARRERA 65B#10A-87 - Sitio 6 : AUTO MEDE KM 1,5 P INDUS FLORIDA BOD 23 - Sitio 7 : CARRERA 71 A BIS # 63D-38 -</v>
          </cell>
          <cell r="K1361">
            <v>44835</v>
          </cell>
          <cell r="L1361">
            <v>6150</v>
          </cell>
          <cell r="M1361">
            <v>6901</v>
          </cell>
          <cell r="N1361">
            <v>4251</v>
          </cell>
          <cell r="O1361">
            <v>235</v>
          </cell>
          <cell r="P1361">
            <v>915</v>
          </cell>
          <cell r="Q1361">
            <v>0.05</v>
          </cell>
          <cell r="R1361">
            <v>869.25</v>
          </cell>
          <cell r="S1361">
            <v>915</v>
          </cell>
          <cell r="T1361">
            <v>0.05</v>
          </cell>
          <cell r="U1361">
            <v>869.25</v>
          </cell>
          <cell r="V1361">
            <v>915</v>
          </cell>
          <cell r="W1361">
            <v>0.05</v>
          </cell>
          <cell r="X1361">
            <v>869.25</v>
          </cell>
          <cell r="Y1361">
            <v>915</v>
          </cell>
          <cell r="Z1361">
            <v>0.05</v>
          </cell>
          <cell r="AA1361">
            <v>869.25</v>
          </cell>
          <cell r="AB1361">
            <v>15244037.25</v>
          </cell>
          <cell r="AC1361" t="str">
            <v>Registro Valido</v>
          </cell>
          <cell r="AD1361">
            <v>915</v>
          </cell>
          <cell r="AE1361">
            <v>915</v>
          </cell>
          <cell r="AF1361">
            <v>915</v>
          </cell>
          <cell r="AG1361">
            <v>915</v>
          </cell>
          <cell r="AH1361">
            <v>906</v>
          </cell>
          <cell r="AI1361">
            <v>906</v>
          </cell>
          <cell r="AJ1361">
            <v>906</v>
          </cell>
          <cell r="AK1361">
            <v>906</v>
          </cell>
          <cell r="AM1361" t="str">
            <v>ALI_82_SEG_7</v>
          </cell>
          <cell r="AN1361" t="str">
            <v>ALI_82_SEG_7_VAL_15244037.25</v>
          </cell>
          <cell r="AO1361">
            <v>4</v>
          </cell>
          <cell r="AP1361">
            <v>14683730.100000001</v>
          </cell>
          <cell r="AQ1361" t="b">
            <v>0</v>
          </cell>
          <cell r="AR1361" t="str">
            <v/>
          </cell>
          <cell r="AS1361" t="str">
            <v/>
          </cell>
          <cell r="AT1361" t="str">
            <v>ALI_82_SEG_7_</v>
          </cell>
          <cell r="AU1361">
            <v>1</v>
          </cell>
          <cell r="AV1361" t="str">
            <v>No Seleccionada</v>
          </cell>
        </row>
        <row r="1362">
          <cell r="A1362" t="b">
            <v>0</v>
          </cell>
          <cell r="B1362" t="str">
            <v>5to_Evento_973_V2_PIPPO_17517124.xlsm</v>
          </cell>
          <cell r="C1362">
            <v>82</v>
          </cell>
          <cell r="D1362">
            <v>2038</v>
          </cell>
          <cell r="E1362" t="str">
            <v>Alimentos Pippo S.A.S</v>
          </cell>
          <cell r="F1362">
            <v>274</v>
          </cell>
          <cell r="G1362" t="str">
            <v>BEBIDAS LÁCTEAS</v>
          </cell>
          <cell r="H1362" t="str">
            <v>82 : Kumis entero con dulce, pasteurizado.</v>
          </cell>
          <cell r="I1362">
            <v>8</v>
          </cell>
          <cell r="J1362" t="str">
            <v>Sitio 1 : CARRERA 127#22G-18 INT 4 - Sitio 2 : SIBERIA KM 7.5 CELTA, LOTE 159 - Sitio 3 : CARRERA 68B #10A-18 - Sitio 4 : CALLE 24F#101B-15 - Sitio 5 : CARRERA 65B#10A-87 - Sitio 6 : AUTO MEDE KM 1,5 P INDUS FLORIDA BOD 23 - Sitio 7 : CARRERA 71 A BIS # 63D-38 -</v>
          </cell>
          <cell r="K1362">
            <v>44835</v>
          </cell>
          <cell r="L1362">
            <v>5936</v>
          </cell>
          <cell r="M1362">
            <v>6660</v>
          </cell>
          <cell r="N1362">
            <v>4103</v>
          </cell>
          <cell r="O1362">
            <v>227</v>
          </cell>
          <cell r="P1362">
            <v>915</v>
          </cell>
          <cell r="Q1362">
            <v>0.05</v>
          </cell>
          <cell r="R1362">
            <v>869.25</v>
          </cell>
          <cell r="S1362">
            <v>915</v>
          </cell>
          <cell r="T1362">
            <v>0.05</v>
          </cell>
          <cell r="U1362">
            <v>869.25</v>
          </cell>
          <cell r="V1362">
            <v>915</v>
          </cell>
          <cell r="W1362">
            <v>0.05</v>
          </cell>
          <cell r="X1362">
            <v>869.25</v>
          </cell>
          <cell r="Y1362">
            <v>915</v>
          </cell>
          <cell r="Z1362">
            <v>0.05</v>
          </cell>
          <cell r="AA1362">
            <v>869.25</v>
          </cell>
          <cell r="AB1362">
            <v>14712925.5</v>
          </cell>
          <cell r="AC1362" t="str">
            <v>Registro Valido</v>
          </cell>
          <cell r="AD1362">
            <v>915</v>
          </cell>
          <cell r="AE1362">
            <v>915</v>
          </cell>
          <cell r="AF1362">
            <v>915</v>
          </cell>
          <cell r="AG1362">
            <v>915</v>
          </cell>
          <cell r="AH1362">
            <v>906</v>
          </cell>
          <cell r="AI1362">
            <v>906</v>
          </cell>
          <cell r="AJ1362">
            <v>906</v>
          </cell>
          <cell r="AK1362">
            <v>906</v>
          </cell>
          <cell r="AM1362" t="str">
            <v>ALI_82_SEG_8</v>
          </cell>
          <cell r="AN1362" t="str">
            <v>ALI_82_SEG_8_VAL_14712925.5</v>
          </cell>
          <cell r="AO1362">
            <v>4</v>
          </cell>
          <cell r="AP1362">
            <v>14002541.279999999</v>
          </cell>
          <cell r="AQ1362" t="b">
            <v>0</v>
          </cell>
          <cell r="AR1362" t="str">
            <v/>
          </cell>
          <cell r="AS1362" t="str">
            <v/>
          </cell>
          <cell r="AT1362" t="str">
            <v>ALI_82_SEG_8_</v>
          </cell>
          <cell r="AU1362">
            <v>1</v>
          </cell>
          <cell r="AV1362" t="str">
            <v>No Seleccionada</v>
          </cell>
        </row>
        <row r="1363">
          <cell r="A1363" t="b">
            <v>0</v>
          </cell>
          <cell r="B1363" t="str">
            <v>5to_Evento_973_V2_PIPPO_17517124.xlsm</v>
          </cell>
          <cell r="C1363">
            <v>82</v>
          </cell>
          <cell r="D1363">
            <v>2038</v>
          </cell>
          <cell r="E1363" t="str">
            <v>Alimentos Pippo S.A.S</v>
          </cell>
          <cell r="F1363">
            <v>275</v>
          </cell>
          <cell r="G1363" t="str">
            <v>BEBIDAS LÁCTEAS</v>
          </cell>
          <cell r="H1363" t="str">
            <v>82 : Kumis entero con dulce, pasteurizado.</v>
          </cell>
          <cell r="I1363">
            <v>9</v>
          </cell>
          <cell r="J1363" t="str">
            <v>Sitio 1 : CARRERA 127#22G-18 INT 4 - Sitio 2 : SIBERIA KM 7.5 CELTA, LOTE 159 - Sitio 3 : CARRERA 68B #10A-18 - Sitio 4 : CALLE 24F#101B-15 - Sitio 5 : CARRERA 65B#10A-87 - Sitio 6 : AUTO MEDE KM 1,5 P INDUS FLORIDA BOD 23 - Sitio 7 : CARRERA 71 A BIS # 63D-38 -</v>
          </cell>
          <cell r="K1363">
            <v>44835</v>
          </cell>
          <cell r="L1363">
            <v>5999</v>
          </cell>
          <cell r="M1363">
            <v>6731</v>
          </cell>
          <cell r="N1363">
            <v>4145</v>
          </cell>
          <cell r="O1363">
            <v>229</v>
          </cell>
          <cell r="P1363">
            <v>915</v>
          </cell>
          <cell r="Q1363">
            <v>0.05</v>
          </cell>
          <cell r="R1363">
            <v>869.25</v>
          </cell>
          <cell r="S1363">
            <v>915</v>
          </cell>
          <cell r="T1363">
            <v>0.05</v>
          </cell>
          <cell r="U1363">
            <v>869.25</v>
          </cell>
          <cell r="V1363">
            <v>915</v>
          </cell>
          <cell r="W1363">
            <v>0.05</v>
          </cell>
          <cell r="X1363">
            <v>869.25</v>
          </cell>
          <cell r="Y1363">
            <v>915</v>
          </cell>
          <cell r="Z1363">
            <v>0.05</v>
          </cell>
          <cell r="AA1363">
            <v>869.25</v>
          </cell>
          <cell r="AB1363">
            <v>14867652</v>
          </cell>
          <cell r="AC1363" t="str">
            <v>Registro Valido</v>
          </cell>
          <cell r="AD1363">
            <v>915</v>
          </cell>
          <cell r="AE1363">
            <v>915</v>
          </cell>
          <cell r="AF1363">
            <v>915</v>
          </cell>
          <cell r="AG1363">
            <v>915</v>
          </cell>
          <cell r="AH1363">
            <v>906</v>
          </cell>
          <cell r="AI1363">
            <v>906</v>
          </cell>
          <cell r="AJ1363">
            <v>906</v>
          </cell>
          <cell r="AK1363">
            <v>906</v>
          </cell>
          <cell r="AM1363" t="str">
            <v>ALI_82_SEG_9</v>
          </cell>
          <cell r="AN1363" t="str">
            <v>ALI_82_SEG_9_VAL_14867652</v>
          </cell>
          <cell r="AO1363">
            <v>4</v>
          </cell>
          <cell r="AP1363">
            <v>14157664.960000001</v>
          </cell>
          <cell r="AQ1363" t="b">
            <v>0</v>
          </cell>
          <cell r="AR1363" t="str">
            <v/>
          </cell>
          <cell r="AS1363" t="str">
            <v/>
          </cell>
          <cell r="AT1363" t="str">
            <v>ALI_82_SEG_9_</v>
          </cell>
          <cell r="AU1363">
            <v>1</v>
          </cell>
          <cell r="AV1363" t="str">
            <v>No Seleccionada</v>
          </cell>
        </row>
        <row r="1364">
          <cell r="A1364" t="b">
            <v>0</v>
          </cell>
          <cell r="B1364" t="str">
            <v>5to_Evento_973_V2_PIPPO_17517124.xlsm</v>
          </cell>
          <cell r="C1364">
            <v>82</v>
          </cell>
          <cell r="D1364">
            <v>2038</v>
          </cell>
          <cell r="E1364" t="str">
            <v>Alimentos Pippo S.A.S</v>
          </cell>
          <cell r="F1364">
            <v>276</v>
          </cell>
          <cell r="G1364" t="str">
            <v>BEBIDAS LÁCTEAS</v>
          </cell>
          <cell r="H1364" t="str">
            <v>82 : Kumis entero con dulce, pasteurizado.</v>
          </cell>
          <cell r="I1364">
            <v>10</v>
          </cell>
          <cell r="J1364" t="str">
            <v>Sitio 1 : CARRERA 127#22G-18 INT 4 - Sitio 2 : SIBERIA KM 7.5 CELTA, LOTE 159 - Sitio 3 : CARRERA 68B #10A-18 - Sitio 4 : CALLE 24F#101B-15 - Sitio 5 : CARRERA 65B#10A-87 - Sitio 6 : AUTO MEDE KM 1,5 P INDUS FLORIDA BOD 23 - Sitio 7 : CARRERA 71 A BIS # 63D-38 -</v>
          </cell>
          <cell r="K1364">
            <v>44835</v>
          </cell>
          <cell r="L1364">
            <v>6007</v>
          </cell>
          <cell r="M1364">
            <v>6742</v>
          </cell>
          <cell r="N1364">
            <v>4152</v>
          </cell>
          <cell r="O1364">
            <v>230</v>
          </cell>
          <cell r="P1364">
            <v>915</v>
          </cell>
          <cell r="Q1364">
            <v>0.05</v>
          </cell>
          <cell r="R1364">
            <v>869.25</v>
          </cell>
          <cell r="S1364">
            <v>915</v>
          </cell>
          <cell r="T1364">
            <v>0.05</v>
          </cell>
          <cell r="U1364">
            <v>869.25</v>
          </cell>
          <cell r="V1364">
            <v>915</v>
          </cell>
          <cell r="W1364">
            <v>0.05</v>
          </cell>
          <cell r="X1364">
            <v>869.25</v>
          </cell>
          <cell r="Y1364">
            <v>915</v>
          </cell>
          <cell r="Z1364">
            <v>0.05</v>
          </cell>
          <cell r="AA1364">
            <v>869.25</v>
          </cell>
          <cell r="AB1364">
            <v>14891121.75</v>
          </cell>
          <cell r="AC1364" t="str">
            <v>Registro Valido</v>
          </cell>
          <cell r="AD1364">
            <v>915</v>
          </cell>
          <cell r="AE1364">
            <v>915</v>
          </cell>
          <cell r="AF1364">
            <v>915</v>
          </cell>
          <cell r="AG1364">
            <v>915</v>
          </cell>
          <cell r="AH1364">
            <v>906</v>
          </cell>
          <cell r="AI1364">
            <v>906</v>
          </cell>
          <cell r="AJ1364">
            <v>906</v>
          </cell>
          <cell r="AK1364">
            <v>906</v>
          </cell>
          <cell r="AM1364" t="str">
            <v>ALI_82_SEG_10</v>
          </cell>
          <cell r="AN1364" t="str">
            <v>ALI_82_SEG_10_VAL_14891121.75</v>
          </cell>
          <cell r="AO1364">
            <v>4</v>
          </cell>
          <cell r="AP1364">
            <v>14192690.880000001</v>
          </cell>
          <cell r="AQ1364" t="b">
            <v>0</v>
          </cell>
          <cell r="AR1364" t="str">
            <v/>
          </cell>
          <cell r="AS1364" t="str">
            <v/>
          </cell>
          <cell r="AT1364" t="str">
            <v>ALI_82_SEG_10_</v>
          </cell>
          <cell r="AU1364">
            <v>1</v>
          </cell>
          <cell r="AV1364" t="str">
            <v>No Seleccionada</v>
          </cell>
        </row>
        <row r="1365">
          <cell r="A1365" t="b">
            <v>0</v>
          </cell>
          <cell r="B1365" t="str">
            <v>5to_Evento_973_V2_PIPPO_17517124.xlsm</v>
          </cell>
          <cell r="C1365">
            <v>82</v>
          </cell>
          <cell r="D1365">
            <v>2038</v>
          </cell>
          <cell r="E1365" t="str">
            <v>Alimentos Pippo S.A.S</v>
          </cell>
          <cell r="F1365">
            <v>277</v>
          </cell>
          <cell r="G1365" t="str">
            <v>BEBIDAS LÁCTEAS</v>
          </cell>
          <cell r="H1365" t="str">
            <v>82 : Kumis entero con dulce, pasteurizado.</v>
          </cell>
          <cell r="I1365">
            <v>11</v>
          </cell>
          <cell r="J1365" t="str">
            <v>Sitio 1 : CARRERA 127#22G-18 INT 4 - Sitio 2 : SIBERIA KM 7.5 CELTA, LOTE 159 - Sitio 3 : CARRERA 68B #10A-18 - Sitio 4 : CALLE 24F#101B-15 - Sitio 5 : CARRERA 65B#10A-87 - Sitio 6 : AUTO MEDE KM 1,5 P INDUS FLORIDA BOD 23 - Sitio 7 : CARRERA 71 A BIS # 63D-38 -</v>
          </cell>
          <cell r="K1365">
            <v>44835</v>
          </cell>
          <cell r="L1365">
            <v>8501</v>
          </cell>
          <cell r="M1365">
            <v>9776</v>
          </cell>
          <cell r="N1365">
            <v>5539</v>
          </cell>
          <cell r="O1365">
            <v>338</v>
          </cell>
          <cell r="P1365">
            <v>915</v>
          </cell>
          <cell r="Q1365">
            <v>0.05</v>
          </cell>
          <cell r="R1365">
            <v>869.25</v>
          </cell>
          <cell r="S1365">
            <v>915</v>
          </cell>
          <cell r="T1365">
            <v>0.05</v>
          </cell>
          <cell r="U1365">
            <v>869.25</v>
          </cell>
          <cell r="V1365">
            <v>915</v>
          </cell>
          <cell r="W1365">
            <v>0.05</v>
          </cell>
          <cell r="X1365">
            <v>869.25</v>
          </cell>
          <cell r="Y1365">
            <v>915</v>
          </cell>
          <cell r="Z1365">
            <v>0.05</v>
          </cell>
          <cell r="AA1365">
            <v>869.25</v>
          </cell>
          <cell r="AB1365">
            <v>20995864.5</v>
          </cell>
          <cell r="AC1365" t="str">
            <v>Registro Valido</v>
          </cell>
          <cell r="AD1365">
            <v>915</v>
          </cell>
          <cell r="AE1365">
            <v>915</v>
          </cell>
          <cell r="AF1365">
            <v>915</v>
          </cell>
          <cell r="AG1365">
            <v>915</v>
          </cell>
          <cell r="AH1365">
            <v>906</v>
          </cell>
          <cell r="AI1365">
            <v>906</v>
          </cell>
          <cell r="AJ1365">
            <v>906</v>
          </cell>
          <cell r="AK1365">
            <v>906</v>
          </cell>
          <cell r="AM1365" t="str">
            <v>ALI_82_SEG_11</v>
          </cell>
          <cell r="AN1365" t="str">
            <v>ALI_82_SEG_11_VAL_20995864.5</v>
          </cell>
          <cell r="AO1365">
            <v>4</v>
          </cell>
          <cell r="AP1365">
            <v>20006516.66</v>
          </cell>
          <cell r="AQ1365" t="b">
            <v>0</v>
          </cell>
          <cell r="AR1365" t="str">
            <v/>
          </cell>
          <cell r="AS1365" t="str">
            <v/>
          </cell>
          <cell r="AT1365" t="str">
            <v>ALI_82_SEG_11_</v>
          </cell>
          <cell r="AU1365">
            <v>1</v>
          </cell>
          <cell r="AV1365" t="str">
            <v>No Seleccionada</v>
          </cell>
        </row>
        <row r="1366">
          <cell r="A1366" t="b">
            <v>0</v>
          </cell>
          <cell r="B1366" t="str">
            <v>5to_Evento_973_V2_PIPPO_17517124.xlsm</v>
          </cell>
          <cell r="C1366">
            <v>82</v>
          </cell>
          <cell r="D1366">
            <v>2038</v>
          </cell>
          <cell r="E1366" t="str">
            <v>Alimentos Pippo S.A.S</v>
          </cell>
          <cell r="F1366">
            <v>278</v>
          </cell>
          <cell r="G1366" t="str">
            <v>BEBIDAS LÁCTEAS</v>
          </cell>
          <cell r="H1366" t="str">
            <v>82 : Kumis entero con dulce, pasteurizado.</v>
          </cell>
          <cell r="I1366">
            <v>12</v>
          </cell>
          <cell r="J1366" t="str">
            <v>Sitio 1 : CARRERA 127#22G-18 INT 4 - Sitio 2 : SIBERIA KM 7.5 CELTA, LOTE 159 - Sitio 3 : CARRERA 68B #10A-18 - Sitio 4 : CALLE 24F#101B-15 - Sitio 5 : CARRERA 65B#10A-87 - Sitio 6 : AUTO MEDE KM 1,5 P INDUS FLORIDA BOD 23 - Sitio 7 : CARRERA 71 A BIS # 63D-38 -</v>
          </cell>
          <cell r="K1366">
            <v>44835</v>
          </cell>
          <cell r="L1366">
            <v>7729</v>
          </cell>
          <cell r="M1366">
            <v>8891</v>
          </cell>
          <cell r="N1366">
            <v>5043</v>
          </cell>
          <cell r="O1366">
            <v>307</v>
          </cell>
          <cell r="P1366">
            <v>915</v>
          </cell>
          <cell r="Q1366">
            <v>0.05</v>
          </cell>
          <cell r="R1366">
            <v>869.25</v>
          </cell>
          <cell r="S1366">
            <v>915</v>
          </cell>
          <cell r="T1366">
            <v>0.05</v>
          </cell>
          <cell r="U1366">
            <v>869.25</v>
          </cell>
          <cell r="V1366">
            <v>915</v>
          </cell>
          <cell r="W1366">
            <v>0.05</v>
          </cell>
          <cell r="X1366">
            <v>869.25</v>
          </cell>
          <cell r="Y1366">
            <v>915</v>
          </cell>
          <cell r="Z1366">
            <v>0.05</v>
          </cell>
          <cell r="AA1366">
            <v>869.25</v>
          </cell>
          <cell r="AB1366">
            <v>19097422.5</v>
          </cell>
          <cell r="AC1366" t="str">
            <v>Registro Valido</v>
          </cell>
          <cell r="AD1366">
            <v>915</v>
          </cell>
          <cell r="AE1366">
            <v>915</v>
          </cell>
          <cell r="AF1366">
            <v>915</v>
          </cell>
          <cell r="AG1366">
            <v>915</v>
          </cell>
          <cell r="AH1366">
            <v>906</v>
          </cell>
          <cell r="AI1366">
            <v>906</v>
          </cell>
          <cell r="AJ1366">
            <v>906</v>
          </cell>
          <cell r="AK1366">
            <v>906</v>
          </cell>
          <cell r="AM1366" t="str">
            <v>ALI_82_SEG_12</v>
          </cell>
          <cell r="AN1366" t="str">
            <v>ALI_82_SEG_12_VAL_19097422.5</v>
          </cell>
          <cell r="AO1366">
            <v>4</v>
          </cell>
          <cell r="AP1366">
            <v>18213789.100000001</v>
          </cell>
          <cell r="AQ1366" t="b">
            <v>0</v>
          </cell>
          <cell r="AR1366" t="str">
            <v/>
          </cell>
          <cell r="AS1366" t="str">
            <v/>
          </cell>
          <cell r="AT1366" t="str">
            <v>ALI_82_SEG_12_</v>
          </cell>
          <cell r="AU1366">
            <v>1</v>
          </cell>
          <cell r="AV1366" t="str">
            <v>No Seleccionada</v>
          </cell>
        </row>
        <row r="1367">
          <cell r="A1367" t="b">
            <v>0</v>
          </cell>
          <cell r="B1367" t="str">
            <v>5to_Evento_973_V2_PIPPO_17517124.xlsm</v>
          </cell>
          <cell r="C1367">
            <v>82</v>
          </cell>
          <cell r="D1367">
            <v>2038</v>
          </cell>
          <cell r="E1367" t="str">
            <v>Alimentos Pippo S.A.S</v>
          </cell>
          <cell r="F1367">
            <v>279</v>
          </cell>
          <cell r="G1367" t="str">
            <v>BEBIDAS LÁCTEAS</v>
          </cell>
          <cell r="H1367" t="str">
            <v>82 : Kumis entero con dulce, pasteurizado.</v>
          </cell>
          <cell r="I1367">
            <v>13</v>
          </cell>
          <cell r="J1367" t="str">
            <v>Sitio 1 : CARRERA 127#22G-18 INT 4 - Sitio 2 : SIBERIA KM 7.5 CELTA, LOTE 159 - Sitio 3 : CARRERA 68B #10A-18 - Sitio 4 : CALLE 24F#101B-15 - Sitio 5 : CARRERA 65B#10A-87 - Sitio 6 : AUTO MEDE KM 1,5 P INDUS FLORIDA BOD 23 - Sitio 7 : CARRERA 71 A BIS # 63D-38 -</v>
          </cell>
          <cell r="K1367">
            <v>44835</v>
          </cell>
          <cell r="L1367">
            <v>8193</v>
          </cell>
          <cell r="M1367">
            <v>9420</v>
          </cell>
          <cell r="N1367">
            <v>5336</v>
          </cell>
          <cell r="O1367">
            <v>326</v>
          </cell>
          <cell r="P1367">
            <v>915</v>
          </cell>
          <cell r="Q1367">
            <v>0.05</v>
          </cell>
          <cell r="R1367">
            <v>869.25</v>
          </cell>
          <cell r="S1367">
            <v>915</v>
          </cell>
          <cell r="T1367">
            <v>0.05</v>
          </cell>
          <cell r="U1367">
            <v>869.25</v>
          </cell>
          <cell r="V1367">
            <v>915</v>
          </cell>
          <cell r="W1367">
            <v>0.05</v>
          </cell>
          <cell r="X1367">
            <v>869.25</v>
          </cell>
          <cell r="Y1367">
            <v>915</v>
          </cell>
          <cell r="Z1367">
            <v>0.05</v>
          </cell>
          <cell r="AA1367">
            <v>869.25</v>
          </cell>
          <cell r="AB1367">
            <v>20231793.75</v>
          </cell>
          <cell r="AC1367" t="str">
            <v>Registro Valido</v>
          </cell>
          <cell r="AD1367">
            <v>915</v>
          </cell>
          <cell r="AE1367">
            <v>915</v>
          </cell>
          <cell r="AF1367">
            <v>915</v>
          </cell>
          <cell r="AG1367">
            <v>915</v>
          </cell>
          <cell r="AH1367">
            <v>906</v>
          </cell>
          <cell r="AI1367">
            <v>906</v>
          </cell>
          <cell r="AJ1367">
            <v>906</v>
          </cell>
          <cell r="AK1367">
            <v>906</v>
          </cell>
          <cell r="AM1367" t="str">
            <v>ALI_82_SEG_13</v>
          </cell>
          <cell r="AN1367" t="str">
            <v>ALI_82_SEG_13_VAL_20231793.75</v>
          </cell>
          <cell r="AO1367">
            <v>4</v>
          </cell>
          <cell r="AP1367">
            <v>19347111</v>
          </cell>
          <cell r="AQ1367" t="b">
            <v>0</v>
          </cell>
          <cell r="AR1367" t="str">
            <v/>
          </cell>
          <cell r="AS1367" t="str">
            <v/>
          </cell>
          <cell r="AT1367" t="str">
            <v>ALI_82_SEG_13_</v>
          </cell>
          <cell r="AU1367">
            <v>1</v>
          </cell>
          <cell r="AV1367" t="str">
            <v>No Seleccionada</v>
          </cell>
        </row>
        <row r="1368">
          <cell r="A1368" t="b">
            <v>0</v>
          </cell>
          <cell r="B1368" t="str">
            <v>5to_Evento_973_V2_PIPPO_17517124.xlsm</v>
          </cell>
          <cell r="C1368">
            <v>82</v>
          </cell>
          <cell r="D1368">
            <v>2038</v>
          </cell>
          <cell r="E1368" t="str">
            <v>Alimentos Pippo S.A.S</v>
          </cell>
          <cell r="F1368">
            <v>280</v>
          </cell>
          <cell r="G1368" t="str">
            <v>BEBIDAS LÁCTEAS</v>
          </cell>
          <cell r="H1368" t="str">
            <v>82 : Kumis entero con dulce, pasteurizado.</v>
          </cell>
          <cell r="I1368">
            <v>14</v>
          </cell>
          <cell r="J1368" t="str">
            <v>Sitio 1 : CARRERA 127#22G-18 INT 4 - Sitio 2 : SIBERIA KM 7.5 CELTA, LOTE 159 - Sitio 3 : CARRERA 68B #10A-18 - Sitio 4 : CALLE 24F#101B-15 - Sitio 5 : CARRERA 65B#10A-87 - Sitio 6 : AUTO MEDE KM 1,5 P INDUS FLORIDA BOD 23 - Sitio 7 : CARRERA 71 A BIS # 63D-38 -</v>
          </cell>
          <cell r="K1368">
            <v>44835</v>
          </cell>
          <cell r="L1368">
            <v>8133</v>
          </cell>
          <cell r="M1368">
            <v>9356</v>
          </cell>
          <cell r="N1368">
            <v>5303</v>
          </cell>
          <cell r="O1368">
            <v>325</v>
          </cell>
          <cell r="P1368">
            <v>915</v>
          </cell>
          <cell r="Q1368">
            <v>0.05</v>
          </cell>
          <cell r="R1368">
            <v>869.25</v>
          </cell>
          <cell r="S1368">
            <v>915</v>
          </cell>
          <cell r="T1368">
            <v>0.05</v>
          </cell>
          <cell r="U1368">
            <v>869.25</v>
          </cell>
          <cell r="V1368">
            <v>915</v>
          </cell>
          <cell r="W1368">
            <v>0.05</v>
          </cell>
          <cell r="X1368">
            <v>869.25</v>
          </cell>
          <cell r="Y1368">
            <v>915</v>
          </cell>
          <cell r="Z1368">
            <v>0.05</v>
          </cell>
          <cell r="AA1368">
            <v>869.25</v>
          </cell>
          <cell r="AB1368">
            <v>20094452.25</v>
          </cell>
          <cell r="AC1368" t="str">
            <v>Registro Valido</v>
          </cell>
          <cell r="AD1368">
            <v>915</v>
          </cell>
          <cell r="AE1368">
            <v>915</v>
          </cell>
          <cell r="AF1368">
            <v>915</v>
          </cell>
          <cell r="AG1368">
            <v>915</v>
          </cell>
          <cell r="AH1368">
            <v>906</v>
          </cell>
          <cell r="AI1368">
            <v>906</v>
          </cell>
          <cell r="AJ1368">
            <v>906</v>
          </cell>
          <cell r="AK1368">
            <v>906</v>
          </cell>
          <cell r="AM1368" t="str">
            <v>ALI_82_SEG_14</v>
          </cell>
          <cell r="AN1368" t="str">
            <v>ALI_82_SEG_14_VAL_20094452.25</v>
          </cell>
          <cell r="AO1368">
            <v>4</v>
          </cell>
          <cell r="AP1368">
            <v>19239123.25</v>
          </cell>
          <cell r="AQ1368" t="b">
            <v>0</v>
          </cell>
          <cell r="AR1368" t="str">
            <v/>
          </cell>
          <cell r="AS1368" t="str">
            <v/>
          </cell>
          <cell r="AT1368" t="str">
            <v>ALI_82_SEG_14_</v>
          </cell>
          <cell r="AU1368">
            <v>1</v>
          </cell>
          <cell r="AV1368" t="str">
            <v>No Seleccionada</v>
          </cell>
        </row>
        <row r="1369">
          <cell r="A1369" t="b">
            <v>0</v>
          </cell>
          <cell r="B1369" t="str">
            <v>5to_Evento_973_V2_PIPPO_17517124.xlsm</v>
          </cell>
          <cell r="C1369">
            <v>82</v>
          </cell>
          <cell r="D1369">
            <v>2038</v>
          </cell>
          <cell r="E1369" t="str">
            <v>Alimentos Pippo S.A.S</v>
          </cell>
          <cell r="F1369">
            <v>281</v>
          </cell>
          <cell r="G1369" t="str">
            <v>BEBIDAS LÁCTEAS</v>
          </cell>
          <cell r="H1369" t="str">
            <v>82 : Kumis entero con dulce, pasteurizado.</v>
          </cell>
          <cell r="I1369">
            <v>15</v>
          </cell>
          <cell r="J1369" t="str">
            <v>Sitio 1 : CARRERA 127#22G-18 INT 4 - Sitio 2 : SIBERIA KM 7.5 CELTA, LOTE 159 - Sitio 3 : CARRERA 68B #10A-18 - Sitio 4 : CALLE 24F#101B-15 - Sitio 5 : CARRERA 65B#10A-87 - Sitio 6 : AUTO MEDE KM 1,5 P INDUS FLORIDA BOD 23 - Sitio 7 : CARRERA 71 A BIS # 63D-38 -</v>
          </cell>
          <cell r="K1369">
            <v>44835</v>
          </cell>
          <cell r="L1369">
            <v>5342</v>
          </cell>
          <cell r="M1369">
            <v>5992</v>
          </cell>
          <cell r="N1369">
            <v>3689</v>
          </cell>
          <cell r="O1369">
            <v>203</v>
          </cell>
          <cell r="P1369">
            <v>915</v>
          </cell>
          <cell r="Q1369">
            <v>0.05</v>
          </cell>
          <cell r="R1369">
            <v>869.25</v>
          </cell>
          <cell r="S1369">
            <v>915</v>
          </cell>
          <cell r="T1369">
            <v>0.05</v>
          </cell>
          <cell r="U1369">
            <v>869.25</v>
          </cell>
          <cell r="V1369">
            <v>915</v>
          </cell>
          <cell r="W1369">
            <v>0.05</v>
          </cell>
          <cell r="X1369">
            <v>869.25</v>
          </cell>
          <cell r="Y1369">
            <v>915</v>
          </cell>
          <cell r="Z1369">
            <v>0.05</v>
          </cell>
          <cell r="AA1369">
            <v>869.25</v>
          </cell>
          <cell r="AB1369">
            <v>13235200.5</v>
          </cell>
          <cell r="AC1369" t="str">
            <v>Registro Valido</v>
          </cell>
          <cell r="AD1369">
            <v>915</v>
          </cell>
          <cell r="AE1369">
            <v>915</v>
          </cell>
          <cell r="AF1369">
            <v>915</v>
          </cell>
          <cell r="AG1369">
            <v>915</v>
          </cell>
          <cell r="AH1369">
            <v>906</v>
          </cell>
          <cell r="AI1369">
            <v>906</v>
          </cell>
          <cell r="AJ1369">
            <v>906</v>
          </cell>
          <cell r="AK1369">
            <v>906</v>
          </cell>
          <cell r="AM1369" t="str">
            <v>ALI_82_SEG_15</v>
          </cell>
          <cell r="AN1369" t="str">
            <v>ALI_82_SEG_15_VAL_13235200.5</v>
          </cell>
          <cell r="AO1369">
            <v>4</v>
          </cell>
          <cell r="AP1369">
            <v>12687216.76</v>
          </cell>
          <cell r="AQ1369" t="b">
            <v>0</v>
          </cell>
          <cell r="AR1369" t="str">
            <v/>
          </cell>
          <cell r="AS1369" t="str">
            <v/>
          </cell>
          <cell r="AT1369" t="str">
            <v>ALI_82_SEG_15_</v>
          </cell>
          <cell r="AU1369">
            <v>1</v>
          </cell>
          <cell r="AV1369" t="str">
            <v>No Seleccionada</v>
          </cell>
        </row>
        <row r="1370">
          <cell r="A1370" t="b">
            <v>0</v>
          </cell>
          <cell r="B1370" t="str">
            <v>5to_Evento_973_V2_PIPPO_17517124.xlsm</v>
          </cell>
          <cell r="C1370">
            <v>6</v>
          </cell>
          <cell r="D1370">
            <v>2038</v>
          </cell>
          <cell r="E1370" t="str">
            <v>Alimentos Pippo S.A.S</v>
          </cell>
          <cell r="F1370">
            <v>297</v>
          </cell>
          <cell r="G1370" t="str">
            <v>BEBIDAS LÁCTEAS</v>
          </cell>
          <cell r="H1370" t="str">
            <v>6 : Avena con Leche Entera ultra alta temperatura UAT (UHT).</v>
          </cell>
          <cell r="I1370">
            <v>1</v>
          </cell>
          <cell r="J1370" t="str">
            <v>Sitio 1 : CARRERA 127#22G-18 INT 4 - Sitio 2 : SIBERIA KM 7.5 CELTA, LOTE 159 - Sitio 3 : CARRERA 68B #10A-18 - Sitio 4 : CALLE 24F#101B-15 - Sitio 5 : CARRERA 65B#10A-87 - Sitio 6 : AUTO MEDE KM 1,5 P INDUS FLORIDA BOD 23 - Sitio 7 : CARRERA 71 A BIS # 63D-38 -</v>
          </cell>
          <cell r="K1370">
            <v>44835</v>
          </cell>
          <cell r="L1370">
            <v>3743</v>
          </cell>
          <cell r="M1370">
            <v>4361</v>
          </cell>
          <cell r="N1370">
            <v>3382</v>
          </cell>
          <cell r="O1370">
            <v>183</v>
          </cell>
          <cell r="P1370">
            <v>841</v>
          </cell>
          <cell r="Q1370">
            <v>0.1082</v>
          </cell>
          <cell r="R1370">
            <v>750</v>
          </cell>
          <cell r="S1370">
            <v>841</v>
          </cell>
          <cell r="T1370">
            <v>0.1082</v>
          </cell>
          <cell r="U1370">
            <v>750</v>
          </cell>
          <cell r="V1370">
            <v>841</v>
          </cell>
          <cell r="W1370">
            <v>0.1082</v>
          </cell>
          <cell r="X1370">
            <v>750</v>
          </cell>
          <cell r="Y1370">
            <v>841</v>
          </cell>
          <cell r="Z1370">
            <v>0.1082</v>
          </cell>
          <cell r="AA1370">
            <v>750</v>
          </cell>
          <cell r="AB1370">
            <v>8751750</v>
          </cell>
          <cell r="AC1370" t="str">
            <v>Registro Valido</v>
          </cell>
          <cell r="AD1370">
            <v>841</v>
          </cell>
          <cell r="AE1370">
            <v>841</v>
          </cell>
          <cell r="AF1370">
            <v>841</v>
          </cell>
          <cell r="AG1370">
            <v>841</v>
          </cell>
          <cell r="AH1370">
            <v>832</v>
          </cell>
          <cell r="AI1370">
            <v>832</v>
          </cell>
          <cell r="AJ1370">
            <v>832</v>
          </cell>
          <cell r="AK1370">
            <v>832</v>
          </cell>
          <cell r="AM1370" t="str">
            <v>ALI_6_SEG_1</v>
          </cell>
          <cell r="AN1370" t="str">
            <v>ALI_6_SEG_1_VAL_8751750</v>
          </cell>
          <cell r="AO1370">
            <v>4</v>
          </cell>
          <cell r="AP1370">
            <v>8737747.1999999993</v>
          </cell>
          <cell r="AQ1370" t="b">
            <v>0</v>
          </cell>
          <cell r="AR1370" t="str">
            <v/>
          </cell>
          <cell r="AS1370" t="str">
            <v/>
          </cell>
          <cell r="AT1370" t="str">
            <v>ALI_6_SEG_1_</v>
          </cell>
          <cell r="AU1370">
            <v>1</v>
          </cell>
          <cell r="AV1370" t="str">
            <v>No Seleccionada</v>
          </cell>
        </row>
        <row r="1371">
          <cell r="A1371" t="b">
            <v>0</v>
          </cell>
          <cell r="B1371" t="str">
            <v>5to_Evento_973_V2_PIPPO_17517124.xlsm</v>
          </cell>
          <cell r="C1371">
            <v>6</v>
          </cell>
          <cell r="D1371">
            <v>2038</v>
          </cell>
          <cell r="E1371" t="str">
            <v>Alimentos Pippo S.A.S</v>
          </cell>
          <cell r="F1371">
            <v>298</v>
          </cell>
          <cell r="G1371" t="str">
            <v>BEBIDAS LÁCTEAS</v>
          </cell>
          <cell r="H1371" t="str">
            <v>6 : Avena con Leche Entera ultra alta temperatura UAT (UHT).</v>
          </cell>
          <cell r="I1371">
            <v>2</v>
          </cell>
          <cell r="J1371" t="str">
            <v>Sitio 1 : CARRERA 127#22G-18 INT 4 - Sitio 2 : SIBERIA KM 7.5 CELTA, LOTE 159 - Sitio 3 : CARRERA 68B #10A-18 - Sitio 4 : CALLE 24F#101B-15 - Sitio 5 : CARRERA 65B#10A-87 - Sitio 6 : AUTO MEDE KM 1,5 P INDUS FLORIDA BOD 23 - Sitio 7 : CARRERA 71 A BIS # 63D-38 -</v>
          </cell>
          <cell r="K1371">
            <v>44835</v>
          </cell>
          <cell r="L1371">
            <v>3803</v>
          </cell>
          <cell r="M1371">
            <v>4199</v>
          </cell>
          <cell r="N1371">
            <v>3722</v>
          </cell>
          <cell r="O1371">
            <v>167</v>
          </cell>
          <cell r="P1371">
            <v>841</v>
          </cell>
          <cell r="Q1371">
            <v>0.1082</v>
          </cell>
          <cell r="R1371">
            <v>750</v>
          </cell>
          <cell r="S1371">
            <v>841</v>
          </cell>
          <cell r="T1371">
            <v>0.1082</v>
          </cell>
          <cell r="U1371">
            <v>750</v>
          </cell>
          <cell r="V1371">
            <v>841</v>
          </cell>
          <cell r="W1371">
            <v>0.1082</v>
          </cell>
          <cell r="X1371">
            <v>750</v>
          </cell>
          <cell r="Y1371">
            <v>841</v>
          </cell>
          <cell r="Z1371">
            <v>0.1082</v>
          </cell>
          <cell r="AA1371">
            <v>750</v>
          </cell>
          <cell r="AB1371">
            <v>8918250</v>
          </cell>
          <cell r="AC1371" t="str">
            <v>Registro Valido</v>
          </cell>
          <cell r="AD1371">
            <v>841</v>
          </cell>
          <cell r="AE1371">
            <v>841</v>
          </cell>
          <cell r="AF1371">
            <v>841</v>
          </cell>
          <cell r="AG1371">
            <v>841</v>
          </cell>
          <cell r="AH1371">
            <v>832</v>
          </cell>
          <cell r="AI1371">
            <v>832</v>
          </cell>
          <cell r="AJ1371">
            <v>832</v>
          </cell>
          <cell r="AK1371">
            <v>832</v>
          </cell>
          <cell r="AM1371" t="str">
            <v>ALI_6_SEG_2</v>
          </cell>
          <cell r="AN1371" t="str">
            <v>ALI_6_SEG_2_VAL_8918250</v>
          </cell>
          <cell r="AO1371">
            <v>4</v>
          </cell>
          <cell r="AP1371">
            <v>8903980.7999999989</v>
          </cell>
          <cell r="AQ1371" t="b">
            <v>0</v>
          </cell>
          <cell r="AR1371" t="str">
            <v/>
          </cell>
          <cell r="AS1371" t="str">
            <v/>
          </cell>
          <cell r="AT1371" t="str">
            <v>ALI_6_SEG_2_</v>
          </cell>
          <cell r="AU1371">
            <v>1</v>
          </cell>
          <cell r="AV1371" t="str">
            <v>No Seleccionada</v>
          </cell>
        </row>
        <row r="1372">
          <cell r="A1372" t="b">
            <v>0</v>
          </cell>
          <cell r="B1372" t="str">
            <v>5to_Evento_973_V2_PIPPO_17517124.xlsm</v>
          </cell>
          <cell r="C1372">
            <v>6</v>
          </cell>
          <cell r="D1372">
            <v>2038</v>
          </cell>
          <cell r="E1372" t="str">
            <v>Alimentos Pippo S.A.S</v>
          </cell>
          <cell r="F1372">
            <v>299</v>
          </cell>
          <cell r="G1372" t="str">
            <v>BEBIDAS LÁCTEAS</v>
          </cell>
          <cell r="H1372" t="str">
            <v>6 : Avena con Leche Entera ultra alta temperatura UAT (UHT).</v>
          </cell>
          <cell r="I1372">
            <v>3</v>
          </cell>
          <cell r="J1372" t="str">
            <v>Sitio 1 : CARRERA 127#22G-18 INT 4 - Sitio 2 : SIBERIA KM 7.5 CELTA, LOTE 159 - Sitio 3 : CARRERA 68B #10A-18 - Sitio 4 : CALLE 24F#101B-15 - Sitio 5 : CARRERA 65B#10A-87 - Sitio 6 : AUTO MEDE KM 1,5 P INDUS FLORIDA BOD 23 - Sitio 7 : CARRERA 71 A BIS # 63D-38 -</v>
          </cell>
          <cell r="K1372">
            <v>44835</v>
          </cell>
          <cell r="L1372">
            <v>3806</v>
          </cell>
          <cell r="M1372">
            <v>4432</v>
          </cell>
          <cell r="N1372">
            <v>3437</v>
          </cell>
          <cell r="O1372">
            <v>186</v>
          </cell>
          <cell r="P1372">
            <v>841</v>
          </cell>
          <cell r="Q1372">
            <v>0.1082</v>
          </cell>
          <cell r="R1372">
            <v>750</v>
          </cell>
          <cell r="S1372">
            <v>841</v>
          </cell>
          <cell r="T1372">
            <v>0.1082</v>
          </cell>
          <cell r="U1372">
            <v>750</v>
          </cell>
          <cell r="V1372">
            <v>841</v>
          </cell>
          <cell r="W1372">
            <v>0.1082</v>
          </cell>
          <cell r="X1372">
            <v>750</v>
          </cell>
          <cell r="Y1372">
            <v>841</v>
          </cell>
          <cell r="Z1372">
            <v>0.1082</v>
          </cell>
          <cell r="AA1372">
            <v>750</v>
          </cell>
          <cell r="AB1372">
            <v>8895750</v>
          </cell>
          <cell r="AC1372" t="str">
            <v>Registro Valido</v>
          </cell>
          <cell r="AD1372">
            <v>841</v>
          </cell>
          <cell r="AE1372">
            <v>841</v>
          </cell>
          <cell r="AF1372">
            <v>841</v>
          </cell>
          <cell r="AG1372">
            <v>841</v>
          </cell>
          <cell r="AH1372">
            <v>832</v>
          </cell>
          <cell r="AI1372">
            <v>832</v>
          </cell>
          <cell r="AJ1372">
            <v>832</v>
          </cell>
          <cell r="AK1372">
            <v>832</v>
          </cell>
          <cell r="AM1372" t="str">
            <v>ALI_6_SEG_3</v>
          </cell>
          <cell r="AN1372" t="str">
            <v>ALI_6_SEG_3_VAL_8895750</v>
          </cell>
          <cell r="AO1372">
            <v>4</v>
          </cell>
          <cell r="AP1372">
            <v>8881516.8000000007</v>
          </cell>
          <cell r="AQ1372" t="b">
            <v>0</v>
          </cell>
          <cell r="AR1372" t="str">
            <v/>
          </cell>
          <cell r="AS1372" t="str">
            <v/>
          </cell>
          <cell r="AT1372" t="str">
            <v>ALI_6_SEG_3_</v>
          </cell>
          <cell r="AU1372">
            <v>1</v>
          </cell>
          <cell r="AV1372" t="str">
            <v>No Seleccionada</v>
          </cell>
        </row>
        <row r="1373">
          <cell r="A1373" t="b">
            <v>0</v>
          </cell>
          <cell r="B1373" t="str">
            <v>5to_Evento_973_V2_PIPPO_17517124.xlsm</v>
          </cell>
          <cell r="C1373">
            <v>6</v>
          </cell>
          <cell r="D1373">
            <v>2038</v>
          </cell>
          <cell r="E1373" t="str">
            <v>Alimentos Pippo S.A.S</v>
          </cell>
          <cell r="F1373">
            <v>300</v>
          </cell>
          <cell r="G1373" t="str">
            <v>BEBIDAS LÁCTEAS</v>
          </cell>
          <cell r="H1373" t="str">
            <v>6 : Avena con Leche Entera ultra alta temperatura UAT (UHT).</v>
          </cell>
          <cell r="I1373">
            <v>4</v>
          </cell>
          <cell r="J1373" t="str">
            <v>Sitio 1 : CARRERA 127#22G-18 INT 4 - Sitio 2 : SIBERIA KM 7.5 CELTA, LOTE 159 - Sitio 3 : CARRERA 68B #10A-18 - Sitio 4 : CALLE 24F#101B-15 - Sitio 5 : CARRERA 65B#10A-87 - Sitio 6 : AUTO MEDE KM 1,5 P INDUS FLORIDA BOD 23 - Sitio 7 : CARRERA 71 A BIS # 63D-38 -</v>
          </cell>
          <cell r="K1373">
            <v>44835</v>
          </cell>
          <cell r="L1373">
            <v>4026</v>
          </cell>
          <cell r="M1373">
            <v>4446</v>
          </cell>
          <cell r="N1373">
            <v>3942</v>
          </cell>
          <cell r="O1373">
            <v>177</v>
          </cell>
          <cell r="P1373">
            <v>841</v>
          </cell>
          <cell r="Q1373">
            <v>0.1082</v>
          </cell>
          <cell r="R1373">
            <v>750</v>
          </cell>
          <cell r="S1373">
            <v>841</v>
          </cell>
          <cell r="T1373">
            <v>0.1082</v>
          </cell>
          <cell r="U1373">
            <v>750</v>
          </cell>
          <cell r="V1373">
            <v>841</v>
          </cell>
          <cell r="W1373">
            <v>0.1082</v>
          </cell>
          <cell r="X1373">
            <v>750</v>
          </cell>
          <cell r="Y1373">
            <v>841</v>
          </cell>
          <cell r="Z1373">
            <v>0.1082</v>
          </cell>
          <cell r="AA1373">
            <v>750</v>
          </cell>
          <cell r="AB1373">
            <v>9443250</v>
          </cell>
          <cell r="AC1373" t="str">
            <v>Registro Valido</v>
          </cell>
          <cell r="AD1373">
            <v>841</v>
          </cell>
          <cell r="AE1373">
            <v>841</v>
          </cell>
          <cell r="AF1373">
            <v>841</v>
          </cell>
          <cell r="AG1373">
            <v>841</v>
          </cell>
          <cell r="AH1373">
            <v>832</v>
          </cell>
          <cell r="AI1373">
            <v>832</v>
          </cell>
          <cell r="AJ1373">
            <v>832</v>
          </cell>
          <cell r="AK1373">
            <v>832</v>
          </cell>
          <cell r="AM1373" t="str">
            <v>ALI_6_SEG_4</v>
          </cell>
          <cell r="AN1373" t="str">
            <v>ALI_6_SEG_4_VAL_9443250</v>
          </cell>
          <cell r="AO1373">
            <v>4</v>
          </cell>
          <cell r="AP1373">
            <v>9428140.7999999989</v>
          </cell>
          <cell r="AQ1373" t="b">
            <v>0</v>
          </cell>
          <cell r="AR1373" t="str">
            <v/>
          </cell>
          <cell r="AS1373" t="str">
            <v/>
          </cell>
          <cell r="AT1373" t="str">
            <v>ALI_6_SEG_4_</v>
          </cell>
          <cell r="AU1373">
            <v>1</v>
          </cell>
          <cell r="AV1373" t="str">
            <v>No Seleccionada</v>
          </cell>
        </row>
        <row r="1374">
          <cell r="A1374" t="b">
            <v>0</v>
          </cell>
          <cell r="B1374" t="str">
            <v>5to_Evento_973_V2_PIPPO_17517124.xlsm</v>
          </cell>
          <cell r="C1374">
            <v>6</v>
          </cell>
          <cell r="D1374">
            <v>2038</v>
          </cell>
          <cell r="E1374" t="str">
            <v>Alimentos Pippo S.A.S</v>
          </cell>
          <cell r="F1374">
            <v>301</v>
          </cell>
          <cell r="G1374" t="str">
            <v>BEBIDAS LÁCTEAS</v>
          </cell>
          <cell r="H1374" t="str">
            <v>6 : Avena con Leche Entera ultra alta temperatura UAT (UHT).</v>
          </cell>
          <cell r="I1374">
            <v>5</v>
          </cell>
          <cell r="J1374" t="str">
            <v>Sitio 1 : CARRERA 127#22G-18 INT 4 - Sitio 2 : SIBERIA KM 7.5 CELTA, LOTE 159 - Sitio 3 : CARRERA 68B #10A-18 - Sitio 4 : CALLE 24F#101B-15 - Sitio 5 : CARRERA 65B#10A-87 - Sitio 6 : AUTO MEDE KM 1,5 P INDUS FLORIDA BOD 23 - Sitio 7 : CARRERA 71 A BIS # 63D-38 -</v>
          </cell>
          <cell r="K1374">
            <v>44835</v>
          </cell>
          <cell r="L1374">
            <v>3769</v>
          </cell>
          <cell r="M1374">
            <v>4390</v>
          </cell>
          <cell r="N1374">
            <v>3405</v>
          </cell>
          <cell r="O1374">
            <v>184</v>
          </cell>
          <cell r="P1374">
            <v>841</v>
          </cell>
          <cell r="Q1374">
            <v>0.1082</v>
          </cell>
          <cell r="R1374">
            <v>750</v>
          </cell>
          <cell r="S1374">
            <v>841</v>
          </cell>
          <cell r="T1374">
            <v>0.1082</v>
          </cell>
          <cell r="U1374">
            <v>750</v>
          </cell>
          <cell r="V1374">
            <v>841</v>
          </cell>
          <cell r="W1374">
            <v>0.1082</v>
          </cell>
          <cell r="X1374">
            <v>750</v>
          </cell>
          <cell r="Y1374">
            <v>841</v>
          </cell>
          <cell r="Z1374">
            <v>0.1082</v>
          </cell>
          <cell r="AA1374">
            <v>750</v>
          </cell>
          <cell r="AB1374">
            <v>8811000</v>
          </cell>
          <cell r="AC1374" t="str">
            <v>Registro Valido</v>
          </cell>
          <cell r="AD1374">
            <v>841</v>
          </cell>
          <cell r="AE1374">
            <v>841</v>
          </cell>
          <cell r="AF1374">
            <v>841</v>
          </cell>
          <cell r="AG1374">
            <v>841</v>
          </cell>
          <cell r="AH1374">
            <v>832</v>
          </cell>
          <cell r="AI1374">
            <v>832</v>
          </cell>
          <cell r="AJ1374">
            <v>832</v>
          </cell>
          <cell r="AK1374">
            <v>832</v>
          </cell>
          <cell r="AM1374" t="str">
            <v>ALI_6_SEG_5</v>
          </cell>
          <cell r="AN1374" t="str">
            <v>ALI_6_SEG_5_VAL_8811000</v>
          </cell>
          <cell r="AO1374">
            <v>4</v>
          </cell>
          <cell r="AP1374">
            <v>8796902.3999999985</v>
          </cell>
          <cell r="AQ1374" t="b">
            <v>0</v>
          </cell>
          <cell r="AR1374" t="str">
            <v/>
          </cell>
          <cell r="AS1374" t="str">
            <v/>
          </cell>
          <cell r="AT1374" t="str">
            <v>ALI_6_SEG_5_</v>
          </cell>
          <cell r="AU1374">
            <v>1</v>
          </cell>
          <cell r="AV1374" t="str">
            <v>No Seleccionada</v>
          </cell>
        </row>
        <row r="1375">
          <cell r="A1375" t="str">
            <v>ALI_6_SEG_6</v>
          </cell>
          <cell r="B1375" t="str">
            <v>5to_Evento_973_V2_PIPPO_17517124.xlsm</v>
          </cell>
          <cell r="C1375">
            <v>6</v>
          </cell>
          <cell r="D1375">
            <v>2038</v>
          </cell>
          <cell r="E1375" t="str">
            <v>Alimentos Pippo S.A.S</v>
          </cell>
          <cell r="F1375">
            <v>302</v>
          </cell>
          <cell r="G1375" t="str">
            <v>BEBIDAS LÁCTEAS</v>
          </cell>
          <cell r="H1375" t="str">
            <v>6 : Avena con Leche Entera ultra alta temperatura UAT (UHT).</v>
          </cell>
          <cell r="I1375">
            <v>6</v>
          </cell>
          <cell r="J1375" t="str">
            <v>Sitio 1 : CARRERA 127#22G-18 INT 4 - Sitio 2 : SIBERIA KM 7.5 CELTA, LOTE 159 - Sitio 3 : CARRERA 68B #10A-18 - Sitio 4 : CALLE 24F#101B-15 - Sitio 5 : CARRERA 65B#10A-87 - Sitio 6 : AUTO MEDE KM 1,5 P INDUS FLORIDA BOD 23 - Sitio 7 : CARRERA 71 A BIS # 63D-38 -</v>
          </cell>
          <cell r="K1375">
            <v>44835</v>
          </cell>
          <cell r="L1375">
            <v>4051</v>
          </cell>
          <cell r="M1375">
            <v>4475</v>
          </cell>
          <cell r="N1375">
            <v>3966</v>
          </cell>
          <cell r="O1375">
            <v>178</v>
          </cell>
          <cell r="P1375">
            <v>841</v>
          </cell>
          <cell r="Q1375">
            <v>0.1082</v>
          </cell>
          <cell r="R1375">
            <v>750</v>
          </cell>
          <cell r="S1375">
            <v>841</v>
          </cell>
          <cell r="T1375">
            <v>0.1082</v>
          </cell>
          <cell r="U1375">
            <v>750</v>
          </cell>
          <cell r="V1375">
            <v>841</v>
          </cell>
          <cell r="W1375">
            <v>0.1082</v>
          </cell>
          <cell r="X1375">
            <v>750</v>
          </cell>
          <cell r="Y1375">
            <v>841</v>
          </cell>
          <cell r="Z1375">
            <v>0.1082</v>
          </cell>
          <cell r="AA1375">
            <v>750</v>
          </cell>
          <cell r="AB1375">
            <v>9502500</v>
          </cell>
          <cell r="AC1375" t="str">
            <v>Registro Valido</v>
          </cell>
          <cell r="AD1375">
            <v>841</v>
          </cell>
          <cell r="AE1375">
            <v>841</v>
          </cell>
          <cell r="AF1375">
            <v>841</v>
          </cell>
          <cell r="AG1375">
            <v>841</v>
          </cell>
          <cell r="AH1375">
            <v>832</v>
          </cell>
          <cell r="AI1375">
            <v>832</v>
          </cell>
          <cell r="AJ1375">
            <v>832</v>
          </cell>
          <cell r="AK1375">
            <v>832</v>
          </cell>
          <cell r="AM1375" t="str">
            <v>ALI_6_SEG_6</v>
          </cell>
          <cell r="AN1375" t="str">
            <v>ALI_6_SEG_6_VAL_9502500</v>
          </cell>
          <cell r="AO1375">
            <v>4</v>
          </cell>
          <cell r="AP1375">
            <v>9502500</v>
          </cell>
          <cell r="AQ1375" t="b">
            <v>1</v>
          </cell>
          <cell r="AR1375" t="str">
            <v/>
          </cell>
          <cell r="AS1375" t="str">
            <v>X</v>
          </cell>
          <cell r="AT1375" t="str">
            <v>ALI_6_SEG_6_X</v>
          </cell>
          <cell r="AU1375">
            <v>1</v>
          </cell>
          <cell r="AV1375" t="str">
            <v>Cotizacion Seleccionada</v>
          </cell>
        </row>
        <row r="1376">
          <cell r="A1376" t="str">
            <v>ALI_6_SEG_7</v>
          </cell>
          <cell r="B1376" t="str">
            <v>5to_Evento_973_V2_PIPPO_17517124.xlsm</v>
          </cell>
          <cell r="C1376">
            <v>6</v>
          </cell>
          <cell r="D1376">
            <v>2038</v>
          </cell>
          <cell r="E1376" t="str">
            <v>Alimentos Pippo S.A.S</v>
          </cell>
          <cell r="F1376">
            <v>303</v>
          </cell>
          <cell r="G1376" t="str">
            <v>BEBIDAS LÁCTEAS</v>
          </cell>
          <cell r="H1376" t="str">
            <v>6 : Avena con Leche Entera ultra alta temperatura UAT (UHT).</v>
          </cell>
          <cell r="I1376">
            <v>7</v>
          </cell>
          <cell r="J1376" t="str">
            <v>Sitio 1 : CARRERA 127#22G-18 INT 4 - Sitio 2 : SIBERIA KM 7.5 CELTA, LOTE 159 - Sitio 3 : CARRERA 68B #10A-18 - Sitio 4 : CALLE 24F#101B-15 - Sitio 5 : CARRERA 65B#10A-87 - Sitio 6 : AUTO MEDE KM 1,5 P INDUS FLORIDA BOD 23 - Sitio 7 : CARRERA 71 A BIS # 63D-38 -</v>
          </cell>
          <cell r="K1376">
            <v>44835</v>
          </cell>
          <cell r="L1376">
            <v>4137</v>
          </cell>
          <cell r="M1376">
            <v>4570</v>
          </cell>
          <cell r="N1376">
            <v>4050</v>
          </cell>
          <cell r="O1376">
            <v>182</v>
          </cell>
          <cell r="P1376">
            <v>841</v>
          </cell>
          <cell r="Q1376">
            <v>0.1082</v>
          </cell>
          <cell r="R1376">
            <v>750</v>
          </cell>
          <cell r="S1376">
            <v>841</v>
          </cell>
          <cell r="T1376">
            <v>0.1082</v>
          </cell>
          <cell r="U1376">
            <v>750</v>
          </cell>
          <cell r="V1376">
            <v>841</v>
          </cell>
          <cell r="W1376">
            <v>0.1082</v>
          </cell>
          <cell r="X1376">
            <v>750</v>
          </cell>
          <cell r="Y1376">
            <v>841</v>
          </cell>
          <cell r="Z1376">
            <v>0.1082</v>
          </cell>
          <cell r="AA1376">
            <v>750</v>
          </cell>
          <cell r="AB1376">
            <v>9704250</v>
          </cell>
          <cell r="AC1376" t="str">
            <v>Registro Valido</v>
          </cell>
          <cell r="AD1376">
            <v>841</v>
          </cell>
          <cell r="AE1376">
            <v>841</v>
          </cell>
          <cell r="AF1376">
            <v>841</v>
          </cell>
          <cell r="AG1376">
            <v>841</v>
          </cell>
          <cell r="AH1376">
            <v>832</v>
          </cell>
          <cell r="AI1376">
            <v>832</v>
          </cell>
          <cell r="AJ1376">
            <v>832</v>
          </cell>
          <cell r="AK1376">
            <v>832</v>
          </cell>
          <cell r="AM1376" t="str">
            <v>ALI_6_SEG_7</v>
          </cell>
          <cell r="AN1376" t="str">
            <v>ALI_6_SEG_7_VAL_9704250</v>
          </cell>
          <cell r="AO1376">
            <v>4</v>
          </cell>
          <cell r="AP1376">
            <v>9704250</v>
          </cell>
          <cell r="AQ1376" t="b">
            <v>1</v>
          </cell>
          <cell r="AR1376" t="str">
            <v/>
          </cell>
          <cell r="AS1376" t="str">
            <v>X</v>
          </cell>
          <cell r="AT1376" t="str">
            <v>ALI_6_SEG_7_X</v>
          </cell>
          <cell r="AU1376">
            <v>1</v>
          </cell>
          <cell r="AV1376" t="str">
            <v>Cotizacion Seleccionada</v>
          </cell>
        </row>
        <row r="1377">
          <cell r="A1377" t="str">
            <v>ALI_6_SEG_8</v>
          </cell>
          <cell r="B1377" t="str">
            <v>5to_Evento_973_V2_PIPPO_17517124.xlsm</v>
          </cell>
          <cell r="C1377">
            <v>6</v>
          </cell>
          <cell r="D1377">
            <v>2038</v>
          </cell>
          <cell r="E1377" t="str">
            <v>Alimentos Pippo S.A.S</v>
          </cell>
          <cell r="F1377">
            <v>304</v>
          </cell>
          <cell r="G1377" t="str">
            <v>BEBIDAS LÁCTEAS</v>
          </cell>
          <cell r="H1377" t="str">
            <v>6 : Avena con Leche Entera ultra alta temperatura UAT (UHT).</v>
          </cell>
          <cell r="I1377">
            <v>8</v>
          </cell>
          <cell r="J1377" t="str">
            <v>Sitio 1 : CARRERA 127#22G-18 INT 4 - Sitio 2 : SIBERIA KM 7.5 CELTA, LOTE 159 - Sitio 3 : CARRERA 68B #10A-18 - Sitio 4 : CALLE 24F#101B-15 - Sitio 5 : CARRERA 65B#10A-87 - Sitio 6 : AUTO MEDE KM 1,5 P INDUS FLORIDA BOD 23 - Sitio 7 : CARRERA 71 A BIS # 63D-38 -</v>
          </cell>
          <cell r="K1377">
            <v>44835</v>
          </cell>
          <cell r="L1377">
            <v>4020</v>
          </cell>
          <cell r="M1377">
            <v>4683</v>
          </cell>
          <cell r="N1377">
            <v>3631</v>
          </cell>
          <cell r="O1377">
            <v>196</v>
          </cell>
          <cell r="P1377">
            <v>841</v>
          </cell>
          <cell r="Q1377">
            <v>0.1082</v>
          </cell>
          <cell r="R1377">
            <v>750</v>
          </cell>
          <cell r="S1377">
            <v>841</v>
          </cell>
          <cell r="T1377">
            <v>0.1082</v>
          </cell>
          <cell r="U1377">
            <v>750</v>
          </cell>
          <cell r="V1377">
            <v>841</v>
          </cell>
          <cell r="W1377">
            <v>0.1082</v>
          </cell>
          <cell r="X1377">
            <v>750</v>
          </cell>
          <cell r="Y1377">
            <v>841</v>
          </cell>
          <cell r="Z1377">
            <v>0.1082</v>
          </cell>
          <cell r="AA1377">
            <v>750</v>
          </cell>
          <cell r="AB1377">
            <v>9397500</v>
          </cell>
          <cell r="AC1377" t="str">
            <v>Registro Valido</v>
          </cell>
          <cell r="AD1377">
            <v>841</v>
          </cell>
          <cell r="AE1377">
            <v>841</v>
          </cell>
          <cell r="AF1377">
            <v>841</v>
          </cell>
          <cell r="AG1377">
            <v>841</v>
          </cell>
          <cell r="AH1377">
            <v>832</v>
          </cell>
          <cell r="AI1377">
            <v>832</v>
          </cell>
          <cell r="AJ1377">
            <v>832</v>
          </cell>
          <cell r="AK1377">
            <v>832</v>
          </cell>
          <cell r="AM1377" t="str">
            <v>ALI_6_SEG_8</v>
          </cell>
          <cell r="AN1377" t="str">
            <v>ALI_6_SEG_8_VAL_9397500</v>
          </cell>
          <cell r="AO1377">
            <v>4</v>
          </cell>
          <cell r="AP1377">
            <v>9397500</v>
          </cell>
          <cell r="AQ1377" t="b">
            <v>1</v>
          </cell>
          <cell r="AR1377" t="str">
            <v/>
          </cell>
          <cell r="AS1377" t="str">
            <v>X</v>
          </cell>
          <cell r="AT1377" t="str">
            <v>ALI_6_SEG_8_X</v>
          </cell>
          <cell r="AU1377">
            <v>1</v>
          </cell>
          <cell r="AV1377" t="str">
            <v>Cotizacion Seleccionada</v>
          </cell>
        </row>
        <row r="1378">
          <cell r="A1378" t="str">
            <v>ALI_6_SEG_9</v>
          </cell>
          <cell r="B1378" t="str">
            <v>5to_Evento_973_V2_PIPPO_17517124.xlsm</v>
          </cell>
          <cell r="C1378">
            <v>6</v>
          </cell>
          <cell r="D1378">
            <v>2038</v>
          </cell>
          <cell r="E1378" t="str">
            <v>Alimentos Pippo S.A.S</v>
          </cell>
          <cell r="F1378">
            <v>305</v>
          </cell>
          <cell r="G1378" t="str">
            <v>BEBIDAS LÁCTEAS</v>
          </cell>
          <cell r="H1378" t="str">
            <v>6 : Avena con Leche Entera ultra alta temperatura UAT (UHT).</v>
          </cell>
          <cell r="I1378">
            <v>9</v>
          </cell>
          <cell r="J1378" t="str">
            <v>Sitio 1 : CARRERA 127#22G-18 INT 4 - Sitio 2 : SIBERIA KM 7.5 CELTA, LOTE 159 - Sitio 3 : CARRERA 68B #10A-18 - Sitio 4 : CALLE 24F#101B-15 - Sitio 5 : CARRERA 65B#10A-87 - Sitio 6 : AUTO MEDE KM 1,5 P INDUS FLORIDA BOD 23 - Sitio 7 : CARRERA 71 A BIS # 63D-38 -</v>
          </cell>
          <cell r="K1378">
            <v>44835</v>
          </cell>
          <cell r="L1378">
            <v>4064</v>
          </cell>
          <cell r="M1378">
            <v>4734</v>
          </cell>
          <cell r="N1378">
            <v>3670</v>
          </cell>
          <cell r="O1378">
            <v>198</v>
          </cell>
          <cell r="P1378">
            <v>841</v>
          </cell>
          <cell r="Q1378">
            <v>0.1082</v>
          </cell>
          <cell r="R1378">
            <v>750</v>
          </cell>
          <cell r="S1378">
            <v>841</v>
          </cell>
          <cell r="T1378">
            <v>0.1082</v>
          </cell>
          <cell r="U1378">
            <v>750</v>
          </cell>
          <cell r="V1378">
            <v>841</v>
          </cell>
          <cell r="W1378">
            <v>0.1082</v>
          </cell>
          <cell r="X1378">
            <v>750</v>
          </cell>
          <cell r="Y1378">
            <v>841</v>
          </cell>
          <cell r="Z1378">
            <v>0.1082</v>
          </cell>
          <cell r="AA1378">
            <v>750</v>
          </cell>
          <cell r="AB1378">
            <v>9499500</v>
          </cell>
          <cell r="AC1378" t="str">
            <v>Registro Valido</v>
          </cell>
          <cell r="AD1378">
            <v>841</v>
          </cell>
          <cell r="AE1378">
            <v>841</v>
          </cell>
          <cell r="AF1378">
            <v>841</v>
          </cell>
          <cell r="AG1378">
            <v>841</v>
          </cell>
          <cell r="AH1378">
            <v>832</v>
          </cell>
          <cell r="AI1378">
            <v>832</v>
          </cell>
          <cell r="AJ1378">
            <v>832</v>
          </cell>
          <cell r="AK1378">
            <v>832</v>
          </cell>
          <cell r="AM1378" t="str">
            <v>ALI_6_SEG_9</v>
          </cell>
          <cell r="AN1378" t="str">
            <v>ALI_6_SEG_9_VAL_9499500</v>
          </cell>
          <cell r="AO1378">
            <v>4</v>
          </cell>
          <cell r="AP1378">
            <v>9499500</v>
          </cell>
          <cell r="AQ1378" t="b">
            <v>1</v>
          </cell>
          <cell r="AR1378" t="str">
            <v/>
          </cell>
          <cell r="AS1378" t="str">
            <v>X</v>
          </cell>
          <cell r="AT1378" t="str">
            <v>ALI_6_SEG_9_X</v>
          </cell>
          <cell r="AU1378">
            <v>1</v>
          </cell>
          <cell r="AV1378" t="str">
            <v>Cotizacion Seleccionada</v>
          </cell>
        </row>
        <row r="1379">
          <cell r="A1379" t="str">
            <v>ALI_6_SEG_10</v>
          </cell>
          <cell r="B1379" t="str">
            <v>5to_Evento_973_V2_PIPPO_17517124.xlsm</v>
          </cell>
          <cell r="C1379">
            <v>6</v>
          </cell>
          <cell r="D1379">
            <v>2038</v>
          </cell>
          <cell r="E1379" t="str">
            <v>Alimentos Pippo S.A.S</v>
          </cell>
          <cell r="F1379">
            <v>306</v>
          </cell>
          <cell r="G1379" t="str">
            <v>BEBIDAS LÁCTEAS</v>
          </cell>
          <cell r="H1379" t="str">
            <v>6 : Avena con Leche Entera ultra alta temperatura UAT (UHT).</v>
          </cell>
          <cell r="I1379">
            <v>10</v>
          </cell>
          <cell r="J1379" t="str">
            <v>Sitio 1 : CARRERA 127#22G-18 INT 4 - Sitio 2 : SIBERIA KM 7.5 CELTA, LOTE 159 - Sitio 3 : CARRERA 68B #10A-18 - Sitio 4 : CALLE 24F#101B-15 - Sitio 5 : CARRERA 65B#10A-87 - Sitio 6 : AUTO MEDE KM 1,5 P INDUS FLORIDA BOD 23 - Sitio 7 : CARRERA 71 A BIS # 63D-38 -</v>
          </cell>
          <cell r="K1379">
            <v>44835</v>
          </cell>
          <cell r="L1379">
            <v>4041</v>
          </cell>
          <cell r="M1379">
            <v>4464</v>
          </cell>
          <cell r="N1379">
            <v>3957</v>
          </cell>
          <cell r="O1379">
            <v>178</v>
          </cell>
          <cell r="P1379">
            <v>841</v>
          </cell>
          <cell r="Q1379">
            <v>0.1082</v>
          </cell>
          <cell r="R1379">
            <v>750</v>
          </cell>
          <cell r="S1379">
            <v>841</v>
          </cell>
          <cell r="T1379">
            <v>0.1082</v>
          </cell>
          <cell r="U1379">
            <v>750</v>
          </cell>
          <cell r="V1379">
            <v>841</v>
          </cell>
          <cell r="W1379">
            <v>0.1082</v>
          </cell>
          <cell r="X1379">
            <v>750</v>
          </cell>
          <cell r="Y1379">
            <v>841</v>
          </cell>
          <cell r="Z1379">
            <v>0.1082</v>
          </cell>
          <cell r="AA1379">
            <v>750</v>
          </cell>
          <cell r="AB1379">
            <v>9480000</v>
          </cell>
          <cell r="AC1379" t="str">
            <v>Registro Valido</v>
          </cell>
          <cell r="AD1379">
            <v>841</v>
          </cell>
          <cell r="AE1379">
            <v>841</v>
          </cell>
          <cell r="AF1379">
            <v>841</v>
          </cell>
          <cell r="AG1379">
            <v>841</v>
          </cell>
          <cell r="AH1379">
            <v>832</v>
          </cell>
          <cell r="AI1379">
            <v>832</v>
          </cell>
          <cell r="AJ1379">
            <v>832</v>
          </cell>
          <cell r="AK1379">
            <v>832</v>
          </cell>
          <cell r="AM1379" t="str">
            <v>ALI_6_SEG_10</v>
          </cell>
          <cell r="AN1379" t="str">
            <v>ALI_6_SEG_10_VAL_9480000</v>
          </cell>
          <cell r="AO1379">
            <v>4</v>
          </cell>
          <cell r="AP1379">
            <v>9480000</v>
          </cell>
          <cell r="AQ1379" t="b">
            <v>1</v>
          </cell>
          <cell r="AR1379" t="str">
            <v/>
          </cell>
          <cell r="AS1379" t="str">
            <v>X</v>
          </cell>
          <cell r="AT1379" t="str">
            <v>ALI_6_SEG_10_X</v>
          </cell>
          <cell r="AU1379">
            <v>1</v>
          </cell>
          <cell r="AV1379" t="str">
            <v>Cotizacion Seleccionada</v>
          </cell>
        </row>
        <row r="1380">
          <cell r="A1380" t="str">
            <v>ALI_6_SEG_11</v>
          </cell>
          <cell r="B1380" t="str">
            <v>5to_Evento_973_V2_PIPPO_17517124.xlsm</v>
          </cell>
          <cell r="C1380">
            <v>6</v>
          </cell>
          <cell r="D1380">
            <v>2038</v>
          </cell>
          <cell r="E1380" t="str">
            <v>Alimentos Pippo S.A.S</v>
          </cell>
          <cell r="F1380">
            <v>307</v>
          </cell>
          <cell r="G1380" t="str">
            <v>BEBIDAS LÁCTEAS</v>
          </cell>
          <cell r="H1380" t="str">
            <v>6 : Avena con Leche Entera ultra alta temperatura UAT (UHT).</v>
          </cell>
          <cell r="I1380">
            <v>11</v>
          </cell>
          <cell r="J1380" t="str">
            <v>Sitio 1 : CARRERA 127#22G-18 INT 4 - Sitio 2 : SIBERIA KM 7.5 CELTA, LOTE 159 - Sitio 3 : CARRERA 68B #10A-18 - Sitio 4 : CALLE 24F#101B-15 - Sitio 5 : CARRERA 65B#10A-87 - Sitio 6 : AUTO MEDE KM 1,5 P INDUS FLORIDA BOD 23 - Sitio 7 : CARRERA 71 A BIS # 63D-38 -</v>
          </cell>
          <cell r="K1380">
            <v>44835</v>
          </cell>
          <cell r="L1380">
            <v>3980</v>
          </cell>
          <cell r="M1380">
            <v>4396</v>
          </cell>
          <cell r="N1380">
            <v>3897</v>
          </cell>
          <cell r="O1380">
            <v>175</v>
          </cell>
          <cell r="P1380">
            <v>841</v>
          </cell>
          <cell r="Q1380">
            <v>0.1082</v>
          </cell>
          <cell r="R1380">
            <v>750</v>
          </cell>
          <cell r="S1380">
            <v>841</v>
          </cell>
          <cell r="T1380">
            <v>0.1082</v>
          </cell>
          <cell r="U1380">
            <v>750</v>
          </cell>
          <cell r="V1380">
            <v>841</v>
          </cell>
          <cell r="W1380">
            <v>0.1082</v>
          </cell>
          <cell r="X1380">
            <v>750</v>
          </cell>
          <cell r="Y1380">
            <v>841</v>
          </cell>
          <cell r="Z1380">
            <v>0.1082</v>
          </cell>
          <cell r="AA1380">
            <v>750</v>
          </cell>
          <cell r="AB1380">
            <v>9336000</v>
          </cell>
          <cell r="AC1380" t="str">
            <v>Registro Valido</v>
          </cell>
          <cell r="AD1380">
            <v>841</v>
          </cell>
          <cell r="AE1380">
            <v>841</v>
          </cell>
          <cell r="AF1380">
            <v>841</v>
          </cell>
          <cell r="AG1380">
            <v>841</v>
          </cell>
          <cell r="AH1380">
            <v>832</v>
          </cell>
          <cell r="AI1380">
            <v>832</v>
          </cell>
          <cell r="AJ1380">
            <v>832</v>
          </cell>
          <cell r="AK1380">
            <v>832</v>
          </cell>
          <cell r="AM1380" t="str">
            <v>ALI_6_SEG_11</v>
          </cell>
          <cell r="AN1380" t="str">
            <v>ALI_6_SEG_11_VAL_9336000</v>
          </cell>
          <cell r="AO1380">
            <v>4</v>
          </cell>
          <cell r="AP1380">
            <v>9336000</v>
          </cell>
          <cell r="AQ1380" t="b">
            <v>1</v>
          </cell>
          <cell r="AR1380" t="str">
            <v/>
          </cell>
          <cell r="AS1380" t="str">
            <v>X</v>
          </cell>
          <cell r="AT1380" t="str">
            <v>ALI_6_SEG_11_X</v>
          </cell>
          <cell r="AU1380">
            <v>1</v>
          </cell>
          <cell r="AV1380" t="str">
            <v>Cotizacion Seleccionada</v>
          </cell>
        </row>
        <row r="1381">
          <cell r="A1381" t="str">
            <v>ALI_6_SEG_12</v>
          </cell>
          <cell r="B1381" t="str">
            <v>5to_Evento_973_V2_PIPPO_17517124.xlsm</v>
          </cell>
          <cell r="C1381">
            <v>6</v>
          </cell>
          <cell r="D1381">
            <v>2038</v>
          </cell>
          <cell r="E1381" t="str">
            <v>Alimentos Pippo S.A.S</v>
          </cell>
          <cell r="F1381">
            <v>308</v>
          </cell>
          <cell r="G1381" t="str">
            <v>BEBIDAS LÁCTEAS</v>
          </cell>
          <cell r="H1381" t="str">
            <v>6 : Avena con Leche Entera ultra alta temperatura UAT (UHT).</v>
          </cell>
          <cell r="I1381">
            <v>12</v>
          </cell>
          <cell r="J1381" t="str">
            <v>Sitio 1 : CARRERA 127#22G-18 INT 4 - Sitio 2 : SIBERIA KM 7.5 CELTA, LOTE 159 - Sitio 3 : CARRERA 68B #10A-18 - Sitio 4 : CALLE 24F#101B-15 - Sitio 5 : CARRERA 65B#10A-87 - Sitio 6 : AUTO MEDE KM 1,5 P INDUS FLORIDA BOD 23 - Sitio 7 : CARRERA 71 A BIS # 63D-38 -</v>
          </cell>
          <cell r="K1381">
            <v>44835</v>
          </cell>
          <cell r="L1381">
            <v>3637</v>
          </cell>
          <cell r="M1381">
            <v>4237</v>
          </cell>
          <cell r="N1381">
            <v>3286</v>
          </cell>
          <cell r="O1381">
            <v>178</v>
          </cell>
          <cell r="P1381">
            <v>841</v>
          </cell>
          <cell r="Q1381">
            <v>0.1082</v>
          </cell>
          <cell r="R1381">
            <v>750</v>
          </cell>
          <cell r="S1381">
            <v>841</v>
          </cell>
          <cell r="T1381">
            <v>0.1082</v>
          </cell>
          <cell r="U1381">
            <v>750</v>
          </cell>
          <cell r="V1381">
            <v>841</v>
          </cell>
          <cell r="W1381">
            <v>0.1082</v>
          </cell>
          <cell r="X1381">
            <v>750</v>
          </cell>
          <cell r="Y1381">
            <v>841</v>
          </cell>
          <cell r="Z1381">
            <v>0.1082</v>
          </cell>
          <cell r="AA1381">
            <v>750</v>
          </cell>
          <cell r="AB1381">
            <v>8503500</v>
          </cell>
          <cell r="AC1381" t="str">
            <v>Registro Valido</v>
          </cell>
          <cell r="AD1381">
            <v>841</v>
          </cell>
          <cell r="AE1381">
            <v>841</v>
          </cell>
          <cell r="AF1381">
            <v>841</v>
          </cell>
          <cell r="AG1381">
            <v>841</v>
          </cell>
          <cell r="AH1381">
            <v>832</v>
          </cell>
          <cell r="AI1381">
            <v>832</v>
          </cell>
          <cell r="AJ1381">
            <v>832</v>
          </cell>
          <cell r="AK1381">
            <v>832</v>
          </cell>
          <cell r="AM1381" t="str">
            <v>ALI_6_SEG_12</v>
          </cell>
          <cell r="AN1381" t="str">
            <v>ALI_6_SEG_12_VAL_8503500</v>
          </cell>
          <cell r="AO1381">
            <v>4</v>
          </cell>
          <cell r="AP1381">
            <v>8503500</v>
          </cell>
          <cell r="AQ1381" t="b">
            <v>1</v>
          </cell>
          <cell r="AR1381" t="str">
            <v/>
          </cell>
          <cell r="AS1381" t="str">
            <v>X</v>
          </cell>
          <cell r="AT1381" t="str">
            <v>ALI_6_SEG_12_X</v>
          </cell>
          <cell r="AU1381">
            <v>1</v>
          </cell>
          <cell r="AV1381" t="str">
            <v>Cotizacion Seleccionada</v>
          </cell>
        </row>
        <row r="1382">
          <cell r="A1382" t="str">
            <v>ALI_6_SEG_13</v>
          </cell>
          <cell r="B1382" t="str">
            <v>5to_Evento_973_V2_PIPPO_17517124.xlsm</v>
          </cell>
          <cell r="C1382">
            <v>6</v>
          </cell>
          <cell r="D1382">
            <v>2038</v>
          </cell>
          <cell r="E1382" t="str">
            <v>Alimentos Pippo S.A.S</v>
          </cell>
          <cell r="F1382">
            <v>309</v>
          </cell>
          <cell r="G1382" t="str">
            <v>BEBIDAS LÁCTEAS</v>
          </cell>
          <cell r="H1382" t="str">
            <v>6 : Avena con Leche Entera ultra alta temperatura UAT (UHT).</v>
          </cell>
          <cell r="I1382">
            <v>13</v>
          </cell>
          <cell r="J1382" t="str">
            <v>Sitio 1 : CARRERA 127#22G-18 INT 4 - Sitio 2 : SIBERIA KM 7.5 CELTA, LOTE 159 - Sitio 3 : CARRERA 68B #10A-18 - Sitio 4 : CALLE 24F#101B-15 - Sitio 5 : CARRERA 65B#10A-87 - Sitio 6 : AUTO MEDE KM 1,5 P INDUS FLORIDA BOD 23 - Sitio 7 : CARRERA 71 A BIS # 63D-38 -</v>
          </cell>
          <cell r="K1382">
            <v>44835</v>
          </cell>
          <cell r="L1382">
            <v>3836</v>
          </cell>
          <cell r="M1382">
            <v>4236</v>
          </cell>
          <cell r="N1382">
            <v>3756</v>
          </cell>
          <cell r="O1382">
            <v>170</v>
          </cell>
          <cell r="P1382">
            <v>841</v>
          </cell>
          <cell r="Q1382">
            <v>0.1082</v>
          </cell>
          <cell r="R1382">
            <v>750</v>
          </cell>
          <cell r="S1382">
            <v>841</v>
          </cell>
          <cell r="T1382">
            <v>0.1082</v>
          </cell>
          <cell r="U1382">
            <v>750</v>
          </cell>
          <cell r="V1382">
            <v>841</v>
          </cell>
          <cell r="W1382">
            <v>0.1082</v>
          </cell>
          <cell r="X1382">
            <v>750</v>
          </cell>
          <cell r="Y1382">
            <v>841</v>
          </cell>
          <cell r="Z1382">
            <v>0.1082</v>
          </cell>
          <cell r="AA1382">
            <v>750</v>
          </cell>
          <cell r="AB1382">
            <v>8998500</v>
          </cell>
          <cell r="AC1382" t="str">
            <v>Registro Valido</v>
          </cell>
          <cell r="AD1382">
            <v>841</v>
          </cell>
          <cell r="AE1382">
            <v>841</v>
          </cell>
          <cell r="AF1382">
            <v>841</v>
          </cell>
          <cell r="AG1382">
            <v>841</v>
          </cell>
          <cell r="AH1382">
            <v>832</v>
          </cell>
          <cell r="AI1382">
            <v>832</v>
          </cell>
          <cell r="AJ1382">
            <v>832</v>
          </cell>
          <cell r="AK1382">
            <v>832</v>
          </cell>
          <cell r="AM1382" t="str">
            <v>ALI_6_SEG_13</v>
          </cell>
          <cell r="AN1382" t="str">
            <v>ALI_6_SEG_13_VAL_8998500</v>
          </cell>
          <cell r="AO1382">
            <v>4</v>
          </cell>
          <cell r="AP1382">
            <v>8998500</v>
          </cell>
          <cell r="AQ1382" t="b">
            <v>1</v>
          </cell>
          <cell r="AR1382" t="str">
            <v/>
          </cell>
          <cell r="AS1382" t="str">
            <v>X</v>
          </cell>
          <cell r="AT1382" t="str">
            <v>ALI_6_SEG_13_X</v>
          </cell>
          <cell r="AU1382">
            <v>1</v>
          </cell>
          <cell r="AV1382" t="str">
            <v>Cotizacion Seleccionada</v>
          </cell>
        </row>
        <row r="1383">
          <cell r="A1383" t="str">
            <v>ALI_6_SEG_14</v>
          </cell>
          <cell r="B1383" t="str">
            <v>5to_Evento_973_V2_PIPPO_17517124.xlsm</v>
          </cell>
          <cell r="C1383">
            <v>6</v>
          </cell>
          <cell r="D1383">
            <v>2038</v>
          </cell>
          <cell r="E1383" t="str">
            <v>Alimentos Pippo S.A.S</v>
          </cell>
          <cell r="F1383">
            <v>310</v>
          </cell>
          <cell r="G1383" t="str">
            <v>BEBIDAS LÁCTEAS</v>
          </cell>
          <cell r="H1383" t="str">
            <v>6 : Avena con Leche Entera ultra alta temperatura UAT (UHT).</v>
          </cell>
          <cell r="I1383">
            <v>14</v>
          </cell>
          <cell r="J1383" t="str">
            <v>Sitio 1 : CARRERA 127#22G-18 INT 4 - Sitio 2 : SIBERIA KM 7.5 CELTA, LOTE 159 - Sitio 3 : CARRERA 68B #10A-18 - Sitio 4 : CALLE 24F#101B-15 - Sitio 5 : CARRERA 65B#10A-87 - Sitio 6 : AUTO MEDE KM 1,5 P INDUS FLORIDA BOD 23 - Sitio 7 : CARRERA 71 A BIS # 63D-38 -</v>
          </cell>
          <cell r="K1383">
            <v>44835</v>
          </cell>
          <cell r="L1383">
            <v>3827</v>
          </cell>
          <cell r="M1383">
            <v>4459</v>
          </cell>
          <cell r="N1383">
            <v>3456</v>
          </cell>
          <cell r="O1383">
            <v>187</v>
          </cell>
          <cell r="P1383">
            <v>841</v>
          </cell>
          <cell r="Q1383">
            <v>0.1082</v>
          </cell>
          <cell r="R1383">
            <v>750</v>
          </cell>
          <cell r="S1383">
            <v>841</v>
          </cell>
          <cell r="T1383">
            <v>0.1082</v>
          </cell>
          <cell r="U1383">
            <v>750</v>
          </cell>
          <cell r="V1383">
            <v>841</v>
          </cell>
          <cell r="W1383">
            <v>0.1082</v>
          </cell>
          <cell r="X1383">
            <v>750</v>
          </cell>
          <cell r="Y1383">
            <v>841</v>
          </cell>
          <cell r="Z1383">
            <v>0.1082</v>
          </cell>
          <cell r="AA1383">
            <v>750</v>
          </cell>
          <cell r="AB1383">
            <v>8946750</v>
          </cell>
          <cell r="AC1383" t="str">
            <v>Registro Valido</v>
          </cell>
          <cell r="AD1383">
            <v>841</v>
          </cell>
          <cell r="AE1383">
            <v>841</v>
          </cell>
          <cell r="AF1383">
            <v>841</v>
          </cell>
          <cell r="AG1383">
            <v>841</v>
          </cell>
          <cell r="AH1383">
            <v>832</v>
          </cell>
          <cell r="AI1383">
            <v>832</v>
          </cell>
          <cell r="AJ1383">
            <v>832</v>
          </cell>
          <cell r="AK1383">
            <v>832</v>
          </cell>
          <cell r="AM1383" t="str">
            <v>ALI_6_SEG_14</v>
          </cell>
          <cell r="AN1383" t="str">
            <v>ALI_6_SEG_14_VAL_8946750</v>
          </cell>
          <cell r="AO1383">
            <v>4</v>
          </cell>
          <cell r="AP1383">
            <v>8946750</v>
          </cell>
          <cell r="AQ1383" t="b">
            <v>1</v>
          </cell>
          <cell r="AR1383" t="str">
            <v/>
          </cell>
          <cell r="AS1383" t="str">
            <v>X</v>
          </cell>
          <cell r="AT1383" t="str">
            <v>ALI_6_SEG_14_X</v>
          </cell>
          <cell r="AU1383">
            <v>1</v>
          </cell>
          <cell r="AV1383" t="str">
            <v>Cotizacion Seleccionada</v>
          </cell>
        </row>
        <row r="1384">
          <cell r="A1384" t="str">
            <v>ALI_6_SEG_15</v>
          </cell>
          <cell r="B1384" t="str">
            <v>5to_Evento_973_V2_PIPPO_17517124.xlsm</v>
          </cell>
          <cell r="C1384">
            <v>6</v>
          </cell>
          <cell r="D1384">
            <v>2038</v>
          </cell>
          <cell r="E1384" t="str">
            <v>Alimentos Pippo S.A.S</v>
          </cell>
          <cell r="F1384">
            <v>311</v>
          </cell>
          <cell r="G1384" t="str">
            <v>BEBIDAS LÁCTEAS</v>
          </cell>
          <cell r="H1384" t="str">
            <v>6 : Avena con Leche Entera ultra alta temperatura UAT (UHT).</v>
          </cell>
          <cell r="I1384">
            <v>15</v>
          </cell>
          <cell r="J1384" t="str">
            <v>Sitio 1 : CARRERA 127#22G-18 INT 4 - Sitio 2 : SIBERIA KM 7.5 CELTA, LOTE 159 - Sitio 3 : CARRERA 68B #10A-18 - Sitio 4 : CALLE 24F#101B-15 - Sitio 5 : CARRERA 65B#10A-87 - Sitio 6 : AUTO MEDE KM 1,5 P INDUS FLORIDA BOD 23 - Sitio 7 : CARRERA 71 A BIS # 63D-38 -</v>
          </cell>
          <cell r="K1384">
            <v>44835</v>
          </cell>
          <cell r="L1384">
            <v>3617</v>
          </cell>
          <cell r="M1384">
            <v>4215</v>
          </cell>
          <cell r="N1384">
            <v>3267</v>
          </cell>
          <cell r="O1384">
            <v>177</v>
          </cell>
          <cell r="P1384">
            <v>841</v>
          </cell>
          <cell r="Q1384">
            <v>0.1082</v>
          </cell>
          <cell r="R1384">
            <v>750</v>
          </cell>
          <cell r="S1384">
            <v>841</v>
          </cell>
          <cell r="T1384">
            <v>0.1082</v>
          </cell>
          <cell r="U1384">
            <v>750</v>
          </cell>
          <cell r="V1384">
            <v>841</v>
          </cell>
          <cell r="W1384">
            <v>0.1082</v>
          </cell>
          <cell r="X1384">
            <v>750</v>
          </cell>
          <cell r="Y1384">
            <v>841</v>
          </cell>
          <cell r="Z1384">
            <v>0.1082</v>
          </cell>
          <cell r="AA1384">
            <v>750</v>
          </cell>
          <cell r="AB1384">
            <v>8457000</v>
          </cell>
          <cell r="AC1384" t="str">
            <v>Registro Valido</v>
          </cell>
          <cell r="AD1384">
            <v>841</v>
          </cell>
          <cell r="AE1384">
            <v>841</v>
          </cell>
          <cell r="AF1384">
            <v>841</v>
          </cell>
          <cell r="AG1384">
            <v>841</v>
          </cell>
          <cell r="AH1384">
            <v>832</v>
          </cell>
          <cell r="AI1384">
            <v>832</v>
          </cell>
          <cell r="AJ1384">
            <v>832</v>
          </cell>
          <cell r="AK1384">
            <v>832</v>
          </cell>
          <cell r="AM1384" t="str">
            <v>ALI_6_SEG_15</v>
          </cell>
          <cell r="AN1384" t="str">
            <v>ALI_6_SEG_15_VAL_8457000</v>
          </cell>
          <cell r="AO1384">
            <v>4</v>
          </cell>
          <cell r="AP1384">
            <v>8457000</v>
          </cell>
          <cell r="AQ1384" t="b">
            <v>1</v>
          </cell>
          <cell r="AR1384" t="str">
            <v/>
          </cell>
          <cell r="AS1384" t="str">
            <v>X</v>
          </cell>
          <cell r="AT1384" t="str">
            <v>ALI_6_SEG_15_X</v>
          </cell>
          <cell r="AU1384">
            <v>1</v>
          </cell>
          <cell r="AV1384" t="str">
            <v>Cotizacion Seleccionada</v>
          </cell>
        </row>
        <row r="1385">
          <cell r="A1385" t="b">
            <v>0</v>
          </cell>
          <cell r="B1385" t="str">
            <v>5to_Evento_973_V2_PIPPO_17517124.xlsm</v>
          </cell>
          <cell r="C1385">
            <v>73</v>
          </cell>
          <cell r="D1385">
            <v>2038</v>
          </cell>
          <cell r="E1385" t="str">
            <v>Alimentos Pippo S.A.S</v>
          </cell>
          <cell r="F1385">
            <v>428</v>
          </cell>
          <cell r="G1385" t="str">
            <v>BEBIDAS LÁCTEAS</v>
          </cell>
          <cell r="H1385" t="str">
            <v>73 : Kumis Con Cereal (Hojuela de Maíz azucarada). Yogurt 150 cm3; Cereal 30 g.</v>
          </cell>
          <cell r="I1385">
            <v>12</v>
          </cell>
          <cell r="J1385" t="str">
            <v>Sitio 1 : CARRERA 127#22G-18 INT 4 - Sitio 2 : SIBERIA KM 7.5 CELTA, LOTE 159 - Sitio 3 : CARRERA 68B #10A-18 - Sitio 4 : CALLE 24F#101B-15 - Sitio 5 : CARRERA 65B#10A-87 - Sitio 6 : AUTO MEDE KM 1,5 P INDUS FLORIDA BOD 23 - Sitio 7 : CARRERA 71 A BIS # 63D-38 -</v>
          </cell>
          <cell r="K1385">
            <v>44835</v>
          </cell>
          <cell r="L1385">
            <v>480</v>
          </cell>
          <cell r="M1385">
            <v>656</v>
          </cell>
          <cell r="N1385">
            <v>975</v>
          </cell>
          <cell r="O1385">
            <v>0</v>
          </cell>
          <cell r="P1385">
            <v>2269</v>
          </cell>
          <cell r="Q1385">
            <v>0</v>
          </cell>
          <cell r="R1385">
            <v>2269</v>
          </cell>
          <cell r="S1385">
            <v>2269</v>
          </cell>
          <cell r="T1385">
            <v>0</v>
          </cell>
          <cell r="U1385">
            <v>2269</v>
          </cell>
          <cell r="V1385">
            <v>2269</v>
          </cell>
          <cell r="W1385">
            <v>0</v>
          </cell>
          <cell r="X1385">
            <v>2269</v>
          </cell>
          <cell r="Y1385">
            <v>0</v>
          </cell>
          <cell r="Z1385">
            <v>0</v>
          </cell>
          <cell r="AA1385">
            <v>0</v>
          </cell>
          <cell r="AB1385">
            <v>4789859</v>
          </cell>
          <cell r="AC1385" t="str">
            <v>Registro Valido</v>
          </cell>
          <cell r="AD1385">
            <v>2269</v>
          </cell>
          <cell r="AE1385">
            <v>2269</v>
          </cell>
          <cell r="AF1385">
            <v>2269</v>
          </cell>
          <cell r="AG1385">
            <v>0</v>
          </cell>
          <cell r="AH1385">
            <v>2247</v>
          </cell>
          <cell r="AI1385">
            <v>2247</v>
          </cell>
          <cell r="AJ1385">
            <v>2247</v>
          </cell>
          <cell r="AK1385">
            <v>0</v>
          </cell>
          <cell r="AM1385" t="str">
            <v>ALI_73_SEG_12</v>
          </cell>
          <cell r="AN1385" t="str">
            <v>ALI_73_SEG_12_VAL_4789859</v>
          </cell>
          <cell r="AO1385">
            <v>4</v>
          </cell>
          <cell r="AP1385">
            <v>4363943.6399999997</v>
          </cell>
          <cell r="AQ1385" t="b">
            <v>0</v>
          </cell>
          <cell r="AR1385" t="str">
            <v/>
          </cell>
          <cell r="AS1385" t="str">
            <v/>
          </cell>
          <cell r="AT1385" t="str">
            <v>ALI_73_SEG_12_</v>
          </cell>
          <cell r="AU1385">
            <v>1</v>
          </cell>
          <cell r="AV1385" t="str">
            <v>No Seleccionada</v>
          </cell>
        </row>
        <row r="1386">
          <cell r="A1386" t="b">
            <v>0</v>
          </cell>
          <cell r="B1386" t="str">
            <v>5to_Evento_973_V2_PIPPO_17517124.xlsm</v>
          </cell>
          <cell r="C1386">
            <v>73</v>
          </cell>
          <cell r="D1386">
            <v>2038</v>
          </cell>
          <cell r="E1386" t="str">
            <v>Alimentos Pippo S.A.S</v>
          </cell>
          <cell r="F1386">
            <v>429</v>
          </cell>
          <cell r="G1386" t="str">
            <v>BEBIDAS LÁCTEAS</v>
          </cell>
          <cell r="H1386" t="str">
            <v>73 : Kumis Con Cereal (Hojuela de Maíz azucarada). Yogurt 150 cm3; Cereal 30 g.</v>
          </cell>
          <cell r="I1386">
            <v>13</v>
          </cell>
          <cell r="J1386" t="str">
            <v>Sitio 1 : CARRERA 127#22G-18 INT 4 - Sitio 2 : SIBERIA KM 7.5 CELTA, LOTE 159 - Sitio 3 : CARRERA 68B #10A-18 - Sitio 4 : CALLE 24F#101B-15 - Sitio 5 : CARRERA 65B#10A-87 - Sitio 6 : AUTO MEDE KM 1,5 P INDUS FLORIDA BOD 23 - Sitio 7 : CARRERA 71 A BIS # 63D-38 -</v>
          </cell>
          <cell r="K1386">
            <v>44835</v>
          </cell>
          <cell r="L1386">
            <v>509</v>
          </cell>
          <cell r="M1386">
            <v>697</v>
          </cell>
          <cell r="N1386">
            <v>1036</v>
          </cell>
          <cell r="O1386">
            <v>0</v>
          </cell>
          <cell r="P1386">
            <v>2269</v>
          </cell>
          <cell r="Q1386">
            <v>0</v>
          </cell>
          <cell r="R1386">
            <v>2269</v>
          </cell>
          <cell r="S1386">
            <v>2269</v>
          </cell>
          <cell r="T1386">
            <v>0</v>
          </cell>
          <cell r="U1386">
            <v>2269</v>
          </cell>
          <cell r="V1386">
            <v>2269</v>
          </cell>
          <cell r="W1386">
            <v>0</v>
          </cell>
          <cell r="X1386">
            <v>2269</v>
          </cell>
          <cell r="Y1386">
            <v>0</v>
          </cell>
          <cell r="Z1386">
            <v>0</v>
          </cell>
          <cell r="AA1386">
            <v>0</v>
          </cell>
          <cell r="AB1386">
            <v>5087098</v>
          </cell>
          <cell r="AC1386" t="str">
            <v>Registro Valido</v>
          </cell>
          <cell r="AD1386">
            <v>2269</v>
          </cell>
          <cell r="AE1386">
            <v>2269</v>
          </cell>
          <cell r="AF1386">
            <v>2269</v>
          </cell>
          <cell r="AG1386">
            <v>0</v>
          </cell>
          <cell r="AH1386">
            <v>2247</v>
          </cell>
          <cell r="AI1386">
            <v>2247</v>
          </cell>
          <cell r="AJ1386">
            <v>2247</v>
          </cell>
          <cell r="AK1386">
            <v>0</v>
          </cell>
          <cell r="AM1386" t="str">
            <v>ALI_73_SEG_13</v>
          </cell>
          <cell r="AN1386" t="str">
            <v>ALI_73_SEG_13_VAL_5087098</v>
          </cell>
          <cell r="AO1386">
            <v>4</v>
          </cell>
          <cell r="AP1386">
            <v>4634752.0799999991</v>
          </cell>
          <cell r="AQ1386" t="b">
            <v>0</v>
          </cell>
          <cell r="AR1386" t="str">
            <v/>
          </cell>
          <cell r="AS1386" t="str">
            <v/>
          </cell>
          <cell r="AT1386" t="str">
            <v>ALI_73_SEG_13_</v>
          </cell>
          <cell r="AU1386">
            <v>1</v>
          </cell>
          <cell r="AV1386" t="str">
            <v>No Seleccionada</v>
          </cell>
        </row>
        <row r="1387">
          <cell r="A1387" t="b">
            <v>0</v>
          </cell>
          <cell r="B1387" t="str">
            <v>5to_Evento_973_V2_PIPPO_17517124.xlsm</v>
          </cell>
          <cell r="C1387">
            <v>73</v>
          </cell>
          <cell r="D1387">
            <v>2038</v>
          </cell>
          <cell r="E1387" t="str">
            <v>Alimentos Pippo S.A.S</v>
          </cell>
          <cell r="F1387">
            <v>430</v>
          </cell>
          <cell r="G1387" t="str">
            <v>BEBIDAS LÁCTEAS</v>
          </cell>
          <cell r="H1387" t="str">
            <v>73 : Kumis Con Cereal (Hojuela de Maíz azucarada). Yogurt 150 cm3; Cereal 30 g.</v>
          </cell>
          <cell r="I1387">
            <v>14</v>
          </cell>
          <cell r="J1387" t="str">
            <v>Sitio 1 : CARRERA 127#22G-18 INT 4 - Sitio 2 : SIBERIA KM 7.5 CELTA, LOTE 159 - Sitio 3 : CARRERA 68B #10A-18 - Sitio 4 : CALLE 24F#101B-15 - Sitio 5 : CARRERA 65B#10A-87 - Sitio 6 : AUTO MEDE KM 1,5 P INDUS FLORIDA BOD 23 - Sitio 7 : CARRERA 71 A BIS # 63D-38 -</v>
          </cell>
          <cell r="K1387">
            <v>44835</v>
          </cell>
          <cell r="L1387">
            <v>505</v>
          </cell>
          <cell r="M1387">
            <v>690</v>
          </cell>
          <cell r="N1387">
            <v>1026</v>
          </cell>
          <cell r="O1387">
            <v>0</v>
          </cell>
          <cell r="P1387">
            <v>2269</v>
          </cell>
          <cell r="Q1387">
            <v>0</v>
          </cell>
          <cell r="R1387">
            <v>2269</v>
          </cell>
          <cell r="S1387">
            <v>2269</v>
          </cell>
          <cell r="T1387">
            <v>0</v>
          </cell>
          <cell r="U1387">
            <v>2269</v>
          </cell>
          <cell r="V1387">
            <v>2269</v>
          </cell>
          <cell r="W1387">
            <v>0</v>
          </cell>
          <cell r="X1387">
            <v>2269</v>
          </cell>
          <cell r="Y1387">
            <v>0</v>
          </cell>
          <cell r="Z1387">
            <v>0</v>
          </cell>
          <cell r="AA1387">
            <v>0</v>
          </cell>
          <cell r="AB1387">
            <v>5039449</v>
          </cell>
          <cell r="AC1387" t="str">
            <v>Registro Valido</v>
          </cell>
          <cell r="AD1387">
            <v>2269</v>
          </cell>
          <cell r="AE1387">
            <v>2269</v>
          </cell>
          <cell r="AF1387">
            <v>2269</v>
          </cell>
          <cell r="AG1387">
            <v>0</v>
          </cell>
          <cell r="AH1387">
            <v>2247</v>
          </cell>
          <cell r="AI1387">
            <v>2247</v>
          </cell>
          <cell r="AJ1387">
            <v>2247</v>
          </cell>
          <cell r="AK1387">
            <v>0</v>
          </cell>
          <cell r="AM1387" t="str">
            <v>ALI_73_SEG_14</v>
          </cell>
          <cell r="AN1387" t="str">
            <v>ALI_73_SEG_14_VAL_5039449</v>
          </cell>
          <cell r="AO1387">
            <v>4</v>
          </cell>
          <cell r="AP1387">
            <v>4591340.0399999991</v>
          </cell>
          <cell r="AQ1387" t="b">
            <v>0</v>
          </cell>
          <cell r="AR1387" t="str">
            <v/>
          </cell>
          <cell r="AS1387" t="str">
            <v/>
          </cell>
          <cell r="AT1387" t="str">
            <v>ALI_73_SEG_14_</v>
          </cell>
          <cell r="AU1387">
            <v>1</v>
          </cell>
          <cell r="AV1387" t="str">
            <v>No Seleccionada</v>
          </cell>
        </row>
        <row r="1388">
          <cell r="A1388" t="b">
            <v>0</v>
          </cell>
          <cell r="B1388" t="str">
            <v>5to_Evento_973_V2_PIPPO_17517124.xlsm</v>
          </cell>
          <cell r="C1388">
            <v>73</v>
          </cell>
          <cell r="D1388">
            <v>2038</v>
          </cell>
          <cell r="E1388" t="str">
            <v>Alimentos Pippo S.A.S</v>
          </cell>
          <cell r="F1388">
            <v>431</v>
          </cell>
          <cell r="G1388" t="str">
            <v>BEBIDAS LÁCTEAS</v>
          </cell>
          <cell r="H1388" t="str">
            <v>73 : Kumis Con Cereal (Hojuela de Maíz azucarada). Yogurt 150 cm3; Cereal 30 g.</v>
          </cell>
          <cell r="I1388">
            <v>15</v>
          </cell>
          <cell r="J1388" t="str">
            <v>Sitio 1 : CARRERA 127#22G-18 INT 4 - Sitio 2 : SIBERIA KM 7.5 CELTA, LOTE 159 - Sitio 3 : CARRERA 68B #10A-18 - Sitio 4 : CALLE 24F#101B-15 - Sitio 5 : CARRERA 65B#10A-87 - Sitio 6 : AUTO MEDE KM 1,5 P INDUS FLORIDA BOD 23 - Sitio 7 : CARRERA 71 A BIS # 63D-38 -</v>
          </cell>
          <cell r="K1388">
            <v>44835</v>
          </cell>
          <cell r="L1388">
            <v>477</v>
          </cell>
          <cell r="M1388">
            <v>652</v>
          </cell>
          <cell r="N1388">
            <v>970</v>
          </cell>
          <cell r="O1388">
            <v>0</v>
          </cell>
          <cell r="P1388">
            <v>2269</v>
          </cell>
          <cell r="Q1388">
            <v>0</v>
          </cell>
          <cell r="R1388">
            <v>2269</v>
          </cell>
          <cell r="S1388">
            <v>2269</v>
          </cell>
          <cell r="T1388">
            <v>0</v>
          </cell>
          <cell r="U1388">
            <v>2269</v>
          </cell>
          <cell r="V1388">
            <v>2269</v>
          </cell>
          <cell r="W1388">
            <v>0</v>
          </cell>
          <cell r="X1388">
            <v>2269</v>
          </cell>
          <cell r="Y1388">
            <v>0</v>
          </cell>
          <cell r="Z1388">
            <v>0</v>
          </cell>
          <cell r="AA1388">
            <v>0</v>
          </cell>
          <cell r="AB1388">
            <v>4762631</v>
          </cell>
          <cell r="AC1388" t="str">
            <v>Registro Valido</v>
          </cell>
          <cell r="AD1388">
            <v>2269</v>
          </cell>
          <cell r="AE1388">
            <v>2269</v>
          </cell>
          <cell r="AF1388">
            <v>2269</v>
          </cell>
          <cell r="AG1388">
            <v>0</v>
          </cell>
          <cell r="AH1388">
            <v>2247</v>
          </cell>
          <cell r="AI1388">
            <v>2247</v>
          </cell>
          <cell r="AJ1388">
            <v>2247</v>
          </cell>
          <cell r="AK1388">
            <v>0</v>
          </cell>
          <cell r="AM1388" t="str">
            <v>ALI_73_SEG_15</v>
          </cell>
          <cell r="AN1388" t="str">
            <v>ALI_73_SEG_15_VAL_4762631</v>
          </cell>
          <cell r="AO1388">
            <v>4</v>
          </cell>
          <cell r="AP1388">
            <v>4339136.76</v>
          </cell>
          <cell r="AQ1388" t="b">
            <v>0</v>
          </cell>
          <cell r="AR1388" t="str">
            <v/>
          </cell>
          <cell r="AS1388" t="str">
            <v/>
          </cell>
          <cell r="AT1388" t="str">
            <v>ALI_73_SEG_15_</v>
          </cell>
          <cell r="AU1388">
            <v>1</v>
          </cell>
          <cell r="AV1388" t="str">
            <v>No Seleccionada</v>
          </cell>
        </row>
        <row r="1389">
          <cell r="A1389" t="b">
            <v>0</v>
          </cell>
          <cell r="B1389" t="str">
            <v>5to_Evento_973_V2_PIPPO_17517124.xlsm</v>
          </cell>
          <cell r="C1389">
            <v>39</v>
          </cell>
          <cell r="D1389">
            <v>2038</v>
          </cell>
          <cell r="E1389" t="str">
            <v>Alimentos Pippo S.A.S</v>
          </cell>
          <cell r="F1389">
            <v>462</v>
          </cell>
          <cell r="G1389" t="str">
            <v>BEBIDAS LÁCTEAS</v>
          </cell>
          <cell r="H1389" t="str">
            <v>39 : Leche Entera de vaca ultra alta temperatura UAT (UHT).</v>
          </cell>
          <cell r="I1389">
            <v>1</v>
          </cell>
          <cell r="J1389" t="str">
            <v>Sitio 1 : CARRERA 127#22G-18 INT 4 - Sitio 2 : SIBERIA KM 7.5 CELTA, LOTE 159 - Sitio 3 : CARRERA 68B #10A-18 - Sitio 4 : CALLE 24F#101B-15 - Sitio 5 : CARRERA 65B#10A-87 - Sitio 6 : AUTO MEDE KM 1,5 P INDUS FLORIDA BOD 23 - Sitio 7 : CARRERA 71 A BIS # 63D-38 -</v>
          </cell>
          <cell r="K1389">
            <v>44835</v>
          </cell>
          <cell r="L1389">
            <v>15220</v>
          </cell>
          <cell r="M1389">
            <v>17655</v>
          </cell>
          <cell r="N1389">
            <v>12113</v>
          </cell>
          <cell r="O1389">
            <v>678</v>
          </cell>
          <cell r="P1389">
            <v>780</v>
          </cell>
          <cell r="Q1389">
            <v>0</v>
          </cell>
          <cell r="R1389">
            <v>780</v>
          </cell>
          <cell r="S1389">
            <v>780</v>
          </cell>
          <cell r="T1389">
            <v>0</v>
          </cell>
          <cell r="U1389">
            <v>780</v>
          </cell>
          <cell r="V1389">
            <v>780</v>
          </cell>
          <cell r="W1389">
            <v>0</v>
          </cell>
          <cell r="X1389">
            <v>780</v>
          </cell>
          <cell r="Y1389">
            <v>780</v>
          </cell>
          <cell r="Z1389">
            <v>0</v>
          </cell>
          <cell r="AA1389">
            <v>780</v>
          </cell>
          <cell r="AB1389">
            <v>35619480</v>
          </cell>
          <cell r="AC1389" t="str">
            <v>Registro Valido</v>
          </cell>
          <cell r="AD1389">
            <v>780</v>
          </cell>
          <cell r="AE1389">
            <v>780</v>
          </cell>
          <cell r="AF1389">
            <v>780</v>
          </cell>
          <cell r="AG1389">
            <v>780</v>
          </cell>
          <cell r="AH1389">
            <v>772</v>
          </cell>
          <cell r="AI1389">
            <v>772</v>
          </cell>
          <cell r="AJ1389">
            <v>772</v>
          </cell>
          <cell r="AK1389">
            <v>772</v>
          </cell>
          <cell r="AM1389" t="str">
            <v>ALI_39_SEG_1</v>
          </cell>
          <cell r="AN1389" t="str">
            <v>ALI_39_SEG_1_VAL_35619480</v>
          </cell>
          <cell r="AO1389">
            <v>2</v>
          </cell>
          <cell r="AP1389">
            <v>35254152</v>
          </cell>
          <cell r="AQ1389" t="b">
            <v>0</v>
          </cell>
          <cell r="AR1389" t="str">
            <v/>
          </cell>
          <cell r="AS1389" t="str">
            <v/>
          </cell>
          <cell r="AT1389" t="str">
            <v>ALI_39_SEG_1_</v>
          </cell>
          <cell r="AU1389">
            <v>1</v>
          </cell>
          <cell r="AV1389" t="str">
            <v>No Seleccionada</v>
          </cell>
        </row>
        <row r="1390">
          <cell r="A1390" t="b">
            <v>0</v>
          </cell>
          <cell r="B1390" t="str">
            <v>5to_Evento_973_V2_PIPPO_17517124.xlsm</v>
          </cell>
          <cell r="C1390">
            <v>39</v>
          </cell>
          <cell r="D1390">
            <v>2038</v>
          </cell>
          <cell r="E1390" t="str">
            <v>Alimentos Pippo S.A.S</v>
          </cell>
          <cell r="F1390">
            <v>463</v>
          </cell>
          <cell r="G1390" t="str">
            <v>BEBIDAS LÁCTEAS</v>
          </cell>
          <cell r="H1390" t="str">
            <v>39 : Leche Entera de vaca ultra alta temperatura UAT (UHT).</v>
          </cell>
          <cell r="I1390">
            <v>2</v>
          </cell>
          <cell r="J1390" t="str">
            <v>Sitio 1 : CARRERA 127#22G-18 INT 4 - Sitio 2 : SIBERIA KM 7.5 CELTA, LOTE 159 - Sitio 3 : CARRERA 68B #10A-18 - Sitio 4 : CALLE 24F#101B-15 - Sitio 5 : CARRERA 65B#10A-87 - Sitio 6 : AUTO MEDE KM 1,5 P INDUS FLORIDA BOD 23 - Sitio 7 : CARRERA 71 A BIS # 63D-38 -</v>
          </cell>
          <cell r="K1390">
            <v>44835</v>
          </cell>
          <cell r="L1390">
            <v>15568</v>
          </cell>
          <cell r="M1390">
            <v>18053</v>
          </cell>
          <cell r="N1390">
            <v>12383</v>
          </cell>
          <cell r="O1390">
            <v>694</v>
          </cell>
          <cell r="P1390">
            <v>780</v>
          </cell>
          <cell r="Q1390">
            <v>0</v>
          </cell>
          <cell r="R1390">
            <v>780</v>
          </cell>
          <cell r="S1390">
            <v>780</v>
          </cell>
          <cell r="T1390">
            <v>0</v>
          </cell>
          <cell r="U1390">
            <v>780</v>
          </cell>
          <cell r="V1390">
            <v>780</v>
          </cell>
          <cell r="W1390">
            <v>0</v>
          </cell>
          <cell r="X1390">
            <v>780</v>
          </cell>
          <cell r="Y1390">
            <v>780</v>
          </cell>
          <cell r="Z1390">
            <v>0</v>
          </cell>
          <cell r="AA1390">
            <v>780</v>
          </cell>
          <cell r="AB1390">
            <v>36424440</v>
          </cell>
          <cell r="AC1390" t="str">
            <v>Registro Valido</v>
          </cell>
          <cell r="AD1390">
            <v>780</v>
          </cell>
          <cell r="AE1390">
            <v>780</v>
          </cell>
          <cell r="AF1390">
            <v>780</v>
          </cell>
          <cell r="AG1390">
            <v>780</v>
          </cell>
          <cell r="AH1390">
            <v>772</v>
          </cell>
          <cell r="AI1390">
            <v>772</v>
          </cell>
          <cell r="AJ1390">
            <v>772</v>
          </cell>
          <cell r="AK1390">
            <v>772</v>
          </cell>
          <cell r="AM1390" t="str">
            <v>ALI_39_SEG_2</v>
          </cell>
          <cell r="AN1390" t="str">
            <v>ALI_39_SEG_2_VAL_36424440</v>
          </cell>
          <cell r="AO1390">
            <v>2</v>
          </cell>
          <cell r="AP1390">
            <v>36050856</v>
          </cell>
          <cell r="AQ1390" t="b">
            <v>0</v>
          </cell>
          <cell r="AR1390" t="str">
            <v/>
          </cell>
          <cell r="AS1390" t="str">
            <v/>
          </cell>
          <cell r="AT1390" t="str">
            <v>ALI_39_SEG_2_</v>
          </cell>
          <cell r="AU1390">
            <v>1</v>
          </cell>
          <cell r="AV1390" t="str">
            <v>No Seleccionada</v>
          </cell>
        </row>
        <row r="1391">
          <cell r="A1391" t="b">
            <v>0</v>
          </cell>
          <cell r="B1391" t="str">
            <v>5to_Evento_973_V2_PIPPO_17517124.xlsm</v>
          </cell>
          <cell r="C1391">
            <v>39</v>
          </cell>
          <cell r="D1391">
            <v>2038</v>
          </cell>
          <cell r="E1391" t="str">
            <v>Alimentos Pippo S.A.S</v>
          </cell>
          <cell r="F1391">
            <v>464</v>
          </cell>
          <cell r="G1391" t="str">
            <v>BEBIDAS LÁCTEAS</v>
          </cell>
          <cell r="H1391" t="str">
            <v>39 : Leche Entera de vaca ultra alta temperatura UAT (UHT).</v>
          </cell>
          <cell r="I1391">
            <v>3</v>
          </cell>
          <cell r="J1391" t="str">
            <v>Sitio 1 : CARRERA 127#22G-18 INT 4 - Sitio 2 : SIBERIA KM 7.5 CELTA, LOTE 159 - Sitio 3 : CARRERA 68B #10A-18 - Sitio 4 : CALLE 24F#101B-15 - Sitio 5 : CARRERA 65B#10A-87 - Sitio 6 : AUTO MEDE KM 1,5 P INDUS FLORIDA BOD 23 - Sitio 7 : CARRERA 71 A BIS # 63D-38 -</v>
          </cell>
          <cell r="K1391">
            <v>44835</v>
          </cell>
          <cell r="L1391">
            <v>15472</v>
          </cell>
          <cell r="M1391">
            <v>17945</v>
          </cell>
          <cell r="N1391">
            <v>12311</v>
          </cell>
          <cell r="O1391">
            <v>689</v>
          </cell>
          <cell r="P1391">
            <v>780</v>
          </cell>
          <cell r="Q1391">
            <v>0</v>
          </cell>
          <cell r="R1391">
            <v>780</v>
          </cell>
          <cell r="S1391">
            <v>780</v>
          </cell>
          <cell r="T1391">
            <v>0</v>
          </cell>
          <cell r="U1391">
            <v>780</v>
          </cell>
          <cell r="V1391">
            <v>780</v>
          </cell>
          <cell r="W1391">
            <v>0</v>
          </cell>
          <cell r="X1391">
            <v>780</v>
          </cell>
          <cell r="Y1391">
            <v>780</v>
          </cell>
          <cell r="Z1391">
            <v>0</v>
          </cell>
          <cell r="AA1391">
            <v>780</v>
          </cell>
          <cell r="AB1391">
            <v>36205260</v>
          </cell>
          <cell r="AC1391" t="str">
            <v>Registro Valido</v>
          </cell>
          <cell r="AD1391">
            <v>780</v>
          </cell>
          <cell r="AE1391">
            <v>780</v>
          </cell>
          <cell r="AF1391">
            <v>780</v>
          </cell>
          <cell r="AG1391">
            <v>780</v>
          </cell>
          <cell r="AH1391">
            <v>772</v>
          </cell>
          <cell r="AI1391">
            <v>772</v>
          </cell>
          <cell r="AJ1391">
            <v>772</v>
          </cell>
          <cell r="AK1391">
            <v>772</v>
          </cell>
          <cell r="AM1391" t="str">
            <v>ALI_39_SEG_3</v>
          </cell>
          <cell r="AN1391" t="str">
            <v>ALI_39_SEG_3_VAL_36205260</v>
          </cell>
          <cell r="AO1391">
            <v>2</v>
          </cell>
          <cell r="AP1391">
            <v>35833924</v>
          </cell>
          <cell r="AQ1391" t="b">
            <v>0</v>
          </cell>
          <cell r="AR1391" t="str">
            <v/>
          </cell>
          <cell r="AS1391" t="str">
            <v/>
          </cell>
          <cell r="AT1391" t="str">
            <v>ALI_39_SEG_3_</v>
          </cell>
          <cell r="AU1391">
            <v>1</v>
          </cell>
          <cell r="AV1391" t="str">
            <v>No Seleccionada</v>
          </cell>
        </row>
        <row r="1392">
          <cell r="A1392" t="b">
            <v>0</v>
          </cell>
          <cell r="B1392" t="str">
            <v>5to_Evento_973_V2_PIPPO_17517124.xlsm</v>
          </cell>
          <cell r="C1392">
            <v>39</v>
          </cell>
          <cell r="D1392">
            <v>2038</v>
          </cell>
          <cell r="E1392" t="str">
            <v>Alimentos Pippo S.A.S</v>
          </cell>
          <cell r="F1392">
            <v>466</v>
          </cell>
          <cell r="G1392" t="str">
            <v>BEBIDAS LÁCTEAS</v>
          </cell>
          <cell r="H1392" t="str">
            <v>39 : Leche Entera de vaca ultra alta temperatura UAT (UHT).</v>
          </cell>
          <cell r="I1392">
            <v>5</v>
          </cell>
          <cell r="J1392" t="str">
            <v>Sitio 1 : CARRERA 127#22G-18 INT 4 - Sitio 2 : SIBERIA KM 7.5 CELTA, LOTE 159 - Sitio 3 : CARRERA 68B #10A-18 - Sitio 4 : CALLE 24F#101B-15 - Sitio 5 : CARRERA 65B#10A-87 - Sitio 6 : AUTO MEDE KM 1,5 P INDUS FLORIDA BOD 23 - Sitio 7 : CARRERA 71 A BIS # 63D-38 -</v>
          </cell>
          <cell r="K1392">
            <v>44835</v>
          </cell>
          <cell r="L1392">
            <v>15326</v>
          </cell>
          <cell r="M1392">
            <v>17775</v>
          </cell>
          <cell r="N1392">
            <v>12193</v>
          </cell>
          <cell r="O1392">
            <v>683</v>
          </cell>
          <cell r="P1392">
            <v>780</v>
          </cell>
          <cell r="Q1392">
            <v>0</v>
          </cell>
          <cell r="R1392">
            <v>780</v>
          </cell>
          <cell r="S1392">
            <v>780</v>
          </cell>
          <cell r="T1392">
            <v>0</v>
          </cell>
          <cell r="U1392">
            <v>780</v>
          </cell>
          <cell r="V1392">
            <v>780</v>
          </cell>
          <cell r="W1392">
            <v>0</v>
          </cell>
          <cell r="X1392">
            <v>780</v>
          </cell>
          <cell r="Y1392">
            <v>780</v>
          </cell>
          <cell r="Z1392">
            <v>0</v>
          </cell>
          <cell r="AA1392">
            <v>780</v>
          </cell>
          <cell r="AB1392">
            <v>35862060</v>
          </cell>
          <cell r="AC1392" t="str">
            <v>Registro Valido</v>
          </cell>
          <cell r="AD1392">
            <v>780</v>
          </cell>
          <cell r="AE1392">
            <v>780</v>
          </cell>
          <cell r="AF1392">
            <v>780</v>
          </cell>
          <cell r="AG1392">
            <v>780</v>
          </cell>
          <cell r="AH1392">
            <v>772</v>
          </cell>
          <cell r="AI1392">
            <v>772</v>
          </cell>
          <cell r="AJ1392">
            <v>772</v>
          </cell>
          <cell r="AK1392">
            <v>772</v>
          </cell>
          <cell r="AM1392" t="str">
            <v>ALI_39_SEG_5</v>
          </cell>
          <cell r="AN1392" t="str">
            <v>ALI_39_SEG_5_VAL_35862060</v>
          </cell>
          <cell r="AO1392">
            <v>2</v>
          </cell>
          <cell r="AP1392">
            <v>35494244</v>
          </cell>
          <cell r="AQ1392" t="b">
            <v>0</v>
          </cell>
          <cell r="AR1392" t="str">
            <v/>
          </cell>
          <cell r="AS1392" t="str">
            <v/>
          </cell>
          <cell r="AT1392" t="str">
            <v>ALI_39_SEG_5_</v>
          </cell>
          <cell r="AU1392">
            <v>1</v>
          </cell>
          <cell r="AV1392" t="str">
            <v>No Seleccionada</v>
          </cell>
        </row>
        <row r="1393">
          <cell r="A1393" t="b">
            <v>0</v>
          </cell>
          <cell r="B1393" t="str">
            <v>5to_Evento_973_V2_PIPPO_17517124.xlsm</v>
          </cell>
          <cell r="C1393">
            <v>39</v>
          </cell>
          <cell r="D1393">
            <v>2038</v>
          </cell>
          <cell r="E1393" t="str">
            <v>Alimentos Pippo S.A.S</v>
          </cell>
          <cell r="F1393">
            <v>469</v>
          </cell>
          <cell r="G1393" t="str">
            <v>BEBIDAS LÁCTEAS</v>
          </cell>
          <cell r="H1393" t="str">
            <v>39 : Leche Entera de vaca ultra alta temperatura UAT (UHT).</v>
          </cell>
          <cell r="I1393">
            <v>8</v>
          </cell>
          <cell r="J1393" t="str">
            <v>Sitio 1 : CARRERA 127#22G-18 INT 4 - Sitio 2 : SIBERIA KM 7.5 CELTA, LOTE 159 - Sitio 3 : CARRERA 68B #10A-18 - Sitio 4 : CALLE 24F#101B-15 - Sitio 5 : CARRERA 65B#10A-87 - Sitio 6 : AUTO MEDE KM 1,5 P INDUS FLORIDA BOD 23 - Sitio 7 : CARRERA 71 A BIS # 63D-38 -</v>
          </cell>
          <cell r="K1393">
            <v>44835</v>
          </cell>
          <cell r="L1393">
            <v>16350</v>
          </cell>
          <cell r="M1393">
            <v>18961</v>
          </cell>
          <cell r="N1393">
            <v>13010</v>
          </cell>
          <cell r="O1393">
            <v>728</v>
          </cell>
          <cell r="P1393">
            <v>780</v>
          </cell>
          <cell r="Q1393">
            <v>0</v>
          </cell>
          <cell r="R1393">
            <v>780</v>
          </cell>
          <cell r="S1393">
            <v>780</v>
          </cell>
          <cell r="T1393">
            <v>0</v>
          </cell>
          <cell r="U1393">
            <v>780</v>
          </cell>
          <cell r="V1393">
            <v>780</v>
          </cell>
          <cell r="W1393">
            <v>0</v>
          </cell>
          <cell r="X1393">
            <v>780</v>
          </cell>
          <cell r="Y1393">
            <v>780</v>
          </cell>
          <cell r="Z1393">
            <v>0</v>
          </cell>
          <cell r="AA1393">
            <v>780</v>
          </cell>
          <cell r="AB1393">
            <v>38258220</v>
          </cell>
          <cell r="AC1393" t="str">
            <v>Registro Valido</v>
          </cell>
          <cell r="AD1393">
            <v>780</v>
          </cell>
          <cell r="AE1393">
            <v>780</v>
          </cell>
          <cell r="AF1393">
            <v>780</v>
          </cell>
          <cell r="AG1393">
            <v>780</v>
          </cell>
          <cell r="AH1393">
            <v>772</v>
          </cell>
          <cell r="AI1393">
            <v>772</v>
          </cell>
          <cell r="AJ1393">
            <v>772</v>
          </cell>
          <cell r="AK1393">
            <v>772</v>
          </cell>
          <cell r="AM1393" t="str">
            <v>ALI_39_SEG_8</v>
          </cell>
          <cell r="AN1393" t="str">
            <v>ALI_39_SEG_8_VAL_38258220</v>
          </cell>
          <cell r="AO1393">
            <v>2</v>
          </cell>
          <cell r="AP1393">
            <v>37865828</v>
          </cell>
          <cell r="AQ1393" t="b">
            <v>0</v>
          </cell>
          <cell r="AR1393" t="str">
            <v/>
          </cell>
          <cell r="AS1393" t="str">
            <v/>
          </cell>
          <cell r="AT1393" t="str">
            <v>ALI_39_SEG_8_</v>
          </cell>
          <cell r="AU1393">
            <v>1</v>
          </cell>
          <cell r="AV1393" t="str">
            <v>No Seleccionada</v>
          </cell>
        </row>
        <row r="1394">
          <cell r="A1394" t="b">
            <v>0</v>
          </cell>
          <cell r="B1394" t="str">
            <v>5to_Evento_973_V2_PIPPO_17517124.xlsm</v>
          </cell>
          <cell r="C1394">
            <v>39</v>
          </cell>
          <cell r="D1394">
            <v>2038</v>
          </cell>
          <cell r="E1394" t="str">
            <v>Alimentos Pippo S.A.S</v>
          </cell>
          <cell r="F1394">
            <v>472</v>
          </cell>
          <cell r="G1394" t="str">
            <v>BEBIDAS LÁCTEAS</v>
          </cell>
          <cell r="H1394" t="str">
            <v>39 : Leche Entera de vaca ultra alta temperatura UAT (UHT).</v>
          </cell>
          <cell r="I1394">
            <v>11</v>
          </cell>
          <cell r="J1394" t="str">
            <v>Sitio 1 : CARRERA 127#22G-18 INT 4 - Sitio 2 : SIBERIA KM 7.5 CELTA, LOTE 159 - Sitio 3 : CARRERA 68B #10A-18 - Sitio 4 : CALLE 24F#101B-15 - Sitio 5 : CARRERA 65B#10A-87 - Sitio 6 : AUTO MEDE KM 1,5 P INDUS FLORIDA BOD 23 - Sitio 7 : CARRERA 71 A BIS # 63D-38 -</v>
          </cell>
          <cell r="K1394">
            <v>44835</v>
          </cell>
          <cell r="L1394">
            <v>16297</v>
          </cell>
          <cell r="M1394">
            <v>18901</v>
          </cell>
          <cell r="N1394">
            <v>12966</v>
          </cell>
          <cell r="O1394">
            <v>725</v>
          </cell>
          <cell r="P1394">
            <v>780</v>
          </cell>
          <cell r="Q1394">
            <v>0</v>
          </cell>
          <cell r="R1394">
            <v>780</v>
          </cell>
          <cell r="S1394">
            <v>780</v>
          </cell>
          <cell r="T1394">
            <v>0</v>
          </cell>
          <cell r="U1394">
            <v>780</v>
          </cell>
          <cell r="V1394">
            <v>780</v>
          </cell>
          <cell r="W1394">
            <v>0</v>
          </cell>
          <cell r="X1394">
            <v>780</v>
          </cell>
          <cell r="Y1394">
            <v>780</v>
          </cell>
          <cell r="Z1394">
            <v>0</v>
          </cell>
          <cell r="AA1394">
            <v>780</v>
          </cell>
          <cell r="AB1394">
            <v>38133420</v>
          </cell>
          <cell r="AC1394" t="str">
            <v>Registro Valido</v>
          </cell>
          <cell r="AD1394">
            <v>780</v>
          </cell>
          <cell r="AE1394">
            <v>780</v>
          </cell>
          <cell r="AF1394">
            <v>780</v>
          </cell>
          <cell r="AG1394">
            <v>780</v>
          </cell>
          <cell r="AH1394">
            <v>772</v>
          </cell>
          <cell r="AI1394">
            <v>772</v>
          </cell>
          <cell r="AJ1394">
            <v>772</v>
          </cell>
          <cell r="AK1394">
            <v>772</v>
          </cell>
          <cell r="AM1394" t="str">
            <v>ALI_39_SEG_11</v>
          </cell>
          <cell r="AN1394" t="str">
            <v>ALI_39_SEG_11_VAL_38133420</v>
          </cell>
          <cell r="AO1394">
            <v>2</v>
          </cell>
          <cell r="AP1394">
            <v>37742308</v>
          </cell>
          <cell r="AQ1394" t="b">
            <v>0</v>
          </cell>
          <cell r="AR1394" t="str">
            <v/>
          </cell>
          <cell r="AS1394" t="str">
            <v/>
          </cell>
          <cell r="AT1394" t="str">
            <v>ALI_39_SEG_11_</v>
          </cell>
          <cell r="AU1394">
            <v>1</v>
          </cell>
          <cell r="AV1394" t="str">
            <v>No Seleccionada</v>
          </cell>
        </row>
        <row r="1395">
          <cell r="A1395" t="b">
            <v>0</v>
          </cell>
          <cell r="B1395" t="str">
            <v>5to_Evento_973_V2_PIPPO_17517124.xlsm</v>
          </cell>
          <cell r="C1395">
            <v>39</v>
          </cell>
          <cell r="D1395">
            <v>2038</v>
          </cell>
          <cell r="E1395" t="str">
            <v>Alimentos Pippo S.A.S</v>
          </cell>
          <cell r="F1395">
            <v>473</v>
          </cell>
          <cell r="G1395" t="str">
            <v>BEBIDAS LÁCTEAS</v>
          </cell>
          <cell r="H1395" t="str">
            <v>39 : Leche Entera de vaca ultra alta temperatura UAT (UHT).</v>
          </cell>
          <cell r="I1395">
            <v>12</v>
          </cell>
          <cell r="J1395" t="str">
            <v>Sitio 1 : CARRERA 127#22G-18 INT 4 - Sitio 2 : SIBERIA KM 7.5 CELTA, LOTE 159 - Sitio 3 : CARRERA 68B #10A-18 - Sitio 4 : CALLE 24F#101B-15 - Sitio 5 : CARRERA 65B#10A-87 - Sitio 6 : AUTO MEDE KM 1,5 P INDUS FLORIDA BOD 23 - Sitio 7 : CARRERA 71 A BIS # 63D-38 -</v>
          </cell>
          <cell r="K1395">
            <v>44835</v>
          </cell>
          <cell r="L1395">
            <v>14791</v>
          </cell>
          <cell r="M1395">
            <v>17154</v>
          </cell>
          <cell r="N1395">
            <v>11767</v>
          </cell>
          <cell r="O1395">
            <v>658</v>
          </cell>
          <cell r="P1395">
            <v>780</v>
          </cell>
          <cell r="Q1395">
            <v>0</v>
          </cell>
          <cell r="R1395">
            <v>780</v>
          </cell>
          <cell r="S1395">
            <v>780</v>
          </cell>
          <cell r="T1395">
            <v>0</v>
          </cell>
          <cell r="U1395">
            <v>780</v>
          </cell>
          <cell r="V1395">
            <v>780</v>
          </cell>
          <cell r="W1395">
            <v>0</v>
          </cell>
          <cell r="X1395">
            <v>780</v>
          </cell>
          <cell r="Y1395">
            <v>780</v>
          </cell>
          <cell r="Z1395">
            <v>0</v>
          </cell>
          <cell r="AA1395">
            <v>780</v>
          </cell>
          <cell r="AB1395">
            <v>34608600</v>
          </cell>
          <cell r="AC1395" t="str">
            <v>Registro Valido</v>
          </cell>
          <cell r="AD1395">
            <v>780</v>
          </cell>
          <cell r="AE1395">
            <v>780</v>
          </cell>
          <cell r="AF1395">
            <v>780</v>
          </cell>
          <cell r="AG1395">
            <v>780</v>
          </cell>
          <cell r="AH1395">
            <v>772</v>
          </cell>
          <cell r="AI1395">
            <v>772</v>
          </cell>
          <cell r="AJ1395">
            <v>772</v>
          </cell>
          <cell r="AK1395">
            <v>772</v>
          </cell>
          <cell r="AM1395" t="str">
            <v>ALI_39_SEG_12</v>
          </cell>
          <cell r="AN1395" t="str">
            <v>ALI_39_SEG_12_VAL_34608600</v>
          </cell>
          <cell r="AO1395">
            <v>2</v>
          </cell>
          <cell r="AP1395">
            <v>34253640</v>
          </cell>
          <cell r="AQ1395" t="b">
            <v>0</v>
          </cell>
          <cell r="AR1395" t="str">
            <v/>
          </cell>
          <cell r="AS1395" t="str">
            <v/>
          </cell>
          <cell r="AT1395" t="str">
            <v>ALI_39_SEG_12_</v>
          </cell>
          <cell r="AU1395">
            <v>1</v>
          </cell>
          <cell r="AV1395" t="str">
            <v>No Seleccionada</v>
          </cell>
        </row>
        <row r="1396">
          <cell r="A1396" t="b">
            <v>0</v>
          </cell>
          <cell r="B1396" t="str">
            <v>5to_Evento_973_V2_PIPPO_17517124.xlsm</v>
          </cell>
          <cell r="C1396">
            <v>39</v>
          </cell>
          <cell r="D1396">
            <v>2038</v>
          </cell>
          <cell r="E1396" t="str">
            <v>Alimentos Pippo S.A.S</v>
          </cell>
          <cell r="F1396">
            <v>474</v>
          </cell>
          <cell r="G1396" t="str">
            <v>BEBIDAS LÁCTEAS</v>
          </cell>
          <cell r="H1396" t="str">
            <v>39 : Leche Entera de vaca ultra alta temperatura UAT (UHT).</v>
          </cell>
          <cell r="I1396">
            <v>13</v>
          </cell>
          <cell r="J1396" t="str">
            <v>Sitio 1 : CARRERA 127#22G-18 INT 4 - Sitio 2 : SIBERIA KM 7.5 CELTA, LOTE 159 - Sitio 3 : CARRERA 68B #10A-18 - Sitio 4 : CALLE 24F#101B-15 - Sitio 5 : CARRERA 65B#10A-87 - Sitio 6 : AUTO MEDE KM 1,5 P INDUS FLORIDA BOD 23 - Sitio 7 : CARRERA 71 A BIS # 63D-38 -</v>
          </cell>
          <cell r="K1396">
            <v>44835</v>
          </cell>
          <cell r="L1396">
            <v>15706</v>
          </cell>
          <cell r="M1396">
            <v>18211</v>
          </cell>
          <cell r="N1396">
            <v>12492</v>
          </cell>
          <cell r="O1396">
            <v>698</v>
          </cell>
          <cell r="P1396">
            <v>780</v>
          </cell>
          <cell r="Q1396">
            <v>0</v>
          </cell>
          <cell r="R1396">
            <v>780</v>
          </cell>
          <cell r="S1396">
            <v>780</v>
          </cell>
          <cell r="T1396">
            <v>0</v>
          </cell>
          <cell r="U1396">
            <v>780</v>
          </cell>
          <cell r="V1396">
            <v>780</v>
          </cell>
          <cell r="W1396">
            <v>0</v>
          </cell>
          <cell r="X1396">
            <v>780</v>
          </cell>
          <cell r="Y1396">
            <v>780</v>
          </cell>
          <cell r="Z1396">
            <v>0</v>
          </cell>
          <cell r="AA1396">
            <v>780</v>
          </cell>
          <cell r="AB1396">
            <v>36743460</v>
          </cell>
          <cell r="AC1396" t="str">
            <v>Registro Valido</v>
          </cell>
          <cell r="AD1396">
            <v>780</v>
          </cell>
          <cell r="AE1396">
            <v>780</v>
          </cell>
          <cell r="AF1396">
            <v>780</v>
          </cell>
          <cell r="AG1396">
            <v>780</v>
          </cell>
          <cell r="AH1396">
            <v>772</v>
          </cell>
          <cell r="AI1396">
            <v>772</v>
          </cell>
          <cell r="AJ1396">
            <v>772</v>
          </cell>
          <cell r="AK1396">
            <v>772</v>
          </cell>
          <cell r="AM1396" t="str">
            <v>ALI_39_SEG_13</v>
          </cell>
          <cell r="AN1396" t="str">
            <v>ALI_39_SEG_13_VAL_36743460</v>
          </cell>
          <cell r="AO1396">
            <v>2</v>
          </cell>
          <cell r="AP1396">
            <v>36366604</v>
          </cell>
          <cell r="AQ1396" t="b">
            <v>0</v>
          </cell>
          <cell r="AR1396" t="str">
            <v/>
          </cell>
          <cell r="AS1396" t="str">
            <v/>
          </cell>
          <cell r="AT1396" t="str">
            <v>ALI_39_SEG_13_</v>
          </cell>
          <cell r="AU1396">
            <v>1</v>
          </cell>
          <cell r="AV1396" t="str">
            <v>No Seleccionada</v>
          </cell>
        </row>
        <row r="1397">
          <cell r="A1397" t="b">
            <v>0</v>
          </cell>
          <cell r="B1397" t="str">
            <v>5to_Evento_973_V2_PIPPO_17517124.xlsm</v>
          </cell>
          <cell r="C1397">
            <v>39</v>
          </cell>
          <cell r="D1397">
            <v>2038</v>
          </cell>
          <cell r="E1397" t="str">
            <v>Alimentos Pippo S.A.S</v>
          </cell>
          <cell r="F1397">
            <v>475</v>
          </cell>
          <cell r="G1397" t="str">
            <v>BEBIDAS LÁCTEAS</v>
          </cell>
          <cell r="H1397" t="str">
            <v>39 : Leche Entera de vaca ultra alta temperatura UAT (UHT).</v>
          </cell>
          <cell r="I1397">
            <v>14</v>
          </cell>
          <cell r="J1397" t="str">
            <v>Sitio 1 : CARRERA 127#22G-18 INT 4 - Sitio 2 : SIBERIA KM 7.5 CELTA, LOTE 159 - Sitio 3 : CARRERA 68B #10A-18 - Sitio 4 : CALLE 24F#101B-15 - Sitio 5 : CARRERA 65B#10A-87 - Sitio 6 : AUTO MEDE KM 1,5 P INDUS FLORIDA BOD 23 - Sitio 7 : CARRERA 71 A BIS # 63D-38 -</v>
          </cell>
          <cell r="K1397">
            <v>44835</v>
          </cell>
          <cell r="L1397">
            <v>15562</v>
          </cell>
          <cell r="M1397">
            <v>18047</v>
          </cell>
          <cell r="N1397">
            <v>12380</v>
          </cell>
          <cell r="O1397">
            <v>694</v>
          </cell>
          <cell r="P1397">
            <v>780</v>
          </cell>
          <cell r="Q1397">
            <v>0</v>
          </cell>
          <cell r="R1397">
            <v>780</v>
          </cell>
          <cell r="S1397">
            <v>780</v>
          </cell>
          <cell r="T1397">
            <v>0</v>
          </cell>
          <cell r="U1397">
            <v>780</v>
          </cell>
          <cell r="V1397">
            <v>780</v>
          </cell>
          <cell r="W1397">
            <v>0</v>
          </cell>
          <cell r="X1397">
            <v>780</v>
          </cell>
          <cell r="Y1397">
            <v>780</v>
          </cell>
          <cell r="Z1397">
            <v>0</v>
          </cell>
          <cell r="AA1397">
            <v>780</v>
          </cell>
          <cell r="AB1397">
            <v>36412740</v>
          </cell>
          <cell r="AC1397" t="str">
            <v>Registro Valido</v>
          </cell>
          <cell r="AD1397">
            <v>780</v>
          </cell>
          <cell r="AE1397">
            <v>780</v>
          </cell>
          <cell r="AF1397">
            <v>780</v>
          </cell>
          <cell r="AG1397">
            <v>780</v>
          </cell>
          <cell r="AH1397">
            <v>772</v>
          </cell>
          <cell r="AI1397">
            <v>772</v>
          </cell>
          <cell r="AJ1397">
            <v>772</v>
          </cell>
          <cell r="AK1397">
            <v>772</v>
          </cell>
          <cell r="AM1397" t="str">
            <v>ALI_39_SEG_14</v>
          </cell>
          <cell r="AN1397" t="str">
            <v>ALI_39_SEG_14_VAL_36412740</v>
          </cell>
          <cell r="AO1397">
            <v>2</v>
          </cell>
          <cell r="AP1397">
            <v>36039276</v>
          </cell>
          <cell r="AQ1397" t="b">
            <v>0</v>
          </cell>
          <cell r="AR1397" t="str">
            <v/>
          </cell>
          <cell r="AS1397" t="str">
            <v/>
          </cell>
          <cell r="AT1397" t="str">
            <v>ALI_39_SEG_14_</v>
          </cell>
          <cell r="AU1397">
            <v>1</v>
          </cell>
          <cell r="AV1397" t="str">
            <v>No Seleccionada</v>
          </cell>
        </row>
        <row r="1398">
          <cell r="A1398" t="b">
            <v>0</v>
          </cell>
          <cell r="B1398" t="str">
            <v>5to_Evento_973_V2_PIPPO_17517124.xlsm</v>
          </cell>
          <cell r="C1398">
            <v>39</v>
          </cell>
          <cell r="D1398">
            <v>2038</v>
          </cell>
          <cell r="E1398" t="str">
            <v>Alimentos Pippo S.A.S</v>
          </cell>
          <cell r="F1398">
            <v>476</v>
          </cell>
          <cell r="G1398" t="str">
            <v>BEBIDAS LÁCTEAS</v>
          </cell>
          <cell r="H1398" t="str">
            <v>39 : Leche Entera de vaca ultra alta temperatura UAT (UHT).</v>
          </cell>
          <cell r="I1398">
            <v>15</v>
          </cell>
          <cell r="J1398" t="str">
            <v>Sitio 1 : CARRERA 127#22G-18 INT 4 - Sitio 2 : SIBERIA KM 7.5 CELTA, LOTE 159 - Sitio 3 : CARRERA 68B #10A-18 - Sitio 4 : CALLE 24F#101B-15 - Sitio 5 : CARRERA 65B#10A-87 - Sitio 6 : AUTO MEDE KM 1,5 P INDUS FLORIDA BOD 23 - Sitio 7 : CARRERA 71 A BIS # 63D-38 -</v>
          </cell>
          <cell r="K1398">
            <v>44835</v>
          </cell>
          <cell r="L1398">
            <v>14710</v>
          </cell>
          <cell r="M1398">
            <v>17060</v>
          </cell>
          <cell r="N1398">
            <v>11713</v>
          </cell>
          <cell r="O1398">
            <v>654</v>
          </cell>
          <cell r="P1398">
            <v>780</v>
          </cell>
          <cell r="Q1398">
            <v>0</v>
          </cell>
          <cell r="R1398">
            <v>780</v>
          </cell>
          <cell r="S1398">
            <v>780</v>
          </cell>
          <cell r="T1398">
            <v>0</v>
          </cell>
          <cell r="U1398">
            <v>780</v>
          </cell>
          <cell r="V1398">
            <v>780</v>
          </cell>
          <cell r="W1398">
            <v>0</v>
          </cell>
          <cell r="X1398">
            <v>780</v>
          </cell>
          <cell r="Y1398">
            <v>780</v>
          </cell>
          <cell r="Z1398">
            <v>0</v>
          </cell>
          <cell r="AA1398">
            <v>780</v>
          </cell>
          <cell r="AB1398">
            <v>34426860</v>
          </cell>
          <cell r="AC1398" t="str">
            <v>Registro Valido</v>
          </cell>
          <cell r="AD1398">
            <v>780</v>
          </cell>
          <cell r="AE1398">
            <v>780</v>
          </cell>
          <cell r="AF1398">
            <v>780</v>
          </cell>
          <cell r="AG1398">
            <v>780</v>
          </cell>
          <cell r="AH1398">
            <v>772</v>
          </cell>
          <cell r="AI1398">
            <v>772</v>
          </cell>
          <cell r="AJ1398">
            <v>772</v>
          </cell>
          <cell r="AK1398">
            <v>772</v>
          </cell>
          <cell r="AM1398" t="str">
            <v>ALI_39_SEG_15</v>
          </cell>
          <cell r="AN1398" t="str">
            <v>ALI_39_SEG_15_VAL_34426860</v>
          </cell>
          <cell r="AO1398">
            <v>2</v>
          </cell>
          <cell r="AP1398">
            <v>34073764</v>
          </cell>
          <cell r="AQ1398" t="b">
            <v>0</v>
          </cell>
          <cell r="AR1398" t="str">
            <v/>
          </cell>
          <cell r="AS1398" t="str">
            <v/>
          </cell>
          <cell r="AT1398" t="str">
            <v>ALI_39_SEG_15_</v>
          </cell>
          <cell r="AU1398">
            <v>1</v>
          </cell>
          <cell r="AV1398" t="str">
            <v>No Seleccionada</v>
          </cell>
        </row>
        <row r="1399">
          <cell r="A1399" t="b">
            <v>0</v>
          </cell>
          <cell r="B1399" t="str">
            <v>5to_Evento_973_V2_PIPPO_17517124.xlsm</v>
          </cell>
          <cell r="C1399">
            <v>117</v>
          </cell>
          <cell r="D1399">
            <v>2038</v>
          </cell>
          <cell r="E1399" t="str">
            <v>Alimentos Pippo S.A.S</v>
          </cell>
          <cell r="F1399">
            <v>488</v>
          </cell>
          <cell r="G1399" t="str">
            <v>BEBIDAS LÁCTEAS</v>
          </cell>
          <cell r="H1399" t="str">
            <v>117 : Bebida láctea (UHT) ultra alta temperatura, larga vida a base de yogurt semidescremado con dulce sabores fresa, melocotón, mora, maracuyá, mango bebida láctea larga vida a base de yogurt.</v>
          </cell>
          <cell r="I1399">
            <v>1</v>
          </cell>
          <cell r="J1399" t="str">
            <v>Sitio 1 : CARRERA 127#22G-18 INT 4 - Sitio 2 : SIBERIA KM 7.5 CELTA, LOTE 159 - Sitio 3 : CARRERA 68B #10A-18 - Sitio 4 : CALLE 24F#101B-15 - Sitio 5 : CARRERA 65B#10A-87 - Sitio 6 : AUTO MEDE KM 1,5 P INDUS FLORIDA BOD 23 - Sitio 7 : CARRERA 71 A BIS # 63D-38 -</v>
          </cell>
          <cell r="K1399">
            <v>44835</v>
          </cell>
          <cell r="L1399">
            <v>12482</v>
          </cell>
          <cell r="M1399">
            <v>15523</v>
          </cell>
          <cell r="N1399">
            <v>7944</v>
          </cell>
          <cell r="O1399">
            <v>0</v>
          </cell>
          <cell r="P1399">
            <v>1223</v>
          </cell>
          <cell r="Q1399">
            <v>0</v>
          </cell>
          <cell r="R1399">
            <v>1223</v>
          </cell>
          <cell r="S1399">
            <v>1223</v>
          </cell>
          <cell r="T1399">
            <v>0</v>
          </cell>
          <cell r="U1399">
            <v>1223</v>
          </cell>
          <cell r="V1399">
            <v>1223</v>
          </cell>
          <cell r="W1399">
            <v>0</v>
          </cell>
          <cell r="X1399">
            <v>1223</v>
          </cell>
          <cell r="Y1399">
            <v>0</v>
          </cell>
          <cell r="Z1399">
            <v>0</v>
          </cell>
          <cell r="AA1399">
            <v>0</v>
          </cell>
          <cell r="AB1399">
            <v>43965627</v>
          </cell>
          <cell r="AC1399" t="str">
            <v>Registro Valido</v>
          </cell>
          <cell r="AD1399">
            <v>1223</v>
          </cell>
          <cell r="AE1399">
            <v>1223</v>
          </cell>
          <cell r="AF1399">
            <v>1223</v>
          </cell>
          <cell r="AG1399">
            <v>0</v>
          </cell>
          <cell r="AH1399">
            <v>1211</v>
          </cell>
          <cell r="AI1399">
            <v>1211</v>
          </cell>
          <cell r="AJ1399">
            <v>1211</v>
          </cell>
          <cell r="AK1399">
            <v>0</v>
          </cell>
          <cell r="AM1399" t="str">
            <v>ALI_117_SEG_1</v>
          </cell>
          <cell r="AN1399" t="str">
            <v>ALI_117_SEG_1_VAL_43965627</v>
          </cell>
          <cell r="AO1399">
            <v>2</v>
          </cell>
          <cell r="AP1399">
            <v>42245467.350000009</v>
          </cell>
          <cell r="AQ1399" t="b">
            <v>0</v>
          </cell>
          <cell r="AR1399" t="str">
            <v/>
          </cell>
          <cell r="AS1399" t="str">
            <v/>
          </cell>
          <cell r="AT1399" t="str">
            <v>ALI_117_SEG_1_</v>
          </cell>
          <cell r="AU1399">
            <v>1</v>
          </cell>
          <cell r="AV1399" t="str">
            <v>No Seleccionada</v>
          </cell>
        </row>
        <row r="1400">
          <cell r="A1400" t="b">
            <v>0</v>
          </cell>
          <cell r="B1400" t="str">
            <v>5to_Evento_973_V2_PIPPO_17517124.xlsm</v>
          </cell>
          <cell r="C1400">
            <v>117</v>
          </cell>
          <cell r="D1400">
            <v>2038</v>
          </cell>
          <cell r="E1400" t="str">
            <v>Alimentos Pippo S.A.S</v>
          </cell>
          <cell r="F1400">
            <v>489</v>
          </cell>
          <cell r="G1400" t="str">
            <v>BEBIDAS LÁCTEAS</v>
          </cell>
          <cell r="H1400" t="str">
            <v>117 : Bebida láctea (UHT) ultra alta temperatura, larga vida a base de yogurt semidescremado con dulce sabores fresa, melocotón, mora, maracuyá, mango bebida láctea larga vida a base de yogurt.</v>
          </cell>
          <cell r="I1400">
            <v>2</v>
          </cell>
          <cell r="J1400" t="str">
            <v>Sitio 1 : CARRERA 127#22G-18 INT 4 - Sitio 2 : SIBERIA KM 7.5 CELTA, LOTE 159 - Sitio 3 : CARRERA 68B #10A-18 - Sitio 4 : CALLE 24F#101B-15 - Sitio 5 : CARRERA 65B#10A-87 - Sitio 6 : AUTO MEDE KM 1,5 P INDUS FLORIDA BOD 23 - Sitio 7 : CARRERA 71 A BIS # 63D-38 -</v>
          </cell>
          <cell r="K1400">
            <v>44835</v>
          </cell>
          <cell r="L1400">
            <v>12767</v>
          </cell>
          <cell r="M1400">
            <v>15872</v>
          </cell>
          <cell r="N1400">
            <v>8122</v>
          </cell>
          <cell r="O1400">
            <v>0</v>
          </cell>
          <cell r="P1400">
            <v>1223</v>
          </cell>
          <cell r="Q1400">
            <v>0</v>
          </cell>
          <cell r="R1400">
            <v>1223</v>
          </cell>
          <cell r="S1400">
            <v>1223</v>
          </cell>
          <cell r="T1400">
            <v>0</v>
          </cell>
          <cell r="U1400">
            <v>1223</v>
          </cell>
          <cell r="V1400">
            <v>1223</v>
          </cell>
          <cell r="W1400">
            <v>0</v>
          </cell>
          <cell r="X1400">
            <v>1223</v>
          </cell>
          <cell r="Y1400">
            <v>0</v>
          </cell>
          <cell r="Z1400">
            <v>0</v>
          </cell>
          <cell r="AA1400">
            <v>0</v>
          </cell>
          <cell r="AB1400">
            <v>44958703</v>
          </cell>
          <cell r="AC1400" t="str">
            <v>Registro Valido</v>
          </cell>
          <cell r="AD1400">
            <v>1223</v>
          </cell>
          <cell r="AE1400">
            <v>1223</v>
          </cell>
          <cell r="AF1400">
            <v>1223</v>
          </cell>
          <cell r="AG1400">
            <v>0</v>
          </cell>
          <cell r="AH1400">
            <v>1211</v>
          </cell>
          <cell r="AI1400">
            <v>1211</v>
          </cell>
          <cell r="AJ1400">
            <v>1211</v>
          </cell>
          <cell r="AK1400">
            <v>0</v>
          </cell>
          <cell r="AM1400" t="str">
            <v>ALI_117_SEG_2</v>
          </cell>
          <cell r="AN1400" t="str">
            <v>ALI_117_SEG_2_VAL_44958703</v>
          </cell>
          <cell r="AO1400">
            <v>2</v>
          </cell>
          <cell r="AP1400">
            <v>42575119.760000005</v>
          </cell>
          <cell r="AQ1400" t="b">
            <v>0</v>
          </cell>
          <cell r="AR1400" t="str">
            <v/>
          </cell>
          <cell r="AS1400" t="str">
            <v/>
          </cell>
          <cell r="AT1400" t="str">
            <v>ALI_117_SEG_2_</v>
          </cell>
          <cell r="AU1400">
            <v>1</v>
          </cell>
          <cell r="AV1400" t="str">
            <v>No Seleccionada</v>
          </cell>
        </row>
        <row r="1401">
          <cell r="A1401" t="b">
            <v>0</v>
          </cell>
          <cell r="B1401" t="str">
            <v>5to_Evento_973_V2_PIPPO_17517124.xlsm</v>
          </cell>
          <cell r="C1401">
            <v>117</v>
          </cell>
          <cell r="D1401">
            <v>2038</v>
          </cell>
          <cell r="E1401" t="str">
            <v>Alimentos Pippo S.A.S</v>
          </cell>
          <cell r="F1401">
            <v>490</v>
          </cell>
          <cell r="G1401" t="str">
            <v>BEBIDAS LÁCTEAS</v>
          </cell>
          <cell r="H1401" t="str">
            <v>117 : Bebida láctea (UHT) ultra alta temperatura, larga vida a base de yogurt semidescremado con dulce sabores fresa, melocotón, mora, maracuyá, mango bebida láctea larga vida a base de yogurt.</v>
          </cell>
          <cell r="I1401">
            <v>3</v>
          </cell>
          <cell r="J1401" t="str">
            <v>Sitio 1 : CARRERA 127#22G-18 INT 4 - Sitio 2 : SIBERIA KM 7.5 CELTA, LOTE 159 - Sitio 3 : CARRERA 68B #10A-18 - Sitio 4 : CALLE 24F#101B-15 - Sitio 5 : CARRERA 65B#10A-87 - Sitio 6 : AUTO MEDE KM 1,5 P INDUS FLORIDA BOD 23 - Sitio 7 : CARRERA 71 A BIS # 63D-38 -</v>
          </cell>
          <cell r="K1401">
            <v>44835</v>
          </cell>
          <cell r="L1401">
            <v>12691</v>
          </cell>
          <cell r="M1401">
            <v>15778</v>
          </cell>
          <cell r="N1401">
            <v>8074</v>
          </cell>
          <cell r="O1401">
            <v>0</v>
          </cell>
          <cell r="P1401">
            <v>1223</v>
          </cell>
          <cell r="Q1401">
            <v>0</v>
          </cell>
          <cell r="R1401">
            <v>1223</v>
          </cell>
          <cell r="S1401">
            <v>1223</v>
          </cell>
          <cell r="T1401">
            <v>0</v>
          </cell>
          <cell r="U1401">
            <v>1223</v>
          </cell>
          <cell r="V1401">
            <v>1223</v>
          </cell>
          <cell r="W1401">
            <v>0</v>
          </cell>
          <cell r="X1401">
            <v>1223</v>
          </cell>
          <cell r="Y1401">
            <v>0</v>
          </cell>
          <cell r="Z1401">
            <v>0</v>
          </cell>
          <cell r="AA1401">
            <v>0</v>
          </cell>
          <cell r="AB1401">
            <v>44692089</v>
          </cell>
          <cell r="AC1401" t="str">
            <v>Registro Valido</v>
          </cell>
          <cell r="AD1401">
            <v>1223</v>
          </cell>
          <cell r="AE1401">
            <v>1223</v>
          </cell>
          <cell r="AF1401">
            <v>1223</v>
          </cell>
          <cell r="AG1401">
            <v>0</v>
          </cell>
          <cell r="AH1401">
            <v>1211</v>
          </cell>
          <cell r="AI1401">
            <v>1211</v>
          </cell>
          <cell r="AJ1401">
            <v>1211</v>
          </cell>
          <cell r="AK1401">
            <v>0</v>
          </cell>
          <cell r="AM1401" t="str">
            <v>ALI_117_SEG_3</v>
          </cell>
          <cell r="AN1401" t="str">
            <v>ALI_117_SEG_3_VAL_44692089</v>
          </cell>
          <cell r="AO1401">
            <v>2</v>
          </cell>
          <cell r="AP1401">
            <v>42278058.420000002</v>
          </cell>
          <cell r="AQ1401" t="b">
            <v>0</v>
          </cell>
          <cell r="AR1401" t="str">
            <v/>
          </cell>
          <cell r="AS1401" t="str">
            <v/>
          </cell>
          <cell r="AT1401" t="str">
            <v>ALI_117_SEG_3_</v>
          </cell>
          <cell r="AU1401">
            <v>1</v>
          </cell>
          <cell r="AV1401" t="str">
            <v>No Seleccionada</v>
          </cell>
        </row>
        <row r="1402">
          <cell r="A1402" t="b">
            <v>0</v>
          </cell>
          <cell r="B1402" t="str">
            <v>5to_Evento_973_V2_PIPPO_17517124.xlsm</v>
          </cell>
          <cell r="C1402">
            <v>117</v>
          </cell>
          <cell r="D1402">
            <v>2038</v>
          </cell>
          <cell r="E1402" t="str">
            <v>Alimentos Pippo S.A.S</v>
          </cell>
          <cell r="F1402">
            <v>491</v>
          </cell>
          <cell r="G1402" t="str">
            <v>BEBIDAS LÁCTEAS</v>
          </cell>
          <cell r="H1402" t="str">
            <v>117 : Bebida láctea (UHT) ultra alta temperatura, larga vida a base de yogurt semidescremado con dulce sabores fresa, melocotón, mora, maracuyá, mango bebida láctea larga vida a base de yogurt.</v>
          </cell>
          <cell r="I1402">
            <v>4</v>
          </cell>
          <cell r="J1402" t="str">
            <v>Sitio 1 : CARRERA 127#22G-18 INT 4 - Sitio 2 : SIBERIA KM 7.5 CELTA, LOTE 159 - Sitio 3 : CARRERA 68B #10A-18 - Sitio 4 : CALLE 24F#101B-15 - Sitio 5 : CARRERA 65B#10A-87 - Sitio 6 : AUTO MEDE KM 1,5 P INDUS FLORIDA BOD 23 - Sitio 7 : CARRERA 71 A BIS # 63D-38 -</v>
          </cell>
          <cell r="K1402">
            <v>44835</v>
          </cell>
          <cell r="L1402">
            <v>13519</v>
          </cell>
          <cell r="M1402">
            <v>16810</v>
          </cell>
          <cell r="N1402">
            <v>8602</v>
          </cell>
          <cell r="O1402">
            <v>0</v>
          </cell>
          <cell r="P1402">
            <v>1223</v>
          </cell>
          <cell r="Q1402">
            <v>0</v>
          </cell>
          <cell r="R1402">
            <v>1223</v>
          </cell>
          <cell r="S1402">
            <v>1223</v>
          </cell>
          <cell r="T1402">
            <v>0</v>
          </cell>
          <cell r="U1402">
            <v>1223</v>
          </cell>
          <cell r="V1402">
            <v>1223</v>
          </cell>
          <cell r="W1402">
            <v>0</v>
          </cell>
          <cell r="X1402">
            <v>1223</v>
          </cell>
          <cell r="Y1402">
            <v>0</v>
          </cell>
          <cell r="Z1402">
            <v>0</v>
          </cell>
          <cell r="AA1402">
            <v>0</v>
          </cell>
          <cell r="AB1402">
            <v>47612613</v>
          </cell>
          <cell r="AC1402" t="str">
            <v>Registro Valido</v>
          </cell>
          <cell r="AD1402">
            <v>1223</v>
          </cell>
          <cell r="AE1402">
            <v>1223</v>
          </cell>
          <cell r="AF1402">
            <v>1223</v>
          </cell>
          <cell r="AG1402">
            <v>0</v>
          </cell>
          <cell r="AH1402">
            <v>1211</v>
          </cell>
          <cell r="AI1402">
            <v>1211</v>
          </cell>
          <cell r="AJ1402">
            <v>1211</v>
          </cell>
          <cell r="AK1402">
            <v>0</v>
          </cell>
          <cell r="AM1402" t="str">
            <v>ALI_117_SEG_4</v>
          </cell>
          <cell r="AN1402" t="str">
            <v>ALI_117_SEG_4_VAL_47612613</v>
          </cell>
          <cell r="AO1402">
            <v>2</v>
          </cell>
          <cell r="AP1402">
            <v>45702658.140000008</v>
          </cell>
          <cell r="AQ1402" t="b">
            <v>0</v>
          </cell>
          <cell r="AR1402" t="str">
            <v/>
          </cell>
          <cell r="AS1402" t="str">
            <v/>
          </cell>
          <cell r="AT1402" t="str">
            <v>ALI_117_SEG_4_</v>
          </cell>
          <cell r="AU1402">
            <v>1</v>
          </cell>
          <cell r="AV1402" t="str">
            <v>No Seleccionada</v>
          </cell>
        </row>
        <row r="1403">
          <cell r="A1403" t="b">
            <v>0</v>
          </cell>
          <cell r="B1403" t="str">
            <v>5to_Evento_973_V2_PIPPO_17517124.xlsm</v>
          </cell>
          <cell r="C1403">
            <v>117</v>
          </cell>
          <cell r="D1403">
            <v>2038</v>
          </cell>
          <cell r="E1403" t="str">
            <v>Alimentos Pippo S.A.S</v>
          </cell>
          <cell r="F1403">
            <v>492</v>
          </cell>
          <cell r="G1403" t="str">
            <v>BEBIDAS LÁCTEAS</v>
          </cell>
          <cell r="H1403" t="str">
            <v>117 : Bebida láctea (UHT) ultra alta temperatura, larga vida a base de yogurt semidescremado con dulce sabores fresa, melocotón, mora, maracuyá, mango bebida láctea larga vida a base de yogurt.</v>
          </cell>
          <cell r="I1403">
            <v>5</v>
          </cell>
          <cell r="J1403" t="str">
            <v>Sitio 1 : CARRERA 127#22G-18 INT 4 - Sitio 2 : SIBERIA KM 7.5 CELTA, LOTE 159 - Sitio 3 : CARRERA 68B #10A-18 - Sitio 4 : CALLE 24F#101B-15 - Sitio 5 : CARRERA 65B#10A-87 - Sitio 6 : AUTO MEDE KM 1,5 P INDUS FLORIDA BOD 23 - Sitio 7 : CARRERA 71 A BIS # 63D-38 -</v>
          </cell>
          <cell r="K1403">
            <v>44835</v>
          </cell>
          <cell r="L1403">
            <v>12568</v>
          </cell>
          <cell r="M1403">
            <v>15627</v>
          </cell>
          <cell r="N1403">
            <v>7997</v>
          </cell>
          <cell r="O1403">
            <v>0</v>
          </cell>
          <cell r="P1403">
            <v>1223</v>
          </cell>
          <cell r="Q1403">
            <v>0</v>
          </cell>
          <cell r="R1403">
            <v>1223</v>
          </cell>
          <cell r="S1403">
            <v>1223</v>
          </cell>
          <cell r="T1403">
            <v>0</v>
          </cell>
          <cell r="U1403">
            <v>1223</v>
          </cell>
          <cell r="V1403">
            <v>1223</v>
          </cell>
          <cell r="W1403">
            <v>0</v>
          </cell>
          <cell r="X1403">
            <v>1223</v>
          </cell>
          <cell r="Y1403">
            <v>0</v>
          </cell>
          <cell r="Z1403">
            <v>0</v>
          </cell>
          <cell r="AA1403">
            <v>0</v>
          </cell>
          <cell r="AB1403">
            <v>44262816</v>
          </cell>
          <cell r="AC1403" t="str">
            <v>Registro Valido</v>
          </cell>
          <cell r="AD1403">
            <v>1223</v>
          </cell>
          <cell r="AE1403">
            <v>1223</v>
          </cell>
          <cell r="AF1403">
            <v>1223</v>
          </cell>
          <cell r="AG1403">
            <v>0</v>
          </cell>
          <cell r="AH1403">
            <v>1211</v>
          </cell>
          <cell r="AI1403">
            <v>1211</v>
          </cell>
          <cell r="AJ1403">
            <v>1211</v>
          </cell>
          <cell r="AK1403">
            <v>0</v>
          </cell>
          <cell r="AM1403" t="str">
            <v>ALI_117_SEG_5</v>
          </cell>
          <cell r="AN1403" t="str">
            <v>ALI_117_SEG_5_VAL_44262816</v>
          </cell>
          <cell r="AO1403">
            <v>2</v>
          </cell>
          <cell r="AP1403">
            <v>42575183.039999999</v>
          </cell>
          <cell r="AQ1403" t="b">
            <v>0</v>
          </cell>
          <cell r="AR1403" t="str">
            <v/>
          </cell>
          <cell r="AS1403" t="str">
            <v/>
          </cell>
          <cell r="AT1403" t="str">
            <v>ALI_117_SEG_5_</v>
          </cell>
          <cell r="AU1403">
            <v>1</v>
          </cell>
          <cell r="AV1403" t="str">
            <v>No Seleccionada</v>
          </cell>
        </row>
        <row r="1404">
          <cell r="A1404" t="b">
            <v>0</v>
          </cell>
          <cell r="B1404" t="str">
            <v>5to_Evento_973_V2_PIPPO_17517124.xlsm</v>
          </cell>
          <cell r="C1404">
            <v>117</v>
          </cell>
          <cell r="D1404">
            <v>2038</v>
          </cell>
          <cell r="E1404" t="str">
            <v>Alimentos Pippo S.A.S</v>
          </cell>
          <cell r="F1404">
            <v>493</v>
          </cell>
          <cell r="G1404" t="str">
            <v>BEBIDAS LÁCTEAS</v>
          </cell>
          <cell r="H1404" t="str">
            <v>117 : Bebida láctea (UHT) ultra alta temperatura, larga vida a base de yogurt semidescremado con dulce sabores fresa, melocotón, mora, maracuyá, mango bebida láctea larga vida a base de yogurt.</v>
          </cell>
          <cell r="I1404">
            <v>6</v>
          </cell>
          <cell r="J1404" t="str">
            <v>Sitio 1 : CARRERA 127#22G-18 INT 4 - Sitio 2 : SIBERIA KM 7.5 CELTA, LOTE 159 - Sitio 3 : CARRERA 68B #10A-18 - Sitio 4 : CALLE 24F#101B-15 - Sitio 5 : CARRERA 65B#10A-87 - Sitio 6 : AUTO MEDE KM 1,5 P INDUS FLORIDA BOD 23 - Sitio 7 : CARRERA 71 A BIS # 63D-38 -</v>
          </cell>
          <cell r="K1404">
            <v>44835</v>
          </cell>
          <cell r="L1404">
            <v>13605</v>
          </cell>
          <cell r="M1404">
            <v>16914</v>
          </cell>
          <cell r="N1404">
            <v>8655</v>
          </cell>
          <cell r="O1404">
            <v>0</v>
          </cell>
          <cell r="P1404">
            <v>1223</v>
          </cell>
          <cell r="Q1404">
            <v>0</v>
          </cell>
          <cell r="R1404">
            <v>1223</v>
          </cell>
          <cell r="S1404">
            <v>1223</v>
          </cell>
          <cell r="T1404">
            <v>0</v>
          </cell>
          <cell r="U1404">
            <v>1223</v>
          </cell>
          <cell r="V1404">
            <v>1223</v>
          </cell>
          <cell r="W1404">
            <v>0</v>
          </cell>
          <cell r="X1404">
            <v>1223</v>
          </cell>
          <cell r="Y1404">
            <v>0</v>
          </cell>
          <cell r="Z1404">
            <v>0</v>
          </cell>
          <cell r="AA1404">
            <v>0</v>
          </cell>
          <cell r="AB1404">
            <v>47909802</v>
          </cell>
          <cell r="AC1404" t="str">
            <v>Registro Valido</v>
          </cell>
          <cell r="AD1404">
            <v>1223</v>
          </cell>
          <cell r="AE1404">
            <v>1223</v>
          </cell>
          <cell r="AF1404">
            <v>1223</v>
          </cell>
          <cell r="AG1404">
            <v>0</v>
          </cell>
          <cell r="AH1404">
            <v>1211</v>
          </cell>
          <cell r="AI1404">
            <v>1211</v>
          </cell>
          <cell r="AJ1404">
            <v>1211</v>
          </cell>
          <cell r="AK1404">
            <v>0</v>
          </cell>
          <cell r="AM1404" t="str">
            <v>ALI_117_SEG_6</v>
          </cell>
          <cell r="AN1404" t="str">
            <v>ALI_117_SEG_6_VAL_47909802</v>
          </cell>
          <cell r="AO1404">
            <v>2</v>
          </cell>
          <cell r="AP1404">
            <v>45940133.280000001</v>
          </cell>
          <cell r="AQ1404" t="b">
            <v>0</v>
          </cell>
          <cell r="AR1404" t="str">
            <v/>
          </cell>
          <cell r="AS1404" t="str">
            <v/>
          </cell>
          <cell r="AT1404" t="str">
            <v>ALI_117_SEG_6_</v>
          </cell>
          <cell r="AU1404">
            <v>1</v>
          </cell>
          <cell r="AV1404" t="str">
            <v>No Seleccionada</v>
          </cell>
        </row>
        <row r="1405">
          <cell r="A1405" t="b">
            <v>0</v>
          </cell>
          <cell r="B1405" t="str">
            <v>5to_Evento_973_V2_PIPPO_17517124.xlsm</v>
          </cell>
          <cell r="C1405">
            <v>117</v>
          </cell>
          <cell r="D1405">
            <v>2038</v>
          </cell>
          <cell r="E1405" t="str">
            <v>Alimentos Pippo S.A.S</v>
          </cell>
          <cell r="F1405">
            <v>494</v>
          </cell>
          <cell r="G1405" t="str">
            <v>BEBIDAS LÁCTEAS</v>
          </cell>
          <cell r="H1405" t="str">
            <v>117 : Bebida láctea (UHT) ultra alta temperatura, larga vida a base de yogurt semidescremado con dulce sabores fresa, melocotón, mora, maracuyá, mango bebida láctea larga vida a base de yogurt.</v>
          </cell>
          <cell r="I1405">
            <v>7</v>
          </cell>
          <cell r="J1405" t="str">
            <v>Sitio 1 : CARRERA 127#22G-18 INT 4 - Sitio 2 : SIBERIA KM 7.5 CELTA, LOTE 159 - Sitio 3 : CARRERA 68B #10A-18 - Sitio 4 : CALLE 24F#101B-15 - Sitio 5 : CARRERA 65B#10A-87 - Sitio 6 : AUTO MEDE KM 1,5 P INDUS FLORIDA BOD 23 - Sitio 7 : CARRERA 71 A BIS # 63D-38 -</v>
          </cell>
          <cell r="K1405">
            <v>44835</v>
          </cell>
          <cell r="L1405">
            <v>13892</v>
          </cell>
          <cell r="M1405">
            <v>17273</v>
          </cell>
          <cell r="N1405">
            <v>8839</v>
          </cell>
          <cell r="O1405">
            <v>0</v>
          </cell>
          <cell r="P1405">
            <v>1223</v>
          </cell>
          <cell r="Q1405">
            <v>0</v>
          </cell>
          <cell r="R1405">
            <v>1223</v>
          </cell>
          <cell r="S1405">
            <v>1223</v>
          </cell>
          <cell r="T1405">
            <v>0</v>
          </cell>
          <cell r="U1405">
            <v>1223</v>
          </cell>
          <cell r="V1405">
            <v>1223</v>
          </cell>
          <cell r="W1405">
            <v>0</v>
          </cell>
          <cell r="X1405">
            <v>1223</v>
          </cell>
          <cell r="Y1405">
            <v>0</v>
          </cell>
          <cell r="Z1405">
            <v>0</v>
          </cell>
          <cell r="AA1405">
            <v>0</v>
          </cell>
          <cell r="AB1405">
            <v>48924892</v>
          </cell>
          <cell r="AC1405" t="str">
            <v>Registro Valido</v>
          </cell>
          <cell r="AD1405">
            <v>1223</v>
          </cell>
          <cell r="AE1405">
            <v>1223</v>
          </cell>
          <cell r="AF1405">
            <v>1223</v>
          </cell>
          <cell r="AG1405">
            <v>0</v>
          </cell>
          <cell r="AH1405">
            <v>1211</v>
          </cell>
          <cell r="AI1405">
            <v>1211</v>
          </cell>
          <cell r="AJ1405">
            <v>1211</v>
          </cell>
          <cell r="AK1405">
            <v>0</v>
          </cell>
          <cell r="AM1405" t="str">
            <v>ALI_117_SEG_7</v>
          </cell>
          <cell r="AN1405" t="str">
            <v>ALI_117_SEG_7_VAL_48924892</v>
          </cell>
          <cell r="AO1405">
            <v>2</v>
          </cell>
          <cell r="AP1405">
            <v>46427842.32</v>
          </cell>
          <cell r="AQ1405" t="b">
            <v>0</v>
          </cell>
          <cell r="AR1405" t="str">
            <v/>
          </cell>
          <cell r="AS1405" t="str">
            <v/>
          </cell>
          <cell r="AT1405" t="str">
            <v>ALI_117_SEG_7_</v>
          </cell>
          <cell r="AU1405">
            <v>1</v>
          </cell>
          <cell r="AV1405" t="str">
            <v>No Seleccionada</v>
          </cell>
        </row>
        <row r="1406">
          <cell r="A1406" t="b">
            <v>0</v>
          </cell>
          <cell r="B1406" t="str">
            <v>5to_Evento_973_V2_PIPPO_17517124.xlsm</v>
          </cell>
          <cell r="C1406">
            <v>117</v>
          </cell>
          <cell r="D1406">
            <v>2038</v>
          </cell>
          <cell r="E1406" t="str">
            <v>Alimentos Pippo S.A.S</v>
          </cell>
          <cell r="F1406">
            <v>495</v>
          </cell>
          <cell r="G1406" t="str">
            <v>BEBIDAS LÁCTEAS</v>
          </cell>
          <cell r="H1406" t="str">
            <v>117 : Bebida láctea (UHT) ultra alta temperatura, larga vida a base de yogurt semidescremado con dulce sabores fresa, melocotón, mora, maracuyá, mango bebida láctea larga vida a base de yogurt.</v>
          </cell>
          <cell r="I1406">
            <v>8</v>
          </cell>
          <cell r="J1406" t="str">
            <v>Sitio 1 : CARRERA 127#22G-18 INT 4 - Sitio 2 : SIBERIA KM 7.5 CELTA, LOTE 159 - Sitio 3 : CARRERA 68B #10A-18 - Sitio 4 : CALLE 24F#101B-15 - Sitio 5 : CARRERA 65B#10A-87 - Sitio 6 : AUTO MEDE KM 1,5 P INDUS FLORIDA BOD 23 - Sitio 7 : CARRERA 71 A BIS # 63D-38 -</v>
          </cell>
          <cell r="K1406">
            <v>44835</v>
          </cell>
          <cell r="L1406">
            <v>13407</v>
          </cell>
          <cell r="M1406">
            <v>16674</v>
          </cell>
          <cell r="N1406">
            <v>8532</v>
          </cell>
          <cell r="O1406">
            <v>0</v>
          </cell>
          <cell r="P1406">
            <v>1223</v>
          </cell>
          <cell r="Q1406">
            <v>0</v>
          </cell>
          <cell r="R1406">
            <v>1223</v>
          </cell>
          <cell r="S1406">
            <v>1223</v>
          </cell>
          <cell r="T1406">
            <v>0</v>
          </cell>
          <cell r="U1406">
            <v>1223</v>
          </cell>
          <cell r="V1406">
            <v>1223</v>
          </cell>
          <cell r="W1406">
            <v>0</v>
          </cell>
          <cell r="X1406">
            <v>1223</v>
          </cell>
          <cell r="Y1406">
            <v>0</v>
          </cell>
          <cell r="Z1406">
            <v>0</v>
          </cell>
          <cell r="AA1406">
            <v>0</v>
          </cell>
          <cell r="AB1406">
            <v>47223699</v>
          </cell>
          <cell r="AC1406" t="str">
            <v>Registro Valido</v>
          </cell>
          <cell r="AD1406">
            <v>1223</v>
          </cell>
          <cell r="AE1406">
            <v>1223</v>
          </cell>
          <cell r="AF1406">
            <v>1223</v>
          </cell>
          <cell r="AG1406">
            <v>0</v>
          </cell>
          <cell r="AH1406">
            <v>1211</v>
          </cell>
          <cell r="AI1406">
            <v>1211</v>
          </cell>
          <cell r="AJ1406">
            <v>1211</v>
          </cell>
          <cell r="AK1406">
            <v>0</v>
          </cell>
          <cell r="AM1406" t="str">
            <v>ALI_117_SEG_8</v>
          </cell>
          <cell r="AN1406" t="str">
            <v>ALI_117_SEG_8_VAL_47223699</v>
          </cell>
          <cell r="AO1406">
            <v>2</v>
          </cell>
          <cell r="AP1406">
            <v>44813475.539999992</v>
          </cell>
          <cell r="AQ1406" t="b">
            <v>0</v>
          </cell>
          <cell r="AR1406" t="str">
            <v/>
          </cell>
          <cell r="AS1406" t="str">
            <v/>
          </cell>
          <cell r="AT1406" t="str">
            <v>ALI_117_SEG_8_</v>
          </cell>
          <cell r="AU1406">
            <v>1</v>
          </cell>
          <cell r="AV1406" t="str">
            <v>No Seleccionada</v>
          </cell>
        </row>
        <row r="1407">
          <cell r="A1407" t="b">
            <v>0</v>
          </cell>
          <cell r="B1407" t="str">
            <v>5to_Evento_973_V2_PIPPO_17517124.xlsm</v>
          </cell>
          <cell r="C1407">
            <v>117</v>
          </cell>
          <cell r="D1407">
            <v>2038</v>
          </cell>
          <cell r="E1407" t="str">
            <v>Alimentos Pippo S.A.S</v>
          </cell>
          <cell r="F1407">
            <v>496</v>
          </cell>
          <cell r="G1407" t="str">
            <v>BEBIDAS LÁCTEAS</v>
          </cell>
          <cell r="H1407" t="str">
            <v>117 : Bebida láctea (UHT) ultra alta temperatura, larga vida a base de yogurt semidescremado con dulce sabores fresa, melocotón, mora, maracuyá, mango bebida láctea larga vida a base de yogurt.</v>
          </cell>
          <cell r="I1407">
            <v>9</v>
          </cell>
          <cell r="J1407" t="str">
            <v>Sitio 1 : CARRERA 127#22G-18 INT 4 - Sitio 2 : SIBERIA KM 7.5 CELTA, LOTE 159 - Sitio 3 : CARRERA 68B #10A-18 - Sitio 4 : CALLE 24F#101B-15 - Sitio 5 : CARRERA 65B#10A-87 - Sitio 6 : AUTO MEDE KM 1,5 P INDUS FLORIDA BOD 23 - Sitio 7 : CARRERA 71 A BIS # 63D-38 -</v>
          </cell>
          <cell r="K1407">
            <v>44835</v>
          </cell>
          <cell r="L1407">
            <v>13552</v>
          </cell>
          <cell r="M1407">
            <v>16848</v>
          </cell>
          <cell r="N1407">
            <v>8621</v>
          </cell>
          <cell r="O1407">
            <v>0</v>
          </cell>
          <cell r="P1407">
            <v>1223</v>
          </cell>
          <cell r="Q1407">
            <v>0</v>
          </cell>
          <cell r="R1407">
            <v>1223</v>
          </cell>
          <cell r="S1407">
            <v>1223</v>
          </cell>
          <cell r="T1407">
            <v>0</v>
          </cell>
          <cell r="U1407">
            <v>1223</v>
          </cell>
          <cell r="V1407">
            <v>1223</v>
          </cell>
          <cell r="W1407">
            <v>0</v>
          </cell>
          <cell r="X1407">
            <v>1223</v>
          </cell>
          <cell r="Y1407">
            <v>0</v>
          </cell>
          <cell r="Z1407">
            <v>0</v>
          </cell>
          <cell r="AA1407">
            <v>0</v>
          </cell>
          <cell r="AB1407">
            <v>47722683</v>
          </cell>
          <cell r="AC1407" t="str">
            <v>Registro Valido</v>
          </cell>
          <cell r="AD1407">
            <v>1223</v>
          </cell>
          <cell r="AE1407">
            <v>1223</v>
          </cell>
          <cell r="AF1407">
            <v>1223</v>
          </cell>
          <cell r="AG1407">
            <v>0</v>
          </cell>
          <cell r="AH1407">
            <v>1211</v>
          </cell>
          <cell r="AI1407">
            <v>1211</v>
          </cell>
          <cell r="AJ1407">
            <v>1211</v>
          </cell>
          <cell r="AK1407">
            <v>0</v>
          </cell>
          <cell r="AM1407" t="str">
            <v>ALI_117_SEG_9</v>
          </cell>
          <cell r="AN1407" t="str">
            <v>ALI_117_SEG_9_VAL_47722683</v>
          </cell>
          <cell r="AO1407">
            <v>2</v>
          </cell>
          <cell r="AP1407">
            <v>45855528.149999999</v>
          </cell>
          <cell r="AQ1407" t="b">
            <v>0</v>
          </cell>
          <cell r="AR1407" t="str">
            <v/>
          </cell>
          <cell r="AS1407" t="str">
            <v/>
          </cell>
          <cell r="AT1407" t="str">
            <v>ALI_117_SEG_9_</v>
          </cell>
          <cell r="AU1407">
            <v>1</v>
          </cell>
          <cell r="AV1407" t="str">
            <v>No Seleccionada</v>
          </cell>
        </row>
        <row r="1408">
          <cell r="A1408" t="b">
            <v>0</v>
          </cell>
          <cell r="B1408" t="str">
            <v>5to_Evento_973_V2_PIPPO_17517124.xlsm</v>
          </cell>
          <cell r="C1408">
            <v>117</v>
          </cell>
          <cell r="D1408">
            <v>2038</v>
          </cell>
          <cell r="E1408" t="str">
            <v>Alimentos Pippo S.A.S</v>
          </cell>
          <cell r="F1408">
            <v>497</v>
          </cell>
          <cell r="G1408" t="str">
            <v>BEBIDAS LÁCTEAS</v>
          </cell>
          <cell r="H1408" t="str">
            <v>117 : Bebida láctea (UHT) ultra alta temperatura, larga vida a base de yogurt semidescremado con dulce sabores fresa, melocotón, mora, maracuyá, mango bebida láctea larga vida a base de yogurt.</v>
          </cell>
          <cell r="I1408">
            <v>10</v>
          </cell>
          <cell r="J1408" t="str">
            <v>Sitio 1 : CARRERA 127#22G-18 INT 4 - Sitio 2 : SIBERIA KM 7.5 CELTA, LOTE 159 - Sitio 3 : CARRERA 68B #10A-18 - Sitio 4 : CALLE 24F#101B-15 - Sitio 5 : CARRERA 65B#10A-87 - Sitio 6 : AUTO MEDE KM 1,5 P INDUS FLORIDA BOD 23 - Sitio 7 : CARRERA 71 A BIS # 63D-38 -</v>
          </cell>
          <cell r="K1408">
            <v>44835</v>
          </cell>
          <cell r="L1408">
            <v>13569</v>
          </cell>
          <cell r="M1408">
            <v>16875</v>
          </cell>
          <cell r="N1408">
            <v>8636</v>
          </cell>
          <cell r="O1408">
            <v>0</v>
          </cell>
          <cell r="P1408">
            <v>1223</v>
          </cell>
          <cell r="Q1408">
            <v>0</v>
          </cell>
          <cell r="R1408">
            <v>1223</v>
          </cell>
          <cell r="S1408">
            <v>1223</v>
          </cell>
          <cell r="T1408">
            <v>0</v>
          </cell>
          <cell r="U1408">
            <v>1223</v>
          </cell>
          <cell r="V1408">
            <v>1223</v>
          </cell>
          <cell r="W1408">
            <v>0</v>
          </cell>
          <cell r="X1408">
            <v>1223</v>
          </cell>
          <cell r="Y1408">
            <v>0</v>
          </cell>
          <cell r="Z1408">
            <v>0</v>
          </cell>
          <cell r="AA1408">
            <v>0</v>
          </cell>
          <cell r="AB1408">
            <v>47794840</v>
          </cell>
          <cell r="AC1408" t="str">
            <v>Registro Valido</v>
          </cell>
          <cell r="AD1408">
            <v>1223</v>
          </cell>
          <cell r="AE1408">
            <v>1223</v>
          </cell>
          <cell r="AF1408">
            <v>1223</v>
          </cell>
          <cell r="AG1408">
            <v>0</v>
          </cell>
          <cell r="AH1408">
            <v>1211</v>
          </cell>
          <cell r="AI1408">
            <v>1211</v>
          </cell>
          <cell r="AJ1408">
            <v>1211</v>
          </cell>
          <cell r="AK1408">
            <v>0</v>
          </cell>
          <cell r="AM1408" t="str">
            <v>ALI_117_SEG_10</v>
          </cell>
          <cell r="AN1408" t="str">
            <v>ALI_117_SEG_10_VAL_47794840</v>
          </cell>
          <cell r="AO1408">
            <v>2</v>
          </cell>
          <cell r="AP1408">
            <v>45165928.400000006</v>
          </cell>
          <cell r="AQ1408" t="b">
            <v>0</v>
          </cell>
          <cell r="AR1408" t="str">
            <v/>
          </cell>
          <cell r="AS1408" t="str">
            <v/>
          </cell>
          <cell r="AT1408" t="str">
            <v>ALI_117_SEG_10_</v>
          </cell>
          <cell r="AU1408">
            <v>1</v>
          </cell>
          <cell r="AV1408" t="str">
            <v>No Seleccionada</v>
          </cell>
        </row>
        <row r="1409">
          <cell r="A1409" t="b">
            <v>0</v>
          </cell>
          <cell r="B1409" t="str">
            <v>5to_Evento_973_V2_PIPPO_17517124.xlsm</v>
          </cell>
          <cell r="C1409">
            <v>117</v>
          </cell>
          <cell r="D1409">
            <v>2038</v>
          </cell>
          <cell r="E1409" t="str">
            <v>Alimentos Pippo S.A.S</v>
          </cell>
          <cell r="F1409">
            <v>498</v>
          </cell>
          <cell r="G1409" t="str">
            <v>BEBIDAS LÁCTEAS</v>
          </cell>
          <cell r="H1409" t="str">
            <v>117 : Bebida láctea (UHT) ultra alta temperatura, larga vida a base de yogurt semidescremado con dulce sabores fresa, melocotón, mora, maracuyá, mango bebida láctea larga vida a base de yogurt.</v>
          </cell>
          <cell r="I1409">
            <v>11</v>
          </cell>
          <cell r="J1409" t="str">
            <v>Sitio 1 : CARRERA 127#22G-18 INT 4 - Sitio 2 : SIBERIA KM 7.5 CELTA, LOTE 159 - Sitio 3 : CARRERA 68B #10A-18 - Sitio 4 : CALLE 24F#101B-15 - Sitio 5 : CARRERA 65B#10A-87 - Sitio 6 : AUTO MEDE KM 1,5 P INDUS FLORIDA BOD 23 - Sitio 7 : CARRERA 71 A BIS # 63D-38 -</v>
          </cell>
          <cell r="K1409">
            <v>44835</v>
          </cell>
          <cell r="L1409">
            <v>13364</v>
          </cell>
          <cell r="M1409">
            <v>16618</v>
          </cell>
          <cell r="N1409">
            <v>8504</v>
          </cell>
          <cell r="O1409">
            <v>0</v>
          </cell>
          <cell r="P1409">
            <v>1223</v>
          </cell>
          <cell r="Q1409">
            <v>0</v>
          </cell>
          <cell r="R1409">
            <v>1223</v>
          </cell>
          <cell r="S1409">
            <v>1223</v>
          </cell>
          <cell r="T1409">
            <v>0</v>
          </cell>
          <cell r="U1409">
            <v>1223</v>
          </cell>
          <cell r="V1409">
            <v>1223</v>
          </cell>
          <cell r="W1409">
            <v>0</v>
          </cell>
          <cell r="X1409">
            <v>1223</v>
          </cell>
          <cell r="Y1409">
            <v>0</v>
          </cell>
          <cell r="Z1409">
            <v>0</v>
          </cell>
          <cell r="AA1409">
            <v>0</v>
          </cell>
          <cell r="AB1409">
            <v>47068378</v>
          </cell>
          <cell r="AC1409" t="str">
            <v>Registro Valido</v>
          </cell>
          <cell r="AD1409">
            <v>1223</v>
          </cell>
          <cell r="AE1409">
            <v>1223</v>
          </cell>
          <cell r="AF1409">
            <v>1223</v>
          </cell>
          <cell r="AG1409">
            <v>0</v>
          </cell>
          <cell r="AH1409">
            <v>1211</v>
          </cell>
          <cell r="AI1409">
            <v>1211</v>
          </cell>
          <cell r="AJ1409">
            <v>1211</v>
          </cell>
          <cell r="AK1409">
            <v>0</v>
          </cell>
          <cell r="AM1409" t="str">
            <v>ALI_117_SEG_11</v>
          </cell>
          <cell r="AN1409" t="str">
            <v>ALI_117_SEG_11_VAL_47068378</v>
          </cell>
          <cell r="AO1409">
            <v>2</v>
          </cell>
          <cell r="AP1409">
            <v>45040165.799999997</v>
          </cell>
          <cell r="AQ1409" t="b">
            <v>0</v>
          </cell>
          <cell r="AR1409" t="str">
            <v/>
          </cell>
          <cell r="AS1409" t="str">
            <v/>
          </cell>
          <cell r="AT1409" t="str">
            <v>ALI_117_SEG_11_</v>
          </cell>
          <cell r="AU1409">
            <v>1</v>
          </cell>
          <cell r="AV1409" t="str">
            <v>No Seleccionada</v>
          </cell>
        </row>
        <row r="1410">
          <cell r="A1410" t="b">
            <v>0</v>
          </cell>
          <cell r="B1410" t="str">
            <v>5to_Evento_973_V2_PIPPO_17517124.xlsm</v>
          </cell>
          <cell r="C1410">
            <v>117</v>
          </cell>
          <cell r="D1410">
            <v>2038</v>
          </cell>
          <cell r="E1410" t="str">
            <v>Alimentos Pippo S.A.S</v>
          </cell>
          <cell r="F1410">
            <v>499</v>
          </cell>
          <cell r="G1410" t="str">
            <v>BEBIDAS LÁCTEAS</v>
          </cell>
          <cell r="H1410" t="str">
            <v>117 : Bebida láctea (UHT) ultra alta temperatura, larga vida a base de yogurt semidescremado con dulce sabores fresa, melocotón, mora, maracuyá, mango bebida láctea larga vida a base de yogurt.</v>
          </cell>
          <cell r="I1410">
            <v>12</v>
          </cell>
          <cell r="J1410" t="str">
            <v>Sitio 1 : CARRERA 127#22G-18 INT 4 - Sitio 2 : SIBERIA KM 7.5 CELTA, LOTE 159 - Sitio 3 : CARRERA 68B #10A-18 - Sitio 4 : CALLE 24F#101B-15 - Sitio 5 : CARRERA 65B#10A-87 - Sitio 6 : AUTO MEDE KM 1,5 P INDUS FLORIDA BOD 23 - Sitio 7 : CARRERA 71 A BIS # 63D-38 -</v>
          </cell>
          <cell r="K1410">
            <v>44835</v>
          </cell>
          <cell r="L1410">
            <v>12128</v>
          </cell>
          <cell r="M1410">
            <v>15081</v>
          </cell>
          <cell r="N1410">
            <v>7717</v>
          </cell>
          <cell r="O1410">
            <v>0</v>
          </cell>
          <cell r="P1410">
            <v>1223</v>
          </cell>
          <cell r="Q1410">
            <v>0</v>
          </cell>
          <cell r="R1410">
            <v>1223</v>
          </cell>
          <cell r="S1410">
            <v>1223</v>
          </cell>
          <cell r="T1410">
            <v>0</v>
          </cell>
          <cell r="U1410">
            <v>1223</v>
          </cell>
          <cell r="V1410">
            <v>1223</v>
          </cell>
          <cell r="W1410">
            <v>0</v>
          </cell>
          <cell r="X1410">
            <v>1223</v>
          </cell>
          <cell r="Y1410">
            <v>0</v>
          </cell>
          <cell r="Z1410">
            <v>0</v>
          </cell>
          <cell r="AA1410">
            <v>0</v>
          </cell>
          <cell r="AB1410">
            <v>42714498</v>
          </cell>
          <cell r="AC1410" t="str">
            <v>Registro Valido</v>
          </cell>
          <cell r="AD1410">
            <v>1223</v>
          </cell>
          <cell r="AE1410">
            <v>1223</v>
          </cell>
          <cell r="AF1410">
            <v>1223</v>
          </cell>
          <cell r="AG1410">
            <v>0</v>
          </cell>
          <cell r="AH1410">
            <v>1211</v>
          </cell>
          <cell r="AI1410">
            <v>1211</v>
          </cell>
          <cell r="AJ1410">
            <v>1211</v>
          </cell>
          <cell r="AK1410">
            <v>0</v>
          </cell>
          <cell r="AM1410" t="str">
            <v>ALI_117_SEG_12</v>
          </cell>
          <cell r="AN1410" t="str">
            <v>ALI_117_SEG_12_VAL_42714498</v>
          </cell>
          <cell r="AO1410">
            <v>2</v>
          </cell>
          <cell r="AP1410">
            <v>40916158.259999998</v>
          </cell>
          <cell r="AQ1410" t="b">
            <v>0</v>
          </cell>
          <cell r="AR1410" t="str">
            <v/>
          </cell>
          <cell r="AS1410" t="str">
            <v/>
          </cell>
          <cell r="AT1410" t="str">
            <v>ALI_117_SEG_12_</v>
          </cell>
          <cell r="AU1410">
            <v>1</v>
          </cell>
          <cell r="AV1410" t="str">
            <v>No Seleccionada</v>
          </cell>
        </row>
        <row r="1411">
          <cell r="A1411" t="b">
            <v>0</v>
          </cell>
          <cell r="B1411" t="str">
            <v>5to_Evento_973_V2_PIPPO_17517124.xlsm</v>
          </cell>
          <cell r="C1411">
            <v>117</v>
          </cell>
          <cell r="D1411">
            <v>2038</v>
          </cell>
          <cell r="E1411" t="str">
            <v>Alimentos Pippo S.A.S</v>
          </cell>
          <cell r="F1411">
            <v>500</v>
          </cell>
          <cell r="G1411" t="str">
            <v>BEBIDAS LÁCTEAS</v>
          </cell>
          <cell r="H1411" t="str">
            <v>117 : Bebida láctea (UHT) ultra alta temperatura, larga vida a base de yogurt semidescremado con dulce sabores fresa, melocotón, mora, maracuyá, mango bebida láctea larga vida a base de yogurt.</v>
          </cell>
          <cell r="I1411">
            <v>13</v>
          </cell>
          <cell r="J1411" t="str">
            <v>Sitio 1 : CARRERA 127#22G-18 INT 4 - Sitio 2 : SIBERIA KM 7.5 CELTA, LOTE 159 - Sitio 3 : CARRERA 68B #10A-18 - Sitio 4 : CALLE 24F#101B-15 - Sitio 5 : CARRERA 65B#10A-87 - Sitio 6 : AUTO MEDE KM 1,5 P INDUS FLORIDA BOD 23 - Sitio 7 : CARRERA 71 A BIS # 63D-38 -</v>
          </cell>
          <cell r="K1411">
            <v>44835</v>
          </cell>
          <cell r="L1411">
            <v>12878</v>
          </cell>
          <cell r="M1411">
            <v>16013</v>
          </cell>
          <cell r="N1411">
            <v>8193</v>
          </cell>
          <cell r="O1411">
            <v>0</v>
          </cell>
          <cell r="P1411">
            <v>1223</v>
          </cell>
          <cell r="Q1411">
            <v>0</v>
          </cell>
          <cell r="R1411">
            <v>1223</v>
          </cell>
          <cell r="S1411">
            <v>1223</v>
          </cell>
          <cell r="T1411">
            <v>0</v>
          </cell>
          <cell r="U1411">
            <v>1223</v>
          </cell>
          <cell r="V1411">
            <v>1223</v>
          </cell>
          <cell r="W1411">
            <v>0</v>
          </cell>
          <cell r="X1411">
            <v>1223</v>
          </cell>
          <cell r="Y1411">
            <v>0</v>
          </cell>
          <cell r="Z1411">
            <v>0</v>
          </cell>
          <cell r="AA1411">
            <v>0</v>
          </cell>
          <cell r="AB1411">
            <v>45353732</v>
          </cell>
          <cell r="AC1411" t="str">
            <v>Registro Valido</v>
          </cell>
          <cell r="AD1411">
            <v>1223</v>
          </cell>
          <cell r="AE1411">
            <v>1223</v>
          </cell>
          <cell r="AF1411">
            <v>1223</v>
          </cell>
          <cell r="AG1411">
            <v>0</v>
          </cell>
          <cell r="AH1411">
            <v>1211</v>
          </cell>
          <cell r="AI1411">
            <v>1211</v>
          </cell>
          <cell r="AJ1411">
            <v>1211</v>
          </cell>
          <cell r="AK1411">
            <v>0</v>
          </cell>
          <cell r="AM1411" t="str">
            <v>ALI_117_SEG_13</v>
          </cell>
          <cell r="AN1411" t="str">
            <v>ALI_117_SEG_13_VAL_45353732</v>
          </cell>
          <cell r="AO1411">
            <v>2</v>
          </cell>
          <cell r="AP1411">
            <v>42813848.839999996</v>
          </cell>
          <cell r="AQ1411" t="b">
            <v>0</v>
          </cell>
          <cell r="AR1411" t="str">
            <v/>
          </cell>
          <cell r="AS1411" t="str">
            <v/>
          </cell>
          <cell r="AT1411" t="str">
            <v>ALI_117_SEG_13_</v>
          </cell>
          <cell r="AU1411">
            <v>1</v>
          </cell>
          <cell r="AV1411" t="str">
            <v>No Seleccionada</v>
          </cell>
        </row>
        <row r="1412">
          <cell r="A1412" t="b">
            <v>0</v>
          </cell>
          <cell r="B1412" t="str">
            <v>5to_Evento_973_V2_PIPPO_17517124.xlsm</v>
          </cell>
          <cell r="C1412">
            <v>117</v>
          </cell>
          <cell r="D1412">
            <v>2038</v>
          </cell>
          <cell r="E1412" t="str">
            <v>Alimentos Pippo S.A.S</v>
          </cell>
          <cell r="F1412">
            <v>501</v>
          </cell>
          <cell r="G1412" t="str">
            <v>BEBIDAS LÁCTEAS</v>
          </cell>
          <cell r="H1412" t="str">
            <v>117 : Bebida láctea (UHT) ultra alta temperatura, larga vida a base de yogurt semidescremado con dulce sabores fresa, melocotón, mora, maracuyá, mango bebida láctea larga vida a base de yogurt.</v>
          </cell>
          <cell r="I1412">
            <v>14</v>
          </cell>
          <cell r="J1412" t="str">
            <v>Sitio 1 : CARRERA 127#22G-18 INT 4 - Sitio 2 : SIBERIA KM 7.5 CELTA, LOTE 159 - Sitio 3 : CARRERA 68B #10A-18 - Sitio 4 : CALLE 24F#101B-15 - Sitio 5 : CARRERA 65B#10A-87 - Sitio 6 : AUTO MEDE KM 1,5 P INDUS FLORIDA BOD 23 - Sitio 7 : CARRERA 71 A BIS # 63D-38 -</v>
          </cell>
          <cell r="K1412">
            <v>44835</v>
          </cell>
          <cell r="L1412">
            <v>12761</v>
          </cell>
          <cell r="M1412">
            <v>15868</v>
          </cell>
          <cell r="N1412">
            <v>8119</v>
          </cell>
          <cell r="O1412">
            <v>0</v>
          </cell>
          <cell r="P1412">
            <v>1223</v>
          </cell>
          <cell r="Q1412">
            <v>0</v>
          </cell>
          <cell r="R1412">
            <v>1223</v>
          </cell>
          <cell r="S1412">
            <v>1223</v>
          </cell>
          <cell r="T1412">
            <v>0</v>
          </cell>
          <cell r="U1412">
            <v>1223</v>
          </cell>
          <cell r="V1412">
            <v>1223</v>
          </cell>
          <cell r="W1412">
            <v>0</v>
          </cell>
          <cell r="X1412">
            <v>1223</v>
          </cell>
          <cell r="Y1412">
            <v>0</v>
          </cell>
          <cell r="Z1412">
            <v>0</v>
          </cell>
          <cell r="AA1412">
            <v>0</v>
          </cell>
          <cell r="AB1412">
            <v>44942804</v>
          </cell>
          <cell r="AC1412" t="str">
            <v>Registro Valido</v>
          </cell>
          <cell r="AD1412">
            <v>1223</v>
          </cell>
          <cell r="AE1412">
            <v>1223</v>
          </cell>
          <cell r="AF1412">
            <v>1223</v>
          </cell>
          <cell r="AG1412">
            <v>0</v>
          </cell>
          <cell r="AH1412">
            <v>1211</v>
          </cell>
          <cell r="AI1412">
            <v>1211</v>
          </cell>
          <cell r="AJ1412">
            <v>1211</v>
          </cell>
          <cell r="AK1412">
            <v>0</v>
          </cell>
          <cell r="AM1412" t="str">
            <v>ALI_117_SEG_14</v>
          </cell>
          <cell r="AN1412" t="str">
            <v>ALI_117_SEG_14_VAL_44942804</v>
          </cell>
          <cell r="AO1412">
            <v>2</v>
          </cell>
          <cell r="AP1412">
            <v>42470766.040000007</v>
          </cell>
          <cell r="AQ1412" t="b">
            <v>0</v>
          </cell>
          <cell r="AR1412" t="str">
            <v/>
          </cell>
          <cell r="AS1412" t="str">
            <v/>
          </cell>
          <cell r="AT1412" t="str">
            <v>ALI_117_SEG_14_</v>
          </cell>
          <cell r="AU1412">
            <v>1</v>
          </cell>
          <cell r="AV1412" t="str">
            <v>No Seleccionada</v>
          </cell>
        </row>
        <row r="1413">
          <cell r="A1413" t="b">
            <v>0</v>
          </cell>
          <cell r="B1413" t="str">
            <v>5to_Evento_973_V2_PIPPO_17517124.xlsm</v>
          </cell>
          <cell r="C1413">
            <v>117</v>
          </cell>
          <cell r="D1413">
            <v>2038</v>
          </cell>
          <cell r="E1413" t="str">
            <v>Alimentos Pippo S.A.S</v>
          </cell>
          <cell r="F1413">
            <v>502</v>
          </cell>
          <cell r="G1413" t="str">
            <v>BEBIDAS LÁCTEAS</v>
          </cell>
          <cell r="H1413" t="str">
            <v>117 : Bebida láctea (UHT) ultra alta temperatura, larga vida a base de yogurt semidescremado con dulce sabores fresa, melocotón, mora, maracuyá, mango bebida láctea larga vida a base de yogurt.</v>
          </cell>
          <cell r="I1413">
            <v>15</v>
          </cell>
          <cell r="J1413" t="str">
            <v>Sitio 1 : CARRERA 127#22G-18 INT 4 - Sitio 2 : SIBERIA KM 7.5 CELTA, LOTE 159 - Sitio 3 : CARRERA 68B #10A-18 - Sitio 4 : CALLE 24F#101B-15 - Sitio 5 : CARRERA 65B#10A-87 - Sitio 6 : AUTO MEDE KM 1,5 P INDUS FLORIDA BOD 23 - Sitio 7 : CARRERA 71 A BIS # 63D-38 -</v>
          </cell>
          <cell r="K1413">
            <v>44835</v>
          </cell>
          <cell r="L1413">
            <v>12060</v>
          </cell>
          <cell r="M1413">
            <v>14999</v>
          </cell>
          <cell r="N1413">
            <v>7679</v>
          </cell>
          <cell r="O1413">
            <v>0</v>
          </cell>
          <cell r="P1413">
            <v>1223</v>
          </cell>
          <cell r="Q1413">
            <v>0</v>
          </cell>
          <cell r="R1413">
            <v>1223</v>
          </cell>
          <cell r="S1413">
            <v>1223</v>
          </cell>
          <cell r="T1413">
            <v>0</v>
          </cell>
          <cell r="U1413">
            <v>1223</v>
          </cell>
          <cell r="V1413">
            <v>1223</v>
          </cell>
          <cell r="W1413">
            <v>0</v>
          </cell>
          <cell r="X1413">
            <v>1223</v>
          </cell>
          <cell r="Y1413">
            <v>0</v>
          </cell>
          <cell r="Z1413">
            <v>0</v>
          </cell>
          <cell r="AA1413">
            <v>0</v>
          </cell>
          <cell r="AB1413">
            <v>42484574</v>
          </cell>
          <cell r="AC1413" t="str">
            <v>Registro Valido</v>
          </cell>
          <cell r="AD1413">
            <v>1223</v>
          </cell>
          <cell r="AE1413">
            <v>1223</v>
          </cell>
          <cell r="AF1413">
            <v>1223</v>
          </cell>
          <cell r="AG1413">
            <v>0</v>
          </cell>
          <cell r="AH1413">
            <v>1211</v>
          </cell>
          <cell r="AI1413">
            <v>1211</v>
          </cell>
          <cell r="AJ1413">
            <v>1211</v>
          </cell>
          <cell r="AK1413">
            <v>0</v>
          </cell>
          <cell r="AM1413" t="str">
            <v>ALI_117_SEG_15</v>
          </cell>
          <cell r="AN1413" t="str">
            <v>ALI_117_SEG_15_VAL_42484574</v>
          </cell>
          <cell r="AO1413">
            <v>2</v>
          </cell>
          <cell r="AP1413">
            <v>40105368.379999995</v>
          </cell>
          <cell r="AQ1413" t="b">
            <v>0</v>
          </cell>
          <cell r="AR1413" t="str">
            <v/>
          </cell>
          <cell r="AS1413" t="str">
            <v/>
          </cell>
          <cell r="AT1413" t="str">
            <v>ALI_117_SEG_15_</v>
          </cell>
          <cell r="AU1413">
            <v>1</v>
          </cell>
          <cell r="AV1413" t="str">
            <v>No Seleccionada</v>
          </cell>
        </row>
        <row r="1414">
          <cell r="A1414" t="str">
            <v>ALI_40_SEG_1</v>
          </cell>
          <cell r="B1414" t="str">
            <v>5to_Evento_973_V2_PIPPO_17517124.xlsm</v>
          </cell>
          <cell r="C1414">
            <v>40</v>
          </cell>
          <cell r="D1414">
            <v>2038</v>
          </cell>
          <cell r="E1414" t="str">
            <v>Alimentos Pippo S.A.S</v>
          </cell>
          <cell r="F1414">
            <v>617</v>
          </cell>
          <cell r="G1414" t="str">
            <v>BEBIDAS LÁCTEAS</v>
          </cell>
          <cell r="H1414" t="str">
            <v>40 : Leche Entera Saborizada (Chocolate, fresa y vainilla), ultra alta temperatura UAT (UHT). Adicionada con Hierro aminoquelado.</v>
          </cell>
          <cell r="I1414">
            <v>1</v>
          </cell>
          <cell r="J1414" t="str">
            <v>Sitio 1 : CARRERA 127#22G-18 INT 4 - Sitio 2 : SIBERIA KM 7.5 CELTA, LOTE 159 - Sitio 3 : CARRERA 68B #10A-18 - Sitio 4 : CALLE 24F#101B-15 - Sitio 5 : CARRERA 65B#10A-87 - Sitio 6 : AUTO MEDE KM 1,5 P INDUS FLORIDA BOD 23 - Sitio 7 : CARRERA 71 A BIS # 63D-38 -</v>
          </cell>
          <cell r="K1414">
            <v>44835</v>
          </cell>
          <cell r="L1414">
            <v>10125</v>
          </cell>
          <cell r="M1414">
            <v>10060</v>
          </cell>
          <cell r="N1414">
            <v>5578</v>
          </cell>
          <cell r="O1414">
            <v>404</v>
          </cell>
          <cell r="P1414">
            <v>876</v>
          </cell>
          <cell r="Q1414">
            <v>0.06</v>
          </cell>
          <cell r="R1414">
            <v>823.44</v>
          </cell>
          <cell r="S1414">
            <v>876</v>
          </cell>
          <cell r="T1414">
            <v>0.06</v>
          </cell>
          <cell r="U1414">
            <v>823.44</v>
          </cell>
          <cell r="V1414">
            <v>876</v>
          </cell>
          <cell r="W1414">
            <v>0.06</v>
          </cell>
          <cell r="X1414">
            <v>823.44</v>
          </cell>
          <cell r="Y1414">
            <v>876</v>
          </cell>
          <cell r="Z1414">
            <v>0.06</v>
          </cell>
          <cell r="AA1414">
            <v>823.44</v>
          </cell>
          <cell r="AB1414">
            <v>21546954.480000004</v>
          </cell>
          <cell r="AC1414" t="str">
            <v>Registro Valido</v>
          </cell>
          <cell r="AD1414">
            <v>876</v>
          </cell>
          <cell r="AE1414">
            <v>876</v>
          </cell>
          <cell r="AF1414">
            <v>876</v>
          </cell>
          <cell r="AG1414">
            <v>876</v>
          </cell>
          <cell r="AH1414">
            <v>867</v>
          </cell>
          <cell r="AI1414">
            <v>867</v>
          </cell>
          <cell r="AJ1414">
            <v>867</v>
          </cell>
          <cell r="AK1414">
            <v>867</v>
          </cell>
          <cell r="AM1414" t="str">
            <v>ALI_40_SEG_1</v>
          </cell>
          <cell r="AN1414" t="str">
            <v>ALI_40_SEG_1_VAL_21546954.48</v>
          </cell>
          <cell r="AO1414">
            <v>3</v>
          </cell>
          <cell r="AP1414">
            <v>21546954.480000004</v>
          </cell>
          <cell r="AQ1414" t="b">
            <v>1</v>
          </cell>
          <cell r="AR1414" t="str">
            <v/>
          </cell>
          <cell r="AS1414" t="str">
            <v>X</v>
          </cell>
          <cell r="AT1414" t="str">
            <v>ALI_40_SEG_1_X</v>
          </cell>
          <cell r="AU1414">
            <v>1</v>
          </cell>
          <cell r="AV1414" t="str">
            <v>Cotizacion Seleccionada</v>
          </cell>
        </row>
        <row r="1415">
          <cell r="A1415" t="str">
            <v>ALI_40_SEG_2</v>
          </cell>
          <cell r="B1415" t="str">
            <v>5to_Evento_973_V2_PIPPO_17517124.xlsm</v>
          </cell>
          <cell r="C1415">
            <v>40</v>
          </cell>
          <cell r="D1415">
            <v>2038</v>
          </cell>
          <cell r="E1415" t="str">
            <v>Alimentos Pippo S.A.S</v>
          </cell>
          <cell r="F1415">
            <v>618</v>
          </cell>
          <cell r="G1415" t="str">
            <v>BEBIDAS LÁCTEAS</v>
          </cell>
          <cell r="H1415" t="str">
            <v>40 : Leche Entera Saborizada (Chocolate, fresa y vainilla), ultra alta temperatura UAT (UHT). Adicionada con Hierro aminoquelado.</v>
          </cell>
          <cell r="I1415">
            <v>2</v>
          </cell>
          <cell r="J1415" t="str">
            <v>Sitio 1 : CARRERA 127#22G-18 INT 4 - Sitio 2 : SIBERIA KM 7.5 CELTA, LOTE 159 - Sitio 3 : CARRERA 68B #10A-18 - Sitio 4 : CALLE 24F#101B-15 - Sitio 5 : CARRERA 65B#10A-87 - Sitio 6 : AUTO MEDE KM 1,5 P INDUS FLORIDA BOD 23 - Sitio 7 : CARRERA 71 A BIS # 63D-38 -</v>
          </cell>
          <cell r="K1415">
            <v>44835</v>
          </cell>
          <cell r="L1415">
            <v>10353</v>
          </cell>
          <cell r="M1415">
            <v>10287</v>
          </cell>
          <cell r="N1415">
            <v>5704</v>
          </cell>
          <cell r="O1415">
            <v>414</v>
          </cell>
          <cell r="P1415">
            <v>876</v>
          </cell>
          <cell r="Q1415">
            <v>0.06</v>
          </cell>
          <cell r="R1415">
            <v>823.44</v>
          </cell>
          <cell r="S1415">
            <v>876</v>
          </cell>
          <cell r="T1415">
            <v>0.06</v>
          </cell>
          <cell r="U1415">
            <v>823.44</v>
          </cell>
          <cell r="V1415">
            <v>876</v>
          </cell>
          <cell r="W1415">
            <v>0.06</v>
          </cell>
          <cell r="X1415">
            <v>823.44</v>
          </cell>
          <cell r="Y1415">
            <v>876</v>
          </cell>
          <cell r="Z1415">
            <v>0.06</v>
          </cell>
          <cell r="AA1415">
            <v>823.44</v>
          </cell>
          <cell r="AB1415">
            <v>22033607.520000003</v>
          </cell>
          <cell r="AC1415" t="str">
            <v>Registro Valido</v>
          </cell>
          <cell r="AD1415">
            <v>876</v>
          </cell>
          <cell r="AE1415">
            <v>876</v>
          </cell>
          <cell r="AF1415">
            <v>876</v>
          </cell>
          <cell r="AG1415">
            <v>876</v>
          </cell>
          <cell r="AH1415">
            <v>867</v>
          </cell>
          <cell r="AI1415">
            <v>867</v>
          </cell>
          <cell r="AJ1415">
            <v>867</v>
          </cell>
          <cell r="AK1415">
            <v>867</v>
          </cell>
          <cell r="AM1415" t="str">
            <v>ALI_40_SEG_2</v>
          </cell>
          <cell r="AN1415" t="str">
            <v>ALI_40_SEG_2_VAL_22033607.52</v>
          </cell>
          <cell r="AO1415">
            <v>3</v>
          </cell>
          <cell r="AP1415">
            <v>22033607.520000003</v>
          </cell>
          <cell r="AQ1415" t="b">
            <v>1</v>
          </cell>
          <cell r="AR1415" t="str">
            <v/>
          </cell>
          <cell r="AS1415" t="str">
            <v>X</v>
          </cell>
          <cell r="AT1415" t="str">
            <v>ALI_40_SEG_2_X</v>
          </cell>
          <cell r="AU1415">
            <v>1</v>
          </cell>
          <cell r="AV1415" t="str">
            <v>Cotizacion Seleccionada</v>
          </cell>
        </row>
        <row r="1416">
          <cell r="A1416" t="str">
            <v>ALI_40_SEG_3</v>
          </cell>
          <cell r="B1416" t="str">
            <v>5to_Evento_973_V2_PIPPO_17517124.xlsm</v>
          </cell>
          <cell r="C1416">
            <v>40</v>
          </cell>
          <cell r="D1416">
            <v>2038</v>
          </cell>
          <cell r="E1416" t="str">
            <v>Alimentos Pippo S.A.S</v>
          </cell>
          <cell r="F1416">
            <v>619</v>
          </cell>
          <cell r="G1416" t="str">
            <v>BEBIDAS LÁCTEAS</v>
          </cell>
          <cell r="H1416" t="str">
            <v>40 : Leche Entera Saborizada (Chocolate, fresa y vainilla), ultra alta temperatura UAT (UHT). Adicionada con Hierro aminoquelado.</v>
          </cell>
          <cell r="I1416">
            <v>3</v>
          </cell>
          <cell r="J1416" t="str">
            <v>Sitio 1 : CARRERA 127#22G-18 INT 4 - Sitio 2 : SIBERIA KM 7.5 CELTA, LOTE 159 - Sitio 3 : CARRERA 68B #10A-18 - Sitio 4 : CALLE 24F#101B-15 - Sitio 5 : CARRERA 65B#10A-87 - Sitio 6 : AUTO MEDE KM 1,5 P INDUS FLORIDA BOD 23 - Sitio 7 : CARRERA 71 A BIS # 63D-38 -</v>
          </cell>
          <cell r="K1416">
            <v>44835</v>
          </cell>
          <cell r="L1416">
            <v>10291</v>
          </cell>
          <cell r="M1416">
            <v>10226</v>
          </cell>
          <cell r="N1416">
            <v>5670</v>
          </cell>
          <cell r="O1416">
            <v>411</v>
          </cell>
          <cell r="P1416">
            <v>876</v>
          </cell>
          <cell r="Q1416">
            <v>0.06</v>
          </cell>
          <cell r="R1416">
            <v>823.44</v>
          </cell>
          <cell r="S1416">
            <v>876</v>
          </cell>
          <cell r="T1416">
            <v>0.06</v>
          </cell>
          <cell r="U1416">
            <v>823.44</v>
          </cell>
          <cell r="V1416">
            <v>876</v>
          </cell>
          <cell r="W1416">
            <v>0.06</v>
          </cell>
          <cell r="X1416">
            <v>823.44</v>
          </cell>
          <cell r="Y1416">
            <v>876</v>
          </cell>
          <cell r="Z1416">
            <v>0.06</v>
          </cell>
          <cell r="AA1416">
            <v>823.44</v>
          </cell>
          <cell r="AB1416">
            <v>21901857.120000005</v>
          </cell>
          <cell r="AC1416" t="str">
            <v>Registro Valido</v>
          </cell>
          <cell r="AD1416">
            <v>876</v>
          </cell>
          <cell r="AE1416">
            <v>876</v>
          </cell>
          <cell r="AF1416">
            <v>876</v>
          </cell>
          <cell r="AG1416">
            <v>876</v>
          </cell>
          <cell r="AH1416">
            <v>867</v>
          </cell>
          <cell r="AI1416">
            <v>867</v>
          </cell>
          <cell r="AJ1416">
            <v>867</v>
          </cell>
          <cell r="AK1416">
            <v>867</v>
          </cell>
          <cell r="AM1416" t="str">
            <v>ALI_40_SEG_3</v>
          </cell>
          <cell r="AN1416" t="str">
            <v>ALI_40_SEG_3_VAL_21901857.12</v>
          </cell>
          <cell r="AO1416">
            <v>3</v>
          </cell>
          <cell r="AP1416">
            <v>21901857.120000005</v>
          </cell>
          <cell r="AQ1416" t="b">
            <v>1</v>
          </cell>
          <cell r="AR1416" t="str">
            <v/>
          </cell>
          <cell r="AS1416" t="str">
            <v>X</v>
          </cell>
          <cell r="AT1416" t="str">
            <v>ALI_40_SEG_3_X</v>
          </cell>
          <cell r="AU1416">
            <v>1</v>
          </cell>
          <cell r="AV1416" t="str">
            <v>Cotizacion Seleccionada</v>
          </cell>
        </row>
        <row r="1417">
          <cell r="A1417" t="str">
            <v>ALI_40_SEG_4</v>
          </cell>
          <cell r="B1417" t="str">
            <v>5to_Evento_973_V2_PIPPO_17517124.xlsm</v>
          </cell>
          <cell r="C1417">
            <v>40</v>
          </cell>
          <cell r="D1417">
            <v>2038</v>
          </cell>
          <cell r="E1417" t="str">
            <v>Alimentos Pippo S.A.S</v>
          </cell>
          <cell r="F1417">
            <v>620</v>
          </cell>
          <cell r="G1417" t="str">
            <v>BEBIDAS LÁCTEAS</v>
          </cell>
          <cell r="H1417" t="str">
            <v>40 : Leche Entera Saborizada (Chocolate, fresa y vainilla), ultra alta temperatura UAT (UHT). Adicionada con Hierro aminoquelado.</v>
          </cell>
          <cell r="I1417">
            <v>4</v>
          </cell>
          <cell r="J1417" t="str">
            <v>Sitio 1 : CARRERA 127#22G-18 INT 4 - Sitio 2 : SIBERIA KM 7.5 CELTA, LOTE 159 - Sitio 3 : CARRERA 68B #10A-18 - Sitio 4 : CALLE 24F#101B-15 - Sitio 5 : CARRERA 65B#10A-87 - Sitio 6 : AUTO MEDE KM 1,5 P INDUS FLORIDA BOD 23 - Sitio 7 : CARRERA 71 A BIS # 63D-38 -</v>
          </cell>
          <cell r="K1417">
            <v>44835</v>
          </cell>
          <cell r="L1417">
            <v>10966</v>
          </cell>
          <cell r="M1417">
            <v>10894</v>
          </cell>
          <cell r="N1417">
            <v>6041</v>
          </cell>
          <cell r="O1417">
            <v>439</v>
          </cell>
          <cell r="P1417">
            <v>876</v>
          </cell>
          <cell r="Q1417">
            <v>0.06</v>
          </cell>
          <cell r="R1417">
            <v>823.44</v>
          </cell>
          <cell r="S1417">
            <v>876</v>
          </cell>
          <cell r="T1417">
            <v>0.06</v>
          </cell>
          <cell r="U1417">
            <v>823.44</v>
          </cell>
          <cell r="V1417">
            <v>876</v>
          </cell>
          <cell r="W1417">
            <v>0.06</v>
          </cell>
          <cell r="X1417">
            <v>823.44</v>
          </cell>
          <cell r="Y1417">
            <v>876</v>
          </cell>
          <cell r="Z1417">
            <v>0.06</v>
          </cell>
          <cell r="AA1417">
            <v>823.44</v>
          </cell>
          <cell r="AB1417">
            <v>23336289.600000001</v>
          </cell>
          <cell r="AC1417" t="str">
            <v>Registro Valido</v>
          </cell>
          <cell r="AD1417">
            <v>876</v>
          </cell>
          <cell r="AE1417">
            <v>876</v>
          </cell>
          <cell r="AF1417">
            <v>876</v>
          </cell>
          <cell r="AG1417">
            <v>876</v>
          </cell>
          <cell r="AH1417">
            <v>867</v>
          </cell>
          <cell r="AI1417">
            <v>867</v>
          </cell>
          <cell r="AJ1417">
            <v>867</v>
          </cell>
          <cell r="AK1417">
            <v>867</v>
          </cell>
          <cell r="AM1417" t="str">
            <v>ALI_40_SEG_4</v>
          </cell>
          <cell r="AN1417" t="str">
            <v>ALI_40_SEG_4_VAL_23336289.6</v>
          </cell>
          <cell r="AO1417">
            <v>3</v>
          </cell>
          <cell r="AP1417">
            <v>23336289.600000001</v>
          </cell>
          <cell r="AQ1417" t="b">
            <v>1</v>
          </cell>
          <cell r="AR1417" t="str">
            <v/>
          </cell>
          <cell r="AS1417" t="str">
            <v>X</v>
          </cell>
          <cell r="AT1417" t="str">
            <v>ALI_40_SEG_4_X</v>
          </cell>
          <cell r="AU1417">
            <v>1</v>
          </cell>
          <cell r="AV1417" t="str">
            <v>Cotizacion Seleccionada</v>
          </cell>
        </row>
        <row r="1418">
          <cell r="A1418" t="str">
            <v>ALI_40_SEG_5</v>
          </cell>
          <cell r="B1418" t="str">
            <v>5to_Evento_973_V2_PIPPO_17517124.xlsm</v>
          </cell>
          <cell r="C1418">
            <v>40</v>
          </cell>
          <cell r="D1418">
            <v>2038</v>
          </cell>
          <cell r="E1418" t="str">
            <v>Alimentos Pippo S.A.S</v>
          </cell>
          <cell r="F1418">
            <v>621</v>
          </cell>
          <cell r="G1418" t="str">
            <v>BEBIDAS LÁCTEAS</v>
          </cell>
          <cell r="H1418" t="str">
            <v>40 : Leche Entera Saborizada (Chocolate, fresa y vainilla), ultra alta temperatura UAT (UHT). Adicionada con Hierro aminoquelado.</v>
          </cell>
          <cell r="I1418">
            <v>5</v>
          </cell>
          <cell r="J1418" t="str">
            <v>Sitio 1 : CARRERA 127#22G-18 INT 4 - Sitio 2 : SIBERIA KM 7.5 CELTA, LOTE 159 - Sitio 3 : CARRERA 68B #10A-18 - Sitio 4 : CALLE 24F#101B-15 - Sitio 5 : CARRERA 65B#10A-87 - Sitio 6 : AUTO MEDE KM 1,5 P INDUS FLORIDA BOD 23 - Sitio 7 : CARRERA 71 A BIS # 63D-38 -</v>
          </cell>
          <cell r="K1418">
            <v>44835</v>
          </cell>
          <cell r="L1418">
            <v>10193</v>
          </cell>
          <cell r="M1418">
            <v>10128</v>
          </cell>
          <cell r="N1418">
            <v>5616</v>
          </cell>
          <cell r="O1418">
            <v>407</v>
          </cell>
          <cell r="P1418">
            <v>876</v>
          </cell>
          <cell r="Q1418">
            <v>0.06</v>
          </cell>
          <cell r="R1418">
            <v>823.44</v>
          </cell>
          <cell r="S1418">
            <v>876</v>
          </cell>
          <cell r="T1418">
            <v>0.06</v>
          </cell>
          <cell r="U1418">
            <v>823.44</v>
          </cell>
          <cell r="V1418">
            <v>876</v>
          </cell>
          <cell r="W1418">
            <v>0.06</v>
          </cell>
          <cell r="X1418">
            <v>823.44</v>
          </cell>
          <cell r="Y1418">
            <v>876</v>
          </cell>
          <cell r="Z1418">
            <v>0.06</v>
          </cell>
          <cell r="AA1418">
            <v>823.44</v>
          </cell>
          <cell r="AB1418">
            <v>21692703.359999999</v>
          </cell>
          <cell r="AC1418" t="str">
            <v>Registro Valido</v>
          </cell>
          <cell r="AD1418">
            <v>876</v>
          </cell>
          <cell r="AE1418">
            <v>876</v>
          </cell>
          <cell r="AF1418">
            <v>876</v>
          </cell>
          <cell r="AG1418">
            <v>876</v>
          </cell>
          <cell r="AH1418">
            <v>867</v>
          </cell>
          <cell r="AI1418">
            <v>867</v>
          </cell>
          <cell r="AJ1418">
            <v>867</v>
          </cell>
          <cell r="AK1418">
            <v>867</v>
          </cell>
          <cell r="AM1418" t="str">
            <v>ALI_40_SEG_5</v>
          </cell>
          <cell r="AN1418" t="str">
            <v>ALI_40_SEG_5_VAL_21692703.36</v>
          </cell>
          <cell r="AO1418">
            <v>3</v>
          </cell>
          <cell r="AP1418">
            <v>21692703.359999999</v>
          </cell>
          <cell r="AQ1418" t="b">
            <v>1</v>
          </cell>
          <cell r="AR1418" t="str">
            <v/>
          </cell>
          <cell r="AS1418" t="str">
            <v>X</v>
          </cell>
          <cell r="AT1418" t="str">
            <v>ALI_40_SEG_5_X</v>
          </cell>
          <cell r="AU1418">
            <v>1</v>
          </cell>
          <cell r="AV1418" t="str">
            <v>Cotizacion Seleccionada</v>
          </cell>
        </row>
        <row r="1419">
          <cell r="A1419" t="str">
            <v>ALI_40_SEG_6</v>
          </cell>
          <cell r="B1419" t="str">
            <v>5to_Evento_973_V2_PIPPO_17517124.xlsm</v>
          </cell>
          <cell r="C1419">
            <v>40</v>
          </cell>
          <cell r="D1419">
            <v>2038</v>
          </cell>
          <cell r="E1419" t="str">
            <v>Alimentos Pippo S.A.S</v>
          </cell>
          <cell r="F1419">
            <v>622</v>
          </cell>
          <cell r="G1419" t="str">
            <v>BEBIDAS LÁCTEAS</v>
          </cell>
          <cell r="H1419" t="str">
            <v>40 : Leche Entera Saborizada (Chocolate, fresa y vainilla), ultra alta temperatura UAT (UHT). Adicionada con Hierro aminoquelado.</v>
          </cell>
          <cell r="I1419">
            <v>6</v>
          </cell>
          <cell r="J1419" t="str">
            <v>Sitio 1 : CARRERA 127#22G-18 INT 4 - Sitio 2 : SIBERIA KM 7.5 CELTA, LOTE 159 - Sitio 3 : CARRERA 68B #10A-18 - Sitio 4 : CALLE 24F#101B-15 - Sitio 5 : CARRERA 65B#10A-87 - Sitio 6 : AUTO MEDE KM 1,5 P INDUS FLORIDA BOD 23 - Sitio 7 : CARRERA 71 A BIS # 63D-38 -</v>
          </cell>
          <cell r="K1419">
            <v>44835</v>
          </cell>
          <cell r="L1419">
            <v>11034</v>
          </cell>
          <cell r="M1419">
            <v>10964</v>
          </cell>
          <cell r="N1419">
            <v>6078</v>
          </cell>
          <cell r="O1419">
            <v>441</v>
          </cell>
          <cell r="P1419">
            <v>876</v>
          </cell>
          <cell r="Q1419">
            <v>0.06</v>
          </cell>
          <cell r="R1419">
            <v>823.44</v>
          </cell>
          <cell r="S1419">
            <v>876</v>
          </cell>
          <cell r="T1419">
            <v>0.06</v>
          </cell>
          <cell r="U1419">
            <v>823.44</v>
          </cell>
          <cell r="V1419">
            <v>876</v>
          </cell>
          <cell r="W1419">
            <v>0.06</v>
          </cell>
          <cell r="X1419">
            <v>823.44</v>
          </cell>
          <cell r="Y1419">
            <v>876</v>
          </cell>
          <cell r="Z1419">
            <v>0.06</v>
          </cell>
          <cell r="AA1419">
            <v>823.44</v>
          </cell>
          <cell r="AB1419">
            <v>23482038.48</v>
          </cell>
          <cell r="AC1419" t="str">
            <v>Registro Valido</v>
          </cell>
          <cell r="AD1419">
            <v>876</v>
          </cell>
          <cell r="AE1419">
            <v>876</v>
          </cell>
          <cell r="AF1419">
            <v>876</v>
          </cell>
          <cell r="AG1419">
            <v>876</v>
          </cell>
          <cell r="AH1419">
            <v>867</v>
          </cell>
          <cell r="AI1419">
            <v>867</v>
          </cell>
          <cell r="AJ1419">
            <v>867</v>
          </cell>
          <cell r="AK1419">
            <v>867</v>
          </cell>
          <cell r="AM1419" t="str">
            <v>ALI_40_SEG_6</v>
          </cell>
          <cell r="AN1419" t="str">
            <v>ALI_40_SEG_6_VAL_23482038.48</v>
          </cell>
          <cell r="AO1419">
            <v>3</v>
          </cell>
          <cell r="AP1419">
            <v>23482038.48</v>
          </cell>
          <cell r="AQ1419" t="b">
            <v>1</v>
          </cell>
          <cell r="AR1419" t="str">
            <v/>
          </cell>
          <cell r="AS1419" t="str">
            <v>X</v>
          </cell>
          <cell r="AT1419" t="str">
            <v>ALI_40_SEG_6_X</v>
          </cell>
          <cell r="AU1419">
            <v>1</v>
          </cell>
          <cell r="AV1419" t="str">
            <v>Cotizacion Seleccionada</v>
          </cell>
        </row>
        <row r="1420">
          <cell r="A1420" t="str">
            <v>ALI_40_SEG_7</v>
          </cell>
          <cell r="B1420" t="str">
            <v>5to_Evento_973_V2_PIPPO_17517124.xlsm</v>
          </cell>
          <cell r="C1420">
            <v>40</v>
          </cell>
          <cell r="D1420">
            <v>2038</v>
          </cell>
          <cell r="E1420" t="str">
            <v>Alimentos Pippo S.A.S</v>
          </cell>
          <cell r="F1420">
            <v>623</v>
          </cell>
          <cell r="G1420" t="str">
            <v>BEBIDAS LÁCTEAS</v>
          </cell>
          <cell r="H1420" t="str">
            <v>40 : Leche Entera Saborizada (Chocolate, fresa y vainilla), ultra alta temperatura UAT (UHT). Adicionada con Hierro aminoquelado.</v>
          </cell>
          <cell r="I1420">
            <v>7</v>
          </cell>
          <cell r="J1420" t="str">
            <v>Sitio 1 : CARRERA 127#22G-18 INT 4 - Sitio 2 : SIBERIA KM 7.5 CELTA, LOTE 159 - Sitio 3 : CARRERA 68B #10A-18 - Sitio 4 : CALLE 24F#101B-15 - Sitio 5 : CARRERA 65B#10A-87 - Sitio 6 : AUTO MEDE KM 1,5 P INDUS FLORIDA BOD 23 - Sitio 7 : CARRERA 71 A BIS # 63D-38 -</v>
          </cell>
          <cell r="K1420">
            <v>44835</v>
          </cell>
          <cell r="L1420">
            <v>11267</v>
          </cell>
          <cell r="M1420">
            <v>11195</v>
          </cell>
          <cell r="N1420">
            <v>6207</v>
          </cell>
          <cell r="O1420">
            <v>450</v>
          </cell>
          <cell r="P1420">
            <v>876</v>
          </cell>
          <cell r="Q1420">
            <v>0.06</v>
          </cell>
          <cell r="R1420">
            <v>823.44</v>
          </cell>
          <cell r="S1420">
            <v>876</v>
          </cell>
          <cell r="T1420">
            <v>0.06</v>
          </cell>
          <cell r="U1420">
            <v>823.44</v>
          </cell>
          <cell r="V1420">
            <v>876</v>
          </cell>
          <cell r="W1420">
            <v>0.06</v>
          </cell>
          <cell r="X1420">
            <v>823.44</v>
          </cell>
          <cell r="Y1420">
            <v>876</v>
          </cell>
          <cell r="Z1420">
            <v>0.06</v>
          </cell>
          <cell r="AA1420">
            <v>823.44</v>
          </cell>
          <cell r="AB1420">
            <v>23977749.359999999</v>
          </cell>
          <cell r="AC1420" t="str">
            <v>Registro Valido</v>
          </cell>
          <cell r="AD1420">
            <v>876</v>
          </cell>
          <cell r="AE1420">
            <v>876</v>
          </cell>
          <cell r="AF1420">
            <v>876</v>
          </cell>
          <cell r="AG1420">
            <v>876</v>
          </cell>
          <cell r="AH1420">
            <v>867</v>
          </cell>
          <cell r="AI1420">
            <v>867</v>
          </cell>
          <cell r="AJ1420">
            <v>867</v>
          </cell>
          <cell r="AK1420">
            <v>867</v>
          </cell>
          <cell r="AM1420" t="str">
            <v>ALI_40_SEG_7</v>
          </cell>
          <cell r="AN1420" t="str">
            <v>ALI_40_SEG_7_VAL_23977749.36</v>
          </cell>
          <cell r="AO1420">
            <v>3</v>
          </cell>
          <cell r="AP1420">
            <v>23977749.359999999</v>
          </cell>
          <cell r="AQ1420" t="b">
            <v>1</v>
          </cell>
          <cell r="AR1420" t="str">
            <v/>
          </cell>
          <cell r="AS1420" t="str">
            <v>X</v>
          </cell>
          <cell r="AT1420" t="str">
            <v>ALI_40_SEG_7_X</v>
          </cell>
          <cell r="AU1420">
            <v>1</v>
          </cell>
          <cell r="AV1420" t="str">
            <v>Cotizacion Seleccionada</v>
          </cell>
        </row>
        <row r="1421">
          <cell r="A1421" t="str">
            <v>ALI_40_SEG_8</v>
          </cell>
          <cell r="B1421" t="str">
            <v>5to_Evento_973_V2_PIPPO_17517124.xlsm</v>
          </cell>
          <cell r="C1421">
            <v>40</v>
          </cell>
          <cell r="D1421">
            <v>2038</v>
          </cell>
          <cell r="E1421" t="str">
            <v>Alimentos Pippo S.A.S</v>
          </cell>
          <cell r="F1421">
            <v>624</v>
          </cell>
          <cell r="G1421" t="str">
            <v>BEBIDAS LÁCTEAS</v>
          </cell>
          <cell r="H1421" t="str">
            <v>40 : Leche Entera Saborizada (Chocolate, fresa y vainilla), ultra alta temperatura UAT (UHT). Adicionada con Hierro aminoquelado.</v>
          </cell>
          <cell r="I1421">
            <v>8</v>
          </cell>
          <cell r="J1421" t="str">
            <v>Sitio 1 : CARRERA 127#22G-18 INT 4 - Sitio 2 : SIBERIA KM 7.5 CELTA, LOTE 159 - Sitio 3 : CARRERA 68B #10A-18 - Sitio 4 : CALLE 24F#101B-15 - Sitio 5 : CARRERA 65B#10A-87 - Sitio 6 : AUTO MEDE KM 1,5 P INDUS FLORIDA BOD 23 - Sitio 7 : CARRERA 71 A BIS # 63D-38 -</v>
          </cell>
          <cell r="K1421">
            <v>44835</v>
          </cell>
          <cell r="L1421">
            <v>10876</v>
          </cell>
          <cell r="M1421">
            <v>10805</v>
          </cell>
          <cell r="N1421">
            <v>5992</v>
          </cell>
          <cell r="O1421">
            <v>435</v>
          </cell>
          <cell r="P1421">
            <v>876</v>
          </cell>
          <cell r="Q1421">
            <v>0.06</v>
          </cell>
          <cell r="R1421">
            <v>823.44</v>
          </cell>
          <cell r="S1421">
            <v>876</v>
          </cell>
          <cell r="T1421">
            <v>0.06</v>
          </cell>
          <cell r="U1421">
            <v>823.44</v>
          </cell>
          <cell r="V1421">
            <v>876</v>
          </cell>
          <cell r="W1421">
            <v>0.06</v>
          </cell>
          <cell r="X1421">
            <v>823.44</v>
          </cell>
          <cell r="Y1421">
            <v>876</v>
          </cell>
          <cell r="Z1421">
            <v>0.06</v>
          </cell>
          <cell r="AA1421">
            <v>823.44</v>
          </cell>
          <cell r="AB1421">
            <v>23145251.52</v>
          </cell>
          <cell r="AC1421" t="str">
            <v>Registro Valido</v>
          </cell>
          <cell r="AD1421">
            <v>876</v>
          </cell>
          <cell r="AE1421">
            <v>876</v>
          </cell>
          <cell r="AF1421">
            <v>876</v>
          </cell>
          <cell r="AG1421">
            <v>876</v>
          </cell>
          <cell r="AH1421">
            <v>867</v>
          </cell>
          <cell r="AI1421">
            <v>867</v>
          </cell>
          <cell r="AJ1421">
            <v>867</v>
          </cell>
          <cell r="AK1421">
            <v>867</v>
          </cell>
          <cell r="AM1421" t="str">
            <v>ALI_40_SEG_8</v>
          </cell>
          <cell r="AN1421" t="str">
            <v>ALI_40_SEG_8_VAL_23145251.52</v>
          </cell>
          <cell r="AO1421">
            <v>3</v>
          </cell>
          <cell r="AP1421">
            <v>23145251.52</v>
          </cell>
          <cell r="AQ1421" t="b">
            <v>1</v>
          </cell>
          <cell r="AR1421" t="str">
            <v/>
          </cell>
          <cell r="AS1421" t="str">
            <v>X</v>
          </cell>
          <cell r="AT1421" t="str">
            <v>ALI_40_SEG_8_X</v>
          </cell>
          <cell r="AU1421">
            <v>1</v>
          </cell>
          <cell r="AV1421" t="str">
            <v>Cotizacion Seleccionada</v>
          </cell>
        </row>
        <row r="1422">
          <cell r="A1422" t="str">
            <v>ALI_40_SEG_9</v>
          </cell>
          <cell r="B1422" t="str">
            <v>5to_Evento_973_V2_PIPPO_17517124.xlsm</v>
          </cell>
          <cell r="C1422">
            <v>40</v>
          </cell>
          <cell r="D1422">
            <v>2038</v>
          </cell>
          <cell r="E1422" t="str">
            <v>Alimentos Pippo S.A.S</v>
          </cell>
          <cell r="F1422">
            <v>625</v>
          </cell>
          <cell r="G1422" t="str">
            <v>BEBIDAS LÁCTEAS</v>
          </cell>
          <cell r="H1422" t="str">
            <v>40 : Leche Entera Saborizada (Chocolate, fresa y vainilla), ultra alta temperatura UAT (UHT). Adicionada con Hierro aminoquelado.</v>
          </cell>
          <cell r="I1422">
            <v>9</v>
          </cell>
          <cell r="J1422" t="str">
            <v>Sitio 1 : CARRERA 127#22G-18 INT 4 - Sitio 2 : SIBERIA KM 7.5 CELTA, LOTE 159 - Sitio 3 : CARRERA 68B #10A-18 - Sitio 4 : CALLE 24F#101B-15 - Sitio 5 : CARRERA 65B#10A-87 - Sitio 6 : AUTO MEDE KM 1,5 P INDUS FLORIDA BOD 23 - Sitio 7 : CARRERA 71 A BIS # 63D-38 -</v>
          </cell>
          <cell r="K1422">
            <v>44835</v>
          </cell>
          <cell r="L1422">
            <v>10990</v>
          </cell>
          <cell r="M1422">
            <v>10920</v>
          </cell>
          <cell r="N1422">
            <v>6053</v>
          </cell>
          <cell r="O1422">
            <v>439</v>
          </cell>
          <cell r="P1422">
            <v>876</v>
          </cell>
          <cell r="Q1422">
            <v>0.06</v>
          </cell>
          <cell r="R1422">
            <v>823.44</v>
          </cell>
          <cell r="S1422">
            <v>876</v>
          </cell>
          <cell r="T1422">
            <v>0.06</v>
          </cell>
          <cell r="U1422">
            <v>823.44</v>
          </cell>
          <cell r="V1422">
            <v>876</v>
          </cell>
          <cell r="W1422">
            <v>0.06</v>
          </cell>
          <cell r="X1422">
            <v>823.44</v>
          </cell>
          <cell r="Y1422">
            <v>876</v>
          </cell>
          <cell r="Z1422">
            <v>0.06</v>
          </cell>
          <cell r="AA1422">
            <v>823.44</v>
          </cell>
          <cell r="AB1422">
            <v>23387342.880000003</v>
          </cell>
          <cell r="AC1422" t="str">
            <v>Registro Valido</v>
          </cell>
          <cell r="AD1422">
            <v>876</v>
          </cell>
          <cell r="AE1422">
            <v>876</v>
          </cell>
          <cell r="AF1422">
            <v>876</v>
          </cell>
          <cell r="AG1422">
            <v>876</v>
          </cell>
          <cell r="AH1422">
            <v>867</v>
          </cell>
          <cell r="AI1422">
            <v>867</v>
          </cell>
          <cell r="AJ1422">
            <v>867</v>
          </cell>
          <cell r="AK1422">
            <v>867</v>
          </cell>
          <cell r="AM1422" t="str">
            <v>ALI_40_SEG_9</v>
          </cell>
          <cell r="AN1422" t="str">
            <v>ALI_40_SEG_9_VAL_23387342.88</v>
          </cell>
          <cell r="AO1422">
            <v>3</v>
          </cell>
          <cell r="AP1422">
            <v>23387342.880000003</v>
          </cell>
          <cell r="AQ1422" t="b">
            <v>1</v>
          </cell>
          <cell r="AR1422" t="str">
            <v/>
          </cell>
          <cell r="AS1422" t="str">
            <v>X</v>
          </cell>
          <cell r="AT1422" t="str">
            <v>ALI_40_SEG_9_X</v>
          </cell>
          <cell r="AU1422">
            <v>1</v>
          </cell>
          <cell r="AV1422" t="str">
            <v>Cotizacion Seleccionada</v>
          </cell>
        </row>
        <row r="1423">
          <cell r="A1423" t="str">
            <v>ALI_40_SEG_10</v>
          </cell>
          <cell r="B1423" t="str">
            <v>5to_Evento_973_V2_PIPPO_17517124.xlsm</v>
          </cell>
          <cell r="C1423">
            <v>40</v>
          </cell>
          <cell r="D1423">
            <v>2038</v>
          </cell>
          <cell r="E1423" t="str">
            <v>Alimentos Pippo S.A.S</v>
          </cell>
          <cell r="F1423">
            <v>626</v>
          </cell>
          <cell r="G1423" t="str">
            <v>BEBIDAS LÁCTEAS</v>
          </cell>
          <cell r="H1423" t="str">
            <v>40 : Leche Entera Saborizada (Chocolate, fresa y vainilla), ultra alta temperatura UAT (UHT). Adicionada con Hierro aminoquelado.</v>
          </cell>
          <cell r="I1423">
            <v>10</v>
          </cell>
          <cell r="J1423" t="str">
            <v>Sitio 1 : CARRERA 127#22G-18 INT 4 - Sitio 2 : SIBERIA KM 7.5 CELTA, LOTE 159 - Sitio 3 : CARRERA 68B #10A-18 - Sitio 4 : CALLE 24F#101B-15 - Sitio 5 : CARRERA 65B#10A-87 - Sitio 6 : AUTO MEDE KM 1,5 P INDUS FLORIDA BOD 23 - Sitio 7 : CARRERA 71 A BIS # 63D-38 -</v>
          </cell>
          <cell r="K1423">
            <v>44835</v>
          </cell>
          <cell r="L1423">
            <v>11005</v>
          </cell>
          <cell r="M1423">
            <v>10937</v>
          </cell>
          <cell r="N1423">
            <v>6064</v>
          </cell>
          <cell r="O1423">
            <v>440</v>
          </cell>
          <cell r="P1423">
            <v>876</v>
          </cell>
          <cell r="Q1423">
            <v>0.06</v>
          </cell>
          <cell r="R1423">
            <v>823.44</v>
          </cell>
          <cell r="S1423">
            <v>876</v>
          </cell>
          <cell r="T1423">
            <v>0.06</v>
          </cell>
          <cell r="U1423">
            <v>823.44</v>
          </cell>
          <cell r="V1423">
            <v>876</v>
          </cell>
          <cell r="W1423">
            <v>0.06</v>
          </cell>
          <cell r="X1423">
            <v>823.44</v>
          </cell>
          <cell r="Y1423">
            <v>876</v>
          </cell>
          <cell r="Z1423">
            <v>0.06</v>
          </cell>
          <cell r="AA1423">
            <v>823.44</v>
          </cell>
          <cell r="AB1423">
            <v>23423574.240000006</v>
          </cell>
          <cell r="AC1423" t="str">
            <v>Registro Valido</v>
          </cell>
          <cell r="AD1423">
            <v>876</v>
          </cell>
          <cell r="AE1423">
            <v>876</v>
          </cell>
          <cell r="AF1423">
            <v>876</v>
          </cell>
          <cell r="AG1423">
            <v>876</v>
          </cell>
          <cell r="AH1423">
            <v>867</v>
          </cell>
          <cell r="AI1423">
            <v>867</v>
          </cell>
          <cell r="AJ1423">
            <v>867</v>
          </cell>
          <cell r="AK1423">
            <v>867</v>
          </cell>
          <cell r="AM1423" t="str">
            <v>ALI_40_SEG_10</v>
          </cell>
          <cell r="AN1423" t="str">
            <v>ALI_40_SEG_10_VAL_23423574.24</v>
          </cell>
          <cell r="AO1423">
            <v>3</v>
          </cell>
          <cell r="AP1423">
            <v>23423574.240000006</v>
          </cell>
          <cell r="AQ1423" t="b">
            <v>1</v>
          </cell>
          <cell r="AR1423" t="str">
            <v/>
          </cell>
          <cell r="AS1423" t="str">
            <v>X</v>
          </cell>
          <cell r="AT1423" t="str">
            <v>ALI_40_SEG_10_X</v>
          </cell>
          <cell r="AU1423">
            <v>1</v>
          </cell>
          <cell r="AV1423" t="str">
            <v>Cotizacion Seleccionada</v>
          </cell>
        </row>
        <row r="1424">
          <cell r="A1424" t="str">
            <v>ALI_40_SEG_11</v>
          </cell>
          <cell r="B1424" t="str">
            <v>5to_Evento_973_V2_PIPPO_17517124.xlsm</v>
          </cell>
          <cell r="C1424">
            <v>40</v>
          </cell>
          <cell r="D1424">
            <v>2038</v>
          </cell>
          <cell r="E1424" t="str">
            <v>Alimentos Pippo S.A.S</v>
          </cell>
          <cell r="F1424">
            <v>627</v>
          </cell>
          <cell r="G1424" t="str">
            <v>BEBIDAS LÁCTEAS</v>
          </cell>
          <cell r="H1424" t="str">
            <v>40 : Leche Entera Saborizada (Chocolate, fresa y vainilla), ultra alta temperatura UAT (UHT). Adicionada con Hierro aminoquelado.</v>
          </cell>
          <cell r="I1424">
            <v>11</v>
          </cell>
          <cell r="J1424" t="str">
            <v>Sitio 1 : CARRERA 127#22G-18 INT 4 - Sitio 2 : SIBERIA KM 7.5 CELTA, LOTE 159 - Sitio 3 : CARRERA 68B #10A-18 - Sitio 4 : CALLE 24F#101B-15 - Sitio 5 : CARRERA 65B#10A-87 - Sitio 6 : AUTO MEDE KM 1,5 P INDUS FLORIDA BOD 23 - Sitio 7 : CARRERA 71 A BIS # 63D-38 -</v>
          </cell>
          <cell r="K1424">
            <v>44835</v>
          </cell>
          <cell r="L1424">
            <v>10839</v>
          </cell>
          <cell r="M1424">
            <v>10770</v>
          </cell>
          <cell r="N1424">
            <v>5971</v>
          </cell>
          <cell r="O1424">
            <v>433</v>
          </cell>
          <cell r="P1424">
            <v>876</v>
          </cell>
          <cell r="Q1424">
            <v>8.1500000000000003E-2</v>
          </cell>
          <cell r="R1424">
            <v>804.61</v>
          </cell>
          <cell r="S1424">
            <v>876</v>
          </cell>
          <cell r="T1424">
            <v>8.1500000000000003E-2</v>
          </cell>
          <cell r="U1424">
            <v>804.61</v>
          </cell>
          <cell r="V1424">
            <v>876</v>
          </cell>
          <cell r="W1424">
            <v>8.1500000000000003E-2</v>
          </cell>
          <cell r="X1424">
            <v>804.61</v>
          </cell>
          <cell r="Y1424">
            <v>876</v>
          </cell>
          <cell r="Z1424">
            <v>8.1500000000000003E-2</v>
          </cell>
          <cell r="AA1424">
            <v>804.61</v>
          </cell>
          <cell r="AB1424">
            <v>22539539.930000003</v>
          </cell>
          <cell r="AC1424" t="str">
            <v>Registro Valido</v>
          </cell>
          <cell r="AD1424">
            <v>876</v>
          </cell>
          <cell r="AE1424">
            <v>876</v>
          </cell>
          <cell r="AF1424">
            <v>876</v>
          </cell>
          <cell r="AG1424">
            <v>876</v>
          </cell>
          <cell r="AH1424">
            <v>867</v>
          </cell>
          <cell r="AI1424">
            <v>867</v>
          </cell>
          <cell r="AJ1424">
            <v>867</v>
          </cell>
          <cell r="AK1424">
            <v>867</v>
          </cell>
          <cell r="AM1424" t="str">
            <v>ALI_40_SEG_11</v>
          </cell>
          <cell r="AN1424" t="str">
            <v>ALI_40_SEG_11_VAL_22539539.93</v>
          </cell>
          <cell r="AO1424">
            <v>3</v>
          </cell>
          <cell r="AP1424">
            <v>22539539.930000003</v>
          </cell>
          <cell r="AQ1424" t="b">
            <v>1</v>
          </cell>
          <cell r="AR1424" t="str">
            <v/>
          </cell>
          <cell r="AS1424" t="str">
            <v>X</v>
          </cell>
          <cell r="AT1424" t="str">
            <v>ALI_40_SEG_11_X</v>
          </cell>
          <cell r="AU1424">
            <v>1</v>
          </cell>
          <cell r="AV1424" t="str">
            <v>Cotizacion Seleccionada</v>
          </cell>
        </row>
        <row r="1425">
          <cell r="A1425" t="str">
            <v>ALI_40_SEG_12</v>
          </cell>
          <cell r="B1425" t="str">
            <v>5to_Evento_973_V2_PIPPO_17517124.xlsm</v>
          </cell>
          <cell r="C1425">
            <v>40</v>
          </cell>
          <cell r="D1425">
            <v>2038</v>
          </cell>
          <cell r="E1425" t="str">
            <v>Alimentos Pippo S.A.S</v>
          </cell>
          <cell r="F1425">
            <v>628</v>
          </cell>
          <cell r="G1425" t="str">
            <v>BEBIDAS LÁCTEAS</v>
          </cell>
          <cell r="H1425" t="str">
            <v>40 : Leche Entera Saborizada (Chocolate, fresa y vainilla), ultra alta temperatura UAT (UHT). Adicionada con Hierro aminoquelado.</v>
          </cell>
          <cell r="I1425">
            <v>12</v>
          </cell>
          <cell r="J1425" t="str">
            <v>Sitio 1 : CARRERA 127#22G-18 INT 4 - Sitio 2 : SIBERIA KM 7.5 CELTA, LOTE 159 - Sitio 3 : CARRERA 68B #10A-18 - Sitio 4 : CALLE 24F#101B-15 - Sitio 5 : CARRERA 65B#10A-87 - Sitio 6 : AUTO MEDE KM 1,5 P INDUS FLORIDA BOD 23 - Sitio 7 : CARRERA 71 A BIS # 63D-38 -</v>
          </cell>
          <cell r="K1425">
            <v>44835</v>
          </cell>
          <cell r="L1425">
            <v>9837</v>
          </cell>
          <cell r="M1425">
            <v>9774</v>
          </cell>
          <cell r="N1425">
            <v>5419</v>
          </cell>
          <cell r="O1425">
            <v>393</v>
          </cell>
          <cell r="P1425">
            <v>876</v>
          </cell>
          <cell r="Q1425">
            <v>8.1500000000000003E-2</v>
          </cell>
          <cell r="R1425">
            <v>804.61</v>
          </cell>
          <cell r="S1425">
            <v>876</v>
          </cell>
          <cell r="T1425">
            <v>8.1500000000000003E-2</v>
          </cell>
          <cell r="U1425">
            <v>804.61</v>
          </cell>
          <cell r="V1425">
            <v>876</v>
          </cell>
          <cell r="W1425">
            <v>8.1500000000000003E-2</v>
          </cell>
          <cell r="X1425">
            <v>804.61</v>
          </cell>
          <cell r="Y1425">
            <v>876</v>
          </cell>
          <cell r="Z1425">
            <v>8.1500000000000003E-2</v>
          </cell>
          <cell r="AA1425">
            <v>804.61</v>
          </cell>
          <cell r="AB1425">
            <v>20455600.030000001</v>
          </cell>
          <cell r="AC1425" t="str">
            <v>Registro Valido</v>
          </cell>
          <cell r="AD1425">
            <v>876</v>
          </cell>
          <cell r="AE1425">
            <v>876</v>
          </cell>
          <cell r="AF1425">
            <v>876</v>
          </cell>
          <cell r="AG1425">
            <v>876</v>
          </cell>
          <cell r="AH1425">
            <v>867</v>
          </cell>
          <cell r="AI1425">
            <v>867</v>
          </cell>
          <cell r="AJ1425">
            <v>867</v>
          </cell>
          <cell r="AK1425">
            <v>867</v>
          </cell>
          <cell r="AM1425" t="str">
            <v>ALI_40_SEG_12</v>
          </cell>
          <cell r="AN1425" t="str">
            <v>ALI_40_SEG_12_VAL_20455600.03</v>
          </cell>
          <cell r="AO1425">
            <v>3</v>
          </cell>
          <cell r="AP1425">
            <v>20455600.030000001</v>
          </cell>
          <cell r="AQ1425" t="b">
            <v>1</v>
          </cell>
          <cell r="AR1425" t="str">
            <v/>
          </cell>
          <cell r="AS1425" t="str">
            <v>X</v>
          </cell>
          <cell r="AT1425" t="str">
            <v>ALI_40_SEG_12_X</v>
          </cell>
          <cell r="AU1425">
            <v>1</v>
          </cell>
          <cell r="AV1425" t="str">
            <v>Cotizacion Seleccionada</v>
          </cell>
        </row>
        <row r="1426">
          <cell r="A1426" t="str">
            <v>ALI_40_SEG_13</v>
          </cell>
          <cell r="B1426" t="str">
            <v>5to_Evento_973_V2_PIPPO_17517124.xlsm</v>
          </cell>
          <cell r="C1426">
            <v>40</v>
          </cell>
          <cell r="D1426">
            <v>2038</v>
          </cell>
          <cell r="E1426" t="str">
            <v>Alimentos Pippo S.A.S</v>
          </cell>
          <cell r="F1426">
            <v>629</v>
          </cell>
          <cell r="G1426" t="str">
            <v>BEBIDAS LÁCTEAS</v>
          </cell>
          <cell r="H1426" t="str">
            <v>40 : Leche Entera Saborizada (Chocolate, fresa y vainilla), ultra alta temperatura UAT (UHT). Adicionada con Hierro aminoquelado.</v>
          </cell>
          <cell r="I1426">
            <v>13</v>
          </cell>
          <cell r="J1426" t="str">
            <v>Sitio 1 : CARRERA 127#22G-18 INT 4 - Sitio 2 : SIBERIA KM 7.5 CELTA, LOTE 159 - Sitio 3 : CARRERA 68B #10A-18 - Sitio 4 : CALLE 24F#101B-15 - Sitio 5 : CARRERA 65B#10A-87 - Sitio 6 : AUTO MEDE KM 1,5 P INDUS FLORIDA BOD 23 - Sitio 7 : CARRERA 71 A BIS # 63D-38 -</v>
          </cell>
          <cell r="K1426">
            <v>44835</v>
          </cell>
          <cell r="L1426">
            <v>10445</v>
          </cell>
          <cell r="M1426">
            <v>10378</v>
          </cell>
          <cell r="N1426">
            <v>5754</v>
          </cell>
          <cell r="O1426">
            <v>417</v>
          </cell>
          <cell r="P1426">
            <v>876</v>
          </cell>
          <cell r="Q1426">
            <v>8.1500000000000003E-2</v>
          </cell>
          <cell r="R1426">
            <v>804.61</v>
          </cell>
          <cell r="S1426">
            <v>876</v>
          </cell>
          <cell r="T1426">
            <v>8.1500000000000003E-2</v>
          </cell>
          <cell r="U1426">
            <v>804.61</v>
          </cell>
          <cell r="V1426">
            <v>876</v>
          </cell>
          <cell r="W1426">
            <v>8.1500000000000003E-2</v>
          </cell>
          <cell r="X1426">
            <v>804.61</v>
          </cell>
          <cell r="Y1426">
            <v>876</v>
          </cell>
          <cell r="Z1426">
            <v>8.1500000000000003E-2</v>
          </cell>
          <cell r="AA1426">
            <v>804.61</v>
          </cell>
          <cell r="AB1426">
            <v>21719642.34</v>
          </cell>
          <cell r="AC1426" t="str">
            <v>Registro Valido</v>
          </cell>
          <cell r="AD1426">
            <v>876</v>
          </cell>
          <cell r="AE1426">
            <v>876</v>
          </cell>
          <cell r="AF1426">
            <v>876</v>
          </cell>
          <cell r="AG1426">
            <v>876</v>
          </cell>
          <cell r="AH1426">
            <v>867</v>
          </cell>
          <cell r="AI1426">
            <v>867</v>
          </cell>
          <cell r="AJ1426">
            <v>867</v>
          </cell>
          <cell r="AK1426">
            <v>867</v>
          </cell>
          <cell r="AM1426" t="str">
            <v>ALI_40_SEG_13</v>
          </cell>
          <cell r="AN1426" t="str">
            <v>ALI_40_SEG_13_VAL_21719642.34</v>
          </cell>
          <cell r="AO1426">
            <v>3</v>
          </cell>
          <cell r="AP1426">
            <v>21719642.34</v>
          </cell>
          <cell r="AQ1426" t="b">
            <v>1</v>
          </cell>
          <cell r="AR1426" t="str">
            <v/>
          </cell>
          <cell r="AS1426" t="str">
            <v>X</v>
          </cell>
          <cell r="AT1426" t="str">
            <v>ALI_40_SEG_13_X</v>
          </cell>
          <cell r="AU1426">
            <v>1</v>
          </cell>
          <cell r="AV1426" t="str">
            <v>Cotizacion Seleccionada</v>
          </cell>
        </row>
        <row r="1427">
          <cell r="A1427" t="str">
            <v>ALI_40_SEG_14</v>
          </cell>
          <cell r="B1427" t="str">
            <v>5to_Evento_973_V2_PIPPO_17517124.xlsm</v>
          </cell>
          <cell r="C1427">
            <v>40</v>
          </cell>
          <cell r="D1427">
            <v>2038</v>
          </cell>
          <cell r="E1427" t="str">
            <v>Alimentos Pippo S.A.S</v>
          </cell>
          <cell r="F1427">
            <v>630</v>
          </cell>
          <cell r="G1427" t="str">
            <v>BEBIDAS LÁCTEAS</v>
          </cell>
          <cell r="H1427" t="str">
            <v>40 : Leche Entera Saborizada (Chocolate, fresa y vainilla), ultra alta temperatura UAT (UHT). Adicionada con Hierro aminoquelado.</v>
          </cell>
          <cell r="I1427">
            <v>14</v>
          </cell>
          <cell r="J1427" t="str">
            <v>Sitio 1 : CARRERA 127#22G-18 INT 4 - Sitio 2 : SIBERIA KM 7.5 CELTA, LOTE 159 - Sitio 3 : CARRERA 68B #10A-18 - Sitio 4 : CALLE 24F#101B-15 - Sitio 5 : CARRERA 65B#10A-87 - Sitio 6 : AUTO MEDE KM 1,5 P INDUS FLORIDA BOD 23 - Sitio 7 : CARRERA 71 A BIS # 63D-38 -</v>
          </cell>
          <cell r="K1427">
            <v>44835</v>
          </cell>
          <cell r="L1427">
            <v>10350</v>
          </cell>
          <cell r="M1427">
            <v>10284</v>
          </cell>
          <cell r="N1427">
            <v>5702</v>
          </cell>
          <cell r="O1427">
            <v>414</v>
          </cell>
          <cell r="P1427">
            <v>876</v>
          </cell>
          <cell r="Q1427">
            <v>8.1500000000000003E-2</v>
          </cell>
          <cell r="R1427">
            <v>804.61</v>
          </cell>
          <cell r="S1427">
            <v>876</v>
          </cell>
          <cell r="T1427">
            <v>8.1500000000000003E-2</v>
          </cell>
          <cell r="U1427">
            <v>804.61</v>
          </cell>
          <cell r="V1427">
            <v>876</v>
          </cell>
          <cell r="W1427">
            <v>8.1500000000000003E-2</v>
          </cell>
          <cell r="X1427">
            <v>804.61</v>
          </cell>
          <cell r="Y1427">
            <v>876</v>
          </cell>
          <cell r="Z1427">
            <v>8.1500000000000003E-2</v>
          </cell>
          <cell r="AA1427">
            <v>804.61</v>
          </cell>
          <cell r="AB1427">
            <v>21523317.5</v>
          </cell>
          <cell r="AC1427" t="str">
            <v>Registro Valido</v>
          </cell>
          <cell r="AD1427">
            <v>876</v>
          </cell>
          <cell r="AE1427">
            <v>876</v>
          </cell>
          <cell r="AF1427">
            <v>876</v>
          </cell>
          <cell r="AG1427">
            <v>876</v>
          </cell>
          <cell r="AH1427">
            <v>867</v>
          </cell>
          <cell r="AI1427">
            <v>867</v>
          </cell>
          <cell r="AJ1427">
            <v>867</v>
          </cell>
          <cell r="AK1427">
            <v>867</v>
          </cell>
          <cell r="AM1427" t="str">
            <v>ALI_40_SEG_14</v>
          </cell>
          <cell r="AN1427" t="str">
            <v>ALI_40_SEG_14_VAL_21523317.5</v>
          </cell>
          <cell r="AO1427">
            <v>3</v>
          </cell>
          <cell r="AP1427">
            <v>21523317.5</v>
          </cell>
          <cell r="AQ1427" t="b">
            <v>1</v>
          </cell>
          <cell r="AR1427" t="str">
            <v/>
          </cell>
          <cell r="AS1427" t="str">
            <v>X</v>
          </cell>
          <cell r="AT1427" t="str">
            <v>ALI_40_SEG_14_X</v>
          </cell>
          <cell r="AU1427">
            <v>1</v>
          </cell>
          <cell r="AV1427" t="str">
            <v>Cotizacion Seleccionada</v>
          </cell>
        </row>
        <row r="1428">
          <cell r="A1428" t="str">
            <v>ALI_40_SEG_15</v>
          </cell>
          <cell r="B1428" t="str">
            <v>5to_Evento_973_V2_PIPPO_17517124.xlsm</v>
          </cell>
          <cell r="C1428">
            <v>40</v>
          </cell>
          <cell r="D1428">
            <v>2038</v>
          </cell>
          <cell r="E1428" t="str">
            <v>Alimentos Pippo S.A.S</v>
          </cell>
          <cell r="F1428">
            <v>631</v>
          </cell>
          <cell r="G1428" t="str">
            <v>BEBIDAS LÁCTEAS</v>
          </cell>
          <cell r="H1428" t="str">
            <v>40 : Leche Entera Saborizada (Chocolate, fresa y vainilla), ultra alta temperatura UAT (UHT). Adicionada con Hierro aminoquelado.</v>
          </cell>
          <cell r="I1428">
            <v>15</v>
          </cell>
          <cell r="J1428" t="str">
            <v>Sitio 1 : CARRERA 127#22G-18 INT 4 - Sitio 2 : SIBERIA KM 7.5 CELTA, LOTE 159 - Sitio 3 : CARRERA 68B #10A-18 - Sitio 4 : CALLE 24F#101B-15 - Sitio 5 : CARRERA 65B#10A-87 - Sitio 6 : AUTO MEDE KM 1,5 P INDUS FLORIDA BOD 23 - Sitio 7 : CARRERA 71 A BIS # 63D-38 -</v>
          </cell>
          <cell r="K1428">
            <v>44835</v>
          </cell>
          <cell r="L1428">
            <v>9781</v>
          </cell>
          <cell r="M1428">
            <v>9720</v>
          </cell>
          <cell r="N1428">
            <v>5389</v>
          </cell>
          <cell r="O1428">
            <v>393</v>
          </cell>
          <cell r="P1428">
            <v>876</v>
          </cell>
          <cell r="Q1428">
            <v>8.1500000000000003E-2</v>
          </cell>
          <cell r="R1428">
            <v>804.61</v>
          </cell>
          <cell r="S1428">
            <v>876</v>
          </cell>
          <cell r="T1428">
            <v>8.1500000000000003E-2</v>
          </cell>
          <cell r="U1428">
            <v>804.61</v>
          </cell>
          <cell r="V1428">
            <v>876</v>
          </cell>
          <cell r="W1428">
            <v>8.1500000000000003E-2</v>
          </cell>
          <cell r="X1428">
            <v>804.61</v>
          </cell>
          <cell r="Y1428">
            <v>876</v>
          </cell>
          <cell r="Z1428">
            <v>8.1500000000000003E-2</v>
          </cell>
          <cell r="AA1428">
            <v>804.61</v>
          </cell>
          <cell r="AB1428">
            <v>20342954.629999999</v>
          </cell>
          <cell r="AC1428" t="str">
            <v>Registro Valido</v>
          </cell>
          <cell r="AD1428">
            <v>876</v>
          </cell>
          <cell r="AE1428">
            <v>876</v>
          </cell>
          <cell r="AF1428">
            <v>876</v>
          </cell>
          <cell r="AG1428">
            <v>876</v>
          </cell>
          <cell r="AH1428">
            <v>867</v>
          </cell>
          <cell r="AI1428">
            <v>867</v>
          </cell>
          <cell r="AJ1428">
            <v>867</v>
          </cell>
          <cell r="AK1428">
            <v>867</v>
          </cell>
          <cell r="AM1428" t="str">
            <v>ALI_40_SEG_15</v>
          </cell>
          <cell r="AN1428" t="str">
            <v>ALI_40_SEG_15_VAL_20342954.63</v>
          </cell>
          <cell r="AO1428">
            <v>3</v>
          </cell>
          <cell r="AP1428">
            <v>20342954.629999999</v>
          </cell>
          <cell r="AQ1428" t="b">
            <v>1</v>
          </cell>
          <cell r="AR1428" t="str">
            <v/>
          </cell>
          <cell r="AS1428" t="str">
            <v>X</v>
          </cell>
          <cell r="AT1428" t="str">
            <v>ALI_40_SEG_15_X</v>
          </cell>
          <cell r="AU1428">
            <v>1</v>
          </cell>
          <cell r="AV1428" t="str">
            <v>Cotizacion Seleccionada</v>
          </cell>
        </row>
        <row r="1429">
          <cell r="A1429" t="b">
            <v>0</v>
          </cell>
          <cell r="B1429" t="str">
            <v>5to_Evento_973_V2_PIPPO_17517124.xlsm</v>
          </cell>
          <cell r="C1429">
            <v>71</v>
          </cell>
          <cell r="D1429">
            <v>2038</v>
          </cell>
          <cell r="E1429" t="str">
            <v>Alimentos Pippo S.A.S</v>
          </cell>
          <cell r="F1429">
            <v>632</v>
          </cell>
          <cell r="G1429" t="str">
            <v>BEBIDAS LÁCTEAS</v>
          </cell>
          <cell r="H1429" t="str">
            <v>71 : Yogur Con Cereal (Hojuela de Maíz azucarada)/ Yogurt entero con dulce  con cereal. Yogurt 150 cm3; Cereal 30 g</v>
          </cell>
          <cell r="I1429">
            <v>1</v>
          </cell>
          <cell r="J1429" t="str">
            <v>Sitio 1 : CARRERA 127#22G-18 INT 4 - Sitio 2 : SIBERIA KM 7.5 CELTA, LOTE 159 - Sitio 3 : CARRERA 68B #10A-18 - Sitio 4 : CALLE 24F#101B-15 - Sitio 5 : CARRERA 65B#10A-87 - Sitio 6 : AUTO MEDE KM 1,5 P INDUS FLORIDA BOD 23 - Sitio 7 : CARRERA 71 A BIS # 63D-38 -</v>
          </cell>
          <cell r="K1429">
            <v>44835</v>
          </cell>
          <cell r="L1429">
            <v>5114</v>
          </cell>
          <cell r="M1429">
            <v>1279</v>
          </cell>
          <cell r="N1429">
            <v>1918</v>
          </cell>
          <cell r="O1429">
            <v>0</v>
          </cell>
          <cell r="P1429">
            <v>2139</v>
          </cell>
          <cell r="Q1429">
            <v>0</v>
          </cell>
          <cell r="R1429">
            <v>2139</v>
          </cell>
          <cell r="S1429">
            <v>2139</v>
          </cell>
          <cell r="T1429">
            <v>0</v>
          </cell>
          <cell r="U1429">
            <v>2139</v>
          </cell>
          <cell r="V1429">
            <v>2139</v>
          </cell>
          <cell r="W1429">
            <v>0</v>
          </cell>
          <cell r="X1429">
            <v>2139</v>
          </cell>
          <cell r="Y1429">
            <v>0</v>
          </cell>
          <cell r="AA1429">
            <v>0</v>
          </cell>
          <cell r="AB1429">
            <v>17777229</v>
          </cell>
          <cell r="AC1429" t="str">
            <v>Registro Valido</v>
          </cell>
          <cell r="AD1429">
            <v>2139</v>
          </cell>
          <cell r="AE1429">
            <v>2139</v>
          </cell>
          <cell r="AF1429">
            <v>2139</v>
          </cell>
          <cell r="AG1429">
            <v>0</v>
          </cell>
          <cell r="AH1429">
            <v>2116</v>
          </cell>
          <cell r="AI1429">
            <v>2116</v>
          </cell>
          <cell r="AJ1429">
            <v>2116</v>
          </cell>
          <cell r="AK1429">
            <v>0</v>
          </cell>
          <cell r="AM1429" t="str">
            <v>ALI_71_SEG_1</v>
          </cell>
          <cell r="AN1429" t="str">
            <v>ALI_71_SEG_1_VAL_17777229</v>
          </cell>
          <cell r="AO1429">
            <v>4</v>
          </cell>
          <cell r="AP1429">
            <v>14068860.799999999</v>
          </cell>
          <cell r="AQ1429" t="b">
            <v>0</v>
          </cell>
          <cell r="AR1429" t="str">
            <v/>
          </cell>
          <cell r="AS1429" t="str">
            <v/>
          </cell>
          <cell r="AT1429" t="str">
            <v>ALI_71_SEG_1_</v>
          </cell>
          <cell r="AU1429">
            <v>1</v>
          </cell>
          <cell r="AV1429" t="str">
            <v>No Seleccionada</v>
          </cell>
        </row>
        <row r="1430">
          <cell r="A1430" t="b">
            <v>0</v>
          </cell>
          <cell r="B1430" t="str">
            <v>5to_Evento_973_V2_PIPPO_17517124.xlsm</v>
          </cell>
          <cell r="C1430">
            <v>71</v>
          </cell>
          <cell r="D1430">
            <v>2038</v>
          </cell>
          <cell r="E1430" t="str">
            <v>Alimentos Pippo S.A.S</v>
          </cell>
          <cell r="F1430">
            <v>633</v>
          </cell>
          <cell r="G1430" t="str">
            <v>BEBIDAS LÁCTEAS</v>
          </cell>
          <cell r="H1430" t="str">
            <v>71 : Yogur Con Cereal (Hojuela de Maíz azucarada)/ Yogurt entero con dulce  con cereal. Yogurt 150 cm3; Cereal 30 g</v>
          </cell>
          <cell r="I1430">
            <v>2</v>
          </cell>
          <cell r="J1430" t="str">
            <v>Sitio 1 : CARRERA 127#22G-18 INT 4 - Sitio 2 : SIBERIA KM 7.5 CELTA, LOTE 159 - Sitio 3 : CARRERA 68B #10A-18 - Sitio 4 : CALLE 24F#101B-15 - Sitio 5 : CARRERA 65B#10A-87 - Sitio 6 : AUTO MEDE KM 1,5 P INDUS FLORIDA BOD 23 - Sitio 7 : CARRERA 71 A BIS # 63D-38 -</v>
          </cell>
          <cell r="K1430">
            <v>44835</v>
          </cell>
          <cell r="L1430">
            <v>5231</v>
          </cell>
          <cell r="M1430">
            <v>1308</v>
          </cell>
          <cell r="N1430">
            <v>1961</v>
          </cell>
          <cell r="O1430">
            <v>0</v>
          </cell>
          <cell r="P1430">
            <v>2139</v>
          </cell>
          <cell r="Q1430">
            <v>0</v>
          </cell>
          <cell r="R1430">
            <v>2139</v>
          </cell>
          <cell r="S1430">
            <v>2139</v>
          </cell>
          <cell r="T1430">
            <v>0</v>
          </cell>
          <cell r="U1430">
            <v>2139</v>
          </cell>
          <cell r="V1430">
            <v>2139</v>
          </cell>
          <cell r="W1430">
            <v>0</v>
          </cell>
          <cell r="X1430">
            <v>2139</v>
          </cell>
          <cell r="Y1430">
            <v>0</v>
          </cell>
          <cell r="AA1430">
            <v>0</v>
          </cell>
          <cell r="AB1430">
            <v>18181500</v>
          </cell>
          <cell r="AC1430" t="str">
            <v>Registro Valido</v>
          </cell>
          <cell r="AD1430">
            <v>2139</v>
          </cell>
          <cell r="AE1430">
            <v>2139</v>
          </cell>
          <cell r="AF1430">
            <v>2139</v>
          </cell>
          <cell r="AG1430">
            <v>0</v>
          </cell>
          <cell r="AH1430">
            <v>2116</v>
          </cell>
          <cell r="AI1430">
            <v>2116</v>
          </cell>
          <cell r="AJ1430">
            <v>2116</v>
          </cell>
          <cell r="AK1430">
            <v>0</v>
          </cell>
          <cell r="AM1430" t="str">
            <v>ALI_71_SEG_2</v>
          </cell>
          <cell r="AN1430" t="str">
            <v>ALI_71_SEG_2_VAL_18181500</v>
          </cell>
          <cell r="AO1430">
            <v>4</v>
          </cell>
          <cell r="AP1430">
            <v>14388800</v>
          </cell>
          <cell r="AQ1430" t="b">
            <v>0</v>
          </cell>
          <cell r="AR1430" t="str">
            <v/>
          </cell>
          <cell r="AS1430" t="str">
            <v/>
          </cell>
          <cell r="AT1430" t="str">
            <v>ALI_71_SEG_2_</v>
          </cell>
          <cell r="AU1430">
            <v>1</v>
          </cell>
          <cell r="AV1430" t="str">
            <v>No Seleccionada</v>
          </cell>
        </row>
        <row r="1431">
          <cell r="A1431" t="b">
            <v>0</v>
          </cell>
          <cell r="B1431" t="str">
            <v>5to_Evento_973_V2_PIPPO_17517124.xlsm</v>
          </cell>
          <cell r="C1431">
            <v>71</v>
          </cell>
          <cell r="D1431">
            <v>2038</v>
          </cell>
          <cell r="E1431" t="str">
            <v>Alimentos Pippo S.A.S</v>
          </cell>
          <cell r="F1431">
            <v>634</v>
          </cell>
          <cell r="G1431" t="str">
            <v>BEBIDAS LÁCTEAS</v>
          </cell>
          <cell r="H1431" t="str">
            <v>71 : Yogur Con Cereal (Hojuela de Maíz azucarada)/ Yogurt entero con dulce  con cereal. Yogurt 150 cm3; Cereal 30 g</v>
          </cell>
          <cell r="I1431">
            <v>3</v>
          </cell>
          <cell r="J1431" t="str">
            <v>Sitio 1 : CARRERA 127#22G-18 INT 4 - Sitio 2 : SIBERIA KM 7.5 CELTA, LOTE 159 - Sitio 3 : CARRERA 68B #10A-18 - Sitio 4 : CALLE 24F#101B-15 - Sitio 5 : CARRERA 65B#10A-87 - Sitio 6 : AUTO MEDE KM 1,5 P INDUS FLORIDA BOD 23 - Sitio 7 : CARRERA 71 A BIS # 63D-38 -</v>
          </cell>
          <cell r="K1431">
            <v>44835</v>
          </cell>
          <cell r="L1431">
            <v>5199</v>
          </cell>
          <cell r="M1431">
            <v>1300</v>
          </cell>
          <cell r="N1431">
            <v>1950</v>
          </cell>
          <cell r="O1431">
            <v>0</v>
          </cell>
          <cell r="P1431">
            <v>2139</v>
          </cell>
          <cell r="Q1431">
            <v>0</v>
          </cell>
          <cell r="R1431">
            <v>2139</v>
          </cell>
          <cell r="S1431">
            <v>2139</v>
          </cell>
          <cell r="T1431">
            <v>0</v>
          </cell>
          <cell r="U1431">
            <v>2139</v>
          </cell>
          <cell r="V1431">
            <v>2139</v>
          </cell>
          <cell r="W1431">
            <v>0</v>
          </cell>
          <cell r="X1431">
            <v>2139</v>
          </cell>
          <cell r="Y1431">
            <v>0</v>
          </cell>
          <cell r="AA1431">
            <v>0</v>
          </cell>
          <cell r="AB1431">
            <v>18072411</v>
          </cell>
          <cell r="AC1431" t="str">
            <v>Registro Valido</v>
          </cell>
          <cell r="AD1431">
            <v>2139</v>
          </cell>
          <cell r="AE1431">
            <v>2139</v>
          </cell>
          <cell r="AF1431">
            <v>2139</v>
          </cell>
          <cell r="AG1431">
            <v>0</v>
          </cell>
          <cell r="AH1431">
            <v>2116</v>
          </cell>
          <cell r="AI1431">
            <v>2116</v>
          </cell>
          <cell r="AJ1431">
            <v>2116</v>
          </cell>
          <cell r="AK1431">
            <v>0</v>
          </cell>
          <cell r="AM1431" t="str">
            <v>ALI_71_SEG_3</v>
          </cell>
          <cell r="AN1431" t="str">
            <v>ALI_71_SEG_3_VAL_18072411</v>
          </cell>
          <cell r="AO1431">
            <v>4</v>
          </cell>
          <cell r="AP1431">
            <v>14302467.199999999</v>
          </cell>
          <cell r="AQ1431" t="b">
            <v>0</v>
          </cell>
          <cell r="AR1431" t="str">
            <v/>
          </cell>
          <cell r="AS1431" t="str">
            <v/>
          </cell>
          <cell r="AT1431" t="str">
            <v>ALI_71_SEG_3_</v>
          </cell>
          <cell r="AU1431">
            <v>1</v>
          </cell>
          <cell r="AV1431" t="str">
            <v>No Seleccionada</v>
          </cell>
        </row>
        <row r="1432">
          <cell r="A1432" t="b">
            <v>0</v>
          </cell>
          <cell r="B1432" t="str">
            <v>5to_Evento_973_V2_PIPPO_17517124.xlsm</v>
          </cell>
          <cell r="C1432">
            <v>71</v>
          </cell>
          <cell r="D1432">
            <v>2038</v>
          </cell>
          <cell r="E1432" t="str">
            <v>Alimentos Pippo S.A.S</v>
          </cell>
          <cell r="F1432">
            <v>636</v>
          </cell>
          <cell r="G1432" t="str">
            <v>BEBIDAS LÁCTEAS</v>
          </cell>
          <cell r="H1432" t="str">
            <v>71 : Yogur Con Cereal (Hojuela de Maíz azucarada)/ Yogurt entero con dulce  con cereal. Yogurt 150 cm3; Cereal 30 g</v>
          </cell>
          <cell r="I1432">
            <v>5</v>
          </cell>
          <cell r="J1432" t="str">
            <v>Sitio 1 : CARRERA 127#22G-18 INT 4 - Sitio 2 : SIBERIA KM 7.5 CELTA, LOTE 159 - Sitio 3 : CARRERA 68B #10A-18 - Sitio 4 : CALLE 24F#101B-15 - Sitio 5 : CARRERA 65B#10A-87 - Sitio 6 : AUTO MEDE KM 1,5 P INDUS FLORIDA BOD 23 - Sitio 7 : CARRERA 71 A BIS # 63D-38 -</v>
          </cell>
          <cell r="K1432">
            <v>44835</v>
          </cell>
          <cell r="L1432">
            <v>5150</v>
          </cell>
          <cell r="M1432">
            <v>1287</v>
          </cell>
          <cell r="N1432">
            <v>1931</v>
          </cell>
          <cell r="O1432">
            <v>0</v>
          </cell>
          <cell r="P1432">
            <v>2139</v>
          </cell>
          <cell r="Q1432">
            <v>0</v>
          </cell>
          <cell r="R1432">
            <v>2139</v>
          </cell>
          <cell r="S1432">
            <v>2139</v>
          </cell>
          <cell r="T1432">
            <v>0</v>
          </cell>
          <cell r="U1432">
            <v>2139</v>
          </cell>
          <cell r="V1432">
            <v>2139</v>
          </cell>
          <cell r="W1432">
            <v>0</v>
          </cell>
          <cell r="X1432">
            <v>2139</v>
          </cell>
          <cell r="Y1432">
            <v>0</v>
          </cell>
          <cell r="AA1432">
            <v>0</v>
          </cell>
          <cell r="AB1432">
            <v>17899152</v>
          </cell>
          <cell r="AC1432" t="str">
            <v>Registro Valido</v>
          </cell>
          <cell r="AD1432">
            <v>2139</v>
          </cell>
          <cell r="AE1432">
            <v>2139</v>
          </cell>
          <cell r="AF1432">
            <v>2139</v>
          </cell>
          <cell r="AG1432">
            <v>0</v>
          </cell>
          <cell r="AH1432">
            <v>2116</v>
          </cell>
          <cell r="AI1432">
            <v>2116</v>
          </cell>
          <cell r="AJ1432">
            <v>2116</v>
          </cell>
          <cell r="AK1432">
            <v>0</v>
          </cell>
          <cell r="AM1432" t="str">
            <v>ALI_71_SEG_5</v>
          </cell>
          <cell r="AN1432" t="str">
            <v>ALI_71_SEG_5_VAL_17899152</v>
          </cell>
          <cell r="AO1432">
            <v>4</v>
          </cell>
          <cell r="AP1432">
            <v>14165350.399999999</v>
          </cell>
          <cell r="AQ1432" t="b">
            <v>0</v>
          </cell>
          <cell r="AR1432" t="str">
            <v/>
          </cell>
          <cell r="AS1432" t="str">
            <v/>
          </cell>
          <cell r="AT1432" t="str">
            <v>ALI_71_SEG_5_</v>
          </cell>
          <cell r="AU1432">
            <v>1</v>
          </cell>
          <cell r="AV1432" t="str">
            <v>No Seleccionada</v>
          </cell>
        </row>
        <row r="1433">
          <cell r="A1433" t="b">
            <v>0</v>
          </cell>
          <cell r="B1433" t="str">
            <v>5to_Evento_973_V2_PIPPO_17517124.xlsm</v>
          </cell>
          <cell r="C1433">
            <v>71</v>
          </cell>
          <cell r="D1433">
            <v>2038</v>
          </cell>
          <cell r="E1433" t="str">
            <v>Alimentos Pippo S.A.S</v>
          </cell>
          <cell r="F1433">
            <v>637</v>
          </cell>
          <cell r="G1433" t="str">
            <v>BEBIDAS LÁCTEAS</v>
          </cell>
          <cell r="H1433" t="str">
            <v>71 : Yogur Con Cereal (Hojuela de Maíz azucarada)/ Yogurt entero con dulce  con cereal. Yogurt 150 cm3; Cereal 30 g</v>
          </cell>
          <cell r="I1433">
            <v>6</v>
          </cell>
          <cell r="J1433" t="str">
            <v>Sitio 1 : CARRERA 127#22G-18 INT 4 - Sitio 2 : SIBERIA KM 7.5 CELTA, LOTE 159 - Sitio 3 : CARRERA 68B #10A-18 - Sitio 4 : CALLE 24F#101B-15 - Sitio 5 : CARRERA 65B#10A-87 - Sitio 6 : AUTO MEDE KM 1,5 P INDUS FLORIDA BOD 23 - Sitio 7 : CARRERA 71 A BIS # 63D-38 -</v>
          </cell>
          <cell r="K1433">
            <v>44835</v>
          </cell>
          <cell r="L1433">
            <v>5574</v>
          </cell>
          <cell r="M1433">
            <v>1394</v>
          </cell>
          <cell r="N1433">
            <v>2090</v>
          </cell>
          <cell r="O1433">
            <v>0</v>
          </cell>
          <cell r="P1433">
            <v>2139</v>
          </cell>
          <cell r="Q1433">
            <v>0</v>
          </cell>
          <cell r="R1433">
            <v>2139</v>
          </cell>
          <cell r="S1433">
            <v>2139</v>
          </cell>
          <cell r="T1433">
            <v>0</v>
          </cell>
          <cell r="U1433">
            <v>2139</v>
          </cell>
          <cell r="V1433">
            <v>2139</v>
          </cell>
          <cell r="W1433">
            <v>0</v>
          </cell>
          <cell r="X1433">
            <v>2139</v>
          </cell>
          <cell r="Y1433">
            <v>0</v>
          </cell>
          <cell r="AA1433">
            <v>0</v>
          </cell>
          <cell r="AB1433">
            <v>19375062</v>
          </cell>
          <cell r="AC1433" t="str">
            <v>Registro Valido</v>
          </cell>
          <cell r="AD1433">
            <v>2139</v>
          </cell>
          <cell r="AE1433">
            <v>2139</v>
          </cell>
          <cell r="AF1433">
            <v>2139</v>
          </cell>
          <cell r="AG1433">
            <v>0</v>
          </cell>
          <cell r="AH1433">
            <v>2116</v>
          </cell>
          <cell r="AI1433">
            <v>2116</v>
          </cell>
          <cell r="AJ1433">
            <v>2116</v>
          </cell>
          <cell r="AK1433">
            <v>0</v>
          </cell>
          <cell r="AM1433" t="str">
            <v>ALI_71_SEG_6</v>
          </cell>
          <cell r="AN1433" t="str">
            <v>ALI_71_SEG_6_VAL_19375062</v>
          </cell>
          <cell r="AO1433">
            <v>4</v>
          </cell>
          <cell r="AP1433">
            <v>15333382.399999999</v>
          </cell>
          <cell r="AQ1433" t="b">
            <v>0</v>
          </cell>
          <cell r="AR1433" t="str">
            <v/>
          </cell>
          <cell r="AS1433" t="str">
            <v/>
          </cell>
          <cell r="AT1433" t="str">
            <v>ALI_71_SEG_6_</v>
          </cell>
          <cell r="AU1433">
            <v>1</v>
          </cell>
          <cell r="AV1433" t="str">
            <v>No Seleccionada</v>
          </cell>
        </row>
        <row r="1434">
          <cell r="A1434" t="b">
            <v>0</v>
          </cell>
          <cell r="B1434" t="str">
            <v>5to_Evento_973_V2_PIPPO_17517124.xlsm</v>
          </cell>
          <cell r="C1434">
            <v>71</v>
          </cell>
          <cell r="D1434">
            <v>2038</v>
          </cell>
          <cell r="E1434" t="str">
            <v>Alimentos Pippo S.A.S</v>
          </cell>
          <cell r="F1434">
            <v>639</v>
          </cell>
          <cell r="G1434" t="str">
            <v>BEBIDAS LÁCTEAS</v>
          </cell>
          <cell r="H1434" t="str">
            <v>71 : Yogur Con Cereal (Hojuela de Maíz azucarada)/ Yogurt entero con dulce  con cereal. Yogurt 150 cm3; Cereal 30 g</v>
          </cell>
          <cell r="I1434">
            <v>8</v>
          </cell>
          <cell r="J1434" t="str">
            <v>Sitio 1 : CARRERA 127#22G-18 INT 4 - Sitio 2 : SIBERIA KM 7.5 CELTA, LOTE 159 - Sitio 3 : CARRERA 68B #10A-18 - Sitio 4 : CALLE 24F#101B-15 - Sitio 5 : CARRERA 65B#10A-87 - Sitio 6 : AUTO MEDE KM 1,5 P INDUS FLORIDA BOD 23 - Sitio 7 : CARRERA 71 A BIS # 63D-38 -</v>
          </cell>
          <cell r="K1434">
            <v>44835</v>
          </cell>
          <cell r="L1434">
            <v>5494</v>
          </cell>
          <cell r="M1434">
            <v>1373</v>
          </cell>
          <cell r="N1434">
            <v>2060</v>
          </cell>
          <cell r="O1434">
            <v>0</v>
          </cell>
          <cell r="P1434">
            <v>2139</v>
          </cell>
          <cell r="Q1434">
            <v>0</v>
          </cell>
          <cell r="R1434">
            <v>2139</v>
          </cell>
          <cell r="S1434">
            <v>2139</v>
          </cell>
          <cell r="T1434">
            <v>0</v>
          </cell>
          <cell r="U1434">
            <v>2139</v>
          </cell>
          <cell r="V1434">
            <v>2139</v>
          </cell>
          <cell r="W1434">
            <v>0</v>
          </cell>
          <cell r="X1434">
            <v>2139</v>
          </cell>
          <cell r="Y1434">
            <v>0</v>
          </cell>
          <cell r="AA1434">
            <v>0</v>
          </cell>
          <cell r="AB1434">
            <v>19094853</v>
          </cell>
          <cell r="AC1434" t="str">
            <v>Registro Valido</v>
          </cell>
          <cell r="AD1434">
            <v>2139</v>
          </cell>
          <cell r="AE1434">
            <v>2139</v>
          </cell>
          <cell r="AF1434">
            <v>2139</v>
          </cell>
          <cell r="AG1434">
            <v>0</v>
          </cell>
          <cell r="AH1434">
            <v>2116</v>
          </cell>
          <cell r="AI1434">
            <v>2116</v>
          </cell>
          <cell r="AJ1434">
            <v>2116</v>
          </cell>
          <cell r="AK1434">
            <v>0</v>
          </cell>
          <cell r="AM1434" t="str">
            <v>ALI_71_SEG_8</v>
          </cell>
          <cell r="AN1434" t="str">
            <v>ALI_71_SEG_8_VAL_19094853</v>
          </cell>
          <cell r="AO1434">
            <v>4</v>
          </cell>
          <cell r="AP1434">
            <v>15111625.6</v>
          </cell>
          <cell r="AQ1434" t="b">
            <v>0</v>
          </cell>
          <cell r="AR1434" t="str">
            <v/>
          </cell>
          <cell r="AS1434" t="str">
            <v/>
          </cell>
          <cell r="AT1434" t="str">
            <v>ALI_71_SEG_8_</v>
          </cell>
          <cell r="AU1434">
            <v>1</v>
          </cell>
          <cell r="AV1434" t="str">
            <v>No Seleccionada</v>
          </cell>
        </row>
        <row r="1435">
          <cell r="A1435" t="b">
            <v>0</v>
          </cell>
          <cell r="B1435" t="str">
            <v>5to_Evento_973_V2_PIPPO_17517124.xlsm</v>
          </cell>
          <cell r="C1435">
            <v>71</v>
          </cell>
          <cell r="D1435">
            <v>2038</v>
          </cell>
          <cell r="E1435" t="str">
            <v>Alimentos Pippo S.A.S</v>
          </cell>
          <cell r="F1435">
            <v>640</v>
          </cell>
          <cell r="G1435" t="str">
            <v>BEBIDAS LÁCTEAS</v>
          </cell>
          <cell r="H1435" t="str">
            <v>71 : Yogur Con Cereal (Hojuela de Maíz azucarada)/ Yogurt entero con dulce  con cereal. Yogurt 150 cm3; Cereal 30 g</v>
          </cell>
          <cell r="I1435">
            <v>9</v>
          </cell>
          <cell r="J1435" t="str">
            <v>Sitio 1 : CARRERA 127#22G-18 INT 4 - Sitio 2 : SIBERIA KM 7.5 CELTA, LOTE 159 - Sitio 3 : CARRERA 68B #10A-18 - Sitio 4 : CALLE 24F#101B-15 - Sitio 5 : CARRERA 65B#10A-87 - Sitio 6 : AUTO MEDE KM 1,5 P INDUS FLORIDA BOD 23 - Sitio 7 : CARRERA 71 A BIS # 63D-38 -</v>
          </cell>
          <cell r="K1435">
            <v>44835</v>
          </cell>
          <cell r="L1435">
            <v>5552</v>
          </cell>
          <cell r="M1435">
            <v>1388</v>
          </cell>
          <cell r="N1435">
            <v>2082</v>
          </cell>
          <cell r="O1435">
            <v>0</v>
          </cell>
          <cell r="P1435">
            <v>2139</v>
          </cell>
          <cell r="Q1435">
            <v>0</v>
          </cell>
          <cell r="R1435">
            <v>2139</v>
          </cell>
          <cell r="S1435">
            <v>2139</v>
          </cell>
          <cell r="T1435">
            <v>0</v>
          </cell>
          <cell r="U1435">
            <v>2139</v>
          </cell>
          <cell r="V1435">
            <v>2139</v>
          </cell>
          <cell r="W1435">
            <v>0</v>
          </cell>
          <cell r="X1435">
            <v>2139</v>
          </cell>
          <cell r="Y1435">
            <v>0</v>
          </cell>
          <cell r="AA1435">
            <v>0</v>
          </cell>
          <cell r="AB1435">
            <v>19298058</v>
          </cell>
          <cell r="AC1435" t="str">
            <v>Registro Valido</v>
          </cell>
          <cell r="AD1435">
            <v>2139</v>
          </cell>
          <cell r="AE1435">
            <v>2139</v>
          </cell>
          <cell r="AF1435">
            <v>2139</v>
          </cell>
          <cell r="AG1435">
            <v>0</v>
          </cell>
          <cell r="AH1435">
            <v>2116</v>
          </cell>
          <cell r="AI1435">
            <v>2116</v>
          </cell>
          <cell r="AJ1435">
            <v>2116</v>
          </cell>
          <cell r="AK1435">
            <v>0</v>
          </cell>
          <cell r="AM1435" t="str">
            <v>ALI_71_SEG_9</v>
          </cell>
          <cell r="AN1435" t="str">
            <v>ALI_71_SEG_9_VAL_19298058</v>
          </cell>
          <cell r="AO1435">
            <v>4</v>
          </cell>
          <cell r="AP1435">
            <v>15272441.6</v>
          </cell>
          <cell r="AQ1435" t="b">
            <v>0</v>
          </cell>
          <cell r="AR1435" t="str">
            <v/>
          </cell>
          <cell r="AS1435" t="str">
            <v/>
          </cell>
          <cell r="AT1435" t="str">
            <v>ALI_71_SEG_9_</v>
          </cell>
          <cell r="AU1435">
            <v>1</v>
          </cell>
          <cell r="AV1435" t="str">
            <v>No Seleccionada</v>
          </cell>
        </row>
        <row r="1436">
          <cell r="A1436" t="b">
            <v>0</v>
          </cell>
          <cell r="B1436" t="str">
            <v>5to_Evento_973_V2_PIPPO_17517124.xlsm</v>
          </cell>
          <cell r="C1436">
            <v>71</v>
          </cell>
          <cell r="D1436">
            <v>2038</v>
          </cell>
          <cell r="E1436" t="str">
            <v>Alimentos Pippo S.A.S</v>
          </cell>
          <cell r="F1436">
            <v>641</v>
          </cell>
          <cell r="G1436" t="str">
            <v>BEBIDAS LÁCTEAS</v>
          </cell>
          <cell r="H1436" t="str">
            <v>71 : Yogur Con Cereal (Hojuela de Maíz azucarada)/ Yogurt entero con dulce  con cereal. Yogurt 150 cm3; Cereal 30 g</v>
          </cell>
          <cell r="I1436">
            <v>10</v>
          </cell>
          <cell r="J1436" t="str">
            <v>Sitio 1 : CARRERA 127#22G-18 INT 4 - Sitio 2 : SIBERIA KM 7.5 CELTA, LOTE 159 - Sitio 3 : CARRERA 68B #10A-18 - Sitio 4 : CALLE 24F#101B-15 - Sitio 5 : CARRERA 65B#10A-87 - Sitio 6 : AUTO MEDE KM 1,5 P INDUS FLORIDA BOD 23 - Sitio 7 : CARRERA 71 A BIS # 63D-38 -</v>
          </cell>
          <cell r="K1436">
            <v>44835</v>
          </cell>
          <cell r="L1436">
            <v>5560</v>
          </cell>
          <cell r="M1436">
            <v>1390</v>
          </cell>
          <cell r="N1436">
            <v>2085</v>
          </cell>
          <cell r="O1436">
            <v>0</v>
          </cell>
          <cell r="P1436">
            <v>2139</v>
          </cell>
          <cell r="Q1436">
            <v>0</v>
          </cell>
          <cell r="R1436">
            <v>2139</v>
          </cell>
          <cell r="S1436">
            <v>2139</v>
          </cell>
          <cell r="T1436">
            <v>0</v>
          </cell>
          <cell r="U1436">
            <v>2139</v>
          </cell>
          <cell r="V1436">
            <v>2139</v>
          </cell>
          <cell r="W1436">
            <v>0</v>
          </cell>
          <cell r="X1436">
            <v>2139</v>
          </cell>
          <cell r="Y1436">
            <v>0</v>
          </cell>
          <cell r="AA1436">
            <v>0</v>
          </cell>
          <cell r="AB1436">
            <v>19325865</v>
          </cell>
          <cell r="AC1436" t="str">
            <v>Registro Valido</v>
          </cell>
          <cell r="AD1436">
            <v>2139</v>
          </cell>
          <cell r="AE1436">
            <v>2139</v>
          </cell>
          <cell r="AF1436">
            <v>2139</v>
          </cell>
          <cell r="AG1436">
            <v>0</v>
          </cell>
          <cell r="AH1436">
            <v>2116</v>
          </cell>
          <cell r="AI1436">
            <v>2116</v>
          </cell>
          <cell r="AJ1436">
            <v>2116</v>
          </cell>
          <cell r="AK1436">
            <v>0</v>
          </cell>
          <cell r="AM1436" t="str">
            <v>ALI_71_SEG_10</v>
          </cell>
          <cell r="AN1436" t="str">
            <v>ALI_71_SEG_10_VAL_19325865</v>
          </cell>
          <cell r="AO1436">
            <v>4</v>
          </cell>
          <cell r="AP1436">
            <v>15294448</v>
          </cell>
          <cell r="AQ1436" t="b">
            <v>0</v>
          </cell>
          <cell r="AR1436" t="str">
            <v/>
          </cell>
          <cell r="AS1436" t="str">
            <v/>
          </cell>
          <cell r="AT1436" t="str">
            <v>ALI_71_SEG_10_</v>
          </cell>
          <cell r="AU1436">
            <v>1</v>
          </cell>
          <cell r="AV1436" t="str">
            <v>No Seleccionada</v>
          </cell>
        </row>
        <row r="1437">
          <cell r="A1437" t="b">
            <v>0</v>
          </cell>
          <cell r="B1437" t="str">
            <v>5to_Evento_973_V2_PIPPO_17517124.xlsm</v>
          </cell>
          <cell r="C1437">
            <v>71</v>
          </cell>
          <cell r="D1437">
            <v>2038</v>
          </cell>
          <cell r="E1437" t="str">
            <v>Alimentos Pippo S.A.S</v>
          </cell>
          <cell r="F1437">
            <v>643</v>
          </cell>
          <cell r="G1437" t="str">
            <v>BEBIDAS LÁCTEAS</v>
          </cell>
          <cell r="H1437" t="str">
            <v>71 : Yogur Con Cereal (Hojuela de Maíz azucarada)/ Yogurt entero con dulce  con cereal. Yogurt 150 cm3; Cereal 30 g</v>
          </cell>
          <cell r="I1437">
            <v>12</v>
          </cell>
          <cell r="J1437" t="str">
            <v>Sitio 1 : CARRERA 127#22G-18 INT 4 - Sitio 2 : SIBERIA KM 7.5 CELTA, LOTE 159 - Sitio 3 : CARRERA 68B #10A-18 - Sitio 4 : CALLE 24F#101B-15 - Sitio 5 : CARRERA 65B#10A-87 - Sitio 6 : AUTO MEDE KM 1,5 P INDUS FLORIDA BOD 23 - Sitio 7 : CARRERA 71 A BIS # 63D-38 -</v>
          </cell>
          <cell r="K1437">
            <v>44835</v>
          </cell>
          <cell r="L1437">
            <v>4970</v>
          </cell>
          <cell r="M1437">
            <v>1242</v>
          </cell>
          <cell r="N1437">
            <v>1864</v>
          </cell>
          <cell r="O1437">
            <v>0</v>
          </cell>
          <cell r="P1437">
            <v>2139</v>
          </cell>
          <cell r="Q1437">
            <v>0</v>
          </cell>
          <cell r="R1437">
            <v>2139</v>
          </cell>
          <cell r="S1437">
            <v>2139</v>
          </cell>
          <cell r="T1437">
            <v>0</v>
          </cell>
          <cell r="U1437">
            <v>2139</v>
          </cell>
          <cell r="V1437">
            <v>2139</v>
          </cell>
          <cell r="W1437">
            <v>0</v>
          </cell>
          <cell r="X1437">
            <v>2139</v>
          </cell>
          <cell r="Y1437">
            <v>0</v>
          </cell>
          <cell r="AA1437">
            <v>0</v>
          </cell>
          <cell r="AB1437">
            <v>17274564</v>
          </cell>
          <cell r="AC1437" t="str">
            <v>Registro Valido</v>
          </cell>
          <cell r="AD1437">
            <v>2139</v>
          </cell>
          <cell r="AE1437">
            <v>2139</v>
          </cell>
          <cell r="AF1437">
            <v>2139</v>
          </cell>
          <cell r="AG1437">
            <v>0</v>
          </cell>
          <cell r="AH1437">
            <v>2116</v>
          </cell>
          <cell r="AI1437">
            <v>2116</v>
          </cell>
          <cell r="AJ1437">
            <v>2116</v>
          </cell>
          <cell r="AK1437">
            <v>0</v>
          </cell>
          <cell r="AM1437" t="str">
            <v>ALI_71_SEG_12</v>
          </cell>
          <cell r="AN1437" t="str">
            <v>ALI_71_SEG_12_VAL_17274564</v>
          </cell>
          <cell r="AO1437">
            <v>4</v>
          </cell>
          <cell r="AP1437">
            <v>13671052.799999999</v>
          </cell>
          <cell r="AQ1437" t="b">
            <v>0</v>
          </cell>
          <cell r="AR1437" t="str">
            <v/>
          </cell>
          <cell r="AS1437" t="str">
            <v/>
          </cell>
          <cell r="AT1437" t="str">
            <v>ALI_71_SEG_12_</v>
          </cell>
          <cell r="AU1437">
            <v>1</v>
          </cell>
          <cell r="AV1437" t="str">
            <v>No Seleccionada</v>
          </cell>
        </row>
        <row r="1438">
          <cell r="A1438" t="b">
            <v>0</v>
          </cell>
          <cell r="B1438" t="str">
            <v>5to_Evento_973_V2_PIPPO_17517124.xlsm</v>
          </cell>
          <cell r="C1438">
            <v>71</v>
          </cell>
          <cell r="D1438">
            <v>2038</v>
          </cell>
          <cell r="E1438" t="str">
            <v>Alimentos Pippo S.A.S</v>
          </cell>
          <cell r="F1438">
            <v>644</v>
          </cell>
          <cell r="G1438" t="str">
            <v>BEBIDAS LÁCTEAS</v>
          </cell>
          <cell r="H1438" t="str">
            <v>71 : Yogur Con Cereal (Hojuela de Maíz azucarada)/ Yogurt entero con dulce  con cereal. Yogurt 150 cm3; Cereal 30 g</v>
          </cell>
          <cell r="I1438">
            <v>13</v>
          </cell>
          <cell r="J1438" t="str">
            <v>Sitio 1 : CARRERA 127#22G-18 INT 4 - Sitio 2 : SIBERIA KM 7.5 CELTA, LOTE 159 - Sitio 3 : CARRERA 68B #10A-18 - Sitio 4 : CALLE 24F#101B-15 - Sitio 5 : CARRERA 65B#10A-87 - Sitio 6 : AUTO MEDE KM 1,5 P INDUS FLORIDA BOD 23 - Sitio 7 : CARRERA 71 A BIS # 63D-38 -</v>
          </cell>
          <cell r="K1438">
            <v>44835</v>
          </cell>
          <cell r="L1438">
            <v>5277</v>
          </cell>
          <cell r="M1438">
            <v>1319</v>
          </cell>
          <cell r="N1438">
            <v>1979</v>
          </cell>
          <cell r="O1438">
            <v>0</v>
          </cell>
          <cell r="P1438">
            <v>2139</v>
          </cell>
          <cell r="Q1438">
            <v>0</v>
          </cell>
          <cell r="R1438">
            <v>2139</v>
          </cell>
          <cell r="S1438">
            <v>2139</v>
          </cell>
          <cell r="T1438">
            <v>0</v>
          </cell>
          <cell r="U1438">
            <v>2139</v>
          </cell>
          <cell r="V1438">
            <v>2139</v>
          </cell>
          <cell r="W1438">
            <v>0</v>
          </cell>
          <cell r="X1438">
            <v>2139</v>
          </cell>
          <cell r="Y1438">
            <v>0</v>
          </cell>
          <cell r="AA1438">
            <v>0</v>
          </cell>
          <cell r="AB1438">
            <v>18341925</v>
          </cell>
          <cell r="AC1438" t="str">
            <v>Registro Valido</v>
          </cell>
          <cell r="AD1438">
            <v>2139</v>
          </cell>
          <cell r="AE1438">
            <v>2139</v>
          </cell>
          <cell r="AF1438">
            <v>2139</v>
          </cell>
          <cell r="AG1438">
            <v>0</v>
          </cell>
          <cell r="AH1438">
            <v>2116</v>
          </cell>
          <cell r="AI1438">
            <v>2116</v>
          </cell>
          <cell r="AJ1438">
            <v>2116</v>
          </cell>
          <cell r="AK1438">
            <v>0</v>
          </cell>
          <cell r="AM1438" t="str">
            <v>ALI_71_SEG_13</v>
          </cell>
          <cell r="AN1438" t="str">
            <v>ALI_71_SEG_13_VAL_18341925</v>
          </cell>
          <cell r="AO1438">
            <v>4</v>
          </cell>
          <cell r="AP1438">
            <v>14515759.999999998</v>
          </cell>
          <cell r="AQ1438" t="b">
            <v>0</v>
          </cell>
          <cell r="AR1438" t="str">
            <v/>
          </cell>
          <cell r="AS1438" t="str">
            <v/>
          </cell>
          <cell r="AT1438" t="str">
            <v>ALI_71_SEG_13_</v>
          </cell>
          <cell r="AU1438">
            <v>1</v>
          </cell>
          <cell r="AV1438" t="str">
            <v>No Seleccionada</v>
          </cell>
        </row>
        <row r="1439">
          <cell r="A1439" t="b">
            <v>0</v>
          </cell>
          <cell r="B1439" t="str">
            <v>5to_Evento_973_V2_PIPPO_17517124.xlsm</v>
          </cell>
          <cell r="C1439">
            <v>71</v>
          </cell>
          <cell r="D1439">
            <v>2038</v>
          </cell>
          <cell r="E1439" t="str">
            <v>Alimentos Pippo S.A.S</v>
          </cell>
          <cell r="F1439">
            <v>645</v>
          </cell>
          <cell r="G1439" t="str">
            <v>BEBIDAS LÁCTEAS</v>
          </cell>
          <cell r="H1439" t="str">
            <v>71 : Yogur Con Cereal (Hojuela de Maíz azucarada)/ Yogurt entero con dulce  con cereal. Yogurt 150 cm3; Cereal 30 g</v>
          </cell>
          <cell r="I1439">
            <v>14</v>
          </cell>
          <cell r="J1439" t="str">
            <v>Sitio 1 : CARRERA 127#22G-18 INT 4 - Sitio 2 : SIBERIA KM 7.5 CELTA, LOTE 159 - Sitio 3 : CARRERA 68B #10A-18 - Sitio 4 : CALLE 24F#101B-15 - Sitio 5 : CARRERA 65B#10A-87 - Sitio 6 : AUTO MEDE KM 1,5 P INDUS FLORIDA BOD 23 - Sitio 7 : CARRERA 71 A BIS # 63D-38 -</v>
          </cell>
          <cell r="K1439">
            <v>44835</v>
          </cell>
          <cell r="L1439">
            <v>5229</v>
          </cell>
          <cell r="M1439">
            <v>1307</v>
          </cell>
          <cell r="N1439">
            <v>1961</v>
          </cell>
          <cell r="O1439">
            <v>0</v>
          </cell>
          <cell r="P1439">
            <v>2139</v>
          </cell>
          <cell r="Q1439">
            <v>0</v>
          </cell>
          <cell r="R1439">
            <v>2139</v>
          </cell>
          <cell r="S1439">
            <v>2139</v>
          </cell>
          <cell r="T1439">
            <v>0</v>
          </cell>
          <cell r="U1439">
            <v>2139</v>
          </cell>
          <cell r="V1439">
            <v>2139</v>
          </cell>
          <cell r="W1439">
            <v>0</v>
          </cell>
          <cell r="X1439">
            <v>2139</v>
          </cell>
          <cell r="Y1439">
            <v>0</v>
          </cell>
          <cell r="AA1439">
            <v>0</v>
          </cell>
          <cell r="AB1439">
            <v>18175083</v>
          </cell>
          <cell r="AC1439" t="str">
            <v>Registro Valido</v>
          </cell>
          <cell r="AD1439">
            <v>2139</v>
          </cell>
          <cell r="AE1439">
            <v>2139</v>
          </cell>
          <cell r="AF1439">
            <v>2139</v>
          </cell>
          <cell r="AG1439">
            <v>0</v>
          </cell>
          <cell r="AH1439">
            <v>2116</v>
          </cell>
          <cell r="AI1439">
            <v>2116</v>
          </cell>
          <cell r="AJ1439">
            <v>2116</v>
          </cell>
          <cell r="AK1439">
            <v>0</v>
          </cell>
          <cell r="AM1439" t="str">
            <v>ALI_71_SEG_14</v>
          </cell>
          <cell r="AN1439" t="str">
            <v>ALI_71_SEG_14_VAL_18175083</v>
          </cell>
          <cell r="AO1439">
            <v>4</v>
          </cell>
          <cell r="AP1439">
            <v>14383721.599999998</v>
          </cell>
          <cell r="AQ1439" t="b">
            <v>0</v>
          </cell>
          <cell r="AR1439" t="str">
            <v/>
          </cell>
          <cell r="AS1439" t="str">
            <v/>
          </cell>
          <cell r="AT1439" t="str">
            <v>ALI_71_SEG_14_</v>
          </cell>
          <cell r="AU1439">
            <v>1</v>
          </cell>
          <cell r="AV1439" t="str">
            <v>No Seleccionada</v>
          </cell>
        </row>
        <row r="1440">
          <cell r="A1440" t="str">
            <v>ALI_33_SEG_4</v>
          </cell>
          <cell r="B1440" t="str">
            <v>5to_Evento_973_V2_Provercol_17452475.xlsm</v>
          </cell>
          <cell r="C1440">
            <v>33</v>
          </cell>
          <cell r="D1440">
            <v>2084</v>
          </cell>
          <cell r="E1440" t="str">
            <v>Alimentos Provercol SAS</v>
          </cell>
          <cell r="F1440">
            <v>64</v>
          </cell>
          <cell r="G1440" t="str">
            <v>FRUTA</v>
          </cell>
          <cell r="H1440" t="str">
            <v>33 : Granadilla.</v>
          </cell>
          <cell r="I1440">
            <v>4</v>
          </cell>
          <cell r="J1440" t="str">
            <v>Sitio 1 : CARRERA 127#22G-18 INT 4 - Sitio 2 : SIBERIA KM 7.5 CELTA, LOTE 159 - Sitio 3 : CARRERA 68B #10A-18 - Sitio 4 : CALLE 24F#101B-15 - Sitio 5 : CARRERA 65B#10A-87 - Sitio 6 : AUTO MEDE KM 1,5 P INDUS FLORIDA BOD 23 - Sitio 7 : CARRERA 71 A BIS # 63D-38 -</v>
          </cell>
          <cell r="K1440">
            <v>44835</v>
          </cell>
          <cell r="L1440">
            <v>8412</v>
          </cell>
          <cell r="M1440">
            <v>9797</v>
          </cell>
          <cell r="N1440">
            <v>6798</v>
          </cell>
          <cell r="O1440">
            <v>296</v>
          </cell>
          <cell r="P1440">
            <v>898</v>
          </cell>
          <cell r="Q1440">
            <v>0.03</v>
          </cell>
          <cell r="R1440">
            <v>871.06</v>
          </cell>
          <cell r="S1440">
            <v>898</v>
          </cell>
          <cell r="T1440">
            <v>0.03</v>
          </cell>
          <cell r="U1440">
            <v>871.06</v>
          </cell>
          <cell r="V1440">
            <v>898</v>
          </cell>
          <cell r="W1440">
            <v>0.03</v>
          </cell>
          <cell r="X1440">
            <v>871.06</v>
          </cell>
          <cell r="Y1440">
            <v>898</v>
          </cell>
          <cell r="Z1440">
            <v>0.03</v>
          </cell>
          <cell r="AA1440">
            <v>871.06</v>
          </cell>
          <cell r="AB1440">
            <v>22040431.18</v>
          </cell>
          <cell r="AC1440" t="str">
            <v>Registro Valido</v>
          </cell>
          <cell r="AD1440">
            <v>898</v>
          </cell>
          <cell r="AE1440">
            <v>898</v>
          </cell>
          <cell r="AF1440">
            <v>898</v>
          </cell>
          <cell r="AG1440">
            <v>898</v>
          </cell>
          <cell r="AH1440">
            <v>870</v>
          </cell>
          <cell r="AI1440">
            <v>870</v>
          </cell>
          <cell r="AJ1440">
            <v>870</v>
          </cell>
          <cell r="AK1440">
            <v>870</v>
          </cell>
          <cell r="AM1440" t="str">
            <v>ALI_33_SEG_4</v>
          </cell>
          <cell r="AN1440" t="str">
            <v>ALI_33_SEG_4_VAL_22040431.18</v>
          </cell>
          <cell r="AO1440">
            <v>2</v>
          </cell>
          <cell r="AP1440">
            <v>22040431.18</v>
          </cell>
          <cell r="AQ1440" t="b">
            <v>1</v>
          </cell>
          <cell r="AR1440" t="str">
            <v/>
          </cell>
          <cell r="AS1440" t="str">
            <v>X</v>
          </cell>
          <cell r="AT1440" t="str">
            <v>ALI_33_SEG_4_X</v>
          </cell>
          <cell r="AU1440">
            <v>1</v>
          </cell>
          <cell r="AV1440" t="str">
            <v>Cotizacion Seleccionada</v>
          </cell>
        </row>
        <row r="1441">
          <cell r="A1441" t="str">
            <v>ALI_33_SEG_6</v>
          </cell>
          <cell r="B1441" t="str">
            <v>5to_Evento_973_V2_Provercol_17452475.xlsm</v>
          </cell>
          <cell r="C1441">
            <v>33</v>
          </cell>
          <cell r="D1441">
            <v>2084</v>
          </cell>
          <cell r="E1441" t="str">
            <v>Alimentos Provercol SAS</v>
          </cell>
          <cell r="F1441">
            <v>66</v>
          </cell>
          <cell r="G1441" t="str">
            <v>FRUTA</v>
          </cell>
          <cell r="H1441" t="str">
            <v>33 : Granadilla.</v>
          </cell>
          <cell r="I1441">
            <v>6</v>
          </cell>
          <cell r="J1441" t="str">
            <v>Sitio 1 : CARRERA 127#22G-18 INT 4 - Sitio 2 : SIBERIA KM 7.5 CELTA, LOTE 159 - Sitio 3 : CARRERA 68B #10A-18 - Sitio 4 : CALLE 24F#101B-15 - Sitio 5 : CARRERA 65B#10A-87 - Sitio 6 : AUTO MEDE KM 1,5 P INDUS FLORIDA BOD 23 - Sitio 7 : CARRERA 71 A BIS # 63D-38 -</v>
          </cell>
          <cell r="K1441">
            <v>44835</v>
          </cell>
          <cell r="L1441">
            <v>8467</v>
          </cell>
          <cell r="M1441">
            <v>9859</v>
          </cell>
          <cell r="N1441">
            <v>6839</v>
          </cell>
          <cell r="O1441">
            <v>298</v>
          </cell>
          <cell r="P1441">
            <v>898</v>
          </cell>
          <cell r="Q1441">
            <v>0.05</v>
          </cell>
          <cell r="R1441">
            <v>853.1</v>
          </cell>
          <cell r="S1441">
            <v>898</v>
          </cell>
          <cell r="T1441">
            <v>0.05</v>
          </cell>
          <cell r="U1441">
            <v>853.1</v>
          </cell>
          <cell r="V1441">
            <v>898</v>
          </cell>
          <cell r="W1441">
            <v>0.05</v>
          </cell>
          <cell r="X1441">
            <v>853.1</v>
          </cell>
          <cell r="Y1441">
            <v>898</v>
          </cell>
          <cell r="Z1441">
            <v>0.05</v>
          </cell>
          <cell r="AA1441">
            <v>853.1</v>
          </cell>
          <cell r="AB1441">
            <v>21722485.300000001</v>
          </cell>
          <cell r="AC1441" t="str">
            <v>Registro Valido</v>
          </cell>
          <cell r="AD1441">
            <v>898</v>
          </cell>
          <cell r="AE1441">
            <v>898</v>
          </cell>
          <cell r="AF1441">
            <v>898</v>
          </cell>
          <cell r="AG1441">
            <v>898</v>
          </cell>
          <cell r="AH1441">
            <v>870</v>
          </cell>
          <cell r="AI1441">
            <v>870</v>
          </cell>
          <cell r="AJ1441">
            <v>870</v>
          </cell>
          <cell r="AK1441">
            <v>870</v>
          </cell>
          <cell r="AM1441" t="str">
            <v>ALI_33_SEG_6</v>
          </cell>
          <cell r="AN1441" t="str">
            <v>ALI_33_SEG_6_VAL_21722485.3</v>
          </cell>
          <cell r="AO1441">
            <v>3</v>
          </cell>
          <cell r="AP1441">
            <v>21722485.300000001</v>
          </cell>
          <cell r="AQ1441" t="b">
            <v>1</v>
          </cell>
          <cell r="AR1441" t="str">
            <v/>
          </cell>
          <cell r="AS1441" t="str">
            <v>X</v>
          </cell>
          <cell r="AT1441" t="str">
            <v>ALI_33_SEG_6_X</v>
          </cell>
          <cell r="AU1441">
            <v>1</v>
          </cell>
          <cell r="AV1441" t="str">
            <v>Cotizacion Seleccionada</v>
          </cell>
        </row>
        <row r="1442">
          <cell r="A1442" t="b">
            <v>0</v>
          </cell>
          <cell r="B1442" t="str">
            <v>5to_Evento_973_V2_Provercol_17452475.xlsm</v>
          </cell>
          <cell r="C1442">
            <v>33</v>
          </cell>
          <cell r="D1442">
            <v>2084</v>
          </cell>
          <cell r="E1442" t="str">
            <v>Alimentos Provercol SAS</v>
          </cell>
          <cell r="F1442">
            <v>67</v>
          </cell>
          <cell r="G1442" t="str">
            <v>FRUTA</v>
          </cell>
          <cell r="H1442" t="str">
            <v>33 : Granadilla.</v>
          </cell>
          <cell r="I1442">
            <v>7</v>
          </cell>
          <cell r="J1442" t="str">
            <v>Sitio 1 : CARRERA 127#22G-18 INT 4 - Sitio 2 : SIBERIA KM 7.5 CELTA, LOTE 159 - Sitio 3 : CARRERA 68B #10A-18 - Sitio 4 : CALLE 24F#101B-15 - Sitio 5 : CARRERA 65B#10A-87 - Sitio 6 : AUTO MEDE KM 1,5 P INDUS FLORIDA BOD 23 - Sitio 7 : CARRERA 71 A BIS # 63D-38 -</v>
          </cell>
          <cell r="K1442">
            <v>44835</v>
          </cell>
          <cell r="L1442">
            <v>8645</v>
          </cell>
          <cell r="M1442">
            <v>10070</v>
          </cell>
          <cell r="N1442">
            <v>6984</v>
          </cell>
          <cell r="O1442">
            <v>304</v>
          </cell>
          <cell r="P1442">
            <v>898</v>
          </cell>
          <cell r="Q1442">
            <v>7.0000000000000007E-2</v>
          </cell>
          <cell r="R1442">
            <v>835.14</v>
          </cell>
          <cell r="S1442">
            <v>898</v>
          </cell>
          <cell r="T1442">
            <v>7.0000000000000007E-2</v>
          </cell>
          <cell r="U1442">
            <v>835.14</v>
          </cell>
          <cell r="V1442">
            <v>898</v>
          </cell>
          <cell r="W1442">
            <v>7.0000000000000007E-2</v>
          </cell>
          <cell r="X1442">
            <v>835.14</v>
          </cell>
          <cell r="Y1442">
            <v>898</v>
          </cell>
          <cell r="Z1442">
            <v>7.0000000000000007E-2</v>
          </cell>
          <cell r="AA1442">
            <v>835.14</v>
          </cell>
          <cell r="AB1442">
            <v>21716145.419999998</v>
          </cell>
          <cell r="AC1442" t="str">
            <v>Registro Valido</v>
          </cell>
          <cell r="AD1442">
            <v>898</v>
          </cell>
          <cell r="AE1442">
            <v>898</v>
          </cell>
          <cell r="AF1442">
            <v>898</v>
          </cell>
          <cell r="AG1442">
            <v>898</v>
          </cell>
          <cell r="AH1442">
            <v>870</v>
          </cell>
          <cell r="AI1442">
            <v>870</v>
          </cell>
          <cell r="AJ1442">
            <v>870</v>
          </cell>
          <cell r="AK1442">
            <v>870</v>
          </cell>
          <cell r="AM1442" t="str">
            <v>ALI_33_SEG_7</v>
          </cell>
          <cell r="AN1442" t="str">
            <v>ALI_33_SEG_7_VAL_21716145.42</v>
          </cell>
          <cell r="AO1442">
            <v>3</v>
          </cell>
          <cell r="AP1442">
            <v>18098088</v>
          </cell>
          <cell r="AQ1442" t="b">
            <v>0</v>
          </cell>
          <cell r="AR1442" t="str">
            <v/>
          </cell>
          <cell r="AS1442" t="str">
            <v/>
          </cell>
          <cell r="AT1442" t="str">
            <v>ALI_33_SEG_7_</v>
          </cell>
          <cell r="AU1442">
            <v>1</v>
          </cell>
          <cell r="AV1442" t="str">
            <v>No Seleccionada</v>
          </cell>
        </row>
        <row r="1443">
          <cell r="A1443" t="str">
            <v>ALI_33_SEG_9</v>
          </cell>
          <cell r="B1443" t="str">
            <v>5to_Evento_973_V2_Provercol_17452475.xlsm</v>
          </cell>
          <cell r="C1443">
            <v>33</v>
          </cell>
          <cell r="D1443">
            <v>2084</v>
          </cell>
          <cell r="E1443" t="str">
            <v>Alimentos Provercol SAS</v>
          </cell>
          <cell r="F1443">
            <v>69</v>
          </cell>
          <cell r="G1443" t="str">
            <v>FRUTA</v>
          </cell>
          <cell r="H1443" t="str">
            <v>33 : Granadilla.</v>
          </cell>
          <cell r="I1443">
            <v>9</v>
          </cell>
          <cell r="J1443" t="str">
            <v>Sitio 1 : CARRERA 127#22G-18 INT 4 - Sitio 2 : SIBERIA KM 7.5 CELTA, LOTE 159 - Sitio 3 : CARRERA 68B #10A-18 - Sitio 4 : CALLE 24F#101B-15 - Sitio 5 : CARRERA 65B#10A-87 - Sitio 6 : AUTO MEDE KM 1,5 P INDUS FLORIDA BOD 23 - Sitio 7 : CARRERA 71 A BIS # 63D-38 -</v>
          </cell>
          <cell r="K1443">
            <v>44835</v>
          </cell>
          <cell r="L1443">
            <v>8433</v>
          </cell>
          <cell r="M1443">
            <v>9821</v>
          </cell>
          <cell r="N1443">
            <v>6812</v>
          </cell>
          <cell r="O1443">
            <v>296</v>
          </cell>
          <cell r="P1443">
            <v>898</v>
          </cell>
          <cell r="Q1443">
            <v>0.09</v>
          </cell>
          <cell r="R1443">
            <v>817.18</v>
          </cell>
          <cell r="S1443">
            <v>898</v>
          </cell>
          <cell r="T1443">
            <v>0.09</v>
          </cell>
          <cell r="U1443">
            <v>817.18</v>
          </cell>
          <cell r="V1443">
            <v>898</v>
          </cell>
          <cell r="W1443">
            <v>0.09</v>
          </cell>
          <cell r="X1443">
            <v>817.18</v>
          </cell>
          <cell r="Y1443">
            <v>898</v>
          </cell>
          <cell r="Z1443">
            <v>0.09</v>
          </cell>
          <cell r="AA1443">
            <v>817.18</v>
          </cell>
          <cell r="AB1443">
            <v>20725319.16</v>
          </cell>
          <cell r="AC1443" t="str">
            <v>Registro Valido</v>
          </cell>
          <cell r="AD1443">
            <v>898</v>
          </cell>
          <cell r="AE1443">
            <v>898</v>
          </cell>
          <cell r="AF1443">
            <v>898</v>
          </cell>
          <cell r="AG1443">
            <v>898</v>
          </cell>
          <cell r="AH1443">
            <v>870</v>
          </cell>
          <cell r="AI1443">
            <v>870</v>
          </cell>
          <cell r="AJ1443">
            <v>870</v>
          </cell>
          <cell r="AK1443">
            <v>870</v>
          </cell>
          <cell r="AM1443" t="str">
            <v>ALI_33_SEG_9</v>
          </cell>
          <cell r="AN1443" t="str">
            <v>ALI_33_SEG_9_VAL_20725319.16</v>
          </cell>
          <cell r="AO1443">
            <v>3</v>
          </cell>
          <cell r="AP1443">
            <v>20725319.16</v>
          </cell>
          <cell r="AQ1443" t="b">
            <v>1</v>
          </cell>
          <cell r="AR1443" t="str">
            <v/>
          </cell>
          <cell r="AS1443" t="str">
            <v>X</v>
          </cell>
          <cell r="AT1443" t="str">
            <v>ALI_33_SEG_9_X</v>
          </cell>
          <cell r="AU1443">
            <v>1</v>
          </cell>
          <cell r="AV1443" t="str">
            <v>Cotizacion Seleccionada</v>
          </cell>
        </row>
        <row r="1444">
          <cell r="A1444" t="str">
            <v>ALI_33_SEG_10</v>
          </cell>
          <cell r="B1444" t="str">
            <v>5to_Evento_973_V2_Provercol_17452475.xlsm</v>
          </cell>
          <cell r="C1444">
            <v>33</v>
          </cell>
          <cell r="D1444">
            <v>2084</v>
          </cell>
          <cell r="E1444" t="str">
            <v>Alimentos Provercol SAS</v>
          </cell>
          <cell r="F1444">
            <v>70</v>
          </cell>
          <cell r="G1444" t="str">
            <v>FRUTA</v>
          </cell>
          <cell r="H1444" t="str">
            <v>33 : Granadilla.</v>
          </cell>
          <cell r="I1444">
            <v>10</v>
          </cell>
          <cell r="J1444" t="str">
            <v>Sitio 1 : CARRERA 127#22G-18 INT 4 - Sitio 2 : SIBERIA KM 7.5 CELTA, LOTE 159 - Sitio 3 : CARRERA 68B #10A-18 - Sitio 4 : CALLE 24F#101B-15 - Sitio 5 : CARRERA 65B#10A-87 - Sitio 6 : AUTO MEDE KM 1,5 P INDUS FLORIDA BOD 23 - Sitio 7 : CARRERA 71 A BIS # 63D-38 -</v>
          </cell>
          <cell r="K1444">
            <v>44835</v>
          </cell>
          <cell r="L1444">
            <v>8444</v>
          </cell>
          <cell r="M1444">
            <v>9838</v>
          </cell>
          <cell r="N1444">
            <v>6823</v>
          </cell>
          <cell r="O1444">
            <v>297</v>
          </cell>
          <cell r="P1444">
            <v>898</v>
          </cell>
          <cell r="Q1444">
            <v>7.0000000000000007E-2</v>
          </cell>
          <cell r="R1444">
            <v>835.14</v>
          </cell>
          <cell r="S1444">
            <v>898</v>
          </cell>
          <cell r="T1444">
            <v>7.0000000000000007E-2</v>
          </cell>
          <cell r="U1444">
            <v>835.14</v>
          </cell>
          <cell r="V1444">
            <v>898</v>
          </cell>
          <cell r="W1444">
            <v>7.0000000000000007E-2</v>
          </cell>
          <cell r="X1444">
            <v>835.14</v>
          </cell>
          <cell r="Y1444">
            <v>898</v>
          </cell>
          <cell r="Z1444">
            <v>7.0000000000000007E-2</v>
          </cell>
          <cell r="AA1444">
            <v>835.14</v>
          </cell>
          <cell r="AB1444">
            <v>21214226.279999997</v>
          </cell>
          <cell r="AC1444" t="str">
            <v>Registro Valido</v>
          </cell>
          <cell r="AD1444">
            <v>898</v>
          </cell>
          <cell r="AE1444">
            <v>898</v>
          </cell>
          <cell r="AF1444">
            <v>898</v>
          </cell>
          <cell r="AG1444">
            <v>898</v>
          </cell>
          <cell r="AH1444">
            <v>870</v>
          </cell>
          <cell r="AI1444">
            <v>870</v>
          </cell>
          <cell r="AJ1444">
            <v>870</v>
          </cell>
          <cell r="AK1444">
            <v>870</v>
          </cell>
          <cell r="AM1444" t="str">
            <v>ALI_33_SEG_10</v>
          </cell>
          <cell r="AN1444" t="str">
            <v>ALI_33_SEG_10_VAL_21214226.28</v>
          </cell>
          <cell r="AO1444">
            <v>3</v>
          </cell>
          <cell r="AP1444">
            <v>21214226.279999997</v>
          </cell>
          <cell r="AQ1444" t="b">
            <v>1</v>
          </cell>
          <cell r="AR1444" t="str">
            <v/>
          </cell>
          <cell r="AS1444" t="str">
            <v>X</v>
          </cell>
          <cell r="AT1444" t="str">
            <v>ALI_33_SEG_10_X</v>
          </cell>
          <cell r="AU1444">
            <v>1</v>
          </cell>
          <cell r="AV1444" t="str">
            <v>Cotizacion Seleccionada</v>
          </cell>
        </row>
        <row r="1445">
          <cell r="A1445" t="b">
            <v>0</v>
          </cell>
          <cell r="B1445" t="str">
            <v>5to_Evento_973_V2_Provercol_17452475.xlsm</v>
          </cell>
          <cell r="C1445">
            <v>33</v>
          </cell>
          <cell r="D1445">
            <v>2084</v>
          </cell>
          <cell r="E1445" t="str">
            <v>Alimentos Provercol SAS</v>
          </cell>
          <cell r="F1445">
            <v>72</v>
          </cell>
          <cell r="G1445" t="str">
            <v>FRUTA</v>
          </cell>
          <cell r="H1445" t="str">
            <v>33 : Granadilla.</v>
          </cell>
          <cell r="I1445">
            <v>12</v>
          </cell>
          <cell r="J1445" t="str">
            <v>Sitio 1 : CARRERA 127#22G-18 INT 4 - Sitio 2 : SIBERIA KM 7.5 CELTA, LOTE 159 - Sitio 3 : CARRERA 68B #10A-18 - Sitio 4 : CALLE 24F#101B-15 - Sitio 5 : CARRERA 65B#10A-87 - Sitio 6 : AUTO MEDE KM 1,5 P INDUS FLORIDA BOD 23 - Sitio 7 : CARRERA 71 A BIS # 63D-38 -</v>
          </cell>
          <cell r="K1445">
            <v>44835</v>
          </cell>
          <cell r="L1445">
            <v>7546</v>
          </cell>
          <cell r="M1445">
            <v>8792</v>
          </cell>
          <cell r="N1445">
            <v>6097</v>
          </cell>
          <cell r="O1445">
            <v>265</v>
          </cell>
          <cell r="P1445">
            <v>898</v>
          </cell>
          <cell r="Q1445">
            <v>0.09</v>
          </cell>
          <cell r="R1445">
            <v>817.18</v>
          </cell>
          <cell r="S1445">
            <v>898</v>
          </cell>
          <cell r="T1445">
            <v>0.09</v>
          </cell>
          <cell r="U1445">
            <v>817.18</v>
          </cell>
          <cell r="V1445">
            <v>898</v>
          </cell>
          <cell r="W1445">
            <v>0.09</v>
          </cell>
          <cell r="X1445">
            <v>817.18</v>
          </cell>
          <cell r="Y1445">
            <v>898</v>
          </cell>
          <cell r="Z1445">
            <v>0.09</v>
          </cell>
          <cell r="AA1445">
            <v>817.18</v>
          </cell>
          <cell r="AB1445">
            <v>18549986</v>
          </cell>
          <cell r="AC1445" t="str">
            <v>Registro Valido</v>
          </cell>
          <cell r="AD1445">
            <v>898</v>
          </cell>
          <cell r="AE1445">
            <v>898</v>
          </cell>
          <cell r="AF1445">
            <v>898</v>
          </cell>
          <cell r="AG1445">
            <v>898</v>
          </cell>
          <cell r="AH1445">
            <v>870</v>
          </cell>
          <cell r="AI1445">
            <v>870</v>
          </cell>
          <cell r="AJ1445">
            <v>870</v>
          </cell>
          <cell r="AK1445">
            <v>870</v>
          </cell>
          <cell r="AM1445" t="str">
            <v>ALI_33_SEG_12</v>
          </cell>
          <cell r="AN1445" t="str">
            <v>ALI_33_SEG_12_VAL_18549986</v>
          </cell>
          <cell r="AO1445">
            <v>4</v>
          </cell>
          <cell r="AP1445">
            <v>15799200</v>
          </cell>
          <cell r="AQ1445" t="b">
            <v>0</v>
          </cell>
          <cell r="AR1445" t="str">
            <v/>
          </cell>
          <cell r="AS1445" t="str">
            <v/>
          </cell>
          <cell r="AT1445" t="str">
            <v>ALI_33_SEG_12_</v>
          </cell>
          <cell r="AU1445">
            <v>1</v>
          </cell>
          <cell r="AV1445" t="str">
            <v>No Seleccionada</v>
          </cell>
        </row>
        <row r="1446">
          <cell r="A1446" t="str">
            <v>ALI_33_SEG_13</v>
          </cell>
          <cell r="B1446" t="str">
            <v>5to_Evento_973_V2_Provercol_17452475.xlsm</v>
          </cell>
          <cell r="C1446">
            <v>33</v>
          </cell>
          <cell r="D1446">
            <v>2084</v>
          </cell>
          <cell r="E1446" t="str">
            <v>Alimentos Provercol SAS</v>
          </cell>
          <cell r="F1446">
            <v>73</v>
          </cell>
          <cell r="G1446" t="str">
            <v>FRUTA</v>
          </cell>
          <cell r="H1446" t="str">
            <v>33 : Granadilla.</v>
          </cell>
          <cell r="I1446">
            <v>13</v>
          </cell>
          <cell r="J1446" t="str">
            <v>Sitio 1 : CARRERA 127#22G-18 INT 4 - Sitio 2 : SIBERIA KM 7.5 CELTA, LOTE 159 - Sitio 3 : CARRERA 68B #10A-18 - Sitio 4 : CALLE 24F#101B-15 - Sitio 5 : CARRERA 65B#10A-87 - Sitio 6 : AUTO MEDE KM 1,5 P INDUS FLORIDA BOD 23 - Sitio 7 : CARRERA 71 A BIS # 63D-38 -</v>
          </cell>
          <cell r="K1446">
            <v>44835</v>
          </cell>
          <cell r="L1446">
            <v>8015</v>
          </cell>
          <cell r="M1446">
            <v>9335</v>
          </cell>
          <cell r="N1446">
            <v>6473</v>
          </cell>
          <cell r="O1446">
            <v>282</v>
          </cell>
          <cell r="P1446">
            <v>898</v>
          </cell>
          <cell r="Q1446">
            <v>0.05</v>
          </cell>
          <cell r="R1446">
            <v>853.1</v>
          </cell>
          <cell r="S1446">
            <v>898</v>
          </cell>
          <cell r="T1446">
            <v>0.05</v>
          </cell>
          <cell r="U1446">
            <v>853.1</v>
          </cell>
          <cell r="V1446">
            <v>898</v>
          </cell>
          <cell r="W1446">
            <v>0.05</v>
          </cell>
          <cell r="X1446">
            <v>853.1</v>
          </cell>
          <cell r="Y1446">
            <v>898</v>
          </cell>
          <cell r="Z1446">
            <v>0.05</v>
          </cell>
          <cell r="AA1446">
            <v>853.1</v>
          </cell>
          <cell r="AB1446">
            <v>20563975.5</v>
          </cell>
          <cell r="AC1446" t="str">
            <v>Registro Valido</v>
          </cell>
          <cell r="AD1446">
            <v>898</v>
          </cell>
          <cell r="AE1446">
            <v>898</v>
          </cell>
          <cell r="AF1446">
            <v>898</v>
          </cell>
          <cell r="AG1446">
            <v>898</v>
          </cell>
          <cell r="AH1446">
            <v>870</v>
          </cell>
          <cell r="AI1446">
            <v>870</v>
          </cell>
          <cell r="AJ1446">
            <v>870</v>
          </cell>
          <cell r="AK1446">
            <v>870</v>
          </cell>
          <cell r="AM1446" t="str">
            <v>ALI_33_SEG_13</v>
          </cell>
          <cell r="AN1446" t="str">
            <v>ALI_33_SEG_13_VAL_20563975.5</v>
          </cell>
          <cell r="AO1446">
            <v>3</v>
          </cell>
          <cell r="AP1446">
            <v>20563975.5</v>
          </cell>
          <cell r="AQ1446" t="b">
            <v>1</v>
          </cell>
          <cell r="AR1446" t="str">
            <v/>
          </cell>
          <cell r="AS1446" t="str">
            <v>X</v>
          </cell>
          <cell r="AT1446" t="str">
            <v>ALI_33_SEG_13_X</v>
          </cell>
          <cell r="AU1446">
            <v>1</v>
          </cell>
          <cell r="AV1446" t="str">
            <v>Cotizacion Seleccionada</v>
          </cell>
        </row>
        <row r="1447">
          <cell r="A1447" t="b">
            <v>0</v>
          </cell>
          <cell r="B1447" t="str">
            <v>5to_Evento_973_V2_Provercol_17452475.xlsm</v>
          </cell>
          <cell r="C1447">
            <v>60</v>
          </cell>
          <cell r="D1447">
            <v>2084</v>
          </cell>
          <cell r="E1447" t="str">
            <v>Alimentos Provercol SAS</v>
          </cell>
          <cell r="F1447">
            <v>237</v>
          </cell>
          <cell r="G1447" t="str">
            <v>FRUTOS SECOS</v>
          </cell>
          <cell r="H1447" t="str">
            <v>60 : Maní  bajo en sal o bajo en sodio.</v>
          </cell>
          <cell r="I1447">
            <v>1</v>
          </cell>
          <cell r="J1447" t="str">
            <v>Sitio 1 : CARRERA 127#22G-18 INT 4 - Sitio 2 : SIBERIA KM 7.5 CELTA, LOTE 159 - Sitio 3 : CARRERA 68B #10A-18 - Sitio 4 : CALLE 24F#101B-15 - Sitio 5 : CARRERA 65B#10A-87 - Sitio 6 : AUTO MEDE KM 1,5 P INDUS FLORIDA BOD 23 - Sitio 7 : CARRERA 71 A BIS # 63D-38 -</v>
          </cell>
          <cell r="K1447">
            <v>44835</v>
          </cell>
          <cell r="L1447">
            <v>7267</v>
          </cell>
          <cell r="M1447">
            <v>8741</v>
          </cell>
          <cell r="N1447">
            <v>5632</v>
          </cell>
          <cell r="O1447">
            <v>405</v>
          </cell>
          <cell r="P1447">
            <v>280</v>
          </cell>
          <cell r="Q1447">
            <v>0</v>
          </cell>
          <cell r="R1447">
            <v>280</v>
          </cell>
          <cell r="S1447">
            <v>559</v>
          </cell>
          <cell r="T1447">
            <v>0</v>
          </cell>
          <cell r="U1447">
            <v>559</v>
          </cell>
          <cell r="V1447">
            <v>1118</v>
          </cell>
          <cell r="W1447">
            <v>0</v>
          </cell>
          <cell r="X1447">
            <v>1118</v>
          </cell>
          <cell r="Y1447">
            <v>1118</v>
          </cell>
          <cell r="Z1447">
            <v>0</v>
          </cell>
          <cell r="AA1447">
            <v>1118</v>
          </cell>
          <cell r="AB1447">
            <v>13670345</v>
          </cell>
          <cell r="AC1447" t="str">
            <v>Registro Valido</v>
          </cell>
          <cell r="AD1447">
            <v>280</v>
          </cell>
          <cell r="AE1447">
            <v>559</v>
          </cell>
          <cell r="AF1447">
            <v>1118</v>
          </cell>
          <cell r="AG1447">
            <v>1118</v>
          </cell>
          <cell r="AH1447">
            <v>269</v>
          </cell>
          <cell r="AI1447">
            <v>537</v>
          </cell>
          <cell r="AJ1447">
            <v>1075</v>
          </cell>
          <cell r="AK1447">
            <v>1075</v>
          </cell>
          <cell r="AM1447" t="str">
            <v>ALI_60_SEG_1</v>
          </cell>
          <cell r="AN1447" t="str">
            <v>ALI_60_SEG_1_VAL_13670345</v>
          </cell>
          <cell r="AO1447">
            <v>2</v>
          </cell>
          <cell r="AP1447">
            <v>10510812</v>
          </cell>
          <cell r="AQ1447" t="b">
            <v>0</v>
          </cell>
          <cell r="AR1447" t="str">
            <v/>
          </cell>
          <cell r="AS1447" t="str">
            <v/>
          </cell>
          <cell r="AT1447" t="str">
            <v>ALI_60_SEG_1_</v>
          </cell>
          <cell r="AU1447">
            <v>1</v>
          </cell>
          <cell r="AV1447" t="str">
            <v>No Seleccionada</v>
          </cell>
        </row>
        <row r="1448">
          <cell r="A1448" t="b">
            <v>0</v>
          </cell>
          <cell r="B1448" t="str">
            <v>5to_Evento_973_V2_Provercol_17452475.xlsm</v>
          </cell>
          <cell r="C1448">
            <v>60</v>
          </cell>
          <cell r="D1448">
            <v>2084</v>
          </cell>
          <cell r="E1448" t="str">
            <v>Alimentos Provercol SAS</v>
          </cell>
          <cell r="F1448">
            <v>238</v>
          </cell>
          <cell r="G1448" t="str">
            <v>FRUTOS SECOS</v>
          </cell>
          <cell r="H1448" t="str">
            <v>60 : Maní  bajo en sal o bajo en sodio.</v>
          </cell>
          <cell r="I1448">
            <v>2</v>
          </cell>
          <cell r="J1448" t="str">
            <v>Sitio 1 : CARRERA 127#22G-18 INT 4 - Sitio 2 : SIBERIA KM 7.5 CELTA, LOTE 159 - Sitio 3 : CARRERA 68B #10A-18 - Sitio 4 : CALLE 24F#101B-15 - Sitio 5 : CARRERA 65B#10A-87 - Sitio 6 : AUTO MEDE KM 1,5 P INDUS FLORIDA BOD 23 - Sitio 7 : CARRERA 71 A BIS # 63D-38 -</v>
          </cell>
          <cell r="K1448">
            <v>44835</v>
          </cell>
          <cell r="L1448">
            <v>7434</v>
          </cell>
          <cell r="M1448">
            <v>8939</v>
          </cell>
          <cell r="N1448">
            <v>5759</v>
          </cell>
          <cell r="O1448">
            <v>414</v>
          </cell>
          <cell r="P1448">
            <v>280</v>
          </cell>
          <cell r="Q1448">
            <v>0</v>
          </cell>
          <cell r="R1448">
            <v>280</v>
          </cell>
          <cell r="S1448">
            <v>559</v>
          </cell>
          <cell r="T1448">
            <v>0</v>
          </cell>
          <cell r="U1448">
            <v>559</v>
          </cell>
          <cell r="V1448">
            <v>1118</v>
          </cell>
          <cell r="W1448">
            <v>0</v>
          </cell>
          <cell r="X1448">
            <v>1118</v>
          </cell>
          <cell r="Y1448">
            <v>1118</v>
          </cell>
          <cell r="Z1448">
            <v>0</v>
          </cell>
          <cell r="AA1448">
            <v>1118</v>
          </cell>
          <cell r="AB1448">
            <v>13979835</v>
          </cell>
          <cell r="AC1448" t="str">
            <v>Registro Valido</v>
          </cell>
          <cell r="AD1448">
            <v>280</v>
          </cell>
          <cell r="AE1448">
            <v>559</v>
          </cell>
          <cell r="AF1448">
            <v>1118</v>
          </cell>
          <cell r="AG1448">
            <v>1118</v>
          </cell>
          <cell r="AH1448">
            <v>269</v>
          </cell>
          <cell r="AI1448">
            <v>537</v>
          </cell>
          <cell r="AJ1448">
            <v>1075</v>
          </cell>
          <cell r="AK1448">
            <v>1075</v>
          </cell>
          <cell r="AM1448" t="str">
            <v>ALI_60_SEG_2</v>
          </cell>
          <cell r="AN1448" t="str">
            <v>ALI_60_SEG_2_VAL_13979835</v>
          </cell>
          <cell r="AO1448">
            <v>2</v>
          </cell>
          <cell r="AP1448">
            <v>10748771.199999999</v>
          </cell>
          <cell r="AQ1448" t="b">
            <v>0</v>
          </cell>
          <cell r="AR1448" t="str">
            <v/>
          </cell>
          <cell r="AS1448" t="str">
            <v/>
          </cell>
          <cell r="AT1448" t="str">
            <v>ALI_60_SEG_2_</v>
          </cell>
          <cell r="AU1448">
            <v>1</v>
          </cell>
          <cell r="AV1448" t="str">
            <v>No Seleccionada</v>
          </cell>
        </row>
        <row r="1449">
          <cell r="A1449" t="str">
            <v>ALI_60_SEG_3</v>
          </cell>
          <cell r="B1449" t="str">
            <v>5to_Evento_973_V2_Provercol_17452475.xlsm</v>
          </cell>
          <cell r="C1449">
            <v>60</v>
          </cell>
          <cell r="D1449">
            <v>2084</v>
          </cell>
          <cell r="E1449" t="str">
            <v>Alimentos Provercol SAS</v>
          </cell>
          <cell r="F1449">
            <v>239</v>
          </cell>
          <cell r="G1449" t="str">
            <v>FRUTOS SECOS</v>
          </cell>
          <cell r="H1449" t="str">
            <v>60 : Maní  bajo en sal o bajo en sodio.</v>
          </cell>
          <cell r="I1449">
            <v>3</v>
          </cell>
          <cell r="J1449" t="str">
            <v>Sitio 1 : CARRERA 127#22G-18 INT 4 - Sitio 2 : SIBERIA KM 7.5 CELTA, LOTE 159 - Sitio 3 : CARRERA 68B #10A-18 - Sitio 4 : CALLE 24F#101B-15 - Sitio 5 : CARRERA 65B#10A-87 - Sitio 6 : AUTO MEDE KM 1,5 P INDUS FLORIDA BOD 23 - Sitio 7 : CARRERA 71 A BIS # 63D-38 -</v>
          </cell>
          <cell r="K1449">
            <v>44835</v>
          </cell>
          <cell r="L1449">
            <v>7389</v>
          </cell>
          <cell r="M1449">
            <v>8885</v>
          </cell>
          <cell r="N1449">
            <v>5725</v>
          </cell>
          <cell r="O1449">
            <v>411</v>
          </cell>
          <cell r="P1449">
            <v>280</v>
          </cell>
          <cell r="Q1449">
            <v>0.23141999999999999</v>
          </cell>
          <cell r="R1449">
            <v>215.2</v>
          </cell>
          <cell r="S1449">
            <v>559</v>
          </cell>
          <cell r="T1449">
            <v>0.23147999999999999</v>
          </cell>
          <cell r="U1449">
            <v>429.6</v>
          </cell>
          <cell r="V1449">
            <v>1118</v>
          </cell>
          <cell r="W1449">
            <v>0.23077</v>
          </cell>
          <cell r="X1449">
            <v>860</v>
          </cell>
          <cell r="Y1449">
            <v>1118</v>
          </cell>
          <cell r="Z1449">
            <v>0.23077</v>
          </cell>
          <cell r="AA1449">
            <v>860</v>
          </cell>
          <cell r="AB1449">
            <v>10684068.800000001</v>
          </cell>
          <cell r="AC1449" t="str">
            <v>Registro Valido</v>
          </cell>
          <cell r="AD1449">
            <v>280</v>
          </cell>
          <cell r="AE1449">
            <v>559</v>
          </cell>
          <cell r="AF1449">
            <v>1118</v>
          </cell>
          <cell r="AG1449">
            <v>1118</v>
          </cell>
          <cell r="AH1449">
            <v>269</v>
          </cell>
          <cell r="AI1449">
            <v>537</v>
          </cell>
          <cell r="AJ1449">
            <v>1075</v>
          </cell>
          <cell r="AK1449">
            <v>1075</v>
          </cell>
          <cell r="AM1449" t="str">
            <v>ALI_60_SEG_3</v>
          </cell>
          <cell r="AN1449" t="str">
            <v>ALI_60_SEG_3_VAL_10684068.8</v>
          </cell>
          <cell r="AO1449">
            <v>2</v>
          </cell>
          <cell r="AP1449">
            <v>10684068.800000001</v>
          </cell>
          <cell r="AQ1449" t="b">
            <v>1</v>
          </cell>
          <cell r="AR1449" t="str">
            <v>Empate</v>
          </cell>
          <cell r="AS1449" t="str">
            <v>x</v>
          </cell>
          <cell r="AT1449" t="str">
            <v>ALI_60_SEG_3_x</v>
          </cell>
          <cell r="AU1449">
            <v>1</v>
          </cell>
          <cell r="AV1449" t="str">
            <v>Cotizacion Seleccionada</v>
          </cell>
        </row>
        <row r="1450">
          <cell r="A1450" t="str">
            <v>ALI_60_SEG_4</v>
          </cell>
          <cell r="B1450" t="str">
            <v>5to_Evento_973_V2_Provercol_17452475.xlsm</v>
          </cell>
          <cell r="C1450">
            <v>60</v>
          </cell>
          <cell r="D1450">
            <v>2084</v>
          </cell>
          <cell r="E1450" t="str">
            <v>Alimentos Provercol SAS</v>
          </cell>
          <cell r="F1450">
            <v>240</v>
          </cell>
          <cell r="G1450" t="str">
            <v>FRUTOS SECOS</v>
          </cell>
          <cell r="H1450" t="str">
            <v>60 : Maní  bajo en sal o bajo en sodio.</v>
          </cell>
          <cell r="I1450">
            <v>4</v>
          </cell>
          <cell r="J1450" t="str">
            <v>Sitio 1 : CARRERA 127#22G-18 INT 4 - Sitio 2 : SIBERIA KM 7.5 CELTA, LOTE 159 - Sitio 3 : CARRERA 68B #10A-18 - Sitio 4 : CALLE 24F#101B-15 - Sitio 5 : CARRERA 65B#10A-87 - Sitio 6 : AUTO MEDE KM 1,5 P INDUS FLORIDA BOD 23 - Sitio 7 : CARRERA 71 A BIS # 63D-38 -</v>
          </cell>
          <cell r="K1450">
            <v>44835</v>
          </cell>
          <cell r="L1450">
            <v>7871</v>
          </cell>
          <cell r="M1450">
            <v>9465</v>
          </cell>
          <cell r="N1450">
            <v>6099</v>
          </cell>
          <cell r="O1450">
            <v>439</v>
          </cell>
          <cell r="P1450">
            <v>280</v>
          </cell>
          <cell r="Q1450">
            <v>0.23141999999999999</v>
          </cell>
          <cell r="R1450">
            <v>215.2</v>
          </cell>
          <cell r="S1450">
            <v>559</v>
          </cell>
          <cell r="T1450">
            <v>0.23147999999999999</v>
          </cell>
          <cell r="U1450">
            <v>429.6</v>
          </cell>
          <cell r="V1450">
            <v>1118</v>
          </cell>
          <cell r="W1450">
            <v>0.23077</v>
          </cell>
          <cell r="X1450">
            <v>860</v>
          </cell>
          <cell r="Y1450">
            <v>1118</v>
          </cell>
          <cell r="Z1450">
            <v>0.23077</v>
          </cell>
          <cell r="AA1450">
            <v>860</v>
          </cell>
          <cell r="AB1450">
            <v>11382683.199999999</v>
          </cell>
          <cell r="AC1450" t="str">
            <v>Registro Valido</v>
          </cell>
          <cell r="AD1450">
            <v>280</v>
          </cell>
          <cell r="AE1450">
            <v>559</v>
          </cell>
          <cell r="AF1450">
            <v>1118</v>
          </cell>
          <cell r="AG1450">
            <v>1118</v>
          </cell>
          <cell r="AH1450">
            <v>269</v>
          </cell>
          <cell r="AI1450">
            <v>537</v>
          </cell>
          <cell r="AJ1450">
            <v>1075</v>
          </cell>
          <cell r="AK1450">
            <v>1075</v>
          </cell>
          <cell r="AM1450" t="str">
            <v>ALI_60_SEG_4</v>
          </cell>
          <cell r="AN1450" t="str">
            <v>ALI_60_SEG_4_VAL_11382683.2</v>
          </cell>
          <cell r="AO1450">
            <v>2</v>
          </cell>
          <cell r="AP1450">
            <v>11382683.199999999</v>
          </cell>
          <cell r="AQ1450" t="b">
            <v>1</v>
          </cell>
          <cell r="AR1450" t="str">
            <v>Empate</v>
          </cell>
          <cell r="AS1450" t="str">
            <v>x</v>
          </cell>
          <cell r="AT1450" t="str">
            <v>ALI_60_SEG_4_x</v>
          </cell>
          <cell r="AU1450">
            <v>1</v>
          </cell>
          <cell r="AV1450" t="str">
            <v>Cotizacion Seleccionada</v>
          </cell>
        </row>
        <row r="1451">
          <cell r="A1451" t="str">
            <v>ALI_60_SEG_5</v>
          </cell>
          <cell r="B1451" t="str">
            <v>5to_Evento_973_V2_Provercol_17452475.xlsm</v>
          </cell>
          <cell r="C1451">
            <v>60</v>
          </cell>
          <cell r="D1451">
            <v>2084</v>
          </cell>
          <cell r="E1451" t="str">
            <v>Alimentos Provercol SAS</v>
          </cell>
          <cell r="F1451">
            <v>241</v>
          </cell>
          <cell r="G1451" t="str">
            <v>FRUTOS SECOS</v>
          </cell>
          <cell r="H1451" t="str">
            <v>60 : Maní  bajo en sal o bajo en sodio.</v>
          </cell>
          <cell r="I1451">
            <v>5</v>
          </cell>
          <cell r="J1451" t="str">
            <v>Sitio 1 : CARRERA 127#22G-18 INT 4 - Sitio 2 : SIBERIA KM 7.5 CELTA, LOTE 159 - Sitio 3 : CARRERA 68B #10A-18 - Sitio 4 : CALLE 24F#101B-15 - Sitio 5 : CARRERA 65B#10A-87 - Sitio 6 : AUTO MEDE KM 1,5 P INDUS FLORIDA BOD 23 - Sitio 7 : CARRERA 71 A BIS # 63D-38 -</v>
          </cell>
          <cell r="K1451">
            <v>44835</v>
          </cell>
          <cell r="L1451">
            <v>7318</v>
          </cell>
          <cell r="M1451">
            <v>8800</v>
          </cell>
          <cell r="N1451">
            <v>5670</v>
          </cell>
          <cell r="O1451">
            <v>408</v>
          </cell>
          <cell r="P1451">
            <v>280</v>
          </cell>
          <cell r="Q1451">
            <v>0.23141999999999999</v>
          </cell>
          <cell r="R1451">
            <v>215.2</v>
          </cell>
          <cell r="S1451">
            <v>559</v>
          </cell>
          <cell r="T1451">
            <v>0.23147999999999999</v>
          </cell>
          <cell r="U1451">
            <v>429.6</v>
          </cell>
          <cell r="V1451">
            <v>1118</v>
          </cell>
          <cell r="W1451">
            <v>0.23077</v>
          </cell>
          <cell r="X1451">
            <v>860</v>
          </cell>
          <cell r="Y1451">
            <v>1118</v>
          </cell>
          <cell r="Z1451">
            <v>0.23077</v>
          </cell>
          <cell r="AA1451">
            <v>860</v>
          </cell>
          <cell r="AB1451">
            <v>10582393.6</v>
          </cell>
          <cell r="AC1451" t="str">
            <v>Registro Valido</v>
          </cell>
          <cell r="AD1451">
            <v>280</v>
          </cell>
          <cell r="AE1451">
            <v>559</v>
          </cell>
          <cell r="AF1451">
            <v>1118</v>
          </cell>
          <cell r="AG1451">
            <v>1118</v>
          </cell>
          <cell r="AH1451">
            <v>269</v>
          </cell>
          <cell r="AI1451">
            <v>537</v>
          </cell>
          <cell r="AJ1451">
            <v>1075</v>
          </cell>
          <cell r="AK1451">
            <v>1075</v>
          </cell>
          <cell r="AM1451" t="str">
            <v>ALI_60_SEG_5</v>
          </cell>
          <cell r="AN1451" t="str">
            <v>ALI_60_SEG_5_VAL_10582393.6</v>
          </cell>
          <cell r="AO1451">
            <v>2</v>
          </cell>
          <cell r="AP1451">
            <v>10582393.6</v>
          </cell>
          <cell r="AQ1451" t="b">
            <v>1</v>
          </cell>
          <cell r="AR1451" t="str">
            <v>Empate</v>
          </cell>
          <cell r="AS1451" t="str">
            <v>x</v>
          </cell>
          <cell r="AT1451" t="str">
            <v>ALI_60_SEG_5_x</v>
          </cell>
          <cell r="AU1451">
            <v>1</v>
          </cell>
          <cell r="AV1451" t="str">
            <v>Cotizacion Seleccionada</v>
          </cell>
        </row>
        <row r="1452">
          <cell r="A1452" t="str">
            <v>ALI_60_SEG_6</v>
          </cell>
          <cell r="B1452" t="str">
            <v>5to_Evento_973_V2_Provercol_17452475.xlsm</v>
          </cell>
          <cell r="C1452">
            <v>60</v>
          </cell>
          <cell r="D1452">
            <v>2084</v>
          </cell>
          <cell r="E1452" t="str">
            <v>Alimentos Provercol SAS</v>
          </cell>
          <cell r="F1452">
            <v>242</v>
          </cell>
          <cell r="G1452" t="str">
            <v>FRUTOS SECOS</v>
          </cell>
          <cell r="H1452" t="str">
            <v>60 : Maní  bajo en sal o bajo en sodio.</v>
          </cell>
          <cell r="I1452">
            <v>6</v>
          </cell>
          <cell r="J1452" t="str">
            <v>Sitio 1 : CARRERA 127#22G-18 INT 4 - Sitio 2 : SIBERIA KM 7.5 CELTA, LOTE 159 - Sitio 3 : CARRERA 68B #10A-18 - Sitio 4 : CALLE 24F#101B-15 - Sitio 5 : CARRERA 65B#10A-87 - Sitio 6 : AUTO MEDE KM 1,5 P INDUS FLORIDA BOD 23 - Sitio 7 : CARRERA 71 A BIS # 63D-38 -</v>
          </cell>
          <cell r="K1452">
            <v>44835</v>
          </cell>
          <cell r="L1452">
            <v>7921</v>
          </cell>
          <cell r="M1452">
            <v>9525</v>
          </cell>
          <cell r="N1452">
            <v>6137</v>
          </cell>
          <cell r="O1452">
            <v>441</v>
          </cell>
          <cell r="P1452">
            <v>280</v>
          </cell>
          <cell r="Q1452">
            <v>0.23141999999999999</v>
          </cell>
          <cell r="R1452">
            <v>215.2</v>
          </cell>
          <cell r="S1452">
            <v>559</v>
          </cell>
          <cell r="T1452">
            <v>0.23147999999999999</v>
          </cell>
          <cell r="U1452">
            <v>429.6</v>
          </cell>
          <cell r="V1452">
            <v>1118</v>
          </cell>
          <cell r="W1452">
            <v>0.23077</v>
          </cell>
          <cell r="X1452">
            <v>860</v>
          </cell>
          <cell r="Y1452">
            <v>1118</v>
          </cell>
          <cell r="Z1452">
            <v>0.23077</v>
          </cell>
          <cell r="AA1452">
            <v>860</v>
          </cell>
          <cell r="AB1452">
            <v>11453619.199999999</v>
          </cell>
          <cell r="AC1452" t="str">
            <v>Registro Valido</v>
          </cell>
          <cell r="AD1452">
            <v>280</v>
          </cell>
          <cell r="AE1452">
            <v>559</v>
          </cell>
          <cell r="AF1452">
            <v>1118</v>
          </cell>
          <cell r="AG1452">
            <v>1118</v>
          </cell>
          <cell r="AH1452">
            <v>269</v>
          </cell>
          <cell r="AI1452">
            <v>537</v>
          </cell>
          <cell r="AJ1452">
            <v>1075</v>
          </cell>
          <cell r="AK1452">
            <v>1075</v>
          </cell>
          <cell r="AM1452" t="str">
            <v>ALI_60_SEG_6</v>
          </cell>
          <cell r="AN1452" t="str">
            <v>ALI_60_SEG_6_VAL_11453619.2</v>
          </cell>
          <cell r="AO1452">
            <v>2</v>
          </cell>
          <cell r="AP1452">
            <v>11453619.199999999</v>
          </cell>
          <cell r="AQ1452" t="b">
            <v>1</v>
          </cell>
          <cell r="AR1452" t="str">
            <v>Empate</v>
          </cell>
          <cell r="AS1452" t="str">
            <v>x</v>
          </cell>
          <cell r="AT1452" t="str">
            <v>ALI_60_SEG_6_x</v>
          </cell>
          <cell r="AU1452">
            <v>1</v>
          </cell>
          <cell r="AV1452" t="str">
            <v>Cotizacion Seleccionada</v>
          </cell>
        </row>
        <row r="1453">
          <cell r="A1453" t="str">
            <v>ALI_60_SEG_7</v>
          </cell>
          <cell r="B1453" t="str">
            <v>5to_Evento_973_V2_Provercol_17452475.xlsm</v>
          </cell>
          <cell r="C1453">
            <v>60</v>
          </cell>
          <cell r="D1453">
            <v>2084</v>
          </cell>
          <cell r="E1453" t="str">
            <v>Alimentos Provercol SAS</v>
          </cell>
          <cell r="F1453">
            <v>243</v>
          </cell>
          <cell r="G1453" t="str">
            <v>FRUTOS SECOS</v>
          </cell>
          <cell r="H1453" t="str">
            <v>60 : Maní  bajo en sal o bajo en sodio.</v>
          </cell>
          <cell r="I1453">
            <v>7</v>
          </cell>
          <cell r="J1453" t="str">
            <v>Sitio 1 : CARRERA 127#22G-18 INT 4 - Sitio 2 : SIBERIA KM 7.5 CELTA, LOTE 159 - Sitio 3 : CARRERA 68B #10A-18 - Sitio 4 : CALLE 24F#101B-15 - Sitio 5 : CARRERA 65B#10A-87 - Sitio 6 : AUTO MEDE KM 1,5 P INDUS FLORIDA BOD 23 - Sitio 7 : CARRERA 71 A BIS # 63D-38 -</v>
          </cell>
          <cell r="K1453">
            <v>44835</v>
          </cell>
          <cell r="L1453">
            <v>8089</v>
          </cell>
          <cell r="M1453">
            <v>9728</v>
          </cell>
          <cell r="N1453">
            <v>6267</v>
          </cell>
          <cell r="O1453">
            <v>450</v>
          </cell>
          <cell r="P1453">
            <v>280</v>
          </cell>
          <cell r="Q1453">
            <v>0.23141999999999999</v>
          </cell>
          <cell r="R1453">
            <v>215.2</v>
          </cell>
          <cell r="S1453">
            <v>559</v>
          </cell>
          <cell r="T1453">
            <v>0.23147999999999999</v>
          </cell>
          <cell r="U1453">
            <v>429.6</v>
          </cell>
          <cell r="V1453">
            <v>1118</v>
          </cell>
          <cell r="W1453">
            <v>0.23077</v>
          </cell>
          <cell r="X1453">
            <v>860</v>
          </cell>
          <cell r="Y1453">
            <v>1118</v>
          </cell>
          <cell r="Z1453">
            <v>0.23077</v>
          </cell>
          <cell r="AA1453">
            <v>860</v>
          </cell>
          <cell r="AB1453">
            <v>11696521.6</v>
          </cell>
          <cell r="AC1453" t="str">
            <v>Registro Valido</v>
          </cell>
          <cell r="AD1453">
            <v>280</v>
          </cell>
          <cell r="AE1453">
            <v>559</v>
          </cell>
          <cell r="AF1453">
            <v>1118</v>
          </cell>
          <cell r="AG1453">
            <v>1118</v>
          </cell>
          <cell r="AH1453">
            <v>269</v>
          </cell>
          <cell r="AI1453">
            <v>537</v>
          </cell>
          <cell r="AJ1453">
            <v>1075</v>
          </cell>
          <cell r="AK1453">
            <v>1075</v>
          </cell>
          <cell r="AM1453" t="str">
            <v>ALI_60_SEG_7</v>
          </cell>
          <cell r="AN1453" t="str">
            <v>ALI_60_SEG_7_VAL_11696521.6</v>
          </cell>
          <cell r="AO1453">
            <v>2</v>
          </cell>
          <cell r="AP1453">
            <v>11696521.6</v>
          </cell>
          <cell r="AQ1453" t="b">
            <v>1</v>
          </cell>
          <cell r="AR1453" t="str">
            <v>Empate</v>
          </cell>
          <cell r="AS1453" t="str">
            <v>x</v>
          </cell>
          <cell r="AT1453" t="str">
            <v>ALI_60_SEG_7_x</v>
          </cell>
          <cell r="AU1453">
            <v>1</v>
          </cell>
          <cell r="AV1453" t="str">
            <v>Cotizacion Seleccionada</v>
          </cell>
        </row>
        <row r="1454">
          <cell r="A1454" t="str">
            <v>ALI_60_SEG_8</v>
          </cell>
          <cell r="B1454" t="str">
            <v>5to_Evento_973_V2_Provercol_17452475.xlsm</v>
          </cell>
          <cell r="C1454">
            <v>60</v>
          </cell>
          <cell r="D1454">
            <v>2084</v>
          </cell>
          <cell r="E1454" t="str">
            <v>Alimentos Provercol SAS</v>
          </cell>
          <cell r="F1454">
            <v>244</v>
          </cell>
          <cell r="G1454" t="str">
            <v>FRUTOS SECOS</v>
          </cell>
          <cell r="H1454" t="str">
            <v>60 : Maní  bajo en sal o bajo en sodio.</v>
          </cell>
          <cell r="I1454">
            <v>8</v>
          </cell>
          <cell r="J1454" t="str">
            <v>Sitio 1 : CARRERA 127#22G-18 INT 4 - Sitio 2 : SIBERIA KM 7.5 CELTA, LOTE 159 - Sitio 3 : CARRERA 68B #10A-18 - Sitio 4 : CALLE 24F#101B-15 - Sitio 5 : CARRERA 65B#10A-87 - Sitio 6 : AUTO MEDE KM 1,5 P INDUS FLORIDA BOD 23 - Sitio 7 : CARRERA 71 A BIS # 63D-38 -</v>
          </cell>
          <cell r="K1454">
            <v>44835</v>
          </cell>
          <cell r="L1454">
            <v>7807</v>
          </cell>
          <cell r="M1454">
            <v>9388</v>
          </cell>
          <cell r="N1454">
            <v>6049</v>
          </cell>
          <cell r="O1454">
            <v>435</v>
          </cell>
          <cell r="P1454">
            <v>280</v>
          </cell>
          <cell r="Q1454">
            <v>0.23141999999999999</v>
          </cell>
          <cell r="R1454">
            <v>215.2</v>
          </cell>
          <cell r="S1454">
            <v>559</v>
          </cell>
          <cell r="T1454">
            <v>0.23147999999999999</v>
          </cell>
          <cell r="U1454">
            <v>429.6</v>
          </cell>
          <cell r="V1454">
            <v>1118</v>
          </cell>
          <cell r="W1454">
            <v>0.23077</v>
          </cell>
          <cell r="X1454">
            <v>860</v>
          </cell>
          <cell r="Y1454">
            <v>1118</v>
          </cell>
          <cell r="Z1454">
            <v>0.23077</v>
          </cell>
          <cell r="AA1454">
            <v>860</v>
          </cell>
          <cell r="AB1454">
            <v>11289391.199999999</v>
          </cell>
          <cell r="AC1454" t="str">
            <v>Registro Valido</v>
          </cell>
          <cell r="AD1454">
            <v>280</v>
          </cell>
          <cell r="AE1454">
            <v>559</v>
          </cell>
          <cell r="AF1454">
            <v>1118</v>
          </cell>
          <cell r="AG1454">
            <v>1118</v>
          </cell>
          <cell r="AH1454">
            <v>269</v>
          </cell>
          <cell r="AI1454">
            <v>537</v>
          </cell>
          <cell r="AJ1454">
            <v>1075</v>
          </cell>
          <cell r="AK1454">
            <v>1075</v>
          </cell>
          <cell r="AM1454" t="str">
            <v>ALI_60_SEG_8</v>
          </cell>
          <cell r="AN1454" t="str">
            <v>ALI_60_SEG_8_VAL_11289391.2</v>
          </cell>
          <cell r="AO1454">
            <v>2</v>
          </cell>
          <cell r="AP1454">
            <v>11289391.199999999</v>
          </cell>
          <cell r="AQ1454" t="b">
            <v>1</v>
          </cell>
          <cell r="AR1454" t="str">
            <v>Empate</v>
          </cell>
          <cell r="AS1454" t="str">
            <v>x</v>
          </cell>
          <cell r="AT1454" t="str">
            <v>ALI_60_SEG_8_x</v>
          </cell>
          <cell r="AU1454">
            <v>1</v>
          </cell>
          <cell r="AV1454" t="str">
            <v>Cotizacion Seleccionada</v>
          </cell>
        </row>
        <row r="1455">
          <cell r="A1455" t="str">
            <v>ALI_60_SEG_9</v>
          </cell>
          <cell r="B1455" t="str">
            <v>5to_Evento_973_V2_Provercol_17452475.xlsm</v>
          </cell>
          <cell r="C1455">
            <v>60</v>
          </cell>
          <cell r="D1455">
            <v>2084</v>
          </cell>
          <cell r="E1455" t="str">
            <v>Alimentos Provercol SAS</v>
          </cell>
          <cell r="F1455">
            <v>245</v>
          </cell>
          <cell r="G1455" t="str">
            <v>FRUTOS SECOS</v>
          </cell>
          <cell r="H1455" t="str">
            <v>60 : Maní  bajo en sal o bajo en sodio.</v>
          </cell>
          <cell r="I1455">
            <v>9</v>
          </cell>
          <cell r="J1455" t="str">
            <v>Sitio 1 : CARRERA 127#22G-18 INT 4 - Sitio 2 : SIBERIA KM 7.5 CELTA, LOTE 159 - Sitio 3 : CARRERA 68B #10A-18 - Sitio 4 : CALLE 24F#101B-15 - Sitio 5 : CARRERA 65B#10A-87 - Sitio 6 : AUTO MEDE KM 1,5 P INDUS FLORIDA BOD 23 - Sitio 7 : CARRERA 71 A BIS # 63D-38 -</v>
          </cell>
          <cell r="K1455">
            <v>44835</v>
          </cell>
          <cell r="L1455">
            <v>7890</v>
          </cell>
          <cell r="M1455">
            <v>9488</v>
          </cell>
          <cell r="N1455">
            <v>6112</v>
          </cell>
          <cell r="O1455">
            <v>439</v>
          </cell>
          <cell r="P1455">
            <v>280</v>
          </cell>
          <cell r="Q1455">
            <v>0.23141999999999999</v>
          </cell>
          <cell r="R1455">
            <v>215.2</v>
          </cell>
          <cell r="S1455">
            <v>559</v>
          </cell>
          <cell r="T1455">
            <v>0.23147999999999999</v>
          </cell>
          <cell r="U1455">
            <v>429.6</v>
          </cell>
          <cell r="V1455">
            <v>1118</v>
          </cell>
          <cell r="W1455">
            <v>0.23077</v>
          </cell>
          <cell r="X1455">
            <v>860</v>
          </cell>
          <cell r="Y1455">
            <v>1118</v>
          </cell>
          <cell r="Z1455">
            <v>0.23077</v>
          </cell>
          <cell r="AA1455">
            <v>860</v>
          </cell>
          <cell r="AB1455">
            <v>11407832.800000001</v>
          </cell>
          <cell r="AC1455" t="str">
            <v>Registro Valido</v>
          </cell>
          <cell r="AD1455">
            <v>280</v>
          </cell>
          <cell r="AE1455">
            <v>559</v>
          </cell>
          <cell r="AF1455">
            <v>1118</v>
          </cell>
          <cell r="AG1455">
            <v>1118</v>
          </cell>
          <cell r="AH1455">
            <v>269</v>
          </cell>
          <cell r="AI1455">
            <v>537</v>
          </cell>
          <cell r="AJ1455">
            <v>1075</v>
          </cell>
          <cell r="AK1455">
            <v>1075</v>
          </cell>
          <cell r="AM1455" t="str">
            <v>ALI_60_SEG_9</v>
          </cell>
          <cell r="AN1455" t="str">
            <v>ALI_60_SEG_9_VAL_11407832.8</v>
          </cell>
          <cell r="AO1455">
            <v>2</v>
          </cell>
          <cell r="AP1455">
            <v>11407832.800000001</v>
          </cell>
          <cell r="AQ1455" t="b">
            <v>1</v>
          </cell>
          <cell r="AR1455" t="str">
            <v>Empate</v>
          </cell>
          <cell r="AS1455" t="str">
            <v>x</v>
          </cell>
          <cell r="AT1455" t="str">
            <v>ALI_60_SEG_9_x</v>
          </cell>
          <cell r="AU1455">
            <v>1</v>
          </cell>
          <cell r="AV1455" t="str">
            <v>Cotizacion Seleccionada</v>
          </cell>
        </row>
        <row r="1456">
          <cell r="A1456" t="str">
            <v>ALI_60_SEG_10</v>
          </cell>
          <cell r="B1456" t="str">
            <v>5to_Evento_973_V2_Provercol_17452475.xlsm</v>
          </cell>
          <cell r="C1456">
            <v>60</v>
          </cell>
          <cell r="D1456">
            <v>2084</v>
          </cell>
          <cell r="E1456" t="str">
            <v>Alimentos Provercol SAS</v>
          </cell>
          <cell r="F1456">
            <v>246</v>
          </cell>
          <cell r="G1456" t="str">
            <v>FRUTOS SECOS</v>
          </cell>
          <cell r="H1456" t="str">
            <v>60 : Maní  bajo en sal o bajo en sodio.</v>
          </cell>
          <cell r="I1456">
            <v>10</v>
          </cell>
          <cell r="J1456" t="str">
            <v>Sitio 1 : CARRERA 127#22G-18 INT 4 - Sitio 2 : SIBERIA KM 7.5 CELTA, LOTE 159 - Sitio 3 : CARRERA 68B #10A-18 - Sitio 4 : CALLE 24F#101B-15 - Sitio 5 : CARRERA 65B#10A-87 - Sitio 6 : AUTO MEDE KM 1,5 P INDUS FLORIDA BOD 23 - Sitio 7 : CARRERA 71 A BIS # 63D-38 -</v>
          </cell>
          <cell r="K1456">
            <v>44835</v>
          </cell>
          <cell r="L1456">
            <v>7900</v>
          </cell>
          <cell r="M1456">
            <v>9503</v>
          </cell>
          <cell r="N1456">
            <v>6122</v>
          </cell>
          <cell r="O1456">
            <v>440</v>
          </cell>
          <cell r="P1456">
            <v>280</v>
          </cell>
          <cell r="Q1456">
            <v>0.23141999999999999</v>
          </cell>
          <cell r="R1456">
            <v>215.2</v>
          </cell>
          <cell r="S1456">
            <v>559</v>
          </cell>
          <cell r="T1456">
            <v>0.23147999999999999</v>
          </cell>
          <cell r="U1456">
            <v>429.6</v>
          </cell>
          <cell r="V1456">
            <v>1118</v>
          </cell>
          <cell r="W1456">
            <v>0.23077</v>
          </cell>
          <cell r="X1456">
            <v>860</v>
          </cell>
          <cell r="Y1456">
            <v>1118</v>
          </cell>
          <cell r="Z1456">
            <v>0.23077</v>
          </cell>
          <cell r="AA1456">
            <v>860</v>
          </cell>
          <cell r="AB1456">
            <v>11425888.800000001</v>
          </cell>
          <cell r="AC1456" t="str">
            <v>Registro Valido</v>
          </cell>
          <cell r="AD1456">
            <v>280</v>
          </cell>
          <cell r="AE1456">
            <v>559</v>
          </cell>
          <cell r="AF1456">
            <v>1118</v>
          </cell>
          <cell r="AG1456">
            <v>1118</v>
          </cell>
          <cell r="AH1456">
            <v>269</v>
          </cell>
          <cell r="AI1456">
            <v>537</v>
          </cell>
          <cell r="AJ1456">
            <v>1075</v>
          </cell>
          <cell r="AK1456">
            <v>1075</v>
          </cell>
          <cell r="AM1456" t="str">
            <v>ALI_60_SEG_10</v>
          </cell>
          <cell r="AN1456" t="str">
            <v>ALI_60_SEG_10_VAL_11425888.8</v>
          </cell>
          <cell r="AO1456">
            <v>2</v>
          </cell>
          <cell r="AP1456">
            <v>11425888.800000001</v>
          </cell>
          <cell r="AQ1456" t="b">
            <v>1</v>
          </cell>
          <cell r="AR1456" t="str">
            <v>Empate</v>
          </cell>
          <cell r="AS1456" t="str">
            <v>x</v>
          </cell>
          <cell r="AT1456" t="str">
            <v>ALI_60_SEG_10_x</v>
          </cell>
          <cell r="AU1456">
            <v>1</v>
          </cell>
          <cell r="AV1456" t="str">
            <v>Cotizacion Seleccionada</v>
          </cell>
        </row>
        <row r="1457">
          <cell r="A1457" t="str">
            <v>ALI_60_SEG_11</v>
          </cell>
          <cell r="B1457" t="str">
            <v>5to_Evento_973_V2_Provercol_17452475.xlsm</v>
          </cell>
          <cell r="C1457">
            <v>60</v>
          </cell>
          <cell r="D1457">
            <v>2084</v>
          </cell>
          <cell r="E1457" t="str">
            <v>Alimentos Provercol SAS</v>
          </cell>
          <cell r="F1457">
            <v>247</v>
          </cell>
          <cell r="G1457" t="str">
            <v>FRUTOS SECOS</v>
          </cell>
          <cell r="H1457" t="str">
            <v>60 : Maní  bajo en sal o bajo en sodio.</v>
          </cell>
          <cell r="I1457">
            <v>11</v>
          </cell>
          <cell r="J1457" t="str">
            <v>Sitio 1 : CARRERA 127#22G-18 INT 4 - Sitio 2 : SIBERIA KM 7.5 CELTA, LOTE 159 - Sitio 3 : CARRERA 68B #10A-18 - Sitio 4 : CALLE 24F#101B-15 - Sitio 5 : CARRERA 65B#10A-87 - Sitio 6 : AUTO MEDE KM 1,5 P INDUS FLORIDA BOD 23 - Sitio 7 : CARRERA 71 A BIS # 63D-38 -</v>
          </cell>
          <cell r="K1457">
            <v>44835</v>
          </cell>
          <cell r="L1457">
            <v>7781</v>
          </cell>
          <cell r="M1457">
            <v>9358</v>
          </cell>
          <cell r="N1457">
            <v>6029</v>
          </cell>
          <cell r="O1457">
            <v>433</v>
          </cell>
          <cell r="P1457">
            <v>280</v>
          </cell>
          <cell r="Q1457">
            <v>0.23141999999999999</v>
          </cell>
          <cell r="R1457">
            <v>215.2</v>
          </cell>
          <cell r="S1457">
            <v>559</v>
          </cell>
          <cell r="T1457">
            <v>0.23147999999999999</v>
          </cell>
          <cell r="U1457">
            <v>429.6</v>
          </cell>
          <cell r="V1457">
            <v>1118</v>
          </cell>
          <cell r="W1457">
            <v>0.23077</v>
          </cell>
          <cell r="X1457">
            <v>860</v>
          </cell>
          <cell r="Y1457">
            <v>1118</v>
          </cell>
          <cell r="Z1457">
            <v>0.23077</v>
          </cell>
          <cell r="AA1457">
            <v>860</v>
          </cell>
          <cell r="AB1457">
            <v>11251988</v>
          </cell>
          <cell r="AC1457" t="str">
            <v>Registro Valido</v>
          </cell>
          <cell r="AD1457">
            <v>280</v>
          </cell>
          <cell r="AE1457">
            <v>559</v>
          </cell>
          <cell r="AF1457">
            <v>1118</v>
          </cell>
          <cell r="AG1457">
            <v>1118</v>
          </cell>
          <cell r="AH1457">
            <v>269</v>
          </cell>
          <cell r="AI1457">
            <v>537</v>
          </cell>
          <cell r="AJ1457">
            <v>1075</v>
          </cell>
          <cell r="AK1457">
            <v>1075</v>
          </cell>
          <cell r="AM1457" t="str">
            <v>ALI_60_SEG_11</v>
          </cell>
          <cell r="AN1457" t="str">
            <v>ALI_60_SEG_11_VAL_11251988</v>
          </cell>
          <cell r="AO1457">
            <v>2</v>
          </cell>
          <cell r="AP1457">
            <v>11251988</v>
          </cell>
          <cell r="AQ1457" t="b">
            <v>1</v>
          </cell>
          <cell r="AR1457" t="str">
            <v>Empate</v>
          </cell>
          <cell r="AS1457" t="str">
            <v>x</v>
          </cell>
          <cell r="AT1457" t="str">
            <v>ALI_60_SEG_11_x</v>
          </cell>
          <cell r="AU1457">
            <v>1</v>
          </cell>
          <cell r="AV1457" t="str">
            <v>Cotizacion Seleccionada</v>
          </cell>
        </row>
        <row r="1458">
          <cell r="A1458" t="b">
            <v>0</v>
          </cell>
          <cell r="B1458" t="str">
            <v>5to_Evento_973_V2_Provercol_17452475.xlsm</v>
          </cell>
          <cell r="C1458">
            <v>60</v>
          </cell>
          <cell r="D1458">
            <v>2084</v>
          </cell>
          <cell r="E1458" t="str">
            <v>Alimentos Provercol SAS</v>
          </cell>
          <cell r="F1458">
            <v>248</v>
          </cell>
          <cell r="G1458" t="str">
            <v>FRUTOS SECOS</v>
          </cell>
          <cell r="H1458" t="str">
            <v>60 : Maní  bajo en sal o bajo en sodio.</v>
          </cell>
          <cell r="I1458">
            <v>12</v>
          </cell>
          <cell r="J1458" t="str">
            <v>Sitio 1 : CARRERA 127#22G-18 INT 4 - Sitio 2 : SIBERIA KM 7.5 CELTA, LOTE 159 - Sitio 3 : CARRERA 68B #10A-18 - Sitio 4 : CALLE 24F#101B-15 - Sitio 5 : CARRERA 65B#10A-87 - Sitio 6 : AUTO MEDE KM 1,5 P INDUS FLORIDA BOD 23 - Sitio 7 : CARRERA 71 A BIS # 63D-38 -</v>
          </cell>
          <cell r="K1458">
            <v>44835</v>
          </cell>
          <cell r="L1458">
            <v>7060</v>
          </cell>
          <cell r="M1458">
            <v>8494</v>
          </cell>
          <cell r="N1458">
            <v>5471</v>
          </cell>
          <cell r="O1458">
            <v>393</v>
          </cell>
          <cell r="P1458">
            <v>280</v>
          </cell>
          <cell r="Q1458">
            <v>0</v>
          </cell>
          <cell r="R1458">
            <v>280</v>
          </cell>
          <cell r="S1458">
            <v>559</v>
          </cell>
          <cell r="T1458">
            <v>0</v>
          </cell>
          <cell r="U1458">
            <v>559</v>
          </cell>
          <cell r="V1458">
            <v>1118</v>
          </cell>
          <cell r="W1458">
            <v>0</v>
          </cell>
          <cell r="X1458">
            <v>1118</v>
          </cell>
          <cell r="Y1458">
            <v>1118</v>
          </cell>
          <cell r="Z1458">
            <v>0</v>
          </cell>
          <cell r="AA1458">
            <v>1118</v>
          </cell>
          <cell r="AB1458">
            <v>13280898</v>
          </cell>
          <cell r="AC1458" t="str">
            <v>Registro Valido</v>
          </cell>
          <cell r="AD1458">
            <v>280</v>
          </cell>
          <cell r="AE1458">
            <v>559</v>
          </cell>
          <cell r="AF1458">
            <v>1118</v>
          </cell>
          <cell r="AG1458">
            <v>1118</v>
          </cell>
          <cell r="AH1458">
            <v>269</v>
          </cell>
          <cell r="AI1458">
            <v>537</v>
          </cell>
          <cell r="AJ1458">
            <v>1075</v>
          </cell>
          <cell r="AK1458">
            <v>1075</v>
          </cell>
          <cell r="AM1458" t="str">
            <v>ALI_60_SEG_12</v>
          </cell>
          <cell r="AN1458" t="str">
            <v>ALI_60_SEG_12_VAL_13280898</v>
          </cell>
          <cell r="AO1458">
            <v>2</v>
          </cell>
          <cell r="AP1458">
            <v>10211374.4</v>
          </cell>
          <cell r="AQ1458" t="b">
            <v>0</v>
          </cell>
          <cell r="AR1458" t="str">
            <v/>
          </cell>
          <cell r="AS1458" t="str">
            <v/>
          </cell>
          <cell r="AT1458" t="str">
            <v>ALI_60_SEG_12_</v>
          </cell>
          <cell r="AU1458">
            <v>1</v>
          </cell>
          <cell r="AV1458" t="str">
            <v>No Seleccionada</v>
          </cell>
        </row>
        <row r="1459">
          <cell r="A1459" t="b">
            <v>0</v>
          </cell>
          <cell r="B1459" t="str">
            <v>5to_Evento_973_V2_Provercol_17452475.xlsm</v>
          </cell>
          <cell r="C1459">
            <v>60</v>
          </cell>
          <cell r="D1459">
            <v>2084</v>
          </cell>
          <cell r="E1459" t="str">
            <v>Alimentos Provercol SAS</v>
          </cell>
          <cell r="F1459">
            <v>249</v>
          </cell>
          <cell r="G1459" t="str">
            <v>FRUTOS SECOS</v>
          </cell>
          <cell r="H1459" t="str">
            <v>60 : Maní  bajo en sal o bajo en sodio.</v>
          </cell>
          <cell r="I1459">
            <v>13</v>
          </cell>
          <cell r="J1459" t="str">
            <v>Sitio 1 : CARRERA 127#22G-18 INT 4 - Sitio 2 : SIBERIA KM 7.5 CELTA, LOTE 159 - Sitio 3 : CARRERA 68B #10A-18 - Sitio 4 : CALLE 24F#101B-15 - Sitio 5 : CARRERA 65B#10A-87 - Sitio 6 : AUTO MEDE KM 1,5 P INDUS FLORIDA BOD 23 - Sitio 7 : CARRERA 71 A BIS # 63D-38 -</v>
          </cell>
          <cell r="K1459">
            <v>44835</v>
          </cell>
          <cell r="L1459">
            <v>7497</v>
          </cell>
          <cell r="M1459">
            <v>9017</v>
          </cell>
          <cell r="N1459">
            <v>5809</v>
          </cell>
          <cell r="O1459">
            <v>418</v>
          </cell>
          <cell r="P1459">
            <v>280</v>
          </cell>
          <cell r="Q1459">
            <v>0</v>
          </cell>
          <cell r="R1459">
            <v>280</v>
          </cell>
          <cell r="S1459">
            <v>559</v>
          </cell>
          <cell r="T1459">
            <v>0</v>
          </cell>
          <cell r="U1459">
            <v>559</v>
          </cell>
          <cell r="V1459">
            <v>1118</v>
          </cell>
          <cell r="W1459">
            <v>0</v>
          </cell>
          <cell r="X1459">
            <v>1118</v>
          </cell>
          <cell r="Y1459">
            <v>1118</v>
          </cell>
          <cell r="Z1459">
            <v>0</v>
          </cell>
          <cell r="AA1459">
            <v>1118</v>
          </cell>
          <cell r="AB1459">
            <v>14101449</v>
          </cell>
          <cell r="AC1459" t="str">
            <v>Registro Valido</v>
          </cell>
          <cell r="AD1459">
            <v>280</v>
          </cell>
          <cell r="AE1459">
            <v>559</v>
          </cell>
          <cell r="AF1459">
            <v>1118</v>
          </cell>
          <cell r="AG1459">
            <v>1118</v>
          </cell>
          <cell r="AH1459">
            <v>269</v>
          </cell>
          <cell r="AI1459">
            <v>537</v>
          </cell>
          <cell r="AJ1459">
            <v>1075</v>
          </cell>
          <cell r="AK1459">
            <v>1075</v>
          </cell>
          <cell r="AM1459" t="str">
            <v>ALI_60_SEG_13</v>
          </cell>
          <cell r="AN1459" t="str">
            <v>ALI_60_SEG_13_VAL_14101449</v>
          </cell>
          <cell r="AO1459">
            <v>2</v>
          </cell>
          <cell r="AP1459">
            <v>10842277.6</v>
          </cell>
          <cell r="AQ1459" t="b">
            <v>0</v>
          </cell>
          <cell r="AR1459" t="str">
            <v/>
          </cell>
          <cell r="AS1459" t="str">
            <v/>
          </cell>
          <cell r="AT1459" t="str">
            <v>ALI_60_SEG_13_</v>
          </cell>
          <cell r="AU1459">
            <v>1</v>
          </cell>
          <cell r="AV1459" t="str">
            <v>No Seleccionada</v>
          </cell>
        </row>
        <row r="1460">
          <cell r="A1460" t="b">
            <v>0</v>
          </cell>
          <cell r="B1460" t="str">
            <v>5to_Evento_973_V2_Provercol_17452475.xlsm</v>
          </cell>
          <cell r="C1460">
            <v>60</v>
          </cell>
          <cell r="D1460">
            <v>2084</v>
          </cell>
          <cell r="E1460" t="str">
            <v>Alimentos Provercol SAS</v>
          </cell>
          <cell r="F1460">
            <v>250</v>
          </cell>
          <cell r="G1460" t="str">
            <v>FRUTOS SECOS</v>
          </cell>
          <cell r="H1460" t="str">
            <v>60 : Maní  bajo en sal o bajo en sodio.</v>
          </cell>
          <cell r="I1460">
            <v>14</v>
          </cell>
          <cell r="J1460" t="str">
            <v>Sitio 1 : CARRERA 127#22G-18 INT 4 - Sitio 2 : SIBERIA KM 7.5 CELTA, LOTE 159 - Sitio 3 : CARRERA 68B #10A-18 - Sitio 4 : CALLE 24F#101B-15 - Sitio 5 : CARRERA 65B#10A-87 - Sitio 6 : AUTO MEDE KM 1,5 P INDUS FLORIDA BOD 23 - Sitio 7 : CARRERA 71 A BIS # 63D-38 -</v>
          </cell>
          <cell r="K1460">
            <v>44835</v>
          </cell>
          <cell r="L1460">
            <v>7430</v>
          </cell>
          <cell r="M1460">
            <v>8939</v>
          </cell>
          <cell r="N1460">
            <v>5754</v>
          </cell>
          <cell r="O1460">
            <v>414</v>
          </cell>
          <cell r="P1460">
            <v>280</v>
          </cell>
          <cell r="Q1460">
            <v>0</v>
          </cell>
          <cell r="R1460">
            <v>280</v>
          </cell>
          <cell r="S1460">
            <v>559</v>
          </cell>
          <cell r="T1460">
            <v>0</v>
          </cell>
          <cell r="U1460">
            <v>559</v>
          </cell>
          <cell r="V1460">
            <v>1118</v>
          </cell>
          <cell r="W1460">
            <v>0</v>
          </cell>
          <cell r="X1460">
            <v>1118</v>
          </cell>
          <cell r="Y1460">
            <v>1118</v>
          </cell>
          <cell r="Z1460">
            <v>0</v>
          </cell>
          <cell r="AA1460">
            <v>1118</v>
          </cell>
          <cell r="AB1460">
            <v>13973125</v>
          </cell>
          <cell r="AC1460" t="str">
            <v>Registro Valido</v>
          </cell>
          <cell r="AD1460">
            <v>280</v>
          </cell>
          <cell r="AE1460">
            <v>559</v>
          </cell>
          <cell r="AF1460">
            <v>1118</v>
          </cell>
          <cell r="AG1460">
            <v>1118</v>
          </cell>
          <cell r="AH1460">
            <v>269</v>
          </cell>
          <cell r="AI1460">
            <v>537</v>
          </cell>
          <cell r="AJ1460">
            <v>1075</v>
          </cell>
          <cell r="AK1460">
            <v>1075</v>
          </cell>
          <cell r="AM1460" t="str">
            <v>ALI_60_SEG_14</v>
          </cell>
          <cell r="AN1460" t="str">
            <v>ALI_60_SEG_14_VAL_13973125</v>
          </cell>
          <cell r="AO1460">
            <v>2</v>
          </cell>
          <cell r="AP1460">
            <v>10743610.4</v>
          </cell>
          <cell r="AQ1460" t="b">
            <v>0</v>
          </cell>
          <cell r="AR1460" t="str">
            <v/>
          </cell>
          <cell r="AS1460" t="str">
            <v/>
          </cell>
          <cell r="AT1460" t="str">
            <v>ALI_60_SEG_14_</v>
          </cell>
          <cell r="AU1460">
            <v>1</v>
          </cell>
          <cell r="AV1460" t="str">
            <v>No Seleccionada</v>
          </cell>
        </row>
        <row r="1461">
          <cell r="A1461" t="b">
            <v>0</v>
          </cell>
          <cell r="B1461" t="str">
            <v>5to_Evento_973_V2_Provercol_17452475.xlsm</v>
          </cell>
          <cell r="C1461">
            <v>22</v>
          </cell>
          <cell r="D1461">
            <v>2084</v>
          </cell>
          <cell r="E1461" t="str">
            <v>Alimentos Provercol SAS</v>
          </cell>
          <cell r="F1461">
            <v>325</v>
          </cell>
          <cell r="G1461" t="str">
            <v>FRUTA</v>
          </cell>
          <cell r="H1461" t="str">
            <v>22 : Durazno.</v>
          </cell>
          <cell r="I1461">
            <v>1</v>
          </cell>
          <cell r="J1461" t="str">
            <v>Sitio 1 : CARRERA 127#22G-18 INT 4 - Sitio 2 : SIBERIA KM 7.5 CELTA, LOTE 159 - Sitio 3 : CARRERA 68B #10A-18 - Sitio 4 : CALLE 24F#101B-15 - Sitio 5 : CARRERA 65B#10A-87 - Sitio 6 : AUTO MEDE KM 1,5 P INDUS FLORIDA BOD 23 - Sitio 7 : CARRERA 71 A BIS # 63D-38 -</v>
          </cell>
          <cell r="K1461">
            <v>44835</v>
          </cell>
          <cell r="L1461">
            <v>0</v>
          </cell>
          <cell r="M1461">
            <v>8442</v>
          </cell>
          <cell r="N1461">
            <v>4552</v>
          </cell>
          <cell r="O1461">
            <v>405</v>
          </cell>
          <cell r="P1461">
            <v>0</v>
          </cell>
          <cell r="R1461">
            <v>0</v>
          </cell>
          <cell r="S1461">
            <v>780</v>
          </cell>
          <cell r="T1461">
            <v>0</v>
          </cell>
          <cell r="U1461">
            <v>780</v>
          </cell>
          <cell r="V1461">
            <v>780</v>
          </cell>
          <cell r="W1461">
            <v>0</v>
          </cell>
          <cell r="X1461">
            <v>780</v>
          </cell>
          <cell r="Y1461">
            <v>780</v>
          </cell>
          <cell r="Z1461">
            <v>0</v>
          </cell>
          <cell r="AA1461">
            <v>780</v>
          </cell>
          <cell r="AB1461">
            <v>10451220</v>
          </cell>
          <cell r="AC1461" t="str">
            <v>Registro Valido</v>
          </cell>
          <cell r="AD1461">
            <v>0</v>
          </cell>
          <cell r="AE1461">
            <v>780</v>
          </cell>
          <cell r="AF1461">
            <v>780</v>
          </cell>
          <cell r="AG1461">
            <v>780</v>
          </cell>
          <cell r="AH1461">
            <v>0</v>
          </cell>
          <cell r="AI1461">
            <v>742</v>
          </cell>
          <cell r="AJ1461">
            <v>742</v>
          </cell>
          <cell r="AK1461">
            <v>742</v>
          </cell>
          <cell r="AM1461" t="str">
            <v>ALI_22_SEG_1</v>
          </cell>
          <cell r="AN1461" t="str">
            <v>ALI_22_SEG_1_VAL_10451220</v>
          </cell>
          <cell r="AO1461">
            <v>3</v>
          </cell>
          <cell r="AP1461">
            <v>10196639</v>
          </cell>
          <cell r="AQ1461" t="b">
            <v>0</v>
          </cell>
          <cell r="AR1461" t="str">
            <v/>
          </cell>
          <cell r="AS1461" t="str">
            <v/>
          </cell>
          <cell r="AT1461" t="str">
            <v>ALI_22_SEG_1_</v>
          </cell>
          <cell r="AU1461">
            <v>1</v>
          </cell>
          <cell r="AV1461" t="str">
            <v>No Seleccionada</v>
          </cell>
        </row>
        <row r="1462">
          <cell r="A1462" t="b">
            <v>0</v>
          </cell>
          <cell r="B1462" t="str">
            <v>5to_Evento_973_V2_Provercol_17452475.xlsm</v>
          </cell>
          <cell r="C1462">
            <v>22</v>
          </cell>
          <cell r="D1462">
            <v>2084</v>
          </cell>
          <cell r="E1462" t="str">
            <v>Alimentos Provercol SAS</v>
          </cell>
          <cell r="F1462">
            <v>339</v>
          </cell>
          <cell r="G1462" t="str">
            <v>FRUTA</v>
          </cell>
          <cell r="H1462" t="str">
            <v>22 : Durazno.</v>
          </cell>
          <cell r="I1462">
            <v>15</v>
          </cell>
          <cell r="J1462" t="str">
            <v>Sitio 1 : CARRERA 127#22G-18 INT 4 - Sitio 2 : SIBERIA KM 7.5 CELTA, LOTE 159 - Sitio 3 : CARRERA 68B #10A-18 - Sitio 4 : CALLE 24F#101B-15 - Sitio 5 : CARRERA 65B#10A-87 - Sitio 6 : AUTO MEDE KM 1,5 P INDUS FLORIDA BOD 23 - Sitio 7 : CARRERA 71 A BIS # 63D-38 -</v>
          </cell>
          <cell r="K1462">
            <v>44835</v>
          </cell>
          <cell r="L1462">
            <v>0</v>
          </cell>
          <cell r="M1462">
            <v>8157</v>
          </cell>
          <cell r="N1462">
            <v>4397</v>
          </cell>
          <cell r="O1462">
            <v>392</v>
          </cell>
          <cell r="P1462">
            <v>0</v>
          </cell>
          <cell r="R1462">
            <v>0</v>
          </cell>
          <cell r="S1462">
            <v>780</v>
          </cell>
          <cell r="T1462">
            <v>0</v>
          </cell>
          <cell r="U1462">
            <v>780</v>
          </cell>
          <cell r="V1462">
            <v>780</v>
          </cell>
          <cell r="W1462">
            <v>0</v>
          </cell>
          <cell r="X1462">
            <v>780</v>
          </cell>
          <cell r="Y1462">
            <v>780</v>
          </cell>
          <cell r="Z1462">
            <v>0</v>
          </cell>
          <cell r="AA1462">
            <v>780</v>
          </cell>
          <cell r="AB1462">
            <v>10097880</v>
          </cell>
          <cell r="AC1462" t="str">
            <v>Registro Valido</v>
          </cell>
          <cell r="AD1462">
            <v>0</v>
          </cell>
          <cell r="AE1462">
            <v>780</v>
          </cell>
          <cell r="AF1462">
            <v>780</v>
          </cell>
          <cell r="AG1462">
            <v>780</v>
          </cell>
          <cell r="AH1462">
            <v>0</v>
          </cell>
          <cell r="AI1462">
            <v>742</v>
          </cell>
          <cell r="AJ1462">
            <v>742</v>
          </cell>
          <cell r="AK1462">
            <v>742</v>
          </cell>
          <cell r="AM1462" t="str">
            <v>ALI_22_SEG_15</v>
          </cell>
          <cell r="AN1462" t="str">
            <v>ALI_22_SEG_15_VAL_10097880</v>
          </cell>
          <cell r="AO1462">
            <v>3</v>
          </cell>
          <cell r="AP1462">
            <v>9851906</v>
          </cell>
          <cell r="AQ1462" t="b">
            <v>0</v>
          </cell>
          <cell r="AR1462" t="str">
            <v/>
          </cell>
          <cell r="AS1462" t="str">
            <v/>
          </cell>
          <cell r="AT1462" t="str">
            <v>ALI_22_SEG_15_</v>
          </cell>
          <cell r="AU1462">
            <v>1</v>
          </cell>
          <cell r="AV1462" t="str">
            <v>No Seleccionada</v>
          </cell>
        </row>
        <row r="1463">
          <cell r="A1463" t="str">
            <v>ALI_46_SEG_1</v>
          </cell>
          <cell r="B1463" t="str">
            <v>5to_Evento_973_V2_Provercol_17452475.xlsm</v>
          </cell>
          <cell r="C1463">
            <v>46</v>
          </cell>
          <cell r="D1463">
            <v>2084</v>
          </cell>
          <cell r="E1463" t="str">
            <v>Alimentos Provercol SAS</v>
          </cell>
          <cell r="F1463">
            <v>389</v>
          </cell>
          <cell r="G1463" t="str">
            <v>FRUTA</v>
          </cell>
          <cell r="H1463" t="str">
            <v>46 : Manzana Importada.</v>
          </cell>
          <cell r="I1463">
            <v>1</v>
          </cell>
          <cell r="J1463" t="str">
            <v>Sitio 1 : CARRERA 127#22G-18 INT 4 - Sitio 2 : SIBERIA KM 7.5 CELTA, LOTE 159 - Sitio 3 : CARRERA 68B #10A-18 - Sitio 4 : CALLE 24F#101B-15 - Sitio 5 : CARRERA 65B#10A-87 - Sitio 6 : AUTO MEDE KM 1,5 P INDUS FLORIDA BOD 23 - Sitio 7 : CARRERA 71 A BIS # 63D-38 -</v>
          </cell>
          <cell r="K1463">
            <v>44835</v>
          </cell>
          <cell r="L1463">
            <v>7438</v>
          </cell>
          <cell r="M1463">
            <v>9503</v>
          </cell>
          <cell r="N1463">
            <v>5083</v>
          </cell>
          <cell r="O1463">
            <v>453</v>
          </cell>
          <cell r="P1463">
            <v>967</v>
          </cell>
          <cell r="Q1463">
            <v>0.06</v>
          </cell>
          <cell r="R1463">
            <v>908.98</v>
          </cell>
          <cell r="S1463">
            <v>967</v>
          </cell>
          <cell r="T1463">
            <v>0.06</v>
          </cell>
          <cell r="U1463">
            <v>908.98</v>
          </cell>
          <cell r="V1463">
            <v>967</v>
          </cell>
          <cell r="W1463">
            <v>0.06</v>
          </cell>
          <cell r="X1463">
            <v>908.98</v>
          </cell>
          <cell r="Y1463">
            <v>967</v>
          </cell>
          <cell r="Z1463">
            <v>0.06</v>
          </cell>
          <cell r="AA1463">
            <v>908.98</v>
          </cell>
          <cell r="AB1463">
            <v>20431143.460000001</v>
          </cell>
          <cell r="AC1463" t="str">
            <v>Registro Valido</v>
          </cell>
          <cell r="AD1463">
            <v>967</v>
          </cell>
          <cell r="AE1463">
            <v>967</v>
          </cell>
          <cell r="AF1463">
            <v>967</v>
          </cell>
          <cell r="AG1463">
            <v>967</v>
          </cell>
          <cell r="AH1463">
            <v>941</v>
          </cell>
          <cell r="AI1463">
            <v>941</v>
          </cell>
          <cell r="AJ1463">
            <v>941</v>
          </cell>
          <cell r="AK1463">
            <v>941</v>
          </cell>
          <cell r="AM1463" t="str">
            <v>ALI_46_SEG_1</v>
          </cell>
          <cell r="AN1463" t="str">
            <v>ALI_46_SEG_1_VAL_20431143.46</v>
          </cell>
          <cell r="AO1463">
            <v>3</v>
          </cell>
          <cell r="AP1463">
            <v>20431143.460000001</v>
          </cell>
          <cell r="AQ1463" t="b">
            <v>1</v>
          </cell>
          <cell r="AR1463" t="str">
            <v/>
          </cell>
          <cell r="AS1463" t="str">
            <v>X</v>
          </cell>
          <cell r="AT1463" t="str">
            <v>ALI_46_SEG_1_X</v>
          </cell>
          <cell r="AU1463">
            <v>1</v>
          </cell>
          <cell r="AV1463" t="str">
            <v>Cotizacion Seleccionada</v>
          </cell>
        </row>
        <row r="1464">
          <cell r="A1464" t="str">
            <v>ALI_46_SEG_2</v>
          </cell>
          <cell r="B1464" t="str">
            <v>5to_Evento_973_V2_Provercol_17452475.xlsm</v>
          </cell>
          <cell r="C1464">
            <v>46</v>
          </cell>
          <cell r="D1464">
            <v>2084</v>
          </cell>
          <cell r="E1464" t="str">
            <v>Alimentos Provercol SAS</v>
          </cell>
          <cell r="F1464">
            <v>390</v>
          </cell>
          <cell r="G1464" t="str">
            <v>FRUTA</v>
          </cell>
          <cell r="H1464" t="str">
            <v>46 : Manzana Importada.</v>
          </cell>
          <cell r="I1464">
            <v>2</v>
          </cell>
          <cell r="J1464" t="str">
            <v>Sitio 1 : CARRERA 127#22G-18 INT 4 - Sitio 2 : SIBERIA KM 7.5 CELTA, LOTE 159 - Sitio 3 : CARRERA 68B #10A-18 - Sitio 4 : CALLE 24F#101B-15 - Sitio 5 : CARRERA 65B#10A-87 - Sitio 6 : AUTO MEDE KM 1,5 P INDUS FLORIDA BOD 23 - Sitio 7 : CARRERA 71 A BIS # 63D-38 -</v>
          </cell>
          <cell r="K1464">
            <v>44835</v>
          </cell>
          <cell r="L1464">
            <v>7607</v>
          </cell>
          <cell r="M1464">
            <v>9718</v>
          </cell>
          <cell r="N1464">
            <v>5198</v>
          </cell>
          <cell r="O1464">
            <v>464</v>
          </cell>
          <cell r="P1464">
            <v>967</v>
          </cell>
          <cell r="Q1464">
            <v>7.0000000000000007E-2</v>
          </cell>
          <cell r="R1464">
            <v>899.31</v>
          </cell>
          <cell r="S1464">
            <v>967</v>
          </cell>
          <cell r="T1464">
            <v>7.0000000000000007E-2</v>
          </cell>
          <cell r="U1464">
            <v>899.31</v>
          </cell>
          <cell r="V1464">
            <v>967</v>
          </cell>
          <cell r="W1464">
            <v>7.0000000000000007E-2</v>
          </cell>
          <cell r="X1464">
            <v>899.31</v>
          </cell>
          <cell r="Y1464">
            <v>967</v>
          </cell>
          <cell r="Z1464">
            <v>7.0000000000000007E-2</v>
          </cell>
          <cell r="AA1464">
            <v>899.31</v>
          </cell>
          <cell r="AB1464">
            <v>20672438.969999999</v>
          </cell>
          <cell r="AC1464" t="str">
            <v>Registro Valido</v>
          </cell>
          <cell r="AD1464">
            <v>967</v>
          </cell>
          <cell r="AE1464">
            <v>967</v>
          </cell>
          <cell r="AF1464">
            <v>967</v>
          </cell>
          <cell r="AG1464">
            <v>967</v>
          </cell>
          <cell r="AH1464">
            <v>941</v>
          </cell>
          <cell r="AI1464">
            <v>941</v>
          </cell>
          <cell r="AJ1464">
            <v>941</v>
          </cell>
          <cell r="AK1464">
            <v>941</v>
          </cell>
          <cell r="AM1464" t="str">
            <v>ALI_46_SEG_2</v>
          </cell>
          <cell r="AN1464" t="str">
            <v>ALI_46_SEG_2_VAL_20672438.97</v>
          </cell>
          <cell r="AO1464">
            <v>2</v>
          </cell>
          <cell r="AP1464">
            <v>20672438.969999999</v>
          </cell>
          <cell r="AQ1464" t="b">
            <v>1</v>
          </cell>
          <cell r="AR1464" t="str">
            <v/>
          </cell>
          <cell r="AS1464" t="str">
            <v>X</v>
          </cell>
          <cell r="AT1464" t="str">
            <v>ALI_46_SEG_2_X</v>
          </cell>
          <cell r="AU1464">
            <v>1</v>
          </cell>
          <cell r="AV1464" t="str">
            <v>Cotizacion Seleccionada</v>
          </cell>
        </row>
        <row r="1465">
          <cell r="A1465" t="str">
            <v>ALI_46_SEG_3</v>
          </cell>
          <cell r="B1465" t="str">
            <v>5to_Evento_973_V2_Provercol_17452475.xlsm</v>
          </cell>
          <cell r="C1465">
            <v>46</v>
          </cell>
          <cell r="D1465">
            <v>2084</v>
          </cell>
          <cell r="E1465" t="str">
            <v>Alimentos Provercol SAS</v>
          </cell>
          <cell r="F1465">
            <v>391</v>
          </cell>
          <cell r="G1465" t="str">
            <v>FRUTA</v>
          </cell>
          <cell r="H1465" t="str">
            <v>46 : Manzana Importada.</v>
          </cell>
          <cell r="I1465">
            <v>3</v>
          </cell>
          <cell r="J1465" t="str">
            <v>Sitio 1 : CARRERA 127#22G-18 INT 4 - Sitio 2 : SIBERIA KM 7.5 CELTA, LOTE 159 - Sitio 3 : CARRERA 68B #10A-18 - Sitio 4 : CALLE 24F#101B-15 - Sitio 5 : CARRERA 65B#10A-87 - Sitio 6 : AUTO MEDE KM 1,5 P INDUS FLORIDA BOD 23 - Sitio 7 : CARRERA 71 A BIS # 63D-38 -</v>
          </cell>
          <cell r="K1465">
            <v>44835</v>
          </cell>
          <cell r="L1465">
            <v>7608</v>
          </cell>
          <cell r="M1465">
            <v>9718</v>
          </cell>
          <cell r="N1465">
            <v>5194</v>
          </cell>
          <cell r="O1465">
            <v>463</v>
          </cell>
          <cell r="P1465">
            <v>967</v>
          </cell>
          <cell r="Q1465">
            <v>0.12</v>
          </cell>
          <cell r="R1465">
            <v>850.96</v>
          </cell>
          <cell r="S1465">
            <v>967</v>
          </cell>
          <cell r="T1465">
            <v>0.12</v>
          </cell>
          <cell r="U1465">
            <v>850.96</v>
          </cell>
          <cell r="V1465">
            <v>967</v>
          </cell>
          <cell r="W1465">
            <v>0.12</v>
          </cell>
          <cell r="X1465">
            <v>850.96</v>
          </cell>
          <cell r="Y1465">
            <v>967</v>
          </cell>
          <cell r="Z1465">
            <v>0.12</v>
          </cell>
          <cell r="AA1465">
            <v>850.96</v>
          </cell>
          <cell r="AB1465">
            <v>19557613.680000003</v>
          </cell>
          <cell r="AC1465" t="str">
            <v>Registro Valido</v>
          </cell>
          <cell r="AD1465">
            <v>967</v>
          </cell>
          <cell r="AE1465">
            <v>967</v>
          </cell>
          <cell r="AF1465">
            <v>967</v>
          </cell>
          <cell r="AG1465">
            <v>967</v>
          </cell>
          <cell r="AH1465">
            <v>941</v>
          </cell>
          <cell r="AI1465">
            <v>941</v>
          </cell>
          <cell r="AJ1465">
            <v>941</v>
          </cell>
          <cell r="AK1465">
            <v>941</v>
          </cell>
          <cell r="AM1465" t="str">
            <v>ALI_46_SEG_3</v>
          </cell>
          <cell r="AN1465" t="str">
            <v>ALI_46_SEG_3_VAL_19557613.68</v>
          </cell>
          <cell r="AO1465">
            <v>3</v>
          </cell>
          <cell r="AP1465">
            <v>19557613.680000003</v>
          </cell>
          <cell r="AQ1465" t="b">
            <v>1</v>
          </cell>
          <cell r="AR1465" t="str">
            <v/>
          </cell>
          <cell r="AS1465" t="str">
            <v>X</v>
          </cell>
          <cell r="AT1465" t="str">
            <v>ALI_46_SEG_3_X</v>
          </cell>
          <cell r="AU1465">
            <v>1</v>
          </cell>
          <cell r="AV1465" t="str">
            <v>Cotizacion Seleccionada</v>
          </cell>
        </row>
        <row r="1466">
          <cell r="A1466" t="str">
            <v>ALI_46_SEG_4</v>
          </cell>
          <cell r="B1466" t="str">
            <v>5to_Evento_973_V2_Provercol_17452475.xlsm</v>
          </cell>
          <cell r="C1466">
            <v>46</v>
          </cell>
          <cell r="D1466">
            <v>2084</v>
          </cell>
          <cell r="E1466" t="str">
            <v>Alimentos Provercol SAS</v>
          </cell>
          <cell r="F1466">
            <v>392</v>
          </cell>
          <cell r="G1466" t="str">
            <v>FRUTA</v>
          </cell>
          <cell r="H1466" t="str">
            <v>46 : Manzana Importada.</v>
          </cell>
          <cell r="I1466">
            <v>4</v>
          </cell>
          <cell r="J1466" t="str">
            <v>Sitio 1 : CARRERA 127#22G-18 INT 4 - Sitio 2 : SIBERIA KM 7.5 CELTA, LOTE 159 - Sitio 3 : CARRERA 68B #10A-18 - Sitio 4 : CALLE 24F#101B-15 - Sitio 5 : CARRERA 65B#10A-87 - Sitio 6 : AUTO MEDE KM 1,5 P INDUS FLORIDA BOD 23 - Sitio 7 : CARRERA 71 A BIS # 63D-38 -</v>
          </cell>
          <cell r="K1466">
            <v>44835</v>
          </cell>
          <cell r="L1466">
            <v>8105</v>
          </cell>
          <cell r="M1466">
            <v>10353</v>
          </cell>
          <cell r="N1466">
            <v>5535</v>
          </cell>
          <cell r="O1466">
            <v>495</v>
          </cell>
          <cell r="P1466">
            <v>967</v>
          </cell>
          <cell r="Q1466">
            <v>0.1</v>
          </cell>
          <cell r="R1466">
            <v>870.3</v>
          </cell>
          <cell r="S1466">
            <v>967</v>
          </cell>
          <cell r="T1466">
            <v>0.1</v>
          </cell>
          <cell r="U1466">
            <v>870.3</v>
          </cell>
          <cell r="V1466">
            <v>967</v>
          </cell>
          <cell r="W1466">
            <v>0.1</v>
          </cell>
          <cell r="X1466">
            <v>870.3</v>
          </cell>
          <cell r="Y1466">
            <v>967</v>
          </cell>
          <cell r="Z1466">
            <v>0.1</v>
          </cell>
          <cell r="AA1466">
            <v>870.3</v>
          </cell>
          <cell r="AB1466">
            <v>21311906.399999999</v>
          </cell>
          <cell r="AC1466" t="str">
            <v>Registro Valido</v>
          </cell>
          <cell r="AD1466">
            <v>967</v>
          </cell>
          <cell r="AE1466">
            <v>967</v>
          </cell>
          <cell r="AF1466">
            <v>967</v>
          </cell>
          <cell r="AG1466">
            <v>967</v>
          </cell>
          <cell r="AH1466">
            <v>941</v>
          </cell>
          <cell r="AI1466">
            <v>941</v>
          </cell>
          <cell r="AJ1466">
            <v>941</v>
          </cell>
          <cell r="AK1466">
            <v>941</v>
          </cell>
          <cell r="AM1466" t="str">
            <v>ALI_46_SEG_4</v>
          </cell>
          <cell r="AN1466" t="str">
            <v>ALI_46_SEG_4_VAL_21311906.4</v>
          </cell>
          <cell r="AO1466">
            <v>2</v>
          </cell>
          <cell r="AP1466">
            <v>21311906.399999999</v>
          </cell>
          <cell r="AQ1466" t="b">
            <v>1</v>
          </cell>
          <cell r="AR1466" t="str">
            <v/>
          </cell>
          <cell r="AS1466" t="str">
            <v>X</v>
          </cell>
          <cell r="AT1466" t="str">
            <v>ALI_46_SEG_4_X</v>
          </cell>
          <cell r="AU1466">
            <v>1</v>
          </cell>
          <cell r="AV1466" t="str">
            <v>Cotizacion Seleccionada</v>
          </cell>
        </row>
        <row r="1467">
          <cell r="A1467" t="str">
            <v>ALI_46_SEG_5</v>
          </cell>
          <cell r="B1467" t="str">
            <v>5to_Evento_973_V2_Provercol_17452475.xlsm</v>
          </cell>
          <cell r="C1467">
            <v>46</v>
          </cell>
          <cell r="D1467">
            <v>2084</v>
          </cell>
          <cell r="E1467" t="str">
            <v>Alimentos Provercol SAS</v>
          </cell>
          <cell r="F1467">
            <v>393</v>
          </cell>
          <cell r="G1467" t="str">
            <v>FRUTA</v>
          </cell>
          <cell r="H1467" t="str">
            <v>46 : Manzana Importada.</v>
          </cell>
          <cell r="I1467">
            <v>5</v>
          </cell>
          <cell r="J1467" t="str">
            <v>Sitio 1 : CARRERA 127#22G-18 INT 4 - Sitio 2 : SIBERIA KM 7.5 CELTA, LOTE 159 - Sitio 3 : CARRERA 68B #10A-18 - Sitio 4 : CALLE 24F#101B-15 - Sitio 5 : CARRERA 65B#10A-87 - Sitio 6 : AUTO MEDE KM 1,5 P INDUS FLORIDA BOD 23 - Sitio 7 : CARRERA 71 A BIS # 63D-38 -</v>
          </cell>
          <cell r="K1467">
            <v>44835</v>
          </cell>
          <cell r="L1467">
            <v>7533</v>
          </cell>
          <cell r="M1467">
            <v>9626</v>
          </cell>
          <cell r="N1467">
            <v>5146</v>
          </cell>
          <cell r="O1467">
            <v>459</v>
          </cell>
          <cell r="P1467">
            <v>967</v>
          </cell>
          <cell r="Q1467">
            <v>0.12</v>
          </cell>
          <cell r="R1467">
            <v>850.96</v>
          </cell>
          <cell r="S1467">
            <v>967</v>
          </cell>
          <cell r="T1467">
            <v>0.12</v>
          </cell>
          <cell r="U1467">
            <v>850.96</v>
          </cell>
          <cell r="V1467">
            <v>967</v>
          </cell>
          <cell r="W1467">
            <v>0.12</v>
          </cell>
          <cell r="X1467">
            <v>850.96</v>
          </cell>
          <cell r="Y1467">
            <v>967</v>
          </cell>
          <cell r="Z1467">
            <v>0.12</v>
          </cell>
          <cell r="AA1467">
            <v>850.96</v>
          </cell>
          <cell r="AB1467">
            <v>19371253.440000001</v>
          </cell>
          <cell r="AC1467" t="str">
            <v>Registro Valido</v>
          </cell>
          <cell r="AD1467">
            <v>967</v>
          </cell>
          <cell r="AE1467">
            <v>967</v>
          </cell>
          <cell r="AF1467">
            <v>967</v>
          </cell>
          <cell r="AG1467">
            <v>967</v>
          </cell>
          <cell r="AH1467">
            <v>941</v>
          </cell>
          <cell r="AI1467">
            <v>941</v>
          </cell>
          <cell r="AJ1467">
            <v>941</v>
          </cell>
          <cell r="AK1467">
            <v>941</v>
          </cell>
          <cell r="AM1467" t="str">
            <v>ALI_46_SEG_5</v>
          </cell>
          <cell r="AN1467" t="str">
            <v>ALI_46_SEG_5_VAL_19371253.44</v>
          </cell>
          <cell r="AO1467">
            <v>3</v>
          </cell>
          <cell r="AP1467">
            <v>19371253.440000001</v>
          </cell>
          <cell r="AQ1467" t="b">
            <v>1</v>
          </cell>
          <cell r="AR1467" t="str">
            <v/>
          </cell>
          <cell r="AS1467" t="str">
            <v>X</v>
          </cell>
          <cell r="AT1467" t="str">
            <v>ALI_46_SEG_5_X</v>
          </cell>
          <cell r="AU1467">
            <v>1</v>
          </cell>
          <cell r="AV1467" t="str">
            <v>Cotizacion Seleccionada</v>
          </cell>
        </row>
        <row r="1468">
          <cell r="A1468" t="str">
            <v>ALI_46_SEG_8</v>
          </cell>
          <cell r="B1468" t="str">
            <v>5to_Evento_973_V2_Provercol_17452475.xlsm</v>
          </cell>
          <cell r="C1468">
            <v>46</v>
          </cell>
          <cell r="D1468">
            <v>2084</v>
          </cell>
          <cell r="E1468" t="str">
            <v>Alimentos Provercol SAS</v>
          </cell>
          <cell r="F1468">
            <v>394</v>
          </cell>
          <cell r="G1468" t="str">
            <v>FRUTA</v>
          </cell>
          <cell r="H1468" t="str">
            <v>46 : Manzana Importada.</v>
          </cell>
          <cell r="I1468">
            <v>8</v>
          </cell>
          <cell r="J1468" t="str">
            <v>Sitio 1 : CARRERA 127#22G-18 INT 4 - Sitio 2 : SIBERIA KM 7.5 CELTA, LOTE 159 - Sitio 3 : CARRERA 68B #10A-18 - Sitio 4 : CALLE 24F#101B-15 - Sitio 5 : CARRERA 65B#10A-87 - Sitio 6 : AUTO MEDE KM 1,5 P INDUS FLORIDA BOD 23 - Sitio 7 : CARRERA 71 A BIS # 63D-38 -</v>
          </cell>
          <cell r="K1468">
            <v>44835</v>
          </cell>
          <cell r="L1468">
            <v>7125</v>
          </cell>
          <cell r="M1468">
            <v>9122</v>
          </cell>
          <cell r="N1468">
            <v>4903</v>
          </cell>
          <cell r="O1468">
            <v>446</v>
          </cell>
          <cell r="P1468">
            <v>967</v>
          </cell>
          <cell r="Q1468">
            <v>0.15</v>
          </cell>
          <cell r="R1468">
            <v>821.95</v>
          </cell>
          <cell r="S1468">
            <v>967</v>
          </cell>
          <cell r="T1468">
            <v>0.15</v>
          </cell>
          <cell r="U1468">
            <v>821.95</v>
          </cell>
          <cell r="V1468">
            <v>967</v>
          </cell>
          <cell r="W1468">
            <v>0.15</v>
          </cell>
          <cell r="X1468">
            <v>821.95</v>
          </cell>
          <cell r="Y1468">
            <v>967</v>
          </cell>
          <cell r="Z1468">
            <v>0.15</v>
          </cell>
          <cell r="AA1468">
            <v>821.95</v>
          </cell>
          <cell r="AB1468">
            <v>17750832.199999999</v>
          </cell>
          <cell r="AC1468" t="str">
            <v>Registro Valido</v>
          </cell>
          <cell r="AD1468">
            <v>967</v>
          </cell>
          <cell r="AE1468">
            <v>967</v>
          </cell>
          <cell r="AF1468">
            <v>967</v>
          </cell>
          <cell r="AG1468">
            <v>967</v>
          </cell>
          <cell r="AH1468">
            <v>941</v>
          </cell>
          <cell r="AI1468">
            <v>941</v>
          </cell>
          <cell r="AJ1468">
            <v>941</v>
          </cell>
          <cell r="AK1468">
            <v>941</v>
          </cell>
          <cell r="AM1468" t="str">
            <v>ALI_46_SEG_8</v>
          </cell>
          <cell r="AN1468" t="str">
            <v>ALI_46_SEG_8_VAL_17750832.2</v>
          </cell>
          <cell r="AO1468">
            <v>3</v>
          </cell>
          <cell r="AP1468">
            <v>17750832.199999999</v>
          </cell>
          <cell r="AQ1468" t="b">
            <v>1</v>
          </cell>
          <cell r="AR1468" t="str">
            <v/>
          </cell>
          <cell r="AS1468" t="str">
            <v>X</v>
          </cell>
          <cell r="AT1468" t="str">
            <v>ALI_46_SEG_8_X</v>
          </cell>
          <cell r="AU1468">
            <v>1</v>
          </cell>
          <cell r="AV1468" t="str">
            <v>Cotizacion Seleccionada</v>
          </cell>
        </row>
        <row r="1469">
          <cell r="A1469" t="b">
            <v>0</v>
          </cell>
          <cell r="B1469" t="str">
            <v>5to_Evento_973_V2_Provercol_17452475.xlsm</v>
          </cell>
          <cell r="C1469">
            <v>46</v>
          </cell>
          <cell r="D1469">
            <v>2084</v>
          </cell>
          <cell r="E1469" t="str">
            <v>Alimentos Provercol SAS</v>
          </cell>
          <cell r="F1469">
            <v>395</v>
          </cell>
          <cell r="G1469" t="str">
            <v>FRUTA</v>
          </cell>
          <cell r="H1469" t="str">
            <v>46 : Manzana Importada.</v>
          </cell>
          <cell r="I1469">
            <v>12</v>
          </cell>
          <cell r="J1469" t="str">
            <v>Sitio 1 : CARRERA 127#22G-18 INT 4 - Sitio 2 : SIBERIA KM 7.5 CELTA, LOTE 159 - Sitio 3 : CARRERA 68B #10A-18 - Sitio 4 : CALLE 24F#101B-15 - Sitio 5 : CARRERA 65B#10A-87 - Sitio 6 : AUTO MEDE KM 1,5 P INDUS FLORIDA BOD 23 - Sitio 7 : CARRERA 71 A BIS # 63D-38 -</v>
          </cell>
          <cell r="K1469">
            <v>44835</v>
          </cell>
          <cell r="L1469">
            <v>6445</v>
          </cell>
          <cell r="M1469">
            <v>8252</v>
          </cell>
          <cell r="N1469">
            <v>4434</v>
          </cell>
          <cell r="O1469">
            <v>403</v>
          </cell>
          <cell r="P1469">
            <v>967</v>
          </cell>
          <cell r="Q1469">
            <v>0.15</v>
          </cell>
          <cell r="R1469">
            <v>821.95</v>
          </cell>
          <cell r="S1469">
            <v>967</v>
          </cell>
          <cell r="T1469">
            <v>0.15</v>
          </cell>
          <cell r="U1469">
            <v>821.95</v>
          </cell>
          <cell r="V1469">
            <v>967</v>
          </cell>
          <cell r="W1469">
            <v>0.15</v>
          </cell>
          <cell r="X1469">
            <v>821.95</v>
          </cell>
          <cell r="Y1469">
            <v>967</v>
          </cell>
          <cell r="Z1469">
            <v>0.15</v>
          </cell>
          <cell r="AA1469">
            <v>821.95</v>
          </cell>
          <cell r="AB1469">
            <v>16055971.300000001</v>
          </cell>
          <cell r="AC1469" t="str">
            <v>Registro Valido</v>
          </cell>
          <cell r="AD1469">
            <v>967</v>
          </cell>
          <cell r="AE1469">
            <v>967</v>
          </cell>
          <cell r="AF1469">
            <v>967</v>
          </cell>
          <cell r="AG1469">
            <v>967</v>
          </cell>
          <cell r="AH1469">
            <v>941</v>
          </cell>
          <cell r="AI1469">
            <v>941</v>
          </cell>
          <cell r="AJ1469">
            <v>941</v>
          </cell>
          <cell r="AK1469">
            <v>941</v>
          </cell>
          <cell r="AM1469" t="str">
            <v>ALI_46_SEG_12</v>
          </cell>
          <cell r="AN1469" t="str">
            <v>ALI_46_SEG_12_VAL_16055971.3</v>
          </cell>
          <cell r="AO1469">
            <v>4</v>
          </cell>
          <cell r="AP1469">
            <v>14705195.199999999</v>
          </cell>
          <cell r="AQ1469" t="b">
            <v>0</v>
          </cell>
          <cell r="AR1469" t="str">
            <v/>
          </cell>
          <cell r="AS1469" t="str">
            <v/>
          </cell>
          <cell r="AT1469" t="str">
            <v>ALI_46_SEG_12_</v>
          </cell>
          <cell r="AU1469">
            <v>1</v>
          </cell>
          <cell r="AV1469" t="str">
            <v>No Seleccionada</v>
          </cell>
        </row>
        <row r="1470">
          <cell r="A1470" t="str">
            <v>ALI_46_SEG_15</v>
          </cell>
          <cell r="B1470" t="str">
            <v>5to_Evento_973_V2_Provercol_17452475.xlsm</v>
          </cell>
          <cell r="C1470">
            <v>46</v>
          </cell>
          <cell r="D1470">
            <v>2084</v>
          </cell>
          <cell r="E1470" t="str">
            <v>Alimentos Provercol SAS</v>
          </cell>
          <cell r="F1470">
            <v>396</v>
          </cell>
          <cell r="G1470" t="str">
            <v>FRUTA</v>
          </cell>
          <cell r="H1470" t="str">
            <v>46 : Manzana Importada.</v>
          </cell>
          <cell r="I1470">
            <v>15</v>
          </cell>
          <cell r="J1470" t="str">
            <v>Sitio 1 : CARRERA 127#22G-18 INT 4 - Sitio 2 : SIBERIA KM 7.5 CELTA, LOTE 159 - Sitio 3 : CARRERA 68B #10A-18 - Sitio 4 : CALLE 24F#101B-15 - Sitio 5 : CARRERA 65B#10A-87 - Sitio 6 : AUTO MEDE KM 1,5 P INDUS FLORIDA BOD 23 - Sitio 7 : CARRERA 71 A BIS # 63D-38 -</v>
          </cell>
          <cell r="K1470">
            <v>44835</v>
          </cell>
          <cell r="L1470">
            <v>6411</v>
          </cell>
          <cell r="M1470">
            <v>8211</v>
          </cell>
          <cell r="N1470">
            <v>4410</v>
          </cell>
          <cell r="O1470">
            <v>401</v>
          </cell>
          <cell r="P1470">
            <v>967</v>
          </cell>
          <cell r="Q1470">
            <v>0.15</v>
          </cell>
          <cell r="R1470">
            <v>821.95</v>
          </cell>
          <cell r="S1470">
            <v>967</v>
          </cell>
          <cell r="T1470">
            <v>0.15</v>
          </cell>
          <cell r="U1470">
            <v>821.95</v>
          </cell>
          <cell r="V1470">
            <v>967</v>
          </cell>
          <cell r="W1470">
            <v>0.15</v>
          </cell>
          <cell r="X1470">
            <v>821.95</v>
          </cell>
          <cell r="Y1470">
            <v>967</v>
          </cell>
          <cell r="Z1470">
            <v>0.15</v>
          </cell>
          <cell r="AA1470">
            <v>821.95</v>
          </cell>
          <cell r="AB1470">
            <v>15972954.35</v>
          </cell>
          <cell r="AC1470" t="str">
            <v>Registro Valido</v>
          </cell>
          <cell r="AD1470">
            <v>967</v>
          </cell>
          <cell r="AE1470">
            <v>967</v>
          </cell>
          <cell r="AF1470">
            <v>967</v>
          </cell>
          <cell r="AG1470">
            <v>967</v>
          </cell>
          <cell r="AH1470">
            <v>941</v>
          </cell>
          <cell r="AI1470">
            <v>941</v>
          </cell>
          <cell r="AJ1470">
            <v>941</v>
          </cell>
          <cell r="AK1470">
            <v>941</v>
          </cell>
          <cell r="AM1470" t="str">
            <v>ALI_46_SEG_15</v>
          </cell>
          <cell r="AN1470" t="str">
            <v>ALI_46_SEG_15_VAL_15972954.35</v>
          </cell>
          <cell r="AO1470">
            <v>3</v>
          </cell>
          <cell r="AP1470">
            <v>15972954.35</v>
          </cell>
          <cell r="AQ1470" t="b">
            <v>1</v>
          </cell>
          <cell r="AR1470" t="str">
            <v/>
          </cell>
          <cell r="AS1470" t="str">
            <v>X</v>
          </cell>
          <cell r="AT1470" t="str">
            <v>ALI_46_SEG_15_X</v>
          </cell>
          <cell r="AU1470">
            <v>1</v>
          </cell>
          <cell r="AV1470" t="str">
            <v>Cotizacion Seleccionada</v>
          </cell>
        </row>
        <row r="1471">
          <cell r="A1471" t="str">
            <v>ALI_46_SEG_11</v>
          </cell>
          <cell r="B1471" t="str">
            <v>5to_Evento_973_V2_Provercol_17452475.xlsm</v>
          </cell>
          <cell r="C1471">
            <v>46</v>
          </cell>
          <cell r="D1471">
            <v>2084</v>
          </cell>
          <cell r="E1471" t="str">
            <v>Alimentos Provercol SAS</v>
          </cell>
          <cell r="F1471">
            <v>397</v>
          </cell>
          <cell r="G1471" t="str">
            <v>FRUTA</v>
          </cell>
          <cell r="H1471" t="str">
            <v>46 : Manzana Importada.</v>
          </cell>
          <cell r="I1471">
            <v>11</v>
          </cell>
          <cell r="J1471" t="str">
            <v>Sitio 1 : CARRERA 127#22G-18 INT 4 - Sitio 2 : SIBERIA KM 7.5 CELTA, LOTE 159 - Sitio 3 : CARRERA 68B #10A-18 - Sitio 4 : CALLE 24F#101B-15 - Sitio 5 : CARRERA 65B#10A-87 - Sitio 6 : AUTO MEDE KM 1,5 P INDUS FLORIDA BOD 23 - Sitio 7 : CARRERA 71 A BIS # 63D-38 -</v>
          </cell>
          <cell r="K1471">
            <v>44835</v>
          </cell>
          <cell r="L1471">
            <v>7549</v>
          </cell>
          <cell r="M1471">
            <v>9596</v>
          </cell>
          <cell r="N1471">
            <v>4515</v>
          </cell>
          <cell r="O1471">
            <v>485</v>
          </cell>
          <cell r="P1471">
            <v>967</v>
          </cell>
          <cell r="Q1471">
            <v>0.12</v>
          </cell>
          <cell r="R1471">
            <v>850.96</v>
          </cell>
          <cell r="S1471">
            <v>967</v>
          </cell>
          <cell r="T1471">
            <v>0.12</v>
          </cell>
          <cell r="U1471">
            <v>850.96</v>
          </cell>
          <cell r="V1471">
            <v>967</v>
          </cell>
          <cell r="W1471">
            <v>0.12</v>
          </cell>
          <cell r="X1471">
            <v>850.96</v>
          </cell>
          <cell r="Y1471">
            <v>967</v>
          </cell>
          <cell r="Z1471">
            <v>0.12</v>
          </cell>
          <cell r="AA1471">
            <v>850.96</v>
          </cell>
          <cell r="AB1471">
            <v>18844509.200000003</v>
          </cell>
          <cell r="AC1471" t="str">
            <v>Registro Valido</v>
          </cell>
          <cell r="AD1471">
            <v>967</v>
          </cell>
          <cell r="AE1471">
            <v>967</v>
          </cell>
          <cell r="AF1471">
            <v>967</v>
          </cell>
          <cell r="AG1471">
            <v>967</v>
          </cell>
          <cell r="AH1471">
            <v>941</v>
          </cell>
          <cell r="AI1471">
            <v>941</v>
          </cell>
          <cell r="AJ1471">
            <v>941</v>
          </cell>
          <cell r="AK1471">
            <v>941</v>
          </cell>
          <cell r="AM1471" t="str">
            <v>ALI_46_SEG_11</v>
          </cell>
          <cell r="AN1471" t="str">
            <v>ALI_46_SEG_11_VAL_18844509.2</v>
          </cell>
          <cell r="AO1471">
            <v>3</v>
          </cell>
          <cell r="AP1471">
            <v>18844509.200000003</v>
          </cell>
          <cell r="AQ1471" t="b">
            <v>1</v>
          </cell>
          <cell r="AR1471" t="str">
            <v/>
          </cell>
          <cell r="AS1471" t="str">
            <v>X</v>
          </cell>
          <cell r="AT1471" t="str">
            <v>ALI_46_SEG_11_X</v>
          </cell>
          <cell r="AU1471">
            <v>1</v>
          </cell>
          <cell r="AV1471" t="str">
            <v>Cotizacion Seleccionada</v>
          </cell>
        </row>
        <row r="1472">
          <cell r="A1472" t="b">
            <v>0</v>
          </cell>
          <cell r="B1472" t="str">
            <v>5to_Evento_973_V2_Provercol_17452475.xlsm</v>
          </cell>
          <cell r="C1472">
            <v>17</v>
          </cell>
          <cell r="D1472">
            <v>2084</v>
          </cell>
          <cell r="E1472" t="str">
            <v>Alimentos Provercol SAS</v>
          </cell>
          <cell r="F1472">
            <v>531</v>
          </cell>
          <cell r="G1472" t="str">
            <v>FRUTA</v>
          </cell>
          <cell r="H1472" t="str">
            <v>17 : Ciruela Calentana.</v>
          </cell>
          <cell r="I1472">
            <v>7</v>
          </cell>
          <cell r="J1472" t="str">
            <v>Sitio 1 : CARRERA 127#22G-18 INT 4 - Sitio 2 : SIBERIA KM 7.5 CELTA, LOTE 159 - Sitio 3 : CARRERA 68B #10A-18 - Sitio 4 : CALLE 24F#101B-15 - Sitio 5 : CARRERA 65B#10A-87 - Sitio 6 : AUTO MEDE KM 1,5 P INDUS FLORIDA BOD 23 - Sitio 7 : CARRERA 71 A BIS # 63D-38 -</v>
          </cell>
          <cell r="K1472">
            <v>44835</v>
          </cell>
          <cell r="L1472">
            <v>0</v>
          </cell>
          <cell r="M1472">
            <v>12947</v>
          </cell>
          <cell r="N1472">
            <v>20738</v>
          </cell>
          <cell r="O1472">
            <v>296</v>
          </cell>
          <cell r="P1472">
            <v>0</v>
          </cell>
          <cell r="R1472">
            <v>0</v>
          </cell>
          <cell r="S1472">
            <v>397</v>
          </cell>
          <cell r="T1472">
            <v>0</v>
          </cell>
          <cell r="U1472">
            <v>397</v>
          </cell>
          <cell r="V1472">
            <v>397</v>
          </cell>
          <cell r="W1472">
            <v>0</v>
          </cell>
          <cell r="X1472">
            <v>397</v>
          </cell>
          <cell r="Y1472">
            <v>397</v>
          </cell>
          <cell r="Z1472">
            <v>0</v>
          </cell>
          <cell r="AA1472">
            <v>397</v>
          </cell>
          <cell r="AB1472">
            <v>13490457</v>
          </cell>
          <cell r="AC1472" t="str">
            <v>Registro Valido</v>
          </cell>
          <cell r="AD1472">
            <v>0</v>
          </cell>
          <cell r="AE1472">
            <v>397</v>
          </cell>
          <cell r="AF1472">
            <v>397</v>
          </cell>
          <cell r="AG1472">
            <v>397</v>
          </cell>
          <cell r="AH1472">
            <v>0</v>
          </cell>
          <cell r="AI1472">
            <v>385</v>
          </cell>
          <cell r="AJ1472">
            <v>385</v>
          </cell>
          <cell r="AK1472">
            <v>385</v>
          </cell>
          <cell r="AM1472" t="str">
            <v>ALI_17_SEG_7</v>
          </cell>
          <cell r="AN1472" t="str">
            <v>ALI_17_SEG_7_VAL_13490457</v>
          </cell>
          <cell r="AO1472">
            <v>3</v>
          </cell>
          <cell r="AP1472">
            <v>10466148</v>
          </cell>
          <cell r="AQ1472" t="b">
            <v>0</v>
          </cell>
          <cell r="AR1472" t="str">
            <v/>
          </cell>
          <cell r="AS1472" t="str">
            <v/>
          </cell>
          <cell r="AT1472" t="str">
            <v>ALI_17_SEG_7_</v>
          </cell>
          <cell r="AU1472">
            <v>1</v>
          </cell>
          <cell r="AV1472" t="str">
            <v>No Seleccionada</v>
          </cell>
        </row>
        <row r="1473">
          <cell r="A1473" t="str">
            <v>ALI_17_SEG_10</v>
          </cell>
          <cell r="B1473" t="str">
            <v>5to_Evento_973_V2_Provercol_17452475.xlsm</v>
          </cell>
          <cell r="C1473">
            <v>17</v>
          </cell>
          <cell r="D1473">
            <v>2084</v>
          </cell>
          <cell r="E1473" t="str">
            <v>Alimentos Provercol SAS</v>
          </cell>
          <cell r="F1473">
            <v>532</v>
          </cell>
          <cell r="G1473" t="str">
            <v>FRUTA</v>
          </cell>
          <cell r="H1473" t="str">
            <v>17 : Ciruela Calentana.</v>
          </cell>
          <cell r="I1473">
            <v>10</v>
          </cell>
          <cell r="J1473" t="str">
            <v>Sitio 1 : CARRERA 127#22G-18 INT 4 - Sitio 2 : SIBERIA KM 7.5 CELTA, LOTE 159 - Sitio 3 : CARRERA 68B #10A-18 - Sitio 4 : CALLE 24F#101B-15 - Sitio 5 : CARRERA 65B#10A-87 - Sitio 6 : AUTO MEDE KM 1,5 P INDUS FLORIDA BOD 23 - Sitio 7 : CARRERA 71 A BIS # 63D-38 -</v>
          </cell>
          <cell r="K1473">
            <v>44835</v>
          </cell>
          <cell r="L1473">
            <v>0</v>
          </cell>
          <cell r="M1473">
            <v>8754</v>
          </cell>
          <cell r="N1473">
            <v>4060</v>
          </cell>
          <cell r="O1473">
            <v>313</v>
          </cell>
          <cell r="P1473">
            <v>0</v>
          </cell>
          <cell r="R1473">
            <v>0</v>
          </cell>
          <cell r="S1473">
            <v>397</v>
          </cell>
          <cell r="T1473">
            <v>0</v>
          </cell>
          <cell r="U1473">
            <v>397</v>
          </cell>
          <cell r="V1473">
            <v>397</v>
          </cell>
          <cell r="W1473">
            <v>0</v>
          </cell>
          <cell r="X1473">
            <v>397</v>
          </cell>
          <cell r="Y1473">
            <v>397</v>
          </cell>
          <cell r="Z1473">
            <v>0</v>
          </cell>
          <cell r="AA1473">
            <v>397</v>
          </cell>
          <cell r="AB1473">
            <v>5211419</v>
          </cell>
          <cell r="AC1473" t="str">
            <v>Registro Valido</v>
          </cell>
          <cell r="AD1473">
            <v>0</v>
          </cell>
          <cell r="AE1473">
            <v>397</v>
          </cell>
          <cell r="AF1473">
            <v>397</v>
          </cell>
          <cell r="AG1473">
            <v>397</v>
          </cell>
          <cell r="AH1473">
            <v>0</v>
          </cell>
          <cell r="AI1473">
            <v>385</v>
          </cell>
          <cell r="AJ1473">
            <v>385</v>
          </cell>
          <cell r="AK1473">
            <v>385</v>
          </cell>
          <cell r="AM1473" t="str">
            <v>ALI_17_SEG_10</v>
          </cell>
          <cell r="AN1473" t="str">
            <v>ALI_17_SEG_10_VAL_5211419</v>
          </cell>
          <cell r="AO1473">
            <v>2</v>
          </cell>
          <cell r="AP1473">
            <v>5198292</v>
          </cell>
          <cell r="AQ1473" t="b">
            <v>0</v>
          </cell>
          <cell r="AR1473" t="str">
            <v/>
          </cell>
          <cell r="AS1473" t="str">
            <v>x</v>
          </cell>
          <cell r="AT1473" t="str">
            <v>ALI_17_SEG_10_x</v>
          </cell>
          <cell r="AU1473">
            <v>1</v>
          </cell>
          <cell r="AV1473" t="str">
            <v>Cotizacion Seleccionada</v>
          </cell>
        </row>
        <row r="1474">
          <cell r="A1474" t="str">
            <v>ALI_17_SEG_13</v>
          </cell>
          <cell r="B1474" t="str">
            <v>5to_Evento_973_V2_Provercol_17452475.xlsm</v>
          </cell>
          <cell r="C1474">
            <v>17</v>
          </cell>
          <cell r="D1474">
            <v>2084</v>
          </cell>
          <cell r="E1474" t="str">
            <v>Alimentos Provercol SAS</v>
          </cell>
          <cell r="F1474">
            <v>533</v>
          </cell>
          <cell r="G1474" t="str">
            <v>FRUTA</v>
          </cell>
          <cell r="H1474" t="str">
            <v>17 : Ciruela Calentana.</v>
          </cell>
          <cell r="I1474">
            <v>13</v>
          </cell>
          <cell r="J1474" t="str">
            <v>Sitio 1 : CARRERA 127#22G-18 INT 4 - Sitio 2 : SIBERIA KM 7.5 CELTA, LOTE 159 - Sitio 3 : CARRERA 68B #10A-18 - Sitio 4 : CALLE 24F#101B-15 - Sitio 5 : CARRERA 65B#10A-87 - Sitio 6 : AUTO MEDE KM 1,5 P INDUS FLORIDA BOD 23 - Sitio 7 : CARRERA 71 A BIS # 63D-38 -</v>
          </cell>
          <cell r="K1474">
            <v>44835</v>
          </cell>
          <cell r="L1474">
            <v>0</v>
          </cell>
          <cell r="M1474">
            <v>8307</v>
          </cell>
          <cell r="N1474">
            <v>3853</v>
          </cell>
          <cell r="O1474">
            <v>297</v>
          </cell>
          <cell r="P1474">
            <v>0</v>
          </cell>
          <cell r="R1474">
            <v>0</v>
          </cell>
          <cell r="S1474">
            <v>397</v>
          </cell>
          <cell r="T1474">
            <v>0</v>
          </cell>
          <cell r="U1474">
            <v>397</v>
          </cell>
          <cell r="V1474">
            <v>397</v>
          </cell>
          <cell r="W1474">
            <v>0</v>
          </cell>
          <cell r="X1474">
            <v>397</v>
          </cell>
          <cell r="Y1474">
            <v>397</v>
          </cell>
          <cell r="Z1474">
            <v>0</v>
          </cell>
          <cell r="AA1474">
            <v>397</v>
          </cell>
          <cell r="AB1474">
            <v>4945429</v>
          </cell>
          <cell r="AC1474" t="str">
            <v>Registro Valido</v>
          </cell>
          <cell r="AD1474">
            <v>0</v>
          </cell>
          <cell r="AE1474">
            <v>397</v>
          </cell>
          <cell r="AF1474">
            <v>397</v>
          </cell>
          <cell r="AG1474">
            <v>397</v>
          </cell>
          <cell r="AH1474">
            <v>0</v>
          </cell>
          <cell r="AI1474">
            <v>385</v>
          </cell>
          <cell r="AJ1474">
            <v>385</v>
          </cell>
          <cell r="AK1474">
            <v>385</v>
          </cell>
          <cell r="AM1474" t="str">
            <v>ALI_17_SEG_13</v>
          </cell>
          <cell r="AN1474" t="str">
            <v>ALI_17_SEG_13_VAL_4945429</v>
          </cell>
          <cell r="AO1474">
            <v>2</v>
          </cell>
          <cell r="AP1474">
            <v>4932972</v>
          </cell>
          <cell r="AQ1474" t="b">
            <v>0</v>
          </cell>
          <cell r="AR1474" t="str">
            <v/>
          </cell>
          <cell r="AS1474" t="str">
            <v>x</v>
          </cell>
          <cell r="AT1474" t="str">
            <v>ALI_17_SEG_13_x</v>
          </cell>
          <cell r="AU1474">
            <v>1</v>
          </cell>
          <cell r="AV1474" t="str">
            <v>Cotizacion Seleccionada</v>
          </cell>
        </row>
        <row r="1475">
          <cell r="A1475" t="b">
            <v>0</v>
          </cell>
          <cell r="B1475" t="str">
            <v>5to_Evento_973_V2_Pulpafruit_17491653.xlsm</v>
          </cell>
          <cell r="C1475">
            <v>41</v>
          </cell>
          <cell r="D1475">
            <v>2014</v>
          </cell>
          <cell r="E1475" t="str">
            <v>PulpaFruit S.A.S.</v>
          </cell>
          <cell r="F1475">
            <v>151</v>
          </cell>
          <cell r="G1475" t="str">
            <v>BEBIDAS LÁCTEAS</v>
          </cell>
          <cell r="H1475" t="str">
            <v>41 : Leche Entera Saborizada (Chocolate, fresa y vainilla), ultra alta temperatura UAT (UHT).</v>
          </cell>
          <cell r="I1475">
            <v>1</v>
          </cell>
          <cell r="J1475" t="str">
            <v>Sitio 1 : CARRERA 127#22G-18 INT 4 - Sitio 2 : SIBERIA KM 7.5 CELTA, LOTE 159 - Sitio 3 : CARRERA 68B #10A-18 - Sitio 4 : CALLE 24F#101B-15 - Sitio 5 : CARRERA 65B#10A-87 - Sitio 6 : AUTO MEDE KM 1,5 P INDUS FLORIDA BOD 23 - Sitio 7 : CARRERA 71 A BIS # 63D-38 -</v>
          </cell>
          <cell r="K1475">
            <v>44835</v>
          </cell>
          <cell r="L1475">
            <v>7567</v>
          </cell>
          <cell r="M1475">
            <v>8915</v>
          </cell>
          <cell r="N1475">
            <v>4821</v>
          </cell>
          <cell r="O1475">
            <v>273</v>
          </cell>
          <cell r="P1475">
            <v>873</v>
          </cell>
          <cell r="Q1475">
            <v>2.1000000000000001E-2</v>
          </cell>
          <cell r="R1475">
            <v>854.67</v>
          </cell>
          <cell r="S1475">
            <v>873</v>
          </cell>
          <cell r="T1475">
            <v>2.1000000000000001E-2</v>
          </cell>
          <cell r="U1475">
            <v>854.67</v>
          </cell>
          <cell r="V1475">
            <v>873</v>
          </cell>
          <cell r="W1475">
            <v>2.1000000000000001E-2</v>
          </cell>
          <cell r="X1475">
            <v>854.67</v>
          </cell>
          <cell r="Y1475">
            <v>873</v>
          </cell>
          <cell r="Z1475">
            <v>2.1000000000000001E-2</v>
          </cell>
          <cell r="AA1475">
            <v>854.67</v>
          </cell>
          <cell r="AB1475">
            <v>18440359.919999998</v>
          </cell>
          <cell r="AC1475" t="str">
            <v>Registro Valido</v>
          </cell>
          <cell r="AD1475">
            <v>873</v>
          </cell>
          <cell r="AE1475">
            <v>873</v>
          </cell>
          <cell r="AF1475">
            <v>873</v>
          </cell>
          <cell r="AG1475">
            <v>873</v>
          </cell>
          <cell r="AH1475">
            <v>862</v>
          </cell>
          <cell r="AI1475">
            <v>862</v>
          </cell>
          <cell r="AJ1475">
            <v>862</v>
          </cell>
          <cell r="AK1475">
            <v>862</v>
          </cell>
          <cell r="AM1475" t="str">
            <v>ALI_41_SEG_1</v>
          </cell>
          <cell r="AN1475" t="str">
            <v>ALI_41_SEG_1_VAL_18440359.92</v>
          </cell>
          <cell r="AO1475">
            <v>3</v>
          </cell>
          <cell r="AP1475">
            <v>17665134.239999998</v>
          </cell>
          <cell r="AQ1475" t="b">
            <v>0</v>
          </cell>
          <cell r="AR1475" t="str">
            <v/>
          </cell>
          <cell r="AS1475" t="str">
            <v/>
          </cell>
          <cell r="AT1475" t="str">
            <v>ALI_41_SEG_1_</v>
          </cell>
          <cell r="AU1475">
            <v>1</v>
          </cell>
          <cell r="AV1475" t="str">
            <v>No Seleccionada</v>
          </cell>
        </row>
        <row r="1476">
          <cell r="A1476" t="b">
            <v>0</v>
          </cell>
          <cell r="B1476" t="str">
            <v>5to_Evento_973_V2_Pulpafruit_17491653.xlsm</v>
          </cell>
          <cell r="C1476">
            <v>41</v>
          </cell>
          <cell r="D1476">
            <v>2014</v>
          </cell>
          <cell r="E1476" t="str">
            <v>PulpaFruit S.A.S.</v>
          </cell>
          <cell r="F1476">
            <v>152</v>
          </cell>
          <cell r="G1476" t="str">
            <v>BEBIDAS LÁCTEAS</v>
          </cell>
          <cell r="H1476" t="str">
            <v>41 : Leche Entera Saborizada (Chocolate, fresa y vainilla), ultra alta temperatura UAT (UHT).</v>
          </cell>
          <cell r="I1476">
            <v>2</v>
          </cell>
          <cell r="J1476" t="str">
            <v>Sitio 1 : CARRERA 127#22G-18 INT 4 - Sitio 2 : SIBERIA KM 7.5 CELTA, LOTE 159 - Sitio 3 : CARRERA 68B #10A-18 - Sitio 4 : CALLE 24F#101B-15 - Sitio 5 : CARRERA 65B#10A-87 - Sitio 6 : AUTO MEDE KM 1,5 P INDUS FLORIDA BOD 23 - Sitio 7 : CARRERA 71 A BIS # 63D-38 -</v>
          </cell>
          <cell r="K1476">
            <v>44835</v>
          </cell>
          <cell r="L1476">
            <v>7739</v>
          </cell>
          <cell r="M1476">
            <v>9116</v>
          </cell>
          <cell r="N1476">
            <v>4930</v>
          </cell>
          <cell r="O1476">
            <v>279</v>
          </cell>
          <cell r="P1476">
            <v>873</v>
          </cell>
          <cell r="Q1476">
            <v>1.4999999999999999E-2</v>
          </cell>
          <cell r="R1476">
            <v>859.91</v>
          </cell>
          <cell r="S1476">
            <v>873</v>
          </cell>
          <cell r="T1476">
            <v>1.4999999999999999E-2</v>
          </cell>
          <cell r="U1476">
            <v>859.91</v>
          </cell>
          <cell r="V1476">
            <v>873</v>
          </cell>
          <cell r="W1476">
            <v>1.4999999999999999E-2</v>
          </cell>
          <cell r="X1476">
            <v>859.91</v>
          </cell>
          <cell r="Y1476">
            <v>873</v>
          </cell>
          <cell r="Z1476">
            <v>1.4999999999999999E-2</v>
          </cell>
          <cell r="AA1476">
            <v>859.91</v>
          </cell>
          <cell r="AB1476">
            <v>18973054.239999998</v>
          </cell>
          <cell r="AC1476" t="str">
            <v>Registro Valido</v>
          </cell>
          <cell r="AD1476">
            <v>873</v>
          </cell>
          <cell r="AE1476">
            <v>873</v>
          </cell>
          <cell r="AF1476">
            <v>873</v>
          </cell>
          <cell r="AG1476">
            <v>873</v>
          </cell>
          <cell r="AH1476">
            <v>862</v>
          </cell>
          <cell r="AI1476">
            <v>862</v>
          </cell>
          <cell r="AJ1476">
            <v>862</v>
          </cell>
          <cell r="AK1476">
            <v>862</v>
          </cell>
          <cell r="AM1476" t="str">
            <v>ALI_41_SEG_2</v>
          </cell>
          <cell r="AN1476" t="str">
            <v>ALI_41_SEG_2_VAL_18973054.24</v>
          </cell>
          <cell r="AO1476">
            <v>3</v>
          </cell>
          <cell r="AP1476">
            <v>18064679.359999999</v>
          </cell>
          <cell r="AQ1476" t="b">
            <v>0</v>
          </cell>
          <cell r="AR1476" t="str">
            <v/>
          </cell>
          <cell r="AS1476" t="str">
            <v/>
          </cell>
          <cell r="AT1476" t="str">
            <v>ALI_41_SEG_2_</v>
          </cell>
          <cell r="AU1476">
            <v>1</v>
          </cell>
          <cell r="AV1476" t="str">
            <v>No Seleccionada</v>
          </cell>
        </row>
        <row r="1477">
          <cell r="A1477" t="b">
            <v>0</v>
          </cell>
          <cell r="B1477" t="str">
            <v>5to_Evento_973_V2_Pulpafruit_17491653.xlsm</v>
          </cell>
          <cell r="C1477">
            <v>41</v>
          </cell>
          <cell r="D1477">
            <v>2014</v>
          </cell>
          <cell r="E1477" t="str">
            <v>PulpaFruit S.A.S.</v>
          </cell>
          <cell r="F1477">
            <v>153</v>
          </cell>
          <cell r="G1477" t="str">
            <v>BEBIDAS LÁCTEAS</v>
          </cell>
          <cell r="H1477" t="str">
            <v>41 : Leche Entera Saborizada (Chocolate, fresa y vainilla), ultra alta temperatura UAT (UHT).</v>
          </cell>
          <cell r="I1477">
            <v>3</v>
          </cell>
          <cell r="J1477" t="str">
            <v>Sitio 1 : CARRERA 127#22G-18 INT 4 - Sitio 2 : SIBERIA KM 7.5 CELTA, LOTE 159 - Sitio 3 : CARRERA 68B #10A-18 - Sitio 4 : CALLE 24F#101B-15 - Sitio 5 : CARRERA 65B#10A-87 - Sitio 6 : AUTO MEDE KM 1,5 P INDUS FLORIDA BOD 23 - Sitio 7 : CARRERA 71 A BIS # 63D-38 -</v>
          </cell>
          <cell r="K1477">
            <v>44835</v>
          </cell>
          <cell r="L1477">
            <v>7692</v>
          </cell>
          <cell r="M1477">
            <v>9062</v>
          </cell>
          <cell r="N1477">
            <v>4900</v>
          </cell>
          <cell r="O1477">
            <v>277</v>
          </cell>
          <cell r="P1477">
            <v>873</v>
          </cell>
          <cell r="Q1477">
            <v>2.1000000000000001E-2</v>
          </cell>
          <cell r="R1477">
            <v>854.67</v>
          </cell>
          <cell r="S1477">
            <v>873</v>
          </cell>
          <cell r="T1477">
            <v>2.1000000000000001E-2</v>
          </cell>
          <cell r="U1477">
            <v>854.67</v>
          </cell>
          <cell r="V1477">
            <v>873</v>
          </cell>
          <cell r="W1477">
            <v>2.1000000000000001E-2</v>
          </cell>
          <cell r="X1477">
            <v>854.67</v>
          </cell>
          <cell r="Y1477">
            <v>873</v>
          </cell>
          <cell r="Z1477">
            <v>2.1000000000000001E-2</v>
          </cell>
          <cell r="AA1477">
            <v>854.67</v>
          </cell>
          <cell r="AB1477">
            <v>18743767.77</v>
          </cell>
          <cell r="AC1477" t="str">
            <v>Registro Valido</v>
          </cell>
          <cell r="AD1477">
            <v>873</v>
          </cell>
          <cell r="AE1477">
            <v>873</v>
          </cell>
          <cell r="AF1477">
            <v>873</v>
          </cell>
          <cell r="AG1477">
            <v>873</v>
          </cell>
          <cell r="AH1477">
            <v>862</v>
          </cell>
          <cell r="AI1477">
            <v>862</v>
          </cell>
          <cell r="AJ1477">
            <v>862</v>
          </cell>
          <cell r="AK1477">
            <v>862</v>
          </cell>
          <cell r="AM1477" t="str">
            <v>ALI_41_SEG_3</v>
          </cell>
          <cell r="AN1477" t="str">
            <v>ALI_41_SEG_3_VAL_18743767.77</v>
          </cell>
          <cell r="AO1477">
            <v>3</v>
          </cell>
          <cell r="AP1477">
            <v>17955786.940000001</v>
          </cell>
          <cell r="AQ1477" t="b">
            <v>0</v>
          </cell>
          <cell r="AR1477" t="str">
            <v/>
          </cell>
          <cell r="AS1477" t="str">
            <v/>
          </cell>
          <cell r="AT1477" t="str">
            <v>ALI_41_SEG_3_</v>
          </cell>
          <cell r="AU1477">
            <v>1</v>
          </cell>
          <cell r="AV1477" t="str">
            <v>No Seleccionada</v>
          </cell>
        </row>
        <row r="1478">
          <cell r="A1478" t="b">
            <v>0</v>
          </cell>
          <cell r="B1478" t="str">
            <v>5to_Evento_973_V2_Pulpafruit_17491653.xlsm</v>
          </cell>
          <cell r="C1478">
            <v>41</v>
          </cell>
          <cell r="D1478">
            <v>2014</v>
          </cell>
          <cell r="E1478" t="str">
            <v>PulpaFruit S.A.S.</v>
          </cell>
          <cell r="F1478">
            <v>154</v>
          </cell>
          <cell r="G1478" t="str">
            <v>BEBIDAS LÁCTEAS</v>
          </cell>
          <cell r="H1478" t="str">
            <v>41 : Leche Entera Saborizada (Chocolate, fresa y vainilla), ultra alta temperatura UAT (UHT).</v>
          </cell>
          <cell r="I1478">
            <v>4</v>
          </cell>
          <cell r="J1478" t="str">
            <v>Sitio 1 : CARRERA 127#22G-18 INT 4 - Sitio 2 : SIBERIA KM 7.5 CELTA, LOTE 159 - Sitio 3 : CARRERA 68B #10A-18 - Sitio 4 : CALLE 24F#101B-15 - Sitio 5 : CARRERA 65B#10A-87 - Sitio 6 : AUTO MEDE KM 1,5 P INDUS FLORIDA BOD 23 - Sitio 7 : CARRERA 71 A BIS # 63D-38 -</v>
          </cell>
          <cell r="K1478">
            <v>44835</v>
          </cell>
          <cell r="L1478">
            <v>8195</v>
          </cell>
          <cell r="M1478">
            <v>9654</v>
          </cell>
          <cell r="N1478">
            <v>5220</v>
          </cell>
          <cell r="O1478">
            <v>296</v>
          </cell>
          <cell r="P1478">
            <v>873</v>
          </cell>
          <cell r="Q1478">
            <v>1.4999999999999999E-2</v>
          </cell>
          <cell r="R1478">
            <v>859.91</v>
          </cell>
          <cell r="S1478">
            <v>873</v>
          </cell>
          <cell r="T1478">
            <v>1.4999999999999999E-2</v>
          </cell>
          <cell r="U1478">
            <v>859.91</v>
          </cell>
          <cell r="V1478">
            <v>873</v>
          </cell>
          <cell r="W1478">
            <v>1.4999999999999999E-2</v>
          </cell>
          <cell r="X1478">
            <v>859.91</v>
          </cell>
          <cell r="Y1478">
            <v>873</v>
          </cell>
          <cell r="Z1478">
            <v>1.4999999999999999E-2</v>
          </cell>
          <cell r="AA1478">
            <v>859.91</v>
          </cell>
          <cell r="AB1478">
            <v>20091797.149999999</v>
          </cell>
          <cell r="AC1478" t="str">
            <v>Registro Valido</v>
          </cell>
          <cell r="AD1478">
            <v>873</v>
          </cell>
          <cell r="AE1478">
            <v>873</v>
          </cell>
          <cell r="AF1478">
            <v>873</v>
          </cell>
          <cell r="AG1478">
            <v>873</v>
          </cell>
          <cell r="AH1478">
            <v>862</v>
          </cell>
          <cell r="AI1478">
            <v>862</v>
          </cell>
          <cell r="AJ1478">
            <v>862</v>
          </cell>
          <cell r="AK1478">
            <v>862</v>
          </cell>
          <cell r="AM1478" t="str">
            <v>ALI_41_SEG_4</v>
          </cell>
          <cell r="AN1478" t="str">
            <v>ALI_41_SEG_4_VAL_20091797.15</v>
          </cell>
          <cell r="AO1478">
            <v>3</v>
          </cell>
          <cell r="AP1478">
            <v>19129860.099999998</v>
          </cell>
          <cell r="AQ1478" t="b">
            <v>0</v>
          </cell>
          <cell r="AR1478" t="str">
            <v/>
          </cell>
          <cell r="AS1478" t="str">
            <v/>
          </cell>
          <cell r="AT1478" t="str">
            <v>ALI_41_SEG_4_</v>
          </cell>
          <cell r="AU1478">
            <v>1</v>
          </cell>
          <cell r="AV1478" t="str">
            <v>No Seleccionada</v>
          </cell>
        </row>
        <row r="1479">
          <cell r="A1479" t="b">
            <v>0</v>
          </cell>
          <cell r="B1479" t="str">
            <v>5to_Evento_973_V2_Pulpafruit_17491653.xlsm</v>
          </cell>
          <cell r="C1479">
            <v>41</v>
          </cell>
          <cell r="D1479">
            <v>2014</v>
          </cell>
          <cell r="E1479" t="str">
            <v>PulpaFruit S.A.S.</v>
          </cell>
          <cell r="F1479">
            <v>155</v>
          </cell>
          <cell r="G1479" t="str">
            <v>BEBIDAS LÁCTEAS</v>
          </cell>
          <cell r="H1479" t="str">
            <v>41 : Leche Entera Saborizada (Chocolate, fresa y vainilla), ultra alta temperatura UAT (UHT).</v>
          </cell>
          <cell r="I1479">
            <v>5</v>
          </cell>
          <cell r="J1479" t="str">
            <v>Sitio 1 : CARRERA 127#22G-18 INT 4 - Sitio 2 : SIBERIA KM 7.5 CELTA, LOTE 159 - Sitio 3 : CARRERA 68B #10A-18 - Sitio 4 : CALLE 24F#101B-15 - Sitio 5 : CARRERA 65B#10A-87 - Sitio 6 : AUTO MEDE KM 1,5 P INDUS FLORIDA BOD 23 - Sitio 7 : CARRERA 71 A BIS # 63D-38 -</v>
          </cell>
          <cell r="K1479">
            <v>44835</v>
          </cell>
          <cell r="L1479">
            <v>7618</v>
          </cell>
          <cell r="M1479">
            <v>8975</v>
          </cell>
          <cell r="N1479">
            <v>4853</v>
          </cell>
          <cell r="O1479">
            <v>275</v>
          </cell>
          <cell r="P1479">
            <v>873</v>
          </cell>
          <cell r="Q1479">
            <v>2.1000000000000001E-2</v>
          </cell>
          <cell r="R1479">
            <v>854.67</v>
          </cell>
          <cell r="S1479">
            <v>873</v>
          </cell>
          <cell r="T1479">
            <v>2.1000000000000001E-2</v>
          </cell>
          <cell r="U1479">
            <v>854.67</v>
          </cell>
          <cell r="V1479">
            <v>873</v>
          </cell>
          <cell r="W1479">
            <v>2.1000000000000001E-2</v>
          </cell>
          <cell r="X1479">
            <v>854.67</v>
          </cell>
          <cell r="Y1479">
            <v>873</v>
          </cell>
          <cell r="Z1479">
            <v>2.1000000000000001E-2</v>
          </cell>
          <cell r="AA1479">
            <v>854.67</v>
          </cell>
          <cell r="AB1479">
            <v>18564287.07</v>
          </cell>
          <cell r="AC1479" t="str">
            <v>Registro Valido</v>
          </cell>
          <cell r="AD1479">
            <v>873</v>
          </cell>
          <cell r="AE1479">
            <v>873</v>
          </cell>
          <cell r="AF1479">
            <v>873</v>
          </cell>
          <cell r="AG1479">
            <v>873</v>
          </cell>
          <cell r="AH1479">
            <v>862</v>
          </cell>
          <cell r="AI1479">
            <v>862</v>
          </cell>
          <cell r="AJ1479">
            <v>862</v>
          </cell>
          <cell r="AK1479">
            <v>862</v>
          </cell>
          <cell r="AM1479" t="str">
            <v>ALI_41_SEG_5</v>
          </cell>
          <cell r="AN1479" t="str">
            <v>ALI_41_SEG_5_VAL_18564287.07</v>
          </cell>
          <cell r="AO1479">
            <v>3</v>
          </cell>
          <cell r="AP1479">
            <v>17783851.539999999</v>
          </cell>
          <cell r="AQ1479" t="b">
            <v>0</v>
          </cell>
          <cell r="AR1479" t="str">
            <v/>
          </cell>
          <cell r="AS1479" t="str">
            <v/>
          </cell>
          <cell r="AT1479" t="str">
            <v>ALI_41_SEG_5_</v>
          </cell>
          <cell r="AU1479">
            <v>1</v>
          </cell>
          <cell r="AV1479" t="str">
            <v>No Seleccionada</v>
          </cell>
        </row>
        <row r="1480">
          <cell r="A1480" t="b">
            <v>0</v>
          </cell>
          <cell r="B1480" t="str">
            <v>5to_Evento_973_V2_Pulpafruit_17491653.xlsm</v>
          </cell>
          <cell r="C1480">
            <v>41</v>
          </cell>
          <cell r="D1480">
            <v>2014</v>
          </cell>
          <cell r="E1480" t="str">
            <v>PulpaFruit S.A.S.</v>
          </cell>
          <cell r="F1480">
            <v>156</v>
          </cell>
          <cell r="G1480" t="str">
            <v>BEBIDAS LÁCTEAS</v>
          </cell>
          <cell r="H1480" t="str">
            <v>41 : Leche Entera Saborizada (Chocolate, fresa y vainilla), ultra alta temperatura UAT (UHT).</v>
          </cell>
          <cell r="I1480">
            <v>6</v>
          </cell>
          <cell r="J1480" t="str">
            <v>Sitio 1 : CARRERA 127#22G-18 INT 4 - Sitio 2 : SIBERIA KM 7.5 CELTA, LOTE 159 - Sitio 3 : CARRERA 68B #10A-18 - Sitio 4 : CALLE 24F#101B-15 - Sitio 5 : CARRERA 65B#10A-87 - Sitio 6 : AUTO MEDE KM 1,5 P INDUS FLORIDA BOD 23 - Sitio 7 : CARRERA 71 A BIS # 63D-38 -</v>
          </cell>
          <cell r="K1480">
            <v>44835</v>
          </cell>
          <cell r="L1480">
            <v>8247</v>
          </cell>
          <cell r="M1480">
            <v>9716</v>
          </cell>
          <cell r="N1480">
            <v>5252</v>
          </cell>
          <cell r="O1480">
            <v>298</v>
          </cell>
          <cell r="P1480">
            <v>873</v>
          </cell>
          <cell r="Q1480">
            <v>1.4999999999999999E-2</v>
          </cell>
          <cell r="R1480">
            <v>859.91</v>
          </cell>
          <cell r="S1480">
            <v>873</v>
          </cell>
          <cell r="T1480">
            <v>1.4999999999999999E-2</v>
          </cell>
          <cell r="U1480">
            <v>859.91</v>
          </cell>
          <cell r="V1480">
            <v>873</v>
          </cell>
          <cell r="W1480">
            <v>1.4999999999999999E-2</v>
          </cell>
          <cell r="X1480">
            <v>859.91</v>
          </cell>
          <cell r="Y1480">
            <v>873</v>
          </cell>
          <cell r="Z1480">
            <v>1.4999999999999999E-2</v>
          </cell>
          <cell r="AA1480">
            <v>859.91</v>
          </cell>
          <cell r="AB1480">
            <v>20219063.829999998</v>
          </cell>
          <cell r="AC1480" t="str">
            <v>Registro Valido</v>
          </cell>
          <cell r="AD1480">
            <v>873</v>
          </cell>
          <cell r="AE1480">
            <v>873</v>
          </cell>
          <cell r="AF1480">
            <v>873</v>
          </cell>
          <cell r="AG1480">
            <v>873</v>
          </cell>
          <cell r="AH1480">
            <v>862</v>
          </cell>
          <cell r="AI1480">
            <v>862</v>
          </cell>
          <cell r="AJ1480">
            <v>862</v>
          </cell>
          <cell r="AK1480">
            <v>862</v>
          </cell>
          <cell r="AM1480" t="str">
            <v>ALI_41_SEG_6</v>
          </cell>
          <cell r="AN1480" t="str">
            <v>ALI_41_SEG_6_VAL_20219063.83</v>
          </cell>
          <cell r="AO1480">
            <v>3</v>
          </cell>
          <cell r="AP1480">
            <v>19251033.620000001</v>
          </cell>
          <cell r="AQ1480" t="b">
            <v>0</v>
          </cell>
          <cell r="AR1480" t="str">
            <v/>
          </cell>
          <cell r="AS1480" t="str">
            <v/>
          </cell>
          <cell r="AT1480" t="str">
            <v>ALI_41_SEG_6_</v>
          </cell>
          <cell r="AU1480">
            <v>1</v>
          </cell>
          <cell r="AV1480" t="str">
            <v>No Seleccionada</v>
          </cell>
        </row>
        <row r="1481">
          <cell r="A1481" t="b">
            <v>0</v>
          </cell>
          <cell r="B1481" t="str">
            <v>5to_Evento_973_V2_Pulpafruit_17491653.xlsm</v>
          </cell>
          <cell r="C1481">
            <v>41</v>
          </cell>
          <cell r="D1481">
            <v>2014</v>
          </cell>
          <cell r="E1481" t="str">
            <v>PulpaFruit S.A.S.</v>
          </cell>
          <cell r="F1481">
            <v>157</v>
          </cell>
          <cell r="G1481" t="str">
            <v>BEBIDAS LÁCTEAS</v>
          </cell>
          <cell r="H1481" t="str">
            <v>41 : Leche Entera Saborizada (Chocolate, fresa y vainilla), ultra alta temperatura UAT (UHT).</v>
          </cell>
          <cell r="I1481">
            <v>7</v>
          </cell>
          <cell r="J1481" t="str">
            <v>Sitio 1 : CARRERA 127#22G-18 INT 4 - Sitio 2 : SIBERIA KM 7.5 CELTA, LOTE 159 - Sitio 3 : CARRERA 68B #10A-18 - Sitio 4 : CALLE 24F#101B-15 - Sitio 5 : CARRERA 65B#10A-87 - Sitio 6 : AUTO MEDE KM 1,5 P INDUS FLORIDA BOD 23 - Sitio 7 : CARRERA 71 A BIS # 63D-38 -</v>
          </cell>
          <cell r="K1481">
            <v>44835</v>
          </cell>
          <cell r="L1481">
            <v>8421</v>
          </cell>
          <cell r="M1481">
            <v>9921</v>
          </cell>
          <cell r="N1481">
            <v>5364</v>
          </cell>
          <cell r="O1481">
            <v>304</v>
          </cell>
          <cell r="P1481">
            <v>873</v>
          </cell>
          <cell r="Q1481">
            <v>2.1000000000000001E-2</v>
          </cell>
          <cell r="R1481">
            <v>854.67</v>
          </cell>
          <cell r="S1481">
            <v>873</v>
          </cell>
          <cell r="T1481">
            <v>2.1000000000000001E-2</v>
          </cell>
          <cell r="U1481">
            <v>854.67</v>
          </cell>
          <cell r="V1481">
            <v>873</v>
          </cell>
          <cell r="W1481">
            <v>2.1000000000000001E-2</v>
          </cell>
          <cell r="X1481">
            <v>854.67</v>
          </cell>
          <cell r="Y1481">
            <v>873</v>
          </cell>
          <cell r="Z1481">
            <v>2.1000000000000001E-2</v>
          </cell>
          <cell r="AA1481">
            <v>854.67</v>
          </cell>
          <cell r="AB1481">
            <v>20520626.699999999</v>
          </cell>
          <cell r="AC1481" t="str">
            <v>Registro Valido</v>
          </cell>
          <cell r="AD1481">
            <v>873</v>
          </cell>
          <cell r="AE1481">
            <v>873</v>
          </cell>
          <cell r="AF1481">
            <v>873</v>
          </cell>
          <cell r="AG1481">
            <v>873</v>
          </cell>
          <cell r="AH1481">
            <v>862</v>
          </cell>
          <cell r="AI1481">
            <v>862</v>
          </cell>
          <cell r="AJ1481">
            <v>862</v>
          </cell>
          <cell r="AK1481">
            <v>862</v>
          </cell>
          <cell r="AM1481" t="str">
            <v>ALI_41_SEG_7</v>
          </cell>
          <cell r="AN1481" t="str">
            <v>ALI_41_SEG_7_VAL_20520626.7</v>
          </cell>
          <cell r="AO1481">
            <v>3</v>
          </cell>
          <cell r="AP1481">
            <v>19657947.400000002</v>
          </cell>
          <cell r="AQ1481" t="b">
            <v>0</v>
          </cell>
          <cell r="AR1481" t="str">
            <v/>
          </cell>
          <cell r="AS1481" t="str">
            <v/>
          </cell>
          <cell r="AT1481" t="str">
            <v>ALI_41_SEG_7_</v>
          </cell>
          <cell r="AU1481">
            <v>1</v>
          </cell>
          <cell r="AV1481" t="str">
            <v>No Seleccionada</v>
          </cell>
        </row>
        <row r="1482">
          <cell r="A1482" t="b">
            <v>0</v>
          </cell>
          <cell r="B1482" t="str">
            <v>5to_Evento_973_V2_Pulpafruit_17491653.xlsm</v>
          </cell>
          <cell r="C1482">
            <v>41</v>
          </cell>
          <cell r="D1482">
            <v>2014</v>
          </cell>
          <cell r="E1482" t="str">
            <v>PulpaFruit S.A.S.</v>
          </cell>
          <cell r="F1482">
            <v>158</v>
          </cell>
          <cell r="G1482" t="str">
            <v>BEBIDAS LÁCTEAS</v>
          </cell>
          <cell r="H1482" t="str">
            <v>41 : Leche Entera Saborizada (Chocolate, fresa y vainilla), ultra alta temperatura UAT (UHT).</v>
          </cell>
          <cell r="I1482">
            <v>8</v>
          </cell>
          <cell r="J1482" t="str">
            <v>Sitio 1 : CARRERA 127#22G-18 INT 4 - Sitio 2 : SIBERIA KM 7.5 CELTA, LOTE 159 - Sitio 3 : CARRERA 68B #10A-18 - Sitio 4 : CALLE 24F#101B-15 - Sitio 5 : CARRERA 65B#10A-87 - Sitio 6 : AUTO MEDE KM 1,5 P INDUS FLORIDA BOD 23 - Sitio 7 : CARRERA 71 A BIS # 63D-38 -</v>
          </cell>
          <cell r="K1482">
            <v>44835</v>
          </cell>
          <cell r="L1482">
            <v>8127</v>
          </cell>
          <cell r="M1482">
            <v>9577</v>
          </cell>
          <cell r="N1482">
            <v>5178</v>
          </cell>
          <cell r="O1482">
            <v>293</v>
          </cell>
          <cell r="P1482">
            <v>873</v>
          </cell>
          <cell r="Q1482">
            <v>1.4999999999999999E-2</v>
          </cell>
          <cell r="R1482">
            <v>859.91</v>
          </cell>
          <cell r="S1482">
            <v>873</v>
          </cell>
          <cell r="T1482">
            <v>1.4999999999999999E-2</v>
          </cell>
          <cell r="U1482">
            <v>859.91</v>
          </cell>
          <cell r="V1482">
            <v>873</v>
          </cell>
          <cell r="W1482">
            <v>1.4999999999999999E-2</v>
          </cell>
          <cell r="X1482">
            <v>859.91</v>
          </cell>
          <cell r="Y1482">
            <v>873</v>
          </cell>
          <cell r="Z1482">
            <v>1.4999999999999999E-2</v>
          </cell>
          <cell r="AA1482">
            <v>859.91</v>
          </cell>
          <cell r="AB1482">
            <v>19928414.249999996</v>
          </cell>
          <cell r="AC1482" t="str">
            <v>Registro Valido</v>
          </cell>
          <cell r="AD1482">
            <v>873</v>
          </cell>
          <cell r="AE1482">
            <v>873</v>
          </cell>
          <cell r="AF1482">
            <v>873</v>
          </cell>
          <cell r="AG1482">
            <v>873</v>
          </cell>
          <cell r="AH1482">
            <v>862</v>
          </cell>
          <cell r="AI1482">
            <v>862</v>
          </cell>
          <cell r="AJ1482">
            <v>862</v>
          </cell>
          <cell r="AK1482">
            <v>862</v>
          </cell>
          <cell r="AM1482" t="str">
            <v>ALI_41_SEG_8</v>
          </cell>
          <cell r="AN1482" t="str">
            <v>ALI_41_SEG_8_VAL_19928414.25</v>
          </cell>
          <cell r="AO1482">
            <v>3</v>
          </cell>
          <cell r="AP1482">
            <v>18974299.5</v>
          </cell>
          <cell r="AQ1482" t="b">
            <v>0</v>
          </cell>
          <cell r="AR1482" t="str">
            <v/>
          </cell>
          <cell r="AS1482" t="str">
            <v/>
          </cell>
          <cell r="AT1482" t="str">
            <v>ALI_41_SEG_8_</v>
          </cell>
          <cell r="AU1482">
            <v>1</v>
          </cell>
          <cell r="AV1482" t="str">
            <v>No Seleccionada</v>
          </cell>
        </row>
        <row r="1483">
          <cell r="A1483" t="b">
            <v>0</v>
          </cell>
          <cell r="B1483" t="str">
            <v>5to_Evento_973_V2_Pulpafruit_17491653.xlsm</v>
          </cell>
          <cell r="C1483">
            <v>41</v>
          </cell>
          <cell r="D1483">
            <v>2014</v>
          </cell>
          <cell r="E1483" t="str">
            <v>PulpaFruit S.A.S.</v>
          </cell>
          <cell r="F1483">
            <v>159</v>
          </cell>
          <cell r="G1483" t="str">
            <v>BEBIDAS LÁCTEAS</v>
          </cell>
          <cell r="H1483" t="str">
            <v>41 : Leche Entera Saborizada (Chocolate, fresa y vainilla), ultra alta temperatura UAT (UHT).</v>
          </cell>
          <cell r="I1483">
            <v>9</v>
          </cell>
          <cell r="J1483" t="str">
            <v>Sitio 1 : CARRERA 127#22G-18 INT 4 - Sitio 2 : SIBERIA KM 7.5 CELTA, LOTE 159 - Sitio 3 : CARRERA 68B #10A-18 - Sitio 4 : CALLE 24F#101B-15 - Sitio 5 : CARRERA 65B#10A-87 - Sitio 6 : AUTO MEDE KM 1,5 P INDUS FLORIDA BOD 23 - Sitio 7 : CARRERA 71 A BIS # 63D-38 -</v>
          </cell>
          <cell r="K1483">
            <v>44835</v>
          </cell>
          <cell r="L1483">
            <v>8214</v>
          </cell>
          <cell r="M1483">
            <v>9677</v>
          </cell>
          <cell r="N1483">
            <v>5232</v>
          </cell>
          <cell r="O1483">
            <v>296</v>
          </cell>
          <cell r="P1483">
            <v>873</v>
          </cell>
          <cell r="Q1483">
            <v>2.1000000000000001E-2</v>
          </cell>
          <cell r="R1483">
            <v>854.67</v>
          </cell>
          <cell r="S1483">
            <v>873</v>
          </cell>
          <cell r="T1483">
            <v>2.1000000000000001E-2</v>
          </cell>
          <cell r="U1483">
            <v>854.67</v>
          </cell>
          <cell r="V1483">
            <v>873</v>
          </cell>
          <cell r="W1483">
            <v>2.1000000000000001E-2</v>
          </cell>
          <cell r="X1483">
            <v>854.67</v>
          </cell>
          <cell r="Y1483">
            <v>873</v>
          </cell>
          <cell r="Z1483">
            <v>2.1000000000000001E-2</v>
          </cell>
          <cell r="AA1483">
            <v>854.67</v>
          </cell>
          <cell r="AB1483">
            <v>20015516.729999997</v>
          </cell>
          <cell r="AC1483" t="str">
            <v>Registro Valido</v>
          </cell>
          <cell r="AD1483">
            <v>873</v>
          </cell>
          <cell r="AE1483">
            <v>873</v>
          </cell>
          <cell r="AF1483">
            <v>873</v>
          </cell>
          <cell r="AG1483">
            <v>873</v>
          </cell>
          <cell r="AH1483">
            <v>862</v>
          </cell>
          <cell r="AI1483">
            <v>862</v>
          </cell>
          <cell r="AJ1483">
            <v>862</v>
          </cell>
          <cell r="AK1483">
            <v>862</v>
          </cell>
          <cell r="AM1483" t="str">
            <v>ALI_41_SEG_9</v>
          </cell>
          <cell r="AN1483" t="str">
            <v>ALI_41_SEG_9_VAL_20015516.73</v>
          </cell>
          <cell r="AO1483">
            <v>3</v>
          </cell>
          <cell r="AP1483">
            <v>19174072.059999999</v>
          </cell>
          <cell r="AQ1483" t="b">
            <v>0</v>
          </cell>
          <cell r="AR1483" t="str">
            <v/>
          </cell>
          <cell r="AS1483" t="str">
            <v/>
          </cell>
          <cell r="AT1483" t="str">
            <v>ALI_41_SEG_9_</v>
          </cell>
          <cell r="AU1483">
            <v>1</v>
          </cell>
          <cell r="AV1483" t="str">
            <v>No Seleccionada</v>
          </cell>
        </row>
        <row r="1484">
          <cell r="A1484" t="b">
            <v>0</v>
          </cell>
          <cell r="B1484" t="str">
            <v>5to_Evento_973_V2_Pulpafruit_17491653.xlsm</v>
          </cell>
          <cell r="C1484">
            <v>41</v>
          </cell>
          <cell r="D1484">
            <v>2014</v>
          </cell>
          <cell r="E1484" t="str">
            <v>PulpaFruit S.A.S.</v>
          </cell>
          <cell r="F1484">
            <v>160</v>
          </cell>
          <cell r="G1484" t="str">
            <v>BEBIDAS LÁCTEAS</v>
          </cell>
          <cell r="H1484" t="str">
            <v>41 : Leche Entera Saborizada (Chocolate, fresa y vainilla), ultra alta temperatura UAT (UHT).</v>
          </cell>
          <cell r="I1484">
            <v>10</v>
          </cell>
          <cell r="J1484" t="str">
            <v>Sitio 1 : CARRERA 127#22G-18 INT 4 - Sitio 2 : SIBERIA KM 7.5 CELTA, LOTE 159 - Sitio 3 : CARRERA 68B #10A-18 - Sitio 4 : CALLE 24F#101B-15 - Sitio 5 : CARRERA 65B#10A-87 - Sitio 6 : AUTO MEDE KM 1,5 P INDUS FLORIDA BOD 23 - Sitio 7 : CARRERA 71 A BIS # 63D-38 -</v>
          </cell>
          <cell r="K1484">
            <v>44835</v>
          </cell>
          <cell r="L1484">
            <v>8225</v>
          </cell>
          <cell r="M1484">
            <v>9692</v>
          </cell>
          <cell r="N1484">
            <v>5240</v>
          </cell>
          <cell r="O1484">
            <v>297</v>
          </cell>
          <cell r="P1484">
            <v>873</v>
          </cell>
          <cell r="Q1484">
            <v>1.4999999999999999E-2</v>
          </cell>
          <cell r="R1484">
            <v>859.91</v>
          </cell>
          <cell r="S1484">
            <v>873</v>
          </cell>
          <cell r="T1484">
            <v>1.4999999999999999E-2</v>
          </cell>
          <cell r="U1484">
            <v>859.91</v>
          </cell>
          <cell r="V1484">
            <v>873</v>
          </cell>
          <cell r="W1484">
            <v>1.4999999999999999E-2</v>
          </cell>
          <cell r="X1484">
            <v>859.91</v>
          </cell>
          <cell r="Y1484">
            <v>873</v>
          </cell>
          <cell r="Z1484">
            <v>1.4999999999999999E-2</v>
          </cell>
          <cell r="AA1484">
            <v>859.91</v>
          </cell>
          <cell r="AB1484">
            <v>20168329.139999997</v>
          </cell>
          <cell r="AC1484" t="str">
            <v>Registro Valido</v>
          </cell>
          <cell r="AD1484">
            <v>873</v>
          </cell>
          <cell r="AE1484">
            <v>873</v>
          </cell>
          <cell r="AF1484">
            <v>873</v>
          </cell>
          <cell r="AG1484">
            <v>873</v>
          </cell>
          <cell r="AH1484">
            <v>862</v>
          </cell>
          <cell r="AI1484">
            <v>862</v>
          </cell>
          <cell r="AJ1484">
            <v>862</v>
          </cell>
          <cell r="AK1484">
            <v>862</v>
          </cell>
          <cell r="AM1484" t="str">
            <v>ALI_41_SEG_10</v>
          </cell>
          <cell r="AN1484" t="str">
            <v>ALI_41_SEG_10_VAL_20168329.14</v>
          </cell>
          <cell r="AO1484">
            <v>3</v>
          </cell>
          <cell r="AP1484">
            <v>19202727.960000001</v>
          </cell>
          <cell r="AQ1484" t="b">
            <v>0</v>
          </cell>
          <cell r="AR1484" t="str">
            <v/>
          </cell>
          <cell r="AS1484" t="str">
            <v/>
          </cell>
          <cell r="AT1484" t="str">
            <v>ALI_41_SEG_10_</v>
          </cell>
          <cell r="AU1484">
            <v>1</v>
          </cell>
          <cell r="AV1484" t="str">
            <v>No Seleccionada</v>
          </cell>
        </row>
        <row r="1485">
          <cell r="A1485" t="b">
            <v>0</v>
          </cell>
          <cell r="B1485" t="str">
            <v>5to_Evento_973_V2_Pulpafruit_17491653.xlsm</v>
          </cell>
          <cell r="C1485">
            <v>41</v>
          </cell>
          <cell r="D1485">
            <v>2014</v>
          </cell>
          <cell r="E1485" t="str">
            <v>PulpaFruit S.A.S.</v>
          </cell>
          <cell r="F1485">
            <v>161</v>
          </cell>
          <cell r="G1485" t="str">
            <v>BEBIDAS LÁCTEAS</v>
          </cell>
          <cell r="H1485" t="str">
            <v>41 : Leche Entera Saborizada (Chocolate, fresa y vainilla), ultra alta temperatura UAT (UHT).</v>
          </cell>
          <cell r="I1485">
            <v>11</v>
          </cell>
          <cell r="J1485" t="str">
            <v>Sitio 1 : CARRERA 127#22G-18 INT 4 - Sitio 2 : SIBERIA KM 7.5 CELTA, LOTE 159 - Sitio 3 : CARRERA 68B #10A-18 - Sitio 4 : CALLE 24F#101B-15 - Sitio 5 : CARRERA 65B#10A-87 - Sitio 6 : AUTO MEDE KM 1,5 P INDUS FLORIDA BOD 23 - Sitio 7 : CARRERA 71 A BIS # 63D-38 -</v>
          </cell>
          <cell r="K1485">
            <v>44835</v>
          </cell>
          <cell r="L1485">
            <v>8101</v>
          </cell>
          <cell r="M1485">
            <v>9544</v>
          </cell>
          <cell r="N1485">
            <v>5161</v>
          </cell>
          <cell r="O1485">
            <v>292</v>
          </cell>
          <cell r="P1485">
            <v>873</v>
          </cell>
          <cell r="Q1485">
            <v>2.1000000000000001E-2</v>
          </cell>
          <cell r="R1485">
            <v>854.67</v>
          </cell>
          <cell r="S1485">
            <v>873</v>
          </cell>
          <cell r="T1485">
            <v>2.1000000000000001E-2</v>
          </cell>
          <cell r="U1485">
            <v>854.67</v>
          </cell>
          <cell r="V1485">
            <v>873</v>
          </cell>
          <cell r="W1485">
            <v>2.1000000000000001E-2</v>
          </cell>
          <cell r="X1485">
            <v>854.67</v>
          </cell>
          <cell r="Y1485">
            <v>873</v>
          </cell>
          <cell r="Z1485">
            <v>2.1000000000000001E-2</v>
          </cell>
          <cell r="AA1485">
            <v>854.67</v>
          </cell>
          <cell r="AB1485">
            <v>19741167.66</v>
          </cell>
          <cell r="AC1485" t="str">
            <v>Registro Valido</v>
          </cell>
          <cell r="AD1485">
            <v>873</v>
          </cell>
          <cell r="AE1485">
            <v>873</v>
          </cell>
          <cell r="AF1485">
            <v>873</v>
          </cell>
          <cell r="AG1485">
            <v>873</v>
          </cell>
          <cell r="AH1485">
            <v>862</v>
          </cell>
          <cell r="AI1485">
            <v>862</v>
          </cell>
          <cell r="AJ1485">
            <v>862</v>
          </cell>
          <cell r="AK1485">
            <v>862</v>
          </cell>
          <cell r="AM1485" t="str">
            <v>ALI_41_SEG_11</v>
          </cell>
          <cell r="AN1485" t="str">
            <v>ALI_41_SEG_11_VAL_19741167.66</v>
          </cell>
          <cell r="AO1485">
            <v>3</v>
          </cell>
          <cell r="AP1485">
            <v>18478630.98</v>
          </cell>
          <cell r="AQ1485" t="b">
            <v>0</v>
          </cell>
          <cell r="AR1485" t="str">
            <v/>
          </cell>
          <cell r="AS1485" t="str">
            <v/>
          </cell>
          <cell r="AT1485" t="str">
            <v>ALI_41_SEG_11_</v>
          </cell>
          <cell r="AU1485">
            <v>1</v>
          </cell>
          <cell r="AV1485" t="str">
            <v>No Seleccionada</v>
          </cell>
        </row>
        <row r="1486">
          <cell r="A1486" t="b">
            <v>0</v>
          </cell>
          <cell r="B1486" t="str">
            <v>5to_Evento_973_V2_Pulpafruit_17491653.xlsm</v>
          </cell>
          <cell r="C1486">
            <v>41</v>
          </cell>
          <cell r="D1486">
            <v>2014</v>
          </cell>
          <cell r="E1486" t="str">
            <v>PulpaFruit S.A.S.</v>
          </cell>
          <cell r="F1486">
            <v>162</v>
          </cell>
          <cell r="G1486" t="str">
            <v>BEBIDAS LÁCTEAS</v>
          </cell>
          <cell r="H1486" t="str">
            <v>41 : Leche Entera Saborizada (Chocolate, fresa y vainilla), ultra alta temperatura UAT (UHT).</v>
          </cell>
          <cell r="I1486">
            <v>12</v>
          </cell>
          <cell r="J1486" t="str">
            <v>Sitio 1 : CARRERA 127#22G-18 INT 4 - Sitio 2 : SIBERIA KM 7.5 CELTA, LOTE 159 - Sitio 3 : CARRERA 68B #10A-18 - Sitio 4 : CALLE 24F#101B-15 - Sitio 5 : CARRERA 65B#10A-87 - Sitio 6 : AUTO MEDE KM 1,5 P INDUS FLORIDA BOD 23 - Sitio 7 : CARRERA 71 A BIS # 63D-38 -</v>
          </cell>
          <cell r="K1486">
            <v>44835</v>
          </cell>
          <cell r="L1486">
            <v>7352</v>
          </cell>
          <cell r="M1486">
            <v>8661</v>
          </cell>
          <cell r="N1486">
            <v>4683</v>
          </cell>
          <cell r="O1486">
            <v>265</v>
          </cell>
          <cell r="P1486">
            <v>873</v>
          </cell>
          <cell r="Q1486">
            <v>1.4999999999999999E-2</v>
          </cell>
          <cell r="R1486">
            <v>859.91</v>
          </cell>
          <cell r="S1486">
            <v>873</v>
          </cell>
          <cell r="T1486">
            <v>1.4999999999999999E-2</v>
          </cell>
          <cell r="U1486">
            <v>859.91</v>
          </cell>
          <cell r="V1486">
            <v>873</v>
          </cell>
          <cell r="W1486">
            <v>1.4999999999999999E-2</v>
          </cell>
          <cell r="X1486">
            <v>859.91</v>
          </cell>
          <cell r="Y1486">
            <v>873</v>
          </cell>
          <cell r="Z1486">
            <v>1.4999999999999999E-2</v>
          </cell>
          <cell r="AA1486">
            <v>859.91</v>
          </cell>
          <cell r="AB1486">
            <v>18024573.509999998</v>
          </cell>
          <cell r="AC1486" t="str">
            <v>Registro Valido</v>
          </cell>
          <cell r="AD1486">
            <v>873</v>
          </cell>
          <cell r="AE1486">
            <v>873</v>
          </cell>
          <cell r="AF1486">
            <v>873</v>
          </cell>
          <cell r="AG1486">
            <v>873</v>
          </cell>
          <cell r="AH1486">
            <v>862</v>
          </cell>
          <cell r="AI1486">
            <v>862</v>
          </cell>
          <cell r="AJ1486">
            <v>862</v>
          </cell>
          <cell r="AK1486">
            <v>862</v>
          </cell>
          <cell r="AM1486" t="str">
            <v>ALI_41_SEG_12</v>
          </cell>
          <cell r="AN1486" t="str">
            <v>ALI_41_SEG_12_VAL_18024573.51</v>
          </cell>
          <cell r="AO1486">
            <v>3</v>
          </cell>
          <cell r="AP1486">
            <v>16769009.609999999</v>
          </cell>
          <cell r="AQ1486" t="b">
            <v>0</v>
          </cell>
          <cell r="AR1486" t="str">
            <v/>
          </cell>
          <cell r="AS1486" t="str">
            <v/>
          </cell>
          <cell r="AT1486" t="str">
            <v>ALI_41_SEG_12_</v>
          </cell>
          <cell r="AU1486">
            <v>1</v>
          </cell>
          <cell r="AV1486" t="str">
            <v>No Seleccionada</v>
          </cell>
        </row>
        <row r="1487">
          <cell r="A1487" t="b">
            <v>0</v>
          </cell>
          <cell r="B1487" t="str">
            <v>5to_Evento_973_V2_Pulpafruit_17491653.xlsm</v>
          </cell>
          <cell r="C1487">
            <v>41</v>
          </cell>
          <cell r="D1487">
            <v>2014</v>
          </cell>
          <cell r="E1487" t="str">
            <v>PulpaFruit S.A.S.</v>
          </cell>
          <cell r="F1487">
            <v>163</v>
          </cell>
          <cell r="G1487" t="str">
            <v>BEBIDAS LÁCTEAS</v>
          </cell>
          <cell r="H1487" t="str">
            <v>41 : Leche Entera Saborizada (Chocolate, fresa y vainilla), ultra alta temperatura UAT (UHT).</v>
          </cell>
          <cell r="I1487">
            <v>13</v>
          </cell>
          <cell r="J1487" t="str">
            <v>Sitio 1 : CARRERA 127#22G-18 INT 4 - Sitio 2 : SIBERIA KM 7.5 CELTA, LOTE 159 - Sitio 3 : CARRERA 68B #10A-18 - Sitio 4 : CALLE 24F#101B-15 - Sitio 5 : CARRERA 65B#10A-87 - Sitio 6 : AUTO MEDE KM 1,5 P INDUS FLORIDA BOD 23 - Sitio 7 : CARRERA 71 A BIS # 63D-38 -</v>
          </cell>
          <cell r="K1487">
            <v>44835</v>
          </cell>
          <cell r="L1487">
            <v>7805</v>
          </cell>
          <cell r="M1487">
            <v>9197</v>
          </cell>
          <cell r="N1487">
            <v>4972</v>
          </cell>
          <cell r="O1487">
            <v>282</v>
          </cell>
          <cell r="P1487">
            <v>873</v>
          </cell>
          <cell r="Q1487">
            <v>2.1000000000000001E-2</v>
          </cell>
          <cell r="R1487">
            <v>854.67</v>
          </cell>
          <cell r="S1487">
            <v>873</v>
          </cell>
          <cell r="T1487">
            <v>2.1000000000000001E-2</v>
          </cell>
          <cell r="U1487">
            <v>854.67</v>
          </cell>
          <cell r="V1487">
            <v>873</v>
          </cell>
          <cell r="W1487">
            <v>2.1000000000000001E-2</v>
          </cell>
          <cell r="X1487">
            <v>854.67</v>
          </cell>
          <cell r="Y1487">
            <v>873</v>
          </cell>
          <cell r="Z1487">
            <v>2.1000000000000001E-2</v>
          </cell>
          <cell r="AA1487">
            <v>854.67</v>
          </cell>
          <cell r="AB1487">
            <v>19021535.52</v>
          </cell>
          <cell r="AC1487" t="str">
            <v>Registro Valido</v>
          </cell>
          <cell r="AD1487">
            <v>873</v>
          </cell>
          <cell r="AE1487">
            <v>873</v>
          </cell>
          <cell r="AF1487">
            <v>873</v>
          </cell>
          <cell r="AG1487">
            <v>873</v>
          </cell>
          <cell r="AH1487">
            <v>862</v>
          </cell>
          <cell r="AI1487">
            <v>862</v>
          </cell>
          <cell r="AJ1487">
            <v>862</v>
          </cell>
          <cell r="AK1487">
            <v>862</v>
          </cell>
          <cell r="AM1487" t="str">
            <v>ALI_41_SEG_13</v>
          </cell>
          <cell r="AN1487" t="str">
            <v>ALI_41_SEG_13_VAL_19021535.52</v>
          </cell>
          <cell r="AO1487">
            <v>3</v>
          </cell>
          <cell r="AP1487">
            <v>17805022.559999999</v>
          </cell>
          <cell r="AQ1487" t="b">
            <v>0</v>
          </cell>
          <cell r="AR1487" t="str">
            <v/>
          </cell>
          <cell r="AS1487" t="str">
            <v/>
          </cell>
          <cell r="AT1487" t="str">
            <v>ALI_41_SEG_13_</v>
          </cell>
          <cell r="AU1487">
            <v>1</v>
          </cell>
          <cell r="AV1487" t="str">
            <v>No Seleccionada</v>
          </cell>
        </row>
        <row r="1488">
          <cell r="A1488" t="b">
            <v>0</v>
          </cell>
          <cell r="B1488" t="str">
            <v>5to_Evento_973_V2_Pulpafruit_17491653.xlsm</v>
          </cell>
          <cell r="C1488">
            <v>41</v>
          </cell>
          <cell r="D1488">
            <v>2014</v>
          </cell>
          <cell r="E1488" t="str">
            <v>PulpaFruit S.A.S.</v>
          </cell>
          <cell r="F1488">
            <v>164</v>
          </cell>
          <cell r="G1488" t="str">
            <v>BEBIDAS LÁCTEAS</v>
          </cell>
          <cell r="H1488" t="str">
            <v>41 : Leche Entera Saborizada (Chocolate, fresa y vainilla), ultra alta temperatura UAT (UHT).</v>
          </cell>
          <cell r="I1488">
            <v>14</v>
          </cell>
          <cell r="J1488" t="str">
            <v>Sitio 1 : CARRERA 127#22G-18 INT 4 - Sitio 2 : SIBERIA KM 7.5 CELTA, LOTE 159 - Sitio 3 : CARRERA 68B #10A-18 - Sitio 4 : CALLE 24F#101B-15 - Sitio 5 : CARRERA 65B#10A-87 - Sitio 6 : AUTO MEDE KM 1,5 P INDUS FLORIDA BOD 23 - Sitio 7 : CARRERA 71 A BIS # 63D-38 -</v>
          </cell>
          <cell r="K1488">
            <v>44835</v>
          </cell>
          <cell r="L1488">
            <v>7735</v>
          </cell>
          <cell r="M1488">
            <v>9113</v>
          </cell>
          <cell r="N1488">
            <v>4927</v>
          </cell>
          <cell r="O1488">
            <v>279</v>
          </cell>
          <cell r="P1488">
            <v>873</v>
          </cell>
          <cell r="Q1488">
            <v>1.4999999999999999E-2</v>
          </cell>
          <cell r="R1488">
            <v>859.91</v>
          </cell>
          <cell r="S1488">
            <v>873</v>
          </cell>
          <cell r="T1488">
            <v>1.4999999999999999E-2</v>
          </cell>
          <cell r="U1488">
            <v>859.91</v>
          </cell>
          <cell r="V1488">
            <v>873</v>
          </cell>
          <cell r="W1488">
            <v>1.4999999999999999E-2</v>
          </cell>
          <cell r="X1488">
            <v>859.91</v>
          </cell>
          <cell r="Y1488">
            <v>873</v>
          </cell>
          <cell r="Z1488">
            <v>1.4999999999999999E-2</v>
          </cell>
          <cell r="AA1488">
            <v>859.91</v>
          </cell>
          <cell r="AB1488">
            <v>18964455.140000001</v>
          </cell>
          <cell r="AC1488" t="str">
            <v>Registro Valido</v>
          </cell>
          <cell r="AD1488">
            <v>873</v>
          </cell>
          <cell r="AE1488">
            <v>873</v>
          </cell>
          <cell r="AF1488">
            <v>873</v>
          </cell>
          <cell r="AG1488">
            <v>873</v>
          </cell>
          <cell r="AH1488">
            <v>862</v>
          </cell>
          <cell r="AI1488">
            <v>862</v>
          </cell>
          <cell r="AJ1488">
            <v>862</v>
          </cell>
          <cell r="AK1488">
            <v>862</v>
          </cell>
          <cell r="AM1488" t="str">
            <v>ALI_41_SEG_14</v>
          </cell>
          <cell r="AN1488" t="str">
            <v>ALI_41_SEG_14_VAL_18964455.14</v>
          </cell>
          <cell r="AO1488">
            <v>3</v>
          </cell>
          <cell r="AP1488">
            <v>17643420.539999999</v>
          </cell>
          <cell r="AQ1488" t="b">
            <v>0</v>
          </cell>
          <cell r="AR1488" t="str">
            <v/>
          </cell>
          <cell r="AS1488" t="str">
            <v/>
          </cell>
          <cell r="AT1488" t="str">
            <v>ALI_41_SEG_14_</v>
          </cell>
          <cell r="AU1488">
            <v>1</v>
          </cell>
          <cell r="AV1488" t="str">
            <v>No Seleccionada</v>
          </cell>
        </row>
        <row r="1489">
          <cell r="A1489" t="b">
            <v>0</v>
          </cell>
          <cell r="B1489" t="str">
            <v>5to_Evento_973_V2_Pulpafruit_17491653.xlsm</v>
          </cell>
          <cell r="C1489">
            <v>41</v>
          </cell>
          <cell r="D1489">
            <v>2014</v>
          </cell>
          <cell r="E1489" t="str">
            <v>PulpaFruit S.A.S.</v>
          </cell>
          <cell r="F1489">
            <v>165</v>
          </cell>
          <cell r="G1489" t="str">
            <v>BEBIDAS LÁCTEAS</v>
          </cell>
          <cell r="H1489" t="str">
            <v>41 : Leche Entera Saborizada (Chocolate, fresa y vainilla), ultra alta temperatura UAT (UHT).</v>
          </cell>
          <cell r="I1489">
            <v>15</v>
          </cell>
          <cell r="J1489" t="str">
            <v>Sitio 1 : CARRERA 127#22G-18 INT 4 - Sitio 2 : SIBERIA KM 7.5 CELTA, LOTE 159 - Sitio 3 : CARRERA 68B #10A-18 - Sitio 4 : CALLE 24F#101B-15 - Sitio 5 : CARRERA 65B#10A-87 - Sitio 6 : AUTO MEDE KM 1,5 P INDUS FLORIDA BOD 23 - Sitio 7 : CARRERA 71 A BIS # 63D-38 -</v>
          </cell>
          <cell r="K1489">
            <v>44835</v>
          </cell>
          <cell r="L1489">
            <v>7314</v>
          </cell>
          <cell r="M1489">
            <v>8611</v>
          </cell>
          <cell r="N1489">
            <v>4661</v>
          </cell>
          <cell r="O1489">
            <v>265</v>
          </cell>
          <cell r="P1489">
            <v>873</v>
          </cell>
          <cell r="Q1489">
            <v>2.1000000000000001E-2</v>
          </cell>
          <cell r="R1489">
            <v>854.67</v>
          </cell>
          <cell r="S1489">
            <v>873</v>
          </cell>
          <cell r="T1489">
            <v>2.1000000000000001E-2</v>
          </cell>
          <cell r="U1489">
            <v>854.67</v>
          </cell>
          <cell r="V1489">
            <v>873</v>
          </cell>
          <cell r="W1489">
            <v>2.1000000000000001E-2</v>
          </cell>
          <cell r="X1489">
            <v>854.67</v>
          </cell>
          <cell r="Y1489">
            <v>873</v>
          </cell>
          <cell r="Z1489">
            <v>2.1000000000000001E-2</v>
          </cell>
          <cell r="AA1489">
            <v>854.67</v>
          </cell>
          <cell r="AB1489">
            <v>17820724.170000002</v>
          </cell>
          <cell r="AC1489" t="str">
            <v>Registro Valido</v>
          </cell>
          <cell r="AD1489">
            <v>873</v>
          </cell>
          <cell r="AE1489">
            <v>873</v>
          </cell>
          <cell r="AF1489">
            <v>873</v>
          </cell>
          <cell r="AG1489">
            <v>873</v>
          </cell>
          <cell r="AH1489">
            <v>862</v>
          </cell>
          <cell r="AI1489">
            <v>862</v>
          </cell>
          <cell r="AJ1489">
            <v>862</v>
          </cell>
          <cell r="AK1489">
            <v>862</v>
          </cell>
          <cell r="AM1489" t="str">
            <v>ALI_41_SEG_15</v>
          </cell>
          <cell r="AN1489" t="str">
            <v>ALI_41_SEG_15_VAL_17820724.17</v>
          </cell>
          <cell r="AO1489">
            <v>3</v>
          </cell>
          <cell r="AP1489">
            <v>16681008.51</v>
          </cell>
          <cell r="AQ1489" t="b">
            <v>0</v>
          </cell>
          <cell r="AR1489" t="str">
            <v/>
          </cell>
          <cell r="AS1489" t="str">
            <v/>
          </cell>
          <cell r="AT1489" t="str">
            <v>ALI_41_SEG_15_</v>
          </cell>
          <cell r="AU1489">
            <v>1</v>
          </cell>
          <cell r="AV1489" t="str">
            <v>No Seleccionada</v>
          </cell>
        </row>
        <row r="1490">
          <cell r="A1490" t="b">
            <v>0</v>
          </cell>
          <cell r="B1490" t="str">
            <v>5to_Evento_973_V2_Pulpafruit_17491653.xlsm</v>
          </cell>
          <cell r="C1490">
            <v>72</v>
          </cell>
          <cell r="D1490">
            <v>2014</v>
          </cell>
          <cell r="E1490" t="str">
            <v>PulpaFruit S.A.S.</v>
          </cell>
          <cell r="F1490">
            <v>192</v>
          </cell>
          <cell r="G1490" t="str">
            <v>QUÉSOS</v>
          </cell>
          <cell r="H1490" t="str">
            <v>72 : Queso Tipo Petit Suisse.</v>
          </cell>
          <cell r="I1490">
            <v>1</v>
          </cell>
          <cell r="J1490" t="str">
            <v>Sitio 1 : CARRERA 127#22G-18 INT 4 - Sitio 2 : SIBERIA KM 7.5 CELTA, LOTE 159 - Sitio 3 : CARRERA 68B #10A-18 - Sitio 4 : CALLE 24F#101B-15 - Sitio 5 : CARRERA 65B#10A-87 - Sitio 6 : AUTO MEDE KM 1,5 P INDUS FLORIDA BOD 23 - Sitio 7 : CARRERA 71 A BIS # 63D-38 -</v>
          </cell>
          <cell r="K1490">
            <v>44835</v>
          </cell>
          <cell r="L1490">
            <v>666</v>
          </cell>
          <cell r="M1490">
            <v>299</v>
          </cell>
          <cell r="N1490">
            <v>1081</v>
          </cell>
          <cell r="O1490">
            <v>0</v>
          </cell>
          <cell r="P1490">
            <v>757</v>
          </cell>
          <cell r="Q1490">
            <v>0</v>
          </cell>
          <cell r="R1490">
            <v>757</v>
          </cell>
          <cell r="S1490">
            <v>757</v>
          </cell>
          <cell r="T1490">
            <v>0</v>
          </cell>
          <cell r="U1490">
            <v>757</v>
          </cell>
          <cell r="V1490">
            <v>757</v>
          </cell>
          <cell r="W1490">
            <v>0</v>
          </cell>
          <cell r="X1490">
            <v>757</v>
          </cell>
          <cell r="Y1490">
            <v>0</v>
          </cell>
          <cell r="AA1490">
            <v>0</v>
          </cell>
          <cell r="AB1490">
            <v>1548822</v>
          </cell>
          <cell r="AC1490" t="str">
            <v>Registro Valido</v>
          </cell>
          <cell r="AD1490">
            <v>757</v>
          </cell>
          <cell r="AE1490">
            <v>757</v>
          </cell>
          <cell r="AF1490">
            <v>757</v>
          </cell>
          <cell r="AG1490">
            <v>0</v>
          </cell>
          <cell r="AH1490">
            <v>748</v>
          </cell>
          <cell r="AI1490">
            <v>748</v>
          </cell>
          <cell r="AJ1490">
            <v>748</v>
          </cell>
          <cell r="AK1490">
            <v>0</v>
          </cell>
          <cell r="AM1490" t="str">
            <v>ALI_72_SEG_1</v>
          </cell>
          <cell r="AN1490" t="str">
            <v>ALI_72_SEG_1_VAL_1548822</v>
          </cell>
          <cell r="AO1490">
            <v>2</v>
          </cell>
          <cell r="AP1490">
            <v>1224326.3999999999</v>
          </cell>
          <cell r="AQ1490" t="b">
            <v>0</v>
          </cell>
          <cell r="AR1490" t="str">
            <v/>
          </cell>
          <cell r="AS1490" t="str">
            <v/>
          </cell>
          <cell r="AT1490" t="str">
            <v>ALI_72_SEG_1_</v>
          </cell>
          <cell r="AU1490">
            <v>1</v>
          </cell>
          <cell r="AV1490" t="str">
            <v>No Seleccionada</v>
          </cell>
        </row>
        <row r="1491">
          <cell r="A1491" t="b">
            <v>0</v>
          </cell>
          <cell r="B1491" t="str">
            <v>5to_Evento_973_V2_Pulpafruit_17491653.xlsm</v>
          </cell>
          <cell r="C1491">
            <v>72</v>
          </cell>
          <cell r="D1491">
            <v>2014</v>
          </cell>
          <cell r="E1491" t="str">
            <v>PulpaFruit S.A.S.</v>
          </cell>
          <cell r="F1491">
            <v>193</v>
          </cell>
          <cell r="G1491" t="str">
            <v>QUÉSOS</v>
          </cell>
          <cell r="H1491" t="str">
            <v>72 : Queso Tipo Petit Suisse.</v>
          </cell>
          <cell r="I1491">
            <v>2</v>
          </cell>
          <cell r="J1491" t="str">
            <v>Sitio 1 : CARRERA 127#22G-18 INT 4 - Sitio 2 : SIBERIA KM 7.5 CELTA, LOTE 159 - Sitio 3 : CARRERA 68B #10A-18 - Sitio 4 : CALLE 24F#101B-15 - Sitio 5 : CARRERA 65B#10A-87 - Sitio 6 : AUTO MEDE KM 1,5 P INDUS FLORIDA BOD 23 - Sitio 7 : CARRERA 71 A BIS # 63D-38 -</v>
          </cell>
          <cell r="K1491">
            <v>44835</v>
          </cell>
          <cell r="L1491">
            <v>682</v>
          </cell>
          <cell r="M1491">
            <v>306</v>
          </cell>
          <cell r="N1491">
            <v>1105</v>
          </cell>
          <cell r="O1491">
            <v>0</v>
          </cell>
          <cell r="P1491">
            <v>757</v>
          </cell>
          <cell r="Q1491">
            <v>0</v>
          </cell>
          <cell r="R1491">
            <v>757</v>
          </cell>
          <cell r="S1491">
            <v>757</v>
          </cell>
          <cell r="T1491">
            <v>0</v>
          </cell>
          <cell r="U1491">
            <v>757</v>
          </cell>
          <cell r="V1491">
            <v>757</v>
          </cell>
          <cell r="W1491">
            <v>0</v>
          </cell>
          <cell r="X1491">
            <v>757</v>
          </cell>
          <cell r="Y1491">
            <v>0</v>
          </cell>
          <cell r="AA1491">
            <v>0</v>
          </cell>
          <cell r="AB1491">
            <v>1584401</v>
          </cell>
          <cell r="AC1491" t="str">
            <v>Registro Valido</v>
          </cell>
          <cell r="AD1491">
            <v>757</v>
          </cell>
          <cell r="AE1491">
            <v>757</v>
          </cell>
          <cell r="AF1491">
            <v>757</v>
          </cell>
          <cell r="AG1491">
            <v>0</v>
          </cell>
          <cell r="AH1491">
            <v>748</v>
          </cell>
          <cell r="AI1491">
            <v>748</v>
          </cell>
          <cell r="AJ1491">
            <v>748</v>
          </cell>
          <cell r="AK1491">
            <v>0</v>
          </cell>
          <cell r="AM1491" t="str">
            <v>ALI_72_SEG_2</v>
          </cell>
          <cell r="AN1491" t="str">
            <v>ALI_72_SEG_2_VAL_1584401</v>
          </cell>
          <cell r="AO1491">
            <v>2</v>
          </cell>
          <cell r="AP1491">
            <v>1252451.2</v>
          </cell>
          <cell r="AQ1491" t="b">
            <v>0</v>
          </cell>
          <cell r="AR1491" t="str">
            <v/>
          </cell>
          <cell r="AS1491" t="str">
            <v/>
          </cell>
          <cell r="AT1491" t="str">
            <v>ALI_72_SEG_2_</v>
          </cell>
          <cell r="AU1491">
            <v>1</v>
          </cell>
          <cell r="AV1491" t="str">
            <v>No Seleccionada</v>
          </cell>
        </row>
        <row r="1492">
          <cell r="A1492" t="b">
            <v>0</v>
          </cell>
          <cell r="B1492" t="str">
            <v>5to_Evento_973_V2_Pulpafruit_17491653.xlsm</v>
          </cell>
          <cell r="C1492">
            <v>72</v>
          </cell>
          <cell r="D1492">
            <v>2014</v>
          </cell>
          <cell r="E1492" t="str">
            <v>PulpaFruit S.A.S.</v>
          </cell>
          <cell r="F1492">
            <v>194</v>
          </cell>
          <cell r="G1492" t="str">
            <v>QUÉSOS</v>
          </cell>
          <cell r="H1492" t="str">
            <v>72 : Queso Tipo Petit Suisse.</v>
          </cell>
          <cell r="I1492">
            <v>3</v>
          </cell>
          <cell r="J1492" t="str">
            <v>Sitio 1 : CARRERA 127#22G-18 INT 4 - Sitio 2 : SIBERIA KM 7.5 CELTA, LOTE 159 - Sitio 3 : CARRERA 68B #10A-18 - Sitio 4 : CALLE 24F#101B-15 - Sitio 5 : CARRERA 65B#10A-87 - Sitio 6 : AUTO MEDE KM 1,5 P INDUS FLORIDA BOD 23 - Sitio 7 : CARRERA 71 A BIS # 63D-38 -</v>
          </cell>
          <cell r="K1492">
            <v>44835</v>
          </cell>
          <cell r="L1492">
            <v>677</v>
          </cell>
          <cell r="M1492">
            <v>304</v>
          </cell>
          <cell r="N1492">
            <v>1099</v>
          </cell>
          <cell r="O1492">
            <v>0</v>
          </cell>
          <cell r="P1492">
            <v>757</v>
          </cell>
          <cell r="Q1492">
            <v>0</v>
          </cell>
          <cell r="R1492">
            <v>757</v>
          </cell>
          <cell r="S1492">
            <v>757</v>
          </cell>
          <cell r="T1492">
            <v>0</v>
          </cell>
          <cell r="U1492">
            <v>757</v>
          </cell>
          <cell r="V1492">
            <v>757</v>
          </cell>
          <cell r="W1492">
            <v>0</v>
          </cell>
          <cell r="X1492">
            <v>757</v>
          </cell>
          <cell r="Y1492">
            <v>0</v>
          </cell>
          <cell r="AA1492">
            <v>0</v>
          </cell>
          <cell r="AB1492">
            <v>1574560</v>
          </cell>
          <cell r="AC1492" t="str">
            <v>Registro Valido</v>
          </cell>
          <cell r="AD1492">
            <v>757</v>
          </cell>
          <cell r="AE1492">
            <v>757</v>
          </cell>
          <cell r="AF1492">
            <v>757</v>
          </cell>
          <cell r="AG1492">
            <v>0</v>
          </cell>
          <cell r="AH1492">
            <v>748</v>
          </cell>
          <cell r="AI1492">
            <v>748</v>
          </cell>
          <cell r="AJ1492">
            <v>748</v>
          </cell>
          <cell r="AK1492">
            <v>0</v>
          </cell>
          <cell r="AM1492" t="str">
            <v>ALI_72_SEG_3</v>
          </cell>
          <cell r="AN1492" t="str">
            <v>ALI_72_SEG_3_VAL_1574560</v>
          </cell>
          <cell r="AO1492">
            <v>2</v>
          </cell>
          <cell r="AP1492">
            <v>1244672</v>
          </cell>
          <cell r="AQ1492" t="b">
            <v>0</v>
          </cell>
          <cell r="AR1492" t="str">
            <v/>
          </cell>
          <cell r="AS1492" t="str">
            <v/>
          </cell>
          <cell r="AT1492" t="str">
            <v>ALI_72_SEG_3_</v>
          </cell>
          <cell r="AU1492">
            <v>1</v>
          </cell>
          <cell r="AV1492" t="str">
            <v>No Seleccionada</v>
          </cell>
        </row>
        <row r="1493">
          <cell r="A1493" t="b">
            <v>0</v>
          </cell>
          <cell r="B1493" t="str">
            <v>5to_Evento_973_V2_Pulpafruit_17491653.xlsm</v>
          </cell>
          <cell r="C1493">
            <v>72</v>
          </cell>
          <cell r="D1493">
            <v>2014</v>
          </cell>
          <cell r="E1493" t="str">
            <v>PulpaFruit S.A.S.</v>
          </cell>
          <cell r="F1493">
            <v>195</v>
          </cell>
          <cell r="G1493" t="str">
            <v>QUÉSOS</v>
          </cell>
          <cell r="H1493" t="str">
            <v>72 : Queso Tipo Petit Suisse.</v>
          </cell>
          <cell r="I1493">
            <v>4</v>
          </cell>
          <cell r="J1493" t="str">
            <v>Sitio 1 : CARRERA 127#22G-18 INT 4 - Sitio 2 : SIBERIA KM 7.5 CELTA, LOTE 159 - Sitio 3 : CARRERA 68B #10A-18 - Sitio 4 : CALLE 24F#101B-15 - Sitio 5 : CARRERA 65B#10A-87 - Sitio 6 : AUTO MEDE KM 1,5 P INDUS FLORIDA BOD 23 - Sitio 7 : CARRERA 71 A BIS # 63D-38 -</v>
          </cell>
          <cell r="K1493">
            <v>44835</v>
          </cell>
          <cell r="L1493">
            <v>722</v>
          </cell>
          <cell r="M1493">
            <v>324</v>
          </cell>
          <cell r="N1493">
            <v>1170</v>
          </cell>
          <cell r="O1493">
            <v>0</v>
          </cell>
          <cell r="P1493">
            <v>757</v>
          </cell>
          <cell r="Q1493">
            <v>0</v>
          </cell>
          <cell r="R1493">
            <v>757</v>
          </cell>
          <cell r="S1493">
            <v>757</v>
          </cell>
          <cell r="T1493">
            <v>0</v>
          </cell>
          <cell r="U1493">
            <v>757</v>
          </cell>
          <cell r="V1493">
            <v>757</v>
          </cell>
          <cell r="W1493">
            <v>0</v>
          </cell>
          <cell r="X1493">
            <v>757</v>
          </cell>
          <cell r="Y1493">
            <v>0</v>
          </cell>
          <cell r="AA1493">
            <v>0</v>
          </cell>
          <cell r="AB1493">
            <v>1677512</v>
          </cell>
          <cell r="AC1493" t="str">
            <v>Registro Valido</v>
          </cell>
          <cell r="AD1493">
            <v>757</v>
          </cell>
          <cell r="AE1493">
            <v>757</v>
          </cell>
          <cell r="AF1493">
            <v>757</v>
          </cell>
          <cell r="AG1493">
            <v>0</v>
          </cell>
          <cell r="AH1493">
            <v>748</v>
          </cell>
          <cell r="AI1493">
            <v>748</v>
          </cell>
          <cell r="AJ1493">
            <v>748</v>
          </cell>
          <cell r="AK1493">
            <v>0</v>
          </cell>
          <cell r="AM1493" t="str">
            <v>ALI_72_SEG_4</v>
          </cell>
          <cell r="AN1493" t="str">
            <v>ALI_72_SEG_4_VAL_1677512</v>
          </cell>
          <cell r="AO1493">
            <v>2</v>
          </cell>
          <cell r="AP1493">
            <v>1326054.3999999999</v>
          </cell>
          <cell r="AQ1493" t="b">
            <v>0</v>
          </cell>
          <cell r="AR1493" t="str">
            <v/>
          </cell>
          <cell r="AS1493" t="str">
            <v/>
          </cell>
          <cell r="AT1493" t="str">
            <v>ALI_72_SEG_4_</v>
          </cell>
          <cell r="AU1493">
            <v>1</v>
          </cell>
          <cell r="AV1493" t="str">
            <v>No Seleccionada</v>
          </cell>
        </row>
        <row r="1494">
          <cell r="A1494" t="b">
            <v>0</v>
          </cell>
          <cell r="B1494" t="str">
            <v>5to_Evento_973_V2_Pulpafruit_17491653.xlsm</v>
          </cell>
          <cell r="C1494">
            <v>72</v>
          </cell>
          <cell r="D1494">
            <v>2014</v>
          </cell>
          <cell r="E1494" t="str">
            <v>PulpaFruit S.A.S.</v>
          </cell>
          <cell r="F1494">
            <v>196</v>
          </cell>
          <cell r="G1494" t="str">
            <v>QUÉSOS</v>
          </cell>
          <cell r="H1494" t="str">
            <v>72 : Queso Tipo Petit Suisse.</v>
          </cell>
          <cell r="I1494">
            <v>5</v>
          </cell>
          <cell r="J1494" t="str">
            <v>Sitio 1 : CARRERA 127#22G-18 INT 4 - Sitio 2 : SIBERIA KM 7.5 CELTA, LOTE 159 - Sitio 3 : CARRERA 68B #10A-18 - Sitio 4 : CALLE 24F#101B-15 - Sitio 5 : CARRERA 65B#10A-87 - Sitio 6 : AUTO MEDE KM 1,5 P INDUS FLORIDA BOD 23 - Sitio 7 : CARRERA 71 A BIS # 63D-38 -</v>
          </cell>
          <cell r="K1494">
            <v>44835</v>
          </cell>
          <cell r="L1494">
            <v>671</v>
          </cell>
          <cell r="M1494">
            <v>301</v>
          </cell>
          <cell r="N1494">
            <v>1088</v>
          </cell>
          <cell r="O1494">
            <v>0</v>
          </cell>
          <cell r="P1494">
            <v>757</v>
          </cell>
          <cell r="Q1494">
            <v>0</v>
          </cell>
          <cell r="R1494">
            <v>757</v>
          </cell>
          <cell r="S1494">
            <v>757</v>
          </cell>
          <cell r="T1494">
            <v>0</v>
          </cell>
          <cell r="U1494">
            <v>757</v>
          </cell>
          <cell r="V1494">
            <v>757</v>
          </cell>
          <cell r="W1494">
            <v>0</v>
          </cell>
          <cell r="X1494">
            <v>757</v>
          </cell>
          <cell r="Y1494">
            <v>0</v>
          </cell>
          <cell r="AA1494">
            <v>0</v>
          </cell>
          <cell r="AB1494">
            <v>1559420</v>
          </cell>
          <cell r="AC1494" t="str">
            <v>Registro Valido</v>
          </cell>
          <cell r="AD1494">
            <v>757</v>
          </cell>
          <cell r="AE1494">
            <v>757</v>
          </cell>
          <cell r="AF1494">
            <v>757</v>
          </cell>
          <cell r="AG1494">
            <v>0</v>
          </cell>
          <cell r="AH1494">
            <v>748</v>
          </cell>
          <cell r="AI1494">
            <v>748</v>
          </cell>
          <cell r="AJ1494">
            <v>748</v>
          </cell>
          <cell r="AK1494">
            <v>0</v>
          </cell>
          <cell r="AM1494" t="str">
            <v>ALI_72_SEG_5</v>
          </cell>
          <cell r="AN1494" t="str">
            <v>ALI_72_SEG_5_VAL_1559420</v>
          </cell>
          <cell r="AO1494">
            <v>2</v>
          </cell>
          <cell r="AP1494">
            <v>1232704</v>
          </cell>
          <cell r="AQ1494" t="b">
            <v>0</v>
          </cell>
          <cell r="AR1494" t="str">
            <v/>
          </cell>
          <cell r="AS1494" t="str">
            <v/>
          </cell>
          <cell r="AT1494" t="str">
            <v>ALI_72_SEG_5_</v>
          </cell>
          <cell r="AU1494">
            <v>1</v>
          </cell>
          <cell r="AV1494" t="str">
            <v>No Seleccionada</v>
          </cell>
        </row>
        <row r="1495">
          <cell r="A1495" t="b">
            <v>0</v>
          </cell>
          <cell r="B1495" t="str">
            <v>5to_Evento_973_V2_Pulpafruit_17491653.xlsm</v>
          </cell>
          <cell r="C1495">
            <v>72</v>
          </cell>
          <cell r="D1495">
            <v>2014</v>
          </cell>
          <cell r="E1495" t="str">
            <v>PulpaFruit S.A.S.</v>
          </cell>
          <cell r="F1495">
            <v>197</v>
          </cell>
          <cell r="G1495" t="str">
            <v>QUÉSOS</v>
          </cell>
          <cell r="H1495" t="str">
            <v>72 : Queso Tipo Petit Suisse.</v>
          </cell>
          <cell r="I1495">
            <v>6</v>
          </cell>
          <cell r="J1495" t="str">
            <v>Sitio 1 : CARRERA 127#22G-18 INT 4 - Sitio 2 : SIBERIA KM 7.5 CELTA, LOTE 159 - Sitio 3 : CARRERA 68B #10A-18 - Sitio 4 : CALLE 24F#101B-15 - Sitio 5 : CARRERA 65B#10A-87 - Sitio 6 : AUTO MEDE KM 1,5 P INDUS FLORIDA BOD 23 - Sitio 7 : CARRERA 71 A BIS # 63D-38 -</v>
          </cell>
          <cell r="K1495">
            <v>44835</v>
          </cell>
          <cell r="L1495">
            <v>726</v>
          </cell>
          <cell r="M1495">
            <v>326</v>
          </cell>
          <cell r="N1495">
            <v>1178</v>
          </cell>
          <cell r="O1495">
            <v>0</v>
          </cell>
          <cell r="P1495">
            <v>757</v>
          </cell>
          <cell r="Q1495">
            <v>0</v>
          </cell>
          <cell r="R1495">
            <v>757</v>
          </cell>
          <cell r="S1495">
            <v>757</v>
          </cell>
          <cell r="T1495">
            <v>0</v>
          </cell>
          <cell r="U1495">
            <v>757</v>
          </cell>
          <cell r="V1495">
            <v>757</v>
          </cell>
          <cell r="W1495">
            <v>0</v>
          </cell>
          <cell r="X1495">
            <v>757</v>
          </cell>
          <cell r="Y1495">
            <v>0</v>
          </cell>
          <cell r="AA1495">
            <v>0</v>
          </cell>
          <cell r="AB1495">
            <v>1688110</v>
          </cell>
          <cell r="AC1495" t="str">
            <v>Registro Valido</v>
          </cell>
          <cell r="AD1495">
            <v>757</v>
          </cell>
          <cell r="AE1495">
            <v>757</v>
          </cell>
          <cell r="AF1495">
            <v>757</v>
          </cell>
          <cell r="AG1495">
            <v>0</v>
          </cell>
          <cell r="AH1495">
            <v>748</v>
          </cell>
          <cell r="AI1495">
            <v>748</v>
          </cell>
          <cell r="AJ1495">
            <v>748</v>
          </cell>
          <cell r="AK1495">
            <v>0</v>
          </cell>
          <cell r="AM1495" t="str">
            <v>ALI_72_SEG_6</v>
          </cell>
          <cell r="AN1495" t="str">
            <v>ALI_72_SEG_6_VAL_1688110</v>
          </cell>
          <cell r="AO1495">
            <v>2</v>
          </cell>
          <cell r="AP1495">
            <v>1334432</v>
          </cell>
          <cell r="AQ1495" t="b">
            <v>0</v>
          </cell>
          <cell r="AR1495" t="str">
            <v/>
          </cell>
          <cell r="AS1495" t="str">
            <v/>
          </cell>
          <cell r="AT1495" t="str">
            <v>ALI_72_SEG_6_</v>
          </cell>
          <cell r="AU1495">
            <v>1</v>
          </cell>
          <cell r="AV1495" t="str">
            <v>No Seleccionada</v>
          </cell>
        </row>
        <row r="1496">
          <cell r="A1496" t="b">
            <v>0</v>
          </cell>
          <cell r="B1496" t="str">
            <v>5to_Evento_973_V2_Pulpafruit_17491653.xlsm</v>
          </cell>
          <cell r="C1496">
            <v>72</v>
          </cell>
          <cell r="D1496">
            <v>2014</v>
          </cell>
          <cell r="E1496" t="str">
            <v>PulpaFruit S.A.S.</v>
          </cell>
          <cell r="F1496">
            <v>198</v>
          </cell>
          <cell r="G1496" t="str">
            <v>QUÉSOS</v>
          </cell>
          <cell r="H1496" t="str">
            <v>72 : Queso Tipo Petit Suisse.</v>
          </cell>
          <cell r="I1496">
            <v>7</v>
          </cell>
          <cell r="J1496" t="str">
            <v>Sitio 1 : CARRERA 127#22G-18 INT 4 - Sitio 2 : SIBERIA KM 7.5 CELTA, LOTE 159 - Sitio 3 : CARRERA 68B #10A-18 - Sitio 4 : CALLE 24F#101B-15 - Sitio 5 : CARRERA 65B#10A-87 - Sitio 6 : AUTO MEDE KM 1,5 P INDUS FLORIDA BOD 23 - Sitio 7 : CARRERA 71 A BIS # 63D-38 -</v>
          </cell>
          <cell r="K1496">
            <v>44835</v>
          </cell>
          <cell r="L1496">
            <v>742</v>
          </cell>
          <cell r="M1496">
            <v>333</v>
          </cell>
          <cell r="N1496">
            <v>1203</v>
          </cell>
          <cell r="O1496">
            <v>0</v>
          </cell>
          <cell r="P1496">
            <v>757</v>
          </cell>
          <cell r="Q1496">
            <v>0</v>
          </cell>
          <cell r="R1496">
            <v>757</v>
          </cell>
          <cell r="S1496">
            <v>757</v>
          </cell>
          <cell r="T1496">
            <v>0</v>
          </cell>
          <cell r="U1496">
            <v>757</v>
          </cell>
          <cell r="V1496">
            <v>757</v>
          </cell>
          <cell r="W1496">
            <v>0</v>
          </cell>
          <cell r="X1496">
            <v>757</v>
          </cell>
          <cell r="Y1496">
            <v>0</v>
          </cell>
          <cell r="AA1496">
            <v>0</v>
          </cell>
          <cell r="AB1496">
            <v>1724446</v>
          </cell>
          <cell r="AC1496" t="str">
            <v>Registro Valido</v>
          </cell>
          <cell r="AD1496">
            <v>757</v>
          </cell>
          <cell r="AE1496">
            <v>757</v>
          </cell>
          <cell r="AF1496">
            <v>757</v>
          </cell>
          <cell r="AG1496">
            <v>0</v>
          </cell>
          <cell r="AH1496">
            <v>748</v>
          </cell>
          <cell r="AI1496">
            <v>748</v>
          </cell>
          <cell r="AJ1496">
            <v>748</v>
          </cell>
          <cell r="AK1496">
            <v>0</v>
          </cell>
          <cell r="AM1496" t="str">
            <v>ALI_72_SEG_7</v>
          </cell>
          <cell r="AN1496" t="str">
            <v>ALI_72_SEG_7_VAL_1724446</v>
          </cell>
          <cell r="AO1496">
            <v>2</v>
          </cell>
          <cell r="AP1496">
            <v>1363155.2</v>
          </cell>
          <cell r="AQ1496" t="b">
            <v>0</v>
          </cell>
          <cell r="AR1496" t="str">
            <v/>
          </cell>
          <cell r="AS1496" t="str">
            <v/>
          </cell>
          <cell r="AT1496" t="str">
            <v>ALI_72_SEG_7_</v>
          </cell>
          <cell r="AU1496">
            <v>1</v>
          </cell>
          <cell r="AV1496" t="str">
            <v>No Seleccionada</v>
          </cell>
        </row>
        <row r="1497">
          <cell r="A1497" t="b">
            <v>0</v>
          </cell>
          <cell r="B1497" t="str">
            <v>5to_Evento_973_V2_Pulpafruit_17491653.xlsm</v>
          </cell>
          <cell r="C1497">
            <v>72</v>
          </cell>
          <cell r="D1497">
            <v>2014</v>
          </cell>
          <cell r="E1497" t="str">
            <v>PulpaFruit S.A.S.</v>
          </cell>
          <cell r="F1497">
            <v>199</v>
          </cell>
          <cell r="G1497" t="str">
            <v>QUÉSOS</v>
          </cell>
          <cell r="H1497" t="str">
            <v>72 : Queso Tipo Petit Suisse.</v>
          </cell>
          <cell r="I1497">
            <v>8</v>
          </cell>
          <cell r="J1497" t="str">
            <v>Sitio 1 : CARRERA 127#22G-18 INT 4 - Sitio 2 : SIBERIA KM 7.5 CELTA, LOTE 159 - Sitio 3 : CARRERA 68B #10A-18 - Sitio 4 : CALLE 24F#101B-15 - Sitio 5 : CARRERA 65B#10A-87 - Sitio 6 : AUTO MEDE KM 1,5 P INDUS FLORIDA BOD 23 - Sitio 7 : CARRERA 71 A BIS # 63D-38 -</v>
          </cell>
          <cell r="K1497">
            <v>44835</v>
          </cell>
          <cell r="L1497">
            <v>716</v>
          </cell>
          <cell r="M1497">
            <v>321</v>
          </cell>
          <cell r="N1497">
            <v>1161</v>
          </cell>
          <cell r="O1497">
            <v>0</v>
          </cell>
          <cell r="P1497">
            <v>757</v>
          </cell>
          <cell r="Q1497">
            <v>0</v>
          </cell>
          <cell r="R1497">
            <v>757</v>
          </cell>
          <cell r="S1497">
            <v>757</v>
          </cell>
          <cell r="T1497">
            <v>0</v>
          </cell>
          <cell r="U1497">
            <v>757</v>
          </cell>
          <cell r="V1497">
            <v>757</v>
          </cell>
          <cell r="W1497">
            <v>0</v>
          </cell>
          <cell r="X1497">
            <v>757</v>
          </cell>
          <cell r="Y1497">
            <v>0</v>
          </cell>
          <cell r="AA1497">
            <v>0</v>
          </cell>
          <cell r="AB1497">
            <v>1663886</v>
          </cell>
          <cell r="AC1497" t="str">
            <v>Registro Valido</v>
          </cell>
          <cell r="AD1497">
            <v>757</v>
          </cell>
          <cell r="AE1497">
            <v>757</v>
          </cell>
          <cell r="AF1497">
            <v>757</v>
          </cell>
          <cell r="AG1497">
            <v>0</v>
          </cell>
          <cell r="AH1497">
            <v>748</v>
          </cell>
          <cell r="AI1497">
            <v>748</v>
          </cell>
          <cell r="AJ1497">
            <v>748</v>
          </cell>
          <cell r="AK1497">
            <v>0</v>
          </cell>
          <cell r="AM1497" t="str">
            <v>ALI_72_SEG_8</v>
          </cell>
          <cell r="AN1497" t="str">
            <v>ALI_72_SEG_8_VAL_1663886</v>
          </cell>
          <cell r="AO1497">
            <v>2</v>
          </cell>
          <cell r="AP1497">
            <v>1315283.2</v>
          </cell>
          <cell r="AQ1497" t="b">
            <v>0</v>
          </cell>
          <cell r="AR1497" t="str">
            <v/>
          </cell>
          <cell r="AS1497" t="str">
            <v/>
          </cell>
          <cell r="AT1497" t="str">
            <v>ALI_72_SEG_8_</v>
          </cell>
          <cell r="AU1497">
            <v>1</v>
          </cell>
          <cell r="AV1497" t="str">
            <v>No Seleccionada</v>
          </cell>
        </row>
        <row r="1498">
          <cell r="A1498" t="b">
            <v>0</v>
          </cell>
          <cell r="B1498" t="str">
            <v>5to_Evento_973_V2_Pulpafruit_17491653.xlsm</v>
          </cell>
          <cell r="C1498">
            <v>72</v>
          </cell>
          <cell r="D1498">
            <v>2014</v>
          </cell>
          <cell r="E1498" t="str">
            <v>PulpaFruit S.A.S.</v>
          </cell>
          <cell r="F1498">
            <v>200</v>
          </cell>
          <cell r="G1498" t="str">
            <v>QUÉSOS</v>
          </cell>
          <cell r="H1498" t="str">
            <v>72 : Queso Tipo Petit Suisse.</v>
          </cell>
          <cell r="I1498">
            <v>9</v>
          </cell>
          <cell r="J1498" t="str">
            <v>Sitio 1 : CARRERA 127#22G-18 INT 4 - Sitio 2 : SIBERIA KM 7.5 CELTA, LOTE 159 - Sitio 3 : CARRERA 68B #10A-18 - Sitio 4 : CALLE 24F#101B-15 - Sitio 5 : CARRERA 65B#10A-87 - Sitio 6 : AUTO MEDE KM 1,5 P INDUS FLORIDA BOD 23 - Sitio 7 : CARRERA 71 A BIS # 63D-38 -</v>
          </cell>
          <cell r="K1498">
            <v>44835</v>
          </cell>
          <cell r="L1498">
            <v>723</v>
          </cell>
          <cell r="M1498">
            <v>325</v>
          </cell>
          <cell r="N1498">
            <v>1173</v>
          </cell>
          <cell r="O1498">
            <v>0</v>
          </cell>
          <cell r="P1498">
            <v>757</v>
          </cell>
          <cell r="Q1498">
            <v>0</v>
          </cell>
          <cell r="R1498">
            <v>757</v>
          </cell>
          <cell r="S1498">
            <v>757</v>
          </cell>
          <cell r="T1498">
            <v>0</v>
          </cell>
          <cell r="U1498">
            <v>757</v>
          </cell>
          <cell r="V1498">
            <v>757</v>
          </cell>
          <cell r="W1498">
            <v>0</v>
          </cell>
          <cell r="X1498">
            <v>757</v>
          </cell>
          <cell r="Y1498">
            <v>0</v>
          </cell>
          <cell r="AA1498">
            <v>0</v>
          </cell>
          <cell r="AB1498">
            <v>1681297</v>
          </cell>
          <cell r="AC1498" t="str">
            <v>Registro Valido</v>
          </cell>
          <cell r="AD1498">
            <v>757</v>
          </cell>
          <cell r="AE1498">
            <v>757</v>
          </cell>
          <cell r="AF1498">
            <v>757</v>
          </cell>
          <cell r="AG1498">
            <v>0</v>
          </cell>
          <cell r="AH1498">
            <v>748</v>
          </cell>
          <cell r="AI1498">
            <v>748</v>
          </cell>
          <cell r="AJ1498">
            <v>748</v>
          </cell>
          <cell r="AK1498">
            <v>0</v>
          </cell>
          <cell r="AM1498" t="str">
            <v>ALI_72_SEG_9</v>
          </cell>
          <cell r="AN1498" t="str">
            <v>ALI_72_SEG_9_VAL_1681297</v>
          </cell>
          <cell r="AO1498">
            <v>2</v>
          </cell>
          <cell r="AP1498">
            <v>1329046.3999999999</v>
          </cell>
          <cell r="AQ1498" t="b">
            <v>0</v>
          </cell>
          <cell r="AR1498" t="str">
            <v/>
          </cell>
          <cell r="AS1498" t="str">
            <v/>
          </cell>
          <cell r="AT1498" t="str">
            <v>ALI_72_SEG_9_</v>
          </cell>
          <cell r="AU1498">
            <v>1</v>
          </cell>
          <cell r="AV1498" t="str">
            <v>No Seleccionada</v>
          </cell>
        </row>
        <row r="1499">
          <cell r="A1499" t="b">
            <v>0</v>
          </cell>
          <cell r="B1499" t="str">
            <v>5to_Evento_973_V2_Pulpafruit_17491653.xlsm</v>
          </cell>
          <cell r="C1499">
            <v>72</v>
          </cell>
          <cell r="D1499">
            <v>2014</v>
          </cell>
          <cell r="E1499" t="str">
            <v>PulpaFruit S.A.S.</v>
          </cell>
          <cell r="F1499">
            <v>201</v>
          </cell>
          <cell r="G1499" t="str">
            <v>QUÉSOS</v>
          </cell>
          <cell r="H1499" t="str">
            <v>72 : Queso Tipo Petit Suisse.</v>
          </cell>
          <cell r="I1499">
            <v>10</v>
          </cell>
          <cell r="J1499" t="str">
            <v>Sitio 1 : CARRERA 127#22G-18 INT 4 - Sitio 2 : SIBERIA KM 7.5 CELTA, LOTE 159 - Sitio 3 : CARRERA 68B #10A-18 - Sitio 4 : CALLE 24F#101B-15 - Sitio 5 : CARRERA 65B#10A-87 - Sitio 6 : AUTO MEDE KM 1,5 P INDUS FLORIDA BOD 23 - Sitio 7 : CARRERA 71 A BIS # 63D-38 -</v>
          </cell>
          <cell r="K1499">
            <v>44835</v>
          </cell>
          <cell r="L1499">
            <v>724</v>
          </cell>
          <cell r="M1499">
            <v>325</v>
          </cell>
          <cell r="N1499">
            <v>1175</v>
          </cell>
          <cell r="O1499">
            <v>0</v>
          </cell>
          <cell r="P1499">
            <v>757</v>
          </cell>
          <cell r="Q1499">
            <v>0</v>
          </cell>
          <cell r="R1499">
            <v>757</v>
          </cell>
          <cell r="S1499">
            <v>757</v>
          </cell>
          <cell r="T1499">
            <v>0</v>
          </cell>
          <cell r="U1499">
            <v>757</v>
          </cell>
          <cell r="V1499">
            <v>757</v>
          </cell>
          <cell r="W1499">
            <v>0</v>
          </cell>
          <cell r="X1499">
            <v>757</v>
          </cell>
          <cell r="Y1499">
            <v>0</v>
          </cell>
          <cell r="AA1499">
            <v>0</v>
          </cell>
          <cell r="AB1499">
            <v>1683568</v>
          </cell>
          <cell r="AC1499" t="str">
            <v>Registro Valido</v>
          </cell>
          <cell r="AD1499">
            <v>757</v>
          </cell>
          <cell r="AE1499">
            <v>757</v>
          </cell>
          <cell r="AF1499">
            <v>757</v>
          </cell>
          <cell r="AG1499">
            <v>0</v>
          </cell>
          <cell r="AH1499">
            <v>748</v>
          </cell>
          <cell r="AI1499">
            <v>748</v>
          </cell>
          <cell r="AJ1499">
            <v>748</v>
          </cell>
          <cell r="AK1499">
            <v>0</v>
          </cell>
          <cell r="AM1499" t="str">
            <v>ALI_72_SEG_10</v>
          </cell>
          <cell r="AN1499" t="str">
            <v>ALI_72_SEG_10_VAL_1683568</v>
          </cell>
          <cell r="AO1499">
            <v>2</v>
          </cell>
          <cell r="AP1499">
            <v>1330841.6000000001</v>
          </cell>
          <cell r="AQ1499" t="b">
            <v>0</v>
          </cell>
          <cell r="AR1499" t="str">
            <v/>
          </cell>
          <cell r="AS1499" t="str">
            <v/>
          </cell>
          <cell r="AT1499" t="str">
            <v>ALI_72_SEG_10_</v>
          </cell>
          <cell r="AU1499">
            <v>1</v>
          </cell>
          <cell r="AV1499" t="str">
            <v>No Seleccionada</v>
          </cell>
        </row>
        <row r="1500">
          <cell r="A1500" t="b">
            <v>0</v>
          </cell>
          <cell r="B1500" t="str">
            <v>5to_Evento_973_V2_Pulpafruit_17491653.xlsm</v>
          </cell>
          <cell r="C1500">
            <v>72</v>
          </cell>
          <cell r="D1500">
            <v>2014</v>
          </cell>
          <cell r="E1500" t="str">
            <v>PulpaFruit S.A.S.</v>
          </cell>
          <cell r="F1500">
            <v>202</v>
          </cell>
          <cell r="G1500" t="str">
            <v>QUÉSOS</v>
          </cell>
          <cell r="H1500" t="str">
            <v>72 : Queso Tipo Petit Suisse.</v>
          </cell>
          <cell r="I1500">
            <v>11</v>
          </cell>
          <cell r="J1500" t="str">
            <v>Sitio 1 : CARRERA 127#22G-18 INT 4 - Sitio 2 : SIBERIA KM 7.5 CELTA, LOTE 159 - Sitio 3 : CARRERA 68B #10A-18 - Sitio 4 : CALLE 24F#101B-15 - Sitio 5 : CARRERA 65B#10A-87 - Sitio 6 : AUTO MEDE KM 1,5 P INDUS FLORIDA BOD 23 - Sitio 7 : CARRERA 71 A BIS # 63D-38 -</v>
          </cell>
          <cell r="K1500">
            <v>44835</v>
          </cell>
          <cell r="L1500">
            <v>713</v>
          </cell>
          <cell r="M1500">
            <v>320</v>
          </cell>
          <cell r="N1500">
            <v>1157</v>
          </cell>
          <cell r="O1500">
            <v>0</v>
          </cell>
          <cell r="P1500">
            <v>757</v>
          </cell>
          <cell r="Q1500">
            <v>0</v>
          </cell>
          <cell r="R1500">
            <v>757</v>
          </cell>
          <cell r="S1500">
            <v>757</v>
          </cell>
          <cell r="T1500">
            <v>0</v>
          </cell>
          <cell r="U1500">
            <v>757</v>
          </cell>
          <cell r="V1500">
            <v>757</v>
          </cell>
          <cell r="W1500">
            <v>0</v>
          </cell>
          <cell r="X1500">
            <v>757</v>
          </cell>
          <cell r="Y1500">
            <v>0</v>
          </cell>
          <cell r="AA1500">
            <v>0</v>
          </cell>
          <cell r="AB1500">
            <v>1657830</v>
          </cell>
          <cell r="AC1500" t="str">
            <v>Registro Valido</v>
          </cell>
          <cell r="AD1500">
            <v>757</v>
          </cell>
          <cell r="AE1500">
            <v>757</v>
          </cell>
          <cell r="AF1500">
            <v>757</v>
          </cell>
          <cell r="AG1500">
            <v>0</v>
          </cell>
          <cell r="AH1500">
            <v>748</v>
          </cell>
          <cell r="AI1500">
            <v>748</v>
          </cell>
          <cell r="AJ1500">
            <v>748</v>
          </cell>
          <cell r="AK1500">
            <v>0</v>
          </cell>
          <cell r="AM1500" t="str">
            <v>ALI_72_SEG_11</v>
          </cell>
          <cell r="AN1500" t="str">
            <v>ALI_72_SEG_11_VAL_1657830</v>
          </cell>
          <cell r="AO1500">
            <v>2</v>
          </cell>
          <cell r="AP1500">
            <v>1310496</v>
          </cell>
          <cell r="AQ1500" t="b">
            <v>0</v>
          </cell>
          <cell r="AR1500" t="str">
            <v/>
          </cell>
          <cell r="AS1500" t="str">
            <v/>
          </cell>
          <cell r="AT1500" t="str">
            <v>ALI_72_SEG_11_</v>
          </cell>
          <cell r="AU1500">
            <v>1</v>
          </cell>
          <cell r="AV1500" t="str">
            <v>No Seleccionada</v>
          </cell>
        </row>
        <row r="1501">
          <cell r="A1501" t="b">
            <v>0</v>
          </cell>
          <cell r="B1501" t="str">
            <v>5to_Evento_973_V2_Pulpafruit_17491653.xlsm</v>
          </cell>
          <cell r="C1501">
            <v>72</v>
          </cell>
          <cell r="D1501">
            <v>2014</v>
          </cell>
          <cell r="E1501" t="str">
            <v>PulpaFruit S.A.S.</v>
          </cell>
          <cell r="F1501">
            <v>203</v>
          </cell>
          <cell r="G1501" t="str">
            <v>QUÉSOS</v>
          </cell>
          <cell r="H1501" t="str">
            <v>72 : Queso Tipo Petit Suisse.</v>
          </cell>
          <cell r="I1501">
            <v>12</v>
          </cell>
          <cell r="J1501" t="str">
            <v>Sitio 1 : CARRERA 127#22G-18 INT 4 - Sitio 2 : SIBERIA KM 7.5 CELTA, LOTE 159 - Sitio 3 : CARRERA 68B #10A-18 - Sitio 4 : CALLE 24F#101B-15 - Sitio 5 : CARRERA 65B#10A-87 - Sitio 6 : AUTO MEDE KM 1,5 P INDUS FLORIDA BOD 23 - Sitio 7 : CARRERA 71 A BIS # 63D-38 -</v>
          </cell>
          <cell r="K1501">
            <v>44835</v>
          </cell>
          <cell r="L1501">
            <v>647</v>
          </cell>
          <cell r="M1501">
            <v>290</v>
          </cell>
          <cell r="N1501">
            <v>1050</v>
          </cell>
          <cell r="O1501">
            <v>0</v>
          </cell>
          <cell r="P1501">
            <v>757</v>
          </cell>
          <cell r="Q1501">
            <v>0</v>
          </cell>
          <cell r="R1501">
            <v>757</v>
          </cell>
          <cell r="S1501">
            <v>757</v>
          </cell>
          <cell r="T1501">
            <v>0</v>
          </cell>
          <cell r="U1501">
            <v>757</v>
          </cell>
          <cell r="V1501">
            <v>757</v>
          </cell>
          <cell r="W1501">
            <v>0</v>
          </cell>
          <cell r="X1501">
            <v>757</v>
          </cell>
          <cell r="Y1501">
            <v>0</v>
          </cell>
          <cell r="AA1501">
            <v>0</v>
          </cell>
          <cell r="AB1501">
            <v>1504159</v>
          </cell>
          <cell r="AC1501" t="str">
            <v>Registro Valido</v>
          </cell>
          <cell r="AD1501">
            <v>757</v>
          </cell>
          <cell r="AE1501">
            <v>757</v>
          </cell>
          <cell r="AF1501">
            <v>757</v>
          </cell>
          <cell r="AG1501">
            <v>0</v>
          </cell>
          <cell r="AH1501">
            <v>748</v>
          </cell>
          <cell r="AI1501">
            <v>748</v>
          </cell>
          <cell r="AJ1501">
            <v>748</v>
          </cell>
          <cell r="AK1501">
            <v>0</v>
          </cell>
          <cell r="AM1501" t="str">
            <v>ALI_72_SEG_12</v>
          </cell>
          <cell r="AN1501" t="str">
            <v>ALI_72_SEG_12_VAL_1504159</v>
          </cell>
          <cell r="AO1501">
            <v>2</v>
          </cell>
          <cell r="AP1501">
            <v>1189020.8</v>
          </cell>
          <cell r="AQ1501" t="b">
            <v>0</v>
          </cell>
          <cell r="AR1501" t="str">
            <v/>
          </cell>
          <cell r="AS1501" t="str">
            <v/>
          </cell>
          <cell r="AT1501" t="str">
            <v>ALI_72_SEG_12_</v>
          </cell>
          <cell r="AU1501">
            <v>1</v>
          </cell>
          <cell r="AV1501" t="str">
            <v>No Seleccionada</v>
          </cell>
        </row>
        <row r="1502">
          <cell r="A1502" t="b">
            <v>0</v>
          </cell>
          <cell r="B1502" t="str">
            <v>5to_Evento_973_V2_Pulpafruit_17491653.xlsm</v>
          </cell>
          <cell r="C1502">
            <v>72</v>
          </cell>
          <cell r="D1502">
            <v>2014</v>
          </cell>
          <cell r="E1502" t="str">
            <v>PulpaFruit S.A.S.</v>
          </cell>
          <cell r="F1502">
            <v>204</v>
          </cell>
          <cell r="G1502" t="str">
            <v>QUÉSOS</v>
          </cell>
          <cell r="H1502" t="str">
            <v>72 : Queso Tipo Petit Suisse.</v>
          </cell>
          <cell r="I1502">
            <v>13</v>
          </cell>
          <cell r="J1502" t="str">
            <v>Sitio 1 : CARRERA 127#22G-18 INT 4 - Sitio 2 : SIBERIA KM 7.5 CELTA, LOTE 159 - Sitio 3 : CARRERA 68B #10A-18 - Sitio 4 : CALLE 24F#101B-15 - Sitio 5 : CARRERA 65B#10A-87 - Sitio 6 : AUTO MEDE KM 1,5 P INDUS FLORIDA BOD 23 - Sitio 7 : CARRERA 71 A BIS # 63D-38 -</v>
          </cell>
          <cell r="K1502">
            <v>44835</v>
          </cell>
          <cell r="L1502">
            <v>687</v>
          </cell>
          <cell r="M1502">
            <v>308</v>
          </cell>
          <cell r="N1502">
            <v>1115</v>
          </cell>
          <cell r="O1502">
            <v>0</v>
          </cell>
          <cell r="P1502">
            <v>757</v>
          </cell>
          <cell r="Q1502">
            <v>0</v>
          </cell>
          <cell r="R1502">
            <v>757</v>
          </cell>
          <cell r="S1502">
            <v>757</v>
          </cell>
          <cell r="T1502">
            <v>0</v>
          </cell>
          <cell r="U1502">
            <v>757</v>
          </cell>
          <cell r="V1502">
            <v>757</v>
          </cell>
          <cell r="W1502">
            <v>0</v>
          </cell>
          <cell r="X1502">
            <v>757</v>
          </cell>
          <cell r="Y1502">
            <v>0</v>
          </cell>
          <cell r="AA1502">
            <v>0</v>
          </cell>
          <cell r="AB1502">
            <v>1597270</v>
          </cell>
          <cell r="AC1502" t="str">
            <v>Registro Valido</v>
          </cell>
          <cell r="AD1502">
            <v>757</v>
          </cell>
          <cell r="AE1502">
            <v>757</v>
          </cell>
          <cell r="AF1502">
            <v>757</v>
          </cell>
          <cell r="AG1502">
            <v>0</v>
          </cell>
          <cell r="AH1502">
            <v>748</v>
          </cell>
          <cell r="AI1502">
            <v>748</v>
          </cell>
          <cell r="AJ1502">
            <v>748</v>
          </cell>
          <cell r="AK1502">
            <v>0</v>
          </cell>
          <cell r="AM1502" t="str">
            <v>ALI_72_SEG_13</v>
          </cell>
          <cell r="AN1502" t="str">
            <v>ALI_72_SEG_13_VAL_1597270</v>
          </cell>
          <cell r="AO1502">
            <v>2</v>
          </cell>
          <cell r="AP1502">
            <v>1262624</v>
          </cell>
          <cell r="AQ1502" t="b">
            <v>0</v>
          </cell>
          <cell r="AR1502" t="str">
            <v/>
          </cell>
          <cell r="AS1502" t="str">
            <v/>
          </cell>
          <cell r="AT1502" t="str">
            <v>ALI_72_SEG_13_</v>
          </cell>
          <cell r="AU1502">
            <v>1</v>
          </cell>
          <cell r="AV1502" t="str">
            <v>No Seleccionada</v>
          </cell>
        </row>
        <row r="1503">
          <cell r="A1503" t="b">
            <v>0</v>
          </cell>
          <cell r="B1503" t="str">
            <v>5to_Evento_973_V2_Pulpafruit_17491653.xlsm</v>
          </cell>
          <cell r="C1503">
            <v>72</v>
          </cell>
          <cell r="D1503">
            <v>2014</v>
          </cell>
          <cell r="E1503" t="str">
            <v>PulpaFruit S.A.S.</v>
          </cell>
          <cell r="F1503">
            <v>205</v>
          </cell>
          <cell r="G1503" t="str">
            <v>QUÉSOS</v>
          </cell>
          <cell r="H1503" t="str">
            <v>72 : Queso Tipo Petit Suisse.</v>
          </cell>
          <cell r="I1503">
            <v>14</v>
          </cell>
          <cell r="J1503" t="str">
            <v>Sitio 1 : CARRERA 127#22G-18 INT 4 - Sitio 2 : SIBERIA KM 7.5 CELTA, LOTE 159 - Sitio 3 : CARRERA 68B #10A-18 - Sitio 4 : CALLE 24F#101B-15 - Sitio 5 : CARRERA 65B#10A-87 - Sitio 6 : AUTO MEDE KM 1,5 P INDUS FLORIDA BOD 23 - Sitio 7 : CARRERA 71 A BIS # 63D-38 -</v>
          </cell>
          <cell r="K1503">
            <v>44835</v>
          </cell>
          <cell r="L1503">
            <v>681</v>
          </cell>
          <cell r="M1503">
            <v>306</v>
          </cell>
          <cell r="N1503">
            <v>1105</v>
          </cell>
          <cell r="O1503">
            <v>0</v>
          </cell>
          <cell r="P1503">
            <v>757</v>
          </cell>
          <cell r="Q1503">
            <v>0</v>
          </cell>
          <cell r="R1503">
            <v>757</v>
          </cell>
          <cell r="S1503">
            <v>757</v>
          </cell>
          <cell r="T1503">
            <v>0</v>
          </cell>
          <cell r="U1503">
            <v>757</v>
          </cell>
          <cell r="V1503">
            <v>757</v>
          </cell>
          <cell r="W1503">
            <v>0</v>
          </cell>
          <cell r="X1503">
            <v>757</v>
          </cell>
          <cell r="Y1503">
            <v>0</v>
          </cell>
          <cell r="AA1503">
            <v>0</v>
          </cell>
          <cell r="AB1503">
            <v>1583644</v>
          </cell>
          <cell r="AC1503" t="str">
            <v>Registro Valido</v>
          </cell>
          <cell r="AD1503">
            <v>757</v>
          </cell>
          <cell r="AE1503">
            <v>757</v>
          </cell>
          <cell r="AF1503">
            <v>757</v>
          </cell>
          <cell r="AG1503">
            <v>0</v>
          </cell>
          <cell r="AH1503">
            <v>748</v>
          </cell>
          <cell r="AI1503">
            <v>748</v>
          </cell>
          <cell r="AJ1503">
            <v>748</v>
          </cell>
          <cell r="AK1503">
            <v>0</v>
          </cell>
          <cell r="AM1503" t="str">
            <v>ALI_72_SEG_14</v>
          </cell>
          <cell r="AN1503" t="str">
            <v>ALI_72_SEG_14_VAL_1583644</v>
          </cell>
          <cell r="AO1503">
            <v>2</v>
          </cell>
          <cell r="AP1503">
            <v>1251852.7999999998</v>
          </cell>
          <cell r="AQ1503" t="b">
            <v>0</v>
          </cell>
          <cell r="AR1503" t="str">
            <v/>
          </cell>
          <cell r="AS1503" t="str">
            <v/>
          </cell>
          <cell r="AT1503" t="str">
            <v>ALI_72_SEG_14_</v>
          </cell>
          <cell r="AU1503">
            <v>1</v>
          </cell>
          <cell r="AV1503" t="str">
            <v>No Seleccionada</v>
          </cell>
        </row>
        <row r="1504">
          <cell r="A1504" t="b">
            <v>0</v>
          </cell>
          <cell r="B1504" t="str">
            <v>5to_Evento_973_V2_Pulpafruit_17491653.xlsm</v>
          </cell>
          <cell r="C1504">
            <v>72</v>
          </cell>
          <cell r="D1504">
            <v>2014</v>
          </cell>
          <cell r="E1504" t="str">
            <v>PulpaFruit S.A.S.</v>
          </cell>
          <cell r="F1504">
            <v>206</v>
          </cell>
          <cell r="G1504" t="str">
            <v>QUÉSOS</v>
          </cell>
          <cell r="H1504" t="str">
            <v>72 : Queso Tipo Petit Suisse.</v>
          </cell>
          <cell r="I1504">
            <v>15</v>
          </cell>
          <cell r="J1504" t="str">
            <v>Sitio 1 : CARRERA 127#22G-18 INT 4 - Sitio 2 : SIBERIA KM 7.5 CELTA, LOTE 159 - Sitio 3 : CARRERA 68B #10A-18 - Sitio 4 : CALLE 24F#101B-15 - Sitio 5 : CARRERA 65B#10A-87 - Sitio 6 : AUTO MEDE KM 1,5 P INDUS FLORIDA BOD 23 - Sitio 7 : CARRERA 71 A BIS # 63D-38 -</v>
          </cell>
          <cell r="K1504">
            <v>44835</v>
          </cell>
          <cell r="L1504">
            <v>646</v>
          </cell>
          <cell r="M1504">
            <v>288</v>
          </cell>
          <cell r="N1504">
            <v>1042</v>
          </cell>
          <cell r="O1504">
            <v>0</v>
          </cell>
          <cell r="P1504">
            <v>757</v>
          </cell>
          <cell r="Q1504">
            <v>0</v>
          </cell>
          <cell r="R1504">
            <v>757</v>
          </cell>
          <cell r="S1504">
            <v>757</v>
          </cell>
          <cell r="T1504">
            <v>0</v>
          </cell>
          <cell r="U1504">
            <v>757</v>
          </cell>
          <cell r="V1504">
            <v>757</v>
          </cell>
          <cell r="W1504">
            <v>0</v>
          </cell>
          <cell r="X1504">
            <v>757</v>
          </cell>
          <cell r="Y1504">
            <v>0</v>
          </cell>
          <cell r="AA1504">
            <v>0</v>
          </cell>
          <cell r="AB1504">
            <v>1495832</v>
          </cell>
          <cell r="AC1504" t="str">
            <v>Registro Valido</v>
          </cell>
          <cell r="AD1504">
            <v>757</v>
          </cell>
          <cell r="AE1504">
            <v>757</v>
          </cell>
          <cell r="AF1504">
            <v>757</v>
          </cell>
          <cell r="AG1504">
            <v>0</v>
          </cell>
          <cell r="AH1504">
            <v>748</v>
          </cell>
          <cell r="AI1504">
            <v>748</v>
          </cell>
          <cell r="AJ1504">
            <v>748</v>
          </cell>
          <cell r="AK1504">
            <v>0</v>
          </cell>
          <cell r="AM1504" t="str">
            <v>ALI_72_SEG_15</v>
          </cell>
          <cell r="AN1504" t="str">
            <v>ALI_72_SEG_15_VAL_1495832</v>
          </cell>
          <cell r="AO1504">
            <v>2</v>
          </cell>
          <cell r="AP1504">
            <v>1182438.3999999999</v>
          </cell>
          <cell r="AQ1504" t="b">
            <v>0</v>
          </cell>
          <cell r="AR1504" t="str">
            <v/>
          </cell>
          <cell r="AS1504" t="str">
            <v/>
          </cell>
          <cell r="AT1504" t="str">
            <v>ALI_72_SEG_15_</v>
          </cell>
          <cell r="AU1504">
            <v>1</v>
          </cell>
          <cell r="AV1504" t="str">
            <v>No Seleccionada</v>
          </cell>
        </row>
        <row r="1505">
          <cell r="A1505" t="b">
            <v>0</v>
          </cell>
          <cell r="B1505" t="str">
            <v>5to_Evento_973_V2_Pulpafruit_17491653.xlsm</v>
          </cell>
          <cell r="C1505">
            <v>6</v>
          </cell>
          <cell r="D1505">
            <v>2014</v>
          </cell>
          <cell r="E1505" t="str">
            <v>PulpaFruit S.A.S.</v>
          </cell>
          <cell r="F1505">
            <v>297</v>
          </cell>
          <cell r="G1505" t="str">
            <v>BEBIDAS LÁCTEAS</v>
          </cell>
          <cell r="H1505" t="str">
            <v>6 : Avena con Leche Entera ultra alta temperatura UAT (UHT).</v>
          </cell>
          <cell r="I1505">
            <v>1</v>
          </cell>
          <cell r="J1505" t="str">
            <v>Sitio 1 : CARRERA 127#22G-18 INT 4 - Sitio 2 : SIBERIA KM 7.5 CELTA, LOTE 159 - Sitio 3 : CARRERA 68B #10A-18 - Sitio 4 : CALLE 24F#101B-15 - Sitio 5 : CARRERA 65B#10A-87 - Sitio 6 : AUTO MEDE KM 1,5 P INDUS FLORIDA BOD 23 - Sitio 7 : CARRERA 71 A BIS # 63D-38 -</v>
          </cell>
          <cell r="K1505">
            <v>44835</v>
          </cell>
          <cell r="L1505">
            <v>3743</v>
          </cell>
          <cell r="M1505">
            <v>4361</v>
          </cell>
          <cell r="N1505">
            <v>3382</v>
          </cell>
          <cell r="O1505">
            <v>183</v>
          </cell>
          <cell r="P1505">
            <v>842</v>
          </cell>
          <cell r="Q1505">
            <v>1.0999999999999999E-2</v>
          </cell>
          <cell r="R1505">
            <v>832.74</v>
          </cell>
          <cell r="S1505">
            <v>842</v>
          </cell>
          <cell r="T1505">
            <v>1.0999999999999999E-2</v>
          </cell>
          <cell r="U1505">
            <v>832.74</v>
          </cell>
          <cell r="V1505">
            <v>842</v>
          </cell>
          <cell r="W1505">
            <v>1.0999999999999999E-2</v>
          </cell>
          <cell r="X1505">
            <v>832.74</v>
          </cell>
          <cell r="Y1505">
            <v>842</v>
          </cell>
          <cell r="Z1505">
            <v>1.0999999999999999E-2</v>
          </cell>
          <cell r="AA1505">
            <v>832.74</v>
          </cell>
          <cell r="AB1505">
            <v>9717243.0600000005</v>
          </cell>
          <cell r="AC1505" t="str">
            <v>Registro Valido</v>
          </cell>
          <cell r="AD1505">
            <v>842</v>
          </cell>
          <cell r="AE1505">
            <v>842</v>
          </cell>
          <cell r="AF1505">
            <v>842</v>
          </cell>
          <cell r="AG1505">
            <v>842</v>
          </cell>
          <cell r="AH1505">
            <v>832</v>
          </cell>
          <cell r="AI1505">
            <v>832</v>
          </cell>
          <cell r="AJ1505">
            <v>832</v>
          </cell>
          <cell r="AK1505">
            <v>832</v>
          </cell>
          <cell r="AM1505" t="str">
            <v>ALI_6_SEG_1</v>
          </cell>
          <cell r="AN1505" t="str">
            <v>ALI_6_SEG_1_VAL_9717243.06</v>
          </cell>
          <cell r="AO1505">
            <v>4</v>
          </cell>
          <cell r="AP1505">
            <v>8737747.1999999993</v>
          </cell>
          <cell r="AQ1505" t="b">
            <v>0</v>
          </cell>
          <cell r="AR1505" t="str">
            <v/>
          </cell>
          <cell r="AS1505" t="str">
            <v/>
          </cell>
          <cell r="AT1505" t="str">
            <v>ALI_6_SEG_1_</v>
          </cell>
          <cell r="AU1505">
            <v>1</v>
          </cell>
          <cell r="AV1505" t="str">
            <v>No Seleccionada</v>
          </cell>
        </row>
        <row r="1506">
          <cell r="A1506" t="b">
            <v>0</v>
          </cell>
          <cell r="B1506" t="str">
            <v>5to_Evento_973_V2_Pulpafruit_17491653.xlsm</v>
          </cell>
          <cell r="C1506">
            <v>6</v>
          </cell>
          <cell r="D1506">
            <v>2014</v>
          </cell>
          <cell r="E1506" t="str">
            <v>PulpaFruit S.A.S.</v>
          </cell>
          <cell r="F1506">
            <v>298</v>
          </cell>
          <cell r="G1506" t="str">
            <v>BEBIDAS LÁCTEAS</v>
          </cell>
          <cell r="H1506" t="str">
            <v>6 : Avena con Leche Entera ultra alta temperatura UAT (UHT).</v>
          </cell>
          <cell r="I1506">
            <v>2</v>
          </cell>
          <cell r="J1506" t="str">
            <v>Sitio 1 : CARRERA 127#22G-18 INT 4 - Sitio 2 : SIBERIA KM 7.5 CELTA, LOTE 159 - Sitio 3 : CARRERA 68B #10A-18 - Sitio 4 : CALLE 24F#101B-15 - Sitio 5 : CARRERA 65B#10A-87 - Sitio 6 : AUTO MEDE KM 1,5 P INDUS FLORIDA BOD 23 - Sitio 7 : CARRERA 71 A BIS # 63D-38 -</v>
          </cell>
          <cell r="K1506">
            <v>44835</v>
          </cell>
          <cell r="L1506">
            <v>3803</v>
          </cell>
          <cell r="M1506">
            <v>4199</v>
          </cell>
          <cell r="N1506">
            <v>3722</v>
          </cell>
          <cell r="O1506">
            <v>167</v>
          </cell>
          <cell r="P1506">
            <v>842</v>
          </cell>
          <cell r="Q1506">
            <v>1.0999999999999999E-2</v>
          </cell>
          <cell r="R1506">
            <v>832.74</v>
          </cell>
          <cell r="S1506">
            <v>842</v>
          </cell>
          <cell r="T1506">
            <v>1.0999999999999999E-2</v>
          </cell>
          <cell r="U1506">
            <v>832.74</v>
          </cell>
          <cell r="V1506">
            <v>842</v>
          </cell>
          <cell r="W1506">
            <v>1.0999999999999999E-2</v>
          </cell>
          <cell r="X1506">
            <v>832.74</v>
          </cell>
          <cell r="Y1506">
            <v>842</v>
          </cell>
          <cell r="Z1506">
            <v>1.0999999999999999E-2</v>
          </cell>
          <cell r="AA1506">
            <v>832.74</v>
          </cell>
          <cell r="AB1506">
            <v>9902111.3400000017</v>
          </cell>
          <cell r="AC1506" t="str">
            <v>Registro Valido</v>
          </cell>
          <cell r="AD1506">
            <v>842</v>
          </cell>
          <cell r="AE1506">
            <v>842</v>
          </cell>
          <cell r="AF1506">
            <v>842</v>
          </cell>
          <cell r="AG1506">
            <v>842</v>
          </cell>
          <cell r="AH1506">
            <v>832</v>
          </cell>
          <cell r="AI1506">
            <v>832</v>
          </cell>
          <cell r="AJ1506">
            <v>832</v>
          </cell>
          <cell r="AK1506">
            <v>832</v>
          </cell>
          <cell r="AM1506" t="str">
            <v>ALI_6_SEG_2</v>
          </cell>
          <cell r="AN1506" t="str">
            <v>ALI_6_SEG_2_VAL_9902111.34</v>
          </cell>
          <cell r="AO1506">
            <v>4</v>
          </cell>
          <cell r="AP1506">
            <v>8903980.7999999989</v>
          </cell>
          <cell r="AQ1506" t="b">
            <v>0</v>
          </cell>
          <cell r="AR1506" t="str">
            <v/>
          </cell>
          <cell r="AS1506" t="str">
            <v/>
          </cell>
          <cell r="AT1506" t="str">
            <v>ALI_6_SEG_2_</v>
          </cell>
          <cell r="AU1506">
            <v>1</v>
          </cell>
          <cell r="AV1506" t="str">
            <v>No Seleccionada</v>
          </cell>
        </row>
        <row r="1507">
          <cell r="A1507" t="b">
            <v>0</v>
          </cell>
          <cell r="B1507" t="str">
            <v>5to_Evento_973_V2_Pulpafruit_17491653.xlsm</v>
          </cell>
          <cell r="C1507">
            <v>6</v>
          </cell>
          <cell r="D1507">
            <v>2014</v>
          </cell>
          <cell r="E1507" t="str">
            <v>PulpaFruit S.A.S.</v>
          </cell>
          <cell r="F1507">
            <v>299</v>
          </cell>
          <cell r="G1507" t="str">
            <v>BEBIDAS LÁCTEAS</v>
          </cell>
          <cell r="H1507" t="str">
            <v>6 : Avena con Leche Entera ultra alta temperatura UAT (UHT).</v>
          </cell>
          <cell r="I1507">
            <v>3</v>
          </cell>
          <cell r="J1507" t="str">
            <v>Sitio 1 : CARRERA 127#22G-18 INT 4 - Sitio 2 : SIBERIA KM 7.5 CELTA, LOTE 159 - Sitio 3 : CARRERA 68B #10A-18 - Sitio 4 : CALLE 24F#101B-15 - Sitio 5 : CARRERA 65B#10A-87 - Sitio 6 : AUTO MEDE KM 1,5 P INDUS FLORIDA BOD 23 - Sitio 7 : CARRERA 71 A BIS # 63D-38 -</v>
          </cell>
          <cell r="K1507">
            <v>44835</v>
          </cell>
          <cell r="L1507">
            <v>3806</v>
          </cell>
          <cell r="M1507">
            <v>4432</v>
          </cell>
          <cell r="N1507">
            <v>3437</v>
          </cell>
          <cell r="O1507">
            <v>186</v>
          </cell>
          <cell r="P1507">
            <v>842</v>
          </cell>
          <cell r="Q1507">
            <v>1.0999999999999999E-2</v>
          </cell>
          <cell r="R1507">
            <v>832.74</v>
          </cell>
          <cell r="S1507">
            <v>842</v>
          </cell>
          <cell r="T1507">
            <v>1.0999999999999999E-2</v>
          </cell>
          <cell r="U1507">
            <v>832.74</v>
          </cell>
          <cell r="V1507">
            <v>842</v>
          </cell>
          <cell r="W1507">
            <v>1.0999999999999999E-2</v>
          </cell>
          <cell r="X1507">
            <v>832.74</v>
          </cell>
          <cell r="Y1507">
            <v>842</v>
          </cell>
          <cell r="Z1507">
            <v>1.0999999999999999E-2</v>
          </cell>
          <cell r="AA1507">
            <v>832.74</v>
          </cell>
          <cell r="AB1507">
            <v>9877129.1400000006</v>
          </cell>
          <cell r="AC1507" t="str">
            <v>Registro Valido</v>
          </cell>
          <cell r="AD1507">
            <v>842</v>
          </cell>
          <cell r="AE1507">
            <v>842</v>
          </cell>
          <cell r="AF1507">
            <v>842</v>
          </cell>
          <cell r="AG1507">
            <v>842</v>
          </cell>
          <cell r="AH1507">
            <v>832</v>
          </cell>
          <cell r="AI1507">
            <v>832</v>
          </cell>
          <cell r="AJ1507">
            <v>832</v>
          </cell>
          <cell r="AK1507">
            <v>832</v>
          </cell>
          <cell r="AM1507" t="str">
            <v>ALI_6_SEG_3</v>
          </cell>
          <cell r="AN1507" t="str">
            <v>ALI_6_SEG_3_VAL_9877129.14</v>
          </cell>
          <cell r="AO1507">
            <v>4</v>
          </cell>
          <cell r="AP1507">
            <v>8881516.8000000007</v>
          </cell>
          <cell r="AQ1507" t="b">
            <v>0</v>
          </cell>
          <cell r="AR1507" t="str">
            <v/>
          </cell>
          <cell r="AS1507" t="str">
            <v/>
          </cell>
          <cell r="AT1507" t="str">
            <v>ALI_6_SEG_3_</v>
          </cell>
          <cell r="AU1507">
            <v>1</v>
          </cell>
          <cell r="AV1507" t="str">
            <v>No Seleccionada</v>
          </cell>
        </row>
        <row r="1508">
          <cell r="A1508" t="b">
            <v>0</v>
          </cell>
          <cell r="B1508" t="str">
            <v>5to_Evento_973_V2_Pulpafruit_17491653.xlsm</v>
          </cell>
          <cell r="C1508">
            <v>6</v>
          </cell>
          <cell r="D1508">
            <v>2014</v>
          </cell>
          <cell r="E1508" t="str">
            <v>PulpaFruit S.A.S.</v>
          </cell>
          <cell r="F1508">
            <v>300</v>
          </cell>
          <cell r="G1508" t="str">
            <v>BEBIDAS LÁCTEAS</v>
          </cell>
          <cell r="H1508" t="str">
            <v>6 : Avena con Leche Entera ultra alta temperatura UAT (UHT).</v>
          </cell>
          <cell r="I1508">
            <v>4</v>
          </cell>
          <cell r="J1508" t="str">
            <v>Sitio 1 : CARRERA 127#22G-18 INT 4 - Sitio 2 : SIBERIA KM 7.5 CELTA, LOTE 159 - Sitio 3 : CARRERA 68B #10A-18 - Sitio 4 : CALLE 24F#101B-15 - Sitio 5 : CARRERA 65B#10A-87 - Sitio 6 : AUTO MEDE KM 1,5 P INDUS FLORIDA BOD 23 - Sitio 7 : CARRERA 71 A BIS # 63D-38 -</v>
          </cell>
          <cell r="K1508">
            <v>44835</v>
          </cell>
          <cell r="L1508">
            <v>4026</v>
          </cell>
          <cell r="M1508">
            <v>4446</v>
          </cell>
          <cell r="N1508">
            <v>3942</v>
          </cell>
          <cell r="O1508">
            <v>177</v>
          </cell>
          <cell r="P1508">
            <v>842</v>
          </cell>
          <cell r="Q1508">
            <v>3.1E-2</v>
          </cell>
          <cell r="R1508">
            <v>815.9</v>
          </cell>
          <cell r="S1508">
            <v>842</v>
          </cell>
          <cell r="T1508">
            <v>3.1E-2</v>
          </cell>
          <cell r="U1508">
            <v>815.9</v>
          </cell>
          <cell r="V1508">
            <v>842</v>
          </cell>
          <cell r="W1508">
            <v>3.1E-2</v>
          </cell>
          <cell r="X1508">
            <v>815.9</v>
          </cell>
          <cell r="Y1508">
            <v>842</v>
          </cell>
          <cell r="Z1508">
            <v>3.1E-2</v>
          </cell>
          <cell r="AA1508">
            <v>815.9</v>
          </cell>
          <cell r="AB1508">
            <v>10272996.9</v>
          </cell>
          <cell r="AC1508" t="str">
            <v>Registro Valido</v>
          </cell>
          <cell r="AD1508">
            <v>842</v>
          </cell>
          <cell r="AE1508">
            <v>842</v>
          </cell>
          <cell r="AF1508">
            <v>842</v>
          </cell>
          <cell r="AG1508">
            <v>842</v>
          </cell>
          <cell r="AH1508">
            <v>832</v>
          </cell>
          <cell r="AI1508">
            <v>832</v>
          </cell>
          <cell r="AJ1508">
            <v>832</v>
          </cell>
          <cell r="AK1508">
            <v>832</v>
          </cell>
          <cell r="AM1508" t="str">
            <v>ALI_6_SEG_4</v>
          </cell>
          <cell r="AN1508" t="str">
            <v>ALI_6_SEG_4_VAL_10272996.9</v>
          </cell>
          <cell r="AO1508">
            <v>4</v>
          </cell>
          <cell r="AP1508">
            <v>9428140.7999999989</v>
          </cell>
          <cell r="AQ1508" t="b">
            <v>0</v>
          </cell>
          <cell r="AR1508" t="str">
            <v/>
          </cell>
          <cell r="AS1508" t="str">
            <v/>
          </cell>
          <cell r="AT1508" t="str">
            <v>ALI_6_SEG_4_</v>
          </cell>
          <cell r="AU1508">
            <v>1</v>
          </cell>
          <cell r="AV1508" t="str">
            <v>No Seleccionada</v>
          </cell>
        </row>
        <row r="1509">
          <cell r="A1509" t="b">
            <v>0</v>
          </cell>
          <cell r="B1509" t="str">
            <v>5to_Evento_973_V2_Pulpafruit_17491653.xlsm</v>
          </cell>
          <cell r="C1509">
            <v>6</v>
          </cell>
          <cell r="D1509">
            <v>2014</v>
          </cell>
          <cell r="E1509" t="str">
            <v>PulpaFruit S.A.S.</v>
          </cell>
          <cell r="F1509">
            <v>301</v>
          </cell>
          <cell r="G1509" t="str">
            <v>BEBIDAS LÁCTEAS</v>
          </cell>
          <cell r="H1509" t="str">
            <v>6 : Avena con Leche Entera ultra alta temperatura UAT (UHT).</v>
          </cell>
          <cell r="I1509">
            <v>5</v>
          </cell>
          <cell r="J1509" t="str">
            <v>Sitio 1 : CARRERA 127#22G-18 INT 4 - Sitio 2 : SIBERIA KM 7.5 CELTA, LOTE 159 - Sitio 3 : CARRERA 68B #10A-18 - Sitio 4 : CALLE 24F#101B-15 - Sitio 5 : CARRERA 65B#10A-87 - Sitio 6 : AUTO MEDE KM 1,5 P INDUS FLORIDA BOD 23 - Sitio 7 : CARRERA 71 A BIS # 63D-38 -</v>
          </cell>
          <cell r="K1509">
            <v>44835</v>
          </cell>
          <cell r="L1509">
            <v>3769</v>
          </cell>
          <cell r="M1509">
            <v>4390</v>
          </cell>
          <cell r="N1509">
            <v>3405</v>
          </cell>
          <cell r="O1509">
            <v>184</v>
          </cell>
          <cell r="P1509">
            <v>842</v>
          </cell>
          <cell r="Q1509">
            <v>1.0999999999999999E-2</v>
          </cell>
          <cell r="R1509">
            <v>832.74</v>
          </cell>
          <cell r="S1509">
            <v>842</v>
          </cell>
          <cell r="T1509">
            <v>1.0999999999999999E-2</v>
          </cell>
          <cell r="U1509">
            <v>832.74</v>
          </cell>
          <cell r="V1509">
            <v>842</v>
          </cell>
          <cell r="W1509">
            <v>1.0999999999999999E-2</v>
          </cell>
          <cell r="X1509">
            <v>832.74</v>
          </cell>
          <cell r="Y1509">
            <v>842</v>
          </cell>
          <cell r="Z1509">
            <v>1.0999999999999999E-2</v>
          </cell>
          <cell r="AA1509">
            <v>832.74</v>
          </cell>
          <cell r="AB1509">
            <v>9783029.5199999996</v>
          </cell>
          <cell r="AC1509" t="str">
            <v>Registro Valido</v>
          </cell>
          <cell r="AD1509">
            <v>842</v>
          </cell>
          <cell r="AE1509">
            <v>842</v>
          </cell>
          <cell r="AF1509">
            <v>842</v>
          </cell>
          <cell r="AG1509">
            <v>842</v>
          </cell>
          <cell r="AH1509">
            <v>832</v>
          </cell>
          <cell r="AI1509">
            <v>832</v>
          </cell>
          <cell r="AJ1509">
            <v>832</v>
          </cell>
          <cell r="AK1509">
            <v>832</v>
          </cell>
          <cell r="AM1509" t="str">
            <v>ALI_6_SEG_5</v>
          </cell>
          <cell r="AN1509" t="str">
            <v>ALI_6_SEG_5_VAL_9783029.52</v>
          </cell>
          <cell r="AO1509">
            <v>4</v>
          </cell>
          <cell r="AP1509">
            <v>8796902.3999999985</v>
          </cell>
          <cell r="AQ1509" t="b">
            <v>0</v>
          </cell>
          <cell r="AR1509" t="str">
            <v/>
          </cell>
          <cell r="AS1509" t="str">
            <v/>
          </cell>
          <cell r="AT1509" t="str">
            <v>ALI_6_SEG_5_</v>
          </cell>
          <cell r="AU1509">
            <v>1</v>
          </cell>
          <cell r="AV1509" t="str">
            <v>No Seleccionada</v>
          </cell>
        </row>
        <row r="1510">
          <cell r="A1510" t="b">
            <v>0</v>
          </cell>
          <cell r="B1510" t="str">
            <v>5to_Evento_973_V2_Pulpafruit_17491653.xlsm</v>
          </cell>
          <cell r="C1510">
            <v>6</v>
          </cell>
          <cell r="D1510">
            <v>2014</v>
          </cell>
          <cell r="E1510" t="str">
            <v>PulpaFruit S.A.S.</v>
          </cell>
          <cell r="F1510">
            <v>302</v>
          </cell>
          <cell r="G1510" t="str">
            <v>BEBIDAS LÁCTEAS</v>
          </cell>
          <cell r="H1510" t="str">
            <v>6 : Avena con Leche Entera ultra alta temperatura UAT (UHT).</v>
          </cell>
          <cell r="I1510">
            <v>6</v>
          </cell>
          <cell r="J1510" t="str">
            <v>Sitio 1 : CARRERA 127#22G-18 INT 4 - Sitio 2 : SIBERIA KM 7.5 CELTA, LOTE 159 - Sitio 3 : CARRERA 68B #10A-18 - Sitio 4 : CALLE 24F#101B-15 - Sitio 5 : CARRERA 65B#10A-87 - Sitio 6 : AUTO MEDE KM 1,5 P INDUS FLORIDA BOD 23 - Sitio 7 : CARRERA 71 A BIS # 63D-38 -</v>
          </cell>
          <cell r="K1510">
            <v>44835</v>
          </cell>
          <cell r="L1510">
            <v>4051</v>
          </cell>
          <cell r="M1510">
            <v>4475</v>
          </cell>
          <cell r="N1510">
            <v>3966</v>
          </cell>
          <cell r="O1510">
            <v>178</v>
          </cell>
          <cell r="P1510">
            <v>842</v>
          </cell>
          <cell r="Q1510">
            <v>1.0999999999999999E-2</v>
          </cell>
          <cell r="R1510">
            <v>832.74</v>
          </cell>
          <cell r="S1510">
            <v>842</v>
          </cell>
          <cell r="T1510">
            <v>1.0999999999999999E-2</v>
          </cell>
          <cell r="U1510">
            <v>832.74</v>
          </cell>
          <cell r="V1510">
            <v>842</v>
          </cell>
          <cell r="W1510">
            <v>1.0999999999999999E-2</v>
          </cell>
          <cell r="X1510">
            <v>832.74</v>
          </cell>
          <cell r="Y1510">
            <v>842</v>
          </cell>
          <cell r="Z1510">
            <v>1.0999999999999999E-2</v>
          </cell>
          <cell r="AA1510">
            <v>832.74</v>
          </cell>
          <cell r="AB1510">
            <v>10550815.800000001</v>
          </cell>
          <cell r="AC1510" t="str">
            <v>Registro Valido</v>
          </cell>
          <cell r="AD1510">
            <v>842</v>
          </cell>
          <cell r="AE1510">
            <v>842</v>
          </cell>
          <cell r="AF1510">
            <v>842</v>
          </cell>
          <cell r="AG1510">
            <v>842</v>
          </cell>
          <cell r="AH1510">
            <v>832</v>
          </cell>
          <cell r="AI1510">
            <v>832</v>
          </cell>
          <cell r="AJ1510">
            <v>832</v>
          </cell>
          <cell r="AK1510">
            <v>832</v>
          </cell>
          <cell r="AM1510" t="str">
            <v>ALI_6_SEG_6</v>
          </cell>
          <cell r="AN1510" t="str">
            <v>ALI_6_SEG_6_VAL_10550815.8</v>
          </cell>
          <cell r="AO1510">
            <v>4</v>
          </cell>
          <cell r="AP1510">
            <v>9502500</v>
          </cell>
          <cell r="AQ1510" t="b">
            <v>0</v>
          </cell>
          <cell r="AR1510" t="str">
            <v/>
          </cell>
          <cell r="AS1510" t="str">
            <v/>
          </cell>
          <cell r="AT1510" t="str">
            <v>ALI_6_SEG_6_</v>
          </cell>
          <cell r="AU1510">
            <v>1</v>
          </cell>
          <cell r="AV1510" t="str">
            <v>No Seleccionada</v>
          </cell>
        </row>
        <row r="1511">
          <cell r="A1511" t="b">
            <v>0</v>
          </cell>
          <cell r="B1511" t="str">
            <v>5to_Evento_973_V2_Pulpafruit_17491653.xlsm</v>
          </cell>
          <cell r="C1511">
            <v>6</v>
          </cell>
          <cell r="D1511">
            <v>2014</v>
          </cell>
          <cell r="E1511" t="str">
            <v>PulpaFruit S.A.S.</v>
          </cell>
          <cell r="F1511">
            <v>303</v>
          </cell>
          <cell r="G1511" t="str">
            <v>BEBIDAS LÁCTEAS</v>
          </cell>
          <cell r="H1511" t="str">
            <v>6 : Avena con Leche Entera ultra alta temperatura UAT (UHT).</v>
          </cell>
          <cell r="I1511">
            <v>7</v>
          </cell>
          <cell r="J1511" t="str">
            <v>Sitio 1 : CARRERA 127#22G-18 INT 4 - Sitio 2 : SIBERIA KM 7.5 CELTA, LOTE 159 - Sitio 3 : CARRERA 68B #10A-18 - Sitio 4 : CALLE 24F#101B-15 - Sitio 5 : CARRERA 65B#10A-87 - Sitio 6 : AUTO MEDE KM 1,5 P INDUS FLORIDA BOD 23 - Sitio 7 : CARRERA 71 A BIS # 63D-38 -</v>
          </cell>
          <cell r="K1511">
            <v>44835</v>
          </cell>
          <cell r="L1511">
            <v>4137</v>
          </cell>
          <cell r="M1511">
            <v>4570</v>
          </cell>
          <cell r="N1511">
            <v>4050</v>
          </cell>
          <cell r="O1511">
            <v>182</v>
          </cell>
          <cell r="P1511">
            <v>842</v>
          </cell>
          <cell r="Q1511">
            <v>3.1E-2</v>
          </cell>
          <cell r="R1511">
            <v>815.9</v>
          </cell>
          <cell r="S1511">
            <v>842</v>
          </cell>
          <cell r="T1511">
            <v>3.1E-2</v>
          </cell>
          <cell r="U1511">
            <v>815.9</v>
          </cell>
          <cell r="V1511">
            <v>842</v>
          </cell>
          <cell r="W1511">
            <v>3.1E-2</v>
          </cell>
          <cell r="X1511">
            <v>815.9</v>
          </cell>
          <cell r="Y1511">
            <v>842</v>
          </cell>
          <cell r="Z1511">
            <v>3.1E-2</v>
          </cell>
          <cell r="AA1511">
            <v>815.9</v>
          </cell>
          <cell r="AB1511">
            <v>10556930.100000001</v>
          </cell>
          <cell r="AC1511" t="str">
            <v>Registro Valido</v>
          </cell>
          <cell r="AD1511">
            <v>842</v>
          </cell>
          <cell r="AE1511">
            <v>842</v>
          </cell>
          <cell r="AF1511">
            <v>842</v>
          </cell>
          <cell r="AG1511">
            <v>842</v>
          </cell>
          <cell r="AH1511">
            <v>832</v>
          </cell>
          <cell r="AI1511">
            <v>832</v>
          </cell>
          <cell r="AJ1511">
            <v>832</v>
          </cell>
          <cell r="AK1511">
            <v>832</v>
          </cell>
          <cell r="AM1511" t="str">
            <v>ALI_6_SEG_7</v>
          </cell>
          <cell r="AN1511" t="str">
            <v>ALI_6_SEG_7_VAL_10556930.1</v>
          </cell>
          <cell r="AO1511">
            <v>4</v>
          </cell>
          <cell r="AP1511">
            <v>9704250</v>
          </cell>
          <cell r="AQ1511" t="b">
            <v>0</v>
          </cell>
          <cell r="AR1511" t="str">
            <v/>
          </cell>
          <cell r="AS1511" t="str">
            <v/>
          </cell>
          <cell r="AT1511" t="str">
            <v>ALI_6_SEG_7_</v>
          </cell>
          <cell r="AU1511">
            <v>1</v>
          </cell>
          <cell r="AV1511" t="str">
            <v>No Seleccionada</v>
          </cell>
        </row>
        <row r="1512">
          <cell r="A1512" t="b">
            <v>0</v>
          </cell>
          <cell r="B1512" t="str">
            <v>5to_Evento_973_V2_Pulpafruit_17491653.xlsm</v>
          </cell>
          <cell r="C1512">
            <v>6</v>
          </cell>
          <cell r="D1512">
            <v>2014</v>
          </cell>
          <cell r="E1512" t="str">
            <v>PulpaFruit S.A.S.</v>
          </cell>
          <cell r="F1512">
            <v>304</v>
          </cell>
          <cell r="G1512" t="str">
            <v>BEBIDAS LÁCTEAS</v>
          </cell>
          <cell r="H1512" t="str">
            <v>6 : Avena con Leche Entera ultra alta temperatura UAT (UHT).</v>
          </cell>
          <cell r="I1512">
            <v>8</v>
          </cell>
          <cell r="J1512" t="str">
            <v>Sitio 1 : CARRERA 127#22G-18 INT 4 - Sitio 2 : SIBERIA KM 7.5 CELTA, LOTE 159 - Sitio 3 : CARRERA 68B #10A-18 - Sitio 4 : CALLE 24F#101B-15 - Sitio 5 : CARRERA 65B#10A-87 - Sitio 6 : AUTO MEDE KM 1,5 P INDUS FLORIDA BOD 23 - Sitio 7 : CARRERA 71 A BIS # 63D-38 -</v>
          </cell>
          <cell r="K1512">
            <v>44835</v>
          </cell>
          <cell r="L1512">
            <v>4020</v>
          </cell>
          <cell r="M1512">
            <v>4683</v>
          </cell>
          <cell r="N1512">
            <v>3631</v>
          </cell>
          <cell r="O1512">
            <v>196</v>
          </cell>
          <cell r="P1512">
            <v>842</v>
          </cell>
          <cell r="Q1512">
            <v>3.1E-2</v>
          </cell>
          <cell r="R1512">
            <v>815.9</v>
          </cell>
          <cell r="S1512">
            <v>842</v>
          </cell>
          <cell r="T1512">
            <v>3.1E-2</v>
          </cell>
          <cell r="U1512">
            <v>815.9</v>
          </cell>
          <cell r="V1512">
            <v>842</v>
          </cell>
          <cell r="W1512">
            <v>3.1E-2</v>
          </cell>
          <cell r="X1512">
            <v>815.9</v>
          </cell>
          <cell r="Y1512">
            <v>842</v>
          </cell>
          <cell r="Z1512">
            <v>3.1E-2</v>
          </cell>
          <cell r="AA1512">
            <v>815.9</v>
          </cell>
          <cell r="AB1512">
            <v>10223227</v>
          </cell>
          <cell r="AC1512" t="str">
            <v>Registro Valido</v>
          </cell>
          <cell r="AD1512">
            <v>842</v>
          </cell>
          <cell r="AE1512">
            <v>842</v>
          </cell>
          <cell r="AF1512">
            <v>842</v>
          </cell>
          <cell r="AG1512">
            <v>842</v>
          </cell>
          <cell r="AH1512">
            <v>832</v>
          </cell>
          <cell r="AI1512">
            <v>832</v>
          </cell>
          <cell r="AJ1512">
            <v>832</v>
          </cell>
          <cell r="AK1512">
            <v>832</v>
          </cell>
          <cell r="AM1512" t="str">
            <v>ALI_6_SEG_8</v>
          </cell>
          <cell r="AN1512" t="str">
            <v>ALI_6_SEG_8_VAL_10223227</v>
          </cell>
          <cell r="AO1512">
            <v>4</v>
          </cell>
          <cell r="AP1512">
            <v>9397500</v>
          </cell>
          <cell r="AQ1512" t="b">
            <v>0</v>
          </cell>
          <cell r="AR1512" t="str">
            <v/>
          </cell>
          <cell r="AS1512" t="str">
            <v/>
          </cell>
          <cell r="AT1512" t="str">
            <v>ALI_6_SEG_8_</v>
          </cell>
          <cell r="AU1512">
            <v>1</v>
          </cell>
          <cell r="AV1512" t="str">
            <v>No Seleccionada</v>
          </cell>
        </row>
        <row r="1513">
          <cell r="A1513" t="b">
            <v>0</v>
          </cell>
          <cell r="B1513" t="str">
            <v>5to_Evento_973_V2_Pulpafruit_17491653.xlsm</v>
          </cell>
          <cell r="C1513">
            <v>6</v>
          </cell>
          <cell r="D1513">
            <v>2014</v>
          </cell>
          <cell r="E1513" t="str">
            <v>PulpaFruit S.A.S.</v>
          </cell>
          <cell r="F1513">
            <v>305</v>
          </cell>
          <cell r="G1513" t="str">
            <v>BEBIDAS LÁCTEAS</v>
          </cell>
          <cell r="H1513" t="str">
            <v>6 : Avena con Leche Entera ultra alta temperatura UAT (UHT).</v>
          </cell>
          <cell r="I1513">
            <v>9</v>
          </cell>
          <cell r="J1513" t="str">
            <v>Sitio 1 : CARRERA 127#22G-18 INT 4 - Sitio 2 : SIBERIA KM 7.5 CELTA, LOTE 159 - Sitio 3 : CARRERA 68B #10A-18 - Sitio 4 : CALLE 24F#101B-15 - Sitio 5 : CARRERA 65B#10A-87 - Sitio 6 : AUTO MEDE KM 1,5 P INDUS FLORIDA BOD 23 - Sitio 7 : CARRERA 71 A BIS # 63D-38 -</v>
          </cell>
          <cell r="K1513">
            <v>44835</v>
          </cell>
          <cell r="L1513">
            <v>4064</v>
          </cell>
          <cell r="M1513">
            <v>4734</v>
          </cell>
          <cell r="N1513">
            <v>3670</v>
          </cell>
          <cell r="O1513">
            <v>198</v>
          </cell>
          <cell r="P1513">
            <v>842</v>
          </cell>
          <cell r="Q1513">
            <v>1.0999999999999999E-2</v>
          </cell>
          <cell r="R1513">
            <v>832.74</v>
          </cell>
          <cell r="S1513">
            <v>842</v>
          </cell>
          <cell r="T1513">
            <v>1.0999999999999999E-2</v>
          </cell>
          <cell r="U1513">
            <v>832.74</v>
          </cell>
          <cell r="V1513">
            <v>842</v>
          </cell>
          <cell r="W1513">
            <v>1.0999999999999999E-2</v>
          </cell>
          <cell r="X1513">
            <v>832.74</v>
          </cell>
          <cell r="Y1513">
            <v>842</v>
          </cell>
          <cell r="Z1513">
            <v>1.0999999999999999E-2</v>
          </cell>
          <cell r="AA1513">
            <v>832.74</v>
          </cell>
          <cell r="AB1513">
            <v>10547484.84</v>
          </cell>
          <cell r="AC1513" t="str">
            <v>Registro Valido</v>
          </cell>
          <cell r="AD1513">
            <v>842</v>
          </cell>
          <cell r="AE1513">
            <v>842</v>
          </cell>
          <cell r="AF1513">
            <v>842</v>
          </cell>
          <cell r="AG1513">
            <v>842</v>
          </cell>
          <cell r="AH1513">
            <v>832</v>
          </cell>
          <cell r="AI1513">
            <v>832</v>
          </cell>
          <cell r="AJ1513">
            <v>832</v>
          </cell>
          <cell r="AK1513">
            <v>832</v>
          </cell>
          <cell r="AM1513" t="str">
            <v>ALI_6_SEG_9</v>
          </cell>
          <cell r="AN1513" t="str">
            <v>ALI_6_SEG_9_VAL_10547484.84</v>
          </cell>
          <cell r="AO1513">
            <v>4</v>
          </cell>
          <cell r="AP1513">
            <v>9499500</v>
          </cell>
          <cell r="AQ1513" t="b">
            <v>0</v>
          </cell>
          <cell r="AR1513" t="str">
            <v/>
          </cell>
          <cell r="AS1513" t="str">
            <v/>
          </cell>
          <cell r="AT1513" t="str">
            <v>ALI_6_SEG_9_</v>
          </cell>
          <cell r="AU1513">
            <v>1</v>
          </cell>
          <cell r="AV1513" t="str">
            <v>No Seleccionada</v>
          </cell>
        </row>
        <row r="1514">
          <cell r="A1514" t="b">
            <v>0</v>
          </cell>
          <cell r="B1514" t="str">
            <v>5to_Evento_973_V2_Pulpafruit_17491653.xlsm</v>
          </cell>
          <cell r="C1514">
            <v>6</v>
          </cell>
          <cell r="D1514">
            <v>2014</v>
          </cell>
          <cell r="E1514" t="str">
            <v>PulpaFruit S.A.S.</v>
          </cell>
          <cell r="F1514">
            <v>306</v>
          </cell>
          <cell r="G1514" t="str">
            <v>BEBIDAS LÁCTEAS</v>
          </cell>
          <cell r="H1514" t="str">
            <v>6 : Avena con Leche Entera ultra alta temperatura UAT (UHT).</v>
          </cell>
          <cell r="I1514">
            <v>10</v>
          </cell>
          <cell r="J1514" t="str">
            <v>Sitio 1 : CARRERA 127#22G-18 INT 4 - Sitio 2 : SIBERIA KM 7.5 CELTA, LOTE 159 - Sitio 3 : CARRERA 68B #10A-18 - Sitio 4 : CALLE 24F#101B-15 - Sitio 5 : CARRERA 65B#10A-87 - Sitio 6 : AUTO MEDE KM 1,5 P INDUS FLORIDA BOD 23 - Sitio 7 : CARRERA 71 A BIS # 63D-38 -</v>
          </cell>
          <cell r="K1514">
            <v>44835</v>
          </cell>
          <cell r="L1514">
            <v>4041</v>
          </cell>
          <cell r="M1514">
            <v>4464</v>
          </cell>
          <cell r="N1514">
            <v>3957</v>
          </cell>
          <cell r="O1514">
            <v>178</v>
          </cell>
          <cell r="P1514">
            <v>842</v>
          </cell>
          <cell r="Q1514">
            <v>1.0999999999999999E-2</v>
          </cell>
          <cell r="R1514">
            <v>832.74</v>
          </cell>
          <cell r="S1514">
            <v>842</v>
          </cell>
          <cell r="T1514">
            <v>1.0999999999999999E-2</v>
          </cell>
          <cell r="U1514">
            <v>832.74</v>
          </cell>
          <cell r="V1514">
            <v>842</v>
          </cell>
          <cell r="W1514">
            <v>1.0999999999999999E-2</v>
          </cell>
          <cell r="X1514">
            <v>832.74</v>
          </cell>
          <cell r="Y1514">
            <v>842</v>
          </cell>
          <cell r="Z1514">
            <v>1.0999999999999999E-2</v>
          </cell>
          <cell r="AA1514">
            <v>832.74</v>
          </cell>
          <cell r="AB1514">
            <v>10525833.6</v>
          </cell>
          <cell r="AC1514" t="str">
            <v>Registro Valido</v>
          </cell>
          <cell r="AD1514">
            <v>842</v>
          </cell>
          <cell r="AE1514">
            <v>842</v>
          </cell>
          <cell r="AF1514">
            <v>842</v>
          </cell>
          <cell r="AG1514">
            <v>842</v>
          </cell>
          <cell r="AH1514">
            <v>832</v>
          </cell>
          <cell r="AI1514">
            <v>832</v>
          </cell>
          <cell r="AJ1514">
            <v>832</v>
          </cell>
          <cell r="AK1514">
            <v>832</v>
          </cell>
          <cell r="AM1514" t="str">
            <v>ALI_6_SEG_10</v>
          </cell>
          <cell r="AN1514" t="str">
            <v>ALI_6_SEG_10_VAL_10525833.6</v>
          </cell>
          <cell r="AO1514">
            <v>4</v>
          </cell>
          <cell r="AP1514">
            <v>9480000</v>
          </cell>
          <cell r="AQ1514" t="b">
            <v>0</v>
          </cell>
          <cell r="AR1514" t="str">
            <v/>
          </cell>
          <cell r="AS1514" t="str">
            <v/>
          </cell>
          <cell r="AT1514" t="str">
            <v>ALI_6_SEG_10_</v>
          </cell>
          <cell r="AU1514">
            <v>1</v>
          </cell>
          <cell r="AV1514" t="str">
            <v>No Seleccionada</v>
          </cell>
        </row>
        <row r="1515">
          <cell r="A1515" t="b">
            <v>0</v>
          </cell>
          <cell r="B1515" t="str">
            <v>5to_Evento_973_V2_Pulpafruit_17491653.xlsm</v>
          </cell>
          <cell r="C1515">
            <v>6</v>
          </cell>
          <cell r="D1515">
            <v>2014</v>
          </cell>
          <cell r="E1515" t="str">
            <v>PulpaFruit S.A.S.</v>
          </cell>
          <cell r="F1515">
            <v>307</v>
          </cell>
          <cell r="G1515" t="str">
            <v>BEBIDAS LÁCTEAS</v>
          </cell>
          <cell r="H1515" t="str">
            <v>6 : Avena con Leche Entera ultra alta temperatura UAT (UHT).</v>
          </cell>
          <cell r="I1515">
            <v>11</v>
          </cell>
          <cell r="J1515" t="str">
            <v>Sitio 1 : CARRERA 127#22G-18 INT 4 - Sitio 2 : SIBERIA KM 7.5 CELTA, LOTE 159 - Sitio 3 : CARRERA 68B #10A-18 - Sitio 4 : CALLE 24F#101B-15 - Sitio 5 : CARRERA 65B#10A-87 - Sitio 6 : AUTO MEDE KM 1,5 P INDUS FLORIDA BOD 23 - Sitio 7 : CARRERA 71 A BIS # 63D-38 -</v>
          </cell>
          <cell r="K1515">
            <v>44835</v>
          </cell>
          <cell r="L1515">
            <v>3980</v>
          </cell>
          <cell r="M1515">
            <v>4396</v>
          </cell>
          <cell r="N1515">
            <v>3897</v>
          </cell>
          <cell r="O1515">
            <v>175</v>
          </cell>
          <cell r="P1515">
            <v>842</v>
          </cell>
          <cell r="Q1515">
            <v>3.1E-2</v>
          </cell>
          <cell r="R1515">
            <v>815.9</v>
          </cell>
          <cell r="S1515">
            <v>842</v>
          </cell>
          <cell r="T1515">
            <v>3.1E-2</v>
          </cell>
          <cell r="U1515">
            <v>815.9</v>
          </cell>
          <cell r="V1515">
            <v>842</v>
          </cell>
          <cell r="W1515">
            <v>3.1E-2</v>
          </cell>
          <cell r="X1515">
            <v>815.9</v>
          </cell>
          <cell r="Y1515">
            <v>842</v>
          </cell>
          <cell r="Z1515">
            <v>3.1E-2</v>
          </cell>
          <cell r="AA1515">
            <v>815.9</v>
          </cell>
          <cell r="AB1515">
            <v>10156323.199999999</v>
          </cell>
          <cell r="AC1515" t="str">
            <v>Registro Valido</v>
          </cell>
          <cell r="AD1515">
            <v>842</v>
          </cell>
          <cell r="AE1515">
            <v>842</v>
          </cell>
          <cell r="AF1515">
            <v>842</v>
          </cell>
          <cell r="AG1515">
            <v>842</v>
          </cell>
          <cell r="AH1515">
            <v>832</v>
          </cell>
          <cell r="AI1515">
            <v>832</v>
          </cell>
          <cell r="AJ1515">
            <v>832</v>
          </cell>
          <cell r="AK1515">
            <v>832</v>
          </cell>
          <cell r="AM1515" t="str">
            <v>ALI_6_SEG_11</v>
          </cell>
          <cell r="AN1515" t="str">
            <v>ALI_6_SEG_11_VAL_10156323.2</v>
          </cell>
          <cell r="AO1515">
            <v>4</v>
          </cell>
          <cell r="AP1515">
            <v>9336000</v>
          </cell>
          <cell r="AQ1515" t="b">
            <v>0</v>
          </cell>
          <cell r="AR1515" t="str">
            <v/>
          </cell>
          <cell r="AS1515" t="str">
            <v/>
          </cell>
          <cell r="AT1515" t="str">
            <v>ALI_6_SEG_11_</v>
          </cell>
          <cell r="AU1515">
            <v>1</v>
          </cell>
          <cell r="AV1515" t="str">
            <v>No Seleccionada</v>
          </cell>
        </row>
        <row r="1516">
          <cell r="A1516" t="b">
            <v>0</v>
          </cell>
          <cell r="B1516" t="str">
            <v>5to_Evento_973_V2_Pulpafruit_17491653.xlsm</v>
          </cell>
          <cell r="C1516">
            <v>6</v>
          </cell>
          <cell r="D1516">
            <v>2014</v>
          </cell>
          <cell r="E1516" t="str">
            <v>PulpaFruit S.A.S.</v>
          </cell>
          <cell r="F1516">
            <v>308</v>
          </cell>
          <cell r="G1516" t="str">
            <v>BEBIDAS LÁCTEAS</v>
          </cell>
          <cell r="H1516" t="str">
            <v>6 : Avena con Leche Entera ultra alta temperatura UAT (UHT).</v>
          </cell>
          <cell r="I1516">
            <v>12</v>
          </cell>
          <cell r="J1516" t="str">
            <v>Sitio 1 : CARRERA 127#22G-18 INT 4 - Sitio 2 : SIBERIA KM 7.5 CELTA, LOTE 159 - Sitio 3 : CARRERA 68B #10A-18 - Sitio 4 : CALLE 24F#101B-15 - Sitio 5 : CARRERA 65B#10A-87 - Sitio 6 : AUTO MEDE KM 1,5 P INDUS FLORIDA BOD 23 - Sitio 7 : CARRERA 71 A BIS # 63D-38 -</v>
          </cell>
          <cell r="K1516">
            <v>44835</v>
          </cell>
          <cell r="L1516">
            <v>3637</v>
          </cell>
          <cell r="M1516">
            <v>4237</v>
          </cell>
          <cell r="N1516">
            <v>3286</v>
          </cell>
          <cell r="O1516">
            <v>178</v>
          </cell>
          <cell r="P1516">
            <v>842</v>
          </cell>
          <cell r="Q1516">
            <v>3.1E-2</v>
          </cell>
          <cell r="R1516">
            <v>815.9</v>
          </cell>
          <cell r="S1516">
            <v>842</v>
          </cell>
          <cell r="T1516">
            <v>3.1E-2</v>
          </cell>
          <cell r="U1516">
            <v>815.9</v>
          </cell>
          <cell r="V1516">
            <v>842</v>
          </cell>
          <cell r="W1516">
            <v>3.1E-2</v>
          </cell>
          <cell r="X1516">
            <v>815.9</v>
          </cell>
          <cell r="Y1516">
            <v>842</v>
          </cell>
          <cell r="Z1516">
            <v>3.1E-2</v>
          </cell>
          <cell r="AA1516">
            <v>815.9</v>
          </cell>
          <cell r="AB1516">
            <v>9250674.1999999993</v>
          </cell>
          <cell r="AC1516" t="str">
            <v>Registro Valido</v>
          </cell>
          <cell r="AD1516">
            <v>842</v>
          </cell>
          <cell r="AE1516">
            <v>842</v>
          </cell>
          <cell r="AF1516">
            <v>842</v>
          </cell>
          <cell r="AG1516">
            <v>842</v>
          </cell>
          <cell r="AH1516">
            <v>832</v>
          </cell>
          <cell r="AI1516">
            <v>832</v>
          </cell>
          <cell r="AJ1516">
            <v>832</v>
          </cell>
          <cell r="AK1516">
            <v>832</v>
          </cell>
          <cell r="AM1516" t="str">
            <v>ALI_6_SEG_12</v>
          </cell>
          <cell r="AN1516" t="str">
            <v>ALI_6_SEG_12_VAL_9250674.2</v>
          </cell>
          <cell r="AO1516">
            <v>4</v>
          </cell>
          <cell r="AP1516">
            <v>8503500</v>
          </cell>
          <cell r="AQ1516" t="b">
            <v>0</v>
          </cell>
          <cell r="AR1516" t="str">
            <v/>
          </cell>
          <cell r="AS1516" t="str">
            <v/>
          </cell>
          <cell r="AT1516" t="str">
            <v>ALI_6_SEG_12_</v>
          </cell>
          <cell r="AU1516">
            <v>1</v>
          </cell>
          <cell r="AV1516" t="str">
            <v>No Seleccionada</v>
          </cell>
        </row>
        <row r="1517">
          <cell r="A1517" t="b">
            <v>0</v>
          </cell>
          <cell r="B1517" t="str">
            <v>5to_Evento_973_V2_Pulpafruit_17491653.xlsm</v>
          </cell>
          <cell r="C1517">
            <v>6</v>
          </cell>
          <cell r="D1517">
            <v>2014</v>
          </cell>
          <cell r="E1517" t="str">
            <v>PulpaFruit S.A.S.</v>
          </cell>
          <cell r="F1517">
            <v>309</v>
          </cell>
          <cell r="G1517" t="str">
            <v>BEBIDAS LÁCTEAS</v>
          </cell>
          <cell r="H1517" t="str">
            <v>6 : Avena con Leche Entera ultra alta temperatura UAT (UHT).</v>
          </cell>
          <cell r="I1517">
            <v>13</v>
          </cell>
          <cell r="J1517" t="str">
            <v>Sitio 1 : CARRERA 127#22G-18 INT 4 - Sitio 2 : SIBERIA KM 7.5 CELTA, LOTE 159 - Sitio 3 : CARRERA 68B #10A-18 - Sitio 4 : CALLE 24F#101B-15 - Sitio 5 : CARRERA 65B#10A-87 - Sitio 6 : AUTO MEDE KM 1,5 P INDUS FLORIDA BOD 23 - Sitio 7 : CARRERA 71 A BIS # 63D-38 -</v>
          </cell>
          <cell r="K1517">
            <v>44835</v>
          </cell>
          <cell r="L1517">
            <v>3836</v>
          </cell>
          <cell r="M1517">
            <v>4236</v>
          </cell>
          <cell r="N1517">
            <v>3756</v>
          </cell>
          <cell r="O1517">
            <v>170</v>
          </cell>
          <cell r="P1517">
            <v>842</v>
          </cell>
          <cell r="Q1517">
            <v>1.0999999999999999E-2</v>
          </cell>
          <cell r="R1517">
            <v>832.74</v>
          </cell>
          <cell r="S1517">
            <v>842</v>
          </cell>
          <cell r="T1517">
            <v>1.0999999999999999E-2</v>
          </cell>
          <cell r="U1517">
            <v>832.74</v>
          </cell>
          <cell r="V1517">
            <v>842</v>
          </cell>
          <cell r="W1517">
            <v>1.0999999999999999E-2</v>
          </cell>
          <cell r="X1517">
            <v>832.74</v>
          </cell>
          <cell r="Y1517">
            <v>842</v>
          </cell>
          <cell r="Z1517">
            <v>1.0999999999999999E-2</v>
          </cell>
          <cell r="AA1517">
            <v>832.74</v>
          </cell>
          <cell r="AB1517">
            <v>9991214.5200000014</v>
          </cell>
          <cell r="AC1517" t="str">
            <v>Registro Valido</v>
          </cell>
          <cell r="AD1517">
            <v>842</v>
          </cell>
          <cell r="AE1517">
            <v>842</v>
          </cell>
          <cell r="AF1517">
            <v>842</v>
          </cell>
          <cell r="AG1517">
            <v>842</v>
          </cell>
          <cell r="AH1517">
            <v>832</v>
          </cell>
          <cell r="AI1517">
            <v>832</v>
          </cell>
          <cell r="AJ1517">
            <v>832</v>
          </cell>
          <cell r="AK1517">
            <v>832</v>
          </cell>
          <cell r="AM1517" t="str">
            <v>ALI_6_SEG_13</v>
          </cell>
          <cell r="AN1517" t="str">
            <v>ALI_6_SEG_13_VAL_9991214.52</v>
          </cell>
          <cell r="AO1517">
            <v>4</v>
          </cell>
          <cell r="AP1517">
            <v>8998500</v>
          </cell>
          <cell r="AQ1517" t="b">
            <v>0</v>
          </cell>
          <cell r="AR1517" t="str">
            <v/>
          </cell>
          <cell r="AS1517" t="str">
            <v/>
          </cell>
          <cell r="AT1517" t="str">
            <v>ALI_6_SEG_13_</v>
          </cell>
          <cell r="AU1517">
            <v>1</v>
          </cell>
          <cell r="AV1517" t="str">
            <v>No Seleccionada</v>
          </cell>
        </row>
        <row r="1518">
          <cell r="A1518" t="b">
            <v>0</v>
          </cell>
          <cell r="B1518" t="str">
            <v>5to_Evento_973_V2_Pulpafruit_17491653.xlsm</v>
          </cell>
          <cell r="C1518">
            <v>6</v>
          </cell>
          <cell r="D1518">
            <v>2014</v>
          </cell>
          <cell r="E1518" t="str">
            <v>PulpaFruit S.A.S.</v>
          </cell>
          <cell r="F1518">
            <v>310</v>
          </cell>
          <cell r="G1518" t="str">
            <v>BEBIDAS LÁCTEAS</v>
          </cell>
          <cell r="H1518" t="str">
            <v>6 : Avena con Leche Entera ultra alta temperatura UAT (UHT).</v>
          </cell>
          <cell r="I1518">
            <v>14</v>
          </cell>
          <cell r="J1518" t="str">
            <v>Sitio 1 : CARRERA 127#22G-18 INT 4 - Sitio 2 : SIBERIA KM 7.5 CELTA, LOTE 159 - Sitio 3 : CARRERA 68B #10A-18 - Sitio 4 : CALLE 24F#101B-15 - Sitio 5 : CARRERA 65B#10A-87 - Sitio 6 : AUTO MEDE KM 1,5 P INDUS FLORIDA BOD 23 - Sitio 7 : CARRERA 71 A BIS # 63D-38 -</v>
          </cell>
          <cell r="K1518">
            <v>44835</v>
          </cell>
          <cell r="L1518">
            <v>3827</v>
          </cell>
          <cell r="M1518">
            <v>4459</v>
          </cell>
          <cell r="N1518">
            <v>3456</v>
          </cell>
          <cell r="O1518">
            <v>187</v>
          </cell>
          <cell r="P1518">
            <v>842</v>
          </cell>
          <cell r="Q1518">
            <v>1.0999999999999999E-2</v>
          </cell>
          <cell r="R1518">
            <v>832.74</v>
          </cell>
          <cell r="S1518">
            <v>842</v>
          </cell>
          <cell r="T1518">
            <v>1.0999999999999999E-2</v>
          </cell>
          <cell r="U1518">
            <v>832.74</v>
          </cell>
          <cell r="V1518">
            <v>842</v>
          </cell>
          <cell r="W1518">
            <v>1.0999999999999999E-2</v>
          </cell>
          <cell r="X1518">
            <v>832.74</v>
          </cell>
          <cell r="Y1518">
            <v>842</v>
          </cell>
          <cell r="Z1518">
            <v>1.0999999999999999E-2</v>
          </cell>
          <cell r="AA1518">
            <v>832.74</v>
          </cell>
          <cell r="AB1518">
            <v>9933755.4600000009</v>
          </cell>
          <cell r="AC1518" t="str">
            <v>Registro Valido</v>
          </cell>
          <cell r="AD1518">
            <v>842</v>
          </cell>
          <cell r="AE1518">
            <v>842</v>
          </cell>
          <cell r="AF1518">
            <v>842</v>
          </cell>
          <cell r="AG1518">
            <v>842</v>
          </cell>
          <cell r="AH1518">
            <v>832</v>
          </cell>
          <cell r="AI1518">
            <v>832</v>
          </cell>
          <cell r="AJ1518">
            <v>832</v>
          </cell>
          <cell r="AK1518">
            <v>832</v>
          </cell>
          <cell r="AM1518" t="str">
            <v>ALI_6_SEG_14</v>
          </cell>
          <cell r="AN1518" t="str">
            <v>ALI_6_SEG_14_VAL_9933755.46</v>
          </cell>
          <cell r="AO1518">
            <v>4</v>
          </cell>
          <cell r="AP1518">
            <v>8946750</v>
          </cell>
          <cell r="AQ1518" t="b">
            <v>0</v>
          </cell>
          <cell r="AR1518" t="str">
            <v/>
          </cell>
          <cell r="AS1518" t="str">
            <v/>
          </cell>
          <cell r="AT1518" t="str">
            <v>ALI_6_SEG_14_</v>
          </cell>
          <cell r="AU1518">
            <v>1</v>
          </cell>
          <cell r="AV1518" t="str">
            <v>No Seleccionada</v>
          </cell>
        </row>
        <row r="1519">
          <cell r="A1519" t="b">
            <v>0</v>
          </cell>
          <cell r="B1519" t="str">
            <v>5to_Evento_973_V2_Pulpafruit_17491653.xlsm</v>
          </cell>
          <cell r="C1519">
            <v>6</v>
          </cell>
          <cell r="D1519">
            <v>2014</v>
          </cell>
          <cell r="E1519" t="str">
            <v>PulpaFruit S.A.S.</v>
          </cell>
          <cell r="F1519">
            <v>311</v>
          </cell>
          <cell r="G1519" t="str">
            <v>BEBIDAS LÁCTEAS</v>
          </cell>
          <cell r="H1519" t="str">
            <v>6 : Avena con Leche Entera ultra alta temperatura UAT (UHT).</v>
          </cell>
          <cell r="I1519">
            <v>15</v>
          </cell>
          <cell r="J1519" t="str">
            <v>Sitio 1 : CARRERA 127#22G-18 INT 4 - Sitio 2 : SIBERIA KM 7.5 CELTA, LOTE 159 - Sitio 3 : CARRERA 68B #10A-18 - Sitio 4 : CALLE 24F#101B-15 - Sitio 5 : CARRERA 65B#10A-87 - Sitio 6 : AUTO MEDE KM 1,5 P INDUS FLORIDA BOD 23 - Sitio 7 : CARRERA 71 A BIS # 63D-38 -</v>
          </cell>
          <cell r="K1519">
            <v>44835</v>
          </cell>
          <cell r="L1519">
            <v>3617</v>
          </cell>
          <cell r="M1519">
            <v>4215</v>
          </cell>
          <cell r="N1519">
            <v>3267</v>
          </cell>
          <cell r="O1519">
            <v>177</v>
          </cell>
          <cell r="P1519">
            <v>842</v>
          </cell>
          <cell r="Q1519">
            <v>3.1E-2</v>
          </cell>
          <cell r="R1519">
            <v>815.9</v>
          </cell>
          <cell r="S1519">
            <v>842</v>
          </cell>
          <cell r="T1519">
            <v>3.1E-2</v>
          </cell>
          <cell r="U1519">
            <v>815.9</v>
          </cell>
          <cell r="V1519">
            <v>842</v>
          </cell>
          <cell r="W1519">
            <v>3.1E-2</v>
          </cell>
          <cell r="X1519">
            <v>815.9</v>
          </cell>
          <cell r="Y1519">
            <v>842</v>
          </cell>
          <cell r="Z1519">
            <v>3.1E-2</v>
          </cell>
          <cell r="AA1519">
            <v>815.9</v>
          </cell>
          <cell r="AB1519">
            <v>9200088.4000000004</v>
          </cell>
          <cell r="AC1519" t="str">
            <v>Registro Valido</v>
          </cell>
          <cell r="AD1519">
            <v>842</v>
          </cell>
          <cell r="AE1519">
            <v>842</v>
          </cell>
          <cell r="AF1519">
            <v>842</v>
          </cell>
          <cell r="AG1519">
            <v>842</v>
          </cell>
          <cell r="AH1519">
            <v>832</v>
          </cell>
          <cell r="AI1519">
            <v>832</v>
          </cell>
          <cell r="AJ1519">
            <v>832</v>
          </cell>
          <cell r="AK1519">
            <v>832</v>
          </cell>
          <cell r="AM1519" t="str">
            <v>ALI_6_SEG_15</v>
          </cell>
          <cell r="AN1519" t="str">
            <v>ALI_6_SEG_15_VAL_9200088.4</v>
          </cell>
          <cell r="AO1519">
            <v>4</v>
          </cell>
          <cell r="AP1519">
            <v>8457000</v>
          </cell>
          <cell r="AQ1519" t="b">
            <v>0</v>
          </cell>
          <cell r="AR1519" t="str">
            <v/>
          </cell>
          <cell r="AS1519" t="str">
            <v/>
          </cell>
          <cell r="AT1519" t="str">
            <v>ALI_6_SEG_15_</v>
          </cell>
          <cell r="AU1519">
            <v>1</v>
          </cell>
          <cell r="AV1519" t="str">
            <v>No Seleccionada</v>
          </cell>
        </row>
        <row r="1520">
          <cell r="A1520" t="b">
            <v>0</v>
          </cell>
          <cell r="B1520" t="str">
            <v>5to_Evento_973_V2_Pulpafruit_17491653.xlsm</v>
          </cell>
          <cell r="C1520">
            <v>32</v>
          </cell>
          <cell r="D1520">
            <v>2014</v>
          </cell>
          <cell r="E1520" t="str">
            <v>PulpaFruit S.A.S.</v>
          </cell>
          <cell r="F1520">
            <v>312</v>
          </cell>
          <cell r="G1520" t="str">
            <v>POSTRES</v>
          </cell>
          <cell r="H1520" t="str">
            <v>32 : Gelatina Preparada Sabor A Frutas.</v>
          </cell>
          <cell r="I1520">
            <v>1</v>
          </cell>
          <cell r="J1520" t="str">
            <v>Sitio 1 : CARRERA 127#22G-18 INT 4 - Sitio 2 : SIBERIA KM 7.5 CELTA, LOTE 159 - Sitio 3 : CARRERA 68B #10A-18 - Sitio 4 : CALLE 24F#101B-15 - Sitio 5 : CARRERA 65B#10A-87 - Sitio 6 : AUTO MEDE KM 1,5 P INDUS FLORIDA BOD 23 - Sitio 7 : CARRERA 71 A BIS # 63D-38 -</v>
          </cell>
          <cell r="K1520">
            <v>44835</v>
          </cell>
          <cell r="L1520">
            <v>407</v>
          </cell>
          <cell r="M1520">
            <v>556</v>
          </cell>
          <cell r="N1520">
            <v>827</v>
          </cell>
          <cell r="O1520">
            <v>0</v>
          </cell>
          <cell r="P1520">
            <v>717</v>
          </cell>
          <cell r="Q1520">
            <v>0</v>
          </cell>
          <cell r="R1520">
            <v>717</v>
          </cell>
          <cell r="S1520">
            <v>717</v>
          </cell>
          <cell r="T1520">
            <v>0</v>
          </cell>
          <cell r="U1520">
            <v>717</v>
          </cell>
          <cell r="V1520">
            <v>717</v>
          </cell>
          <cell r="W1520">
            <v>0</v>
          </cell>
          <cell r="X1520">
            <v>717</v>
          </cell>
          <cell r="Y1520">
            <v>0</v>
          </cell>
          <cell r="AA1520">
            <v>0</v>
          </cell>
          <cell r="AB1520">
            <v>1283430</v>
          </cell>
          <cell r="AC1520" t="str">
            <v>Registro Valido</v>
          </cell>
          <cell r="AD1520">
            <v>717</v>
          </cell>
          <cell r="AE1520">
            <v>717</v>
          </cell>
          <cell r="AF1520">
            <v>717</v>
          </cell>
          <cell r="AG1520">
            <v>0</v>
          </cell>
          <cell r="AH1520">
            <v>709</v>
          </cell>
          <cell r="AI1520">
            <v>709</v>
          </cell>
          <cell r="AJ1520">
            <v>709</v>
          </cell>
          <cell r="AK1520">
            <v>0</v>
          </cell>
          <cell r="AM1520" t="str">
            <v>ALI_32_SEG_1</v>
          </cell>
          <cell r="AN1520" t="str">
            <v>ALI_32_SEG_1_VAL_1283430</v>
          </cell>
          <cell r="AO1520">
            <v>4</v>
          </cell>
          <cell r="AP1520">
            <v>1015288.0000000001</v>
          </cell>
          <cell r="AQ1520" t="b">
            <v>0</v>
          </cell>
          <cell r="AR1520" t="str">
            <v/>
          </cell>
          <cell r="AS1520" t="str">
            <v/>
          </cell>
          <cell r="AT1520" t="str">
            <v>ALI_32_SEG_1_</v>
          </cell>
          <cell r="AU1520">
            <v>1</v>
          </cell>
          <cell r="AV1520" t="str">
            <v>No Seleccionada</v>
          </cell>
        </row>
        <row r="1521">
          <cell r="A1521" t="b">
            <v>0</v>
          </cell>
          <cell r="B1521" t="str">
            <v>5to_Evento_973_V2_Pulpafruit_17491653.xlsm</v>
          </cell>
          <cell r="C1521">
            <v>32</v>
          </cell>
          <cell r="D1521">
            <v>2014</v>
          </cell>
          <cell r="E1521" t="str">
            <v>PulpaFruit S.A.S.</v>
          </cell>
          <cell r="F1521">
            <v>313</v>
          </cell>
          <cell r="G1521" t="str">
            <v>POSTRES</v>
          </cell>
          <cell r="H1521" t="str">
            <v>32 : Gelatina Preparada Sabor A Frutas.</v>
          </cell>
          <cell r="I1521">
            <v>2</v>
          </cell>
          <cell r="J1521" t="str">
            <v>Sitio 1 : CARRERA 127#22G-18 INT 4 - Sitio 2 : SIBERIA KM 7.5 CELTA, LOTE 159 - Sitio 3 : CARRERA 68B #10A-18 - Sitio 4 : CALLE 24F#101B-15 - Sitio 5 : CARRERA 65B#10A-87 - Sitio 6 : AUTO MEDE KM 1,5 P INDUS FLORIDA BOD 23 - Sitio 7 : CARRERA 71 A BIS # 63D-38 -</v>
          </cell>
          <cell r="K1521">
            <v>44835</v>
          </cell>
          <cell r="L1521">
            <v>416</v>
          </cell>
          <cell r="M1521">
            <v>569</v>
          </cell>
          <cell r="N1521">
            <v>846</v>
          </cell>
          <cell r="O1521">
            <v>0</v>
          </cell>
          <cell r="P1521">
            <v>717</v>
          </cell>
          <cell r="Q1521">
            <v>0</v>
          </cell>
          <cell r="R1521">
            <v>717</v>
          </cell>
          <cell r="S1521">
            <v>717</v>
          </cell>
          <cell r="T1521">
            <v>0</v>
          </cell>
          <cell r="U1521">
            <v>717</v>
          </cell>
          <cell r="V1521">
            <v>717</v>
          </cell>
          <cell r="W1521">
            <v>0</v>
          </cell>
          <cell r="X1521">
            <v>717</v>
          </cell>
          <cell r="Y1521">
            <v>0</v>
          </cell>
          <cell r="AA1521">
            <v>0</v>
          </cell>
          <cell r="AB1521">
            <v>1312827</v>
          </cell>
          <cell r="AC1521" t="str">
            <v>Registro Valido</v>
          </cell>
          <cell r="AD1521">
            <v>717</v>
          </cell>
          <cell r="AE1521">
            <v>717</v>
          </cell>
          <cell r="AF1521">
            <v>717</v>
          </cell>
          <cell r="AG1521">
            <v>0</v>
          </cell>
          <cell r="AH1521">
            <v>709</v>
          </cell>
          <cell r="AI1521">
            <v>709</v>
          </cell>
          <cell r="AJ1521">
            <v>709</v>
          </cell>
          <cell r="AK1521">
            <v>0</v>
          </cell>
          <cell r="AM1521" t="str">
            <v>ALI_32_SEG_2</v>
          </cell>
          <cell r="AN1521" t="str">
            <v>ALI_32_SEG_2_VAL_1312827</v>
          </cell>
          <cell r="AO1521">
            <v>4</v>
          </cell>
          <cell r="AP1521">
            <v>1038543.2</v>
          </cell>
          <cell r="AQ1521" t="b">
            <v>0</v>
          </cell>
          <cell r="AR1521" t="str">
            <v/>
          </cell>
          <cell r="AS1521" t="str">
            <v/>
          </cell>
          <cell r="AT1521" t="str">
            <v>ALI_32_SEG_2_</v>
          </cell>
          <cell r="AU1521">
            <v>1</v>
          </cell>
          <cell r="AV1521" t="str">
            <v>No Seleccionada</v>
          </cell>
        </row>
        <row r="1522">
          <cell r="A1522" t="b">
            <v>0</v>
          </cell>
          <cell r="B1522" t="str">
            <v>5to_Evento_973_V2_Pulpafruit_17491653.xlsm</v>
          </cell>
          <cell r="C1522">
            <v>32</v>
          </cell>
          <cell r="D1522">
            <v>2014</v>
          </cell>
          <cell r="E1522" t="str">
            <v>PulpaFruit S.A.S.</v>
          </cell>
          <cell r="F1522">
            <v>314</v>
          </cell>
          <cell r="G1522" t="str">
            <v>POSTRES</v>
          </cell>
          <cell r="H1522" t="str">
            <v>32 : Gelatina Preparada Sabor A Frutas.</v>
          </cell>
          <cell r="I1522">
            <v>3</v>
          </cell>
          <cell r="J1522" t="str">
            <v>Sitio 1 : CARRERA 127#22G-18 INT 4 - Sitio 2 : SIBERIA KM 7.5 CELTA, LOTE 159 - Sitio 3 : CARRERA 68B #10A-18 - Sitio 4 : CALLE 24F#101B-15 - Sitio 5 : CARRERA 65B#10A-87 - Sitio 6 : AUTO MEDE KM 1,5 P INDUS FLORIDA BOD 23 - Sitio 7 : CARRERA 71 A BIS # 63D-38 -</v>
          </cell>
          <cell r="K1522">
            <v>44835</v>
          </cell>
          <cell r="L1522">
            <v>413</v>
          </cell>
          <cell r="M1522">
            <v>565</v>
          </cell>
          <cell r="N1522">
            <v>841</v>
          </cell>
          <cell r="O1522">
            <v>0</v>
          </cell>
          <cell r="P1522">
            <v>717</v>
          </cell>
          <cell r="Q1522">
            <v>0</v>
          </cell>
          <cell r="R1522">
            <v>717</v>
          </cell>
          <cell r="S1522">
            <v>717</v>
          </cell>
          <cell r="T1522">
            <v>0</v>
          </cell>
          <cell r="U1522">
            <v>717</v>
          </cell>
          <cell r="V1522">
            <v>717</v>
          </cell>
          <cell r="W1522">
            <v>0</v>
          </cell>
          <cell r="X1522">
            <v>717</v>
          </cell>
          <cell r="Y1522">
            <v>0</v>
          </cell>
          <cell r="AA1522">
            <v>0</v>
          </cell>
          <cell r="AB1522">
            <v>1304223</v>
          </cell>
          <cell r="AC1522" t="str">
            <v>Registro Valido</v>
          </cell>
          <cell r="AD1522">
            <v>717</v>
          </cell>
          <cell r="AE1522">
            <v>717</v>
          </cell>
          <cell r="AF1522">
            <v>717</v>
          </cell>
          <cell r="AG1522">
            <v>0</v>
          </cell>
          <cell r="AH1522">
            <v>709</v>
          </cell>
          <cell r="AI1522">
            <v>709</v>
          </cell>
          <cell r="AJ1522">
            <v>709</v>
          </cell>
          <cell r="AK1522">
            <v>0</v>
          </cell>
          <cell r="AM1522" t="str">
            <v>ALI_32_SEG_3</v>
          </cell>
          <cell r="AN1522" t="str">
            <v>ALI_32_SEG_3_VAL_1304223</v>
          </cell>
          <cell r="AO1522">
            <v>4</v>
          </cell>
          <cell r="AP1522">
            <v>1031736.8</v>
          </cell>
          <cell r="AQ1522" t="b">
            <v>0</v>
          </cell>
          <cell r="AR1522" t="str">
            <v/>
          </cell>
          <cell r="AS1522" t="str">
            <v/>
          </cell>
          <cell r="AT1522" t="str">
            <v>ALI_32_SEG_3_</v>
          </cell>
          <cell r="AU1522">
            <v>1</v>
          </cell>
          <cell r="AV1522" t="str">
            <v>No Seleccionada</v>
          </cell>
        </row>
        <row r="1523">
          <cell r="A1523" t="b">
            <v>0</v>
          </cell>
          <cell r="B1523" t="str">
            <v>5to_Evento_973_V2_Pulpafruit_17491653.xlsm</v>
          </cell>
          <cell r="C1523">
            <v>32</v>
          </cell>
          <cell r="D1523">
            <v>2014</v>
          </cell>
          <cell r="E1523" t="str">
            <v>PulpaFruit S.A.S.</v>
          </cell>
          <cell r="F1523">
            <v>315</v>
          </cell>
          <cell r="G1523" t="str">
            <v>POSTRES</v>
          </cell>
          <cell r="H1523" t="str">
            <v>32 : Gelatina Preparada Sabor A Frutas.</v>
          </cell>
          <cell r="I1523">
            <v>4</v>
          </cell>
          <cell r="J1523" t="str">
            <v>Sitio 1 : CARRERA 127#22G-18 INT 4 - Sitio 2 : SIBERIA KM 7.5 CELTA, LOTE 159 - Sitio 3 : CARRERA 68B #10A-18 - Sitio 4 : CALLE 24F#101B-15 - Sitio 5 : CARRERA 65B#10A-87 - Sitio 6 : AUTO MEDE KM 1,5 P INDUS FLORIDA BOD 23 - Sitio 7 : CARRERA 71 A BIS # 63D-38 -</v>
          </cell>
          <cell r="K1523">
            <v>44835</v>
          </cell>
          <cell r="L1523">
            <v>441</v>
          </cell>
          <cell r="M1523">
            <v>602</v>
          </cell>
          <cell r="N1523">
            <v>896</v>
          </cell>
          <cell r="O1523">
            <v>0</v>
          </cell>
          <cell r="P1523">
            <v>717</v>
          </cell>
          <cell r="Q1523">
            <v>0</v>
          </cell>
          <cell r="R1523">
            <v>717</v>
          </cell>
          <cell r="S1523">
            <v>717</v>
          </cell>
          <cell r="T1523">
            <v>0</v>
          </cell>
          <cell r="U1523">
            <v>717</v>
          </cell>
          <cell r="V1523">
            <v>717</v>
          </cell>
          <cell r="W1523">
            <v>0</v>
          </cell>
          <cell r="X1523">
            <v>717</v>
          </cell>
          <cell r="Y1523">
            <v>0</v>
          </cell>
          <cell r="AA1523">
            <v>0</v>
          </cell>
          <cell r="AB1523">
            <v>1390263</v>
          </cell>
          <cell r="AC1523" t="str">
            <v>Registro Valido</v>
          </cell>
          <cell r="AD1523">
            <v>717</v>
          </cell>
          <cell r="AE1523">
            <v>717</v>
          </cell>
          <cell r="AF1523">
            <v>717</v>
          </cell>
          <cell r="AG1523">
            <v>0</v>
          </cell>
          <cell r="AH1523">
            <v>709</v>
          </cell>
          <cell r="AI1523">
            <v>709</v>
          </cell>
          <cell r="AJ1523">
            <v>709</v>
          </cell>
          <cell r="AK1523">
            <v>0</v>
          </cell>
          <cell r="AM1523" t="str">
            <v>ALI_32_SEG_4</v>
          </cell>
          <cell r="AN1523" t="str">
            <v>ALI_32_SEG_4_VAL_1390263</v>
          </cell>
          <cell r="AO1523">
            <v>4</v>
          </cell>
          <cell r="AP1523">
            <v>1099800.8000000003</v>
          </cell>
          <cell r="AQ1523" t="b">
            <v>0</v>
          </cell>
          <cell r="AR1523" t="str">
            <v/>
          </cell>
          <cell r="AS1523" t="str">
            <v/>
          </cell>
          <cell r="AT1523" t="str">
            <v>ALI_32_SEG_4_</v>
          </cell>
          <cell r="AU1523">
            <v>1</v>
          </cell>
          <cell r="AV1523" t="str">
            <v>No Seleccionada</v>
          </cell>
        </row>
        <row r="1524">
          <cell r="A1524" t="b">
            <v>0</v>
          </cell>
          <cell r="B1524" t="str">
            <v>5to_Evento_973_V2_Pulpafruit_17491653.xlsm</v>
          </cell>
          <cell r="C1524">
            <v>32</v>
          </cell>
          <cell r="D1524">
            <v>2014</v>
          </cell>
          <cell r="E1524" t="str">
            <v>PulpaFruit S.A.S.</v>
          </cell>
          <cell r="F1524">
            <v>316</v>
          </cell>
          <cell r="G1524" t="str">
            <v>POSTRES</v>
          </cell>
          <cell r="H1524" t="str">
            <v>32 : Gelatina Preparada Sabor A Frutas.</v>
          </cell>
          <cell r="I1524">
            <v>5</v>
          </cell>
          <cell r="J1524" t="str">
            <v>Sitio 1 : CARRERA 127#22G-18 INT 4 - Sitio 2 : SIBERIA KM 7.5 CELTA, LOTE 159 - Sitio 3 : CARRERA 68B #10A-18 - Sitio 4 : CALLE 24F#101B-15 - Sitio 5 : CARRERA 65B#10A-87 - Sitio 6 : AUTO MEDE KM 1,5 P INDUS FLORIDA BOD 23 - Sitio 7 : CARRERA 71 A BIS # 63D-38 -</v>
          </cell>
          <cell r="K1524">
            <v>44835</v>
          </cell>
          <cell r="L1524">
            <v>410</v>
          </cell>
          <cell r="M1524">
            <v>560</v>
          </cell>
          <cell r="N1524">
            <v>832</v>
          </cell>
          <cell r="O1524">
            <v>0</v>
          </cell>
          <cell r="P1524">
            <v>717</v>
          </cell>
          <cell r="Q1524">
            <v>0</v>
          </cell>
          <cell r="R1524">
            <v>717</v>
          </cell>
          <cell r="S1524">
            <v>717</v>
          </cell>
          <cell r="T1524">
            <v>0</v>
          </cell>
          <cell r="U1524">
            <v>717</v>
          </cell>
          <cell r="V1524">
            <v>717</v>
          </cell>
          <cell r="W1524">
            <v>0</v>
          </cell>
          <cell r="X1524">
            <v>717</v>
          </cell>
          <cell r="Y1524">
            <v>0</v>
          </cell>
          <cell r="AA1524">
            <v>0</v>
          </cell>
          <cell r="AB1524">
            <v>1292034</v>
          </cell>
          <cell r="AC1524" t="str">
            <v>Registro Valido</v>
          </cell>
          <cell r="AD1524">
            <v>717</v>
          </cell>
          <cell r="AE1524">
            <v>717</v>
          </cell>
          <cell r="AF1524">
            <v>717</v>
          </cell>
          <cell r="AG1524">
            <v>0</v>
          </cell>
          <cell r="AH1524">
            <v>709</v>
          </cell>
          <cell r="AI1524">
            <v>709</v>
          </cell>
          <cell r="AJ1524">
            <v>709</v>
          </cell>
          <cell r="AK1524">
            <v>0</v>
          </cell>
          <cell r="AM1524" t="str">
            <v>ALI_32_SEG_5</v>
          </cell>
          <cell r="AN1524" t="str">
            <v>ALI_32_SEG_5_VAL_1292034</v>
          </cell>
          <cell r="AO1524">
            <v>4</v>
          </cell>
          <cell r="AP1524">
            <v>1022094.4</v>
          </cell>
          <cell r="AQ1524" t="b">
            <v>0</v>
          </cell>
          <cell r="AR1524" t="str">
            <v/>
          </cell>
          <cell r="AS1524" t="str">
            <v/>
          </cell>
          <cell r="AT1524" t="str">
            <v>ALI_32_SEG_5_</v>
          </cell>
          <cell r="AU1524">
            <v>1</v>
          </cell>
          <cell r="AV1524" t="str">
            <v>No Seleccionada</v>
          </cell>
        </row>
        <row r="1525">
          <cell r="A1525" t="b">
            <v>0</v>
          </cell>
          <cell r="B1525" t="str">
            <v>5to_Evento_973_V2_Pulpafruit_17491653.xlsm</v>
          </cell>
          <cell r="C1525">
            <v>32</v>
          </cell>
          <cell r="D1525">
            <v>2014</v>
          </cell>
          <cell r="E1525" t="str">
            <v>PulpaFruit S.A.S.</v>
          </cell>
          <cell r="F1525">
            <v>317</v>
          </cell>
          <cell r="G1525" t="str">
            <v>POSTRES</v>
          </cell>
          <cell r="H1525" t="str">
            <v>32 : Gelatina Preparada Sabor A Frutas.</v>
          </cell>
          <cell r="I1525">
            <v>6</v>
          </cell>
          <cell r="J1525" t="str">
            <v>Sitio 1 : CARRERA 127#22G-18 INT 4 - Sitio 2 : SIBERIA KM 7.5 CELTA, LOTE 159 - Sitio 3 : CARRERA 68B #10A-18 - Sitio 4 : CALLE 24F#101B-15 - Sitio 5 : CARRERA 65B#10A-87 - Sitio 6 : AUTO MEDE KM 1,5 P INDUS FLORIDA BOD 23 - Sitio 7 : CARRERA 71 A BIS # 63D-38 -</v>
          </cell>
          <cell r="K1525">
            <v>44835</v>
          </cell>
          <cell r="L1525">
            <v>443</v>
          </cell>
          <cell r="M1525">
            <v>606</v>
          </cell>
          <cell r="N1525">
            <v>901</v>
          </cell>
          <cell r="O1525">
            <v>0</v>
          </cell>
          <cell r="P1525">
            <v>717</v>
          </cell>
          <cell r="Q1525">
            <v>0</v>
          </cell>
          <cell r="R1525">
            <v>717</v>
          </cell>
          <cell r="S1525">
            <v>717</v>
          </cell>
          <cell r="T1525">
            <v>0</v>
          </cell>
          <cell r="U1525">
            <v>717</v>
          </cell>
          <cell r="V1525">
            <v>717</v>
          </cell>
          <cell r="W1525">
            <v>0</v>
          </cell>
          <cell r="X1525">
            <v>717</v>
          </cell>
          <cell r="Y1525">
            <v>0</v>
          </cell>
          <cell r="AA1525">
            <v>0</v>
          </cell>
          <cell r="AB1525">
            <v>1398150</v>
          </cell>
          <cell r="AC1525" t="str">
            <v>Registro Valido</v>
          </cell>
          <cell r="AD1525">
            <v>717</v>
          </cell>
          <cell r="AE1525">
            <v>717</v>
          </cell>
          <cell r="AF1525">
            <v>717</v>
          </cell>
          <cell r="AG1525">
            <v>0</v>
          </cell>
          <cell r="AH1525">
            <v>709</v>
          </cell>
          <cell r="AI1525">
            <v>709</v>
          </cell>
          <cell r="AJ1525">
            <v>709</v>
          </cell>
          <cell r="AK1525">
            <v>0</v>
          </cell>
          <cell r="AM1525" t="str">
            <v>ALI_32_SEG_6</v>
          </cell>
          <cell r="AN1525" t="str">
            <v>ALI_32_SEG_6_VAL_1398150</v>
          </cell>
          <cell r="AO1525">
            <v>4</v>
          </cell>
          <cell r="AP1525">
            <v>1106040</v>
          </cell>
          <cell r="AQ1525" t="b">
            <v>0</v>
          </cell>
          <cell r="AR1525" t="str">
            <v/>
          </cell>
          <cell r="AS1525" t="str">
            <v/>
          </cell>
          <cell r="AT1525" t="str">
            <v>ALI_32_SEG_6_</v>
          </cell>
          <cell r="AU1525">
            <v>1</v>
          </cell>
          <cell r="AV1525" t="str">
            <v>No Seleccionada</v>
          </cell>
        </row>
        <row r="1526">
          <cell r="A1526" t="b">
            <v>0</v>
          </cell>
          <cell r="B1526" t="str">
            <v>5to_Evento_973_V2_Pulpafruit_17491653.xlsm</v>
          </cell>
          <cell r="C1526">
            <v>32</v>
          </cell>
          <cell r="D1526">
            <v>2014</v>
          </cell>
          <cell r="E1526" t="str">
            <v>PulpaFruit S.A.S.</v>
          </cell>
          <cell r="F1526">
            <v>318</v>
          </cell>
          <cell r="G1526" t="str">
            <v>POSTRES</v>
          </cell>
          <cell r="H1526" t="str">
            <v>32 : Gelatina Preparada Sabor A Frutas.</v>
          </cell>
          <cell r="I1526">
            <v>7</v>
          </cell>
          <cell r="J1526" t="str">
            <v>Sitio 1 : CARRERA 127#22G-18 INT 4 - Sitio 2 : SIBERIA KM 7.5 CELTA, LOTE 159 - Sitio 3 : CARRERA 68B #10A-18 - Sitio 4 : CALLE 24F#101B-15 - Sitio 5 : CARRERA 65B#10A-87 - Sitio 6 : AUTO MEDE KM 1,5 P INDUS FLORIDA BOD 23 - Sitio 7 : CARRERA 71 A BIS # 63D-38 -</v>
          </cell>
          <cell r="K1526">
            <v>44835</v>
          </cell>
          <cell r="L1526">
            <v>453</v>
          </cell>
          <cell r="M1526">
            <v>619</v>
          </cell>
          <cell r="N1526">
            <v>920</v>
          </cell>
          <cell r="O1526">
            <v>0</v>
          </cell>
          <cell r="P1526">
            <v>717</v>
          </cell>
          <cell r="Q1526">
            <v>0</v>
          </cell>
          <cell r="R1526">
            <v>717</v>
          </cell>
          <cell r="S1526">
            <v>717</v>
          </cell>
          <cell r="T1526">
            <v>0</v>
          </cell>
          <cell r="U1526">
            <v>717</v>
          </cell>
          <cell r="V1526">
            <v>717</v>
          </cell>
          <cell r="W1526">
            <v>0</v>
          </cell>
          <cell r="X1526">
            <v>717</v>
          </cell>
          <cell r="Y1526">
            <v>0</v>
          </cell>
          <cell r="AA1526">
            <v>0</v>
          </cell>
          <cell r="AB1526">
            <v>1428264</v>
          </cell>
          <cell r="AC1526" t="str">
            <v>Registro Valido</v>
          </cell>
          <cell r="AD1526">
            <v>717</v>
          </cell>
          <cell r="AE1526">
            <v>717</v>
          </cell>
          <cell r="AF1526">
            <v>717</v>
          </cell>
          <cell r="AG1526">
            <v>0</v>
          </cell>
          <cell r="AH1526">
            <v>709</v>
          </cell>
          <cell r="AI1526">
            <v>709</v>
          </cell>
          <cell r="AJ1526">
            <v>709</v>
          </cell>
          <cell r="AK1526">
            <v>0</v>
          </cell>
          <cell r="AM1526" t="str">
            <v>ALI_32_SEG_7</v>
          </cell>
          <cell r="AN1526" t="str">
            <v>ALI_32_SEG_7_VAL_1428264</v>
          </cell>
          <cell r="AO1526">
            <v>4</v>
          </cell>
          <cell r="AP1526">
            <v>1129862.4000000001</v>
          </cell>
          <cell r="AQ1526" t="b">
            <v>0</v>
          </cell>
          <cell r="AR1526" t="str">
            <v/>
          </cell>
          <cell r="AS1526" t="str">
            <v/>
          </cell>
          <cell r="AT1526" t="str">
            <v>ALI_32_SEG_7_</v>
          </cell>
          <cell r="AU1526">
            <v>1</v>
          </cell>
          <cell r="AV1526" t="str">
            <v>No Seleccionada</v>
          </cell>
        </row>
        <row r="1527">
          <cell r="A1527" t="b">
            <v>0</v>
          </cell>
          <cell r="B1527" t="str">
            <v>5to_Evento_973_V2_Pulpafruit_17491653.xlsm</v>
          </cell>
          <cell r="C1527">
            <v>32</v>
          </cell>
          <cell r="D1527">
            <v>2014</v>
          </cell>
          <cell r="E1527" t="str">
            <v>PulpaFruit S.A.S.</v>
          </cell>
          <cell r="F1527">
            <v>319</v>
          </cell>
          <cell r="G1527" t="str">
            <v>POSTRES</v>
          </cell>
          <cell r="H1527" t="str">
            <v>32 : Gelatina Preparada Sabor A Frutas.</v>
          </cell>
          <cell r="I1527">
            <v>8</v>
          </cell>
          <cell r="J1527" t="str">
            <v>Sitio 1 : CARRERA 127#22G-18 INT 4 - Sitio 2 : SIBERIA KM 7.5 CELTA, LOTE 159 - Sitio 3 : CARRERA 68B #10A-18 - Sitio 4 : CALLE 24F#101B-15 - Sitio 5 : CARRERA 65B#10A-87 - Sitio 6 : AUTO MEDE KM 1,5 P INDUS FLORIDA BOD 23 - Sitio 7 : CARRERA 71 A BIS # 63D-38 -</v>
          </cell>
          <cell r="K1527">
            <v>44835</v>
          </cell>
          <cell r="L1527">
            <v>437</v>
          </cell>
          <cell r="M1527">
            <v>598</v>
          </cell>
          <cell r="N1527">
            <v>889</v>
          </cell>
          <cell r="O1527">
            <v>0</v>
          </cell>
          <cell r="P1527">
            <v>717</v>
          </cell>
          <cell r="Q1527">
            <v>0</v>
          </cell>
          <cell r="R1527">
            <v>717</v>
          </cell>
          <cell r="S1527">
            <v>717</v>
          </cell>
          <cell r="T1527">
            <v>0</v>
          </cell>
          <cell r="U1527">
            <v>717</v>
          </cell>
          <cell r="V1527">
            <v>717</v>
          </cell>
          <cell r="W1527">
            <v>0</v>
          </cell>
          <cell r="X1527">
            <v>717</v>
          </cell>
          <cell r="Y1527">
            <v>0</v>
          </cell>
          <cell r="AA1527">
            <v>0</v>
          </cell>
          <cell r="AB1527">
            <v>1379508</v>
          </cell>
          <cell r="AC1527" t="str">
            <v>Registro Valido</v>
          </cell>
          <cell r="AD1527">
            <v>717</v>
          </cell>
          <cell r="AE1527">
            <v>717</v>
          </cell>
          <cell r="AF1527">
            <v>717</v>
          </cell>
          <cell r="AG1527">
            <v>0</v>
          </cell>
          <cell r="AH1527">
            <v>709</v>
          </cell>
          <cell r="AI1527">
            <v>709</v>
          </cell>
          <cell r="AJ1527">
            <v>709</v>
          </cell>
          <cell r="AK1527">
            <v>0</v>
          </cell>
          <cell r="AM1527" t="str">
            <v>ALI_32_SEG_8</v>
          </cell>
          <cell r="AN1527" t="str">
            <v>ALI_32_SEG_8_VAL_1379508</v>
          </cell>
          <cell r="AO1527">
            <v>4</v>
          </cell>
          <cell r="AP1527">
            <v>1091292.8</v>
          </cell>
          <cell r="AQ1527" t="b">
            <v>0</v>
          </cell>
          <cell r="AR1527" t="str">
            <v/>
          </cell>
          <cell r="AS1527" t="str">
            <v/>
          </cell>
          <cell r="AT1527" t="str">
            <v>ALI_32_SEG_8_</v>
          </cell>
          <cell r="AU1527">
            <v>1</v>
          </cell>
          <cell r="AV1527" t="str">
            <v>No Seleccionada</v>
          </cell>
        </row>
        <row r="1528">
          <cell r="A1528" t="b">
            <v>0</v>
          </cell>
          <cell r="B1528" t="str">
            <v>5to_Evento_973_V2_Pulpafruit_17491653.xlsm</v>
          </cell>
          <cell r="C1528">
            <v>32</v>
          </cell>
          <cell r="D1528">
            <v>2014</v>
          </cell>
          <cell r="E1528" t="str">
            <v>PulpaFruit S.A.S.</v>
          </cell>
          <cell r="F1528">
            <v>320</v>
          </cell>
          <cell r="G1528" t="str">
            <v>POSTRES</v>
          </cell>
          <cell r="H1528" t="str">
            <v>32 : Gelatina Preparada Sabor A Frutas.</v>
          </cell>
          <cell r="I1528">
            <v>9</v>
          </cell>
          <cell r="J1528" t="str">
            <v>Sitio 1 : CARRERA 127#22G-18 INT 4 - Sitio 2 : SIBERIA KM 7.5 CELTA, LOTE 159 - Sitio 3 : CARRERA 68B #10A-18 - Sitio 4 : CALLE 24F#101B-15 - Sitio 5 : CARRERA 65B#10A-87 - Sitio 6 : AUTO MEDE KM 1,5 P INDUS FLORIDA BOD 23 - Sitio 7 : CARRERA 71 A BIS # 63D-38 -</v>
          </cell>
          <cell r="K1528">
            <v>44835</v>
          </cell>
          <cell r="L1528">
            <v>442</v>
          </cell>
          <cell r="M1528">
            <v>604</v>
          </cell>
          <cell r="N1528">
            <v>898</v>
          </cell>
          <cell r="O1528">
            <v>0</v>
          </cell>
          <cell r="P1528">
            <v>717</v>
          </cell>
          <cell r="Q1528">
            <v>0</v>
          </cell>
          <cell r="R1528">
            <v>717</v>
          </cell>
          <cell r="S1528">
            <v>717</v>
          </cell>
          <cell r="T1528">
            <v>0</v>
          </cell>
          <cell r="U1528">
            <v>717</v>
          </cell>
          <cell r="V1528">
            <v>717</v>
          </cell>
          <cell r="W1528">
            <v>0</v>
          </cell>
          <cell r="X1528">
            <v>717</v>
          </cell>
          <cell r="Y1528">
            <v>0</v>
          </cell>
          <cell r="AA1528">
            <v>0</v>
          </cell>
          <cell r="AB1528">
            <v>1393848</v>
          </cell>
          <cell r="AC1528" t="str">
            <v>Registro Valido</v>
          </cell>
          <cell r="AD1528">
            <v>717</v>
          </cell>
          <cell r="AE1528">
            <v>717</v>
          </cell>
          <cell r="AF1528">
            <v>717</v>
          </cell>
          <cell r="AG1528">
            <v>0</v>
          </cell>
          <cell r="AH1528">
            <v>709</v>
          </cell>
          <cell r="AI1528">
            <v>709</v>
          </cell>
          <cell r="AJ1528">
            <v>709</v>
          </cell>
          <cell r="AK1528">
            <v>0</v>
          </cell>
          <cell r="AM1528" t="str">
            <v>ALI_32_SEG_9</v>
          </cell>
          <cell r="AN1528" t="str">
            <v>ALI_32_SEG_9_VAL_1393848</v>
          </cell>
          <cell r="AO1528">
            <v>4</v>
          </cell>
          <cell r="AP1528">
            <v>1102636.8</v>
          </cell>
          <cell r="AQ1528" t="b">
            <v>0</v>
          </cell>
          <cell r="AR1528" t="str">
            <v/>
          </cell>
          <cell r="AS1528" t="str">
            <v/>
          </cell>
          <cell r="AT1528" t="str">
            <v>ALI_32_SEG_9_</v>
          </cell>
          <cell r="AU1528">
            <v>1</v>
          </cell>
          <cell r="AV1528" t="str">
            <v>No Seleccionada</v>
          </cell>
        </row>
        <row r="1529">
          <cell r="A1529" t="b">
            <v>0</v>
          </cell>
          <cell r="B1529" t="str">
            <v>5to_Evento_973_V2_Pulpafruit_17491653.xlsm</v>
          </cell>
          <cell r="C1529">
            <v>32</v>
          </cell>
          <cell r="D1529">
            <v>2014</v>
          </cell>
          <cell r="E1529" t="str">
            <v>PulpaFruit S.A.S.</v>
          </cell>
          <cell r="F1529">
            <v>347</v>
          </cell>
          <cell r="G1529" t="str">
            <v>POSTRES</v>
          </cell>
          <cell r="H1529" t="str">
            <v>32 : Gelatina Preparada Sabor A Frutas.</v>
          </cell>
          <cell r="I1529">
            <v>10</v>
          </cell>
          <cell r="J1529" t="str">
            <v>Sitio 1 : CARRERA 127#22G-18 INT 4 - Sitio 2 : SIBERIA KM 7.5 CELTA, LOTE 159 - Sitio 3 : CARRERA 68B #10A-18 - Sitio 4 : CALLE 24F#101B-15 - Sitio 5 : CARRERA 65B#10A-87 - Sitio 6 : AUTO MEDE KM 1,5 P INDUS FLORIDA BOD 23 - Sitio 7 : CARRERA 71 A BIS # 63D-38 -</v>
          </cell>
          <cell r="K1529">
            <v>44835</v>
          </cell>
          <cell r="L1529">
            <v>442</v>
          </cell>
          <cell r="M1529">
            <v>605</v>
          </cell>
          <cell r="N1529">
            <v>899</v>
          </cell>
          <cell r="O1529">
            <v>0</v>
          </cell>
          <cell r="P1529">
            <v>717</v>
          </cell>
          <cell r="Q1529">
            <v>0</v>
          </cell>
          <cell r="R1529">
            <v>717</v>
          </cell>
          <cell r="S1529">
            <v>717</v>
          </cell>
          <cell r="T1529">
            <v>0</v>
          </cell>
          <cell r="U1529">
            <v>717</v>
          </cell>
          <cell r="V1529">
            <v>717</v>
          </cell>
          <cell r="W1529">
            <v>0</v>
          </cell>
          <cell r="X1529">
            <v>717</v>
          </cell>
          <cell r="Y1529">
            <v>0</v>
          </cell>
          <cell r="AA1529">
            <v>0</v>
          </cell>
          <cell r="AB1529">
            <v>1395282</v>
          </cell>
          <cell r="AC1529" t="str">
            <v>Registro Valido</v>
          </cell>
          <cell r="AD1529">
            <v>717</v>
          </cell>
          <cell r="AE1529">
            <v>717</v>
          </cell>
          <cell r="AF1529">
            <v>717</v>
          </cell>
          <cell r="AG1529">
            <v>0</v>
          </cell>
          <cell r="AH1529">
            <v>709</v>
          </cell>
          <cell r="AI1529">
            <v>709</v>
          </cell>
          <cell r="AJ1529">
            <v>709</v>
          </cell>
          <cell r="AK1529">
            <v>0</v>
          </cell>
          <cell r="AM1529" t="str">
            <v>ALI_32_SEG_10</v>
          </cell>
          <cell r="AN1529" t="str">
            <v>ALI_32_SEG_10_VAL_1395282</v>
          </cell>
          <cell r="AO1529">
            <v>4</v>
          </cell>
          <cell r="AP1529">
            <v>1103771.2000000002</v>
          </cell>
          <cell r="AQ1529" t="b">
            <v>0</v>
          </cell>
          <cell r="AR1529" t="str">
            <v/>
          </cell>
          <cell r="AS1529" t="str">
            <v/>
          </cell>
          <cell r="AT1529" t="str">
            <v>ALI_32_SEG_10_</v>
          </cell>
          <cell r="AU1529">
            <v>1</v>
          </cell>
          <cell r="AV1529" t="str">
            <v>No Seleccionada</v>
          </cell>
        </row>
        <row r="1530">
          <cell r="A1530" t="b">
            <v>0</v>
          </cell>
          <cell r="B1530" t="str">
            <v>5to_Evento_973_V2_Pulpafruit_17491653.xlsm</v>
          </cell>
          <cell r="C1530">
            <v>32</v>
          </cell>
          <cell r="D1530">
            <v>2014</v>
          </cell>
          <cell r="E1530" t="str">
            <v>PulpaFruit S.A.S.</v>
          </cell>
          <cell r="F1530">
            <v>348</v>
          </cell>
          <cell r="G1530" t="str">
            <v>POSTRES</v>
          </cell>
          <cell r="H1530" t="str">
            <v>32 : Gelatina Preparada Sabor A Frutas.</v>
          </cell>
          <cell r="I1530">
            <v>11</v>
          </cell>
          <cell r="J1530" t="str">
            <v>Sitio 1 : CARRERA 127#22G-18 INT 4 - Sitio 2 : SIBERIA KM 7.5 CELTA, LOTE 159 - Sitio 3 : CARRERA 68B #10A-18 - Sitio 4 : CALLE 24F#101B-15 - Sitio 5 : CARRERA 65B#10A-87 - Sitio 6 : AUTO MEDE KM 1,5 P INDUS FLORIDA BOD 23 - Sitio 7 : CARRERA 71 A BIS # 63D-38 -</v>
          </cell>
          <cell r="K1530">
            <v>44835</v>
          </cell>
          <cell r="L1530">
            <v>435</v>
          </cell>
          <cell r="M1530">
            <v>595</v>
          </cell>
          <cell r="N1530">
            <v>886</v>
          </cell>
          <cell r="O1530">
            <v>0</v>
          </cell>
          <cell r="P1530">
            <v>717</v>
          </cell>
          <cell r="Q1530">
            <v>0</v>
          </cell>
          <cell r="R1530">
            <v>717</v>
          </cell>
          <cell r="S1530">
            <v>717</v>
          </cell>
          <cell r="T1530">
            <v>0</v>
          </cell>
          <cell r="U1530">
            <v>717</v>
          </cell>
          <cell r="V1530">
            <v>717</v>
          </cell>
          <cell r="W1530">
            <v>0</v>
          </cell>
          <cell r="X1530">
            <v>717</v>
          </cell>
          <cell r="Y1530">
            <v>0</v>
          </cell>
          <cell r="AA1530">
            <v>0</v>
          </cell>
          <cell r="AB1530">
            <v>1373772</v>
          </cell>
          <cell r="AC1530" t="str">
            <v>Registro Valido</v>
          </cell>
          <cell r="AD1530">
            <v>717</v>
          </cell>
          <cell r="AE1530">
            <v>717</v>
          </cell>
          <cell r="AF1530">
            <v>717</v>
          </cell>
          <cell r="AG1530">
            <v>0</v>
          </cell>
          <cell r="AH1530">
            <v>709</v>
          </cell>
          <cell r="AI1530">
            <v>709</v>
          </cell>
          <cell r="AJ1530">
            <v>709</v>
          </cell>
          <cell r="AK1530">
            <v>0</v>
          </cell>
          <cell r="AM1530" t="str">
            <v>ALI_32_SEG_11</v>
          </cell>
          <cell r="AN1530" t="str">
            <v>ALI_32_SEG_11_VAL_1373772</v>
          </cell>
          <cell r="AO1530">
            <v>4</v>
          </cell>
          <cell r="AP1530">
            <v>1086755.2</v>
          </cell>
          <cell r="AQ1530" t="b">
            <v>0</v>
          </cell>
          <cell r="AR1530" t="str">
            <v/>
          </cell>
          <cell r="AS1530" t="str">
            <v/>
          </cell>
          <cell r="AT1530" t="str">
            <v>ALI_32_SEG_11_</v>
          </cell>
          <cell r="AU1530">
            <v>1</v>
          </cell>
          <cell r="AV1530" t="str">
            <v>No Seleccionada</v>
          </cell>
        </row>
        <row r="1531">
          <cell r="A1531" t="b">
            <v>0</v>
          </cell>
          <cell r="B1531" t="str">
            <v>5to_Evento_973_V2_Pulpafruit_17491653.xlsm</v>
          </cell>
          <cell r="C1531">
            <v>32</v>
          </cell>
          <cell r="D1531">
            <v>2014</v>
          </cell>
          <cell r="E1531" t="str">
            <v>PulpaFruit S.A.S.</v>
          </cell>
          <cell r="F1531">
            <v>349</v>
          </cell>
          <cell r="G1531" t="str">
            <v>POSTRES</v>
          </cell>
          <cell r="H1531" t="str">
            <v>32 : Gelatina Preparada Sabor A Frutas.</v>
          </cell>
          <cell r="I1531">
            <v>12</v>
          </cell>
          <cell r="J1531" t="str">
            <v>Sitio 1 : CARRERA 127#22G-18 INT 4 - Sitio 2 : SIBERIA KM 7.5 CELTA, LOTE 159 - Sitio 3 : CARRERA 68B #10A-18 - Sitio 4 : CALLE 24F#101B-15 - Sitio 5 : CARRERA 65B#10A-87 - Sitio 6 : AUTO MEDE KM 1,5 P INDUS FLORIDA BOD 23 - Sitio 7 : CARRERA 71 A BIS # 63D-38 -</v>
          </cell>
          <cell r="K1531">
            <v>44835</v>
          </cell>
          <cell r="L1531">
            <v>395</v>
          </cell>
          <cell r="M1531">
            <v>540</v>
          </cell>
          <cell r="N1531">
            <v>803</v>
          </cell>
          <cell r="O1531">
            <v>0</v>
          </cell>
          <cell r="P1531">
            <v>717</v>
          </cell>
          <cell r="Q1531">
            <v>0</v>
          </cell>
          <cell r="R1531">
            <v>717</v>
          </cell>
          <cell r="S1531">
            <v>717</v>
          </cell>
          <cell r="T1531">
            <v>0</v>
          </cell>
          <cell r="U1531">
            <v>717</v>
          </cell>
          <cell r="V1531">
            <v>717</v>
          </cell>
          <cell r="W1531">
            <v>0</v>
          </cell>
          <cell r="X1531">
            <v>717</v>
          </cell>
          <cell r="Y1531">
            <v>0</v>
          </cell>
          <cell r="AA1531">
            <v>0</v>
          </cell>
          <cell r="AB1531">
            <v>1246146</v>
          </cell>
          <cell r="AC1531" t="str">
            <v>Registro Valido</v>
          </cell>
          <cell r="AD1531">
            <v>717</v>
          </cell>
          <cell r="AE1531">
            <v>717</v>
          </cell>
          <cell r="AF1531">
            <v>717</v>
          </cell>
          <cell r="AG1531">
            <v>0</v>
          </cell>
          <cell r="AH1531">
            <v>709</v>
          </cell>
          <cell r="AI1531">
            <v>709</v>
          </cell>
          <cell r="AJ1531">
            <v>709</v>
          </cell>
          <cell r="AK1531">
            <v>0</v>
          </cell>
          <cell r="AM1531" t="str">
            <v>ALI_32_SEG_12</v>
          </cell>
          <cell r="AN1531" t="str">
            <v>ALI_32_SEG_12_VAL_1246146</v>
          </cell>
          <cell r="AO1531">
            <v>4</v>
          </cell>
          <cell r="AP1531">
            <v>985793.60000000009</v>
          </cell>
          <cell r="AQ1531" t="b">
            <v>0</v>
          </cell>
          <cell r="AR1531" t="str">
            <v/>
          </cell>
          <cell r="AS1531" t="str">
            <v/>
          </cell>
          <cell r="AT1531" t="str">
            <v>ALI_32_SEG_12_</v>
          </cell>
          <cell r="AU1531">
            <v>1</v>
          </cell>
          <cell r="AV1531" t="str">
            <v>No Seleccionada</v>
          </cell>
        </row>
        <row r="1532">
          <cell r="A1532" t="b">
            <v>0</v>
          </cell>
          <cell r="B1532" t="str">
            <v>5to_Evento_973_V2_Pulpafruit_17491653.xlsm</v>
          </cell>
          <cell r="C1532">
            <v>32</v>
          </cell>
          <cell r="D1532">
            <v>2014</v>
          </cell>
          <cell r="E1532" t="str">
            <v>PulpaFruit S.A.S.</v>
          </cell>
          <cell r="F1532">
            <v>350</v>
          </cell>
          <cell r="G1532" t="str">
            <v>POSTRES</v>
          </cell>
          <cell r="H1532" t="str">
            <v>32 : Gelatina Preparada Sabor A Frutas.</v>
          </cell>
          <cell r="I1532">
            <v>13</v>
          </cell>
          <cell r="J1532" t="str">
            <v>Sitio 1 : CARRERA 127#22G-18 INT 4 - Sitio 2 : SIBERIA KM 7.5 CELTA, LOTE 159 - Sitio 3 : CARRERA 68B #10A-18 - Sitio 4 : CALLE 24F#101B-15 - Sitio 5 : CARRERA 65B#10A-87 - Sitio 6 : AUTO MEDE KM 1,5 P INDUS FLORIDA BOD 23 - Sitio 7 : CARRERA 71 A BIS # 63D-38 -</v>
          </cell>
          <cell r="K1532">
            <v>44835</v>
          </cell>
          <cell r="L1532">
            <v>420</v>
          </cell>
          <cell r="M1532">
            <v>574</v>
          </cell>
          <cell r="N1532">
            <v>853</v>
          </cell>
          <cell r="O1532">
            <v>0</v>
          </cell>
          <cell r="P1532">
            <v>717</v>
          </cell>
          <cell r="Q1532">
            <v>0</v>
          </cell>
          <cell r="R1532">
            <v>717</v>
          </cell>
          <cell r="S1532">
            <v>717</v>
          </cell>
          <cell r="T1532">
            <v>0</v>
          </cell>
          <cell r="U1532">
            <v>717</v>
          </cell>
          <cell r="V1532">
            <v>717</v>
          </cell>
          <cell r="W1532">
            <v>0</v>
          </cell>
          <cell r="X1532">
            <v>717</v>
          </cell>
          <cell r="Y1532">
            <v>0</v>
          </cell>
          <cell r="AA1532">
            <v>0</v>
          </cell>
          <cell r="AB1532">
            <v>1324299</v>
          </cell>
          <cell r="AC1532" t="str">
            <v>Registro Valido</v>
          </cell>
          <cell r="AD1532">
            <v>717</v>
          </cell>
          <cell r="AE1532">
            <v>717</v>
          </cell>
          <cell r="AF1532">
            <v>717</v>
          </cell>
          <cell r="AG1532">
            <v>0</v>
          </cell>
          <cell r="AH1532">
            <v>709</v>
          </cell>
          <cell r="AI1532">
            <v>709</v>
          </cell>
          <cell r="AJ1532">
            <v>709</v>
          </cell>
          <cell r="AK1532">
            <v>0</v>
          </cell>
          <cell r="AM1532" t="str">
            <v>ALI_32_SEG_13</v>
          </cell>
          <cell r="AN1532" t="str">
            <v>ALI_32_SEG_13_VAL_1324299</v>
          </cell>
          <cell r="AO1532">
            <v>4</v>
          </cell>
          <cell r="AP1532">
            <v>1047618.4000000001</v>
          </cell>
          <cell r="AQ1532" t="b">
            <v>0</v>
          </cell>
          <cell r="AR1532" t="str">
            <v/>
          </cell>
          <cell r="AS1532" t="str">
            <v/>
          </cell>
          <cell r="AT1532" t="str">
            <v>ALI_32_SEG_13_</v>
          </cell>
          <cell r="AU1532">
            <v>1</v>
          </cell>
          <cell r="AV1532" t="str">
            <v>No Seleccionada</v>
          </cell>
        </row>
        <row r="1533">
          <cell r="A1533" t="b">
            <v>0</v>
          </cell>
          <cell r="B1533" t="str">
            <v>5to_Evento_973_V2_Pulpafruit_17491653.xlsm</v>
          </cell>
          <cell r="C1533">
            <v>32</v>
          </cell>
          <cell r="D1533">
            <v>2014</v>
          </cell>
          <cell r="E1533" t="str">
            <v>PulpaFruit S.A.S.</v>
          </cell>
          <cell r="F1533">
            <v>351</v>
          </cell>
          <cell r="G1533" t="str">
            <v>POSTRES</v>
          </cell>
          <cell r="H1533" t="str">
            <v>32 : Gelatina Preparada Sabor A Frutas.</v>
          </cell>
          <cell r="I1533">
            <v>14</v>
          </cell>
          <cell r="J1533" t="str">
            <v>Sitio 1 : CARRERA 127#22G-18 INT 4 - Sitio 2 : SIBERIA KM 7.5 CELTA, LOTE 159 - Sitio 3 : CARRERA 68B #10A-18 - Sitio 4 : CALLE 24F#101B-15 - Sitio 5 : CARRERA 65B#10A-87 - Sitio 6 : AUTO MEDE KM 1,5 P INDUS FLORIDA BOD 23 - Sitio 7 : CARRERA 71 A BIS # 63D-38 -</v>
          </cell>
          <cell r="K1533">
            <v>44835</v>
          </cell>
          <cell r="L1533">
            <v>416</v>
          </cell>
          <cell r="M1533">
            <v>569</v>
          </cell>
          <cell r="N1533">
            <v>845</v>
          </cell>
          <cell r="O1533">
            <v>0</v>
          </cell>
          <cell r="P1533">
            <v>717</v>
          </cell>
          <cell r="Q1533">
            <v>0</v>
          </cell>
          <cell r="R1533">
            <v>717</v>
          </cell>
          <cell r="S1533">
            <v>717</v>
          </cell>
          <cell r="T1533">
            <v>0</v>
          </cell>
          <cell r="U1533">
            <v>717</v>
          </cell>
          <cell r="V1533">
            <v>717</v>
          </cell>
          <cell r="W1533">
            <v>0</v>
          </cell>
          <cell r="X1533">
            <v>717</v>
          </cell>
          <cell r="Y1533">
            <v>0</v>
          </cell>
          <cell r="AA1533">
            <v>0</v>
          </cell>
          <cell r="AB1533">
            <v>1312110</v>
          </cell>
          <cell r="AC1533" t="str">
            <v>Registro Valido</v>
          </cell>
          <cell r="AD1533">
            <v>717</v>
          </cell>
          <cell r="AE1533">
            <v>717</v>
          </cell>
          <cell r="AF1533">
            <v>717</v>
          </cell>
          <cell r="AG1533">
            <v>0</v>
          </cell>
          <cell r="AH1533">
            <v>709</v>
          </cell>
          <cell r="AI1533">
            <v>709</v>
          </cell>
          <cell r="AJ1533">
            <v>709</v>
          </cell>
          <cell r="AK1533">
            <v>0</v>
          </cell>
          <cell r="AM1533" t="str">
            <v>ALI_32_SEG_14</v>
          </cell>
          <cell r="AN1533" t="str">
            <v>ALI_32_SEG_14_VAL_1312110</v>
          </cell>
          <cell r="AO1533">
            <v>4</v>
          </cell>
          <cell r="AP1533">
            <v>1037976</v>
          </cell>
          <cell r="AQ1533" t="b">
            <v>0</v>
          </cell>
          <cell r="AR1533" t="str">
            <v/>
          </cell>
          <cell r="AS1533" t="str">
            <v/>
          </cell>
          <cell r="AT1533" t="str">
            <v>ALI_32_SEG_14_</v>
          </cell>
          <cell r="AU1533">
            <v>1</v>
          </cell>
          <cell r="AV1533" t="str">
            <v>No Seleccionada</v>
          </cell>
        </row>
        <row r="1534">
          <cell r="A1534" t="b">
            <v>0</v>
          </cell>
          <cell r="B1534" t="str">
            <v>5to_Evento_973_V2_Pulpafruit_17491653.xlsm</v>
          </cell>
          <cell r="C1534">
            <v>32</v>
          </cell>
          <cell r="D1534">
            <v>2014</v>
          </cell>
          <cell r="E1534" t="str">
            <v>PulpaFruit S.A.S.</v>
          </cell>
          <cell r="F1534">
            <v>352</v>
          </cell>
          <cell r="G1534" t="str">
            <v>POSTRES</v>
          </cell>
          <cell r="H1534" t="str">
            <v>32 : Gelatina Preparada Sabor A Frutas.</v>
          </cell>
          <cell r="I1534">
            <v>15</v>
          </cell>
          <cell r="J1534" t="str">
            <v>Sitio 1 : CARRERA 127#22G-18 INT 4 - Sitio 2 : SIBERIA KM 7.5 CELTA, LOTE 159 - Sitio 3 : CARRERA 68B #10A-18 - Sitio 4 : CALLE 24F#101B-15 - Sitio 5 : CARRERA 65B#10A-87 - Sitio 6 : AUTO MEDE KM 1,5 P INDUS FLORIDA BOD 23 - Sitio 7 : CARRERA 71 A BIS # 63D-38 -</v>
          </cell>
          <cell r="K1534">
            <v>44835</v>
          </cell>
          <cell r="L1534">
            <v>393</v>
          </cell>
          <cell r="M1534">
            <v>539</v>
          </cell>
          <cell r="N1534">
            <v>799</v>
          </cell>
          <cell r="O1534">
            <v>0</v>
          </cell>
          <cell r="P1534">
            <v>717</v>
          </cell>
          <cell r="Q1534">
            <v>0</v>
          </cell>
          <cell r="R1534">
            <v>717</v>
          </cell>
          <cell r="S1534">
            <v>717</v>
          </cell>
          <cell r="T1534">
            <v>0</v>
          </cell>
          <cell r="U1534">
            <v>717</v>
          </cell>
          <cell r="V1534">
            <v>717</v>
          </cell>
          <cell r="W1534">
            <v>0</v>
          </cell>
          <cell r="X1534">
            <v>717</v>
          </cell>
          <cell r="Y1534">
            <v>0</v>
          </cell>
          <cell r="AA1534">
            <v>0</v>
          </cell>
          <cell r="AB1534">
            <v>1241127</v>
          </cell>
          <cell r="AC1534" t="str">
            <v>Registro Valido</v>
          </cell>
          <cell r="AD1534">
            <v>717</v>
          </cell>
          <cell r="AE1534">
            <v>717</v>
          </cell>
          <cell r="AF1534">
            <v>717</v>
          </cell>
          <cell r="AG1534">
            <v>0</v>
          </cell>
          <cell r="AH1534">
            <v>709</v>
          </cell>
          <cell r="AI1534">
            <v>709</v>
          </cell>
          <cell r="AJ1534">
            <v>709</v>
          </cell>
          <cell r="AK1534">
            <v>0</v>
          </cell>
          <cell r="AM1534" t="str">
            <v>ALI_32_SEG_15</v>
          </cell>
          <cell r="AN1534" t="str">
            <v>ALI_32_SEG_15_VAL_1241127</v>
          </cell>
          <cell r="AO1534">
            <v>4</v>
          </cell>
          <cell r="AP1534">
            <v>981823.20000000007</v>
          </cell>
          <cell r="AQ1534" t="b">
            <v>0</v>
          </cell>
          <cell r="AR1534" t="str">
            <v/>
          </cell>
          <cell r="AS1534" t="str">
            <v/>
          </cell>
          <cell r="AT1534" t="str">
            <v>ALI_32_SEG_15_</v>
          </cell>
          <cell r="AU1534">
            <v>1</v>
          </cell>
          <cell r="AV1534" t="str">
            <v>No Seleccionada</v>
          </cell>
        </row>
        <row r="1535">
          <cell r="A1535" t="str">
            <v>ALI_52_SEG_4</v>
          </cell>
          <cell r="B1535" t="str">
            <v>5to_Evento_973_V2_Pulpafruit_17491653.xlsm</v>
          </cell>
          <cell r="C1535">
            <v>52</v>
          </cell>
          <cell r="D1535">
            <v>2014</v>
          </cell>
          <cell r="E1535" t="str">
            <v>PulpaFruit S.A.S.</v>
          </cell>
          <cell r="F1535">
            <v>420</v>
          </cell>
          <cell r="G1535" t="str">
            <v>NECTAR Y CONCENTRADO DE FRUTA</v>
          </cell>
          <cell r="H1535" t="str">
            <v>52 : Néctar de Fruta ultrapasteurizado (Sabores: manzana, pera y durazno)</v>
          </cell>
          <cell r="I1535">
            <v>4</v>
          </cell>
          <cell r="J1535" t="str">
            <v>Sitio 1 : CARRERA 127#22G-18 INT 4 - Sitio 2 : SIBERIA KM 7.5 CELTA, LOTE 159 - Sitio 3 : CARRERA 68B #10A-18 - Sitio 4 : CALLE 24F#101B-15 - Sitio 5 : CARRERA 65B#10A-87 - Sitio 6 : AUTO MEDE KM 1,5 P INDUS FLORIDA BOD 23 - Sitio 7 : CARRERA 71 A BIS # 63D-38 -</v>
          </cell>
          <cell r="K1535">
            <v>44835</v>
          </cell>
          <cell r="L1535">
            <v>8715</v>
          </cell>
          <cell r="M1535">
            <v>10368</v>
          </cell>
          <cell r="N1535">
            <v>6113</v>
          </cell>
          <cell r="O1535">
            <v>457</v>
          </cell>
          <cell r="P1535">
            <v>841</v>
          </cell>
          <cell r="Q1535">
            <v>2.1000000000000001E-2</v>
          </cell>
          <cell r="R1535">
            <v>823.34</v>
          </cell>
          <cell r="S1535">
            <v>841</v>
          </cell>
          <cell r="T1535">
            <v>2.1000000000000001E-2</v>
          </cell>
          <cell r="U1535">
            <v>823.34</v>
          </cell>
          <cell r="V1535">
            <v>841</v>
          </cell>
          <cell r="W1535">
            <v>2.1000000000000001E-2</v>
          </cell>
          <cell r="X1535">
            <v>823.34</v>
          </cell>
          <cell r="Y1535">
            <v>841</v>
          </cell>
          <cell r="Z1535">
            <v>2.1000000000000001E-2</v>
          </cell>
          <cell r="AA1535">
            <v>823.34</v>
          </cell>
          <cell r="AB1535">
            <v>21121141.02</v>
          </cell>
          <cell r="AC1535" t="str">
            <v>Registro Valido</v>
          </cell>
          <cell r="AD1535">
            <v>841</v>
          </cell>
          <cell r="AE1535">
            <v>841</v>
          </cell>
          <cell r="AF1535">
            <v>841</v>
          </cell>
          <cell r="AG1535">
            <v>841</v>
          </cell>
          <cell r="AH1535">
            <v>831</v>
          </cell>
          <cell r="AI1535">
            <v>831</v>
          </cell>
          <cell r="AJ1535">
            <v>831</v>
          </cell>
          <cell r="AK1535">
            <v>831</v>
          </cell>
          <cell r="AM1535" t="str">
            <v>ALI_52_SEG_4</v>
          </cell>
          <cell r="AN1535" t="str">
            <v>ALI_52_SEG_4_VAL_21121141.02</v>
          </cell>
          <cell r="AO1535">
            <v>2</v>
          </cell>
          <cell r="AP1535">
            <v>21121141.02</v>
          </cell>
          <cell r="AQ1535" t="b">
            <v>1</v>
          </cell>
          <cell r="AR1535" t="str">
            <v/>
          </cell>
          <cell r="AS1535" t="str">
            <v>X</v>
          </cell>
          <cell r="AT1535" t="str">
            <v>ALI_52_SEG_4_X</v>
          </cell>
          <cell r="AU1535">
            <v>1</v>
          </cell>
          <cell r="AV1535" t="str">
            <v>Cotizacion Seleccionada</v>
          </cell>
        </row>
        <row r="1536">
          <cell r="A1536" t="b">
            <v>0</v>
          </cell>
          <cell r="B1536" t="str">
            <v>5to_Evento_973_V2_Pulpafruit_17491653.xlsm</v>
          </cell>
          <cell r="C1536">
            <v>52</v>
          </cell>
          <cell r="D1536">
            <v>2014</v>
          </cell>
          <cell r="E1536" t="str">
            <v>PulpaFruit S.A.S.</v>
          </cell>
          <cell r="F1536">
            <v>421</v>
          </cell>
          <cell r="G1536" t="str">
            <v>NECTAR Y CONCENTRADO DE FRUTA</v>
          </cell>
          <cell r="H1536" t="str">
            <v>52 : Néctar de Fruta ultrapasteurizado (Sabores: manzana, pera y durazno)</v>
          </cell>
          <cell r="I1536">
            <v>6</v>
          </cell>
          <cell r="J1536" t="str">
            <v>Sitio 1 : CARRERA 127#22G-18 INT 4 - Sitio 2 : SIBERIA KM 7.5 CELTA, LOTE 159 - Sitio 3 : CARRERA 68B #10A-18 - Sitio 4 : CALLE 24F#101B-15 - Sitio 5 : CARRERA 65B#10A-87 - Sitio 6 : AUTO MEDE KM 1,5 P INDUS FLORIDA BOD 23 - Sitio 7 : CARRERA 71 A BIS # 63D-38 -</v>
          </cell>
          <cell r="K1536">
            <v>44835</v>
          </cell>
          <cell r="L1536">
            <v>8770</v>
          </cell>
          <cell r="M1536">
            <v>10433</v>
          </cell>
          <cell r="N1536">
            <v>6153</v>
          </cell>
          <cell r="O1536">
            <v>460</v>
          </cell>
          <cell r="P1536">
            <v>841</v>
          </cell>
          <cell r="Q1536">
            <v>1.0999999999999999E-2</v>
          </cell>
          <cell r="R1536">
            <v>831.75</v>
          </cell>
          <cell r="S1536">
            <v>841</v>
          </cell>
          <cell r="T1536">
            <v>1.0999999999999999E-2</v>
          </cell>
          <cell r="U1536">
            <v>831.75</v>
          </cell>
          <cell r="V1536">
            <v>841</v>
          </cell>
          <cell r="W1536">
            <v>1.0999999999999999E-2</v>
          </cell>
          <cell r="X1536">
            <v>831.75</v>
          </cell>
          <cell r="Y1536">
            <v>841</v>
          </cell>
          <cell r="Z1536">
            <v>1.0999999999999999E-2</v>
          </cell>
          <cell r="AA1536">
            <v>831.75</v>
          </cell>
          <cell r="AB1536">
            <v>21472458</v>
          </cell>
          <cell r="AC1536" t="str">
            <v>Registro Valido</v>
          </cell>
          <cell r="AD1536">
            <v>841</v>
          </cell>
          <cell r="AE1536">
            <v>841</v>
          </cell>
          <cell r="AF1536">
            <v>841</v>
          </cell>
          <cell r="AG1536">
            <v>841</v>
          </cell>
          <cell r="AH1536">
            <v>831</v>
          </cell>
          <cell r="AI1536">
            <v>831</v>
          </cell>
          <cell r="AJ1536">
            <v>831</v>
          </cell>
          <cell r="AK1536">
            <v>831</v>
          </cell>
          <cell r="AM1536" t="str">
            <v>ALI_52_SEG_6</v>
          </cell>
          <cell r="AN1536" t="str">
            <v>ALI_52_SEG_6_VAL_21472458</v>
          </cell>
          <cell r="AO1536">
            <v>2</v>
          </cell>
          <cell r="AP1536">
            <v>21273416.640000001</v>
          </cell>
          <cell r="AQ1536" t="b">
            <v>0</v>
          </cell>
          <cell r="AR1536" t="str">
            <v/>
          </cell>
          <cell r="AS1536" t="str">
            <v/>
          </cell>
          <cell r="AT1536" t="str">
            <v>ALI_52_SEG_6_</v>
          </cell>
          <cell r="AU1536">
            <v>1</v>
          </cell>
          <cell r="AV1536" t="str">
            <v>No Seleccionada</v>
          </cell>
        </row>
        <row r="1537">
          <cell r="A1537" t="str">
            <v>ALI_52_SEG_7</v>
          </cell>
          <cell r="B1537" t="str">
            <v>5to_Evento_973_V2_Pulpafruit_17491653.xlsm</v>
          </cell>
          <cell r="C1537">
            <v>52</v>
          </cell>
          <cell r="D1537">
            <v>2014</v>
          </cell>
          <cell r="E1537" t="str">
            <v>PulpaFruit S.A.S.</v>
          </cell>
          <cell r="F1537">
            <v>422</v>
          </cell>
          <cell r="G1537" t="str">
            <v>NECTAR Y CONCENTRADO DE FRUTA</v>
          </cell>
          <cell r="H1537" t="str">
            <v>52 : Néctar de Fruta ultrapasteurizado (Sabores: manzana, pera y durazno)</v>
          </cell>
          <cell r="I1537">
            <v>7</v>
          </cell>
          <cell r="J1537" t="str">
            <v>Sitio 1 : CARRERA 127#22G-18 INT 4 - Sitio 2 : SIBERIA KM 7.5 CELTA, LOTE 159 - Sitio 3 : CARRERA 68B #10A-18 - Sitio 4 : CALLE 24F#101B-15 - Sitio 5 : CARRERA 65B#10A-87 - Sitio 6 : AUTO MEDE KM 1,5 P INDUS FLORIDA BOD 23 - Sitio 7 : CARRERA 71 A BIS # 63D-38 -</v>
          </cell>
          <cell r="K1537">
            <v>44835</v>
          </cell>
          <cell r="L1537">
            <v>8956</v>
          </cell>
          <cell r="M1537">
            <v>10654</v>
          </cell>
          <cell r="N1537">
            <v>6283</v>
          </cell>
          <cell r="O1537">
            <v>469</v>
          </cell>
          <cell r="P1537">
            <v>841</v>
          </cell>
          <cell r="Q1537">
            <v>2.1000000000000001E-2</v>
          </cell>
          <cell r="R1537">
            <v>823.34</v>
          </cell>
          <cell r="S1537">
            <v>841</v>
          </cell>
          <cell r="T1537">
            <v>2.1000000000000001E-2</v>
          </cell>
          <cell r="U1537">
            <v>823.34</v>
          </cell>
          <cell r="V1537">
            <v>841</v>
          </cell>
          <cell r="W1537">
            <v>2.1000000000000001E-2</v>
          </cell>
          <cell r="X1537">
            <v>823.34</v>
          </cell>
          <cell r="Y1537">
            <v>841</v>
          </cell>
          <cell r="Z1537">
            <v>2.1000000000000001E-2</v>
          </cell>
          <cell r="AA1537">
            <v>823.34</v>
          </cell>
          <cell r="AB1537">
            <v>21704889.080000002</v>
          </cell>
          <cell r="AC1537" t="str">
            <v>Registro Valido</v>
          </cell>
          <cell r="AD1537">
            <v>841</v>
          </cell>
          <cell r="AE1537">
            <v>841</v>
          </cell>
          <cell r="AF1537">
            <v>841</v>
          </cell>
          <cell r="AG1537">
            <v>841</v>
          </cell>
          <cell r="AH1537">
            <v>831</v>
          </cell>
          <cell r="AI1537">
            <v>831</v>
          </cell>
          <cell r="AJ1537">
            <v>831</v>
          </cell>
          <cell r="AK1537">
            <v>831</v>
          </cell>
          <cell r="AM1537" t="str">
            <v>ALI_52_SEG_7</v>
          </cell>
          <cell r="AN1537" t="str">
            <v>ALI_52_SEG_7_VAL_21704889.08</v>
          </cell>
          <cell r="AO1537">
            <v>2</v>
          </cell>
          <cell r="AP1537">
            <v>21704889.080000002</v>
          </cell>
          <cell r="AQ1537" t="b">
            <v>1</v>
          </cell>
          <cell r="AR1537" t="str">
            <v/>
          </cell>
          <cell r="AS1537" t="str">
            <v>X</v>
          </cell>
          <cell r="AT1537" t="str">
            <v>ALI_52_SEG_7_X</v>
          </cell>
          <cell r="AU1537">
            <v>1</v>
          </cell>
          <cell r="AV1537" t="str">
            <v>Cotizacion Seleccionada</v>
          </cell>
        </row>
        <row r="1538">
          <cell r="A1538" t="str">
            <v>ALI_52_SEG_8</v>
          </cell>
          <cell r="B1538" t="str">
            <v>5to_Evento_973_V2_Pulpafruit_17491653.xlsm</v>
          </cell>
          <cell r="C1538">
            <v>52</v>
          </cell>
          <cell r="D1538">
            <v>2014</v>
          </cell>
          <cell r="E1538" t="str">
            <v>PulpaFruit S.A.S.</v>
          </cell>
          <cell r="F1538">
            <v>423</v>
          </cell>
          <cell r="G1538" t="str">
            <v>NECTAR Y CONCENTRADO DE FRUTA</v>
          </cell>
          <cell r="H1538" t="str">
            <v>52 : Néctar de Fruta ultrapasteurizado (Sabores: manzana, pera y durazno)</v>
          </cell>
          <cell r="I1538">
            <v>8</v>
          </cell>
          <cell r="J1538" t="str">
            <v>Sitio 1 : CARRERA 127#22G-18 INT 4 - Sitio 2 : SIBERIA KM 7.5 CELTA, LOTE 159 - Sitio 3 : CARRERA 68B #10A-18 - Sitio 4 : CALLE 24F#101B-15 - Sitio 5 : CARRERA 65B#10A-87 - Sitio 6 : AUTO MEDE KM 1,5 P INDUS FLORIDA BOD 23 - Sitio 7 : CARRERA 71 A BIS # 63D-38 -</v>
          </cell>
          <cell r="K1538">
            <v>44835</v>
          </cell>
          <cell r="L1538">
            <v>8644</v>
          </cell>
          <cell r="M1538">
            <v>10285</v>
          </cell>
          <cell r="N1538">
            <v>6064</v>
          </cell>
          <cell r="O1538">
            <v>453</v>
          </cell>
          <cell r="P1538">
            <v>841</v>
          </cell>
          <cell r="Q1538">
            <v>2.1000000000000001E-2</v>
          </cell>
          <cell r="R1538">
            <v>823.34</v>
          </cell>
          <cell r="S1538">
            <v>841</v>
          </cell>
          <cell r="T1538">
            <v>2.1000000000000001E-2</v>
          </cell>
          <cell r="U1538">
            <v>823.34</v>
          </cell>
          <cell r="V1538">
            <v>841</v>
          </cell>
          <cell r="W1538">
            <v>2.1000000000000001E-2</v>
          </cell>
          <cell r="X1538">
            <v>823.34</v>
          </cell>
          <cell r="Y1538">
            <v>841</v>
          </cell>
          <cell r="Z1538">
            <v>2.1000000000000001E-2</v>
          </cell>
          <cell r="AA1538">
            <v>823.34</v>
          </cell>
          <cell r="AB1538">
            <v>20950709.639999997</v>
          </cell>
          <cell r="AC1538" t="str">
            <v>Registro Valido</v>
          </cell>
          <cell r="AD1538">
            <v>841</v>
          </cell>
          <cell r="AE1538">
            <v>841</v>
          </cell>
          <cell r="AF1538">
            <v>841</v>
          </cell>
          <cell r="AG1538">
            <v>841</v>
          </cell>
          <cell r="AH1538">
            <v>831</v>
          </cell>
          <cell r="AI1538">
            <v>831</v>
          </cell>
          <cell r="AJ1538">
            <v>831</v>
          </cell>
          <cell r="AK1538">
            <v>831</v>
          </cell>
          <cell r="AM1538" t="str">
            <v>ALI_52_SEG_8</v>
          </cell>
          <cell r="AN1538" t="str">
            <v>ALI_52_SEG_8_VAL_20950709.64</v>
          </cell>
          <cell r="AO1538">
            <v>2</v>
          </cell>
          <cell r="AP1538">
            <v>20950709.639999997</v>
          </cell>
          <cell r="AQ1538" t="b">
            <v>1</v>
          </cell>
          <cell r="AR1538" t="str">
            <v/>
          </cell>
          <cell r="AS1538" t="str">
            <v>X</v>
          </cell>
          <cell r="AT1538" t="str">
            <v>ALI_52_SEG_8_X</v>
          </cell>
          <cell r="AU1538">
            <v>1</v>
          </cell>
          <cell r="AV1538" t="str">
            <v>Cotizacion Seleccionada</v>
          </cell>
        </row>
        <row r="1539">
          <cell r="A1539" t="b">
            <v>0</v>
          </cell>
          <cell r="B1539" t="str">
            <v>5to_Evento_973_V2_Pulpafruit_17491653.xlsm</v>
          </cell>
          <cell r="C1539">
            <v>52</v>
          </cell>
          <cell r="D1539">
            <v>2014</v>
          </cell>
          <cell r="E1539" t="str">
            <v>PulpaFruit S.A.S.</v>
          </cell>
          <cell r="F1539">
            <v>424</v>
          </cell>
          <cell r="G1539" t="str">
            <v>NECTAR Y CONCENTRADO DE FRUTA</v>
          </cell>
          <cell r="H1539" t="str">
            <v>52 : Néctar de Fruta ultrapasteurizado (Sabores: manzana, pera y durazno)</v>
          </cell>
          <cell r="I1539">
            <v>9</v>
          </cell>
          <cell r="J1539" t="str">
            <v>Sitio 1 : CARRERA 127#22G-18 INT 4 - Sitio 2 : SIBERIA KM 7.5 CELTA, LOTE 159 - Sitio 3 : CARRERA 68B #10A-18 - Sitio 4 : CALLE 24F#101B-15 - Sitio 5 : CARRERA 65B#10A-87 - Sitio 6 : AUTO MEDE KM 1,5 P INDUS FLORIDA BOD 23 - Sitio 7 : CARRERA 71 A BIS # 63D-38 -</v>
          </cell>
          <cell r="K1539">
            <v>44835</v>
          </cell>
          <cell r="L1539">
            <v>8735</v>
          </cell>
          <cell r="M1539">
            <v>10393</v>
          </cell>
          <cell r="N1539">
            <v>6127</v>
          </cell>
          <cell r="O1539">
            <v>458</v>
          </cell>
          <cell r="P1539">
            <v>841</v>
          </cell>
          <cell r="Q1539">
            <v>1.0999999999999999E-2</v>
          </cell>
          <cell r="R1539">
            <v>831.75</v>
          </cell>
          <cell r="S1539">
            <v>841</v>
          </cell>
          <cell r="T1539">
            <v>1.0999999999999999E-2</v>
          </cell>
          <cell r="U1539">
            <v>831.75</v>
          </cell>
          <cell r="V1539">
            <v>841</v>
          </cell>
          <cell r="W1539">
            <v>1.0999999999999999E-2</v>
          </cell>
          <cell r="X1539">
            <v>831.75</v>
          </cell>
          <cell r="Y1539">
            <v>841</v>
          </cell>
          <cell r="Z1539">
            <v>1.0999999999999999E-2</v>
          </cell>
          <cell r="AA1539">
            <v>831.75</v>
          </cell>
          <cell r="AB1539">
            <v>21386787.75</v>
          </cell>
          <cell r="AC1539" t="str">
            <v>Registro Valido</v>
          </cell>
          <cell r="AD1539">
            <v>841</v>
          </cell>
          <cell r="AE1539">
            <v>841</v>
          </cell>
          <cell r="AF1539">
            <v>841</v>
          </cell>
          <cell r="AG1539">
            <v>841</v>
          </cell>
          <cell r="AH1539">
            <v>831</v>
          </cell>
          <cell r="AI1539">
            <v>831</v>
          </cell>
          <cell r="AJ1539">
            <v>831</v>
          </cell>
          <cell r="AK1539">
            <v>831</v>
          </cell>
          <cell r="AM1539" t="str">
            <v>ALI_52_SEG_9</v>
          </cell>
          <cell r="AN1539" t="str">
            <v>ALI_52_SEG_9_VAL_21386787.75</v>
          </cell>
          <cell r="AO1539">
            <v>2</v>
          </cell>
          <cell r="AP1539">
            <v>21145342.68</v>
          </cell>
          <cell r="AQ1539" t="b">
            <v>0</v>
          </cell>
          <cell r="AR1539" t="str">
            <v/>
          </cell>
          <cell r="AS1539" t="str">
            <v/>
          </cell>
          <cell r="AT1539" t="str">
            <v>ALI_52_SEG_9_</v>
          </cell>
          <cell r="AU1539">
            <v>1</v>
          </cell>
          <cell r="AV1539" t="str">
            <v>No Seleccionada</v>
          </cell>
        </row>
        <row r="1540">
          <cell r="A1540" t="b">
            <v>0</v>
          </cell>
          <cell r="B1540" t="str">
            <v>5to_Evento_973_V2_Pulpafruit_17491653.xlsm</v>
          </cell>
          <cell r="C1540">
            <v>52</v>
          </cell>
          <cell r="D1540">
            <v>2014</v>
          </cell>
          <cell r="E1540" t="str">
            <v>PulpaFruit S.A.S.</v>
          </cell>
          <cell r="F1540">
            <v>425</v>
          </cell>
          <cell r="G1540" t="str">
            <v>NECTAR Y CONCENTRADO DE FRUTA</v>
          </cell>
          <cell r="H1540" t="str">
            <v>52 : Néctar de Fruta ultrapasteurizado (Sabores: manzana, pera y durazno)</v>
          </cell>
          <cell r="I1540">
            <v>10</v>
          </cell>
          <cell r="J1540" t="str">
            <v>Sitio 1 : CARRERA 127#22G-18 INT 4 - Sitio 2 : SIBERIA KM 7.5 CELTA, LOTE 159 - Sitio 3 : CARRERA 68B #10A-18 - Sitio 4 : CALLE 24F#101B-15 - Sitio 5 : CARRERA 65B#10A-87 - Sitio 6 : AUTO MEDE KM 1,5 P INDUS FLORIDA BOD 23 - Sitio 7 : CARRERA 71 A BIS # 63D-38 -</v>
          </cell>
          <cell r="K1540">
            <v>44835</v>
          </cell>
          <cell r="L1540">
            <v>8748</v>
          </cell>
          <cell r="M1540">
            <v>10408</v>
          </cell>
          <cell r="N1540">
            <v>6137</v>
          </cell>
          <cell r="O1540">
            <v>459</v>
          </cell>
          <cell r="P1540">
            <v>841</v>
          </cell>
          <cell r="Q1540">
            <v>1.0999999999999999E-2</v>
          </cell>
          <cell r="R1540">
            <v>831.75</v>
          </cell>
          <cell r="S1540">
            <v>841</v>
          </cell>
          <cell r="T1540">
            <v>1.0999999999999999E-2</v>
          </cell>
          <cell r="U1540">
            <v>831.75</v>
          </cell>
          <cell r="V1540">
            <v>841</v>
          </cell>
          <cell r="W1540">
            <v>1.0999999999999999E-2</v>
          </cell>
          <cell r="X1540">
            <v>831.75</v>
          </cell>
          <cell r="Y1540">
            <v>841</v>
          </cell>
          <cell r="Z1540">
            <v>1.0999999999999999E-2</v>
          </cell>
          <cell r="AA1540">
            <v>831.75</v>
          </cell>
          <cell r="AB1540">
            <v>21419226</v>
          </cell>
          <cell r="AC1540" t="str">
            <v>Registro Valido</v>
          </cell>
          <cell r="AD1540">
            <v>841</v>
          </cell>
          <cell r="AE1540">
            <v>841</v>
          </cell>
          <cell r="AF1540">
            <v>841</v>
          </cell>
          <cell r="AG1540">
            <v>841</v>
          </cell>
          <cell r="AH1540">
            <v>831</v>
          </cell>
          <cell r="AI1540">
            <v>831</v>
          </cell>
          <cell r="AJ1540">
            <v>831</v>
          </cell>
          <cell r="AK1540">
            <v>831</v>
          </cell>
          <cell r="AM1540" t="str">
            <v>ALI_52_SEG_10</v>
          </cell>
          <cell r="AN1540" t="str">
            <v>ALI_52_SEG_10_VAL_21419226</v>
          </cell>
          <cell r="AO1540">
            <v>2</v>
          </cell>
          <cell r="AP1540">
            <v>21263941.440000001</v>
          </cell>
          <cell r="AQ1540" t="b">
            <v>0</v>
          </cell>
          <cell r="AR1540" t="str">
            <v/>
          </cell>
          <cell r="AS1540" t="str">
            <v/>
          </cell>
          <cell r="AT1540" t="str">
            <v>ALI_52_SEG_10_</v>
          </cell>
          <cell r="AU1540">
            <v>1</v>
          </cell>
          <cell r="AV1540" t="str">
            <v>No Seleccionada</v>
          </cell>
        </row>
        <row r="1541">
          <cell r="A1541" t="str">
            <v>ALI_52_SEG_11</v>
          </cell>
          <cell r="B1541" t="str">
            <v>5to_Evento_973_V2_Pulpafruit_17491653.xlsm</v>
          </cell>
          <cell r="C1541">
            <v>52</v>
          </cell>
          <cell r="D1541">
            <v>2014</v>
          </cell>
          <cell r="E1541" t="str">
            <v>PulpaFruit S.A.S.</v>
          </cell>
          <cell r="F1541">
            <v>426</v>
          </cell>
          <cell r="G1541" t="str">
            <v>NECTAR Y CONCENTRADO DE FRUTA</v>
          </cell>
          <cell r="H1541" t="str">
            <v>52 : Néctar de Fruta ultrapasteurizado (Sabores: manzana, pera y durazno)</v>
          </cell>
          <cell r="I1541">
            <v>11</v>
          </cell>
          <cell r="J1541" t="str">
            <v>Sitio 1 : CARRERA 127#22G-18 INT 4 - Sitio 2 : SIBERIA KM 7.5 CELTA, LOTE 159 - Sitio 3 : CARRERA 68B #10A-18 - Sitio 4 : CALLE 24F#101B-15 - Sitio 5 : CARRERA 65B#10A-87 - Sitio 6 : AUTO MEDE KM 1,5 P INDUS FLORIDA BOD 23 - Sitio 7 : CARRERA 71 A BIS # 63D-38 -</v>
          </cell>
          <cell r="K1541">
            <v>44835</v>
          </cell>
          <cell r="L1541">
            <v>8615</v>
          </cell>
          <cell r="M1541">
            <v>10249</v>
          </cell>
          <cell r="N1541">
            <v>6042</v>
          </cell>
          <cell r="O1541">
            <v>452</v>
          </cell>
          <cell r="P1541">
            <v>841</v>
          </cell>
          <cell r="Q1541">
            <v>2.1000000000000001E-2</v>
          </cell>
          <cell r="R1541">
            <v>823.34</v>
          </cell>
          <cell r="S1541">
            <v>841</v>
          </cell>
          <cell r="T1541">
            <v>2.1000000000000001E-2</v>
          </cell>
          <cell r="U1541">
            <v>823.34</v>
          </cell>
          <cell r="V1541">
            <v>841</v>
          </cell>
          <cell r="W1541">
            <v>2.1000000000000001E-2</v>
          </cell>
          <cell r="X1541">
            <v>823.34</v>
          </cell>
          <cell r="Y1541">
            <v>841</v>
          </cell>
          <cell r="Z1541">
            <v>2.1000000000000001E-2</v>
          </cell>
          <cell r="AA1541">
            <v>823.34</v>
          </cell>
          <cell r="AB1541">
            <v>20878255.720000003</v>
          </cell>
          <cell r="AC1541" t="str">
            <v>Registro Valido</v>
          </cell>
          <cell r="AD1541">
            <v>841</v>
          </cell>
          <cell r="AE1541">
            <v>841</v>
          </cell>
          <cell r="AF1541">
            <v>841</v>
          </cell>
          <cell r="AG1541">
            <v>841</v>
          </cell>
          <cell r="AH1541">
            <v>831</v>
          </cell>
          <cell r="AI1541">
            <v>831</v>
          </cell>
          <cell r="AJ1541">
            <v>831</v>
          </cell>
          <cell r="AK1541">
            <v>831</v>
          </cell>
          <cell r="AM1541" t="str">
            <v>ALI_52_SEG_11</v>
          </cell>
          <cell r="AN1541" t="str">
            <v>ALI_52_SEG_11_VAL_20878255.72</v>
          </cell>
          <cell r="AO1541">
            <v>2</v>
          </cell>
          <cell r="AP1541">
            <v>20878255.720000003</v>
          </cell>
          <cell r="AQ1541" t="b">
            <v>1</v>
          </cell>
          <cell r="AR1541" t="str">
            <v/>
          </cell>
          <cell r="AS1541" t="str">
            <v>X</v>
          </cell>
          <cell r="AT1541" t="str">
            <v>ALI_52_SEG_11_X</v>
          </cell>
          <cell r="AU1541">
            <v>1</v>
          </cell>
          <cell r="AV1541" t="str">
            <v>Cotizacion Seleccionada</v>
          </cell>
        </row>
        <row r="1542">
          <cell r="A1542" t="b">
            <v>0</v>
          </cell>
          <cell r="B1542" t="str">
            <v>5to_Evento_973_V2_Pulpafruit_17491653.xlsm</v>
          </cell>
          <cell r="C1542">
            <v>52</v>
          </cell>
          <cell r="D1542">
            <v>2014</v>
          </cell>
          <cell r="E1542" t="str">
            <v>PulpaFruit S.A.S.</v>
          </cell>
          <cell r="F1542">
            <v>579</v>
          </cell>
          <cell r="G1542" t="str">
            <v>NECTAR Y CONCENTRADO DE FRUTA</v>
          </cell>
          <cell r="H1542" t="str">
            <v>52 : Néctar de Fruta ultrapasteurizado (Sabores: manzana, pera y durazno)</v>
          </cell>
          <cell r="I1542">
            <v>1</v>
          </cell>
          <cell r="J1542" t="str">
            <v>Sitio 1 : CARRERA 127#22G-18 INT 4 - Sitio 2 : SIBERIA KM 7.5 CELTA, LOTE 159 - Sitio 3 : CARRERA 68B #10A-18 - Sitio 4 : CALLE 24F#101B-15 - Sitio 5 : CARRERA 65B#10A-87 - Sitio 6 : AUTO MEDE KM 1,5 P INDUS FLORIDA BOD 23 - Sitio 7 : CARRERA 71 A BIS # 63D-38 -</v>
          </cell>
          <cell r="K1542">
            <v>44835</v>
          </cell>
          <cell r="L1542">
            <v>2968</v>
          </cell>
          <cell r="M1542">
            <v>3095</v>
          </cell>
          <cell r="N1542">
            <v>2378</v>
          </cell>
          <cell r="O1542">
            <v>100</v>
          </cell>
          <cell r="P1542">
            <v>841</v>
          </cell>
          <cell r="Q1542">
            <v>1.0999999999999999E-2</v>
          </cell>
          <cell r="R1542">
            <v>831.75</v>
          </cell>
          <cell r="S1542">
            <v>841</v>
          </cell>
          <cell r="T1542">
            <v>1.0999999999999999E-2</v>
          </cell>
          <cell r="U1542">
            <v>831.75</v>
          </cell>
          <cell r="V1542">
            <v>841</v>
          </cell>
          <cell r="W1542">
            <v>1.0999999999999999E-2</v>
          </cell>
          <cell r="X1542">
            <v>831.75</v>
          </cell>
          <cell r="Y1542">
            <v>841</v>
          </cell>
          <cell r="Z1542">
            <v>1.0999999999999999E-2</v>
          </cell>
          <cell r="AA1542">
            <v>831.75</v>
          </cell>
          <cell r="AB1542">
            <v>7103976.75</v>
          </cell>
          <cell r="AC1542" t="str">
            <v>Registro Valido</v>
          </cell>
          <cell r="AD1542">
            <v>841</v>
          </cell>
          <cell r="AE1542">
            <v>841</v>
          </cell>
          <cell r="AF1542">
            <v>841</v>
          </cell>
          <cell r="AG1542">
            <v>841</v>
          </cell>
          <cell r="AH1542">
            <v>831</v>
          </cell>
          <cell r="AI1542">
            <v>831</v>
          </cell>
          <cell r="AJ1542">
            <v>831</v>
          </cell>
          <cell r="AK1542">
            <v>831</v>
          </cell>
          <cell r="AM1542" t="str">
            <v>ALI_52_SEG_1</v>
          </cell>
          <cell r="AN1542" t="str">
            <v>ALI_52_SEG_1_VAL_7103976.75</v>
          </cell>
          <cell r="AO1542">
            <v>2</v>
          </cell>
          <cell r="AP1542">
            <v>7059648.959999999</v>
          </cell>
          <cell r="AQ1542" t="b">
            <v>0</v>
          </cell>
          <cell r="AR1542" t="str">
            <v/>
          </cell>
          <cell r="AS1542" t="str">
            <v/>
          </cell>
          <cell r="AT1542" t="str">
            <v>ALI_52_SEG_1_</v>
          </cell>
          <cell r="AU1542">
            <v>1</v>
          </cell>
          <cell r="AV1542" t="str">
            <v>No Seleccionada</v>
          </cell>
        </row>
        <row r="1543">
          <cell r="A1543" t="b">
            <v>0</v>
          </cell>
          <cell r="B1543" t="str">
            <v>5to_Evento_973_V2_Pulpafruit_17491653.xlsm</v>
          </cell>
          <cell r="C1543">
            <v>52</v>
          </cell>
          <cell r="D1543">
            <v>2014</v>
          </cell>
          <cell r="E1543" t="str">
            <v>PulpaFruit S.A.S.</v>
          </cell>
          <cell r="F1543">
            <v>580</v>
          </cell>
          <cell r="G1543" t="str">
            <v>NECTAR Y CONCENTRADO DE FRUTA</v>
          </cell>
          <cell r="H1543" t="str">
            <v>52 : Néctar de Fruta ultrapasteurizado (Sabores: manzana, pera y durazno)</v>
          </cell>
          <cell r="I1543">
            <v>2</v>
          </cell>
          <cell r="J1543" t="str">
            <v>Sitio 1 : CARRERA 127#22G-18 INT 4 - Sitio 2 : SIBERIA KM 7.5 CELTA, LOTE 159 - Sitio 3 : CARRERA 68B #10A-18 - Sitio 4 : CALLE 24F#101B-15 - Sitio 5 : CARRERA 65B#10A-87 - Sitio 6 : AUTO MEDE KM 1,5 P INDUS FLORIDA BOD 23 - Sitio 7 : CARRERA 71 A BIS # 63D-38 -</v>
          </cell>
          <cell r="K1543">
            <v>44835</v>
          </cell>
          <cell r="L1543">
            <v>3037</v>
          </cell>
          <cell r="M1543">
            <v>3165</v>
          </cell>
          <cell r="N1543">
            <v>2431</v>
          </cell>
          <cell r="O1543">
            <v>102</v>
          </cell>
          <cell r="P1543">
            <v>841</v>
          </cell>
          <cell r="Q1543">
            <v>1.0999999999999999E-2</v>
          </cell>
          <cell r="R1543">
            <v>831.75</v>
          </cell>
          <cell r="S1543">
            <v>841</v>
          </cell>
          <cell r="T1543">
            <v>1.0999999999999999E-2</v>
          </cell>
          <cell r="U1543">
            <v>831.75</v>
          </cell>
          <cell r="V1543">
            <v>841</v>
          </cell>
          <cell r="W1543">
            <v>1.0999999999999999E-2</v>
          </cell>
          <cell r="X1543">
            <v>831.75</v>
          </cell>
          <cell r="Y1543">
            <v>841</v>
          </cell>
          <cell r="Z1543">
            <v>1.0999999999999999E-2</v>
          </cell>
          <cell r="AA1543">
            <v>831.75</v>
          </cell>
          <cell r="AB1543">
            <v>7265336.25</v>
          </cell>
          <cell r="AC1543" t="str">
            <v>Registro Valido</v>
          </cell>
          <cell r="AD1543">
            <v>841</v>
          </cell>
          <cell r="AE1543">
            <v>841</v>
          </cell>
          <cell r="AF1543">
            <v>841</v>
          </cell>
          <cell r="AG1543">
            <v>841</v>
          </cell>
          <cell r="AH1543">
            <v>831</v>
          </cell>
          <cell r="AI1543">
            <v>831</v>
          </cell>
          <cell r="AJ1543">
            <v>831</v>
          </cell>
          <cell r="AK1543">
            <v>831</v>
          </cell>
          <cell r="AM1543" t="str">
            <v>ALI_52_SEG_2</v>
          </cell>
          <cell r="AN1543" t="str">
            <v>ALI_52_SEG_2_VAL_7265336.25</v>
          </cell>
          <cell r="AO1543">
            <v>2</v>
          </cell>
          <cell r="AP1543">
            <v>7205326.7999999998</v>
          </cell>
          <cell r="AQ1543" t="b">
            <v>0</v>
          </cell>
          <cell r="AR1543" t="str">
            <v/>
          </cell>
          <cell r="AS1543" t="str">
            <v/>
          </cell>
          <cell r="AT1543" t="str">
            <v>ALI_52_SEG_2_</v>
          </cell>
          <cell r="AU1543">
            <v>1</v>
          </cell>
          <cell r="AV1543" t="str">
            <v>No Seleccionada</v>
          </cell>
        </row>
        <row r="1544">
          <cell r="A1544" t="b">
            <v>0</v>
          </cell>
          <cell r="B1544" t="str">
            <v>5to_Evento_973_V2_Pulpafruit_17491653.xlsm</v>
          </cell>
          <cell r="C1544">
            <v>52</v>
          </cell>
          <cell r="D1544">
            <v>2014</v>
          </cell>
          <cell r="E1544" t="str">
            <v>PulpaFruit S.A.S.</v>
          </cell>
          <cell r="F1544">
            <v>581</v>
          </cell>
          <cell r="G1544" t="str">
            <v>NECTAR Y CONCENTRADO DE FRUTA</v>
          </cell>
          <cell r="H1544" t="str">
            <v>52 : Néctar de Fruta ultrapasteurizado (Sabores: manzana, pera y durazno)</v>
          </cell>
          <cell r="I1544">
            <v>3</v>
          </cell>
          <cell r="J1544" t="str">
            <v>Sitio 1 : CARRERA 127#22G-18 INT 4 - Sitio 2 : SIBERIA KM 7.5 CELTA, LOTE 159 - Sitio 3 : CARRERA 68B #10A-18 - Sitio 4 : CALLE 24F#101B-15 - Sitio 5 : CARRERA 65B#10A-87 - Sitio 6 : AUTO MEDE KM 1,5 P INDUS FLORIDA BOD 23 - Sitio 7 : CARRERA 71 A BIS # 63D-38 -</v>
          </cell>
          <cell r="K1544">
            <v>44835</v>
          </cell>
          <cell r="L1544">
            <v>3017</v>
          </cell>
          <cell r="M1544">
            <v>3146</v>
          </cell>
          <cell r="N1544">
            <v>2416</v>
          </cell>
          <cell r="O1544">
            <v>102</v>
          </cell>
          <cell r="P1544">
            <v>841</v>
          </cell>
          <cell r="Q1544">
            <v>1.0999999999999999E-2</v>
          </cell>
          <cell r="R1544">
            <v>831.75</v>
          </cell>
          <cell r="S1544">
            <v>841</v>
          </cell>
          <cell r="T1544">
            <v>1.0999999999999999E-2</v>
          </cell>
          <cell r="U1544">
            <v>831.75</v>
          </cell>
          <cell r="V1544">
            <v>841</v>
          </cell>
          <cell r="W1544">
            <v>1.0999999999999999E-2</v>
          </cell>
          <cell r="X1544">
            <v>831.75</v>
          </cell>
          <cell r="Y1544">
            <v>841</v>
          </cell>
          <cell r="Z1544">
            <v>1.0999999999999999E-2</v>
          </cell>
          <cell r="AA1544">
            <v>831.75</v>
          </cell>
          <cell r="AB1544">
            <v>7220421.75</v>
          </cell>
          <cell r="AC1544" t="str">
            <v>Registro Valido</v>
          </cell>
          <cell r="AD1544">
            <v>841</v>
          </cell>
          <cell r="AE1544">
            <v>841</v>
          </cell>
          <cell r="AF1544">
            <v>841</v>
          </cell>
          <cell r="AG1544">
            <v>841</v>
          </cell>
          <cell r="AH1544">
            <v>831</v>
          </cell>
          <cell r="AI1544">
            <v>831</v>
          </cell>
          <cell r="AJ1544">
            <v>831</v>
          </cell>
          <cell r="AK1544">
            <v>831</v>
          </cell>
          <cell r="AM1544" t="str">
            <v>ALI_52_SEG_3</v>
          </cell>
          <cell r="AN1544" t="str">
            <v>ALI_52_SEG_3_VAL_7220421.75</v>
          </cell>
          <cell r="AO1544">
            <v>2</v>
          </cell>
          <cell r="AP1544">
            <v>7171721.3400000008</v>
          </cell>
          <cell r="AQ1544" t="b">
            <v>0</v>
          </cell>
          <cell r="AR1544" t="str">
            <v/>
          </cell>
          <cell r="AS1544" t="str">
            <v/>
          </cell>
          <cell r="AT1544" t="str">
            <v>ALI_52_SEG_3_</v>
          </cell>
          <cell r="AU1544">
            <v>1</v>
          </cell>
          <cell r="AV1544" t="str">
            <v>No Seleccionada</v>
          </cell>
        </row>
        <row r="1545">
          <cell r="A1545" t="b">
            <v>0</v>
          </cell>
          <cell r="B1545" t="str">
            <v>5to_Evento_973_V2_Pulpafruit_17491653.xlsm</v>
          </cell>
          <cell r="C1545">
            <v>52</v>
          </cell>
          <cell r="D1545">
            <v>2014</v>
          </cell>
          <cell r="E1545" t="str">
            <v>PulpaFruit S.A.S.</v>
          </cell>
          <cell r="F1545">
            <v>582</v>
          </cell>
          <cell r="G1545" t="str">
            <v>NECTAR Y CONCENTRADO DE FRUTA</v>
          </cell>
          <cell r="H1545" t="str">
            <v>52 : Néctar de Fruta ultrapasteurizado (Sabores: manzana, pera y durazno)</v>
          </cell>
          <cell r="I1545">
            <v>5</v>
          </cell>
          <cell r="J1545" t="str">
            <v>Sitio 1 : CARRERA 127#22G-18 INT 4 - Sitio 2 : SIBERIA KM 7.5 CELTA, LOTE 159 - Sitio 3 : CARRERA 68B #10A-18 - Sitio 4 : CALLE 24F#101B-15 - Sitio 5 : CARRERA 65B#10A-87 - Sitio 6 : AUTO MEDE KM 1,5 P INDUS FLORIDA BOD 23 - Sitio 7 : CARRERA 71 A BIS # 63D-38 -</v>
          </cell>
          <cell r="K1545">
            <v>44835</v>
          </cell>
          <cell r="L1545">
            <v>2989</v>
          </cell>
          <cell r="M1545">
            <v>3116</v>
          </cell>
          <cell r="N1545">
            <v>2393</v>
          </cell>
          <cell r="O1545">
            <v>101</v>
          </cell>
          <cell r="P1545">
            <v>841</v>
          </cell>
          <cell r="Q1545">
            <v>1.0999999999999999E-2</v>
          </cell>
          <cell r="R1545">
            <v>831.75</v>
          </cell>
          <cell r="S1545">
            <v>841</v>
          </cell>
          <cell r="T1545">
            <v>1.0999999999999999E-2</v>
          </cell>
          <cell r="U1545">
            <v>831.75</v>
          </cell>
          <cell r="V1545">
            <v>841</v>
          </cell>
          <cell r="W1545">
            <v>1.0999999999999999E-2</v>
          </cell>
          <cell r="X1545">
            <v>831.75</v>
          </cell>
          <cell r="Y1545">
            <v>841</v>
          </cell>
          <cell r="Z1545">
            <v>1.0999999999999999E-2</v>
          </cell>
          <cell r="AA1545">
            <v>831.75</v>
          </cell>
          <cell r="AB1545">
            <v>7152218.25</v>
          </cell>
          <cell r="AC1545" t="str">
            <v>Registro Valido</v>
          </cell>
          <cell r="AD1545">
            <v>841</v>
          </cell>
          <cell r="AE1545">
            <v>841</v>
          </cell>
          <cell r="AF1545">
            <v>841</v>
          </cell>
          <cell r="AG1545">
            <v>841</v>
          </cell>
          <cell r="AH1545">
            <v>831</v>
          </cell>
          <cell r="AI1545">
            <v>831</v>
          </cell>
          <cell r="AJ1545">
            <v>831</v>
          </cell>
          <cell r="AK1545">
            <v>831</v>
          </cell>
          <cell r="AM1545" t="str">
            <v>ALI_52_SEG_5</v>
          </cell>
          <cell r="AN1545" t="str">
            <v>ALI_52_SEG_5_VAL_7152218.25</v>
          </cell>
          <cell r="AO1545">
            <v>2</v>
          </cell>
          <cell r="AP1545">
            <v>7071473.6400000015</v>
          </cell>
          <cell r="AQ1545" t="b">
            <v>0</v>
          </cell>
          <cell r="AR1545" t="str">
            <v/>
          </cell>
          <cell r="AS1545" t="str">
            <v/>
          </cell>
          <cell r="AT1545" t="str">
            <v>ALI_52_SEG_5_</v>
          </cell>
          <cell r="AU1545">
            <v>1</v>
          </cell>
          <cell r="AV1545" t="str">
            <v>No Seleccionada</v>
          </cell>
        </row>
        <row r="1546">
          <cell r="A1546" t="str">
            <v>ALI_52_SEG_12</v>
          </cell>
          <cell r="B1546" t="str">
            <v>5to_Evento_973_V2_Pulpafruit_17491653.xlsm</v>
          </cell>
          <cell r="C1546">
            <v>52</v>
          </cell>
          <cell r="D1546">
            <v>2014</v>
          </cell>
          <cell r="E1546" t="str">
            <v>PulpaFruit S.A.S.</v>
          </cell>
          <cell r="F1546">
            <v>583</v>
          </cell>
          <cell r="G1546" t="str">
            <v>NECTAR Y CONCENTRADO DE FRUTA</v>
          </cell>
          <cell r="H1546" t="str">
            <v>52 : Néctar de Fruta ultrapasteurizado (Sabores: manzana, pera y durazno)</v>
          </cell>
          <cell r="I1546">
            <v>12</v>
          </cell>
          <cell r="J1546" t="str">
            <v>Sitio 1 : CARRERA 127#22G-18 INT 4 - Sitio 2 : SIBERIA KM 7.5 CELTA, LOTE 159 - Sitio 3 : CARRERA 68B #10A-18 - Sitio 4 : CALLE 24F#101B-15 - Sitio 5 : CARRERA 65B#10A-87 - Sitio 6 : AUTO MEDE KM 1,5 P INDUS FLORIDA BOD 23 - Sitio 7 : CARRERA 71 A BIS # 63D-38 -</v>
          </cell>
          <cell r="K1546">
            <v>44835</v>
          </cell>
          <cell r="L1546">
            <v>2884</v>
          </cell>
          <cell r="M1546">
            <v>3006</v>
          </cell>
          <cell r="N1546">
            <v>2310</v>
          </cell>
          <cell r="O1546">
            <v>97</v>
          </cell>
          <cell r="P1546">
            <v>841</v>
          </cell>
          <cell r="Q1546">
            <v>2.1000000000000001E-2</v>
          </cell>
          <cell r="R1546">
            <v>823.34</v>
          </cell>
          <cell r="S1546">
            <v>841</v>
          </cell>
          <cell r="T1546">
            <v>2.1000000000000001E-2</v>
          </cell>
          <cell r="U1546">
            <v>823.34</v>
          </cell>
          <cell r="V1546">
            <v>841</v>
          </cell>
          <cell r="W1546">
            <v>2.1000000000000001E-2</v>
          </cell>
          <cell r="X1546">
            <v>823.34</v>
          </cell>
          <cell r="Y1546">
            <v>841</v>
          </cell>
          <cell r="Z1546">
            <v>2.1000000000000001E-2</v>
          </cell>
          <cell r="AA1546">
            <v>823.34</v>
          </cell>
          <cell r="AB1546">
            <v>6831251.9800000004</v>
          </cell>
          <cell r="AC1546" t="str">
            <v>Registro Valido</v>
          </cell>
          <cell r="AD1546">
            <v>841</v>
          </cell>
          <cell r="AE1546">
            <v>841</v>
          </cell>
          <cell r="AF1546">
            <v>841</v>
          </cell>
          <cell r="AG1546">
            <v>841</v>
          </cell>
          <cell r="AH1546">
            <v>831</v>
          </cell>
          <cell r="AI1546">
            <v>831</v>
          </cell>
          <cell r="AJ1546">
            <v>831</v>
          </cell>
          <cell r="AK1546">
            <v>831</v>
          </cell>
          <cell r="AM1546" t="str">
            <v>ALI_52_SEG_12</v>
          </cell>
          <cell r="AN1546" t="str">
            <v>ALI_52_SEG_12_VAL_6831251.98</v>
          </cell>
          <cell r="AO1546">
            <v>2</v>
          </cell>
          <cell r="AP1546">
            <v>6831251.9800000004</v>
          </cell>
          <cell r="AQ1546" t="b">
            <v>1</v>
          </cell>
          <cell r="AR1546" t="str">
            <v/>
          </cell>
          <cell r="AS1546" t="str">
            <v>X</v>
          </cell>
          <cell r="AT1546" t="str">
            <v>ALI_52_SEG_12_X</v>
          </cell>
          <cell r="AU1546">
            <v>1</v>
          </cell>
          <cell r="AV1546" t="str">
            <v>Cotizacion Seleccionada</v>
          </cell>
        </row>
        <row r="1547">
          <cell r="A1547" t="b">
            <v>0</v>
          </cell>
          <cell r="B1547" t="str">
            <v>5to_Evento_973_V2_Pulpafruit_17491653.xlsm</v>
          </cell>
          <cell r="C1547">
            <v>52</v>
          </cell>
          <cell r="D1547">
            <v>2014</v>
          </cell>
          <cell r="E1547" t="str">
            <v>PulpaFruit S.A.S.</v>
          </cell>
          <cell r="F1547">
            <v>584</v>
          </cell>
          <cell r="G1547" t="str">
            <v>NECTAR Y CONCENTRADO DE FRUTA</v>
          </cell>
          <cell r="H1547" t="str">
            <v>52 : Néctar de Fruta ultrapasteurizado (Sabores: manzana, pera y durazno)</v>
          </cell>
          <cell r="I1547">
            <v>13</v>
          </cell>
          <cell r="J1547" t="str">
            <v>Sitio 1 : CARRERA 127#22G-18 INT 4 - Sitio 2 : SIBERIA KM 7.5 CELTA, LOTE 159 - Sitio 3 : CARRERA 68B #10A-18 - Sitio 4 : CALLE 24F#101B-15 - Sitio 5 : CARRERA 65B#10A-87 - Sitio 6 : AUTO MEDE KM 1,5 P INDUS FLORIDA BOD 23 - Sitio 7 : CARRERA 71 A BIS # 63D-38 -</v>
          </cell>
          <cell r="K1547">
            <v>44835</v>
          </cell>
          <cell r="L1547">
            <v>3063</v>
          </cell>
          <cell r="M1547">
            <v>3192</v>
          </cell>
          <cell r="N1547">
            <v>2453</v>
          </cell>
          <cell r="O1547">
            <v>103</v>
          </cell>
          <cell r="P1547">
            <v>841</v>
          </cell>
          <cell r="Q1547">
            <v>1.0999999999999999E-2</v>
          </cell>
          <cell r="R1547">
            <v>831.75</v>
          </cell>
          <cell r="S1547">
            <v>841</v>
          </cell>
          <cell r="T1547">
            <v>1.0999999999999999E-2</v>
          </cell>
          <cell r="U1547">
            <v>831.75</v>
          </cell>
          <cell r="V1547">
            <v>841</v>
          </cell>
          <cell r="W1547">
            <v>1.0999999999999999E-2</v>
          </cell>
          <cell r="X1547">
            <v>831.75</v>
          </cell>
          <cell r="Y1547">
            <v>841</v>
          </cell>
          <cell r="Z1547">
            <v>1.0999999999999999E-2</v>
          </cell>
          <cell r="AA1547">
            <v>831.75</v>
          </cell>
          <cell r="AB1547">
            <v>7328549.25</v>
          </cell>
          <cell r="AC1547" t="str">
            <v>Registro Valido</v>
          </cell>
          <cell r="AD1547">
            <v>841</v>
          </cell>
          <cell r="AE1547">
            <v>841</v>
          </cell>
          <cell r="AF1547">
            <v>841</v>
          </cell>
          <cell r="AG1547">
            <v>841</v>
          </cell>
          <cell r="AH1547">
            <v>831</v>
          </cell>
          <cell r="AI1547">
            <v>831</v>
          </cell>
          <cell r="AJ1547">
            <v>831</v>
          </cell>
          <cell r="AK1547">
            <v>831</v>
          </cell>
          <cell r="AM1547" t="str">
            <v>ALI_52_SEG_13</v>
          </cell>
          <cell r="AN1547" t="str">
            <v>ALI_52_SEG_13_VAL_7328549.25</v>
          </cell>
          <cell r="AO1547">
            <v>2</v>
          </cell>
          <cell r="AP1547">
            <v>7271718.3000000007</v>
          </cell>
          <cell r="AQ1547" t="b">
            <v>0</v>
          </cell>
          <cell r="AR1547" t="str">
            <v/>
          </cell>
          <cell r="AS1547" t="str">
            <v/>
          </cell>
          <cell r="AT1547" t="str">
            <v>ALI_52_SEG_13_</v>
          </cell>
          <cell r="AU1547">
            <v>1</v>
          </cell>
          <cell r="AV1547" t="str">
            <v>No Seleccionada</v>
          </cell>
        </row>
        <row r="1548">
          <cell r="A1548" t="b">
            <v>0</v>
          </cell>
          <cell r="B1548" t="str">
            <v>5to_Evento_973_V2_Pulpafruit_17491653.xlsm</v>
          </cell>
          <cell r="C1548">
            <v>52</v>
          </cell>
          <cell r="D1548">
            <v>2014</v>
          </cell>
          <cell r="E1548" t="str">
            <v>PulpaFruit S.A.S.</v>
          </cell>
          <cell r="F1548">
            <v>585</v>
          </cell>
          <cell r="G1548" t="str">
            <v>NECTAR Y CONCENTRADO DE FRUTA</v>
          </cell>
          <cell r="H1548" t="str">
            <v>52 : Néctar de Fruta ultrapasteurizado (Sabores: manzana, pera y durazno)</v>
          </cell>
          <cell r="I1548">
            <v>14</v>
          </cell>
          <cell r="J1548" t="str">
            <v>Sitio 1 : CARRERA 127#22G-18 INT 4 - Sitio 2 : SIBERIA KM 7.5 CELTA, LOTE 159 - Sitio 3 : CARRERA 68B #10A-18 - Sitio 4 : CALLE 24F#101B-15 - Sitio 5 : CARRERA 65B#10A-87 - Sitio 6 : AUTO MEDE KM 1,5 P INDUS FLORIDA BOD 23 - Sitio 7 : CARRERA 71 A BIS # 63D-38 -</v>
          </cell>
          <cell r="K1548">
            <v>44835</v>
          </cell>
          <cell r="L1548">
            <v>3034</v>
          </cell>
          <cell r="M1548">
            <v>3164</v>
          </cell>
          <cell r="N1548">
            <v>2431</v>
          </cell>
          <cell r="O1548">
            <v>102</v>
          </cell>
          <cell r="P1548">
            <v>841</v>
          </cell>
          <cell r="Q1548">
            <v>1.0999999999999999E-2</v>
          </cell>
          <cell r="R1548">
            <v>831.75</v>
          </cell>
          <cell r="S1548">
            <v>841</v>
          </cell>
          <cell r="T1548">
            <v>1.0999999999999999E-2</v>
          </cell>
          <cell r="U1548">
            <v>831.75</v>
          </cell>
          <cell r="V1548">
            <v>841</v>
          </cell>
          <cell r="W1548">
            <v>1.0999999999999999E-2</v>
          </cell>
          <cell r="X1548">
            <v>831.75</v>
          </cell>
          <cell r="Y1548">
            <v>841</v>
          </cell>
          <cell r="Z1548">
            <v>1.0999999999999999E-2</v>
          </cell>
          <cell r="AA1548">
            <v>831.75</v>
          </cell>
          <cell r="AB1548">
            <v>7262009.25</v>
          </cell>
          <cell r="AC1548" t="str">
            <v>Registro Valido</v>
          </cell>
          <cell r="AD1548">
            <v>841</v>
          </cell>
          <cell r="AE1548">
            <v>841</v>
          </cell>
          <cell r="AF1548">
            <v>841</v>
          </cell>
          <cell r="AG1548">
            <v>841</v>
          </cell>
          <cell r="AH1548">
            <v>831</v>
          </cell>
          <cell r="AI1548">
            <v>831</v>
          </cell>
          <cell r="AJ1548">
            <v>831</v>
          </cell>
          <cell r="AK1548">
            <v>831</v>
          </cell>
          <cell r="AM1548" t="str">
            <v>ALI_52_SEG_14</v>
          </cell>
          <cell r="AN1548" t="str">
            <v>ALI_52_SEG_14_VAL_7262009.25</v>
          </cell>
          <cell r="AO1548">
            <v>2</v>
          </cell>
          <cell r="AP1548">
            <v>7198360.2599999998</v>
          </cell>
          <cell r="AQ1548" t="b">
            <v>0</v>
          </cell>
          <cell r="AR1548" t="str">
            <v/>
          </cell>
          <cell r="AS1548" t="str">
            <v/>
          </cell>
          <cell r="AT1548" t="str">
            <v>ALI_52_SEG_14_</v>
          </cell>
          <cell r="AU1548">
            <v>1</v>
          </cell>
          <cell r="AV1548" t="str">
            <v>No Seleccionada</v>
          </cell>
        </row>
        <row r="1549">
          <cell r="A1549" t="str">
            <v>ALI_52_SEG_15</v>
          </cell>
          <cell r="B1549" t="str">
            <v>5to_Evento_973_V2_Pulpafruit_17491653.xlsm</v>
          </cell>
          <cell r="C1549">
            <v>52</v>
          </cell>
          <cell r="D1549">
            <v>2014</v>
          </cell>
          <cell r="E1549" t="str">
            <v>PulpaFruit S.A.S.</v>
          </cell>
          <cell r="F1549">
            <v>586</v>
          </cell>
          <cell r="G1549" t="str">
            <v>NECTAR Y CONCENTRADO DE FRUTA</v>
          </cell>
          <cell r="H1549" t="str">
            <v>52 : Néctar de Fruta ultrapasteurizado (Sabores: manzana, pera y durazno)</v>
          </cell>
          <cell r="I1549">
            <v>15</v>
          </cell>
          <cell r="J1549" t="str">
            <v>Sitio 1 : CARRERA 127#22G-18 INT 4 - Sitio 2 : SIBERIA KM 7.5 CELTA, LOTE 159 - Sitio 3 : CARRERA 68B #10A-18 - Sitio 4 : CALLE 24F#101B-15 - Sitio 5 : CARRERA 65B#10A-87 - Sitio 6 : AUTO MEDE KM 1,5 P INDUS FLORIDA BOD 23 - Sitio 7 : CARRERA 71 A BIS # 63D-38 -</v>
          </cell>
          <cell r="K1549">
            <v>44835</v>
          </cell>
          <cell r="L1549">
            <v>2870</v>
          </cell>
          <cell r="M1549">
            <v>2989</v>
          </cell>
          <cell r="N1549">
            <v>2295</v>
          </cell>
          <cell r="O1549">
            <v>97</v>
          </cell>
          <cell r="P1549">
            <v>841</v>
          </cell>
          <cell r="Q1549">
            <v>2.1000000000000001E-2</v>
          </cell>
          <cell r="R1549">
            <v>823.34</v>
          </cell>
          <cell r="S1549">
            <v>841</v>
          </cell>
          <cell r="T1549">
            <v>2.1000000000000001E-2</v>
          </cell>
          <cell r="U1549">
            <v>823.34</v>
          </cell>
          <cell r="V1549">
            <v>841</v>
          </cell>
          <cell r="W1549">
            <v>2.1000000000000001E-2</v>
          </cell>
          <cell r="X1549">
            <v>823.34</v>
          </cell>
          <cell r="Y1549">
            <v>841</v>
          </cell>
          <cell r="Z1549">
            <v>2.1000000000000001E-2</v>
          </cell>
          <cell r="AA1549">
            <v>823.34</v>
          </cell>
          <cell r="AB1549">
            <v>6793378.3400000008</v>
          </cell>
          <cell r="AC1549" t="str">
            <v>Registro Valido</v>
          </cell>
          <cell r="AD1549">
            <v>841</v>
          </cell>
          <cell r="AE1549">
            <v>841</v>
          </cell>
          <cell r="AF1549">
            <v>841</v>
          </cell>
          <cell r="AG1549">
            <v>841</v>
          </cell>
          <cell r="AH1549">
            <v>831</v>
          </cell>
          <cell r="AI1549">
            <v>831</v>
          </cell>
          <cell r="AJ1549">
            <v>831</v>
          </cell>
          <cell r="AK1549">
            <v>831</v>
          </cell>
          <cell r="AM1549" t="str">
            <v>ALI_52_SEG_15</v>
          </cell>
          <cell r="AN1549" t="str">
            <v>ALI_52_SEG_15_VAL_6793378.34</v>
          </cell>
          <cell r="AO1549">
            <v>2</v>
          </cell>
          <cell r="AP1549">
            <v>6793378.3400000008</v>
          </cell>
          <cell r="AQ1549" t="b">
            <v>1</v>
          </cell>
          <cell r="AR1549" t="str">
            <v/>
          </cell>
          <cell r="AS1549" t="str">
            <v>X</v>
          </cell>
          <cell r="AT1549" t="str">
            <v>ALI_52_SEG_15_X</v>
          </cell>
          <cell r="AU1549">
            <v>1</v>
          </cell>
          <cell r="AV1549" t="str">
            <v>Cotizacion Seleccionada</v>
          </cell>
        </row>
        <row r="1550">
          <cell r="A1550" t="b">
            <v>0</v>
          </cell>
          <cell r="B1550" t="str">
            <v>5to_Evento_973_V2_Pulpafruit_17491653.xlsm</v>
          </cell>
          <cell r="C1550">
            <v>40</v>
          </cell>
          <cell r="D1550">
            <v>2014</v>
          </cell>
          <cell r="E1550" t="str">
            <v>PulpaFruit S.A.S.</v>
          </cell>
          <cell r="F1550">
            <v>617</v>
          </cell>
          <cell r="G1550" t="str">
            <v>BEBIDAS LÁCTEAS</v>
          </cell>
          <cell r="H1550" t="str">
            <v>40 : Leche Entera Saborizada (Chocolate, fresa y vainilla), ultra alta temperatura UAT (UHT). Adicionada con Hierro aminoquelado.</v>
          </cell>
          <cell r="I1550">
            <v>1</v>
          </cell>
          <cell r="J1550" t="str">
            <v>Sitio 1 : CARRERA 127#22G-18 INT 4 - Sitio 2 : SIBERIA KM 7.5 CELTA, LOTE 159 - Sitio 3 : CARRERA 68B #10A-18 - Sitio 4 : CALLE 24F#101B-15 - Sitio 5 : CARRERA 65B#10A-87 - Sitio 6 : AUTO MEDE KM 1,5 P INDUS FLORIDA BOD 23 - Sitio 7 : CARRERA 71 A BIS # 63D-38 -</v>
          </cell>
          <cell r="K1550">
            <v>44835</v>
          </cell>
          <cell r="L1550">
            <v>10125</v>
          </cell>
          <cell r="M1550">
            <v>10060</v>
          </cell>
          <cell r="N1550">
            <v>5578</v>
          </cell>
          <cell r="O1550">
            <v>404</v>
          </cell>
          <cell r="P1550">
            <v>878</v>
          </cell>
          <cell r="Q1550">
            <v>1.0999999999999999E-2</v>
          </cell>
          <cell r="R1550">
            <v>868.34</v>
          </cell>
          <cell r="S1550">
            <v>878</v>
          </cell>
          <cell r="T1550">
            <v>1.0999999999999999E-2</v>
          </cell>
          <cell r="U1550">
            <v>868.34</v>
          </cell>
          <cell r="V1550">
            <v>878</v>
          </cell>
          <cell r="W1550">
            <v>1.0999999999999999E-2</v>
          </cell>
          <cell r="X1550">
            <v>868.34</v>
          </cell>
          <cell r="Y1550">
            <v>878</v>
          </cell>
          <cell r="Z1550">
            <v>1.0999999999999999E-2</v>
          </cell>
          <cell r="AA1550">
            <v>868.34</v>
          </cell>
          <cell r="AB1550">
            <v>22721852.779999997</v>
          </cell>
          <cell r="AC1550" t="str">
            <v>Registro Valido</v>
          </cell>
          <cell r="AD1550">
            <v>878</v>
          </cell>
          <cell r="AE1550">
            <v>878</v>
          </cell>
          <cell r="AF1550">
            <v>878</v>
          </cell>
          <cell r="AG1550">
            <v>878</v>
          </cell>
          <cell r="AH1550">
            <v>867</v>
          </cell>
          <cell r="AI1550">
            <v>867</v>
          </cell>
          <cell r="AJ1550">
            <v>867</v>
          </cell>
          <cell r="AK1550">
            <v>867</v>
          </cell>
          <cell r="AM1550" t="str">
            <v>ALI_40_SEG_1</v>
          </cell>
          <cell r="AN1550" t="str">
            <v>ALI_40_SEG_1_VAL_22721852.78</v>
          </cell>
          <cell r="AO1550">
            <v>3</v>
          </cell>
          <cell r="AP1550">
            <v>21546954.480000004</v>
          </cell>
          <cell r="AQ1550" t="b">
            <v>0</v>
          </cell>
          <cell r="AR1550" t="str">
            <v/>
          </cell>
          <cell r="AS1550" t="str">
            <v/>
          </cell>
          <cell r="AT1550" t="str">
            <v>ALI_40_SEG_1_</v>
          </cell>
          <cell r="AU1550">
            <v>1</v>
          </cell>
          <cell r="AV1550" t="str">
            <v>No Seleccionada</v>
          </cell>
        </row>
        <row r="1551">
          <cell r="A1551" t="b">
            <v>0</v>
          </cell>
          <cell r="B1551" t="str">
            <v>5to_Evento_973_V2_Pulpafruit_17491653.xlsm</v>
          </cell>
          <cell r="C1551">
            <v>40</v>
          </cell>
          <cell r="D1551">
            <v>2014</v>
          </cell>
          <cell r="E1551" t="str">
            <v>PulpaFruit S.A.S.</v>
          </cell>
          <cell r="F1551">
            <v>618</v>
          </cell>
          <cell r="G1551" t="str">
            <v>BEBIDAS LÁCTEAS</v>
          </cell>
          <cell r="H1551" t="str">
            <v>40 : Leche Entera Saborizada (Chocolate, fresa y vainilla), ultra alta temperatura UAT (UHT). Adicionada con Hierro aminoquelado.</v>
          </cell>
          <cell r="I1551">
            <v>2</v>
          </cell>
          <cell r="J1551" t="str">
            <v>Sitio 1 : CARRERA 127#22G-18 INT 4 - Sitio 2 : SIBERIA KM 7.5 CELTA, LOTE 159 - Sitio 3 : CARRERA 68B #10A-18 - Sitio 4 : CALLE 24F#101B-15 - Sitio 5 : CARRERA 65B#10A-87 - Sitio 6 : AUTO MEDE KM 1,5 P INDUS FLORIDA BOD 23 - Sitio 7 : CARRERA 71 A BIS # 63D-38 -</v>
          </cell>
          <cell r="K1551">
            <v>44835</v>
          </cell>
          <cell r="L1551">
            <v>10353</v>
          </cell>
          <cell r="M1551">
            <v>10287</v>
          </cell>
          <cell r="N1551">
            <v>5704</v>
          </cell>
          <cell r="O1551">
            <v>414</v>
          </cell>
          <cell r="P1551">
            <v>878</v>
          </cell>
          <cell r="Q1551">
            <v>1.0999999999999999E-2</v>
          </cell>
          <cell r="R1551">
            <v>868.34</v>
          </cell>
          <cell r="S1551">
            <v>878</v>
          </cell>
          <cell r="T1551">
            <v>1.0999999999999999E-2</v>
          </cell>
          <cell r="U1551">
            <v>868.34</v>
          </cell>
          <cell r="V1551">
            <v>878</v>
          </cell>
          <cell r="W1551">
            <v>1.0999999999999999E-2</v>
          </cell>
          <cell r="X1551">
            <v>868.34</v>
          </cell>
          <cell r="Y1551">
            <v>878</v>
          </cell>
          <cell r="Z1551">
            <v>1.0999999999999999E-2</v>
          </cell>
          <cell r="AA1551">
            <v>868.34</v>
          </cell>
          <cell r="AB1551">
            <v>23235041.720000003</v>
          </cell>
          <cell r="AC1551" t="str">
            <v>Registro Valido</v>
          </cell>
          <cell r="AD1551">
            <v>878</v>
          </cell>
          <cell r="AE1551">
            <v>878</v>
          </cell>
          <cell r="AF1551">
            <v>878</v>
          </cell>
          <cell r="AG1551">
            <v>878</v>
          </cell>
          <cell r="AH1551">
            <v>867</v>
          </cell>
          <cell r="AI1551">
            <v>867</v>
          </cell>
          <cell r="AJ1551">
            <v>867</v>
          </cell>
          <cell r="AK1551">
            <v>867</v>
          </cell>
          <cell r="AM1551" t="str">
            <v>ALI_40_SEG_2</v>
          </cell>
          <cell r="AN1551" t="str">
            <v>ALI_40_SEG_2_VAL_23235041.72</v>
          </cell>
          <cell r="AO1551">
            <v>3</v>
          </cell>
          <cell r="AP1551">
            <v>22033607.520000003</v>
          </cell>
          <cell r="AQ1551" t="b">
            <v>0</v>
          </cell>
          <cell r="AR1551" t="str">
            <v/>
          </cell>
          <cell r="AS1551" t="str">
            <v/>
          </cell>
          <cell r="AT1551" t="str">
            <v>ALI_40_SEG_2_</v>
          </cell>
          <cell r="AU1551">
            <v>1</v>
          </cell>
          <cell r="AV1551" t="str">
            <v>No Seleccionada</v>
          </cell>
        </row>
        <row r="1552">
          <cell r="A1552" t="b">
            <v>0</v>
          </cell>
          <cell r="B1552" t="str">
            <v>5to_Evento_973_V2_Pulpafruit_17491653.xlsm</v>
          </cell>
          <cell r="C1552">
            <v>40</v>
          </cell>
          <cell r="D1552">
            <v>2014</v>
          </cell>
          <cell r="E1552" t="str">
            <v>PulpaFruit S.A.S.</v>
          </cell>
          <cell r="F1552">
            <v>619</v>
          </cell>
          <cell r="G1552" t="str">
            <v>BEBIDAS LÁCTEAS</v>
          </cell>
          <cell r="H1552" t="str">
            <v>40 : Leche Entera Saborizada (Chocolate, fresa y vainilla), ultra alta temperatura UAT (UHT). Adicionada con Hierro aminoquelado.</v>
          </cell>
          <cell r="I1552">
            <v>3</v>
          </cell>
          <cell r="J1552" t="str">
            <v>Sitio 1 : CARRERA 127#22G-18 INT 4 - Sitio 2 : SIBERIA KM 7.5 CELTA, LOTE 159 - Sitio 3 : CARRERA 68B #10A-18 - Sitio 4 : CALLE 24F#101B-15 - Sitio 5 : CARRERA 65B#10A-87 - Sitio 6 : AUTO MEDE KM 1,5 P INDUS FLORIDA BOD 23 - Sitio 7 : CARRERA 71 A BIS # 63D-38 -</v>
          </cell>
          <cell r="K1552">
            <v>44835</v>
          </cell>
          <cell r="L1552">
            <v>10291</v>
          </cell>
          <cell r="M1552">
            <v>10226</v>
          </cell>
          <cell r="N1552">
            <v>5670</v>
          </cell>
          <cell r="O1552">
            <v>411</v>
          </cell>
          <cell r="P1552">
            <v>878</v>
          </cell>
          <cell r="Q1552">
            <v>2.1000000000000001E-2</v>
          </cell>
          <cell r="R1552">
            <v>859.56</v>
          </cell>
          <cell r="S1552">
            <v>878</v>
          </cell>
          <cell r="T1552">
            <v>2.1000000000000001E-2</v>
          </cell>
          <cell r="U1552">
            <v>859.56</v>
          </cell>
          <cell r="V1552">
            <v>878</v>
          </cell>
          <cell r="W1552">
            <v>2.1000000000000001E-2</v>
          </cell>
          <cell r="X1552">
            <v>859.56</v>
          </cell>
          <cell r="Y1552">
            <v>878</v>
          </cell>
          <cell r="Z1552">
            <v>2.1000000000000001E-2</v>
          </cell>
          <cell r="AA1552">
            <v>859.56</v>
          </cell>
          <cell r="AB1552">
            <v>22862576.879999995</v>
          </cell>
          <cell r="AC1552" t="str">
            <v>Registro Valido</v>
          </cell>
          <cell r="AD1552">
            <v>878</v>
          </cell>
          <cell r="AE1552">
            <v>878</v>
          </cell>
          <cell r="AF1552">
            <v>878</v>
          </cell>
          <cell r="AG1552">
            <v>878</v>
          </cell>
          <cell r="AH1552">
            <v>867</v>
          </cell>
          <cell r="AI1552">
            <v>867</v>
          </cell>
          <cell r="AJ1552">
            <v>867</v>
          </cell>
          <cell r="AK1552">
            <v>867</v>
          </cell>
          <cell r="AM1552" t="str">
            <v>ALI_40_SEG_3</v>
          </cell>
          <cell r="AN1552" t="str">
            <v>ALI_40_SEG_3_VAL_22862576.88</v>
          </cell>
          <cell r="AO1552">
            <v>3</v>
          </cell>
          <cell r="AP1552">
            <v>21901857.120000005</v>
          </cell>
          <cell r="AQ1552" t="b">
            <v>0</v>
          </cell>
          <cell r="AR1552" t="str">
            <v/>
          </cell>
          <cell r="AS1552" t="str">
            <v/>
          </cell>
          <cell r="AT1552" t="str">
            <v>ALI_40_SEG_3_</v>
          </cell>
          <cell r="AU1552">
            <v>1</v>
          </cell>
          <cell r="AV1552" t="str">
            <v>No Seleccionada</v>
          </cell>
        </row>
        <row r="1553">
          <cell r="A1553" t="b">
            <v>0</v>
          </cell>
          <cell r="B1553" t="str">
            <v>5to_Evento_973_V2_Pulpafruit_17491653.xlsm</v>
          </cell>
          <cell r="C1553">
            <v>40</v>
          </cell>
          <cell r="D1553">
            <v>2014</v>
          </cell>
          <cell r="E1553" t="str">
            <v>PulpaFruit S.A.S.</v>
          </cell>
          <cell r="F1553">
            <v>620</v>
          </cell>
          <cell r="G1553" t="str">
            <v>BEBIDAS LÁCTEAS</v>
          </cell>
          <cell r="H1553" t="str">
            <v>40 : Leche Entera Saborizada (Chocolate, fresa y vainilla), ultra alta temperatura UAT (UHT). Adicionada con Hierro aminoquelado.</v>
          </cell>
          <cell r="I1553">
            <v>4</v>
          </cell>
          <cell r="J1553" t="str">
            <v>Sitio 1 : CARRERA 127#22G-18 INT 4 - Sitio 2 : SIBERIA KM 7.5 CELTA, LOTE 159 - Sitio 3 : CARRERA 68B #10A-18 - Sitio 4 : CALLE 24F#101B-15 - Sitio 5 : CARRERA 65B#10A-87 - Sitio 6 : AUTO MEDE KM 1,5 P INDUS FLORIDA BOD 23 - Sitio 7 : CARRERA 71 A BIS # 63D-38 -</v>
          </cell>
          <cell r="K1553">
            <v>44835</v>
          </cell>
          <cell r="L1553">
            <v>10966</v>
          </cell>
          <cell r="M1553">
            <v>10894</v>
          </cell>
          <cell r="N1553">
            <v>6041</v>
          </cell>
          <cell r="O1553">
            <v>439</v>
          </cell>
          <cell r="P1553">
            <v>878</v>
          </cell>
          <cell r="Q1553">
            <v>2.1000000000000001E-2</v>
          </cell>
          <cell r="R1553">
            <v>859.56</v>
          </cell>
          <cell r="S1553">
            <v>878</v>
          </cell>
          <cell r="T1553">
            <v>2.1000000000000001E-2</v>
          </cell>
          <cell r="U1553">
            <v>859.56</v>
          </cell>
          <cell r="V1553">
            <v>878</v>
          </cell>
          <cell r="W1553">
            <v>2.1000000000000001E-2</v>
          </cell>
          <cell r="X1553">
            <v>859.56</v>
          </cell>
          <cell r="Y1553">
            <v>878</v>
          </cell>
          <cell r="Z1553">
            <v>2.1000000000000001E-2</v>
          </cell>
          <cell r="AA1553">
            <v>859.56</v>
          </cell>
          <cell r="AB1553">
            <v>24359930.399999999</v>
          </cell>
          <cell r="AC1553" t="str">
            <v>Registro Valido</v>
          </cell>
          <cell r="AD1553">
            <v>878</v>
          </cell>
          <cell r="AE1553">
            <v>878</v>
          </cell>
          <cell r="AF1553">
            <v>878</v>
          </cell>
          <cell r="AG1553">
            <v>878</v>
          </cell>
          <cell r="AH1553">
            <v>867</v>
          </cell>
          <cell r="AI1553">
            <v>867</v>
          </cell>
          <cell r="AJ1553">
            <v>867</v>
          </cell>
          <cell r="AK1553">
            <v>867</v>
          </cell>
          <cell r="AM1553" t="str">
            <v>ALI_40_SEG_4</v>
          </cell>
          <cell r="AN1553" t="str">
            <v>ALI_40_SEG_4_VAL_24359930.4</v>
          </cell>
          <cell r="AO1553">
            <v>3</v>
          </cell>
          <cell r="AP1553">
            <v>23336289.600000001</v>
          </cell>
          <cell r="AQ1553" t="b">
            <v>0</v>
          </cell>
          <cell r="AR1553" t="str">
            <v/>
          </cell>
          <cell r="AS1553" t="str">
            <v/>
          </cell>
          <cell r="AT1553" t="str">
            <v>ALI_40_SEG_4_</v>
          </cell>
          <cell r="AU1553">
            <v>1</v>
          </cell>
          <cell r="AV1553" t="str">
            <v>No Seleccionada</v>
          </cell>
        </row>
        <row r="1554">
          <cell r="A1554" t="b">
            <v>0</v>
          </cell>
          <cell r="B1554" t="str">
            <v>5to_Evento_973_V2_Pulpafruit_17491653.xlsm</v>
          </cell>
          <cell r="C1554">
            <v>40</v>
          </cell>
          <cell r="D1554">
            <v>2014</v>
          </cell>
          <cell r="E1554" t="str">
            <v>PulpaFruit S.A.S.</v>
          </cell>
          <cell r="F1554">
            <v>621</v>
          </cell>
          <cell r="G1554" t="str">
            <v>BEBIDAS LÁCTEAS</v>
          </cell>
          <cell r="H1554" t="str">
            <v>40 : Leche Entera Saborizada (Chocolate, fresa y vainilla), ultra alta temperatura UAT (UHT). Adicionada con Hierro aminoquelado.</v>
          </cell>
          <cell r="I1554">
            <v>5</v>
          </cell>
          <cell r="J1554" t="str">
            <v>Sitio 1 : CARRERA 127#22G-18 INT 4 - Sitio 2 : SIBERIA KM 7.5 CELTA, LOTE 159 - Sitio 3 : CARRERA 68B #10A-18 - Sitio 4 : CALLE 24F#101B-15 - Sitio 5 : CARRERA 65B#10A-87 - Sitio 6 : AUTO MEDE KM 1,5 P INDUS FLORIDA BOD 23 - Sitio 7 : CARRERA 71 A BIS # 63D-38 -</v>
          </cell>
          <cell r="K1554">
            <v>44835</v>
          </cell>
          <cell r="L1554">
            <v>10193</v>
          </cell>
          <cell r="M1554">
            <v>10128</v>
          </cell>
          <cell r="N1554">
            <v>5616</v>
          </cell>
          <cell r="O1554">
            <v>407</v>
          </cell>
          <cell r="P1554">
            <v>878</v>
          </cell>
          <cell r="Q1554">
            <v>1.0999999999999999E-2</v>
          </cell>
          <cell r="R1554">
            <v>868.34</v>
          </cell>
          <cell r="S1554">
            <v>878</v>
          </cell>
          <cell r="T1554">
            <v>1.0999999999999999E-2</v>
          </cell>
          <cell r="U1554">
            <v>868.34</v>
          </cell>
          <cell r="V1554">
            <v>878</v>
          </cell>
          <cell r="W1554">
            <v>1.0999999999999999E-2</v>
          </cell>
          <cell r="X1554">
            <v>868.34</v>
          </cell>
          <cell r="Y1554">
            <v>878</v>
          </cell>
          <cell r="Z1554">
            <v>1.0999999999999999E-2</v>
          </cell>
          <cell r="AA1554">
            <v>868.34</v>
          </cell>
          <cell r="AB1554">
            <v>22875548.960000001</v>
          </cell>
          <cell r="AC1554" t="str">
            <v>Registro Valido</v>
          </cell>
          <cell r="AD1554">
            <v>878</v>
          </cell>
          <cell r="AE1554">
            <v>878</v>
          </cell>
          <cell r="AF1554">
            <v>878</v>
          </cell>
          <cell r="AG1554">
            <v>878</v>
          </cell>
          <cell r="AH1554">
            <v>867</v>
          </cell>
          <cell r="AI1554">
            <v>867</v>
          </cell>
          <cell r="AJ1554">
            <v>867</v>
          </cell>
          <cell r="AK1554">
            <v>867</v>
          </cell>
          <cell r="AM1554" t="str">
            <v>ALI_40_SEG_5</v>
          </cell>
          <cell r="AN1554" t="str">
            <v>ALI_40_SEG_5_VAL_22875548.96</v>
          </cell>
          <cell r="AO1554">
            <v>3</v>
          </cell>
          <cell r="AP1554">
            <v>21692703.359999999</v>
          </cell>
          <cell r="AQ1554" t="b">
            <v>0</v>
          </cell>
          <cell r="AR1554" t="str">
            <v/>
          </cell>
          <cell r="AS1554" t="str">
            <v/>
          </cell>
          <cell r="AT1554" t="str">
            <v>ALI_40_SEG_5_</v>
          </cell>
          <cell r="AU1554">
            <v>1</v>
          </cell>
          <cell r="AV1554" t="str">
            <v>No Seleccionada</v>
          </cell>
        </row>
        <row r="1555">
          <cell r="A1555" t="b">
            <v>0</v>
          </cell>
          <cell r="B1555" t="str">
            <v>5to_Evento_973_V2_Pulpafruit_17491653.xlsm</v>
          </cell>
          <cell r="C1555">
            <v>40</v>
          </cell>
          <cell r="D1555">
            <v>2014</v>
          </cell>
          <cell r="E1555" t="str">
            <v>PulpaFruit S.A.S.</v>
          </cell>
          <cell r="F1555">
            <v>622</v>
          </cell>
          <cell r="G1555" t="str">
            <v>BEBIDAS LÁCTEAS</v>
          </cell>
          <cell r="H1555" t="str">
            <v>40 : Leche Entera Saborizada (Chocolate, fresa y vainilla), ultra alta temperatura UAT (UHT). Adicionada con Hierro aminoquelado.</v>
          </cell>
          <cell r="I1555">
            <v>6</v>
          </cell>
          <cell r="J1555" t="str">
            <v>Sitio 1 : CARRERA 127#22G-18 INT 4 - Sitio 2 : SIBERIA KM 7.5 CELTA, LOTE 159 - Sitio 3 : CARRERA 68B #10A-18 - Sitio 4 : CALLE 24F#101B-15 - Sitio 5 : CARRERA 65B#10A-87 - Sitio 6 : AUTO MEDE KM 1,5 P INDUS FLORIDA BOD 23 - Sitio 7 : CARRERA 71 A BIS # 63D-38 -</v>
          </cell>
          <cell r="K1555">
            <v>44835</v>
          </cell>
          <cell r="L1555">
            <v>11034</v>
          </cell>
          <cell r="M1555">
            <v>10964</v>
          </cell>
          <cell r="N1555">
            <v>6078</v>
          </cell>
          <cell r="O1555">
            <v>441</v>
          </cell>
          <cell r="P1555">
            <v>878</v>
          </cell>
          <cell r="Q1555">
            <v>1.0999999999999999E-2</v>
          </cell>
          <cell r="R1555">
            <v>868.34</v>
          </cell>
          <cell r="S1555">
            <v>878</v>
          </cell>
          <cell r="T1555">
            <v>1.0999999999999999E-2</v>
          </cell>
          <cell r="U1555">
            <v>868.34</v>
          </cell>
          <cell r="V1555">
            <v>878</v>
          </cell>
          <cell r="W1555">
            <v>1.0999999999999999E-2</v>
          </cell>
          <cell r="X1555">
            <v>868.34</v>
          </cell>
          <cell r="Y1555">
            <v>878</v>
          </cell>
          <cell r="Z1555">
            <v>1.0999999999999999E-2</v>
          </cell>
          <cell r="AA1555">
            <v>868.34</v>
          </cell>
          <cell r="AB1555">
            <v>24762451.780000001</v>
          </cell>
          <cell r="AC1555" t="str">
            <v>Registro Valido</v>
          </cell>
          <cell r="AD1555">
            <v>878</v>
          </cell>
          <cell r="AE1555">
            <v>878</v>
          </cell>
          <cell r="AF1555">
            <v>878</v>
          </cell>
          <cell r="AG1555">
            <v>878</v>
          </cell>
          <cell r="AH1555">
            <v>867</v>
          </cell>
          <cell r="AI1555">
            <v>867</v>
          </cell>
          <cell r="AJ1555">
            <v>867</v>
          </cell>
          <cell r="AK1555">
            <v>867</v>
          </cell>
          <cell r="AM1555" t="str">
            <v>ALI_40_SEG_6</v>
          </cell>
          <cell r="AN1555" t="str">
            <v>ALI_40_SEG_6_VAL_24762451.78</v>
          </cell>
          <cell r="AO1555">
            <v>3</v>
          </cell>
          <cell r="AP1555">
            <v>23482038.48</v>
          </cell>
          <cell r="AQ1555" t="b">
            <v>0</v>
          </cell>
          <cell r="AR1555" t="str">
            <v/>
          </cell>
          <cell r="AS1555" t="str">
            <v/>
          </cell>
          <cell r="AT1555" t="str">
            <v>ALI_40_SEG_6_</v>
          </cell>
          <cell r="AU1555">
            <v>1</v>
          </cell>
          <cell r="AV1555" t="str">
            <v>No Seleccionada</v>
          </cell>
        </row>
        <row r="1556">
          <cell r="A1556" t="b">
            <v>0</v>
          </cell>
          <cell r="B1556" t="str">
            <v>5to_Evento_973_V2_Pulpafruit_17491653.xlsm</v>
          </cell>
          <cell r="C1556">
            <v>40</v>
          </cell>
          <cell r="D1556">
            <v>2014</v>
          </cell>
          <cell r="E1556" t="str">
            <v>PulpaFruit S.A.S.</v>
          </cell>
          <cell r="F1556">
            <v>623</v>
          </cell>
          <cell r="G1556" t="str">
            <v>BEBIDAS LÁCTEAS</v>
          </cell>
          <cell r="H1556" t="str">
            <v>40 : Leche Entera Saborizada (Chocolate, fresa y vainilla), ultra alta temperatura UAT (UHT). Adicionada con Hierro aminoquelado.</v>
          </cell>
          <cell r="I1556">
            <v>7</v>
          </cell>
          <cell r="J1556" t="str">
            <v>Sitio 1 : CARRERA 127#22G-18 INT 4 - Sitio 2 : SIBERIA KM 7.5 CELTA, LOTE 159 - Sitio 3 : CARRERA 68B #10A-18 - Sitio 4 : CALLE 24F#101B-15 - Sitio 5 : CARRERA 65B#10A-87 - Sitio 6 : AUTO MEDE KM 1,5 P INDUS FLORIDA BOD 23 - Sitio 7 : CARRERA 71 A BIS # 63D-38 -</v>
          </cell>
          <cell r="K1556">
            <v>44835</v>
          </cell>
          <cell r="L1556">
            <v>11267</v>
          </cell>
          <cell r="M1556">
            <v>11195</v>
          </cell>
          <cell r="N1556">
            <v>6207</v>
          </cell>
          <cell r="O1556">
            <v>450</v>
          </cell>
          <cell r="P1556">
            <v>878</v>
          </cell>
          <cell r="Q1556">
            <v>2.1000000000000001E-2</v>
          </cell>
          <cell r="R1556">
            <v>859.56</v>
          </cell>
          <cell r="S1556">
            <v>878</v>
          </cell>
          <cell r="T1556">
            <v>2.1000000000000001E-2</v>
          </cell>
          <cell r="U1556">
            <v>859.56</v>
          </cell>
          <cell r="V1556">
            <v>878</v>
          </cell>
          <cell r="W1556">
            <v>2.1000000000000001E-2</v>
          </cell>
          <cell r="X1556">
            <v>859.56</v>
          </cell>
          <cell r="Y1556">
            <v>878</v>
          </cell>
          <cell r="Z1556">
            <v>2.1000000000000001E-2</v>
          </cell>
          <cell r="AA1556">
            <v>859.56</v>
          </cell>
          <cell r="AB1556">
            <v>25029527.640000001</v>
          </cell>
          <cell r="AC1556" t="str">
            <v>Registro Valido</v>
          </cell>
          <cell r="AD1556">
            <v>878</v>
          </cell>
          <cell r="AE1556">
            <v>878</v>
          </cell>
          <cell r="AF1556">
            <v>878</v>
          </cell>
          <cell r="AG1556">
            <v>878</v>
          </cell>
          <cell r="AH1556">
            <v>867</v>
          </cell>
          <cell r="AI1556">
            <v>867</v>
          </cell>
          <cell r="AJ1556">
            <v>867</v>
          </cell>
          <cell r="AK1556">
            <v>867</v>
          </cell>
          <cell r="AM1556" t="str">
            <v>ALI_40_SEG_7</v>
          </cell>
          <cell r="AN1556" t="str">
            <v>ALI_40_SEG_7_VAL_25029527.64</v>
          </cell>
          <cell r="AO1556">
            <v>3</v>
          </cell>
          <cell r="AP1556">
            <v>23977749.359999999</v>
          </cell>
          <cell r="AQ1556" t="b">
            <v>0</v>
          </cell>
          <cell r="AR1556" t="str">
            <v/>
          </cell>
          <cell r="AS1556" t="str">
            <v/>
          </cell>
          <cell r="AT1556" t="str">
            <v>ALI_40_SEG_7_</v>
          </cell>
          <cell r="AU1556">
            <v>1</v>
          </cell>
          <cell r="AV1556" t="str">
            <v>No Seleccionada</v>
          </cell>
        </row>
        <row r="1557">
          <cell r="A1557" t="b">
            <v>0</v>
          </cell>
          <cell r="B1557" t="str">
            <v>5to_Evento_973_V2_Pulpafruit_17491653.xlsm</v>
          </cell>
          <cell r="C1557">
            <v>40</v>
          </cell>
          <cell r="D1557">
            <v>2014</v>
          </cell>
          <cell r="E1557" t="str">
            <v>PulpaFruit S.A.S.</v>
          </cell>
          <cell r="F1557">
            <v>624</v>
          </cell>
          <cell r="G1557" t="str">
            <v>BEBIDAS LÁCTEAS</v>
          </cell>
          <cell r="H1557" t="str">
            <v>40 : Leche Entera Saborizada (Chocolate, fresa y vainilla), ultra alta temperatura UAT (UHT). Adicionada con Hierro aminoquelado.</v>
          </cell>
          <cell r="I1557">
            <v>8</v>
          </cell>
          <cell r="J1557" t="str">
            <v>Sitio 1 : CARRERA 127#22G-18 INT 4 - Sitio 2 : SIBERIA KM 7.5 CELTA, LOTE 159 - Sitio 3 : CARRERA 68B #10A-18 - Sitio 4 : CALLE 24F#101B-15 - Sitio 5 : CARRERA 65B#10A-87 - Sitio 6 : AUTO MEDE KM 1,5 P INDUS FLORIDA BOD 23 - Sitio 7 : CARRERA 71 A BIS # 63D-38 -</v>
          </cell>
          <cell r="K1557">
            <v>44835</v>
          </cell>
          <cell r="L1557">
            <v>10876</v>
          </cell>
          <cell r="M1557">
            <v>10805</v>
          </cell>
          <cell r="N1557">
            <v>5992</v>
          </cell>
          <cell r="O1557">
            <v>435</v>
          </cell>
          <cell r="P1557">
            <v>878</v>
          </cell>
          <cell r="Q1557">
            <v>2.1000000000000001E-2</v>
          </cell>
          <cell r="R1557">
            <v>859.56</v>
          </cell>
          <cell r="S1557">
            <v>878</v>
          </cell>
          <cell r="T1557">
            <v>2.1000000000000001E-2</v>
          </cell>
          <cell r="U1557">
            <v>859.56</v>
          </cell>
          <cell r="V1557">
            <v>878</v>
          </cell>
          <cell r="W1557">
            <v>2.1000000000000001E-2</v>
          </cell>
          <cell r="X1557">
            <v>859.56</v>
          </cell>
          <cell r="Y1557">
            <v>878</v>
          </cell>
          <cell r="Z1557">
            <v>2.1000000000000001E-2</v>
          </cell>
          <cell r="AA1557">
            <v>859.56</v>
          </cell>
          <cell r="AB1557">
            <v>24160512.48</v>
          </cell>
          <cell r="AC1557" t="str">
            <v>Registro Valido</v>
          </cell>
          <cell r="AD1557">
            <v>878</v>
          </cell>
          <cell r="AE1557">
            <v>878</v>
          </cell>
          <cell r="AF1557">
            <v>878</v>
          </cell>
          <cell r="AG1557">
            <v>878</v>
          </cell>
          <cell r="AH1557">
            <v>867</v>
          </cell>
          <cell r="AI1557">
            <v>867</v>
          </cell>
          <cell r="AJ1557">
            <v>867</v>
          </cell>
          <cell r="AK1557">
            <v>867</v>
          </cell>
          <cell r="AM1557" t="str">
            <v>ALI_40_SEG_8</v>
          </cell>
          <cell r="AN1557" t="str">
            <v>ALI_40_SEG_8_VAL_24160512.48</v>
          </cell>
          <cell r="AO1557">
            <v>3</v>
          </cell>
          <cell r="AP1557">
            <v>23145251.52</v>
          </cell>
          <cell r="AQ1557" t="b">
            <v>0</v>
          </cell>
          <cell r="AR1557" t="str">
            <v/>
          </cell>
          <cell r="AS1557" t="str">
            <v/>
          </cell>
          <cell r="AT1557" t="str">
            <v>ALI_40_SEG_8_</v>
          </cell>
          <cell r="AU1557">
            <v>1</v>
          </cell>
          <cell r="AV1557" t="str">
            <v>No Seleccionada</v>
          </cell>
        </row>
        <row r="1558">
          <cell r="A1558" t="b">
            <v>0</v>
          </cell>
          <cell r="B1558" t="str">
            <v>5to_Evento_973_V2_Pulpafruit_17491653.xlsm</v>
          </cell>
          <cell r="C1558">
            <v>40</v>
          </cell>
          <cell r="D1558">
            <v>2014</v>
          </cell>
          <cell r="E1558" t="str">
            <v>PulpaFruit S.A.S.</v>
          </cell>
          <cell r="F1558">
            <v>625</v>
          </cell>
          <cell r="G1558" t="str">
            <v>BEBIDAS LÁCTEAS</v>
          </cell>
          <cell r="H1558" t="str">
            <v>40 : Leche Entera Saborizada (Chocolate, fresa y vainilla), ultra alta temperatura UAT (UHT). Adicionada con Hierro aminoquelado.</v>
          </cell>
          <cell r="I1558">
            <v>9</v>
          </cell>
          <cell r="J1558" t="str">
            <v>Sitio 1 : CARRERA 127#22G-18 INT 4 - Sitio 2 : SIBERIA KM 7.5 CELTA, LOTE 159 - Sitio 3 : CARRERA 68B #10A-18 - Sitio 4 : CALLE 24F#101B-15 - Sitio 5 : CARRERA 65B#10A-87 - Sitio 6 : AUTO MEDE KM 1,5 P INDUS FLORIDA BOD 23 - Sitio 7 : CARRERA 71 A BIS # 63D-38 -</v>
          </cell>
          <cell r="K1558">
            <v>44835</v>
          </cell>
          <cell r="L1558">
            <v>10990</v>
          </cell>
          <cell r="M1558">
            <v>10920</v>
          </cell>
          <cell r="N1558">
            <v>6053</v>
          </cell>
          <cell r="O1558">
            <v>439</v>
          </cell>
          <cell r="P1558">
            <v>878</v>
          </cell>
          <cell r="Q1558">
            <v>2.1000000000000001E-2</v>
          </cell>
          <cell r="R1558">
            <v>859.56</v>
          </cell>
          <cell r="S1558">
            <v>878</v>
          </cell>
          <cell r="T1558">
            <v>2.1000000000000001E-2</v>
          </cell>
          <cell r="U1558">
            <v>859.56</v>
          </cell>
          <cell r="V1558">
            <v>878</v>
          </cell>
          <cell r="W1558">
            <v>2.1000000000000001E-2</v>
          </cell>
          <cell r="X1558">
            <v>859.56</v>
          </cell>
          <cell r="Y1558">
            <v>878</v>
          </cell>
          <cell r="Z1558">
            <v>2.1000000000000001E-2</v>
          </cell>
          <cell r="AA1558">
            <v>859.56</v>
          </cell>
          <cell r="AB1558">
            <v>24413223.119999997</v>
          </cell>
          <cell r="AC1558" t="str">
            <v>Registro Valido</v>
          </cell>
          <cell r="AD1558">
            <v>878</v>
          </cell>
          <cell r="AE1558">
            <v>878</v>
          </cell>
          <cell r="AF1558">
            <v>878</v>
          </cell>
          <cell r="AG1558">
            <v>878</v>
          </cell>
          <cell r="AH1558">
            <v>867</v>
          </cell>
          <cell r="AI1558">
            <v>867</v>
          </cell>
          <cell r="AJ1558">
            <v>867</v>
          </cell>
          <cell r="AK1558">
            <v>867</v>
          </cell>
          <cell r="AM1558" t="str">
            <v>ALI_40_SEG_9</v>
          </cell>
          <cell r="AN1558" t="str">
            <v>ALI_40_SEG_9_VAL_24413223.12</v>
          </cell>
          <cell r="AO1558">
            <v>3</v>
          </cell>
          <cell r="AP1558">
            <v>23387342.880000003</v>
          </cell>
          <cell r="AQ1558" t="b">
            <v>0</v>
          </cell>
          <cell r="AR1558" t="str">
            <v/>
          </cell>
          <cell r="AS1558" t="str">
            <v/>
          </cell>
          <cell r="AT1558" t="str">
            <v>ALI_40_SEG_9_</v>
          </cell>
          <cell r="AU1558">
            <v>1</v>
          </cell>
          <cell r="AV1558" t="str">
            <v>No Seleccionada</v>
          </cell>
        </row>
        <row r="1559">
          <cell r="A1559" t="b">
            <v>0</v>
          </cell>
          <cell r="B1559" t="str">
            <v>5to_Evento_973_V2_Pulpafruit_17491653.xlsm</v>
          </cell>
          <cell r="C1559">
            <v>40</v>
          </cell>
          <cell r="D1559">
            <v>2014</v>
          </cell>
          <cell r="E1559" t="str">
            <v>PulpaFruit S.A.S.</v>
          </cell>
          <cell r="F1559">
            <v>626</v>
          </cell>
          <cell r="G1559" t="str">
            <v>BEBIDAS LÁCTEAS</v>
          </cell>
          <cell r="H1559" t="str">
            <v>40 : Leche Entera Saborizada (Chocolate, fresa y vainilla), ultra alta temperatura UAT (UHT). Adicionada con Hierro aminoquelado.</v>
          </cell>
          <cell r="I1559">
            <v>10</v>
          </cell>
          <cell r="J1559" t="str">
            <v>Sitio 1 : CARRERA 127#22G-18 INT 4 - Sitio 2 : SIBERIA KM 7.5 CELTA, LOTE 159 - Sitio 3 : CARRERA 68B #10A-18 - Sitio 4 : CALLE 24F#101B-15 - Sitio 5 : CARRERA 65B#10A-87 - Sitio 6 : AUTO MEDE KM 1,5 P INDUS FLORIDA BOD 23 - Sitio 7 : CARRERA 71 A BIS # 63D-38 -</v>
          </cell>
          <cell r="K1559">
            <v>44835</v>
          </cell>
          <cell r="L1559">
            <v>11005</v>
          </cell>
          <cell r="M1559">
            <v>10937</v>
          </cell>
          <cell r="N1559">
            <v>6064</v>
          </cell>
          <cell r="O1559">
            <v>440</v>
          </cell>
          <cell r="P1559">
            <v>878</v>
          </cell>
          <cell r="Q1559">
            <v>1.0999999999999999E-2</v>
          </cell>
          <cell r="R1559">
            <v>868.34</v>
          </cell>
          <cell r="S1559">
            <v>878</v>
          </cell>
          <cell r="T1559">
            <v>1.0999999999999999E-2</v>
          </cell>
          <cell r="U1559">
            <v>868.34</v>
          </cell>
          <cell r="V1559">
            <v>878</v>
          </cell>
          <cell r="W1559">
            <v>1.0999999999999999E-2</v>
          </cell>
          <cell r="X1559">
            <v>868.34</v>
          </cell>
          <cell r="Y1559">
            <v>878</v>
          </cell>
          <cell r="Z1559">
            <v>1.0999999999999999E-2</v>
          </cell>
          <cell r="AA1559">
            <v>868.34</v>
          </cell>
          <cell r="AB1559">
            <v>24700799.640000001</v>
          </cell>
          <cell r="AC1559" t="str">
            <v>Registro Valido</v>
          </cell>
          <cell r="AD1559">
            <v>878</v>
          </cell>
          <cell r="AE1559">
            <v>878</v>
          </cell>
          <cell r="AF1559">
            <v>878</v>
          </cell>
          <cell r="AG1559">
            <v>878</v>
          </cell>
          <cell r="AH1559">
            <v>867</v>
          </cell>
          <cell r="AI1559">
            <v>867</v>
          </cell>
          <cell r="AJ1559">
            <v>867</v>
          </cell>
          <cell r="AK1559">
            <v>867</v>
          </cell>
          <cell r="AM1559" t="str">
            <v>ALI_40_SEG_10</v>
          </cell>
          <cell r="AN1559" t="str">
            <v>ALI_40_SEG_10_VAL_24700799.64</v>
          </cell>
          <cell r="AO1559">
            <v>3</v>
          </cell>
          <cell r="AP1559">
            <v>23423574.240000006</v>
          </cell>
          <cell r="AQ1559" t="b">
            <v>0</v>
          </cell>
          <cell r="AR1559" t="str">
            <v/>
          </cell>
          <cell r="AS1559" t="str">
            <v/>
          </cell>
          <cell r="AT1559" t="str">
            <v>ALI_40_SEG_10_</v>
          </cell>
          <cell r="AU1559">
            <v>1</v>
          </cell>
          <cell r="AV1559" t="str">
            <v>No Seleccionada</v>
          </cell>
        </row>
        <row r="1560">
          <cell r="A1560" t="b">
            <v>0</v>
          </cell>
          <cell r="B1560" t="str">
            <v>5to_Evento_973_V2_Pulpafruit_17491653.xlsm</v>
          </cell>
          <cell r="C1560">
            <v>40</v>
          </cell>
          <cell r="D1560">
            <v>2014</v>
          </cell>
          <cell r="E1560" t="str">
            <v>PulpaFruit S.A.S.</v>
          </cell>
          <cell r="F1560">
            <v>627</v>
          </cell>
          <cell r="G1560" t="str">
            <v>BEBIDAS LÁCTEAS</v>
          </cell>
          <cell r="H1560" t="str">
            <v>40 : Leche Entera Saborizada (Chocolate, fresa y vainilla), ultra alta temperatura UAT (UHT). Adicionada con Hierro aminoquelado.</v>
          </cell>
          <cell r="I1560">
            <v>11</v>
          </cell>
          <cell r="J1560" t="str">
            <v>Sitio 1 : CARRERA 127#22G-18 INT 4 - Sitio 2 : SIBERIA KM 7.5 CELTA, LOTE 159 - Sitio 3 : CARRERA 68B #10A-18 - Sitio 4 : CALLE 24F#101B-15 - Sitio 5 : CARRERA 65B#10A-87 - Sitio 6 : AUTO MEDE KM 1,5 P INDUS FLORIDA BOD 23 - Sitio 7 : CARRERA 71 A BIS # 63D-38 -</v>
          </cell>
          <cell r="K1560">
            <v>44835</v>
          </cell>
          <cell r="L1560">
            <v>10839</v>
          </cell>
          <cell r="M1560">
            <v>10770</v>
          </cell>
          <cell r="N1560">
            <v>5971</v>
          </cell>
          <cell r="O1560">
            <v>433</v>
          </cell>
          <cell r="P1560">
            <v>878</v>
          </cell>
          <cell r="Q1560">
            <v>1.0999999999999999E-2</v>
          </cell>
          <cell r="R1560">
            <v>868.34</v>
          </cell>
          <cell r="S1560">
            <v>878</v>
          </cell>
          <cell r="T1560">
            <v>1.0999999999999999E-2</v>
          </cell>
          <cell r="U1560">
            <v>868.34</v>
          </cell>
          <cell r="V1560">
            <v>878</v>
          </cell>
          <cell r="W1560">
            <v>1.0999999999999999E-2</v>
          </cell>
          <cell r="X1560">
            <v>868.34</v>
          </cell>
          <cell r="Y1560">
            <v>878</v>
          </cell>
          <cell r="Z1560">
            <v>1.0999999999999999E-2</v>
          </cell>
          <cell r="AA1560">
            <v>868.34</v>
          </cell>
          <cell r="AB1560">
            <v>24324808.420000002</v>
          </cell>
          <cell r="AC1560" t="str">
            <v>Registro Valido</v>
          </cell>
          <cell r="AD1560">
            <v>878</v>
          </cell>
          <cell r="AE1560">
            <v>878</v>
          </cell>
          <cell r="AF1560">
            <v>878</v>
          </cell>
          <cell r="AG1560">
            <v>878</v>
          </cell>
          <cell r="AH1560">
            <v>867</v>
          </cell>
          <cell r="AI1560">
            <v>867</v>
          </cell>
          <cell r="AJ1560">
            <v>867</v>
          </cell>
          <cell r="AK1560">
            <v>867</v>
          </cell>
          <cell r="AM1560" t="str">
            <v>ALI_40_SEG_11</v>
          </cell>
          <cell r="AN1560" t="str">
            <v>ALI_40_SEG_11_VAL_24324808.42</v>
          </cell>
          <cell r="AO1560">
            <v>3</v>
          </cell>
          <cell r="AP1560">
            <v>22539539.930000003</v>
          </cell>
          <cell r="AQ1560" t="b">
            <v>0</v>
          </cell>
          <cell r="AR1560" t="str">
            <v/>
          </cell>
          <cell r="AS1560" t="str">
            <v/>
          </cell>
          <cell r="AT1560" t="str">
            <v>ALI_40_SEG_11_</v>
          </cell>
          <cell r="AU1560">
            <v>1</v>
          </cell>
          <cell r="AV1560" t="str">
            <v>No Seleccionada</v>
          </cell>
        </row>
        <row r="1561">
          <cell r="A1561" t="b">
            <v>0</v>
          </cell>
          <cell r="B1561" t="str">
            <v>5to_Evento_973_V2_Pulpafruit_17491653.xlsm</v>
          </cell>
          <cell r="C1561">
            <v>40</v>
          </cell>
          <cell r="D1561">
            <v>2014</v>
          </cell>
          <cell r="E1561" t="str">
            <v>PulpaFruit S.A.S.</v>
          </cell>
          <cell r="F1561">
            <v>628</v>
          </cell>
          <cell r="G1561" t="str">
            <v>BEBIDAS LÁCTEAS</v>
          </cell>
          <cell r="H1561" t="str">
            <v>40 : Leche Entera Saborizada (Chocolate, fresa y vainilla), ultra alta temperatura UAT (UHT). Adicionada con Hierro aminoquelado.</v>
          </cell>
          <cell r="I1561">
            <v>12</v>
          </cell>
          <cell r="J1561" t="str">
            <v>Sitio 1 : CARRERA 127#22G-18 INT 4 - Sitio 2 : SIBERIA KM 7.5 CELTA, LOTE 159 - Sitio 3 : CARRERA 68B #10A-18 - Sitio 4 : CALLE 24F#101B-15 - Sitio 5 : CARRERA 65B#10A-87 - Sitio 6 : AUTO MEDE KM 1,5 P INDUS FLORIDA BOD 23 - Sitio 7 : CARRERA 71 A BIS # 63D-38 -</v>
          </cell>
          <cell r="K1561">
            <v>44835</v>
          </cell>
          <cell r="L1561">
            <v>9837</v>
          </cell>
          <cell r="M1561">
            <v>9774</v>
          </cell>
          <cell r="N1561">
            <v>5419</v>
          </cell>
          <cell r="O1561">
            <v>393</v>
          </cell>
          <cell r="P1561">
            <v>878</v>
          </cell>
          <cell r="Q1561">
            <v>1.0999999999999999E-2</v>
          </cell>
          <cell r="R1561">
            <v>868.34</v>
          </cell>
          <cell r="S1561">
            <v>878</v>
          </cell>
          <cell r="T1561">
            <v>1.0999999999999999E-2</v>
          </cell>
          <cell r="U1561">
            <v>868.34</v>
          </cell>
          <cell r="V1561">
            <v>878</v>
          </cell>
          <cell r="W1561">
            <v>1.0999999999999999E-2</v>
          </cell>
          <cell r="X1561">
            <v>868.34</v>
          </cell>
          <cell r="Y1561">
            <v>878</v>
          </cell>
          <cell r="Z1561">
            <v>1.0999999999999999E-2</v>
          </cell>
          <cell r="AA1561">
            <v>868.34</v>
          </cell>
          <cell r="AB1561">
            <v>22075807.820000004</v>
          </cell>
          <cell r="AC1561" t="str">
            <v>Registro Valido</v>
          </cell>
          <cell r="AD1561">
            <v>878</v>
          </cell>
          <cell r="AE1561">
            <v>878</v>
          </cell>
          <cell r="AF1561">
            <v>878</v>
          </cell>
          <cell r="AG1561">
            <v>878</v>
          </cell>
          <cell r="AH1561">
            <v>867</v>
          </cell>
          <cell r="AI1561">
            <v>867</v>
          </cell>
          <cell r="AJ1561">
            <v>867</v>
          </cell>
          <cell r="AK1561">
            <v>867</v>
          </cell>
          <cell r="AM1561" t="str">
            <v>ALI_40_SEG_12</v>
          </cell>
          <cell r="AN1561" t="str">
            <v>ALI_40_SEG_12_VAL_22075807.82</v>
          </cell>
          <cell r="AO1561">
            <v>3</v>
          </cell>
          <cell r="AP1561">
            <v>20455600.030000001</v>
          </cell>
          <cell r="AQ1561" t="b">
            <v>0</v>
          </cell>
          <cell r="AR1561" t="str">
            <v/>
          </cell>
          <cell r="AS1561" t="str">
            <v/>
          </cell>
          <cell r="AT1561" t="str">
            <v>ALI_40_SEG_12_</v>
          </cell>
          <cell r="AU1561">
            <v>1</v>
          </cell>
          <cell r="AV1561" t="str">
            <v>No Seleccionada</v>
          </cell>
        </row>
        <row r="1562">
          <cell r="A1562" t="b">
            <v>0</v>
          </cell>
          <cell r="B1562" t="str">
            <v>5to_Evento_973_V2_Pulpafruit_17491653.xlsm</v>
          </cell>
          <cell r="C1562">
            <v>40</v>
          </cell>
          <cell r="D1562">
            <v>2014</v>
          </cell>
          <cell r="E1562" t="str">
            <v>PulpaFruit S.A.S.</v>
          </cell>
          <cell r="F1562">
            <v>629</v>
          </cell>
          <cell r="G1562" t="str">
            <v>BEBIDAS LÁCTEAS</v>
          </cell>
          <cell r="H1562" t="str">
            <v>40 : Leche Entera Saborizada (Chocolate, fresa y vainilla), ultra alta temperatura UAT (UHT). Adicionada con Hierro aminoquelado.</v>
          </cell>
          <cell r="I1562">
            <v>13</v>
          </cell>
          <cell r="J1562" t="str">
            <v>Sitio 1 : CARRERA 127#22G-18 INT 4 - Sitio 2 : SIBERIA KM 7.5 CELTA, LOTE 159 - Sitio 3 : CARRERA 68B #10A-18 - Sitio 4 : CALLE 24F#101B-15 - Sitio 5 : CARRERA 65B#10A-87 - Sitio 6 : AUTO MEDE KM 1,5 P INDUS FLORIDA BOD 23 - Sitio 7 : CARRERA 71 A BIS # 63D-38 -</v>
          </cell>
          <cell r="K1562">
            <v>44835</v>
          </cell>
          <cell r="L1562">
            <v>10445</v>
          </cell>
          <cell r="M1562">
            <v>10378</v>
          </cell>
          <cell r="N1562">
            <v>5754</v>
          </cell>
          <cell r="O1562">
            <v>417</v>
          </cell>
          <cell r="P1562">
            <v>878</v>
          </cell>
          <cell r="Q1562">
            <v>2.1000000000000001E-2</v>
          </cell>
          <cell r="R1562">
            <v>859.56</v>
          </cell>
          <cell r="S1562">
            <v>878</v>
          </cell>
          <cell r="T1562">
            <v>2.1000000000000001E-2</v>
          </cell>
          <cell r="U1562">
            <v>859.56</v>
          </cell>
          <cell r="V1562">
            <v>878</v>
          </cell>
          <cell r="W1562">
            <v>2.1000000000000001E-2</v>
          </cell>
          <cell r="X1562">
            <v>859.56</v>
          </cell>
          <cell r="Y1562">
            <v>878</v>
          </cell>
          <cell r="Z1562">
            <v>2.1000000000000001E-2</v>
          </cell>
          <cell r="AA1562">
            <v>859.56</v>
          </cell>
          <cell r="AB1562">
            <v>23202962.639999997</v>
          </cell>
          <cell r="AC1562" t="str">
            <v>Registro Valido</v>
          </cell>
          <cell r="AD1562">
            <v>878</v>
          </cell>
          <cell r="AE1562">
            <v>878</v>
          </cell>
          <cell r="AF1562">
            <v>878</v>
          </cell>
          <cell r="AG1562">
            <v>878</v>
          </cell>
          <cell r="AH1562">
            <v>867</v>
          </cell>
          <cell r="AI1562">
            <v>867</v>
          </cell>
          <cell r="AJ1562">
            <v>867</v>
          </cell>
          <cell r="AK1562">
            <v>867</v>
          </cell>
          <cell r="AM1562" t="str">
            <v>ALI_40_SEG_13</v>
          </cell>
          <cell r="AN1562" t="str">
            <v>ALI_40_SEG_13_VAL_23202962.64</v>
          </cell>
          <cell r="AO1562">
            <v>3</v>
          </cell>
          <cell r="AP1562">
            <v>21719642.34</v>
          </cell>
          <cell r="AQ1562" t="b">
            <v>0</v>
          </cell>
          <cell r="AR1562" t="str">
            <v/>
          </cell>
          <cell r="AS1562" t="str">
            <v/>
          </cell>
          <cell r="AT1562" t="str">
            <v>ALI_40_SEG_13_</v>
          </cell>
          <cell r="AU1562">
            <v>1</v>
          </cell>
          <cell r="AV1562" t="str">
            <v>No Seleccionada</v>
          </cell>
        </row>
        <row r="1563">
          <cell r="A1563" t="b">
            <v>0</v>
          </cell>
          <cell r="B1563" t="str">
            <v>5to_Evento_973_V2_Pulpafruit_17491653.xlsm</v>
          </cell>
          <cell r="C1563">
            <v>40</v>
          </cell>
          <cell r="D1563">
            <v>2014</v>
          </cell>
          <cell r="E1563" t="str">
            <v>PulpaFruit S.A.S.</v>
          </cell>
          <cell r="F1563">
            <v>630</v>
          </cell>
          <cell r="G1563" t="str">
            <v>BEBIDAS LÁCTEAS</v>
          </cell>
          <cell r="H1563" t="str">
            <v>40 : Leche Entera Saborizada (Chocolate, fresa y vainilla), ultra alta temperatura UAT (UHT). Adicionada con Hierro aminoquelado.</v>
          </cell>
          <cell r="I1563">
            <v>14</v>
          </cell>
          <cell r="J1563" t="str">
            <v>Sitio 1 : CARRERA 127#22G-18 INT 4 - Sitio 2 : SIBERIA KM 7.5 CELTA, LOTE 159 - Sitio 3 : CARRERA 68B #10A-18 - Sitio 4 : CALLE 24F#101B-15 - Sitio 5 : CARRERA 65B#10A-87 - Sitio 6 : AUTO MEDE KM 1,5 P INDUS FLORIDA BOD 23 - Sitio 7 : CARRERA 71 A BIS # 63D-38 -</v>
          </cell>
          <cell r="K1563">
            <v>44835</v>
          </cell>
          <cell r="L1563">
            <v>10350</v>
          </cell>
          <cell r="M1563">
            <v>10284</v>
          </cell>
          <cell r="N1563">
            <v>5702</v>
          </cell>
          <cell r="O1563">
            <v>414</v>
          </cell>
          <cell r="P1563">
            <v>878</v>
          </cell>
          <cell r="Q1563">
            <v>2.1000000000000001E-2</v>
          </cell>
          <cell r="R1563">
            <v>859.56</v>
          </cell>
          <cell r="S1563">
            <v>878</v>
          </cell>
          <cell r="T1563">
            <v>2.1000000000000001E-2</v>
          </cell>
          <cell r="U1563">
            <v>859.56</v>
          </cell>
          <cell r="V1563">
            <v>878</v>
          </cell>
          <cell r="W1563">
            <v>2.1000000000000001E-2</v>
          </cell>
          <cell r="X1563">
            <v>859.56</v>
          </cell>
          <cell r="Y1563">
            <v>878</v>
          </cell>
          <cell r="Z1563">
            <v>2.1000000000000001E-2</v>
          </cell>
          <cell r="AA1563">
            <v>859.56</v>
          </cell>
          <cell r="AB1563">
            <v>22993230</v>
          </cell>
          <cell r="AC1563" t="str">
            <v>Registro Valido</v>
          </cell>
          <cell r="AD1563">
            <v>878</v>
          </cell>
          <cell r="AE1563">
            <v>878</v>
          </cell>
          <cell r="AF1563">
            <v>878</v>
          </cell>
          <cell r="AG1563">
            <v>878</v>
          </cell>
          <cell r="AH1563">
            <v>867</v>
          </cell>
          <cell r="AI1563">
            <v>867</v>
          </cell>
          <cell r="AJ1563">
            <v>867</v>
          </cell>
          <cell r="AK1563">
            <v>867</v>
          </cell>
          <cell r="AM1563" t="str">
            <v>ALI_40_SEG_14</v>
          </cell>
          <cell r="AN1563" t="str">
            <v>ALI_40_SEG_14_VAL_22993230</v>
          </cell>
          <cell r="AO1563">
            <v>3</v>
          </cell>
          <cell r="AP1563">
            <v>21523317.5</v>
          </cell>
          <cell r="AQ1563" t="b">
            <v>0</v>
          </cell>
          <cell r="AR1563" t="str">
            <v/>
          </cell>
          <cell r="AS1563" t="str">
            <v/>
          </cell>
          <cell r="AT1563" t="str">
            <v>ALI_40_SEG_14_</v>
          </cell>
          <cell r="AU1563">
            <v>1</v>
          </cell>
          <cell r="AV1563" t="str">
            <v>No Seleccionada</v>
          </cell>
        </row>
        <row r="1564">
          <cell r="A1564" t="b">
            <v>0</v>
          </cell>
          <cell r="B1564" t="str">
            <v>5to_Evento_973_V2_Pulpafruit_17491653.xlsm</v>
          </cell>
          <cell r="C1564">
            <v>40</v>
          </cell>
          <cell r="D1564">
            <v>2014</v>
          </cell>
          <cell r="E1564" t="str">
            <v>PulpaFruit S.A.S.</v>
          </cell>
          <cell r="F1564">
            <v>631</v>
          </cell>
          <cell r="G1564" t="str">
            <v>BEBIDAS LÁCTEAS</v>
          </cell>
          <cell r="H1564" t="str">
            <v>40 : Leche Entera Saborizada (Chocolate, fresa y vainilla), ultra alta temperatura UAT (UHT). Adicionada con Hierro aminoquelado.</v>
          </cell>
          <cell r="I1564">
            <v>15</v>
          </cell>
          <cell r="J1564" t="str">
            <v>Sitio 1 : CARRERA 127#22G-18 INT 4 - Sitio 2 : SIBERIA KM 7.5 CELTA, LOTE 159 - Sitio 3 : CARRERA 68B #10A-18 - Sitio 4 : CALLE 24F#101B-15 - Sitio 5 : CARRERA 65B#10A-87 - Sitio 6 : AUTO MEDE KM 1,5 P INDUS FLORIDA BOD 23 - Sitio 7 : CARRERA 71 A BIS # 63D-38 -</v>
          </cell>
          <cell r="K1564">
            <v>44835</v>
          </cell>
          <cell r="L1564">
            <v>9781</v>
          </cell>
          <cell r="M1564">
            <v>9720</v>
          </cell>
          <cell r="N1564">
            <v>5389</v>
          </cell>
          <cell r="O1564">
            <v>393</v>
          </cell>
          <cell r="P1564">
            <v>878</v>
          </cell>
          <cell r="Q1564">
            <v>2.1000000000000001E-2</v>
          </cell>
          <cell r="R1564">
            <v>859.56</v>
          </cell>
          <cell r="S1564">
            <v>878</v>
          </cell>
          <cell r="T1564">
            <v>2.1000000000000001E-2</v>
          </cell>
          <cell r="U1564">
            <v>859.56</v>
          </cell>
          <cell r="V1564">
            <v>878</v>
          </cell>
          <cell r="W1564">
            <v>2.1000000000000001E-2</v>
          </cell>
          <cell r="X1564">
            <v>859.56</v>
          </cell>
          <cell r="Y1564">
            <v>878</v>
          </cell>
          <cell r="Z1564">
            <v>2.1000000000000001E-2</v>
          </cell>
          <cell r="AA1564">
            <v>859.56</v>
          </cell>
          <cell r="AB1564">
            <v>21732255.479999997</v>
          </cell>
          <cell r="AC1564" t="str">
            <v>Registro Valido</v>
          </cell>
          <cell r="AD1564">
            <v>878</v>
          </cell>
          <cell r="AE1564">
            <v>878</v>
          </cell>
          <cell r="AF1564">
            <v>878</v>
          </cell>
          <cell r="AG1564">
            <v>878</v>
          </cell>
          <cell r="AH1564">
            <v>867</v>
          </cell>
          <cell r="AI1564">
            <v>867</v>
          </cell>
          <cell r="AJ1564">
            <v>867</v>
          </cell>
          <cell r="AK1564">
            <v>867</v>
          </cell>
          <cell r="AM1564" t="str">
            <v>ALI_40_SEG_15</v>
          </cell>
          <cell r="AN1564" t="str">
            <v>ALI_40_SEG_15_VAL_21732255.48</v>
          </cell>
          <cell r="AO1564">
            <v>3</v>
          </cell>
          <cell r="AP1564">
            <v>20342954.629999999</v>
          </cell>
          <cell r="AQ1564" t="b">
            <v>0</v>
          </cell>
          <cell r="AR1564" t="str">
            <v/>
          </cell>
          <cell r="AS1564" t="str">
            <v/>
          </cell>
          <cell r="AT1564" t="str">
            <v>ALI_40_SEG_15_</v>
          </cell>
          <cell r="AU1564">
            <v>1</v>
          </cell>
          <cell r="AV1564" t="str">
            <v>No Seleccionada</v>
          </cell>
        </row>
        <row r="1565">
          <cell r="A1565" t="str">
            <v>ALI_94_SEG_1</v>
          </cell>
          <cell r="B1565" t="str">
            <v>5to_Evento_973_V2_TRIGUS_17515425.xlsm</v>
          </cell>
          <cell r="C1565">
            <v>94</v>
          </cell>
          <cell r="D1565">
            <v>2075</v>
          </cell>
          <cell r="E1565" t="str">
            <v>Trigus S.A.S.</v>
          </cell>
          <cell r="F1565">
            <v>16</v>
          </cell>
          <cell r="G1565" t="str">
            <v>CEREAL EMPACADO</v>
          </cell>
          <cell r="H1565" t="str">
            <v>94 : Ponques de sabores sin relleno.</v>
          </cell>
          <cell r="I1565">
            <v>1</v>
          </cell>
          <cell r="J1565" t="str">
            <v>Sitio 1 : CARRERA 127#22G-18 INT 4 - Sitio 2 : SIBERIA KM 7.5 CELTA, LOTE 159 - Sitio 3 : CARRERA 68B #10A-18 - Sitio 4 : CALLE 24F#101B-15 - Sitio 5 : CARRERA 65B#10A-87 - Sitio 6 : AUTO MEDE KM 1,5 P INDUS FLORIDA BOD 23 - Sitio 7 : CARRERA 71 A BIS # 63D-38 -</v>
          </cell>
          <cell r="K1565">
            <v>44835</v>
          </cell>
          <cell r="L1565">
            <v>6289</v>
          </cell>
          <cell r="M1565">
            <v>7636</v>
          </cell>
          <cell r="N1565">
            <v>3542</v>
          </cell>
          <cell r="O1565">
            <v>273</v>
          </cell>
          <cell r="P1565">
            <v>510</v>
          </cell>
          <cell r="Q1565">
            <v>0.20784313700000001</v>
          </cell>
          <cell r="R1565">
            <v>404</v>
          </cell>
          <cell r="S1565">
            <v>510</v>
          </cell>
          <cell r="T1565">
            <v>0.20784313700000001</v>
          </cell>
          <cell r="U1565">
            <v>404</v>
          </cell>
          <cell r="V1565">
            <v>1016</v>
          </cell>
          <cell r="W1565">
            <v>0.20787401</v>
          </cell>
          <cell r="X1565">
            <v>804.8</v>
          </cell>
          <cell r="Y1565">
            <v>1016</v>
          </cell>
          <cell r="Z1565">
            <v>0.20787401</v>
          </cell>
          <cell r="AA1565">
            <v>804.8</v>
          </cell>
          <cell r="AB1565">
            <v>8696012</v>
          </cell>
          <cell r="AC1565" t="str">
            <v>Registro Valido</v>
          </cell>
          <cell r="AD1565">
            <v>510</v>
          </cell>
          <cell r="AE1565">
            <v>510</v>
          </cell>
          <cell r="AF1565">
            <v>1016</v>
          </cell>
          <cell r="AG1565">
            <v>1016</v>
          </cell>
          <cell r="AH1565">
            <v>505</v>
          </cell>
          <cell r="AI1565">
            <v>505</v>
          </cell>
          <cell r="AJ1565">
            <v>1006</v>
          </cell>
          <cell r="AK1565">
            <v>1006</v>
          </cell>
          <cell r="AM1565" t="str">
            <v>ALI_94_SEG_1</v>
          </cell>
          <cell r="AN1565" t="str">
            <v>ALI_94_SEG_1_VAL_8696012</v>
          </cell>
          <cell r="AO1565">
            <v>6</v>
          </cell>
          <cell r="AP1565">
            <v>8696012</v>
          </cell>
          <cell r="AQ1565" t="b">
            <v>1</v>
          </cell>
          <cell r="AR1565" t="str">
            <v>Empate</v>
          </cell>
          <cell r="AS1565" t="str">
            <v>x</v>
          </cell>
          <cell r="AT1565" t="str">
            <v>ALI_94_SEG_1_x</v>
          </cell>
          <cell r="AU1565">
            <v>1</v>
          </cell>
          <cell r="AV1565" t="str">
            <v>Cotizacion Seleccionada</v>
          </cell>
        </row>
        <row r="1566">
          <cell r="A1566" t="str">
            <v>ALI_94_SEG_2</v>
          </cell>
          <cell r="B1566" t="str">
            <v>5to_Evento_973_V2_TRIGUS_17515425.xlsm</v>
          </cell>
          <cell r="C1566">
            <v>94</v>
          </cell>
          <cell r="D1566">
            <v>2075</v>
          </cell>
          <cell r="E1566" t="str">
            <v>Trigus S.A.S.</v>
          </cell>
          <cell r="F1566">
            <v>17</v>
          </cell>
          <cell r="G1566" t="str">
            <v>CEREAL EMPACADO</v>
          </cell>
          <cell r="H1566" t="str">
            <v>94 : Ponques de sabores sin relleno.</v>
          </cell>
          <cell r="I1566">
            <v>2</v>
          </cell>
          <cell r="J1566" t="str">
            <v>Sitio 1 : CARRERA 127#22G-18 INT 4 - Sitio 2 : SIBERIA KM 7.5 CELTA, LOTE 159 - Sitio 3 : CARRERA 68B #10A-18 - Sitio 4 : CALLE 24F#101B-15 - Sitio 5 : CARRERA 65B#10A-87 - Sitio 6 : AUTO MEDE KM 1,5 P INDUS FLORIDA BOD 23 - Sitio 7 : CARRERA 71 A BIS # 63D-38 -</v>
          </cell>
          <cell r="K1566">
            <v>44835</v>
          </cell>
          <cell r="L1566">
            <v>6430</v>
          </cell>
          <cell r="M1566">
            <v>7808</v>
          </cell>
          <cell r="N1566">
            <v>3622</v>
          </cell>
          <cell r="O1566">
            <v>279</v>
          </cell>
          <cell r="P1566">
            <v>510</v>
          </cell>
          <cell r="Q1566">
            <v>0.20784313700000001</v>
          </cell>
          <cell r="R1566">
            <v>404</v>
          </cell>
          <cell r="S1566">
            <v>510</v>
          </cell>
          <cell r="T1566">
            <v>0.20784313700000001</v>
          </cell>
          <cell r="U1566">
            <v>404</v>
          </cell>
          <cell r="V1566">
            <v>1016</v>
          </cell>
          <cell r="W1566">
            <v>0.20787401</v>
          </cell>
          <cell r="X1566">
            <v>804.8</v>
          </cell>
          <cell r="Y1566">
            <v>1016</v>
          </cell>
          <cell r="Z1566">
            <v>0.20787401</v>
          </cell>
          <cell r="AA1566">
            <v>804.8</v>
          </cell>
          <cell r="AB1566">
            <v>8891676.7999999989</v>
          </cell>
          <cell r="AC1566" t="str">
            <v>Registro Valido</v>
          </cell>
          <cell r="AD1566">
            <v>510</v>
          </cell>
          <cell r="AE1566">
            <v>510</v>
          </cell>
          <cell r="AF1566">
            <v>1016</v>
          </cell>
          <cell r="AG1566">
            <v>1016</v>
          </cell>
          <cell r="AH1566">
            <v>505</v>
          </cell>
          <cell r="AI1566">
            <v>505</v>
          </cell>
          <cell r="AJ1566">
            <v>1006</v>
          </cell>
          <cell r="AK1566">
            <v>1006</v>
          </cell>
          <cell r="AM1566" t="str">
            <v>ALI_94_SEG_2</v>
          </cell>
          <cell r="AN1566" t="str">
            <v>ALI_94_SEG_2_VAL_8891676.8</v>
          </cell>
          <cell r="AO1566">
            <v>6</v>
          </cell>
          <cell r="AP1566">
            <v>8891676.7999999989</v>
          </cell>
          <cell r="AQ1566" t="b">
            <v>1</v>
          </cell>
          <cell r="AR1566" t="str">
            <v>Empate</v>
          </cell>
          <cell r="AS1566" t="str">
            <v>x</v>
          </cell>
          <cell r="AT1566" t="str">
            <v>ALI_94_SEG_2_x</v>
          </cell>
          <cell r="AU1566">
            <v>1</v>
          </cell>
          <cell r="AV1566" t="str">
            <v>Cotizacion Seleccionada</v>
          </cell>
        </row>
        <row r="1567">
          <cell r="A1567" t="str">
            <v>ALI_94_SEG_3</v>
          </cell>
          <cell r="B1567" t="str">
            <v>5to_Evento_973_V2_TRIGUS_17515425.xlsm</v>
          </cell>
          <cell r="C1567">
            <v>94</v>
          </cell>
          <cell r="D1567">
            <v>2075</v>
          </cell>
          <cell r="E1567" t="str">
            <v>Trigus S.A.S.</v>
          </cell>
          <cell r="F1567">
            <v>18</v>
          </cell>
          <cell r="G1567" t="str">
            <v>CEREAL EMPACADO</v>
          </cell>
          <cell r="H1567" t="str">
            <v>94 : Ponques de sabores sin relleno.</v>
          </cell>
          <cell r="I1567">
            <v>3</v>
          </cell>
          <cell r="J1567" t="str">
            <v>Sitio 1 : CARRERA 127#22G-18 INT 4 - Sitio 2 : SIBERIA KM 7.5 CELTA, LOTE 159 - Sitio 3 : CARRERA 68B #10A-18 - Sitio 4 : CALLE 24F#101B-15 - Sitio 5 : CARRERA 65B#10A-87 - Sitio 6 : AUTO MEDE KM 1,5 P INDUS FLORIDA BOD 23 - Sitio 7 : CARRERA 71 A BIS # 63D-38 -</v>
          </cell>
          <cell r="K1567">
            <v>44835</v>
          </cell>
          <cell r="L1567">
            <v>6392</v>
          </cell>
          <cell r="M1567">
            <v>7762</v>
          </cell>
          <cell r="N1567">
            <v>3600</v>
          </cell>
          <cell r="O1567">
            <v>277</v>
          </cell>
          <cell r="P1567">
            <v>510</v>
          </cell>
          <cell r="Q1567">
            <v>0.20784313700000001</v>
          </cell>
          <cell r="R1567">
            <v>404</v>
          </cell>
          <cell r="S1567">
            <v>510</v>
          </cell>
          <cell r="T1567">
            <v>0.20784313700000001</v>
          </cell>
          <cell r="U1567">
            <v>404</v>
          </cell>
          <cell r="V1567">
            <v>1016</v>
          </cell>
          <cell r="W1567">
            <v>0.20787401</v>
          </cell>
          <cell r="X1567">
            <v>804.8</v>
          </cell>
          <cell r="Y1567">
            <v>1016</v>
          </cell>
          <cell r="Z1567">
            <v>0.20787401</v>
          </cell>
          <cell r="AA1567">
            <v>804.8</v>
          </cell>
          <cell r="AB1567">
            <v>8838425.5999999996</v>
          </cell>
          <cell r="AC1567" t="str">
            <v>Registro Valido</v>
          </cell>
          <cell r="AD1567">
            <v>510</v>
          </cell>
          <cell r="AE1567">
            <v>510</v>
          </cell>
          <cell r="AF1567">
            <v>1016</v>
          </cell>
          <cell r="AG1567">
            <v>1016</v>
          </cell>
          <cell r="AH1567">
            <v>505</v>
          </cell>
          <cell r="AI1567">
            <v>505</v>
          </cell>
          <cell r="AJ1567">
            <v>1006</v>
          </cell>
          <cell r="AK1567">
            <v>1006</v>
          </cell>
          <cell r="AM1567" t="str">
            <v>ALI_94_SEG_3</v>
          </cell>
          <cell r="AN1567" t="str">
            <v>ALI_94_SEG_3_VAL_8838425.6</v>
          </cell>
          <cell r="AO1567">
            <v>6</v>
          </cell>
          <cell r="AP1567">
            <v>8838425.5999999996</v>
          </cell>
          <cell r="AQ1567" t="b">
            <v>1</v>
          </cell>
          <cell r="AR1567" t="str">
            <v>Empate</v>
          </cell>
          <cell r="AS1567" t="str">
            <v>x</v>
          </cell>
          <cell r="AT1567" t="str">
            <v>ALI_94_SEG_3_x</v>
          </cell>
          <cell r="AU1567">
            <v>1</v>
          </cell>
          <cell r="AV1567" t="str">
            <v>Cotizacion Seleccionada</v>
          </cell>
        </row>
        <row r="1568">
          <cell r="A1568" t="str">
            <v>ALI_94_SEG_4</v>
          </cell>
          <cell r="B1568" t="str">
            <v>5to_Evento_973_V2_TRIGUS_17515425.xlsm</v>
          </cell>
          <cell r="C1568">
            <v>94</v>
          </cell>
          <cell r="D1568">
            <v>2075</v>
          </cell>
          <cell r="E1568" t="str">
            <v>Trigus S.A.S.</v>
          </cell>
          <cell r="F1568">
            <v>19</v>
          </cell>
          <cell r="G1568" t="str">
            <v>CEREAL EMPACADO</v>
          </cell>
          <cell r="H1568" t="str">
            <v>94 : Ponques de sabores sin relleno.</v>
          </cell>
          <cell r="I1568">
            <v>4</v>
          </cell>
          <cell r="J1568" t="str">
            <v>Sitio 1 : CARRERA 127#22G-18 INT 4 - Sitio 2 : SIBERIA KM 7.5 CELTA, LOTE 159 - Sitio 3 : CARRERA 68B #10A-18 - Sitio 4 : CALLE 24F#101B-15 - Sitio 5 : CARRERA 65B#10A-87 - Sitio 6 : AUTO MEDE KM 1,5 P INDUS FLORIDA BOD 23 - Sitio 7 : CARRERA 71 A BIS # 63D-38 -</v>
          </cell>
          <cell r="K1568">
            <v>44835</v>
          </cell>
          <cell r="L1568">
            <v>6811</v>
          </cell>
          <cell r="M1568">
            <v>8271</v>
          </cell>
          <cell r="N1568">
            <v>3836</v>
          </cell>
          <cell r="O1568">
            <v>296</v>
          </cell>
          <cell r="P1568">
            <v>510</v>
          </cell>
          <cell r="Q1568">
            <v>0.20784313700000001</v>
          </cell>
          <cell r="R1568">
            <v>404</v>
          </cell>
          <cell r="S1568">
            <v>510</v>
          </cell>
          <cell r="T1568">
            <v>0.20784313700000001</v>
          </cell>
          <cell r="U1568">
            <v>404</v>
          </cell>
          <cell r="V1568">
            <v>1016</v>
          </cell>
          <cell r="W1568">
            <v>0.20787401</v>
          </cell>
          <cell r="X1568">
            <v>804.8</v>
          </cell>
          <cell r="Y1568">
            <v>1016</v>
          </cell>
          <cell r="Z1568">
            <v>0.20787401</v>
          </cell>
          <cell r="AA1568">
            <v>804.8</v>
          </cell>
          <cell r="AB1568">
            <v>9418561.6000000015</v>
          </cell>
          <cell r="AC1568" t="str">
            <v>Registro Valido</v>
          </cell>
          <cell r="AD1568">
            <v>510</v>
          </cell>
          <cell r="AE1568">
            <v>510</v>
          </cell>
          <cell r="AF1568">
            <v>1016</v>
          </cell>
          <cell r="AG1568">
            <v>1016</v>
          </cell>
          <cell r="AH1568">
            <v>505</v>
          </cell>
          <cell r="AI1568">
            <v>505</v>
          </cell>
          <cell r="AJ1568">
            <v>1006</v>
          </cell>
          <cell r="AK1568">
            <v>1006</v>
          </cell>
          <cell r="AM1568" t="str">
            <v>ALI_94_SEG_4</v>
          </cell>
          <cell r="AN1568" t="str">
            <v>ALI_94_SEG_4_VAL_9418561.6</v>
          </cell>
          <cell r="AO1568">
            <v>6</v>
          </cell>
          <cell r="AP1568">
            <v>9418561.6000000015</v>
          </cell>
          <cell r="AQ1568" t="b">
            <v>1</v>
          </cell>
          <cell r="AR1568" t="str">
            <v>Empate</v>
          </cell>
          <cell r="AS1568" t="str">
            <v>x</v>
          </cell>
          <cell r="AT1568" t="str">
            <v>ALI_94_SEG_4_x</v>
          </cell>
          <cell r="AU1568">
            <v>1</v>
          </cell>
          <cell r="AV1568" t="str">
            <v>Cotizacion Seleccionada</v>
          </cell>
        </row>
        <row r="1569">
          <cell r="A1569" t="str">
            <v>ALI_94_SEG_5</v>
          </cell>
          <cell r="B1569" t="str">
            <v>5to_Evento_973_V2_TRIGUS_17515425.xlsm</v>
          </cell>
          <cell r="C1569">
            <v>94</v>
          </cell>
          <cell r="D1569">
            <v>2075</v>
          </cell>
          <cell r="E1569" t="str">
            <v>Trigus S.A.S.</v>
          </cell>
          <cell r="F1569">
            <v>20</v>
          </cell>
          <cell r="G1569" t="str">
            <v>CEREAL EMPACADO</v>
          </cell>
          <cell r="H1569" t="str">
            <v>94 : Ponques de sabores sin relleno.</v>
          </cell>
          <cell r="I1569">
            <v>5</v>
          </cell>
          <cell r="J1569" t="str">
            <v>Sitio 1 : CARRERA 127#22G-18 INT 4 - Sitio 2 : SIBERIA KM 7.5 CELTA, LOTE 159 - Sitio 3 : CARRERA 68B #10A-18 - Sitio 4 : CALLE 24F#101B-15 - Sitio 5 : CARRERA 65B#10A-87 - Sitio 6 : AUTO MEDE KM 1,5 P INDUS FLORIDA BOD 23 - Sitio 7 : CARRERA 71 A BIS # 63D-38 -</v>
          </cell>
          <cell r="K1569">
            <v>44835</v>
          </cell>
          <cell r="L1569">
            <v>6331</v>
          </cell>
          <cell r="M1569">
            <v>7688</v>
          </cell>
          <cell r="N1569">
            <v>3566</v>
          </cell>
          <cell r="O1569">
            <v>275</v>
          </cell>
          <cell r="P1569">
            <v>510</v>
          </cell>
          <cell r="Q1569">
            <v>0.20784313700000001</v>
          </cell>
          <cell r="R1569">
            <v>404</v>
          </cell>
          <cell r="S1569">
            <v>510</v>
          </cell>
          <cell r="T1569">
            <v>0.20784313700000001</v>
          </cell>
          <cell r="U1569">
            <v>404</v>
          </cell>
          <cell r="V1569">
            <v>1016</v>
          </cell>
          <cell r="W1569">
            <v>0.20787401</v>
          </cell>
          <cell r="X1569">
            <v>804.8</v>
          </cell>
          <cell r="Y1569">
            <v>1016</v>
          </cell>
          <cell r="Z1569">
            <v>0.20787401</v>
          </cell>
          <cell r="AA1569">
            <v>804.8</v>
          </cell>
          <cell r="AB1569">
            <v>8754912.8000000007</v>
          </cell>
          <cell r="AC1569" t="str">
            <v>Registro Valido</v>
          </cell>
          <cell r="AD1569">
            <v>510</v>
          </cell>
          <cell r="AE1569">
            <v>510</v>
          </cell>
          <cell r="AF1569">
            <v>1016</v>
          </cell>
          <cell r="AG1569">
            <v>1016</v>
          </cell>
          <cell r="AH1569">
            <v>505</v>
          </cell>
          <cell r="AI1569">
            <v>505</v>
          </cell>
          <cell r="AJ1569">
            <v>1006</v>
          </cell>
          <cell r="AK1569">
            <v>1006</v>
          </cell>
          <cell r="AM1569" t="str">
            <v>ALI_94_SEG_5</v>
          </cell>
          <cell r="AN1569" t="str">
            <v>ALI_94_SEG_5_VAL_8754912.8</v>
          </cell>
          <cell r="AO1569">
            <v>6</v>
          </cell>
          <cell r="AP1569">
            <v>8754912.8000000007</v>
          </cell>
          <cell r="AQ1569" t="b">
            <v>1</v>
          </cell>
          <cell r="AR1569" t="str">
            <v>Empate</v>
          </cell>
          <cell r="AS1569" t="str">
            <v>x</v>
          </cell>
          <cell r="AT1569" t="str">
            <v>ALI_94_SEG_5_x</v>
          </cell>
          <cell r="AU1569">
            <v>1</v>
          </cell>
          <cell r="AV1569" t="str">
            <v>Cotizacion Seleccionada</v>
          </cell>
        </row>
        <row r="1570">
          <cell r="A1570" t="str">
            <v>ALI_94_SEG_6</v>
          </cell>
          <cell r="B1570" t="str">
            <v>5to_Evento_973_V2_TRIGUS_17515425.xlsm</v>
          </cell>
          <cell r="C1570">
            <v>94</v>
          </cell>
          <cell r="D1570">
            <v>2075</v>
          </cell>
          <cell r="E1570" t="str">
            <v>Trigus S.A.S.</v>
          </cell>
          <cell r="F1570">
            <v>21</v>
          </cell>
          <cell r="G1570" t="str">
            <v>CEREAL EMPACADO</v>
          </cell>
          <cell r="H1570" t="str">
            <v>94 : Ponques de sabores sin relleno.</v>
          </cell>
          <cell r="I1570">
            <v>6</v>
          </cell>
          <cell r="J1570" t="str">
            <v>Sitio 1 : CARRERA 127#22G-18 INT 4 - Sitio 2 : SIBERIA KM 7.5 CELTA, LOTE 159 - Sitio 3 : CARRERA 68B #10A-18 - Sitio 4 : CALLE 24F#101B-15 - Sitio 5 : CARRERA 65B#10A-87 - Sitio 6 : AUTO MEDE KM 1,5 P INDUS FLORIDA BOD 23 - Sitio 7 : CARRERA 71 A BIS # 63D-38 -</v>
          </cell>
          <cell r="K1570">
            <v>44835</v>
          </cell>
          <cell r="L1570">
            <v>6852</v>
          </cell>
          <cell r="M1570">
            <v>8322</v>
          </cell>
          <cell r="N1570">
            <v>3859</v>
          </cell>
          <cell r="O1570">
            <v>298</v>
          </cell>
          <cell r="P1570">
            <v>510</v>
          </cell>
          <cell r="Q1570">
            <v>0.20784313700000001</v>
          </cell>
          <cell r="R1570">
            <v>404</v>
          </cell>
          <cell r="S1570">
            <v>510</v>
          </cell>
          <cell r="T1570">
            <v>0.20784313700000001</v>
          </cell>
          <cell r="U1570">
            <v>404</v>
          </cell>
          <cell r="V1570">
            <v>1016</v>
          </cell>
          <cell r="W1570">
            <v>0.20787401</v>
          </cell>
          <cell r="X1570">
            <v>804.8</v>
          </cell>
          <cell r="Y1570">
            <v>1016</v>
          </cell>
          <cell r="Z1570">
            <v>0.20787401</v>
          </cell>
          <cell r="AA1570">
            <v>804.8</v>
          </cell>
          <cell r="AB1570">
            <v>9475849.5999999996</v>
          </cell>
          <cell r="AC1570" t="str">
            <v>Registro Valido</v>
          </cell>
          <cell r="AD1570">
            <v>510</v>
          </cell>
          <cell r="AE1570">
            <v>510</v>
          </cell>
          <cell r="AF1570">
            <v>1016</v>
          </cell>
          <cell r="AG1570">
            <v>1016</v>
          </cell>
          <cell r="AH1570">
            <v>505</v>
          </cell>
          <cell r="AI1570">
            <v>505</v>
          </cell>
          <cell r="AJ1570">
            <v>1006</v>
          </cell>
          <cell r="AK1570">
            <v>1006</v>
          </cell>
          <cell r="AM1570" t="str">
            <v>ALI_94_SEG_6</v>
          </cell>
          <cell r="AN1570" t="str">
            <v>ALI_94_SEG_6_VAL_9475849.6</v>
          </cell>
          <cell r="AO1570">
            <v>6</v>
          </cell>
          <cell r="AP1570">
            <v>9475849.5999999996</v>
          </cell>
          <cell r="AQ1570" t="b">
            <v>1</v>
          </cell>
          <cell r="AR1570" t="str">
            <v>Empate</v>
          </cell>
          <cell r="AS1570" t="str">
            <v>x</v>
          </cell>
          <cell r="AT1570" t="str">
            <v>ALI_94_SEG_6_x</v>
          </cell>
          <cell r="AU1570">
            <v>1</v>
          </cell>
          <cell r="AV1570" t="str">
            <v>Cotizacion Seleccionada</v>
          </cell>
        </row>
        <row r="1571">
          <cell r="A1571" t="str">
            <v>ALI_94_SEG_7</v>
          </cell>
          <cell r="B1571" t="str">
            <v>5to_Evento_973_V2_TRIGUS_17515425.xlsm</v>
          </cell>
          <cell r="C1571">
            <v>94</v>
          </cell>
          <cell r="D1571">
            <v>2075</v>
          </cell>
          <cell r="E1571" t="str">
            <v>Trigus S.A.S.</v>
          </cell>
          <cell r="F1571">
            <v>22</v>
          </cell>
          <cell r="G1571" t="str">
            <v>CEREAL EMPACADO</v>
          </cell>
          <cell r="H1571" t="str">
            <v>94 : Ponques de sabores sin relleno.</v>
          </cell>
          <cell r="I1571">
            <v>7</v>
          </cell>
          <cell r="J1571" t="str">
            <v>Sitio 1 : CARRERA 127#22G-18 INT 4 - Sitio 2 : SIBERIA KM 7.5 CELTA, LOTE 159 - Sitio 3 : CARRERA 68B #10A-18 - Sitio 4 : CALLE 24F#101B-15 - Sitio 5 : CARRERA 65B#10A-87 - Sitio 6 : AUTO MEDE KM 1,5 P INDUS FLORIDA BOD 23 - Sitio 7 : CARRERA 71 A BIS # 63D-38 -</v>
          </cell>
          <cell r="K1571">
            <v>44835</v>
          </cell>
          <cell r="L1571">
            <v>6998</v>
          </cell>
          <cell r="M1571">
            <v>8498</v>
          </cell>
          <cell r="N1571">
            <v>3941</v>
          </cell>
          <cell r="O1571">
            <v>304</v>
          </cell>
          <cell r="P1571">
            <v>510</v>
          </cell>
          <cell r="Q1571">
            <v>0.20784313700000001</v>
          </cell>
          <cell r="R1571">
            <v>404</v>
          </cell>
          <cell r="S1571">
            <v>510</v>
          </cell>
          <cell r="T1571">
            <v>0.20784313700000001</v>
          </cell>
          <cell r="U1571">
            <v>404</v>
          </cell>
          <cell r="V1571">
            <v>1016</v>
          </cell>
          <cell r="W1571">
            <v>0.20787401</v>
          </cell>
          <cell r="X1571">
            <v>804.8</v>
          </cell>
          <cell r="Y1571">
            <v>1016</v>
          </cell>
          <cell r="Z1571">
            <v>0.20787401</v>
          </cell>
          <cell r="AA1571">
            <v>804.8</v>
          </cell>
          <cell r="AB1571">
            <v>9676760</v>
          </cell>
          <cell r="AC1571" t="str">
            <v>Registro Valido</v>
          </cell>
          <cell r="AD1571">
            <v>510</v>
          </cell>
          <cell r="AE1571">
            <v>510</v>
          </cell>
          <cell r="AF1571">
            <v>1016</v>
          </cell>
          <cell r="AG1571">
            <v>1016</v>
          </cell>
          <cell r="AH1571">
            <v>505</v>
          </cell>
          <cell r="AI1571">
            <v>505</v>
          </cell>
          <cell r="AJ1571">
            <v>1006</v>
          </cell>
          <cell r="AK1571">
            <v>1006</v>
          </cell>
          <cell r="AM1571" t="str">
            <v>ALI_94_SEG_7</v>
          </cell>
          <cell r="AN1571" t="str">
            <v>ALI_94_SEG_7_VAL_9676760</v>
          </cell>
          <cell r="AO1571">
            <v>5</v>
          </cell>
          <cell r="AP1571">
            <v>9676760</v>
          </cell>
          <cell r="AQ1571" t="b">
            <v>1</v>
          </cell>
          <cell r="AR1571" t="str">
            <v>Empate</v>
          </cell>
          <cell r="AS1571" t="str">
            <v>x</v>
          </cell>
          <cell r="AT1571" t="str">
            <v>ALI_94_SEG_7_x</v>
          </cell>
          <cell r="AU1571">
            <v>1</v>
          </cell>
          <cell r="AV1571" t="str">
            <v>Cotizacion Seleccionada</v>
          </cell>
        </row>
        <row r="1572">
          <cell r="A1572" t="str">
            <v>ALI_94_SEG_8</v>
          </cell>
          <cell r="B1572" t="str">
            <v>5to_Evento_973_V2_TRIGUS_17515425.xlsm</v>
          </cell>
          <cell r="C1572">
            <v>94</v>
          </cell>
          <cell r="D1572">
            <v>2075</v>
          </cell>
          <cell r="E1572" t="str">
            <v>Trigus S.A.S.</v>
          </cell>
          <cell r="F1572">
            <v>23</v>
          </cell>
          <cell r="G1572" t="str">
            <v>CEREAL EMPACADO</v>
          </cell>
          <cell r="H1572" t="str">
            <v>94 : Ponques de sabores sin relleno.</v>
          </cell>
          <cell r="I1572">
            <v>8</v>
          </cell>
          <cell r="J1572" t="str">
            <v>Sitio 1 : CARRERA 127#22G-18 INT 4 - Sitio 2 : SIBERIA KM 7.5 CELTA, LOTE 159 - Sitio 3 : CARRERA 68B #10A-18 - Sitio 4 : CALLE 24F#101B-15 - Sitio 5 : CARRERA 65B#10A-87 - Sitio 6 : AUTO MEDE KM 1,5 P INDUS FLORIDA BOD 23 - Sitio 7 : CARRERA 71 A BIS # 63D-38 -</v>
          </cell>
          <cell r="K1572">
            <v>44835</v>
          </cell>
          <cell r="L1572">
            <v>6755</v>
          </cell>
          <cell r="M1572">
            <v>8201</v>
          </cell>
          <cell r="N1572">
            <v>3804</v>
          </cell>
          <cell r="O1572">
            <v>293</v>
          </cell>
          <cell r="P1572">
            <v>510</v>
          </cell>
          <cell r="Q1572">
            <v>0.20784313700000001</v>
          </cell>
          <cell r="R1572">
            <v>404</v>
          </cell>
          <cell r="S1572">
            <v>510</v>
          </cell>
          <cell r="T1572">
            <v>0.20784313700000001</v>
          </cell>
          <cell r="U1572">
            <v>404</v>
          </cell>
          <cell r="V1572">
            <v>1016</v>
          </cell>
          <cell r="W1572">
            <v>0.20787401</v>
          </cell>
          <cell r="X1572">
            <v>804.8</v>
          </cell>
          <cell r="Y1572">
            <v>1016</v>
          </cell>
          <cell r="Z1572">
            <v>0.20787401</v>
          </cell>
          <cell r="AA1572">
            <v>804.8</v>
          </cell>
          <cell r="AB1572">
            <v>9339489.5999999996</v>
          </cell>
          <cell r="AC1572" t="str">
            <v>Registro Valido</v>
          </cell>
          <cell r="AD1572">
            <v>510</v>
          </cell>
          <cell r="AE1572">
            <v>510</v>
          </cell>
          <cell r="AF1572">
            <v>1016</v>
          </cell>
          <cell r="AG1572">
            <v>1016</v>
          </cell>
          <cell r="AH1572">
            <v>505</v>
          </cell>
          <cell r="AI1572">
            <v>505</v>
          </cell>
          <cell r="AJ1572">
            <v>1006</v>
          </cell>
          <cell r="AK1572">
            <v>1006</v>
          </cell>
          <cell r="AM1572" t="str">
            <v>ALI_94_SEG_8</v>
          </cell>
          <cell r="AN1572" t="str">
            <v>ALI_94_SEG_8_VAL_9339489.6</v>
          </cell>
          <cell r="AO1572">
            <v>5</v>
          </cell>
          <cell r="AP1572">
            <v>9339489.5999999996</v>
          </cell>
          <cell r="AQ1572" t="b">
            <v>1</v>
          </cell>
          <cell r="AR1572" t="str">
            <v>Empate</v>
          </cell>
          <cell r="AS1572" t="str">
            <v>x</v>
          </cell>
          <cell r="AT1572" t="str">
            <v>ALI_94_SEG_8_x</v>
          </cell>
          <cell r="AU1572">
            <v>1</v>
          </cell>
          <cell r="AV1572" t="str">
            <v>Cotizacion Seleccionada</v>
          </cell>
        </row>
        <row r="1573">
          <cell r="A1573" t="str">
            <v>ALI_94_SEG_9</v>
          </cell>
          <cell r="B1573" t="str">
            <v>5to_Evento_973_V2_TRIGUS_17515425.xlsm</v>
          </cell>
          <cell r="C1573">
            <v>94</v>
          </cell>
          <cell r="D1573">
            <v>2075</v>
          </cell>
          <cell r="E1573" t="str">
            <v>Trigus S.A.S.</v>
          </cell>
          <cell r="F1573">
            <v>24</v>
          </cell>
          <cell r="G1573" t="str">
            <v>CEREAL EMPACADO</v>
          </cell>
          <cell r="H1573" t="str">
            <v>94 : Ponques de sabores sin relleno.</v>
          </cell>
          <cell r="I1573">
            <v>9</v>
          </cell>
          <cell r="J1573" t="str">
            <v>Sitio 1 : CARRERA 127#22G-18 INT 4 - Sitio 2 : SIBERIA KM 7.5 CELTA, LOTE 159 - Sitio 3 : CARRERA 68B #10A-18 - Sitio 4 : CALLE 24F#101B-15 - Sitio 5 : CARRERA 65B#10A-87 - Sitio 6 : AUTO MEDE KM 1,5 P INDUS FLORIDA BOD 23 - Sitio 7 : CARRERA 71 A BIS # 63D-38 -</v>
          </cell>
          <cell r="K1573">
            <v>44835</v>
          </cell>
          <cell r="L1573">
            <v>6826</v>
          </cell>
          <cell r="M1573">
            <v>8289</v>
          </cell>
          <cell r="N1573">
            <v>3844</v>
          </cell>
          <cell r="O1573">
            <v>296</v>
          </cell>
          <cell r="P1573">
            <v>510</v>
          </cell>
          <cell r="Q1573">
            <v>0.20784313700000001</v>
          </cell>
          <cell r="R1573">
            <v>404</v>
          </cell>
          <cell r="S1573">
            <v>510</v>
          </cell>
          <cell r="T1573">
            <v>0.20784313700000001</v>
          </cell>
          <cell r="U1573">
            <v>404</v>
          </cell>
          <cell r="V1573">
            <v>1016</v>
          </cell>
          <cell r="W1573">
            <v>0.20787401</v>
          </cell>
          <cell r="X1573">
            <v>804.8</v>
          </cell>
          <cell r="Y1573">
            <v>1016</v>
          </cell>
          <cell r="Z1573">
            <v>0.20787401</v>
          </cell>
          <cell r="AA1573">
            <v>804.8</v>
          </cell>
          <cell r="AB1573">
            <v>9438332</v>
          </cell>
          <cell r="AC1573" t="str">
            <v>Registro Valido</v>
          </cell>
          <cell r="AD1573">
            <v>510</v>
          </cell>
          <cell r="AE1573">
            <v>510</v>
          </cell>
          <cell r="AF1573">
            <v>1016</v>
          </cell>
          <cell r="AG1573">
            <v>1016</v>
          </cell>
          <cell r="AH1573">
            <v>505</v>
          </cell>
          <cell r="AI1573">
            <v>505</v>
          </cell>
          <cell r="AJ1573">
            <v>1006</v>
          </cell>
          <cell r="AK1573">
            <v>1006</v>
          </cell>
          <cell r="AM1573" t="str">
            <v>ALI_94_SEG_9</v>
          </cell>
          <cell r="AN1573" t="str">
            <v>ALI_94_SEG_9_VAL_9438332</v>
          </cell>
          <cell r="AO1573">
            <v>5</v>
          </cell>
          <cell r="AP1573">
            <v>9438332</v>
          </cell>
          <cell r="AQ1573" t="b">
            <v>1</v>
          </cell>
          <cell r="AR1573" t="str">
            <v>Empate</v>
          </cell>
          <cell r="AS1573" t="str">
            <v>x</v>
          </cell>
          <cell r="AT1573" t="str">
            <v>ALI_94_SEG_9_x</v>
          </cell>
          <cell r="AU1573">
            <v>1</v>
          </cell>
          <cell r="AV1573" t="str">
            <v>Cotizacion Seleccionada</v>
          </cell>
        </row>
        <row r="1574">
          <cell r="A1574" t="str">
            <v>ALI_94_SEG_10</v>
          </cell>
          <cell r="B1574" t="str">
            <v>5to_Evento_973_V2_TRIGUS_17515425.xlsm</v>
          </cell>
          <cell r="C1574">
            <v>94</v>
          </cell>
          <cell r="D1574">
            <v>2075</v>
          </cell>
          <cell r="E1574" t="str">
            <v>Trigus S.A.S.</v>
          </cell>
          <cell r="F1574">
            <v>25</v>
          </cell>
          <cell r="G1574" t="str">
            <v>CEREAL EMPACADO</v>
          </cell>
          <cell r="H1574" t="str">
            <v>94 : Ponques de sabores sin relleno.</v>
          </cell>
          <cell r="I1574">
            <v>10</v>
          </cell>
          <cell r="J1574" t="str">
            <v>Sitio 1 : CARRERA 127#22G-18 INT 4 - Sitio 2 : SIBERIA KM 7.5 CELTA, LOTE 159 - Sitio 3 : CARRERA 68B #10A-18 - Sitio 4 : CALLE 24F#101B-15 - Sitio 5 : CARRERA 65B#10A-87 - Sitio 6 : AUTO MEDE KM 1,5 P INDUS FLORIDA BOD 23 - Sitio 7 : CARRERA 71 A BIS # 63D-38 -</v>
          </cell>
          <cell r="K1574">
            <v>44835</v>
          </cell>
          <cell r="L1574">
            <v>6835</v>
          </cell>
          <cell r="M1574">
            <v>8302</v>
          </cell>
          <cell r="N1574">
            <v>3850</v>
          </cell>
          <cell r="O1574">
            <v>297</v>
          </cell>
          <cell r="P1574">
            <v>510</v>
          </cell>
          <cell r="Q1574">
            <v>0.20784313700000001</v>
          </cell>
          <cell r="R1574">
            <v>404</v>
          </cell>
          <cell r="S1574">
            <v>510</v>
          </cell>
          <cell r="T1574">
            <v>0.20784313700000001</v>
          </cell>
          <cell r="U1574">
            <v>404</v>
          </cell>
          <cell r="V1574">
            <v>1016</v>
          </cell>
          <cell r="W1574">
            <v>0.20787401</v>
          </cell>
          <cell r="X1574">
            <v>804.8</v>
          </cell>
          <cell r="Y1574">
            <v>1016</v>
          </cell>
          <cell r="Z1574">
            <v>0.20787401</v>
          </cell>
          <cell r="AA1574">
            <v>804.8</v>
          </cell>
          <cell r="AB1574">
            <v>9452853.5999999996</v>
          </cell>
          <cell r="AC1574" t="str">
            <v>Registro Valido</v>
          </cell>
          <cell r="AD1574">
            <v>510</v>
          </cell>
          <cell r="AE1574">
            <v>510</v>
          </cell>
          <cell r="AF1574">
            <v>1016</v>
          </cell>
          <cell r="AG1574">
            <v>1016</v>
          </cell>
          <cell r="AH1574">
            <v>505</v>
          </cell>
          <cell r="AI1574">
            <v>505</v>
          </cell>
          <cell r="AJ1574">
            <v>1006</v>
          </cell>
          <cell r="AK1574">
            <v>1006</v>
          </cell>
          <cell r="AM1574" t="str">
            <v>ALI_94_SEG_10</v>
          </cell>
          <cell r="AN1574" t="str">
            <v>ALI_94_SEG_10_VAL_9452853.6</v>
          </cell>
          <cell r="AO1574">
            <v>5</v>
          </cell>
          <cell r="AP1574">
            <v>9452853.5999999996</v>
          </cell>
          <cell r="AQ1574" t="b">
            <v>1</v>
          </cell>
          <cell r="AR1574" t="str">
            <v>Empate</v>
          </cell>
          <cell r="AS1574" t="str">
            <v>x</v>
          </cell>
          <cell r="AT1574" t="str">
            <v>ALI_94_SEG_10_x</v>
          </cell>
          <cell r="AU1574">
            <v>1</v>
          </cell>
          <cell r="AV1574" t="str">
            <v>Cotizacion Seleccionada</v>
          </cell>
        </row>
        <row r="1575">
          <cell r="A1575" t="str">
            <v>ALI_94_SEG_11</v>
          </cell>
          <cell r="B1575" t="str">
            <v>5to_Evento_973_V2_TRIGUS_17515425.xlsm</v>
          </cell>
          <cell r="C1575">
            <v>94</v>
          </cell>
          <cell r="D1575">
            <v>2075</v>
          </cell>
          <cell r="E1575" t="str">
            <v>Trigus S.A.S.</v>
          </cell>
          <cell r="F1575">
            <v>26</v>
          </cell>
          <cell r="G1575" t="str">
            <v>CEREAL EMPACADO</v>
          </cell>
          <cell r="H1575" t="str">
            <v>94 : Ponques de sabores sin relleno.</v>
          </cell>
          <cell r="I1575">
            <v>11</v>
          </cell>
          <cell r="J1575" t="str">
            <v>Sitio 1 : CARRERA 127#22G-18 INT 4 - Sitio 2 : SIBERIA KM 7.5 CELTA, LOTE 159 - Sitio 3 : CARRERA 68B #10A-18 - Sitio 4 : CALLE 24F#101B-15 - Sitio 5 : CARRERA 65B#10A-87 - Sitio 6 : AUTO MEDE KM 1,5 P INDUS FLORIDA BOD 23 - Sitio 7 : CARRERA 71 A BIS # 63D-38 -</v>
          </cell>
          <cell r="K1575">
            <v>44835</v>
          </cell>
          <cell r="L1575">
            <v>6732</v>
          </cell>
          <cell r="M1575">
            <v>8175</v>
          </cell>
          <cell r="N1575">
            <v>3792</v>
          </cell>
          <cell r="O1575">
            <v>292</v>
          </cell>
          <cell r="P1575">
            <v>510</v>
          </cell>
          <cell r="Q1575">
            <v>0.20784313700000001</v>
          </cell>
          <cell r="R1575">
            <v>404</v>
          </cell>
          <cell r="S1575">
            <v>510</v>
          </cell>
          <cell r="T1575">
            <v>0.20784313700000001</v>
          </cell>
          <cell r="U1575">
            <v>404</v>
          </cell>
          <cell r="V1575">
            <v>1016</v>
          </cell>
          <cell r="W1575">
            <v>0.20787401</v>
          </cell>
          <cell r="X1575">
            <v>804.8</v>
          </cell>
          <cell r="Y1575">
            <v>1016</v>
          </cell>
          <cell r="Z1575">
            <v>0.20787401</v>
          </cell>
          <cell r="AA1575">
            <v>804.8</v>
          </cell>
          <cell r="AB1575">
            <v>9309231.1999999993</v>
          </cell>
          <cell r="AC1575" t="str">
            <v>Registro Valido</v>
          </cell>
          <cell r="AD1575">
            <v>510</v>
          </cell>
          <cell r="AE1575">
            <v>510</v>
          </cell>
          <cell r="AF1575">
            <v>1016</v>
          </cell>
          <cell r="AG1575">
            <v>1016</v>
          </cell>
          <cell r="AH1575">
            <v>505</v>
          </cell>
          <cell r="AI1575">
            <v>505</v>
          </cell>
          <cell r="AJ1575">
            <v>1006</v>
          </cell>
          <cell r="AK1575">
            <v>1006</v>
          </cell>
          <cell r="AM1575" t="str">
            <v>ALI_94_SEG_11</v>
          </cell>
          <cell r="AN1575" t="str">
            <v>ALI_94_SEG_11_VAL_9309231.2</v>
          </cell>
          <cell r="AO1575">
            <v>5</v>
          </cell>
          <cell r="AP1575">
            <v>9309231.1999999993</v>
          </cell>
          <cell r="AQ1575" t="b">
            <v>1</v>
          </cell>
          <cell r="AR1575" t="str">
            <v>Empate</v>
          </cell>
          <cell r="AS1575" t="str">
            <v>x</v>
          </cell>
          <cell r="AT1575" t="str">
            <v>ALI_94_SEG_11_x</v>
          </cell>
          <cell r="AU1575">
            <v>1</v>
          </cell>
          <cell r="AV1575" t="str">
            <v>Cotizacion Seleccionada</v>
          </cell>
        </row>
        <row r="1576">
          <cell r="A1576" t="str">
            <v>ALI_94_SEG_12</v>
          </cell>
          <cell r="B1576" t="str">
            <v>5to_Evento_973_V2_TRIGUS_17515425.xlsm</v>
          </cell>
          <cell r="C1576">
            <v>94</v>
          </cell>
          <cell r="D1576">
            <v>2075</v>
          </cell>
          <cell r="E1576" t="str">
            <v>Trigus S.A.S.</v>
          </cell>
          <cell r="F1576">
            <v>27</v>
          </cell>
          <cell r="G1576" t="str">
            <v>CEREAL EMPACADO</v>
          </cell>
          <cell r="H1576" t="str">
            <v>94 : Ponques de sabores sin relleno.</v>
          </cell>
          <cell r="I1576">
            <v>12</v>
          </cell>
          <cell r="J1576" t="str">
            <v>Sitio 1 : CARRERA 127#22G-18 INT 4 - Sitio 2 : SIBERIA KM 7.5 CELTA, LOTE 159 - Sitio 3 : CARRERA 68B #10A-18 - Sitio 4 : CALLE 24F#101B-15 - Sitio 5 : CARRERA 65B#10A-87 - Sitio 6 : AUTO MEDE KM 1,5 P INDUS FLORIDA BOD 23 - Sitio 7 : CARRERA 71 A BIS # 63D-38 -</v>
          </cell>
          <cell r="K1576">
            <v>44835</v>
          </cell>
          <cell r="L1576">
            <v>6110</v>
          </cell>
          <cell r="M1576">
            <v>7419</v>
          </cell>
          <cell r="N1576">
            <v>3441</v>
          </cell>
          <cell r="O1576">
            <v>265</v>
          </cell>
          <cell r="P1576">
            <v>510</v>
          </cell>
          <cell r="Q1576">
            <v>0.20784313700000001</v>
          </cell>
          <cell r="R1576">
            <v>404</v>
          </cell>
          <cell r="S1576">
            <v>510</v>
          </cell>
          <cell r="T1576">
            <v>0.20784313700000001</v>
          </cell>
          <cell r="U1576">
            <v>404</v>
          </cell>
          <cell r="V1576">
            <v>1016</v>
          </cell>
          <cell r="W1576">
            <v>0.20787401</v>
          </cell>
          <cell r="X1576">
            <v>804.8</v>
          </cell>
          <cell r="Y1576">
            <v>1016</v>
          </cell>
          <cell r="Z1576">
            <v>0.20787401</v>
          </cell>
          <cell r="AA1576">
            <v>804.8</v>
          </cell>
          <cell r="AB1576">
            <v>8448304.8000000007</v>
          </cell>
          <cell r="AC1576" t="str">
            <v>Registro Valido</v>
          </cell>
          <cell r="AD1576">
            <v>510</v>
          </cell>
          <cell r="AE1576">
            <v>510</v>
          </cell>
          <cell r="AF1576">
            <v>1016</v>
          </cell>
          <cell r="AG1576">
            <v>1016</v>
          </cell>
          <cell r="AH1576">
            <v>505</v>
          </cell>
          <cell r="AI1576">
            <v>505</v>
          </cell>
          <cell r="AJ1576">
            <v>1006</v>
          </cell>
          <cell r="AK1576">
            <v>1006</v>
          </cell>
          <cell r="AM1576" t="str">
            <v>ALI_94_SEG_12</v>
          </cell>
          <cell r="AN1576" t="str">
            <v>ALI_94_SEG_12_VAL_8448304.8</v>
          </cell>
          <cell r="AO1576">
            <v>5</v>
          </cell>
          <cell r="AP1576">
            <v>8448304.8000000007</v>
          </cell>
          <cell r="AQ1576" t="b">
            <v>1</v>
          </cell>
          <cell r="AR1576" t="str">
            <v>Empate</v>
          </cell>
          <cell r="AS1576" t="str">
            <v>x</v>
          </cell>
          <cell r="AT1576" t="str">
            <v>ALI_94_SEG_12_x</v>
          </cell>
          <cell r="AU1576">
            <v>1</v>
          </cell>
          <cell r="AV1576" t="str">
            <v>Cotizacion Seleccionada</v>
          </cell>
        </row>
        <row r="1577">
          <cell r="A1577" t="str">
            <v>ALI_94_SEG_13</v>
          </cell>
          <cell r="B1577" t="str">
            <v>5to_Evento_973_V2_TRIGUS_17515425.xlsm</v>
          </cell>
          <cell r="C1577">
            <v>94</v>
          </cell>
          <cell r="D1577">
            <v>2075</v>
          </cell>
          <cell r="E1577" t="str">
            <v>Trigus S.A.S.</v>
          </cell>
          <cell r="F1577">
            <v>28</v>
          </cell>
          <cell r="G1577" t="str">
            <v>CEREAL EMPACADO</v>
          </cell>
          <cell r="H1577" t="str">
            <v>94 : Ponques de sabores sin relleno.</v>
          </cell>
          <cell r="I1577">
            <v>13</v>
          </cell>
          <cell r="J1577" t="str">
            <v>Sitio 1 : CARRERA 127#22G-18 INT 4 - Sitio 2 : SIBERIA KM 7.5 CELTA, LOTE 159 - Sitio 3 : CARRERA 68B #10A-18 - Sitio 4 : CALLE 24F#101B-15 - Sitio 5 : CARRERA 65B#10A-87 - Sitio 6 : AUTO MEDE KM 1,5 P INDUS FLORIDA BOD 23 - Sitio 7 : CARRERA 71 A BIS # 63D-38 -</v>
          </cell>
          <cell r="K1577">
            <v>44835</v>
          </cell>
          <cell r="L1577">
            <v>6487</v>
          </cell>
          <cell r="M1577">
            <v>7878</v>
          </cell>
          <cell r="N1577">
            <v>3654</v>
          </cell>
          <cell r="O1577">
            <v>282</v>
          </cell>
          <cell r="P1577">
            <v>510</v>
          </cell>
          <cell r="Q1577">
            <v>0.20784313700000001</v>
          </cell>
          <cell r="R1577">
            <v>404</v>
          </cell>
          <cell r="S1577">
            <v>510</v>
          </cell>
          <cell r="T1577">
            <v>0.20784313700000001</v>
          </cell>
          <cell r="U1577">
            <v>404</v>
          </cell>
          <cell r="V1577">
            <v>1016</v>
          </cell>
          <cell r="W1577">
            <v>0.20787401</v>
          </cell>
          <cell r="X1577">
            <v>804.8</v>
          </cell>
          <cell r="Y1577">
            <v>1016</v>
          </cell>
          <cell r="Z1577">
            <v>0.20787401</v>
          </cell>
          <cell r="AA1577">
            <v>804.8</v>
          </cell>
          <cell r="AB1577">
            <v>8971152.7999999989</v>
          </cell>
          <cell r="AC1577" t="str">
            <v>Registro Valido</v>
          </cell>
          <cell r="AD1577">
            <v>510</v>
          </cell>
          <cell r="AE1577">
            <v>510</v>
          </cell>
          <cell r="AF1577">
            <v>1016</v>
          </cell>
          <cell r="AG1577">
            <v>1016</v>
          </cell>
          <cell r="AH1577">
            <v>505</v>
          </cell>
          <cell r="AI1577">
            <v>505</v>
          </cell>
          <cell r="AJ1577">
            <v>1006</v>
          </cell>
          <cell r="AK1577">
            <v>1006</v>
          </cell>
          <cell r="AM1577" t="str">
            <v>ALI_94_SEG_13</v>
          </cell>
          <cell r="AN1577" t="str">
            <v>ALI_94_SEG_13_VAL_8971152.8</v>
          </cell>
          <cell r="AO1577">
            <v>5</v>
          </cell>
          <cell r="AP1577">
            <v>8971152.7999999989</v>
          </cell>
          <cell r="AQ1577" t="b">
            <v>1</v>
          </cell>
          <cell r="AR1577" t="str">
            <v>Empate</v>
          </cell>
          <cell r="AS1577" t="str">
            <v>x</v>
          </cell>
          <cell r="AT1577" t="str">
            <v>ALI_94_SEG_13_x</v>
          </cell>
          <cell r="AU1577">
            <v>1</v>
          </cell>
          <cell r="AV1577" t="str">
            <v>Cotizacion Seleccionada</v>
          </cell>
        </row>
        <row r="1578">
          <cell r="A1578" t="str">
            <v>ALI_94_SEG_14</v>
          </cell>
          <cell r="B1578" t="str">
            <v>5to_Evento_973_V2_TRIGUS_17515425.xlsm</v>
          </cell>
          <cell r="C1578">
            <v>94</v>
          </cell>
          <cell r="D1578">
            <v>2075</v>
          </cell>
          <cell r="E1578" t="str">
            <v>Trigus S.A.S.</v>
          </cell>
          <cell r="F1578">
            <v>29</v>
          </cell>
          <cell r="G1578" t="str">
            <v>CEREAL EMPACADO</v>
          </cell>
          <cell r="H1578" t="str">
            <v>94 : Ponques de sabores sin relleno.</v>
          </cell>
          <cell r="I1578">
            <v>14</v>
          </cell>
          <cell r="J1578" t="str">
            <v>Sitio 1 : CARRERA 127#22G-18 INT 4 - Sitio 2 : SIBERIA KM 7.5 CELTA, LOTE 159 - Sitio 3 : CARRERA 68B #10A-18 - Sitio 4 : CALLE 24F#101B-15 - Sitio 5 : CARRERA 65B#10A-87 - Sitio 6 : AUTO MEDE KM 1,5 P INDUS FLORIDA BOD 23 - Sitio 7 : CARRERA 71 A BIS # 63D-38 -</v>
          </cell>
          <cell r="K1578">
            <v>44835</v>
          </cell>
          <cell r="L1578">
            <v>6428</v>
          </cell>
          <cell r="M1578">
            <v>7806</v>
          </cell>
          <cell r="N1578">
            <v>3621</v>
          </cell>
          <cell r="O1578">
            <v>279</v>
          </cell>
          <cell r="P1578">
            <v>510</v>
          </cell>
          <cell r="Q1578">
            <v>0.20784313700000001</v>
          </cell>
          <cell r="R1578">
            <v>404</v>
          </cell>
          <cell r="S1578">
            <v>510</v>
          </cell>
          <cell r="T1578">
            <v>0.20784313700000001</v>
          </cell>
          <cell r="U1578">
            <v>404</v>
          </cell>
          <cell r="V1578">
            <v>1016</v>
          </cell>
          <cell r="W1578">
            <v>0.20787401</v>
          </cell>
          <cell r="X1578">
            <v>804.8</v>
          </cell>
          <cell r="Y1578">
            <v>1016</v>
          </cell>
          <cell r="Z1578">
            <v>0.20787401</v>
          </cell>
          <cell r="AA1578">
            <v>804.8</v>
          </cell>
          <cell r="AB1578">
            <v>8889256</v>
          </cell>
          <cell r="AC1578" t="str">
            <v>Registro Valido</v>
          </cell>
          <cell r="AD1578">
            <v>510</v>
          </cell>
          <cell r="AE1578">
            <v>510</v>
          </cell>
          <cell r="AF1578">
            <v>1016</v>
          </cell>
          <cell r="AG1578">
            <v>1016</v>
          </cell>
          <cell r="AH1578">
            <v>505</v>
          </cell>
          <cell r="AI1578">
            <v>505</v>
          </cell>
          <cell r="AJ1578">
            <v>1006</v>
          </cell>
          <cell r="AK1578">
            <v>1006</v>
          </cell>
          <cell r="AM1578" t="str">
            <v>ALI_94_SEG_14</v>
          </cell>
          <cell r="AN1578" t="str">
            <v>ALI_94_SEG_14_VAL_8889256</v>
          </cell>
          <cell r="AO1578">
            <v>5</v>
          </cell>
          <cell r="AP1578">
            <v>8889256</v>
          </cell>
          <cell r="AQ1578" t="b">
            <v>1</v>
          </cell>
          <cell r="AR1578" t="str">
            <v>Empate</v>
          </cell>
          <cell r="AS1578" t="str">
            <v>x</v>
          </cell>
          <cell r="AT1578" t="str">
            <v>ALI_94_SEG_14_x</v>
          </cell>
          <cell r="AU1578">
            <v>1</v>
          </cell>
          <cell r="AV1578" t="str">
            <v>Cotizacion Seleccionada</v>
          </cell>
        </row>
        <row r="1579">
          <cell r="A1579" t="str">
            <v>ALI_94_SEG_15</v>
          </cell>
          <cell r="B1579" t="str">
            <v>5to_Evento_973_V2_TRIGUS_17515425.xlsm</v>
          </cell>
          <cell r="C1579">
            <v>94</v>
          </cell>
          <cell r="D1579">
            <v>2075</v>
          </cell>
          <cell r="E1579" t="str">
            <v>Trigus S.A.S.</v>
          </cell>
          <cell r="F1579">
            <v>30</v>
          </cell>
          <cell r="G1579" t="str">
            <v>CEREAL EMPACADO</v>
          </cell>
          <cell r="H1579" t="str">
            <v>94 : Ponques de sabores sin relleno.</v>
          </cell>
          <cell r="I1579">
            <v>15</v>
          </cell>
          <cell r="J1579" t="str">
            <v>Sitio 1 : CARRERA 127#22G-18 INT 4 - Sitio 2 : SIBERIA KM 7.5 CELTA, LOTE 159 - Sitio 3 : CARRERA 68B #10A-18 - Sitio 4 : CALLE 24F#101B-15 - Sitio 5 : CARRERA 65B#10A-87 - Sitio 6 : AUTO MEDE KM 1,5 P INDUS FLORIDA BOD 23 - Sitio 7 : CARRERA 71 A BIS # 63D-38 -</v>
          </cell>
          <cell r="K1579">
            <v>44835</v>
          </cell>
          <cell r="L1579">
            <v>6076</v>
          </cell>
          <cell r="M1579">
            <v>7376</v>
          </cell>
          <cell r="N1579">
            <v>3422</v>
          </cell>
          <cell r="O1579">
            <v>265</v>
          </cell>
          <cell r="P1579">
            <v>510</v>
          </cell>
          <cell r="Q1579">
            <v>0.20784313700000001</v>
          </cell>
          <cell r="R1579">
            <v>404</v>
          </cell>
          <cell r="S1579">
            <v>510</v>
          </cell>
          <cell r="T1579">
            <v>0.20784313700000001</v>
          </cell>
          <cell r="U1579">
            <v>404</v>
          </cell>
          <cell r="V1579">
            <v>1016</v>
          </cell>
          <cell r="W1579">
            <v>0.20787401</v>
          </cell>
          <cell r="X1579">
            <v>804.8</v>
          </cell>
          <cell r="Y1579">
            <v>1016</v>
          </cell>
          <cell r="Z1579">
            <v>0.20787401</v>
          </cell>
          <cell r="AA1579">
            <v>804.8</v>
          </cell>
          <cell r="AB1579">
            <v>8401905.5999999996</v>
          </cell>
          <cell r="AC1579" t="str">
            <v>Registro Valido</v>
          </cell>
          <cell r="AD1579">
            <v>510</v>
          </cell>
          <cell r="AE1579">
            <v>510</v>
          </cell>
          <cell r="AF1579">
            <v>1016</v>
          </cell>
          <cell r="AG1579">
            <v>1016</v>
          </cell>
          <cell r="AH1579">
            <v>505</v>
          </cell>
          <cell r="AI1579">
            <v>505</v>
          </cell>
          <cell r="AJ1579">
            <v>1006</v>
          </cell>
          <cell r="AK1579">
            <v>1006</v>
          </cell>
          <cell r="AM1579" t="str">
            <v>ALI_94_SEG_15</v>
          </cell>
          <cell r="AN1579" t="str">
            <v>ALI_94_SEG_15_VAL_8401905.6</v>
          </cell>
          <cell r="AO1579">
            <v>5</v>
          </cell>
          <cell r="AP1579">
            <v>8401905.5999999996</v>
          </cell>
          <cell r="AQ1579" t="b">
            <v>1</v>
          </cell>
          <cell r="AR1579" t="str">
            <v>Empate</v>
          </cell>
          <cell r="AS1579" t="str">
            <v>x</v>
          </cell>
          <cell r="AT1579" t="str">
            <v>ALI_94_SEG_15_x</v>
          </cell>
          <cell r="AU1579">
            <v>1</v>
          </cell>
          <cell r="AV1579" t="str">
            <v>Cotizacion Seleccionada</v>
          </cell>
        </row>
        <row r="1580">
          <cell r="A1580" t="b">
            <v>0</v>
          </cell>
          <cell r="B1580" t="str">
            <v>5to_Evento_973_V2_TRIGUS_17515425.xlsm</v>
          </cell>
          <cell r="C1580">
            <v>118</v>
          </cell>
          <cell r="D1580">
            <v>2075</v>
          </cell>
          <cell r="E1580" t="str">
            <v>Trigus S.A.S.</v>
          </cell>
          <cell r="F1580">
            <v>31</v>
          </cell>
          <cell r="G1580" t="str">
            <v>CEREAL EMPACADO</v>
          </cell>
          <cell r="H1580" t="str">
            <v>118 : Palito de queso.</v>
          </cell>
          <cell r="I1580">
            <v>1</v>
          </cell>
          <cell r="J1580" t="str">
            <v>Sitio 1 : CARRERA 127#22G-18 INT 4 - Sitio 2 : SIBERIA KM 7.5 CELTA, LOTE 159 - Sitio 3 : CARRERA 68B #10A-18 - Sitio 4 : CALLE 24F#101B-15 - Sitio 5 : CARRERA 65B#10A-87 - Sitio 6 : AUTO MEDE KM 1,5 P INDUS FLORIDA BOD 23 - Sitio 7 : CARRERA 71 A BIS # 63D-38 -</v>
          </cell>
          <cell r="K1580">
            <v>44835</v>
          </cell>
          <cell r="L1580">
            <v>6696</v>
          </cell>
          <cell r="M1580">
            <v>8192</v>
          </cell>
          <cell r="N1580">
            <v>4369</v>
          </cell>
          <cell r="O1580">
            <v>273</v>
          </cell>
          <cell r="P1580">
            <v>743</v>
          </cell>
          <cell r="Q1580">
            <v>0</v>
          </cell>
          <cell r="R1580">
            <v>743</v>
          </cell>
          <cell r="S1580">
            <v>988</v>
          </cell>
          <cell r="T1580">
            <v>0</v>
          </cell>
          <cell r="U1580">
            <v>988</v>
          </cell>
          <cell r="V1580">
            <v>1319</v>
          </cell>
          <cell r="W1580">
            <v>0</v>
          </cell>
          <cell r="X1580">
            <v>1319</v>
          </cell>
          <cell r="Y1580">
            <v>1319</v>
          </cell>
          <cell r="Z1580">
            <v>0</v>
          </cell>
          <cell r="AA1580">
            <v>1319</v>
          </cell>
          <cell r="AB1580">
            <v>19191622</v>
          </cell>
          <cell r="AC1580" t="str">
            <v>Registro Valido</v>
          </cell>
          <cell r="AD1580">
            <v>743</v>
          </cell>
          <cell r="AE1580">
            <v>988</v>
          </cell>
          <cell r="AF1580">
            <v>1319</v>
          </cell>
          <cell r="AG1580">
            <v>1319</v>
          </cell>
          <cell r="AH1580">
            <v>735</v>
          </cell>
          <cell r="AI1580">
            <v>979</v>
          </cell>
          <cell r="AJ1580">
            <v>1305</v>
          </cell>
          <cell r="AK1580">
            <v>1305</v>
          </cell>
          <cell r="AM1580" t="str">
            <v>ALI_118_SEG_1</v>
          </cell>
          <cell r="AN1580" t="str">
            <v>ALI_118_SEG_1_VAL_19191622</v>
          </cell>
          <cell r="AO1580">
            <v>4</v>
          </cell>
          <cell r="AP1580">
            <v>15199470.4</v>
          </cell>
          <cell r="AQ1580" t="b">
            <v>0</v>
          </cell>
          <cell r="AR1580" t="str">
            <v/>
          </cell>
          <cell r="AS1580" t="str">
            <v/>
          </cell>
          <cell r="AT1580" t="str">
            <v>ALI_118_SEG_1_</v>
          </cell>
          <cell r="AU1580">
            <v>1</v>
          </cell>
          <cell r="AV1580" t="str">
            <v>No Seleccionada</v>
          </cell>
        </row>
        <row r="1581">
          <cell r="A1581" t="b">
            <v>0</v>
          </cell>
          <cell r="B1581" t="str">
            <v>5to_Evento_973_V2_TRIGUS_17515425.xlsm</v>
          </cell>
          <cell r="C1581">
            <v>118</v>
          </cell>
          <cell r="D1581">
            <v>2075</v>
          </cell>
          <cell r="E1581" t="str">
            <v>Trigus S.A.S.</v>
          </cell>
          <cell r="F1581">
            <v>32</v>
          </cell>
          <cell r="G1581" t="str">
            <v>CEREAL EMPACADO</v>
          </cell>
          <cell r="H1581" t="str">
            <v>118 : Palito de queso.</v>
          </cell>
          <cell r="I1581">
            <v>2</v>
          </cell>
          <cell r="J1581" t="str">
            <v>Sitio 1 : CARRERA 127#22G-18 INT 4 - Sitio 2 : SIBERIA KM 7.5 CELTA, LOTE 159 - Sitio 3 : CARRERA 68B #10A-18 - Sitio 4 : CALLE 24F#101B-15 - Sitio 5 : CARRERA 65B#10A-87 - Sitio 6 : AUTO MEDE KM 1,5 P INDUS FLORIDA BOD 23 - Sitio 7 : CARRERA 71 A BIS # 63D-38 -</v>
          </cell>
          <cell r="K1581">
            <v>44835</v>
          </cell>
          <cell r="L1581">
            <v>6847</v>
          </cell>
          <cell r="M1581">
            <v>8377</v>
          </cell>
          <cell r="N1581">
            <v>4468</v>
          </cell>
          <cell r="O1581">
            <v>279</v>
          </cell>
          <cell r="P1581">
            <v>743</v>
          </cell>
          <cell r="Q1581">
            <v>0</v>
          </cell>
          <cell r="R1581">
            <v>743</v>
          </cell>
          <cell r="S1581">
            <v>988</v>
          </cell>
          <cell r="T1581">
            <v>0</v>
          </cell>
          <cell r="U1581">
            <v>988</v>
          </cell>
          <cell r="V1581">
            <v>1319</v>
          </cell>
          <cell r="W1581">
            <v>0</v>
          </cell>
          <cell r="X1581">
            <v>1319</v>
          </cell>
          <cell r="Y1581">
            <v>1319</v>
          </cell>
          <cell r="Z1581">
            <v>0</v>
          </cell>
          <cell r="AA1581">
            <v>1319</v>
          </cell>
          <cell r="AB1581">
            <v>19625090</v>
          </cell>
          <cell r="AC1581" t="str">
            <v>Registro Valido</v>
          </cell>
          <cell r="AD1581">
            <v>743</v>
          </cell>
          <cell r="AE1581">
            <v>988</v>
          </cell>
          <cell r="AF1581">
            <v>1319</v>
          </cell>
          <cell r="AG1581">
            <v>1319</v>
          </cell>
          <cell r="AH1581">
            <v>735</v>
          </cell>
          <cell r="AI1581">
            <v>979</v>
          </cell>
          <cell r="AJ1581">
            <v>1305</v>
          </cell>
          <cell r="AK1581">
            <v>1305</v>
          </cell>
          <cell r="AM1581" t="str">
            <v>ALI_118_SEG_2</v>
          </cell>
          <cell r="AN1581" t="str">
            <v>ALI_118_SEG_2_VAL_19625090</v>
          </cell>
          <cell r="AO1581">
            <v>4</v>
          </cell>
          <cell r="AP1581">
            <v>15542770.4</v>
          </cell>
          <cell r="AQ1581" t="b">
            <v>0</v>
          </cell>
          <cell r="AR1581" t="str">
            <v/>
          </cell>
          <cell r="AS1581" t="str">
            <v/>
          </cell>
          <cell r="AT1581" t="str">
            <v>ALI_118_SEG_2_</v>
          </cell>
          <cell r="AU1581">
            <v>1</v>
          </cell>
          <cell r="AV1581" t="str">
            <v>No Seleccionada</v>
          </cell>
        </row>
        <row r="1582">
          <cell r="A1582" t="b">
            <v>0</v>
          </cell>
          <cell r="B1582" t="str">
            <v>5to_Evento_973_V2_TRIGUS_17515425.xlsm</v>
          </cell>
          <cell r="C1582">
            <v>118</v>
          </cell>
          <cell r="D1582">
            <v>2075</v>
          </cell>
          <cell r="E1582" t="str">
            <v>Trigus S.A.S.</v>
          </cell>
          <cell r="F1582">
            <v>33</v>
          </cell>
          <cell r="G1582" t="str">
            <v>CEREAL EMPACADO</v>
          </cell>
          <cell r="H1582" t="str">
            <v>118 : Palito de queso.</v>
          </cell>
          <cell r="I1582">
            <v>3</v>
          </cell>
          <cell r="J1582" t="str">
            <v>Sitio 1 : CARRERA 127#22G-18 INT 4 - Sitio 2 : SIBERIA KM 7.5 CELTA, LOTE 159 - Sitio 3 : CARRERA 68B #10A-18 - Sitio 4 : CALLE 24F#101B-15 - Sitio 5 : CARRERA 65B#10A-87 - Sitio 6 : AUTO MEDE KM 1,5 P INDUS FLORIDA BOD 23 - Sitio 7 : CARRERA 71 A BIS # 63D-38 -</v>
          </cell>
          <cell r="K1582">
            <v>44835</v>
          </cell>
          <cell r="L1582">
            <v>6806</v>
          </cell>
          <cell r="M1582">
            <v>8327</v>
          </cell>
          <cell r="N1582">
            <v>4441</v>
          </cell>
          <cell r="O1582">
            <v>277</v>
          </cell>
          <cell r="P1582">
            <v>743</v>
          </cell>
          <cell r="Q1582">
            <v>0</v>
          </cell>
          <cell r="R1582">
            <v>743</v>
          </cell>
          <cell r="S1582">
            <v>988</v>
          </cell>
          <cell r="T1582">
            <v>0</v>
          </cell>
          <cell r="U1582">
            <v>988</v>
          </cell>
          <cell r="V1582">
            <v>1319</v>
          </cell>
          <cell r="W1582">
            <v>0</v>
          </cell>
          <cell r="X1582">
            <v>1319</v>
          </cell>
          <cell r="Y1582">
            <v>1319</v>
          </cell>
          <cell r="Z1582">
            <v>0</v>
          </cell>
          <cell r="AA1582">
            <v>1319</v>
          </cell>
          <cell r="AB1582">
            <v>19506976</v>
          </cell>
          <cell r="AC1582" t="str">
            <v>Registro Valido</v>
          </cell>
          <cell r="AD1582">
            <v>743</v>
          </cell>
          <cell r="AE1582">
            <v>988</v>
          </cell>
          <cell r="AF1582">
            <v>1319</v>
          </cell>
          <cell r="AG1582">
            <v>1319</v>
          </cell>
          <cell r="AH1582">
            <v>735</v>
          </cell>
          <cell r="AI1582">
            <v>979</v>
          </cell>
          <cell r="AJ1582">
            <v>1305</v>
          </cell>
          <cell r="AK1582">
            <v>1305</v>
          </cell>
          <cell r="AM1582" t="str">
            <v>ALI_118_SEG_3</v>
          </cell>
          <cell r="AN1582" t="str">
            <v>ALI_118_SEG_3_VAL_19506976</v>
          </cell>
          <cell r="AO1582">
            <v>4</v>
          </cell>
          <cell r="AP1582">
            <v>15449226.4</v>
          </cell>
          <cell r="AQ1582" t="b">
            <v>0</v>
          </cell>
          <cell r="AR1582" t="str">
            <v/>
          </cell>
          <cell r="AS1582" t="str">
            <v/>
          </cell>
          <cell r="AT1582" t="str">
            <v>ALI_118_SEG_3_</v>
          </cell>
          <cell r="AU1582">
            <v>1</v>
          </cell>
          <cell r="AV1582" t="str">
            <v>No Seleccionada</v>
          </cell>
        </row>
        <row r="1583">
          <cell r="A1583" t="b">
            <v>0</v>
          </cell>
          <cell r="B1583" t="str">
            <v>5to_Evento_973_V2_TRIGUS_17515425.xlsm</v>
          </cell>
          <cell r="C1583">
            <v>118</v>
          </cell>
          <cell r="D1583">
            <v>2075</v>
          </cell>
          <cell r="E1583" t="str">
            <v>Trigus S.A.S.</v>
          </cell>
          <cell r="F1583">
            <v>34</v>
          </cell>
          <cell r="G1583" t="str">
            <v>CEREAL EMPACADO</v>
          </cell>
          <cell r="H1583" t="str">
            <v>118 : Palito de queso.</v>
          </cell>
          <cell r="I1583">
            <v>4</v>
          </cell>
          <cell r="J1583" t="str">
            <v>Sitio 1 : CARRERA 127#22G-18 INT 4 - Sitio 2 : SIBERIA KM 7.5 CELTA, LOTE 159 - Sitio 3 : CARRERA 68B #10A-18 - Sitio 4 : CALLE 24F#101B-15 - Sitio 5 : CARRERA 65B#10A-87 - Sitio 6 : AUTO MEDE KM 1,5 P INDUS FLORIDA BOD 23 - Sitio 7 : CARRERA 71 A BIS # 63D-38 -</v>
          </cell>
          <cell r="K1583">
            <v>44835</v>
          </cell>
          <cell r="L1583">
            <v>7252</v>
          </cell>
          <cell r="M1583">
            <v>8871</v>
          </cell>
          <cell r="N1583">
            <v>4731</v>
          </cell>
          <cell r="O1583">
            <v>296</v>
          </cell>
          <cell r="P1583">
            <v>743</v>
          </cell>
          <cell r="Q1583">
            <v>0</v>
          </cell>
          <cell r="R1583">
            <v>743</v>
          </cell>
          <cell r="S1583">
            <v>988</v>
          </cell>
          <cell r="T1583">
            <v>0</v>
          </cell>
          <cell r="U1583">
            <v>988</v>
          </cell>
          <cell r="V1583">
            <v>1319</v>
          </cell>
          <cell r="W1583">
            <v>0</v>
          </cell>
          <cell r="X1583">
            <v>1319</v>
          </cell>
          <cell r="Y1583">
            <v>1319</v>
          </cell>
          <cell r="Z1583">
            <v>0</v>
          </cell>
          <cell r="AA1583">
            <v>1319</v>
          </cell>
          <cell r="AB1583">
            <v>20783397</v>
          </cell>
          <cell r="AC1583" t="str">
            <v>Registro Valido</v>
          </cell>
          <cell r="AD1583">
            <v>743</v>
          </cell>
          <cell r="AE1583">
            <v>988</v>
          </cell>
          <cell r="AF1583">
            <v>1319</v>
          </cell>
          <cell r="AG1583">
            <v>1319</v>
          </cell>
          <cell r="AH1583">
            <v>735</v>
          </cell>
          <cell r="AI1583">
            <v>979</v>
          </cell>
          <cell r="AJ1583">
            <v>1305</v>
          </cell>
          <cell r="AK1583">
            <v>1305</v>
          </cell>
          <cell r="AM1583" t="str">
            <v>ALI_118_SEG_4</v>
          </cell>
          <cell r="AN1583" t="str">
            <v>ALI_118_SEG_4_VAL_20783397</v>
          </cell>
          <cell r="AO1583">
            <v>4</v>
          </cell>
          <cell r="AP1583">
            <v>16460131.199999999</v>
          </cell>
          <cell r="AQ1583" t="b">
            <v>0</v>
          </cell>
          <cell r="AR1583" t="str">
            <v/>
          </cell>
          <cell r="AS1583" t="str">
            <v/>
          </cell>
          <cell r="AT1583" t="str">
            <v>ALI_118_SEG_4_</v>
          </cell>
          <cell r="AU1583">
            <v>1</v>
          </cell>
          <cell r="AV1583" t="str">
            <v>No Seleccionada</v>
          </cell>
        </row>
        <row r="1584">
          <cell r="A1584" t="b">
            <v>0</v>
          </cell>
          <cell r="B1584" t="str">
            <v>5to_Evento_973_V2_TRIGUS_17515425.xlsm</v>
          </cell>
          <cell r="C1584">
            <v>118</v>
          </cell>
          <cell r="D1584">
            <v>2075</v>
          </cell>
          <cell r="E1584" t="str">
            <v>Trigus S.A.S.</v>
          </cell>
          <cell r="F1584">
            <v>35</v>
          </cell>
          <cell r="G1584" t="str">
            <v>CEREAL EMPACADO</v>
          </cell>
          <cell r="H1584" t="str">
            <v>118 : Palito de queso.</v>
          </cell>
          <cell r="I1584">
            <v>5</v>
          </cell>
          <cell r="J1584" t="str">
            <v>Sitio 1 : CARRERA 127#22G-18 INT 4 - Sitio 2 : SIBERIA KM 7.5 CELTA, LOTE 159 - Sitio 3 : CARRERA 68B #10A-18 - Sitio 4 : CALLE 24F#101B-15 - Sitio 5 : CARRERA 65B#10A-87 - Sitio 6 : AUTO MEDE KM 1,5 P INDUS FLORIDA BOD 23 - Sitio 7 : CARRERA 71 A BIS # 63D-38 -</v>
          </cell>
          <cell r="K1584">
            <v>44835</v>
          </cell>
          <cell r="L1584">
            <v>6741</v>
          </cell>
          <cell r="M1584">
            <v>8248</v>
          </cell>
          <cell r="N1584">
            <v>4399</v>
          </cell>
          <cell r="O1584">
            <v>275</v>
          </cell>
          <cell r="P1584">
            <v>743</v>
          </cell>
          <cell r="Q1584">
            <v>0</v>
          </cell>
          <cell r="R1584">
            <v>743</v>
          </cell>
          <cell r="S1584">
            <v>988</v>
          </cell>
          <cell r="T1584">
            <v>0</v>
          </cell>
          <cell r="U1584">
            <v>988</v>
          </cell>
          <cell r="V1584">
            <v>1319</v>
          </cell>
          <cell r="W1584">
            <v>0</v>
          </cell>
          <cell r="X1584">
            <v>1319</v>
          </cell>
          <cell r="Y1584">
            <v>1319</v>
          </cell>
          <cell r="Z1584">
            <v>0</v>
          </cell>
          <cell r="AA1584">
            <v>1319</v>
          </cell>
          <cell r="AB1584">
            <v>19322593</v>
          </cell>
          <cell r="AC1584" t="str">
            <v>Registro Valido</v>
          </cell>
          <cell r="AD1584">
            <v>743</v>
          </cell>
          <cell r="AE1584">
            <v>988</v>
          </cell>
          <cell r="AF1584">
            <v>1319</v>
          </cell>
          <cell r="AG1584">
            <v>1319</v>
          </cell>
          <cell r="AH1584">
            <v>735</v>
          </cell>
          <cell r="AI1584">
            <v>979</v>
          </cell>
          <cell r="AJ1584">
            <v>1305</v>
          </cell>
          <cell r="AK1584">
            <v>1305</v>
          </cell>
          <cell r="AM1584" t="str">
            <v>ALI_118_SEG_5</v>
          </cell>
          <cell r="AN1584" t="str">
            <v>ALI_118_SEG_5_VAL_19322593</v>
          </cell>
          <cell r="AO1584">
            <v>4</v>
          </cell>
          <cell r="AP1584">
            <v>15303197.600000001</v>
          </cell>
          <cell r="AQ1584" t="b">
            <v>0</v>
          </cell>
          <cell r="AR1584" t="str">
            <v/>
          </cell>
          <cell r="AS1584" t="str">
            <v/>
          </cell>
          <cell r="AT1584" t="str">
            <v>ALI_118_SEG_5_</v>
          </cell>
          <cell r="AU1584">
            <v>1</v>
          </cell>
          <cell r="AV1584" t="str">
            <v>No Seleccionada</v>
          </cell>
        </row>
        <row r="1585">
          <cell r="A1585" t="b">
            <v>0</v>
          </cell>
          <cell r="B1585" t="str">
            <v>5to_Evento_973_V2_TRIGUS_17515425.xlsm</v>
          </cell>
          <cell r="C1585">
            <v>118</v>
          </cell>
          <cell r="D1585">
            <v>2075</v>
          </cell>
          <cell r="E1585" t="str">
            <v>Trigus S.A.S.</v>
          </cell>
          <cell r="F1585">
            <v>36</v>
          </cell>
          <cell r="G1585" t="str">
            <v>CEREAL EMPACADO</v>
          </cell>
          <cell r="H1585" t="str">
            <v>118 : Palito de queso.</v>
          </cell>
          <cell r="I1585">
            <v>6</v>
          </cell>
          <cell r="J1585" t="str">
            <v>Sitio 1 : CARRERA 127#22G-18 INT 4 - Sitio 2 : SIBERIA KM 7.5 CELTA, LOTE 159 - Sitio 3 : CARRERA 68B #10A-18 - Sitio 4 : CALLE 24F#101B-15 - Sitio 5 : CARRERA 65B#10A-87 - Sitio 6 : AUTO MEDE KM 1,5 P INDUS FLORIDA BOD 23 - Sitio 7 : CARRERA 71 A BIS # 63D-38 -</v>
          </cell>
          <cell r="K1585">
            <v>44835</v>
          </cell>
          <cell r="L1585">
            <v>7296</v>
          </cell>
          <cell r="M1585">
            <v>8928</v>
          </cell>
          <cell r="N1585">
            <v>4760</v>
          </cell>
          <cell r="O1585">
            <v>298</v>
          </cell>
          <cell r="P1585">
            <v>743</v>
          </cell>
          <cell r="Q1585">
            <v>0</v>
          </cell>
          <cell r="R1585">
            <v>743</v>
          </cell>
          <cell r="S1585">
            <v>988</v>
          </cell>
          <cell r="T1585">
            <v>0</v>
          </cell>
          <cell r="U1585">
            <v>988</v>
          </cell>
          <cell r="V1585">
            <v>1319</v>
          </cell>
          <cell r="W1585">
            <v>0</v>
          </cell>
          <cell r="X1585">
            <v>1319</v>
          </cell>
          <cell r="Y1585">
            <v>1319</v>
          </cell>
          <cell r="Z1585">
            <v>0</v>
          </cell>
          <cell r="AA1585">
            <v>1319</v>
          </cell>
          <cell r="AB1585">
            <v>20913294</v>
          </cell>
          <cell r="AC1585" t="str">
            <v>Registro Valido</v>
          </cell>
          <cell r="AD1585">
            <v>743</v>
          </cell>
          <cell r="AE1585">
            <v>988</v>
          </cell>
          <cell r="AF1585">
            <v>1319</v>
          </cell>
          <cell r="AG1585">
            <v>1319</v>
          </cell>
          <cell r="AH1585">
            <v>735</v>
          </cell>
          <cell r="AI1585">
            <v>979</v>
          </cell>
          <cell r="AJ1585">
            <v>1305</v>
          </cell>
          <cell r="AK1585">
            <v>1305</v>
          </cell>
          <cell r="AM1585" t="str">
            <v>ALI_118_SEG_6</v>
          </cell>
          <cell r="AN1585" t="str">
            <v>ALI_118_SEG_6_VAL_20913294</v>
          </cell>
          <cell r="AO1585">
            <v>4</v>
          </cell>
          <cell r="AP1585">
            <v>16563009.600000001</v>
          </cell>
          <cell r="AQ1585" t="b">
            <v>0</v>
          </cell>
          <cell r="AR1585" t="str">
            <v/>
          </cell>
          <cell r="AS1585" t="str">
            <v/>
          </cell>
          <cell r="AT1585" t="str">
            <v>ALI_118_SEG_6_</v>
          </cell>
          <cell r="AU1585">
            <v>1</v>
          </cell>
          <cell r="AV1585" t="str">
            <v>No Seleccionada</v>
          </cell>
        </row>
        <row r="1586">
          <cell r="A1586" t="b">
            <v>0</v>
          </cell>
          <cell r="B1586" t="str">
            <v>5to_Evento_973_V2_TRIGUS_17515425.xlsm</v>
          </cell>
          <cell r="C1586">
            <v>118</v>
          </cell>
          <cell r="D1586">
            <v>2075</v>
          </cell>
          <cell r="E1586" t="str">
            <v>Trigus S.A.S.</v>
          </cell>
          <cell r="F1586">
            <v>37</v>
          </cell>
          <cell r="G1586" t="str">
            <v>CEREAL EMPACADO</v>
          </cell>
          <cell r="H1586" t="str">
            <v>118 : Palito de queso.</v>
          </cell>
          <cell r="I1586">
            <v>7</v>
          </cell>
          <cell r="J1586" t="str">
            <v>Sitio 1 : CARRERA 127#22G-18 INT 4 - Sitio 2 : SIBERIA KM 7.5 CELTA, LOTE 159 - Sitio 3 : CARRERA 68B #10A-18 - Sitio 4 : CALLE 24F#101B-15 - Sitio 5 : CARRERA 65B#10A-87 - Sitio 6 : AUTO MEDE KM 1,5 P INDUS FLORIDA BOD 23 - Sitio 7 : CARRERA 71 A BIS # 63D-38 -</v>
          </cell>
          <cell r="K1586">
            <v>44835</v>
          </cell>
          <cell r="L1586">
            <v>7451</v>
          </cell>
          <cell r="M1586">
            <v>9117</v>
          </cell>
          <cell r="N1586">
            <v>4861</v>
          </cell>
          <cell r="O1586">
            <v>304</v>
          </cell>
          <cell r="P1586">
            <v>743</v>
          </cell>
          <cell r="Q1586">
            <v>0</v>
          </cell>
          <cell r="R1586">
            <v>743</v>
          </cell>
          <cell r="S1586">
            <v>988</v>
          </cell>
          <cell r="T1586">
            <v>0</v>
          </cell>
          <cell r="U1586">
            <v>988</v>
          </cell>
          <cell r="V1586">
            <v>1319</v>
          </cell>
          <cell r="W1586">
            <v>0</v>
          </cell>
          <cell r="X1586">
            <v>1319</v>
          </cell>
          <cell r="Y1586">
            <v>1319</v>
          </cell>
          <cell r="Z1586">
            <v>0</v>
          </cell>
          <cell r="AA1586">
            <v>1319</v>
          </cell>
          <cell r="AB1586">
            <v>21356324</v>
          </cell>
          <cell r="AC1586" t="str">
            <v>Registro Valido</v>
          </cell>
          <cell r="AD1586">
            <v>743</v>
          </cell>
          <cell r="AE1586">
            <v>988</v>
          </cell>
          <cell r="AF1586">
            <v>1319</v>
          </cell>
          <cell r="AG1586">
            <v>1319</v>
          </cell>
          <cell r="AH1586">
            <v>735</v>
          </cell>
          <cell r="AI1586">
            <v>979</v>
          </cell>
          <cell r="AJ1586">
            <v>1305</v>
          </cell>
          <cell r="AK1586">
            <v>1305</v>
          </cell>
          <cell r="AM1586" t="str">
            <v>ALI_118_SEG_7</v>
          </cell>
          <cell r="AN1586" t="str">
            <v>ALI_118_SEG_7_VAL_21356324</v>
          </cell>
          <cell r="AO1586">
            <v>4</v>
          </cell>
          <cell r="AP1586">
            <v>17759576.52</v>
          </cell>
          <cell r="AQ1586" t="b">
            <v>0</v>
          </cell>
          <cell r="AR1586" t="str">
            <v/>
          </cell>
          <cell r="AS1586" t="str">
            <v/>
          </cell>
          <cell r="AT1586" t="str">
            <v>ALI_118_SEG_7_</v>
          </cell>
          <cell r="AU1586">
            <v>1</v>
          </cell>
          <cell r="AV1586" t="str">
            <v>No Seleccionada</v>
          </cell>
        </row>
        <row r="1587">
          <cell r="A1587" t="b">
            <v>0</v>
          </cell>
          <cell r="B1587" t="str">
            <v>5to_Evento_973_V2_TRIGUS_17515425.xlsm</v>
          </cell>
          <cell r="C1587">
            <v>118</v>
          </cell>
          <cell r="D1587">
            <v>2075</v>
          </cell>
          <cell r="E1587" t="str">
            <v>Trigus S.A.S.</v>
          </cell>
          <cell r="F1587">
            <v>38</v>
          </cell>
          <cell r="G1587" t="str">
            <v>CEREAL EMPACADO</v>
          </cell>
          <cell r="H1587" t="str">
            <v>118 : Palito de queso.</v>
          </cell>
          <cell r="I1587">
            <v>8</v>
          </cell>
          <cell r="J1587" t="str">
            <v>Sitio 1 : CARRERA 127#22G-18 INT 4 - Sitio 2 : SIBERIA KM 7.5 CELTA, LOTE 159 - Sitio 3 : CARRERA 68B #10A-18 - Sitio 4 : CALLE 24F#101B-15 - Sitio 5 : CARRERA 65B#10A-87 - Sitio 6 : AUTO MEDE KM 1,5 P INDUS FLORIDA BOD 23 - Sitio 7 : CARRERA 71 A BIS # 63D-38 -</v>
          </cell>
          <cell r="K1587">
            <v>44835</v>
          </cell>
          <cell r="L1587">
            <v>7191</v>
          </cell>
          <cell r="M1587">
            <v>8798</v>
          </cell>
          <cell r="N1587">
            <v>4692</v>
          </cell>
          <cell r="O1587">
            <v>293</v>
          </cell>
          <cell r="P1587">
            <v>743</v>
          </cell>
          <cell r="Q1587">
            <v>0</v>
          </cell>
          <cell r="R1587">
            <v>743</v>
          </cell>
          <cell r="S1587">
            <v>988</v>
          </cell>
          <cell r="T1587">
            <v>0</v>
          </cell>
          <cell r="U1587">
            <v>988</v>
          </cell>
          <cell r="V1587">
            <v>1319</v>
          </cell>
          <cell r="W1587">
            <v>0</v>
          </cell>
          <cell r="X1587">
            <v>1319</v>
          </cell>
          <cell r="Y1587">
            <v>1319</v>
          </cell>
          <cell r="Z1587">
            <v>0</v>
          </cell>
          <cell r="AA1587">
            <v>1319</v>
          </cell>
          <cell r="AB1587">
            <v>20610552</v>
          </cell>
          <cell r="AC1587" t="str">
            <v>Registro Valido</v>
          </cell>
          <cell r="AD1587">
            <v>743</v>
          </cell>
          <cell r="AE1587">
            <v>988</v>
          </cell>
          <cell r="AF1587">
            <v>1319</v>
          </cell>
          <cell r="AG1587">
            <v>1319</v>
          </cell>
          <cell r="AH1587">
            <v>735</v>
          </cell>
          <cell r="AI1587">
            <v>979</v>
          </cell>
          <cell r="AJ1587">
            <v>1305</v>
          </cell>
          <cell r="AK1587">
            <v>1305</v>
          </cell>
          <cell r="AM1587" t="str">
            <v>ALI_118_SEG_8</v>
          </cell>
          <cell r="AN1587" t="str">
            <v>ALI_118_SEG_8_VAL_20610552</v>
          </cell>
          <cell r="AO1587">
            <v>4</v>
          </cell>
          <cell r="AP1587">
            <v>17139403.68</v>
          </cell>
          <cell r="AQ1587" t="b">
            <v>0</v>
          </cell>
          <cell r="AR1587" t="str">
            <v/>
          </cell>
          <cell r="AS1587" t="str">
            <v/>
          </cell>
          <cell r="AT1587" t="str">
            <v>ALI_118_SEG_8_</v>
          </cell>
          <cell r="AU1587">
            <v>1</v>
          </cell>
          <cell r="AV1587" t="str">
            <v>No Seleccionada</v>
          </cell>
        </row>
        <row r="1588">
          <cell r="A1588" t="b">
            <v>0</v>
          </cell>
          <cell r="B1588" t="str">
            <v>5to_Evento_973_V2_TRIGUS_17515425.xlsm</v>
          </cell>
          <cell r="C1588">
            <v>118</v>
          </cell>
          <cell r="D1588">
            <v>2075</v>
          </cell>
          <cell r="E1588" t="str">
            <v>Trigus S.A.S.</v>
          </cell>
          <cell r="F1588">
            <v>39</v>
          </cell>
          <cell r="G1588" t="str">
            <v>CEREAL EMPACADO</v>
          </cell>
          <cell r="H1588" t="str">
            <v>118 : Palito de queso.</v>
          </cell>
          <cell r="I1588">
            <v>9</v>
          </cell>
          <cell r="J1588" t="str">
            <v>Sitio 1 : CARRERA 127#22G-18 INT 4 - Sitio 2 : SIBERIA KM 7.5 CELTA, LOTE 159 - Sitio 3 : CARRERA 68B #10A-18 - Sitio 4 : CALLE 24F#101B-15 - Sitio 5 : CARRERA 65B#10A-87 - Sitio 6 : AUTO MEDE KM 1,5 P INDUS FLORIDA BOD 23 - Sitio 7 : CARRERA 71 A BIS # 63D-38 -</v>
          </cell>
          <cell r="K1588">
            <v>44835</v>
          </cell>
          <cell r="L1588">
            <v>7268</v>
          </cell>
          <cell r="M1588">
            <v>8893</v>
          </cell>
          <cell r="N1588">
            <v>4742</v>
          </cell>
          <cell r="O1588">
            <v>296</v>
          </cell>
          <cell r="P1588">
            <v>743</v>
          </cell>
          <cell r="Q1588">
            <v>0</v>
          </cell>
          <cell r="R1588">
            <v>743</v>
          </cell>
          <cell r="S1588">
            <v>988</v>
          </cell>
          <cell r="T1588">
            <v>0</v>
          </cell>
          <cell r="U1588">
            <v>988</v>
          </cell>
          <cell r="V1588">
            <v>1319</v>
          </cell>
          <cell r="W1588">
            <v>0</v>
          </cell>
          <cell r="X1588">
            <v>1319</v>
          </cell>
          <cell r="Y1588">
            <v>1319</v>
          </cell>
          <cell r="Z1588">
            <v>0</v>
          </cell>
          <cell r="AA1588">
            <v>1319</v>
          </cell>
          <cell r="AB1588">
            <v>20831530</v>
          </cell>
          <cell r="AC1588" t="str">
            <v>Registro Valido</v>
          </cell>
          <cell r="AD1588">
            <v>743</v>
          </cell>
          <cell r="AE1588">
            <v>988</v>
          </cell>
          <cell r="AF1588">
            <v>1319</v>
          </cell>
          <cell r="AG1588">
            <v>1319</v>
          </cell>
          <cell r="AH1588">
            <v>735</v>
          </cell>
          <cell r="AI1588">
            <v>979</v>
          </cell>
          <cell r="AJ1588">
            <v>1305</v>
          </cell>
          <cell r="AK1588">
            <v>1305</v>
          </cell>
          <cell r="AM1588" t="str">
            <v>ALI_118_SEG_9</v>
          </cell>
          <cell r="AN1588" t="str">
            <v>ALI_118_SEG_9_VAL_20831530</v>
          </cell>
          <cell r="AO1588">
            <v>4</v>
          </cell>
          <cell r="AP1588">
            <v>17323166.279999997</v>
          </cell>
          <cell r="AQ1588" t="b">
            <v>0</v>
          </cell>
          <cell r="AR1588" t="str">
            <v/>
          </cell>
          <cell r="AS1588" t="str">
            <v/>
          </cell>
          <cell r="AT1588" t="str">
            <v>ALI_118_SEG_9_</v>
          </cell>
          <cell r="AU1588">
            <v>1</v>
          </cell>
          <cell r="AV1588" t="str">
            <v>No Seleccionada</v>
          </cell>
        </row>
        <row r="1589">
          <cell r="A1589" t="b">
            <v>0</v>
          </cell>
          <cell r="B1589" t="str">
            <v>5to_Evento_973_V2_TRIGUS_17515425.xlsm</v>
          </cell>
          <cell r="C1589">
            <v>118</v>
          </cell>
          <cell r="D1589">
            <v>2075</v>
          </cell>
          <cell r="E1589" t="str">
            <v>Trigus S.A.S.</v>
          </cell>
          <cell r="F1589">
            <v>40</v>
          </cell>
          <cell r="G1589" t="str">
            <v>CEREAL EMPACADO</v>
          </cell>
          <cell r="H1589" t="str">
            <v>118 : Palito de queso.</v>
          </cell>
          <cell r="I1589">
            <v>10</v>
          </cell>
          <cell r="J1589" t="str">
            <v>Sitio 1 : CARRERA 127#22G-18 INT 4 - Sitio 2 : SIBERIA KM 7.5 CELTA, LOTE 159 - Sitio 3 : CARRERA 68B #10A-18 - Sitio 4 : CALLE 24F#101B-15 - Sitio 5 : CARRERA 65B#10A-87 - Sitio 6 : AUTO MEDE KM 1,5 P INDUS FLORIDA BOD 23 - Sitio 7 : CARRERA 71 A BIS # 63D-38 -</v>
          </cell>
          <cell r="K1589">
            <v>44835</v>
          </cell>
          <cell r="L1589">
            <v>7277</v>
          </cell>
          <cell r="M1589">
            <v>8907</v>
          </cell>
          <cell r="N1589">
            <v>4749</v>
          </cell>
          <cell r="O1589">
            <v>297</v>
          </cell>
          <cell r="P1589">
            <v>743</v>
          </cell>
          <cell r="Q1589">
            <v>0</v>
          </cell>
          <cell r="R1589">
            <v>743</v>
          </cell>
          <cell r="S1589">
            <v>988</v>
          </cell>
          <cell r="T1589">
            <v>0</v>
          </cell>
          <cell r="U1589">
            <v>988</v>
          </cell>
          <cell r="V1589">
            <v>1319</v>
          </cell>
          <cell r="W1589">
            <v>0</v>
          </cell>
          <cell r="X1589">
            <v>1319</v>
          </cell>
          <cell r="Y1589">
            <v>1319</v>
          </cell>
          <cell r="Z1589">
            <v>0</v>
          </cell>
          <cell r="AA1589">
            <v>1319</v>
          </cell>
          <cell r="AB1589">
            <v>20862601</v>
          </cell>
          <cell r="AC1589" t="str">
            <v>Registro Valido</v>
          </cell>
          <cell r="AD1589">
            <v>743</v>
          </cell>
          <cell r="AE1589">
            <v>988</v>
          </cell>
          <cell r="AF1589">
            <v>1319</v>
          </cell>
          <cell r="AG1589">
            <v>1319</v>
          </cell>
          <cell r="AH1589">
            <v>735</v>
          </cell>
          <cell r="AI1589">
            <v>979</v>
          </cell>
          <cell r="AJ1589">
            <v>1305</v>
          </cell>
          <cell r="AK1589">
            <v>1305</v>
          </cell>
          <cell r="AM1589" t="str">
            <v>ALI_118_SEG_10</v>
          </cell>
          <cell r="AN1589" t="str">
            <v>ALI_118_SEG_10_VAL_20862601</v>
          </cell>
          <cell r="AO1589">
            <v>4</v>
          </cell>
          <cell r="AP1589">
            <v>17349005.52</v>
          </cell>
          <cell r="AQ1589" t="b">
            <v>0</v>
          </cell>
          <cell r="AR1589" t="str">
            <v/>
          </cell>
          <cell r="AS1589" t="str">
            <v/>
          </cell>
          <cell r="AT1589" t="str">
            <v>ALI_118_SEG_10_</v>
          </cell>
          <cell r="AU1589">
            <v>1</v>
          </cell>
          <cell r="AV1589" t="str">
            <v>No Seleccionada</v>
          </cell>
        </row>
        <row r="1590">
          <cell r="A1590" t="b">
            <v>0</v>
          </cell>
          <cell r="B1590" t="str">
            <v>5to_Evento_973_V2_TRIGUS_17515425.xlsm</v>
          </cell>
          <cell r="C1590">
            <v>118</v>
          </cell>
          <cell r="D1590">
            <v>2075</v>
          </cell>
          <cell r="E1590" t="str">
            <v>Trigus S.A.S.</v>
          </cell>
          <cell r="F1590">
            <v>41</v>
          </cell>
          <cell r="G1590" t="str">
            <v>CEREAL EMPACADO</v>
          </cell>
          <cell r="H1590" t="str">
            <v>118 : Palito de queso.</v>
          </cell>
          <cell r="I1590">
            <v>11</v>
          </cell>
          <cell r="J1590" t="str">
            <v>Sitio 1 : CARRERA 127#22G-18 INT 4 - Sitio 2 : SIBERIA KM 7.5 CELTA, LOTE 159 - Sitio 3 : CARRERA 68B #10A-18 - Sitio 4 : CALLE 24F#101B-15 - Sitio 5 : CARRERA 65B#10A-87 - Sitio 6 : AUTO MEDE KM 1,5 P INDUS FLORIDA BOD 23 - Sitio 7 : CARRERA 71 A BIS # 63D-38 -</v>
          </cell>
          <cell r="K1590">
            <v>44835</v>
          </cell>
          <cell r="L1590">
            <v>7168</v>
          </cell>
          <cell r="M1590">
            <v>8771</v>
          </cell>
          <cell r="N1590">
            <v>4678</v>
          </cell>
          <cell r="O1590">
            <v>292</v>
          </cell>
          <cell r="P1590">
            <v>743</v>
          </cell>
          <cell r="Q1590">
            <v>0</v>
          </cell>
          <cell r="R1590">
            <v>743</v>
          </cell>
          <cell r="S1590">
            <v>988</v>
          </cell>
          <cell r="T1590">
            <v>0</v>
          </cell>
          <cell r="U1590">
            <v>988</v>
          </cell>
          <cell r="V1590">
            <v>1319</v>
          </cell>
          <cell r="W1590">
            <v>0</v>
          </cell>
          <cell r="X1590">
            <v>1319</v>
          </cell>
          <cell r="Y1590">
            <v>1319</v>
          </cell>
          <cell r="Z1590">
            <v>0</v>
          </cell>
          <cell r="AA1590">
            <v>1319</v>
          </cell>
          <cell r="AB1590">
            <v>20547002</v>
          </cell>
          <cell r="AC1590" t="str">
            <v>Registro Valido</v>
          </cell>
          <cell r="AD1590">
            <v>743</v>
          </cell>
          <cell r="AE1590">
            <v>988</v>
          </cell>
          <cell r="AF1590">
            <v>1319</v>
          </cell>
          <cell r="AG1590">
            <v>1319</v>
          </cell>
          <cell r="AH1590">
            <v>735</v>
          </cell>
          <cell r="AI1590">
            <v>979</v>
          </cell>
          <cell r="AJ1590">
            <v>1305</v>
          </cell>
          <cell r="AK1590">
            <v>1305</v>
          </cell>
          <cell r="AM1590" t="str">
            <v>ALI_118_SEG_11</v>
          </cell>
          <cell r="AN1590" t="str">
            <v>ALI_118_SEG_11_VAL_20547002</v>
          </cell>
          <cell r="AO1590">
            <v>4</v>
          </cell>
          <cell r="AP1590">
            <v>17493379.539999999</v>
          </cell>
          <cell r="AQ1590" t="b">
            <v>0</v>
          </cell>
          <cell r="AR1590" t="str">
            <v/>
          </cell>
          <cell r="AS1590" t="str">
            <v/>
          </cell>
          <cell r="AT1590" t="str">
            <v>ALI_118_SEG_11_</v>
          </cell>
          <cell r="AU1590">
            <v>1</v>
          </cell>
          <cell r="AV1590" t="str">
            <v>No Seleccionada</v>
          </cell>
        </row>
        <row r="1591">
          <cell r="A1591" t="b">
            <v>0</v>
          </cell>
          <cell r="B1591" t="str">
            <v>5to_Evento_973_V2_TRIGUS_17515425.xlsm</v>
          </cell>
          <cell r="C1591">
            <v>118</v>
          </cell>
          <cell r="D1591">
            <v>2075</v>
          </cell>
          <cell r="E1591" t="str">
            <v>Trigus S.A.S.</v>
          </cell>
          <cell r="F1591">
            <v>42</v>
          </cell>
          <cell r="G1591" t="str">
            <v>CEREAL EMPACADO</v>
          </cell>
          <cell r="H1591" t="str">
            <v>118 : Palito de queso.</v>
          </cell>
          <cell r="I1591">
            <v>12</v>
          </cell>
          <cell r="J1591" t="str">
            <v>Sitio 1 : CARRERA 127#22G-18 INT 4 - Sitio 2 : SIBERIA KM 7.5 CELTA, LOTE 159 - Sitio 3 : CARRERA 68B #10A-18 - Sitio 4 : CALLE 24F#101B-15 - Sitio 5 : CARRERA 65B#10A-87 - Sitio 6 : AUTO MEDE KM 1,5 P INDUS FLORIDA BOD 23 - Sitio 7 : CARRERA 71 A BIS # 63D-38 -</v>
          </cell>
          <cell r="K1591">
            <v>44835</v>
          </cell>
          <cell r="L1591">
            <v>6505</v>
          </cell>
          <cell r="M1591">
            <v>7960</v>
          </cell>
          <cell r="N1591">
            <v>4245</v>
          </cell>
          <cell r="O1591">
            <v>265</v>
          </cell>
          <cell r="P1591">
            <v>743</v>
          </cell>
          <cell r="Q1591">
            <v>0</v>
          </cell>
          <cell r="R1591">
            <v>743</v>
          </cell>
          <cell r="S1591">
            <v>988</v>
          </cell>
          <cell r="T1591">
            <v>0</v>
          </cell>
          <cell r="U1591">
            <v>988</v>
          </cell>
          <cell r="V1591">
            <v>1319</v>
          </cell>
          <cell r="W1591">
            <v>0</v>
          </cell>
          <cell r="X1591">
            <v>1319</v>
          </cell>
          <cell r="Y1591">
            <v>1319</v>
          </cell>
          <cell r="Z1591">
            <v>0</v>
          </cell>
          <cell r="AA1591">
            <v>1319</v>
          </cell>
          <cell r="AB1591">
            <v>18646385</v>
          </cell>
          <cell r="AC1591" t="str">
            <v>Registro Valido</v>
          </cell>
          <cell r="AD1591">
            <v>743</v>
          </cell>
          <cell r="AE1591">
            <v>988</v>
          </cell>
          <cell r="AF1591">
            <v>1319</v>
          </cell>
          <cell r="AG1591">
            <v>1319</v>
          </cell>
          <cell r="AH1591">
            <v>735</v>
          </cell>
          <cell r="AI1591">
            <v>979</v>
          </cell>
          <cell r="AJ1591">
            <v>1305</v>
          </cell>
          <cell r="AK1591">
            <v>1305</v>
          </cell>
          <cell r="AM1591" t="str">
            <v>ALI_118_SEG_12</v>
          </cell>
          <cell r="AN1591" t="str">
            <v>ALI_118_SEG_12_VAL_18646385</v>
          </cell>
          <cell r="AO1591">
            <v>4</v>
          </cell>
          <cell r="AP1591">
            <v>15875225.9</v>
          </cell>
          <cell r="AQ1591" t="b">
            <v>0</v>
          </cell>
          <cell r="AR1591" t="str">
            <v/>
          </cell>
          <cell r="AS1591" t="str">
            <v/>
          </cell>
          <cell r="AT1591" t="str">
            <v>ALI_118_SEG_12_</v>
          </cell>
          <cell r="AU1591">
            <v>1</v>
          </cell>
          <cell r="AV1591" t="str">
            <v>No Seleccionada</v>
          </cell>
        </row>
        <row r="1592">
          <cell r="A1592" t="b">
            <v>0</v>
          </cell>
          <cell r="B1592" t="str">
            <v>5to_Evento_973_V2_TRIGUS_17515425.xlsm</v>
          </cell>
          <cell r="C1592">
            <v>118</v>
          </cell>
          <cell r="D1592">
            <v>2075</v>
          </cell>
          <cell r="E1592" t="str">
            <v>Trigus S.A.S.</v>
          </cell>
          <cell r="F1592">
            <v>43</v>
          </cell>
          <cell r="G1592" t="str">
            <v>CEREAL EMPACADO</v>
          </cell>
          <cell r="H1592" t="str">
            <v>118 : Palito de queso.</v>
          </cell>
          <cell r="I1592">
            <v>13</v>
          </cell>
          <cell r="J1592" t="str">
            <v>Sitio 1 : CARRERA 127#22G-18 INT 4 - Sitio 2 : SIBERIA KM 7.5 CELTA, LOTE 159 - Sitio 3 : CARRERA 68B #10A-18 - Sitio 4 : CALLE 24F#101B-15 - Sitio 5 : CARRERA 65B#10A-87 - Sitio 6 : AUTO MEDE KM 1,5 P INDUS FLORIDA BOD 23 - Sitio 7 : CARRERA 71 A BIS # 63D-38 -</v>
          </cell>
          <cell r="K1592">
            <v>44835</v>
          </cell>
          <cell r="L1592">
            <v>6907</v>
          </cell>
          <cell r="M1592">
            <v>8452</v>
          </cell>
          <cell r="N1592">
            <v>4506</v>
          </cell>
          <cell r="O1592">
            <v>282</v>
          </cell>
          <cell r="P1592">
            <v>743</v>
          </cell>
          <cell r="Q1592">
            <v>0</v>
          </cell>
          <cell r="R1592">
            <v>743</v>
          </cell>
          <cell r="S1592">
            <v>988</v>
          </cell>
          <cell r="T1592">
            <v>0</v>
          </cell>
          <cell r="U1592">
            <v>988</v>
          </cell>
          <cell r="V1592">
            <v>1319</v>
          </cell>
          <cell r="W1592">
            <v>0</v>
          </cell>
          <cell r="X1592">
            <v>1319</v>
          </cell>
          <cell r="Y1592">
            <v>1319</v>
          </cell>
          <cell r="Z1592">
            <v>0</v>
          </cell>
          <cell r="AA1592">
            <v>1319</v>
          </cell>
          <cell r="AB1592">
            <v>19797849</v>
          </cell>
          <cell r="AC1592" t="str">
            <v>Registro Valido</v>
          </cell>
          <cell r="AD1592">
            <v>743</v>
          </cell>
          <cell r="AE1592">
            <v>988</v>
          </cell>
          <cell r="AF1592">
            <v>1319</v>
          </cell>
          <cell r="AG1592">
            <v>1319</v>
          </cell>
          <cell r="AH1592">
            <v>735</v>
          </cell>
          <cell r="AI1592">
            <v>979</v>
          </cell>
          <cell r="AJ1592">
            <v>1305</v>
          </cell>
          <cell r="AK1592">
            <v>1305</v>
          </cell>
          <cell r="AM1592" t="str">
            <v>ALI_118_SEG_13</v>
          </cell>
          <cell r="AN1592" t="str">
            <v>ALI_118_SEG_13_VAL_19797849</v>
          </cell>
          <cell r="AO1592">
            <v>4</v>
          </cell>
          <cell r="AP1592">
            <v>16855563.980000004</v>
          </cell>
          <cell r="AQ1592" t="b">
            <v>0</v>
          </cell>
          <cell r="AR1592" t="str">
            <v/>
          </cell>
          <cell r="AS1592" t="str">
            <v/>
          </cell>
          <cell r="AT1592" t="str">
            <v>ALI_118_SEG_13_</v>
          </cell>
          <cell r="AU1592">
            <v>1</v>
          </cell>
          <cell r="AV1592" t="str">
            <v>No Seleccionada</v>
          </cell>
        </row>
        <row r="1593">
          <cell r="A1593" t="b">
            <v>0</v>
          </cell>
          <cell r="B1593" t="str">
            <v>5to_Evento_973_V2_TRIGUS_17515425.xlsm</v>
          </cell>
          <cell r="C1593">
            <v>118</v>
          </cell>
          <cell r="D1593">
            <v>2075</v>
          </cell>
          <cell r="E1593" t="str">
            <v>Trigus S.A.S.</v>
          </cell>
          <cell r="F1593">
            <v>44</v>
          </cell>
          <cell r="G1593" t="str">
            <v>CEREAL EMPACADO</v>
          </cell>
          <cell r="H1593" t="str">
            <v>118 : Palito de queso.</v>
          </cell>
          <cell r="I1593">
            <v>14</v>
          </cell>
          <cell r="J1593" t="str">
            <v>Sitio 1 : CARRERA 127#22G-18 INT 4 - Sitio 2 : SIBERIA KM 7.5 CELTA, LOTE 159 - Sitio 3 : CARRERA 68B #10A-18 - Sitio 4 : CALLE 24F#101B-15 - Sitio 5 : CARRERA 65B#10A-87 - Sitio 6 : AUTO MEDE KM 1,5 P INDUS FLORIDA BOD 23 - Sitio 7 : CARRERA 71 A BIS # 63D-38 -</v>
          </cell>
          <cell r="K1593">
            <v>44835</v>
          </cell>
          <cell r="L1593">
            <v>6844</v>
          </cell>
          <cell r="M1593">
            <v>8375</v>
          </cell>
          <cell r="N1593">
            <v>4465</v>
          </cell>
          <cell r="O1593">
            <v>279</v>
          </cell>
          <cell r="P1593">
            <v>743</v>
          </cell>
          <cell r="Q1593">
            <v>0</v>
          </cell>
          <cell r="R1593">
            <v>743</v>
          </cell>
          <cell r="S1593">
            <v>988</v>
          </cell>
          <cell r="T1593">
            <v>0</v>
          </cell>
          <cell r="U1593">
            <v>988</v>
          </cell>
          <cell r="V1593">
            <v>1319</v>
          </cell>
          <cell r="W1593">
            <v>0</v>
          </cell>
          <cell r="X1593">
            <v>1319</v>
          </cell>
          <cell r="Y1593">
            <v>1319</v>
          </cell>
          <cell r="Z1593">
            <v>0</v>
          </cell>
          <cell r="AA1593">
            <v>1319</v>
          </cell>
          <cell r="AB1593">
            <v>19616928</v>
          </cell>
          <cell r="AC1593" t="str">
            <v>Registro Valido</v>
          </cell>
          <cell r="AD1593">
            <v>743</v>
          </cell>
          <cell r="AE1593">
            <v>988</v>
          </cell>
          <cell r="AF1593">
            <v>1319</v>
          </cell>
          <cell r="AG1593">
            <v>1319</v>
          </cell>
          <cell r="AH1593">
            <v>735</v>
          </cell>
          <cell r="AI1593">
            <v>979</v>
          </cell>
          <cell r="AJ1593">
            <v>1305</v>
          </cell>
          <cell r="AK1593">
            <v>1305</v>
          </cell>
          <cell r="AM1593" t="str">
            <v>ALI_118_SEG_14</v>
          </cell>
          <cell r="AN1593" t="str">
            <v>ALI_118_SEG_14_VAL_19616928</v>
          </cell>
          <cell r="AO1593">
            <v>4</v>
          </cell>
          <cell r="AP1593">
            <v>16701531.1</v>
          </cell>
          <cell r="AQ1593" t="b">
            <v>0</v>
          </cell>
          <cell r="AR1593" t="str">
            <v/>
          </cell>
          <cell r="AS1593" t="str">
            <v/>
          </cell>
          <cell r="AT1593" t="str">
            <v>ALI_118_SEG_14_</v>
          </cell>
          <cell r="AU1593">
            <v>1</v>
          </cell>
          <cell r="AV1593" t="str">
            <v>No Seleccionada</v>
          </cell>
        </row>
        <row r="1594">
          <cell r="A1594" t="b">
            <v>0</v>
          </cell>
          <cell r="B1594" t="str">
            <v>5to_Evento_973_V2_TRIGUS_17515425.xlsm</v>
          </cell>
          <cell r="C1594">
            <v>118</v>
          </cell>
          <cell r="D1594">
            <v>2075</v>
          </cell>
          <cell r="E1594" t="str">
            <v>Trigus S.A.S.</v>
          </cell>
          <cell r="F1594">
            <v>45</v>
          </cell>
          <cell r="G1594" t="str">
            <v>CEREAL EMPACADO</v>
          </cell>
          <cell r="H1594" t="str">
            <v>118 : Palito de queso.</v>
          </cell>
          <cell r="I1594">
            <v>15</v>
          </cell>
          <cell r="J1594" t="str">
            <v>Sitio 1 : CARRERA 127#22G-18 INT 4 - Sitio 2 : SIBERIA KM 7.5 CELTA, LOTE 159 - Sitio 3 : CARRERA 68B #10A-18 - Sitio 4 : CALLE 24F#101B-15 - Sitio 5 : CARRERA 65B#10A-87 - Sitio 6 : AUTO MEDE KM 1,5 P INDUS FLORIDA BOD 23 - Sitio 7 : CARRERA 71 A BIS # 63D-38 -</v>
          </cell>
          <cell r="K1594">
            <v>44835</v>
          </cell>
          <cell r="L1594">
            <v>6466</v>
          </cell>
          <cell r="M1594">
            <v>7916</v>
          </cell>
          <cell r="N1594">
            <v>4223</v>
          </cell>
          <cell r="O1594">
            <v>265</v>
          </cell>
          <cell r="P1594">
            <v>743</v>
          </cell>
          <cell r="Q1594">
            <v>0</v>
          </cell>
          <cell r="R1594">
            <v>743</v>
          </cell>
          <cell r="S1594">
            <v>988</v>
          </cell>
          <cell r="T1594">
            <v>0</v>
          </cell>
          <cell r="U1594">
            <v>988</v>
          </cell>
          <cell r="V1594">
            <v>1319</v>
          </cell>
          <cell r="W1594">
            <v>0</v>
          </cell>
          <cell r="X1594">
            <v>1319</v>
          </cell>
          <cell r="Y1594">
            <v>1319</v>
          </cell>
          <cell r="Z1594">
            <v>0</v>
          </cell>
          <cell r="AA1594">
            <v>1319</v>
          </cell>
          <cell r="AB1594">
            <v>18544918</v>
          </cell>
          <cell r="AC1594" t="str">
            <v>Registro Valido</v>
          </cell>
          <cell r="AD1594">
            <v>743</v>
          </cell>
          <cell r="AE1594">
            <v>988</v>
          </cell>
          <cell r="AF1594">
            <v>1319</v>
          </cell>
          <cell r="AG1594">
            <v>1319</v>
          </cell>
          <cell r="AH1594">
            <v>735</v>
          </cell>
          <cell r="AI1594">
            <v>979</v>
          </cell>
          <cell r="AJ1594">
            <v>1305</v>
          </cell>
          <cell r="AK1594">
            <v>1305</v>
          </cell>
          <cell r="AM1594" t="str">
            <v>ALI_118_SEG_15</v>
          </cell>
          <cell r="AN1594" t="str">
            <v>ALI_118_SEG_15_VAL_18544918</v>
          </cell>
          <cell r="AO1594">
            <v>4</v>
          </cell>
          <cell r="AP1594">
            <v>15788838.039999999</v>
          </cell>
          <cell r="AQ1594" t="b">
            <v>0</v>
          </cell>
          <cell r="AR1594" t="str">
            <v/>
          </cell>
          <cell r="AS1594" t="str">
            <v/>
          </cell>
          <cell r="AT1594" t="str">
            <v>ALI_118_SEG_15_</v>
          </cell>
          <cell r="AU1594">
            <v>1</v>
          </cell>
          <cell r="AV1594" t="str">
            <v>No Seleccionada</v>
          </cell>
        </row>
        <row r="1595">
          <cell r="A1595" t="b">
            <v>0</v>
          </cell>
          <cell r="B1595" t="str">
            <v>5to_Evento_973_V2_TRIGUS_17515425.xlsm</v>
          </cell>
          <cell r="C1595">
            <v>25</v>
          </cell>
          <cell r="D1595">
            <v>2075</v>
          </cell>
          <cell r="E1595" t="str">
            <v>Trigus S.A.S.</v>
          </cell>
          <cell r="F1595">
            <v>46</v>
          </cell>
          <cell r="G1595" t="str">
            <v>CEREAL EMPACADO</v>
          </cell>
          <cell r="H1595" t="str">
            <v>25 : Galleta de avena (Paquete mínimo dos (2) unidades)</v>
          </cell>
          <cell r="I1595">
            <v>1</v>
          </cell>
          <cell r="J1595" t="str">
            <v>Sitio 1 : CARRERA 127#22G-18 INT 4 - Sitio 2 : SIBERIA KM 7.5 CELTA, LOTE 159 - Sitio 3 : CARRERA 68B #10A-18 - Sitio 4 : CALLE 24F#101B-15 - Sitio 5 : CARRERA 65B#10A-87 - Sitio 6 : AUTO MEDE KM 1,5 P INDUS FLORIDA BOD 23 - Sitio 7 : CARRERA 71 A BIS # 63D-38 -</v>
          </cell>
          <cell r="K1595">
            <v>44835</v>
          </cell>
          <cell r="L1595">
            <v>6195</v>
          </cell>
          <cell r="M1595">
            <v>7886</v>
          </cell>
          <cell r="N1595">
            <v>3723</v>
          </cell>
          <cell r="O1595">
            <v>405</v>
          </cell>
          <cell r="P1595">
            <v>564</v>
          </cell>
          <cell r="Q1595">
            <v>0.20709219700000001</v>
          </cell>
          <cell r="R1595">
            <v>447.2</v>
          </cell>
          <cell r="S1595">
            <v>940</v>
          </cell>
          <cell r="T1595">
            <v>0.20765957400000001</v>
          </cell>
          <cell r="U1595">
            <v>744.8</v>
          </cell>
          <cell r="V1595">
            <v>940</v>
          </cell>
          <cell r="W1595">
            <v>0.20765957400000001</v>
          </cell>
          <cell r="X1595">
            <v>744.8</v>
          </cell>
          <cell r="Y1595">
            <v>940</v>
          </cell>
          <cell r="Z1595">
            <v>0.20765957400000001</v>
          </cell>
          <cell r="AA1595">
            <v>744.8</v>
          </cell>
          <cell r="AB1595">
            <v>11718431.200000001</v>
          </cell>
          <cell r="AC1595" t="str">
            <v>Registro Valido</v>
          </cell>
          <cell r="AD1595">
            <v>564</v>
          </cell>
          <cell r="AE1595">
            <v>940</v>
          </cell>
          <cell r="AF1595">
            <v>940</v>
          </cell>
          <cell r="AG1595">
            <v>940</v>
          </cell>
          <cell r="AH1595">
            <v>559</v>
          </cell>
          <cell r="AI1595">
            <v>931</v>
          </cell>
          <cell r="AJ1595">
            <v>931</v>
          </cell>
          <cell r="AK1595">
            <v>931</v>
          </cell>
          <cell r="AM1595" t="str">
            <v>ALI_25_SEG_1</v>
          </cell>
          <cell r="AN1595" t="str">
            <v>ALI_25_SEG_1_VAL_11718431.2</v>
          </cell>
          <cell r="AO1595">
            <v>6</v>
          </cell>
          <cell r="AP1595">
            <v>11718431.200000001</v>
          </cell>
          <cell r="AQ1595" t="b">
            <v>1</v>
          </cell>
          <cell r="AR1595" t="str">
            <v>Empate</v>
          </cell>
          <cell r="AS1595" t="str">
            <v/>
          </cell>
          <cell r="AT1595" t="str">
            <v>ALI_25_SEG_1_</v>
          </cell>
          <cell r="AU1595">
            <v>1</v>
          </cell>
          <cell r="AV1595" t="str">
            <v>No Seleccionada</v>
          </cell>
        </row>
        <row r="1596">
          <cell r="A1596" t="b">
            <v>0</v>
          </cell>
          <cell r="B1596" t="str">
            <v>5to_Evento_973_V2_TRIGUS_17515425.xlsm</v>
          </cell>
          <cell r="C1596">
            <v>25</v>
          </cell>
          <cell r="D1596">
            <v>2075</v>
          </cell>
          <cell r="E1596" t="str">
            <v>Trigus S.A.S.</v>
          </cell>
          <cell r="F1596">
            <v>47</v>
          </cell>
          <cell r="G1596" t="str">
            <v>CEREAL EMPACADO</v>
          </cell>
          <cell r="H1596" t="str">
            <v>25 : Galleta de avena (Paquete mínimo dos (2) unidades)</v>
          </cell>
          <cell r="I1596">
            <v>2</v>
          </cell>
          <cell r="J1596" t="str">
            <v>Sitio 1 : CARRERA 127#22G-18 INT 4 - Sitio 2 : SIBERIA KM 7.5 CELTA, LOTE 159 - Sitio 3 : CARRERA 68B #10A-18 - Sitio 4 : CALLE 24F#101B-15 - Sitio 5 : CARRERA 65B#10A-87 - Sitio 6 : AUTO MEDE KM 1,5 P INDUS FLORIDA BOD 23 - Sitio 7 : CARRERA 71 A BIS # 63D-38 -</v>
          </cell>
          <cell r="K1596">
            <v>44835</v>
          </cell>
          <cell r="L1596">
            <v>6335</v>
          </cell>
          <cell r="M1596">
            <v>8064</v>
          </cell>
          <cell r="N1596">
            <v>3808</v>
          </cell>
          <cell r="O1596">
            <v>414</v>
          </cell>
          <cell r="P1596">
            <v>564</v>
          </cell>
          <cell r="Q1596">
            <v>0.20709219700000001</v>
          </cell>
          <cell r="R1596">
            <v>447.2</v>
          </cell>
          <cell r="S1596">
            <v>940</v>
          </cell>
          <cell r="T1596">
            <v>0.20765957400000001</v>
          </cell>
          <cell r="U1596">
            <v>744.8</v>
          </cell>
          <cell r="V1596">
            <v>940</v>
          </cell>
          <cell r="W1596">
            <v>0.20765957400000001</v>
          </cell>
          <cell r="X1596">
            <v>744.8</v>
          </cell>
          <cell r="Y1596">
            <v>940</v>
          </cell>
          <cell r="Z1596">
            <v>0.20765957400000001</v>
          </cell>
          <cell r="AA1596">
            <v>744.8</v>
          </cell>
          <cell r="AB1596">
            <v>11983624.799999999</v>
          </cell>
          <cell r="AC1596" t="str">
            <v>Registro Valido</v>
          </cell>
          <cell r="AD1596">
            <v>564</v>
          </cell>
          <cell r="AE1596">
            <v>940</v>
          </cell>
          <cell r="AF1596">
            <v>940</v>
          </cell>
          <cell r="AG1596">
            <v>940</v>
          </cell>
          <cell r="AH1596">
            <v>559</v>
          </cell>
          <cell r="AI1596">
            <v>931</v>
          </cell>
          <cell r="AJ1596">
            <v>931</v>
          </cell>
          <cell r="AK1596">
            <v>931</v>
          </cell>
          <cell r="AM1596" t="str">
            <v>ALI_25_SEG_2</v>
          </cell>
          <cell r="AN1596" t="str">
            <v>ALI_25_SEG_2_VAL_11983624.8</v>
          </cell>
          <cell r="AO1596">
            <v>6</v>
          </cell>
          <cell r="AP1596">
            <v>11983624.799999999</v>
          </cell>
          <cell r="AQ1596" t="b">
            <v>1</v>
          </cell>
          <cell r="AR1596" t="str">
            <v>Empate</v>
          </cell>
          <cell r="AS1596" t="str">
            <v/>
          </cell>
          <cell r="AT1596" t="str">
            <v>ALI_25_SEG_2_</v>
          </cell>
          <cell r="AU1596">
            <v>1</v>
          </cell>
          <cell r="AV1596" t="str">
            <v>No Seleccionada</v>
          </cell>
        </row>
        <row r="1597">
          <cell r="A1597" t="b">
            <v>0</v>
          </cell>
          <cell r="B1597" t="str">
            <v>5to_Evento_973_V2_TRIGUS_17515425.xlsm</v>
          </cell>
          <cell r="C1597">
            <v>25</v>
          </cell>
          <cell r="D1597">
            <v>2075</v>
          </cell>
          <cell r="E1597" t="str">
            <v>Trigus S.A.S.</v>
          </cell>
          <cell r="F1597">
            <v>48</v>
          </cell>
          <cell r="G1597" t="str">
            <v>CEREAL EMPACADO</v>
          </cell>
          <cell r="H1597" t="str">
            <v>25 : Galleta de avena (Paquete mínimo dos (2) unidades)</v>
          </cell>
          <cell r="I1597">
            <v>3</v>
          </cell>
          <cell r="J1597" t="str">
            <v>Sitio 1 : CARRERA 127#22G-18 INT 4 - Sitio 2 : SIBERIA KM 7.5 CELTA, LOTE 159 - Sitio 3 : CARRERA 68B #10A-18 - Sitio 4 : CALLE 24F#101B-15 - Sitio 5 : CARRERA 65B#10A-87 - Sitio 6 : AUTO MEDE KM 1,5 P INDUS FLORIDA BOD 23 - Sitio 7 : CARRERA 71 A BIS # 63D-38 -</v>
          </cell>
          <cell r="K1597">
            <v>44835</v>
          </cell>
          <cell r="L1597">
            <v>6297</v>
          </cell>
          <cell r="M1597">
            <v>8016</v>
          </cell>
          <cell r="N1597">
            <v>3785</v>
          </cell>
          <cell r="O1597">
            <v>411</v>
          </cell>
          <cell r="P1597">
            <v>564</v>
          </cell>
          <cell r="Q1597">
            <v>0.20709219700000001</v>
          </cell>
          <cell r="R1597">
            <v>447.2</v>
          </cell>
          <cell r="S1597">
            <v>940</v>
          </cell>
          <cell r="T1597">
            <v>0.20765957400000001</v>
          </cell>
          <cell r="U1597">
            <v>744.8</v>
          </cell>
          <cell r="V1597">
            <v>940</v>
          </cell>
          <cell r="W1597">
            <v>0.20765957400000001</v>
          </cell>
          <cell r="X1597">
            <v>744.8</v>
          </cell>
          <cell r="Y1597">
            <v>940</v>
          </cell>
          <cell r="Z1597">
            <v>0.20765957400000001</v>
          </cell>
          <cell r="AA1597">
            <v>744.8</v>
          </cell>
          <cell r="AB1597">
            <v>11911516</v>
          </cell>
          <cell r="AC1597" t="str">
            <v>Registro Valido</v>
          </cell>
          <cell r="AD1597">
            <v>564</v>
          </cell>
          <cell r="AE1597">
            <v>940</v>
          </cell>
          <cell r="AF1597">
            <v>940</v>
          </cell>
          <cell r="AG1597">
            <v>940</v>
          </cell>
          <cell r="AH1597">
            <v>559</v>
          </cell>
          <cell r="AI1597">
            <v>931</v>
          </cell>
          <cell r="AJ1597">
            <v>931</v>
          </cell>
          <cell r="AK1597">
            <v>931</v>
          </cell>
          <cell r="AM1597" t="str">
            <v>ALI_25_SEG_3</v>
          </cell>
          <cell r="AN1597" t="str">
            <v>ALI_25_SEG_3_VAL_11911516</v>
          </cell>
          <cell r="AO1597">
            <v>6</v>
          </cell>
          <cell r="AP1597">
            <v>11911516</v>
          </cell>
          <cell r="AQ1597" t="b">
            <v>1</v>
          </cell>
          <cell r="AR1597" t="str">
            <v>Empate</v>
          </cell>
          <cell r="AS1597" t="str">
            <v/>
          </cell>
          <cell r="AT1597" t="str">
            <v>ALI_25_SEG_3_</v>
          </cell>
          <cell r="AU1597">
            <v>1</v>
          </cell>
          <cell r="AV1597" t="str">
            <v>No Seleccionada</v>
          </cell>
        </row>
        <row r="1598">
          <cell r="A1598" t="str">
            <v>ALI_25_SEG_4</v>
          </cell>
          <cell r="B1598" t="str">
            <v>5to_Evento_973_V2_TRIGUS_17515425.xlsm</v>
          </cell>
          <cell r="C1598">
            <v>25</v>
          </cell>
          <cell r="D1598">
            <v>2075</v>
          </cell>
          <cell r="E1598" t="str">
            <v>Trigus S.A.S.</v>
          </cell>
          <cell r="F1598">
            <v>49</v>
          </cell>
          <cell r="G1598" t="str">
            <v>CEREAL EMPACADO</v>
          </cell>
          <cell r="H1598" t="str">
            <v>25 : Galleta de avena (Paquete mínimo dos (2) unidades)</v>
          </cell>
          <cell r="I1598">
            <v>4</v>
          </cell>
          <cell r="J1598" t="str">
            <v>Sitio 1 : CARRERA 127#22G-18 INT 4 - Sitio 2 : SIBERIA KM 7.5 CELTA, LOTE 159 - Sitio 3 : CARRERA 68B #10A-18 - Sitio 4 : CALLE 24F#101B-15 - Sitio 5 : CARRERA 65B#10A-87 - Sitio 6 : AUTO MEDE KM 1,5 P INDUS FLORIDA BOD 23 - Sitio 7 : CARRERA 71 A BIS # 63D-38 -</v>
          </cell>
          <cell r="K1598">
            <v>44835</v>
          </cell>
          <cell r="L1598">
            <v>6710</v>
          </cell>
          <cell r="M1598">
            <v>8540</v>
          </cell>
          <cell r="N1598">
            <v>4032</v>
          </cell>
          <cell r="O1598">
            <v>439</v>
          </cell>
          <cell r="P1598">
            <v>564</v>
          </cell>
          <cell r="Q1598">
            <v>0.20709219700000001</v>
          </cell>
          <cell r="R1598">
            <v>447.2</v>
          </cell>
          <cell r="S1598">
            <v>940</v>
          </cell>
          <cell r="T1598">
            <v>0.20765957400000001</v>
          </cell>
          <cell r="U1598">
            <v>744.8</v>
          </cell>
          <cell r="V1598">
            <v>940</v>
          </cell>
          <cell r="W1598">
            <v>0.20765957400000001</v>
          </cell>
          <cell r="X1598">
            <v>744.8</v>
          </cell>
          <cell r="Y1598">
            <v>940</v>
          </cell>
          <cell r="Z1598">
            <v>0.20765957400000001</v>
          </cell>
          <cell r="AA1598">
            <v>744.8</v>
          </cell>
          <cell r="AB1598">
            <v>12691304.799999999</v>
          </cell>
          <cell r="AC1598" t="str">
            <v>Registro Valido</v>
          </cell>
          <cell r="AD1598">
            <v>564</v>
          </cell>
          <cell r="AE1598">
            <v>940</v>
          </cell>
          <cell r="AF1598">
            <v>940</v>
          </cell>
          <cell r="AG1598">
            <v>940</v>
          </cell>
          <cell r="AH1598">
            <v>559</v>
          </cell>
          <cell r="AI1598">
            <v>931</v>
          </cell>
          <cell r="AJ1598">
            <v>931</v>
          </cell>
          <cell r="AK1598">
            <v>931</v>
          </cell>
          <cell r="AM1598" t="str">
            <v>ALI_25_SEG_4</v>
          </cell>
          <cell r="AN1598" t="str">
            <v>ALI_25_SEG_4_VAL_12691304.8</v>
          </cell>
          <cell r="AO1598">
            <v>5</v>
          </cell>
          <cell r="AP1598">
            <v>12691304.799999999</v>
          </cell>
          <cell r="AQ1598" t="b">
            <v>1</v>
          </cell>
          <cell r="AR1598" t="str">
            <v>Empate</v>
          </cell>
          <cell r="AS1598" t="str">
            <v>x</v>
          </cell>
          <cell r="AT1598" t="str">
            <v>ALI_25_SEG_4_x</v>
          </cell>
          <cell r="AU1598">
            <v>1</v>
          </cell>
          <cell r="AV1598" t="str">
            <v>Cotizacion Seleccionada</v>
          </cell>
        </row>
        <row r="1599">
          <cell r="A1599" t="str">
            <v>ALI_25_SEG_5</v>
          </cell>
          <cell r="B1599" t="str">
            <v>5to_Evento_973_V2_TRIGUS_17515425.xlsm</v>
          </cell>
          <cell r="C1599">
            <v>25</v>
          </cell>
          <cell r="D1599">
            <v>2075</v>
          </cell>
          <cell r="E1599" t="str">
            <v>Trigus S.A.S.</v>
          </cell>
          <cell r="F1599">
            <v>50</v>
          </cell>
          <cell r="G1599" t="str">
            <v>CEREAL EMPACADO</v>
          </cell>
          <cell r="H1599" t="str">
            <v>25 : Galleta de avena (Paquete mínimo dos (2) unidades)</v>
          </cell>
          <cell r="I1599">
            <v>5</v>
          </cell>
          <cell r="J1599" t="str">
            <v>Sitio 1 : CARRERA 127#22G-18 INT 4 - Sitio 2 : SIBERIA KM 7.5 CELTA, LOTE 159 - Sitio 3 : CARRERA 68B #10A-18 - Sitio 4 : CALLE 24F#101B-15 - Sitio 5 : CARRERA 65B#10A-87 - Sitio 6 : AUTO MEDE KM 1,5 P INDUS FLORIDA BOD 23 - Sitio 7 : CARRERA 71 A BIS # 63D-38 -</v>
          </cell>
          <cell r="K1599">
            <v>44835</v>
          </cell>
          <cell r="L1599">
            <v>6237</v>
          </cell>
          <cell r="M1599">
            <v>7940</v>
          </cell>
          <cell r="N1599">
            <v>3749</v>
          </cell>
          <cell r="O1599">
            <v>407</v>
          </cell>
          <cell r="P1599">
            <v>564</v>
          </cell>
          <cell r="Q1599">
            <v>0.20709219700000001</v>
          </cell>
          <cell r="R1599">
            <v>447.2</v>
          </cell>
          <cell r="S1599">
            <v>940</v>
          </cell>
          <cell r="T1599">
            <v>0.20765957400000001</v>
          </cell>
          <cell r="U1599">
            <v>744.8</v>
          </cell>
          <cell r="V1599">
            <v>940</v>
          </cell>
          <cell r="W1599">
            <v>0.20765957400000001</v>
          </cell>
          <cell r="X1599">
            <v>744.8</v>
          </cell>
          <cell r="Y1599">
            <v>940</v>
          </cell>
          <cell r="Z1599">
            <v>0.20765957400000001</v>
          </cell>
          <cell r="AA1599">
            <v>744.8</v>
          </cell>
          <cell r="AB1599">
            <v>11798287.199999999</v>
          </cell>
          <cell r="AC1599" t="str">
            <v>Registro Valido</v>
          </cell>
          <cell r="AD1599">
            <v>564</v>
          </cell>
          <cell r="AE1599">
            <v>940</v>
          </cell>
          <cell r="AF1599">
            <v>940</v>
          </cell>
          <cell r="AG1599">
            <v>940</v>
          </cell>
          <cell r="AH1599">
            <v>559</v>
          </cell>
          <cell r="AI1599">
            <v>931</v>
          </cell>
          <cell r="AJ1599">
            <v>931</v>
          </cell>
          <cell r="AK1599">
            <v>931</v>
          </cell>
          <cell r="AM1599" t="str">
            <v>ALI_25_SEG_5</v>
          </cell>
          <cell r="AN1599" t="str">
            <v>ALI_25_SEG_5_VAL_11798287.2</v>
          </cell>
          <cell r="AO1599">
            <v>5</v>
          </cell>
          <cell r="AP1599">
            <v>11798287.199999999</v>
          </cell>
          <cell r="AQ1599" t="b">
            <v>1</v>
          </cell>
          <cell r="AR1599" t="str">
            <v>Empate</v>
          </cell>
          <cell r="AS1599" t="str">
            <v>x</v>
          </cell>
          <cell r="AT1599" t="str">
            <v>ALI_25_SEG_5_x</v>
          </cell>
          <cell r="AU1599">
            <v>1</v>
          </cell>
          <cell r="AV1599" t="str">
            <v>Cotizacion Seleccionada</v>
          </cell>
        </row>
        <row r="1600">
          <cell r="A1600" t="str">
            <v>ALI_25_SEG_6</v>
          </cell>
          <cell r="B1600" t="str">
            <v>5to_Evento_973_V2_TRIGUS_17515425.xlsm</v>
          </cell>
          <cell r="C1600">
            <v>25</v>
          </cell>
          <cell r="D1600">
            <v>2075</v>
          </cell>
          <cell r="E1600" t="str">
            <v>Trigus S.A.S.</v>
          </cell>
          <cell r="F1600">
            <v>51</v>
          </cell>
          <cell r="G1600" t="str">
            <v>CEREAL EMPACADO</v>
          </cell>
          <cell r="H1600" t="str">
            <v>25 : Galleta de avena (Paquete mínimo dos (2) unidades)</v>
          </cell>
          <cell r="I1600">
            <v>6</v>
          </cell>
          <cell r="J1600" t="str">
            <v>Sitio 1 : CARRERA 127#22G-18 INT 4 - Sitio 2 : SIBERIA KM 7.5 CELTA, LOTE 159 - Sitio 3 : CARRERA 68B #10A-18 - Sitio 4 : CALLE 24F#101B-15 - Sitio 5 : CARRERA 65B#10A-87 - Sitio 6 : AUTO MEDE KM 1,5 P INDUS FLORIDA BOD 23 - Sitio 7 : CARRERA 71 A BIS # 63D-38 -</v>
          </cell>
          <cell r="K1600">
            <v>44835</v>
          </cell>
          <cell r="L1600">
            <v>6751</v>
          </cell>
          <cell r="M1600">
            <v>8594</v>
          </cell>
          <cell r="N1600">
            <v>4057</v>
          </cell>
          <cell r="O1600">
            <v>441</v>
          </cell>
          <cell r="P1600">
            <v>564</v>
          </cell>
          <cell r="Q1600">
            <v>0.20709219700000001</v>
          </cell>
          <cell r="R1600">
            <v>447.2</v>
          </cell>
          <cell r="S1600">
            <v>940</v>
          </cell>
          <cell r="T1600">
            <v>0.20765957400000001</v>
          </cell>
          <cell r="U1600">
            <v>744.8</v>
          </cell>
          <cell r="V1600">
            <v>940</v>
          </cell>
          <cell r="W1600">
            <v>0.20765957400000001</v>
          </cell>
          <cell r="X1600">
            <v>744.8</v>
          </cell>
          <cell r="Y1600">
            <v>940</v>
          </cell>
          <cell r="Z1600">
            <v>0.20765957400000001</v>
          </cell>
          <cell r="AA1600">
            <v>744.8</v>
          </cell>
          <cell r="AB1600">
            <v>12769968.799999999</v>
          </cell>
          <cell r="AC1600" t="str">
            <v>Registro Valido</v>
          </cell>
          <cell r="AD1600">
            <v>564</v>
          </cell>
          <cell r="AE1600">
            <v>940</v>
          </cell>
          <cell r="AF1600">
            <v>940</v>
          </cell>
          <cell r="AG1600">
            <v>940</v>
          </cell>
          <cell r="AH1600">
            <v>559</v>
          </cell>
          <cell r="AI1600">
            <v>931</v>
          </cell>
          <cell r="AJ1600">
            <v>931</v>
          </cell>
          <cell r="AK1600">
            <v>931</v>
          </cell>
          <cell r="AM1600" t="str">
            <v>ALI_25_SEG_6</v>
          </cell>
          <cell r="AN1600" t="str">
            <v>ALI_25_SEG_6_VAL_12769968.8</v>
          </cell>
          <cell r="AO1600">
            <v>5</v>
          </cell>
          <cell r="AP1600">
            <v>12769968.799999999</v>
          </cell>
          <cell r="AQ1600" t="b">
            <v>1</v>
          </cell>
          <cell r="AR1600" t="str">
            <v>Empate</v>
          </cell>
          <cell r="AS1600" t="str">
            <v>x</v>
          </cell>
          <cell r="AT1600" t="str">
            <v>ALI_25_SEG_6_x</v>
          </cell>
          <cell r="AU1600">
            <v>1</v>
          </cell>
          <cell r="AV1600" t="str">
            <v>Cotizacion Seleccionada</v>
          </cell>
        </row>
        <row r="1601">
          <cell r="A1601" t="str">
            <v>ALI_25_SEG_7</v>
          </cell>
          <cell r="B1601" t="str">
            <v>5to_Evento_973_V2_TRIGUS_17515425.xlsm</v>
          </cell>
          <cell r="C1601">
            <v>25</v>
          </cell>
          <cell r="D1601">
            <v>2075</v>
          </cell>
          <cell r="E1601" t="str">
            <v>Trigus S.A.S.</v>
          </cell>
          <cell r="F1601">
            <v>52</v>
          </cell>
          <cell r="G1601" t="str">
            <v>CEREAL EMPACADO</v>
          </cell>
          <cell r="H1601" t="str">
            <v>25 : Galleta de avena (Paquete mínimo dos (2) unidades)</v>
          </cell>
          <cell r="I1601">
            <v>7</v>
          </cell>
          <cell r="J1601" t="str">
            <v>Sitio 1 : CARRERA 127#22G-18 INT 4 - Sitio 2 : SIBERIA KM 7.5 CELTA, LOTE 159 - Sitio 3 : CARRERA 68B #10A-18 - Sitio 4 : CALLE 24F#101B-15 - Sitio 5 : CARRERA 65B#10A-87 - Sitio 6 : AUTO MEDE KM 1,5 P INDUS FLORIDA BOD 23 - Sitio 7 : CARRERA 71 A BIS # 63D-38 -</v>
          </cell>
          <cell r="K1601">
            <v>44835</v>
          </cell>
          <cell r="L1601">
            <v>6894</v>
          </cell>
          <cell r="M1601">
            <v>8776</v>
          </cell>
          <cell r="N1601">
            <v>4144</v>
          </cell>
          <cell r="O1601">
            <v>450</v>
          </cell>
          <cell r="P1601">
            <v>564</v>
          </cell>
          <cell r="Q1601">
            <v>0.20709219700000001</v>
          </cell>
          <cell r="R1601">
            <v>447.2</v>
          </cell>
          <cell r="S1601">
            <v>940</v>
          </cell>
          <cell r="T1601">
            <v>0.20765957400000001</v>
          </cell>
          <cell r="U1601">
            <v>744.8</v>
          </cell>
          <cell r="V1601">
            <v>940</v>
          </cell>
          <cell r="W1601">
            <v>0.20765957400000001</v>
          </cell>
          <cell r="X1601">
            <v>744.8</v>
          </cell>
          <cell r="Y1601">
            <v>940</v>
          </cell>
          <cell r="Z1601">
            <v>0.20765957400000001</v>
          </cell>
          <cell r="AA1601">
            <v>744.8</v>
          </cell>
          <cell r="AB1601">
            <v>13040972.799999999</v>
          </cell>
          <cell r="AC1601" t="str">
            <v>Registro Valido</v>
          </cell>
          <cell r="AD1601">
            <v>564</v>
          </cell>
          <cell r="AE1601">
            <v>940</v>
          </cell>
          <cell r="AF1601">
            <v>940</v>
          </cell>
          <cell r="AG1601">
            <v>940</v>
          </cell>
          <cell r="AH1601">
            <v>559</v>
          </cell>
          <cell r="AI1601">
            <v>931</v>
          </cell>
          <cell r="AJ1601">
            <v>931</v>
          </cell>
          <cell r="AK1601">
            <v>931</v>
          </cell>
          <cell r="AM1601" t="str">
            <v>ALI_25_SEG_7</v>
          </cell>
          <cell r="AN1601" t="str">
            <v>ALI_25_SEG_7_VAL_13040972.8</v>
          </cell>
          <cell r="AO1601">
            <v>5</v>
          </cell>
          <cell r="AP1601">
            <v>13040972.799999999</v>
          </cell>
          <cell r="AQ1601" t="b">
            <v>1</v>
          </cell>
          <cell r="AR1601" t="str">
            <v>Empate</v>
          </cell>
          <cell r="AS1601" t="str">
            <v>x</v>
          </cell>
          <cell r="AT1601" t="str">
            <v>ALI_25_SEG_7_x</v>
          </cell>
          <cell r="AU1601">
            <v>1</v>
          </cell>
          <cell r="AV1601" t="str">
            <v>Cotizacion Seleccionada</v>
          </cell>
        </row>
        <row r="1602">
          <cell r="A1602" t="str">
            <v>ALI_25_SEG_8</v>
          </cell>
          <cell r="B1602" t="str">
            <v>5to_Evento_973_V2_TRIGUS_17515425.xlsm</v>
          </cell>
          <cell r="C1602">
            <v>25</v>
          </cell>
          <cell r="D1602">
            <v>2075</v>
          </cell>
          <cell r="E1602" t="str">
            <v>Trigus S.A.S.</v>
          </cell>
          <cell r="F1602">
            <v>53</v>
          </cell>
          <cell r="G1602" t="str">
            <v>CEREAL EMPACADO</v>
          </cell>
          <cell r="H1602" t="str">
            <v>25 : Galleta de avena (Paquete mínimo dos (2) unidades)</v>
          </cell>
          <cell r="I1602">
            <v>8</v>
          </cell>
          <cell r="J1602" t="str">
            <v>Sitio 1 : CARRERA 127#22G-18 INT 4 - Sitio 2 : SIBERIA KM 7.5 CELTA, LOTE 159 - Sitio 3 : CARRERA 68B #10A-18 - Sitio 4 : CALLE 24F#101B-15 - Sitio 5 : CARRERA 65B#10A-87 - Sitio 6 : AUTO MEDE KM 1,5 P INDUS FLORIDA BOD 23 - Sitio 7 : CARRERA 71 A BIS # 63D-38 -</v>
          </cell>
          <cell r="K1602">
            <v>44835</v>
          </cell>
          <cell r="L1602">
            <v>6654</v>
          </cell>
          <cell r="M1602">
            <v>8470</v>
          </cell>
          <cell r="N1602">
            <v>4000</v>
          </cell>
          <cell r="O1602">
            <v>435</v>
          </cell>
          <cell r="P1602">
            <v>564</v>
          </cell>
          <cell r="Q1602">
            <v>0.20709219700000001</v>
          </cell>
          <cell r="R1602">
            <v>447.2</v>
          </cell>
          <cell r="S1602">
            <v>940</v>
          </cell>
          <cell r="T1602">
            <v>0.20765957400000001</v>
          </cell>
          <cell r="U1602">
            <v>744.8</v>
          </cell>
          <cell r="V1602">
            <v>940</v>
          </cell>
          <cell r="W1602">
            <v>0.20765957400000001</v>
          </cell>
          <cell r="X1602">
            <v>744.8</v>
          </cell>
          <cell r="Y1602">
            <v>940</v>
          </cell>
          <cell r="Z1602">
            <v>0.20765957400000001</v>
          </cell>
          <cell r="AA1602">
            <v>744.8</v>
          </cell>
          <cell r="AB1602">
            <v>12587312.800000001</v>
          </cell>
          <cell r="AC1602" t="str">
            <v>Registro Valido</v>
          </cell>
          <cell r="AD1602">
            <v>564</v>
          </cell>
          <cell r="AE1602">
            <v>940</v>
          </cell>
          <cell r="AF1602">
            <v>940</v>
          </cell>
          <cell r="AG1602">
            <v>940</v>
          </cell>
          <cell r="AH1602">
            <v>559</v>
          </cell>
          <cell r="AI1602">
            <v>931</v>
          </cell>
          <cell r="AJ1602">
            <v>931</v>
          </cell>
          <cell r="AK1602">
            <v>931</v>
          </cell>
          <cell r="AM1602" t="str">
            <v>ALI_25_SEG_8</v>
          </cell>
          <cell r="AN1602" t="str">
            <v>ALI_25_SEG_8_VAL_12587312.8</v>
          </cell>
          <cell r="AO1602">
            <v>5</v>
          </cell>
          <cell r="AP1602">
            <v>12587312.800000001</v>
          </cell>
          <cell r="AQ1602" t="b">
            <v>1</v>
          </cell>
          <cell r="AR1602" t="str">
            <v>Empate</v>
          </cell>
          <cell r="AS1602" t="str">
            <v>x</v>
          </cell>
          <cell r="AT1602" t="str">
            <v>ALI_25_SEG_8_x</v>
          </cell>
          <cell r="AU1602">
            <v>1</v>
          </cell>
          <cell r="AV1602" t="str">
            <v>Cotizacion Seleccionada</v>
          </cell>
        </row>
        <row r="1603">
          <cell r="A1603" t="str">
            <v>ALI_25_SEG_9</v>
          </cell>
          <cell r="B1603" t="str">
            <v>5to_Evento_973_V2_TRIGUS_17515425.xlsm</v>
          </cell>
          <cell r="C1603">
            <v>25</v>
          </cell>
          <cell r="D1603">
            <v>2075</v>
          </cell>
          <cell r="E1603" t="str">
            <v>Trigus S.A.S.</v>
          </cell>
          <cell r="F1603">
            <v>54</v>
          </cell>
          <cell r="G1603" t="str">
            <v>CEREAL EMPACADO</v>
          </cell>
          <cell r="H1603" t="str">
            <v>25 : Galleta de avena (Paquete mínimo dos (2) unidades)</v>
          </cell>
          <cell r="I1603">
            <v>9</v>
          </cell>
          <cell r="J1603" t="str">
            <v>Sitio 1 : CARRERA 127#22G-18 INT 4 - Sitio 2 : SIBERIA KM 7.5 CELTA, LOTE 159 - Sitio 3 : CARRERA 68B #10A-18 - Sitio 4 : CALLE 24F#101B-15 - Sitio 5 : CARRERA 65B#10A-87 - Sitio 6 : AUTO MEDE KM 1,5 P INDUS FLORIDA BOD 23 - Sitio 7 : CARRERA 71 A BIS # 63D-38 -</v>
          </cell>
          <cell r="K1603">
            <v>44835</v>
          </cell>
          <cell r="L1603">
            <v>6724</v>
          </cell>
          <cell r="M1603">
            <v>8560</v>
          </cell>
          <cell r="N1603">
            <v>4041</v>
          </cell>
          <cell r="O1603">
            <v>439</v>
          </cell>
          <cell r="P1603">
            <v>564</v>
          </cell>
          <cell r="Q1603">
            <v>0.20709219700000001</v>
          </cell>
          <cell r="R1603">
            <v>447.2</v>
          </cell>
          <cell r="S1603">
            <v>940</v>
          </cell>
          <cell r="T1603">
            <v>0.20765957400000001</v>
          </cell>
          <cell r="U1603">
            <v>744.8</v>
          </cell>
          <cell r="V1603">
            <v>940</v>
          </cell>
          <cell r="W1603">
            <v>0.20765957400000001</v>
          </cell>
          <cell r="X1603">
            <v>744.8</v>
          </cell>
          <cell r="Y1603">
            <v>940</v>
          </cell>
          <cell r="Z1603">
            <v>0.20765957400000001</v>
          </cell>
          <cell r="AA1603">
            <v>744.8</v>
          </cell>
          <cell r="AB1603">
            <v>12719164.800000001</v>
          </cell>
          <cell r="AC1603" t="str">
            <v>Registro Valido</v>
          </cell>
          <cell r="AD1603">
            <v>564</v>
          </cell>
          <cell r="AE1603">
            <v>940</v>
          </cell>
          <cell r="AF1603">
            <v>940</v>
          </cell>
          <cell r="AG1603">
            <v>940</v>
          </cell>
          <cell r="AH1603">
            <v>559</v>
          </cell>
          <cell r="AI1603">
            <v>931</v>
          </cell>
          <cell r="AJ1603">
            <v>931</v>
          </cell>
          <cell r="AK1603">
            <v>931</v>
          </cell>
          <cell r="AM1603" t="str">
            <v>ALI_25_SEG_9</v>
          </cell>
          <cell r="AN1603" t="str">
            <v>ALI_25_SEG_9_VAL_12719164.8</v>
          </cell>
          <cell r="AO1603">
            <v>5</v>
          </cell>
          <cell r="AP1603">
            <v>12719164.800000001</v>
          </cell>
          <cell r="AQ1603" t="b">
            <v>1</v>
          </cell>
          <cell r="AR1603" t="str">
            <v>Empate</v>
          </cell>
          <cell r="AS1603" t="str">
            <v>x</v>
          </cell>
          <cell r="AT1603" t="str">
            <v>ALI_25_SEG_9_x</v>
          </cell>
          <cell r="AU1603">
            <v>1</v>
          </cell>
          <cell r="AV1603" t="str">
            <v>Cotizacion Seleccionada</v>
          </cell>
        </row>
        <row r="1604">
          <cell r="A1604" t="str">
            <v>ALI_25_SEG_10</v>
          </cell>
          <cell r="B1604" t="str">
            <v>5to_Evento_973_V2_TRIGUS_17515425.xlsm</v>
          </cell>
          <cell r="C1604">
            <v>25</v>
          </cell>
          <cell r="D1604">
            <v>2075</v>
          </cell>
          <cell r="E1604" t="str">
            <v>Trigus S.A.S.</v>
          </cell>
          <cell r="F1604">
            <v>55</v>
          </cell>
          <cell r="G1604" t="str">
            <v>CEREAL EMPACADO</v>
          </cell>
          <cell r="H1604" t="str">
            <v>25 : Galleta de avena (Paquete mínimo dos (2) unidades)</v>
          </cell>
          <cell r="I1604">
            <v>10</v>
          </cell>
          <cell r="J1604" t="str">
            <v>Sitio 1 : CARRERA 127#22G-18 INT 4 - Sitio 2 : SIBERIA KM 7.5 CELTA, LOTE 159 - Sitio 3 : CARRERA 68B #10A-18 - Sitio 4 : CALLE 24F#101B-15 - Sitio 5 : CARRERA 65B#10A-87 - Sitio 6 : AUTO MEDE KM 1,5 P INDUS FLORIDA BOD 23 - Sitio 7 : CARRERA 71 A BIS # 63D-38 -</v>
          </cell>
          <cell r="K1604">
            <v>44835</v>
          </cell>
          <cell r="L1604">
            <v>6734</v>
          </cell>
          <cell r="M1604">
            <v>8574</v>
          </cell>
          <cell r="N1604">
            <v>4048</v>
          </cell>
          <cell r="O1604">
            <v>440</v>
          </cell>
          <cell r="P1604">
            <v>564</v>
          </cell>
          <cell r="Q1604">
            <v>0.20709219700000001</v>
          </cell>
          <cell r="R1604">
            <v>447.2</v>
          </cell>
          <cell r="S1604">
            <v>940</v>
          </cell>
          <cell r="T1604">
            <v>0.20765957400000001</v>
          </cell>
          <cell r="U1604">
            <v>744.8</v>
          </cell>
          <cell r="V1604">
            <v>940</v>
          </cell>
          <cell r="W1604">
            <v>0.20765957400000001</v>
          </cell>
          <cell r="X1604">
            <v>744.8</v>
          </cell>
          <cell r="Y1604">
            <v>940</v>
          </cell>
          <cell r="Z1604">
            <v>0.20765957400000001</v>
          </cell>
          <cell r="AA1604">
            <v>744.8</v>
          </cell>
          <cell r="AB1604">
            <v>12740022.4</v>
          </cell>
          <cell r="AC1604" t="str">
            <v>Registro Valido</v>
          </cell>
          <cell r="AD1604">
            <v>564</v>
          </cell>
          <cell r="AE1604">
            <v>940</v>
          </cell>
          <cell r="AF1604">
            <v>940</v>
          </cell>
          <cell r="AG1604">
            <v>940</v>
          </cell>
          <cell r="AH1604">
            <v>559</v>
          </cell>
          <cell r="AI1604">
            <v>931</v>
          </cell>
          <cell r="AJ1604">
            <v>931</v>
          </cell>
          <cell r="AK1604">
            <v>931</v>
          </cell>
          <cell r="AM1604" t="str">
            <v>ALI_25_SEG_10</v>
          </cell>
          <cell r="AN1604" t="str">
            <v>ALI_25_SEG_10_VAL_12740022.4</v>
          </cell>
          <cell r="AO1604">
            <v>5</v>
          </cell>
          <cell r="AP1604">
            <v>12740022.4</v>
          </cell>
          <cell r="AQ1604" t="b">
            <v>1</v>
          </cell>
          <cell r="AR1604" t="str">
            <v>Empate</v>
          </cell>
          <cell r="AS1604" t="str">
            <v>x</v>
          </cell>
          <cell r="AT1604" t="str">
            <v>ALI_25_SEG_10_x</v>
          </cell>
          <cell r="AU1604">
            <v>1</v>
          </cell>
          <cell r="AV1604" t="str">
            <v>Cotizacion Seleccionada</v>
          </cell>
        </row>
        <row r="1605">
          <cell r="A1605" t="str">
            <v>ALI_25_SEG_11</v>
          </cell>
          <cell r="B1605" t="str">
            <v>5to_Evento_973_V2_TRIGUS_17515425.xlsm</v>
          </cell>
          <cell r="C1605">
            <v>25</v>
          </cell>
          <cell r="D1605">
            <v>2075</v>
          </cell>
          <cell r="E1605" t="str">
            <v>Trigus S.A.S.</v>
          </cell>
          <cell r="F1605">
            <v>56</v>
          </cell>
          <cell r="G1605" t="str">
            <v>CEREAL EMPACADO</v>
          </cell>
          <cell r="H1605" t="str">
            <v>25 : Galleta de avena (Paquete mínimo dos (2) unidades)</v>
          </cell>
          <cell r="I1605">
            <v>11</v>
          </cell>
          <cell r="J1605" t="str">
            <v>Sitio 1 : CARRERA 127#22G-18 INT 4 - Sitio 2 : SIBERIA KM 7.5 CELTA, LOTE 159 - Sitio 3 : CARRERA 68B #10A-18 - Sitio 4 : CALLE 24F#101B-15 - Sitio 5 : CARRERA 65B#10A-87 - Sitio 6 : AUTO MEDE KM 1,5 P INDUS FLORIDA BOD 23 - Sitio 7 : CARRERA 71 A BIS # 63D-38 -</v>
          </cell>
          <cell r="K1605">
            <v>44835</v>
          </cell>
          <cell r="L1605">
            <v>6632</v>
          </cell>
          <cell r="M1605">
            <v>8443</v>
          </cell>
          <cell r="N1605">
            <v>3987</v>
          </cell>
          <cell r="O1605">
            <v>433</v>
          </cell>
          <cell r="P1605">
            <v>564</v>
          </cell>
          <cell r="Q1605">
            <v>0.20709219700000001</v>
          </cell>
          <cell r="R1605">
            <v>447.2</v>
          </cell>
          <cell r="S1605">
            <v>940</v>
          </cell>
          <cell r="T1605">
            <v>0.20765957400000001</v>
          </cell>
          <cell r="U1605">
            <v>744.8</v>
          </cell>
          <cell r="V1605">
            <v>940</v>
          </cell>
          <cell r="W1605">
            <v>0.20765957400000001</v>
          </cell>
          <cell r="X1605">
            <v>744.8</v>
          </cell>
          <cell r="Y1605">
            <v>940</v>
          </cell>
          <cell r="Z1605">
            <v>0.20765957400000001</v>
          </cell>
          <cell r="AA1605">
            <v>744.8</v>
          </cell>
          <cell r="AB1605">
            <v>12546192.799999999</v>
          </cell>
          <cell r="AC1605" t="str">
            <v>Registro Valido</v>
          </cell>
          <cell r="AD1605">
            <v>564</v>
          </cell>
          <cell r="AE1605">
            <v>940</v>
          </cell>
          <cell r="AF1605">
            <v>940</v>
          </cell>
          <cell r="AG1605">
            <v>940</v>
          </cell>
          <cell r="AH1605">
            <v>559</v>
          </cell>
          <cell r="AI1605">
            <v>931</v>
          </cell>
          <cell r="AJ1605">
            <v>931</v>
          </cell>
          <cell r="AK1605">
            <v>931</v>
          </cell>
          <cell r="AM1605" t="str">
            <v>ALI_25_SEG_11</v>
          </cell>
          <cell r="AN1605" t="str">
            <v>ALI_25_SEG_11_VAL_12546192.8</v>
          </cell>
          <cell r="AO1605">
            <v>5</v>
          </cell>
          <cell r="AP1605">
            <v>12546192.799999999</v>
          </cell>
          <cell r="AQ1605" t="b">
            <v>1</v>
          </cell>
          <cell r="AR1605" t="str">
            <v>Empate</v>
          </cell>
          <cell r="AS1605" t="str">
            <v>x</v>
          </cell>
          <cell r="AT1605" t="str">
            <v>ALI_25_SEG_11_x</v>
          </cell>
          <cell r="AU1605">
            <v>1</v>
          </cell>
          <cell r="AV1605" t="str">
            <v>Cotizacion Seleccionada</v>
          </cell>
        </row>
        <row r="1606">
          <cell r="A1606" t="str">
            <v>ALI_25_SEG_12</v>
          </cell>
          <cell r="B1606" t="str">
            <v>5to_Evento_973_V2_TRIGUS_17515425.xlsm</v>
          </cell>
          <cell r="C1606">
            <v>25</v>
          </cell>
          <cell r="D1606">
            <v>2075</v>
          </cell>
          <cell r="E1606" t="str">
            <v>Trigus S.A.S.</v>
          </cell>
          <cell r="F1606">
            <v>57</v>
          </cell>
          <cell r="G1606" t="str">
            <v>CEREAL EMPACADO</v>
          </cell>
          <cell r="H1606" t="str">
            <v>25 : Galleta de avena (Paquete mínimo dos (2) unidades)</v>
          </cell>
          <cell r="I1606">
            <v>12</v>
          </cell>
          <cell r="J1606" t="str">
            <v>Sitio 1 : CARRERA 127#22G-18 INT 4 - Sitio 2 : SIBERIA KM 7.5 CELTA, LOTE 159 - Sitio 3 : CARRERA 68B #10A-18 - Sitio 4 : CALLE 24F#101B-15 - Sitio 5 : CARRERA 65B#10A-87 - Sitio 6 : AUTO MEDE KM 1,5 P INDUS FLORIDA BOD 23 - Sitio 7 : CARRERA 71 A BIS # 63D-38 -</v>
          </cell>
          <cell r="K1606">
            <v>44835</v>
          </cell>
          <cell r="L1606">
            <v>6019</v>
          </cell>
          <cell r="M1606">
            <v>7662</v>
          </cell>
          <cell r="N1606">
            <v>3618</v>
          </cell>
          <cell r="O1606">
            <v>393</v>
          </cell>
          <cell r="P1606">
            <v>564</v>
          </cell>
          <cell r="Q1606">
            <v>0.20709219700000001</v>
          </cell>
          <cell r="R1606">
            <v>447.2</v>
          </cell>
          <cell r="S1606">
            <v>940</v>
          </cell>
          <cell r="T1606">
            <v>0.20765957400000001</v>
          </cell>
          <cell r="U1606">
            <v>744.8</v>
          </cell>
          <cell r="V1606">
            <v>940</v>
          </cell>
          <cell r="W1606">
            <v>0.20765957400000001</v>
          </cell>
          <cell r="X1606">
            <v>744.8</v>
          </cell>
          <cell r="Y1606">
            <v>940</v>
          </cell>
          <cell r="Z1606">
            <v>0.20765957400000001</v>
          </cell>
          <cell r="AA1606">
            <v>744.8</v>
          </cell>
          <cell r="AB1606">
            <v>11385747.199999999</v>
          </cell>
          <cell r="AC1606" t="str">
            <v>Registro Valido</v>
          </cell>
          <cell r="AD1606">
            <v>564</v>
          </cell>
          <cell r="AE1606">
            <v>940</v>
          </cell>
          <cell r="AF1606">
            <v>940</v>
          </cell>
          <cell r="AG1606">
            <v>940</v>
          </cell>
          <cell r="AH1606">
            <v>559</v>
          </cell>
          <cell r="AI1606">
            <v>931</v>
          </cell>
          <cell r="AJ1606">
            <v>931</v>
          </cell>
          <cell r="AK1606">
            <v>931</v>
          </cell>
          <cell r="AM1606" t="str">
            <v>ALI_25_SEG_12</v>
          </cell>
          <cell r="AN1606" t="str">
            <v>ALI_25_SEG_12_VAL_11385747.2</v>
          </cell>
          <cell r="AO1606">
            <v>5</v>
          </cell>
          <cell r="AP1606">
            <v>11385747.199999999</v>
          </cell>
          <cell r="AQ1606" t="b">
            <v>1</v>
          </cell>
          <cell r="AR1606" t="str">
            <v>Empate</v>
          </cell>
          <cell r="AS1606" t="str">
            <v>x</v>
          </cell>
          <cell r="AT1606" t="str">
            <v>ALI_25_SEG_12_x</v>
          </cell>
          <cell r="AU1606">
            <v>1</v>
          </cell>
          <cell r="AV1606" t="str">
            <v>Cotizacion Seleccionada</v>
          </cell>
        </row>
        <row r="1607">
          <cell r="A1607" t="str">
            <v>ALI_25_SEG_13</v>
          </cell>
          <cell r="B1607" t="str">
            <v>5to_Evento_973_V2_TRIGUS_17515425.xlsm</v>
          </cell>
          <cell r="C1607">
            <v>25</v>
          </cell>
          <cell r="D1607">
            <v>2075</v>
          </cell>
          <cell r="E1607" t="str">
            <v>Trigus S.A.S.</v>
          </cell>
          <cell r="F1607">
            <v>58</v>
          </cell>
          <cell r="G1607" t="str">
            <v>CEREAL EMPACADO</v>
          </cell>
          <cell r="H1607" t="str">
            <v>25 : Galleta de avena (Paquete mínimo dos (2) unidades)</v>
          </cell>
          <cell r="I1607">
            <v>13</v>
          </cell>
          <cell r="J1607" t="str">
            <v>Sitio 1 : CARRERA 127#22G-18 INT 4 - Sitio 2 : SIBERIA KM 7.5 CELTA, LOTE 159 - Sitio 3 : CARRERA 68B #10A-18 - Sitio 4 : CALLE 24F#101B-15 - Sitio 5 : CARRERA 65B#10A-87 - Sitio 6 : AUTO MEDE KM 1,5 P INDUS FLORIDA BOD 23 - Sitio 7 : CARRERA 71 A BIS # 63D-38 -</v>
          </cell>
          <cell r="K1607">
            <v>44835</v>
          </cell>
          <cell r="L1607">
            <v>6391</v>
          </cell>
          <cell r="M1607">
            <v>8136</v>
          </cell>
          <cell r="N1607">
            <v>3841</v>
          </cell>
          <cell r="O1607">
            <v>417</v>
          </cell>
          <cell r="P1607">
            <v>564</v>
          </cell>
          <cell r="Q1607">
            <v>0.20709219700000001</v>
          </cell>
          <cell r="R1607">
            <v>447.2</v>
          </cell>
          <cell r="S1607">
            <v>940</v>
          </cell>
          <cell r="T1607">
            <v>0.20765957400000001</v>
          </cell>
          <cell r="U1607">
            <v>744.8</v>
          </cell>
          <cell r="V1607">
            <v>940</v>
          </cell>
          <cell r="W1607">
            <v>0.20765957400000001</v>
          </cell>
          <cell r="X1607">
            <v>744.8</v>
          </cell>
          <cell r="Y1607">
            <v>940</v>
          </cell>
          <cell r="Z1607">
            <v>0.20765957400000001</v>
          </cell>
          <cell r="AA1607">
            <v>744.8</v>
          </cell>
          <cell r="AB1607">
            <v>12089106.4</v>
          </cell>
          <cell r="AC1607" t="str">
            <v>Registro Valido</v>
          </cell>
          <cell r="AD1607">
            <v>564</v>
          </cell>
          <cell r="AE1607">
            <v>940</v>
          </cell>
          <cell r="AF1607">
            <v>940</v>
          </cell>
          <cell r="AG1607">
            <v>940</v>
          </cell>
          <cell r="AH1607">
            <v>559</v>
          </cell>
          <cell r="AI1607">
            <v>931</v>
          </cell>
          <cell r="AJ1607">
            <v>931</v>
          </cell>
          <cell r="AK1607">
            <v>931</v>
          </cell>
          <cell r="AM1607" t="str">
            <v>ALI_25_SEG_13</v>
          </cell>
          <cell r="AN1607" t="str">
            <v>ALI_25_SEG_13_VAL_12089106.4</v>
          </cell>
          <cell r="AO1607">
            <v>5</v>
          </cell>
          <cell r="AP1607">
            <v>12089106.4</v>
          </cell>
          <cell r="AQ1607" t="b">
            <v>1</v>
          </cell>
          <cell r="AR1607" t="str">
            <v>Empate</v>
          </cell>
          <cell r="AS1607" t="str">
            <v>x</v>
          </cell>
          <cell r="AT1607" t="str">
            <v>ALI_25_SEG_13_x</v>
          </cell>
          <cell r="AU1607">
            <v>1</v>
          </cell>
          <cell r="AV1607" t="str">
            <v>Cotizacion Seleccionada</v>
          </cell>
        </row>
        <row r="1608">
          <cell r="A1608" t="str">
            <v>ALI_25_SEG_14</v>
          </cell>
          <cell r="B1608" t="str">
            <v>5to_Evento_973_V2_TRIGUS_17515425.xlsm</v>
          </cell>
          <cell r="C1608">
            <v>25</v>
          </cell>
          <cell r="D1608">
            <v>2075</v>
          </cell>
          <cell r="E1608" t="str">
            <v>Trigus S.A.S.</v>
          </cell>
          <cell r="F1608">
            <v>59</v>
          </cell>
          <cell r="G1608" t="str">
            <v>CEREAL EMPACADO</v>
          </cell>
          <cell r="H1608" t="str">
            <v>25 : Galleta de avena (Paquete mínimo dos (2) unidades)</v>
          </cell>
          <cell r="I1608">
            <v>14</v>
          </cell>
          <cell r="J1608" t="str">
            <v>Sitio 1 : CARRERA 127#22G-18 INT 4 - Sitio 2 : SIBERIA KM 7.5 CELTA, LOTE 159 - Sitio 3 : CARRERA 68B #10A-18 - Sitio 4 : CALLE 24F#101B-15 - Sitio 5 : CARRERA 65B#10A-87 - Sitio 6 : AUTO MEDE KM 1,5 P INDUS FLORIDA BOD 23 - Sitio 7 : CARRERA 71 A BIS # 63D-38 -</v>
          </cell>
          <cell r="K1608">
            <v>44835</v>
          </cell>
          <cell r="L1608">
            <v>6333</v>
          </cell>
          <cell r="M1608">
            <v>8062</v>
          </cell>
          <cell r="N1608">
            <v>3806</v>
          </cell>
          <cell r="O1608">
            <v>414</v>
          </cell>
          <cell r="P1608">
            <v>564</v>
          </cell>
          <cell r="Q1608">
            <v>0.20709219700000001</v>
          </cell>
          <cell r="R1608">
            <v>447.2</v>
          </cell>
          <cell r="S1608">
            <v>940</v>
          </cell>
          <cell r="T1608">
            <v>0.20765957400000001</v>
          </cell>
          <cell r="U1608">
            <v>744.8</v>
          </cell>
          <cell r="V1608">
            <v>940</v>
          </cell>
          <cell r="W1608">
            <v>0.20765957400000001</v>
          </cell>
          <cell r="X1608">
            <v>744.8</v>
          </cell>
          <cell r="Y1608">
            <v>940</v>
          </cell>
          <cell r="Z1608">
            <v>0.20765957400000001</v>
          </cell>
          <cell r="AA1608">
            <v>744.8</v>
          </cell>
          <cell r="AB1608">
            <v>11979751.199999999</v>
          </cell>
          <cell r="AC1608" t="str">
            <v>Registro Valido</v>
          </cell>
          <cell r="AD1608">
            <v>564</v>
          </cell>
          <cell r="AE1608">
            <v>940</v>
          </cell>
          <cell r="AF1608">
            <v>940</v>
          </cell>
          <cell r="AG1608">
            <v>940</v>
          </cell>
          <cell r="AH1608">
            <v>559</v>
          </cell>
          <cell r="AI1608">
            <v>931</v>
          </cell>
          <cell r="AJ1608">
            <v>931</v>
          </cell>
          <cell r="AK1608">
            <v>931</v>
          </cell>
          <cell r="AM1608" t="str">
            <v>ALI_25_SEG_14</v>
          </cell>
          <cell r="AN1608" t="str">
            <v>ALI_25_SEG_14_VAL_11979751.2</v>
          </cell>
          <cell r="AO1608">
            <v>5</v>
          </cell>
          <cell r="AP1608">
            <v>11979751.199999999</v>
          </cell>
          <cell r="AQ1608" t="b">
            <v>1</v>
          </cell>
          <cell r="AR1608" t="str">
            <v>Empate</v>
          </cell>
          <cell r="AS1608" t="str">
            <v>x</v>
          </cell>
          <cell r="AT1608" t="str">
            <v>ALI_25_SEG_14_x</v>
          </cell>
          <cell r="AU1608">
            <v>1</v>
          </cell>
          <cell r="AV1608" t="str">
            <v>Cotizacion Seleccionada</v>
          </cell>
        </row>
        <row r="1609">
          <cell r="A1609" t="str">
            <v>ALI_25_SEG_15</v>
          </cell>
          <cell r="B1609" t="str">
            <v>5to_Evento_973_V2_TRIGUS_17515425.xlsm</v>
          </cell>
          <cell r="C1609">
            <v>25</v>
          </cell>
          <cell r="D1609">
            <v>2075</v>
          </cell>
          <cell r="E1609" t="str">
            <v>Trigus S.A.S.</v>
          </cell>
          <cell r="F1609">
            <v>60</v>
          </cell>
          <cell r="G1609" t="str">
            <v>CEREAL EMPACADO</v>
          </cell>
          <cell r="H1609" t="str">
            <v>25 : Galleta de avena (Paquete mínimo dos (2) unidades)</v>
          </cell>
          <cell r="I1609">
            <v>15</v>
          </cell>
          <cell r="J1609" t="str">
            <v>Sitio 1 : CARRERA 127#22G-18 INT 4 - Sitio 2 : SIBERIA KM 7.5 CELTA, LOTE 159 - Sitio 3 : CARRERA 68B #10A-18 - Sitio 4 : CALLE 24F#101B-15 - Sitio 5 : CARRERA 65B#10A-87 - Sitio 6 : AUTO MEDE KM 1,5 P INDUS FLORIDA BOD 23 - Sitio 7 : CARRERA 71 A BIS # 63D-38 -</v>
          </cell>
          <cell r="K1609">
            <v>44835</v>
          </cell>
          <cell r="L1609">
            <v>5985</v>
          </cell>
          <cell r="M1609">
            <v>7619</v>
          </cell>
          <cell r="N1609">
            <v>3599</v>
          </cell>
          <cell r="O1609">
            <v>392</v>
          </cell>
          <cell r="P1609">
            <v>564</v>
          </cell>
          <cell r="Q1609">
            <v>0.20709219700000001</v>
          </cell>
          <cell r="R1609">
            <v>447.2</v>
          </cell>
          <cell r="S1609">
            <v>940</v>
          </cell>
          <cell r="T1609">
            <v>0.20765957400000001</v>
          </cell>
          <cell r="U1609">
            <v>744.8</v>
          </cell>
          <cell r="V1609">
            <v>940</v>
          </cell>
          <cell r="W1609">
            <v>0.20765957400000001</v>
          </cell>
          <cell r="X1609">
            <v>744.8</v>
          </cell>
          <cell r="Y1609">
            <v>940</v>
          </cell>
          <cell r="Z1609">
            <v>0.20765957400000001</v>
          </cell>
          <cell r="AA1609">
            <v>744.8</v>
          </cell>
          <cell r="AB1609">
            <v>11323619.999999998</v>
          </cell>
          <cell r="AC1609" t="str">
            <v>Registro Valido</v>
          </cell>
          <cell r="AD1609">
            <v>564</v>
          </cell>
          <cell r="AE1609">
            <v>940</v>
          </cell>
          <cell r="AF1609">
            <v>940</v>
          </cell>
          <cell r="AG1609">
            <v>940</v>
          </cell>
          <cell r="AH1609">
            <v>559</v>
          </cell>
          <cell r="AI1609">
            <v>931</v>
          </cell>
          <cell r="AJ1609">
            <v>931</v>
          </cell>
          <cell r="AK1609">
            <v>931</v>
          </cell>
          <cell r="AM1609" t="str">
            <v>ALI_25_SEG_15</v>
          </cell>
          <cell r="AN1609" t="str">
            <v>ALI_25_SEG_15_VAL_11323620</v>
          </cell>
          <cell r="AO1609">
            <v>5</v>
          </cell>
          <cell r="AP1609">
            <v>11323619.999999998</v>
          </cell>
          <cell r="AQ1609" t="b">
            <v>1</v>
          </cell>
          <cell r="AR1609" t="str">
            <v>Empate</v>
          </cell>
          <cell r="AS1609" t="str">
            <v>x</v>
          </cell>
          <cell r="AT1609" t="str">
            <v>ALI_25_SEG_15_x</v>
          </cell>
          <cell r="AU1609">
            <v>1</v>
          </cell>
          <cell r="AV1609" t="str">
            <v>Cotizacion Seleccionada</v>
          </cell>
        </row>
        <row r="1610">
          <cell r="A1610" t="str">
            <v>ALI_93_SEG_6</v>
          </cell>
          <cell r="B1610" t="str">
            <v>5to_Evento_973_V2_TRIGUS_17515425.xlsm</v>
          </cell>
          <cell r="C1610">
            <v>93</v>
          </cell>
          <cell r="D1610">
            <v>2075</v>
          </cell>
          <cell r="E1610" t="str">
            <v>Trigus S.A.S.</v>
          </cell>
          <cell r="F1610">
            <v>96</v>
          </cell>
          <cell r="G1610" t="str">
            <v>CEREAL EMPACADO</v>
          </cell>
          <cell r="H1610" t="str">
            <v>93 : Torta de zanahoria.</v>
          </cell>
          <cell r="I1610">
            <v>6</v>
          </cell>
          <cell r="J1610" t="str">
            <v>Sitio 1 : CARRERA 127#22G-18 INT 4 - Sitio 2 : SIBERIA KM 7.5 CELTA, LOTE 159 - Sitio 3 : CARRERA 68B #10A-18 - Sitio 4 : CALLE 24F#101B-15 - Sitio 5 : CARRERA 65B#10A-87 - Sitio 6 : AUTO MEDE KM 1,5 P INDUS FLORIDA BOD 23 - Sitio 7 : CARRERA 71 A BIS # 63D-38 -</v>
          </cell>
          <cell r="K1610">
            <v>44835</v>
          </cell>
          <cell r="L1610">
            <v>7511</v>
          </cell>
          <cell r="M1610">
            <v>8935</v>
          </cell>
          <cell r="N1610">
            <v>5289</v>
          </cell>
          <cell r="O1610">
            <v>441</v>
          </cell>
          <cell r="P1610">
            <v>503</v>
          </cell>
          <cell r="Q1610">
            <v>0.15</v>
          </cell>
          <cell r="R1610">
            <v>427.55</v>
          </cell>
          <cell r="S1610">
            <v>671</v>
          </cell>
          <cell r="T1610">
            <v>0.15</v>
          </cell>
          <cell r="U1610">
            <v>570.35</v>
          </cell>
          <cell r="V1610">
            <v>1004</v>
          </cell>
          <cell r="W1610">
            <v>0.20699999999999999</v>
          </cell>
          <cell r="X1610">
            <v>796.17</v>
          </cell>
          <cell r="Y1610">
            <v>1004</v>
          </cell>
          <cell r="Z1610">
            <v>0.20699999999999999</v>
          </cell>
          <cell r="AA1610">
            <v>796.17</v>
          </cell>
          <cell r="AB1610">
            <v>12869459.4</v>
          </cell>
          <cell r="AC1610" t="str">
            <v>Registro Valido</v>
          </cell>
          <cell r="AD1610">
            <v>503</v>
          </cell>
          <cell r="AE1610">
            <v>671</v>
          </cell>
          <cell r="AF1610">
            <v>1004</v>
          </cell>
          <cell r="AG1610">
            <v>1004</v>
          </cell>
          <cell r="AH1610">
            <v>498</v>
          </cell>
          <cell r="AI1610">
            <v>663</v>
          </cell>
          <cell r="AJ1610">
            <v>994</v>
          </cell>
          <cell r="AK1610">
            <v>994</v>
          </cell>
          <cell r="AM1610" t="str">
            <v>ALI_93_SEG_6</v>
          </cell>
          <cell r="AN1610" t="str">
            <v>ALI_93_SEG_6_VAL_12869459.4</v>
          </cell>
          <cell r="AO1610">
            <v>5</v>
          </cell>
          <cell r="AP1610">
            <v>12869459.4</v>
          </cell>
          <cell r="AQ1610" t="b">
            <v>1</v>
          </cell>
          <cell r="AR1610" t="str">
            <v/>
          </cell>
          <cell r="AS1610" t="str">
            <v>X</v>
          </cell>
          <cell r="AT1610" t="str">
            <v>ALI_93_SEG_6_X</v>
          </cell>
          <cell r="AU1610">
            <v>1</v>
          </cell>
          <cell r="AV1610" t="str">
            <v>Cotizacion Seleccionada</v>
          </cell>
        </row>
        <row r="1611">
          <cell r="A1611" t="str">
            <v>ALI_93_SEG_7</v>
          </cell>
          <cell r="B1611" t="str">
            <v>5to_Evento_973_V2_TRIGUS_17515425.xlsm</v>
          </cell>
          <cell r="C1611">
            <v>93</v>
          </cell>
          <cell r="D1611">
            <v>2075</v>
          </cell>
          <cell r="E1611" t="str">
            <v>Trigus S.A.S.</v>
          </cell>
          <cell r="F1611">
            <v>97</v>
          </cell>
          <cell r="G1611" t="str">
            <v>CEREAL EMPACADO</v>
          </cell>
          <cell r="H1611" t="str">
            <v>93 : Torta de zanahoria.</v>
          </cell>
          <cell r="I1611">
            <v>7</v>
          </cell>
          <cell r="J1611" t="str">
            <v>Sitio 1 : CARRERA 127#22G-18 INT 4 - Sitio 2 : SIBERIA KM 7.5 CELTA, LOTE 159 - Sitio 3 : CARRERA 68B #10A-18 - Sitio 4 : CALLE 24F#101B-15 - Sitio 5 : CARRERA 65B#10A-87 - Sitio 6 : AUTO MEDE KM 1,5 P INDUS FLORIDA BOD 23 - Sitio 7 : CARRERA 71 A BIS # 63D-38 -</v>
          </cell>
          <cell r="K1611">
            <v>44835</v>
          </cell>
          <cell r="L1611">
            <v>7670</v>
          </cell>
          <cell r="M1611">
            <v>9124</v>
          </cell>
          <cell r="N1611">
            <v>5403</v>
          </cell>
          <cell r="O1611">
            <v>450</v>
          </cell>
          <cell r="P1611">
            <v>503</v>
          </cell>
          <cell r="Q1611">
            <v>0.15</v>
          </cell>
          <cell r="R1611">
            <v>427.55</v>
          </cell>
          <cell r="S1611">
            <v>671</v>
          </cell>
          <cell r="T1611">
            <v>0.15</v>
          </cell>
          <cell r="U1611">
            <v>570.35</v>
          </cell>
          <cell r="V1611">
            <v>1004</v>
          </cell>
          <cell r="W1611">
            <v>0.20699999999999999</v>
          </cell>
          <cell r="X1611">
            <v>796.17</v>
          </cell>
          <cell r="Y1611">
            <v>1004</v>
          </cell>
          <cell r="Z1611">
            <v>0.20699999999999999</v>
          </cell>
          <cell r="AA1611">
            <v>796.17</v>
          </cell>
          <cell r="AB1611">
            <v>13143164.91</v>
          </cell>
          <cell r="AC1611" t="str">
            <v>Registro Valido</v>
          </cell>
          <cell r="AD1611">
            <v>503</v>
          </cell>
          <cell r="AE1611">
            <v>671</v>
          </cell>
          <cell r="AF1611">
            <v>1004</v>
          </cell>
          <cell r="AG1611">
            <v>1004</v>
          </cell>
          <cell r="AH1611">
            <v>498</v>
          </cell>
          <cell r="AI1611">
            <v>663</v>
          </cell>
          <cell r="AJ1611">
            <v>994</v>
          </cell>
          <cell r="AK1611">
            <v>994</v>
          </cell>
          <cell r="AM1611" t="str">
            <v>ALI_93_SEG_7</v>
          </cell>
          <cell r="AN1611" t="str">
            <v>ALI_93_SEG_7_VAL_13143164.91</v>
          </cell>
          <cell r="AO1611">
            <v>5</v>
          </cell>
          <cell r="AP1611">
            <v>13143164.91</v>
          </cell>
          <cell r="AQ1611" t="b">
            <v>1</v>
          </cell>
          <cell r="AR1611" t="str">
            <v/>
          </cell>
          <cell r="AS1611" t="str">
            <v>X</v>
          </cell>
          <cell r="AT1611" t="str">
            <v>ALI_93_SEG_7_X</v>
          </cell>
          <cell r="AU1611">
            <v>1</v>
          </cell>
          <cell r="AV1611" t="str">
            <v>Cotizacion Seleccionada</v>
          </cell>
        </row>
        <row r="1612">
          <cell r="A1612" t="str">
            <v>ALI_93_SEG_8</v>
          </cell>
          <cell r="B1612" t="str">
            <v>5to_Evento_973_V2_TRIGUS_17515425.xlsm</v>
          </cell>
          <cell r="C1612">
            <v>93</v>
          </cell>
          <cell r="D1612">
            <v>2075</v>
          </cell>
          <cell r="E1612" t="str">
            <v>Trigus S.A.S.</v>
          </cell>
          <cell r="F1612">
            <v>98</v>
          </cell>
          <cell r="G1612" t="str">
            <v>CEREAL EMPACADO</v>
          </cell>
          <cell r="H1612" t="str">
            <v>93 : Torta de zanahoria.</v>
          </cell>
          <cell r="I1612">
            <v>8</v>
          </cell>
          <cell r="J1612" t="str">
            <v>Sitio 1 : CARRERA 127#22G-18 INT 4 - Sitio 2 : SIBERIA KM 7.5 CELTA, LOTE 159 - Sitio 3 : CARRERA 68B #10A-18 - Sitio 4 : CALLE 24F#101B-15 - Sitio 5 : CARRERA 65B#10A-87 - Sitio 6 : AUTO MEDE KM 1,5 P INDUS FLORIDA BOD 23 - Sitio 7 : CARRERA 71 A BIS # 63D-38 -</v>
          </cell>
          <cell r="K1612">
            <v>44835</v>
          </cell>
          <cell r="L1612">
            <v>7403</v>
          </cell>
          <cell r="M1612">
            <v>8806</v>
          </cell>
          <cell r="N1612">
            <v>5215</v>
          </cell>
          <cell r="O1612">
            <v>435</v>
          </cell>
          <cell r="P1612">
            <v>503</v>
          </cell>
          <cell r="Q1612">
            <v>0.15</v>
          </cell>
          <cell r="R1612">
            <v>427.55</v>
          </cell>
          <cell r="S1612">
            <v>671</v>
          </cell>
          <cell r="T1612">
            <v>0.15</v>
          </cell>
          <cell r="U1612">
            <v>570.35</v>
          </cell>
          <cell r="V1612">
            <v>1004</v>
          </cell>
          <cell r="W1612">
            <v>0.20699999999999999</v>
          </cell>
          <cell r="X1612">
            <v>796.17</v>
          </cell>
          <cell r="Y1612">
            <v>1004</v>
          </cell>
          <cell r="Z1612">
            <v>0.20699999999999999</v>
          </cell>
          <cell r="AA1612">
            <v>796.17</v>
          </cell>
          <cell r="AB1612">
            <v>12686015.25</v>
          </cell>
          <cell r="AC1612" t="str">
            <v>Registro Valido</v>
          </cell>
          <cell r="AD1612">
            <v>503</v>
          </cell>
          <cell r="AE1612">
            <v>671</v>
          </cell>
          <cell r="AF1612">
            <v>1004</v>
          </cell>
          <cell r="AG1612">
            <v>1004</v>
          </cell>
          <cell r="AH1612">
            <v>498</v>
          </cell>
          <cell r="AI1612">
            <v>663</v>
          </cell>
          <cell r="AJ1612">
            <v>994</v>
          </cell>
          <cell r="AK1612">
            <v>994</v>
          </cell>
          <cell r="AM1612" t="str">
            <v>ALI_93_SEG_8</v>
          </cell>
          <cell r="AN1612" t="str">
            <v>ALI_93_SEG_8_VAL_12686015.25</v>
          </cell>
          <cell r="AO1612">
            <v>5</v>
          </cell>
          <cell r="AP1612">
            <v>12686015.25</v>
          </cell>
          <cell r="AQ1612" t="b">
            <v>1</v>
          </cell>
          <cell r="AR1612" t="str">
            <v/>
          </cell>
          <cell r="AS1612" t="str">
            <v>X</v>
          </cell>
          <cell r="AT1612" t="str">
            <v>ALI_93_SEG_8_X</v>
          </cell>
          <cell r="AU1612">
            <v>1</v>
          </cell>
          <cell r="AV1612" t="str">
            <v>Cotizacion Seleccionada</v>
          </cell>
        </row>
        <row r="1613">
          <cell r="A1613" t="str">
            <v>ALI_93_SEG_9</v>
          </cell>
          <cell r="B1613" t="str">
            <v>5to_Evento_973_V2_TRIGUS_17515425.xlsm</v>
          </cell>
          <cell r="C1613">
            <v>93</v>
          </cell>
          <cell r="D1613">
            <v>2075</v>
          </cell>
          <cell r="E1613" t="str">
            <v>Trigus S.A.S.</v>
          </cell>
          <cell r="F1613">
            <v>99</v>
          </cell>
          <cell r="G1613" t="str">
            <v>CEREAL EMPACADO</v>
          </cell>
          <cell r="H1613" t="str">
            <v>93 : Torta de zanahoria.</v>
          </cell>
          <cell r="I1613">
            <v>9</v>
          </cell>
          <cell r="J1613" t="str">
            <v>Sitio 1 : CARRERA 127#22G-18 INT 4 - Sitio 2 : SIBERIA KM 7.5 CELTA, LOTE 159 - Sitio 3 : CARRERA 68B #10A-18 - Sitio 4 : CALLE 24F#101B-15 - Sitio 5 : CARRERA 65B#10A-87 - Sitio 6 : AUTO MEDE KM 1,5 P INDUS FLORIDA BOD 23 - Sitio 7 : CARRERA 71 A BIS # 63D-38 -</v>
          </cell>
          <cell r="K1613">
            <v>44835</v>
          </cell>
          <cell r="L1613">
            <v>7481</v>
          </cell>
          <cell r="M1613">
            <v>8900</v>
          </cell>
          <cell r="N1613">
            <v>5269</v>
          </cell>
          <cell r="O1613">
            <v>439</v>
          </cell>
          <cell r="P1613">
            <v>503</v>
          </cell>
          <cell r="Q1613">
            <v>0.15</v>
          </cell>
          <cell r="R1613">
            <v>427.55</v>
          </cell>
          <cell r="S1613">
            <v>671</v>
          </cell>
          <cell r="T1613">
            <v>0.15</v>
          </cell>
          <cell r="U1613">
            <v>570.35</v>
          </cell>
          <cell r="V1613">
            <v>1004</v>
          </cell>
          <cell r="W1613">
            <v>0.20699999999999999</v>
          </cell>
          <cell r="X1613">
            <v>796.17</v>
          </cell>
          <cell r="Y1613">
            <v>1004</v>
          </cell>
          <cell r="Z1613">
            <v>0.20699999999999999</v>
          </cell>
          <cell r="AA1613">
            <v>796.17</v>
          </cell>
          <cell r="AB1613">
            <v>12819154.910000002</v>
          </cell>
          <cell r="AC1613" t="str">
            <v>Registro Valido</v>
          </cell>
          <cell r="AD1613">
            <v>503</v>
          </cell>
          <cell r="AE1613">
            <v>671</v>
          </cell>
          <cell r="AF1613">
            <v>1004</v>
          </cell>
          <cell r="AG1613">
            <v>1004</v>
          </cell>
          <cell r="AH1613">
            <v>498</v>
          </cell>
          <cell r="AI1613">
            <v>663</v>
          </cell>
          <cell r="AJ1613">
            <v>994</v>
          </cell>
          <cell r="AK1613">
            <v>994</v>
          </cell>
          <cell r="AM1613" t="str">
            <v>ALI_93_SEG_9</v>
          </cell>
          <cell r="AN1613" t="str">
            <v>ALI_93_SEG_9_VAL_12819154.91</v>
          </cell>
          <cell r="AO1613">
            <v>5</v>
          </cell>
          <cell r="AP1613">
            <v>12819154.910000002</v>
          </cell>
          <cell r="AQ1613" t="b">
            <v>1</v>
          </cell>
          <cell r="AR1613" t="str">
            <v/>
          </cell>
          <cell r="AS1613" t="str">
            <v>X</v>
          </cell>
          <cell r="AT1613" t="str">
            <v>ALI_93_SEG_9_X</v>
          </cell>
          <cell r="AU1613">
            <v>1</v>
          </cell>
          <cell r="AV1613" t="str">
            <v>Cotizacion Seleccionada</v>
          </cell>
        </row>
        <row r="1614">
          <cell r="A1614" t="str">
            <v>ALI_93_SEG_10</v>
          </cell>
          <cell r="B1614" t="str">
            <v>5to_Evento_973_V2_TRIGUS_17515425.xlsm</v>
          </cell>
          <cell r="C1614">
            <v>93</v>
          </cell>
          <cell r="D1614">
            <v>2075</v>
          </cell>
          <cell r="E1614" t="str">
            <v>Trigus S.A.S.</v>
          </cell>
          <cell r="F1614">
            <v>100</v>
          </cell>
          <cell r="G1614" t="str">
            <v>CEREAL EMPACADO</v>
          </cell>
          <cell r="H1614" t="str">
            <v>93 : Torta de zanahoria.</v>
          </cell>
          <cell r="I1614">
            <v>10</v>
          </cell>
          <cell r="J1614" t="str">
            <v>Sitio 1 : CARRERA 127#22G-18 INT 4 - Sitio 2 : SIBERIA KM 7.5 CELTA, LOTE 159 - Sitio 3 : CARRERA 68B #10A-18 - Sitio 4 : CALLE 24F#101B-15 - Sitio 5 : CARRERA 65B#10A-87 - Sitio 6 : AUTO MEDE KM 1,5 P INDUS FLORIDA BOD 23 - Sitio 7 : CARRERA 71 A BIS # 63D-38 -</v>
          </cell>
          <cell r="K1614">
            <v>44835</v>
          </cell>
          <cell r="L1614">
            <v>7492</v>
          </cell>
          <cell r="M1614">
            <v>8914</v>
          </cell>
          <cell r="N1614">
            <v>5278</v>
          </cell>
          <cell r="O1614">
            <v>440</v>
          </cell>
          <cell r="P1614">
            <v>503</v>
          </cell>
          <cell r="Q1614">
            <v>0.15</v>
          </cell>
          <cell r="R1614">
            <v>427.55</v>
          </cell>
          <cell r="S1614">
            <v>671</v>
          </cell>
          <cell r="T1614">
            <v>0.15</v>
          </cell>
          <cell r="U1614">
            <v>570.35</v>
          </cell>
          <cell r="V1614">
            <v>1004</v>
          </cell>
          <cell r="W1614">
            <v>0.20699999999999999</v>
          </cell>
          <cell r="X1614">
            <v>796.17</v>
          </cell>
          <cell r="Y1614">
            <v>1004</v>
          </cell>
          <cell r="Z1614">
            <v>0.20699999999999999</v>
          </cell>
          <cell r="AA1614">
            <v>796.17</v>
          </cell>
          <cell r="AB1614">
            <v>12839804.560000001</v>
          </cell>
          <cell r="AC1614" t="str">
            <v>Registro Valido</v>
          </cell>
          <cell r="AD1614">
            <v>503</v>
          </cell>
          <cell r="AE1614">
            <v>671</v>
          </cell>
          <cell r="AF1614">
            <v>1004</v>
          </cell>
          <cell r="AG1614">
            <v>1004</v>
          </cell>
          <cell r="AH1614">
            <v>498</v>
          </cell>
          <cell r="AI1614">
            <v>663</v>
          </cell>
          <cell r="AJ1614">
            <v>994</v>
          </cell>
          <cell r="AK1614">
            <v>994</v>
          </cell>
          <cell r="AM1614" t="str">
            <v>ALI_93_SEG_10</v>
          </cell>
          <cell r="AN1614" t="str">
            <v>ALI_93_SEG_10_VAL_12839804.56</v>
          </cell>
          <cell r="AO1614">
            <v>5</v>
          </cell>
          <cell r="AP1614">
            <v>12839804.560000001</v>
          </cell>
          <cell r="AQ1614" t="b">
            <v>1</v>
          </cell>
          <cell r="AR1614" t="str">
            <v/>
          </cell>
          <cell r="AS1614" t="str">
            <v>X</v>
          </cell>
          <cell r="AT1614" t="str">
            <v>ALI_93_SEG_10_X</v>
          </cell>
          <cell r="AU1614">
            <v>1</v>
          </cell>
          <cell r="AV1614" t="str">
            <v>Cotizacion Seleccionada</v>
          </cell>
        </row>
        <row r="1615">
          <cell r="A1615" t="str">
            <v>ALI_93_SEG_11</v>
          </cell>
          <cell r="B1615" t="str">
            <v>5to_Evento_973_V2_TRIGUS_17515425.xlsm</v>
          </cell>
          <cell r="C1615">
            <v>93</v>
          </cell>
          <cell r="D1615">
            <v>2075</v>
          </cell>
          <cell r="E1615" t="str">
            <v>Trigus S.A.S.</v>
          </cell>
          <cell r="F1615">
            <v>101</v>
          </cell>
          <cell r="G1615" t="str">
            <v>CEREAL EMPACADO</v>
          </cell>
          <cell r="H1615" t="str">
            <v>93 : Torta de zanahoria.</v>
          </cell>
          <cell r="I1615">
            <v>11</v>
          </cell>
          <cell r="J1615" t="str">
            <v>Sitio 1 : CARRERA 127#22G-18 INT 4 - Sitio 2 : SIBERIA KM 7.5 CELTA, LOTE 159 - Sitio 3 : CARRERA 68B #10A-18 - Sitio 4 : CALLE 24F#101B-15 - Sitio 5 : CARRERA 65B#10A-87 - Sitio 6 : AUTO MEDE KM 1,5 P INDUS FLORIDA BOD 23 - Sitio 7 : CARRERA 71 A BIS # 63D-38 -</v>
          </cell>
          <cell r="K1615">
            <v>44835</v>
          </cell>
          <cell r="L1615">
            <v>7379</v>
          </cell>
          <cell r="M1615">
            <v>8778</v>
          </cell>
          <cell r="N1615">
            <v>5197</v>
          </cell>
          <cell r="O1615">
            <v>433</v>
          </cell>
          <cell r="P1615">
            <v>503</v>
          </cell>
          <cell r="Q1615">
            <v>0.15</v>
          </cell>
          <cell r="R1615">
            <v>427.55</v>
          </cell>
          <cell r="S1615">
            <v>671</v>
          </cell>
          <cell r="T1615">
            <v>0.15</v>
          </cell>
          <cell r="U1615">
            <v>570.35</v>
          </cell>
          <cell r="V1615">
            <v>1004</v>
          </cell>
          <cell r="W1615">
            <v>0.20699999999999999</v>
          </cell>
          <cell r="X1615">
            <v>796.17</v>
          </cell>
          <cell r="Y1615">
            <v>1004</v>
          </cell>
          <cell r="Z1615">
            <v>0.20699999999999999</v>
          </cell>
          <cell r="AA1615">
            <v>796.17</v>
          </cell>
          <cell r="AB1615">
            <v>12643860.85</v>
          </cell>
          <cell r="AC1615" t="str">
            <v>Registro Valido</v>
          </cell>
          <cell r="AD1615">
            <v>503</v>
          </cell>
          <cell r="AE1615">
            <v>671</v>
          </cell>
          <cell r="AF1615">
            <v>1004</v>
          </cell>
          <cell r="AG1615">
            <v>1004</v>
          </cell>
          <cell r="AH1615">
            <v>498</v>
          </cell>
          <cell r="AI1615">
            <v>663</v>
          </cell>
          <cell r="AJ1615">
            <v>994</v>
          </cell>
          <cell r="AK1615">
            <v>994</v>
          </cell>
          <cell r="AM1615" t="str">
            <v>ALI_93_SEG_11</v>
          </cell>
          <cell r="AN1615" t="str">
            <v>ALI_93_SEG_11_VAL_12643860.85</v>
          </cell>
          <cell r="AO1615">
            <v>5</v>
          </cell>
          <cell r="AP1615">
            <v>12643860.85</v>
          </cell>
          <cell r="AQ1615" t="b">
            <v>1</v>
          </cell>
          <cell r="AR1615" t="str">
            <v/>
          </cell>
          <cell r="AS1615" t="str">
            <v>X</v>
          </cell>
          <cell r="AT1615" t="str">
            <v>ALI_93_SEG_11_X</v>
          </cell>
          <cell r="AU1615">
            <v>1</v>
          </cell>
          <cell r="AV1615" t="str">
            <v>Cotizacion Seleccionada</v>
          </cell>
        </row>
        <row r="1616">
          <cell r="A1616" t="str">
            <v>ALI_93_SEG_12</v>
          </cell>
          <cell r="B1616" t="str">
            <v>5to_Evento_973_V2_TRIGUS_17515425.xlsm</v>
          </cell>
          <cell r="C1616">
            <v>93</v>
          </cell>
          <cell r="D1616">
            <v>2075</v>
          </cell>
          <cell r="E1616" t="str">
            <v>Trigus S.A.S.</v>
          </cell>
          <cell r="F1616">
            <v>102</v>
          </cell>
          <cell r="G1616" t="str">
            <v>CEREAL EMPACADO</v>
          </cell>
          <cell r="H1616" t="str">
            <v>93 : Torta de zanahoria.</v>
          </cell>
          <cell r="I1616">
            <v>12</v>
          </cell>
          <cell r="J1616" t="str">
            <v>Sitio 1 : CARRERA 127#22G-18 INT 4 - Sitio 2 : SIBERIA KM 7.5 CELTA, LOTE 159 - Sitio 3 : CARRERA 68B #10A-18 - Sitio 4 : CALLE 24F#101B-15 - Sitio 5 : CARRERA 65B#10A-87 - Sitio 6 : AUTO MEDE KM 1,5 P INDUS FLORIDA BOD 23 - Sitio 7 : CARRERA 71 A BIS # 63D-38 -</v>
          </cell>
          <cell r="K1616">
            <v>44835</v>
          </cell>
          <cell r="L1616">
            <v>6697</v>
          </cell>
          <cell r="M1616">
            <v>7966</v>
          </cell>
          <cell r="N1616">
            <v>4717</v>
          </cell>
          <cell r="O1616">
            <v>393</v>
          </cell>
          <cell r="P1616">
            <v>503</v>
          </cell>
          <cell r="Q1616">
            <v>0.15</v>
          </cell>
          <cell r="R1616">
            <v>427.55</v>
          </cell>
          <cell r="S1616">
            <v>671</v>
          </cell>
          <cell r="T1616">
            <v>0.15</v>
          </cell>
          <cell r="U1616">
            <v>570.35</v>
          </cell>
          <cell r="V1616">
            <v>1004</v>
          </cell>
          <cell r="W1616">
            <v>0.20699999999999999</v>
          </cell>
          <cell r="X1616">
            <v>796.17</v>
          </cell>
          <cell r="Y1616">
            <v>1004</v>
          </cell>
          <cell r="Z1616">
            <v>0.20699999999999999</v>
          </cell>
          <cell r="AA1616">
            <v>796.17</v>
          </cell>
          <cell r="AB1616">
            <v>11475139.15</v>
          </cell>
          <cell r="AC1616" t="str">
            <v>Registro Valido</v>
          </cell>
          <cell r="AD1616">
            <v>503</v>
          </cell>
          <cell r="AE1616">
            <v>671</v>
          </cell>
          <cell r="AF1616">
            <v>1004</v>
          </cell>
          <cell r="AG1616">
            <v>1004</v>
          </cell>
          <cell r="AH1616">
            <v>498</v>
          </cell>
          <cell r="AI1616">
            <v>663</v>
          </cell>
          <cell r="AJ1616">
            <v>994</v>
          </cell>
          <cell r="AK1616">
            <v>994</v>
          </cell>
          <cell r="AM1616" t="str">
            <v>ALI_93_SEG_12</v>
          </cell>
          <cell r="AN1616" t="str">
            <v>ALI_93_SEG_12_VAL_11475139.15</v>
          </cell>
          <cell r="AO1616">
            <v>5</v>
          </cell>
          <cell r="AP1616">
            <v>11475139.15</v>
          </cell>
          <cell r="AQ1616" t="b">
            <v>1</v>
          </cell>
          <cell r="AR1616" t="str">
            <v/>
          </cell>
          <cell r="AS1616" t="str">
            <v>X</v>
          </cell>
          <cell r="AT1616" t="str">
            <v>ALI_93_SEG_12_X</v>
          </cell>
          <cell r="AU1616">
            <v>1</v>
          </cell>
          <cell r="AV1616" t="str">
            <v>Cotizacion Seleccionada</v>
          </cell>
        </row>
        <row r="1617">
          <cell r="A1617" t="str">
            <v>ALI_93_SEG_13</v>
          </cell>
          <cell r="B1617" t="str">
            <v>5to_Evento_973_V2_TRIGUS_17515425.xlsm</v>
          </cell>
          <cell r="C1617">
            <v>93</v>
          </cell>
          <cell r="D1617">
            <v>2075</v>
          </cell>
          <cell r="E1617" t="str">
            <v>Trigus S.A.S.</v>
          </cell>
          <cell r="F1617">
            <v>103</v>
          </cell>
          <cell r="G1617" t="str">
            <v>CEREAL EMPACADO</v>
          </cell>
          <cell r="H1617" t="str">
            <v>93 : Torta de zanahoria.</v>
          </cell>
          <cell r="I1617">
            <v>13</v>
          </cell>
          <cell r="J1617" t="str">
            <v>Sitio 1 : CARRERA 127#22G-18 INT 4 - Sitio 2 : SIBERIA KM 7.5 CELTA, LOTE 159 - Sitio 3 : CARRERA 68B #10A-18 - Sitio 4 : CALLE 24F#101B-15 - Sitio 5 : CARRERA 65B#10A-87 - Sitio 6 : AUTO MEDE KM 1,5 P INDUS FLORIDA BOD 23 - Sitio 7 : CARRERA 71 A BIS # 63D-38 -</v>
          </cell>
          <cell r="K1617">
            <v>44835</v>
          </cell>
          <cell r="L1617">
            <v>7111</v>
          </cell>
          <cell r="M1617">
            <v>8459</v>
          </cell>
          <cell r="N1617">
            <v>5008</v>
          </cell>
          <cell r="O1617">
            <v>417</v>
          </cell>
          <cell r="P1617">
            <v>503</v>
          </cell>
          <cell r="Q1617">
            <v>0.15</v>
          </cell>
          <cell r="R1617">
            <v>427.55</v>
          </cell>
          <cell r="S1617">
            <v>671</v>
          </cell>
          <cell r="T1617">
            <v>0.15</v>
          </cell>
          <cell r="U1617">
            <v>570.35</v>
          </cell>
          <cell r="V1617">
            <v>1004</v>
          </cell>
          <cell r="W1617">
            <v>0.20699999999999999</v>
          </cell>
          <cell r="X1617">
            <v>796.17</v>
          </cell>
          <cell r="Y1617">
            <v>1004</v>
          </cell>
          <cell r="Z1617">
            <v>0.20699999999999999</v>
          </cell>
          <cell r="AA1617">
            <v>796.17</v>
          </cell>
          <cell r="AB1617">
            <v>12184120.950000001</v>
          </cell>
          <cell r="AC1617" t="str">
            <v>Registro Valido</v>
          </cell>
          <cell r="AD1617">
            <v>503</v>
          </cell>
          <cell r="AE1617">
            <v>671</v>
          </cell>
          <cell r="AF1617">
            <v>1004</v>
          </cell>
          <cell r="AG1617">
            <v>1004</v>
          </cell>
          <cell r="AH1617">
            <v>498</v>
          </cell>
          <cell r="AI1617">
            <v>663</v>
          </cell>
          <cell r="AJ1617">
            <v>994</v>
          </cell>
          <cell r="AK1617">
            <v>994</v>
          </cell>
          <cell r="AM1617" t="str">
            <v>ALI_93_SEG_13</v>
          </cell>
          <cell r="AN1617" t="str">
            <v>ALI_93_SEG_13_VAL_12184120.95</v>
          </cell>
          <cell r="AO1617">
            <v>5</v>
          </cell>
          <cell r="AP1617">
            <v>12184120.950000001</v>
          </cell>
          <cell r="AQ1617" t="b">
            <v>1</v>
          </cell>
          <cell r="AR1617" t="str">
            <v/>
          </cell>
          <cell r="AS1617" t="str">
            <v>X</v>
          </cell>
          <cell r="AT1617" t="str">
            <v>ALI_93_SEG_13_X</v>
          </cell>
          <cell r="AU1617">
            <v>1</v>
          </cell>
          <cell r="AV1617" t="str">
            <v>Cotizacion Seleccionada</v>
          </cell>
        </row>
        <row r="1618">
          <cell r="A1618" t="str">
            <v>ALI_93_SEG_14</v>
          </cell>
          <cell r="B1618" t="str">
            <v>5to_Evento_973_V2_TRIGUS_17515425.xlsm</v>
          </cell>
          <cell r="C1618">
            <v>93</v>
          </cell>
          <cell r="D1618">
            <v>2075</v>
          </cell>
          <cell r="E1618" t="str">
            <v>Trigus S.A.S.</v>
          </cell>
          <cell r="F1618">
            <v>104</v>
          </cell>
          <cell r="G1618" t="str">
            <v>CEREAL EMPACADO</v>
          </cell>
          <cell r="H1618" t="str">
            <v>93 : Torta de zanahoria.</v>
          </cell>
          <cell r="I1618">
            <v>14</v>
          </cell>
          <cell r="J1618" t="str">
            <v>Sitio 1 : CARRERA 127#22G-18 INT 4 - Sitio 2 : SIBERIA KM 7.5 CELTA, LOTE 159 - Sitio 3 : CARRERA 68B #10A-18 - Sitio 4 : CALLE 24F#101B-15 - Sitio 5 : CARRERA 65B#10A-87 - Sitio 6 : AUTO MEDE KM 1,5 P INDUS FLORIDA BOD 23 - Sitio 7 : CARRERA 71 A BIS # 63D-38 -</v>
          </cell>
          <cell r="K1618">
            <v>44835</v>
          </cell>
          <cell r="L1618">
            <v>7046</v>
          </cell>
          <cell r="M1618">
            <v>8382</v>
          </cell>
          <cell r="N1618">
            <v>4962</v>
          </cell>
          <cell r="O1618">
            <v>414</v>
          </cell>
          <cell r="P1618">
            <v>503</v>
          </cell>
          <cell r="Q1618">
            <v>0.15</v>
          </cell>
          <cell r="R1618">
            <v>427.55</v>
          </cell>
          <cell r="S1618">
            <v>671</v>
          </cell>
          <cell r="T1618">
            <v>0.15</v>
          </cell>
          <cell r="U1618">
            <v>570.35</v>
          </cell>
          <cell r="V1618">
            <v>1004</v>
          </cell>
          <cell r="W1618">
            <v>0.20699999999999999</v>
          </cell>
          <cell r="X1618">
            <v>796.17</v>
          </cell>
          <cell r="Y1618">
            <v>1004</v>
          </cell>
          <cell r="Z1618">
            <v>0.20699999999999999</v>
          </cell>
          <cell r="AA1618">
            <v>796.17</v>
          </cell>
          <cell r="AB1618">
            <v>12073400.92</v>
          </cell>
          <cell r="AC1618" t="str">
            <v>Registro Valido</v>
          </cell>
          <cell r="AD1618">
            <v>503</v>
          </cell>
          <cell r="AE1618">
            <v>671</v>
          </cell>
          <cell r="AF1618">
            <v>1004</v>
          </cell>
          <cell r="AG1618">
            <v>1004</v>
          </cell>
          <cell r="AH1618">
            <v>498</v>
          </cell>
          <cell r="AI1618">
            <v>663</v>
          </cell>
          <cell r="AJ1618">
            <v>994</v>
          </cell>
          <cell r="AK1618">
            <v>994</v>
          </cell>
          <cell r="AM1618" t="str">
            <v>ALI_93_SEG_14</v>
          </cell>
          <cell r="AN1618" t="str">
            <v>ALI_93_SEG_14_VAL_12073400.92</v>
          </cell>
          <cell r="AO1618">
            <v>5</v>
          </cell>
          <cell r="AP1618">
            <v>12073400.92</v>
          </cell>
          <cell r="AQ1618" t="b">
            <v>1</v>
          </cell>
          <cell r="AR1618" t="str">
            <v/>
          </cell>
          <cell r="AS1618" t="str">
            <v>X</v>
          </cell>
          <cell r="AT1618" t="str">
            <v>ALI_93_SEG_14_X</v>
          </cell>
          <cell r="AU1618">
            <v>1</v>
          </cell>
          <cell r="AV1618" t="str">
            <v>Cotizacion Seleccionada</v>
          </cell>
        </row>
        <row r="1619">
          <cell r="A1619" t="str">
            <v>ALI_93_SEG_15</v>
          </cell>
          <cell r="B1619" t="str">
            <v>5to_Evento_973_V2_TRIGUS_17515425.xlsm</v>
          </cell>
          <cell r="C1619">
            <v>93</v>
          </cell>
          <cell r="D1619">
            <v>2075</v>
          </cell>
          <cell r="E1619" t="str">
            <v>Trigus S.A.S.</v>
          </cell>
          <cell r="F1619">
            <v>105</v>
          </cell>
          <cell r="G1619" t="str">
            <v>CEREAL EMPACADO</v>
          </cell>
          <cell r="H1619" t="str">
            <v>93 : Torta de zanahoria.</v>
          </cell>
          <cell r="I1619">
            <v>15</v>
          </cell>
          <cell r="J1619" t="str">
            <v>Sitio 1 : CARRERA 127#22G-18 INT 4 - Sitio 2 : SIBERIA KM 7.5 CELTA, LOTE 159 - Sitio 3 : CARRERA 68B #10A-18 - Sitio 4 : CALLE 24F#101B-15 - Sitio 5 : CARRERA 65B#10A-87 - Sitio 6 : AUTO MEDE KM 1,5 P INDUS FLORIDA BOD 23 - Sitio 7 : CARRERA 71 A BIS # 63D-38 -</v>
          </cell>
          <cell r="K1619">
            <v>44835</v>
          </cell>
          <cell r="L1619">
            <v>6659</v>
          </cell>
          <cell r="M1619">
            <v>7921</v>
          </cell>
          <cell r="N1619">
            <v>4690</v>
          </cell>
          <cell r="O1619">
            <v>393</v>
          </cell>
          <cell r="P1619">
            <v>503</v>
          </cell>
          <cell r="Q1619">
            <v>0.15</v>
          </cell>
          <cell r="R1619">
            <v>427.55</v>
          </cell>
          <cell r="S1619">
            <v>671</v>
          </cell>
          <cell r="T1619">
            <v>0.15</v>
          </cell>
          <cell r="U1619">
            <v>570.35</v>
          </cell>
          <cell r="V1619">
            <v>1004</v>
          </cell>
          <cell r="W1619">
            <v>0.20699999999999999</v>
          </cell>
          <cell r="X1619">
            <v>796.17</v>
          </cell>
          <cell r="Y1619">
            <v>1004</v>
          </cell>
          <cell r="Z1619">
            <v>0.20699999999999999</v>
          </cell>
          <cell r="AA1619">
            <v>796.17</v>
          </cell>
          <cell r="AB1619">
            <v>11411729.910000002</v>
          </cell>
          <cell r="AC1619" t="str">
            <v>Registro Valido</v>
          </cell>
          <cell r="AD1619">
            <v>503</v>
          </cell>
          <cell r="AE1619">
            <v>671</v>
          </cell>
          <cell r="AF1619">
            <v>1004</v>
          </cell>
          <cell r="AG1619">
            <v>1004</v>
          </cell>
          <cell r="AH1619">
            <v>498</v>
          </cell>
          <cell r="AI1619">
            <v>663</v>
          </cell>
          <cell r="AJ1619">
            <v>994</v>
          </cell>
          <cell r="AK1619">
            <v>994</v>
          </cell>
          <cell r="AM1619" t="str">
            <v>ALI_93_SEG_15</v>
          </cell>
          <cell r="AN1619" t="str">
            <v>ALI_93_SEG_15_VAL_11411729.91</v>
          </cell>
          <cell r="AO1619">
            <v>5</v>
          </cell>
          <cell r="AP1619">
            <v>11411729.910000002</v>
          </cell>
          <cell r="AQ1619" t="b">
            <v>1</v>
          </cell>
          <cell r="AR1619" t="str">
            <v/>
          </cell>
          <cell r="AS1619" t="str">
            <v>X</v>
          </cell>
          <cell r="AT1619" t="str">
            <v>ALI_93_SEG_15_X</v>
          </cell>
          <cell r="AU1619">
            <v>1</v>
          </cell>
          <cell r="AV1619" t="str">
            <v>Cotizacion Seleccionada</v>
          </cell>
        </row>
        <row r="1620">
          <cell r="A1620" t="b">
            <v>0</v>
          </cell>
          <cell r="B1620" t="str">
            <v>5to_Evento_973_V2_TRIGUS_17515425.xlsm</v>
          </cell>
          <cell r="C1620">
            <v>113</v>
          </cell>
          <cell r="D1620">
            <v>2075</v>
          </cell>
          <cell r="E1620" t="str">
            <v>Trigus S.A.S.</v>
          </cell>
          <cell r="F1620">
            <v>136</v>
          </cell>
          <cell r="G1620" t="str">
            <v>CEREAL EMPACADO</v>
          </cell>
          <cell r="H1620" t="str">
            <v>113 : Muffin De Frutas.</v>
          </cell>
          <cell r="I1620">
            <v>1</v>
          </cell>
          <cell r="J1620" t="str">
            <v>Sitio 1 : CARRERA 127#22G-18 INT 4 - Sitio 2 : SIBERIA KM 7.5 CELTA, LOTE 159 - Sitio 3 : CARRERA 68B #10A-18 - Sitio 4 : CALLE 24F#101B-15 - Sitio 5 : CARRERA 65B#10A-87 - Sitio 6 : AUTO MEDE KM 1,5 P INDUS FLORIDA BOD 23 - Sitio 7 : CARRERA 71 A BIS # 63D-38 -</v>
          </cell>
          <cell r="K1620">
            <v>44835</v>
          </cell>
          <cell r="L1620">
            <v>7267</v>
          </cell>
          <cell r="M1620">
            <v>8741</v>
          </cell>
          <cell r="N1620">
            <v>5632</v>
          </cell>
          <cell r="O1620">
            <v>404</v>
          </cell>
          <cell r="P1620">
            <v>533</v>
          </cell>
          <cell r="Q1620">
            <v>0.15</v>
          </cell>
          <cell r="R1620">
            <v>453.05</v>
          </cell>
          <cell r="S1620">
            <v>709</v>
          </cell>
          <cell r="T1620">
            <v>0.15</v>
          </cell>
          <cell r="U1620">
            <v>602.65</v>
          </cell>
          <cell r="V1620">
            <v>1064</v>
          </cell>
          <cell r="W1620">
            <v>0.20899999999999999</v>
          </cell>
          <cell r="X1620">
            <v>841.62</v>
          </cell>
          <cell r="Y1620">
            <v>1064</v>
          </cell>
          <cell r="Z1620">
            <v>0.20899999999999999</v>
          </cell>
          <cell r="AA1620">
            <v>841.62</v>
          </cell>
          <cell r="AB1620">
            <v>13640096.32</v>
          </cell>
          <cell r="AC1620" t="str">
            <v>Registro Valido</v>
          </cell>
          <cell r="AD1620">
            <v>533</v>
          </cell>
          <cell r="AE1620">
            <v>709</v>
          </cell>
          <cell r="AF1620">
            <v>1064</v>
          </cell>
          <cell r="AG1620">
            <v>1064</v>
          </cell>
          <cell r="AH1620">
            <v>527</v>
          </cell>
          <cell r="AI1620">
            <v>703</v>
          </cell>
          <cell r="AJ1620">
            <v>1052</v>
          </cell>
          <cell r="AK1620">
            <v>1052</v>
          </cell>
          <cell r="AM1620" t="str">
            <v>ALI_113_SEG_1</v>
          </cell>
          <cell r="AN1620" t="str">
            <v>ALI_113_SEG_1_VAL_13640096.32</v>
          </cell>
          <cell r="AO1620">
            <v>7</v>
          </cell>
          <cell r="AP1620">
            <v>13059603.200000001</v>
          </cell>
          <cell r="AQ1620" t="b">
            <v>0</v>
          </cell>
          <cell r="AR1620" t="str">
            <v/>
          </cell>
          <cell r="AS1620" t="str">
            <v/>
          </cell>
          <cell r="AT1620" t="str">
            <v>ALI_113_SEG_1_</v>
          </cell>
          <cell r="AU1620">
            <v>1</v>
          </cell>
          <cell r="AV1620" t="str">
            <v>No Seleccionada</v>
          </cell>
        </row>
        <row r="1621">
          <cell r="A1621" t="b">
            <v>0</v>
          </cell>
          <cell r="B1621" t="str">
            <v>5to_Evento_973_V2_TRIGUS_17515425.xlsm</v>
          </cell>
          <cell r="C1621">
            <v>113</v>
          </cell>
          <cell r="D1621">
            <v>2075</v>
          </cell>
          <cell r="E1621" t="str">
            <v>Trigus S.A.S.</v>
          </cell>
          <cell r="F1621">
            <v>137</v>
          </cell>
          <cell r="G1621" t="str">
            <v>CEREAL EMPACADO</v>
          </cell>
          <cell r="H1621" t="str">
            <v>113 : Muffin De Frutas.</v>
          </cell>
          <cell r="I1621">
            <v>2</v>
          </cell>
          <cell r="J1621" t="str">
            <v>Sitio 1 : CARRERA 127#22G-18 INT 4 - Sitio 2 : SIBERIA KM 7.5 CELTA, LOTE 159 - Sitio 3 : CARRERA 68B #10A-18 - Sitio 4 : CALLE 24F#101B-15 - Sitio 5 : CARRERA 65B#10A-87 - Sitio 6 : AUTO MEDE KM 1,5 P INDUS FLORIDA BOD 23 - Sitio 7 : CARRERA 71 A BIS # 63D-38 -</v>
          </cell>
          <cell r="K1621">
            <v>44835</v>
          </cell>
          <cell r="L1621">
            <v>7434</v>
          </cell>
          <cell r="M1621">
            <v>8939</v>
          </cell>
          <cell r="N1621">
            <v>5759</v>
          </cell>
          <cell r="O1621">
            <v>414</v>
          </cell>
          <cell r="P1621">
            <v>533</v>
          </cell>
          <cell r="Q1621">
            <v>0.15</v>
          </cell>
          <cell r="R1621">
            <v>453.05</v>
          </cell>
          <cell r="S1621">
            <v>709</v>
          </cell>
          <cell r="T1621">
            <v>0.15</v>
          </cell>
          <cell r="U1621">
            <v>602.65</v>
          </cell>
          <cell r="V1621">
            <v>1064</v>
          </cell>
          <cell r="W1621">
            <v>0.20899999999999999</v>
          </cell>
          <cell r="X1621">
            <v>841.62</v>
          </cell>
          <cell r="Y1621">
            <v>1064</v>
          </cell>
          <cell r="Z1621">
            <v>0.20899999999999999</v>
          </cell>
          <cell r="AA1621">
            <v>841.62</v>
          </cell>
          <cell r="AB1621">
            <v>13950382.310000001</v>
          </cell>
          <cell r="AC1621" t="str">
            <v>Registro Valido</v>
          </cell>
          <cell r="AD1621">
            <v>533</v>
          </cell>
          <cell r="AE1621">
            <v>709</v>
          </cell>
          <cell r="AF1621">
            <v>1064</v>
          </cell>
          <cell r="AG1621">
            <v>1064</v>
          </cell>
          <cell r="AH1621">
            <v>527</v>
          </cell>
          <cell r="AI1621">
            <v>703</v>
          </cell>
          <cell r="AJ1621">
            <v>1052</v>
          </cell>
          <cell r="AK1621">
            <v>1052</v>
          </cell>
          <cell r="AM1621" t="str">
            <v>ALI_113_SEG_2</v>
          </cell>
          <cell r="AN1621" t="str">
            <v>ALI_113_SEG_2_VAL_13950382.31</v>
          </cell>
          <cell r="AO1621">
            <v>7</v>
          </cell>
          <cell r="AP1621">
            <v>13356664.800000001</v>
          </cell>
          <cell r="AQ1621" t="b">
            <v>0</v>
          </cell>
          <cell r="AR1621" t="str">
            <v/>
          </cell>
          <cell r="AS1621" t="str">
            <v/>
          </cell>
          <cell r="AT1621" t="str">
            <v>ALI_113_SEG_2_</v>
          </cell>
          <cell r="AU1621">
            <v>1</v>
          </cell>
          <cell r="AV1621" t="str">
            <v>No Seleccionada</v>
          </cell>
        </row>
        <row r="1622">
          <cell r="A1622" t="b">
            <v>0</v>
          </cell>
          <cell r="B1622" t="str">
            <v>5to_Evento_973_V2_TRIGUS_17515425.xlsm</v>
          </cell>
          <cell r="C1622">
            <v>113</v>
          </cell>
          <cell r="D1622">
            <v>2075</v>
          </cell>
          <cell r="E1622" t="str">
            <v>Trigus S.A.S.</v>
          </cell>
          <cell r="F1622">
            <v>138</v>
          </cell>
          <cell r="G1622" t="str">
            <v>CEREAL EMPACADO</v>
          </cell>
          <cell r="H1622" t="str">
            <v>113 : Muffin De Frutas.</v>
          </cell>
          <cell r="I1622">
            <v>3</v>
          </cell>
          <cell r="J1622" t="str">
            <v>Sitio 1 : CARRERA 127#22G-18 INT 4 - Sitio 2 : SIBERIA KM 7.5 CELTA, LOTE 159 - Sitio 3 : CARRERA 68B #10A-18 - Sitio 4 : CALLE 24F#101B-15 - Sitio 5 : CARRERA 65B#10A-87 - Sitio 6 : AUTO MEDE KM 1,5 P INDUS FLORIDA BOD 23 - Sitio 7 : CARRERA 71 A BIS # 63D-38 -</v>
          </cell>
          <cell r="K1622">
            <v>44835</v>
          </cell>
          <cell r="L1622">
            <v>7388</v>
          </cell>
          <cell r="M1622">
            <v>8885</v>
          </cell>
          <cell r="N1622">
            <v>5724</v>
          </cell>
          <cell r="O1622">
            <v>411</v>
          </cell>
          <cell r="P1622">
            <v>533</v>
          </cell>
          <cell r="Q1622">
            <v>0.15</v>
          </cell>
          <cell r="R1622">
            <v>453.05</v>
          </cell>
          <cell r="S1622">
            <v>709</v>
          </cell>
          <cell r="T1622">
            <v>0.15</v>
          </cell>
          <cell r="U1622">
            <v>602.65</v>
          </cell>
          <cell r="V1622">
            <v>1064</v>
          </cell>
          <cell r="W1622">
            <v>0.20899999999999999</v>
          </cell>
          <cell r="X1622">
            <v>841.62</v>
          </cell>
          <cell r="Y1622">
            <v>1064</v>
          </cell>
          <cell r="Z1622">
            <v>0.20899999999999999</v>
          </cell>
          <cell r="AA1622">
            <v>841.62</v>
          </cell>
          <cell r="AB1622">
            <v>13865017.350000001</v>
          </cell>
          <cell r="AC1622" t="str">
            <v>Registro Valido</v>
          </cell>
          <cell r="AD1622">
            <v>533</v>
          </cell>
          <cell r="AE1622">
            <v>709</v>
          </cell>
          <cell r="AF1622">
            <v>1064</v>
          </cell>
          <cell r="AG1622">
            <v>1064</v>
          </cell>
          <cell r="AH1622">
            <v>527</v>
          </cell>
          <cell r="AI1622">
            <v>703</v>
          </cell>
          <cell r="AJ1622">
            <v>1052</v>
          </cell>
          <cell r="AK1622">
            <v>1052</v>
          </cell>
          <cell r="AM1622" t="str">
            <v>ALI_113_SEG_3</v>
          </cell>
          <cell r="AN1622" t="str">
            <v>ALI_113_SEG_3_VAL_13865017.35</v>
          </cell>
          <cell r="AO1622">
            <v>7</v>
          </cell>
          <cell r="AP1622">
            <v>13274920.800000001</v>
          </cell>
          <cell r="AQ1622" t="b">
            <v>0</v>
          </cell>
          <cell r="AR1622" t="str">
            <v/>
          </cell>
          <cell r="AS1622" t="str">
            <v/>
          </cell>
          <cell r="AT1622" t="str">
            <v>ALI_113_SEG_3_</v>
          </cell>
          <cell r="AU1622">
            <v>1</v>
          </cell>
          <cell r="AV1622" t="str">
            <v>No Seleccionada</v>
          </cell>
        </row>
        <row r="1623">
          <cell r="A1623" t="b">
            <v>0</v>
          </cell>
          <cell r="B1623" t="str">
            <v>5to_Evento_973_V2_TRIGUS_17515425.xlsm</v>
          </cell>
          <cell r="C1623">
            <v>113</v>
          </cell>
          <cell r="D1623">
            <v>2075</v>
          </cell>
          <cell r="E1623" t="str">
            <v>Trigus S.A.S.</v>
          </cell>
          <cell r="F1623">
            <v>139</v>
          </cell>
          <cell r="G1623" t="str">
            <v>CEREAL EMPACADO</v>
          </cell>
          <cell r="H1623" t="str">
            <v>113 : Muffin De Frutas.</v>
          </cell>
          <cell r="I1623">
            <v>4</v>
          </cell>
          <cell r="J1623" t="str">
            <v>Sitio 1 : CARRERA 127#22G-18 INT 4 - Sitio 2 : SIBERIA KM 7.5 CELTA, LOTE 159 - Sitio 3 : CARRERA 68B #10A-18 - Sitio 4 : CALLE 24F#101B-15 - Sitio 5 : CARRERA 65B#10A-87 - Sitio 6 : AUTO MEDE KM 1,5 P INDUS FLORIDA BOD 23 - Sitio 7 : CARRERA 71 A BIS # 63D-38 -</v>
          </cell>
          <cell r="K1623">
            <v>44835</v>
          </cell>
          <cell r="L1623">
            <v>7872</v>
          </cell>
          <cell r="M1623">
            <v>9466</v>
          </cell>
          <cell r="N1623">
            <v>6098</v>
          </cell>
          <cell r="O1623">
            <v>439</v>
          </cell>
          <cell r="P1623">
            <v>533</v>
          </cell>
          <cell r="Q1623">
            <v>0.15</v>
          </cell>
          <cell r="R1623">
            <v>453.05</v>
          </cell>
          <cell r="S1623">
            <v>709</v>
          </cell>
          <cell r="T1623">
            <v>0.15</v>
          </cell>
          <cell r="U1623">
            <v>602.65</v>
          </cell>
          <cell r="V1623">
            <v>1064</v>
          </cell>
          <cell r="W1623">
            <v>0.20899999999999999</v>
          </cell>
          <cell r="X1623">
            <v>841.62</v>
          </cell>
          <cell r="Y1623">
            <v>1064</v>
          </cell>
          <cell r="Z1623">
            <v>0.20899999999999999</v>
          </cell>
          <cell r="AA1623">
            <v>841.62</v>
          </cell>
          <cell r="AB1623">
            <v>14772764.439999999</v>
          </cell>
          <cell r="AC1623" t="str">
            <v>Registro Valido</v>
          </cell>
          <cell r="AD1623">
            <v>533</v>
          </cell>
          <cell r="AE1623">
            <v>709</v>
          </cell>
          <cell r="AF1623">
            <v>1064</v>
          </cell>
          <cell r="AG1623">
            <v>1064</v>
          </cell>
          <cell r="AH1623">
            <v>527</v>
          </cell>
          <cell r="AI1623">
            <v>703</v>
          </cell>
          <cell r="AJ1623">
            <v>1052</v>
          </cell>
          <cell r="AK1623">
            <v>1052</v>
          </cell>
          <cell r="AM1623" t="str">
            <v>ALI_113_SEG_4</v>
          </cell>
          <cell r="AN1623" t="str">
            <v>ALI_113_SEG_4_VAL_14772764.44</v>
          </cell>
          <cell r="AO1623">
            <v>6</v>
          </cell>
          <cell r="AP1623">
            <v>14144052.799999999</v>
          </cell>
          <cell r="AQ1623" t="b">
            <v>0</v>
          </cell>
          <cell r="AR1623" t="str">
            <v/>
          </cell>
          <cell r="AS1623" t="str">
            <v/>
          </cell>
          <cell r="AT1623" t="str">
            <v>ALI_113_SEG_4_</v>
          </cell>
          <cell r="AU1623">
            <v>1</v>
          </cell>
          <cell r="AV1623" t="str">
            <v>No Seleccionada</v>
          </cell>
        </row>
        <row r="1624">
          <cell r="A1624" t="b">
            <v>0</v>
          </cell>
          <cell r="B1624" t="str">
            <v>5to_Evento_973_V2_TRIGUS_17515425.xlsm</v>
          </cell>
          <cell r="C1624">
            <v>113</v>
          </cell>
          <cell r="D1624">
            <v>2075</v>
          </cell>
          <cell r="E1624" t="str">
            <v>Trigus S.A.S.</v>
          </cell>
          <cell r="F1624">
            <v>140</v>
          </cell>
          <cell r="G1624" t="str">
            <v>CEREAL EMPACADO</v>
          </cell>
          <cell r="H1624" t="str">
            <v>113 : Muffin De Frutas.</v>
          </cell>
          <cell r="I1624">
            <v>5</v>
          </cell>
          <cell r="J1624" t="str">
            <v>Sitio 1 : CARRERA 127#22G-18 INT 4 - Sitio 2 : SIBERIA KM 7.5 CELTA, LOTE 159 - Sitio 3 : CARRERA 68B #10A-18 - Sitio 4 : CALLE 24F#101B-15 - Sitio 5 : CARRERA 65B#10A-87 - Sitio 6 : AUTO MEDE KM 1,5 P INDUS FLORIDA BOD 23 - Sitio 7 : CARRERA 71 A BIS # 63D-38 -</v>
          </cell>
          <cell r="K1624">
            <v>44835</v>
          </cell>
          <cell r="L1624">
            <v>7318</v>
          </cell>
          <cell r="M1624">
            <v>8801</v>
          </cell>
          <cell r="N1624">
            <v>5670</v>
          </cell>
          <cell r="O1624">
            <v>407</v>
          </cell>
          <cell r="P1624">
            <v>533</v>
          </cell>
          <cell r="Q1624">
            <v>0.15</v>
          </cell>
          <cell r="R1624">
            <v>453.05</v>
          </cell>
          <cell r="S1624">
            <v>709</v>
          </cell>
          <cell r="T1624">
            <v>0.15</v>
          </cell>
          <cell r="U1624">
            <v>602.65</v>
          </cell>
          <cell r="V1624">
            <v>1064</v>
          </cell>
          <cell r="W1624">
            <v>0.20899999999999999</v>
          </cell>
          <cell r="X1624">
            <v>841.62</v>
          </cell>
          <cell r="Y1624">
            <v>1064</v>
          </cell>
          <cell r="Z1624">
            <v>0.20899999999999999</v>
          </cell>
          <cell r="AA1624">
            <v>841.62</v>
          </cell>
          <cell r="AB1624">
            <v>13733867.289999999</v>
          </cell>
          <cell r="AC1624" t="str">
            <v>Registro Valido</v>
          </cell>
          <cell r="AD1624">
            <v>533</v>
          </cell>
          <cell r="AE1624">
            <v>709</v>
          </cell>
          <cell r="AF1624">
            <v>1064</v>
          </cell>
          <cell r="AG1624">
            <v>1064</v>
          </cell>
          <cell r="AH1624">
            <v>527</v>
          </cell>
          <cell r="AI1624">
            <v>703</v>
          </cell>
          <cell r="AJ1624">
            <v>1052</v>
          </cell>
          <cell r="AK1624">
            <v>1052</v>
          </cell>
          <cell r="AM1624" t="str">
            <v>ALI_113_SEG_5</v>
          </cell>
          <cell r="AN1624" t="str">
            <v>ALI_113_SEG_5_VAL_13733867.29</v>
          </cell>
          <cell r="AO1624">
            <v>6</v>
          </cell>
          <cell r="AP1624">
            <v>13149354.399999999</v>
          </cell>
          <cell r="AQ1624" t="b">
            <v>0</v>
          </cell>
          <cell r="AR1624" t="str">
            <v/>
          </cell>
          <cell r="AS1624" t="str">
            <v/>
          </cell>
          <cell r="AT1624" t="str">
            <v>ALI_113_SEG_5_</v>
          </cell>
          <cell r="AU1624">
            <v>1</v>
          </cell>
          <cell r="AV1624" t="str">
            <v>No Seleccionada</v>
          </cell>
        </row>
        <row r="1625">
          <cell r="A1625" t="b">
            <v>0</v>
          </cell>
          <cell r="B1625" t="str">
            <v>5to_Evento_973_V2_TRIGUS_17515425.xlsm</v>
          </cell>
          <cell r="C1625">
            <v>113</v>
          </cell>
          <cell r="D1625">
            <v>2075</v>
          </cell>
          <cell r="E1625" t="str">
            <v>Trigus S.A.S.</v>
          </cell>
          <cell r="F1625">
            <v>141</v>
          </cell>
          <cell r="G1625" t="str">
            <v>CEREAL EMPACADO</v>
          </cell>
          <cell r="H1625" t="str">
            <v>113 : Muffin De Frutas.</v>
          </cell>
          <cell r="I1625">
            <v>6</v>
          </cell>
          <cell r="J1625" t="str">
            <v>Sitio 1 : CARRERA 127#22G-18 INT 4 - Sitio 2 : SIBERIA KM 7.5 CELTA, LOTE 159 - Sitio 3 : CARRERA 68B #10A-18 - Sitio 4 : CALLE 24F#101B-15 - Sitio 5 : CARRERA 65B#10A-87 - Sitio 6 : AUTO MEDE KM 1,5 P INDUS FLORIDA BOD 23 - Sitio 7 : CARRERA 71 A BIS # 63D-38 -</v>
          </cell>
          <cell r="K1625">
            <v>44835</v>
          </cell>
          <cell r="L1625">
            <v>7920</v>
          </cell>
          <cell r="M1625">
            <v>9526</v>
          </cell>
          <cell r="N1625">
            <v>6136</v>
          </cell>
          <cell r="O1625">
            <v>441</v>
          </cell>
          <cell r="P1625">
            <v>533</v>
          </cell>
          <cell r="Q1625">
            <v>0.15</v>
          </cell>
          <cell r="R1625">
            <v>453.05</v>
          </cell>
          <cell r="S1625">
            <v>709</v>
          </cell>
          <cell r="T1625">
            <v>0.15</v>
          </cell>
          <cell r="U1625">
            <v>602.65</v>
          </cell>
          <cell r="V1625">
            <v>1064</v>
          </cell>
          <cell r="W1625">
            <v>0.20899999999999999</v>
          </cell>
          <cell r="X1625">
            <v>841.62</v>
          </cell>
          <cell r="Y1625">
            <v>1064</v>
          </cell>
          <cell r="Z1625">
            <v>0.20899999999999999</v>
          </cell>
          <cell r="AA1625">
            <v>841.62</v>
          </cell>
          <cell r="AB1625">
            <v>14864334.639999999</v>
          </cell>
          <cell r="AC1625" t="str">
            <v>Registro Valido</v>
          </cell>
          <cell r="AD1625">
            <v>533</v>
          </cell>
          <cell r="AE1625">
            <v>709</v>
          </cell>
          <cell r="AF1625">
            <v>1064</v>
          </cell>
          <cell r="AG1625">
            <v>1064</v>
          </cell>
          <cell r="AH1625">
            <v>527</v>
          </cell>
          <cell r="AI1625">
            <v>703</v>
          </cell>
          <cell r="AJ1625">
            <v>1052</v>
          </cell>
          <cell r="AK1625">
            <v>1052</v>
          </cell>
          <cell r="AM1625" t="str">
            <v>ALI_113_SEG_6</v>
          </cell>
          <cell r="AN1625" t="str">
            <v>ALI_113_SEG_6_VAL_14864334.64</v>
          </cell>
          <cell r="AO1625">
            <v>6</v>
          </cell>
          <cell r="AP1625">
            <v>14231697.6</v>
          </cell>
          <cell r="AQ1625" t="b">
            <v>0</v>
          </cell>
          <cell r="AR1625" t="str">
            <v/>
          </cell>
          <cell r="AS1625" t="str">
            <v/>
          </cell>
          <cell r="AT1625" t="str">
            <v>ALI_113_SEG_6_</v>
          </cell>
          <cell r="AU1625">
            <v>1</v>
          </cell>
          <cell r="AV1625" t="str">
            <v>No Seleccionada</v>
          </cell>
        </row>
        <row r="1626">
          <cell r="A1626" t="b">
            <v>0</v>
          </cell>
          <cell r="B1626" t="str">
            <v>5to_Evento_973_V2_TRIGUS_17515425.xlsm</v>
          </cell>
          <cell r="C1626">
            <v>113</v>
          </cell>
          <cell r="D1626">
            <v>2075</v>
          </cell>
          <cell r="E1626" t="str">
            <v>Trigus S.A.S.</v>
          </cell>
          <cell r="F1626">
            <v>142</v>
          </cell>
          <cell r="G1626" t="str">
            <v>CEREAL EMPACADO</v>
          </cell>
          <cell r="H1626" t="str">
            <v>113 : Muffin De Frutas.</v>
          </cell>
          <cell r="I1626">
            <v>7</v>
          </cell>
          <cell r="J1626" t="str">
            <v>Sitio 1 : CARRERA 127#22G-18 INT 4 - Sitio 2 : SIBERIA KM 7.5 CELTA, LOTE 159 - Sitio 3 : CARRERA 68B #10A-18 - Sitio 4 : CALLE 24F#101B-15 - Sitio 5 : CARRERA 65B#10A-87 - Sitio 6 : AUTO MEDE KM 1,5 P INDUS FLORIDA BOD 23 - Sitio 7 : CARRERA 71 A BIS # 63D-38 -</v>
          </cell>
          <cell r="K1626">
            <v>44835</v>
          </cell>
          <cell r="L1626">
            <v>8089</v>
          </cell>
          <cell r="M1626">
            <v>9728</v>
          </cell>
          <cell r="N1626">
            <v>6267</v>
          </cell>
          <cell r="O1626">
            <v>450</v>
          </cell>
          <cell r="P1626">
            <v>533</v>
          </cell>
          <cell r="Q1626">
            <v>0.15</v>
          </cell>
          <cell r="R1626">
            <v>453.05</v>
          </cell>
          <cell r="S1626">
            <v>709</v>
          </cell>
          <cell r="T1626">
            <v>0.15</v>
          </cell>
          <cell r="U1626">
            <v>602.65</v>
          </cell>
          <cell r="V1626">
            <v>1064</v>
          </cell>
          <cell r="W1626">
            <v>0.20899999999999999</v>
          </cell>
          <cell r="X1626">
            <v>841.62</v>
          </cell>
          <cell r="Y1626">
            <v>1064</v>
          </cell>
          <cell r="Z1626">
            <v>0.20899999999999999</v>
          </cell>
          <cell r="AA1626">
            <v>841.62</v>
          </cell>
          <cell r="AB1626">
            <v>15180462.190000001</v>
          </cell>
          <cell r="AC1626" t="str">
            <v>Registro Valido</v>
          </cell>
          <cell r="AD1626">
            <v>533</v>
          </cell>
          <cell r="AE1626">
            <v>709</v>
          </cell>
          <cell r="AF1626">
            <v>1064</v>
          </cell>
          <cell r="AG1626">
            <v>1064</v>
          </cell>
          <cell r="AH1626">
            <v>527</v>
          </cell>
          <cell r="AI1626">
            <v>703</v>
          </cell>
          <cell r="AJ1626">
            <v>1052</v>
          </cell>
          <cell r="AK1626">
            <v>1052</v>
          </cell>
          <cell r="AM1626" t="str">
            <v>ALI_113_SEG_7</v>
          </cell>
          <cell r="AN1626" t="str">
            <v>ALI_113_SEG_7_VAL_15180462.19</v>
          </cell>
          <cell r="AO1626">
            <v>6</v>
          </cell>
          <cell r="AP1626">
            <v>14534376.800000001</v>
          </cell>
          <cell r="AQ1626" t="b">
            <v>0</v>
          </cell>
          <cell r="AR1626" t="str">
            <v/>
          </cell>
          <cell r="AS1626" t="str">
            <v/>
          </cell>
          <cell r="AT1626" t="str">
            <v>ALI_113_SEG_7_</v>
          </cell>
          <cell r="AU1626">
            <v>1</v>
          </cell>
          <cell r="AV1626" t="str">
            <v>No Seleccionada</v>
          </cell>
        </row>
        <row r="1627">
          <cell r="A1627" t="b">
            <v>0</v>
          </cell>
          <cell r="B1627" t="str">
            <v>5to_Evento_973_V2_TRIGUS_17515425.xlsm</v>
          </cell>
          <cell r="C1627">
            <v>113</v>
          </cell>
          <cell r="D1627">
            <v>2075</v>
          </cell>
          <cell r="E1627" t="str">
            <v>Trigus S.A.S.</v>
          </cell>
          <cell r="F1627">
            <v>143</v>
          </cell>
          <cell r="G1627" t="str">
            <v>CEREAL EMPACADO</v>
          </cell>
          <cell r="H1627" t="str">
            <v>113 : Muffin De Frutas.</v>
          </cell>
          <cell r="I1627">
            <v>8</v>
          </cell>
          <cell r="J1627" t="str">
            <v>Sitio 1 : CARRERA 127#22G-18 INT 4 - Sitio 2 : SIBERIA KM 7.5 CELTA, LOTE 159 - Sitio 3 : CARRERA 68B #10A-18 - Sitio 4 : CALLE 24F#101B-15 - Sitio 5 : CARRERA 65B#10A-87 - Sitio 6 : AUTO MEDE KM 1,5 P INDUS FLORIDA BOD 23 - Sitio 7 : CARRERA 71 A BIS # 63D-38 -</v>
          </cell>
          <cell r="K1627">
            <v>44835</v>
          </cell>
          <cell r="L1627">
            <v>7807</v>
          </cell>
          <cell r="M1627">
            <v>9388</v>
          </cell>
          <cell r="N1627">
            <v>6049</v>
          </cell>
          <cell r="O1627">
            <v>435</v>
          </cell>
          <cell r="P1627">
            <v>533</v>
          </cell>
          <cell r="Q1627">
            <v>0.15</v>
          </cell>
          <cell r="R1627">
            <v>453.05</v>
          </cell>
          <cell r="S1627">
            <v>709</v>
          </cell>
          <cell r="T1627">
            <v>0.15</v>
          </cell>
          <cell r="U1627">
            <v>602.65</v>
          </cell>
          <cell r="V1627">
            <v>1064</v>
          </cell>
          <cell r="W1627">
            <v>0.20899999999999999</v>
          </cell>
          <cell r="X1627">
            <v>841.62</v>
          </cell>
          <cell r="Y1627">
            <v>1064</v>
          </cell>
          <cell r="Z1627">
            <v>0.20899999999999999</v>
          </cell>
          <cell r="AA1627">
            <v>841.62</v>
          </cell>
          <cell r="AB1627">
            <v>14651703.629999999</v>
          </cell>
          <cell r="AC1627" t="str">
            <v>Registro Valido</v>
          </cell>
          <cell r="AD1627">
            <v>533</v>
          </cell>
          <cell r="AE1627">
            <v>709</v>
          </cell>
          <cell r="AF1627">
            <v>1064</v>
          </cell>
          <cell r="AG1627">
            <v>1064</v>
          </cell>
          <cell r="AH1627">
            <v>527</v>
          </cell>
          <cell r="AI1627">
            <v>703</v>
          </cell>
          <cell r="AJ1627">
            <v>1052</v>
          </cell>
          <cell r="AK1627">
            <v>1052</v>
          </cell>
          <cell r="AM1627" t="str">
            <v>ALI_113_SEG_8</v>
          </cell>
          <cell r="AN1627" t="str">
            <v>ALI_113_SEG_8_VAL_14651703.63</v>
          </cell>
          <cell r="AO1627">
            <v>6</v>
          </cell>
          <cell r="AP1627">
            <v>14028176.800000001</v>
          </cell>
          <cell r="AQ1627" t="b">
            <v>0</v>
          </cell>
          <cell r="AR1627" t="str">
            <v/>
          </cell>
          <cell r="AS1627" t="str">
            <v/>
          </cell>
          <cell r="AT1627" t="str">
            <v>ALI_113_SEG_8_</v>
          </cell>
          <cell r="AU1627">
            <v>1</v>
          </cell>
          <cell r="AV1627" t="str">
            <v>No Seleccionada</v>
          </cell>
        </row>
        <row r="1628">
          <cell r="A1628" t="b">
            <v>0</v>
          </cell>
          <cell r="B1628" t="str">
            <v>5to_Evento_973_V2_TRIGUS_17515425.xlsm</v>
          </cell>
          <cell r="C1628">
            <v>113</v>
          </cell>
          <cell r="D1628">
            <v>2075</v>
          </cell>
          <cell r="E1628" t="str">
            <v>Trigus S.A.S.</v>
          </cell>
          <cell r="F1628">
            <v>144</v>
          </cell>
          <cell r="G1628" t="str">
            <v>CEREAL EMPACADO</v>
          </cell>
          <cell r="H1628" t="str">
            <v>113 : Muffin De Frutas.</v>
          </cell>
          <cell r="I1628">
            <v>9</v>
          </cell>
          <cell r="J1628" t="str">
            <v>Sitio 1 : CARRERA 127#22G-18 INT 4 - Sitio 2 : SIBERIA KM 7.5 CELTA, LOTE 159 - Sitio 3 : CARRERA 68B #10A-18 - Sitio 4 : CALLE 24F#101B-15 - Sitio 5 : CARRERA 65B#10A-87 - Sitio 6 : AUTO MEDE KM 1,5 P INDUS FLORIDA BOD 23 - Sitio 7 : CARRERA 71 A BIS # 63D-38 -</v>
          </cell>
          <cell r="K1628">
            <v>44835</v>
          </cell>
          <cell r="L1628">
            <v>7889</v>
          </cell>
          <cell r="M1628">
            <v>9489</v>
          </cell>
          <cell r="N1628">
            <v>6112</v>
          </cell>
          <cell r="O1628">
            <v>439</v>
          </cell>
          <cell r="P1628">
            <v>533</v>
          </cell>
          <cell r="Q1628">
            <v>0.15</v>
          </cell>
          <cell r="R1628">
            <v>453.05</v>
          </cell>
          <cell r="S1628">
            <v>709</v>
          </cell>
          <cell r="T1628">
            <v>0.15</v>
          </cell>
          <cell r="U1628">
            <v>602.65</v>
          </cell>
          <cell r="V1628">
            <v>1064</v>
          </cell>
          <cell r="W1628">
            <v>0.20899999999999999</v>
          </cell>
          <cell r="X1628">
            <v>841.62</v>
          </cell>
          <cell r="Y1628">
            <v>1064</v>
          </cell>
          <cell r="Z1628">
            <v>0.20899999999999999</v>
          </cell>
          <cell r="AA1628">
            <v>841.62</v>
          </cell>
          <cell r="AB1628">
            <v>14806109.920000002</v>
          </cell>
          <cell r="AC1628" t="str">
            <v>Registro Valido</v>
          </cell>
          <cell r="AD1628">
            <v>533</v>
          </cell>
          <cell r="AE1628">
            <v>709</v>
          </cell>
          <cell r="AF1628">
            <v>1064</v>
          </cell>
          <cell r="AG1628">
            <v>1064</v>
          </cell>
          <cell r="AH1628">
            <v>527</v>
          </cell>
          <cell r="AI1628">
            <v>703</v>
          </cell>
          <cell r="AJ1628">
            <v>1052</v>
          </cell>
          <cell r="AK1628">
            <v>1052</v>
          </cell>
          <cell r="AM1628" t="str">
            <v>ALI_113_SEG_9</v>
          </cell>
          <cell r="AN1628" t="str">
            <v>ALI_113_SEG_9_VAL_14806109.92</v>
          </cell>
          <cell r="AO1628">
            <v>6</v>
          </cell>
          <cell r="AP1628">
            <v>14175937.6</v>
          </cell>
          <cell r="AQ1628" t="b">
            <v>0</v>
          </cell>
          <cell r="AR1628" t="str">
            <v/>
          </cell>
          <cell r="AS1628" t="str">
            <v/>
          </cell>
          <cell r="AT1628" t="str">
            <v>ALI_113_SEG_9_</v>
          </cell>
          <cell r="AU1628">
            <v>1</v>
          </cell>
          <cell r="AV1628" t="str">
            <v>No Seleccionada</v>
          </cell>
        </row>
        <row r="1629">
          <cell r="A1629" t="b">
            <v>0</v>
          </cell>
          <cell r="B1629" t="str">
            <v>5to_Evento_973_V2_TRIGUS_17515425.xlsm</v>
          </cell>
          <cell r="C1629">
            <v>113</v>
          </cell>
          <cell r="D1629">
            <v>2075</v>
          </cell>
          <cell r="E1629" t="str">
            <v>Trigus S.A.S.</v>
          </cell>
          <cell r="F1629">
            <v>145</v>
          </cell>
          <cell r="G1629" t="str">
            <v>CEREAL EMPACADO</v>
          </cell>
          <cell r="H1629" t="str">
            <v>113 : Muffin De Frutas.</v>
          </cell>
          <cell r="I1629">
            <v>10</v>
          </cell>
          <cell r="J1629" t="str">
            <v>Sitio 1 : CARRERA 127#22G-18 INT 4 - Sitio 2 : SIBERIA KM 7.5 CELTA, LOTE 159 - Sitio 3 : CARRERA 68B #10A-18 - Sitio 4 : CALLE 24F#101B-15 - Sitio 5 : CARRERA 65B#10A-87 - Sitio 6 : AUTO MEDE KM 1,5 P INDUS FLORIDA BOD 23 - Sitio 7 : CARRERA 71 A BIS # 63D-38 -</v>
          </cell>
          <cell r="K1629">
            <v>44835</v>
          </cell>
          <cell r="L1629">
            <v>7900</v>
          </cell>
          <cell r="M1629">
            <v>9504</v>
          </cell>
          <cell r="N1629">
            <v>6122</v>
          </cell>
          <cell r="O1629">
            <v>440</v>
          </cell>
          <cell r="P1629">
            <v>533</v>
          </cell>
          <cell r="Q1629">
            <v>0.15</v>
          </cell>
          <cell r="R1629">
            <v>453.05</v>
          </cell>
          <cell r="S1629">
            <v>709</v>
          </cell>
          <cell r="T1629">
            <v>0.15</v>
          </cell>
          <cell r="U1629">
            <v>602.65</v>
          </cell>
          <cell r="V1629">
            <v>1064</v>
          </cell>
          <cell r="W1629">
            <v>0.20899999999999999</v>
          </cell>
          <cell r="X1629">
            <v>841.62</v>
          </cell>
          <cell r="Y1629">
            <v>1064</v>
          </cell>
          <cell r="Z1629">
            <v>0.20899999999999999</v>
          </cell>
          <cell r="AA1629">
            <v>841.62</v>
          </cell>
          <cell r="AB1629">
            <v>14829391.039999999</v>
          </cell>
          <cell r="AC1629" t="str">
            <v>Registro Valido</v>
          </cell>
          <cell r="AD1629">
            <v>533</v>
          </cell>
          <cell r="AE1629">
            <v>709</v>
          </cell>
          <cell r="AF1629">
            <v>1064</v>
          </cell>
          <cell r="AG1629">
            <v>1064</v>
          </cell>
          <cell r="AH1629">
            <v>527</v>
          </cell>
          <cell r="AI1629">
            <v>703</v>
          </cell>
          <cell r="AJ1629">
            <v>1052</v>
          </cell>
          <cell r="AK1629">
            <v>1052</v>
          </cell>
          <cell r="AM1629" t="str">
            <v>ALI_113_SEG_10</v>
          </cell>
          <cell r="AN1629" t="str">
            <v>ALI_113_SEG_10_VAL_14829391.04</v>
          </cell>
          <cell r="AO1629">
            <v>6</v>
          </cell>
          <cell r="AP1629">
            <v>14198268.800000001</v>
          </cell>
          <cell r="AQ1629" t="b">
            <v>0</v>
          </cell>
          <cell r="AR1629" t="str">
            <v/>
          </cell>
          <cell r="AS1629" t="str">
            <v/>
          </cell>
          <cell r="AT1629" t="str">
            <v>ALI_113_SEG_10_</v>
          </cell>
          <cell r="AU1629">
            <v>1</v>
          </cell>
          <cell r="AV1629" t="str">
            <v>No Seleccionada</v>
          </cell>
        </row>
        <row r="1630">
          <cell r="A1630" t="b">
            <v>0</v>
          </cell>
          <cell r="B1630" t="str">
            <v>5to_Evento_973_V2_TRIGUS_17515425.xlsm</v>
          </cell>
          <cell r="C1630">
            <v>113</v>
          </cell>
          <cell r="D1630">
            <v>2075</v>
          </cell>
          <cell r="E1630" t="str">
            <v>Trigus S.A.S.</v>
          </cell>
          <cell r="F1630">
            <v>146</v>
          </cell>
          <cell r="G1630" t="str">
            <v>CEREAL EMPACADO</v>
          </cell>
          <cell r="H1630" t="str">
            <v>113 : Muffin De Frutas.</v>
          </cell>
          <cell r="I1630">
            <v>11</v>
          </cell>
          <cell r="J1630" t="str">
            <v>Sitio 1 : CARRERA 127#22G-18 INT 4 - Sitio 2 : SIBERIA KM 7.5 CELTA, LOTE 159 - Sitio 3 : CARRERA 68B #10A-18 - Sitio 4 : CALLE 24F#101B-15 - Sitio 5 : CARRERA 65B#10A-87 - Sitio 6 : AUTO MEDE KM 1,5 P INDUS FLORIDA BOD 23 - Sitio 7 : CARRERA 71 A BIS # 63D-38 -</v>
          </cell>
          <cell r="K1630">
            <v>44835</v>
          </cell>
          <cell r="L1630">
            <v>7781</v>
          </cell>
          <cell r="M1630">
            <v>9359</v>
          </cell>
          <cell r="N1630">
            <v>6030</v>
          </cell>
          <cell r="O1630">
            <v>433</v>
          </cell>
          <cell r="P1630">
            <v>533</v>
          </cell>
          <cell r="Q1630">
            <v>0.15</v>
          </cell>
          <cell r="R1630">
            <v>453.05</v>
          </cell>
          <cell r="S1630">
            <v>709</v>
          </cell>
          <cell r="T1630">
            <v>0.15</v>
          </cell>
          <cell r="U1630">
            <v>602.65</v>
          </cell>
          <cell r="V1630">
            <v>1064</v>
          </cell>
          <cell r="W1630">
            <v>0.20899999999999999</v>
          </cell>
          <cell r="X1630">
            <v>841.62</v>
          </cell>
          <cell r="Y1630">
            <v>1064</v>
          </cell>
          <cell r="Z1630">
            <v>0.20899999999999999</v>
          </cell>
          <cell r="AA1630">
            <v>841.62</v>
          </cell>
          <cell r="AB1630">
            <v>14604773.460000001</v>
          </cell>
          <cell r="AC1630" t="str">
            <v>Registro Valido</v>
          </cell>
          <cell r="AD1630">
            <v>533</v>
          </cell>
          <cell r="AE1630">
            <v>709</v>
          </cell>
          <cell r="AF1630">
            <v>1064</v>
          </cell>
          <cell r="AG1630">
            <v>1064</v>
          </cell>
          <cell r="AH1630">
            <v>527</v>
          </cell>
          <cell r="AI1630">
            <v>703</v>
          </cell>
          <cell r="AJ1630">
            <v>1052</v>
          </cell>
          <cell r="AK1630">
            <v>1052</v>
          </cell>
          <cell r="AM1630" t="str">
            <v>ALI_113_SEG_11</v>
          </cell>
          <cell r="AN1630" t="str">
            <v>ALI_113_SEG_11_VAL_14604773.46</v>
          </cell>
          <cell r="AO1630">
            <v>6</v>
          </cell>
          <cell r="AP1630">
            <v>13983232</v>
          </cell>
          <cell r="AQ1630" t="b">
            <v>0</v>
          </cell>
          <cell r="AR1630" t="str">
            <v/>
          </cell>
          <cell r="AS1630" t="str">
            <v/>
          </cell>
          <cell r="AT1630" t="str">
            <v>ALI_113_SEG_11_</v>
          </cell>
          <cell r="AU1630">
            <v>1</v>
          </cell>
          <cell r="AV1630" t="str">
            <v>No Seleccionada</v>
          </cell>
        </row>
        <row r="1631">
          <cell r="A1631" t="b">
            <v>0</v>
          </cell>
          <cell r="B1631" t="str">
            <v>5to_Evento_973_V2_TRIGUS_17515425.xlsm</v>
          </cell>
          <cell r="C1631">
            <v>113</v>
          </cell>
          <cell r="D1631">
            <v>2075</v>
          </cell>
          <cell r="E1631" t="str">
            <v>Trigus S.A.S.</v>
          </cell>
          <cell r="F1631">
            <v>147</v>
          </cell>
          <cell r="G1631" t="str">
            <v>CEREAL EMPACADO</v>
          </cell>
          <cell r="H1631" t="str">
            <v>113 : Muffin De Frutas.</v>
          </cell>
          <cell r="I1631">
            <v>12</v>
          </cell>
          <cell r="J1631" t="str">
            <v>Sitio 1 : CARRERA 127#22G-18 INT 4 - Sitio 2 : SIBERIA KM 7.5 CELTA, LOTE 159 - Sitio 3 : CARRERA 68B #10A-18 - Sitio 4 : CALLE 24F#101B-15 - Sitio 5 : CARRERA 65B#10A-87 - Sitio 6 : AUTO MEDE KM 1,5 P INDUS FLORIDA BOD 23 - Sitio 7 : CARRERA 71 A BIS # 63D-38 -</v>
          </cell>
          <cell r="K1631">
            <v>44835</v>
          </cell>
          <cell r="L1631">
            <v>7061</v>
          </cell>
          <cell r="M1631">
            <v>8493</v>
          </cell>
          <cell r="N1631">
            <v>5472</v>
          </cell>
          <cell r="O1631">
            <v>393</v>
          </cell>
          <cell r="P1631">
            <v>533</v>
          </cell>
          <cell r="Q1631">
            <v>0.15</v>
          </cell>
          <cell r="R1631">
            <v>453.05</v>
          </cell>
          <cell r="S1631">
            <v>709</v>
          </cell>
          <cell r="T1631">
            <v>0.15</v>
          </cell>
          <cell r="U1631">
            <v>602.65</v>
          </cell>
          <cell r="V1631">
            <v>1064</v>
          </cell>
          <cell r="W1631">
            <v>0.20899999999999999</v>
          </cell>
          <cell r="X1631">
            <v>841.62</v>
          </cell>
          <cell r="Y1631">
            <v>1064</v>
          </cell>
          <cell r="Z1631">
            <v>0.20899999999999999</v>
          </cell>
          <cell r="AA1631">
            <v>841.62</v>
          </cell>
          <cell r="AB1631">
            <v>13253393.800000001</v>
          </cell>
          <cell r="AC1631" t="str">
            <v>Registro Valido</v>
          </cell>
          <cell r="AD1631">
            <v>533</v>
          </cell>
          <cell r="AE1631">
            <v>709</v>
          </cell>
          <cell r="AF1631">
            <v>1064</v>
          </cell>
          <cell r="AG1631">
            <v>1064</v>
          </cell>
          <cell r="AH1631">
            <v>527</v>
          </cell>
          <cell r="AI1631">
            <v>703</v>
          </cell>
          <cell r="AJ1631">
            <v>1052</v>
          </cell>
          <cell r="AK1631">
            <v>1052</v>
          </cell>
          <cell r="AM1631" t="str">
            <v>ALI_113_SEG_12</v>
          </cell>
          <cell r="AN1631" t="str">
            <v>ALI_113_SEG_12_VAL_13253393.8</v>
          </cell>
          <cell r="AO1631">
            <v>6</v>
          </cell>
          <cell r="AP1631">
            <v>12689364.800000001</v>
          </cell>
          <cell r="AQ1631" t="b">
            <v>0</v>
          </cell>
          <cell r="AR1631" t="str">
            <v/>
          </cell>
          <cell r="AS1631" t="str">
            <v/>
          </cell>
          <cell r="AT1631" t="str">
            <v>ALI_113_SEG_12_</v>
          </cell>
          <cell r="AU1631">
            <v>1</v>
          </cell>
          <cell r="AV1631" t="str">
            <v>No Seleccionada</v>
          </cell>
        </row>
        <row r="1632">
          <cell r="A1632" t="b">
            <v>0</v>
          </cell>
          <cell r="B1632" t="str">
            <v>5to_Evento_973_V2_TRIGUS_17515425.xlsm</v>
          </cell>
          <cell r="C1632">
            <v>113</v>
          </cell>
          <cell r="D1632">
            <v>2075</v>
          </cell>
          <cell r="E1632" t="str">
            <v>Trigus S.A.S.</v>
          </cell>
          <cell r="F1632">
            <v>148</v>
          </cell>
          <cell r="G1632" t="str">
            <v>CEREAL EMPACADO</v>
          </cell>
          <cell r="H1632" t="str">
            <v>113 : Muffin De Frutas.</v>
          </cell>
          <cell r="I1632">
            <v>13</v>
          </cell>
          <cell r="J1632" t="str">
            <v>Sitio 1 : CARRERA 127#22G-18 INT 4 - Sitio 2 : SIBERIA KM 7.5 CELTA, LOTE 159 - Sitio 3 : CARRERA 68B #10A-18 - Sitio 4 : CALLE 24F#101B-15 - Sitio 5 : CARRERA 65B#10A-87 - Sitio 6 : AUTO MEDE KM 1,5 P INDUS FLORIDA BOD 23 - Sitio 7 : CARRERA 71 A BIS # 63D-38 -</v>
          </cell>
          <cell r="K1632">
            <v>44835</v>
          </cell>
          <cell r="L1632">
            <v>7499</v>
          </cell>
          <cell r="M1632">
            <v>9018</v>
          </cell>
          <cell r="N1632">
            <v>5809</v>
          </cell>
          <cell r="O1632">
            <v>417</v>
          </cell>
          <cell r="P1632">
            <v>533</v>
          </cell>
          <cell r="Q1632">
            <v>0.15</v>
          </cell>
          <cell r="R1632">
            <v>453.05</v>
          </cell>
          <cell r="S1632">
            <v>709</v>
          </cell>
          <cell r="T1632">
            <v>0.15</v>
          </cell>
          <cell r="U1632">
            <v>602.65</v>
          </cell>
          <cell r="V1632">
            <v>1064</v>
          </cell>
          <cell r="W1632">
            <v>0.20899999999999999</v>
          </cell>
          <cell r="X1632">
            <v>841.62</v>
          </cell>
          <cell r="Y1632">
            <v>1064</v>
          </cell>
          <cell r="Z1632">
            <v>0.20899999999999999</v>
          </cell>
          <cell r="AA1632">
            <v>841.62</v>
          </cell>
          <cell r="AB1632">
            <v>14072045.77</v>
          </cell>
          <cell r="AC1632" t="str">
            <v>Registro Valido</v>
          </cell>
          <cell r="AD1632">
            <v>533</v>
          </cell>
          <cell r="AE1632">
            <v>709</v>
          </cell>
          <cell r="AF1632">
            <v>1064</v>
          </cell>
          <cell r="AG1632">
            <v>1064</v>
          </cell>
          <cell r="AH1632">
            <v>527</v>
          </cell>
          <cell r="AI1632">
            <v>703</v>
          </cell>
          <cell r="AJ1632">
            <v>1052</v>
          </cell>
          <cell r="AK1632">
            <v>1052</v>
          </cell>
          <cell r="AM1632" t="str">
            <v>ALI_113_SEG_13</v>
          </cell>
          <cell r="AN1632" t="str">
            <v>ALI_113_SEG_13_VAL_14072045.77</v>
          </cell>
          <cell r="AO1632">
            <v>6</v>
          </cell>
          <cell r="AP1632">
            <v>13473103.199999999</v>
          </cell>
          <cell r="AQ1632" t="b">
            <v>0</v>
          </cell>
          <cell r="AR1632" t="str">
            <v/>
          </cell>
          <cell r="AS1632" t="str">
            <v/>
          </cell>
          <cell r="AT1632" t="str">
            <v>ALI_113_SEG_13_</v>
          </cell>
          <cell r="AU1632">
            <v>1</v>
          </cell>
          <cell r="AV1632" t="str">
            <v>No Seleccionada</v>
          </cell>
        </row>
        <row r="1633">
          <cell r="A1633" t="b">
            <v>0</v>
          </cell>
          <cell r="B1633" t="str">
            <v>5to_Evento_973_V2_TRIGUS_17515425.xlsm</v>
          </cell>
          <cell r="C1633">
            <v>113</v>
          </cell>
          <cell r="D1633">
            <v>2075</v>
          </cell>
          <cell r="E1633" t="str">
            <v>Trigus S.A.S.</v>
          </cell>
          <cell r="F1633">
            <v>149</v>
          </cell>
          <cell r="G1633" t="str">
            <v>CEREAL EMPACADO</v>
          </cell>
          <cell r="H1633" t="str">
            <v>113 : Muffin De Frutas.</v>
          </cell>
          <cell r="I1633">
            <v>14</v>
          </cell>
          <cell r="J1633" t="str">
            <v>Sitio 1 : CARRERA 127#22G-18 INT 4 - Sitio 2 : SIBERIA KM 7.5 CELTA, LOTE 159 - Sitio 3 : CARRERA 68B #10A-18 - Sitio 4 : CALLE 24F#101B-15 - Sitio 5 : CARRERA 65B#10A-87 - Sitio 6 : AUTO MEDE KM 1,5 P INDUS FLORIDA BOD 23 - Sitio 7 : CARRERA 71 A BIS # 63D-38 -</v>
          </cell>
          <cell r="K1633">
            <v>44835</v>
          </cell>
          <cell r="L1633">
            <v>7430</v>
          </cell>
          <cell r="M1633">
            <v>8937</v>
          </cell>
          <cell r="N1633">
            <v>5756</v>
          </cell>
          <cell r="O1633">
            <v>414</v>
          </cell>
          <cell r="P1633">
            <v>533</v>
          </cell>
          <cell r="Q1633">
            <v>0.15</v>
          </cell>
          <cell r="R1633">
            <v>453.05</v>
          </cell>
          <cell r="S1633">
            <v>709</v>
          </cell>
          <cell r="T1633">
            <v>0.15</v>
          </cell>
          <cell r="U1633">
            <v>602.65</v>
          </cell>
          <cell r="V1633">
            <v>1064</v>
          </cell>
          <cell r="W1633">
            <v>0.20899999999999999</v>
          </cell>
          <cell r="X1633">
            <v>841.62</v>
          </cell>
          <cell r="Y1633">
            <v>1064</v>
          </cell>
          <cell r="Z1633">
            <v>0.20899999999999999</v>
          </cell>
          <cell r="AA1633">
            <v>841.62</v>
          </cell>
          <cell r="AB1633">
            <v>13944839.949999999</v>
          </cell>
          <cell r="AC1633" t="str">
            <v>Registro Valido</v>
          </cell>
          <cell r="AD1633">
            <v>533</v>
          </cell>
          <cell r="AE1633">
            <v>709</v>
          </cell>
          <cell r="AF1633">
            <v>1064</v>
          </cell>
          <cell r="AG1633">
            <v>1064</v>
          </cell>
          <cell r="AH1633">
            <v>527</v>
          </cell>
          <cell r="AI1633">
            <v>703</v>
          </cell>
          <cell r="AJ1633">
            <v>1052</v>
          </cell>
          <cell r="AK1633">
            <v>1052</v>
          </cell>
          <cell r="AM1633" t="str">
            <v>ALI_113_SEG_14</v>
          </cell>
          <cell r="AN1633" t="str">
            <v>ALI_113_SEG_14_VAL_13944839.95</v>
          </cell>
          <cell r="AO1633">
            <v>6</v>
          </cell>
          <cell r="AP1633">
            <v>13351328.800000001</v>
          </cell>
          <cell r="AQ1633" t="b">
            <v>0</v>
          </cell>
          <cell r="AR1633" t="str">
            <v/>
          </cell>
          <cell r="AS1633" t="str">
            <v/>
          </cell>
          <cell r="AT1633" t="str">
            <v>ALI_113_SEG_14_</v>
          </cell>
          <cell r="AU1633">
            <v>1</v>
          </cell>
          <cell r="AV1633" t="str">
            <v>No Seleccionada</v>
          </cell>
        </row>
        <row r="1634">
          <cell r="A1634" t="b">
            <v>0</v>
          </cell>
          <cell r="B1634" t="str">
            <v>5to_Evento_973_V2_TRIGUS_17515425.xlsm</v>
          </cell>
          <cell r="C1634">
            <v>113</v>
          </cell>
          <cell r="D1634">
            <v>2075</v>
          </cell>
          <cell r="E1634" t="str">
            <v>Trigus S.A.S.</v>
          </cell>
          <cell r="F1634">
            <v>150</v>
          </cell>
          <cell r="G1634" t="str">
            <v>CEREAL EMPACADO</v>
          </cell>
          <cell r="H1634" t="str">
            <v>113 : Muffin De Frutas.</v>
          </cell>
          <cell r="I1634">
            <v>15</v>
          </cell>
          <cell r="J1634" t="str">
            <v>Sitio 1 : CARRERA 127#22G-18 INT 4 - Sitio 2 : SIBERIA KM 7.5 CELTA, LOTE 159 - Sitio 3 : CARRERA 68B #10A-18 - Sitio 4 : CALLE 24F#101B-15 - Sitio 5 : CARRERA 65B#10A-87 - Sitio 6 : AUTO MEDE KM 1,5 P INDUS FLORIDA BOD 23 - Sitio 7 : CARRERA 71 A BIS # 63D-38 -</v>
          </cell>
          <cell r="K1634">
            <v>44835</v>
          </cell>
          <cell r="L1634">
            <v>7022</v>
          </cell>
          <cell r="M1634">
            <v>8445</v>
          </cell>
          <cell r="N1634">
            <v>5439</v>
          </cell>
          <cell r="O1634">
            <v>393</v>
          </cell>
          <cell r="P1634">
            <v>533</v>
          </cell>
          <cell r="Q1634">
            <v>0.15</v>
          </cell>
          <cell r="R1634">
            <v>453.05</v>
          </cell>
          <cell r="S1634">
            <v>709</v>
          </cell>
          <cell r="T1634">
            <v>0.15</v>
          </cell>
          <cell r="U1634">
            <v>602.65</v>
          </cell>
          <cell r="V1634">
            <v>1064</v>
          </cell>
          <cell r="W1634">
            <v>0.20899999999999999</v>
          </cell>
          <cell r="X1634">
            <v>841.62</v>
          </cell>
          <cell r="Y1634">
            <v>1064</v>
          </cell>
          <cell r="Z1634">
            <v>0.20899999999999999</v>
          </cell>
          <cell r="AA1634">
            <v>841.62</v>
          </cell>
          <cell r="AB1634">
            <v>13179024.189999999</v>
          </cell>
          <cell r="AC1634" t="str">
            <v>Registro Valido</v>
          </cell>
          <cell r="AD1634">
            <v>533</v>
          </cell>
          <cell r="AE1634">
            <v>709</v>
          </cell>
          <cell r="AF1634">
            <v>1064</v>
          </cell>
          <cell r="AG1634">
            <v>1064</v>
          </cell>
          <cell r="AH1634">
            <v>527</v>
          </cell>
          <cell r="AI1634">
            <v>703</v>
          </cell>
          <cell r="AJ1634">
            <v>1052</v>
          </cell>
          <cell r="AK1634">
            <v>1052</v>
          </cell>
          <cell r="AM1634" t="str">
            <v>ALI_113_SEG_15</v>
          </cell>
          <cell r="AN1634" t="str">
            <v>ALI_113_SEG_15_VAL_13179024.19</v>
          </cell>
          <cell r="AO1634">
            <v>6</v>
          </cell>
          <cell r="AP1634">
            <v>12618154.400000002</v>
          </cell>
          <cell r="AQ1634" t="b">
            <v>0</v>
          </cell>
          <cell r="AR1634" t="str">
            <v/>
          </cell>
          <cell r="AS1634" t="str">
            <v/>
          </cell>
          <cell r="AT1634" t="str">
            <v>ALI_113_SEG_15_</v>
          </cell>
          <cell r="AU1634">
            <v>1</v>
          </cell>
          <cell r="AV1634" t="str">
            <v>No Seleccionada</v>
          </cell>
        </row>
        <row r="1635">
          <cell r="A1635" t="b">
            <v>0</v>
          </cell>
          <cell r="B1635" t="str">
            <v>5to_Evento_973_V2_TRIGUS_17515425.xlsm</v>
          </cell>
          <cell r="C1635">
            <v>45</v>
          </cell>
          <cell r="D1635">
            <v>2075</v>
          </cell>
          <cell r="E1635" t="str">
            <v>Trigus S.A.S.</v>
          </cell>
          <cell r="F1635">
            <v>181</v>
          </cell>
          <cell r="G1635" t="str">
            <v>CEREAL EMPACADO</v>
          </cell>
          <cell r="H1635" t="str">
            <v>45 : Mantecada.</v>
          </cell>
          <cell r="I1635">
            <v>1</v>
          </cell>
          <cell r="J1635" t="str">
            <v>Sitio 1 : CARRERA 127#22G-18 INT 4 - Sitio 2 : SIBERIA KM 7.5 CELTA, LOTE 159 - Sitio 3 : CARRERA 68B #10A-18 - Sitio 4 : CALLE 24F#101B-15 - Sitio 5 : CARRERA 65B#10A-87 - Sitio 6 : AUTO MEDE KM 1,5 P INDUS FLORIDA BOD 23 - Sitio 7 : CARRERA 71 A BIS # 63D-38 -</v>
          </cell>
          <cell r="K1635">
            <v>44835</v>
          </cell>
          <cell r="L1635">
            <v>6195</v>
          </cell>
          <cell r="M1635">
            <v>7886</v>
          </cell>
          <cell r="N1635">
            <v>3724</v>
          </cell>
          <cell r="O1635">
            <v>405</v>
          </cell>
          <cell r="P1635">
            <v>584</v>
          </cell>
          <cell r="Q1635">
            <v>0.20821917700000001</v>
          </cell>
          <cell r="R1635">
            <v>462.4</v>
          </cell>
          <cell r="S1635">
            <v>777</v>
          </cell>
          <cell r="T1635">
            <v>0.208236808</v>
          </cell>
          <cell r="U1635">
            <v>615.20000000000005</v>
          </cell>
          <cell r="V1635">
            <v>1165</v>
          </cell>
          <cell r="W1635">
            <v>0.20824019899999999</v>
          </cell>
          <cell r="X1635">
            <v>922.4</v>
          </cell>
          <cell r="Y1635">
            <v>1165</v>
          </cell>
          <cell r="Z1635">
            <v>0.20824019899999999</v>
          </cell>
          <cell r="AA1635">
            <v>922.4</v>
          </cell>
          <cell r="AB1635">
            <v>11524624.800000001</v>
          </cell>
          <cell r="AC1635" t="str">
            <v>Registro Valido</v>
          </cell>
          <cell r="AD1635">
            <v>584</v>
          </cell>
          <cell r="AE1635">
            <v>777</v>
          </cell>
          <cell r="AF1635">
            <v>1165</v>
          </cell>
          <cell r="AG1635">
            <v>1165</v>
          </cell>
          <cell r="AH1635">
            <v>578</v>
          </cell>
          <cell r="AI1635">
            <v>769</v>
          </cell>
          <cell r="AJ1635">
            <v>1153</v>
          </cell>
          <cell r="AK1635">
            <v>1153</v>
          </cell>
          <cell r="AM1635" t="str">
            <v>ALI_45_SEG_1</v>
          </cell>
          <cell r="AN1635" t="str">
            <v>ALI_45_SEG_1_VAL_11524624.8</v>
          </cell>
          <cell r="AO1635">
            <v>7</v>
          </cell>
          <cell r="AP1635">
            <v>11524624.800000001</v>
          </cell>
          <cell r="AQ1635" t="b">
            <v>1</v>
          </cell>
          <cell r="AR1635" t="str">
            <v>Empate</v>
          </cell>
          <cell r="AS1635" t="str">
            <v/>
          </cell>
          <cell r="AT1635" t="str">
            <v>ALI_45_SEG_1_</v>
          </cell>
          <cell r="AU1635">
            <v>1</v>
          </cell>
          <cell r="AV1635" t="str">
            <v>No Seleccionada</v>
          </cell>
        </row>
        <row r="1636">
          <cell r="A1636" t="b">
            <v>0</v>
          </cell>
          <cell r="B1636" t="str">
            <v>5to_Evento_973_V2_TRIGUS_17515425.xlsm</v>
          </cell>
          <cell r="C1636">
            <v>45</v>
          </cell>
          <cell r="D1636">
            <v>2075</v>
          </cell>
          <cell r="E1636" t="str">
            <v>Trigus S.A.S.</v>
          </cell>
          <cell r="F1636">
            <v>182</v>
          </cell>
          <cell r="G1636" t="str">
            <v>CEREAL EMPACADO</v>
          </cell>
          <cell r="H1636" t="str">
            <v>45 : Mantecada.</v>
          </cell>
          <cell r="I1636">
            <v>2</v>
          </cell>
          <cell r="J1636" t="str">
            <v>Sitio 1 : CARRERA 127#22G-18 INT 4 - Sitio 2 : SIBERIA KM 7.5 CELTA, LOTE 159 - Sitio 3 : CARRERA 68B #10A-18 - Sitio 4 : CALLE 24F#101B-15 - Sitio 5 : CARRERA 65B#10A-87 - Sitio 6 : AUTO MEDE KM 1,5 P INDUS FLORIDA BOD 23 - Sitio 7 : CARRERA 71 A BIS # 63D-38 -</v>
          </cell>
          <cell r="K1636">
            <v>44835</v>
          </cell>
          <cell r="L1636">
            <v>6335</v>
          </cell>
          <cell r="M1636">
            <v>8064</v>
          </cell>
          <cell r="N1636">
            <v>3808</v>
          </cell>
          <cell r="O1636">
            <v>414</v>
          </cell>
          <cell r="P1636">
            <v>584</v>
          </cell>
          <cell r="Q1636">
            <v>0.20821917700000001</v>
          </cell>
          <cell r="R1636">
            <v>462.4</v>
          </cell>
          <cell r="S1636">
            <v>777</v>
          </cell>
          <cell r="T1636">
            <v>0.208236808</v>
          </cell>
          <cell r="U1636">
            <v>615.20000000000005</v>
          </cell>
          <cell r="V1636">
            <v>1165</v>
          </cell>
          <cell r="W1636">
            <v>0.20824019899999999</v>
          </cell>
          <cell r="X1636">
            <v>922.4</v>
          </cell>
          <cell r="Y1636">
            <v>1165</v>
          </cell>
          <cell r="Z1636">
            <v>0.20824019899999999</v>
          </cell>
          <cell r="AA1636">
            <v>922.4</v>
          </cell>
          <cell r="AB1636">
            <v>11784649.6</v>
          </cell>
          <cell r="AC1636" t="str">
            <v>Registro Valido</v>
          </cell>
          <cell r="AD1636">
            <v>584</v>
          </cell>
          <cell r="AE1636">
            <v>777</v>
          </cell>
          <cell r="AF1636">
            <v>1165</v>
          </cell>
          <cell r="AG1636">
            <v>1165</v>
          </cell>
          <cell r="AH1636">
            <v>578</v>
          </cell>
          <cell r="AI1636">
            <v>769</v>
          </cell>
          <cell r="AJ1636">
            <v>1153</v>
          </cell>
          <cell r="AK1636">
            <v>1153</v>
          </cell>
          <cell r="AM1636" t="str">
            <v>ALI_45_SEG_2</v>
          </cell>
          <cell r="AN1636" t="str">
            <v>ALI_45_SEG_2_VAL_11784649.6</v>
          </cell>
          <cell r="AO1636">
            <v>7</v>
          </cell>
          <cell r="AP1636">
            <v>11784649.6</v>
          </cell>
          <cell r="AQ1636" t="b">
            <v>1</v>
          </cell>
          <cell r="AR1636" t="str">
            <v>Empate</v>
          </cell>
          <cell r="AS1636" t="str">
            <v/>
          </cell>
          <cell r="AT1636" t="str">
            <v>ALI_45_SEG_2_</v>
          </cell>
          <cell r="AU1636">
            <v>1</v>
          </cell>
          <cell r="AV1636" t="str">
            <v>No Seleccionada</v>
          </cell>
        </row>
        <row r="1637">
          <cell r="A1637" t="b">
            <v>0</v>
          </cell>
          <cell r="B1637" t="str">
            <v>5to_Evento_973_V2_TRIGUS_17515425.xlsm</v>
          </cell>
          <cell r="C1637">
            <v>45</v>
          </cell>
          <cell r="D1637">
            <v>2075</v>
          </cell>
          <cell r="E1637" t="str">
            <v>Trigus S.A.S.</v>
          </cell>
          <cell r="F1637">
            <v>183</v>
          </cell>
          <cell r="G1637" t="str">
            <v>CEREAL EMPACADO</v>
          </cell>
          <cell r="H1637" t="str">
            <v>45 : Mantecada.</v>
          </cell>
          <cell r="I1637">
            <v>3</v>
          </cell>
          <cell r="J1637" t="str">
            <v>Sitio 1 : CARRERA 127#22G-18 INT 4 - Sitio 2 : SIBERIA KM 7.5 CELTA, LOTE 159 - Sitio 3 : CARRERA 68B #10A-18 - Sitio 4 : CALLE 24F#101B-15 - Sitio 5 : CARRERA 65B#10A-87 - Sitio 6 : AUTO MEDE KM 1,5 P INDUS FLORIDA BOD 23 - Sitio 7 : CARRERA 71 A BIS # 63D-38 -</v>
          </cell>
          <cell r="K1637">
            <v>44835</v>
          </cell>
          <cell r="L1637">
            <v>6297</v>
          </cell>
          <cell r="M1637">
            <v>8016</v>
          </cell>
          <cell r="N1637">
            <v>3785</v>
          </cell>
          <cell r="O1637">
            <v>411</v>
          </cell>
          <cell r="P1637">
            <v>584</v>
          </cell>
          <cell r="Q1637">
            <v>0.20821917700000001</v>
          </cell>
          <cell r="R1637">
            <v>462.4</v>
          </cell>
          <cell r="S1637">
            <v>777</v>
          </cell>
          <cell r="T1637">
            <v>0.208236808</v>
          </cell>
          <cell r="U1637">
            <v>615.20000000000005</v>
          </cell>
          <cell r="V1637">
            <v>1165</v>
          </cell>
          <cell r="W1637">
            <v>0.20824019899999999</v>
          </cell>
          <cell r="X1637">
            <v>922.4</v>
          </cell>
          <cell r="Y1637">
            <v>1165</v>
          </cell>
          <cell r="Z1637">
            <v>0.20824019899999999</v>
          </cell>
          <cell r="AA1637">
            <v>922.4</v>
          </cell>
          <cell r="AB1637">
            <v>11713566.4</v>
          </cell>
          <cell r="AC1637" t="str">
            <v>Registro Valido</v>
          </cell>
          <cell r="AD1637">
            <v>584</v>
          </cell>
          <cell r="AE1637">
            <v>777</v>
          </cell>
          <cell r="AF1637">
            <v>1165</v>
          </cell>
          <cell r="AG1637">
            <v>1165</v>
          </cell>
          <cell r="AH1637">
            <v>578</v>
          </cell>
          <cell r="AI1637">
            <v>769</v>
          </cell>
          <cell r="AJ1637">
            <v>1153</v>
          </cell>
          <cell r="AK1637">
            <v>1153</v>
          </cell>
          <cell r="AM1637" t="str">
            <v>ALI_45_SEG_3</v>
          </cell>
          <cell r="AN1637" t="str">
            <v>ALI_45_SEG_3_VAL_11713566.4</v>
          </cell>
          <cell r="AO1637">
            <v>7</v>
          </cell>
          <cell r="AP1637">
            <v>11713566.4</v>
          </cell>
          <cell r="AQ1637" t="b">
            <v>1</v>
          </cell>
          <cell r="AR1637" t="str">
            <v>Empate</v>
          </cell>
          <cell r="AS1637" t="str">
            <v/>
          </cell>
          <cell r="AT1637" t="str">
            <v>ALI_45_SEG_3_</v>
          </cell>
          <cell r="AU1637">
            <v>1</v>
          </cell>
          <cell r="AV1637" t="str">
            <v>No Seleccionada</v>
          </cell>
        </row>
        <row r="1638">
          <cell r="A1638" t="str">
            <v>ALI_45_SEG_4</v>
          </cell>
          <cell r="B1638" t="str">
            <v>5to_Evento_973_V2_TRIGUS_17515425.xlsm</v>
          </cell>
          <cell r="C1638">
            <v>45</v>
          </cell>
          <cell r="D1638">
            <v>2075</v>
          </cell>
          <cell r="E1638" t="str">
            <v>Trigus S.A.S.</v>
          </cell>
          <cell r="F1638">
            <v>184</v>
          </cell>
          <cell r="G1638" t="str">
            <v>CEREAL EMPACADO</v>
          </cell>
          <cell r="H1638" t="str">
            <v>45 : Mantecada.</v>
          </cell>
          <cell r="I1638">
            <v>4</v>
          </cell>
          <cell r="J1638" t="str">
            <v>Sitio 1 : CARRERA 127#22G-18 INT 4 - Sitio 2 : SIBERIA KM 7.5 CELTA, LOTE 159 - Sitio 3 : CARRERA 68B #10A-18 - Sitio 4 : CALLE 24F#101B-15 - Sitio 5 : CARRERA 65B#10A-87 - Sitio 6 : AUTO MEDE KM 1,5 P INDUS FLORIDA BOD 23 - Sitio 7 : CARRERA 71 A BIS # 63D-38 -</v>
          </cell>
          <cell r="K1638">
            <v>44835</v>
          </cell>
          <cell r="L1638">
            <v>6710</v>
          </cell>
          <cell r="M1638">
            <v>8541</v>
          </cell>
          <cell r="N1638">
            <v>4033</v>
          </cell>
          <cell r="O1638">
            <v>439</v>
          </cell>
          <cell r="P1638">
            <v>584</v>
          </cell>
          <cell r="Q1638">
            <v>0.20821917700000001</v>
          </cell>
          <cell r="R1638">
            <v>462.4</v>
          </cell>
          <cell r="S1638">
            <v>777</v>
          </cell>
          <cell r="T1638">
            <v>0.208236808</v>
          </cell>
          <cell r="U1638">
            <v>615.20000000000005</v>
          </cell>
          <cell r="V1638">
            <v>1165</v>
          </cell>
          <cell r="W1638">
            <v>0.20824019899999999</v>
          </cell>
          <cell r="X1638">
            <v>922.4</v>
          </cell>
          <cell r="Y1638">
            <v>1165</v>
          </cell>
          <cell r="Z1638">
            <v>0.20824019899999999</v>
          </cell>
          <cell r="AA1638">
            <v>922.4</v>
          </cell>
          <cell r="AB1638">
            <v>12482100</v>
          </cell>
          <cell r="AC1638" t="str">
            <v>Registro Valido</v>
          </cell>
          <cell r="AD1638">
            <v>584</v>
          </cell>
          <cell r="AE1638">
            <v>777</v>
          </cell>
          <cell r="AF1638">
            <v>1165</v>
          </cell>
          <cell r="AG1638">
            <v>1165</v>
          </cell>
          <cell r="AH1638">
            <v>578</v>
          </cell>
          <cell r="AI1638">
            <v>769</v>
          </cell>
          <cell r="AJ1638">
            <v>1153</v>
          </cell>
          <cell r="AK1638">
            <v>1153</v>
          </cell>
          <cell r="AM1638" t="str">
            <v>ALI_45_SEG_4</v>
          </cell>
          <cell r="AN1638" t="str">
            <v>ALI_45_SEG_4_VAL_12482100</v>
          </cell>
          <cell r="AO1638">
            <v>6</v>
          </cell>
          <cell r="AP1638">
            <v>12482100</v>
          </cell>
          <cell r="AQ1638" t="b">
            <v>1</v>
          </cell>
          <cell r="AR1638" t="str">
            <v>Empate</v>
          </cell>
          <cell r="AS1638" t="str">
            <v>x</v>
          </cell>
          <cell r="AT1638" t="str">
            <v>ALI_45_SEG_4_x</v>
          </cell>
          <cell r="AU1638">
            <v>1</v>
          </cell>
          <cell r="AV1638" t="str">
            <v>Cotizacion Seleccionada</v>
          </cell>
        </row>
        <row r="1639">
          <cell r="A1639" t="str">
            <v>ALI_45_SEG_5</v>
          </cell>
          <cell r="B1639" t="str">
            <v>5to_Evento_973_V2_TRIGUS_17515425.xlsm</v>
          </cell>
          <cell r="C1639">
            <v>45</v>
          </cell>
          <cell r="D1639">
            <v>2075</v>
          </cell>
          <cell r="E1639" t="str">
            <v>Trigus S.A.S.</v>
          </cell>
          <cell r="F1639">
            <v>185</v>
          </cell>
          <cell r="G1639" t="str">
            <v>CEREAL EMPACADO</v>
          </cell>
          <cell r="H1639" t="str">
            <v>45 : Mantecada.</v>
          </cell>
          <cell r="I1639">
            <v>5</v>
          </cell>
          <cell r="J1639" t="str">
            <v>Sitio 1 : CARRERA 127#22G-18 INT 4 - Sitio 2 : SIBERIA KM 7.5 CELTA, LOTE 159 - Sitio 3 : CARRERA 68B #10A-18 - Sitio 4 : CALLE 24F#101B-15 - Sitio 5 : CARRERA 65B#10A-87 - Sitio 6 : AUTO MEDE KM 1,5 P INDUS FLORIDA BOD 23 - Sitio 7 : CARRERA 71 A BIS # 63D-38 -</v>
          </cell>
          <cell r="K1639">
            <v>44835</v>
          </cell>
          <cell r="L1639">
            <v>6237</v>
          </cell>
          <cell r="M1639">
            <v>7940</v>
          </cell>
          <cell r="N1639">
            <v>3749</v>
          </cell>
          <cell r="O1639">
            <v>407</v>
          </cell>
          <cell r="P1639">
            <v>584</v>
          </cell>
          <cell r="Q1639">
            <v>0.20821917700000001</v>
          </cell>
          <cell r="R1639">
            <v>462.4</v>
          </cell>
          <cell r="S1639">
            <v>777</v>
          </cell>
          <cell r="T1639">
            <v>0.208236808</v>
          </cell>
          <cell r="U1639">
            <v>615.20000000000005</v>
          </cell>
          <cell r="V1639">
            <v>1165</v>
          </cell>
          <cell r="W1639">
            <v>0.20824019899999999</v>
          </cell>
          <cell r="X1639">
            <v>922.4</v>
          </cell>
          <cell r="Y1639">
            <v>1165</v>
          </cell>
          <cell r="Z1639">
            <v>0.20824019899999999</v>
          </cell>
          <cell r="AA1639">
            <v>922.4</v>
          </cell>
          <cell r="AB1639">
            <v>11602171.200000001</v>
          </cell>
          <cell r="AC1639" t="str">
            <v>Registro Valido</v>
          </cell>
          <cell r="AD1639">
            <v>584</v>
          </cell>
          <cell r="AE1639">
            <v>777</v>
          </cell>
          <cell r="AF1639">
            <v>1165</v>
          </cell>
          <cell r="AG1639">
            <v>1165</v>
          </cell>
          <cell r="AH1639">
            <v>578</v>
          </cell>
          <cell r="AI1639">
            <v>769</v>
          </cell>
          <cell r="AJ1639">
            <v>1153</v>
          </cell>
          <cell r="AK1639">
            <v>1153</v>
          </cell>
          <cell r="AM1639" t="str">
            <v>ALI_45_SEG_5</v>
          </cell>
          <cell r="AN1639" t="str">
            <v>ALI_45_SEG_5_VAL_11602171.2</v>
          </cell>
          <cell r="AO1639">
            <v>6</v>
          </cell>
          <cell r="AP1639">
            <v>11602171.200000001</v>
          </cell>
          <cell r="AQ1639" t="b">
            <v>1</v>
          </cell>
          <cell r="AR1639" t="str">
            <v>Empate</v>
          </cell>
          <cell r="AS1639" t="str">
            <v>x</v>
          </cell>
          <cell r="AT1639" t="str">
            <v>ALI_45_SEG_5_x</v>
          </cell>
          <cell r="AU1639">
            <v>1</v>
          </cell>
          <cell r="AV1639" t="str">
            <v>Cotizacion Seleccionada</v>
          </cell>
        </row>
        <row r="1640">
          <cell r="A1640" t="str">
            <v>ALI_45_SEG_6</v>
          </cell>
          <cell r="B1640" t="str">
            <v>5to_Evento_973_V2_TRIGUS_17515425.xlsm</v>
          </cell>
          <cell r="C1640">
            <v>45</v>
          </cell>
          <cell r="D1640">
            <v>2075</v>
          </cell>
          <cell r="E1640" t="str">
            <v>Trigus S.A.S.</v>
          </cell>
          <cell r="F1640">
            <v>186</v>
          </cell>
          <cell r="G1640" t="str">
            <v>CEREAL EMPACADO</v>
          </cell>
          <cell r="H1640" t="str">
            <v>45 : Mantecada.</v>
          </cell>
          <cell r="I1640">
            <v>6</v>
          </cell>
          <cell r="J1640" t="str">
            <v>Sitio 1 : CARRERA 127#22G-18 INT 4 - Sitio 2 : SIBERIA KM 7.5 CELTA, LOTE 159 - Sitio 3 : CARRERA 68B #10A-18 - Sitio 4 : CALLE 24F#101B-15 - Sitio 5 : CARRERA 65B#10A-87 - Sitio 6 : AUTO MEDE KM 1,5 P INDUS FLORIDA BOD 23 - Sitio 7 : CARRERA 71 A BIS # 63D-38 -</v>
          </cell>
          <cell r="K1640">
            <v>44835</v>
          </cell>
          <cell r="L1640">
            <v>6750</v>
          </cell>
          <cell r="M1640">
            <v>8594</v>
          </cell>
          <cell r="N1640">
            <v>4057</v>
          </cell>
          <cell r="O1640">
            <v>441</v>
          </cell>
          <cell r="P1640">
            <v>584</v>
          </cell>
          <cell r="Q1640">
            <v>0.20821917700000001</v>
          </cell>
          <cell r="R1640">
            <v>462.4</v>
          </cell>
          <cell r="S1640">
            <v>777</v>
          </cell>
          <cell r="T1640">
            <v>0.208236808</v>
          </cell>
          <cell r="U1640">
            <v>615.20000000000005</v>
          </cell>
          <cell r="V1640">
            <v>1165</v>
          </cell>
          <cell r="W1640">
            <v>0.20824019899999999</v>
          </cell>
          <cell r="X1640">
            <v>922.4</v>
          </cell>
          <cell r="Y1640">
            <v>1165</v>
          </cell>
          <cell r="Z1640">
            <v>0.20824019899999999</v>
          </cell>
          <cell r="AA1640">
            <v>922.4</v>
          </cell>
          <cell r="AB1640">
            <v>12557184.000000002</v>
          </cell>
          <cell r="AC1640" t="str">
            <v>Registro Valido</v>
          </cell>
          <cell r="AD1640">
            <v>584</v>
          </cell>
          <cell r="AE1640">
            <v>777</v>
          </cell>
          <cell r="AF1640">
            <v>1165</v>
          </cell>
          <cell r="AG1640">
            <v>1165</v>
          </cell>
          <cell r="AH1640">
            <v>578</v>
          </cell>
          <cell r="AI1640">
            <v>769</v>
          </cell>
          <cell r="AJ1640">
            <v>1153</v>
          </cell>
          <cell r="AK1640">
            <v>1153</v>
          </cell>
          <cell r="AM1640" t="str">
            <v>ALI_45_SEG_6</v>
          </cell>
          <cell r="AN1640" t="str">
            <v>ALI_45_SEG_6_VAL_12557184</v>
          </cell>
          <cell r="AO1640">
            <v>6</v>
          </cell>
          <cell r="AP1640">
            <v>12557184.000000002</v>
          </cell>
          <cell r="AQ1640" t="b">
            <v>1</v>
          </cell>
          <cell r="AR1640" t="str">
            <v>Empate</v>
          </cell>
          <cell r="AS1640" t="str">
            <v>x</v>
          </cell>
          <cell r="AT1640" t="str">
            <v>ALI_45_SEG_6_x</v>
          </cell>
          <cell r="AU1640">
            <v>1</v>
          </cell>
          <cell r="AV1640" t="str">
            <v>Cotizacion Seleccionada</v>
          </cell>
        </row>
        <row r="1641">
          <cell r="A1641" t="str">
            <v>ALI_45_SEG_7</v>
          </cell>
          <cell r="B1641" t="str">
            <v>5to_Evento_973_V2_TRIGUS_17515425.xlsm</v>
          </cell>
          <cell r="C1641">
            <v>45</v>
          </cell>
          <cell r="D1641">
            <v>2075</v>
          </cell>
          <cell r="E1641" t="str">
            <v>Trigus S.A.S.</v>
          </cell>
          <cell r="F1641">
            <v>187</v>
          </cell>
          <cell r="G1641" t="str">
            <v>CEREAL EMPACADO</v>
          </cell>
          <cell r="H1641" t="str">
            <v>45 : Mantecada.</v>
          </cell>
          <cell r="I1641">
            <v>7</v>
          </cell>
          <cell r="J1641" t="str">
            <v>Sitio 1 : CARRERA 127#22G-18 INT 4 - Sitio 2 : SIBERIA KM 7.5 CELTA, LOTE 159 - Sitio 3 : CARRERA 68B #10A-18 - Sitio 4 : CALLE 24F#101B-15 - Sitio 5 : CARRERA 65B#10A-87 - Sitio 6 : AUTO MEDE KM 1,5 P INDUS FLORIDA BOD 23 - Sitio 7 : CARRERA 71 A BIS # 63D-38 -</v>
          </cell>
          <cell r="K1641">
            <v>44835</v>
          </cell>
          <cell r="L1641">
            <v>6894</v>
          </cell>
          <cell r="M1641">
            <v>8776</v>
          </cell>
          <cell r="N1641">
            <v>4144</v>
          </cell>
          <cell r="O1641">
            <v>450</v>
          </cell>
          <cell r="P1641">
            <v>584</v>
          </cell>
          <cell r="Q1641">
            <v>0.20821917700000001</v>
          </cell>
          <cell r="R1641">
            <v>462.4</v>
          </cell>
          <cell r="S1641">
            <v>777</v>
          </cell>
          <cell r="T1641">
            <v>0.208236808</v>
          </cell>
          <cell r="U1641">
            <v>615.20000000000005</v>
          </cell>
          <cell r="V1641">
            <v>1165</v>
          </cell>
          <cell r="W1641">
            <v>0.20824019899999999</v>
          </cell>
          <cell r="X1641">
            <v>922.4</v>
          </cell>
          <cell r="Y1641">
            <v>1165</v>
          </cell>
          <cell r="Z1641">
            <v>0.20824019899999999</v>
          </cell>
          <cell r="AA1641">
            <v>922.4</v>
          </cell>
          <cell r="AB1641">
            <v>12824286.4</v>
          </cell>
          <cell r="AC1641" t="str">
            <v>Registro Valido</v>
          </cell>
          <cell r="AD1641">
            <v>584</v>
          </cell>
          <cell r="AE1641">
            <v>777</v>
          </cell>
          <cell r="AF1641">
            <v>1165</v>
          </cell>
          <cell r="AG1641">
            <v>1165</v>
          </cell>
          <cell r="AH1641">
            <v>578</v>
          </cell>
          <cell r="AI1641">
            <v>769</v>
          </cell>
          <cell r="AJ1641">
            <v>1153</v>
          </cell>
          <cell r="AK1641">
            <v>1153</v>
          </cell>
          <cell r="AM1641" t="str">
            <v>ALI_45_SEG_7</v>
          </cell>
          <cell r="AN1641" t="str">
            <v>ALI_45_SEG_7_VAL_12824286.4</v>
          </cell>
          <cell r="AO1641">
            <v>6</v>
          </cell>
          <cell r="AP1641">
            <v>12824286.4</v>
          </cell>
          <cell r="AQ1641" t="b">
            <v>1</v>
          </cell>
          <cell r="AR1641" t="str">
            <v>Empate</v>
          </cell>
          <cell r="AS1641" t="str">
            <v>x</v>
          </cell>
          <cell r="AT1641" t="str">
            <v>ALI_45_SEG_7_x</v>
          </cell>
          <cell r="AU1641">
            <v>1</v>
          </cell>
          <cell r="AV1641" t="str">
            <v>Cotizacion Seleccionada</v>
          </cell>
        </row>
        <row r="1642">
          <cell r="A1642" t="str">
            <v>ALI_45_SEG_8</v>
          </cell>
          <cell r="B1642" t="str">
            <v>5to_Evento_973_V2_TRIGUS_17515425.xlsm</v>
          </cell>
          <cell r="C1642">
            <v>45</v>
          </cell>
          <cell r="D1642">
            <v>2075</v>
          </cell>
          <cell r="E1642" t="str">
            <v>Trigus S.A.S.</v>
          </cell>
          <cell r="F1642">
            <v>188</v>
          </cell>
          <cell r="G1642" t="str">
            <v>CEREAL EMPACADO</v>
          </cell>
          <cell r="H1642" t="str">
            <v>45 : Mantecada.</v>
          </cell>
          <cell r="I1642">
            <v>8</v>
          </cell>
          <cell r="J1642" t="str">
            <v>Sitio 1 : CARRERA 127#22G-18 INT 4 - Sitio 2 : SIBERIA KM 7.5 CELTA, LOTE 159 - Sitio 3 : CARRERA 68B #10A-18 - Sitio 4 : CALLE 24F#101B-15 - Sitio 5 : CARRERA 65B#10A-87 - Sitio 6 : AUTO MEDE KM 1,5 P INDUS FLORIDA BOD 23 - Sitio 7 : CARRERA 71 A BIS # 63D-38 -</v>
          </cell>
          <cell r="K1642">
            <v>44835</v>
          </cell>
          <cell r="L1642">
            <v>6654</v>
          </cell>
          <cell r="M1642">
            <v>8470</v>
          </cell>
          <cell r="N1642">
            <v>4000</v>
          </cell>
          <cell r="O1642">
            <v>435</v>
          </cell>
          <cell r="P1642">
            <v>584</v>
          </cell>
          <cell r="Q1642">
            <v>0.20821917700000001</v>
          </cell>
          <cell r="R1642">
            <v>462.4</v>
          </cell>
          <cell r="S1642">
            <v>777</v>
          </cell>
          <cell r="T1642">
            <v>0.208236808</v>
          </cell>
          <cell r="U1642">
            <v>615.20000000000005</v>
          </cell>
          <cell r="V1642">
            <v>1165</v>
          </cell>
          <cell r="W1642">
            <v>0.20824019899999999</v>
          </cell>
          <cell r="X1642">
            <v>922.4</v>
          </cell>
          <cell r="Y1642">
            <v>1165</v>
          </cell>
          <cell r="Z1642">
            <v>0.20824019899999999</v>
          </cell>
          <cell r="AA1642">
            <v>922.4</v>
          </cell>
          <cell r="AB1642">
            <v>12378397.6</v>
          </cell>
          <cell r="AC1642" t="str">
            <v>Registro Valido</v>
          </cell>
          <cell r="AD1642">
            <v>584</v>
          </cell>
          <cell r="AE1642">
            <v>777</v>
          </cell>
          <cell r="AF1642">
            <v>1165</v>
          </cell>
          <cell r="AG1642">
            <v>1165</v>
          </cell>
          <cell r="AH1642">
            <v>578</v>
          </cell>
          <cell r="AI1642">
            <v>769</v>
          </cell>
          <cell r="AJ1642">
            <v>1153</v>
          </cell>
          <cell r="AK1642">
            <v>1153</v>
          </cell>
          <cell r="AM1642" t="str">
            <v>ALI_45_SEG_8</v>
          </cell>
          <cell r="AN1642" t="str">
            <v>ALI_45_SEG_8_VAL_12378397.6</v>
          </cell>
          <cell r="AO1642">
            <v>6</v>
          </cell>
          <cell r="AP1642">
            <v>12378397.6</v>
          </cell>
          <cell r="AQ1642" t="b">
            <v>1</v>
          </cell>
          <cell r="AR1642" t="str">
            <v>Empate</v>
          </cell>
          <cell r="AS1642" t="str">
            <v>x</v>
          </cell>
          <cell r="AT1642" t="str">
            <v>ALI_45_SEG_8_x</v>
          </cell>
          <cell r="AU1642">
            <v>1</v>
          </cell>
          <cell r="AV1642" t="str">
            <v>Cotizacion Seleccionada</v>
          </cell>
        </row>
        <row r="1643">
          <cell r="A1643" t="str">
            <v>ALI_45_SEG_9</v>
          </cell>
          <cell r="B1643" t="str">
            <v>5to_Evento_973_V2_TRIGUS_17515425.xlsm</v>
          </cell>
          <cell r="C1643">
            <v>45</v>
          </cell>
          <cell r="D1643">
            <v>2075</v>
          </cell>
          <cell r="E1643" t="str">
            <v>Trigus S.A.S.</v>
          </cell>
          <cell r="F1643">
            <v>189</v>
          </cell>
          <cell r="G1643" t="str">
            <v>CEREAL EMPACADO</v>
          </cell>
          <cell r="H1643" t="str">
            <v>45 : Mantecada.</v>
          </cell>
          <cell r="I1643">
            <v>9</v>
          </cell>
          <cell r="J1643" t="str">
            <v>Sitio 1 : CARRERA 127#22G-18 INT 4 - Sitio 2 : SIBERIA KM 7.5 CELTA, LOTE 159 - Sitio 3 : CARRERA 68B #10A-18 - Sitio 4 : CALLE 24F#101B-15 - Sitio 5 : CARRERA 65B#10A-87 - Sitio 6 : AUTO MEDE KM 1,5 P INDUS FLORIDA BOD 23 - Sitio 7 : CARRERA 71 A BIS # 63D-38 -</v>
          </cell>
          <cell r="K1643">
            <v>44835</v>
          </cell>
          <cell r="L1643">
            <v>6724</v>
          </cell>
          <cell r="M1643">
            <v>8560</v>
          </cell>
          <cell r="N1643">
            <v>4041</v>
          </cell>
          <cell r="O1643">
            <v>439</v>
          </cell>
          <cell r="P1643">
            <v>584</v>
          </cell>
          <cell r="Q1643">
            <v>0.20821917700000001</v>
          </cell>
          <cell r="R1643">
            <v>462.4</v>
          </cell>
          <cell r="S1643">
            <v>777</v>
          </cell>
          <cell r="T1643">
            <v>0.208236808</v>
          </cell>
          <cell r="U1643">
            <v>615.20000000000005</v>
          </cell>
          <cell r="V1643">
            <v>1165</v>
          </cell>
          <cell r="W1643">
            <v>0.20824019899999999</v>
          </cell>
          <cell r="X1643">
            <v>922.4</v>
          </cell>
          <cell r="Y1643">
            <v>1165</v>
          </cell>
          <cell r="Z1643">
            <v>0.20824019899999999</v>
          </cell>
          <cell r="AA1643">
            <v>922.4</v>
          </cell>
          <cell r="AB1643">
            <v>12507641.6</v>
          </cell>
          <cell r="AC1643" t="str">
            <v>Registro Valido</v>
          </cell>
          <cell r="AD1643">
            <v>584</v>
          </cell>
          <cell r="AE1643">
            <v>777</v>
          </cell>
          <cell r="AF1643">
            <v>1165</v>
          </cell>
          <cell r="AG1643">
            <v>1165</v>
          </cell>
          <cell r="AH1643">
            <v>578</v>
          </cell>
          <cell r="AI1643">
            <v>769</v>
          </cell>
          <cell r="AJ1643">
            <v>1153</v>
          </cell>
          <cell r="AK1643">
            <v>1153</v>
          </cell>
          <cell r="AM1643" t="str">
            <v>ALI_45_SEG_9</v>
          </cell>
          <cell r="AN1643" t="str">
            <v>ALI_45_SEG_9_VAL_12507641.6</v>
          </cell>
          <cell r="AO1643">
            <v>6</v>
          </cell>
          <cell r="AP1643">
            <v>12507641.6</v>
          </cell>
          <cell r="AQ1643" t="b">
            <v>1</v>
          </cell>
          <cell r="AR1643" t="str">
            <v>Empate</v>
          </cell>
          <cell r="AS1643" t="str">
            <v>x</v>
          </cell>
          <cell r="AT1643" t="str">
            <v>ALI_45_SEG_9_x</v>
          </cell>
          <cell r="AU1643">
            <v>1</v>
          </cell>
          <cell r="AV1643" t="str">
            <v>Cotizacion Seleccionada</v>
          </cell>
        </row>
        <row r="1644">
          <cell r="A1644" t="str">
            <v>ALI_45_SEG_10</v>
          </cell>
          <cell r="B1644" t="str">
            <v>5to_Evento_973_V2_TRIGUS_17515425.xlsm</v>
          </cell>
          <cell r="C1644">
            <v>45</v>
          </cell>
          <cell r="D1644">
            <v>2075</v>
          </cell>
          <cell r="E1644" t="str">
            <v>Trigus S.A.S.</v>
          </cell>
          <cell r="F1644">
            <v>190</v>
          </cell>
          <cell r="G1644" t="str">
            <v>CEREAL EMPACADO</v>
          </cell>
          <cell r="H1644" t="str">
            <v>45 : Mantecada.</v>
          </cell>
          <cell r="I1644">
            <v>10</v>
          </cell>
          <cell r="J1644" t="str">
            <v>Sitio 1 : CARRERA 127#22G-18 INT 4 - Sitio 2 : SIBERIA KM 7.5 CELTA, LOTE 159 - Sitio 3 : CARRERA 68B #10A-18 - Sitio 4 : CALLE 24F#101B-15 - Sitio 5 : CARRERA 65B#10A-87 - Sitio 6 : AUTO MEDE KM 1,5 P INDUS FLORIDA BOD 23 - Sitio 7 : CARRERA 71 A BIS # 63D-38 -</v>
          </cell>
          <cell r="K1644">
            <v>44835</v>
          </cell>
          <cell r="L1644">
            <v>6734</v>
          </cell>
          <cell r="M1644">
            <v>8574</v>
          </cell>
          <cell r="N1644">
            <v>4048</v>
          </cell>
          <cell r="O1644">
            <v>440</v>
          </cell>
          <cell r="P1644">
            <v>584</v>
          </cell>
          <cell r="Q1644">
            <v>0.20821917700000001</v>
          </cell>
          <cell r="R1644">
            <v>462.4</v>
          </cell>
          <cell r="S1644">
            <v>777</v>
          </cell>
          <cell r="T1644">
            <v>0.208236808</v>
          </cell>
          <cell r="U1644">
            <v>615.20000000000005</v>
          </cell>
          <cell r="V1644">
            <v>1165</v>
          </cell>
          <cell r="W1644">
            <v>0.20824019899999999</v>
          </cell>
          <cell r="X1644">
            <v>922.4</v>
          </cell>
          <cell r="Y1644">
            <v>1165</v>
          </cell>
          <cell r="Z1644">
            <v>0.20824019899999999</v>
          </cell>
          <cell r="AA1644">
            <v>922.4</v>
          </cell>
          <cell r="AB1644">
            <v>12528257.6</v>
          </cell>
          <cell r="AC1644" t="str">
            <v>Registro Valido</v>
          </cell>
          <cell r="AD1644">
            <v>584</v>
          </cell>
          <cell r="AE1644">
            <v>777</v>
          </cell>
          <cell r="AF1644">
            <v>1165</v>
          </cell>
          <cell r="AG1644">
            <v>1165</v>
          </cell>
          <cell r="AH1644">
            <v>578</v>
          </cell>
          <cell r="AI1644">
            <v>769</v>
          </cell>
          <cell r="AJ1644">
            <v>1153</v>
          </cell>
          <cell r="AK1644">
            <v>1153</v>
          </cell>
          <cell r="AM1644" t="str">
            <v>ALI_45_SEG_10</v>
          </cell>
          <cell r="AN1644" t="str">
            <v>ALI_45_SEG_10_VAL_12528257.6</v>
          </cell>
          <cell r="AO1644">
            <v>5</v>
          </cell>
          <cell r="AP1644">
            <v>12528257.6</v>
          </cell>
          <cell r="AQ1644" t="b">
            <v>1</v>
          </cell>
          <cell r="AR1644" t="str">
            <v>Empate</v>
          </cell>
          <cell r="AS1644" t="str">
            <v>x</v>
          </cell>
          <cell r="AT1644" t="str">
            <v>ALI_45_SEG_10_x</v>
          </cell>
          <cell r="AU1644">
            <v>1</v>
          </cell>
          <cell r="AV1644" t="str">
            <v>Cotizacion Seleccionada</v>
          </cell>
        </row>
        <row r="1645">
          <cell r="A1645" t="str">
            <v>ALI_45_SEG_11</v>
          </cell>
          <cell r="B1645" t="str">
            <v>5to_Evento_973_V2_TRIGUS_17515425.xlsm</v>
          </cell>
          <cell r="C1645">
            <v>45</v>
          </cell>
          <cell r="D1645">
            <v>2075</v>
          </cell>
          <cell r="E1645" t="str">
            <v>Trigus S.A.S.</v>
          </cell>
          <cell r="F1645">
            <v>191</v>
          </cell>
          <cell r="G1645" t="str">
            <v>CEREAL EMPACADO</v>
          </cell>
          <cell r="H1645" t="str">
            <v>45 : Mantecada.</v>
          </cell>
          <cell r="I1645">
            <v>11</v>
          </cell>
          <cell r="J1645" t="str">
            <v>Sitio 1 : CARRERA 127#22G-18 INT 4 - Sitio 2 : SIBERIA KM 7.5 CELTA, LOTE 159 - Sitio 3 : CARRERA 68B #10A-18 - Sitio 4 : CALLE 24F#101B-15 - Sitio 5 : CARRERA 65B#10A-87 - Sitio 6 : AUTO MEDE KM 1,5 P INDUS FLORIDA BOD 23 - Sitio 7 : CARRERA 71 A BIS # 63D-38 -</v>
          </cell>
          <cell r="K1645">
            <v>44835</v>
          </cell>
          <cell r="L1645">
            <v>6632</v>
          </cell>
          <cell r="M1645">
            <v>8443</v>
          </cell>
          <cell r="N1645">
            <v>3986</v>
          </cell>
          <cell r="O1645">
            <v>433</v>
          </cell>
          <cell r="P1645">
            <v>584</v>
          </cell>
          <cell r="Q1645">
            <v>0.20821917700000001</v>
          </cell>
          <cell r="R1645">
            <v>462.4</v>
          </cell>
          <cell r="S1645">
            <v>777</v>
          </cell>
          <cell r="T1645">
            <v>0.208236808</v>
          </cell>
          <cell r="U1645">
            <v>615.20000000000005</v>
          </cell>
          <cell r="V1645">
            <v>1165</v>
          </cell>
          <cell r="W1645">
            <v>0.20824019899999999</v>
          </cell>
          <cell r="X1645">
            <v>922.4</v>
          </cell>
          <cell r="Y1645">
            <v>1165</v>
          </cell>
          <cell r="Z1645">
            <v>0.20824019899999999</v>
          </cell>
          <cell r="AA1645">
            <v>922.4</v>
          </cell>
          <cell r="AB1645">
            <v>12336856</v>
          </cell>
          <cell r="AC1645" t="str">
            <v>Registro Valido</v>
          </cell>
          <cell r="AD1645">
            <v>584</v>
          </cell>
          <cell r="AE1645">
            <v>777</v>
          </cell>
          <cell r="AF1645">
            <v>1165</v>
          </cell>
          <cell r="AG1645">
            <v>1165</v>
          </cell>
          <cell r="AH1645">
            <v>578</v>
          </cell>
          <cell r="AI1645">
            <v>769</v>
          </cell>
          <cell r="AJ1645">
            <v>1153</v>
          </cell>
          <cell r="AK1645">
            <v>1153</v>
          </cell>
          <cell r="AM1645" t="str">
            <v>ALI_45_SEG_11</v>
          </cell>
          <cell r="AN1645" t="str">
            <v>ALI_45_SEG_11_VAL_12336856</v>
          </cell>
          <cell r="AO1645">
            <v>5</v>
          </cell>
          <cell r="AP1645">
            <v>12336856</v>
          </cell>
          <cell r="AQ1645" t="b">
            <v>1</v>
          </cell>
          <cell r="AR1645" t="str">
            <v>Empate</v>
          </cell>
          <cell r="AS1645" t="str">
            <v>x</v>
          </cell>
          <cell r="AT1645" t="str">
            <v>ALI_45_SEG_11_x</v>
          </cell>
          <cell r="AU1645">
            <v>1</v>
          </cell>
          <cell r="AV1645" t="str">
            <v>Cotizacion Seleccionada</v>
          </cell>
        </row>
        <row r="1646">
          <cell r="A1646" t="str">
            <v>ALI_120_SEG_1</v>
          </cell>
          <cell r="B1646" t="str">
            <v>5to_Evento_973_V2_TRIGUS_17515425.xlsm</v>
          </cell>
          <cell r="C1646">
            <v>120</v>
          </cell>
          <cell r="D1646">
            <v>2075</v>
          </cell>
          <cell r="E1646" t="str">
            <v>Trigus S.A.S.</v>
          </cell>
          <cell r="F1646">
            <v>282</v>
          </cell>
          <cell r="G1646" t="str">
            <v>CEREAL EMPACADO</v>
          </cell>
          <cell r="H1646" t="str">
            <v>120 : Torta de platano.</v>
          </cell>
          <cell r="I1646">
            <v>1</v>
          </cell>
          <cell r="J1646" t="str">
            <v>Sitio 1 : CARRERA 127#22G-18 INT 4 - Sitio 2 : SIBERIA KM 7.5 CELTA, LOTE 159 - Sitio 3 : CARRERA 68B #10A-18 - Sitio 4 : CALLE 24F#101B-15 - Sitio 5 : CARRERA 65B#10A-87 - Sitio 6 : AUTO MEDE KM 1,5 P INDUS FLORIDA BOD 23 - Sitio 7 : CARRERA 71 A BIS # 63D-38 -</v>
          </cell>
          <cell r="K1646">
            <v>44835</v>
          </cell>
          <cell r="L1646">
            <v>6888</v>
          </cell>
          <cell r="M1646">
            <v>7856</v>
          </cell>
          <cell r="N1646">
            <v>4586</v>
          </cell>
          <cell r="O1646">
            <v>270</v>
          </cell>
          <cell r="P1646">
            <v>516</v>
          </cell>
          <cell r="Q1646">
            <v>0.15</v>
          </cell>
          <cell r="R1646">
            <v>438.6</v>
          </cell>
          <cell r="S1646">
            <v>688</v>
          </cell>
          <cell r="T1646">
            <v>0.15</v>
          </cell>
          <cell r="U1646">
            <v>584.79999999999995</v>
          </cell>
          <cell r="V1646">
            <v>859</v>
          </cell>
          <cell r="W1646">
            <v>0.2074</v>
          </cell>
          <cell r="X1646">
            <v>680.84</v>
          </cell>
          <cell r="Y1646">
            <v>859</v>
          </cell>
          <cell r="Z1646">
            <v>0.2074</v>
          </cell>
          <cell r="AA1646">
            <v>680.84</v>
          </cell>
          <cell r="AB1646">
            <v>10921424.640000001</v>
          </cell>
          <cell r="AC1646" t="str">
            <v>Registro Valido</v>
          </cell>
          <cell r="AD1646">
            <v>516</v>
          </cell>
          <cell r="AE1646">
            <v>688</v>
          </cell>
          <cell r="AF1646">
            <v>859</v>
          </cell>
          <cell r="AG1646">
            <v>859</v>
          </cell>
          <cell r="AH1646">
            <v>512</v>
          </cell>
          <cell r="AI1646">
            <v>681</v>
          </cell>
          <cell r="AJ1646">
            <v>851</v>
          </cell>
          <cell r="AK1646">
            <v>851</v>
          </cell>
          <cell r="AM1646" t="str">
            <v>ALI_120_SEG_1</v>
          </cell>
          <cell r="AN1646" t="str">
            <v>ALI_120_SEG_1_VAL_10921424.64</v>
          </cell>
          <cell r="AO1646">
            <v>6</v>
          </cell>
          <cell r="AP1646">
            <v>10921424.640000001</v>
          </cell>
          <cell r="AQ1646" t="b">
            <v>1</v>
          </cell>
          <cell r="AR1646" t="str">
            <v/>
          </cell>
          <cell r="AS1646" t="str">
            <v>X</v>
          </cell>
          <cell r="AT1646" t="str">
            <v>ALI_120_SEG_1_X</v>
          </cell>
          <cell r="AU1646">
            <v>1</v>
          </cell>
          <cell r="AV1646" t="str">
            <v>Cotizacion Seleccionada</v>
          </cell>
        </row>
        <row r="1647">
          <cell r="A1647" t="str">
            <v>ALI_120_SEG_2</v>
          </cell>
          <cell r="B1647" t="str">
            <v>5to_Evento_973_V2_TRIGUS_17515425.xlsm</v>
          </cell>
          <cell r="C1647">
            <v>120</v>
          </cell>
          <cell r="D1647">
            <v>2075</v>
          </cell>
          <cell r="E1647" t="str">
            <v>Trigus S.A.S.</v>
          </cell>
          <cell r="F1647">
            <v>283</v>
          </cell>
          <cell r="G1647" t="str">
            <v>CEREAL EMPACADO</v>
          </cell>
          <cell r="H1647" t="str">
            <v>120 : Torta de platano.</v>
          </cell>
          <cell r="I1647">
            <v>2</v>
          </cell>
          <cell r="J1647" t="str">
            <v>Sitio 1 : CARRERA 127#22G-18 INT 4 - Sitio 2 : SIBERIA KM 7.5 CELTA, LOTE 159 - Sitio 3 : CARRERA 68B #10A-18 - Sitio 4 : CALLE 24F#101B-15 - Sitio 5 : CARRERA 65B#10A-87 - Sitio 6 : AUTO MEDE KM 1,5 P INDUS FLORIDA BOD 23 - Sitio 7 : CARRERA 71 A BIS # 63D-38 -</v>
          </cell>
          <cell r="K1647">
            <v>44835</v>
          </cell>
          <cell r="L1647">
            <v>7046</v>
          </cell>
          <cell r="M1647">
            <v>8034</v>
          </cell>
          <cell r="N1647">
            <v>4689</v>
          </cell>
          <cell r="O1647">
            <v>276</v>
          </cell>
          <cell r="P1647">
            <v>516</v>
          </cell>
          <cell r="Q1647">
            <v>0.15</v>
          </cell>
          <cell r="R1647">
            <v>438.6</v>
          </cell>
          <cell r="S1647">
            <v>688</v>
          </cell>
          <cell r="T1647">
            <v>0.15</v>
          </cell>
          <cell r="U1647">
            <v>584.79999999999995</v>
          </cell>
          <cell r="V1647">
            <v>859</v>
          </cell>
          <cell r="W1647">
            <v>0.2074</v>
          </cell>
          <cell r="X1647">
            <v>680.84</v>
          </cell>
          <cell r="Y1647">
            <v>859</v>
          </cell>
          <cell r="Z1647">
            <v>0.2074</v>
          </cell>
          <cell r="AA1647">
            <v>680.84</v>
          </cell>
          <cell r="AB1647">
            <v>11169029.399999999</v>
          </cell>
          <cell r="AC1647" t="str">
            <v>Registro Valido</v>
          </cell>
          <cell r="AD1647">
            <v>516</v>
          </cell>
          <cell r="AE1647">
            <v>688</v>
          </cell>
          <cell r="AF1647">
            <v>859</v>
          </cell>
          <cell r="AG1647">
            <v>859</v>
          </cell>
          <cell r="AH1647">
            <v>512</v>
          </cell>
          <cell r="AI1647">
            <v>681</v>
          </cell>
          <cell r="AJ1647">
            <v>851</v>
          </cell>
          <cell r="AK1647">
            <v>851</v>
          </cell>
          <cell r="AM1647" t="str">
            <v>ALI_120_SEG_2</v>
          </cell>
          <cell r="AN1647" t="str">
            <v>ALI_120_SEG_2_VAL_11169029.4</v>
          </cell>
          <cell r="AO1647">
            <v>6</v>
          </cell>
          <cell r="AP1647">
            <v>11169029.399999999</v>
          </cell>
          <cell r="AQ1647" t="b">
            <v>1</v>
          </cell>
          <cell r="AR1647" t="str">
            <v/>
          </cell>
          <cell r="AS1647" t="str">
            <v>X</v>
          </cell>
          <cell r="AT1647" t="str">
            <v>ALI_120_SEG_2_X</v>
          </cell>
          <cell r="AU1647">
            <v>1</v>
          </cell>
          <cell r="AV1647" t="str">
            <v>Cotizacion Seleccionada</v>
          </cell>
        </row>
        <row r="1648">
          <cell r="A1648" t="str">
            <v>ALI_120_SEG_3</v>
          </cell>
          <cell r="B1648" t="str">
            <v>5to_Evento_973_V2_TRIGUS_17515425.xlsm</v>
          </cell>
          <cell r="C1648">
            <v>120</v>
          </cell>
          <cell r="D1648">
            <v>2075</v>
          </cell>
          <cell r="E1648" t="str">
            <v>Trigus S.A.S.</v>
          </cell>
          <cell r="F1648">
            <v>284</v>
          </cell>
          <cell r="G1648" t="str">
            <v>CEREAL EMPACADO</v>
          </cell>
          <cell r="H1648" t="str">
            <v>120 : Torta de platano.</v>
          </cell>
          <cell r="I1648">
            <v>3</v>
          </cell>
          <cell r="J1648" t="str">
            <v>Sitio 1 : CARRERA 127#22G-18 INT 4 - Sitio 2 : SIBERIA KM 7.5 CELTA, LOTE 159 - Sitio 3 : CARRERA 68B #10A-18 - Sitio 4 : CALLE 24F#101B-15 - Sitio 5 : CARRERA 65B#10A-87 - Sitio 6 : AUTO MEDE KM 1,5 P INDUS FLORIDA BOD 23 - Sitio 7 : CARRERA 71 A BIS # 63D-38 -</v>
          </cell>
          <cell r="K1648">
            <v>44835</v>
          </cell>
          <cell r="L1648">
            <v>7003</v>
          </cell>
          <cell r="M1648">
            <v>7985</v>
          </cell>
          <cell r="N1648">
            <v>4661</v>
          </cell>
          <cell r="O1648">
            <v>275</v>
          </cell>
          <cell r="P1648">
            <v>516</v>
          </cell>
          <cell r="Q1648">
            <v>0.15</v>
          </cell>
          <cell r="R1648">
            <v>438.6</v>
          </cell>
          <cell r="S1648">
            <v>688</v>
          </cell>
          <cell r="T1648">
            <v>0.15</v>
          </cell>
          <cell r="U1648">
            <v>584.79999999999995</v>
          </cell>
          <cell r="V1648">
            <v>859</v>
          </cell>
          <cell r="W1648">
            <v>0.2074</v>
          </cell>
          <cell r="X1648">
            <v>680.84</v>
          </cell>
          <cell r="Y1648">
            <v>859</v>
          </cell>
          <cell r="Z1648">
            <v>0.2074</v>
          </cell>
          <cell r="AA1648">
            <v>680.84</v>
          </cell>
          <cell r="AB1648">
            <v>11101770.040000001</v>
          </cell>
          <cell r="AC1648" t="str">
            <v>Registro Valido</v>
          </cell>
          <cell r="AD1648">
            <v>516</v>
          </cell>
          <cell r="AE1648">
            <v>688</v>
          </cell>
          <cell r="AF1648">
            <v>859</v>
          </cell>
          <cell r="AG1648">
            <v>859</v>
          </cell>
          <cell r="AH1648">
            <v>512</v>
          </cell>
          <cell r="AI1648">
            <v>681</v>
          </cell>
          <cell r="AJ1648">
            <v>851</v>
          </cell>
          <cell r="AK1648">
            <v>851</v>
          </cell>
          <cell r="AM1648" t="str">
            <v>ALI_120_SEG_3</v>
          </cell>
          <cell r="AN1648" t="str">
            <v>ALI_120_SEG_3_VAL_11101770.04</v>
          </cell>
          <cell r="AO1648">
            <v>6</v>
          </cell>
          <cell r="AP1648">
            <v>11101770.040000001</v>
          </cell>
          <cell r="AQ1648" t="b">
            <v>1</v>
          </cell>
          <cell r="AR1648" t="str">
            <v/>
          </cell>
          <cell r="AS1648" t="str">
            <v>X</v>
          </cell>
          <cell r="AT1648" t="str">
            <v>ALI_120_SEG_3_X</v>
          </cell>
          <cell r="AU1648">
            <v>1</v>
          </cell>
          <cell r="AV1648" t="str">
            <v>Cotizacion Seleccionada</v>
          </cell>
        </row>
        <row r="1649">
          <cell r="A1649" t="str">
            <v>ALI_120_SEG_4</v>
          </cell>
          <cell r="B1649" t="str">
            <v>5to_Evento_973_V2_TRIGUS_17515425.xlsm</v>
          </cell>
          <cell r="C1649">
            <v>120</v>
          </cell>
          <cell r="D1649">
            <v>2075</v>
          </cell>
          <cell r="E1649" t="str">
            <v>Trigus S.A.S.</v>
          </cell>
          <cell r="F1649">
            <v>285</v>
          </cell>
          <cell r="G1649" t="str">
            <v>CEREAL EMPACADO</v>
          </cell>
          <cell r="H1649" t="str">
            <v>120 : Torta de platano.</v>
          </cell>
          <cell r="I1649">
            <v>4</v>
          </cell>
          <cell r="J1649" t="str">
            <v>Sitio 1 : CARRERA 127#22G-18 INT 4 - Sitio 2 : SIBERIA KM 7.5 CELTA, LOTE 159 - Sitio 3 : CARRERA 68B #10A-18 - Sitio 4 : CALLE 24F#101B-15 - Sitio 5 : CARRERA 65B#10A-87 - Sitio 6 : AUTO MEDE KM 1,5 P INDUS FLORIDA BOD 23 - Sitio 7 : CARRERA 71 A BIS # 63D-38 -</v>
          </cell>
          <cell r="K1649">
            <v>44835</v>
          </cell>
          <cell r="L1649">
            <v>7471</v>
          </cell>
          <cell r="M1649">
            <v>8511</v>
          </cell>
          <cell r="N1649">
            <v>4954</v>
          </cell>
          <cell r="O1649">
            <v>293</v>
          </cell>
          <cell r="P1649">
            <v>516</v>
          </cell>
          <cell r="Q1649">
            <v>0.15</v>
          </cell>
          <cell r="R1649">
            <v>438.6</v>
          </cell>
          <cell r="S1649">
            <v>688</v>
          </cell>
          <cell r="T1649">
            <v>0.15</v>
          </cell>
          <cell r="U1649">
            <v>584.79999999999995</v>
          </cell>
          <cell r="V1649">
            <v>859</v>
          </cell>
          <cell r="W1649">
            <v>0.2074</v>
          </cell>
          <cell r="X1649">
            <v>680.84</v>
          </cell>
          <cell r="Y1649">
            <v>859</v>
          </cell>
          <cell r="Z1649">
            <v>0.2074</v>
          </cell>
          <cell r="AA1649">
            <v>680.84</v>
          </cell>
          <cell r="AB1649">
            <v>11826380.880000001</v>
          </cell>
          <cell r="AC1649" t="str">
            <v>Registro Valido</v>
          </cell>
          <cell r="AD1649">
            <v>516</v>
          </cell>
          <cell r="AE1649">
            <v>688</v>
          </cell>
          <cell r="AF1649">
            <v>859</v>
          </cell>
          <cell r="AG1649">
            <v>859</v>
          </cell>
          <cell r="AH1649">
            <v>512</v>
          </cell>
          <cell r="AI1649">
            <v>681</v>
          </cell>
          <cell r="AJ1649">
            <v>851</v>
          </cell>
          <cell r="AK1649">
            <v>851</v>
          </cell>
          <cell r="AM1649" t="str">
            <v>ALI_120_SEG_4</v>
          </cell>
          <cell r="AN1649" t="str">
            <v>ALI_120_SEG_4_VAL_11826380.88</v>
          </cell>
          <cell r="AO1649">
            <v>5</v>
          </cell>
          <cell r="AP1649">
            <v>11826380.880000001</v>
          </cell>
          <cell r="AQ1649" t="b">
            <v>1</v>
          </cell>
          <cell r="AR1649" t="str">
            <v/>
          </cell>
          <cell r="AS1649" t="str">
            <v>X</v>
          </cell>
          <cell r="AT1649" t="str">
            <v>ALI_120_SEG_4_X</v>
          </cell>
          <cell r="AU1649">
            <v>1</v>
          </cell>
          <cell r="AV1649" t="str">
            <v>Cotizacion Seleccionada</v>
          </cell>
        </row>
        <row r="1650">
          <cell r="A1650" t="str">
            <v>ALI_120_SEG_5</v>
          </cell>
          <cell r="B1650" t="str">
            <v>5to_Evento_973_V2_TRIGUS_17515425.xlsm</v>
          </cell>
          <cell r="C1650">
            <v>120</v>
          </cell>
          <cell r="D1650">
            <v>2075</v>
          </cell>
          <cell r="E1650" t="str">
            <v>Trigus S.A.S.</v>
          </cell>
          <cell r="F1650">
            <v>286</v>
          </cell>
          <cell r="G1650" t="str">
            <v>CEREAL EMPACADO</v>
          </cell>
          <cell r="H1650" t="str">
            <v>120 : Torta de platano.</v>
          </cell>
          <cell r="I1650">
            <v>5</v>
          </cell>
          <cell r="J1650" t="str">
            <v>Sitio 1 : CARRERA 127#22G-18 INT 4 - Sitio 2 : SIBERIA KM 7.5 CELTA, LOTE 159 - Sitio 3 : CARRERA 68B #10A-18 - Sitio 4 : CALLE 24F#101B-15 - Sitio 5 : CARRERA 65B#10A-87 - Sitio 6 : AUTO MEDE KM 1,5 P INDUS FLORIDA BOD 23 - Sitio 7 : CARRERA 71 A BIS # 63D-38 -</v>
          </cell>
          <cell r="K1650">
            <v>44835</v>
          </cell>
          <cell r="L1650">
            <v>6946</v>
          </cell>
          <cell r="M1650">
            <v>7913</v>
          </cell>
          <cell r="N1650">
            <v>4606</v>
          </cell>
          <cell r="O1650">
            <v>272</v>
          </cell>
          <cell r="P1650">
            <v>516</v>
          </cell>
          <cell r="Q1650">
            <v>0.15</v>
          </cell>
          <cell r="R1650">
            <v>438.6</v>
          </cell>
          <cell r="S1650">
            <v>688</v>
          </cell>
          <cell r="T1650">
            <v>0.15</v>
          </cell>
          <cell r="U1650">
            <v>584.79999999999995</v>
          </cell>
          <cell r="V1650">
            <v>859</v>
          </cell>
          <cell r="W1650">
            <v>0.2074</v>
          </cell>
          <cell r="X1650">
            <v>680.84</v>
          </cell>
          <cell r="Y1650">
            <v>859</v>
          </cell>
          <cell r="Z1650">
            <v>0.2074</v>
          </cell>
          <cell r="AA1650">
            <v>680.84</v>
          </cell>
          <cell r="AB1650">
            <v>10995175.52</v>
          </cell>
          <cell r="AC1650" t="str">
            <v>Registro Valido</v>
          </cell>
          <cell r="AD1650">
            <v>516</v>
          </cell>
          <cell r="AE1650">
            <v>688</v>
          </cell>
          <cell r="AF1650">
            <v>859</v>
          </cell>
          <cell r="AG1650">
            <v>859</v>
          </cell>
          <cell r="AH1650">
            <v>512</v>
          </cell>
          <cell r="AI1650">
            <v>681</v>
          </cell>
          <cell r="AJ1650">
            <v>851</v>
          </cell>
          <cell r="AK1650">
            <v>851</v>
          </cell>
          <cell r="AM1650" t="str">
            <v>ALI_120_SEG_5</v>
          </cell>
          <cell r="AN1650" t="str">
            <v>ALI_120_SEG_5_VAL_10995175.52</v>
          </cell>
          <cell r="AO1650">
            <v>5</v>
          </cell>
          <cell r="AP1650">
            <v>10995175.52</v>
          </cell>
          <cell r="AQ1650" t="b">
            <v>1</v>
          </cell>
          <cell r="AR1650" t="str">
            <v/>
          </cell>
          <cell r="AS1650" t="str">
            <v>X</v>
          </cell>
          <cell r="AT1650" t="str">
            <v>ALI_120_SEG_5_X</v>
          </cell>
          <cell r="AU1650">
            <v>1</v>
          </cell>
          <cell r="AV1650" t="str">
            <v>Cotizacion Seleccionada</v>
          </cell>
        </row>
        <row r="1651">
          <cell r="A1651" t="str">
            <v>ALI_120_SEG_6</v>
          </cell>
          <cell r="B1651" t="str">
            <v>5to_Evento_973_V2_TRIGUS_17515425.xlsm</v>
          </cell>
          <cell r="C1651">
            <v>120</v>
          </cell>
          <cell r="D1651">
            <v>2075</v>
          </cell>
          <cell r="E1651" t="str">
            <v>Trigus S.A.S.</v>
          </cell>
          <cell r="F1651">
            <v>287</v>
          </cell>
          <cell r="G1651" t="str">
            <v>CEREAL EMPACADO</v>
          </cell>
          <cell r="H1651" t="str">
            <v>120 : Torta de platano.</v>
          </cell>
          <cell r="I1651">
            <v>6</v>
          </cell>
          <cell r="J1651" t="str">
            <v>Sitio 1 : CARRERA 127#22G-18 INT 4 - Sitio 2 : SIBERIA KM 7.5 CELTA, LOTE 159 - Sitio 3 : CARRERA 68B #10A-18 - Sitio 4 : CALLE 24F#101B-15 - Sitio 5 : CARRERA 65B#10A-87 - Sitio 6 : AUTO MEDE KM 1,5 P INDUS FLORIDA BOD 23 - Sitio 7 : CARRERA 71 A BIS # 63D-38 -</v>
          </cell>
          <cell r="K1651">
            <v>44835</v>
          </cell>
          <cell r="L1651">
            <v>7519</v>
          </cell>
          <cell r="M1651">
            <v>8566</v>
          </cell>
          <cell r="N1651">
            <v>4985</v>
          </cell>
          <cell r="O1651">
            <v>295</v>
          </cell>
          <cell r="P1651">
            <v>516</v>
          </cell>
          <cell r="Q1651">
            <v>0.15</v>
          </cell>
          <cell r="R1651">
            <v>438.6</v>
          </cell>
          <cell r="S1651">
            <v>688</v>
          </cell>
          <cell r="T1651">
            <v>0.15</v>
          </cell>
          <cell r="U1651">
            <v>584.79999999999995</v>
          </cell>
          <cell r="V1651">
            <v>859</v>
          </cell>
          <cell r="W1651">
            <v>0.2074</v>
          </cell>
          <cell r="X1651">
            <v>680.84</v>
          </cell>
          <cell r="Y1651">
            <v>859</v>
          </cell>
          <cell r="Z1651">
            <v>0.2074</v>
          </cell>
          <cell r="AA1651">
            <v>680.84</v>
          </cell>
          <cell r="AB1651">
            <v>11902065.400000002</v>
          </cell>
          <cell r="AC1651" t="str">
            <v>Registro Valido</v>
          </cell>
          <cell r="AD1651">
            <v>516</v>
          </cell>
          <cell r="AE1651">
            <v>688</v>
          </cell>
          <cell r="AF1651">
            <v>859</v>
          </cell>
          <cell r="AG1651">
            <v>859</v>
          </cell>
          <cell r="AH1651">
            <v>512</v>
          </cell>
          <cell r="AI1651">
            <v>681</v>
          </cell>
          <cell r="AJ1651">
            <v>851</v>
          </cell>
          <cell r="AK1651">
            <v>851</v>
          </cell>
          <cell r="AM1651" t="str">
            <v>ALI_120_SEG_6</v>
          </cell>
          <cell r="AN1651" t="str">
            <v>ALI_120_SEG_6_VAL_11902065.4</v>
          </cell>
          <cell r="AO1651">
            <v>5</v>
          </cell>
          <cell r="AP1651">
            <v>11902065.400000002</v>
          </cell>
          <cell r="AQ1651" t="b">
            <v>1</v>
          </cell>
          <cell r="AR1651" t="str">
            <v/>
          </cell>
          <cell r="AS1651" t="str">
            <v>X</v>
          </cell>
          <cell r="AT1651" t="str">
            <v>ALI_120_SEG_6_X</v>
          </cell>
          <cell r="AU1651">
            <v>1</v>
          </cell>
          <cell r="AV1651" t="str">
            <v>Cotizacion Seleccionada</v>
          </cell>
        </row>
        <row r="1652">
          <cell r="A1652" t="str">
            <v>ALI_120_SEG_7</v>
          </cell>
          <cell r="B1652" t="str">
            <v>5to_Evento_973_V2_TRIGUS_17515425.xlsm</v>
          </cell>
          <cell r="C1652">
            <v>120</v>
          </cell>
          <cell r="D1652">
            <v>2075</v>
          </cell>
          <cell r="E1652" t="str">
            <v>Trigus S.A.S.</v>
          </cell>
          <cell r="F1652">
            <v>288</v>
          </cell>
          <cell r="G1652" t="str">
            <v>CEREAL EMPACADO</v>
          </cell>
          <cell r="H1652" t="str">
            <v>120 : Torta de platano.</v>
          </cell>
          <cell r="I1652">
            <v>7</v>
          </cell>
          <cell r="J1652" t="str">
            <v>Sitio 1 : CARRERA 127#22G-18 INT 4 - Sitio 2 : SIBERIA KM 7.5 CELTA, LOTE 159 - Sitio 3 : CARRERA 68B #10A-18 - Sitio 4 : CALLE 24F#101B-15 - Sitio 5 : CARRERA 65B#10A-87 - Sitio 6 : AUTO MEDE KM 1,5 P INDUS FLORIDA BOD 23 - Sitio 7 : CARRERA 71 A BIS # 63D-38 -</v>
          </cell>
          <cell r="K1652">
            <v>44835</v>
          </cell>
          <cell r="L1652">
            <v>7678</v>
          </cell>
          <cell r="M1652">
            <v>8747</v>
          </cell>
          <cell r="N1652">
            <v>5091</v>
          </cell>
          <cell r="O1652">
            <v>300</v>
          </cell>
          <cell r="P1652">
            <v>516</v>
          </cell>
          <cell r="Q1652">
            <v>0.15</v>
          </cell>
          <cell r="R1652">
            <v>438.6</v>
          </cell>
          <cell r="S1652">
            <v>688</v>
          </cell>
          <cell r="T1652">
            <v>0.15</v>
          </cell>
          <cell r="U1652">
            <v>584.79999999999995</v>
          </cell>
          <cell r="V1652">
            <v>859</v>
          </cell>
          <cell r="W1652">
            <v>0.2074</v>
          </cell>
          <cell r="X1652">
            <v>680.84</v>
          </cell>
          <cell r="Y1652">
            <v>859</v>
          </cell>
          <cell r="Z1652">
            <v>0.2074</v>
          </cell>
          <cell r="AA1652">
            <v>680.84</v>
          </cell>
          <cell r="AB1652">
            <v>12153224.84</v>
          </cell>
          <cell r="AC1652" t="str">
            <v>Registro Valido</v>
          </cell>
          <cell r="AD1652">
            <v>516</v>
          </cell>
          <cell r="AE1652">
            <v>688</v>
          </cell>
          <cell r="AF1652">
            <v>859</v>
          </cell>
          <cell r="AG1652">
            <v>859</v>
          </cell>
          <cell r="AH1652">
            <v>512</v>
          </cell>
          <cell r="AI1652">
            <v>681</v>
          </cell>
          <cell r="AJ1652">
            <v>851</v>
          </cell>
          <cell r="AK1652">
            <v>851</v>
          </cell>
          <cell r="AM1652" t="str">
            <v>ALI_120_SEG_7</v>
          </cell>
          <cell r="AN1652" t="str">
            <v>ALI_120_SEG_7_VAL_12153224.84</v>
          </cell>
          <cell r="AO1652">
            <v>5</v>
          </cell>
          <cell r="AP1652">
            <v>12153224.84</v>
          </cell>
          <cell r="AQ1652" t="b">
            <v>1</v>
          </cell>
          <cell r="AR1652" t="str">
            <v/>
          </cell>
          <cell r="AS1652" t="str">
            <v>X</v>
          </cell>
          <cell r="AT1652" t="str">
            <v>ALI_120_SEG_7_X</v>
          </cell>
          <cell r="AU1652">
            <v>1</v>
          </cell>
          <cell r="AV1652" t="str">
            <v>Cotizacion Seleccionada</v>
          </cell>
        </row>
        <row r="1653">
          <cell r="A1653" t="str">
            <v>ALI_120_SEG_8</v>
          </cell>
          <cell r="B1653" t="str">
            <v>5to_Evento_973_V2_TRIGUS_17515425.xlsm</v>
          </cell>
          <cell r="C1653">
            <v>120</v>
          </cell>
          <cell r="D1653">
            <v>2075</v>
          </cell>
          <cell r="E1653" t="str">
            <v>Trigus S.A.S.</v>
          </cell>
          <cell r="F1653">
            <v>289</v>
          </cell>
          <cell r="G1653" t="str">
            <v>CEREAL EMPACADO</v>
          </cell>
          <cell r="H1653" t="str">
            <v>120 : Torta de platano.</v>
          </cell>
          <cell r="I1653">
            <v>8</v>
          </cell>
          <cell r="J1653" t="str">
            <v>Sitio 1 : CARRERA 127#22G-18 INT 4 - Sitio 2 : SIBERIA KM 7.5 CELTA, LOTE 159 - Sitio 3 : CARRERA 68B #10A-18 - Sitio 4 : CALLE 24F#101B-15 - Sitio 5 : CARRERA 65B#10A-87 - Sitio 6 : AUTO MEDE KM 1,5 P INDUS FLORIDA BOD 23 - Sitio 7 : CARRERA 71 A BIS # 63D-38 -</v>
          </cell>
          <cell r="K1653">
            <v>44835</v>
          </cell>
          <cell r="L1653">
            <v>7410</v>
          </cell>
          <cell r="M1653">
            <v>8441</v>
          </cell>
          <cell r="N1653">
            <v>4914</v>
          </cell>
          <cell r="O1653">
            <v>291</v>
          </cell>
          <cell r="P1653">
            <v>516</v>
          </cell>
          <cell r="Q1653">
            <v>0.15</v>
          </cell>
          <cell r="R1653">
            <v>438.6</v>
          </cell>
          <cell r="S1653">
            <v>688</v>
          </cell>
          <cell r="T1653">
            <v>0.15</v>
          </cell>
          <cell r="U1653">
            <v>584.79999999999995</v>
          </cell>
          <cell r="V1653">
            <v>859</v>
          </cell>
          <cell r="W1653">
            <v>0.2074</v>
          </cell>
          <cell r="X1653">
            <v>680.84</v>
          </cell>
          <cell r="Y1653">
            <v>859</v>
          </cell>
          <cell r="Z1653">
            <v>0.2074</v>
          </cell>
          <cell r="AA1653">
            <v>680.84</v>
          </cell>
          <cell r="AB1653">
            <v>11730095</v>
          </cell>
          <cell r="AC1653" t="str">
            <v>Registro Valido</v>
          </cell>
          <cell r="AD1653">
            <v>516</v>
          </cell>
          <cell r="AE1653">
            <v>688</v>
          </cell>
          <cell r="AF1653">
            <v>859</v>
          </cell>
          <cell r="AG1653">
            <v>859</v>
          </cell>
          <cell r="AH1653">
            <v>512</v>
          </cell>
          <cell r="AI1653">
            <v>681</v>
          </cell>
          <cell r="AJ1653">
            <v>851</v>
          </cell>
          <cell r="AK1653">
            <v>851</v>
          </cell>
          <cell r="AM1653" t="str">
            <v>ALI_120_SEG_8</v>
          </cell>
          <cell r="AN1653" t="str">
            <v>ALI_120_SEG_8_VAL_11730095</v>
          </cell>
          <cell r="AO1653">
            <v>5</v>
          </cell>
          <cell r="AP1653">
            <v>11730095</v>
          </cell>
          <cell r="AQ1653" t="b">
            <v>1</v>
          </cell>
          <cell r="AR1653" t="str">
            <v/>
          </cell>
          <cell r="AS1653" t="str">
            <v>X</v>
          </cell>
          <cell r="AT1653" t="str">
            <v>ALI_120_SEG_8_X</v>
          </cell>
          <cell r="AU1653">
            <v>1</v>
          </cell>
          <cell r="AV1653" t="str">
            <v>Cotizacion Seleccionada</v>
          </cell>
        </row>
        <row r="1654">
          <cell r="A1654" t="str">
            <v>ALI_120_SEG_9</v>
          </cell>
          <cell r="B1654" t="str">
            <v>5to_Evento_973_V2_TRIGUS_17515425.xlsm</v>
          </cell>
          <cell r="C1654">
            <v>120</v>
          </cell>
          <cell r="D1654">
            <v>2075</v>
          </cell>
          <cell r="E1654" t="str">
            <v>Trigus S.A.S.</v>
          </cell>
          <cell r="F1654">
            <v>290</v>
          </cell>
          <cell r="G1654" t="str">
            <v>CEREAL EMPACADO</v>
          </cell>
          <cell r="H1654" t="str">
            <v>120 : Torta de platano.</v>
          </cell>
          <cell r="I1654">
            <v>9</v>
          </cell>
          <cell r="J1654" t="str">
            <v>Sitio 1 : CARRERA 127#22G-18 INT 4 - Sitio 2 : SIBERIA KM 7.5 CELTA, LOTE 159 - Sitio 3 : CARRERA 68B #10A-18 - Sitio 4 : CALLE 24F#101B-15 - Sitio 5 : CARRERA 65B#10A-87 - Sitio 6 : AUTO MEDE KM 1,5 P INDUS FLORIDA BOD 23 - Sitio 7 : CARRERA 71 A BIS # 63D-38 -</v>
          </cell>
          <cell r="K1654">
            <v>44835</v>
          </cell>
          <cell r="L1654">
            <v>7489</v>
          </cell>
          <cell r="M1654">
            <v>8532</v>
          </cell>
          <cell r="N1654">
            <v>4965</v>
          </cell>
          <cell r="O1654">
            <v>294</v>
          </cell>
          <cell r="P1654">
            <v>516</v>
          </cell>
          <cell r="Q1654">
            <v>0.15</v>
          </cell>
          <cell r="R1654">
            <v>438.6</v>
          </cell>
          <cell r="S1654">
            <v>688</v>
          </cell>
          <cell r="T1654">
            <v>0.15</v>
          </cell>
          <cell r="U1654">
            <v>584.79999999999995</v>
          </cell>
          <cell r="V1654">
            <v>859</v>
          </cell>
          <cell r="W1654">
            <v>0.2074</v>
          </cell>
          <cell r="X1654">
            <v>680.84</v>
          </cell>
          <cell r="Y1654">
            <v>859</v>
          </cell>
          <cell r="Z1654">
            <v>0.2074</v>
          </cell>
          <cell r="AA1654">
            <v>680.84</v>
          </cell>
          <cell r="AB1654">
            <v>11854726.560000001</v>
          </cell>
          <cell r="AC1654" t="str">
            <v>Registro Valido</v>
          </cell>
          <cell r="AD1654">
            <v>516</v>
          </cell>
          <cell r="AE1654">
            <v>688</v>
          </cell>
          <cell r="AF1654">
            <v>859</v>
          </cell>
          <cell r="AG1654">
            <v>859</v>
          </cell>
          <cell r="AH1654">
            <v>512</v>
          </cell>
          <cell r="AI1654">
            <v>681</v>
          </cell>
          <cell r="AJ1654">
            <v>851</v>
          </cell>
          <cell r="AK1654">
            <v>851</v>
          </cell>
          <cell r="AM1654" t="str">
            <v>ALI_120_SEG_9</v>
          </cell>
          <cell r="AN1654" t="str">
            <v>ALI_120_SEG_9_VAL_11854726.56</v>
          </cell>
          <cell r="AO1654">
            <v>5</v>
          </cell>
          <cell r="AP1654">
            <v>11854726.560000001</v>
          </cell>
          <cell r="AQ1654" t="b">
            <v>1</v>
          </cell>
          <cell r="AR1654" t="str">
            <v/>
          </cell>
          <cell r="AS1654" t="str">
            <v>X</v>
          </cell>
          <cell r="AT1654" t="str">
            <v>ALI_120_SEG_9_X</v>
          </cell>
          <cell r="AU1654">
            <v>1</v>
          </cell>
          <cell r="AV1654" t="str">
            <v>Cotizacion Seleccionada</v>
          </cell>
        </row>
        <row r="1655">
          <cell r="A1655" t="str">
            <v>ALI_120_SEG_10</v>
          </cell>
          <cell r="B1655" t="str">
            <v>5to_Evento_973_V2_TRIGUS_17515425.xlsm</v>
          </cell>
          <cell r="C1655">
            <v>120</v>
          </cell>
          <cell r="D1655">
            <v>2075</v>
          </cell>
          <cell r="E1655" t="str">
            <v>Trigus S.A.S.</v>
          </cell>
          <cell r="F1655">
            <v>291</v>
          </cell>
          <cell r="G1655" t="str">
            <v>CEREAL EMPACADO</v>
          </cell>
          <cell r="H1655" t="str">
            <v>120 : Torta de platano.</v>
          </cell>
          <cell r="I1655">
            <v>10</v>
          </cell>
          <cell r="J1655" t="str">
            <v>Sitio 1 : CARRERA 127#22G-18 INT 4 - Sitio 2 : SIBERIA KM 7.5 CELTA, LOTE 159 - Sitio 3 : CARRERA 68B #10A-18 - Sitio 4 : CALLE 24F#101B-15 - Sitio 5 : CARRERA 65B#10A-87 - Sitio 6 : AUTO MEDE KM 1,5 P INDUS FLORIDA BOD 23 - Sitio 7 : CARRERA 71 A BIS # 63D-38 -</v>
          </cell>
          <cell r="K1655">
            <v>44835</v>
          </cell>
          <cell r="L1655">
            <v>7499</v>
          </cell>
          <cell r="M1655">
            <v>8545</v>
          </cell>
          <cell r="N1655">
            <v>4974</v>
          </cell>
          <cell r="O1655">
            <v>294</v>
          </cell>
          <cell r="P1655">
            <v>516</v>
          </cell>
          <cell r="Q1655">
            <v>0.15</v>
          </cell>
          <cell r="R1655">
            <v>438.6</v>
          </cell>
          <cell r="S1655">
            <v>688</v>
          </cell>
          <cell r="T1655">
            <v>0.15</v>
          </cell>
          <cell r="U1655">
            <v>584.79999999999995</v>
          </cell>
          <cell r="V1655">
            <v>859</v>
          </cell>
          <cell r="W1655">
            <v>0.2074</v>
          </cell>
          <cell r="X1655">
            <v>680.84</v>
          </cell>
          <cell r="Y1655">
            <v>859</v>
          </cell>
          <cell r="Z1655">
            <v>0.2074</v>
          </cell>
          <cell r="AA1655">
            <v>680.84</v>
          </cell>
          <cell r="AB1655">
            <v>11872842.520000001</v>
          </cell>
          <cell r="AC1655" t="str">
            <v>Registro Valido</v>
          </cell>
          <cell r="AD1655">
            <v>516</v>
          </cell>
          <cell r="AE1655">
            <v>688</v>
          </cell>
          <cell r="AF1655">
            <v>859</v>
          </cell>
          <cell r="AG1655">
            <v>859</v>
          </cell>
          <cell r="AH1655">
            <v>512</v>
          </cell>
          <cell r="AI1655">
            <v>681</v>
          </cell>
          <cell r="AJ1655">
            <v>851</v>
          </cell>
          <cell r="AK1655">
            <v>851</v>
          </cell>
          <cell r="AM1655" t="str">
            <v>ALI_120_SEG_10</v>
          </cell>
          <cell r="AN1655" t="str">
            <v>ALI_120_SEG_10_VAL_11872842.52</v>
          </cell>
          <cell r="AO1655">
            <v>5</v>
          </cell>
          <cell r="AP1655">
            <v>11872842.520000001</v>
          </cell>
          <cell r="AQ1655" t="b">
            <v>1</v>
          </cell>
          <cell r="AR1655" t="str">
            <v/>
          </cell>
          <cell r="AS1655" t="str">
            <v>X</v>
          </cell>
          <cell r="AT1655" t="str">
            <v>ALI_120_SEG_10_X</v>
          </cell>
          <cell r="AU1655">
            <v>1</v>
          </cell>
          <cell r="AV1655" t="str">
            <v>Cotizacion Seleccionada</v>
          </cell>
        </row>
        <row r="1656">
          <cell r="A1656" t="str">
            <v>ALI_120_SEG_11</v>
          </cell>
          <cell r="B1656" t="str">
            <v>5to_Evento_973_V2_TRIGUS_17515425.xlsm</v>
          </cell>
          <cell r="C1656">
            <v>120</v>
          </cell>
          <cell r="D1656">
            <v>2075</v>
          </cell>
          <cell r="E1656" t="str">
            <v>Trigus S.A.S.</v>
          </cell>
          <cell r="F1656">
            <v>292</v>
          </cell>
          <cell r="G1656" t="str">
            <v>CEREAL EMPACADO</v>
          </cell>
          <cell r="H1656" t="str">
            <v>120 : Torta de platano.</v>
          </cell>
          <cell r="I1656">
            <v>11</v>
          </cell>
          <cell r="J1656" t="str">
            <v>Sitio 1 : CARRERA 127#22G-18 INT 4 - Sitio 2 : SIBERIA KM 7.5 CELTA, LOTE 159 - Sitio 3 : CARRERA 68B #10A-18 - Sitio 4 : CALLE 24F#101B-15 - Sitio 5 : CARRERA 65B#10A-87 - Sitio 6 : AUTO MEDE KM 1,5 P INDUS FLORIDA BOD 23 - Sitio 7 : CARRERA 71 A BIS # 63D-38 -</v>
          </cell>
          <cell r="K1656">
            <v>44835</v>
          </cell>
          <cell r="L1656">
            <v>7576</v>
          </cell>
          <cell r="M1656">
            <v>8666</v>
          </cell>
          <cell r="N1656">
            <v>5049</v>
          </cell>
          <cell r="O1656">
            <v>298</v>
          </cell>
          <cell r="P1656">
            <v>516</v>
          </cell>
          <cell r="Q1656">
            <v>0.15</v>
          </cell>
          <cell r="R1656">
            <v>438.6</v>
          </cell>
          <cell r="S1656">
            <v>688</v>
          </cell>
          <cell r="T1656">
            <v>0.15</v>
          </cell>
          <cell r="U1656">
            <v>584.79999999999995</v>
          </cell>
          <cell r="V1656">
            <v>859</v>
          </cell>
          <cell r="W1656">
            <v>0.2074</v>
          </cell>
          <cell r="X1656">
            <v>680.84</v>
          </cell>
          <cell r="Y1656">
            <v>859</v>
          </cell>
          <cell r="Z1656">
            <v>0.2074</v>
          </cell>
          <cell r="AA1656">
            <v>680.84</v>
          </cell>
          <cell r="AB1656">
            <v>12031161.880000001</v>
          </cell>
          <cell r="AC1656" t="str">
            <v>Registro Valido</v>
          </cell>
          <cell r="AD1656">
            <v>516</v>
          </cell>
          <cell r="AE1656">
            <v>688</v>
          </cell>
          <cell r="AF1656">
            <v>859</v>
          </cell>
          <cell r="AG1656">
            <v>859</v>
          </cell>
          <cell r="AH1656">
            <v>512</v>
          </cell>
          <cell r="AI1656">
            <v>681</v>
          </cell>
          <cell r="AJ1656">
            <v>851</v>
          </cell>
          <cell r="AK1656">
            <v>851</v>
          </cell>
          <cell r="AM1656" t="str">
            <v>ALI_120_SEG_11</v>
          </cell>
          <cell r="AN1656" t="str">
            <v>ALI_120_SEG_11_VAL_12031161.88</v>
          </cell>
          <cell r="AO1656">
            <v>5</v>
          </cell>
          <cell r="AP1656">
            <v>12031161.880000001</v>
          </cell>
          <cell r="AQ1656" t="b">
            <v>1</v>
          </cell>
          <cell r="AR1656" t="str">
            <v/>
          </cell>
          <cell r="AS1656" t="str">
            <v>X</v>
          </cell>
          <cell r="AT1656" t="str">
            <v>ALI_120_SEG_11_X</v>
          </cell>
          <cell r="AU1656">
            <v>1</v>
          </cell>
          <cell r="AV1656" t="str">
            <v>Cotizacion Seleccionada</v>
          </cell>
        </row>
        <row r="1657">
          <cell r="A1657" t="str">
            <v>ALI_120_SEG_12</v>
          </cell>
          <cell r="B1657" t="str">
            <v>5to_Evento_973_V2_TRIGUS_17515425.xlsm</v>
          </cell>
          <cell r="C1657">
            <v>120</v>
          </cell>
          <cell r="D1657">
            <v>2075</v>
          </cell>
          <cell r="E1657" t="str">
            <v>Trigus S.A.S.</v>
          </cell>
          <cell r="F1657">
            <v>293</v>
          </cell>
          <cell r="G1657" t="str">
            <v>CEREAL EMPACADO</v>
          </cell>
          <cell r="H1657" t="str">
            <v>120 : Torta de platano.</v>
          </cell>
          <cell r="I1657">
            <v>12</v>
          </cell>
          <cell r="J1657" t="str">
            <v>Sitio 1 : CARRERA 127#22G-18 INT 4 - Sitio 2 : SIBERIA KM 7.5 CELTA, LOTE 159 - Sitio 3 : CARRERA 68B #10A-18 - Sitio 4 : CALLE 24F#101B-15 - Sitio 5 : CARRERA 65B#10A-87 - Sitio 6 : AUTO MEDE KM 1,5 P INDUS FLORIDA BOD 23 - Sitio 7 : CARRERA 71 A BIS # 63D-38 -</v>
          </cell>
          <cell r="K1657">
            <v>44835</v>
          </cell>
          <cell r="L1657">
            <v>6876</v>
          </cell>
          <cell r="M1657">
            <v>7864</v>
          </cell>
          <cell r="N1657">
            <v>4581</v>
          </cell>
          <cell r="O1657">
            <v>270</v>
          </cell>
          <cell r="P1657">
            <v>516</v>
          </cell>
          <cell r="Q1657">
            <v>0.15</v>
          </cell>
          <cell r="R1657">
            <v>438.6</v>
          </cell>
          <cell r="S1657">
            <v>688</v>
          </cell>
          <cell r="T1657">
            <v>0.15</v>
          </cell>
          <cell r="U1657">
            <v>584.79999999999995</v>
          </cell>
          <cell r="V1657">
            <v>859</v>
          </cell>
          <cell r="W1657">
            <v>0.2074</v>
          </cell>
          <cell r="X1657">
            <v>680.84</v>
          </cell>
          <cell r="Y1657">
            <v>859</v>
          </cell>
          <cell r="Z1657">
            <v>0.2074</v>
          </cell>
          <cell r="AA1657">
            <v>680.84</v>
          </cell>
          <cell r="AB1657">
            <v>10917435.640000001</v>
          </cell>
          <cell r="AC1657" t="str">
            <v>Registro Valido</v>
          </cell>
          <cell r="AD1657">
            <v>516</v>
          </cell>
          <cell r="AE1657">
            <v>688</v>
          </cell>
          <cell r="AF1657">
            <v>859</v>
          </cell>
          <cell r="AG1657">
            <v>859</v>
          </cell>
          <cell r="AH1657">
            <v>512</v>
          </cell>
          <cell r="AI1657">
            <v>681</v>
          </cell>
          <cell r="AJ1657">
            <v>851</v>
          </cell>
          <cell r="AK1657">
            <v>851</v>
          </cell>
          <cell r="AM1657" t="str">
            <v>ALI_120_SEG_12</v>
          </cell>
          <cell r="AN1657" t="str">
            <v>ALI_120_SEG_12_VAL_10917435.64</v>
          </cell>
          <cell r="AO1657">
            <v>5</v>
          </cell>
          <cell r="AP1657">
            <v>10917435.640000001</v>
          </cell>
          <cell r="AQ1657" t="b">
            <v>1</v>
          </cell>
          <cell r="AR1657" t="str">
            <v/>
          </cell>
          <cell r="AS1657" t="str">
            <v>X</v>
          </cell>
          <cell r="AT1657" t="str">
            <v>ALI_120_SEG_12_X</v>
          </cell>
          <cell r="AU1657">
            <v>1</v>
          </cell>
          <cell r="AV1657" t="str">
            <v>Cotizacion Seleccionada</v>
          </cell>
        </row>
        <row r="1658">
          <cell r="A1658" t="str">
            <v>ALI_120_SEG_13</v>
          </cell>
          <cell r="B1658" t="str">
            <v>5to_Evento_973_V2_TRIGUS_17515425.xlsm</v>
          </cell>
          <cell r="C1658">
            <v>120</v>
          </cell>
          <cell r="D1658">
            <v>2075</v>
          </cell>
          <cell r="E1658" t="str">
            <v>Trigus S.A.S.</v>
          </cell>
          <cell r="F1658">
            <v>294</v>
          </cell>
          <cell r="G1658" t="str">
            <v>CEREAL EMPACADO</v>
          </cell>
          <cell r="H1658" t="str">
            <v>120 : Torta de platano.</v>
          </cell>
          <cell r="I1658">
            <v>13</v>
          </cell>
          <cell r="J1658" t="str">
            <v>Sitio 1 : CARRERA 127#22G-18 INT 4 - Sitio 2 : SIBERIA KM 7.5 CELTA, LOTE 159 - Sitio 3 : CARRERA 68B #10A-18 - Sitio 4 : CALLE 24F#101B-15 - Sitio 5 : CARRERA 65B#10A-87 - Sitio 6 : AUTO MEDE KM 1,5 P INDUS FLORIDA BOD 23 - Sitio 7 : CARRERA 71 A BIS # 63D-38 -</v>
          </cell>
          <cell r="K1658">
            <v>44835</v>
          </cell>
          <cell r="L1658">
            <v>7300</v>
          </cell>
          <cell r="M1658">
            <v>8350</v>
          </cell>
          <cell r="N1658">
            <v>4864</v>
          </cell>
          <cell r="O1658">
            <v>287</v>
          </cell>
          <cell r="P1658">
            <v>516</v>
          </cell>
          <cell r="Q1658">
            <v>0.15</v>
          </cell>
          <cell r="R1658">
            <v>438.6</v>
          </cell>
          <cell r="S1658">
            <v>688</v>
          </cell>
          <cell r="T1658">
            <v>0.15</v>
          </cell>
          <cell r="U1658">
            <v>584.79999999999995</v>
          </cell>
          <cell r="V1658">
            <v>859</v>
          </cell>
          <cell r="W1658">
            <v>0.2074</v>
          </cell>
          <cell r="X1658">
            <v>680.84</v>
          </cell>
          <cell r="Y1658">
            <v>859</v>
          </cell>
          <cell r="Z1658">
            <v>0.2074</v>
          </cell>
          <cell r="AA1658">
            <v>680.84</v>
          </cell>
          <cell r="AB1658">
            <v>11591866.84</v>
          </cell>
          <cell r="AC1658" t="str">
            <v>Registro Valido</v>
          </cell>
          <cell r="AD1658">
            <v>516</v>
          </cell>
          <cell r="AE1658">
            <v>688</v>
          </cell>
          <cell r="AF1658">
            <v>859</v>
          </cell>
          <cell r="AG1658">
            <v>859</v>
          </cell>
          <cell r="AH1658">
            <v>512</v>
          </cell>
          <cell r="AI1658">
            <v>681</v>
          </cell>
          <cell r="AJ1658">
            <v>851</v>
          </cell>
          <cell r="AK1658">
            <v>851</v>
          </cell>
          <cell r="AM1658" t="str">
            <v>ALI_120_SEG_13</v>
          </cell>
          <cell r="AN1658" t="str">
            <v>ALI_120_SEG_13_VAL_11591866.84</v>
          </cell>
          <cell r="AO1658">
            <v>5</v>
          </cell>
          <cell r="AP1658">
            <v>11591866.84</v>
          </cell>
          <cell r="AQ1658" t="b">
            <v>1</v>
          </cell>
          <cell r="AR1658" t="str">
            <v/>
          </cell>
          <cell r="AS1658" t="str">
            <v>X</v>
          </cell>
          <cell r="AT1658" t="str">
            <v>ALI_120_SEG_13_X</v>
          </cell>
          <cell r="AU1658">
            <v>1</v>
          </cell>
          <cell r="AV1658" t="str">
            <v>Cotizacion Seleccionada</v>
          </cell>
        </row>
        <row r="1659">
          <cell r="A1659" t="str">
            <v>ALI_120_SEG_14</v>
          </cell>
          <cell r="B1659" t="str">
            <v>5to_Evento_973_V2_TRIGUS_17515425.xlsm</v>
          </cell>
          <cell r="C1659">
            <v>120</v>
          </cell>
          <cell r="D1659">
            <v>2075</v>
          </cell>
          <cell r="E1659" t="str">
            <v>Trigus S.A.S.</v>
          </cell>
          <cell r="F1659">
            <v>295</v>
          </cell>
          <cell r="G1659" t="str">
            <v>CEREAL EMPACADO</v>
          </cell>
          <cell r="H1659" t="str">
            <v>120 : Torta de platano.</v>
          </cell>
          <cell r="I1659">
            <v>14</v>
          </cell>
          <cell r="J1659" t="str">
            <v>Sitio 1 : CARRERA 127#22G-18 INT 4 - Sitio 2 : SIBERIA KM 7.5 CELTA, LOTE 159 - Sitio 3 : CARRERA 68B #10A-18 - Sitio 4 : CALLE 24F#101B-15 - Sitio 5 : CARRERA 65B#10A-87 - Sitio 6 : AUTO MEDE KM 1,5 P INDUS FLORIDA BOD 23 - Sitio 7 : CARRERA 71 A BIS # 63D-38 -</v>
          </cell>
          <cell r="K1659">
            <v>44835</v>
          </cell>
          <cell r="L1659">
            <v>7234</v>
          </cell>
          <cell r="M1659">
            <v>8275</v>
          </cell>
          <cell r="N1659">
            <v>4819</v>
          </cell>
          <cell r="O1659">
            <v>285</v>
          </cell>
          <cell r="P1659">
            <v>516</v>
          </cell>
          <cell r="Q1659">
            <v>0.15</v>
          </cell>
          <cell r="R1659">
            <v>438.6</v>
          </cell>
          <cell r="S1659">
            <v>688</v>
          </cell>
          <cell r="T1659">
            <v>0.15</v>
          </cell>
          <cell r="U1659">
            <v>584.79999999999995</v>
          </cell>
          <cell r="V1659">
            <v>859</v>
          </cell>
          <cell r="W1659">
            <v>0.2074</v>
          </cell>
          <cell r="X1659">
            <v>680.84</v>
          </cell>
          <cell r="Y1659">
            <v>859</v>
          </cell>
          <cell r="Z1659">
            <v>0.2074</v>
          </cell>
          <cell r="AA1659">
            <v>680.84</v>
          </cell>
          <cell r="AB1659">
            <v>11487059.76</v>
          </cell>
          <cell r="AC1659" t="str">
            <v>Registro Valido</v>
          </cell>
          <cell r="AD1659">
            <v>516</v>
          </cell>
          <cell r="AE1659">
            <v>688</v>
          </cell>
          <cell r="AF1659">
            <v>859</v>
          </cell>
          <cell r="AG1659">
            <v>859</v>
          </cell>
          <cell r="AH1659">
            <v>512</v>
          </cell>
          <cell r="AI1659">
            <v>681</v>
          </cell>
          <cell r="AJ1659">
            <v>851</v>
          </cell>
          <cell r="AK1659">
            <v>851</v>
          </cell>
          <cell r="AM1659" t="str">
            <v>ALI_120_SEG_14</v>
          </cell>
          <cell r="AN1659" t="str">
            <v>ALI_120_SEG_14_VAL_11487059.76</v>
          </cell>
          <cell r="AO1659">
            <v>5</v>
          </cell>
          <cell r="AP1659">
            <v>11487059.76</v>
          </cell>
          <cell r="AQ1659" t="b">
            <v>1</v>
          </cell>
          <cell r="AR1659" t="str">
            <v/>
          </cell>
          <cell r="AS1659" t="str">
            <v>X</v>
          </cell>
          <cell r="AT1659" t="str">
            <v>ALI_120_SEG_14_X</v>
          </cell>
          <cell r="AU1659">
            <v>1</v>
          </cell>
          <cell r="AV1659" t="str">
            <v>Cotizacion Seleccionada</v>
          </cell>
        </row>
        <row r="1660">
          <cell r="A1660" t="str">
            <v>ALI_120_SEG_15</v>
          </cell>
          <cell r="B1660" t="str">
            <v>5to_Evento_973_V2_TRIGUS_17515425.xlsm</v>
          </cell>
          <cell r="C1660">
            <v>120</v>
          </cell>
          <cell r="D1660">
            <v>2075</v>
          </cell>
          <cell r="E1660" t="str">
            <v>Trigus S.A.S.</v>
          </cell>
          <cell r="F1660">
            <v>296</v>
          </cell>
          <cell r="G1660" t="str">
            <v>CEREAL EMPACADO</v>
          </cell>
          <cell r="H1660" t="str">
            <v>120 : Torta de platano.</v>
          </cell>
          <cell r="I1660">
            <v>15</v>
          </cell>
          <cell r="J1660" t="str">
            <v>Sitio 1 : CARRERA 127#22G-18 INT 4 - Sitio 2 : SIBERIA KM 7.5 CELTA, LOTE 159 - Sitio 3 : CARRERA 68B #10A-18 - Sitio 4 : CALLE 24F#101B-15 - Sitio 5 : CARRERA 65B#10A-87 - Sitio 6 : AUTO MEDE KM 1,5 P INDUS FLORIDA BOD 23 - Sitio 7 : CARRERA 71 A BIS # 63D-38 -</v>
          </cell>
          <cell r="K1660">
            <v>44835</v>
          </cell>
          <cell r="L1660">
            <v>6840</v>
          </cell>
          <cell r="M1660">
            <v>7822</v>
          </cell>
          <cell r="N1660">
            <v>4558</v>
          </cell>
          <cell r="O1660">
            <v>271</v>
          </cell>
          <cell r="P1660">
            <v>516</v>
          </cell>
          <cell r="Q1660">
            <v>0.15</v>
          </cell>
          <cell r="R1660">
            <v>438.6</v>
          </cell>
          <cell r="S1660">
            <v>688</v>
          </cell>
          <cell r="T1660">
            <v>0.15</v>
          </cell>
          <cell r="U1660">
            <v>584.79999999999995</v>
          </cell>
          <cell r="V1660">
            <v>859</v>
          </cell>
          <cell r="W1660">
            <v>0.2074</v>
          </cell>
          <cell r="X1660">
            <v>680.84</v>
          </cell>
          <cell r="Y1660">
            <v>859</v>
          </cell>
          <cell r="Z1660">
            <v>0.2074</v>
          </cell>
          <cell r="AA1660">
            <v>680.84</v>
          </cell>
          <cell r="AB1660">
            <v>10862105.960000001</v>
          </cell>
          <cell r="AC1660" t="str">
            <v>Registro Valido</v>
          </cell>
          <cell r="AD1660">
            <v>516</v>
          </cell>
          <cell r="AE1660">
            <v>688</v>
          </cell>
          <cell r="AF1660">
            <v>859</v>
          </cell>
          <cell r="AG1660">
            <v>859</v>
          </cell>
          <cell r="AH1660">
            <v>512</v>
          </cell>
          <cell r="AI1660">
            <v>681</v>
          </cell>
          <cell r="AJ1660">
            <v>851</v>
          </cell>
          <cell r="AK1660">
            <v>851</v>
          </cell>
          <cell r="AM1660" t="str">
            <v>ALI_120_SEG_15</v>
          </cell>
          <cell r="AN1660" t="str">
            <v>ALI_120_SEG_15_VAL_10862105.96</v>
          </cell>
          <cell r="AO1660">
            <v>5</v>
          </cell>
          <cell r="AP1660">
            <v>10862105.960000001</v>
          </cell>
          <cell r="AQ1660" t="b">
            <v>1</v>
          </cell>
          <cell r="AR1660" t="str">
            <v/>
          </cell>
          <cell r="AS1660" t="str">
            <v>X</v>
          </cell>
          <cell r="AT1660" t="str">
            <v>ALI_120_SEG_15_X</v>
          </cell>
          <cell r="AU1660">
            <v>1</v>
          </cell>
          <cell r="AV1660" t="str">
            <v>Cotizacion Seleccionada</v>
          </cell>
        </row>
        <row r="1661">
          <cell r="A1661" t="str">
            <v>ALI_45_SEG_12</v>
          </cell>
          <cell r="B1661" t="str">
            <v>5to_Evento_973_V2_TRIGUS_17515425.xlsm</v>
          </cell>
          <cell r="C1661">
            <v>45</v>
          </cell>
          <cell r="D1661">
            <v>2075</v>
          </cell>
          <cell r="E1661" t="str">
            <v>Trigus S.A.S.</v>
          </cell>
          <cell r="F1661">
            <v>321</v>
          </cell>
          <cell r="G1661" t="str">
            <v>CEREAL EMPACADO</v>
          </cell>
          <cell r="H1661" t="str">
            <v>45 : Mantecada.</v>
          </cell>
          <cell r="I1661">
            <v>12</v>
          </cell>
          <cell r="J1661" t="str">
            <v>Sitio 1 : CARRERA 127#22G-18 INT 4 - Sitio 2 : SIBERIA KM 7.5 CELTA, LOTE 159 - Sitio 3 : CARRERA 68B #10A-18 - Sitio 4 : CALLE 24F#101B-15 - Sitio 5 : CARRERA 65B#10A-87 - Sitio 6 : AUTO MEDE KM 1,5 P INDUS FLORIDA BOD 23 - Sitio 7 : CARRERA 71 A BIS # 63D-38 -</v>
          </cell>
          <cell r="K1661">
            <v>44835</v>
          </cell>
          <cell r="L1661">
            <v>6019</v>
          </cell>
          <cell r="M1661">
            <v>7662</v>
          </cell>
          <cell r="N1661">
            <v>3618</v>
          </cell>
          <cell r="O1661">
            <v>393</v>
          </cell>
          <cell r="P1661">
            <v>584</v>
          </cell>
          <cell r="Q1661">
            <v>0.20821917700000001</v>
          </cell>
          <cell r="R1661">
            <v>462.4</v>
          </cell>
          <cell r="S1661">
            <v>777</v>
          </cell>
          <cell r="T1661">
            <v>0.208236808</v>
          </cell>
          <cell r="U1661">
            <v>615.20000000000005</v>
          </cell>
          <cell r="V1661">
            <v>1165</v>
          </cell>
          <cell r="W1661">
            <v>0.20824019899999999</v>
          </cell>
          <cell r="X1661">
            <v>922.4</v>
          </cell>
          <cell r="Y1661">
            <v>1165</v>
          </cell>
          <cell r="Z1661">
            <v>0.20824019899999999</v>
          </cell>
          <cell r="AA1661">
            <v>922.4</v>
          </cell>
          <cell r="AB1661">
            <v>11196594.399999999</v>
          </cell>
          <cell r="AC1661" t="str">
            <v>Registro Valido</v>
          </cell>
          <cell r="AD1661">
            <v>584</v>
          </cell>
          <cell r="AE1661">
            <v>777</v>
          </cell>
          <cell r="AF1661">
            <v>1165</v>
          </cell>
          <cell r="AG1661">
            <v>1165</v>
          </cell>
          <cell r="AH1661">
            <v>578</v>
          </cell>
          <cell r="AI1661">
            <v>769</v>
          </cell>
          <cell r="AJ1661">
            <v>1153</v>
          </cell>
          <cell r="AK1661">
            <v>1153</v>
          </cell>
          <cell r="AM1661" t="str">
            <v>ALI_45_SEG_12</v>
          </cell>
          <cell r="AN1661" t="str">
            <v>ALI_45_SEG_12_VAL_11196594.4</v>
          </cell>
          <cell r="AO1661">
            <v>5</v>
          </cell>
          <cell r="AP1661">
            <v>11196594.399999999</v>
          </cell>
          <cell r="AQ1661" t="b">
            <v>1</v>
          </cell>
          <cell r="AR1661" t="str">
            <v>Empate</v>
          </cell>
          <cell r="AS1661" t="str">
            <v>x</v>
          </cell>
          <cell r="AT1661" t="str">
            <v>ALI_45_SEG_12_x</v>
          </cell>
          <cell r="AU1661">
            <v>1</v>
          </cell>
          <cell r="AV1661" t="str">
            <v>Cotizacion Seleccionada</v>
          </cell>
        </row>
        <row r="1662">
          <cell r="A1662" t="str">
            <v>ALI_45_SEG_13</v>
          </cell>
          <cell r="B1662" t="str">
            <v>5to_Evento_973_V2_TRIGUS_17515425.xlsm</v>
          </cell>
          <cell r="C1662">
            <v>45</v>
          </cell>
          <cell r="D1662">
            <v>2075</v>
          </cell>
          <cell r="E1662" t="str">
            <v>Trigus S.A.S.</v>
          </cell>
          <cell r="F1662">
            <v>322</v>
          </cell>
          <cell r="G1662" t="str">
            <v>CEREAL EMPACADO</v>
          </cell>
          <cell r="H1662" t="str">
            <v>45 : Mantecada.</v>
          </cell>
          <cell r="I1662">
            <v>13</v>
          </cell>
          <cell r="J1662" t="str">
            <v>Sitio 1 : CARRERA 127#22G-18 INT 4 - Sitio 2 : SIBERIA KM 7.5 CELTA, LOTE 159 - Sitio 3 : CARRERA 68B #10A-18 - Sitio 4 : CALLE 24F#101B-15 - Sitio 5 : CARRERA 65B#10A-87 - Sitio 6 : AUTO MEDE KM 1,5 P INDUS FLORIDA BOD 23 - Sitio 7 : CARRERA 71 A BIS # 63D-38 -</v>
          </cell>
          <cell r="K1662">
            <v>44835</v>
          </cell>
          <cell r="L1662">
            <v>6391</v>
          </cell>
          <cell r="M1662">
            <v>8136</v>
          </cell>
          <cell r="N1662">
            <v>3841</v>
          </cell>
          <cell r="O1662">
            <v>417</v>
          </cell>
          <cell r="P1662">
            <v>584</v>
          </cell>
          <cell r="Q1662">
            <v>0.20821917700000001</v>
          </cell>
          <cell r="R1662">
            <v>462.4</v>
          </cell>
          <cell r="S1662">
            <v>777</v>
          </cell>
          <cell r="T1662">
            <v>0.208236808</v>
          </cell>
          <cell r="U1662">
            <v>615.20000000000005</v>
          </cell>
          <cell r="V1662">
            <v>1165</v>
          </cell>
          <cell r="W1662">
            <v>0.20824019899999999</v>
          </cell>
          <cell r="X1662">
            <v>922.4</v>
          </cell>
          <cell r="Y1662">
            <v>1165</v>
          </cell>
          <cell r="Z1662">
            <v>0.20824019899999999</v>
          </cell>
          <cell r="AA1662">
            <v>922.4</v>
          </cell>
          <cell r="AB1662">
            <v>11888044.800000001</v>
          </cell>
          <cell r="AC1662" t="str">
            <v>Registro Valido</v>
          </cell>
          <cell r="AD1662">
            <v>584</v>
          </cell>
          <cell r="AE1662">
            <v>777</v>
          </cell>
          <cell r="AF1662">
            <v>1165</v>
          </cell>
          <cell r="AG1662">
            <v>1165</v>
          </cell>
          <cell r="AH1662">
            <v>578</v>
          </cell>
          <cell r="AI1662">
            <v>769</v>
          </cell>
          <cell r="AJ1662">
            <v>1153</v>
          </cell>
          <cell r="AK1662">
            <v>1153</v>
          </cell>
          <cell r="AM1662" t="str">
            <v>ALI_45_SEG_13</v>
          </cell>
          <cell r="AN1662" t="str">
            <v>ALI_45_SEG_13_VAL_11888044.8</v>
          </cell>
          <cell r="AO1662">
            <v>5</v>
          </cell>
          <cell r="AP1662">
            <v>11888044.800000001</v>
          </cell>
          <cell r="AQ1662" t="b">
            <v>1</v>
          </cell>
          <cell r="AR1662" t="str">
            <v>Empate</v>
          </cell>
          <cell r="AS1662" t="str">
            <v>x</v>
          </cell>
          <cell r="AT1662" t="str">
            <v>ALI_45_SEG_13_x</v>
          </cell>
          <cell r="AU1662">
            <v>1</v>
          </cell>
          <cell r="AV1662" t="str">
            <v>Cotizacion Seleccionada</v>
          </cell>
        </row>
        <row r="1663">
          <cell r="A1663" t="str">
            <v>ALI_45_SEG_14</v>
          </cell>
          <cell r="B1663" t="str">
            <v>5to_Evento_973_V2_TRIGUS_17515425.xlsm</v>
          </cell>
          <cell r="C1663">
            <v>45</v>
          </cell>
          <cell r="D1663">
            <v>2075</v>
          </cell>
          <cell r="E1663" t="str">
            <v>Trigus S.A.S.</v>
          </cell>
          <cell r="F1663">
            <v>323</v>
          </cell>
          <cell r="G1663" t="str">
            <v>CEREAL EMPACADO</v>
          </cell>
          <cell r="H1663" t="str">
            <v>45 : Mantecada.</v>
          </cell>
          <cell r="I1663">
            <v>14</v>
          </cell>
          <cell r="J1663" t="str">
            <v>Sitio 1 : CARRERA 127#22G-18 INT 4 - Sitio 2 : SIBERIA KM 7.5 CELTA, LOTE 159 - Sitio 3 : CARRERA 68B #10A-18 - Sitio 4 : CALLE 24F#101B-15 - Sitio 5 : CARRERA 65B#10A-87 - Sitio 6 : AUTO MEDE KM 1,5 P INDUS FLORIDA BOD 23 - Sitio 7 : CARRERA 71 A BIS # 63D-38 -</v>
          </cell>
          <cell r="K1663">
            <v>44835</v>
          </cell>
          <cell r="L1663">
            <v>6333</v>
          </cell>
          <cell r="M1663">
            <v>8062</v>
          </cell>
          <cell r="N1663">
            <v>3806</v>
          </cell>
          <cell r="O1663">
            <v>414</v>
          </cell>
          <cell r="P1663">
            <v>584</v>
          </cell>
          <cell r="Q1663">
            <v>0.20821917700000001</v>
          </cell>
          <cell r="R1663">
            <v>462.4</v>
          </cell>
          <cell r="S1663">
            <v>777</v>
          </cell>
          <cell r="T1663">
            <v>0.208236808</v>
          </cell>
          <cell r="U1663">
            <v>615.20000000000005</v>
          </cell>
          <cell r="V1663">
            <v>1165</v>
          </cell>
          <cell r="W1663">
            <v>0.20824019899999999</v>
          </cell>
          <cell r="X1663">
            <v>922.4</v>
          </cell>
          <cell r="Y1663">
            <v>1165</v>
          </cell>
          <cell r="Z1663">
            <v>0.20824019899999999</v>
          </cell>
          <cell r="AA1663">
            <v>922.4</v>
          </cell>
          <cell r="AB1663">
            <v>11780649.6</v>
          </cell>
          <cell r="AC1663" t="str">
            <v>Registro Valido</v>
          </cell>
          <cell r="AD1663">
            <v>584</v>
          </cell>
          <cell r="AE1663">
            <v>777</v>
          </cell>
          <cell r="AF1663">
            <v>1165</v>
          </cell>
          <cell r="AG1663">
            <v>1165</v>
          </cell>
          <cell r="AH1663">
            <v>578</v>
          </cell>
          <cell r="AI1663">
            <v>769</v>
          </cell>
          <cell r="AJ1663">
            <v>1153</v>
          </cell>
          <cell r="AK1663">
            <v>1153</v>
          </cell>
          <cell r="AM1663" t="str">
            <v>ALI_45_SEG_14</v>
          </cell>
          <cell r="AN1663" t="str">
            <v>ALI_45_SEG_14_VAL_11780649.6</v>
          </cell>
          <cell r="AO1663">
            <v>5</v>
          </cell>
          <cell r="AP1663">
            <v>11780649.6</v>
          </cell>
          <cell r="AQ1663" t="b">
            <v>1</v>
          </cell>
          <cell r="AR1663" t="str">
            <v>Empate</v>
          </cell>
          <cell r="AS1663" t="str">
            <v>x</v>
          </cell>
          <cell r="AT1663" t="str">
            <v>ALI_45_SEG_14_x</v>
          </cell>
          <cell r="AU1663">
            <v>1</v>
          </cell>
          <cell r="AV1663" t="str">
            <v>Cotizacion Seleccionada</v>
          </cell>
        </row>
        <row r="1664">
          <cell r="A1664" t="str">
            <v>ALI_45_SEG_15</v>
          </cell>
          <cell r="B1664" t="str">
            <v>5to_Evento_973_V2_TRIGUS_17515425.xlsm</v>
          </cell>
          <cell r="C1664">
            <v>45</v>
          </cell>
          <cell r="D1664">
            <v>2075</v>
          </cell>
          <cell r="E1664" t="str">
            <v>Trigus S.A.S.</v>
          </cell>
          <cell r="F1664">
            <v>324</v>
          </cell>
          <cell r="G1664" t="str">
            <v>CEREAL EMPACADO</v>
          </cell>
          <cell r="H1664" t="str">
            <v>45 : Mantecada.</v>
          </cell>
          <cell r="I1664">
            <v>15</v>
          </cell>
          <cell r="J1664" t="str">
            <v>Sitio 1 : CARRERA 127#22G-18 INT 4 - Sitio 2 : SIBERIA KM 7.5 CELTA, LOTE 159 - Sitio 3 : CARRERA 68B #10A-18 - Sitio 4 : CALLE 24F#101B-15 - Sitio 5 : CARRERA 65B#10A-87 - Sitio 6 : AUTO MEDE KM 1,5 P INDUS FLORIDA BOD 23 - Sitio 7 : CARRERA 71 A BIS # 63D-38 -</v>
          </cell>
          <cell r="K1664">
            <v>44835</v>
          </cell>
          <cell r="L1664">
            <v>5986</v>
          </cell>
          <cell r="M1664">
            <v>7618</v>
          </cell>
          <cell r="N1664">
            <v>3598</v>
          </cell>
          <cell r="O1664">
            <v>392</v>
          </cell>
          <cell r="P1664">
            <v>584</v>
          </cell>
          <cell r="Q1664">
            <v>0.20821917700000001</v>
          </cell>
          <cell r="R1664">
            <v>462.4</v>
          </cell>
          <cell r="S1664">
            <v>777</v>
          </cell>
          <cell r="T1664">
            <v>0.208236808</v>
          </cell>
          <cell r="U1664">
            <v>615.20000000000005</v>
          </cell>
          <cell r="V1664">
            <v>1165</v>
          </cell>
          <cell r="W1664">
            <v>0.20824019899999999</v>
          </cell>
          <cell r="X1664">
            <v>922.4</v>
          </cell>
          <cell r="Y1664">
            <v>1165</v>
          </cell>
          <cell r="Z1664">
            <v>0.20824019899999999</v>
          </cell>
          <cell r="AA1664">
            <v>922.4</v>
          </cell>
          <cell r="AB1664">
            <v>11134896</v>
          </cell>
          <cell r="AC1664" t="str">
            <v>Registro Valido</v>
          </cell>
          <cell r="AD1664">
            <v>584</v>
          </cell>
          <cell r="AE1664">
            <v>777</v>
          </cell>
          <cell r="AF1664">
            <v>1165</v>
          </cell>
          <cell r="AG1664">
            <v>1165</v>
          </cell>
          <cell r="AH1664">
            <v>578</v>
          </cell>
          <cell r="AI1664">
            <v>769</v>
          </cell>
          <cell r="AJ1664">
            <v>1153</v>
          </cell>
          <cell r="AK1664">
            <v>1153</v>
          </cell>
          <cell r="AM1664" t="str">
            <v>ALI_45_SEG_15</v>
          </cell>
          <cell r="AN1664" t="str">
            <v>ALI_45_SEG_15_VAL_11134896</v>
          </cell>
          <cell r="AO1664">
            <v>5</v>
          </cell>
          <cell r="AP1664">
            <v>11134896</v>
          </cell>
          <cell r="AQ1664" t="b">
            <v>1</v>
          </cell>
          <cell r="AR1664" t="str">
            <v>Empate</v>
          </cell>
          <cell r="AS1664" t="str">
            <v>x</v>
          </cell>
          <cell r="AT1664" t="str">
            <v>ALI_45_SEG_15_x</v>
          </cell>
          <cell r="AU1664">
            <v>1</v>
          </cell>
          <cell r="AV1664" t="str">
            <v>Cotizacion Seleccionada</v>
          </cell>
        </row>
        <row r="1665">
          <cell r="A1665" t="b">
            <v>0</v>
          </cell>
          <cell r="B1665" t="str">
            <v>5to_Evento_973_V2_TRIGUS_17515425.xlsm</v>
          </cell>
          <cell r="C1665">
            <v>124</v>
          </cell>
          <cell r="D1665">
            <v>2075</v>
          </cell>
          <cell r="E1665" t="str">
            <v>Trigus S.A.S.</v>
          </cell>
          <cell r="F1665">
            <v>503</v>
          </cell>
          <cell r="G1665" t="str">
            <v>CEREAL EMPACADO</v>
          </cell>
          <cell r="H1665" t="str">
            <v>124 : Mogolla multicereal.</v>
          </cell>
          <cell r="I1665">
            <v>4</v>
          </cell>
          <cell r="J1665" t="str">
            <v>Sitio 1 : CARRERA 127#22G-18 INT 4 - Sitio 2 : SIBERIA KM 7.5 CELTA, LOTE 159 - Sitio 3 : CARRERA 68B #10A-18 - Sitio 4 : CALLE 24F#101B-15 - Sitio 5 : CARRERA 65B#10A-87 - Sitio 6 : AUTO MEDE KM 1,5 P INDUS FLORIDA BOD 23 - Sitio 7 : CARRERA 71 A BIS # 63D-38 -</v>
          </cell>
          <cell r="K1665">
            <v>44835</v>
          </cell>
          <cell r="L1665">
            <v>7430</v>
          </cell>
          <cell r="M1665">
            <v>8863</v>
          </cell>
          <cell r="N1665">
            <v>5203</v>
          </cell>
          <cell r="O1665">
            <v>439</v>
          </cell>
          <cell r="P1665">
            <v>250</v>
          </cell>
          <cell r="Q1665">
            <v>0</v>
          </cell>
          <cell r="R1665">
            <v>250</v>
          </cell>
          <cell r="S1665">
            <v>741</v>
          </cell>
          <cell r="T1665">
            <v>0</v>
          </cell>
          <cell r="U1665">
            <v>741</v>
          </cell>
          <cell r="V1665">
            <v>741</v>
          </cell>
          <cell r="W1665">
            <v>0</v>
          </cell>
          <cell r="X1665">
            <v>741</v>
          </cell>
          <cell r="Y1665">
            <v>741</v>
          </cell>
          <cell r="Z1665">
            <v>0</v>
          </cell>
          <cell r="AA1665">
            <v>741</v>
          </cell>
          <cell r="AB1665">
            <v>12605705</v>
          </cell>
          <cell r="AC1665" t="str">
            <v>Registro Valido</v>
          </cell>
          <cell r="AD1665">
            <v>250</v>
          </cell>
          <cell r="AE1665">
            <v>741</v>
          </cell>
          <cell r="AF1665">
            <v>741</v>
          </cell>
          <cell r="AG1665">
            <v>741</v>
          </cell>
          <cell r="AH1665">
            <v>246</v>
          </cell>
          <cell r="AI1665">
            <v>733</v>
          </cell>
          <cell r="AJ1665">
            <v>733</v>
          </cell>
          <cell r="AK1665">
            <v>733</v>
          </cell>
          <cell r="AM1665" t="str">
            <v>ALI_124_SEG_4</v>
          </cell>
          <cell r="AN1665" t="str">
            <v>ALI_124_SEG_4_VAL_12605705</v>
          </cell>
          <cell r="AO1665">
            <v>4</v>
          </cell>
          <cell r="AP1665">
            <v>9967956</v>
          </cell>
          <cell r="AQ1665" t="b">
            <v>0</v>
          </cell>
          <cell r="AR1665" t="str">
            <v/>
          </cell>
          <cell r="AS1665" t="str">
            <v/>
          </cell>
          <cell r="AT1665" t="str">
            <v>ALI_124_SEG_4_</v>
          </cell>
          <cell r="AU1665">
            <v>1</v>
          </cell>
          <cell r="AV1665" t="str">
            <v>No Seleccionada</v>
          </cell>
        </row>
        <row r="1666">
          <cell r="A1666" t="b">
            <v>0</v>
          </cell>
          <cell r="B1666" t="str">
            <v>5to_Evento_973_V2_TRIGUS_17515425.xlsm</v>
          </cell>
          <cell r="C1666">
            <v>124</v>
          </cell>
          <cell r="D1666">
            <v>2075</v>
          </cell>
          <cell r="E1666" t="str">
            <v>Trigus S.A.S.</v>
          </cell>
          <cell r="F1666">
            <v>504</v>
          </cell>
          <cell r="G1666" t="str">
            <v>CEREAL EMPACADO</v>
          </cell>
          <cell r="H1666" t="str">
            <v>124 : Mogolla multicereal.</v>
          </cell>
          <cell r="I1666">
            <v>5</v>
          </cell>
          <cell r="J1666" t="str">
            <v>Sitio 1 : CARRERA 127#22G-18 INT 4 - Sitio 2 : SIBERIA KM 7.5 CELTA, LOTE 159 - Sitio 3 : CARRERA 68B #10A-18 - Sitio 4 : CALLE 24F#101B-15 - Sitio 5 : CARRERA 65B#10A-87 - Sitio 6 : AUTO MEDE KM 1,5 P INDUS FLORIDA BOD 23 - Sitio 7 : CARRERA 71 A BIS # 63D-38 -</v>
          </cell>
          <cell r="K1666">
            <v>44835</v>
          </cell>
          <cell r="L1666">
            <v>6908</v>
          </cell>
          <cell r="M1666">
            <v>8240</v>
          </cell>
          <cell r="N1666">
            <v>4837</v>
          </cell>
          <cell r="O1666">
            <v>408</v>
          </cell>
          <cell r="P1666">
            <v>250</v>
          </cell>
          <cell r="Q1666">
            <v>0</v>
          </cell>
          <cell r="R1666">
            <v>250</v>
          </cell>
          <cell r="S1666">
            <v>741</v>
          </cell>
          <cell r="T1666">
            <v>0</v>
          </cell>
          <cell r="U1666">
            <v>741</v>
          </cell>
          <cell r="V1666">
            <v>741</v>
          </cell>
          <cell r="W1666">
            <v>0</v>
          </cell>
          <cell r="X1666">
            <v>741</v>
          </cell>
          <cell r="Y1666">
            <v>741</v>
          </cell>
          <cell r="Z1666">
            <v>0</v>
          </cell>
          <cell r="AA1666">
            <v>741</v>
          </cell>
          <cell r="AB1666">
            <v>11719385</v>
          </cell>
          <cell r="AC1666" t="str">
            <v>Registro Valido</v>
          </cell>
          <cell r="AD1666">
            <v>250</v>
          </cell>
          <cell r="AE1666">
            <v>741</v>
          </cell>
          <cell r="AF1666">
            <v>741</v>
          </cell>
          <cell r="AG1666">
            <v>741</v>
          </cell>
          <cell r="AH1666">
            <v>246</v>
          </cell>
          <cell r="AI1666">
            <v>733</v>
          </cell>
          <cell r="AJ1666">
            <v>733</v>
          </cell>
          <cell r="AK1666">
            <v>733</v>
          </cell>
          <cell r="AM1666" t="str">
            <v>ALI_124_SEG_5</v>
          </cell>
          <cell r="AN1666" t="str">
            <v>ALI_124_SEG_5_VAL_11719385</v>
          </cell>
          <cell r="AO1666">
            <v>4</v>
          </cell>
          <cell r="AP1666">
            <v>9267098.3999999985</v>
          </cell>
          <cell r="AQ1666" t="b">
            <v>0</v>
          </cell>
          <cell r="AR1666" t="str">
            <v/>
          </cell>
          <cell r="AS1666" t="str">
            <v/>
          </cell>
          <cell r="AT1666" t="str">
            <v>ALI_124_SEG_5_</v>
          </cell>
          <cell r="AU1666">
            <v>1</v>
          </cell>
          <cell r="AV1666" t="str">
            <v>No Seleccionada</v>
          </cell>
        </row>
        <row r="1667">
          <cell r="A1667" t="b">
            <v>0</v>
          </cell>
          <cell r="B1667" t="str">
            <v>5to_Evento_973_V2_TRIGUS_17515425.xlsm</v>
          </cell>
          <cell r="C1667">
            <v>124</v>
          </cell>
          <cell r="D1667">
            <v>2075</v>
          </cell>
          <cell r="E1667" t="str">
            <v>Trigus S.A.S.</v>
          </cell>
          <cell r="F1667">
            <v>505</v>
          </cell>
          <cell r="G1667" t="str">
            <v>CEREAL EMPACADO</v>
          </cell>
          <cell r="H1667" t="str">
            <v>124 : Mogolla multicereal.</v>
          </cell>
          <cell r="I1667">
            <v>6</v>
          </cell>
          <cell r="J1667" t="str">
            <v>Sitio 1 : CARRERA 127#22G-18 INT 4 - Sitio 2 : SIBERIA KM 7.5 CELTA, LOTE 159 - Sitio 3 : CARRERA 68B #10A-18 - Sitio 4 : CALLE 24F#101B-15 - Sitio 5 : CARRERA 65B#10A-87 - Sitio 6 : AUTO MEDE KM 1,5 P INDUS FLORIDA BOD 23 - Sitio 7 : CARRERA 71 A BIS # 63D-38 -</v>
          </cell>
          <cell r="K1667">
            <v>44835</v>
          </cell>
          <cell r="L1667">
            <v>7477</v>
          </cell>
          <cell r="M1667">
            <v>8920</v>
          </cell>
          <cell r="N1667">
            <v>5236</v>
          </cell>
          <cell r="O1667">
            <v>442</v>
          </cell>
          <cell r="P1667">
            <v>250</v>
          </cell>
          <cell r="Q1667">
            <v>0</v>
          </cell>
          <cell r="R1667">
            <v>250</v>
          </cell>
          <cell r="S1667">
            <v>741</v>
          </cell>
          <cell r="T1667">
            <v>0</v>
          </cell>
          <cell r="U1667">
            <v>741</v>
          </cell>
          <cell r="V1667">
            <v>741</v>
          </cell>
          <cell r="W1667">
            <v>0</v>
          </cell>
          <cell r="X1667">
            <v>741</v>
          </cell>
          <cell r="Y1667">
            <v>741</v>
          </cell>
          <cell r="Z1667">
            <v>0</v>
          </cell>
          <cell r="AA1667">
            <v>741</v>
          </cell>
          <cell r="AB1667">
            <v>12686368</v>
          </cell>
          <cell r="AC1667" t="str">
            <v>Registro Valido</v>
          </cell>
          <cell r="AD1667">
            <v>250</v>
          </cell>
          <cell r="AE1667">
            <v>741</v>
          </cell>
          <cell r="AF1667">
            <v>741</v>
          </cell>
          <cell r="AG1667">
            <v>741</v>
          </cell>
          <cell r="AH1667">
            <v>246</v>
          </cell>
          <cell r="AI1667">
            <v>733</v>
          </cell>
          <cell r="AJ1667">
            <v>733</v>
          </cell>
          <cell r="AK1667">
            <v>733</v>
          </cell>
          <cell r="AM1667" t="str">
            <v>ALI_124_SEG_6</v>
          </cell>
          <cell r="AN1667" t="str">
            <v>ALI_124_SEG_6_VAL_12686368</v>
          </cell>
          <cell r="AO1667">
            <v>4</v>
          </cell>
          <cell r="AP1667">
            <v>10031740.800000001</v>
          </cell>
          <cell r="AQ1667" t="b">
            <v>0</v>
          </cell>
          <cell r="AR1667" t="str">
            <v/>
          </cell>
          <cell r="AS1667" t="str">
            <v/>
          </cell>
          <cell r="AT1667" t="str">
            <v>ALI_124_SEG_6_</v>
          </cell>
          <cell r="AU1667">
            <v>1</v>
          </cell>
          <cell r="AV1667" t="str">
            <v>No Seleccionada</v>
          </cell>
        </row>
        <row r="1668">
          <cell r="A1668" t="b">
            <v>0</v>
          </cell>
          <cell r="B1668" t="str">
            <v>5to_Evento_973_V2_TRIGUS_17515425.xlsm</v>
          </cell>
          <cell r="C1668">
            <v>124</v>
          </cell>
          <cell r="D1668">
            <v>2075</v>
          </cell>
          <cell r="E1668" t="str">
            <v>Trigus S.A.S.</v>
          </cell>
          <cell r="F1668">
            <v>506</v>
          </cell>
          <cell r="G1668" t="str">
            <v>CEREAL EMPACADO</v>
          </cell>
          <cell r="H1668" t="str">
            <v>124 : Mogolla multicereal.</v>
          </cell>
          <cell r="I1668">
            <v>7</v>
          </cell>
          <cell r="J1668" t="str">
            <v>Sitio 1 : CARRERA 127#22G-18 INT 4 - Sitio 2 : SIBERIA KM 7.5 CELTA, LOTE 159 - Sitio 3 : CARRERA 68B #10A-18 - Sitio 4 : CALLE 24F#101B-15 - Sitio 5 : CARRERA 65B#10A-87 - Sitio 6 : AUTO MEDE KM 1,5 P INDUS FLORIDA BOD 23 - Sitio 7 : CARRERA 71 A BIS # 63D-38 -</v>
          </cell>
          <cell r="K1668">
            <v>44835</v>
          </cell>
          <cell r="L1668">
            <v>7635</v>
          </cell>
          <cell r="M1668">
            <v>9109</v>
          </cell>
          <cell r="N1668">
            <v>5347</v>
          </cell>
          <cell r="O1668">
            <v>450</v>
          </cell>
          <cell r="P1668">
            <v>250</v>
          </cell>
          <cell r="Q1668">
            <v>0</v>
          </cell>
          <cell r="R1668">
            <v>250</v>
          </cell>
          <cell r="S1668">
            <v>741</v>
          </cell>
          <cell r="T1668">
            <v>0</v>
          </cell>
          <cell r="U1668">
            <v>741</v>
          </cell>
          <cell r="V1668">
            <v>741</v>
          </cell>
          <cell r="W1668">
            <v>0</v>
          </cell>
          <cell r="X1668">
            <v>741</v>
          </cell>
          <cell r="Y1668">
            <v>741</v>
          </cell>
          <cell r="Z1668">
            <v>0</v>
          </cell>
          <cell r="AA1668">
            <v>741</v>
          </cell>
          <cell r="AB1668">
            <v>12954096</v>
          </cell>
          <cell r="AC1668" t="str">
            <v>Registro Valido</v>
          </cell>
          <cell r="AD1668">
            <v>250</v>
          </cell>
          <cell r="AE1668">
            <v>741</v>
          </cell>
          <cell r="AF1668">
            <v>741</v>
          </cell>
          <cell r="AG1668">
            <v>741</v>
          </cell>
          <cell r="AH1668">
            <v>246</v>
          </cell>
          <cell r="AI1668">
            <v>733</v>
          </cell>
          <cell r="AJ1668">
            <v>733</v>
          </cell>
          <cell r="AK1668">
            <v>733</v>
          </cell>
          <cell r="AM1668" t="str">
            <v>ALI_124_SEG_7</v>
          </cell>
          <cell r="AN1668" t="str">
            <v>ALI_124_SEG_7_VAL_12954096</v>
          </cell>
          <cell r="AO1668">
            <v>4</v>
          </cell>
          <cell r="AP1668">
            <v>10243446.399999999</v>
          </cell>
          <cell r="AQ1668" t="b">
            <v>0</v>
          </cell>
          <cell r="AR1668" t="str">
            <v/>
          </cell>
          <cell r="AS1668" t="str">
            <v/>
          </cell>
          <cell r="AT1668" t="str">
            <v>ALI_124_SEG_7_</v>
          </cell>
          <cell r="AU1668">
            <v>1</v>
          </cell>
          <cell r="AV1668" t="str">
            <v>No Seleccionada</v>
          </cell>
        </row>
        <row r="1669">
          <cell r="A1669" t="b">
            <v>0</v>
          </cell>
          <cell r="B1669" t="str">
            <v>5to_Evento_973_V2_TRIGUS_17515425.xlsm</v>
          </cell>
          <cell r="C1669">
            <v>124</v>
          </cell>
          <cell r="D1669">
            <v>2075</v>
          </cell>
          <cell r="E1669" t="str">
            <v>Trigus S.A.S.</v>
          </cell>
          <cell r="F1669">
            <v>507</v>
          </cell>
          <cell r="G1669" t="str">
            <v>CEREAL EMPACADO</v>
          </cell>
          <cell r="H1669" t="str">
            <v>124 : Mogolla multicereal.</v>
          </cell>
          <cell r="I1669">
            <v>8</v>
          </cell>
          <cell r="J1669" t="str">
            <v>Sitio 1 : CARRERA 127#22G-18 INT 4 - Sitio 2 : SIBERIA KM 7.5 CELTA, LOTE 159 - Sitio 3 : CARRERA 68B #10A-18 - Sitio 4 : CALLE 24F#101B-15 - Sitio 5 : CARRERA 65B#10A-87 - Sitio 6 : AUTO MEDE KM 1,5 P INDUS FLORIDA BOD 23 - Sitio 7 : CARRERA 71 A BIS # 63D-38 -</v>
          </cell>
          <cell r="K1669">
            <v>44835</v>
          </cell>
          <cell r="L1669">
            <v>7370</v>
          </cell>
          <cell r="M1669">
            <v>8791</v>
          </cell>
          <cell r="N1669">
            <v>5161</v>
          </cell>
          <cell r="O1669">
            <v>435</v>
          </cell>
          <cell r="P1669">
            <v>250</v>
          </cell>
          <cell r="Q1669">
            <v>0</v>
          </cell>
          <cell r="R1669">
            <v>250</v>
          </cell>
          <cell r="S1669">
            <v>741</v>
          </cell>
          <cell r="T1669">
            <v>0</v>
          </cell>
          <cell r="U1669">
            <v>741</v>
          </cell>
          <cell r="V1669">
            <v>741</v>
          </cell>
          <cell r="W1669">
            <v>0</v>
          </cell>
          <cell r="X1669">
            <v>741</v>
          </cell>
          <cell r="Y1669">
            <v>741</v>
          </cell>
          <cell r="Z1669">
            <v>0</v>
          </cell>
          <cell r="AA1669">
            <v>741</v>
          </cell>
          <cell r="AB1669">
            <v>12503267</v>
          </cell>
          <cell r="AC1669" t="str">
            <v>Registro Valido</v>
          </cell>
          <cell r="AD1669">
            <v>250</v>
          </cell>
          <cell r="AE1669">
            <v>741</v>
          </cell>
          <cell r="AF1669">
            <v>741</v>
          </cell>
          <cell r="AG1669">
            <v>741</v>
          </cell>
          <cell r="AH1669">
            <v>246</v>
          </cell>
          <cell r="AI1669">
            <v>733</v>
          </cell>
          <cell r="AJ1669">
            <v>733</v>
          </cell>
          <cell r="AK1669">
            <v>733</v>
          </cell>
          <cell r="AM1669" t="str">
            <v>ALI_124_SEG_8</v>
          </cell>
          <cell r="AN1669" t="str">
            <v>ALI_124_SEG_8_VAL_12503267</v>
          </cell>
          <cell r="AO1669">
            <v>4</v>
          </cell>
          <cell r="AP1669">
            <v>9886952.7999999989</v>
          </cell>
          <cell r="AQ1669" t="b">
            <v>0</v>
          </cell>
          <cell r="AR1669" t="str">
            <v/>
          </cell>
          <cell r="AS1669" t="str">
            <v/>
          </cell>
          <cell r="AT1669" t="str">
            <v>ALI_124_SEG_8_</v>
          </cell>
          <cell r="AU1669">
            <v>1</v>
          </cell>
          <cell r="AV1669" t="str">
            <v>No Seleccionada</v>
          </cell>
        </row>
        <row r="1670">
          <cell r="A1670" t="b">
            <v>0</v>
          </cell>
          <cell r="B1670" t="str">
            <v>5to_Evento_973_V2_TRIGUS_17515425.xlsm</v>
          </cell>
          <cell r="C1670">
            <v>124</v>
          </cell>
          <cell r="D1670">
            <v>2075</v>
          </cell>
          <cell r="E1670" t="str">
            <v>Trigus S.A.S.</v>
          </cell>
          <cell r="F1670">
            <v>508</v>
          </cell>
          <cell r="G1670" t="str">
            <v>CEREAL EMPACADO</v>
          </cell>
          <cell r="H1670" t="str">
            <v>124 : Mogolla multicereal.</v>
          </cell>
          <cell r="I1670">
            <v>9</v>
          </cell>
          <cell r="J1670" t="str">
            <v>Sitio 1 : CARRERA 127#22G-18 INT 4 - Sitio 2 : SIBERIA KM 7.5 CELTA, LOTE 159 - Sitio 3 : CARRERA 68B #10A-18 - Sitio 4 : CALLE 24F#101B-15 - Sitio 5 : CARRERA 65B#10A-87 - Sitio 6 : AUTO MEDE KM 1,5 P INDUS FLORIDA BOD 23 - Sitio 7 : CARRERA 71 A BIS # 63D-38 -</v>
          </cell>
          <cell r="K1670">
            <v>44835</v>
          </cell>
          <cell r="L1670">
            <v>7448</v>
          </cell>
          <cell r="M1670">
            <v>8884</v>
          </cell>
          <cell r="N1670">
            <v>5215</v>
          </cell>
          <cell r="O1670">
            <v>439</v>
          </cell>
          <cell r="P1670">
            <v>250</v>
          </cell>
          <cell r="Q1670">
            <v>0</v>
          </cell>
          <cell r="R1670">
            <v>250</v>
          </cell>
          <cell r="S1670">
            <v>741</v>
          </cell>
          <cell r="T1670">
            <v>0</v>
          </cell>
          <cell r="U1670">
            <v>741</v>
          </cell>
          <cell r="V1670">
            <v>741</v>
          </cell>
          <cell r="W1670">
            <v>0</v>
          </cell>
          <cell r="X1670">
            <v>741</v>
          </cell>
          <cell r="Y1670">
            <v>741</v>
          </cell>
          <cell r="Z1670">
            <v>0</v>
          </cell>
          <cell r="AA1670">
            <v>741</v>
          </cell>
          <cell r="AB1670">
            <v>12634658</v>
          </cell>
          <cell r="AC1670" t="str">
            <v>Registro Valido</v>
          </cell>
          <cell r="AD1670">
            <v>250</v>
          </cell>
          <cell r="AE1670">
            <v>741</v>
          </cell>
          <cell r="AF1670">
            <v>741</v>
          </cell>
          <cell r="AG1670">
            <v>741</v>
          </cell>
          <cell r="AH1670">
            <v>246</v>
          </cell>
          <cell r="AI1670">
            <v>733</v>
          </cell>
          <cell r="AJ1670">
            <v>733</v>
          </cell>
          <cell r="AK1670">
            <v>733</v>
          </cell>
          <cell r="AM1670" t="str">
            <v>ALI_124_SEG_9</v>
          </cell>
          <cell r="AN1670" t="str">
            <v>ALI_124_SEG_9_VAL_12634658</v>
          </cell>
          <cell r="AO1670">
            <v>4</v>
          </cell>
          <cell r="AP1670">
            <v>9990849.5999999996</v>
          </cell>
          <cell r="AQ1670" t="b">
            <v>0</v>
          </cell>
          <cell r="AR1670" t="str">
            <v/>
          </cell>
          <cell r="AS1670" t="str">
            <v/>
          </cell>
          <cell r="AT1670" t="str">
            <v>ALI_124_SEG_9_</v>
          </cell>
          <cell r="AU1670">
            <v>1</v>
          </cell>
          <cell r="AV1670" t="str">
            <v>No Seleccionada</v>
          </cell>
        </row>
        <row r="1671">
          <cell r="A1671" t="b">
            <v>0</v>
          </cell>
          <cell r="B1671" t="str">
            <v>5to_Evento_973_V2_TRIGUS_17515425.xlsm</v>
          </cell>
          <cell r="C1671">
            <v>124</v>
          </cell>
          <cell r="D1671">
            <v>2075</v>
          </cell>
          <cell r="E1671" t="str">
            <v>Trigus S.A.S.</v>
          </cell>
          <cell r="F1671">
            <v>509</v>
          </cell>
          <cell r="G1671" t="str">
            <v>CEREAL EMPACADO</v>
          </cell>
          <cell r="H1671" t="str">
            <v>124 : Mogolla multicereal.</v>
          </cell>
          <cell r="I1671">
            <v>10</v>
          </cell>
          <cell r="J1671" t="str">
            <v>Sitio 1 : CARRERA 127#22G-18 INT 4 - Sitio 2 : SIBERIA KM 7.5 CELTA, LOTE 159 - Sitio 3 : CARRERA 68B #10A-18 - Sitio 4 : CALLE 24F#101B-15 - Sitio 5 : CARRERA 65B#10A-87 - Sitio 6 : AUTO MEDE KM 1,5 P INDUS FLORIDA BOD 23 - Sitio 7 : CARRERA 71 A BIS # 63D-38 -</v>
          </cell>
          <cell r="K1671">
            <v>44835</v>
          </cell>
          <cell r="L1671">
            <v>7458</v>
          </cell>
          <cell r="M1671">
            <v>8898</v>
          </cell>
          <cell r="N1671">
            <v>5223</v>
          </cell>
          <cell r="O1671">
            <v>441</v>
          </cell>
          <cell r="P1671">
            <v>250</v>
          </cell>
          <cell r="Q1671">
            <v>0</v>
          </cell>
          <cell r="R1671">
            <v>250</v>
          </cell>
          <cell r="S1671">
            <v>741</v>
          </cell>
          <cell r="T1671">
            <v>0</v>
          </cell>
          <cell r="U1671">
            <v>741</v>
          </cell>
          <cell r="V1671">
            <v>741</v>
          </cell>
          <cell r="W1671">
            <v>0</v>
          </cell>
          <cell r="X1671">
            <v>741</v>
          </cell>
          <cell r="Y1671">
            <v>741</v>
          </cell>
          <cell r="Z1671">
            <v>0</v>
          </cell>
          <cell r="AA1671">
            <v>741</v>
          </cell>
          <cell r="AB1671">
            <v>12654942</v>
          </cell>
          <cell r="AC1671" t="str">
            <v>Registro Valido</v>
          </cell>
          <cell r="AD1671">
            <v>250</v>
          </cell>
          <cell r="AE1671">
            <v>741</v>
          </cell>
          <cell r="AF1671">
            <v>741</v>
          </cell>
          <cell r="AG1671">
            <v>741</v>
          </cell>
          <cell r="AH1671">
            <v>246</v>
          </cell>
          <cell r="AI1671">
            <v>733</v>
          </cell>
          <cell r="AJ1671">
            <v>733</v>
          </cell>
          <cell r="AK1671">
            <v>733</v>
          </cell>
          <cell r="AM1671" t="str">
            <v>ALI_124_SEG_10</v>
          </cell>
          <cell r="AN1671" t="str">
            <v>ALI_124_SEG_10_VAL_12654942</v>
          </cell>
          <cell r="AO1671">
            <v>4</v>
          </cell>
          <cell r="AP1671">
            <v>10006891.200000001</v>
          </cell>
          <cell r="AQ1671" t="b">
            <v>0</v>
          </cell>
          <cell r="AR1671" t="str">
            <v/>
          </cell>
          <cell r="AS1671" t="str">
            <v/>
          </cell>
          <cell r="AT1671" t="str">
            <v>ALI_124_SEG_10_</v>
          </cell>
          <cell r="AU1671">
            <v>1</v>
          </cell>
          <cell r="AV1671" t="str">
            <v>No Seleccionada</v>
          </cell>
        </row>
        <row r="1672">
          <cell r="A1672" t="b">
            <v>0</v>
          </cell>
          <cell r="B1672" t="str">
            <v>5to_Evento_973_V2_TRIGUS_17515425.xlsm</v>
          </cell>
          <cell r="C1672">
            <v>124</v>
          </cell>
          <cell r="D1672">
            <v>2075</v>
          </cell>
          <cell r="E1672" t="str">
            <v>Trigus S.A.S.</v>
          </cell>
          <cell r="F1672">
            <v>510</v>
          </cell>
          <cell r="G1672" t="str">
            <v>CEREAL EMPACADO</v>
          </cell>
          <cell r="H1672" t="str">
            <v>124 : Mogolla multicereal.</v>
          </cell>
          <cell r="I1672">
            <v>11</v>
          </cell>
          <cell r="J1672" t="str">
            <v>Sitio 1 : CARRERA 127#22G-18 INT 4 - Sitio 2 : SIBERIA KM 7.5 CELTA, LOTE 159 - Sitio 3 : CARRERA 68B #10A-18 - Sitio 4 : CALLE 24F#101B-15 - Sitio 5 : CARRERA 65B#10A-87 - Sitio 6 : AUTO MEDE KM 1,5 P INDUS FLORIDA BOD 23 - Sitio 7 : CARRERA 71 A BIS # 63D-38 -</v>
          </cell>
          <cell r="K1672">
            <v>44835</v>
          </cell>
          <cell r="L1672">
            <v>7346</v>
          </cell>
          <cell r="M1672">
            <v>8762</v>
          </cell>
          <cell r="N1672">
            <v>5144</v>
          </cell>
          <cell r="O1672">
            <v>433</v>
          </cell>
          <cell r="P1672">
            <v>250</v>
          </cell>
          <cell r="Q1672">
            <v>0</v>
          </cell>
          <cell r="R1672">
            <v>250</v>
          </cell>
          <cell r="S1672">
            <v>741</v>
          </cell>
          <cell r="T1672">
            <v>0</v>
          </cell>
          <cell r="U1672">
            <v>741</v>
          </cell>
          <cell r="V1672">
            <v>741</v>
          </cell>
          <cell r="W1672">
            <v>0</v>
          </cell>
          <cell r="X1672">
            <v>741</v>
          </cell>
          <cell r="Y1672">
            <v>741</v>
          </cell>
          <cell r="Z1672">
            <v>0</v>
          </cell>
          <cell r="AA1672">
            <v>741</v>
          </cell>
          <cell r="AB1672">
            <v>12461699</v>
          </cell>
          <cell r="AC1672" t="str">
            <v>Registro Valido</v>
          </cell>
          <cell r="AD1672">
            <v>250</v>
          </cell>
          <cell r="AE1672">
            <v>741</v>
          </cell>
          <cell r="AF1672">
            <v>741</v>
          </cell>
          <cell r="AG1672">
            <v>741</v>
          </cell>
          <cell r="AH1672">
            <v>246</v>
          </cell>
          <cell r="AI1672">
            <v>733</v>
          </cell>
          <cell r="AJ1672">
            <v>733</v>
          </cell>
          <cell r="AK1672">
            <v>733</v>
          </cell>
          <cell r="AM1672" t="str">
            <v>ALI_124_SEG_11</v>
          </cell>
          <cell r="AN1672" t="str">
            <v>ALI_124_SEG_11_VAL_12461699</v>
          </cell>
          <cell r="AO1672">
            <v>4</v>
          </cell>
          <cell r="AP1672">
            <v>9854082.3999999985</v>
          </cell>
          <cell r="AQ1672" t="b">
            <v>0</v>
          </cell>
          <cell r="AR1672" t="str">
            <v/>
          </cell>
          <cell r="AS1672" t="str">
            <v/>
          </cell>
          <cell r="AT1672" t="str">
            <v>ALI_124_SEG_11_</v>
          </cell>
          <cell r="AU1672">
            <v>1</v>
          </cell>
          <cell r="AV1672" t="str">
            <v>No Seleccionada</v>
          </cell>
        </row>
        <row r="1673">
          <cell r="A1673" t="b">
            <v>0</v>
          </cell>
          <cell r="B1673" t="str">
            <v>5to_Evento_973_V2_TRIGUS_17515425.xlsm</v>
          </cell>
          <cell r="C1673">
            <v>124</v>
          </cell>
          <cell r="D1673">
            <v>2075</v>
          </cell>
          <cell r="E1673" t="str">
            <v>Trigus S.A.S.</v>
          </cell>
          <cell r="F1673">
            <v>511</v>
          </cell>
          <cell r="G1673" t="str">
            <v>CEREAL EMPACADO</v>
          </cell>
          <cell r="H1673" t="str">
            <v>124 : Mogolla multicereal.</v>
          </cell>
          <cell r="I1673">
            <v>12</v>
          </cell>
          <cell r="J1673" t="str">
            <v>Sitio 1 : CARRERA 127#22G-18 INT 4 - Sitio 2 : SIBERIA KM 7.5 CELTA, LOTE 159 - Sitio 3 : CARRERA 68B #10A-18 - Sitio 4 : CALLE 24F#101B-15 - Sitio 5 : CARRERA 65B#10A-87 - Sitio 6 : AUTO MEDE KM 1,5 P INDUS FLORIDA BOD 23 - Sitio 7 : CARRERA 71 A BIS # 63D-38 -</v>
          </cell>
          <cell r="K1673">
            <v>44835</v>
          </cell>
          <cell r="L1673">
            <v>6666</v>
          </cell>
          <cell r="M1673">
            <v>7952</v>
          </cell>
          <cell r="N1673">
            <v>4667</v>
          </cell>
          <cell r="O1673">
            <v>393</v>
          </cell>
          <cell r="P1673">
            <v>250</v>
          </cell>
          <cell r="Q1673">
            <v>0</v>
          </cell>
          <cell r="R1673">
            <v>250</v>
          </cell>
          <cell r="S1673">
            <v>741</v>
          </cell>
          <cell r="T1673">
            <v>0</v>
          </cell>
          <cell r="U1673">
            <v>741</v>
          </cell>
          <cell r="V1673">
            <v>741</v>
          </cell>
          <cell r="W1673">
            <v>0</v>
          </cell>
          <cell r="X1673">
            <v>741</v>
          </cell>
          <cell r="Y1673">
            <v>741</v>
          </cell>
          <cell r="Z1673">
            <v>0</v>
          </cell>
          <cell r="AA1673">
            <v>741</v>
          </cell>
          <cell r="AB1673">
            <v>11308392</v>
          </cell>
          <cell r="AC1673" t="str">
            <v>Registro Valido</v>
          </cell>
          <cell r="AD1673">
            <v>250</v>
          </cell>
          <cell r="AE1673">
            <v>741</v>
          </cell>
          <cell r="AF1673">
            <v>741</v>
          </cell>
          <cell r="AG1673">
            <v>741</v>
          </cell>
          <cell r="AH1673">
            <v>246</v>
          </cell>
          <cell r="AI1673">
            <v>733</v>
          </cell>
          <cell r="AJ1673">
            <v>733</v>
          </cell>
          <cell r="AK1673">
            <v>733</v>
          </cell>
          <cell r="AM1673" t="str">
            <v>ALI_124_SEG_12</v>
          </cell>
          <cell r="AN1673" t="str">
            <v>ALI_124_SEG_12_VAL_11308392</v>
          </cell>
          <cell r="AO1673">
            <v>4</v>
          </cell>
          <cell r="AP1673">
            <v>8942105.5999999978</v>
          </cell>
          <cell r="AQ1673" t="b">
            <v>0</v>
          </cell>
          <cell r="AR1673" t="str">
            <v/>
          </cell>
          <cell r="AS1673" t="str">
            <v/>
          </cell>
          <cell r="AT1673" t="str">
            <v>ALI_124_SEG_12_</v>
          </cell>
          <cell r="AU1673">
            <v>1</v>
          </cell>
          <cell r="AV1673" t="str">
            <v>No Seleccionada</v>
          </cell>
        </row>
        <row r="1674">
          <cell r="A1674" t="b">
            <v>0</v>
          </cell>
          <cell r="B1674" t="str">
            <v>5to_Evento_973_V2_TRIGUS_17515425.xlsm</v>
          </cell>
          <cell r="C1674">
            <v>124</v>
          </cell>
          <cell r="D1674">
            <v>2075</v>
          </cell>
          <cell r="E1674" t="str">
            <v>Trigus S.A.S.</v>
          </cell>
          <cell r="F1674">
            <v>512</v>
          </cell>
          <cell r="G1674" t="str">
            <v>CEREAL EMPACADO</v>
          </cell>
          <cell r="H1674" t="str">
            <v>124 : Mogolla multicereal.</v>
          </cell>
          <cell r="I1674">
            <v>13</v>
          </cell>
          <cell r="J1674" t="str">
            <v>Sitio 1 : CARRERA 127#22G-18 INT 4 - Sitio 2 : SIBERIA KM 7.5 CELTA, LOTE 159 - Sitio 3 : CARRERA 68B #10A-18 - Sitio 4 : CALLE 24F#101B-15 - Sitio 5 : CARRERA 65B#10A-87 - Sitio 6 : AUTO MEDE KM 1,5 P INDUS FLORIDA BOD 23 - Sitio 7 : CARRERA 71 A BIS # 63D-38 -</v>
          </cell>
          <cell r="K1674">
            <v>44835</v>
          </cell>
          <cell r="L1674">
            <v>7078</v>
          </cell>
          <cell r="M1674">
            <v>8444</v>
          </cell>
          <cell r="N1674">
            <v>4956</v>
          </cell>
          <cell r="O1674">
            <v>417</v>
          </cell>
          <cell r="P1674">
            <v>250</v>
          </cell>
          <cell r="Q1674">
            <v>0</v>
          </cell>
          <cell r="R1674">
            <v>250</v>
          </cell>
          <cell r="S1674">
            <v>741</v>
          </cell>
          <cell r="T1674">
            <v>0</v>
          </cell>
          <cell r="U1674">
            <v>741</v>
          </cell>
          <cell r="V1674">
            <v>741</v>
          </cell>
          <cell r="W1674">
            <v>0</v>
          </cell>
          <cell r="X1674">
            <v>741</v>
          </cell>
          <cell r="Y1674">
            <v>741</v>
          </cell>
          <cell r="Z1674">
            <v>0</v>
          </cell>
          <cell r="AA1674">
            <v>741</v>
          </cell>
          <cell r="AB1674">
            <v>12007897</v>
          </cell>
          <cell r="AC1674" t="str">
            <v>Registro Valido</v>
          </cell>
          <cell r="AD1674">
            <v>250</v>
          </cell>
          <cell r="AE1674">
            <v>741</v>
          </cell>
          <cell r="AF1674">
            <v>741</v>
          </cell>
          <cell r="AG1674">
            <v>741</v>
          </cell>
          <cell r="AH1674">
            <v>246</v>
          </cell>
          <cell r="AI1674">
            <v>733</v>
          </cell>
          <cell r="AJ1674">
            <v>733</v>
          </cell>
          <cell r="AK1674">
            <v>733</v>
          </cell>
          <cell r="AM1674" t="str">
            <v>ALI_124_SEG_13</v>
          </cell>
          <cell r="AN1674" t="str">
            <v>ALI_124_SEG_13_VAL_12007897</v>
          </cell>
          <cell r="AO1674">
            <v>4</v>
          </cell>
          <cell r="AP1674">
            <v>11869049</v>
          </cell>
          <cell r="AQ1674" t="b">
            <v>0</v>
          </cell>
          <cell r="AR1674" t="str">
            <v/>
          </cell>
          <cell r="AS1674" t="str">
            <v/>
          </cell>
          <cell r="AT1674" t="str">
            <v>ALI_124_SEG_13_</v>
          </cell>
          <cell r="AU1674">
            <v>1</v>
          </cell>
          <cell r="AV1674" t="str">
            <v>No Seleccionada</v>
          </cell>
        </row>
        <row r="1675">
          <cell r="A1675" t="b">
            <v>0</v>
          </cell>
          <cell r="B1675" t="str">
            <v>5to_Evento_973_V2_TRIGUS_17515425.xlsm</v>
          </cell>
          <cell r="C1675">
            <v>124</v>
          </cell>
          <cell r="D1675">
            <v>2075</v>
          </cell>
          <cell r="E1675" t="str">
            <v>Trigus S.A.S.</v>
          </cell>
          <cell r="F1675">
            <v>513</v>
          </cell>
          <cell r="G1675" t="str">
            <v>CEREAL EMPACADO</v>
          </cell>
          <cell r="H1675" t="str">
            <v>124 : Mogolla multicereal.</v>
          </cell>
          <cell r="I1675">
            <v>14</v>
          </cell>
          <cell r="J1675" t="str">
            <v>Sitio 1 : CARRERA 127#22G-18 INT 4 - Sitio 2 : SIBERIA KM 7.5 CELTA, LOTE 159 - Sitio 3 : CARRERA 68B #10A-18 - Sitio 4 : CALLE 24F#101B-15 - Sitio 5 : CARRERA 65B#10A-87 - Sitio 6 : AUTO MEDE KM 1,5 P INDUS FLORIDA BOD 23 - Sitio 7 : CARRERA 71 A BIS # 63D-38 -</v>
          </cell>
          <cell r="K1675">
            <v>44835</v>
          </cell>
          <cell r="L1675">
            <v>7014</v>
          </cell>
          <cell r="M1675">
            <v>8367</v>
          </cell>
          <cell r="N1675">
            <v>4911</v>
          </cell>
          <cell r="O1675">
            <v>414</v>
          </cell>
          <cell r="P1675">
            <v>250</v>
          </cell>
          <cell r="Q1675">
            <v>0</v>
          </cell>
          <cell r="R1675">
            <v>250</v>
          </cell>
          <cell r="S1675">
            <v>741</v>
          </cell>
          <cell r="T1675">
            <v>0</v>
          </cell>
          <cell r="U1675">
            <v>741</v>
          </cell>
          <cell r="V1675">
            <v>741</v>
          </cell>
          <cell r="W1675">
            <v>0</v>
          </cell>
          <cell r="X1675">
            <v>741</v>
          </cell>
          <cell r="Y1675">
            <v>741</v>
          </cell>
          <cell r="Z1675">
            <v>0</v>
          </cell>
          <cell r="AA1675">
            <v>741</v>
          </cell>
          <cell r="AB1675">
            <v>11899272</v>
          </cell>
          <cell r="AC1675" t="str">
            <v>Registro Valido</v>
          </cell>
          <cell r="AD1675">
            <v>250</v>
          </cell>
          <cell r="AE1675">
            <v>741</v>
          </cell>
          <cell r="AF1675">
            <v>741</v>
          </cell>
          <cell r="AG1675">
            <v>741</v>
          </cell>
          <cell r="AH1675">
            <v>246</v>
          </cell>
          <cell r="AI1675">
            <v>733</v>
          </cell>
          <cell r="AJ1675">
            <v>733</v>
          </cell>
          <cell r="AK1675">
            <v>733</v>
          </cell>
          <cell r="AM1675" t="str">
            <v>ALI_124_SEG_14</v>
          </cell>
          <cell r="AN1675" t="str">
            <v>ALI_124_SEG_14_VAL_11899272</v>
          </cell>
          <cell r="AO1675">
            <v>4</v>
          </cell>
          <cell r="AP1675">
            <v>9409344</v>
          </cell>
          <cell r="AQ1675" t="b">
            <v>0</v>
          </cell>
          <cell r="AR1675" t="str">
            <v/>
          </cell>
          <cell r="AS1675" t="str">
            <v/>
          </cell>
          <cell r="AT1675" t="str">
            <v>ALI_124_SEG_14_</v>
          </cell>
          <cell r="AU1675">
            <v>1</v>
          </cell>
          <cell r="AV1675" t="str">
            <v>No Seleccionada</v>
          </cell>
        </row>
        <row r="1676">
          <cell r="A1676" t="b">
            <v>0</v>
          </cell>
          <cell r="B1676" t="str">
            <v>5to_Evento_973_V2_TRIGUS_17515425.xlsm</v>
          </cell>
          <cell r="C1676">
            <v>124</v>
          </cell>
          <cell r="D1676">
            <v>2075</v>
          </cell>
          <cell r="E1676" t="str">
            <v>Trigus S.A.S.</v>
          </cell>
          <cell r="F1676">
            <v>514</v>
          </cell>
          <cell r="G1676" t="str">
            <v>CEREAL EMPACADO</v>
          </cell>
          <cell r="H1676" t="str">
            <v>124 : Mogolla multicereal.</v>
          </cell>
          <cell r="I1676">
            <v>15</v>
          </cell>
          <cell r="J1676" t="str">
            <v>Sitio 1 : CARRERA 127#22G-18 INT 4 - Sitio 2 : SIBERIA KM 7.5 CELTA, LOTE 159 - Sitio 3 : CARRERA 68B #10A-18 - Sitio 4 : CALLE 24F#101B-15 - Sitio 5 : CARRERA 65B#10A-87 - Sitio 6 : AUTO MEDE KM 1,5 P INDUS FLORIDA BOD 23 - Sitio 7 : CARRERA 71 A BIS # 63D-38 -</v>
          </cell>
          <cell r="K1676">
            <v>44835</v>
          </cell>
          <cell r="L1676">
            <v>6632</v>
          </cell>
          <cell r="M1676">
            <v>7912</v>
          </cell>
          <cell r="N1676">
            <v>4639</v>
          </cell>
          <cell r="O1676">
            <v>389</v>
          </cell>
          <cell r="P1676">
            <v>250</v>
          </cell>
          <cell r="Q1676">
            <v>0</v>
          </cell>
          <cell r="R1676">
            <v>250</v>
          </cell>
          <cell r="S1676">
            <v>741</v>
          </cell>
          <cell r="T1676">
            <v>0</v>
          </cell>
          <cell r="U1676">
            <v>741</v>
          </cell>
          <cell r="V1676">
            <v>741</v>
          </cell>
          <cell r="W1676">
            <v>0</v>
          </cell>
          <cell r="X1676">
            <v>741</v>
          </cell>
          <cell r="Y1676">
            <v>741</v>
          </cell>
          <cell r="Z1676">
            <v>0</v>
          </cell>
          <cell r="AA1676">
            <v>741</v>
          </cell>
          <cell r="AB1676">
            <v>11246540</v>
          </cell>
          <cell r="AC1676" t="str">
            <v>Registro Valido</v>
          </cell>
          <cell r="AD1676">
            <v>250</v>
          </cell>
          <cell r="AE1676">
            <v>741</v>
          </cell>
          <cell r="AF1676">
            <v>741</v>
          </cell>
          <cell r="AG1676">
            <v>741</v>
          </cell>
          <cell r="AH1676">
            <v>246</v>
          </cell>
          <cell r="AI1676">
            <v>733</v>
          </cell>
          <cell r="AJ1676">
            <v>733</v>
          </cell>
          <cell r="AK1676">
            <v>733</v>
          </cell>
          <cell r="AM1676" t="str">
            <v>ALI_124_SEG_15</v>
          </cell>
          <cell r="AN1676" t="str">
            <v>ALI_124_SEG_15_VAL_11246540</v>
          </cell>
          <cell r="AO1676">
            <v>4</v>
          </cell>
          <cell r="AP1676">
            <v>8893193.5999999996</v>
          </cell>
          <cell r="AQ1676" t="b">
            <v>0</v>
          </cell>
          <cell r="AR1676" t="str">
            <v/>
          </cell>
          <cell r="AS1676" t="str">
            <v/>
          </cell>
          <cell r="AT1676" t="str">
            <v>ALI_124_SEG_15_</v>
          </cell>
          <cell r="AU1676">
            <v>1</v>
          </cell>
          <cell r="AV1676" t="str">
            <v>No Seleccionada</v>
          </cell>
        </row>
        <row r="1677">
          <cell r="A1677" t="b">
            <v>0</v>
          </cell>
          <cell r="B1677" t="str">
            <v>5to_Evento_973_V2_UT PAE Bogotá_17524368.xlsm</v>
          </cell>
          <cell r="C1677">
            <v>33</v>
          </cell>
          <cell r="D1677">
            <v>2090</v>
          </cell>
          <cell r="E1677" t="str">
            <v>UT PAE Bogotá 2020</v>
          </cell>
          <cell r="F1677">
            <v>61</v>
          </cell>
          <cell r="G1677" t="str">
            <v>FRUTA</v>
          </cell>
          <cell r="H1677" t="str">
            <v>33 : Granadilla.</v>
          </cell>
          <cell r="I1677">
            <v>1</v>
          </cell>
          <cell r="J1677" t="str">
            <v>Sitio 1 : CARRERA 127#22G-18 INT 4 - Sitio 2 : SIBERIA KM 7.5 CELTA, LOTE 159 - Sitio 3 : CARRERA 68B #10A-18 - Sitio 4 : CALLE 24F#101B-15 - Sitio 5 : CARRERA 65B#10A-87 - Sitio 6 : AUTO MEDE KM 1,5 P INDUS FLORIDA BOD 23 - Sitio 7 : CARRERA 71 A BIS # 63D-38 -</v>
          </cell>
          <cell r="K1677">
            <v>44835</v>
          </cell>
          <cell r="L1677">
            <v>7769</v>
          </cell>
          <cell r="M1677">
            <v>9047</v>
          </cell>
          <cell r="N1677">
            <v>6277</v>
          </cell>
          <cell r="O1677">
            <v>273</v>
          </cell>
          <cell r="P1677">
            <v>894</v>
          </cell>
          <cell r="Q1677">
            <v>0</v>
          </cell>
          <cell r="R1677">
            <v>894</v>
          </cell>
          <cell r="S1677">
            <v>894</v>
          </cell>
          <cell r="T1677">
            <v>0</v>
          </cell>
          <cell r="U1677">
            <v>894</v>
          </cell>
          <cell r="V1677">
            <v>894</v>
          </cell>
          <cell r="W1677">
            <v>0</v>
          </cell>
          <cell r="X1677">
            <v>894</v>
          </cell>
          <cell r="Y1677">
            <v>894</v>
          </cell>
          <cell r="Z1677">
            <v>0</v>
          </cell>
          <cell r="AA1677">
            <v>894</v>
          </cell>
          <cell r="AB1677">
            <v>20889204</v>
          </cell>
          <cell r="AC1677" t="str">
            <v>Registro Valido</v>
          </cell>
          <cell r="AD1677">
            <v>894</v>
          </cell>
          <cell r="AE1677">
            <v>894</v>
          </cell>
          <cell r="AF1677">
            <v>894</v>
          </cell>
          <cell r="AG1677">
            <v>894</v>
          </cell>
          <cell r="AH1677">
            <v>870</v>
          </cell>
          <cell r="AI1677">
            <v>870</v>
          </cell>
          <cell r="AJ1677">
            <v>870</v>
          </cell>
          <cell r="AK1677">
            <v>870</v>
          </cell>
          <cell r="AL1677"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77" t="str">
            <v>ALI_33_SEG_1</v>
          </cell>
          <cell r="AN1677" t="str">
            <v>ALI_33_SEG_1_VAL_20889204</v>
          </cell>
          <cell r="AO1677">
            <v>2</v>
          </cell>
          <cell r="AP1677">
            <v>20865838</v>
          </cell>
          <cell r="AQ1677" t="b">
            <v>0</v>
          </cell>
          <cell r="AR1677" t="str">
            <v/>
          </cell>
          <cell r="AS1677" t="str">
            <v/>
          </cell>
          <cell r="AT1677" t="str">
            <v>ALI_33_SEG_1_</v>
          </cell>
          <cell r="AU1677">
            <v>1</v>
          </cell>
          <cell r="AV1677" t="str">
            <v>No Seleccionada</v>
          </cell>
        </row>
        <row r="1678">
          <cell r="A1678" t="b">
            <v>0</v>
          </cell>
          <cell r="B1678" t="str">
            <v>5to_Evento_973_V2_UT PAE Bogotá_17524368.xlsm</v>
          </cell>
          <cell r="C1678">
            <v>33</v>
          </cell>
          <cell r="D1678">
            <v>2090</v>
          </cell>
          <cell r="E1678" t="str">
            <v>UT PAE Bogotá 2020</v>
          </cell>
          <cell r="F1678">
            <v>62</v>
          </cell>
          <cell r="G1678" t="str">
            <v>FRUTA</v>
          </cell>
          <cell r="H1678" t="str">
            <v>33 : Granadilla.</v>
          </cell>
          <cell r="I1678">
            <v>2</v>
          </cell>
          <cell r="J1678" t="str">
            <v>Sitio 1 : CARRERA 127#22G-18 INT 4 - Sitio 2 : SIBERIA KM 7.5 CELTA, LOTE 159 - Sitio 3 : CARRERA 68B #10A-18 - Sitio 4 : CALLE 24F#101B-15 - Sitio 5 : CARRERA 65B#10A-87 - Sitio 6 : AUTO MEDE KM 1,5 P INDUS FLORIDA BOD 23 - Sitio 7 : CARRERA 71 A BIS # 63D-38 -</v>
          </cell>
          <cell r="K1678">
            <v>44835</v>
          </cell>
          <cell r="L1678">
            <v>7946</v>
          </cell>
          <cell r="M1678">
            <v>9254</v>
          </cell>
          <cell r="N1678">
            <v>6420</v>
          </cell>
          <cell r="O1678">
            <v>279</v>
          </cell>
          <cell r="P1678">
            <v>894</v>
          </cell>
          <cell r="Q1678">
            <v>0</v>
          </cell>
          <cell r="R1678">
            <v>894</v>
          </cell>
          <cell r="S1678">
            <v>894</v>
          </cell>
          <cell r="T1678">
            <v>0</v>
          </cell>
          <cell r="U1678">
            <v>894</v>
          </cell>
          <cell r="V1678">
            <v>894</v>
          </cell>
          <cell r="W1678">
            <v>0</v>
          </cell>
          <cell r="X1678">
            <v>894</v>
          </cell>
          <cell r="Y1678">
            <v>894</v>
          </cell>
          <cell r="Z1678">
            <v>0</v>
          </cell>
          <cell r="AA1678">
            <v>894</v>
          </cell>
          <cell r="AB1678">
            <v>21365706</v>
          </cell>
          <cell r="AC1678" t="str">
            <v>Registro Valido</v>
          </cell>
          <cell r="AD1678">
            <v>894</v>
          </cell>
          <cell r="AE1678">
            <v>894</v>
          </cell>
          <cell r="AF1678">
            <v>894</v>
          </cell>
          <cell r="AG1678">
            <v>894</v>
          </cell>
          <cell r="AH1678">
            <v>870</v>
          </cell>
          <cell r="AI1678">
            <v>870</v>
          </cell>
          <cell r="AJ1678">
            <v>870</v>
          </cell>
          <cell r="AK1678">
            <v>870</v>
          </cell>
          <cell r="AL167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78" t="str">
            <v>ALI_33_SEG_2</v>
          </cell>
          <cell r="AN1678" t="str">
            <v>ALI_33_SEG_2_VAL_21365706</v>
          </cell>
          <cell r="AO1678">
            <v>2</v>
          </cell>
          <cell r="AP1678">
            <v>21341807</v>
          </cell>
          <cell r="AQ1678" t="b">
            <v>0</v>
          </cell>
          <cell r="AR1678" t="str">
            <v/>
          </cell>
          <cell r="AS1678" t="str">
            <v/>
          </cell>
          <cell r="AT1678" t="str">
            <v>ALI_33_SEG_2_</v>
          </cell>
          <cell r="AU1678">
            <v>1</v>
          </cell>
          <cell r="AV1678" t="str">
            <v>No Seleccionada</v>
          </cell>
        </row>
        <row r="1679">
          <cell r="A1679" t="b">
            <v>0</v>
          </cell>
          <cell r="B1679" t="str">
            <v>5to_Evento_973_V2_UT PAE Bogotá_17524368.xlsm</v>
          </cell>
          <cell r="C1679">
            <v>33</v>
          </cell>
          <cell r="D1679">
            <v>2090</v>
          </cell>
          <cell r="E1679" t="str">
            <v>UT PAE Bogotá 2020</v>
          </cell>
          <cell r="F1679">
            <v>63</v>
          </cell>
          <cell r="G1679" t="str">
            <v>FRUTA</v>
          </cell>
          <cell r="H1679" t="str">
            <v>33 : Granadilla.</v>
          </cell>
          <cell r="I1679">
            <v>3</v>
          </cell>
          <cell r="J1679" t="str">
            <v>Sitio 1 : CARRERA 127#22G-18 INT 4 - Sitio 2 : SIBERIA KM 7.5 CELTA, LOTE 159 - Sitio 3 : CARRERA 68B #10A-18 - Sitio 4 : CALLE 24F#101B-15 - Sitio 5 : CARRERA 65B#10A-87 - Sitio 6 : AUTO MEDE KM 1,5 P INDUS FLORIDA BOD 23 - Sitio 7 : CARRERA 71 A BIS # 63D-38 -</v>
          </cell>
          <cell r="K1679">
            <v>44835</v>
          </cell>
          <cell r="L1679">
            <v>7896</v>
          </cell>
          <cell r="M1679">
            <v>9197</v>
          </cell>
          <cell r="N1679">
            <v>6381</v>
          </cell>
          <cell r="O1679">
            <v>277</v>
          </cell>
          <cell r="P1679">
            <v>894</v>
          </cell>
          <cell r="Q1679">
            <v>0</v>
          </cell>
          <cell r="R1679">
            <v>894</v>
          </cell>
          <cell r="S1679">
            <v>894</v>
          </cell>
          <cell r="T1679">
            <v>0</v>
          </cell>
          <cell r="U1679">
            <v>894</v>
          </cell>
          <cell r="V1679">
            <v>894</v>
          </cell>
          <cell r="W1679">
            <v>0</v>
          </cell>
          <cell r="X1679">
            <v>894</v>
          </cell>
          <cell r="Y1679">
            <v>894</v>
          </cell>
          <cell r="Z1679">
            <v>0</v>
          </cell>
          <cell r="AA1679">
            <v>894</v>
          </cell>
          <cell r="AB1679">
            <v>21233394</v>
          </cell>
          <cell r="AC1679" t="str">
            <v>Registro Valido</v>
          </cell>
          <cell r="AD1679">
            <v>894</v>
          </cell>
          <cell r="AE1679">
            <v>894</v>
          </cell>
          <cell r="AF1679">
            <v>894</v>
          </cell>
          <cell r="AG1679">
            <v>894</v>
          </cell>
          <cell r="AH1679">
            <v>870</v>
          </cell>
          <cell r="AI1679">
            <v>870</v>
          </cell>
          <cell r="AJ1679">
            <v>870</v>
          </cell>
          <cell r="AK1679">
            <v>870</v>
          </cell>
          <cell r="AL1679"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79" t="str">
            <v>ALI_33_SEG_3</v>
          </cell>
          <cell r="AN1679" t="str">
            <v>ALI_33_SEG_3_VAL_21233394</v>
          </cell>
          <cell r="AO1679">
            <v>2</v>
          </cell>
          <cell r="AP1679">
            <v>21209643</v>
          </cell>
          <cell r="AQ1679" t="b">
            <v>0</v>
          </cell>
          <cell r="AR1679" t="str">
            <v/>
          </cell>
          <cell r="AS1679" t="str">
            <v/>
          </cell>
          <cell r="AT1679" t="str">
            <v>ALI_33_SEG_3_</v>
          </cell>
          <cell r="AU1679">
            <v>1</v>
          </cell>
          <cell r="AV1679" t="str">
            <v>No Seleccionada</v>
          </cell>
        </row>
        <row r="1680">
          <cell r="A1680" t="b">
            <v>0</v>
          </cell>
          <cell r="B1680" t="str">
            <v>5to_Evento_973_V2_UT PAE Bogotá_17524368.xlsm</v>
          </cell>
          <cell r="C1680">
            <v>33</v>
          </cell>
          <cell r="D1680">
            <v>2090</v>
          </cell>
          <cell r="E1680" t="str">
            <v>UT PAE Bogotá 2020</v>
          </cell>
          <cell r="F1680">
            <v>64</v>
          </cell>
          <cell r="G1680" t="str">
            <v>FRUTA</v>
          </cell>
          <cell r="H1680" t="str">
            <v>33 : Granadilla.</v>
          </cell>
          <cell r="I1680">
            <v>4</v>
          </cell>
          <cell r="J1680" t="str">
            <v>Sitio 1 : CARRERA 127#22G-18 INT 4 - Sitio 2 : SIBERIA KM 7.5 CELTA, LOTE 159 - Sitio 3 : CARRERA 68B #10A-18 - Sitio 4 : CALLE 24F#101B-15 - Sitio 5 : CARRERA 65B#10A-87 - Sitio 6 : AUTO MEDE KM 1,5 P INDUS FLORIDA BOD 23 - Sitio 7 : CARRERA 71 A BIS # 63D-38 -</v>
          </cell>
          <cell r="K1680">
            <v>44835</v>
          </cell>
          <cell r="L1680">
            <v>8412</v>
          </cell>
          <cell r="M1680">
            <v>9797</v>
          </cell>
          <cell r="N1680">
            <v>6798</v>
          </cell>
          <cell r="O1680">
            <v>296</v>
          </cell>
          <cell r="P1680">
            <v>894</v>
          </cell>
          <cell r="Q1680">
            <v>0</v>
          </cell>
          <cell r="R1680">
            <v>894</v>
          </cell>
          <cell r="S1680">
            <v>894</v>
          </cell>
          <cell r="T1680">
            <v>0</v>
          </cell>
          <cell r="U1680">
            <v>894</v>
          </cell>
          <cell r="V1680">
            <v>894</v>
          </cell>
          <cell r="W1680">
            <v>0</v>
          </cell>
          <cell r="X1680">
            <v>894</v>
          </cell>
          <cell r="Y1680">
            <v>894</v>
          </cell>
          <cell r="Z1680">
            <v>0</v>
          </cell>
          <cell r="AA1680">
            <v>894</v>
          </cell>
          <cell r="AB1680">
            <v>22620882</v>
          </cell>
          <cell r="AC1680" t="str">
            <v>Registro Valido</v>
          </cell>
          <cell r="AD1680">
            <v>894</v>
          </cell>
          <cell r="AE1680">
            <v>894</v>
          </cell>
          <cell r="AF1680">
            <v>894</v>
          </cell>
          <cell r="AG1680">
            <v>894</v>
          </cell>
          <cell r="AH1680">
            <v>870</v>
          </cell>
          <cell r="AI1680">
            <v>870</v>
          </cell>
          <cell r="AJ1680">
            <v>870</v>
          </cell>
          <cell r="AK1680">
            <v>870</v>
          </cell>
          <cell r="AL1680"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80" t="str">
            <v>ALI_33_SEG_4</v>
          </cell>
          <cell r="AN1680" t="str">
            <v>ALI_33_SEG_4_VAL_22620882</v>
          </cell>
          <cell r="AO1680">
            <v>2</v>
          </cell>
          <cell r="AP1680">
            <v>22040431.18</v>
          </cell>
          <cell r="AQ1680" t="b">
            <v>0</v>
          </cell>
          <cell r="AR1680" t="str">
            <v/>
          </cell>
          <cell r="AS1680" t="str">
            <v/>
          </cell>
          <cell r="AT1680" t="str">
            <v>ALI_33_SEG_4_</v>
          </cell>
          <cell r="AU1680">
            <v>1</v>
          </cell>
          <cell r="AV1680" t="str">
            <v>No Seleccionada</v>
          </cell>
        </row>
        <row r="1681">
          <cell r="A1681" t="b">
            <v>0</v>
          </cell>
          <cell r="B1681" t="str">
            <v>5to_Evento_973_V2_UT PAE Bogotá_17524368.xlsm</v>
          </cell>
          <cell r="C1681">
            <v>33</v>
          </cell>
          <cell r="D1681">
            <v>2090</v>
          </cell>
          <cell r="E1681" t="str">
            <v>UT PAE Bogotá 2020</v>
          </cell>
          <cell r="F1681">
            <v>65</v>
          </cell>
          <cell r="G1681" t="str">
            <v>FRUTA</v>
          </cell>
          <cell r="H1681" t="str">
            <v>33 : Granadilla.</v>
          </cell>
          <cell r="I1681">
            <v>5</v>
          </cell>
          <cell r="J1681" t="str">
            <v>Sitio 1 : CARRERA 127#22G-18 INT 4 - Sitio 2 : SIBERIA KM 7.5 CELTA, LOTE 159 - Sitio 3 : CARRERA 68B #10A-18 - Sitio 4 : CALLE 24F#101B-15 - Sitio 5 : CARRERA 65B#10A-87 - Sitio 6 : AUTO MEDE KM 1,5 P INDUS FLORIDA BOD 23 - Sitio 7 : CARRERA 71 A BIS # 63D-38 -</v>
          </cell>
          <cell r="K1681">
            <v>44835</v>
          </cell>
          <cell r="L1681">
            <v>7822</v>
          </cell>
          <cell r="M1681">
            <v>9110</v>
          </cell>
          <cell r="N1681">
            <v>6316</v>
          </cell>
          <cell r="O1681">
            <v>275</v>
          </cell>
          <cell r="P1681">
            <v>894</v>
          </cell>
          <cell r="Q1681">
            <v>0</v>
          </cell>
          <cell r="R1681">
            <v>894</v>
          </cell>
          <cell r="S1681">
            <v>894</v>
          </cell>
          <cell r="T1681">
            <v>0</v>
          </cell>
          <cell r="U1681">
            <v>894</v>
          </cell>
          <cell r="V1681">
            <v>894</v>
          </cell>
          <cell r="W1681">
            <v>0</v>
          </cell>
          <cell r="X1681">
            <v>894</v>
          </cell>
          <cell r="Y1681">
            <v>894</v>
          </cell>
          <cell r="Z1681">
            <v>0</v>
          </cell>
          <cell r="AA1681">
            <v>894</v>
          </cell>
          <cell r="AB1681">
            <v>21029562</v>
          </cell>
          <cell r="AC1681" t="str">
            <v>Registro Valido</v>
          </cell>
          <cell r="AD1681">
            <v>894</v>
          </cell>
          <cell r="AE1681">
            <v>894</v>
          </cell>
          <cell r="AF1681">
            <v>894</v>
          </cell>
          <cell r="AG1681">
            <v>894</v>
          </cell>
          <cell r="AH1681">
            <v>870</v>
          </cell>
          <cell r="AI1681">
            <v>870</v>
          </cell>
          <cell r="AJ1681">
            <v>870</v>
          </cell>
          <cell r="AK1681">
            <v>870</v>
          </cell>
          <cell r="AL1681"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81" t="str">
            <v>ALI_33_SEG_5</v>
          </cell>
          <cell r="AN1681" t="str">
            <v>ALI_33_SEG_5_VAL_21029562</v>
          </cell>
          <cell r="AO1681">
            <v>2</v>
          </cell>
          <cell r="AP1681">
            <v>21006039</v>
          </cell>
          <cell r="AQ1681" t="b">
            <v>0</v>
          </cell>
          <cell r="AR1681" t="str">
            <v/>
          </cell>
          <cell r="AS1681" t="str">
            <v/>
          </cell>
          <cell r="AT1681" t="str">
            <v>ALI_33_SEG_5_</v>
          </cell>
          <cell r="AU1681">
            <v>1</v>
          </cell>
          <cell r="AV1681" t="str">
            <v>No Seleccionada</v>
          </cell>
        </row>
        <row r="1682">
          <cell r="A1682" t="b">
            <v>0</v>
          </cell>
          <cell r="B1682" t="str">
            <v>5to_Evento_973_V2_UT PAE Bogotá_17524368.xlsm</v>
          </cell>
          <cell r="C1682">
            <v>33</v>
          </cell>
          <cell r="D1682">
            <v>2090</v>
          </cell>
          <cell r="E1682" t="str">
            <v>UT PAE Bogotá 2020</v>
          </cell>
          <cell r="F1682">
            <v>66</v>
          </cell>
          <cell r="G1682" t="str">
            <v>FRUTA</v>
          </cell>
          <cell r="H1682" t="str">
            <v>33 : Granadilla.</v>
          </cell>
          <cell r="I1682">
            <v>6</v>
          </cell>
          <cell r="J1682" t="str">
            <v>Sitio 1 : CARRERA 127#22G-18 INT 4 - Sitio 2 : SIBERIA KM 7.5 CELTA, LOTE 159 - Sitio 3 : CARRERA 68B #10A-18 - Sitio 4 : CALLE 24F#101B-15 - Sitio 5 : CARRERA 65B#10A-87 - Sitio 6 : AUTO MEDE KM 1,5 P INDUS FLORIDA BOD 23 - Sitio 7 : CARRERA 71 A BIS # 63D-38 -</v>
          </cell>
          <cell r="K1682">
            <v>44835</v>
          </cell>
          <cell r="L1682">
            <v>8467</v>
          </cell>
          <cell r="M1682">
            <v>9859</v>
          </cell>
          <cell r="N1682">
            <v>6839</v>
          </cell>
          <cell r="O1682">
            <v>298</v>
          </cell>
          <cell r="P1682">
            <v>894</v>
          </cell>
          <cell r="Q1682">
            <v>0</v>
          </cell>
          <cell r="R1682">
            <v>894</v>
          </cell>
          <cell r="S1682">
            <v>894</v>
          </cell>
          <cell r="T1682">
            <v>0</v>
          </cell>
          <cell r="U1682">
            <v>894</v>
          </cell>
          <cell r="V1682">
            <v>894</v>
          </cell>
          <cell r="W1682">
            <v>0</v>
          </cell>
          <cell r="X1682">
            <v>894</v>
          </cell>
          <cell r="Y1682">
            <v>894</v>
          </cell>
          <cell r="Z1682">
            <v>0</v>
          </cell>
          <cell r="AA1682">
            <v>894</v>
          </cell>
          <cell r="AB1682">
            <v>22763922</v>
          </cell>
          <cell r="AC1682" t="str">
            <v>Registro Valido</v>
          </cell>
          <cell r="AD1682">
            <v>894</v>
          </cell>
          <cell r="AE1682">
            <v>894</v>
          </cell>
          <cell r="AF1682">
            <v>894</v>
          </cell>
          <cell r="AG1682">
            <v>894</v>
          </cell>
          <cell r="AH1682">
            <v>870</v>
          </cell>
          <cell r="AI1682">
            <v>870</v>
          </cell>
          <cell r="AJ1682">
            <v>870</v>
          </cell>
          <cell r="AK1682">
            <v>870</v>
          </cell>
          <cell r="AL1682"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82" t="str">
            <v>ALI_33_SEG_6</v>
          </cell>
          <cell r="AN1682" t="str">
            <v>ALI_33_SEG_6_VAL_22763922</v>
          </cell>
          <cell r="AO1682">
            <v>3</v>
          </cell>
          <cell r="AP1682">
            <v>21722485.300000001</v>
          </cell>
          <cell r="AQ1682" t="b">
            <v>0</v>
          </cell>
          <cell r="AR1682" t="str">
            <v/>
          </cell>
          <cell r="AS1682" t="str">
            <v/>
          </cell>
          <cell r="AT1682" t="str">
            <v>ALI_33_SEG_6_</v>
          </cell>
          <cell r="AU1682">
            <v>1</v>
          </cell>
          <cell r="AV1682" t="str">
            <v>No Seleccionada</v>
          </cell>
        </row>
        <row r="1683">
          <cell r="A1683" t="b">
            <v>0</v>
          </cell>
          <cell r="B1683" t="str">
            <v>5to_Evento_973_V2_UT PAE Bogotá_17524368.xlsm</v>
          </cell>
          <cell r="C1683">
            <v>33</v>
          </cell>
          <cell r="D1683">
            <v>2090</v>
          </cell>
          <cell r="E1683" t="str">
            <v>UT PAE Bogotá 2020</v>
          </cell>
          <cell r="F1683">
            <v>67</v>
          </cell>
          <cell r="G1683" t="str">
            <v>FRUTA</v>
          </cell>
          <cell r="H1683" t="str">
            <v>33 : Granadilla.</v>
          </cell>
          <cell r="I1683">
            <v>7</v>
          </cell>
          <cell r="J1683" t="str">
            <v>Sitio 1 : CARRERA 127#22G-18 INT 4 - Sitio 2 : SIBERIA KM 7.5 CELTA, LOTE 159 - Sitio 3 : CARRERA 68B #10A-18 - Sitio 4 : CALLE 24F#101B-15 - Sitio 5 : CARRERA 65B#10A-87 - Sitio 6 : AUTO MEDE KM 1,5 P INDUS FLORIDA BOD 23 - Sitio 7 : CARRERA 71 A BIS # 63D-38 -</v>
          </cell>
          <cell r="K1683">
            <v>44835</v>
          </cell>
          <cell r="L1683">
            <v>8645</v>
          </cell>
          <cell r="M1683">
            <v>10070</v>
          </cell>
          <cell r="N1683">
            <v>6984</v>
          </cell>
          <cell r="O1683">
            <v>304</v>
          </cell>
          <cell r="P1683">
            <v>894</v>
          </cell>
          <cell r="Q1683">
            <v>0</v>
          </cell>
          <cell r="R1683">
            <v>894</v>
          </cell>
          <cell r="S1683">
            <v>894</v>
          </cell>
          <cell r="T1683">
            <v>0</v>
          </cell>
          <cell r="U1683">
            <v>894</v>
          </cell>
          <cell r="V1683">
            <v>894</v>
          </cell>
          <cell r="W1683">
            <v>0</v>
          </cell>
          <cell r="X1683">
            <v>894</v>
          </cell>
          <cell r="Y1683">
            <v>894</v>
          </cell>
          <cell r="Z1683">
            <v>0</v>
          </cell>
          <cell r="AA1683">
            <v>894</v>
          </cell>
          <cell r="AB1683">
            <v>23246682</v>
          </cell>
          <cell r="AC1683" t="str">
            <v>Registro Valido</v>
          </cell>
          <cell r="AD1683">
            <v>894</v>
          </cell>
          <cell r="AE1683">
            <v>894</v>
          </cell>
          <cell r="AF1683">
            <v>894</v>
          </cell>
          <cell r="AG1683">
            <v>894</v>
          </cell>
          <cell r="AH1683">
            <v>870</v>
          </cell>
          <cell r="AI1683">
            <v>870</v>
          </cell>
          <cell r="AJ1683">
            <v>870</v>
          </cell>
          <cell r="AK1683">
            <v>870</v>
          </cell>
          <cell r="AM1683" t="str">
            <v>ALI_33_SEG_7</v>
          </cell>
          <cell r="AN1683" t="str">
            <v>ALI_33_SEG_7_VAL_23246682</v>
          </cell>
          <cell r="AO1683">
            <v>3</v>
          </cell>
          <cell r="AP1683">
            <v>18098088</v>
          </cell>
          <cell r="AQ1683" t="b">
            <v>0</v>
          </cell>
          <cell r="AR1683" t="str">
            <v/>
          </cell>
          <cell r="AS1683" t="str">
            <v/>
          </cell>
          <cell r="AT1683" t="str">
            <v>ALI_33_SEG_7_</v>
          </cell>
          <cell r="AU1683">
            <v>1</v>
          </cell>
          <cell r="AV1683" t="str">
            <v>No Seleccionada</v>
          </cell>
        </row>
        <row r="1684">
          <cell r="A1684" t="b">
            <v>0</v>
          </cell>
          <cell r="B1684" t="str">
            <v>5to_Evento_973_V2_UT PAE Bogotá_17524368.xlsm</v>
          </cell>
          <cell r="C1684">
            <v>33</v>
          </cell>
          <cell r="D1684">
            <v>2090</v>
          </cell>
          <cell r="E1684" t="str">
            <v>UT PAE Bogotá 2020</v>
          </cell>
          <cell r="F1684">
            <v>68</v>
          </cell>
          <cell r="G1684" t="str">
            <v>FRUTA</v>
          </cell>
          <cell r="H1684" t="str">
            <v>33 : Granadilla.</v>
          </cell>
          <cell r="I1684">
            <v>8</v>
          </cell>
          <cell r="J1684" t="str">
            <v>Sitio 1 : CARRERA 127#22G-18 INT 4 - Sitio 2 : SIBERIA KM 7.5 CELTA, LOTE 159 - Sitio 3 : CARRERA 68B #10A-18 - Sitio 4 : CALLE 24F#101B-15 - Sitio 5 : CARRERA 65B#10A-87 - Sitio 6 : AUTO MEDE KM 1,5 P INDUS FLORIDA BOD 23 - Sitio 7 : CARRERA 71 A BIS # 63D-38 -</v>
          </cell>
          <cell r="K1684">
            <v>44835</v>
          </cell>
          <cell r="L1684">
            <v>8344</v>
          </cell>
          <cell r="M1684">
            <v>9717</v>
          </cell>
          <cell r="N1684">
            <v>6742</v>
          </cell>
          <cell r="O1684">
            <v>293</v>
          </cell>
          <cell r="P1684">
            <v>894</v>
          </cell>
          <cell r="Q1684">
            <v>0</v>
          </cell>
          <cell r="R1684">
            <v>894</v>
          </cell>
          <cell r="S1684">
            <v>894</v>
          </cell>
          <cell r="T1684">
            <v>0</v>
          </cell>
          <cell r="U1684">
            <v>894</v>
          </cell>
          <cell r="V1684">
            <v>894</v>
          </cell>
          <cell r="W1684">
            <v>0</v>
          </cell>
          <cell r="X1684">
            <v>894</v>
          </cell>
          <cell r="Y1684">
            <v>894</v>
          </cell>
          <cell r="Z1684">
            <v>0</v>
          </cell>
          <cell r="AA1684">
            <v>894</v>
          </cell>
          <cell r="AB1684">
            <v>22435824</v>
          </cell>
          <cell r="AC1684" t="str">
            <v>Registro Valido</v>
          </cell>
          <cell r="AD1684">
            <v>894</v>
          </cell>
          <cell r="AE1684">
            <v>894</v>
          </cell>
          <cell r="AF1684">
            <v>894</v>
          </cell>
          <cell r="AG1684">
            <v>894</v>
          </cell>
          <cell r="AH1684">
            <v>870</v>
          </cell>
          <cell r="AI1684">
            <v>870</v>
          </cell>
          <cell r="AJ1684">
            <v>870</v>
          </cell>
          <cell r="AK1684">
            <v>870</v>
          </cell>
          <cell r="AM1684" t="str">
            <v>ALI_33_SEG_8</v>
          </cell>
          <cell r="AN1684" t="str">
            <v>ALI_33_SEG_8_VAL_22435824</v>
          </cell>
          <cell r="AO1684">
            <v>2</v>
          </cell>
          <cell r="AP1684">
            <v>22410728</v>
          </cell>
          <cell r="AQ1684" t="b">
            <v>0</v>
          </cell>
          <cell r="AR1684" t="str">
            <v/>
          </cell>
          <cell r="AS1684" t="str">
            <v/>
          </cell>
          <cell r="AT1684" t="str">
            <v>ALI_33_SEG_8_</v>
          </cell>
          <cell r="AU1684">
            <v>1</v>
          </cell>
          <cell r="AV1684" t="str">
            <v>No Seleccionada</v>
          </cell>
        </row>
        <row r="1685">
          <cell r="A1685" t="b">
            <v>0</v>
          </cell>
          <cell r="B1685" t="str">
            <v>5to_Evento_973_V2_UT PAE Bogotá_17524368.xlsm</v>
          </cell>
          <cell r="C1685">
            <v>33</v>
          </cell>
          <cell r="D1685">
            <v>2090</v>
          </cell>
          <cell r="E1685" t="str">
            <v>UT PAE Bogotá 2020</v>
          </cell>
          <cell r="F1685">
            <v>69</v>
          </cell>
          <cell r="G1685" t="str">
            <v>FRUTA</v>
          </cell>
          <cell r="H1685" t="str">
            <v>33 : Granadilla.</v>
          </cell>
          <cell r="I1685">
            <v>9</v>
          </cell>
          <cell r="J1685" t="str">
            <v>Sitio 1 : CARRERA 127#22G-18 INT 4 - Sitio 2 : SIBERIA KM 7.5 CELTA, LOTE 159 - Sitio 3 : CARRERA 68B #10A-18 - Sitio 4 : CALLE 24F#101B-15 - Sitio 5 : CARRERA 65B#10A-87 - Sitio 6 : AUTO MEDE KM 1,5 P INDUS FLORIDA BOD 23 - Sitio 7 : CARRERA 71 A BIS # 63D-38 -</v>
          </cell>
          <cell r="K1685">
            <v>44835</v>
          </cell>
          <cell r="L1685">
            <v>8433</v>
          </cell>
          <cell r="M1685">
            <v>9821</v>
          </cell>
          <cell r="N1685">
            <v>6812</v>
          </cell>
          <cell r="O1685">
            <v>296</v>
          </cell>
          <cell r="P1685">
            <v>894</v>
          </cell>
          <cell r="Q1685">
            <v>0</v>
          </cell>
          <cell r="R1685">
            <v>894</v>
          </cell>
          <cell r="S1685">
            <v>894</v>
          </cell>
          <cell r="T1685">
            <v>0</v>
          </cell>
          <cell r="U1685">
            <v>894</v>
          </cell>
          <cell r="V1685">
            <v>894</v>
          </cell>
          <cell r="W1685">
            <v>0</v>
          </cell>
          <cell r="X1685">
            <v>894</v>
          </cell>
          <cell r="Y1685">
            <v>894</v>
          </cell>
          <cell r="Z1685">
            <v>0</v>
          </cell>
          <cell r="AA1685">
            <v>894</v>
          </cell>
          <cell r="AB1685">
            <v>22673628</v>
          </cell>
          <cell r="AC1685" t="str">
            <v>Registro Valido</v>
          </cell>
          <cell r="AD1685">
            <v>894</v>
          </cell>
          <cell r="AE1685">
            <v>894</v>
          </cell>
          <cell r="AF1685">
            <v>894</v>
          </cell>
          <cell r="AG1685">
            <v>894</v>
          </cell>
          <cell r="AH1685">
            <v>870</v>
          </cell>
          <cell r="AI1685">
            <v>870</v>
          </cell>
          <cell r="AJ1685">
            <v>870</v>
          </cell>
          <cell r="AK1685">
            <v>870</v>
          </cell>
          <cell r="AM1685" t="str">
            <v>ALI_33_SEG_9</v>
          </cell>
          <cell r="AN1685" t="str">
            <v>ALI_33_SEG_9_VAL_22673628</v>
          </cell>
          <cell r="AO1685">
            <v>3</v>
          </cell>
          <cell r="AP1685">
            <v>20725319.16</v>
          </cell>
          <cell r="AQ1685" t="b">
            <v>0</v>
          </cell>
          <cell r="AR1685" t="str">
            <v/>
          </cell>
          <cell r="AS1685" t="str">
            <v/>
          </cell>
          <cell r="AT1685" t="str">
            <v>ALI_33_SEG_9_</v>
          </cell>
          <cell r="AU1685">
            <v>1</v>
          </cell>
          <cell r="AV1685" t="str">
            <v>No Seleccionada</v>
          </cell>
        </row>
        <row r="1686">
          <cell r="A1686" t="b">
            <v>0</v>
          </cell>
          <cell r="B1686" t="str">
            <v>5to_Evento_973_V2_UT PAE Bogotá_17524368.xlsm</v>
          </cell>
          <cell r="C1686">
            <v>33</v>
          </cell>
          <cell r="D1686">
            <v>2090</v>
          </cell>
          <cell r="E1686" t="str">
            <v>UT PAE Bogotá 2020</v>
          </cell>
          <cell r="F1686">
            <v>70</v>
          </cell>
          <cell r="G1686" t="str">
            <v>FRUTA</v>
          </cell>
          <cell r="H1686" t="str">
            <v>33 : Granadilla.</v>
          </cell>
          <cell r="I1686">
            <v>10</v>
          </cell>
          <cell r="J1686" t="str">
            <v>Sitio 1 : CARRERA 127#22G-18 INT 4 - Sitio 2 : SIBERIA KM 7.5 CELTA, LOTE 159 - Sitio 3 : CARRERA 68B #10A-18 - Sitio 4 : CALLE 24F#101B-15 - Sitio 5 : CARRERA 65B#10A-87 - Sitio 6 : AUTO MEDE KM 1,5 P INDUS FLORIDA BOD 23 - Sitio 7 : CARRERA 71 A BIS # 63D-38 -</v>
          </cell>
          <cell r="K1686">
            <v>44835</v>
          </cell>
          <cell r="L1686">
            <v>8444</v>
          </cell>
          <cell r="M1686">
            <v>9838</v>
          </cell>
          <cell r="N1686">
            <v>6823</v>
          </cell>
          <cell r="O1686">
            <v>297</v>
          </cell>
          <cell r="P1686">
            <v>894</v>
          </cell>
          <cell r="Q1686">
            <v>0</v>
          </cell>
          <cell r="R1686">
            <v>894</v>
          </cell>
          <cell r="S1686">
            <v>894</v>
          </cell>
          <cell r="T1686">
            <v>0</v>
          </cell>
          <cell r="U1686">
            <v>894</v>
          </cell>
          <cell r="V1686">
            <v>894</v>
          </cell>
          <cell r="W1686">
            <v>0</v>
          </cell>
          <cell r="X1686">
            <v>894</v>
          </cell>
          <cell r="Y1686">
            <v>894</v>
          </cell>
          <cell r="Z1686">
            <v>0</v>
          </cell>
          <cell r="AA1686">
            <v>894</v>
          </cell>
          <cell r="AB1686">
            <v>22709388</v>
          </cell>
          <cell r="AC1686" t="str">
            <v>Registro Valido</v>
          </cell>
          <cell r="AD1686">
            <v>894</v>
          </cell>
          <cell r="AE1686">
            <v>894</v>
          </cell>
          <cell r="AF1686">
            <v>894</v>
          </cell>
          <cell r="AG1686">
            <v>894</v>
          </cell>
          <cell r="AH1686">
            <v>870</v>
          </cell>
          <cell r="AI1686">
            <v>870</v>
          </cell>
          <cell r="AJ1686">
            <v>870</v>
          </cell>
          <cell r="AK1686">
            <v>870</v>
          </cell>
          <cell r="AM1686" t="str">
            <v>ALI_33_SEG_10</v>
          </cell>
          <cell r="AN1686" t="str">
            <v>ALI_33_SEG_10_VAL_22709388</v>
          </cell>
          <cell r="AO1686">
            <v>3</v>
          </cell>
          <cell r="AP1686">
            <v>21214226.279999997</v>
          </cell>
          <cell r="AQ1686" t="b">
            <v>0</v>
          </cell>
          <cell r="AR1686" t="str">
            <v/>
          </cell>
          <cell r="AS1686" t="str">
            <v/>
          </cell>
          <cell r="AT1686" t="str">
            <v>ALI_33_SEG_10_</v>
          </cell>
          <cell r="AU1686">
            <v>1</v>
          </cell>
          <cell r="AV1686" t="str">
            <v>No Seleccionada</v>
          </cell>
        </row>
        <row r="1687">
          <cell r="A1687" t="b">
            <v>0</v>
          </cell>
          <cell r="B1687" t="str">
            <v>5to_Evento_973_V2_UT PAE Bogotá_17524368.xlsm</v>
          </cell>
          <cell r="C1687">
            <v>33</v>
          </cell>
          <cell r="D1687">
            <v>2090</v>
          </cell>
          <cell r="E1687" t="str">
            <v>UT PAE Bogotá 2020</v>
          </cell>
          <cell r="F1687">
            <v>71</v>
          </cell>
          <cell r="G1687" t="str">
            <v>FRUTA</v>
          </cell>
          <cell r="H1687" t="str">
            <v>33 : Granadilla.</v>
          </cell>
          <cell r="I1687">
            <v>11</v>
          </cell>
          <cell r="J1687" t="str">
            <v>Sitio 1 : CARRERA 127#22G-18 INT 4 - Sitio 2 : SIBERIA KM 7.5 CELTA, LOTE 159 - Sitio 3 : CARRERA 68B #10A-18 - Sitio 4 : CALLE 24F#101B-15 - Sitio 5 : CARRERA 65B#10A-87 - Sitio 6 : AUTO MEDE KM 1,5 P INDUS FLORIDA BOD 23 - Sitio 7 : CARRERA 71 A BIS # 63D-38 -</v>
          </cell>
          <cell r="K1687">
            <v>44835</v>
          </cell>
          <cell r="L1687">
            <v>8316</v>
          </cell>
          <cell r="M1687">
            <v>9688</v>
          </cell>
          <cell r="N1687">
            <v>6721</v>
          </cell>
          <cell r="O1687">
            <v>292</v>
          </cell>
          <cell r="P1687">
            <v>894</v>
          </cell>
          <cell r="Q1687">
            <v>0</v>
          </cell>
          <cell r="R1687">
            <v>894</v>
          </cell>
          <cell r="S1687">
            <v>894</v>
          </cell>
          <cell r="T1687">
            <v>0</v>
          </cell>
          <cell r="U1687">
            <v>894</v>
          </cell>
          <cell r="V1687">
            <v>894</v>
          </cell>
          <cell r="W1687">
            <v>0</v>
          </cell>
          <cell r="X1687">
            <v>894</v>
          </cell>
          <cell r="Y1687">
            <v>894</v>
          </cell>
          <cell r="Z1687">
            <v>0</v>
          </cell>
          <cell r="AA1687">
            <v>894</v>
          </cell>
          <cell r="AB1687">
            <v>22365198</v>
          </cell>
          <cell r="AC1687" t="str">
            <v>Registro Valido</v>
          </cell>
          <cell r="AD1687">
            <v>894</v>
          </cell>
          <cell r="AE1687">
            <v>894</v>
          </cell>
          <cell r="AF1687">
            <v>894</v>
          </cell>
          <cell r="AG1687">
            <v>894</v>
          </cell>
          <cell r="AH1687">
            <v>870</v>
          </cell>
          <cell r="AI1687">
            <v>870</v>
          </cell>
          <cell r="AJ1687">
            <v>870</v>
          </cell>
          <cell r="AK1687">
            <v>870</v>
          </cell>
          <cell r="AM1687" t="str">
            <v>ALI_33_SEG_11</v>
          </cell>
          <cell r="AN1687" t="str">
            <v>ALI_33_SEG_11_VAL_22365198</v>
          </cell>
          <cell r="AO1687">
            <v>2</v>
          </cell>
          <cell r="AP1687">
            <v>22340181</v>
          </cell>
          <cell r="AQ1687" t="b">
            <v>0</v>
          </cell>
          <cell r="AR1687" t="str">
            <v/>
          </cell>
          <cell r="AS1687" t="str">
            <v/>
          </cell>
          <cell r="AT1687" t="str">
            <v>ALI_33_SEG_11_</v>
          </cell>
          <cell r="AU1687">
            <v>1</v>
          </cell>
          <cell r="AV1687" t="str">
            <v>No Seleccionada</v>
          </cell>
        </row>
        <row r="1688">
          <cell r="A1688" t="b">
            <v>0</v>
          </cell>
          <cell r="B1688" t="str">
            <v>5to_Evento_973_V2_UT PAE Bogotá_17524368.xlsm</v>
          </cell>
          <cell r="C1688">
            <v>33</v>
          </cell>
          <cell r="D1688">
            <v>2090</v>
          </cell>
          <cell r="E1688" t="str">
            <v>UT PAE Bogotá 2020</v>
          </cell>
          <cell r="F1688">
            <v>72</v>
          </cell>
          <cell r="G1688" t="str">
            <v>FRUTA</v>
          </cell>
          <cell r="H1688" t="str">
            <v>33 : Granadilla.</v>
          </cell>
          <cell r="I1688">
            <v>12</v>
          </cell>
          <cell r="J1688" t="str">
            <v>Sitio 1 : CARRERA 127#22G-18 INT 4 - Sitio 2 : SIBERIA KM 7.5 CELTA, LOTE 159 - Sitio 3 : CARRERA 68B #10A-18 - Sitio 4 : CALLE 24F#101B-15 - Sitio 5 : CARRERA 65B#10A-87 - Sitio 6 : AUTO MEDE KM 1,5 P INDUS FLORIDA BOD 23 - Sitio 7 : CARRERA 71 A BIS # 63D-38 -</v>
          </cell>
          <cell r="K1688">
            <v>44835</v>
          </cell>
          <cell r="L1688">
            <v>7546</v>
          </cell>
          <cell r="M1688">
            <v>8792</v>
          </cell>
          <cell r="N1688">
            <v>6097</v>
          </cell>
          <cell r="O1688">
            <v>265</v>
          </cell>
          <cell r="P1688">
            <v>894</v>
          </cell>
          <cell r="Q1688">
            <v>0</v>
          </cell>
          <cell r="R1688">
            <v>894</v>
          </cell>
          <cell r="S1688">
            <v>894</v>
          </cell>
          <cell r="T1688">
            <v>0</v>
          </cell>
          <cell r="U1688">
            <v>894</v>
          </cell>
          <cell r="V1688">
            <v>894</v>
          </cell>
          <cell r="W1688">
            <v>0</v>
          </cell>
          <cell r="X1688">
            <v>894</v>
          </cell>
          <cell r="Y1688">
            <v>894</v>
          </cell>
          <cell r="Z1688">
            <v>0</v>
          </cell>
          <cell r="AA1688">
            <v>894</v>
          </cell>
          <cell r="AB1688">
            <v>20293800</v>
          </cell>
          <cell r="AC1688" t="str">
            <v>Registro Valido</v>
          </cell>
          <cell r="AD1688">
            <v>894</v>
          </cell>
          <cell r="AE1688">
            <v>894</v>
          </cell>
          <cell r="AF1688">
            <v>894</v>
          </cell>
          <cell r="AG1688">
            <v>894</v>
          </cell>
          <cell r="AH1688">
            <v>870</v>
          </cell>
          <cell r="AI1688">
            <v>870</v>
          </cell>
          <cell r="AJ1688">
            <v>870</v>
          </cell>
          <cell r="AK1688">
            <v>870</v>
          </cell>
          <cell r="AM1688" t="str">
            <v>ALI_33_SEG_12</v>
          </cell>
          <cell r="AN1688" t="str">
            <v>ALI_33_SEG_12_VAL_20293800</v>
          </cell>
          <cell r="AO1688">
            <v>4</v>
          </cell>
          <cell r="AP1688">
            <v>15799200</v>
          </cell>
          <cell r="AQ1688" t="b">
            <v>0</v>
          </cell>
          <cell r="AR1688" t="str">
            <v/>
          </cell>
          <cell r="AS1688" t="str">
            <v/>
          </cell>
          <cell r="AT1688" t="str">
            <v>ALI_33_SEG_12_</v>
          </cell>
          <cell r="AU1688">
            <v>1</v>
          </cell>
          <cell r="AV1688" t="str">
            <v>No Seleccionada</v>
          </cell>
        </row>
        <row r="1689">
          <cell r="A1689" t="b">
            <v>0</v>
          </cell>
          <cell r="B1689" t="str">
            <v>5to_Evento_973_V2_UT PAE Bogotá_17524368.xlsm</v>
          </cell>
          <cell r="C1689">
            <v>33</v>
          </cell>
          <cell r="D1689">
            <v>2090</v>
          </cell>
          <cell r="E1689" t="str">
            <v>UT PAE Bogotá 2020</v>
          </cell>
          <cell r="F1689">
            <v>73</v>
          </cell>
          <cell r="G1689" t="str">
            <v>FRUTA</v>
          </cell>
          <cell r="H1689" t="str">
            <v>33 : Granadilla.</v>
          </cell>
          <cell r="I1689">
            <v>13</v>
          </cell>
          <cell r="J1689" t="str">
            <v>Sitio 1 : CARRERA 127#22G-18 INT 4 - Sitio 2 : SIBERIA KM 7.5 CELTA, LOTE 159 - Sitio 3 : CARRERA 68B #10A-18 - Sitio 4 : CALLE 24F#101B-15 - Sitio 5 : CARRERA 65B#10A-87 - Sitio 6 : AUTO MEDE KM 1,5 P INDUS FLORIDA BOD 23 - Sitio 7 : CARRERA 71 A BIS # 63D-38 -</v>
          </cell>
          <cell r="K1689">
            <v>44835</v>
          </cell>
          <cell r="L1689">
            <v>8015</v>
          </cell>
          <cell r="M1689">
            <v>9335</v>
          </cell>
          <cell r="N1689">
            <v>6473</v>
          </cell>
          <cell r="O1689">
            <v>282</v>
          </cell>
          <cell r="P1689">
            <v>894</v>
          </cell>
          <cell r="Q1689">
            <v>0</v>
          </cell>
          <cell r="R1689">
            <v>894</v>
          </cell>
          <cell r="S1689">
            <v>894</v>
          </cell>
          <cell r="T1689">
            <v>0</v>
          </cell>
          <cell r="U1689">
            <v>894</v>
          </cell>
          <cell r="V1689">
            <v>894</v>
          </cell>
          <cell r="W1689">
            <v>0</v>
          </cell>
          <cell r="X1689">
            <v>894</v>
          </cell>
          <cell r="Y1689">
            <v>894</v>
          </cell>
          <cell r="Z1689">
            <v>0</v>
          </cell>
          <cell r="AA1689">
            <v>894</v>
          </cell>
          <cell r="AB1689">
            <v>21549870</v>
          </cell>
          <cell r="AC1689" t="str">
            <v>Registro Valido</v>
          </cell>
          <cell r="AD1689">
            <v>894</v>
          </cell>
          <cell r="AE1689">
            <v>894</v>
          </cell>
          <cell r="AF1689">
            <v>894</v>
          </cell>
          <cell r="AG1689">
            <v>894</v>
          </cell>
          <cell r="AH1689">
            <v>870</v>
          </cell>
          <cell r="AI1689">
            <v>870</v>
          </cell>
          <cell r="AJ1689">
            <v>870</v>
          </cell>
          <cell r="AK1689">
            <v>870</v>
          </cell>
          <cell r="AM1689" t="str">
            <v>ALI_33_SEG_13</v>
          </cell>
          <cell r="AN1689" t="str">
            <v>ALI_33_SEG_13_VAL_21549870</v>
          </cell>
          <cell r="AO1689">
            <v>3</v>
          </cell>
          <cell r="AP1689">
            <v>20563975.5</v>
          </cell>
          <cell r="AQ1689" t="b">
            <v>0</v>
          </cell>
          <cell r="AR1689" t="str">
            <v/>
          </cell>
          <cell r="AS1689" t="str">
            <v/>
          </cell>
          <cell r="AT1689" t="str">
            <v>ALI_33_SEG_13_</v>
          </cell>
          <cell r="AU1689">
            <v>1</v>
          </cell>
          <cell r="AV1689" t="str">
            <v>No Seleccionada</v>
          </cell>
        </row>
        <row r="1690">
          <cell r="A1690" t="b">
            <v>0</v>
          </cell>
          <cell r="B1690" t="str">
            <v>5to_Evento_973_V2_UT PAE Bogotá_17524368.xlsm</v>
          </cell>
          <cell r="C1690">
            <v>33</v>
          </cell>
          <cell r="D1690">
            <v>2090</v>
          </cell>
          <cell r="E1690" t="str">
            <v>UT PAE Bogotá 2020</v>
          </cell>
          <cell r="F1690">
            <v>74</v>
          </cell>
          <cell r="G1690" t="str">
            <v>FRUTA</v>
          </cell>
          <cell r="H1690" t="str">
            <v>33 : Granadilla.</v>
          </cell>
          <cell r="I1690">
            <v>14</v>
          </cell>
          <cell r="J1690" t="str">
            <v>Sitio 1 : CARRERA 127#22G-18 INT 4 - Sitio 2 : SIBERIA KM 7.5 CELTA, LOTE 159 - Sitio 3 : CARRERA 68B #10A-18 - Sitio 4 : CALLE 24F#101B-15 - Sitio 5 : CARRERA 65B#10A-87 - Sitio 6 : AUTO MEDE KM 1,5 P INDUS FLORIDA BOD 23 - Sitio 7 : CARRERA 71 A BIS # 63D-38 -</v>
          </cell>
          <cell r="K1690">
            <v>44835</v>
          </cell>
          <cell r="L1690">
            <v>7942</v>
          </cell>
          <cell r="M1690">
            <v>9249</v>
          </cell>
          <cell r="N1690">
            <v>6414</v>
          </cell>
          <cell r="O1690">
            <v>279</v>
          </cell>
          <cell r="P1690">
            <v>894</v>
          </cell>
          <cell r="Q1690">
            <v>0</v>
          </cell>
          <cell r="R1690">
            <v>894</v>
          </cell>
          <cell r="S1690">
            <v>894</v>
          </cell>
          <cell r="T1690">
            <v>0</v>
          </cell>
          <cell r="U1690">
            <v>894</v>
          </cell>
          <cell r="V1690">
            <v>894</v>
          </cell>
          <cell r="W1690">
            <v>0</v>
          </cell>
          <cell r="X1690">
            <v>894</v>
          </cell>
          <cell r="Y1690">
            <v>894</v>
          </cell>
          <cell r="Z1690">
            <v>0</v>
          </cell>
          <cell r="AA1690">
            <v>894</v>
          </cell>
          <cell r="AB1690">
            <v>21352296</v>
          </cell>
          <cell r="AC1690" t="str">
            <v>Registro Valido</v>
          </cell>
          <cell r="AD1690">
            <v>894</v>
          </cell>
          <cell r="AE1690">
            <v>894</v>
          </cell>
          <cell r="AF1690">
            <v>894</v>
          </cell>
          <cell r="AG1690">
            <v>894</v>
          </cell>
          <cell r="AH1690">
            <v>870</v>
          </cell>
          <cell r="AI1690">
            <v>870</v>
          </cell>
          <cell r="AJ1690">
            <v>870</v>
          </cell>
          <cell r="AK1690">
            <v>870</v>
          </cell>
          <cell r="AM1690" t="str">
            <v>ALI_33_SEG_14</v>
          </cell>
          <cell r="AN1690" t="str">
            <v>ALI_33_SEG_14_VAL_21352296</v>
          </cell>
          <cell r="AO1690">
            <v>2</v>
          </cell>
          <cell r="AP1690">
            <v>21328412</v>
          </cell>
          <cell r="AQ1690" t="b">
            <v>0</v>
          </cell>
          <cell r="AR1690" t="str">
            <v/>
          </cell>
          <cell r="AS1690" t="str">
            <v/>
          </cell>
          <cell r="AT1690" t="str">
            <v>ALI_33_SEG_14_</v>
          </cell>
          <cell r="AU1690">
            <v>1</v>
          </cell>
          <cell r="AV1690" t="str">
            <v>No Seleccionada</v>
          </cell>
        </row>
        <row r="1691">
          <cell r="A1691" t="b">
            <v>0</v>
          </cell>
          <cell r="B1691" t="str">
            <v>5to_Evento_973_V2_UT PAE Bogotá_17524368.xlsm</v>
          </cell>
          <cell r="C1691">
            <v>33</v>
          </cell>
          <cell r="D1691">
            <v>2090</v>
          </cell>
          <cell r="E1691" t="str">
            <v>UT PAE Bogotá 2020</v>
          </cell>
          <cell r="F1691">
            <v>75</v>
          </cell>
          <cell r="G1691" t="str">
            <v>FRUTA</v>
          </cell>
          <cell r="H1691" t="str">
            <v>33 : Granadilla.</v>
          </cell>
          <cell r="I1691">
            <v>15</v>
          </cell>
          <cell r="J1691" t="str">
            <v>Sitio 1 : CARRERA 127#22G-18 INT 4 - Sitio 2 : SIBERIA KM 7.5 CELTA, LOTE 159 - Sitio 3 : CARRERA 68B #10A-18 - Sitio 4 : CALLE 24F#101B-15 - Sitio 5 : CARRERA 65B#10A-87 - Sitio 6 : AUTO MEDE KM 1,5 P INDUS FLORIDA BOD 23 - Sitio 7 : CARRERA 71 A BIS # 63D-38 -</v>
          </cell>
          <cell r="K1691">
            <v>44835</v>
          </cell>
          <cell r="L1691">
            <v>7506</v>
          </cell>
          <cell r="M1691">
            <v>8735</v>
          </cell>
          <cell r="N1691">
            <v>6070</v>
          </cell>
          <cell r="O1691">
            <v>265</v>
          </cell>
          <cell r="P1691">
            <v>894</v>
          </cell>
          <cell r="Q1691">
            <v>0</v>
          </cell>
          <cell r="R1691">
            <v>894</v>
          </cell>
          <cell r="S1691">
            <v>894</v>
          </cell>
          <cell r="T1691">
            <v>0</v>
          </cell>
          <cell r="U1691">
            <v>894</v>
          </cell>
          <cell r="V1691">
            <v>894</v>
          </cell>
          <cell r="W1691">
            <v>0</v>
          </cell>
          <cell r="X1691">
            <v>894</v>
          </cell>
          <cell r="Y1691">
            <v>894</v>
          </cell>
          <cell r="Z1691">
            <v>0</v>
          </cell>
          <cell r="AA1691">
            <v>894</v>
          </cell>
          <cell r="AB1691">
            <v>20182944</v>
          </cell>
          <cell r="AC1691" t="str">
            <v>Registro Valido</v>
          </cell>
          <cell r="AD1691">
            <v>894</v>
          </cell>
          <cell r="AE1691">
            <v>894</v>
          </cell>
          <cell r="AF1691">
            <v>894</v>
          </cell>
          <cell r="AG1691">
            <v>894</v>
          </cell>
          <cell r="AH1691">
            <v>870</v>
          </cell>
          <cell r="AI1691">
            <v>870</v>
          </cell>
          <cell r="AJ1691">
            <v>870</v>
          </cell>
          <cell r="AK1691">
            <v>870</v>
          </cell>
          <cell r="AM1691" t="str">
            <v>ALI_33_SEG_15</v>
          </cell>
          <cell r="AN1691" t="str">
            <v>ALI_33_SEG_15_VAL_20182944</v>
          </cell>
          <cell r="AO1691">
            <v>2</v>
          </cell>
          <cell r="AP1691">
            <v>20160368</v>
          </cell>
          <cell r="AQ1691" t="b">
            <v>0</v>
          </cell>
          <cell r="AR1691" t="str">
            <v/>
          </cell>
          <cell r="AS1691" t="str">
            <v/>
          </cell>
          <cell r="AT1691" t="str">
            <v>ALI_33_SEG_15_</v>
          </cell>
          <cell r="AU1691">
            <v>1</v>
          </cell>
          <cell r="AV1691" t="str">
            <v>No Seleccionada</v>
          </cell>
        </row>
        <row r="1692">
          <cell r="A1692" t="b">
            <v>0</v>
          </cell>
          <cell r="B1692" t="str">
            <v>5to_Evento_973_V2_UT PAE Bogotá_17524368.xlsm</v>
          </cell>
          <cell r="C1692">
            <v>119</v>
          </cell>
          <cell r="D1692">
            <v>2090</v>
          </cell>
          <cell r="E1692" t="str">
            <v>UT PAE Bogotá 2020</v>
          </cell>
          <cell r="F1692">
            <v>106</v>
          </cell>
          <cell r="G1692" t="str">
            <v>FRUTA</v>
          </cell>
          <cell r="H1692" t="str">
            <v>119 : Manzana nacional.</v>
          </cell>
          <cell r="I1692">
            <v>1</v>
          </cell>
          <cell r="J1692" t="str">
            <v>Sitio 1 : CARRERA 127#22G-18 INT 4 - Sitio 2 : SIBERIA KM 7.5 CELTA, LOTE 159 - Sitio 3 : CARRERA 68B #10A-18 - Sitio 4 : CALLE 24F#101B-15 - Sitio 5 : CARRERA 65B#10A-87 - Sitio 6 : AUTO MEDE KM 1,5 P INDUS FLORIDA BOD 23 - Sitio 7 : CARRERA 71 A BIS # 63D-38 -</v>
          </cell>
          <cell r="K1692">
            <v>44835</v>
          </cell>
          <cell r="L1692">
            <v>16735</v>
          </cell>
          <cell r="M1692">
            <v>11939</v>
          </cell>
          <cell r="N1692">
            <v>7029</v>
          </cell>
          <cell r="O1692">
            <v>606</v>
          </cell>
          <cell r="P1692">
            <v>753</v>
          </cell>
          <cell r="Q1692">
            <v>0</v>
          </cell>
          <cell r="R1692">
            <v>753</v>
          </cell>
          <cell r="S1692">
            <v>753</v>
          </cell>
          <cell r="T1692">
            <v>0</v>
          </cell>
          <cell r="U1692">
            <v>753</v>
          </cell>
          <cell r="V1692">
            <v>753</v>
          </cell>
          <cell r="W1692">
            <v>0</v>
          </cell>
          <cell r="X1692">
            <v>753</v>
          </cell>
          <cell r="Y1692">
            <v>753</v>
          </cell>
          <cell r="Z1692">
            <v>0</v>
          </cell>
          <cell r="AA1692">
            <v>753</v>
          </cell>
          <cell r="AB1692">
            <v>27340677</v>
          </cell>
          <cell r="AC1692" t="str">
            <v>Registro Valido</v>
          </cell>
          <cell r="AD1692">
            <v>753</v>
          </cell>
          <cell r="AE1692">
            <v>753</v>
          </cell>
          <cell r="AF1692">
            <v>753</v>
          </cell>
          <cell r="AG1692">
            <v>753</v>
          </cell>
          <cell r="AH1692">
            <v>733</v>
          </cell>
          <cell r="AI1692">
            <v>733</v>
          </cell>
          <cell r="AJ1692">
            <v>733</v>
          </cell>
          <cell r="AK1692">
            <v>733</v>
          </cell>
          <cell r="AM1692" t="str">
            <v>ALI_119_SEG_1</v>
          </cell>
          <cell r="AN1692" t="str">
            <v>ALI_119_SEG_1_VAL_27340677</v>
          </cell>
          <cell r="AO1692">
            <v>2</v>
          </cell>
          <cell r="AP1692">
            <v>27304368</v>
          </cell>
          <cell r="AQ1692" t="b">
            <v>0</v>
          </cell>
          <cell r="AR1692" t="str">
            <v/>
          </cell>
          <cell r="AS1692" t="str">
            <v/>
          </cell>
          <cell r="AT1692" t="str">
            <v>ALI_119_SEG_1_</v>
          </cell>
          <cell r="AU1692">
            <v>1</v>
          </cell>
          <cell r="AV1692" t="str">
            <v>No Seleccionada</v>
          </cell>
        </row>
        <row r="1693">
          <cell r="A1693" t="b">
            <v>0</v>
          </cell>
          <cell r="B1693" t="str">
            <v>5to_Evento_973_V2_UT PAE Bogotá_17524368.xlsm</v>
          </cell>
          <cell r="C1693">
            <v>119</v>
          </cell>
          <cell r="D1693">
            <v>2090</v>
          </cell>
          <cell r="E1693" t="str">
            <v>UT PAE Bogotá 2020</v>
          </cell>
          <cell r="F1693">
            <v>107</v>
          </cell>
          <cell r="G1693" t="str">
            <v>FRUTA</v>
          </cell>
          <cell r="H1693" t="str">
            <v>119 : Manzana nacional.</v>
          </cell>
          <cell r="I1693">
            <v>2</v>
          </cell>
          <cell r="J1693" t="str">
            <v>Sitio 1 : CARRERA 127#22G-18 INT 4 - Sitio 2 : SIBERIA KM 7.5 CELTA, LOTE 159 - Sitio 3 : CARRERA 68B #10A-18 - Sitio 4 : CALLE 24F#101B-15 - Sitio 5 : CARRERA 65B#10A-87 - Sitio 6 : AUTO MEDE KM 1,5 P INDUS FLORIDA BOD 23 - Sitio 7 : CARRERA 71 A BIS # 63D-38 -</v>
          </cell>
          <cell r="K1693">
            <v>44835</v>
          </cell>
          <cell r="L1693">
            <v>17270</v>
          </cell>
          <cell r="M1693">
            <v>12425</v>
          </cell>
          <cell r="N1693">
            <v>7508</v>
          </cell>
          <cell r="O1693">
            <v>621</v>
          </cell>
          <cell r="P1693">
            <v>753</v>
          </cell>
          <cell r="Q1693">
            <v>0</v>
          </cell>
          <cell r="R1693">
            <v>753</v>
          </cell>
          <cell r="S1693">
            <v>753</v>
          </cell>
          <cell r="T1693">
            <v>0</v>
          </cell>
          <cell r="U1693">
            <v>753</v>
          </cell>
          <cell r="V1693">
            <v>753</v>
          </cell>
          <cell r="W1693">
            <v>0</v>
          </cell>
          <cell r="X1693">
            <v>753</v>
          </cell>
          <cell r="Y1693">
            <v>753</v>
          </cell>
          <cell r="Z1693">
            <v>0</v>
          </cell>
          <cell r="AA1693">
            <v>753</v>
          </cell>
          <cell r="AB1693">
            <v>28481472</v>
          </cell>
          <cell r="AC1693" t="str">
            <v>Registro Valido</v>
          </cell>
          <cell r="AD1693">
            <v>753</v>
          </cell>
          <cell r="AE1693">
            <v>753</v>
          </cell>
          <cell r="AF1693">
            <v>753</v>
          </cell>
          <cell r="AG1693">
            <v>753</v>
          </cell>
          <cell r="AH1693">
            <v>733</v>
          </cell>
          <cell r="AI1693">
            <v>733</v>
          </cell>
          <cell r="AJ1693">
            <v>733</v>
          </cell>
          <cell r="AK1693">
            <v>733</v>
          </cell>
          <cell r="AL1693"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3" t="str">
            <v>ALI_119_SEG_2</v>
          </cell>
          <cell r="AN1693" t="str">
            <v>ALI_119_SEG_2_VAL_28481472</v>
          </cell>
          <cell r="AO1693">
            <v>1</v>
          </cell>
          <cell r="AP1693">
            <v>28481472</v>
          </cell>
          <cell r="AQ1693" t="b">
            <v>1</v>
          </cell>
          <cell r="AR1693" t="str">
            <v>Rechazado</v>
          </cell>
          <cell r="AS1693" t="str">
            <v/>
          </cell>
          <cell r="AT1693" t="str">
            <v>ALI_119_SEG_2_</v>
          </cell>
          <cell r="AU1693">
            <v>1</v>
          </cell>
          <cell r="AV1693" t="str">
            <v>No Seleccionada</v>
          </cell>
          <cell r="AW1693"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4">
          <cell r="A1694" t="b">
            <v>0</v>
          </cell>
          <cell r="B1694" t="str">
            <v>5to_Evento_973_V2_UT PAE Bogotá_17524368.xlsm</v>
          </cell>
          <cell r="C1694">
            <v>119</v>
          </cell>
          <cell r="D1694">
            <v>2090</v>
          </cell>
          <cell r="E1694" t="str">
            <v>UT PAE Bogotá 2020</v>
          </cell>
          <cell r="F1694">
            <v>108</v>
          </cell>
          <cell r="G1694" t="str">
            <v>FRUTA</v>
          </cell>
          <cell r="H1694" t="str">
            <v>119 : Manzana nacional.</v>
          </cell>
          <cell r="I1694">
            <v>3</v>
          </cell>
          <cell r="J1694" t="str">
            <v>Sitio 1 : CARRERA 127#22G-18 INT 4 - Sitio 2 : SIBERIA KM 7.5 CELTA, LOTE 159 - Sitio 3 : CARRERA 68B #10A-18 - Sitio 4 : CALLE 24F#101B-15 - Sitio 5 : CARRERA 65B#10A-87 - Sitio 6 : AUTO MEDE KM 1,5 P INDUS FLORIDA BOD 23 - Sitio 7 : CARRERA 71 A BIS # 63D-38 -</v>
          </cell>
          <cell r="K1694">
            <v>44835</v>
          </cell>
          <cell r="L1694">
            <v>17168</v>
          </cell>
          <cell r="M1694">
            <v>12351</v>
          </cell>
          <cell r="N1694">
            <v>7464</v>
          </cell>
          <cell r="O1694">
            <v>617</v>
          </cell>
          <cell r="P1694">
            <v>753</v>
          </cell>
          <cell r="Q1694">
            <v>0</v>
          </cell>
          <cell r="R1694">
            <v>753</v>
          </cell>
          <cell r="S1694">
            <v>753</v>
          </cell>
          <cell r="T1694">
            <v>0</v>
          </cell>
          <cell r="U1694">
            <v>753</v>
          </cell>
          <cell r="V1694">
            <v>753</v>
          </cell>
          <cell r="W1694">
            <v>0</v>
          </cell>
          <cell r="X1694">
            <v>753</v>
          </cell>
          <cell r="Y1694">
            <v>753</v>
          </cell>
          <cell r="Z1694">
            <v>0</v>
          </cell>
          <cell r="AA1694">
            <v>753</v>
          </cell>
          <cell r="AB1694">
            <v>28312800</v>
          </cell>
          <cell r="AC1694" t="str">
            <v>Registro Valido</v>
          </cell>
          <cell r="AD1694">
            <v>753</v>
          </cell>
          <cell r="AE1694">
            <v>753</v>
          </cell>
          <cell r="AF1694">
            <v>753</v>
          </cell>
          <cell r="AG1694">
            <v>753</v>
          </cell>
          <cell r="AH1694">
            <v>733</v>
          </cell>
          <cell r="AI1694">
            <v>733</v>
          </cell>
          <cell r="AJ1694">
            <v>733</v>
          </cell>
          <cell r="AK1694">
            <v>733</v>
          </cell>
          <cell r="AL1694"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4" t="str">
            <v>ALI_119_SEG_3</v>
          </cell>
          <cell r="AN1694" t="str">
            <v>ALI_119_SEG_3_VAL_28312800</v>
          </cell>
          <cell r="AO1694">
            <v>1</v>
          </cell>
          <cell r="AP1694">
            <v>28312800</v>
          </cell>
          <cell r="AQ1694" t="b">
            <v>1</v>
          </cell>
          <cell r="AR1694" t="str">
            <v>Rechazado</v>
          </cell>
          <cell r="AS1694" t="str">
            <v/>
          </cell>
          <cell r="AT1694" t="str">
            <v>ALI_119_SEG_3_</v>
          </cell>
          <cell r="AU1694">
            <v>1</v>
          </cell>
          <cell r="AV1694" t="str">
            <v>No Seleccionada</v>
          </cell>
          <cell r="AW1694"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5">
          <cell r="A1695" t="b">
            <v>0</v>
          </cell>
          <cell r="B1695" t="str">
            <v>5to_Evento_973_V2_UT PAE Bogotá_17524368.xlsm</v>
          </cell>
          <cell r="C1695">
            <v>119</v>
          </cell>
          <cell r="D1695">
            <v>2090</v>
          </cell>
          <cell r="E1695" t="str">
            <v>UT PAE Bogotá 2020</v>
          </cell>
          <cell r="F1695">
            <v>109</v>
          </cell>
          <cell r="G1695" t="str">
            <v>FRUTA</v>
          </cell>
          <cell r="H1695" t="str">
            <v>119 : Manzana nacional.</v>
          </cell>
          <cell r="I1695">
            <v>4</v>
          </cell>
          <cell r="J1695" t="str">
            <v>Sitio 1 : CARRERA 127#22G-18 INT 4 - Sitio 2 : SIBERIA KM 7.5 CELTA, LOTE 159 - Sitio 3 : CARRERA 68B #10A-18 - Sitio 4 : CALLE 24F#101B-15 - Sitio 5 : CARRERA 65B#10A-87 - Sitio 6 : AUTO MEDE KM 1,5 P INDUS FLORIDA BOD 23 - Sitio 7 : CARRERA 71 A BIS # 63D-38 -</v>
          </cell>
          <cell r="K1695">
            <v>44835</v>
          </cell>
          <cell r="L1695">
            <v>18293</v>
          </cell>
          <cell r="M1695">
            <v>13159</v>
          </cell>
          <cell r="N1695">
            <v>7952</v>
          </cell>
          <cell r="O1695">
            <v>658</v>
          </cell>
          <cell r="P1695">
            <v>753</v>
          </cell>
          <cell r="Q1695">
            <v>0</v>
          </cell>
          <cell r="R1695">
            <v>753</v>
          </cell>
          <cell r="S1695">
            <v>753</v>
          </cell>
          <cell r="T1695">
            <v>0</v>
          </cell>
          <cell r="U1695">
            <v>753</v>
          </cell>
          <cell r="V1695">
            <v>753</v>
          </cell>
          <cell r="W1695">
            <v>0</v>
          </cell>
          <cell r="X1695">
            <v>753</v>
          </cell>
          <cell r="Y1695">
            <v>753</v>
          </cell>
          <cell r="Z1695">
            <v>0</v>
          </cell>
          <cell r="AA1695">
            <v>753</v>
          </cell>
          <cell r="AB1695">
            <v>30166686</v>
          </cell>
          <cell r="AC1695" t="str">
            <v>Registro Valido</v>
          </cell>
          <cell r="AD1695">
            <v>753</v>
          </cell>
          <cell r="AE1695">
            <v>753</v>
          </cell>
          <cell r="AF1695">
            <v>753</v>
          </cell>
          <cell r="AG1695">
            <v>753</v>
          </cell>
          <cell r="AH1695">
            <v>733</v>
          </cell>
          <cell r="AI1695">
            <v>733</v>
          </cell>
          <cell r="AJ1695">
            <v>733</v>
          </cell>
          <cell r="AK1695">
            <v>733</v>
          </cell>
          <cell r="AL169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5" t="str">
            <v>ALI_119_SEG_4</v>
          </cell>
          <cell r="AN1695" t="str">
            <v>ALI_119_SEG_4_VAL_30166686</v>
          </cell>
          <cell r="AO1695">
            <v>1</v>
          </cell>
          <cell r="AP1695">
            <v>30166686</v>
          </cell>
          <cell r="AQ1695" t="b">
            <v>1</v>
          </cell>
          <cell r="AR1695" t="str">
            <v>Rechazado</v>
          </cell>
          <cell r="AS1695" t="str">
            <v/>
          </cell>
          <cell r="AT1695" t="str">
            <v>ALI_119_SEG_4_</v>
          </cell>
          <cell r="AU1695">
            <v>1</v>
          </cell>
          <cell r="AV1695" t="str">
            <v>No Seleccionada</v>
          </cell>
          <cell r="AW169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6">
          <cell r="A1696" t="b">
            <v>0</v>
          </cell>
          <cell r="B1696" t="str">
            <v>5to_Evento_973_V2_UT PAE Bogotá_17524368.xlsm</v>
          </cell>
          <cell r="C1696">
            <v>119</v>
          </cell>
          <cell r="D1696">
            <v>2090</v>
          </cell>
          <cell r="E1696" t="str">
            <v>UT PAE Bogotá 2020</v>
          </cell>
          <cell r="F1696">
            <v>110</v>
          </cell>
          <cell r="G1696" t="str">
            <v>FRUTA</v>
          </cell>
          <cell r="H1696" t="str">
            <v>119 : Manzana nacional.</v>
          </cell>
          <cell r="I1696">
            <v>5</v>
          </cell>
          <cell r="J1696" t="str">
            <v>Sitio 1 : CARRERA 127#22G-18 INT 4 - Sitio 2 : SIBERIA KM 7.5 CELTA, LOTE 159 - Sitio 3 : CARRERA 68B #10A-18 - Sitio 4 : CALLE 24F#101B-15 - Sitio 5 : CARRERA 65B#10A-87 - Sitio 6 : AUTO MEDE KM 1,5 P INDUS FLORIDA BOD 23 - Sitio 7 : CARRERA 71 A BIS # 63D-38 -</v>
          </cell>
          <cell r="K1696">
            <v>44835</v>
          </cell>
          <cell r="L1696">
            <v>17004</v>
          </cell>
          <cell r="M1696">
            <v>12234</v>
          </cell>
          <cell r="N1696">
            <v>7392</v>
          </cell>
          <cell r="O1696">
            <v>611</v>
          </cell>
          <cell r="P1696">
            <v>753</v>
          </cell>
          <cell r="Q1696">
            <v>0</v>
          </cell>
          <cell r="R1696">
            <v>753</v>
          </cell>
          <cell r="S1696">
            <v>753</v>
          </cell>
          <cell r="T1696">
            <v>0</v>
          </cell>
          <cell r="U1696">
            <v>753</v>
          </cell>
          <cell r="V1696">
            <v>753</v>
          </cell>
          <cell r="W1696">
            <v>0</v>
          </cell>
          <cell r="X1696">
            <v>753</v>
          </cell>
          <cell r="Y1696">
            <v>753</v>
          </cell>
          <cell r="Z1696">
            <v>0</v>
          </cell>
          <cell r="AA1696">
            <v>753</v>
          </cell>
          <cell r="AB1696">
            <v>28042473</v>
          </cell>
          <cell r="AC1696" t="str">
            <v>Registro Valido</v>
          </cell>
          <cell r="AD1696">
            <v>753</v>
          </cell>
          <cell r="AE1696">
            <v>753</v>
          </cell>
          <cell r="AF1696">
            <v>753</v>
          </cell>
          <cell r="AG1696">
            <v>753</v>
          </cell>
          <cell r="AH1696">
            <v>733</v>
          </cell>
          <cell r="AI1696">
            <v>733</v>
          </cell>
          <cell r="AJ1696">
            <v>733</v>
          </cell>
          <cell r="AK1696">
            <v>733</v>
          </cell>
          <cell r="AL1696"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6" t="str">
            <v>ALI_119_SEG_5</v>
          </cell>
          <cell r="AN1696" t="str">
            <v>ALI_119_SEG_5_VAL_28042473</v>
          </cell>
          <cell r="AO1696">
            <v>1</v>
          </cell>
          <cell r="AP1696">
            <v>28042473</v>
          </cell>
          <cell r="AQ1696" t="b">
            <v>1</v>
          </cell>
          <cell r="AR1696" t="str">
            <v>Rechazado</v>
          </cell>
          <cell r="AS1696" t="str">
            <v/>
          </cell>
          <cell r="AT1696" t="str">
            <v>ALI_119_SEG_5_</v>
          </cell>
          <cell r="AU1696">
            <v>1</v>
          </cell>
          <cell r="AV1696" t="str">
            <v>No Seleccionada</v>
          </cell>
          <cell r="AW1696"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7">
          <cell r="A1697" t="b">
            <v>0</v>
          </cell>
          <cell r="B1697" t="str">
            <v>5to_Evento_973_V2_UT PAE Bogotá_17524368.xlsm</v>
          </cell>
          <cell r="C1697">
            <v>119</v>
          </cell>
          <cell r="D1697">
            <v>2090</v>
          </cell>
          <cell r="E1697" t="str">
            <v>UT PAE Bogotá 2020</v>
          </cell>
          <cell r="F1697">
            <v>111</v>
          </cell>
          <cell r="G1697" t="str">
            <v>FRUTA</v>
          </cell>
          <cell r="H1697" t="str">
            <v>119 : Manzana nacional.</v>
          </cell>
          <cell r="I1697">
            <v>6</v>
          </cell>
          <cell r="J1697" t="str">
            <v>Sitio 1 : CARRERA 127#22G-18 INT 4 - Sitio 2 : SIBERIA KM 7.5 CELTA, LOTE 159 - Sitio 3 : CARRERA 68B #10A-18 - Sitio 4 : CALLE 24F#101B-15 - Sitio 5 : CARRERA 65B#10A-87 - Sitio 6 : AUTO MEDE KM 1,5 P INDUS FLORIDA BOD 23 - Sitio 7 : CARRERA 71 A BIS # 63D-38 -</v>
          </cell>
          <cell r="K1697">
            <v>44835</v>
          </cell>
          <cell r="L1697">
            <v>18406</v>
          </cell>
          <cell r="M1697">
            <v>13241</v>
          </cell>
          <cell r="N1697">
            <v>8001</v>
          </cell>
          <cell r="O1697">
            <v>662</v>
          </cell>
          <cell r="P1697">
            <v>753</v>
          </cell>
          <cell r="Q1697">
            <v>0</v>
          </cell>
          <cell r="R1697">
            <v>753</v>
          </cell>
          <cell r="S1697">
            <v>753</v>
          </cell>
          <cell r="T1697">
            <v>0</v>
          </cell>
          <cell r="U1697">
            <v>753</v>
          </cell>
          <cell r="V1697">
            <v>753</v>
          </cell>
          <cell r="W1697">
            <v>0</v>
          </cell>
          <cell r="X1697">
            <v>753</v>
          </cell>
          <cell r="Y1697">
            <v>753</v>
          </cell>
          <cell r="Z1697">
            <v>0</v>
          </cell>
          <cell r="AA1697">
            <v>753</v>
          </cell>
          <cell r="AB1697">
            <v>30353430</v>
          </cell>
          <cell r="AC1697" t="str">
            <v>Registro Valido</v>
          </cell>
          <cell r="AD1697">
            <v>753</v>
          </cell>
          <cell r="AE1697">
            <v>753</v>
          </cell>
          <cell r="AF1697">
            <v>753</v>
          </cell>
          <cell r="AG1697">
            <v>753</v>
          </cell>
          <cell r="AH1697">
            <v>733</v>
          </cell>
          <cell r="AI1697">
            <v>733</v>
          </cell>
          <cell r="AJ1697">
            <v>733</v>
          </cell>
          <cell r="AK1697">
            <v>733</v>
          </cell>
          <cell r="AL1697"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7" t="str">
            <v>ALI_119_SEG_6</v>
          </cell>
          <cell r="AN1697" t="str">
            <v>ALI_119_SEG_6_VAL_30353430</v>
          </cell>
          <cell r="AO1697">
            <v>1</v>
          </cell>
          <cell r="AP1697">
            <v>30353430</v>
          </cell>
          <cell r="AQ1697" t="b">
            <v>1</v>
          </cell>
          <cell r="AR1697" t="str">
            <v>Rechazado</v>
          </cell>
          <cell r="AS1697" t="str">
            <v/>
          </cell>
          <cell r="AT1697" t="str">
            <v>ALI_119_SEG_6_</v>
          </cell>
          <cell r="AU1697">
            <v>1</v>
          </cell>
          <cell r="AV1697" t="str">
            <v>No Seleccionada</v>
          </cell>
          <cell r="AW1697"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8">
          <cell r="A1698" t="b">
            <v>0</v>
          </cell>
          <cell r="B1698" t="str">
            <v>5to_Evento_973_V2_UT PAE Bogotá_17524368.xlsm</v>
          </cell>
          <cell r="C1698">
            <v>119</v>
          </cell>
          <cell r="D1698">
            <v>2090</v>
          </cell>
          <cell r="E1698" t="str">
            <v>UT PAE Bogotá 2020</v>
          </cell>
          <cell r="F1698">
            <v>112</v>
          </cell>
          <cell r="G1698" t="str">
            <v>FRUTA</v>
          </cell>
          <cell r="H1698" t="str">
            <v>119 : Manzana nacional.</v>
          </cell>
          <cell r="I1698">
            <v>7</v>
          </cell>
          <cell r="J1698" t="str">
            <v>Sitio 1 : CARRERA 127#22G-18 INT 4 - Sitio 2 : SIBERIA KM 7.5 CELTA, LOTE 159 - Sitio 3 : CARRERA 68B #10A-18 - Sitio 4 : CALLE 24F#101B-15 - Sitio 5 : CARRERA 65B#10A-87 - Sitio 6 : AUTO MEDE KM 1,5 P INDUS FLORIDA BOD 23 - Sitio 7 : CARRERA 71 A BIS # 63D-38 -</v>
          </cell>
          <cell r="K1698">
            <v>44835</v>
          </cell>
          <cell r="L1698">
            <v>18795</v>
          </cell>
          <cell r="M1698">
            <v>13522</v>
          </cell>
          <cell r="N1698">
            <v>8172</v>
          </cell>
          <cell r="O1698">
            <v>675</v>
          </cell>
          <cell r="P1698">
            <v>753</v>
          </cell>
          <cell r="Q1698">
            <v>0</v>
          </cell>
          <cell r="R1698">
            <v>753</v>
          </cell>
          <cell r="S1698">
            <v>753</v>
          </cell>
          <cell r="T1698">
            <v>0</v>
          </cell>
          <cell r="U1698">
            <v>753</v>
          </cell>
          <cell r="V1698">
            <v>753</v>
          </cell>
          <cell r="W1698">
            <v>0</v>
          </cell>
          <cell r="X1698">
            <v>753</v>
          </cell>
          <cell r="Y1698">
            <v>753</v>
          </cell>
          <cell r="Z1698">
            <v>0</v>
          </cell>
          <cell r="AA1698">
            <v>753</v>
          </cell>
          <cell r="AB1698">
            <v>30996492</v>
          </cell>
          <cell r="AC1698" t="str">
            <v>Registro Valido</v>
          </cell>
          <cell r="AD1698">
            <v>753</v>
          </cell>
          <cell r="AE1698">
            <v>753</v>
          </cell>
          <cell r="AF1698">
            <v>753</v>
          </cell>
          <cell r="AG1698">
            <v>753</v>
          </cell>
          <cell r="AH1698">
            <v>733</v>
          </cell>
          <cell r="AI1698">
            <v>733</v>
          </cell>
          <cell r="AJ1698">
            <v>733</v>
          </cell>
          <cell r="AK1698">
            <v>733</v>
          </cell>
          <cell r="AL169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8" t="str">
            <v>ALI_119_SEG_7</v>
          </cell>
          <cell r="AN1698" t="str">
            <v>ALI_119_SEG_7_VAL_30996492</v>
          </cell>
          <cell r="AO1698">
            <v>1</v>
          </cell>
          <cell r="AP1698">
            <v>30996492</v>
          </cell>
          <cell r="AQ1698" t="b">
            <v>1</v>
          </cell>
          <cell r="AR1698" t="str">
            <v>Rechazado</v>
          </cell>
          <cell r="AS1698" t="str">
            <v/>
          </cell>
          <cell r="AT1698" t="str">
            <v>ALI_119_SEG_7_</v>
          </cell>
          <cell r="AU1698">
            <v>1</v>
          </cell>
          <cell r="AV1698" t="str">
            <v>No Seleccionada</v>
          </cell>
          <cell r="AW169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699">
          <cell r="A1699" t="b">
            <v>0</v>
          </cell>
          <cell r="B1699" t="str">
            <v>5to_Evento_973_V2_UT PAE Bogotá_17524368.xlsm</v>
          </cell>
          <cell r="C1699">
            <v>119</v>
          </cell>
          <cell r="D1699">
            <v>2090</v>
          </cell>
          <cell r="E1699" t="str">
            <v>UT PAE Bogotá 2020</v>
          </cell>
          <cell r="F1699">
            <v>113</v>
          </cell>
          <cell r="G1699" t="str">
            <v>FRUTA</v>
          </cell>
          <cell r="H1699" t="str">
            <v>119 : Manzana nacional.</v>
          </cell>
          <cell r="I1699">
            <v>8</v>
          </cell>
          <cell r="J1699" t="str">
            <v>Sitio 1 : CARRERA 127#22G-18 INT 4 - Sitio 2 : SIBERIA KM 7.5 CELTA, LOTE 159 - Sitio 3 : CARRERA 68B #10A-18 - Sitio 4 : CALLE 24F#101B-15 - Sitio 5 : CARRERA 65B#10A-87 - Sitio 6 : AUTO MEDE KM 1,5 P INDUS FLORIDA BOD 23 - Sitio 7 : CARRERA 71 A BIS # 63D-38 -</v>
          </cell>
          <cell r="K1699">
            <v>44835</v>
          </cell>
          <cell r="L1699">
            <v>17975</v>
          </cell>
          <cell r="M1699">
            <v>12824</v>
          </cell>
          <cell r="N1699">
            <v>7549</v>
          </cell>
          <cell r="O1699">
            <v>652</v>
          </cell>
          <cell r="P1699">
            <v>753</v>
          </cell>
          <cell r="Q1699">
            <v>0</v>
          </cell>
          <cell r="R1699">
            <v>753</v>
          </cell>
          <cell r="S1699">
            <v>753</v>
          </cell>
          <cell r="T1699">
            <v>0</v>
          </cell>
          <cell r="U1699">
            <v>753</v>
          </cell>
          <cell r="V1699">
            <v>753</v>
          </cell>
          <cell r="W1699">
            <v>0</v>
          </cell>
          <cell r="X1699">
            <v>753</v>
          </cell>
          <cell r="Y1699">
            <v>753</v>
          </cell>
          <cell r="Z1699">
            <v>0</v>
          </cell>
          <cell r="AA1699">
            <v>753</v>
          </cell>
          <cell r="AB1699">
            <v>29367000</v>
          </cell>
          <cell r="AC1699" t="str">
            <v>Registro Valido</v>
          </cell>
          <cell r="AD1699">
            <v>753</v>
          </cell>
          <cell r="AE1699">
            <v>753</v>
          </cell>
          <cell r="AF1699">
            <v>753</v>
          </cell>
          <cell r="AG1699">
            <v>753</v>
          </cell>
          <cell r="AH1699">
            <v>733</v>
          </cell>
          <cell r="AI1699">
            <v>733</v>
          </cell>
          <cell r="AJ1699">
            <v>733</v>
          </cell>
          <cell r="AK1699">
            <v>733</v>
          </cell>
          <cell r="AL1699"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699" t="str">
            <v>ALI_119_SEG_8</v>
          </cell>
          <cell r="AN1699" t="str">
            <v>ALI_119_SEG_8_VAL_29367000</v>
          </cell>
          <cell r="AO1699">
            <v>2</v>
          </cell>
          <cell r="AP1699">
            <v>29328000</v>
          </cell>
          <cell r="AQ1699" t="b">
            <v>0</v>
          </cell>
          <cell r="AR1699" t="str">
            <v>Rechazado</v>
          </cell>
          <cell r="AS1699" t="str">
            <v/>
          </cell>
          <cell r="AT1699" t="str">
            <v>ALI_119_SEG_8_</v>
          </cell>
          <cell r="AU1699">
            <v>1</v>
          </cell>
          <cell r="AV1699" t="str">
            <v>No Seleccionada</v>
          </cell>
          <cell r="AW1699"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00">
          <cell r="A1700" t="b">
            <v>0</v>
          </cell>
          <cell r="B1700" t="str">
            <v>5to_Evento_973_V2_UT PAE Bogotá_17524368.xlsm</v>
          </cell>
          <cell r="C1700">
            <v>119</v>
          </cell>
          <cell r="D1700">
            <v>2090</v>
          </cell>
          <cell r="E1700" t="str">
            <v>UT PAE Bogotá 2020</v>
          </cell>
          <cell r="F1700">
            <v>114</v>
          </cell>
          <cell r="G1700" t="str">
            <v>FRUTA</v>
          </cell>
          <cell r="H1700" t="str">
            <v>119 : Manzana nacional.</v>
          </cell>
          <cell r="I1700">
            <v>9</v>
          </cell>
          <cell r="J1700" t="str">
            <v>Sitio 1 : CARRERA 127#22G-18 INT 4 - Sitio 2 : SIBERIA KM 7.5 CELTA, LOTE 159 - Sitio 3 : CARRERA 68B #10A-18 - Sitio 4 : CALLE 24F#101B-15 - Sitio 5 : CARRERA 65B#10A-87 - Sitio 6 : AUTO MEDE KM 1,5 P INDUS FLORIDA BOD 23 - Sitio 7 : CARRERA 71 A BIS # 63D-38 -</v>
          </cell>
          <cell r="K1700">
            <v>44835</v>
          </cell>
          <cell r="L1700">
            <v>18333</v>
          </cell>
          <cell r="M1700">
            <v>13189</v>
          </cell>
          <cell r="N1700">
            <v>7968</v>
          </cell>
          <cell r="O1700">
            <v>659</v>
          </cell>
          <cell r="P1700">
            <v>753</v>
          </cell>
          <cell r="Q1700">
            <v>0</v>
          </cell>
          <cell r="R1700">
            <v>753</v>
          </cell>
          <cell r="S1700">
            <v>753</v>
          </cell>
          <cell r="T1700">
            <v>0</v>
          </cell>
          <cell r="U1700">
            <v>753</v>
          </cell>
          <cell r="V1700">
            <v>753</v>
          </cell>
          <cell r="W1700">
            <v>0</v>
          </cell>
          <cell r="X1700">
            <v>753</v>
          </cell>
          <cell r="Y1700">
            <v>753</v>
          </cell>
          <cell r="Z1700">
            <v>0</v>
          </cell>
          <cell r="AA1700">
            <v>753</v>
          </cell>
          <cell r="AB1700">
            <v>30232197</v>
          </cell>
          <cell r="AC1700" t="str">
            <v>Registro Valido</v>
          </cell>
          <cell r="AD1700">
            <v>753</v>
          </cell>
          <cell r="AE1700">
            <v>753</v>
          </cell>
          <cell r="AF1700">
            <v>753</v>
          </cell>
          <cell r="AG1700">
            <v>753</v>
          </cell>
          <cell r="AH1700">
            <v>733</v>
          </cell>
          <cell r="AI1700">
            <v>733</v>
          </cell>
          <cell r="AJ1700">
            <v>733</v>
          </cell>
          <cell r="AK1700">
            <v>733</v>
          </cell>
          <cell r="AL1700"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00" t="str">
            <v>ALI_119_SEG_9</v>
          </cell>
          <cell r="AN1700" t="str">
            <v>ALI_119_SEG_9_VAL_30232197</v>
          </cell>
          <cell r="AO1700">
            <v>1</v>
          </cell>
          <cell r="AP1700">
            <v>30232197</v>
          </cell>
          <cell r="AQ1700" t="b">
            <v>1</v>
          </cell>
          <cell r="AR1700" t="str">
            <v>Rechazado</v>
          </cell>
          <cell r="AS1700" t="str">
            <v/>
          </cell>
          <cell r="AT1700" t="str">
            <v>ALI_119_SEG_9_</v>
          </cell>
          <cell r="AU1700">
            <v>1</v>
          </cell>
          <cell r="AV1700" t="str">
            <v>No Seleccionada</v>
          </cell>
          <cell r="AW1700"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01">
          <cell r="A1701" t="b">
            <v>0</v>
          </cell>
          <cell r="B1701" t="str">
            <v>5to_Evento_973_V2_UT PAE Bogotá_17524368.xlsm</v>
          </cell>
          <cell r="C1701">
            <v>119</v>
          </cell>
          <cell r="D1701">
            <v>2090</v>
          </cell>
          <cell r="E1701" t="str">
            <v>UT PAE Bogotá 2020</v>
          </cell>
          <cell r="F1701">
            <v>115</v>
          </cell>
          <cell r="G1701" t="str">
            <v>FRUTA</v>
          </cell>
          <cell r="H1701" t="str">
            <v>119 : Manzana nacional.</v>
          </cell>
          <cell r="I1701">
            <v>10</v>
          </cell>
          <cell r="J1701" t="str">
            <v>Sitio 1 : CARRERA 127#22G-18 INT 4 - Sitio 2 : SIBERIA KM 7.5 CELTA, LOTE 159 - Sitio 3 : CARRERA 68B #10A-18 - Sitio 4 : CALLE 24F#101B-15 - Sitio 5 : CARRERA 65B#10A-87 - Sitio 6 : AUTO MEDE KM 1,5 P INDUS FLORIDA BOD 23 - Sitio 7 : CARRERA 71 A BIS # 63D-38 -</v>
          </cell>
          <cell r="K1701">
            <v>44835</v>
          </cell>
          <cell r="L1701">
            <v>18359</v>
          </cell>
          <cell r="M1701">
            <v>13212</v>
          </cell>
          <cell r="N1701">
            <v>7983</v>
          </cell>
          <cell r="O1701">
            <v>660</v>
          </cell>
          <cell r="P1701">
            <v>753</v>
          </cell>
          <cell r="Q1701">
            <v>0</v>
          </cell>
          <cell r="R1701">
            <v>753</v>
          </cell>
          <cell r="S1701">
            <v>753</v>
          </cell>
          <cell r="T1701">
            <v>0</v>
          </cell>
          <cell r="U1701">
            <v>753</v>
          </cell>
          <cell r="V1701">
            <v>753</v>
          </cell>
          <cell r="W1701">
            <v>0</v>
          </cell>
          <cell r="X1701">
            <v>753</v>
          </cell>
          <cell r="Y1701">
            <v>753</v>
          </cell>
          <cell r="Z1701">
            <v>0</v>
          </cell>
          <cell r="AA1701">
            <v>753</v>
          </cell>
          <cell r="AB1701">
            <v>30281142</v>
          </cell>
          <cell r="AC1701" t="str">
            <v>Registro Valido</v>
          </cell>
          <cell r="AD1701">
            <v>753</v>
          </cell>
          <cell r="AE1701">
            <v>753</v>
          </cell>
          <cell r="AF1701">
            <v>753</v>
          </cell>
          <cell r="AG1701">
            <v>753</v>
          </cell>
          <cell r="AH1701">
            <v>733</v>
          </cell>
          <cell r="AI1701">
            <v>733</v>
          </cell>
          <cell r="AJ1701">
            <v>733</v>
          </cell>
          <cell r="AK1701">
            <v>733</v>
          </cell>
          <cell r="AL1701"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01" t="str">
            <v>ALI_119_SEG_10</v>
          </cell>
          <cell r="AN1701" t="str">
            <v>ALI_119_SEG_10_VAL_30281142</v>
          </cell>
          <cell r="AO1701">
            <v>1</v>
          </cell>
          <cell r="AP1701">
            <v>30281142</v>
          </cell>
          <cell r="AQ1701" t="b">
            <v>1</v>
          </cell>
          <cell r="AR1701" t="str">
            <v>Rechazado</v>
          </cell>
          <cell r="AS1701" t="str">
            <v/>
          </cell>
          <cell r="AT1701" t="str">
            <v>ALI_119_SEG_10_</v>
          </cell>
          <cell r="AU1701">
            <v>1</v>
          </cell>
          <cell r="AV1701" t="str">
            <v>No Seleccionada</v>
          </cell>
          <cell r="AW1701"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02">
          <cell r="A1702" t="b">
            <v>0</v>
          </cell>
          <cell r="B1702" t="str">
            <v>5to_Evento_973_V2_UT PAE Bogotá_17524368.xlsm</v>
          </cell>
          <cell r="C1702">
            <v>119</v>
          </cell>
          <cell r="D1702">
            <v>2090</v>
          </cell>
          <cell r="E1702" t="str">
            <v>UT PAE Bogotá 2020</v>
          </cell>
          <cell r="F1702">
            <v>116</v>
          </cell>
          <cell r="G1702" t="str">
            <v>FRUTA</v>
          </cell>
          <cell r="H1702" t="str">
            <v>119 : Manzana nacional.</v>
          </cell>
          <cell r="I1702">
            <v>11</v>
          </cell>
          <cell r="J1702" t="str">
            <v>Sitio 1 : CARRERA 127#22G-18 INT 4 - Sitio 2 : SIBERIA KM 7.5 CELTA, LOTE 159 - Sitio 3 : CARRERA 68B #10A-18 - Sitio 4 : CALLE 24F#101B-15 - Sitio 5 : CARRERA 65B#10A-87 - Sitio 6 : AUTO MEDE KM 1,5 P INDUS FLORIDA BOD 23 - Sitio 7 : CARRERA 71 A BIS # 63D-38 -</v>
          </cell>
          <cell r="K1702">
            <v>44835</v>
          </cell>
          <cell r="L1702">
            <v>17916</v>
          </cell>
          <cell r="M1702">
            <v>12782</v>
          </cell>
          <cell r="N1702">
            <v>7524</v>
          </cell>
          <cell r="O1702">
            <v>650</v>
          </cell>
          <cell r="P1702">
            <v>753</v>
          </cell>
          <cell r="Q1702">
            <v>0</v>
          </cell>
          <cell r="R1702">
            <v>753</v>
          </cell>
          <cell r="S1702">
            <v>753</v>
          </cell>
          <cell r="T1702">
            <v>0</v>
          </cell>
          <cell r="U1702">
            <v>753</v>
          </cell>
          <cell r="V1702">
            <v>753</v>
          </cell>
          <cell r="W1702">
            <v>0</v>
          </cell>
          <cell r="X1702">
            <v>753</v>
          </cell>
          <cell r="Y1702">
            <v>753</v>
          </cell>
          <cell r="Z1702">
            <v>0</v>
          </cell>
          <cell r="AA1702">
            <v>753</v>
          </cell>
          <cell r="AB1702">
            <v>29270616</v>
          </cell>
          <cell r="AC1702" t="str">
            <v>Registro Valido</v>
          </cell>
          <cell r="AD1702">
            <v>753</v>
          </cell>
          <cell r="AE1702">
            <v>753</v>
          </cell>
          <cell r="AF1702">
            <v>753</v>
          </cell>
          <cell r="AG1702">
            <v>753</v>
          </cell>
          <cell r="AH1702">
            <v>733</v>
          </cell>
          <cell r="AI1702">
            <v>733</v>
          </cell>
          <cell r="AJ1702">
            <v>733</v>
          </cell>
          <cell r="AK1702">
            <v>733</v>
          </cell>
          <cell r="AM1702" t="str">
            <v>ALI_119_SEG_11</v>
          </cell>
          <cell r="AN1702" t="str">
            <v>ALI_119_SEG_11_VAL_29270616</v>
          </cell>
          <cell r="AO1702">
            <v>2</v>
          </cell>
          <cell r="AP1702">
            <v>29231744</v>
          </cell>
          <cell r="AQ1702" t="b">
            <v>0</v>
          </cell>
          <cell r="AR1702" t="str">
            <v/>
          </cell>
          <cell r="AS1702" t="str">
            <v/>
          </cell>
          <cell r="AT1702" t="str">
            <v>ALI_119_SEG_11_</v>
          </cell>
          <cell r="AU1702">
            <v>1</v>
          </cell>
          <cell r="AV1702" t="str">
            <v>No Seleccionada</v>
          </cell>
        </row>
        <row r="1703">
          <cell r="A1703" t="b">
            <v>0</v>
          </cell>
          <cell r="B1703" t="str">
            <v>5to_Evento_973_V2_UT PAE Bogotá_17524368.xlsm</v>
          </cell>
          <cell r="C1703">
            <v>119</v>
          </cell>
          <cell r="D1703">
            <v>2090</v>
          </cell>
          <cell r="E1703" t="str">
            <v>UT PAE Bogotá 2020</v>
          </cell>
          <cell r="F1703">
            <v>117</v>
          </cell>
          <cell r="G1703" t="str">
            <v>FRUTA</v>
          </cell>
          <cell r="H1703" t="str">
            <v>119 : Manzana nacional.</v>
          </cell>
          <cell r="I1703">
            <v>12</v>
          </cell>
          <cell r="J1703" t="str">
            <v>Sitio 1 : CARRERA 127#22G-18 INT 4 - Sitio 2 : SIBERIA KM 7.5 CELTA, LOTE 159 - Sitio 3 : CARRERA 68B #10A-18 - Sitio 4 : CALLE 24F#101B-15 - Sitio 5 : CARRERA 65B#10A-87 - Sitio 6 : AUTO MEDE KM 1,5 P INDUS FLORIDA BOD 23 - Sitio 7 : CARRERA 71 A BIS # 63D-38 -</v>
          </cell>
          <cell r="K1703">
            <v>44835</v>
          </cell>
          <cell r="L1703">
            <v>16258</v>
          </cell>
          <cell r="M1703">
            <v>11600</v>
          </cell>
          <cell r="N1703">
            <v>6829</v>
          </cell>
          <cell r="O1703">
            <v>590</v>
          </cell>
          <cell r="P1703">
            <v>753</v>
          </cell>
          <cell r="Q1703">
            <v>0</v>
          </cell>
          <cell r="R1703">
            <v>753</v>
          </cell>
          <cell r="S1703">
            <v>753</v>
          </cell>
          <cell r="T1703">
            <v>0</v>
          </cell>
          <cell r="U1703">
            <v>753</v>
          </cell>
          <cell r="V1703">
            <v>753</v>
          </cell>
          <cell r="W1703">
            <v>0</v>
          </cell>
          <cell r="X1703">
            <v>753</v>
          </cell>
          <cell r="Y1703">
            <v>753</v>
          </cell>
          <cell r="Z1703">
            <v>0</v>
          </cell>
          <cell r="AA1703">
            <v>753</v>
          </cell>
          <cell r="AB1703">
            <v>26563581</v>
          </cell>
          <cell r="AC1703" t="str">
            <v>Registro Valido</v>
          </cell>
          <cell r="AD1703">
            <v>753</v>
          </cell>
          <cell r="AE1703">
            <v>753</v>
          </cell>
          <cell r="AF1703">
            <v>753</v>
          </cell>
          <cell r="AG1703">
            <v>753</v>
          </cell>
          <cell r="AH1703">
            <v>733</v>
          </cell>
          <cell r="AI1703">
            <v>733</v>
          </cell>
          <cell r="AJ1703">
            <v>733</v>
          </cell>
          <cell r="AK1703">
            <v>733</v>
          </cell>
          <cell r="AM1703" t="str">
            <v>ALI_119_SEG_12</v>
          </cell>
          <cell r="AN1703" t="str">
            <v>ALI_119_SEG_12_VAL_26563581</v>
          </cell>
          <cell r="AO1703">
            <v>2</v>
          </cell>
          <cell r="AP1703">
            <v>26528304</v>
          </cell>
          <cell r="AQ1703" t="b">
            <v>0</v>
          </cell>
          <cell r="AR1703" t="str">
            <v/>
          </cell>
          <cell r="AS1703" t="str">
            <v/>
          </cell>
          <cell r="AT1703" t="str">
            <v>ALI_119_SEG_12_</v>
          </cell>
          <cell r="AU1703">
            <v>1</v>
          </cell>
          <cell r="AV1703" t="str">
            <v>No Seleccionada</v>
          </cell>
        </row>
        <row r="1704">
          <cell r="A1704" t="b">
            <v>0</v>
          </cell>
          <cell r="B1704" t="str">
            <v>5to_Evento_973_V2_UT PAE Bogotá_17524368.xlsm</v>
          </cell>
          <cell r="C1704">
            <v>119</v>
          </cell>
          <cell r="D1704">
            <v>2090</v>
          </cell>
          <cell r="E1704" t="str">
            <v>UT PAE Bogotá 2020</v>
          </cell>
          <cell r="F1704">
            <v>118</v>
          </cell>
          <cell r="G1704" t="str">
            <v>FRUTA</v>
          </cell>
          <cell r="H1704" t="str">
            <v>119 : Manzana nacional.</v>
          </cell>
          <cell r="I1704">
            <v>13</v>
          </cell>
          <cell r="J1704" t="str">
            <v>Sitio 1 : CARRERA 127#22G-18 INT 4 - Sitio 2 : SIBERIA KM 7.5 CELTA, LOTE 159 - Sitio 3 : CARRERA 68B #10A-18 - Sitio 4 : CALLE 24F#101B-15 - Sitio 5 : CARRERA 65B#10A-87 - Sitio 6 : AUTO MEDE KM 1,5 P INDUS FLORIDA BOD 23 - Sitio 7 : CARRERA 71 A BIS # 63D-38 -</v>
          </cell>
          <cell r="K1704">
            <v>44835</v>
          </cell>
          <cell r="L1704">
            <v>17264</v>
          </cell>
          <cell r="M1704">
            <v>12318</v>
          </cell>
          <cell r="N1704">
            <v>7250</v>
          </cell>
          <cell r="O1704">
            <v>626</v>
          </cell>
          <cell r="P1704">
            <v>753</v>
          </cell>
          <cell r="Q1704">
            <v>0</v>
          </cell>
          <cell r="R1704">
            <v>753</v>
          </cell>
          <cell r="S1704">
            <v>753</v>
          </cell>
          <cell r="T1704">
            <v>0</v>
          </cell>
          <cell r="U1704">
            <v>753</v>
          </cell>
          <cell r="V1704">
            <v>753</v>
          </cell>
          <cell r="W1704">
            <v>0</v>
          </cell>
          <cell r="X1704">
            <v>753</v>
          </cell>
          <cell r="Y1704">
            <v>753</v>
          </cell>
          <cell r="Z1704">
            <v>0</v>
          </cell>
          <cell r="AA1704">
            <v>753</v>
          </cell>
          <cell r="AB1704">
            <v>28205874</v>
          </cell>
          <cell r="AC1704" t="str">
            <v>Registro Valido</v>
          </cell>
          <cell r="AD1704">
            <v>753</v>
          </cell>
          <cell r="AE1704">
            <v>753</v>
          </cell>
          <cell r="AF1704">
            <v>753</v>
          </cell>
          <cell r="AG1704">
            <v>753</v>
          </cell>
          <cell r="AH1704">
            <v>733</v>
          </cell>
          <cell r="AI1704">
            <v>733</v>
          </cell>
          <cell r="AJ1704">
            <v>733</v>
          </cell>
          <cell r="AK1704">
            <v>733</v>
          </cell>
          <cell r="AM1704" t="str">
            <v>ALI_119_SEG_13</v>
          </cell>
          <cell r="AN1704" t="str">
            <v>ALI_119_SEG_13_VAL_28205874</v>
          </cell>
          <cell r="AO1704">
            <v>2</v>
          </cell>
          <cell r="AP1704">
            <v>28168416</v>
          </cell>
          <cell r="AQ1704" t="b">
            <v>0</v>
          </cell>
          <cell r="AR1704" t="str">
            <v/>
          </cell>
          <cell r="AS1704" t="str">
            <v/>
          </cell>
          <cell r="AT1704" t="str">
            <v>ALI_119_SEG_13_</v>
          </cell>
          <cell r="AU1704">
            <v>1</v>
          </cell>
          <cell r="AV1704" t="str">
            <v>No Seleccionada</v>
          </cell>
        </row>
        <row r="1705">
          <cell r="A1705" t="b">
            <v>0</v>
          </cell>
          <cell r="B1705" t="str">
            <v>5to_Evento_973_V2_UT PAE Bogotá_17524368.xlsm</v>
          </cell>
          <cell r="C1705">
            <v>119</v>
          </cell>
          <cell r="D1705">
            <v>2090</v>
          </cell>
          <cell r="E1705" t="str">
            <v>UT PAE Bogotá 2020</v>
          </cell>
          <cell r="F1705">
            <v>119</v>
          </cell>
          <cell r="G1705" t="str">
            <v>FRUTA</v>
          </cell>
          <cell r="H1705" t="str">
            <v>119 : Manzana nacional.</v>
          </cell>
          <cell r="I1705">
            <v>14</v>
          </cell>
          <cell r="J1705" t="str">
            <v>Sitio 1 : CARRERA 127#22G-18 INT 4 - Sitio 2 : SIBERIA KM 7.5 CELTA, LOTE 159 - Sitio 3 : CARRERA 68B #10A-18 - Sitio 4 : CALLE 24F#101B-15 - Sitio 5 : CARRERA 65B#10A-87 - Sitio 6 : AUTO MEDE KM 1,5 P INDUS FLORIDA BOD 23 - Sitio 7 : CARRERA 71 A BIS # 63D-38 -</v>
          </cell>
          <cell r="K1705">
            <v>44835</v>
          </cell>
          <cell r="L1705">
            <v>17107</v>
          </cell>
          <cell r="M1705">
            <v>12206</v>
          </cell>
          <cell r="N1705">
            <v>7184</v>
          </cell>
          <cell r="O1705">
            <v>621</v>
          </cell>
          <cell r="P1705">
            <v>753</v>
          </cell>
          <cell r="Q1705">
            <v>0</v>
          </cell>
          <cell r="R1705">
            <v>753</v>
          </cell>
          <cell r="S1705">
            <v>753</v>
          </cell>
          <cell r="T1705">
            <v>0</v>
          </cell>
          <cell r="U1705">
            <v>753</v>
          </cell>
          <cell r="V1705">
            <v>753</v>
          </cell>
          <cell r="W1705">
            <v>0</v>
          </cell>
          <cell r="X1705">
            <v>753</v>
          </cell>
          <cell r="Y1705">
            <v>753</v>
          </cell>
          <cell r="Z1705">
            <v>0</v>
          </cell>
          <cell r="AA1705">
            <v>753</v>
          </cell>
          <cell r="AB1705">
            <v>27949854</v>
          </cell>
          <cell r="AC1705" t="str">
            <v>Registro Valido</v>
          </cell>
          <cell r="AD1705">
            <v>753</v>
          </cell>
          <cell r="AE1705">
            <v>753</v>
          </cell>
          <cell r="AF1705">
            <v>753</v>
          </cell>
          <cell r="AG1705">
            <v>753</v>
          </cell>
          <cell r="AH1705">
            <v>733</v>
          </cell>
          <cell r="AI1705">
            <v>733</v>
          </cell>
          <cell r="AJ1705">
            <v>733</v>
          </cell>
          <cell r="AK1705">
            <v>733</v>
          </cell>
          <cell r="AM1705" t="str">
            <v>ALI_119_SEG_14</v>
          </cell>
          <cell r="AN1705" t="str">
            <v>ALI_119_SEG_14_VAL_27949854</v>
          </cell>
          <cell r="AO1705">
            <v>2</v>
          </cell>
          <cell r="AP1705">
            <v>27912736</v>
          </cell>
          <cell r="AQ1705" t="b">
            <v>0</v>
          </cell>
          <cell r="AR1705" t="str">
            <v/>
          </cell>
          <cell r="AS1705" t="str">
            <v/>
          </cell>
          <cell r="AT1705" t="str">
            <v>ALI_119_SEG_14_</v>
          </cell>
          <cell r="AU1705">
            <v>1</v>
          </cell>
          <cell r="AV1705" t="str">
            <v>No Seleccionada</v>
          </cell>
        </row>
        <row r="1706">
          <cell r="A1706" t="b">
            <v>0</v>
          </cell>
          <cell r="B1706" t="str">
            <v>5to_Evento_973_V2_UT PAE Bogotá_17524368.xlsm</v>
          </cell>
          <cell r="C1706">
            <v>119</v>
          </cell>
          <cell r="D1706">
            <v>2090</v>
          </cell>
          <cell r="E1706" t="str">
            <v>UT PAE Bogotá 2020</v>
          </cell>
          <cell r="F1706">
            <v>120</v>
          </cell>
          <cell r="G1706" t="str">
            <v>FRUTA</v>
          </cell>
          <cell r="H1706" t="str">
            <v>119 : Manzana nacional.</v>
          </cell>
          <cell r="I1706">
            <v>15</v>
          </cell>
          <cell r="J1706" t="str">
            <v>Sitio 1 : CARRERA 127#22G-18 INT 4 - Sitio 2 : SIBERIA KM 7.5 CELTA, LOTE 159 - Sitio 3 : CARRERA 68B #10A-18 - Sitio 4 : CALLE 24F#101B-15 - Sitio 5 : CARRERA 65B#10A-87 - Sitio 6 : AUTO MEDE KM 1,5 P INDUS FLORIDA BOD 23 - Sitio 7 : CARRERA 71 A BIS # 63D-38 -</v>
          </cell>
          <cell r="K1706">
            <v>44835</v>
          </cell>
          <cell r="L1706">
            <v>16171</v>
          </cell>
          <cell r="M1706">
            <v>11537</v>
          </cell>
          <cell r="N1706">
            <v>6794</v>
          </cell>
          <cell r="O1706">
            <v>587</v>
          </cell>
          <cell r="P1706">
            <v>753</v>
          </cell>
          <cell r="Q1706">
            <v>0</v>
          </cell>
          <cell r="R1706">
            <v>753</v>
          </cell>
          <cell r="S1706">
            <v>753</v>
          </cell>
          <cell r="T1706">
            <v>0</v>
          </cell>
          <cell r="U1706">
            <v>753</v>
          </cell>
          <cell r="V1706">
            <v>753</v>
          </cell>
          <cell r="W1706">
            <v>0</v>
          </cell>
          <cell r="X1706">
            <v>753</v>
          </cell>
          <cell r="Y1706">
            <v>753</v>
          </cell>
          <cell r="Z1706">
            <v>0</v>
          </cell>
          <cell r="AA1706">
            <v>753</v>
          </cell>
          <cell r="AB1706">
            <v>26422017</v>
          </cell>
          <cell r="AC1706" t="str">
            <v>Registro Valido</v>
          </cell>
          <cell r="AD1706">
            <v>753</v>
          </cell>
          <cell r="AE1706">
            <v>753</v>
          </cell>
          <cell r="AF1706">
            <v>753</v>
          </cell>
          <cell r="AG1706">
            <v>753</v>
          </cell>
          <cell r="AH1706">
            <v>733</v>
          </cell>
          <cell r="AI1706">
            <v>733</v>
          </cell>
          <cell r="AJ1706">
            <v>733</v>
          </cell>
          <cell r="AK1706">
            <v>733</v>
          </cell>
          <cell r="AM1706" t="str">
            <v>ALI_119_SEG_15</v>
          </cell>
          <cell r="AN1706" t="str">
            <v>ALI_119_SEG_15_VAL_26422017</v>
          </cell>
          <cell r="AO1706">
            <v>2</v>
          </cell>
          <cell r="AP1706">
            <v>26386928</v>
          </cell>
          <cell r="AQ1706" t="b">
            <v>0</v>
          </cell>
          <cell r="AR1706" t="str">
            <v/>
          </cell>
          <cell r="AS1706" t="str">
            <v/>
          </cell>
          <cell r="AT1706" t="str">
            <v>ALI_119_SEG_15_</v>
          </cell>
          <cell r="AU1706">
            <v>1</v>
          </cell>
          <cell r="AV1706" t="str">
            <v>No Seleccionada</v>
          </cell>
        </row>
        <row r="1707">
          <cell r="A1707" t="b">
            <v>0</v>
          </cell>
          <cell r="B1707" t="str">
            <v>5to_Evento_973_V2_UT PAE Bogotá_17524368.xlsm</v>
          </cell>
          <cell r="C1707">
            <v>58</v>
          </cell>
          <cell r="D1707">
            <v>2090</v>
          </cell>
          <cell r="E1707" t="str">
            <v>UT PAE Bogotá 2020</v>
          </cell>
          <cell r="F1707">
            <v>222</v>
          </cell>
          <cell r="G1707" t="str">
            <v>FRUTA</v>
          </cell>
          <cell r="H1707" t="str">
            <v>58 : Pera nacional.</v>
          </cell>
          <cell r="I1707">
            <v>1</v>
          </cell>
          <cell r="J1707" t="str">
            <v>Sitio 1 : CARRERA 127#22G-18 INT 4 - Sitio 2 : SIBERIA KM 7.5 CELTA, LOTE 159 - Sitio 3 : CARRERA 68B #10A-18 - Sitio 4 : CALLE 24F#101B-15 - Sitio 5 : CARRERA 65B#10A-87 - Sitio 6 : AUTO MEDE KM 1,5 P INDUS FLORIDA BOD 23 - Sitio 7 : CARRERA 71 A BIS # 63D-38 -</v>
          </cell>
          <cell r="K1707">
            <v>44835</v>
          </cell>
          <cell r="L1707">
            <v>10051</v>
          </cell>
          <cell r="M1707">
            <v>11878</v>
          </cell>
          <cell r="N1707">
            <v>7764</v>
          </cell>
          <cell r="O1707">
            <v>475</v>
          </cell>
          <cell r="P1707">
            <v>861</v>
          </cell>
          <cell r="Q1707">
            <v>0</v>
          </cell>
          <cell r="R1707">
            <v>861</v>
          </cell>
          <cell r="S1707">
            <v>861</v>
          </cell>
          <cell r="T1707">
            <v>0</v>
          </cell>
          <cell r="U1707">
            <v>861</v>
          </cell>
          <cell r="V1707">
            <v>861</v>
          </cell>
          <cell r="W1707">
            <v>0</v>
          </cell>
          <cell r="X1707">
            <v>861</v>
          </cell>
          <cell r="Y1707">
            <v>861</v>
          </cell>
          <cell r="Z1707">
            <v>0</v>
          </cell>
          <cell r="AA1707">
            <v>861</v>
          </cell>
          <cell r="AB1707">
            <v>25974648</v>
          </cell>
          <cell r="AC1707" t="str">
            <v>Registro Valido</v>
          </cell>
          <cell r="AD1707">
            <v>861</v>
          </cell>
          <cell r="AE1707">
            <v>861</v>
          </cell>
          <cell r="AF1707">
            <v>861</v>
          </cell>
          <cell r="AG1707">
            <v>861</v>
          </cell>
          <cell r="AH1707">
            <v>839</v>
          </cell>
          <cell r="AI1707">
            <v>839</v>
          </cell>
          <cell r="AJ1707">
            <v>839</v>
          </cell>
          <cell r="AK1707">
            <v>839</v>
          </cell>
          <cell r="AM1707" t="str">
            <v>ALI_58_SEG_1</v>
          </cell>
          <cell r="AN1707" t="str">
            <v>ALI_58_SEG_1_VAL_25974648</v>
          </cell>
          <cell r="AO1707">
            <v>2</v>
          </cell>
          <cell r="AP1707">
            <v>25944480</v>
          </cell>
          <cell r="AQ1707" t="b">
            <v>0</v>
          </cell>
          <cell r="AR1707" t="str">
            <v/>
          </cell>
          <cell r="AS1707" t="str">
            <v/>
          </cell>
          <cell r="AT1707" t="str">
            <v>ALI_58_SEG_1_</v>
          </cell>
          <cell r="AU1707">
            <v>1</v>
          </cell>
          <cell r="AV1707" t="str">
            <v>No Seleccionada</v>
          </cell>
        </row>
        <row r="1708">
          <cell r="A1708" t="b">
            <v>0</v>
          </cell>
          <cell r="B1708" t="str">
            <v>5to_Evento_973_V2_UT PAE Bogotá_17524368.xlsm</v>
          </cell>
          <cell r="C1708">
            <v>58</v>
          </cell>
          <cell r="D1708">
            <v>2090</v>
          </cell>
          <cell r="E1708" t="str">
            <v>UT PAE Bogotá 2020</v>
          </cell>
          <cell r="F1708">
            <v>223</v>
          </cell>
          <cell r="G1708" t="str">
            <v>FRUTA</v>
          </cell>
          <cell r="H1708" t="str">
            <v>58 : Pera nacional.</v>
          </cell>
          <cell r="I1708">
            <v>2</v>
          </cell>
          <cell r="J1708" t="str">
            <v>Sitio 1 : CARRERA 127#22G-18 INT 4 - Sitio 2 : SIBERIA KM 7.5 CELTA, LOTE 159 - Sitio 3 : CARRERA 68B #10A-18 - Sitio 4 : CALLE 24F#101B-15 - Sitio 5 : CARRERA 65B#10A-87 - Sitio 6 : AUTO MEDE KM 1,5 P INDUS FLORIDA BOD 23 - Sitio 7 : CARRERA 71 A BIS # 63D-38 -</v>
          </cell>
          <cell r="K1708">
            <v>44835</v>
          </cell>
          <cell r="L1708">
            <v>10281</v>
          </cell>
          <cell r="M1708">
            <v>12146</v>
          </cell>
          <cell r="N1708">
            <v>7938</v>
          </cell>
          <cell r="O1708">
            <v>486</v>
          </cell>
          <cell r="P1708">
            <v>861</v>
          </cell>
          <cell r="Q1708">
            <v>0</v>
          </cell>
          <cell r="R1708">
            <v>861</v>
          </cell>
          <cell r="S1708">
            <v>861</v>
          </cell>
          <cell r="T1708">
            <v>0</v>
          </cell>
          <cell r="U1708">
            <v>861</v>
          </cell>
          <cell r="V1708">
            <v>861</v>
          </cell>
          <cell r="W1708">
            <v>0</v>
          </cell>
          <cell r="X1708">
            <v>861</v>
          </cell>
          <cell r="Y1708">
            <v>861</v>
          </cell>
          <cell r="Z1708">
            <v>0</v>
          </cell>
          <cell r="AA1708">
            <v>861</v>
          </cell>
          <cell r="AB1708">
            <v>26562711</v>
          </cell>
          <cell r="AC1708" t="str">
            <v>Registro Valido</v>
          </cell>
          <cell r="AD1708">
            <v>861</v>
          </cell>
          <cell r="AE1708">
            <v>861</v>
          </cell>
          <cell r="AF1708">
            <v>861</v>
          </cell>
          <cell r="AG1708">
            <v>861</v>
          </cell>
          <cell r="AH1708">
            <v>839</v>
          </cell>
          <cell r="AI1708">
            <v>839</v>
          </cell>
          <cell r="AJ1708">
            <v>839</v>
          </cell>
          <cell r="AK1708">
            <v>839</v>
          </cell>
          <cell r="AM1708" t="str">
            <v>ALI_58_SEG_2</v>
          </cell>
          <cell r="AN1708" t="str">
            <v>ALI_58_SEG_2_VAL_26562711</v>
          </cell>
          <cell r="AO1708">
            <v>3</v>
          </cell>
          <cell r="AP1708">
            <v>26531860</v>
          </cell>
          <cell r="AQ1708" t="b">
            <v>0</v>
          </cell>
          <cell r="AR1708" t="str">
            <v/>
          </cell>
          <cell r="AS1708" t="str">
            <v/>
          </cell>
          <cell r="AT1708" t="str">
            <v>ALI_58_SEG_2_</v>
          </cell>
          <cell r="AU1708">
            <v>1</v>
          </cell>
          <cell r="AV1708" t="str">
            <v>No Seleccionada</v>
          </cell>
        </row>
        <row r="1709">
          <cell r="A1709" t="b">
            <v>0</v>
          </cell>
          <cell r="B1709" t="str">
            <v>5to_Evento_973_V2_UT PAE Bogotá_17524368.xlsm</v>
          </cell>
          <cell r="C1709">
            <v>58</v>
          </cell>
          <cell r="D1709">
            <v>2090</v>
          </cell>
          <cell r="E1709" t="str">
            <v>UT PAE Bogotá 2020</v>
          </cell>
          <cell r="F1709">
            <v>224</v>
          </cell>
          <cell r="G1709" t="str">
            <v>FRUTA</v>
          </cell>
          <cell r="H1709" t="str">
            <v>58 : Pera nacional.</v>
          </cell>
          <cell r="I1709">
            <v>3</v>
          </cell>
          <cell r="J1709" t="str">
            <v>Sitio 1 : CARRERA 127#22G-18 INT 4 - Sitio 2 : SIBERIA KM 7.5 CELTA, LOTE 159 - Sitio 3 : CARRERA 68B #10A-18 - Sitio 4 : CALLE 24F#101B-15 - Sitio 5 : CARRERA 65B#10A-87 - Sitio 6 : AUTO MEDE KM 1,5 P INDUS FLORIDA BOD 23 - Sitio 7 : CARRERA 71 A BIS # 63D-38 -</v>
          </cell>
          <cell r="K1709">
            <v>44835</v>
          </cell>
          <cell r="L1709">
            <v>10218</v>
          </cell>
          <cell r="M1709">
            <v>12074</v>
          </cell>
          <cell r="N1709">
            <v>7890</v>
          </cell>
          <cell r="O1709">
            <v>483</v>
          </cell>
          <cell r="P1709">
            <v>861</v>
          </cell>
          <cell r="Q1709">
            <v>0</v>
          </cell>
          <cell r="R1709">
            <v>861</v>
          </cell>
          <cell r="S1709">
            <v>861</v>
          </cell>
          <cell r="T1709">
            <v>0</v>
          </cell>
          <cell r="U1709">
            <v>861</v>
          </cell>
          <cell r="V1709">
            <v>861</v>
          </cell>
          <cell r="W1709">
            <v>0</v>
          </cell>
          <cell r="X1709">
            <v>861</v>
          </cell>
          <cell r="Y1709">
            <v>861</v>
          </cell>
          <cell r="Z1709">
            <v>0</v>
          </cell>
          <cell r="AA1709">
            <v>861</v>
          </cell>
          <cell r="AB1709">
            <v>26402565</v>
          </cell>
          <cell r="AC1709" t="str">
            <v>Registro Valido</v>
          </cell>
          <cell r="AD1709">
            <v>861</v>
          </cell>
          <cell r="AE1709">
            <v>861</v>
          </cell>
          <cell r="AF1709">
            <v>861</v>
          </cell>
          <cell r="AG1709">
            <v>861</v>
          </cell>
          <cell r="AH1709">
            <v>839</v>
          </cell>
          <cell r="AI1709">
            <v>839</v>
          </cell>
          <cell r="AJ1709">
            <v>839</v>
          </cell>
          <cell r="AK1709">
            <v>839</v>
          </cell>
          <cell r="AM1709" t="str">
            <v>ALI_58_SEG_3</v>
          </cell>
          <cell r="AN1709" t="str">
            <v>ALI_58_SEG_3_VAL_26402565</v>
          </cell>
          <cell r="AO1709">
            <v>3</v>
          </cell>
          <cell r="AP1709">
            <v>26371900</v>
          </cell>
          <cell r="AQ1709" t="b">
            <v>0</v>
          </cell>
          <cell r="AR1709" t="str">
            <v/>
          </cell>
          <cell r="AS1709" t="str">
            <v/>
          </cell>
          <cell r="AT1709" t="str">
            <v>ALI_58_SEG_3_</v>
          </cell>
          <cell r="AU1709">
            <v>1</v>
          </cell>
          <cell r="AV1709" t="str">
            <v>No Seleccionada</v>
          </cell>
        </row>
        <row r="1710">
          <cell r="A1710" t="b">
            <v>0</v>
          </cell>
          <cell r="B1710" t="str">
            <v>5to_Evento_973_V2_UT PAE Bogotá_17524368.xlsm</v>
          </cell>
          <cell r="C1710">
            <v>58</v>
          </cell>
          <cell r="D1710">
            <v>2090</v>
          </cell>
          <cell r="E1710" t="str">
            <v>UT PAE Bogotá 2020</v>
          </cell>
          <cell r="F1710">
            <v>225</v>
          </cell>
          <cell r="G1710" t="str">
            <v>FRUTA</v>
          </cell>
          <cell r="H1710" t="str">
            <v>58 : Pera nacional.</v>
          </cell>
          <cell r="I1710">
            <v>4</v>
          </cell>
          <cell r="J1710" t="str">
            <v>Sitio 1 : CARRERA 127#22G-18 INT 4 - Sitio 2 : SIBERIA KM 7.5 CELTA, LOTE 159 - Sitio 3 : CARRERA 68B #10A-18 - Sitio 4 : CALLE 24F#101B-15 - Sitio 5 : CARRERA 65B#10A-87 - Sitio 6 : AUTO MEDE KM 1,5 P INDUS FLORIDA BOD 23 - Sitio 7 : CARRERA 71 A BIS # 63D-38 -</v>
          </cell>
          <cell r="K1710">
            <v>44835</v>
          </cell>
          <cell r="L1710">
            <v>10886</v>
          </cell>
          <cell r="M1710">
            <v>12863</v>
          </cell>
          <cell r="N1710">
            <v>8406</v>
          </cell>
          <cell r="O1710">
            <v>515</v>
          </cell>
          <cell r="P1710">
            <v>861</v>
          </cell>
          <cell r="Q1710">
            <v>0</v>
          </cell>
          <cell r="R1710">
            <v>861</v>
          </cell>
          <cell r="S1710">
            <v>861</v>
          </cell>
          <cell r="T1710">
            <v>0</v>
          </cell>
          <cell r="U1710">
            <v>861</v>
          </cell>
          <cell r="V1710">
            <v>861</v>
          </cell>
          <cell r="W1710">
            <v>0</v>
          </cell>
          <cell r="X1710">
            <v>861</v>
          </cell>
          <cell r="Y1710">
            <v>861</v>
          </cell>
          <cell r="Z1710">
            <v>0</v>
          </cell>
          <cell r="AA1710">
            <v>861</v>
          </cell>
          <cell r="AB1710">
            <v>28128870</v>
          </cell>
          <cell r="AC1710" t="str">
            <v>Registro Valido</v>
          </cell>
          <cell r="AD1710">
            <v>861</v>
          </cell>
          <cell r="AE1710">
            <v>861</v>
          </cell>
          <cell r="AF1710">
            <v>861</v>
          </cell>
          <cell r="AG1710">
            <v>861</v>
          </cell>
          <cell r="AH1710">
            <v>839</v>
          </cell>
          <cell r="AI1710">
            <v>839</v>
          </cell>
          <cell r="AJ1710">
            <v>839</v>
          </cell>
          <cell r="AK1710">
            <v>839</v>
          </cell>
          <cell r="AM1710" t="str">
            <v>ALI_58_SEG_4</v>
          </cell>
          <cell r="AN1710" t="str">
            <v>ALI_58_SEG_4_VAL_28128870</v>
          </cell>
          <cell r="AO1710">
            <v>3</v>
          </cell>
          <cell r="AP1710">
            <v>28096200</v>
          </cell>
          <cell r="AQ1710" t="b">
            <v>0</v>
          </cell>
          <cell r="AR1710" t="str">
            <v/>
          </cell>
          <cell r="AS1710" t="str">
            <v/>
          </cell>
          <cell r="AT1710" t="str">
            <v>ALI_58_SEG_4_</v>
          </cell>
          <cell r="AU1710">
            <v>1</v>
          </cell>
          <cell r="AV1710" t="str">
            <v>No Seleccionada</v>
          </cell>
        </row>
        <row r="1711">
          <cell r="A1711" t="b">
            <v>0</v>
          </cell>
          <cell r="B1711" t="str">
            <v>5to_Evento_973_V2_UT PAE Bogotá_17524368.xlsm</v>
          </cell>
          <cell r="C1711">
            <v>58</v>
          </cell>
          <cell r="D1711">
            <v>2090</v>
          </cell>
          <cell r="E1711" t="str">
            <v>UT PAE Bogotá 2020</v>
          </cell>
          <cell r="F1711">
            <v>226</v>
          </cell>
          <cell r="G1711" t="str">
            <v>FRUTA</v>
          </cell>
          <cell r="H1711" t="str">
            <v>58 : Pera nacional.</v>
          </cell>
          <cell r="I1711">
            <v>5</v>
          </cell>
          <cell r="J1711" t="str">
            <v>Sitio 1 : CARRERA 127#22G-18 INT 4 - Sitio 2 : SIBERIA KM 7.5 CELTA, LOTE 159 - Sitio 3 : CARRERA 68B #10A-18 - Sitio 4 : CALLE 24F#101B-15 - Sitio 5 : CARRERA 65B#10A-87 - Sitio 6 : AUTO MEDE KM 1,5 P INDUS FLORIDA BOD 23 - Sitio 7 : CARRERA 71 A BIS # 63D-38 -</v>
          </cell>
          <cell r="K1711">
            <v>44835</v>
          </cell>
          <cell r="L1711">
            <v>10120</v>
          </cell>
          <cell r="M1711">
            <v>11959</v>
          </cell>
          <cell r="N1711">
            <v>7816</v>
          </cell>
          <cell r="O1711">
            <v>479</v>
          </cell>
          <cell r="P1711">
            <v>861</v>
          </cell>
          <cell r="Q1711">
            <v>0</v>
          </cell>
          <cell r="R1711">
            <v>861</v>
          </cell>
          <cell r="S1711">
            <v>861</v>
          </cell>
          <cell r="T1711">
            <v>0</v>
          </cell>
          <cell r="U1711">
            <v>861</v>
          </cell>
          <cell r="V1711">
            <v>861</v>
          </cell>
          <cell r="W1711">
            <v>0</v>
          </cell>
          <cell r="X1711">
            <v>861</v>
          </cell>
          <cell r="Y1711">
            <v>861</v>
          </cell>
          <cell r="Z1711">
            <v>0</v>
          </cell>
          <cell r="AA1711">
            <v>861</v>
          </cell>
          <cell r="AB1711">
            <v>26152014</v>
          </cell>
          <cell r="AC1711" t="str">
            <v>Registro Valido</v>
          </cell>
          <cell r="AD1711">
            <v>861</v>
          </cell>
          <cell r="AE1711">
            <v>861</v>
          </cell>
          <cell r="AF1711">
            <v>861</v>
          </cell>
          <cell r="AG1711">
            <v>861</v>
          </cell>
          <cell r="AH1711">
            <v>839</v>
          </cell>
          <cell r="AI1711">
            <v>839</v>
          </cell>
          <cell r="AJ1711">
            <v>839</v>
          </cell>
          <cell r="AK1711">
            <v>839</v>
          </cell>
          <cell r="AM1711" t="str">
            <v>ALI_58_SEG_5</v>
          </cell>
          <cell r="AN1711" t="str">
            <v>ALI_58_SEG_5_VAL_26152014</v>
          </cell>
          <cell r="AO1711">
            <v>2</v>
          </cell>
          <cell r="AP1711">
            <v>26121640</v>
          </cell>
          <cell r="AQ1711" t="b">
            <v>0</v>
          </cell>
          <cell r="AR1711" t="str">
            <v/>
          </cell>
          <cell r="AS1711" t="str">
            <v/>
          </cell>
          <cell r="AT1711" t="str">
            <v>ALI_58_SEG_5_</v>
          </cell>
          <cell r="AU1711">
            <v>1</v>
          </cell>
          <cell r="AV1711" t="str">
            <v>No Seleccionada</v>
          </cell>
        </row>
        <row r="1712">
          <cell r="A1712" t="b">
            <v>0</v>
          </cell>
          <cell r="B1712" t="str">
            <v>5to_Evento_973_V2_UT PAE Bogotá_17524368.xlsm</v>
          </cell>
          <cell r="C1712">
            <v>58</v>
          </cell>
          <cell r="D1712">
            <v>2090</v>
          </cell>
          <cell r="E1712" t="str">
            <v>UT PAE Bogotá 2020</v>
          </cell>
          <cell r="F1712">
            <v>227</v>
          </cell>
          <cell r="G1712" t="str">
            <v>FRUTA</v>
          </cell>
          <cell r="H1712" t="str">
            <v>58 : Pera nacional.</v>
          </cell>
          <cell r="I1712">
            <v>6</v>
          </cell>
          <cell r="J1712" t="str">
            <v>Sitio 1 : CARRERA 127#22G-18 INT 4 - Sitio 2 : SIBERIA KM 7.5 CELTA, LOTE 159 - Sitio 3 : CARRERA 68B #10A-18 - Sitio 4 : CALLE 24F#101B-15 - Sitio 5 : CARRERA 65B#10A-87 - Sitio 6 : AUTO MEDE KM 1,5 P INDUS FLORIDA BOD 23 - Sitio 7 : CARRERA 71 A BIS # 63D-38 -</v>
          </cell>
          <cell r="K1712">
            <v>44835</v>
          </cell>
          <cell r="L1712">
            <v>10955</v>
          </cell>
          <cell r="M1712">
            <v>12945</v>
          </cell>
          <cell r="N1712">
            <v>8459</v>
          </cell>
          <cell r="O1712">
            <v>519</v>
          </cell>
          <cell r="P1712">
            <v>861</v>
          </cell>
          <cell r="Q1712">
            <v>0</v>
          </cell>
          <cell r="R1712">
            <v>861</v>
          </cell>
          <cell r="S1712">
            <v>861</v>
          </cell>
          <cell r="T1712">
            <v>0</v>
          </cell>
          <cell r="U1712">
            <v>861</v>
          </cell>
          <cell r="V1712">
            <v>861</v>
          </cell>
          <cell r="W1712">
            <v>0</v>
          </cell>
          <cell r="X1712">
            <v>861</v>
          </cell>
          <cell r="Y1712">
            <v>861</v>
          </cell>
          <cell r="Z1712">
            <v>0</v>
          </cell>
          <cell r="AA1712">
            <v>861</v>
          </cell>
          <cell r="AB1712">
            <v>28307958</v>
          </cell>
          <cell r="AC1712" t="str">
            <v>Registro Valido</v>
          </cell>
          <cell r="AD1712">
            <v>861</v>
          </cell>
          <cell r="AE1712">
            <v>861</v>
          </cell>
          <cell r="AF1712">
            <v>861</v>
          </cell>
          <cell r="AG1712">
            <v>861</v>
          </cell>
          <cell r="AH1712">
            <v>839</v>
          </cell>
          <cell r="AI1712">
            <v>839</v>
          </cell>
          <cell r="AJ1712">
            <v>839</v>
          </cell>
          <cell r="AK1712">
            <v>839</v>
          </cell>
          <cell r="AM1712" t="str">
            <v>ALI_58_SEG_6</v>
          </cell>
          <cell r="AN1712" t="str">
            <v>ALI_58_SEG_6_VAL_28307958</v>
          </cell>
          <cell r="AO1712">
            <v>3</v>
          </cell>
          <cell r="AP1712">
            <v>28275080</v>
          </cell>
          <cell r="AQ1712" t="b">
            <v>0</v>
          </cell>
          <cell r="AR1712" t="str">
            <v/>
          </cell>
          <cell r="AS1712" t="str">
            <v/>
          </cell>
          <cell r="AT1712" t="str">
            <v>ALI_58_SEG_6_</v>
          </cell>
          <cell r="AU1712">
            <v>1</v>
          </cell>
          <cell r="AV1712" t="str">
            <v>No Seleccionada</v>
          </cell>
        </row>
        <row r="1713">
          <cell r="A1713" t="b">
            <v>0</v>
          </cell>
          <cell r="B1713" t="str">
            <v>5to_Evento_973_V2_UT PAE Bogotá_17524368.xlsm</v>
          </cell>
          <cell r="C1713">
            <v>58</v>
          </cell>
          <cell r="D1713">
            <v>2090</v>
          </cell>
          <cell r="E1713" t="str">
            <v>UT PAE Bogotá 2020</v>
          </cell>
          <cell r="F1713">
            <v>228</v>
          </cell>
          <cell r="G1713" t="str">
            <v>FRUTA</v>
          </cell>
          <cell r="H1713" t="str">
            <v>58 : Pera nacional.</v>
          </cell>
          <cell r="I1713">
            <v>7</v>
          </cell>
          <cell r="J1713" t="str">
            <v>Sitio 1 : CARRERA 127#22G-18 INT 4 - Sitio 2 : SIBERIA KM 7.5 CELTA, LOTE 159 - Sitio 3 : CARRERA 68B #10A-18 - Sitio 4 : CALLE 24F#101B-15 - Sitio 5 : CARRERA 65B#10A-87 - Sitio 6 : AUTO MEDE KM 1,5 P INDUS FLORIDA BOD 23 - Sitio 7 : CARRERA 71 A BIS # 63D-38 -</v>
          </cell>
          <cell r="K1713">
            <v>44835</v>
          </cell>
          <cell r="L1713">
            <v>11187</v>
          </cell>
          <cell r="M1713">
            <v>13219</v>
          </cell>
          <cell r="N1713">
            <v>8639</v>
          </cell>
          <cell r="O1713">
            <v>529</v>
          </cell>
          <cell r="P1713">
            <v>861</v>
          </cell>
          <cell r="Q1713">
            <v>0</v>
          </cell>
          <cell r="R1713">
            <v>861</v>
          </cell>
          <cell r="S1713">
            <v>861</v>
          </cell>
          <cell r="T1713">
            <v>0</v>
          </cell>
          <cell r="U1713">
            <v>861</v>
          </cell>
          <cell r="V1713">
            <v>861</v>
          </cell>
          <cell r="W1713">
            <v>0</v>
          </cell>
          <cell r="X1713">
            <v>861</v>
          </cell>
          <cell r="Y1713">
            <v>861</v>
          </cell>
          <cell r="Z1713">
            <v>0</v>
          </cell>
          <cell r="AA1713">
            <v>861</v>
          </cell>
          <cell r="AB1713">
            <v>28907214</v>
          </cell>
          <cell r="AC1713" t="str">
            <v>Registro Valido</v>
          </cell>
          <cell r="AD1713">
            <v>861</v>
          </cell>
          <cell r="AE1713">
            <v>861</v>
          </cell>
          <cell r="AF1713">
            <v>861</v>
          </cell>
          <cell r="AG1713">
            <v>861</v>
          </cell>
          <cell r="AH1713">
            <v>839</v>
          </cell>
          <cell r="AI1713">
            <v>839</v>
          </cell>
          <cell r="AJ1713">
            <v>839</v>
          </cell>
          <cell r="AK1713">
            <v>839</v>
          </cell>
          <cell r="AM1713" t="str">
            <v>ALI_58_SEG_7</v>
          </cell>
          <cell r="AN1713" t="str">
            <v>ALI_58_SEG_7_VAL_28907214</v>
          </cell>
          <cell r="AO1713">
            <v>4</v>
          </cell>
          <cell r="AP1713">
            <v>24085987.600000001</v>
          </cell>
          <cell r="AQ1713" t="b">
            <v>0</v>
          </cell>
          <cell r="AR1713" t="str">
            <v/>
          </cell>
          <cell r="AS1713" t="str">
            <v/>
          </cell>
          <cell r="AT1713" t="str">
            <v>ALI_58_SEG_7_</v>
          </cell>
          <cell r="AU1713">
            <v>1</v>
          </cell>
          <cell r="AV1713" t="str">
            <v>No Seleccionada</v>
          </cell>
        </row>
        <row r="1714">
          <cell r="A1714" t="b">
            <v>0</v>
          </cell>
          <cell r="B1714" t="str">
            <v>5to_Evento_973_V2_UT PAE Bogotá_17524368.xlsm</v>
          </cell>
          <cell r="C1714">
            <v>58</v>
          </cell>
          <cell r="D1714">
            <v>2090</v>
          </cell>
          <cell r="E1714" t="str">
            <v>UT PAE Bogotá 2020</v>
          </cell>
          <cell r="F1714">
            <v>229</v>
          </cell>
          <cell r="G1714" t="str">
            <v>FRUTA</v>
          </cell>
          <cell r="H1714" t="str">
            <v>58 : Pera nacional.</v>
          </cell>
          <cell r="I1714">
            <v>8</v>
          </cell>
          <cell r="J1714" t="str">
            <v>Sitio 1 : CARRERA 127#22G-18 INT 4 - Sitio 2 : SIBERIA KM 7.5 CELTA, LOTE 159 - Sitio 3 : CARRERA 68B #10A-18 - Sitio 4 : CALLE 24F#101B-15 - Sitio 5 : CARRERA 65B#10A-87 - Sitio 6 : AUTO MEDE KM 1,5 P INDUS FLORIDA BOD 23 - Sitio 7 : CARRERA 71 A BIS # 63D-38 -</v>
          </cell>
          <cell r="K1714">
            <v>44835</v>
          </cell>
          <cell r="L1714">
            <v>10797</v>
          </cell>
          <cell r="M1714">
            <v>12757</v>
          </cell>
          <cell r="N1714">
            <v>8338</v>
          </cell>
          <cell r="O1714">
            <v>510</v>
          </cell>
          <cell r="P1714">
            <v>861</v>
          </cell>
          <cell r="Q1714">
            <v>0</v>
          </cell>
          <cell r="R1714">
            <v>861</v>
          </cell>
          <cell r="S1714">
            <v>861</v>
          </cell>
          <cell r="T1714">
            <v>0</v>
          </cell>
          <cell r="U1714">
            <v>861</v>
          </cell>
          <cell r="V1714">
            <v>861</v>
          </cell>
          <cell r="W1714">
            <v>0</v>
          </cell>
          <cell r="X1714">
            <v>861</v>
          </cell>
          <cell r="Y1714">
            <v>861</v>
          </cell>
          <cell r="Z1714">
            <v>0.24</v>
          </cell>
          <cell r="AA1714">
            <v>654.36</v>
          </cell>
          <cell r="AB1714">
            <v>27792735.600000001</v>
          </cell>
          <cell r="AC1714" t="str">
            <v>Registro Valido</v>
          </cell>
          <cell r="AD1714">
            <v>861</v>
          </cell>
          <cell r="AE1714">
            <v>861</v>
          </cell>
          <cell r="AF1714">
            <v>861</v>
          </cell>
          <cell r="AG1714">
            <v>861</v>
          </cell>
          <cell r="AH1714">
            <v>839</v>
          </cell>
          <cell r="AI1714">
            <v>839</v>
          </cell>
          <cell r="AJ1714">
            <v>839</v>
          </cell>
          <cell r="AK1714">
            <v>839</v>
          </cell>
          <cell r="AL1714"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14" t="str">
            <v>ALI_58_SEG_8</v>
          </cell>
          <cell r="AN1714" t="str">
            <v>ALI_58_SEG_8_VAL_27792735.6</v>
          </cell>
          <cell r="AO1714">
            <v>3</v>
          </cell>
          <cell r="AP1714">
            <v>27792735.600000001</v>
          </cell>
          <cell r="AQ1714" t="b">
            <v>1</v>
          </cell>
          <cell r="AR1714" t="str">
            <v>Rechazado</v>
          </cell>
          <cell r="AS1714" t="str">
            <v/>
          </cell>
          <cell r="AT1714" t="str">
            <v>ALI_58_SEG_8_</v>
          </cell>
          <cell r="AU1714">
            <v>1</v>
          </cell>
          <cell r="AV1714" t="str">
            <v>No Seleccionada</v>
          </cell>
          <cell r="AW1714" t="str">
            <v>Rechazado por que el precio del alimento ofrecido por el proveedor es inferior al resultado de la formula. Se aplica según lo establecido en la Clausula 7, Numeral 7.3 de la Minuta del proceso CCE-973-IAD-2019.</v>
          </cell>
        </row>
        <row r="1715">
          <cell r="A1715" t="b">
            <v>0</v>
          </cell>
          <cell r="B1715" t="str">
            <v>5to_Evento_973_V2_UT PAE Bogotá_17524368.xlsm</v>
          </cell>
          <cell r="C1715">
            <v>58</v>
          </cell>
          <cell r="D1715">
            <v>2090</v>
          </cell>
          <cell r="E1715" t="str">
            <v>UT PAE Bogotá 2020</v>
          </cell>
          <cell r="F1715">
            <v>230</v>
          </cell>
          <cell r="G1715" t="str">
            <v>FRUTA</v>
          </cell>
          <cell r="H1715" t="str">
            <v>58 : Pera nacional.</v>
          </cell>
          <cell r="I1715">
            <v>9</v>
          </cell>
          <cell r="J1715" t="str">
            <v>Sitio 1 : CARRERA 127#22G-18 INT 4 - Sitio 2 : SIBERIA KM 7.5 CELTA, LOTE 159 - Sitio 3 : CARRERA 68B #10A-18 - Sitio 4 : CALLE 24F#101B-15 - Sitio 5 : CARRERA 65B#10A-87 - Sitio 6 : AUTO MEDE KM 1,5 P INDUS FLORIDA BOD 23 - Sitio 7 : CARRERA 71 A BIS # 63D-38 -</v>
          </cell>
          <cell r="K1715">
            <v>44835</v>
          </cell>
          <cell r="L1715">
            <v>10911</v>
          </cell>
          <cell r="M1715">
            <v>12894</v>
          </cell>
          <cell r="N1715">
            <v>8425</v>
          </cell>
          <cell r="O1715">
            <v>516</v>
          </cell>
          <cell r="P1715">
            <v>861</v>
          </cell>
          <cell r="Q1715">
            <v>0</v>
          </cell>
          <cell r="R1715">
            <v>861</v>
          </cell>
          <cell r="S1715">
            <v>861</v>
          </cell>
          <cell r="T1715">
            <v>0</v>
          </cell>
          <cell r="U1715">
            <v>861</v>
          </cell>
          <cell r="V1715">
            <v>861</v>
          </cell>
          <cell r="W1715">
            <v>0</v>
          </cell>
          <cell r="X1715">
            <v>861</v>
          </cell>
          <cell r="Y1715">
            <v>861</v>
          </cell>
          <cell r="Z1715">
            <v>0</v>
          </cell>
          <cell r="AA1715">
            <v>861</v>
          </cell>
          <cell r="AB1715">
            <v>28194306</v>
          </cell>
          <cell r="AC1715" t="str">
            <v>Registro Valido</v>
          </cell>
          <cell r="AD1715">
            <v>861</v>
          </cell>
          <cell r="AE1715">
            <v>861</v>
          </cell>
          <cell r="AF1715">
            <v>861</v>
          </cell>
          <cell r="AG1715">
            <v>861</v>
          </cell>
          <cell r="AH1715">
            <v>839</v>
          </cell>
          <cell r="AI1715">
            <v>839</v>
          </cell>
          <cell r="AJ1715">
            <v>839</v>
          </cell>
          <cell r="AK1715">
            <v>839</v>
          </cell>
          <cell r="AM1715" t="str">
            <v>ALI_58_SEG_9</v>
          </cell>
          <cell r="AN1715" t="str">
            <v>ALI_58_SEG_9_VAL_28194306</v>
          </cell>
          <cell r="AO1715">
            <v>3</v>
          </cell>
          <cell r="AP1715">
            <v>28161560</v>
          </cell>
          <cell r="AQ1715" t="b">
            <v>0</v>
          </cell>
          <cell r="AR1715" t="str">
            <v/>
          </cell>
          <cell r="AS1715" t="str">
            <v/>
          </cell>
          <cell r="AT1715" t="str">
            <v>ALI_58_SEG_9_</v>
          </cell>
          <cell r="AU1715">
            <v>1</v>
          </cell>
          <cell r="AV1715" t="str">
            <v>No Seleccionada</v>
          </cell>
        </row>
        <row r="1716">
          <cell r="A1716" t="b">
            <v>0</v>
          </cell>
          <cell r="B1716" t="str">
            <v>5to_Evento_973_V2_UT PAE Bogotá_17524368.xlsm</v>
          </cell>
          <cell r="C1716">
            <v>58</v>
          </cell>
          <cell r="D1716">
            <v>2090</v>
          </cell>
          <cell r="E1716" t="str">
            <v>UT PAE Bogotá 2020</v>
          </cell>
          <cell r="F1716">
            <v>231</v>
          </cell>
          <cell r="G1716" t="str">
            <v>FRUTA</v>
          </cell>
          <cell r="H1716" t="str">
            <v>58 : Pera nacional.</v>
          </cell>
          <cell r="I1716">
            <v>10</v>
          </cell>
          <cell r="J1716" t="str">
            <v>Sitio 1 : CARRERA 127#22G-18 INT 4 - Sitio 2 : SIBERIA KM 7.5 CELTA, LOTE 159 - Sitio 3 : CARRERA 68B #10A-18 - Sitio 4 : CALLE 24F#101B-15 - Sitio 5 : CARRERA 65B#10A-87 - Sitio 6 : AUTO MEDE KM 1,5 P INDUS FLORIDA BOD 23 - Sitio 7 : CARRERA 71 A BIS # 63D-38 -</v>
          </cell>
          <cell r="K1716">
            <v>44835</v>
          </cell>
          <cell r="L1716">
            <v>10926</v>
          </cell>
          <cell r="M1716">
            <v>12914</v>
          </cell>
          <cell r="N1716">
            <v>8439</v>
          </cell>
          <cell r="O1716">
            <v>517</v>
          </cell>
          <cell r="P1716">
            <v>861</v>
          </cell>
          <cell r="Q1716">
            <v>0</v>
          </cell>
          <cell r="R1716">
            <v>861</v>
          </cell>
          <cell r="S1716">
            <v>861</v>
          </cell>
          <cell r="T1716">
            <v>0</v>
          </cell>
          <cell r="U1716">
            <v>861</v>
          </cell>
          <cell r="V1716">
            <v>861</v>
          </cell>
          <cell r="W1716">
            <v>0</v>
          </cell>
          <cell r="X1716">
            <v>861</v>
          </cell>
          <cell r="Y1716">
            <v>861</v>
          </cell>
          <cell r="Z1716">
            <v>0</v>
          </cell>
          <cell r="AA1716">
            <v>861</v>
          </cell>
          <cell r="AB1716">
            <v>28237356</v>
          </cell>
          <cell r="AC1716" t="str">
            <v>Registro Valido</v>
          </cell>
          <cell r="AD1716">
            <v>861</v>
          </cell>
          <cell r="AE1716">
            <v>861</v>
          </cell>
          <cell r="AF1716">
            <v>861</v>
          </cell>
          <cell r="AG1716">
            <v>861</v>
          </cell>
          <cell r="AH1716">
            <v>839</v>
          </cell>
          <cell r="AI1716">
            <v>839</v>
          </cell>
          <cell r="AJ1716">
            <v>839</v>
          </cell>
          <cell r="AK1716">
            <v>839</v>
          </cell>
          <cell r="AM1716" t="str">
            <v>ALI_58_SEG_10</v>
          </cell>
          <cell r="AN1716" t="str">
            <v>ALI_58_SEG_10_VAL_28237356</v>
          </cell>
          <cell r="AO1716">
            <v>3</v>
          </cell>
          <cell r="AP1716">
            <v>28204560</v>
          </cell>
          <cell r="AQ1716" t="b">
            <v>0</v>
          </cell>
          <cell r="AR1716" t="str">
            <v/>
          </cell>
          <cell r="AS1716" t="str">
            <v/>
          </cell>
          <cell r="AT1716" t="str">
            <v>ALI_58_SEG_10_</v>
          </cell>
          <cell r="AU1716">
            <v>1</v>
          </cell>
          <cell r="AV1716" t="str">
            <v>No Seleccionada</v>
          </cell>
        </row>
        <row r="1717">
          <cell r="A1717" t="b">
            <v>0</v>
          </cell>
          <cell r="B1717" t="str">
            <v>5to_Evento_973_V2_UT PAE Bogotá_17524368.xlsm</v>
          </cell>
          <cell r="C1717">
            <v>58</v>
          </cell>
          <cell r="D1717">
            <v>2090</v>
          </cell>
          <cell r="E1717" t="str">
            <v>UT PAE Bogotá 2020</v>
          </cell>
          <cell r="F1717">
            <v>232</v>
          </cell>
          <cell r="G1717" t="str">
            <v>FRUTA</v>
          </cell>
          <cell r="H1717" t="str">
            <v>58 : Pera nacional.</v>
          </cell>
          <cell r="I1717">
            <v>11</v>
          </cell>
          <cell r="J1717" t="str">
            <v>Sitio 1 : CARRERA 127#22G-18 INT 4 - Sitio 2 : SIBERIA KM 7.5 CELTA, LOTE 159 - Sitio 3 : CARRERA 68B #10A-18 - Sitio 4 : CALLE 24F#101B-15 - Sitio 5 : CARRERA 65B#10A-87 - Sitio 6 : AUTO MEDE KM 1,5 P INDUS FLORIDA BOD 23 - Sitio 7 : CARRERA 71 A BIS # 63D-38 -</v>
          </cell>
          <cell r="K1717">
            <v>44835</v>
          </cell>
          <cell r="L1717">
            <v>10761</v>
          </cell>
          <cell r="M1717">
            <v>12716</v>
          </cell>
          <cell r="N1717">
            <v>8311</v>
          </cell>
          <cell r="O1717">
            <v>509</v>
          </cell>
          <cell r="P1717">
            <v>861</v>
          </cell>
          <cell r="Q1717">
            <v>0</v>
          </cell>
          <cell r="R1717">
            <v>861</v>
          </cell>
          <cell r="S1717">
            <v>861</v>
          </cell>
          <cell r="T1717">
            <v>0</v>
          </cell>
          <cell r="U1717">
            <v>861</v>
          </cell>
          <cell r="V1717">
            <v>861</v>
          </cell>
          <cell r="W1717">
            <v>0</v>
          </cell>
          <cell r="X1717">
            <v>861</v>
          </cell>
          <cell r="Y1717">
            <v>861</v>
          </cell>
          <cell r="Z1717">
            <v>0</v>
          </cell>
          <cell r="AA1717">
            <v>861</v>
          </cell>
          <cell r="AB1717">
            <v>27807717</v>
          </cell>
          <cell r="AC1717" t="str">
            <v>Registro Valido</v>
          </cell>
          <cell r="AD1717">
            <v>861</v>
          </cell>
          <cell r="AE1717">
            <v>861</v>
          </cell>
          <cell r="AF1717">
            <v>861</v>
          </cell>
          <cell r="AG1717">
            <v>861</v>
          </cell>
          <cell r="AH1717">
            <v>839</v>
          </cell>
          <cell r="AI1717">
            <v>839</v>
          </cell>
          <cell r="AJ1717">
            <v>839</v>
          </cell>
          <cell r="AK1717">
            <v>839</v>
          </cell>
          <cell r="AM1717" t="str">
            <v>ALI_58_SEG_11</v>
          </cell>
          <cell r="AN1717" t="str">
            <v>ALI_58_SEG_11_VAL_27807717</v>
          </cell>
          <cell r="AO1717">
            <v>3</v>
          </cell>
          <cell r="AP1717">
            <v>27775420</v>
          </cell>
          <cell r="AQ1717" t="b">
            <v>0</v>
          </cell>
          <cell r="AR1717" t="str">
            <v/>
          </cell>
          <cell r="AS1717" t="str">
            <v/>
          </cell>
          <cell r="AT1717" t="str">
            <v>ALI_58_SEG_11_</v>
          </cell>
          <cell r="AU1717">
            <v>1</v>
          </cell>
          <cell r="AV1717" t="str">
            <v>No Seleccionada</v>
          </cell>
        </row>
        <row r="1718">
          <cell r="A1718" t="b">
            <v>0</v>
          </cell>
          <cell r="B1718" t="str">
            <v>5to_Evento_973_V2_UT PAE Bogotá_17524368.xlsm</v>
          </cell>
          <cell r="C1718">
            <v>58</v>
          </cell>
          <cell r="D1718">
            <v>2090</v>
          </cell>
          <cell r="E1718" t="str">
            <v>UT PAE Bogotá 2020</v>
          </cell>
          <cell r="F1718">
            <v>233</v>
          </cell>
          <cell r="G1718" t="str">
            <v>FRUTA</v>
          </cell>
          <cell r="H1718" t="str">
            <v>58 : Pera nacional.</v>
          </cell>
          <cell r="I1718">
            <v>12</v>
          </cell>
          <cell r="J1718" t="str">
            <v>Sitio 1 : CARRERA 127#22G-18 INT 4 - Sitio 2 : SIBERIA KM 7.5 CELTA, LOTE 159 - Sitio 3 : CARRERA 68B #10A-18 - Sitio 4 : CALLE 24F#101B-15 - Sitio 5 : CARRERA 65B#10A-87 - Sitio 6 : AUTO MEDE KM 1,5 P INDUS FLORIDA BOD 23 - Sitio 7 : CARRERA 71 A BIS # 63D-38 -</v>
          </cell>
          <cell r="K1718">
            <v>44835</v>
          </cell>
          <cell r="L1718">
            <v>9766</v>
          </cell>
          <cell r="M1718">
            <v>11540</v>
          </cell>
          <cell r="N1718">
            <v>7542</v>
          </cell>
          <cell r="O1718">
            <v>462</v>
          </cell>
          <cell r="P1718">
            <v>861</v>
          </cell>
          <cell r="Q1718">
            <v>0</v>
          </cell>
          <cell r="R1718">
            <v>861</v>
          </cell>
          <cell r="S1718">
            <v>861</v>
          </cell>
          <cell r="T1718">
            <v>0</v>
          </cell>
          <cell r="U1718">
            <v>861</v>
          </cell>
          <cell r="V1718">
            <v>861</v>
          </cell>
          <cell r="W1718">
            <v>0</v>
          </cell>
          <cell r="X1718">
            <v>861</v>
          </cell>
          <cell r="Y1718">
            <v>861</v>
          </cell>
          <cell r="Z1718">
            <v>0</v>
          </cell>
          <cell r="AA1718">
            <v>861</v>
          </cell>
          <cell r="AB1718">
            <v>25235910</v>
          </cell>
          <cell r="AC1718" t="str">
            <v>Registro Valido</v>
          </cell>
          <cell r="AD1718">
            <v>861</v>
          </cell>
          <cell r="AE1718">
            <v>861</v>
          </cell>
          <cell r="AF1718">
            <v>861</v>
          </cell>
          <cell r="AG1718">
            <v>861</v>
          </cell>
          <cell r="AH1718">
            <v>839</v>
          </cell>
          <cell r="AI1718">
            <v>839</v>
          </cell>
          <cell r="AJ1718">
            <v>839</v>
          </cell>
          <cell r="AK1718">
            <v>839</v>
          </cell>
          <cell r="AM1718" t="str">
            <v>ALI_58_SEG_12</v>
          </cell>
          <cell r="AN1718" t="str">
            <v>ALI_58_SEG_12_VAL_25235910</v>
          </cell>
          <cell r="AO1718">
            <v>3</v>
          </cell>
          <cell r="AP1718">
            <v>21026994</v>
          </cell>
          <cell r="AQ1718" t="b">
            <v>0</v>
          </cell>
          <cell r="AR1718" t="str">
            <v/>
          </cell>
          <cell r="AS1718" t="str">
            <v/>
          </cell>
          <cell r="AT1718" t="str">
            <v>ALI_58_SEG_12_</v>
          </cell>
          <cell r="AU1718">
            <v>1</v>
          </cell>
          <cell r="AV1718" t="str">
            <v>No Seleccionada</v>
          </cell>
        </row>
        <row r="1719">
          <cell r="A1719" t="b">
            <v>0</v>
          </cell>
          <cell r="B1719" t="str">
            <v>5to_Evento_973_V2_UT PAE Bogotá_17524368.xlsm</v>
          </cell>
          <cell r="C1719">
            <v>58</v>
          </cell>
          <cell r="D1719">
            <v>2090</v>
          </cell>
          <cell r="E1719" t="str">
            <v>UT PAE Bogotá 2020</v>
          </cell>
          <cell r="F1719">
            <v>234</v>
          </cell>
          <cell r="G1719" t="str">
            <v>FRUTA</v>
          </cell>
          <cell r="H1719" t="str">
            <v>58 : Pera nacional.</v>
          </cell>
          <cell r="I1719">
            <v>13</v>
          </cell>
          <cell r="J1719" t="str">
            <v>Sitio 1 : CARRERA 127#22G-18 INT 4 - Sitio 2 : SIBERIA KM 7.5 CELTA, LOTE 159 - Sitio 3 : CARRERA 68B #10A-18 - Sitio 4 : CALLE 24F#101B-15 - Sitio 5 : CARRERA 65B#10A-87 - Sitio 6 : AUTO MEDE KM 1,5 P INDUS FLORIDA BOD 23 - Sitio 7 : CARRERA 71 A BIS # 63D-38 -</v>
          </cell>
          <cell r="K1719">
            <v>44835</v>
          </cell>
          <cell r="L1719">
            <v>10370</v>
          </cell>
          <cell r="M1719">
            <v>12254</v>
          </cell>
          <cell r="N1719">
            <v>8007</v>
          </cell>
          <cell r="O1719">
            <v>491</v>
          </cell>
          <cell r="P1719">
            <v>861</v>
          </cell>
          <cell r="Q1719">
            <v>0</v>
          </cell>
          <cell r="R1719">
            <v>861</v>
          </cell>
          <cell r="S1719">
            <v>861</v>
          </cell>
          <cell r="T1719">
            <v>0</v>
          </cell>
          <cell r="U1719">
            <v>861</v>
          </cell>
          <cell r="V1719">
            <v>861</v>
          </cell>
          <cell r="W1719">
            <v>0</v>
          </cell>
          <cell r="X1719">
            <v>861</v>
          </cell>
          <cell r="Y1719">
            <v>861</v>
          </cell>
          <cell r="Z1719">
            <v>0</v>
          </cell>
          <cell r="AA1719">
            <v>861</v>
          </cell>
          <cell r="AB1719">
            <v>26796042</v>
          </cell>
          <cell r="AC1719" t="str">
            <v>Registro Valido</v>
          </cell>
          <cell r="AD1719">
            <v>861</v>
          </cell>
          <cell r="AE1719">
            <v>861</v>
          </cell>
          <cell r="AF1719">
            <v>861</v>
          </cell>
          <cell r="AG1719">
            <v>861</v>
          </cell>
          <cell r="AH1719">
            <v>839</v>
          </cell>
          <cell r="AI1719">
            <v>839</v>
          </cell>
          <cell r="AJ1719">
            <v>839</v>
          </cell>
          <cell r="AK1719">
            <v>839</v>
          </cell>
          <cell r="AM1719" t="str">
            <v>ALI_58_SEG_13</v>
          </cell>
          <cell r="AN1719" t="str">
            <v>ALI_58_SEG_13_VAL_26796042</v>
          </cell>
          <cell r="AO1719">
            <v>2</v>
          </cell>
          <cell r="AP1719">
            <v>26764920</v>
          </cell>
          <cell r="AQ1719" t="b">
            <v>0</v>
          </cell>
          <cell r="AR1719" t="str">
            <v/>
          </cell>
          <cell r="AS1719" t="str">
            <v/>
          </cell>
          <cell r="AT1719" t="str">
            <v>ALI_58_SEG_13_</v>
          </cell>
          <cell r="AU1719">
            <v>1</v>
          </cell>
          <cell r="AV1719" t="str">
            <v>No Seleccionada</v>
          </cell>
        </row>
        <row r="1720">
          <cell r="A1720" t="b">
            <v>0</v>
          </cell>
          <cell r="B1720" t="str">
            <v>5to_Evento_973_V2_UT PAE Bogotá_17524368.xlsm</v>
          </cell>
          <cell r="C1720">
            <v>58</v>
          </cell>
          <cell r="D1720">
            <v>2090</v>
          </cell>
          <cell r="E1720" t="str">
            <v>UT PAE Bogotá 2020</v>
          </cell>
          <cell r="F1720">
            <v>235</v>
          </cell>
          <cell r="G1720" t="str">
            <v>FRUTA</v>
          </cell>
          <cell r="H1720" t="str">
            <v>58 : Pera nacional.</v>
          </cell>
          <cell r="I1720">
            <v>14</v>
          </cell>
          <cell r="J1720" t="str">
            <v>Sitio 1 : CARRERA 127#22G-18 INT 4 - Sitio 2 : SIBERIA KM 7.5 CELTA, LOTE 159 - Sitio 3 : CARRERA 68B #10A-18 - Sitio 4 : CALLE 24F#101B-15 - Sitio 5 : CARRERA 65B#10A-87 - Sitio 6 : AUTO MEDE KM 1,5 P INDUS FLORIDA BOD 23 - Sitio 7 : CARRERA 71 A BIS # 63D-38 -</v>
          </cell>
          <cell r="K1720">
            <v>44835</v>
          </cell>
          <cell r="L1720">
            <v>10275</v>
          </cell>
          <cell r="M1720">
            <v>12143</v>
          </cell>
          <cell r="N1720">
            <v>7935</v>
          </cell>
          <cell r="O1720">
            <v>486</v>
          </cell>
          <cell r="P1720">
            <v>861</v>
          </cell>
          <cell r="Q1720">
            <v>0</v>
          </cell>
          <cell r="R1720">
            <v>861</v>
          </cell>
          <cell r="S1720">
            <v>861</v>
          </cell>
          <cell r="T1720">
            <v>0</v>
          </cell>
          <cell r="U1720">
            <v>861</v>
          </cell>
          <cell r="V1720">
            <v>861</v>
          </cell>
          <cell r="W1720">
            <v>0</v>
          </cell>
          <cell r="X1720">
            <v>861</v>
          </cell>
          <cell r="Y1720">
            <v>861</v>
          </cell>
          <cell r="Z1720">
            <v>0</v>
          </cell>
          <cell r="AA1720">
            <v>861</v>
          </cell>
          <cell r="AB1720">
            <v>26552379</v>
          </cell>
          <cell r="AC1720" t="str">
            <v>Registro Valido</v>
          </cell>
          <cell r="AD1720">
            <v>861</v>
          </cell>
          <cell r="AE1720">
            <v>861</v>
          </cell>
          <cell r="AF1720">
            <v>861</v>
          </cell>
          <cell r="AG1720">
            <v>861</v>
          </cell>
          <cell r="AH1720">
            <v>839</v>
          </cell>
          <cell r="AI1720">
            <v>839</v>
          </cell>
          <cell r="AJ1720">
            <v>839</v>
          </cell>
          <cell r="AK1720">
            <v>839</v>
          </cell>
          <cell r="AM1720" t="str">
            <v>ALI_58_SEG_14</v>
          </cell>
          <cell r="AN1720" t="str">
            <v>ALI_58_SEG_14_VAL_26552379</v>
          </cell>
          <cell r="AO1720">
            <v>3</v>
          </cell>
          <cell r="AP1720">
            <v>26521540</v>
          </cell>
          <cell r="AQ1720" t="b">
            <v>0</v>
          </cell>
          <cell r="AR1720" t="str">
            <v/>
          </cell>
          <cell r="AS1720" t="str">
            <v/>
          </cell>
          <cell r="AT1720" t="str">
            <v>ALI_58_SEG_14_</v>
          </cell>
          <cell r="AU1720">
            <v>1</v>
          </cell>
          <cell r="AV1720" t="str">
            <v>No Seleccionada</v>
          </cell>
        </row>
        <row r="1721">
          <cell r="A1721" t="b">
            <v>0</v>
          </cell>
          <cell r="B1721" t="str">
            <v>5to_Evento_973_V2_UT PAE Bogotá_17524368.xlsm</v>
          </cell>
          <cell r="C1721">
            <v>58</v>
          </cell>
          <cell r="D1721">
            <v>2090</v>
          </cell>
          <cell r="E1721" t="str">
            <v>UT PAE Bogotá 2020</v>
          </cell>
          <cell r="F1721">
            <v>236</v>
          </cell>
          <cell r="G1721" t="str">
            <v>FRUTA</v>
          </cell>
          <cell r="H1721" t="str">
            <v>58 : Pera nacional.</v>
          </cell>
          <cell r="I1721">
            <v>15</v>
          </cell>
          <cell r="J1721" t="str">
            <v>Sitio 1 : CARRERA 127#22G-18 INT 4 - Sitio 2 : SIBERIA KM 7.5 CELTA, LOTE 159 - Sitio 3 : CARRERA 68B #10A-18 - Sitio 4 : CALLE 24F#101B-15 - Sitio 5 : CARRERA 65B#10A-87 - Sitio 6 : AUTO MEDE KM 1,5 P INDUS FLORIDA BOD 23 - Sitio 7 : CARRERA 71 A BIS # 63D-38 -</v>
          </cell>
          <cell r="K1721">
            <v>44835</v>
          </cell>
          <cell r="L1721">
            <v>9717</v>
          </cell>
          <cell r="M1721">
            <v>11476</v>
          </cell>
          <cell r="N1721">
            <v>7506</v>
          </cell>
          <cell r="O1721">
            <v>459</v>
          </cell>
          <cell r="P1721">
            <v>861</v>
          </cell>
          <cell r="Q1721">
            <v>0</v>
          </cell>
          <cell r="R1721">
            <v>861</v>
          </cell>
          <cell r="S1721">
            <v>861</v>
          </cell>
          <cell r="T1721">
            <v>0</v>
          </cell>
          <cell r="U1721">
            <v>861</v>
          </cell>
          <cell r="V1721">
            <v>861</v>
          </cell>
          <cell r="W1721">
            <v>0</v>
          </cell>
          <cell r="X1721">
            <v>861</v>
          </cell>
          <cell r="Y1721">
            <v>861</v>
          </cell>
          <cell r="Z1721">
            <v>0</v>
          </cell>
          <cell r="AA1721">
            <v>861</v>
          </cell>
          <cell r="AB1721">
            <v>25105038</v>
          </cell>
          <cell r="AC1721" t="str">
            <v>Registro Valido</v>
          </cell>
          <cell r="AD1721">
            <v>861</v>
          </cell>
          <cell r="AE1721">
            <v>861</v>
          </cell>
          <cell r="AF1721">
            <v>861</v>
          </cell>
          <cell r="AG1721">
            <v>861</v>
          </cell>
          <cell r="AH1721">
            <v>839</v>
          </cell>
          <cell r="AI1721">
            <v>839</v>
          </cell>
          <cell r="AJ1721">
            <v>839</v>
          </cell>
          <cell r="AK1721">
            <v>839</v>
          </cell>
          <cell r="AM1721" t="str">
            <v>ALI_58_SEG_15</v>
          </cell>
          <cell r="AN1721" t="str">
            <v>ALI_58_SEG_15_VAL_25105038</v>
          </cell>
          <cell r="AO1721">
            <v>2</v>
          </cell>
          <cell r="AP1721">
            <v>25075880</v>
          </cell>
          <cell r="AQ1721" t="b">
            <v>0</v>
          </cell>
          <cell r="AR1721" t="str">
            <v/>
          </cell>
          <cell r="AS1721" t="str">
            <v/>
          </cell>
          <cell r="AT1721" t="str">
            <v>ALI_58_SEG_15_</v>
          </cell>
          <cell r="AU1721">
            <v>1</v>
          </cell>
          <cell r="AV1721" t="str">
            <v>No Seleccionada</v>
          </cell>
        </row>
        <row r="1722">
          <cell r="A1722" t="b">
            <v>0</v>
          </cell>
          <cell r="B1722" t="str">
            <v>5to_Evento_973_V2_UT PAE Bogotá_17524368.xlsm</v>
          </cell>
          <cell r="C1722">
            <v>43</v>
          </cell>
          <cell r="D1722">
            <v>2090</v>
          </cell>
          <cell r="E1722" t="str">
            <v>UT PAE Bogotá 2020</v>
          </cell>
          <cell r="F1722">
            <v>252</v>
          </cell>
          <cell r="G1722" t="str">
            <v>FRUTA</v>
          </cell>
          <cell r="H1722" t="str">
            <v>43 : Mango Maduro.</v>
          </cell>
          <cell r="I1722">
            <v>1</v>
          </cell>
          <cell r="J1722" t="str">
            <v>Sitio 1 : CARRERA 127#22G-18 INT 4 - Sitio 2 : SIBERIA KM 7.5 CELTA, LOTE 159 - Sitio 3 : CARRERA 68B #10A-18 - Sitio 4 : CALLE 24F#101B-15 - Sitio 5 : CARRERA 65B#10A-87 - Sitio 6 : AUTO MEDE KM 1,5 P INDUS FLORIDA BOD 23 - Sitio 7 : CARRERA 71 A BIS # 63D-38 -</v>
          </cell>
          <cell r="K1722">
            <v>44835</v>
          </cell>
          <cell r="L1722">
            <v>1209</v>
          </cell>
          <cell r="M1722">
            <v>360</v>
          </cell>
          <cell r="N1722">
            <v>1302</v>
          </cell>
          <cell r="O1722">
            <v>0</v>
          </cell>
          <cell r="P1722">
            <v>661</v>
          </cell>
          <cell r="Q1722">
            <v>0</v>
          </cell>
          <cell r="R1722">
            <v>661</v>
          </cell>
          <cell r="S1722">
            <v>661</v>
          </cell>
          <cell r="T1722">
            <v>0</v>
          </cell>
          <cell r="U1722">
            <v>661</v>
          </cell>
          <cell r="V1722">
            <v>661</v>
          </cell>
          <cell r="W1722">
            <v>0</v>
          </cell>
          <cell r="X1722">
            <v>661</v>
          </cell>
          <cell r="Y1722">
            <v>0</v>
          </cell>
          <cell r="Z1722">
            <v>0</v>
          </cell>
          <cell r="AA1722">
            <v>0</v>
          </cell>
          <cell r="AB1722">
            <v>1897731</v>
          </cell>
          <cell r="AC1722" t="str">
            <v>Registro Valido</v>
          </cell>
          <cell r="AD1722">
            <v>661</v>
          </cell>
          <cell r="AE1722">
            <v>661</v>
          </cell>
          <cell r="AF1722">
            <v>661</v>
          </cell>
          <cell r="AG1722">
            <v>0</v>
          </cell>
          <cell r="AH1722">
            <v>644</v>
          </cell>
          <cell r="AI1722">
            <v>644</v>
          </cell>
          <cell r="AJ1722">
            <v>644</v>
          </cell>
          <cell r="AK1722">
            <v>0</v>
          </cell>
          <cell r="AM1722" t="str">
            <v>ALI_43_SEG_1</v>
          </cell>
          <cell r="AN1722" t="str">
            <v>ALI_43_SEG_1_VAL_1897731</v>
          </cell>
          <cell r="AO1722">
            <v>2</v>
          </cell>
          <cell r="AP1722">
            <v>1894860</v>
          </cell>
          <cell r="AQ1722" t="b">
            <v>0</v>
          </cell>
          <cell r="AR1722" t="str">
            <v/>
          </cell>
          <cell r="AS1722" t="str">
            <v/>
          </cell>
          <cell r="AT1722" t="str">
            <v>ALI_43_SEG_1_</v>
          </cell>
          <cell r="AU1722">
            <v>1</v>
          </cell>
          <cell r="AV1722" t="str">
            <v>No Seleccionada</v>
          </cell>
        </row>
        <row r="1723">
          <cell r="A1723" t="b">
            <v>0</v>
          </cell>
          <cell r="B1723" t="str">
            <v>5to_Evento_973_V2_UT PAE Bogotá_17524368.xlsm</v>
          </cell>
          <cell r="C1723">
            <v>43</v>
          </cell>
          <cell r="D1723">
            <v>2090</v>
          </cell>
          <cell r="E1723" t="str">
            <v>UT PAE Bogotá 2020</v>
          </cell>
          <cell r="F1723">
            <v>253</v>
          </cell>
          <cell r="G1723" t="str">
            <v>FRUTA</v>
          </cell>
          <cell r="H1723" t="str">
            <v>43 : Mango Maduro.</v>
          </cell>
          <cell r="I1723">
            <v>2</v>
          </cell>
          <cell r="J1723" t="str">
            <v>Sitio 1 : CARRERA 127#22G-18 INT 4 - Sitio 2 : SIBERIA KM 7.5 CELTA, LOTE 159 - Sitio 3 : CARRERA 68B #10A-18 - Sitio 4 : CALLE 24F#101B-15 - Sitio 5 : CARRERA 65B#10A-87 - Sitio 6 : AUTO MEDE KM 1,5 P INDUS FLORIDA BOD 23 - Sitio 7 : CARRERA 71 A BIS # 63D-38 -</v>
          </cell>
          <cell r="K1723">
            <v>44835</v>
          </cell>
          <cell r="L1723">
            <v>1237</v>
          </cell>
          <cell r="M1723">
            <v>368</v>
          </cell>
          <cell r="N1723">
            <v>1331</v>
          </cell>
          <cell r="O1723">
            <v>0</v>
          </cell>
          <cell r="P1723">
            <v>661</v>
          </cell>
          <cell r="Q1723">
            <v>0</v>
          </cell>
          <cell r="R1723">
            <v>661</v>
          </cell>
          <cell r="S1723">
            <v>661</v>
          </cell>
          <cell r="T1723">
            <v>0</v>
          </cell>
          <cell r="U1723">
            <v>661</v>
          </cell>
          <cell r="V1723">
            <v>661</v>
          </cell>
          <cell r="W1723">
            <v>0</v>
          </cell>
          <cell r="X1723">
            <v>661</v>
          </cell>
          <cell r="Y1723">
            <v>0</v>
          </cell>
          <cell r="Z1723">
            <v>0</v>
          </cell>
          <cell r="AA1723">
            <v>0</v>
          </cell>
          <cell r="AB1723">
            <v>1940696</v>
          </cell>
          <cell r="AC1723" t="str">
            <v>Registro Valido</v>
          </cell>
          <cell r="AD1723">
            <v>661</v>
          </cell>
          <cell r="AE1723">
            <v>661</v>
          </cell>
          <cell r="AF1723">
            <v>661</v>
          </cell>
          <cell r="AG1723">
            <v>0</v>
          </cell>
          <cell r="AH1723">
            <v>644</v>
          </cell>
          <cell r="AI1723">
            <v>644</v>
          </cell>
          <cell r="AJ1723">
            <v>644</v>
          </cell>
          <cell r="AK1723">
            <v>0</v>
          </cell>
          <cell r="AM1723" t="str">
            <v>ALI_43_SEG_2</v>
          </cell>
          <cell r="AN1723" t="str">
            <v>ALI_43_SEG_2_VAL_1940696</v>
          </cell>
          <cell r="AO1723">
            <v>2</v>
          </cell>
          <cell r="AP1723">
            <v>1937760</v>
          </cell>
          <cell r="AQ1723" t="b">
            <v>0</v>
          </cell>
          <cell r="AR1723" t="str">
            <v/>
          </cell>
          <cell r="AS1723" t="str">
            <v/>
          </cell>
          <cell r="AT1723" t="str">
            <v>ALI_43_SEG_2_</v>
          </cell>
          <cell r="AU1723">
            <v>1</v>
          </cell>
          <cell r="AV1723" t="str">
            <v>No Seleccionada</v>
          </cell>
        </row>
        <row r="1724">
          <cell r="A1724" t="b">
            <v>0</v>
          </cell>
          <cell r="B1724" t="str">
            <v>5to_Evento_973_V2_UT PAE Bogotá_17524368.xlsm</v>
          </cell>
          <cell r="C1724">
            <v>43</v>
          </cell>
          <cell r="D1724">
            <v>2090</v>
          </cell>
          <cell r="E1724" t="str">
            <v>UT PAE Bogotá 2020</v>
          </cell>
          <cell r="F1724">
            <v>254</v>
          </cell>
          <cell r="G1724" t="str">
            <v>FRUTA</v>
          </cell>
          <cell r="H1724" t="str">
            <v>43 : Mango Maduro.</v>
          </cell>
          <cell r="I1724">
            <v>3</v>
          </cell>
          <cell r="J1724" t="str">
            <v>Sitio 1 : CARRERA 127#22G-18 INT 4 - Sitio 2 : SIBERIA KM 7.5 CELTA, LOTE 159 - Sitio 3 : CARRERA 68B #10A-18 - Sitio 4 : CALLE 24F#101B-15 - Sitio 5 : CARRERA 65B#10A-87 - Sitio 6 : AUTO MEDE KM 1,5 P INDUS FLORIDA BOD 23 - Sitio 7 : CARRERA 71 A BIS # 63D-38 -</v>
          </cell>
          <cell r="K1724">
            <v>44835</v>
          </cell>
          <cell r="L1724">
            <v>552</v>
          </cell>
          <cell r="M1724">
            <v>62</v>
          </cell>
          <cell r="N1724">
            <v>224</v>
          </cell>
          <cell r="O1724">
            <v>0</v>
          </cell>
          <cell r="P1724">
            <v>661</v>
          </cell>
          <cell r="Q1724">
            <v>0</v>
          </cell>
          <cell r="R1724">
            <v>661</v>
          </cell>
          <cell r="S1724">
            <v>661</v>
          </cell>
          <cell r="T1724">
            <v>0</v>
          </cell>
          <cell r="U1724">
            <v>661</v>
          </cell>
          <cell r="V1724">
            <v>661</v>
          </cell>
          <cell r="W1724">
            <v>0</v>
          </cell>
          <cell r="X1724">
            <v>661</v>
          </cell>
          <cell r="Y1724">
            <v>0</v>
          </cell>
          <cell r="Z1724">
            <v>0</v>
          </cell>
          <cell r="AA1724">
            <v>0</v>
          </cell>
          <cell r="AB1724">
            <v>553918</v>
          </cell>
          <cell r="AC1724" t="str">
            <v>Registro Valido</v>
          </cell>
          <cell r="AD1724">
            <v>661</v>
          </cell>
          <cell r="AE1724">
            <v>661</v>
          </cell>
          <cell r="AF1724">
            <v>661</v>
          </cell>
          <cell r="AG1724">
            <v>0</v>
          </cell>
          <cell r="AH1724">
            <v>644</v>
          </cell>
          <cell r="AI1724">
            <v>644</v>
          </cell>
          <cell r="AJ1724">
            <v>644</v>
          </cell>
          <cell r="AK1724">
            <v>0</v>
          </cell>
          <cell r="AM1724" t="str">
            <v>ALI_43_SEG_3</v>
          </cell>
          <cell r="AN1724" t="str">
            <v>ALI_43_SEG_3_VAL_553918</v>
          </cell>
          <cell r="AO1724">
            <v>3</v>
          </cell>
          <cell r="AP1724">
            <v>551119.07999999996</v>
          </cell>
          <cell r="AQ1724" t="b">
            <v>0</v>
          </cell>
          <cell r="AR1724" t="str">
            <v/>
          </cell>
          <cell r="AS1724" t="str">
            <v/>
          </cell>
          <cell r="AT1724" t="str">
            <v>ALI_43_SEG_3_</v>
          </cell>
          <cell r="AU1724">
            <v>1</v>
          </cell>
          <cell r="AV1724" t="str">
            <v>No Seleccionada</v>
          </cell>
        </row>
        <row r="1725">
          <cell r="A1725" t="b">
            <v>0</v>
          </cell>
          <cell r="B1725" t="str">
            <v>5to_Evento_973_V2_UT PAE Bogotá_17524368.xlsm</v>
          </cell>
          <cell r="C1725">
            <v>43</v>
          </cell>
          <cell r="D1725">
            <v>2090</v>
          </cell>
          <cell r="E1725" t="str">
            <v>UT PAE Bogotá 2020</v>
          </cell>
          <cell r="F1725">
            <v>255</v>
          </cell>
          <cell r="G1725" t="str">
            <v>FRUTA</v>
          </cell>
          <cell r="H1725" t="str">
            <v>43 : Mango Maduro.</v>
          </cell>
          <cell r="I1725">
            <v>4</v>
          </cell>
          <cell r="J1725" t="str">
            <v>Sitio 1 : CARRERA 127#22G-18 INT 4 - Sitio 2 : SIBERIA KM 7.5 CELTA, LOTE 159 - Sitio 3 : CARRERA 68B #10A-18 - Sitio 4 : CALLE 24F#101B-15 - Sitio 5 : CARRERA 65B#10A-87 - Sitio 6 : AUTO MEDE KM 1,5 P INDUS FLORIDA BOD 23 - Sitio 7 : CARRERA 71 A BIS # 63D-38 -</v>
          </cell>
          <cell r="K1725">
            <v>44835</v>
          </cell>
          <cell r="L1725">
            <v>1310</v>
          </cell>
          <cell r="M1725">
            <v>390</v>
          </cell>
          <cell r="N1725">
            <v>1409</v>
          </cell>
          <cell r="O1725">
            <v>0</v>
          </cell>
          <cell r="P1725">
            <v>661</v>
          </cell>
          <cell r="Q1725">
            <v>0</v>
          </cell>
          <cell r="R1725">
            <v>661</v>
          </cell>
          <cell r="S1725">
            <v>661</v>
          </cell>
          <cell r="T1725">
            <v>0</v>
          </cell>
          <cell r="U1725">
            <v>661</v>
          </cell>
          <cell r="V1725">
            <v>661</v>
          </cell>
          <cell r="W1725">
            <v>0</v>
          </cell>
          <cell r="X1725">
            <v>661</v>
          </cell>
          <cell r="Y1725">
            <v>0</v>
          </cell>
          <cell r="Z1725">
            <v>0</v>
          </cell>
          <cell r="AA1725">
            <v>0</v>
          </cell>
          <cell r="AB1725">
            <v>2055049</v>
          </cell>
          <cell r="AC1725" t="str">
            <v>Registro Valido</v>
          </cell>
          <cell r="AD1725">
            <v>661</v>
          </cell>
          <cell r="AE1725">
            <v>661</v>
          </cell>
          <cell r="AF1725">
            <v>661</v>
          </cell>
          <cell r="AG1725">
            <v>0</v>
          </cell>
          <cell r="AH1725">
            <v>644</v>
          </cell>
          <cell r="AI1725">
            <v>644</v>
          </cell>
          <cell r="AJ1725">
            <v>644</v>
          </cell>
          <cell r="AK1725">
            <v>0</v>
          </cell>
          <cell r="AL172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25" t="str">
            <v>ALI_43_SEG_4</v>
          </cell>
          <cell r="AN1725" t="str">
            <v>ALI_43_SEG_4_VAL_2055049</v>
          </cell>
          <cell r="AO1725">
            <v>1</v>
          </cell>
          <cell r="AP1725">
            <v>2055049</v>
          </cell>
          <cell r="AQ1725" t="b">
            <v>1</v>
          </cell>
          <cell r="AR1725" t="str">
            <v>Rechazado</v>
          </cell>
          <cell r="AS1725" t="str">
            <v/>
          </cell>
          <cell r="AT1725" t="str">
            <v>ALI_43_SEG_4_</v>
          </cell>
          <cell r="AU1725">
            <v>1</v>
          </cell>
          <cell r="AV1725" t="str">
            <v>No Seleccionada</v>
          </cell>
          <cell r="AW172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26">
          <cell r="A1726" t="b">
            <v>0</v>
          </cell>
          <cell r="B1726" t="str">
            <v>5to_Evento_973_V2_UT PAE Bogotá_17524368.xlsm</v>
          </cell>
          <cell r="C1726">
            <v>43</v>
          </cell>
          <cell r="D1726">
            <v>2090</v>
          </cell>
          <cell r="E1726" t="str">
            <v>UT PAE Bogotá 2020</v>
          </cell>
          <cell r="F1726">
            <v>256</v>
          </cell>
          <cell r="G1726" t="str">
            <v>FRUTA</v>
          </cell>
          <cell r="H1726" t="str">
            <v>43 : Mango Maduro.</v>
          </cell>
          <cell r="I1726">
            <v>5</v>
          </cell>
          <cell r="J1726" t="str">
            <v>Sitio 1 : CARRERA 127#22G-18 INT 4 - Sitio 2 : SIBERIA KM 7.5 CELTA, LOTE 159 - Sitio 3 : CARRERA 68B #10A-18 - Sitio 4 : CALLE 24F#101B-15 - Sitio 5 : CARRERA 65B#10A-87 - Sitio 6 : AUTO MEDE KM 1,5 P INDUS FLORIDA BOD 23 - Sitio 7 : CARRERA 71 A BIS # 63D-38 -</v>
          </cell>
          <cell r="K1726">
            <v>44835</v>
          </cell>
          <cell r="L1726">
            <v>1218</v>
          </cell>
          <cell r="M1726">
            <v>362</v>
          </cell>
          <cell r="N1726">
            <v>1310</v>
          </cell>
          <cell r="O1726">
            <v>0</v>
          </cell>
          <cell r="P1726">
            <v>661</v>
          </cell>
          <cell r="Q1726">
            <v>0</v>
          </cell>
          <cell r="R1726">
            <v>661</v>
          </cell>
          <cell r="S1726">
            <v>661</v>
          </cell>
          <cell r="T1726">
            <v>0</v>
          </cell>
          <cell r="U1726">
            <v>661</v>
          </cell>
          <cell r="V1726">
            <v>661</v>
          </cell>
          <cell r="W1726">
            <v>0</v>
          </cell>
          <cell r="X1726">
            <v>661</v>
          </cell>
          <cell r="Y1726">
            <v>0</v>
          </cell>
          <cell r="Z1726">
            <v>0</v>
          </cell>
          <cell r="AA1726">
            <v>0</v>
          </cell>
          <cell r="AB1726">
            <v>1910290</v>
          </cell>
          <cell r="AC1726" t="str">
            <v>Registro Valido</v>
          </cell>
          <cell r="AD1726">
            <v>661</v>
          </cell>
          <cell r="AE1726">
            <v>661</v>
          </cell>
          <cell r="AF1726">
            <v>661</v>
          </cell>
          <cell r="AG1726">
            <v>0</v>
          </cell>
          <cell r="AH1726">
            <v>644</v>
          </cell>
          <cell r="AI1726">
            <v>644</v>
          </cell>
          <cell r="AJ1726">
            <v>644</v>
          </cell>
          <cell r="AK1726">
            <v>0</v>
          </cell>
          <cell r="AM1726" t="str">
            <v>ALI_43_SEG_5</v>
          </cell>
          <cell r="AN1726" t="str">
            <v>ALI_43_SEG_5_VAL_1910290</v>
          </cell>
          <cell r="AO1726">
            <v>2</v>
          </cell>
          <cell r="AP1726">
            <v>1907400</v>
          </cell>
          <cell r="AQ1726" t="b">
            <v>0</v>
          </cell>
          <cell r="AR1726" t="str">
            <v/>
          </cell>
          <cell r="AS1726" t="str">
            <v/>
          </cell>
          <cell r="AT1726" t="str">
            <v>ALI_43_SEG_5_</v>
          </cell>
          <cell r="AU1726">
            <v>1</v>
          </cell>
          <cell r="AV1726" t="str">
            <v>No Seleccionada</v>
          </cell>
        </row>
        <row r="1727">
          <cell r="A1727" t="b">
            <v>0</v>
          </cell>
          <cell r="B1727" t="str">
            <v>5to_Evento_973_V2_UT PAE Bogotá_17524368.xlsm</v>
          </cell>
          <cell r="C1727">
            <v>43</v>
          </cell>
          <cell r="D1727">
            <v>2090</v>
          </cell>
          <cell r="E1727" t="str">
            <v>UT PAE Bogotá 2020</v>
          </cell>
          <cell r="F1727">
            <v>257</v>
          </cell>
          <cell r="G1727" t="str">
            <v>FRUTA</v>
          </cell>
          <cell r="H1727" t="str">
            <v>43 : Mango Maduro.</v>
          </cell>
          <cell r="I1727">
            <v>6</v>
          </cell>
          <cell r="J1727" t="str">
            <v>Sitio 1 : CARRERA 127#22G-18 INT 4 - Sitio 2 : SIBERIA KM 7.5 CELTA, LOTE 159 - Sitio 3 : CARRERA 68B #10A-18 - Sitio 4 : CALLE 24F#101B-15 - Sitio 5 : CARRERA 65B#10A-87 - Sitio 6 : AUTO MEDE KM 1,5 P INDUS FLORIDA BOD 23 - Sitio 7 : CARRERA 71 A BIS # 63D-38 -</v>
          </cell>
          <cell r="K1727">
            <v>44835</v>
          </cell>
          <cell r="L1727">
            <v>591</v>
          </cell>
          <cell r="M1727">
            <v>67</v>
          </cell>
          <cell r="N1727">
            <v>240</v>
          </cell>
          <cell r="O1727">
            <v>0</v>
          </cell>
          <cell r="P1727">
            <v>661</v>
          </cell>
          <cell r="Q1727">
            <v>0</v>
          </cell>
          <cell r="R1727">
            <v>661</v>
          </cell>
          <cell r="S1727">
            <v>661</v>
          </cell>
          <cell r="T1727">
            <v>0</v>
          </cell>
          <cell r="U1727">
            <v>661</v>
          </cell>
          <cell r="V1727">
            <v>661</v>
          </cell>
          <cell r="W1727">
            <v>0</v>
          </cell>
          <cell r="X1727">
            <v>661</v>
          </cell>
          <cell r="Y1727">
            <v>0</v>
          </cell>
          <cell r="Z1727">
            <v>0</v>
          </cell>
          <cell r="AA1727">
            <v>0</v>
          </cell>
          <cell r="AB1727">
            <v>593578</v>
          </cell>
          <cell r="AC1727" t="str">
            <v>Registro Valido</v>
          </cell>
          <cell r="AD1727">
            <v>661</v>
          </cell>
          <cell r="AE1727">
            <v>661</v>
          </cell>
          <cell r="AF1727">
            <v>661</v>
          </cell>
          <cell r="AG1727">
            <v>0</v>
          </cell>
          <cell r="AH1727">
            <v>644</v>
          </cell>
          <cell r="AI1727">
            <v>644</v>
          </cell>
          <cell r="AJ1727">
            <v>644</v>
          </cell>
          <cell r="AK1727">
            <v>0</v>
          </cell>
          <cell r="AM1727" t="str">
            <v>ALI_43_SEG_6</v>
          </cell>
          <cell r="AN1727" t="str">
            <v>ALI_43_SEG_6_VAL_593578</v>
          </cell>
          <cell r="AO1727">
            <v>3</v>
          </cell>
          <cell r="AP1727">
            <v>592680</v>
          </cell>
          <cell r="AQ1727" t="b">
            <v>0</v>
          </cell>
          <cell r="AR1727" t="str">
            <v/>
          </cell>
          <cell r="AS1727" t="str">
            <v/>
          </cell>
          <cell r="AT1727" t="str">
            <v>ALI_43_SEG_6_</v>
          </cell>
          <cell r="AU1727">
            <v>1</v>
          </cell>
          <cell r="AV1727" t="str">
            <v>No Seleccionada</v>
          </cell>
        </row>
        <row r="1728">
          <cell r="A1728" t="b">
            <v>0</v>
          </cell>
          <cell r="B1728" t="str">
            <v>5to_Evento_973_V2_UT PAE Bogotá_17524368.xlsm</v>
          </cell>
          <cell r="C1728">
            <v>43</v>
          </cell>
          <cell r="D1728">
            <v>2090</v>
          </cell>
          <cell r="E1728" t="str">
            <v>UT PAE Bogotá 2020</v>
          </cell>
          <cell r="F1728">
            <v>258</v>
          </cell>
          <cell r="G1728" t="str">
            <v>FRUTA</v>
          </cell>
          <cell r="H1728" t="str">
            <v>43 : Mango Maduro.</v>
          </cell>
          <cell r="I1728">
            <v>7</v>
          </cell>
          <cell r="J1728" t="str">
            <v>Sitio 1 : CARRERA 127#22G-18 INT 4 - Sitio 2 : SIBERIA KM 7.5 CELTA, LOTE 159 - Sitio 3 : CARRERA 68B #10A-18 - Sitio 4 : CALLE 24F#101B-15 - Sitio 5 : CARRERA 65B#10A-87 - Sitio 6 : AUTO MEDE KM 1,5 P INDUS FLORIDA BOD 23 - Sitio 7 : CARRERA 71 A BIS # 63D-38 -</v>
          </cell>
          <cell r="K1728">
            <v>44835</v>
          </cell>
          <cell r="L1728">
            <v>1346</v>
          </cell>
          <cell r="M1728">
            <v>401</v>
          </cell>
          <cell r="N1728">
            <v>1449</v>
          </cell>
          <cell r="O1728">
            <v>0</v>
          </cell>
          <cell r="P1728">
            <v>661</v>
          </cell>
          <cell r="Q1728">
            <v>0</v>
          </cell>
          <cell r="R1728">
            <v>661</v>
          </cell>
          <cell r="S1728">
            <v>661</v>
          </cell>
          <cell r="T1728">
            <v>0</v>
          </cell>
          <cell r="U1728">
            <v>661</v>
          </cell>
          <cell r="V1728">
            <v>661</v>
          </cell>
          <cell r="W1728">
            <v>0</v>
          </cell>
          <cell r="X1728">
            <v>661</v>
          </cell>
          <cell r="Y1728">
            <v>0</v>
          </cell>
          <cell r="Z1728">
            <v>0</v>
          </cell>
          <cell r="AA1728">
            <v>0</v>
          </cell>
          <cell r="AB1728">
            <v>2112556</v>
          </cell>
          <cell r="AC1728" t="str">
            <v>Registro Valido</v>
          </cell>
          <cell r="AD1728">
            <v>661</v>
          </cell>
          <cell r="AE1728">
            <v>661</v>
          </cell>
          <cell r="AF1728">
            <v>661</v>
          </cell>
          <cell r="AG1728">
            <v>0</v>
          </cell>
          <cell r="AH1728">
            <v>644</v>
          </cell>
          <cell r="AI1728">
            <v>644</v>
          </cell>
          <cell r="AJ1728">
            <v>644</v>
          </cell>
          <cell r="AK1728">
            <v>0</v>
          </cell>
          <cell r="AM1728" t="str">
            <v>ALI_43_SEG_7</v>
          </cell>
          <cell r="AN1728" t="str">
            <v>ALI_43_SEG_7_VAL_2112556</v>
          </cell>
          <cell r="AO1728">
            <v>3</v>
          </cell>
          <cell r="AP1728">
            <v>1646579.2000000002</v>
          </cell>
          <cell r="AQ1728" t="b">
            <v>0</v>
          </cell>
          <cell r="AR1728" t="str">
            <v/>
          </cell>
          <cell r="AS1728" t="str">
            <v/>
          </cell>
          <cell r="AT1728" t="str">
            <v>ALI_43_SEG_7_</v>
          </cell>
          <cell r="AU1728">
            <v>1</v>
          </cell>
          <cell r="AV1728" t="str">
            <v>No Seleccionada</v>
          </cell>
        </row>
        <row r="1729">
          <cell r="A1729" t="b">
            <v>0</v>
          </cell>
          <cell r="B1729" t="str">
            <v>5to_Evento_973_V2_UT PAE Bogotá_17524368.xlsm</v>
          </cell>
          <cell r="C1729">
            <v>43</v>
          </cell>
          <cell r="D1729">
            <v>2090</v>
          </cell>
          <cell r="E1729" t="str">
            <v>UT PAE Bogotá 2020</v>
          </cell>
          <cell r="F1729">
            <v>259</v>
          </cell>
          <cell r="G1729" t="str">
            <v>FRUTA</v>
          </cell>
          <cell r="H1729" t="str">
            <v>43 : Mango Maduro.</v>
          </cell>
          <cell r="I1729">
            <v>8</v>
          </cell>
          <cell r="J1729" t="str">
            <v>Sitio 1 : CARRERA 127#22G-18 INT 4 - Sitio 2 : SIBERIA KM 7.5 CELTA, LOTE 159 - Sitio 3 : CARRERA 68B #10A-18 - Sitio 4 : CALLE 24F#101B-15 - Sitio 5 : CARRERA 65B#10A-87 - Sitio 6 : AUTO MEDE KM 1,5 P INDUS FLORIDA BOD 23 - Sitio 7 : CARRERA 71 A BIS # 63D-38 -</v>
          </cell>
          <cell r="K1729">
            <v>44835</v>
          </cell>
          <cell r="L1729">
            <v>1298</v>
          </cell>
          <cell r="M1729">
            <v>386</v>
          </cell>
          <cell r="N1729">
            <v>1397</v>
          </cell>
          <cell r="O1729">
            <v>0</v>
          </cell>
          <cell r="P1729">
            <v>661</v>
          </cell>
          <cell r="Q1729">
            <v>0</v>
          </cell>
          <cell r="R1729">
            <v>661</v>
          </cell>
          <cell r="S1729">
            <v>661</v>
          </cell>
          <cell r="T1729">
            <v>0</v>
          </cell>
          <cell r="U1729">
            <v>661</v>
          </cell>
          <cell r="V1729">
            <v>661</v>
          </cell>
          <cell r="W1729">
            <v>0</v>
          </cell>
          <cell r="X1729">
            <v>661</v>
          </cell>
          <cell r="Y1729">
            <v>0</v>
          </cell>
          <cell r="Z1729">
            <v>0</v>
          </cell>
          <cell r="AA1729">
            <v>0</v>
          </cell>
          <cell r="AB1729">
            <v>2036541</v>
          </cell>
          <cell r="AC1729" t="str">
            <v>Registro Valido</v>
          </cell>
          <cell r="AD1729">
            <v>661</v>
          </cell>
          <cell r="AE1729">
            <v>661</v>
          </cell>
          <cell r="AF1729">
            <v>661</v>
          </cell>
          <cell r="AG1729">
            <v>0</v>
          </cell>
          <cell r="AH1729">
            <v>644</v>
          </cell>
          <cell r="AI1729">
            <v>644</v>
          </cell>
          <cell r="AJ1729">
            <v>644</v>
          </cell>
          <cell r="AK1729">
            <v>0</v>
          </cell>
          <cell r="AM1729" t="str">
            <v>ALI_43_SEG_8</v>
          </cell>
          <cell r="AN1729" t="str">
            <v>ALI_43_SEG_8_VAL_2036541</v>
          </cell>
          <cell r="AO1729">
            <v>2</v>
          </cell>
          <cell r="AP1729">
            <v>2033460</v>
          </cell>
          <cell r="AQ1729" t="b">
            <v>0</v>
          </cell>
          <cell r="AR1729" t="str">
            <v/>
          </cell>
          <cell r="AS1729" t="str">
            <v/>
          </cell>
          <cell r="AT1729" t="str">
            <v>ALI_43_SEG_8_</v>
          </cell>
          <cell r="AU1729">
            <v>1</v>
          </cell>
          <cell r="AV1729" t="str">
            <v>No Seleccionada</v>
          </cell>
        </row>
        <row r="1730">
          <cell r="A1730" t="b">
            <v>0</v>
          </cell>
          <cell r="B1730" t="str">
            <v>5to_Evento_973_V2_UT PAE Bogotá_17524368.xlsm</v>
          </cell>
          <cell r="C1730">
            <v>43</v>
          </cell>
          <cell r="D1730">
            <v>2090</v>
          </cell>
          <cell r="E1730" t="str">
            <v>UT PAE Bogotá 2020</v>
          </cell>
          <cell r="F1730">
            <v>260</v>
          </cell>
          <cell r="G1730" t="str">
            <v>FRUTA</v>
          </cell>
          <cell r="H1730" t="str">
            <v>43 : Mango Maduro.</v>
          </cell>
          <cell r="I1730">
            <v>9</v>
          </cell>
          <cell r="J1730" t="str">
            <v>Sitio 1 : CARRERA 127#22G-18 INT 4 - Sitio 2 : SIBERIA KM 7.5 CELTA, LOTE 159 - Sitio 3 : CARRERA 68B #10A-18 - Sitio 4 : CALLE 24F#101B-15 - Sitio 5 : CARRERA 65B#10A-87 - Sitio 6 : AUTO MEDE KM 1,5 P INDUS FLORIDA BOD 23 - Sitio 7 : CARRERA 71 A BIS # 63D-38 -</v>
          </cell>
          <cell r="K1730">
            <v>44835</v>
          </cell>
          <cell r="L1730">
            <v>1313</v>
          </cell>
          <cell r="M1730">
            <v>390</v>
          </cell>
          <cell r="N1730">
            <v>1412</v>
          </cell>
          <cell r="O1730">
            <v>0</v>
          </cell>
          <cell r="P1730">
            <v>661</v>
          </cell>
          <cell r="Q1730">
            <v>0</v>
          </cell>
          <cell r="R1730">
            <v>661</v>
          </cell>
          <cell r="S1730">
            <v>661</v>
          </cell>
          <cell r="T1730">
            <v>0</v>
          </cell>
          <cell r="U1730">
            <v>661</v>
          </cell>
          <cell r="V1730">
            <v>661</v>
          </cell>
          <cell r="W1730">
            <v>0</v>
          </cell>
          <cell r="X1730">
            <v>661</v>
          </cell>
          <cell r="Y1730">
            <v>0</v>
          </cell>
          <cell r="Z1730">
            <v>0</v>
          </cell>
          <cell r="AA1730">
            <v>0</v>
          </cell>
          <cell r="AB1730">
            <v>2059015</v>
          </cell>
          <cell r="AC1730" t="str">
            <v>Registro Valido</v>
          </cell>
          <cell r="AD1730">
            <v>661</v>
          </cell>
          <cell r="AE1730">
            <v>661</v>
          </cell>
          <cell r="AF1730">
            <v>661</v>
          </cell>
          <cell r="AG1730">
            <v>0</v>
          </cell>
          <cell r="AH1730">
            <v>644</v>
          </cell>
          <cell r="AI1730">
            <v>644</v>
          </cell>
          <cell r="AJ1730">
            <v>644</v>
          </cell>
          <cell r="AK1730">
            <v>0</v>
          </cell>
          <cell r="AM1730" t="str">
            <v>ALI_43_SEG_9</v>
          </cell>
          <cell r="AN1730" t="str">
            <v>ALI_43_SEG_9_VAL_2059015</v>
          </cell>
          <cell r="AO1730">
            <v>2</v>
          </cell>
          <cell r="AP1730">
            <v>2055900</v>
          </cell>
          <cell r="AQ1730" t="b">
            <v>0</v>
          </cell>
          <cell r="AR1730" t="str">
            <v/>
          </cell>
          <cell r="AS1730" t="str">
            <v/>
          </cell>
          <cell r="AT1730" t="str">
            <v>ALI_43_SEG_9_</v>
          </cell>
          <cell r="AU1730">
            <v>1</v>
          </cell>
          <cell r="AV1730" t="str">
            <v>No Seleccionada</v>
          </cell>
        </row>
        <row r="1731">
          <cell r="A1731" t="b">
            <v>0</v>
          </cell>
          <cell r="B1731" t="str">
            <v>5to_Evento_973_V2_UT PAE Bogotá_17524368.xlsm</v>
          </cell>
          <cell r="C1731">
            <v>43</v>
          </cell>
          <cell r="D1731">
            <v>2090</v>
          </cell>
          <cell r="E1731" t="str">
            <v>UT PAE Bogotá 2020</v>
          </cell>
          <cell r="F1731">
            <v>261</v>
          </cell>
          <cell r="G1731" t="str">
            <v>FRUTA</v>
          </cell>
          <cell r="H1731" t="str">
            <v>43 : Mango Maduro.</v>
          </cell>
          <cell r="I1731">
            <v>10</v>
          </cell>
          <cell r="J1731" t="str">
            <v>Sitio 1 : CARRERA 127#22G-18 INT 4 - Sitio 2 : SIBERIA KM 7.5 CELTA, LOTE 159 - Sitio 3 : CARRERA 68B #10A-18 - Sitio 4 : CALLE 24F#101B-15 - Sitio 5 : CARRERA 65B#10A-87 - Sitio 6 : AUTO MEDE KM 1,5 P INDUS FLORIDA BOD 23 - Sitio 7 : CARRERA 71 A BIS # 63D-38 -</v>
          </cell>
          <cell r="K1731">
            <v>44835</v>
          </cell>
          <cell r="L1731">
            <v>590</v>
          </cell>
          <cell r="M1731">
            <v>66</v>
          </cell>
          <cell r="N1731">
            <v>240</v>
          </cell>
          <cell r="O1731">
            <v>0</v>
          </cell>
          <cell r="P1731">
            <v>661</v>
          </cell>
          <cell r="Q1731">
            <v>0</v>
          </cell>
          <cell r="R1731">
            <v>661</v>
          </cell>
          <cell r="S1731">
            <v>661</v>
          </cell>
          <cell r="T1731">
            <v>0</v>
          </cell>
          <cell r="U1731">
            <v>661</v>
          </cell>
          <cell r="V1731">
            <v>661</v>
          </cell>
          <cell r="W1731">
            <v>0</v>
          </cell>
          <cell r="X1731">
            <v>661</v>
          </cell>
          <cell r="Y1731">
            <v>0</v>
          </cell>
          <cell r="Z1731">
            <v>0</v>
          </cell>
          <cell r="AA1731">
            <v>0</v>
          </cell>
          <cell r="AB1731">
            <v>592256</v>
          </cell>
          <cell r="AC1731" t="str">
            <v>Registro Valido</v>
          </cell>
          <cell r="AD1731">
            <v>661</v>
          </cell>
          <cell r="AE1731">
            <v>661</v>
          </cell>
          <cell r="AF1731">
            <v>661</v>
          </cell>
          <cell r="AG1731">
            <v>0</v>
          </cell>
          <cell r="AH1731">
            <v>644</v>
          </cell>
          <cell r="AI1731">
            <v>644</v>
          </cell>
          <cell r="AJ1731">
            <v>644</v>
          </cell>
          <cell r="AK1731">
            <v>0</v>
          </cell>
          <cell r="AM1731" t="str">
            <v>ALI_43_SEG_10</v>
          </cell>
          <cell r="AN1731" t="str">
            <v>ALI_43_SEG_10_VAL_592256</v>
          </cell>
          <cell r="AO1731">
            <v>3</v>
          </cell>
          <cell r="AP1731">
            <v>591360</v>
          </cell>
          <cell r="AQ1731" t="b">
            <v>0</v>
          </cell>
          <cell r="AR1731" t="str">
            <v/>
          </cell>
          <cell r="AS1731" t="str">
            <v/>
          </cell>
          <cell r="AT1731" t="str">
            <v>ALI_43_SEG_10_</v>
          </cell>
          <cell r="AU1731">
            <v>1</v>
          </cell>
          <cell r="AV1731" t="str">
            <v>No Seleccionada</v>
          </cell>
        </row>
        <row r="1732">
          <cell r="A1732" t="b">
            <v>0</v>
          </cell>
          <cell r="B1732" t="str">
            <v>5to_Evento_973_V2_UT PAE Bogotá_17524368.xlsm</v>
          </cell>
          <cell r="C1732">
            <v>43</v>
          </cell>
          <cell r="D1732">
            <v>2090</v>
          </cell>
          <cell r="E1732" t="str">
            <v>UT PAE Bogotá 2020</v>
          </cell>
          <cell r="F1732">
            <v>262</v>
          </cell>
          <cell r="G1732" t="str">
            <v>FRUTA</v>
          </cell>
          <cell r="H1732" t="str">
            <v>43 : Mango Maduro.</v>
          </cell>
          <cell r="I1732">
            <v>11</v>
          </cell>
          <cell r="J1732" t="str">
            <v>Sitio 1 : CARRERA 127#22G-18 INT 4 - Sitio 2 : SIBERIA KM 7.5 CELTA, LOTE 159 - Sitio 3 : CARRERA 68B #10A-18 - Sitio 4 : CALLE 24F#101B-15 - Sitio 5 : CARRERA 65B#10A-87 - Sitio 6 : AUTO MEDE KM 1,5 P INDUS FLORIDA BOD 23 - Sitio 7 : CARRERA 71 A BIS # 63D-38 -</v>
          </cell>
          <cell r="K1732">
            <v>44835</v>
          </cell>
          <cell r="L1732">
            <v>1295</v>
          </cell>
          <cell r="M1732">
            <v>385</v>
          </cell>
          <cell r="N1732">
            <v>1393</v>
          </cell>
          <cell r="O1732">
            <v>0</v>
          </cell>
          <cell r="P1732">
            <v>661</v>
          </cell>
          <cell r="Q1732">
            <v>0</v>
          </cell>
          <cell r="R1732">
            <v>661</v>
          </cell>
          <cell r="S1732">
            <v>661</v>
          </cell>
          <cell r="T1732">
            <v>0</v>
          </cell>
          <cell r="U1732">
            <v>661</v>
          </cell>
          <cell r="V1732">
            <v>661</v>
          </cell>
          <cell r="W1732">
            <v>0</v>
          </cell>
          <cell r="X1732">
            <v>661</v>
          </cell>
          <cell r="Y1732">
            <v>0</v>
          </cell>
          <cell r="Z1732">
            <v>0</v>
          </cell>
          <cell r="AA1732">
            <v>0</v>
          </cell>
          <cell r="AB1732">
            <v>2031253</v>
          </cell>
          <cell r="AC1732" t="str">
            <v>Registro Valido</v>
          </cell>
          <cell r="AD1732">
            <v>661</v>
          </cell>
          <cell r="AE1732">
            <v>661</v>
          </cell>
          <cell r="AF1732">
            <v>661</v>
          </cell>
          <cell r="AG1732">
            <v>0</v>
          </cell>
          <cell r="AH1732">
            <v>644</v>
          </cell>
          <cell r="AI1732">
            <v>644</v>
          </cell>
          <cell r="AJ1732">
            <v>644</v>
          </cell>
          <cell r="AK1732">
            <v>0</v>
          </cell>
          <cell r="AM1732" t="str">
            <v>ALI_43_SEG_11</v>
          </cell>
          <cell r="AN1732" t="str">
            <v>ALI_43_SEG_11_VAL_2031253</v>
          </cell>
          <cell r="AO1732">
            <v>2</v>
          </cell>
          <cell r="AP1732">
            <v>2028180</v>
          </cell>
          <cell r="AQ1732" t="b">
            <v>0</v>
          </cell>
          <cell r="AR1732" t="str">
            <v/>
          </cell>
          <cell r="AS1732" t="str">
            <v/>
          </cell>
          <cell r="AT1732" t="str">
            <v>ALI_43_SEG_11_</v>
          </cell>
          <cell r="AU1732">
            <v>1</v>
          </cell>
          <cell r="AV1732" t="str">
            <v>No Seleccionada</v>
          </cell>
        </row>
        <row r="1733">
          <cell r="A1733" t="b">
            <v>0</v>
          </cell>
          <cell r="B1733" t="str">
            <v>5to_Evento_973_V2_UT PAE Bogotá_17524368.xlsm</v>
          </cell>
          <cell r="C1733">
            <v>43</v>
          </cell>
          <cell r="D1733">
            <v>2090</v>
          </cell>
          <cell r="E1733" t="str">
            <v>UT PAE Bogotá 2020</v>
          </cell>
          <cell r="F1733">
            <v>263</v>
          </cell>
          <cell r="G1733" t="str">
            <v>FRUTA</v>
          </cell>
          <cell r="H1733" t="str">
            <v>43 : Mango Maduro.</v>
          </cell>
          <cell r="I1733">
            <v>12</v>
          </cell>
          <cell r="J1733" t="str">
            <v>Sitio 1 : CARRERA 127#22G-18 INT 4 - Sitio 2 : SIBERIA KM 7.5 CELTA, LOTE 159 - Sitio 3 : CARRERA 68B #10A-18 - Sitio 4 : CALLE 24F#101B-15 - Sitio 5 : CARRERA 65B#10A-87 - Sitio 6 : AUTO MEDE KM 1,5 P INDUS FLORIDA BOD 23 - Sitio 7 : CARRERA 71 A BIS # 63D-38 -</v>
          </cell>
          <cell r="K1733">
            <v>44835</v>
          </cell>
          <cell r="L1733">
            <v>1174</v>
          </cell>
          <cell r="M1733">
            <v>349</v>
          </cell>
          <cell r="N1733">
            <v>1264</v>
          </cell>
          <cell r="O1733">
            <v>0</v>
          </cell>
          <cell r="P1733">
            <v>661</v>
          </cell>
          <cell r="Q1733">
            <v>0</v>
          </cell>
          <cell r="R1733">
            <v>661</v>
          </cell>
          <cell r="S1733">
            <v>661</v>
          </cell>
          <cell r="T1733">
            <v>0</v>
          </cell>
          <cell r="U1733">
            <v>661</v>
          </cell>
          <cell r="V1733">
            <v>661</v>
          </cell>
          <cell r="W1733">
            <v>0</v>
          </cell>
          <cell r="X1733">
            <v>661</v>
          </cell>
          <cell r="Y1733">
            <v>0</v>
          </cell>
          <cell r="Z1733">
            <v>0</v>
          </cell>
          <cell r="AA1733">
            <v>0</v>
          </cell>
          <cell r="AB1733">
            <v>1842207</v>
          </cell>
          <cell r="AC1733" t="str">
            <v>Registro Valido</v>
          </cell>
          <cell r="AD1733">
            <v>661</v>
          </cell>
          <cell r="AE1733">
            <v>661</v>
          </cell>
          <cell r="AF1733">
            <v>661</v>
          </cell>
          <cell r="AG1733">
            <v>0</v>
          </cell>
          <cell r="AH1733">
            <v>644</v>
          </cell>
          <cell r="AI1733">
            <v>644</v>
          </cell>
          <cell r="AJ1733">
            <v>644</v>
          </cell>
          <cell r="AK1733">
            <v>0</v>
          </cell>
          <cell r="AM1733" t="str">
            <v>ALI_43_SEG_12</v>
          </cell>
          <cell r="AN1733" t="str">
            <v>ALI_43_SEG_12_VAL_1842207</v>
          </cell>
          <cell r="AO1733">
            <v>3</v>
          </cell>
          <cell r="AP1733">
            <v>1435862.4000000001</v>
          </cell>
          <cell r="AQ1733" t="b">
            <v>0</v>
          </cell>
          <cell r="AR1733" t="str">
            <v/>
          </cell>
          <cell r="AS1733" t="str">
            <v/>
          </cell>
          <cell r="AT1733" t="str">
            <v>ALI_43_SEG_12_</v>
          </cell>
          <cell r="AU1733">
            <v>1</v>
          </cell>
          <cell r="AV1733" t="str">
            <v>No Seleccionada</v>
          </cell>
        </row>
        <row r="1734">
          <cell r="A1734" t="b">
            <v>0</v>
          </cell>
          <cell r="B1734" t="str">
            <v>5to_Evento_973_V2_UT PAE Bogotá_17524368.xlsm</v>
          </cell>
          <cell r="C1734">
            <v>43</v>
          </cell>
          <cell r="D1734">
            <v>2090</v>
          </cell>
          <cell r="E1734" t="str">
            <v>UT PAE Bogotá 2020</v>
          </cell>
          <cell r="F1734">
            <v>264</v>
          </cell>
          <cell r="G1734" t="str">
            <v>FRUTA</v>
          </cell>
          <cell r="H1734" t="str">
            <v>43 : Mango Maduro.</v>
          </cell>
          <cell r="I1734">
            <v>13</v>
          </cell>
          <cell r="J1734" t="str">
            <v>Sitio 1 : CARRERA 127#22G-18 INT 4 - Sitio 2 : SIBERIA KM 7.5 CELTA, LOTE 159 - Sitio 3 : CARRERA 68B #10A-18 - Sitio 4 : CALLE 24F#101B-15 - Sitio 5 : CARRERA 65B#10A-87 - Sitio 6 : AUTO MEDE KM 1,5 P INDUS FLORIDA BOD 23 - Sitio 7 : CARRERA 71 A BIS # 63D-38 -</v>
          </cell>
          <cell r="K1734">
            <v>44835</v>
          </cell>
          <cell r="L1734">
            <v>1247</v>
          </cell>
          <cell r="M1734">
            <v>371</v>
          </cell>
          <cell r="N1734">
            <v>1343</v>
          </cell>
          <cell r="O1734">
            <v>0</v>
          </cell>
          <cell r="P1734">
            <v>661</v>
          </cell>
          <cell r="Q1734">
            <v>0</v>
          </cell>
          <cell r="R1734">
            <v>661</v>
          </cell>
          <cell r="S1734">
            <v>661</v>
          </cell>
          <cell r="T1734">
            <v>0</v>
          </cell>
          <cell r="U1734">
            <v>661</v>
          </cell>
          <cell r="V1734">
            <v>661</v>
          </cell>
          <cell r="W1734">
            <v>0</v>
          </cell>
          <cell r="X1734">
            <v>661</v>
          </cell>
          <cell r="Y1734">
            <v>0</v>
          </cell>
          <cell r="Z1734">
            <v>0</v>
          </cell>
          <cell r="AA1734">
            <v>0</v>
          </cell>
          <cell r="AB1734">
            <v>1957221</v>
          </cell>
          <cell r="AC1734" t="str">
            <v>Registro Valido</v>
          </cell>
          <cell r="AD1734">
            <v>661</v>
          </cell>
          <cell r="AE1734">
            <v>661</v>
          </cell>
          <cell r="AF1734">
            <v>661</v>
          </cell>
          <cell r="AG1734">
            <v>0</v>
          </cell>
          <cell r="AH1734">
            <v>644</v>
          </cell>
          <cell r="AI1734">
            <v>644</v>
          </cell>
          <cell r="AJ1734">
            <v>644</v>
          </cell>
          <cell r="AK1734">
            <v>0</v>
          </cell>
          <cell r="AM1734" t="str">
            <v>ALI_43_SEG_13</v>
          </cell>
          <cell r="AN1734" t="str">
            <v>ALI_43_SEG_13_VAL_1957221</v>
          </cell>
          <cell r="AO1734">
            <v>2</v>
          </cell>
          <cell r="AP1734">
            <v>1954260</v>
          </cell>
          <cell r="AQ1734" t="b">
            <v>0</v>
          </cell>
          <cell r="AR1734" t="str">
            <v/>
          </cell>
          <cell r="AS1734" t="str">
            <v/>
          </cell>
          <cell r="AT1734" t="str">
            <v>ALI_43_SEG_13_</v>
          </cell>
          <cell r="AU1734">
            <v>1</v>
          </cell>
          <cell r="AV1734" t="str">
            <v>No Seleccionada</v>
          </cell>
        </row>
        <row r="1735">
          <cell r="A1735" t="b">
            <v>0</v>
          </cell>
          <cell r="B1735" t="str">
            <v>5to_Evento_973_V2_UT PAE Bogotá_17524368.xlsm</v>
          </cell>
          <cell r="C1735">
            <v>43</v>
          </cell>
          <cell r="D1735">
            <v>2090</v>
          </cell>
          <cell r="E1735" t="str">
            <v>UT PAE Bogotá 2020</v>
          </cell>
          <cell r="F1735">
            <v>265</v>
          </cell>
          <cell r="G1735" t="str">
            <v>FRUTA</v>
          </cell>
          <cell r="H1735" t="str">
            <v>43 : Mango Maduro.</v>
          </cell>
          <cell r="I1735">
            <v>14</v>
          </cell>
          <cell r="J1735" t="str">
            <v>Sitio 1 : CARRERA 127#22G-18 INT 4 - Sitio 2 : SIBERIA KM 7.5 CELTA, LOTE 159 - Sitio 3 : CARRERA 68B #10A-18 - Sitio 4 : CALLE 24F#101B-15 - Sitio 5 : CARRERA 65B#10A-87 - Sitio 6 : AUTO MEDE KM 1,5 P INDUS FLORIDA BOD 23 - Sitio 7 : CARRERA 71 A BIS # 63D-38 -</v>
          </cell>
          <cell r="K1735">
            <v>44835</v>
          </cell>
          <cell r="L1735">
            <v>1236</v>
          </cell>
          <cell r="M1735">
            <v>368</v>
          </cell>
          <cell r="N1735">
            <v>1331</v>
          </cell>
          <cell r="O1735">
            <v>0</v>
          </cell>
          <cell r="P1735">
            <v>661</v>
          </cell>
          <cell r="Q1735">
            <v>0</v>
          </cell>
          <cell r="R1735">
            <v>661</v>
          </cell>
          <cell r="S1735">
            <v>661</v>
          </cell>
          <cell r="T1735">
            <v>0</v>
          </cell>
          <cell r="U1735">
            <v>661</v>
          </cell>
          <cell r="V1735">
            <v>661</v>
          </cell>
          <cell r="W1735">
            <v>0</v>
          </cell>
          <cell r="X1735">
            <v>661</v>
          </cell>
          <cell r="Y1735">
            <v>0</v>
          </cell>
          <cell r="Z1735">
            <v>0</v>
          </cell>
          <cell r="AA1735">
            <v>0</v>
          </cell>
          <cell r="AB1735">
            <v>1940035</v>
          </cell>
          <cell r="AC1735" t="str">
            <v>Registro Valido</v>
          </cell>
          <cell r="AD1735">
            <v>661</v>
          </cell>
          <cell r="AE1735">
            <v>661</v>
          </cell>
          <cell r="AF1735">
            <v>661</v>
          </cell>
          <cell r="AG1735">
            <v>0</v>
          </cell>
          <cell r="AH1735">
            <v>644</v>
          </cell>
          <cell r="AI1735">
            <v>644</v>
          </cell>
          <cell r="AJ1735">
            <v>644</v>
          </cell>
          <cell r="AK1735">
            <v>0</v>
          </cell>
          <cell r="AM1735" t="str">
            <v>ALI_43_SEG_14</v>
          </cell>
          <cell r="AN1735" t="str">
            <v>ALI_43_SEG_14_VAL_1940035</v>
          </cell>
          <cell r="AO1735">
            <v>2</v>
          </cell>
          <cell r="AP1735">
            <v>1937100</v>
          </cell>
          <cell r="AQ1735" t="b">
            <v>0</v>
          </cell>
          <cell r="AR1735" t="str">
            <v/>
          </cell>
          <cell r="AS1735" t="str">
            <v/>
          </cell>
          <cell r="AT1735" t="str">
            <v>ALI_43_SEG_14_</v>
          </cell>
          <cell r="AU1735">
            <v>1</v>
          </cell>
          <cell r="AV1735" t="str">
            <v>No Seleccionada</v>
          </cell>
        </row>
        <row r="1736">
          <cell r="A1736" t="b">
            <v>0</v>
          </cell>
          <cell r="B1736" t="str">
            <v>5to_Evento_973_V2_UT PAE Bogotá_17524368.xlsm</v>
          </cell>
          <cell r="C1736">
            <v>43</v>
          </cell>
          <cell r="D1736">
            <v>2090</v>
          </cell>
          <cell r="E1736" t="str">
            <v>UT PAE Bogotá 2020</v>
          </cell>
          <cell r="F1736">
            <v>266</v>
          </cell>
          <cell r="G1736" t="str">
            <v>FRUTA</v>
          </cell>
          <cell r="H1736" t="str">
            <v>43 : Mango Maduro.</v>
          </cell>
          <cell r="I1736">
            <v>15</v>
          </cell>
          <cell r="J1736" t="str">
            <v>Sitio 1 : CARRERA 127#22G-18 INT 4 - Sitio 2 : SIBERIA KM 7.5 CELTA, LOTE 159 - Sitio 3 : CARRERA 68B #10A-18 - Sitio 4 : CALLE 24F#101B-15 - Sitio 5 : CARRERA 65B#10A-87 - Sitio 6 : AUTO MEDE KM 1,5 P INDUS FLORIDA BOD 23 - Sitio 7 : CARRERA 71 A BIS # 63D-38 -</v>
          </cell>
          <cell r="K1736">
            <v>44835</v>
          </cell>
          <cell r="L1736">
            <v>1170</v>
          </cell>
          <cell r="M1736">
            <v>351</v>
          </cell>
          <cell r="N1736">
            <v>1257</v>
          </cell>
          <cell r="O1736">
            <v>0</v>
          </cell>
          <cell r="P1736">
            <v>661</v>
          </cell>
          <cell r="Q1736">
            <v>0</v>
          </cell>
          <cell r="R1736">
            <v>661</v>
          </cell>
          <cell r="S1736">
            <v>661</v>
          </cell>
          <cell r="T1736">
            <v>0</v>
          </cell>
          <cell r="U1736">
            <v>661</v>
          </cell>
          <cell r="V1736">
            <v>661</v>
          </cell>
          <cell r="W1736">
            <v>0</v>
          </cell>
          <cell r="X1736">
            <v>661</v>
          </cell>
          <cell r="Y1736">
            <v>0</v>
          </cell>
          <cell r="Z1736">
            <v>0</v>
          </cell>
          <cell r="AA1736">
            <v>0</v>
          </cell>
          <cell r="AB1736">
            <v>1836258</v>
          </cell>
          <cell r="AC1736" t="str">
            <v>Registro Valido</v>
          </cell>
          <cell r="AD1736">
            <v>661</v>
          </cell>
          <cell r="AE1736">
            <v>661</v>
          </cell>
          <cell r="AF1736">
            <v>661</v>
          </cell>
          <cell r="AG1736">
            <v>0</v>
          </cell>
          <cell r="AH1736">
            <v>644</v>
          </cell>
          <cell r="AI1736">
            <v>644</v>
          </cell>
          <cell r="AJ1736">
            <v>644</v>
          </cell>
          <cell r="AK1736">
            <v>0</v>
          </cell>
          <cell r="AM1736" t="str">
            <v>ALI_43_SEG_15</v>
          </cell>
          <cell r="AN1736" t="str">
            <v>ALI_43_SEG_15_VAL_1836258</v>
          </cell>
          <cell r="AO1736">
            <v>2</v>
          </cell>
          <cell r="AP1736">
            <v>1833480</v>
          </cell>
          <cell r="AQ1736" t="b">
            <v>0</v>
          </cell>
          <cell r="AR1736" t="str">
            <v/>
          </cell>
          <cell r="AS1736" t="str">
            <v/>
          </cell>
          <cell r="AT1736" t="str">
            <v>ALI_43_SEG_15_</v>
          </cell>
          <cell r="AU1736">
            <v>1</v>
          </cell>
          <cell r="AV1736" t="str">
            <v>No Seleccionada</v>
          </cell>
        </row>
        <row r="1737">
          <cell r="A1737" t="b">
            <v>0</v>
          </cell>
          <cell r="B1737" t="str">
            <v>5to_Evento_973_V2_UT PAE Bogotá_17524368.xlsm</v>
          </cell>
          <cell r="C1737">
            <v>22</v>
          </cell>
          <cell r="D1737">
            <v>2090</v>
          </cell>
          <cell r="E1737" t="str">
            <v>UT PAE Bogotá 2020</v>
          </cell>
          <cell r="F1737">
            <v>325</v>
          </cell>
          <cell r="G1737" t="str">
            <v>FRUTA</v>
          </cell>
          <cell r="H1737" t="str">
            <v>22 : Durazno.</v>
          </cell>
          <cell r="I1737">
            <v>1</v>
          </cell>
          <cell r="J1737" t="str">
            <v>Sitio 1 : CARRERA 127#22G-18 INT 4 - Sitio 2 : SIBERIA KM 7.5 CELTA, LOTE 159 - Sitio 3 : CARRERA 68B #10A-18 - Sitio 4 : CALLE 24F#101B-15 - Sitio 5 : CARRERA 65B#10A-87 - Sitio 6 : AUTO MEDE KM 1,5 P INDUS FLORIDA BOD 23 - Sitio 7 : CARRERA 71 A BIS # 63D-38 -</v>
          </cell>
          <cell r="K1737">
            <v>44835</v>
          </cell>
          <cell r="L1737">
            <v>0</v>
          </cell>
          <cell r="M1737">
            <v>8442</v>
          </cell>
          <cell r="N1737">
            <v>4552</v>
          </cell>
          <cell r="O1737">
            <v>405</v>
          </cell>
          <cell r="P1737">
            <v>0</v>
          </cell>
          <cell r="Q1737">
            <v>0</v>
          </cell>
          <cell r="R1737">
            <v>0</v>
          </cell>
          <cell r="S1737">
            <v>762</v>
          </cell>
          <cell r="T1737">
            <v>0</v>
          </cell>
          <cell r="U1737">
            <v>762</v>
          </cell>
          <cell r="V1737">
            <v>762</v>
          </cell>
          <cell r="W1737">
            <v>0</v>
          </cell>
          <cell r="X1737">
            <v>762</v>
          </cell>
          <cell r="Y1737">
            <v>762</v>
          </cell>
          <cell r="Z1737">
            <v>0</v>
          </cell>
          <cell r="AA1737">
            <v>762</v>
          </cell>
          <cell r="AB1737">
            <v>10210038</v>
          </cell>
          <cell r="AC1737" t="str">
            <v>Registro Valido</v>
          </cell>
          <cell r="AD1737">
            <v>0</v>
          </cell>
          <cell r="AE1737">
            <v>762</v>
          </cell>
          <cell r="AF1737">
            <v>762</v>
          </cell>
          <cell r="AG1737">
            <v>762</v>
          </cell>
          <cell r="AH1737">
            <v>0</v>
          </cell>
          <cell r="AI1737">
            <v>742</v>
          </cell>
          <cell r="AJ1737">
            <v>742</v>
          </cell>
          <cell r="AK1737">
            <v>742</v>
          </cell>
          <cell r="AM1737" t="str">
            <v>ALI_22_SEG_1</v>
          </cell>
          <cell r="AN1737" t="str">
            <v>ALI_22_SEG_1_VAL_10210038</v>
          </cell>
          <cell r="AO1737">
            <v>3</v>
          </cell>
          <cell r="AP1737">
            <v>10196639</v>
          </cell>
          <cell r="AQ1737" t="b">
            <v>0</v>
          </cell>
          <cell r="AR1737" t="str">
            <v/>
          </cell>
          <cell r="AS1737" t="str">
            <v/>
          </cell>
          <cell r="AT1737" t="str">
            <v>ALI_22_SEG_1_</v>
          </cell>
          <cell r="AU1737">
            <v>1</v>
          </cell>
          <cell r="AV1737" t="str">
            <v>No Seleccionada</v>
          </cell>
        </row>
        <row r="1738">
          <cell r="A1738" t="b">
            <v>0</v>
          </cell>
          <cell r="B1738" t="str">
            <v>5to_Evento_973_V2_UT PAE Bogotá_17524368.xlsm</v>
          </cell>
          <cell r="C1738">
            <v>22</v>
          </cell>
          <cell r="D1738">
            <v>2090</v>
          </cell>
          <cell r="E1738" t="str">
            <v>UT PAE Bogotá 2020</v>
          </cell>
          <cell r="F1738">
            <v>326</v>
          </cell>
          <cell r="G1738" t="str">
            <v>FRUTA</v>
          </cell>
          <cell r="H1738" t="str">
            <v>22 : Durazno.</v>
          </cell>
          <cell r="I1738">
            <v>2</v>
          </cell>
          <cell r="J1738" t="str">
            <v>Sitio 1 : CARRERA 127#22G-18 INT 4 - Sitio 2 : SIBERIA KM 7.5 CELTA, LOTE 159 - Sitio 3 : CARRERA 68B #10A-18 - Sitio 4 : CALLE 24F#101B-15 - Sitio 5 : CARRERA 65B#10A-87 - Sitio 6 : AUTO MEDE KM 1,5 P INDUS FLORIDA BOD 23 - Sitio 7 : CARRERA 71 A BIS # 63D-38 -</v>
          </cell>
          <cell r="K1738">
            <v>44835</v>
          </cell>
          <cell r="L1738">
            <v>0</v>
          </cell>
          <cell r="M1738">
            <v>8633</v>
          </cell>
          <cell r="N1738">
            <v>4654</v>
          </cell>
          <cell r="O1738">
            <v>414</v>
          </cell>
          <cell r="P1738">
            <v>0</v>
          </cell>
          <cell r="Q1738">
            <v>0</v>
          </cell>
          <cell r="R1738">
            <v>0</v>
          </cell>
          <cell r="S1738">
            <v>762</v>
          </cell>
          <cell r="T1738">
            <v>0</v>
          </cell>
          <cell r="U1738">
            <v>762</v>
          </cell>
          <cell r="V1738">
            <v>762</v>
          </cell>
          <cell r="W1738">
            <v>0</v>
          </cell>
          <cell r="X1738">
            <v>762</v>
          </cell>
          <cell r="Y1738">
            <v>762</v>
          </cell>
          <cell r="Z1738">
            <v>0</v>
          </cell>
          <cell r="AA1738">
            <v>762</v>
          </cell>
          <cell r="AB1738">
            <v>10440162</v>
          </cell>
          <cell r="AC1738" t="str">
            <v>Registro Valido</v>
          </cell>
          <cell r="AD1738">
            <v>0</v>
          </cell>
          <cell r="AE1738">
            <v>762</v>
          </cell>
          <cell r="AF1738">
            <v>762</v>
          </cell>
          <cell r="AG1738">
            <v>762</v>
          </cell>
          <cell r="AH1738">
            <v>0</v>
          </cell>
          <cell r="AI1738">
            <v>742</v>
          </cell>
          <cell r="AJ1738">
            <v>742</v>
          </cell>
          <cell r="AK1738">
            <v>742</v>
          </cell>
          <cell r="AL173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38" t="str">
            <v>ALI_22_SEG_2</v>
          </cell>
          <cell r="AN1738" t="str">
            <v>ALI_22_SEG_2_VAL_10440162</v>
          </cell>
          <cell r="AO1738">
            <v>1</v>
          </cell>
          <cell r="AP1738">
            <v>10440162</v>
          </cell>
          <cell r="AQ1738" t="b">
            <v>1</v>
          </cell>
          <cell r="AR1738" t="str">
            <v>Rechazado</v>
          </cell>
          <cell r="AS1738" t="str">
            <v/>
          </cell>
          <cell r="AT1738" t="str">
            <v>ALI_22_SEG_2_</v>
          </cell>
          <cell r="AU1738">
            <v>1</v>
          </cell>
          <cell r="AV1738" t="str">
            <v>No Seleccionada</v>
          </cell>
          <cell r="AW173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39">
          <cell r="A1739" t="b">
            <v>0</v>
          </cell>
          <cell r="B1739" t="str">
            <v>5to_Evento_973_V2_UT PAE Bogotá_17524368.xlsm</v>
          </cell>
          <cell r="C1739">
            <v>22</v>
          </cell>
          <cell r="D1739">
            <v>2090</v>
          </cell>
          <cell r="E1739" t="str">
            <v>UT PAE Bogotá 2020</v>
          </cell>
          <cell r="F1739">
            <v>327</v>
          </cell>
          <cell r="G1739" t="str">
            <v>FRUTA</v>
          </cell>
          <cell r="H1739" t="str">
            <v>22 : Durazno.</v>
          </cell>
          <cell r="I1739">
            <v>3</v>
          </cell>
          <cell r="J1739" t="str">
            <v>Sitio 1 : CARRERA 127#22G-18 INT 4 - Sitio 2 : SIBERIA KM 7.5 CELTA, LOTE 159 - Sitio 3 : CARRERA 68B #10A-18 - Sitio 4 : CALLE 24F#101B-15 - Sitio 5 : CARRERA 65B#10A-87 - Sitio 6 : AUTO MEDE KM 1,5 P INDUS FLORIDA BOD 23 - Sitio 7 : CARRERA 71 A BIS # 63D-38 -</v>
          </cell>
          <cell r="K1739">
            <v>44835</v>
          </cell>
          <cell r="L1739">
            <v>0</v>
          </cell>
          <cell r="M1739">
            <v>8582</v>
          </cell>
          <cell r="N1739">
            <v>4626</v>
          </cell>
          <cell r="O1739">
            <v>411</v>
          </cell>
          <cell r="P1739">
            <v>0</v>
          </cell>
          <cell r="Q1739">
            <v>0</v>
          </cell>
          <cell r="R1739">
            <v>0</v>
          </cell>
          <cell r="S1739">
            <v>762</v>
          </cell>
          <cell r="T1739">
            <v>0</v>
          </cell>
          <cell r="U1739">
            <v>762</v>
          </cell>
          <cell r="V1739">
            <v>762</v>
          </cell>
          <cell r="W1739">
            <v>0</v>
          </cell>
          <cell r="X1739">
            <v>762</v>
          </cell>
          <cell r="Y1739">
            <v>762</v>
          </cell>
          <cell r="Z1739">
            <v>0</v>
          </cell>
          <cell r="AA1739">
            <v>762</v>
          </cell>
          <cell r="AB1739">
            <v>10377678</v>
          </cell>
          <cell r="AC1739" t="str">
            <v>Registro Valido</v>
          </cell>
          <cell r="AD1739">
            <v>0</v>
          </cell>
          <cell r="AE1739">
            <v>762</v>
          </cell>
          <cell r="AF1739">
            <v>762</v>
          </cell>
          <cell r="AG1739">
            <v>762</v>
          </cell>
          <cell r="AH1739">
            <v>0</v>
          </cell>
          <cell r="AI1739">
            <v>742</v>
          </cell>
          <cell r="AJ1739">
            <v>742</v>
          </cell>
          <cell r="AK1739">
            <v>742</v>
          </cell>
          <cell r="AM1739" t="str">
            <v>ALI_22_SEG_3</v>
          </cell>
          <cell r="AN1739" t="str">
            <v>ALI_22_SEG_3_VAL_10377678</v>
          </cell>
          <cell r="AO1739">
            <v>2</v>
          </cell>
          <cell r="AP1739">
            <v>10364059</v>
          </cell>
          <cell r="AQ1739" t="b">
            <v>0</v>
          </cell>
          <cell r="AR1739" t="str">
            <v/>
          </cell>
          <cell r="AS1739" t="str">
            <v/>
          </cell>
          <cell r="AT1739" t="str">
            <v>ALI_22_SEG_3_</v>
          </cell>
          <cell r="AU1739">
            <v>1</v>
          </cell>
          <cell r="AV1739" t="str">
            <v>No Seleccionada</v>
          </cell>
        </row>
        <row r="1740">
          <cell r="A1740" t="b">
            <v>0</v>
          </cell>
          <cell r="B1740" t="str">
            <v>5to_Evento_973_V2_UT PAE Bogotá_17524368.xlsm</v>
          </cell>
          <cell r="C1740">
            <v>22</v>
          </cell>
          <cell r="D1740">
            <v>2090</v>
          </cell>
          <cell r="E1740" t="str">
            <v>UT PAE Bogotá 2020</v>
          </cell>
          <cell r="F1740">
            <v>328</v>
          </cell>
          <cell r="G1740" t="str">
            <v>FRUTA</v>
          </cell>
          <cell r="H1740" t="str">
            <v>22 : Durazno.</v>
          </cell>
          <cell r="I1740">
            <v>4</v>
          </cell>
          <cell r="J1740" t="str">
            <v>Sitio 1 : CARRERA 127#22G-18 INT 4 - Sitio 2 : SIBERIA KM 7.5 CELTA, LOTE 159 - Sitio 3 : CARRERA 68B #10A-18 - Sitio 4 : CALLE 24F#101B-15 - Sitio 5 : CARRERA 65B#10A-87 - Sitio 6 : AUTO MEDE KM 1,5 P INDUS FLORIDA BOD 23 - Sitio 7 : CARRERA 71 A BIS # 63D-38 -</v>
          </cell>
          <cell r="K1740">
            <v>44835</v>
          </cell>
          <cell r="L1740">
            <v>0</v>
          </cell>
          <cell r="M1740">
            <v>9143</v>
          </cell>
          <cell r="N1740">
            <v>4927</v>
          </cell>
          <cell r="O1740">
            <v>439</v>
          </cell>
          <cell r="P1740">
            <v>0</v>
          </cell>
          <cell r="Q1740">
            <v>0</v>
          </cell>
          <cell r="R1740">
            <v>0</v>
          </cell>
          <cell r="S1740">
            <v>762</v>
          </cell>
          <cell r="T1740">
            <v>0</v>
          </cell>
          <cell r="U1740">
            <v>762</v>
          </cell>
          <cell r="V1740">
            <v>762</v>
          </cell>
          <cell r="W1740">
            <v>0</v>
          </cell>
          <cell r="X1740">
            <v>762</v>
          </cell>
          <cell r="Y1740">
            <v>762</v>
          </cell>
          <cell r="Z1740">
            <v>0</v>
          </cell>
          <cell r="AA1740">
            <v>762</v>
          </cell>
          <cell r="AB1740">
            <v>11055858</v>
          </cell>
          <cell r="AC1740" t="str">
            <v>Registro Valido</v>
          </cell>
          <cell r="AD1740">
            <v>0</v>
          </cell>
          <cell r="AE1740">
            <v>762</v>
          </cell>
          <cell r="AF1740">
            <v>762</v>
          </cell>
          <cell r="AG1740">
            <v>762</v>
          </cell>
          <cell r="AH1740">
            <v>0</v>
          </cell>
          <cell r="AI1740">
            <v>742</v>
          </cell>
          <cell r="AJ1740">
            <v>742</v>
          </cell>
          <cell r="AK1740">
            <v>742</v>
          </cell>
          <cell r="AL1740"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40" t="str">
            <v>ALI_22_SEG_4</v>
          </cell>
          <cell r="AN1740" t="str">
            <v>ALI_22_SEG_4_VAL_11055858</v>
          </cell>
          <cell r="AO1740">
            <v>1</v>
          </cell>
          <cell r="AP1740">
            <v>11055858</v>
          </cell>
          <cell r="AQ1740" t="b">
            <v>1</v>
          </cell>
          <cell r="AR1740" t="str">
            <v>Rechazado</v>
          </cell>
          <cell r="AS1740" t="str">
            <v/>
          </cell>
          <cell r="AT1740" t="str">
            <v>ALI_22_SEG_4_</v>
          </cell>
          <cell r="AU1740">
            <v>1</v>
          </cell>
          <cell r="AV1740" t="str">
            <v>No Seleccionada</v>
          </cell>
          <cell r="AW1740"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41">
          <cell r="A1741" t="b">
            <v>0</v>
          </cell>
          <cell r="B1741" t="str">
            <v>5to_Evento_973_V2_UT PAE Bogotá_17524368.xlsm</v>
          </cell>
          <cell r="C1741">
            <v>22</v>
          </cell>
          <cell r="D1741">
            <v>2090</v>
          </cell>
          <cell r="E1741" t="str">
            <v>UT PAE Bogotá 2020</v>
          </cell>
          <cell r="F1741">
            <v>329</v>
          </cell>
          <cell r="G1741" t="str">
            <v>FRUTA</v>
          </cell>
          <cell r="H1741" t="str">
            <v>22 : Durazno.</v>
          </cell>
          <cell r="I1741">
            <v>5</v>
          </cell>
          <cell r="J1741" t="str">
            <v>Sitio 1 : CARRERA 127#22G-18 INT 4 - Sitio 2 : SIBERIA KM 7.5 CELTA, LOTE 159 - Sitio 3 : CARRERA 68B #10A-18 - Sitio 4 : CALLE 24F#101B-15 - Sitio 5 : CARRERA 65B#10A-87 - Sitio 6 : AUTO MEDE KM 1,5 P INDUS FLORIDA BOD 23 - Sitio 7 : CARRERA 71 A BIS # 63D-38 -</v>
          </cell>
          <cell r="K1741">
            <v>44835</v>
          </cell>
          <cell r="L1741">
            <v>0</v>
          </cell>
          <cell r="M1741">
            <v>8500</v>
          </cell>
          <cell r="N1741">
            <v>4582</v>
          </cell>
          <cell r="O1741">
            <v>407</v>
          </cell>
          <cell r="P1741">
            <v>0</v>
          </cell>
          <cell r="Q1741">
            <v>0</v>
          </cell>
          <cell r="R1741">
            <v>0</v>
          </cell>
          <cell r="S1741">
            <v>762</v>
          </cell>
          <cell r="T1741">
            <v>0</v>
          </cell>
          <cell r="U1741">
            <v>762</v>
          </cell>
          <cell r="V1741">
            <v>762</v>
          </cell>
          <cell r="W1741">
            <v>0</v>
          </cell>
          <cell r="X1741">
            <v>762</v>
          </cell>
          <cell r="Y1741">
            <v>762</v>
          </cell>
          <cell r="Z1741">
            <v>0</v>
          </cell>
          <cell r="AA1741">
            <v>762</v>
          </cell>
          <cell r="AB1741">
            <v>10278618</v>
          </cell>
          <cell r="AC1741" t="str">
            <v>Registro Valido</v>
          </cell>
          <cell r="AD1741">
            <v>0</v>
          </cell>
          <cell r="AE1741">
            <v>762</v>
          </cell>
          <cell r="AF1741">
            <v>762</v>
          </cell>
          <cell r="AG1741">
            <v>762</v>
          </cell>
          <cell r="AH1741">
            <v>0</v>
          </cell>
          <cell r="AI1741">
            <v>742</v>
          </cell>
          <cell r="AJ1741">
            <v>742</v>
          </cell>
          <cell r="AK1741">
            <v>742</v>
          </cell>
          <cell r="AM1741" t="str">
            <v>ALI_22_SEG_5</v>
          </cell>
          <cell r="AN1741" t="str">
            <v>ALI_22_SEG_5_VAL_10278618</v>
          </cell>
          <cell r="AO1741">
            <v>2</v>
          </cell>
          <cell r="AP1741">
            <v>10265129</v>
          </cell>
          <cell r="AQ1741" t="b">
            <v>0</v>
          </cell>
          <cell r="AR1741" t="str">
            <v/>
          </cell>
          <cell r="AS1741" t="str">
            <v/>
          </cell>
          <cell r="AT1741" t="str">
            <v>ALI_22_SEG_5_</v>
          </cell>
          <cell r="AU1741">
            <v>1</v>
          </cell>
          <cell r="AV1741" t="str">
            <v>No Seleccionada</v>
          </cell>
        </row>
        <row r="1742">
          <cell r="A1742" t="b">
            <v>0</v>
          </cell>
          <cell r="B1742" t="str">
            <v>5to_Evento_973_V2_UT PAE Bogotá_17524368.xlsm</v>
          </cell>
          <cell r="C1742">
            <v>22</v>
          </cell>
          <cell r="D1742">
            <v>2090</v>
          </cell>
          <cell r="E1742" t="str">
            <v>UT PAE Bogotá 2020</v>
          </cell>
          <cell r="F1742">
            <v>330</v>
          </cell>
          <cell r="G1742" t="str">
            <v>FRUTA</v>
          </cell>
          <cell r="H1742" t="str">
            <v>22 : Durazno.</v>
          </cell>
          <cell r="I1742">
            <v>6</v>
          </cell>
          <cell r="J1742" t="str">
            <v>Sitio 1 : CARRERA 127#22G-18 INT 4 - Sitio 2 : SIBERIA KM 7.5 CELTA, LOTE 159 - Sitio 3 : CARRERA 68B #10A-18 - Sitio 4 : CALLE 24F#101B-15 - Sitio 5 : CARRERA 65B#10A-87 - Sitio 6 : AUTO MEDE KM 1,5 P INDUS FLORIDA BOD 23 - Sitio 7 : CARRERA 71 A BIS # 63D-38 -</v>
          </cell>
          <cell r="K1742">
            <v>44835</v>
          </cell>
          <cell r="L1742">
            <v>0</v>
          </cell>
          <cell r="M1742">
            <v>9200</v>
          </cell>
          <cell r="N1742">
            <v>4958</v>
          </cell>
          <cell r="O1742">
            <v>441</v>
          </cell>
          <cell r="P1742">
            <v>0</v>
          </cell>
          <cell r="Q1742">
            <v>0</v>
          </cell>
          <cell r="R1742">
            <v>0</v>
          </cell>
          <cell r="S1742">
            <v>762</v>
          </cell>
          <cell r="T1742">
            <v>0</v>
          </cell>
          <cell r="U1742">
            <v>762</v>
          </cell>
          <cell r="V1742">
            <v>762</v>
          </cell>
          <cell r="W1742">
            <v>0</v>
          </cell>
          <cell r="X1742">
            <v>762</v>
          </cell>
          <cell r="Y1742">
            <v>762</v>
          </cell>
          <cell r="Z1742">
            <v>0</v>
          </cell>
          <cell r="AA1742">
            <v>762</v>
          </cell>
          <cell r="AB1742">
            <v>11124438</v>
          </cell>
          <cell r="AC1742" t="str">
            <v>Registro Valido</v>
          </cell>
          <cell r="AD1742">
            <v>0</v>
          </cell>
          <cell r="AE1742">
            <v>762</v>
          </cell>
          <cell r="AF1742">
            <v>762</v>
          </cell>
          <cell r="AG1742">
            <v>762</v>
          </cell>
          <cell r="AH1742">
            <v>0</v>
          </cell>
          <cell r="AI1742">
            <v>742</v>
          </cell>
          <cell r="AJ1742">
            <v>742</v>
          </cell>
          <cell r="AK1742">
            <v>742</v>
          </cell>
          <cell r="AL1742"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42" t="str">
            <v>ALI_22_SEG_6</v>
          </cell>
          <cell r="AN1742" t="str">
            <v>ALI_22_SEG_6_VAL_11124438</v>
          </cell>
          <cell r="AO1742">
            <v>1</v>
          </cell>
          <cell r="AP1742">
            <v>11124438</v>
          </cell>
          <cell r="AQ1742" t="b">
            <v>1</v>
          </cell>
          <cell r="AR1742" t="str">
            <v>Rechazado</v>
          </cell>
          <cell r="AS1742" t="str">
            <v/>
          </cell>
          <cell r="AT1742" t="str">
            <v>ALI_22_SEG_6_</v>
          </cell>
          <cell r="AU1742">
            <v>1</v>
          </cell>
          <cell r="AV1742" t="str">
            <v>No Seleccionada</v>
          </cell>
          <cell r="AW1742"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43">
          <cell r="A1743" t="b">
            <v>0</v>
          </cell>
          <cell r="B1743" t="str">
            <v>5to_Evento_973_V2_UT PAE Bogotá_17524368.xlsm</v>
          </cell>
          <cell r="C1743">
            <v>22</v>
          </cell>
          <cell r="D1743">
            <v>2090</v>
          </cell>
          <cell r="E1743" t="str">
            <v>UT PAE Bogotá 2020</v>
          </cell>
          <cell r="F1743">
            <v>331</v>
          </cell>
          <cell r="G1743" t="str">
            <v>FRUTA</v>
          </cell>
          <cell r="H1743" t="str">
            <v>22 : Durazno.</v>
          </cell>
          <cell r="I1743">
            <v>7</v>
          </cell>
          <cell r="J1743" t="str">
            <v>Sitio 1 : CARRERA 127#22G-18 INT 4 - Sitio 2 : SIBERIA KM 7.5 CELTA, LOTE 159 - Sitio 3 : CARRERA 68B #10A-18 - Sitio 4 : CALLE 24F#101B-15 - Sitio 5 : CARRERA 65B#10A-87 - Sitio 6 : AUTO MEDE KM 1,5 P INDUS FLORIDA BOD 23 - Sitio 7 : CARRERA 71 A BIS # 63D-38 -</v>
          </cell>
          <cell r="K1743">
            <v>44835</v>
          </cell>
          <cell r="L1743">
            <v>0</v>
          </cell>
          <cell r="M1743">
            <v>9395</v>
          </cell>
          <cell r="N1743">
            <v>5065</v>
          </cell>
          <cell r="O1743">
            <v>450</v>
          </cell>
          <cell r="P1743">
            <v>0</v>
          </cell>
          <cell r="Q1743">
            <v>0</v>
          </cell>
          <cell r="R1743">
            <v>0</v>
          </cell>
          <cell r="S1743">
            <v>762</v>
          </cell>
          <cell r="T1743">
            <v>0</v>
          </cell>
          <cell r="U1743">
            <v>762</v>
          </cell>
          <cell r="V1743">
            <v>762</v>
          </cell>
          <cell r="W1743">
            <v>0</v>
          </cell>
          <cell r="X1743">
            <v>762</v>
          </cell>
          <cell r="Y1743">
            <v>762</v>
          </cell>
          <cell r="Z1743">
            <v>0</v>
          </cell>
          <cell r="AA1743">
            <v>762</v>
          </cell>
          <cell r="AB1743">
            <v>11361420</v>
          </cell>
          <cell r="AC1743" t="str">
            <v>Registro Valido</v>
          </cell>
          <cell r="AD1743">
            <v>0</v>
          </cell>
          <cell r="AE1743">
            <v>762</v>
          </cell>
          <cell r="AF1743">
            <v>762</v>
          </cell>
          <cell r="AG1743">
            <v>762</v>
          </cell>
          <cell r="AH1743">
            <v>0</v>
          </cell>
          <cell r="AI1743">
            <v>742</v>
          </cell>
          <cell r="AJ1743">
            <v>742</v>
          </cell>
          <cell r="AK1743">
            <v>742</v>
          </cell>
          <cell r="AM1743" t="str">
            <v>ALI_22_SEG_7</v>
          </cell>
          <cell r="AN1743" t="str">
            <v>ALI_22_SEG_7_VAL_11361420</v>
          </cell>
          <cell r="AO1743">
            <v>2</v>
          </cell>
          <cell r="AP1743">
            <v>8850576</v>
          </cell>
          <cell r="AQ1743" t="b">
            <v>0</v>
          </cell>
          <cell r="AR1743" t="str">
            <v/>
          </cell>
          <cell r="AS1743" t="str">
            <v/>
          </cell>
          <cell r="AT1743" t="str">
            <v>ALI_22_SEG_7_</v>
          </cell>
          <cell r="AU1743">
            <v>1</v>
          </cell>
          <cell r="AV1743" t="str">
            <v>No Seleccionada</v>
          </cell>
        </row>
        <row r="1744">
          <cell r="A1744" t="b">
            <v>0</v>
          </cell>
          <cell r="B1744" t="str">
            <v>5to_Evento_973_V2_UT PAE Bogotá_17524368.xlsm</v>
          </cell>
          <cell r="C1744">
            <v>22</v>
          </cell>
          <cell r="D1744">
            <v>2090</v>
          </cell>
          <cell r="E1744" t="str">
            <v>UT PAE Bogotá 2020</v>
          </cell>
          <cell r="F1744">
            <v>332</v>
          </cell>
          <cell r="G1744" t="str">
            <v>FRUTA</v>
          </cell>
          <cell r="H1744" t="str">
            <v>22 : Durazno.</v>
          </cell>
          <cell r="I1744">
            <v>8</v>
          </cell>
          <cell r="J1744" t="str">
            <v>Sitio 1 : CARRERA 127#22G-18 INT 4 - Sitio 2 : SIBERIA KM 7.5 CELTA, LOTE 159 - Sitio 3 : CARRERA 68B #10A-18 - Sitio 4 : CALLE 24F#101B-15 - Sitio 5 : CARRERA 65B#10A-87 - Sitio 6 : AUTO MEDE KM 1,5 P INDUS FLORIDA BOD 23 - Sitio 7 : CARRERA 71 A BIS # 63D-38 -</v>
          </cell>
          <cell r="K1744">
            <v>44835</v>
          </cell>
          <cell r="L1744">
            <v>0</v>
          </cell>
          <cell r="M1744">
            <v>9067</v>
          </cell>
          <cell r="N1744">
            <v>4888</v>
          </cell>
          <cell r="O1744">
            <v>435</v>
          </cell>
          <cell r="P1744">
            <v>0</v>
          </cell>
          <cell r="Q1744">
            <v>0</v>
          </cell>
          <cell r="R1744">
            <v>0</v>
          </cell>
          <cell r="S1744">
            <v>762</v>
          </cell>
          <cell r="T1744">
            <v>0</v>
          </cell>
          <cell r="U1744">
            <v>762</v>
          </cell>
          <cell r="V1744">
            <v>762</v>
          </cell>
          <cell r="W1744">
            <v>0</v>
          </cell>
          <cell r="X1744">
            <v>762</v>
          </cell>
          <cell r="Y1744">
            <v>762</v>
          </cell>
          <cell r="Z1744">
            <v>0</v>
          </cell>
          <cell r="AA1744">
            <v>762</v>
          </cell>
          <cell r="AB1744">
            <v>10965180</v>
          </cell>
          <cell r="AC1744" t="str">
            <v>Registro Valido</v>
          </cell>
          <cell r="AD1744">
            <v>0</v>
          </cell>
          <cell r="AE1744">
            <v>762</v>
          </cell>
          <cell r="AF1744">
            <v>762</v>
          </cell>
          <cell r="AG1744">
            <v>762</v>
          </cell>
          <cell r="AH1744">
            <v>0</v>
          </cell>
          <cell r="AI1744">
            <v>742</v>
          </cell>
          <cell r="AJ1744">
            <v>742</v>
          </cell>
          <cell r="AK1744">
            <v>742</v>
          </cell>
          <cell r="AM1744" t="str">
            <v>ALI_22_SEG_8</v>
          </cell>
          <cell r="AN1744" t="str">
            <v>ALI_22_SEG_8_VAL_10965180</v>
          </cell>
          <cell r="AO1744">
            <v>2</v>
          </cell>
          <cell r="AP1744">
            <v>10950790</v>
          </cell>
          <cell r="AQ1744" t="b">
            <v>0</v>
          </cell>
          <cell r="AR1744" t="str">
            <v/>
          </cell>
          <cell r="AS1744" t="str">
            <v/>
          </cell>
          <cell r="AT1744" t="str">
            <v>ALI_22_SEG_8_</v>
          </cell>
          <cell r="AU1744">
            <v>1</v>
          </cell>
          <cell r="AV1744" t="str">
            <v>No Seleccionada</v>
          </cell>
        </row>
        <row r="1745">
          <cell r="A1745" t="b">
            <v>0</v>
          </cell>
          <cell r="B1745" t="str">
            <v>5to_Evento_973_V2_UT PAE Bogotá_17524368.xlsm</v>
          </cell>
          <cell r="C1745">
            <v>22</v>
          </cell>
          <cell r="D1745">
            <v>2090</v>
          </cell>
          <cell r="E1745" t="str">
            <v>UT PAE Bogotá 2020</v>
          </cell>
          <cell r="F1745">
            <v>333</v>
          </cell>
          <cell r="G1745" t="str">
            <v>FRUTA</v>
          </cell>
          <cell r="H1745" t="str">
            <v>22 : Durazno.</v>
          </cell>
          <cell r="I1745">
            <v>9</v>
          </cell>
          <cell r="J1745" t="str">
            <v>Sitio 1 : CARRERA 127#22G-18 INT 4 - Sitio 2 : SIBERIA KM 7.5 CELTA, LOTE 159 - Sitio 3 : CARRERA 68B #10A-18 - Sitio 4 : CALLE 24F#101B-15 - Sitio 5 : CARRERA 65B#10A-87 - Sitio 6 : AUTO MEDE KM 1,5 P INDUS FLORIDA BOD 23 - Sitio 7 : CARRERA 71 A BIS # 63D-38 -</v>
          </cell>
          <cell r="K1745">
            <v>44835</v>
          </cell>
          <cell r="L1745">
            <v>0</v>
          </cell>
          <cell r="M1745">
            <v>9164</v>
          </cell>
          <cell r="N1745">
            <v>4938</v>
          </cell>
          <cell r="O1745">
            <v>439</v>
          </cell>
          <cell r="P1745">
            <v>0</v>
          </cell>
          <cell r="Q1745">
            <v>0</v>
          </cell>
          <cell r="R1745">
            <v>0</v>
          </cell>
          <cell r="S1745">
            <v>762</v>
          </cell>
          <cell r="T1745">
            <v>0</v>
          </cell>
          <cell r="U1745">
            <v>762</v>
          </cell>
          <cell r="V1745">
            <v>762</v>
          </cell>
          <cell r="W1745">
            <v>0</v>
          </cell>
          <cell r="X1745">
            <v>762</v>
          </cell>
          <cell r="Y1745">
            <v>762</v>
          </cell>
          <cell r="Z1745">
            <v>0</v>
          </cell>
          <cell r="AA1745">
            <v>762</v>
          </cell>
          <cell r="AB1745">
            <v>11080242</v>
          </cell>
          <cell r="AC1745" t="str">
            <v>Registro Valido</v>
          </cell>
          <cell r="AD1745">
            <v>0</v>
          </cell>
          <cell r="AE1745">
            <v>762</v>
          </cell>
          <cell r="AF1745">
            <v>762</v>
          </cell>
          <cell r="AG1745">
            <v>762</v>
          </cell>
          <cell r="AH1745">
            <v>0</v>
          </cell>
          <cell r="AI1745">
            <v>742</v>
          </cell>
          <cell r="AJ1745">
            <v>742</v>
          </cell>
          <cell r="AK1745">
            <v>742</v>
          </cell>
          <cell r="AM1745" t="str">
            <v>ALI_22_SEG_9</v>
          </cell>
          <cell r="AN1745" t="str">
            <v>ALI_22_SEG_9_VAL_11080242</v>
          </cell>
          <cell r="AO1745">
            <v>2</v>
          </cell>
          <cell r="AP1745">
            <v>11065701</v>
          </cell>
          <cell r="AQ1745" t="b">
            <v>0</v>
          </cell>
          <cell r="AR1745" t="str">
            <v/>
          </cell>
          <cell r="AS1745" t="str">
            <v/>
          </cell>
          <cell r="AT1745" t="str">
            <v>ALI_22_SEG_9_</v>
          </cell>
          <cell r="AU1745">
            <v>1</v>
          </cell>
          <cell r="AV1745" t="str">
            <v>No Seleccionada</v>
          </cell>
        </row>
        <row r="1746">
          <cell r="A1746" t="b">
            <v>0</v>
          </cell>
          <cell r="B1746" t="str">
            <v>5to_Evento_973_V2_UT PAE Bogotá_17524368.xlsm</v>
          </cell>
          <cell r="C1746">
            <v>22</v>
          </cell>
          <cell r="D1746">
            <v>2090</v>
          </cell>
          <cell r="E1746" t="str">
            <v>UT PAE Bogotá 2020</v>
          </cell>
          <cell r="F1746">
            <v>334</v>
          </cell>
          <cell r="G1746" t="str">
            <v>FRUTA</v>
          </cell>
          <cell r="H1746" t="str">
            <v>22 : Durazno.</v>
          </cell>
          <cell r="I1746">
            <v>10</v>
          </cell>
          <cell r="J1746" t="str">
            <v>Sitio 1 : CARRERA 127#22G-18 INT 4 - Sitio 2 : SIBERIA KM 7.5 CELTA, LOTE 159 - Sitio 3 : CARRERA 68B #10A-18 - Sitio 4 : CALLE 24F#101B-15 - Sitio 5 : CARRERA 65B#10A-87 - Sitio 6 : AUTO MEDE KM 1,5 P INDUS FLORIDA BOD 23 - Sitio 7 : CARRERA 71 A BIS # 63D-38 -</v>
          </cell>
          <cell r="K1746">
            <v>44835</v>
          </cell>
          <cell r="L1746">
            <v>0</v>
          </cell>
          <cell r="M1746">
            <v>9179</v>
          </cell>
          <cell r="N1746">
            <v>4947</v>
          </cell>
          <cell r="O1746">
            <v>440</v>
          </cell>
          <cell r="P1746">
            <v>0</v>
          </cell>
          <cell r="Q1746">
            <v>0</v>
          </cell>
          <cell r="R1746">
            <v>0</v>
          </cell>
          <cell r="S1746">
            <v>762</v>
          </cell>
          <cell r="T1746">
            <v>0</v>
          </cell>
          <cell r="U1746">
            <v>762</v>
          </cell>
          <cell r="V1746">
            <v>762</v>
          </cell>
          <cell r="W1746">
            <v>0</v>
          </cell>
          <cell r="X1746">
            <v>762</v>
          </cell>
          <cell r="Y1746">
            <v>762</v>
          </cell>
          <cell r="Z1746">
            <v>0</v>
          </cell>
          <cell r="AA1746">
            <v>762</v>
          </cell>
          <cell r="AB1746">
            <v>11099292</v>
          </cell>
          <cell r="AC1746" t="str">
            <v>Registro Valido</v>
          </cell>
          <cell r="AD1746">
            <v>0</v>
          </cell>
          <cell r="AE1746">
            <v>762</v>
          </cell>
          <cell r="AF1746">
            <v>762</v>
          </cell>
          <cell r="AG1746">
            <v>762</v>
          </cell>
          <cell r="AH1746">
            <v>0</v>
          </cell>
          <cell r="AI1746">
            <v>742</v>
          </cell>
          <cell r="AJ1746">
            <v>742</v>
          </cell>
          <cell r="AK1746">
            <v>742</v>
          </cell>
          <cell r="AM1746" t="str">
            <v>ALI_22_SEG_10</v>
          </cell>
          <cell r="AN1746" t="str">
            <v>ALI_22_SEG_10_VAL_11099292</v>
          </cell>
          <cell r="AO1746">
            <v>2</v>
          </cell>
          <cell r="AP1746">
            <v>11084726</v>
          </cell>
          <cell r="AQ1746" t="b">
            <v>0</v>
          </cell>
          <cell r="AR1746" t="str">
            <v/>
          </cell>
          <cell r="AS1746" t="str">
            <v/>
          </cell>
          <cell r="AT1746" t="str">
            <v>ALI_22_SEG_10_</v>
          </cell>
          <cell r="AU1746">
            <v>1</v>
          </cell>
          <cell r="AV1746" t="str">
            <v>No Seleccionada</v>
          </cell>
        </row>
        <row r="1747">
          <cell r="A1747" t="b">
            <v>0</v>
          </cell>
          <cell r="B1747" t="str">
            <v>5to_Evento_973_V2_UT PAE Bogotá_17524368.xlsm</v>
          </cell>
          <cell r="C1747">
            <v>22</v>
          </cell>
          <cell r="D1747">
            <v>2090</v>
          </cell>
          <cell r="E1747" t="str">
            <v>UT PAE Bogotá 2020</v>
          </cell>
          <cell r="F1747">
            <v>335</v>
          </cell>
          <cell r="G1747" t="str">
            <v>FRUTA</v>
          </cell>
          <cell r="H1747" t="str">
            <v>22 : Durazno.</v>
          </cell>
          <cell r="I1747">
            <v>11</v>
          </cell>
          <cell r="J1747" t="str">
            <v>Sitio 1 : CARRERA 127#22G-18 INT 4 - Sitio 2 : SIBERIA KM 7.5 CELTA, LOTE 159 - Sitio 3 : CARRERA 68B #10A-18 - Sitio 4 : CALLE 24F#101B-15 - Sitio 5 : CARRERA 65B#10A-87 - Sitio 6 : AUTO MEDE KM 1,5 P INDUS FLORIDA BOD 23 - Sitio 7 : CARRERA 71 A BIS # 63D-38 -</v>
          </cell>
          <cell r="K1747">
            <v>44835</v>
          </cell>
          <cell r="L1747">
            <v>0</v>
          </cell>
          <cell r="M1747">
            <v>9039</v>
          </cell>
          <cell r="N1747">
            <v>4872</v>
          </cell>
          <cell r="O1747">
            <v>433</v>
          </cell>
          <cell r="P1747">
            <v>0</v>
          </cell>
          <cell r="Q1747">
            <v>0</v>
          </cell>
          <cell r="R1747">
            <v>0</v>
          </cell>
          <cell r="S1747">
            <v>762</v>
          </cell>
          <cell r="T1747">
            <v>0</v>
          </cell>
          <cell r="U1747">
            <v>762</v>
          </cell>
          <cell r="V1747">
            <v>762</v>
          </cell>
          <cell r="W1747">
            <v>0</v>
          </cell>
          <cell r="X1747">
            <v>762</v>
          </cell>
          <cell r="Y1747">
            <v>762</v>
          </cell>
          <cell r="Z1747">
            <v>0</v>
          </cell>
          <cell r="AA1747">
            <v>762</v>
          </cell>
          <cell r="AB1747">
            <v>10930128</v>
          </cell>
          <cell r="AC1747" t="str">
            <v>Registro Valido</v>
          </cell>
          <cell r="AD1747">
            <v>0</v>
          </cell>
          <cell r="AE1747">
            <v>762</v>
          </cell>
          <cell r="AF1747">
            <v>762</v>
          </cell>
          <cell r="AG1747">
            <v>762</v>
          </cell>
          <cell r="AH1747">
            <v>0</v>
          </cell>
          <cell r="AI1747">
            <v>742</v>
          </cell>
          <cell r="AJ1747">
            <v>742</v>
          </cell>
          <cell r="AK1747">
            <v>742</v>
          </cell>
          <cell r="AM1747" t="str">
            <v>ALI_22_SEG_11</v>
          </cell>
          <cell r="AN1747" t="str">
            <v>ALI_22_SEG_11_VAL_10930128</v>
          </cell>
          <cell r="AO1747">
            <v>2</v>
          </cell>
          <cell r="AP1747">
            <v>10915784</v>
          </cell>
          <cell r="AQ1747" t="b">
            <v>0</v>
          </cell>
          <cell r="AR1747" t="str">
            <v/>
          </cell>
          <cell r="AS1747" t="str">
            <v/>
          </cell>
          <cell r="AT1747" t="str">
            <v>ALI_22_SEG_11_</v>
          </cell>
          <cell r="AU1747">
            <v>1</v>
          </cell>
          <cell r="AV1747" t="str">
            <v>No Seleccionada</v>
          </cell>
        </row>
        <row r="1748">
          <cell r="A1748" t="b">
            <v>0</v>
          </cell>
          <cell r="B1748" t="str">
            <v>5to_Evento_973_V2_UT PAE Bogotá_17524368.xlsm</v>
          </cell>
          <cell r="C1748">
            <v>22</v>
          </cell>
          <cell r="D1748">
            <v>2090</v>
          </cell>
          <cell r="E1748" t="str">
            <v>UT PAE Bogotá 2020</v>
          </cell>
          <cell r="F1748">
            <v>336</v>
          </cell>
          <cell r="G1748" t="str">
            <v>FRUTA</v>
          </cell>
          <cell r="H1748" t="str">
            <v>22 : Durazno.</v>
          </cell>
          <cell r="I1748">
            <v>12</v>
          </cell>
          <cell r="J1748" t="str">
            <v>Sitio 1 : CARRERA 127#22G-18 INT 4 - Sitio 2 : SIBERIA KM 7.5 CELTA, LOTE 159 - Sitio 3 : CARRERA 68B #10A-18 - Sitio 4 : CALLE 24F#101B-15 - Sitio 5 : CARRERA 65B#10A-87 - Sitio 6 : AUTO MEDE KM 1,5 P INDUS FLORIDA BOD 23 - Sitio 7 : CARRERA 71 A BIS # 63D-38 -</v>
          </cell>
          <cell r="K1748">
            <v>44835</v>
          </cell>
          <cell r="L1748">
            <v>0</v>
          </cell>
          <cell r="M1748">
            <v>8202</v>
          </cell>
          <cell r="N1748">
            <v>4422</v>
          </cell>
          <cell r="O1748">
            <v>393</v>
          </cell>
          <cell r="P1748">
            <v>0</v>
          </cell>
          <cell r="Q1748">
            <v>0</v>
          </cell>
          <cell r="R1748">
            <v>0</v>
          </cell>
          <cell r="S1748">
            <v>762</v>
          </cell>
          <cell r="T1748">
            <v>0</v>
          </cell>
          <cell r="U1748">
            <v>762</v>
          </cell>
          <cell r="V1748">
            <v>762</v>
          </cell>
          <cell r="W1748">
            <v>0</v>
          </cell>
          <cell r="X1748">
            <v>762</v>
          </cell>
          <cell r="Y1748">
            <v>762</v>
          </cell>
          <cell r="Z1748">
            <v>0</v>
          </cell>
          <cell r="AA1748">
            <v>762</v>
          </cell>
          <cell r="AB1748">
            <v>9918954</v>
          </cell>
          <cell r="AC1748" t="str">
            <v>Registro Valido</v>
          </cell>
          <cell r="AD1748">
            <v>0</v>
          </cell>
          <cell r="AE1748">
            <v>762</v>
          </cell>
          <cell r="AF1748">
            <v>762</v>
          </cell>
          <cell r="AG1748">
            <v>762</v>
          </cell>
          <cell r="AH1748">
            <v>0</v>
          </cell>
          <cell r="AI1748">
            <v>742</v>
          </cell>
          <cell r="AJ1748">
            <v>742</v>
          </cell>
          <cell r="AK1748">
            <v>742</v>
          </cell>
          <cell r="AM1748" t="str">
            <v>ALI_22_SEG_12</v>
          </cell>
          <cell r="AN1748" t="str">
            <v>ALI_22_SEG_12_VAL_9918954</v>
          </cell>
          <cell r="AO1748">
            <v>3</v>
          </cell>
          <cell r="AP1748">
            <v>7726891.2000000002</v>
          </cell>
          <cell r="AQ1748" t="b">
            <v>0</v>
          </cell>
          <cell r="AR1748" t="str">
            <v/>
          </cell>
          <cell r="AS1748" t="str">
            <v/>
          </cell>
          <cell r="AT1748" t="str">
            <v>ALI_22_SEG_12_</v>
          </cell>
          <cell r="AU1748">
            <v>1</v>
          </cell>
          <cell r="AV1748" t="str">
            <v>No Seleccionada</v>
          </cell>
        </row>
        <row r="1749">
          <cell r="A1749" t="b">
            <v>0</v>
          </cell>
          <cell r="B1749" t="str">
            <v>5to_Evento_973_V2_UT PAE Bogotá_17524368.xlsm</v>
          </cell>
          <cell r="C1749">
            <v>22</v>
          </cell>
          <cell r="D1749">
            <v>2090</v>
          </cell>
          <cell r="E1749" t="str">
            <v>UT PAE Bogotá 2020</v>
          </cell>
          <cell r="F1749">
            <v>337</v>
          </cell>
          <cell r="G1749" t="str">
            <v>FRUTA</v>
          </cell>
          <cell r="H1749" t="str">
            <v>22 : Durazno.</v>
          </cell>
          <cell r="I1749">
            <v>13</v>
          </cell>
          <cell r="J1749" t="str">
            <v>Sitio 1 : CARRERA 127#22G-18 INT 4 - Sitio 2 : SIBERIA KM 7.5 CELTA, LOTE 159 - Sitio 3 : CARRERA 68B #10A-18 - Sitio 4 : CALLE 24F#101B-15 - Sitio 5 : CARRERA 65B#10A-87 - Sitio 6 : AUTO MEDE KM 1,5 P INDUS FLORIDA BOD 23 - Sitio 7 : CARRERA 71 A BIS # 63D-38 -</v>
          </cell>
          <cell r="K1749">
            <v>44835</v>
          </cell>
          <cell r="L1749">
            <v>0</v>
          </cell>
          <cell r="M1749">
            <v>8709</v>
          </cell>
          <cell r="N1749">
            <v>4694</v>
          </cell>
          <cell r="O1749">
            <v>417</v>
          </cell>
          <cell r="P1749">
            <v>0</v>
          </cell>
          <cell r="Q1749">
            <v>0</v>
          </cell>
          <cell r="R1749">
            <v>0</v>
          </cell>
          <cell r="S1749">
            <v>762</v>
          </cell>
          <cell r="T1749">
            <v>0</v>
          </cell>
          <cell r="U1749">
            <v>762</v>
          </cell>
          <cell r="V1749">
            <v>762</v>
          </cell>
          <cell r="W1749">
            <v>0</v>
          </cell>
          <cell r="X1749">
            <v>762</v>
          </cell>
          <cell r="Y1749">
            <v>762</v>
          </cell>
          <cell r="Z1749">
            <v>0</v>
          </cell>
          <cell r="AA1749">
            <v>762</v>
          </cell>
          <cell r="AB1749">
            <v>10530840</v>
          </cell>
          <cell r="AC1749" t="str">
            <v>Registro Valido</v>
          </cell>
          <cell r="AD1749">
            <v>0</v>
          </cell>
          <cell r="AE1749">
            <v>762</v>
          </cell>
          <cell r="AF1749">
            <v>762</v>
          </cell>
          <cell r="AG1749">
            <v>762</v>
          </cell>
          <cell r="AH1749">
            <v>0</v>
          </cell>
          <cell r="AI1749">
            <v>742</v>
          </cell>
          <cell r="AJ1749">
            <v>742</v>
          </cell>
          <cell r="AK1749">
            <v>742</v>
          </cell>
          <cell r="AM1749" t="str">
            <v>ALI_22_SEG_13</v>
          </cell>
          <cell r="AN1749" t="str">
            <v>ALI_22_SEG_13_VAL_10530840</v>
          </cell>
          <cell r="AO1749">
            <v>2</v>
          </cell>
          <cell r="AP1749">
            <v>10517020</v>
          </cell>
          <cell r="AQ1749" t="b">
            <v>0</v>
          </cell>
          <cell r="AR1749" t="str">
            <v/>
          </cell>
          <cell r="AS1749" t="str">
            <v/>
          </cell>
          <cell r="AT1749" t="str">
            <v>ALI_22_SEG_13_</v>
          </cell>
          <cell r="AU1749">
            <v>1</v>
          </cell>
          <cell r="AV1749" t="str">
            <v>No Seleccionada</v>
          </cell>
        </row>
        <row r="1750">
          <cell r="A1750" t="b">
            <v>0</v>
          </cell>
          <cell r="B1750" t="str">
            <v>5to_Evento_973_V2_UT PAE Bogotá_17524368.xlsm</v>
          </cell>
          <cell r="C1750">
            <v>22</v>
          </cell>
          <cell r="D1750">
            <v>2090</v>
          </cell>
          <cell r="E1750" t="str">
            <v>UT PAE Bogotá 2020</v>
          </cell>
          <cell r="F1750">
            <v>338</v>
          </cell>
          <cell r="G1750" t="str">
            <v>FRUTA</v>
          </cell>
          <cell r="H1750" t="str">
            <v>22 : Durazno.</v>
          </cell>
          <cell r="I1750">
            <v>14</v>
          </cell>
          <cell r="J1750" t="str">
            <v>Sitio 1 : CARRERA 127#22G-18 INT 4 - Sitio 2 : SIBERIA KM 7.5 CELTA, LOTE 159 - Sitio 3 : CARRERA 68B #10A-18 - Sitio 4 : CALLE 24F#101B-15 - Sitio 5 : CARRERA 65B#10A-87 - Sitio 6 : AUTO MEDE KM 1,5 P INDUS FLORIDA BOD 23 - Sitio 7 : CARRERA 71 A BIS # 63D-38 -</v>
          </cell>
          <cell r="K1750">
            <v>44835</v>
          </cell>
          <cell r="L1750">
            <v>0</v>
          </cell>
          <cell r="M1750">
            <v>8631</v>
          </cell>
          <cell r="N1750">
            <v>4651</v>
          </cell>
          <cell r="O1750">
            <v>414</v>
          </cell>
          <cell r="P1750">
            <v>0</v>
          </cell>
          <cell r="Q1750">
            <v>0</v>
          </cell>
          <cell r="R1750">
            <v>0</v>
          </cell>
          <cell r="S1750">
            <v>762</v>
          </cell>
          <cell r="T1750">
            <v>0</v>
          </cell>
          <cell r="U1750">
            <v>762</v>
          </cell>
          <cell r="V1750">
            <v>762</v>
          </cell>
          <cell r="W1750">
            <v>0</v>
          </cell>
          <cell r="X1750">
            <v>762</v>
          </cell>
          <cell r="Y1750">
            <v>762</v>
          </cell>
          <cell r="Z1750">
            <v>0</v>
          </cell>
          <cell r="AA1750">
            <v>762</v>
          </cell>
          <cell r="AB1750">
            <v>10436352</v>
          </cell>
          <cell r="AC1750" t="str">
            <v>Registro Valido</v>
          </cell>
          <cell r="AD1750">
            <v>0</v>
          </cell>
          <cell r="AE1750">
            <v>762</v>
          </cell>
          <cell r="AF1750">
            <v>762</v>
          </cell>
          <cell r="AG1750">
            <v>762</v>
          </cell>
          <cell r="AH1750">
            <v>0</v>
          </cell>
          <cell r="AI1750">
            <v>742</v>
          </cell>
          <cell r="AJ1750">
            <v>742</v>
          </cell>
          <cell r="AK1750">
            <v>742</v>
          </cell>
          <cell r="AM1750" t="str">
            <v>ALI_22_SEG_14</v>
          </cell>
          <cell r="AN1750" t="str">
            <v>ALI_22_SEG_14_VAL_10436352</v>
          </cell>
          <cell r="AO1750">
            <v>2</v>
          </cell>
          <cell r="AP1750">
            <v>10422656</v>
          </cell>
          <cell r="AQ1750" t="b">
            <v>0</v>
          </cell>
          <cell r="AR1750" t="str">
            <v/>
          </cell>
          <cell r="AS1750" t="str">
            <v/>
          </cell>
          <cell r="AT1750" t="str">
            <v>ALI_22_SEG_14_</v>
          </cell>
          <cell r="AU1750">
            <v>1</v>
          </cell>
          <cell r="AV1750" t="str">
            <v>No Seleccionada</v>
          </cell>
        </row>
        <row r="1751">
          <cell r="A1751" t="b">
            <v>0</v>
          </cell>
          <cell r="B1751" t="str">
            <v>5to_Evento_973_V2_UT PAE Bogotá_17524368.xlsm</v>
          </cell>
          <cell r="C1751">
            <v>22</v>
          </cell>
          <cell r="D1751">
            <v>2090</v>
          </cell>
          <cell r="E1751" t="str">
            <v>UT PAE Bogotá 2020</v>
          </cell>
          <cell r="F1751">
            <v>339</v>
          </cell>
          <cell r="G1751" t="str">
            <v>FRUTA</v>
          </cell>
          <cell r="H1751" t="str">
            <v>22 : Durazno.</v>
          </cell>
          <cell r="I1751">
            <v>15</v>
          </cell>
          <cell r="J1751" t="str">
            <v>Sitio 1 : CARRERA 127#22G-18 INT 4 - Sitio 2 : SIBERIA KM 7.5 CELTA, LOTE 159 - Sitio 3 : CARRERA 68B #10A-18 - Sitio 4 : CALLE 24F#101B-15 - Sitio 5 : CARRERA 65B#10A-87 - Sitio 6 : AUTO MEDE KM 1,5 P INDUS FLORIDA BOD 23 - Sitio 7 : CARRERA 71 A BIS # 63D-38 -</v>
          </cell>
          <cell r="K1751">
            <v>44835</v>
          </cell>
          <cell r="L1751">
            <v>0</v>
          </cell>
          <cell r="M1751">
            <v>8157</v>
          </cell>
          <cell r="N1751">
            <v>4397</v>
          </cell>
          <cell r="O1751">
            <v>392</v>
          </cell>
          <cell r="P1751">
            <v>0</v>
          </cell>
          <cell r="Q1751">
            <v>0</v>
          </cell>
          <cell r="R1751">
            <v>0</v>
          </cell>
          <cell r="S1751">
            <v>762</v>
          </cell>
          <cell r="T1751">
            <v>0</v>
          </cell>
          <cell r="U1751">
            <v>762</v>
          </cell>
          <cell r="V1751">
            <v>762</v>
          </cell>
          <cell r="W1751">
            <v>0</v>
          </cell>
          <cell r="X1751">
            <v>762</v>
          </cell>
          <cell r="Y1751">
            <v>762</v>
          </cell>
          <cell r="Z1751">
            <v>0</v>
          </cell>
          <cell r="AA1751">
            <v>762</v>
          </cell>
          <cell r="AB1751">
            <v>9864852</v>
          </cell>
          <cell r="AC1751" t="str">
            <v>Registro Valido</v>
          </cell>
          <cell r="AD1751">
            <v>0</v>
          </cell>
          <cell r="AE1751">
            <v>762</v>
          </cell>
          <cell r="AF1751">
            <v>762</v>
          </cell>
          <cell r="AG1751">
            <v>762</v>
          </cell>
          <cell r="AH1751">
            <v>0</v>
          </cell>
          <cell r="AI1751">
            <v>742</v>
          </cell>
          <cell r="AJ1751">
            <v>742</v>
          </cell>
          <cell r="AK1751">
            <v>742</v>
          </cell>
          <cell r="AM1751" t="str">
            <v>ALI_22_SEG_15</v>
          </cell>
          <cell r="AN1751" t="str">
            <v>ALI_22_SEG_15_VAL_9864852</v>
          </cell>
          <cell r="AO1751">
            <v>3</v>
          </cell>
          <cell r="AP1751">
            <v>9851906</v>
          </cell>
          <cell r="AQ1751" t="b">
            <v>0</v>
          </cell>
          <cell r="AR1751" t="str">
            <v/>
          </cell>
          <cell r="AS1751" t="str">
            <v/>
          </cell>
          <cell r="AT1751" t="str">
            <v>ALI_22_SEG_15_</v>
          </cell>
          <cell r="AU1751">
            <v>1</v>
          </cell>
          <cell r="AV1751" t="str">
            <v>No Seleccionada</v>
          </cell>
        </row>
        <row r="1752">
          <cell r="A1752" t="b">
            <v>0</v>
          </cell>
          <cell r="B1752" t="str">
            <v>5to_Evento_973_V2_UT PAE Bogotá_17524368.xlsm</v>
          </cell>
          <cell r="C1752">
            <v>46</v>
          </cell>
          <cell r="D1752">
            <v>2090</v>
          </cell>
          <cell r="E1752" t="str">
            <v>UT PAE Bogotá 2020</v>
          </cell>
          <cell r="F1752">
            <v>389</v>
          </cell>
          <cell r="G1752" t="str">
            <v>FRUTA</v>
          </cell>
          <cell r="H1752" t="str">
            <v>46 : Manzana Importada.</v>
          </cell>
          <cell r="I1752">
            <v>1</v>
          </cell>
          <cell r="J1752" t="str">
            <v>Sitio 1 : CARRERA 127#22G-18 INT 4 - Sitio 2 : SIBERIA KM 7.5 CELTA, LOTE 159 - Sitio 3 : CARRERA 68B #10A-18 - Sitio 4 : CALLE 24F#101B-15 - Sitio 5 : CARRERA 65B#10A-87 - Sitio 6 : AUTO MEDE KM 1,5 P INDUS FLORIDA BOD 23 - Sitio 7 : CARRERA 71 A BIS # 63D-38 -</v>
          </cell>
          <cell r="K1752">
            <v>44835</v>
          </cell>
          <cell r="L1752">
            <v>7438</v>
          </cell>
          <cell r="M1752">
            <v>9503</v>
          </cell>
          <cell r="N1752">
            <v>5083</v>
          </cell>
          <cell r="O1752">
            <v>453</v>
          </cell>
          <cell r="P1752">
            <v>968</v>
          </cell>
          <cell r="Q1752">
            <v>0</v>
          </cell>
          <cell r="R1752">
            <v>968</v>
          </cell>
          <cell r="S1752">
            <v>968</v>
          </cell>
          <cell r="T1752">
            <v>0</v>
          </cell>
          <cell r="U1752">
            <v>968</v>
          </cell>
          <cell r="V1752">
            <v>968</v>
          </cell>
          <cell r="W1752">
            <v>0</v>
          </cell>
          <cell r="X1752">
            <v>968</v>
          </cell>
          <cell r="Y1752">
            <v>968</v>
          </cell>
          <cell r="Z1752">
            <v>0</v>
          </cell>
          <cell r="AA1752">
            <v>968</v>
          </cell>
          <cell r="AB1752">
            <v>21757736</v>
          </cell>
          <cell r="AC1752" t="str">
            <v>Registro Valido</v>
          </cell>
          <cell r="AD1752">
            <v>968</v>
          </cell>
          <cell r="AE1752">
            <v>968</v>
          </cell>
          <cell r="AF1752">
            <v>968</v>
          </cell>
          <cell r="AG1752">
            <v>968</v>
          </cell>
          <cell r="AH1752">
            <v>941</v>
          </cell>
          <cell r="AI1752">
            <v>941</v>
          </cell>
          <cell r="AJ1752">
            <v>941</v>
          </cell>
          <cell r="AK1752">
            <v>941</v>
          </cell>
          <cell r="AM1752" t="str">
            <v>ALI_46_SEG_1</v>
          </cell>
          <cell r="AN1752" t="str">
            <v>ALI_46_SEG_1_VAL_21757736</v>
          </cell>
          <cell r="AO1752">
            <v>3</v>
          </cell>
          <cell r="AP1752">
            <v>20431143.460000001</v>
          </cell>
          <cell r="AQ1752" t="b">
            <v>0</v>
          </cell>
          <cell r="AR1752" t="str">
            <v/>
          </cell>
          <cell r="AS1752" t="str">
            <v/>
          </cell>
          <cell r="AT1752" t="str">
            <v>ALI_46_SEG_1_</v>
          </cell>
          <cell r="AU1752">
            <v>1</v>
          </cell>
          <cell r="AV1752" t="str">
            <v>No Seleccionada</v>
          </cell>
        </row>
        <row r="1753">
          <cell r="A1753" t="b">
            <v>0</v>
          </cell>
          <cell r="B1753" t="str">
            <v>5to_Evento_973_V2_UT PAE Bogotá_17524368.xlsm</v>
          </cell>
          <cell r="C1753">
            <v>46</v>
          </cell>
          <cell r="D1753">
            <v>2090</v>
          </cell>
          <cell r="E1753" t="str">
            <v>UT PAE Bogotá 2020</v>
          </cell>
          <cell r="F1753">
            <v>390</v>
          </cell>
          <cell r="G1753" t="str">
            <v>FRUTA</v>
          </cell>
          <cell r="H1753" t="str">
            <v>46 : Manzana Importada.</v>
          </cell>
          <cell r="I1753">
            <v>2</v>
          </cell>
          <cell r="J1753" t="str">
            <v>Sitio 1 : CARRERA 127#22G-18 INT 4 - Sitio 2 : SIBERIA KM 7.5 CELTA, LOTE 159 - Sitio 3 : CARRERA 68B #10A-18 - Sitio 4 : CALLE 24F#101B-15 - Sitio 5 : CARRERA 65B#10A-87 - Sitio 6 : AUTO MEDE KM 1,5 P INDUS FLORIDA BOD 23 - Sitio 7 : CARRERA 71 A BIS # 63D-38 -</v>
          </cell>
          <cell r="K1753">
            <v>44835</v>
          </cell>
          <cell r="L1753">
            <v>7607</v>
          </cell>
          <cell r="M1753">
            <v>9718</v>
          </cell>
          <cell r="N1753">
            <v>5198</v>
          </cell>
          <cell r="O1753">
            <v>464</v>
          </cell>
          <cell r="P1753">
            <v>968</v>
          </cell>
          <cell r="Q1753">
            <v>0</v>
          </cell>
          <cell r="R1753">
            <v>968</v>
          </cell>
          <cell r="S1753">
            <v>968</v>
          </cell>
          <cell r="T1753">
            <v>0</v>
          </cell>
          <cell r="U1753">
            <v>968</v>
          </cell>
          <cell r="V1753">
            <v>968</v>
          </cell>
          <cell r="W1753">
            <v>0</v>
          </cell>
          <cell r="X1753">
            <v>968</v>
          </cell>
          <cell r="Y1753">
            <v>968</v>
          </cell>
          <cell r="Z1753">
            <v>0</v>
          </cell>
          <cell r="AA1753">
            <v>968</v>
          </cell>
          <cell r="AB1753">
            <v>22251416</v>
          </cell>
          <cell r="AC1753" t="str">
            <v>Registro Valido</v>
          </cell>
          <cell r="AD1753">
            <v>968</v>
          </cell>
          <cell r="AE1753">
            <v>968</v>
          </cell>
          <cell r="AF1753">
            <v>968</v>
          </cell>
          <cell r="AG1753">
            <v>968</v>
          </cell>
          <cell r="AH1753">
            <v>941</v>
          </cell>
          <cell r="AI1753">
            <v>941</v>
          </cell>
          <cell r="AJ1753">
            <v>941</v>
          </cell>
          <cell r="AK1753">
            <v>941</v>
          </cell>
          <cell r="AM1753" t="str">
            <v>ALI_46_SEG_2</v>
          </cell>
          <cell r="AN1753" t="str">
            <v>ALI_46_SEG_2_VAL_22251416</v>
          </cell>
          <cell r="AO1753">
            <v>2</v>
          </cell>
          <cell r="AP1753">
            <v>20672438.969999999</v>
          </cell>
          <cell r="AQ1753" t="b">
            <v>0</v>
          </cell>
          <cell r="AR1753" t="str">
            <v/>
          </cell>
          <cell r="AS1753" t="str">
            <v/>
          </cell>
          <cell r="AT1753" t="str">
            <v>ALI_46_SEG_2_</v>
          </cell>
          <cell r="AU1753">
            <v>1</v>
          </cell>
          <cell r="AV1753" t="str">
            <v>No Seleccionada</v>
          </cell>
        </row>
        <row r="1754">
          <cell r="A1754" t="b">
            <v>0</v>
          </cell>
          <cell r="B1754" t="str">
            <v>5to_Evento_973_V2_UT PAE Bogotá_17524368.xlsm</v>
          </cell>
          <cell r="C1754">
            <v>46</v>
          </cell>
          <cell r="D1754">
            <v>2090</v>
          </cell>
          <cell r="E1754" t="str">
            <v>UT PAE Bogotá 2020</v>
          </cell>
          <cell r="F1754">
            <v>391</v>
          </cell>
          <cell r="G1754" t="str">
            <v>FRUTA</v>
          </cell>
          <cell r="H1754" t="str">
            <v>46 : Manzana Importada.</v>
          </cell>
          <cell r="I1754">
            <v>3</v>
          </cell>
          <cell r="J1754" t="str">
            <v>Sitio 1 : CARRERA 127#22G-18 INT 4 - Sitio 2 : SIBERIA KM 7.5 CELTA, LOTE 159 - Sitio 3 : CARRERA 68B #10A-18 - Sitio 4 : CALLE 24F#101B-15 - Sitio 5 : CARRERA 65B#10A-87 - Sitio 6 : AUTO MEDE KM 1,5 P INDUS FLORIDA BOD 23 - Sitio 7 : CARRERA 71 A BIS # 63D-38 -</v>
          </cell>
          <cell r="K1754">
            <v>44835</v>
          </cell>
          <cell r="L1754">
            <v>7608</v>
          </cell>
          <cell r="M1754">
            <v>9718</v>
          </cell>
          <cell r="N1754">
            <v>5194</v>
          </cell>
          <cell r="O1754">
            <v>463</v>
          </cell>
          <cell r="P1754">
            <v>968</v>
          </cell>
          <cell r="Q1754">
            <v>0</v>
          </cell>
          <cell r="R1754">
            <v>968</v>
          </cell>
          <cell r="S1754">
            <v>968</v>
          </cell>
          <cell r="T1754">
            <v>0</v>
          </cell>
          <cell r="U1754">
            <v>968</v>
          </cell>
          <cell r="V1754">
            <v>968</v>
          </cell>
          <cell r="W1754">
            <v>0</v>
          </cell>
          <cell r="X1754">
            <v>968</v>
          </cell>
          <cell r="Y1754">
            <v>968</v>
          </cell>
          <cell r="Z1754">
            <v>0</v>
          </cell>
          <cell r="AA1754">
            <v>968</v>
          </cell>
          <cell r="AB1754">
            <v>22247544</v>
          </cell>
          <cell r="AC1754" t="str">
            <v>Registro Valido</v>
          </cell>
          <cell r="AD1754">
            <v>968</v>
          </cell>
          <cell r="AE1754">
            <v>968</v>
          </cell>
          <cell r="AF1754">
            <v>968</v>
          </cell>
          <cell r="AG1754">
            <v>968</v>
          </cell>
          <cell r="AH1754">
            <v>941</v>
          </cell>
          <cell r="AI1754">
            <v>941</v>
          </cell>
          <cell r="AJ1754">
            <v>941</v>
          </cell>
          <cell r="AK1754">
            <v>941</v>
          </cell>
          <cell r="AM1754" t="str">
            <v>ALI_46_SEG_3</v>
          </cell>
          <cell r="AN1754" t="str">
            <v>ALI_46_SEG_3_VAL_22247544</v>
          </cell>
          <cell r="AO1754">
            <v>3</v>
          </cell>
          <cell r="AP1754">
            <v>19557613.680000003</v>
          </cell>
          <cell r="AQ1754" t="b">
            <v>0</v>
          </cell>
          <cell r="AR1754" t="str">
            <v/>
          </cell>
          <cell r="AS1754" t="str">
            <v/>
          </cell>
          <cell r="AT1754" t="str">
            <v>ALI_46_SEG_3_</v>
          </cell>
          <cell r="AU1754">
            <v>1</v>
          </cell>
          <cell r="AV1754" t="str">
            <v>No Seleccionada</v>
          </cell>
        </row>
        <row r="1755">
          <cell r="A1755" t="b">
            <v>0</v>
          </cell>
          <cell r="B1755" t="str">
            <v>5to_Evento_973_V2_UT PAE Bogotá_17524368.xlsm</v>
          </cell>
          <cell r="C1755">
            <v>46</v>
          </cell>
          <cell r="D1755">
            <v>2090</v>
          </cell>
          <cell r="E1755" t="str">
            <v>UT PAE Bogotá 2020</v>
          </cell>
          <cell r="F1755">
            <v>392</v>
          </cell>
          <cell r="G1755" t="str">
            <v>FRUTA</v>
          </cell>
          <cell r="H1755" t="str">
            <v>46 : Manzana Importada.</v>
          </cell>
          <cell r="I1755">
            <v>4</v>
          </cell>
          <cell r="J1755" t="str">
            <v>Sitio 1 : CARRERA 127#22G-18 INT 4 - Sitio 2 : SIBERIA KM 7.5 CELTA, LOTE 159 - Sitio 3 : CARRERA 68B #10A-18 - Sitio 4 : CALLE 24F#101B-15 - Sitio 5 : CARRERA 65B#10A-87 - Sitio 6 : AUTO MEDE KM 1,5 P INDUS FLORIDA BOD 23 - Sitio 7 : CARRERA 71 A BIS # 63D-38 -</v>
          </cell>
          <cell r="K1755">
            <v>44835</v>
          </cell>
          <cell r="L1755">
            <v>8105</v>
          </cell>
          <cell r="M1755">
            <v>10353</v>
          </cell>
          <cell r="N1755">
            <v>5535</v>
          </cell>
          <cell r="O1755">
            <v>495</v>
          </cell>
          <cell r="P1755">
            <v>968</v>
          </cell>
          <cell r="Q1755">
            <v>0</v>
          </cell>
          <cell r="R1755">
            <v>968</v>
          </cell>
          <cell r="S1755">
            <v>968</v>
          </cell>
          <cell r="T1755">
            <v>0</v>
          </cell>
          <cell r="U1755">
            <v>968</v>
          </cell>
          <cell r="V1755">
            <v>968</v>
          </cell>
          <cell r="W1755">
            <v>0</v>
          </cell>
          <cell r="X1755">
            <v>968</v>
          </cell>
          <cell r="Y1755">
            <v>968</v>
          </cell>
          <cell r="Z1755">
            <v>0</v>
          </cell>
          <cell r="AA1755">
            <v>968</v>
          </cell>
          <cell r="AB1755">
            <v>23704384</v>
          </cell>
          <cell r="AC1755" t="str">
            <v>Registro Valido</v>
          </cell>
          <cell r="AD1755">
            <v>968</v>
          </cell>
          <cell r="AE1755">
            <v>968</v>
          </cell>
          <cell r="AF1755">
            <v>968</v>
          </cell>
          <cell r="AG1755">
            <v>968</v>
          </cell>
          <cell r="AH1755">
            <v>941</v>
          </cell>
          <cell r="AI1755">
            <v>941</v>
          </cell>
          <cell r="AJ1755">
            <v>941</v>
          </cell>
          <cell r="AK1755">
            <v>941</v>
          </cell>
          <cell r="AM1755" t="str">
            <v>ALI_46_SEG_4</v>
          </cell>
          <cell r="AN1755" t="str">
            <v>ALI_46_SEG_4_VAL_23704384</v>
          </cell>
          <cell r="AO1755">
            <v>2</v>
          </cell>
          <cell r="AP1755">
            <v>21311906.399999999</v>
          </cell>
          <cell r="AQ1755" t="b">
            <v>0</v>
          </cell>
          <cell r="AR1755" t="str">
            <v/>
          </cell>
          <cell r="AS1755" t="str">
            <v/>
          </cell>
          <cell r="AT1755" t="str">
            <v>ALI_46_SEG_4_</v>
          </cell>
          <cell r="AU1755">
            <v>1</v>
          </cell>
          <cell r="AV1755" t="str">
            <v>No Seleccionada</v>
          </cell>
        </row>
        <row r="1756">
          <cell r="A1756" t="b">
            <v>0</v>
          </cell>
          <cell r="B1756" t="str">
            <v>5to_Evento_973_V2_UT PAE Bogotá_17524368.xlsm</v>
          </cell>
          <cell r="C1756">
            <v>46</v>
          </cell>
          <cell r="D1756">
            <v>2090</v>
          </cell>
          <cell r="E1756" t="str">
            <v>UT PAE Bogotá 2020</v>
          </cell>
          <cell r="F1756">
            <v>393</v>
          </cell>
          <cell r="G1756" t="str">
            <v>FRUTA</v>
          </cell>
          <cell r="H1756" t="str">
            <v>46 : Manzana Importada.</v>
          </cell>
          <cell r="I1756">
            <v>5</v>
          </cell>
          <cell r="J1756" t="str">
            <v>Sitio 1 : CARRERA 127#22G-18 INT 4 - Sitio 2 : SIBERIA KM 7.5 CELTA, LOTE 159 - Sitio 3 : CARRERA 68B #10A-18 - Sitio 4 : CALLE 24F#101B-15 - Sitio 5 : CARRERA 65B#10A-87 - Sitio 6 : AUTO MEDE KM 1,5 P INDUS FLORIDA BOD 23 - Sitio 7 : CARRERA 71 A BIS # 63D-38 -</v>
          </cell>
          <cell r="K1756">
            <v>44835</v>
          </cell>
          <cell r="L1756">
            <v>7533</v>
          </cell>
          <cell r="M1756">
            <v>9626</v>
          </cell>
          <cell r="N1756">
            <v>5146</v>
          </cell>
          <cell r="O1756">
            <v>459</v>
          </cell>
          <cell r="P1756">
            <v>968</v>
          </cell>
          <cell r="Q1756">
            <v>0</v>
          </cell>
          <cell r="R1756">
            <v>968</v>
          </cell>
          <cell r="S1756">
            <v>968</v>
          </cell>
          <cell r="T1756">
            <v>0</v>
          </cell>
          <cell r="U1756">
            <v>968</v>
          </cell>
          <cell r="V1756">
            <v>968</v>
          </cell>
          <cell r="W1756">
            <v>0</v>
          </cell>
          <cell r="X1756">
            <v>968</v>
          </cell>
          <cell r="Y1756">
            <v>968</v>
          </cell>
          <cell r="Z1756">
            <v>0</v>
          </cell>
          <cell r="AA1756">
            <v>968</v>
          </cell>
          <cell r="AB1756">
            <v>22035552</v>
          </cell>
          <cell r="AC1756" t="str">
            <v>Registro Valido</v>
          </cell>
          <cell r="AD1756">
            <v>968</v>
          </cell>
          <cell r="AE1756">
            <v>968</v>
          </cell>
          <cell r="AF1756">
            <v>968</v>
          </cell>
          <cell r="AG1756">
            <v>968</v>
          </cell>
          <cell r="AH1756">
            <v>941</v>
          </cell>
          <cell r="AI1756">
            <v>941</v>
          </cell>
          <cell r="AJ1756">
            <v>941</v>
          </cell>
          <cell r="AK1756">
            <v>941</v>
          </cell>
          <cell r="AM1756" t="str">
            <v>ALI_46_SEG_5</v>
          </cell>
          <cell r="AN1756" t="str">
            <v>ALI_46_SEG_5_VAL_22035552</v>
          </cell>
          <cell r="AO1756">
            <v>3</v>
          </cell>
          <cell r="AP1756">
            <v>19371253.440000001</v>
          </cell>
          <cell r="AQ1756" t="b">
            <v>0</v>
          </cell>
          <cell r="AR1756" t="str">
            <v/>
          </cell>
          <cell r="AS1756" t="str">
            <v/>
          </cell>
          <cell r="AT1756" t="str">
            <v>ALI_46_SEG_5_</v>
          </cell>
          <cell r="AU1756">
            <v>1</v>
          </cell>
          <cell r="AV1756" t="str">
            <v>No Seleccionada</v>
          </cell>
        </row>
        <row r="1757">
          <cell r="A1757" t="b">
            <v>0</v>
          </cell>
          <cell r="B1757" t="str">
            <v>5to_Evento_973_V2_UT PAE Bogotá_17524368.xlsm</v>
          </cell>
          <cell r="C1757">
            <v>46</v>
          </cell>
          <cell r="D1757">
            <v>2090</v>
          </cell>
          <cell r="E1757" t="str">
            <v>UT PAE Bogotá 2020</v>
          </cell>
          <cell r="F1757">
            <v>394</v>
          </cell>
          <cell r="G1757" t="str">
            <v>FRUTA</v>
          </cell>
          <cell r="H1757" t="str">
            <v>46 : Manzana Importada.</v>
          </cell>
          <cell r="I1757">
            <v>8</v>
          </cell>
          <cell r="J1757" t="str">
            <v>Sitio 1 : CARRERA 127#22G-18 INT 4 - Sitio 2 : SIBERIA KM 7.5 CELTA, LOTE 159 - Sitio 3 : CARRERA 68B #10A-18 - Sitio 4 : CALLE 24F#101B-15 - Sitio 5 : CARRERA 65B#10A-87 - Sitio 6 : AUTO MEDE KM 1,5 P INDUS FLORIDA BOD 23 - Sitio 7 : CARRERA 71 A BIS # 63D-38 -</v>
          </cell>
          <cell r="K1757">
            <v>44835</v>
          </cell>
          <cell r="L1757">
            <v>7125</v>
          </cell>
          <cell r="M1757">
            <v>9122</v>
          </cell>
          <cell r="N1757">
            <v>4903</v>
          </cell>
          <cell r="O1757">
            <v>446</v>
          </cell>
          <cell r="P1757">
            <v>968</v>
          </cell>
          <cell r="Q1757">
            <v>0</v>
          </cell>
          <cell r="R1757">
            <v>968</v>
          </cell>
          <cell r="S1757">
            <v>968</v>
          </cell>
          <cell r="T1757">
            <v>0</v>
          </cell>
          <cell r="U1757">
            <v>968</v>
          </cell>
          <cell r="V1757">
            <v>968</v>
          </cell>
          <cell r="W1757">
            <v>0</v>
          </cell>
          <cell r="X1757">
            <v>968</v>
          </cell>
          <cell r="Y1757">
            <v>968</v>
          </cell>
          <cell r="Z1757">
            <v>0</v>
          </cell>
          <cell r="AA1757">
            <v>968</v>
          </cell>
          <cell r="AB1757">
            <v>20904928</v>
          </cell>
          <cell r="AC1757" t="str">
            <v>Registro Valido</v>
          </cell>
          <cell r="AD1757">
            <v>968</v>
          </cell>
          <cell r="AE1757">
            <v>968</v>
          </cell>
          <cell r="AF1757">
            <v>968</v>
          </cell>
          <cell r="AG1757">
            <v>968</v>
          </cell>
          <cell r="AH1757">
            <v>941</v>
          </cell>
          <cell r="AI1757">
            <v>941</v>
          </cell>
          <cell r="AJ1757">
            <v>941</v>
          </cell>
          <cell r="AK1757">
            <v>941</v>
          </cell>
          <cell r="AM1757" t="str">
            <v>ALI_46_SEG_8</v>
          </cell>
          <cell r="AN1757" t="str">
            <v>ALI_46_SEG_8_VAL_20904928</v>
          </cell>
          <cell r="AO1757">
            <v>3</v>
          </cell>
          <cell r="AP1757">
            <v>17750832.199999999</v>
          </cell>
          <cell r="AQ1757" t="b">
            <v>0</v>
          </cell>
          <cell r="AR1757" t="str">
            <v/>
          </cell>
          <cell r="AS1757" t="str">
            <v/>
          </cell>
          <cell r="AT1757" t="str">
            <v>ALI_46_SEG_8_</v>
          </cell>
          <cell r="AU1757">
            <v>1</v>
          </cell>
          <cell r="AV1757" t="str">
            <v>No Seleccionada</v>
          </cell>
        </row>
        <row r="1758">
          <cell r="A1758" t="b">
            <v>0</v>
          </cell>
          <cell r="B1758" t="str">
            <v>5to_Evento_973_V2_UT PAE Bogotá_17524368.xlsm</v>
          </cell>
          <cell r="C1758">
            <v>46</v>
          </cell>
          <cell r="D1758">
            <v>2090</v>
          </cell>
          <cell r="E1758" t="str">
            <v>UT PAE Bogotá 2020</v>
          </cell>
          <cell r="F1758">
            <v>395</v>
          </cell>
          <cell r="G1758" t="str">
            <v>FRUTA</v>
          </cell>
          <cell r="H1758" t="str">
            <v>46 : Manzana Importada.</v>
          </cell>
          <cell r="I1758">
            <v>12</v>
          </cell>
          <cell r="J1758" t="str">
            <v>Sitio 1 : CARRERA 127#22G-18 INT 4 - Sitio 2 : SIBERIA KM 7.5 CELTA, LOTE 159 - Sitio 3 : CARRERA 68B #10A-18 - Sitio 4 : CALLE 24F#101B-15 - Sitio 5 : CARRERA 65B#10A-87 - Sitio 6 : AUTO MEDE KM 1,5 P INDUS FLORIDA BOD 23 - Sitio 7 : CARRERA 71 A BIS # 63D-38 -</v>
          </cell>
          <cell r="K1758">
            <v>44835</v>
          </cell>
          <cell r="L1758">
            <v>6445</v>
          </cell>
          <cell r="M1758">
            <v>8252</v>
          </cell>
          <cell r="N1758">
            <v>4434</v>
          </cell>
          <cell r="O1758">
            <v>403</v>
          </cell>
          <cell r="P1758">
            <v>968</v>
          </cell>
          <cell r="Q1758">
            <v>0</v>
          </cell>
          <cell r="R1758">
            <v>968</v>
          </cell>
          <cell r="S1758">
            <v>968</v>
          </cell>
          <cell r="T1758">
            <v>0</v>
          </cell>
          <cell r="U1758">
            <v>968</v>
          </cell>
          <cell r="V1758">
            <v>968</v>
          </cell>
          <cell r="W1758">
            <v>0</v>
          </cell>
          <cell r="X1758">
            <v>968</v>
          </cell>
          <cell r="Y1758">
            <v>968</v>
          </cell>
          <cell r="Z1758">
            <v>0</v>
          </cell>
          <cell r="AA1758">
            <v>968</v>
          </cell>
          <cell r="AB1758">
            <v>18908912</v>
          </cell>
          <cell r="AC1758" t="str">
            <v>Registro Valido</v>
          </cell>
          <cell r="AD1758">
            <v>968</v>
          </cell>
          <cell r="AE1758">
            <v>968</v>
          </cell>
          <cell r="AF1758">
            <v>968</v>
          </cell>
          <cell r="AG1758">
            <v>968</v>
          </cell>
          <cell r="AH1758">
            <v>941</v>
          </cell>
          <cell r="AI1758">
            <v>941</v>
          </cell>
          <cell r="AJ1758">
            <v>941</v>
          </cell>
          <cell r="AK1758">
            <v>941</v>
          </cell>
          <cell r="AM1758" t="str">
            <v>ALI_46_SEG_12</v>
          </cell>
          <cell r="AN1758" t="str">
            <v>ALI_46_SEG_12_VAL_18908912</v>
          </cell>
          <cell r="AO1758">
            <v>4</v>
          </cell>
          <cell r="AP1758">
            <v>14705195.199999999</v>
          </cell>
          <cell r="AQ1758" t="b">
            <v>0</v>
          </cell>
          <cell r="AR1758" t="str">
            <v/>
          </cell>
          <cell r="AS1758" t="str">
            <v/>
          </cell>
          <cell r="AT1758" t="str">
            <v>ALI_46_SEG_12_</v>
          </cell>
          <cell r="AU1758">
            <v>1</v>
          </cell>
          <cell r="AV1758" t="str">
            <v>No Seleccionada</v>
          </cell>
        </row>
        <row r="1759">
          <cell r="A1759" t="b">
            <v>0</v>
          </cell>
          <cell r="B1759" t="str">
            <v>5to_Evento_973_V2_UT PAE Bogotá_17524368.xlsm</v>
          </cell>
          <cell r="C1759">
            <v>46</v>
          </cell>
          <cell r="D1759">
            <v>2090</v>
          </cell>
          <cell r="E1759" t="str">
            <v>UT PAE Bogotá 2020</v>
          </cell>
          <cell r="F1759">
            <v>396</v>
          </cell>
          <cell r="G1759" t="str">
            <v>FRUTA</v>
          </cell>
          <cell r="H1759" t="str">
            <v>46 : Manzana Importada.</v>
          </cell>
          <cell r="I1759">
            <v>15</v>
          </cell>
          <cell r="J1759" t="str">
            <v>Sitio 1 : CARRERA 127#22G-18 INT 4 - Sitio 2 : SIBERIA KM 7.5 CELTA, LOTE 159 - Sitio 3 : CARRERA 68B #10A-18 - Sitio 4 : CALLE 24F#101B-15 - Sitio 5 : CARRERA 65B#10A-87 - Sitio 6 : AUTO MEDE KM 1,5 P INDUS FLORIDA BOD 23 - Sitio 7 : CARRERA 71 A BIS # 63D-38 -</v>
          </cell>
          <cell r="K1759">
            <v>44835</v>
          </cell>
          <cell r="L1759">
            <v>6411</v>
          </cell>
          <cell r="M1759">
            <v>8211</v>
          </cell>
          <cell r="N1759">
            <v>4410</v>
          </cell>
          <cell r="O1759">
            <v>401</v>
          </cell>
          <cell r="P1759">
            <v>968</v>
          </cell>
          <cell r="Q1759">
            <v>0</v>
          </cell>
          <cell r="R1759">
            <v>968</v>
          </cell>
          <cell r="S1759">
            <v>968</v>
          </cell>
          <cell r="T1759">
            <v>0</v>
          </cell>
          <cell r="U1759">
            <v>968</v>
          </cell>
          <cell r="V1759">
            <v>968</v>
          </cell>
          <cell r="W1759">
            <v>0</v>
          </cell>
          <cell r="X1759">
            <v>968</v>
          </cell>
          <cell r="Y1759">
            <v>968</v>
          </cell>
          <cell r="Z1759">
            <v>0</v>
          </cell>
          <cell r="AA1759">
            <v>968</v>
          </cell>
          <cell r="AB1759">
            <v>18811144</v>
          </cell>
          <cell r="AC1759" t="str">
            <v>Registro Valido</v>
          </cell>
          <cell r="AD1759">
            <v>968</v>
          </cell>
          <cell r="AE1759">
            <v>968</v>
          </cell>
          <cell r="AF1759">
            <v>968</v>
          </cell>
          <cell r="AG1759">
            <v>968</v>
          </cell>
          <cell r="AH1759">
            <v>941</v>
          </cell>
          <cell r="AI1759">
            <v>941</v>
          </cell>
          <cell r="AJ1759">
            <v>941</v>
          </cell>
          <cell r="AK1759">
            <v>941</v>
          </cell>
          <cell r="AM1759" t="str">
            <v>ALI_46_SEG_15</v>
          </cell>
          <cell r="AN1759" t="str">
            <v>ALI_46_SEG_15_VAL_18811144</v>
          </cell>
          <cell r="AO1759">
            <v>3</v>
          </cell>
          <cell r="AP1759">
            <v>15972954.35</v>
          </cell>
          <cell r="AQ1759" t="b">
            <v>0</v>
          </cell>
          <cell r="AR1759" t="str">
            <v/>
          </cell>
          <cell r="AS1759" t="str">
            <v/>
          </cell>
          <cell r="AT1759" t="str">
            <v>ALI_46_SEG_15_</v>
          </cell>
          <cell r="AU1759">
            <v>1</v>
          </cell>
          <cell r="AV1759" t="str">
            <v>No Seleccionada</v>
          </cell>
        </row>
        <row r="1760">
          <cell r="A1760" t="b">
            <v>0</v>
          </cell>
          <cell r="B1760" t="str">
            <v>5to_Evento_973_V2_UT PAE Bogotá_17524368.xlsm</v>
          </cell>
          <cell r="C1760">
            <v>46</v>
          </cell>
          <cell r="D1760">
            <v>2090</v>
          </cell>
          <cell r="E1760" t="str">
            <v>UT PAE Bogotá 2020</v>
          </cell>
          <cell r="F1760">
            <v>397</v>
          </cell>
          <cell r="G1760" t="str">
            <v>FRUTA</v>
          </cell>
          <cell r="H1760" t="str">
            <v>46 : Manzana Importada.</v>
          </cell>
          <cell r="I1760">
            <v>11</v>
          </cell>
          <cell r="J1760" t="str">
            <v>Sitio 1 : CARRERA 127#22G-18 INT 4 - Sitio 2 : SIBERIA KM 7.5 CELTA, LOTE 159 - Sitio 3 : CARRERA 68B #10A-18 - Sitio 4 : CALLE 24F#101B-15 - Sitio 5 : CARRERA 65B#10A-87 - Sitio 6 : AUTO MEDE KM 1,5 P INDUS FLORIDA BOD 23 - Sitio 7 : CARRERA 71 A BIS # 63D-38 -</v>
          </cell>
          <cell r="K1760">
            <v>44835</v>
          </cell>
          <cell r="L1760">
            <v>7549</v>
          </cell>
          <cell r="M1760">
            <v>9596</v>
          </cell>
          <cell r="N1760">
            <v>4515</v>
          </cell>
          <cell r="O1760">
            <v>485</v>
          </cell>
          <cell r="P1760">
            <v>968</v>
          </cell>
          <cell r="Q1760">
            <v>0</v>
          </cell>
          <cell r="R1760">
            <v>968</v>
          </cell>
          <cell r="S1760">
            <v>968</v>
          </cell>
          <cell r="T1760">
            <v>0</v>
          </cell>
          <cell r="U1760">
            <v>968</v>
          </cell>
          <cell r="V1760">
            <v>968</v>
          </cell>
          <cell r="W1760">
            <v>0</v>
          </cell>
          <cell r="X1760">
            <v>968</v>
          </cell>
          <cell r="Y1760">
            <v>968</v>
          </cell>
          <cell r="Z1760">
            <v>0</v>
          </cell>
          <cell r="AA1760">
            <v>968</v>
          </cell>
          <cell r="AB1760">
            <v>21436360</v>
          </cell>
          <cell r="AC1760" t="str">
            <v>Registro Valido</v>
          </cell>
          <cell r="AD1760">
            <v>968</v>
          </cell>
          <cell r="AE1760">
            <v>968</v>
          </cell>
          <cell r="AF1760">
            <v>968</v>
          </cell>
          <cell r="AG1760">
            <v>968</v>
          </cell>
          <cell r="AH1760">
            <v>941</v>
          </cell>
          <cell r="AI1760">
            <v>941</v>
          </cell>
          <cell r="AJ1760">
            <v>941</v>
          </cell>
          <cell r="AK1760">
            <v>941</v>
          </cell>
          <cell r="AM1760" t="str">
            <v>ALI_46_SEG_11</v>
          </cell>
          <cell r="AN1760" t="str">
            <v>ALI_46_SEG_11_VAL_21436360</v>
          </cell>
          <cell r="AO1760">
            <v>3</v>
          </cell>
          <cell r="AP1760">
            <v>18844509.200000003</v>
          </cell>
          <cell r="AQ1760" t="b">
            <v>0</v>
          </cell>
          <cell r="AR1760" t="str">
            <v/>
          </cell>
          <cell r="AS1760" t="str">
            <v/>
          </cell>
          <cell r="AT1760" t="str">
            <v>ALI_46_SEG_11_</v>
          </cell>
          <cell r="AU1760">
            <v>1</v>
          </cell>
          <cell r="AV1760" t="str">
            <v>No Seleccionada</v>
          </cell>
        </row>
        <row r="1761">
          <cell r="A1761" t="b">
            <v>0</v>
          </cell>
          <cell r="B1761" t="str">
            <v>5to_Evento_973_V2_UT PAE Bogotá_17524368.xlsm</v>
          </cell>
          <cell r="C1761">
            <v>46</v>
          </cell>
          <cell r="D1761">
            <v>2090</v>
          </cell>
          <cell r="E1761" t="str">
            <v>UT PAE Bogotá 2020</v>
          </cell>
          <cell r="F1761">
            <v>398</v>
          </cell>
          <cell r="G1761" t="str">
            <v>FRUTA</v>
          </cell>
          <cell r="H1761" t="str">
            <v>46 : Manzana Importada.</v>
          </cell>
          <cell r="I1761">
            <v>13</v>
          </cell>
          <cell r="J1761" t="str">
            <v>Sitio 1 : CARRERA 127#22G-18 INT 4 - Sitio 2 : SIBERIA KM 7.5 CELTA, LOTE 159 - Sitio 3 : CARRERA 68B #10A-18 - Sitio 4 : CALLE 24F#101B-15 - Sitio 5 : CARRERA 65B#10A-87 - Sitio 6 : AUTO MEDE KM 1,5 P INDUS FLORIDA BOD 23 - Sitio 7 : CARRERA 71 A BIS # 63D-38 -</v>
          </cell>
          <cell r="K1761">
            <v>44835</v>
          </cell>
          <cell r="L1761">
            <v>6451</v>
          </cell>
          <cell r="M1761">
            <v>8218</v>
          </cell>
          <cell r="N1761">
            <v>3888</v>
          </cell>
          <cell r="O1761">
            <v>426</v>
          </cell>
          <cell r="P1761">
            <v>968</v>
          </cell>
          <cell r="Q1761">
            <v>0</v>
          </cell>
          <cell r="R1761">
            <v>968</v>
          </cell>
          <cell r="S1761">
            <v>968</v>
          </cell>
          <cell r="T1761">
            <v>0</v>
          </cell>
          <cell r="U1761">
            <v>968</v>
          </cell>
          <cell r="V1761">
            <v>968</v>
          </cell>
          <cell r="W1761">
            <v>0</v>
          </cell>
          <cell r="X1761">
            <v>968</v>
          </cell>
          <cell r="Y1761">
            <v>968</v>
          </cell>
          <cell r="Z1761">
            <v>0</v>
          </cell>
          <cell r="AA1761">
            <v>968</v>
          </cell>
          <cell r="AB1761">
            <v>18375544</v>
          </cell>
          <cell r="AC1761" t="str">
            <v>Registro Valido</v>
          </cell>
          <cell r="AD1761">
            <v>968</v>
          </cell>
          <cell r="AE1761">
            <v>968</v>
          </cell>
          <cell r="AF1761">
            <v>968</v>
          </cell>
          <cell r="AG1761">
            <v>968</v>
          </cell>
          <cell r="AH1761">
            <v>941</v>
          </cell>
          <cell r="AI1761">
            <v>941</v>
          </cell>
          <cell r="AJ1761">
            <v>941</v>
          </cell>
          <cell r="AK1761">
            <v>941</v>
          </cell>
          <cell r="AM1761" t="str">
            <v>ALI_46_SEG_13</v>
          </cell>
          <cell r="AN1761" t="str">
            <v>ALI_46_SEG_13_VAL_18375544</v>
          </cell>
          <cell r="AO1761">
            <v>2</v>
          </cell>
          <cell r="AP1761">
            <v>18356561</v>
          </cell>
          <cell r="AQ1761" t="b">
            <v>0</v>
          </cell>
          <cell r="AR1761" t="str">
            <v/>
          </cell>
          <cell r="AS1761" t="str">
            <v/>
          </cell>
          <cell r="AT1761" t="str">
            <v>ALI_46_SEG_13_</v>
          </cell>
          <cell r="AU1761">
            <v>1</v>
          </cell>
          <cell r="AV1761" t="str">
            <v>No Seleccionada</v>
          </cell>
        </row>
        <row r="1762">
          <cell r="A1762" t="b">
            <v>0</v>
          </cell>
          <cell r="B1762" t="str">
            <v>5to_Evento_973_V2_UT PAE Bogotá_17524368.xlsm</v>
          </cell>
          <cell r="C1762">
            <v>46</v>
          </cell>
          <cell r="D1762">
            <v>2090</v>
          </cell>
          <cell r="E1762" t="str">
            <v>UT PAE Bogotá 2020</v>
          </cell>
          <cell r="F1762">
            <v>399</v>
          </cell>
          <cell r="G1762" t="str">
            <v>FRUTA</v>
          </cell>
          <cell r="H1762" t="str">
            <v>46 : Manzana Importada.</v>
          </cell>
          <cell r="I1762">
            <v>14</v>
          </cell>
          <cell r="J1762" t="str">
            <v>Sitio 1 : CARRERA 127#22G-18 INT 4 - Sitio 2 : SIBERIA KM 7.5 CELTA, LOTE 159 - Sitio 3 : CARRERA 68B #10A-18 - Sitio 4 : CALLE 24F#101B-15 - Sitio 5 : CARRERA 65B#10A-87 - Sitio 6 : AUTO MEDE KM 1,5 P INDUS FLORIDA BOD 23 - Sitio 7 : CARRERA 71 A BIS # 63D-38 -</v>
          </cell>
          <cell r="K1762">
            <v>44835</v>
          </cell>
          <cell r="L1762">
            <v>6392</v>
          </cell>
          <cell r="M1762">
            <v>8144</v>
          </cell>
          <cell r="N1762">
            <v>3854</v>
          </cell>
          <cell r="O1762">
            <v>422</v>
          </cell>
          <cell r="P1762">
            <v>968</v>
          </cell>
          <cell r="Q1762">
            <v>0</v>
          </cell>
          <cell r="R1762">
            <v>968</v>
          </cell>
          <cell r="S1762">
            <v>968</v>
          </cell>
          <cell r="T1762">
            <v>0</v>
          </cell>
          <cell r="U1762">
            <v>968</v>
          </cell>
          <cell r="V1762">
            <v>968</v>
          </cell>
          <cell r="W1762">
            <v>0</v>
          </cell>
          <cell r="X1762">
            <v>968</v>
          </cell>
          <cell r="Y1762">
            <v>968</v>
          </cell>
          <cell r="Z1762">
            <v>0</v>
          </cell>
          <cell r="AA1762">
            <v>968</v>
          </cell>
          <cell r="AB1762">
            <v>18210016</v>
          </cell>
          <cell r="AC1762" t="str">
            <v>Registro Valido</v>
          </cell>
          <cell r="AD1762">
            <v>968</v>
          </cell>
          <cell r="AE1762">
            <v>968</v>
          </cell>
          <cell r="AF1762">
            <v>968</v>
          </cell>
          <cell r="AG1762">
            <v>968</v>
          </cell>
          <cell r="AH1762">
            <v>941</v>
          </cell>
          <cell r="AI1762">
            <v>941</v>
          </cell>
          <cell r="AJ1762">
            <v>941</v>
          </cell>
          <cell r="AK1762">
            <v>941</v>
          </cell>
          <cell r="AM1762" t="str">
            <v>ALI_46_SEG_14</v>
          </cell>
          <cell r="AN1762" t="str">
            <v>ALI_46_SEG_14_VAL_18210016</v>
          </cell>
          <cell r="AO1762">
            <v>2</v>
          </cell>
          <cell r="AP1762">
            <v>18191204</v>
          </cell>
          <cell r="AQ1762" t="b">
            <v>0</v>
          </cell>
          <cell r="AR1762" t="str">
            <v/>
          </cell>
          <cell r="AS1762" t="str">
            <v/>
          </cell>
          <cell r="AT1762" t="str">
            <v>ALI_46_SEG_14_</v>
          </cell>
          <cell r="AU1762">
            <v>1</v>
          </cell>
          <cell r="AV1762" t="str">
            <v>No Seleccionada</v>
          </cell>
        </row>
        <row r="1763">
          <cell r="A1763" t="b">
            <v>0</v>
          </cell>
          <cell r="B1763" t="str">
            <v>5to_Evento_973_V2_UT PAE Bogotá_17524368.xlsm</v>
          </cell>
          <cell r="C1763">
            <v>46</v>
          </cell>
          <cell r="D1763">
            <v>2090</v>
          </cell>
          <cell r="E1763" t="str">
            <v>UT PAE Bogotá 2020</v>
          </cell>
          <cell r="F1763">
            <v>400</v>
          </cell>
          <cell r="G1763" t="str">
            <v>FRUTA</v>
          </cell>
          <cell r="H1763" t="str">
            <v>46 : Manzana Importada.</v>
          </cell>
          <cell r="I1763">
            <v>6</v>
          </cell>
          <cell r="J1763" t="str">
            <v>Sitio 1 : CARRERA 127#22G-18 INT 4 - Sitio 2 : SIBERIA KM 7.5 CELTA, LOTE 159 - Sitio 3 : CARRERA 68B #10A-18 - Sitio 4 : CALLE 24F#101B-15 - Sitio 5 : CARRERA 65B#10A-87 - Sitio 6 : AUTO MEDE KM 1,5 P INDUS FLORIDA BOD 23 - Sitio 7 : CARRERA 71 A BIS # 63D-38 -</v>
          </cell>
          <cell r="K1763">
            <v>44835</v>
          </cell>
          <cell r="L1763">
            <v>6816</v>
          </cell>
          <cell r="M1763">
            <v>8682</v>
          </cell>
          <cell r="N1763">
            <v>4107</v>
          </cell>
          <cell r="O1763">
            <v>449</v>
          </cell>
          <cell r="P1763">
            <v>968</v>
          </cell>
          <cell r="Q1763">
            <v>0</v>
          </cell>
          <cell r="R1763">
            <v>968</v>
          </cell>
          <cell r="S1763">
            <v>968</v>
          </cell>
          <cell r="T1763">
            <v>0</v>
          </cell>
          <cell r="U1763">
            <v>968</v>
          </cell>
          <cell r="V1763">
            <v>968</v>
          </cell>
          <cell r="W1763">
            <v>0</v>
          </cell>
          <cell r="X1763">
            <v>968</v>
          </cell>
          <cell r="Y1763">
            <v>968</v>
          </cell>
          <cell r="Z1763">
            <v>0</v>
          </cell>
          <cell r="AA1763">
            <v>968</v>
          </cell>
          <cell r="AB1763">
            <v>19412272</v>
          </cell>
          <cell r="AC1763" t="str">
            <v>Registro Valido</v>
          </cell>
          <cell r="AD1763">
            <v>968</v>
          </cell>
          <cell r="AE1763">
            <v>968</v>
          </cell>
          <cell r="AF1763">
            <v>968</v>
          </cell>
          <cell r="AG1763">
            <v>968</v>
          </cell>
          <cell r="AH1763">
            <v>941</v>
          </cell>
          <cell r="AI1763">
            <v>941</v>
          </cell>
          <cell r="AJ1763">
            <v>941</v>
          </cell>
          <cell r="AK1763">
            <v>941</v>
          </cell>
          <cell r="AM1763" t="str">
            <v>ALI_46_SEG_6</v>
          </cell>
          <cell r="AN1763" t="str">
            <v>ALI_46_SEG_6_VAL_19412272</v>
          </cell>
          <cell r="AO1763">
            <v>2</v>
          </cell>
          <cell r="AP1763">
            <v>19392218</v>
          </cell>
          <cell r="AQ1763" t="b">
            <v>0</v>
          </cell>
          <cell r="AR1763" t="str">
            <v/>
          </cell>
          <cell r="AS1763" t="str">
            <v/>
          </cell>
          <cell r="AT1763" t="str">
            <v>ALI_46_SEG_6_</v>
          </cell>
          <cell r="AU1763">
            <v>1</v>
          </cell>
          <cell r="AV1763" t="str">
            <v>No Seleccionada</v>
          </cell>
        </row>
        <row r="1764">
          <cell r="A1764" t="b">
            <v>0</v>
          </cell>
          <cell r="B1764" t="str">
            <v>5to_Evento_973_V2_UT PAE Bogotá_17524368.xlsm</v>
          </cell>
          <cell r="C1764">
            <v>46</v>
          </cell>
          <cell r="D1764">
            <v>2090</v>
          </cell>
          <cell r="E1764" t="str">
            <v>UT PAE Bogotá 2020</v>
          </cell>
          <cell r="F1764">
            <v>401</v>
          </cell>
          <cell r="G1764" t="str">
            <v>FRUTA</v>
          </cell>
          <cell r="H1764" t="str">
            <v>46 : Manzana Importada.</v>
          </cell>
          <cell r="I1764">
            <v>9</v>
          </cell>
          <cell r="J1764" t="str">
            <v>Sitio 1 : CARRERA 127#22G-18 INT 4 - Sitio 2 : SIBERIA KM 7.5 CELTA, LOTE 159 - Sitio 3 : CARRERA 68B #10A-18 - Sitio 4 : CALLE 24F#101B-15 - Sitio 5 : CARRERA 65B#10A-87 - Sitio 6 : AUTO MEDE KM 1,5 P INDUS FLORIDA BOD 23 - Sitio 7 : CARRERA 71 A BIS # 63D-38 -</v>
          </cell>
          <cell r="K1764">
            <v>44835</v>
          </cell>
          <cell r="L1764">
            <v>6789</v>
          </cell>
          <cell r="M1764">
            <v>8647</v>
          </cell>
          <cell r="N1764">
            <v>4091</v>
          </cell>
          <cell r="O1764">
            <v>447</v>
          </cell>
          <cell r="P1764">
            <v>968</v>
          </cell>
          <cell r="Q1764">
            <v>0</v>
          </cell>
          <cell r="R1764">
            <v>968</v>
          </cell>
          <cell r="S1764">
            <v>968</v>
          </cell>
          <cell r="T1764">
            <v>0</v>
          </cell>
          <cell r="U1764">
            <v>968</v>
          </cell>
          <cell r="V1764">
            <v>968</v>
          </cell>
          <cell r="W1764">
            <v>0</v>
          </cell>
          <cell r="X1764">
            <v>968</v>
          </cell>
          <cell r="Y1764">
            <v>968</v>
          </cell>
          <cell r="Z1764">
            <v>0</v>
          </cell>
          <cell r="AA1764">
            <v>968</v>
          </cell>
          <cell r="AB1764">
            <v>19334832</v>
          </cell>
          <cell r="AC1764" t="str">
            <v>Registro Valido</v>
          </cell>
          <cell r="AD1764">
            <v>968</v>
          </cell>
          <cell r="AE1764">
            <v>968</v>
          </cell>
          <cell r="AF1764">
            <v>968</v>
          </cell>
          <cell r="AG1764">
            <v>968</v>
          </cell>
          <cell r="AH1764">
            <v>941</v>
          </cell>
          <cell r="AI1764">
            <v>941</v>
          </cell>
          <cell r="AJ1764">
            <v>941</v>
          </cell>
          <cell r="AK1764">
            <v>941</v>
          </cell>
          <cell r="AM1764" t="str">
            <v>ALI_46_SEG_9</v>
          </cell>
          <cell r="AN1764" t="str">
            <v>ALI_46_SEG_9_VAL_19334832</v>
          </cell>
          <cell r="AO1764">
            <v>2</v>
          </cell>
          <cell r="AP1764">
            <v>19314858</v>
          </cell>
          <cell r="AQ1764" t="b">
            <v>0</v>
          </cell>
          <cell r="AR1764" t="str">
            <v/>
          </cell>
          <cell r="AS1764" t="str">
            <v/>
          </cell>
          <cell r="AT1764" t="str">
            <v>ALI_46_SEG_9_</v>
          </cell>
          <cell r="AU1764">
            <v>1</v>
          </cell>
          <cell r="AV1764" t="str">
            <v>No Seleccionada</v>
          </cell>
        </row>
        <row r="1765">
          <cell r="A1765" t="b">
            <v>0</v>
          </cell>
          <cell r="B1765" t="str">
            <v>5to_Evento_973_V2_UT PAE Bogotá_17524368.xlsm</v>
          </cell>
          <cell r="C1765">
            <v>46</v>
          </cell>
          <cell r="D1765">
            <v>2090</v>
          </cell>
          <cell r="E1765" t="str">
            <v>UT PAE Bogotá 2020</v>
          </cell>
          <cell r="F1765">
            <v>402</v>
          </cell>
          <cell r="G1765" t="str">
            <v>FRUTA</v>
          </cell>
          <cell r="H1765" t="str">
            <v>46 : Manzana Importada.</v>
          </cell>
          <cell r="I1765">
            <v>10</v>
          </cell>
          <cell r="J1765" t="str">
            <v>Sitio 1 : CARRERA 127#22G-18 INT 4 - Sitio 2 : SIBERIA KM 7.5 CELTA, LOTE 159 - Sitio 3 : CARRERA 68B #10A-18 - Sitio 4 : CALLE 24F#101B-15 - Sitio 5 : CARRERA 65B#10A-87 - Sitio 6 : AUTO MEDE KM 1,5 P INDUS FLORIDA BOD 23 - Sitio 7 : CARRERA 71 A BIS # 63D-38 -</v>
          </cell>
          <cell r="K1765">
            <v>44835</v>
          </cell>
          <cell r="L1765">
            <v>7619</v>
          </cell>
          <cell r="M1765">
            <v>9688</v>
          </cell>
          <cell r="N1765">
            <v>4559</v>
          </cell>
          <cell r="O1765">
            <v>490</v>
          </cell>
          <cell r="P1765">
            <v>968</v>
          </cell>
          <cell r="Q1765">
            <v>0</v>
          </cell>
          <cell r="R1765">
            <v>968</v>
          </cell>
          <cell r="S1765">
            <v>968</v>
          </cell>
          <cell r="T1765">
            <v>0</v>
          </cell>
          <cell r="U1765">
            <v>968</v>
          </cell>
          <cell r="V1765">
            <v>968</v>
          </cell>
          <cell r="W1765">
            <v>0</v>
          </cell>
          <cell r="X1765">
            <v>968</v>
          </cell>
          <cell r="Y1765">
            <v>968</v>
          </cell>
          <cell r="Z1765">
            <v>0</v>
          </cell>
          <cell r="AA1765">
            <v>968</v>
          </cell>
          <cell r="AB1765">
            <v>21640608</v>
          </cell>
          <cell r="AC1765" t="str">
            <v>Registro Valido</v>
          </cell>
          <cell r="AD1765">
            <v>968</v>
          </cell>
          <cell r="AE1765">
            <v>968</v>
          </cell>
          <cell r="AF1765">
            <v>968</v>
          </cell>
          <cell r="AG1765">
            <v>968</v>
          </cell>
          <cell r="AH1765">
            <v>941</v>
          </cell>
          <cell r="AI1765">
            <v>941</v>
          </cell>
          <cell r="AJ1765">
            <v>941</v>
          </cell>
          <cell r="AK1765">
            <v>941</v>
          </cell>
          <cell r="AL176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65" t="str">
            <v>ALI_46_SEG_10</v>
          </cell>
          <cell r="AN1765" t="str">
            <v>ALI_46_SEG_10_VAL_21640608</v>
          </cell>
          <cell r="AO1765">
            <v>1</v>
          </cell>
          <cell r="AP1765">
            <v>21640608</v>
          </cell>
          <cell r="AQ1765" t="b">
            <v>1</v>
          </cell>
          <cell r="AR1765" t="str">
            <v>Rechazado</v>
          </cell>
          <cell r="AS1765" t="str">
            <v/>
          </cell>
          <cell r="AT1765" t="str">
            <v>ALI_46_SEG_10_</v>
          </cell>
          <cell r="AU1765">
            <v>1</v>
          </cell>
          <cell r="AV1765" t="str">
            <v>No Seleccionada</v>
          </cell>
          <cell r="AW1765"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66">
          <cell r="A1766" t="b">
            <v>0</v>
          </cell>
          <cell r="B1766" t="str">
            <v>5to_Evento_973_V2_UT PAE Bogotá_17524368.xlsm</v>
          </cell>
          <cell r="C1766">
            <v>46</v>
          </cell>
          <cell r="D1766">
            <v>2090</v>
          </cell>
          <cell r="E1766" t="str">
            <v>UT PAE Bogotá 2020</v>
          </cell>
          <cell r="F1766">
            <v>530</v>
          </cell>
          <cell r="G1766" t="str">
            <v>FRUTA</v>
          </cell>
          <cell r="H1766" t="str">
            <v>46 : Manzana Importada.</v>
          </cell>
          <cell r="I1766">
            <v>7</v>
          </cell>
          <cell r="J1766" t="str">
            <v>Sitio 1 : CARRERA 127#22G-18 INT 4 - Sitio 2 : SIBERIA KM 7.5 CELTA, LOTE 159 - Sitio 3 : CARRERA 68B #10A-18 - Sitio 4 : CALLE 24F#101B-15 - Sitio 5 : CARRERA 65B#10A-87 - Sitio 6 : AUTO MEDE KM 1,5 P INDUS FLORIDA BOD 23 - Sitio 7 : CARRERA 71 A BIS # 63D-38 -</v>
          </cell>
          <cell r="K1766">
            <v>44835</v>
          </cell>
          <cell r="L1766">
            <v>787</v>
          </cell>
          <cell r="M1766">
            <v>1038</v>
          </cell>
          <cell r="N1766">
            <v>1014</v>
          </cell>
          <cell r="O1766">
            <v>27</v>
          </cell>
          <cell r="P1766">
            <v>968</v>
          </cell>
          <cell r="Q1766">
            <v>0</v>
          </cell>
          <cell r="R1766">
            <v>968</v>
          </cell>
          <cell r="S1766">
            <v>968</v>
          </cell>
          <cell r="T1766">
            <v>0</v>
          </cell>
          <cell r="U1766">
            <v>968</v>
          </cell>
          <cell r="V1766">
            <v>968</v>
          </cell>
          <cell r="W1766">
            <v>0</v>
          </cell>
          <cell r="X1766">
            <v>968</v>
          </cell>
          <cell r="Y1766">
            <v>968</v>
          </cell>
          <cell r="Z1766">
            <v>0</v>
          </cell>
          <cell r="AA1766">
            <v>968</v>
          </cell>
          <cell r="AB1766">
            <v>2774288</v>
          </cell>
          <cell r="AC1766" t="str">
            <v>Registro Valido</v>
          </cell>
          <cell r="AD1766">
            <v>968</v>
          </cell>
          <cell r="AE1766">
            <v>968</v>
          </cell>
          <cell r="AF1766">
            <v>968</v>
          </cell>
          <cell r="AG1766">
            <v>968</v>
          </cell>
          <cell r="AH1766">
            <v>941</v>
          </cell>
          <cell r="AI1766">
            <v>941</v>
          </cell>
          <cell r="AJ1766">
            <v>941</v>
          </cell>
          <cell r="AK1766">
            <v>941</v>
          </cell>
          <cell r="AM1766" t="str">
            <v>ALI_46_SEG_7</v>
          </cell>
          <cell r="AN1766" t="str">
            <v>ALI_46_SEG_7_VAL_2774288</v>
          </cell>
          <cell r="AO1766">
            <v>2</v>
          </cell>
          <cell r="AP1766">
            <v>2157524.8000000003</v>
          </cell>
          <cell r="AQ1766" t="b">
            <v>0</v>
          </cell>
          <cell r="AR1766" t="str">
            <v/>
          </cell>
          <cell r="AS1766" t="str">
            <v/>
          </cell>
          <cell r="AT1766" t="str">
            <v>ALI_46_SEG_7_</v>
          </cell>
          <cell r="AU1766">
            <v>1</v>
          </cell>
          <cell r="AV1766" t="str">
            <v>No Seleccionada</v>
          </cell>
        </row>
        <row r="1767">
          <cell r="A1767" t="b">
            <v>0</v>
          </cell>
          <cell r="B1767" t="str">
            <v>5to_Evento_973_V2_UT PAE Bogotá_17524368.xlsm</v>
          </cell>
          <cell r="C1767">
            <v>17</v>
          </cell>
          <cell r="D1767">
            <v>2090</v>
          </cell>
          <cell r="E1767" t="str">
            <v>UT PAE Bogotá 2020</v>
          </cell>
          <cell r="F1767">
            <v>531</v>
          </cell>
          <cell r="G1767" t="str">
            <v>FRUTA</v>
          </cell>
          <cell r="H1767" t="str">
            <v>17 : Ciruela Calentana.</v>
          </cell>
          <cell r="I1767">
            <v>7</v>
          </cell>
          <cell r="J1767" t="str">
            <v>Sitio 1 : CARRERA 127#22G-18 INT 4 - Sitio 2 : SIBERIA KM 7.5 CELTA, LOTE 159 - Sitio 3 : CARRERA 68B #10A-18 - Sitio 4 : CALLE 24F#101B-15 - Sitio 5 : CARRERA 65B#10A-87 - Sitio 6 : AUTO MEDE KM 1,5 P INDUS FLORIDA BOD 23 - Sitio 7 : CARRERA 71 A BIS # 63D-38 -</v>
          </cell>
          <cell r="K1767">
            <v>44835</v>
          </cell>
          <cell r="L1767">
            <v>0</v>
          </cell>
          <cell r="M1767">
            <v>12947</v>
          </cell>
          <cell r="N1767">
            <v>20738</v>
          </cell>
          <cell r="O1767">
            <v>296</v>
          </cell>
          <cell r="P1767">
            <v>0</v>
          </cell>
          <cell r="Q1767">
            <v>0</v>
          </cell>
          <cell r="R1767">
            <v>0</v>
          </cell>
          <cell r="S1767">
            <v>396</v>
          </cell>
          <cell r="T1767">
            <v>0</v>
          </cell>
          <cell r="U1767">
            <v>396</v>
          </cell>
          <cell r="V1767">
            <v>396</v>
          </cell>
          <cell r="W1767">
            <v>0</v>
          </cell>
          <cell r="X1767">
            <v>396</v>
          </cell>
          <cell r="Y1767">
            <v>396</v>
          </cell>
          <cell r="Z1767">
            <v>0</v>
          </cell>
          <cell r="AA1767">
            <v>396</v>
          </cell>
          <cell r="AB1767">
            <v>13456476</v>
          </cell>
          <cell r="AC1767" t="str">
            <v>Registro Valido</v>
          </cell>
          <cell r="AD1767">
            <v>0</v>
          </cell>
          <cell r="AE1767">
            <v>396</v>
          </cell>
          <cell r="AF1767">
            <v>396</v>
          </cell>
          <cell r="AG1767">
            <v>396</v>
          </cell>
          <cell r="AH1767">
            <v>0</v>
          </cell>
          <cell r="AI1767">
            <v>385</v>
          </cell>
          <cell r="AJ1767">
            <v>385</v>
          </cell>
          <cell r="AK1767">
            <v>385</v>
          </cell>
          <cell r="AM1767" t="str">
            <v>ALI_17_SEG_7</v>
          </cell>
          <cell r="AN1767" t="str">
            <v>ALI_17_SEG_7_VAL_13456476</v>
          </cell>
          <cell r="AO1767">
            <v>3</v>
          </cell>
          <cell r="AP1767">
            <v>10466148</v>
          </cell>
          <cell r="AQ1767" t="b">
            <v>0</v>
          </cell>
          <cell r="AR1767" t="str">
            <v/>
          </cell>
          <cell r="AS1767" t="str">
            <v/>
          </cell>
          <cell r="AT1767" t="str">
            <v>ALI_17_SEG_7_</v>
          </cell>
          <cell r="AU1767">
            <v>1</v>
          </cell>
          <cell r="AV1767" t="str">
            <v>No Seleccionada</v>
          </cell>
        </row>
        <row r="1768">
          <cell r="A1768" t="b">
            <v>0</v>
          </cell>
          <cell r="B1768" t="str">
            <v>5to_Evento_973_V2_UT PAE Bogotá_17524368.xlsm</v>
          </cell>
          <cell r="C1768">
            <v>17</v>
          </cell>
          <cell r="D1768">
            <v>2090</v>
          </cell>
          <cell r="E1768" t="str">
            <v>UT PAE Bogotá 2020</v>
          </cell>
          <cell r="F1768">
            <v>532</v>
          </cell>
          <cell r="G1768" t="str">
            <v>FRUTA</v>
          </cell>
          <cell r="H1768" t="str">
            <v>17 : Ciruela Calentana.</v>
          </cell>
          <cell r="I1768">
            <v>10</v>
          </cell>
          <cell r="J1768" t="str">
            <v>Sitio 1 : CARRERA 127#22G-18 INT 4 - Sitio 2 : SIBERIA KM 7.5 CELTA, LOTE 159 - Sitio 3 : CARRERA 68B #10A-18 - Sitio 4 : CALLE 24F#101B-15 - Sitio 5 : CARRERA 65B#10A-87 - Sitio 6 : AUTO MEDE KM 1,5 P INDUS FLORIDA BOD 23 - Sitio 7 : CARRERA 71 A BIS # 63D-38 -</v>
          </cell>
          <cell r="K1768">
            <v>44835</v>
          </cell>
          <cell r="L1768">
            <v>0</v>
          </cell>
          <cell r="M1768">
            <v>8754</v>
          </cell>
          <cell r="N1768">
            <v>4060</v>
          </cell>
          <cell r="O1768">
            <v>313</v>
          </cell>
          <cell r="P1768">
            <v>0</v>
          </cell>
          <cell r="Q1768">
            <v>0</v>
          </cell>
          <cell r="R1768">
            <v>0</v>
          </cell>
          <cell r="S1768">
            <v>396</v>
          </cell>
          <cell r="T1768">
            <v>0</v>
          </cell>
          <cell r="U1768">
            <v>396</v>
          </cell>
          <cell r="V1768">
            <v>396</v>
          </cell>
          <cell r="W1768">
            <v>0</v>
          </cell>
          <cell r="X1768">
            <v>396</v>
          </cell>
          <cell r="Y1768">
            <v>396</v>
          </cell>
          <cell r="Z1768">
            <v>0</v>
          </cell>
          <cell r="AA1768">
            <v>396</v>
          </cell>
          <cell r="AB1768">
            <v>5198292</v>
          </cell>
          <cell r="AC1768" t="str">
            <v>Registro Valido</v>
          </cell>
          <cell r="AD1768">
            <v>0</v>
          </cell>
          <cell r="AE1768">
            <v>396</v>
          </cell>
          <cell r="AF1768">
            <v>396</v>
          </cell>
          <cell r="AG1768">
            <v>396</v>
          </cell>
          <cell r="AH1768">
            <v>0</v>
          </cell>
          <cell r="AI1768">
            <v>385</v>
          </cell>
          <cell r="AJ1768">
            <v>385</v>
          </cell>
          <cell r="AK1768">
            <v>385</v>
          </cell>
          <cell r="AL176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68" t="str">
            <v>ALI_17_SEG_10</v>
          </cell>
          <cell r="AN1768" t="str">
            <v>ALI_17_SEG_10_VAL_5198292</v>
          </cell>
          <cell r="AO1768">
            <v>2</v>
          </cell>
          <cell r="AP1768">
            <v>5198292</v>
          </cell>
          <cell r="AQ1768" t="b">
            <v>1</v>
          </cell>
          <cell r="AR1768" t="str">
            <v>Rechazado</v>
          </cell>
          <cell r="AS1768" t="str">
            <v/>
          </cell>
          <cell r="AT1768" t="str">
            <v>ALI_17_SEG_10_</v>
          </cell>
          <cell r="AU1768">
            <v>1</v>
          </cell>
          <cell r="AV1768" t="str">
            <v>No Seleccionada</v>
          </cell>
          <cell r="AW1768"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69">
          <cell r="A1769" t="b">
            <v>0</v>
          </cell>
          <cell r="B1769" t="str">
            <v>5to_Evento_973_V2_UT PAE Bogotá_17524368.xlsm</v>
          </cell>
          <cell r="C1769">
            <v>17</v>
          </cell>
          <cell r="D1769">
            <v>2090</v>
          </cell>
          <cell r="E1769" t="str">
            <v>UT PAE Bogotá 2020</v>
          </cell>
          <cell r="F1769">
            <v>533</v>
          </cell>
          <cell r="G1769" t="str">
            <v>FRUTA</v>
          </cell>
          <cell r="H1769" t="str">
            <v>17 : Ciruela Calentana.</v>
          </cell>
          <cell r="I1769">
            <v>13</v>
          </cell>
          <cell r="J1769" t="str">
            <v>Sitio 1 : CARRERA 127#22G-18 INT 4 - Sitio 2 : SIBERIA KM 7.5 CELTA, LOTE 159 - Sitio 3 : CARRERA 68B #10A-18 - Sitio 4 : CALLE 24F#101B-15 - Sitio 5 : CARRERA 65B#10A-87 - Sitio 6 : AUTO MEDE KM 1,5 P INDUS FLORIDA BOD 23 - Sitio 7 : CARRERA 71 A BIS # 63D-38 -</v>
          </cell>
          <cell r="K1769">
            <v>44835</v>
          </cell>
          <cell r="L1769">
            <v>0</v>
          </cell>
          <cell r="M1769">
            <v>8307</v>
          </cell>
          <cell r="N1769">
            <v>3853</v>
          </cell>
          <cell r="O1769">
            <v>297</v>
          </cell>
          <cell r="P1769">
            <v>0</v>
          </cell>
          <cell r="Q1769">
            <v>0</v>
          </cell>
          <cell r="R1769">
            <v>0</v>
          </cell>
          <cell r="S1769">
            <v>396</v>
          </cell>
          <cell r="T1769">
            <v>0</v>
          </cell>
          <cell r="U1769">
            <v>396</v>
          </cell>
          <cell r="V1769">
            <v>396</v>
          </cell>
          <cell r="W1769">
            <v>0</v>
          </cell>
          <cell r="X1769">
            <v>396</v>
          </cell>
          <cell r="Y1769">
            <v>396</v>
          </cell>
          <cell r="Z1769">
            <v>0</v>
          </cell>
          <cell r="AA1769">
            <v>396</v>
          </cell>
          <cell r="AB1769">
            <v>4932972</v>
          </cell>
          <cell r="AC1769" t="str">
            <v>Registro Valido</v>
          </cell>
          <cell r="AD1769">
            <v>0</v>
          </cell>
          <cell r="AE1769">
            <v>396</v>
          </cell>
          <cell r="AF1769">
            <v>396</v>
          </cell>
          <cell r="AG1769">
            <v>396</v>
          </cell>
          <cell r="AH1769">
            <v>0</v>
          </cell>
          <cell r="AI1769">
            <v>385</v>
          </cell>
          <cell r="AJ1769">
            <v>385</v>
          </cell>
          <cell r="AK1769">
            <v>385</v>
          </cell>
          <cell r="AL1769"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cell r="AM1769" t="str">
            <v>ALI_17_SEG_13</v>
          </cell>
          <cell r="AN1769" t="str">
            <v>ALI_17_SEG_13_VAL_4932972</v>
          </cell>
          <cell r="AO1769">
            <v>2</v>
          </cell>
          <cell r="AP1769">
            <v>4932972</v>
          </cell>
          <cell r="AQ1769" t="b">
            <v>1</v>
          </cell>
          <cell r="AR1769" t="str">
            <v>Rechazado</v>
          </cell>
          <cell r="AS1769" t="str">
            <v/>
          </cell>
          <cell r="AT1769" t="str">
            <v>ALI_17_SEG_13_</v>
          </cell>
          <cell r="AU1769">
            <v>1</v>
          </cell>
          <cell r="AV1769" t="str">
            <v>No Seleccionada</v>
          </cell>
          <cell r="AW1769" t="str">
            <v>Rechazado, por que el precio del alimento ofrecido por el proveedor es inferior al resultado de la formula. Se aplica según lo establecido en la Clausula 7, Numeral 7.3 de la Minuta del proceso CCE-973-IAD-2019, donde La SED deberá rechazar la oferta en la que evidencie que al menos uno (1) de los alimentos ofrecidos por el proveedor es inferior al resultado de la fórmula.</v>
          </cell>
        </row>
        <row r="1770">
          <cell r="A1770" t="b">
            <v>0</v>
          </cell>
          <cell r="B1770" t="str">
            <v>5to_Evento_973_V2_UT_Mana_17515422.xlsm</v>
          </cell>
          <cell r="C1770">
            <v>94</v>
          </cell>
          <cell r="D1770">
            <v>2095</v>
          </cell>
          <cell r="E1770" t="str">
            <v>Ut Mana 2020</v>
          </cell>
          <cell r="F1770">
            <v>16</v>
          </cell>
          <cell r="G1770" t="str">
            <v>CEREAL EMPACADO</v>
          </cell>
          <cell r="H1770" t="str">
            <v>94 : Ponques de sabores sin relleno.</v>
          </cell>
          <cell r="I1770">
            <v>1</v>
          </cell>
          <cell r="J1770" t="str">
            <v>Sitio 1 : CARRERA 127#22G-18 INT 4 - Sitio 2 : SIBERIA KM 7.5 CELTA, LOTE 159 - Sitio 3 : CARRERA 68B #10A-18 - Sitio 4 : CALLE 24F#101B-15 - Sitio 5 : CARRERA 65B#10A-87 - Sitio 6 : AUTO MEDE KM 1,5 P INDUS FLORIDA BOD 23 - Sitio 7 : CARRERA 71 A BIS # 63D-38 -</v>
          </cell>
          <cell r="K1770">
            <v>44835</v>
          </cell>
          <cell r="L1770">
            <v>6289</v>
          </cell>
          <cell r="M1770">
            <v>7636</v>
          </cell>
          <cell r="N1770">
            <v>3542</v>
          </cell>
          <cell r="O1770">
            <v>273</v>
          </cell>
          <cell r="P1770">
            <v>507</v>
          </cell>
          <cell r="Q1770">
            <v>0</v>
          </cell>
          <cell r="R1770">
            <v>507</v>
          </cell>
          <cell r="S1770">
            <v>507</v>
          </cell>
          <cell r="T1770">
            <v>0</v>
          </cell>
          <cell r="U1770">
            <v>507</v>
          </cell>
          <cell r="V1770">
            <v>1012</v>
          </cell>
          <cell r="W1770">
            <v>0</v>
          </cell>
          <cell r="X1770">
            <v>1012</v>
          </cell>
          <cell r="Y1770">
            <v>1012</v>
          </cell>
          <cell r="Z1770">
            <v>0</v>
          </cell>
          <cell r="AA1770">
            <v>1012</v>
          </cell>
          <cell r="AB1770">
            <v>10920755</v>
          </cell>
          <cell r="AC1770" t="str">
            <v>Registro Valido</v>
          </cell>
          <cell r="AD1770">
            <v>507</v>
          </cell>
          <cell r="AE1770">
            <v>507</v>
          </cell>
          <cell r="AF1770">
            <v>1012</v>
          </cell>
          <cell r="AG1770">
            <v>1012</v>
          </cell>
          <cell r="AH1770">
            <v>505</v>
          </cell>
          <cell r="AI1770">
            <v>505</v>
          </cell>
          <cell r="AJ1770">
            <v>1006</v>
          </cell>
          <cell r="AK1770">
            <v>1006</v>
          </cell>
          <cell r="AM1770" t="str">
            <v>ALI_94_SEG_1</v>
          </cell>
          <cell r="AN1770" t="str">
            <v>ALI_94_SEG_1_VAL_10920755</v>
          </cell>
          <cell r="AO1770">
            <v>6</v>
          </cell>
          <cell r="AP1770">
            <v>8696012</v>
          </cell>
          <cell r="AQ1770" t="b">
            <v>0</v>
          </cell>
          <cell r="AR1770" t="str">
            <v/>
          </cell>
          <cell r="AS1770" t="str">
            <v/>
          </cell>
          <cell r="AT1770" t="str">
            <v>ALI_94_SEG_1_</v>
          </cell>
          <cell r="AU1770">
            <v>1</v>
          </cell>
          <cell r="AV1770" t="str">
            <v>No Seleccionada</v>
          </cell>
        </row>
        <row r="1771">
          <cell r="A1771" t="b">
            <v>0</v>
          </cell>
          <cell r="B1771" t="str">
            <v>5to_Evento_973_V2_UT_Mana_17515422.xlsm</v>
          </cell>
          <cell r="C1771">
            <v>94</v>
          </cell>
          <cell r="D1771">
            <v>2095</v>
          </cell>
          <cell r="E1771" t="str">
            <v>Ut Mana 2020</v>
          </cell>
          <cell r="F1771">
            <v>17</v>
          </cell>
          <cell r="G1771" t="str">
            <v>CEREAL EMPACADO</v>
          </cell>
          <cell r="H1771" t="str">
            <v>94 : Ponques de sabores sin relleno.</v>
          </cell>
          <cell r="I1771">
            <v>2</v>
          </cell>
          <cell r="J1771" t="str">
            <v>Sitio 1 : CARRERA 127#22G-18 INT 4 - Sitio 2 : SIBERIA KM 7.5 CELTA, LOTE 159 - Sitio 3 : CARRERA 68B #10A-18 - Sitio 4 : CALLE 24F#101B-15 - Sitio 5 : CARRERA 65B#10A-87 - Sitio 6 : AUTO MEDE KM 1,5 P INDUS FLORIDA BOD 23 - Sitio 7 : CARRERA 71 A BIS # 63D-38 -</v>
          </cell>
          <cell r="K1771">
            <v>44835</v>
          </cell>
          <cell r="L1771">
            <v>6430</v>
          </cell>
          <cell r="M1771">
            <v>7808</v>
          </cell>
          <cell r="N1771">
            <v>3622</v>
          </cell>
          <cell r="O1771">
            <v>279</v>
          </cell>
          <cell r="P1771">
            <v>507</v>
          </cell>
          <cell r="Q1771">
            <v>0</v>
          </cell>
          <cell r="R1771">
            <v>507</v>
          </cell>
          <cell r="S1771">
            <v>507</v>
          </cell>
          <cell r="T1771">
            <v>0</v>
          </cell>
          <cell r="U1771">
            <v>507</v>
          </cell>
          <cell r="V1771">
            <v>1012</v>
          </cell>
          <cell r="W1771">
            <v>0</v>
          </cell>
          <cell r="X1771">
            <v>1012</v>
          </cell>
          <cell r="Y1771">
            <v>1012</v>
          </cell>
          <cell r="Z1771">
            <v>0</v>
          </cell>
          <cell r="AA1771">
            <v>1012</v>
          </cell>
          <cell r="AB1771">
            <v>11166478</v>
          </cell>
          <cell r="AC1771" t="str">
            <v>Registro Valido</v>
          </cell>
          <cell r="AD1771">
            <v>507</v>
          </cell>
          <cell r="AE1771">
            <v>507</v>
          </cell>
          <cell r="AF1771">
            <v>1012</v>
          </cell>
          <cell r="AG1771">
            <v>1012</v>
          </cell>
          <cell r="AH1771">
            <v>505</v>
          </cell>
          <cell r="AI1771">
            <v>505</v>
          </cell>
          <cell r="AJ1771">
            <v>1006</v>
          </cell>
          <cell r="AK1771">
            <v>1006</v>
          </cell>
          <cell r="AM1771" t="str">
            <v>ALI_94_SEG_2</v>
          </cell>
          <cell r="AN1771" t="str">
            <v>ALI_94_SEG_2_VAL_11166478</v>
          </cell>
          <cell r="AO1771">
            <v>6</v>
          </cell>
          <cell r="AP1771">
            <v>8891676.7999999989</v>
          </cell>
          <cell r="AQ1771" t="b">
            <v>0</v>
          </cell>
          <cell r="AR1771" t="str">
            <v/>
          </cell>
          <cell r="AS1771" t="str">
            <v/>
          </cell>
          <cell r="AT1771" t="str">
            <v>ALI_94_SEG_2_</v>
          </cell>
          <cell r="AU1771">
            <v>1</v>
          </cell>
          <cell r="AV1771" t="str">
            <v>No Seleccionada</v>
          </cell>
        </row>
        <row r="1772">
          <cell r="A1772" t="b">
            <v>0</v>
          </cell>
          <cell r="B1772" t="str">
            <v>5to_Evento_973_V2_UT_Mana_17515422.xlsm</v>
          </cell>
          <cell r="C1772">
            <v>94</v>
          </cell>
          <cell r="D1772">
            <v>2095</v>
          </cell>
          <cell r="E1772" t="str">
            <v>Ut Mana 2020</v>
          </cell>
          <cell r="F1772">
            <v>18</v>
          </cell>
          <cell r="G1772" t="str">
            <v>CEREAL EMPACADO</v>
          </cell>
          <cell r="H1772" t="str">
            <v>94 : Ponques de sabores sin relleno.</v>
          </cell>
          <cell r="I1772">
            <v>3</v>
          </cell>
          <cell r="J1772" t="str">
            <v>Sitio 1 : CARRERA 127#22G-18 INT 4 - Sitio 2 : SIBERIA KM 7.5 CELTA, LOTE 159 - Sitio 3 : CARRERA 68B #10A-18 - Sitio 4 : CALLE 24F#101B-15 - Sitio 5 : CARRERA 65B#10A-87 - Sitio 6 : AUTO MEDE KM 1,5 P INDUS FLORIDA BOD 23 - Sitio 7 : CARRERA 71 A BIS # 63D-38 -</v>
          </cell>
          <cell r="K1772">
            <v>44835</v>
          </cell>
          <cell r="L1772">
            <v>6392</v>
          </cell>
          <cell r="M1772">
            <v>7762</v>
          </cell>
          <cell r="N1772">
            <v>3600</v>
          </cell>
          <cell r="O1772">
            <v>277</v>
          </cell>
          <cell r="P1772">
            <v>507</v>
          </cell>
          <cell r="Q1772">
            <v>0</v>
          </cell>
          <cell r="R1772">
            <v>507</v>
          </cell>
          <cell r="S1772">
            <v>507</v>
          </cell>
          <cell r="T1772">
            <v>0</v>
          </cell>
          <cell r="U1772">
            <v>507</v>
          </cell>
          <cell r="V1772">
            <v>1012</v>
          </cell>
          <cell r="W1772">
            <v>0</v>
          </cell>
          <cell r="X1772">
            <v>1012</v>
          </cell>
          <cell r="Y1772">
            <v>1012</v>
          </cell>
          <cell r="Z1772">
            <v>0</v>
          </cell>
          <cell r="AA1772">
            <v>1012</v>
          </cell>
          <cell r="AB1772">
            <v>11099602</v>
          </cell>
          <cell r="AC1772" t="str">
            <v>Registro Valido</v>
          </cell>
          <cell r="AD1772">
            <v>507</v>
          </cell>
          <cell r="AE1772">
            <v>507</v>
          </cell>
          <cell r="AF1772">
            <v>1012</v>
          </cell>
          <cell r="AG1772">
            <v>1012</v>
          </cell>
          <cell r="AH1772">
            <v>505</v>
          </cell>
          <cell r="AI1772">
            <v>505</v>
          </cell>
          <cell r="AJ1772">
            <v>1006</v>
          </cell>
          <cell r="AK1772">
            <v>1006</v>
          </cell>
          <cell r="AM1772" t="str">
            <v>ALI_94_SEG_3</v>
          </cell>
          <cell r="AN1772" t="str">
            <v>ALI_94_SEG_3_VAL_11099602</v>
          </cell>
          <cell r="AO1772">
            <v>6</v>
          </cell>
          <cell r="AP1772">
            <v>8838425.5999999996</v>
          </cell>
          <cell r="AQ1772" t="b">
            <v>0</v>
          </cell>
          <cell r="AR1772" t="str">
            <v/>
          </cell>
          <cell r="AS1772" t="str">
            <v/>
          </cell>
          <cell r="AT1772" t="str">
            <v>ALI_94_SEG_3_</v>
          </cell>
          <cell r="AU1772">
            <v>1</v>
          </cell>
          <cell r="AV1772" t="str">
            <v>No Seleccionada</v>
          </cell>
        </row>
        <row r="1773">
          <cell r="A1773" t="b">
            <v>0</v>
          </cell>
          <cell r="B1773" t="str">
            <v>5to_Evento_973_V2_UT_Mana_17515422.xlsm</v>
          </cell>
          <cell r="C1773">
            <v>94</v>
          </cell>
          <cell r="D1773">
            <v>2095</v>
          </cell>
          <cell r="E1773" t="str">
            <v>Ut Mana 2020</v>
          </cell>
          <cell r="F1773">
            <v>19</v>
          </cell>
          <cell r="G1773" t="str">
            <v>CEREAL EMPACADO</v>
          </cell>
          <cell r="H1773" t="str">
            <v>94 : Ponques de sabores sin relleno.</v>
          </cell>
          <cell r="I1773">
            <v>4</v>
          </cell>
          <cell r="J1773" t="str">
            <v>Sitio 1 : CARRERA 127#22G-18 INT 4 - Sitio 2 : SIBERIA KM 7.5 CELTA, LOTE 159 - Sitio 3 : CARRERA 68B #10A-18 - Sitio 4 : CALLE 24F#101B-15 - Sitio 5 : CARRERA 65B#10A-87 - Sitio 6 : AUTO MEDE KM 1,5 P INDUS FLORIDA BOD 23 - Sitio 7 : CARRERA 71 A BIS # 63D-38 -</v>
          </cell>
          <cell r="K1773">
            <v>44835</v>
          </cell>
          <cell r="L1773">
            <v>6811</v>
          </cell>
          <cell r="M1773">
            <v>8271</v>
          </cell>
          <cell r="N1773">
            <v>3836</v>
          </cell>
          <cell r="O1773">
            <v>296</v>
          </cell>
          <cell r="P1773">
            <v>507</v>
          </cell>
          <cell r="Q1773">
            <v>0</v>
          </cell>
          <cell r="R1773">
            <v>507</v>
          </cell>
          <cell r="S1773">
            <v>507</v>
          </cell>
          <cell r="T1773">
            <v>0</v>
          </cell>
          <cell r="U1773">
            <v>507</v>
          </cell>
          <cell r="V1773">
            <v>1012</v>
          </cell>
          <cell r="W1773">
            <v>0</v>
          </cell>
          <cell r="X1773">
            <v>1012</v>
          </cell>
          <cell r="Y1773">
            <v>1012</v>
          </cell>
          <cell r="Z1773">
            <v>0</v>
          </cell>
          <cell r="AA1773">
            <v>1012</v>
          </cell>
          <cell r="AB1773">
            <v>11828158</v>
          </cell>
          <cell r="AC1773" t="str">
            <v>Registro Valido</v>
          </cell>
          <cell r="AD1773">
            <v>507</v>
          </cell>
          <cell r="AE1773">
            <v>507</v>
          </cell>
          <cell r="AF1773">
            <v>1012</v>
          </cell>
          <cell r="AG1773">
            <v>1012</v>
          </cell>
          <cell r="AH1773">
            <v>505</v>
          </cell>
          <cell r="AI1773">
            <v>505</v>
          </cell>
          <cell r="AJ1773">
            <v>1006</v>
          </cell>
          <cell r="AK1773">
            <v>1006</v>
          </cell>
          <cell r="AM1773" t="str">
            <v>ALI_94_SEG_4</v>
          </cell>
          <cell r="AN1773" t="str">
            <v>ALI_94_SEG_4_VAL_11828158</v>
          </cell>
          <cell r="AO1773">
            <v>6</v>
          </cell>
          <cell r="AP1773">
            <v>9418561.6000000015</v>
          </cell>
          <cell r="AQ1773" t="b">
            <v>0</v>
          </cell>
          <cell r="AR1773" t="str">
            <v/>
          </cell>
          <cell r="AS1773" t="str">
            <v/>
          </cell>
          <cell r="AT1773" t="str">
            <v>ALI_94_SEG_4_</v>
          </cell>
          <cell r="AU1773">
            <v>1</v>
          </cell>
          <cell r="AV1773" t="str">
            <v>No Seleccionada</v>
          </cell>
        </row>
        <row r="1774">
          <cell r="A1774" t="b">
            <v>0</v>
          </cell>
          <cell r="B1774" t="str">
            <v>5to_Evento_973_V2_UT_Mana_17515422.xlsm</v>
          </cell>
          <cell r="C1774">
            <v>94</v>
          </cell>
          <cell r="D1774">
            <v>2095</v>
          </cell>
          <cell r="E1774" t="str">
            <v>Ut Mana 2020</v>
          </cell>
          <cell r="F1774">
            <v>20</v>
          </cell>
          <cell r="G1774" t="str">
            <v>CEREAL EMPACADO</v>
          </cell>
          <cell r="H1774" t="str">
            <v>94 : Ponques de sabores sin relleno.</v>
          </cell>
          <cell r="I1774">
            <v>5</v>
          </cell>
          <cell r="J1774" t="str">
            <v>Sitio 1 : CARRERA 127#22G-18 INT 4 - Sitio 2 : SIBERIA KM 7.5 CELTA, LOTE 159 - Sitio 3 : CARRERA 68B #10A-18 - Sitio 4 : CALLE 24F#101B-15 - Sitio 5 : CARRERA 65B#10A-87 - Sitio 6 : AUTO MEDE KM 1,5 P INDUS FLORIDA BOD 23 - Sitio 7 : CARRERA 71 A BIS # 63D-38 -</v>
          </cell>
          <cell r="K1774">
            <v>44835</v>
          </cell>
          <cell r="L1774">
            <v>6331</v>
          </cell>
          <cell r="M1774">
            <v>7688</v>
          </cell>
          <cell r="N1774">
            <v>3566</v>
          </cell>
          <cell r="O1774">
            <v>275</v>
          </cell>
          <cell r="P1774">
            <v>507</v>
          </cell>
          <cell r="Q1774">
            <v>0</v>
          </cell>
          <cell r="R1774">
            <v>507</v>
          </cell>
          <cell r="S1774">
            <v>507</v>
          </cell>
          <cell r="T1774">
            <v>0</v>
          </cell>
          <cell r="U1774">
            <v>507</v>
          </cell>
          <cell r="V1774">
            <v>1012</v>
          </cell>
          <cell r="W1774">
            <v>0</v>
          </cell>
          <cell r="X1774">
            <v>1012</v>
          </cell>
          <cell r="Y1774">
            <v>1012</v>
          </cell>
          <cell r="Z1774">
            <v>0</v>
          </cell>
          <cell r="AA1774">
            <v>1012</v>
          </cell>
          <cell r="AB1774">
            <v>10994725</v>
          </cell>
          <cell r="AC1774" t="str">
            <v>Registro Valido</v>
          </cell>
          <cell r="AD1774">
            <v>507</v>
          </cell>
          <cell r="AE1774">
            <v>507</v>
          </cell>
          <cell r="AF1774">
            <v>1012</v>
          </cell>
          <cell r="AG1774">
            <v>1012</v>
          </cell>
          <cell r="AH1774">
            <v>505</v>
          </cell>
          <cell r="AI1774">
            <v>505</v>
          </cell>
          <cell r="AJ1774">
            <v>1006</v>
          </cell>
          <cell r="AK1774">
            <v>1006</v>
          </cell>
          <cell r="AM1774" t="str">
            <v>ALI_94_SEG_5</v>
          </cell>
          <cell r="AN1774" t="str">
            <v>ALI_94_SEG_5_VAL_10994725</v>
          </cell>
          <cell r="AO1774">
            <v>6</v>
          </cell>
          <cell r="AP1774">
            <v>8754912.8000000007</v>
          </cell>
          <cell r="AQ1774" t="b">
            <v>0</v>
          </cell>
          <cell r="AR1774" t="str">
            <v/>
          </cell>
          <cell r="AS1774" t="str">
            <v/>
          </cell>
          <cell r="AT1774" t="str">
            <v>ALI_94_SEG_5_</v>
          </cell>
          <cell r="AU1774">
            <v>1</v>
          </cell>
          <cell r="AV1774" t="str">
            <v>No Seleccionada</v>
          </cell>
        </row>
        <row r="1775">
          <cell r="A1775" t="b">
            <v>0</v>
          </cell>
          <cell r="B1775" t="str">
            <v>5to_Evento_973_V2_UT_Mana_17515422.xlsm</v>
          </cell>
          <cell r="C1775">
            <v>94</v>
          </cell>
          <cell r="D1775">
            <v>2095</v>
          </cell>
          <cell r="E1775" t="str">
            <v>Ut Mana 2020</v>
          </cell>
          <cell r="F1775">
            <v>21</v>
          </cell>
          <cell r="G1775" t="str">
            <v>CEREAL EMPACADO</v>
          </cell>
          <cell r="H1775" t="str">
            <v>94 : Ponques de sabores sin relleno.</v>
          </cell>
          <cell r="I1775">
            <v>6</v>
          </cell>
          <cell r="J1775" t="str">
            <v>Sitio 1 : CARRERA 127#22G-18 INT 4 - Sitio 2 : SIBERIA KM 7.5 CELTA, LOTE 159 - Sitio 3 : CARRERA 68B #10A-18 - Sitio 4 : CALLE 24F#101B-15 - Sitio 5 : CARRERA 65B#10A-87 - Sitio 6 : AUTO MEDE KM 1,5 P INDUS FLORIDA BOD 23 - Sitio 7 : CARRERA 71 A BIS # 63D-38 -</v>
          </cell>
          <cell r="K1775">
            <v>44835</v>
          </cell>
          <cell r="L1775">
            <v>6852</v>
          </cell>
          <cell r="M1775">
            <v>8322</v>
          </cell>
          <cell r="N1775">
            <v>3859</v>
          </cell>
          <cell r="O1775">
            <v>298</v>
          </cell>
          <cell r="P1775">
            <v>507</v>
          </cell>
          <cell r="Q1775">
            <v>0</v>
          </cell>
          <cell r="R1775">
            <v>507</v>
          </cell>
          <cell r="S1775">
            <v>507</v>
          </cell>
          <cell r="T1775">
            <v>0</v>
          </cell>
          <cell r="U1775">
            <v>507</v>
          </cell>
          <cell r="V1775">
            <v>1012</v>
          </cell>
          <cell r="W1775">
            <v>0</v>
          </cell>
          <cell r="X1775">
            <v>1012</v>
          </cell>
          <cell r="Y1775">
            <v>1012</v>
          </cell>
          <cell r="Z1775">
            <v>0</v>
          </cell>
          <cell r="AA1775">
            <v>1012</v>
          </cell>
          <cell r="AB1775">
            <v>11900102</v>
          </cell>
          <cell r="AC1775" t="str">
            <v>Registro Valido</v>
          </cell>
          <cell r="AD1775">
            <v>507</v>
          </cell>
          <cell r="AE1775">
            <v>507</v>
          </cell>
          <cell r="AF1775">
            <v>1012</v>
          </cell>
          <cell r="AG1775">
            <v>1012</v>
          </cell>
          <cell r="AH1775">
            <v>505</v>
          </cell>
          <cell r="AI1775">
            <v>505</v>
          </cell>
          <cell r="AJ1775">
            <v>1006</v>
          </cell>
          <cell r="AK1775">
            <v>1006</v>
          </cell>
          <cell r="AM1775" t="str">
            <v>ALI_94_SEG_6</v>
          </cell>
          <cell r="AN1775" t="str">
            <v>ALI_94_SEG_6_VAL_11900102</v>
          </cell>
          <cell r="AO1775">
            <v>6</v>
          </cell>
          <cell r="AP1775">
            <v>9475849.5999999996</v>
          </cell>
          <cell r="AQ1775" t="b">
            <v>0</v>
          </cell>
          <cell r="AR1775" t="str">
            <v/>
          </cell>
          <cell r="AS1775" t="str">
            <v/>
          </cell>
          <cell r="AT1775" t="str">
            <v>ALI_94_SEG_6_</v>
          </cell>
          <cell r="AU1775">
            <v>1</v>
          </cell>
          <cell r="AV1775" t="str">
            <v>No Seleccionada</v>
          </cell>
        </row>
        <row r="1776">
          <cell r="A1776" t="b">
            <v>0</v>
          </cell>
          <cell r="B1776" t="str">
            <v>5to_Evento_973_V2_UT_Mana_17515422.xlsm</v>
          </cell>
          <cell r="C1776">
            <v>94</v>
          </cell>
          <cell r="D1776">
            <v>2095</v>
          </cell>
          <cell r="E1776" t="str">
            <v>Ut Mana 2020</v>
          </cell>
          <cell r="F1776">
            <v>22</v>
          </cell>
          <cell r="G1776" t="str">
            <v>CEREAL EMPACADO</v>
          </cell>
          <cell r="H1776" t="str">
            <v>94 : Ponques de sabores sin relleno.</v>
          </cell>
          <cell r="I1776">
            <v>7</v>
          </cell>
          <cell r="J1776" t="str">
            <v>Sitio 1 : CARRERA 127#22G-18 INT 4 - Sitio 2 : SIBERIA KM 7.5 CELTA, LOTE 159 - Sitio 3 : CARRERA 68B #10A-18 - Sitio 4 : CALLE 24F#101B-15 - Sitio 5 : CARRERA 65B#10A-87 - Sitio 6 : AUTO MEDE KM 1,5 P INDUS FLORIDA BOD 23 - Sitio 7 : CARRERA 71 A BIS # 63D-38 -</v>
          </cell>
          <cell r="K1776">
            <v>44835</v>
          </cell>
          <cell r="L1776">
            <v>6998</v>
          </cell>
          <cell r="M1776">
            <v>8498</v>
          </cell>
          <cell r="N1776">
            <v>3941</v>
          </cell>
          <cell r="O1776">
            <v>304</v>
          </cell>
          <cell r="P1776">
            <v>507</v>
          </cell>
          <cell r="Q1776">
            <v>0</v>
          </cell>
          <cell r="R1776">
            <v>507</v>
          </cell>
          <cell r="S1776">
            <v>507</v>
          </cell>
          <cell r="T1776">
            <v>0</v>
          </cell>
          <cell r="U1776">
            <v>507</v>
          </cell>
          <cell r="V1776">
            <v>1012</v>
          </cell>
          <cell r="W1776">
            <v>0</v>
          </cell>
          <cell r="X1776">
            <v>1012</v>
          </cell>
          <cell r="Y1776">
            <v>1012</v>
          </cell>
          <cell r="Z1776">
            <v>0</v>
          </cell>
          <cell r="AA1776">
            <v>1012</v>
          </cell>
          <cell r="AB1776">
            <v>12152412</v>
          </cell>
          <cell r="AC1776" t="str">
            <v>Registro Valido</v>
          </cell>
          <cell r="AD1776">
            <v>507</v>
          </cell>
          <cell r="AE1776">
            <v>507</v>
          </cell>
          <cell r="AF1776">
            <v>1012</v>
          </cell>
          <cell r="AG1776">
            <v>1012</v>
          </cell>
          <cell r="AH1776">
            <v>505</v>
          </cell>
          <cell r="AI1776">
            <v>505</v>
          </cell>
          <cell r="AJ1776">
            <v>1006</v>
          </cell>
          <cell r="AK1776">
            <v>1006</v>
          </cell>
          <cell r="AM1776" t="str">
            <v>ALI_94_SEG_7</v>
          </cell>
          <cell r="AN1776" t="str">
            <v>ALI_94_SEG_7_VAL_12152412</v>
          </cell>
          <cell r="AO1776">
            <v>5</v>
          </cell>
          <cell r="AP1776">
            <v>9676760</v>
          </cell>
          <cell r="AQ1776" t="b">
            <v>0</v>
          </cell>
          <cell r="AR1776" t="str">
            <v/>
          </cell>
          <cell r="AS1776" t="str">
            <v/>
          </cell>
          <cell r="AT1776" t="str">
            <v>ALI_94_SEG_7_</v>
          </cell>
          <cell r="AU1776">
            <v>1</v>
          </cell>
          <cell r="AV1776" t="str">
            <v>No Seleccionada</v>
          </cell>
        </row>
        <row r="1777">
          <cell r="A1777" t="b">
            <v>0</v>
          </cell>
          <cell r="B1777" t="str">
            <v>5to_Evento_973_V2_UT_Mana_17515422.xlsm</v>
          </cell>
          <cell r="C1777">
            <v>94</v>
          </cell>
          <cell r="D1777">
            <v>2095</v>
          </cell>
          <cell r="E1777" t="str">
            <v>Ut Mana 2020</v>
          </cell>
          <cell r="F1777">
            <v>23</v>
          </cell>
          <cell r="G1777" t="str">
            <v>CEREAL EMPACADO</v>
          </cell>
          <cell r="H1777" t="str">
            <v>94 : Ponques de sabores sin relleno.</v>
          </cell>
          <cell r="I1777">
            <v>8</v>
          </cell>
          <cell r="J1777" t="str">
            <v>Sitio 1 : CARRERA 127#22G-18 INT 4 - Sitio 2 : SIBERIA KM 7.5 CELTA, LOTE 159 - Sitio 3 : CARRERA 68B #10A-18 - Sitio 4 : CALLE 24F#101B-15 - Sitio 5 : CARRERA 65B#10A-87 - Sitio 6 : AUTO MEDE KM 1,5 P INDUS FLORIDA BOD 23 - Sitio 7 : CARRERA 71 A BIS # 63D-38 -</v>
          </cell>
          <cell r="K1777">
            <v>44835</v>
          </cell>
          <cell r="L1777">
            <v>6755</v>
          </cell>
          <cell r="M1777">
            <v>8201</v>
          </cell>
          <cell r="N1777">
            <v>3804</v>
          </cell>
          <cell r="O1777">
            <v>293</v>
          </cell>
          <cell r="P1777">
            <v>507</v>
          </cell>
          <cell r="Q1777">
            <v>0</v>
          </cell>
          <cell r="R1777">
            <v>507</v>
          </cell>
          <cell r="S1777">
            <v>507</v>
          </cell>
          <cell r="T1777">
            <v>0</v>
          </cell>
          <cell r="U1777">
            <v>507</v>
          </cell>
          <cell r="V1777">
            <v>1012</v>
          </cell>
          <cell r="W1777">
            <v>0</v>
          </cell>
          <cell r="X1777">
            <v>1012</v>
          </cell>
          <cell r="Y1777">
            <v>1012</v>
          </cell>
          <cell r="Z1777">
            <v>0</v>
          </cell>
          <cell r="AA1777">
            <v>1012</v>
          </cell>
          <cell r="AB1777">
            <v>11728856</v>
          </cell>
          <cell r="AC1777" t="str">
            <v>Registro Valido</v>
          </cell>
          <cell r="AD1777">
            <v>507</v>
          </cell>
          <cell r="AE1777">
            <v>507</v>
          </cell>
          <cell r="AF1777">
            <v>1012</v>
          </cell>
          <cell r="AG1777">
            <v>1012</v>
          </cell>
          <cell r="AH1777">
            <v>505</v>
          </cell>
          <cell r="AI1777">
            <v>505</v>
          </cell>
          <cell r="AJ1777">
            <v>1006</v>
          </cell>
          <cell r="AK1777">
            <v>1006</v>
          </cell>
          <cell r="AM1777" t="str">
            <v>ALI_94_SEG_8</v>
          </cell>
          <cell r="AN1777" t="str">
            <v>ALI_94_SEG_8_VAL_11728856</v>
          </cell>
          <cell r="AO1777">
            <v>5</v>
          </cell>
          <cell r="AP1777">
            <v>9339489.5999999996</v>
          </cell>
          <cell r="AQ1777" t="b">
            <v>0</v>
          </cell>
          <cell r="AR1777" t="str">
            <v/>
          </cell>
          <cell r="AS1777" t="str">
            <v/>
          </cell>
          <cell r="AT1777" t="str">
            <v>ALI_94_SEG_8_</v>
          </cell>
          <cell r="AU1777">
            <v>1</v>
          </cell>
          <cell r="AV1777" t="str">
            <v>No Seleccionada</v>
          </cell>
        </row>
        <row r="1778">
          <cell r="A1778" t="b">
            <v>0</v>
          </cell>
          <cell r="B1778" t="str">
            <v>5to_Evento_973_V2_UT_Mana_17515422.xlsm</v>
          </cell>
          <cell r="C1778">
            <v>94</v>
          </cell>
          <cell r="D1778">
            <v>2095</v>
          </cell>
          <cell r="E1778" t="str">
            <v>Ut Mana 2020</v>
          </cell>
          <cell r="F1778">
            <v>24</v>
          </cell>
          <cell r="G1778" t="str">
            <v>CEREAL EMPACADO</v>
          </cell>
          <cell r="H1778" t="str">
            <v>94 : Ponques de sabores sin relleno.</v>
          </cell>
          <cell r="I1778">
            <v>9</v>
          </cell>
          <cell r="J1778" t="str">
            <v>Sitio 1 : CARRERA 127#22G-18 INT 4 - Sitio 2 : SIBERIA KM 7.5 CELTA, LOTE 159 - Sitio 3 : CARRERA 68B #10A-18 - Sitio 4 : CALLE 24F#101B-15 - Sitio 5 : CARRERA 65B#10A-87 - Sitio 6 : AUTO MEDE KM 1,5 P INDUS FLORIDA BOD 23 - Sitio 7 : CARRERA 71 A BIS # 63D-38 -</v>
          </cell>
          <cell r="K1778">
            <v>44835</v>
          </cell>
          <cell r="L1778">
            <v>6826</v>
          </cell>
          <cell r="M1778">
            <v>8289</v>
          </cell>
          <cell r="N1778">
            <v>3844</v>
          </cell>
          <cell r="O1778">
            <v>296</v>
          </cell>
          <cell r="P1778">
            <v>507</v>
          </cell>
          <cell r="Q1778">
            <v>0</v>
          </cell>
          <cell r="R1778">
            <v>507</v>
          </cell>
          <cell r="S1778">
            <v>507</v>
          </cell>
          <cell r="T1778">
            <v>0</v>
          </cell>
          <cell r="U1778">
            <v>507</v>
          </cell>
          <cell r="V1778">
            <v>1012</v>
          </cell>
          <cell r="W1778">
            <v>0</v>
          </cell>
          <cell r="X1778">
            <v>1012</v>
          </cell>
          <cell r="Y1778">
            <v>1012</v>
          </cell>
          <cell r="Z1778">
            <v>0</v>
          </cell>
          <cell r="AA1778">
            <v>1012</v>
          </cell>
          <cell r="AB1778">
            <v>11852985</v>
          </cell>
          <cell r="AC1778" t="str">
            <v>Registro Valido</v>
          </cell>
          <cell r="AD1778">
            <v>507</v>
          </cell>
          <cell r="AE1778">
            <v>507</v>
          </cell>
          <cell r="AF1778">
            <v>1012</v>
          </cell>
          <cell r="AG1778">
            <v>1012</v>
          </cell>
          <cell r="AH1778">
            <v>505</v>
          </cell>
          <cell r="AI1778">
            <v>505</v>
          </cell>
          <cell r="AJ1778">
            <v>1006</v>
          </cell>
          <cell r="AK1778">
            <v>1006</v>
          </cell>
          <cell r="AM1778" t="str">
            <v>ALI_94_SEG_9</v>
          </cell>
          <cell r="AN1778" t="str">
            <v>ALI_94_SEG_9_VAL_11852985</v>
          </cell>
          <cell r="AO1778">
            <v>5</v>
          </cell>
          <cell r="AP1778">
            <v>9438332</v>
          </cell>
          <cell r="AQ1778" t="b">
            <v>0</v>
          </cell>
          <cell r="AR1778" t="str">
            <v/>
          </cell>
          <cell r="AS1778" t="str">
            <v/>
          </cell>
          <cell r="AT1778" t="str">
            <v>ALI_94_SEG_9_</v>
          </cell>
          <cell r="AU1778">
            <v>1</v>
          </cell>
          <cell r="AV1778" t="str">
            <v>No Seleccionada</v>
          </cell>
        </row>
        <row r="1779">
          <cell r="A1779" t="b">
            <v>0</v>
          </cell>
          <cell r="B1779" t="str">
            <v>5to_Evento_973_V2_UT_Mana_17515422.xlsm</v>
          </cell>
          <cell r="C1779">
            <v>94</v>
          </cell>
          <cell r="D1779">
            <v>2095</v>
          </cell>
          <cell r="E1779" t="str">
            <v>Ut Mana 2020</v>
          </cell>
          <cell r="F1779">
            <v>25</v>
          </cell>
          <cell r="G1779" t="str">
            <v>CEREAL EMPACADO</v>
          </cell>
          <cell r="H1779" t="str">
            <v>94 : Ponques de sabores sin relleno.</v>
          </cell>
          <cell r="I1779">
            <v>10</v>
          </cell>
          <cell r="J1779" t="str">
            <v>Sitio 1 : CARRERA 127#22G-18 INT 4 - Sitio 2 : SIBERIA KM 7.5 CELTA, LOTE 159 - Sitio 3 : CARRERA 68B #10A-18 - Sitio 4 : CALLE 24F#101B-15 - Sitio 5 : CARRERA 65B#10A-87 - Sitio 6 : AUTO MEDE KM 1,5 P INDUS FLORIDA BOD 23 - Sitio 7 : CARRERA 71 A BIS # 63D-38 -</v>
          </cell>
          <cell r="K1779">
            <v>44835</v>
          </cell>
          <cell r="L1779">
            <v>6835</v>
          </cell>
          <cell r="M1779">
            <v>8302</v>
          </cell>
          <cell r="N1779">
            <v>3850</v>
          </cell>
          <cell r="O1779">
            <v>297</v>
          </cell>
          <cell r="P1779">
            <v>507</v>
          </cell>
          <cell r="Q1779">
            <v>0</v>
          </cell>
          <cell r="R1779">
            <v>507</v>
          </cell>
          <cell r="S1779">
            <v>507</v>
          </cell>
          <cell r="T1779">
            <v>0</v>
          </cell>
          <cell r="U1779">
            <v>507</v>
          </cell>
          <cell r="V1779">
            <v>1012</v>
          </cell>
          <cell r="W1779">
            <v>0</v>
          </cell>
          <cell r="X1779">
            <v>1012</v>
          </cell>
          <cell r="Y1779">
            <v>1012</v>
          </cell>
          <cell r="Z1779">
            <v>0</v>
          </cell>
          <cell r="AA1779">
            <v>1012</v>
          </cell>
          <cell r="AB1779">
            <v>11871223</v>
          </cell>
          <cell r="AC1779" t="str">
            <v>Registro Valido</v>
          </cell>
          <cell r="AD1779">
            <v>507</v>
          </cell>
          <cell r="AE1779">
            <v>507</v>
          </cell>
          <cell r="AF1779">
            <v>1012</v>
          </cell>
          <cell r="AG1779">
            <v>1012</v>
          </cell>
          <cell r="AH1779">
            <v>505</v>
          </cell>
          <cell r="AI1779">
            <v>505</v>
          </cell>
          <cell r="AJ1779">
            <v>1006</v>
          </cell>
          <cell r="AK1779">
            <v>1006</v>
          </cell>
          <cell r="AM1779" t="str">
            <v>ALI_94_SEG_10</v>
          </cell>
          <cell r="AN1779" t="str">
            <v>ALI_94_SEG_10_VAL_11871223</v>
          </cell>
          <cell r="AO1779">
            <v>5</v>
          </cell>
          <cell r="AP1779">
            <v>9452853.5999999996</v>
          </cell>
          <cell r="AQ1779" t="b">
            <v>0</v>
          </cell>
          <cell r="AR1779" t="str">
            <v/>
          </cell>
          <cell r="AS1779" t="str">
            <v/>
          </cell>
          <cell r="AT1779" t="str">
            <v>ALI_94_SEG_10_</v>
          </cell>
          <cell r="AU1779">
            <v>1</v>
          </cell>
          <cell r="AV1779" t="str">
            <v>No Seleccionada</v>
          </cell>
        </row>
        <row r="1780">
          <cell r="A1780" t="b">
            <v>0</v>
          </cell>
          <cell r="B1780" t="str">
            <v>5to_Evento_973_V2_UT_Mana_17515422.xlsm</v>
          </cell>
          <cell r="C1780">
            <v>94</v>
          </cell>
          <cell r="D1780">
            <v>2095</v>
          </cell>
          <cell r="E1780" t="str">
            <v>Ut Mana 2020</v>
          </cell>
          <cell r="F1780">
            <v>26</v>
          </cell>
          <cell r="G1780" t="str">
            <v>CEREAL EMPACADO</v>
          </cell>
          <cell r="H1780" t="str">
            <v>94 : Ponques de sabores sin relleno.</v>
          </cell>
          <cell r="I1780">
            <v>11</v>
          </cell>
          <cell r="J1780" t="str">
            <v>Sitio 1 : CARRERA 127#22G-18 INT 4 - Sitio 2 : SIBERIA KM 7.5 CELTA, LOTE 159 - Sitio 3 : CARRERA 68B #10A-18 - Sitio 4 : CALLE 24F#101B-15 - Sitio 5 : CARRERA 65B#10A-87 - Sitio 6 : AUTO MEDE KM 1,5 P INDUS FLORIDA BOD 23 - Sitio 7 : CARRERA 71 A BIS # 63D-38 -</v>
          </cell>
          <cell r="K1780">
            <v>44835</v>
          </cell>
          <cell r="L1780">
            <v>6732</v>
          </cell>
          <cell r="M1780">
            <v>8175</v>
          </cell>
          <cell r="N1780">
            <v>3792</v>
          </cell>
          <cell r="O1780">
            <v>292</v>
          </cell>
          <cell r="P1780">
            <v>507</v>
          </cell>
          <cell r="Q1780">
            <v>0</v>
          </cell>
          <cell r="R1780">
            <v>507</v>
          </cell>
          <cell r="S1780">
            <v>507</v>
          </cell>
          <cell r="T1780">
            <v>0</v>
          </cell>
          <cell r="U1780">
            <v>507</v>
          </cell>
          <cell r="V1780">
            <v>1012</v>
          </cell>
          <cell r="W1780">
            <v>0</v>
          </cell>
          <cell r="X1780">
            <v>1012</v>
          </cell>
          <cell r="Y1780">
            <v>1012</v>
          </cell>
          <cell r="Z1780">
            <v>0</v>
          </cell>
          <cell r="AA1780">
            <v>1012</v>
          </cell>
          <cell r="AB1780">
            <v>11690857</v>
          </cell>
          <cell r="AC1780" t="str">
            <v>Registro Valido</v>
          </cell>
          <cell r="AD1780">
            <v>507</v>
          </cell>
          <cell r="AE1780">
            <v>507</v>
          </cell>
          <cell r="AF1780">
            <v>1012</v>
          </cell>
          <cell r="AG1780">
            <v>1012</v>
          </cell>
          <cell r="AH1780">
            <v>505</v>
          </cell>
          <cell r="AI1780">
            <v>505</v>
          </cell>
          <cell r="AJ1780">
            <v>1006</v>
          </cell>
          <cell r="AK1780">
            <v>1006</v>
          </cell>
          <cell r="AM1780" t="str">
            <v>ALI_94_SEG_11</v>
          </cell>
          <cell r="AN1780" t="str">
            <v>ALI_94_SEG_11_VAL_11690857</v>
          </cell>
          <cell r="AO1780">
            <v>5</v>
          </cell>
          <cell r="AP1780">
            <v>9309231.1999999993</v>
          </cell>
          <cell r="AQ1780" t="b">
            <v>0</v>
          </cell>
          <cell r="AR1780" t="str">
            <v/>
          </cell>
          <cell r="AS1780" t="str">
            <v/>
          </cell>
          <cell r="AT1780" t="str">
            <v>ALI_94_SEG_11_</v>
          </cell>
          <cell r="AU1780">
            <v>1</v>
          </cell>
          <cell r="AV1780" t="str">
            <v>No Seleccionada</v>
          </cell>
        </row>
        <row r="1781">
          <cell r="A1781" t="b">
            <v>0</v>
          </cell>
          <cell r="B1781" t="str">
            <v>5to_Evento_973_V2_UT_Mana_17515422.xlsm</v>
          </cell>
          <cell r="C1781">
            <v>94</v>
          </cell>
          <cell r="D1781">
            <v>2095</v>
          </cell>
          <cell r="E1781" t="str">
            <v>Ut Mana 2020</v>
          </cell>
          <cell r="F1781">
            <v>27</v>
          </cell>
          <cell r="G1781" t="str">
            <v>CEREAL EMPACADO</v>
          </cell>
          <cell r="H1781" t="str">
            <v>94 : Ponques de sabores sin relleno.</v>
          </cell>
          <cell r="I1781">
            <v>12</v>
          </cell>
          <cell r="J1781" t="str">
            <v>Sitio 1 : CARRERA 127#22G-18 INT 4 - Sitio 2 : SIBERIA KM 7.5 CELTA, LOTE 159 - Sitio 3 : CARRERA 68B #10A-18 - Sitio 4 : CALLE 24F#101B-15 - Sitio 5 : CARRERA 65B#10A-87 - Sitio 6 : AUTO MEDE KM 1,5 P INDUS FLORIDA BOD 23 - Sitio 7 : CARRERA 71 A BIS # 63D-38 -</v>
          </cell>
          <cell r="K1781">
            <v>44835</v>
          </cell>
          <cell r="L1781">
            <v>6110</v>
          </cell>
          <cell r="M1781">
            <v>7419</v>
          </cell>
          <cell r="N1781">
            <v>3441</v>
          </cell>
          <cell r="O1781">
            <v>265</v>
          </cell>
          <cell r="P1781">
            <v>507</v>
          </cell>
          <cell r="Q1781">
            <v>0</v>
          </cell>
          <cell r="R1781">
            <v>507</v>
          </cell>
          <cell r="S1781">
            <v>507</v>
          </cell>
          <cell r="T1781">
            <v>0</v>
          </cell>
          <cell r="U1781">
            <v>507</v>
          </cell>
          <cell r="V1781">
            <v>1012</v>
          </cell>
          <cell r="W1781">
            <v>0</v>
          </cell>
          <cell r="X1781">
            <v>1012</v>
          </cell>
          <cell r="Y1781">
            <v>1012</v>
          </cell>
          <cell r="Z1781">
            <v>0</v>
          </cell>
          <cell r="AA1781">
            <v>1012</v>
          </cell>
          <cell r="AB1781">
            <v>10609675</v>
          </cell>
          <cell r="AC1781" t="str">
            <v>Registro Valido</v>
          </cell>
          <cell r="AD1781">
            <v>507</v>
          </cell>
          <cell r="AE1781">
            <v>507</v>
          </cell>
          <cell r="AF1781">
            <v>1012</v>
          </cell>
          <cell r="AG1781">
            <v>1012</v>
          </cell>
          <cell r="AH1781">
            <v>505</v>
          </cell>
          <cell r="AI1781">
            <v>505</v>
          </cell>
          <cell r="AJ1781">
            <v>1006</v>
          </cell>
          <cell r="AK1781">
            <v>1006</v>
          </cell>
          <cell r="AM1781" t="str">
            <v>ALI_94_SEG_12</v>
          </cell>
          <cell r="AN1781" t="str">
            <v>ALI_94_SEG_12_VAL_10609675</v>
          </cell>
          <cell r="AO1781">
            <v>5</v>
          </cell>
          <cell r="AP1781">
            <v>8448304.8000000007</v>
          </cell>
          <cell r="AQ1781" t="b">
            <v>0</v>
          </cell>
          <cell r="AR1781" t="str">
            <v/>
          </cell>
          <cell r="AS1781" t="str">
            <v/>
          </cell>
          <cell r="AT1781" t="str">
            <v>ALI_94_SEG_12_</v>
          </cell>
          <cell r="AU1781">
            <v>1</v>
          </cell>
          <cell r="AV1781" t="str">
            <v>No Seleccionada</v>
          </cell>
        </row>
        <row r="1782">
          <cell r="A1782" t="b">
            <v>0</v>
          </cell>
          <cell r="B1782" t="str">
            <v>5to_Evento_973_V2_UT_Mana_17515422.xlsm</v>
          </cell>
          <cell r="C1782">
            <v>94</v>
          </cell>
          <cell r="D1782">
            <v>2095</v>
          </cell>
          <cell r="E1782" t="str">
            <v>Ut Mana 2020</v>
          </cell>
          <cell r="F1782">
            <v>28</v>
          </cell>
          <cell r="G1782" t="str">
            <v>CEREAL EMPACADO</v>
          </cell>
          <cell r="H1782" t="str">
            <v>94 : Ponques de sabores sin relleno.</v>
          </cell>
          <cell r="I1782">
            <v>13</v>
          </cell>
          <cell r="J1782" t="str">
            <v>Sitio 1 : CARRERA 127#22G-18 INT 4 - Sitio 2 : SIBERIA KM 7.5 CELTA, LOTE 159 - Sitio 3 : CARRERA 68B #10A-18 - Sitio 4 : CALLE 24F#101B-15 - Sitio 5 : CARRERA 65B#10A-87 - Sitio 6 : AUTO MEDE KM 1,5 P INDUS FLORIDA BOD 23 - Sitio 7 : CARRERA 71 A BIS # 63D-38 -</v>
          </cell>
          <cell r="K1782">
            <v>44835</v>
          </cell>
          <cell r="L1782">
            <v>6487</v>
          </cell>
          <cell r="M1782">
            <v>7878</v>
          </cell>
          <cell r="N1782">
            <v>3654</v>
          </cell>
          <cell r="O1782">
            <v>282</v>
          </cell>
          <cell r="P1782">
            <v>507</v>
          </cell>
          <cell r="Q1782">
            <v>0</v>
          </cell>
          <cell r="R1782">
            <v>507</v>
          </cell>
          <cell r="S1782">
            <v>507</v>
          </cell>
          <cell r="T1782">
            <v>0</v>
          </cell>
          <cell r="U1782">
            <v>507</v>
          </cell>
          <cell r="V1782">
            <v>1012</v>
          </cell>
          <cell r="W1782">
            <v>0</v>
          </cell>
          <cell r="X1782">
            <v>1012</v>
          </cell>
          <cell r="Y1782">
            <v>1012</v>
          </cell>
          <cell r="Z1782">
            <v>0</v>
          </cell>
          <cell r="AA1782">
            <v>1012</v>
          </cell>
          <cell r="AB1782">
            <v>11266287</v>
          </cell>
          <cell r="AC1782" t="str">
            <v>Registro Valido</v>
          </cell>
          <cell r="AD1782">
            <v>507</v>
          </cell>
          <cell r="AE1782">
            <v>507</v>
          </cell>
          <cell r="AF1782">
            <v>1012</v>
          </cell>
          <cell r="AG1782">
            <v>1012</v>
          </cell>
          <cell r="AH1782">
            <v>505</v>
          </cell>
          <cell r="AI1782">
            <v>505</v>
          </cell>
          <cell r="AJ1782">
            <v>1006</v>
          </cell>
          <cell r="AK1782">
            <v>1006</v>
          </cell>
          <cell r="AM1782" t="str">
            <v>ALI_94_SEG_13</v>
          </cell>
          <cell r="AN1782" t="str">
            <v>ALI_94_SEG_13_VAL_11266287</v>
          </cell>
          <cell r="AO1782">
            <v>5</v>
          </cell>
          <cell r="AP1782">
            <v>8971152.7999999989</v>
          </cell>
          <cell r="AQ1782" t="b">
            <v>0</v>
          </cell>
          <cell r="AR1782" t="str">
            <v/>
          </cell>
          <cell r="AS1782" t="str">
            <v/>
          </cell>
          <cell r="AT1782" t="str">
            <v>ALI_94_SEG_13_</v>
          </cell>
          <cell r="AU1782">
            <v>1</v>
          </cell>
          <cell r="AV1782" t="str">
            <v>No Seleccionada</v>
          </cell>
        </row>
        <row r="1783">
          <cell r="A1783" t="b">
            <v>0</v>
          </cell>
          <cell r="B1783" t="str">
            <v>5to_Evento_973_V2_UT_Mana_17515422.xlsm</v>
          </cell>
          <cell r="C1783">
            <v>94</v>
          </cell>
          <cell r="D1783">
            <v>2095</v>
          </cell>
          <cell r="E1783" t="str">
            <v>Ut Mana 2020</v>
          </cell>
          <cell r="F1783">
            <v>29</v>
          </cell>
          <cell r="G1783" t="str">
            <v>CEREAL EMPACADO</v>
          </cell>
          <cell r="H1783" t="str">
            <v>94 : Ponques de sabores sin relleno.</v>
          </cell>
          <cell r="I1783">
            <v>14</v>
          </cell>
          <cell r="J1783" t="str">
            <v>Sitio 1 : CARRERA 127#22G-18 INT 4 - Sitio 2 : SIBERIA KM 7.5 CELTA, LOTE 159 - Sitio 3 : CARRERA 68B #10A-18 - Sitio 4 : CALLE 24F#101B-15 - Sitio 5 : CARRERA 65B#10A-87 - Sitio 6 : AUTO MEDE KM 1,5 P INDUS FLORIDA BOD 23 - Sitio 7 : CARRERA 71 A BIS # 63D-38 -</v>
          </cell>
          <cell r="K1783">
            <v>44835</v>
          </cell>
          <cell r="L1783">
            <v>6428</v>
          </cell>
          <cell r="M1783">
            <v>7806</v>
          </cell>
          <cell r="N1783">
            <v>3621</v>
          </cell>
          <cell r="O1783">
            <v>279</v>
          </cell>
          <cell r="P1783">
            <v>507</v>
          </cell>
          <cell r="Q1783">
            <v>0</v>
          </cell>
          <cell r="R1783">
            <v>507</v>
          </cell>
          <cell r="S1783">
            <v>507</v>
          </cell>
          <cell r="T1783">
            <v>0</v>
          </cell>
          <cell r="U1783">
            <v>507</v>
          </cell>
          <cell r="V1783">
            <v>1012</v>
          </cell>
          <cell r="W1783">
            <v>0</v>
          </cell>
          <cell r="X1783">
            <v>1012</v>
          </cell>
          <cell r="Y1783">
            <v>1012</v>
          </cell>
          <cell r="Z1783">
            <v>0</v>
          </cell>
          <cell r="AA1783">
            <v>1012</v>
          </cell>
          <cell r="AB1783">
            <v>11163438</v>
          </cell>
          <cell r="AC1783" t="str">
            <v>Registro Valido</v>
          </cell>
          <cell r="AD1783">
            <v>507</v>
          </cell>
          <cell r="AE1783">
            <v>507</v>
          </cell>
          <cell r="AF1783">
            <v>1012</v>
          </cell>
          <cell r="AG1783">
            <v>1012</v>
          </cell>
          <cell r="AH1783">
            <v>505</v>
          </cell>
          <cell r="AI1783">
            <v>505</v>
          </cell>
          <cell r="AJ1783">
            <v>1006</v>
          </cell>
          <cell r="AK1783">
            <v>1006</v>
          </cell>
          <cell r="AM1783" t="str">
            <v>ALI_94_SEG_14</v>
          </cell>
          <cell r="AN1783" t="str">
            <v>ALI_94_SEG_14_VAL_11163438</v>
          </cell>
          <cell r="AO1783">
            <v>5</v>
          </cell>
          <cell r="AP1783">
            <v>8889256</v>
          </cell>
          <cell r="AQ1783" t="b">
            <v>0</v>
          </cell>
          <cell r="AR1783" t="str">
            <v/>
          </cell>
          <cell r="AS1783" t="str">
            <v/>
          </cell>
          <cell r="AT1783" t="str">
            <v>ALI_94_SEG_14_</v>
          </cell>
          <cell r="AU1783">
            <v>1</v>
          </cell>
          <cell r="AV1783" t="str">
            <v>No Seleccionada</v>
          </cell>
        </row>
        <row r="1784">
          <cell r="A1784" t="b">
            <v>0</v>
          </cell>
          <cell r="B1784" t="str">
            <v>5to_Evento_973_V2_UT_Mana_17515422.xlsm</v>
          </cell>
          <cell r="C1784">
            <v>94</v>
          </cell>
          <cell r="D1784">
            <v>2095</v>
          </cell>
          <cell r="E1784" t="str">
            <v>Ut Mana 2020</v>
          </cell>
          <cell r="F1784">
            <v>30</v>
          </cell>
          <cell r="G1784" t="str">
            <v>CEREAL EMPACADO</v>
          </cell>
          <cell r="H1784" t="str">
            <v>94 : Ponques de sabores sin relleno.</v>
          </cell>
          <cell r="I1784">
            <v>15</v>
          </cell>
          <cell r="J1784" t="str">
            <v>Sitio 1 : CARRERA 127#22G-18 INT 4 - Sitio 2 : SIBERIA KM 7.5 CELTA, LOTE 159 - Sitio 3 : CARRERA 68B #10A-18 - Sitio 4 : CALLE 24F#101B-15 - Sitio 5 : CARRERA 65B#10A-87 - Sitio 6 : AUTO MEDE KM 1,5 P INDUS FLORIDA BOD 23 - Sitio 7 : CARRERA 71 A BIS # 63D-38 -</v>
          </cell>
          <cell r="K1784">
            <v>44835</v>
          </cell>
          <cell r="L1784">
            <v>6076</v>
          </cell>
          <cell r="M1784">
            <v>7376</v>
          </cell>
          <cell r="N1784">
            <v>3422</v>
          </cell>
          <cell r="O1784">
            <v>265</v>
          </cell>
          <cell r="P1784">
            <v>507</v>
          </cell>
          <cell r="Q1784">
            <v>0</v>
          </cell>
          <cell r="R1784">
            <v>507</v>
          </cell>
          <cell r="S1784">
            <v>507</v>
          </cell>
          <cell r="T1784">
            <v>0</v>
          </cell>
          <cell r="U1784">
            <v>507</v>
          </cell>
          <cell r="V1784">
            <v>1012</v>
          </cell>
          <cell r="W1784">
            <v>0</v>
          </cell>
          <cell r="X1784">
            <v>1012</v>
          </cell>
          <cell r="Y1784">
            <v>1012</v>
          </cell>
          <cell r="Z1784">
            <v>0</v>
          </cell>
          <cell r="AA1784">
            <v>1012</v>
          </cell>
          <cell r="AB1784">
            <v>10551408</v>
          </cell>
          <cell r="AC1784" t="str">
            <v>Registro Valido</v>
          </cell>
          <cell r="AD1784">
            <v>507</v>
          </cell>
          <cell r="AE1784">
            <v>507</v>
          </cell>
          <cell r="AF1784">
            <v>1012</v>
          </cell>
          <cell r="AG1784">
            <v>1012</v>
          </cell>
          <cell r="AH1784">
            <v>505</v>
          </cell>
          <cell r="AI1784">
            <v>505</v>
          </cell>
          <cell r="AJ1784">
            <v>1006</v>
          </cell>
          <cell r="AK1784">
            <v>1006</v>
          </cell>
          <cell r="AM1784" t="str">
            <v>ALI_94_SEG_15</v>
          </cell>
          <cell r="AN1784" t="str">
            <v>ALI_94_SEG_15_VAL_10551408</v>
          </cell>
          <cell r="AO1784">
            <v>5</v>
          </cell>
          <cell r="AP1784">
            <v>8401905.5999999996</v>
          </cell>
          <cell r="AQ1784" t="b">
            <v>0</v>
          </cell>
          <cell r="AR1784" t="str">
            <v/>
          </cell>
          <cell r="AS1784" t="str">
            <v/>
          </cell>
          <cell r="AT1784" t="str">
            <v>ALI_94_SEG_15_</v>
          </cell>
          <cell r="AU1784">
            <v>1</v>
          </cell>
          <cell r="AV1784" t="str">
            <v>No Seleccionada</v>
          </cell>
        </row>
        <row r="1785">
          <cell r="A1785" t="b">
            <v>0</v>
          </cell>
          <cell r="B1785" t="str">
            <v>5to_Evento_973_V2_UT_Mana_17515422.xlsm</v>
          </cell>
          <cell r="C1785">
            <v>118</v>
          </cell>
          <cell r="D1785">
            <v>2095</v>
          </cell>
          <cell r="E1785" t="str">
            <v>Ut Mana 2020</v>
          </cell>
          <cell r="F1785">
            <v>31</v>
          </cell>
          <cell r="G1785" t="str">
            <v>CEREAL EMPACADO</v>
          </cell>
          <cell r="H1785" t="str">
            <v>118 : Palito de queso.</v>
          </cell>
          <cell r="I1785">
            <v>1</v>
          </cell>
          <cell r="J1785" t="str">
            <v>Sitio 1 : CARRERA 127#22G-18 INT 4 - Sitio 2 : SIBERIA KM 7.5 CELTA, LOTE 159 - Sitio 3 : CARRERA 68B #10A-18 - Sitio 4 : CALLE 24F#101B-15 - Sitio 5 : CARRERA 65B#10A-87 - Sitio 6 : AUTO MEDE KM 1,5 P INDUS FLORIDA BOD 23 - Sitio 7 : CARRERA 71 A BIS # 63D-38 -</v>
          </cell>
          <cell r="K1785">
            <v>44835</v>
          </cell>
          <cell r="L1785">
            <v>6696</v>
          </cell>
          <cell r="M1785">
            <v>8192</v>
          </cell>
          <cell r="N1785">
            <v>4369</v>
          </cell>
          <cell r="O1785">
            <v>273</v>
          </cell>
          <cell r="P1785">
            <v>740</v>
          </cell>
          <cell r="Q1785">
            <v>0</v>
          </cell>
          <cell r="R1785">
            <v>740</v>
          </cell>
          <cell r="S1785">
            <v>984</v>
          </cell>
          <cell r="T1785">
            <v>0</v>
          </cell>
          <cell r="U1785">
            <v>984</v>
          </cell>
          <cell r="V1785">
            <v>1312</v>
          </cell>
          <cell r="W1785">
            <v>0</v>
          </cell>
          <cell r="X1785">
            <v>1312</v>
          </cell>
          <cell r="Y1785">
            <v>1312</v>
          </cell>
          <cell r="Z1785">
            <v>0</v>
          </cell>
          <cell r="AA1785">
            <v>1312</v>
          </cell>
          <cell r="AB1785">
            <v>19106272</v>
          </cell>
          <cell r="AC1785" t="str">
            <v>Registro Valido</v>
          </cell>
          <cell r="AD1785">
            <v>740</v>
          </cell>
          <cell r="AE1785">
            <v>984</v>
          </cell>
          <cell r="AF1785">
            <v>1312</v>
          </cell>
          <cell r="AG1785">
            <v>1312</v>
          </cell>
          <cell r="AH1785">
            <v>735</v>
          </cell>
          <cell r="AI1785">
            <v>979</v>
          </cell>
          <cell r="AJ1785">
            <v>1305</v>
          </cell>
          <cell r="AK1785">
            <v>1305</v>
          </cell>
          <cell r="AM1785" t="str">
            <v>ALI_118_SEG_1</v>
          </cell>
          <cell r="AN1785" t="str">
            <v>ALI_118_SEG_1_VAL_19106272</v>
          </cell>
          <cell r="AO1785">
            <v>4</v>
          </cell>
          <cell r="AP1785">
            <v>15199470.4</v>
          </cell>
          <cell r="AQ1785" t="b">
            <v>0</v>
          </cell>
          <cell r="AR1785" t="str">
            <v/>
          </cell>
          <cell r="AS1785" t="str">
            <v/>
          </cell>
          <cell r="AT1785" t="str">
            <v>ALI_118_SEG_1_</v>
          </cell>
          <cell r="AU1785">
            <v>1</v>
          </cell>
          <cell r="AV1785" t="str">
            <v>No Seleccionada</v>
          </cell>
        </row>
        <row r="1786">
          <cell r="A1786" t="b">
            <v>0</v>
          </cell>
          <cell r="B1786" t="str">
            <v>5to_Evento_973_V2_UT_Mana_17515422.xlsm</v>
          </cell>
          <cell r="C1786">
            <v>118</v>
          </cell>
          <cell r="D1786">
            <v>2095</v>
          </cell>
          <cell r="E1786" t="str">
            <v>Ut Mana 2020</v>
          </cell>
          <cell r="F1786">
            <v>32</v>
          </cell>
          <cell r="G1786" t="str">
            <v>CEREAL EMPACADO</v>
          </cell>
          <cell r="H1786" t="str">
            <v>118 : Palito de queso.</v>
          </cell>
          <cell r="I1786">
            <v>2</v>
          </cell>
          <cell r="J1786" t="str">
            <v>Sitio 1 : CARRERA 127#22G-18 INT 4 - Sitio 2 : SIBERIA KM 7.5 CELTA, LOTE 159 - Sitio 3 : CARRERA 68B #10A-18 - Sitio 4 : CALLE 24F#101B-15 - Sitio 5 : CARRERA 65B#10A-87 - Sitio 6 : AUTO MEDE KM 1,5 P INDUS FLORIDA BOD 23 - Sitio 7 : CARRERA 71 A BIS # 63D-38 -</v>
          </cell>
          <cell r="K1786">
            <v>44835</v>
          </cell>
          <cell r="L1786">
            <v>6847</v>
          </cell>
          <cell r="M1786">
            <v>8377</v>
          </cell>
          <cell r="N1786">
            <v>4468</v>
          </cell>
          <cell r="O1786">
            <v>279</v>
          </cell>
          <cell r="P1786">
            <v>740</v>
          </cell>
          <cell r="Q1786">
            <v>0</v>
          </cell>
          <cell r="R1786">
            <v>740</v>
          </cell>
          <cell r="S1786">
            <v>984</v>
          </cell>
          <cell r="T1786">
            <v>0</v>
          </cell>
          <cell r="U1786">
            <v>984</v>
          </cell>
          <cell r="V1786">
            <v>1312</v>
          </cell>
          <cell r="W1786">
            <v>0</v>
          </cell>
          <cell r="X1786">
            <v>1312</v>
          </cell>
          <cell r="Y1786">
            <v>1312</v>
          </cell>
          <cell r="Z1786">
            <v>0</v>
          </cell>
          <cell r="AA1786">
            <v>1312</v>
          </cell>
          <cell r="AB1786">
            <v>19537812</v>
          </cell>
          <cell r="AC1786" t="str">
            <v>Registro Valido</v>
          </cell>
          <cell r="AD1786">
            <v>740</v>
          </cell>
          <cell r="AE1786">
            <v>984</v>
          </cell>
          <cell r="AF1786">
            <v>1312</v>
          </cell>
          <cell r="AG1786">
            <v>1312</v>
          </cell>
          <cell r="AH1786">
            <v>735</v>
          </cell>
          <cell r="AI1786">
            <v>979</v>
          </cell>
          <cell r="AJ1786">
            <v>1305</v>
          </cell>
          <cell r="AK1786">
            <v>1305</v>
          </cell>
          <cell r="AM1786" t="str">
            <v>ALI_118_SEG_2</v>
          </cell>
          <cell r="AN1786" t="str">
            <v>ALI_118_SEG_2_VAL_19537812</v>
          </cell>
          <cell r="AO1786">
            <v>4</v>
          </cell>
          <cell r="AP1786">
            <v>15542770.4</v>
          </cell>
          <cell r="AQ1786" t="b">
            <v>0</v>
          </cell>
          <cell r="AR1786" t="str">
            <v/>
          </cell>
          <cell r="AS1786" t="str">
            <v/>
          </cell>
          <cell r="AT1786" t="str">
            <v>ALI_118_SEG_2_</v>
          </cell>
          <cell r="AU1786">
            <v>1</v>
          </cell>
          <cell r="AV1786" t="str">
            <v>No Seleccionada</v>
          </cell>
        </row>
        <row r="1787">
          <cell r="A1787" t="b">
            <v>0</v>
          </cell>
          <cell r="B1787" t="str">
            <v>5to_Evento_973_V2_UT_Mana_17515422.xlsm</v>
          </cell>
          <cell r="C1787">
            <v>118</v>
          </cell>
          <cell r="D1787">
            <v>2095</v>
          </cell>
          <cell r="E1787" t="str">
            <v>Ut Mana 2020</v>
          </cell>
          <cell r="F1787">
            <v>33</v>
          </cell>
          <cell r="G1787" t="str">
            <v>CEREAL EMPACADO</v>
          </cell>
          <cell r="H1787" t="str">
            <v>118 : Palito de queso.</v>
          </cell>
          <cell r="I1787">
            <v>3</v>
          </cell>
          <cell r="J1787" t="str">
            <v>Sitio 1 : CARRERA 127#22G-18 INT 4 - Sitio 2 : SIBERIA KM 7.5 CELTA, LOTE 159 - Sitio 3 : CARRERA 68B #10A-18 - Sitio 4 : CALLE 24F#101B-15 - Sitio 5 : CARRERA 65B#10A-87 - Sitio 6 : AUTO MEDE KM 1,5 P INDUS FLORIDA BOD 23 - Sitio 7 : CARRERA 71 A BIS # 63D-38 -</v>
          </cell>
          <cell r="K1787">
            <v>44835</v>
          </cell>
          <cell r="L1787">
            <v>6806</v>
          </cell>
          <cell r="M1787">
            <v>8327</v>
          </cell>
          <cell r="N1787">
            <v>4441</v>
          </cell>
          <cell r="O1787">
            <v>277</v>
          </cell>
          <cell r="P1787">
            <v>740</v>
          </cell>
          <cell r="Q1787">
            <v>0</v>
          </cell>
          <cell r="R1787">
            <v>740</v>
          </cell>
          <cell r="S1787">
            <v>984</v>
          </cell>
          <cell r="T1787">
            <v>0</v>
          </cell>
          <cell r="U1787">
            <v>984</v>
          </cell>
          <cell r="V1787">
            <v>1312</v>
          </cell>
          <cell r="W1787">
            <v>0</v>
          </cell>
          <cell r="X1787">
            <v>1312</v>
          </cell>
          <cell r="Y1787">
            <v>1312</v>
          </cell>
          <cell r="Z1787">
            <v>0</v>
          </cell>
          <cell r="AA1787">
            <v>1312</v>
          </cell>
          <cell r="AB1787">
            <v>19420224</v>
          </cell>
          <cell r="AC1787" t="str">
            <v>Registro Valido</v>
          </cell>
          <cell r="AD1787">
            <v>740</v>
          </cell>
          <cell r="AE1787">
            <v>984</v>
          </cell>
          <cell r="AF1787">
            <v>1312</v>
          </cell>
          <cell r="AG1787">
            <v>1312</v>
          </cell>
          <cell r="AH1787">
            <v>735</v>
          </cell>
          <cell r="AI1787">
            <v>979</v>
          </cell>
          <cell r="AJ1787">
            <v>1305</v>
          </cell>
          <cell r="AK1787">
            <v>1305</v>
          </cell>
          <cell r="AM1787" t="str">
            <v>ALI_118_SEG_3</v>
          </cell>
          <cell r="AN1787" t="str">
            <v>ALI_118_SEG_3_VAL_19420224</v>
          </cell>
          <cell r="AO1787">
            <v>4</v>
          </cell>
          <cell r="AP1787">
            <v>15449226.4</v>
          </cell>
          <cell r="AQ1787" t="b">
            <v>0</v>
          </cell>
          <cell r="AR1787" t="str">
            <v/>
          </cell>
          <cell r="AS1787" t="str">
            <v/>
          </cell>
          <cell r="AT1787" t="str">
            <v>ALI_118_SEG_3_</v>
          </cell>
          <cell r="AU1787">
            <v>1</v>
          </cell>
          <cell r="AV1787" t="str">
            <v>No Seleccionada</v>
          </cell>
        </row>
        <row r="1788">
          <cell r="A1788" t="b">
            <v>0</v>
          </cell>
          <cell r="B1788" t="str">
            <v>5to_Evento_973_V2_UT_Mana_17515422.xlsm</v>
          </cell>
          <cell r="C1788">
            <v>118</v>
          </cell>
          <cell r="D1788">
            <v>2095</v>
          </cell>
          <cell r="E1788" t="str">
            <v>Ut Mana 2020</v>
          </cell>
          <cell r="F1788">
            <v>34</v>
          </cell>
          <cell r="G1788" t="str">
            <v>CEREAL EMPACADO</v>
          </cell>
          <cell r="H1788" t="str">
            <v>118 : Palito de queso.</v>
          </cell>
          <cell r="I1788">
            <v>4</v>
          </cell>
          <cell r="J1788" t="str">
            <v>Sitio 1 : CARRERA 127#22G-18 INT 4 - Sitio 2 : SIBERIA KM 7.5 CELTA, LOTE 159 - Sitio 3 : CARRERA 68B #10A-18 - Sitio 4 : CALLE 24F#101B-15 - Sitio 5 : CARRERA 65B#10A-87 - Sitio 6 : AUTO MEDE KM 1,5 P INDUS FLORIDA BOD 23 - Sitio 7 : CARRERA 71 A BIS # 63D-38 -</v>
          </cell>
          <cell r="K1788">
            <v>44835</v>
          </cell>
          <cell r="L1788">
            <v>7252</v>
          </cell>
          <cell r="M1788">
            <v>8871</v>
          </cell>
          <cell r="N1788">
            <v>4731</v>
          </cell>
          <cell r="O1788">
            <v>296</v>
          </cell>
          <cell r="P1788">
            <v>740</v>
          </cell>
          <cell r="Q1788">
            <v>0</v>
          </cell>
          <cell r="R1788">
            <v>740</v>
          </cell>
          <cell r="S1788">
            <v>984</v>
          </cell>
          <cell r="T1788">
            <v>0</v>
          </cell>
          <cell r="U1788">
            <v>984</v>
          </cell>
          <cell r="V1788">
            <v>1312</v>
          </cell>
          <cell r="W1788">
            <v>0</v>
          </cell>
          <cell r="X1788">
            <v>1312</v>
          </cell>
          <cell r="Y1788">
            <v>1312</v>
          </cell>
          <cell r="Z1788">
            <v>0</v>
          </cell>
          <cell r="AA1788">
            <v>1312</v>
          </cell>
          <cell r="AB1788">
            <v>20690968</v>
          </cell>
          <cell r="AC1788" t="str">
            <v>Registro Valido</v>
          </cell>
          <cell r="AD1788">
            <v>740</v>
          </cell>
          <cell r="AE1788">
            <v>984</v>
          </cell>
          <cell r="AF1788">
            <v>1312</v>
          </cell>
          <cell r="AG1788">
            <v>1312</v>
          </cell>
          <cell r="AH1788">
            <v>735</v>
          </cell>
          <cell r="AI1788">
            <v>979</v>
          </cell>
          <cell r="AJ1788">
            <v>1305</v>
          </cell>
          <cell r="AK1788">
            <v>1305</v>
          </cell>
          <cell r="AM1788" t="str">
            <v>ALI_118_SEG_4</v>
          </cell>
          <cell r="AN1788" t="str">
            <v>ALI_118_SEG_4_VAL_20690968</v>
          </cell>
          <cell r="AO1788">
            <v>4</v>
          </cell>
          <cell r="AP1788">
            <v>16460131.199999999</v>
          </cell>
          <cell r="AQ1788" t="b">
            <v>0</v>
          </cell>
          <cell r="AR1788" t="str">
            <v/>
          </cell>
          <cell r="AS1788" t="str">
            <v/>
          </cell>
          <cell r="AT1788" t="str">
            <v>ALI_118_SEG_4_</v>
          </cell>
          <cell r="AU1788">
            <v>1</v>
          </cell>
          <cell r="AV1788" t="str">
            <v>No Seleccionada</v>
          </cell>
        </row>
        <row r="1789">
          <cell r="A1789" t="b">
            <v>0</v>
          </cell>
          <cell r="B1789" t="str">
            <v>5to_Evento_973_V2_UT_Mana_17515422.xlsm</v>
          </cell>
          <cell r="C1789">
            <v>118</v>
          </cell>
          <cell r="D1789">
            <v>2095</v>
          </cell>
          <cell r="E1789" t="str">
            <v>Ut Mana 2020</v>
          </cell>
          <cell r="F1789">
            <v>35</v>
          </cell>
          <cell r="G1789" t="str">
            <v>CEREAL EMPACADO</v>
          </cell>
          <cell r="H1789" t="str">
            <v>118 : Palito de queso.</v>
          </cell>
          <cell r="I1789">
            <v>5</v>
          </cell>
          <cell r="J1789" t="str">
            <v>Sitio 1 : CARRERA 127#22G-18 INT 4 - Sitio 2 : SIBERIA KM 7.5 CELTA, LOTE 159 - Sitio 3 : CARRERA 68B #10A-18 - Sitio 4 : CALLE 24F#101B-15 - Sitio 5 : CARRERA 65B#10A-87 - Sitio 6 : AUTO MEDE KM 1,5 P INDUS FLORIDA BOD 23 - Sitio 7 : CARRERA 71 A BIS # 63D-38 -</v>
          </cell>
          <cell r="K1789">
            <v>44835</v>
          </cell>
          <cell r="L1789">
            <v>6741</v>
          </cell>
          <cell r="M1789">
            <v>8248</v>
          </cell>
          <cell r="N1789">
            <v>4399</v>
          </cell>
          <cell r="O1789">
            <v>275</v>
          </cell>
          <cell r="P1789">
            <v>740</v>
          </cell>
          <cell r="Q1789">
            <v>0</v>
          </cell>
          <cell r="R1789">
            <v>740</v>
          </cell>
          <cell r="S1789">
            <v>984</v>
          </cell>
          <cell r="T1789">
            <v>0</v>
          </cell>
          <cell r="U1789">
            <v>984</v>
          </cell>
          <cell r="V1789">
            <v>1312</v>
          </cell>
          <cell r="W1789">
            <v>0</v>
          </cell>
          <cell r="X1789">
            <v>1312</v>
          </cell>
          <cell r="Y1789">
            <v>1312</v>
          </cell>
          <cell r="Z1789">
            <v>0</v>
          </cell>
          <cell r="AA1789">
            <v>1312</v>
          </cell>
          <cell r="AB1789">
            <v>19236660</v>
          </cell>
          <cell r="AC1789" t="str">
            <v>Registro Valido</v>
          </cell>
          <cell r="AD1789">
            <v>740</v>
          </cell>
          <cell r="AE1789">
            <v>984</v>
          </cell>
          <cell r="AF1789">
            <v>1312</v>
          </cell>
          <cell r="AG1789">
            <v>1312</v>
          </cell>
          <cell r="AH1789">
            <v>735</v>
          </cell>
          <cell r="AI1789">
            <v>979</v>
          </cell>
          <cell r="AJ1789">
            <v>1305</v>
          </cell>
          <cell r="AK1789">
            <v>1305</v>
          </cell>
          <cell r="AM1789" t="str">
            <v>ALI_118_SEG_5</v>
          </cell>
          <cell r="AN1789" t="str">
            <v>ALI_118_SEG_5_VAL_19236660</v>
          </cell>
          <cell r="AO1789">
            <v>4</v>
          </cell>
          <cell r="AP1789">
            <v>15303197.600000001</v>
          </cell>
          <cell r="AQ1789" t="b">
            <v>0</v>
          </cell>
          <cell r="AR1789" t="str">
            <v/>
          </cell>
          <cell r="AS1789" t="str">
            <v/>
          </cell>
          <cell r="AT1789" t="str">
            <v>ALI_118_SEG_5_</v>
          </cell>
          <cell r="AU1789">
            <v>1</v>
          </cell>
          <cell r="AV1789" t="str">
            <v>No Seleccionada</v>
          </cell>
        </row>
        <row r="1790">
          <cell r="A1790" t="b">
            <v>0</v>
          </cell>
          <cell r="B1790" t="str">
            <v>5to_Evento_973_V2_UT_Mana_17515422.xlsm</v>
          </cell>
          <cell r="C1790">
            <v>118</v>
          </cell>
          <cell r="D1790">
            <v>2095</v>
          </cell>
          <cell r="E1790" t="str">
            <v>Ut Mana 2020</v>
          </cell>
          <cell r="F1790">
            <v>36</v>
          </cell>
          <cell r="G1790" t="str">
            <v>CEREAL EMPACADO</v>
          </cell>
          <cell r="H1790" t="str">
            <v>118 : Palito de queso.</v>
          </cell>
          <cell r="I1790">
            <v>6</v>
          </cell>
          <cell r="J1790" t="str">
            <v>Sitio 1 : CARRERA 127#22G-18 INT 4 - Sitio 2 : SIBERIA KM 7.5 CELTA, LOTE 159 - Sitio 3 : CARRERA 68B #10A-18 - Sitio 4 : CALLE 24F#101B-15 - Sitio 5 : CARRERA 65B#10A-87 - Sitio 6 : AUTO MEDE KM 1,5 P INDUS FLORIDA BOD 23 - Sitio 7 : CARRERA 71 A BIS # 63D-38 -</v>
          </cell>
          <cell r="K1790">
            <v>44835</v>
          </cell>
          <cell r="L1790">
            <v>7296</v>
          </cell>
          <cell r="M1790">
            <v>8928</v>
          </cell>
          <cell r="N1790">
            <v>4760</v>
          </cell>
          <cell r="O1790">
            <v>298</v>
          </cell>
          <cell r="P1790">
            <v>740</v>
          </cell>
          <cell r="Q1790">
            <v>0</v>
          </cell>
          <cell r="R1790">
            <v>740</v>
          </cell>
          <cell r="S1790">
            <v>984</v>
          </cell>
          <cell r="T1790">
            <v>0</v>
          </cell>
          <cell r="U1790">
            <v>984</v>
          </cell>
          <cell r="V1790">
            <v>1312</v>
          </cell>
          <cell r="W1790">
            <v>0</v>
          </cell>
          <cell r="X1790">
            <v>1312</v>
          </cell>
          <cell r="Y1790">
            <v>1312</v>
          </cell>
          <cell r="Z1790">
            <v>0</v>
          </cell>
          <cell r="AA1790">
            <v>1312</v>
          </cell>
          <cell r="AB1790">
            <v>20820288</v>
          </cell>
          <cell r="AC1790" t="str">
            <v>Registro Valido</v>
          </cell>
          <cell r="AD1790">
            <v>740</v>
          </cell>
          <cell r="AE1790">
            <v>984</v>
          </cell>
          <cell r="AF1790">
            <v>1312</v>
          </cell>
          <cell r="AG1790">
            <v>1312</v>
          </cell>
          <cell r="AH1790">
            <v>735</v>
          </cell>
          <cell r="AI1790">
            <v>979</v>
          </cell>
          <cell r="AJ1790">
            <v>1305</v>
          </cell>
          <cell r="AK1790">
            <v>1305</v>
          </cell>
          <cell r="AM1790" t="str">
            <v>ALI_118_SEG_6</v>
          </cell>
          <cell r="AN1790" t="str">
            <v>ALI_118_SEG_6_VAL_20820288</v>
          </cell>
          <cell r="AO1790">
            <v>4</v>
          </cell>
          <cell r="AP1790">
            <v>16563009.600000001</v>
          </cell>
          <cell r="AQ1790" t="b">
            <v>0</v>
          </cell>
          <cell r="AR1790" t="str">
            <v/>
          </cell>
          <cell r="AS1790" t="str">
            <v/>
          </cell>
          <cell r="AT1790" t="str">
            <v>ALI_118_SEG_6_</v>
          </cell>
          <cell r="AU1790">
            <v>1</v>
          </cell>
          <cell r="AV1790" t="str">
            <v>No Seleccionada</v>
          </cell>
        </row>
        <row r="1791">
          <cell r="A1791" t="b">
            <v>0</v>
          </cell>
          <cell r="B1791" t="str">
            <v>5to_Evento_973_V2_UT_Mana_17515422.xlsm</v>
          </cell>
          <cell r="C1791">
            <v>118</v>
          </cell>
          <cell r="D1791">
            <v>2095</v>
          </cell>
          <cell r="E1791" t="str">
            <v>Ut Mana 2020</v>
          </cell>
          <cell r="F1791">
            <v>37</v>
          </cell>
          <cell r="G1791" t="str">
            <v>CEREAL EMPACADO</v>
          </cell>
          <cell r="H1791" t="str">
            <v>118 : Palito de queso.</v>
          </cell>
          <cell r="I1791">
            <v>7</v>
          </cell>
          <cell r="J1791" t="str">
            <v>Sitio 1 : CARRERA 127#22G-18 INT 4 - Sitio 2 : SIBERIA KM 7.5 CELTA, LOTE 159 - Sitio 3 : CARRERA 68B #10A-18 - Sitio 4 : CALLE 24F#101B-15 - Sitio 5 : CARRERA 65B#10A-87 - Sitio 6 : AUTO MEDE KM 1,5 P INDUS FLORIDA BOD 23 - Sitio 7 : CARRERA 71 A BIS # 63D-38 -</v>
          </cell>
          <cell r="K1791">
            <v>44835</v>
          </cell>
          <cell r="L1791">
            <v>7451</v>
          </cell>
          <cell r="M1791">
            <v>9117</v>
          </cell>
          <cell r="N1791">
            <v>4861</v>
          </cell>
          <cell r="O1791">
            <v>304</v>
          </cell>
          <cell r="P1791">
            <v>740</v>
          </cell>
          <cell r="Q1791">
            <v>0</v>
          </cell>
          <cell r="R1791">
            <v>740</v>
          </cell>
          <cell r="S1791">
            <v>984</v>
          </cell>
          <cell r="T1791">
            <v>0</v>
          </cell>
          <cell r="U1791">
            <v>984</v>
          </cell>
          <cell r="V1791">
            <v>1312</v>
          </cell>
          <cell r="W1791">
            <v>0</v>
          </cell>
          <cell r="X1791">
            <v>1312</v>
          </cell>
          <cell r="Y1791">
            <v>1312</v>
          </cell>
          <cell r="Z1791">
            <v>0</v>
          </cell>
          <cell r="AA1791">
            <v>1312</v>
          </cell>
          <cell r="AB1791">
            <v>21261348</v>
          </cell>
          <cell r="AC1791" t="str">
            <v>Registro Valido</v>
          </cell>
          <cell r="AD1791">
            <v>740</v>
          </cell>
          <cell r="AE1791">
            <v>984</v>
          </cell>
          <cell r="AF1791">
            <v>1312</v>
          </cell>
          <cell r="AG1791">
            <v>1312</v>
          </cell>
          <cell r="AH1791">
            <v>735</v>
          </cell>
          <cell r="AI1791">
            <v>979</v>
          </cell>
          <cell r="AJ1791">
            <v>1305</v>
          </cell>
          <cell r="AK1791">
            <v>1305</v>
          </cell>
          <cell r="AM1791" t="str">
            <v>ALI_118_SEG_7</v>
          </cell>
          <cell r="AN1791" t="str">
            <v>ALI_118_SEG_7_VAL_21261348</v>
          </cell>
          <cell r="AO1791">
            <v>4</v>
          </cell>
          <cell r="AP1791">
            <v>17759576.52</v>
          </cell>
          <cell r="AQ1791" t="b">
            <v>0</v>
          </cell>
          <cell r="AR1791" t="str">
            <v/>
          </cell>
          <cell r="AS1791" t="str">
            <v/>
          </cell>
          <cell r="AT1791" t="str">
            <v>ALI_118_SEG_7_</v>
          </cell>
          <cell r="AU1791">
            <v>1</v>
          </cell>
          <cell r="AV1791" t="str">
            <v>No Seleccionada</v>
          </cell>
        </row>
        <row r="1792">
          <cell r="A1792" t="b">
            <v>0</v>
          </cell>
          <cell r="B1792" t="str">
            <v>5to_Evento_973_V2_UT_Mana_17515422.xlsm</v>
          </cell>
          <cell r="C1792">
            <v>118</v>
          </cell>
          <cell r="D1792">
            <v>2095</v>
          </cell>
          <cell r="E1792" t="str">
            <v>Ut Mana 2020</v>
          </cell>
          <cell r="F1792">
            <v>38</v>
          </cell>
          <cell r="G1792" t="str">
            <v>CEREAL EMPACADO</v>
          </cell>
          <cell r="H1792" t="str">
            <v>118 : Palito de queso.</v>
          </cell>
          <cell r="I1792">
            <v>8</v>
          </cell>
          <cell r="J1792" t="str">
            <v>Sitio 1 : CARRERA 127#22G-18 INT 4 - Sitio 2 : SIBERIA KM 7.5 CELTA, LOTE 159 - Sitio 3 : CARRERA 68B #10A-18 - Sitio 4 : CALLE 24F#101B-15 - Sitio 5 : CARRERA 65B#10A-87 - Sitio 6 : AUTO MEDE KM 1,5 P INDUS FLORIDA BOD 23 - Sitio 7 : CARRERA 71 A BIS # 63D-38 -</v>
          </cell>
          <cell r="K1792">
            <v>44835</v>
          </cell>
          <cell r="L1792">
            <v>7191</v>
          </cell>
          <cell r="M1792">
            <v>8798</v>
          </cell>
          <cell r="N1792">
            <v>4692</v>
          </cell>
          <cell r="O1792">
            <v>293</v>
          </cell>
          <cell r="P1792">
            <v>740</v>
          </cell>
          <cell r="Q1792">
            <v>0</v>
          </cell>
          <cell r="R1792">
            <v>740</v>
          </cell>
          <cell r="S1792">
            <v>984</v>
          </cell>
          <cell r="T1792">
            <v>0</v>
          </cell>
          <cell r="U1792">
            <v>984</v>
          </cell>
          <cell r="V1792">
            <v>1312</v>
          </cell>
          <cell r="W1792">
            <v>0</v>
          </cell>
          <cell r="X1792">
            <v>1312</v>
          </cell>
          <cell r="Y1792">
            <v>1312</v>
          </cell>
          <cell r="Z1792">
            <v>0</v>
          </cell>
          <cell r="AA1792">
            <v>1312</v>
          </cell>
          <cell r="AB1792">
            <v>20518892</v>
          </cell>
          <cell r="AC1792" t="str">
            <v>Registro Valido</v>
          </cell>
          <cell r="AD1792">
            <v>740</v>
          </cell>
          <cell r="AE1792">
            <v>984</v>
          </cell>
          <cell r="AF1792">
            <v>1312</v>
          </cell>
          <cell r="AG1792">
            <v>1312</v>
          </cell>
          <cell r="AH1792">
            <v>735</v>
          </cell>
          <cell r="AI1792">
            <v>979</v>
          </cell>
          <cell r="AJ1792">
            <v>1305</v>
          </cell>
          <cell r="AK1792">
            <v>1305</v>
          </cell>
          <cell r="AM1792" t="str">
            <v>ALI_118_SEG_8</v>
          </cell>
          <cell r="AN1792" t="str">
            <v>ALI_118_SEG_8_VAL_20518892</v>
          </cell>
          <cell r="AO1792">
            <v>4</v>
          </cell>
          <cell r="AP1792">
            <v>17139403.68</v>
          </cell>
          <cell r="AQ1792" t="b">
            <v>0</v>
          </cell>
          <cell r="AR1792" t="str">
            <v/>
          </cell>
          <cell r="AS1792" t="str">
            <v/>
          </cell>
          <cell r="AT1792" t="str">
            <v>ALI_118_SEG_8_</v>
          </cell>
          <cell r="AU1792">
            <v>1</v>
          </cell>
          <cell r="AV1792" t="str">
            <v>No Seleccionada</v>
          </cell>
        </row>
        <row r="1793">
          <cell r="A1793" t="b">
            <v>0</v>
          </cell>
          <cell r="B1793" t="str">
            <v>5to_Evento_973_V2_UT_Mana_17515422.xlsm</v>
          </cell>
          <cell r="C1793">
            <v>118</v>
          </cell>
          <cell r="D1793">
            <v>2095</v>
          </cell>
          <cell r="E1793" t="str">
            <v>Ut Mana 2020</v>
          </cell>
          <cell r="F1793">
            <v>39</v>
          </cell>
          <cell r="G1793" t="str">
            <v>CEREAL EMPACADO</v>
          </cell>
          <cell r="H1793" t="str">
            <v>118 : Palito de queso.</v>
          </cell>
          <cell r="I1793">
            <v>9</v>
          </cell>
          <cell r="J1793" t="str">
            <v>Sitio 1 : CARRERA 127#22G-18 INT 4 - Sitio 2 : SIBERIA KM 7.5 CELTA, LOTE 159 - Sitio 3 : CARRERA 68B #10A-18 - Sitio 4 : CALLE 24F#101B-15 - Sitio 5 : CARRERA 65B#10A-87 - Sitio 6 : AUTO MEDE KM 1,5 P INDUS FLORIDA BOD 23 - Sitio 7 : CARRERA 71 A BIS # 63D-38 -</v>
          </cell>
          <cell r="K1793">
            <v>44835</v>
          </cell>
          <cell r="L1793">
            <v>7268</v>
          </cell>
          <cell r="M1793">
            <v>8893</v>
          </cell>
          <cell r="N1793">
            <v>4742</v>
          </cell>
          <cell r="O1793">
            <v>296</v>
          </cell>
          <cell r="P1793">
            <v>740</v>
          </cell>
          <cell r="Q1793">
            <v>0</v>
          </cell>
          <cell r="R1793">
            <v>740</v>
          </cell>
          <cell r="S1793">
            <v>984</v>
          </cell>
          <cell r="T1793">
            <v>0</v>
          </cell>
          <cell r="U1793">
            <v>984</v>
          </cell>
          <cell r="V1793">
            <v>1312</v>
          </cell>
          <cell r="W1793">
            <v>0</v>
          </cell>
          <cell r="X1793">
            <v>1312</v>
          </cell>
          <cell r="Y1793">
            <v>1312</v>
          </cell>
          <cell r="Z1793">
            <v>0</v>
          </cell>
          <cell r="AA1793">
            <v>1312</v>
          </cell>
          <cell r="AB1793">
            <v>20738888</v>
          </cell>
          <cell r="AC1793" t="str">
            <v>Registro Valido</v>
          </cell>
          <cell r="AD1793">
            <v>740</v>
          </cell>
          <cell r="AE1793">
            <v>984</v>
          </cell>
          <cell r="AF1793">
            <v>1312</v>
          </cell>
          <cell r="AG1793">
            <v>1312</v>
          </cell>
          <cell r="AH1793">
            <v>735</v>
          </cell>
          <cell r="AI1793">
            <v>979</v>
          </cell>
          <cell r="AJ1793">
            <v>1305</v>
          </cell>
          <cell r="AK1793">
            <v>1305</v>
          </cell>
          <cell r="AM1793" t="str">
            <v>ALI_118_SEG_9</v>
          </cell>
          <cell r="AN1793" t="str">
            <v>ALI_118_SEG_9_VAL_20738888</v>
          </cell>
          <cell r="AO1793">
            <v>4</v>
          </cell>
          <cell r="AP1793">
            <v>17323166.279999997</v>
          </cell>
          <cell r="AQ1793" t="b">
            <v>0</v>
          </cell>
          <cell r="AR1793" t="str">
            <v/>
          </cell>
          <cell r="AS1793" t="str">
            <v/>
          </cell>
          <cell r="AT1793" t="str">
            <v>ALI_118_SEG_9_</v>
          </cell>
          <cell r="AU1793">
            <v>1</v>
          </cell>
          <cell r="AV1793" t="str">
            <v>No Seleccionada</v>
          </cell>
        </row>
        <row r="1794">
          <cell r="A1794" t="b">
            <v>0</v>
          </cell>
          <cell r="B1794" t="str">
            <v>5to_Evento_973_V2_UT_Mana_17515422.xlsm</v>
          </cell>
          <cell r="C1794">
            <v>118</v>
          </cell>
          <cell r="D1794">
            <v>2095</v>
          </cell>
          <cell r="E1794" t="str">
            <v>Ut Mana 2020</v>
          </cell>
          <cell r="F1794">
            <v>40</v>
          </cell>
          <cell r="G1794" t="str">
            <v>CEREAL EMPACADO</v>
          </cell>
          <cell r="H1794" t="str">
            <v>118 : Palito de queso.</v>
          </cell>
          <cell r="I1794">
            <v>10</v>
          </cell>
          <cell r="J1794" t="str">
            <v>Sitio 1 : CARRERA 127#22G-18 INT 4 - Sitio 2 : SIBERIA KM 7.5 CELTA, LOTE 159 - Sitio 3 : CARRERA 68B #10A-18 - Sitio 4 : CALLE 24F#101B-15 - Sitio 5 : CARRERA 65B#10A-87 - Sitio 6 : AUTO MEDE KM 1,5 P INDUS FLORIDA BOD 23 - Sitio 7 : CARRERA 71 A BIS # 63D-38 -</v>
          </cell>
          <cell r="K1794">
            <v>44835</v>
          </cell>
          <cell r="L1794">
            <v>7277</v>
          </cell>
          <cell r="M1794">
            <v>8907</v>
          </cell>
          <cell r="N1794">
            <v>4749</v>
          </cell>
          <cell r="O1794">
            <v>297</v>
          </cell>
          <cell r="P1794">
            <v>740</v>
          </cell>
          <cell r="Q1794">
            <v>0</v>
          </cell>
          <cell r="R1794">
            <v>740</v>
          </cell>
          <cell r="S1794">
            <v>984</v>
          </cell>
          <cell r="T1794">
            <v>0</v>
          </cell>
          <cell r="U1794">
            <v>984</v>
          </cell>
          <cell r="V1794">
            <v>1312</v>
          </cell>
          <cell r="W1794">
            <v>0</v>
          </cell>
          <cell r="X1794">
            <v>1312</v>
          </cell>
          <cell r="Y1794">
            <v>1312</v>
          </cell>
          <cell r="Z1794">
            <v>0</v>
          </cell>
          <cell r="AA1794">
            <v>1312</v>
          </cell>
          <cell r="AB1794">
            <v>20769820</v>
          </cell>
          <cell r="AC1794" t="str">
            <v>Registro Valido</v>
          </cell>
          <cell r="AD1794">
            <v>740</v>
          </cell>
          <cell r="AE1794">
            <v>984</v>
          </cell>
          <cell r="AF1794">
            <v>1312</v>
          </cell>
          <cell r="AG1794">
            <v>1312</v>
          </cell>
          <cell r="AH1794">
            <v>735</v>
          </cell>
          <cell r="AI1794">
            <v>979</v>
          </cell>
          <cell r="AJ1794">
            <v>1305</v>
          </cell>
          <cell r="AK1794">
            <v>1305</v>
          </cell>
          <cell r="AM1794" t="str">
            <v>ALI_118_SEG_10</v>
          </cell>
          <cell r="AN1794" t="str">
            <v>ALI_118_SEG_10_VAL_20769820</v>
          </cell>
          <cell r="AO1794">
            <v>4</v>
          </cell>
          <cell r="AP1794">
            <v>17349005.52</v>
          </cell>
          <cell r="AQ1794" t="b">
            <v>0</v>
          </cell>
          <cell r="AR1794" t="str">
            <v/>
          </cell>
          <cell r="AS1794" t="str">
            <v/>
          </cell>
          <cell r="AT1794" t="str">
            <v>ALI_118_SEG_10_</v>
          </cell>
          <cell r="AU1794">
            <v>1</v>
          </cell>
          <cell r="AV1794" t="str">
            <v>No Seleccionada</v>
          </cell>
        </row>
        <row r="1795">
          <cell r="A1795" t="b">
            <v>0</v>
          </cell>
          <cell r="B1795" t="str">
            <v>5to_Evento_973_V2_UT_Mana_17515422.xlsm</v>
          </cell>
          <cell r="C1795">
            <v>118</v>
          </cell>
          <cell r="D1795">
            <v>2095</v>
          </cell>
          <cell r="E1795" t="str">
            <v>Ut Mana 2020</v>
          </cell>
          <cell r="F1795">
            <v>41</v>
          </cell>
          <cell r="G1795" t="str">
            <v>CEREAL EMPACADO</v>
          </cell>
          <cell r="H1795" t="str">
            <v>118 : Palito de queso.</v>
          </cell>
          <cell r="I1795">
            <v>11</v>
          </cell>
          <cell r="J1795" t="str">
            <v>Sitio 1 : CARRERA 127#22G-18 INT 4 - Sitio 2 : SIBERIA KM 7.5 CELTA, LOTE 159 - Sitio 3 : CARRERA 68B #10A-18 - Sitio 4 : CALLE 24F#101B-15 - Sitio 5 : CARRERA 65B#10A-87 - Sitio 6 : AUTO MEDE KM 1,5 P INDUS FLORIDA BOD 23 - Sitio 7 : CARRERA 71 A BIS # 63D-38 -</v>
          </cell>
          <cell r="K1795">
            <v>44835</v>
          </cell>
          <cell r="L1795">
            <v>7168</v>
          </cell>
          <cell r="M1795">
            <v>8771</v>
          </cell>
          <cell r="N1795">
            <v>4678</v>
          </cell>
          <cell r="O1795">
            <v>292</v>
          </cell>
          <cell r="P1795">
            <v>740</v>
          </cell>
          <cell r="Q1795">
            <v>0</v>
          </cell>
          <cell r="R1795">
            <v>740</v>
          </cell>
          <cell r="S1795">
            <v>984</v>
          </cell>
          <cell r="T1795">
            <v>0</v>
          </cell>
          <cell r="U1795">
            <v>984</v>
          </cell>
          <cell r="V1795">
            <v>1312</v>
          </cell>
          <cell r="W1795">
            <v>0</v>
          </cell>
          <cell r="X1795">
            <v>1312</v>
          </cell>
          <cell r="Y1795">
            <v>1312</v>
          </cell>
          <cell r="Z1795">
            <v>0</v>
          </cell>
          <cell r="AA1795">
            <v>1312</v>
          </cell>
          <cell r="AB1795">
            <v>20455624</v>
          </cell>
          <cell r="AC1795" t="str">
            <v>Registro Valido</v>
          </cell>
          <cell r="AD1795">
            <v>740</v>
          </cell>
          <cell r="AE1795">
            <v>984</v>
          </cell>
          <cell r="AF1795">
            <v>1312</v>
          </cell>
          <cell r="AG1795">
            <v>1312</v>
          </cell>
          <cell r="AH1795">
            <v>735</v>
          </cell>
          <cell r="AI1795">
            <v>979</v>
          </cell>
          <cell r="AJ1795">
            <v>1305</v>
          </cell>
          <cell r="AK1795">
            <v>1305</v>
          </cell>
          <cell r="AM1795" t="str">
            <v>ALI_118_SEG_11</v>
          </cell>
          <cell r="AN1795" t="str">
            <v>ALI_118_SEG_11_VAL_20455624</v>
          </cell>
          <cell r="AO1795">
            <v>4</v>
          </cell>
          <cell r="AP1795">
            <v>17493379.539999999</v>
          </cell>
          <cell r="AQ1795" t="b">
            <v>0</v>
          </cell>
          <cell r="AR1795" t="str">
            <v/>
          </cell>
          <cell r="AS1795" t="str">
            <v/>
          </cell>
          <cell r="AT1795" t="str">
            <v>ALI_118_SEG_11_</v>
          </cell>
          <cell r="AU1795">
            <v>1</v>
          </cell>
          <cell r="AV1795" t="str">
            <v>No Seleccionada</v>
          </cell>
        </row>
        <row r="1796">
          <cell r="A1796" t="b">
            <v>0</v>
          </cell>
          <cell r="B1796" t="str">
            <v>5to_Evento_973_V2_UT_Mana_17515422.xlsm</v>
          </cell>
          <cell r="C1796">
            <v>118</v>
          </cell>
          <cell r="D1796">
            <v>2095</v>
          </cell>
          <cell r="E1796" t="str">
            <v>Ut Mana 2020</v>
          </cell>
          <cell r="F1796">
            <v>42</v>
          </cell>
          <cell r="G1796" t="str">
            <v>CEREAL EMPACADO</v>
          </cell>
          <cell r="H1796" t="str">
            <v>118 : Palito de queso.</v>
          </cell>
          <cell r="I1796">
            <v>12</v>
          </cell>
          <cell r="J1796" t="str">
            <v>Sitio 1 : CARRERA 127#22G-18 INT 4 - Sitio 2 : SIBERIA KM 7.5 CELTA, LOTE 159 - Sitio 3 : CARRERA 68B #10A-18 - Sitio 4 : CALLE 24F#101B-15 - Sitio 5 : CARRERA 65B#10A-87 - Sitio 6 : AUTO MEDE KM 1,5 P INDUS FLORIDA BOD 23 - Sitio 7 : CARRERA 71 A BIS # 63D-38 -</v>
          </cell>
          <cell r="K1796">
            <v>44835</v>
          </cell>
          <cell r="L1796">
            <v>6505</v>
          </cell>
          <cell r="M1796">
            <v>7960</v>
          </cell>
          <cell r="N1796">
            <v>4245</v>
          </cell>
          <cell r="O1796">
            <v>265</v>
          </cell>
          <cell r="P1796">
            <v>740</v>
          </cell>
          <cell r="Q1796">
            <v>0</v>
          </cell>
          <cell r="R1796">
            <v>740</v>
          </cell>
          <cell r="S1796">
            <v>984</v>
          </cell>
          <cell r="T1796">
            <v>0</v>
          </cell>
          <cell r="U1796">
            <v>984</v>
          </cell>
          <cell r="V1796">
            <v>1312</v>
          </cell>
          <cell r="W1796">
            <v>0</v>
          </cell>
          <cell r="X1796">
            <v>1312</v>
          </cell>
          <cell r="Y1796">
            <v>1312</v>
          </cell>
          <cell r="Z1796">
            <v>0</v>
          </cell>
          <cell r="AA1796">
            <v>1312</v>
          </cell>
          <cell r="AB1796">
            <v>18563460</v>
          </cell>
          <cell r="AC1796" t="str">
            <v>Registro Valido</v>
          </cell>
          <cell r="AD1796">
            <v>740</v>
          </cell>
          <cell r="AE1796">
            <v>984</v>
          </cell>
          <cell r="AF1796">
            <v>1312</v>
          </cell>
          <cell r="AG1796">
            <v>1312</v>
          </cell>
          <cell r="AH1796">
            <v>735</v>
          </cell>
          <cell r="AI1796">
            <v>979</v>
          </cell>
          <cell r="AJ1796">
            <v>1305</v>
          </cell>
          <cell r="AK1796">
            <v>1305</v>
          </cell>
          <cell r="AM1796" t="str">
            <v>ALI_118_SEG_12</v>
          </cell>
          <cell r="AN1796" t="str">
            <v>ALI_118_SEG_12_VAL_18563460</v>
          </cell>
          <cell r="AO1796">
            <v>4</v>
          </cell>
          <cell r="AP1796">
            <v>15875225.9</v>
          </cell>
          <cell r="AQ1796" t="b">
            <v>0</v>
          </cell>
          <cell r="AR1796" t="str">
            <v/>
          </cell>
          <cell r="AS1796" t="str">
            <v/>
          </cell>
          <cell r="AT1796" t="str">
            <v>ALI_118_SEG_12_</v>
          </cell>
          <cell r="AU1796">
            <v>1</v>
          </cell>
          <cell r="AV1796" t="str">
            <v>No Seleccionada</v>
          </cell>
        </row>
        <row r="1797">
          <cell r="A1797" t="b">
            <v>0</v>
          </cell>
          <cell r="B1797" t="str">
            <v>5to_Evento_973_V2_UT_Mana_17515422.xlsm</v>
          </cell>
          <cell r="C1797">
            <v>118</v>
          </cell>
          <cell r="D1797">
            <v>2095</v>
          </cell>
          <cell r="E1797" t="str">
            <v>Ut Mana 2020</v>
          </cell>
          <cell r="F1797">
            <v>43</v>
          </cell>
          <cell r="G1797" t="str">
            <v>CEREAL EMPACADO</v>
          </cell>
          <cell r="H1797" t="str">
            <v>118 : Palito de queso.</v>
          </cell>
          <cell r="I1797">
            <v>13</v>
          </cell>
          <cell r="J1797" t="str">
            <v>Sitio 1 : CARRERA 127#22G-18 INT 4 - Sitio 2 : SIBERIA KM 7.5 CELTA, LOTE 159 - Sitio 3 : CARRERA 68B #10A-18 - Sitio 4 : CALLE 24F#101B-15 - Sitio 5 : CARRERA 65B#10A-87 - Sitio 6 : AUTO MEDE KM 1,5 P INDUS FLORIDA BOD 23 - Sitio 7 : CARRERA 71 A BIS # 63D-38 -</v>
          </cell>
          <cell r="K1797">
            <v>44835</v>
          </cell>
          <cell r="L1797">
            <v>6907</v>
          </cell>
          <cell r="M1797">
            <v>8452</v>
          </cell>
          <cell r="N1797">
            <v>4506</v>
          </cell>
          <cell r="O1797">
            <v>282</v>
          </cell>
          <cell r="P1797">
            <v>740</v>
          </cell>
          <cell r="Q1797">
            <v>0</v>
          </cell>
          <cell r="R1797">
            <v>740</v>
          </cell>
          <cell r="S1797">
            <v>984</v>
          </cell>
          <cell r="T1797">
            <v>0</v>
          </cell>
          <cell r="U1797">
            <v>984</v>
          </cell>
          <cell r="V1797">
            <v>1312</v>
          </cell>
          <cell r="W1797">
            <v>0</v>
          </cell>
          <cell r="X1797">
            <v>1312</v>
          </cell>
          <cell r="Y1797">
            <v>1312</v>
          </cell>
          <cell r="Z1797">
            <v>0</v>
          </cell>
          <cell r="AA1797">
            <v>1312</v>
          </cell>
          <cell r="AB1797">
            <v>19709804</v>
          </cell>
          <cell r="AC1797" t="str">
            <v>Registro Valido</v>
          </cell>
          <cell r="AD1797">
            <v>740</v>
          </cell>
          <cell r="AE1797">
            <v>984</v>
          </cell>
          <cell r="AF1797">
            <v>1312</v>
          </cell>
          <cell r="AG1797">
            <v>1312</v>
          </cell>
          <cell r="AH1797">
            <v>735</v>
          </cell>
          <cell r="AI1797">
            <v>979</v>
          </cell>
          <cell r="AJ1797">
            <v>1305</v>
          </cell>
          <cell r="AK1797">
            <v>1305</v>
          </cell>
          <cell r="AM1797" t="str">
            <v>ALI_118_SEG_13</v>
          </cell>
          <cell r="AN1797" t="str">
            <v>ALI_118_SEG_13_VAL_19709804</v>
          </cell>
          <cell r="AO1797">
            <v>4</v>
          </cell>
          <cell r="AP1797">
            <v>16855563.980000004</v>
          </cell>
          <cell r="AQ1797" t="b">
            <v>0</v>
          </cell>
          <cell r="AR1797" t="str">
            <v/>
          </cell>
          <cell r="AS1797" t="str">
            <v/>
          </cell>
          <cell r="AT1797" t="str">
            <v>ALI_118_SEG_13_</v>
          </cell>
          <cell r="AU1797">
            <v>1</v>
          </cell>
          <cell r="AV1797" t="str">
            <v>No Seleccionada</v>
          </cell>
        </row>
        <row r="1798">
          <cell r="A1798" t="b">
            <v>0</v>
          </cell>
          <cell r="B1798" t="str">
            <v>5to_Evento_973_V2_UT_Mana_17515422.xlsm</v>
          </cell>
          <cell r="C1798">
            <v>118</v>
          </cell>
          <cell r="D1798">
            <v>2095</v>
          </cell>
          <cell r="E1798" t="str">
            <v>Ut Mana 2020</v>
          </cell>
          <cell r="F1798">
            <v>44</v>
          </cell>
          <cell r="G1798" t="str">
            <v>CEREAL EMPACADO</v>
          </cell>
          <cell r="H1798" t="str">
            <v>118 : Palito de queso.</v>
          </cell>
          <cell r="I1798">
            <v>14</v>
          </cell>
          <cell r="J1798" t="str">
            <v>Sitio 1 : CARRERA 127#22G-18 INT 4 - Sitio 2 : SIBERIA KM 7.5 CELTA, LOTE 159 - Sitio 3 : CARRERA 68B #10A-18 - Sitio 4 : CALLE 24F#101B-15 - Sitio 5 : CARRERA 65B#10A-87 - Sitio 6 : AUTO MEDE KM 1,5 P INDUS FLORIDA BOD 23 - Sitio 7 : CARRERA 71 A BIS # 63D-38 -</v>
          </cell>
          <cell r="K1798">
            <v>44835</v>
          </cell>
          <cell r="L1798">
            <v>6844</v>
          </cell>
          <cell r="M1798">
            <v>8375</v>
          </cell>
          <cell r="N1798">
            <v>4465</v>
          </cell>
          <cell r="O1798">
            <v>279</v>
          </cell>
          <cell r="P1798">
            <v>740</v>
          </cell>
          <cell r="Q1798">
            <v>0</v>
          </cell>
          <cell r="R1798">
            <v>740</v>
          </cell>
          <cell r="S1798">
            <v>984</v>
          </cell>
          <cell r="T1798">
            <v>0</v>
          </cell>
          <cell r="U1798">
            <v>984</v>
          </cell>
          <cell r="V1798">
            <v>1312</v>
          </cell>
          <cell r="W1798">
            <v>0</v>
          </cell>
          <cell r="X1798">
            <v>1312</v>
          </cell>
          <cell r="Y1798">
            <v>1312</v>
          </cell>
          <cell r="Z1798">
            <v>0</v>
          </cell>
          <cell r="AA1798">
            <v>1312</v>
          </cell>
          <cell r="AB1798">
            <v>19529688</v>
          </cell>
          <cell r="AC1798" t="str">
            <v>Registro Valido</v>
          </cell>
          <cell r="AD1798">
            <v>740</v>
          </cell>
          <cell r="AE1798">
            <v>984</v>
          </cell>
          <cell r="AF1798">
            <v>1312</v>
          </cell>
          <cell r="AG1798">
            <v>1312</v>
          </cell>
          <cell r="AH1798">
            <v>735</v>
          </cell>
          <cell r="AI1798">
            <v>979</v>
          </cell>
          <cell r="AJ1798">
            <v>1305</v>
          </cell>
          <cell r="AK1798">
            <v>1305</v>
          </cell>
          <cell r="AM1798" t="str">
            <v>ALI_118_SEG_14</v>
          </cell>
          <cell r="AN1798" t="str">
            <v>ALI_118_SEG_14_VAL_19529688</v>
          </cell>
          <cell r="AO1798">
            <v>4</v>
          </cell>
          <cell r="AP1798">
            <v>16701531.1</v>
          </cell>
          <cell r="AQ1798" t="b">
            <v>0</v>
          </cell>
          <cell r="AR1798" t="str">
            <v/>
          </cell>
          <cell r="AS1798" t="str">
            <v/>
          </cell>
          <cell r="AT1798" t="str">
            <v>ALI_118_SEG_14_</v>
          </cell>
          <cell r="AU1798">
            <v>1</v>
          </cell>
          <cell r="AV1798" t="str">
            <v>No Seleccionada</v>
          </cell>
        </row>
        <row r="1799">
          <cell r="A1799" t="b">
            <v>0</v>
          </cell>
          <cell r="B1799" t="str">
            <v>5to_Evento_973_V2_UT_Mana_17515422.xlsm</v>
          </cell>
          <cell r="C1799">
            <v>118</v>
          </cell>
          <cell r="D1799">
            <v>2095</v>
          </cell>
          <cell r="E1799" t="str">
            <v>Ut Mana 2020</v>
          </cell>
          <cell r="F1799">
            <v>45</v>
          </cell>
          <cell r="G1799" t="str">
            <v>CEREAL EMPACADO</v>
          </cell>
          <cell r="H1799" t="str">
            <v>118 : Palito de queso.</v>
          </cell>
          <cell r="I1799">
            <v>15</v>
          </cell>
          <cell r="J1799" t="str">
            <v>Sitio 1 : CARRERA 127#22G-18 INT 4 - Sitio 2 : SIBERIA KM 7.5 CELTA, LOTE 159 - Sitio 3 : CARRERA 68B #10A-18 - Sitio 4 : CALLE 24F#101B-15 - Sitio 5 : CARRERA 65B#10A-87 - Sitio 6 : AUTO MEDE KM 1,5 P INDUS FLORIDA BOD 23 - Sitio 7 : CARRERA 71 A BIS # 63D-38 -</v>
          </cell>
          <cell r="K1799">
            <v>44835</v>
          </cell>
          <cell r="L1799">
            <v>6466</v>
          </cell>
          <cell r="M1799">
            <v>7916</v>
          </cell>
          <cell r="N1799">
            <v>4223</v>
          </cell>
          <cell r="O1799">
            <v>265</v>
          </cell>
          <cell r="P1799">
            <v>740</v>
          </cell>
          <cell r="Q1799">
            <v>0</v>
          </cell>
          <cell r="R1799">
            <v>740</v>
          </cell>
          <cell r="S1799">
            <v>984</v>
          </cell>
          <cell r="T1799">
            <v>0</v>
          </cell>
          <cell r="U1799">
            <v>984</v>
          </cell>
          <cell r="V1799">
            <v>1312</v>
          </cell>
          <cell r="W1799">
            <v>0</v>
          </cell>
          <cell r="X1799">
            <v>1312</v>
          </cell>
          <cell r="Y1799">
            <v>1312</v>
          </cell>
          <cell r="Z1799">
            <v>0</v>
          </cell>
          <cell r="AA1799">
            <v>1312</v>
          </cell>
          <cell r="AB1799">
            <v>18462440</v>
          </cell>
          <cell r="AC1799" t="str">
            <v>Registro Valido</v>
          </cell>
          <cell r="AD1799">
            <v>740</v>
          </cell>
          <cell r="AE1799">
            <v>984</v>
          </cell>
          <cell r="AF1799">
            <v>1312</v>
          </cell>
          <cell r="AG1799">
            <v>1312</v>
          </cell>
          <cell r="AH1799">
            <v>735</v>
          </cell>
          <cell r="AI1799">
            <v>979</v>
          </cell>
          <cell r="AJ1799">
            <v>1305</v>
          </cell>
          <cell r="AK1799">
            <v>1305</v>
          </cell>
          <cell r="AM1799" t="str">
            <v>ALI_118_SEG_15</v>
          </cell>
          <cell r="AN1799" t="str">
            <v>ALI_118_SEG_15_VAL_18462440</v>
          </cell>
          <cell r="AO1799">
            <v>4</v>
          </cell>
          <cell r="AP1799">
            <v>15788838.039999999</v>
          </cell>
          <cell r="AQ1799" t="b">
            <v>0</v>
          </cell>
          <cell r="AR1799" t="str">
            <v/>
          </cell>
          <cell r="AS1799" t="str">
            <v/>
          </cell>
          <cell r="AT1799" t="str">
            <v>ALI_118_SEG_15_</v>
          </cell>
          <cell r="AU1799">
            <v>1</v>
          </cell>
          <cell r="AV1799" t="str">
            <v>No Seleccionada</v>
          </cell>
        </row>
        <row r="1800">
          <cell r="A1800" t="b">
            <v>0</v>
          </cell>
          <cell r="B1800" t="str">
            <v>5to_Evento_973_V2_UT_Mana_17515422.xlsm</v>
          </cell>
          <cell r="C1800">
            <v>25</v>
          </cell>
          <cell r="D1800">
            <v>2095</v>
          </cell>
          <cell r="E1800" t="str">
            <v>Ut Mana 2020</v>
          </cell>
          <cell r="F1800">
            <v>46</v>
          </cell>
          <cell r="G1800" t="str">
            <v>CEREAL EMPACADO</v>
          </cell>
          <cell r="H1800" t="str">
            <v>25 : Galleta de avena (Paquete mínimo dos (2) unidades)</v>
          </cell>
          <cell r="I1800">
            <v>1</v>
          </cell>
          <cell r="J1800" t="str">
            <v>Sitio 1 : CARRERA 127#22G-18 INT 4 - Sitio 2 : SIBERIA KM 7.5 CELTA, LOTE 159 - Sitio 3 : CARRERA 68B #10A-18 - Sitio 4 : CALLE 24F#101B-15 - Sitio 5 : CARRERA 65B#10A-87 - Sitio 6 : AUTO MEDE KM 1,5 P INDUS FLORIDA BOD 23 - Sitio 7 : CARRERA 71 A BIS # 63D-38 -</v>
          </cell>
          <cell r="K1800">
            <v>44835</v>
          </cell>
          <cell r="L1800">
            <v>6195</v>
          </cell>
          <cell r="M1800">
            <v>7886</v>
          </cell>
          <cell r="N1800">
            <v>3723</v>
          </cell>
          <cell r="O1800">
            <v>405</v>
          </cell>
          <cell r="P1800">
            <v>561</v>
          </cell>
          <cell r="Q1800">
            <v>0</v>
          </cell>
          <cell r="R1800">
            <v>561</v>
          </cell>
          <cell r="S1800">
            <v>936</v>
          </cell>
          <cell r="T1800">
            <v>0</v>
          </cell>
          <cell r="U1800">
            <v>936</v>
          </cell>
          <cell r="V1800">
            <v>936</v>
          </cell>
          <cell r="W1800">
            <v>0</v>
          </cell>
          <cell r="X1800">
            <v>936</v>
          </cell>
          <cell r="Y1800">
            <v>936</v>
          </cell>
          <cell r="Z1800">
            <v>0</v>
          </cell>
          <cell r="AA1800">
            <v>936</v>
          </cell>
          <cell r="AB1800">
            <v>14720499</v>
          </cell>
          <cell r="AC1800" t="str">
            <v>Registro Valido</v>
          </cell>
          <cell r="AD1800">
            <v>561</v>
          </cell>
          <cell r="AE1800">
            <v>936</v>
          </cell>
          <cell r="AF1800">
            <v>936</v>
          </cell>
          <cell r="AG1800">
            <v>936</v>
          </cell>
          <cell r="AH1800">
            <v>559</v>
          </cell>
          <cell r="AI1800">
            <v>931</v>
          </cell>
          <cell r="AJ1800">
            <v>931</v>
          </cell>
          <cell r="AK1800">
            <v>931</v>
          </cell>
          <cell r="AM1800" t="str">
            <v>ALI_25_SEG_1</v>
          </cell>
          <cell r="AN1800" t="str">
            <v>ALI_25_SEG_1_VAL_14720499</v>
          </cell>
          <cell r="AO1800">
            <v>6</v>
          </cell>
          <cell r="AP1800">
            <v>11718431.200000001</v>
          </cell>
          <cell r="AQ1800" t="b">
            <v>0</v>
          </cell>
          <cell r="AR1800" t="str">
            <v/>
          </cell>
          <cell r="AS1800" t="str">
            <v/>
          </cell>
          <cell r="AT1800" t="str">
            <v>ALI_25_SEG_1_</v>
          </cell>
          <cell r="AU1800">
            <v>1</v>
          </cell>
          <cell r="AV1800" t="str">
            <v>No Seleccionada</v>
          </cell>
        </row>
        <row r="1801">
          <cell r="A1801" t="b">
            <v>0</v>
          </cell>
          <cell r="B1801" t="str">
            <v>5to_Evento_973_V2_UT_Mana_17515422.xlsm</v>
          </cell>
          <cell r="C1801">
            <v>25</v>
          </cell>
          <cell r="D1801">
            <v>2095</v>
          </cell>
          <cell r="E1801" t="str">
            <v>Ut Mana 2020</v>
          </cell>
          <cell r="F1801">
            <v>47</v>
          </cell>
          <cell r="G1801" t="str">
            <v>CEREAL EMPACADO</v>
          </cell>
          <cell r="H1801" t="str">
            <v>25 : Galleta de avena (Paquete mínimo dos (2) unidades)</v>
          </cell>
          <cell r="I1801">
            <v>2</v>
          </cell>
          <cell r="J1801" t="str">
            <v>Sitio 1 : CARRERA 127#22G-18 INT 4 - Sitio 2 : SIBERIA KM 7.5 CELTA, LOTE 159 - Sitio 3 : CARRERA 68B #10A-18 - Sitio 4 : CALLE 24F#101B-15 - Sitio 5 : CARRERA 65B#10A-87 - Sitio 6 : AUTO MEDE KM 1,5 P INDUS FLORIDA BOD 23 - Sitio 7 : CARRERA 71 A BIS # 63D-38 -</v>
          </cell>
          <cell r="K1801">
            <v>44835</v>
          </cell>
          <cell r="L1801">
            <v>6335</v>
          </cell>
          <cell r="M1801">
            <v>8064</v>
          </cell>
          <cell r="N1801">
            <v>3808</v>
          </cell>
          <cell r="O1801">
            <v>414</v>
          </cell>
          <cell r="P1801">
            <v>561</v>
          </cell>
          <cell r="Q1801">
            <v>0</v>
          </cell>
          <cell r="R1801">
            <v>561</v>
          </cell>
          <cell r="S1801">
            <v>936</v>
          </cell>
          <cell r="T1801">
            <v>0</v>
          </cell>
          <cell r="U1801">
            <v>936</v>
          </cell>
          <cell r="V1801">
            <v>936</v>
          </cell>
          <cell r="W1801">
            <v>0</v>
          </cell>
          <cell r="X1801">
            <v>936</v>
          </cell>
          <cell r="Y1801">
            <v>936</v>
          </cell>
          <cell r="Z1801">
            <v>0</v>
          </cell>
          <cell r="AA1801">
            <v>936</v>
          </cell>
          <cell r="AB1801">
            <v>15053631</v>
          </cell>
          <cell r="AC1801" t="str">
            <v>Registro Valido</v>
          </cell>
          <cell r="AD1801">
            <v>561</v>
          </cell>
          <cell r="AE1801">
            <v>936</v>
          </cell>
          <cell r="AF1801">
            <v>936</v>
          </cell>
          <cell r="AG1801">
            <v>936</v>
          </cell>
          <cell r="AH1801">
            <v>559</v>
          </cell>
          <cell r="AI1801">
            <v>931</v>
          </cell>
          <cell r="AJ1801">
            <v>931</v>
          </cell>
          <cell r="AK1801">
            <v>931</v>
          </cell>
          <cell r="AM1801" t="str">
            <v>ALI_25_SEG_2</v>
          </cell>
          <cell r="AN1801" t="str">
            <v>ALI_25_SEG_2_VAL_15053631</v>
          </cell>
          <cell r="AO1801">
            <v>6</v>
          </cell>
          <cell r="AP1801">
            <v>11983624.799999999</v>
          </cell>
          <cell r="AQ1801" t="b">
            <v>0</v>
          </cell>
          <cell r="AR1801" t="str">
            <v/>
          </cell>
          <cell r="AS1801" t="str">
            <v/>
          </cell>
          <cell r="AT1801" t="str">
            <v>ALI_25_SEG_2_</v>
          </cell>
          <cell r="AU1801">
            <v>1</v>
          </cell>
          <cell r="AV1801" t="str">
            <v>No Seleccionada</v>
          </cell>
        </row>
        <row r="1802">
          <cell r="A1802" t="b">
            <v>0</v>
          </cell>
          <cell r="B1802" t="str">
            <v>5to_Evento_973_V2_UT_Mana_17515422.xlsm</v>
          </cell>
          <cell r="C1802">
            <v>25</v>
          </cell>
          <cell r="D1802">
            <v>2095</v>
          </cell>
          <cell r="E1802" t="str">
            <v>Ut Mana 2020</v>
          </cell>
          <cell r="F1802">
            <v>48</v>
          </cell>
          <cell r="G1802" t="str">
            <v>CEREAL EMPACADO</v>
          </cell>
          <cell r="H1802" t="str">
            <v>25 : Galleta de avena (Paquete mínimo dos (2) unidades)</v>
          </cell>
          <cell r="I1802">
            <v>3</v>
          </cell>
          <cell r="J1802" t="str">
            <v>Sitio 1 : CARRERA 127#22G-18 INT 4 - Sitio 2 : SIBERIA KM 7.5 CELTA, LOTE 159 - Sitio 3 : CARRERA 68B #10A-18 - Sitio 4 : CALLE 24F#101B-15 - Sitio 5 : CARRERA 65B#10A-87 - Sitio 6 : AUTO MEDE KM 1,5 P INDUS FLORIDA BOD 23 - Sitio 7 : CARRERA 71 A BIS # 63D-38 -</v>
          </cell>
          <cell r="K1802">
            <v>44835</v>
          </cell>
          <cell r="L1802">
            <v>6297</v>
          </cell>
          <cell r="M1802">
            <v>8016</v>
          </cell>
          <cell r="N1802">
            <v>3785</v>
          </cell>
          <cell r="O1802">
            <v>411</v>
          </cell>
          <cell r="P1802">
            <v>561</v>
          </cell>
          <cell r="Q1802">
            <v>0</v>
          </cell>
          <cell r="R1802">
            <v>561</v>
          </cell>
          <cell r="S1802">
            <v>936</v>
          </cell>
          <cell r="T1802">
            <v>0</v>
          </cell>
          <cell r="U1802">
            <v>936</v>
          </cell>
          <cell r="V1802">
            <v>936</v>
          </cell>
          <cell r="W1802">
            <v>0</v>
          </cell>
          <cell r="X1802">
            <v>936</v>
          </cell>
          <cell r="Y1802">
            <v>936</v>
          </cell>
          <cell r="Z1802">
            <v>0</v>
          </cell>
          <cell r="AA1802">
            <v>936</v>
          </cell>
          <cell r="AB1802">
            <v>14963049</v>
          </cell>
          <cell r="AC1802" t="str">
            <v>Registro Valido</v>
          </cell>
          <cell r="AD1802">
            <v>561</v>
          </cell>
          <cell r="AE1802">
            <v>936</v>
          </cell>
          <cell r="AF1802">
            <v>936</v>
          </cell>
          <cell r="AG1802">
            <v>936</v>
          </cell>
          <cell r="AH1802">
            <v>559</v>
          </cell>
          <cell r="AI1802">
            <v>931</v>
          </cell>
          <cell r="AJ1802">
            <v>931</v>
          </cell>
          <cell r="AK1802">
            <v>931</v>
          </cell>
          <cell r="AM1802" t="str">
            <v>ALI_25_SEG_3</v>
          </cell>
          <cell r="AN1802" t="str">
            <v>ALI_25_SEG_3_VAL_14963049</v>
          </cell>
          <cell r="AO1802">
            <v>6</v>
          </cell>
          <cell r="AP1802">
            <v>11911516</v>
          </cell>
          <cell r="AQ1802" t="b">
            <v>0</v>
          </cell>
          <cell r="AR1802" t="str">
            <v/>
          </cell>
          <cell r="AS1802" t="str">
            <v/>
          </cell>
          <cell r="AT1802" t="str">
            <v>ALI_25_SEG_3_</v>
          </cell>
          <cell r="AU1802">
            <v>1</v>
          </cell>
          <cell r="AV1802" t="str">
            <v>No Seleccionada</v>
          </cell>
        </row>
        <row r="1803">
          <cell r="A1803" t="b">
            <v>0</v>
          </cell>
          <cell r="B1803" t="str">
            <v>5to_Evento_973_V2_UT_Mana_17515422.xlsm</v>
          </cell>
          <cell r="C1803">
            <v>25</v>
          </cell>
          <cell r="D1803">
            <v>2095</v>
          </cell>
          <cell r="E1803" t="str">
            <v>Ut Mana 2020</v>
          </cell>
          <cell r="F1803">
            <v>49</v>
          </cell>
          <cell r="G1803" t="str">
            <v>CEREAL EMPACADO</v>
          </cell>
          <cell r="H1803" t="str">
            <v>25 : Galleta de avena (Paquete mínimo dos (2) unidades)</v>
          </cell>
          <cell r="I1803">
            <v>4</v>
          </cell>
          <cell r="J1803" t="str">
            <v>Sitio 1 : CARRERA 127#22G-18 INT 4 - Sitio 2 : SIBERIA KM 7.5 CELTA, LOTE 159 - Sitio 3 : CARRERA 68B #10A-18 - Sitio 4 : CALLE 24F#101B-15 - Sitio 5 : CARRERA 65B#10A-87 - Sitio 6 : AUTO MEDE KM 1,5 P INDUS FLORIDA BOD 23 - Sitio 7 : CARRERA 71 A BIS # 63D-38 -</v>
          </cell>
          <cell r="K1803">
            <v>44835</v>
          </cell>
          <cell r="L1803">
            <v>6710</v>
          </cell>
          <cell r="M1803">
            <v>8540</v>
          </cell>
          <cell r="N1803">
            <v>4032</v>
          </cell>
          <cell r="O1803">
            <v>439</v>
          </cell>
          <cell r="P1803">
            <v>561</v>
          </cell>
          <cell r="Q1803">
            <v>0</v>
          </cell>
          <cell r="R1803">
            <v>561</v>
          </cell>
          <cell r="S1803">
            <v>936</v>
          </cell>
          <cell r="T1803">
            <v>0</v>
          </cell>
          <cell r="U1803">
            <v>936</v>
          </cell>
          <cell r="V1803">
            <v>936</v>
          </cell>
          <cell r="W1803">
            <v>0</v>
          </cell>
          <cell r="X1803">
            <v>936</v>
          </cell>
          <cell r="Y1803">
            <v>936</v>
          </cell>
          <cell r="Z1803">
            <v>0</v>
          </cell>
          <cell r="AA1803">
            <v>936</v>
          </cell>
          <cell r="AB1803">
            <v>15942606</v>
          </cell>
          <cell r="AC1803" t="str">
            <v>Registro Valido</v>
          </cell>
          <cell r="AD1803">
            <v>561</v>
          </cell>
          <cell r="AE1803">
            <v>936</v>
          </cell>
          <cell r="AF1803">
            <v>936</v>
          </cell>
          <cell r="AG1803">
            <v>936</v>
          </cell>
          <cell r="AH1803">
            <v>559</v>
          </cell>
          <cell r="AI1803">
            <v>931</v>
          </cell>
          <cell r="AJ1803">
            <v>931</v>
          </cell>
          <cell r="AK1803">
            <v>931</v>
          </cell>
          <cell r="AM1803" t="str">
            <v>ALI_25_SEG_4</v>
          </cell>
          <cell r="AN1803" t="str">
            <v>ALI_25_SEG_4_VAL_15942606</v>
          </cell>
          <cell r="AO1803">
            <v>5</v>
          </cell>
          <cell r="AP1803">
            <v>12691304.799999999</v>
          </cell>
          <cell r="AQ1803" t="b">
            <v>0</v>
          </cell>
          <cell r="AR1803" t="str">
            <v/>
          </cell>
          <cell r="AS1803" t="str">
            <v/>
          </cell>
          <cell r="AT1803" t="str">
            <v>ALI_25_SEG_4_</v>
          </cell>
          <cell r="AU1803">
            <v>1</v>
          </cell>
          <cell r="AV1803" t="str">
            <v>No Seleccionada</v>
          </cell>
        </row>
        <row r="1804">
          <cell r="A1804" t="b">
            <v>0</v>
          </cell>
          <cell r="B1804" t="str">
            <v>5to_Evento_973_V2_UT_Mana_17515422.xlsm</v>
          </cell>
          <cell r="C1804">
            <v>25</v>
          </cell>
          <cell r="D1804">
            <v>2095</v>
          </cell>
          <cell r="E1804" t="str">
            <v>Ut Mana 2020</v>
          </cell>
          <cell r="F1804">
            <v>50</v>
          </cell>
          <cell r="G1804" t="str">
            <v>CEREAL EMPACADO</v>
          </cell>
          <cell r="H1804" t="str">
            <v>25 : Galleta de avena (Paquete mínimo dos (2) unidades)</v>
          </cell>
          <cell r="I1804">
            <v>5</v>
          </cell>
          <cell r="J1804" t="str">
            <v>Sitio 1 : CARRERA 127#22G-18 INT 4 - Sitio 2 : SIBERIA KM 7.5 CELTA, LOTE 159 - Sitio 3 : CARRERA 68B #10A-18 - Sitio 4 : CALLE 24F#101B-15 - Sitio 5 : CARRERA 65B#10A-87 - Sitio 6 : AUTO MEDE KM 1,5 P INDUS FLORIDA BOD 23 - Sitio 7 : CARRERA 71 A BIS # 63D-38 -</v>
          </cell>
          <cell r="K1804">
            <v>44835</v>
          </cell>
          <cell r="L1804">
            <v>6237</v>
          </cell>
          <cell r="M1804">
            <v>7940</v>
          </cell>
          <cell r="N1804">
            <v>3749</v>
          </cell>
          <cell r="O1804">
            <v>407</v>
          </cell>
          <cell r="P1804">
            <v>561</v>
          </cell>
          <cell r="Q1804">
            <v>0</v>
          </cell>
          <cell r="R1804">
            <v>561</v>
          </cell>
          <cell r="S1804">
            <v>936</v>
          </cell>
          <cell r="T1804">
            <v>0</v>
          </cell>
          <cell r="U1804">
            <v>936</v>
          </cell>
          <cell r="V1804">
            <v>936</v>
          </cell>
          <cell r="W1804">
            <v>0</v>
          </cell>
          <cell r="X1804">
            <v>936</v>
          </cell>
          <cell r="Y1804">
            <v>936</v>
          </cell>
          <cell r="Z1804">
            <v>0</v>
          </cell>
          <cell r="AA1804">
            <v>936</v>
          </cell>
          <cell r="AB1804">
            <v>14820813</v>
          </cell>
          <cell r="AC1804" t="str">
            <v>Registro Valido</v>
          </cell>
          <cell r="AD1804">
            <v>561</v>
          </cell>
          <cell r="AE1804">
            <v>936</v>
          </cell>
          <cell r="AF1804">
            <v>936</v>
          </cell>
          <cell r="AG1804">
            <v>936</v>
          </cell>
          <cell r="AH1804">
            <v>559</v>
          </cell>
          <cell r="AI1804">
            <v>931</v>
          </cell>
          <cell r="AJ1804">
            <v>931</v>
          </cell>
          <cell r="AK1804">
            <v>931</v>
          </cell>
          <cell r="AM1804" t="str">
            <v>ALI_25_SEG_5</v>
          </cell>
          <cell r="AN1804" t="str">
            <v>ALI_25_SEG_5_VAL_14820813</v>
          </cell>
          <cell r="AO1804">
            <v>5</v>
          </cell>
          <cell r="AP1804">
            <v>11798287.199999999</v>
          </cell>
          <cell r="AQ1804" t="b">
            <v>0</v>
          </cell>
          <cell r="AR1804" t="str">
            <v/>
          </cell>
          <cell r="AS1804" t="str">
            <v/>
          </cell>
          <cell r="AT1804" t="str">
            <v>ALI_25_SEG_5_</v>
          </cell>
          <cell r="AU1804">
            <v>1</v>
          </cell>
          <cell r="AV1804" t="str">
            <v>No Seleccionada</v>
          </cell>
        </row>
        <row r="1805">
          <cell r="A1805" t="b">
            <v>0</v>
          </cell>
          <cell r="B1805" t="str">
            <v>5to_Evento_973_V2_UT_Mana_17515422.xlsm</v>
          </cell>
          <cell r="C1805">
            <v>25</v>
          </cell>
          <cell r="D1805">
            <v>2095</v>
          </cell>
          <cell r="E1805" t="str">
            <v>Ut Mana 2020</v>
          </cell>
          <cell r="F1805">
            <v>51</v>
          </cell>
          <cell r="G1805" t="str">
            <v>CEREAL EMPACADO</v>
          </cell>
          <cell r="H1805" t="str">
            <v>25 : Galleta de avena (Paquete mínimo dos (2) unidades)</v>
          </cell>
          <cell r="I1805">
            <v>6</v>
          </cell>
          <cell r="J1805" t="str">
            <v>Sitio 1 : CARRERA 127#22G-18 INT 4 - Sitio 2 : SIBERIA KM 7.5 CELTA, LOTE 159 - Sitio 3 : CARRERA 68B #10A-18 - Sitio 4 : CALLE 24F#101B-15 - Sitio 5 : CARRERA 65B#10A-87 - Sitio 6 : AUTO MEDE KM 1,5 P INDUS FLORIDA BOD 23 - Sitio 7 : CARRERA 71 A BIS # 63D-38 -</v>
          </cell>
          <cell r="K1805">
            <v>44835</v>
          </cell>
          <cell r="L1805">
            <v>6751</v>
          </cell>
          <cell r="M1805">
            <v>8594</v>
          </cell>
          <cell r="N1805">
            <v>4057</v>
          </cell>
          <cell r="O1805">
            <v>441</v>
          </cell>
          <cell r="P1805">
            <v>561</v>
          </cell>
          <cell r="Q1805">
            <v>0</v>
          </cell>
          <cell r="R1805">
            <v>561</v>
          </cell>
          <cell r="S1805">
            <v>936</v>
          </cell>
          <cell r="T1805">
            <v>0</v>
          </cell>
          <cell r="U1805">
            <v>936</v>
          </cell>
          <cell r="V1805">
            <v>936</v>
          </cell>
          <cell r="W1805">
            <v>0</v>
          </cell>
          <cell r="X1805">
            <v>936</v>
          </cell>
          <cell r="Y1805">
            <v>936</v>
          </cell>
          <cell r="Z1805">
            <v>0</v>
          </cell>
          <cell r="AA1805">
            <v>936</v>
          </cell>
          <cell r="AB1805">
            <v>16041423</v>
          </cell>
          <cell r="AC1805" t="str">
            <v>Registro Valido</v>
          </cell>
          <cell r="AD1805">
            <v>561</v>
          </cell>
          <cell r="AE1805">
            <v>936</v>
          </cell>
          <cell r="AF1805">
            <v>936</v>
          </cell>
          <cell r="AG1805">
            <v>936</v>
          </cell>
          <cell r="AH1805">
            <v>559</v>
          </cell>
          <cell r="AI1805">
            <v>931</v>
          </cell>
          <cell r="AJ1805">
            <v>931</v>
          </cell>
          <cell r="AK1805">
            <v>931</v>
          </cell>
          <cell r="AM1805" t="str">
            <v>ALI_25_SEG_6</v>
          </cell>
          <cell r="AN1805" t="str">
            <v>ALI_25_SEG_6_VAL_16041423</v>
          </cell>
          <cell r="AO1805">
            <v>5</v>
          </cell>
          <cell r="AP1805">
            <v>12769968.799999999</v>
          </cell>
          <cell r="AQ1805" t="b">
            <v>0</v>
          </cell>
          <cell r="AR1805" t="str">
            <v/>
          </cell>
          <cell r="AS1805" t="str">
            <v/>
          </cell>
          <cell r="AT1805" t="str">
            <v>ALI_25_SEG_6_</v>
          </cell>
          <cell r="AU1805">
            <v>1</v>
          </cell>
          <cell r="AV1805" t="str">
            <v>No Seleccionada</v>
          </cell>
        </row>
        <row r="1806">
          <cell r="A1806" t="b">
            <v>0</v>
          </cell>
          <cell r="B1806" t="str">
            <v>5to_Evento_973_V2_UT_Mana_17515422.xlsm</v>
          </cell>
          <cell r="C1806">
            <v>25</v>
          </cell>
          <cell r="D1806">
            <v>2095</v>
          </cell>
          <cell r="E1806" t="str">
            <v>Ut Mana 2020</v>
          </cell>
          <cell r="F1806">
            <v>52</v>
          </cell>
          <cell r="G1806" t="str">
            <v>CEREAL EMPACADO</v>
          </cell>
          <cell r="H1806" t="str">
            <v>25 : Galleta de avena (Paquete mínimo dos (2) unidades)</v>
          </cell>
          <cell r="I1806">
            <v>7</v>
          </cell>
          <cell r="J1806" t="str">
            <v>Sitio 1 : CARRERA 127#22G-18 INT 4 - Sitio 2 : SIBERIA KM 7.5 CELTA, LOTE 159 - Sitio 3 : CARRERA 68B #10A-18 - Sitio 4 : CALLE 24F#101B-15 - Sitio 5 : CARRERA 65B#10A-87 - Sitio 6 : AUTO MEDE KM 1,5 P INDUS FLORIDA BOD 23 - Sitio 7 : CARRERA 71 A BIS # 63D-38 -</v>
          </cell>
          <cell r="K1806">
            <v>44835</v>
          </cell>
          <cell r="L1806">
            <v>6894</v>
          </cell>
          <cell r="M1806">
            <v>8776</v>
          </cell>
          <cell r="N1806">
            <v>4144</v>
          </cell>
          <cell r="O1806">
            <v>450</v>
          </cell>
          <cell r="P1806">
            <v>561</v>
          </cell>
          <cell r="Q1806">
            <v>0</v>
          </cell>
          <cell r="R1806">
            <v>561</v>
          </cell>
          <cell r="S1806">
            <v>936</v>
          </cell>
          <cell r="T1806">
            <v>0</v>
          </cell>
          <cell r="U1806">
            <v>936</v>
          </cell>
          <cell r="V1806">
            <v>936</v>
          </cell>
          <cell r="W1806">
            <v>0</v>
          </cell>
          <cell r="X1806">
            <v>936</v>
          </cell>
          <cell r="Y1806">
            <v>936</v>
          </cell>
          <cell r="Z1806">
            <v>0</v>
          </cell>
          <cell r="AA1806">
            <v>936</v>
          </cell>
          <cell r="AB1806">
            <v>16381854</v>
          </cell>
          <cell r="AC1806" t="str">
            <v>Registro Valido</v>
          </cell>
          <cell r="AD1806">
            <v>561</v>
          </cell>
          <cell r="AE1806">
            <v>936</v>
          </cell>
          <cell r="AF1806">
            <v>936</v>
          </cell>
          <cell r="AG1806">
            <v>936</v>
          </cell>
          <cell r="AH1806">
            <v>559</v>
          </cell>
          <cell r="AI1806">
            <v>931</v>
          </cell>
          <cell r="AJ1806">
            <v>931</v>
          </cell>
          <cell r="AK1806">
            <v>931</v>
          </cell>
          <cell r="AM1806" t="str">
            <v>ALI_25_SEG_7</v>
          </cell>
          <cell r="AN1806" t="str">
            <v>ALI_25_SEG_7_VAL_16381854</v>
          </cell>
          <cell r="AO1806">
            <v>5</v>
          </cell>
          <cell r="AP1806">
            <v>13040972.799999999</v>
          </cell>
          <cell r="AQ1806" t="b">
            <v>0</v>
          </cell>
          <cell r="AR1806" t="str">
            <v/>
          </cell>
          <cell r="AS1806" t="str">
            <v/>
          </cell>
          <cell r="AT1806" t="str">
            <v>ALI_25_SEG_7_</v>
          </cell>
          <cell r="AU1806">
            <v>1</v>
          </cell>
          <cell r="AV1806" t="str">
            <v>No Seleccionada</v>
          </cell>
        </row>
        <row r="1807">
          <cell r="A1807" t="b">
            <v>0</v>
          </cell>
          <cell r="B1807" t="str">
            <v>5to_Evento_973_V2_UT_Mana_17515422.xlsm</v>
          </cell>
          <cell r="C1807">
            <v>25</v>
          </cell>
          <cell r="D1807">
            <v>2095</v>
          </cell>
          <cell r="E1807" t="str">
            <v>Ut Mana 2020</v>
          </cell>
          <cell r="F1807">
            <v>53</v>
          </cell>
          <cell r="G1807" t="str">
            <v>CEREAL EMPACADO</v>
          </cell>
          <cell r="H1807" t="str">
            <v>25 : Galleta de avena (Paquete mínimo dos (2) unidades)</v>
          </cell>
          <cell r="I1807">
            <v>8</v>
          </cell>
          <cell r="J1807" t="str">
            <v>Sitio 1 : CARRERA 127#22G-18 INT 4 - Sitio 2 : SIBERIA KM 7.5 CELTA, LOTE 159 - Sitio 3 : CARRERA 68B #10A-18 - Sitio 4 : CALLE 24F#101B-15 - Sitio 5 : CARRERA 65B#10A-87 - Sitio 6 : AUTO MEDE KM 1,5 P INDUS FLORIDA BOD 23 - Sitio 7 : CARRERA 71 A BIS # 63D-38 -</v>
          </cell>
          <cell r="K1807">
            <v>44835</v>
          </cell>
          <cell r="L1807">
            <v>6654</v>
          </cell>
          <cell r="M1807">
            <v>8470</v>
          </cell>
          <cell r="N1807">
            <v>4000</v>
          </cell>
          <cell r="O1807">
            <v>435</v>
          </cell>
          <cell r="P1807">
            <v>561</v>
          </cell>
          <cell r="Q1807">
            <v>0</v>
          </cell>
          <cell r="R1807">
            <v>561</v>
          </cell>
          <cell r="S1807">
            <v>936</v>
          </cell>
          <cell r="T1807">
            <v>0</v>
          </cell>
          <cell r="U1807">
            <v>936</v>
          </cell>
          <cell r="V1807">
            <v>936</v>
          </cell>
          <cell r="W1807">
            <v>0</v>
          </cell>
          <cell r="X1807">
            <v>936</v>
          </cell>
          <cell r="Y1807">
            <v>936</v>
          </cell>
          <cell r="Z1807">
            <v>0</v>
          </cell>
          <cell r="AA1807">
            <v>936</v>
          </cell>
          <cell r="AB1807">
            <v>15811974</v>
          </cell>
          <cell r="AC1807" t="str">
            <v>Registro Valido</v>
          </cell>
          <cell r="AD1807">
            <v>561</v>
          </cell>
          <cell r="AE1807">
            <v>936</v>
          </cell>
          <cell r="AF1807">
            <v>936</v>
          </cell>
          <cell r="AG1807">
            <v>936</v>
          </cell>
          <cell r="AH1807">
            <v>559</v>
          </cell>
          <cell r="AI1807">
            <v>931</v>
          </cell>
          <cell r="AJ1807">
            <v>931</v>
          </cell>
          <cell r="AK1807">
            <v>931</v>
          </cell>
          <cell r="AM1807" t="str">
            <v>ALI_25_SEG_8</v>
          </cell>
          <cell r="AN1807" t="str">
            <v>ALI_25_SEG_8_VAL_15811974</v>
          </cell>
          <cell r="AO1807">
            <v>5</v>
          </cell>
          <cell r="AP1807">
            <v>12587312.800000001</v>
          </cell>
          <cell r="AQ1807" t="b">
            <v>0</v>
          </cell>
          <cell r="AR1807" t="str">
            <v/>
          </cell>
          <cell r="AS1807" t="str">
            <v/>
          </cell>
          <cell r="AT1807" t="str">
            <v>ALI_25_SEG_8_</v>
          </cell>
          <cell r="AU1807">
            <v>1</v>
          </cell>
          <cell r="AV1807" t="str">
            <v>No Seleccionada</v>
          </cell>
        </row>
        <row r="1808">
          <cell r="A1808" t="b">
            <v>0</v>
          </cell>
          <cell r="B1808" t="str">
            <v>5to_Evento_973_V2_UT_Mana_17515422.xlsm</v>
          </cell>
          <cell r="C1808">
            <v>25</v>
          </cell>
          <cell r="D1808">
            <v>2095</v>
          </cell>
          <cell r="E1808" t="str">
            <v>Ut Mana 2020</v>
          </cell>
          <cell r="F1808">
            <v>54</v>
          </cell>
          <cell r="G1808" t="str">
            <v>CEREAL EMPACADO</v>
          </cell>
          <cell r="H1808" t="str">
            <v>25 : Galleta de avena (Paquete mínimo dos (2) unidades)</v>
          </cell>
          <cell r="I1808">
            <v>9</v>
          </cell>
          <cell r="J1808" t="str">
            <v>Sitio 1 : CARRERA 127#22G-18 INT 4 - Sitio 2 : SIBERIA KM 7.5 CELTA, LOTE 159 - Sitio 3 : CARRERA 68B #10A-18 - Sitio 4 : CALLE 24F#101B-15 - Sitio 5 : CARRERA 65B#10A-87 - Sitio 6 : AUTO MEDE KM 1,5 P INDUS FLORIDA BOD 23 - Sitio 7 : CARRERA 71 A BIS # 63D-38 -</v>
          </cell>
          <cell r="K1808">
            <v>44835</v>
          </cell>
          <cell r="L1808">
            <v>6724</v>
          </cell>
          <cell r="M1808">
            <v>8560</v>
          </cell>
          <cell r="N1808">
            <v>4041</v>
          </cell>
          <cell r="O1808">
            <v>439</v>
          </cell>
          <cell r="P1808">
            <v>561</v>
          </cell>
          <cell r="Q1808">
            <v>0</v>
          </cell>
          <cell r="R1808">
            <v>561</v>
          </cell>
          <cell r="S1808">
            <v>936</v>
          </cell>
          <cell r="T1808">
            <v>0</v>
          </cell>
          <cell r="U1808">
            <v>936</v>
          </cell>
          <cell r="V1808">
            <v>936</v>
          </cell>
          <cell r="W1808">
            <v>0</v>
          </cell>
          <cell r="X1808">
            <v>936</v>
          </cell>
          <cell r="Y1808">
            <v>936</v>
          </cell>
          <cell r="Z1808">
            <v>0</v>
          </cell>
          <cell r="AA1808">
            <v>936</v>
          </cell>
          <cell r="AB1808">
            <v>15977604</v>
          </cell>
          <cell r="AC1808" t="str">
            <v>Registro Valido</v>
          </cell>
          <cell r="AD1808">
            <v>561</v>
          </cell>
          <cell r="AE1808">
            <v>936</v>
          </cell>
          <cell r="AF1808">
            <v>936</v>
          </cell>
          <cell r="AG1808">
            <v>936</v>
          </cell>
          <cell r="AH1808">
            <v>559</v>
          </cell>
          <cell r="AI1808">
            <v>931</v>
          </cell>
          <cell r="AJ1808">
            <v>931</v>
          </cell>
          <cell r="AK1808">
            <v>931</v>
          </cell>
          <cell r="AM1808" t="str">
            <v>ALI_25_SEG_9</v>
          </cell>
          <cell r="AN1808" t="str">
            <v>ALI_25_SEG_9_VAL_15977604</v>
          </cell>
          <cell r="AO1808">
            <v>5</v>
          </cell>
          <cell r="AP1808">
            <v>12719164.800000001</v>
          </cell>
          <cell r="AQ1808" t="b">
            <v>0</v>
          </cell>
          <cell r="AR1808" t="str">
            <v/>
          </cell>
          <cell r="AS1808" t="str">
            <v/>
          </cell>
          <cell r="AT1808" t="str">
            <v>ALI_25_SEG_9_</v>
          </cell>
          <cell r="AU1808">
            <v>1</v>
          </cell>
          <cell r="AV1808" t="str">
            <v>No Seleccionada</v>
          </cell>
        </row>
        <row r="1809">
          <cell r="A1809" t="b">
            <v>0</v>
          </cell>
          <cell r="B1809" t="str">
            <v>5to_Evento_973_V2_UT_Mana_17515422.xlsm</v>
          </cell>
          <cell r="C1809">
            <v>25</v>
          </cell>
          <cell r="D1809">
            <v>2095</v>
          </cell>
          <cell r="E1809" t="str">
            <v>Ut Mana 2020</v>
          </cell>
          <cell r="F1809">
            <v>55</v>
          </cell>
          <cell r="G1809" t="str">
            <v>CEREAL EMPACADO</v>
          </cell>
          <cell r="H1809" t="str">
            <v>25 : Galleta de avena (Paquete mínimo dos (2) unidades)</v>
          </cell>
          <cell r="I1809">
            <v>10</v>
          </cell>
          <cell r="J1809" t="str">
            <v>Sitio 1 : CARRERA 127#22G-18 INT 4 - Sitio 2 : SIBERIA KM 7.5 CELTA, LOTE 159 - Sitio 3 : CARRERA 68B #10A-18 - Sitio 4 : CALLE 24F#101B-15 - Sitio 5 : CARRERA 65B#10A-87 - Sitio 6 : AUTO MEDE KM 1,5 P INDUS FLORIDA BOD 23 - Sitio 7 : CARRERA 71 A BIS # 63D-38 -</v>
          </cell>
          <cell r="K1809">
            <v>44835</v>
          </cell>
          <cell r="L1809">
            <v>6734</v>
          </cell>
          <cell r="M1809">
            <v>8574</v>
          </cell>
          <cell r="N1809">
            <v>4048</v>
          </cell>
          <cell r="O1809">
            <v>440</v>
          </cell>
          <cell r="P1809">
            <v>561</v>
          </cell>
          <cell r="Q1809">
            <v>0</v>
          </cell>
          <cell r="R1809">
            <v>561</v>
          </cell>
          <cell r="S1809">
            <v>936</v>
          </cell>
          <cell r="T1809">
            <v>0</v>
          </cell>
          <cell r="U1809">
            <v>936</v>
          </cell>
          <cell r="V1809">
            <v>936</v>
          </cell>
          <cell r="W1809">
            <v>0</v>
          </cell>
          <cell r="X1809">
            <v>936</v>
          </cell>
          <cell r="Y1809">
            <v>936</v>
          </cell>
          <cell r="Z1809">
            <v>0</v>
          </cell>
          <cell r="AA1809">
            <v>936</v>
          </cell>
          <cell r="AB1809">
            <v>16003806</v>
          </cell>
          <cell r="AC1809" t="str">
            <v>Registro Valido</v>
          </cell>
          <cell r="AD1809">
            <v>561</v>
          </cell>
          <cell r="AE1809">
            <v>936</v>
          </cell>
          <cell r="AF1809">
            <v>936</v>
          </cell>
          <cell r="AG1809">
            <v>936</v>
          </cell>
          <cell r="AH1809">
            <v>559</v>
          </cell>
          <cell r="AI1809">
            <v>931</v>
          </cell>
          <cell r="AJ1809">
            <v>931</v>
          </cell>
          <cell r="AK1809">
            <v>931</v>
          </cell>
          <cell r="AM1809" t="str">
            <v>ALI_25_SEG_10</v>
          </cell>
          <cell r="AN1809" t="str">
            <v>ALI_25_SEG_10_VAL_16003806</v>
          </cell>
          <cell r="AO1809">
            <v>5</v>
          </cell>
          <cell r="AP1809">
            <v>12740022.4</v>
          </cell>
          <cell r="AQ1809" t="b">
            <v>0</v>
          </cell>
          <cell r="AR1809" t="str">
            <v/>
          </cell>
          <cell r="AS1809" t="str">
            <v/>
          </cell>
          <cell r="AT1809" t="str">
            <v>ALI_25_SEG_10_</v>
          </cell>
          <cell r="AU1809">
            <v>1</v>
          </cell>
          <cell r="AV1809" t="str">
            <v>No Seleccionada</v>
          </cell>
        </row>
        <row r="1810">
          <cell r="A1810" t="b">
            <v>0</v>
          </cell>
          <cell r="B1810" t="str">
            <v>5to_Evento_973_V2_UT_Mana_17515422.xlsm</v>
          </cell>
          <cell r="C1810">
            <v>25</v>
          </cell>
          <cell r="D1810">
            <v>2095</v>
          </cell>
          <cell r="E1810" t="str">
            <v>Ut Mana 2020</v>
          </cell>
          <cell r="F1810">
            <v>56</v>
          </cell>
          <cell r="G1810" t="str">
            <v>CEREAL EMPACADO</v>
          </cell>
          <cell r="H1810" t="str">
            <v>25 : Galleta de avena (Paquete mínimo dos (2) unidades)</v>
          </cell>
          <cell r="I1810">
            <v>11</v>
          </cell>
          <cell r="J1810" t="str">
            <v>Sitio 1 : CARRERA 127#22G-18 INT 4 - Sitio 2 : SIBERIA KM 7.5 CELTA, LOTE 159 - Sitio 3 : CARRERA 68B #10A-18 - Sitio 4 : CALLE 24F#101B-15 - Sitio 5 : CARRERA 65B#10A-87 - Sitio 6 : AUTO MEDE KM 1,5 P INDUS FLORIDA BOD 23 - Sitio 7 : CARRERA 71 A BIS # 63D-38 -</v>
          </cell>
          <cell r="K1810">
            <v>44835</v>
          </cell>
          <cell r="L1810">
            <v>6632</v>
          </cell>
          <cell r="M1810">
            <v>8443</v>
          </cell>
          <cell r="N1810">
            <v>3987</v>
          </cell>
          <cell r="O1810">
            <v>433</v>
          </cell>
          <cell r="P1810">
            <v>561</v>
          </cell>
          <cell r="Q1810">
            <v>0</v>
          </cell>
          <cell r="R1810">
            <v>561</v>
          </cell>
          <cell r="S1810">
            <v>936</v>
          </cell>
          <cell r="T1810">
            <v>0</v>
          </cell>
          <cell r="U1810">
            <v>936</v>
          </cell>
          <cell r="V1810">
            <v>936</v>
          </cell>
          <cell r="W1810">
            <v>0</v>
          </cell>
          <cell r="X1810">
            <v>936</v>
          </cell>
          <cell r="Y1810">
            <v>936</v>
          </cell>
          <cell r="Z1810">
            <v>0</v>
          </cell>
          <cell r="AA1810">
            <v>936</v>
          </cell>
          <cell r="AB1810">
            <v>15760320</v>
          </cell>
          <cell r="AC1810" t="str">
            <v>Registro Valido</v>
          </cell>
          <cell r="AD1810">
            <v>561</v>
          </cell>
          <cell r="AE1810">
            <v>936</v>
          </cell>
          <cell r="AF1810">
            <v>936</v>
          </cell>
          <cell r="AG1810">
            <v>936</v>
          </cell>
          <cell r="AH1810">
            <v>559</v>
          </cell>
          <cell r="AI1810">
            <v>931</v>
          </cell>
          <cell r="AJ1810">
            <v>931</v>
          </cell>
          <cell r="AK1810">
            <v>931</v>
          </cell>
          <cell r="AM1810" t="str">
            <v>ALI_25_SEG_11</v>
          </cell>
          <cell r="AN1810" t="str">
            <v>ALI_25_SEG_11_VAL_15760320</v>
          </cell>
          <cell r="AO1810">
            <v>5</v>
          </cell>
          <cell r="AP1810">
            <v>12546192.799999999</v>
          </cell>
          <cell r="AQ1810" t="b">
            <v>0</v>
          </cell>
          <cell r="AR1810" t="str">
            <v/>
          </cell>
          <cell r="AS1810" t="str">
            <v/>
          </cell>
          <cell r="AT1810" t="str">
            <v>ALI_25_SEG_11_</v>
          </cell>
          <cell r="AU1810">
            <v>1</v>
          </cell>
          <cell r="AV1810" t="str">
            <v>No Seleccionada</v>
          </cell>
        </row>
        <row r="1811">
          <cell r="A1811" t="b">
            <v>0</v>
          </cell>
          <cell r="B1811" t="str">
            <v>5to_Evento_973_V2_UT_Mana_17515422.xlsm</v>
          </cell>
          <cell r="C1811">
            <v>25</v>
          </cell>
          <cell r="D1811">
            <v>2095</v>
          </cell>
          <cell r="E1811" t="str">
            <v>Ut Mana 2020</v>
          </cell>
          <cell r="F1811">
            <v>57</v>
          </cell>
          <cell r="G1811" t="str">
            <v>CEREAL EMPACADO</v>
          </cell>
          <cell r="H1811" t="str">
            <v>25 : Galleta de avena (Paquete mínimo dos (2) unidades)</v>
          </cell>
          <cell r="I1811">
            <v>12</v>
          </cell>
          <cell r="J1811" t="str">
            <v>Sitio 1 : CARRERA 127#22G-18 INT 4 - Sitio 2 : SIBERIA KM 7.5 CELTA, LOTE 159 - Sitio 3 : CARRERA 68B #10A-18 - Sitio 4 : CALLE 24F#101B-15 - Sitio 5 : CARRERA 65B#10A-87 - Sitio 6 : AUTO MEDE KM 1,5 P INDUS FLORIDA BOD 23 - Sitio 7 : CARRERA 71 A BIS # 63D-38 -</v>
          </cell>
          <cell r="K1811">
            <v>44835</v>
          </cell>
          <cell r="L1811">
            <v>6019</v>
          </cell>
          <cell r="M1811">
            <v>7662</v>
          </cell>
          <cell r="N1811">
            <v>3618</v>
          </cell>
          <cell r="O1811">
            <v>393</v>
          </cell>
          <cell r="P1811">
            <v>561</v>
          </cell>
          <cell r="Q1811">
            <v>0</v>
          </cell>
          <cell r="R1811">
            <v>561</v>
          </cell>
          <cell r="S1811">
            <v>936</v>
          </cell>
          <cell r="T1811">
            <v>0</v>
          </cell>
          <cell r="U1811">
            <v>936</v>
          </cell>
          <cell r="V1811">
            <v>936</v>
          </cell>
          <cell r="W1811">
            <v>0</v>
          </cell>
          <cell r="X1811">
            <v>936</v>
          </cell>
          <cell r="Y1811">
            <v>936</v>
          </cell>
          <cell r="Z1811">
            <v>0</v>
          </cell>
          <cell r="AA1811">
            <v>936</v>
          </cell>
          <cell r="AB1811">
            <v>14302587</v>
          </cell>
          <cell r="AC1811" t="str">
            <v>Registro Valido</v>
          </cell>
          <cell r="AD1811">
            <v>561</v>
          </cell>
          <cell r="AE1811">
            <v>936</v>
          </cell>
          <cell r="AF1811">
            <v>936</v>
          </cell>
          <cell r="AG1811">
            <v>936</v>
          </cell>
          <cell r="AH1811">
            <v>559</v>
          </cell>
          <cell r="AI1811">
            <v>931</v>
          </cell>
          <cell r="AJ1811">
            <v>931</v>
          </cell>
          <cell r="AK1811">
            <v>931</v>
          </cell>
          <cell r="AM1811" t="str">
            <v>ALI_25_SEG_12</v>
          </cell>
          <cell r="AN1811" t="str">
            <v>ALI_25_SEG_12_VAL_14302587</v>
          </cell>
          <cell r="AO1811">
            <v>5</v>
          </cell>
          <cell r="AP1811">
            <v>11385747.199999999</v>
          </cell>
          <cell r="AQ1811" t="b">
            <v>0</v>
          </cell>
          <cell r="AR1811" t="str">
            <v/>
          </cell>
          <cell r="AS1811" t="str">
            <v/>
          </cell>
          <cell r="AT1811" t="str">
            <v>ALI_25_SEG_12_</v>
          </cell>
          <cell r="AU1811">
            <v>1</v>
          </cell>
          <cell r="AV1811" t="str">
            <v>No Seleccionada</v>
          </cell>
        </row>
        <row r="1812">
          <cell r="A1812" t="b">
            <v>0</v>
          </cell>
          <cell r="B1812" t="str">
            <v>5to_Evento_973_V2_UT_Mana_17515422.xlsm</v>
          </cell>
          <cell r="C1812">
            <v>25</v>
          </cell>
          <cell r="D1812">
            <v>2095</v>
          </cell>
          <cell r="E1812" t="str">
            <v>Ut Mana 2020</v>
          </cell>
          <cell r="F1812">
            <v>58</v>
          </cell>
          <cell r="G1812" t="str">
            <v>CEREAL EMPACADO</v>
          </cell>
          <cell r="H1812" t="str">
            <v>25 : Galleta de avena (Paquete mínimo dos (2) unidades)</v>
          </cell>
          <cell r="I1812">
            <v>13</v>
          </cell>
          <cell r="J1812" t="str">
            <v>Sitio 1 : CARRERA 127#22G-18 INT 4 - Sitio 2 : SIBERIA KM 7.5 CELTA, LOTE 159 - Sitio 3 : CARRERA 68B #10A-18 - Sitio 4 : CALLE 24F#101B-15 - Sitio 5 : CARRERA 65B#10A-87 - Sitio 6 : AUTO MEDE KM 1,5 P INDUS FLORIDA BOD 23 - Sitio 7 : CARRERA 71 A BIS # 63D-38 -</v>
          </cell>
          <cell r="K1812">
            <v>44835</v>
          </cell>
          <cell r="L1812">
            <v>6391</v>
          </cell>
          <cell r="M1812">
            <v>8136</v>
          </cell>
          <cell r="N1812">
            <v>3841</v>
          </cell>
          <cell r="O1812">
            <v>417</v>
          </cell>
          <cell r="P1812">
            <v>561</v>
          </cell>
          <cell r="Q1812">
            <v>0</v>
          </cell>
          <cell r="R1812">
            <v>561</v>
          </cell>
          <cell r="S1812">
            <v>936</v>
          </cell>
          <cell r="T1812">
            <v>0</v>
          </cell>
          <cell r="U1812">
            <v>936</v>
          </cell>
          <cell r="V1812">
            <v>936</v>
          </cell>
          <cell r="W1812">
            <v>0</v>
          </cell>
          <cell r="X1812">
            <v>936</v>
          </cell>
          <cell r="Y1812">
            <v>936</v>
          </cell>
          <cell r="Z1812">
            <v>0</v>
          </cell>
          <cell r="AA1812">
            <v>936</v>
          </cell>
          <cell r="AB1812">
            <v>15186135</v>
          </cell>
          <cell r="AC1812" t="str">
            <v>Registro Valido</v>
          </cell>
          <cell r="AD1812">
            <v>561</v>
          </cell>
          <cell r="AE1812">
            <v>936</v>
          </cell>
          <cell r="AF1812">
            <v>936</v>
          </cell>
          <cell r="AG1812">
            <v>936</v>
          </cell>
          <cell r="AH1812">
            <v>559</v>
          </cell>
          <cell r="AI1812">
            <v>931</v>
          </cell>
          <cell r="AJ1812">
            <v>931</v>
          </cell>
          <cell r="AK1812">
            <v>931</v>
          </cell>
          <cell r="AM1812" t="str">
            <v>ALI_25_SEG_13</v>
          </cell>
          <cell r="AN1812" t="str">
            <v>ALI_25_SEG_13_VAL_15186135</v>
          </cell>
          <cell r="AO1812">
            <v>5</v>
          </cell>
          <cell r="AP1812">
            <v>12089106.4</v>
          </cell>
          <cell r="AQ1812" t="b">
            <v>0</v>
          </cell>
          <cell r="AR1812" t="str">
            <v/>
          </cell>
          <cell r="AS1812" t="str">
            <v/>
          </cell>
          <cell r="AT1812" t="str">
            <v>ALI_25_SEG_13_</v>
          </cell>
          <cell r="AU1812">
            <v>1</v>
          </cell>
          <cell r="AV1812" t="str">
            <v>No Seleccionada</v>
          </cell>
        </row>
        <row r="1813">
          <cell r="A1813" t="b">
            <v>0</v>
          </cell>
          <cell r="B1813" t="str">
            <v>5to_Evento_973_V2_UT_Mana_17515422.xlsm</v>
          </cell>
          <cell r="C1813">
            <v>25</v>
          </cell>
          <cell r="D1813">
            <v>2095</v>
          </cell>
          <cell r="E1813" t="str">
            <v>Ut Mana 2020</v>
          </cell>
          <cell r="F1813">
            <v>59</v>
          </cell>
          <cell r="G1813" t="str">
            <v>CEREAL EMPACADO</v>
          </cell>
          <cell r="H1813" t="str">
            <v>25 : Galleta de avena (Paquete mínimo dos (2) unidades)</v>
          </cell>
          <cell r="I1813">
            <v>14</v>
          </cell>
          <cell r="J1813" t="str">
            <v>Sitio 1 : CARRERA 127#22G-18 INT 4 - Sitio 2 : SIBERIA KM 7.5 CELTA, LOTE 159 - Sitio 3 : CARRERA 68B #10A-18 - Sitio 4 : CALLE 24F#101B-15 - Sitio 5 : CARRERA 65B#10A-87 - Sitio 6 : AUTO MEDE KM 1,5 P INDUS FLORIDA BOD 23 - Sitio 7 : CARRERA 71 A BIS # 63D-38 -</v>
          </cell>
          <cell r="K1813">
            <v>44835</v>
          </cell>
          <cell r="L1813">
            <v>6333</v>
          </cell>
          <cell r="M1813">
            <v>8062</v>
          </cell>
          <cell r="N1813">
            <v>3806</v>
          </cell>
          <cell r="O1813">
            <v>414</v>
          </cell>
          <cell r="P1813">
            <v>561</v>
          </cell>
          <cell r="Q1813">
            <v>0</v>
          </cell>
          <cell r="R1813">
            <v>561</v>
          </cell>
          <cell r="S1813">
            <v>936</v>
          </cell>
          <cell r="T1813">
            <v>0</v>
          </cell>
          <cell r="U1813">
            <v>936</v>
          </cell>
          <cell r="V1813">
            <v>936</v>
          </cell>
          <cell r="W1813">
            <v>0</v>
          </cell>
          <cell r="X1813">
            <v>936</v>
          </cell>
          <cell r="Y1813">
            <v>936</v>
          </cell>
          <cell r="Z1813">
            <v>0</v>
          </cell>
          <cell r="AA1813">
            <v>936</v>
          </cell>
          <cell r="AB1813">
            <v>15048765</v>
          </cell>
          <cell r="AC1813" t="str">
            <v>Registro Valido</v>
          </cell>
          <cell r="AD1813">
            <v>561</v>
          </cell>
          <cell r="AE1813">
            <v>936</v>
          </cell>
          <cell r="AF1813">
            <v>936</v>
          </cell>
          <cell r="AG1813">
            <v>936</v>
          </cell>
          <cell r="AH1813">
            <v>559</v>
          </cell>
          <cell r="AI1813">
            <v>931</v>
          </cell>
          <cell r="AJ1813">
            <v>931</v>
          </cell>
          <cell r="AK1813">
            <v>931</v>
          </cell>
          <cell r="AM1813" t="str">
            <v>ALI_25_SEG_14</v>
          </cell>
          <cell r="AN1813" t="str">
            <v>ALI_25_SEG_14_VAL_15048765</v>
          </cell>
          <cell r="AO1813">
            <v>5</v>
          </cell>
          <cell r="AP1813">
            <v>11979751.199999999</v>
          </cell>
          <cell r="AQ1813" t="b">
            <v>0</v>
          </cell>
          <cell r="AR1813" t="str">
            <v/>
          </cell>
          <cell r="AS1813" t="str">
            <v/>
          </cell>
          <cell r="AT1813" t="str">
            <v>ALI_25_SEG_14_</v>
          </cell>
          <cell r="AU1813">
            <v>1</v>
          </cell>
          <cell r="AV1813" t="str">
            <v>No Seleccionada</v>
          </cell>
        </row>
        <row r="1814">
          <cell r="A1814" t="b">
            <v>0</v>
          </cell>
          <cell r="B1814" t="str">
            <v>5to_Evento_973_V2_UT_Mana_17515422.xlsm</v>
          </cell>
          <cell r="C1814">
            <v>25</v>
          </cell>
          <cell r="D1814">
            <v>2095</v>
          </cell>
          <cell r="E1814" t="str">
            <v>Ut Mana 2020</v>
          </cell>
          <cell r="F1814">
            <v>60</v>
          </cell>
          <cell r="G1814" t="str">
            <v>CEREAL EMPACADO</v>
          </cell>
          <cell r="H1814" t="str">
            <v>25 : Galleta de avena (Paquete mínimo dos (2) unidades)</v>
          </cell>
          <cell r="I1814">
            <v>15</v>
          </cell>
          <cell r="J1814" t="str">
            <v>Sitio 1 : CARRERA 127#22G-18 INT 4 - Sitio 2 : SIBERIA KM 7.5 CELTA, LOTE 159 - Sitio 3 : CARRERA 68B #10A-18 - Sitio 4 : CALLE 24F#101B-15 - Sitio 5 : CARRERA 65B#10A-87 - Sitio 6 : AUTO MEDE KM 1,5 P INDUS FLORIDA BOD 23 - Sitio 7 : CARRERA 71 A BIS # 63D-38 -</v>
          </cell>
          <cell r="K1814">
            <v>44835</v>
          </cell>
          <cell r="L1814">
            <v>5985</v>
          </cell>
          <cell r="M1814">
            <v>7619</v>
          </cell>
          <cell r="N1814">
            <v>3599</v>
          </cell>
          <cell r="O1814">
            <v>392</v>
          </cell>
          <cell r="P1814">
            <v>561</v>
          </cell>
          <cell r="Q1814">
            <v>0</v>
          </cell>
          <cell r="R1814">
            <v>561</v>
          </cell>
          <cell r="S1814">
            <v>936</v>
          </cell>
          <cell r="T1814">
            <v>0</v>
          </cell>
          <cell r="U1814">
            <v>936</v>
          </cell>
          <cell r="V1814">
            <v>936</v>
          </cell>
          <cell r="W1814">
            <v>0</v>
          </cell>
          <cell r="X1814">
            <v>936</v>
          </cell>
          <cell r="Y1814">
            <v>936</v>
          </cell>
          <cell r="Z1814">
            <v>0</v>
          </cell>
          <cell r="AA1814">
            <v>936</v>
          </cell>
          <cell r="AB1814">
            <v>14224545</v>
          </cell>
          <cell r="AC1814" t="str">
            <v>Registro Valido</v>
          </cell>
          <cell r="AD1814">
            <v>561</v>
          </cell>
          <cell r="AE1814">
            <v>936</v>
          </cell>
          <cell r="AF1814">
            <v>936</v>
          </cell>
          <cell r="AG1814">
            <v>936</v>
          </cell>
          <cell r="AH1814">
            <v>559</v>
          </cell>
          <cell r="AI1814">
            <v>931</v>
          </cell>
          <cell r="AJ1814">
            <v>931</v>
          </cell>
          <cell r="AK1814">
            <v>931</v>
          </cell>
          <cell r="AM1814" t="str">
            <v>ALI_25_SEG_15</v>
          </cell>
          <cell r="AN1814" t="str">
            <v>ALI_25_SEG_15_VAL_14224545</v>
          </cell>
          <cell r="AO1814">
            <v>5</v>
          </cell>
          <cell r="AP1814">
            <v>11323619.999999998</v>
          </cell>
          <cell r="AQ1814" t="b">
            <v>0</v>
          </cell>
          <cell r="AR1814" t="str">
            <v/>
          </cell>
          <cell r="AS1814" t="str">
            <v/>
          </cell>
          <cell r="AT1814" t="str">
            <v>ALI_25_SEG_15_</v>
          </cell>
          <cell r="AU1814">
            <v>1</v>
          </cell>
          <cell r="AV1814" t="str">
            <v>No Seleccionada</v>
          </cell>
        </row>
        <row r="1815">
          <cell r="A1815" t="b">
            <v>0</v>
          </cell>
          <cell r="B1815" t="str">
            <v>5to_Evento_973_V2_UT_Mana_17515422.xlsm</v>
          </cell>
          <cell r="C1815">
            <v>93</v>
          </cell>
          <cell r="D1815">
            <v>2095</v>
          </cell>
          <cell r="E1815" t="str">
            <v>Ut Mana 2020</v>
          </cell>
          <cell r="F1815">
            <v>91</v>
          </cell>
          <cell r="G1815" t="str">
            <v>CEREAL EMPACADO</v>
          </cell>
          <cell r="H1815" t="str">
            <v>93 : Torta de zanahoria.</v>
          </cell>
          <cell r="I1815">
            <v>1</v>
          </cell>
          <cell r="J1815" t="str">
            <v>Sitio 1 : CARRERA 127#22G-18 INT 4 - Sitio 2 : SIBERIA KM 7.5 CELTA, LOTE 159 - Sitio 3 : CARRERA 68B #10A-18 - Sitio 4 : CALLE 24F#101B-15 - Sitio 5 : CARRERA 65B#10A-87 - Sitio 6 : AUTO MEDE KM 1,5 P INDUS FLORIDA BOD 23 - Sitio 7 : CARRERA 71 A BIS # 63D-38 -</v>
          </cell>
          <cell r="K1815">
            <v>44835</v>
          </cell>
          <cell r="L1815">
            <v>6891</v>
          </cell>
          <cell r="M1815">
            <v>8199</v>
          </cell>
          <cell r="N1815">
            <v>4855</v>
          </cell>
          <cell r="O1815">
            <v>404</v>
          </cell>
          <cell r="P1815">
            <v>500</v>
          </cell>
          <cell r="Q1815">
            <v>0</v>
          </cell>
          <cell r="R1815">
            <v>500</v>
          </cell>
          <cell r="S1815">
            <v>668</v>
          </cell>
          <cell r="T1815">
            <v>0</v>
          </cell>
          <cell r="U1815">
            <v>668</v>
          </cell>
          <cell r="V1815">
            <v>998</v>
          </cell>
          <cell r="W1815">
            <v>0</v>
          </cell>
          <cell r="X1815">
            <v>998</v>
          </cell>
          <cell r="Y1815">
            <v>998</v>
          </cell>
          <cell r="Z1815">
            <v>0</v>
          </cell>
          <cell r="AA1815">
            <v>998</v>
          </cell>
          <cell r="AB1815">
            <v>14170914</v>
          </cell>
          <cell r="AC1815" t="str">
            <v>Registro Valido</v>
          </cell>
          <cell r="AD1815">
            <v>500</v>
          </cell>
          <cell r="AE1815">
            <v>668</v>
          </cell>
          <cell r="AF1815">
            <v>998</v>
          </cell>
          <cell r="AG1815">
            <v>998</v>
          </cell>
          <cell r="AH1815">
            <v>498</v>
          </cell>
          <cell r="AI1815">
            <v>663</v>
          </cell>
          <cell r="AJ1815">
            <v>994</v>
          </cell>
          <cell r="AK1815">
            <v>994</v>
          </cell>
          <cell r="AM1815" t="str">
            <v>ALI_93_SEG_1</v>
          </cell>
          <cell r="AN1815" t="str">
            <v>ALI_93_SEG_1_VAL_14170914</v>
          </cell>
          <cell r="AO1815">
            <v>5</v>
          </cell>
          <cell r="AP1815">
            <v>12685590.9</v>
          </cell>
          <cell r="AQ1815" t="b">
            <v>0</v>
          </cell>
          <cell r="AR1815" t="str">
            <v/>
          </cell>
          <cell r="AS1815" t="str">
            <v/>
          </cell>
          <cell r="AT1815" t="str">
            <v>ALI_93_SEG_1_</v>
          </cell>
          <cell r="AU1815">
            <v>1</v>
          </cell>
          <cell r="AV1815" t="str">
            <v>No Seleccionada</v>
          </cell>
        </row>
        <row r="1816">
          <cell r="A1816" t="b">
            <v>0</v>
          </cell>
          <cell r="B1816" t="str">
            <v>5to_Evento_973_V2_UT_Mana_17515422.xlsm</v>
          </cell>
          <cell r="C1816">
            <v>93</v>
          </cell>
          <cell r="D1816">
            <v>2095</v>
          </cell>
          <cell r="E1816" t="str">
            <v>Ut Mana 2020</v>
          </cell>
          <cell r="F1816">
            <v>92</v>
          </cell>
          <cell r="G1816" t="str">
            <v>CEREAL EMPACADO</v>
          </cell>
          <cell r="H1816" t="str">
            <v>93 : Torta de zanahoria.</v>
          </cell>
          <cell r="I1816">
            <v>2</v>
          </cell>
          <cell r="J1816" t="str">
            <v>Sitio 1 : CARRERA 127#22G-18 INT 4 - Sitio 2 : SIBERIA KM 7.5 CELTA, LOTE 159 - Sitio 3 : CARRERA 68B #10A-18 - Sitio 4 : CALLE 24F#101B-15 - Sitio 5 : CARRERA 65B#10A-87 - Sitio 6 : AUTO MEDE KM 1,5 P INDUS FLORIDA BOD 23 - Sitio 7 : CARRERA 71 A BIS # 63D-38 -</v>
          </cell>
          <cell r="K1816">
            <v>44835</v>
          </cell>
          <cell r="L1816">
            <v>7049</v>
          </cell>
          <cell r="M1816">
            <v>8384</v>
          </cell>
          <cell r="N1816">
            <v>4964</v>
          </cell>
          <cell r="O1816">
            <v>414</v>
          </cell>
          <cell r="P1816">
            <v>500</v>
          </cell>
          <cell r="Q1816">
            <v>0</v>
          </cell>
          <cell r="R1816">
            <v>500</v>
          </cell>
          <cell r="S1816">
            <v>668</v>
          </cell>
          <cell r="T1816">
            <v>0</v>
          </cell>
          <cell r="U1816">
            <v>668</v>
          </cell>
          <cell r="V1816">
            <v>998</v>
          </cell>
          <cell r="W1816">
            <v>0</v>
          </cell>
          <cell r="X1816">
            <v>998</v>
          </cell>
          <cell r="Y1816">
            <v>998</v>
          </cell>
          <cell r="Z1816">
            <v>0</v>
          </cell>
          <cell r="AA1816">
            <v>998</v>
          </cell>
          <cell r="AB1816">
            <v>14492256</v>
          </cell>
          <cell r="AC1816" t="str">
            <v>Registro Valido</v>
          </cell>
          <cell r="AD1816">
            <v>500</v>
          </cell>
          <cell r="AE1816">
            <v>668</v>
          </cell>
          <cell r="AF1816">
            <v>998</v>
          </cell>
          <cell r="AG1816">
            <v>998</v>
          </cell>
          <cell r="AH1816">
            <v>498</v>
          </cell>
          <cell r="AI1816">
            <v>663</v>
          </cell>
          <cell r="AJ1816">
            <v>994</v>
          </cell>
          <cell r="AK1816">
            <v>994</v>
          </cell>
          <cell r="AM1816" t="str">
            <v>ALI_93_SEG_2</v>
          </cell>
          <cell r="AN1816" t="str">
            <v>ALI_93_SEG_2_VAL_14492256</v>
          </cell>
          <cell r="AO1816">
            <v>5</v>
          </cell>
          <cell r="AP1816">
            <v>12973253.4</v>
          </cell>
          <cell r="AQ1816" t="b">
            <v>0</v>
          </cell>
          <cell r="AR1816" t="str">
            <v/>
          </cell>
          <cell r="AS1816" t="str">
            <v/>
          </cell>
          <cell r="AT1816" t="str">
            <v>ALI_93_SEG_2_</v>
          </cell>
          <cell r="AU1816">
            <v>1</v>
          </cell>
          <cell r="AV1816" t="str">
            <v>No Seleccionada</v>
          </cell>
        </row>
        <row r="1817">
          <cell r="A1817" t="b">
            <v>0</v>
          </cell>
          <cell r="B1817" t="str">
            <v>5to_Evento_973_V2_UT_Mana_17515422.xlsm</v>
          </cell>
          <cell r="C1817">
            <v>93</v>
          </cell>
          <cell r="D1817">
            <v>2095</v>
          </cell>
          <cell r="E1817" t="str">
            <v>Ut Mana 2020</v>
          </cell>
          <cell r="F1817">
            <v>93</v>
          </cell>
          <cell r="G1817" t="str">
            <v>CEREAL EMPACADO</v>
          </cell>
          <cell r="H1817" t="str">
            <v>93 : Torta de zanahoria.</v>
          </cell>
          <cell r="I1817">
            <v>3</v>
          </cell>
          <cell r="J1817" t="str">
            <v>Sitio 1 : CARRERA 127#22G-18 INT 4 - Sitio 2 : SIBERIA KM 7.5 CELTA, LOTE 159 - Sitio 3 : CARRERA 68B #10A-18 - Sitio 4 : CALLE 24F#101B-15 - Sitio 5 : CARRERA 65B#10A-87 - Sitio 6 : AUTO MEDE KM 1,5 P INDUS FLORIDA BOD 23 - Sitio 7 : CARRERA 71 A BIS # 63D-38 -</v>
          </cell>
          <cell r="K1817">
            <v>44835</v>
          </cell>
          <cell r="L1817">
            <v>7007</v>
          </cell>
          <cell r="M1817">
            <v>8334</v>
          </cell>
          <cell r="N1817">
            <v>4935</v>
          </cell>
          <cell r="O1817">
            <v>411</v>
          </cell>
          <cell r="P1817">
            <v>500</v>
          </cell>
          <cell r="Q1817">
            <v>0</v>
          </cell>
          <cell r="R1817">
            <v>500</v>
          </cell>
          <cell r="S1817">
            <v>668</v>
          </cell>
          <cell r="T1817">
            <v>0</v>
          </cell>
          <cell r="U1817">
            <v>668</v>
          </cell>
          <cell r="V1817">
            <v>998</v>
          </cell>
          <cell r="W1817">
            <v>0</v>
          </cell>
          <cell r="X1817">
            <v>998</v>
          </cell>
          <cell r="Y1817">
            <v>998</v>
          </cell>
          <cell r="Z1817">
            <v>0</v>
          </cell>
          <cell r="AA1817">
            <v>998</v>
          </cell>
          <cell r="AB1817">
            <v>14405920</v>
          </cell>
          <cell r="AC1817" t="str">
            <v>Registro Valido</v>
          </cell>
          <cell r="AD1817">
            <v>500</v>
          </cell>
          <cell r="AE1817">
            <v>668</v>
          </cell>
          <cell r="AF1817">
            <v>998</v>
          </cell>
          <cell r="AG1817">
            <v>998</v>
          </cell>
          <cell r="AH1817">
            <v>498</v>
          </cell>
          <cell r="AI1817">
            <v>663</v>
          </cell>
          <cell r="AJ1817">
            <v>994</v>
          </cell>
          <cell r="AK1817">
            <v>994</v>
          </cell>
          <cell r="AM1817" t="str">
            <v>ALI_93_SEG_3</v>
          </cell>
          <cell r="AN1817" t="str">
            <v>ALI_93_SEG_3_VAL_14405920</v>
          </cell>
          <cell r="AO1817">
            <v>5</v>
          </cell>
          <cell r="AP1817">
            <v>12895966.800000001</v>
          </cell>
          <cell r="AQ1817" t="b">
            <v>0</v>
          </cell>
          <cell r="AR1817" t="str">
            <v/>
          </cell>
          <cell r="AS1817" t="str">
            <v/>
          </cell>
          <cell r="AT1817" t="str">
            <v>ALI_93_SEG_3_</v>
          </cell>
          <cell r="AU1817">
            <v>1</v>
          </cell>
          <cell r="AV1817" t="str">
            <v>No Seleccionada</v>
          </cell>
        </row>
        <row r="1818">
          <cell r="A1818" t="b">
            <v>0</v>
          </cell>
          <cell r="B1818" t="str">
            <v>5to_Evento_973_V2_UT_Mana_17515422.xlsm</v>
          </cell>
          <cell r="C1818">
            <v>93</v>
          </cell>
          <cell r="D1818">
            <v>2095</v>
          </cell>
          <cell r="E1818" t="str">
            <v>Ut Mana 2020</v>
          </cell>
          <cell r="F1818">
            <v>94</v>
          </cell>
          <cell r="G1818" t="str">
            <v>CEREAL EMPACADO</v>
          </cell>
          <cell r="H1818" t="str">
            <v>93 : Torta de zanahoria.</v>
          </cell>
          <cell r="I1818">
            <v>4</v>
          </cell>
          <cell r="J1818" t="str">
            <v>Sitio 1 : CARRERA 127#22G-18 INT 4 - Sitio 2 : SIBERIA KM 7.5 CELTA, LOTE 159 - Sitio 3 : CARRERA 68B #10A-18 - Sitio 4 : CALLE 24F#101B-15 - Sitio 5 : CARRERA 65B#10A-87 - Sitio 6 : AUTO MEDE KM 1,5 P INDUS FLORIDA BOD 23 - Sitio 7 : CARRERA 71 A BIS # 63D-38 -</v>
          </cell>
          <cell r="K1818">
            <v>44835</v>
          </cell>
          <cell r="L1818">
            <v>7214</v>
          </cell>
          <cell r="M1818">
            <v>8766</v>
          </cell>
          <cell r="N1818">
            <v>4850</v>
          </cell>
          <cell r="O1818">
            <v>439</v>
          </cell>
          <cell r="P1818">
            <v>500</v>
          </cell>
          <cell r="Q1818">
            <v>0</v>
          </cell>
          <cell r="R1818">
            <v>500</v>
          </cell>
          <cell r="S1818">
            <v>668</v>
          </cell>
          <cell r="T1818">
            <v>0</v>
          </cell>
          <cell r="U1818">
            <v>668</v>
          </cell>
          <cell r="V1818">
            <v>998</v>
          </cell>
          <cell r="W1818">
            <v>0</v>
          </cell>
          <cell r="X1818">
            <v>998</v>
          </cell>
          <cell r="Y1818">
            <v>998</v>
          </cell>
          <cell r="Z1818">
            <v>0</v>
          </cell>
          <cell r="AA1818">
            <v>998</v>
          </cell>
          <cell r="AB1818">
            <v>14741110</v>
          </cell>
          <cell r="AC1818" t="str">
            <v>Registro Valido</v>
          </cell>
          <cell r="AD1818">
            <v>500</v>
          </cell>
          <cell r="AE1818">
            <v>668</v>
          </cell>
          <cell r="AF1818">
            <v>998</v>
          </cell>
          <cell r="AG1818">
            <v>998</v>
          </cell>
          <cell r="AH1818">
            <v>498</v>
          </cell>
          <cell r="AI1818">
            <v>663</v>
          </cell>
          <cell r="AJ1818">
            <v>994</v>
          </cell>
          <cell r="AK1818">
            <v>994</v>
          </cell>
          <cell r="AM1818" t="str">
            <v>ALI_93_SEG_4</v>
          </cell>
          <cell r="AN1818" t="str">
            <v>ALI_93_SEG_4_VAL_14741110</v>
          </cell>
          <cell r="AO1818">
            <v>4</v>
          </cell>
          <cell r="AP1818">
            <v>13195526.4</v>
          </cell>
          <cell r="AQ1818" t="b">
            <v>0</v>
          </cell>
          <cell r="AR1818" t="str">
            <v/>
          </cell>
          <cell r="AS1818" t="str">
            <v/>
          </cell>
          <cell r="AT1818" t="str">
            <v>ALI_93_SEG_4_</v>
          </cell>
          <cell r="AU1818">
            <v>1</v>
          </cell>
          <cell r="AV1818" t="str">
            <v>No Seleccionada</v>
          </cell>
        </row>
        <row r="1819">
          <cell r="A1819" t="b">
            <v>0</v>
          </cell>
          <cell r="B1819" t="str">
            <v>5to_Evento_973_V2_UT_Mana_17515422.xlsm</v>
          </cell>
          <cell r="C1819">
            <v>93</v>
          </cell>
          <cell r="D1819">
            <v>2095</v>
          </cell>
          <cell r="E1819" t="str">
            <v>Ut Mana 2020</v>
          </cell>
          <cell r="F1819">
            <v>95</v>
          </cell>
          <cell r="G1819" t="str">
            <v>CEREAL EMPACADO</v>
          </cell>
          <cell r="H1819" t="str">
            <v>93 : Torta de zanahoria.</v>
          </cell>
          <cell r="I1819">
            <v>5</v>
          </cell>
          <cell r="J1819" t="str">
            <v>Sitio 1 : CARRERA 127#22G-18 INT 4 - Sitio 2 : SIBERIA KM 7.5 CELTA, LOTE 159 - Sitio 3 : CARRERA 68B #10A-18 - Sitio 4 : CALLE 24F#101B-15 - Sitio 5 : CARRERA 65B#10A-87 - Sitio 6 : AUTO MEDE KM 1,5 P INDUS FLORIDA BOD 23 - Sitio 7 : CARRERA 71 A BIS # 63D-38 -</v>
          </cell>
          <cell r="K1819">
            <v>44835</v>
          </cell>
          <cell r="L1819">
            <v>6705</v>
          </cell>
          <cell r="M1819">
            <v>8150</v>
          </cell>
          <cell r="N1819">
            <v>4508</v>
          </cell>
          <cell r="O1819">
            <v>407</v>
          </cell>
          <cell r="P1819">
            <v>500</v>
          </cell>
          <cell r="Q1819">
            <v>0</v>
          </cell>
          <cell r="R1819">
            <v>500</v>
          </cell>
          <cell r="S1819">
            <v>668</v>
          </cell>
          <cell r="T1819">
            <v>0</v>
          </cell>
          <cell r="U1819">
            <v>668</v>
          </cell>
          <cell r="V1819">
            <v>998</v>
          </cell>
          <cell r="W1819">
            <v>0</v>
          </cell>
          <cell r="X1819">
            <v>998</v>
          </cell>
          <cell r="Y1819">
            <v>998</v>
          </cell>
          <cell r="Z1819">
            <v>0</v>
          </cell>
          <cell r="AA1819">
            <v>998</v>
          </cell>
          <cell r="AB1819">
            <v>13701870</v>
          </cell>
          <cell r="AC1819" t="str">
            <v>Registro Valido</v>
          </cell>
          <cell r="AD1819">
            <v>500</v>
          </cell>
          <cell r="AE1819">
            <v>668</v>
          </cell>
          <cell r="AF1819">
            <v>998</v>
          </cell>
          <cell r="AG1819">
            <v>998</v>
          </cell>
          <cell r="AH1819">
            <v>498</v>
          </cell>
          <cell r="AI1819">
            <v>663</v>
          </cell>
          <cell r="AJ1819">
            <v>994</v>
          </cell>
          <cell r="AK1819">
            <v>994</v>
          </cell>
          <cell r="AM1819" t="str">
            <v>ALI_93_SEG_5</v>
          </cell>
          <cell r="AN1819" t="str">
            <v>ALI_93_SEG_5_VAL_13701870</v>
          </cell>
          <cell r="AO1819">
            <v>4</v>
          </cell>
          <cell r="AP1819">
            <v>12265245</v>
          </cell>
          <cell r="AQ1819" t="b">
            <v>0</v>
          </cell>
          <cell r="AR1819" t="str">
            <v/>
          </cell>
          <cell r="AS1819" t="str">
            <v/>
          </cell>
          <cell r="AT1819" t="str">
            <v>ALI_93_SEG_5_</v>
          </cell>
          <cell r="AU1819">
            <v>1</v>
          </cell>
          <cell r="AV1819" t="str">
            <v>No Seleccionada</v>
          </cell>
        </row>
        <row r="1820">
          <cell r="A1820" t="b">
            <v>0</v>
          </cell>
          <cell r="B1820" t="str">
            <v>5to_Evento_973_V2_UT_Mana_17515422.xlsm</v>
          </cell>
          <cell r="C1820">
            <v>93</v>
          </cell>
          <cell r="D1820">
            <v>2095</v>
          </cell>
          <cell r="E1820" t="str">
            <v>Ut Mana 2020</v>
          </cell>
          <cell r="F1820">
            <v>96</v>
          </cell>
          <cell r="G1820" t="str">
            <v>CEREAL EMPACADO</v>
          </cell>
          <cell r="H1820" t="str">
            <v>93 : Torta de zanahoria.</v>
          </cell>
          <cell r="I1820">
            <v>6</v>
          </cell>
          <cell r="J1820" t="str">
            <v>Sitio 1 : CARRERA 127#22G-18 INT 4 - Sitio 2 : SIBERIA KM 7.5 CELTA, LOTE 159 - Sitio 3 : CARRERA 68B #10A-18 - Sitio 4 : CALLE 24F#101B-15 - Sitio 5 : CARRERA 65B#10A-87 - Sitio 6 : AUTO MEDE KM 1,5 P INDUS FLORIDA BOD 23 - Sitio 7 : CARRERA 71 A BIS # 63D-38 -</v>
          </cell>
          <cell r="K1820">
            <v>44835</v>
          </cell>
          <cell r="L1820">
            <v>7511</v>
          </cell>
          <cell r="M1820">
            <v>8935</v>
          </cell>
          <cell r="N1820">
            <v>5289</v>
          </cell>
          <cell r="O1820">
            <v>441</v>
          </cell>
          <cell r="P1820">
            <v>500</v>
          </cell>
          <cell r="Q1820">
            <v>0</v>
          </cell>
          <cell r="R1820">
            <v>500</v>
          </cell>
          <cell r="S1820">
            <v>668</v>
          </cell>
          <cell r="T1820">
            <v>0</v>
          </cell>
          <cell r="U1820">
            <v>668</v>
          </cell>
          <cell r="V1820">
            <v>998</v>
          </cell>
          <cell r="W1820">
            <v>0</v>
          </cell>
          <cell r="X1820">
            <v>998</v>
          </cell>
          <cell r="Y1820">
            <v>998</v>
          </cell>
          <cell r="Z1820">
            <v>0</v>
          </cell>
          <cell r="AA1820">
            <v>998</v>
          </cell>
          <cell r="AB1820">
            <v>15442620</v>
          </cell>
          <cell r="AC1820" t="str">
            <v>Registro Valido</v>
          </cell>
          <cell r="AD1820">
            <v>500</v>
          </cell>
          <cell r="AE1820">
            <v>668</v>
          </cell>
          <cell r="AF1820">
            <v>998</v>
          </cell>
          <cell r="AG1820">
            <v>998</v>
          </cell>
          <cell r="AH1820">
            <v>498</v>
          </cell>
          <cell r="AI1820">
            <v>663</v>
          </cell>
          <cell r="AJ1820">
            <v>994</v>
          </cell>
          <cell r="AK1820">
            <v>994</v>
          </cell>
          <cell r="AM1820" t="str">
            <v>ALI_93_SEG_6</v>
          </cell>
          <cell r="AN1820" t="str">
            <v>ALI_93_SEG_6_VAL_15442620</v>
          </cell>
          <cell r="AO1820">
            <v>5</v>
          </cell>
          <cell r="AP1820">
            <v>12869459.4</v>
          </cell>
          <cell r="AQ1820" t="b">
            <v>0</v>
          </cell>
          <cell r="AR1820" t="str">
            <v/>
          </cell>
          <cell r="AS1820" t="str">
            <v/>
          </cell>
          <cell r="AT1820" t="str">
            <v>ALI_93_SEG_6_</v>
          </cell>
          <cell r="AU1820">
            <v>1</v>
          </cell>
          <cell r="AV1820" t="str">
            <v>No Seleccionada</v>
          </cell>
        </row>
        <row r="1821">
          <cell r="A1821" t="b">
            <v>0</v>
          </cell>
          <cell r="B1821" t="str">
            <v>5to_Evento_973_V2_UT_Mana_17515422.xlsm</v>
          </cell>
          <cell r="C1821">
            <v>93</v>
          </cell>
          <cell r="D1821">
            <v>2095</v>
          </cell>
          <cell r="E1821" t="str">
            <v>Ut Mana 2020</v>
          </cell>
          <cell r="F1821">
            <v>97</v>
          </cell>
          <cell r="G1821" t="str">
            <v>CEREAL EMPACADO</v>
          </cell>
          <cell r="H1821" t="str">
            <v>93 : Torta de zanahoria.</v>
          </cell>
          <cell r="I1821">
            <v>7</v>
          </cell>
          <cell r="J1821" t="str">
            <v>Sitio 1 : CARRERA 127#22G-18 INT 4 - Sitio 2 : SIBERIA KM 7.5 CELTA, LOTE 159 - Sitio 3 : CARRERA 68B #10A-18 - Sitio 4 : CALLE 24F#101B-15 - Sitio 5 : CARRERA 65B#10A-87 - Sitio 6 : AUTO MEDE KM 1,5 P INDUS FLORIDA BOD 23 - Sitio 7 : CARRERA 71 A BIS # 63D-38 -</v>
          </cell>
          <cell r="K1821">
            <v>44835</v>
          </cell>
          <cell r="L1821">
            <v>7670</v>
          </cell>
          <cell r="M1821">
            <v>9124</v>
          </cell>
          <cell r="N1821">
            <v>5403</v>
          </cell>
          <cell r="O1821">
            <v>450</v>
          </cell>
          <cell r="P1821">
            <v>500</v>
          </cell>
          <cell r="Q1821">
            <v>0</v>
          </cell>
          <cell r="R1821">
            <v>500</v>
          </cell>
          <cell r="S1821">
            <v>668</v>
          </cell>
          <cell r="T1821">
            <v>0</v>
          </cell>
          <cell r="U1821">
            <v>668</v>
          </cell>
          <cell r="V1821">
            <v>998</v>
          </cell>
          <cell r="W1821">
            <v>0</v>
          </cell>
          <cell r="X1821">
            <v>998</v>
          </cell>
          <cell r="Y1821">
            <v>998</v>
          </cell>
          <cell r="Z1821">
            <v>0</v>
          </cell>
          <cell r="AA1821">
            <v>998</v>
          </cell>
          <cell r="AB1821">
            <v>15771126</v>
          </cell>
          <cell r="AC1821" t="str">
            <v>Registro Valido</v>
          </cell>
          <cell r="AD1821">
            <v>500</v>
          </cell>
          <cell r="AE1821">
            <v>668</v>
          </cell>
          <cell r="AF1821">
            <v>998</v>
          </cell>
          <cell r="AG1821">
            <v>998</v>
          </cell>
          <cell r="AH1821">
            <v>498</v>
          </cell>
          <cell r="AI1821">
            <v>663</v>
          </cell>
          <cell r="AJ1821">
            <v>994</v>
          </cell>
          <cell r="AK1821">
            <v>994</v>
          </cell>
          <cell r="AM1821" t="str">
            <v>ALI_93_SEG_7</v>
          </cell>
          <cell r="AN1821" t="str">
            <v>ALI_93_SEG_7_VAL_15771126</v>
          </cell>
          <cell r="AO1821">
            <v>5</v>
          </cell>
          <cell r="AP1821">
            <v>13143164.91</v>
          </cell>
          <cell r="AQ1821" t="b">
            <v>0</v>
          </cell>
          <cell r="AR1821" t="str">
            <v/>
          </cell>
          <cell r="AS1821" t="str">
            <v/>
          </cell>
          <cell r="AT1821" t="str">
            <v>ALI_93_SEG_7_</v>
          </cell>
          <cell r="AU1821">
            <v>1</v>
          </cell>
          <cell r="AV1821" t="str">
            <v>No Seleccionada</v>
          </cell>
        </row>
        <row r="1822">
          <cell r="A1822" t="b">
            <v>0</v>
          </cell>
          <cell r="B1822" t="str">
            <v>5to_Evento_973_V2_UT_Mana_17515422.xlsm</v>
          </cell>
          <cell r="C1822">
            <v>93</v>
          </cell>
          <cell r="D1822">
            <v>2095</v>
          </cell>
          <cell r="E1822" t="str">
            <v>Ut Mana 2020</v>
          </cell>
          <cell r="F1822">
            <v>98</v>
          </cell>
          <cell r="G1822" t="str">
            <v>CEREAL EMPACADO</v>
          </cell>
          <cell r="H1822" t="str">
            <v>93 : Torta de zanahoria.</v>
          </cell>
          <cell r="I1822">
            <v>8</v>
          </cell>
          <cell r="J1822" t="str">
            <v>Sitio 1 : CARRERA 127#22G-18 INT 4 - Sitio 2 : SIBERIA KM 7.5 CELTA, LOTE 159 - Sitio 3 : CARRERA 68B #10A-18 - Sitio 4 : CALLE 24F#101B-15 - Sitio 5 : CARRERA 65B#10A-87 - Sitio 6 : AUTO MEDE KM 1,5 P INDUS FLORIDA BOD 23 - Sitio 7 : CARRERA 71 A BIS # 63D-38 -</v>
          </cell>
          <cell r="K1822">
            <v>44835</v>
          </cell>
          <cell r="L1822">
            <v>7403</v>
          </cell>
          <cell r="M1822">
            <v>8806</v>
          </cell>
          <cell r="N1822">
            <v>5215</v>
          </cell>
          <cell r="O1822">
            <v>435</v>
          </cell>
          <cell r="P1822">
            <v>500</v>
          </cell>
          <cell r="Q1822">
            <v>0</v>
          </cell>
          <cell r="R1822">
            <v>500</v>
          </cell>
          <cell r="S1822">
            <v>668</v>
          </cell>
          <cell r="T1822">
            <v>0</v>
          </cell>
          <cell r="U1822">
            <v>668</v>
          </cell>
          <cell r="V1822">
            <v>998</v>
          </cell>
          <cell r="W1822">
            <v>0</v>
          </cell>
          <cell r="X1822">
            <v>998</v>
          </cell>
          <cell r="Y1822">
            <v>998</v>
          </cell>
          <cell r="Z1822">
            <v>0</v>
          </cell>
          <cell r="AA1822">
            <v>998</v>
          </cell>
          <cell r="AB1822">
            <v>15222608</v>
          </cell>
          <cell r="AC1822" t="str">
            <v>Registro Valido</v>
          </cell>
          <cell r="AD1822">
            <v>500</v>
          </cell>
          <cell r="AE1822">
            <v>668</v>
          </cell>
          <cell r="AF1822">
            <v>998</v>
          </cell>
          <cell r="AG1822">
            <v>998</v>
          </cell>
          <cell r="AH1822">
            <v>498</v>
          </cell>
          <cell r="AI1822">
            <v>663</v>
          </cell>
          <cell r="AJ1822">
            <v>994</v>
          </cell>
          <cell r="AK1822">
            <v>994</v>
          </cell>
          <cell r="AM1822" t="str">
            <v>ALI_93_SEG_8</v>
          </cell>
          <cell r="AN1822" t="str">
            <v>ALI_93_SEG_8_VAL_15222608</v>
          </cell>
          <cell r="AO1822">
            <v>5</v>
          </cell>
          <cell r="AP1822">
            <v>12686015.25</v>
          </cell>
          <cell r="AQ1822" t="b">
            <v>0</v>
          </cell>
          <cell r="AR1822" t="str">
            <v/>
          </cell>
          <cell r="AS1822" t="str">
            <v/>
          </cell>
          <cell r="AT1822" t="str">
            <v>ALI_93_SEG_8_</v>
          </cell>
          <cell r="AU1822">
            <v>1</v>
          </cell>
          <cell r="AV1822" t="str">
            <v>No Seleccionada</v>
          </cell>
        </row>
        <row r="1823">
          <cell r="A1823" t="b">
            <v>0</v>
          </cell>
          <cell r="B1823" t="str">
            <v>5to_Evento_973_V2_UT_Mana_17515422.xlsm</v>
          </cell>
          <cell r="C1823">
            <v>93</v>
          </cell>
          <cell r="D1823">
            <v>2095</v>
          </cell>
          <cell r="E1823" t="str">
            <v>Ut Mana 2020</v>
          </cell>
          <cell r="F1823">
            <v>99</v>
          </cell>
          <cell r="G1823" t="str">
            <v>CEREAL EMPACADO</v>
          </cell>
          <cell r="H1823" t="str">
            <v>93 : Torta de zanahoria.</v>
          </cell>
          <cell r="I1823">
            <v>9</v>
          </cell>
          <cell r="J1823" t="str">
            <v>Sitio 1 : CARRERA 127#22G-18 INT 4 - Sitio 2 : SIBERIA KM 7.5 CELTA, LOTE 159 - Sitio 3 : CARRERA 68B #10A-18 - Sitio 4 : CALLE 24F#101B-15 - Sitio 5 : CARRERA 65B#10A-87 - Sitio 6 : AUTO MEDE KM 1,5 P INDUS FLORIDA BOD 23 - Sitio 7 : CARRERA 71 A BIS # 63D-38 -</v>
          </cell>
          <cell r="K1823">
            <v>44835</v>
          </cell>
          <cell r="L1823">
            <v>7481</v>
          </cell>
          <cell r="M1823">
            <v>8900</v>
          </cell>
          <cell r="N1823">
            <v>5269</v>
          </cell>
          <cell r="O1823">
            <v>439</v>
          </cell>
          <cell r="P1823">
            <v>500</v>
          </cell>
          <cell r="Q1823">
            <v>0</v>
          </cell>
          <cell r="R1823">
            <v>500</v>
          </cell>
          <cell r="S1823">
            <v>668</v>
          </cell>
          <cell r="T1823">
            <v>0</v>
          </cell>
          <cell r="U1823">
            <v>668</v>
          </cell>
          <cell r="V1823">
            <v>998</v>
          </cell>
          <cell r="W1823">
            <v>0</v>
          </cell>
          <cell r="X1823">
            <v>998</v>
          </cell>
          <cell r="Y1823">
            <v>998</v>
          </cell>
          <cell r="Z1823">
            <v>0</v>
          </cell>
          <cell r="AA1823">
            <v>998</v>
          </cell>
          <cell r="AB1823">
            <v>15382284</v>
          </cell>
          <cell r="AC1823" t="str">
            <v>Registro Valido</v>
          </cell>
          <cell r="AD1823">
            <v>500</v>
          </cell>
          <cell r="AE1823">
            <v>668</v>
          </cell>
          <cell r="AF1823">
            <v>998</v>
          </cell>
          <cell r="AG1823">
            <v>998</v>
          </cell>
          <cell r="AH1823">
            <v>498</v>
          </cell>
          <cell r="AI1823">
            <v>663</v>
          </cell>
          <cell r="AJ1823">
            <v>994</v>
          </cell>
          <cell r="AK1823">
            <v>994</v>
          </cell>
          <cell r="AM1823" t="str">
            <v>ALI_93_SEG_9</v>
          </cell>
          <cell r="AN1823" t="str">
            <v>ALI_93_SEG_9_VAL_15382284</v>
          </cell>
          <cell r="AO1823">
            <v>5</v>
          </cell>
          <cell r="AP1823">
            <v>12819154.910000002</v>
          </cell>
          <cell r="AQ1823" t="b">
            <v>0</v>
          </cell>
          <cell r="AR1823" t="str">
            <v/>
          </cell>
          <cell r="AS1823" t="str">
            <v/>
          </cell>
          <cell r="AT1823" t="str">
            <v>ALI_93_SEG_9_</v>
          </cell>
          <cell r="AU1823">
            <v>1</v>
          </cell>
          <cell r="AV1823" t="str">
            <v>No Seleccionada</v>
          </cell>
        </row>
        <row r="1824">
          <cell r="A1824" t="b">
            <v>0</v>
          </cell>
          <cell r="B1824" t="str">
            <v>5to_Evento_973_V2_UT_Mana_17515422.xlsm</v>
          </cell>
          <cell r="C1824">
            <v>93</v>
          </cell>
          <cell r="D1824">
            <v>2095</v>
          </cell>
          <cell r="E1824" t="str">
            <v>Ut Mana 2020</v>
          </cell>
          <cell r="F1824">
            <v>100</v>
          </cell>
          <cell r="G1824" t="str">
            <v>CEREAL EMPACADO</v>
          </cell>
          <cell r="H1824" t="str">
            <v>93 : Torta de zanahoria.</v>
          </cell>
          <cell r="I1824">
            <v>10</v>
          </cell>
          <cell r="J1824" t="str">
            <v>Sitio 1 : CARRERA 127#22G-18 INT 4 - Sitio 2 : SIBERIA KM 7.5 CELTA, LOTE 159 - Sitio 3 : CARRERA 68B #10A-18 - Sitio 4 : CALLE 24F#101B-15 - Sitio 5 : CARRERA 65B#10A-87 - Sitio 6 : AUTO MEDE KM 1,5 P INDUS FLORIDA BOD 23 - Sitio 7 : CARRERA 71 A BIS # 63D-38 -</v>
          </cell>
          <cell r="K1824">
            <v>44835</v>
          </cell>
          <cell r="L1824">
            <v>7492</v>
          </cell>
          <cell r="M1824">
            <v>8914</v>
          </cell>
          <cell r="N1824">
            <v>5278</v>
          </cell>
          <cell r="O1824">
            <v>440</v>
          </cell>
          <cell r="P1824">
            <v>500</v>
          </cell>
          <cell r="Q1824">
            <v>0</v>
          </cell>
          <cell r="R1824">
            <v>500</v>
          </cell>
          <cell r="S1824">
            <v>668</v>
          </cell>
          <cell r="T1824">
            <v>0</v>
          </cell>
          <cell r="U1824">
            <v>668</v>
          </cell>
          <cell r="V1824">
            <v>998</v>
          </cell>
          <cell r="W1824">
            <v>0</v>
          </cell>
          <cell r="X1824">
            <v>998</v>
          </cell>
          <cell r="Y1824">
            <v>998</v>
          </cell>
          <cell r="Z1824">
            <v>0</v>
          </cell>
          <cell r="AA1824">
            <v>998</v>
          </cell>
          <cell r="AB1824">
            <v>15407116</v>
          </cell>
          <cell r="AC1824" t="str">
            <v>Registro Valido</v>
          </cell>
          <cell r="AD1824">
            <v>500</v>
          </cell>
          <cell r="AE1824">
            <v>668</v>
          </cell>
          <cell r="AF1824">
            <v>998</v>
          </cell>
          <cell r="AG1824">
            <v>998</v>
          </cell>
          <cell r="AH1824">
            <v>498</v>
          </cell>
          <cell r="AI1824">
            <v>663</v>
          </cell>
          <cell r="AJ1824">
            <v>994</v>
          </cell>
          <cell r="AK1824">
            <v>994</v>
          </cell>
          <cell r="AM1824" t="str">
            <v>ALI_93_SEG_10</v>
          </cell>
          <cell r="AN1824" t="str">
            <v>ALI_93_SEG_10_VAL_15407116</v>
          </cell>
          <cell r="AO1824">
            <v>5</v>
          </cell>
          <cell r="AP1824">
            <v>12839804.560000001</v>
          </cell>
          <cell r="AQ1824" t="b">
            <v>0</v>
          </cell>
          <cell r="AR1824" t="str">
            <v/>
          </cell>
          <cell r="AS1824" t="str">
            <v/>
          </cell>
          <cell r="AT1824" t="str">
            <v>ALI_93_SEG_10_</v>
          </cell>
          <cell r="AU1824">
            <v>1</v>
          </cell>
          <cell r="AV1824" t="str">
            <v>No Seleccionada</v>
          </cell>
        </row>
        <row r="1825">
          <cell r="A1825" t="b">
            <v>0</v>
          </cell>
          <cell r="B1825" t="str">
            <v>5to_Evento_973_V2_UT_Mana_17515422.xlsm</v>
          </cell>
          <cell r="C1825">
            <v>93</v>
          </cell>
          <cell r="D1825">
            <v>2095</v>
          </cell>
          <cell r="E1825" t="str">
            <v>Ut Mana 2020</v>
          </cell>
          <cell r="F1825">
            <v>101</v>
          </cell>
          <cell r="G1825" t="str">
            <v>CEREAL EMPACADO</v>
          </cell>
          <cell r="H1825" t="str">
            <v>93 : Torta de zanahoria.</v>
          </cell>
          <cell r="I1825">
            <v>11</v>
          </cell>
          <cell r="J1825" t="str">
            <v>Sitio 1 : CARRERA 127#22G-18 INT 4 - Sitio 2 : SIBERIA KM 7.5 CELTA, LOTE 159 - Sitio 3 : CARRERA 68B #10A-18 - Sitio 4 : CALLE 24F#101B-15 - Sitio 5 : CARRERA 65B#10A-87 - Sitio 6 : AUTO MEDE KM 1,5 P INDUS FLORIDA BOD 23 - Sitio 7 : CARRERA 71 A BIS # 63D-38 -</v>
          </cell>
          <cell r="K1825">
            <v>44835</v>
          </cell>
          <cell r="L1825">
            <v>7379</v>
          </cell>
          <cell r="M1825">
            <v>8778</v>
          </cell>
          <cell r="N1825">
            <v>5197</v>
          </cell>
          <cell r="O1825">
            <v>433</v>
          </cell>
          <cell r="P1825">
            <v>500</v>
          </cell>
          <cell r="Q1825">
            <v>0</v>
          </cell>
          <cell r="R1825">
            <v>500</v>
          </cell>
          <cell r="S1825">
            <v>668</v>
          </cell>
          <cell r="T1825">
            <v>0</v>
          </cell>
          <cell r="U1825">
            <v>668</v>
          </cell>
          <cell r="V1825">
            <v>998</v>
          </cell>
          <cell r="W1825">
            <v>0</v>
          </cell>
          <cell r="X1825">
            <v>998</v>
          </cell>
          <cell r="Y1825">
            <v>998</v>
          </cell>
          <cell r="Z1825">
            <v>0</v>
          </cell>
          <cell r="AA1825">
            <v>998</v>
          </cell>
          <cell r="AB1825">
            <v>15171944</v>
          </cell>
          <cell r="AC1825" t="str">
            <v>Registro Valido</v>
          </cell>
          <cell r="AD1825">
            <v>500</v>
          </cell>
          <cell r="AE1825">
            <v>668</v>
          </cell>
          <cell r="AF1825">
            <v>998</v>
          </cell>
          <cell r="AG1825">
            <v>998</v>
          </cell>
          <cell r="AH1825">
            <v>498</v>
          </cell>
          <cell r="AI1825">
            <v>663</v>
          </cell>
          <cell r="AJ1825">
            <v>994</v>
          </cell>
          <cell r="AK1825">
            <v>994</v>
          </cell>
          <cell r="AM1825" t="str">
            <v>ALI_93_SEG_11</v>
          </cell>
          <cell r="AN1825" t="str">
            <v>ALI_93_SEG_11_VAL_15171944</v>
          </cell>
          <cell r="AO1825">
            <v>5</v>
          </cell>
          <cell r="AP1825">
            <v>12643860.85</v>
          </cell>
          <cell r="AQ1825" t="b">
            <v>0</v>
          </cell>
          <cell r="AR1825" t="str">
            <v/>
          </cell>
          <cell r="AS1825" t="str">
            <v/>
          </cell>
          <cell r="AT1825" t="str">
            <v>ALI_93_SEG_11_</v>
          </cell>
          <cell r="AU1825">
            <v>1</v>
          </cell>
          <cell r="AV1825" t="str">
            <v>No Seleccionada</v>
          </cell>
        </row>
        <row r="1826">
          <cell r="A1826" t="b">
            <v>0</v>
          </cell>
          <cell r="B1826" t="str">
            <v>5to_Evento_973_V2_UT_Mana_17515422.xlsm</v>
          </cell>
          <cell r="C1826">
            <v>93</v>
          </cell>
          <cell r="D1826">
            <v>2095</v>
          </cell>
          <cell r="E1826" t="str">
            <v>Ut Mana 2020</v>
          </cell>
          <cell r="F1826">
            <v>102</v>
          </cell>
          <cell r="G1826" t="str">
            <v>CEREAL EMPACADO</v>
          </cell>
          <cell r="H1826" t="str">
            <v>93 : Torta de zanahoria.</v>
          </cell>
          <cell r="I1826">
            <v>12</v>
          </cell>
          <cell r="J1826" t="str">
            <v>Sitio 1 : CARRERA 127#22G-18 INT 4 - Sitio 2 : SIBERIA KM 7.5 CELTA, LOTE 159 - Sitio 3 : CARRERA 68B #10A-18 - Sitio 4 : CALLE 24F#101B-15 - Sitio 5 : CARRERA 65B#10A-87 - Sitio 6 : AUTO MEDE KM 1,5 P INDUS FLORIDA BOD 23 - Sitio 7 : CARRERA 71 A BIS # 63D-38 -</v>
          </cell>
          <cell r="K1826">
            <v>44835</v>
          </cell>
          <cell r="L1826">
            <v>6697</v>
          </cell>
          <cell r="M1826">
            <v>7966</v>
          </cell>
          <cell r="N1826">
            <v>4717</v>
          </cell>
          <cell r="O1826">
            <v>393</v>
          </cell>
          <cell r="P1826">
            <v>500</v>
          </cell>
          <cell r="Q1826">
            <v>0</v>
          </cell>
          <cell r="R1826">
            <v>500</v>
          </cell>
          <cell r="S1826">
            <v>668</v>
          </cell>
          <cell r="T1826">
            <v>0</v>
          </cell>
          <cell r="U1826">
            <v>668</v>
          </cell>
          <cell r="V1826">
            <v>998</v>
          </cell>
          <cell r="W1826">
            <v>0</v>
          </cell>
          <cell r="X1826">
            <v>998</v>
          </cell>
          <cell r="Y1826">
            <v>998</v>
          </cell>
          <cell r="Z1826">
            <v>0</v>
          </cell>
          <cell r="AA1826">
            <v>998</v>
          </cell>
          <cell r="AB1826">
            <v>13769568</v>
          </cell>
          <cell r="AC1826" t="str">
            <v>Registro Valido</v>
          </cell>
          <cell r="AD1826">
            <v>500</v>
          </cell>
          <cell r="AE1826">
            <v>668</v>
          </cell>
          <cell r="AF1826">
            <v>998</v>
          </cell>
          <cell r="AG1826">
            <v>998</v>
          </cell>
          <cell r="AH1826">
            <v>498</v>
          </cell>
          <cell r="AI1826">
            <v>663</v>
          </cell>
          <cell r="AJ1826">
            <v>994</v>
          </cell>
          <cell r="AK1826">
            <v>994</v>
          </cell>
          <cell r="AM1826" t="str">
            <v>ALI_93_SEG_12</v>
          </cell>
          <cell r="AN1826" t="str">
            <v>ALI_93_SEG_12_VAL_13769568</v>
          </cell>
          <cell r="AO1826">
            <v>5</v>
          </cell>
          <cell r="AP1826">
            <v>11475139.15</v>
          </cell>
          <cell r="AQ1826" t="b">
            <v>0</v>
          </cell>
          <cell r="AR1826" t="str">
            <v/>
          </cell>
          <cell r="AS1826" t="str">
            <v/>
          </cell>
          <cell r="AT1826" t="str">
            <v>ALI_93_SEG_12_</v>
          </cell>
          <cell r="AU1826">
            <v>1</v>
          </cell>
          <cell r="AV1826" t="str">
            <v>No Seleccionada</v>
          </cell>
        </row>
        <row r="1827">
          <cell r="A1827" t="b">
            <v>0</v>
          </cell>
          <cell r="B1827" t="str">
            <v>5to_Evento_973_V2_UT_Mana_17515422.xlsm</v>
          </cell>
          <cell r="C1827">
            <v>93</v>
          </cell>
          <cell r="D1827">
            <v>2095</v>
          </cell>
          <cell r="E1827" t="str">
            <v>Ut Mana 2020</v>
          </cell>
          <cell r="F1827">
            <v>103</v>
          </cell>
          <cell r="G1827" t="str">
            <v>CEREAL EMPACADO</v>
          </cell>
          <cell r="H1827" t="str">
            <v>93 : Torta de zanahoria.</v>
          </cell>
          <cell r="I1827">
            <v>13</v>
          </cell>
          <cell r="J1827" t="str">
            <v>Sitio 1 : CARRERA 127#22G-18 INT 4 - Sitio 2 : SIBERIA KM 7.5 CELTA, LOTE 159 - Sitio 3 : CARRERA 68B #10A-18 - Sitio 4 : CALLE 24F#101B-15 - Sitio 5 : CARRERA 65B#10A-87 - Sitio 6 : AUTO MEDE KM 1,5 P INDUS FLORIDA BOD 23 - Sitio 7 : CARRERA 71 A BIS # 63D-38 -</v>
          </cell>
          <cell r="K1827">
            <v>44835</v>
          </cell>
          <cell r="L1827">
            <v>7111</v>
          </cell>
          <cell r="M1827">
            <v>8459</v>
          </cell>
          <cell r="N1827">
            <v>5008</v>
          </cell>
          <cell r="O1827">
            <v>417</v>
          </cell>
          <cell r="P1827">
            <v>500</v>
          </cell>
          <cell r="Q1827">
            <v>0</v>
          </cell>
          <cell r="R1827">
            <v>500</v>
          </cell>
          <cell r="S1827">
            <v>668</v>
          </cell>
          <cell r="T1827">
            <v>0</v>
          </cell>
          <cell r="U1827">
            <v>668</v>
          </cell>
          <cell r="V1827">
            <v>998</v>
          </cell>
          <cell r="W1827">
            <v>0</v>
          </cell>
          <cell r="X1827">
            <v>998</v>
          </cell>
          <cell r="Y1827">
            <v>998</v>
          </cell>
          <cell r="Z1827">
            <v>0</v>
          </cell>
          <cell r="AA1827">
            <v>998</v>
          </cell>
          <cell r="AB1827">
            <v>14620262</v>
          </cell>
          <cell r="AC1827" t="str">
            <v>Registro Valido</v>
          </cell>
          <cell r="AD1827">
            <v>500</v>
          </cell>
          <cell r="AE1827">
            <v>668</v>
          </cell>
          <cell r="AF1827">
            <v>998</v>
          </cell>
          <cell r="AG1827">
            <v>998</v>
          </cell>
          <cell r="AH1827">
            <v>498</v>
          </cell>
          <cell r="AI1827">
            <v>663</v>
          </cell>
          <cell r="AJ1827">
            <v>994</v>
          </cell>
          <cell r="AK1827">
            <v>994</v>
          </cell>
          <cell r="AM1827" t="str">
            <v>ALI_93_SEG_13</v>
          </cell>
          <cell r="AN1827" t="str">
            <v>ALI_93_SEG_13_VAL_14620262</v>
          </cell>
          <cell r="AO1827">
            <v>5</v>
          </cell>
          <cell r="AP1827">
            <v>12184120.950000001</v>
          </cell>
          <cell r="AQ1827" t="b">
            <v>0</v>
          </cell>
          <cell r="AR1827" t="str">
            <v/>
          </cell>
          <cell r="AS1827" t="str">
            <v/>
          </cell>
          <cell r="AT1827" t="str">
            <v>ALI_93_SEG_13_</v>
          </cell>
          <cell r="AU1827">
            <v>1</v>
          </cell>
          <cell r="AV1827" t="str">
            <v>No Seleccionada</v>
          </cell>
        </row>
        <row r="1828">
          <cell r="A1828" t="b">
            <v>0</v>
          </cell>
          <cell r="B1828" t="str">
            <v>5to_Evento_973_V2_UT_Mana_17515422.xlsm</v>
          </cell>
          <cell r="C1828">
            <v>93</v>
          </cell>
          <cell r="D1828">
            <v>2095</v>
          </cell>
          <cell r="E1828" t="str">
            <v>Ut Mana 2020</v>
          </cell>
          <cell r="F1828">
            <v>104</v>
          </cell>
          <cell r="G1828" t="str">
            <v>CEREAL EMPACADO</v>
          </cell>
          <cell r="H1828" t="str">
            <v>93 : Torta de zanahoria.</v>
          </cell>
          <cell r="I1828">
            <v>14</v>
          </cell>
          <cell r="J1828" t="str">
            <v>Sitio 1 : CARRERA 127#22G-18 INT 4 - Sitio 2 : SIBERIA KM 7.5 CELTA, LOTE 159 - Sitio 3 : CARRERA 68B #10A-18 - Sitio 4 : CALLE 24F#101B-15 - Sitio 5 : CARRERA 65B#10A-87 - Sitio 6 : AUTO MEDE KM 1,5 P INDUS FLORIDA BOD 23 - Sitio 7 : CARRERA 71 A BIS # 63D-38 -</v>
          </cell>
          <cell r="K1828">
            <v>44835</v>
          </cell>
          <cell r="L1828">
            <v>7046</v>
          </cell>
          <cell r="M1828">
            <v>8382</v>
          </cell>
          <cell r="N1828">
            <v>4962</v>
          </cell>
          <cell r="O1828">
            <v>414</v>
          </cell>
          <cell r="P1828">
            <v>500</v>
          </cell>
          <cell r="Q1828">
            <v>0</v>
          </cell>
          <cell r="R1828">
            <v>500</v>
          </cell>
          <cell r="S1828">
            <v>668</v>
          </cell>
          <cell r="T1828">
            <v>0</v>
          </cell>
          <cell r="U1828">
            <v>668</v>
          </cell>
          <cell r="V1828">
            <v>998</v>
          </cell>
          <cell r="W1828">
            <v>0</v>
          </cell>
          <cell r="X1828">
            <v>998</v>
          </cell>
          <cell r="Y1828">
            <v>998</v>
          </cell>
          <cell r="Z1828">
            <v>0</v>
          </cell>
          <cell r="AA1828">
            <v>998</v>
          </cell>
          <cell r="AB1828">
            <v>14487424</v>
          </cell>
          <cell r="AC1828" t="str">
            <v>Registro Valido</v>
          </cell>
          <cell r="AD1828">
            <v>500</v>
          </cell>
          <cell r="AE1828">
            <v>668</v>
          </cell>
          <cell r="AF1828">
            <v>998</v>
          </cell>
          <cell r="AG1828">
            <v>998</v>
          </cell>
          <cell r="AH1828">
            <v>498</v>
          </cell>
          <cell r="AI1828">
            <v>663</v>
          </cell>
          <cell r="AJ1828">
            <v>994</v>
          </cell>
          <cell r="AK1828">
            <v>994</v>
          </cell>
          <cell r="AM1828" t="str">
            <v>ALI_93_SEG_14</v>
          </cell>
          <cell r="AN1828" t="str">
            <v>ALI_93_SEG_14_VAL_14487424</v>
          </cell>
          <cell r="AO1828">
            <v>5</v>
          </cell>
          <cell r="AP1828">
            <v>12073400.92</v>
          </cell>
          <cell r="AQ1828" t="b">
            <v>0</v>
          </cell>
          <cell r="AR1828" t="str">
            <v/>
          </cell>
          <cell r="AS1828" t="str">
            <v/>
          </cell>
          <cell r="AT1828" t="str">
            <v>ALI_93_SEG_14_</v>
          </cell>
          <cell r="AU1828">
            <v>1</v>
          </cell>
          <cell r="AV1828" t="str">
            <v>No Seleccionada</v>
          </cell>
        </row>
        <row r="1829">
          <cell r="A1829" t="b">
            <v>0</v>
          </cell>
          <cell r="B1829" t="str">
            <v>5to_Evento_973_V2_UT_Mana_17515422.xlsm</v>
          </cell>
          <cell r="C1829">
            <v>93</v>
          </cell>
          <cell r="D1829">
            <v>2095</v>
          </cell>
          <cell r="E1829" t="str">
            <v>Ut Mana 2020</v>
          </cell>
          <cell r="F1829">
            <v>105</v>
          </cell>
          <cell r="G1829" t="str">
            <v>CEREAL EMPACADO</v>
          </cell>
          <cell r="H1829" t="str">
            <v>93 : Torta de zanahoria.</v>
          </cell>
          <cell r="I1829">
            <v>15</v>
          </cell>
          <cell r="J1829" t="str">
            <v>Sitio 1 : CARRERA 127#22G-18 INT 4 - Sitio 2 : SIBERIA KM 7.5 CELTA, LOTE 159 - Sitio 3 : CARRERA 68B #10A-18 - Sitio 4 : CALLE 24F#101B-15 - Sitio 5 : CARRERA 65B#10A-87 - Sitio 6 : AUTO MEDE KM 1,5 P INDUS FLORIDA BOD 23 - Sitio 7 : CARRERA 71 A BIS # 63D-38 -</v>
          </cell>
          <cell r="K1829">
            <v>44835</v>
          </cell>
          <cell r="L1829">
            <v>6659</v>
          </cell>
          <cell r="M1829">
            <v>7921</v>
          </cell>
          <cell r="N1829">
            <v>4690</v>
          </cell>
          <cell r="O1829">
            <v>393</v>
          </cell>
          <cell r="P1829">
            <v>500</v>
          </cell>
          <cell r="Q1829">
            <v>0</v>
          </cell>
          <cell r="R1829">
            <v>500</v>
          </cell>
          <cell r="S1829">
            <v>668</v>
          </cell>
          <cell r="T1829">
            <v>0</v>
          </cell>
          <cell r="U1829">
            <v>668</v>
          </cell>
          <cell r="V1829">
            <v>998</v>
          </cell>
          <cell r="W1829">
            <v>0</v>
          </cell>
          <cell r="X1829">
            <v>998</v>
          </cell>
          <cell r="Y1829">
            <v>998</v>
          </cell>
          <cell r="Z1829">
            <v>0</v>
          </cell>
          <cell r="AA1829">
            <v>998</v>
          </cell>
          <cell r="AB1829">
            <v>13693562</v>
          </cell>
          <cell r="AC1829" t="str">
            <v>Registro Valido</v>
          </cell>
          <cell r="AD1829">
            <v>500</v>
          </cell>
          <cell r="AE1829">
            <v>668</v>
          </cell>
          <cell r="AF1829">
            <v>998</v>
          </cell>
          <cell r="AG1829">
            <v>998</v>
          </cell>
          <cell r="AH1829">
            <v>498</v>
          </cell>
          <cell r="AI1829">
            <v>663</v>
          </cell>
          <cell r="AJ1829">
            <v>994</v>
          </cell>
          <cell r="AK1829">
            <v>994</v>
          </cell>
          <cell r="AM1829" t="str">
            <v>ALI_93_SEG_15</v>
          </cell>
          <cell r="AN1829" t="str">
            <v>ALI_93_SEG_15_VAL_13693562</v>
          </cell>
          <cell r="AO1829">
            <v>5</v>
          </cell>
          <cell r="AP1829">
            <v>11411729.910000002</v>
          </cell>
          <cell r="AQ1829" t="b">
            <v>0</v>
          </cell>
          <cell r="AR1829" t="str">
            <v/>
          </cell>
          <cell r="AS1829" t="str">
            <v/>
          </cell>
          <cell r="AT1829" t="str">
            <v>ALI_93_SEG_15_</v>
          </cell>
          <cell r="AU1829">
            <v>1</v>
          </cell>
          <cell r="AV1829" t="str">
            <v>No Seleccionada</v>
          </cell>
        </row>
        <row r="1830">
          <cell r="A1830" t="b">
            <v>0</v>
          </cell>
          <cell r="B1830" t="str">
            <v>5to_Evento_973_V2_UT_Mana_17515422.xlsm</v>
          </cell>
          <cell r="C1830">
            <v>113</v>
          </cell>
          <cell r="D1830">
            <v>2095</v>
          </cell>
          <cell r="E1830" t="str">
            <v>Ut Mana 2020</v>
          </cell>
          <cell r="F1830">
            <v>136</v>
          </cell>
          <cell r="G1830" t="str">
            <v>CEREAL EMPACADO</v>
          </cell>
          <cell r="H1830" t="str">
            <v>113 : Muffin De Frutas.</v>
          </cell>
          <cell r="I1830">
            <v>1</v>
          </cell>
          <cell r="J1830" t="str">
            <v>Sitio 1 : CARRERA 127#22G-18 INT 4 - Sitio 2 : SIBERIA KM 7.5 CELTA, LOTE 159 - Sitio 3 : CARRERA 68B #10A-18 - Sitio 4 : CALLE 24F#101B-15 - Sitio 5 : CARRERA 65B#10A-87 - Sitio 6 : AUTO MEDE KM 1,5 P INDUS FLORIDA BOD 23 - Sitio 7 : CARRERA 71 A BIS # 63D-38 -</v>
          </cell>
          <cell r="K1830">
            <v>44835</v>
          </cell>
          <cell r="L1830">
            <v>7267</v>
          </cell>
          <cell r="M1830">
            <v>8741</v>
          </cell>
          <cell r="N1830">
            <v>5632</v>
          </cell>
          <cell r="O1830">
            <v>404</v>
          </cell>
          <cell r="P1830">
            <v>530</v>
          </cell>
          <cell r="Q1830">
            <v>0</v>
          </cell>
          <cell r="R1830">
            <v>530</v>
          </cell>
          <cell r="S1830">
            <v>706</v>
          </cell>
          <cell r="T1830">
            <v>0</v>
          </cell>
          <cell r="U1830">
            <v>706</v>
          </cell>
          <cell r="V1830">
            <v>1058</v>
          </cell>
          <cell r="W1830">
            <v>0</v>
          </cell>
          <cell r="X1830">
            <v>1058</v>
          </cell>
          <cell r="Y1830">
            <v>1058</v>
          </cell>
          <cell r="Z1830">
            <v>0</v>
          </cell>
          <cell r="AA1830">
            <v>1058</v>
          </cell>
          <cell r="AB1830">
            <v>16408744</v>
          </cell>
          <cell r="AC1830" t="str">
            <v>Registro Valido</v>
          </cell>
          <cell r="AD1830">
            <v>530</v>
          </cell>
          <cell r="AE1830">
            <v>706</v>
          </cell>
          <cell r="AF1830">
            <v>1058</v>
          </cell>
          <cell r="AG1830">
            <v>1058</v>
          </cell>
          <cell r="AH1830">
            <v>527</v>
          </cell>
          <cell r="AI1830">
            <v>703</v>
          </cell>
          <cell r="AJ1830">
            <v>1052</v>
          </cell>
          <cell r="AK1830">
            <v>1052</v>
          </cell>
          <cell r="AM1830" t="str">
            <v>ALI_113_SEG_1</v>
          </cell>
          <cell r="AN1830" t="str">
            <v>ALI_113_SEG_1_VAL_16408744</v>
          </cell>
          <cell r="AO1830">
            <v>7</v>
          </cell>
          <cell r="AP1830">
            <v>13059603.200000001</v>
          </cell>
          <cell r="AQ1830" t="b">
            <v>0</v>
          </cell>
          <cell r="AR1830" t="str">
            <v/>
          </cell>
          <cell r="AS1830" t="str">
            <v/>
          </cell>
          <cell r="AT1830" t="str">
            <v>ALI_113_SEG_1_</v>
          </cell>
          <cell r="AU1830">
            <v>1</v>
          </cell>
          <cell r="AV1830" t="str">
            <v>No Seleccionada</v>
          </cell>
        </row>
        <row r="1831">
          <cell r="A1831" t="b">
            <v>0</v>
          </cell>
          <cell r="B1831" t="str">
            <v>5to_Evento_973_V2_UT_Mana_17515422.xlsm</v>
          </cell>
          <cell r="C1831">
            <v>113</v>
          </cell>
          <cell r="D1831">
            <v>2095</v>
          </cell>
          <cell r="E1831" t="str">
            <v>Ut Mana 2020</v>
          </cell>
          <cell r="F1831">
            <v>137</v>
          </cell>
          <cell r="G1831" t="str">
            <v>CEREAL EMPACADO</v>
          </cell>
          <cell r="H1831" t="str">
            <v>113 : Muffin De Frutas.</v>
          </cell>
          <cell r="I1831">
            <v>2</v>
          </cell>
          <cell r="J1831" t="str">
            <v>Sitio 1 : CARRERA 127#22G-18 INT 4 - Sitio 2 : SIBERIA KM 7.5 CELTA, LOTE 159 - Sitio 3 : CARRERA 68B #10A-18 - Sitio 4 : CALLE 24F#101B-15 - Sitio 5 : CARRERA 65B#10A-87 - Sitio 6 : AUTO MEDE KM 1,5 P INDUS FLORIDA BOD 23 - Sitio 7 : CARRERA 71 A BIS # 63D-38 -</v>
          </cell>
          <cell r="K1831">
            <v>44835</v>
          </cell>
          <cell r="L1831">
            <v>7434</v>
          </cell>
          <cell r="M1831">
            <v>8939</v>
          </cell>
          <cell r="N1831">
            <v>5759</v>
          </cell>
          <cell r="O1831">
            <v>414</v>
          </cell>
          <cell r="P1831">
            <v>530</v>
          </cell>
          <cell r="Q1831">
            <v>0</v>
          </cell>
          <cell r="R1831">
            <v>530</v>
          </cell>
          <cell r="S1831">
            <v>706</v>
          </cell>
          <cell r="T1831">
            <v>0</v>
          </cell>
          <cell r="U1831">
            <v>706</v>
          </cell>
          <cell r="V1831">
            <v>1058</v>
          </cell>
          <cell r="W1831">
            <v>0</v>
          </cell>
          <cell r="X1831">
            <v>1058</v>
          </cell>
          <cell r="Y1831">
            <v>1058</v>
          </cell>
          <cell r="Z1831">
            <v>0</v>
          </cell>
          <cell r="AA1831">
            <v>1058</v>
          </cell>
          <cell r="AB1831">
            <v>16781988</v>
          </cell>
          <cell r="AC1831" t="str">
            <v>Registro Valido</v>
          </cell>
          <cell r="AD1831">
            <v>530</v>
          </cell>
          <cell r="AE1831">
            <v>706</v>
          </cell>
          <cell r="AF1831">
            <v>1058</v>
          </cell>
          <cell r="AG1831">
            <v>1058</v>
          </cell>
          <cell r="AH1831">
            <v>527</v>
          </cell>
          <cell r="AI1831">
            <v>703</v>
          </cell>
          <cell r="AJ1831">
            <v>1052</v>
          </cell>
          <cell r="AK1831">
            <v>1052</v>
          </cell>
          <cell r="AM1831" t="str">
            <v>ALI_113_SEG_2</v>
          </cell>
          <cell r="AN1831" t="str">
            <v>ALI_113_SEG_2_VAL_16781988</v>
          </cell>
          <cell r="AO1831">
            <v>7</v>
          </cell>
          <cell r="AP1831">
            <v>13356664.800000001</v>
          </cell>
          <cell r="AQ1831" t="b">
            <v>0</v>
          </cell>
          <cell r="AR1831" t="str">
            <v/>
          </cell>
          <cell r="AS1831" t="str">
            <v/>
          </cell>
          <cell r="AT1831" t="str">
            <v>ALI_113_SEG_2_</v>
          </cell>
          <cell r="AU1831">
            <v>1</v>
          </cell>
          <cell r="AV1831" t="str">
            <v>No Seleccionada</v>
          </cell>
        </row>
        <row r="1832">
          <cell r="A1832" t="b">
            <v>0</v>
          </cell>
          <cell r="B1832" t="str">
            <v>5to_Evento_973_V2_UT_Mana_17515422.xlsm</v>
          </cell>
          <cell r="C1832">
            <v>113</v>
          </cell>
          <cell r="D1832">
            <v>2095</v>
          </cell>
          <cell r="E1832" t="str">
            <v>Ut Mana 2020</v>
          </cell>
          <cell r="F1832">
            <v>138</v>
          </cell>
          <cell r="G1832" t="str">
            <v>CEREAL EMPACADO</v>
          </cell>
          <cell r="H1832" t="str">
            <v>113 : Muffin De Frutas.</v>
          </cell>
          <cell r="I1832">
            <v>3</v>
          </cell>
          <cell r="J1832" t="str">
            <v>Sitio 1 : CARRERA 127#22G-18 INT 4 - Sitio 2 : SIBERIA KM 7.5 CELTA, LOTE 159 - Sitio 3 : CARRERA 68B #10A-18 - Sitio 4 : CALLE 24F#101B-15 - Sitio 5 : CARRERA 65B#10A-87 - Sitio 6 : AUTO MEDE KM 1,5 P INDUS FLORIDA BOD 23 - Sitio 7 : CARRERA 71 A BIS # 63D-38 -</v>
          </cell>
          <cell r="K1832">
            <v>44835</v>
          </cell>
          <cell r="L1832">
            <v>7388</v>
          </cell>
          <cell r="M1832">
            <v>8885</v>
          </cell>
          <cell r="N1832">
            <v>5724</v>
          </cell>
          <cell r="O1832">
            <v>411</v>
          </cell>
          <cell r="P1832">
            <v>530</v>
          </cell>
          <cell r="Q1832">
            <v>0</v>
          </cell>
          <cell r="R1832">
            <v>530</v>
          </cell>
          <cell r="S1832">
            <v>706</v>
          </cell>
          <cell r="T1832">
            <v>0</v>
          </cell>
          <cell r="U1832">
            <v>706</v>
          </cell>
          <cell r="V1832">
            <v>1058</v>
          </cell>
          <cell r="W1832">
            <v>0</v>
          </cell>
          <cell r="X1832">
            <v>1058</v>
          </cell>
          <cell r="Y1832">
            <v>1058</v>
          </cell>
          <cell r="Z1832">
            <v>0</v>
          </cell>
          <cell r="AA1832">
            <v>1058</v>
          </cell>
          <cell r="AB1832">
            <v>16679280</v>
          </cell>
          <cell r="AC1832" t="str">
            <v>Registro Valido</v>
          </cell>
          <cell r="AD1832">
            <v>530</v>
          </cell>
          <cell r="AE1832">
            <v>706</v>
          </cell>
          <cell r="AF1832">
            <v>1058</v>
          </cell>
          <cell r="AG1832">
            <v>1058</v>
          </cell>
          <cell r="AH1832">
            <v>527</v>
          </cell>
          <cell r="AI1832">
            <v>703</v>
          </cell>
          <cell r="AJ1832">
            <v>1052</v>
          </cell>
          <cell r="AK1832">
            <v>1052</v>
          </cell>
          <cell r="AM1832" t="str">
            <v>ALI_113_SEG_3</v>
          </cell>
          <cell r="AN1832" t="str">
            <v>ALI_113_SEG_3_VAL_16679280</v>
          </cell>
          <cell r="AO1832">
            <v>7</v>
          </cell>
          <cell r="AP1832">
            <v>13274920.800000001</v>
          </cell>
          <cell r="AQ1832" t="b">
            <v>0</v>
          </cell>
          <cell r="AR1832" t="str">
            <v/>
          </cell>
          <cell r="AS1832" t="str">
            <v/>
          </cell>
          <cell r="AT1832" t="str">
            <v>ALI_113_SEG_3_</v>
          </cell>
          <cell r="AU1832">
            <v>1</v>
          </cell>
          <cell r="AV1832" t="str">
            <v>No Seleccionada</v>
          </cell>
        </row>
        <row r="1833">
          <cell r="A1833" t="b">
            <v>0</v>
          </cell>
          <cell r="B1833" t="str">
            <v>5to_Evento_973_V2_UT_Mana_17515422.xlsm</v>
          </cell>
          <cell r="C1833">
            <v>113</v>
          </cell>
          <cell r="D1833">
            <v>2095</v>
          </cell>
          <cell r="E1833" t="str">
            <v>Ut Mana 2020</v>
          </cell>
          <cell r="F1833">
            <v>139</v>
          </cell>
          <cell r="G1833" t="str">
            <v>CEREAL EMPACADO</v>
          </cell>
          <cell r="H1833" t="str">
            <v>113 : Muffin De Frutas.</v>
          </cell>
          <cell r="I1833">
            <v>4</v>
          </cell>
          <cell r="J1833" t="str">
            <v>Sitio 1 : CARRERA 127#22G-18 INT 4 - Sitio 2 : SIBERIA KM 7.5 CELTA, LOTE 159 - Sitio 3 : CARRERA 68B #10A-18 - Sitio 4 : CALLE 24F#101B-15 - Sitio 5 : CARRERA 65B#10A-87 - Sitio 6 : AUTO MEDE KM 1,5 P INDUS FLORIDA BOD 23 - Sitio 7 : CARRERA 71 A BIS # 63D-38 -</v>
          </cell>
          <cell r="K1833">
            <v>44835</v>
          </cell>
          <cell r="L1833">
            <v>7872</v>
          </cell>
          <cell r="M1833">
            <v>9466</v>
          </cell>
          <cell r="N1833">
            <v>6098</v>
          </cell>
          <cell r="O1833">
            <v>439</v>
          </cell>
          <cell r="P1833">
            <v>530</v>
          </cell>
          <cell r="Q1833">
            <v>0</v>
          </cell>
          <cell r="R1833">
            <v>530</v>
          </cell>
          <cell r="S1833">
            <v>706</v>
          </cell>
          <cell r="T1833">
            <v>0</v>
          </cell>
          <cell r="U1833">
            <v>706</v>
          </cell>
          <cell r="V1833">
            <v>1058</v>
          </cell>
          <cell r="W1833">
            <v>0</v>
          </cell>
          <cell r="X1833">
            <v>1058</v>
          </cell>
          <cell r="Y1833">
            <v>1058</v>
          </cell>
          <cell r="Z1833">
            <v>0</v>
          </cell>
          <cell r="AA1833">
            <v>1058</v>
          </cell>
          <cell r="AB1833">
            <v>17771302</v>
          </cell>
          <cell r="AC1833" t="str">
            <v>Registro Valido</v>
          </cell>
          <cell r="AD1833">
            <v>530</v>
          </cell>
          <cell r="AE1833">
            <v>706</v>
          </cell>
          <cell r="AF1833">
            <v>1058</v>
          </cell>
          <cell r="AG1833">
            <v>1058</v>
          </cell>
          <cell r="AH1833">
            <v>527</v>
          </cell>
          <cell r="AI1833">
            <v>703</v>
          </cell>
          <cell r="AJ1833">
            <v>1052</v>
          </cell>
          <cell r="AK1833">
            <v>1052</v>
          </cell>
          <cell r="AM1833" t="str">
            <v>ALI_113_SEG_4</v>
          </cell>
          <cell r="AN1833" t="str">
            <v>ALI_113_SEG_4_VAL_17771302</v>
          </cell>
          <cell r="AO1833">
            <v>6</v>
          </cell>
          <cell r="AP1833">
            <v>14144052.799999999</v>
          </cell>
          <cell r="AQ1833" t="b">
            <v>0</v>
          </cell>
          <cell r="AR1833" t="str">
            <v/>
          </cell>
          <cell r="AS1833" t="str">
            <v/>
          </cell>
          <cell r="AT1833" t="str">
            <v>ALI_113_SEG_4_</v>
          </cell>
          <cell r="AU1833">
            <v>1</v>
          </cell>
          <cell r="AV1833" t="str">
            <v>No Seleccionada</v>
          </cell>
        </row>
        <row r="1834">
          <cell r="A1834" t="b">
            <v>0</v>
          </cell>
          <cell r="B1834" t="str">
            <v>5to_Evento_973_V2_UT_Mana_17515422.xlsm</v>
          </cell>
          <cell r="C1834">
            <v>113</v>
          </cell>
          <cell r="D1834">
            <v>2095</v>
          </cell>
          <cell r="E1834" t="str">
            <v>Ut Mana 2020</v>
          </cell>
          <cell r="F1834">
            <v>140</v>
          </cell>
          <cell r="G1834" t="str">
            <v>CEREAL EMPACADO</v>
          </cell>
          <cell r="H1834" t="str">
            <v>113 : Muffin De Frutas.</v>
          </cell>
          <cell r="I1834">
            <v>5</v>
          </cell>
          <cell r="J1834" t="str">
            <v>Sitio 1 : CARRERA 127#22G-18 INT 4 - Sitio 2 : SIBERIA KM 7.5 CELTA, LOTE 159 - Sitio 3 : CARRERA 68B #10A-18 - Sitio 4 : CALLE 24F#101B-15 - Sitio 5 : CARRERA 65B#10A-87 - Sitio 6 : AUTO MEDE KM 1,5 P INDUS FLORIDA BOD 23 - Sitio 7 : CARRERA 71 A BIS # 63D-38 -</v>
          </cell>
          <cell r="K1834">
            <v>44835</v>
          </cell>
          <cell r="L1834">
            <v>7318</v>
          </cell>
          <cell r="M1834">
            <v>8801</v>
          </cell>
          <cell r="N1834">
            <v>5670</v>
          </cell>
          <cell r="O1834">
            <v>407</v>
          </cell>
          <cell r="P1834">
            <v>530</v>
          </cell>
          <cell r="Q1834">
            <v>0</v>
          </cell>
          <cell r="R1834">
            <v>530</v>
          </cell>
          <cell r="S1834">
            <v>706</v>
          </cell>
          <cell r="T1834">
            <v>0</v>
          </cell>
          <cell r="U1834">
            <v>706</v>
          </cell>
          <cell r="V1834">
            <v>1058</v>
          </cell>
          <cell r="W1834">
            <v>0</v>
          </cell>
          <cell r="X1834">
            <v>1058</v>
          </cell>
          <cell r="Y1834">
            <v>1058</v>
          </cell>
          <cell r="Z1834">
            <v>0</v>
          </cell>
          <cell r="AA1834">
            <v>1058</v>
          </cell>
          <cell r="AB1834">
            <v>16521512</v>
          </cell>
          <cell r="AC1834" t="str">
            <v>Registro Valido</v>
          </cell>
          <cell r="AD1834">
            <v>530</v>
          </cell>
          <cell r="AE1834">
            <v>706</v>
          </cell>
          <cell r="AF1834">
            <v>1058</v>
          </cell>
          <cell r="AG1834">
            <v>1058</v>
          </cell>
          <cell r="AH1834">
            <v>527</v>
          </cell>
          <cell r="AI1834">
            <v>703</v>
          </cell>
          <cell r="AJ1834">
            <v>1052</v>
          </cell>
          <cell r="AK1834">
            <v>1052</v>
          </cell>
          <cell r="AM1834" t="str">
            <v>ALI_113_SEG_5</v>
          </cell>
          <cell r="AN1834" t="str">
            <v>ALI_113_SEG_5_VAL_16521512</v>
          </cell>
          <cell r="AO1834">
            <v>6</v>
          </cell>
          <cell r="AP1834">
            <v>13149354.399999999</v>
          </cell>
          <cell r="AQ1834" t="b">
            <v>0</v>
          </cell>
          <cell r="AR1834" t="str">
            <v/>
          </cell>
          <cell r="AS1834" t="str">
            <v/>
          </cell>
          <cell r="AT1834" t="str">
            <v>ALI_113_SEG_5_</v>
          </cell>
          <cell r="AU1834">
            <v>1</v>
          </cell>
          <cell r="AV1834" t="str">
            <v>No Seleccionada</v>
          </cell>
        </row>
        <row r="1835">
          <cell r="A1835" t="b">
            <v>0</v>
          </cell>
          <cell r="B1835" t="str">
            <v>5to_Evento_973_V2_UT_Mana_17515422.xlsm</v>
          </cell>
          <cell r="C1835">
            <v>113</v>
          </cell>
          <cell r="D1835">
            <v>2095</v>
          </cell>
          <cell r="E1835" t="str">
            <v>Ut Mana 2020</v>
          </cell>
          <cell r="F1835">
            <v>141</v>
          </cell>
          <cell r="G1835" t="str">
            <v>CEREAL EMPACADO</v>
          </cell>
          <cell r="H1835" t="str">
            <v>113 : Muffin De Frutas.</v>
          </cell>
          <cell r="I1835">
            <v>6</v>
          </cell>
          <cell r="J1835" t="str">
            <v>Sitio 1 : CARRERA 127#22G-18 INT 4 - Sitio 2 : SIBERIA KM 7.5 CELTA, LOTE 159 - Sitio 3 : CARRERA 68B #10A-18 - Sitio 4 : CALLE 24F#101B-15 - Sitio 5 : CARRERA 65B#10A-87 - Sitio 6 : AUTO MEDE KM 1,5 P INDUS FLORIDA BOD 23 - Sitio 7 : CARRERA 71 A BIS # 63D-38 -</v>
          </cell>
          <cell r="K1835">
            <v>44835</v>
          </cell>
          <cell r="L1835">
            <v>7920</v>
          </cell>
          <cell r="M1835">
            <v>9526</v>
          </cell>
          <cell r="N1835">
            <v>6136</v>
          </cell>
          <cell r="O1835">
            <v>441</v>
          </cell>
          <cell r="P1835">
            <v>530</v>
          </cell>
          <cell r="Q1835">
            <v>0</v>
          </cell>
          <cell r="R1835">
            <v>530</v>
          </cell>
          <cell r="S1835">
            <v>706</v>
          </cell>
          <cell r="T1835">
            <v>0</v>
          </cell>
          <cell r="U1835">
            <v>706</v>
          </cell>
          <cell r="V1835">
            <v>1058</v>
          </cell>
          <cell r="W1835">
            <v>0</v>
          </cell>
          <cell r="X1835">
            <v>1058</v>
          </cell>
          <cell r="Y1835">
            <v>1058</v>
          </cell>
          <cell r="Z1835">
            <v>0</v>
          </cell>
          <cell r="AA1835">
            <v>1058</v>
          </cell>
          <cell r="AB1835">
            <v>17881422</v>
          </cell>
          <cell r="AC1835" t="str">
            <v>Registro Valido</v>
          </cell>
          <cell r="AD1835">
            <v>530</v>
          </cell>
          <cell r="AE1835">
            <v>706</v>
          </cell>
          <cell r="AF1835">
            <v>1058</v>
          </cell>
          <cell r="AG1835">
            <v>1058</v>
          </cell>
          <cell r="AH1835">
            <v>527</v>
          </cell>
          <cell r="AI1835">
            <v>703</v>
          </cell>
          <cell r="AJ1835">
            <v>1052</v>
          </cell>
          <cell r="AK1835">
            <v>1052</v>
          </cell>
          <cell r="AM1835" t="str">
            <v>ALI_113_SEG_6</v>
          </cell>
          <cell r="AN1835" t="str">
            <v>ALI_113_SEG_6_VAL_17881422</v>
          </cell>
          <cell r="AO1835">
            <v>6</v>
          </cell>
          <cell r="AP1835">
            <v>14231697.6</v>
          </cell>
          <cell r="AQ1835" t="b">
            <v>0</v>
          </cell>
          <cell r="AR1835" t="str">
            <v/>
          </cell>
          <cell r="AS1835" t="str">
            <v/>
          </cell>
          <cell r="AT1835" t="str">
            <v>ALI_113_SEG_6_</v>
          </cell>
          <cell r="AU1835">
            <v>1</v>
          </cell>
          <cell r="AV1835" t="str">
            <v>No Seleccionada</v>
          </cell>
        </row>
        <row r="1836">
          <cell r="A1836" t="b">
            <v>0</v>
          </cell>
          <cell r="B1836" t="str">
            <v>5to_Evento_973_V2_UT_Mana_17515422.xlsm</v>
          </cell>
          <cell r="C1836">
            <v>113</v>
          </cell>
          <cell r="D1836">
            <v>2095</v>
          </cell>
          <cell r="E1836" t="str">
            <v>Ut Mana 2020</v>
          </cell>
          <cell r="F1836">
            <v>142</v>
          </cell>
          <cell r="G1836" t="str">
            <v>CEREAL EMPACADO</v>
          </cell>
          <cell r="H1836" t="str">
            <v>113 : Muffin De Frutas.</v>
          </cell>
          <cell r="I1836">
            <v>7</v>
          </cell>
          <cell r="J1836" t="str">
            <v>Sitio 1 : CARRERA 127#22G-18 INT 4 - Sitio 2 : SIBERIA KM 7.5 CELTA, LOTE 159 - Sitio 3 : CARRERA 68B #10A-18 - Sitio 4 : CALLE 24F#101B-15 - Sitio 5 : CARRERA 65B#10A-87 - Sitio 6 : AUTO MEDE KM 1,5 P INDUS FLORIDA BOD 23 - Sitio 7 : CARRERA 71 A BIS # 63D-38 -</v>
          </cell>
          <cell r="K1836">
            <v>44835</v>
          </cell>
          <cell r="L1836">
            <v>8089</v>
          </cell>
          <cell r="M1836">
            <v>9728</v>
          </cell>
          <cell r="N1836">
            <v>6267</v>
          </cell>
          <cell r="O1836">
            <v>450</v>
          </cell>
          <cell r="P1836">
            <v>530</v>
          </cell>
          <cell r="Q1836">
            <v>0</v>
          </cell>
          <cell r="R1836">
            <v>530</v>
          </cell>
          <cell r="S1836">
            <v>706</v>
          </cell>
          <cell r="T1836">
            <v>0</v>
          </cell>
          <cell r="U1836">
            <v>706</v>
          </cell>
          <cell r="V1836">
            <v>1058</v>
          </cell>
          <cell r="W1836">
            <v>0</v>
          </cell>
          <cell r="X1836">
            <v>1058</v>
          </cell>
          <cell r="Y1836">
            <v>1058</v>
          </cell>
          <cell r="Z1836">
            <v>0</v>
          </cell>
          <cell r="AA1836">
            <v>1058</v>
          </cell>
          <cell r="AB1836">
            <v>18261724</v>
          </cell>
          <cell r="AC1836" t="str">
            <v>Registro Valido</v>
          </cell>
          <cell r="AD1836">
            <v>530</v>
          </cell>
          <cell r="AE1836">
            <v>706</v>
          </cell>
          <cell r="AF1836">
            <v>1058</v>
          </cell>
          <cell r="AG1836">
            <v>1058</v>
          </cell>
          <cell r="AH1836">
            <v>527</v>
          </cell>
          <cell r="AI1836">
            <v>703</v>
          </cell>
          <cell r="AJ1836">
            <v>1052</v>
          </cell>
          <cell r="AK1836">
            <v>1052</v>
          </cell>
          <cell r="AM1836" t="str">
            <v>ALI_113_SEG_7</v>
          </cell>
          <cell r="AN1836" t="str">
            <v>ALI_113_SEG_7_VAL_18261724</v>
          </cell>
          <cell r="AO1836">
            <v>6</v>
          </cell>
          <cell r="AP1836">
            <v>14534376.800000001</v>
          </cell>
          <cell r="AQ1836" t="b">
            <v>0</v>
          </cell>
          <cell r="AR1836" t="str">
            <v/>
          </cell>
          <cell r="AS1836" t="str">
            <v/>
          </cell>
          <cell r="AT1836" t="str">
            <v>ALI_113_SEG_7_</v>
          </cell>
          <cell r="AU1836">
            <v>1</v>
          </cell>
          <cell r="AV1836" t="str">
            <v>No Seleccionada</v>
          </cell>
        </row>
        <row r="1837">
          <cell r="A1837" t="b">
            <v>0</v>
          </cell>
          <cell r="B1837" t="str">
            <v>5to_Evento_973_V2_UT_Mana_17515422.xlsm</v>
          </cell>
          <cell r="C1837">
            <v>113</v>
          </cell>
          <cell r="D1837">
            <v>2095</v>
          </cell>
          <cell r="E1837" t="str">
            <v>Ut Mana 2020</v>
          </cell>
          <cell r="F1837">
            <v>143</v>
          </cell>
          <cell r="G1837" t="str">
            <v>CEREAL EMPACADO</v>
          </cell>
          <cell r="H1837" t="str">
            <v>113 : Muffin De Frutas.</v>
          </cell>
          <cell r="I1837">
            <v>8</v>
          </cell>
          <cell r="J1837" t="str">
            <v>Sitio 1 : CARRERA 127#22G-18 INT 4 - Sitio 2 : SIBERIA KM 7.5 CELTA, LOTE 159 - Sitio 3 : CARRERA 68B #10A-18 - Sitio 4 : CALLE 24F#101B-15 - Sitio 5 : CARRERA 65B#10A-87 - Sitio 6 : AUTO MEDE KM 1,5 P INDUS FLORIDA BOD 23 - Sitio 7 : CARRERA 71 A BIS # 63D-38 -</v>
          </cell>
          <cell r="K1837">
            <v>44835</v>
          </cell>
          <cell r="L1837">
            <v>7807</v>
          </cell>
          <cell r="M1837">
            <v>9388</v>
          </cell>
          <cell r="N1837">
            <v>6049</v>
          </cell>
          <cell r="O1837">
            <v>435</v>
          </cell>
          <cell r="P1837">
            <v>530</v>
          </cell>
          <cell r="Q1837">
            <v>0</v>
          </cell>
          <cell r="R1837">
            <v>530</v>
          </cell>
          <cell r="S1837">
            <v>706</v>
          </cell>
          <cell r="T1837">
            <v>0</v>
          </cell>
          <cell r="U1837">
            <v>706</v>
          </cell>
          <cell r="V1837">
            <v>1058</v>
          </cell>
          <cell r="W1837">
            <v>0</v>
          </cell>
          <cell r="X1837">
            <v>1058</v>
          </cell>
          <cell r="Y1837">
            <v>1058</v>
          </cell>
          <cell r="Z1837">
            <v>0</v>
          </cell>
          <cell r="AA1837">
            <v>1058</v>
          </cell>
          <cell r="AB1837">
            <v>17625710</v>
          </cell>
          <cell r="AC1837" t="str">
            <v>Registro Valido</v>
          </cell>
          <cell r="AD1837">
            <v>530</v>
          </cell>
          <cell r="AE1837">
            <v>706</v>
          </cell>
          <cell r="AF1837">
            <v>1058</v>
          </cell>
          <cell r="AG1837">
            <v>1058</v>
          </cell>
          <cell r="AH1837">
            <v>527</v>
          </cell>
          <cell r="AI1837">
            <v>703</v>
          </cell>
          <cell r="AJ1837">
            <v>1052</v>
          </cell>
          <cell r="AK1837">
            <v>1052</v>
          </cell>
          <cell r="AM1837" t="str">
            <v>ALI_113_SEG_8</v>
          </cell>
          <cell r="AN1837" t="str">
            <v>ALI_113_SEG_8_VAL_17625710</v>
          </cell>
          <cell r="AO1837">
            <v>6</v>
          </cell>
          <cell r="AP1837">
            <v>14028176.800000001</v>
          </cell>
          <cell r="AQ1837" t="b">
            <v>0</v>
          </cell>
          <cell r="AR1837" t="str">
            <v/>
          </cell>
          <cell r="AS1837" t="str">
            <v/>
          </cell>
          <cell r="AT1837" t="str">
            <v>ALI_113_SEG_8_</v>
          </cell>
          <cell r="AU1837">
            <v>1</v>
          </cell>
          <cell r="AV1837" t="str">
            <v>No Seleccionada</v>
          </cell>
        </row>
        <row r="1838">
          <cell r="A1838" t="b">
            <v>0</v>
          </cell>
          <cell r="B1838" t="str">
            <v>5to_Evento_973_V2_UT_Mana_17515422.xlsm</v>
          </cell>
          <cell r="C1838">
            <v>113</v>
          </cell>
          <cell r="D1838">
            <v>2095</v>
          </cell>
          <cell r="E1838" t="str">
            <v>Ut Mana 2020</v>
          </cell>
          <cell r="F1838">
            <v>144</v>
          </cell>
          <cell r="G1838" t="str">
            <v>CEREAL EMPACADO</v>
          </cell>
          <cell r="H1838" t="str">
            <v>113 : Muffin De Frutas.</v>
          </cell>
          <cell r="I1838">
            <v>9</v>
          </cell>
          <cell r="J1838" t="str">
            <v>Sitio 1 : CARRERA 127#22G-18 INT 4 - Sitio 2 : SIBERIA KM 7.5 CELTA, LOTE 159 - Sitio 3 : CARRERA 68B #10A-18 - Sitio 4 : CALLE 24F#101B-15 - Sitio 5 : CARRERA 65B#10A-87 - Sitio 6 : AUTO MEDE KM 1,5 P INDUS FLORIDA BOD 23 - Sitio 7 : CARRERA 71 A BIS # 63D-38 -</v>
          </cell>
          <cell r="K1838">
            <v>44835</v>
          </cell>
          <cell r="L1838">
            <v>7889</v>
          </cell>
          <cell r="M1838">
            <v>9489</v>
          </cell>
          <cell r="N1838">
            <v>6112</v>
          </cell>
          <cell r="O1838">
            <v>439</v>
          </cell>
          <cell r="P1838">
            <v>530</v>
          </cell>
          <cell r="Q1838">
            <v>0</v>
          </cell>
          <cell r="R1838">
            <v>530</v>
          </cell>
          <cell r="S1838">
            <v>706</v>
          </cell>
          <cell r="T1838">
            <v>0</v>
          </cell>
          <cell r="U1838">
            <v>706</v>
          </cell>
          <cell r="V1838">
            <v>1058</v>
          </cell>
          <cell r="W1838">
            <v>0</v>
          </cell>
          <cell r="X1838">
            <v>1058</v>
          </cell>
          <cell r="Y1838">
            <v>1058</v>
          </cell>
          <cell r="Z1838">
            <v>0</v>
          </cell>
          <cell r="AA1838">
            <v>1058</v>
          </cell>
          <cell r="AB1838">
            <v>17811362</v>
          </cell>
          <cell r="AC1838" t="str">
            <v>Registro Valido</v>
          </cell>
          <cell r="AD1838">
            <v>530</v>
          </cell>
          <cell r="AE1838">
            <v>706</v>
          </cell>
          <cell r="AF1838">
            <v>1058</v>
          </cell>
          <cell r="AG1838">
            <v>1058</v>
          </cell>
          <cell r="AH1838">
            <v>527</v>
          </cell>
          <cell r="AI1838">
            <v>703</v>
          </cell>
          <cell r="AJ1838">
            <v>1052</v>
          </cell>
          <cell r="AK1838">
            <v>1052</v>
          </cell>
          <cell r="AM1838" t="str">
            <v>ALI_113_SEG_9</v>
          </cell>
          <cell r="AN1838" t="str">
            <v>ALI_113_SEG_9_VAL_17811362</v>
          </cell>
          <cell r="AO1838">
            <v>6</v>
          </cell>
          <cell r="AP1838">
            <v>14175937.6</v>
          </cell>
          <cell r="AQ1838" t="b">
            <v>0</v>
          </cell>
          <cell r="AR1838" t="str">
            <v/>
          </cell>
          <cell r="AS1838" t="str">
            <v/>
          </cell>
          <cell r="AT1838" t="str">
            <v>ALI_113_SEG_9_</v>
          </cell>
          <cell r="AU1838">
            <v>1</v>
          </cell>
          <cell r="AV1838" t="str">
            <v>No Seleccionada</v>
          </cell>
        </row>
        <row r="1839">
          <cell r="A1839" t="b">
            <v>0</v>
          </cell>
          <cell r="B1839" t="str">
            <v>5to_Evento_973_V2_UT_Mana_17515422.xlsm</v>
          </cell>
          <cell r="C1839">
            <v>113</v>
          </cell>
          <cell r="D1839">
            <v>2095</v>
          </cell>
          <cell r="E1839" t="str">
            <v>Ut Mana 2020</v>
          </cell>
          <cell r="F1839">
            <v>145</v>
          </cell>
          <cell r="G1839" t="str">
            <v>CEREAL EMPACADO</v>
          </cell>
          <cell r="H1839" t="str">
            <v>113 : Muffin De Frutas.</v>
          </cell>
          <cell r="I1839">
            <v>10</v>
          </cell>
          <cell r="J1839" t="str">
            <v>Sitio 1 : CARRERA 127#22G-18 INT 4 - Sitio 2 : SIBERIA KM 7.5 CELTA, LOTE 159 - Sitio 3 : CARRERA 68B #10A-18 - Sitio 4 : CALLE 24F#101B-15 - Sitio 5 : CARRERA 65B#10A-87 - Sitio 6 : AUTO MEDE KM 1,5 P INDUS FLORIDA BOD 23 - Sitio 7 : CARRERA 71 A BIS # 63D-38 -</v>
          </cell>
          <cell r="K1839">
            <v>44835</v>
          </cell>
          <cell r="L1839">
            <v>7900</v>
          </cell>
          <cell r="M1839">
            <v>9504</v>
          </cell>
          <cell r="N1839">
            <v>6122</v>
          </cell>
          <cell r="O1839">
            <v>440</v>
          </cell>
          <cell r="P1839">
            <v>530</v>
          </cell>
          <cell r="Q1839">
            <v>0</v>
          </cell>
          <cell r="R1839">
            <v>530</v>
          </cell>
          <cell r="S1839">
            <v>706</v>
          </cell>
          <cell r="T1839">
            <v>0</v>
          </cell>
          <cell r="U1839">
            <v>706</v>
          </cell>
          <cell r="V1839">
            <v>1058</v>
          </cell>
          <cell r="W1839">
            <v>0</v>
          </cell>
          <cell r="X1839">
            <v>1058</v>
          </cell>
          <cell r="Y1839">
            <v>1058</v>
          </cell>
          <cell r="Z1839">
            <v>0</v>
          </cell>
          <cell r="AA1839">
            <v>1058</v>
          </cell>
          <cell r="AB1839">
            <v>17839420</v>
          </cell>
          <cell r="AC1839" t="str">
            <v>Registro Valido</v>
          </cell>
          <cell r="AD1839">
            <v>530</v>
          </cell>
          <cell r="AE1839">
            <v>706</v>
          </cell>
          <cell r="AF1839">
            <v>1058</v>
          </cell>
          <cell r="AG1839">
            <v>1058</v>
          </cell>
          <cell r="AH1839">
            <v>527</v>
          </cell>
          <cell r="AI1839">
            <v>703</v>
          </cell>
          <cell r="AJ1839">
            <v>1052</v>
          </cell>
          <cell r="AK1839">
            <v>1052</v>
          </cell>
          <cell r="AM1839" t="str">
            <v>ALI_113_SEG_10</v>
          </cell>
          <cell r="AN1839" t="str">
            <v>ALI_113_SEG_10_VAL_17839420</v>
          </cell>
          <cell r="AO1839">
            <v>6</v>
          </cell>
          <cell r="AP1839">
            <v>14198268.800000001</v>
          </cell>
          <cell r="AQ1839" t="b">
            <v>0</v>
          </cell>
          <cell r="AR1839" t="str">
            <v/>
          </cell>
          <cell r="AS1839" t="str">
            <v/>
          </cell>
          <cell r="AT1839" t="str">
            <v>ALI_113_SEG_10_</v>
          </cell>
          <cell r="AU1839">
            <v>1</v>
          </cell>
          <cell r="AV1839" t="str">
            <v>No Seleccionada</v>
          </cell>
        </row>
        <row r="1840">
          <cell r="A1840" t="b">
            <v>0</v>
          </cell>
          <cell r="B1840" t="str">
            <v>5to_Evento_973_V2_UT_Mana_17515422.xlsm</v>
          </cell>
          <cell r="C1840">
            <v>113</v>
          </cell>
          <cell r="D1840">
            <v>2095</v>
          </cell>
          <cell r="E1840" t="str">
            <v>Ut Mana 2020</v>
          </cell>
          <cell r="F1840">
            <v>146</v>
          </cell>
          <cell r="G1840" t="str">
            <v>CEREAL EMPACADO</v>
          </cell>
          <cell r="H1840" t="str">
            <v>113 : Muffin De Frutas.</v>
          </cell>
          <cell r="I1840">
            <v>11</v>
          </cell>
          <cell r="J1840" t="str">
            <v>Sitio 1 : CARRERA 127#22G-18 INT 4 - Sitio 2 : SIBERIA KM 7.5 CELTA, LOTE 159 - Sitio 3 : CARRERA 68B #10A-18 - Sitio 4 : CALLE 24F#101B-15 - Sitio 5 : CARRERA 65B#10A-87 - Sitio 6 : AUTO MEDE KM 1,5 P INDUS FLORIDA BOD 23 - Sitio 7 : CARRERA 71 A BIS # 63D-38 -</v>
          </cell>
          <cell r="K1840">
            <v>44835</v>
          </cell>
          <cell r="L1840">
            <v>7781</v>
          </cell>
          <cell r="M1840">
            <v>9359</v>
          </cell>
          <cell r="N1840">
            <v>6030</v>
          </cell>
          <cell r="O1840">
            <v>433</v>
          </cell>
          <cell r="P1840">
            <v>530</v>
          </cell>
          <cell r="Q1840">
            <v>0</v>
          </cell>
          <cell r="R1840">
            <v>530</v>
          </cell>
          <cell r="S1840">
            <v>706</v>
          </cell>
          <cell r="T1840">
            <v>0</v>
          </cell>
          <cell r="U1840">
            <v>706</v>
          </cell>
          <cell r="V1840">
            <v>1058</v>
          </cell>
          <cell r="W1840">
            <v>0</v>
          </cell>
          <cell r="X1840">
            <v>1058</v>
          </cell>
          <cell r="Y1840">
            <v>1058</v>
          </cell>
          <cell r="Z1840">
            <v>0</v>
          </cell>
          <cell r="AA1840">
            <v>1058</v>
          </cell>
          <cell r="AB1840">
            <v>17569238</v>
          </cell>
          <cell r="AC1840" t="str">
            <v>Registro Valido</v>
          </cell>
          <cell r="AD1840">
            <v>530</v>
          </cell>
          <cell r="AE1840">
            <v>706</v>
          </cell>
          <cell r="AF1840">
            <v>1058</v>
          </cell>
          <cell r="AG1840">
            <v>1058</v>
          </cell>
          <cell r="AH1840">
            <v>527</v>
          </cell>
          <cell r="AI1840">
            <v>703</v>
          </cell>
          <cell r="AJ1840">
            <v>1052</v>
          </cell>
          <cell r="AK1840">
            <v>1052</v>
          </cell>
          <cell r="AM1840" t="str">
            <v>ALI_113_SEG_11</v>
          </cell>
          <cell r="AN1840" t="str">
            <v>ALI_113_SEG_11_VAL_17569238</v>
          </cell>
          <cell r="AO1840">
            <v>6</v>
          </cell>
          <cell r="AP1840">
            <v>13983232</v>
          </cell>
          <cell r="AQ1840" t="b">
            <v>0</v>
          </cell>
          <cell r="AR1840" t="str">
            <v/>
          </cell>
          <cell r="AS1840" t="str">
            <v/>
          </cell>
          <cell r="AT1840" t="str">
            <v>ALI_113_SEG_11_</v>
          </cell>
          <cell r="AU1840">
            <v>1</v>
          </cell>
          <cell r="AV1840" t="str">
            <v>No Seleccionada</v>
          </cell>
        </row>
        <row r="1841">
          <cell r="A1841" t="b">
            <v>0</v>
          </cell>
          <cell r="B1841" t="str">
            <v>5to_Evento_973_V2_UT_Mana_17515422.xlsm</v>
          </cell>
          <cell r="C1841">
            <v>113</v>
          </cell>
          <cell r="D1841">
            <v>2095</v>
          </cell>
          <cell r="E1841" t="str">
            <v>Ut Mana 2020</v>
          </cell>
          <cell r="F1841">
            <v>147</v>
          </cell>
          <cell r="G1841" t="str">
            <v>CEREAL EMPACADO</v>
          </cell>
          <cell r="H1841" t="str">
            <v>113 : Muffin De Frutas.</v>
          </cell>
          <cell r="I1841">
            <v>12</v>
          </cell>
          <cell r="J1841" t="str">
            <v>Sitio 1 : CARRERA 127#22G-18 INT 4 - Sitio 2 : SIBERIA KM 7.5 CELTA, LOTE 159 - Sitio 3 : CARRERA 68B #10A-18 - Sitio 4 : CALLE 24F#101B-15 - Sitio 5 : CARRERA 65B#10A-87 - Sitio 6 : AUTO MEDE KM 1,5 P INDUS FLORIDA BOD 23 - Sitio 7 : CARRERA 71 A BIS # 63D-38 -</v>
          </cell>
          <cell r="K1841">
            <v>44835</v>
          </cell>
          <cell r="L1841">
            <v>7061</v>
          </cell>
          <cell r="M1841">
            <v>8493</v>
          </cell>
          <cell r="N1841">
            <v>5472</v>
          </cell>
          <cell r="O1841">
            <v>393</v>
          </cell>
          <cell r="P1841">
            <v>530</v>
          </cell>
          <cell r="Q1841">
            <v>0</v>
          </cell>
          <cell r="R1841">
            <v>530</v>
          </cell>
          <cell r="S1841">
            <v>706</v>
          </cell>
          <cell r="T1841">
            <v>0</v>
          </cell>
          <cell r="U1841">
            <v>706</v>
          </cell>
          <cell r="V1841">
            <v>1058</v>
          </cell>
          <cell r="W1841">
            <v>0</v>
          </cell>
          <cell r="X1841">
            <v>1058</v>
          </cell>
          <cell r="Y1841">
            <v>1058</v>
          </cell>
          <cell r="Z1841">
            <v>0</v>
          </cell>
          <cell r="AA1841">
            <v>1058</v>
          </cell>
          <cell r="AB1841">
            <v>15943558</v>
          </cell>
          <cell r="AC1841" t="str">
            <v>Registro Valido</v>
          </cell>
          <cell r="AD1841">
            <v>530</v>
          </cell>
          <cell r="AE1841">
            <v>706</v>
          </cell>
          <cell r="AF1841">
            <v>1058</v>
          </cell>
          <cell r="AG1841">
            <v>1058</v>
          </cell>
          <cell r="AH1841">
            <v>527</v>
          </cell>
          <cell r="AI1841">
            <v>703</v>
          </cell>
          <cell r="AJ1841">
            <v>1052</v>
          </cell>
          <cell r="AK1841">
            <v>1052</v>
          </cell>
          <cell r="AM1841" t="str">
            <v>ALI_113_SEG_12</v>
          </cell>
          <cell r="AN1841" t="str">
            <v>ALI_113_SEG_12_VAL_15943558</v>
          </cell>
          <cell r="AO1841">
            <v>6</v>
          </cell>
          <cell r="AP1841">
            <v>12689364.800000001</v>
          </cell>
          <cell r="AQ1841" t="b">
            <v>0</v>
          </cell>
          <cell r="AR1841" t="str">
            <v/>
          </cell>
          <cell r="AS1841" t="str">
            <v/>
          </cell>
          <cell r="AT1841" t="str">
            <v>ALI_113_SEG_12_</v>
          </cell>
          <cell r="AU1841">
            <v>1</v>
          </cell>
          <cell r="AV1841" t="str">
            <v>No Seleccionada</v>
          </cell>
        </row>
        <row r="1842">
          <cell r="A1842" t="b">
            <v>0</v>
          </cell>
          <cell r="B1842" t="str">
            <v>5to_Evento_973_V2_UT_Mana_17515422.xlsm</v>
          </cell>
          <cell r="C1842">
            <v>113</v>
          </cell>
          <cell r="D1842">
            <v>2095</v>
          </cell>
          <cell r="E1842" t="str">
            <v>Ut Mana 2020</v>
          </cell>
          <cell r="F1842">
            <v>148</v>
          </cell>
          <cell r="G1842" t="str">
            <v>CEREAL EMPACADO</v>
          </cell>
          <cell r="H1842" t="str">
            <v>113 : Muffin De Frutas.</v>
          </cell>
          <cell r="I1842">
            <v>13</v>
          </cell>
          <cell r="J1842" t="str">
            <v>Sitio 1 : CARRERA 127#22G-18 INT 4 - Sitio 2 : SIBERIA KM 7.5 CELTA, LOTE 159 - Sitio 3 : CARRERA 68B #10A-18 - Sitio 4 : CALLE 24F#101B-15 - Sitio 5 : CARRERA 65B#10A-87 - Sitio 6 : AUTO MEDE KM 1,5 P INDUS FLORIDA BOD 23 - Sitio 7 : CARRERA 71 A BIS # 63D-38 -</v>
          </cell>
          <cell r="K1842">
            <v>44835</v>
          </cell>
          <cell r="L1842">
            <v>7499</v>
          </cell>
          <cell r="M1842">
            <v>9018</v>
          </cell>
          <cell r="N1842">
            <v>5809</v>
          </cell>
          <cell r="O1842">
            <v>417</v>
          </cell>
          <cell r="P1842">
            <v>530</v>
          </cell>
          <cell r="Q1842">
            <v>0</v>
          </cell>
          <cell r="R1842">
            <v>530</v>
          </cell>
          <cell r="S1842">
            <v>706</v>
          </cell>
          <cell r="T1842">
            <v>0</v>
          </cell>
          <cell r="U1842">
            <v>706</v>
          </cell>
          <cell r="V1842">
            <v>1058</v>
          </cell>
          <cell r="W1842">
            <v>0</v>
          </cell>
          <cell r="X1842">
            <v>1058</v>
          </cell>
          <cell r="Y1842">
            <v>1058</v>
          </cell>
          <cell r="Z1842">
            <v>0</v>
          </cell>
          <cell r="AA1842">
            <v>1058</v>
          </cell>
          <cell r="AB1842">
            <v>16928286</v>
          </cell>
          <cell r="AC1842" t="str">
            <v>Registro Valido</v>
          </cell>
          <cell r="AD1842">
            <v>530</v>
          </cell>
          <cell r="AE1842">
            <v>706</v>
          </cell>
          <cell r="AF1842">
            <v>1058</v>
          </cell>
          <cell r="AG1842">
            <v>1058</v>
          </cell>
          <cell r="AH1842">
            <v>527</v>
          </cell>
          <cell r="AI1842">
            <v>703</v>
          </cell>
          <cell r="AJ1842">
            <v>1052</v>
          </cell>
          <cell r="AK1842">
            <v>1052</v>
          </cell>
          <cell r="AM1842" t="str">
            <v>ALI_113_SEG_13</v>
          </cell>
          <cell r="AN1842" t="str">
            <v>ALI_113_SEG_13_VAL_16928286</v>
          </cell>
          <cell r="AO1842">
            <v>6</v>
          </cell>
          <cell r="AP1842">
            <v>13473103.199999999</v>
          </cell>
          <cell r="AQ1842" t="b">
            <v>0</v>
          </cell>
          <cell r="AR1842" t="str">
            <v/>
          </cell>
          <cell r="AS1842" t="str">
            <v/>
          </cell>
          <cell r="AT1842" t="str">
            <v>ALI_113_SEG_13_</v>
          </cell>
          <cell r="AU1842">
            <v>1</v>
          </cell>
          <cell r="AV1842" t="str">
            <v>No Seleccionada</v>
          </cell>
        </row>
        <row r="1843">
          <cell r="A1843" t="b">
            <v>0</v>
          </cell>
          <cell r="B1843" t="str">
            <v>5to_Evento_973_V2_UT_Mana_17515422.xlsm</v>
          </cell>
          <cell r="C1843">
            <v>113</v>
          </cell>
          <cell r="D1843">
            <v>2095</v>
          </cell>
          <cell r="E1843" t="str">
            <v>Ut Mana 2020</v>
          </cell>
          <cell r="F1843">
            <v>149</v>
          </cell>
          <cell r="G1843" t="str">
            <v>CEREAL EMPACADO</v>
          </cell>
          <cell r="H1843" t="str">
            <v>113 : Muffin De Frutas.</v>
          </cell>
          <cell r="I1843">
            <v>14</v>
          </cell>
          <cell r="J1843" t="str">
            <v>Sitio 1 : CARRERA 127#22G-18 INT 4 - Sitio 2 : SIBERIA KM 7.5 CELTA, LOTE 159 - Sitio 3 : CARRERA 68B #10A-18 - Sitio 4 : CALLE 24F#101B-15 - Sitio 5 : CARRERA 65B#10A-87 - Sitio 6 : AUTO MEDE KM 1,5 P INDUS FLORIDA BOD 23 - Sitio 7 : CARRERA 71 A BIS # 63D-38 -</v>
          </cell>
          <cell r="K1843">
            <v>44835</v>
          </cell>
          <cell r="L1843">
            <v>7430</v>
          </cell>
          <cell r="M1843">
            <v>8937</v>
          </cell>
          <cell r="N1843">
            <v>5756</v>
          </cell>
          <cell r="O1843">
            <v>414</v>
          </cell>
          <cell r="P1843">
            <v>530</v>
          </cell>
          <cell r="Q1843">
            <v>0</v>
          </cell>
          <cell r="R1843">
            <v>530</v>
          </cell>
          <cell r="S1843">
            <v>706</v>
          </cell>
          <cell r="T1843">
            <v>0</v>
          </cell>
          <cell r="U1843">
            <v>706</v>
          </cell>
          <cell r="V1843">
            <v>1058</v>
          </cell>
          <cell r="W1843">
            <v>0</v>
          </cell>
          <cell r="X1843">
            <v>1058</v>
          </cell>
          <cell r="Y1843">
            <v>1058</v>
          </cell>
          <cell r="Z1843">
            <v>0</v>
          </cell>
          <cell r="AA1843">
            <v>1058</v>
          </cell>
          <cell r="AB1843">
            <v>16775282</v>
          </cell>
          <cell r="AC1843" t="str">
            <v>Registro Valido</v>
          </cell>
          <cell r="AD1843">
            <v>530</v>
          </cell>
          <cell r="AE1843">
            <v>706</v>
          </cell>
          <cell r="AF1843">
            <v>1058</v>
          </cell>
          <cell r="AG1843">
            <v>1058</v>
          </cell>
          <cell r="AH1843">
            <v>527</v>
          </cell>
          <cell r="AI1843">
            <v>703</v>
          </cell>
          <cell r="AJ1843">
            <v>1052</v>
          </cell>
          <cell r="AK1843">
            <v>1052</v>
          </cell>
          <cell r="AM1843" t="str">
            <v>ALI_113_SEG_14</v>
          </cell>
          <cell r="AN1843" t="str">
            <v>ALI_113_SEG_14_VAL_16775282</v>
          </cell>
          <cell r="AO1843">
            <v>6</v>
          </cell>
          <cell r="AP1843">
            <v>13351328.800000001</v>
          </cell>
          <cell r="AQ1843" t="b">
            <v>0</v>
          </cell>
          <cell r="AR1843" t="str">
            <v/>
          </cell>
          <cell r="AS1843" t="str">
            <v/>
          </cell>
          <cell r="AT1843" t="str">
            <v>ALI_113_SEG_14_</v>
          </cell>
          <cell r="AU1843">
            <v>1</v>
          </cell>
          <cell r="AV1843" t="str">
            <v>No Seleccionada</v>
          </cell>
        </row>
        <row r="1844">
          <cell r="A1844" t="b">
            <v>0</v>
          </cell>
          <cell r="B1844" t="str">
            <v>5to_Evento_973_V2_UT_Mana_17515422.xlsm</v>
          </cell>
          <cell r="C1844">
            <v>113</v>
          </cell>
          <cell r="D1844">
            <v>2095</v>
          </cell>
          <cell r="E1844" t="str">
            <v>Ut Mana 2020</v>
          </cell>
          <cell r="F1844">
            <v>150</v>
          </cell>
          <cell r="G1844" t="str">
            <v>CEREAL EMPACADO</v>
          </cell>
          <cell r="H1844" t="str">
            <v>113 : Muffin De Frutas.</v>
          </cell>
          <cell r="I1844">
            <v>15</v>
          </cell>
          <cell r="J1844" t="str">
            <v>Sitio 1 : CARRERA 127#22G-18 INT 4 - Sitio 2 : SIBERIA KM 7.5 CELTA, LOTE 159 - Sitio 3 : CARRERA 68B #10A-18 - Sitio 4 : CALLE 24F#101B-15 - Sitio 5 : CARRERA 65B#10A-87 - Sitio 6 : AUTO MEDE KM 1,5 P INDUS FLORIDA BOD 23 - Sitio 7 : CARRERA 71 A BIS # 63D-38 -</v>
          </cell>
          <cell r="K1844">
            <v>44835</v>
          </cell>
          <cell r="L1844">
            <v>7022</v>
          </cell>
          <cell r="M1844">
            <v>8445</v>
          </cell>
          <cell r="N1844">
            <v>5439</v>
          </cell>
          <cell r="O1844">
            <v>393</v>
          </cell>
          <cell r="P1844">
            <v>530</v>
          </cell>
          <cell r="Q1844">
            <v>0</v>
          </cell>
          <cell r="R1844">
            <v>530</v>
          </cell>
          <cell r="S1844">
            <v>706</v>
          </cell>
          <cell r="T1844">
            <v>0</v>
          </cell>
          <cell r="U1844">
            <v>706</v>
          </cell>
          <cell r="V1844">
            <v>1058</v>
          </cell>
          <cell r="W1844">
            <v>0</v>
          </cell>
          <cell r="X1844">
            <v>1058</v>
          </cell>
          <cell r="Y1844">
            <v>1058</v>
          </cell>
          <cell r="Z1844">
            <v>0</v>
          </cell>
          <cell r="AA1844">
            <v>1058</v>
          </cell>
          <cell r="AB1844">
            <v>15854086</v>
          </cell>
          <cell r="AC1844" t="str">
            <v>Registro Valido</v>
          </cell>
          <cell r="AD1844">
            <v>530</v>
          </cell>
          <cell r="AE1844">
            <v>706</v>
          </cell>
          <cell r="AF1844">
            <v>1058</v>
          </cell>
          <cell r="AG1844">
            <v>1058</v>
          </cell>
          <cell r="AH1844">
            <v>527</v>
          </cell>
          <cell r="AI1844">
            <v>703</v>
          </cell>
          <cell r="AJ1844">
            <v>1052</v>
          </cell>
          <cell r="AK1844">
            <v>1052</v>
          </cell>
          <cell r="AM1844" t="str">
            <v>ALI_113_SEG_15</v>
          </cell>
          <cell r="AN1844" t="str">
            <v>ALI_113_SEG_15_VAL_15854086</v>
          </cell>
          <cell r="AO1844">
            <v>6</v>
          </cell>
          <cell r="AP1844">
            <v>12618154.400000002</v>
          </cell>
          <cell r="AQ1844" t="b">
            <v>0</v>
          </cell>
          <cell r="AR1844" t="str">
            <v/>
          </cell>
          <cell r="AS1844" t="str">
            <v/>
          </cell>
          <cell r="AT1844" t="str">
            <v>ALI_113_SEG_15_</v>
          </cell>
          <cell r="AU1844">
            <v>1</v>
          </cell>
          <cell r="AV1844" t="str">
            <v>No Seleccionada</v>
          </cell>
        </row>
        <row r="1845">
          <cell r="A1845" t="b">
            <v>0</v>
          </cell>
          <cell r="B1845" t="str">
            <v>5to_Evento_973_V2_UT_Mana_17515422.xlsm</v>
          </cell>
          <cell r="C1845">
            <v>45</v>
          </cell>
          <cell r="D1845">
            <v>2095</v>
          </cell>
          <cell r="E1845" t="str">
            <v>Ut Mana 2020</v>
          </cell>
          <cell r="F1845">
            <v>181</v>
          </cell>
          <cell r="G1845" t="str">
            <v>CEREAL EMPACADO</v>
          </cell>
          <cell r="H1845" t="str">
            <v>45 : Mantecada.</v>
          </cell>
          <cell r="I1845">
            <v>1</v>
          </cell>
          <cell r="J1845" t="str">
            <v>Sitio 1 : CARRERA 127#22G-18 INT 4 - Sitio 2 : SIBERIA KM 7.5 CELTA, LOTE 159 - Sitio 3 : CARRERA 68B #10A-18 - Sitio 4 : CALLE 24F#101B-15 - Sitio 5 : CARRERA 65B#10A-87 - Sitio 6 : AUTO MEDE KM 1,5 P INDUS FLORIDA BOD 23 - Sitio 7 : CARRERA 71 A BIS # 63D-38 -</v>
          </cell>
          <cell r="K1845">
            <v>44835</v>
          </cell>
          <cell r="L1845">
            <v>6195</v>
          </cell>
          <cell r="M1845">
            <v>7886</v>
          </cell>
          <cell r="N1845">
            <v>3724</v>
          </cell>
          <cell r="O1845">
            <v>405</v>
          </cell>
          <cell r="P1845">
            <v>580</v>
          </cell>
          <cell r="Q1845">
            <v>0</v>
          </cell>
          <cell r="R1845">
            <v>580</v>
          </cell>
          <cell r="S1845">
            <v>774</v>
          </cell>
          <cell r="T1845">
            <v>0</v>
          </cell>
          <cell r="U1845">
            <v>774</v>
          </cell>
          <cell r="V1845">
            <v>1159</v>
          </cell>
          <cell r="W1845">
            <v>0</v>
          </cell>
          <cell r="X1845">
            <v>1159</v>
          </cell>
          <cell r="Y1845">
            <v>1159</v>
          </cell>
          <cell r="Z1845">
            <v>0</v>
          </cell>
          <cell r="AA1845">
            <v>1159</v>
          </cell>
          <cell r="AB1845">
            <v>14482375</v>
          </cell>
          <cell r="AC1845" t="str">
            <v>Registro Valido</v>
          </cell>
          <cell r="AD1845">
            <v>580</v>
          </cell>
          <cell r="AE1845">
            <v>774</v>
          </cell>
          <cell r="AF1845">
            <v>1159</v>
          </cell>
          <cell r="AG1845">
            <v>1159</v>
          </cell>
          <cell r="AH1845">
            <v>578</v>
          </cell>
          <cell r="AI1845">
            <v>769</v>
          </cell>
          <cell r="AJ1845">
            <v>1153</v>
          </cell>
          <cell r="AK1845">
            <v>1153</v>
          </cell>
          <cell r="AM1845" t="str">
            <v>ALI_45_SEG_1</v>
          </cell>
          <cell r="AN1845" t="str">
            <v>ALI_45_SEG_1_VAL_14482375</v>
          </cell>
          <cell r="AO1845">
            <v>7</v>
          </cell>
          <cell r="AP1845">
            <v>11524624.800000001</v>
          </cell>
          <cell r="AQ1845" t="b">
            <v>0</v>
          </cell>
          <cell r="AR1845" t="str">
            <v/>
          </cell>
          <cell r="AS1845" t="str">
            <v/>
          </cell>
          <cell r="AT1845" t="str">
            <v>ALI_45_SEG_1_</v>
          </cell>
          <cell r="AU1845">
            <v>1</v>
          </cell>
          <cell r="AV1845" t="str">
            <v>No Seleccionada</v>
          </cell>
        </row>
        <row r="1846">
          <cell r="A1846" t="b">
            <v>0</v>
          </cell>
          <cell r="B1846" t="str">
            <v>5to_Evento_973_V2_UT_Mana_17515422.xlsm</v>
          </cell>
          <cell r="C1846">
            <v>45</v>
          </cell>
          <cell r="D1846">
            <v>2095</v>
          </cell>
          <cell r="E1846" t="str">
            <v>Ut Mana 2020</v>
          </cell>
          <cell r="F1846">
            <v>182</v>
          </cell>
          <cell r="G1846" t="str">
            <v>CEREAL EMPACADO</v>
          </cell>
          <cell r="H1846" t="str">
            <v>45 : Mantecada.</v>
          </cell>
          <cell r="I1846">
            <v>2</v>
          </cell>
          <cell r="J1846" t="str">
            <v>Sitio 1 : CARRERA 127#22G-18 INT 4 - Sitio 2 : SIBERIA KM 7.5 CELTA, LOTE 159 - Sitio 3 : CARRERA 68B #10A-18 - Sitio 4 : CALLE 24F#101B-15 - Sitio 5 : CARRERA 65B#10A-87 - Sitio 6 : AUTO MEDE KM 1,5 P INDUS FLORIDA BOD 23 - Sitio 7 : CARRERA 71 A BIS # 63D-38 -</v>
          </cell>
          <cell r="K1846">
            <v>44835</v>
          </cell>
          <cell r="L1846">
            <v>6335</v>
          </cell>
          <cell r="M1846">
            <v>8064</v>
          </cell>
          <cell r="N1846">
            <v>3808</v>
          </cell>
          <cell r="O1846">
            <v>414</v>
          </cell>
          <cell r="P1846">
            <v>580</v>
          </cell>
          <cell r="Q1846">
            <v>0</v>
          </cell>
          <cell r="R1846">
            <v>580</v>
          </cell>
          <cell r="S1846">
            <v>774</v>
          </cell>
          <cell r="T1846">
            <v>0</v>
          </cell>
          <cell r="U1846">
            <v>774</v>
          </cell>
          <cell r="V1846">
            <v>1159</v>
          </cell>
          <cell r="W1846">
            <v>0</v>
          </cell>
          <cell r="X1846">
            <v>1159</v>
          </cell>
          <cell r="Y1846">
            <v>1159</v>
          </cell>
          <cell r="Z1846">
            <v>0</v>
          </cell>
          <cell r="AA1846">
            <v>1159</v>
          </cell>
          <cell r="AB1846">
            <v>14809134</v>
          </cell>
          <cell r="AC1846" t="str">
            <v>Registro Valido</v>
          </cell>
          <cell r="AD1846">
            <v>580</v>
          </cell>
          <cell r="AE1846">
            <v>774</v>
          </cell>
          <cell r="AF1846">
            <v>1159</v>
          </cell>
          <cell r="AG1846">
            <v>1159</v>
          </cell>
          <cell r="AH1846">
            <v>578</v>
          </cell>
          <cell r="AI1846">
            <v>769</v>
          </cell>
          <cell r="AJ1846">
            <v>1153</v>
          </cell>
          <cell r="AK1846">
            <v>1153</v>
          </cell>
          <cell r="AM1846" t="str">
            <v>ALI_45_SEG_2</v>
          </cell>
          <cell r="AN1846" t="str">
            <v>ALI_45_SEG_2_VAL_14809134</v>
          </cell>
          <cell r="AO1846">
            <v>7</v>
          </cell>
          <cell r="AP1846">
            <v>11784649.6</v>
          </cell>
          <cell r="AQ1846" t="b">
            <v>0</v>
          </cell>
          <cell r="AR1846" t="str">
            <v/>
          </cell>
          <cell r="AS1846" t="str">
            <v/>
          </cell>
          <cell r="AT1846" t="str">
            <v>ALI_45_SEG_2_</v>
          </cell>
          <cell r="AU1846">
            <v>1</v>
          </cell>
          <cell r="AV1846" t="str">
            <v>No Seleccionada</v>
          </cell>
        </row>
        <row r="1847">
          <cell r="A1847" t="b">
            <v>0</v>
          </cell>
          <cell r="B1847" t="str">
            <v>5to_Evento_973_V2_UT_Mana_17515422.xlsm</v>
          </cell>
          <cell r="C1847">
            <v>45</v>
          </cell>
          <cell r="D1847">
            <v>2095</v>
          </cell>
          <cell r="E1847" t="str">
            <v>Ut Mana 2020</v>
          </cell>
          <cell r="F1847">
            <v>183</v>
          </cell>
          <cell r="G1847" t="str">
            <v>CEREAL EMPACADO</v>
          </cell>
          <cell r="H1847" t="str">
            <v>45 : Mantecada.</v>
          </cell>
          <cell r="I1847">
            <v>3</v>
          </cell>
          <cell r="J1847" t="str">
            <v>Sitio 1 : CARRERA 127#22G-18 INT 4 - Sitio 2 : SIBERIA KM 7.5 CELTA, LOTE 159 - Sitio 3 : CARRERA 68B #10A-18 - Sitio 4 : CALLE 24F#101B-15 - Sitio 5 : CARRERA 65B#10A-87 - Sitio 6 : AUTO MEDE KM 1,5 P INDUS FLORIDA BOD 23 - Sitio 7 : CARRERA 71 A BIS # 63D-38 -</v>
          </cell>
          <cell r="K1847">
            <v>44835</v>
          </cell>
          <cell r="L1847">
            <v>6297</v>
          </cell>
          <cell r="M1847">
            <v>8016</v>
          </cell>
          <cell r="N1847">
            <v>3785</v>
          </cell>
          <cell r="O1847">
            <v>411</v>
          </cell>
          <cell r="P1847">
            <v>580</v>
          </cell>
          <cell r="Q1847">
            <v>0</v>
          </cell>
          <cell r="R1847">
            <v>580</v>
          </cell>
          <cell r="S1847">
            <v>774</v>
          </cell>
          <cell r="T1847">
            <v>0</v>
          </cell>
          <cell r="U1847">
            <v>774</v>
          </cell>
          <cell r="V1847">
            <v>1159</v>
          </cell>
          <cell r="W1847">
            <v>0</v>
          </cell>
          <cell r="X1847">
            <v>1159</v>
          </cell>
          <cell r="Y1847">
            <v>1159</v>
          </cell>
          <cell r="Z1847">
            <v>0</v>
          </cell>
          <cell r="AA1847">
            <v>1159</v>
          </cell>
          <cell r="AB1847">
            <v>14719808</v>
          </cell>
          <cell r="AC1847" t="str">
            <v>Registro Valido</v>
          </cell>
          <cell r="AD1847">
            <v>580</v>
          </cell>
          <cell r="AE1847">
            <v>774</v>
          </cell>
          <cell r="AF1847">
            <v>1159</v>
          </cell>
          <cell r="AG1847">
            <v>1159</v>
          </cell>
          <cell r="AH1847">
            <v>578</v>
          </cell>
          <cell r="AI1847">
            <v>769</v>
          </cell>
          <cell r="AJ1847">
            <v>1153</v>
          </cell>
          <cell r="AK1847">
            <v>1153</v>
          </cell>
          <cell r="AM1847" t="str">
            <v>ALI_45_SEG_3</v>
          </cell>
          <cell r="AN1847" t="str">
            <v>ALI_45_SEG_3_VAL_14719808</v>
          </cell>
          <cell r="AO1847">
            <v>7</v>
          </cell>
          <cell r="AP1847">
            <v>11713566.4</v>
          </cell>
          <cell r="AQ1847" t="b">
            <v>0</v>
          </cell>
          <cell r="AR1847" t="str">
            <v/>
          </cell>
          <cell r="AS1847" t="str">
            <v/>
          </cell>
          <cell r="AT1847" t="str">
            <v>ALI_45_SEG_3_</v>
          </cell>
          <cell r="AU1847">
            <v>1</v>
          </cell>
          <cell r="AV1847" t="str">
            <v>No Seleccionada</v>
          </cell>
        </row>
        <row r="1848">
          <cell r="A1848" t="b">
            <v>0</v>
          </cell>
          <cell r="B1848" t="str">
            <v>5to_Evento_973_V2_UT_Mana_17515422.xlsm</v>
          </cell>
          <cell r="C1848">
            <v>45</v>
          </cell>
          <cell r="D1848">
            <v>2095</v>
          </cell>
          <cell r="E1848" t="str">
            <v>Ut Mana 2020</v>
          </cell>
          <cell r="F1848">
            <v>184</v>
          </cell>
          <cell r="G1848" t="str">
            <v>CEREAL EMPACADO</v>
          </cell>
          <cell r="H1848" t="str">
            <v>45 : Mantecada.</v>
          </cell>
          <cell r="I1848">
            <v>4</v>
          </cell>
          <cell r="J1848" t="str">
            <v>Sitio 1 : CARRERA 127#22G-18 INT 4 - Sitio 2 : SIBERIA KM 7.5 CELTA, LOTE 159 - Sitio 3 : CARRERA 68B #10A-18 - Sitio 4 : CALLE 24F#101B-15 - Sitio 5 : CARRERA 65B#10A-87 - Sitio 6 : AUTO MEDE KM 1,5 P INDUS FLORIDA BOD 23 - Sitio 7 : CARRERA 71 A BIS # 63D-38 -</v>
          </cell>
          <cell r="K1848">
            <v>44835</v>
          </cell>
          <cell r="L1848">
            <v>6710</v>
          </cell>
          <cell r="M1848">
            <v>8541</v>
          </cell>
          <cell r="N1848">
            <v>4033</v>
          </cell>
          <cell r="O1848">
            <v>439</v>
          </cell>
          <cell r="P1848">
            <v>580</v>
          </cell>
          <cell r="Q1848">
            <v>0</v>
          </cell>
          <cell r="R1848">
            <v>580</v>
          </cell>
          <cell r="S1848">
            <v>774</v>
          </cell>
          <cell r="T1848">
            <v>0</v>
          </cell>
          <cell r="U1848">
            <v>774</v>
          </cell>
          <cell r="V1848">
            <v>1159</v>
          </cell>
          <cell r="W1848">
            <v>0</v>
          </cell>
          <cell r="X1848">
            <v>1159</v>
          </cell>
          <cell r="Y1848">
            <v>1159</v>
          </cell>
          <cell r="Z1848">
            <v>0</v>
          </cell>
          <cell r="AA1848">
            <v>1159</v>
          </cell>
          <cell r="AB1848">
            <v>15685582</v>
          </cell>
          <cell r="AC1848" t="str">
            <v>Registro Valido</v>
          </cell>
          <cell r="AD1848">
            <v>580</v>
          </cell>
          <cell r="AE1848">
            <v>774</v>
          </cell>
          <cell r="AF1848">
            <v>1159</v>
          </cell>
          <cell r="AG1848">
            <v>1159</v>
          </cell>
          <cell r="AH1848">
            <v>578</v>
          </cell>
          <cell r="AI1848">
            <v>769</v>
          </cell>
          <cell r="AJ1848">
            <v>1153</v>
          </cell>
          <cell r="AK1848">
            <v>1153</v>
          </cell>
          <cell r="AM1848" t="str">
            <v>ALI_45_SEG_4</v>
          </cell>
          <cell r="AN1848" t="str">
            <v>ALI_45_SEG_4_VAL_15685582</v>
          </cell>
          <cell r="AO1848">
            <v>6</v>
          </cell>
          <cell r="AP1848">
            <v>12482100</v>
          </cell>
          <cell r="AQ1848" t="b">
            <v>0</v>
          </cell>
          <cell r="AR1848" t="str">
            <v/>
          </cell>
          <cell r="AS1848" t="str">
            <v/>
          </cell>
          <cell r="AT1848" t="str">
            <v>ALI_45_SEG_4_</v>
          </cell>
          <cell r="AU1848">
            <v>1</v>
          </cell>
          <cell r="AV1848" t="str">
            <v>No Seleccionada</v>
          </cell>
        </row>
        <row r="1849">
          <cell r="A1849" t="b">
            <v>0</v>
          </cell>
          <cell r="B1849" t="str">
            <v>5to_Evento_973_V2_UT_Mana_17515422.xlsm</v>
          </cell>
          <cell r="C1849">
            <v>45</v>
          </cell>
          <cell r="D1849">
            <v>2095</v>
          </cell>
          <cell r="E1849" t="str">
            <v>Ut Mana 2020</v>
          </cell>
          <cell r="F1849">
            <v>185</v>
          </cell>
          <cell r="G1849" t="str">
            <v>CEREAL EMPACADO</v>
          </cell>
          <cell r="H1849" t="str">
            <v>45 : Mantecada.</v>
          </cell>
          <cell r="I1849">
            <v>5</v>
          </cell>
          <cell r="J1849" t="str">
            <v>Sitio 1 : CARRERA 127#22G-18 INT 4 - Sitio 2 : SIBERIA KM 7.5 CELTA, LOTE 159 - Sitio 3 : CARRERA 68B #10A-18 - Sitio 4 : CALLE 24F#101B-15 - Sitio 5 : CARRERA 65B#10A-87 - Sitio 6 : AUTO MEDE KM 1,5 P INDUS FLORIDA BOD 23 - Sitio 7 : CARRERA 71 A BIS # 63D-38 -</v>
          </cell>
          <cell r="K1849">
            <v>44835</v>
          </cell>
          <cell r="L1849">
            <v>6237</v>
          </cell>
          <cell r="M1849">
            <v>7940</v>
          </cell>
          <cell r="N1849">
            <v>3749</v>
          </cell>
          <cell r="O1849">
            <v>407</v>
          </cell>
          <cell r="P1849">
            <v>580</v>
          </cell>
          <cell r="Q1849">
            <v>0</v>
          </cell>
          <cell r="R1849">
            <v>580</v>
          </cell>
          <cell r="S1849">
            <v>774</v>
          </cell>
          <cell r="T1849">
            <v>0</v>
          </cell>
          <cell r="U1849">
            <v>774</v>
          </cell>
          <cell r="V1849">
            <v>1159</v>
          </cell>
          <cell r="W1849">
            <v>0</v>
          </cell>
          <cell r="X1849">
            <v>1159</v>
          </cell>
          <cell r="Y1849">
            <v>1159</v>
          </cell>
          <cell r="Z1849">
            <v>0</v>
          </cell>
          <cell r="AA1849">
            <v>1159</v>
          </cell>
          <cell r="AB1849">
            <v>14579824</v>
          </cell>
          <cell r="AC1849" t="str">
            <v>Registro Valido</v>
          </cell>
          <cell r="AD1849">
            <v>580</v>
          </cell>
          <cell r="AE1849">
            <v>774</v>
          </cell>
          <cell r="AF1849">
            <v>1159</v>
          </cell>
          <cell r="AG1849">
            <v>1159</v>
          </cell>
          <cell r="AH1849">
            <v>578</v>
          </cell>
          <cell r="AI1849">
            <v>769</v>
          </cell>
          <cell r="AJ1849">
            <v>1153</v>
          </cell>
          <cell r="AK1849">
            <v>1153</v>
          </cell>
          <cell r="AM1849" t="str">
            <v>ALI_45_SEG_5</v>
          </cell>
          <cell r="AN1849" t="str">
            <v>ALI_45_SEG_5_VAL_14579824</v>
          </cell>
          <cell r="AO1849">
            <v>6</v>
          </cell>
          <cell r="AP1849">
            <v>11602171.200000001</v>
          </cell>
          <cell r="AQ1849" t="b">
            <v>0</v>
          </cell>
          <cell r="AR1849" t="str">
            <v/>
          </cell>
          <cell r="AS1849" t="str">
            <v/>
          </cell>
          <cell r="AT1849" t="str">
            <v>ALI_45_SEG_5_</v>
          </cell>
          <cell r="AU1849">
            <v>1</v>
          </cell>
          <cell r="AV1849" t="str">
            <v>No Seleccionada</v>
          </cell>
        </row>
        <row r="1850">
          <cell r="A1850" t="b">
            <v>0</v>
          </cell>
          <cell r="B1850" t="str">
            <v>5to_Evento_973_V2_UT_Mana_17515422.xlsm</v>
          </cell>
          <cell r="C1850">
            <v>45</v>
          </cell>
          <cell r="D1850">
            <v>2095</v>
          </cell>
          <cell r="E1850" t="str">
            <v>Ut Mana 2020</v>
          </cell>
          <cell r="F1850">
            <v>186</v>
          </cell>
          <cell r="G1850" t="str">
            <v>CEREAL EMPACADO</v>
          </cell>
          <cell r="H1850" t="str">
            <v>45 : Mantecada.</v>
          </cell>
          <cell r="I1850">
            <v>6</v>
          </cell>
          <cell r="J1850" t="str">
            <v>Sitio 1 : CARRERA 127#22G-18 INT 4 - Sitio 2 : SIBERIA KM 7.5 CELTA, LOTE 159 - Sitio 3 : CARRERA 68B #10A-18 - Sitio 4 : CALLE 24F#101B-15 - Sitio 5 : CARRERA 65B#10A-87 - Sitio 6 : AUTO MEDE KM 1,5 P INDUS FLORIDA BOD 23 - Sitio 7 : CARRERA 71 A BIS # 63D-38 -</v>
          </cell>
          <cell r="K1850">
            <v>44835</v>
          </cell>
          <cell r="L1850">
            <v>6750</v>
          </cell>
          <cell r="M1850">
            <v>8594</v>
          </cell>
          <cell r="N1850">
            <v>4057</v>
          </cell>
          <cell r="O1850">
            <v>441</v>
          </cell>
          <cell r="P1850">
            <v>580</v>
          </cell>
          <cell r="Q1850">
            <v>0</v>
          </cell>
          <cell r="R1850">
            <v>580</v>
          </cell>
          <cell r="S1850">
            <v>774</v>
          </cell>
          <cell r="T1850">
            <v>0</v>
          </cell>
          <cell r="U1850">
            <v>774</v>
          </cell>
          <cell r="V1850">
            <v>1159</v>
          </cell>
          <cell r="W1850">
            <v>0</v>
          </cell>
          <cell r="X1850">
            <v>1159</v>
          </cell>
          <cell r="Y1850">
            <v>1159</v>
          </cell>
          <cell r="Z1850">
            <v>0</v>
          </cell>
          <cell r="AA1850">
            <v>1159</v>
          </cell>
          <cell r="AB1850">
            <v>15779938</v>
          </cell>
          <cell r="AC1850" t="str">
            <v>Registro Valido</v>
          </cell>
          <cell r="AD1850">
            <v>580</v>
          </cell>
          <cell r="AE1850">
            <v>774</v>
          </cell>
          <cell r="AF1850">
            <v>1159</v>
          </cell>
          <cell r="AG1850">
            <v>1159</v>
          </cell>
          <cell r="AH1850">
            <v>578</v>
          </cell>
          <cell r="AI1850">
            <v>769</v>
          </cell>
          <cell r="AJ1850">
            <v>1153</v>
          </cell>
          <cell r="AK1850">
            <v>1153</v>
          </cell>
          <cell r="AM1850" t="str">
            <v>ALI_45_SEG_6</v>
          </cell>
          <cell r="AN1850" t="str">
            <v>ALI_45_SEG_6_VAL_15779938</v>
          </cell>
          <cell r="AO1850">
            <v>6</v>
          </cell>
          <cell r="AP1850">
            <v>12557184.000000002</v>
          </cell>
          <cell r="AQ1850" t="b">
            <v>0</v>
          </cell>
          <cell r="AR1850" t="str">
            <v/>
          </cell>
          <cell r="AS1850" t="str">
            <v/>
          </cell>
          <cell r="AT1850" t="str">
            <v>ALI_45_SEG_6_</v>
          </cell>
          <cell r="AU1850">
            <v>1</v>
          </cell>
          <cell r="AV1850" t="str">
            <v>No Seleccionada</v>
          </cell>
        </row>
        <row r="1851">
          <cell r="A1851" t="b">
            <v>0</v>
          </cell>
          <cell r="B1851" t="str">
            <v>5to_Evento_973_V2_UT_Mana_17515422.xlsm</v>
          </cell>
          <cell r="C1851">
            <v>45</v>
          </cell>
          <cell r="D1851">
            <v>2095</v>
          </cell>
          <cell r="E1851" t="str">
            <v>Ut Mana 2020</v>
          </cell>
          <cell r="F1851">
            <v>187</v>
          </cell>
          <cell r="G1851" t="str">
            <v>CEREAL EMPACADO</v>
          </cell>
          <cell r="H1851" t="str">
            <v>45 : Mantecada.</v>
          </cell>
          <cell r="I1851">
            <v>7</v>
          </cell>
          <cell r="J1851" t="str">
            <v>Sitio 1 : CARRERA 127#22G-18 INT 4 - Sitio 2 : SIBERIA KM 7.5 CELTA, LOTE 159 - Sitio 3 : CARRERA 68B #10A-18 - Sitio 4 : CALLE 24F#101B-15 - Sitio 5 : CARRERA 65B#10A-87 - Sitio 6 : AUTO MEDE KM 1,5 P INDUS FLORIDA BOD 23 - Sitio 7 : CARRERA 71 A BIS # 63D-38 -</v>
          </cell>
          <cell r="K1851">
            <v>44835</v>
          </cell>
          <cell r="L1851">
            <v>6894</v>
          </cell>
          <cell r="M1851">
            <v>8776</v>
          </cell>
          <cell r="N1851">
            <v>4144</v>
          </cell>
          <cell r="O1851">
            <v>450</v>
          </cell>
          <cell r="P1851">
            <v>580</v>
          </cell>
          <cell r="Q1851">
            <v>0</v>
          </cell>
          <cell r="R1851">
            <v>580</v>
          </cell>
          <cell r="S1851">
            <v>774</v>
          </cell>
          <cell r="T1851">
            <v>0</v>
          </cell>
          <cell r="U1851">
            <v>774</v>
          </cell>
          <cell r="V1851">
            <v>1159</v>
          </cell>
          <cell r="W1851">
            <v>0</v>
          </cell>
          <cell r="X1851">
            <v>1159</v>
          </cell>
          <cell r="Y1851">
            <v>1159</v>
          </cell>
          <cell r="Z1851">
            <v>0</v>
          </cell>
          <cell r="AA1851">
            <v>1159</v>
          </cell>
          <cell r="AB1851">
            <v>16115590</v>
          </cell>
          <cell r="AC1851" t="str">
            <v>Registro Valido</v>
          </cell>
          <cell r="AD1851">
            <v>580</v>
          </cell>
          <cell r="AE1851">
            <v>774</v>
          </cell>
          <cell r="AF1851">
            <v>1159</v>
          </cell>
          <cell r="AG1851">
            <v>1159</v>
          </cell>
          <cell r="AH1851">
            <v>578</v>
          </cell>
          <cell r="AI1851">
            <v>769</v>
          </cell>
          <cell r="AJ1851">
            <v>1153</v>
          </cell>
          <cell r="AK1851">
            <v>1153</v>
          </cell>
          <cell r="AM1851" t="str">
            <v>ALI_45_SEG_7</v>
          </cell>
          <cell r="AN1851" t="str">
            <v>ALI_45_SEG_7_VAL_16115590</v>
          </cell>
          <cell r="AO1851">
            <v>6</v>
          </cell>
          <cell r="AP1851">
            <v>12824286.4</v>
          </cell>
          <cell r="AQ1851" t="b">
            <v>0</v>
          </cell>
          <cell r="AR1851" t="str">
            <v/>
          </cell>
          <cell r="AS1851" t="str">
            <v/>
          </cell>
          <cell r="AT1851" t="str">
            <v>ALI_45_SEG_7_</v>
          </cell>
          <cell r="AU1851">
            <v>1</v>
          </cell>
          <cell r="AV1851" t="str">
            <v>No Seleccionada</v>
          </cell>
        </row>
        <row r="1852">
          <cell r="A1852" t="b">
            <v>0</v>
          </cell>
          <cell r="B1852" t="str">
            <v>5to_Evento_973_V2_UT_Mana_17515422.xlsm</v>
          </cell>
          <cell r="C1852">
            <v>45</v>
          </cell>
          <cell r="D1852">
            <v>2095</v>
          </cell>
          <cell r="E1852" t="str">
            <v>Ut Mana 2020</v>
          </cell>
          <cell r="F1852">
            <v>188</v>
          </cell>
          <cell r="G1852" t="str">
            <v>CEREAL EMPACADO</v>
          </cell>
          <cell r="H1852" t="str">
            <v>45 : Mantecada.</v>
          </cell>
          <cell r="I1852">
            <v>8</v>
          </cell>
          <cell r="J1852" t="str">
            <v>Sitio 1 : CARRERA 127#22G-18 INT 4 - Sitio 2 : SIBERIA KM 7.5 CELTA, LOTE 159 - Sitio 3 : CARRERA 68B #10A-18 - Sitio 4 : CALLE 24F#101B-15 - Sitio 5 : CARRERA 65B#10A-87 - Sitio 6 : AUTO MEDE KM 1,5 P INDUS FLORIDA BOD 23 - Sitio 7 : CARRERA 71 A BIS # 63D-38 -</v>
          </cell>
          <cell r="K1852">
            <v>44835</v>
          </cell>
          <cell r="L1852">
            <v>6654</v>
          </cell>
          <cell r="M1852">
            <v>8470</v>
          </cell>
          <cell r="N1852">
            <v>4000</v>
          </cell>
          <cell r="O1852">
            <v>435</v>
          </cell>
          <cell r="P1852">
            <v>580</v>
          </cell>
          <cell r="Q1852">
            <v>0</v>
          </cell>
          <cell r="R1852">
            <v>580</v>
          </cell>
          <cell r="S1852">
            <v>774</v>
          </cell>
          <cell r="T1852">
            <v>0</v>
          </cell>
          <cell r="U1852">
            <v>774</v>
          </cell>
          <cell r="V1852">
            <v>1159</v>
          </cell>
          <cell r="W1852">
            <v>0</v>
          </cell>
          <cell r="X1852">
            <v>1159</v>
          </cell>
          <cell r="Y1852">
            <v>1159</v>
          </cell>
          <cell r="Z1852">
            <v>0</v>
          </cell>
          <cell r="AA1852">
            <v>1159</v>
          </cell>
          <cell r="AB1852">
            <v>15555265</v>
          </cell>
          <cell r="AC1852" t="str">
            <v>Registro Valido</v>
          </cell>
          <cell r="AD1852">
            <v>580</v>
          </cell>
          <cell r="AE1852">
            <v>774</v>
          </cell>
          <cell r="AF1852">
            <v>1159</v>
          </cell>
          <cell r="AG1852">
            <v>1159</v>
          </cell>
          <cell r="AH1852">
            <v>578</v>
          </cell>
          <cell r="AI1852">
            <v>769</v>
          </cell>
          <cell r="AJ1852">
            <v>1153</v>
          </cell>
          <cell r="AK1852">
            <v>1153</v>
          </cell>
          <cell r="AM1852" t="str">
            <v>ALI_45_SEG_8</v>
          </cell>
          <cell r="AN1852" t="str">
            <v>ALI_45_SEG_8_VAL_15555265</v>
          </cell>
          <cell r="AO1852">
            <v>6</v>
          </cell>
          <cell r="AP1852">
            <v>12378397.6</v>
          </cell>
          <cell r="AQ1852" t="b">
            <v>0</v>
          </cell>
          <cell r="AR1852" t="str">
            <v/>
          </cell>
          <cell r="AS1852" t="str">
            <v/>
          </cell>
          <cell r="AT1852" t="str">
            <v>ALI_45_SEG_8_</v>
          </cell>
          <cell r="AU1852">
            <v>1</v>
          </cell>
          <cell r="AV1852" t="str">
            <v>No Seleccionada</v>
          </cell>
        </row>
        <row r="1853">
          <cell r="A1853" t="b">
            <v>0</v>
          </cell>
          <cell r="B1853" t="str">
            <v>5to_Evento_973_V2_UT_Mana_17515422.xlsm</v>
          </cell>
          <cell r="C1853">
            <v>45</v>
          </cell>
          <cell r="D1853">
            <v>2095</v>
          </cell>
          <cell r="E1853" t="str">
            <v>Ut Mana 2020</v>
          </cell>
          <cell r="F1853">
            <v>189</v>
          </cell>
          <cell r="G1853" t="str">
            <v>CEREAL EMPACADO</v>
          </cell>
          <cell r="H1853" t="str">
            <v>45 : Mantecada.</v>
          </cell>
          <cell r="I1853">
            <v>9</v>
          </cell>
          <cell r="J1853" t="str">
            <v>Sitio 1 : CARRERA 127#22G-18 INT 4 - Sitio 2 : SIBERIA KM 7.5 CELTA, LOTE 159 - Sitio 3 : CARRERA 68B #10A-18 - Sitio 4 : CALLE 24F#101B-15 - Sitio 5 : CARRERA 65B#10A-87 - Sitio 6 : AUTO MEDE KM 1,5 P INDUS FLORIDA BOD 23 - Sitio 7 : CARRERA 71 A BIS # 63D-38 -</v>
          </cell>
          <cell r="K1853">
            <v>44835</v>
          </cell>
          <cell r="L1853">
            <v>6724</v>
          </cell>
          <cell r="M1853">
            <v>8560</v>
          </cell>
          <cell r="N1853">
            <v>4041</v>
          </cell>
          <cell r="O1853">
            <v>439</v>
          </cell>
          <cell r="P1853">
            <v>580</v>
          </cell>
          <cell r="Q1853">
            <v>0</v>
          </cell>
          <cell r="R1853">
            <v>580</v>
          </cell>
          <cell r="S1853">
            <v>774</v>
          </cell>
          <cell r="T1853">
            <v>0</v>
          </cell>
          <cell r="U1853">
            <v>774</v>
          </cell>
          <cell r="V1853">
            <v>1159</v>
          </cell>
          <cell r="W1853">
            <v>0</v>
          </cell>
          <cell r="X1853">
            <v>1159</v>
          </cell>
          <cell r="Y1853">
            <v>1159</v>
          </cell>
          <cell r="Z1853">
            <v>0</v>
          </cell>
          <cell r="AA1853">
            <v>1159</v>
          </cell>
          <cell r="AB1853">
            <v>15717680</v>
          </cell>
          <cell r="AC1853" t="str">
            <v>Registro Valido</v>
          </cell>
          <cell r="AD1853">
            <v>580</v>
          </cell>
          <cell r="AE1853">
            <v>774</v>
          </cell>
          <cell r="AF1853">
            <v>1159</v>
          </cell>
          <cell r="AG1853">
            <v>1159</v>
          </cell>
          <cell r="AH1853">
            <v>578</v>
          </cell>
          <cell r="AI1853">
            <v>769</v>
          </cell>
          <cell r="AJ1853">
            <v>1153</v>
          </cell>
          <cell r="AK1853">
            <v>1153</v>
          </cell>
          <cell r="AM1853" t="str">
            <v>ALI_45_SEG_9</v>
          </cell>
          <cell r="AN1853" t="str">
            <v>ALI_45_SEG_9_VAL_15717680</v>
          </cell>
          <cell r="AO1853">
            <v>6</v>
          </cell>
          <cell r="AP1853">
            <v>12507641.6</v>
          </cell>
          <cell r="AQ1853" t="b">
            <v>0</v>
          </cell>
          <cell r="AR1853" t="str">
            <v/>
          </cell>
          <cell r="AS1853" t="str">
            <v/>
          </cell>
          <cell r="AT1853" t="str">
            <v>ALI_45_SEG_9_</v>
          </cell>
          <cell r="AU1853">
            <v>1</v>
          </cell>
          <cell r="AV1853" t="str">
            <v>No Seleccionada</v>
          </cell>
        </row>
        <row r="1854">
          <cell r="A1854" t="b">
            <v>0</v>
          </cell>
          <cell r="B1854" t="str">
            <v>5to_Evento_973_V2_UT_Mana_17515422.xlsm</v>
          </cell>
          <cell r="C1854">
            <v>45</v>
          </cell>
          <cell r="D1854">
            <v>2095</v>
          </cell>
          <cell r="E1854" t="str">
            <v>Ut Mana 2020</v>
          </cell>
          <cell r="F1854">
            <v>190</v>
          </cell>
          <cell r="G1854" t="str">
            <v>CEREAL EMPACADO</v>
          </cell>
          <cell r="H1854" t="str">
            <v>45 : Mantecada.</v>
          </cell>
          <cell r="I1854">
            <v>10</v>
          </cell>
          <cell r="J1854" t="str">
            <v>Sitio 1 : CARRERA 127#22G-18 INT 4 - Sitio 2 : SIBERIA KM 7.5 CELTA, LOTE 159 - Sitio 3 : CARRERA 68B #10A-18 - Sitio 4 : CALLE 24F#101B-15 - Sitio 5 : CARRERA 65B#10A-87 - Sitio 6 : AUTO MEDE KM 1,5 P INDUS FLORIDA BOD 23 - Sitio 7 : CARRERA 71 A BIS # 63D-38 -</v>
          </cell>
          <cell r="K1854">
            <v>44835</v>
          </cell>
          <cell r="L1854">
            <v>6734</v>
          </cell>
          <cell r="M1854">
            <v>8574</v>
          </cell>
          <cell r="N1854">
            <v>4048</v>
          </cell>
          <cell r="O1854">
            <v>440</v>
          </cell>
          <cell r="P1854">
            <v>580</v>
          </cell>
          <cell r="Q1854">
            <v>0</v>
          </cell>
          <cell r="R1854">
            <v>580</v>
          </cell>
          <cell r="S1854">
            <v>774</v>
          </cell>
          <cell r="T1854">
            <v>0</v>
          </cell>
          <cell r="U1854">
            <v>774</v>
          </cell>
          <cell r="V1854">
            <v>1159</v>
          </cell>
          <cell r="W1854">
            <v>0</v>
          </cell>
          <cell r="X1854">
            <v>1159</v>
          </cell>
          <cell r="Y1854">
            <v>1159</v>
          </cell>
          <cell r="Z1854">
            <v>0</v>
          </cell>
          <cell r="AA1854">
            <v>1159</v>
          </cell>
          <cell r="AB1854">
            <v>15743588</v>
          </cell>
          <cell r="AC1854" t="str">
            <v>Registro Valido</v>
          </cell>
          <cell r="AD1854">
            <v>580</v>
          </cell>
          <cell r="AE1854">
            <v>774</v>
          </cell>
          <cell r="AF1854">
            <v>1159</v>
          </cell>
          <cell r="AG1854">
            <v>1159</v>
          </cell>
          <cell r="AH1854">
            <v>578</v>
          </cell>
          <cell r="AI1854">
            <v>769</v>
          </cell>
          <cell r="AJ1854">
            <v>1153</v>
          </cell>
          <cell r="AK1854">
            <v>1153</v>
          </cell>
          <cell r="AM1854" t="str">
            <v>ALI_45_SEG_10</v>
          </cell>
          <cell r="AN1854" t="str">
            <v>ALI_45_SEG_10_VAL_15743588</v>
          </cell>
          <cell r="AO1854">
            <v>5</v>
          </cell>
          <cell r="AP1854">
            <v>12528257.6</v>
          </cell>
          <cell r="AQ1854" t="b">
            <v>0</v>
          </cell>
          <cell r="AR1854" t="str">
            <v/>
          </cell>
          <cell r="AS1854" t="str">
            <v/>
          </cell>
          <cell r="AT1854" t="str">
            <v>ALI_45_SEG_10_</v>
          </cell>
          <cell r="AU1854">
            <v>1</v>
          </cell>
          <cell r="AV1854" t="str">
            <v>No Seleccionada</v>
          </cell>
        </row>
        <row r="1855">
          <cell r="A1855" t="b">
            <v>0</v>
          </cell>
          <cell r="B1855" t="str">
            <v>5to_Evento_973_V2_UT_Mana_17515422.xlsm</v>
          </cell>
          <cell r="C1855">
            <v>45</v>
          </cell>
          <cell r="D1855">
            <v>2095</v>
          </cell>
          <cell r="E1855" t="str">
            <v>Ut Mana 2020</v>
          </cell>
          <cell r="F1855">
            <v>191</v>
          </cell>
          <cell r="G1855" t="str">
            <v>CEREAL EMPACADO</v>
          </cell>
          <cell r="H1855" t="str">
            <v>45 : Mantecada.</v>
          </cell>
          <cell r="I1855">
            <v>11</v>
          </cell>
          <cell r="J1855" t="str">
            <v>Sitio 1 : CARRERA 127#22G-18 INT 4 - Sitio 2 : SIBERIA KM 7.5 CELTA, LOTE 159 - Sitio 3 : CARRERA 68B #10A-18 - Sitio 4 : CALLE 24F#101B-15 - Sitio 5 : CARRERA 65B#10A-87 - Sitio 6 : AUTO MEDE KM 1,5 P INDUS FLORIDA BOD 23 - Sitio 7 : CARRERA 71 A BIS # 63D-38 -</v>
          </cell>
          <cell r="K1855">
            <v>44835</v>
          </cell>
          <cell r="L1855">
            <v>6632</v>
          </cell>
          <cell r="M1855">
            <v>8443</v>
          </cell>
          <cell r="N1855">
            <v>3986</v>
          </cell>
          <cell r="O1855">
            <v>433</v>
          </cell>
          <cell r="P1855">
            <v>580</v>
          </cell>
          <cell r="Q1855">
            <v>0</v>
          </cell>
          <cell r="R1855">
            <v>580</v>
          </cell>
          <cell r="S1855">
            <v>774</v>
          </cell>
          <cell r="T1855">
            <v>0</v>
          </cell>
          <cell r="U1855">
            <v>774</v>
          </cell>
          <cell r="V1855">
            <v>1159</v>
          </cell>
          <cell r="W1855">
            <v>0</v>
          </cell>
          <cell r="X1855">
            <v>1159</v>
          </cell>
          <cell r="Y1855">
            <v>1159</v>
          </cell>
          <cell r="Z1855">
            <v>0</v>
          </cell>
          <cell r="AA1855">
            <v>1159</v>
          </cell>
          <cell r="AB1855">
            <v>15503063</v>
          </cell>
          <cell r="AC1855" t="str">
            <v>Registro Valido</v>
          </cell>
          <cell r="AD1855">
            <v>580</v>
          </cell>
          <cell r="AE1855">
            <v>774</v>
          </cell>
          <cell r="AF1855">
            <v>1159</v>
          </cell>
          <cell r="AG1855">
            <v>1159</v>
          </cell>
          <cell r="AH1855">
            <v>578</v>
          </cell>
          <cell r="AI1855">
            <v>769</v>
          </cell>
          <cell r="AJ1855">
            <v>1153</v>
          </cell>
          <cell r="AK1855">
            <v>1153</v>
          </cell>
          <cell r="AM1855" t="str">
            <v>ALI_45_SEG_11</v>
          </cell>
          <cell r="AN1855" t="str">
            <v>ALI_45_SEG_11_VAL_15503063</v>
          </cell>
          <cell r="AO1855">
            <v>5</v>
          </cell>
          <cell r="AP1855">
            <v>12336856</v>
          </cell>
          <cell r="AQ1855" t="b">
            <v>0</v>
          </cell>
          <cell r="AR1855" t="str">
            <v/>
          </cell>
          <cell r="AS1855" t="str">
            <v/>
          </cell>
          <cell r="AT1855" t="str">
            <v>ALI_45_SEG_11_</v>
          </cell>
          <cell r="AU1855">
            <v>1</v>
          </cell>
          <cell r="AV1855" t="str">
            <v>No Seleccionada</v>
          </cell>
        </row>
        <row r="1856">
          <cell r="A1856" t="str">
            <v>ALI_88_SEG_1</v>
          </cell>
          <cell r="B1856" t="str">
            <v>5to_Evento_973_V2_UT_Mana_17515422.xlsm</v>
          </cell>
          <cell r="C1856">
            <v>88</v>
          </cell>
          <cell r="D1856">
            <v>2095</v>
          </cell>
          <cell r="E1856" t="str">
            <v>Ut Mana 2020</v>
          </cell>
          <cell r="F1856">
            <v>207</v>
          </cell>
          <cell r="G1856" t="str">
            <v>CEREAL EMPACADO</v>
          </cell>
          <cell r="H1856" t="str">
            <v>88 : Galleta de quinua.</v>
          </cell>
          <cell r="I1856">
            <v>1</v>
          </cell>
          <cell r="J1856" t="str">
            <v>Sitio 1 : CARRERA 127#22G-18 INT 4 - Sitio 2 : SIBERIA KM 7.5 CELTA, LOTE 159 - Sitio 3 : CARRERA 68B #10A-18 - Sitio 4 : CALLE 24F#101B-15 - Sitio 5 : CARRERA 65B#10A-87 - Sitio 6 : AUTO MEDE KM 1,5 P INDUS FLORIDA BOD 23 - Sitio 7 : CARRERA 71 A BIS # 63D-38 -</v>
          </cell>
          <cell r="K1856">
            <v>44835</v>
          </cell>
          <cell r="L1856">
            <v>2073</v>
          </cell>
          <cell r="M1856">
            <v>1833</v>
          </cell>
          <cell r="N1856">
            <v>3766</v>
          </cell>
          <cell r="O1856">
            <v>0</v>
          </cell>
          <cell r="P1856">
            <v>480</v>
          </cell>
          <cell r="Q1856">
            <v>0.2</v>
          </cell>
          <cell r="R1856">
            <v>384</v>
          </cell>
          <cell r="S1856">
            <v>480</v>
          </cell>
          <cell r="T1856">
            <v>0.2</v>
          </cell>
          <cell r="U1856">
            <v>384</v>
          </cell>
          <cell r="V1856">
            <v>480</v>
          </cell>
          <cell r="W1856">
            <v>0.2</v>
          </cell>
          <cell r="X1856">
            <v>384</v>
          </cell>
          <cell r="Y1856">
            <v>0</v>
          </cell>
          <cell r="AA1856">
            <v>0</v>
          </cell>
          <cell r="AB1856">
            <v>2946048</v>
          </cell>
          <cell r="AC1856" t="str">
            <v>Registro Valido</v>
          </cell>
          <cell r="AD1856">
            <v>480</v>
          </cell>
          <cell r="AE1856">
            <v>480</v>
          </cell>
          <cell r="AF1856">
            <v>480</v>
          </cell>
          <cell r="AG1856">
            <v>0</v>
          </cell>
          <cell r="AH1856">
            <v>480</v>
          </cell>
          <cell r="AI1856">
            <v>480</v>
          </cell>
          <cell r="AJ1856">
            <v>480</v>
          </cell>
          <cell r="AK1856">
            <v>0</v>
          </cell>
          <cell r="AM1856" t="str">
            <v>ALI_88_SEG_1</v>
          </cell>
          <cell r="AN1856" t="str">
            <v>ALI_88_SEG_1_VAL_2946048</v>
          </cell>
          <cell r="AO1856">
            <v>2</v>
          </cell>
          <cell r="AP1856">
            <v>2946048</v>
          </cell>
          <cell r="AQ1856" t="b">
            <v>1</v>
          </cell>
          <cell r="AR1856" t="str">
            <v/>
          </cell>
          <cell r="AS1856" t="str">
            <v>X</v>
          </cell>
          <cell r="AT1856" t="str">
            <v>ALI_88_SEG_1_X</v>
          </cell>
          <cell r="AU1856">
            <v>1</v>
          </cell>
          <cell r="AV1856" t="str">
            <v>Cotizacion Seleccionada</v>
          </cell>
        </row>
        <row r="1857">
          <cell r="A1857" t="str">
            <v>ALI_88_SEG_2</v>
          </cell>
          <cell r="B1857" t="str">
            <v>5to_Evento_973_V2_UT_Mana_17515422.xlsm</v>
          </cell>
          <cell r="C1857">
            <v>88</v>
          </cell>
          <cell r="D1857">
            <v>2095</v>
          </cell>
          <cell r="E1857" t="str">
            <v>Ut Mana 2020</v>
          </cell>
          <cell r="F1857">
            <v>208</v>
          </cell>
          <cell r="G1857" t="str">
            <v>CEREAL EMPACADO</v>
          </cell>
          <cell r="H1857" t="str">
            <v>88 : Galleta de quinua.</v>
          </cell>
          <cell r="I1857">
            <v>2</v>
          </cell>
          <cell r="J1857" t="str">
            <v>Sitio 1 : CARRERA 127#22G-18 INT 4 - Sitio 2 : SIBERIA KM 7.5 CELTA, LOTE 159 - Sitio 3 : CARRERA 68B #10A-18 - Sitio 4 : CALLE 24F#101B-15 - Sitio 5 : CARRERA 65B#10A-87 - Sitio 6 : AUTO MEDE KM 1,5 P INDUS FLORIDA BOD 23 - Sitio 7 : CARRERA 71 A BIS # 63D-38 -</v>
          </cell>
          <cell r="K1857">
            <v>44835</v>
          </cell>
          <cell r="L1857">
            <v>2121</v>
          </cell>
          <cell r="M1857">
            <v>1875</v>
          </cell>
          <cell r="N1857">
            <v>3851</v>
          </cell>
          <cell r="O1857">
            <v>0</v>
          </cell>
          <cell r="P1857">
            <v>480</v>
          </cell>
          <cell r="Q1857">
            <v>0.2</v>
          </cell>
          <cell r="R1857">
            <v>384</v>
          </cell>
          <cell r="S1857">
            <v>480</v>
          </cell>
          <cell r="T1857">
            <v>0.2</v>
          </cell>
          <cell r="U1857">
            <v>384</v>
          </cell>
          <cell r="V1857">
            <v>480</v>
          </cell>
          <cell r="W1857">
            <v>0.2</v>
          </cell>
          <cell r="X1857">
            <v>384</v>
          </cell>
          <cell r="Y1857">
            <v>0</v>
          </cell>
          <cell r="AA1857">
            <v>0</v>
          </cell>
          <cell r="AB1857">
            <v>3013248</v>
          </cell>
          <cell r="AC1857" t="str">
            <v>Registro Valido</v>
          </cell>
          <cell r="AD1857">
            <v>480</v>
          </cell>
          <cell r="AE1857">
            <v>480</v>
          </cell>
          <cell r="AF1857">
            <v>480</v>
          </cell>
          <cell r="AG1857">
            <v>0</v>
          </cell>
          <cell r="AH1857">
            <v>480</v>
          </cell>
          <cell r="AI1857">
            <v>480</v>
          </cell>
          <cell r="AJ1857">
            <v>480</v>
          </cell>
          <cell r="AK1857">
            <v>0</v>
          </cell>
          <cell r="AM1857" t="str">
            <v>ALI_88_SEG_2</v>
          </cell>
          <cell r="AN1857" t="str">
            <v>ALI_88_SEG_2_VAL_3013248</v>
          </cell>
          <cell r="AO1857">
            <v>2</v>
          </cell>
          <cell r="AP1857">
            <v>3013248</v>
          </cell>
          <cell r="AQ1857" t="b">
            <v>1</v>
          </cell>
          <cell r="AR1857" t="str">
            <v/>
          </cell>
          <cell r="AS1857" t="str">
            <v>X</v>
          </cell>
          <cell r="AT1857" t="str">
            <v>ALI_88_SEG_2_X</v>
          </cell>
          <cell r="AU1857">
            <v>1</v>
          </cell>
          <cell r="AV1857" t="str">
            <v>Cotizacion Seleccionada</v>
          </cell>
        </row>
        <row r="1858">
          <cell r="A1858" t="str">
            <v>ALI_88_SEG_3</v>
          </cell>
          <cell r="B1858" t="str">
            <v>5to_Evento_973_V2_UT_Mana_17515422.xlsm</v>
          </cell>
          <cell r="C1858">
            <v>88</v>
          </cell>
          <cell r="D1858">
            <v>2095</v>
          </cell>
          <cell r="E1858" t="str">
            <v>Ut Mana 2020</v>
          </cell>
          <cell r="F1858">
            <v>209</v>
          </cell>
          <cell r="G1858" t="str">
            <v>CEREAL EMPACADO</v>
          </cell>
          <cell r="H1858" t="str">
            <v>88 : Galleta de quinua.</v>
          </cell>
          <cell r="I1858">
            <v>3</v>
          </cell>
          <cell r="J1858" t="str">
            <v>Sitio 1 : CARRERA 127#22G-18 INT 4 - Sitio 2 : SIBERIA KM 7.5 CELTA, LOTE 159 - Sitio 3 : CARRERA 68B #10A-18 - Sitio 4 : CALLE 24F#101B-15 - Sitio 5 : CARRERA 65B#10A-87 - Sitio 6 : AUTO MEDE KM 1,5 P INDUS FLORIDA BOD 23 - Sitio 7 : CARRERA 71 A BIS # 63D-38 -</v>
          </cell>
          <cell r="K1858">
            <v>44835</v>
          </cell>
          <cell r="L1858">
            <v>2107</v>
          </cell>
          <cell r="M1858">
            <v>1863</v>
          </cell>
          <cell r="N1858">
            <v>3828</v>
          </cell>
          <cell r="O1858">
            <v>0</v>
          </cell>
          <cell r="P1858">
            <v>480</v>
          </cell>
          <cell r="Q1858">
            <v>0.2</v>
          </cell>
          <cell r="R1858">
            <v>384</v>
          </cell>
          <cell r="S1858">
            <v>480</v>
          </cell>
          <cell r="T1858">
            <v>0.2</v>
          </cell>
          <cell r="U1858">
            <v>384</v>
          </cell>
          <cell r="V1858">
            <v>480</v>
          </cell>
          <cell r="W1858">
            <v>0.2</v>
          </cell>
          <cell r="X1858">
            <v>384</v>
          </cell>
          <cell r="Y1858">
            <v>0</v>
          </cell>
          <cell r="AA1858">
            <v>0</v>
          </cell>
          <cell r="AB1858">
            <v>2994432</v>
          </cell>
          <cell r="AC1858" t="str">
            <v>Registro Valido</v>
          </cell>
          <cell r="AD1858">
            <v>480</v>
          </cell>
          <cell r="AE1858">
            <v>480</v>
          </cell>
          <cell r="AF1858">
            <v>480</v>
          </cell>
          <cell r="AG1858">
            <v>0</v>
          </cell>
          <cell r="AH1858">
            <v>480</v>
          </cell>
          <cell r="AI1858">
            <v>480</v>
          </cell>
          <cell r="AJ1858">
            <v>480</v>
          </cell>
          <cell r="AK1858">
            <v>0</v>
          </cell>
          <cell r="AM1858" t="str">
            <v>ALI_88_SEG_3</v>
          </cell>
          <cell r="AN1858" t="str">
            <v>ALI_88_SEG_3_VAL_2994432</v>
          </cell>
          <cell r="AO1858">
            <v>2</v>
          </cell>
          <cell r="AP1858">
            <v>2994432</v>
          </cell>
          <cell r="AQ1858" t="b">
            <v>1</v>
          </cell>
          <cell r="AR1858" t="str">
            <v/>
          </cell>
          <cell r="AS1858" t="str">
            <v>X</v>
          </cell>
          <cell r="AT1858" t="str">
            <v>ALI_88_SEG_3_X</v>
          </cell>
          <cell r="AU1858">
            <v>1</v>
          </cell>
          <cell r="AV1858" t="str">
            <v>Cotizacion Seleccionada</v>
          </cell>
        </row>
        <row r="1859">
          <cell r="A1859" t="str">
            <v>ALI_88_SEG_4</v>
          </cell>
          <cell r="B1859" t="str">
            <v>5to_Evento_973_V2_UT_Mana_17515422.xlsm</v>
          </cell>
          <cell r="C1859">
            <v>88</v>
          </cell>
          <cell r="D1859">
            <v>2095</v>
          </cell>
          <cell r="E1859" t="str">
            <v>Ut Mana 2020</v>
          </cell>
          <cell r="F1859">
            <v>210</v>
          </cell>
          <cell r="G1859" t="str">
            <v>CEREAL EMPACADO</v>
          </cell>
          <cell r="H1859" t="str">
            <v>88 : Galleta de quinua.</v>
          </cell>
          <cell r="I1859">
            <v>4</v>
          </cell>
          <cell r="J1859" t="str">
            <v>Sitio 1 : CARRERA 127#22G-18 INT 4 - Sitio 2 : SIBERIA KM 7.5 CELTA, LOTE 159 - Sitio 3 : CARRERA 68B #10A-18 - Sitio 4 : CALLE 24F#101B-15 - Sitio 5 : CARRERA 65B#10A-87 - Sitio 6 : AUTO MEDE KM 1,5 P INDUS FLORIDA BOD 23 - Sitio 7 : CARRERA 71 A BIS # 63D-38 -</v>
          </cell>
          <cell r="K1859">
            <v>44835</v>
          </cell>
          <cell r="L1859">
            <v>2246</v>
          </cell>
          <cell r="M1859">
            <v>1985</v>
          </cell>
          <cell r="N1859">
            <v>4079</v>
          </cell>
          <cell r="O1859">
            <v>0</v>
          </cell>
          <cell r="P1859">
            <v>480</v>
          </cell>
          <cell r="Q1859">
            <v>0.2</v>
          </cell>
          <cell r="R1859">
            <v>384</v>
          </cell>
          <cell r="S1859">
            <v>480</v>
          </cell>
          <cell r="T1859">
            <v>0.2</v>
          </cell>
          <cell r="U1859">
            <v>384</v>
          </cell>
          <cell r="V1859">
            <v>480</v>
          </cell>
          <cell r="W1859">
            <v>0.2</v>
          </cell>
          <cell r="X1859">
            <v>384</v>
          </cell>
          <cell r="Y1859">
            <v>0</v>
          </cell>
          <cell r="AA1859">
            <v>0</v>
          </cell>
          <cell r="AB1859">
            <v>3191040</v>
          </cell>
          <cell r="AC1859" t="str">
            <v>Registro Valido</v>
          </cell>
          <cell r="AD1859">
            <v>480</v>
          </cell>
          <cell r="AE1859">
            <v>480</v>
          </cell>
          <cell r="AF1859">
            <v>480</v>
          </cell>
          <cell r="AG1859">
            <v>0</v>
          </cell>
          <cell r="AH1859">
            <v>480</v>
          </cell>
          <cell r="AI1859">
            <v>480</v>
          </cell>
          <cell r="AJ1859">
            <v>480</v>
          </cell>
          <cell r="AK1859">
            <v>0</v>
          </cell>
          <cell r="AM1859" t="str">
            <v>ALI_88_SEG_4</v>
          </cell>
          <cell r="AN1859" t="str">
            <v>ALI_88_SEG_4_VAL_3191040</v>
          </cell>
          <cell r="AO1859">
            <v>2</v>
          </cell>
          <cell r="AP1859">
            <v>3191040</v>
          </cell>
          <cell r="AQ1859" t="b">
            <v>1</v>
          </cell>
          <cell r="AR1859" t="str">
            <v/>
          </cell>
          <cell r="AS1859" t="str">
            <v>X</v>
          </cell>
          <cell r="AT1859" t="str">
            <v>ALI_88_SEG_4_X</v>
          </cell>
          <cell r="AU1859">
            <v>1</v>
          </cell>
          <cell r="AV1859" t="str">
            <v>Cotizacion Seleccionada</v>
          </cell>
        </row>
        <row r="1860">
          <cell r="A1860" t="str">
            <v>ALI_88_SEG_5</v>
          </cell>
          <cell r="B1860" t="str">
            <v>5to_Evento_973_V2_UT_Mana_17515422.xlsm</v>
          </cell>
          <cell r="C1860">
            <v>88</v>
          </cell>
          <cell r="D1860">
            <v>2095</v>
          </cell>
          <cell r="E1860" t="str">
            <v>Ut Mana 2020</v>
          </cell>
          <cell r="F1860">
            <v>211</v>
          </cell>
          <cell r="G1860" t="str">
            <v>CEREAL EMPACADO</v>
          </cell>
          <cell r="H1860" t="str">
            <v>88 : Galleta de quinua.</v>
          </cell>
          <cell r="I1860">
            <v>5</v>
          </cell>
          <cell r="J1860" t="str">
            <v>Sitio 1 : CARRERA 127#22G-18 INT 4 - Sitio 2 : SIBERIA KM 7.5 CELTA, LOTE 159 - Sitio 3 : CARRERA 68B #10A-18 - Sitio 4 : CALLE 24F#101B-15 - Sitio 5 : CARRERA 65B#10A-87 - Sitio 6 : AUTO MEDE KM 1,5 P INDUS FLORIDA BOD 23 - Sitio 7 : CARRERA 71 A BIS # 63D-38 -</v>
          </cell>
          <cell r="K1860">
            <v>44835</v>
          </cell>
          <cell r="L1860">
            <v>2088</v>
          </cell>
          <cell r="M1860">
            <v>1846</v>
          </cell>
          <cell r="N1860">
            <v>3792</v>
          </cell>
          <cell r="O1860">
            <v>0</v>
          </cell>
          <cell r="P1860">
            <v>480</v>
          </cell>
          <cell r="Q1860">
            <v>0.2</v>
          </cell>
          <cell r="R1860">
            <v>384</v>
          </cell>
          <cell r="S1860">
            <v>480</v>
          </cell>
          <cell r="T1860">
            <v>0.2</v>
          </cell>
          <cell r="U1860">
            <v>384</v>
          </cell>
          <cell r="V1860">
            <v>480</v>
          </cell>
          <cell r="W1860">
            <v>0.2</v>
          </cell>
          <cell r="X1860">
            <v>384</v>
          </cell>
          <cell r="Y1860">
            <v>0</v>
          </cell>
          <cell r="AA1860">
            <v>0</v>
          </cell>
          <cell r="AB1860">
            <v>2966784</v>
          </cell>
          <cell r="AC1860" t="str">
            <v>Registro Valido</v>
          </cell>
          <cell r="AD1860">
            <v>480</v>
          </cell>
          <cell r="AE1860">
            <v>480</v>
          </cell>
          <cell r="AF1860">
            <v>480</v>
          </cell>
          <cell r="AG1860">
            <v>0</v>
          </cell>
          <cell r="AH1860">
            <v>480</v>
          </cell>
          <cell r="AI1860">
            <v>480</v>
          </cell>
          <cell r="AJ1860">
            <v>480</v>
          </cell>
          <cell r="AK1860">
            <v>0</v>
          </cell>
          <cell r="AM1860" t="str">
            <v>ALI_88_SEG_5</v>
          </cell>
          <cell r="AN1860" t="str">
            <v>ALI_88_SEG_5_VAL_2966784</v>
          </cell>
          <cell r="AO1860">
            <v>2</v>
          </cell>
          <cell r="AP1860">
            <v>2966784</v>
          </cell>
          <cell r="AQ1860" t="b">
            <v>1</v>
          </cell>
          <cell r="AR1860" t="str">
            <v/>
          </cell>
          <cell r="AS1860" t="str">
            <v>X</v>
          </cell>
          <cell r="AT1860" t="str">
            <v>ALI_88_SEG_5_X</v>
          </cell>
          <cell r="AU1860">
            <v>1</v>
          </cell>
          <cell r="AV1860" t="str">
            <v>Cotizacion Seleccionada</v>
          </cell>
        </row>
        <row r="1861">
          <cell r="A1861" t="str">
            <v>ALI_88_SEG_6</v>
          </cell>
          <cell r="B1861" t="str">
            <v>5to_Evento_973_V2_UT_Mana_17515422.xlsm</v>
          </cell>
          <cell r="C1861">
            <v>88</v>
          </cell>
          <cell r="D1861">
            <v>2095</v>
          </cell>
          <cell r="E1861" t="str">
            <v>Ut Mana 2020</v>
          </cell>
          <cell r="F1861">
            <v>212</v>
          </cell>
          <cell r="G1861" t="str">
            <v>CEREAL EMPACADO</v>
          </cell>
          <cell r="H1861" t="str">
            <v>88 : Galleta de quinua.</v>
          </cell>
          <cell r="I1861">
            <v>6</v>
          </cell>
          <cell r="J1861" t="str">
            <v>Sitio 1 : CARRERA 127#22G-18 INT 4 - Sitio 2 : SIBERIA KM 7.5 CELTA, LOTE 159 - Sitio 3 : CARRERA 68B #10A-18 - Sitio 4 : CALLE 24F#101B-15 - Sitio 5 : CARRERA 65B#10A-87 - Sitio 6 : AUTO MEDE KM 1,5 P INDUS FLORIDA BOD 23 - Sitio 7 : CARRERA 71 A BIS # 63D-38 -</v>
          </cell>
          <cell r="K1861">
            <v>44835</v>
          </cell>
          <cell r="L1861">
            <v>2259</v>
          </cell>
          <cell r="M1861">
            <v>1998</v>
          </cell>
          <cell r="N1861">
            <v>4104</v>
          </cell>
          <cell r="O1861">
            <v>0</v>
          </cell>
          <cell r="P1861">
            <v>480</v>
          </cell>
          <cell r="Q1861">
            <v>0.2</v>
          </cell>
          <cell r="R1861">
            <v>384</v>
          </cell>
          <cell r="S1861">
            <v>480</v>
          </cell>
          <cell r="T1861">
            <v>0.2</v>
          </cell>
          <cell r="U1861">
            <v>384</v>
          </cell>
          <cell r="V1861">
            <v>480</v>
          </cell>
          <cell r="W1861">
            <v>0.2</v>
          </cell>
          <cell r="X1861">
            <v>384</v>
          </cell>
          <cell r="Y1861">
            <v>0</v>
          </cell>
          <cell r="AA1861">
            <v>0</v>
          </cell>
          <cell r="AB1861">
            <v>3210624</v>
          </cell>
          <cell r="AC1861" t="str">
            <v>Registro Valido</v>
          </cell>
          <cell r="AD1861">
            <v>480</v>
          </cell>
          <cell r="AE1861">
            <v>480</v>
          </cell>
          <cell r="AF1861">
            <v>480</v>
          </cell>
          <cell r="AG1861">
            <v>0</v>
          </cell>
          <cell r="AH1861">
            <v>480</v>
          </cell>
          <cell r="AI1861">
            <v>480</v>
          </cell>
          <cell r="AJ1861">
            <v>480</v>
          </cell>
          <cell r="AK1861">
            <v>0</v>
          </cell>
          <cell r="AM1861" t="str">
            <v>ALI_88_SEG_6</v>
          </cell>
          <cell r="AN1861" t="str">
            <v>ALI_88_SEG_6_VAL_3210624</v>
          </cell>
          <cell r="AO1861">
            <v>2</v>
          </cell>
          <cell r="AP1861">
            <v>3210624</v>
          </cell>
          <cell r="AQ1861" t="b">
            <v>1</v>
          </cell>
          <cell r="AR1861" t="str">
            <v/>
          </cell>
          <cell r="AS1861" t="str">
            <v>X</v>
          </cell>
          <cell r="AT1861" t="str">
            <v>ALI_88_SEG_6_X</v>
          </cell>
          <cell r="AU1861">
            <v>1</v>
          </cell>
          <cell r="AV1861" t="str">
            <v>Cotizacion Seleccionada</v>
          </cell>
        </row>
        <row r="1862">
          <cell r="A1862" t="str">
            <v>ALI_88_SEG_7</v>
          </cell>
          <cell r="B1862" t="str">
            <v>5to_Evento_973_V2_UT_Mana_17515422.xlsm</v>
          </cell>
          <cell r="C1862">
            <v>88</v>
          </cell>
          <cell r="D1862">
            <v>2095</v>
          </cell>
          <cell r="E1862" t="str">
            <v>Ut Mana 2020</v>
          </cell>
          <cell r="F1862">
            <v>213</v>
          </cell>
          <cell r="G1862" t="str">
            <v>CEREAL EMPACADO</v>
          </cell>
          <cell r="H1862" t="str">
            <v>88 : Galleta de quinua.</v>
          </cell>
          <cell r="I1862">
            <v>7</v>
          </cell>
          <cell r="J1862" t="str">
            <v>Sitio 1 : CARRERA 127#22G-18 INT 4 - Sitio 2 : SIBERIA KM 7.5 CELTA, LOTE 159 - Sitio 3 : CARRERA 68B #10A-18 - Sitio 4 : CALLE 24F#101B-15 - Sitio 5 : CARRERA 65B#10A-87 - Sitio 6 : AUTO MEDE KM 1,5 P INDUS FLORIDA BOD 23 - Sitio 7 : CARRERA 71 A BIS # 63D-38 -</v>
          </cell>
          <cell r="K1862">
            <v>44835</v>
          </cell>
          <cell r="L1862">
            <v>2308</v>
          </cell>
          <cell r="M1862">
            <v>2040</v>
          </cell>
          <cell r="N1862">
            <v>4191</v>
          </cell>
          <cell r="O1862">
            <v>0</v>
          </cell>
          <cell r="P1862">
            <v>480</v>
          </cell>
          <cell r="Q1862">
            <v>0.2</v>
          </cell>
          <cell r="R1862">
            <v>384</v>
          </cell>
          <cell r="S1862">
            <v>480</v>
          </cell>
          <cell r="T1862">
            <v>0.2</v>
          </cell>
          <cell r="U1862">
            <v>384</v>
          </cell>
          <cell r="V1862">
            <v>480</v>
          </cell>
          <cell r="W1862">
            <v>0.2</v>
          </cell>
          <cell r="X1862">
            <v>384</v>
          </cell>
          <cell r="Y1862">
            <v>0</v>
          </cell>
          <cell r="AA1862">
            <v>0</v>
          </cell>
          <cell r="AB1862">
            <v>3278976</v>
          </cell>
          <cell r="AC1862" t="str">
            <v>Registro Valido</v>
          </cell>
          <cell r="AD1862">
            <v>480</v>
          </cell>
          <cell r="AE1862">
            <v>480</v>
          </cell>
          <cell r="AF1862">
            <v>480</v>
          </cell>
          <cell r="AG1862">
            <v>0</v>
          </cell>
          <cell r="AH1862">
            <v>480</v>
          </cell>
          <cell r="AI1862">
            <v>480</v>
          </cell>
          <cell r="AJ1862">
            <v>480</v>
          </cell>
          <cell r="AK1862">
            <v>0</v>
          </cell>
          <cell r="AM1862" t="str">
            <v>ALI_88_SEG_7</v>
          </cell>
          <cell r="AN1862" t="str">
            <v>ALI_88_SEG_7_VAL_3278976</v>
          </cell>
          <cell r="AO1862">
            <v>2</v>
          </cell>
          <cell r="AP1862">
            <v>3278976</v>
          </cell>
          <cell r="AQ1862" t="b">
            <v>1</v>
          </cell>
          <cell r="AR1862" t="str">
            <v/>
          </cell>
          <cell r="AS1862" t="str">
            <v>X</v>
          </cell>
          <cell r="AT1862" t="str">
            <v>ALI_88_SEG_7_X</v>
          </cell>
          <cell r="AU1862">
            <v>1</v>
          </cell>
          <cell r="AV1862" t="str">
            <v>Cotizacion Seleccionada</v>
          </cell>
        </row>
        <row r="1863">
          <cell r="A1863" t="str">
            <v>ALI_88_SEG_8</v>
          </cell>
          <cell r="B1863" t="str">
            <v>5to_Evento_973_V2_UT_Mana_17515422.xlsm</v>
          </cell>
          <cell r="C1863">
            <v>88</v>
          </cell>
          <cell r="D1863">
            <v>2095</v>
          </cell>
          <cell r="E1863" t="str">
            <v>Ut Mana 2020</v>
          </cell>
          <cell r="F1863">
            <v>214</v>
          </cell>
          <cell r="G1863" t="str">
            <v>CEREAL EMPACADO</v>
          </cell>
          <cell r="H1863" t="str">
            <v>88 : Galleta de quinua.</v>
          </cell>
          <cell r="I1863">
            <v>8</v>
          </cell>
          <cell r="J1863" t="str">
            <v>Sitio 1 : CARRERA 127#22G-18 INT 4 - Sitio 2 : SIBERIA KM 7.5 CELTA, LOTE 159 - Sitio 3 : CARRERA 68B #10A-18 - Sitio 4 : CALLE 24F#101B-15 - Sitio 5 : CARRERA 65B#10A-87 - Sitio 6 : AUTO MEDE KM 1,5 P INDUS FLORIDA BOD 23 - Sitio 7 : CARRERA 71 A BIS # 63D-38 -</v>
          </cell>
          <cell r="K1863">
            <v>44835</v>
          </cell>
          <cell r="L1863">
            <v>2227</v>
          </cell>
          <cell r="M1863">
            <v>1970</v>
          </cell>
          <cell r="N1863">
            <v>4045</v>
          </cell>
          <cell r="O1863">
            <v>0</v>
          </cell>
          <cell r="P1863">
            <v>480</v>
          </cell>
          <cell r="Q1863">
            <v>0.2</v>
          </cell>
          <cell r="R1863">
            <v>384</v>
          </cell>
          <cell r="S1863">
            <v>480</v>
          </cell>
          <cell r="T1863">
            <v>0.2</v>
          </cell>
          <cell r="U1863">
            <v>384</v>
          </cell>
          <cell r="V1863">
            <v>480</v>
          </cell>
          <cell r="W1863">
            <v>0.2</v>
          </cell>
          <cell r="X1863">
            <v>384</v>
          </cell>
          <cell r="Y1863">
            <v>0</v>
          </cell>
          <cell r="AA1863">
            <v>0</v>
          </cell>
          <cell r="AB1863">
            <v>3164928</v>
          </cell>
          <cell r="AC1863" t="str">
            <v>Registro Valido</v>
          </cell>
          <cell r="AD1863">
            <v>480</v>
          </cell>
          <cell r="AE1863">
            <v>480</v>
          </cell>
          <cell r="AF1863">
            <v>480</v>
          </cell>
          <cell r="AG1863">
            <v>0</v>
          </cell>
          <cell r="AH1863">
            <v>480</v>
          </cell>
          <cell r="AI1863">
            <v>480</v>
          </cell>
          <cell r="AJ1863">
            <v>480</v>
          </cell>
          <cell r="AK1863">
            <v>0</v>
          </cell>
          <cell r="AM1863" t="str">
            <v>ALI_88_SEG_8</v>
          </cell>
          <cell r="AN1863" t="str">
            <v>ALI_88_SEG_8_VAL_3164928</v>
          </cell>
          <cell r="AO1863">
            <v>2</v>
          </cell>
          <cell r="AP1863">
            <v>3164928</v>
          </cell>
          <cell r="AQ1863" t="b">
            <v>1</v>
          </cell>
          <cell r="AR1863" t="str">
            <v/>
          </cell>
          <cell r="AS1863" t="str">
            <v>X</v>
          </cell>
          <cell r="AT1863" t="str">
            <v>ALI_88_SEG_8_X</v>
          </cell>
          <cell r="AU1863">
            <v>1</v>
          </cell>
          <cell r="AV1863" t="str">
            <v>Cotizacion Seleccionada</v>
          </cell>
        </row>
        <row r="1864">
          <cell r="A1864" t="str">
            <v>ALI_88_SEG_9</v>
          </cell>
          <cell r="B1864" t="str">
            <v>5to_Evento_973_V2_UT_Mana_17515422.xlsm</v>
          </cell>
          <cell r="C1864">
            <v>88</v>
          </cell>
          <cell r="D1864">
            <v>2095</v>
          </cell>
          <cell r="E1864" t="str">
            <v>Ut Mana 2020</v>
          </cell>
          <cell r="F1864">
            <v>215</v>
          </cell>
          <cell r="G1864" t="str">
            <v>CEREAL EMPACADO</v>
          </cell>
          <cell r="H1864" t="str">
            <v>88 : Galleta de quinua.</v>
          </cell>
          <cell r="I1864">
            <v>9</v>
          </cell>
          <cell r="J1864" t="str">
            <v>Sitio 1 : CARRERA 127#22G-18 INT 4 - Sitio 2 : SIBERIA KM 7.5 CELTA, LOTE 159 - Sitio 3 : CARRERA 68B #10A-18 - Sitio 4 : CALLE 24F#101B-15 - Sitio 5 : CARRERA 65B#10A-87 - Sitio 6 : AUTO MEDE KM 1,5 P INDUS FLORIDA BOD 23 - Sitio 7 : CARRERA 71 A BIS # 63D-38 -</v>
          </cell>
          <cell r="K1864">
            <v>44835</v>
          </cell>
          <cell r="L1864">
            <v>2250</v>
          </cell>
          <cell r="M1864">
            <v>1991</v>
          </cell>
          <cell r="N1864">
            <v>4088</v>
          </cell>
          <cell r="O1864">
            <v>0</v>
          </cell>
          <cell r="P1864">
            <v>480</v>
          </cell>
          <cell r="Q1864">
            <v>0.2</v>
          </cell>
          <cell r="R1864">
            <v>384</v>
          </cell>
          <cell r="S1864">
            <v>480</v>
          </cell>
          <cell r="T1864">
            <v>0.2</v>
          </cell>
          <cell r="U1864">
            <v>384</v>
          </cell>
          <cell r="V1864">
            <v>480</v>
          </cell>
          <cell r="W1864">
            <v>0.2</v>
          </cell>
          <cell r="X1864">
            <v>384</v>
          </cell>
          <cell r="Y1864">
            <v>0</v>
          </cell>
          <cell r="AA1864">
            <v>0</v>
          </cell>
          <cell r="AB1864">
            <v>3198336</v>
          </cell>
          <cell r="AC1864" t="str">
            <v>Registro Valido</v>
          </cell>
          <cell r="AD1864">
            <v>480</v>
          </cell>
          <cell r="AE1864">
            <v>480</v>
          </cell>
          <cell r="AF1864">
            <v>480</v>
          </cell>
          <cell r="AG1864">
            <v>0</v>
          </cell>
          <cell r="AH1864">
            <v>480</v>
          </cell>
          <cell r="AI1864">
            <v>480</v>
          </cell>
          <cell r="AJ1864">
            <v>480</v>
          </cell>
          <cell r="AK1864">
            <v>0</v>
          </cell>
          <cell r="AM1864" t="str">
            <v>ALI_88_SEG_9</v>
          </cell>
          <cell r="AN1864" t="str">
            <v>ALI_88_SEG_9_VAL_3198336</v>
          </cell>
          <cell r="AO1864">
            <v>2</v>
          </cell>
          <cell r="AP1864">
            <v>3198336</v>
          </cell>
          <cell r="AQ1864" t="b">
            <v>1</v>
          </cell>
          <cell r="AR1864" t="str">
            <v/>
          </cell>
          <cell r="AS1864" t="str">
            <v>X</v>
          </cell>
          <cell r="AT1864" t="str">
            <v>ALI_88_SEG_9_X</v>
          </cell>
          <cell r="AU1864">
            <v>1</v>
          </cell>
          <cell r="AV1864" t="str">
            <v>Cotizacion Seleccionada</v>
          </cell>
        </row>
        <row r="1865">
          <cell r="A1865" t="str">
            <v>ALI_88_SEG_10</v>
          </cell>
          <cell r="B1865" t="str">
            <v>5to_Evento_973_V2_UT_Mana_17515422.xlsm</v>
          </cell>
          <cell r="C1865">
            <v>88</v>
          </cell>
          <cell r="D1865">
            <v>2095</v>
          </cell>
          <cell r="E1865" t="str">
            <v>Ut Mana 2020</v>
          </cell>
          <cell r="F1865">
            <v>216</v>
          </cell>
          <cell r="G1865" t="str">
            <v>CEREAL EMPACADO</v>
          </cell>
          <cell r="H1865" t="str">
            <v>88 : Galleta de quinua.</v>
          </cell>
          <cell r="I1865">
            <v>10</v>
          </cell>
          <cell r="J1865" t="str">
            <v>Sitio 1 : CARRERA 127#22G-18 INT 4 - Sitio 2 : SIBERIA KM 7.5 CELTA, LOTE 159 - Sitio 3 : CARRERA 68B #10A-18 - Sitio 4 : CALLE 24F#101B-15 - Sitio 5 : CARRERA 65B#10A-87 - Sitio 6 : AUTO MEDE KM 1,5 P INDUS FLORIDA BOD 23 - Sitio 7 : CARRERA 71 A BIS # 63D-38 -</v>
          </cell>
          <cell r="K1865">
            <v>44835</v>
          </cell>
          <cell r="L1865">
            <v>2253</v>
          </cell>
          <cell r="M1865">
            <v>1993</v>
          </cell>
          <cell r="N1865">
            <v>4094</v>
          </cell>
          <cell r="O1865">
            <v>0</v>
          </cell>
          <cell r="P1865">
            <v>480</v>
          </cell>
          <cell r="Q1865">
            <v>0.2</v>
          </cell>
          <cell r="R1865">
            <v>384</v>
          </cell>
          <cell r="S1865">
            <v>480</v>
          </cell>
          <cell r="T1865">
            <v>0.2</v>
          </cell>
          <cell r="U1865">
            <v>384</v>
          </cell>
          <cell r="V1865">
            <v>480</v>
          </cell>
          <cell r="W1865">
            <v>0.2</v>
          </cell>
          <cell r="X1865">
            <v>384</v>
          </cell>
          <cell r="Y1865">
            <v>0</v>
          </cell>
          <cell r="AA1865">
            <v>0</v>
          </cell>
          <cell r="AB1865">
            <v>3202560</v>
          </cell>
          <cell r="AC1865" t="str">
            <v>Registro Valido</v>
          </cell>
          <cell r="AD1865">
            <v>480</v>
          </cell>
          <cell r="AE1865">
            <v>480</v>
          </cell>
          <cell r="AF1865">
            <v>480</v>
          </cell>
          <cell r="AG1865">
            <v>0</v>
          </cell>
          <cell r="AH1865">
            <v>480</v>
          </cell>
          <cell r="AI1865">
            <v>480</v>
          </cell>
          <cell r="AJ1865">
            <v>480</v>
          </cell>
          <cell r="AK1865">
            <v>0</v>
          </cell>
          <cell r="AM1865" t="str">
            <v>ALI_88_SEG_10</v>
          </cell>
          <cell r="AN1865" t="str">
            <v>ALI_88_SEG_10_VAL_3202560</v>
          </cell>
          <cell r="AO1865">
            <v>2</v>
          </cell>
          <cell r="AP1865">
            <v>3202560</v>
          </cell>
          <cell r="AQ1865" t="b">
            <v>1</v>
          </cell>
          <cell r="AR1865" t="str">
            <v/>
          </cell>
          <cell r="AS1865" t="str">
            <v>X</v>
          </cell>
          <cell r="AT1865" t="str">
            <v>ALI_88_SEG_10_X</v>
          </cell>
          <cell r="AU1865">
            <v>1</v>
          </cell>
          <cell r="AV1865" t="str">
            <v>Cotizacion Seleccionada</v>
          </cell>
        </row>
        <row r="1866">
          <cell r="A1866" t="str">
            <v>ALI_88_SEG_11</v>
          </cell>
          <cell r="B1866" t="str">
            <v>5to_Evento_973_V2_UT_Mana_17515422.xlsm</v>
          </cell>
          <cell r="C1866">
            <v>88</v>
          </cell>
          <cell r="D1866">
            <v>2095</v>
          </cell>
          <cell r="E1866" t="str">
            <v>Ut Mana 2020</v>
          </cell>
          <cell r="F1866">
            <v>217</v>
          </cell>
          <cell r="G1866" t="str">
            <v>CEREAL EMPACADO</v>
          </cell>
          <cell r="H1866" t="str">
            <v>88 : Galleta de quinua.</v>
          </cell>
          <cell r="I1866">
            <v>11</v>
          </cell>
          <cell r="J1866" t="str">
            <v>Sitio 1 : CARRERA 127#22G-18 INT 4 - Sitio 2 : SIBERIA KM 7.5 CELTA, LOTE 159 - Sitio 3 : CARRERA 68B #10A-18 - Sitio 4 : CALLE 24F#101B-15 - Sitio 5 : CARRERA 65B#10A-87 - Sitio 6 : AUTO MEDE KM 1,5 P INDUS FLORIDA BOD 23 - Sitio 7 : CARRERA 71 A BIS # 63D-38 -</v>
          </cell>
          <cell r="K1866">
            <v>44835</v>
          </cell>
          <cell r="L1866">
            <v>2219</v>
          </cell>
          <cell r="M1866">
            <v>1963</v>
          </cell>
          <cell r="N1866">
            <v>4033</v>
          </cell>
          <cell r="O1866">
            <v>0</v>
          </cell>
          <cell r="P1866">
            <v>480</v>
          </cell>
          <cell r="Q1866">
            <v>0.2</v>
          </cell>
          <cell r="R1866">
            <v>384</v>
          </cell>
          <cell r="S1866">
            <v>480</v>
          </cell>
          <cell r="T1866">
            <v>0.2</v>
          </cell>
          <cell r="U1866">
            <v>384</v>
          </cell>
          <cell r="V1866">
            <v>480</v>
          </cell>
          <cell r="W1866">
            <v>0.2</v>
          </cell>
          <cell r="X1866">
            <v>384</v>
          </cell>
          <cell r="Y1866">
            <v>0</v>
          </cell>
          <cell r="AA1866">
            <v>0</v>
          </cell>
          <cell r="AB1866">
            <v>3154560</v>
          </cell>
          <cell r="AC1866" t="str">
            <v>Registro Valido</v>
          </cell>
          <cell r="AD1866">
            <v>480</v>
          </cell>
          <cell r="AE1866">
            <v>480</v>
          </cell>
          <cell r="AF1866">
            <v>480</v>
          </cell>
          <cell r="AG1866">
            <v>0</v>
          </cell>
          <cell r="AH1866">
            <v>480</v>
          </cell>
          <cell r="AI1866">
            <v>480</v>
          </cell>
          <cell r="AJ1866">
            <v>480</v>
          </cell>
          <cell r="AK1866">
            <v>0</v>
          </cell>
          <cell r="AM1866" t="str">
            <v>ALI_88_SEG_11</v>
          </cell>
          <cell r="AN1866" t="str">
            <v>ALI_88_SEG_11_VAL_3154560</v>
          </cell>
          <cell r="AO1866">
            <v>2</v>
          </cell>
          <cell r="AP1866">
            <v>3154560</v>
          </cell>
          <cell r="AQ1866" t="b">
            <v>1</v>
          </cell>
          <cell r="AR1866" t="str">
            <v/>
          </cell>
          <cell r="AS1866" t="str">
            <v>X</v>
          </cell>
          <cell r="AT1866" t="str">
            <v>ALI_88_SEG_11_X</v>
          </cell>
          <cell r="AU1866">
            <v>1</v>
          </cell>
          <cell r="AV1866" t="str">
            <v>Cotizacion Seleccionada</v>
          </cell>
        </row>
        <row r="1867">
          <cell r="A1867" t="str">
            <v>ALI_88_SEG_12</v>
          </cell>
          <cell r="B1867" t="str">
            <v>5to_Evento_973_V2_UT_Mana_17515422.xlsm</v>
          </cell>
          <cell r="C1867">
            <v>88</v>
          </cell>
          <cell r="D1867">
            <v>2095</v>
          </cell>
          <cell r="E1867" t="str">
            <v>Ut Mana 2020</v>
          </cell>
          <cell r="F1867">
            <v>218</v>
          </cell>
          <cell r="G1867" t="str">
            <v>CEREAL EMPACADO</v>
          </cell>
          <cell r="H1867" t="str">
            <v>88 : Galleta de quinua.</v>
          </cell>
          <cell r="I1867">
            <v>12</v>
          </cell>
          <cell r="J1867" t="str">
            <v>Sitio 1 : CARRERA 127#22G-18 INT 4 - Sitio 2 : SIBERIA KM 7.5 CELTA, LOTE 159 - Sitio 3 : CARRERA 68B #10A-18 - Sitio 4 : CALLE 24F#101B-15 - Sitio 5 : CARRERA 65B#10A-87 - Sitio 6 : AUTO MEDE KM 1,5 P INDUS FLORIDA BOD 23 - Sitio 7 : CARRERA 71 A BIS # 63D-38 -</v>
          </cell>
          <cell r="K1867">
            <v>44835</v>
          </cell>
          <cell r="L1867">
            <v>2013</v>
          </cell>
          <cell r="M1867">
            <v>1781</v>
          </cell>
          <cell r="N1867">
            <v>3658</v>
          </cell>
          <cell r="O1867">
            <v>0</v>
          </cell>
          <cell r="P1867">
            <v>480</v>
          </cell>
          <cell r="Q1867">
            <v>0.2</v>
          </cell>
          <cell r="R1867">
            <v>384</v>
          </cell>
          <cell r="S1867">
            <v>480</v>
          </cell>
          <cell r="T1867">
            <v>0.2</v>
          </cell>
          <cell r="U1867">
            <v>384</v>
          </cell>
          <cell r="V1867">
            <v>480</v>
          </cell>
          <cell r="W1867">
            <v>0.2</v>
          </cell>
          <cell r="X1867">
            <v>384</v>
          </cell>
          <cell r="Y1867">
            <v>0</v>
          </cell>
          <cell r="AA1867">
            <v>0</v>
          </cell>
          <cell r="AB1867">
            <v>2861568</v>
          </cell>
          <cell r="AC1867" t="str">
            <v>Registro Valido</v>
          </cell>
          <cell r="AD1867">
            <v>480</v>
          </cell>
          <cell r="AE1867">
            <v>480</v>
          </cell>
          <cell r="AF1867">
            <v>480</v>
          </cell>
          <cell r="AG1867">
            <v>0</v>
          </cell>
          <cell r="AH1867">
            <v>480</v>
          </cell>
          <cell r="AI1867">
            <v>480</v>
          </cell>
          <cell r="AJ1867">
            <v>480</v>
          </cell>
          <cell r="AK1867">
            <v>0</v>
          </cell>
          <cell r="AM1867" t="str">
            <v>ALI_88_SEG_12</v>
          </cell>
          <cell r="AN1867" t="str">
            <v>ALI_88_SEG_12_VAL_2861568</v>
          </cell>
          <cell r="AO1867">
            <v>2</v>
          </cell>
          <cell r="AP1867">
            <v>2861568</v>
          </cell>
          <cell r="AQ1867" t="b">
            <v>1</v>
          </cell>
          <cell r="AR1867" t="str">
            <v/>
          </cell>
          <cell r="AS1867" t="str">
            <v>X</v>
          </cell>
          <cell r="AT1867" t="str">
            <v>ALI_88_SEG_12_X</v>
          </cell>
          <cell r="AU1867">
            <v>1</v>
          </cell>
          <cell r="AV1867" t="str">
            <v>Cotizacion Seleccionada</v>
          </cell>
        </row>
        <row r="1868">
          <cell r="A1868" t="str">
            <v>ALI_88_SEG_13</v>
          </cell>
          <cell r="B1868" t="str">
            <v>5to_Evento_973_V2_UT_Mana_17515422.xlsm</v>
          </cell>
          <cell r="C1868">
            <v>88</v>
          </cell>
          <cell r="D1868">
            <v>2095</v>
          </cell>
          <cell r="E1868" t="str">
            <v>Ut Mana 2020</v>
          </cell>
          <cell r="F1868">
            <v>219</v>
          </cell>
          <cell r="G1868" t="str">
            <v>CEREAL EMPACADO</v>
          </cell>
          <cell r="H1868" t="str">
            <v>88 : Galleta de quinua.</v>
          </cell>
          <cell r="I1868">
            <v>13</v>
          </cell>
          <cell r="J1868" t="str">
            <v>Sitio 1 : CARRERA 127#22G-18 INT 4 - Sitio 2 : SIBERIA KM 7.5 CELTA, LOTE 159 - Sitio 3 : CARRERA 68B #10A-18 - Sitio 4 : CALLE 24F#101B-15 - Sitio 5 : CARRERA 65B#10A-87 - Sitio 6 : AUTO MEDE KM 1,5 P INDUS FLORIDA BOD 23 - Sitio 7 : CARRERA 71 A BIS # 63D-38 -</v>
          </cell>
          <cell r="K1868">
            <v>44835</v>
          </cell>
          <cell r="L1868">
            <v>2138</v>
          </cell>
          <cell r="M1868">
            <v>1891</v>
          </cell>
          <cell r="N1868">
            <v>3885</v>
          </cell>
          <cell r="O1868">
            <v>0</v>
          </cell>
          <cell r="P1868">
            <v>480</v>
          </cell>
          <cell r="Q1868">
            <v>0.2</v>
          </cell>
          <cell r="R1868">
            <v>384</v>
          </cell>
          <cell r="S1868">
            <v>480</v>
          </cell>
          <cell r="T1868">
            <v>0.2</v>
          </cell>
          <cell r="U1868">
            <v>384</v>
          </cell>
          <cell r="V1868">
            <v>480</v>
          </cell>
          <cell r="W1868">
            <v>0.2</v>
          </cell>
          <cell r="X1868">
            <v>384</v>
          </cell>
          <cell r="Y1868">
            <v>0</v>
          </cell>
          <cell r="AA1868">
            <v>0</v>
          </cell>
          <cell r="AB1868">
            <v>3038976</v>
          </cell>
          <cell r="AC1868" t="str">
            <v>Registro Valido</v>
          </cell>
          <cell r="AD1868">
            <v>480</v>
          </cell>
          <cell r="AE1868">
            <v>480</v>
          </cell>
          <cell r="AF1868">
            <v>480</v>
          </cell>
          <cell r="AG1868">
            <v>0</v>
          </cell>
          <cell r="AH1868">
            <v>480</v>
          </cell>
          <cell r="AI1868">
            <v>480</v>
          </cell>
          <cell r="AJ1868">
            <v>480</v>
          </cell>
          <cell r="AK1868">
            <v>0</v>
          </cell>
          <cell r="AM1868" t="str">
            <v>ALI_88_SEG_13</v>
          </cell>
          <cell r="AN1868" t="str">
            <v>ALI_88_SEG_13_VAL_3038976</v>
          </cell>
          <cell r="AO1868">
            <v>2</v>
          </cell>
          <cell r="AP1868">
            <v>3038976</v>
          </cell>
          <cell r="AQ1868" t="b">
            <v>1</v>
          </cell>
          <cell r="AR1868" t="str">
            <v/>
          </cell>
          <cell r="AS1868" t="str">
            <v>X</v>
          </cell>
          <cell r="AT1868" t="str">
            <v>ALI_88_SEG_13_X</v>
          </cell>
          <cell r="AU1868">
            <v>1</v>
          </cell>
          <cell r="AV1868" t="str">
            <v>Cotizacion Seleccionada</v>
          </cell>
        </row>
        <row r="1869">
          <cell r="A1869" t="str">
            <v>ALI_88_SEG_14</v>
          </cell>
          <cell r="B1869" t="str">
            <v>5to_Evento_973_V2_UT_Mana_17515422.xlsm</v>
          </cell>
          <cell r="C1869">
            <v>88</v>
          </cell>
          <cell r="D1869">
            <v>2095</v>
          </cell>
          <cell r="E1869" t="str">
            <v>Ut Mana 2020</v>
          </cell>
          <cell r="F1869">
            <v>220</v>
          </cell>
          <cell r="G1869" t="str">
            <v>CEREAL EMPACADO</v>
          </cell>
          <cell r="H1869" t="str">
            <v>88 : Galleta de quinua.</v>
          </cell>
          <cell r="I1869">
            <v>14</v>
          </cell>
          <cell r="J1869" t="str">
            <v>Sitio 1 : CARRERA 127#22G-18 INT 4 - Sitio 2 : SIBERIA KM 7.5 CELTA, LOTE 159 - Sitio 3 : CARRERA 68B #10A-18 - Sitio 4 : CALLE 24F#101B-15 - Sitio 5 : CARRERA 65B#10A-87 - Sitio 6 : AUTO MEDE KM 1,5 P INDUS FLORIDA BOD 23 - Sitio 7 : CARRERA 71 A BIS # 63D-38 -</v>
          </cell>
          <cell r="K1869">
            <v>44835</v>
          </cell>
          <cell r="L1869">
            <v>2119</v>
          </cell>
          <cell r="M1869">
            <v>1875</v>
          </cell>
          <cell r="N1869">
            <v>3849</v>
          </cell>
          <cell r="O1869">
            <v>0</v>
          </cell>
          <cell r="P1869">
            <v>480</v>
          </cell>
          <cell r="Q1869">
            <v>0.2</v>
          </cell>
          <cell r="R1869">
            <v>384</v>
          </cell>
          <cell r="S1869">
            <v>480</v>
          </cell>
          <cell r="T1869">
            <v>0.2</v>
          </cell>
          <cell r="U1869">
            <v>384</v>
          </cell>
          <cell r="V1869">
            <v>480</v>
          </cell>
          <cell r="W1869">
            <v>0.2</v>
          </cell>
          <cell r="X1869">
            <v>384</v>
          </cell>
          <cell r="Y1869">
            <v>0</v>
          </cell>
          <cell r="AA1869">
            <v>0</v>
          </cell>
          <cell r="AB1869">
            <v>3011712</v>
          </cell>
          <cell r="AC1869" t="str">
            <v>Registro Valido</v>
          </cell>
          <cell r="AD1869">
            <v>480</v>
          </cell>
          <cell r="AE1869">
            <v>480</v>
          </cell>
          <cell r="AF1869">
            <v>480</v>
          </cell>
          <cell r="AG1869">
            <v>0</v>
          </cell>
          <cell r="AH1869">
            <v>480</v>
          </cell>
          <cell r="AI1869">
            <v>480</v>
          </cell>
          <cell r="AJ1869">
            <v>480</v>
          </cell>
          <cell r="AK1869">
            <v>0</v>
          </cell>
          <cell r="AM1869" t="str">
            <v>ALI_88_SEG_14</v>
          </cell>
          <cell r="AN1869" t="str">
            <v>ALI_88_SEG_14_VAL_3011712</v>
          </cell>
          <cell r="AO1869">
            <v>2</v>
          </cell>
          <cell r="AP1869">
            <v>3011712</v>
          </cell>
          <cell r="AQ1869" t="b">
            <v>1</v>
          </cell>
          <cell r="AR1869" t="str">
            <v/>
          </cell>
          <cell r="AS1869" t="str">
            <v>X</v>
          </cell>
          <cell r="AT1869" t="str">
            <v>ALI_88_SEG_14_X</v>
          </cell>
          <cell r="AU1869">
            <v>1</v>
          </cell>
          <cell r="AV1869" t="str">
            <v>Cotizacion Seleccionada</v>
          </cell>
        </row>
        <row r="1870">
          <cell r="A1870" t="str">
            <v>ALI_88_SEG_15</v>
          </cell>
          <cell r="B1870" t="str">
            <v>5to_Evento_973_V2_UT_Mana_17515422.xlsm</v>
          </cell>
          <cell r="C1870">
            <v>88</v>
          </cell>
          <cell r="D1870">
            <v>2095</v>
          </cell>
          <cell r="E1870" t="str">
            <v>Ut Mana 2020</v>
          </cell>
          <cell r="F1870">
            <v>221</v>
          </cell>
          <cell r="G1870" t="str">
            <v>CEREAL EMPACADO</v>
          </cell>
          <cell r="H1870" t="str">
            <v>88 : Galleta de quinua.</v>
          </cell>
          <cell r="I1870">
            <v>15</v>
          </cell>
          <cell r="J1870" t="str">
            <v>Sitio 1 : CARRERA 127#22G-18 INT 4 - Sitio 2 : SIBERIA KM 7.5 CELTA, LOTE 159 - Sitio 3 : CARRERA 68B #10A-18 - Sitio 4 : CALLE 24F#101B-15 - Sitio 5 : CARRERA 65B#10A-87 - Sitio 6 : AUTO MEDE KM 1,5 P INDUS FLORIDA BOD 23 - Sitio 7 : CARRERA 71 A BIS # 63D-38 -</v>
          </cell>
          <cell r="K1870">
            <v>44835</v>
          </cell>
          <cell r="L1870">
            <v>2003</v>
          </cell>
          <cell r="M1870">
            <v>1769</v>
          </cell>
          <cell r="N1870">
            <v>3640</v>
          </cell>
          <cell r="O1870">
            <v>0</v>
          </cell>
          <cell r="P1870">
            <v>480</v>
          </cell>
          <cell r="Q1870">
            <v>0.2</v>
          </cell>
          <cell r="R1870">
            <v>384</v>
          </cell>
          <cell r="S1870">
            <v>480</v>
          </cell>
          <cell r="T1870">
            <v>0.2</v>
          </cell>
          <cell r="U1870">
            <v>384</v>
          </cell>
          <cell r="V1870">
            <v>480</v>
          </cell>
          <cell r="W1870">
            <v>0.2</v>
          </cell>
          <cell r="X1870">
            <v>384</v>
          </cell>
          <cell r="Y1870">
            <v>0</v>
          </cell>
          <cell r="AA1870">
            <v>0</v>
          </cell>
          <cell r="AB1870">
            <v>2846208</v>
          </cell>
          <cell r="AC1870" t="str">
            <v>Registro Valido</v>
          </cell>
          <cell r="AD1870">
            <v>480</v>
          </cell>
          <cell r="AE1870">
            <v>480</v>
          </cell>
          <cell r="AF1870">
            <v>480</v>
          </cell>
          <cell r="AG1870">
            <v>0</v>
          </cell>
          <cell r="AH1870">
            <v>480</v>
          </cell>
          <cell r="AI1870">
            <v>480</v>
          </cell>
          <cell r="AJ1870">
            <v>480</v>
          </cell>
          <cell r="AK1870">
            <v>0</v>
          </cell>
          <cell r="AM1870" t="str">
            <v>ALI_88_SEG_15</v>
          </cell>
          <cell r="AN1870" t="str">
            <v>ALI_88_SEG_15_VAL_2846208</v>
          </cell>
          <cell r="AO1870">
            <v>2</v>
          </cell>
          <cell r="AP1870">
            <v>2846208</v>
          </cell>
          <cell r="AQ1870" t="b">
            <v>1</v>
          </cell>
          <cell r="AR1870" t="str">
            <v/>
          </cell>
          <cell r="AS1870" t="str">
            <v>X</v>
          </cell>
          <cell r="AT1870" t="str">
            <v>ALI_88_SEG_15_X</v>
          </cell>
          <cell r="AU1870">
            <v>1</v>
          </cell>
          <cell r="AV1870" t="str">
            <v>Cotizacion Seleccionada</v>
          </cell>
        </row>
        <row r="1871">
          <cell r="A1871" t="b">
            <v>0</v>
          </cell>
          <cell r="B1871" t="str">
            <v>5to_Evento_973_V2_UT_Mana_17515422.xlsm</v>
          </cell>
          <cell r="C1871">
            <v>120</v>
          </cell>
          <cell r="D1871">
            <v>2095</v>
          </cell>
          <cell r="E1871" t="str">
            <v>Ut Mana 2020</v>
          </cell>
          <cell r="F1871">
            <v>282</v>
          </cell>
          <cell r="G1871" t="str">
            <v>CEREAL EMPACADO</v>
          </cell>
          <cell r="H1871" t="str">
            <v>120 : Torta de platano.</v>
          </cell>
          <cell r="I1871">
            <v>1</v>
          </cell>
          <cell r="J1871" t="str">
            <v>Sitio 1 : CARRERA 127#22G-18 INT 4 - Sitio 2 : SIBERIA KM 7.5 CELTA, LOTE 159 - Sitio 3 : CARRERA 68B #10A-18 - Sitio 4 : CALLE 24F#101B-15 - Sitio 5 : CARRERA 65B#10A-87 - Sitio 6 : AUTO MEDE KM 1,5 P INDUS FLORIDA BOD 23 - Sitio 7 : CARRERA 71 A BIS # 63D-38 -</v>
          </cell>
          <cell r="K1871">
            <v>44835</v>
          </cell>
          <cell r="L1871">
            <v>6888</v>
          </cell>
          <cell r="M1871">
            <v>7856</v>
          </cell>
          <cell r="N1871">
            <v>4586</v>
          </cell>
          <cell r="O1871">
            <v>270</v>
          </cell>
          <cell r="P1871">
            <v>512</v>
          </cell>
          <cell r="Q1871">
            <v>0</v>
          </cell>
          <cell r="R1871">
            <v>512</v>
          </cell>
          <cell r="S1871">
            <v>681</v>
          </cell>
          <cell r="T1871">
            <v>0</v>
          </cell>
          <cell r="U1871">
            <v>681</v>
          </cell>
          <cell r="V1871">
            <v>851</v>
          </cell>
          <cell r="W1871">
            <v>0</v>
          </cell>
          <cell r="X1871">
            <v>851</v>
          </cell>
          <cell r="Y1871">
            <v>851</v>
          </cell>
          <cell r="Z1871">
            <v>0</v>
          </cell>
          <cell r="AA1871">
            <v>851</v>
          </cell>
          <cell r="AB1871">
            <v>13009048</v>
          </cell>
          <cell r="AC1871" t="str">
            <v>Registro Valido</v>
          </cell>
          <cell r="AD1871">
            <v>512</v>
          </cell>
          <cell r="AE1871">
            <v>681</v>
          </cell>
          <cell r="AF1871">
            <v>851</v>
          </cell>
          <cell r="AG1871">
            <v>851</v>
          </cell>
          <cell r="AH1871">
            <v>512</v>
          </cell>
          <cell r="AI1871">
            <v>681</v>
          </cell>
          <cell r="AJ1871">
            <v>851</v>
          </cell>
          <cell r="AK1871">
            <v>851</v>
          </cell>
          <cell r="AM1871" t="str">
            <v>ALI_120_SEG_1</v>
          </cell>
          <cell r="AN1871" t="str">
            <v>ALI_120_SEG_1_VAL_13009048</v>
          </cell>
          <cell r="AO1871">
            <v>6</v>
          </cell>
          <cell r="AP1871">
            <v>10921424.640000001</v>
          </cell>
          <cell r="AQ1871" t="b">
            <v>0</v>
          </cell>
          <cell r="AR1871" t="str">
            <v>Empate</v>
          </cell>
          <cell r="AS1871" t="str">
            <v/>
          </cell>
          <cell r="AT1871" t="str">
            <v>ALI_120_SEG_1_</v>
          </cell>
          <cell r="AU1871">
            <v>1</v>
          </cell>
          <cell r="AV1871" t="str">
            <v>No Seleccionada</v>
          </cell>
        </row>
        <row r="1872">
          <cell r="A1872" t="b">
            <v>0</v>
          </cell>
          <cell r="B1872" t="str">
            <v>5to_Evento_973_V2_UT_Mana_17515422.xlsm</v>
          </cell>
          <cell r="C1872">
            <v>120</v>
          </cell>
          <cell r="D1872">
            <v>2095</v>
          </cell>
          <cell r="E1872" t="str">
            <v>Ut Mana 2020</v>
          </cell>
          <cell r="F1872">
            <v>283</v>
          </cell>
          <cell r="G1872" t="str">
            <v>CEREAL EMPACADO</v>
          </cell>
          <cell r="H1872" t="str">
            <v>120 : Torta de platano.</v>
          </cell>
          <cell r="I1872">
            <v>2</v>
          </cell>
          <cell r="J1872" t="str">
            <v>Sitio 1 : CARRERA 127#22G-18 INT 4 - Sitio 2 : SIBERIA KM 7.5 CELTA, LOTE 159 - Sitio 3 : CARRERA 68B #10A-18 - Sitio 4 : CALLE 24F#101B-15 - Sitio 5 : CARRERA 65B#10A-87 - Sitio 6 : AUTO MEDE KM 1,5 P INDUS FLORIDA BOD 23 - Sitio 7 : CARRERA 71 A BIS # 63D-38 -</v>
          </cell>
          <cell r="K1872">
            <v>44835</v>
          </cell>
          <cell r="L1872">
            <v>7046</v>
          </cell>
          <cell r="M1872">
            <v>8034</v>
          </cell>
          <cell r="N1872">
            <v>4689</v>
          </cell>
          <cell r="O1872">
            <v>276</v>
          </cell>
          <cell r="P1872">
            <v>512</v>
          </cell>
          <cell r="Q1872">
            <v>0</v>
          </cell>
          <cell r="R1872">
            <v>512</v>
          </cell>
          <cell r="S1872">
            <v>681</v>
          </cell>
          <cell r="T1872">
            <v>0</v>
          </cell>
          <cell r="U1872">
            <v>681</v>
          </cell>
          <cell r="V1872">
            <v>851</v>
          </cell>
          <cell r="W1872">
            <v>0</v>
          </cell>
          <cell r="X1872">
            <v>851</v>
          </cell>
          <cell r="Y1872">
            <v>851</v>
          </cell>
          <cell r="Z1872">
            <v>0</v>
          </cell>
          <cell r="AA1872">
            <v>851</v>
          </cell>
          <cell r="AB1872">
            <v>13303921</v>
          </cell>
          <cell r="AC1872" t="str">
            <v>Registro Valido</v>
          </cell>
          <cell r="AD1872">
            <v>512</v>
          </cell>
          <cell r="AE1872">
            <v>681</v>
          </cell>
          <cell r="AF1872">
            <v>851</v>
          </cell>
          <cell r="AG1872">
            <v>851</v>
          </cell>
          <cell r="AH1872">
            <v>512</v>
          </cell>
          <cell r="AI1872">
            <v>681</v>
          </cell>
          <cell r="AJ1872">
            <v>851</v>
          </cell>
          <cell r="AK1872">
            <v>851</v>
          </cell>
          <cell r="AM1872" t="str">
            <v>ALI_120_SEG_2</v>
          </cell>
          <cell r="AN1872" t="str">
            <v>ALI_120_SEG_2_VAL_13303921</v>
          </cell>
          <cell r="AO1872">
            <v>6</v>
          </cell>
          <cell r="AP1872">
            <v>11169029.399999999</v>
          </cell>
          <cell r="AQ1872" t="b">
            <v>0</v>
          </cell>
          <cell r="AR1872" t="str">
            <v>Empate</v>
          </cell>
          <cell r="AS1872" t="str">
            <v/>
          </cell>
          <cell r="AT1872" t="str">
            <v>ALI_120_SEG_2_</v>
          </cell>
          <cell r="AU1872">
            <v>1</v>
          </cell>
          <cell r="AV1872" t="str">
            <v>No Seleccionada</v>
          </cell>
        </row>
        <row r="1873">
          <cell r="A1873" t="b">
            <v>0</v>
          </cell>
          <cell r="B1873" t="str">
            <v>5to_Evento_973_V2_UT_Mana_17515422.xlsm</v>
          </cell>
          <cell r="C1873">
            <v>120</v>
          </cell>
          <cell r="D1873">
            <v>2095</v>
          </cell>
          <cell r="E1873" t="str">
            <v>Ut Mana 2020</v>
          </cell>
          <cell r="F1873">
            <v>284</v>
          </cell>
          <cell r="G1873" t="str">
            <v>CEREAL EMPACADO</v>
          </cell>
          <cell r="H1873" t="str">
            <v>120 : Torta de platano.</v>
          </cell>
          <cell r="I1873">
            <v>3</v>
          </cell>
          <cell r="J1873" t="str">
            <v>Sitio 1 : CARRERA 127#22G-18 INT 4 - Sitio 2 : SIBERIA KM 7.5 CELTA, LOTE 159 - Sitio 3 : CARRERA 68B #10A-18 - Sitio 4 : CALLE 24F#101B-15 - Sitio 5 : CARRERA 65B#10A-87 - Sitio 6 : AUTO MEDE KM 1,5 P INDUS FLORIDA BOD 23 - Sitio 7 : CARRERA 71 A BIS # 63D-38 -</v>
          </cell>
          <cell r="K1873">
            <v>44835</v>
          </cell>
          <cell r="L1873">
            <v>7003</v>
          </cell>
          <cell r="M1873">
            <v>7985</v>
          </cell>
          <cell r="N1873">
            <v>4661</v>
          </cell>
          <cell r="O1873">
            <v>275</v>
          </cell>
          <cell r="P1873">
            <v>512</v>
          </cell>
          <cell r="Q1873">
            <v>0</v>
          </cell>
          <cell r="R1873">
            <v>512</v>
          </cell>
          <cell r="S1873">
            <v>681</v>
          </cell>
          <cell r="T1873">
            <v>0</v>
          </cell>
          <cell r="U1873">
            <v>681</v>
          </cell>
          <cell r="V1873">
            <v>851</v>
          </cell>
          <cell r="W1873">
            <v>0</v>
          </cell>
          <cell r="X1873">
            <v>851</v>
          </cell>
          <cell r="Y1873">
            <v>851</v>
          </cell>
          <cell r="Z1873">
            <v>0</v>
          </cell>
          <cell r="AA1873">
            <v>851</v>
          </cell>
          <cell r="AB1873">
            <v>13223857</v>
          </cell>
          <cell r="AC1873" t="str">
            <v>Registro Valido</v>
          </cell>
          <cell r="AD1873">
            <v>512</v>
          </cell>
          <cell r="AE1873">
            <v>681</v>
          </cell>
          <cell r="AF1873">
            <v>851</v>
          </cell>
          <cell r="AG1873">
            <v>851</v>
          </cell>
          <cell r="AH1873">
            <v>512</v>
          </cell>
          <cell r="AI1873">
            <v>681</v>
          </cell>
          <cell r="AJ1873">
            <v>851</v>
          </cell>
          <cell r="AK1873">
            <v>851</v>
          </cell>
          <cell r="AM1873" t="str">
            <v>ALI_120_SEG_3</v>
          </cell>
          <cell r="AN1873" t="str">
            <v>ALI_120_SEG_3_VAL_13223857</v>
          </cell>
          <cell r="AO1873">
            <v>6</v>
          </cell>
          <cell r="AP1873">
            <v>11101770.040000001</v>
          </cell>
          <cell r="AQ1873" t="b">
            <v>0</v>
          </cell>
          <cell r="AR1873" t="str">
            <v>Empate</v>
          </cell>
          <cell r="AS1873" t="str">
            <v/>
          </cell>
          <cell r="AT1873" t="str">
            <v>ALI_120_SEG_3_</v>
          </cell>
          <cell r="AU1873">
            <v>1</v>
          </cell>
          <cell r="AV1873" t="str">
            <v>No Seleccionada</v>
          </cell>
        </row>
        <row r="1874">
          <cell r="A1874" t="b">
            <v>0</v>
          </cell>
          <cell r="B1874" t="str">
            <v>5to_Evento_973_V2_UT_Mana_17515422.xlsm</v>
          </cell>
          <cell r="C1874">
            <v>120</v>
          </cell>
          <cell r="D1874">
            <v>2095</v>
          </cell>
          <cell r="E1874" t="str">
            <v>Ut Mana 2020</v>
          </cell>
          <cell r="F1874">
            <v>285</v>
          </cell>
          <cell r="G1874" t="str">
            <v>CEREAL EMPACADO</v>
          </cell>
          <cell r="H1874" t="str">
            <v>120 : Torta de platano.</v>
          </cell>
          <cell r="I1874">
            <v>4</v>
          </cell>
          <cell r="J1874" t="str">
            <v>Sitio 1 : CARRERA 127#22G-18 INT 4 - Sitio 2 : SIBERIA KM 7.5 CELTA, LOTE 159 - Sitio 3 : CARRERA 68B #10A-18 - Sitio 4 : CALLE 24F#101B-15 - Sitio 5 : CARRERA 65B#10A-87 - Sitio 6 : AUTO MEDE KM 1,5 P INDUS FLORIDA BOD 23 - Sitio 7 : CARRERA 71 A BIS # 63D-38 -</v>
          </cell>
          <cell r="K1874">
            <v>44835</v>
          </cell>
          <cell r="L1874">
            <v>7471</v>
          </cell>
          <cell r="M1874">
            <v>8511</v>
          </cell>
          <cell r="N1874">
            <v>4954</v>
          </cell>
          <cell r="O1874">
            <v>293</v>
          </cell>
          <cell r="P1874">
            <v>512</v>
          </cell>
          <cell r="Q1874">
            <v>0</v>
          </cell>
          <cell r="R1874">
            <v>512</v>
          </cell>
          <cell r="S1874">
            <v>681</v>
          </cell>
          <cell r="T1874">
            <v>0</v>
          </cell>
          <cell r="U1874">
            <v>681</v>
          </cell>
          <cell r="V1874">
            <v>851</v>
          </cell>
          <cell r="W1874">
            <v>0</v>
          </cell>
          <cell r="X1874">
            <v>851</v>
          </cell>
          <cell r="Y1874">
            <v>851</v>
          </cell>
          <cell r="Z1874">
            <v>0</v>
          </cell>
          <cell r="AA1874">
            <v>851</v>
          </cell>
          <cell r="AB1874">
            <v>14086340</v>
          </cell>
          <cell r="AC1874" t="str">
            <v>Registro Valido</v>
          </cell>
          <cell r="AD1874">
            <v>512</v>
          </cell>
          <cell r="AE1874">
            <v>681</v>
          </cell>
          <cell r="AF1874">
            <v>851</v>
          </cell>
          <cell r="AG1874">
            <v>851</v>
          </cell>
          <cell r="AH1874">
            <v>512</v>
          </cell>
          <cell r="AI1874">
            <v>681</v>
          </cell>
          <cell r="AJ1874">
            <v>851</v>
          </cell>
          <cell r="AK1874">
            <v>851</v>
          </cell>
          <cell r="AM1874" t="str">
            <v>ALI_120_SEG_4</v>
          </cell>
          <cell r="AN1874" t="str">
            <v>ALI_120_SEG_4_VAL_14086340</v>
          </cell>
          <cell r="AO1874">
            <v>5</v>
          </cell>
          <cell r="AP1874">
            <v>11826380.880000001</v>
          </cell>
          <cell r="AQ1874" t="b">
            <v>0</v>
          </cell>
          <cell r="AR1874" t="str">
            <v>Empate</v>
          </cell>
          <cell r="AS1874" t="str">
            <v/>
          </cell>
          <cell r="AT1874" t="str">
            <v>ALI_120_SEG_4_</v>
          </cell>
          <cell r="AU1874">
            <v>1</v>
          </cell>
          <cell r="AV1874" t="str">
            <v>No Seleccionada</v>
          </cell>
        </row>
        <row r="1875">
          <cell r="A1875" t="b">
            <v>0</v>
          </cell>
          <cell r="B1875" t="str">
            <v>5to_Evento_973_V2_UT_Mana_17515422.xlsm</v>
          </cell>
          <cell r="C1875">
            <v>120</v>
          </cell>
          <cell r="D1875">
            <v>2095</v>
          </cell>
          <cell r="E1875" t="str">
            <v>Ut Mana 2020</v>
          </cell>
          <cell r="F1875">
            <v>286</v>
          </cell>
          <cell r="G1875" t="str">
            <v>CEREAL EMPACADO</v>
          </cell>
          <cell r="H1875" t="str">
            <v>120 : Torta de platano.</v>
          </cell>
          <cell r="I1875">
            <v>5</v>
          </cell>
          <cell r="J1875" t="str">
            <v>Sitio 1 : CARRERA 127#22G-18 INT 4 - Sitio 2 : SIBERIA KM 7.5 CELTA, LOTE 159 - Sitio 3 : CARRERA 68B #10A-18 - Sitio 4 : CALLE 24F#101B-15 - Sitio 5 : CARRERA 65B#10A-87 - Sitio 6 : AUTO MEDE KM 1,5 P INDUS FLORIDA BOD 23 - Sitio 7 : CARRERA 71 A BIS # 63D-38 -</v>
          </cell>
          <cell r="K1875">
            <v>44835</v>
          </cell>
          <cell r="L1875">
            <v>6946</v>
          </cell>
          <cell r="M1875">
            <v>7913</v>
          </cell>
          <cell r="N1875">
            <v>4606</v>
          </cell>
          <cell r="O1875">
            <v>272</v>
          </cell>
          <cell r="P1875">
            <v>512</v>
          </cell>
          <cell r="Q1875">
            <v>0</v>
          </cell>
          <cell r="R1875">
            <v>512</v>
          </cell>
          <cell r="S1875">
            <v>681</v>
          </cell>
          <cell r="T1875">
            <v>0</v>
          </cell>
          <cell r="U1875">
            <v>681</v>
          </cell>
          <cell r="V1875">
            <v>851</v>
          </cell>
          <cell r="W1875">
            <v>0</v>
          </cell>
          <cell r="X1875">
            <v>851</v>
          </cell>
          <cell r="Y1875">
            <v>851</v>
          </cell>
          <cell r="Z1875">
            <v>0</v>
          </cell>
          <cell r="AA1875">
            <v>851</v>
          </cell>
          <cell r="AB1875">
            <v>13096283</v>
          </cell>
          <cell r="AC1875" t="str">
            <v>Registro Valido</v>
          </cell>
          <cell r="AD1875">
            <v>512</v>
          </cell>
          <cell r="AE1875">
            <v>681</v>
          </cell>
          <cell r="AF1875">
            <v>851</v>
          </cell>
          <cell r="AG1875">
            <v>851</v>
          </cell>
          <cell r="AH1875">
            <v>512</v>
          </cell>
          <cell r="AI1875">
            <v>681</v>
          </cell>
          <cell r="AJ1875">
            <v>851</v>
          </cell>
          <cell r="AK1875">
            <v>851</v>
          </cell>
          <cell r="AM1875" t="str">
            <v>ALI_120_SEG_5</v>
          </cell>
          <cell r="AN1875" t="str">
            <v>ALI_120_SEG_5_VAL_13096283</v>
          </cell>
          <cell r="AO1875">
            <v>5</v>
          </cell>
          <cell r="AP1875">
            <v>10995175.52</v>
          </cell>
          <cell r="AQ1875" t="b">
            <v>0</v>
          </cell>
          <cell r="AR1875" t="str">
            <v>Empate</v>
          </cell>
          <cell r="AS1875" t="str">
            <v/>
          </cell>
          <cell r="AT1875" t="str">
            <v>ALI_120_SEG_5_</v>
          </cell>
          <cell r="AU1875">
            <v>1</v>
          </cell>
          <cell r="AV1875" t="str">
            <v>No Seleccionada</v>
          </cell>
        </row>
        <row r="1876">
          <cell r="A1876" t="b">
            <v>0</v>
          </cell>
          <cell r="B1876" t="str">
            <v>5to_Evento_973_V2_UT_Mana_17515422.xlsm</v>
          </cell>
          <cell r="C1876">
            <v>120</v>
          </cell>
          <cell r="D1876">
            <v>2095</v>
          </cell>
          <cell r="E1876" t="str">
            <v>Ut Mana 2020</v>
          </cell>
          <cell r="F1876">
            <v>287</v>
          </cell>
          <cell r="G1876" t="str">
            <v>CEREAL EMPACADO</v>
          </cell>
          <cell r="H1876" t="str">
            <v>120 : Torta de platano.</v>
          </cell>
          <cell r="I1876">
            <v>6</v>
          </cell>
          <cell r="J1876" t="str">
            <v>Sitio 1 : CARRERA 127#22G-18 INT 4 - Sitio 2 : SIBERIA KM 7.5 CELTA, LOTE 159 - Sitio 3 : CARRERA 68B #10A-18 - Sitio 4 : CALLE 24F#101B-15 - Sitio 5 : CARRERA 65B#10A-87 - Sitio 6 : AUTO MEDE KM 1,5 P INDUS FLORIDA BOD 23 - Sitio 7 : CARRERA 71 A BIS # 63D-38 -</v>
          </cell>
          <cell r="K1876">
            <v>44835</v>
          </cell>
          <cell r="L1876">
            <v>7519</v>
          </cell>
          <cell r="M1876">
            <v>8566</v>
          </cell>
          <cell r="N1876">
            <v>4985</v>
          </cell>
          <cell r="O1876">
            <v>295</v>
          </cell>
          <cell r="P1876">
            <v>512</v>
          </cell>
          <cell r="Q1876">
            <v>0</v>
          </cell>
          <cell r="R1876">
            <v>512</v>
          </cell>
          <cell r="S1876">
            <v>681</v>
          </cell>
          <cell r="T1876">
            <v>0</v>
          </cell>
          <cell r="U1876">
            <v>681</v>
          </cell>
          <cell r="V1876">
            <v>851</v>
          </cell>
          <cell r="W1876">
            <v>0</v>
          </cell>
          <cell r="X1876">
            <v>851</v>
          </cell>
          <cell r="Y1876">
            <v>851</v>
          </cell>
          <cell r="Z1876">
            <v>0</v>
          </cell>
          <cell r="AA1876">
            <v>851</v>
          </cell>
          <cell r="AB1876">
            <v>14176454</v>
          </cell>
          <cell r="AC1876" t="str">
            <v>Registro Valido</v>
          </cell>
          <cell r="AD1876">
            <v>512</v>
          </cell>
          <cell r="AE1876">
            <v>681</v>
          </cell>
          <cell r="AF1876">
            <v>851</v>
          </cell>
          <cell r="AG1876">
            <v>851</v>
          </cell>
          <cell r="AH1876">
            <v>512</v>
          </cell>
          <cell r="AI1876">
            <v>681</v>
          </cell>
          <cell r="AJ1876">
            <v>851</v>
          </cell>
          <cell r="AK1876">
            <v>851</v>
          </cell>
          <cell r="AM1876" t="str">
            <v>ALI_120_SEG_6</v>
          </cell>
          <cell r="AN1876" t="str">
            <v>ALI_120_SEG_6_VAL_14176454</v>
          </cell>
          <cell r="AO1876">
            <v>5</v>
          </cell>
          <cell r="AP1876">
            <v>11902065.400000002</v>
          </cell>
          <cell r="AQ1876" t="b">
            <v>0</v>
          </cell>
          <cell r="AR1876" t="str">
            <v>Empate</v>
          </cell>
          <cell r="AS1876" t="str">
            <v/>
          </cell>
          <cell r="AT1876" t="str">
            <v>ALI_120_SEG_6_</v>
          </cell>
          <cell r="AU1876">
            <v>1</v>
          </cell>
          <cell r="AV1876" t="str">
            <v>No Seleccionada</v>
          </cell>
        </row>
        <row r="1877">
          <cell r="A1877" t="b">
            <v>0</v>
          </cell>
          <cell r="B1877" t="str">
            <v>5to_Evento_973_V2_UT_Mana_17515422.xlsm</v>
          </cell>
          <cell r="C1877">
            <v>120</v>
          </cell>
          <cell r="D1877">
            <v>2095</v>
          </cell>
          <cell r="E1877" t="str">
            <v>Ut Mana 2020</v>
          </cell>
          <cell r="F1877">
            <v>288</v>
          </cell>
          <cell r="G1877" t="str">
            <v>CEREAL EMPACADO</v>
          </cell>
          <cell r="H1877" t="str">
            <v>120 : Torta de platano.</v>
          </cell>
          <cell r="I1877">
            <v>7</v>
          </cell>
          <cell r="J1877" t="str">
            <v>Sitio 1 : CARRERA 127#22G-18 INT 4 - Sitio 2 : SIBERIA KM 7.5 CELTA, LOTE 159 - Sitio 3 : CARRERA 68B #10A-18 - Sitio 4 : CALLE 24F#101B-15 - Sitio 5 : CARRERA 65B#10A-87 - Sitio 6 : AUTO MEDE KM 1,5 P INDUS FLORIDA BOD 23 - Sitio 7 : CARRERA 71 A BIS # 63D-38 -</v>
          </cell>
          <cell r="K1877">
            <v>44835</v>
          </cell>
          <cell r="L1877">
            <v>7678</v>
          </cell>
          <cell r="M1877">
            <v>8747</v>
          </cell>
          <cell r="N1877">
            <v>5091</v>
          </cell>
          <cell r="O1877">
            <v>300</v>
          </cell>
          <cell r="P1877">
            <v>512</v>
          </cell>
          <cell r="Q1877">
            <v>0</v>
          </cell>
          <cell r="R1877">
            <v>512</v>
          </cell>
          <cell r="S1877">
            <v>681</v>
          </cell>
          <cell r="T1877">
            <v>0</v>
          </cell>
          <cell r="U1877">
            <v>681</v>
          </cell>
          <cell r="V1877">
            <v>851</v>
          </cell>
          <cell r="W1877">
            <v>0</v>
          </cell>
          <cell r="X1877">
            <v>851</v>
          </cell>
          <cell r="Y1877">
            <v>851</v>
          </cell>
          <cell r="Z1877">
            <v>0</v>
          </cell>
          <cell r="AA1877">
            <v>851</v>
          </cell>
          <cell r="AB1877">
            <v>14475584</v>
          </cell>
          <cell r="AC1877" t="str">
            <v>Registro Valido</v>
          </cell>
          <cell r="AD1877">
            <v>512</v>
          </cell>
          <cell r="AE1877">
            <v>681</v>
          </cell>
          <cell r="AF1877">
            <v>851</v>
          </cell>
          <cell r="AG1877">
            <v>851</v>
          </cell>
          <cell r="AH1877">
            <v>512</v>
          </cell>
          <cell r="AI1877">
            <v>681</v>
          </cell>
          <cell r="AJ1877">
            <v>851</v>
          </cell>
          <cell r="AK1877">
            <v>851</v>
          </cell>
          <cell r="AM1877" t="str">
            <v>ALI_120_SEG_7</v>
          </cell>
          <cell r="AN1877" t="str">
            <v>ALI_120_SEG_7_VAL_14475584</v>
          </cell>
          <cell r="AO1877">
            <v>5</v>
          </cell>
          <cell r="AP1877">
            <v>12153224.84</v>
          </cell>
          <cell r="AQ1877" t="b">
            <v>0</v>
          </cell>
          <cell r="AR1877" t="str">
            <v>Empate</v>
          </cell>
          <cell r="AS1877" t="str">
            <v/>
          </cell>
          <cell r="AT1877" t="str">
            <v>ALI_120_SEG_7_</v>
          </cell>
          <cell r="AU1877">
            <v>1</v>
          </cell>
          <cell r="AV1877" t="str">
            <v>No Seleccionada</v>
          </cell>
        </row>
        <row r="1878">
          <cell r="A1878" t="b">
            <v>0</v>
          </cell>
          <cell r="B1878" t="str">
            <v>5to_Evento_973_V2_UT_Mana_17515422.xlsm</v>
          </cell>
          <cell r="C1878">
            <v>120</v>
          </cell>
          <cell r="D1878">
            <v>2095</v>
          </cell>
          <cell r="E1878" t="str">
            <v>Ut Mana 2020</v>
          </cell>
          <cell r="F1878">
            <v>289</v>
          </cell>
          <cell r="G1878" t="str">
            <v>CEREAL EMPACADO</v>
          </cell>
          <cell r="H1878" t="str">
            <v>120 : Torta de platano.</v>
          </cell>
          <cell r="I1878">
            <v>8</v>
          </cell>
          <cell r="J1878" t="str">
            <v>Sitio 1 : CARRERA 127#22G-18 INT 4 - Sitio 2 : SIBERIA KM 7.5 CELTA, LOTE 159 - Sitio 3 : CARRERA 68B #10A-18 - Sitio 4 : CALLE 24F#101B-15 - Sitio 5 : CARRERA 65B#10A-87 - Sitio 6 : AUTO MEDE KM 1,5 P INDUS FLORIDA BOD 23 - Sitio 7 : CARRERA 71 A BIS # 63D-38 -</v>
          </cell>
          <cell r="K1878">
            <v>44835</v>
          </cell>
          <cell r="L1878">
            <v>7410</v>
          </cell>
          <cell r="M1878">
            <v>8441</v>
          </cell>
          <cell r="N1878">
            <v>4914</v>
          </cell>
          <cell r="O1878">
            <v>291</v>
          </cell>
          <cell r="P1878">
            <v>512</v>
          </cell>
          <cell r="Q1878">
            <v>0</v>
          </cell>
          <cell r="R1878">
            <v>512</v>
          </cell>
          <cell r="S1878">
            <v>681</v>
          </cell>
          <cell r="T1878">
            <v>0</v>
          </cell>
          <cell r="U1878">
            <v>681</v>
          </cell>
          <cell r="V1878">
            <v>851</v>
          </cell>
          <cell r="W1878">
            <v>0</v>
          </cell>
          <cell r="X1878">
            <v>851</v>
          </cell>
          <cell r="Y1878">
            <v>851</v>
          </cell>
          <cell r="Z1878">
            <v>0</v>
          </cell>
          <cell r="AA1878">
            <v>851</v>
          </cell>
          <cell r="AB1878">
            <v>13971696</v>
          </cell>
          <cell r="AC1878" t="str">
            <v>Registro Valido</v>
          </cell>
          <cell r="AD1878">
            <v>512</v>
          </cell>
          <cell r="AE1878">
            <v>681</v>
          </cell>
          <cell r="AF1878">
            <v>851</v>
          </cell>
          <cell r="AG1878">
            <v>851</v>
          </cell>
          <cell r="AH1878">
            <v>512</v>
          </cell>
          <cell r="AI1878">
            <v>681</v>
          </cell>
          <cell r="AJ1878">
            <v>851</v>
          </cell>
          <cell r="AK1878">
            <v>851</v>
          </cell>
          <cell r="AM1878" t="str">
            <v>ALI_120_SEG_8</v>
          </cell>
          <cell r="AN1878" t="str">
            <v>ALI_120_SEG_8_VAL_13971696</v>
          </cell>
          <cell r="AO1878">
            <v>5</v>
          </cell>
          <cell r="AP1878">
            <v>11730095</v>
          </cell>
          <cell r="AQ1878" t="b">
            <v>0</v>
          </cell>
          <cell r="AR1878" t="str">
            <v>Empate</v>
          </cell>
          <cell r="AS1878" t="str">
            <v/>
          </cell>
          <cell r="AT1878" t="str">
            <v>ALI_120_SEG_8_</v>
          </cell>
          <cell r="AU1878">
            <v>1</v>
          </cell>
          <cell r="AV1878" t="str">
            <v>No Seleccionada</v>
          </cell>
        </row>
        <row r="1879">
          <cell r="A1879" t="b">
            <v>0</v>
          </cell>
          <cell r="B1879" t="str">
            <v>5to_Evento_973_V2_UT_Mana_17515422.xlsm</v>
          </cell>
          <cell r="C1879">
            <v>120</v>
          </cell>
          <cell r="D1879">
            <v>2095</v>
          </cell>
          <cell r="E1879" t="str">
            <v>Ut Mana 2020</v>
          </cell>
          <cell r="F1879">
            <v>290</v>
          </cell>
          <cell r="G1879" t="str">
            <v>CEREAL EMPACADO</v>
          </cell>
          <cell r="H1879" t="str">
            <v>120 : Torta de platano.</v>
          </cell>
          <cell r="I1879">
            <v>9</v>
          </cell>
          <cell r="J1879" t="str">
            <v>Sitio 1 : CARRERA 127#22G-18 INT 4 - Sitio 2 : SIBERIA KM 7.5 CELTA, LOTE 159 - Sitio 3 : CARRERA 68B #10A-18 - Sitio 4 : CALLE 24F#101B-15 - Sitio 5 : CARRERA 65B#10A-87 - Sitio 6 : AUTO MEDE KM 1,5 P INDUS FLORIDA BOD 23 - Sitio 7 : CARRERA 71 A BIS # 63D-38 -</v>
          </cell>
          <cell r="K1879">
            <v>44835</v>
          </cell>
          <cell r="L1879">
            <v>7489</v>
          </cell>
          <cell r="M1879">
            <v>8532</v>
          </cell>
          <cell r="N1879">
            <v>4965</v>
          </cell>
          <cell r="O1879">
            <v>294</v>
          </cell>
          <cell r="P1879">
            <v>512</v>
          </cell>
          <cell r="Q1879">
            <v>0</v>
          </cell>
          <cell r="R1879">
            <v>512</v>
          </cell>
          <cell r="S1879">
            <v>681</v>
          </cell>
          <cell r="T1879">
            <v>0</v>
          </cell>
          <cell r="U1879">
            <v>681</v>
          </cell>
          <cell r="V1879">
            <v>851</v>
          </cell>
          <cell r="W1879">
            <v>0</v>
          </cell>
          <cell r="X1879">
            <v>851</v>
          </cell>
          <cell r="Y1879">
            <v>851</v>
          </cell>
          <cell r="Z1879">
            <v>0</v>
          </cell>
          <cell r="AA1879">
            <v>851</v>
          </cell>
          <cell r="AB1879">
            <v>14120069</v>
          </cell>
          <cell r="AC1879" t="str">
            <v>Registro Valido</v>
          </cell>
          <cell r="AD1879">
            <v>512</v>
          </cell>
          <cell r="AE1879">
            <v>681</v>
          </cell>
          <cell r="AF1879">
            <v>851</v>
          </cell>
          <cell r="AG1879">
            <v>851</v>
          </cell>
          <cell r="AH1879">
            <v>512</v>
          </cell>
          <cell r="AI1879">
            <v>681</v>
          </cell>
          <cell r="AJ1879">
            <v>851</v>
          </cell>
          <cell r="AK1879">
            <v>851</v>
          </cell>
          <cell r="AM1879" t="str">
            <v>ALI_120_SEG_9</v>
          </cell>
          <cell r="AN1879" t="str">
            <v>ALI_120_SEG_9_VAL_14120069</v>
          </cell>
          <cell r="AO1879">
            <v>5</v>
          </cell>
          <cell r="AP1879">
            <v>11854726.560000001</v>
          </cell>
          <cell r="AQ1879" t="b">
            <v>0</v>
          </cell>
          <cell r="AR1879" t="str">
            <v>Empate</v>
          </cell>
          <cell r="AS1879" t="str">
            <v/>
          </cell>
          <cell r="AT1879" t="str">
            <v>ALI_120_SEG_9_</v>
          </cell>
          <cell r="AU1879">
            <v>1</v>
          </cell>
          <cell r="AV1879" t="str">
            <v>No Seleccionada</v>
          </cell>
        </row>
        <row r="1880">
          <cell r="A1880" t="b">
            <v>0</v>
          </cell>
          <cell r="B1880" t="str">
            <v>5to_Evento_973_V2_UT_Mana_17515422.xlsm</v>
          </cell>
          <cell r="C1880">
            <v>120</v>
          </cell>
          <cell r="D1880">
            <v>2095</v>
          </cell>
          <cell r="E1880" t="str">
            <v>Ut Mana 2020</v>
          </cell>
          <cell r="F1880">
            <v>291</v>
          </cell>
          <cell r="G1880" t="str">
            <v>CEREAL EMPACADO</v>
          </cell>
          <cell r="H1880" t="str">
            <v>120 : Torta de platano.</v>
          </cell>
          <cell r="I1880">
            <v>10</v>
          </cell>
          <cell r="J1880" t="str">
            <v>Sitio 1 : CARRERA 127#22G-18 INT 4 - Sitio 2 : SIBERIA KM 7.5 CELTA, LOTE 159 - Sitio 3 : CARRERA 68B #10A-18 - Sitio 4 : CALLE 24F#101B-15 - Sitio 5 : CARRERA 65B#10A-87 - Sitio 6 : AUTO MEDE KM 1,5 P INDUS FLORIDA BOD 23 - Sitio 7 : CARRERA 71 A BIS # 63D-38 -</v>
          </cell>
          <cell r="K1880">
            <v>44835</v>
          </cell>
          <cell r="L1880">
            <v>7499</v>
          </cell>
          <cell r="M1880">
            <v>8545</v>
          </cell>
          <cell r="N1880">
            <v>4974</v>
          </cell>
          <cell r="O1880">
            <v>294</v>
          </cell>
          <cell r="P1880">
            <v>512</v>
          </cell>
          <cell r="Q1880">
            <v>0</v>
          </cell>
          <cell r="R1880">
            <v>512</v>
          </cell>
          <cell r="S1880">
            <v>681</v>
          </cell>
          <cell r="T1880">
            <v>0</v>
          </cell>
          <cell r="U1880">
            <v>681</v>
          </cell>
          <cell r="V1880">
            <v>851</v>
          </cell>
          <cell r="W1880">
            <v>0</v>
          </cell>
          <cell r="X1880">
            <v>851</v>
          </cell>
          <cell r="Y1880">
            <v>851</v>
          </cell>
          <cell r="Z1880">
            <v>0</v>
          </cell>
          <cell r="AA1880">
            <v>851</v>
          </cell>
          <cell r="AB1880">
            <v>14141701</v>
          </cell>
          <cell r="AC1880" t="str">
            <v>Registro Valido</v>
          </cell>
          <cell r="AD1880">
            <v>512</v>
          </cell>
          <cell r="AE1880">
            <v>681</v>
          </cell>
          <cell r="AF1880">
            <v>851</v>
          </cell>
          <cell r="AG1880">
            <v>851</v>
          </cell>
          <cell r="AH1880">
            <v>512</v>
          </cell>
          <cell r="AI1880">
            <v>681</v>
          </cell>
          <cell r="AJ1880">
            <v>851</v>
          </cell>
          <cell r="AK1880">
            <v>851</v>
          </cell>
          <cell r="AM1880" t="str">
            <v>ALI_120_SEG_10</v>
          </cell>
          <cell r="AN1880" t="str">
            <v>ALI_120_SEG_10_VAL_14141701</v>
          </cell>
          <cell r="AO1880">
            <v>5</v>
          </cell>
          <cell r="AP1880">
            <v>11872842.520000001</v>
          </cell>
          <cell r="AQ1880" t="b">
            <v>0</v>
          </cell>
          <cell r="AR1880" t="str">
            <v>Empate</v>
          </cell>
          <cell r="AS1880" t="str">
            <v/>
          </cell>
          <cell r="AT1880" t="str">
            <v>ALI_120_SEG_10_</v>
          </cell>
          <cell r="AU1880">
            <v>1</v>
          </cell>
          <cell r="AV1880" t="str">
            <v>No Seleccionada</v>
          </cell>
        </row>
        <row r="1881">
          <cell r="A1881" t="b">
            <v>0</v>
          </cell>
          <cell r="B1881" t="str">
            <v>5to_Evento_973_V2_UT_Mana_17515422.xlsm</v>
          </cell>
          <cell r="C1881">
            <v>120</v>
          </cell>
          <cell r="D1881">
            <v>2095</v>
          </cell>
          <cell r="E1881" t="str">
            <v>Ut Mana 2020</v>
          </cell>
          <cell r="F1881">
            <v>292</v>
          </cell>
          <cell r="G1881" t="str">
            <v>CEREAL EMPACADO</v>
          </cell>
          <cell r="H1881" t="str">
            <v>120 : Torta de platano.</v>
          </cell>
          <cell r="I1881">
            <v>11</v>
          </cell>
          <cell r="J1881" t="str">
            <v>Sitio 1 : CARRERA 127#22G-18 INT 4 - Sitio 2 : SIBERIA KM 7.5 CELTA, LOTE 159 - Sitio 3 : CARRERA 68B #10A-18 - Sitio 4 : CALLE 24F#101B-15 - Sitio 5 : CARRERA 65B#10A-87 - Sitio 6 : AUTO MEDE KM 1,5 P INDUS FLORIDA BOD 23 - Sitio 7 : CARRERA 71 A BIS # 63D-38 -</v>
          </cell>
          <cell r="K1881">
            <v>44835</v>
          </cell>
          <cell r="L1881">
            <v>7576</v>
          </cell>
          <cell r="M1881">
            <v>8666</v>
          </cell>
          <cell r="N1881">
            <v>5049</v>
          </cell>
          <cell r="O1881">
            <v>298</v>
          </cell>
          <cell r="P1881">
            <v>512</v>
          </cell>
          <cell r="Q1881">
            <v>0</v>
          </cell>
          <cell r="R1881">
            <v>512</v>
          </cell>
          <cell r="S1881">
            <v>681</v>
          </cell>
          <cell r="T1881">
            <v>0</v>
          </cell>
          <cell r="U1881">
            <v>681</v>
          </cell>
          <cell r="V1881">
            <v>851</v>
          </cell>
          <cell r="W1881">
            <v>0</v>
          </cell>
          <cell r="X1881">
            <v>851</v>
          </cell>
          <cell r="Y1881">
            <v>851</v>
          </cell>
          <cell r="Z1881">
            <v>0</v>
          </cell>
          <cell r="AA1881">
            <v>851</v>
          </cell>
          <cell r="AB1881">
            <v>14330755</v>
          </cell>
          <cell r="AC1881" t="str">
            <v>Registro Valido</v>
          </cell>
          <cell r="AD1881">
            <v>512</v>
          </cell>
          <cell r="AE1881">
            <v>681</v>
          </cell>
          <cell r="AF1881">
            <v>851</v>
          </cell>
          <cell r="AG1881">
            <v>851</v>
          </cell>
          <cell r="AH1881">
            <v>512</v>
          </cell>
          <cell r="AI1881">
            <v>681</v>
          </cell>
          <cell r="AJ1881">
            <v>851</v>
          </cell>
          <cell r="AK1881">
            <v>851</v>
          </cell>
          <cell r="AM1881" t="str">
            <v>ALI_120_SEG_11</v>
          </cell>
          <cell r="AN1881" t="str">
            <v>ALI_120_SEG_11_VAL_14330755</v>
          </cell>
          <cell r="AO1881">
            <v>5</v>
          </cell>
          <cell r="AP1881">
            <v>12031161.880000001</v>
          </cell>
          <cell r="AQ1881" t="b">
            <v>0</v>
          </cell>
          <cell r="AR1881" t="str">
            <v>Empate</v>
          </cell>
          <cell r="AS1881" t="str">
            <v/>
          </cell>
          <cell r="AT1881" t="str">
            <v>ALI_120_SEG_11_</v>
          </cell>
          <cell r="AU1881">
            <v>1</v>
          </cell>
          <cell r="AV1881" t="str">
            <v>No Seleccionada</v>
          </cell>
        </row>
        <row r="1882">
          <cell r="A1882" t="b">
            <v>0</v>
          </cell>
          <cell r="B1882" t="str">
            <v>5to_Evento_973_V2_UT_Mana_17515422.xlsm</v>
          </cell>
          <cell r="C1882">
            <v>120</v>
          </cell>
          <cell r="D1882">
            <v>2095</v>
          </cell>
          <cell r="E1882" t="str">
            <v>Ut Mana 2020</v>
          </cell>
          <cell r="F1882">
            <v>293</v>
          </cell>
          <cell r="G1882" t="str">
            <v>CEREAL EMPACADO</v>
          </cell>
          <cell r="H1882" t="str">
            <v>120 : Torta de platano.</v>
          </cell>
          <cell r="I1882">
            <v>12</v>
          </cell>
          <cell r="J1882" t="str">
            <v>Sitio 1 : CARRERA 127#22G-18 INT 4 - Sitio 2 : SIBERIA KM 7.5 CELTA, LOTE 159 - Sitio 3 : CARRERA 68B #10A-18 - Sitio 4 : CALLE 24F#101B-15 - Sitio 5 : CARRERA 65B#10A-87 - Sitio 6 : AUTO MEDE KM 1,5 P INDUS FLORIDA BOD 23 - Sitio 7 : CARRERA 71 A BIS # 63D-38 -</v>
          </cell>
          <cell r="K1882">
            <v>44835</v>
          </cell>
          <cell r="L1882">
            <v>6876</v>
          </cell>
          <cell r="M1882">
            <v>7864</v>
          </cell>
          <cell r="N1882">
            <v>4581</v>
          </cell>
          <cell r="O1882">
            <v>270</v>
          </cell>
          <cell r="P1882">
            <v>512</v>
          </cell>
          <cell r="Q1882">
            <v>0</v>
          </cell>
          <cell r="R1882">
            <v>512</v>
          </cell>
          <cell r="S1882">
            <v>681</v>
          </cell>
          <cell r="T1882">
            <v>0</v>
          </cell>
          <cell r="U1882">
            <v>681</v>
          </cell>
          <cell r="V1882">
            <v>851</v>
          </cell>
          <cell r="W1882">
            <v>0</v>
          </cell>
          <cell r="X1882">
            <v>851</v>
          </cell>
          <cell r="Y1882">
            <v>851</v>
          </cell>
          <cell r="Z1882">
            <v>0</v>
          </cell>
          <cell r="AA1882">
            <v>851</v>
          </cell>
          <cell r="AB1882">
            <v>13004097</v>
          </cell>
          <cell r="AC1882" t="str">
            <v>Registro Valido</v>
          </cell>
          <cell r="AD1882">
            <v>512</v>
          </cell>
          <cell r="AE1882">
            <v>681</v>
          </cell>
          <cell r="AF1882">
            <v>851</v>
          </cell>
          <cell r="AG1882">
            <v>851</v>
          </cell>
          <cell r="AH1882">
            <v>512</v>
          </cell>
          <cell r="AI1882">
            <v>681</v>
          </cell>
          <cell r="AJ1882">
            <v>851</v>
          </cell>
          <cell r="AK1882">
            <v>851</v>
          </cell>
          <cell r="AM1882" t="str">
            <v>ALI_120_SEG_12</v>
          </cell>
          <cell r="AN1882" t="str">
            <v>ALI_120_SEG_12_VAL_13004097</v>
          </cell>
          <cell r="AO1882">
            <v>5</v>
          </cell>
          <cell r="AP1882">
            <v>10917435.640000001</v>
          </cell>
          <cell r="AQ1882" t="b">
            <v>0</v>
          </cell>
          <cell r="AR1882" t="str">
            <v>Empate</v>
          </cell>
          <cell r="AS1882" t="str">
            <v/>
          </cell>
          <cell r="AT1882" t="str">
            <v>ALI_120_SEG_12_</v>
          </cell>
          <cell r="AU1882">
            <v>1</v>
          </cell>
          <cell r="AV1882" t="str">
            <v>No Seleccionada</v>
          </cell>
        </row>
        <row r="1883">
          <cell r="A1883" t="b">
            <v>0</v>
          </cell>
          <cell r="B1883" t="str">
            <v>5to_Evento_973_V2_UT_Mana_17515422.xlsm</v>
          </cell>
          <cell r="C1883">
            <v>120</v>
          </cell>
          <cell r="D1883">
            <v>2095</v>
          </cell>
          <cell r="E1883" t="str">
            <v>Ut Mana 2020</v>
          </cell>
          <cell r="F1883">
            <v>294</v>
          </cell>
          <cell r="G1883" t="str">
            <v>CEREAL EMPACADO</v>
          </cell>
          <cell r="H1883" t="str">
            <v>120 : Torta de platano.</v>
          </cell>
          <cell r="I1883">
            <v>13</v>
          </cell>
          <cell r="J1883" t="str">
            <v>Sitio 1 : CARRERA 127#22G-18 INT 4 - Sitio 2 : SIBERIA KM 7.5 CELTA, LOTE 159 - Sitio 3 : CARRERA 68B #10A-18 - Sitio 4 : CALLE 24F#101B-15 - Sitio 5 : CARRERA 65B#10A-87 - Sitio 6 : AUTO MEDE KM 1,5 P INDUS FLORIDA BOD 23 - Sitio 7 : CARRERA 71 A BIS # 63D-38 -</v>
          </cell>
          <cell r="K1883">
            <v>44835</v>
          </cell>
          <cell r="L1883">
            <v>7300</v>
          </cell>
          <cell r="M1883">
            <v>8350</v>
          </cell>
          <cell r="N1883">
            <v>4864</v>
          </cell>
          <cell r="O1883">
            <v>287</v>
          </cell>
          <cell r="P1883">
            <v>512</v>
          </cell>
          <cell r="Q1883">
            <v>0</v>
          </cell>
          <cell r="R1883">
            <v>512</v>
          </cell>
          <cell r="S1883">
            <v>681</v>
          </cell>
          <cell r="T1883">
            <v>0</v>
          </cell>
          <cell r="U1883">
            <v>681</v>
          </cell>
          <cell r="V1883">
            <v>851</v>
          </cell>
          <cell r="W1883">
            <v>0</v>
          </cell>
          <cell r="X1883">
            <v>851</v>
          </cell>
          <cell r="Y1883">
            <v>851</v>
          </cell>
          <cell r="Z1883">
            <v>0</v>
          </cell>
          <cell r="AA1883">
            <v>851</v>
          </cell>
          <cell r="AB1883">
            <v>13807451</v>
          </cell>
          <cell r="AC1883" t="str">
            <v>Registro Valido</v>
          </cell>
          <cell r="AD1883">
            <v>512</v>
          </cell>
          <cell r="AE1883">
            <v>681</v>
          </cell>
          <cell r="AF1883">
            <v>851</v>
          </cell>
          <cell r="AG1883">
            <v>851</v>
          </cell>
          <cell r="AH1883">
            <v>512</v>
          </cell>
          <cell r="AI1883">
            <v>681</v>
          </cell>
          <cell r="AJ1883">
            <v>851</v>
          </cell>
          <cell r="AK1883">
            <v>851</v>
          </cell>
          <cell r="AM1883" t="str">
            <v>ALI_120_SEG_13</v>
          </cell>
          <cell r="AN1883" t="str">
            <v>ALI_120_SEG_13_VAL_13807451</v>
          </cell>
          <cell r="AO1883">
            <v>5</v>
          </cell>
          <cell r="AP1883">
            <v>11591866.84</v>
          </cell>
          <cell r="AQ1883" t="b">
            <v>0</v>
          </cell>
          <cell r="AR1883" t="str">
            <v>Empate</v>
          </cell>
          <cell r="AS1883" t="str">
            <v/>
          </cell>
          <cell r="AT1883" t="str">
            <v>ALI_120_SEG_13_</v>
          </cell>
          <cell r="AU1883">
            <v>1</v>
          </cell>
          <cell r="AV1883" t="str">
            <v>No Seleccionada</v>
          </cell>
        </row>
        <row r="1884">
          <cell r="A1884" t="b">
            <v>0</v>
          </cell>
          <cell r="B1884" t="str">
            <v>5to_Evento_973_V2_UT_Mana_17515422.xlsm</v>
          </cell>
          <cell r="C1884">
            <v>120</v>
          </cell>
          <cell r="D1884">
            <v>2095</v>
          </cell>
          <cell r="E1884" t="str">
            <v>Ut Mana 2020</v>
          </cell>
          <cell r="F1884">
            <v>295</v>
          </cell>
          <cell r="G1884" t="str">
            <v>CEREAL EMPACADO</v>
          </cell>
          <cell r="H1884" t="str">
            <v>120 : Torta de platano.</v>
          </cell>
          <cell r="I1884">
            <v>14</v>
          </cell>
          <cell r="J1884" t="str">
            <v>Sitio 1 : CARRERA 127#22G-18 INT 4 - Sitio 2 : SIBERIA KM 7.5 CELTA, LOTE 159 - Sitio 3 : CARRERA 68B #10A-18 - Sitio 4 : CALLE 24F#101B-15 - Sitio 5 : CARRERA 65B#10A-87 - Sitio 6 : AUTO MEDE KM 1,5 P INDUS FLORIDA BOD 23 - Sitio 7 : CARRERA 71 A BIS # 63D-38 -</v>
          </cell>
          <cell r="K1884">
            <v>44835</v>
          </cell>
          <cell r="L1884">
            <v>7234</v>
          </cell>
          <cell r="M1884">
            <v>8275</v>
          </cell>
          <cell r="N1884">
            <v>4819</v>
          </cell>
          <cell r="O1884">
            <v>285</v>
          </cell>
          <cell r="P1884">
            <v>512</v>
          </cell>
          <cell r="Q1884">
            <v>0</v>
          </cell>
          <cell r="R1884">
            <v>512</v>
          </cell>
          <cell r="S1884">
            <v>681</v>
          </cell>
          <cell r="T1884">
            <v>0</v>
          </cell>
          <cell r="U1884">
            <v>681</v>
          </cell>
          <cell r="V1884">
            <v>851</v>
          </cell>
          <cell r="W1884">
            <v>0</v>
          </cell>
          <cell r="X1884">
            <v>851</v>
          </cell>
          <cell r="Y1884">
            <v>851</v>
          </cell>
          <cell r="Z1884">
            <v>0</v>
          </cell>
          <cell r="AA1884">
            <v>851</v>
          </cell>
          <cell r="AB1884">
            <v>13682587</v>
          </cell>
          <cell r="AC1884" t="str">
            <v>Registro Valido</v>
          </cell>
          <cell r="AD1884">
            <v>512</v>
          </cell>
          <cell r="AE1884">
            <v>681</v>
          </cell>
          <cell r="AF1884">
            <v>851</v>
          </cell>
          <cell r="AG1884">
            <v>851</v>
          </cell>
          <cell r="AH1884">
            <v>512</v>
          </cell>
          <cell r="AI1884">
            <v>681</v>
          </cell>
          <cell r="AJ1884">
            <v>851</v>
          </cell>
          <cell r="AK1884">
            <v>851</v>
          </cell>
          <cell r="AM1884" t="str">
            <v>ALI_120_SEG_14</v>
          </cell>
          <cell r="AN1884" t="str">
            <v>ALI_120_SEG_14_VAL_13682587</v>
          </cell>
          <cell r="AO1884">
            <v>5</v>
          </cell>
          <cell r="AP1884">
            <v>11487059.76</v>
          </cell>
          <cell r="AQ1884" t="b">
            <v>0</v>
          </cell>
          <cell r="AR1884" t="str">
            <v>Empate</v>
          </cell>
          <cell r="AS1884" t="str">
            <v/>
          </cell>
          <cell r="AT1884" t="str">
            <v>ALI_120_SEG_14_</v>
          </cell>
          <cell r="AU1884">
            <v>1</v>
          </cell>
          <cell r="AV1884" t="str">
            <v>No Seleccionada</v>
          </cell>
        </row>
        <row r="1885">
          <cell r="A1885" t="b">
            <v>0</v>
          </cell>
          <cell r="B1885" t="str">
            <v>5to_Evento_973_V2_UT_Mana_17515422.xlsm</v>
          </cell>
          <cell r="C1885">
            <v>120</v>
          </cell>
          <cell r="D1885">
            <v>2095</v>
          </cell>
          <cell r="E1885" t="str">
            <v>Ut Mana 2020</v>
          </cell>
          <cell r="F1885">
            <v>296</v>
          </cell>
          <cell r="G1885" t="str">
            <v>CEREAL EMPACADO</v>
          </cell>
          <cell r="H1885" t="str">
            <v>120 : Torta de platano.</v>
          </cell>
          <cell r="I1885">
            <v>15</v>
          </cell>
          <cell r="J1885" t="str">
            <v>Sitio 1 : CARRERA 127#22G-18 INT 4 - Sitio 2 : SIBERIA KM 7.5 CELTA, LOTE 159 - Sitio 3 : CARRERA 68B #10A-18 - Sitio 4 : CALLE 24F#101B-15 - Sitio 5 : CARRERA 65B#10A-87 - Sitio 6 : AUTO MEDE KM 1,5 P INDUS FLORIDA BOD 23 - Sitio 7 : CARRERA 71 A BIS # 63D-38 -</v>
          </cell>
          <cell r="K1885">
            <v>44835</v>
          </cell>
          <cell r="L1885">
            <v>6840</v>
          </cell>
          <cell r="M1885">
            <v>7822</v>
          </cell>
          <cell r="N1885">
            <v>4558</v>
          </cell>
          <cell r="O1885">
            <v>271</v>
          </cell>
          <cell r="P1885">
            <v>512</v>
          </cell>
          <cell r="Q1885">
            <v>0</v>
          </cell>
          <cell r="R1885">
            <v>512</v>
          </cell>
          <cell r="S1885">
            <v>681</v>
          </cell>
          <cell r="T1885">
            <v>0</v>
          </cell>
          <cell r="U1885">
            <v>681</v>
          </cell>
          <cell r="V1885">
            <v>851</v>
          </cell>
          <cell r="W1885">
            <v>0</v>
          </cell>
          <cell r="X1885">
            <v>851</v>
          </cell>
          <cell r="Y1885">
            <v>851</v>
          </cell>
          <cell r="Z1885">
            <v>0</v>
          </cell>
          <cell r="AA1885">
            <v>851</v>
          </cell>
          <cell r="AB1885">
            <v>12938341</v>
          </cell>
          <cell r="AC1885" t="str">
            <v>Registro Valido</v>
          </cell>
          <cell r="AD1885">
            <v>512</v>
          </cell>
          <cell r="AE1885">
            <v>681</v>
          </cell>
          <cell r="AF1885">
            <v>851</v>
          </cell>
          <cell r="AG1885">
            <v>851</v>
          </cell>
          <cell r="AH1885">
            <v>512</v>
          </cell>
          <cell r="AI1885">
            <v>681</v>
          </cell>
          <cell r="AJ1885">
            <v>851</v>
          </cell>
          <cell r="AK1885">
            <v>851</v>
          </cell>
          <cell r="AM1885" t="str">
            <v>ALI_120_SEG_15</v>
          </cell>
          <cell r="AN1885" t="str">
            <v>ALI_120_SEG_15_VAL_12938341</v>
          </cell>
          <cell r="AO1885">
            <v>5</v>
          </cell>
          <cell r="AP1885">
            <v>10862105.960000001</v>
          </cell>
          <cell r="AQ1885" t="b">
            <v>0</v>
          </cell>
          <cell r="AR1885" t="str">
            <v>Empate</v>
          </cell>
          <cell r="AS1885" t="str">
            <v/>
          </cell>
          <cell r="AT1885" t="str">
            <v>ALI_120_SEG_15_</v>
          </cell>
          <cell r="AU1885">
            <v>1</v>
          </cell>
          <cell r="AV1885" t="str">
            <v>No Seleccionada</v>
          </cell>
        </row>
        <row r="1886">
          <cell r="A1886" t="b">
            <v>0</v>
          </cell>
          <cell r="B1886" t="str">
            <v>5to_Evento_973_V2_UT_Mana_17515422.xlsm</v>
          </cell>
          <cell r="C1886">
            <v>45</v>
          </cell>
          <cell r="D1886">
            <v>2095</v>
          </cell>
          <cell r="E1886" t="str">
            <v>Ut Mana 2020</v>
          </cell>
          <cell r="F1886">
            <v>321</v>
          </cell>
          <cell r="G1886" t="str">
            <v>CEREAL EMPACADO</v>
          </cell>
          <cell r="H1886" t="str">
            <v>45 : Mantecada.</v>
          </cell>
          <cell r="I1886">
            <v>12</v>
          </cell>
          <cell r="J1886" t="str">
            <v>Sitio 1 : CARRERA 127#22G-18 INT 4 - Sitio 2 : SIBERIA KM 7.5 CELTA, LOTE 159 - Sitio 3 : CARRERA 68B #10A-18 - Sitio 4 : CALLE 24F#101B-15 - Sitio 5 : CARRERA 65B#10A-87 - Sitio 6 : AUTO MEDE KM 1,5 P INDUS FLORIDA BOD 23 - Sitio 7 : CARRERA 71 A BIS # 63D-38 -</v>
          </cell>
          <cell r="K1886">
            <v>44835</v>
          </cell>
          <cell r="L1886">
            <v>6019</v>
          </cell>
          <cell r="M1886">
            <v>7662</v>
          </cell>
          <cell r="N1886">
            <v>3618</v>
          </cell>
          <cell r="O1886">
            <v>393</v>
          </cell>
          <cell r="P1886">
            <v>580</v>
          </cell>
          <cell r="Q1886">
            <v>0</v>
          </cell>
          <cell r="R1886">
            <v>580</v>
          </cell>
          <cell r="S1886">
            <v>774</v>
          </cell>
          <cell r="T1886">
            <v>0</v>
          </cell>
          <cell r="U1886">
            <v>774</v>
          </cell>
          <cell r="V1886">
            <v>1159</v>
          </cell>
          <cell r="W1886">
            <v>0</v>
          </cell>
          <cell r="X1886">
            <v>1159</v>
          </cell>
          <cell r="Y1886">
            <v>1159</v>
          </cell>
          <cell r="Z1886">
            <v>0</v>
          </cell>
          <cell r="AA1886">
            <v>1159</v>
          </cell>
          <cell r="AB1886">
            <v>14070157</v>
          </cell>
          <cell r="AC1886" t="str">
            <v>Registro Valido</v>
          </cell>
          <cell r="AD1886">
            <v>580</v>
          </cell>
          <cell r="AE1886">
            <v>774</v>
          </cell>
          <cell r="AF1886">
            <v>1159</v>
          </cell>
          <cell r="AG1886">
            <v>1159</v>
          </cell>
          <cell r="AH1886">
            <v>578</v>
          </cell>
          <cell r="AI1886">
            <v>769</v>
          </cell>
          <cell r="AJ1886">
            <v>1153</v>
          </cell>
          <cell r="AK1886">
            <v>1153</v>
          </cell>
          <cell r="AM1886" t="str">
            <v>ALI_45_SEG_12</v>
          </cell>
          <cell r="AN1886" t="str">
            <v>ALI_45_SEG_12_VAL_14070157</v>
          </cell>
          <cell r="AO1886">
            <v>5</v>
          </cell>
          <cell r="AP1886">
            <v>11196594.399999999</v>
          </cell>
          <cell r="AQ1886" t="b">
            <v>0</v>
          </cell>
          <cell r="AR1886" t="str">
            <v/>
          </cell>
          <cell r="AS1886" t="str">
            <v/>
          </cell>
          <cell r="AT1886" t="str">
            <v>ALI_45_SEG_12_</v>
          </cell>
          <cell r="AU1886">
            <v>1</v>
          </cell>
          <cell r="AV1886" t="str">
            <v>No Seleccionada</v>
          </cell>
        </row>
        <row r="1887">
          <cell r="A1887" t="b">
            <v>0</v>
          </cell>
          <cell r="B1887" t="str">
            <v>5to_Evento_973_V2_UT_Mana_17515422.xlsm</v>
          </cell>
          <cell r="C1887">
            <v>45</v>
          </cell>
          <cell r="D1887">
            <v>2095</v>
          </cell>
          <cell r="E1887" t="str">
            <v>Ut Mana 2020</v>
          </cell>
          <cell r="F1887">
            <v>322</v>
          </cell>
          <cell r="G1887" t="str">
            <v>CEREAL EMPACADO</v>
          </cell>
          <cell r="H1887" t="str">
            <v>45 : Mantecada.</v>
          </cell>
          <cell r="I1887">
            <v>13</v>
          </cell>
          <cell r="J1887" t="str">
            <v>Sitio 1 : CARRERA 127#22G-18 INT 4 - Sitio 2 : SIBERIA KM 7.5 CELTA, LOTE 159 - Sitio 3 : CARRERA 68B #10A-18 - Sitio 4 : CALLE 24F#101B-15 - Sitio 5 : CARRERA 65B#10A-87 - Sitio 6 : AUTO MEDE KM 1,5 P INDUS FLORIDA BOD 23 - Sitio 7 : CARRERA 71 A BIS # 63D-38 -</v>
          </cell>
          <cell r="K1887">
            <v>44835</v>
          </cell>
          <cell r="L1887">
            <v>6391</v>
          </cell>
          <cell r="M1887">
            <v>8136</v>
          </cell>
          <cell r="N1887">
            <v>3841</v>
          </cell>
          <cell r="O1887">
            <v>417</v>
          </cell>
          <cell r="P1887">
            <v>580</v>
          </cell>
          <cell r="Q1887">
            <v>0</v>
          </cell>
          <cell r="R1887">
            <v>580</v>
          </cell>
          <cell r="S1887">
            <v>774</v>
          </cell>
          <cell r="T1887">
            <v>0</v>
          </cell>
          <cell r="U1887">
            <v>774</v>
          </cell>
          <cell r="V1887">
            <v>1159</v>
          </cell>
          <cell r="W1887">
            <v>0</v>
          </cell>
          <cell r="X1887">
            <v>1159</v>
          </cell>
          <cell r="Y1887">
            <v>1159</v>
          </cell>
          <cell r="Z1887">
            <v>0</v>
          </cell>
          <cell r="AA1887">
            <v>1159</v>
          </cell>
          <cell r="AB1887">
            <v>14939066</v>
          </cell>
          <cell r="AC1887" t="str">
            <v>Registro Valido</v>
          </cell>
          <cell r="AD1887">
            <v>580</v>
          </cell>
          <cell r="AE1887">
            <v>774</v>
          </cell>
          <cell r="AF1887">
            <v>1159</v>
          </cell>
          <cell r="AG1887">
            <v>1159</v>
          </cell>
          <cell r="AH1887">
            <v>578</v>
          </cell>
          <cell r="AI1887">
            <v>769</v>
          </cell>
          <cell r="AJ1887">
            <v>1153</v>
          </cell>
          <cell r="AK1887">
            <v>1153</v>
          </cell>
          <cell r="AM1887" t="str">
            <v>ALI_45_SEG_13</v>
          </cell>
          <cell r="AN1887" t="str">
            <v>ALI_45_SEG_13_VAL_14939066</v>
          </cell>
          <cell r="AO1887">
            <v>5</v>
          </cell>
          <cell r="AP1887">
            <v>11888044.800000001</v>
          </cell>
          <cell r="AQ1887" t="b">
            <v>0</v>
          </cell>
          <cell r="AR1887" t="str">
            <v/>
          </cell>
          <cell r="AS1887" t="str">
            <v/>
          </cell>
          <cell r="AT1887" t="str">
            <v>ALI_45_SEG_13_</v>
          </cell>
          <cell r="AU1887">
            <v>1</v>
          </cell>
          <cell r="AV1887" t="str">
            <v>No Seleccionada</v>
          </cell>
        </row>
        <row r="1888">
          <cell r="A1888" t="b">
            <v>0</v>
          </cell>
          <cell r="B1888" t="str">
            <v>5to_Evento_973_V2_UT_Mana_17515422.xlsm</v>
          </cell>
          <cell r="C1888">
            <v>45</v>
          </cell>
          <cell r="D1888">
            <v>2095</v>
          </cell>
          <cell r="E1888" t="str">
            <v>Ut Mana 2020</v>
          </cell>
          <cell r="F1888">
            <v>323</v>
          </cell>
          <cell r="G1888" t="str">
            <v>CEREAL EMPACADO</v>
          </cell>
          <cell r="H1888" t="str">
            <v>45 : Mantecada.</v>
          </cell>
          <cell r="I1888">
            <v>14</v>
          </cell>
          <cell r="J1888" t="str">
            <v>Sitio 1 : CARRERA 127#22G-18 INT 4 - Sitio 2 : SIBERIA KM 7.5 CELTA, LOTE 159 - Sitio 3 : CARRERA 68B #10A-18 - Sitio 4 : CALLE 24F#101B-15 - Sitio 5 : CARRERA 65B#10A-87 - Sitio 6 : AUTO MEDE KM 1,5 P INDUS FLORIDA BOD 23 - Sitio 7 : CARRERA 71 A BIS # 63D-38 -</v>
          </cell>
          <cell r="K1888">
            <v>44835</v>
          </cell>
          <cell r="L1888">
            <v>6333</v>
          </cell>
          <cell r="M1888">
            <v>8062</v>
          </cell>
          <cell r="N1888">
            <v>3806</v>
          </cell>
          <cell r="O1888">
            <v>414</v>
          </cell>
          <cell r="P1888">
            <v>580</v>
          </cell>
          <cell r="Q1888">
            <v>0</v>
          </cell>
          <cell r="R1888">
            <v>580</v>
          </cell>
          <cell r="S1888">
            <v>774</v>
          </cell>
          <cell r="T1888">
            <v>0</v>
          </cell>
          <cell r="U1888">
            <v>774</v>
          </cell>
          <cell r="V1888">
            <v>1159</v>
          </cell>
          <cell r="W1888">
            <v>0</v>
          </cell>
          <cell r="X1888">
            <v>1159</v>
          </cell>
          <cell r="Y1888">
            <v>1159</v>
          </cell>
          <cell r="Z1888">
            <v>0</v>
          </cell>
          <cell r="AA1888">
            <v>1159</v>
          </cell>
          <cell r="AB1888">
            <v>14804108</v>
          </cell>
          <cell r="AC1888" t="str">
            <v>Registro Valido</v>
          </cell>
          <cell r="AD1888">
            <v>580</v>
          </cell>
          <cell r="AE1888">
            <v>774</v>
          </cell>
          <cell r="AF1888">
            <v>1159</v>
          </cell>
          <cell r="AG1888">
            <v>1159</v>
          </cell>
          <cell r="AH1888">
            <v>578</v>
          </cell>
          <cell r="AI1888">
            <v>769</v>
          </cell>
          <cell r="AJ1888">
            <v>1153</v>
          </cell>
          <cell r="AK1888">
            <v>1153</v>
          </cell>
          <cell r="AM1888" t="str">
            <v>ALI_45_SEG_14</v>
          </cell>
          <cell r="AN1888" t="str">
            <v>ALI_45_SEG_14_VAL_14804108</v>
          </cell>
          <cell r="AO1888">
            <v>5</v>
          </cell>
          <cell r="AP1888">
            <v>11780649.6</v>
          </cell>
          <cell r="AQ1888" t="b">
            <v>0</v>
          </cell>
          <cell r="AR1888" t="str">
            <v/>
          </cell>
          <cell r="AS1888" t="str">
            <v/>
          </cell>
          <cell r="AT1888" t="str">
            <v>ALI_45_SEG_14_</v>
          </cell>
          <cell r="AU1888">
            <v>1</v>
          </cell>
          <cell r="AV1888" t="str">
            <v>No Seleccionada</v>
          </cell>
        </row>
        <row r="1889">
          <cell r="A1889" t="b">
            <v>0</v>
          </cell>
          <cell r="B1889" t="str">
            <v>5to_Evento_973_V2_UT_Mana_17515422.xlsm</v>
          </cell>
          <cell r="C1889">
            <v>45</v>
          </cell>
          <cell r="D1889">
            <v>2095</v>
          </cell>
          <cell r="E1889" t="str">
            <v>Ut Mana 2020</v>
          </cell>
          <cell r="F1889">
            <v>324</v>
          </cell>
          <cell r="G1889" t="str">
            <v>CEREAL EMPACADO</v>
          </cell>
          <cell r="H1889" t="str">
            <v>45 : Mantecada.</v>
          </cell>
          <cell r="I1889">
            <v>15</v>
          </cell>
          <cell r="J1889" t="str">
            <v>Sitio 1 : CARRERA 127#22G-18 INT 4 - Sitio 2 : SIBERIA KM 7.5 CELTA, LOTE 159 - Sitio 3 : CARRERA 68B #10A-18 - Sitio 4 : CALLE 24F#101B-15 - Sitio 5 : CARRERA 65B#10A-87 - Sitio 6 : AUTO MEDE KM 1,5 P INDUS FLORIDA BOD 23 - Sitio 7 : CARRERA 71 A BIS # 63D-38 -</v>
          </cell>
          <cell r="K1889">
            <v>44835</v>
          </cell>
          <cell r="L1889">
            <v>5986</v>
          </cell>
          <cell r="M1889">
            <v>7618</v>
          </cell>
          <cell r="N1889">
            <v>3598</v>
          </cell>
          <cell r="O1889">
            <v>392</v>
          </cell>
          <cell r="P1889">
            <v>580</v>
          </cell>
          <cell r="Q1889">
            <v>0</v>
          </cell>
          <cell r="R1889">
            <v>580</v>
          </cell>
          <cell r="S1889">
            <v>774</v>
          </cell>
          <cell r="T1889">
            <v>0</v>
          </cell>
          <cell r="U1889">
            <v>774</v>
          </cell>
          <cell r="V1889">
            <v>1159</v>
          </cell>
          <cell r="W1889">
            <v>0</v>
          </cell>
          <cell r="X1889">
            <v>1159</v>
          </cell>
          <cell r="Y1889">
            <v>1159</v>
          </cell>
          <cell r="Z1889">
            <v>0</v>
          </cell>
          <cell r="AA1889">
            <v>1159</v>
          </cell>
          <cell r="AB1889">
            <v>13992622</v>
          </cell>
          <cell r="AC1889" t="str">
            <v>Registro Valido</v>
          </cell>
          <cell r="AD1889">
            <v>580</v>
          </cell>
          <cell r="AE1889">
            <v>774</v>
          </cell>
          <cell r="AF1889">
            <v>1159</v>
          </cell>
          <cell r="AG1889">
            <v>1159</v>
          </cell>
          <cell r="AH1889">
            <v>578</v>
          </cell>
          <cell r="AI1889">
            <v>769</v>
          </cell>
          <cell r="AJ1889">
            <v>1153</v>
          </cell>
          <cell r="AK1889">
            <v>1153</v>
          </cell>
          <cell r="AM1889" t="str">
            <v>ALI_45_SEG_15</v>
          </cell>
          <cell r="AN1889" t="str">
            <v>ALI_45_SEG_15_VAL_13992622</v>
          </cell>
          <cell r="AO1889">
            <v>5</v>
          </cell>
          <cell r="AP1889">
            <v>11134896</v>
          </cell>
          <cell r="AQ1889" t="b">
            <v>0</v>
          </cell>
          <cell r="AR1889" t="str">
            <v/>
          </cell>
          <cell r="AS1889" t="str">
            <v/>
          </cell>
          <cell r="AT1889" t="str">
            <v>ALI_45_SEG_15_</v>
          </cell>
          <cell r="AU1889">
            <v>1</v>
          </cell>
          <cell r="AV1889" t="str">
            <v>No Seleccionada</v>
          </cell>
        </row>
        <row r="1890">
          <cell r="A1890" t="b">
            <v>0</v>
          </cell>
          <cell r="B1890" t="str">
            <v>5to_Evento_973_V2_UT_Mana_17515422.xlsm</v>
          </cell>
          <cell r="C1890">
            <v>27</v>
          </cell>
          <cell r="D1890">
            <v>2095</v>
          </cell>
          <cell r="E1890" t="str">
            <v>Ut Mana 2020</v>
          </cell>
          <cell r="F1890">
            <v>340</v>
          </cell>
          <cell r="G1890" t="str">
            <v>CEREAL EMPACADO</v>
          </cell>
          <cell r="H1890" t="str">
            <v>27 : Ponque integral.</v>
          </cell>
          <cell r="I1890">
            <v>1</v>
          </cell>
          <cell r="J1890" t="str">
            <v>Sitio 1 : CARRERA 127#22G-18 INT 4 - Sitio 2 : SIBERIA KM 7.5 CELTA, LOTE 159 - Sitio 3 : CARRERA 68B #10A-18 - Sitio 4 : CALLE 24F#101B-15 - Sitio 5 : CARRERA 65B#10A-87 - Sitio 6 : AUTO MEDE KM 1,5 P INDUS FLORIDA BOD 23 - Sitio 7 : CARRERA 71 A BIS # 63D-38 -</v>
          </cell>
          <cell r="K1890">
            <v>44835</v>
          </cell>
          <cell r="L1890">
            <v>9385</v>
          </cell>
          <cell r="M1890">
            <v>11579</v>
          </cell>
          <cell r="N1890">
            <v>5404</v>
          </cell>
          <cell r="O1890">
            <v>475</v>
          </cell>
          <cell r="P1890">
            <v>559</v>
          </cell>
          <cell r="Q1890">
            <v>0</v>
          </cell>
          <cell r="R1890">
            <v>559</v>
          </cell>
          <cell r="S1890">
            <v>1023</v>
          </cell>
          <cell r="T1890">
            <v>0</v>
          </cell>
          <cell r="U1890">
            <v>1023</v>
          </cell>
          <cell r="V1890">
            <v>1023</v>
          </cell>
          <cell r="W1890">
            <v>0</v>
          </cell>
          <cell r="X1890">
            <v>1023</v>
          </cell>
          <cell r="Y1890">
            <v>1023</v>
          </cell>
          <cell r="Z1890">
            <v>0</v>
          </cell>
          <cell r="AA1890">
            <v>1023</v>
          </cell>
          <cell r="AB1890">
            <v>23105749</v>
          </cell>
          <cell r="AC1890" t="str">
            <v>Registro Valido</v>
          </cell>
          <cell r="AD1890">
            <v>559</v>
          </cell>
          <cell r="AE1890">
            <v>1023</v>
          </cell>
          <cell r="AF1890">
            <v>1023</v>
          </cell>
          <cell r="AG1890">
            <v>1023</v>
          </cell>
          <cell r="AH1890">
            <v>557</v>
          </cell>
          <cell r="AI1890">
            <v>1019</v>
          </cell>
          <cell r="AJ1890">
            <v>1019</v>
          </cell>
          <cell r="AK1890">
            <v>1019</v>
          </cell>
          <cell r="AM1890" t="str">
            <v>ALI_27_SEG_1</v>
          </cell>
          <cell r="AN1890" t="str">
            <v>ALI_27_SEG_1_VAL_23105749</v>
          </cell>
          <cell r="AO1890">
            <v>4</v>
          </cell>
          <cell r="AP1890">
            <v>18413717.600000001</v>
          </cell>
          <cell r="AQ1890" t="b">
            <v>0</v>
          </cell>
          <cell r="AR1890" t="str">
            <v/>
          </cell>
          <cell r="AS1890" t="str">
            <v/>
          </cell>
          <cell r="AT1890" t="str">
            <v>ALI_27_SEG_1_</v>
          </cell>
          <cell r="AU1890">
            <v>1</v>
          </cell>
          <cell r="AV1890" t="str">
            <v>No Seleccionada</v>
          </cell>
        </row>
        <row r="1891">
          <cell r="A1891" t="b">
            <v>0</v>
          </cell>
          <cell r="B1891" t="str">
            <v>5to_Evento_973_V2_UT_Mana_17515422.xlsm</v>
          </cell>
          <cell r="C1891">
            <v>27</v>
          </cell>
          <cell r="D1891">
            <v>2095</v>
          </cell>
          <cell r="E1891" t="str">
            <v>Ut Mana 2020</v>
          </cell>
          <cell r="F1891">
            <v>341</v>
          </cell>
          <cell r="G1891" t="str">
            <v>CEREAL EMPACADO</v>
          </cell>
          <cell r="H1891" t="str">
            <v>27 : Ponque integral.</v>
          </cell>
          <cell r="I1891">
            <v>2</v>
          </cell>
          <cell r="J1891" t="str">
            <v>Sitio 1 : CARRERA 127#22G-18 INT 4 - Sitio 2 : SIBERIA KM 7.5 CELTA, LOTE 159 - Sitio 3 : CARRERA 68B #10A-18 - Sitio 4 : CALLE 24F#101B-15 - Sitio 5 : CARRERA 65B#10A-87 - Sitio 6 : AUTO MEDE KM 1,5 P INDUS FLORIDA BOD 23 - Sitio 7 : CARRERA 71 A BIS # 63D-38 -</v>
          </cell>
          <cell r="K1891">
            <v>44835</v>
          </cell>
          <cell r="L1891">
            <v>9599</v>
          </cell>
          <cell r="M1891">
            <v>11840</v>
          </cell>
          <cell r="N1891">
            <v>5526</v>
          </cell>
          <cell r="O1891">
            <v>486</v>
          </cell>
          <cell r="P1891">
            <v>559</v>
          </cell>
          <cell r="Q1891">
            <v>0</v>
          </cell>
          <cell r="R1891">
            <v>559</v>
          </cell>
          <cell r="S1891">
            <v>1023</v>
          </cell>
          <cell r="T1891">
            <v>0</v>
          </cell>
          <cell r="U1891">
            <v>1023</v>
          </cell>
          <cell r="V1891">
            <v>1023</v>
          </cell>
          <cell r="W1891">
            <v>0</v>
          </cell>
          <cell r="X1891">
            <v>1023</v>
          </cell>
          <cell r="Y1891">
            <v>1023</v>
          </cell>
          <cell r="Z1891">
            <v>0</v>
          </cell>
          <cell r="AA1891">
            <v>1023</v>
          </cell>
          <cell r="AB1891">
            <v>23628437</v>
          </cell>
          <cell r="AC1891" t="str">
            <v>Registro Valido</v>
          </cell>
          <cell r="AD1891">
            <v>559</v>
          </cell>
          <cell r="AE1891">
            <v>1023</v>
          </cell>
          <cell r="AF1891">
            <v>1023</v>
          </cell>
          <cell r="AG1891">
            <v>1023</v>
          </cell>
          <cell r="AH1891">
            <v>557</v>
          </cell>
          <cell r="AI1891">
            <v>1019</v>
          </cell>
          <cell r="AJ1891">
            <v>1019</v>
          </cell>
          <cell r="AK1891">
            <v>1019</v>
          </cell>
          <cell r="AM1891" t="str">
            <v>ALI_27_SEG_2</v>
          </cell>
          <cell r="AN1891" t="str">
            <v>ALI_27_SEG_2_VAL_23628437</v>
          </cell>
          <cell r="AO1891">
            <v>4</v>
          </cell>
          <cell r="AP1891">
            <v>18830264.800000001</v>
          </cell>
          <cell r="AQ1891" t="b">
            <v>0</v>
          </cell>
          <cell r="AR1891" t="str">
            <v/>
          </cell>
          <cell r="AS1891" t="str">
            <v/>
          </cell>
          <cell r="AT1891" t="str">
            <v>ALI_27_SEG_2_</v>
          </cell>
          <cell r="AU1891">
            <v>1</v>
          </cell>
          <cell r="AV1891" t="str">
            <v>No Seleccionada</v>
          </cell>
        </row>
        <row r="1892">
          <cell r="A1892" t="b">
            <v>0</v>
          </cell>
          <cell r="B1892" t="str">
            <v>5to_Evento_973_V2_UT_Mana_17515422.xlsm</v>
          </cell>
          <cell r="C1892">
            <v>27</v>
          </cell>
          <cell r="D1892">
            <v>2095</v>
          </cell>
          <cell r="E1892" t="str">
            <v>Ut Mana 2020</v>
          </cell>
          <cell r="F1892">
            <v>342</v>
          </cell>
          <cell r="G1892" t="str">
            <v>CEREAL EMPACADO</v>
          </cell>
          <cell r="H1892" t="str">
            <v>27 : Ponque integral.</v>
          </cell>
          <cell r="I1892">
            <v>3</v>
          </cell>
          <cell r="J1892" t="str">
            <v>Sitio 1 : CARRERA 127#22G-18 INT 4 - Sitio 2 : SIBERIA KM 7.5 CELTA, LOTE 159 - Sitio 3 : CARRERA 68B #10A-18 - Sitio 4 : CALLE 24F#101B-15 - Sitio 5 : CARRERA 65B#10A-87 - Sitio 6 : AUTO MEDE KM 1,5 P INDUS FLORIDA BOD 23 - Sitio 7 : CARRERA 71 A BIS # 63D-38 -</v>
          </cell>
          <cell r="K1892">
            <v>44835</v>
          </cell>
          <cell r="L1892">
            <v>9541</v>
          </cell>
          <cell r="M1892">
            <v>11770</v>
          </cell>
          <cell r="N1892">
            <v>5493</v>
          </cell>
          <cell r="O1892">
            <v>483</v>
          </cell>
          <cell r="P1892">
            <v>559</v>
          </cell>
          <cell r="Q1892">
            <v>0</v>
          </cell>
          <cell r="R1892">
            <v>559</v>
          </cell>
          <cell r="S1892">
            <v>1023</v>
          </cell>
          <cell r="T1892">
            <v>0</v>
          </cell>
          <cell r="U1892">
            <v>1023</v>
          </cell>
          <cell r="V1892">
            <v>1023</v>
          </cell>
          <cell r="W1892">
            <v>0</v>
          </cell>
          <cell r="X1892">
            <v>1023</v>
          </cell>
          <cell r="Y1892">
            <v>1023</v>
          </cell>
          <cell r="Z1892">
            <v>0</v>
          </cell>
          <cell r="AA1892">
            <v>1023</v>
          </cell>
          <cell r="AB1892">
            <v>23487577</v>
          </cell>
          <cell r="AC1892" t="str">
            <v>Registro Valido</v>
          </cell>
          <cell r="AD1892">
            <v>559</v>
          </cell>
          <cell r="AE1892">
            <v>1023</v>
          </cell>
          <cell r="AF1892">
            <v>1023</v>
          </cell>
          <cell r="AG1892">
            <v>1023</v>
          </cell>
          <cell r="AH1892">
            <v>557</v>
          </cell>
          <cell r="AI1892">
            <v>1019</v>
          </cell>
          <cell r="AJ1892">
            <v>1019</v>
          </cell>
          <cell r="AK1892">
            <v>1019</v>
          </cell>
          <cell r="AM1892" t="str">
            <v>ALI_27_SEG_3</v>
          </cell>
          <cell r="AN1892" t="str">
            <v>ALI_27_SEG_3_VAL_23487577</v>
          </cell>
          <cell r="AO1892">
            <v>4</v>
          </cell>
          <cell r="AP1892">
            <v>18718008.800000004</v>
          </cell>
          <cell r="AQ1892" t="b">
            <v>0</v>
          </cell>
          <cell r="AR1892" t="str">
            <v/>
          </cell>
          <cell r="AS1892" t="str">
            <v/>
          </cell>
          <cell r="AT1892" t="str">
            <v>ALI_27_SEG_3_</v>
          </cell>
          <cell r="AU1892">
            <v>1</v>
          </cell>
          <cell r="AV1892" t="str">
            <v>No Seleccionada</v>
          </cell>
        </row>
        <row r="1893">
          <cell r="A1893" t="b">
            <v>0</v>
          </cell>
          <cell r="B1893" t="str">
            <v>5to_Evento_973_V2_UT_Mana_17515422.xlsm</v>
          </cell>
          <cell r="C1893">
            <v>27</v>
          </cell>
          <cell r="D1893">
            <v>2095</v>
          </cell>
          <cell r="E1893" t="str">
            <v>Ut Mana 2020</v>
          </cell>
          <cell r="F1893">
            <v>343</v>
          </cell>
          <cell r="G1893" t="str">
            <v>CEREAL EMPACADO</v>
          </cell>
          <cell r="H1893" t="str">
            <v>27 : Ponque integral.</v>
          </cell>
          <cell r="I1893">
            <v>4</v>
          </cell>
          <cell r="J1893" t="str">
            <v>Sitio 1 : CARRERA 127#22G-18 INT 4 - Sitio 2 : SIBERIA KM 7.5 CELTA, LOTE 159 - Sitio 3 : CARRERA 68B #10A-18 - Sitio 4 : CALLE 24F#101B-15 - Sitio 5 : CARRERA 65B#10A-87 - Sitio 6 : AUTO MEDE KM 1,5 P INDUS FLORIDA BOD 23 - Sitio 7 : CARRERA 71 A BIS # 63D-38 -</v>
          </cell>
          <cell r="K1893">
            <v>44835</v>
          </cell>
          <cell r="L1893">
            <v>10164</v>
          </cell>
          <cell r="M1893">
            <v>12539</v>
          </cell>
          <cell r="N1893">
            <v>5852</v>
          </cell>
          <cell r="O1893">
            <v>515</v>
          </cell>
          <cell r="P1893">
            <v>559</v>
          </cell>
          <cell r="Q1893">
            <v>0</v>
          </cell>
          <cell r="R1893">
            <v>559</v>
          </cell>
          <cell r="S1893">
            <v>1023</v>
          </cell>
          <cell r="T1893">
            <v>0</v>
          </cell>
          <cell r="U1893">
            <v>1023</v>
          </cell>
          <cell r="V1893">
            <v>1023</v>
          </cell>
          <cell r="W1893">
            <v>0</v>
          </cell>
          <cell r="X1893">
            <v>1023</v>
          </cell>
          <cell r="Y1893">
            <v>1023</v>
          </cell>
          <cell r="Z1893">
            <v>0</v>
          </cell>
          <cell r="AA1893">
            <v>1023</v>
          </cell>
          <cell r="AB1893">
            <v>25022514</v>
          </cell>
          <cell r="AC1893" t="str">
            <v>Registro Valido</v>
          </cell>
          <cell r="AD1893">
            <v>559</v>
          </cell>
          <cell r="AE1893">
            <v>1023</v>
          </cell>
          <cell r="AF1893">
            <v>1023</v>
          </cell>
          <cell r="AG1893">
            <v>1023</v>
          </cell>
          <cell r="AH1893">
            <v>557</v>
          </cell>
          <cell r="AI1893">
            <v>1019</v>
          </cell>
          <cell r="AJ1893">
            <v>1019</v>
          </cell>
          <cell r="AK1893">
            <v>1019</v>
          </cell>
          <cell r="AM1893" t="str">
            <v>ALI_27_SEG_4</v>
          </cell>
          <cell r="AN1893" t="str">
            <v>ALI_27_SEG_4_VAL_25022514</v>
          </cell>
          <cell r="AO1893">
            <v>4</v>
          </cell>
          <cell r="AP1893">
            <v>19941249.600000001</v>
          </cell>
          <cell r="AQ1893" t="b">
            <v>0</v>
          </cell>
          <cell r="AR1893" t="str">
            <v/>
          </cell>
          <cell r="AS1893" t="str">
            <v/>
          </cell>
          <cell r="AT1893" t="str">
            <v>ALI_27_SEG_4_</v>
          </cell>
          <cell r="AU1893">
            <v>1</v>
          </cell>
          <cell r="AV1893" t="str">
            <v>No Seleccionada</v>
          </cell>
        </row>
        <row r="1894">
          <cell r="A1894" t="b">
            <v>0</v>
          </cell>
          <cell r="B1894" t="str">
            <v>5to_Evento_973_V2_UT_Mana_17515422.xlsm</v>
          </cell>
          <cell r="C1894">
            <v>27</v>
          </cell>
          <cell r="D1894">
            <v>2095</v>
          </cell>
          <cell r="E1894" t="str">
            <v>Ut Mana 2020</v>
          </cell>
          <cell r="F1894">
            <v>344</v>
          </cell>
          <cell r="G1894" t="str">
            <v>CEREAL EMPACADO</v>
          </cell>
          <cell r="H1894" t="str">
            <v>27 : Ponque integral.</v>
          </cell>
          <cell r="I1894">
            <v>5</v>
          </cell>
          <cell r="J1894" t="str">
            <v>Sitio 1 : CARRERA 127#22G-18 INT 4 - Sitio 2 : SIBERIA KM 7.5 CELTA, LOTE 159 - Sitio 3 : CARRERA 68B #10A-18 - Sitio 4 : CALLE 24F#101B-15 - Sitio 5 : CARRERA 65B#10A-87 - Sitio 6 : AUTO MEDE KM 1,5 P INDUS FLORIDA BOD 23 - Sitio 7 : CARRERA 71 A BIS # 63D-38 -</v>
          </cell>
          <cell r="K1894">
            <v>44835</v>
          </cell>
          <cell r="L1894">
            <v>9449</v>
          </cell>
          <cell r="M1894">
            <v>11657</v>
          </cell>
          <cell r="N1894">
            <v>5440</v>
          </cell>
          <cell r="O1894">
            <v>479</v>
          </cell>
          <cell r="P1894">
            <v>559</v>
          </cell>
          <cell r="Q1894">
            <v>0</v>
          </cell>
          <cell r="R1894">
            <v>559</v>
          </cell>
          <cell r="S1894">
            <v>1023</v>
          </cell>
          <cell r="T1894">
            <v>0</v>
          </cell>
          <cell r="U1894">
            <v>1023</v>
          </cell>
          <cell r="V1894">
            <v>1023</v>
          </cell>
          <cell r="W1894">
            <v>0</v>
          </cell>
          <cell r="X1894">
            <v>1023</v>
          </cell>
          <cell r="Y1894">
            <v>1023</v>
          </cell>
          <cell r="Z1894">
            <v>0</v>
          </cell>
          <cell r="AA1894">
            <v>1023</v>
          </cell>
          <cell r="AB1894">
            <v>23262239</v>
          </cell>
          <cell r="AC1894" t="str">
            <v>Registro Valido</v>
          </cell>
          <cell r="AD1894">
            <v>559</v>
          </cell>
          <cell r="AE1894">
            <v>1023</v>
          </cell>
          <cell r="AF1894">
            <v>1023</v>
          </cell>
          <cell r="AG1894">
            <v>1023</v>
          </cell>
          <cell r="AH1894">
            <v>557</v>
          </cell>
          <cell r="AI1894">
            <v>1019</v>
          </cell>
          <cell r="AJ1894">
            <v>1019</v>
          </cell>
          <cell r="AK1894">
            <v>1019</v>
          </cell>
          <cell r="AM1894" t="str">
            <v>ALI_27_SEG_5</v>
          </cell>
          <cell r="AN1894" t="str">
            <v>ALI_27_SEG_5_VAL_23262239</v>
          </cell>
          <cell r="AO1894">
            <v>4</v>
          </cell>
          <cell r="AP1894">
            <v>18538429.600000001</v>
          </cell>
          <cell r="AQ1894" t="b">
            <v>0</v>
          </cell>
          <cell r="AR1894" t="str">
            <v/>
          </cell>
          <cell r="AS1894" t="str">
            <v/>
          </cell>
          <cell r="AT1894" t="str">
            <v>ALI_27_SEG_5_</v>
          </cell>
          <cell r="AU1894">
            <v>1</v>
          </cell>
          <cell r="AV1894" t="str">
            <v>No Seleccionada</v>
          </cell>
        </row>
        <row r="1895">
          <cell r="A1895" t="b">
            <v>0</v>
          </cell>
          <cell r="B1895" t="str">
            <v>5to_Evento_973_V2_UT_Mana_17515422.xlsm</v>
          </cell>
          <cell r="C1895">
            <v>27</v>
          </cell>
          <cell r="D1895">
            <v>2095</v>
          </cell>
          <cell r="E1895" t="str">
            <v>Ut Mana 2020</v>
          </cell>
          <cell r="F1895">
            <v>345</v>
          </cell>
          <cell r="G1895" t="str">
            <v>CEREAL EMPACADO</v>
          </cell>
          <cell r="H1895" t="str">
            <v>27 : Ponque integral.</v>
          </cell>
          <cell r="I1895">
            <v>6</v>
          </cell>
          <cell r="J1895" t="str">
            <v>Sitio 1 : CARRERA 127#22G-18 INT 4 - Sitio 2 : SIBERIA KM 7.5 CELTA, LOTE 159 - Sitio 3 : CARRERA 68B #10A-18 - Sitio 4 : CALLE 24F#101B-15 - Sitio 5 : CARRERA 65B#10A-87 - Sitio 6 : AUTO MEDE KM 1,5 P INDUS FLORIDA BOD 23 - Sitio 7 : CARRERA 71 A BIS # 63D-38 -</v>
          </cell>
          <cell r="K1895">
            <v>44835</v>
          </cell>
          <cell r="L1895">
            <v>10229</v>
          </cell>
          <cell r="M1895">
            <v>12620</v>
          </cell>
          <cell r="N1895">
            <v>5887</v>
          </cell>
          <cell r="O1895">
            <v>519</v>
          </cell>
          <cell r="P1895">
            <v>559</v>
          </cell>
          <cell r="Q1895">
            <v>0</v>
          </cell>
          <cell r="R1895">
            <v>559</v>
          </cell>
          <cell r="S1895">
            <v>1023</v>
          </cell>
          <cell r="T1895">
            <v>0</v>
          </cell>
          <cell r="U1895">
            <v>1023</v>
          </cell>
          <cell r="V1895">
            <v>1023</v>
          </cell>
          <cell r="W1895">
            <v>0</v>
          </cell>
          <cell r="X1895">
            <v>1023</v>
          </cell>
          <cell r="Y1895">
            <v>1023</v>
          </cell>
          <cell r="Z1895">
            <v>0</v>
          </cell>
          <cell r="AA1895">
            <v>1023</v>
          </cell>
          <cell r="AB1895">
            <v>25181609</v>
          </cell>
          <cell r="AC1895" t="str">
            <v>Registro Valido</v>
          </cell>
          <cell r="AD1895">
            <v>559</v>
          </cell>
          <cell r="AE1895">
            <v>1023</v>
          </cell>
          <cell r="AF1895">
            <v>1023</v>
          </cell>
          <cell r="AG1895">
            <v>1023</v>
          </cell>
          <cell r="AH1895">
            <v>557</v>
          </cell>
          <cell r="AI1895">
            <v>1019</v>
          </cell>
          <cell r="AJ1895">
            <v>1019</v>
          </cell>
          <cell r="AK1895">
            <v>1019</v>
          </cell>
          <cell r="AM1895" t="str">
            <v>ALI_27_SEG_6</v>
          </cell>
          <cell r="AN1895" t="str">
            <v>ALI_27_SEG_6_VAL_25181609</v>
          </cell>
          <cell r="AO1895">
            <v>4</v>
          </cell>
          <cell r="AP1895">
            <v>20068037.600000001</v>
          </cell>
          <cell r="AQ1895" t="b">
            <v>0</v>
          </cell>
          <cell r="AR1895" t="str">
            <v/>
          </cell>
          <cell r="AS1895" t="str">
            <v/>
          </cell>
          <cell r="AT1895" t="str">
            <v>ALI_27_SEG_6_</v>
          </cell>
          <cell r="AU1895">
            <v>1</v>
          </cell>
          <cell r="AV1895" t="str">
            <v>No Seleccionada</v>
          </cell>
        </row>
        <row r="1896">
          <cell r="A1896" t="b">
            <v>0</v>
          </cell>
          <cell r="B1896" t="str">
            <v>5to_Evento_973_V2_UT_Mana_17515422.xlsm</v>
          </cell>
          <cell r="C1896">
            <v>27</v>
          </cell>
          <cell r="D1896">
            <v>2095</v>
          </cell>
          <cell r="E1896" t="str">
            <v>Ut Mana 2020</v>
          </cell>
          <cell r="F1896">
            <v>346</v>
          </cell>
          <cell r="G1896" t="str">
            <v>CEREAL EMPACADO</v>
          </cell>
          <cell r="H1896" t="str">
            <v>27 : Ponque integral.</v>
          </cell>
          <cell r="I1896">
            <v>7</v>
          </cell>
          <cell r="J1896" t="str">
            <v>Sitio 1 : CARRERA 127#22G-18 INT 4 - Sitio 2 : SIBERIA KM 7.5 CELTA, LOTE 159 - Sitio 3 : CARRERA 68B #10A-18 - Sitio 4 : CALLE 24F#101B-15 - Sitio 5 : CARRERA 65B#10A-87 - Sitio 6 : AUTO MEDE KM 1,5 P INDUS FLORIDA BOD 23 - Sitio 7 : CARRERA 71 A BIS # 63D-38 -</v>
          </cell>
          <cell r="K1896">
            <v>44835</v>
          </cell>
          <cell r="L1896">
            <v>10445</v>
          </cell>
          <cell r="M1896">
            <v>12886</v>
          </cell>
          <cell r="N1896">
            <v>6013</v>
          </cell>
          <cell r="O1896">
            <v>529</v>
          </cell>
          <cell r="P1896">
            <v>559</v>
          </cell>
          <cell r="Q1896">
            <v>0</v>
          </cell>
          <cell r="R1896">
            <v>559</v>
          </cell>
          <cell r="S1896">
            <v>1023</v>
          </cell>
          <cell r="T1896">
            <v>0</v>
          </cell>
          <cell r="U1896">
            <v>1023</v>
          </cell>
          <cell r="V1896">
            <v>1023</v>
          </cell>
          <cell r="W1896">
            <v>0</v>
          </cell>
          <cell r="X1896">
            <v>1023</v>
          </cell>
          <cell r="Y1896">
            <v>1023</v>
          </cell>
          <cell r="Z1896">
            <v>0</v>
          </cell>
          <cell r="AA1896">
            <v>1023</v>
          </cell>
          <cell r="AB1896">
            <v>25713599</v>
          </cell>
          <cell r="AC1896" t="str">
            <v>Registro Valido</v>
          </cell>
          <cell r="AD1896">
            <v>559</v>
          </cell>
          <cell r="AE1896">
            <v>1023</v>
          </cell>
          <cell r="AF1896">
            <v>1023</v>
          </cell>
          <cell r="AG1896">
            <v>1023</v>
          </cell>
          <cell r="AH1896">
            <v>557</v>
          </cell>
          <cell r="AI1896">
            <v>1019</v>
          </cell>
          <cell r="AJ1896">
            <v>1019</v>
          </cell>
          <cell r="AK1896">
            <v>1019</v>
          </cell>
          <cell r="AM1896" t="str">
            <v>ALI_27_SEG_7</v>
          </cell>
          <cell r="AN1896" t="str">
            <v>ALI_27_SEG_7_VAL_25713599</v>
          </cell>
          <cell r="AO1896">
            <v>4</v>
          </cell>
          <cell r="AP1896">
            <v>20491997.600000001</v>
          </cell>
          <cell r="AQ1896" t="b">
            <v>0</v>
          </cell>
          <cell r="AR1896" t="str">
            <v/>
          </cell>
          <cell r="AS1896" t="str">
            <v/>
          </cell>
          <cell r="AT1896" t="str">
            <v>ALI_27_SEG_7_</v>
          </cell>
          <cell r="AU1896">
            <v>1</v>
          </cell>
          <cell r="AV1896" t="str">
            <v>No Seleccionada</v>
          </cell>
        </row>
        <row r="1897">
          <cell r="A1897" t="b">
            <v>0</v>
          </cell>
          <cell r="B1897" t="str">
            <v>5to_Evento_973_V2_UT_Mana_17515422.xlsm</v>
          </cell>
          <cell r="C1897">
            <v>27</v>
          </cell>
          <cell r="D1897">
            <v>2095</v>
          </cell>
          <cell r="E1897" t="str">
            <v>Ut Mana 2020</v>
          </cell>
          <cell r="F1897">
            <v>357</v>
          </cell>
          <cell r="G1897" t="str">
            <v>CEREAL EMPACADO</v>
          </cell>
          <cell r="H1897" t="str">
            <v>27 : Ponque integral.</v>
          </cell>
          <cell r="I1897">
            <v>8</v>
          </cell>
          <cell r="J1897" t="str">
            <v>Sitio 1 : CARRERA 127#22G-18 INT 4 - Sitio 2 : SIBERIA KM 7.5 CELTA, LOTE 159 - Sitio 3 : CARRERA 68B #10A-18 - Sitio 4 : CALLE 24F#101B-15 - Sitio 5 : CARRERA 65B#10A-87 - Sitio 6 : AUTO MEDE KM 1,5 P INDUS FLORIDA BOD 23 - Sitio 7 : CARRERA 71 A BIS # 63D-38 -</v>
          </cell>
          <cell r="K1897">
            <v>44835</v>
          </cell>
          <cell r="L1897">
            <v>10080</v>
          </cell>
          <cell r="M1897">
            <v>12436</v>
          </cell>
          <cell r="N1897">
            <v>5804</v>
          </cell>
          <cell r="O1897">
            <v>510</v>
          </cell>
          <cell r="P1897">
            <v>559</v>
          </cell>
          <cell r="Q1897">
            <v>0</v>
          </cell>
          <cell r="R1897">
            <v>559</v>
          </cell>
          <cell r="S1897">
            <v>1023</v>
          </cell>
          <cell r="T1897">
            <v>0</v>
          </cell>
          <cell r="U1897">
            <v>1023</v>
          </cell>
          <cell r="V1897">
            <v>1023</v>
          </cell>
          <cell r="W1897">
            <v>0</v>
          </cell>
          <cell r="X1897">
            <v>1023</v>
          </cell>
          <cell r="Y1897">
            <v>1023</v>
          </cell>
          <cell r="Z1897">
            <v>0</v>
          </cell>
          <cell r="AA1897">
            <v>1023</v>
          </cell>
          <cell r="AB1897">
            <v>24815970</v>
          </cell>
          <cell r="AC1897" t="str">
            <v>Registro Valido</v>
          </cell>
          <cell r="AD1897">
            <v>559</v>
          </cell>
          <cell r="AE1897">
            <v>1023</v>
          </cell>
          <cell r="AF1897">
            <v>1023</v>
          </cell>
          <cell r="AG1897">
            <v>1023</v>
          </cell>
          <cell r="AH1897">
            <v>557</v>
          </cell>
          <cell r="AI1897">
            <v>1019</v>
          </cell>
          <cell r="AJ1897">
            <v>1019</v>
          </cell>
          <cell r="AK1897">
            <v>1019</v>
          </cell>
          <cell r="AM1897" t="str">
            <v>ALI_27_SEG_8</v>
          </cell>
          <cell r="AN1897" t="str">
            <v>ALI_27_SEG_8_VAL_24815970</v>
          </cell>
          <cell r="AO1897">
            <v>4</v>
          </cell>
          <cell r="AP1897">
            <v>19776648</v>
          </cell>
          <cell r="AQ1897" t="b">
            <v>0</v>
          </cell>
          <cell r="AR1897" t="str">
            <v/>
          </cell>
          <cell r="AS1897" t="str">
            <v/>
          </cell>
          <cell r="AT1897" t="str">
            <v>ALI_27_SEG_8_</v>
          </cell>
          <cell r="AU1897">
            <v>1</v>
          </cell>
          <cell r="AV1897" t="str">
            <v>No Seleccionada</v>
          </cell>
        </row>
        <row r="1898">
          <cell r="A1898" t="b">
            <v>0</v>
          </cell>
          <cell r="B1898" t="str">
            <v>5to_Evento_973_V2_UT_Mana_17515422.xlsm</v>
          </cell>
          <cell r="C1898">
            <v>27</v>
          </cell>
          <cell r="D1898">
            <v>2095</v>
          </cell>
          <cell r="E1898" t="str">
            <v>Ut Mana 2020</v>
          </cell>
          <cell r="F1898">
            <v>358</v>
          </cell>
          <cell r="G1898" t="str">
            <v>CEREAL EMPACADO</v>
          </cell>
          <cell r="H1898" t="str">
            <v>27 : Ponque integral.</v>
          </cell>
          <cell r="I1898">
            <v>9</v>
          </cell>
          <cell r="J1898" t="str">
            <v>Sitio 1 : CARRERA 127#22G-18 INT 4 - Sitio 2 : SIBERIA KM 7.5 CELTA, LOTE 159 - Sitio 3 : CARRERA 68B #10A-18 - Sitio 4 : CALLE 24F#101B-15 - Sitio 5 : CARRERA 65B#10A-87 - Sitio 6 : AUTO MEDE KM 1,5 P INDUS FLORIDA BOD 23 - Sitio 7 : CARRERA 71 A BIS # 63D-38 -</v>
          </cell>
          <cell r="K1898">
            <v>44835</v>
          </cell>
          <cell r="L1898">
            <v>10188</v>
          </cell>
          <cell r="M1898">
            <v>12569</v>
          </cell>
          <cell r="N1898">
            <v>5865</v>
          </cell>
          <cell r="O1898">
            <v>515</v>
          </cell>
          <cell r="P1898">
            <v>559</v>
          </cell>
          <cell r="Q1898">
            <v>0</v>
          </cell>
          <cell r="R1898">
            <v>559</v>
          </cell>
          <cell r="S1898">
            <v>1023</v>
          </cell>
          <cell r="T1898">
            <v>0</v>
          </cell>
          <cell r="U1898">
            <v>1023</v>
          </cell>
          <cell r="V1898">
            <v>1023</v>
          </cell>
          <cell r="W1898">
            <v>0</v>
          </cell>
          <cell r="X1898">
            <v>1023</v>
          </cell>
          <cell r="Y1898">
            <v>1023</v>
          </cell>
          <cell r="Z1898">
            <v>0</v>
          </cell>
          <cell r="AA1898">
            <v>1023</v>
          </cell>
          <cell r="AB1898">
            <v>25079919</v>
          </cell>
          <cell r="AC1898" t="str">
            <v>Registro Valido</v>
          </cell>
          <cell r="AD1898">
            <v>559</v>
          </cell>
          <cell r="AE1898">
            <v>1023</v>
          </cell>
          <cell r="AF1898">
            <v>1023</v>
          </cell>
          <cell r="AG1898">
            <v>1023</v>
          </cell>
          <cell r="AH1898">
            <v>557</v>
          </cell>
          <cell r="AI1898">
            <v>1019</v>
          </cell>
          <cell r="AJ1898">
            <v>1019</v>
          </cell>
          <cell r="AK1898">
            <v>1019</v>
          </cell>
          <cell r="AM1898" t="str">
            <v>ALI_27_SEG_9</v>
          </cell>
          <cell r="AN1898" t="str">
            <v>ALI_27_SEG_9_VAL_25079919</v>
          </cell>
          <cell r="AO1898">
            <v>4</v>
          </cell>
          <cell r="AP1898">
            <v>19986997.600000001</v>
          </cell>
          <cell r="AQ1898" t="b">
            <v>0</v>
          </cell>
          <cell r="AR1898" t="str">
            <v/>
          </cell>
          <cell r="AS1898" t="str">
            <v/>
          </cell>
          <cell r="AT1898" t="str">
            <v>ALI_27_SEG_9_</v>
          </cell>
          <cell r="AU1898">
            <v>1</v>
          </cell>
          <cell r="AV1898" t="str">
            <v>No Seleccionada</v>
          </cell>
        </row>
        <row r="1899">
          <cell r="A1899" t="b">
            <v>0</v>
          </cell>
          <cell r="B1899" t="str">
            <v>5to_Evento_973_V2_UT_Mana_17515422.xlsm</v>
          </cell>
          <cell r="C1899">
            <v>27</v>
          </cell>
          <cell r="D1899">
            <v>2095</v>
          </cell>
          <cell r="E1899" t="str">
            <v>Ut Mana 2020</v>
          </cell>
          <cell r="F1899">
            <v>359</v>
          </cell>
          <cell r="G1899" t="str">
            <v>CEREAL EMPACADO</v>
          </cell>
          <cell r="H1899" t="str">
            <v>27 : Ponque integral.</v>
          </cell>
          <cell r="I1899">
            <v>10</v>
          </cell>
          <cell r="J1899" t="str">
            <v>Sitio 1 : CARRERA 127#22G-18 INT 4 - Sitio 2 : SIBERIA KM 7.5 CELTA, LOTE 159 - Sitio 3 : CARRERA 68B #10A-18 - Sitio 4 : CALLE 24F#101B-15 - Sitio 5 : CARRERA 65B#10A-87 - Sitio 6 : AUTO MEDE KM 1,5 P INDUS FLORIDA BOD 23 - Sitio 7 : CARRERA 71 A BIS # 63D-38 -</v>
          </cell>
          <cell r="K1899">
            <v>44835</v>
          </cell>
          <cell r="L1899">
            <v>10202</v>
          </cell>
          <cell r="M1899">
            <v>12589</v>
          </cell>
          <cell r="N1899">
            <v>5874</v>
          </cell>
          <cell r="O1899">
            <v>517</v>
          </cell>
          <cell r="P1899">
            <v>559</v>
          </cell>
          <cell r="Q1899">
            <v>0</v>
          </cell>
          <cell r="R1899">
            <v>559</v>
          </cell>
          <cell r="S1899">
            <v>1023</v>
          </cell>
          <cell r="T1899">
            <v>0</v>
          </cell>
          <cell r="U1899">
            <v>1023</v>
          </cell>
          <cell r="V1899">
            <v>1023</v>
          </cell>
          <cell r="W1899">
            <v>0</v>
          </cell>
          <cell r="X1899">
            <v>1023</v>
          </cell>
          <cell r="Y1899">
            <v>1023</v>
          </cell>
          <cell r="Z1899">
            <v>0</v>
          </cell>
          <cell r="AA1899">
            <v>1023</v>
          </cell>
          <cell r="AB1899">
            <v>25119458</v>
          </cell>
          <cell r="AC1899" t="str">
            <v>Registro Valido</v>
          </cell>
          <cell r="AD1899">
            <v>559</v>
          </cell>
          <cell r="AE1899">
            <v>1023</v>
          </cell>
          <cell r="AF1899">
            <v>1023</v>
          </cell>
          <cell r="AG1899">
            <v>1023</v>
          </cell>
          <cell r="AH1899">
            <v>557</v>
          </cell>
          <cell r="AI1899">
            <v>1019</v>
          </cell>
          <cell r="AJ1899">
            <v>1019</v>
          </cell>
          <cell r="AK1899">
            <v>1019</v>
          </cell>
          <cell r="AM1899" t="str">
            <v>ALI_27_SEG_10</v>
          </cell>
          <cell r="AN1899" t="str">
            <v>ALI_27_SEG_10_VAL_25119458</v>
          </cell>
          <cell r="AO1899">
            <v>4</v>
          </cell>
          <cell r="AP1899">
            <v>20018507.199999999</v>
          </cell>
          <cell r="AQ1899" t="b">
            <v>0</v>
          </cell>
          <cell r="AR1899" t="str">
            <v/>
          </cell>
          <cell r="AS1899" t="str">
            <v/>
          </cell>
          <cell r="AT1899" t="str">
            <v>ALI_27_SEG_10_</v>
          </cell>
          <cell r="AU1899">
            <v>1</v>
          </cell>
          <cell r="AV1899" t="str">
            <v>No Seleccionada</v>
          </cell>
        </row>
        <row r="1900">
          <cell r="A1900" t="b">
            <v>0</v>
          </cell>
          <cell r="B1900" t="str">
            <v>5to_Evento_973_V2_UT_Mana_17515422.xlsm</v>
          </cell>
          <cell r="C1900">
            <v>27</v>
          </cell>
          <cell r="D1900">
            <v>2095</v>
          </cell>
          <cell r="E1900" t="str">
            <v>Ut Mana 2020</v>
          </cell>
          <cell r="F1900">
            <v>360</v>
          </cell>
          <cell r="G1900" t="str">
            <v>CEREAL EMPACADO</v>
          </cell>
          <cell r="H1900" t="str">
            <v>27 : Ponque integral.</v>
          </cell>
          <cell r="I1900">
            <v>11</v>
          </cell>
          <cell r="J1900" t="str">
            <v>Sitio 1 : CARRERA 127#22G-18 INT 4 - Sitio 2 : SIBERIA KM 7.5 CELTA, LOTE 159 - Sitio 3 : CARRERA 68B #10A-18 - Sitio 4 : CALLE 24F#101B-15 - Sitio 5 : CARRERA 65B#10A-87 - Sitio 6 : AUTO MEDE KM 1,5 P INDUS FLORIDA BOD 23 - Sitio 7 : CARRERA 71 A BIS # 63D-38 -</v>
          </cell>
          <cell r="K1900">
            <v>44835</v>
          </cell>
          <cell r="L1900">
            <v>10048</v>
          </cell>
          <cell r="M1900">
            <v>12397</v>
          </cell>
          <cell r="N1900">
            <v>5786</v>
          </cell>
          <cell r="O1900">
            <v>509</v>
          </cell>
          <cell r="P1900">
            <v>559</v>
          </cell>
          <cell r="Q1900">
            <v>0</v>
          </cell>
          <cell r="R1900">
            <v>559</v>
          </cell>
          <cell r="S1900">
            <v>1023</v>
          </cell>
          <cell r="T1900">
            <v>0</v>
          </cell>
          <cell r="U1900">
            <v>1023</v>
          </cell>
          <cell r="V1900">
            <v>1023</v>
          </cell>
          <cell r="W1900">
            <v>0</v>
          </cell>
          <cell r="X1900">
            <v>1023</v>
          </cell>
          <cell r="Y1900">
            <v>1023</v>
          </cell>
          <cell r="Z1900">
            <v>0</v>
          </cell>
          <cell r="AA1900">
            <v>1023</v>
          </cell>
          <cell r="AB1900">
            <v>24738748</v>
          </cell>
          <cell r="AC1900" t="str">
            <v>Registro Valido</v>
          </cell>
          <cell r="AD1900">
            <v>559</v>
          </cell>
          <cell r="AE1900">
            <v>1023</v>
          </cell>
          <cell r="AF1900">
            <v>1023</v>
          </cell>
          <cell r="AG1900">
            <v>1023</v>
          </cell>
          <cell r="AH1900">
            <v>557</v>
          </cell>
          <cell r="AI1900">
            <v>1019</v>
          </cell>
          <cell r="AJ1900">
            <v>1019</v>
          </cell>
          <cell r="AK1900">
            <v>1019</v>
          </cell>
          <cell r="AM1900" t="str">
            <v>ALI_27_SEG_11</v>
          </cell>
          <cell r="AN1900" t="str">
            <v>ALI_27_SEG_11_VAL_24738748</v>
          </cell>
          <cell r="AO1900">
            <v>4</v>
          </cell>
          <cell r="AP1900">
            <v>19715107.199999999</v>
          </cell>
          <cell r="AQ1900" t="b">
            <v>0</v>
          </cell>
          <cell r="AR1900" t="str">
            <v/>
          </cell>
          <cell r="AS1900" t="str">
            <v/>
          </cell>
          <cell r="AT1900" t="str">
            <v>ALI_27_SEG_11_</v>
          </cell>
          <cell r="AU1900">
            <v>1</v>
          </cell>
          <cell r="AV1900" t="str">
            <v>No Seleccionada</v>
          </cell>
        </row>
        <row r="1901">
          <cell r="A1901" t="b">
            <v>0</v>
          </cell>
          <cell r="B1901" t="str">
            <v>5to_Evento_973_V2_UT_Mana_17515422.xlsm</v>
          </cell>
          <cell r="C1901">
            <v>27</v>
          </cell>
          <cell r="D1901">
            <v>2095</v>
          </cell>
          <cell r="E1901" t="str">
            <v>Ut Mana 2020</v>
          </cell>
          <cell r="F1901">
            <v>361</v>
          </cell>
          <cell r="G1901" t="str">
            <v>CEREAL EMPACADO</v>
          </cell>
          <cell r="H1901" t="str">
            <v>27 : Ponque integral.</v>
          </cell>
          <cell r="I1901">
            <v>12</v>
          </cell>
          <cell r="J1901" t="str">
            <v>Sitio 1 : CARRERA 127#22G-18 INT 4 - Sitio 2 : SIBERIA KM 7.5 CELTA, LOTE 159 - Sitio 3 : CARRERA 68B #10A-18 - Sitio 4 : CALLE 24F#101B-15 - Sitio 5 : CARRERA 65B#10A-87 - Sitio 6 : AUTO MEDE KM 1,5 P INDUS FLORIDA BOD 23 - Sitio 7 : CARRERA 71 A BIS # 63D-38 -</v>
          </cell>
          <cell r="K1901">
            <v>44835</v>
          </cell>
          <cell r="L1901">
            <v>9120</v>
          </cell>
          <cell r="M1901">
            <v>11250</v>
          </cell>
          <cell r="N1901">
            <v>5250</v>
          </cell>
          <cell r="O1901">
            <v>461</v>
          </cell>
          <cell r="P1901">
            <v>559</v>
          </cell>
          <cell r="Q1901">
            <v>0</v>
          </cell>
          <cell r="R1901">
            <v>559</v>
          </cell>
          <cell r="S1901">
            <v>1023</v>
          </cell>
          <cell r="T1901">
            <v>0</v>
          </cell>
          <cell r="U1901">
            <v>1023</v>
          </cell>
          <cell r="V1901">
            <v>1023</v>
          </cell>
          <cell r="W1901">
            <v>0</v>
          </cell>
          <cell r="X1901">
            <v>1023</v>
          </cell>
          <cell r="Y1901">
            <v>1023</v>
          </cell>
          <cell r="Z1901">
            <v>0</v>
          </cell>
          <cell r="AA1901">
            <v>1023</v>
          </cell>
          <cell r="AB1901">
            <v>22449183</v>
          </cell>
          <cell r="AC1901" t="str">
            <v>Registro Valido</v>
          </cell>
          <cell r="AD1901">
            <v>559</v>
          </cell>
          <cell r="AE1901">
            <v>1023</v>
          </cell>
          <cell r="AF1901">
            <v>1023</v>
          </cell>
          <cell r="AG1901">
            <v>1023</v>
          </cell>
          <cell r="AH1901">
            <v>557</v>
          </cell>
          <cell r="AI1901">
            <v>1019</v>
          </cell>
          <cell r="AJ1901">
            <v>1019</v>
          </cell>
          <cell r="AK1901">
            <v>1019</v>
          </cell>
          <cell r="AM1901" t="str">
            <v>ALI_27_SEG_12</v>
          </cell>
          <cell r="AN1901" t="str">
            <v>ALI_27_SEG_12_VAL_22449183</v>
          </cell>
          <cell r="AO1901">
            <v>4</v>
          </cell>
          <cell r="AP1901">
            <v>17890479.199999999</v>
          </cell>
          <cell r="AQ1901" t="b">
            <v>0</v>
          </cell>
          <cell r="AR1901" t="str">
            <v/>
          </cell>
          <cell r="AS1901" t="str">
            <v/>
          </cell>
          <cell r="AT1901" t="str">
            <v>ALI_27_SEG_12_</v>
          </cell>
          <cell r="AU1901">
            <v>1</v>
          </cell>
          <cell r="AV1901" t="str">
            <v>No Seleccionada</v>
          </cell>
        </row>
        <row r="1902">
          <cell r="A1902" t="b">
            <v>0</v>
          </cell>
          <cell r="B1902" t="str">
            <v>5to_Evento_973_V2_UT_Mana_17515422.xlsm</v>
          </cell>
          <cell r="C1902">
            <v>27</v>
          </cell>
          <cell r="D1902">
            <v>2095</v>
          </cell>
          <cell r="E1902" t="str">
            <v>Ut Mana 2020</v>
          </cell>
          <cell r="F1902">
            <v>362</v>
          </cell>
          <cell r="G1902" t="str">
            <v>CEREAL EMPACADO</v>
          </cell>
          <cell r="H1902" t="str">
            <v>27 : Ponque integral.</v>
          </cell>
          <cell r="I1902">
            <v>13</v>
          </cell>
          <cell r="J1902" t="str">
            <v>Sitio 1 : CARRERA 127#22G-18 INT 4 - Sitio 2 : SIBERIA KM 7.5 CELTA, LOTE 159 - Sitio 3 : CARRERA 68B #10A-18 - Sitio 4 : CALLE 24F#101B-15 - Sitio 5 : CARRERA 65B#10A-87 - Sitio 6 : AUTO MEDE KM 1,5 P INDUS FLORIDA BOD 23 - Sitio 7 : CARRERA 71 A BIS # 63D-38 -</v>
          </cell>
          <cell r="K1902">
            <v>44835</v>
          </cell>
          <cell r="L1902">
            <v>9682</v>
          </cell>
          <cell r="M1902">
            <v>11946</v>
          </cell>
          <cell r="N1902">
            <v>5573</v>
          </cell>
          <cell r="O1902">
            <v>491</v>
          </cell>
          <cell r="P1902">
            <v>559</v>
          </cell>
          <cell r="Q1902">
            <v>0</v>
          </cell>
          <cell r="R1902">
            <v>559</v>
          </cell>
          <cell r="S1902">
            <v>1023</v>
          </cell>
          <cell r="T1902">
            <v>0</v>
          </cell>
          <cell r="U1902">
            <v>1023</v>
          </cell>
          <cell r="V1902">
            <v>1023</v>
          </cell>
          <cell r="W1902">
            <v>0</v>
          </cell>
          <cell r="X1902">
            <v>1023</v>
          </cell>
          <cell r="Y1902">
            <v>1023</v>
          </cell>
          <cell r="Z1902">
            <v>0</v>
          </cell>
          <cell r="AA1902">
            <v>1023</v>
          </cell>
          <cell r="AB1902">
            <v>23836468</v>
          </cell>
          <cell r="AC1902" t="str">
            <v>Registro Valido</v>
          </cell>
          <cell r="AD1902">
            <v>559</v>
          </cell>
          <cell r="AE1902">
            <v>1023</v>
          </cell>
          <cell r="AF1902">
            <v>1023</v>
          </cell>
          <cell r="AG1902">
            <v>1023</v>
          </cell>
          <cell r="AH1902">
            <v>557</v>
          </cell>
          <cell r="AI1902">
            <v>1019</v>
          </cell>
          <cell r="AJ1902">
            <v>1019</v>
          </cell>
          <cell r="AK1902">
            <v>1019</v>
          </cell>
          <cell r="AM1902" t="str">
            <v>ALI_27_SEG_13</v>
          </cell>
          <cell r="AN1902" t="str">
            <v>ALI_27_SEG_13_VAL_23836468</v>
          </cell>
          <cell r="AO1902">
            <v>4</v>
          </cell>
          <cell r="AP1902">
            <v>18996051.200000003</v>
          </cell>
          <cell r="AQ1902" t="b">
            <v>0</v>
          </cell>
          <cell r="AR1902" t="str">
            <v/>
          </cell>
          <cell r="AS1902" t="str">
            <v/>
          </cell>
          <cell r="AT1902" t="str">
            <v>ALI_27_SEG_13_</v>
          </cell>
          <cell r="AU1902">
            <v>1</v>
          </cell>
          <cell r="AV1902" t="str">
            <v>No Seleccionada</v>
          </cell>
        </row>
        <row r="1903">
          <cell r="A1903" t="b">
            <v>0</v>
          </cell>
          <cell r="B1903" t="str">
            <v>5to_Evento_973_V2_UT_Mana_17515422.xlsm</v>
          </cell>
          <cell r="C1903">
            <v>27</v>
          </cell>
          <cell r="D1903">
            <v>2095</v>
          </cell>
          <cell r="E1903" t="str">
            <v>Ut Mana 2020</v>
          </cell>
          <cell r="F1903">
            <v>363</v>
          </cell>
          <cell r="G1903" t="str">
            <v>CEREAL EMPACADO</v>
          </cell>
          <cell r="H1903" t="str">
            <v>27 : Ponque integral.</v>
          </cell>
          <cell r="I1903">
            <v>14</v>
          </cell>
          <cell r="J1903" t="str">
            <v>Sitio 1 : CARRERA 127#22G-18 INT 4 - Sitio 2 : SIBERIA KM 7.5 CELTA, LOTE 159 - Sitio 3 : CARRERA 68B #10A-18 - Sitio 4 : CALLE 24F#101B-15 - Sitio 5 : CARRERA 65B#10A-87 - Sitio 6 : AUTO MEDE KM 1,5 P INDUS FLORIDA BOD 23 - Sitio 7 : CARRERA 71 A BIS # 63D-38 -</v>
          </cell>
          <cell r="K1903">
            <v>44835</v>
          </cell>
          <cell r="L1903">
            <v>9594</v>
          </cell>
          <cell r="M1903">
            <v>11837</v>
          </cell>
          <cell r="N1903">
            <v>5523</v>
          </cell>
          <cell r="O1903">
            <v>486</v>
          </cell>
          <cell r="P1903">
            <v>559</v>
          </cell>
          <cell r="Q1903">
            <v>0</v>
          </cell>
          <cell r="R1903">
            <v>559</v>
          </cell>
          <cell r="S1903">
            <v>1023</v>
          </cell>
          <cell r="T1903">
            <v>0</v>
          </cell>
          <cell r="U1903">
            <v>1023</v>
          </cell>
          <cell r="V1903">
            <v>1023</v>
          </cell>
          <cell r="W1903">
            <v>0</v>
          </cell>
          <cell r="X1903">
            <v>1023</v>
          </cell>
          <cell r="Y1903">
            <v>1023</v>
          </cell>
          <cell r="Z1903">
            <v>0</v>
          </cell>
          <cell r="AA1903">
            <v>1023</v>
          </cell>
          <cell r="AB1903">
            <v>23619504</v>
          </cell>
          <cell r="AC1903" t="str">
            <v>Registro Valido</v>
          </cell>
          <cell r="AD1903">
            <v>559</v>
          </cell>
          <cell r="AE1903">
            <v>1023</v>
          </cell>
          <cell r="AF1903">
            <v>1023</v>
          </cell>
          <cell r="AG1903">
            <v>1023</v>
          </cell>
          <cell r="AH1903">
            <v>557</v>
          </cell>
          <cell r="AI1903">
            <v>1019</v>
          </cell>
          <cell r="AJ1903">
            <v>1019</v>
          </cell>
          <cell r="AK1903">
            <v>1019</v>
          </cell>
          <cell r="AM1903" t="str">
            <v>ALI_27_SEG_14</v>
          </cell>
          <cell r="AN1903" t="str">
            <v>ALI_27_SEG_14_VAL_23619504</v>
          </cell>
          <cell r="AO1903">
            <v>4</v>
          </cell>
          <cell r="AP1903">
            <v>18823145.600000001</v>
          </cell>
          <cell r="AQ1903" t="b">
            <v>0</v>
          </cell>
          <cell r="AR1903" t="str">
            <v/>
          </cell>
          <cell r="AS1903" t="str">
            <v/>
          </cell>
          <cell r="AT1903" t="str">
            <v>ALI_27_SEG_14_</v>
          </cell>
          <cell r="AU1903">
            <v>1</v>
          </cell>
          <cell r="AV1903" t="str">
            <v>No Seleccionada</v>
          </cell>
        </row>
        <row r="1904">
          <cell r="A1904" t="b">
            <v>0</v>
          </cell>
          <cell r="B1904" t="str">
            <v>5to_Evento_973_V2_UT_Mana_17515422.xlsm</v>
          </cell>
          <cell r="C1904">
            <v>27</v>
          </cell>
          <cell r="D1904">
            <v>2095</v>
          </cell>
          <cell r="E1904" t="str">
            <v>Ut Mana 2020</v>
          </cell>
          <cell r="F1904">
            <v>364</v>
          </cell>
          <cell r="G1904" t="str">
            <v>CEREAL EMPACADO</v>
          </cell>
          <cell r="H1904" t="str">
            <v>27 : Ponque integral.</v>
          </cell>
          <cell r="I1904">
            <v>15</v>
          </cell>
          <cell r="J1904" t="str">
            <v>Sitio 1 : CARRERA 127#22G-18 INT 4 - Sitio 2 : SIBERIA KM 7.5 CELTA, LOTE 159 - Sitio 3 : CARRERA 68B #10A-18 - Sitio 4 : CALLE 24F#101B-15 - Sitio 5 : CARRERA 65B#10A-87 - Sitio 6 : AUTO MEDE KM 1,5 P INDUS FLORIDA BOD 23 - Sitio 7 : CARRERA 71 A BIS # 63D-38 -</v>
          </cell>
          <cell r="K1904">
            <v>44835</v>
          </cell>
          <cell r="L1904">
            <v>9072</v>
          </cell>
          <cell r="M1904">
            <v>11187</v>
          </cell>
          <cell r="N1904">
            <v>5223</v>
          </cell>
          <cell r="O1904">
            <v>461</v>
          </cell>
          <cell r="P1904">
            <v>559</v>
          </cell>
          <cell r="Q1904">
            <v>0</v>
          </cell>
          <cell r="R1904">
            <v>559</v>
          </cell>
          <cell r="S1904">
            <v>1023</v>
          </cell>
          <cell r="T1904">
            <v>0</v>
          </cell>
          <cell r="U1904">
            <v>1023</v>
          </cell>
          <cell r="V1904">
            <v>1023</v>
          </cell>
          <cell r="W1904">
            <v>0</v>
          </cell>
          <cell r="X1904">
            <v>1023</v>
          </cell>
          <cell r="Y1904">
            <v>1023</v>
          </cell>
          <cell r="Z1904">
            <v>0</v>
          </cell>
          <cell r="AA1904">
            <v>1023</v>
          </cell>
          <cell r="AB1904">
            <v>22330281</v>
          </cell>
          <cell r="AC1904" t="str">
            <v>Registro Valido</v>
          </cell>
          <cell r="AD1904">
            <v>559</v>
          </cell>
          <cell r="AE1904">
            <v>1023</v>
          </cell>
          <cell r="AF1904">
            <v>1023</v>
          </cell>
          <cell r="AG1904">
            <v>1023</v>
          </cell>
          <cell r="AH1904">
            <v>557</v>
          </cell>
          <cell r="AI1904">
            <v>1019</v>
          </cell>
          <cell r="AJ1904">
            <v>1019</v>
          </cell>
          <cell r="AK1904">
            <v>1019</v>
          </cell>
          <cell r="AM1904" t="str">
            <v>ALI_27_SEG_15</v>
          </cell>
          <cell r="AN1904" t="str">
            <v>ALI_27_SEG_15_VAL_22330281</v>
          </cell>
          <cell r="AO1904">
            <v>4</v>
          </cell>
          <cell r="AP1904">
            <v>17795722.400000002</v>
          </cell>
          <cell r="AQ1904" t="b">
            <v>0</v>
          </cell>
          <cell r="AR1904" t="str">
            <v/>
          </cell>
          <cell r="AS1904" t="str">
            <v/>
          </cell>
          <cell r="AT1904" t="str">
            <v>ALI_27_SEG_15_</v>
          </cell>
          <cell r="AU1904">
            <v>1</v>
          </cell>
          <cell r="AV1904" t="str">
            <v>No Seleccionada</v>
          </cell>
        </row>
        <row r="1905">
          <cell r="A1905" t="str">
            <v>ALI_90_SEG_1</v>
          </cell>
          <cell r="B1905" t="str">
            <v>5to_Evento_973_V2_UT_Mana_17515422.xlsm</v>
          </cell>
          <cell r="C1905">
            <v>90</v>
          </cell>
          <cell r="D1905">
            <v>2095</v>
          </cell>
          <cell r="E1905" t="str">
            <v>Ut Mana 2020</v>
          </cell>
          <cell r="F1905">
            <v>376</v>
          </cell>
          <cell r="G1905" t="str">
            <v>CEREAL EMPACADO</v>
          </cell>
          <cell r="H1905" t="str">
            <v>90 : Galleta multicereal.</v>
          </cell>
          <cell r="I1905">
            <v>1</v>
          </cell>
          <cell r="J1905" t="str">
            <v>Sitio 1 : CARRERA 127#22G-18 INT 4 - Sitio 2 : SIBERIA KM 7.5 CELTA, LOTE 159 - Sitio 3 : CARRERA 68B #10A-18 - Sitio 4 : CALLE 24F#101B-15 - Sitio 5 : CARRERA 65B#10A-87 - Sitio 6 : AUTO MEDE KM 1,5 P INDUS FLORIDA BOD 23 - Sitio 7 : CARRERA 71 A BIS # 63D-38 -</v>
          </cell>
          <cell r="K1905">
            <v>44835</v>
          </cell>
          <cell r="L1905">
            <v>13555</v>
          </cell>
          <cell r="M1905">
            <v>16378</v>
          </cell>
          <cell r="N1905">
            <v>9175</v>
          </cell>
          <cell r="O1905">
            <v>678</v>
          </cell>
          <cell r="P1905">
            <v>491</v>
          </cell>
          <cell r="Q1905">
            <v>0.2</v>
          </cell>
          <cell r="R1905">
            <v>392.8</v>
          </cell>
          <cell r="S1905">
            <v>491</v>
          </cell>
          <cell r="T1905">
            <v>0.2</v>
          </cell>
          <cell r="U1905">
            <v>392.8</v>
          </cell>
          <cell r="V1905">
            <v>491</v>
          </cell>
          <cell r="W1905">
            <v>0.2</v>
          </cell>
          <cell r="X1905">
            <v>392.8</v>
          </cell>
          <cell r="Y1905">
            <v>491</v>
          </cell>
          <cell r="Z1905">
            <v>0.2</v>
          </cell>
          <cell r="AA1905">
            <v>392.8</v>
          </cell>
          <cell r="AB1905">
            <v>15627940.800000001</v>
          </cell>
          <cell r="AC1905" t="str">
            <v>Registro Valido</v>
          </cell>
          <cell r="AD1905">
            <v>491</v>
          </cell>
          <cell r="AE1905">
            <v>491</v>
          </cell>
          <cell r="AF1905">
            <v>491</v>
          </cell>
          <cell r="AG1905">
            <v>491</v>
          </cell>
          <cell r="AH1905">
            <v>491</v>
          </cell>
          <cell r="AI1905">
            <v>491</v>
          </cell>
          <cell r="AJ1905">
            <v>491</v>
          </cell>
          <cell r="AK1905">
            <v>491</v>
          </cell>
          <cell r="AM1905" t="str">
            <v>ALI_90_SEG_1</v>
          </cell>
          <cell r="AN1905" t="str">
            <v>ALI_90_SEG_1_VAL_15627940.8</v>
          </cell>
          <cell r="AO1905">
            <v>2</v>
          </cell>
          <cell r="AP1905">
            <v>15627940.800000001</v>
          </cell>
          <cell r="AQ1905" t="b">
            <v>1</v>
          </cell>
          <cell r="AR1905" t="str">
            <v/>
          </cell>
          <cell r="AS1905" t="str">
            <v>X</v>
          </cell>
          <cell r="AT1905" t="str">
            <v>ALI_90_SEG_1_X</v>
          </cell>
          <cell r="AU1905">
            <v>1</v>
          </cell>
          <cell r="AV1905" t="str">
            <v>Cotizacion Seleccionada</v>
          </cell>
        </row>
        <row r="1906">
          <cell r="A1906" t="str">
            <v>ALI_90_SEG_2</v>
          </cell>
          <cell r="B1906" t="str">
            <v>5to_Evento_973_V2_UT_Mana_17515422.xlsm</v>
          </cell>
          <cell r="C1906">
            <v>90</v>
          </cell>
          <cell r="D1906">
            <v>2095</v>
          </cell>
          <cell r="E1906" t="str">
            <v>Ut Mana 2020</v>
          </cell>
          <cell r="F1906">
            <v>377</v>
          </cell>
          <cell r="G1906" t="str">
            <v>CEREAL EMPACADO</v>
          </cell>
          <cell r="H1906" t="str">
            <v>90 : Galleta multicereal.</v>
          </cell>
          <cell r="I1906">
            <v>2</v>
          </cell>
          <cell r="J1906" t="str">
            <v>Sitio 1 : CARRERA 127#22G-18 INT 4 - Sitio 2 : SIBERIA KM 7.5 CELTA, LOTE 159 - Sitio 3 : CARRERA 68B #10A-18 - Sitio 4 : CALLE 24F#101B-15 - Sitio 5 : CARRERA 65B#10A-87 - Sitio 6 : AUTO MEDE KM 1,5 P INDUS FLORIDA BOD 23 - Sitio 7 : CARRERA 71 A BIS # 63D-38 -</v>
          </cell>
          <cell r="K1906">
            <v>44835</v>
          </cell>
          <cell r="L1906">
            <v>13867</v>
          </cell>
          <cell r="M1906">
            <v>16750</v>
          </cell>
          <cell r="N1906">
            <v>9382</v>
          </cell>
          <cell r="O1906">
            <v>693</v>
          </cell>
          <cell r="P1906">
            <v>491</v>
          </cell>
          <cell r="Q1906">
            <v>0.2</v>
          </cell>
          <cell r="R1906">
            <v>392.8</v>
          </cell>
          <cell r="S1906">
            <v>491</v>
          </cell>
          <cell r="T1906">
            <v>0.2</v>
          </cell>
          <cell r="U1906">
            <v>392.8</v>
          </cell>
          <cell r="V1906">
            <v>491</v>
          </cell>
          <cell r="W1906">
            <v>0.2</v>
          </cell>
          <cell r="X1906">
            <v>392.8</v>
          </cell>
          <cell r="Y1906">
            <v>491</v>
          </cell>
          <cell r="Z1906">
            <v>0.2</v>
          </cell>
          <cell r="AA1906">
            <v>392.8</v>
          </cell>
          <cell r="AB1906">
            <v>15983817.600000001</v>
          </cell>
          <cell r="AC1906" t="str">
            <v>Registro Valido</v>
          </cell>
          <cell r="AD1906">
            <v>491</v>
          </cell>
          <cell r="AE1906">
            <v>491</v>
          </cell>
          <cell r="AF1906">
            <v>491</v>
          </cell>
          <cell r="AG1906">
            <v>491</v>
          </cell>
          <cell r="AH1906">
            <v>491</v>
          </cell>
          <cell r="AI1906">
            <v>491</v>
          </cell>
          <cell r="AJ1906">
            <v>491</v>
          </cell>
          <cell r="AK1906">
            <v>491</v>
          </cell>
          <cell r="AM1906" t="str">
            <v>ALI_90_SEG_2</v>
          </cell>
          <cell r="AN1906" t="str">
            <v>ALI_90_SEG_2_VAL_15983817.6</v>
          </cell>
          <cell r="AO1906">
            <v>2</v>
          </cell>
          <cell r="AP1906">
            <v>15983817.600000001</v>
          </cell>
          <cell r="AQ1906" t="b">
            <v>1</v>
          </cell>
          <cell r="AR1906" t="str">
            <v/>
          </cell>
          <cell r="AS1906" t="str">
            <v>X</v>
          </cell>
          <cell r="AT1906" t="str">
            <v>ALI_90_SEG_2_X</v>
          </cell>
          <cell r="AU1906">
            <v>1</v>
          </cell>
          <cell r="AV1906" t="str">
            <v>Cotizacion Seleccionada</v>
          </cell>
        </row>
        <row r="1907">
          <cell r="A1907" t="str">
            <v>ALI_90_SEG_3</v>
          </cell>
          <cell r="B1907" t="str">
            <v>5to_Evento_973_V2_UT_Mana_17515422.xlsm</v>
          </cell>
          <cell r="C1907">
            <v>90</v>
          </cell>
          <cell r="D1907">
            <v>2095</v>
          </cell>
          <cell r="E1907" t="str">
            <v>Ut Mana 2020</v>
          </cell>
          <cell r="F1907">
            <v>378</v>
          </cell>
          <cell r="G1907" t="str">
            <v>CEREAL EMPACADO</v>
          </cell>
          <cell r="H1907" t="str">
            <v>90 : Galleta multicereal.</v>
          </cell>
          <cell r="I1907">
            <v>3</v>
          </cell>
          <cell r="J1907" t="str">
            <v>Sitio 1 : CARRERA 127#22G-18 INT 4 - Sitio 2 : SIBERIA KM 7.5 CELTA, LOTE 159 - Sitio 3 : CARRERA 68B #10A-18 - Sitio 4 : CALLE 24F#101B-15 - Sitio 5 : CARRERA 65B#10A-87 - Sitio 6 : AUTO MEDE KM 1,5 P INDUS FLORIDA BOD 23 - Sitio 7 : CARRERA 71 A BIS # 63D-38 -</v>
          </cell>
          <cell r="K1907">
            <v>44835</v>
          </cell>
          <cell r="L1907">
            <v>13781</v>
          </cell>
          <cell r="M1907">
            <v>16647</v>
          </cell>
          <cell r="N1907">
            <v>9327</v>
          </cell>
          <cell r="O1907">
            <v>689</v>
          </cell>
          <cell r="P1907">
            <v>491</v>
          </cell>
          <cell r="Q1907">
            <v>0.2</v>
          </cell>
          <cell r="R1907">
            <v>392.8</v>
          </cell>
          <cell r="S1907">
            <v>491</v>
          </cell>
          <cell r="T1907">
            <v>0.2</v>
          </cell>
          <cell r="U1907">
            <v>392.8</v>
          </cell>
          <cell r="V1907">
            <v>491</v>
          </cell>
          <cell r="W1907">
            <v>0.2</v>
          </cell>
          <cell r="X1907">
            <v>392.8</v>
          </cell>
          <cell r="Y1907">
            <v>491</v>
          </cell>
          <cell r="Z1907">
            <v>0.2</v>
          </cell>
          <cell r="AA1907">
            <v>392.8</v>
          </cell>
          <cell r="AB1907">
            <v>15886403.199999999</v>
          </cell>
          <cell r="AC1907" t="str">
            <v>Registro Valido</v>
          </cell>
          <cell r="AD1907">
            <v>491</v>
          </cell>
          <cell r="AE1907">
            <v>491</v>
          </cell>
          <cell r="AF1907">
            <v>491</v>
          </cell>
          <cell r="AG1907">
            <v>491</v>
          </cell>
          <cell r="AH1907">
            <v>491</v>
          </cell>
          <cell r="AI1907">
            <v>491</v>
          </cell>
          <cell r="AJ1907">
            <v>491</v>
          </cell>
          <cell r="AK1907">
            <v>491</v>
          </cell>
          <cell r="AM1907" t="str">
            <v>ALI_90_SEG_3</v>
          </cell>
          <cell r="AN1907" t="str">
            <v>ALI_90_SEG_3_VAL_15886403.2</v>
          </cell>
          <cell r="AO1907">
            <v>2</v>
          </cell>
          <cell r="AP1907">
            <v>15886403.199999999</v>
          </cell>
          <cell r="AQ1907" t="b">
            <v>1</v>
          </cell>
          <cell r="AR1907" t="str">
            <v/>
          </cell>
          <cell r="AS1907" t="str">
            <v>X</v>
          </cell>
          <cell r="AT1907" t="str">
            <v>ALI_90_SEG_3_X</v>
          </cell>
          <cell r="AU1907">
            <v>1</v>
          </cell>
          <cell r="AV1907" t="str">
            <v>Cotizacion Seleccionada</v>
          </cell>
        </row>
        <row r="1908">
          <cell r="A1908" t="str">
            <v>ALI_90_SEG_4</v>
          </cell>
          <cell r="B1908" t="str">
            <v>5to_Evento_973_V2_UT_Mana_17515422.xlsm</v>
          </cell>
          <cell r="C1908">
            <v>90</v>
          </cell>
          <cell r="D1908">
            <v>2095</v>
          </cell>
          <cell r="E1908" t="str">
            <v>Ut Mana 2020</v>
          </cell>
          <cell r="F1908">
            <v>379</v>
          </cell>
          <cell r="G1908" t="str">
            <v>CEREAL EMPACADO</v>
          </cell>
          <cell r="H1908" t="str">
            <v>90 : Galleta multicereal.</v>
          </cell>
          <cell r="I1908">
            <v>4</v>
          </cell>
          <cell r="J1908" t="str">
            <v>Sitio 1 : CARRERA 127#22G-18 INT 4 - Sitio 2 : SIBERIA KM 7.5 CELTA, LOTE 159 - Sitio 3 : CARRERA 68B #10A-18 - Sitio 4 : CALLE 24F#101B-15 - Sitio 5 : CARRERA 65B#10A-87 - Sitio 6 : AUTO MEDE KM 1,5 P INDUS FLORIDA BOD 23 - Sitio 7 : CARRERA 71 A BIS # 63D-38 -</v>
          </cell>
          <cell r="K1908">
            <v>44835</v>
          </cell>
          <cell r="L1908">
            <v>14681</v>
          </cell>
          <cell r="M1908">
            <v>17736</v>
          </cell>
          <cell r="N1908">
            <v>9934</v>
          </cell>
          <cell r="O1908">
            <v>734</v>
          </cell>
          <cell r="P1908">
            <v>491</v>
          </cell>
          <cell r="Q1908">
            <v>0.2</v>
          </cell>
          <cell r="R1908">
            <v>392.8</v>
          </cell>
          <cell r="S1908">
            <v>491</v>
          </cell>
          <cell r="T1908">
            <v>0.2</v>
          </cell>
          <cell r="U1908">
            <v>392.8</v>
          </cell>
          <cell r="V1908">
            <v>491</v>
          </cell>
          <cell r="W1908">
            <v>0.2</v>
          </cell>
          <cell r="X1908">
            <v>392.8</v>
          </cell>
          <cell r="Y1908">
            <v>491</v>
          </cell>
          <cell r="Z1908">
            <v>0.2</v>
          </cell>
          <cell r="AA1908">
            <v>392.8</v>
          </cell>
          <cell r="AB1908">
            <v>16923788</v>
          </cell>
          <cell r="AC1908" t="str">
            <v>Registro Valido</v>
          </cell>
          <cell r="AD1908">
            <v>491</v>
          </cell>
          <cell r="AE1908">
            <v>491</v>
          </cell>
          <cell r="AF1908">
            <v>491</v>
          </cell>
          <cell r="AG1908">
            <v>491</v>
          </cell>
          <cell r="AH1908">
            <v>491</v>
          </cell>
          <cell r="AI1908">
            <v>491</v>
          </cell>
          <cell r="AJ1908">
            <v>491</v>
          </cell>
          <cell r="AK1908">
            <v>491</v>
          </cell>
          <cell r="AM1908" t="str">
            <v>ALI_90_SEG_4</v>
          </cell>
          <cell r="AN1908" t="str">
            <v>ALI_90_SEG_4_VAL_16923788</v>
          </cell>
          <cell r="AO1908">
            <v>2</v>
          </cell>
          <cell r="AP1908">
            <v>16923788</v>
          </cell>
          <cell r="AQ1908" t="b">
            <v>1</v>
          </cell>
          <cell r="AR1908" t="str">
            <v/>
          </cell>
          <cell r="AS1908" t="str">
            <v>X</v>
          </cell>
          <cell r="AT1908" t="str">
            <v>ALI_90_SEG_4_X</v>
          </cell>
          <cell r="AU1908">
            <v>1</v>
          </cell>
          <cell r="AV1908" t="str">
            <v>Cotizacion Seleccionada</v>
          </cell>
        </row>
        <row r="1909">
          <cell r="A1909" t="str">
            <v>ALI_90_SEG_5</v>
          </cell>
          <cell r="B1909" t="str">
            <v>5to_Evento_973_V2_UT_Mana_17515422.xlsm</v>
          </cell>
          <cell r="C1909">
            <v>90</v>
          </cell>
          <cell r="D1909">
            <v>2095</v>
          </cell>
          <cell r="E1909" t="str">
            <v>Ut Mana 2020</v>
          </cell>
          <cell r="F1909">
            <v>380</v>
          </cell>
          <cell r="G1909" t="str">
            <v>CEREAL EMPACADO</v>
          </cell>
          <cell r="H1909" t="str">
            <v>90 : Galleta multicereal.</v>
          </cell>
          <cell r="I1909">
            <v>5</v>
          </cell>
          <cell r="J1909" t="str">
            <v>Sitio 1 : CARRERA 127#22G-18 INT 4 - Sitio 2 : SIBERIA KM 7.5 CELTA, LOTE 159 - Sitio 3 : CARRERA 68B #10A-18 - Sitio 4 : CALLE 24F#101B-15 - Sitio 5 : CARRERA 65B#10A-87 - Sitio 6 : AUTO MEDE KM 1,5 P INDUS FLORIDA BOD 23 - Sitio 7 : CARRERA 71 A BIS # 63D-38 -</v>
          </cell>
          <cell r="K1909">
            <v>44835</v>
          </cell>
          <cell r="L1909">
            <v>13649</v>
          </cell>
          <cell r="M1909">
            <v>16486</v>
          </cell>
          <cell r="N1909">
            <v>9232</v>
          </cell>
          <cell r="O1909">
            <v>682</v>
          </cell>
          <cell r="P1909">
            <v>491</v>
          </cell>
          <cell r="Q1909">
            <v>0.2</v>
          </cell>
          <cell r="R1909">
            <v>392.8</v>
          </cell>
          <cell r="S1909">
            <v>491</v>
          </cell>
          <cell r="T1909">
            <v>0.2</v>
          </cell>
          <cell r="U1909">
            <v>392.8</v>
          </cell>
          <cell r="V1909">
            <v>491</v>
          </cell>
          <cell r="W1909">
            <v>0.2</v>
          </cell>
          <cell r="X1909">
            <v>392.8</v>
          </cell>
          <cell r="Y1909">
            <v>491</v>
          </cell>
          <cell r="Z1909">
            <v>0.2</v>
          </cell>
          <cell r="AA1909">
            <v>392.8</v>
          </cell>
          <cell r="AB1909">
            <v>15731247.199999999</v>
          </cell>
          <cell r="AC1909" t="str">
            <v>Registro Valido</v>
          </cell>
          <cell r="AD1909">
            <v>491</v>
          </cell>
          <cell r="AE1909">
            <v>491</v>
          </cell>
          <cell r="AF1909">
            <v>491</v>
          </cell>
          <cell r="AG1909">
            <v>491</v>
          </cell>
          <cell r="AH1909">
            <v>491</v>
          </cell>
          <cell r="AI1909">
            <v>491</v>
          </cell>
          <cell r="AJ1909">
            <v>491</v>
          </cell>
          <cell r="AK1909">
            <v>491</v>
          </cell>
          <cell r="AM1909" t="str">
            <v>ALI_90_SEG_5</v>
          </cell>
          <cell r="AN1909" t="str">
            <v>ALI_90_SEG_5_VAL_15731247.2</v>
          </cell>
          <cell r="AO1909">
            <v>2</v>
          </cell>
          <cell r="AP1909">
            <v>15731247.199999999</v>
          </cell>
          <cell r="AQ1909" t="b">
            <v>1</v>
          </cell>
          <cell r="AR1909" t="str">
            <v/>
          </cell>
          <cell r="AS1909" t="str">
            <v>X</v>
          </cell>
          <cell r="AT1909" t="str">
            <v>ALI_90_SEG_5_X</v>
          </cell>
          <cell r="AU1909">
            <v>1</v>
          </cell>
          <cell r="AV1909" t="str">
            <v>Cotizacion Seleccionada</v>
          </cell>
        </row>
        <row r="1910">
          <cell r="A1910" t="str">
            <v>ALI_90_SEG_6</v>
          </cell>
          <cell r="B1910" t="str">
            <v>5to_Evento_973_V2_UT_Mana_17515422.xlsm</v>
          </cell>
          <cell r="C1910">
            <v>90</v>
          </cell>
          <cell r="D1910">
            <v>2095</v>
          </cell>
          <cell r="E1910" t="str">
            <v>Ut Mana 2020</v>
          </cell>
          <cell r="F1910">
            <v>381</v>
          </cell>
          <cell r="G1910" t="str">
            <v>CEREAL EMPACADO</v>
          </cell>
          <cell r="H1910" t="str">
            <v>90 : Galleta multicereal.</v>
          </cell>
          <cell r="I1910">
            <v>6</v>
          </cell>
          <cell r="J1910" t="str">
            <v>Sitio 1 : CARRERA 127#22G-18 INT 4 - Sitio 2 : SIBERIA KM 7.5 CELTA, LOTE 159 - Sitio 3 : CARRERA 68B #10A-18 - Sitio 4 : CALLE 24F#101B-15 - Sitio 5 : CARRERA 65B#10A-87 - Sitio 6 : AUTO MEDE KM 1,5 P INDUS FLORIDA BOD 23 - Sitio 7 : CARRERA 71 A BIS # 63D-38 -</v>
          </cell>
          <cell r="K1910">
            <v>44835</v>
          </cell>
          <cell r="L1910">
            <v>14774</v>
          </cell>
          <cell r="M1910">
            <v>17846</v>
          </cell>
          <cell r="N1910">
            <v>9997</v>
          </cell>
          <cell r="O1910">
            <v>738</v>
          </cell>
          <cell r="P1910">
            <v>491</v>
          </cell>
          <cell r="Q1910">
            <v>0.2</v>
          </cell>
          <cell r="R1910">
            <v>392.8</v>
          </cell>
          <cell r="S1910">
            <v>491</v>
          </cell>
          <cell r="T1910">
            <v>0.2</v>
          </cell>
          <cell r="U1910">
            <v>392.8</v>
          </cell>
          <cell r="V1910">
            <v>491</v>
          </cell>
          <cell r="W1910">
            <v>0.2</v>
          </cell>
          <cell r="X1910">
            <v>392.8</v>
          </cell>
          <cell r="Y1910">
            <v>491</v>
          </cell>
          <cell r="Z1910">
            <v>0.2</v>
          </cell>
          <cell r="AA1910">
            <v>392.8</v>
          </cell>
          <cell r="AB1910">
            <v>17029844</v>
          </cell>
          <cell r="AC1910" t="str">
            <v>Registro Valido</v>
          </cell>
          <cell r="AD1910">
            <v>491</v>
          </cell>
          <cell r="AE1910">
            <v>491</v>
          </cell>
          <cell r="AF1910">
            <v>491</v>
          </cell>
          <cell r="AG1910">
            <v>491</v>
          </cell>
          <cell r="AH1910">
            <v>491</v>
          </cell>
          <cell r="AI1910">
            <v>491</v>
          </cell>
          <cell r="AJ1910">
            <v>491</v>
          </cell>
          <cell r="AK1910">
            <v>491</v>
          </cell>
          <cell r="AM1910" t="str">
            <v>ALI_90_SEG_6</v>
          </cell>
          <cell r="AN1910" t="str">
            <v>ALI_90_SEG_6_VAL_17029844</v>
          </cell>
          <cell r="AO1910">
            <v>2</v>
          </cell>
          <cell r="AP1910">
            <v>17029844</v>
          </cell>
          <cell r="AQ1910" t="b">
            <v>1</v>
          </cell>
          <cell r="AR1910" t="str">
            <v/>
          </cell>
          <cell r="AS1910" t="str">
            <v>X</v>
          </cell>
          <cell r="AT1910" t="str">
            <v>ALI_90_SEG_6_X</v>
          </cell>
          <cell r="AU1910">
            <v>1</v>
          </cell>
          <cell r="AV1910" t="str">
            <v>Cotizacion Seleccionada</v>
          </cell>
        </row>
        <row r="1911">
          <cell r="A1911" t="str">
            <v>ALI_90_SEG_7</v>
          </cell>
          <cell r="B1911" t="str">
            <v>5to_Evento_973_V2_UT_Mana_17515422.xlsm</v>
          </cell>
          <cell r="C1911">
            <v>90</v>
          </cell>
          <cell r="D1911">
            <v>2095</v>
          </cell>
          <cell r="E1911" t="str">
            <v>Ut Mana 2020</v>
          </cell>
          <cell r="F1911">
            <v>382</v>
          </cell>
          <cell r="G1911" t="str">
            <v>CEREAL EMPACADO</v>
          </cell>
          <cell r="H1911" t="str">
            <v>90 : Galleta multicereal.</v>
          </cell>
          <cell r="I1911">
            <v>7</v>
          </cell>
          <cell r="J1911" t="str">
            <v>Sitio 1 : CARRERA 127#22G-18 INT 4 - Sitio 2 : SIBERIA KM 7.5 CELTA, LOTE 159 - Sitio 3 : CARRERA 68B #10A-18 - Sitio 4 : CALLE 24F#101B-15 - Sitio 5 : CARRERA 65B#10A-87 - Sitio 6 : AUTO MEDE KM 1,5 P INDUS FLORIDA BOD 23 - Sitio 7 : CARRERA 71 A BIS # 63D-38 -</v>
          </cell>
          <cell r="K1911">
            <v>44835</v>
          </cell>
          <cell r="L1911">
            <v>15087</v>
          </cell>
          <cell r="M1911">
            <v>18225</v>
          </cell>
          <cell r="N1911">
            <v>10209</v>
          </cell>
          <cell r="O1911">
            <v>754</v>
          </cell>
          <cell r="P1911">
            <v>491</v>
          </cell>
          <cell r="Q1911">
            <v>0.2</v>
          </cell>
          <cell r="R1911">
            <v>392.8</v>
          </cell>
          <cell r="S1911">
            <v>491</v>
          </cell>
          <cell r="T1911">
            <v>0.2</v>
          </cell>
          <cell r="U1911">
            <v>392.8</v>
          </cell>
          <cell r="V1911">
            <v>491</v>
          </cell>
          <cell r="W1911">
            <v>0.2</v>
          </cell>
          <cell r="X1911">
            <v>392.8</v>
          </cell>
          <cell r="Y1911">
            <v>491</v>
          </cell>
          <cell r="Z1911">
            <v>0.2</v>
          </cell>
          <cell r="AA1911">
            <v>392.8</v>
          </cell>
          <cell r="AB1911">
            <v>17391220</v>
          </cell>
          <cell r="AC1911" t="str">
            <v>Registro Valido</v>
          </cell>
          <cell r="AD1911">
            <v>491</v>
          </cell>
          <cell r="AE1911">
            <v>491</v>
          </cell>
          <cell r="AF1911">
            <v>491</v>
          </cell>
          <cell r="AG1911">
            <v>491</v>
          </cell>
          <cell r="AH1911">
            <v>491</v>
          </cell>
          <cell r="AI1911">
            <v>491</v>
          </cell>
          <cell r="AJ1911">
            <v>491</v>
          </cell>
          <cell r="AK1911">
            <v>491</v>
          </cell>
          <cell r="AM1911" t="str">
            <v>ALI_90_SEG_7</v>
          </cell>
          <cell r="AN1911" t="str">
            <v>ALI_90_SEG_7_VAL_17391220</v>
          </cell>
          <cell r="AO1911">
            <v>2</v>
          </cell>
          <cell r="AP1911">
            <v>17391220</v>
          </cell>
          <cell r="AQ1911" t="b">
            <v>1</v>
          </cell>
          <cell r="AR1911" t="str">
            <v/>
          </cell>
          <cell r="AS1911" t="str">
            <v>X</v>
          </cell>
          <cell r="AT1911" t="str">
            <v>ALI_90_SEG_7_X</v>
          </cell>
          <cell r="AU1911">
            <v>1</v>
          </cell>
          <cell r="AV1911" t="str">
            <v>Cotizacion Seleccionada</v>
          </cell>
        </row>
        <row r="1912">
          <cell r="A1912" t="str">
            <v>ALI_90_SEG_8</v>
          </cell>
          <cell r="B1912" t="str">
            <v>5to_Evento_973_V2_UT_Mana_17515422.xlsm</v>
          </cell>
          <cell r="C1912">
            <v>90</v>
          </cell>
          <cell r="D1912">
            <v>2095</v>
          </cell>
          <cell r="E1912" t="str">
            <v>Ut Mana 2020</v>
          </cell>
          <cell r="F1912">
            <v>383</v>
          </cell>
          <cell r="G1912" t="str">
            <v>CEREAL EMPACADO</v>
          </cell>
          <cell r="H1912" t="str">
            <v>90 : Galleta multicereal.</v>
          </cell>
          <cell r="I1912">
            <v>8</v>
          </cell>
          <cell r="J1912" t="str">
            <v>Sitio 1 : CARRERA 127#22G-18 INT 4 - Sitio 2 : SIBERIA KM 7.5 CELTA, LOTE 159 - Sitio 3 : CARRERA 68B #10A-18 - Sitio 4 : CALLE 24F#101B-15 - Sitio 5 : CARRERA 65B#10A-87 - Sitio 6 : AUTO MEDE KM 1,5 P INDUS FLORIDA BOD 23 - Sitio 7 : CARRERA 71 A BIS # 63D-38 -</v>
          </cell>
          <cell r="K1912">
            <v>44835</v>
          </cell>
          <cell r="L1912">
            <v>14560</v>
          </cell>
          <cell r="M1912">
            <v>17592</v>
          </cell>
          <cell r="N1912">
            <v>9856</v>
          </cell>
          <cell r="O1912">
            <v>728</v>
          </cell>
          <cell r="P1912">
            <v>491</v>
          </cell>
          <cell r="Q1912">
            <v>0.2</v>
          </cell>
          <cell r="R1912">
            <v>392.8</v>
          </cell>
          <cell r="S1912">
            <v>491</v>
          </cell>
          <cell r="T1912">
            <v>0.2</v>
          </cell>
          <cell r="U1912">
            <v>392.8</v>
          </cell>
          <cell r="V1912">
            <v>491</v>
          </cell>
          <cell r="W1912">
            <v>0.2</v>
          </cell>
          <cell r="X1912">
            <v>392.8</v>
          </cell>
          <cell r="Y1912">
            <v>491</v>
          </cell>
          <cell r="Z1912">
            <v>0.2</v>
          </cell>
          <cell r="AA1912">
            <v>392.8</v>
          </cell>
          <cell r="AB1912">
            <v>16786700.800000001</v>
          </cell>
          <cell r="AC1912" t="str">
            <v>Registro Valido</v>
          </cell>
          <cell r="AD1912">
            <v>491</v>
          </cell>
          <cell r="AE1912">
            <v>491</v>
          </cell>
          <cell r="AF1912">
            <v>491</v>
          </cell>
          <cell r="AG1912">
            <v>491</v>
          </cell>
          <cell r="AH1912">
            <v>491</v>
          </cell>
          <cell r="AI1912">
            <v>491</v>
          </cell>
          <cell r="AJ1912">
            <v>491</v>
          </cell>
          <cell r="AK1912">
            <v>491</v>
          </cell>
          <cell r="AM1912" t="str">
            <v>ALI_90_SEG_8</v>
          </cell>
          <cell r="AN1912" t="str">
            <v>ALI_90_SEG_8_VAL_16786700.8</v>
          </cell>
          <cell r="AO1912">
            <v>2</v>
          </cell>
          <cell r="AP1912">
            <v>16786700.800000001</v>
          </cell>
          <cell r="AQ1912" t="b">
            <v>1</v>
          </cell>
          <cell r="AR1912" t="str">
            <v/>
          </cell>
          <cell r="AS1912" t="str">
            <v>X</v>
          </cell>
          <cell r="AT1912" t="str">
            <v>ALI_90_SEG_8_X</v>
          </cell>
          <cell r="AU1912">
            <v>1</v>
          </cell>
          <cell r="AV1912" t="str">
            <v>Cotizacion Seleccionada</v>
          </cell>
        </row>
        <row r="1913">
          <cell r="A1913" t="str">
            <v>ALI_90_SEG_9</v>
          </cell>
          <cell r="B1913" t="str">
            <v>5to_Evento_973_V2_UT_Mana_17515422.xlsm</v>
          </cell>
          <cell r="C1913">
            <v>90</v>
          </cell>
          <cell r="D1913">
            <v>2095</v>
          </cell>
          <cell r="E1913" t="str">
            <v>Ut Mana 2020</v>
          </cell>
          <cell r="F1913">
            <v>384</v>
          </cell>
          <cell r="G1913" t="str">
            <v>CEREAL EMPACADO</v>
          </cell>
          <cell r="H1913" t="str">
            <v>90 : Galleta multicereal.</v>
          </cell>
          <cell r="I1913">
            <v>9</v>
          </cell>
          <cell r="J1913" t="str">
            <v>Sitio 1 : CARRERA 127#22G-18 INT 4 - Sitio 2 : SIBERIA KM 7.5 CELTA, LOTE 159 - Sitio 3 : CARRERA 68B #10A-18 - Sitio 4 : CALLE 24F#101B-15 - Sitio 5 : CARRERA 65B#10A-87 - Sitio 6 : AUTO MEDE KM 1,5 P INDUS FLORIDA BOD 23 - Sitio 7 : CARRERA 71 A BIS # 63D-38 -</v>
          </cell>
          <cell r="K1913">
            <v>44835</v>
          </cell>
          <cell r="L1913">
            <v>14717</v>
          </cell>
          <cell r="M1913">
            <v>17777</v>
          </cell>
          <cell r="N1913">
            <v>9956</v>
          </cell>
          <cell r="O1913">
            <v>736</v>
          </cell>
          <cell r="P1913">
            <v>491</v>
          </cell>
          <cell r="Q1913">
            <v>0.2</v>
          </cell>
          <cell r="R1913">
            <v>392.8</v>
          </cell>
          <cell r="S1913">
            <v>491</v>
          </cell>
          <cell r="T1913">
            <v>0.2</v>
          </cell>
          <cell r="U1913">
            <v>392.8</v>
          </cell>
          <cell r="V1913">
            <v>491</v>
          </cell>
          <cell r="W1913">
            <v>0.2</v>
          </cell>
          <cell r="X1913">
            <v>392.8</v>
          </cell>
          <cell r="Y1913">
            <v>491</v>
          </cell>
          <cell r="Z1913">
            <v>0.2</v>
          </cell>
          <cell r="AA1913">
            <v>392.8</v>
          </cell>
          <cell r="AB1913">
            <v>16963460.800000001</v>
          </cell>
          <cell r="AC1913" t="str">
            <v>Registro Valido</v>
          </cell>
          <cell r="AD1913">
            <v>491</v>
          </cell>
          <cell r="AE1913">
            <v>491</v>
          </cell>
          <cell r="AF1913">
            <v>491</v>
          </cell>
          <cell r="AG1913">
            <v>491</v>
          </cell>
          <cell r="AH1913">
            <v>491</v>
          </cell>
          <cell r="AI1913">
            <v>491</v>
          </cell>
          <cell r="AJ1913">
            <v>491</v>
          </cell>
          <cell r="AK1913">
            <v>491</v>
          </cell>
          <cell r="AM1913" t="str">
            <v>ALI_90_SEG_9</v>
          </cell>
          <cell r="AN1913" t="str">
            <v>ALI_90_SEG_9_VAL_16963460.8</v>
          </cell>
          <cell r="AO1913">
            <v>2</v>
          </cell>
          <cell r="AP1913">
            <v>16963460.800000001</v>
          </cell>
          <cell r="AQ1913" t="b">
            <v>1</v>
          </cell>
          <cell r="AR1913" t="str">
            <v/>
          </cell>
          <cell r="AS1913" t="str">
            <v>X</v>
          </cell>
          <cell r="AT1913" t="str">
            <v>ALI_90_SEG_9_X</v>
          </cell>
          <cell r="AU1913">
            <v>1</v>
          </cell>
          <cell r="AV1913" t="str">
            <v>Cotizacion Seleccionada</v>
          </cell>
        </row>
        <row r="1914">
          <cell r="A1914" t="str">
            <v>ALI_90_SEG_10</v>
          </cell>
          <cell r="B1914" t="str">
            <v>5to_Evento_973_V2_UT_Mana_17515422.xlsm</v>
          </cell>
          <cell r="C1914">
            <v>90</v>
          </cell>
          <cell r="D1914">
            <v>2095</v>
          </cell>
          <cell r="E1914" t="str">
            <v>Ut Mana 2020</v>
          </cell>
          <cell r="F1914">
            <v>385</v>
          </cell>
          <cell r="G1914" t="str">
            <v>CEREAL EMPACADO</v>
          </cell>
          <cell r="H1914" t="str">
            <v>90 : Galleta multicereal.</v>
          </cell>
          <cell r="I1914">
            <v>10</v>
          </cell>
          <cell r="J1914" t="str">
            <v>Sitio 1 : CARRERA 127#22G-18 INT 4 - Sitio 2 : SIBERIA KM 7.5 CELTA, LOTE 159 - Sitio 3 : CARRERA 68B #10A-18 - Sitio 4 : CALLE 24F#101B-15 - Sitio 5 : CARRERA 65B#10A-87 - Sitio 6 : AUTO MEDE KM 1,5 P INDUS FLORIDA BOD 23 - Sitio 7 : CARRERA 71 A BIS # 63D-38 -</v>
          </cell>
          <cell r="K1914">
            <v>44835</v>
          </cell>
          <cell r="L1914">
            <v>14736</v>
          </cell>
          <cell r="M1914">
            <v>17805</v>
          </cell>
          <cell r="N1914">
            <v>9973</v>
          </cell>
          <cell r="O1914">
            <v>737</v>
          </cell>
          <cell r="P1914">
            <v>491</v>
          </cell>
          <cell r="Q1914">
            <v>0.2</v>
          </cell>
          <cell r="R1914">
            <v>392.8</v>
          </cell>
          <cell r="S1914">
            <v>491</v>
          </cell>
          <cell r="T1914">
            <v>0.2</v>
          </cell>
          <cell r="U1914">
            <v>392.8</v>
          </cell>
          <cell r="V1914">
            <v>491</v>
          </cell>
          <cell r="W1914">
            <v>0.2</v>
          </cell>
          <cell r="X1914">
            <v>392.8</v>
          </cell>
          <cell r="Y1914">
            <v>491</v>
          </cell>
          <cell r="Z1914">
            <v>0.2</v>
          </cell>
          <cell r="AA1914">
            <v>392.8</v>
          </cell>
          <cell r="AB1914">
            <v>16988992.800000001</v>
          </cell>
          <cell r="AC1914" t="str">
            <v>Registro Valido</v>
          </cell>
          <cell r="AD1914">
            <v>491</v>
          </cell>
          <cell r="AE1914">
            <v>491</v>
          </cell>
          <cell r="AF1914">
            <v>491</v>
          </cell>
          <cell r="AG1914">
            <v>491</v>
          </cell>
          <cell r="AH1914">
            <v>491</v>
          </cell>
          <cell r="AI1914">
            <v>491</v>
          </cell>
          <cell r="AJ1914">
            <v>491</v>
          </cell>
          <cell r="AK1914">
            <v>491</v>
          </cell>
          <cell r="AM1914" t="str">
            <v>ALI_90_SEG_10</v>
          </cell>
          <cell r="AN1914" t="str">
            <v>ALI_90_SEG_10_VAL_16988992.8</v>
          </cell>
          <cell r="AO1914">
            <v>2</v>
          </cell>
          <cell r="AP1914">
            <v>16988992.800000001</v>
          </cell>
          <cell r="AQ1914" t="b">
            <v>1</v>
          </cell>
          <cell r="AR1914" t="str">
            <v/>
          </cell>
          <cell r="AS1914" t="str">
            <v>X</v>
          </cell>
          <cell r="AT1914" t="str">
            <v>ALI_90_SEG_10_X</v>
          </cell>
          <cell r="AU1914">
            <v>1</v>
          </cell>
          <cell r="AV1914" t="str">
            <v>Cotizacion Seleccionada</v>
          </cell>
        </row>
        <row r="1915">
          <cell r="A1915" t="str">
            <v>ALI_90_SEG_11</v>
          </cell>
          <cell r="B1915" t="str">
            <v>5to_Evento_973_V2_UT_Mana_17515422.xlsm</v>
          </cell>
          <cell r="C1915">
            <v>90</v>
          </cell>
          <cell r="D1915">
            <v>2095</v>
          </cell>
          <cell r="E1915" t="str">
            <v>Ut Mana 2020</v>
          </cell>
          <cell r="F1915">
            <v>386</v>
          </cell>
          <cell r="G1915" t="str">
            <v>CEREAL EMPACADO</v>
          </cell>
          <cell r="H1915" t="str">
            <v>90 : Galleta multicereal.</v>
          </cell>
          <cell r="I1915">
            <v>11</v>
          </cell>
          <cell r="J1915" t="str">
            <v>Sitio 1 : CARRERA 127#22G-18 INT 4 - Sitio 2 : SIBERIA KM 7.5 CELTA, LOTE 159 - Sitio 3 : CARRERA 68B #10A-18 - Sitio 4 : CALLE 24F#101B-15 - Sitio 5 : CARRERA 65B#10A-87 - Sitio 6 : AUTO MEDE KM 1,5 P INDUS FLORIDA BOD 23 - Sitio 7 : CARRERA 71 A BIS # 63D-38 -</v>
          </cell>
          <cell r="K1915">
            <v>44835</v>
          </cell>
          <cell r="L1915">
            <v>14514</v>
          </cell>
          <cell r="M1915">
            <v>17534</v>
          </cell>
          <cell r="N1915">
            <v>9821</v>
          </cell>
          <cell r="O1915">
            <v>725</v>
          </cell>
          <cell r="P1915">
            <v>491</v>
          </cell>
          <cell r="Q1915">
            <v>0.2</v>
          </cell>
          <cell r="R1915">
            <v>392.8</v>
          </cell>
          <cell r="S1915">
            <v>491</v>
          </cell>
          <cell r="T1915">
            <v>0.2</v>
          </cell>
          <cell r="U1915">
            <v>392.8</v>
          </cell>
          <cell r="V1915">
            <v>491</v>
          </cell>
          <cell r="W1915">
            <v>0.2</v>
          </cell>
          <cell r="X1915">
            <v>392.8</v>
          </cell>
          <cell r="Y1915">
            <v>491</v>
          </cell>
          <cell r="Z1915">
            <v>0.2</v>
          </cell>
          <cell r="AA1915">
            <v>392.8</v>
          </cell>
          <cell r="AB1915">
            <v>16730923.200000001</v>
          </cell>
          <cell r="AC1915" t="str">
            <v>Registro Valido</v>
          </cell>
          <cell r="AD1915">
            <v>491</v>
          </cell>
          <cell r="AE1915">
            <v>491</v>
          </cell>
          <cell r="AF1915">
            <v>491</v>
          </cell>
          <cell r="AG1915">
            <v>491</v>
          </cell>
          <cell r="AH1915">
            <v>491</v>
          </cell>
          <cell r="AI1915">
            <v>491</v>
          </cell>
          <cell r="AJ1915">
            <v>491</v>
          </cell>
          <cell r="AK1915">
            <v>491</v>
          </cell>
          <cell r="AM1915" t="str">
            <v>ALI_90_SEG_11</v>
          </cell>
          <cell r="AN1915" t="str">
            <v>ALI_90_SEG_11_VAL_16730923.2</v>
          </cell>
          <cell r="AO1915">
            <v>2</v>
          </cell>
          <cell r="AP1915">
            <v>16730923.200000001</v>
          </cell>
          <cell r="AQ1915" t="b">
            <v>1</v>
          </cell>
          <cell r="AR1915" t="str">
            <v/>
          </cell>
          <cell r="AS1915" t="str">
            <v>X</v>
          </cell>
          <cell r="AT1915" t="str">
            <v>ALI_90_SEG_11_X</v>
          </cell>
          <cell r="AU1915">
            <v>1</v>
          </cell>
          <cell r="AV1915" t="str">
            <v>Cotizacion Seleccionada</v>
          </cell>
        </row>
        <row r="1916">
          <cell r="A1916" t="str">
            <v>ALI_90_SEG_12</v>
          </cell>
          <cell r="B1916" t="str">
            <v>5to_Evento_973_V2_UT_Mana_17515422.xlsm</v>
          </cell>
          <cell r="C1916">
            <v>90</v>
          </cell>
          <cell r="D1916">
            <v>2095</v>
          </cell>
          <cell r="E1916" t="str">
            <v>Ut Mana 2020</v>
          </cell>
          <cell r="F1916">
            <v>387</v>
          </cell>
          <cell r="G1916" t="str">
            <v>CEREAL EMPACADO</v>
          </cell>
          <cell r="H1916" t="str">
            <v>90 : Galleta multicereal.</v>
          </cell>
          <cell r="I1916">
            <v>12</v>
          </cell>
          <cell r="J1916" t="str">
            <v>Sitio 1 : CARRERA 127#22G-18 INT 4 - Sitio 2 : SIBERIA KM 7.5 CELTA, LOTE 159 - Sitio 3 : CARRERA 68B #10A-18 - Sitio 4 : CALLE 24F#101B-15 - Sitio 5 : CARRERA 65B#10A-87 - Sitio 6 : AUTO MEDE KM 1,5 P INDUS FLORIDA BOD 23 - Sitio 7 : CARRERA 71 A BIS # 63D-38 -</v>
          </cell>
          <cell r="K1916">
            <v>44835</v>
          </cell>
          <cell r="L1916">
            <v>13167</v>
          </cell>
          <cell r="M1916">
            <v>15909</v>
          </cell>
          <cell r="N1916">
            <v>8910</v>
          </cell>
          <cell r="O1916">
            <v>659</v>
          </cell>
          <cell r="P1916">
            <v>491</v>
          </cell>
          <cell r="Q1916">
            <v>0.2</v>
          </cell>
          <cell r="R1916">
            <v>392.8</v>
          </cell>
          <cell r="S1916">
            <v>491</v>
          </cell>
          <cell r="T1916">
            <v>0.2</v>
          </cell>
          <cell r="U1916">
            <v>392.8</v>
          </cell>
          <cell r="V1916">
            <v>491</v>
          </cell>
          <cell r="W1916">
            <v>0.2</v>
          </cell>
          <cell r="X1916">
            <v>392.8</v>
          </cell>
          <cell r="Y1916">
            <v>491</v>
          </cell>
          <cell r="Z1916">
            <v>0.2</v>
          </cell>
          <cell r="AA1916">
            <v>392.8</v>
          </cell>
          <cell r="AB1916">
            <v>15179756</v>
          </cell>
          <cell r="AC1916" t="str">
            <v>Registro Valido</v>
          </cell>
          <cell r="AD1916">
            <v>491</v>
          </cell>
          <cell r="AE1916">
            <v>491</v>
          </cell>
          <cell r="AF1916">
            <v>491</v>
          </cell>
          <cell r="AG1916">
            <v>491</v>
          </cell>
          <cell r="AH1916">
            <v>491</v>
          </cell>
          <cell r="AI1916">
            <v>491</v>
          </cell>
          <cell r="AJ1916">
            <v>491</v>
          </cell>
          <cell r="AK1916">
            <v>491</v>
          </cell>
          <cell r="AM1916" t="str">
            <v>ALI_90_SEG_12</v>
          </cell>
          <cell r="AN1916" t="str">
            <v>ALI_90_SEG_12_VAL_15179756</v>
          </cell>
          <cell r="AO1916">
            <v>2</v>
          </cell>
          <cell r="AP1916">
            <v>15179756</v>
          </cell>
          <cell r="AQ1916" t="b">
            <v>1</v>
          </cell>
          <cell r="AR1916" t="str">
            <v/>
          </cell>
          <cell r="AS1916" t="str">
            <v>X</v>
          </cell>
          <cell r="AT1916" t="str">
            <v>ALI_90_SEG_12_X</v>
          </cell>
          <cell r="AU1916">
            <v>1</v>
          </cell>
          <cell r="AV1916" t="str">
            <v>Cotizacion Seleccionada</v>
          </cell>
        </row>
        <row r="1917">
          <cell r="A1917" t="str">
            <v>ALI_90_SEG_13</v>
          </cell>
          <cell r="B1917" t="str">
            <v>5to_Evento_973_V2_UT_Mana_17515422.xlsm</v>
          </cell>
          <cell r="C1917">
            <v>90</v>
          </cell>
          <cell r="D1917">
            <v>2095</v>
          </cell>
          <cell r="E1917" t="str">
            <v>Ut Mana 2020</v>
          </cell>
          <cell r="F1917">
            <v>388</v>
          </cell>
          <cell r="G1917" t="str">
            <v>CEREAL EMPACADO</v>
          </cell>
          <cell r="H1917" t="str">
            <v>90 : Galleta multicereal.</v>
          </cell>
          <cell r="I1917">
            <v>13</v>
          </cell>
          <cell r="J1917" t="str">
            <v>Sitio 1 : CARRERA 127#22G-18 INT 4 - Sitio 2 : SIBERIA KM 7.5 CELTA, LOTE 159 - Sitio 3 : CARRERA 68B #10A-18 - Sitio 4 : CALLE 24F#101B-15 - Sitio 5 : CARRERA 65B#10A-87 - Sitio 6 : AUTO MEDE KM 1,5 P INDUS FLORIDA BOD 23 - Sitio 7 : CARRERA 71 A BIS # 63D-38 -</v>
          </cell>
          <cell r="K1917">
            <v>44835</v>
          </cell>
          <cell r="L1917">
            <v>13984</v>
          </cell>
          <cell r="M1917">
            <v>16895</v>
          </cell>
          <cell r="N1917">
            <v>9462</v>
          </cell>
          <cell r="O1917">
            <v>699</v>
          </cell>
          <cell r="P1917">
            <v>491</v>
          </cell>
          <cell r="Q1917">
            <v>0.2</v>
          </cell>
          <cell r="R1917">
            <v>392.8</v>
          </cell>
          <cell r="S1917">
            <v>491</v>
          </cell>
          <cell r="T1917">
            <v>0.2</v>
          </cell>
          <cell r="U1917">
            <v>392.8</v>
          </cell>
          <cell r="V1917">
            <v>491</v>
          </cell>
          <cell r="W1917">
            <v>0.2</v>
          </cell>
          <cell r="X1917">
            <v>392.8</v>
          </cell>
          <cell r="Y1917">
            <v>491</v>
          </cell>
          <cell r="Z1917">
            <v>0.2</v>
          </cell>
          <cell r="AA1917">
            <v>392.8</v>
          </cell>
          <cell r="AB1917">
            <v>16120511.999999998</v>
          </cell>
          <cell r="AC1917" t="str">
            <v>Registro Valido</v>
          </cell>
          <cell r="AD1917">
            <v>491</v>
          </cell>
          <cell r="AE1917">
            <v>491</v>
          </cell>
          <cell r="AF1917">
            <v>491</v>
          </cell>
          <cell r="AG1917">
            <v>491</v>
          </cell>
          <cell r="AH1917">
            <v>491</v>
          </cell>
          <cell r="AI1917">
            <v>491</v>
          </cell>
          <cell r="AJ1917">
            <v>491</v>
          </cell>
          <cell r="AK1917">
            <v>491</v>
          </cell>
          <cell r="AM1917" t="str">
            <v>ALI_90_SEG_13</v>
          </cell>
          <cell r="AN1917" t="str">
            <v>ALI_90_SEG_13_VAL_16120512</v>
          </cell>
          <cell r="AO1917">
            <v>2</v>
          </cell>
          <cell r="AP1917">
            <v>16120511.999999998</v>
          </cell>
          <cell r="AQ1917" t="b">
            <v>1</v>
          </cell>
          <cell r="AR1917" t="str">
            <v/>
          </cell>
          <cell r="AS1917" t="str">
            <v>X</v>
          </cell>
          <cell r="AT1917" t="str">
            <v>ALI_90_SEG_13_X</v>
          </cell>
          <cell r="AU1917">
            <v>1</v>
          </cell>
          <cell r="AV1917" t="str">
            <v>Cotizacion Seleccionada</v>
          </cell>
        </row>
        <row r="1918">
          <cell r="A1918" t="str">
            <v>ALI_90_SEG_14</v>
          </cell>
          <cell r="B1918" t="str">
            <v>5to_Evento_973_V2_UT_Mana_17515422.xlsm</v>
          </cell>
          <cell r="C1918">
            <v>90</v>
          </cell>
          <cell r="D1918">
            <v>2095</v>
          </cell>
          <cell r="E1918" t="str">
            <v>Ut Mana 2020</v>
          </cell>
          <cell r="F1918">
            <v>418</v>
          </cell>
          <cell r="G1918" t="str">
            <v>CEREAL EMPACADO</v>
          </cell>
          <cell r="H1918" t="str">
            <v>90 : Galleta multicereal.</v>
          </cell>
          <cell r="I1918">
            <v>14</v>
          </cell>
          <cell r="J1918" t="str">
            <v>Sitio 1 : CARRERA 127#22G-18 INT 4 - Sitio 2 : SIBERIA KM 7.5 CELTA, LOTE 159 - Sitio 3 : CARRERA 68B #10A-18 - Sitio 4 : CALLE 24F#101B-15 - Sitio 5 : CARRERA 65B#10A-87 - Sitio 6 : AUTO MEDE KM 1,5 P INDUS FLORIDA BOD 23 - Sitio 7 : CARRERA 71 A BIS # 63D-38 -</v>
          </cell>
          <cell r="K1918">
            <v>44835</v>
          </cell>
          <cell r="L1918">
            <v>13856</v>
          </cell>
          <cell r="M1918">
            <v>16743</v>
          </cell>
          <cell r="N1918">
            <v>9376</v>
          </cell>
          <cell r="O1918">
            <v>693</v>
          </cell>
          <cell r="P1918">
            <v>491</v>
          </cell>
          <cell r="Q1918">
            <v>0.2</v>
          </cell>
          <cell r="R1918">
            <v>392.8</v>
          </cell>
          <cell r="S1918">
            <v>491</v>
          </cell>
          <cell r="T1918">
            <v>0.2</v>
          </cell>
          <cell r="U1918">
            <v>392.8</v>
          </cell>
          <cell r="V1918">
            <v>491</v>
          </cell>
          <cell r="W1918">
            <v>0.2</v>
          </cell>
          <cell r="X1918">
            <v>392.8</v>
          </cell>
          <cell r="Y1918">
            <v>491</v>
          </cell>
          <cell r="Z1918">
            <v>0.2</v>
          </cell>
          <cell r="AA1918">
            <v>392.8</v>
          </cell>
          <cell r="AB1918">
            <v>15974390.4</v>
          </cell>
          <cell r="AC1918" t="str">
            <v>Registro Valido</v>
          </cell>
          <cell r="AD1918">
            <v>491</v>
          </cell>
          <cell r="AE1918">
            <v>491</v>
          </cell>
          <cell r="AF1918">
            <v>491</v>
          </cell>
          <cell r="AG1918">
            <v>491</v>
          </cell>
          <cell r="AH1918">
            <v>491</v>
          </cell>
          <cell r="AI1918">
            <v>491</v>
          </cell>
          <cell r="AJ1918">
            <v>491</v>
          </cell>
          <cell r="AK1918">
            <v>491</v>
          </cell>
          <cell r="AM1918" t="str">
            <v>ALI_90_SEG_14</v>
          </cell>
          <cell r="AN1918" t="str">
            <v>ALI_90_SEG_14_VAL_15974390.4</v>
          </cell>
          <cell r="AO1918">
            <v>2</v>
          </cell>
          <cell r="AP1918">
            <v>15974390.4</v>
          </cell>
          <cell r="AQ1918" t="b">
            <v>1</v>
          </cell>
          <cell r="AR1918" t="str">
            <v/>
          </cell>
          <cell r="AS1918" t="str">
            <v>X</v>
          </cell>
          <cell r="AT1918" t="str">
            <v>ALI_90_SEG_14_X</v>
          </cell>
          <cell r="AU1918">
            <v>1</v>
          </cell>
          <cell r="AV1918" t="str">
            <v>Cotizacion Seleccionada</v>
          </cell>
        </row>
        <row r="1919">
          <cell r="A1919" t="str">
            <v>ALI_90_SEG_15</v>
          </cell>
          <cell r="B1919" t="str">
            <v>5to_Evento_973_V2_UT_Mana_17515422.xlsm</v>
          </cell>
          <cell r="C1919">
            <v>90</v>
          </cell>
          <cell r="D1919">
            <v>2095</v>
          </cell>
          <cell r="E1919" t="str">
            <v>Ut Mana 2020</v>
          </cell>
          <cell r="F1919">
            <v>419</v>
          </cell>
          <cell r="G1919" t="str">
            <v>CEREAL EMPACADO</v>
          </cell>
          <cell r="H1919" t="str">
            <v>90 : Galleta multicereal.</v>
          </cell>
          <cell r="I1919">
            <v>15</v>
          </cell>
          <cell r="J1919" t="str">
            <v>Sitio 1 : CARRERA 127#22G-18 INT 4 - Sitio 2 : SIBERIA KM 7.5 CELTA, LOTE 159 - Sitio 3 : CARRERA 68B #10A-18 - Sitio 4 : CALLE 24F#101B-15 - Sitio 5 : CARRERA 65B#10A-87 - Sitio 6 : AUTO MEDE KM 1,5 P INDUS FLORIDA BOD 23 - Sitio 7 : CARRERA 71 A BIS # 63D-38 -</v>
          </cell>
          <cell r="K1919">
            <v>44835</v>
          </cell>
          <cell r="L1919">
            <v>13101</v>
          </cell>
          <cell r="M1919">
            <v>15827</v>
          </cell>
          <cell r="N1919">
            <v>8860</v>
          </cell>
          <cell r="O1919">
            <v>656</v>
          </cell>
          <cell r="P1919">
            <v>491</v>
          </cell>
          <cell r="Q1919">
            <v>0.2</v>
          </cell>
          <cell r="R1919">
            <v>392.8</v>
          </cell>
          <cell r="S1919">
            <v>491</v>
          </cell>
          <cell r="T1919">
            <v>0.2</v>
          </cell>
          <cell r="U1919">
            <v>392.8</v>
          </cell>
          <cell r="V1919">
            <v>491</v>
          </cell>
          <cell r="W1919">
            <v>0.2</v>
          </cell>
          <cell r="X1919">
            <v>392.8</v>
          </cell>
          <cell r="Y1919">
            <v>491</v>
          </cell>
          <cell r="Z1919">
            <v>0.2</v>
          </cell>
          <cell r="AA1919">
            <v>392.8</v>
          </cell>
          <cell r="AB1919">
            <v>15100803.200000001</v>
          </cell>
          <cell r="AC1919" t="str">
            <v>Registro Valido</v>
          </cell>
          <cell r="AD1919">
            <v>491</v>
          </cell>
          <cell r="AE1919">
            <v>491</v>
          </cell>
          <cell r="AF1919">
            <v>491</v>
          </cell>
          <cell r="AG1919">
            <v>491</v>
          </cell>
          <cell r="AH1919">
            <v>491</v>
          </cell>
          <cell r="AI1919">
            <v>491</v>
          </cell>
          <cell r="AJ1919">
            <v>491</v>
          </cell>
          <cell r="AK1919">
            <v>491</v>
          </cell>
          <cell r="AM1919" t="str">
            <v>ALI_90_SEG_15</v>
          </cell>
          <cell r="AN1919" t="str">
            <v>ALI_90_SEG_15_VAL_15100803.2</v>
          </cell>
          <cell r="AO1919">
            <v>2</v>
          </cell>
          <cell r="AP1919">
            <v>15100803.200000001</v>
          </cell>
          <cell r="AQ1919" t="b">
            <v>1</v>
          </cell>
          <cell r="AR1919" t="str">
            <v/>
          </cell>
          <cell r="AS1919" t="str">
            <v>X</v>
          </cell>
          <cell r="AT1919" t="str">
            <v>ALI_90_SEG_15_X</v>
          </cell>
          <cell r="AU1919">
            <v>1</v>
          </cell>
          <cell r="AV1919" t="str">
            <v>Cotizacion Seleccionada</v>
          </cell>
        </row>
        <row r="1920">
          <cell r="A1920" t="b">
            <v>0</v>
          </cell>
          <cell r="B1920" t="str">
            <v>5to_Evento_973_V2_UT_Mana_17515422.xlsm</v>
          </cell>
          <cell r="C1920">
            <v>125</v>
          </cell>
          <cell r="D1920">
            <v>2095</v>
          </cell>
          <cell r="E1920" t="str">
            <v>Ut Mana 2020</v>
          </cell>
          <cell r="F1920">
            <v>477</v>
          </cell>
          <cell r="G1920" t="str">
            <v>CEREAL EMPACADO</v>
          </cell>
          <cell r="H1920" t="str">
            <v>125 : Pasaboca de alimidón de yuca en forma de rosquillas o bolitas.</v>
          </cell>
          <cell r="I1920">
            <v>1</v>
          </cell>
          <cell r="J1920" t="str">
            <v>Sitio 1 : CARRERA 127#22G-18 INT 4 - Sitio 2 : SIBERIA KM 7.5 CELTA, LOTE 159 - Sitio 3 : CARRERA 68B #10A-18 - Sitio 4 : CALLE 24F#101B-15 - Sitio 5 : CARRERA 65B#10A-87 - Sitio 6 : AUTO MEDE KM 1,5 P INDUS FLORIDA BOD 23 - Sitio 7 : CARRERA 71 A BIS # 63D-38 -</v>
          </cell>
          <cell r="K1920">
            <v>44835</v>
          </cell>
          <cell r="L1920">
            <v>9349</v>
          </cell>
          <cell r="M1920">
            <v>11154</v>
          </cell>
          <cell r="N1920">
            <v>6548</v>
          </cell>
          <cell r="O1920">
            <v>551</v>
          </cell>
          <cell r="P1920">
            <v>598</v>
          </cell>
          <cell r="Q1920">
            <v>0</v>
          </cell>
          <cell r="R1920">
            <v>598</v>
          </cell>
          <cell r="S1920">
            <v>598</v>
          </cell>
          <cell r="T1920">
            <v>0</v>
          </cell>
          <cell r="U1920">
            <v>598</v>
          </cell>
          <cell r="V1920">
            <v>598</v>
          </cell>
          <cell r="W1920">
            <v>0</v>
          </cell>
          <cell r="X1920">
            <v>598</v>
          </cell>
          <cell r="Y1920">
            <v>598</v>
          </cell>
          <cell r="Z1920">
            <v>0</v>
          </cell>
          <cell r="AA1920">
            <v>598</v>
          </cell>
          <cell r="AB1920">
            <v>16505996</v>
          </cell>
          <cell r="AC1920" t="str">
            <v>Registro Valido</v>
          </cell>
          <cell r="AD1920">
            <v>598</v>
          </cell>
          <cell r="AE1920">
            <v>598</v>
          </cell>
          <cell r="AF1920">
            <v>598</v>
          </cell>
          <cell r="AG1920">
            <v>598</v>
          </cell>
          <cell r="AH1920">
            <v>598</v>
          </cell>
          <cell r="AI1920">
            <v>598</v>
          </cell>
          <cell r="AJ1920">
            <v>598</v>
          </cell>
          <cell r="AK1920">
            <v>598</v>
          </cell>
          <cell r="AM1920" t="str">
            <v>ALI_125_SEG_1</v>
          </cell>
          <cell r="AN1920" t="str">
            <v>ALI_125_SEG_1_VAL_16505996</v>
          </cell>
          <cell r="AO1920">
            <v>2</v>
          </cell>
          <cell r="AP1920">
            <v>16505996</v>
          </cell>
          <cell r="AQ1920" t="b">
            <v>1</v>
          </cell>
          <cell r="AR1920" t="str">
            <v>Empate</v>
          </cell>
          <cell r="AS1920" t="str">
            <v/>
          </cell>
          <cell r="AT1920" t="str">
            <v>ALI_125_SEG_1_</v>
          </cell>
          <cell r="AU1920">
            <v>1</v>
          </cell>
          <cell r="AV1920" t="str">
            <v>No Seleccionada</v>
          </cell>
        </row>
        <row r="1921">
          <cell r="A1921" t="b">
            <v>0</v>
          </cell>
          <cell r="B1921" t="str">
            <v>5to_Evento_973_V2_UT_Mana_17515422.xlsm</v>
          </cell>
          <cell r="C1921">
            <v>125</v>
          </cell>
          <cell r="D1921">
            <v>2095</v>
          </cell>
          <cell r="E1921" t="str">
            <v>Ut Mana 2020</v>
          </cell>
          <cell r="F1921">
            <v>478</v>
          </cell>
          <cell r="G1921" t="str">
            <v>CEREAL EMPACADO</v>
          </cell>
          <cell r="H1921" t="str">
            <v>125 : Pasaboca de alimidón de yuca en forma de rosquillas o bolitas.</v>
          </cell>
          <cell r="I1921">
            <v>2</v>
          </cell>
          <cell r="J1921" t="str">
            <v>Sitio 1 : CARRERA 127#22G-18 INT 4 - Sitio 2 : SIBERIA KM 7.5 CELTA, LOTE 159 - Sitio 3 : CARRERA 68B #10A-18 - Sitio 4 : CALLE 24F#101B-15 - Sitio 5 : CARRERA 65B#10A-87 - Sitio 6 : AUTO MEDE KM 1,5 P INDUS FLORIDA BOD 23 - Sitio 7 : CARRERA 71 A BIS # 63D-38 -</v>
          </cell>
          <cell r="K1921">
            <v>44835</v>
          </cell>
          <cell r="L1921">
            <v>9564</v>
          </cell>
          <cell r="M1921">
            <v>11407</v>
          </cell>
          <cell r="N1921">
            <v>6695</v>
          </cell>
          <cell r="O1921">
            <v>564</v>
          </cell>
          <cell r="P1921">
            <v>598</v>
          </cell>
          <cell r="Q1921">
            <v>0</v>
          </cell>
          <cell r="R1921">
            <v>598</v>
          </cell>
          <cell r="S1921">
            <v>598</v>
          </cell>
          <cell r="T1921">
            <v>0</v>
          </cell>
          <cell r="U1921">
            <v>598</v>
          </cell>
          <cell r="V1921">
            <v>598</v>
          </cell>
          <cell r="W1921">
            <v>0</v>
          </cell>
          <cell r="X1921">
            <v>598</v>
          </cell>
          <cell r="Y1921">
            <v>598</v>
          </cell>
          <cell r="Z1921">
            <v>0</v>
          </cell>
          <cell r="AA1921">
            <v>598</v>
          </cell>
          <cell r="AB1921">
            <v>16881540</v>
          </cell>
          <cell r="AC1921" t="str">
            <v>Registro Valido</v>
          </cell>
          <cell r="AD1921">
            <v>598</v>
          </cell>
          <cell r="AE1921">
            <v>598</v>
          </cell>
          <cell r="AF1921">
            <v>598</v>
          </cell>
          <cell r="AG1921">
            <v>598</v>
          </cell>
          <cell r="AH1921">
            <v>598</v>
          </cell>
          <cell r="AI1921">
            <v>598</v>
          </cell>
          <cell r="AJ1921">
            <v>598</v>
          </cell>
          <cell r="AK1921">
            <v>598</v>
          </cell>
          <cell r="AM1921" t="str">
            <v>ALI_125_SEG_2</v>
          </cell>
          <cell r="AN1921" t="str">
            <v>ALI_125_SEG_2_VAL_16881540</v>
          </cell>
          <cell r="AO1921">
            <v>2</v>
          </cell>
          <cell r="AP1921">
            <v>16881540</v>
          </cell>
          <cell r="AQ1921" t="b">
            <v>1</v>
          </cell>
          <cell r="AR1921" t="str">
            <v>Empate</v>
          </cell>
          <cell r="AS1921" t="str">
            <v/>
          </cell>
          <cell r="AT1921" t="str">
            <v>ALI_125_SEG_2_</v>
          </cell>
          <cell r="AU1921">
            <v>1</v>
          </cell>
          <cell r="AV1921" t="str">
            <v>No Seleccionada</v>
          </cell>
        </row>
        <row r="1922">
          <cell r="A1922" t="b">
            <v>0</v>
          </cell>
          <cell r="B1922" t="str">
            <v>5to_Evento_973_V2_UT_Mana_17515422.xlsm</v>
          </cell>
          <cell r="C1922">
            <v>125</v>
          </cell>
          <cell r="D1922">
            <v>2095</v>
          </cell>
          <cell r="E1922" t="str">
            <v>Ut Mana 2020</v>
          </cell>
          <cell r="F1922">
            <v>479</v>
          </cell>
          <cell r="G1922" t="str">
            <v>CEREAL EMPACADO</v>
          </cell>
          <cell r="H1922" t="str">
            <v>125 : Pasaboca de alimidón de yuca en forma de rosquillas o bolitas.</v>
          </cell>
          <cell r="I1922">
            <v>4</v>
          </cell>
          <cell r="J1922" t="str">
            <v>Sitio 1 : CARRERA 127#22G-18 INT 4 - Sitio 2 : SIBERIA KM 7.5 CELTA, LOTE 159 - Sitio 3 : CARRERA 68B #10A-18 - Sitio 4 : CALLE 24F#101B-15 - Sitio 5 : CARRERA 65B#10A-87 - Sitio 6 : AUTO MEDE KM 1,5 P INDUS FLORIDA BOD 23 - Sitio 7 : CARRERA 71 A BIS # 63D-38 -</v>
          </cell>
          <cell r="K1922">
            <v>44835</v>
          </cell>
          <cell r="L1922">
            <v>10125</v>
          </cell>
          <cell r="M1922">
            <v>12078</v>
          </cell>
          <cell r="N1922">
            <v>7090</v>
          </cell>
          <cell r="O1922">
            <v>597</v>
          </cell>
          <cell r="P1922">
            <v>598</v>
          </cell>
          <cell r="Q1922">
            <v>0</v>
          </cell>
          <cell r="R1922">
            <v>598</v>
          </cell>
          <cell r="S1922">
            <v>598</v>
          </cell>
          <cell r="T1922">
            <v>0</v>
          </cell>
          <cell r="U1922">
            <v>598</v>
          </cell>
          <cell r="V1922">
            <v>598</v>
          </cell>
          <cell r="W1922">
            <v>0</v>
          </cell>
          <cell r="X1922">
            <v>598</v>
          </cell>
          <cell r="Y1922">
            <v>598</v>
          </cell>
          <cell r="Z1922">
            <v>0</v>
          </cell>
          <cell r="AA1922">
            <v>598</v>
          </cell>
          <cell r="AB1922">
            <v>17874220</v>
          </cell>
          <cell r="AC1922" t="str">
            <v>Registro Valido</v>
          </cell>
          <cell r="AD1922">
            <v>598</v>
          </cell>
          <cell r="AE1922">
            <v>598</v>
          </cell>
          <cell r="AF1922">
            <v>598</v>
          </cell>
          <cell r="AG1922">
            <v>598</v>
          </cell>
          <cell r="AH1922">
            <v>598</v>
          </cell>
          <cell r="AI1922">
            <v>598</v>
          </cell>
          <cell r="AJ1922">
            <v>598</v>
          </cell>
          <cell r="AK1922">
            <v>598</v>
          </cell>
          <cell r="AM1922" t="str">
            <v>ALI_125_SEG_4</v>
          </cell>
          <cell r="AN1922" t="str">
            <v>ALI_125_SEG_4_VAL_17874220</v>
          </cell>
          <cell r="AO1922">
            <v>2</v>
          </cell>
          <cell r="AP1922">
            <v>17874220</v>
          </cell>
          <cell r="AQ1922" t="b">
            <v>1</v>
          </cell>
          <cell r="AR1922" t="str">
            <v>Empate</v>
          </cell>
          <cell r="AS1922" t="str">
            <v/>
          </cell>
          <cell r="AT1922" t="str">
            <v>ALI_125_SEG_4_</v>
          </cell>
          <cell r="AU1922">
            <v>1</v>
          </cell>
          <cell r="AV1922" t="str">
            <v>No Seleccionada</v>
          </cell>
        </row>
        <row r="1923">
          <cell r="A1923" t="b">
            <v>0</v>
          </cell>
          <cell r="B1923" t="str">
            <v>5to_Evento_973_V2_UT_Mana_17515422.xlsm</v>
          </cell>
          <cell r="C1923">
            <v>125</v>
          </cell>
          <cell r="D1923">
            <v>2095</v>
          </cell>
          <cell r="E1923" t="str">
            <v>Ut Mana 2020</v>
          </cell>
          <cell r="F1923">
            <v>480</v>
          </cell>
          <cell r="G1923" t="str">
            <v>CEREAL EMPACADO</v>
          </cell>
          <cell r="H1923" t="str">
            <v>125 : Pasaboca de alimidón de yuca en forma de rosquillas o bolitas.</v>
          </cell>
          <cell r="I1923">
            <v>5</v>
          </cell>
          <cell r="J1923" t="str">
            <v>Sitio 1 : CARRERA 127#22G-18 INT 4 - Sitio 2 : SIBERIA KM 7.5 CELTA, LOTE 159 - Sitio 3 : CARRERA 68B #10A-18 - Sitio 4 : CALLE 24F#101B-15 - Sitio 5 : CARRERA 65B#10A-87 - Sitio 6 : AUTO MEDE KM 1,5 P INDUS FLORIDA BOD 23 - Sitio 7 : CARRERA 71 A BIS # 63D-38 -</v>
          </cell>
          <cell r="K1923">
            <v>44835</v>
          </cell>
          <cell r="L1923">
            <v>9413</v>
          </cell>
          <cell r="M1923">
            <v>11228</v>
          </cell>
          <cell r="N1923">
            <v>6589</v>
          </cell>
          <cell r="O1923">
            <v>555</v>
          </cell>
          <cell r="P1923">
            <v>598</v>
          </cell>
          <cell r="Q1923">
            <v>0</v>
          </cell>
          <cell r="R1923">
            <v>598</v>
          </cell>
          <cell r="S1923">
            <v>598</v>
          </cell>
          <cell r="T1923">
            <v>0</v>
          </cell>
          <cell r="U1923">
            <v>598</v>
          </cell>
          <cell r="V1923">
            <v>598</v>
          </cell>
          <cell r="W1923">
            <v>0</v>
          </cell>
          <cell r="X1923">
            <v>598</v>
          </cell>
          <cell r="Y1923">
            <v>598</v>
          </cell>
          <cell r="Z1923">
            <v>0</v>
          </cell>
          <cell r="AA1923">
            <v>598</v>
          </cell>
          <cell r="AB1923">
            <v>16615430</v>
          </cell>
          <cell r="AC1923" t="str">
            <v>Registro Valido</v>
          </cell>
          <cell r="AD1923">
            <v>598</v>
          </cell>
          <cell r="AE1923">
            <v>598</v>
          </cell>
          <cell r="AF1923">
            <v>598</v>
          </cell>
          <cell r="AG1923">
            <v>598</v>
          </cell>
          <cell r="AH1923">
            <v>598</v>
          </cell>
          <cell r="AI1923">
            <v>598</v>
          </cell>
          <cell r="AJ1923">
            <v>598</v>
          </cell>
          <cell r="AK1923">
            <v>598</v>
          </cell>
          <cell r="AM1923" t="str">
            <v>ALI_125_SEG_5</v>
          </cell>
          <cell r="AN1923" t="str">
            <v>ALI_125_SEG_5_VAL_16615430</v>
          </cell>
          <cell r="AO1923">
            <v>2</v>
          </cell>
          <cell r="AP1923">
            <v>16615430</v>
          </cell>
          <cell r="AQ1923" t="b">
            <v>1</v>
          </cell>
          <cell r="AR1923" t="str">
            <v>Empate</v>
          </cell>
          <cell r="AS1923" t="str">
            <v/>
          </cell>
          <cell r="AT1923" t="str">
            <v>ALI_125_SEG_5_</v>
          </cell>
          <cell r="AU1923">
            <v>1</v>
          </cell>
          <cell r="AV1923" t="str">
            <v>No Seleccionada</v>
          </cell>
        </row>
        <row r="1924">
          <cell r="A1924" t="b">
            <v>0</v>
          </cell>
          <cell r="B1924" t="str">
            <v>5to_Evento_973_V2_UT_Mana_17515422.xlsm</v>
          </cell>
          <cell r="C1924">
            <v>125</v>
          </cell>
          <cell r="D1924">
            <v>2095</v>
          </cell>
          <cell r="E1924" t="str">
            <v>Ut Mana 2020</v>
          </cell>
          <cell r="F1924">
            <v>481</v>
          </cell>
          <cell r="G1924" t="str">
            <v>CEREAL EMPACADO</v>
          </cell>
          <cell r="H1924" t="str">
            <v>125 : Pasaboca de alimidón de yuca en forma de rosquillas o bolitas.</v>
          </cell>
          <cell r="I1924">
            <v>7</v>
          </cell>
          <cell r="J1924" t="str">
            <v>Sitio 1 : CARRERA 127#22G-18 INT 4 - Sitio 2 : SIBERIA KM 7.5 CELTA, LOTE 159 - Sitio 3 : CARRERA 68B #10A-18 - Sitio 4 : CALLE 24F#101B-15 - Sitio 5 : CARRERA 65B#10A-87 - Sitio 6 : AUTO MEDE KM 1,5 P INDUS FLORIDA BOD 23 - Sitio 7 : CARRERA 71 A BIS # 63D-38 -</v>
          </cell>
          <cell r="K1924">
            <v>44835</v>
          </cell>
          <cell r="L1924">
            <v>10406</v>
          </cell>
          <cell r="M1924">
            <v>12412</v>
          </cell>
          <cell r="N1924">
            <v>7286</v>
          </cell>
          <cell r="O1924">
            <v>614</v>
          </cell>
          <cell r="P1924">
            <v>598</v>
          </cell>
          <cell r="Q1924">
            <v>0</v>
          </cell>
          <cell r="R1924">
            <v>598</v>
          </cell>
          <cell r="S1924">
            <v>598</v>
          </cell>
          <cell r="T1924">
            <v>0</v>
          </cell>
          <cell r="U1924">
            <v>598</v>
          </cell>
          <cell r="V1924">
            <v>598</v>
          </cell>
          <cell r="W1924">
            <v>0</v>
          </cell>
          <cell r="X1924">
            <v>598</v>
          </cell>
          <cell r="Y1924">
            <v>598</v>
          </cell>
          <cell r="Z1924">
            <v>0</v>
          </cell>
          <cell r="AA1924">
            <v>598</v>
          </cell>
          <cell r="AB1924">
            <v>18369364</v>
          </cell>
          <cell r="AC1924" t="str">
            <v>Registro Valido</v>
          </cell>
          <cell r="AD1924">
            <v>598</v>
          </cell>
          <cell r="AE1924">
            <v>598</v>
          </cell>
          <cell r="AF1924">
            <v>598</v>
          </cell>
          <cell r="AG1924">
            <v>598</v>
          </cell>
          <cell r="AH1924">
            <v>598</v>
          </cell>
          <cell r="AI1924">
            <v>598</v>
          </cell>
          <cell r="AJ1924">
            <v>598</v>
          </cell>
          <cell r="AK1924">
            <v>598</v>
          </cell>
          <cell r="AM1924" t="str">
            <v>ALI_125_SEG_7</v>
          </cell>
          <cell r="AN1924" t="str">
            <v>ALI_125_SEG_7_VAL_18369364</v>
          </cell>
          <cell r="AO1924">
            <v>2</v>
          </cell>
          <cell r="AP1924">
            <v>18369364</v>
          </cell>
          <cell r="AQ1924" t="b">
            <v>1</v>
          </cell>
          <cell r="AR1924" t="str">
            <v>Empate</v>
          </cell>
          <cell r="AS1924" t="str">
            <v/>
          </cell>
          <cell r="AT1924" t="str">
            <v>ALI_125_SEG_7_</v>
          </cell>
          <cell r="AU1924">
            <v>1</v>
          </cell>
          <cell r="AV1924" t="str">
            <v>No Seleccionada</v>
          </cell>
        </row>
        <row r="1925">
          <cell r="A1925" t="b">
            <v>0</v>
          </cell>
          <cell r="B1925" t="str">
            <v>5to_Evento_973_V2_UT_Mana_17515422.xlsm</v>
          </cell>
          <cell r="C1925">
            <v>125</v>
          </cell>
          <cell r="D1925">
            <v>2095</v>
          </cell>
          <cell r="E1925" t="str">
            <v>Ut Mana 2020</v>
          </cell>
          <cell r="F1925">
            <v>482</v>
          </cell>
          <cell r="G1925" t="str">
            <v>CEREAL EMPACADO</v>
          </cell>
          <cell r="H1925" t="str">
            <v>125 : Pasaboca de alimidón de yuca en forma de rosquillas o bolitas.</v>
          </cell>
          <cell r="I1925">
            <v>8</v>
          </cell>
          <cell r="J1925" t="str">
            <v>Sitio 1 : CARRERA 127#22G-18 INT 4 - Sitio 2 : SIBERIA KM 7.5 CELTA, LOTE 159 - Sitio 3 : CARRERA 68B #10A-18 - Sitio 4 : CALLE 24F#101B-15 - Sitio 5 : CARRERA 65B#10A-87 - Sitio 6 : AUTO MEDE KM 1,5 P INDUS FLORIDA BOD 23 - Sitio 7 : CARRERA 71 A BIS # 63D-38 -</v>
          </cell>
          <cell r="K1925">
            <v>44835</v>
          </cell>
          <cell r="L1925">
            <v>10042</v>
          </cell>
          <cell r="M1925">
            <v>11982</v>
          </cell>
          <cell r="N1925">
            <v>7033</v>
          </cell>
          <cell r="O1925">
            <v>592</v>
          </cell>
          <cell r="P1925">
            <v>598</v>
          </cell>
          <cell r="Q1925">
            <v>0</v>
          </cell>
          <cell r="R1925">
            <v>598</v>
          </cell>
          <cell r="S1925">
            <v>598</v>
          </cell>
          <cell r="T1925">
            <v>0</v>
          </cell>
          <cell r="U1925">
            <v>598</v>
          </cell>
          <cell r="V1925">
            <v>598</v>
          </cell>
          <cell r="W1925">
            <v>0</v>
          </cell>
          <cell r="X1925">
            <v>598</v>
          </cell>
          <cell r="Y1925">
            <v>598</v>
          </cell>
          <cell r="Z1925">
            <v>0</v>
          </cell>
          <cell r="AA1925">
            <v>598</v>
          </cell>
          <cell r="AB1925">
            <v>17730102</v>
          </cell>
          <cell r="AC1925" t="str">
            <v>Registro Valido</v>
          </cell>
          <cell r="AD1925">
            <v>598</v>
          </cell>
          <cell r="AE1925">
            <v>598</v>
          </cell>
          <cell r="AF1925">
            <v>598</v>
          </cell>
          <cell r="AG1925">
            <v>598</v>
          </cell>
          <cell r="AH1925">
            <v>598</v>
          </cell>
          <cell r="AI1925">
            <v>598</v>
          </cell>
          <cell r="AJ1925">
            <v>598</v>
          </cell>
          <cell r="AK1925">
            <v>598</v>
          </cell>
          <cell r="AM1925" t="str">
            <v>ALI_125_SEG_8</v>
          </cell>
          <cell r="AN1925" t="str">
            <v>ALI_125_SEG_8_VAL_17730102</v>
          </cell>
          <cell r="AO1925">
            <v>2</v>
          </cell>
          <cell r="AP1925">
            <v>17730102</v>
          </cell>
          <cell r="AQ1925" t="b">
            <v>1</v>
          </cell>
          <cell r="AR1925" t="str">
            <v>Empate</v>
          </cell>
          <cell r="AS1925" t="str">
            <v/>
          </cell>
          <cell r="AT1925" t="str">
            <v>ALI_125_SEG_8_</v>
          </cell>
          <cell r="AU1925">
            <v>1</v>
          </cell>
          <cell r="AV1925" t="str">
            <v>No Seleccionada</v>
          </cell>
        </row>
        <row r="1926">
          <cell r="A1926" t="b">
            <v>0</v>
          </cell>
          <cell r="B1926" t="str">
            <v>5to_Evento_973_V2_UT_Mana_17515422.xlsm</v>
          </cell>
          <cell r="C1926">
            <v>125</v>
          </cell>
          <cell r="D1926">
            <v>2095</v>
          </cell>
          <cell r="E1926" t="str">
            <v>Ut Mana 2020</v>
          </cell>
          <cell r="F1926">
            <v>483</v>
          </cell>
          <cell r="G1926" t="str">
            <v>CEREAL EMPACADO</v>
          </cell>
          <cell r="H1926" t="str">
            <v>125 : Pasaboca de alimidón de yuca en forma de rosquillas o bolitas.</v>
          </cell>
          <cell r="I1926">
            <v>10</v>
          </cell>
          <cell r="J1926" t="str">
            <v>Sitio 1 : CARRERA 127#22G-18 INT 4 - Sitio 2 : SIBERIA KM 7.5 CELTA, LOTE 159 - Sitio 3 : CARRERA 68B #10A-18 - Sitio 4 : CALLE 24F#101B-15 - Sitio 5 : CARRERA 65B#10A-87 - Sitio 6 : AUTO MEDE KM 1,5 P INDUS FLORIDA BOD 23 - Sitio 7 : CARRERA 71 A BIS # 63D-38 -</v>
          </cell>
          <cell r="K1926">
            <v>44835</v>
          </cell>
          <cell r="L1926">
            <v>10164</v>
          </cell>
          <cell r="M1926">
            <v>12126</v>
          </cell>
          <cell r="N1926">
            <v>7117</v>
          </cell>
          <cell r="O1926">
            <v>600</v>
          </cell>
          <cell r="P1926">
            <v>598</v>
          </cell>
          <cell r="Q1926">
            <v>0</v>
          </cell>
          <cell r="R1926">
            <v>598</v>
          </cell>
          <cell r="S1926">
            <v>598</v>
          </cell>
          <cell r="T1926">
            <v>0</v>
          </cell>
          <cell r="U1926">
            <v>598</v>
          </cell>
          <cell r="V1926">
            <v>598</v>
          </cell>
          <cell r="W1926">
            <v>0</v>
          </cell>
          <cell r="X1926">
            <v>598</v>
          </cell>
          <cell r="Y1926">
            <v>598</v>
          </cell>
          <cell r="Z1926">
            <v>0</v>
          </cell>
          <cell r="AA1926">
            <v>598</v>
          </cell>
          <cell r="AB1926">
            <v>17944186</v>
          </cell>
          <cell r="AC1926" t="str">
            <v>Registro Valido</v>
          </cell>
          <cell r="AD1926">
            <v>598</v>
          </cell>
          <cell r="AE1926">
            <v>598</v>
          </cell>
          <cell r="AF1926">
            <v>598</v>
          </cell>
          <cell r="AG1926">
            <v>598</v>
          </cell>
          <cell r="AH1926">
            <v>598</v>
          </cell>
          <cell r="AI1926">
            <v>598</v>
          </cell>
          <cell r="AJ1926">
            <v>598</v>
          </cell>
          <cell r="AK1926">
            <v>598</v>
          </cell>
          <cell r="AM1926" t="str">
            <v>ALI_125_SEG_10</v>
          </cell>
          <cell r="AN1926" t="str">
            <v>ALI_125_SEG_10_VAL_17944186</v>
          </cell>
          <cell r="AO1926">
            <v>2</v>
          </cell>
          <cell r="AP1926">
            <v>17944186</v>
          </cell>
          <cell r="AQ1926" t="b">
            <v>1</v>
          </cell>
          <cell r="AR1926" t="str">
            <v>Empate</v>
          </cell>
          <cell r="AS1926" t="str">
            <v/>
          </cell>
          <cell r="AT1926" t="str">
            <v>ALI_125_SEG_10_</v>
          </cell>
          <cell r="AU1926">
            <v>1</v>
          </cell>
          <cell r="AV1926" t="str">
            <v>No Seleccionada</v>
          </cell>
        </row>
        <row r="1927">
          <cell r="A1927" t="b">
            <v>0</v>
          </cell>
          <cell r="B1927" t="str">
            <v>5to_Evento_973_V2_UT_Mana_17515422.xlsm</v>
          </cell>
          <cell r="C1927">
            <v>125</v>
          </cell>
          <cell r="D1927">
            <v>2095</v>
          </cell>
          <cell r="E1927" t="str">
            <v>Ut Mana 2020</v>
          </cell>
          <cell r="F1927">
            <v>484</v>
          </cell>
          <cell r="G1927" t="str">
            <v>CEREAL EMPACADO</v>
          </cell>
          <cell r="H1927" t="str">
            <v>125 : Pasaboca de alimidón de yuca en forma de rosquillas o bolitas.</v>
          </cell>
          <cell r="I1927">
            <v>11</v>
          </cell>
          <cell r="J1927" t="str">
            <v>Sitio 1 : CARRERA 127#22G-18 INT 4 - Sitio 2 : SIBERIA KM 7.5 CELTA, LOTE 159 - Sitio 3 : CARRERA 68B #10A-18 - Sitio 4 : CALLE 24F#101B-15 - Sitio 5 : CARRERA 65B#10A-87 - Sitio 6 : AUTO MEDE KM 1,5 P INDUS FLORIDA BOD 23 - Sitio 7 : CARRERA 71 A BIS # 63D-38 -</v>
          </cell>
          <cell r="K1927">
            <v>44835</v>
          </cell>
          <cell r="L1927">
            <v>10010</v>
          </cell>
          <cell r="M1927">
            <v>11941</v>
          </cell>
          <cell r="N1927">
            <v>7009</v>
          </cell>
          <cell r="O1927">
            <v>590</v>
          </cell>
          <cell r="P1927">
            <v>598</v>
          </cell>
          <cell r="Q1927">
            <v>0</v>
          </cell>
          <cell r="R1927">
            <v>598</v>
          </cell>
          <cell r="S1927">
            <v>598</v>
          </cell>
          <cell r="T1927">
            <v>0</v>
          </cell>
          <cell r="U1927">
            <v>598</v>
          </cell>
          <cell r="V1927">
            <v>598</v>
          </cell>
          <cell r="W1927">
            <v>0</v>
          </cell>
          <cell r="X1927">
            <v>598</v>
          </cell>
          <cell r="Y1927">
            <v>598</v>
          </cell>
          <cell r="Z1927">
            <v>0</v>
          </cell>
          <cell r="AA1927">
            <v>598</v>
          </cell>
          <cell r="AB1927">
            <v>17670900</v>
          </cell>
          <cell r="AC1927" t="str">
            <v>Registro Valido</v>
          </cell>
          <cell r="AD1927">
            <v>598</v>
          </cell>
          <cell r="AE1927">
            <v>598</v>
          </cell>
          <cell r="AF1927">
            <v>598</v>
          </cell>
          <cell r="AG1927">
            <v>598</v>
          </cell>
          <cell r="AH1927">
            <v>598</v>
          </cell>
          <cell r="AI1927">
            <v>598</v>
          </cell>
          <cell r="AJ1927">
            <v>598</v>
          </cell>
          <cell r="AK1927">
            <v>598</v>
          </cell>
          <cell r="AM1927" t="str">
            <v>ALI_125_SEG_11</v>
          </cell>
          <cell r="AN1927" t="str">
            <v>ALI_125_SEG_11_VAL_17670900</v>
          </cell>
          <cell r="AO1927">
            <v>2</v>
          </cell>
          <cell r="AP1927">
            <v>17670900</v>
          </cell>
          <cell r="AQ1927" t="b">
            <v>1</v>
          </cell>
          <cell r="AR1927" t="str">
            <v>Empate</v>
          </cell>
          <cell r="AS1927" t="str">
            <v/>
          </cell>
          <cell r="AT1927" t="str">
            <v>ALI_125_SEG_11_</v>
          </cell>
          <cell r="AU1927">
            <v>1</v>
          </cell>
          <cell r="AV1927" t="str">
            <v>No Seleccionada</v>
          </cell>
        </row>
        <row r="1928">
          <cell r="A1928" t="b">
            <v>0</v>
          </cell>
          <cell r="B1928" t="str">
            <v>5to_Evento_973_V2_UT_Mana_17515422.xlsm</v>
          </cell>
          <cell r="C1928">
            <v>125</v>
          </cell>
          <cell r="D1928">
            <v>2095</v>
          </cell>
          <cell r="E1928" t="str">
            <v>Ut Mana 2020</v>
          </cell>
          <cell r="F1928">
            <v>485</v>
          </cell>
          <cell r="G1928" t="str">
            <v>CEREAL EMPACADO</v>
          </cell>
          <cell r="H1928" t="str">
            <v>125 : Pasaboca de alimidón de yuca en forma de rosquillas o bolitas.</v>
          </cell>
          <cell r="I1928">
            <v>13</v>
          </cell>
          <cell r="J1928" t="str">
            <v>Sitio 1 : CARRERA 127#22G-18 INT 4 - Sitio 2 : SIBERIA KM 7.5 CELTA, LOTE 159 - Sitio 3 : CARRERA 68B #10A-18 - Sitio 4 : CALLE 24F#101B-15 - Sitio 5 : CARRERA 65B#10A-87 - Sitio 6 : AUTO MEDE KM 1,5 P INDUS FLORIDA BOD 23 - Sitio 7 : CARRERA 71 A BIS # 63D-38 -</v>
          </cell>
          <cell r="K1928">
            <v>44835</v>
          </cell>
          <cell r="L1928">
            <v>9646</v>
          </cell>
          <cell r="M1928">
            <v>11507</v>
          </cell>
          <cell r="N1928">
            <v>6753</v>
          </cell>
          <cell r="O1928">
            <v>569</v>
          </cell>
          <cell r="P1928">
            <v>598</v>
          </cell>
          <cell r="Q1928">
            <v>0</v>
          </cell>
          <cell r="R1928">
            <v>598</v>
          </cell>
          <cell r="S1928">
            <v>598</v>
          </cell>
          <cell r="T1928">
            <v>0</v>
          </cell>
          <cell r="U1928">
            <v>598</v>
          </cell>
          <cell r="V1928">
            <v>598</v>
          </cell>
          <cell r="W1928">
            <v>0</v>
          </cell>
          <cell r="X1928">
            <v>598</v>
          </cell>
          <cell r="Y1928">
            <v>598</v>
          </cell>
          <cell r="Z1928">
            <v>0</v>
          </cell>
          <cell r="AA1928">
            <v>598</v>
          </cell>
          <cell r="AB1928">
            <v>17028050</v>
          </cell>
          <cell r="AC1928" t="str">
            <v>Registro Valido</v>
          </cell>
          <cell r="AD1928">
            <v>598</v>
          </cell>
          <cell r="AE1928">
            <v>598</v>
          </cell>
          <cell r="AF1928">
            <v>598</v>
          </cell>
          <cell r="AG1928">
            <v>598</v>
          </cell>
          <cell r="AH1928">
            <v>598</v>
          </cell>
          <cell r="AI1928">
            <v>598</v>
          </cell>
          <cell r="AJ1928">
            <v>598</v>
          </cell>
          <cell r="AK1928">
            <v>598</v>
          </cell>
          <cell r="AM1928" t="str">
            <v>ALI_125_SEG_13</v>
          </cell>
          <cell r="AN1928" t="str">
            <v>ALI_125_SEG_13_VAL_17028050</v>
          </cell>
          <cell r="AO1928">
            <v>2</v>
          </cell>
          <cell r="AP1928">
            <v>17028050</v>
          </cell>
          <cell r="AQ1928" t="b">
            <v>1</v>
          </cell>
          <cell r="AR1928" t="str">
            <v>Empate</v>
          </cell>
          <cell r="AS1928" t="str">
            <v/>
          </cell>
          <cell r="AT1928" t="str">
            <v>ALI_125_SEG_13_</v>
          </cell>
          <cell r="AU1928">
            <v>1</v>
          </cell>
          <cell r="AV1928" t="str">
            <v>No Seleccionada</v>
          </cell>
        </row>
        <row r="1929">
          <cell r="A1929" t="b">
            <v>0</v>
          </cell>
          <cell r="B1929" t="str">
            <v>5to_Evento_973_V2_UT_Mana_17515422.xlsm</v>
          </cell>
          <cell r="C1929">
            <v>125</v>
          </cell>
          <cell r="D1929">
            <v>2095</v>
          </cell>
          <cell r="E1929" t="str">
            <v>Ut Mana 2020</v>
          </cell>
          <cell r="F1929">
            <v>486</v>
          </cell>
          <cell r="G1929" t="str">
            <v>CEREAL EMPACADO</v>
          </cell>
          <cell r="H1929" t="str">
            <v>125 : Pasaboca de alimidón de yuca en forma de rosquillas o bolitas.</v>
          </cell>
          <cell r="I1929">
            <v>14</v>
          </cell>
          <cell r="J1929" t="str">
            <v>Sitio 1 : CARRERA 127#22G-18 INT 4 - Sitio 2 : SIBERIA KM 7.5 CELTA, LOTE 159 - Sitio 3 : CARRERA 68B #10A-18 - Sitio 4 : CALLE 24F#101B-15 - Sitio 5 : CARRERA 65B#10A-87 - Sitio 6 : AUTO MEDE KM 1,5 P INDUS FLORIDA BOD 23 - Sitio 7 : CARRERA 71 A BIS # 63D-38 -</v>
          </cell>
          <cell r="K1929">
            <v>44835</v>
          </cell>
          <cell r="L1929">
            <v>9558</v>
          </cell>
          <cell r="M1929">
            <v>11402</v>
          </cell>
          <cell r="N1929">
            <v>6692</v>
          </cell>
          <cell r="O1929">
            <v>564</v>
          </cell>
          <cell r="P1929">
            <v>598</v>
          </cell>
          <cell r="Q1929">
            <v>0</v>
          </cell>
          <cell r="R1929">
            <v>598</v>
          </cell>
          <cell r="S1929">
            <v>598</v>
          </cell>
          <cell r="T1929">
            <v>0</v>
          </cell>
          <cell r="U1929">
            <v>598</v>
          </cell>
          <cell r="V1929">
            <v>598</v>
          </cell>
          <cell r="W1929">
            <v>0</v>
          </cell>
          <cell r="X1929">
            <v>598</v>
          </cell>
          <cell r="Y1929">
            <v>598</v>
          </cell>
          <cell r="Z1929">
            <v>0</v>
          </cell>
          <cell r="AA1929">
            <v>598</v>
          </cell>
          <cell r="AB1929">
            <v>16873168</v>
          </cell>
          <cell r="AC1929" t="str">
            <v>Registro Valido</v>
          </cell>
          <cell r="AD1929">
            <v>598</v>
          </cell>
          <cell r="AE1929">
            <v>598</v>
          </cell>
          <cell r="AF1929">
            <v>598</v>
          </cell>
          <cell r="AG1929">
            <v>598</v>
          </cell>
          <cell r="AH1929">
            <v>598</v>
          </cell>
          <cell r="AI1929">
            <v>598</v>
          </cell>
          <cell r="AJ1929">
            <v>598</v>
          </cell>
          <cell r="AK1929">
            <v>598</v>
          </cell>
          <cell r="AM1929" t="str">
            <v>ALI_125_SEG_14</v>
          </cell>
          <cell r="AN1929" t="str">
            <v>ALI_125_SEG_14_VAL_16873168</v>
          </cell>
          <cell r="AO1929">
            <v>2</v>
          </cell>
          <cell r="AP1929">
            <v>16873168</v>
          </cell>
          <cell r="AQ1929" t="b">
            <v>1</v>
          </cell>
          <cell r="AR1929" t="str">
            <v>Empate</v>
          </cell>
          <cell r="AS1929" t="str">
            <v/>
          </cell>
          <cell r="AT1929" t="str">
            <v>ALI_125_SEG_14_</v>
          </cell>
          <cell r="AU1929">
            <v>1</v>
          </cell>
          <cell r="AV1929" t="str">
            <v>No Seleccionada</v>
          </cell>
        </row>
        <row r="1930">
          <cell r="A1930" t="b">
            <v>0</v>
          </cell>
          <cell r="B1930" t="str">
            <v>5to_Evento_973_V2_UT_Mana_17515422.xlsm</v>
          </cell>
          <cell r="C1930">
            <v>125</v>
          </cell>
          <cell r="D1930">
            <v>2095</v>
          </cell>
          <cell r="E1930" t="str">
            <v>Ut Mana 2020</v>
          </cell>
          <cell r="F1930">
            <v>487</v>
          </cell>
          <cell r="G1930" t="str">
            <v>CEREAL EMPACADO</v>
          </cell>
          <cell r="H1930" t="str">
            <v>125 : Pasaboca de alimidón de yuca en forma de rosquillas o bolitas.</v>
          </cell>
          <cell r="I1930">
            <v>15</v>
          </cell>
          <cell r="J1930" t="str">
            <v>Sitio 1 : CARRERA 127#22G-18 INT 4 - Sitio 2 : SIBERIA KM 7.5 CELTA, LOTE 159 - Sitio 3 : CARRERA 68B #10A-18 - Sitio 4 : CALLE 24F#101B-15 - Sitio 5 : CARRERA 65B#10A-87 - Sitio 6 : AUTO MEDE KM 1,5 P INDUS FLORIDA BOD 23 - Sitio 7 : CARRERA 71 A BIS # 63D-38 -</v>
          </cell>
          <cell r="K1930">
            <v>44835</v>
          </cell>
          <cell r="L1930">
            <v>9037</v>
          </cell>
          <cell r="M1930">
            <v>10781</v>
          </cell>
          <cell r="N1930">
            <v>6328</v>
          </cell>
          <cell r="O1930">
            <v>534</v>
          </cell>
          <cell r="P1930">
            <v>598</v>
          </cell>
          <cell r="Q1930">
            <v>0</v>
          </cell>
          <cell r="R1930">
            <v>598</v>
          </cell>
          <cell r="S1930">
            <v>598</v>
          </cell>
          <cell r="T1930">
            <v>0</v>
          </cell>
          <cell r="U1930">
            <v>598</v>
          </cell>
          <cell r="V1930">
            <v>598</v>
          </cell>
          <cell r="W1930">
            <v>0</v>
          </cell>
          <cell r="X1930">
            <v>598</v>
          </cell>
          <cell r="Y1930">
            <v>598</v>
          </cell>
          <cell r="Z1930">
            <v>0</v>
          </cell>
          <cell r="AA1930">
            <v>598</v>
          </cell>
          <cell r="AB1930">
            <v>15954640</v>
          </cell>
          <cell r="AC1930" t="str">
            <v>Registro Valido</v>
          </cell>
          <cell r="AD1930">
            <v>598</v>
          </cell>
          <cell r="AE1930">
            <v>598</v>
          </cell>
          <cell r="AF1930">
            <v>598</v>
          </cell>
          <cell r="AG1930">
            <v>598</v>
          </cell>
          <cell r="AH1930">
            <v>598</v>
          </cell>
          <cell r="AI1930">
            <v>598</v>
          </cell>
          <cell r="AJ1930">
            <v>598</v>
          </cell>
          <cell r="AK1930">
            <v>598</v>
          </cell>
          <cell r="AM1930" t="str">
            <v>ALI_125_SEG_15</v>
          </cell>
          <cell r="AN1930" t="str">
            <v>ALI_125_SEG_15_VAL_15954640</v>
          </cell>
          <cell r="AO1930">
            <v>2</v>
          </cell>
          <cell r="AP1930">
            <v>15954640</v>
          </cell>
          <cell r="AQ1930" t="b">
            <v>1</v>
          </cell>
          <cell r="AR1930" t="str">
            <v>Empate</v>
          </cell>
          <cell r="AS1930" t="str">
            <v/>
          </cell>
          <cell r="AT1930" t="str">
            <v>ALI_125_SEG_15_</v>
          </cell>
          <cell r="AU1930">
            <v>1</v>
          </cell>
          <cell r="AV1930" t="str">
            <v>No Seleccionada</v>
          </cell>
        </row>
        <row r="1931">
          <cell r="A1931" t="b">
            <v>0</v>
          </cell>
          <cell r="B1931" t="str">
            <v>5to_Evento_973_V2_UT_Mana_17515422.xlsm</v>
          </cell>
          <cell r="C1931">
            <v>124</v>
          </cell>
          <cell r="D1931">
            <v>2095</v>
          </cell>
          <cell r="E1931" t="str">
            <v>Ut Mana 2020</v>
          </cell>
          <cell r="F1931">
            <v>503</v>
          </cell>
          <cell r="G1931" t="str">
            <v>CEREAL EMPACADO</v>
          </cell>
          <cell r="H1931" t="str">
            <v>124 : Mogolla multicereal.</v>
          </cell>
          <cell r="I1931">
            <v>4</v>
          </cell>
          <cell r="J1931" t="str">
            <v>Sitio 1 : CARRERA 127#22G-18 INT 4 - Sitio 2 : SIBERIA KM 7.5 CELTA, LOTE 159 - Sitio 3 : CARRERA 68B #10A-18 - Sitio 4 : CALLE 24F#101B-15 - Sitio 5 : CARRERA 65B#10A-87 - Sitio 6 : AUTO MEDE KM 1,5 P INDUS FLORIDA BOD 23 - Sitio 7 : CARRERA 71 A BIS # 63D-38 -</v>
          </cell>
          <cell r="K1931">
            <v>44835</v>
          </cell>
          <cell r="L1931">
            <v>7430</v>
          </cell>
          <cell r="M1931">
            <v>8863</v>
          </cell>
          <cell r="N1931">
            <v>5203</v>
          </cell>
          <cell r="O1931">
            <v>439</v>
          </cell>
          <cell r="P1931">
            <v>246</v>
          </cell>
          <cell r="Q1931">
            <v>0.2</v>
          </cell>
          <cell r="R1931">
            <v>196.8</v>
          </cell>
          <cell r="S1931">
            <v>733</v>
          </cell>
          <cell r="T1931">
            <v>0.2</v>
          </cell>
          <cell r="U1931">
            <v>586.4</v>
          </cell>
          <cell r="V1931">
            <v>733</v>
          </cell>
          <cell r="W1931">
            <v>0.2</v>
          </cell>
          <cell r="X1931">
            <v>586.4</v>
          </cell>
          <cell r="Y1931">
            <v>733</v>
          </cell>
          <cell r="Z1931">
            <v>0.2</v>
          </cell>
          <cell r="AA1931">
            <v>586.4</v>
          </cell>
          <cell r="AB1931">
            <v>9967956</v>
          </cell>
          <cell r="AC1931" t="str">
            <v>Registro Valido</v>
          </cell>
          <cell r="AD1931">
            <v>246</v>
          </cell>
          <cell r="AE1931">
            <v>733</v>
          </cell>
          <cell r="AF1931">
            <v>733</v>
          </cell>
          <cell r="AG1931">
            <v>733</v>
          </cell>
          <cell r="AH1931">
            <v>246</v>
          </cell>
          <cell r="AI1931">
            <v>733</v>
          </cell>
          <cell r="AJ1931">
            <v>733</v>
          </cell>
          <cell r="AK1931">
            <v>733</v>
          </cell>
          <cell r="AM1931" t="str">
            <v>ALI_124_SEG_4</v>
          </cell>
          <cell r="AN1931" t="str">
            <v>ALI_124_SEG_4_VAL_9967956</v>
          </cell>
          <cell r="AO1931">
            <v>4</v>
          </cell>
          <cell r="AP1931">
            <v>9967956</v>
          </cell>
          <cell r="AQ1931" t="b">
            <v>1</v>
          </cell>
          <cell r="AR1931" t="str">
            <v>Empate</v>
          </cell>
          <cell r="AS1931" t="str">
            <v/>
          </cell>
          <cell r="AT1931" t="str">
            <v>ALI_124_SEG_4_</v>
          </cell>
          <cell r="AU1931">
            <v>1</v>
          </cell>
          <cell r="AV1931" t="str">
            <v>No Seleccionada</v>
          </cell>
        </row>
        <row r="1932">
          <cell r="A1932" t="str">
            <v>ALI_124_SEG_5</v>
          </cell>
          <cell r="B1932" t="str">
            <v>5to_Evento_973_V2_UT_Mana_17515422.xlsm</v>
          </cell>
          <cell r="C1932">
            <v>124</v>
          </cell>
          <cell r="D1932">
            <v>2095</v>
          </cell>
          <cell r="E1932" t="str">
            <v>Ut Mana 2020</v>
          </cell>
          <cell r="F1932">
            <v>504</v>
          </cell>
          <cell r="G1932" t="str">
            <v>CEREAL EMPACADO</v>
          </cell>
          <cell r="H1932" t="str">
            <v>124 : Mogolla multicereal.</v>
          </cell>
          <cell r="I1932">
            <v>5</v>
          </cell>
          <cell r="J1932" t="str">
            <v>Sitio 1 : CARRERA 127#22G-18 INT 4 - Sitio 2 : SIBERIA KM 7.5 CELTA, LOTE 159 - Sitio 3 : CARRERA 68B #10A-18 - Sitio 4 : CALLE 24F#101B-15 - Sitio 5 : CARRERA 65B#10A-87 - Sitio 6 : AUTO MEDE KM 1,5 P INDUS FLORIDA BOD 23 - Sitio 7 : CARRERA 71 A BIS # 63D-38 -</v>
          </cell>
          <cell r="K1932">
            <v>44835</v>
          </cell>
          <cell r="L1932">
            <v>6908</v>
          </cell>
          <cell r="M1932">
            <v>8240</v>
          </cell>
          <cell r="N1932">
            <v>4837</v>
          </cell>
          <cell r="O1932">
            <v>408</v>
          </cell>
          <cell r="P1932">
            <v>246</v>
          </cell>
          <cell r="Q1932">
            <v>0.2</v>
          </cell>
          <cell r="R1932">
            <v>196.8</v>
          </cell>
          <cell r="S1932">
            <v>733</v>
          </cell>
          <cell r="T1932">
            <v>0.2</v>
          </cell>
          <cell r="U1932">
            <v>586.4</v>
          </cell>
          <cell r="V1932">
            <v>733</v>
          </cell>
          <cell r="W1932">
            <v>0.2</v>
          </cell>
          <cell r="X1932">
            <v>586.4</v>
          </cell>
          <cell r="Y1932">
            <v>733</v>
          </cell>
          <cell r="Z1932">
            <v>0.2</v>
          </cell>
          <cell r="AA1932">
            <v>586.4</v>
          </cell>
          <cell r="AB1932">
            <v>9267098.3999999985</v>
          </cell>
          <cell r="AC1932" t="str">
            <v>Registro Valido</v>
          </cell>
          <cell r="AD1932">
            <v>246</v>
          </cell>
          <cell r="AE1932">
            <v>733</v>
          </cell>
          <cell r="AF1932">
            <v>733</v>
          </cell>
          <cell r="AG1932">
            <v>733</v>
          </cell>
          <cell r="AH1932">
            <v>246</v>
          </cell>
          <cell r="AI1932">
            <v>733</v>
          </cell>
          <cell r="AJ1932">
            <v>733</v>
          </cell>
          <cell r="AK1932">
            <v>733</v>
          </cell>
          <cell r="AM1932" t="str">
            <v>ALI_124_SEG_5</v>
          </cell>
          <cell r="AN1932" t="str">
            <v>ALI_124_SEG_5_VAL_9267098.4</v>
          </cell>
          <cell r="AO1932">
            <v>4</v>
          </cell>
          <cell r="AP1932">
            <v>9267098.3999999985</v>
          </cell>
          <cell r="AQ1932" t="b">
            <v>1</v>
          </cell>
          <cell r="AR1932" t="str">
            <v/>
          </cell>
          <cell r="AS1932" t="str">
            <v>X</v>
          </cell>
          <cell r="AT1932" t="str">
            <v>ALI_124_SEG_5_X</v>
          </cell>
          <cell r="AU1932">
            <v>1</v>
          </cell>
          <cell r="AV1932" t="str">
            <v>Cotizacion Seleccionada</v>
          </cell>
        </row>
        <row r="1933">
          <cell r="A1933" t="b">
            <v>0</v>
          </cell>
          <cell r="B1933" t="str">
            <v>5to_Evento_973_V2_UT_Mana_17515422.xlsm</v>
          </cell>
          <cell r="C1933">
            <v>124</v>
          </cell>
          <cell r="D1933">
            <v>2095</v>
          </cell>
          <cell r="E1933" t="str">
            <v>Ut Mana 2020</v>
          </cell>
          <cell r="F1933">
            <v>505</v>
          </cell>
          <cell r="G1933" t="str">
            <v>CEREAL EMPACADO</v>
          </cell>
          <cell r="H1933" t="str">
            <v>124 : Mogolla multicereal.</v>
          </cell>
          <cell r="I1933">
            <v>6</v>
          </cell>
          <cell r="J1933" t="str">
            <v>Sitio 1 : CARRERA 127#22G-18 INT 4 - Sitio 2 : SIBERIA KM 7.5 CELTA, LOTE 159 - Sitio 3 : CARRERA 68B #10A-18 - Sitio 4 : CALLE 24F#101B-15 - Sitio 5 : CARRERA 65B#10A-87 - Sitio 6 : AUTO MEDE KM 1,5 P INDUS FLORIDA BOD 23 - Sitio 7 : CARRERA 71 A BIS # 63D-38 -</v>
          </cell>
          <cell r="K1933">
            <v>44835</v>
          </cell>
          <cell r="L1933">
            <v>7477</v>
          </cell>
          <cell r="M1933">
            <v>8920</v>
          </cell>
          <cell r="N1933">
            <v>5236</v>
          </cell>
          <cell r="O1933">
            <v>442</v>
          </cell>
          <cell r="P1933">
            <v>246</v>
          </cell>
          <cell r="Q1933">
            <v>0</v>
          </cell>
          <cell r="R1933">
            <v>246</v>
          </cell>
          <cell r="S1933">
            <v>733</v>
          </cell>
          <cell r="T1933">
            <v>0</v>
          </cell>
          <cell r="U1933">
            <v>733</v>
          </cell>
          <cell r="V1933">
            <v>733</v>
          </cell>
          <cell r="W1933">
            <v>0</v>
          </cell>
          <cell r="X1933">
            <v>733</v>
          </cell>
          <cell r="Y1933">
            <v>733</v>
          </cell>
          <cell r="Z1933">
            <v>0</v>
          </cell>
          <cell r="AA1933">
            <v>733</v>
          </cell>
          <cell r="AB1933">
            <v>12539676</v>
          </cell>
          <cell r="AC1933" t="str">
            <v>Registro Valido</v>
          </cell>
          <cell r="AD1933">
            <v>246</v>
          </cell>
          <cell r="AE1933">
            <v>733</v>
          </cell>
          <cell r="AF1933">
            <v>733</v>
          </cell>
          <cell r="AG1933">
            <v>733</v>
          </cell>
          <cell r="AH1933">
            <v>246</v>
          </cell>
          <cell r="AI1933">
            <v>733</v>
          </cell>
          <cell r="AJ1933">
            <v>733</v>
          </cell>
          <cell r="AK1933">
            <v>733</v>
          </cell>
          <cell r="AM1933" t="str">
            <v>ALI_124_SEG_6</v>
          </cell>
          <cell r="AN1933" t="str">
            <v>ALI_124_SEG_6_VAL_12539676</v>
          </cell>
          <cell r="AO1933">
            <v>4</v>
          </cell>
          <cell r="AP1933">
            <v>10031740.800000001</v>
          </cell>
          <cell r="AQ1933" t="b">
            <v>0</v>
          </cell>
          <cell r="AR1933" t="str">
            <v>Empate</v>
          </cell>
          <cell r="AS1933" t="str">
            <v/>
          </cell>
          <cell r="AT1933" t="str">
            <v>ALI_124_SEG_6_</v>
          </cell>
          <cell r="AU1933">
            <v>1</v>
          </cell>
          <cell r="AV1933" t="str">
            <v>No Seleccionada</v>
          </cell>
        </row>
        <row r="1934">
          <cell r="A1934" t="str">
            <v>ALI_124_SEG_7</v>
          </cell>
          <cell r="B1934" t="str">
            <v>5to_Evento_973_V2_UT_Mana_17515422.xlsm</v>
          </cell>
          <cell r="C1934">
            <v>124</v>
          </cell>
          <cell r="D1934">
            <v>2095</v>
          </cell>
          <cell r="E1934" t="str">
            <v>Ut Mana 2020</v>
          </cell>
          <cell r="F1934">
            <v>506</v>
          </cell>
          <cell r="G1934" t="str">
            <v>CEREAL EMPACADO</v>
          </cell>
          <cell r="H1934" t="str">
            <v>124 : Mogolla multicereal.</v>
          </cell>
          <cell r="I1934">
            <v>7</v>
          </cell>
          <cell r="J1934" t="str">
            <v>Sitio 1 : CARRERA 127#22G-18 INT 4 - Sitio 2 : SIBERIA KM 7.5 CELTA, LOTE 159 - Sitio 3 : CARRERA 68B #10A-18 - Sitio 4 : CALLE 24F#101B-15 - Sitio 5 : CARRERA 65B#10A-87 - Sitio 6 : AUTO MEDE KM 1,5 P INDUS FLORIDA BOD 23 - Sitio 7 : CARRERA 71 A BIS # 63D-38 -</v>
          </cell>
          <cell r="K1934">
            <v>44835</v>
          </cell>
          <cell r="L1934">
            <v>7635</v>
          </cell>
          <cell r="M1934">
            <v>9109</v>
          </cell>
          <cell r="N1934">
            <v>5347</v>
          </cell>
          <cell r="O1934">
            <v>450</v>
          </cell>
          <cell r="P1934">
            <v>246</v>
          </cell>
          <cell r="Q1934">
            <v>0.2</v>
          </cell>
          <cell r="R1934">
            <v>196.8</v>
          </cell>
          <cell r="S1934">
            <v>733</v>
          </cell>
          <cell r="T1934">
            <v>0.2</v>
          </cell>
          <cell r="U1934">
            <v>586.4</v>
          </cell>
          <cell r="V1934">
            <v>733</v>
          </cell>
          <cell r="W1934">
            <v>0.2</v>
          </cell>
          <cell r="X1934">
            <v>586.4</v>
          </cell>
          <cell r="Y1934">
            <v>733</v>
          </cell>
          <cell r="Z1934">
            <v>0.2</v>
          </cell>
          <cell r="AA1934">
            <v>586.4</v>
          </cell>
          <cell r="AB1934">
            <v>10243446.399999999</v>
          </cell>
          <cell r="AC1934" t="str">
            <v>Registro Valido</v>
          </cell>
          <cell r="AD1934">
            <v>246</v>
          </cell>
          <cell r="AE1934">
            <v>733</v>
          </cell>
          <cell r="AF1934">
            <v>733</v>
          </cell>
          <cell r="AG1934">
            <v>733</v>
          </cell>
          <cell r="AH1934">
            <v>246</v>
          </cell>
          <cell r="AI1934">
            <v>733</v>
          </cell>
          <cell r="AJ1934">
            <v>733</v>
          </cell>
          <cell r="AK1934">
            <v>733</v>
          </cell>
          <cell r="AM1934" t="str">
            <v>ALI_124_SEG_7</v>
          </cell>
          <cell r="AN1934" t="str">
            <v>ALI_124_SEG_7_VAL_10243446.4</v>
          </cell>
          <cell r="AO1934">
            <v>4</v>
          </cell>
          <cell r="AP1934">
            <v>10243446.399999999</v>
          </cell>
          <cell r="AQ1934" t="b">
            <v>1</v>
          </cell>
          <cell r="AR1934" t="str">
            <v/>
          </cell>
          <cell r="AS1934" t="str">
            <v>X</v>
          </cell>
          <cell r="AT1934" t="str">
            <v>ALI_124_SEG_7_X</v>
          </cell>
          <cell r="AU1934">
            <v>1</v>
          </cell>
          <cell r="AV1934" t="str">
            <v>Cotizacion Seleccionada</v>
          </cell>
        </row>
        <row r="1935">
          <cell r="A1935" t="b">
            <v>0</v>
          </cell>
          <cell r="B1935" t="str">
            <v>5to_Evento_973_V2_UT_Mana_17515422.xlsm</v>
          </cell>
          <cell r="C1935">
            <v>124</v>
          </cell>
          <cell r="D1935">
            <v>2095</v>
          </cell>
          <cell r="E1935" t="str">
            <v>Ut Mana 2020</v>
          </cell>
          <cell r="F1935">
            <v>507</v>
          </cell>
          <cell r="G1935" t="str">
            <v>CEREAL EMPACADO</v>
          </cell>
          <cell r="H1935" t="str">
            <v>124 : Mogolla multicereal.</v>
          </cell>
          <cell r="I1935">
            <v>8</v>
          </cell>
          <cell r="J1935" t="str">
            <v>Sitio 1 : CARRERA 127#22G-18 INT 4 - Sitio 2 : SIBERIA KM 7.5 CELTA, LOTE 159 - Sitio 3 : CARRERA 68B #10A-18 - Sitio 4 : CALLE 24F#101B-15 - Sitio 5 : CARRERA 65B#10A-87 - Sitio 6 : AUTO MEDE KM 1,5 P INDUS FLORIDA BOD 23 - Sitio 7 : CARRERA 71 A BIS # 63D-38 -</v>
          </cell>
          <cell r="K1935">
            <v>44835</v>
          </cell>
          <cell r="L1935">
            <v>7370</v>
          </cell>
          <cell r="M1935">
            <v>8791</v>
          </cell>
          <cell r="N1935">
            <v>5161</v>
          </cell>
          <cell r="O1935">
            <v>435</v>
          </cell>
          <cell r="P1935">
            <v>246</v>
          </cell>
          <cell r="Q1935">
            <v>0</v>
          </cell>
          <cell r="R1935">
            <v>246</v>
          </cell>
          <cell r="S1935">
            <v>733</v>
          </cell>
          <cell r="T1935">
            <v>0</v>
          </cell>
          <cell r="U1935">
            <v>733</v>
          </cell>
          <cell r="V1935">
            <v>733</v>
          </cell>
          <cell r="W1935">
            <v>0</v>
          </cell>
          <cell r="X1935">
            <v>733</v>
          </cell>
          <cell r="Y1935">
            <v>733</v>
          </cell>
          <cell r="Z1935">
            <v>0</v>
          </cell>
          <cell r="AA1935">
            <v>733</v>
          </cell>
          <cell r="AB1935">
            <v>12358691</v>
          </cell>
          <cell r="AC1935" t="str">
            <v>Registro Valido</v>
          </cell>
          <cell r="AD1935">
            <v>246</v>
          </cell>
          <cell r="AE1935">
            <v>733</v>
          </cell>
          <cell r="AF1935">
            <v>733</v>
          </cell>
          <cell r="AG1935">
            <v>733</v>
          </cell>
          <cell r="AH1935">
            <v>246</v>
          </cell>
          <cell r="AI1935">
            <v>733</v>
          </cell>
          <cell r="AJ1935">
            <v>733</v>
          </cell>
          <cell r="AK1935">
            <v>733</v>
          </cell>
          <cell r="AM1935" t="str">
            <v>ALI_124_SEG_8</v>
          </cell>
          <cell r="AN1935" t="str">
            <v>ALI_124_SEG_8_VAL_12358691</v>
          </cell>
          <cell r="AO1935">
            <v>4</v>
          </cell>
          <cell r="AP1935">
            <v>9886952.7999999989</v>
          </cell>
          <cell r="AQ1935" t="b">
            <v>0</v>
          </cell>
          <cell r="AR1935" t="str">
            <v>Empate</v>
          </cell>
          <cell r="AS1935" t="str">
            <v/>
          </cell>
          <cell r="AT1935" t="str">
            <v>ALI_124_SEG_8_</v>
          </cell>
          <cell r="AU1935">
            <v>1</v>
          </cell>
          <cell r="AV1935" t="str">
            <v>No Seleccionada</v>
          </cell>
        </row>
        <row r="1936">
          <cell r="A1936" t="str">
            <v>ALI_124_SEG_9</v>
          </cell>
          <cell r="B1936" t="str">
            <v>5to_Evento_973_V2_UT_Mana_17515422.xlsm</v>
          </cell>
          <cell r="C1936">
            <v>124</v>
          </cell>
          <cell r="D1936">
            <v>2095</v>
          </cell>
          <cell r="E1936" t="str">
            <v>Ut Mana 2020</v>
          </cell>
          <cell r="F1936">
            <v>508</v>
          </cell>
          <cell r="G1936" t="str">
            <v>CEREAL EMPACADO</v>
          </cell>
          <cell r="H1936" t="str">
            <v>124 : Mogolla multicereal.</v>
          </cell>
          <cell r="I1936">
            <v>9</v>
          </cell>
          <cell r="J1936" t="str">
            <v>Sitio 1 : CARRERA 127#22G-18 INT 4 - Sitio 2 : SIBERIA KM 7.5 CELTA, LOTE 159 - Sitio 3 : CARRERA 68B #10A-18 - Sitio 4 : CALLE 24F#101B-15 - Sitio 5 : CARRERA 65B#10A-87 - Sitio 6 : AUTO MEDE KM 1,5 P INDUS FLORIDA BOD 23 - Sitio 7 : CARRERA 71 A BIS # 63D-38 -</v>
          </cell>
          <cell r="K1936">
            <v>44835</v>
          </cell>
          <cell r="L1936">
            <v>7448</v>
          </cell>
          <cell r="M1936">
            <v>8884</v>
          </cell>
          <cell r="N1936">
            <v>5215</v>
          </cell>
          <cell r="O1936">
            <v>439</v>
          </cell>
          <cell r="P1936">
            <v>246</v>
          </cell>
          <cell r="Q1936">
            <v>0.2</v>
          </cell>
          <cell r="R1936">
            <v>196.8</v>
          </cell>
          <cell r="S1936">
            <v>733</v>
          </cell>
          <cell r="T1936">
            <v>0.2</v>
          </cell>
          <cell r="U1936">
            <v>586.4</v>
          </cell>
          <cell r="V1936">
            <v>733</v>
          </cell>
          <cell r="W1936">
            <v>0.2</v>
          </cell>
          <cell r="X1936">
            <v>586.4</v>
          </cell>
          <cell r="Y1936">
            <v>733</v>
          </cell>
          <cell r="Z1936">
            <v>0.2</v>
          </cell>
          <cell r="AA1936">
            <v>586.4</v>
          </cell>
          <cell r="AB1936">
            <v>9990849.5999999996</v>
          </cell>
          <cell r="AC1936" t="str">
            <v>Registro Valido</v>
          </cell>
          <cell r="AD1936">
            <v>246</v>
          </cell>
          <cell r="AE1936">
            <v>733</v>
          </cell>
          <cell r="AF1936">
            <v>733</v>
          </cell>
          <cell r="AG1936">
            <v>733</v>
          </cell>
          <cell r="AH1936">
            <v>246</v>
          </cell>
          <cell r="AI1936">
            <v>733</v>
          </cell>
          <cell r="AJ1936">
            <v>733</v>
          </cell>
          <cell r="AK1936">
            <v>733</v>
          </cell>
          <cell r="AM1936" t="str">
            <v>ALI_124_SEG_9</v>
          </cell>
          <cell r="AN1936" t="str">
            <v>ALI_124_SEG_9_VAL_9990849.6</v>
          </cell>
          <cell r="AO1936">
            <v>4</v>
          </cell>
          <cell r="AP1936">
            <v>9990849.5999999996</v>
          </cell>
          <cell r="AQ1936" t="b">
            <v>1</v>
          </cell>
          <cell r="AR1936" t="str">
            <v/>
          </cell>
          <cell r="AS1936" t="str">
            <v>X</v>
          </cell>
          <cell r="AT1936" t="str">
            <v>ALI_124_SEG_9_X</v>
          </cell>
          <cell r="AU1936">
            <v>1</v>
          </cell>
          <cell r="AV1936" t="str">
            <v>Cotizacion Seleccionada</v>
          </cell>
        </row>
        <row r="1937">
          <cell r="A1937" t="b">
            <v>0</v>
          </cell>
          <cell r="B1937" t="str">
            <v>5to_Evento_973_V2_UT_Mana_17515422.xlsm</v>
          </cell>
          <cell r="C1937">
            <v>124</v>
          </cell>
          <cell r="D1937">
            <v>2095</v>
          </cell>
          <cell r="E1937" t="str">
            <v>Ut Mana 2020</v>
          </cell>
          <cell r="F1937">
            <v>509</v>
          </cell>
          <cell r="G1937" t="str">
            <v>CEREAL EMPACADO</v>
          </cell>
          <cell r="H1937" t="str">
            <v>124 : Mogolla multicereal.</v>
          </cell>
          <cell r="I1937">
            <v>10</v>
          </cell>
          <cell r="J1937" t="str">
            <v>Sitio 1 : CARRERA 127#22G-18 INT 4 - Sitio 2 : SIBERIA KM 7.5 CELTA, LOTE 159 - Sitio 3 : CARRERA 68B #10A-18 - Sitio 4 : CALLE 24F#101B-15 - Sitio 5 : CARRERA 65B#10A-87 - Sitio 6 : AUTO MEDE KM 1,5 P INDUS FLORIDA BOD 23 - Sitio 7 : CARRERA 71 A BIS # 63D-38 -</v>
          </cell>
          <cell r="K1937">
            <v>44835</v>
          </cell>
          <cell r="L1937">
            <v>7458</v>
          </cell>
          <cell r="M1937">
            <v>8898</v>
          </cell>
          <cell r="N1937">
            <v>5223</v>
          </cell>
          <cell r="O1937">
            <v>441</v>
          </cell>
          <cell r="P1937">
            <v>246</v>
          </cell>
          <cell r="Q1937">
            <v>0.2</v>
          </cell>
          <cell r="R1937">
            <v>196.8</v>
          </cell>
          <cell r="S1937">
            <v>733</v>
          </cell>
          <cell r="T1937">
            <v>0.2</v>
          </cell>
          <cell r="U1937">
            <v>586.4</v>
          </cell>
          <cell r="V1937">
            <v>733</v>
          </cell>
          <cell r="W1937">
            <v>0.2</v>
          </cell>
          <cell r="X1937">
            <v>586.4</v>
          </cell>
          <cell r="Y1937">
            <v>733</v>
          </cell>
          <cell r="Z1937">
            <v>0.2</v>
          </cell>
          <cell r="AA1937">
            <v>586.4</v>
          </cell>
          <cell r="AB1937">
            <v>10006891.200000001</v>
          </cell>
          <cell r="AC1937" t="str">
            <v>Registro Valido</v>
          </cell>
          <cell r="AD1937">
            <v>246</v>
          </cell>
          <cell r="AE1937">
            <v>733</v>
          </cell>
          <cell r="AF1937">
            <v>733</v>
          </cell>
          <cell r="AG1937">
            <v>733</v>
          </cell>
          <cell r="AH1937">
            <v>246</v>
          </cell>
          <cell r="AI1937">
            <v>733</v>
          </cell>
          <cell r="AJ1937">
            <v>733</v>
          </cell>
          <cell r="AK1937">
            <v>733</v>
          </cell>
          <cell r="AM1937" t="str">
            <v>ALI_124_SEG_10</v>
          </cell>
          <cell r="AN1937" t="str">
            <v>ALI_124_SEG_10_VAL_10006891.2</v>
          </cell>
          <cell r="AO1937">
            <v>4</v>
          </cell>
          <cell r="AP1937">
            <v>10006891.200000001</v>
          </cell>
          <cell r="AQ1937" t="b">
            <v>1</v>
          </cell>
          <cell r="AR1937" t="str">
            <v>Empate</v>
          </cell>
          <cell r="AS1937" t="str">
            <v/>
          </cell>
          <cell r="AT1937" t="str">
            <v>ALI_124_SEG_10_</v>
          </cell>
          <cell r="AU1937">
            <v>1</v>
          </cell>
          <cell r="AV1937" t="str">
            <v>No Seleccionada</v>
          </cell>
        </row>
        <row r="1938">
          <cell r="A1938" t="str">
            <v>ALI_124_SEG_11</v>
          </cell>
          <cell r="B1938" t="str">
            <v>5to_Evento_973_V2_UT_Mana_17515422.xlsm</v>
          </cell>
          <cell r="C1938">
            <v>124</v>
          </cell>
          <cell r="D1938">
            <v>2095</v>
          </cell>
          <cell r="E1938" t="str">
            <v>Ut Mana 2020</v>
          </cell>
          <cell r="F1938">
            <v>510</v>
          </cell>
          <cell r="G1938" t="str">
            <v>CEREAL EMPACADO</v>
          </cell>
          <cell r="H1938" t="str">
            <v>124 : Mogolla multicereal.</v>
          </cell>
          <cell r="I1938">
            <v>11</v>
          </cell>
          <cell r="J1938" t="str">
            <v>Sitio 1 : CARRERA 127#22G-18 INT 4 - Sitio 2 : SIBERIA KM 7.5 CELTA, LOTE 159 - Sitio 3 : CARRERA 68B #10A-18 - Sitio 4 : CALLE 24F#101B-15 - Sitio 5 : CARRERA 65B#10A-87 - Sitio 6 : AUTO MEDE KM 1,5 P INDUS FLORIDA BOD 23 - Sitio 7 : CARRERA 71 A BIS # 63D-38 -</v>
          </cell>
          <cell r="K1938">
            <v>44835</v>
          </cell>
          <cell r="L1938">
            <v>7346</v>
          </cell>
          <cell r="M1938">
            <v>8762</v>
          </cell>
          <cell r="N1938">
            <v>5144</v>
          </cell>
          <cell r="O1938">
            <v>433</v>
          </cell>
          <cell r="P1938">
            <v>246</v>
          </cell>
          <cell r="Q1938">
            <v>0.2</v>
          </cell>
          <cell r="R1938">
            <v>196.8</v>
          </cell>
          <cell r="S1938">
            <v>733</v>
          </cell>
          <cell r="T1938">
            <v>0.2</v>
          </cell>
          <cell r="U1938">
            <v>586.4</v>
          </cell>
          <cell r="V1938">
            <v>733</v>
          </cell>
          <cell r="W1938">
            <v>0.2</v>
          </cell>
          <cell r="X1938">
            <v>586.4</v>
          </cell>
          <cell r="Y1938">
            <v>733</v>
          </cell>
          <cell r="Z1938">
            <v>0.2</v>
          </cell>
          <cell r="AA1938">
            <v>586.4</v>
          </cell>
          <cell r="AB1938">
            <v>9854082.3999999985</v>
          </cell>
          <cell r="AC1938" t="str">
            <v>Registro Valido</v>
          </cell>
          <cell r="AD1938">
            <v>246</v>
          </cell>
          <cell r="AE1938">
            <v>733</v>
          </cell>
          <cell r="AF1938">
            <v>733</v>
          </cell>
          <cell r="AG1938">
            <v>733</v>
          </cell>
          <cell r="AH1938">
            <v>246</v>
          </cell>
          <cell r="AI1938">
            <v>733</v>
          </cell>
          <cell r="AJ1938">
            <v>733</v>
          </cell>
          <cell r="AK1938">
            <v>733</v>
          </cell>
          <cell r="AM1938" t="str">
            <v>ALI_124_SEG_11</v>
          </cell>
          <cell r="AN1938" t="str">
            <v>ALI_124_SEG_11_VAL_9854082.4</v>
          </cell>
          <cell r="AO1938">
            <v>4</v>
          </cell>
          <cell r="AP1938">
            <v>9854082.3999999985</v>
          </cell>
          <cell r="AQ1938" t="b">
            <v>1</v>
          </cell>
          <cell r="AR1938" t="str">
            <v/>
          </cell>
          <cell r="AS1938" t="str">
            <v>X</v>
          </cell>
          <cell r="AT1938" t="str">
            <v>ALI_124_SEG_11_X</v>
          </cell>
          <cell r="AU1938">
            <v>1</v>
          </cell>
          <cell r="AV1938" t="str">
            <v>Cotizacion Seleccionada</v>
          </cell>
        </row>
        <row r="1939">
          <cell r="A1939" t="b">
            <v>0</v>
          </cell>
          <cell r="B1939" t="str">
            <v>5to_Evento_973_V2_UT_Mana_17515422.xlsm</v>
          </cell>
          <cell r="C1939">
            <v>124</v>
          </cell>
          <cell r="D1939">
            <v>2095</v>
          </cell>
          <cell r="E1939" t="str">
            <v>Ut Mana 2020</v>
          </cell>
          <cell r="F1939">
            <v>511</v>
          </cell>
          <cell r="G1939" t="str">
            <v>CEREAL EMPACADO</v>
          </cell>
          <cell r="H1939" t="str">
            <v>124 : Mogolla multicereal.</v>
          </cell>
          <cell r="I1939">
            <v>12</v>
          </cell>
          <cell r="J1939" t="str">
            <v>Sitio 1 : CARRERA 127#22G-18 INT 4 - Sitio 2 : SIBERIA KM 7.5 CELTA, LOTE 159 - Sitio 3 : CARRERA 68B #10A-18 - Sitio 4 : CALLE 24F#101B-15 - Sitio 5 : CARRERA 65B#10A-87 - Sitio 6 : AUTO MEDE KM 1,5 P INDUS FLORIDA BOD 23 - Sitio 7 : CARRERA 71 A BIS # 63D-38 -</v>
          </cell>
          <cell r="K1939">
            <v>44835</v>
          </cell>
          <cell r="L1939">
            <v>6666</v>
          </cell>
          <cell r="M1939">
            <v>7952</v>
          </cell>
          <cell r="N1939">
            <v>4667</v>
          </cell>
          <cell r="O1939">
            <v>393</v>
          </cell>
          <cell r="P1939">
            <v>246</v>
          </cell>
          <cell r="Q1939">
            <v>0.2</v>
          </cell>
          <cell r="R1939">
            <v>196.8</v>
          </cell>
          <cell r="S1939">
            <v>733</v>
          </cell>
          <cell r="T1939">
            <v>0.2</v>
          </cell>
          <cell r="U1939">
            <v>586.4</v>
          </cell>
          <cell r="V1939">
            <v>733</v>
          </cell>
          <cell r="W1939">
            <v>0.2</v>
          </cell>
          <cell r="X1939">
            <v>586.4</v>
          </cell>
          <cell r="Y1939">
            <v>733</v>
          </cell>
          <cell r="Z1939">
            <v>0.2</v>
          </cell>
          <cell r="AA1939">
            <v>586.4</v>
          </cell>
          <cell r="AB1939">
            <v>8942105.5999999978</v>
          </cell>
          <cell r="AC1939" t="str">
            <v>Registro Valido</v>
          </cell>
          <cell r="AD1939">
            <v>246</v>
          </cell>
          <cell r="AE1939">
            <v>733</v>
          </cell>
          <cell r="AF1939">
            <v>733</v>
          </cell>
          <cell r="AG1939">
            <v>733</v>
          </cell>
          <cell r="AH1939">
            <v>246</v>
          </cell>
          <cell r="AI1939">
            <v>733</v>
          </cell>
          <cell r="AJ1939">
            <v>733</v>
          </cell>
          <cell r="AK1939">
            <v>733</v>
          </cell>
          <cell r="AM1939" t="str">
            <v>ALI_124_SEG_12</v>
          </cell>
          <cell r="AN1939" t="str">
            <v>ALI_124_SEG_12_VAL_8942105.6</v>
          </cell>
          <cell r="AO1939">
            <v>4</v>
          </cell>
          <cell r="AP1939">
            <v>8942105.5999999978</v>
          </cell>
          <cell r="AQ1939" t="b">
            <v>1</v>
          </cell>
          <cell r="AR1939" t="str">
            <v>Empate</v>
          </cell>
          <cell r="AS1939" t="str">
            <v/>
          </cell>
          <cell r="AT1939" t="str">
            <v>ALI_124_SEG_12_</v>
          </cell>
          <cell r="AU1939">
            <v>1</v>
          </cell>
          <cell r="AV1939" t="str">
            <v>No Seleccionada</v>
          </cell>
        </row>
        <row r="1940">
          <cell r="A1940" t="b">
            <v>0</v>
          </cell>
          <cell r="B1940" t="str">
            <v>5to_Evento_973_V2_UT_Mana_17515422.xlsm</v>
          </cell>
          <cell r="C1940">
            <v>124</v>
          </cell>
          <cell r="D1940">
            <v>2095</v>
          </cell>
          <cell r="E1940" t="str">
            <v>Ut Mana 2020</v>
          </cell>
          <cell r="F1940">
            <v>512</v>
          </cell>
          <cell r="G1940" t="str">
            <v>CEREAL EMPACADO</v>
          </cell>
          <cell r="H1940" t="str">
            <v>124 : Mogolla multicereal.</v>
          </cell>
          <cell r="I1940">
            <v>13</v>
          </cell>
          <cell r="J1940" t="str">
            <v>Sitio 1 : CARRERA 127#22G-18 INT 4 - Sitio 2 : SIBERIA KM 7.5 CELTA, LOTE 159 - Sitio 3 : CARRERA 68B #10A-18 - Sitio 4 : CALLE 24F#101B-15 - Sitio 5 : CARRERA 65B#10A-87 - Sitio 6 : AUTO MEDE KM 1,5 P INDUS FLORIDA BOD 23 - Sitio 7 : CARRERA 71 A BIS # 63D-38 -</v>
          </cell>
          <cell r="K1940">
            <v>44835</v>
          </cell>
          <cell r="L1940">
            <v>7078</v>
          </cell>
          <cell r="M1940">
            <v>8444</v>
          </cell>
          <cell r="N1940">
            <v>4956</v>
          </cell>
          <cell r="O1940">
            <v>417</v>
          </cell>
          <cell r="P1940">
            <v>246</v>
          </cell>
          <cell r="Q1940">
            <v>0</v>
          </cell>
          <cell r="R1940">
            <v>246</v>
          </cell>
          <cell r="S1940">
            <v>733</v>
          </cell>
          <cell r="T1940">
            <v>0</v>
          </cell>
          <cell r="U1940">
            <v>733</v>
          </cell>
          <cell r="V1940">
            <v>733</v>
          </cell>
          <cell r="W1940">
            <v>0</v>
          </cell>
          <cell r="X1940">
            <v>733</v>
          </cell>
          <cell r="Y1940">
            <v>733</v>
          </cell>
          <cell r="Z1940">
            <v>0</v>
          </cell>
          <cell r="AA1940">
            <v>733</v>
          </cell>
          <cell r="AB1940">
            <v>11869049</v>
          </cell>
          <cell r="AC1940" t="str">
            <v>Registro Valido</v>
          </cell>
          <cell r="AD1940">
            <v>246</v>
          </cell>
          <cell r="AE1940">
            <v>733</v>
          </cell>
          <cell r="AF1940">
            <v>733</v>
          </cell>
          <cell r="AG1940">
            <v>733</v>
          </cell>
          <cell r="AH1940">
            <v>246</v>
          </cell>
          <cell r="AI1940">
            <v>733</v>
          </cell>
          <cell r="AJ1940">
            <v>733</v>
          </cell>
          <cell r="AK1940">
            <v>733</v>
          </cell>
          <cell r="AM1940" t="str">
            <v>ALI_124_SEG_13</v>
          </cell>
          <cell r="AN1940" t="str">
            <v>ALI_124_SEG_13_VAL_11869049</v>
          </cell>
          <cell r="AO1940">
            <v>4</v>
          </cell>
          <cell r="AP1940">
            <v>11869049</v>
          </cell>
          <cell r="AQ1940" t="b">
            <v>1</v>
          </cell>
          <cell r="AR1940" t="str">
            <v>Empate</v>
          </cell>
          <cell r="AS1940" t="str">
            <v/>
          </cell>
          <cell r="AT1940" t="str">
            <v>ALI_124_SEG_13_</v>
          </cell>
          <cell r="AU1940">
            <v>1</v>
          </cell>
          <cell r="AV1940" t="str">
            <v>No Seleccionada</v>
          </cell>
        </row>
        <row r="1941">
          <cell r="A1941" t="b">
            <v>0</v>
          </cell>
          <cell r="B1941" t="str">
            <v>5to_Evento_973_V2_UT_Mana_17515422.xlsm</v>
          </cell>
          <cell r="C1941">
            <v>124</v>
          </cell>
          <cell r="D1941">
            <v>2095</v>
          </cell>
          <cell r="E1941" t="str">
            <v>Ut Mana 2020</v>
          </cell>
          <cell r="F1941">
            <v>513</v>
          </cell>
          <cell r="G1941" t="str">
            <v>CEREAL EMPACADO</v>
          </cell>
          <cell r="H1941" t="str">
            <v>124 : Mogolla multicereal.</v>
          </cell>
          <cell r="I1941">
            <v>14</v>
          </cell>
          <cell r="J1941" t="str">
            <v>Sitio 1 : CARRERA 127#22G-18 INT 4 - Sitio 2 : SIBERIA KM 7.5 CELTA, LOTE 159 - Sitio 3 : CARRERA 68B #10A-18 - Sitio 4 : CALLE 24F#101B-15 - Sitio 5 : CARRERA 65B#10A-87 - Sitio 6 : AUTO MEDE KM 1,5 P INDUS FLORIDA BOD 23 - Sitio 7 : CARRERA 71 A BIS # 63D-38 -</v>
          </cell>
          <cell r="K1941">
            <v>44835</v>
          </cell>
          <cell r="L1941">
            <v>7014</v>
          </cell>
          <cell r="M1941">
            <v>8367</v>
          </cell>
          <cell r="N1941">
            <v>4911</v>
          </cell>
          <cell r="O1941">
            <v>414</v>
          </cell>
          <cell r="P1941">
            <v>246</v>
          </cell>
          <cell r="Q1941">
            <v>0.2</v>
          </cell>
          <cell r="R1941">
            <v>196.8</v>
          </cell>
          <cell r="S1941">
            <v>733</v>
          </cell>
          <cell r="T1941">
            <v>0.2</v>
          </cell>
          <cell r="U1941">
            <v>586.4</v>
          </cell>
          <cell r="V1941">
            <v>733</v>
          </cell>
          <cell r="W1941">
            <v>0.2</v>
          </cell>
          <cell r="X1941">
            <v>586.4</v>
          </cell>
          <cell r="Y1941">
            <v>733</v>
          </cell>
          <cell r="Z1941">
            <v>0.2</v>
          </cell>
          <cell r="AA1941">
            <v>586.4</v>
          </cell>
          <cell r="AB1941">
            <v>9409344</v>
          </cell>
          <cell r="AC1941" t="str">
            <v>Registro Valido</v>
          </cell>
          <cell r="AD1941">
            <v>246</v>
          </cell>
          <cell r="AE1941">
            <v>733</v>
          </cell>
          <cell r="AF1941">
            <v>733</v>
          </cell>
          <cell r="AG1941">
            <v>733</v>
          </cell>
          <cell r="AH1941">
            <v>246</v>
          </cell>
          <cell r="AI1941">
            <v>733</v>
          </cell>
          <cell r="AJ1941">
            <v>733</v>
          </cell>
          <cell r="AK1941">
            <v>733</v>
          </cell>
          <cell r="AM1941" t="str">
            <v>ALI_124_SEG_14</v>
          </cell>
          <cell r="AN1941" t="str">
            <v>ALI_124_SEG_14_VAL_9409344</v>
          </cell>
          <cell r="AO1941">
            <v>4</v>
          </cell>
          <cell r="AP1941">
            <v>9409344</v>
          </cell>
          <cell r="AQ1941" t="b">
            <v>1</v>
          </cell>
          <cell r="AR1941" t="str">
            <v>Empate</v>
          </cell>
          <cell r="AS1941" t="str">
            <v/>
          </cell>
          <cell r="AT1941" t="str">
            <v>ALI_124_SEG_14_</v>
          </cell>
          <cell r="AU1941">
            <v>1</v>
          </cell>
          <cell r="AV1941" t="str">
            <v>No Seleccionada</v>
          </cell>
        </row>
        <row r="1942">
          <cell r="A1942" t="str">
            <v>ALI_124_SEG_15</v>
          </cell>
          <cell r="B1942" t="str">
            <v>5to_Evento_973_V2_UT_Mana_17515422.xlsm</v>
          </cell>
          <cell r="C1942">
            <v>124</v>
          </cell>
          <cell r="D1942">
            <v>2095</v>
          </cell>
          <cell r="E1942" t="str">
            <v>Ut Mana 2020</v>
          </cell>
          <cell r="F1942">
            <v>514</v>
          </cell>
          <cell r="G1942" t="str">
            <v>CEREAL EMPACADO</v>
          </cell>
          <cell r="H1942" t="str">
            <v>124 : Mogolla multicereal.</v>
          </cell>
          <cell r="I1942">
            <v>15</v>
          </cell>
          <cell r="J1942" t="str">
            <v>Sitio 1 : CARRERA 127#22G-18 INT 4 - Sitio 2 : SIBERIA KM 7.5 CELTA, LOTE 159 - Sitio 3 : CARRERA 68B #10A-18 - Sitio 4 : CALLE 24F#101B-15 - Sitio 5 : CARRERA 65B#10A-87 - Sitio 6 : AUTO MEDE KM 1,5 P INDUS FLORIDA BOD 23 - Sitio 7 : CARRERA 71 A BIS # 63D-38 -</v>
          </cell>
          <cell r="K1942">
            <v>44835</v>
          </cell>
          <cell r="L1942">
            <v>6632</v>
          </cell>
          <cell r="M1942">
            <v>7912</v>
          </cell>
          <cell r="N1942">
            <v>4639</v>
          </cell>
          <cell r="O1942">
            <v>389</v>
          </cell>
          <cell r="P1942">
            <v>246</v>
          </cell>
          <cell r="Q1942">
            <v>0.2</v>
          </cell>
          <cell r="R1942">
            <v>196.8</v>
          </cell>
          <cell r="S1942">
            <v>733</v>
          </cell>
          <cell r="T1942">
            <v>0.2</v>
          </cell>
          <cell r="U1942">
            <v>586.4</v>
          </cell>
          <cell r="V1942">
            <v>733</v>
          </cell>
          <cell r="W1942">
            <v>0.2</v>
          </cell>
          <cell r="X1942">
            <v>586.4</v>
          </cell>
          <cell r="Y1942">
            <v>733</v>
          </cell>
          <cell r="Z1942">
            <v>0.2</v>
          </cell>
          <cell r="AA1942">
            <v>586.4</v>
          </cell>
          <cell r="AB1942">
            <v>8893193.5999999996</v>
          </cell>
          <cell r="AC1942" t="str">
            <v>Registro Valido</v>
          </cell>
          <cell r="AD1942">
            <v>246</v>
          </cell>
          <cell r="AE1942">
            <v>733</v>
          </cell>
          <cell r="AF1942">
            <v>733</v>
          </cell>
          <cell r="AG1942">
            <v>733</v>
          </cell>
          <cell r="AH1942">
            <v>246</v>
          </cell>
          <cell r="AI1942">
            <v>733</v>
          </cell>
          <cell r="AJ1942">
            <v>733</v>
          </cell>
          <cell r="AK1942">
            <v>733</v>
          </cell>
          <cell r="AM1942" t="str">
            <v>ALI_124_SEG_15</v>
          </cell>
          <cell r="AN1942" t="str">
            <v>ALI_124_SEG_15_VAL_8893193.6</v>
          </cell>
          <cell r="AO1942">
            <v>4</v>
          </cell>
          <cell r="AP1942">
            <v>8893193.5999999996</v>
          </cell>
          <cell r="AQ1942" t="b">
            <v>1</v>
          </cell>
          <cell r="AR1942" t="str">
            <v/>
          </cell>
          <cell r="AS1942" t="str">
            <v>X</v>
          </cell>
          <cell r="AT1942" t="str">
            <v>ALI_124_SEG_15_X</v>
          </cell>
          <cell r="AU1942">
            <v>1</v>
          </cell>
          <cell r="AV1942" t="str">
            <v>Cotizacion Seleccionada</v>
          </cell>
        </row>
        <row r="1943">
          <cell r="A1943" t="b">
            <v>0</v>
          </cell>
          <cell r="B1943" t="str">
            <v>5to_Evento_973_V2_UT_Mana_17515422.xlsm</v>
          </cell>
          <cell r="C1943">
            <v>87</v>
          </cell>
          <cell r="D1943">
            <v>2095</v>
          </cell>
          <cell r="E1943" t="str">
            <v>Ut Mana 2020</v>
          </cell>
          <cell r="F1943">
            <v>534</v>
          </cell>
          <cell r="G1943" t="str">
            <v>CEREAL EMPACADO</v>
          </cell>
          <cell r="H1943" t="str">
            <v>87 : Pan de Arroz (en forma de rosquitas).</v>
          </cell>
          <cell r="I1943">
            <v>1</v>
          </cell>
          <cell r="J1943" t="str">
            <v>Sitio 1 : CARRERA 127#22G-18 INT 4 - Sitio 2 : SIBERIA KM 7.5 CELTA, LOTE 159 - Sitio 3 : CARRERA 68B #10A-18 - Sitio 4 : CALLE 24F#101B-15 - Sitio 5 : CARRERA 65B#10A-87 - Sitio 6 : AUTO MEDE KM 1,5 P INDUS FLORIDA BOD 23 - Sitio 7 : CARRERA 71 A BIS # 63D-38 -</v>
          </cell>
          <cell r="K1943">
            <v>44835</v>
          </cell>
          <cell r="L1943">
            <v>1181</v>
          </cell>
          <cell r="M1943">
            <v>1434</v>
          </cell>
          <cell r="N1943">
            <v>665</v>
          </cell>
          <cell r="O1943">
            <v>19</v>
          </cell>
          <cell r="P1943">
            <v>480</v>
          </cell>
          <cell r="Q1943">
            <v>0</v>
          </cell>
          <cell r="R1943">
            <v>480</v>
          </cell>
          <cell r="S1943">
            <v>960</v>
          </cell>
          <cell r="T1943">
            <v>0</v>
          </cell>
          <cell r="U1943">
            <v>960</v>
          </cell>
          <cell r="V1943">
            <v>1440</v>
          </cell>
          <cell r="W1943">
            <v>0</v>
          </cell>
          <cell r="X1943">
            <v>1440</v>
          </cell>
          <cell r="Y1943">
            <v>1440</v>
          </cell>
          <cell r="Z1943">
            <v>0</v>
          </cell>
          <cell r="AA1943">
            <v>1440</v>
          </cell>
          <cell r="AB1943">
            <v>2928480</v>
          </cell>
          <cell r="AC1943" t="str">
            <v>Registro Valido</v>
          </cell>
          <cell r="AD1943">
            <v>480</v>
          </cell>
          <cell r="AE1943">
            <v>960</v>
          </cell>
          <cell r="AF1943">
            <v>1440</v>
          </cell>
          <cell r="AG1943">
            <v>1440</v>
          </cell>
          <cell r="AH1943">
            <v>480</v>
          </cell>
          <cell r="AI1943">
            <v>960</v>
          </cell>
          <cell r="AJ1943">
            <v>1440</v>
          </cell>
          <cell r="AK1943">
            <v>1440</v>
          </cell>
          <cell r="AM1943" t="str">
            <v>ALI_87_SEG_1</v>
          </cell>
          <cell r="AN1943" t="str">
            <v>ALI_87_SEG_1_VAL_2928480</v>
          </cell>
          <cell r="AO1943">
            <v>2</v>
          </cell>
          <cell r="AP1943">
            <v>2928480</v>
          </cell>
          <cell r="AQ1943" t="b">
            <v>1</v>
          </cell>
          <cell r="AR1943" t="str">
            <v>Empate</v>
          </cell>
          <cell r="AS1943" t="str">
            <v/>
          </cell>
          <cell r="AT1943" t="str">
            <v>ALI_87_SEG_1_</v>
          </cell>
          <cell r="AU1943">
            <v>1</v>
          </cell>
          <cell r="AV1943" t="str">
            <v>No Seleccionada</v>
          </cell>
        </row>
        <row r="1944">
          <cell r="A1944" t="b">
            <v>0</v>
          </cell>
          <cell r="B1944" t="str">
            <v>5to_Evento_973_V2_UT_Mana_17515422.xlsm</v>
          </cell>
          <cell r="C1944">
            <v>87</v>
          </cell>
          <cell r="D1944">
            <v>2095</v>
          </cell>
          <cell r="E1944" t="str">
            <v>Ut Mana 2020</v>
          </cell>
          <cell r="F1944">
            <v>535</v>
          </cell>
          <cell r="G1944" t="str">
            <v>CEREAL EMPACADO</v>
          </cell>
          <cell r="H1944" t="str">
            <v>87 : Pan de Arroz (en forma de rosquitas).</v>
          </cell>
          <cell r="I1944">
            <v>2</v>
          </cell>
          <cell r="J1944" t="str">
            <v>Sitio 1 : CARRERA 127#22G-18 INT 4 - Sitio 2 : SIBERIA KM 7.5 CELTA, LOTE 159 - Sitio 3 : CARRERA 68B #10A-18 - Sitio 4 : CALLE 24F#101B-15 - Sitio 5 : CARRERA 65B#10A-87 - Sitio 6 : AUTO MEDE KM 1,5 P INDUS FLORIDA BOD 23 - Sitio 7 : CARRERA 71 A BIS # 63D-38 -</v>
          </cell>
          <cell r="K1944">
            <v>44835</v>
          </cell>
          <cell r="L1944">
            <v>1208</v>
          </cell>
          <cell r="M1944">
            <v>1466</v>
          </cell>
          <cell r="N1944">
            <v>680</v>
          </cell>
          <cell r="O1944">
            <v>20</v>
          </cell>
          <cell r="P1944">
            <v>480</v>
          </cell>
          <cell r="Q1944">
            <v>0</v>
          </cell>
          <cell r="R1944">
            <v>480</v>
          </cell>
          <cell r="S1944">
            <v>960</v>
          </cell>
          <cell r="T1944">
            <v>0</v>
          </cell>
          <cell r="U1944">
            <v>960</v>
          </cell>
          <cell r="V1944">
            <v>1440</v>
          </cell>
          <cell r="W1944">
            <v>0</v>
          </cell>
          <cell r="X1944">
            <v>1440</v>
          </cell>
          <cell r="Y1944">
            <v>1440</v>
          </cell>
          <cell r="Z1944">
            <v>0</v>
          </cell>
          <cell r="AA1944">
            <v>1440</v>
          </cell>
          <cell r="AB1944">
            <v>2995200</v>
          </cell>
          <cell r="AC1944" t="str">
            <v>Registro Valido</v>
          </cell>
          <cell r="AD1944">
            <v>480</v>
          </cell>
          <cell r="AE1944">
            <v>960</v>
          </cell>
          <cell r="AF1944">
            <v>1440</v>
          </cell>
          <cell r="AG1944">
            <v>1440</v>
          </cell>
          <cell r="AH1944">
            <v>480</v>
          </cell>
          <cell r="AI1944">
            <v>960</v>
          </cell>
          <cell r="AJ1944">
            <v>1440</v>
          </cell>
          <cell r="AK1944">
            <v>1440</v>
          </cell>
          <cell r="AM1944" t="str">
            <v>ALI_87_SEG_2</v>
          </cell>
          <cell r="AN1944" t="str">
            <v>ALI_87_SEG_2_VAL_2995200</v>
          </cell>
          <cell r="AO1944">
            <v>2</v>
          </cell>
          <cell r="AP1944">
            <v>2995200</v>
          </cell>
          <cell r="AQ1944" t="b">
            <v>1</v>
          </cell>
          <cell r="AR1944" t="str">
            <v>Empate</v>
          </cell>
          <cell r="AS1944" t="str">
            <v/>
          </cell>
          <cell r="AT1944" t="str">
            <v>ALI_87_SEG_2_</v>
          </cell>
          <cell r="AU1944">
            <v>1</v>
          </cell>
          <cell r="AV1944" t="str">
            <v>No Seleccionada</v>
          </cell>
        </row>
        <row r="1945">
          <cell r="A1945" t="b">
            <v>0</v>
          </cell>
          <cell r="B1945" t="str">
            <v>5to_Evento_973_V2_UT_Mana_17515422.xlsm</v>
          </cell>
          <cell r="C1945">
            <v>87</v>
          </cell>
          <cell r="D1945">
            <v>2095</v>
          </cell>
          <cell r="E1945" t="str">
            <v>Ut Mana 2020</v>
          </cell>
          <cell r="F1945">
            <v>536</v>
          </cell>
          <cell r="G1945" t="str">
            <v>CEREAL EMPACADO</v>
          </cell>
          <cell r="H1945" t="str">
            <v>87 : Pan de Arroz (en forma de rosquitas).</v>
          </cell>
          <cell r="I1945">
            <v>3</v>
          </cell>
          <cell r="J1945" t="str">
            <v>Sitio 1 : CARRERA 127#22G-18 INT 4 - Sitio 2 : SIBERIA KM 7.5 CELTA, LOTE 159 - Sitio 3 : CARRERA 68B #10A-18 - Sitio 4 : CALLE 24F#101B-15 - Sitio 5 : CARRERA 65B#10A-87 - Sitio 6 : AUTO MEDE KM 1,5 P INDUS FLORIDA BOD 23 - Sitio 7 : CARRERA 71 A BIS # 63D-38 -</v>
          </cell>
          <cell r="K1945">
            <v>44835</v>
          </cell>
          <cell r="L1945">
            <v>1200</v>
          </cell>
          <cell r="M1945">
            <v>1457</v>
          </cell>
          <cell r="N1945">
            <v>676</v>
          </cell>
          <cell r="O1945">
            <v>20</v>
          </cell>
          <cell r="P1945">
            <v>480</v>
          </cell>
          <cell r="Q1945">
            <v>0</v>
          </cell>
          <cell r="R1945">
            <v>480</v>
          </cell>
          <cell r="S1945">
            <v>960</v>
          </cell>
          <cell r="T1945">
            <v>0</v>
          </cell>
          <cell r="U1945">
            <v>960</v>
          </cell>
          <cell r="V1945">
            <v>1440</v>
          </cell>
          <cell r="W1945">
            <v>0</v>
          </cell>
          <cell r="X1945">
            <v>1440</v>
          </cell>
          <cell r="Y1945">
            <v>1440</v>
          </cell>
          <cell r="Z1945">
            <v>0</v>
          </cell>
          <cell r="AA1945">
            <v>1440</v>
          </cell>
          <cell r="AB1945">
            <v>2976960</v>
          </cell>
          <cell r="AC1945" t="str">
            <v>Registro Valido</v>
          </cell>
          <cell r="AD1945">
            <v>480</v>
          </cell>
          <cell r="AE1945">
            <v>960</v>
          </cell>
          <cell r="AF1945">
            <v>1440</v>
          </cell>
          <cell r="AG1945">
            <v>1440</v>
          </cell>
          <cell r="AH1945">
            <v>480</v>
          </cell>
          <cell r="AI1945">
            <v>960</v>
          </cell>
          <cell r="AJ1945">
            <v>1440</v>
          </cell>
          <cell r="AK1945">
            <v>1440</v>
          </cell>
          <cell r="AM1945" t="str">
            <v>ALI_87_SEG_3</v>
          </cell>
          <cell r="AN1945" t="str">
            <v>ALI_87_SEG_3_VAL_2976960</v>
          </cell>
          <cell r="AO1945">
            <v>2</v>
          </cell>
          <cell r="AP1945">
            <v>2976960</v>
          </cell>
          <cell r="AQ1945" t="b">
            <v>1</v>
          </cell>
          <cell r="AR1945" t="str">
            <v>Empate</v>
          </cell>
          <cell r="AS1945" t="str">
            <v/>
          </cell>
          <cell r="AT1945" t="str">
            <v>ALI_87_SEG_3_</v>
          </cell>
          <cell r="AU1945">
            <v>1</v>
          </cell>
          <cell r="AV1945" t="str">
            <v>No Seleccionada</v>
          </cell>
        </row>
        <row r="1946">
          <cell r="A1946" t="b">
            <v>0</v>
          </cell>
          <cell r="B1946" t="str">
            <v>5to_Evento_973_V2_UT_Mana_17515422.xlsm</v>
          </cell>
          <cell r="C1946">
            <v>87</v>
          </cell>
          <cell r="D1946">
            <v>2095</v>
          </cell>
          <cell r="E1946" t="str">
            <v>Ut Mana 2020</v>
          </cell>
          <cell r="F1946">
            <v>537</v>
          </cell>
          <cell r="G1946" t="str">
            <v>CEREAL EMPACADO</v>
          </cell>
          <cell r="H1946" t="str">
            <v>87 : Pan de Arroz (en forma de rosquitas).</v>
          </cell>
          <cell r="I1946">
            <v>4</v>
          </cell>
          <cell r="J1946" t="str">
            <v>Sitio 1 : CARRERA 127#22G-18 INT 4 - Sitio 2 : SIBERIA KM 7.5 CELTA, LOTE 159 - Sitio 3 : CARRERA 68B #10A-18 - Sitio 4 : CALLE 24F#101B-15 - Sitio 5 : CARRERA 65B#10A-87 - Sitio 6 : AUTO MEDE KM 1,5 P INDUS FLORIDA BOD 23 - Sitio 7 : CARRERA 71 A BIS # 63D-38 -</v>
          </cell>
          <cell r="K1946">
            <v>44835</v>
          </cell>
          <cell r="L1946">
            <v>1279</v>
          </cell>
          <cell r="M1946">
            <v>1553</v>
          </cell>
          <cell r="N1946">
            <v>720</v>
          </cell>
          <cell r="O1946">
            <v>21</v>
          </cell>
          <cell r="P1946">
            <v>480</v>
          </cell>
          <cell r="Q1946">
            <v>0</v>
          </cell>
          <cell r="R1946">
            <v>480</v>
          </cell>
          <cell r="S1946">
            <v>960</v>
          </cell>
          <cell r="T1946">
            <v>0</v>
          </cell>
          <cell r="U1946">
            <v>960</v>
          </cell>
          <cell r="V1946">
            <v>1440</v>
          </cell>
          <cell r="W1946">
            <v>0</v>
          </cell>
          <cell r="X1946">
            <v>1440</v>
          </cell>
          <cell r="Y1946">
            <v>1440</v>
          </cell>
          <cell r="Z1946">
            <v>0</v>
          </cell>
          <cell r="AA1946">
            <v>1440</v>
          </cell>
          <cell r="AB1946">
            <v>3171840</v>
          </cell>
          <cell r="AC1946" t="str">
            <v>Registro Valido</v>
          </cell>
          <cell r="AD1946">
            <v>480</v>
          </cell>
          <cell r="AE1946">
            <v>960</v>
          </cell>
          <cell r="AF1946">
            <v>1440</v>
          </cell>
          <cell r="AG1946">
            <v>1440</v>
          </cell>
          <cell r="AH1946">
            <v>480</v>
          </cell>
          <cell r="AI1946">
            <v>960</v>
          </cell>
          <cell r="AJ1946">
            <v>1440</v>
          </cell>
          <cell r="AK1946">
            <v>1440</v>
          </cell>
          <cell r="AM1946" t="str">
            <v>ALI_87_SEG_4</v>
          </cell>
          <cell r="AN1946" t="str">
            <v>ALI_87_SEG_4_VAL_3171840</v>
          </cell>
          <cell r="AO1946">
            <v>2</v>
          </cell>
          <cell r="AP1946">
            <v>3171840</v>
          </cell>
          <cell r="AQ1946" t="b">
            <v>1</v>
          </cell>
          <cell r="AR1946" t="str">
            <v>Empate</v>
          </cell>
          <cell r="AS1946" t="str">
            <v/>
          </cell>
          <cell r="AT1946" t="str">
            <v>ALI_87_SEG_4_</v>
          </cell>
          <cell r="AU1946">
            <v>1</v>
          </cell>
          <cell r="AV1946" t="str">
            <v>No Seleccionada</v>
          </cell>
        </row>
        <row r="1947">
          <cell r="A1947" t="b">
            <v>0</v>
          </cell>
          <cell r="B1947" t="str">
            <v>5to_Evento_973_V2_UT_Mana_17515422.xlsm</v>
          </cell>
          <cell r="C1947">
            <v>87</v>
          </cell>
          <cell r="D1947">
            <v>2095</v>
          </cell>
          <cell r="E1947" t="str">
            <v>Ut Mana 2020</v>
          </cell>
          <cell r="F1947">
            <v>538</v>
          </cell>
          <cell r="G1947" t="str">
            <v>CEREAL EMPACADO</v>
          </cell>
          <cell r="H1947" t="str">
            <v>87 : Pan de Arroz (en forma de rosquitas).</v>
          </cell>
          <cell r="I1947">
            <v>5</v>
          </cell>
          <cell r="J1947" t="str">
            <v>Sitio 1 : CARRERA 127#22G-18 INT 4 - Sitio 2 : SIBERIA KM 7.5 CELTA, LOTE 159 - Sitio 3 : CARRERA 68B #10A-18 - Sitio 4 : CALLE 24F#101B-15 - Sitio 5 : CARRERA 65B#10A-87 - Sitio 6 : AUTO MEDE KM 1,5 P INDUS FLORIDA BOD 23 - Sitio 7 : CARRERA 71 A BIS # 63D-38 -</v>
          </cell>
          <cell r="K1947">
            <v>44835</v>
          </cell>
          <cell r="L1947">
            <v>1189</v>
          </cell>
          <cell r="M1947">
            <v>1444</v>
          </cell>
          <cell r="N1947">
            <v>670</v>
          </cell>
          <cell r="O1947">
            <v>20</v>
          </cell>
          <cell r="P1947">
            <v>480</v>
          </cell>
          <cell r="Q1947">
            <v>0</v>
          </cell>
          <cell r="R1947">
            <v>480</v>
          </cell>
          <cell r="S1947">
            <v>960</v>
          </cell>
          <cell r="T1947">
            <v>0</v>
          </cell>
          <cell r="U1947">
            <v>960</v>
          </cell>
          <cell r="V1947">
            <v>1440</v>
          </cell>
          <cell r="W1947">
            <v>0</v>
          </cell>
          <cell r="X1947">
            <v>1440</v>
          </cell>
          <cell r="Y1947">
            <v>1440</v>
          </cell>
          <cell r="Z1947">
            <v>0</v>
          </cell>
          <cell r="AA1947">
            <v>1440</v>
          </cell>
          <cell r="AB1947">
            <v>2950560</v>
          </cell>
          <cell r="AC1947" t="str">
            <v>Registro Valido</v>
          </cell>
          <cell r="AD1947">
            <v>480</v>
          </cell>
          <cell r="AE1947">
            <v>960</v>
          </cell>
          <cell r="AF1947">
            <v>1440</v>
          </cell>
          <cell r="AG1947">
            <v>1440</v>
          </cell>
          <cell r="AH1947">
            <v>480</v>
          </cell>
          <cell r="AI1947">
            <v>960</v>
          </cell>
          <cell r="AJ1947">
            <v>1440</v>
          </cell>
          <cell r="AK1947">
            <v>1440</v>
          </cell>
          <cell r="AM1947" t="str">
            <v>ALI_87_SEG_5</v>
          </cell>
          <cell r="AN1947" t="str">
            <v>ALI_87_SEG_5_VAL_2950560</v>
          </cell>
          <cell r="AO1947">
            <v>2</v>
          </cell>
          <cell r="AP1947">
            <v>2950560</v>
          </cell>
          <cell r="AQ1947" t="b">
            <v>1</v>
          </cell>
          <cell r="AR1947" t="str">
            <v>Empate</v>
          </cell>
          <cell r="AS1947" t="str">
            <v/>
          </cell>
          <cell r="AT1947" t="str">
            <v>ALI_87_SEG_5_</v>
          </cell>
          <cell r="AU1947">
            <v>1</v>
          </cell>
          <cell r="AV1947" t="str">
            <v>No Seleccionada</v>
          </cell>
        </row>
        <row r="1948">
          <cell r="A1948" t="b">
            <v>0</v>
          </cell>
          <cell r="B1948" t="str">
            <v>5to_Evento_973_V2_UT_Mana_17515422.xlsm</v>
          </cell>
          <cell r="C1948">
            <v>87</v>
          </cell>
          <cell r="D1948">
            <v>2095</v>
          </cell>
          <cell r="E1948" t="str">
            <v>Ut Mana 2020</v>
          </cell>
          <cell r="F1948">
            <v>539</v>
          </cell>
          <cell r="G1948" t="str">
            <v>CEREAL EMPACADO</v>
          </cell>
          <cell r="H1948" t="str">
            <v>87 : Pan de Arroz (en forma de rosquitas).</v>
          </cell>
          <cell r="I1948">
            <v>6</v>
          </cell>
          <cell r="J1948" t="str">
            <v>Sitio 1 : CARRERA 127#22G-18 INT 4 - Sitio 2 : SIBERIA KM 7.5 CELTA, LOTE 159 - Sitio 3 : CARRERA 68B #10A-18 - Sitio 4 : CALLE 24F#101B-15 - Sitio 5 : CARRERA 65B#10A-87 - Sitio 6 : AUTO MEDE KM 1,5 P INDUS FLORIDA BOD 23 - Sitio 7 : CARRERA 71 A BIS # 63D-38 -</v>
          </cell>
          <cell r="K1948">
            <v>44835</v>
          </cell>
          <cell r="L1948">
            <v>1287</v>
          </cell>
          <cell r="M1948">
            <v>1563</v>
          </cell>
          <cell r="N1948">
            <v>725</v>
          </cell>
          <cell r="O1948">
            <v>21</v>
          </cell>
          <cell r="P1948">
            <v>480</v>
          </cell>
          <cell r="Q1948">
            <v>0</v>
          </cell>
          <cell r="R1948">
            <v>480</v>
          </cell>
          <cell r="S1948">
            <v>960</v>
          </cell>
          <cell r="T1948">
            <v>0</v>
          </cell>
          <cell r="U1948">
            <v>960</v>
          </cell>
          <cell r="V1948">
            <v>1440</v>
          </cell>
          <cell r="W1948">
            <v>0</v>
          </cell>
          <cell r="X1948">
            <v>1440</v>
          </cell>
          <cell r="Y1948">
            <v>1440</v>
          </cell>
          <cell r="Z1948">
            <v>0</v>
          </cell>
          <cell r="AA1948">
            <v>1440</v>
          </cell>
          <cell r="AB1948">
            <v>3192480</v>
          </cell>
          <cell r="AC1948" t="str">
            <v>Registro Valido</v>
          </cell>
          <cell r="AD1948">
            <v>480</v>
          </cell>
          <cell r="AE1948">
            <v>960</v>
          </cell>
          <cell r="AF1948">
            <v>1440</v>
          </cell>
          <cell r="AG1948">
            <v>1440</v>
          </cell>
          <cell r="AH1948">
            <v>480</v>
          </cell>
          <cell r="AI1948">
            <v>960</v>
          </cell>
          <cell r="AJ1948">
            <v>1440</v>
          </cell>
          <cell r="AK1948">
            <v>1440</v>
          </cell>
          <cell r="AM1948" t="str">
            <v>ALI_87_SEG_6</v>
          </cell>
          <cell r="AN1948" t="str">
            <v>ALI_87_SEG_6_VAL_3192480</v>
          </cell>
          <cell r="AO1948">
            <v>2</v>
          </cell>
          <cell r="AP1948">
            <v>3192480</v>
          </cell>
          <cell r="AQ1948" t="b">
            <v>1</v>
          </cell>
          <cell r="AR1948" t="str">
            <v>Empate</v>
          </cell>
          <cell r="AS1948" t="str">
            <v/>
          </cell>
          <cell r="AT1948" t="str">
            <v>ALI_87_SEG_6_</v>
          </cell>
          <cell r="AU1948">
            <v>1</v>
          </cell>
          <cell r="AV1948" t="str">
            <v>No Seleccionada</v>
          </cell>
        </row>
        <row r="1949">
          <cell r="A1949" t="b">
            <v>0</v>
          </cell>
          <cell r="B1949" t="str">
            <v>5to_Evento_973_V2_UT_Mana_17515422.xlsm</v>
          </cell>
          <cell r="C1949">
            <v>87</v>
          </cell>
          <cell r="D1949">
            <v>2095</v>
          </cell>
          <cell r="E1949" t="str">
            <v>Ut Mana 2020</v>
          </cell>
          <cell r="F1949">
            <v>540</v>
          </cell>
          <cell r="G1949" t="str">
            <v>CEREAL EMPACADO</v>
          </cell>
          <cell r="H1949" t="str">
            <v>87 : Pan de Arroz (en forma de rosquitas).</v>
          </cell>
          <cell r="I1949">
            <v>7</v>
          </cell>
          <cell r="J1949" t="str">
            <v>Sitio 1 : CARRERA 127#22G-18 INT 4 - Sitio 2 : SIBERIA KM 7.5 CELTA, LOTE 159 - Sitio 3 : CARRERA 68B #10A-18 - Sitio 4 : CALLE 24F#101B-15 - Sitio 5 : CARRERA 65B#10A-87 - Sitio 6 : AUTO MEDE KM 1,5 P INDUS FLORIDA BOD 23 - Sitio 7 : CARRERA 71 A BIS # 63D-38 -</v>
          </cell>
          <cell r="K1949">
            <v>44835</v>
          </cell>
          <cell r="L1949">
            <v>1314</v>
          </cell>
          <cell r="M1949">
            <v>1596</v>
          </cell>
          <cell r="N1949">
            <v>740</v>
          </cell>
          <cell r="O1949">
            <v>22</v>
          </cell>
          <cell r="P1949">
            <v>480</v>
          </cell>
          <cell r="Q1949">
            <v>0</v>
          </cell>
          <cell r="R1949">
            <v>480</v>
          </cell>
          <cell r="S1949">
            <v>960</v>
          </cell>
          <cell r="T1949">
            <v>0</v>
          </cell>
          <cell r="U1949">
            <v>960</v>
          </cell>
          <cell r="V1949">
            <v>1440</v>
          </cell>
          <cell r="W1949">
            <v>0</v>
          </cell>
          <cell r="X1949">
            <v>1440</v>
          </cell>
          <cell r="Y1949">
            <v>1440</v>
          </cell>
          <cell r="Z1949">
            <v>0</v>
          </cell>
          <cell r="AA1949">
            <v>1440</v>
          </cell>
          <cell r="AB1949">
            <v>3260160</v>
          </cell>
          <cell r="AC1949" t="str">
            <v>Registro Valido</v>
          </cell>
          <cell r="AD1949">
            <v>480</v>
          </cell>
          <cell r="AE1949">
            <v>960</v>
          </cell>
          <cell r="AF1949">
            <v>1440</v>
          </cell>
          <cell r="AG1949">
            <v>1440</v>
          </cell>
          <cell r="AH1949">
            <v>480</v>
          </cell>
          <cell r="AI1949">
            <v>960</v>
          </cell>
          <cell r="AJ1949">
            <v>1440</v>
          </cell>
          <cell r="AK1949">
            <v>1440</v>
          </cell>
          <cell r="AM1949" t="str">
            <v>ALI_87_SEG_7</v>
          </cell>
          <cell r="AN1949" t="str">
            <v>ALI_87_SEG_7_VAL_3260160</v>
          </cell>
          <cell r="AO1949">
            <v>2</v>
          </cell>
          <cell r="AP1949">
            <v>3260160</v>
          </cell>
          <cell r="AQ1949" t="b">
            <v>1</v>
          </cell>
          <cell r="AR1949" t="str">
            <v>Empate</v>
          </cell>
          <cell r="AS1949" t="str">
            <v/>
          </cell>
          <cell r="AT1949" t="str">
            <v>ALI_87_SEG_7_</v>
          </cell>
          <cell r="AU1949">
            <v>1</v>
          </cell>
          <cell r="AV1949" t="str">
            <v>No Seleccionada</v>
          </cell>
        </row>
        <row r="1950">
          <cell r="A1950" t="b">
            <v>0</v>
          </cell>
          <cell r="B1950" t="str">
            <v>5to_Evento_973_V2_UT_Mana_17515422.xlsm</v>
          </cell>
          <cell r="C1950">
            <v>87</v>
          </cell>
          <cell r="D1950">
            <v>2095</v>
          </cell>
          <cell r="E1950" t="str">
            <v>Ut Mana 2020</v>
          </cell>
          <cell r="F1950">
            <v>541</v>
          </cell>
          <cell r="G1950" t="str">
            <v>CEREAL EMPACADO</v>
          </cell>
          <cell r="H1950" t="str">
            <v>87 : Pan de Arroz (en forma de rosquitas).</v>
          </cell>
          <cell r="I1950">
            <v>8</v>
          </cell>
          <cell r="J1950" t="str">
            <v>Sitio 1 : CARRERA 127#22G-18 INT 4 - Sitio 2 : SIBERIA KM 7.5 CELTA, LOTE 159 - Sitio 3 : CARRERA 68B #10A-18 - Sitio 4 : CALLE 24F#101B-15 - Sitio 5 : CARRERA 65B#10A-87 - Sitio 6 : AUTO MEDE KM 1,5 P INDUS FLORIDA BOD 23 - Sitio 7 : CARRERA 71 A BIS # 63D-38 -</v>
          </cell>
          <cell r="K1950">
            <v>44835</v>
          </cell>
          <cell r="L1950">
            <v>1268</v>
          </cell>
          <cell r="M1950">
            <v>1540</v>
          </cell>
          <cell r="N1950">
            <v>714</v>
          </cell>
          <cell r="O1950">
            <v>21</v>
          </cell>
          <cell r="P1950">
            <v>480</v>
          </cell>
          <cell r="Q1950">
            <v>0</v>
          </cell>
          <cell r="R1950">
            <v>480</v>
          </cell>
          <cell r="S1950">
            <v>960</v>
          </cell>
          <cell r="T1950">
            <v>0</v>
          </cell>
          <cell r="U1950">
            <v>960</v>
          </cell>
          <cell r="V1950">
            <v>1440</v>
          </cell>
          <cell r="W1950">
            <v>0</v>
          </cell>
          <cell r="X1950">
            <v>1440</v>
          </cell>
          <cell r="Y1950">
            <v>1440</v>
          </cell>
          <cell r="Z1950">
            <v>0</v>
          </cell>
          <cell r="AA1950">
            <v>1440</v>
          </cell>
          <cell r="AB1950">
            <v>3145440</v>
          </cell>
          <cell r="AC1950" t="str">
            <v>Registro Valido</v>
          </cell>
          <cell r="AD1950">
            <v>480</v>
          </cell>
          <cell r="AE1950">
            <v>960</v>
          </cell>
          <cell r="AF1950">
            <v>1440</v>
          </cell>
          <cell r="AG1950">
            <v>1440</v>
          </cell>
          <cell r="AH1950">
            <v>480</v>
          </cell>
          <cell r="AI1950">
            <v>960</v>
          </cell>
          <cell r="AJ1950">
            <v>1440</v>
          </cell>
          <cell r="AK1950">
            <v>1440</v>
          </cell>
          <cell r="AM1950" t="str">
            <v>ALI_87_SEG_8</v>
          </cell>
          <cell r="AN1950" t="str">
            <v>ALI_87_SEG_8_VAL_3145440</v>
          </cell>
          <cell r="AO1950">
            <v>2</v>
          </cell>
          <cell r="AP1950">
            <v>3145440</v>
          </cell>
          <cell r="AQ1950" t="b">
            <v>1</v>
          </cell>
          <cell r="AR1950" t="str">
            <v>Empate</v>
          </cell>
          <cell r="AS1950" t="str">
            <v/>
          </cell>
          <cell r="AT1950" t="str">
            <v>ALI_87_SEG_8_</v>
          </cell>
          <cell r="AU1950">
            <v>1</v>
          </cell>
          <cell r="AV1950" t="str">
            <v>No Seleccionada</v>
          </cell>
        </row>
        <row r="1951">
          <cell r="A1951" t="b">
            <v>0</v>
          </cell>
          <cell r="B1951" t="str">
            <v>5to_Evento_973_V2_UT_Mana_17515422.xlsm</v>
          </cell>
          <cell r="C1951">
            <v>87</v>
          </cell>
          <cell r="D1951">
            <v>2095</v>
          </cell>
          <cell r="E1951" t="str">
            <v>Ut Mana 2020</v>
          </cell>
          <cell r="F1951">
            <v>542</v>
          </cell>
          <cell r="G1951" t="str">
            <v>CEREAL EMPACADO</v>
          </cell>
          <cell r="H1951" t="str">
            <v>87 : Pan de Arroz (en forma de rosquitas).</v>
          </cell>
          <cell r="I1951">
            <v>9</v>
          </cell>
          <cell r="J1951" t="str">
            <v>Sitio 1 : CARRERA 127#22G-18 INT 4 - Sitio 2 : SIBERIA KM 7.5 CELTA, LOTE 159 - Sitio 3 : CARRERA 68B #10A-18 - Sitio 4 : CALLE 24F#101B-15 - Sitio 5 : CARRERA 65B#10A-87 - Sitio 6 : AUTO MEDE KM 1,5 P INDUS FLORIDA BOD 23 - Sitio 7 : CARRERA 71 A BIS # 63D-38 -</v>
          </cell>
          <cell r="K1951">
            <v>44835</v>
          </cell>
          <cell r="L1951">
            <v>1282</v>
          </cell>
          <cell r="M1951">
            <v>1556</v>
          </cell>
          <cell r="N1951">
            <v>722</v>
          </cell>
          <cell r="O1951">
            <v>21</v>
          </cell>
          <cell r="P1951">
            <v>480</v>
          </cell>
          <cell r="Q1951">
            <v>0</v>
          </cell>
          <cell r="R1951">
            <v>480</v>
          </cell>
          <cell r="S1951">
            <v>960</v>
          </cell>
          <cell r="T1951">
            <v>0</v>
          </cell>
          <cell r="U1951">
            <v>960</v>
          </cell>
          <cell r="V1951">
            <v>1440</v>
          </cell>
          <cell r="W1951">
            <v>0</v>
          </cell>
          <cell r="X1951">
            <v>1440</v>
          </cell>
          <cell r="Y1951">
            <v>1440</v>
          </cell>
          <cell r="Z1951">
            <v>0</v>
          </cell>
          <cell r="AA1951">
            <v>1440</v>
          </cell>
          <cell r="AB1951">
            <v>3179040</v>
          </cell>
          <cell r="AC1951" t="str">
            <v>Registro Valido</v>
          </cell>
          <cell r="AD1951">
            <v>480</v>
          </cell>
          <cell r="AE1951">
            <v>960</v>
          </cell>
          <cell r="AF1951">
            <v>1440</v>
          </cell>
          <cell r="AG1951">
            <v>1440</v>
          </cell>
          <cell r="AH1951">
            <v>480</v>
          </cell>
          <cell r="AI1951">
            <v>960</v>
          </cell>
          <cell r="AJ1951">
            <v>1440</v>
          </cell>
          <cell r="AK1951">
            <v>1440</v>
          </cell>
          <cell r="AM1951" t="str">
            <v>ALI_87_SEG_9</v>
          </cell>
          <cell r="AN1951" t="str">
            <v>ALI_87_SEG_9_VAL_3179040</v>
          </cell>
          <cell r="AO1951">
            <v>2</v>
          </cell>
          <cell r="AP1951">
            <v>3179040</v>
          </cell>
          <cell r="AQ1951" t="b">
            <v>1</v>
          </cell>
          <cell r="AR1951" t="str">
            <v>Empate</v>
          </cell>
          <cell r="AS1951" t="str">
            <v/>
          </cell>
          <cell r="AT1951" t="str">
            <v>ALI_87_SEG_9_</v>
          </cell>
          <cell r="AU1951">
            <v>1</v>
          </cell>
          <cell r="AV1951" t="str">
            <v>No Seleccionada</v>
          </cell>
        </row>
        <row r="1952">
          <cell r="A1952" t="b">
            <v>0</v>
          </cell>
          <cell r="B1952" t="str">
            <v>5to_Evento_973_V2_UT_Mana_17515422.xlsm</v>
          </cell>
          <cell r="C1952">
            <v>87</v>
          </cell>
          <cell r="D1952">
            <v>2095</v>
          </cell>
          <cell r="E1952" t="str">
            <v>Ut Mana 2020</v>
          </cell>
          <cell r="F1952">
            <v>543</v>
          </cell>
          <cell r="G1952" t="str">
            <v>CEREAL EMPACADO</v>
          </cell>
          <cell r="H1952" t="str">
            <v>87 : Pan de Arroz (en forma de rosquitas).</v>
          </cell>
          <cell r="I1952">
            <v>10</v>
          </cell>
          <cell r="J1952" t="str">
            <v>Sitio 1 : CARRERA 127#22G-18 INT 4 - Sitio 2 : SIBERIA KM 7.5 CELTA, LOTE 159 - Sitio 3 : CARRERA 68B #10A-18 - Sitio 4 : CALLE 24F#101B-15 - Sitio 5 : CARRERA 65B#10A-87 - Sitio 6 : AUTO MEDE KM 1,5 P INDUS FLORIDA BOD 23 - Sitio 7 : CARRERA 71 A BIS # 63D-38 -</v>
          </cell>
          <cell r="K1952">
            <v>44835</v>
          </cell>
          <cell r="L1952">
            <v>1284</v>
          </cell>
          <cell r="M1952">
            <v>1559</v>
          </cell>
          <cell r="N1952">
            <v>723</v>
          </cell>
          <cell r="O1952">
            <v>21</v>
          </cell>
          <cell r="P1952">
            <v>480</v>
          </cell>
          <cell r="Q1952">
            <v>0</v>
          </cell>
          <cell r="R1952">
            <v>480</v>
          </cell>
          <cell r="S1952">
            <v>960</v>
          </cell>
          <cell r="T1952">
            <v>0</v>
          </cell>
          <cell r="U1952">
            <v>960</v>
          </cell>
          <cell r="V1952">
            <v>1440</v>
          </cell>
          <cell r="W1952">
            <v>0</v>
          </cell>
          <cell r="X1952">
            <v>1440</v>
          </cell>
          <cell r="Y1952">
            <v>1440</v>
          </cell>
          <cell r="Z1952">
            <v>0</v>
          </cell>
          <cell r="AA1952">
            <v>1440</v>
          </cell>
          <cell r="AB1952">
            <v>3184320</v>
          </cell>
          <cell r="AC1952" t="str">
            <v>Registro Valido</v>
          </cell>
          <cell r="AD1952">
            <v>480</v>
          </cell>
          <cell r="AE1952">
            <v>960</v>
          </cell>
          <cell r="AF1952">
            <v>1440</v>
          </cell>
          <cell r="AG1952">
            <v>1440</v>
          </cell>
          <cell r="AH1952">
            <v>480</v>
          </cell>
          <cell r="AI1952">
            <v>960</v>
          </cell>
          <cell r="AJ1952">
            <v>1440</v>
          </cell>
          <cell r="AK1952">
            <v>1440</v>
          </cell>
          <cell r="AM1952" t="str">
            <v>ALI_87_SEG_10</v>
          </cell>
          <cell r="AN1952" t="str">
            <v>ALI_87_SEG_10_VAL_3184320</v>
          </cell>
          <cell r="AO1952">
            <v>2</v>
          </cell>
          <cell r="AP1952">
            <v>3184320</v>
          </cell>
          <cell r="AQ1952" t="b">
            <v>1</v>
          </cell>
          <cell r="AR1952" t="str">
            <v>Empate</v>
          </cell>
          <cell r="AS1952" t="str">
            <v/>
          </cell>
          <cell r="AT1952" t="str">
            <v>ALI_87_SEG_10_</v>
          </cell>
          <cell r="AU1952">
            <v>1</v>
          </cell>
          <cell r="AV1952" t="str">
            <v>No Seleccionada</v>
          </cell>
        </row>
        <row r="1953">
          <cell r="A1953" t="b">
            <v>0</v>
          </cell>
          <cell r="B1953" t="str">
            <v>5to_Evento_973_V2_UT_Mana_17515422.xlsm</v>
          </cell>
          <cell r="C1953">
            <v>87</v>
          </cell>
          <cell r="D1953">
            <v>2095</v>
          </cell>
          <cell r="E1953" t="str">
            <v>Ut Mana 2020</v>
          </cell>
          <cell r="F1953">
            <v>544</v>
          </cell>
          <cell r="G1953" t="str">
            <v>CEREAL EMPACADO</v>
          </cell>
          <cell r="H1953" t="str">
            <v>87 : Pan de Arroz (en forma de rosquitas).</v>
          </cell>
          <cell r="I1953">
            <v>11</v>
          </cell>
          <cell r="J1953" t="str">
            <v>Sitio 1 : CARRERA 127#22G-18 INT 4 - Sitio 2 : SIBERIA KM 7.5 CELTA, LOTE 159 - Sitio 3 : CARRERA 68B #10A-18 - Sitio 4 : CALLE 24F#101B-15 - Sitio 5 : CARRERA 65B#10A-87 - Sitio 6 : AUTO MEDE KM 1,5 P INDUS FLORIDA BOD 23 - Sitio 7 : CARRERA 71 A BIS # 63D-38 -</v>
          </cell>
          <cell r="K1953">
            <v>44835</v>
          </cell>
          <cell r="L1953">
            <v>1264</v>
          </cell>
          <cell r="M1953">
            <v>1535</v>
          </cell>
          <cell r="N1953">
            <v>712</v>
          </cell>
          <cell r="O1953">
            <v>21</v>
          </cell>
          <cell r="P1953">
            <v>480</v>
          </cell>
          <cell r="Q1953">
            <v>0</v>
          </cell>
          <cell r="R1953">
            <v>480</v>
          </cell>
          <cell r="S1953">
            <v>960</v>
          </cell>
          <cell r="T1953">
            <v>0</v>
          </cell>
          <cell r="U1953">
            <v>960</v>
          </cell>
          <cell r="V1953">
            <v>1440</v>
          </cell>
          <cell r="W1953">
            <v>0</v>
          </cell>
          <cell r="X1953">
            <v>1440</v>
          </cell>
          <cell r="Y1953">
            <v>1440</v>
          </cell>
          <cell r="Z1953">
            <v>0</v>
          </cell>
          <cell r="AA1953">
            <v>1440</v>
          </cell>
          <cell r="AB1953">
            <v>3135840</v>
          </cell>
          <cell r="AC1953" t="str">
            <v>Registro Valido</v>
          </cell>
          <cell r="AD1953">
            <v>480</v>
          </cell>
          <cell r="AE1953">
            <v>960</v>
          </cell>
          <cell r="AF1953">
            <v>1440</v>
          </cell>
          <cell r="AG1953">
            <v>1440</v>
          </cell>
          <cell r="AH1953">
            <v>480</v>
          </cell>
          <cell r="AI1953">
            <v>960</v>
          </cell>
          <cell r="AJ1953">
            <v>1440</v>
          </cell>
          <cell r="AK1953">
            <v>1440</v>
          </cell>
          <cell r="AM1953" t="str">
            <v>ALI_87_SEG_11</v>
          </cell>
          <cell r="AN1953" t="str">
            <v>ALI_87_SEG_11_VAL_3135840</v>
          </cell>
          <cell r="AO1953">
            <v>2</v>
          </cell>
          <cell r="AP1953">
            <v>3135840</v>
          </cell>
          <cell r="AQ1953" t="b">
            <v>1</v>
          </cell>
          <cell r="AR1953" t="str">
            <v>Empate</v>
          </cell>
          <cell r="AS1953" t="str">
            <v/>
          </cell>
          <cell r="AT1953" t="str">
            <v>ALI_87_SEG_11_</v>
          </cell>
          <cell r="AU1953">
            <v>1</v>
          </cell>
          <cell r="AV1953" t="str">
            <v>No Seleccionada</v>
          </cell>
        </row>
        <row r="1954">
          <cell r="A1954" t="b">
            <v>0</v>
          </cell>
          <cell r="B1954" t="str">
            <v>5to_Evento_973_V2_UT_Mana_17515422.xlsm</v>
          </cell>
          <cell r="C1954">
            <v>87</v>
          </cell>
          <cell r="D1954">
            <v>2095</v>
          </cell>
          <cell r="E1954" t="str">
            <v>Ut Mana 2020</v>
          </cell>
          <cell r="F1954">
            <v>545</v>
          </cell>
          <cell r="G1954" t="str">
            <v>CEREAL EMPACADO</v>
          </cell>
          <cell r="H1954" t="str">
            <v>87 : Pan de Arroz (en forma de rosquitas).</v>
          </cell>
          <cell r="I1954">
            <v>12</v>
          </cell>
          <cell r="J1954" t="str">
            <v>Sitio 1 : CARRERA 127#22G-18 INT 4 - Sitio 2 : SIBERIA KM 7.5 CELTA, LOTE 159 - Sitio 3 : CARRERA 68B #10A-18 - Sitio 4 : CALLE 24F#101B-15 - Sitio 5 : CARRERA 65B#10A-87 - Sitio 6 : AUTO MEDE KM 1,5 P INDUS FLORIDA BOD 23 - Sitio 7 : CARRERA 71 A BIS # 63D-38 -</v>
          </cell>
          <cell r="K1954">
            <v>44835</v>
          </cell>
          <cell r="L1954">
            <v>1147</v>
          </cell>
          <cell r="M1954">
            <v>1393</v>
          </cell>
          <cell r="N1954">
            <v>646</v>
          </cell>
          <cell r="O1954">
            <v>19</v>
          </cell>
          <cell r="P1954">
            <v>480</v>
          </cell>
          <cell r="Q1954">
            <v>0</v>
          </cell>
          <cell r="R1954">
            <v>480</v>
          </cell>
          <cell r="S1954">
            <v>960</v>
          </cell>
          <cell r="T1954">
            <v>0</v>
          </cell>
          <cell r="U1954">
            <v>960</v>
          </cell>
          <cell r="V1954">
            <v>1440</v>
          </cell>
          <cell r="W1954">
            <v>0</v>
          </cell>
          <cell r="X1954">
            <v>1440</v>
          </cell>
          <cell r="Y1954">
            <v>1440</v>
          </cell>
          <cell r="Z1954">
            <v>0</v>
          </cell>
          <cell r="AA1954">
            <v>1440</v>
          </cell>
          <cell r="AB1954">
            <v>2845440</v>
          </cell>
          <cell r="AC1954" t="str">
            <v>Registro Valido</v>
          </cell>
          <cell r="AD1954">
            <v>480</v>
          </cell>
          <cell r="AE1954">
            <v>960</v>
          </cell>
          <cell r="AF1954">
            <v>1440</v>
          </cell>
          <cell r="AG1954">
            <v>1440</v>
          </cell>
          <cell r="AH1954">
            <v>480</v>
          </cell>
          <cell r="AI1954">
            <v>960</v>
          </cell>
          <cell r="AJ1954">
            <v>1440</v>
          </cell>
          <cell r="AK1954">
            <v>1440</v>
          </cell>
          <cell r="AM1954" t="str">
            <v>ALI_87_SEG_12</v>
          </cell>
          <cell r="AN1954" t="str">
            <v>ALI_87_SEG_12_VAL_2845440</v>
          </cell>
          <cell r="AO1954">
            <v>2</v>
          </cell>
          <cell r="AP1954">
            <v>2845440</v>
          </cell>
          <cell r="AQ1954" t="b">
            <v>1</v>
          </cell>
          <cell r="AR1954" t="str">
            <v>Empate</v>
          </cell>
          <cell r="AS1954" t="str">
            <v/>
          </cell>
          <cell r="AT1954" t="str">
            <v>ALI_87_SEG_12_</v>
          </cell>
          <cell r="AU1954">
            <v>1</v>
          </cell>
          <cell r="AV1954" t="str">
            <v>No Seleccionada</v>
          </cell>
        </row>
        <row r="1955">
          <cell r="A1955" t="b">
            <v>0</v>
          </cell>
          <cell r="B1955" t="str">
            <v>5to_Evento_973_V2_UT_Mana_17515422.xlsm</v>
          </cell>
          <cell r="C1955">
            <v>87</v>
          </cell>
          <cell r="D1955">
            <v>2095</v>
          </cell>
          <cell r="E1955" t="str">
            <v>Ut Mana 2020</v>
          </cell>
          <cell r="F1955">
            <v>546</v>
          </cell>
          <cell r="G1955" t="str">
            <v>CEREAL EMPACADO</v>
          </cell>
          <cell r="H1955" t="str">
            <v>87 : Pan de Arroz (en forma de rosquitas).</v>
          </cell>
          <cell r="I1955">
            <v>13</v>
          </cell>
          <cell r="J1955" t="str">
            <v>Sitio 1 : CARRERA 127#22G-18 INT 4 - Sitio 2 : SIBERIA KM 7.5 CELTA, LOTE 159 - Sitio 3 : CARRERA 68B #10A-18 - Sitio 4 : CALLE 24F#101B-15 - Sitio 5 : CARRERA 65B#10A-87 - Sitio 6 : AUTO MEDE KM 1,5 P INDUS FLORIDA BOD 23 - Sitio 7 : CARRERA 71 A BIS # 63D-38 -</v>
          </cell>
          <cell r="K1955">
            <v>44835</v>
          </cell>
          <cell r="L1955">
            <v>1218</v>
          </cell>
          <cell r="M1955">
            <v>1479</v>
          </cell>
          <cell r="N1955">
            <v>686</v>
          </cell>
          <cell r="O1955">
            <v>20</v>
          </cell>
          <cell r="P1955">
            <v>480</v>
          </cell>
          <cell r="Q1955">
            <v>0</v>
          </cell>
          <cell r="R1955">
            <v>480</v>
          </cell>
          <cell r="S1955">
            <v>960</v>
          </cell>
          <cell r="T1955">
            <v>0</v>
          </cell>
          <cell r="U1955">
            <v>960</v>
          </cell>
          <cell r="V1955">
            <v>1440</v>
          </cell>
          <cell r="W1955">
            <v>0</v>
          </cell>
          <cell r="X1955">
            <v>1440</v>
          </cell>
          <cell r="Y1955">
            <v>1440</v>
          </cell>
          <cell r="Z1955">
            <v>0</v>
          </cell>
          <cell r="AA1955">
            <v>1440</v>
          </cell>
          <cell r="AB1955">
            <v>3021120</v>
          </cell>
          <cell r="AC1955" t="str">
            <v>Registro Valido</v>
          </cell>
          <cell r="AD1955">
            <v>480</v>
          </cell>
          <cell r="AE1955">
            <v>960</v>
          </cell>
          <cell r="AF1955">
            <v>1440</v>
          </cell>
          <cell r="AG1955">
            <v>1440</v>
          </cell>
          <cell r="AH1955">
            <v>480</v>
          </cell>
          <cell r="AI1955">
            <v>960</v>
          </cell>
          <cell r="AJ1955">
            <v>1440</v>
          </cell>
          <cell r="AK1955">
            <v>1440</v>
          </cell>
          <cell r="AM1955" t="str">
            <v>ALI_87_SEG_13</v>
          </cell>
          <cell r="AN1955" t="str">
            <v>ALI_87_SEG_13_VAL_3021120</v>
          </cell>
          <cell r="AO1955">
            <v>2</v>
          </cell>
          <cell r="AP1955">
            <v>3021120</v>
          </cell>
          <cell r="AQ1955" t="b">
            <v>1</v>
          </cell>
          <cell r="AR1955" t="str">
            <v>Empate</v>
          </cell>
          <cell r="AS1955" t="str">
            <v/>
          </cell>
          <cell r="AT1955" t="str">
            <v>ALI_87_SEG_13_</v>
          </cell>
          <cell r="AU1955">
            <v>1</v>
          </cell>
          <cell r="AV1955" t="str">
            <v>No Seleccionada</v>
          </cell>
        </row>
        <row r="1956">
          <cell r="A1956" t="b">
            <v>0</v>
          </cell>
          <cell r="B1956" t="str">
            <v>5to_Evento_973_V2_UT_Mana_17515422.xlsm</v>
          </cell>
          <cell r="C1956">
            <v>87</v>
          </cell>
          <cell r="D1956">
            <v>2095</v>
          </cell>
          <cell r="E1956" t="str">
            <v>Ut Mana 2020</v>
          </cell>
          <cell r="F1956">
            <v>547</v>
          </cell>
          <cell r="G1956" t="str">
            <v>CEREAL EMPACADO</v>
          </cell>
          <cell r="H1956" t="str">
            <v>87 : Pan de Arroz (en forma de rosquitas).</v>
          </cell>
          <cell r="I1956">
            <v>14</v>
          </cell>
          <cell r="J1956" t="str">
            <v>Sitio 1 : CARRERA 127#22G-18 INT 4 - Sitio 2 : SIBERIA KM 7.5 CELTA, LOTE 159 - Sitio 3 : CARRERA 68B #10A-18 - Sitio 4 : CALLE 24F#101B-15 - Sitio 5 : CARRERA 65B#10A-87 - Sitio 6 : AUTO MEDE KM 1,5 P INDUS FLORIDA BOD 23 - Sitio 7 : CARRERA 71 A BIS # 63D-38 -</v>
          </cell>
          <cell r="K1956">
            <v>44835</v>
          </cell>
          <cell r="L1956">
            <v>1207</v>
          </cell>
          <cell r="M1956">
            <v>1466</v>
          </cell>
          <cell r="N1956">
            <v>680</v>
          </cell>
          <cell r="O1956">
            <v>20</v>
          </cell>
          <cell r="P1956">
            <v>480</v>
          </cell>
          <cell r="Q1956">
            <v>0</v>
          </cell>
          <cell r="R1956">
            <v>480</v>
          </cell>
          <cell r="S1956">
            <v>960</v>
          </cell>
          <cell r="T1956">
            <v>0</v>
          </cell>
          <cell r="U1956">
            <v>960</v>
          </cell>
          <cell r="V1956">
            <v>1440</v>
          </cell>
          <cell r="W1956">
            <v>0</v>
          </cell>
          <cell r="X1956">
            <v>1440</v>
          </cell>
          <cell r="Y1956">
            <v>1440</v>
          </cell>
          <cell r="Z1956">
            <v>0</v>
          </cell>
          <cell r="AA1956">
            <v>1440</v>
          </cell>
          <cell r="AB1956">
            <v>2994720</v>
          </cell>
          <cell r="AC1956" t="str">
            <v>Registro Valido</v>
          </cell>
          <cell r="AD1956">
            <v>480</v>
          </cell>
          <cell r="AE1956">
            <v>960</v>
          </cell>
          <cell r="AF1956">
            <v>1440</v>
          </cell>
          <cell r="AG1956">
            <v>1440</v>
          </cell>
          <cell r="AH1956">
            <v>480</v>
          </cell>
          <cell r="AI1956">
            <v>960</v>
          </cell>
          <cell r="AJ1956">
            <v>1440</v>
          </cell>
          <cell r="AK1956">
            <v>1440</v>
          </cell>
          <cell r="AM1956" t="str">
            <v>ALI_87_SEG_14</v>
          </cell>
          <cell r="AN1956" t="str">
            <v>ALI_87_SEG_14_VAL_2994720</v>
          </cell>
          <cell r="AO1956">
            <v>2</v>
          </cell>
          <cell r="AP1956">
            <v>2994720</v>
          </cell>
          <cell r="AQ1956" t="b">
            <v>1</v>
          </cell>
          <cell r="AR1956" t="str">
            <v>Empate</v>
          </cell>
          <cell r="AS1956" t="str">
            <v/>
          </cell>
          <cell r="AT1956" t="str">
            <v>ALI_87_SEG_14_</v>
          </cell>
          <cell r="AU1956">
            <v>1</v>
          </cell>
          <cell r="AV1956" t="str">
            <v>No Seleccionada</v>
          </cell>
        </row>
        <row r="1957">
          <cell r="A1957" t="b">
            <v>0</v>
          </cell>
          <cell r="B1957" t="str">
            <v>5to_Evento_973_V2_UT_Mana_17515422.xlsm</v>
          </cell>
          <cell r="C1957">
            <v>87</v>
          </cell>
          <cell r="D1957">
            <v>2095</v>
          </cell>
          <cell r="E1957" t="str">
            <v>Ut Mana 2020</v>
          </cell>
          <cell r="F1957">
            <v>548</v>
          </cell>
          <cell r="G1957" t="str">
            <v>CEREAL EMPACADO</v>
          </cell>
          <cell r="H1957" t="str">
            <v>87 : Pan de Arroz (en forma de rosquitas).</v>
          </cell>
          <cell r="I1957">
            <v>15</v>
          </cell>
          <cell r="J1957" t="str">
            <v>Sitio 1 : CARRERA 127#22G-18 INT 4 - Sitio 2 : SIBERIA KM 7.5 CELTA, LOTE 159 - Sitio 3 : CARRERA 68B #10A-18 - Sitio 4 : CALLE 24F#101B-15 - Sitio 5 : CARRERA 65B#10A-87 - Sitio 6 : AUTO MEDE KM 1,5 P INDUS FLORIDA BOD 23 - Sitio 7 : CARRERA 71 A BIS # 63D-38 -</v>
          </cell>
          <cell r="K1957">
            <v>44835</v>
          </cell>
          <cell r="L1957">
            <v>1141</v>
          </cell>
          <cell r="M1957">
            <v>1385</v>
          </cell>
          <cell r="N1957">
            <v>642</v>
          </cell>
          <cell r="O1957">
            <v>17</v>
          </cell>
          <cell r="P1957">
            <v>480</v>
          </cell>
          <cell r="Q1957">
            <v>0</v>
          </cell>
          <cell r="R1957">
            <v>480</v>
          </cell>
          <cell r="S1957">
            <v>960</v>
          </cell>
          <cell r="T1957">
            <v>0</v>
          </cell>
          <cell r="U1957">
            <v>960</v>
          </cell>
          <cell r="V1957">
            <v>1440</v>
          </cell>
          <cell r="W1957">
            <v>0</v>
          </cell>
          <cell r="X1957">
            <v>1440</v>
          </cell>
          <cell r="Y1957">
            <v>1440</v>
          </cell>
          <cell r="Z1957">
            <v>0</v>
          </cell>
          <cell r="AA1957">
            <v>1440</v>
          </cell>
          <cell r="AB1957">
            <v>2826240</v>
          </cell>
          <cell r="AC1957" t="str">
            <v>Registro Valido</v>
          </cell>
          <cell r="AD1957">
            <v>480</v>
          </cell>
          <cell r="AE1957">
            <v>960</v>
          </cell>
          <cell r="AF1957">
            <v>1440</v>
          </cell>
          <cell r="AG1957">
            <v>1440</v>
          </cell>
          <cell r="AH1957">
            <v>480</v>
          </cell>
          <cell r="AI1957">
            <v>960</v>
          </cell>
          <cell r="AJ1957">
            <v>1440</v>
          </cell>
          <cell r="AK1957">
            <v>1440</v>
          </cell>
          <cell r="AM1957" t="str">
            <v>ALI_87_SEG_15</v>
          </cell>
          <cell r="AN1957" t="str">
            <v>ALI_87_SEG_15_VAL_2826240</v>
          </cell>
          <cell r="AO1957">
            <v>2</v>
          </cell>
          <cell r="AP1957">
            <v>2826240</v>
          </cell>
          <cell r="AQ1957" t="b">
            <v>1</v>
          </cell>
          <cell r="AR1957" t="str">
            <v>Empate</v>
          </cell>
          <cell r="AS1957" t="str">
            <v/>
          </cell>
          <cell r="AT1957" t="str">
            <v>ALI_87_SEG_15_</v>
          </cell>
          <cell r="AU1957">
            <v>1</v>
          </cell>
          <cell r="AV1957" t="str">
            <v>No Seleccionada</v>
          </cell>
        </row>
        <row r="1958">
          <cell r="A1958" t="str">
            <v>ALI_28_SEG_1</v>
          </cell>
          <cell r="B1958" t="str">
            <v>5to_Evento_973_V2_UT_Mana_17515422.xlsm</v>
          </cell>
          <cell r="C1958">
            <v>28</v>
          </cell>
          <cell r="D1958">
            <v>2095</v>
          </cell>
          <cell r="E1958" t="str">
            <v>Ut Mana 2020</v>
          </cell>
          <cell r="F1958">
            <v>549</v>
          </cell>
          <cell r="G1958" t="str">
            <v>CEREAL EMPACADO</v>
          </cell>
          <cell r="H1958" t="str">
            <v>28 : Galletas Con Chips De Chocolate/ Galleta Chocochips (Paquete minimo con 6 unidades).</v>
          </cell>
          <cell r="I1958">
            <v>1</v>
          </cell>
          <cell r="J1958" t="str">
            <v>Sitio 1 : CARRERA 127#22G-18 INT 4 - Sitio 2 : SIBERIA KM 7.5 CELTA, LOTE 159 - Sitio 3 : CARRERA 68B #10A-18 - Sitio 4 : CALLE 24F#101B-15 - Sitio 5 : CARRERA 65B#10A-87 - Sitio 6 : AUTO MEDE KM 1,5 P INDUS FLORIDA BOD 23 - Sitio 7 : CARRERA 71 A BIS # 63D-38 -</v>
          </cell>
          <cell r="K1958">
            <v>44835</v>
          </cell>
          <cell r="L1958">
            <v>3066</v>
          </cell>
          <cell r="M1958">
            <v>3738</v>
          </cell>
          <cell r="N1958">
            <v>3358</v>
          </cell>
          <cell r="O1958">
            <v>0</v>
          </cell>
          <cell r="P1958">
            <v>661</v>
          </cell>
          <cell r="Q1958">
            <v>0.2</v>
          </cell>
          <cell r="R1958">
            <v>528.79999999999995</v>
          </cell>
          <cell r="S1958">
            <v>661</v>
          </cell>
          <cell r="T1958">
            <v>0.2</v>
          </cell>
          <cell r="U1958">
            <v>528.79999999999995</v>
          </cell>
          <cell r="V1958">
            <v>661</v>
          </cell>
          <cell r="W1958">
            <v>0.2</v>
          </cell>
          <cell r="X1958">
            <v>528.79999999999995</v>
          </cell>
          <cell r="Y1958">
            <v>0</v>
          </cell>
          <cell r="AA1958">
            <v>0</v>
          </cell>
          <cell r="AB1958">
            <v>5373665.5999999996</v>
          </cell>
          <cell r="AC1958" t="str">
            <v>Registro Valido</v>
          </cell>
          <cell r="AD1958">
            <v>661</v>
          </cell>
          <cell r="AE1958">
            <v>661</v>
          </cell>
          <cell r="AF1958">
            <v>661</v>
          </cell>
          <cell r="AG1958">
            <v>0</v>
          </cell>
          <cell r="AH1958">
            <v>661</v>
          </cell>
          <cell r="AI1958">
            <v>661</v>
          </cell>
          <cell r="AJ1958">
            <v>661</v>
          </cell>
          <cell r="AK1958">
            <v>0</v>
          </cell>
          <cell r="AM1958" t="str">
            <v>ALI_28_SEG_1</v>
          </cell>
          <cell r="AN1958" t="str">
            <v>ALI_28_SEG_1_VAL_5373665.6</v>
          </cell>
          <cell r="AO1958">
            <v>3</v>
          </cell>
          <cell r="AP1958">
            <v>5373665.5999999996</v>
          </cell>
          <cell r="AQ1958" t="b">
            <v>1</v>
          </cell>
          <cell r="AR1958" t="str">
            <v>Empate</v>
          </cell>
          <cell r="AS1958" t="str">
            <v>x</v>
          </cell>
          <cell r="AT1958" t="str">
            <v>ALI_28_SEG_1_x</v>
          </cell>
          <cell r="AU1958">
            <v>1</v>
          </cell>
          <cell r="AV1958" t="str">
            <v>Cotizacion Seleccionada</v>
          </cell>
        </row>
        <row r="1959">
          <cell r="A1959" t="str">
            <v>ALI_28_SEG_2</v>
          </cell>
          <cell r="B1959" t="str">
            <v>5to_Evento_973_V2_UT_Mana_17515422.xlsm</v>
          </cell>
          <cell r="C1959">
            <v>28</v>
          </cell>
          <cell r="D1959">
            <v>2095</v>
          </cell>
          <cell r="E1959" t="str">
            <v>Ut Mana 2020</v>
          </cell>
          <cell r="F1959">
            <v>550</v>
          </cell>
          <cell r="G1959" t="str">
            <v>CEREAL EMPACADO</v>
          </cell>
          <cell r="H1959" t="str">
            <v>28 : Galletas Con Chips De Chocolate/ Galleta Chocochips (Paquete minimo con 6 unidades).</v>
          </cell>
          <cell r="I1959">
            <v>2</v>
          </cell>
          <cell r="J1959" t="str">
            <v>Sitio 1 : CARRERA 127#22G-18 INT 4 - Sitio 2 : SIBERIA KM 7.5 CELTA, LOTE 159 - Sitio 3 : CARRERA 68B #10A-18 - Sitio 4 : CALLE 24F#101B-15 - Sitio 5 : CARRERA 65B#10A-87 - Sitio 6 : AUTO MEDE KM 1,5 P INDUS FLORIDA BOD 23 - Sitio 7 : CARRERA 71 A BIS # 63D-38 -</v>
          </cell>
          <cell r="K1959">
            <v>44835</v>
          </cell>
          <cell r="L1959">
            <v>3138</v>
          </cell>
          <cell r="M1959">
            <v>3824</v>
          </cell>
          <cell r="N1959">
            <v>3434</v>
          </cell>
          <cell r="O1959">
            <v>0</v>
          </cell>
          <cell r="P1959">
            <v>661</v>
          </cell>
          <cell r="Q1959">
            <v>0.2</v>
          </cell>
          <cell r="R1959">
            <v>528.79999999999995</v>
          </cell>
          <cell r="S1959">
            <v>661</v>
          </cell>
          <cell r="T1959">
            <v>0.2</v>
          </cell>
          <cell r="U1959">
            <v>528.79999999999995</v>
          </cell>
          <cell r="V1959">
            <v>661</v>
          </cell>
          <cell r="W1959">
            <v>0.2</v>
          </cell>
          <cell r="X1959">
            <v>528.79999999999995</v>
          </cell>
          <cell r="Y1959">
            <v>0</v>
          </cell>
          <cell r="AA1959">
            <v>0</v>
          </cell>
          <cell r="AB1959">
            <v>5497404.7999999998</v>
          </cell>
          <cell r="AC1959" t="str">
            <v>Registro Valido</v>
          </cell>
          <cell r="AD1959">
            <v>661</v>
          </cell>
          <cell r="AE1959">
            <v>661</v>
          </cell>
          <cell r="AF1959">
            <v>661</v>
          </cell>
          <cell r="AG1959">
            <v>0</v>
          </cell>
          <cell r="AH1959">
            <v>661</v>
          </cell>
          <cell r="AI1959">
            <v>661</v>
          </cell>
          <cell r="AJ1959">
            <v>661</v>
          </cell>
          <cell r="AK1959">
            <v>0</v>
          </cell>
          <cell r="AM1959" t="str">
            <v>ALI_28_SEG_2</v>
          </cell>
          <cell r="AN1959" t="str">
            <v>ALI_28_SEG_2_VAL_5497404.8</v>
          </cell>
          <cell r="AO1959">
            <v>3</v>
          </cell>
          <cell r="AP1959">
            <v>5497404.7999999998</v>
          </cell>
          <cell r="AQ1959" t="b">
            <v>1</v>
          </cell>
          <cell r="AR1959" t="str">
            <v>Empate</v>
          </cell>
          <cell r="AS1959" t="str">
            <v>x</v>
          </cell>
          <cell r="AT1959" t="str">
            <v>ALI_28_SEG_2_x</v>
          </cell>
          <cell r="AU1959">
            <v>1</v>
          </cell>
          <cell r="AV1959" t="str">
            <v>Cotizacion Seleccionada</v>
          </cell>
        </row>
        <row r="1960">
          <cell r="A1960" t="str">
            <v>ALI_28_SEG_3</v>
          </cell>
          <cell r="B1960" t="str">
            <v>5to_Evento_973_V2_UT_Mana_17515422.xlsm</v>
          </cell>
          <cell r="C1960">
            <v>28</v>
          </cell>
          <cell r="D1960">
            <v>2095</v>
          </cell>
          <cell r="E1960" t="str">
            <v>Ut Mana 2020</v>
          </cell>
          <cell r="F1960">
            <v>551</v>
          </cell>
          <cell r="G1960" t="str">
            <v>CEREAL EMPACADO</v>
          </cell>
          <cell r="H1960" t="str">
            <v>28 : Galletas Con Chips De Chocolate/ Galleta Chocochips (Paquete minimo con 6 unidades).</v>
          </cell>
          <cell r="I1960">
            <v>3</v>
          </cell>
          <cell r="J1960" t="str">
            <v>Sitio 1 : CARRERA 127#22G-18 INT 4 - Sitio 2 : SIBERIA KM 7.5 CELTA, LOTE 159 - Sitio 3 : CARRERA 68B #10A-18 - Sitio 4 : CALLE 24F#101B-15 - Sitio 5 : CARRERA 65B#10A-87 - Sitio 6 : AUTO MEDE KM 1,5 P INDUS FLORIDA BOD 23 - Sitio 7 : CARRERA 71 A BIS # 63D-38 -</v>
          </cell>
          <cell r="K1960">
            <v>44835</v>
          </cell>
          <cell r="L1960">
            <v>3117</v>
          </cell>
          <cell r="M1960">
            <v>3798</v>
          </cell>
          <cell r="N1960">
            <v>3415</v>
          </cell>
          <cell r="O1960">
            <v>0</v>
          </cell>
          <cell r="P1960">
            <v>661</v>
          </cell>
          <cell r="Q1960">
            <v>0.2</v>
          </cell>
          <cell r="R1960">
            <v>528.79999999999995</v>
          </cell>
          <cell r="S1960">
            <v>661</v>
          </cell>
          <cell r="T1960">
            <v>0.2</v>
          </cell>
          <cell r="U1960">
            <v>528.79999999999995</v>
          </cell>
          <cell r="V1960">
            <v>661</v>
          </cell>
          <cell r="W1960">
            <v>0.2</v>
          </cell>
          <cell r="X1960">
            <v>528.79999999999995</v>
          </cell>
          <cell r="Y1960">
            <v>0</v>
          </cell>
          <cell r="AA1960">
            <v>0</v>
          </cell>
          <cell r="AB1960">
            <v>5462504</v>
          </cell>
          <cell r="AC1960" t="str">
            <v>Registro Valido</v>
          </cell>
          <cell r="AD1960">
            <v>661</v>
          </cell>
          <cell r="AE1960">
            <v>661</v>
          </cell>
          <cell r="AF1960">
            <v>661</v>
          </cell>
          <cell r="AG1960">
            <v>0</v>
          </cell>
          <cell r="AH1960">
            <v>661</v>
          </cell>
          <cell r="AI1960">
            <v>661</v>
          </cell>
          <cell r="AJ1960">
            <v>661</v>
          </cell>
          <cell r="AK1960">
            <v>0</v>
          </cell>
          <cell r="AM1960" t="str">
            <v>ALI_28_SEG_3</v>
          </cell>
          <cell r="AN1960" t="str">
            <v>ALI_28_SEG_3_VAL_5462504</v>
          </cell>
          <cell r="AO1960">
            <v>3</v>
          </cell>
          <cell r="AP1960">
            <v>5462504</v>
          </cell>
          <cell r="AQ1960" t="b">
            <v>1</v>
          </cell>
          <cell r="AR1960" t="str">
            <v>Empate</v>
          </cell>
          <cell r="AS1960" t="str">
            <v>x</v>
          </cell>
          <cell r="AT1960" t="str">
            <v>ALI_28_SEG_3_x</v>
          </cell>
          <cell r="AU1960">
            <v>1</v>
          </cell>
          <cell r="AV1960" t="str">
            <v>Cotizacion Seleccionada</v>
          </cell>
        </row>
        <row r="1961">
          <cell r="A1961" t="str">
            <v>ALI_28_SEG_4</v>
          </cell>
          <cell r="B1961" t="str">
            <v>5to_Evento_973_V2_UT_Mana_17515422.xlsm</v>
          </cell>
          <cell r="C1961">
            <v>28</v>
          </cell>
          <cell r="D1961">
            <v>2095</v>
          </cell>
          <cell r="E1961" t="str">
            <v>Ut Mana 2020</v>
          </cell>
          <cell r="F1961">
            <v>552</v>
          </cell>
          <cell r="G1961" t="str">
            <v>CEREAL EMPACADO</v>
          </cell>
          <cell r="H1961" t="str">
            <v>28 : Galletas Con Chips De Chocolate/ Galleta Chocochips (Paquete minimo con 6 unidades).</v>
          </cell>
          <cell r="I1961">
            <v>4</v>
          </cell>
          <cell r="J1961" t="str">
            <v>Sitio 1 : CARRERA 127#22G-18 INT 4 - Sitio 2 : SIBERIA KM 7.5 CELTA, LOTE 159 - Sitio 3 : CARRERA 68B #10A-18 - Sitio 4 : CALLE 24F#101B-15 - Sitio 5 : CARRERA 65B#10A-87 - Sitio 6 : AUTO MEDE KM 1,5 P INDUS FLORIDA BOD 23 - Sitio 7 : CARRERA 71 A BIS # 63D-38 -</v>
          </cell>
          <cell r="K1961">
            <v>44835</v>
          </cell>
          <cell r="L1961">
            <v>3321</v>
          </cell>
          <cell r="M1961">
            <v>4047</v>
          </cell>
          <cell r="N1961">
            <v>3636</v>
          </cell>
          <cell r="O1961">
            <v>0</v>
          </cell>
          <cell r="P1961">
            <v>661</v>
          </cell>
          <cell r="Q1961">
            <v>0.2</v>
          </cell>
          <cell r="R1961">
            <v>528.79999999999995</v>
          </cell>
          <cell r="S1961">
            <v>661</v>
          </cell>
          <cell r="T1961">
            <v>0.2</v>
          </cell>
          <cell r="U1961">
            <v>528.79999999999995</v>
          </cell>
          <cell r="V1961">
            <v>661</v>
          </cell>
          <cell r="W1961">
            <v>0.2</v>
          </cell>
          <cell r="X1961">
            <v>528.79999999999995</v>
          </cell>
          <cell r="Y1961">
            <v>0</v>
          </cell>
          <cell r="AA1961">
            <v>0</v>
          </cell>
          <cell r="AB1961">
            <v>5818915.1999999993</v>
          </cell>
          <cell r="AC1961" t="str">
            <v>Registro Valido</v>
          </cell>
          <cell r="AD1961">
            <v>661</v>
          </cell>
          <cell r="AE1961">
            <v>661</v>
          </cell>
          <cell r="AF1961">
            <v>661</v>
          </cell>
          <cell r="AG1961">
            <v>0</v>
          </cell>
          <cell r="AH1961">
            <v>661</v>
          </cell>
          <cell r="AI1961">
            <v>661</v>
          </cell>
          <cell r="AJ1961">
            <v>661</v>
          </cell>
          <cell r="AK1961">
            <v>0</v>
          </cell>
          <cell r="AM1961" t="str">
            <v>ALI_28_SEG_4</v>
          </cell>
          <cell r="AN1961" t="str">
            <v>ALI_28_SEG_4_VAL_5818915.2</v>
          </cell>
          <cell r="AO1961">
            <v>3</v>
          </cell>
          <cell r="AP1961">
            <v>5818915.1999999993</v>
          </cell>
          <cell r="AQ1961" t="b">
            <v>1</v>
          </cell>
          <cell r="AR1961" t="str">
            <v>Empate</v>
          </cell>
          <cell r="AS1961" t="str">
            <v>x</v>
          </cell>
          <cell r="AT1961" t="str">
            <v>ALI_28_SEG_4_x</v>
          </cell>
          <cell r="AU1961">
            <v>1</v>
          </cell>
          <cell r="AV1961" t="str">
            <v>Cotizacion Seleccionada</v>
          </cell>
        </row>
        <row r="1962">
          <cell r="A1962" t="str">
            <v>ALI_28_SEG_5</v>
          </cell>
          <cell r="B1962" t="str">
            <v>5to_Evento_973_V2_UT_Mana_17515422.xlsm</v>
          </cell>
          <cell r="C1962">
            <v>28</v>
          </cell>
          <cell r="D1962">
            <v>2095</v>
          </cell>
          <cell r="E1962" t="str">
            <v>Ut Mana 2020</v>
          </cell>
          <cell r="F1962">
            <v>553</v>
          </cell>
          <cell r="G1962" t="str">
            <v>CEREAL EMPACADO</v>
          </cell>
          <cell r="H1962" t="str">
            <v>28 : Galletas Con Chips De Chocolate/ Galleta Chocochips (Paquete minimo con 6 unidades).</v>
          </cell>
          <cell r="I1962">
            <v>5</v>
          </cell>
          <cell r="J1962" t="str">
            <v>Sitio 1 : CARRERA 127#22G-18 INT 4 - Sitio 2 : SIBERIA KM 7.5 CELTA, LOTE 159 - Sitio 3 : CARRERA 68B #10A-18 - Sitio 4 : CALLE 24F#101B-15 - Sitio 5 : CARRERA 65B#10A-87 - Sitio 6 : AUTO MEDE KM 1,5 P INDUS FLORIDA BOD 23 - Sitio 7 : CARRERA 71 A BIS # 63D-38 -</v>
          </cell>
          <cell r="K1962">
            <v>44835</v>
          </cell>
          <cell r="L1962">
            <v>3087</v>
          </cell>
          <cell r="M1962">
            <v>3762</v>
          </cell>
          <cell r="N1962">
            <v>3379</v>
          </cell>
          <cell r="O1962">
            <v>0</v>
          </cell>
          <cell r="P1962">
            <v>661</v>
          </cell>
          <cell r="Q1962">
            <v>0.2</v>
          </cell>
          <cell r="R1962">
            <v>528.79999999999995</v>
          </cell>
          <cell r="S1962">
            <v>661</v>
          </cell>
          <cell r="T1962">
            <v>0.2</v>
          </cell>
          <cell r="U1962">
            <v>528.79999999999995</v>
          </cell>
          <cell r="V1962">
            <v>661</v>
          </cell>
          <cell r="W1962">
            <v>0.2</v>
          </cell>
          <cell r="X1962">
            <v>528.79999999999995</v>
          </cell>
          <cell r="Y1962">
            <v>0</v>
          </cell>
          <cell r="AA1962">
            <v>0</v>
          </cell>
          <cell r="AB1962">
            <v>5408566.3999999994</v>
          </cell>
          <cell r="AC1962" t="str">
            <v>Registro Valido</v>
          </cell>
          <cell r="AD1962">
            <v>661</v>
          </cell>
          <cell r="AE1962">
            <v>661</v>
          </cell>
          <cell r="AF1962">
            <v>661</v>
          </cell>
          <cell r="AG1962">
            <v>0</v>
          </cell>
          <cell r="AH1962">
            <v>661</v>
          </cell>
          <cell r="AI1962">
            <v>661</v>
          </cell>
          <cell r="AJ1962">
            <v>661</v>
          </cell>
          <cell r="AK1962">
            <v>0</v>
          </cell>
          <cell r="AM1962" t="str">
            <v>ALI_28_SEG_5</v>
          </cell>
          <cell r="AN1962" t="str">
            <v>ALI_28_SEG_5_VAL_5408566.4</v>
          </cell>
          <cell r="AO1962">
            <v>3</v>
          </cell>
          <cell r="AP1962">
            <v>5408566.3999999994</v>
          </cell>
          <cell r="AQ1962" t="b">
            <v>1</v>
          </cell>
          <cell r="AR1962" t="str">
            <v>Empate</v>
          </cell>
          <cell r="AS1962" t="str">
            <v>x</v>
          </cell>
          <cell r="AT1962" t="str">
            <v>ALI_28_SEG_5_x</v>
          </cell>
          <cell r="AU1962">
            <v>1</v>
          </cell>
          <cell r="AV1962" t="str">
            <v>Cotizacion Seleccionada</v>
          </cell>
        </row>
        <row r="1963">
          <cell r="A1963" t="str">
            <v>ALI_28_SEG_6</v>
          </cell>
          <cell r="B1963" t="str">
            <v>5to_Evento_973_V2_UT_Mana_17515422.xlsm</v>
          </cell>
          <cell r="C1963">
            <v>28</v>
          </cell>
          <cell r="D1963">
            <v>2095</v>
          </cell>
          <cell r="E1963" t="str">
            <v>Ut Mana 2020</v>
          </cell>
          <cell r="F1963">
            <v>554</v>
          </cell>
          <cell r="G1963" t="str">
            <v>CEREAL EMPACADO</v>
          </cell>
          <cell r="H1963" t="str">
            <v>28 : Galletas Con Chips De Chocolate/ Galleta Chocochips (Paquete minimo con 6 unidades).</v>
          </cell>
          <cell r="I1963">
            <v>6</v>
          </cell>
          <cell r="J1963" t="str">
            <v>Sitio 1 : CARRERA 127#22G-18 INT 4 - Sitio 2 : SIBERIA KM 7.5 CELTA, LOTE 159 - Sitio 3 : CARRERA 68B #10A-18 - Sitio 4 : CALLE 24F#101B-15 - Sitio 5 : CARRERA 65B#10A-87 - Sitio 6 : AUTO MEDE KM 1,5 P INDUS FLORIDA BOD 23 - Sitio 7 : CARRERA 71 A BIS # 63D-38 -</v>
          </cell>
          <cell r="K1963">
            <v>44835</v>
          </cell>
          <cell r="L1963">
            <v>3343</v>
          </cell>
          <cell r="M1963">
            <v>4073</v>
          </cell>
          <cell r="N1963">
            <v>3659</v>
          </cell>
          <cell r="O1963">
            <v>0</v>
          </cell>
          <cell r="P1963">
            <v>661</v>
          </cell>
          <cell r="Q1963">
            <v>0.2</v>
          </cell>
          <cell r="R1963">
            <v>528.79999999999995</v>
          </cell>
          <cell r="S1963">
            <v>661</v>
          </cell>
          <cell r="T1963">
            <v>0.2</v>
          </cell>
          <cell r="U1963">
            <v>528.79999999999995</v>
          </cell>
          <cell r="V1963">
            <v>661</v>
          </cell>
          <cell r="W1963">
            <v>0.2</v>
          </cell>
          <cell r="X1963">
            <v>528.79999999999995</v>
          </cell>
          <cell r="Y1963">
            <v>0</v>
          </cell>
          <cell r="AA1963">
            <v>0</v>
          </cell>
          <cell r="AB1963">
            <v>5856460</v>
          </cell>
          <cell r="AC1963" t="str">
            <v>Registro Valido</v>
          </cell>
          <cell r="AD1963">
            <v>661</v>
          </cell>
          <cell r="AE1963">
            <v>661</v>
          </cell>
          <cell r="AF1963">
            <v>661</v>
          </cell>
          <cell r="AG1963">
            <v>0</v>
          </cell>
          <cell r="AH1963">
            <v>661</v>
          </cell>
          <cell r="AI1963">
            <v>661</v>
          </cell>
          <cell r="AJ1963">
            <v>661</v>
          </cell>
          <cell r="AK1963">
            <v>0</v>
          </cell>
          <cell r="AM1963" t="str">
            <v>ALI_28_SEG_6</v>
          </cell>
          <cell r="AN1963" t="str">
            <v>ALI_28_SEG_6_VAL_5856460</v>
          </cell>
          <cell r="AO1963">
            <v>3</v>
          </cell>
          <cell r="AP1963">
            <v>5856460</v>
          </cell>
          <cell r="AQ1963" t="b">
            <v>1</v>
          </cell>
          <cell r="AR1963" t="str">
            <v>Empate</v>
          </cell>
          <cell r="AS1963" t="str">
            <v>x</v>
          </cell>
          <cell r="AT1963" t="str">
            <v>ALI_28_SEG_6_x</v>
          </cell>
          <cell r="AU1963">
            <v>1</v>
          </cell>
          <cell r="AV1963" t="str">
            <v>Cotizacion Seleccionada</v>
          </cell>
        </row>
        <row r="1964">
          <cell r="A1964" t="str">
            <v>ALI_28_SEG_7</v>
          </cell>
          <cell r="B1964" t="str">
            <v>5to_Evento_973_V2_UT_Mana_17515422.xlsm</v>
          </cell>
          <cell r="C1964">
            <v>28</v>
          </cell>
          <cell r="D1964">
            <v>2095</v>
          </cell>
          <cell r="E1964" t="str">
            <v>Ut Mana 2020</v>
          </cell>
          <cell r="F1964">
            <v>555</v>
          </cell>
          <cell r="G1964" t="str">
            <v>CEREAL EMPACADO</v>
          </cell>
          <cell r="H1964" t="str">
            <v>28 : Galletas Con Chips De Chocolate/ Galleta Chocochips (Paquete minimo con 6 unidades).</v>
          </cell>
          <cell r="I1964">
            <v>7</v>
          </cell>
          <cell r="J1964" t="str">
            <v>Sitio 1 : CARRERA 127#22G-18 INT 4 - Sitio 2 : SIBERIA KM 7.5 CELTA, LOTE 159 - Sitio 3 : CARRERA 68B #10A-18 - Sitio 4 : CALLE 24F#101B-15 - Sitio 5 : CARRERA 65B#10A-87 - Sitio 6 : AUTO MEDE KM 1,5 P INDUS FLORIDA BOD 23 - Sitio 7 : CARRERA 71 A BIS # 63D-38 -</v>
          </cell>
          <cell r="K1964">
            <v>44835</v>
          </cell>
          <cell r="L1964">
            <v>3413</v>
          </cell>
          <cell r="M1964">
            <v>4159</v>
          </cell>
          <cell r="N1964">
            <v>3737</v>
          </cell>
          <cell r="O1964">
            <v>0</v>
          </cell>
          <cell r="P1964">
            <v>661</v>
          </cell>
          <cell r="Q1964">
            <v>0.2</v>
          </cell>
          <cell r="R1964">
            <v>528.79999999999995</v>
          </cell>
          <cell r="S1964">
            <v>661</v>
          </cell>
          <cell r="T1964">
            <v>0.2</v>
          </cell>
          <cell r="U1964">
            <v>528.79999999999995</v>
          </cell>
          <cell r="V1964">
            <v>661</v>
          </cell>
          <cell r="W1964">
            <v>0.2</v>
          </cell>
          <cell r="X1964">
            <v>528.79999999999995</v>
          </cell>
          <cell r="Y1964">
            <v>0</v>
          </cell>
          <cell r="AA1964">
            <v>0</v>
          </cell>
          <cell r="AB1964">
            <v>5980199.1999999993</v>
          </cell>
          <cell r="AC1964" t="str">
            <v>Registro Valido</v>
          </cell>
          <cell r="AD1964">
            <v>661</v>
          </cell>
          <cell r="AE1964">
            <v>661</v>
          </cell>
          <cell r="AF1964">
            <v>661</v>
          </cell>
          <cell r="AG1964">
            <v>0</v>
          </cell>
          <cell r="AH1964">
            <v>661</v>
          </cell>
          <cell r="AI1964">
            <v>661</v>
          </cell>
          <cell r="AJ1964">
            <v>661</v>
          </cell>
          <cell r="AK1964">
            <v>0</v>
          </cell>
          <cell r="AM1964" t="str">
            <v>ALI_28_SEG_7</v>
          </cell>
          <cell r="AN1964" t="str">
            <v>ALI_28_SEG_7_VAL_5980199.2</v>
          </cell>
          <cell r="AO1964">
            <v>3</v>
          </cell>
          <cell r="AP1964">
            <v>5980199.1999999993</v>
          </cell>
          <cell r="AQ1964" t="b">
            <v>1</v>
          </cell>
          <cell r="AR1964" t="str">
            <v>Empate</v>
          </cell>
          <cell r="AS1964" t="str">
            <v>x</v>
          </cell>
          <cell r="AT1964" t="str">
            <v>ALI_28_SEG_7_x</v>
          </cell>
          <cell r="AU1964">
            <v>1</v>
          </cell>
          <cell r="AV1964" t="str">
            <v>Cotizacion Seleccionada</v>
          </cell>
        </row>
        <row r="1965">
          <cell r="A1965" t="str">
            <v>ALI_28_SEG_8</v>
          </cell>
          <cell r="B1965" t="str">
            <v>5to_Evento_973_V2_UT_Mana_17515422.xlsm</v>
          </cell>
          <cell r="C1965">
            <v>28</v>
          </cell>
          <cell r="D1965">
            <v>2095</v>
          </cell>
          <cell r="E1965" t="str">
            <v>Ut Mana 2020</v>
          </cell>
          <cell r="F1965">
            <v>556</v>
          </cell>
          <cell r="G1965" t="str">
            <v>CEREAL EMPACADO</v>
          </cell>
          <cell r="H1965" t="str">
            <v>28 : Galletas Con Chips De Chocolate/ Galleta Chocochips (Paquete minimo con 6 unidades).</v>
          </cell>
          <cell r="I1965">
            <v>8</v>
          </cell>
          <cell r="J1965" t="str">
            <v>Sitio 1 : CARRERA 127#22G-18 INT 4 - Sitio 2 : SIBERIA KM 7.5 CELTA, LOTE 159 - Sitio 3 : CARRERA 68B #10A-18 - Sitio 4 : CALLE 24F#101B-15 - Sitio 5 : CARRERA 65B#10A-87 - Sitio 6 : AUTO MEDE KM 1,5 P INDUS FLORIDA BOD 23 - Sitio 7 : CARRERA 71 A BIS # 63D-38 -</v>
          </cell>
          <cell r="K1965">
            <v>44835</v>
          </cell>
          <cell r="L1965">
            <v>3293</v>
          </cell>
          <cell r="M1965">
            <v>4015</v>
          </cell>
          <cell r="N1965">
            <v>3608</v>
          </cell>
          <cell r="O1965">
            <v>0</v>
          </cell>
          <cell r="P1965">
            <v>661</v>
          </cell>
          <cell r="Q1965">
            <v>0.2</v>
          </cell>
          <cell r="R1965">
            <v>528.79999999999995</v>
          </cell>
          <cell r="S1965">
            <v>661</v>
          </cell>
          <cell r="T1965">
            <v>0.2</v>
          </cell>
          <cell r="U1965">
            <v>528.79999999999995</v>
          </cell>
          <cell r="V1965">
            <v>661</v>
          </cell>
          <cell r="W1965">
            <v>0.2</v>
          </cell>
          <cell r="X1965">
            <v>528.79999999999995</v>
          </cell>
          <cell r="Y1965">
            <v>0</v>
          </cell>
          <cell r="AA1965">
            <v>0</v>
          </cell>
          <cell r="AB1965">
            <v>5772380.7999999998</v>
          </cell>
          <cell r="AC1965" t="str">
            <v>Registro Valido</v>
          </cell>
          <cell r="AD1965">
            <v>661</v>
          </cell>
          <cell r="AE1965">
            <v>661</v>
          </cell>
          <cell r="AF1965">
            <v>661</v>
          </cell>
          <cell r="AG1965">
            <v>0</v>
          </cell>
          <cell r="AH1965">
            <v>661</v>
          </cell>
          <cell r="AI1965">
            <v>661</v>
          </cell>
          <cell r="AJ1965">
            <v>661</v>
          </cell>
          <cell r="AK1965">
            <v>0</v>
          </cell>
          <cell r="AM1965" t="str">
            <v>ALI_28_SEG_8</v>
          </cell>
          <cell r="AN1965" t="str">
            <v>ALI_28_SEG_8_VAL_5772380.8</v>
          </cell>
          <cell r="AO1965">
            <v>3</v>
          </cell>
          <cell r="AP1965">
            <v>5772380.7999999998</v>
          </cell>
          <cell r="AQ1965" t="b">
            <v>1</v>
          </cell>
          <cell r="AR1965" t="str">
            <v>Empate</v>
          </cell>
          <cell r="AS1965" t="str">
            <v>x</v>
          </cell>
          <cell r="AT1965" t="str">
            <v>ALI_28_SEG_8_x</v>
          </cell>
          <cell r="AU1965">
            <v>1</v>
          </cell>
          <cell r="AV1965" t="str">
            <v>Cotizacion Seleccionada</v>
          </cell>
        </row>
        <row r="1966">
          <cell r="A1966" t="str">
            <v>ALI_28_SEG_9</v>
          </cell>
          <cell r="B1966" t="str">
            <v>5to_Evento_973_V2_UT_Mana_17515422.xlsm</v>
          </cell>
          <cell r="C1966">
            <v>28</v>
          </cell>
          <cell r="D1966">
            <v>2095</v>
          </cell>
          <cell r="E1966" t="str">
            <v>Ut Mana 2020</v>
          </cell>
          <cell r="F1966">
            <v>557</v>
          </cell>
          <cell r="G1966" t="str">
            <v>CEREAL EMPACADO</v>
          </cell>
          <cell r="H1966" t="str">
            <v>28 : Galletas Con Chips De Chocolate/ Galleta Chocochips (Paquete minimo con 6 unidades).</v>
          </cell>
          <cell r="I1966">
            <v>9</v>
          </cell>
          <cell r="J1966" t="str">
            <v>Sitio 1 : CARRERA 127#22G-18 INT 4 - Sitio 2 : SIBERIA KM 7.5 CELTA, LOTE 159 - Sitio 3 : CARRERA 68B #10A-18 - Sitio 4 : CALLE 24F#101B-15 - Sitio 5 : CARRERA 65B#10A-87 - Sitio 6 : AUTO MEDE KM 1,5 P INDUS FLORIDA BOD 23 - Sitio 7 : CARRERA 71 A BIS # 63D-38 -</v>
          </cell>
          <cell r="K1966">
            <v>44835</v>
          </cell>
          <cell r="L1966">
            <v>3330</v>
          </cell>
          <cell r="M1966">
            <v>4057</v>
          </cell>
          <cell r="N1966">
            <v>3645</v>
          </cell>
          <cell r="O1966">
            <v>0</v>
          </cell>
          <cell r="P1966">
            <v>661</v>
          </cell>
          <cell r="Q1966">
            <v>0.2</v>
          </cell>
          <cell r="R1966">
            <v>528.79999999999995</v>
          </cell>
          <cell r="S1966">
            <v>661</v>
          </cell>
          <cell r="T1966">
            <v>0.2</v>
          </cell>
          <cell r="U1966">
            <v>528.79999999999995</v>
          </cell>
          <cell r="V1966">
            <v>661</v>
          </cell>
          <cell r="W1966">
            <v>0.2</v>
          </cell>
          <cell r="X1966">
            <v>528.79999999999995</v>
          </cell>
          <cell r="Y1966">
            <v>0</v>
          </cell>
          <cell r="AA1966">
            <v>0</v>
          </cell>
          <cell r="AB1966">
            <v>5833721.5999999996</v>
          </cell>
          <cell r="AC1966" t="str">
            <v>Registro Valido</v>
          </cell>
          <cell r="AD1966">
            <v>661</v>
          </cell>
          <cell r="AE1966">
            <v>661</v>
          </cell>
          <cell r="AF1966">
            <v>661</v>
          </cell>
          <cell r="AG1966">
            <v>0</v>
          </cell>
          <cell r="AH1966">
            <v>661</v>
          </cell>
          <cell r="AI1966">
            <v>661</v>
          </cell>
          <cell r="AJ1966">
            <v>661</v>
          </cell>
          <cell r="AK1966">
            <v>0</v>
          </cell>
          <cell r="AM1966" t="str">
            <v>ALI_28_SEG_9</v>
          </cell>
          <cell r="AN1966" t="str">
            <v>ALI_28_SEG_9_VAL_5833721.6</v>
          </cell>
          <cell r="AO1966">
            <v>3</v>
          </cell>
          <cell r="AP1966">
            <v>5833721.5999999996</v>
          </cell>
          <cell r="AQ1966" t="b">
            <v>1</v>
          </cell>
          <cell r="AR1966" t="str">
            <v>Empate</v>
          </cell>
          <cell r="AS1966" t="str">
            <v>x</v>
          </cell>
          <cell r="AT1966" t="str">
            <v>ALI_28_SEG_9_x</v>
          </cell>
          <cell r="AU1966">
            <v>1</v>
          </cell>
          <cell r="AV1966" t="str">
            <v>Cotizacion Seleccionada</v>
          </cell>
        </row>
        <row r="1967">
          <cell r="A1967" t="str">
            <v>ALI_28_SEG_10</v>
          </cell>
          <cell r="B1967" t="str">
            <v>5to_Evento_973_V2_UT_Mana_17515422.xlsm</v>
          </cell>
          <cell r="C1967">
            <v>28</v>
          </cell>
          <cell r="D1967">
            <v>2095</v>
          </cell>
          <cell r="E1967" t="str">
            <v>Ut Mana 2020</v>
          </cell>
          <cell r="F1967">
            <v>558</v>
          </cell>
          <cell r="G1967" t="str">
            <v>CEREAL EMPACADO</v>
          </cell>
          <cell r="H1967" t="str">
            <v>28 : Galletas Con Chips De Chocolate/ Galleta Chocochips (Paquete minimo con 6 unidades).</v>
          </cell>
          <cell r="I1967">
            <v>10</v>
          </cell>
          <cell r="J1967" t="str">
            <v>Sitio 1 : CARRERA 127#22G-18 INT 4 - Sitio 2 : SIBERIA KM 7.5 CELTA, LOTE 159 - Sitio 3 : CARRERA 68B #10A-18 - Sitio 4 : CALLE 24F#101B-15 - Sitio 5 : CARRERA 65B#10A-87 - Sitio 6 : AUTO MEDE KM 1,5 P INDUS FLORIDA BOD 23 - Sitio 7 : CARRERA 71 A BIS # 63D-38 -</v>
          </cell>
          <cell r="K1967">
            <v>44835</v>
          </cell>
          <cell r="L1967">
            <v>3333</v>
          </cell>
          <cell r="M1967">
            <v>4064</v>
          </cell>
          <cell r="N1967">
            <v>3650</v>
          </cell>
          <cell r="O1967">
            <v>0</v>
          </cell>
          <cell r="P1967">
            <v>661</v>
          </cell>
          <cell r="Q1967">
            <v>0.2</v>
          </cell>
          <cell r="R1967">
            <v>528.79999999999995</v>
          </cell>
          <cell r="S1967">
            <v>661</v>
          </cell>
          <cell r="T1967">
            <v>0.2</v>
          </cell>
          <cell r="U1967">
            <v>528.79999999999995</v>
          </cell>
          <cell r="V1967">
            <v>661</v>
          </cell>
          <cell r="W1967">
            <v>0.2</v>
          </cell>
          <cell r="X1967">
            <v>528.79999999999995</v>
          </cell>
          <cell r="Y1967">
            <v>0</v>
          </cell>
          <cell r="AA1967">
            <v>0</v>
          </cell>
          <cell r="AB1967">
            <v>5841653.5999999996</v>
          </cell>
          <cell r="AC1967" t="str">
            <v>Registro Valido</v>
          </cell>
          <cell r="AD1967">
            <v>661</v>
          </cell>
          <cell r="AE1967">
            <v>661</v>
          </cell>
          <cell r="AF1967">
            <v>661</v>
          </cell>
          <cell r="AG1967">
            <v>0</v>
          </cell>
          <cell r="AH1967">
            <v>661</v>
          </cell>
          <cell r="AI1967">
            <v>661</v>
          </cell>
          <cell r="AJ1967">
            <v>661</v>
          </cell>
          <cell r="AK1967">
            <v>0</v>
          </cell>
          <cell r="AM1967" t="str">
            <v>ALI_28_SEG_10</v>
          </cell>
          <cell r="AN1967" t="str">
            <v>ALI_28_SEG_10_VAL_5841653.6</v>
          </cell>
          <cell r="AO1967">
            <v>3</v>
          </cell>
          <cell r="AP1967">
            <v>5841653.5999999996</v>
          </cell>
          <cell r="AQ1967" t="b">
            <v>1</v>
          </cell>
          <cell r="AR1967" t="str">
            <v>Empate</v>
          </cell>
          <cell r="AS1967" t="str">
            <v>x</v>
          </cell>
          <cell r="AT1967" t="str">
            <v>ALI_28_SEG_10_x</v>
          </cell>
          <cell r="AU1967">
            <v>1</v>
          </cell>
          <cell r="AV1967" t="str">
            <v>Cotizacion Seleccionada</v>
          </cell>
        </row>
        <row r="1968">
          <cell r="A1968" t="str">
            <v>ALI_28_SEG_11</v>
          </cell>
          <cell r="B1968" t="str">
            <v>5to_Evento_973_V2_UT_Mana_17515422.xlsm</v>
          </cell>
          <cell r="C1968">
            <v>28</v>
          </cell>
          <cell r="D1968">
            <v>2095</v>
          </cell>
          <cell r="E1968" t="str">
            <v>Ut Mana 2020</v>
          </cell>
          <cell r="F1968">
            <v>559</v>
          </cell>
          <cell r="G1968" t="str">
            <v>CEREAL EMPACADO</v>
          </cell>
          <cell r="H1968" t="str">
            <v>28 : Galletas Con Chips De Chocolate/ Galleta Chocochips (Paquete minimo con 6 unidades).</v>
          </cell>
          <cell r="I1968">
            <v>11</v>
          </cell>
          <cell r="J1968" t="str">
            <v>Sitio 1 : CARRERA 127#22G-18 INT 4 - Sitio 2 : SIBERIA KM 7.5 CELTA, LOTE 159 - Sitio 3 : CARRERA 68B #10A-18 - Sitio 4 : CALLE 24F#101B-15 - Sitio 5 : CARRERA 65B#10A-87 - Sitio 6 : AUTO MEDE KM 1,5 P INDUS FLORIDA BOD 23 - Sitio 7 : CARRERA 71 A BIS # 63D-38 -</v>
          </cell>
          <cell r="K1968">
            <v>44835</v>
          </cell>
          <cell r="L1968">
            <v>3282</v>
          </cell>
          <cell r="M1968">
            <v>4001</v>
          </cell>
          <cell r="N1968">
            <v>3596</v>
          </cell>
          <cell r="O1968">
            <v>0</v>
          </cell>
          <cell r="P1968">
            <v>661</v>
          </cell>
          <cell r="Q1968">
            <v>0.2</v>
          </cell>
          <cell r="R1968">
            <v>528.79999999999995</v>
          </cell>
          <cell r="S1968">
            <v>661</v>
          </cell>
          <cell r="T1968">
            <v>0.2</v>
          </cell>
          <cell r="U1968">
            <v>528.79999999999995</v>
          </cell>
          <cell r="V1968">
            <v>661</v>
          </cell>
          <cell r="W1968">
            <v>0.2</v>
          </cell>
          <cell r="X1968">
            <v>528.79999999999995</v>
          </cell>
          <cell r="Y1968">
            <v>0</v>
          </cell>
          <cell r="AA1968">
            <v>0</v>
          </cell>
          <cell r="AB1968">
            <v>5752815.1999999993</v>
          </cell>
          <cell r="AC1968" t="str">
            <v>Registro Valido</v>
          </cell>
          <cell r="AD1968">
            <v>661</v>
          </cell>
          <cell r="AE1968">
            <v>661</v>
          </cell>
          <cell r="AF1968">
            <v>661</v>
          </cell>
          <cell r="AG1968">
            <v>0</v>
          </cell>
          <cell r="AH1968">
            <v>661</v>
          </cell>
          <cell r="AI1968">
            <v>661</v>
          </cell>
          <cell r="AJ1968">
            <v>661</v>
          </cell>
          <cell r="AK1968">
            <v>0</v>
          </cell>
          <cell r="AM1968" t="str">
            <v>ALI_28_SEG_11</v>
          </cell>
          <cell r="AN1968" t="str">
            <v>ALI_28_SEG_11_VAL_5752815.2</v>
          </cell>
          <cell r="AO1968">
            <v>3</v>
          </cell>
          <cell r="AP1968">
            <v>5752815.1999999993</v>
          </cell>
          <cell r="AQ1968" t="b">
            <v>1</v>
          </cell>
          <cell r="AR1968" t="str">
            <v>Empate</v>
          </cell>
          <cell r="AS1968" t="str">
            <v>x</v>
          </cell>
          <cell r="AT1968" t="str">
            <v>ALI_28_SEG_11_x</v>
          </cell>
          <cell r="AU1968">
            <v>1</v>
          </cell>
          <cell r="AV1968" t="str">
            <v>Cotizacion Seleccionada</v>
          </cell>
        </row>
        <row r="1969">
          <cell r="A1969" t="str">
            <v>ALI_28_SEG_12</v>
          </cell>
          <cell r="B1969" t="str">
            <v>5to_Evento_973_V2_UT_Mana_17515422.xlsm</v>
          </cell>
          <cell r="C1969">
            <v>28</v>
          </cell>
          <cell r="D1969">
            <v>2095</v>
          </cell>
          <cell r="E1969" t="str">
            <v>Ut Mana 2020</v>
          </cell>
          <cell r="F1969">
            <v>560</v>
          </cell>
          <cell r="G1969" t="str">
            <v>CEREAL EMPACADO</v>
          </cell>
          <cell r="H1969" t="str">
            <v>28 : Galletas Con Chips De Chocolate/ Galleta Chocochips (Paquete minimo con 6 unidades).</v>
          </cell>
          <cell r="I1969">
            <v>12</v>
          </cell>
          <cell r="J1969" t="str">
            <v>Sitio 1 : CARRERA 127#22G-18 INT 4 - Sitio 2 : SIBERIA KM 7.5 CELTA, LOTE 159 - Sitio 3 : CARRERA 68B #10A-18 - Sitio 4 : CALLE 24F#101B-15 - Sitio 5 : CARRERA 65B#10A-87 - Sitio 6 : AUTO MEDE KM 1,5 P INDUS FLORIDA BOD 23 - Sitio 7 : CARRERA 71 A BIS # 63D-38 -</v>
          </cell>
          <cell r="K1969">
            <v>44835</v>
          </cell>
          <cell r="L1969">
            <v>2978</v>
          </cell>
          <cell r="M1969">
            <v>3630</v>
          </cell>
          <cell r="N1969">
            <v>3261</v>
          </cell>
          <cell r="O1969">
            <v>0</v>
          </cell>
          <cell r="P1969">
            <v>661</v>
          </cell>
          <cell r="Q1969">
            <v>0.2</v>
          </cell>
          <cell r="R1969">
            <v>528.79999999999995</v>
          </cell>
          <cell r="S1969">
            <v>661</v>
          </cell>
          <cell r="T1969">
            <v>0.2</v>
          </cell>
          <cell r="U1969">
            <v>528.79999999999995</v>
          </cell>
          <cell r="V1969">
            <v>661</v>
          </cell>
          <cell r="W1969">
            <v>0.2</v>
          </cell>
          <cell r="X1969">
            <v>528.79999999999995</v>
          </cell>
          <cell r="Y1969">
            <v>0</v>
          </cell>
          <cell r="AA1969">
            <v>0</v>
          </cell>
          <cell r="AB1969">
            <v>5218727.1999999993</v>
          </cell>
          <cell r="AC1969" t="str">
            <v>Registro Valido</v>
          </cell>
          <cell r="AD1969">
            <v>661</v>
          </cell>
          <cell r="AE1969">
            <v>661</v>
          </cell>
          <cell r="AF1969">
            <v>661</v>
          </cell>
          <cell r="AG1969">
            <v>0</v>
          </cell>
          <cell r="AH1969">
            <v>661</v>
          </cell>
          <cell r="AI1969">
            <v>661</v>
          </cell>
          <cell r="AJ1969">
            <v>661</v>
          </cell>
          <cell r="AK1969">
            <v>0</v>
          </cell>
          <cell r="AM1969" t="str">
            <v>ALI_28_SEG_12</v>
          </cell>
          <cell r="AN1969" t="str">
            <v>ALI_28_SEG_12_VAL_5218727.2</v>
          </cell>
          <cell r="AO1969">
            <v>3</v>
          </cell>
          <cell r="AP1969">
            <v>5218727.1999999993</v>
          </cell>
          <cell r="AQ1969" t="b">
            <v>1</v>
          </cell>
          <cell r="AR1969" t="str">
            <v>Empate</v>
          </cell>
          <cell r="AS1969" t="str">
            <v>x</v>
          </cell>
          <cell r="AT1969" t="str">
            <v>ALI_28_SEG_12_x</v>
          </cell>
          <cell r="AU1969">
            <v>1</v>
          </cell>
          <cell r="AV1969" t="str">
            <v>Cotizacion Seleccionada</v>
          </cell>
        </row>
        <row r="1970">
          <cell r="A1970" t="str">
            <v>ALI_28_SEG_13</v>
          </cell>
          <cell r="B1970" t="str">
            <v>5to_Evento_973_V2_UT_Mana_17515422.xlsm</v>
          </cell>
          <cell r="C1970">
            <v>28</v>
          </cell>
          <cell r="D1970">
            <v>2095</v>
          </cell>
          <cell r="E1970" t="str">
            <v>Ut Mana 2020</v>
          </cell>
          <cell r="F1970">
            <v>561</v>
          </cell>
          <cell r="G1970" t="str">
            <v>CEREAL EMPACADO</v>
          </cell>
          <cell r="H1970" t="str">
            <v>28 : Galletas Con Chips De Chocolate/ Galleta Chocochips (Paquete minimo con 6 unidades).</v>
          </cell>
          <cell r="I1970">
            <v>13</v>
          </cell>
          <cell r="J1970" t="str">
            <v>Sitio 1 : CARRERA 127#22G-18 INT 4 - Sitio 2 : SIBERIA KM 7.5 CELTA, LOTE 159 - Sitio 3 : CARRERA 68B #10A-18 - Sitio 4 : CALLE 24F#101B-15 - Sitio 5 : CARRERA 65B#10A-87 - Sitio 6 : AUTO MEDE KM 1,5 P INDUS FLORIDA BOD 23 - Sitio 7 : CARRERA 71 A BIS # 63D-38 -</v>
          </cell>
          <cell r="K1970">
            <v>44835</v>
          </cell>
          <cell r="L1970">
            <v>3162</v>
          </cell>
          <cell r="M1970">
            <v>3857</v>
          </cell>
          <cell r="N1970">
            <v>3463</v>
          </cell>
          <cell r="O1970">
            <v>0</v>
          </cell>
          <cell r="P1970">
            <v>661</v>
          </cell>
          <cell r="Q1970">
            <v>0.2</v>
          </cell>
          <cell r="R1970">
            <v>528.79999999999995</v>
          </cell>
          <cell r="S1970">
            <v>661</v>
          </cell>
          <cell r="T1970">
            <v>0.2</v>
          </cell>
          <cell r="U1970">
            <v>528.79999999999995</v>
          </cell>
          <cell r="V1970">
            <v>661</v>
          </cell>
          <cell r="W1970">
            <v>0.2</v>
          </cell>
          <cell r="X1970">
            <v>528.79999999999995</v>
          </cell>
          <cell r="Y1970">
            <v>0</v>
          </cell>
          <cell r="AA1970">
            <v>0</v>
          </cell>
          <cell r="AB1970">
            <v>5542881.5999999996</v>
          </cell>
          <cell r="AC1970" t="str">
            <v>Registro Valido</v>
          </cell>
          <cell r="AD1970">
            <v>661</v>
          </cell>
          <cell r="AE1970">
            <v>661</v>
          </cell>
          <cell r="AF1970">
            <v>661</v>
          </cell>
          <cell r="AG1970">
            <v>0</v>
          </cell>
          <cell r="AH1970">
            <v>661</v>
          </cell>
          <cell r="AI1970">
            <v>661</v>
          </cell>
          <cell r="AJ1970">
            <v>661</v>
          </cell>
          <cell r="AK1970">
            <v>0</v>
          </cell>
          <cell r="AM1970" t="str">
            <v>ALI_28_SEG_13</v>
          </cell>
          <cell r="AN1970" t="str">
            <v>ALI_28_SEG_13_VAL_5542881.6</v>
          </cell>
          <cell r="AO1970">
            <v>3</v>
          </cell>
          <cell r="AP1970">
            <v>5542881.5999999996</v>
          </cell>
          <cell r="AQ1970" t="b">
            <v>1</v>
          </cell>
          <cell r="AR1970" t="str">
            <v>Empate</v>
          </cell>
          <cell r="AS1970" t="str">
            <v>x</v>
          </cell>
          <cell r="AT1970" t="str">
            <v>ALI_28_SEG_13_x</v>
          </cell>
          <cell r="AU1970">
            <v>1</v>
          </cell>
          <cell r="AV1970" t="str">
            <v>Cotizacion Seleccionada</v>
          </cell>
        </row>
        <row r="1971">
          <cell r="A1971" t="str">
            <v>ALI_28_SEG_14</v>
          </cell>
          <cell r="B1971" t="str">
            <v>5to_Evento_973_V2_UT_Mana_17515422.xlsm</v>
          </cell>
          <cell r="C1971">
            <v>28</v>
          </cell>
          <cell r="D1971">
            <v>2095</v>
          </cell>
          <cell r="E1971" t="str">
            <v>Ut Mana 2020</v>
          </cell>
          <cell r="F1971">
            <v>562</v>
          </cell>
          <cell r="G1971" t="str">
            <v>CEREAL EMPACADO</v>
          </cell>
          <cell r="H1971" t="str">
            <v>28 : Galletas Con Chips De Chocolate/ Galleta Chocochips (Paquete minimo con 6 unidades).</v>
          </cell>
          <cell r="I1971">
            <v>14</v>
          </cell>
          <cell r="J1971" t="str">
            <v>Sitio 1 : CARRERA 127#22G-18 INT 4 - Sitio 2 : SIBERIA KM 7.5 CELTA, LOTE 159 - Sitio 3 : CARRERA 68B #10A-18 - Sitio 4 : CALLE 24F#101B-15 - Sitio 5 : CARRERA 65B#10A-87 - Sitio 6 : AUTO MEDE KM 1,5 P INDUS FLORIDA BOD 23 - Sitio 7 : CARRERA 71 A BIS # 63D-38 -</v>
          </cell>
          <cell r="K1971">
            <v>44835</v>
          </cell>
          <cell r="L1971">
            <v>3135</v>
          </cell>
          <cell r="M1971">
            <v>3822</v>
          </cell>
          <cell r="N1971">
            <v>3431</v>
          </cell>
          <cell r="O1971">
            <v>0</v>
          </cell>
          <cell r="P1971">
            <v>661</v>
          </cell>
          <cell r="Q1971">
            <v>0.2</v>
          </cell>
          <cell r="R1971">
            <v>528.79999999999995</v>
          </cell>
          <cell r="S1971">
            <v>661</v>
          </cell>
          <cell r="T1971">
            <v>0.2</v>
          </cell>
          <cell r="U1971">
            <v>528.79999999999995</v>
          </cell>
          <cell r="V1971">
            <v>661</v>
          </cell>
          <cell r="W1971">
            <v>0.2</v>
          </cell>
          <cell r="X1971">
            <v>528.79999999999995</v>
          </cell>
          <cell r="Y1971">
            <v>0</v>
          </cell>
          <cell r="AA1971">
            <v>0</v>
          </cell>
          <cell r="AB1971">
            <v>5493174.3999999994</v>
          </cell>
          <cell r="AC1971" t="str">
            <v>Registro Valido</v>
          </cell>
          <cell r="AD1971">
            <v>661</v>
          </cell>
          <cell r="AE1971">
            <v>661</v>
          </cell>
          <cell r="AF1971">
            <v>661</v>
          </cell>
          <cell r="AG1971">
            <v>0</v>
          </cell>
          <cell r="AH1971">
            <v>661</v>
          </cell>
          <cell r="AI1971">
            <v>661</v>
          </cell>
          <cell r="AJ1971">
            <v>661</v>
          </cell>
          <cell r="AK1971">
            <v>0</v>
          </cell>
          <cell r="AM1971" t="str">
            <v>ALI_28_SEG_14</v>
          </cell>
          <cell r="AN1971" t="str">
            <v>ALI_28_SEG_14_VAL_5493174.4</v>
          </cell>
          <cell r="AO1971">
            <v>3</v>
          </cell>
          <cell r="AP1971">
            <v>5493174.3999999994</v>
          </cell>
          <cell r="AQ1971" t="b">
            <v>1</v>
          </cell>
          <cell r="AR1971" t="str">
            <v>Empate</v>
          </cell>
          <cell r="AS1971" t="str">
            <v>x</v>
          </cell>
          <cell r="AT1971" t="str">
            <v>ALI_28_SEG_14_x</v>
          </cell>
          <cell r="AU1971">
            <v>1</v>
          </cell>
          <cell r="AV1971" t="str">
            <v>Cotizacion Seleccionada</v>
          </cell>
        </row>
        <row r="1972">
          <cell r="A1972" t="str">
            <v>ALI_28_SEG_15</v>
          </cell>
          <cell r="B1972" t="str">
            <v>5to_Evento_973_V2_UT_Mana_17515422.xlsm</v>
          </cell>
          <cell r="C1972">
            <v>28</v>
          </cell>
          <cell r="D1972">
            <v>2095</v>
          </cell>
          <cell r="E1972" t="str">
            <v>Ut Mana 2020</v>
          </cell>
          <cell r="F1972">
            <v>563</v>
          </cell>
          <cell r="G1972" t="str">
            <v>CEREAL EMPACADO</v>
          </cell>
          <cell r="H1972" t="str">
            <v>28 : Galletas Con Chips De Chocolate/ Galleta Chocochips (Paquete minimo con 6 unidades).</v>
          </cell>
          <cell r="I1972">
            <v>15</v>
          </cell>
          <cell r="J1972" t="str">
            <v>Sitio 1 : CARRERA 127#22G-18 INT 4 - Sitio 2 : SIBERIA KM 7.5 CELTA, LOTE 159 - Sitio 3 : CARRERA 68B #10A-18 - Sitio 4 : CALLE 24F#101B-15 - Sitio 5 : CARRERA 65B#10A-87 - Sitio 6 : AUTO MEDE KM 1,5 P INDUS FLORIDA BOD 23 - Sitio 7 : CARRERA 71 A BIS # 63D-38 -</v>
          </cell>
          <cell r="K1972">
            <v>44835</v>
          </cell>
          <cell r="L1972">
            <v>2968</v>
          </cell>
          <cell r="M1972">
            <v>3615</v>
          </cell>
          <cell r="N1972">
            <v>3246</v>
          </cell>
          <cell r="O1972">
            <v>0</v>
          </cell>
          <cell r="P1972">
            <v>661</v>
          </cell>
          <cell r="Q1972">
            <v>0.2</v>
          </cell>
          <cell r="R1972">
            <v>528.79999999999995</v>
          </cell>
          <cell r="S1972">
            <v>661</v>
          </cell>
          <cell r="T1972">
            <v>0.2</v>
          </cell>
          <cell r="U1972">
            <v>528.79999999999995</v>
          </cell>
          <cell r="V1972">
            <v>661</v>
          </cell>
          <cell r="W1972">
            <v>0.2</v>
          </cell>
          <cell r="X1972">
            <v>528.79999999999995</v>
          </cell>
          <cell r="Y1972">
            <v>0</v>
          </cell>
          <cell r="AA1972">
            <v>0</v>
          </cell>
          <cell r="AB1972">
            <v>5197575.1999999993</v>
          </cell>
          <cell r="AC1972" t="str">
            <v>Registro Valido</v>
          </cell>
          <cell r="AD1972">
            <v>661</v>
          </cell>
          <cell r="AE1972">
            <v>661</v>
          </cell>
          <cell r="AF1972">
            <v>661</v>
          </cell>
          <cell r="AG1972">
            <v>0</v>
          </cell>
          <cell r="AH1972">
            <v>661</v>
          </cell>
          <cell r="AI1972">
            <v>661</v>
          </cell>
          <cell r="AJ1972">
            <v>661</v>
          </cell>
          <cell r="AK1972">
            <v>0</v>
          </cell>
          <cell r="AM1972" t="str">
            <v>ALI_28_SEG_15</v>
          </cell>
          <cell r="AN1972" t="str">
            <v>ALI_28_SEG_15_VAL_5197575.2</v>
          </cell>
          <cell r="AO1972">
            <v>3</v>
          </cell>
          <cell r="AP1972">
            <v>5197575.1999999993</v>
          </cell>
          <cell r="AQ1972" t="b">
            <v>1</v>
          </cell>
          <cell r="AR1972" t="str">
            <v>Empate</v>
          </cell>
          <cell r="AS1972" t="str">
            <v>x</v>
          </cell>
          <cell r="AT1972" t="str">
            <v>ALI_28_SEG_15_x</v>
          </cell>
          <cell r="AU1972">
            <v>1</v>
          </cell>
          <cell r="AV1972" t="str">
            <v>Cotizacion Seleccionada</v>
          </cell>
        </row>
        <row r="1973">
          <cell r="A1973" t="b">
            <v>0</v>
          </cell>
          <cell r="B1973" t="str">
            <v>5to_Evento_973_V2_UT_Mana_17515422.xlsm</v>
          </cell>
          <cell r="C1973">
            <v>61</v>
          </cell>
          <cell r="D1973">
            <v>2095</v>
          </cell>
          <cell r="E1973" t="str">
            <v>Ut Mana 2020</v>
          </cell>
          <cell r="F1973">
            <v>564</v>
          </cell>
          <cell r="G1973" t="str">
            <v>CEREAL EMPACADO</v>
          </cell>
          <cell r="H1973" t="str">
            <v>61 : Ponqué cubierto con chocolate.</v>
          </cell>
          <cell r="I1973">
            <v>1</v>
          </cell>
          <cell r="J1973" t="str">
            <v>Sitio 1 : CARRERA 127#22G-18 INT 4 - Sitio 2 : SIBERIA KM 7.5 CELTA, LOTE 159 - Sitio 3 : CARRERA 68B #10A-18 - Sitio 4 : CALLE 24F#101B-15 - Sitio 5 : CARRERA 65B#10A-87 - Sitio 6 : AUTO MEDE KM 1,5 P INDUS FLORIDA BOD 23 - Sitio 7 : CARRERA 71 A BIS # 63D-38 -</v>
          </cell>
          <cell r="K1973">
            <v>44835</v>
          </cell>
          <cell r="L1973">
            <v>3097</v>
          </cell>
          <cell r="M1973">
            <v>3943</v>
          </cell>
          <cell r="N1973">
            <v>1862</v>
          </cell>
          <cell r="O1973">
            <v>0</v>
          </cell>
          <cell r="P1973">
            <v>398</v>
          </cell>
          <cell r="Q1973">
            <v>0</v>
          </cell>
          <cell r="R1973">
            <v>398</v>
          </cell>
          <cell r="S1973">
            <v>793</v>
          </cell>
          <cell r="T1973">
            <v>0</v>
          </cell>
          <cell r="U1973">
            <v>793</v>
          </cell>
          <cell r="V1973">
            <v>1190</v>
          </cell>
          <cell r="W1973">
            <v>0</v>
          </cell>
          <cell r="X1973">
            <v>1190</v>
          </cell>
          <cell r="Y1973">
            <v>0</v>
          </cell>
          <cell r="AA1973">
            <v>0</v>
          </cell>
          <cell r="AB1973">
            <v>6575185</v>
          </cell>
          <cell r="AC1973" t="str">
            <v>Registro Valido</v>
          </cell>
          <cell r="AD1973">
            <v>398</v>
          </cell>
          <cell r="AE1973">
            <v>793</v>
          </cell>
          <cell r="AF1973">
            <v>1190</v>
          </cell>
          <cell r="AG1973">
            <v>0</v>
          </cell>
          <cell r="AH1973">
            <v>396</v>
          </cell>
          <cell r="AI1973">
            <v>789</v>
          </cell>
          <cell r="AJ1973">
            <v>1183</v>
          </cell>
          <cell r="AK1973">
            <v>0</v>
          </cell>
          <cell r="AM1973" t="str">
            <v>ALI_61_SEG_1</v>
          </cell>
          <cell r="AN1973" t="str">
            <v>ALI_61_SEG_1_VAL_6575185</v>
          </cell>
          <cell r="AO1973">
            <v>4</v>
          </cell>
          <cell r="AP1973">
            <v>5232148</v>
          </cell>
          <cell r="AQ1973" t="b">
            <v>0</v>
          </cell>
          <cell r="AR1973" t="str">
            <v/>
          </cell>
          <cell r="AS1973" t="str">
            <v/>
          </cell>
          <cell r="AT1973" t="str">
            <v>ALI_61_SEG_1_</v>
          </cell>
          <cell r="AU1973">
            <v>1</v>
          </cell>
          <cell r="AV1973" t="str">
            <v>No Seleccionada</v>
          </cell>
        </row>
        <row r="1974">
          <cell r="A1974" t="b">
            <v>0</v>
          </cell>
          <cell r="B1974" t="str">
            <v>5to_Evento_973_V2_UT_Mana_17515422.xlsm</v>
          </cell>
          <cell r="C1974">
            <v>61</v>
          </cell>
          <cell r="D1974">
            <v>2095</v>
          </cell>
          <cell r="E1974" t="str">
            <v>Ut Mana 2020</v>
          </cell>
          <cell r="F1974">
            <v>565</v>
          </cell>
          <cell r="G1974" t="str">
            <v>CEREAL EMPACADO</v>
          </cell>
          <cell r="H1974" t="str">
            <v>61 : Ponqué cubierto con chocolate.</v>
          </cell>
          <cell r="I1974">
            <v>2</v>
          </cell>
          <cell r="J1974" t="str">
            <v>Sitio 1 : CARRERA 127#22G-18 INT 4 - Sitio 2 : SIBERIA KM 7.5 CELTA, LOTE 159 - Sitio 3 : CARRERA 68B #10A-18 - Sitio 4 : CALLE 24F#101B-15 - Sitio 5 : CARRERA 65B#10A-87 - Sitio 6 : AUTO MEDE KM 1,5 P INDUS FLORIDA BOD 23 - Sitio 7 : CARRERA 71 A BIS # 63D-38 -</v>
          </cell>
          <cell r="K1974">
            <v>44835</v>
          </cell>
          <cell r="L1974">
            <v>3169</v>
          </cell>
          <cell r="M1974">
            <v>4033</v>
          </cell>
          <cell r="N1974">
            <v>1904</v>
          </cell>
          <cell r="O1974">
            <v>0</v>
          </cell>
          <cell r="P1974">
            <v>398</v>
          </cell>
          <cell r="Q1974">
            <v>0</v>
          </cell>
          <cell r="R1974">
            <v>398</v>
          </cell>
          <cell r="S1974">
            <v>793</v>
          </cell>
          <cell r="T1974">
            <v>0</v>
          </cell>
          <cell r="U1974">
            <v>793</v>
          </cell>
          <cell r="V1974">
            <v>1190</v>
          </cell>
          <cell r="W1974">
            <v>0</v>
          </cell>
          <cell r="X1974">
            <v>1190</v>
          </cell>
          <cell r="Y1974">
            <v>0</v>
          </cell>
          <cell r="AA1974">
            <v>0</v>
          </cell>
          <cell r="AB1974">
            <v>6725191</v>
          </cell>
          <cell r="AC1974" t="str">
            <v>Registro Valido</v>
          </cell>
          <cell r="AD1974">
            <v>398</v>
          </cell>
          <cell r="AE1974">
            <v>793</v>
          </cell>
          <cell r="AF1974">
            <v>1190</v>
          </cell>
          <cell r="AG1974">
            <v>0</v>
          </cell>
          <cell r="AH1974">
            <v>396</v>
          </cell>
          <cell r="AI1974">
            <v>789</v>
          </cell>
          <cell r="AJ1974">
            <v>1183</v>
          </cell>
          <cell r="AK1974">
            <v>0</v>
          </cell>
          <cell r="AM1974" t="str">
            <v>ALI_61_SEG_2</v>
          </cell>
          <cell r="AN1974" t="str">
            <v>ALI_61_SEG_2_VAL_6725191</v>
          </cell>
          <cell r="AO1974">
            <v>4</v>
          </cell>
          <cell r="AP1974">
            <v>5351514.4000000004</v>
          </cell>
          <cell r="AQ1974" t="b">
            <v>0</v>
          </cell>
          <cell r="AR1974" t="str">
            <v/>
          </cell>
          <cell r="AS1974" t="str">
            <v/>
          </cell>
          <cell r="AT1974" t="str">
            <v>ALI_61_SEG_2_</v>
          </cell>
          <cell r="AU1974">
            <v>1</v>
          </cell>
          <cell r="AV1974" t="str">
            <v>No Seleccionada</v>
          </cell>
        </row>
        <row r="1975">
          <cell r="A1975" t="b">
            <v>0</v>
          </cell>
          <cell r="B1975" t="str">
            <v>5to_Evento_973_V2_UT_Mana_17515422.xlsm</v>
          </cell>
          <cell r="C1975">
            <v>61</v>
          </cell>
          <cell r="D1975">
            <v>2095</v>
          </cell>
          <cell r="E1975" t="str">
            <v>Ut Mana 2020</v>
          </cell>
          <cell r="F1975">
            <v>566</v>
          </cell>
          <cell r="G1975" t="str">
            <v>CEREAL EMPACADO</v>
          </cell>
          <cell r="H1975" t="str">
            <v>61 : Ponqué cubierto con chocolate.</v>
          </cell>
          <cell r="I1975">
            <v>3</v>
          </cell>
          <cell r="J1975" t="str">
            <v>Sitio 1 : CARRERA 127#22G-18 INT 4 - Sitio 2 : SIBERIA KM 7.5 CELTA, LOTE 159 - Sitio 3 : CARRERA 68B #10A-18 - Sitio 4 : CALLE 24F#101B-15 - Sitio 5 : CARRERA 65B#10A-87 - Sitio 6 : AUTO MEDE KM 1,5 P INDUS FLORIDA BOD 23 - Sitio 7 : CARRERA 71 A BIS # 63D-38 -</v>
          </cell>
          <cell r="K1975">
            <v>44835</v>
          </cell>
          <cell r="L1975">
            <v>3148</v>
          </cell>
          <cell r="M1975">
            <v>4007</v>
          </cell>
          <cell r="N1975">
            <v>1893</v>
          </cell>
          <cell r="O1975">
            <v>0</v>
          </cell>
          <cell r="P1975">
            <v>398</v>
          </cell>
          <cell r="Q1975">
            <v>0</v>
          </cell>
          <cell r="R1975">
            <v>398</v>
          </cell>
          <cell r="S1975">
            <v>793</v>
          </cell>
          <cell r="T1975">
            <v>0</v>
          </cell>
          <cell r="U1975">
            <v>793</v>
          </cell>
          <cell r="V1975">
            <v>1190</v>
          </cell>
          <cell r="W1975">
            <v>0</v>
          </cell>
          <cell r="X1975">
            <v>1190</v>
          </cell>
          <cell r="Y1975">
            <v>0</v>
          </cell>
          <cell r="AA1975">
            <v>0</v>
          </cell>
          <cell r="AB1975">
            <v>6683125</v>
          </cell>
          <cell r="AC1975" t="str">
            <v>Registro Valido</v>
          </cell>
          <cell r="AD1975">
            <v>398</v>
          </cell>
          <cell r="AE1975">
            <v>793</v>
          </cell>
          <cell r="AF1975">
            <v>1190</v>
          </cell>
          <cell r="AG1975">
            <v>0</v>
          </cell>
          <cell r="AH1975">
            <v>396</v>
          </cell>
          <cell r="AI1975">
            <v>789</v>
          </cell>
          <cell r="AJ1975">
            <v>1183</v>
          </cell>
          <cell r="AK1975">
            <v>0</v>
          </cell>
          <cell r="AM1975" t="str">
            <v>ALI_61_SEG_3</v>
          </cell>
          <cell r="AN1975" t="str">
            <v>ALI_61_SEG_3_VAL_6683125</v>
          </cell>
          <cell r="AO1975">
            <v>4</v>
          </cell>
          <cell r="AP1975">
            <v>5318040</v>
          </cell>
          <cell r="AQ1975" t="b">
            <v>0</v>
          </cell>
          <cell r="AR1975" t="str">
            <v/>
          </cell>
          <cell r="AS1975" t="str">
            <v/>
          </cell>
          <cell r="AT1975" t="str">
            <v>ALI_61_SEG_3_</v>
          </cell>
          <cell r="AU1975">
            <v>1</v>
          </cell>
          <cell r="AV1975" t="str">
            <v>No Seleccionada</v>
          </cell>
        </row>
        <row r="1976">
          <cell r="A1976" t="b">
            <v>0</v>
          </cell>
          <cell r="B1976" t="str">
            <v>5to_Evento_973_V2_UT_Mana_17515422.xlsm</v>
          </cell>
          <cell r="C1976">
            <v>61</v>
          </cell>
          <cell r="D1976">
            <v>2095</v>
          </cell>
          <cell r="E1976" t="str">
            <v>Ut Mana 2020</v>
          </cell>
          <cell r="F1976">
            <v>567</v>
          </cell>
          <cell r="G1976" t="str">
            <v>CEREAL EMPACADO</v>
          </cell>
          <cell r="H1976" t="str">
            <v>61 : Ponqué cubierto con chocolate.</v>
          </cell>
          <cell r="I1976">
            <v>4</v>
          </cell>
          <cell r="J1976" t="str">
            <v>Sitio 1 : CARRERA 127#22G-18 INT 4 - Sitio 2 : SIBERIA KM 7.5 CELTA, LOTE 159 - Sitio 3 : CARRERA 68B #10A-18 - Sitio 4 : CALLE 24F#101B-15 - Sitio 5 : CARRERA 65B#10A-87 - Sitio 6 : AUTO MEDE KM 1,5 P INDUS FLORIDA BOD 23 - Sitio 7 : CARRERA 71 A BIS # 63D-38 -</v>
          </cell>
          <cell r="K1976">
            <v>44835</v>
          </cell>
          <cell r="L1976">
            <v>3354</v>
          </cell>
          <cell r="M1976">
            <v>4269</v>
          </cell>
          <cell r="N1976">
            <v>2016</v>
          </cell>
          <cell r="O1976">
            <v>0</v>
          </cell>
          <cell r="P1976">
            <v>398</v>
          </cell>
          <cell r="Q1976">
            <v>0</v>
          </cell>
          <cell r="R1976">
            <v>398</v>
          </cell>
          <cell r="S1976">
            <v>793</v>
          </cell>
          <cell r="T1976">
            <v>0</v>
          </cell>
          <cell r="U1976">
            <v>793</v>
          </cell>
          <cell r="V1976">
            <v>1190</v>
          </cell>
          <cell r="W1976">
            <v>0</v>
          </cell>
          <cell r="X1976">
            <v>1190</v>
          </cell>
          <cell r="Y1976">
            <v>0</v>
          </cell>
          <cell r="AA1976">
            <v>0</v>
          </cell>
          <cell r="AB1976">
            <v>7119249</v>
          </cell>
          <cell r="AC1976" t="str">
            <v>Registro Valido</v>
          </cell>
          <cell r="AD1976">
            <v>398</v>
          </cell>
          <cell r="AE1976">
            <v>793</v>
          </cell>
          <cell r="AF1976">
            <v>1190</v>
          </cell>
          <cell r="AG1976">
            <v>0</v>
          </cell>
          <cell r="AH1976">
            <v>396</v>
          </cell>
          <cell r="AI1976">
            <v>789</v>
          </cell>
          <cell r="AJ1976">
            <v>1183</v>
          </cell>
          <cell r="AK1976">
            <v>0</v>
          </cell>
          <cell r="AM1976" t="str">
            <v>ALI_61_SEG_4</v>
          </cell>
          <cell r="AN1976" t="str">
            <v>ALI_61_SEG_4_VAL_7119249</v>
          </cell>
          <cell r="AO1976">
            <v>4</v>
          </cell>
          <cell r="AP1976">
            <v>5665082.4000000004</v>
          </cell>
          <cell r="AQ1976" t="b">
            <v>0</v>
          </cell>
          <cell r="AR1976" t="str">
            <v/>
          </cell>
          <cell r="AS1976" t="str">
            <v/>
          </cell>
          <cell r="AT1976" t="str">
            <v>ALI_61_SEG_4_</v>
          </cell>
          <cell r="AU1976">
            <v>1</v>
          </cell>
          <cell r="AV1976" t="str">
            <v>No Seleccionada</v>
          </cell>
        </row>
        <row r="1977">
          <cell r="A1977" t="b">
            <v>0</v>
          </cell>
          <cell r="B1977" t="str">
            <v>5to_Evento_973_V2_UT_Mana_17515422.xlsm</v>
          </cell>
          <cell r="C1977">
            <v>61</v>
          </cell>
          <cell r="D1977">
            <v>2095</v>
          </cell>
          <cell r="E1977" t="str">
            <v>Ut Mana 2020</v>
          </cell>
          <cell r="F1977">
            <v>568</v>
          </cell>
          <cell r="G1977" t="str">
            <v>CEREAL EMPACADO</v>
          </cell>
          <cell r="H1977" t="str">
            <v>61 : Ponqué cubierto con chocolate.</v>
          </cell>
          <cell r="I1977">
            <v>5</v>
          </cell>
          <cell r="J1977" t="str">
            <v>Sitio 1 : CARRERA 127#22G-18 INT 4 - Sitio 2 : SIBERIA KM 7.5 CELTA, LOTE 159 - Sitio 3 : CARRERA 68B #10A-18 - Sitio 4 : CALLE 24F#101B-15 - Sitio 5 : CARRERA 65B#10A-87 - Sitio 6 : AUTO MEDE KM 1,5 P INDUS FLORIDA BOD 23 - Sitio 7 : CARRERA 71 A BIS # 63D-38 -</v>
          </cell>
          <cell r="K1977">
            <v>44835</v>
          </cell>
          <cell r="L1977">
            <v>3119</v>
          </cell>
          <cell r="M1977">
            <v>3969</v>
          </cell>
          <cell r="N1977">
            <v>1874</v>
          </cell>
          <cell r="O1977">
            <v>0</v>
          </cell>
          <cell r="P1977">
            <v>398</v>
          </cell>
          <cell r="Q1977">
            <v>0</v>
          </cell>
          <cell r="R1977">
            <v>398</v>
          </cell>
          <cell r="S1977">
            <v>793</v>
          </cell>
          <cell r="T1977">
            <v>0</v>
          </cell>
          <cell r="U1977">
            <v>793</v>
          </cell>
          <cell r="V1977">
            <v>1190</v>
          </cell>
          <cell r="W1977">
            <v>0</v>
          </cell>
          <cell r="X1977">
            <v>1190</v>
          </cell>
          <cell r="Y1977">
            <v>0</v>
          </cell>
          <cell r="AA1977">
            <v>0</v>
          </cell>
          <cell r="AB1977">
            <v>6618839</v>
          </cell>
          <cell r="AC1977" t="str">
            <v>Registro Valido</v>
          </cell>
          <cell r="AD1977">
            <v>398</v>
          </cell>
          <cell r="AE1977">
            <v>793</v>
          </cell>
          <cell r="AF1977">
            <v>1190</v>
          </cell>
          <cell r="AG1977">
            <v>0</v>
          </cell>
          <cell r="AH1977">
            <v>396</v>
          </cell>
          <cell r="AI1977">
            <v>789</v>
          </cell>
          <cell r="AJ1977">
            <v>1183</v>
          </cell>
          <cell r="AK1977">
            <v>0</v>
          </cell>
          <cell r="AM1977" t="str">
            <v>ALI_61_SEG_5</v>
          </cell>
          <cell r="AN1977" t="str">
            <v>ALI_61_SEG_5_VAL_6618839</v>
          </cell>
          <cell r="AO1977">
            <v>4</v>
          </cell>
          <cell r="AP1977">
            <v>5266885.6000000006</v>
          </cell>
          <cell r="AQ1977" t="b">
            <v>0</v>
          </cell>
          <cell r="AR1977" t="str">
            <v/>
          </cell>
          <cell r="AS1977" t="str">
            <v/>
          </cell>
          <cell r="AT1977" t="str">
            <v>ALI_61_SEG_5_</v>
          </cell>
          <cell r="AU1977">
            <v>1</v>
          </cell>
          <cell r="AV1977" t="str">
            <v>No Seleccionada</v>
          </cell>
        </row>
        <row r="1978">
          <cell r="A1978" t="b">
            <v>0</v>
          </cell>
          <cell r="B1978" t="str">
            <v>5to_Evento_973_V2_UT_Mana_17515422.xlsm</v>
          </cell>
          <cell r="C1978">
            <v>61</v>
          </cell>
          <cell r="D1978">
            <v>2095</v>
          </cell>
          <cell r="E1978" t="str">
            <v>Ut Mana 2020</v>
          </cell>
          <cell r="F1978">
            <v>569</v>
          </cell>
          <cell r="G1978" t="str">
            <v>CEREAL EMPACADO</v>
          </cell>
          <cell r="H1978" t="str">
            <v>61 : Ponqué cubierto con chocolate.</v>
          </cell>
          <cell r="I1978">
            <v>6</v>
          </cell>
          <cell r="J1978" t="str">
            <v>Sitio 1 : CARRERA 127#22G-18 INT 4 - Sitio 2 : SIBERIA KM 7.5 CELTA, LOTE 159 - Sitio 3 : CARRERA 68B #10A-18 - Sitio 4 : CALLE 24F#101B-15 - Sitio 5 : CARRERA 65B#10A-87 - Sitio 6 : AUTO MEDE KM 1,5 P INDUS FLORIDA BOD 23 - Sitio 7 : CARRERA 71 A BIS # 63D-38 -</v>
          </cell>
          <cell r="K1978">
            <v>44835</v>
          </cell>
          <cell r="L1978">
            <v>3376</v>
          </cell>
          <cell r="M1978">
            <v>4297</v>
          </cell>
          <cell r="N1978">
            <v>2029</v>
          </cell>
          <cell r="O1978">
            <v>0</v>
          </cell>
          <cell r="P1978">
            <v>398</v>
          </cell>
          <cell r="Q1978">
            <v>0</v>
          </cell>
          <cell r="R1978">
            <v>398</v>
          </cell>
          <cell r="S1978">
            <v>793</v>
          </cell>
          <cell r="T1978">
            <v>0</v>
          </cell>
          <cell r="U1978">
            <v>793</v>
          </cell>
          <cell r="V1978">
            <v>1190</v>
          </cell>
          <cell r="W1978">
            <v>0</v>
          </cell>
          <cell r="X1978">
            <v>1190</v>
          </cell>
          <cell r="Y1978">
            <v>0</v>
          </cell>
          <cell r="AA1978">
            <v>0</v>
          </cell>
          <cell r="AB1978">
            <v>7165679</v>
          </cell>
          <cell r="AC1978" t="str">
            <v>Registro Valido</v>
          </cell>
          <cell r="AD1978">
            <v>398</v>
          </cell>
          <cell r="AE1978">
            <v>793</v>
          </cell>
          <cell r="AF1978">
            <v>1190</v>
          </cell>
          <cell r="AG1978">
            <v>0</v>
          </cell>
          <cell r="AH1978">
            <v>396</v>
          </cell>
          <cell r="AI1978">
            <v>789</v>
          </cell>
          <cell r="AJ1978">
            <v>1183</v>
          </cell>
          <cell r="AK1978">
            <v>0</v>
          </cell>
          <cell r="AM1978" t="str">
            <v>ALI_61_SEG_6</v>
          </cell>
          <cell r="AN1978" t="str">
            <v>ALI_61_SEG_6_VAL_7165679</v>
          </cell>
          <cell r="AO1978">
            <v>4</v>
          </cell>
          <cell r="AP1978">
            <v>5702028.7999999998</v>
          </cell>
          <cell r="AQ1978" t="b">
            <v>0</v>
          </cell>
          <cell r="AR1978" t="str">
            <v/>
          </cell>
          <cell r="AS1978" t="str">
            <v/>
          </cell>
          <cell r="AT1978" t="str">
            <v>ALI_61_SEG_6_</v>
          </cell>
          <cell r="AU1978">
            <v>1</v>
          </cell>
          <cell r="AV1978" t="str">
            <v>No Seleccionada</v>
          </cell>
        </row>
        <row r="1979">
          <cell r="A1979" t="b">
            <v>0</v>
          </cell>
          <cell r="B1979" t="str">
            <v>5to_Evento_973_V2_UT_Mana_17515422.xlsm</v>
          </cell>
          <cell r="C1979">
            <v>61</v>
          </cell>
          <cell r="D1979">
            <v>2095</v>
          </cell>
          <cell r="E1979" t="str">
            <v>Ut Mana 2020</v>
          </cell>
          <cell r="F1979">
            <v>570</v>
          </cell>
          <cell r="G1979" t="str">
            <v>CEREAL EMPACADO</v>
          </cell>
          <cell r="H1979" t="str">
            <v>61 : Ponqué cubierto con chocolate.</v>
          </cell>
          <cell r="I1979">
            <v>7</v>
          </cell>
          <cell r="J1979" t="str">
            <v>Sitio 1 : CARRERA 127#22G-18 INT 4 - Sitio 2 : SIBERIA KM 7.5 CELTA, LOTE 159 - Sitio 3 : CARRERA 68B #10A-18 - Sitio 4 : CALLE 24F#101B-15 - Sitio 5 : CARRERA 65B#10A-87 - Sitio 6 : AUTO MEDE KM 1,5 P INDUS FLORIDA BOD 23 - Sitio 7 : CARRERA 71 A BIS # 63D-38 -</v>
          </cell>
          <cell r="K1979">
            <v>44835</v>
          </cell>
          <cell r="L1979">
            <v>3447</v>
          </cell>
          <cell r="M1979">
            <v>4388</v>
          </cell>
          <cell r="N1979">
            <v>2072</v>
          </cell>
          <cell r="O1979">
            <v>0</v>
          </cell>
          <cell r="P1979">
            <v>398</v>
          </cell>
          <cell r="Q1979">
            <v>0</v>
          </cell>
          <cell r="R1979">
            <v>398</v>
          </cell>
          <cell r="S1979">
            <v>793</v>
          </cell>
          <cell r="T1979">
            <v>0</v>
          </cell>
          <cell r="U1979">
            <v>793</v>
          </cell>
          <cell r="V1979">
            <v>1190</v>
          </cell>
          <cell r="W1979">
            <v>0</v>
          </cell>
          <cell r="X1979">
            <v>1190</v>
          </cell>
          <cell r="Y1979">
            <v>0</v>
          </cell>
          <cell r="AA1979">
            <v>0</v>
          </cell>
          <cell r="AB1979">
            <v>7317270</v>
          </cell>
          <cell r="AC1979" t="str">
            <v>Registro Valido</v>
          </cell>
          <cell r="AD1979">
            <v>398</v>
          </cell>
          <cell r="AE1979">
            <v>793</v>
          </cell>
          <cell r="AF1979">
            <v>1190</v>
          </cell>
          <cell r="AG1979">
            <v>0</v>
          </cell>
          <cell r="AH1979">
            <v>396</v>
          </cell>
          <cell r="AI1979">
            <v>789</v>
          </cell>
          <cell r="AJ1979">
            <v>1183</v>
          </cell>
          <cell r="AK1979">
            <v>0</v>
          </cell>
          <cell r="AM1979" t="str">
            <v>ALI_61_SEG_7</v>
          </cell>
          <cell r="AN1979" t="str">
            <v>ALI_61_SEG_7_VAL_7317270</v>
          </cell>
          <cell r="AO1979">
            <v>4</v>
          </cell>
          <cell r="AP1979">
            <v>5822656</v>
          </cell>
          <cell r="AQ1979" t="b">
            <v>0</v>
          </cell>
          <cell r="AR1979" t="str">
            <v/>
          </cell>
          <cell r="AS1979" t="str">
            <v/>
          </cell>
          <cell r="AT1979" t="str">
            <v>ALI_61_SEG_7_</v>
          </cell>
          <cell r="AU1979">
            <v>1</v>
          </cell>
          <cell r="AV1979" t="str">
            <v>No Seleccionada</v>
          </cell>
        </row>
        <row r="1980">
          <cell r="A1980" t="b">
            <v>0</v>
          </cell>
          <cell r="B1980" t="str">
            <v>5to_Evento_973_V2_UT_Mana_17515422.xlsm</v>
          </cell>
          <cell r="C1980">
            <v>61</v>
          </cell>
          <cell r="D1980">
            <v>2095</v>
          </cell>
          <cell r="E1980" t="str">
            <v>Ut Mana 2020</v>
          </cell>
          <cell r="F1980">
            <v>571</v>
          </cell>
          <cell r="G1980" t="str">
            <v>CEREAL EMPACADO</v>
          </cell>
          <cell r="H1980" t="str">
            <v>61 : Ponqué cubierto con chocolate.</v>
          </cell>
          <cell r="I1980">
            <v>8</v>
          </cell>
          <cell r="J1980" t="str">
            <v>Sitio 1 : CARRERA 127#22G-18 INT 4 - Sitio 2 : SIBERIA KM 7.5 CELTA, LOTE 159 - Sitio 3 : CARRERA 68B #10A-18 - Sitio 4 : CALLE 24F#101B-15 - Sitio 5 : CARRERA 65B#10A-87 - Sitio 6 : AUTO MEDE KM 1,5 P INDUS FLORIDA BOD 23 - Sitio 7 : CARRERA 71 A BIS # 63D-38 -</v>
          </cell>
          <cell r="K1980">
            <v>44835</v>
          </cell>
          <cell r="L1980">
            <v>3327</v>
          </cell>
          <cell r="M1980">
            <v>4236</v>
          </cell>
          <cell r="N1980">
            <v>2000</v>
          </cell>
          <cell r="O1980">
            <v>0</v>
          </cell>
          <cell r="P1980">
            <v>398</v>
          </cell>
          <cell r="Q1980">
            <v>0</v>
          </cell>
          <cell r="R1980">
            <v>398</v>
          </cell>
          <cell r="S1980">
            <v>793</v>
          </cell>
          <cell r="T1980">
            <v>0</v>
          </cell>
          <cell r="U1980">
            <v>793</v>
          </cell>
          <cell r="V1980">
            <v>1190</v>
          </cell>
          <cell r="W1980">
            <v>0</v>
          </cell>
          <cell r="X1980">
            <v>1190</v>
          </cell>
          <cell r="Y1980">
            <v>0</v>
          </cell>
          <cell r="AA1980">
            <v>0</v>
          </cell>
          <cell r="AB1980">
            <v>7063294</v>
          </cell>
          <cell r="AC1980" t="str">
            <v>Registro Valido</v>
          </cell>
          <cell r="AD1980">
            <v>398</v>
          </cell>
          <cell r="AE1980">
            <v>793</v>
          </cell>
          <cell r="AF1980">
            <v>1190</v>
          </cell>
          <cell r="AG1980">
            <v>0</v>
          </cell>
          <cell r="AH1980">
            <v>396</v>
          </cell>
          <cell r="AI1980">
            <v>789</v>
          </cell>
          <cell r="AJ1980">
            <v>1183</v>
          </cell>
          <cell r="AK1980">
            <v>0</v>
          </cell>
          <cell r="AM1980" t="str">
            <v>ALI_61_SEG_8</v>
          </cell>
          <cell r="AN1980" t="str">
            <v>ALI_61_SEG_8_VAL_7063294</v>
          </cell>
          <cell r="AO1980">
            <v>4</v>
          </cell>
          <cell r="AP1980">
            <v>5620556.8000000007</v>
          </cell>
          <cell r="AQ1980" t="b">
            <v>0</v>
          </cell>
          <cell r="AR1980" t="str">
            <v/>
          </cell>
          <cell r="AS1980" t="str">
            <v/>
          </cell>
          <cell r="AT1980" t="str">
            <v>ALI_61_SEG_8_</v>
          </cell>
          <cell r="AU1980">
            <v>1</v>
          </cell>
          <cell r="AV1980" t="str">
            <v>No Seleccionada</v>
          </cell>
        </row>
        <row r="1981">
          <cell r="A1981" t="b">
            <v>0</v>
          </cell>
          <cell r="B1981" t="str">
            <v>5to_Evento_973_V2_UT_Mana_17515422.xlsm</v>
          </cell>
          <cell r="C1981">
            <v>61</v>
          </cell>
          <cell r="D1981">
            <v>2095</v>
          </cell>
          <cell r="E1981" t="str">
            <v>Ut Mana 2020</v>
          </cell>
          <cell r="F1981">
            <v>572</v>
          </cell>
          <cell r="G1981" t="str">
            <v>CEREAL EMPACADO</v>
          </cell>
          <cell r="H1981" t="str">
            <v>61 : Ponqué cubierto con chocolate.</v>
          </cell>
          <cell r="I1981">
            <v>9</v>
          </cell>
          <cell r="J1981" t="str">
            <v>Sitio 1 : CARRERA 127#22G-18 INT 4 - Sitio 2 : SIBERIA KM 7.5 CELTA, LOTE 159 - Sitio 3 : CARRERA 68B #10A-18 - Sitio 4 : CALLE 24F#101B-15 - Sitio 5 : CARRERA 65B#10A-87 - Sitio 6 : AUTO MEDE KM 1,5 P INDUS FLORIDA BOD 23 - Sitio 7 : CARRERA 71 A BIS # 63D-38 -</v>
          </cell>
          <cell r="K1981">
            <v>44835</v>
          </cell>
          <cell r="L1981">
            <v>3364</v>
          </cell>
          <cell r="M1981">
            <v>4280</v>
          </cell>
          <cell r="N1981">
            <v>2021</v>
          </cell>
          <cell r="O1981">
            <v>0</v>
          </cell>
          <cell r="P1981">
            <v>398</v>
          </cell>
          <cell r="Q1981">
            <v>0</v>
          </cell>
          <cell r="R1981">
            <v>398</v>
          </cell>
          <cell r="S1981">
            <v>793</v>
          </cell>
          <cell r="T1981">
            <v>0</v>
          </cell>
          <cell r="U1981">
            <v>793</v>
          </cell>
          <cell r="V1981">
            <v>1190</v>
          </cell>
          <cell r="W1981">
            <v>0</v>
          </cell>
          <cell r="X1981">
            <v>1190</v>
          </cell>
          <cell r="Y1981">
            <v>0</v>
          </cell>
          <cell r="AA1981">
            <v>0</v>
          </cell>
          <cell r="AB1981">
            <v>7137902</v>
          </cell>
          <cell r="AC1981" t="str">
            <v>Registro Valido</v>
          </cell>
          <cell r="AD1981">
            <v>398</v>
          </cell>
          <cell r="AE1981">
            <v>793</v>
          </cell>
          <cell r="AF1981">
            <v>1190</v>
          </cell>
          <cell r="AG1981">
            <v>0</v>
          </cell>
          <cell r="AH1981">
            <v>396</v>
          </cell>
          <cell r="AI1981">
            <v>789</v>
          </cell>
          <cell r="AJ1981">
            <v>1183</v>
          </cell>
          <cell r="AK1981">
            <v>0</v>
          </cell>
          <cell r="AM1981" t="str">
            <v>ALI_61_SEG_9</v>
          </cell>
          <cell r="AN1981" t="str">
            <v>ALI_61_SEG_9_VAL_7137902</v>
          </cell>
          <cell r="AO1981">
            <v>4</v>
          </cell>
          <cell r="AP1981">
            <v>5679925.5999999996</v>
          </cell>
          <cell r="AQ1981" t="b">
            <v>0</v>
          </cell>
          <cell r="AR1981" t="str">
            <v/>
          </cell>
          <cell r="AS1981" t="str">
            <v/>
          </cell>
          <cell r="AT1981" t="str">
            <v>ALI_61_SEG_9_</v>
          </cell>
          <cell r="AU1981">
            <v>1</v>
          </cell>
          <cell r="AV1981" t="str">
            <v>No Seleccionada</v>
          </cell>
        </row>
        <row r="1982">
          <cell r="A1982" t="b">
            <v>0</v>
          </cell>
          <cell r="B1982" t="str">
            <v>5to_Evento_973_V2_UT_Mana_17515422.xlsm</v>
          </cell>
          <cell r="C1982">
            <v>61</v>
          </cell>
          <cell r="D1982">
            <v>2095</v>
          </cell>
          <cell r="E1982" t="str">
            <v>Ut Mana 2020</v>
          </cell>
          <cell r="F1982">
            <v>573</v>
          </cell>
          <cell r="G1982" t="str">
            <v>CEREAL EMPACADO</v>
          </cell>
          <cell r="H1982" t="str">
            <v>61 : Ponqué cubierto con chocolate.</v>
          </cell>
          <cell r="I1982">
            <v>10</v>
          </cell>
          <cell r="J1982" t="str">
            <v>Sitio 1 : CARRERA 127#22G-18 INT 4 - Sitio 2 : SIBERIA KM 7.5 CELTA, LOTE 159 - Sitio 3 : CARRERA 68B #10A-18 - Sitio 4 : CALLE 24F#101B-15 - Sitio 5 : CARRERA 65B#10A-87 - Sitio 6 : AUTO MEDE KM 1,5 P INDUS FLORIDA BOD 23 - Sitio 7 : CARRERA 71 A BIS # 63D-38 -</v>
          </cell>
          <cell r="K1982">
            <v>44835</v>
          </cell>
          <cell r="L1982">
            <v>3367</v>
          </cell>
          <cell r="M1982">
            <v>4286</v>
          </cell>
          <cell r="N1982">
            <v>2024</v>
          </cell>
          <cell r="O1982">
            <v>0</v>
          </cell>
          <cell r="P1982">
            <v>398</v>
          </cell>
          <cell r="Q1982">
            <v>0</v>
          </cell>
          <cell r="R1982">
            <v>398</v>
          </cell>
          <cell r="S1982">
            <v>793</v>
          </cell>
          <cell r="T1982">
            <v>0</v>
          </cell>
          <cell r="U1982">
            <v>793</v>
          </cell>
          <cell r="V1982">
            <v>1190</v>
          </cell>
          <cell r="W1982">
            <v>0</v>
          </cell>
          <cell r="X1982">
            <v>1190</v>
          </cell>
          <cell r="Y1982">
            <v>0</v>
          </cell>
          <cell r="AA1982">
            <v>0</v>
          </cell>
          <cell r="AB1982">
            <v>7147424</v>
          </cell>
          <cell r="AC1982" t="str">
            <v>Registro Valido</v>
          </cell>
          <cell r="AD1982">
            <v>398</v>
          </cell>
          <cell r="AE1982">
            <v>793</v>
          </cell>
          <cell r="AF1982">
            <v>1190</v>
          </cell>
          <cell r="AG1982">
            <v>0</v>
          </cell>
          <cell r="AH1982">
            <v>396</v>
          </cell>
          <cell r="AI1982">
            <v>789</v>
          </cell>
          <cell r="AJ1982">
            <v>1183</v>
          </cell>
          <cell r="AK1982">
            <v>0</v>
          </cell>
          <cell r="AM1982" t="str">
            <v>ALI_61_SEG_10</v>
          </cell>
          <cell r="AN1982" t="str">
            <v>ALI_61_SEG_10_VAL_7147424</v>
          </cell>
          <cell r="AO1982">
            <v>4</v>
          </cell>
          <cell r="AP1982">
            <v>5687502.4000000004</v>
          </cell>
          <cell r="AQ1982" t="b">
            <v>0</v>
          </cell>
          <cell r="AR1982" t="str">
            <v/>
          </cell>
          <cell r="AS1982" t="str">
            <v/>
          </cell>
          <cell r="AT1982" t="str">
            <v>ALI_61_SEG_10_</v>
          </cell>
          <cell r="AU1982">
            <v>1</v>
          </cell>
          <cell r="AV1982" t="str">
            <v>No Seleccionada</v>
          </cell>
        </row>
        <row r="1983">
          <cell r="A1983" t="b">
            <v>0</v>
          </cell>
          <cell r="B1983" t="str">
            <v>5to_Evento_973_V2_UT_Mana_17515422.xlsm</v>
          </cell>
          <cell r="C1983">
            <v>61</v>
          </cell>
          <cell r="D1983">
            <v>2095</v>
          </cell>
          <cell r="E1983" t="str">
            <v>Ut Mana 2020</v>
          </cell>
          <cell r="F1983">
            <v>574</v>
          </cell>
          <cell r="G1983" t="str">
            <v>CEREAL EMPACADO</v>
          </cell>
          <cell r="H1983" t="str">
            <v>61 : Ponqué cubierto con chocolate.</v>
          </cell>
          <cell r="I1983">
            <v>11</v>
          </cell>
          <cell r="J1983" t="str">
            <v>Sitio 1 : CARRERA 127#22G-18 INT 4 - Sitio 2 : SIBERIA KM 7.5 CELTA, LOTE 159 - Sitio 3 : CARRERA 68B #10A-18 - Sitio 4 : CALLE 24F#101B-15 - Sitio 5 : CARRERA 65B#10A-87 - Sitio 6 : AUTO MEDE KM 1,5 P INDUS FLORIDA BOD 23 - Sitio 7 : CARRERA 71 A BIS # 63D-38 -</v>
          </cell>
          <cell r="K1983">
            <v>44835</v>
          </cell>
          <cell r="L1983">
            <v>3315</v>
          </cell>
          <cell r="M1983">
            <v>4221</v>
          </cell>
          <cell r="N1983">
            <v>1993</v>
          </cell>
          <cell r="O1983">
            <v>0</v>
          </cell>
          <cell r="P1983">
            <v>398</v>
          </cell>
          <cell r="Q1983">
            <v>0</v>
          </cell>
          <cell r="R1983">
            <v>398</v>
          </cell>
          <cell r="S1983">
            <v>793</v>
          </cell>
          <cell r="T1983">
            <v>0</v>
          </cell>
          <cell r="U1983">
            <v>793</v>
          </cell>
          <cell r="V1983">
            <v>1190</v>
          </cell>
          <cell r="W1983">
            <v>0</v>
          </cell>
          <cell r="X1983">
            <v>1190</v>
          </cell>
          <cell r="Y1983">
            <v>0</v>
          </cell>
          <cell r="AA1983">
            <v>0</v>
          </cell>
          <cell r="AB1983">
            <v>7038293</v>
          </cell>
          <cell r="AC1983" t="str">
            <v>Registro Valido</v>
          </cell>
          <cell r="AD1983">
            <v>398</v>
          </cell>
          <cell r="AE1983">
            <v>793</v>
          </cell>
          <cell r="AF1983">
            <v>1190</v>
          </cell>
          <cell r="AG1983">
            <v>0</v>
          </cell>
          <cell r="AH1983">
            <v>396</v>
          </cell>
          <cell r="AI1983">
            <v>789</v>
          </cell>
          <cell r="AJ1983">
            <v>1183</v>
          </cell>
          <cell r="AK1983">
            <v>0</v>
          </cell>
          <cell r="AM1983" t="str">
            <v>ALI_61_SEG_11</v>
          </cell>
          <cell r="AN1983" t="str">
            <v>ALI_61_SEG_11_VAL_7038293</v>
          </cell>
          <cell r="AO1983">
            <v>4</v>
          </cell>
          <cell r="AP1983">
            <v>5600662.4000000004</v>
          </cell>
          <cell r="AQ1983" t="b">
            <v>0</v>
          </cell>
          <cell r="AR1983" t="str">
            <v/>
          </cell>
          <cell r="AS1983" t="str">
            <v/>
          </cell>
          <cell r="AT1983" t="str">
            <v>ALI_61_SEG_11_</v>
          </cell>
          <cell r="AU1983">
            <v>1</v>
          </cell>
          <cell r="AV1983" t="str">
            <v>No Seleccionada</v>
          </cell>
        </row>
        <row r="1984">
          <cell r="A1984" t="b">
            <v>0</v>
          </cell>
          <cell r="B1984" t="str">
            <v>5to_Evento_973_V2_UT_Mana_17515422.xlsm</v>
          </cell>
          <cell r="C1984">
            <v>61</v>
          </cell>
          <cell r="D1984">
            <v>2095</v>
          </cell>
          <cell r="E1984" t="str">
            <v>Ut Mana 2020</v>
          </cell>
          <cell r="F1984">
            <v>575</v>
          </cell>
          <cell r="G1984" t="str">
            <v>CEREAL EMPACADO</v>
          </cell>
          <cell r="H1984" t="str">
            <v>61 : Ponqué cubierto con chocolate.</v>
          </cell>
          <cell r="I1984">
            <v>12</v>
          </cell>
          <cell r="J1984" t="str">
            <v>Sitio 1 : CARRERA 127#22G-18 INT 4 - Sitio 2 : SIBERIA KM 7.5 CELTA, LOTE 159 - Sitio 3 : CARRERA 68B #10A-18 - Sitio 4 : CALLE 24F#101B-15 - Sitio 5 : CARRERA 65B#10A-87 - Sitio 6 : AUTO MEDE KM 1,5 P INDUS FLORIDA BOD 23 - Sitio 7 : CARRERA 71 A BIS # 63D-38 -</v>
          </cell>
          <cell r="K1984">
            <v>44835</v>
          </cell>
          <cell r="L1984">
            <v>3008</v>
          </cell>
          <cell r="M1984">
            <v>3830</v>
          </cell>
          <cell r="N1984">
            <v>1808</v>
          </cell>
          <cell r="O1984">
            <v>0</v>
          </cell>
          <cell r="P1984">
            <v>398</v>
          </cell>
          <cell r="Q1984">
            <v>0</v>
          </cell>
          <cell r="R1984">
            <v>398</v>
          </cell>
          <cell r="S1984">
            <v>793</v>
          </cell>
          <cell r="T1984">
            <v>0</v>
          </cell>
          <cell r="U1984">
            <v>793</v>
          </cell>
          <cell r="V1984">
            <v>1190</v>
          </cell>
          <cell r="W1984">
            <v>0</v>
          </cell>
          <cell r="X1984">
            <v>1190</v>
          </cell>
          <cell r="Y1984">
            <v>0</v>
          </cell>
          <cell r="AA1984">
            <v>0</v>
          </cell>
          <cell r="AB1984">
            <v>6385894</v>
          </cell>
          <cell r="AC1984" t="str">
            <v>Registro Valido</v>
          </cell>
          <cell r="AD1984">
            <v>398</v>
          </cell>
          <cell r="AE1984">
            <v>793</v>
          </cell>
          <cell r="AF1984">
            <v>1190</v>
          </cell>
          <cell r="AG1984">
            <v>0</v>
          </cell>
          <cell r="AH1984">
            <v>396</v>
          </cell>
          <cell r="AI1984">
            <v>789</v>
          </cell>
          <cell r="AJ1984">
            <v>1183</v>
          </cell>
          <cell r="AK1984">
            <v>0</v>
          </cell>
          <cell r="AM1984" t="str">
            <v>ALI_61_SEG_12</v>
          </cell>
          <cell r="AN1984" t="str">
            <v>ALI_61_SEG_12_VAL_6385894</v>
          </cell>
          <cell r="AO1984">
            <v>4</v>
          </cell>
          <cell r="AP1984">
            <v>5081521.5999999996</v>
          </cell>
          <cell r="AQ1984" t="b">
            <v>0</v>
          </cell>
          <cell r="AR1984" t="str">
            <v/>
          </cell>
          <cell r="AS1984" t="str">
            <v/>
          </cell>
          <cell r="AT1984" t="str">
            <v>ALI_61_SEG_12_</v>
          </cell>
          <cell r="AU1984">
            <v>1</v>
          </cell>
          <cell r="AV1984" t="str">
            <v>No Seleccionada</v>
          </cell>
        </row>
        <row r="1985">
          <cell r="A1985" t="b">
            <v>0</v>
          </cell>
          <cell r="B1985" t="str">
            <v>5to_Evento_973_V2_UT_Mana_17515422.xlsm</v>
          </cell>
          <cell r="C1985">
            <v>61</v>
          </cell>
          <cell r="D1985">
            <v>2095</v>
          </cell>
          <cell r="E1985" t="str">
            <v>Ut Mana 2020</v>
          </cell>
          <cell r="F1985">
            <v>576</v>
          </cell>
          <cell r="G1985" t="str">
            <v>CEREAL EMPACADO</v>
          </cell>
          <cell r="H1985" t="str">
            <v>61 : Ponqué cubierto con chocolate.</v>
          </cell>
          <cell r="I1985">
            <v>13</v>
          </cell>
          <cell r="J1985" t="str">
            <v>Sitio 1 : CARRERA 127#22G-18 INT 4 - Sitio 2 : SIBERIA KM 7.5 CELTA, LOTE 159 - Sitio 3 : CARRERA 68B #10A-18 - Sitio 4 : CALLE 24F#101B-15 - Sitio 5 : CARRERA 65B#10A-87 - Sitio 6 : AUTO MEDE KM 1,5 P INDUS FLORIDA BOD 23 - Sitio 7 : CARRERA 71 A BIS # 63D-38 -</v>
          </cell>
          <cell r="K1985">
            <v>44835</v>
          </cell>
          <cell r="L1985">
            <v>3195</v>
          </cell>
          <cell r="M1985">
            <v>4068</v>
          </cell>
          <cell r="N1985">
            <v>1920</v>
          </cell>
          <cell r="O1985">
            <v>0</v>
          </cell>
          <cell r="P1985">
            <v>398</v>
          </cell>
          <cell r="Q1985">
            <v>0</v>
          </cell>
          <cell r="R1985">
            <v>398</v>
          </cell>
          <cell r="S1985">
            <v>793</v>
          </cell>
          <cell r="T1985">
            <v>0</v>
          </cell>
          <cell r="U1985">
            <v>793</v>
          </cell>
          <cell r="V1985">
            <v>1190</v>
          </cell>
          <cell r="W1985">
            <v>0</v>
          </cell>
          <cell r="X1985">
            <v>1190</v>
          </cell>
          <cell r="Y1985">
            <v>0</v>
          </cell>
          <cell r="AA1985">
            <v>0</v>
          </cell>
          <cell r="AB1985">
            <v>6782334</v>
          </cell>
          <cell r="AC1985" t="str">
            <v>Registro Valido</v>
          </cell>
          <cell r="AD1985">
            <v>398</v>
          </cell>
          <cell r="AE1985">
            <v>793</v>
          </cell>
          <cell r="AF1985">
            <v>1190</v>
          </cell>
          <cell r="AG1985">
            <v>0</v>
          </cell>
          <cell r="AH1985">
            <v>396</v>
          </cell>
          <cell r="AI1985">
            <v>789</v>
          </cell>
          <cell r="AJ1985">
            <v>1183</v>
          </cell>
          <cell r="AK1985">
            <v>0</v>
          </cell>
          <cell r="AM1985" t="str">
            <v>ALI_61_SEG_13</v>
          </cell>
          <cell r="AN1985" t="str">
            <v>ALI_61_SEG_13_VAL_6782334</v>
          </cell>
          <cell r="AO1985">
            <v>4</v>
          </cell>
          <cell r="AP1985">
            <v>5396985.5999999996</v>
          </cell>
          <cell r="AQ1985" t="b">
            <v>0</v>
          </cell>
          <cell r="AR1985" t="str">
            <v/>
          </cell>
          <cell r="AS1985" t="str">
            <v/>
          </cell>
          <cell r="AT1985" t="str">
            <v>ALI_61_SEG_13_</v>
          </cell>
          <cell r="AU1985">
            <v>1</v>
          </cell>
          <cell r="AV1985" t="str">
            <v>No Seleccionada</v>
          </cell>
        </row>
        <row r="1986">
          <cell r="A1986" t="b">
            <v>0</v>
          </cell>
          <cell r="B1986" t="str">
            <v>5to_Evento_973_V2_UT_Mana_17515422.xlsm</v>
          </cell>
          <cell r="C1986">
            <v>61</v>
          </cell>
          <cell r="D1986">
            <v>2095</v>
          </cell>
          <cell r="E1986" t="str">
            <v>Ut Mana 2020</v>
          </cell>
          <cell r="F1986">
            <v>577</v>
          </cell>
          <cell r="G1986" t="str">
            <v>CEREAL EMPACADO</v>
          </cell>
          <cell r="H1986" t="str">
            <v>61 : Ponqué cubierto con chocolate.</v>
          </cell>
          <cell r="I1986">
            <v>14</v>
          </cell>
          <cell r="J1986" t="str">
            <v>Sitio 1 : CARRERA 127#22G-18 INT 4 - Sitio 2 : SIBERIA KM 7.5 CELTA, LOTE 159 - Sitio 3 : CARRERA 68B #10A-18 - Sitio 4 : CALLE 24F#101B-15 - Sitio 5 : CARRERA 65B#10A-87 - Sitio 6 : AUTO MEDE KM 1,5 P INDUS FLORIDA BOD 23 - Sitio 7 : CARRERA 71 A BIS # 63D-38 -</v>
          </cell>
          <cell r="K1986">
            <v>44835</v>
          </cell>
          <cell r="L1986">
            <v>3166</v>
          </cell>
          <cell r="M1986">
            <v>4031</v>
          </cell>
          <cell r="N1986">
            <v>1903</v>
          </cell>
          <cell r="O1986">
            <v>0</v>
          </cell>
          <cell r="P1986">
            <v>398</v>
          </cell>
          <cell r="Q1986">
            <v>0</v>
          </cell>
          <cell r="R1986">
            <v>398</v>
          </cell>
          <cell r="S1986">
            <v>793</v>
          </cell>
          <cell r="T1986">
            <v>0</v>
          </cell>
          <cell r="U1986">
            <v>793</v>
          </cell>
          <cell r="V1986">
            <v>1190</v>
          </cell>
          <cell r="W1986">
            <v>0</v>
          </cell>
          <cell r="X1986">
            <v>1190</v>
          </cell>
          <cell r="Y1986">
            <v>0</v>
          </cell>
          <cell r="AA1986">
            <v>0</v>
          </cell>
          <cell r="AB1986">
            <v>6721221</v>
          </cell>
          <cell r="AC1986" t="str">
            <v>Registro Valido</v>
          </cell>
          <cell r="AD1986">
            <v>398</v>
          </cell>
          <cell r="AE1986">
            <v>793</v>
          </cell>
          <cell r="AF1986">
            <v>1190</v>
          </cell>
          <cell r="AG1986">
            <v>0</v>
          </cell>
          <cell r="AH1986">
            <v>396</v>
          </cell>
          <cell r="AI1986">
            <v>789</v>
          </cell>
          <cell r="AJ1986">
            <v>1183</v>
          </cell>
          <cell r="AK1986">
            <v>0</v>
          </cell>
          <cell r="AM1986" t="str">
            <v>ALI_61_SEG_14</v>
          </cell>
          <cell r="AN1986" t="str">
            <v>ALI_61_SEG_14_VAL_6721221</v>
          </cell>
          <cell r="AO1986">
            <v>4</v>
          </cell>
          <cell r="AP1986">
            <v>5348355.2</v>
          </cell>
          <cell r="AQ1986" t="b">
            <v>0</v>
          </cell>
          <cell r="AR1986" t="str">
            <v/>
          </cell>
          <cell r="AS1986" t="str">
            <v/>
          </cell>
          <cell r="AT1986" t="str">
            <v>ALI_61_SEG_14_</v>
          </cell>
          <cell r="AU1986">
            <v>1</v>
          </cell>
          <cell r="AV1986" t="str">
            <v>No Seleccionada</v>
          </cell>
        </row>
        <row r="1987">
          <cell r="A1987" t="b">
            <v>0</v>
          </cell>
          <cell r="B1987" t="str">
            <v>5to_Evento_973_V2_UT_Mana_17515422.xlsm</v>
          </cell>
          <cell r="C1987">
            <v>61</v>
          </cell>
          <cell r="D1987">
            <v>2095</v>
          </cell>
          <cell r="E1987" t="str">
            <v>Ut Mana 2020</v>
          </cell>
          <cell r="F1987">
            <v>578</v>
          </cell>
          <cell r="G1987" t="str">
            <v>CEREAL EMPACADO</v>
          </cell>
          <cell r="H1987" t="str">
            <v>61 : Ponqué cubierto con chocolate.</v>
          </cell>
          <cell r="I1987">
            <v>15</v>
          </cell>
          <cell r="J1987" t="str">
            <v>Sitio 1 : CARRERA 127#22G-18 INT 4 - Sitio 2 : SIBERIA KM 7.5 CELTA, LOTE 159 - Sitio 3 : CARRERA 68B #10A-18 - Sitio 4 : CALLE 24F#101B-15 - Sitio 5 : CARRERA 65B#10A-87 - Sitio 6 : AUTO MEDE KM 1,5 P INDUS FLORIDA BOD 23 - Sitio 7 : CARRERA 71 A BIS # 63D-38 -</v>
          </cell>
          <cell r="K1987">
            <v>44835</v>
          </cell>
          <cell r="L1987">
            <v>2993</v>
          </cell>
          <cell r="M1987">
            <v>3813</v>
          </cell>
          <cell r="N1987">
            <v>1800</v>
          </cell>
          <cell r="O1987">
            <v>0</v>
          </cell>
          <cell r="P1987">
            <v>398</v>
          </cell>
          <cell r="Q1987">
            <v>0</v>
          </cell>
          <cell r="R1987">
            <v>398</v>
          </cell>
          <cell r="S1987">
            <v>793</v>
          </cell>
          <cell r="T1987">
            <v>0</v>
          </cell>
          <cell r="U1987">
            <v>793</v>
          </cell>
          <cell r="V1987">
            <v>1190</v>
          </cell>
          <cell r="W1987">
            <v>0</v>
          </cell>
          <cell r="X1987">
            <v>1190</v>
          </cell>
          <cell r="Y1987">
            <v>0</v>
          </cell>
          <cell r="AA1987">
            <v>0</v>
          </cell>
          <cell r="AB1987">
            <v>6356923</v>
          </cell>
          <cell r="AC1987" t="str">
            <v>Registro Valido</v>
          </cell>
          <cell r="AD1987">
            <v>398</v>
          </cell>
          <cell r="AE1987">
            <v>793</v>
          </cell>
          <cell r="AF1987">
            <v>1190</v>
          </cell>
          <cell r="AG1987">
            <v>0</v>
          </cell>
          <cell r="AH1987">
            <v>396</v>
          </cell>
          <cell r="AI1987">
            <v>789</v>
          </cell>
          <cell r="AJ1987">
            <v>1183</v>
          </cell>
          <cell r="AK1987">
            <v>0</v>
          </cell>
          <cell r="AM1987" t="str">
            <v>ALI_61_SEG_15</v>
          </cell>
          <cell r="AN1987" t="str">
            <v>ALI_61_SEG_15_VAL_6356923</v>
          </cell>
          <cell r="AO1987">
            <v>4</v>
          </cell>
          <cell r="AP1987">
            <v>5058468</v>
          </cell>
          <cell r="AQ1987" t="b">
            <v>0</v>
          </cell>
          <cell r="AR1987" t="str">
            <v/>
          </cell>
          <cell r="AS1987" t="str">
            <v/>
          </cell>
          <cell r="AT1987" t="str">
            <v>ALI_61_SEG_15_</v>
          </cell>
          <cell r="AU1987">
            <v>1</v>
          </cell>
          <cell r="AV1987" t="str">
            <v>No Seleccionada</v>
          </cell>
        </row>
        <row r="1988">
          <cell r="A1988" t="str">
            <v>ALI_4_SEG_1</v>
          </cell>
          <cell r="B1988" t="str">
            <v>5to_Evento_973_V2_UT_Mana_17515422.xlsm</v>
          </cell>
          <cell r="C1988">
            <v>4</v>
          </cell>
          <cell r="D1988">
            <v>2095</v>
          </cell>
          <cell r="E1988" t="str">
            <v>Ut Mana 2020</v>
          </cell>
          <cell r="F1988">
            <v>602</v>
          </cell>
          <cell r="G1988" t="str">
            <v>CEREAL EMPACADO</v>
          </cell>
          <cell r="H1988" t="str">
            <v>4 : Galletas de arroz, semillas de chía y quinua, almendras y chocolate.</v>
          </cell>
          <cell r="I1988">
            <v>1</v>
          </cell>
          <cell r="J1988" t="str">
            <v>Sitio 1 : CARRERA 127#22G-18 INT 4 - Sitio 2 : SIBERIA KM 7.5 CELTA, LOTE 159 - Sitio 3 : CARRERA 68B #10A-18 - Sitio 4 : CALLE 24F#101B-15 - Sitio 5 : CARRERA 65B#10A-87 - Sitio 6 : AUTO MEDE KM 1,5 P INDUS FLORIDA BOD 23 - Sitio 7 : CARRERA 71 A BIS # 63D-38 -</v>
          </cell>
          <cell r="K1988">
            <v>44835</v>
          </cell>
          <cell r="L1988">
            <v>8632</v>
          </cell>
          <cell r="M1988">
            <v>8632</v>
          </cell>
          <cell r="N1988">
            <v>10230</v>
          </cell>
          <cell r="O1988">
            <v>511</v>
          </cell>
          <cell r="P1988">
            <v>799</v>
          </cell>
          <cell r="Q1988">
            <v>0.2</v>
          </cell>
          <cell r="R1988">
            <v>639.20000000000005</v>
          </cell>
          <cell r="S1988">
            <v>799</v>
          </cell>
          <cell r="T1988">
            <v>0.2</v>
          </cell>
          <cell r="U1988">
            <v>639.20000000000005</v>
          </cell>
          <cell r="V1988">
            <v>799</v>
          </cell>
          <cell r="W1988">
            <v>0.2</v>
          </cell>
          <cell r="X1988">
            <v>639.20000000000005</v>
          </cell>
          <cell r="Y1988">
            <v>799</v>
          </cell>
          <cell r="Z1988">
            <v>0.2</v>
          </cell>
          <cell r="AA1988">
            <v>639.20000000000005</v>
          </cell>
          <cell r="AB1988">
            <v>17900796</v>
          </cell>
          <cell r="AC1988" t="str">
            <v>Registro Valido</v>
          </cell>
          <cell r="AD1988">
            <v>799</v>
          </cell>
          <cell r="AE1988">
            <v>799</v>
          </cell>
          <cell r="AF1988">
            <v>799</v>
          </cell>
          <cell r="AG1988">
            <v>799</v>
          </cell>
          <cell r="AH1988">
            <v>799</v>
          </cell>
          <cell r="AI1988">
            <v>799</v>
          </cell>
          <cell r="AJ1988">
            <v>799</v>
          </cell>
          <cell r="AK1988">
            <v>799</v>
          </cell>
          <cell r="AM1988" t="str">
            <v>ALI_4_SEG_1</v>
          </cell>
          <cell r="AN1988" t="str">
            <v>ALI_4_SEG_1_VAL_17900796</v>
          </cell>
          <cell r="AO1988">
            <v>2</v>
          </cell>
          <cell r="AP1988">
            <v>17900796</v>
          </cell>
          <cell r="AQ1988" t="b">
            <v>1</v>
          </cell>
          <cell r="AR1988" t="str">
            <v>Empate</v>
          </cell>
          <cell r="AS1988" t="str">
            <v>x</v>
          </cell>
          <cell r="AT1988" t="str">
            <v>ALI_4_SEG_1_x</v>
          </cell>
          <cell r="AU1988">
            <v>1</v>
          </cell>
          <cell r="AV1988" t="str">
            <v>Cotizacion Seleccionada</v>
          </cell>
        </row>
        <row r="1989">
          <cell r="A1989" t="str">
            <v>ALI_4_SEG_2</v>
          </cell>
          <cell r="B1989" t="str">
            <v>5to_Evento_973_V2_UT_Mana_17515422.xlsm</v>
          </cell>
          <cell r="C1989">
            <v>4</v>
          </cell>
          <cell r="D1989">
            <v>2095</v>
          </cell>
          <cell r="E1989" t="str">
            <v>Ut Mana 2020</v>
          </cell>
          <cell r="F1989">
            <v>603</v>
          </cell>
          <cell r="G1989" t="str">
            <v>CEREAL EMPACADO</v>
          </cell>
          <cell r="H1989" t="str">
            <v>4 : Galletas de arroz, semillas de chía y quinua, almendras y chocolate.</v>
          </cell>
          <cell r="I1989">
            <v>2</v>
          </cell>
          <cell r="J1989" t="str">
            <v>Sitio 1 : CARRERA 127#22G-18 INT 4 - Sitio 2 : SIBERIA KM 7.5 CELTA, LOTE 159 - Sitio 3 : CARRERA 68B #10A-18 - Sitio 4 : CALLE 24F#101B-15 - Sitio 5 : CARRERA 65B#10A-87 - Sitio 6 : AUTO MEDE KM 1,5 P INDUS FLORIDA BOD 23 - Sitio 7 : CARRERA 71 A BIS # 63D-38 -</v>
          </cell>
          <cell r="K1989">
            <v>44835</v>
          </cell>
          <cell r="L1989">
            <v>8826</v>
          </cell>
          <cell r="M1989">
            <v>8826</v>
          </cell>
          <cell r="N1989">
            <v>10461</v>
          </cell>
          <cell r="O1989">
            <v>523</v>
          </cell>
          <cell r="P1989">
            <v>799</v>
          </cell>
          <cell r="Q1989">
            <v>0.2</v>
          </cell>
          <cell r="R1989">
            <v>639.20000000000005</v>
          </cell>
          <cell r="S1989">
            <v>799</v>
          </cell>
          <cell r="T1989">
            <v>0.2</v>
          </cell>
          <cell r="U1989">
            <v>639.20000000000005</v>
          </cell>
          <cell r="V1989">
            <v>799</v>
          </cell>
          <cell r="W1989">
            <v>0.2</v>
          </cell>
          <cell r="X1989">
            <v>639.20000000000005</v>
          </cell>
          <cell r="Y1989">
            <v>799</v>
          </cell>
          <cell r="Z1989">
            <v>0.2</v>
          </cell>
          <cell r="AA1989">
            <v>639.20000000000005</v>
          </cell>
          <cell r="AB1989">
            <v>18304131.200000003</v>
          </cell>
          <cell r="AC1989" t="str">
            <v>Registro Valido</v>
          </cell>
          <cell r="AD1989">
            <v>799</v>
          </cell>
          <cell r="AE1989">
            <v>799</v>
          </cell>
          <cell r="AF1989">
            <v>799</v>
          </cell>
          <cell r="AG1989">
            <v>799</v>
          </cell>
          <cell r="AH1989">
            <v>799</v>
          </cell>
          <cell r="AI1989">
            <v>799</v>
          </cell>
          <cell r="AJ1989">
            <v>799</v>
          </cell>
          <cell r="AK1989">
            <v>799</v>
          </cell>
          <cell r="AM1989" t="str">
            <v>ALI_4_SEG_2</v>
          </cell>
          <cell r="AN1989" t="str">
            <v>ALI_4_SEG_2_VAL_18304131.2</v>
          </cell>
          <cell r="AO1989">
            <v>2</v>
          </cell>
          <cell r="AP1989">
            <v>18304131.200000003</v>
          </cell>
          <cell r="AQ1989" t="b">
            <v>1</v>
          </cell>
          <cell r="AR1989" t="str">
            <v>Empate</v>
          </cell>
          <cell r="AS1989" t="str">
            <v>x</v>
          </cell>
          <cell r="AT1989" t="str">
            <v>ALI_4_SEG_2_x</v>
          </cell>
          <cell r="AU1989">
            <v>1</v>
          </cell>
          <cell r="AV1989" t="str">
            <v>Cotizacion Seleccionada</v>
          </cell>
        </row>
        <row r="1990">
          <cell r="A1990" t="str">
            <v>ALI_4_SEG_3</v>
          </cell>
          <cell r="B1990" t="str">
            <v>5to_Evento_973_V2_UT_Mana_17515422.xlsm</v>
          </cell>
          <cell r="C1990">
            <v>4</v>
          </cell>
          <cell r="D1990">
            <v>2095</v>
          </cell>
          <cell r="E1990" t="str">
            <v>Ut Mana 2020</v>
          </cell>
          <cell r="F1990">
            <v>604</v>
          </cell>
          <cell r="G1990" t="str">
            <v>CEREAL EMPACADO</v>
          </cell>
          <cell r="H1990" t="str">
            <v>4 : Galletas de arroz, semillas de chía y quinua, almendras y chocolate.</v>
          </cell>
          <cell r="I1990">
            <v>3</v>
          </cell>
          <cell r="J1990" t="str">
            <v>Sitio 1 : CARRERA 127#22G-18 INT 4 - Sitio 2 : SIBERIA KM 7.5 CELTA, LOTE 159 - Sitio 3 : CARRERA 68B #10A-18 - Sitio 4 : CALLE 24F#101B-15 - Sitio 5 : CARRERA 65B#10A-87 - Sitio 6 : AUTO MEDE KM 1,5 P INDUS FLORIDA BOD 23 - Sitio 7 : CARRERA 71 A BIS # 63D-38 -</v>
          </cell>
          <cell r="K1990">
            <v>44835</v>
          </cell>
          <cell r="L1990">
            <v>8774</v>
          </cell>
          <cell r="M1990">
            <v>8774</v>
          </cell>
          <cell r="N1990">
            <v>10398</v>
          </cell>
          <cell r="O1990">
            <v>520</v>
          </cell>
          <cell r="P1990">
            <v>799</v>
          </cell>
          <cell r="Q1990">
            <v>0.2</v>
          </cell>
          <cell r="R1990">
            <v>639.20000000000005</v>
          </cell>
          <cell r="S1990">
            <v>799</v>
          </cell>
          <cell r="T1990">
            <v>0.2</v>
          </cell>
          <cell r="U1990">
            <v>639.20000000000005</v>
          </cell>
          <cell r="V1990">
            <v>799</v>
          </cell>
          <cell r="W1990">
            <v>0.2</v>
          </cell>
          <cell r="X1990">
            <v>639.20000000000005</v>
          </cell>
          <cell r="Y1990">
            <v>799</v>
          </cell>
          <cell r="Z1990">
            <v>0.2</v>
          </cell>
          <cell r="AA1990">
            <v>639.20000000000005</v>
          </cell>
          <cell r="AB1990">
            <v>18195467.200000003</v>
          </cell>
          <cell r="AC1990" t="str">
            <v>Registro Valido</v>
          </cell>
          <cell r="AD1990">
            <v>799</v>
          </cell>
          <cell r="AE1990">
            <v>799</v>
          </cell>
          <cell r="AF1990">
            <v>799</v>
          </cell>
          <cell r="AG1990">
            <v>799</v>
          </cell>
          <cell r="AH1990">
            <v>799</v>
          </cell>
          <cell r="AI1990">
            <v>799</v>
          </cell>
          <cell r="AJ1990">
            <v>799</v>
          </cell>
          <cell r="AK1990">
            <v>799</v>
          </cell>
          <cell r="AM1990" t="str">
            <v>ALI_4_SEG_3</v>
          </cell>
          <cell r="AN1990" t="str">
            <v>ALI_4_SEG_3_VAL_18195467.2</v>
          </cell>
          <cell r="AO1990">
            <v>2</v>
          </cell>
          <cell r="AP1990">
            <v>18195467.200000003</v>
          </cell>
          <cell r="AQ1990" t="b">
            <v>1</v>
          </cell>
          <cell r="AR1990" t="str">
            <v>Empate</v>
          </cell>
          <cell r="AS1990" t="str">
            <v>x</v>
          </cell>
          <cell r="AT1990" t="str">
            <v>ALI_4_SEG_3_x</v>
          </cell>
          <cell r="AU1990">
            <v>1</v>
          </cell>
          <cell r="AV1990" t="str">
            <v>Cotizacion Seleccionada</v>
          </cell>
        </row>
        <row r="1991">
          <cell r="A1991" t="str">
            <v>ALI_4_SEG_4</v>
          </cell>
          <cell r="B1991" t="str">
            <v>5to_Evento_973_V2_UT_Mana_17515422.xlsm</v>
          </cell>
          <cell r="C1991">
            <v>4</v>
          </cell>
          <cell r="D1991">
            <v>2095</v>
          </cell>
          <cell r="E1991" t="str">
            <v>Ut Mana 2020</v>
          </cell>
          <cell r="F1991">
            <v>605</v>
          </cell>
          <cell r="G1991" t="str">
            <v>CEREAL EMPACADO</v>
          </cell>
          <cell r="H1991" t="str">
            <v>4 : Galletas de arroz, semillas de chía y quinua, almendras y chocolate.</v>
          </cell>
          <cell r="I1991">
            <v>4</v>
          </cell>
          <cell r="J1991" t="str">
            <v>Sitio 1 : CARRERA 127#22G-18 INT 4 - Sitio 2 : SIBERIA KM 7.5 CELTA, LOTE 159 - Sitio 3 : CARRERA 68B #10A-18 - Sitio 4 : CALLE 24F#101B-15 - Sitio 5 : CARRERA 65B#10A-87 - Sitio 6 : AUTO MEDE KM 1,5 P INDUS FLORIDA BOD 23 - Sitio 7 : CARRERA 71 A BIS # 63D-38 -</v>
          </cell>
          <cell r="K1991">
            <v>44835</v>
          </cell>
          <cell r="L1991">
            <v>9349</v>
          </cell>
          <cell r="M1991">
            <v>9347</v>
          </cell>
          <cell r="N1991">
            <v>11080</v>
          </cell>
          <cell r="O1991">
            <v>554</v>
          </cell>
          <cell r="P1991">
            <v>799</v>
          </cell>
          <cell r="Q1991">
            <v>0.2</v>
          </cell>
          <cell r="R1991">
            <v>639.20000000000005</v>
          </cell>
          <cell r="S1991">
            <v>799</v>
          </cell>
          <cell r="T1991">
            <v>0.2</v>
          </cell>
          <cell r="U1991">
            <v>639.20000000000005</v>
          </cell>
          <cell r="V1991">
            <v>799</v>
          </cell>
          <cell r="W1991">
            <v>0.2</v>
          </cell>
          <cell r="X1991">
            <v>639.20000000000005</v>
          </cell>
          <cell r="Y1991">
            <v>799</v>
          </cell>
          <cell r="Z1991">
            <v>0.2</v>
          </cell>
          <cell r="AA1991">
            <v>639.20000000000005</v>
          </cell>
          <cell r="AB1991">
            <v>19386936.000000004</v>
          </cell>
          <cell r="AC1991" t="str">
            <v>Registro Valido</v>
          </cell>
          <cell r="AD1991">
            <v>799</v>
          </cell>
          <cell r="AE1991">
            <v>799</v>
          </cell>
          <cell r="AF1991">
            <v>799</v>
          </cell>
          <cell r="AG1991">
            <v>799</v>
          </cell>
          <cell r="AH1991">
            <v>799</v>
          </cell>
          <cell r="AI1991">
            <v>799</v>
          </cell>
          <cell r="AJ1991">
            <v>799</v>
          </cell>
          <cell r="AK1991">
            <v>799</v>
          </cell>
          <cell r="AM1991" t="str">
            <v>ALI_4_SEG_4</v>
          </cell>
          <cell r="AN1991" t="str">
            <v>ALI_4_SEG_4_VAL_19386936</v>
          </cell>
          <cell r="AO1991">
            <v>2</v>
          </cell>
          <cell r="AP1991">
            <v>19386936.000000004</v>
          </cell>
          <cell r="AQ1991" t="b">
            <v>1</v>
          </cell>
          <cell r="AR1991" t="str">
            <v>Empate</v>
          </cell>
          <cell r="AS1991" t="str">
            <v>x</v>
          </cell>
          <cell r="AT1991" t="str">
            <v>ALI_4_SEG_4_x</v>
          </cell>
          <cell r="AU1991">
            <v>1</v>
          </cell>
          <cell r="AV1991" t="str">
            <v>Cotizacion Seleccionada</v>
          </cell>
        </row>
        <row r="1992">
          <cell r="A1992" t="str">
            <v>ALI_4_SEG_5</v>
          </cell>
          <cell r="B1992" t="str">
            <v>5to_Evento_973_V2_UT_Mana_17515422.xlsm</v>
          </cell>
          <cell r="C1992">
            <v>4</v>
          </cell>
          <cell r="D1992">
            <v>2095</v>
          </cell>
          <cell r="E1992" t="str">
            <v>Ut Mana 2020</v>
          </cell>
          <cell r="F1992">
            <v>606</v>
          </cell>
          <cell r="G1992" t="str">
            <v>CEREAL EMPACADO</v>
          </cell>
          <cell r="H1992" t="str">
            <v>4 : Galletas de arroz, semillas de chía y quinua, almendras y chocolate.</v>
          </cell>
          <cell r="I1992">
            <v>5</v>
          </cell>
          <cell r="J1992" t="str">
            <v>Sitio 1 : CARRERA 127#22G-18 INT 4 - Sitio 2 : SIBERIA KM 7.5 CELTA, LOTE 159 - Sitio 3 : CARRERA 68B #10A-18 - Sitio 4 : CALLE 24F#101B-15 - Sitio 5 : CARRERA 65B#10A-87 - Sitio 6 : AUTO MEDE KM 1,5 P INDUS FLORIDA BOD 23 - Sitio 7 : CARRERA 71 A BIS # 63D-38 -</v>
          </cell>
          <cell r="K1992">
            <v>44835</v>
          </cell>
          <cell r="L1992">
            <v>8690</v>
          </cell>
          <cell r="M1992">
            <v>8690</v>
          </cell>
          <cell r="N1992">
            <v>10299</v>
          </cell>
          <cell r="O1992">
            <v>515</v>
          </cell>
          <cell r="P1992">
            <v>799</v>
          </cell>
          <cell r="Q1992">
            <v>0.2</v>
          </cell>
          <cell r="R1992">
            <v>639.20000000000005</v>
          </cell>
          <cell r="S1992">
            <v>799</v>
          </cell>
          <cell r="T1992">
            <v>0.2</v>
          </cell>
          <cell r="U1992">
            <v>639.20000000000005</v>
          </cell>
          <cell r="V1992">
            <v>799</v>
          </cell>
          <cell r="W1992">
            <v>0.2</v>
          </cell>
          <cell r="X1992">
            <v>639.20000000000005</v>
          </cell>
          <cell r="Y1992">
            <v>799</v>
          </cell>
          <cell r="Z1992">
            <v>0.2</v>
          </cell>
          <cell r="AA1992">
            <v>639.20000000000005</v>
          </cell>
          <cell r="AB1992">
            <v>18021604.800000001</v>
          </cell>
          <cell r="AC1992" t="str">
            <v>Registro Valido</v>
          </cell>
          <cell r="AD1992">
            <v>799</v>
          </cell>
          <cell r="AE1992">
            <v>799</v>
          </cell>
          <cell r="AF1992">
            <v>799</v>
          </cell>
          <cell r="AG1992">
            <v>799</v>
          </cell>
          <cell r="AH1992">
            <v>799</v>
          </cell>
          <cell r="AI1992">
            <v>799</v>
          </cell>
          <cell r="AJ1992">
            <v>799</v>
          </cell>
          <cell r="AK1992">
            <v>799</v>
          </cell>
          <cell r="AM1992" t="str">
            <v>ALI_4_SEG_5</v>
          </cell>
          <cell r="AN1992" t="str">
            <v>ALI_4_SEG_5_VAL_18021604.8</v>
          </cell>
          <cell r="AO1992">
            <v>2</v>
          </cell>
          <cell r="AP1992">
            <v>18021604.800000001</v>
          </cell>
          <cell r="AQ1992" t="b">
            <v>1</v>
          </cell>
          <cell r="AR1992" t="str">
            <v>Empate</v>
          </cell>
          <cell r="AS1992" t="str">
            <v>x</v>
          </cell>
          <cell r="AT1992" t="str">
            <v>ALI_4_SEG_5_x</v>
          </cell>
          <cell r="AU1992">
            <v>1</v>
          </cell>
          <cell r="AV1992" t="str">
            <v>Cotizacion Seleccionada</v>
          </cell>
        </row>
        <row r="1993">
          <cell r="A1993" t="str">
            <v>ALI_4_SEG_6</v>
          </cell>
          <cell r="B1993" t="str">
            <v>5to_Evento_973_V2_UT_Mana_17515422.xlsm</v>
          </cell>
          <cell r="C1993">
            <v>4</v>
          </cell>
          <cell r="D1993">
            <v>2095</v>
          </cell>
          <cell r="E1993" t="str">
            <v>Ut Mana 2020</v>
          </cell>
          <cell r="F1993">
            <v>607</v>
          </cell>
          <cell r="G1993" t="str">
            <v>CEREAL EMPACADO</v>
          </cell>
          <cell r="H1993" t="str">
            <v>4 : Galletas de arroz, semillas de chía y quinua, almendras y chocolate.</v>
          </cell>
          <cell r="I1993">
            <v>6</v>
          </cell>
          <cell r="J1993" t="str">
            <v>Sitio 1 : CARRERA 127#22G-18 INT 4 - Sitio 2 : SIBERIA KM 7.5 CELTA, LOTE 159 - Sitio 3 : CARRERA 68B #10A-18 - Sitio 4 : CALLE 24F#101B-15 - Sitio 5 : CARRERA 65B#10A-87 - Sitio 6 : AUTO MEDE KM 1,5 P INDUS FLORIDA BOD 23 - Sitio 7 : CARRERA 71 A BIS # 63D-38 -</v>
          </cell>
          <cell r="K1993">
            <v>44835</v>
          </cell>
          <cell r="L1993">
            <v>9407</v>
          </cell>
          <cell r="M1993">
            <v>9407</v>
          </cell>
          <cell r="N1993">
            <v>11147</v>
          </cell>
          <cell r="O1993">
            <v>558</v>
          </cell>
          <cell r="P1993">
            <v>799</v>
          </cell>
          <cell r="Q1993">
            <v>0.2</v>
          </cell>
          <cell r="R1993">
            <v>639.20000000000005</v>
          </cell>
          <cell r="S1993">
            <v>799</v>
          </cell>
          <cell r="T1993">
            <v>0.2</v>
          </cell>
          <cell r="U1993">
            <v>639.20000000000005</v>
          </cell>
          <cell r="V1993">
            <v>799</v>
          </cell>
          <cell r="W1993">
            <v>0.2</v>
          </cell>
          <cell r="X1993">
            <v>639.20000000000005</v>
          </cell>
          <cell r="Y1993">
            <v>799</v>
          </cell>
          <cell r="Z1993">
            <v>0.2</v>
          </cell>
          <cell r="AA1993">
            <v>639.20000000000005</v>
          </cell>
          <cell r="AB1993">
            <v>19507744.800000004</v>
          </cell>
          <cell r="AC1993" t="str">
            <v>Registro Valido</v>
          </cell>
          <cell r="AD1993">
            <v>799</v>
          </cell>
          <cell r="AE1993">
            <v>799</v>
          </cell>
          <cell r="AF1993">
            <v>799</v>
          </cell>
          <cell r="AG1993">
            <v>799</v>
          </cell>
          <cell r="AH1993">
            <v>799</v>
          </cell>
          <cell r="AI1993">
            <v>799</v>
          </cell>
          <cell r="AJ1993">
            <v>799</v>
          </cell>
          <cell r="AK1993">
            <v>799</v>
          </cell>
          <cell r="AM1993" t="str">
            <v>ALI_4_SEG_6</v>
          </cell>
          <cell r="AN1993" t="str">
            <v>ALI_4_SEG_6_VAL_19507744.8</v>
          </cell>
          <cell r="AO1993">
            <v>2</v>
          </cell>
          <cell r="AP1993">
            <v>19507744.800000004</v>
          </cell>
          <cell r="AQ1993" t="b">
            <v>1</v>
          </cell>
          <cell r="AR1993" t="str">
            <v>Empate</v>
          </cell>
          <cell r="AS1993" t="str">
            <v>x</v>
          </cell>
          <cell r="AT1993" t="str">
            <v>ALI_4_SEG_6_x</v>
          </cell>
          <cell r="AU1993">
            <v>1</v>
          </cell>
          <cell r="AV1993" t="str">
            <v>Cotizacion Seleccionada</v>
          </cell>
        </row>
        <row r="1994">
          <cell r="A1994" t="str">
            <v>ALI_4_SEG_7</v>
          </cell>
          <cell r="B1994" t="str">
            <v>5to_Evento_973_V2_UT_Mana_17515422.xlsm</v>
          </cell>
          <cell r="C1994">
            <v>4</v>
          </cell>
          <cell r="D1994">
            <v>2095</v>
          </cell>
          <cell r="E1994" t="str">
            <v>Ut Mana 2020</v>
          </cell>
          <cell r="F1994">
            <v>608</v>
          </cell>
          <cell r="G1994" t="str">
            <v>CEREAL EMPACADO</v>
          </cell>
          <cell r="H1994" t="str">
            <v>4 : Galletas de arroz, semillas de chía y quinua, almendras y chocolate.</v>
          </cell>
          <cell r="I1994">
            <v>7</v>
          </cell>
          <cell r="J1994" t="str">
            <v>Sitio 1 : CARRERA 127#22G-18 INT 4 - Sitio 2 : SIBERIA KM 7.5 CELTA, LOTE 159 - Sitio 3 : CARRERA 68B #10A-18 - Sitio 4 : CALLE 24F#101B-15 - Sitio 5 : CARRERA 65B#10A-87 - Sitio 6 : AUTO MEDE KM 1,5 P INDUS FLORIDA BOD 23 - Sitio 7 : CARRERA 71 A BIS # 63D-38 -</v>
          </cell>
          <cell r="K1994">
            <v>44835</v>
          </cell>
          <cell r="L1994">
            <v>9605</v>
          </cell>
          <cell r="M1994">
            <v>9605</v>
          </cell>
          <cell r="N1994">
            <v>11384</v>
          </cell>
          <cell r="O1994">
            <v>569</v>
          </cell>
          <cell r="P1994">
            <v>799</v>
          </cell>
          <cell r="Q1994">
            <v>0.2</v>
          </cell>
          <cell r="R1994">
            <v>639.20000000000005</v>
          </cell>
          <cell r="S1994">
            <v>799</v>
          </cell>
          <cell r="T1994">
            <v>0.2</v>
          </cell>
          <cell r="U1994">
            <v>639.20000000000005</v>
          </cell>
          <cell r="V1994">
            <v>799</v>
          </cell>
          <cell r="W1994">
            <v>0.2</v>
          </cell>
          <cell r="X1994">
            <v>639.20000000000005</v>
          </cell>
          <cell r="Y1994">
            <v>799</v>
          </cell>
          <cell r="Z1994">
            <v>0.2</v>
          </cell>
          <cell r="AA1994">
            <v>639.20000000000005</v>
          </cell>
          <cell r="AB1994">
            <v>19919389.600000001</v>
          </cell>
          <cell r="AC1994" t="str">
            <v>Registro Valido</v>
          </cell>
          <cell r="AD1994">
            <v>799</v>
          </cell>
          <cell r="AE1994">
            <v>799</v>
          </cell>
          <cell r="AF1994">
            <v>799</v>
          </cell>
          <cell r="AG1994">
            <v>799</v>
          </cell>
          <cell r="AH1994">
            <v>799</v>
          </cell>
          <cell r="AI1994">
            <v>799</v>
          </cell>
          <cell r="AJ1994">
            <v>799</v>
          </cell>
          <cell r="AK1994">
            <v>799</v>
          </cell>
          <cell r="AM1994" t="str">
            <v>ALI_4_SEG_7</v>
          </cell>
          <cell r="AN1994" t="str">
            <v>ALI_4_SEG_7_VAL_19919389.6</v>
          </cell>
          <cell r="AO1994">
            <v>2</v>
          </cell>
          <cell r="AP1994">
            <v>19919389.600000001</v>
          </cell>
          <cell r="AQ1994" t="b">
            <v>1</v>
          </cell>
          <cell r="AR1994" t="str">
            <v>Empate</v>
          </cell>
          <cell r="AS1994" t="str">
            <v>x</v>
          </cell>
          <cell r="AT1994" t="str">
            <v>ALI_4_SEG_7_x</v>
          </cell>
          <cell r="AU1994">
            <v>1</v>
          </cell>
          <cell r="AV1994" t="str">
            <v>Cotizacion Seleccionada</v>
          </cell>
        </row>
        <row r="1995">
          <cell r="A1995" t="str">
            <v>ALI_4_SEG_8</v>
          </cell>
          <cell r="B1995" t="str">
            <v>5to_Evento_973_V2_UT_Mana_17515422.xlsm</v>
          </cell>
          <cell r="C1995">
            <v>4</v>
          </cell>
          <cell r="D1995">
            <v>2095</v>
          </cell>
          <cell r="E1995" t="str">
            <v>Ut Mana 2020</v>
          </cell>
          <cell r="F1995">
            <v>609</v>
          </cell>
          <cell r="G1995" t="str">
            <v>CEREAL EMPACADO</v>
          </cell>
          <cell r="H1995" t="str">
            <v>4 : Galletas de arroz, semillas de chía y quinua, almendras y chocolate.</v>
          </cell>
          <cell r="I1995">
            <v>8</v>
          </cell>
          <cell r="J1995" t="str">
            <v>Sitio 1 : CARRERA 127#22G-18 INT 4 - Sitio 2 : SIBERIA KM 7.5 CELTA, LOTE 159 - Sitio 3 : CARRERA 68B #10A-18 - Sitio 4 : CALLE 24F#101B-15 - Sitio 5 : CARRERA 65B#10A-87 - Sitio 6 : AUTO MEDE KM 1,5 P INDUS FLORIDA BOD 23 - Sitio 7 : CARRERA 71 A BIS # 63D-38 -</v>
          </cell>
          <cell r="K1995">
            <v>44835</v>
          </cell>
          <cell r="L1995">
            <v>9270</v>
          </cell>
          <cell r="M1995">
            <v>9270</v>
          </cell>
          <cell r="N1995">
            <v>10989</v>
          </cell>
          <cell r="O1995">
            <v>549</v>
          </cell>
          <cell r="P1995">
            <v>799</v>
          </cell>
          <cell r="Q1995">
            <v>0.2</v>
          </cell>
          <cell r="R1995">
            <v>639.20000000000005</v>
          </cell>
          <cell r="S1995">
            <v>799</v>
          </cell>
          <cell r="T1995">
            <v>0.2</v>
          </cell>
          <cell r="U1995">
            <v>639.20000000000005</v>
          </cell>
          <cell r="V1995">
            <v>799</v>
          </cell>
          <cell r="W1995">
            <v>0.2</v>
          </cell>
          <cell r="X1995">
            <v>639.20000000000005</v>
          </cell>
          <cell r="Y1995">
            <v>799</v>
          </cell>
          <cell r="Z1995">
            <v>0.2</v>
          </cell>
          <cell r="AA1995">
            <v>639.20000000000005</v>
          </cell>
          <cell r="AB1995">
            <v>19225857.600000001</v>
          </cell>
          <cell r="AC1995" t="str">
            <v>Registro Valido</v>
          </cell>
          <cell r="AD1995">
            <v>799</v>
          </cell>
          <cell r="AE1995">
            <v>799</v>
          </cell>
          <cell r="AF1995">
            <v>799</v>
          </cell>
          <cell r="AG1995">
            <v>799</v>
          </cell>
          <cell r="AH1995">
            <v>799</v>
          </cell>
          <cell r="AI1995">
            <v>799</v>
          </cell>
          <cell r="AJ1995">
            <v>799</v>
          </cell>
          <cell r="AK1995">
            <v>799</v>
          </cell>
          <cell r="AM1995" t="str">
            <v>ALI_4_SEG_8</v>
          </cell>
          <cell r="AN1995" t="str">
            <v>ALI_4_SEG_8_VAL_19225857.6</v>
          </cell>
          <cell r="AO1995">
            <v>2</v>
          </cell>
          <cell r="AP1995">
            <v>19225857.600000001</v>
          </cell>
          <cell r="AQ1995" t="b">
            <v>1</v>
          </cell>
          <cell r="AR1995" t="str">
            <v>Empate</v>
          </cell>
          <cell r="AS1995" t="str">
            <v>x</v>
          </cell>
          <cell r="AT1995" t="str">
            <v>ALI_4_SEG_8_x</v>
          </cell>
          <cell r="AU1995">
            <v>1</v>
          </cell>
          <cell r="AV1995" t="str">
            <v>Cotizacion Seleccionada</v>
          </cell>
        </row>
        <row r="1996">
          <cell r="A1996" t="str">
            <v>ALI_4_SEG_9</v>
          </cell>
          <cell r="B1996" t="str">
            <v>5to_Evento_973_V2_UT_Mana_17515422.xlsm</v>
          </cell>
          <cell r="C1996">
            <v>4</v>
          </cell>
          <cell r="D1996">
            <v>2095</v>
          </cell>
          <cell r="E1996" t="str">
            <v>Ut Mana 2020</v>
          </cell>
          <cell r="F1996">
            <v>610</v>
          </cell>
          <cell r="G1996" t="str">
            <v>CEREAL EMPACADO</v>
          </cell>
          <cell r="H1996" t="str">
            <v>4 : Galletas de arroz, semillas de chía y quinua, almendras y chocolate.</v>
          </cell>
          <cell r="I1996">
            <v>9</v>
          </cell>
          <cell r="J1996" t="str">
            <v>Sitio 1 : CARRERA 127#22G-18 INT 4 - Sitio 2 : SIBERIA KM 7.5 CELTA, LOTE 159 - Sitio 3 : CARRERA 68B #10A-18 - Sitio 4 : CALLE 24F#101B-15 - Sitio 5 : CARRERA 65B#10A-87 - Sitio 6 : AUTO MEDE KM 1,5 P INDUS FLORIDA BOD 23 - Sitio 7 : CARRERA 71 A BIS # 63D-38 -</v>
          </cell>
          <cell r="K1996">
            <v>44835</v>
          </cell>
          <cell r="L1996">
            <v>9369</v>
          </cell>
          <cell r="M1996">
            <v>9369</v>
          </cell>
          <cell r="N1996">
            <v>11104</v>
          </cell>
          <cell r="O1996">
            <v>555</v>
          </cell>
          <cell r="P1996">
            <v>799</v>
          </cell>
          <cell r="Q1996">
            <v>0.2</v>
          </cell>
          <cell r="R1996">
            <v>639.20000000000005</v>
          </cell>
          <cell r="S1996">
            <v>799</v>
          </cell>
          <cell r="T1996">
            <v>0.2</v>
          </cell>
          <cell r="U1996">
            <v>639.20000000000005</v>
          </cell>
          <cell r="V1996">
            <v>799</v>
          </cell>
          <cell r="W1996">
            <v>0.2</v>
          </cell>
          <cell r="X1996">
            <v>639.20000000000005</v>
          </cell>
          <cell r="Y1996">
            <v>799</v>
          </cell>
          <cell r="Z1996">
            <v>0.2</v>
          </cell>
          <cell r="AA1996">
            <v>639.20000000000005</v>
          </cell>
          <cell r="AB1996">
            <v>19429762.400000002</v>
          </cell>
          <cell r="AC1996" t="str">
            <v>Registro Valido</v>
          </cell>
          <cell r="AD1996">
            <v>799</v>
          </cell>
          <cell r="AE1996">
            <v>799</v>
          </cell>
          <cell r="AF1996">
            <v>799</v>
          </cell>
          <cell r="AG1996">
            <v>799</v>
          </cell>
          <cell r="AH1996">
            <v>799</v>
          </cell>
          <cell r="AI1996">
            <v>799</v>
          </cell>
          <cell r="AJ1996">
            <v>799</v>
          </cell>
          <cell r="AK1996">
            <v>799</v>
          </cell>
          <cell r="AM1996" t="str">
            <v>ALI_4_SEG_9</v>
          </cell>
          <cell r="AN1996" t="str">
            <v>ALI_4_SEG_9_VAL_19429762.4</v>
          </cell>
          <cell r="AO1996">
            <v>2</v>
          </cell>
          <cell r="AP1996">
            <v>19429762.400000002</v>
          </cell>
          <cell r="AQ1996" t="b">
            <v>1</v>
          </cell>
          <cell r="AR1996" t="str">
            <v>Empate</v>
          </cell>
          <cell r="AS1996" t="str">
            <v>x</v>
          </cell>
          <cell r="AT1996" t="str">
            <v>ALI_4_SEG_9_x</v>
          </cell>
          <cell r="AU1996">
            <v>1</v>
          </cell>
          <cell r="AV1996" t="str">
            <v>Cotizacion Seleccionada</v>
          </cell>
        </row>
        <row r="1997">
          <cell r="A1997" t="str">
            <v>ALI_4_SEG_10</v>
          </cell>
          <cell r="B1997" t="str">
            <v>5to_Evento_973_V2_UT_Mana_17515422.xlsm</v>
          </cell>
          <cell r="C1997">
            <v>4</v>
          </cell>
          <cell r="D1997">
            <v>2095</v>
          </cell>
          <cell r="E1997" t="str">
            <v>Ut Mana 2020</v>
          </cell>
          <cell r="F1997">
            <v>611</v>
          </cell>
          <cell r="G1997" t="str">
            <v>CEREAL EMPACADO</v>
          </cell>
          <cell r="H1997" t="str">
            <v>4 : Galletas de arroz, semillas de chía y quinua, almendras y chocolate.</v>
          </cell>
          <cell r="I1997">
            <v>10</v>
          </cell>
          <cell r="J1997" t="str">
            <v>Sitio 1 : CARRERA 127#22G-18 INT 4 - Sitio 2 : SIBERIA KM 7.5 CELTA, LOTE 159 - Sitio 3 : CARRERA 68B #10A-18 - Sitio 4 : CALLE 24F#101B-15 - Sitio 5 : CARRERA 65B#10A-87 - Sitio 6 : AUTO MEDE KM 1,5 P INDUS FLORIDA BOD 23 - Sitio 7 : CARRERA 71 A BIS # 63D-38 -</v>
          </cell>
          <cell r="K1997">
            <v>44835</v>
          </cell>
          <cell r="L1997">
            <v>9383</v>
          </cell>
          <cell r="M1997">
            <v>9384</v>
          </cell>
          <cell r="N1997">
            <v>11122</v>
          </cell>
          <cell r="O1997">
            <v>556</v>
          </cell>
          <cell r="P1997">
            <v>799</v>
          </cell>
          <cell r="Q1997">
            <v>0.2</v>
          </cell>
          <cell r="R1997">
            <v>639.20000000000005</v>
          </cell>
          <cell r="S1997">
            <v>799</v>
          </cell>
          <cell r="T1997">
            <v>0.2</v>
          </cell>
          <cell r="U1997">
            <v>639.20000000000005</v>
          </cell>
          <cell r="V1997">
            <v>799</v>
          </cell>
          <cell r="W1997">
            <v>0.2</v>
          </cell>
          <cell r="X1997">
            <v>639.20000000000005</v>
          </cell>
          <cell r="Y1997">
            <v>799</v>
          </cell>
          <cell r="Z1997">
            <v>0.2</v>
          </cell>
          <cell r="AA1997">
            <v>639.20000000000005</v>
          </cell>
          <cell r="AB1997">
            <v>19460444.000000004</v>
          </cell>
          <cell r="AC1997" t="str">
            <v>Registro Valido</v>
          </cell>
          <cell r="AD1997">
            <v>799</v>
          </cell>
          <cell r="AE1997">
            <v>799</v>
          </cell>
          <cell r="AF1997">
            <v>799</v>
          </cell>
          <cell r="AG1997">
            <v>799</v>
          </cell>
          <cell r="AH1997">
            <v>799</v>
          </cell>
          <cell r="AI1997">
            <v>799</v>
          </cell>
          <cell r="AJ1997">
            <v>799</v>
          </cell>
          <cell r="AK1997">
            <v>799</v>
          </cell>
          <cell r="AM1997" t="str">
            <v>ALI_4_SEG_10</v>
          </cell>
          <cell r="AN1997" t="str">
            <v>ALI_4_SEG_10_VAL_19460444</v>
          </cell>
          <cell r="AO1997">
            <v>2</v>
          </cell>
          <cell r="AP1997">
            <v>19460444.000000004</v>
          </cell>
          <cell r="AQ1997" t="b">
            <v>1</v>
          </cell>
          <cell r="AR1997" t="str">
            <v>Empate</v>
          </cell>
          <cell r="AS1997" t="str">
            <v>x</v>
          </cell>
          <cell r="AT1997" t="str">
            <v>ALI_4_SEG_10_x</v>
          </cell>
          <cell r="AU1997">
            <v>1</v>
          </cell>
          <cell r="AV1997" t="str">
            <v>Cotizacion Seleccionada</v>
          </cell>
        </row>
        <row r="1998">
          <cell r="A1998" t="str">
            <v>ALI_4_SEG_11</v>
          </cell>
          <cell r="B1998" t="str">
            <v>5to_Evento_973_V2_UT_Mana_17515422.xlsm</v>
          </cell>
          <cell r="C1998">
            <v>4</v>
          </cell>
          <cell r="D1998">
            <v>2095</v>
          </cell>
          <cell r="E1998" t="str">
            <v>Ut Mana 2020</v>
          </cell>
          <cell r="F1998">
            <v>612</v>
          </cell>
          <cell r="G1998" t="str">
            <v>CEREAL EMPACADO</v>
          </cell>
          <cell r="H1998" t="str">
            <v>4 : Galletas de arroz, semillas de chía y quinua, almendras y chocolate.</v>
          </cell>
          <cell r="I1998">
            <v>11</v>
          </cell>
          <cell r="J1998" t="str">
            <v>Sitio 1 : CARRERA 127#22G-18 INT 4 - Sitio 2 : SIBERIA KM 7.5 CELTA, LOTE 159 - Sitio 3 : CARRERA 68B #10A-18 - Sitio 4 : CALLE 24F#101B-15 - Sitio 5 : CARRERA 65B#10A-87 - Sitio 6 : AUTO MEDE KM 1,5 P INDUS FLORIDA BOD 23 - Sitio 7 : CARRERA 71 A BIS # 63D-38 -</v>
          </cell>
          <cell r="K1998">
            <v>44835</v>
          </cell>
          <cell r="L1998">
            <v>9241</v>
          </cell>
          <cell r="M1998">
            <v>9241</v>
          </cell>
          <cell r="N1998">
            <v>10952</v>
          </cell>
          <cell r="O1998">
            <v>547</v>
          </cell>
          <cell r="P1998">
            <v>799</v>
          </cell>
          <cell r="Q1998">
            <v>0.2</v>
          </cell>
          <cell r="R1998">
            <v>639.20000000000005</v>
          </cell>
          <cell r="S1998">
            <v>799</v>
          </cell>
          <cell r="T1998">
            <v>0.2</v>
          </cell>
          <cell r="U1998">
            <v>639.20000000000005</v>
          </cell>
          <cell r="V1998">
            <v>799</v>
          </cell>
          <cell r="W1998">
            <v>0.2</v>
          </cell>
          <cell r="X1998">
            <v>639.20000000000005</v>
          </cell>
          <cell r="Y1998">
            <v>799</v>
          </cell>
          <cell r="Z1998">
            <v>0.2</v>
          </cell>
          <cell r="AA1998">
            <v>639.20000000000005</v>
          </cell>
          <cell r="AB1998">
            <v>19163855.199999999</v>
          </cell>
          <cell r="AC1998" t="str">
            <v>Registro Valido</v>
          </cell>
          <cell r="AD1998">
            <v>799</v>
          </cell>
          <cell r="AE1998">
            <v>799</v>
          </cell>
          <cell r="AF1998">
            <v>799</v>
          </cell>
          <cell r="AG1998">
            <v>799</v>
          </cell>
          <cell r="AH1998">
            <v>799</v>
          </cell>
          <cell r="AI1998">
            <v>799</v>
          </cell>
          <cell r="AJ1998">
            <v>799</v>
          </cell>
          <cell r="AK1998">
            <v>799</v>
          </cell>
          <cell r="AM1998" t="str">
            <v>ALI_4_SEG_11</v>
          </cell>
          <cell r="AN1998" t="str">
            <v>ALI_4_SEG_11_VAL_19163855.2</v>
          </cell>
          <cell r="AO1998">
            <v>2</v>
          </cell>
          <cell r="AP1998">
            <v>19163855.199999999</v>
          </cell>
          <cell r="AQ1998" t="b">
            <v>1</v>
          </cell>
          <cell r="AR1998" t="str">
            <v>Empate</v>
          </cell>
          <cell r="AS1998" t="str">
            <v>x</v>
          </cell>
          <cell r="AT1998" t="str">
            <v>ALI_4_SEG_11_x</v>
          </cell>
          <cell r="AU1998">
            <v>1</v>
          </cell>
          <cell r="AV1998" t="str">
            <v>Cotizacion Seleccionada</v>
          </cell>
        </row>
        <row r="1999">
          <cell r="A1999" t="str">
            <v>ALI_4_SEG_12</v>
          </cell>
          <cell r="B1999" t="str">
            <v>5to_Evento_973_V2_UT_Mana_17515422.xlsm</v>
          </cell>
          <cell r="C1999">
            <v>4</v>
          </cell>
          <cell r="D1999">
            <v>2095</v>
          </cell>
          <cell r="E1999" t="str">
            <v>Ut Mana 2020</v>
          </cell>
          <cell r="F1999">
            <v>613</v>
          </cell>
          <cell r="G1999" t="str">
            <v>CEREAL EMPACADO</v>
          </cell>
          <cell r="H1999" t="str">
            <v>4 : Galletas de arroz, semillas de chía y quinua, almendras y chocolate.</v>
          </cell>
          <cell r="I1999">
            <v>12</v>
          </cell>
          <cell r="J1999" t="str">
            <v>Sitio 1 : CARRERA 127#22G-18 INT 4 - Sitio 2 : SIBERIA KM 7.5 CELTA, LOTE 159 - Sitio 3 : CARRERA 68B #10A-18 - Sitio 4 : CALLE 24F#101B-15 - Sitio 5 : CARRERA 65B#10A-87 - Sitio 6 : AUTO MEDE KM 1,5 P INDUS FLORIDA BOD 23 - Sitio 7 : CARRERA 71 A BIS # 63D-38 -</v>
          </cell>
          <cell r="K1999">
            <v>44835</v>
          </cell>
          <cell r="L1999">
            <v>8386</v>
          </cell>
          <cell r="M1999">
            <v>8386</v>
          </cell>
          <cell r="N1999">
            <v>9939</v>
          </cell>
          <cell r="O1999">
            <v>497</v>
          </cell>
          <cell r="P1999">
            <v>799</v>
          </cell>
          <cell r="Q1999">
            <v>0.2</v>
          </cell>
          <cell r="R1999">
            <v>639.20000000000005</v>
          </cell>
          <cell r="S1999">
            <v>799</v>
          </cell>
          <cell r="T1999">
            <v>0.2</v>
          </cell>
          <cell r="U1999">
            <v>639.20000000000005</v>
          </cell>
          <cell r="V1999">
            <v>799</v>
          </cell>
          <cell r="W1999">
            <v>0.2</v>
          </cell>
          <cell r="X1999">
            <v>639.20000000000005</v>
          </cell>
          <cell r="Y1999">
            <v>799</v>
          </cell>
          <cell r="Z1999">
            <v>0.2</v>
          </cell>
          <cell r="AA1999">
            <v>639.20000000000005</v>
          </cell>
          <cell r="AB1999">
            <v>17391353.600000001</v>
          </cell>
          <cell r="AC1999" t="str">
            <v>Registro Valido</v>
          </cell>
          <cell r="AD1999">
            <v>799</v>
          </cell>
          <cell r="AE1999">
            <v>799</v>
          </cell>
          <cell r="AF1999">
            <v>799</v>
          </cell>
          <cell r="AG1999">
            <v>799</v>
          </cell>
          <cell r="AH1999">
            <v>799</v>
          </cell>
          <cell r="AI1999">
            <v>799</v>
          </cell>
          <cell r="AJ1999">
            <v>799</v>
          </cell>
          <cell r="AK1999">
            <v>799</v>
          </cell>
          <cell r="AM1999" t="str">
            <v>ALI_4_SEG_12</v>
          </cell>
          <cell r="AN1999" t="str">
            <v>ALI_4_SEG_12_VAL_17391353.6</v>
          </cell>
          <cell r="AO1999">
            <v>2</v>
          </cell>
          <cell r="AP1999">
            <v>17391353.600000001</v>
          </cell>
          <cell r="AQ1999" t="b">
            <v>1</v>
          </cell>
          <cell r="AR1999" t="str">
            <v>Empate</v>
          </cell>
          <cell r="AS1999" t="str">
            <v>x</v>
          </cell>
          <cell r="AT1999" t="str">
            <v>ALI_4_SEG_12_x</v>
          </cell>
          <cell r="AU1999">
            <v>1</v>
          </cell>
          <cell r="AV1999" t="str">
            <v>Cotizacion Seleccionada</v>
          </cell>
        </row>
        <row r="2000">
          <cell r="A2000" t="str">
            <v>ALI_4_SEG_13</v>
          </cell>
          <cell r="B2000" t="str">
            <v>5to_Evento_973_V2_UT_Mana_17515422.xlsm</v>
          </cell>
          <cell r="C2000">
            <v>4</v>
          </cell>
          <cell r="D2000">
            <v>2095</v>
          </cell>
          <cell r="E2000" t="str">
            <v>Ut Mana 2020</v>
          </cell>
          <cell r="F2000">
            <v>614</v>
          </cell>
          <cell r="G2000" t="str">
            <v>CEREAL EMPACADO</v>
          </cell>
          <cell r="H2000" t="str">
            <v>4 : Galletas de arroz, semillas de chía y quinua, almendras y chocolate.</v>
          </cell>
          <cell r="I2000">
            <v>13</v>
          </cell>
          <cell r="J2000" t="str">
            <v>Sitio 1 : CARRERA 127#22G-18 INT 4 - Sitio 2 : SIBERIA KM 7.5 CELTA, LOTE 159 - Sitio 3 : CARRERA 68B #10A-18 - Sitio 4 : CALLE 24F#101B-15 - Sitio 5 : CARRERA 65B#10A-87 - Sitio 6 : AUTO MEDE KM 1,5 P INDUS FLORIDA BOD 23 - Sitio 7 : CARRERA 71 A BIS # 63D-38 -</v>
          </cell>
          <cell r="K2000">
            <v>44835</v>
          </cell>
          <cell r="L2000">
            <v>8905</v>
          </cell>
          <cell r="M2000">
            <v>8905</v>
          </cell>
          <cell r="N2000">
            <v>10554</v>
          </cell>
          <cell r="O2000">
            <v>528</v>
          </cell>
          <cell r="P2000">
            <v>799</v>
          </cell>
          <cell r="Q2000">
            <v>0.2</v>
          </cell>
          <cell r="R2000">
            <v>639.20000000000005</v>
          </cell>
          <cell r="S2000">
            <v>799</v>
          </cell>
          <cell r="T2000">
            <v>0.2</v>
          </cell>
          <cell r="U2000">
            <v>639.20000000000005</v>
          </cell>
          <cell r="V2000">
            <v>799</v>
          </cell>
          <cell r="W2000">
            <v>0.2</v>
          </cell>
          <cell r="X2000">
            <v>639.20000000000005</v>
          </cell>
          <cell r="Y2000">
            <v>799</v>
          </cell>
          <cell r="Z2000">
            <v>0.2</v>
          </cell>
          <cell r="AA2000">
            <v>639.20000000000005</v>
          </cell>
          <cell r="AB2000">
            <v>18467766.400000002</v>
          </cell>
          <cell r="AC2000" t="str">
            <v>Registro Valido</v>
          </cell>
          <cell r="AD2000">
            <v>799</v>
          </cell>
          <cell r="AE2000">
            <v>799</v>
          </cell>
          <cell r="AF2000">
            <v>799</v>
          </cell>
          <cell r="AG2000">
            <v>799</v>
          </cell>
          <cell r="AH2000">
            <v>799</v>
          </cell>
          <cell r="AI2000">
            <v>799</v>
          </cell>
          <cell r="AJ2000">
            <v>799</v>
          </cell>
          <cell r="AK2000">
            <v>799</v>
          </cell>
          <cell r="AM2000" t="str">
            <v>ALI_4_SEG_13</v>
          </cell>
          <cell r="AN2000" t="str">
            <v>ALI_4_SEG_13_VAL_18467766.4</v>
          </cell>
          <cell r="AO2000">
            <v>2</v>
          </cell>
          <cell r="AP2000">
            <v>18467766.400000002</v>
          </cell>
          <cell r="AQ2000" t="b">
            <v>1</v>
          </cell>
          <cell r="AR2000" t="str">
            <v>Empate</v>
          </cell>
          <cell r="AS2000" t="str">
            <v>x</v>
          </cell>
          <cell r="AT2000" t="str">
            <v>ALI_4_SEG_13_x</v>
          </cell>
          <cell r="AU2000">
            <v>1</v>
          </cell>
          <cell r="AV2000" t="str">
            <v>Cotizacion Seleccionada</v>
          </cell>
        </row>
        <row r="2001">
          <cell r="A2001" t="str">
            <v>ALI_4_SEG_14</v>
          </cell>
          <cell r="B2001" t="str">
            <v>5to_Evento_973_V2_UT_Mana_17515422.xlsm</v>
          </cell>
          <cell r="C2001">
            <v>4</v>
          </cell>
          <cell r="D2001">
            <v>2095</v>
          </cell>
          <cell r="E2001" t="str">
            <v>Ut Mana 2020</v>
          </cell>
          <cell r="F2001">
            <v>615</v>
          </cell>
          <cell r="G2001" t="str">
            <v>CEREAL EMPACADO</v>
          </cell>
          <cell r="H2001" t="str">
            <v>4 : Galletas de arroz, semillas de chía y quinua, almendras y chocolate.</v>
          </cell>
          <cell r="I2001">
            <v>14</v>
          </cell>
          <cell r="J2001" t="str">
            <v>Sitio 1 : CARRERA 127#22G-18 INT 4 - Sitio 2 : SIBERIA KM 7.5 CELTA, LOTE 159 - Sitio 3 : CARRERA 68B #10A-18 - Sitio 4 : CALLE 24F#101B-15 - Sitio 5 : CARRERA 65B#10A-87 - Sitio 6 : AUTO MEDE KM 1,5 P INDUS FLORIDA BOD 23 - Sitio 7 : CARRERA 71 A BIS # 63D-38 -</v>
          </cell>
          <cell r="K2001">
            <v>44835</v>
          </cell>
          <cell r="L2001">
            <v>8824</v>
          </cell>
          <cell r="M2001">
            <v>8824</v>
          </cell>
          <cell r="N2001">
            <v>10458</v>
          </cell>
          <cell r="O2001">
            <v>523</v>
          </cell>
          <cell r="P2001">
            <v>799</v>
          </cell>
          <cell r="Q2001">
            <v>0.2</v>
          </cell>
          <cell r="R2001">
            <v>639.20000000000005</v>
          </cell>
          <cell r="S2001">
            <v>799</v>
          </cell>
          <cell r="T2001">
            <v>0.2</v>
          </cell>
          <cell r="U2001">
            <v>639.20000000000005</v>
          </cell>
          <cell r="V2001">
            <v>799</v>
          </cell>
          <cell r="W2001">
            <v>0.2</v>
          </cell>
          <cell r="X2001">
            <v>639.20000000000005</v>
          </cell>
          <cell r="Y2001">
            <v>799</v>
          </cell>
          <cell r="Z2001">
            <v>0.2</v>
          </cell>
          <cell r="AA2001">
            <v>639.20000000000005</v>
          </cell>
          <cell r="AB2001">
            <v>18299656.800000004</v>
          </cell>
          <cell r="AC2001" t="str">
            <v>Registro Valido</v>
          </cell>
          <cell r="AD2001">
            <v>799</v>
          </cell>
          <cell r="AE2001">
            <v>799</v>
          </cell>
          <cell r="AF2001">
            <v>799</v>
          </cell>
          <cell r="AG2001">
            <v>799</v>
          </cell>
          <cell r="AH2001">
            <v>799</v>
          </cell>
          <cell r="AI2001">
            <v>799</v>
          </cell>
          <cell r="AJ2001">
            <v>799</v>
          </cell>
          <cell r="AK2001">
            <v>799</v>
          </cell>
          <cell r="AM2001" t="str">
            <v>ALI_4_SEG_14</v>
          </cell>
          <cell r="AN2001" t="str">
            <v>ALI_4_SEG_14_VAL_18299656.8</v>
          </cell>
          <cell r="AO2001">
            <v>2</v>
          </cell>
          <cell r="AP2001">
            <v>18299656.800000004</v>
          </cell>
          <cell r="AQ2001" t="b">
            <v>1</v>
          </cell>
          <cell r="AR2001" t="str">
            <v>Empate</v>
          </cell>
          <cell r="AS2001" t="str">
            <v>x</v>
          </cell>
          <cell r="AT2001" t="str">
            <v>ALI_4_SEG_14_x</v>
          </cell>
          <cell r="AU2001">
            <v>1</v>
          </cell>
          <cell r="AV2001" t="str">
            <v>Cotizacion Seleccionada</v>
          </cell>
        </row>
        <row r="2002">
          <cell r="A2002" t="str">
            <v>ALI_4_SEG_15</v>
          </cell>
          <cell r="B2002" t="str">
            <v>5to_Evento_973_V2_UT_Mana_17515422.xlsm</v>
          </cell>
          <cell r="C2002">
            <v>4</v>
          </cell>
          <cell r="D2002">
            <v>2095</v>
          </cell>
          <cell r="E2002" t="str">
            <v>Ut Mana 2020</v>
          </cell>
          <cell r="F2002">
            <v>616</v>
          </cell>
          <cell r="G2002" t="str">
            <v>CEREAL EMPACADO</v>
          </cell>
          <cell r="H2002" t="str">
            <v>4 : Galletas de arroz, semillas de chía y quinua, almendras y chocolate.</v>
          </cell>
          <cell r="I2002">
            <v>15</v>
          </cell>
          <cell r="J2002" t="str">
            <v>Sitio 1 : CARRERA 127#22G-18 INT 4 - Sitio 2 : SIBERIA KM 7.5 CELTA, LOTE 159 - Sitio 3 : CARRERA 68B #10A-18 - Sitio 4 : CALLE 24F#101B-15 - Sitio 5 : CARRERA 65B#10A-87 - Sitio 6 : AUTO MEDE KM 1,5 P INDUS FLORIDA BOD 23 - Sitio 7 : CARRERA 71 A BIS # 63D-38 -</v>
          </cell>
          <cell r="K2002">
            <v>44835</v>
          </cell>
          <cell r="L2002">
            <v>8339</v>
          </cell>
          <cell r="M2002">
            <v>8340</v>
          </cell>
          <cell r="N2002">
            <v>9883</v>
          </cell>
          <cell r="O2002">
            <v>495</v>
          </cell>
          <cell r="P2002">
            <v>799</v>
          </cell>
          <cell r="Q2002">
            <v>0.2</v>
          </cell>
          <cell r="R2002">
            <v>639.20000000000005</v>
          </cell>
          <cell r="S2002">
            <v>799</v>
          </cell>
          <cell r="T2002">
            <v>0.2</v>
          </cell>
          <cell r="U2002">
            <v>639.20000000000005</v>
          </cell>
          <cell r="V2002">
            <v>799</v>
          </cell>
          <cell r="W2002">
            <v>0.2</v>
          </cell>
          <cell r="X2002">
            <v>639.20000000000005</v>
          </cell>
          <cell r="Y2002">
            <v>799</v>
          </cell>
          <cell r="Z2002">
            <v>0.2</v>
          </cell>
          <cell r="AA2002">
            <v>639.20000000000005</v>
          </cell>
          <cell r="AB2002">
            <v>17294834.400000002</v>
          </cell>
          <cell r="AC2002" t="str">
            <v>Registro Valido</v>
          </cell>
          <cell r="AD2002">
            <v>799</v>
          </cell>
          <cell r="AE2002">
            <v>799</v>
          </cell>
          <cell r="AF2002">
            <v>799</v>
          </cell>
          <cell r="AG2002">
            <v>799</v>
          </cell>
          <cell r="AH2002">
            <v>799</v>
          </cell>
          <cell r="AI2002">
            <v>799</v>
          </cell>
          <cell r="AJ2002">
            <v>799</v>
          </cell>
          <cell r="AK2002">
            <v>799</v>
          </cell>
          <cell r="AM2002" t="str">
            <v>ALI_4_SEG_15</v>
          </cell>
          <cell r="AN2002" t="str">
            <v>ALI_4_SEG_15_VAL_17294834.4</v>
          </cell>
          <cell r="AO2002">
            <v>2</v>
          </cell>
          <cell r="AP2002">
            <v>17294834.400000002</v>
          </cell>
          <cell r="AQ2002" t="b">
            <v>1</v>
          </cell>
          <cell r="AR2002" t="str">
            <v>Empate</v>
          </cell>
          <cell r="AS2002" t="str">
            <v>x</v>
          </cell>
          <cell r="AT2002" t="str">
            <v>ALI_4_SEG_15_x</v>
          </cell>
          <cell r="AU2002">
            <v>1</v>
          </cell>
          <cell r="AV2002" t="str">
            <v>Cotizacion Seleccionada</v>
          </cell>
        </row>
        <row r="2003">
          <cell r="A2003" t="b">
            <v>0</v>
          </cell>
          <cell r="B2003" t="str">
            <v>5to_Evento_973_V2_UT_Mana_17515422.xlsm</v>
          </cell>
          <cell r="C2003">
            <v>47</v>
          </cell>
          <cell r="D2003">
            <v>2095</v>
          </cell>
          <cell r="E2003" t="str">
            <v>Ut Mana 2020</v>
          </cell>
          <cell r="F2003">
            <v>647</v>
          </cell>
          <cell r="G2003" t="str">
            <v>CEREAL EMPACADO</v>
          </cell>
          <cell r="H2003" t="str">
            <v>47 : Ponque con trozos de fruta.</v>
          </cell>
          <cell r="I2003">
            <v>1</v>
          </cell>
          <cell r="J2003" t="str">
            <v>Sitio 1 : CARRERA 127#22G-18 INT 4 - Sitio 2 : SIBERIA KM 7.5 CELTA, LOTE 159 - Sitio 3 : CARRERA 68B #10A-18 - Sitio 4 : CALLE 24F#101B-15 - Sitio 5 : CARRERA 65B#10A-87 - Sitio 6 : AUTO MEDE KM 1,5 P INDUS FLORIDA BOD 23 - Sitio 7 : CARRERA 71 A BIS # 63D-38 -</v>
          </cell>
          <cell r="K2003">
            <v>44835</v>
          </cell>
          <cell r="L2003">
            <v>5115</v>
          </cell>
          <cell r="M2003">
            <v>5755</v>
          </cell>
          <cell r="N2003">
            <v>3197</v>
          </cell>
          <cell r="O2003">
            <v>639</v>
          </cell>
          <cell r="P2003">
            <v>593</v>
          </cell>
          <cell r="Q2003">
            <v>0</v>
          </cell>
          <cell r="R2003">
            <v>593</v>
          </cell>
          <cell r="S2003">
            <v>593</v>
          </cell>
          <cell r="T2003">
            <v>0</v>
          </cell>
          <cell r="U2003">
            <v>593</v>
          </cell>
          <cell r="V2003">
            <v>1084</v>
          </cell>
          <cell r="W2003">
            <v>0</v>
          </cell>
          <cell r="X2003">
            <v>1084</v>
          </cell>
          <cell r="Y2003">
            <v>1084</v>
          </cell>
          <cell r="Z2003">
            <v>0</v>
          </cell>
          <cell r="AA2003">
            <v>1084</v>
          </cell>
          <cell r="AB2003">
            <v>10604134</v>
          </cell>
          <cell r="AC2003" t="str">
            <v>Registro Valido</v>
          </cell>
          <cell r="AD2003">
            <v>593</v>
          </cell>
          <cell r="AE2003">
            <v>593</v>
          </cell>
          <cell r="AF2003">
            <v>1084</v>
          </cell>
          <cell r="AG2003">
            <v>1084</v>
          </cell>
          <cell r="AH2003">
            <v>589</v>
          </cell>
          <cell r="AI2003">
            <v>589</v>
          </cell>
          <cell r="AJ2003">
            <v>1078</v>
          </cell>
          <cell r="AK2003">
            <v>1078</v>
          </cell>
          <cell r="AM2003" t="str">
            <v>ALI_47_SEG_1</v>
          </cell>
          <cell r="AN2003" t="str">
            <v>ALI_47_SEG_1_VAL_10604134</v>
          </cell>
          <cell r="AO2003">
            <v>4</v>
          </cell>
          <cell r="AP2003">
            <v>8430110.4000000004</v>
          </cell>
          <cell r="AQ2003" t="b">
            <v>0</v>
          </cell>
          <cell r="AR2003" t="str">
            <v/>
          </cell>
          <cell r="AS2003" t="str">
            <v/>
          </cell>
          <cell r="AT2003" t="str">
            <v>ALI_47_SEG_1_</v>
          </cell>
          <cell r="AU2003">
            <v>1</v>
          </cell>
          <cell r="AV2003" t="str">
            <v>No Seleccionada</v>
          </cell>
        </row>
        <row r="2004">
          <cell r="A2004" t="b">
            <v>0</v>
          </cell>
          <cell r="B2004" t="str">
            <v>5to_Evento_973_V2_UT_Mana_17515422.xlsm</v>
          </cell>
          <cell r="C2004">
            <v>47</v>
          </cell>
          <cell r="D2004">
            <v>2095</v>
          </cell>
          <cell r="E2004" t="str">
            <v>Ut Mana 2020</v>
          </cell>
          <cell r="F2004">
            <v>648</v>
          </cell>
          <cell r="G2004" t="str">
            <v>CEREAL EMPACADO</v>
          </cell>
          <cell r="H2004" t="str">
            <v>47 : Ponque con trozos de fruta.</v>
          </cell>
          <cell r="I2004">
            <v>2</v>
          </cell>
          <cell r="J2004" t="str">
            <v>Sitio 1 : CARRERA 127#22G-18 INT 4 - Sitio 2 : SIBERIA KM 7.5 CELTA, LOTE 159 - Sitio 3 : CARRERA 68B #10A-18 - Sitio 4 : CALLE 24F#101B-15 - Sitio 5 : CARRERA 65B#10A-87 - Sitio 6 : AUTO MEDE KM 1,5 P INDUS FLORIDA BOD 23 - Sitio 7 : CARRERA 71 A BIS # 63D-38 -</v>
          </cell>
          <cell r="K2004">
            <v>44835</v>
          </cell>
          <cell r="L2004">
            <v>5230</v>
          </cell>
          <cell r="M2004">
            <v>5884</v>
          </cell>
          <cell r="N2004">
            <v>3269</v>
          </cell>
          <cell r="O2004">
            <v>654</v>
          </cell>
          <cell r="P2004">
            <v>593</v>
          </cell>
          <cell r="Q2004">
            <v>0</v>
          </cell>
          <cell r="R2004">
            <v>593</v>
          </cell>
          <cell r="S2004">
            <v>593</v>
          </cell>
          <cell r="T2004">
            <v>0</v>
          </cell>
          <cell r="U2004">
            <v>593</v>
          </cell>
          <cell r="V2004">
            <v>1084</v>
          </cell>
          <cell r="W2004">
            <v>0</v>
          </cell>
          <cell r="X2004">
            <v>1084</v>
          </cell>
          <cell r="Y2004">
            <v>1084</v>
          </cell>
          <cell r="Z2004">
            <v>0</v>
          </cell>
          <cell r="AA2004">
            <v>1084</v>
          </cell>
          <cell r="AB2004">
            <v>10843134</v>
          </cell>
          <cell r="AC2004" t="str">
            <v>Registro Valido</v>
          </cell>
          <cell r="AD2004">
            <v>593</v>
          </cell>
          <cell r="AE2004">
            <v>593</v>
          </cell>
          <cell r="AF2004">
            <v>1084</v>
          </cell>
          <cell r="AG2004">
            <v>1084</v>
          </cell>
          <cell r="AH2004">
            <v>589</v>
          </cell>
          <cell r="AI2004">
            <v>589</v>
          </cell>
          <cell r="AJ2004">
            <v>1078</v>
          </cell>
          <cell r="AK2004">
            <v>1078</v>
          </cell>
          <cell r="AM2004" t="str">
            <v>ALI_47_SEG_2</v>
          </cell>
          <cell r="AN2004" t="str">
            <v>ALI_47_SEG_2_VAL_10843134</v>
          </cell>
          <cell r="AO2004">
            <v>4</v>
          </cell>
          <cell r="AP2004">
            <v>8620112</v>
          </cell>
          <cell r="AQ2004" t="b">
            <v>0</v>
          </cell>
          <cell r="AR2004" t="str">
            <v/>
          </cell>
          <cell r="AS2004" t="str">
            <v/>
          </cell>
          <cell r="AT2004" t="str">
            <v>ALI_47_SEG_2_</v>
          </cell>
          <cell r="AU2004">
            <v>1</v>
          </cell>
          <cell r="AV2004" t="str">
            <v>No Seleccionada</v>
          </cell>
        </row>
        <row r="2005">
          <cell r="A2005" t="b">
            <v>0</v>
          </cell>
          <cell r="B2005" t="str">
            <v>5to_Evento_973_V2_UT_Mana_17515422.xlsm</v>
          </cell>
          <cell r="C2005">
            <v>47</v>
          </cell>
          <cell r="D2005">
            <v>2095</v>
          </cell>
          <cell r="E2005" t="str">
            <v>Ut Mana 2020</v>
          </cell>
          <cell r="F2005">
            <v>649</v>
          </cell>
          <cell r="G2005" t="str">
            <v>CEREAL EMPACADO</v>
          </cell>
          <cell r="H2005" t="str">
            <v>47 : Ponque con trozos de fruta.</v>
          </cell>
          <cell r="I2005">
            <v>3</v>
          </cell>
          <cell r="J2005" t="str">
            <v>Sitio 1 : CARRERA 127#22G-18 INT 4 - Sitio 2 : SIBERIA KM 7.5 CELTA, LOTE 159 - Sitio 3 : CARRERA 68B #10A-18 - Sitio 4 : CALLE 24F#101B-15 - Sitio 5 : CARRERA 65B#10A-87 - Sitio 6 : AUTO MEDE KM 1,5 P INDUS FLORIDA BOD 23 - Sitio 7 : CARRERA 71 A BIS # 63D-38 -</v>
          </cell>
          <cell r="K2005">
            <v>44835</v>
          </cell>
          <cell r="L2005">
            <v>5199</v>
          </cell>
          <cell r="M2005">
            <v>5849</v>
          </cell>
          <cell r="N2005">
            <v>3250</v>
          </cell>
          <cell r="O2005">
            <v>650</v>
          </cell>
          <cell r="P2005">
            <v>593</v>
          </cell>
          <cell r="Q2005">
            <v>0</v>
          </cell>
          <cell r="R2005">
            <v>593</v>
          </cell>
          <cell r="S2005">
            <v>593</v>
          </cell>
          <cell r="T2005">
            <v>0</v>
          </cell>
          <cell r="U2005">
            <v>593</v>
          </cell>
          <cell r="V2005">
            <v>1084</v>
          </cell>
          <cell r="W2005">
            <v>0</v>
          </cell>
          <cell r="X2005">
            <v>1084</v>
          </cell>
          <cell r="Y2005">
            <v>1084</v>
          </cell>
          <cell r="Z2005">
            <v>0</v>
          </cell>
          <cell r="AA2005">
            <v>1084</v>
          </cell>
          <cell r="AB2005">
            <v>10779064</v>
          </cell>
          <cell r="AC2005" t="str">
            <v>Registro Valido</v>
          </cell>
          <cell r="AD2005">
            <v>593</v>
          </cell>
          <cell r="AE2005">
            <v>593</v>
          </cell>
          <cell r="AF2005">
            <v>1084</v>
          </cell>
          <cell r="AG2005">
            <v>1084</v>
          </cell>
          <cell r="AH2005">
            <v>589</v>
          </cell>
          <cell r="AI2005">
            <v>589</v>
          </cell>
          <cell r="AJ2005">
            <v>1078</v>
          </cell>
          <cell r="AK2005">
            <v>1078</v>
          </cell>
          <cell r="AM2005" t="str">
            <v>ALI_47_SEG_3</v>
          </cell>
          <cell r="AN2005" t="str">
            <v>ALI_47_SEG_3_VAL_10779064</v>
          </cell>
          <cell r="AO2005">
            <v>4</v>
          </cell>
          <cell r="AP2005">
            <v>8569177.5999999996</v>
          </cell>
          <cell r="AQ2005" t="b">
            <v>0</v>
          </cell>
          <cell r="AR2005" t="str">
            <v/>
          </cell>
          <cell r="AS2005" t="str">
            <v/>
          </cell>
          <cell r="AT2005" t="str">
            <v>ALI_47_SEG_3_</v>
          </cell>
          <cell r="AU2005">
            <v>1</v>
          </cell>
          <cell r="AV2005" t="str">
            <v>No Seleccionada</v>
          </cell>
        </row>
        <row r="2006">
          <cell r="A2006" t="b">
            <v>0</v>
          </cell>
          <cell r="B2006" t="str">
            <v>5to_Evento_973_V2_UT_Mana_17515422.xlsm</v>
          </cell>
          <cell r="C2006">
            <v>47</v>
          </cell>
          <cell r="D2006">
            <v>2095</v>
          </cell>
          <cell r="E2006" t="str">
            <v>Ut Mana 2020</v>
          </cell>
          <cell r="F2006">
            <v>650</v>
          </cell>
          <cell r="G2006" t="str">
            <v>CEREAL EMPACADO</v>
          </cell>
          <cell r="H2006" t="str">
            <v>47 : Ponque con trozos de fruta.</v>
          </cell>
          <cell r="I2006">
            <v>4</v>
          </cell>
          <cell r="J2006" t="str">
            <v>Sitio 1 : CARRERA 127#22G-18 INT 4 - Sitio 2 : SIBERIA KM 7.5 CELTA, LOTE 159 - Sitio 3 : CARRERA 68B #10A-18 - Sitio 4 : CALLE 24F#101B-15 - Sitio 5 : CARRERA 65B#10A-87 - Sitio 6 : AUTO MEDE KM 1,5 P INDUS FLORIDA BOD 23 - Sitio 7 : CARRERA 71 A BIS # 63D-38 -</v>
          </cell>
          <cell r="K2006">
            <v>44835</v>
          </cell>
          <cell r="L2006">
            <v>5540</v>
          </cell>
          <cell r="M2006">
            <v>6232</v>
          </cell>
          <cell r="N2006">
            <v>3463</v>
          </cell>
          <cell r="O2006">
            <v>693</v>
          </cell>
          <cell r="P2006">
            <v>593</v>
          </cell>
          <cell r="Q2006">
            <v>0</v>
          </cell>
          <cell r="R2006">
            <v>593</v>
          </cell>
          <cell r="S2006">
            <v>593</v>
          </cell>
          <cell r="T2006">
            <v>0</v>
          </cell>
          <cell r="U2006">
            <v>593</v>
          </cell>
          <cell r="V2006">
            <v>1084</v>
          </cell>
          <cell r="W2006">
            <v>0</v>
          </cell>
          <cell r="X2006">
            <v>1084</v>
          </cell>
          <cell r="Y2006">
            <v>1084</v>
          </cell>
          <cell r="Z2006">
            <v>0</v>
          </cell>
          <cell r="AA2006">
            <v>1084</v>
          </cell>
          <cell r="AB2006">
            <v>11485900</v>
          </cell>
          <cell r="AC2006" t="str">
            <v>Registro Valido</v>
          </cell>
          <cell r="AD2006">
            <v>593</v>
          </cell>
          <cell r="AE2006">
            <v>593</v>
          </cell>
          <cell r="AF2006">
            <v>1084</v>
          </cell>
          <cell r="AG2006">
            <v>1084</v>
          </cell>
          <cell r="AH2006">
            <v>589</v>
          </cell>
          <cell r="AI2006">
            <v>589</v>
          </cell>
          <cell r="AJ2006">
            <v>1078</v>
          </cell>
          <cell r="AK2006">
            <v>1078</v>
          </cell>
          <cell r="AM2006" t="str">
            <v>ALI_47_SEG_4</v>
          </cell>
          <cell r="AN2006" t="str">
            <v>ALI_47_SEG_4_VAL_11485900</v>
          </cell>
          <cell r="AO2006">
            <v>4</v>
          </cell>
          <cell r="AP2006">
            <v>9131100.7999999989</v>
          </cell>
          <cell r="AQ2006" t="b">
            <v>0</v>
          </cell>
          <cell r="AR2006" t="str">
            <v/>
          </cell>
          <cell r="AS2006" t="str">
            <v/>
          </cell>
          <cell r="AT2006" t="str">
            <v>ALI_47_SEG_4_</v>
          </cell>
          <cell r="AU2006">
            <v>1</v>
          </cell>
          <cell r="AV2006" t="str">
            <v>No Seleccionada</v>
          </cell>
        </row>
        <row r="2007">
          <cell r="A2007" t="b">
            <v>0</v>
          </cell>
          <cell r="B2007" t="str">
            <v>5to_Evento_973_V2_UT_Mana_17515422.xlsm</v>
          </cell>
          <cell r="C2007">
            <v>47</v>
          </cell>
          <cell r="D2007">
            <v>2095</v>
          </cell>
          <cell r="E2007" t="str">
            <v>Ut Mana 2020</v>
          </cell>
          <cell r="F2007">
            <v>651</v>
          </cell>
          <cell r="G2007" t="str">
            <v>CEREAL EMPACADO</v>
          </cell>
          <cell r="H2007" t="str">
            <v>47 : Ponque con trozos de fruta.</v>
          </cell>
          <cell r="I2007">
            <v>5</v>
          </cell>
          <cell r="J2007" t="str">
            <v>Sitio 1 : CARRERA 127#22G-18 INT 4 - Sitio 2 : SIBERIA KM 7.5 CELTA, LOTE 159 - Sitio 3 : CARRERA 68B #10A-18 - Sitio 4 : CALLE 24F#101B-15 - Sitio 5 : CARRERA 65B#10A-87 - Sitio 6 : AUTO MEDE KM 1,5 P INDUS FLORIDA BOD 23 - Sitio 7 : CARRERA 71 A BIS # 63D-38 -</v>
          </cell>
          <cell r="K2007">
            <v>44835</v>
          </cell>
          <cell r="L2007">
            <v>5150</v>
          </cell>
          <cell r="M2007">
            <v>5793</v>
          </cell>
          <cell r="N2007">
            <v>3219</v>
          </cell>
          <cell r="O2007">
            <v>643</v>
          </cell>
          <cell r="P2007">
            <v>593</v>
          </cell>
          <cell r="Q2007">
            <v>0</v>
          </cell>
          <cell r="R2007">
            <v>593</v>
          </cell>
          <cell r="S2007">
            <v>593</v>
          </cell>
          <cell r="T2007">
            <v>0</v>
          </cell>
          <cell r="U2007">
            <v>593</v>
          </cell>
          <cell r="V2007">
            <v>1084</v>
          </cell>
          <cell r="W2007">
            <v>0</v>
          </cell>
          <cell r="X2007">
            <v>1084</v>
          </cell>
          <cell r="Y2007">
            <v>1084</v>
          </cell>
          <cell r="Z2007">
            <v>0</v>
          </cell>
          <cell r="AA2007">
            <v>1084</v>
          </cell>
          <cell r="AB2007">
            <v>10675607</v>
          </cell>
          <cell r="AC2007" t="str">
            <v>Registro Valido</v>
          </cell>
          <cell r="AD2007">
            <v>593</v>
          </cell>
          <cell r="AE2007">
            <v>593</v>
          </cell>
          <cell r="AF2007">
            <v>1084</v>
          </cell>
          <cell r="AG2007">
            <v>1084</v>
          </cell>
          <cell r="AH2007">
            <v>589</v>
          </cell>
          <cell r="AI2007">
            <v>589</v>
          </cell>
          <cell r="AJ2007">
            <v>1078</v>
          </cell>
          <cell r="AK2007">
            <v>1078</v>
          </cell>
          <cell r="AM2007" t="str">
            <v>ALI_47_SEG_5</v>
          </cell>
          <cell r="AN2007" t="str">
            <v>ALI_47_SEG_5_VAL_10675607</v>
          </cell>
          <cell r="AO2007">
            <v>4</v>
          </cell>
          <cell r="AP2007">
            <v>8486930.3999999985</v>
          </cell>
          <cell r="AQ2007" t="b">
            <v>0</v>
          </cell>
          <cell r="AR2007" t="str">
            <v/>
          </cell>
          <cell r="AS2007" t="str">
            <v/>
          </cell>
          <cell r="AT2007" t="str">
            <v>ALI_47_SEG_5_</v>
          </cell>
          <cell r="AU2007">
            <v>1</v>
          </cell>
          <cell r="AV2007" t="str">
            <v>No Seleccionada</v>
          </cell>
        </row>
        <row r="2008">
          <cell r="A2008" t="b">
            <v>0</v>
          </cell>
          <cell r="B2008" t="str">
            <v>5to_Evento_973_V2_UT_Mana_17515422.xlsm</v>
          </cell>
          <cell r="C2008">
            <v>47</v>
          </cell>
          <cell r="D2008">
            <v>2095</v>
          </cell>
          <cell r="E2008" t="str">
            <v>Ut Mana 2020</v>
          </cell>
          <cell r="F2008">
            <v>652</v>
          </cell>
          <cell r="G2008" t="str">
            <v>CEREAL EMPACADO</v>
          </cell>
          <cell r="H2008" t="str">
            <v>47 : Ponque con trozos de fruta.</v>
          </cell>
          <cell r="I2008">
            <v>6</v>
          </cell>
          <cell r="J2008" t="str">
            <v>Sitio 1 : CARRERA 127#22G-18 INT 4 - Sitio 2 : SIBERIA KM 7.5 CELTA, LOTE 159 - Sitio 3 : CARRERA 68B #10A-18 - Sitio 4 : CALLE 24F#101B-15 - Sitio 5 : CARRERA 65B#10A-87 - Sitio 6 : AUTO MEDE KM 1,5 P INDUS FLORIDA BOD 23 - Sitio 7 : CARRERA 71 A BIS # 63D-38 -</v>
          </cell>
          <cell r="K2008">
            <v>44835</v>
          </cell>
          <cell r="L2008">
            <v>5574</v>
          </cell>
          <cell r="M2008">
            <v>6271</v>
          </cell>
          <cell r="N2008">
            <v>3484</v>
          </cell>
          <cell r="O2008">
            <v>697</v>
          </cell>
          <cell r="P2008">
            <v>593</v>
          </cell>
          <cell r="Q2008">
            <v>0</v>
          </cell>
          <cell r="R2008">
            <v>593</v>
          </cell>
          <cell r="S2008">
            <v>593</v>
          </cell>
          <cell r="T2008">
            <v>0</v>
          </cell>
          <cell r="U2008">
            <v>593</v>
          </cell>
          <cell r="V2008">
            <v>1084</v>
          </cell>
          <cell r="W2008">
            <v>0</v>
          </cell>
          <cell r="X2008">
            <v>1084</v>
          </cell>
          <cell r="Y2008">
            <v>1084</v>
          </cell>
          <cell r="Z2008">
            <v>0</v>
          </cell>
          <cell r="AA2008">
            <v>1084</v>
          </cell>
          <cell r="AB2008">
            <v>11556289</v>
          </cell>
          <cell r="AC2008" t="str">
            <v>Registro Valido</v>
          </cell>
          <cell r="AD2008">
            <v>593</v>
          </cell>
          <cell r="AE2008">
            <v>593</v>
          </cell>
          <cell r="AF2008">
            <v>1084</v>
          </cell>
          <cell r="AG2008">
            <v>1084</v>
          </cell>
          <cell r="AH2008">
            <v>589</v>
          </cell>
          <cell r="AI2008">
            <v>589</v>
          </cell>
          <cell r="AJ2008">
            <v>1078</v>
          </cell>
          <cell r="AK2008">
            <v>1078</v>
          </cell>
          <cell r="AM2008" t="str">
            <v>ALI_47_SEG_6</v>
          </cell>
          <cell r="AN2008" t="str">
            <v>ALI_47_SEG_6_VAL_11556289</v>
          </cell>
          <cell r="AO2008">
            <v>4</v>
          </cell>
          <cell r="AP2008">
            <v>9187058.4000000004</v>
          </cell>
          <cell r="AQ2008" t="b">
            <v>0</v>
          </cell>
          <cell r="AR2008" t="str">
            <v/>
          </cell>
          <cell r="AS2008" t="str">
            <v/>
          </cell>
          <cell r="AT2008" t="str">
            <v>ALI_47_SEG_6_</v>
          </cell>
          <cell r="AU2008">
            <v>1</v>
          </cell>
          <cell r="AV2008" t="str">
            <v>No Seleccionada</v>
          </cell>
        </row>
        <row r="2009">
          <cell r="A2009" t="b">
            <v>0</v>
          </cell>
          <cell r="B2009" t="str">
            <v>5to_Evento_973_V2_UT_Mana_17515422.xlsm</v>
          </cell>
          <cell r="C2009">
            <v>47</v>
          </cell>
          <cell r="D2009">
            <v>2095</v>
          </cell>
          <cell r="E2009" t="str">
            <v>Ut Mana 2020</v>
          </cell>
          <cell r="F2009">
            <v>653</v>
          </cell>
          <cell r="G2009" t="str">
            <v>CEREAL EMPACADO</v>
          </cell>
          <cell r="H2009" t="str">
            <v>47 : Ponque con trozos de fruta.</v>
          </cell>
          <cell r="I2009">
            <v>7</v>
          </cell>
          <cell r="J2009" t="str">
            <v>Sitio 1 : CARRERA 127#22G-18 INT 4 - Sitio 2 : SIBERIA KM 7.5 CELTA, LOTE 159 - Sitio 3 : CARRERA 68B #10A-18 - Sitio 4 : CALLE 24F#101B-15 - Sitio 5 : CARRERA 65B#10A-87 - Sitio 6 : AUTO MEDE KM 1,5 P INDUS FLORIDA BOD 23 - Sitio 7 : CARRERA 71 A BIS # 63D-38 -</v>
          </cell>
          <cell r="K2009">
            <v>44835</v>
          </cell>
          <cell r="L2009">
            <v>5692</v>
          </cell>
          <cell r="M2009">
            <v>6404</v>
          </cell>
          <cell r="N2009">
            <v>3558</v>
          </cell>
          <cell r="O2009">
            <v>711</v>
          </cell>
          <cell r="P2009">
            <v>593</v>
          </cell>
          <cell r="Q2009">
            <v>0</v>
          </cell>
          <cell r="R2009">
            <v>593</v>
          </cell>
          <cell r="S2009">
            <v>593</v>
          </cell>
          <cell r="T2009">
            <v>0</v>
          </cell>
          <cell r="U2009">
            <v>593</v>
          </cell>
          <cell r="V2009">
            <v>1084</v>
          </cell>
          <cell r="W2009">
            <v>0</v>
          </cell>
          <cell r="X2009">
            <v>1084</v>
          </cell>
          <cell r="Y2009">
            <v>1084</v>
          </cell>
          <cell r="Z2009">
            <v>0</v>
          </cell>
          <cell r="AA2009">
            <v>1084</v>
          </cell>
          <cell r="AB2009">
            <v>11800524</v>
          </cell>
          <cell r="AC2009" t="str">
            <v>Registro Valido</v>
          </cell>
          <cell r="AD2009">
            <v>593</v>
          </cell>
          <cell r="AE2009">
            <v>593</v>
          </cell>
          <cell r="AF2009">
            <v>1084</v>
          </cell>
          <cell r="AG2009">
            <v>1084</v>
          </cell>
          <cell r="AH2009">
            <v>589</v>
          </cell>
          <cell r="AI2009">
            <v>589</v>
          </cell>
          <cell r="AJ2009">
            <v>1078</v>
          </cell>
          <cell r="AK2009">
            <v>1078</v>
          </cell>
          <cell r="AM2009" t="str">
            <v>ALI_47_SEG_7</v>
          </cell>
          <cell r="AN2009" t="str">
            <v>ALI_47_SEG_7_VAL_11800524</v>
          </cell>
          <cell r="AO2009">
            <v>4</v>
          </cell>
          <cell r="AP2009">
            <v>9381220.7999999989</v>
          </cell>
          <cell r="AQ2009" t="b">
            <v>0</v>
          </cell>
          <cell r="AR2009" t="str">
            <v/>
          </cell>
          <cell r="AS2009" t="str">
            <v/>
          </cell>
          <cell r="AT2009" t="str">
            <v>ALI_47_SEG_7_</v>
          </cell>
          <cell r="AU2009">
            <v>1</v>
          </cell>
          <cell r="AV2009" t="str">
            <v>No Seleccionada</v>
          </cell>
        </row>
        <row r="2010">
          <cell r="A2010" t="b">
            <v>0</v>
          </cell>
          <cell r="B2010" t="str">
            <v>5to_Evento_973_V2_UT_Mana_17515422.xlsm</v>
          </cell>
          <cell r="C2010">
            <v>47</v>
          </cell>
          <cell r="D2010">
            <v>2095</v>
          </cell>
          <cell r="E2010" t="str">
            <v>Ut Mana 2020</v>
          </cell>
          <cell r="F2010">
            <v>654</v>
          </cell>
          <cell r="G2010" t="str">
            <v>CEREAL EMPACADO</v>
          </cell>
          <cell r="H2010" t="str">
            <v>47 : Ponque con trozos de fruta.</v>
          </cell>
          <cell r="I2010">
            <v>8</v>
          </cell>
          <cell r="J2010" t="str">
            <v>Sitio 1 : CARRERA 127#22G-18 INT 4 - Sitio 2 : SIBERIA KM 7.5 CELTA, LOTE 159 - Sitio 3 : CARRERA 68B #10A-18 - Sitio 4 : CALLE 24F#101B-15 - Sitio 5 : CARRERA 65B#10A-87 - Sitio 6 : AUTO MEDE KM 1,5 P INDUS FLORIDA BOD 23 - Sitio 7 : CARRERA 71 A BIS # 63D-38 -</v>
          </cell>
          <cell r="K2010">
            <v>44835</v>
          </cell>
          <cell r="L2010">
            <v>5494</v>
          </cell>
          <cell r="M2010">
            <v>6180</v>
          </cell>
          <cell r="N2010">
            <v>3434</v>
          </cell>
          <cell r="O2010">
            <v>687</v>
          </cell>
          <cell r="P2010">
            <v>593</v>
          </cell>
          <cell r="Q2010">
            <v>0</v>
          </cell>
          <cell r="R2010">
            <v>593</v>
          </cell>
          <cell r="S2010">
            <v>593</v>
          </cell>
          <cell r="T2010">
            <v>0</v>
          </cell>
          <cell r="U2010">
            <v>593</v>
          </cell>
          <cell r="V2010">
            <v>1084</v>
          </cell>
          <cell r="W2010">
            <v>0</v>
          </cell>
          <cell r="X2010">
            <v>1084</v>
          </cell>
          <cell r="Y2010">
            <v>1084</v>
          </cell>
          <cell r="Z2010">
            <v>0</v>
          </cell>
          <cell r="AA2010">
            <v>1084</v>
          </cell>
          <cell r="AB2010">
            <v>11389846</v>
          </cell>
          <cell r="AC2010" t="str">
            <v>Registro Valido</v>
          </cell>
          <cell r="AD2010">
            <v>593</v>
          </cell>
          <cell r="AE2010">
            <v>593</v>
          </cell>
          <cell r="AF2010">
            <v>1084</v>
          </cell>
          <cell r="AG2010">
            <v>1084</v>
          </cell>
          <cell r="AH2010">
            <v>589</v>
          </cell>
          <cell r="AI2010">
            <v>589</v>
          </cell>
          <cell r="AJ2010">
            <v>1078</v>
          </cell>
          <cell r="AK2010">
            <v>1078</v>
          </cell>
          <cell r="AM2010" t="str">
            <v>ALI_47_SEG_8</v>
          </cell>
          <cell r="AN2010" t="str">
            <v>ALI_47_SEG_8_VAL_11389846</v>
          </cell>
          <cell r="AO2010">
            <v>4</v>
          </cell>
          <cell r="AP2010">
            <v>9054739.2000000011</v>
          </cell>
          <cell r="AQ2010" t="b">
            <v>0</v>
          </cell>
          <cell r="AR2010" t="str">
            <v/>
          </cell>
          <cell r="AS2010" t="str">
            <v/>
          </cell>
          <cell r="AT2010" t="str">
            <v>ALI_47_SEG_8_</v>
          </cell>
          <cell r="AU2010">
            <v>1</v>
          </cell>
          <cell r="AV2010" t="str">
            <v>No Seleccionada</v>
          </cell>
        </row>
        <row r="2011">
          <cell r="A2011" t="b">
            <v>0</v>
          </cell>
          <cell r="B2011" t="str">
            <v>5to_Evento_973_V2_UT_Mana_17515422.xlsm</v>
          </cell>
          <cell r="C2011">
            <v>47</v>
          </cell>
          <cell r="D2011">
            <v>2095</v>
          </cell>
          <cell r="E2011" t="str">
            <v>Ut Mana 2020</v>
          </cell>
          <cell r="F2011">
            <v>655</v>
          </cell>
          <cell r="G2011" t="str">
            <v>CEREAL EMPACADO</v>
          </cell>
          <cell r="H2011" t="str">
            <v>47 : Ponque con trozos de fruta.</v>
          </cell>
          <cell r="I2011">
            <v>9</v>
          </cell>
          <cell r="J2011" t="str">
            <v>Sitio 1 : CARRERA 127#22G-18 INT 4 - Sitio 2 : SIBERIA KM 7.5 CELTA, LOTE 159 - Sitio 3 : CARRERA 68B #10A-18 - Sitio 4 : CALLE 24F#101B-15 - Sitio 5 : CARRERA 65B#10A-87 - Sitio 6 : AUTO MEDE KM 1,5 P INDUS FLORIDA BOD 23 - Sitio 7 : CARRERA 71 A BIS # 63D-38 -</v>
          </cell>
          <cell r="K2011">
            <v>44835</v>
          </cell>
          <cell r="L2011">
            <v>5552</v>
          </cell>
          <cell r="M2011">
            <v>6246</v>
          </cell>
          <cell r="N2011">
            <v>3470</v>
          </cell>
          <cell r="O2011">
            <v>694</v>
          </cell>
          <cell r="P2011">
            <v>593</v>
          </cell>
          <cell r="Q2011">
            <v>0</v>
          </cell>
          <cell r="R2011">
            <v>593</v>
          </cell>
          <cell r="S2011">
            <v>593</v>
          </cell>
          <cell r="T2011">
            <v>0</v>
          </cell>
          <cell r="U2011">
            <v>593</v>
          </cell>
          <cell r="V2011">
            <v>1084</v>
          </cell>
          <cell r="W2011">
            <v>0</v>
          </cell>
          <cell r="X2011">
            <v>1084</v>
          </cell>
          <cell r="Y2011">
            <v>1084</v>
          </cell>
          <cell r="Z2011">
            <v>0</v>
          </cell>
          <cell r="AA2011">
            <v>1084</v>
          </cell>
          <cell r="AB2011">
            <v>11509990</v>
          </cell>
          <cell r="AC2011" t="str">
            <v>Registro Valido</v>
          </cell>
          <cell r="AD2011">
            <v>593</v>
          </cell>
          <cell r="AE2011">
            <v>593</v>
          </cell>
          <cell r="AF2011">
            <v>1084</v>
          </cell>
          <cell r="AG2011">
            <v>1084</v>
          </cell>
          <cell r="AH2011">
            <v>589</v>
          </cell>
          <cell r="AI2011">
            <v>589</v>
          </cell>
          <cell r="AJ2011">
            <v>1078</v>
          </cell>
          <cell r="AK2011">
            <v>1078</v>
          </cell>
          <cell r="AM2011" t="str">
            <v>ALI_47_SEG_9</v>
          </cell>
          <cell r="AN2011" t="str">
            <v>ALI_47_SEG_9_VAL_11509990</v>
          </cell>
          <cell r="AO2011">
            <v>4</v>
          </cell>
          <cell r="AP2011">
            <v>9150251.1999999993</v>
          </cell>
          <cell r="AQ2011" t="b">
            <v>0</v>
          </cell>
          <cell r="AR2011" t="str">
            <v/>
          </cell>
          <cell r="AS2011" t="str">
            <v/>
          </cell>
          <cell r="AT2011" t="str">
            <v>ALI_47_SEG_9_</v>
          </cell>
          <cell r="AU2011">
            <v>1</v>
          </cell>
          <cell r="AV2011" t="str">
            <v>No Seleccionada</v>
          </cell>
        </row>
        <row r="2012">
          <cell r="A2012" t="b">
            <v>0</v>
          </cell>
          <cell r="B2012" t="str">
            <v>5to_Evento_973_V2_UT_Mana_17515422.xlsm</v>
          </cell>
          <cell r="C2012">
            <v>47</v>
          </cell>
          <cell r="D2012">
            <v>2095</v>
          </cell>
          <cell r="E2012" t="str">
            <v>Ut Mana 2020</v>
          </cell>
          <cell r="F2012">
            <v>656</v>
          </cell>
          <cell r="G2012" t="str">
            <v>CEREAL EMPACADO</v>
          </cell>
          <cell r="H2012" t="str">
            <v>47 : Ponque con trozos de fruta.</v>
          </cell>
          <cell r="I2012">
            <v>10</v>
          </cell>
          <cell r="J2012" t="str">
            <v>Sitio 1 : CARRERA 127#22G-18 INT 4 - Sitio 2 : SIBERIA KM 7.5 CELTA, LOTE 159 - Sitio 3 : CARRERA 68B #10A-18 - Sitio 4 : CALLE 24F#101B-15 - Sitio 5 : CARRERA 65B#10A-87 - Sitio 6 : AUTO MEDE KM 1,5 P INDUS FLORIDA BOD 23 - Sitio 7 : CARRERA 71 A BIS # 63D-38 -</v>
          </cell>
          <cell r="K2012">
            <v>44835</v>
          </cell>
          <cell r="L2012">
            <v>5560</v>
          </cell>
          <cell r="M2012">
            <v>6256</v>
          </cell>
          <cell r="N2012">
            <v>3476</v>
          </cell>
          <cell r="O2012">
            <v>696</v>
          </cell>
          <cell r="P2012">
            <v>593</v>
          </cell>
          <cell r="Q2012">
            <v>0</v>
          </cell>
          <cell r="R2012">
            <v>593</v>
          </cell>
          <cell r="S2012">
            <v>593</v>
          </cell>
          <cell r="T2012">
            <v>0</v>
          </cell>
          <cell r="U2012">
            <v>593</v>
          </cell>
          <cell r="V2012">
            <v>1084</v>
          </cell>
          <cell r="W2012">
            <v>0</v>
          </cell>
          <cell r="X2012">
            <v>1084</v>
          </cell>
          <cell r="Y2012">
            <v>1084</v>
          </cell>
          <cell r="Z2012">
            <v>0</v>
          </cell>
          <cell r="AA2012">
            <v>1084</v>
          </cell>
          <cell r="AB2012">
            <v>11529336</v>
          </cell>
          <cell r="AC2012" t="str">
            <v>Registro Valido</v>
          </cell>
          <cell r="AD2012">
            <v>593</v>
          </cell>
          <cell r="AE2012">
            <v>593</v>
          </cell>
          <cell r="AF2012">
            <v>1084</v>
          </cell>
          <cell r="AG2012">
            <v>1084</v>
          </cell>
          <cell r="AH2012">
            <v>589</v>
          </cell>
          <cell r="AI2012">
            <v>589</v>
          </cell>
          <cell r="AJ2012">
            <v>1078</v>
          </cell>
          <cell r="AK2012">
            <v>1078</v>
          </cell>
          <cell r="AM2012" t="str">
            <v>ALI_47_SEG_10</v>
          </cell>
          <cell r="AN2012" t="str">
            <v>ALI_47_SEG_10_VAL_11529336</v>
          </cell>
          <cell r="AO2012">
            <v>4</v>
          </cell>
          <cell r="AP2012">
            <v>9165632</v>
          </cell>
          <cell r="AQ2012" t="b">
            <v>0</v>
          </cell>
          <cell r="AR2012" t="str">
            <v/>
          </cell>
          <cell r="AS2012" t="str">
            <v/>
          </cell>
          <cell r="AT2012" t="str">
            <v>ALI_47_SEG_10_</v>
          </cell>
          <cell r="AU2012">
            <v>1</v>
          </cell>
          <cell r="AV2012" t="str">
            <v>No Seleccionada</v>
          </cell>
        </row>
        <row r="2013">
          <cell r="A2013" t="b">
            <v>0</v>
          </cell>
          <cell r="B2013" t="str">
            <v>5to_Evento_973_V2_UT_Mana_17515422.xlsm</v>
          </cell>
          <cell r="C2013">
            <v>47</v>
          </cell>
          <cell r="D2013">
            <v>2095</v>
          </cell>
          <cell r="E2013" t="str">
            <v>Ut Mana 2020</v>
          </cell>
          <cell r="F2013">
            <v>657</v>
          </cell>
          <cell r="G2013" t="str">
            <v>CEREAL EMPACADO</v>
          </cell>
          <cell r="H2013" t="str">
            <v>47 : Ponque con trozos de fruta.</v>
          </cell>
          <cell r="I2013">
            <v>11</v>
          </cell>
          <cell r="J2013" t="str">
            <v>Sitio 1 : CARRERA 127#22G-18 INT 4 - Sitio 2 : SIBERIA KM 7.5 CELTA, LOTE 159 - Sitio 3 : CARRERA 68B #10A-18 - Sitio 4 : CALLE 24F#101B-15 - Sitio 5 : CARRERA 65B#10A-87 - Sitio 6 : AUTO MEDE KM 1,5 P INDUS FLORIDA BOD 23 - Sitio 7 : CARRERA 71 A BIS # 63D-38 -</v>
          </cell>
          <cell r="K2013">
            <v>44835</v>
          </cell>
          <cell r="L2013">
            <v>5476</v>
          </cell>
          <cell r="M2013">
            <v>6161</v>
          </cell>
          <cell r="N2013">
            <v>3423</v>
          </cell>
          <cell r="O2013">
            <v>684</v>
          </cell>
          <cell r="P2013">
            <v>593</v>
          </cell>
          <cell r="Q2013">
            <v>0</v>
          </cell>
          <cell r="R2013">
            <v>593</v>
          </cell>
          <cell r="S2013">
            <v>593</v>
          </cell>
          <cell r="T2013">
            <v>0</v>
          </cell>
          <cell r="U2013">
            <v>593</v>
          </cell>
          <cell r="V2013">
            <v>1084</v>
          </cell>
          <cell r="W2013">
            <v>0</v>
          </cell>
          <cell r="X2013">
            <v>1084</v>
          </cell>
          <cell r="Y2013">
            <v>1084</v>
          </cell>
          <cell r="Z2013">
            <v>0</v>
          </cell>
          <cell r="AA2013">
            <v>1084</v>
          </cell>
          <cell r="AB2013">
            <v>11352729</v>
          </cell>
          <cell r="AC2013" t="str">
            <v>Registro Valido</v>
          </cell>
          <cell r="AD2013">
            <v>593</v>
          </cell>
          <cell r="AE2013">
            <v>593</v>
          </cell>
          <cell r="AF2013">
            <v>1084</v>
          </cell>
          <cell r="AG2013">
            <v>1084</v>
          </cell>
          <cell r="AH2013">
            <v>589</v>
          </cell>
          <cell r="AI2013">
            <v>589</v>
          </cell>
          <cell r="AJ2013">
            <v>1078</v>
          </cell>
          <cell r="AK2013">
            <v>1078</v>
          </cell>
          <cell r="AM2013" t="str">
            <v>ALI_47_SEG_11</v>
          </cell>
          <cell r="AN2013" t="str">
            <v>ALI_47_SEG_11_VAL_11352729</v>
          </cell>
          <cell r="AO2013">
            <v>4</v>
          </cell>
          <cell r="AP2013">
            <v>9025231.1999999993</v>
          </cell>
          <cell r="AQ2013" t="b">
            <v>0</v>
          </cell>
          <cell r="AR2013" t="str">
            <v/>
          </cell>
          <cell r="AS2013" t="str">
            <v/>
          </cell>
          <cell r="AT2013" t="str">
            <v>ALI_47_SEG_11_</v>
          </cell>
          <cell r="AU2013">
            <v>1</v>
          </cell>
          <cell r="AV2013" t="str">
            <v>No Seleccionada</v>
          </cell>
        </row>
        <row r="2014">
          <cell r="A2014" t="b">
            <v>0</v>
          </cell>
          <cell r="B2014" t="str">
            <v>5to_Evento_973_V2_UT_Mana_17515422.xlsm</v>
          </cell>
          <cell r="C2014">
            <v>47</v>
          </cell>
          <cell r="D2014">
            <v>2095</v>
          </cell>
          <cell r="E2014" t="str">
            <v>Ut Mana 2020</v>
          </cell>
          <cell r="F2014">
            <v>658</v>
          </cell>
          <cell r="G2014" t="str">
            <v>CEREAL EMPACADO</v>
          </cell>
          <cell r="H2014" t="str">
            <v>47 : Ponque con trozos de fruta.</v>
          </cell>
          <cell r="I2014">
            <v>12</v>
          </cell>
          <cell r="J2014" t="str">
            <v>Sitio 1 : CARRERA 127#22G-18 INT 4 - Sitio 2 : SIBERIA KM 7.5 CELTA, LOTE 159 - Sitio 3 : CARRERA 68B #10A-18 - Sitio 4 : CALLE 24F#101B-15 - Sitio 5 : CARRERA 65B#10A-87 - Sitio 6 : AUTO MEDE KM 1,5 P INDUS FLORIDA BOD 23 - Sitio 7 : CARRERA 71 A BIS # 63D-38 -</v>
          </cell>
          <cell r="K2014">
            <v>44835</v>
          </cell>
          <cell r="L2014">
            <v>4970</v>
          </cell>
          <cell r="M2014">
            <v>5591</v>
          </cell>
          <cell r="N2014">
            <v>3106</v>
          </cell>
          <cell r="O2014">
            <v>621</v>
          </cell>
          <cell r="P2014">
            <v>593</v>
          </cell>
          <cell r="Q2014">
            <v>0</v>
          </cell>
          <cell r="R2014">
            <v>593</v>
          </cell>
          <cell r="S2014">
            <v>593</v>
          </cell>
          <cell r="T2014">
            <v>0</v>
          </cell>
          <cell r="U2014">
            <v>593</v>
          </cell>
          <cell r="V2014">
            <v>1084</v>
          </cell>
          <cell r="W2014">
            <v>0</v>
          </cell>
          <cell r="X2014">
            <v>1084</v>
          </cell>
          <cell r="Y2014">
            <v>1084</v>
          </cell>
          <cell r="Z2014">
            <v>0</v>
          </cell>
          <cell r="AA2014">
            <v>1084</v>
          </cell>
          <cell r="AB2014">
            <v>10302741</v>
          </cell>
          <cell r="AC2014" t="str">
            <v>Registro Valido</v>
          </cell>
          <cell r="AD2014">
            <v>593</v>
          </cell>
          <cell r="AE2014">
            <v>593</v>
          </cell>
          <cell r="AF2014">
            <v>1084</v>
          </cell>
          <cell r="AG2014">
            <v>1084</v>
          </cell>
          <cell r="AH2014">
            <v>589</v>
          </cell>
          <cell r="AI2014">
            <v>589</v>
          </cell>
          <cell r="AJ2014">
            <v>1078</v>
          </cell>
          <cell r="AK2014">
            <v>1078</v>
          </cell>
          <cell r="AM2014" t="str">
            <v>ALI_47_SEG_12</v>
          </cell>
          <cell r="AN2014" t="str">
            <v>ALI_47_SEG_12_VAL_10302741</v>
          </cell>
          <cell r="AO2014">
            <v>4</v>
          </cell>
          <cell r="AP2014">
            <v>8190508</v>
          </cell>
          <cell r="AQ2014" t="b">
            <v>0</v>
          </cell>
          <cell r="AR2014" t="str">
            <v/>
          </cell>
          <cell r="AS2014" t="str">
            <v/>
          </cell>
          <cell r="AT2014" t="str">
            <v>ALI_47_SEG_12_</v>
          </cell>
          <cell r="AU2014">
            <v>1</v>
          </cell>
          <cell r="AV2014" t="str">
            <v>No Seleccionada</v>
          </cell>
        </row>
        <row r="2015">
          <cell r="A2015" t="b">
            <v>0</v>
          </cell>
          <cell r="B2015" t="str">
            <v>5to_Evento_973_V2_UT_Mana_17515422.xlsm</v>
          </cell>
          <cell r="C2015">
            <v>47</v>
          </cell>
          <cell r="D2015">
            <v>2095</v>
          </cell>
          <cell r="E2015" t="str">
            <v>Ut Mana 2020</v>
          </cell>
          <cell r="F2015">
            <v>659</v>
          </cell>
          <cell r="G2015" t="str">
            <v>CEREAL EMPACADO</v>
          </cell>
          <cell r="H2015" t="str">
            <v>47 : Ponque con trozos de fruta.</v>
          </cell>
          <cell r="I2015">
            <v>13</v>
          </cell>
          <cell r="J2015" t="str">
            <v>Sitio 1 : CARRERA 127#22G-18 INT 4 - Sitio 2 : SIBERIA KM 7.5 CELTA, LOTE 159 - Sitio 3 : CARRERA 68B #10A-18 - Sitio 4 : CALLE 24F#101B-15 - Sitio 5 : CARRERA 65B#10A-87 - Sitio 6 : AUTO MEDE KM 1,5 P INDUS FLORIDA BOD 23 - Sitio 7 : CARRERA 71 A BIS # 63D-38 -</v>
          </cell>
          <cell r="K2015">
            <v>44835</v>
          </cell>
          <cell r="L2015">
            <v>5277</v>
          </cell>
          <cell r="M2015">
            <v>5936</v>
          </cell>
          <cell r="N2015">
            <v>3298</v>
          </cell>
          <cell r="O2015">
            <v>659</v>
          </cell>
          <cell r="P2015">
            <v>593</v>
          </cell>
          <cell r="Q2015">
            <v>0</v>
          </cell>
          <cell r="R2015">
            <v>593</v>
          </cell>
          <cell r="S2015">
            <v>593</v>
          </cell>
          <cell r="T2015">
            <v>0</v>
          </cell>
          <cell r="U2015">
            <v>593</v>
          </cell>
          <cell r="V2015">
            <v>1084</v>
          </cell>
          <cell r="W2015">
            <v>0</v>
          </cell>
          <cell r="X2015">
            <v>1084</v>
          </cell>
          <cell r="Y2015">
            <v>1084</v>
          </cell>
          <cell r="Z2015">
            <v>0</v>
          </cell>
          <cell r="AA2015">
            <v>1084</v>
          </cell>
          <cell r="AB2015">
            <v>10938697</v>
          </cell>
          <cell r="AC2015" t="str">
            <v>Registro Valido</v>
          </cell>
          <cell r="AD2015">
            <v>593</v>
          </cell>
          <cell r="AE2015">
            <v>593</v>
          </cell>
          <cell r="AF2015">
            <v>1084</v>
          </cell>
          <cell r="AG2015">
            <v>1084</v>
          </cell>
          <cell r="AH2015">
            <v>589</v>
          </cell>
          <cell r="AI2015">
            <v>589</v>
          </cell>
          <cell r="AJ2015">
            <v>1078</v>
          </cell>
          <cell r="AK2015">
            <v>1078</v>
          </cell>
          <cell r="AM2015" t="str">
            <v>ALI_47_SEG_13</v>
          </cell>
          <cell r="AN2015" t="str">
            <v>ALI_47_SEG_13_VAL_10938697</v>
          </cell>
          <cell r="AO2015">
            <v>4</v>
          </cell>
          <cell r="AP2015">
            <v>8696082.3999999985</v>
          </cell>
          <cell r="AQ2015" t="b">
            <v>0</v>
          </cell>
          <cell r="AR2015" t="str">
            <v/>
          </cell>
          <cell r="AS2015" t="str">
            <v/>
          </cell>
          <cell r="AT2015" t="str">
            <v>ALI_47_SEG_13_</v>
          </cell>
          <cell r="AU2015">
            <v>1</v>
          </cell>
          <cell r="AV2015" t="str">
            <v>No Seleccionada</v>
          </cell>
        </row>
        <row r="2016">
          <cell r="A2016" t="b">
            <v>0</v>
          </cell>
          <cell r="B2016" t="str">
            <v>5to_Evento_973_V2_UT_Mana_17515422.xlsm</v>
          </cell>
          <cell r="C2016">
            <v>47</v>
          </cell>
          <cell r="D2016">
            <v>2095</v>
          </cell>
          <cell r="E2016" t="str">
            <v>Ut Mana 2020</v>
          </cell>
          <cell r="F2016">
            <v>660</v>
          </cell>
          <cell r="G2016" t="str">
            <v>CEREAL EMPACADO</v>
          </cell>
          <cell r="H2016" t="str">
            <v>47 : Ponque con trozos de fruta.</v>
          </cell>
          <cell r="I2016">
            <v>14</v>
          </cell>
          <cell r="J2016" t="str">
            <v>Sitio 1 : CARRERA 127#22G-18 INT 4 - Sitio 2 : SIBERIA KM 7.5 CELTA, LOTE 159 - Sitio 3 : CARRERA 68B #10A-18 - Sitio 4 : CALLE 24F#101B-15 - Sitio 5 : CARRERA 65B#10A-87 - Sitio 6 : AUTO MEDE KM 1,5 P INDUS FLORIDA BOD 23 - Sitio 7 : CARRERA 71 A BIS # 63D-38 -</v>
          </cell>
          <cell r="K2016">
            <v>44835</v>
          </cell>
          <cell r="L2016">
            <v>5229</v>
          </cell>
          <cell r="M2016">
            <v>5882</v>
          </cell>
          <cell r="N2016">
            <v>3268</v>
          </cell>
          <cell r="O2016">
            <v>654</v>
          </cell>
          <cell r="P2016">
            <v>593</v>
          </cell>
          <cell r="Q2016">
            <v>0</v>
          </cell>
          <cell r="R2016">
            <v>593</v>
          </cell>
          <cell r="S2016">
            <v>593</v>
          </cell>
          <cell r="T2016">
            <v>0</v>
          </cell>
          <cell r="U2016">
            <v>593</v>
          </cell>
          <cell r="V2016">
            <v>1084</v>
          </cell>
          <cell r="W2016">
            <v>0</v>
          </cell>
          <cell r="X2016">
            <v>1084</v>
          </cell>
          <cell r="Y2016">
            <v>1084</v>
          </cell>
          <cell r="Z2016">
            <v>0</v>
          </cell>
          <cell r="AA2016">
            <v>1084</v>
          </cell>
          <cell r="AB2016">
            <v>10840271</v>
          </cell>
          <cell r="AC2016" t="str">
            <v>Registro Valido</v>
          </cell>
          <cell r="AD2016">
            <v>593</v>
          </cell>
          <cell r="AE2016">
            <v>593</v>
          </cell>
          <cell r="AF2016">
            <v>1084</v>
          </cell>
          <cell r="AG2016">
            <v>1084</v>
          </cell>
          <cell r="AH2016">
            <v>589</v>
          </cell>
          <cell r="AI2016">
            <v>589</v>
          </cell>
          <cell r="AJ2016">
            <v>1078</v>
          </cell>
          <cell r="AK2016">
            <v>1078</v>
          </cell>
          <cell r="AM2016" t="str">
            <v>ALI_47_SEG_14</v>
          </cell>
          <cell r="AN2016" t="str">
            <v>ALI_47_SEG_14_VAL_10840271</v>
          </cell>
          <cell r="AO2016">
            <v>4</v>
          </cell>
          <cell r="AP2016">
            <v>8617835.9999999981</v>
          </cell>
          <cell r="AQ2016" t="b">
            <v>0</v>
          </cell>
          <cell r="AR2016" t="str">
            <v/>
          </cell>
          <cell r="AS2016" t="str">
            <v/>
          </cell>
          <cell r="AT2016" t="str">
            <v>ALI_47_SEG_14_</v>
          </cell>
          <cell r="AU2016">
            <v>1</v>
          </cell>
          <cell r="AV2016" t="str">
            <v>No Seleccionada</v>
          </cell>
        </row>
        <row r="2017">
          <cell r="A2017" t="b">
            <v>0</v>
          </cell>
          <cell r="B2017" t="str">
            <v>5to_Evento_973_V2_UT_Mana_17515422.xlsm</v>
          </cell>
          <cell r="C2017">
            <v>47</v>
          </cell>
          <cell r="D2017">
            <v>2095</v>
          </cell>
          <cell r="E2017" t="str">
            <v>Ut Mana 2020</v>
          </cell>
          <cell r="F2017">
            <v>661</v>
          </cell>
          <cell r="G2017" t="str">
            <v>CEREAL EMPACADO</v>
          </cell>
          <cell r="H2017" t="str">
            <v>47 : Ponque con trozos de fruta.</v>
          </cell>
          <cell r="I2017">
            <v>15</v>
          </cell>
          <cell r="J2017" t="str">
            <v>Sitio 1 : CARRERA 127#22G-18 INT 4 - Sitio 2 : SIBERIA KM 7.5 CELTA, LOTE 159 - Sitio 3 : CARRERA 68B #10A-18 - Sitio 4 : CALLE 24F#101B-15 - Sitio 5 : CARRERA 65B#10A-87 - Sitio 6 : AUTO MEDE KM 1,5 P INDUS FLORIDA BOD 23 - Sitio 7 : CARRERA 71 A BIS # 63D-38 -</v>
          </cell>
          <cell r="K2017">
            <v>44835</v>
          </cell>
          <cell r="L2017">
            <v>4942</v>
          </cell>
          <cell r="M2017">
            <v>5560</v>
          </cell>
          <cell r="N2017">
            <v>3085</v>
          </cell>
          <cell r="O2017">
            <v>618</v>
          </cell>
          <cell r="P2017">
            <v>593</v>
          </cell>
          <cell r="Q2017">
            <v>0</v>
          </cell>
          <cell r="R2017">
            <v>593</v>
          </cell>
          <cell r="S2017">
            <v>593</v>
          </cell>
          <cell r="T2017">
            <v>0</v>
          </cell>
          <cell r="U2017">
            <v>593</v>
          </cell>
          <cell r="V2017">
            <v>1084</v>
          </cell>
          <cell r="W2017">
            <v>0</v>
          </cell>
          <cell r="X2017">
            <v>1084</v>
          </cell>
          <cell r="Y2017">
            <v>1084</v>
          </cell>
          <cell r="Z2017">
            <v>0</v>
          </cell>
          <cell r="AA2017">
            <v>1084</v>
          </cell>
          <cell r="AB2017">
            <v>10241738</v>
          </cell>
          <cell r="AC2017" t="str">
            <v>Registro Valido</v>
          </cell>
          <cell r="AD2017">
            <v>593</v>
          </cell>
          <cell r="AE2017">
            <v>593</v>
          </cell>
          <cell r="AF2017">
            <v>1084</v>
          </cell>
          <cell r="AG2017">
            <v>1084</v>
          </cell>
          <cell r="AH2017">
            <v>589</v>
          </cell>
          <cell r="AI2017">
            <v>589</v>
          </cell>
          <cell r="AJ2017">
            <v>1078</v>
          </cell>
          <cell r="AK2017">
            <v>1078</v>
          </cell>
          <cell r="AM2017" t="str">
            <v>ALI_47_SEG_15</v>
          </cell>
          <cell r="AN2017" t="str">
            <v>ALI_47_SEG_15_VAL_10241738</v>
          </cell>
          <cell r="AO2017">
            <v>4</v>
          </cell>
          <cell r="AP2017">
            <v>8142009.6000000006</v>
          </cell>
          <cell r="AQ2017" t="b">
            <v>0</v>
          </cell>
          <cell r="AR2017" t="str">
            <v/>
          </cell>
          <cell r="AS2017" t="str">
            <v/>
          </cell>
          <cell r="AT2017" t="str">
            <v>ALI_47_SEG_15_</v>
          </cell>
          <cell r="AU2017">
            <v>1</v>
          </cell>
          <cell r="AV2017" t="str">
            <v>No Seleccionada</v>
          </cell>
        </row>
      </sheetData>
      <sheetData sheetId="2" refreshError="1"/>
      <sheetData sheetId="3" refreshError="1"/>
      <sheetData sheetId="4" refreshError="1"/>
      <sheetData sheetId="5" refreshError="1"/>
      <sheetData sheetId="6" refreshError="1"/>
      <sheetData sheetId="7">
        <row r="3">
          <cell r="E3" t="str">
            <v>Nombre Provedor CCE</v>
          </cell>
          <cell r="F3" t="str">
            <v>Cod Proveedor</v>
          </cell>
          <cell r="G3" t="str">
            <v>Nombre Provedor SED</v>
          </cell>
          <cell r="I3" t="str">
            <v>COD_ALI_SEG</v>
          </cell>
          <cell r="J3" t="str">
            <v>Segmento</v>
          </cell>
          <cell r="K3" t="str">
            <v>Categoria Alimento</v>
          </cell>
          <cell r="L3" t="str">
            <v>Cod Alimento</v>
          </cell>
          <cell r="M3" t="str">
            <v>Alimento</v>
          </cell>
          <cell r="N3" t="str">
            <v>Cod Pro</v>
          </cell>
          <cell r="O3" t="str">
            <v>Proveedor</v>
          </cell>
          <cell r="P3" t="str">
            <v>Tipo A</v>
          </cell>
          <cell r="Q3" t="str">
            <v>Tipo B</v>
          </cell>
          <cell r="R3" t="str">
            <v>Tipo C</v>
          </cell>
          <cell r="S3" t="str">
            <v>Nocturno</v>
          </cell>
          <cell r="T3" t="str">
            <v>Tipo A</v>
          </cell>
          <cell r="U3" t="str">
            <v>Tipo B</v>
          </cell>
          <cell r="V3" t="str">
            <v>Tipo C</v>
          </cell>
          <cell r="W3" t="str">
            <v>Nocturno</v>
          </cell>
        </row>
        <row r="4">
          <cell r="E4" t="str">
            <v>PulpaFruit S.A.S.</v>
          </cell>
          <cell r="F4">
            <v>2014</v>
          </cell>
          <cell r="G4" t="str">
            <v>PulpaFruit S.A.S.</v>
          </cell>
          <cell r="I4" t="str">
            <v>ALI_2_SEG_1_PROV_2014</v>
          </cell>
          <cell r="J4">
            <v>1</v>
          </cell>
          <cell r="K4" t="str">
            <v>AGUA</v>
          </cell>
          <cell r="L4">
            <v>2</v>
          </cell>
          <cell r="M4" t="str">
            <v>2 : Agua Tratada Potable Envasada.</v>
          </cell>
          <cell r="N4">
            <v>2014</v>
          </cell>
          <cell r="O4" t="str">
            <v>PulpaFruit S.A.S.</v>
          </cell>
          <cell r="P4">
            <v>695</v>
          </cell>
          <cell r="Q4">
            <v>695</v>
          </cell>
          <cell r="R4">
            <v>695</v>
          </cell>
          <cell r="S4">
            <v>695</v>
          </cell>
          <cell r="T4">
            <v>669</v>
          </cell>
          <cell r="U4">
            <v>669</v>
          </cell>
          <cell r="V4">
            <v>669</v>
          </cell>
          <cell r="W4">
            <v>669</v>
          </cell>
        </row>
        <row r="5">
          <cell r="E5" t="str">
            <v>AAA Alimentando A Bogotá 2020 UT</v>
          </cell>
          <cell r="F5">
            <v>2087</v>
          </cell>
          <cell r="G5" t="str">
            <v>AAA Alimentando A Bogotá 2020 UT</v>
          </cell>
          <cell r="I5" t="str">
            <v>ALI_2_SEG_1_PROV_2087</v>
          </cell>
          <cell r="J5">
            <v>1</v>
          </cell>
          <cell r="K5" t="str">
            <v>AGUA</v>
          </cell>
          <cell r="L5">
            <v>2</v>
          </cell>
          <cell r="M5" t="str">
            <v>2 : Agua Tratada Potable Envasada.</v>
          </cell>
          <cell r="N5">
            <v>2087</v>
          </cell>
          <cell r="O5" t="str">
            <v>AAA Alimentando A Bogotá 2020 UT</v>
          </cell>
          <cell r="P5">
            <v>669</v>
          </cell>
          <cell r="Q5">
            <v>669</v>
          </cell>
          <cell r="R5">
            <v>669</v>
          </cell>
          <cell r="S5">
            <v>669</v>
          </cell>
          <cell r="T5">
            <v>669</v>
          </cell>
          <cell r="U5">
            <v>669</v>
          </cell>
          <cell r="V5">
            <v>669</v>
          </cell>
          <cell r="W5">
            <v>669</v>
          </cell>
        </row>
        <row r="6">
          <cell r="E6" t="str">
            <v>Proalimentos Liber S.A.S. En reorganización</v>
          </cell>
          <cell r="F6">
            <v>2032</v>
          </cell>
          <cell r="G6" t="str">
            <v>Proalimentos Liber S.A.S. En reorganización</v>
          </cell>
          <cell r="I6" t="str">
            <v>ALI_2_SEG_2_PROV_2014</v>
          </cell>
          <cell r="J6">
            <v>2</v>
          </cell>
          <cell r="K6" t="str">
            <v>AGUA</v>
          </cell>
          <cell r="L6">
            <v>2</v>
          </cell>
          <cell r="M6" t="str">
            <v>2 : Agua Tratada Potable Envasada.</v>
          </cell>
          <cell r="N6">
            <v>2014</v>
          </cell>
          <cell r="O6" t="str">
            <v>PulpaFruit S.A.S.</v>
          </cell>
          <cell r="P6">
            <v>695</v>
          </cell>
          <cell r="Q6">
            <v>695</v>
          </cell>
          <cell r="R6">
            <v>695</v>
          </cell>
          <cell r="S6">
            <v>695</v>
          </cell>
          <cell r="T6">
            <v>669</v>
          </cell>
          <cell r="U6">
            <v>669</v>
          </cell>
          <cell r="V6">
            <v>669</v>
          </cell>
          <cell r="W6">
            <v>669</v>
          </cell>
        </row>
        <row r="7">
          <cell r="E7" t="str">
            <v>Alimentos Pippo S.A.S</v>
          </cell>
          <cell r="F7">
            <v>2038</v>
          </cell>
          <cell r="G7" t="str">
            <v>Alimentos Pippo S.A.S</v>
          </cell>
          <cell r="I7" t="str">
            <v>ALI_2_SEG_2_PROV_2087</v>
          </cell>
          <cell r="J7">
            <v>2</v>
          </cell>
          <cell r="K7" t="str">
            <v>AGUA</v>
          </cell>
          <cell r="L7">
            <v>2</v>
          </cell>
          <cell r="M7" t="str">
            <v>2 : Agua Tratada Potable Envasada.</v>
          </cell>
          <cell r="N7">
            <v>2087</v>
          </cell>
          <cell r="O7" t="str">
            <v>AAA Alimentando A Bogotá 2020 UT</v>
          </cell>
          <cell r="P7">
            <v>669</v>
          </cell>
          <cell r="Q7">
            <v>669</v>
          </cell>
          <cell r="R7">
            <v>669</v>
          </cell>
          <cell r="S7">
            <v>669</v>
          </cell>
          <cell r="T7">
            <v>669</v>
          </cell>
          <cell r="U7">
            <v>669</v>
          </cell>
          <cell r="V7">
            <v>669</v>
          </cell>
          <cell r="W7">
            <v>669</v>
          </cell>
        </row>
        <row r="8">
          <cell r="E8" t="str">
            <v>Cooperativa Colanta</v>
          </cell>
          <cell r="F8">
            <v>2043</v>
          </cell>
          <cell r="G8" t="str">
            <v>Cooperativa Colanta</v>
          </cell>
          <cell r="I8" t="str">
            <v>ALI_2_SEG_3_PROV_2014</v>
          </cell>
          <cell r="J8">
            <v>3</v>
          </cell>
          <cell r="K8" t="str">
            <v>AGUA</v>
          </cell>
          <cell r="L8">
            <v>2</v>
          </cell>
          <cell r="M8" t="str">
            <v>2 : Agua Tratada Potable Envasada.</v>
          </cell>
          <cell r="N8">
            <v>2014</v>
          </cell>
          <cell r="O8" t="str">
            <v>PulpaFruit S.A.S.</v>
          </cell>
          <cell r="P8">
            <v>695</v>
          </cell>
          <cell r="Q8">
            <v>695</v>
          </cell>
          <cell r="R8">
            <v>695</v>
          </cell>
          <cell r="S8">
            <v>695</v>
          </cell>
          <cell r="T8">
            <v>669</v>
          </cell>
          <cell r="U8">
            <v>669</v>
          </cell>
          <cell r="V8">
            <v>669</v>
          </cell>
          <cell r="W8">
            <v>669</v>
          </cell>
        </row>
        <row r="9">
          <cell r="E9" t="str">
            <v>Industrias Normandy S.A.</v>
          </cell>
          <cell r="F9">
            <v>2057</v>
          </cell>
          <cell r="G9" t="str">
            <v>Industrias Normandy S.A.</v>
          </cell>
          <cell r="I9" t="str">
            <v>ALI_2_SEG_3_PROV_2087</v>
          </cell>
          <cell r="J9">
            <v>3</v>
          </cell>
          <cell r="K9" t="str">
            <v>AGUA</v>
          </cell>
          <cell r="L9">
            <v>2</v>
          </cell>
          <cell r="M9" t="str">
            <v>2 : Agua Tratada Potable Envasada.</v>
          </cell>
          <cell r="N9">
            <v>2087</v>
          </cell>
          <cell r="O9" t="str">
            <v>AAA Alimentando A Bogotá 2020 UT</v>
          </cell>
          <cell r="P9">
            <v>669</v>
          </cell>
          <cell r="Q9">
            <v>669</v>
          </cell>
          <cell r="R9">
            <v>669</v>
          </cell>
          <cell r="S9">
            <v>669</v>
          </cell>
          <cell r="T9">
            <v>669</v>
          </cell>
          <cell r="U9">
            <v>669</v>
          </cell>
          <cell r="V9">
            <v>669</v>
          </cell>
          <cell r="W9">
            <v>669</v>
          </cell>
        </row>
        <row r="10">
          <cell r="E10" t="str">
            <v>Inversiones Fasulac Ltda.</v>
          </cell>
          <cell r="F10">
            <v>2047</v>
          </cell>
          <cell r="G10" t="str">
            <v>Inversiones Fasulac Ltda.</v>
          </cell>
          <cell r="I10" t="str">
            <v>ALI_2_SEG_4_PROV_2014</v>
          </cell>
          <cell r="J10">
            <v>4</v>
          </cell>
          <cell r="K10" t="str">
            <v>AGUA</v>
          </cell>
          <cell r="L10">
            <v>2</v>
          </cell>
          <cell r="M10" t="str">
            <v>2 : Agua Tratada Potable Envasada.</v>
          </cell>
          <cell r="N10">
            <v>2014</v>
          </cell>
          <cell r="O10" t="str">
            <v>PulpaFruit S.A.S.</v>
          </cell>
          <cell r="P10">
            <v>695</v>
          </cell>
          <cell r="Q10">
            <v>695</v>
          </cell>
          <cell r="R10">
            <v>695</v>
          </cell>
          <cell r="S10">
            <v>695</v>
          </cell>
          <cell r="T10">
            <v>669</v>
          </cell>
          <cell r="U10">
            <v>669</v>
          </cell>
          <cell r="V10">
            <v>669</v>
          </cell>
          <cell r="W10">
            <v>669</v>
          </cell>
        </row>
        <row r="11">
          <cell r="E11" t="str">
            <v>Productos lácteos El Recreo SA</v>
          </cell>
          <cell r="F11">
            <v>2037</v>
          </cell>
          <cell r="G11" t="str">
            <v>Productos lácteos El Recreo SA</v>
          </cell>
          <cell r="I11" t="str">
            <v>ALI_2_SEG_4_PROV_2087</v>
          </cell>
          <cell r="J11">
            <v>4</v>
          </cell>
          <cell r="K11" t="str">
            <v>AGUA</v>
          </cell>
          <cell r="L11">
            <v>2</v>
          </cell>
          <cell r="M11" t="str">
            <v>2 : Agua Tratada Potable Envasada.</v>
          </cell>
          <cell r="N11">
            <v>2087</v>
          </cell>
          <cell r="O11" t="str">
            <v>AAA Alimentando A Bogotá 2020 UT</v>
          </cell>
          <cell r="P11">
            <v>669</v>
          </cell>
          <cell r="Q11">
            <v>669</v>
          </cell>
          <cell r="R11">
            <v>669</v>
          </cell>
          <cell r="S11">
            <v>669</v>
          </cell>
          <cell r="T11">
            <v>669</v>
          </cell>
          <cell r="U11">
            <v>669</v>
          </cell>
          <cell r="V11">
            <v>669</v>
          </cell>
          <cell r="W11">
            <v>669</v>
          </cell>
        </row>
        <row r="12">
          <cell r="E12" t="str">
            <v>Unión Temporal Gigantenas 2020</v>
          </cell>
          <cell r="F12">
            <v>2082</v>
          </cell>
          <cell r="G12" t="str">
            <v>Unión Temporal Giganteñas 2020</v>
          </cell>
          <cell r="I12" t="str">
            <v>ALI_2_SEG_5_PROV_2014</v>
          </cell>
          <cell r="J12">
            <v>5</v>
          </cell>
          <cell r="K12" t="str">
            <v>AGUA</v>
          </cell>
          <cell r="L12">
            <v>2</v>
          </cell>
          <cell r="M12" t="str">
            <v>2 : Agua Tratada Potable Envasada.</v>
          </cell>
          <cell r="N12">
            <v>2014</v>
          </cell>
          <cell r="O12" t="str">
            <v>PulpaFruit S.A.S.</v>
          </cell>
          <cell r="P12">
            <v>695</v>
          </cell>
          <cell r="Q12">
            <v>695</v>
          </cell>
          <cell r="R12">
            <v>695</v>
          </cell>
          <cell r="S12">
            <v>695</v>
          </cell>
          <cell r="T12">
            <v>669</v>
          </cell>
          <cell r="U12">
            <v>669</v>
          </cell>
          <cell r="V12">
            <v>669</v>
          </cell>
          <cell r="W12">
            <v>669</v>
          </cell>
        </row>
        <row r="13">
          <cell r="E13" t="str">
            <v>Consorcio Nutriservi Panadería 2020</v>
          </cell>
          <cell r="F13">
            <v>2088</v>
          </cell>
          <cell r="G13" t="str">
            <v>Consorcio Nutriservi Panadería 2020</v>
          </cell>
          <cell r="I13" t="str">
            <v>ALI_2_SEG_5_PROV_2087</v>
          </cell>
          <cell r="J13">
            <v>5</v>
          </cell>
          <cell r="K13" t="str">
            <v>AGUA</v>
          </cell>
          <cell r="L13">
            <v>2</v>
          </cell>
          <cell r="M13" t="str">
            <v>2 : Agua Tratada Potable Envasada.</v>
          </cell>
          <cell r="N13">
            <v>2087</v>
          </cell>
          <cell r="O13" t="str">
            <v>AAA Alimentando A Bogotá 2020 UT</v>
          </cell>
          <cell r="P13">
            <v>669</v>
          </cell>
          <cell r="Q13">
            <v>669</v>
          </cell>
          <cell r="R13">
            <v>669</v>
          </cell>
          <cell r="S13">
            <v>669</v>
          </cell>
          <cell r="T13">
            <v>669</v>
          </cell>
          <cell r="U13">
            <v>669</v>
          </cell>
          <cell r="V13">
            <v>669</v>
          </cell>
          <cell r="W13">
            <v>669</v>
          </cell>
        </row>
        <row r="14">
          <cell r="E14" t="str">
            <v>Ut Mana 2020</v>
          </cell>
          <cell r="F14">
            <v>2095</v>
          </cell>
          <cell r="G14" t="str">
            <v>Ut Mana 2020</v>
          </cell>
          <cell r="I14" t="str">
            <v>ALI_2_SEG_6_PROV_2014</v>
          </cell>
          <cell r="J14">
            <v>6</v>
          </cell>
          <cell r="K14" t="str">
            <v>AGUA</v>
          </cell>
          <cell r="L14">
            <v>2</v>
          </cell>
          <cell r="M14" t="str">
            <v>2 : Agua Tratada Potable Envasada.</v>
          </cell>
          <cell r="N14">
            <v>2014</v>
          </cell>
          <cell r="O14" t="str">
            <v>PulpaFruit S.A.S.</v>
          </cell>
          <cell r="P14">
            <v>695</v>
          </cell>
          <cell r="Q14">
            <v>695</v>
          </cell>
          <cell r="R14">
            <v>695</v>
          </cell>
          <cell r="S14">
            <v>695</v>
          </cell>
          <cell r="T14">
            <v>669</v>
          </cell>
          <cell r="U14">
            <v>669</v>
          </cell>
          <cell r="V14">
            <v>669</v>
          </cell>
          <cell r="W14">
            <v>669</v>
          </cell>
        </row>
        <row r="15">
          <cell r="E15" t="str">
            <v>Diseral S.A.S.</v>
          </cell>
          <cell r="F15">
            <v>2052</v>
          </cell>
          <cell r="G15" t="str">
            <v>Diseral S.A.S.</v>
          </cell>
          <cell r="I15" t="str">
            <v>ALI_2_SEG_6_PROV_2087</v>
          </cell>
          <cell r="J15">
            <v>6</v>
          </cell>
          <cell r="K15" t="str">
            <v>AGUA</v>
          </cell>
          <cell r="L15">
            <v>2</v>
          </cell>
          <cell r="M15" t="str">
            <v>2 : Agua Tratada Potable Envasada.</v>
          </cell>
          <cell r="N15">
            <v>2087</v>
          </cell>
          <cell r="O15" t="str">
            <v>AAA Alimentando A Bogotá 2020 UT</v>
          </cell>
          <cell r="P15">
            <v>669</v>
          </cell>
          <cell r="Q15">
            <v>669</v>
          </cell>
          <cell r="R15">
            <v>669</v>
          </cell>
          <cell r="S15">
            <v>669</v>
          </cell>
          <cell r="T15">
            <v>669</v>
          </cell>
          <cell r="U15">
            <v>669</v>
          </cell>
          <cell r="V15">
            <v>669</v>
          </cell>
          <cell r="W15">
            <v>669</v>
          </cell>
        </row>
        <row r="16">
          <cell r="E16" t="str">
            <v>Trigus S.A.S.</v>
          </cell>
          <cell r="F16">
            <v>2075</v>
          </cell>
          <cell r="G16" t="str">
            <v>Trigus S.A.S.</v>
          </cell>
          <cell r="I16" t="str">
            <v>ALI_2_SEG_7_PROV_2014</v>
          </cell>
          <cell r="J16">
            <v>7</v>
          </cell>
          <cell r="K16" t="str">
            <v>AGUA</v>
          </cell>
          <cell r="L16">
            <v>2</v>
          </cell>
          <cell r="M16" t="str">
            <v>2 : Agua Tratada Potable Envasada.</v>
          </cell>
          <cell r="N16">
            <v>2014</v>
          </cell>
          <cell r="O16" t="str">
            <v>PulpaFruit S.A.S.</v>
          </cell>
          <cell r="P16">
            <v>695</v>
          </cell>
          <cell r="Q16">
            <v>695</v>
          </cell>
          <cell r="R16">
            <v>695</v>
          </cell>
          <cell r="S16">
            <v>695</v>
          </cell>
          <cell r="T16">
            <v>669</v>
          </cell>
          <cell r="U16">
            <v>669</v>
          </cell>
          <cell r="V16">
            <v>669</v>
          </cell>
          <cell r="W16">
            <v>669</v>
          </cell>
        </row>
        <row r="17">
          <cell r="E17" t="str">
            <v>Catering Service Deli SAS</v>
          </cell>
          <cell r="F17">
            <v>2092</v>
          </cell>
          <cell r="G17" t="str">
            <v>Catering Service Deli SAS</v>
          </cell>
          <cell r="I17" t="str">
            <v>ALI_2_SEG_7_PROV_2087</v>
          </cell>
          <cell r="J17">
            <v>7</v>
          </cell>
          <cell r="K17" t="str">
            <v>AGUA</v>
          </cell>
          <cell r="L17">
            <v>2</v>
          </cell>
          <cell r="M17" t="str">
            <v>2 : Agua Tratada Potable Envasada.</v>
          </cell>
          <cell r="N17">
            <v>2087</v>
          </cell>
          <cell r="O17" t="str">
            <v>AAA Alimentando A Bogotá 2020 UT</v>
          </cell>
          <cell r="P17">
            <v>669</v>
          </cell>
          <cell r="Q17">
            <v>669</v>
          </cell>
          <cell r="R17">
            <v>669</v>
          </cell>
          <cell r="S17">
            <v>669</v>
          </cell>
          <cell r="T17">
            <v>669</v>
          </cell>
          <cell r="U17">
            <v>669</v>
          </cell>
          <cell r="V17">
            <v>669</v>
          </cell>
          <cell r="W17">
            <v>669</v>
          </cell>
        </row>
        <row r="18">
          <cell r="E18" t="str">
            <v>Comercializadora Nutrimos SA</v>
          </cell>
          <cell r="F18">
            <v>2048</v>
          </cell>
          <cell r="G18" t="str">
            <v>Comercializadora Nutrimos SA</v>
          </cell>
          <cell r="I18" t="str">
            <v>ALI_2_SEG_8_PROV_2014</v>
          </cell>
          <cell r="J18">
            <v>8</v>
          </cell>
          <cell r="K18" t="str">
            <v>AGUA</v>
          </cell>
          <cell r="L18">
            <v>2</v>
          </cell>
          <cell r="M18" t="str">
            <v>2 : Agua Tratada Potable Envasada.</v>
          </cell>
          <cell r="N18">
            <v>2014</v>
          </cell>
          <cell r="O18" t="str">
            <v>PulpaFruit S.A.S.</v>
          </cell>
          <cell r="P18">
            <v>695</v>
          </cell>
          <cell r="Q18">
            <v>695</v>
          </cell>
          <cell r="R18">
            <v>695</v>
          </cell>
          <cell r="S18">
            <v>695</v>
          </cell>
          <cell r="T18">
            <v>669</v>
          </cell>
          <cell r="U18">
            <v>669</v>
          </cell>
          <cell r="V18">
            <v>669</v>
          </cell>
          <cell r="W18">
            <v>669</v>
          </cell>
        </row>
        <row r="19">
          <cell r="E19" t="str">
            <v>Comapan SA</v>
          </cell>
          <cell r="F19">
            <v>2094</v>
          </cell>
          <cell r="G19" t="str">
            <v>Comapan SA</v>
          </cell>
          <cell r="I19" t="str">
            <v>ALI_2_SEG_8_PROV_2087</v>
          </cell>
          <cell r="J19">
            <v>8</v>
          </cell>
          <cell r="K19" t="str">
            <v>AGUA</v>
          </cell>
          <cell r="L19">
            <v>2</v>
          </cell>
          <cell r="M19" t="str">
            <v>2 : Agua Tratada Potable Envasada.</v>
          </cell>
          <cell r="N19">
            <v>2087</v>
          </cell>
          <cell r="O19" t="str">
            <v>AAA Alimentando A Bogotá 2020 UT</v>
          </cell>
          <cell r="P19">
            <v>669</v>
          </cell>
          <cell r="Q19">
            <v>669</v>
          </cell>
          <cell r="R19">
            <v>669</v>
          </cell>
          <cell r="S19">
            <v>669</v>
          </cell>
          <cell r="T19">
            <v>669</v>
          </cell>
          <cell r="U19">
            <v>669</v>
          </cell>
          <cell r="V19">
            <v>669</v>
          </cell>
          <cell r="W19">
            <v>669</v>
          </cell>
        </row>
        <row r="20">
          <cell r="E20" t="str">
            <v>Bimbo De Colombia S.A. PAE 2020</v>
          </cell>
          <cell r="F20">
            <v>2085</v>
          </cell>
          <cell r="G20" t="str">
            <v>Bimbo De Colombia S.A. PAE 2020</v>
          </cell>
          <cell r="I20" t="str">
            <v>ALI_2_SEG_9_PROV_2014</v>
          </cell>
          <cell r="J20">
            <v>9</v>
          </cell>
          <cell r="K20" t="str">
            <v>AGUA</v>
          </cell>
          <cell r="L20">
            <v>2</v>
          </cell>
          <cell r="M20" t="str">
            <v>2 : Agua Tratada Potable Envasada.</v>
          </cell>
          <cell r="N20">
            <v>2014</v>
          </cell>
          <cell r="O20" t="str">
            <v>PulpaFruit S.A.S.</v>
          </cell>
          <cell r="P20">
            <v>695</v>
          </cell>
          <cell r="Q20">
            <v>695</v>
          </cell>
          <cell r="R20">
            <v>695</v>
          </cell>
          <cell r="S20">
            <v>695</v>
          </cell>
          <cell r="T20">
            <v>669</v>
          </cell>
          <cell r="U20">
            <v>669</v>
          </cell>
          <cell r="V20">
            <v>669</v>
          </cell>
          <cell r="W20">
            <v>669</v>
          </cell>
        </row>
        <row r="21">
          <cell r="E21" t="str">
            <v>Colombina S.A.</v>
          </cell>
          <cell r="F21">
            <v>2027</v>
          </cell>
          <cell r="G21" t="str">
            <v>Colombina S.A.</v>
          </cell>
          <cell r="I21" t="str">
            <v>ALI_2_SEG_9_PROV_2087</v>
          </cell>
          <cell r="J21">
            <v>9</v>
          </cell>
          <cell r="K21" t="str">
            <v>AGUA</v>
          </cell>
          <cell r="L21">
            <v>2</v>
          </cell>
          <cell r="M21" t="str">
            <v>2 : Agua Tratada Potable Envasada.</v>
          </cell>
          <cell r="N21">
            <v>2087</v>
          </cell>
          <cell r="O21" t="str">
            <v>AAA Alimentando A Bogotá 2020 UT</v>
          </cell>
          <cell r="P21">
            <v>669</v>
          </cell>
          <cell r="Q21">
            <v>669</v>
          </cell>
          <cell r="R21">
            <v>669</v>
          </cell>
          <cell r="S21">
            <v>669</v>
          </cell>
          <cell r="T21">
            <v>669</v>
          </cell>
          <cell r="U21">
            <v>669</v>
          </cell>
          <cell r="V21">
            <v>669</v>
          </cell>
          <cell r="W21">
            <v>669</v>
          </cell>
        </row>
        <row r="22">
          <cell r="E22" t="str">
            <v>UT PAE Bogotá 2020</v>
          </cell>
          <cell r="F22">
            <v>2090</v>
          </cell>
          <cell r="G22" t="str">
            <v>UT PAE Bogotá 2020</v>
          </cell>
          <cell r="I22" t="str">
            <v>ALI_2_SEG_10_PROV_2014</v>
          </cell>
          <cell r="J22">
            <v>10</v>
          </cell>
          <cell r="K22" t="str">
            <v>AGUA</v>
          </cell>
          <cell r="L22">
            <v>2</v>
          </cell>
          <cell r="M22" t="str">
            <v>2 : Agua Tratada Potable Envasada.</v>
          </cell>
          <cell r="N22">
            <v>2014</v>
          </cell>
          <cell r="O22" t="str">
            <v>PulpaFruit S.A.S.</v>
          </cell>
          <cell r="P22">
            <v>695</v>
          </cell>
          <cell r="Q22">
            <v>695</v>
          </cell>
          <cell r="R22">
            <v>695</v>
          </cell>
          <cell r="S22">
            <v>695</v>
          </cell>
          <cell r="T22">
            <v>669</v>
          </cell>
          <cell r="U22">
            <v>669</v>
          </cell>
          <cell r="V22">
            <v>669</v>
          </cell>
          <cell r="W22">
            <v>669</v>
          </cell>
        </row>
        <row r="23">
          <cell r="E23" t="str">
            <v>Comercializadora Disfruver SAS</v>
          </cell>
          <cell r="F23">
            <v>2045</v>
          </cell>
          <cell r="G23" t="str">
            <v>Comercializadora Disfruver SAS</v>
          </cell>
          <cell r="I23" t="str">
            <v>ALI_2_SEG_10_PROV_2087</v>
          </cell>
          <cell r="J23">
            <v>10</v>
          </cell>
          <cell r="K23" t="str">
            <v>AGUA</v>
          </cell>
          <cell r="L23">
            <v>2</v>
          </cell>
          <cell r="M23" t="str">
            <v>2 : Agua Tratada Potable Envasada.</v>
          </cell>
          <cell r="N23">
            <v>2087</v>
          </cell>
          <cell r="O23" t="str">
            <v>AAA Alimentando A Bogotá 2020 UT</v>
          </cell>
          <cell r="P23">
            <v>669</v>
          </cell>
          <cell r="Q23">
            <v>669</v>
          </cell>
          <cell r="R23">
            <v>669</v>
          </cell>
          <cell r="S23">
            <v>669</v>
          </cell>
          <cell r="T23">
            <v>669</v>
          </cell>
          <cell r="U23">
            <v>669</v>
          </cell>
          <cell r="V23">
            <v>669</v>
          </cell>
          <cell r="W23">
            <v>669</v>
          </cell>
        </row>
        <row r="24">
          <cell r="E24" t="str">
            <v>Nutrición Bogotá 2020 Ut</v>
          </cell>
          <cell r="F24">
            <v>2093</v>
          </cell>
          <cell r="G24" t="str">
            <v>Nutrición Bogotá 2020 Ut</v>
          </cell>
          <cell r="I24" t="str">
            <v>ALI_2_SEG_11_PROV_2014</v>
          </cell>
          <cell r="J24">
            <v>11</v>
          </cell>
          <cell r="K24" t="str">
            <v>AGUA</v>
          </cell>
          <cell r="L24">
            <v>2</v>
          </cell>
          <cell r="M24" t="str">
            <v>2 : Agua Tratada Potable Envasada.</v>
          </cell>
          <cell r="N24">
            <v>2014</v>
          </cell>
          <cell r="O24" t="str">
            <v>PulpaFruit S.A.S.</v>
          </cell>
          <cell r="P24">
            <v>695</v>
          </cell>
          <cell r="Q24">
            <v>695</v>
          </cell>
          <cell r="R24">
            <v>695</v>
          </cell>
          <cell r="S24">
            <v>695</v>
          </cell>
          <cell r="T24">
            <v>669</v>
          </cell>
          <cell r="U24">
            <v>669</v>
          </cell>
          <cell r="V24">
            <v>669</v>
          </cell>
          <cell r="W24">
            <v>669</v>
          </cell>
        </row>
        <row r="25">
          <cell r="E25" t="str">
            <v>Alimentos Provercol SAS</v>
          </cell>
          <cell r="F25">
            <v>2084</v>
          </cell>
          <cell r="G25" t="str">
            <v>Alimentos Provercol SAS</v>
          </cell>
          <cell r="I25" t="str">
            <v>ALI_2_SEG_11_PROV_2087</v>
          </cell>
          <cell r="J25">
            <v>11</v>
          </cell>
          <cell r="K25" t="str">
            <v>AGUA</v>
          </cell>
          <cell r="L25">
            <v>2</v>
          </cell>
          <cell r="M25" t="str">
            <v>2 : Agua Tratada Potable Envasada.</v>
          </cell>
          <cell r="N25">
            <v>2087</v>
          </cell>
          <cell r="O25" t="str">
            <v>AAA Alimentando A Bogotá 2020 UT</v>
          </cell>
          <cell r="P25">
            <v>669</v>
          </cell>
          <cell r="Q25">
            <v>669</v>
          </cell>
          <cell r="R25">
            <v>669</v>
          </cell>
          <cell r="S25">
            <v>669</v>
          </cell>
          <cell r="T25">
            <v>669</v>
          </cell>
          <cell r="U25">
            <v>669</v>
          </cell>
          <cell r="V25">
            <v>669</v>
          </cell>
          <cell r="W25">
            <v>669</v>
          </cell>
        </row>
        <row r="26">
          <cell r="E26" t="str">
            <v>Comercializadora Monfrut SAS</v>
          </cell>
          <cell r="F26">
            <v>2091</v>
          </cell>
          <cell r="G26" t="str">
            <v>Comercializadora Monfrut SAS</v>
          </cell>
          <cell r="I26" t="str">
            <v>ALI_2_SEG_12_PROV_2014</v>
          </cell>
          <cell r="J26">
            <v>12</v>
          </cell>
          <cell r="K26" t="str">
            <v>AGUA</v>
          </cell>
          <cell r="L26">
            <v>2</v>
          </cell>
          <cell r="M26" t="str">
            <v>2 : Agua Tratada Potable Envasada.</v>
          </cell>
          <cell r="N26">
            <v>2014</v>
          </cell>
          <cell r="O26" t="str">
            <v>PulpaFruit S.A.S.</v>
          </cell>
          <cell r="P26">
            <v>695</v>
          </cell>
          <cell r="Q26">
            <v>695</v>
          </cell>
          <cell r="R26">
            <v>695</v>
          </cell>
          <cell r="S26">
            <v>695</v>
          </cell>
          <cell r="T26">
            <v>669</v>
          </cell>
          <cell r="U26">
            <v>669</v>
          </cell>
          <cell r="V26">
            <v>669</v>
          </cell>
          <cell r="W26">
            <v>669</v>
          </cell>
        </row>
        <row r="27">
          <cell r="E27" t="str">
            <v>Aerodelicias SAS</v>
          </cell>
          <cell r="F27">
            <v>2023</v>
          </cell>
          <cell r="G27" t="str">
            <v>Aerodelicias SAS</v>
          </cell>
          <cell r="I27" t="str">
            <v>ALI_2_SEG_12_PROV_2087</v>
          </cell>
          <cell r="J27">
            <v>12</v>
          </cell>
          <cell r="K27" t="str">
            <v>AGUA</v>
          </cell>
          <cell r="L27">
            <v>2</v>
          </cell>
          <cell r="M27" t="str">
            <v>2 : Agua Tratada Potable Envasada.</v>
          </cell>
          <cell r="N27">
            <v>2087</v>
          </cell>
          <cell r="O27" t="str">
            <v>AAA Alimentando A Bogotá 2020 UT</v>
          </cell>
          <cell r="P27">
            <v>669</v>
          </cell>
          <cell r="Q27">
            <v>669</v>
          </cell>
          <cell r="R27">
            <v>669</v>
          </cell>
          <cell r="S27">
            <v>669</v>
          </cell>
          <cell r="T27">
            <v>669</v>
          </cell>
          <cell r="U27">
            <v>669</v>
          </cell>
          <cell r="V27">
            <v>669</v>
          </cell>
          <cell r="W27">
            <v>669</v>
          </cell>
        </row>
        <row r="28">
          <cell r="E28" t="str">
            <v>Mountain Food S.A.S.</v>
          </cell>
          <cell r="F28">
            <v>2041</v>
          </cell>
          <cell r="G28" t="str">
            <v>Mountain Food S.A.S.</v>
          </cell>
          <cell r="I28" t="str">
            <v>ALI_2_SEG_13_PROV_2014</v>
          </cell>
          <cell r="J28">
            <v>13</v>
          </cell>
          <cell r="K28" t="str">
            <v>AGUA</v>
          </cell>
          <cell r="L28">
            <v>2</v>
          </cell>
          <cell r="M28" t="str">
            <v>2 : Agua Tratada Potable Envasada.</v>
          </cell>
          <cell r="N28">
            <v>2014</v>
          </cell>
          <cell r="O28" t="str">
            <v>PulpaFruit S.A.S.</v>
          </cell>
          <cell r="P28">
            <v>695</v>
          </cell>
          <cell r="Q28">
            <v>695</v>
          </cell>
          <cell r="R28">
            <v>695</v>
          </cell>
          <cell r="S28">
            <v>695</v>
          </cell>
          <cell r="T28">
            <v>669</v>
          </cell>
          <cell r="U28">
            <v>669</v>
          </cell>
          <cell r="V28">
            <v>669</v>
          </cell>
          <cell r="W28">
            <v>669</v>
          </cell>
        </row>
        <row r="29">
          <cell r="E29" t="str">
            <v>Ut Dipsa FOOd</v>
          </cell>
          <cell r="F29">
            <v>2096</v>
          </cell>
          <cell r="G29" t="str">
            <v>Ut Dipsa FOOd</v>
          </cell>
          <cell r="I29" t="str">
            <v>ALI_2_SEG_13_PROV_2087</v>
          </cell>
          <cell r="J29">
            <v>13</v>
          </cell>
          <cell r="K29" t="str">
            <v>AGUA</v>
          </cell>
          <cell r="L29">
            <v>2</v>
          </cell>
          <cell r="M29" t="str">
            <v>2 : Agua Tratada Potable Envasada.</v>
          </cell>
          <cell r="N29">
            <v>2087</v>
          </cell>
          <cell r="O29" t="str">
            <v>AAA Alimentando A Bogotá 2020 UT</v>
          </cell>
          <cell r="P29">
            <v>669</v>
          </cell>
          <cell r="Q29">
            <v>669</v>
          </cell>
          <cell r="R29">
            <v>669</v>
          </cell>
          <cell r="S29">
            <v>669</v>
          </cell>
          <cell r="T29">
            <v>669</v>
          </cell>
          <cell r="U29">
            <v>669</v>
          </cell>
          <cell r="V29">
            <v>669</v>
          </cell>
          <cell r="W29">
            <v>669</v>
          </cell>
        </row>
        <row r="30">
          <cell r="E30" t="str">
            <v>Mandala Foods SAS</v>
          </cell>
          <cell r="F30">
            <v>2089</v>
          </cell>
          <cell r="G30" t="str">
            <v>Mandala Foods SAS</v>
          </cell>
          <cell r="I30" t="str">
            <v>ALI_2_SEG_14_PROV_2014</v>
          </cell>
          <cell r="J30">
            <v>14</v>
          </cell>
          <cell r="K30" t="str">
            <v>AGUA</v>
          </cell>
          <cell r="L30">
            <v>2</v>
          </cell>
          <cell r="M30" t="str">
            <v>2 : Agua Tratada Potable Envasada.</v>
          </cell>
          <cell r="N30">
            <v>2014</v>
          </cell>
          <cell r="O30" t="str">
            <v>PulpaFruit S.A.S.</v>
          </cell>
          <cell r="P30">
            <v>695</v>
          </cell>
          <cell r="Q30">
            <v>695</v>
          </cell>
          <cell r="R30">
            <v>695</v>
          </cell>
          <cell r="S30">
            <v>695</v>
          </cell>
          <cell r="T30">
            <v>669</v>
          </cell>
          <cell r="U30">
            <v>669</v>
          </cell>
          <cell r="V30">
            <v>669</v>
          </cell>
          <cell r="W30">
            <v>669</v>
          </cell>
        </row>
        <row r="31">
          <cell r="E31" t="str">
            <v>Antioquena de Helados 2020</v>
          </cell>
          <cell r="F31">
            <v>2086</v>
          </cell>
          <cell r="G31" t="str">
            <v>Antioqueña de Helados 2020</v>
          </cell>
          <cell r="I31" t="str">
            <v>ALI_2_SEG_14_PROV_2087</v>
          </cell>
          <cell r="J31">
            <v>14</v>
          </cell>
          <cell r="K31" t="str">
            <v>AGUA</v>
          </cell>
          <cell r="L31">
            <v>2</v>
          </cell>
          <cell r="M31" t="str">
            <v>2 : Agua Tratada Potable Envasada.</v>
          </cell>
          <cell r="N31">
            <v>2087</v>
          </cell>
          <cell r="O31" t="str">
            <v>AAA Alimentando A Bogotá 2020 UT</v>
          </cell>
          <cell r="P31">
            <v>669</v>
          </cell>
          <cell r="Q31">
            <v>669</v>
          </cell>
          <cell r="R31">
            <v>669</v>
          </cell>
          <cell r="S31">
            <v>669</v>
          </cell>
          <cell r="T31">
            <v>669</v>
          </cell>
          <cell r="U31">
            <v>669</v>
          </cell>
          <cell r="V31">
            <v>669</v>
          </cell>
          <cell r="W31">
            <v>669</v>
          </cell>
        </row>
        <row r="32">
          <cell r="E32" t="str">
            <v>Julián Gamba Vargas</v>
          </cell>
          <cell r="F32">
            <v>2018</v>
          </cell>
          <cell r="G32" t="str">
            <v>Julián Gamba Vargas</v>
          </cell>
          <cell r="I32" t="str">
            <v>ALI_2_SEG_15_PROV_2014</v>
          </cell>
          <cell r="J32">
            <v>15</v>
          </cell>
          <cell r="K32" t="str">
            <v>AGUA</v>
          </cell>
          <cell r="L32">
            <v>2</v>
          </cell>
          <cell r="M32" t="str">
            <v>2 : Agua Tratada Potable Envasada.</v>
          </cell>
          <cell r="N32">
            <v>2014</v>
          </cell>
          <cell r="O32" t="str">
            <v>PulpaFruit S.A.S.</v>
          </cell>
          <cell r="P32">
            <v>695</v>
          </cell>
          <cell r="Q32">
            <v>695</v>
          </cell>
          <cell r="R32">
            <v>695</v>
          </cell>
          <cell r="S32">
            <v>695</v>
          </cell>
          <cell r="T32">
            <v>669</v>
          </cell>
          <cell r="U32">
            <v>669</v>
          </cell>
          <cell r="V32">
            <v>669</v>
          </cell>
          <cell r="W32">
            <v>669</v>
          </cell>
        </row>
        <row r="33">
          <cell r="E33" t="str">
            <v>Lácteos Appenzell SAS</v>
          </cell>
          <cell r="F33">
            <v>2026</v>
          </cell>
          <cell r="G33" t="str">
            <v>Lácteos Appenzell SAS</v>
          </cell>
          <cell r="I33" t="str">
            <v>ALI_2_SEG_15_PROV_2087</v>
          </cell>
          <cell r="J33">
            <v>15</v>
          </cell>
          <cell r="K33" t="str">
            <v>AGUA</v>
          </cell>
          <cell r="L33">
            <v>2</v>
          </cell>
          <cell r="M33" t="str">
            <v>2 : Agua Tratada Potable Envasada.</v>
          </cell>
          <cell r="N33">
            <v>2087</v>
          </cell>
          <cell r="O33" t="str">
            <v>AAA Alimentando A Bogotá 2020 UT</v>
          </cell>
          <cell r="P33">
            <v>669</v>
          </cell>
          <cell r="Q33">
            <v>669</v>
          </cell>
          <cell r="R33">
            <v>669</v>
          </cell>
          <cell r="S33">
            <v>669</v>
          </cell>
          <cell r="T33">
            <v>669</v>
          </cell>
          <cell r="U33">
            <v>669</v>
          </cell>
          <cell r="V33">
            <v>669</v>
          </cell>
          <cell r="W33">
            <v>669</v>
          </cell>
        </row>
        <row r="34">
          <cell r="E34" t="str">
            <v>Inversiones Peniel SAS</v>
          </cell>
          <cell r="F34">
            <v>2050</v>
          </cell>
          <cell r="G34" t="str">
            <v>Inversiones Peniel SAS</v>
          </cell>
          <cell r="I34" t="str">
            <v>ALI_6_SEG_1_PROV_2014</v>
          </cell>
          <cell r="J34">
            <v>1</v>
          </cell>
          <cell r="K34" t="str">
            <v>BEBIDAS LÁCTEAS</v>
          </cell>
          <cell r="L34">
            <v>6</v>
          </cell>
          <cell r="M34" t="str">
            <v>6 : Avena con Leche Entera ultra alta temperatura UAT (UHT).</v>
          </cell>
          <cell r="N34">
            <v>2014</v>
          </cell>
          <cell r="O34" t="str">
            <v>PulpaFruit S.A.S.</v>
          </cell>
          <cell r="P34">
            <v>842</v>
          </cell>
          <cell r="Q34">
            <v>842</v>
          </cell>
          <cell r="R34">
            <v>842</v>
          </cell>
          <cell r="S34">
            <v>842</v>
          </cell>
          <cell r="T34">
            <v>832</v>
          </cell>
          <cell r="U34">
            <v>832</v>
          </cell>
          <cell r="V34">
            <v>832</v>
          </cell>
          <cell r="W34">
            <v>832</v>
          </cell>
        </row>
        <row r="35">
          <cell r="E35" t="str">
            <v>Ut Quesos Venetto 2020</v>
          </cell>
          <cell r="F35">
            <v>2083</v>
          </cell>
          <cell r="G35" t="str">
            <v>Ut Quesos Venetto 2020</v>
          </cell>
          <cell r="I35" t="str">
            <v>ALI_6_SEG_1_PROV_2032</v>
          </cell>
          <cell r="J35">
            <v>1</v>
          </cell>
          <cell r="K35" t="str">
            <v>BEBIDAS LÁCTEAS</v>
          </cell>
          <cell r="L35">
            <v>6</v>
          </cell>
          <cell r="M35" t="str">
            <v>6 : Avena con Leche Entera ultra alta temperatura UAT (UHT).</v>
          </cell>
          <cell r="N35">
            <v>2032</v>
          </cell>
          <cell r="O35" t="str">
            <v>Proalimentos Liber S.A.S. En reorganización</v>
          </cell>
          <cell r="P35">
            <v>834</v>
          </cell>
          <cell r="Q35">
            <v>834</v>
          </cell>
          <cell r="R35">
            <v>834</v>
          </cell>
          <cell r="S35">
            <v>834</v>
          </cell>
          <cell r="T35">
            <v>832</v>
          </cell>
          <cell r="U35">
            <v>832</v>
          </cell>
          <cell r="V35">
            <v>832</v>
          </cell>
          <cell r="W35">
            <v>832</v>
          </cell>
        </row>
        <row r="36">
          <cell r="I36" t="str">
            <v>ALI_6_SEG_1_PROV_2038</v>
          </cell>
          <cell r="J36">
            <v>1</v>
          </cell>
          <cell r="K36" t="str">
            <v>BEBIDAS LÁCTEAS</v>
          </cell>
          <cell r="L36">
            <v>6</v>
          </cell>
          <cell r="M36" t="str">
            <v>6 : Avena con Leche Entera ultra alta temperatura UAT (UHT).</v>
          </cell>
          <cell r="N36">
            <v>2038</v>
          </cell>
          <cell r="O36" t="str">
            <v>Alimentos Pippo S.A.S</v>
          </cell>
          <cell r="P36">
            <v>841</v>
          </cell>
          <cell r="Q36">
            <v>841</v>
          </cell>
          <cell r="R36">
            <v>841</v>
          </cell>
          <cell r="S36">
            <v>841</v>
          </cell>
          <cell r="T36">
            <v>832</v>
          </cell>
          <cell r="U36">
            <v>832</v>
          </cell>
          <cell r="V36">
            <v>832</v>
          </cell>
          <cell r="W36">
            <v>832</v>
          </cell>
        </row>
        <row r="37">
          <cell r="I37" t="str">
            <v>ALI_6_SEG_1_PROV_2043</v>
          </cell>
          <cell r="J37">
            <v>1</v>
          </cell>
          <cell r="K37" t="str">
            <v>BEBIDAS LÁCTEAS</v>
          </cell>
          <cell r="L37">
            <v>6</v>
          </cell>
          <cell r="M37" t="str">
            <v>6 : Avena con Leche Entera ultra alta temperatura UAT (UHT).</v>
          </cell>
          <cell r="N37">
            <v>2043</v>
          </cell>
          <cell r="O37" t="str">
            <v>Cooperativa Colanta</v>
          </cell>
          <cell r="P37">
            <v>853</v>
          </cell>
          <cell r="Q37">
            <v>853</v>
          </cell>
          <cell r="R37">
            <v>853</v>
          </cell>
          <cell r="S37">
            <v>853</v>
          </cell>
          <cell r="T37">
            <v>832</v>
          </cell>
          <cell r="U37">
            <v>832</v>
          </cell>
          <cell r="V37">
            <v>832</v>
          </cell>
          <cell r="W37">
            <v>832</v>
          </cell>
        </row>
        <row r="38">
          <cell r="I38" t="str">
            <v>ALI_6_SEG_1_PROV_2087</v>
          </cell>
          <cell r="J38">
            <v>1</v>
          </cell>
          <cell r="K38" t="str">
            <v>BEBIDAS LÁCTEAS</v>
          </cell>
          <cell r="L38">
            <v>6</v>
          </cell>
          <cell r="M38" t="str">
            <v>6 : Avena con Leche Entera ultra alta temperatura UAT (UHT).</v>
          </cell>
          <cell r="N38">
            <v>2087</v>
          </cell>
          <cell r="O38" t="str">
            <v>AAA Alimentando A Bogotá 2020 UT</v>
          </cell>
          <cell r="P38">
            <v>832</v>
          </cell>
          <cell r="Q38">
            <v>832</v>
          </cell>
          <cell r="R38">
            <v>832</v>
          </cell>
          <cell r="S38">
            <v>832</v>
          </cell>
          <cell r="T38">
            <v>832</v>
          </cell>
          <cell r="U38">
            <v>832</v>
          </cell>
          <cell r="V38">
            <v>832</v>
          </cell>
          <cell r="W38">
            <v>832</v>
          </cell>
        </row>
        <row r="39">
          <cell r="I39" t="str">
            <v>ALI_6_SEG_2_PROV_2014</v>
          </cell>
          <cell r="J39">
            <v>2</v>
          </cell>
          <cell r="K39" t="str">
            <v>BEBIDAS LÁCTEAS</v>
          </cell>
          <cell r="L39">
            <v>6</v>
          </cell>
          <cell r="M39" t="str">
            <v>6 : Avena con Leche Entera ultra alta temperatura UAT (UHT).</v>
          </cell>
          <cell r="N39">
            <v>2014</v>
          </cell>
          <cell r="O39" t="str">
            <v>PulpaFruit S.A.S.</v>
          </cell>
          <cell r="P39">
            <v>842</v>
          </cell>
          <cell r="Q39">
            <v>842</v>
          </cell>
          <cell r="R39">
            <v>842</v>
          </cell>
          <cell r="S39">
            <v>842</v>
          </cell>
          <cell r="T39">
            <v>832</v>
          </cell>
          <cell r="U39">
            <v>832</v>
          </cell>
          <cell r="V39">
            <v>832</v>
          </cell>
          <cell r="W39">
            <v>832</v>
          </cell>
        </row>
        <row r="40">
          <cell r="I40" t="str">
            <v>ALI_6_SEG_2_PROV_2032</v>
          </cell>
          <cell r="J40">
            <v>2</v>
          </cell>
          <cell r="K40" t="str">
            <v>BEBIDAS LÁCTEAS</v>
          </cell>
          <cell r="L40">
            <v>6</v>
          </cell>
          <cell r="M40" t="str">
            <v>6 : Avena con Leche Entera ultra alta temperatura UAT (UHT).</v>
          </cell>
          <cell r="N40">
            <v>2032</v>
          </cell>
          <cell r="O40" t="str">
            <v>Proalimentos Liber S.A.S. En reorganización</v>
          </cell>
          <cell r="P40">
            <v>834</v>
          </cell>
          <cell r="Q40">
            <v>834</v>
          </cell>
          <cell r="R40">
            <v>834</v>
          </cell>
          <cell r="S40">
            <v>834</v>
          </cell>
          <cell r="T40">
            <v>832</v>
          </cell>
          <cell r="U40">
            <v>832</v>
          </cell>
          <cell r="V40">
            <v>832</v>
          </cell>
          <cell r="W40">
            <v>832</v>
          </cell>
        </row>
        <row r="41">
          <cell r="I41" t="str">
            <v>ALI_6_SEG_2_PROV_2038</v>
          </cell>
          <cell r="J41">
            <v>2</v>
          </cell>
          <cell r="K41" t="str">
            <v>BEBIDAS LÁCTEAS</v>
          </cell>
          <cell r="L41">
            <v>6</v>
          </cell>
          <cell r="M41" t="str">
            <v>6 : Avena con Leche Entera ultra alta temperatura UAT (UHT).</v>
          </cell>
          <cell r="N41">
            <v>2038</v>
          </cell>
          <cell r="O41" t="str">
            <v>Alimentos Pippo S.A.S</v>
          </cell>
          <cell r="P41">
            <v>841</v>
          </cell>
          <cell r="Q41">
            <v>841</v>
          </cell>
          <cell r="R41">
            <v>841</v>
          </cell>
          <cell r="S41">
            <v>841</v>
          </cell>
          <cell r="T41">
            <v>832</v>
          </cell>
          <cell r="U41">
            <v>832</v>
          </cell>
          <cell r="V41">
            <v>832</v>
          </cell>
          <cell r="W41">
            <v>832</v>
          </cell>
        </row>
        <row r="42">
          <cell r="I42" t="str">
            <v>ALI_6_SEG_2_PROV_2043</v>
          </cell>
          <cell r="J42">
            <v>2</v>
          </cell>
          <cell r="K42" t="str">
            <v>BEBIDAS LÁCTEAS</v>
          </cell>
          <cell r="L42">
            <v>6</v>
          </cell>
          <cell r="M42" t="str">
            <v>6 : Avena con Leche Entera ultra alta temperatura UAT (UHT).</v>
          </cell>
          <cell r="N42">
            <v>2043</v>
          </cell>
          <cell r="O42" t="str">
            <v>Cooperativa Colanta</v>
          </cell>
          <cell r="P42">
            <v>853</v>
          </cell>
          <cell r="Q42">
            <v>853</v>
          </cell>
          <cell r="R42">
            <v>853</v>
          </cell>
          <cell r="S42">
            <v>853</v>
          </cell>
          <cell r="T42">
            <v>832</v>
          </cell>
          <cell r="U42">
            <v>832</v>
          </cell>
          <cell r="V42">
            <v>832</v>
          </cell>
          <cell r="W42">
            <v>832</v>
          </cell>
        </row>
        <row r="43">
          <cell r="I43" t="str">
            <v>ALI_6_SEG_2_PROV_2087</v>
          </cell>
          <cell r="J43">
            <v>2</v>
          </cell>
          <cell r="K43" t="str">
            <v>BEBIDAS LÁCTEAS</v>
          </cell>
          <cell r="L43">
            <v>6</v>
          </cell>
          <cell r="M43" t="str">
            <v>6 : Avena con Leche Entera ultra alta temperatura UAT (UHT).</v>
          </cell>
          <cell r="N43">
            <v>2087</v>
          </cell>
          <cell r="O43" t="str">
            <v>AAA Alimentando A Bogotá 2020 UT</v>
          </cell>
          <cell r="P43">
            <v>832</v>
          </cell>
          <cell r="Q43">
            <v>832</v>
          </cell>
          <cell r="R43">
            <v>832</v>
          </cell>
          <cell r="S43">
            <v>832</v>
          </cell>
          <cell r="T43">
            <v>832</v>
          </cell>
          <cell r="U43">
            <v>832</v>
          </cell>
          <cell r="V43">
            <v>832</v>
          </cell>
          <cell r="W43">
            <v>832</v>
          </cell>
        </row>
        <row r="44">
          <cell r="I44" t="str">
            <v>ALI_6_SEG_3_PROV_2014</v>
          </cell>
          <cell r="J44">
            <v>3</v>
          </cell>
          <cell r="K44" t="str">
            <v>BEBIDAS LÁCTEAS</v>
          </cell>
          <cell r="L44">
            <v>6</v>
          </cell>
          <cell r="M44" t="str">
            <v>6 : Avena con Leche Entera ultra alta temperatura UAT (UHT).</v>
          </cell>
          <cell r="N44">
            <v>2014</v>
          </cell>
          <cell r="O44" t="str">
            <v>PulpaFruit S.A.S.</v>
          </cell>
          <cell r="P44">
            <v>842</v>
          </cell>
          <cell r="Q44">
            <v>842</v>
          </cell>
          <cell r="R44">
            <v>842</v>
          </cell>
          <cell r="S44">
            <v>842</v>
          </cell>
          <cell r="T44">
            <v>832</v>
          </cell>
          <cell r="U44">
            <v>832</v>
          </cell>
          <cell r="V44">
            <v>832</v>
          </cell>
          <cell r="W44">
            <v>832</v>
          </cell>
        </row>
        <row r="45">
          <cell r="I45" t="str">
            <v>ALI_6_SEG_3_PROV_2032</v>
          </cell>
          <cell r="J45">
            <v>3</v>
          </cell>
          <cell r="K45" t="str">
            <v>BEBIDAS LÁCTEAS</v>
          </cell>
          <cell r="L45">
            <v>6</v>
          </cell>
          <cell r="M45" t="str">
            <v>6 : Avena con Leche Entera ultra alta temperatura UAT (UHT).</v>
          </cell>
          <cell r="N45">
            <v>2032</v>
          </cell>
          <cell r="O45" t="str">
            <v>Proalimentos Liber S.A.S. En reorganización</v>
          </cell>
          <cell r="P45">
            <v>834</v>
          </cell>
          <cell r="Q45">
            <v>834</v>
          </cell>
          <cell r="R45">
            <v>834</v>
          </cell>
          <cell r="S45">
            <v>834</v>
          </cell>
          <cell r="T45">
            <v>832</v>
          </cell>
          <cell r="U45">
            <v>832</v>
          </cell>
          <cell r="V45">
            <v>832</v>
          </cell>
          <cell r="W45">
            <v>832</v>
          </cell>
        </row>
        <row r="46">
          <cell r="I46" t="str">
            <v>ALI_6_SEG_3_PROV_2038</v>
          </cell>
          <cell r="J46">
            <v>3</v>
          </cell>
          <cell r="K46" t="str">
            <v>BEBIDAS LÁCTEAS</v>
          </cell>
          <cell r="L46">
            <v>6</v>
          </cell>
          <cell r="M46" t="str">
            <v>6 : Avena con Leche Entera ultra alta temperatura UAT (UHT).</v>
          </cell>
          <cell r="N46">
            <v>2038</v>
          </cell>
          <cell r="O46" t="str">
            <v>Alimentos Pippo S.A.S</v>
          </cell>
          <cell r="P46">
            <v>841</v>
          </cell>
          <cell r="Q46">
            <v>841</v>
          </cell>
          <cell r="R46">
            <v>841</v>
          </cell>
          <cell r="S46">
            <v>841</v>
          </cell>
          <cell r="T46">
            <v>832</v>
          </cell>
          <cell r="U46">
            <v>832</v>
          </cell>
          <cell r="V46">
            <v>832</v>
          </cell>
          <cell r="W46">
            <v>832</v>
          </cell>
        </row>
        <row r="47">
          <cell r="I47" t="str">
            <v>ALI_6_SEG_3_PROV_2043</v>
          </cell>
          <cell r="J47">
            <v>3</v>
          </cell>
          <cell r="K47" t="str">
            <v>BEBIDAS LÁCTEAS</v>
          </cell>
          <cell r="L47">
            <v>6</v>
          </cell>
          <cell r="M47" t="str">
            <v>6 : Avena con Leche Entera ultra alta temperatura UAT (UHT).</v>
          </cell>
          <cell r="N47">
            <v>2043</v>
          </cell>
          <cell r="O47" t="str">
            <v>Cooperativa Colanta</v>
          </cell>
          <cell r="P47">
            <v>853</v>
          </cell>
          <cell r="Q47">
            <v>853</v>
          </cell>
          <cell r="R47">
            <v>853</v>
          </cell>
          <cell r="S47">
            <v>853</v>
          </cell>
          <cell r="T47">
            <v>832</v>
          </cell>
          <cell r="U47">
            <v>832</v>
          </cell>
          <cell r="V47">
            <v>832</v>
          </cell>
          <cell r="W47">
            <v>832</v>
          </cell>
        </row>
        <row r="48">
          <cell r="I48" t="str">
            <v>ALI_6_SEG_3_PROV_2087</v>
          </cell>
          <cell r="J48">
            <v>3</v>
          </cell>
          <cell r="K48" t="str">
            <v>BEBIDAS LÁCTEAS</v>
          </cell>
          <cell r="L48">
            <v>6</v>
          </cell>
          <cell r="M48" t="str">
            <v>6 : Avena con Leche Entera ultra alta temperatura UAT (UHT).</v>
          </cell>
          <cell r="N48">
            <v>2087</v>
          </cell>
          <cell r="O48" t="str">
            <v>AAA Alimentando A Bogotá 2020 UT</v>
          </cell>
          <cell r="P48">
            <v>832</v>
          </cell>
          <cell r="Q48">
            <v>832</v>
          </cell>
          <cell r="R48">
            <v>832</v>
          </cell>
          <cell r="S48">
            <v>832</v>
          </cell>
          <cell r="T48">
            <v>832</v>
          </cell>
          <cell r="U48">
            <v>832</v>
          </cell>
          <cell r="V48">
            <v>832</v>
          </cell>
          <cell r="W48">
            <v>832</v>
          </cell>
        </row>
        <row r="49">
          <cell r="I49" t="str">
            <v>ALI_6_SEG_4_PROV_2014</v>
          </cell>
          <cell r="J49">
            <v>4</v>
          </cell>
          <cell r="K49" t="str">
            <v>BEBIDAS LÁCTEAS</v>
          </cell>
          <cell r="L49">
            <v>6</v>
          </cell>
          <cell r="M49" t="str">
            <v>6 : Avena con Leche Entera ultra alta temperatura UAT (UHT).</v>
          </cell>
          <cell r="N49">
            <v>2014</v>
          </cell>
          <cell r="O49" t="str">
            <v>PulpaFruit S.A.S.</v>
          </cell>
          <cell r="P49">
            <v>842</v>
          </cell>
          <cell r="Q49">
            <v>842</v>
          </cell>
          <cell r="R49">
            <v>842</v>
          </cell>
          <cell r="S49">
            <v>842</v>
          </cell>
          <cell r="T49">
            <v>832</v>
          </cell>
          <cell r="U49">
            <v>832</v>
          </cell>
          <cell r="V49">
            <v>832</v>
          </cell>
          <cell r="W49">
            <v>832</v>
          </cell>
        </row>
        <row r="50">
          <cell r="I50" t="str">
            <v>ALI_6_SEG_4_PROV_2032</v>
          </cell>
          <cell r="J50">
            <v>4</v>
          </cell>
          <cell r="K50" t="str">
            <v>BEBIDAS LÁCTEAS</v>
          </cell>
          <cell r="L50">
            <v>6</v>
          </cell>
          <cell r="M50" t="str">
            <v>6 : Avena con Leche Entera ultra alta temperatura UAT (UHT).</v>
          </cell>
          <cell r="N50">
            <v>2032</v>
          </cell>
          <cell r="O50" t="str">
            <v>Proalimentos Liber S.A.S. En reorganización</v>
          </cell>
          <cell r="P50">
            <v>834</v>
          </cell>
          <cell r="Q50">
            <v>834</v>
          </cell>
          <cell r="R50">
            <v>834</v>
          </cell>
          <cell r="S50">
            <v>834</v>
          </cell>
          <cell r="T50">
            <v>832</v>
          </cell>
          <cell r="U50">
            <v>832</v>
          </cell>
          <cell r="V50">
            <v>832</v>
          </cell>
          <cell r="W50">
            <v>832</v>
          </cell>
        </row>
        <row r="51">
          <cell r="I51" t="str">
            <v>ALI_6_SEG_4_PROV_2038</v>
          </cell>
          <cell r="J51">
            <v>4</v>
          </cell>
          <cell r="K51" t="str">
            <v>BEBIDAS LÁCTEAS</v>
          </cell>
          <cell r="L51">
            <v>6</v>
          </cell>
          <cell r="M51" t="str">
            <v>6 : Avena con Leche Entera ultra alta temperatura UAT (UHT).</v>
          </cell>
          <cell r="N51">
            <v>2038</v>
          </cell>
          <cell r="O51" t="str">
            <v>Alimentos Pippo S.A.S</v>
          </cell>
          <cell r="P51">
            <v>841</v>
          </cell>
          <cell r="Q51">
            <v>841</v>
          </cell>
          <cell r="R51">
            <v>841</v>
          </cell>
          <cell r="S51">
            <v>841</v>
          </cell>
          <cell r="T51">
            <v>832</v>
          </cell>
          <cell r="U51">
            <v>832</v>
          </cell>
          <cell r="V51">
            <v>832</v>
          </cell>
          <cell r="W51">
            <v>832</v>
          </cell>
        </row>
        <row r="52">
          <cell r="I52" t="str">
            <v>ALI_6_SEG_4_PROV_2043</v>
          </cell>
          <cell r="J52">
            <v>4</v>
          </cell>
          <cell r="K52" t="str">
            <v>BEBIDAS LÁCTEAS</v>
          </cell>
          <cell r="L52">
            <v>6</v>
          </cell>
          <cell r="M52" t="str">
            <v>6 : Avena con Leche Entera ultra alta temperatura UAT (UHT).</v>
          </cell>
          <cell r="N52">
            <v>2043</v>
          </cell>
          <cell r="O52" t="str">
            <v>Cooperativa Colanta</v>
          </cell>
          <cell r="P52">
            <v>853</v>
          </cell>
          <cell r="Q52">
            <v>853</v>
          </cell>
          <cell r="R52">
            <v>853</v>
          </cell>
          <cell r="S52">
            <v>853</v>
          </cell>
          <cell r="T52">
            <v>832</v>
          </cell>
          <cell r="U52">
            <v>832</v>
          </cell>
          <cell r="V52">
            <v>832</v>
          </cell>
          <cell r="W52">
            <v>832</v>
          </cell>
        </row>
        <row r="53">
          <cell r="I53" t="str">
            <v>ALI_6_SEG_4_PROV_2087</v>
          </cell>
          <cell r="J53">
            <v>4</v>
          </cell>
          <cell r="K53" t="str">
            <v>BEBIDAS LÁCTEAS</v>
          </cell>
          <cell r="L53">
            <v>6</v>
          </cell>
          <cell r="M53" t="str">
            <v>6 : Avena con Leche Entera ultra alta temperatura UAT (UHT).</v>
          </cell>
          <cell r="N53">
            <v>2087</v>
          </cell>
          <cell r="O53" t="str">
            <v>AAA Alimentando A Bogotá 2020 UT</v>
          </cell>
          <cell r="P53">
            <v>832</v>
          </cell>
          <cell r="Q53">
            <v>832</v>
          </cell>
          <cell r="R53">
            <v>832</v>
          </cell>
          <cell r="S53">
            <v>832</v>
          </cell>
          <cell r="T53">
            <v>832</v>
          </cell>
          <cell r="U53">
            <v>832</v>
          </cell>
          <cell r="V53">
            <v>832</v>
          </cell>
          <cell r="W53">
            <v>832</v>
          </cell>
        </row>
        <row r="54">
          <cell r="I54" t="str">
            <v>ALI_6_SEG_5_PROV_2014</v>
          </cell>
          <cell r="J54">
            <v>5</v>
          </cell>
          <cell r="K54" t="str">
            <v>BEBIDAS LÁCTEAS</v>
          </cell>
          <cell r="L54">
            <v>6</v>
          </cell>
          <cell r="M54" t="str">
            <v>6 : Avena con Leche Entera ultra alta temperatura UAT (UHT).</v>
          </cell>
          <cell r="N54">
            <v>2014</v>
          </cell>
          <cell r="O54" t="str">
            <v>PulpaFruit S.A.S.</v>
          </cell>
          <cell r="P54">
            <v>842</v>
          </cell>
          <cell r="Q54">
            <v>842</v>
          </cell>
          <cell r="R54">
            <v>842</v>
          </cell>
          <cell r="S54">
            <v>842</v>
          </cell>
          <cell r="T54">
            <v>832</v>
          </cell>
          <cell r="U54">
            <v>832</v>
          </cell>
          <cell r="V54">
            <v>832</v>
          </cell>
          <cell r="W54">
            <v>832</v>
          </cell>
        </row>
        <row r="55">
          <cell r="I55" t="str">
            <v>ALI_6_SEG_5_PROV_2032</v>
          </cell>
          <cell r="J55">
            <v>5</v>
          </cell>
          <cell r="K55" t="str">
            <v>BEBIDAS LÁCTEAS</v>
          </cell>
          <cell r="L55">
            <v>6</v>
          </cell>
          <cell r="M55" t="str">
            <v>6 : Avena con Leche Entera ultra alta temperatura UAT (UHT).</v>
          </cell>
          <cell r="N55">
            <v>2032</v>
          </cell>
          <cell r="O55" t="str">
            <v>Proalimentos Liber S.A.S. En reorganización</v>
          </cell>
          <cell r="P55">
            <v>834</v>
          </cell>
          <cell r="Q55">
            <v>834</v>
          </cell>
          <cell r="R55">
            <v>834</v>
          </cell>
          <cell r="S55">
            <v>834</v>
          </cell>
          <cell r="T55">
            <v>832</v>
          </cell>
          <cell r="U55">
            <v>832</v>
          </cell>
          <cell r="V55">
            <v>832</v>
          </cell>
          <cell r="W55">
            <v>832</v>
          </cell>
        </row>
        <row r="56">
          <cell r="I56" t="str">
            <v>ALI_6_SEG_5_PROV_2038</v>
          </cell>
          <cell r="J56">
            <v>5</v>
          </cell>
          <cell r="K56" t="str">
            <v>BEBIDAS LÁCTEAS</v>
          </cell>
          <cell r="L56">
            <v>6</v>
          </cell>
          <cell r="M56" t="str">
            <v>6 : Avena con Leche Entera ultra alta temperatura UAT (UHT).</v>
          </cell>
          <cell r="N56">
            <v>2038</v>
          </cell>
          <cell r="O56" t="str">
            <v>Alimentos Pippo S.A.S</v>
          </cell>
          <cell r="P56">
            <v>841</v>
          </cell>
          <cell r="Q56">
            <v>841</v>
          </cell>
          <cell r="R56">
            <v>841</v>
          </cell>
          <cell r="S56">
            <v>841</v>
          </cell>
          <cell r="T56">
            <v>832</v>
          </cell>
          <cell r="U56">
            <v>832</v>
          </cell>
          <cell r="V56">
            <v>832</v>
          </cell>
          <cell r="W56">
            <v>832</v>
          </cell>
        </row>
        <row r="57">
          <cell r="I57" t="str">
            <v>ALI_6_SEG_5_PROV_2043</v>
          </cell>
          <cell r="J57">
            <v>5</v>
          </cell>
          <cell r="K57" t="str">
            <v>BEBIDAS LÁCTEAS</v>
          </cell>
          <cell r="L57">
            <v>6</v>
          </cell>
          <cell r="M57" t="str">
            <v>6 : Avena con Leche Entera ultra alta temperatura UAT (UHT).</v>
          </cell>
          <cell r="N57">
            <v>2043</v>
          </cell>
          <cell r="O57" t="str">
            <v>Cooperativa Colanta</v>
          </cell>
          <cell r="P57">
            <v>853</v>
          </cell>
          <cell r="Q57">
            <v>853</v>
          </cell>
          <cell r="R57">
            <v>853</v>
          </cell>
          <cell r="S57">
            <v>853</v>
          </cell>
          <cell r="T57">
            <v>832</v>
          </cell>
          <cell r="U57">
            <v>832</v>
          </cell>
          <cell r="V57">
            <v>832</v>
          </cell>
          <cell r="W57">
            <v>832</v>
          </cell>
        </row>
        <row r="58">
          <cell r="I58" t="str">
            <v>ALI_6_SEG_5_PROV_2087</v>
          </cell>
          <cell r="J58">
            <v>5</v>
          </cell>
          <cell r="K58" t="str">
            <v>BEBIDAS LÁCTEAS</v>
          </cell>
          <cell r="L58">
            <v>6</v>
          </cell>
          <cell r="M58" t="str">
            <v>6 : Avena con Leche Entera ultra alta temperatura UAT (UHT).</v>
          </cell>
          <cell r="N58">
            <v>2087</v>
          </cell>
          <cell r="O58" t="str">
            <v>AAA Alimentando A Bogotá 2020 UT</v>
          </cell>
          <cell r="P58">
            <v>832</v>
          </cell>
          <cell r="Q58">
            <v>832</v>
          </cell>
          <cell r="R58">
            <v>832</v>
          </cell>
          <cell r="S58">
            <v>832</v>
          </cell>
          <cell r="T58">
            <v>832</v>
          </cell>
          <cell r="U58">
            <v>832</v>
          </cell>
          <cell r="V58">
            <v>832</v>
          </cell>
          <cell r="W58">
            <v>832</v>
          </cell>
        </row>
        <row r="59">
          <cell r="I59" t="str">
            <v>ALI_6_SEG_6_PROV_2014</v>
          </cell>
          <cell r="J59">
            <v>6</v>
          </cell>
          <cell r="K59" t="str">
            <v>BEBIDAS LÁCTEAS</v>
          </cell>
          <cell r="L59">
            <v>6</v>
          </cell>
          <cell r="M59" t="str">
            <v>6 : Avena con Leche Entera ultra alta temperatura UAT (UHT).</v>
          </cell>
          <cell r="N59">
            <v>2014</v>
          </cell>
          <cell r="O59" t="str">
            <v>PulpaFruit S.A.S.</v>
          </cell>
          <cell r="P59">
            <v>842</v>
          </cell>
          <cell r="Q59">
            <v>842</v>
          </cell>
          <cell r="R59">
            <v>842</v>
          </cell>
          <cell r="S59">
            <v>842</v>
          </cell>
          <cell r="T59">
            <v>832</v>
          </cell>
          <cell r="U59">
            <v>832</v>
          </cell>
          <cell r="V59">
            <v>832</v>
          </cell>
          <cell r="W59">
            <v>832</v>
          </cell>
        </row>
        <row r="60">
          <cell r="I60" t="str">
            <v>ALI_6_SEG_6_PROV_2032</v>
          </cell>
          <cell r="J60">
            <v>6</v>
          </cell>
          <cell r="K60" t="str">
            <v>BEBIDAS LÁCTEAS</v>
          </cell>
          <cell r="L60">
            <v>6</v>
          </cell>
          <cell r="M60" t="str">
            <v>6 : Avena con Leche Entera ultra alta temperatura UAT (UHT).</v>
          </cell>
          <cell r="N60">
            <v>2032</v>
          </cell>
          <cell r="O60" t="str">
            <v>Proalimentos Liber S.A.S. En reorganización</v>
          </cell>
          <cell r="P60">
            <v>834</v>
          </cell>
          <cell r="Q60">
            <v>834</v>
          </cell>
          <cell r="R60">
            <v>834</v>
          </cell>
          <cell r="S60">
            <v>834</v>
          </cell>
          <cell r="T60">
            <v>832</v>
          </cell>
          <cell r="U60">
            <v>832</v>
          </cell>
          <cell r="V60">
            <v>832</v>
          </cell>
          <cell r="W60">
            <v>832</v>
          </cell>
        </row>
        <row r="61">
          <cell r="I61" t="str">
            <v>ALI_6_SEG_6_PROV_2038</v>
          </cell>
          <cell r="J61">
            <v>6</v>
          </cell>
          <cell r="K61" t="str">
            <v>BEBIDAS LÁCTEAS</v>
          </cell>
          <cell r="L61">
            <v>6</v>
          </cell>
          <cell r="M61" t="str">
            <v>6 : Avena con Leche Entera ultra alta temperatura UAT (UHT).</v>
          </cell>
          <cell r="N61">
            <v>2038</v>
          </cell>
          <cell r="O61" t="str">
            <v>Alimentos Pippo S.A.S</v>
          </cell>
          <cell r="P61">
            <v>841</v>
          </cell>
          <cell r="Q61">
            <v>841</v>
          </cell>
          <cell r="R61">
            <v>841</v>
          </cell>
          <cell r="S61">
            <v>841</v>
          </cell>
          <cell r="T61">
            <v>832</v>
          </cell>
          <cell r="U61">
            <v>832</v>
          </cell>
          <cell r="V61">
            <v>832</v>
          </cell>
          <cell r="W61">
            <v>832</v>
          </cell>
        </row>
        <row r="62">
          <cell r="I62" t="str">
            <v>ALI_6_SEG_6_PROV_2043</v>
          </cell>
          <cell r="J62">
            <v>6</v>
          </cell>
          <cell r="K62" t="str">
            <v>BEBIDAS LÁCTEAS</v>
          </cell>
          <cell r="L62">
            <v>6</v>
          </cell>
          <cell r="M62" t="str">
            <v>6 : Avena con Leche Entera ultra alta temperatura UAT (UHT).</v>
          </cell>
          <cell r="N62">
            <v>2043</v>
          </cell>
          <cell r="O62" t="str">
            <v>Cooperativa Colanta</v>
          </cell>
          <cell r="P62">
            <v>853</v>
          </cell>
          <cell r="Q62">
            <v>853</v>
          </cell>
          <cell r="R62">
            <v>853</v>
          </cell>
          <cell r="S62">
            <v>853</v>
          </cell>
          <cell r="T62">
            <v>832</v>
          </cell>
          <cell r="U62">
            <v>832</v>
          </cell>
          <cell r="V62">
            <v>832</v>
          </cell>
          <cell r="W62">
            <v>832</v>
          </cell>
        </row>
        <row r="63">
          <cell r="I63" t="str">
            <v>ALI_6_SEG_6_PROV_2087</v>
          </cell>
          <cell r="J63">
            <v>6</v>
          </cell>
          <cell r="K63" t="str">
            <v>BEBIDAS LÁCTEAS</v>
          </cell>
          <cell r="L63">
            <v>6</v>
          </cell>
          <cell r="M63" t="str">
            <v>6 : Avena con Leche Entera ultra alta temperatura UAT (UHT).</v>
          </cell>
          <cell r="N63">
            <v>2087</v>
          </cell>
          <cell r="O63" t="str">
            <v>AAA Alimentando A Bogotá 2020 UT</v>
          </cell>
          <cell r="P63">
            <v>832</v>
          </cell>
          <cell r="Q63">
            <v>832</v>
          </cell>
          <cell r="R63">
            <v>832</v>
          </cell>
          <cell r="S63">
            <v>832</v>
          </cell>
          <cell r="T63">
            <v>832</v>
          </cell>
          <cell r="U63">
            <v>832</v>
          </cell>
          <cell r="V63">
            <v>832</v>
          </cell>
          <cell r="W63">
            <v>832</v>
          </cell>
        </row>
        <row r="64">
          <cell r="I64" t="str">
            <v>ALI_6_SEG_7_PROV_2014</v>
          </cell>
          <cell r="J64">
            <v>7</v>
          </cell>
          <cell r="K64" t="str">
            <v>BEBIDAS LÁCTEAS</v>
          </cell>
          <cell r="L64">
            <v>6</v>
          </cell>
          <cell r="M64" t="str">
            <v>6 : Avena con Leche Entera ultra alta temperatura UAT (UHT).</v>
          </cell>
          <cell r="N64">
            <v>2014</v>
          </cell>
          <cell r="O64" t="str">
            <v>PulpaFruit S.A.S.</v>
          </cell>
          <cell r="P64">
            <v>842</v>
          </cell>
          <cell r="Q64">
            <v>842</v>
          </cell>
          <cell r="R64">
            <v>842</v>
          </cell>
          <cell r="S64">
            <v>842</v>
          </cell>
          <cell r="T64">
            <v>832</v>
          </cell>
          <cell r="U64">
            <v>832</v>
          </cell>
          <cell r="V64">
            <v>832</v>
          </cell>
          <cell r="W64">
            <v>832</v>
          </cell>
        </row>
        <row r="65">
          <cell r="I65" t="str">
            <v>ALI_6_SEG_7_PROV_2032</v>
          </cell>
          <cell r="J65">
            <v>7</v>
          </cell>
          <cell r="K65" t="str">
            <v>BEBIDAS LÁCTEAS</v>
          </cell>
          <cell r="L65">
            <v>6</v>
          </cell>
          <cell r="M65" t="str">
            <v>6 : Avena con Leche Entera ultra alta temperatura UAT (UHT).</v>
          </cell>
          <cell r="N65">
            <v>2032</v>
          </cell>
          <cell r="O65" t="str">
            <v>Proalimentos Liber S.A.S. En reorganización</v>
          </cell>
          <cell r="P65">
            <v>834</v>
          </cell>
          <cell r="Q65">
            <v>834</v>
          </cell>
          <cell r="R65">
            <v>834</v>
          </cell>
          <cell r="S65">
            <v>834</v>
          </cell>
          <cell r="T65">
            <v>832</v>
          </cell>
          <cell r="U65">
            <v>832</v>
          </cell>
          <cell r="V65">
            <v>832</v>
          </cell>
          <cell r="W65">
            <v>832</v>
          </cell>
        </row>
        <row r="66">
          <cell r="I66" t="str">
            <v>ALI_6_SEG_7_PROV_2038</v>
          </cell>
          <cell r="J66">
            <v>7</v>
          </cell>
          <cell r="K66" t="str">
            <v>BEBIDAS LÁCTEAS</v>
          </cell>
          <cell r="L66">
            <v>6</v>
          </cell>
          <cell r="M66" t="str">
            <v>6 : Avena con Leche Entera ultra alta temperatura UAT (UHT).</v>
          </cell>
          <cell r="N66">
            <v>2038</v>
          </cell>
          <cell r="O66" t="str">
            <v>Alimentos Pippo S.A.S</v>
          </cell>
          <cell r="P66">
            <v>841</v>
          </cell>
          <cell r="Q66">
            <v>841</v>
          </cell>
          <cell r="R66">
            <v>841</v>
          </cell>
          <cell r="S66">
            <v>841</v>
          </cell>
          <cell r="T66">
            <v>832</v>
          </cell>
          <cell r="U66">
            <v>832</v>
          </cell>
          <cell r="V66">
            <v>832</v>
          </cell>
          <cell r="W66">
            <v>832</v>
          </cell>
        </row>
        <row r="67">
          <cell r="I67" t="str">
            <v>ALI_6_SEG_7_PROV_2043</v>
          </cell>
          <cell r="J67">
            <v>7</v>
          </cell>
          <cell r="K67" t="str">
            <v>BEBIDAS LÁCTEAS</v>
          </cell>
          <cell r="L67">
            <v>6</v>
          </cell>
          <cell r="M67" t="str">
            <v>6 : Avena con Leche Entera ultra alta temperatura UAT (UHT).</v>
          </cell>
          <cell r="N67">
            <v>2043</v>
          </cell>
          <cell r="O67" t="str">
            <v>Cooperativa Colanta</v>
          </cell>
          <cell r="P67">
            <v>853</v>
          </cell>
          <cell r="Q67">
            <v>853</v>
          </cell>
          <cell r="R67">
            <v>853</v>
          </cell>
          <cell r="S67">
            <v>853</v>
          </cell>
          <cell r="T67">
            <v>832</v>
          </cell>
          <cell r="U67">
            <v>832</v>
          </cell>
          <cell r="V67">
            <v>832</v>
          </cell>
          <cell r="W67">
            <v>832</v>
          </cell>
        </row>
        <row r="68">
          <cell r="I68" t="str">
            <v>ALI_6_SEG_7_PROV_2087</v>
          </cell>
          <cell r="J68">
            <v>7</v>
          </cell>
          <cell r="K68" t="str">
            <v>BEBIDAS LÁCTEAS</v>
          </cell>
          <cell r="L68">
            <v>6</v>
          </cell>
          <cell r="M68" t="str">
            <v>6 : Avena con Leche Entera ultra alta temperatura UAT (UHT).</v>
          </cell>
          <cell r="N68">
            <v>2087</v>
          </cell>
          <cell r="O68" t="str">
            <v>AAA Alimentando A Bogotá 2020 UT</v>
          </cell>
          <cell r="P68">
            <v>832</v>
          </cell>
          <cell r="Q68">
            <v>832</v>
          </cell>
          <cell r="R68">
            <v>832</v>
          </cell>
          <cell r="S68">
            <v>832</v>
          </cell>
          <cell r="T68">
            <v>832</v>
          </cell>
          <cell r="U68">
            <v>832</v>
          </cell>
          <cell r="V68">
            <v>832</v>
          </cell>
          <cell r="W68">
            <v>832</v>
          </cell>
        </row>
        <row r="69">
          <cell r="I69" t="str">
            <v>ALI_6_SEG_8_PROV_2014</v>
          </cell>
          <cell r="J69">
            <v>8</v>
          </cell>
          <cell r="K69" t="str">
            <v>BEBIDAS LÁCTEAS</v>
          </cell>
          <cell r="L69">
            <v>6</v>
          </cell>
          <cell r="M69" t="str">
            <v>6 : Avena con Leche Entera ultra alta temperatura UAT (UHT).</v>
          </cell>
          <cell r="N69">
            <v>2014</v>
          </cell>
          <cell r="O69" t="str">
            <v>PulpaFruit S.A.S.</v>
          </cell>
          <cell r="P69">
            <v>842</v>
          </cell>
          <cell r="Q69">
            <v>842</v>
          </cell>
          <cell r="R69">
            <v>842</v>
          </cell>
          <cell r="S69">
            <v>842</v>
          </cell>
          <cell r="T69">
            <v>832</v>
          </cell>
          <cell r="U69">
            <v>832</v>
          </cell>
          <cell r="V69">
            <v>832</v>
          </cell>
          <cell r="W69">
            <v>832</v>
          </cell>
        </row>
        <row r="70">
          <cell r="I70" t="str">
            <v>ALI_6_SEG_8_PROV_2032</v>
          </cell>
          <cell r="J70">
            <v>8</v>
          </cell>
          <cell r="K70" t="str">
            <v>BEBIDAS LÁCTEAS</v>
          </cell>
          <cell r="L70">
            <v>6</v>
          </cell>
          <cell r="M70" t="str">
            <v>6 : Avena con Leche Entera ultra alta temperatura UAT (UHT).</v>
          </cell>
          <cell r="N70">
            <v>2032</v>
          </cell>
          <cell r="O70" t="str">
            <v>Proalimentos Liber S.A.S. En reorganización</v>
          </cell>
          <cell r="P70">
            <v>834</v>
          </cell>
          <cell r="Q70">
            <v>834</v>
          </cell>
          <cell r="R70">
            <v>834</v>
          </cell>
          <cell r="S70">
            <v>834</v>
          </cell>
          <cell r="T70">
            <v>832</v>
          </cell>
          <cell r="U70">
            <v>832</v>
          </cell>
          <cell r="V70">
            <v>832</v>
          </cell>
          <cell r="W70">
            <v>832</v>
          </cell>
        </row>
        <row r="71">
          <cell r="I71" t="str">
            <v>ALI_6_SEG_8_PROV_2038</v>
          </cell>
          <cell r="J71">
            <v>8</v>
          </cell>
          <cell r="K71" t="str">
            <v>BEBIDAS LÁCTEAS</v>
          </cell>
          <cell r="L71">
            <v>6</v>
          </cell>
          <cell r="M71" t="str">
            <v>6 : Avena con Leche Entera ultra alta temperatura UAT (UHT).</v>
          </cell>
          <cell r="N71">
            <v>2038</v>
          </cell>
          <cell r="O71" t="str">
            <v>Alimentos Pippo S.A.S</v>
          </cell>
          <cell r="P71">
            <v>841</v>
          </cell>
          <cell r="Q71">
            <v>841</v>
          </cell>
          <cell r="R71">
            <v>841</v>
          </cell>
          <cell r="S71">
            <v>841</v>
          </cell>
          <cell r="T71">
            <v>832</v>
          </cell>
          <cell r="U71">
            <v>832</v>
          </cell>
          <cell r="V71">
            <v>832</v>
          </cell>
          <cell r="W71">
            <v>832</v>
          </cell>
        </row>
        <row r="72">
          <cell r="I72" t="str">
            <v>ALI_6_SEG_8_PROV_2043</v>
          </cell>
          <cell r="J72">
            <v>8</v>
          </cell>
          <cell r="K72" t="str">
            <v>BEBIDAS LÁCTEAS</v>
          </cell>
          <cell r="L72">
            <v>6</v>
          </cell>
          <cell r="M72" t="str">
            <v>6 : Avena con Leche Entera ultra alta temperatura UAT (UHT).</v>
          </cell>
          <cell r="N72">
            <v>2043</v>
          </cell>
          <cell r="O72" t="str">
            <v>Cooperativa Colanta</v>
          </cell>
          <cell r="P72">
            <v>853</v>
          </cell>
          <cell r="Q72">
            <v>853</v>
          </cell>
          <cell r="R72">
            <v>853</v>
          </cell>
          <cell r="S72">
            <v>853</v>
          </cell>
          <cell r="T72">
            <v>832</v>
          </cell>
          <cell r="U72">
            <v>832</v>
          </cell>
          <cell r="V72">
            <v>832</v>
          </cell>
          <cell r="W72">
            <v>832</v>
          </cell>
        </row>
        <row r="73">
          <cell r="I73" t="str">
            <v>ALI_6_SEG_8_PROV_2087</v>
          </cell>
          <cell r="J73">
            <v>8</v>
          </cell>
          <cell r="K73" t="str">
            <v>BEBIDAS LÁCTEAS</v>
          </cell>
          <cell r="L73">
            <v>6</v>
          </cell>
          <cell r="M73" t="str">
            <v>6 : Avena con Leche Entera ultra alta temperatura UAT (UHT).</v>
          </cell>
          <cell r="N73">
            <v>2087</v>
          </cell>
          <cell r="O73" t="str">
            <v>AAA Alimentando A Bogotá 2020 UT</v>
          </cell>
          <cell r="P73">
            <v>832</v>
          </cell>
          <cell r="Q73">
            <v>832</v>
          </cell>
          <cell r="R73">
            <v>832</v>
          </cell>
          <cell r="S73">
            <v>832</v>
          </cell>
          <cell r="T73">
            <v>832</v>
          </cell>
          <cell r="U73">
            <v>832</v>
          </cell>
          <cell r="V73">
            <v>832</v>
          </cell>
          <cell r="W73">
            <v>832</v>
          </cell>
        </row>
        <row r="74">
          <cell r="I74" t="str">
            <v>ALI_6_SEG_9_PROV_2014</v>
          </cell>
          <cell r="J74">
            <v>9</v>
          </cell>
          <cell r="K74" t="str">
            <v>BEBIDAS LÁCTEAS</v>
          </cell>
          <cell r="L74">
            <v>6</v>
          </cell>
          <cell r="M74" t="str">
            <v>6 : Avena con Leche Entera ultra alta temperatura UAT (UHT).</v>
          </cell>
          <cell r="N74">
            <v>2014</v>
          </cell>
          <cell r="O74" t="str">
            <v>PulpaFruit S.A.S.</v>
          </cell>
          <cell r="P74">
            <v>842</v>
          </cell>
          <cell r="Q74">
            <v>842</v>
          </cell>
          <cell r="R74">
            <v>842</v>
          </cell>
          <cell r="S74">
            <v>842</v>
          </cell>
          <cell r="T74">
            <v>832</v>
          </cell>
          <cell r="U74">
            <v>832</v>
          </cell>
          <cell r="V74">
            <v>832</v>
          </cell>
          <cell r="W74">
            <v>832</v>
          </cell>
        </row>
        <row r="75">
          <cell r="I75" t="str">
            <v>ALI_6_SEG_9_PROV_2032</v>
          </cell>
          <cell r="J75">
            <v>9</v>
          </cell>
          <cell r="K75" t="str">
            <v>BEBIDAS LÁCTEAS</v>
          </cell>
          <cell r="L75">
            <v>6</v>
          </cell>
          <cell r="M75" t="str">
            <v>6 : Avena con Leche Entera ultra alta temperatura UAT (UHT).</v>
          </cell>
          <cell r="N75">
            <v>2032</v>
          </cell>
          <cell r="O75" t="str">
            <v>Proalimentos Liber S.A.S. En reorganización</v>
          </cell>
          <cell r="P75">
            <v>834</v>
          </cell>
          <cell r="Q75">
            <v>834</v>
          </cell>
          <cell r="R75">
            <v>834</v>
          </cell>
          <cell r="S75">
            <v>834</v>
          </cell>
          <cell r="T75">
            <v>832</v>
          </cell>
          <cell r="U75">
            <v>832</v>
          </cell>
          <cell r="V75">
            <v>832</v>
          </cell>
          <cell r="W75">
            <v>832</v>
          </cell>
        </row>
        <row r="76">
          <cell r="I76" t="str">
            <v>ALI_6_SEG_9_PROV_2038</v>
          </cell>
          <cell r="J76">
            <v>9</v>
          </cell>
          <cell r="K76" t="str">
            <v>BEBIDAS LÁCTEAS</v>
          </cell>
          <cell r="L76">
            <v>6</v>
          </cell>
          <cell r="M76" t="str">
            <v>6 : Avena con Leche Entera ultra alta temperatura UAT (UHT).</v>
          </cell>
          <cell r="N76">
            <v>2038</v>
          </cell>
          <cell r="O76" t="str">
            <v>Alimentos Pippo S.A.S</v>
          </cell>
          <cell r="P76">
            <v>841</v>
          </cell>
          <cell r="Q76">
            <v>841</v>
          </cell>
          <cell r="R76">
            <v>841</v>
          </cell>
          <cell r="S76">
            <v>841</v>
          </cell>
          <cell r="T76">
            <v>832</v>
          </cell>
          <cell r="U76">
            <v>832</v>
          </cell>
          <cell r="V76">
            <v>832</v>
          </cell>
          <cell r="W76">
            <v>832</v>
          </cell>
        </row>
        <row r="77">
          <cell r="I77" t="str">
            <v>ALI_6_SEG_9_PROV_2043</v>
          </cell>
          <cell r="J77">
            <v>9</v>
          </cell>
          <cell r="K77" t="str">
            <v>BEBIDAS LÁCTEAS</v>
          </cell>
          <cell r="L77">
            <v>6</v>
          </cell>
          <cell r="M77" t="str">
            <v>6 : Avena con Leche Entera ultra alta temperatura UAT (UHT).</v>
          </cell>
          <cell r="N77">
            <v>2043</v>
          </cell>
          <cell r="O77" t="str">
            <v>Cooperativa Colanta</v>
          </cell>
          <cell r="P77">
            <v>853</v>
          </cell>
          <cell r="Q77">
            <v>853</v>
          </cell>
          <cell r="R77">
            <v>853</v>
          </cell>
          <cell r="S77">
            <v>853</v>
          </cell>
          <cell r="T77">
            <v>832</v>
          </cell>
          <cell r="U77">
            <v>832</v>
          </cell>
          <cell r="V77">
            <v>832</v>
          </cell>
          <cell r="W77">
            <v>832</v>
          </cell>
        </row>
        <row r="78">
          <cell r="I78" t="str">
            <v>ALI_6_SEG_9_PROV_2087</v>
          </cell>
          <cell r="J78">
            <v>9</v>
          </cell>
          <cell r="K78" t="str">
            <v>BEBIDAS LÁCTEAS</v>
          </cell>
          <cell r="L78">
            <v>6</v>
          </cell>
          <cell r="M78" t="str">
            <v>6 : Avena con Leche Entera ultra alta temperatura UAT (UHT).</v>
          </cell>
          <cell r="N78">
            <v>2087</v>
          </cell>
          <cell r="O78" t="str">
            <v>AAA Alimentando A Bogotá 2020 UT</v>
          </cell>
          <cell r="P78">
            <v>832</v>
          </cell>
          <cell r="Q78">
            <v>832</v>
          </cell>
          <cell r="R78">
            <v>832</v>
          </cell>
          <cell r="S78">
            <v>832</v>
          </cell>
          <cell r="T78">
            <v>832</v>
          </cell>
          <cell r="U78">
            <v>832</v>
          </cell>
          <cell r="V78">
            <v>832</v>
          </cell>
          <cell r="W78">
            <v>832</v>
          </cell>
        </row>
        <row r="79">
          <cell r="I79" t="str">
            <v>ALI_6_SEG_10_PROV_2014</v>
          </cell>
          <cell r="J79">
            <v>10</v>
          </cell>
          <cell r="K79" t="str">
            <v>BEBIDAS LÁCTEAS</v>
          </cell>
          <cell r="L79">
            <v>6</v>
          </cell>
          <cell r="M79" t="str">
            <v>6 : Avena con Leche Entera ultra alta temperatura UAT (UHT).</v>
          </cell>
          <cell r="N79">
            <v>2014</v>
          </cell>
          <cell r="O79" t="str">
            <v>PulpaFruit S.A.S.</v>
          </cell>
          <cell r="P79">
            <v>842</v>
          </cell>
          <cell r="Q79">
            <v>842</v>
          </cell>
          <cell r="R79">
            <v>842</v>
          </cell>
          <cell r="S79">
            <v>842</v>
          </cell>
          <cell r="T79">
            <v>832</v>
          </cell>
          <cell r="U79">
            <v>832</v>
          </cell>
          <cell r="V79">
            <v>832</v>
          </cell>
          <cell r="W79">
            <v>832</v>
          </cell>
        </row>
        <row r="80">
          <cell r="I80" t="str">
            <v>ALI_6_SEG_10_PROV_2032</v>
          </cell>
          <cell r="J80">
            <v>10</v>
          </cell>
          <cell r="K80" t="str">
            <v>BEBIDAS LÁCTEAS</v>
          </cell>
          <cell r="L80">
            <v>6</v>
          </cell>
          <cell r="M80" t="str">
            <v>6 : Avena con Leche Entera ultra alta temperatura UAT (UHT).</v>
          </cell>
          <cell r="N80">
            <v>2032</v>
          </cell>
          <cell r="O80" t="str">
            <v>Proalimentos Liber S.A.S. En reorganización</v>
          </cell>
          <cell r="P80">
            <v>834</v>
          </cell>
          <cell r="Q80">
            <v>834</v>
          </cell>
          <cell r="R80">
            <v>834</v>
          </cell>
          <cell r="S80">
            <v>834</v>
          </cell>
          <cell r="T80">
            <v>832</v>
          </cell>
          <cell r="U80">
            <v>832</v>
          </cell>
          <cell r="V80">
            <v>832</v>
          </cell>
          <cell r="W80">
            <v>832</v>
          </cell>
        </row>
        <row r="81">
          <cell r="I81" t="str">
            <v>ALI_6_SEG_10_PROV_2038</v>
          </cell>
          <cell r="J81">
            <v>10</v>
          </cell>
          <cell r="K81" t="str">
            <v>BEBIDAS LÁCTEAS</v>
          </cell>
          <cell r="L81">
            <v>6</v>
          </cell>
          <cell r="M81" t="str">
            <v>6 : Avena con Leche Entera ultra alta temperatura UAT (UHT).</v>
          </cell>
          <cell r="N81">
            <v>2038</v>
          </cell>
          <cell r="O81" t="str">
            <v>Alimentos Pippo S.A.S</v>
          </cell>
          <cell r="P81">
            <v>841</v>
          </cell>
          <cell r="Q81">
            <v>841</v>
          </cell>
          <cell r="R81">
            <v>841</v>
          </cell>
          <cell r="S81">
            <v>841</v>
          </cell>
          <cell r="T81">
            <v>832</v>
          </cell>
          <cell r="U81">
            <v>832</v>
          </cell>
          <cell r="V81">
            <v>832</v>
          </cell>
          <cell r="W81">
            <v>832</v>
          </cell>
        </row>
        <row r="82">
          <cell r="I82" t="str">
            <v>ALI_6_SEG_10_PROV_2043</v>
          </cell>
          <cell r="J82">
            <v>10</v>
          </cell>
          <cell r="K82" t="str">
            <v>BEBIDAS LÁCTEAS</v>
          </cell>
          <cell r="L82">
            <v>6</v>
          </cell>
          <cell r="M82" t="str">
            <v>6 : Avena con Leche Entera ultra alta temperatura UAT (UHT).</v>
          </cell>
          <cell r="N82">
            <v>2043</v>
          </cell>
          <cell r="O82" t="str">
            <v>Cooperativa Colanta</v>
          </cell>
          <cell r="P82">
            <v>853</v>
          </cell>
          <cell r="Q82">
            <v>853</v>
          </cell>
          <cell r="R82">
            <v>853</v>
          </cell>
          <cell r="S82">
            <v>853</v>
          </cell>
          <cell r="T82">
            <v>832</v>
          </cell>
          <cell r="U82">
            <v>832</v>
          </cell>
          <cell r="V82">
            <v>832</v>
          </cell>
          <cell r="W82">
            <v>832</v>
          </cell>
        </row>
        <row r="83">
          <cell r="I83" t="str">
            <v>ALI_6_SEG_10_PROV_2087</v>
          </cell>
          <cell r="J83">
            <v>10</v>
          </cell>
          <cell r="K83" t="str">
            <v>BEBIDAS LÁCTEAS</v>
          </cell>
          <cell r="L83">
            <v>6</v>
          </cell>
          <cell r="M83" t="str">
            <v>6 : Avena con Leche Entera ultra alta temperatura UAT (UHT).</v>
          </cell>
          <cell r="N83">
            <v>2087</v>
          </cell>
          <cell r="O83" t="str">
            <v>AAA Alimentando A Bogotá 2020 UT</v>
          </cell>
          <cell r="P83">
            <v>832</v>
          </cell>
          <cell r="Q83">
            <v>832</v>
          </cell>
          <cell r="R83">
            <v>832</v>
          </cell>
          <cell r="S83">
            <v>832</v>
          </cell>
          <cell r="T83">
            <v>832</v>
          </cell>
          <cell r="U83">
            <v>832</v>
          </cell>
          <cell r="V83">
            <v>832</v>
          </cell>
          <cell r="W83">
            <v>832</v>
          </cell>
        </row>
        <row r="84">
          <cell r="I84" t="str">
            <v>ALI_6_SEG_11_PROV_2014</v>
          </cell>
          <cell r="J84">
            <v>11</v>
          </cell>
          <cell r="K84" t="str">
            <v>BEBIDAS LÁCTEAS</v>
          </cell>
          <cell r="L84">
            <v>6</v>
          </cell>
          <cell r="M84" t="str">
            <v>6 : Avena con Leche Entera ultra alta temperatura UAT (UHT).</v>
          </cell>
          <cell r="N84">
            <v>2014</v>
          </cell>
          <cell r="O84" t="str">
            <v>PulpaFruit S.A.S.</v>
          </cell>
          <cell r="P84">
            <v>842</v>
          </cell>
          <cell r="Q84">
            <v>842</v>
          </cell>
          <cell r="R84">
            <v>842</v>
          </cell>
          <cell r="S84">
            <v>842</v>
          </cell>
          <cell r="T84">
            <v>832</v>
          </cell>
          <cell r="U84">
            <v>832</v>
          </cell>
          <cell r="V84">
            <v>832</v>
          </cell>
          <cell r="W84">
            <v>832</v>
          </cell>
        </row>
        <row r="85">
          <cell r="I85" t="str">
            <v>ALI_6_SEG_11_PROV_2032</v>
          </cell>
          <cell r="J85">
            <v>11</v>
          </cell>
          <cell r="K85" t="str">
            <v>BEBIDAS LÁCTEAS</v>
          </cell>
          <cell r="L85">
            <v>6</v>
          </cell>
          <cell r="M85" t="str">
            <v>6 : Avena con Leche Entera ultra alta temperatura UAT (UHT).</v>
          </cell>
          <cell r="N85">
            <v>2032</v>
          </cell>
          <cell r="O85" t="str">
            <v>Proalimentos Liber S.A.S. En reorganización</v>
          </cell>
          <cell r="P85">
            <v>834</v>
          </cell>
          <cell r="Q85">
            <v>834</v>
          </cell>
          <cell r="R85">
            <v>834</v>
          </cell>
          <cell r="S85">
            <v>834</v>
          </cell>
          <cell r="T85">
            <v>832</v>
          </cell>
          <cell r="U85">
            <v>832</v>
          </cell>
          <cell r="V85">
            <v>832</v>
          </cell>
          <cell r="W85">
            <v>832</v>
          </cell>
        </row>
        <row r="86">
          <cell r="I86" t="str">
            <v>ALI_6_SEG_11_PROV_2038</v>
          </cell>
          <cell r="J86">
            <v>11</v>
          </cell>
          <cell r="K86" t="str">
            <v>BEBIDAS LÁCTEAS</v>
          </cell>
          <cell r="L86">
            <v>6</v>
          </cell>
          <cell r="M86" t="str">
            <v>6 : Avena con Leche Entera ultra alta temperatura UAT (UHT).</v>
          </cell>
          <cell r="N86">
            <v>2038</v>
          </cell>
          <cell r="O86" t="str">
            <v>Alimentos Pippo S.A.S</v>
          </cell>
          <cell r="P86">
            <v>841</v>
          </cell>
          <cell r="Q86">
            <v>841</v>
          </cell>
          <cell r="R86">
            <v>841</v>
          </cell>
          <cell r="S86">
            <v>841</v>
          </cell>
          <cell r="T86">
            <v>832</v>
          </cell>
          <cell r="U86">
            <v>832</v>
          </cell>
          <cell r="V86">
            <v>832</v>
          </cell>
          <cell r="W86">
            <v>832</v>
          </cell>
        </row>
        <row r="87">
          <cell r="I87" t="str">
            <v>ALI_6_SEG_11_PROV_2043</v>
          </cell>
          <cell r="J87">
            <v>11</v>
          </cell>
          <cell r="K87" t="str">
            <v>BEBIDAS LÁCTEAS</v>
          </cell>
          <cell r="L87">
            <v>6</v>
          </cell>
          <cell r="M87" t="str">
            <v>6 : Avena con Leche Entera ultra alta temperatura UAT (UHT).</v>
          </cell>
          <cell r="N87">
            <v>2043</v>
          </cell>
          <cell r="O87" t="str">
            <v>Cooperativa Colanta</v>
          </cell>
          <cell r="P87">
            <v>853</v>
          </cell>
          <cell r="Q87">
            <v>853</v>
          </cell>
          <cell r="R87">
            <v>853</v>
          </cell>
          <cell r="S87">
            <v>853</v>
          </cell>
          <cell r="T87">
            <v>832</v>
          </cell>
          <cell r="U87">
            <v>832</v>
          </cell>
          <cell r="V87">
            <v>832</v>
          </cell>
          <cell r="W87">
            <v>832</v>
          </cell>
        </row>
        <row r="88">
          <cell r="I88" t="str">
            <v>ALI_6_SEG_11_PROV_2087</v>
          </cell>
          <cell r="J88">
            <v>11</v>
          </cell>
          <cell r="K88" t="str">
            <v>BEBIDAS LÁCTEAS</v>
          </cell>
          <cell r="L88">
            <v>6</v>
          </cell>
          <cell r="M88" t="str">
            <v>6 : Avena con Leche Entera ultra alta temperatura UAT (UHT).</v>
          </cell>
          <cell r="N88">
            <v>2087</v>
          </cell>
          <cell r="O88" t="str">
            <v>AAA Alimentando A Bogotá 2020 UT</v>
          </cell>
          <cell r="P88">
            <v>832</v>
          </cell>
          <cell r="Q88">
            <v>832</v>
          </cell>
          <cell r="R88">
            <v>832</v>
          </cell>
          <cell r="S88">
            <v>832</v>
          </cell>
          <cell r="T88">
            <v>832</v>
          </cell>
          <cell r="U88">
            <v>832</v>
          </cell>
          <cell r="V88">
            <v>832</v>
          </cell>
          <cell r="W88">
            <v>832</v>
          </cell>
        </row>
        <row r="89">
          <cell r="I89" t="str">
            <v>ALI_6_SEG_12_PROV_2014</v>
          </cell>
          <cell r="J89">
            <v>12</v>
          </cell>
          <cell r="K89" t="str">
            <v>BEBIDAS LÁCTEAS</v>
          </cell>
          <cell r="L89">
            <v>6</v>
          </cell>
          <cell r="M89" t="str">
            <v>6 : Avena con Leche Entera ultra alta temperatura UAT (UHT).</v>
          </cell>
          <cell r="N89">
            <v>2014</v>
          </cell>
          <cell r="O89" t="str">
            <v>PulpaFruit S.A.S.</v>
          </cell>
          <cell r="P89">
            <v>842</v>
          </cell>
          <cell r="Q89">
            <v>842</v>
          </cell>
          <cell r="R89">
            <v>842</v>
          </cell>
          <cell r="S89">
            <v>842</v>
          </cell>
          <cell r="T89">
            <v>832</v>
          </cell>
          <cell r="U89">
            <v>832</v>
          </cell>
          <cell r="V89">
            <v>832</v>
          </cell>
          <cell r="W89">
            <v>832</v>
          </cell>
        </row>
        <row r="90">
          <cell r="I90" t="str">
            <v>ALI_6_SEG_12_PROV_2032</v>
          </cell>
          <cell r="J90">
            <v>12</v>
          </cell>
          <cell r="K90" t="str">
            <v>BEBIDAS LÁCTEAS</v>
          </cell>
          <cell r="L90">
            <v>6</v>
          </cell>
          <cell r="M90" t="str">
            <v>6 : Avena con Leche Entera ultra alta temperatura UAT (UHT).</v>
          </cell>
          <cell r="N90">
            <v>2032</v>
          </cell>
          <cell r="O90" t="str">
            <v>Proalimentos Liber S.A.S. En reorganización</v>
          </cell>
          <cell r="P90">
            <v>834</v>
          </cell>
          <cell r="Q90">
            <v>834</v>
          </cell>
          <cell r="R90">
            <v>834</v>
          </cell>
          <cell r="S90">
            <v>834</v>
          </cell>
          <cell r="T90">
            <v>832</v>
          </cell>
          <cell r="U90">
            <v>832</v>
          </cell>
          <cell r="V90">
            <v>832</v>
          </cell>
          <cell r="W90">
            <v>832</v>
          </cell>
        </row>
        <row r="91">
          <cell r="I91" t="str">
            <v>ALI_6_SEG_12_PROV_2038</v>
          </cell>
          <cell r="J91">
            <v>12</v>
          </cell>
          <cell r="K91" t="str">
            <v>BEBIDAS LÁCTEAS</v>
          </cell>
          <cell r="L91">
            <v>6</v>
          </cell>
          <cell r="M91" t="str">
            <v>6 : Avena con Leche Entera ultra alta temperatura UAT (UHT).</v>
          </cell>
          <cell r="N91">
            <v>2038</v>
          </cell>
          <cell r="O91" t="str">
            <v>Alimentos Pippo S.A.S</v>
          </cell>
          <cell r="P91">
            <v>841</v>
          </cell>
          <cell r="Q91">
            <v>841</v>
          </cell>
          <cell r="R91">
            <v>841</v>
          </cell>
          <cell r="S91">
            <v>841</v>
          </cell>
          <cell r="T91">
            <v>832</v>
          </cell>
          <cell r="U91">
            <v>832</v>
          </cell>
          <cell r="V91">
            <v>832</v>
          </cell>
          <cell r="W91">
            <v>832</v>
          </cell>
        </row>
        <row r="92">
          <cell r="I92" t="str">
            <v>ALI_6_SEG_12_PROV_2043</v>
          </cell>
          <cell r="J92">
            <v>12</v>
          </cell>
          <cell r="K92" t="str">
            <v>BEBIDAS LÁCTEAS</v>
          </cell>
          <cell r="L92">
            <v>6</v>
          </cell>
          <cell r="M92" t="str">
            <v>6 : Avena con Leche Entera ultra alta temperatura UAT (UHT).</v>
          </cell>
          <cell r="N92">
            <v>2043</v>
          </cell>
          <cell r="O92" t="str">
            <v>Cooperativa Colanta</v>
          </cell>
          <cell r="P92">
            <v>853</v>
          </cell>
          <cell r="Q92">
            <v>853</v>
          </cell>
          <cell r="R92">
            <v>853</v>
          </cell>
          <cell r="S92">
            <v>853</v>
          </cell>
          <cell r="T92">
            <v>832</v>
          </cell>
          <cell r="U92">
            <v>832</v>
          </cell>
          <cell r="V92">
            <v>832</v>
          </cell>
          <cell r="W92">
            <v>832</v>
          </cell>
        </row>
        <row r="93">
          <cell r="I93" t="str">
            <v>ALI_6_SEG_12_PROV_2087</v>
          </cell>
          <cell r="J93">
            <v>12</v>
          </cell>
          <cell r="K93" t="str">
            <v>BEBIDAS LÁCTEAS</v>
          </cell>
          <cell r="L93">
            <v>6</v>
          </cell>
          <cell r="M93" t="str">
            <v>6 : Avena con Leche Entera ultra alta temperatura UAT (UHT).</v>
          </cell>
          <cell r="N93">
            <v>2087</v>
          </cell>
          <cell r="O93" t="str">
            <v>AAA Alimentando A Bogotá 2020 UT</v>
          </cell>
          <cell r="P93">
            <v>832</v>
          </cell>
          <cell r="Q93">
            <v>832</v>
          </cell>
          <cell r="R93">
            <v>832</v>
          </cell>
          <cell r="S93">
            <v>832</v>
          </cell>
          <cell r="T93">
            <v>832</v>
          </cell>
          <cell r="U93">
            <v>832</v>
          </cell>
          <cell r="V93">
            <v>832</v>
          </cell>
          <cell r="W93">
            <v>832</v>
          </cell>
        </row>
        <row r="94">
          <cell r="I94" t="str">
            <v>ALI_6_SEG_13_PROV_2014</v>
          </cell>
          <cell r="J94">
            <v>13</v>
          </cell>
          <cell r="K94" t="str">
            <v>BEBIDAS LÁCTEAS</v>
          </cell>
          <cell r="L94">
            <v>6</v>
          </cell>
          <cell r="M94" t="str">
            <v>6 : Avena con Leche Entera ultra alta temperatura UAT (UHT).</v>
          </cell>
          <cell r="N94">
            <v>2014</v>
          </cell>
          <cell r="O94" t="str">
            <v>PulpaFruit S.A.S.</v>
          </cell>
          <cell r="P94">
            <v>842</v>
          </cell>
          <cell r="Q94">
            <v>842</v>
          </cell>
          <cell r="R94">
            <v>842</v>
          </cell>
          <cell r="S94">
            <v>842</v>
          </cell>
          <cell r="T94">
            <v>832</v>
          </cell>
          <cell r="U94">
            <v>832</v>
          </cell>
          <cell r="V94">
            <v>832</v>
          </cell>
          <cell r="W94">
            <v>832</v>
          </cell>
        </row>
        <row r="95">
          <cell r="I95" t="str">
            <v>ALI_6_SEG_13_PROV_2032</v>
          </cell>
          <cell r="J95">
            <v>13</v>
          </cell>
          <cell r="K95" t="str">
            <v>BEBIDAS LÁCTEAS</v>
          </cell>
          <cell r="L95">
            <v>6</v>
          </cell>
          <cell r="M95" t="str">
            <v>6 : Avena con Leche Entera ultra alta temperatura UAT (UHT).</v>
          </cell>
          <cell r="N95">
            <v>2032</v>
          </cell>
          <cell r="O95" t="str">
            <v>Proalimentos Liber S.A.S. En reorganización</v>
          </cell>
          <cell r="P95">
            <v>834</v>
          </cell>
          <cell r="Q95">
            <v>834</v>
          </cell>
          <cell r="R95">
            <v>834</v>
          </cell>
          <cell r="S95">
            <v>834</v>
          </cell>
          <cell r="T95">
            <v>832</v>
          </cell>
          <cell r="U95">
            <v>832</v>
          </cell>
          <cell r="V95">
            <v>832</v>
          </cell>
          <cell r="W95">
            <v>832</v>
          </cell>
        </row>
        <row r="96">
          <cell r="I96" t="str">
            <v>ALI_6_SEG_13_PROV_2038</v>
          </cell>
          <cell r="J96">
            <v>13</v>
          </cell>
          <cell r="K96" t="str">
            <v>BEBIDAS LÁCTEAS</v>
          </cell>
          <cell r="L96">
            <v>6</v>
          </cell>
          <cell r="M96" t="str">
            <v>6 : Avena con Leche Entera ultra alta temperatura UAT (UHT).</v>
          </cell>
          <cell r="N96">
            <v>2038</v>
          </cell>
          <cell r="O96" t="str">
            <v>Alimentos Pippo S.A.S</v>
          </cell>
          <cell r="P96">
            <v>841</v>
          </cell>
          <cell r="Q96">
            <v>841</v>
          </cell>
          <cell r="R96">
            <v>841</v>
          </cell>
          <cell r="S96">
            <v>841</v>
          </cell>
          <cell r="T96">
            <v>832</v>
          </cell>
          <cell r="U96">
            <v>832</v>
          </cell>
          <cell r="V96">
            <v>832</v>
          </cell>
          <cell r="W96">
            <v>832</v>
          </cell>
        </row>
        <row r="97">
          <cell r="I97" t="str">
            <v>ALI_6_SEG_13_PROV_2043</v>
          </cell>
          <cell r="J97">
            <v>13</v>
          </cell>
          <cell r="K97" t="str">
            <v>BEBIDAS LÁCTEAS</v>
          </cell>
          <cell r="L97">
            <v>6</v>
          </cell>
          <cell r="M97" t="str">
            <v>6 : Avena con Leche Entera ultra alta temperatura UAT (UHT).</v>
          </cell>
          <cell r="N97">
            <v>2043</v>
          </cell>
          <cell r="O97" t="str">
            <v>Cooperativa Colanta</v>
          </cell>
          <cell r="P97">
            <v>853</v>
          </cell>
          <cell r="Q97">
            <v>853</v>
          </cell>
          <cell r="R97">
            <v>853</v>
          </cell>
          <cell r="S97">
            <v>853</v>
          </cell>
          <cell r="T97">
            <v>832</v>
          </cell>
          <cell r="U97">
            <v>832</v>
          </cell>
          <cell r="V97">
            <v>832</v>
          </cell>
          <cell r="W97">
            <v>832</v>
          </cell>
        </row>
        <row r="98">
          <cell r="I98" t="str">
            <v>ALI_6_SEG_13_PROV_2087</v>
          </cell>
          <cell r="J98">
            <v>13</v>
          </cell>
          <cell r="K98" t="str">
            <v>BEBIDAS LÁCTEAS</v>
          </cell>
          <cell r="L98">
            <v>6</v>
          </cell>
          <cell r="M98" t="str">
            <v>6 : Avena con Leche Entera ultra alta temperatura UAT (UHT).</v>
          </cell>
          <cell r="N98">
            <v>2087</v>
          </cell>
          <cell r="O98" t="str">
            <v>AAA Alimentando A Bogotá 2020 UT</v>
          </cell>
          <cell r="P98">
            <v>832</v>
          </cell>
          <cell r="Q98">
            <v>832</v>
          </cell>
          <cell r="R98">
            <v>832</v>
          </cell>
          <cell r="S98">
            <v>832</v>
          </cell>
          <cell r="T98">
            <v>832</v>
          </cell>
          <cell r="U98">
            <v>832</v>
          </cell>
          <cell r="V98">
            <v>832</v>
          </cell>
          <cell r="W98">
            <v>832</v>
          </cell>
        </row>
        <row r="99">
          <cell r="I99" t="str">
            <v>ALI_6_SEG_14_PROV_2014</v>
          </cell>
          <cell r="J99">
            <v>14</v>
          </cell>
          <cell r="K99" t="str">
            <v>BEBIDAS LÁCTEAS</v>
          </cell>
          <cell r="L99">
            <v>6</v>
          </cell>
          <cell r="M99" t="str">
            <v>6 : Avena con Leche Entera ultra alta temperatura UAT (UHT).</v>
          </cell>
          <cell r="N99">
            <v>2014</v>
          </cell>
          <cell r="O99" t="str">
            <v>PulpaFruit S.A.S.</v>
          </cell>
          <cell r="P99">
            <v>842</v>
          </cell>
          <cell r="Q99">
            <v>842</v>
          </cell>
          <cell r="R99">
            <v>842</v>
          </cell>
          <cell r="S99">
            <v>842</v>
          </cell>
          <cell r="T99">
            <v>832</v>
          </cell>
          <cell r="U99">
            <v>832</v>
          </cell>
          <cell r="V99">
            <v>832</v>
          </cell>
          <cell r="W99">
            <v>832</v>
          </cell>
        </row>
        <row r="100">
          <cell r="I100" t="str">
            <v>ALI_6_SEG_14_PROV_2032</v>
          </cell>
          <cell r="J100">
            <v>14</v>
          </cell>
          <cell r="K100" t="str">
            <v>BEBIDAS LÁCTEAS</v>
          </cell>
          <cell r="L100">
            <v>6</v>
          </cell>
          <cell r="M100" t="str">
            <v>6 : Avena con Leche Entera ultra alta temperatura UAT (UHT).</v>
          </cell>
          <cell r="N100">
            <v>2032</v>
          </cell>
          <cell r="O100" t="str">
            <v>Proalimentos Liber S.A.S. En reorganización</v>
          </cell>
          <cell r="P100">
            <v>834</v>
          </cell>
          <cell r="Q100">
            <v>834</v>
          </cell>
          <cell r="R100">
            <v>834</v>
          </cell>
          <cell r="S100">
            <v>834</v>
          </cell>
          <cell r="T100">
            <v>832</v>
          </cell>
          <cell r="U100">
            <v>832</v>
          </cell>
          <cell r="V100">
            <v>832</v>
          </cell>
          <cell r="W100">
            <v>832</v>
          </cell>
        </row>
        <row r="101">
          <cell r="I101" t="str">
            <v>ALI_6_SEG_14_PROV_2038</v>
          </cell>
          <cell r="J101">
            <v>14</v>
          </cell>
          <cell r="K101" t="str">
            <v>BEBIDAS LÁCTEAS</v>
          </cell>
          <cell r="L101">
            <v>6</v>
          </cell>
          <cell r="M101" t="str">
            <v>6 : Avena con Leche Entera ultra alta temperatura UAT (UHT).</v>
          </cell>
          <cell r="N101">
            <v>2038</v>
          </cell>
          <cell r="O101" t="str">
            <v>Alimentos Pippo S.A.S</v>
          </cell>
          <cell r="P101">
            <v>841</v>
          </cell>
          <cell r="Q101">
            <v>841</v>
          </cell>
          <cell r="R101">
            <v>841</v>
          </cell>
          <cell r="S101">
            <v>841</v>
          </cell>
          <cell r="T101">
            <v>832</v>
          </cell>
          <cell r="U101">
            <v>832</v>
          </cell>
          <cell r="V101">
            <v>832</v>
          </cell>
          <cell r="W101">
            <v>832</v>
          </cell>
        </row>
        <row r="102">
          <cell r="I102" t="str">
            <v>ALI_6_SEG_14_PROV_2043</v>
          </cell>
          <cell r="J102">
            <v>14</v>
          </cell>
          <cell r="K102" t="str">
            <v>BEBIDAS LÁCTEAS</v>
          </cell>
          <cell r="L102">
            <v>6</v>
          </cell>
          <cell r="M102" t="str">
            <v>6 : Avena con Leche Entera ultra alta temperatura UAT (UHT).</v>
          </cell>
          <cell r="N102">
            <v>2043</v>
          </cell>
          <cell r="O102" t="str">
            <v>Cooperativa Colanta</v>
          </cell>
          <cell r="P102">
            <v>853</v>
          </cell>
          <cell r="Q102">
            <v>853</v>
          </cell>
          <cell r="R102">
            <v>853</v>
          </cell>
          <cell r="S102">
            <v>853</v>
          </cell>
          <cell r="T102">
            <v>832</v>
          </cell>
          <cell r="U102">
            <v>832</v>
          </cell>
          <cell r="V102">
            <v>832</v>
          </cell>
          <cell r="W102">
            <v>832</v>
          </cell>
        </row>
        <row r="103">
          <cell r="I103" t="str">
            <v>ALI_6_SEG_14_PROV_2087</v>
          </cell>
          <cell r="J103">
            <v>14</v>
          </cell>
          <cell r="K103" t="str">
            <v>BEBIDAS LÁCTEAS</v>
          </cell>
          <cell r="L103">
            <v>6</v>
          </cell>
          <cell r="M103" t="str">
            <v>6 : Avena con Leche Entera ultra alta temperatura UAT (UHT).</v>
          </cell>
          <cell r="N103">
            <v>2087</v>
          </cell>
          <cell r="O103" t="str">
            <v>AAA Alimentando A Bogotá 2020 UT</v>
          </cell>
          <cell r="P103">
            <v>832</v>
          </cell>
          <cell r="Q103">
            <v>832</v>
          </cell>
          <cell r="R103">
            <v>832</v>
          </cell>
          <cell r="S103">
            <v>832</v>
          </cell>
          <cell r="T103">
            <v>832</v>
          </cell>
          <cell r="U103">
            <v>832</v>
          </cell>
          <cell r="V103">
            <v>832</v>
          </cell>
          <cell r="W103">
            <v>832</v>
          </cell>
        </row>
        <row r="104">
          <cell r="I104" t="str">
            <v>ALI_6_SEG_15_PROV_2014</v>
          </cell>
          <cell r="J104">
            <v>15</v>
          </cell>
          <cell r="K104" t="str">
            <v>BEBIDAS LÁCTEAS</v>
          </cell>
          <cell r="L104">
            <v>6</v>
          </cell>
          <cell r="M104" t="str">
            <v>6 : Avena con Leche Entera ultra alta temperatura UAT (UHT).</v>
          </cell>
          <cell r="N104">
            <v>2014</v>
          </cell>
          <cell r="O104" t="str">
            <v>PulpaFruit S.A.S.</v>
          </cell>
          <cell r="P104">
            <v>842</v>
          </cell>
          <cell r="Q104">
            <v>842</v>
          </cell>
          <cell r="R104">
            <v>842</v>
          </cell>
          <cell r="S104">
            <v>842</v>
          </cell>
          <cell r="T104">
            <v>832</v>
          </cell>
          <cell r="U104">
            <v>832</v>
          </cell>
          <cell r="V104">
            <v>832</v>
          </cell>
          <cell r="W104">
            <v>832</v>
          </cell>
        </row>
        <row r="105">
          <cell r="I105" t="str">
            <v>ALI_6_SEG_15_PROV_2032</v>
          </cell>
          <cell r="J105">
            <v>15</v>
          </cell>
          <cell r="K105" t="str">
            <v>BEBIDAS LÁCTEAS</v>
          </cell>
          <cell r="L105">
            <v>6</v>
          </cell>
          <cell r="M105" t="str">
            <v>6 : Avena con Leche Entera ultra alta temperatura UAT (UHT).</v>
          </cell>
          <cell r="N105">
            <v>2032</v>
          </cell>
          <cell r="O105" t="str">
            <v>Proalimentos Liber S.A.S. En reorganización</v>
          </cell>
          <cell r="P105">
            <v>834</v>
          </cell>
          <cell r="Q105">
            <v>834</v>
          </cell>
          <cell r="R105">
            <v>834</v>
          </cell>
          <cell r="S105">
            <v>834</v>
          </cell>
          <cell r="T105">
            <v>832</v>
          </cell>
          <cell r="U105">
            <v>832</v>
          </cell>
          <cell r="V105">
            <v>832</v>
          </cell>
          <cell r="W105">
            <v>832</v>
          </cell>
        </row>
        <row r="106">
          <cell r="I106" t="str">
            <v>ALI_6_SEG_15_PROV_2038</v>
          </cell>
          <cell r="J106">
            <v>15</v>
          </cell>
          <cell r="K106" t="str">
            <v>BEBIDAS LÁCTEAS</v>
          </cell>
          <cell r="L106">
            <v>6</v>
          </cell>
          <cell r="M106" t="str">
            <v>6 : Avena con Leche Entera ultra alta temperatura UAT (UHT).</v>
          </cell>
          <cell r="N106">
            <v>2038</v>
          </cell>
          <cell r="O106" t="str">
            <v>Alimentos Pippo S.A.S</v>
          </cell>
          <cell r="P106">
            <v>841</v>
          </cell>
          <cell r="Q106">
            <v>841</v>
          </cell>
          <cell r="R106">
            <v>841</v>
          </cell>
          <cell r="S106">
            <v>841</v>
          </cell>
          <cell r="T106">
            <v>832</v>
          </cell>
          <cell r="U106">
            <v>832</v>
          </cell>
          <cell r="V106">
            <v>832</v>
          </cell>
          <cell r="W106">
            <v>832</v>
          </cell>
        </row>
        <row r="107">
          <cell r="I107" t="str">
            <v>ALI_6_SEG_15_PROV_2043</v>
          </cell>
          <cell r="J107">
            <v>15</v>
          </cell>
          <cell r="K107" t="str">
            <v>BEBIDAS LÁCTEAS</v>
          </cell>
          <cell r="L107">
            <v>6</v>
          </cell>
          <cell r="M107" t="str">
            <v>6 : Avena con Leche Entera ultra alta temperatura UAT (UHT).</v>
          </cell>
          <cell r="N107">
            <v>2043</v>
          </cell>
          <cell r="O107" t="str">
            <v>Cooperativa Colanta</v>
          </cell>
          <cell r="P107">
            <v>853</v>
          </cell>
          <cell r="Q107">
            <v>853</v>
          </cell>
          <cell r="R107">
            <v>853</v>
          </cell>
          <cell r="S107">
            <v>853</v>
          </cell>
          <cell r="T107">
            <v>832</v>
          </cell>
          <cell r="U107">
            <v>832</v>
          </cell>
          <cell r="V107">
            <v>832</v>
          </cell>
          <cell r="W107">
            <v>832</v>
          </cell>
        </row>
        <row r="108">
          <cell r="I108" t="str">
            <v>ALI_6_SEG_15_PROV_2087</v>
          </cell>
          <cell r="J108">
            <v>15</v>
          </cell>
          <cell r="K108" t="str">
            <v>BEBIDAS LÁCTEAS</v>
          </cell>
          <cell r="L108">
            <v>6</v>
          </cell>
          <cell r="M108" t="str">
            <v>6 : Avena con Leche Entera ultra alta temperatura UAT (UHT).</v>
          </cell>
          <cell r="N108">
            <v>2087</v>
          </cell>
          <cell r="O108" t="str">
            <v>AAA Alimentando A Bogotá 2020 UT</v>
          </cell>
          <cell r="P108">
            <v>832</v>
          </cell>
          <cell r="Q108">
            <v>832</v>
          </cell>
          <cell r="R108">
            <v>832</v>
          </cell>
          <cell r="S108">
            <v>832</v>
          </cell>
          <cell r="T108">
            <v>832</v>
          </cell>
          <cell r="U108">
            <v>832</v>
          </cell>
          <cell r="V108">
            <v>832</v>
          </cell>
          <cell r="W108">
            <v>832</v>
          </cell>
        </row>
        <row r="109">
          <cell r="I109" t="str">
            <v>ALI_12_SEG_1_PROV_2032</v>
          </cell>
          <cell r="J109">
            <v>1</v>
          </cell>
          <cell r="K109" t="str">
            <v>BEBIDAS LÁCTEAS</v>
          </cell>
          <cell r="L109">
            <v>12</v>
          </cell>
          <cell r="M109" t="str">
            <v>12 : Bebida láctea fermentada pasteurizada sabores a maracuyá, mango, mora, melocotón, fresa y/o sorbete con sabores a maracuyá, mango, melocotón, fresa y mora. Adicionada con Hierro aminoquelado</v>
          </cell>
          <cell r="N109">
            <v>2032</v>
          </cell>
          <cell r="O109" t="str">
            <v>Proalimentos Liber S.A.S. En reorganización</v>
          </cell>
          <cell r="P109">
            <v>930</v>
          </cell>
          <cell r="Q109">
            <v>930</v>
          </cell>
          <cell r="R109">
            <v>930</v>
          </cell>
          <cell r="S109">
            <v>930</v>
          </cell>
          <cell r="T109">
            <v>924</v>
          </cell>
          <cell r="U109">
            <v>924</v>
          </cell>
          <cell r="V109">
            <v>924</v>
          </cell>
          <cell r="W109">
            <v>924</v>
          </cell>
        </row>
        <row r="110">
          <cell r="I110" t="str">
            <v>ALI_12_SEG_1_PROV_2038</v>
          </cell>
          <cell r="J110">
            <v>1</v>
          </cell>
          <cell r="K110" t="str">
            <v>BEBIDAS LÁCTEAS</v>
          </cell>
          <cell r="L110">
            <v>12</v>
          </cell>
          <cell r="M110" t="str">
            <v>12 : Bebida láctea fermentada pasteurizada sabores a maracuyá, mango, mora, melocotón, fresa y/o sorbete con sabores a maracuyá, mango, melocotón, fresa y mora. Adicionada con Hierro aminoquelado</v>
          </cell>
          <cell r="N110">
            <v>2038</v>
          </cell>
          <cell r="O110" t="str">
            <v>Alimentos Pippo S.A.S</v>
          </cell>
          <cell r="P110">
            <v>933</v>
          </cell>
          <cell r="Q110">
            <v>933</v>
          </cell>
          <cell r="R110">
            <v>933</v>
          </cell>
          <cell r="S110">
            <v>933</v>
          </cell>
          <cell r="T110">
            <v>924</v>
          </cell>
          <cell r="U110">
            <v>924</v>
          </cell>
          <cell r="V110">
            <v>924</v>
          </cell>
          <cell r="W110">
            <v>924</v>
          </cell>
        </row>
        <row r="111">
          <cell r="I111" t="str">
            <v>ALI_12_SEG_1_PROV_2087</v>
          </cell>
          <cell r="J111">
            <v>1</v>
          </cell>
          <cell r="K111" t="str">
            <v>BEBIDAS LÁCTEAS</v>
          </cell>
          <cell r="L111">
            <v>12</v>
          </cell>
          <cell r="M111" t="str">
            <v>12 : Bebida láctea fermentada pasteurizada sabores a maracuyá, mango, mora, melocotón, fresa y/o sorbete con sabores a maracuyá, mango, melocotón, fresa y mora. Adicionada con Hierro aminoquelado</v>
          </cell>
          <cell r="N111">
            <v>2087</v>
          </cell>
          <cell r="O111" t="str">
            <v>AAA Alimentando A Bogotá 2020 UT</v>
          </cell>
          <cell r="P111">
            <v>924</v>
          </cell>
          <cell r="Q111">
            <v>924</v>
          </cell>
          <cell r="R111">
            <v>924</v>
          </cell>
          <cell r="S111">
            <v>924</v>
          </cell>
          <cell r="T111">
            <v>924</v>
          </cell>
          <cell r="U111">
            <v>924</v>
          </cell>
          <cell r="V111">
            <v>924</v>
          </cell>
          <cell r="W111">
            <v>924</v>
          </cell>
        </row>
        <row r="112">
          <cell r="I112" t="str">
            <v>ALI_12_SEG_2_PROV_2032</v>
          </cell>
          <cell r="J112">
            <v>2</v>
          </cell>
          <cell r="K112" t="str">
            <v>BEBIDAS LÁCTEAS</v>
          </cell>
          <cell r="L112">
            <v>12</v>
          </cell>
          <cell r="M112" t="str">
            <v>12 : Bebida láctea fermentada pasteurizada sabores a maracuyá, mango, mora, melocotón, fresa y/o sorbete con sabores a maracuyá, mango, melocotón, fresa y mora. Adicionada con Hierro aminoquelado</v>
          </cell>
          <cell r="N112">
            <v>2032</v>
          </cell>
          <cell r="O112" t="str">
            <v>Proalimentos Liber S.A.S. En reorganización</v>
          </cell>
          <cell r="P112">
            <v>930</v>
          </cell>
          <cell r="Q112">
            <v>930</v>
          </cell>
          <cell r="R112">
            <v>930</v>
          </cell>
          <cell r="S112">
            <v>930</v>
          </cell>
          <cell r="T112">
            <v>924</v>
          </cell>
          <cell r="U112">
            <v>924</v>
          </cell>
          <cell r="V112">
            <v>924</v>
          </cell>
          <cell r="W112">
            <v>924</v>
          </cell>
        </row>
        <row r="113">
          <cell r="I113" t="str">
            <v>ALI_12_SEG_2_PROV_2038</v>
          </cell>
          <cell r="J113">
            <v>2</v>
          </cell>
          <cell r="K113" t="str">
            <v>BEBIDAS LÁCTEAS</v>
          </cell>
          <cell r="L113">
            <v>12</v>
          </cell>
          <cell r="M113" t="str">
            <v>12 : Bebida láctea fermentada pasteurizada sabores a maracuyá, mango, mora, melocotón, fresa y/o sorbete con sabores a maracuyá, mango, melocotón, fresa y mora. Adicionada con Hierro aminoquelado</v>
          </cell>
          <cell r="N113">
            <v>2038</v>
          </cell>
          <cell r="O113" t="str">
            <v>Alimentos Pippo S.A.S</v>
          </cell>
          <cell r="P113">
            <v>933</v>
          </cell>
          <cell r="Q113">
            <v>933</v>
          </cell>
          <cell r="R113">
            <v>933</v>
          </cell>
          <cell r="S113">
            <v>933</v>
          </cell>
          <cell r="T113">
            <v>924</v>
          </cell>
          <cell r="U113">
            <v>924</v>
          </cell>
          <cell r="V113">
            <v>924</v>
          </cell>
          <cell r="W113">
            <v>924</v>
          </cell>
        </row>
        <row r="114">
          <cell r="I114" t="str">
            <v>ALI_12_SEG_2_PROV_2087</v>
          </cell>
          <cell r="J114">
            <v>2</v>
          </cell>
          <cell r="K114" t="str">
            <v>BEBIDAS LÁCTEAS</v>
          </cell>
          <cell r="L114">
            <v>12</v>
          </cell>
          <cell r="M114" t="str">
            <v>12 : Bebida láctea fermentada pasteurizada sabores a maracuyá, mango, mora, melocotón, fresa y/o sorbete con sabores a maracuyá, mango, melocotón, fresa y mora. Adicionada con Hierro aminoquelado</v>
          </cell>
          <cell r="N114">
            <v>2087</v>
          </cell>
          <cell r="O114" t="str">
            <v>AAA Alimentando A Bogotá 2020 UT</v>
          </cell>
          <cell r="P114">
            <v>924</v>
          </cell>
          <cell r="Q114">
            <v>924</v>
          </cell>
          <cell r="R114">
            <v>924</v>
          </cell>
          <cell r="S114">
            <v>924</v>
          </cell>
          <cell r="T114">
            <v>924</v>
          </cell>
          <cell r="U114">
            <v>924</v>
          </cell>
          <cell r="V114">
            <v>924</v>
          </cell>
          <cell r="W114">
            <v>924</v>
          </cell>
        </row>
        <row r="115">
          <cell r="I115" t="str">
            <v>ALI_12_SEG_3_PROV_2032</v>
          </cell>
          <cell r="J115">
            <v>3</v>
          </cell>
          <cell r="K115" t="str">
            <v>BEBIDAS LÁCTEAS</v>
          </cell>
          <cell r="L115">
            <v>12</v>
          </cell>
          <cell r="M115" t="str">
            <v>12 : Bebida láctea fermentada pasteurizada sabores a maracuyá, mango, mora, melocotón, fresa y/o sorbete con sabores a maracuyá, mango, melocotón, fresa y mora. Adicionada con Hierro aminoquelado</v>
          </cell>
          <cell r="N115">
            <v>2032</v>
          </cell>
          <cell r="O115" t="str">
            <v>Proalimentos Liber S.A.S. En reorganización</v>
          </cell>
          <cell r="P115">
            <v>930</v>
          </cell>
          <cell r="Q115">
            <v>930</v>
          </cell>
          <cell r="R115">
            <v>930</v>
          </cell>
          <cell r="S115">
            <v>930</v>
          </cell>
          <cell r="T115">
            <v>924</v>
          </cell>
          <cell r="U115">
            <v>924</v>
          </cell>
          <cell r="V115">
            <v>924</v>
          </cell>
          <cell r="W115">
            <v>924</v>
          </cell>
        </row>
        <row r="116">
          <cell r="I116" t="str">
            <v>ALI_12_SEG_3_PROV_2038</v>
          </cell>
          <cell r="J116">
            <v>3</v>
          </cell>
          <cell r="K116" t="str">
            <v>BEBIDAS LÁCTEAS</v>
          </cell>
          <cell r="L116">
            <v>12</v>
          </cell>
          <cell r="M116" t="str">
            <v>12 : Bebida láctea fermentada pasteurizada sabores a maracuyá, mango, mora, melocotón, fresa y/o sorbete con sabores a maracuyá, mango, melocotón, fresa y mora. Adicionada con Hierro aminoquelado</v>
          </cell>
          <cell r="N116">
            <v>2038</v>
          </cell>
          <cell r="O116" t="str">
            <v>Alimentos Pippo S.A.S</v>
          </cell>
          <cell r="P116">
            <v>933</v>
          </cell>
          <cell r="Q116">
            <v>933</v>
          </cell>
          <cell r="R116">
            <v>933</v>
          </cell>
          <cell r="S116">
            <v>933</v>
          </cell>
          <cell r="T116">
            <v>924</v>
          </cell>
          <cell r="U116">
            <v>924</v>
          </cell>
          <cell r="V116">
            <v>924</v>
          </cell>
          <cell r="W116">
            <v>924</v>
          </cell>
        </row>
        <row r="117">
          <cell r="I117" t="str">
            <v>ALI_12_SEG_3_PROV_2087</v>
          </cell>
          <cell r="J117">
            <v>3</v>
          </cell>
          <cell r="K117" t="str">
            <v>BEBIDAS LÁCTEAS</v>
          </cell>
          <cell r="L117">
            <v>12</v>
          </cell>
          <cell r="M117" t="str">
            <v>12 : Bebida láctea fermentada pasteurizada sabores a maracuyá, mango, mora, melocotón, fresa y/o sorbete con sabores a maracuyá, mango, melocotón, fresa y mora. Adicionada con Hierro aminoquelado</v>
          </cell>
          <cell r="N117">
            <v>2087</v>
          </cell>
          <cell r="O117" t="str">
            <v>AAA Alimentando A Bogotá 2020 UT</v>
          </cell>
          <cell r="P117">
            <v>924</v>
          </cell>
          <cell r="Q117">
            <v>924</v>
          </cell>
          <cell r="R117">
            <v>924</v>
          </cell>
          <cell r="S117">
            <v>924</v>
          </cell>
          <cell r="T117">
            <v>924</v>
          </cell>
          <cell r="U117">
            <v>924</v>
          </cell>
          <cell r="V117">
            <v>924</v>
          </cell>
          <cell r="W117">
            <v>924</v>
          </cell>
        </row>
        <row r="118">
          <cell r="I118" t="str">
            <v>ALI_12_SEG_4_PROV_2032</v>
          </cell>
          <cell r="J118">
            <v>4</v>
          </cell>
          <cell r="K118" t="str">
            <v>BEBIDAS LÁCTEAS</v>
          </cell>
          <cell r="L118">
            <v>12</v>
          </cell>
          <cell r="M118" t="str">
            <v>12 : Bebida láctea fermentada pasteurizada sabores a maracuyá, mango, mora, melocotón, fresa y/o sorbete con sabores a maracuyá, mango, melocotón, fresa y mora. Adicionada con Hierro aminoquelado</v>
          </cell>
          <cell r="N118">
            <v>2032</v>
          </cell>
          <cell r="O118" t="str">
            <v>Proalimentos Liber S.A.S. En reorganización</v>
          </cell>
          <cell r="P118">
            <v>930</v>
          </cell>
          <cell r="Q118">
            <v>930</v>
          </cell>
          <cell r="R118">
            <v>930</v>
          </cell>
          <cell r="S118">
            <v>930</v>
          </cell>
          <cell r="T118">
            <v>924</v>
          </cell>
          <cell r="U118">
            <v>924</v>
          </cell>
          <cell r="V118">
            <v>924</v>
          </cell>
          <cell r="W118">
            <v>924</v>
          </cell>
        </row>
        <row r="119">
          <cell r="I119" t="str">
            <v>ALI_12_SEG_4_PROV_2038</v>
          </cell>
          <cell r="J119">
            <v>4</v>
          </cell>
          <cell r="K119" t="str">
            <v>BEBIDAS LÁCTEAS</v>
          </cell>
          <cell r="L119">
            <v>12</v>
          </cell>
          <cell r="M119" t="str">
            <v>12 : Bebida láctea fermentada pasteurizada sabores a maracuyá, mango, mora, melocotón, fresa y/o sorbete con sabores a maracuyá, mango, melocotón, fresa y mora. Adicionada con Hierro aminoquelado</v>
          </cell>
          <cell r="N119">
            <v>2038</v>
          </cell>
          <cell r="O119" t="str">
            <v>Alimentos Pippo S.A.S</v>
          </cell>
          <cell r="P119">
            <v>933</v>
          </cell>
          <cell r="Q119">
            <v>933</v>
          </cell>
          <cell r="R119">
            <v>933</v>
          </cell>
          <cell r="S119">
            <v>933</v>
          </cell>
          <cell r="T119">
            <v>924</v>
          </cell>
          <cell r="U119">
            <v>924</v>
          </cell>
          <cell r="V119">
            <v>924</v>
          </cell>
          <cell r="W119">
            <v>924</v>
          </cell>
        </row>
        <row r="120">
          <cell r="I120" t="str">
            <v>ALI_12_SEG_4_PROV_2087</v>
          </cell>
          <cell r="J120">
            <v>4</v>
          </cell>
          <cell r="K120" t="str">
            <v>BEBIDAS LÁCTEAS</v>
          </cell>
          <cell r="L120">
            <v>12</v>
          </cell>
          <cell r="M120" t="str">
            <v>12 : Bebida láctea fermentada pasteurizada sabores a maracuyá, mango, mora, melocotón, fresa y/o sorbete con sabores a maracuyá, mango, melocotón, fresa y mora. Adicionada con Hierro aminoquelado</v>
          </cell>
          <cell r="N120">
            <v>2087</v>
          </cell>
          <cell r="O120" t="str">
            <v>AAA Alimentando A Bogotá 2020 UT</v>
          </cell>
          <cell r="P120">
            <v>924</v>
          </cell>
          <cell r="Q120">
            <v>924</v>
          </cell>
          <cell r="R120">
            <v>924</v>
          </cell>
          <cell r="S120">
            <v>924</v>
          </cell>
          <cell r="T120">
            <v>924</v>
          </cell>
          <cell r="U120">
            <v>924</v>
          </cell>
          <cell r="V120">
            <v>924</v>
          </cell>
          <cell r="W120">
            <v>924</v>
          </cell>
        </row>
        <row r="121">
          <cell r="I121" t="str">
            <v>ALI_12_SEG_5_PROV_2032</v>
          </cell>
          <cell r="J121">
            <v>5</v>
          </cell>
          <cell r="K121" t="str">
            <v>BEBIDAS LÁCTEAS</v>
          </cell>
          <cell r="L121">
            <v>12</v>
          </cell>
          <cell r="M121" t="str">
            <v>12 : Bebida láctea fermentada pasteurizada sabores a maracuyá, mango, mora, melocotón, fresa y/o sorbete con sabores a maracuyá, mango, melocotón, fresa y mora. Adicionada con Hierro aminoquelado</v>
          </cell>
          <cell r="N121">
            <v>2032</v>
          </cell>
          <cell r="O121" t="str">
            <v>Proalimentos Liber S.A.S. En reorganización</v>
          </cell>
          <cell r="P121">
            <v>930</v>
          </cell>
          <cell r="Q121">
            <v>930</v>
          </cell>
          <cell r="R121">
            <v>930</v>
          </cell>
          <cell r="S121">
            <v>930</v>
          </cell>
          <cell r="T121">
            <v>924</v>
          </cell>
          <cell r="U121">
            <v>924</v>
          </cell>
          <cell r="V121">
            <v>924</v>
          </cell>
          <cell r="W121">
            <v>924</v>
          </cell>
        </row>
        <row r="122">
          <cell r="I122" t="str">
            <v>ALI_12_SEG_5_PROV_2038</v>
          </cell>
          <cell r="J122">
            <v>5</v>
          </cell>
          <cell r="K122" t="str">
            <v>BEBIDAS LÁCTEAS</v>
          </cell>
          <cell r="L122">
            <v>12</v>
          </cell>
          <cell r="M122" t="str">
            <v>12 : Bebida láctea fermentada pasteurizada sabores a maracuyá, mango, mora, melocotón, fresa y/o sorbete con sabores a maracuyá, mango, melocotón, fresa y mora. Adicionada con Hierro aminoquelado</v>
          </cell>
          <cell r="N122">
            <v>2038</v>
          </cell>
          <cell r="O122" t="str">
            <v>Alimentos Pippo S.A.S</v>
          </cell>
          <cell r="P122">
            <v>933</v>
          </cell>
          <cell r="Q122">
            <v>933</v>
          </cell>
          <cell r="R122">
            <v>933</v>
          </cell>
          <cell r="S122">
            <v>933</v>
          </cell>
          <cell r="T122">
            <v>924</v>
          </cell>
          <cell r="U122">
            <v>924</v>
          </cell>
          <cell r="V122">
            <v>924</v>
          </cell>
          <cell r="W122">
            <v>924</v>
          </cell>
        </row>
        <row r="123">
          <cell r="I123" t="str">
            <v>ALI_12_SEG_5_PROV_2087</v>
          </cell>
          <cell r="J123">
            <v>5</v>
          </cell>
          <cell r="K123" t="str">
            <v>BEBIDAS LÁCTEAS</v>
          </cell>
          <cell r="L123">
            <v>12</v>
          </cell>
          <cell r="M123" t="str">
            <v>12 : Bebida láctea fermentada pasteurizada sabores a maracuyá, mango, mora, melocotón, fresa y/o sorbete con sabores a maracuyá, mango, melocotón, fresa y mora. Adicionada con Hierro aminoquelado</v>
          </cell>
          <cell r="N123">
            <v>2087</v>
          </cell>
          <cell r="O123" t="str">
            <v>AAA Alimentando A Bogotá 2020 UT</v>
          </cell>
          <cell r="P123">
            <v>924</v>
          </cell>
          <cell r="Q123">
            <v>924</v>
          </cell>
          <cell r="R123">
            <v>924</v>
          </cell>
          <cell r="S123">
            <v>924</v>
          </cell>
          <cell r="T123">
            <v>924</v>
          </cell>
          <cell r="U123">
            <v>924</v>
          </cell>
          <cell r="V123">
            <v>924</v>
          </cell>
          <cell r="W123">
            <v>924</v>
          </cell>
        </row>
        <row r="124">
          <cell r="I124" t="str">
            <v>ALI_12_SEG_6_PROV_2032</v>
          </cell>
          <cell r="J124">
            <v>6</v>
          </cell>
          <cell r="K124" t="str">
            <v>BEBIDAS LÁCTEAS</v>
          </cell>
          <cell r="L124">
            <v>12</v>
          </cell>
          <cell r="M124" t="str">
            <v>12 : Bebida láctea fermentada pasteurizada sabores a maracuyá, mango, mora, melocotón, fresa y/o sorbete con sabores a maracuyá, mango, melocotón, fresa y mora. Adicionada con Hierro aminoquelado</v>
          </cell>
          <cell r="N124">
            <v>2032</v>
          </cell>
          <cell r="O124" t="str">
            <v>Proalimentos Liber S.A.S. En reorganización</v>
          </cell>
          <cell r="P124">
            <v>930</v>
          </cell>
          <cell r="Q124">
            <v>930</v>
          </cell>
          <cell r="R124">
            <v>930</v>
          </cell>
          <cell r="S124">
            <v>930</v>
          </cell>
          <cell r="T124">
            <v>924</v>
          </cell>
          <cell r="U124">
            <v>924</v>
          </cell>
          <cell r="V124">
            <v>924</v>
          </cell>
          <cell r="W124">
            <v>924</v>
          </cell>
        </row>
        <row r="125">
          <cell r="I125" t="str">
            <v>ALI_12_SEG_6_PROV_2038</v>
          </cell>
          <cell r="J125">
            <v>6</v>
          </cell>
          <cell r="K125" t="str">
            <v>BEBIDAS LÁCTEAS</v>
          </cell>
          <cell r="L125">
            <v>12</v>
          </cell>
          <cell r="M125" t="str">
            <v>12 : Bebida láctea fermentada pasteurizada sabores a maracuyá, mango, mora, melocotón, fresa y/o sorbete con sabores a maracuyá, mango, melocotón, fresa y mora. Adicionada con Hierro aminoquelado</v>
          </cell>
          <cell r="N125">
            <v>2038</v>
          </cell>
          <cell r="O125" t="str">
            <v>Alimentos Pippo S.A.S</v>
          </cell>
          <cell r="P125">
            <v>933</v>
          </cell>
          <cell r="Q125">
            <v>933</v>
          </cell>
          <cell r="R125">
            <v>933</v>
          </cell>
          <cell r="S125">
            <v>933</v>
          </cell>
          <cell r="T125">
            <v>924</v>
          </cell>
          <cell r="U125">
            <v>924</v>
          </cell>
          <cell r="V125">
            <v>924</v>
          </cell>
          <cell r="W125">
            <v>924</v>
          </cell>
        </row>
        <row r="126">
          <cell r="I126" t="str">
            <v>ALI_12_SEG_6_PROV_2087</v>
          </cell>
          <cell r="J126">
            <v>6</v>
          </cell>
          <cell r="K126" t="str">
            <v>BEBIDAS LÁCTEAS</v>
          </cell>
          <cell r="L126">
            <v>12</v>
          </cell>
          <cell r="M126" t="str">
            <v>12 : Bebida láctea fermentada pasteurizada sabores a maracuyá, mango, mora, melocotón, fresa y/o sorbete con sabores a maracuyá, mango, melocotón, fresa y mora. Adicionada con Hierro aminoquelado</v>
          </cell>
          <cell r="N126">
            <v>2087</v>
          </cell>
          <cell r="O126" t="str">
            <v>AAA Alimentando A Bogotá 2020 UT</v>
          </cell>
          <cell r="P126">
            <v>924</v>
          </cell>
          <cell r="Q126">
            <v>924</v>
          </cell>
          <cell r="R126">
            <v>924</v>
          </cell>
          <cell r="S126">
            <v>924</v>
          </cell>
          <cell r="T126">
            <v>924</v>
          </cell>
          <cell r="U126">
            <v>924</v>
          </cell>
          <cell r="V126">
            <v>924</v>
          </cell>
          <cell r="W126">
            <v>924</v>
          </cell>
        </row>
        <row r="127">
          <cell r="I127" t="str">
            <v>ALI_12_SEG_7_PROV_2032</v>
          </cell>
          <cell r="J127">
            <v>7</v>
          </cell>
          <cell r="K127" t="str">
            <v>BEBIDAS LÁCTEAS</v>
          </cell>
          <cell r="L127">
            <v>12</v>
          </cell>
          <cell r="M127" t="str">
            <v>12 : Bebida láctea fermentada pasteurizada sabores a maracuyá, mango, mora, melocotón, fresa y/o sorbete con sabores a maracuyá, mango, melocotón, fresa y mora. Adicionada con Hierro aminoquelado</v>
          </cell>
          <cell r="N127">
            <v>2032</v>
          </cell>
          <cell r="O127" t="str">
            <v>Proalimentos Liber S.A.S. En reorganización</v>
          </cell>
          <cell r="P127">
            <v>930</v>
          </cell>
          <cell r="Q127">
            <v>930</v>
          </cell>
          <cell r="R127">
            <v>930</v>
          </cell>
          <cell r="S127">
            <v>930</v>
          </cell>
          <cell r="T127">
            <v>924</v>
          </cell>
          <cell r="U127">
            <v>924</v>
          </cell>
          <cell r="V127">
            <v>924</v>
          </cell>
          <cell r="W127">
            <v>924</v>
          </cell>
        </row>
        <row r="128">
          <cell r="I128" t="str">
            <v>ALI_12_SEG_7_PROV_2038</v>
          </cell>
          <cell r="J128">
            <v>7</v>
          </cell>
          <cell r="K128" t="str">
            <v>BEBIDAS LÁCTEAS</v>
          </cell>
          <cell r="L128">
            <v>12</v>
          </cell>
          <cell r="M128" t="str">
            <v>12 : Bebida láctea fermentada pasteurizada sabores a maracuyá, mango, mora, melocotón, fresa y/o sorbete con sabores a maracuyá, mango, melocotón, fresa y mora. Adicionada con Hierro aminoquelado</v>
          </cell>
          <cell r="N128">
            <v>2038</v>
          </cell>
          <cell r="O128" t="str">
            <v>Alimentos Pippo S.A.S</v>
          </cell>
          <cell r="P128">
            <v>933</v>
          </cell>
          <cell r="Q128">
            <v>933</v>
          </cell>
          <cell r="R128">
            <v>933</v>
          </cell>
          <cell r="S128">
            <v>933</v>
          </cell>
          <cell r="T128">
            <v>924</v>
          </cell>
          <cell r="U128">
            <v>924</v>
          </cell>
          <cell r="V128">
            <v>924</v>
          </cell>
          <cell r="W128">
            <v>924</v>
          </cell>
        </row>
        <row r="129">
          <cell r="I129" t="str">
            <v>ALI_12_SEG_7_PROV_2087</v>
          </cell>
          <cell r="J129">
            <v>7</v>
          </cell>
          <cell r="K129" t="str">
            <v>BEBIDAS LÁCTEAS</v>
          </cell>
          <cell r="L129">
            <v>12</v>
          </cell>
          <cell r="M129" t="str">
            <v>12 : Bebida láctea fermentada pasteurizada sabores a maracuyá, mango, mora, melocotón, fresa y/o sorbete con sabores a maracuyá, mango, melocotón, fresa y mora. Adicionada con Hierro aminoquelado</v>
          </cell>
          <cell r="N129">
            <v>2087</v>
          </cell>
          <cell r="O129" t="str">
            <v>AAA Alimentando A Bogotá 2020 UT</v>
          </cell>
          <cell r="P129">
            <v>924</v>
          </cell>
          <cell r="Q129">
            <v>924</v>
          </cell>
          <cell r="R129">
            <v>924</v>
          </cell>
          <cell r="S129">
            <v>924</v>
          </cell>
          <cell r="T129">
            <v>924</v>
          </cell>
          <cell r="U129">
            <v>924</v>
          </cell>
          <cell r="V129">
            <v>924</v>
          </cell>
          <cell r="W129">
            <v>924</v>
          </cell>
        </row>
        <row r="130">
          <cell r="I130" t="str">
            <v>ALI_12_SEG_8_PROV_2032</v>
          </cell>
          <cell r="J130">
            <v>8</v>
          </cell>
          <cell r="K130" t="str">
            <v>BEBIDAS LÁCTEAS</v>
          </cell>
          <cell r="L130">
            <v>12</v>
          </cell>
          <cell r="M130" t="str">
            <v>12 : Bebida láctea fermentada pasteurizada sabores a maracuyá, mango, mora, melocotón, fresa y/o sorbete con sabores a maracuyá, mango, melocotón, fresa y mora. Adicionada con Hierro aminoquelado</v>
          </cell>
          <cell r="N130">
            <v>2032</v>
          </cell>
          <cell r="O130" t="str">
            <v>Proalimentos Liber S.A.S. En reorganización</v>
          </cell>
          <cell r="P130">
            <v>930</v>
          </cell>
          <cell r="Q130">
            <v>930</v>
          </cell>
          <cell r="R130">
            <v>930</v>
          </cell>
          <cell r="S130">
            <v>930</v>
          </cell>
          <cell r="T130">
            <v>924</v>
          </cell>
          <cell r="U130">
            <v>924</v>
          </cell>
          <cell r="V130">
            <v>924</v>
          </cell>
          <cell r="W130">
            <v>924</v>
          </cell>
        </row>
        <row r="131">
          <cell r="I131" t="str">
            <v>ALI_12_SEG_8_PROV_2038</v>
          </cell>
          <cell r="J131">
            <v>8</v>
          </cell>
          <cell r="K131" t="str">
            <v>BEBIDAS LÁCTEAS</v>
          </cell>
          <cell r="L131">
            <v>12</v>
          </cell>
          <cell r="M131" t="str">
            <v>12 : Bebida láctea fermentada pasteurizada sabores a maracuyá, mango, mora, melocotón, fresa y/o sorbete con sabores a maracuyá, mango, melocotón, fresa y mora. Adicionada con Hierro aminoquelado</v>
          </cell>
          <cell r="N131">
            <v>2038</v>
          </cell>
          <cell r="O131" t="str">
            <v>Alimentos Pippo S.A.S</v>
          </cell>
          <cell r="P131">
            <v>933</v>
          </cell>
          <cell r="Q131">
            <v>933</v>
          </cell>
          <cell r="R131">
            <v>933</v>
          </cell>
          <cell r="S131">
            <v>933</v>
          </cell>
          <cell r="T131">
            <v>924</v>
          </cell>
          <cell r="U131">
            <v>924</v>
          </cell>
          <cell r="V131">
            <v>924</v>
          </cell>
          <cell r="W131">
            <v>924</v>
          </cell>
        </row>
        <row r="132">
          <cell r="I132" t="str">
            <v>ALI_12_SEG_8_PROV_2087</v>
          </cell>
          <cell r="J132">
            <v>8</v>
          </cell>
          <cell r="K132" t="str">
            <v>BEBIDAS LÁCTEAS</v>
          </cell>
          <cell r="L132">
            <v>12</v>
          </cell>
          <cell r="M132" t="str">
            <v>12 : Bebida láctea fermentada pasteurizada sabores a maracuyá, mango, mora, melocotón, fresa y/o sorbete con sabores a maracuyá, mango, melocotón, fresa y mora. Adicionada con Hierro aminoquelado</v>
          </cell>
          <cell r="N132">
            <v>2087</v>
          </cell>
          <cell r="O132" t="str">
            <v>AAA Alimentando A Bogotá 2020 UT</v>
          </cell>
          <cell r="P132">
            <v>924</v>
          </cell>
          <cell r="Q132">
            <v>924</v>
          </cell>
          <cell r="R132">
            <v>924</v>
          </cell>
          <cell r="S132">
            <v>924</v>
          </cell>
          <cell r="T132">
            <v>924</v>
          </cell>
          <cell r="U132">
            <v>924</v>
          </cell>
          <cell r="V132">
            <v>924</v>
          </cell>
          <cell r="W132">
            <v>924</v>
          </cell>
        </row>
        <row r="133">
          <cell r="I133" t="str">
            <v>ALI_12_SEG_9_PROV_2032</v>
          </cell>
          <cell r="J133">
            <v>9</v>
          </cell>
          <cell r="K133" t="str">
            <v>BEBIDAS LÁCTEAS</v>
          </cell>
          <cell r="L133">
            <v>12</v>
          </cell>
          <cell r="M133" t="str">
            <v>12 : Bebida láctea fermentada pasteurizada sabores a maracuyá, mango, mora, melocotón, fresa y/o sorbete con sabores a maracuyá, mango, melocotón, fresa y mora. Adicionada con Hierro aminoquelado</v>
          </cell>
          <cell r="N133">
            <v>2032</v>
          </cell>
          <cell r="O133" t="str">
            <v>Proalimentos Liber S.A.S. En reorganización</v>
          </cell>
          <cell r="P133">
            <v>930</v>
          </cell>
          <cell r="Q133">
            <v>930</v>
          </cell>
          <cell r="R133">
            <v>930</v>
          </cell>
          <cell r="S133">
            <v>930</v>
          </cell>
          <cell r="T133">
            <v>924</v>
          </cell>
          <cell r="U133">
            <v>924</v>
          </cell>
          <cell r="V133">
            <v>924</v>
          </cell>
          <cell r="W133">
            <v>924</v>
          </cell>
        </row>
        <row r="134">
          <cell r="I134" t="str">
            <v>ALI_12_SEG_9_PROV_2038</v>
          </cell>
          <cell r="J134">
            <v>9</v>
          </cell>
          <cell r="K134" t="str">
            <v>BEBIDAS LÁCTEAS</v>
          </cell>
          <cell r="L134">
            <v>12</v>
          </cell>
          <cell r="M134" t="str">
            <v>12 : Bebida láctea fermentada pasteurizada sabores a maracuyá, mango, mora, melocotón, fresa y/o sorbete con sabores a maracuyá, mango, melocotón, fresa y mora. Adicionada con Hierro aminoquelado</v>
          </cell>
          <cell r="N134">
            <v>2038</v>
          </cell>
          <cell r="O134" t="str">
            <v>Alimentos Pippo S.A.S</v>
          </cell>
          <cell r="P134">
            <v>933</v>
          </cell>
          <cell r="Q134">
            <v>933</v>
          </cell>
          <cell r="R134">
            <v>933</v>
          </cell>
          <cell r="S134">
            <v>933</v>
          </cell>
          <cell r="T134">
            <v>924</v>
          </cell>
          <cell r="U134">
            <v>924</v>
          </cell>
          <cell r="V134">
            <v>924</v>
          </cell>
          <cell r="W134">
            <v>924</v>
          </cell>
        </row>
        <row r="135">
          <cell r="I135" t="str">
            <v>ALI_12_SEG_9_PROV_2087</v>
          </cell>
          <cell r="J135">
            <v>9</v>
          </cell>
          <cell r="K135" t="str">
            <v>BEBIDAS LÁCTEAS</v>
          </cell>
          <cell r="L135">
            <v>12</v>
          </cell>
          <cell r="M135" t="str">
            <v>12 : Bebida láctea fermentada pasteurizada sabores a maracuyá, mango, mora, melocotón, fresa y/o sorbete con sabores a maracuyá, mango, melocotón, fresa y mora. Adicionada con Hierro aminoquelado</v>
          </cell>
          <cell r="N135">
            <v>2087</v>
          </cell>
          <cell r="O135" t="str">
            <v>AAA Alimentando A Bogotá 2020 UT</v>
          </cell>
          <cell r="P135">
            <v>924</v>
          </cell>
          <cell r="Q135">
            <v>924</v>
          </cell>
          <cell r="R135">
            <v>924</v>
          </cell>
          <cell r="S135">
            <v>924</v>
          </cell>
          <cell r="T135">
            <v>924</v>
          </cell>
          <cell r="U135">
            <v>924</v>
          </cell>
          <cell r="V135">
            <v>924</v>
          </cell>
          <cell r="W135">
            <v>924</v>
          </cell>
        </row>
        <row r="136">
          <cell r="I136" t="str">
            <v>ALI_12_SEG_10_PROV_2032</v>
          </cell>
          <cell r="J136">
            <v>10</v>
          </cell>
          <cell r="K136" t="str">
            <v>BEBIDAS LÁCTEAS</v>
          </cell>
          <cell r="L136">
            <v>12</v>
          </cell>
          <cell r="M136" t="str">
            <v>12 : Bebida láctea fermentada pasteurizada sabores a maracuyá, mango, mora, melocotón, fresa y/o sorbete con sabores a maracuyá, mango, melocotón, fresa y mora. Adicionada con Hierro aminoquelado</v>
          </cell>
          <cell r="N136">
            <v>2032</v>
          </cell>
          <cell r="O136" t="str">
            <v>Proalimentos Liber S.A.S. En reorganización</v>
          </cell>
          <cell r="P136">
            <v>930</v>
          </cell>
          <cell r="Q136">
            <v>930</v>
          </cell>
          <cell r="R136">
            <v>930</v>
          </cell>
          <cell r="S136">
            <v>930</v>
          </cell>
          <cell r="T136">
            <v>924</v>
          </cell>
          <cell r="U136">
            <v>924</v>
          </cell>
          <cell r="V136">
            <v>924</v>
          </cell>
          <cell r="W136">
            <v>924</v>
          </cell>
        </row>
        <row r="137">
          <cell r="I137" t="str">
            <v>ALI_12_SEG_10_PROV_2038</v>
          </cell>
          <cell r="J137">
            <v>10</v>
          </cell>
          <cell r="K137" t="str">
            <v>BEBIDAS LÁCTEAS</v>
          </cell>
          <cell r="L137">
            <v>12</v>
          </cell>
          <cell r="M137" t="str">
            <v>12 : Bebida láctea fermentada pasteurizada sabores a maracuyá, mango, mora, melocotón, fresa y/o sorbete con sabores a maracuyá, mango, melocotón, fresa y mora. Adicionada con Hierro aminoquelado</v>
          </cell>
          <cell r="N137">
            <v>2038</v>
          </cell>
          <cell r="O137" t="str">
            <v>Alimentos Pippo S.A.S</v>
          </cell>
          <cell r="P137">
            <v>933</v>
          </cell>
          <cell r="Q137">
            <v>933</v>
          </cell>
          <cell r="R137">
            <v>933</v>
          </cell>
          <cell r="S137">
            <v>933</v>
          </cell>
          <cell r="T137">
            <v>924</v>
          </cell>
          <cell r="U137">
            <v>924</v>
          </cell>
          <cell r="V137">
            <v>924</v>
          </cell>
          <cell r="W137">
            <v>924</v>
          </cell>
        </row>
        <row r="138">
          <cell r="I138" t="str">
            <v>ALI_12_SEG_10_PROV_2087</v>
          </cell>
          <cell r="J138">
            <v>10</v>
          </cell>
          <cell r="K138" t="str">
            <v>BEBIDAS LÁCTEAS</v>
          </cell>
          <cell r="L138">
            <v>12</v>
          </cell>
          <cell r="M138" t="str">
            <v>12 : Bebida láctea fermentada pasteurizada sabores a maracuyá, mango, mora, melocotón, fresa y/o sorbete con sabores a maracuyá, mango, melocotón, fresa y mora. Adicionada con Hierro aminoquelado</v>
          </cell>
          <cell r="N138">
            <v>2087</v>
          </cell>
          <cell r="O138" t="str">
            <v>AAA Alimentando A Bogotá 2020 UT</v>
          </cell>
          <cell r="P138">
            <v>924</v>
          </cell>
          <cell r="Q138">
            <v>924</v>
          </cell>
          <cell r="R138">
            <v>924</v>
          </cell>
          <cell r="S138">
            <v>924</v>
          </cell>
          <cell r="T138">
            <v>924</v>
          </cell>
          <cell r="U138">
            <v>924</v>
          </cell>
          <cell r="V138">
            <v>924</v>
          </cell>
          <cell r="W138">
            <v>924</v>
          </cell>
        </row>
        <row r="139">
          <cell r="I139" t="str">
            <v>ALI_12_SEG_11_PROV_2032</v>
          </cell>
          <cell r="J139">
            <v>11</v>
          </cell>
          <cell r="K139" t="str">
            <v>BEBIDAS LÁCTEAS</v>
          </cell>
          <cell r="L139">
            <v>12</v>
          </cell>
          <cell r="M139" t="str">
            <v>12 : Bebida láctea fermentada pasteurizada sabores a maracuyá, mango, mora, melocotón, fresa y/o sorbete con sabores a maracuyá, mango, melocotón, fresa y mora. Adicionada con Hierro aminoquelado</v>
          </cell>
          <cell r="N139">
            <v>2032</v>
          </cell>
          <cell r="O139" t="str">
            <v>Proalimentos Liber S.A.S. En reorganización</v>
          </cell>
          <cell r="P139">
            <v>930</v>
          </cell>
          <cell r="Q139">
            <v>930</v>
          </cell>
          <cell r="R139">
            <v>930</v>
          </cell>
          <cell r="S139">
            <v>930</v>
          </cell>
          <cell r="T139">
            <v>924</v>
          </cell>
          <cell r="U139">
            <v>924</v>
          </cell>
          <cell r="V139">
            <v>924</v>
          </cell>
          <cell r="W139">
            <v>924</v>
          </cell>
        </row>
        <row r="140">
          <cell r="I140" t="str">
            <v>ALI_12_SEG_11_PROV_2038</v>
          </cell>
          <cell r="J140">
            <v>11</v>
          </cell>
          <cell r="K140" t="str">
            <v>BEBIDAS LÁCTEAS</v>
          </cell>
          <cell r="L140">
            <v>12</v>
          </cell>
          <cell r="M140" t="str">
            <v>12 : Bebida láctea fermentada pasteurizada sabores a maracuyá, mango, mora, melocotón, fresa y/o sorbete con sabores a maracuyá, mango, melocotón, fresa y mora. Adicionada con Hierro aminoquelado</v>
          </cell>
          <cell r="N140">
            <v>2038</v>
          </cell>
          <cell r="O140" t="str">
            <v>Alimentos Pippo S.A.S</v>
          </cell>
          <cell r="P140">
            <v>933</v>
          </cell>
          <cell r="Q140">
            <v>933</v>
          </cell>
          <cell r="R140">
            <v>933</v>
          </cell>
          <cell r="S140">
            <v>933</v>
          </cell>
          <cell r="T140">
            <v>924</v>
          </cell>
          <cell r="U140">
            <v>924</v>
          </cell>
          <cell r="V140">
            <v>924</v>
          </cell>
          <cell r="W140">
            <v>924</v>
          </cell>
        </row>
        <row r="141">
          <cell r="I141" t="str">
            <v>ALI_12_SEG_11_PROV_2087</v>
          </cell>
          <cell r="J141">
            <v>11</v>
          </cell>
          <cell r="K141" t="str">
            <v>BEBIDAS LÁCTEAS</v>
          </cell>
          <cell r="L141">
            <v>12</v>
          </cell>
          <cell r="M141" t="str">
            <v>12 : Bebida láctea fermentada pasteurizada sabores a maracuyá, mango, mora, melocotón, fresa y/o sorbete con sabores a maracuyá, mango, melocotón, fresa y mora. Adicionada con Hierro aminoquelado</v>
          </cell>
          <cell r="N141">
            <v>2087</v>
          </cell>
          <cell r="O141" t="str">
            <v>AAA Alimentando A Bogotá 2020 UT</v>
          </cell>
          <cell r="P141">
            <v>924</v>
          </cell>
          <cell r="Q141">
            <v>924</v>
          </cell>
          <cell r="R141">
            <v>924</v>
          </cell>
          <cell r="S141">
            <v>924</v>
          </cell>
          <cell r="T141">
            <v>924</v>
          </cell>
          <cell r="U141">
            <v>924</v>
          </cell>
          <cell r="V141">
            <v>924</v>
          </cell>
          <cell r="W141">
            <v>924</v>
          </cell>
        </row>
        <row r="142">
          <cell r="I142" t="str">
            <v>ALI_12_SEG_12_PROV_2032</v>
          </cell>
          <cell r="J142">
            <v>12</v>
          </cell>
          <cell r="K142" t="str">
            <v>BEBIDAS LÁCTEAS</v>
          </cell>
          <cell r="L142">
            <v>12</v>
          </cell>
          <cell r="M142" t="str">
            <v>12 : Bebida láctea fermentada pasteurizada sabores a maracuyá, mango, mora, melocotón, fresa y/o sorbete con sabores a maracuyá, mango, melocotón, fresa y mora. Adicionada con Hierro aminoquelado</v>
          </cell>
          <cell r="N142">
            <v>2032</v>
          </cell>
          <cell r="O142" t="str">
            <v>Proalimentos Liber S.A.S. En reorganización</v>
          </cell>
          <cell r="P142">
            <v>930</v>
          </cell>
          <cell r="Q142">
            <v>930</v>
          </cell>
          <cell r="R142">
            <v>930</v>
          </cell>
          <cell r="S142">
            <v>930</v>
          </cell>
          <cell r="T142">
            <v>924</v>
          </cell>
          <cell r="U142">
            <v>924</v>
          </cell>
          <cell r="V142">
            <v>924</v>
          </cell>
          <cell r="W142">
            <v>924</v>
          </cell>
        </row>
        <row r="143">
          <cell r="I143" t="str">
            <v>ALI_12_SEG_12_PROV_2038</v>
          </cell>
          <cell r="J143">
            <v>12</v>
          </cell>
          <cell r="K143" t="str">
            <v>BEBIDAS LÁCTEAS</v>
          </cell>
          <cell r="L143">
            <v>12</v>
          </cell>
          <cell r="M143" t="str">
            <v>12 : Bebida láctea fermentada pasteurizada sabores a maracuyá, mango, mora, melocotón, fresa y/o sorbete con sabores a maracuyá, mango, melocotón, fresa y mora. Adicionada con Hierro aminoquelado</v>
          </cell>
          <cell r="N143">
            <v>2038</v>
          </cell>
          <cell r="O143" t="str">
            <v>Alimentos Pippo S.A.S</v>
          </cell>
          <cell r="P143">
            <v>933</v>
          </cell>
          <cell r="Q143">
            <v>933</v>
          </cell>
          <cell r="R143">
            <v>933</v>
          </cell>
          <cell r="S143">
            <v>933</v>
          </cell>
          <cell r="T143">
            <v>924</v>
          </cell>
          <cell r="U143">
            <v>924</v>
          </cell>
          <cell r="V143">
            <v>924</v>
          </cell>
          <cell r="W143">
            <v>924</v>
          </cell>
        </row>
        <row r="144">
          <cell r="I144" t="str">
            <v>ALI_12_SEG_12_PROV_2087</v>
          </cell>
          <cell r="J144">
            <v>12</v>
          </cell>
          <cell r="K144" t="str">
            <v>BEBIDAS LÁCTEAS</v>
          </cell>
          <cell r="L144">
            <v>12</v>
          </cell>
          <cell r="M144" t="str">
            <v>12 : Bebida láctea fermentada pasteurizada sabores a maracuyá, mango, mora, melocotón, fresa y/o sorbete con sabores a maracuyá, mango, melocotón, fresa y mora. Adicionada con Hierro aminoquelado</v>
          </cell>
          <cell r="N144">
            <v>2087</v>
          </cell>
          <cell r="O144" t="str">
            <v>AAA Alimentando A Bogotá 2020 UT</v>
          </cell>
          <cell r="P144">
            <v>924</v>
          </cell>
          <cell r="Q144">
            <v>924</v>
          </cell>
          <cell r="R144">
            <v>924</v>
          </cell>
          <cell r="S144">
            <v>924</v>
          </cell>
          <cell r="T144">
            <v>924</v>
          </cell>
          <cell r="U144">
            <v>924</v>
          </cell>
          <cell r="V144">
            <v>924</v>
          </cell>
          <cell r="W144">
            <v>924</v>
          </cell>
        </row>
        <row r="145">
          <cell r="I145" t="str">
            <v>ALI_12_SEG_13_PROV_2032</v>
          </cell>
          <cell r="J145">
            <v>13</v>
          </cell>
          <cell r="K145" t="str">
            <v>BEBIDAS LÁCTEAS</v>
          </cell>
          <cell r="L145">
            <v>12</v>
          </cell>
          <cell r="M145" t="str">
            <v>12 : Bebida láctea fermentada pasteurizada sabores a maracuyá, mango, mora, melocotón, fresa y/o sorbete con sabores a maracuyá, mango, melocotón, fresa y mora. Adicionada con Hierro aminoquelado</v>
          </cell>
          <cell r="N145">
            <v>2032</v>
          </cell>
          <cell r="O145" t="str">
            <v>Proalimentos Liber S.A.S. En reorganización</v>
          </cell>
          <cell r="P145">
            <v>930</v>
          </cell>
          <cell r="Q145">
            <v>930</v>
          </cell>
          <cell r="R145">
            <v>930</v>
          </cell>
          <cell r="S145">
            <v>930</v>
          </cell>
          <cell r="T145">
            <v>924</v>
          </cell>
          <cell r="U145">
            <v>924</v>
          </cell>
          <cell r="V145">
            <v>924</v>
          </cell>
          <cell r="W145">
            <v>924</v>
          </cell>
        </row>
        <row r="146">
          <cell r="I146" t="str">
            <v>ALI_12_SEG_13_PROV_2038</v>
          </cell>
          <cell r="J146">
            <v>13</v>
          </cell>
          <cell r="K146" t="str">
            <v>BEBIDAS LÁCTEAS</v>
          </cell>
          <cell r="L146">
            <v>12</v>
          </cell>
          <cell r="M146" t="str">
            <v>12 : Bebida láctea fermentada pasteurizada sabores a maracuyá, mango, mora, melocotón, fresa y/o sorbete con sabores a maracuyá, mango, melocotón, fresa y mora. Adicionada con Hierro aminoquelado</v>
          </cell>
          <cell r="N146">
            <v>2038</v>
          </cell>
          <cell r="O146" t="str">
            <v>Alimentos Pippo S.A.S</v>
          </cell>
          <cell r="P146">
            <v>933</v>
          </cell>
          <cell r="Q146">
            <v>933</v>
          </cell>
          <cell r="R146">
            <v>933</v>
          </cell>
          <cell r="S146">
            <v>933</v>
          </cell>
          <cell r="T146">
            <v>924</v>
          </cell>
          <cell r="U146">
            <v>924</v>
          </cell>
          <cell r="V146">
            <v>924</v>
          </cell>
          <cell r="W146">
            <v>924</v>
          </cell>
        </row>
        <row r="147">
          <cell r="I147" t="str">
            <v>ALI_12_SEG_13_PROV_2087</v>
          </cell>
          <cell r="J147">
            <v>13</v>
          </cell>
          <cell r="K147" t="str">
            <v>BEBIDAS LÁCTEAS</v>
          </cell>
          <cell r="L147">
            <v>12</v>
          </cell>
          <cell r="M147" t="str">
            <v>12 : Bebida láctea fermentada pasteurizada sabores a maracuyá, mango, mora, melocotón, fresa y/o sorbete con sabores a maracuyá, mango, melocotón, fresa y mora. Adicionada con Hierro aminoquelado</v>
          </cell>
          <cell r="N147">
            <v>2087</v>
          </cell>
          <cell r="O147" t="str">
            <v>AAA Alimentando A Bogotá 2020 UT</v>
          </cell>
          <cell r="P147">
            <v>924</v>
          </cell>
          <cell r="Q147">
            <v>924</v>
          </cell>
          <cell r="R147">
            <v>924</v>
          </cell>
          <cell r="S147">
            <v>924</v>
          </cell>
          <cell r="T147">
            <v>924</v>
          </cell>
          <cell r="U147">
            <v>924</v>
          </cell>
          <cell r="V147">
            <v>924</v>
          </cell>
          <cell r="W147">
            <v>924</v>
          </cell>
        </row>
        <row r="148">
          <cell r="I148" t="str">
            <v>ALI_12_SEG_14_PROV_2032</v>
          </cell>
          <cell r="J148">
            <v>14</v>
          </cell>
          <cell r="K148" t="str">
            <v>BEBIDAS LÁCTEAS</v>
          </cell>
          <cell r="L148">
            <v>12</v>
          </cell>
          <cell r="M148" t="str">
            <v>12 : Bebida láctea fermentada pasteurizada sabores a maracuyá, mango, mora, melocotón, fresa y/o sorbete con sabores a maracuyá, mango, melocotón, fresa y mora. Adicionada con Hierro aminoquelado</v>
          </cell>
          <cell r="N148">
            <v>2032</v>
          </cell>
          <cell r="O148" t="str">
            <v>Proalimentos Liber S.A.S. En reorganización</v>
          </cell>
          <cell r="P148">
            <v>930</v>
          </cell>
          <cell r="Q148">
            <v>930</v>
          </cell>
          <cell r="R148">
            <v>930</v>
          </cell>
          <cell r="S148">
            <v>930</v>
          </cell>
          <cell r="T148">
            <v>924</v>
          </cell>
          <cell r="U148">
            <v>924</v>
          </cell>
          <cell r="V148">
            <v>924</v>
          </cell>
          <cell r="W148">
            <v>924</v>
          </cell>
        </row>
        <row r="149">
          <cell r="I149" t="str">
            <v>ALI_12_SEG_14_PROV_2038</v>
          </cell>
          <cell r="J149">
            <v>14</v>
          </cell>
          <cell r="K149" t="str">
            <v>BEBIDAS LÁCTEAS</v>
          </cell>
          <cell r="L149">
            <v>12</v>
          </cell>
          <cell r="M149" t="str">
            <v>12 : Bebida láctea fermentada pasteurizada sabores a maracuyá, mango, mora, melocotón, fresa y/o sorbete con sabores a maracuyá, mango, melocotón, fresa y mora. Adicionada con Hierro aminoquelado</v>
          </cell>
          <cell r="N149">
            <v>2038</v>
          </cell>
          <cell r="O149" t="str">
            <v>Alimentos Pippo S.A.S</v>
          </cell>
          <cell r="P149">
            <v>933</v>
          </cell>
          <cell r="Q149">
            <v>933</v>
          </cell>
          <cell r="R149">
            <v>933</v>
          </cell>
          <cell r="S149">
            <v>933</v>
          </cell>
          <cell r="T149">
            <v>924</v>
          </cell>
          <cell r="U149">
            <v>924</v>
          </cell>
          <cell r="V149">
            <v>924</v>
          </cell>
          <cell r="W149">
            <v>924</v>
          </cell>
        </row>
        <row r="150">
          <cell r="I150" t="str">
            <v>ALI_12_SEG_14_PROV_2087</v>
          </cell>
          <cell r="J150">
            <v>14</v>
          </cell>
          <cell r="K150" t="str">
            <v>BEBIDAS LÁCTEAS</v>
          </cell>
          <cell r="L150">
            <v>12</v>
          </cell>
          <cell r="M150" t="str">
            <v>12 : Bebida láctea fermentada pasteurizada sabores a maracuyá, mango, mora, melocotón, fresa y/o sorbete con sabores a maracuyá, mango, melocotón, fresa y mora. Adicionada con Hierro aminoquelado</v>
          </cell>
          <cell r="N150">
            <v>2087</v>
          </cell>
          <cell r="O150" t="str">
            <v>AAA Alimentando A Bogotá 2020 UT</v>
          </cell>
          <cell r="P150">
            <v>924</v>
          </cell>
          <cell r="Q150">
            <v>924</v>
          </cell>
          <cell r="R150">
            <v>924</v>
          </cell>
          <cell r="S150">
            <v>924</v>
          </cell>
          <cell r="T150">
            <v>924</v>
          </cell>
          <cell r="U150">
            <v>924</v>
          </cell>
          <cell r="V150">
            <v>924</v>
          </cell>
          <cell r="W150">
            <v>924</v>
          </cell>
        </row>
        <row r="151">
          <cell r="I151" t="str">
            <v>ALI_12_SEG_15_PROV_2032</v>
          </cell>
          <cell r="J151">
            <v>15</v>
          </cell>
          <cell r="K151" t="str">
            <v>BEBIDAS LÁCTEAS</v>
          </cell>
          <cell r="L151">
            <v>12</v>
          </cell>
          <cell r="M151" t="str">
            <v>12 : Bebida láctea fermentada pasteurizada sabores a maracuyá, mango, mora, melocotón, fresa y/o sorbete con sabores a maracuyá, mango, melocotón, fresa y mora. Adicionada con Hierro aminoquelado</v>
          </cell>
          <cell r="N151">
            <v>2032</v>
          </cell>
          <cell r="O151" t="str">
            <v>Proalimentos Liber S.A.S. En reorganización</v>
          </cell>
          <cell r="P151">
            <v>930</v>
          </cell>
          <cell r="Q151">
            <v>930</v>
          </cell>
          <cell r="R151">
            <v>930</v>
          </cell>
          <cell r="S151">
            <v>930</v>
          </cell>
          <cell r="T151">
            <v>924</v>
          </cell>
          <cell r="U151">
            <v>924</v>
          </cell>
          <cell r="V151">
            <v>924</v>
          </cell>
          <cell r="W151">
            <v>924</v>
          </cell>
        </row>
        <row r="152">
          <cell r="I152" t="str">
            <v>ALI_12_SEG_15_PROV_2038</v>
          </cell>
          <cell r="J152">
            <v>15</v>
          </cell>
          <cell r="K152" t="str">
            <v>BEBIDAS LÁCTEAS</v>
          </cell>
          <cell r="L152">
            <v>12</v>
          </cell>
          <cell r="M152" t="str">
            <v>12 : Bebida láctea fermentada pasteurizada sabores a maracuyá, mango, mora, melocotón, fresa y/o sorbete con sabores a maracuyá, mango, melocotón, fresa y mora. Adicionada con Hierro aminoquelado</v>
          </cell>
          <cell r="N152">
            <v>2038</v>
          </cell>
          <cell r="O152" t="str">
            <v>Alimentos Pippo S.A.S</v>
          </cell>
          <cell r="P152">
            <v>933</v>
          </cell>
          <cell r="Q152">
            <v>933</v>
          </cell>
          <cell r="R152">
            <v>933</v>
          </cell>
          <cell r="S152">
            <v>933</v>
          </cell>
          <cell r="T152">
            <v>924</v>
          </cell>
          <cell r="U152">
            <v>924</v>
          </cell>
          <cell r="V152">
            <v>924</v>
          </cell>
          <cell r="W152">
            <v>924</v>
          </cell>
        </row>
        <row r="153">
          <cell r="I153" t="str">
            <v>ALI_12_SEG_15_PROV_2087</v>
          </cell>
          <cell r="J153">
            <v>15</v>
          </cell>
          <cell r="K153" t="str">
            <v>BEBIDAS LÁCTEAS</v>
          </cell>
          <cell r="L153">
            <v>12</v>
          </cell>
          <cell r="M153" t="str">
            <v>12 : Bebida láctea fermentada pasteurizada sabores a maracuyá, mango, mora, melocotón, fresa y/o sorbete con sabores a maracuyá, mango, melocotón, fresa y mora. Adicionada con Hierro aminoquelado</v>
          </cell>
          <cell r="N153">
            <v>2087</v>
          </cell>
          <cell r="O153" t="str">
            <v>AAA Alimentando A Bogotá 2020 UT</v>
          </cell>
          <cell r="P153">
            <v>924</v>
          </cell>
          <cell r="Q153">
            <v>924</v>
          </cell>
          <cell r="R153">
            <v>924</v>
          </cell>
          <cell r="S153">
            <v>924</v>
          </cell>
          <cell r="T153">
            <v>924</v>
          </cell>
          <cell r="U153">
            <v>924</v>
          </cell>
          <cell r="V153">
            <v>924</v>
          </cell>
          <cell r="W153">
            <v>924</v>
          </cell>
        </row>
        <row r="154">
          <cell r="I154" t="str">
            <v>ALI_39_SEG_1_PROV_2038</v>
          </cell>
          <cell r="J154">
            <v>1</v>
          </cell>
          <cell r="K154" t="str">
            <v>BEBIDAS LÁCTEAS</v>
          </cell>
          <cell r="L154">
            <v>39</v>
          </cell>
          <cell r="M154" t="str">
            <v>39 : Leche Entera de vaca ultra alta temperatura UAT (UHT).</v>
          </cell>
          <cell r="N154">
            <v>2038</v>
          </cell>
          <cell r="O154" t="str">
            <v>Alimentos Pippo S.A.S</v>
          </cell>
          <cell r="P154">
            <v>780</v>
          </cell>
          <cell r="Q154">
            <v>780</v>
          </cell>
          <cell r="R154">
            <v>780</v>
          </cell>
          <cell r="S154">
            <v>780</v>
          </cell>
          <cell r="T154">
            <v>772</v>
          </cell>
          <cell r="U154">
            <v>772</v>
          </cell>
          <cell r="V154">
            <v>772</v>
          </cell>
          <cell r="W154">
            <v>772</v>
          </cell>
        </row>
        <row r="155">
          <cell r="I155" t="str">
            <v>ALI_39_SEG_1_PROV_2043</v>
          </cell>
          <cell r="J155">
            <v>1</v>
          </cell>
          <cell r="K155" t="str">
            <v>BEBIDAS LÁCTEAS</v>
          </cell>
          <cell r="L155">
            <v>39</v>
          </cell>
          <cell r="M155" t="str">
            <v>39 : Leche Entera de vaca ultra alta temperatura UAT (UHT).</v>
          </cell>
          <cell r="N155">
            <v>2043</v>
          </cell>
          <cell r="O155" t="str">
            <v>Cooperativa Colanta</v>
          </cell>
          <cell r="P155">
            <v>792</v>
          </cell>
          <cell r="Q155">
            <v>792</v>
          </cell>
          <cell r="R155">
            <v>792</v>
          </cell>
          <cell r="S155">
            <v>792</v>
          </cell>
          <cell r="T155">
            <v>772</v>
          </cell>
          <cell r="U155">
            <v>772</v>
          </cell>
          <cell r="V155">
            <v>772</v>
          </cell>
          <cell r="W155">
            <v>772</v>
          </cell>
        </row>
        <row r="156">
          <cell r="I156" t="str">
            <v>ALI_39_SEG_1_PROV_2087</v>
          </cell>
          <cell r="J156">
            <v>1</v>
          </cell>
          <cell r="K156" t="str">
            <v>BEBIDAS LÁCTEAS</v>
          </cell>
          <cell r="L156">
            <v>39</v>
          </cell>
          <cell r="M156" t="str">
            <v>39 : Leche Entera de vaca ultra alta temperatura UAT (UHT).</v>
          </cell>
          <cell r="N156">
            <v>2087</v>
          </cell>
          <cell r="O156" t="str">
            <v>AAA Alimentando A Bogotá 2020 UT</v>
          </cell>
          <cell r="P156">
            <v>772</v>
          </cell>
          <cell r="Q156">
            <v>772</v>
          </cell>
          <cell r="R156">
            <v>772</v>
          </cell>
          <cell r="S156">
            <v>772</v>
          </cell>
          <cell r="T156">
            <v>772</v>
          </cell>
          <cell r="U156">
            <v>772</v>
          </cell>
          <cell r="V156">
            <v>772</v>
          </cell>
          <cell r="W156">
            <v>772</v>
          </cell>
        </row>
        <row r="157">
          <cell r="I157" t="str">
            <v>ALI_39_SEG_2_PROV_2038</v>
          </cell>
          <cell r="J157">
            <v>2</v>
          </cell>
          <cell r="K157" t="str">
            <v>BEBIDAS LÁCTEAS</v>
          </cell>
          <cell r="L157">
            <v>39</v>
          </cell>
          <cell r="M157" t="str">
            <v>39 : Leche Entera de vaca ultra alta temperatura UAT (UHT).</v>
          </cell>
          <cell r="N157">
            <v>2038</v>
          </cell>
          <cell r="O157" t="str">
            <v>Alimentos Pippo S.A.S</v>
          </cell>
          <cell r="P157">
            <v>780</v>
          </cell>
          <cell r="Q157">
            <v>780</v>
          </cell>
          <cell r="R157">
            <v>780</v>
          </cell>
          <cell r="S157">
            <v>780</v>
          </cell>
          <cell r="T157">
            <v>772</v>
          </cell>
          <cell r="U157">
            <v>772</v>
          </cell>
          <cell r="V157">
            <v>772</v>
          </cell>
          <cell r="W157">
            <v>772</v>
          </cell>
        </row>
        <row r="158">
          <cell r="I158" t="str">
            <v>ALI_39_SEG_2_PROV_2043</v>
          </cell>
          <cell r="J158">
            <v>2</v>
          </cell>
          <cell r="K158" t="str">
            <v>BEBIDAS LÁCTEAS</v>
          </cell>
          <cell r="L158">
            <v>39</v>
          </cell>
          <cell r="M158" t="str">
            <v>39 : Leche Entera de vaca ultra alta temperatura UAT (UHT).</v>
          </cell>
          <cell r="N158">
            <v>2043</v>
          </cell>
          <cell r="O158" t="str">
            <v>Cooperativa Colanta</v>
          </cell>
          <cell r="P158">
            <v>792</v>
          </cell>
          <cell r="Q158">
            <v>792</v>
          </cell>
          <cell r="R158">
            <v>792</v>
          </cell>
          <cell r="S158">
            <v>792</v>
          </cell>
          <cell r="T158">
            <v>772</v>
          </cell>
          <cell r="U158">
            <v>772</v>
          </cell>
          <cell r="V158">
            <v>772</v>
          </cell>
          <cell r="W158">
            <v>772</v>
          </cell>
        </row>
        <row r="159">
          <cell r="I159" t="str">
            <v>ALI_39_SEG_2_PROV_2087</v>
          </cell>
          <cell r="J159">
            <v>2</v>
          </cell>
          <cell r="K159" t="str">
            <v>BEBIDAS LÁCTEAS</v>
          </cell>
          <cell r="L159">
            <v>39</v>
          </cell>
          <cell r="M159" t="str">
            <v>39 : Leche Entera de vaca ultra alta temperatura UAT (UHT).</v>
          </cell>
          <cell r="N159">
            <v>2087</v>
          </cell>
          <cell r="O159" t="str">
            <v>AAA Alimentando A Bogotá 2020 UT</v>
          </cell>
          <cell r="P159">
            <v>772</v>
          </cell>
          <cell r="Q159">
            <v>772</v>
          </cell>
          <cell r="R159">
            <v>772</v>
          </cell>
          <cell r="S159">
            <v>772</v>
          </cell>
          <cell r="T159">
            <v>772</v>
          </cell>
          <cell r="U159">
            <v>772</v>
          </cell>
          <cell r="V159">
            <v>772</v>
          </cell>
          <cell r="W159">
            <v>772</v>
          </cell>
        </row>
        <row r="160">
          <cell r="I160" t="str">
            <v>ALI_39_SEG_3_PROV_2038</v>
          </cell>
          <cell r="J160">
            <v>3</v>
          </cell>
          <cell r="K160" t="str">
            <v>BEBIDAS LÁCTEAS</v>
          </cell>
          <cell r="L160">
            <v>39</v>
          </cell>
          <cell r="M160" t="str">
            <v>39 : Leche Entera de vaca ultra alta temperatura UAT (UHT).</v>
          </cell>
          <cell r="N160">
            <v>2038</v>
          </cell>
          <cell r="O160" t="str">
            <v>Alimentos Pippo S.A.S</v>
          </cell>
          <cell r="P160">
            <v>780</v>
          </cell>
          <cell r="Q160">
            <v>780</v>
          </cell>
          <cell r="R160">
            <v>780</v>
          </cell>
          <cell r="S160">
            <v>780</v>
          </cell>
          <cell r="T160">
            <v>772</v>
          </cell>
          <cell r="U160">
            <v>772</v>
          </cell>
          <cell r="V160">
            <v>772</v>
          </cell>
          <cell r="W160">
            <v>772</v>
          </cell>
        </row>
        <row r="161">
          <cell r="I161" t="str">
            <v>ALI_39_SEG_3_PROV_2043</v>
          </cell>
          <cell r="J161">
            <v>3</v>
          </cell>
          <cell r="K161" t="str">
            <v>BEBIDAS LÁCTEAS</v>
          </cell>
          <cell r="L161">
            <v>39</v>
          </cell>
          <cell r="M161" t="str">
            <v>39 : Leche Entera de vaca ultra alta temperatura UAT (UHT).</v>
          </cell>
          <cell r="N161">
            <v>2043</v>
          </cell>
          <cell r="O161" t="str">
            <v>Cooperativa Colanta</v>
          </cell>
          <cell r="P161">
            <v>792</v>
          </cell>
          <cell r="Q161">
            <v>792</v>
          </cell>
          <cell r="R161">
            <v>792</v>
          </cell>
          <cell r="S161">
            <v>792</v>
          </cell>
          <cell r="T161">
            <v>772</v>
          </cell>
          <cell r="U161">
            <v>772</v>
          </cell>
          <cell r="V161">
            <v>772</v>
          </cell>
          <cell r="W161">
            <v>772</v>
          </cell>
        </row>
        <row r="162">
          <cell r="I162" t="str">
            <v>ALI_39_SEG_3_PROV_2087</v>
          </cell>
          <cell r="J162">
            <v>3</v>
          </cell>
          <cell r="K162" t="str">
            <v>BEBIDAS LÁCTEAS</v>
          </cell>
          <cell r="L162">
            <v>39</v>
          </cell>
          <cell r="M162" t="str">
            <v>39 : Leche Entera de vaca ultra alta temperatura UAT (UHT).</v>
          </cell>
          <cell r="N162">
            <v>2087</v>
          </cell>
          <cell r="O162" t="str">
            <v>AAA Alimentando A Bogotá 2020 UT</v>
          </cell>
          <cell r="P162">
            <v>772</v>
          </cell>
          <cell r="Q162">
            <v>772</v>
          </cell>
          <cell r="R162">
            <v>772</v>
          </cell>
          <cell r="S162">
            <v>772</v>
          </cell>
          <cell r="T162">
            <v>772</v>
          </cell>
          <cell r="U162">
            <v>772</v>
          </cell>
          <cell r="V162">
            <v>772</v>
          </cell>
          <cell r="W162">
            <v>772</v>
          </cell>
        </row>
        <row r="163">
          <cell r="I163" t="str">
            <v>ALI_39_SEG_4_PROV_2043</v>
          </cell>
          <cell r="J163">
            <v>4</v>
          </cell>
          <cell r="K163" t="str">
            <v>BEBIDAS LÁCTEAS</v>
          </cell>
          <cell r="L163">
            <v>39</v>
          </cell>
          <cell r="M163" t="str">
            <v>39 : Leche Entera de vaca ultra alta temperatura UAT (UHT).</v>
          </cell>
          <cell r="N163">
            <v>2043</v>
          </cell>
          <cell r="O163" t="str">
            <v>Cooperativa Colanta</v>
          </cell>
          <cell r="P163">
            <v>792</v>
          </cell>
          <cell r="Q163">
            <v>792</v>
          </cell>
          <cell r="R163">
            <v>792</v>
          </cell>
          <cell r="S163">
            <v>792</v>
          </cell>
          <cell r="T163">
            <v>772</v>
          </cell>
          <cell r="U163">
            <v>772</v>
          </cell>
          <cell r="V163">
            <v>772</v>
          </cell>
          <cell r="W163">
            <v>772</v>
          </cell>
        </row>
        <row r="164">
          <cell r="I164" t="str">
            <v>ALI_39_SEG_4_PROV_2087</v>
          </cell>
          <cell r="J164">
            <v>4</v>
          </cell>
          <cell r="K164" t="str">
            <v>BEBIDAS LÁCTEAS</v>
          </cell>
          <cell r="L164">
            <v>39</v>
          </cell>
          <cell r="M164" t="str">
            <v>39 : Leche Entera de vaca ultra alta temperatura UAT (UHT).</v>
          </cell>
          <cell r="N164">
            <v>2087</v>
          </cell>
          <cell r="O164" t="str">
            <v>AAA Alimentando A Bogotá 2020 UT</v>
          </cell>
          <cell r="P164">
            <v>772</v>
          </cell>
          <cell r="Q164">
            <v>772</v>
          </cell>
          <cell r="R164">
            <v>772</v>
          </cell>
          <cell r="S164">
            <v>772</v>
          </cell>
          <cell r="T164">
            <v>772</v>
          </cell>
          <cell r="U164">
            <v>772</v>
          </cell>
          <cell r="V164">
            <v>772</v>
          </cell>
          <cell r="W164">
            <v>772</v>
          </cell>
        </row>
        <row r="165">
          <cell r="I165" t="str">
            <v>ALI_39_SEG_5_PROV_2038</v>
          </cell>
          <cell r="J165">
            <v>5</v>
          </cell>
          <cell r="K165" t="str">
            <v>BEBIDAS LÁCTEAS</v>
          </cell>
          <cell r="L165">
            <v>39</v>
          </cell>
          <cell r="M165" t="str">
            <v>39 : Leche Entera de vaca ultra alta temperatura UAT (UHT).</v>
          </cell>
          <cell r="N165">
            <v>2038</v>
          </cell>
          <cell r="O165" t="str">
            <v>Alimentos Pippo S.A.S</v>
          </cell>
          <cell r="P165">
            <v>780</v>
          </cell>
          <cell r="Q165">
            <v>780</v>
          </cell>
          <cell r="R165">
            <v>780</v>
          </cell>
          <cell r="S165">
            <v>780</v>
          </cell>
          <cell r="T165">
            <v>772</v>
          </cell>
          <cell r="U165">
            <v>772</v>
          </cell>
          <cell r="V165">
            <v>772</v>
          </cell>
          <cell r="W165">
            <v>772</v>
          </cell>
        </row>
        <row r="166">
          <cell r="I166" t="str">
            <v>ALI_39_SEG_5_PROV_2043</v>
          </cell>
          <cell r="J166">
            <v>5</v>
          </cell>
          <cell r="K166" t="str">
            <v>BEBIDAS LÁCTEAS</v>
          </cell>
          <cell r="L166">
            <v>39</v>
          </cell>
          <cell r="M166" t="str">
            <v>39 : Leche Entera de vaca ultra alta temperatura UAT (UHT).</v>
          </cell>
          <cell r="N166">
            <v>2043</v>
          </cell>
          <cell r="O166" t="str">
            <v>Cooperativa Colanta</v>
          </cell>
          <cell r="P166">
            <v>792</v>
          </cell>
          <cell r="Q166">
            <v>792</v>
          </cell>
          <cell r="R166">
            <v>792</v>
          </cell>
          <cell r="S166">
            <v>792</v>
          </cell>
          <cell r="T166">
            <v>772</v>
          </cell>
          <cell r="U166">
            <v>772</v>
          </cell>
          <cell r="V166">
            <v>772</v>
          </cell>
          <cell r="W166">
            <v>772</v>
          </cell>
        </row>
        <row r="167">
          <cell r="I167" t="str">
            <v>ALI_39_SEG_5_PROV_2087</v>
          </cell>
          <cell r="J167">
            <v>5</v>
          </cell>
          <cell r="K167" t="str">
            <v>BEBIDAS LÁCTEAS</v>
          </cell>
          <cell r="L167">
            <v>39</v>
          </cell>
          <cell r="M167" t="str">
            <v>39 : Leche Entera de vaca ultra alta temperatura UAT (UHT).</v>
          </cell>
          <cell r="N167">
            <v>2087</v>
          </cell>
          <cell r="O167" t="str">
            <v>AAA Alimentando A Bogotá 2020 UT</v>
          </cell>
          <cell r="P167">
            <v>772</v>
          </cell>
          <cell r="Q167">
            <v>772</v>
          </cell>
          <cell r="R167">
            <v>772</v>
          </cell>
          <cell r="S167">
            <v>772</v>
          </cell>
          <cell r="T167">
            <v>772</v>
          </cell>
          <cell r="U167">
            <v>772</v>
          </cell>
          <cell r="V167">
            <v>772</v>
          </cell>
          <cell r="W167">
            <v>772</v>
          </cell>
        </row>
        <row r="168">
          <cell r="I168" t="str">
            <v>ALI_39_SEG_6_PROV_2043</v>
          </cell>
          <cell r="J168">
            <v>6</v>
          </cell>
          <cell r="K168" t="str">
            <v>BEBIDAS LÁCTEAS</v>
          </cell>
          <cell r="L168">
            <v>39</v>
          </cell>
          <cell r="M168" t="str">
            <v>39 : Leche Entera de vaca ultra alta temperatura UAT (UHT).</v>
          </cell>
          <cell r="N168">
            <v>2043</v>
          </cell>
          <cell r="O168" t="str">
            <v>Cooperativa Colanta</v>
          </cell>
          <cell r="P168">
            <v>792</v>
          </cell>
          <cell r="Q168">
            <v>792</v>
          </cell>
          <cell r="R168">
            <v>792</v>
          </cell>
          <cell r="S168">
            <v>792</v>
          </cell>
          <cell r="T168">
            <v>772</v>
          </cell>
          <cell r="U168">
            <v>772</v>
          </cell>
          <cell r="V168">
            <v>772</v>
          </cell>
          <cell r="W168">
            <v>772</v>
          </cell>
        </row>
        <row r="169">
          <cell r="I169" t="str">
            <v>ALI_39_SEG_6_PROV_2087</v>
          </cell>
          <cell r="J169">
            <v>6</v>
          </cell>
          <cell r="K169" t="str">
            <v>BEBIDAS LÁCTEAS</v>
          </cell>
          <cell r="L169">
            <v>39</v>
          </cell>
          <cell r="M169" t="str">
            <v>39 : Leche Entera de vaca ultra alta temperatura UAT (UHT).</v>
          </cell>
          <cell r="N169">
            <v>2087</v>
          </cell>
          <cell r="O169" t="str">
            <v>AAA Alimentando A Bogotá 2020 UT</v>
          </cell>
          <cell r="P169">
            <v>772</v>
          </cell>
          <cell r="Q169">
            <v>772</v>
          </cell>
          <cell r="R169">
            <v>772</v>
          </cell>
          <cell r="S169">
            <v>772</v>
          </cell>
          <cell r="T169">
            <v>772</v>
          </cell>
          <cell r="U169">
            <v>772</v>
          </cell>
          <cell r="V169">
            <v>772</v>
          </cell>
          <cell r="W169">
            <v>772</v>
          </cell>
        </row>
        <row r="170">
          <cell r="I170" t="str">
            <v>ALI_39_SEG_7_PROV_2043</v>
          </cell>
          <cell r="J170">
            <v>7</v>
          </cell>
          <cell r="K170" t="str">
            <v>BEBIDAS LÁCTEAS</v>
          </cell>
          <cell r="L170">
            <v>39</v>
          </cell>
          <cell r="M170" t="str">
            <v>39 : Leche Entera de vaca ultra alta temperatura UAT (UHT).</v>
          </cell>
          <cell r="N170">
            <v>2043</v>
          </cell>
          <cell r="O170" t="str">
            <v>Cooperativa Colanta</v>
          </cell>
          <cell r="P170">
            <v>792</v>
          </cell>
          <cell r="Q170">
            <v>792</v>
          </cell>
          <cell r="R170">
            <v>792</v>
          </cell>
          <cell r="S170">
            <v>792</v>
          </cell>
          <cell r="T170">
            <v>772</v>
          </cell>
          <cell r="U170">
            <v>772</v>
          </cell>
          <cell r="V170">
            <v>772</v>
          </cell>
          <cell r="W170">
            <v>772</v>
          </cell>
        </row>
        <row r="171">
          <cell r="I171" t="str">
            <v>ALI_39_SEG_7_PROV_2087</v>
          </cell>
          <cell r="J171">
            <v>7</v>
          </cell>
          <cell r="K171" t="str">
            <v>BEBIDAS LÁCTEAS</v>
          </cell>
          <cell r="L171">
            <v>39</v>
          </cell>
          <cell r="M171" t="str">
            <v>39 : Leche Entera de vaca ultra alta temperatura UAT (UHT).</v>
          </cell>
          <cell r="N171">
            <v>2087</v>
          </cell>
          <cell r="O171" t="str">
            <v>AAA Alimentando A Bogotá 2020 UT</v>
          </cell>
          <cell r="P171">
            <v>772</v>
          </cell>
          <cell r="Q171">
            <v>772</v>
          </cell>
          <cell r="R171">
            <v>772</v>
          </cell>
          <cell r="S171">
            <v>772</v>
          </cell>
          <cell r="T171">
            <v>772</v>
          </cell>
          <cell r="U171">
            <v>772</v>
          </cell>
          <cell r="V171">
            <v>772</v>
          </cell>
          <cell r="W171">
            <v>772</v>
          </cell>
        </row>
        <row r="172">
          <cell r="I172" t="str">
            <v>ALI_39_SEG_8_PROV_2038</v>
          </cell>
          <cell r="J172">
            <v>8</v>
          </cell>
          <cell r="K172" t="str">
            <v>BEBIDAS LÁCTEAS</v>
          </cell>
          <cell r="L172">
            <v>39</v>
          </cell>
          <cell r="M172" t="str">
            <v>39 : Leche Entera de vaca ultra alta temperatura UAT (UHT).</v>
          </cell>
          <cell r="N172">
            <v>2038</v>
          </cell>
          <cell r="O172" t="str">
            <v>Alimentos Pippo S.A.S</v>
          </cell>
          <cell r="P172">
            <v>780</v>
          </cell>
          <cell r="Q172">
            <v>780</v>
          </cell>
          <cell r="R172">
            <v>780</v>
          </cell>
          <cell r="S172">
            <v>780</v>
          </cell>
          <cell r="T172">
            <v>772</v>
          </cell>
          <cell r="U172">
            <v>772</v>
          </cell>
          <cell r="V172">
            <v>772</v>
          </cell>
          <cell r="W172">
            <v>772</v>
          </cell>
        </row>
        <row r="173">
          <cell r="I173" t="str">
            <v>ALI_39_SEG_8_PROV_2043</v>
          </cell>
          <cell r="J173">
            <v>8</v>
          </cell>
          <cell r="K173" t="str">
            <v>BEBIDAS LÁCTEAS</v>
          </cell>
          <cell r="L173">
            <v>39</v>
          </cell>
          <cell r="M173" t="str">
            <v>39 : Leche Entera de vaca ultra alta temperatura UAT (UHT).</v>
          </cell>
          <cell r="N173">
            <v>2043</v>
          </cell>
          <cell r="O173" t="str">
            <v>Cooperativa Colanta</v>
          </cell>
          <cell r="P173">
            <v>792</v>
          </cell>
          <cell r="Q173">
            <v>792</v>
          </cell>
          <cell r="R173">
            <v>792</v>
          </cell>
          <cell r="S173">
            <v>792</v>
          </cell>
          <cell r="T173">
            <v>772</v>
          </cell>
          <cell r="U173">
            <v>772</v>
          </cell>
          <cell r="V173">
            <v>772</v>
          </cell>
          <cell r="W173">
            <v>772</v>
          </cell>
        </row>
        <row r="174">
          <cell r="I174" t="str">
            <v>ALI_39_SEG_8_PROV_2087</v>
          </cell>
          <cell r="J174">
            <v>8</v>
          </cell>
          <cell r="K174" t="str">
            <v>BEBIDAS LÁCTEAS</v>
          </cell>
          <cell r="L174">
            <v>39</v>
          </cell>
          <cell r="M174" t="str">
            <v>39 : Leche Entera de vaca ultra alta temperatura UAT (UHT).</v>
          </cell>
          <cell r="N174">
            <v>2087</v>
          </cell>
          <cell r="O174" t="str">
            <v>AAA Alimentando A Bogotá 2020 UT</v>
          </cell>
          <cell r="P174">
            <v>772</v>
          </cell>
          <cell r="Q174">
            <v>772</v>
          </cell>
          <cell r="R174">
            <v>772</v>
          </cell>
          <cell r="S174">
            <v>772</v>
          </cell>
          <cell r="T174">
            <v>772</v>
          </cell>
          <cell r="U174">
            <v>772</v>
          </cell>
          <cell r="V174">
            <v>772</v>
          </cell>
          <cell r="W174">
            <v>772</v>
          </cell>
        </row>
        <row r="175">
          <cell r="I175" t="str">
            <v>ALI_39_SEG_9_PROV_2043</v>
          </cell>
          <cell r="J175">
            <v>9</v>
          </cell>
          <cell r="K175" t="str">
            <v>BEBIDAS LÁCTEAS</v>
          </cell>
          <cell r="L175">
            <v>39</v>
          </cell>
          <cell r="M175" t="str">
            <v>39 : Leche Entera de vaca ultra alta temperatura UAT (UHT).</v>
          </cell>
          <cell r="N175">
            <v>2043</v>
          </cell>
          <cell r="O175" t="str">
            <v>Cooperativa Colanta</v>
          </cell>
          <cell r="P175">
            <v>792</v>
          </cell>
          <cell r="Q175">
            <v>792</v>
          </cell>
          <cell r="R175">
            <v>792</v>
          </cell>
          <cell r="S175">
            <v>792</v>
          </cell>
          <cell r="T175">
            <v>772</v>
          </cell>
          <cell r="U175">
            <v>772</v>
          </cell>
          <cell r="V175">
            <v>772</v>
          </cell>
          <cell r="W175">
            <v>772</v>
          </cell>
        </row>
        <row r="176">
          <cell r="I176" t="str">
            <v>ALI_39_SEG_9_PROV_2087</v>
          </cell>
          <cell r="J176">
            <v>9</v>
          </cell>
          <cell r="K176" t="str">
            <v>BEBIDAS LÁCTEAS</v>
          </cell>
          <cell r="L176">
            <v>39</v>
          </cell>
          <cell r="M176" t="str">
            <v>39 : Leche Entera de vaca ultra alta temperatura UAT (UHT).</v>
          </cell>
          <cell r="N176">
            <v>2087</v>
          </cell>
          <cell r="O176" t="str">
            <v>AAA Alimentando A Bogotá 2020 UT</v>
          </cell>
          <cell r="P176">
            <v>772</v>
          </cell>
          <cell r="Q176">
            <v>772</v>
          </cell>
          <cell r="R176">
            <v>772</v>
          </cell>
          <cell r="S176">
            <v>772</v>
          </cell>
          <cell r="T176">
            <v>772</v>
          </cell>
          <cell r="U176">
            <v>772</v>
          </cell>
          <cell r="V176">
            <v>772</v>
          </cell>
          <cell r="W176">
            <v>772</v>
          </cell>
        </row>
        <row r="177">
          <cell r="I177" t="str">
            <v>ALI_39_SEG_10_PROV_2043</v>
          </cell>
          <cell r="J177">
            <v>10</v>
          </cell>
          <cell r="K177" t="str">
            <v>BEBIDAS LÁCTEAS</v>
          </cell>
          <cell r="L177">
            <v>39</v>
          </cell>
          <cell r="M177" t="str">
            <v>39 : Leche Entera de vaca ultra alta temperatura UAT (UHT).</v>
          </cell>
          <cell r="N177">
            <v>2043</v>
          </cell>
          <cell r="O177" t="str">
            <v>Cooperativa Colanta</v>
          </cell>
          <cell r="P177">
            <v>792</v>
          </cell>
          <cell r="Q177">
            <v>792</v>
          </cell>
          <cell r="R177">
            <v>792</v>
          </cell>
          <cell r="S177">
            <v>792</v>
          </cell>
          <cell r="T177">
            <v>772</v>
          </cell>
          <cell r="U177">
            <v>772</v>
          </cell>
          <cell r="V177">
            <v>772</v>
          </cell>
          <cell r="W177">
            <v>772</v>
          </cell>
        </row>
        <row r="178">
          <cell r="I178" t="str">
            <v>ALI_39_SEG_10_PROV_2087</v>
          </cell>
          <cell r="J178">
            <v>10</v>
          </cell>
          <cell r="K178" t="str">
            <v>BEBIDAS LÁCTEAS</v>
          </cell>
          <cell r="L178">
            <v>39</v>
          </cell>
          <cell r="M178" t="str">
            <v>39 : Leche Entera de vaca ultra alta temperatura UAT (UHT).</v>
          </cell>
          <cell r="N178">
            <v>2087</v>
          </cell>
          <cell r="O178" t="str">
            <v>AAA Alimentando A Bogotá 2020 UT</v>
          </cell>
          <cell r="P178">
            <v>772</v>
          </cell>
          <cell r="Q178">
            <v>772</v>
          </cell>
          <cell r="R178">
            <v>772</v>
          </cell>
          <cell r="S178">
            <v>772</v>
          </cell>
          <cell r="T178">
            <v>772</v>
          </cell>
          <cell r="U178">
            <v>772</v>
          </cell>
          <cell r="V178">
            <v>772</v>
          </cell>
          <cell r="W178">
            <v>772</v>
          </cell>
        </row>
        <row r="179">
          <cell r="I179" t="str">
            <v>ALI_39_SEG_11_PROV_2038</v>
          </cell>
          <cell r="J179">
            <v>11</v>
          </cell>
          <cell r="K179" t="str">
            <v>BEBIDAS LÁCTEAS</v>
          </cell>
          <cell r="L179">
            <v>39</v>
          </cell>
          <cell r="M179" t="str">
            <v>39 : Leche Entera de vaca ultra alta temperatura UAT (UHT).</v>
          </cell>
          <cell r="N179">
            <v>2038</v>
          </cell>
          <cell r="O179" t="str">
            <v>Alimentos Pippo S.A.S</v>
          </cell>
          <cell r="P179">
            <v>780</v>
          </cell>
          <cell r="Q179">
            <v>780</v>
          </cell>
          <cell r="R179">
            <v>780</v>
          </cell>
          <cell r="S179">
            <v>780</v>
          </cell>
          <cell r="T179">
            <v>772</v>
          </cell>
          <cell r="U179">
            <v>772</v>
          </cell>
          <cell r="V179">
            <v>772</v>
          </cell>
          <cell r="W179">
            <v>772</v>
          </cell>
        </row>
        <row r="180">
          <cell r="I180" t="str">
            <v>ALI_39_SEG_11_PROV_2043</v>
          </cell>
          <cell r="J180">
            <v>11</v>
          </cell>
          <cell r="K180" t="str">
            <v>BEBIDAS LÁCTEAS</v>
          </cell>
          <cell r="L180">
            <v>39</v>
          </cell>
          <cell r="M180" t="str">
            <v>39 : Leche Entera de vaca ultra alta temperatura UAT (UHT).</v>
          </cell>
          <cell r="N180">
            <v>2043</v>
          </cell>
          <cell r="O180" t="str">
            <v>Cooperativa Colanta</v>
          </cell>
          <cell r="P180">
            <v>792</v>
          </cell>
          <cell r="Q180">
            <v>792</v>
          </cell>
          <cell r="R180">
            <v>792</v>
          </cell>
          <cell r="S180">
            <v>792</v>
          </cell>
          <cell r="T180">
            <v>772</v>
          </cell>
          <cell r="U180">
            <v>772</v>
          </cell>
          <cell r="V180">
            <v>772</v>
          </cell>
          <cell r="W180">
            <v>772</v>
          </cell>
        </row>
        <row r="181">
          <cell r="I181" t="str">
            <v>ALI_39_SEG_11_PROV_2087</v>
          </cell>
          <cell r="J181">
            <v>11</v>
          </cell>
          <cell r="K181" t="str">
            <v>BEBIDAS LÁCTEAS</v>
          </cell>
          <cell r="L181">
            <v>39</v>
          </cell>
          <cell r="M181" t="str">
            <v>39 : Leche Entera de vaca ultra alta temperatura UAT (UHT).</v>
          </cell>
          <cell r="N181">
            <v>2087</v>
          </cell>
          <cell r="O181" t="str">
            <v>AAA Alimentando A Bogotá 2020 UT</v>
          </cell>
          <cell r="P181">
            <v>772</v>
          </cell>
          <cell r="Q181">
            <v>772</v>
          </cell>
          <cell r="R181">
            <v>772</v>
          </cell>
          <cell r="S181">
            <v>772</v>
          </cell>
          <cell r="T181">
            <v>772</v>
          </cell>
          <cell r="U181">
            <v>772</v>
          </cell>
          <cell r="V181">
            <v>772</v>
          </cell>
          <cell r="W181">
            <v>772</v>
          </cell>
        </row>
        <row r="182">
          <cell r="I182" t="str">
            <v>ALI_39_SEG_12_PROV_2038</v>
          </cell>
          <cell r="J182">
            <v>12</v>
          </cell>
          <cell r="K182" t="str">
            <v>BEBIDAS LÁCTEAS</v>
          </cell>
          <cell r="L182">
            <v>39</v>
          </cell>
          <cell r="M182" t="str">
            <v>39 : Leche Entera de vaca ultra alta temperatura UAT (UHT).</v>
          </cell>
          <cell r="N182">
            <v>2038</v>
          </cell>
          <cell r="O182" t="str">
            <v>Alimentos Pippo S.A.S</v>
          </cell>
          <cell r="P182">
            <v>780</v>
          </cell>
          <cell r="Q182">
            <v>780</v>
          </cell>
          <cell r="R182">
            <v>780</v>
          </cell>
          <cell r="S182">
            <v>780</v>
          </cell>
          <cell r="T182">
            <v>772</v>
          </cell>
          <cell r="U182">
            <v>772</v>
          </cell>
          <cell r="V182">
            <v>772</v>
          </cell>
          <cell r="W182">
            <v>772</v>
          </cell>
        </row>
        <row r="183">
          <cell r="I183" t="str">
            <v>ALI_39_SEG_12_PROV_2043</v>
          </cell>
          <cell r="J183">
            <v>12</v>
          </cell>
          <cell r="K183" t="str">
            <v>BEBIDAS LÁCTEAS</v>
          </cell>
          <cell r="L183">
            <v>39</v>
          </cell>
          <cell r="M183" t="str">
            <v>39 : Leche Entera de vaca ultra alta temperatura UAT (UHT).</v>
          </cell>
          <cell r="N183">
            <v>2043</v>
          </cell>
          <cell r="O183" t="str">
            <v>Cooperativa Colanta</v>
          </cell>
          <cell r="P183">
            <v>792</v>
          </cell>
          <cell r="Q183">
            <v>792</v>
          </cell>
          <cell r="R183">
            <v>792</v>
          </cell>
          <cell r="S183">
            <v>792</v>
          </cell>
          <cell r="T183">
            <v>772</v>
          </cell>
          <cell r="U183">
            <v>772</v>
          </cell>
          <cell r="V183">
            <v>772</v>
          </cell>
          <cell r="W183">
            <v>772</v>
          </cell>
        </row>
        <row r="184">
          <cell r="I184" t="str">
            <v>ALI_39_SEG_12_PROV_2087</v>
          </cell>
          <cell r="J184">
            <v>12</v>
          </cell>
          <cell r="K184" t="str">
            <v>BEBIDAS LÁCTEAS</v>
          </cell>
          <cell r="L184">
            <v>39</v>
          </cell>
          <cell r="M184" t="str">
            <v>39 : Leche Entera de vaca ultra alta temperatura UAT (UHT).</v>
          </cell>
          <cell r="N184">
            <v>2087</v>
          </cell>
          <cell r="O184" t="str">
            <v>AAA Alimentando A Bogotá 2020 UT</v>
          </cell>
          <cell r="P184">
            <v>772</v>
          </cell>
          <cell r="Q184">
            <v>772</v>
          </cell>
          <cell r="R184">
            <v>772</v>
          </cell>
          <cell r="S184">
            <v>772</v>
          </cell>
          <cell r="T184">
            <v>772</v>
          </cell>
          <cell r="U184">
            <v>772</v>
          </cell>
          <cell r="V184">
            <v>772</v>
          </cell>
          <cell r="W184">
            <v>772</v>
          </cell>
        </row>
        <row r="185">
          <cell r="I185" t="str">
            <v>ALI_39_SEG_13_PROV_2038</v>
          </cell>
          <cell r="J185">
            <v>13</v>
          </cell>
          <cell r="K185" t="str">
            <v>BEBIDAS LÁCTEAS</v>
          </cell>
          <cell r="L185">
            <v>39</v>
          </cell>
          <cell r="M185" t="str">
            <v>39 : Leche Entera de vaca ultra alta temperatura UAT (UHT).</v>
          </cell>
          <cell r="N185">
            <v>2038</v>
          </cell>
          <cell r="O185" t="str">
            <v>Alimentos Pippo S.A.S</v>
          </cell>
          <cell r="P185">
            <v>780</v>
          </cell>
          <cell r="Q185">
            <v>780</v>
          </cell>
          <cell r="R185">
            <v>780</v>
          </cell>
          <cell r="S185">
            <v>780</v>
          </cell>
          <cell r="T185">
            <v>772</v>
          </cell>
          <cell r="U185">
            <v>772</v>
          </cell>
          <cell r="V185">
            <v>772</v>
          </cell>
          <cell r="W185">
            <v>772</v>
          </cell>
        </row>
        <row r="186">
          <cell r="I186" t="str">
            <v>ALI_39_SEG_13_PROV_2043</v>
          </cell>
          <cell r="J186">
            <v>13</v>
          </cell>
          <cell r="K186" t="str">
            <v>BEBIDAS LÁCTEAS</v>
          </cell>
          <cell r="L186">
            <v>39</v>
          </cell>
          <cell r="M186" t="str">
            <v>39 : Leche Entera de vaca ultra alta temperatura UAT (UHT).</v>
          </cell>
          <cell r="N186">
            <v>2043</v>
          </cell>
          <cell r="O186" t="str">
            <v>Cooperativa Colanta</v>
          </cell>
          <cell r="P186">
            <v>792</v>
          </cell>
          <cell r="Q186">
            <v>792</v>
          </cell>
          <cell r="R186">
            <v>792</v>
          </cell>
          <cell r="S186">
            <v>792</v>
          </cell>
          <cell r="T186">
            <v>772</v>
          </cell>
          <cell r="U186">
            <v>772</v>
          </cell>
          <cell r="V186">
            <v>772</v>
          </cell>
          <cell r="W186">
            <v>772</v>
          </cell>
        </row>
        <row r="187">
          <cell r="I187" t="str">
            <v>ALI_39_SEG_13_PROV_2087</v>
          </cell>
          <cell r="J187">
            <v>13</v>
          </cell>
          <cell r="K187" t="str">
            <v>BEBIDAS LÁCTEAS</v>
          </cell>
          <cell r="L187">
            <v>39</v>
          </cell>
          <cell r="M187" t="str">
            <v>39 : Leche Entera de vaca ultra alta temperatura UAT (UHT).</v>
          </cell>
          <cell r="N187">
            <v>2087</v>
          </cell>
          <cell r="O187" t="str">
            <v>AAA Alimentando A Bogotá 2020 UT</v>
          </cell>
          <cell r="P187">
            <v>772</v>
          </cell>
          <cell r="Q187">
            <v>772</v>
          </cell>
          <cell r="R187">
            <v>772</v>
          </cell>
          <cell r="S187">
            <v>772</v>
          </cell>
          <cell r="T187">
            <v>772</v>
          </cell>
          <cell r="U187">
            <v>772</v>
          </cell>
          <cell r="V187">
            <v>772</v>
          </cell>
          <cell r="W187">
            <v>772</v>
          </cell>
        </row>
        <row r="188">
          <cell r="I188" t="str">
            <v>ALI_39_SEG_14_PROV_2038</v>
          </cell>
          <cell r="J188">
            <v>14</v>
          </cell>
          <cell r="K188" t="str">
            <v>BEBIDAS LÁCTEAS</v>
          </cell>
          <cell r="L188">
            <v>39</v>
          </cell>
          <cell r="M188" t="str">
            <v>39 : Leche Entera de vaca ultra alta temperatura UAT (UHT).</v>
          </cell>
          <cell r="N188">
            <v>2038</v>
          </cell>
          <cell r="O188" t="str">
            <v>Alimentos Pippo S.A.S</v>
          </cell>
          <cell r="P188">
            <v>780</v>
          </cell>
          <cell r="Q188">
            <v>780</v>
          </cell>
          <cell r="R188">
            <v>780</v>
          </cell>
          <cell r="S188">
            <v>780</v>
          </cell>
          <cell r="T188">
            <v>772</v>
          </cell>
          <cell r="U188">
            <v>772</v>
          </cell>
          <cell r="V188">
            <v>772</v>
          </cell>
          <cell r="W188">
            <v>772</v>
          </cell>
        </row>
        <row r="189">
          <cell r="I189" t="str">
            <v>ALI_39_SEG_14_PROV_2043</v>
          </cell>
          <cell r="J189">
            <v>14</v>
          </cell>
          <cell r="K189" t="str">
            <v>BEBIDAS LÁCTEAS</v>
          </cell>
          <cell r="L189">
            <v>39</v>
          </cell>
          <cell r="M189" t="str">
            <v>39 : Leche Entera de vaca ultra alta temperatura UAT (UHT).</v>
          </cell>
          <cell r="N189">
            <v>2043</v>
          </cell>
          <cell r="O189" t="str">
            <v>Cooperativa Colanta</v>
          </cell>
          <cell r="P189">
            <v>792</v>
          </cell>
          <cell r="Q189">
            <v>792</v>
          </cell>
          <cell r="R189">
            <v>792</v>
          </cell>
          <cell r="S189">
            <v>792</v>
          </cell>
          <cell r="T189">
            <v>772</v>
          </cell>
          <cell r="U189">
            <v>772</v>
          </cell>
          <cell r="V189">
            <v>772</v>
          </cell>
          <cell r="W189">
            <v>772</v>
          </cell>
        </row>
        <row r="190">
          <cell r="I190" t="str">
            <v>ALI_39_SEG_14_PROV_2087</v>
          </cell>
          <cell r="J190">
            <v>14</v>
          </cell>
          <cell r="K190" t="str">
            <v>BEBIDAS LÁCTEAS</v>
          </cell>
          <cell r="L190">
            <v>39</v>
          </cell>
          <cell r="M190" t="str">
            <v>39 : Leche Entera de vaca ultra alta temperatura UAT (UHT).</v>
          </cell>
          <cell r="N190">
            <v>2087</v>
          </cell>
          <cell r="O190" t="str">
            <v>AAA Alimentando A Bogotá 2020 UT</v>
          </cell>
          <cell r="P190">
            <v>772</v>
          </cell>
          <cell r="Q190">
            <v>772</v>
          </cell>
          <cell r="R190">
            <v>772</v>
          </cell>
          <cell r="S190">
            <v>772</v>
          </cell>
          <cell r="T190">
            <v>772</v>
          </cell>
          <cell r="U190">
            <v>772</v>
          </cell>
          <cell r="V190">
            <v>772</v>
          </cell>
          <cell r="W190">
            <v>772</v>
          </cell>
        </row>
        <row r="191">
          <cell r="I191" t="str">
            <v>ALI_39_SEG_15_PROV_2038</v>
          </cell>
          <cell r="J191">
            <v>15</v>
          </cell>
          <cell r="K191" t="str">
            <v>BEBIDAS LÁCTEAS</v>
          </cell>
          <cell r="L191">
            <v>39</v>
          </cell>
          <cell r="M191" t="str">
            <v>39 : Leche Entera de vaca ultra alta temperatura UAT (UHT).</v>
          </cell>
          <cell r="N191">
            <v>2038</v>
          </cell>
          <cell r="O191" t="str">
            <v>Alimentos Pippo S.A.S</v>
          </cell>
          <cell r="P191">
            <v>780</v>
          </cell>
          <cell r="Q191">
            <v>780</v>
          </cell>
          <cell r="R191">
            <v>780</v>
          </cell>
          <cell r="S191">
            <v>780</v>
          </cell>
          <cell r="T191">
            <v>772</v>
          </cell>
          <cell r="U191">
            <v>772</v>
          </cell>
          <cell r="V191">
            <v>772</v>
          </cell>
          <cell r="W191">
            <v>772</v>
          </cell>
        </row>
        <row r="192">
          <cell r="I192" t="str">
            <v>ALI_39_SEG_15_PROV_2043</v>
          </cell>
          <cell r="J192">
            <v>15</v>
          </cell>
          <cell r="K192" t="str">
            <v>BEBIDAS LÁCTEAS</v>
          </cell>
          <cell r="L192">
            <v>39</v>
          </cell>
          <cell r="M192" t="str">
            <v>39 : Leche Entera de vaca ultra alta temperatura UAT (UHT).</v>
          </cell>
          <cell r="N192">
            <v>2043</v>
          </cell>
          <cell r="O192" t="str">
            <v>Cooperativa Colanta</v>
          </cell>
          <cell r="P192">
            <v>792</v>
          </cell>
          <cell r="Q192">
            <v>792</v>
          </cell>
          <cell r="R192">
            <v>792</v>
          </cell>
          <cell r="S192">
            <v>792</v>
          </cell>
          <cell r="T192">
            <v>772</v>
          </cell>
          <cell r="U192">
            <v>772</v>
          </cell>
          <cell r="V192">
            <v>772</v>
          </cell>
          <cell r="W192">
            <v>772</v>
          </cell>
        </row>
        <row r="193">
          <cell r="I193" t="str">
            <v>ALI_39_SEG_15_PROV_2087</v>
          </cell>
          <cell r="J193">
            <v>15</v>
          </cell>
          <cell r="K193" t="str">
            <v>BEBIDAS LÁCTEAS</v>
          </cell>
          <cell r="L193">
            <v>39</v>
          </cell>
          <cell r="M193" t="str">
            <v>39 : Leche Entera de vaca ultra alta temperatura UAT (UHT).</v>
          </cell>
          <cell r="N193">
            <v>2087</v>
          </cell>
          <cell r="O193" t="str">
            <v>AAA Alimentando A Bogotá 2020 UT</v>
          </cell>
          <cell r="P193">
            <v>772</v>
          </cell>
          <cell r="Q193">
            <v>772</v>
          </cell>
          <cell r="R193">
            <v>772</v>
          </cell>
          <cell r="S193">
            <v>772</v>
          </cell>
          <cell r="T193">
            <v>772</v>
          </cell>
          <cell r="U193">
            <v>772</v>
          </cell>
          <cell r="V193">
            <v>772</v>
          </cell>
          <cell r="W193">
            <v>772</v>
          </cell>
        </row>
        <row r="194">
          <cell r="I194" t="str">
            <v>ALI_40_SEG_1_PROV_2014</v>
          </cell>
          <cell r="J194">
            <v>1</v>
          </cell>
          <cell r="K194" t="str">
            <v>BEBIDAS LÁCTEAS</v>
          </cell>
          <cell r="L194">
            <v>40</v>
          </cell>
          <cell r="M194" t="str">
            <v>40 : Leche Entera Saborizada (Chocolate, fresa y vainilla), ultra alta temperatura UAT (UHT). Adicionada con Hierro aminoquelado.</v>
          </cell>
          <cell r="N194">
            <v>2014</v>
          </cell>
          <cell r="O194" t="str">
            <v>PulpaFruit S.A.S.</v>
          </cell>
          <cell r="P194">
            <v>878</v>
          </cell>
          <cell r="Q194">
            <v>878</v>
          </cell>
          <cell r="R194">
            <v>878</v>
          </cell>
          <cell r="S194">
            <v>878</v>
          </cell>
          <cell r="T194">
            <v>867</v>
          </cell>
          <cell r="U194">
            <v>867</v>
          </cell>
          <cell r="V194">
            <v>867</v>
          </cell>
          <cell r="W194">
            <v>867</v>
          </cell>
        </row>
        <row r="195">
          <cell r="I195" t="str">
            <v>ALI_40_SEG_1_PROV_2032</v>
          </cell>
          <cell r="J195">
            <v>1</v>
          </cell>
          <cell r="K195" t="str">
            <v>BEBIDAS LÁCTEAS</v>
          </cell>
          <cell r="L195">
            <v>40</v>
          </cell>
          <cell r="M195" t="str">
            <v>40 : Leche Entera Saborizada (Chocolate, fresa y vainilla), ultra alta temperatura UAT (UHT). Adicionada con Hierro aminoquelado.</v>
          </cell>
          <cell r="N195">
            <v>2032</v>
          </cell>
          <cell r="O195" t="str">
            <v>Proalimentos Liber S.A.S. En reorganización</v>
          </cell>
          <cell r="P195">
            <v>889</v>
          </cell>
          <cell r="Q195">
            <v>889</v>
          </cell>
          <cell r="R195">
            <v>889</v>
          </cell>
          <cell r="S195">
            <v>889</v>
          </cell>
          <cell r="T195">
            <v>867</v>
          </cell>
          <cell r="U195">
            <v>867</v>
          </cell>
          <cell r="V195">
            <v>867</v>
          </cell>
          <cell r="W195">
            <v>867</v>
          </cell>
        </row>
        <row r="196">
          <cell r="I196" t="str">
            <v>ALI_40_SEG_1_PROV_2038</v>
          </cell>
          <cell r="J196">
            <v>1</v>
          </cell>
          <cell r="K196" t="str">
            <v>BEBIDAS LÁCTEAS</v>
          </cell>
          <cell r="L196">
            <v>40</v>
          </cell>
          <cell r="M196" t="str">
            <v>40 : Leche Entera Saborizada (Chocolate, fresa y vainilla), ultra alta temperatura UAT (UHT). Adicionada con Hierro aminoquelado.</v>
          </cell>
          <cell r="N196">
            <v>2038</v>
          </cell>
          <cell r="O196" t="str">
            <v>Alimentos Pippo S.A.S</v>
          </cell>
          <cell r="P196">
            <v>876</v>
          </cell>
          <cell r="Q196">
            <v>876</v>
          </cell>
          <cell r="R196">
            <v>876</v>
          </cell>
          <cell r="S196">
            <v>876</v>
          </cell>
          <cell r="T196">
            <v>867</v>
          </cell>
          <cell r="U196">
            <v>867</v>
          </cell>
          <cell r="V196">
            <v>867</v>
          </cell>
          <cell r="W196">
            <v>867</v>
          </cell>
        </row>
        <row r="197">
          <cell r="I197" t="str">
            <v>ALI_40_SEG_2_PROV_2014</v>
          </cell>
          <cell r="J197">
            <v>2</v>
          </cell>
          <cell r="K197" t="str">
            <v>BEBIDAS LÁCTEAS</v>
          </cell>
          <cell r="L197">
            <v>40</v>
          </cell>
          <cell r="M197" t="str">
            <v>40 : Leche Entera Saborizada (Chocolate, fresa y vainilla), ultra alta temperatura UAT (UHT). Adicionada con Hierro aminoquelado.</v>
          </cell>
          <cell r="N197">
            <v>2014</v>
          </cell>
          <cell r="O197" t="str">
            <v>PulpaFruit S.A.S.</v>
          </cell>
          <cell r="P197">
            <v>878</v>
          </cell>
          <cell r="Q197">
            <v>878</v>
          </cell>
          <cell r="R197">
            <v>878</v>
          </cell>
          <cell r="S197">
            <v>878</v>
          </cell>
          <cell r="T197">
            <v>867</v>
          </cell>
          <cell r="U197">
            <v>867</v>
          </cell>
          <cell r="V197">
            <v>867</v>
          </cell>
          <cell r="W197">
            <v>867</v>
          </cell>
        </row>
        <row r="198">
          <cell r="I198" t="str">
            <v>ALI_40_SEG_2_PROV_2032</v>
          </cell>
          <cell r="J198">
            <v>2</v>
          </cell>
          <cell r="K198" t="str">
            <v>BEBIDAS LÁCTEAS</v>
          </cell>
          <cell r="L198">
            <v>40</v>
          </cell>
          <cell r="M198" t="str">
            <v>40 : Leche Entera Saborizada (Chocolate, fresa y vainilla), ultra alta temperatura UAT (UHT). Adicionada con Hierro aminoquelado.</v>
          </cell>
          <cell r="N198">
            <v>2032</v>
          </cell>
          <cell r="O198" t="str">
            <v>Proalimentos Liber S.A.S. En reorganización</v>
          </cell>
          <cell r="P198">
            <v>889</v>
          </cell>
          <cell r="Q198">
            <v>889</v>
          </cell>
          <cell r="R198">
            <v>889</v>
          </cell>
          <cell r="S198">
            <v>889</v>
          </cell>
          <cell r="T198">
            <v>867</v>
          </cell>
          <cell r="U198">
            <v>867</v>
          </cell>
          <cell r="V198">
            <v>867</v>
          </cell>
          <cell r="W198">
            <v>867</v>
          </cell>
        </row>
        <row r="199">
          <cell r="I199" t="str">
            <v>ALI_40_SEG_2_PROV_2038</v>
          </cell>
          <cell r="J199">
            <v>2</v>
          </cell>
          <cell r="K199" t="str">
            <v>BEBIDAS LÁCTEAS</v>
          </cell>
          <cell r="L199">
            <v>40</v>
          </cell>
          <cell r="M199" t="str">
            <v>40 : Leche Entera Saborizada (Chocolate, fresa y vainilla), ultra alta temperatura UAT (UHT). Adicionada con Hierro aminoquelado.</v>
          </cell>
          <cell r="N199">
            <v>2038</v>
          </cell>
          <cell r="O199" t="str">
            <v>Alimentos Pippo S.A.S</v>
          </cell>
          <cell r="P199">
            <v>876</v>
          </cell>
          <cell r="Q199">
            <v>876</v>
          </cell>
          <cell r="R199">
            <v>876</v>
          </cell>
          <cell r="S199">
            <v>876</v>
          </cell>
          <cell r="T199">
            <v>867</v>
          </cell>
          <cell r="U199">
            <v>867</v>
          </cell>
          <cell r="V199">
            <v>867</v>
          </cell>
          <cell r="W199">
            <v>867</v>
          </cell>
        </row>
        <row r="200">
          <cell r="I200" t="str">
            <v>ALI_40_SEG_3_PROV_2014</v>
          </cell>
          <cell r="J200">
            <v>3</v>
          </cell>
          <cell r="K200" t="str">
            <v>BEBIDAS LÁCTEAS</v>
          </cell>
          <cell r="L200">
            <v>40</v>
          </cell>
          <cell r="M200" t="str">
            <v>40 : Leche Entera Saborizada (Chocolate, fresa y vainilla), ultra alta temperatura UAT (UHT). Adicionada con Hierro aminoquelado.</v>
          </cell>
          <cell r="N200">
            <v>2014</v>
          </cell>
          <cell r="O200" t="str">
            <v>PulpaFruit S.A.S.</v>
          </cell>
          <cell r="P200">
            <v>878</v>
          </cell>
          <cell r="Q200">
            <v>878</v>
          </cell>
          <cell r="R200">
            <v>878</v>
          </cell>
          <cell r="S200">
            <v>878</v>
          </cell>
          <cell r="T200">
            <v>867</v>
          </cell>
          <cell r="U200">
            <v>867</v>
          </cell>
          <cell r="V200">
            <v>867</v>
          </cell>
          <cell r="W200">
            <v>867</v>
          </cell>
        </row>
        <row r="201">
          <cell r="I201" t="str">
            <v>ALI_40_SEG_3_PROV_2032</v>
          </cell>
          <cell r="J201">
            <v>3</v>
          </cell>
          <cell r="K201" t="str">
            <v>BEBIDAS LÁCTEAS</v>
          </cell>
          <cell r="L201">
            <v>40</v>
          </cell>
          <cell r="M201" t="str">
            <v>40 : Leche Entera Saborizada (Chocolate, fresa y vainilla), ultra alta temperatura UAT (UHT). Adicionada con Hierro aminoquelado.</v>
          </cell>
          <cell r="N201">
            <v>2032</v>
          </cell>
          <cell r="O201" t="str">
            <v>Proalimentos Liber S.A.S. En reorganización</v>
          </cell>
          <cell r="P201">
            <v>889</v>
          </cell>
          <cell r="Q201">
            <v>889</v>
          </cell>
          <cell r="R201">
            <v>889</v>
          </cell>
          <cell r="S201">
            <v>889</v>
          </cell>
          <cell r="T201">
            <v>867</v>
          </cell>
          <cell r="U201">
            <v>867</v>
          </cell>
          <cell r="V201">
            <v>867</v>
          </cell>
          <cell r="W201">
            <v>867</v>
          </cell>
        </row>
        <row r="202">
          <cell r="I202" t="str">
            <v>ALI_40_SEG_3_PROV_2038</v>
          </cell>
          <cell r="J202">
            <v>3</v>
          </cell>
          <cell r="K202" t="str">
            <v>BEBIDAS LÁCTEAS</v>
          </cell>
          <cell r="L202">
            <v>40</v>
          </cell>
          <cell r="M202" t="str">
            <v>40 : Leche Entera Saborizada (Chocolate, fresa y vainilla), ultra alta temperatura UAT (UHT). Adicionada con Hierro aminoquelado.</v>
          </cell>
          <cell r="N202">
            <v>2038</v>
          </cell>
          <cell r="O202" t="str">
            <v>Alimentos Pippo S.A.S</v>
          </cell>
          <cell r="P202">
            <v>876</v>
          </cell>
          <cell r="Q202">
            <v>876</v>
          </cell>
          <cell r="R202">
            <v>876</v>
          </cell>
          <cell r="S202">
            <v>876</v>
          </cell>
          <cell r="T202">
            <v>867</v>
          </cell>
          <cell r="U202">
            <v>867</v>
          </cell>
          <cell r="V202">
            <v>867</v>
          </cell>
          <cell r="W202">
            <v>867</v>
          </cell>
        </row>
        <row r="203">
          <cell r="I203" t="str">
            <v>ALI_40_SEG_4_PROV_2014</v>
          </cell>
          <cell r="J203">
            <v>4</v>
          </cell>
          <cell r="K203" t="str">
            <v>BEBIDAS LÁCTEAS</v>
          </cell>
          <cell r="L203">
            <v>40</v>
          </cell>
          <cell r="M203" t="str">
            <v>40 : Leche Entera Saborizada (Chocolate, fresa y vainilla), ultra alta temperatura UAT (UHT). Adicionada con Hierro aminoquelado.</v>
          </cell>
          <cell r="N203">
            <v>2014</v>
          </cell>
          <cell r="O203" t="str">
            <v>PulpaFruit S.A.S.</v>
          </cell>
          <cell r="P203">
            <v>878</v>
          </cell>
          <cell r="Q203">
            <v>878</v>
          </cell>
          <cell r="R203">
            <v>878</v>
          </cell>
          <cell r="S203">
            <v>878</v>
          </cell>
          <cell r="T203">
            <v>867</v>
          </cell>
          <cell r="U203">
            <v>867</v>
          </cell>
          <cell r="V203">
            <v>867</v>
          </cell>
          <cell r="W203">
            <v>867</v>
          </cell>
        </row>
        <row r="204">
          <cell r="I204" t="str">
            <v>ALI_40_SEG_4_PROV_2032</v>
          </cell>
          <cell r="J204">
            <v>4</v>
          </cell>
          <cell r="K204" t="str">
            <v>BEBIDAS LÁCTEAS</v>
          </cell>
          <cell r="L204">
            <v>40</v>
          </cell>
          <cell r="M204" t="str">
            <v>40 : Leche Entera Saborizada (Chocolate, fresa y vainilla), ultra alta temperatura UAT (UHT). Adicionada con Hierro aminoquelado.</v>
          </cell>
          <cell r="N204">
            <v>2032</v>
          </cell>
          <cell r="O204" t="str">
            <v>Proalimentos Liber S.A.S. En reorganización</v>
          </cell>
          <cell r="P204">
            <v>889</v>
          </cell>
          <cell r="Q204">
            <v>889</v>
          </cell>
          <cell r="R204">
            <v>889</v>
          </cell>
          <cell r="S204">
            <v>889</v>
          </cell>
          <cell r="T204">
            <v>867</v>
          </cell>
          <cell r="U204">
            <v>867</v>
          </cell>
          <cell r="V204">
            <v>867</v>
          </cell>
          <cell r="W204">
            <v>867</v>
          </cell>
        </row>
        <row r="205">
          <cell r="I205" t="str">
            <v>ALI_40_SEG_4_PROV_2038</v>
          </cell>
          <cell r="J205">
            <v>4</v>
          </cell>
          <cell r="K205" t="str">
            <v>BEBIDAS LÁCTEAS</v>
          </cell>
          <cell r="L205">
            <v>40</v>
          </cell>
          <cell r="M205" t="str">
            <v>40 : Leche Entera Saborizada (Chocolate, fresa y vainilla), ultra alta temperatura UAT (UHT). Adicionada con Hierro aminoquelado.</v>
          </cell>
          <cell r="N205">
            <v>2038</v>
          </cell>
          <cell r="O205" t="str">
            <v>Alimentos Pippo S.A.S</v>
          </cell>
          <cell r="P205">
            <v>876</v>
          </cell>
          <cell r="Q205">
            <v>876</v>
          </cell>
          <cell r="R205">
            <v>876</v>
          </cell>
          <cell r="S205">
            <v>876</v>
          </cell>
          <cell r="T205">
            <v>867</v>
          </cell>
          <cell r="U205">
            <v>867</v>
          </cell>
          <cell r="V205">
            <v>867</v>
          </cell>
          <cell r="W205">
            <v>867</v>
          </cell>
        </row>
        <row r="206">
          <cell r="I206" t="str">
            <v>ALI_40_SEG_5_PROV_2014</v>
          </cell>
          <cell r="J206">
            <v>5</v>
          </cell>
          <cell r="K206" t="str">
            <v>BEBIDAS LÁCTEAS</v>
          </cell>
          <cell r="L206">
            <v>40</v>
          </cell>
          <cell r="M206" t="str">
            <v>40 : Leche Entera Saborizada (Chocolate, fresa y vainilla), ultra alta temperatura UAT (UHT). Adicionada con Hierro aminoquelado.</v>
          </cell>
          <cell r="N206">
            <v>2014</v>
          </cell>
          <cell r="O206" t="str">
            <v>PulpaFruit S.A.S.</v>
          </cell>
          <cell r="P206">
            <v>878</v>
          </cell>
          <cell r="Q206">
            <v>878</v>
          </cell>
          <cell r="R206">
            <v>878</v>
          </cell>
          <cell r="S206">
            <v>878</v>
          </cell>
          <cell r="T206">
            <v>867</v>
          </cell>
          <cell r="U206">
            <v>867</v>
          </cell>
          <cell r="V206">
            <v>867</v>
          </cell>
          <cell r="W206">
            <v>867</v>
          </cell>
        </row>
        <row r="207">
          <cell r="I207" t="str">
            <v>ALI_40_SEG_5_PROV_2032</v>
          </cell>
          <cell r="J207">
            <v>5</v>
          </cell>
          <cell r="K207" t="str">
            <v>BEBIDAS LÁCTEAS</v>
          </cell>
          <cell r="L207">
            <v>40</v>
          </cell>
          <cell r="M207" t="str">
            <v>40 : Leche Entera Saborizada (Chocolate, fresa y vainilla), ultra alta temperatura UAT (UHT). Adicionada con Hierro aminoquelado.</v>
          </cell>
          <cell r="N207">
            <v>2032</v>
          </cell>
          <cell r="O207" t="str">
            <v>Proalimentos Liber S.A.S. En reorganización</v>
          </cell>
          <cell r="P207">
            <v>889</v>
          </cell>
          <cell r="Q207">
            <v>889</v>
          </cell>
          <cell r="R207">
            <v>889</v>
          </cell>
          <cell r="S207">
            <v>889</v>
          </cell>
          <cell r="T207">
            <v>867</v>
          </cell>
          <cell r="U207">
            <v>867</v>
          </cell>
          <cell r="V207">
            <v>867</v>
          </cell>
          <cell r="W207">
            <v>867</v>
          </cell>
        </row>
        <row r="208">
          <cell r="I208" t="str">
            <v>ALI_40_SEG_5_PROV_2038</v>
          </cell>
          <cell r="J208">
            <v>5</v>
          </cell>
          <cell r="K208" t="str">
            <v>BEBIDAS LÁCTEAS</v>
          </cell>
          <cell r="L208">
            <v>40</v>
          </cell>
          <cell r="M208" t="str">
            <v>40 : Leche Entera Saborizada (Chocolate, fresa y vainilla), ultra alta temperatura UAT (UHT). Adicionada con Hierro aminoquelado.</v>
          </cell>
          <cell r="N208">
            <v>2038</v>
          </cell>
          <cell r="O208" t="str">
            <v>Alimentos Pippo S.A.S</v>
          </cell>
          <cell r="P208">
            <v>876</v>
          </cell>
          <cell r="Q208">
            <v>876</v>
          </cell>
          <cell r="R208">
            <v>876</v>
          </cell>
          <cell r="S208">
            <v>876</v>
          </cell>
          <cell r="T208">
            <v>867</v>
          </cell>
          <cell r="U208">
            <v>867</v>
          </cell>
          <cell r="V208">
            <v>867</v>
          </cell>
          <cell r="W208">
            <v>867</v>
          </cell>
        </row>
        <row r="209">
          <cell r="I209" t="str">
            <v>ALI_40_SEG_6_PROV_2014</v>
          </cell>
          <cell r="J209">
            <v>6</v>
          </cell>
          <cell r="K209" t="str">
            <v>BEBIDAS LÁCTEAS</v>
          </cell>
          <cell r="L209">
            <v>40</v>
          </cell>
          <cell r="M209" t="str">
            <v>40 : Leche Entera Saborizada (Chocolate, fresa y vainilla), ultra alta temperatura UAT (UHT). Adicionada con Hierro aminoquelado.</v>
          </cell>
          <cell r="N209">
            <v>2014</v>
          </cell>
          <cell r="O209" t="str">
            <v>PulpaFruit S.A.S.</v>
          </cell>
          <cell r="P209">
            <v>878</v>
          </cell>
          <cell r="Q209">
            <v>878</v>
          </cell>
          <cell r="R209">
            <v>878</v>
          </cell>
          <cell r="S209">
            <v>878</v>
          </cell>
          <cell r="T209">
            <v>867</v>
          </cell>
          <cell r="U209">
            <v>867</v>
          </cell>
          <cell r="V209">
            <v>867</v>
          </cell>
          <cell r="W209">
            <v>867</v>
          </cell>
        </row>
        <row r="210">
          <cell r="I210" t="str">
            <v>ALI_40_SEG_6_PROV_2032</v>
          </cell>
          <cell r="J210">
            <v>6</v>
          </cell>
          <cell r="K210" t="str">
            <v>BEBIDAS LÁCTEAS</v>
          </cell>
          <cell r="L210">
            <v>40</v>
          </cell>
          <cell r="M210" t="str">
            <v>40 : Leche Entera Saborizada (Chocolate, fresa y vainilla), ultra alta temperatura UAT (UHT). Adicionada con Hierro aminoquelado.</v>
          </cell>
          <cell r="N210">
            <v>2032</v>
          </cell>
          <cell r="O210" t="str">
            <v>Proalimentos Liber S.A.S. En reorganización</v>
          </cell>
          <cell r="P210">
            <v>889</v>
          </cell>
          <cell r="Q210">
            <v>889</v>
          </cell>
          <cell r="R210">
            <v>889</v>
          </cell>
          <cell r="S210">
            <v>889</v>
          </cell>
          <cell r="T210">
            <v>867</v>
          </cell>
          <cell r="U210">
            <v>867</v>
          </cell>
          <cell r="V210">
            <v>867</v>
          </cell>
          <cell r="W210">
            <v>867</v>
          </cell>
        </row>
        <row r="211">
          <cell r="I211" t="str">
            <v>ALI_40_SEG_6_PROV_2038</v>
          </cell>
          <cell r="J211">
            <v>6</v>
          </cell>
          <cell r="K211" t="str">
            <v>BEBIDAS LÁCTEAS</v>
          </cell>
          <cell r="L211">
            <v>40</v>
          </cell>
          <cell r="M211" t="str">
            <v>40 : Leche Entera Saborizada (Chocolate, fresa y vainilla), ultra alta temperatura UAT (UHT). Adicionada con Hierro aminoquelado.</v>
          </cell>
          <cell r="N211">
            <v>2038</v>
          </cell>
          <cell r="O211" t="str">
            <v>Alimentos Pippo S.A.S</v>
          </cell>
          <cell r="P211">
            <v>876</v>
          </cell>
          <cell r="Q211">
            <v>876</v>
          </cell>
          <cell r="R211">
            <v>876</v>
          </cell>
          <cell r="S211">
            <v>876</v>
          </cell>
          <cell r="T211">
            <v>867</v>
          </cell>
          <cell r="U211">
            <v>867</v>
          </cell>
          <cell r="V211">
            <v>867</v>
          </cell>
          <cell r="W211">
            <v>867</v>
          </cell>
        </row>
        <row r="212">
          <cell r="I212" t="str">
            <v>ALI_40_SEG_7_PROV_2014</v>
          </cell>
          <cell r="J212">
            <v>7</v>
          </cell>
          <cell r="K212" t="str">
            <v>BEBIDAS LÁCTEAS</v>
          </cell>
          <cell r="L212">
            <v>40</v>
          </cell>
          <cell r="M212" t="str">
            <v>40 : Leche Entera Saborizada (Chocolate, fresa y vainilla), ultra alta temperatura UAT (UHT). Adicionada con Hierro aminoquelado.</v>
          </cell>
          <cell r="N212">
            <v>2014</v>
          </cell>
          <cell r="O212" t="str">
            <v>PulpaFruit S.A.S.</v>
          </cell>
          <cell r="P212">
            <v>878</v>
          </cell>
          <cell r="Q212">
            <v>878</v>
          </cell>
          <cell r="R212">
            <v>878</v>
          </cell>
          <cell r="S212">
            <v>878</v>
          </cell>
          <cell r="T212">
            <v>867</v>
          </cell>
          <cell r="U212">
            <v>867</v>
          </cell>
          <cell r="V212">
            <v>867</v>
          </cell>
          <cell r="W212">
            <v>867</v>
          </cell>
        </row>
        <row r="213">
          <cell r="I213" t="str">
            <v>ALI_40_SEG_7_PROV_2032</v>
          </cell>
          <cell r="J213">
            <v>7</v>
          </cell>
          <cell r="K213" t="str">
            <v>BEBIDAS LÁCTEAS</v>
          </cell>
          <cell r="L213">
            <v>40</v>
          </cell>
          <cell r="M213" t="str">
            <v>40 : Leche Entera Saborizada (Chocolate, fresa y vainilla), ultra alta temperatura UAT (UHT). Adicionada con Hierro aminoquelado.</v>
          </cell>
          <cell r="N213">
            <v>2032</v>
          </cell>
          <cell r="O213" t="str">
            <v>Proalimentos Liber S.A.S. En reorganización</v>
          </cell>
          <cell r="P213">
            <v>889</v>
          </cell>
          <cell r="Q213">
            <v>889</v>
          </cell>
          <cell r="R213">
            <v>889</v>
          </cell>
          <cell r="S213">
            <v>889</v>
          </cell>
          <cell r="T213">
            <v>867</v>
          </cell>
          <cell r="U213">
            <v>867</v>
          </cell>
          <cell r="V213">
            <v>867</v>
          </cell>
          <cell r="W213">
            <v>867</v>
          </cell>
        </row>
        <row r="214">
          <cell r="I214" t="str">
            <v>ALI_40_SEG_7_PROV_2038</v>
          </cell>
          <cell r="J214">
            <v>7</v>
          </cell>
          <cell r="K214" t="str">
            <v>BEBIDAS LÁCTEAS</v>
          </cell>
          <cell r="L214">
            <v>40</v>
          </cell>
          <cell r="M214" t="str">
            <v>40 : Leche Entera Saborizada (Chocolate, fresa y vainilla), ultra alta temperatura UAT (UHT). Adicionada con Hierro aminoquelado.</v>
          </cell>
          <cell r="N214">
            <v>2038</v>
          </cell>
          <cell r="O214" t="str">
            <v>Alimentos Pippo S.A.S</v>
          </cell>
          <cell r="P214">
            <v>876</v>
          </cell>
          <cell r="Q214">
            <v>876</v>
          </cell>
          <cell r="R214">
            <v>876</v>
          </cell>
          <cell r="S214">
            <v>876</v>
          </cell>
          <cell r="T214">
            <v>867</v>
          </cell>
          <cell r="U214">
            <v>867</v>
          </cell>
          <cell r="V214">
            <v>867</v>
          </cell>
          <cell r="W214">
            <v>867</v>
          </cell>
        </row>
        <row r="215">
          <cell r="I215" t="str">
            <v>ALI_40_SEG_8_PROV_2014</v>
          </cell>
          <cell r="J215">
            <v>8</v>
          </cell>
          <cell r="K215" t="str">
            <v>BEBIDAS LÁCTEAS</v>
          </cell>
          <cell r="L215">
            <v>40</v>
          </cell>
          <cell r="M215" t="str">
            <v>40 : Leche Entera Saborizada (Chocolate, fresa y vainilla), ultra alta temperatura UAT (UHT). Adicionada con Hierro aminoquelado.</v>
          </cell>
          <cell r="N215">
            <v>2014</v>
          </cell>
          <cell r="O215" t="str">
            <v>PulpaFruit S.A.S.</v>
          </cell>
          <cell r="P215">
            <v>878</v>
          </cell>
          <cell r="Q215">
            <v>878</v>
          </cell>
          <cell r="R215">
            <v>878</v>
          </cell>
          <cell r="S215">
            <v>878</v>
          </cell>
          <cell r="T215">
            <v>867</v>
          </cell>
          <cell r="U215">
            <v>867</v>
          </cell>
          <cell r="V215">
            <v>867</v>
          </cell>
          <cell r="W215">
            <v>867</v>
          </cell>
        </row>
        <row r="216">
          <cell r="I216" t="str">
            <v>ALI_40_SEG_8_PROV_2032</v>
          </cell>
          <cell r="J216">
            <v>8</v>
          </cell>
          <cell r="K216" t="str">
            <v>BEBIDAS LÁCTEAS</v>
          </cell>
          <cell r="L216">
            <v>40</v>
          </cell>
          <cell r="M216" t="str">
            <v>40 : Leche Entera Saborizada (Chocolate, fresa y vainilla), ultra alta temperatura UAT (UHT). Adicionada con Hierro aminoquelado.</v>
          </cell>
          <cell r="N216">
            <v>2032</v>
          </cell>
          <cell r="O216" t="str">
            <v>Proalimentos Liber S.A.S. En reorganización</v>
          </cell>
          <cell r="P216">
            <v>889</v>
          </cell>
          <cell r="Q216">
            <v>889</v>
          </cell>
          <cell r="R216">
            <v>889</v>
          </cell>
          <cell r="S216">
            <v>889</v>
          </cell>
          <cell r="T216">
            <v>867</v>
          </cell>
          <cell r="U216">
            <v>867</v>
          </cell>
          <cell r="V216">
            <v>867</v>
          </cell>
          <cell r="W216">
            <v>867</v>
          </cell>
        </row>
        <row r="217">
          <cell r="I217" t="str">
            <v>ALI_40_SEG_8_PROV_2038</v>
          </cell>
          <cell r="J217">
            <v>8</v>
          </cell>
          <cell r="K217" t="str">
            <v>BEBIDAS LÁCTEAS</v>
          </cell>
          <cell r="L217">
            <v>40</v>
          </cell>
          <cell r="M217" t="str">
            <v>40 : Leche Entera Saborizada (Chocolate, fresa y vainilla), ultra alta temperatura UAT (UHT). Adicionada con Hierro aminoquelado.</v>
          </cell>
          <cell r="N217">
            <v>2038</v>
          </cell>
          <cell r="O217" t="str">
            <v>Alimentos Pippo S.A.S</v>
          </cell>
          <cell r="P217">
            <v>876</v>
          </cell>
          <cell r="Q217">
            <v>876</v>
          </cell>
          <cell r="R217">
            <v>876</v>
          </cell>
          <cell r="S217">
            <v>876</v>
          </cell>
          <cell r="T217">
            <v>867</v>
          </cell>
          <cell r="U217">
            <v>867</v>
          </cell>
          <cell r="V217">
            <v>867</v>
          </cell>
          <cell r="W217">
            <v>867</v>
          </cell>
        </row>
        <row r="218">
          <cell r="I218" t="str">
            <v>ALI_40_SEG_9_PROV_2014</v>
          </cell>
          <cell r="J218">
            <v>9</v>
          </cell>
          <cell r="K218" t="str">
            <v>BEBIDAS LÁCTEAS</v>
          </cell>
          <cell r="L218">
            <v>40</v>
          </cell>
          <cell r="M218" t="str">
            <v>40 : Leche Entera Saborizada (Chocolate, fresa y vainilla), ultra alta temperatura UAT (UHT). Adicionada con Hierro aminoquelado.</v>
          </cell>
          <cell r="N218">
            <v>2014</v>
          </cell>
          <cell r="O218" t="str">
            <v>PulpaFruit S.A.S.</v>
          </cell>
          <cell r="P218">
            <v>878</v>
          </cell>
          <cell r="Q218">
            <v>878</v>
          </cell>
          <cell r="R218">
            <v>878</v>
          </cell>
          <cell r="S218">
            <v>878</v>
          </cell>
          <cell r="T218">
            <v>867</v>
          </cell>
          <cell r="U218">
            <v>867</v>
          </cell>
          <cell r="V218">
            <v>867</v>
          </cell>
          <cell r="W218">
            <v>867</v>
          </cell>
        </row>
        <row r="219">
          <cell r="I219" t="str">
            <v>ALI_40_SEG_9_PROV_2032</v>
          </cell>
          <cell r="J219">
            <v>9</v>
          </cell>
          <cell r="K219" t="str">
            <v>BEBIDAS LÁCTEAS</v>
          </cell>
          <cell r="L219">
            <v>40</v>
          </cell>
          <cell r="M219" t="str">
            <v>40 : Leche Entera Saborizada (Chocolate, fresa y vainilla), ultra alta temperatura UAT (UHT). Adicionada con Hierro aminoquelado.</v>
          </cell>
          <cell r="N219">
            <v>2032</v>
          </cell>
          <cell r="O219" t="str">
            <v>Proalimentos Liber S.A.S. En reorganización</v>
          </cell>
          <cell r="P219">
            <v>889</v>
          </cell>
          <cell r="Q219">
            <v>889</v>
          </cell>
          <cell r="R219">
            <v>889</v>
          </cell>
          <cell r="S219">
            <v>889</v>
          </cell>
          <cell r="T219">
            <v>867</v>
          </cell>
          <cell r="U219">
            <v>867</v>
          </cell>
          <cell r="V219">
            <v>867</v>
          </cell>
          <cell r="W219">
            <v>867</v>
          </cell>
        </row>
        <row r="220">
          <cell r="I220" t="str">
            <v>ALI_40_SEG_9_PROV_2038</v>
          </cell>
          <cell r="J220">
            <v>9</v>
          </cell>
          <cell r="K220" t="str">
            <v>BEBIDAS LÁCTEAS</v>
          </cell>
          <cell r="L220">
            <v>40</v>
          </cell>
          <cell r="M220" t="str">
            <v>40 : Leche Entera Saborizada (Chocolate, fresa y vainilla), ultra alta temperatura UAT (UHT). Adicionada con Hierro aminoquelado.</v>
          </cell>
          <cell r="N220">
            <v>2038</v>
          </cell>
          <cell r="O220" t="str">
            <v>Alimentos Pippo S.A.S</v>
          </cell>
          <cell r="P220">
            <v>876</v>
          </cell>
          <cell r="Q220">
            <v>876</v>
          </cell>
          <cell r="R220">
            <v>876</v>
          </cell>
          <cell r="S220">
            <v>876</v>
          </cell>
          <cell r="T220">
            <v>867</v>
          </cell>
          <cell r="U220">
            <v>867</v>
          </cell>
          <cell r="V220">
            <v>867</v>
          </cell>
          <cell r="W220">
            <v>867</v>
          </cell>
        </row>
        <row r="221">
          <cell r="I221" t="str">
            <v>ALI_40_SEG_10_PROV_2014</v>
          </cell>
          <cell r="J221">
            <v>10</v>
          </cell>
          <cell r="K221" t="str">
            <v>BEBIDAS LÁCTEAS</v>
          </cell>
          <cell r="L221">
            <v>40</v>
          </cell>
          <cell r="M221" t="str">
            <v>40 : Leche Entera Saborizada (Chocolate, fresa y vainilla), ultra alta temperatura UAT (UHT). Adicionada con Hierro aminoquelado.</v>
          </cell>
          <cell r="N221">
            <v>2014</v>
          </cell>
          <cell r="O221" t="str">
            <v>PulpaFruit S.A.S.</v>
          </cell>
          <cell r="P221">
            <v>878</v>
          </cell>
          <cell r="Q221">
            <v>878</v>
          </cell>
          <cell r="R221">
            <v>878</v>
          </cell>
          <cell r="S221">
            <v>878</v>
          </cell>
          <cell r="T221">
            <v>867</v>
          </cell>
          <cell r="U221">
            <v>867</v>
          </cell>
          <cell r="V221">
            <v>867</v>
          </cell>
          <cell r="W221">
            <v>867</v>
          </cell>
        </row>
        <row r="222">
          <cell r="I222" t="str">
            <v>ALI_40_SEG_10_PROV_2032</v>
          </cell>
          <cell r="J222">
            <v>10</v>
          </cell>
          <cell r="K222" t="str">
            <v>BEBIDAS LÁCTEAS</v>
          </cell>
          <cell r="L222">
            <v>40</v>
          </cell>
          <cell r="M222" t="str">
            <v>40 : Leche Entera Saborizada (Chocolate, fresa y vainilla), ultra alta temperatura UAT (UHT). Adicionada con Hierro aminoquelado.</v>
          </cell>
          <cell r="N222">
            <v>2032</v>
          </cell>
          <cell r="O222" t="str">
            <v>Proalimentos Liber S.A.S. En reorganización</v>
          </cell>
          <cell r="P222">
            <v>889</v>
          </cell>
          <cell r="Q222">
            <v>889</v>
          </cell>
          <cell r="R222">
            <v>889</v>
          </cell>
          <cell r="S222">
            <v>889</v>
          </cell>
          <cell r="T222">
            <v>867</v>
          </cell>
          <cell r="U222">
            <v>867</v>
          </cell>
          <cell r="V222">
            <v>867</v>
          </cell>
          <cell r="W222">
            <v>867</v>
          </cell>
        </row>
        <row r="223">
          <cell r="I223" t="str">
            <v>ALI_40_SEG_10_PROV_2038</v>
          </cell>
          <cell r="J223">
            <v>10</v>
          </cell>
          <cell r="K223" t="str">
            <v>BEBIDAS LÁCTEAS</v>
          </cell>
          <cell r="L223">
            <v>40</v>
          </cell>
          <cell r="M223" t="str">
            <v>40 : Leche Entera Saborizada (Chocolate, fresa y vainilla), ultra alta temperatura UAT (UHT). Adicionada con Hierro aminoquelado.</v>
          </cell>
          <cell r="N223">
            <v>2038</v>
          </cell>
          <cell r="O223" t="str">
            <v>Alimentos Pippo S.A.S</v>
          </cell>
          <cell r="P223">
            <v>876</v>
          </cell>
          <cell r="Q223">
            <v>876</v>
          </cell>
          <cell r="R223">
            <v>876</v>
          </cell>
          <cell r="S223">
            <v>876</v>
          </cell>
          <cell r="T223">
            <v>867</v>
          </cell>
          <cell r="U223">
            <v>867</v>
          </cell>
          <cell r="V223">
            <v>867</v>
          </cell>
          <cell r="W223">
            <v>867</v>
          </cell>
        </row>
        <row r="224">
          <cell r="I224" t="str">
            <v>ALI_40_SEG_11_PROV_2014</v>
          </cell>
          <cell r="J224">
            <v>11</v>
          </cell>
          <cell r="K224" t="str">
            <v>BEBIDAS LÁCTEAS</v>
          </cell>
          <cell r="L224">
            <v>40</v>
          </cell>
          <cell r="M224" t="str">
            <v>40 : Leche Entera Saborizada (Chocolate, fresa y vainilla), ultra alta temperatura UAT (UHT). Adicionada con Hierro aminoquelado.</v>
          </cell>
          <cell r="N224">
            <v>2014</v>
          </cell>
          <cell r="O224" t="str">
            <v>PulpaFruit S.A.S.</v>
          </cell>
          <cell r="P224">
            <v>878</v>
          </cell>
          <cell r="Q224">
            <v>878</v>
          </cell>
          <cell r="R224">
            <v>878</v>
          </cell>
          <cell r="S224">
            <v>878</v>
          </cell>
          <cell r="T224">
            <v>867</v>
          </cell>
          <cell r="U224">
            <v>867</v>
          </cell>
          <cell r="V224">
            <v>867</v>
          </cell>
          <cell r="W224">
            <v>867</v>
          </cell>
        </row>
        <row r="225">
          <cell r="I225" t="str">
            <v>ALI_40_SEG_11_PROV_2032</v>
          </cell>
          <cell r="J225">
            <v>11</v>
          </cell>
          <cell r="K225" t="str">
            <v>BEBIDAS LÁCTEAS</v>
          </cell>
          <cell r="L225">
            <v>40</v>
          </cell>
          <cell r="M225" t="str">
            <v>40 : Leche Entera Saborizada (Chocolate, fresa y vainilla), ultra alta temperatura UAT (UHT). Adicionada con Hierro aminoquelado.</v>
          </cell>
          <cell r="N225">
            <v>2032</v>
          </cell>
          <cell r="O225" t="str">
            <v>Proalimentos Liber S.A.S. En reorganización</v>
          </cell>
          <cell r="P225">
            <v>889</v>
          </cell>
          <cell r="Q225">
            <v>889</v>
          </cell>
          <cell r="R225">
            <v>889</v>
          </cell>
          <cell r="S225">
            <v>889</v>
          </cell>
          <cell r="T225">
            <v>867</v>
          </cell>
          <cell r="U225">
            <v>867</v>
          </cell>
          <cell r="V225">
            <v>867</v>
          </cell>
          <cell r="W225">
            <v>867</v>
          </cell>
        </row>
        <row r="226">
          <cell r="I226" t="str">
            <v>ALI_40_SEG_11_PROV_2038</v>
          </cell>
          <cell r="J226">
            <v>11</v>
          </cell>
          <cell r="K226" t="str">
            <v>BEBIDAS LÁCTEAS</v>
          </cell>
          <cell r="L226">
            <v>40</v>
          </cell>
          <cell r="M226" t="str">
            <v>40 : Leche Entera Saborizada (Chocolate, fresa y vainilla), ultra alta temperatura UAT (UHT). Adicionada con Hierro aminoquelado.</v>
          </cell>
          <cell r="N226">
            <v>2038</v>
          </cell>
          <cell r="O226" t="str">
            <v>Alimentos Pippo S.A.S</v>
          </cell>
          <cell r="P226">
            <v>876</v>
          </cell>
          <cell r="Q226">
            <v>876</v>
          </cell>
          <cell r="R226">
            <v>876</v>
          </cell>
          <cell r="S226">
            <v>876</v>
          </cell>
          <cell r="T226">
            <v>867</v>
          </cell>
          <cell r="U226">
            <v>867</v>
          </cell>
          <cell r="V226">
            <v>867</v>
          </cell>
          <cell r="W226">
            <v>867</v>
          </cell>
        </row>
        <row r="227">
          <cell r="I227" t="str">
            <v>ALI_40_SEG_12_PROV_2014</v>
          </cell>
          <cell r="J227">
            <v>12</v>
          </cell>
          <cell r="K227" t="str">
            <v>BEBIDAS LÁCTEAS</v>
          </cell>
          <cell r="L227">
            <v>40</v>
          </cell>
          <cell r="M227" t="str">
            <v>40 : Leche Entera Saborizada (Chocolate, fresa y vainilla), ultra alta temperatura UAT (UHT). Adicionada con Hierro aminoquelado.</v>
          </cell>
          <cell r="N227">
            <v>2014</v>
          </cell>
          <cell r="O227" t="str">
            <v>PulpaFruit S.A.S.</v>
          </cell>
          <cell r="P227">
            <v>878</v>
          </cell>
          <cell r="Q227">
            <v>878</v>
          </cell>
          <cell r="R227">
            <v>878</v>
          </cell>
          <cell r="S227">
            <v>878</v>
          </cell>
          <cell r="T227">
            <v>867</v>
          </cell>
          <cell r="U227">
            <v>867</v>
          </cell>
          <cell r="V227">
            <v>867</v>
          </cell>
          <cell r="W227">
            <v>867</v>
          </cell>
        </row>
        <row r="228">
          <cell r="I228" t="str">
            <v>ALI_40_SEG_12_PROV_2032</v>
          </cell>
          <cell r="J228">
            <v>12</v>
          </cell>
          <cell r="K228" t="str">
            <v>BEBIDAS LÁCTEAS</v>
          </cell>
          <cell r="L228">
            <v>40</v>
          </cell>
          <cell r="M228" t="str">
            <v>40 : Leche Entera Saborizada (Chocolate, fresa y vainilla), ultra alta temperatura UAT (UHT). Adicionada con Hierro aminoquelado.</v>
          </cell>
          <cell r="N228">
            <v>2032</v>
          </cell>
          <cell r="O228" t="str">
            <v>Proalimentos Liber S.A.S. En reorganización</v>
          </cell>
          <cell r="P228">
            <v>889</v>
          </cell>
          <cell r="Q228">
            <v>889</v>
          </cell>
          <cell r="R228">
            <v>889</v>
          </cell>
          <cell r="S228">
            <v>889</v>
          </cell>
          <cell r="T228">
            <v>867</v>
          </cell>
          <cell r="U228">
            <v>867</v>
          </cell>
          <cell r="V228">
            <v>867</v>
          </cell>
          <cell r="W228">
            <v>867</v>
          </cell>
        </row>
        <row r="229">
          <cell r="I229" t="str">
            <v>ALI_40_SEG_12_PROV_2038</v>
          </cell>
          <cell r="J229">
            <v>12</v>
          </cell>
          <cell r="K229" t="str">
            <v>BEBIDAS LÁCTEAS</v>
          </cell>
          <cell r="L229">
            <v>40</v>
          </cell>
          <cell r="M229" t="str">
            <v>40 : Leche Entera Saborizada (Chocolate, fresa y vainilla), ultra alta temperatura UAT (UHT). Adicionada con Hierro aminoquelado.</v>
          </cell>
          <cell r="N229">
            <v>2038</v>
          </cell>
          <cell r="O229" t="str">
            <v>Alimentos Pippo S.A.S</v>
          </cell>
          <cell r="P229">
            <v>876</v>
          </cell>
          <cell r="Q229">
            <v>876</v>
          </cell>
          <cell r="R229">
            <v>876</v>
          </cell>
          <cell r="S229">
            <v>876</v>
          </cell>
          <cell r="T229">
            <v>867</v>
          </cell>
          <cell r="U229">
            <v>867</v>
          </cell>
          <cell r="V229">
            <v>867</v>
          </cell>
          <cell r="W229">
            <v>867</v>
          </cell>
        </row>
        <row r="230">
          <cell r="I230" t="str">
            <v>ALI_40_SEG_13_PROV_2014</v>
          </cell>
          <cell r="J230">
            <v>13</v>
          </cell>
          <cell r="K230" t="str">
            <v>BEBIDAS LÁCTEAS</v>
          </cell>
          <cell r="L230">
            <v>40</v>
          </cell>
          <cell r="M230" t="str">
            <v>40 : Leche Entera Saborizada (Chocolate, fresa y vainilla), ultra alta temperatura UAT (UHT). Adicionada con Hierro aminoquelado.</v>
          </cell>
          <cell r="N230">
            <v>2014</v>
          </cell>
          <cell r="O230" t="str">
            <v>PulpaFruit S.A.S.</v>
          </cell>
          <cell r="P230">
            <v>878</v>
          </cell>
          <cell r="Q230">
            <v>878</v>
          </cell>
          <cell r="R230">
            <v>878</v>
          </cell>
          <cell r="S230">
            <v>878</v>
          </cell>
          <cell r="T230">
            <v>867</v>
          </cell>
          <cell r="U230">
            <v>867</v>
          </cell>
          <cell r="V230">
            <v>867</v>
          </cell>
          <cell r="W230">
            <v>867</v>
          </cell>
        </row>
        <row r="231">
          <cell r="I231" t="str">
            <v>ALI_40_SEG_13_PROV_2032</v>
          </cell>
          <cell r="J231">
            <v>13</v>
          </cell>
          <cell r="K231" t="str">
            <v>BEBIDAS LÁCTEAS</v>
          </cell>
          <cell r="L231">
            <v>40</v>
          </cell>
          <cell r="M231" t="str">
            <v>40 : Leche Entera Saborizada (Chocolate, fresa y vainilla), ultra alta temperatura UAT (UHT). Adicionada con Hierro aminoquelado.</v>
          </cell>
          <cell r="N231">
            <v>2032</v>
          </cell>
          <cell r="O231" t="str">
            <v>Proalimentos Liber S.A.S. En reorganización</v>
          </cell>
          <cell r="P231">
            <v>889</v>
          </cell>
          <cell r="Q231">
            <v>889</v>
          </cell>
          <cell r="R231">
            <v>889</v>
          </cell>
          <cell r="S231">
            <v>889</v>
          </cell>
          <cell r="T231">
            <v>867</v>
          </cell>
          <cell r="U231">
            <v>867</v>
          </cell>
          <cell r="V231">
            <v>867</v>
          </cell>
          <cell r="W231">
            <v>867</v>
          </cell>
        </row>
        <row r="232">
          <cell r="I232" t="str">
            <v>ALI_40_SEG_13_PROV_2038</v>
          </cell>
          <cell r="J232">
            <v>13</v>
          </cell>
          <cell r="K232" t="str">
            <v>BEBIDAS LÁCTEAS</v>
          </cell>
          <cell r="L232">
            <v>40</v>
          </cell>
          <cell r="M232" t="str">
            <v>40 : Leche Entera Saborizada (Chocolate, fresa y vainilla), ultra alta temperatura UAT (UHT). Adicionada con Hierro aminoquelado.</v>
          </cell>
          <cell r="N232">
            <v>2038</v>
          </cell>
          <cell r="O232" t="str">
            <v>Alimentos Pippo S.A.S</v>
          </cell>
          <cell r="P232">
            <v>876</v>
          </cell>
          <cell r="Q232">
            <v>876</v>
          </cell>
          <cell r="R232">
            <v>876</v>
          </cell>
          <cell r="S232">
            <v>876</v>
          </cell>
          <cell r="T232">
            <v>867</v>
          </cell>
          <cell r="U232">
            <v>867</v>
          </cell>
          <cell r="V232">
            <v>867</v>
          </cell>
          <cell r="W232">
            <v>867</v>
          </cell>
        </row>
        <row r="233">
          <cell r="I233" t="str">
            <v>ALI_40_SEG_14_PROV_2014</v>
          </cell>
          <cell r="J233">
            <v>14</v>
          </cell>
          <cell r="K233" t="str">
            <v>BEBIDAS LÁCTEAS</v>
          </cell>
          <cell r="L233">
            <v>40</v>
          </cell>
          <cell r="M233" t="str">
            <v>40 : Leche Entera Saborizada (Chocolate, fresa y vainilla), ultra alta temperatura UAT (UHT). Adicionada con Hierro aminoquelado.</v>
          </cell>
          <cell r="N233">
            <v>2014</v>
          </cell>
          <cell r="O233" t="str">
            <v>PulpaFruit S.A.S.</v>
          </cell>
          <cell r="P233">
            <v>878</v>
          </cell>
          <cell r="Q233">
            <v>878</v>
          </cell>
          <cell r="R233">
            <v>878</v>
          </cell>
          <cell r="S233">
            <v>878</v>
          </cell>
          <cell r="T233">
            <v>867</v>
          </cell>
          <cell r="U233">
            <v>867</v>
          </cell>
          <cell r="V233">
            <v>867</v>
          </cell>
          <cell r="W233">
            <v>867</v>
          </cell>
        </row>
        <row r="234">
          <cell r="I234" t="str">
            <v>ALI_40_SEG_14_PROV_2032</v>
          </cell>
          <cell r="J234">
            <v>14</v>
          </cell>
          <cell r="K234" t="str">
            <v>BEBIDAS LÁCTEAS</v>
          </cell>
          <cell r="L234">
            <v>40</v>
          </cell>
          <cell r="M234" t="str">
            <v>40 : Leche Entera Saborizada (Chocolate, fresa y vainilla), ultra alta temperatura UAT (UHT). Adicionada con Hierro aminoquelado.</v>
          </cell>
          <cell r="N234">
            <v>2032</v>
          </cell>
          <cell r="O234" t="str">
            <v>Proalimentos Liber S.A.S. En reorganización</v>
          </cell>
          <cell r="P234">
            <v>889</v>
          </cell>
          <cell r="Q234">
            <v>889</v>
          </cell>
          <cell r="R234">
            <v>889</v>
          </cell>
          <cell r="S234">
            <v>889</v>
          </cell>
          <cell r="T234">
            <v>867</v>
          </cell>
          <cell r="U234">
            <v>867</v>
          </cell>
          <cell r="V234">
            <v>867</v>
          </cell>
          <cell r="W234">
            <v>867</v>
          </cell>
        </row>
        <row r="235">
          <cell r="I235" t="str">
            <v>ALI_40_SEG_14_PROV_2038</v>
          </cell>
          <cell r="J235">
            <v>14</v>
          </cell>
          <cell r="K235" t="str">
            <v>BEBIDAS LÁCTEAS</v>
          </cell>
          <cell r="L235">
            <v>40</v>
          </cell>
          <cell r="M235" t="str">
            <v>40 : Leche Entera Saborizada (Chocolate, fresa y vainilla), ultra alta temperatura UAT (UHT). Adicionada con Hierro aminoquelado.</v>
          </cell>
          <cell r="N235">
            <v>2038</v>
          </cell>
          <cell r="O235" t="str">
            <v>Alimentos Pippo S.A.S</v>
          </cell>
          <cell r="P235">
            <v>876</v>
          </cell>
          <cell r="Q235">
            <v>876</v>
          </cell>
          <cell r="R235">
            <v>876</v>
          </cell>
          <cell r="S235">
            <v>876</v>
          </cell>
          <cell r="T235">
            <v>867</v>
          </cell>
          <cell r="U235">
            <v>867</v>
          </cell>
          <cell r="V235">
            <v>867</v>
          </cell>
          <cell r="W235">
            <v>867</v>
          </cell>
        </row>
        <row r="236">
          <cell r="I236" t="str">
            <v>ALI_40_SEG_15_PROV_2014</v>
          </cell>
          <cell r="J236">
            <v>15</v>
          </cell>
          <cell r="K236" t="str">
            <v>BEBIDAS LÁCTEAS</v>
          </cell>
          <cell r="L236">
            <v>40</v>
          </cell>
          <cell r="M236" t="str">
            <v>40 : Leche Entera Saborizada (Chocolate, fresa y vainilla), ultra alta temperatura UAT (UHT). Adicionada con Hierro aminoquelado.</v>
          </cell>
          <cell r="N236">
            <v>2014</v>
          </cell>
          <cell r="O236" t="str">
            <v>PulpaFruit S.A.S.</v>
          </cell>
          <cell r="P236">
            <v>878</v>
          </cell>
          <cell r="Q236">
            <v>878</v>
          </cell>
          <cell r="R236">
            <v>878</v>
          </cell>
          <cell r="S236">
            <v>878</v>
          </cell>
          <cell r="T236">
            <v>867</v>
          </cell>
          <cell r="U236">
            <v>867</v>
          </cell>
          <cell r="V236">
            <v>867</v>
          </cell>
          <cell r="W236">
            <v>867</v>
          </cell>
        </row>
        <row r="237">
          <cell r="I237" t="str">
            <v>ALI_40_SEG_15_PROV_2032</v>
          </cell>
          <cell r="J237">
            <v>15</v>
          </cell>
          <cell r="K237" t="str">
            <v>BEBIDAS LÁCTEAS</v>
          </cell>
          <cell r="L237">
            <v>40</v>
          </cell>
          <cell r="M237" t="str">
            <v>40 : Leche Entera Saborizada (Chocolate, fresa y vainilla), ultra alta temperatura UAT (UHT). Adicionada con Hierro aminoquelado.</v>
          </cell>
          <cell r="N237">
            <v>2032</v>
          </cell>
          <cell r="O237" t="str">
            <v>Proalimentos Liber S.A.S. En reorganización</v>
          </cell>
          <cell r="P237">
            <v>889</v>
          </cell>
          <cell r="Q237">
            <v>889</v>
          </cell>
          <cell r="R237">
            <v>889</v>
          </cell>
          <cell r="S237">
            <v>889</v>
          </cell>
          <cell r="T237">
            <v>867</v>
          </cell>
          <cell r="U237">
            <v>867</v>
          </cell>
          <cell r="V237">
            <v>867</v>
          </cell>
          <cell r="W237">
            <v>867</v>
          </cell>
        </row>
        <row r="238">
          <cell r="I238" t="str">
            <v>ALI_40_SEG_15_PROV_2038</v>
          </cell>
          <cell r="J238">
            <v>15</v>
          </cell>
          <cell r="K238" t="str">
            <v>BEBIDAS LÁCTEAS</v>
          </cell>
          <cell r="L238">
            <v>40</v>
          </cell>
          <cell r="M238" t="str">
            <v>40 : Leche Entera Saborizada (Chocolate, fresa y vainilla), ultra alta temperatura UAT (UHT). Adicionada con Hierro aminoquelado.</v>
          </cell>
          <cell r="N238">
            <v>2038</v>
          </cell>
          <cell r="O238" t="str">
            <v>Alimentos Pippo S.A.S</v>
          </cell>
          <cell r="P238">
            <v>876</v>
          </cell>
          <cell r="Q238">
            <v>876</v>
          </cell>
          <cell r="R238">
            <v>876</v>
          </cell>
          <cell r="S238">
            <v>876</v>
          </cell>
          <cell r="T238">
            <v>867</v>
          </cell>
          <cell r="U238">
            <v>867</v>
          </cell>
          <cell r="V238">
            <v>867</v>
          </cell>
          <cell r="W238">
            <v>867</v>
          </cell>
        </row>
        <row r="239">
          <cell r="I239" t="str">
            <v>ALI_41_SEG_1_PROV_2014</v>
          </cell>
          <cell r="J239">
            <v>1</v>
          </cell>
          <cell r="K239" t="str">
            <v>BEBIDAS LÁCTEAS</v>
          </cell>
          <cell r="L239">
            <v>41</v>
          </cell>
          <cell r="M239" t="str">
            <v>41 : Leche Entera Saborizada (Chocolate, fresa y vainilla), ultra alta temperatura UAT (UHT).</v>
          </cell>
          <cell r="N239">
            <v>2014</v>
          </cell>
          <cell r="O239" t="str">
            <v>PulpaFruit S.A.S.</v>
          </cell>
          <cell r="P239">
            <v>873</v>
          </cell>
          <cell r="Q239">
            <v>873</v>
          </cell>
          <cell r="R239">
            <v>873</v>
          </cell>
          <cell r="S239">
            <v>873</v>
          </cell>
          <cell r="T239">
            <v>862</v>
          </cell>
          <cell r="U239">
            <v>862</v>
          </cell>
          <cell r="V239">
            <v>862</v>
          </cell>
          <cell r="W239">
            <v>862</v>
          </cell>
        </row>
        <row r="240">
          <cell r="I240" t="str">
            <v>ALI_41_SEG_1_PROV_2032</v>
          </cell>
          <cell r="J240">
            <v>1</v>
          </cell>
          <cell r="K240" t="str">
            <v>BEBIDAS LÁCTEAS</v>
          </cell>
          <cell r="L240">
            <v>41</v>
          </cell>
          <cell r="M240" t="str">
            <v>41 : Leche Entera Saborizada (Chocolate, fresa y vainilla), ultra alta temperatura UAT (UHT).</v>
          </cell>
          <cell r="N240">
            <v>2032</v>
          </cell>
          <cell r="O240" t="str">
            <v>Proalimentos Liber S.A.S. En reorganización</v>
          </cell>
          <cell r="P240">
            <v>906</v>
          </cell>
          <cell r="Q240">
            <v>906</v>
          </cell>
          <cell r="R240">
            <v>906</v>
          </cell>
          <cell r="S240">
            <v>906</v>
          </cell>
          <cell r="T240">
            <v>862</v>
          </cell>
          <cell r="U240">
            <v>862</v>
          </cell>
          <cell r="V240">
            <v>862</v>
          </cell>
          <cell r="W240">
            <v>862</v>
          </cell>
        </row>
        <row r="241">
          <cell r="I241" t="str">
            <v>ALI_41_SEG_1_PROV_2038</v>
          </cell>
          <cell r="J241">
            <v>1</v>
          </cell>
          <cell r="K241" t="str">
            <v>BEBIDAS LÁCTEAS</v>
          </cell>
          <cell r="L241">
            <v>41</v>
          </cell>
          <cell r="M241" t="str">
            <v>41 : Leche Entera Saborizada (Chocolate, fresa y vainilla), ultra alta temperatura UAT (UHT).</v>
          </cell>
          <cell r="N241">
            <v>2038</v>
          </cell>
          <cell r="O241" t="str">
            <v>Alimentos Pippo S.A.S</v>
          </cell>
          <cell r="P241">
            <v>871</v>
          </cell>
          <cell r="Q241">
            <v>871</v>
          </cell>
          <cell r="R241">
            <v>871</v>
          </cell>
          <cell r="S241">
            <v>871</v>
          </cell>
          <cell r="T241">
            <v>862</v>
          </cell>
          <cell r="U241">
            <v>862</v>
          </cell>
          <cell r="V241">
            <v>862</v>
          </cell>
          <cell r="W241">
            <v>862</v>
          </cell>
        </row>
        <row r="242">
          <cell r="I242" t="str">
            <v>ALI_41_SEG_2_PROV_2014</v>
          </cell>
          <cell r="J242">
            <v>2</v>
          </cell>
          <cell r="K242" t="str">
            <v>BEBIDAS LÁCTEAS</v>
          </cell>
          <cell r="L242">
            <v>41</v>
          </cell>
          <cell r="M242" t="str">
            <v>41 : Leche Entera Saborizada (Chocolate, fresa y vainilla), ultra alta temperatura UAT (UHT).</v>
          </cell>
          <cell r="N242">
            <v>2014</v>
          </cell>
          <cell r="O242" t="str">
            <v>PulpaFruit S.A.S.</v>
          </cell>
          <cell r="P242">
            <v>873</v>
          </cell>
          <cell r="Q242">
            <v>873</v>
          </cell>
          <cell r="R242">
            <v>873</v>
          </cell>
          <cell r="S242">
            <v>873</v>
          </cell>
          <cell r="T242">
            <v>862</v>
          </cell>
          <cell r="U242">
            <v>862</v>
          </cell>
          <cell r="V242">
            <v>862</v>
          </cell>
          <cell r="W242">
            <v>862</v>
          </cell>
        </row>
        <row r="243">
          <cell r="I243" t="str">
            <v>ALI_41_SEG_2_PROV_2032</v>
          </cell>
          <cell r="J243">
            <v>2</v>
          </cell>
          <cell r="K243" t="str">
            <v>BEBIDAS LÁCTEAS</v>
          </cell>
          <cell r="L243">
            <v>41</v>
          </cell>
          <cell r="M243" t="str">
            <v>41 : Leche Entera Saborizada (Chocolate, fresa y vainilla), ultra alta temperatura UAT (UHT).</v>
          </cell>
          <cell r="N243">
            <v>2032</v>
          </cell>
          <cell r="O243" t="str">
            <v>Proalimentos Liber S.A.S. En reorganización</v>
          </cell>
          <cell r="P243">
            <v>906</v>
          </cell>
          <cell r="Q243">
            <v>906</v>
          </cell>
          <cell r="R243">
            <v>906</v>
          </cell>
          <cell r="S243">
            <v>906</v>
          </cell>
          <cell r="T243">
            <v>862</v>
          </cell>
          <cell r="U243">
            <v>862</v>
          </cell>
          <cell r="V243">
            <v>862</v>
          </cell>
          <cell r="W243">
            <v>862</v>
          </cell>
        </row>
        <row r="244">
          <cell r="I244" t="str">
            <v>ALI_41_SEG_2_PROV_2038</v>
          </cell>
          <cell r="J244">
            <v>2</v>
          </cell>
          <cell r="K244" t="str">
            <v>BEBIDAS LÁCTEAS</v>
          </cell>
          <cell r="L244">
            <v>41</v>
          </cell>
          <cell r="M244" t="str">
            <v>41 : Leche Entera Saborizada (Chocolate, fresa y vainilla), ultra alta temperatura UAT (UHT).</v>
          </cell>
          <cell r="N244">
            <v>2038</v>
          </cell>
          <cell r="O244" t="str">
            <v>Alimentos Pippo S.A.S</v>
          </cell>
          <cell r="P244">
            <v>871</v>
          </cell>
          <cell r="Q244">
            <v>871</v>
          </cell>
          <cell r="R244">
            <v>871</v>
          </cell>
          <cell r="S244">
            <v>871</v>
          </cell>
          <cell r="T244">
            <v>862</v>
          </cell>
          <cell r="U244">
            <v>862</v>
          </cell>
          <cell r="V244">
            <v>862</v>
          </cell>
          <cell r="W244">
            <v>862</v>
          </cell>
        </row>
        <row r="245">
          <cell r="I245" t="str">
            <v>ALI_41_SEG_3_PROV_2014</v>
          </cell>
          <cell r="J245">
            <v>3</v>
          </cell>
          <cell r="K245" t="str">
            <v>BEBIDAS LÁCTEAS</v>
          </cell>
          <cell r="L245">
            <v>41</v>
          </cell>
          <cell r="M245" t="str">
            <v>41 : Leche Entera Saborizada (Chocolate, fresa y vainilla), ultra alta temperatura UAT (UHT).</v>
          </cell>
          <cell r="N245">
            <v>2014</v>
          </cell>
          <cell r="O245" t="str">
            <v>PulpaFruit S.A.S.</v>
          </cell>
          <cell r="P245">
            <v>873</v>
          </cell>
          <cell r="Q245">
            <v>873</v>
          </cell>
          <cell r="R245">
            <v>873</v>
          </cell>
          <cell r="S245">
            <v>873</v>
          </cell>
          <cell r="T245">
            <v>862</v>
          </cell>
          <cell r="U245">
            <v>862</v>
          </cell>
          <cell r="V245">
            <v>862</v>
          </cell>
          <cell r="W245">
            <v>862</v>
          </cell>
        </row>
        <row r="246">
          <cell r="I246" t="str">
            <v>ALI_41_SEG_3_PROV_2032</v>
          </cell>
          <cell r="J246">
            <v>3</v>
          </cell>
          <cell r="K246" t="str">
            <v>BEBIDAS LÁCTEAS</v>
          </cell>
          <cell r="L246">
            <v>41</v>
          </cell>
          <cell r="M246" t="str">
            <v>41 : Leche Entera Saborizada (Chocolate, fresa y vainilla), ultra alta temperatura UAT (UHT).</v>
          </cell>
          <cell r="N246">
            <v>2032</v>
          </cell>
          <cell r="O246" t="str">
            <v>Proalimentos Liber S.A.S. En reorganización</v>
          </cell>
          <cell r="P246">
            <v>906</v>
          </cell>
          <cell r="Q246">
            <v>906</v>
          </cell>
          <cell r="R246">
            <v>906</v>
          </cell>
          <cell r="S246">
            <v>906</v>
          </cell>
          <cell r="T246">
            <v>862</v>
          </cell>
          <cell r="U246">
            <v>862</v>
          </cell>
          <cell r="V246">
            <v>862</v>
          </cell>
          <cell r="W246">
            <v>862</v>
          </cell>
        </row>
        <row r="247">
          <cell r="I247" t="str">
            <v>ALI_41_SEG_3_PROV_2038</v>
          </cell>
          <cell r="J247">
            <v>3</v>
          </cell>
          <cell r="K247" t="str">
            <v>BEBIDAS LÁCTEAS</v>
          </cell>
          <cell r="L247">
            <v>41</v>
          </cell>
          <cell r="M247" t="str">
            <v>41 : Leche Entera Saborizada (Chocolate, fresa y vainilla), ultra alta temperatura UAT (UHT).</v>
          </cell>
          <cell r="N247">
            <v>2038</v>
          </cell>
          <cell r="O247" t="str">
            <v>Alimentos Pippo S.A.S</v>
          </cell>
          <cell r="P247">
            <v>871</v>
          </cell>
          <cell r="Q247">
            <v>871</v>
          </cell>
          <cell r="R247">
            <v>871</v>
          </cell>
          <cell r="S247">
            <v>871</v>
          </cell>
          <cell r="T247">
            <v>862</v>
          </cell>
          <cell r="U247">
            <v>862</v>
          </cell>
          <cell r="V247">
            <v>862</v>
          </cell>
          <cell r="W247">
            <v>862</v>
          </cell>
        </row>
        <row r="248">
          <cell r="I248" t="str">
            <v>ALI_41_SEG_4_PROV_2014</v>
          </cell>
          <cell r="J248">
            <v>4</v>
          </cell>
          <cell r="K248" t="str">
            <v>BEBIDAS LÁCTEAS</v>
          </cell>
          <cell r="L248">
            <v>41</v>
          </cell>
          <cell r="M248" t="str">
            <v>41 : Leche Entera Saborizada (Chocolate, fresa y vainilla), ultra alta temperatura UAT (UHT).</v>
          </cell>
          <cell r="N248">
            <v>2014</v>
          </cell>
          <cell r="O248" t="str">
            <v>PulpaFruit S.A.S.</v>
          </cell>
          <cell r="P248">
            <v>873</v>
          </cell>
          <cell r="Q248">
            <v>873</v>
          </cell>
          <cell r="R248">
            <v>873</v>
          </cell>
          <cell r="S248">
            <v>873</v>
          </cell>
          <cell r="T248">
            <v>862</v>
          </cell>
          <cell r="U248">
            <v>862</v>
          </cell>
          <cell r="V248">
            <v>862</v>
          </cell>
          <cell r="W248">
            <v>862</v>
          </cell>
        </row>
        <row r="249">
          <cell r="I249" t="str">
            <v>ALI_41_SEG_4_PROV_2032</v>
          </cell>
          <cell r="J249">
            <v>4</v>
          </cell>
          <cell r="K249" t="str">
            <v>BEBIDAS LÁCTEAS</v>
          </cell>
          <cell r="L249">
            <v>41</v>
          </cell>
          <cell r="M249" t="str">
            <v>41 : Leche Entera Saborizada (Chocolate, fresa y vainilla), ultra alta temperatura UAT (UHT).</v>
          </cell>
          <cell r="N249">
            <v>2032</v>
          </cell>
          <cell r="O249" t="str">
            <v>Proalimentos Liber S.A.S. En reorganización</v>
          </cell>
          <cell r="P249">
            <v>906</v>
          </cell>
          <cell r="Q249">
            <v>906</v>
          </cell>
          <cell r="R249">
            <v>906</v>
          </cell>
          <cell r="S249">
            <v>906</v>
          </cell>
          <cell r="T249">
            <v>862</v>
          </cell>
          <cell r="U249">
            <v>862</v>
          </cell>
          <cell r="V249">
            <v>862</v>
          </cell>
          <cell r="W249">
            <v>862</v>
          </cell>
        </row>
        <row r="250">
          <cell r="I250" t="str">
            <v>ALI_41_SEG_4_PROV_2038</v>
          </cell>
          <cell r="J250">
            <v>4</v>
          </cell>
          <cell r="K250" t="str">
            <v>BEBIDAS LÁCTEAS</v>
          </cell>
          <cell r="L250">
            <v>41</v>
          </cell>
          <cell r="M250" t="str">
            <v>41 : Leche Entera Saborizada (Chocolate, fresa y vainilla), ultra alta temperatura UAT (UHT).</v>
          </cell>
          <cell r="N250">
            <v>2038</v>
          </cell>
          <cell r="O250" t="str">
            <v>Alimentos Pippo S.A.S</v>
          </cell>
          <cell r="P250">
            <v>871</v>
          </cell>
          <cell r="Q250">
            <v>871</v>
          </cell>
          <cell r="R250">
            <v>871</v>
          </cell>
          <cell r="S250">
            <v>871</v>
          </cell>
          <cell r="T250">
            <v>862</v>
          </cell>
          <cell r="U250">
            <v>862</v>
          </cell>
          <cell r="V250">
            <v>862</v>
          </cell>
          <cell r="W250">
            <v>862</v>
          </cell>
        </row>
        <row r="251">
          <cell r="I251" t="str">
            <v>ALI_41_SEG_5_PROV_2014</v>
          </cell>
          <cell r="J251">
            <v>5</v>
          </cell>
          <cell r="K251" t="str">
            <v>BEBIDAS LÁCTEAS</v>
          </cell>
          <cell r="L251">
            <v>41</v>
          </cell>
          <cell r="M251" t="str">
            <v>41 : Leche Entera Saborizada (Chocolate, fresa y vainilla), ultra alta temperatura UAT (UHT).</v>
          </cell>
          <cell r="N251">
            <v>2014</v>
          </cell>
          <cell r="O251" t="str">
            <v>PulpaFruit S.A.S.</v>
          </cell>
          <cell r="P251">
            <v>873</v>
          </cell>
          <cell r="Q251">
            <v>873</v>
          </cell>
          <cell r="R251">
            <v>873</v>
          </cell>
          <cell r="S251">
            <v>873</v>
          </cell>
          <cell r="T251">
            <v>862</v>
          </cell>
          <cell r="U251">
            <v>862</v>
          </cell>
          <cell r="V251">
            <v>862</v>
          </cell>
          <cell r="W251">
            <v>862</v>
          </cell>
        </row>
        <row r="252">
          <cell r="I252" t="str">
            <v>ALI_41_SEG_5_PROV_2032</v>
          </cell>
          <cell r="J252">
            <v>5</v>
          </cell>
          <cell r="K252" t="str">
            <v>BEBIDAS LÁCTEAS</v>
          </cell>
          <cell r="L252">
            <v>41</v>
          </cell>
          <cell r="M252" t="str">
            <v>41 : Leche Entera Saborizada (Chocolate, fresa y vainilla), ultra alta temperatura UAT (UHT).</v>
          </cell>
          <cell r="N252">
            <v>2032</v>
          </cell>
          <cell r="O252" t="str">
            <v>Proalimentos Liber S.A.S. En reorganización</v>
          </cell>
          <cell r="P252">
            <v>906</v>
          </cell>
          <cell r="Q252">
            <v>906</v>
          </cell>
          <cell r="R252">
            <v>906</v>
          </cell>
          <cell r="S252">
            <v>906</v>
          </cell>
          <cell r="T252">
            <v>862</v>
          </cell>
          <cell r="U252">
            <v>862</v>
          </cell>
          <cell r="V252">
            <v>862</v>
          </cell>
          <cell r="W252">
            <v>862</v>
          </cell>
        </row>
        <row r="253">
          <cell r="I253" t="str">
            <v>ALI_41_SEG_5_PROV_2038</v>
          </cell>
          <cell r="J253">
            <v>5</v>
          </cell>
          <cell r="K253" t="str">
            <v>BEBIDAS LÁCTEAS</v>
          </cell>
          <cell r="L253">
            <v>41</v>
          </cell>
          <cell r="M253" t="str">
            <v>41 : Leche Entera Saborizada (Chocolate, fresa y vainilla), ultra alta temperatura UAT (UHT).</v>
          </cell>
          <cell r="N253">
            <v>2038</v>
          </cell>
          <cell r="O253" t="str">
            <v>Alimentos Pippo S.A.S</v>
          </cell>
          <cell r="P253">
            <v>871</v>
          </cell>
          <cell r="Q253">
            <v>871</v>
          </cell>
          <cell r="R253">
            <v>871</v>
          </cell>
          <cell r="S253">
            <v>871</v>
          </cell>
          <cell r="T253">
            <v>862</v>
          </cell>
          <cell r="U253">
            <v>862</v>
          </cell>
          <cell r="V253">
            <v>862</v>
          </cell>
          <cell r="W253">
            <v>862</v>
          </cell>
        </row>
        <row r="254">
          <cell r="I254" t="str">
            <v>ALI_41_SEG_6_PROV_2014</v>
          </cell>
          <cell r="J254">
            <v>6</v>
          </cell>
          <cell r="K254" t="str">
            <v>BEBIDAS LÁCTEAS</v>
          </cell>
          <cell r="L254">
            <v>41</v>
          </cell>
          <cell r="M254" t="str">
            <v>41 : Leche Entera Saborizada (Chocolate, fresa y vainilla), ultra alta temperatura UAT (UHT).</v>
          </cell>
          <cell r="N254">
            <v>2014</v>
          </cell>
          <cell r="O254" t="str">
            <v>PulpaFruit S.A.S.</v>
          </cell>
          <cell r="P254">
            <v>873</v>
          </cell>
          <cell r="Q254">
            <v>873</v>
          </cell>
          <cell r="R254">
            <v>873</v>
          </cell>
          <cell r="S254">
            <v>873</v>
          </cell>
          <cell r="T254">
            <v>862</v>
          </cell>
          <cell r="U254">
            <v>862</v>
          </cell>
          <cell r="V254">
            <v>862</v>
          </cell>
          <cell r="W254">
            <v>862</v>
          </cell>
        </row>
        <row r="255">
          <cell r="I255" t="str">
            <v>ALI_41_SEG_6_PROV_2032</v>
          </cell>
          <cell r="J255">
            <v>6</v>
          </cell>
          <cell r="K255" t="str">
            <v>BEBIDAS LÁCTEAS</v>
          </cell>
          <cell r="L255">
            <v>41</v>
          </cell>
          <cell r="M255" t="str">
            <v>41 : Leche Entera Saborizada (Chocolate, fresa y vainilla), ultra alta temperatura UAT (UHT).</v>
          </cell>
          <cell r="N255">
            <v>2032</v>
          </cell>
          <cell r="O255" t="str">
            <v>Proalimentos Liber S.A.S. En reorganización</v>
          </cell>
          <cell r="P255">
            <v>906</v>
          </cell>
          <cell r="Q255">
            <v>906</v>
          </cell>
          <cell r="R255">
            <v>906</v>
          </cell>
          <cell r="S255">
            <v>906</v>
          </cell>
          <cell r="T255">
            <v>862</v>
          </cell>
          <cell r="U255">
            <v>862</v>
          </cell>
          <cell r="V255">
            <v>862</v>
          </cell>
          <cell r="W255">
            <v>862</v>
          </cell>
        </row>
        <row r="256">
          <cell r="I256" t="str">
            <v>ALI_41_SEG_6_PROV_2038</v>
          </cell>
          <cell r="J256">
            <v>6</v>
          </cell>
          <cell r="K256" t="str">
            <v>BEBIDAS LÁCTEAS</v>
          </cell>
          <cell r="L256">
            <v>41</v>
          </cell>
          <cell r="M256" t="str">
            <v>41 : Leche Entera Saborizada (Chocolate, fresa y vainilla), ultra alta temperatura UAT (UHT).</v>
          </cell>
          <cell r="N256">
            <v>2038</v>
          </cell>
          <cell r="O256" t="str">
            <v>Alimentos Pippo S.A.S</v>
          </cell>
          <cell r="P256">
            <v>871</v>
          </cell>
          <cell r="Q256">
            <v>871</v>
          </cell>
          <cell r="R256">
            <v>871</v>
          </cell>
          <cell r="S256">
            <v>871</v>
          </cell>
          <cell r="T256">
            <v>862</v>
          </cell>
          <cell r="U256">
            <v>862</v>
          </cell>
          <cell r="V256">
            <v>862</v>
          </cell>
          <cell r="W256">
            <v>862</v>
          </cell>
        </row>
        <row r="257">
          <cell r="I257" t="str">
            <v>ALI_41_SEG_7_PROV_2014</v>
          </cell>
          <cell r="J257">
            <v>7</v>
          </cell>
          <cell r="K257" t="str">
            <v>BEBIDAS LÁCTEAS</v>
          </cell>
          <cell r="L257">
            <v>41</v>
          </cell>
          <cell r="M257" t="str">
            <v>41 : Leche Entera Saborizada (Chocolate, fresa y vainilla), ultra alta temperatura UAT (UHT).</v>
          </cell>
          <cell r="N257">
            <v>2014</v>
          </cell>
          <cell r="O257" t="str">
            <v>PulpaFruit S.A.S.</v>
          </cell>
          <cell r="P257">
            <v>873</v>
          </cell>
          <cell r="Q257">
            <v>873</v>
          </cell>
          <cell r="R257">
            <v>873</v>
          </cell>
          <cell r="S257">
            <v>873</v>
          </cell>
          <cell r="T257">
            <v>862</v>
          </cell>
          <cell r="U257">
            <v>862</v>
          </cell>
          <cell r="V257">
            <v>862</v>
          </cell>
          <cell r="W257">
            <v>862</v>
          </cell>
        </row>
        <row r="258">
          <cell r="I258" t="str">
            <v>ALI_41_SEG_7_PROV_2032</v>
          </cell>
          <cell r="J258">
            <v>7</v>
          </cell>
          <cell r="K258" t="str">
            <v>BEBIDAS LÁCTEAS</v>
          </cell>
          <cell r="L258">
            <v>41</v>
          </cell>
          <cell r="M258" t="str">
            <v>41 : Leche Entera Saborizada (Chocolate, fresa y vainilla), ultra alta temperatura UAT (UHT).</v>
          </cell>
          <cell r="N258">
            <v>2032</v>
          </cell>
          <cell r="O258" t="str">
            <v>Proalimentos Liber S.A.S. En reorganización</v>
          </cell>
          <cell r="P258">
            <v>906</v>
          </cell>
          <cell r="Q258">
            <v>906</v>
          </cell>
          <cell r="R258">
            <v>906</v>
          </cell>
          <cell r="S258">
            <v>906</v>
          </cell>
          <cell r="T258">
            <v>862</v>
          </cell>
          <cell r="U258">
            <v>862</v>
          </cell>
          <cell r="V258">
            <v>862</v>
          </cell>
          <cell r="W258">
            <v>862</v>
          </cell>
        </row>
        <row r="259">
          <cell r="I259" t="str">
            <v>ALI_41_SEG_7_PROV_2038</v>
          </cell>
          <cell r="J259">
            <v>7</v>
          </cell>
          <cell r="K259" t="str">
            <v>BEBIDAS LÁCTEAS</v>
          </cell>
          <cell r="L259">
            <v>41</v>
          </cell>
          <cell r="M259" t="str">
            <v>41 : Leche Entera Saborizada (Chocolate, fresa y vainilla), ultra alta temperatura UAT (UHT).</v>
          </cell>
          <cell r="N259">
            <v>2038</v>
          </cell>
          <cell r="O259" t="str">
            <v>Alimentos Pippo S.A.S</v>
          </cell>
          <cell r="P259">
            <v>871</v>
          </cell>
          <cell r="Q259">
            <v>871</v>
          </cell>
          <cell r="R259">
            <v>871</v>
          </cell>
          <cell r="S259">
            <v>871</v>
          </cell>
          <cell r="T259">
            <v>862</v>
          </cell>
          <cell r="U259">
            <v>862</v>
          </cell>
          <cell r="V259">
            <v>862</v>
          </cell>
          <cell r="W259">
            <v>862</v>
          </cell>
        </row>
        <row r="260">
          <cell r="I260" t="str">
            <v>ALI_41_SEG_8_PROV_2014</v>
          </cell>
          <cell r="J260">
            <v>8</v>
          </cell>
          <cell r="K260" t="str">
            <v>BEBIDAS LÁCTEAS</v>
          </cell>
          <cell r="L260">
            <v>41</v>
          </cell>
          <cell r="M260" t="str">
            <v>41 : Leche Entera Saborizada (Chocolate, fresa y vainilla), ultra alta temperatura UAT (UHT).</v>
          </cell>
          <cell r="N260">
            <v>2014</v>
          </cell>
          <cell r="O260" t="str">
            <v>PulpaFruit S.A.S.</v>
          </cell>
          <cell r="P260">
            <v>873</v>
          </cell>
          <cell r="Q260">
            <v>873</v>
          </cell>
          <cell r="R260">
            <v>873</v>
          </cell>
          <cell r="S260">
            <v>873</v>
          </cell>
          <cell r="T260">
            <v>862</v>
          </cell>
          <cell r="U260">
            <v>862</v>
          </cell>
          <cell r="V260">
            <v>862</v>
          </cell>
          <cell r="W260">
            <v>862</v>
          </cell>
        </row>
        <row r="261">
          <cell r="I261" t="str">
            <v>ALI_41_SEG_8_PROV_2032</v>
          </cell>
          <cell r="J261">
            <v>8</v>
          </cell>
          <cell r="K261" t="str">
            <v>BEBIDAS LÁCTEAS</v>
          </cell>
          <cell r="L261">
            <v>41</v>
          </cell>
          <cell r="M261" t="str">
            <v>41 : Leche Entera Saborizada (Chocolate, fresa y vainilla), ultra alta temperatura UAT (UHT).</v>
          </cell>
          <cell r="N261">
            <v>2032</v>
          </cell>
          <cell r="O261" t="str">
            <v>Proalimentos Liber S.A.S. En reorganización</v>
          </cell>
          <cell r="P261">
            <v>906</v>
          </cell>
          <cell r="Q261">
            <v>906</v>
          </cell>
          <cell r="R261">
            <v>906</v>
          </cell>
          <cell r="S261">
            <v>906</v>
          </cell>
          <cell r="T261">
            <v>862</v>
          </cell>
          <cell r="U261">
            <v>862</v>
          </cell>
          <cell r="V261">
            <v>862</v>
          </cell>
          <cell r="W261">
            <v>862</v>
          </cell>
        </row>
        <row r="262">
          <cell r="I262" t="str">
            <v>ALI_41_SEG_8_PROV_2038</v>
          </cell>
          <cell r="J262">
            <v>8</v>
          </cell>
          <cell r="K262" t="str">
            <v>BEBIDAS LÁCTEAS</v>
          </cell>
          <cell r="L262">
            <v>41</v>
          </cell>
          <cell r="M262" t="str">
            <v>41 : Leche Entera Saborizada (Chocolate, fresa y vainilla), ultra alta temperatura UAT (UHT).</v>
          </cell>
          <cell r="N262">
            <v>2038</v>
          </cell>
          <cell r="O262" t="str">
            <v>Alimentos Pippo S.A.S</v>
          </cell>
          <cell r="P262">
            <v>871</v>
          </cell>
          <cell r="Q262">
            <v>871</v>
          </cell>
          <cell r="R262">
            <v>871</v>
          </cell>
          <cell r="S262">
            <v>871</v>
          </cell>
          <cell r="T262">
            <v>862</v>
          </cell>
          <cell r="U262">
            <v>862</v>
          </cell>
          <cell r="V262">
            <v>862</v>
          </cell>
          <cell r="W262">
            <v>862</v>
          </cell>
        </row>
        <row r="263">
          <cell r="I263" t="str">
            <v>ALI_41_SEG_9_PROV_2014</v>
          </cell>
          <cell r="J263">
            <v>9</v>
          </cell>
          <cell r="K263" t="str">
            <v>BEBIDAS LÁCTEAS</v>
          </cell>
          <cell r="L263">
            <v>41</v>
          </cell>
          <cell r="M263" t="str">
            <v>41 : Leche Entera Saborizada (Chocolate, fresa y vainilla), ultra alta temperatura UAT (UHT).</v>
          </cell>
          <cell r="N263">
            <v>2014</v>
          </cell>
          <cell r="O263" t="str">
            <v>PulpaFruit S.A.S.</v>
          </cell>
          <cell r="P263">
            <v>873</v>
          </cell>
          <cell r="Q263">
            <v>873</v>
          </cell>
          <cell r="R263">
            <v>873</v>
          </cell>
          <cell r="S263">
            <v>873</v>
          </cell>
          <cell r="T263">
            <v>862</v>
          </cell>
          <cell r="U263">
            <v>862</v>
          </cell>
          <cell r="V263">
            <v>862</v>
          </cell>
          <cell r="W263">
            <v>862</v>
          </cell>
        </row>
        <row r="264">
          <cell r="I264" t="str">
            <v>ALI_41_SEG_9_PROV_2032</v>
          </cell>
          <cell r="J264">
            <v>9</v>
          </cell>
          <cell r="K264" t="str">
            <v>BEBIDAS LÁCTEAS</v>
          </cell>
          <cell r="L264">
            <v>41</v>
          </cell>
          <cell r="M264" t="str">
            <v>41 : Leche Entera Saborizada (Chocolate, fresa y vainilla), ultra alta temperatura UAT (UHT).</v>
          </cell>
          <cell r="N264">
            <v>2032</v>
          </cell>
          <cell r="O264" t="str">
            <v>Proalimentos Liber S.A.S. En reorganización</v>
          </cell>
          <cell r="P264">
            <v>906</v>
          </cell>
          <cell r="Q264">
            <v>906</v>
          </cell>
          <cell r="R264">
            <v>906</v>
          </cell>
          <cell r="S264">
            <v>906</v>
          </cell>
          <cell r="T264">
            <v>862</v>
          </cell>
          <cell r="U264">
            <v>862</v>
          </cell>
          <cell r="V264">
            <v>862</v>
          </cell>
          <cell r="W264">
            <v>862</v>
          </cell>
        </row>
        <row r="265">
          <cell r="I265" t="str">
            <v>ALI_41_SEG_9_PROV_2038</v>
          </cell>
          <cell r="J265">
            <v>9</v>
          </cell>
          <cell r="K265" t="str">
            <v>BEBIDAS LÁCTEAS</v>
          </cell>
          <cell r="L265">
            <v>41</v>
          </cell>
          <cell r="M265" t="str">
            <v>41 : Leche Entera Saborizada (Chocolate, fresa y vainilla), ultra alta temperatura UAT (UHT).</v>
          </cell>
          <cell r="N265">
            <v>2038</v>
          </cell>
          <cell r="O265" t="str">
            <v>Alimentos Pippo S.A.S</v>
          </cell>
          <cell r="P265">
            <v>871</v>
          </cell>
          <cell r="Q265">
            <v>871</v>
          </cell>
          <cell r="R265">
            <v>871</v>
          </cell>
          <cell r="S265">
            <v>871</v>
          </cell>
          <cell r="T265">
            <v>862</v>
          </cell>
          <cell r="U265">
            <v>862</v>
          </cell>
          <cell r="V265">
            <v>862</v>
          </cell>
          <cell r="W265">
            <v>862</v>
          </cell>
        </row>
        <row r="266">
          <cell r="I266" t="str">
            <v>ALI_41_SEG_10_PROV_2014</v>
          </cell>
          <cell r="J266">
            <v>10</v>
          </cell>
          <cell r="K266" t="str">
            <v>BEBIDAS LÁCTEAS</v>
          </cell>
          <cell r="L266">
            <v>41</v>
          </cell>
          <cell r="M266" t="str">
            <v>41 : Leche Entera Saborizada (Chocolate, fresa y vainilla), ultra alta temperatura UAT (UHT).</v>
          </cell>
          <cell r="N266">
            <v>2014</v>
          </cell>
          <cell r="O266" t="str">
            <v>PulpaFruit S.A.S.</v>
          </cell>
          <cell r="P266">
            <v>873</v>
          </cell>
          <cell r="Q266">
            <v>873</v>
          </cell>
          <cell r="R266">
            <v>873</v>
          </cell>
          <cell r="S266">
            <v>873</v>
          </cell>
          <cell r="T266">
            <v>862</v>
          </cell>
          <cell r="U266">
            <v>862</v>
          </cell>
          <cell r="V266">
            <v>862</v>
          </cell>
          <cell r="W266">
            <v>862</v>
          </cell>
        </row>
        <row r="267">
          <cell r="I267" t="str">
            <v>ALI_41_SEG_10_PROV_2032</v>
          </cell>
          <cell r="J267">
            <v>10</v>
          </cell>
          <cell r="K267" t="str">
            <v>BEBIDAS LÁCTEAS</v>
          </cell>
          <cell r="L267">
            <v>41</v>
          </cell>
          <cell r="M267" t="str">
            <v>41 : Leche Entera Saborizada (Chocolate, fresa y vainilla), ultra alta temperatura UAT (UHT).</v>
          </cell>
          <cell r="N267">
            <v>2032</v>
          </cell>
          <cell r="O267" t="str">
            <v>Proalimentos Liber S.A.S. En reorganización</v>
          </cell>
          <cell r="P267">
            <v>906</v>
          </cell>
          <cell r="Q267">
            <v>906</v>
          </cell>
          <cell r="R267">
            <v>906</v>
          </cell>
          <cell r="S267">
            <v>906</v>
          </cell>
          <cell r="T267">
            <v>862</v>
          </cell>
          <cell r="U267">
            <v>862</v>
          </cell>
          <cell r="V267">
            <v>862</v>
          </cell>
          <cell r="W267">
            <v>862</v>
          </cell>
        </row>
        <row r="268">
          <cell r="I268" t="str">
            <v>ALI_41_SEG_10_PROV_2038</v>
          </cell>
          <cell r="J268">
            <v>10</v>
          </cell>
          <cell r="K268" t="str">
            <v>BEBIDAS LÁCTEAS</v>
          </cell>
          <cell r="L268">
            <v>41</v>
          </cell>
          <cell r="M268" t="str">
            <v>41 : Leche Entera Saborizada (Chocolate, fresa y vainilla), ultra alta temperatura UAT (UHT).</v>
          </cell>
          <cell r="N268">
            <v>2038</v>
          </cell>
          <cell r="O268" t="str">
            <v>Alimentos Pippo S.A.S</v>
          </cell>
          <cell r="P268">
            <v>871</v>
          </cell>
          <cell r="Q268">
            <v>871</v>
          </cell>
          <cell r="R268">
            <v>871</v>
          </cell>
          <cell r="S268">
            <v>871</v>
          </cell>
          <cell r="T268">
            <v>862</v>
          </cell>
          <cell r="U268">
            <v>862</v>
          </cell>
          <cell r="V268">
            <v>862</v>
          </cell>
          <cell r="W268">
            <v>862</v>
          </cell>
        </row>
        <row r="269">
          <cell r="I269" t="str">
            <v>ALI_41_SEG_11_PROV_2014</v>
          </cell>
          <cell r="J269">
            <v>11</v>
          </cell>
          <cell r="K269" t="str">
            <v>BEBIDAS LÁCTEAS</v>
          </cell>
          <cell r="L269">
            <v>41</v>
          </cell>
          <cell r="M269" t="str">
            <v>41 : Leche Entera Saborizada (Chocolate, fresa y vainilla), ultra alta temperatura UAT (UHT).</v>
          </cell>
          <cell r="N269">
            <v>2014</v>
          </cell>
          <cell r="O269" t="str">
            <v>PulpaFruit S.A.S.</v>
          </cell>
          <cell r="P269">
            <v>873</v>
          </cell>
          <cell r="Q269">
            <v>873</v>
          </cell>
          <cell r="R269">
            <v>873</v>
          </cell>
          <cell r="S269">
            <v>873</v>
          </cell>
          <cell r="T269">
            <v>862</v>
          </cell>
          <cell r="U269">
            <v>862</v>
          </cell>
          <cell r="V269">
            <v>862</v>
          </cell>
          <cell r="W269">
            <v>862</v>
          </cell>
        </row>
        <row r="270">
          <cell r="I270" t="str">
            <v>ALI_41_SEG_11_PROV_2032</v>
          </cell>
          <cell r="J270">
            <v>11</v>
          </cell>
          <cell r="K270" t="str">
            <v>BEBIDAS LÁCTEAS</v>
          </cell>
          <cell r="L270">
            <v>41</v>
          </cell>
          <cell r="M270" t="str">
            <v>41 : Leche Entera Saborizada (Chocolate, fresa y vainilla), ultra alta temperatura UAT (UHT).</v>
          </cell>
          <cell r="N270">
            <v>2032</v>
          </cell>
          <cell r="O270" t="str">
            <v>Proalimentos Liber S.A.S. En reorganización</v>
          </cell>
          <cell r="P270">
            <v>906</v>
          </cell>
          <cell r="Q270">
            <v>906</v>
          </cell>
          <cell r="R270">
            <v>906</v>
          </cell>
          <cell r="S270">
            <v>906</v>
          </cell>
          <cell r="T270">
            <v>862</v>
          </cell>
          <cell r="U270">
            <v>862</v>
          </cell>
          <cell r="V270">
            <v>862</v>
          </cell>
          <cell r="W270">
            <v>862</v>
          </cell>
        </row>
        <row r="271">
          <cell r="I271" t="str">
            <v>ALI_41_SEG_11_PROV_2038</v>
          </cell>
          <cell r="J271">
            <v>11</v>
          </cell>
          <cell r="K271" t="str">
            <v>BEBIDAS LÁCTEAS</v>
          </cell>
          <cell r="L271">
            <v>41</v>
          </cell>
          <cell r="M271" t="str">
            <v>41 : Leche Entera Saborizada (Chocolate, fresa y vainilla), ultra alta temperatura UAT (UHT).</v>
          </cell>
          <cell r="N271">
            <v>2038</v>
          </cell>
          <cell r="O271" t="str">
            <v>Alimentos Pippo S.A.S</v>
          </cell>
          <cell r="P271">
            <v>871</v>
          </cell>
          <cell r="Q271">
            <v>871</v>
          </cell>
          <cell r="R271">
            <v>871</v>
          </cell>
          <cell r="S271">
            <v>871</v>
          </cell>
          <cell r="T271">
            <v>862</v>
          </cell>
          <cell r="U271">
            <v>862</v>
          </cell>
          <cell r="V271">
            <v>862</v>
          </cell>
          <cell r="W271">
            <v>862</v>
          </cell>
        </row>
        <row r="272">
          <cell r="I272" t="str">
            <v>ALI_41_SEG_12_PROV_2014</v>
          </cell>
          <cell r="J272">
            <v>12</v>
          </cell>
          <cell r="K272" t="str">
            <v>BEBIDAS LÁCTEAS</v>
          </cell>
          <cell r="L272">
            <v>41</v>
          </cell>
          <cell r="M272" t="str">
            <v>41 : Leche Entera Saborizada (Chocolate, fresa y vainilla), ultra alta temperatura UAT (UHT).</v>
          </cell>
          <cell r="N272">
            <v>2014</v>
          </cell>
          <cell r="O272" t="str">
            <v>PulpaFruit S.A.S.</v>
          </cell>
          <cell r="P272">
            <v>873</v>
          </cell>
          <cell r="Q272">
            <v>873</v>
          </cell>
          <cell r="R272">
            <v>873</v>
          </cell>
          <cell r="S272">
            <v>873</v>
          </cell>
          <cell r="T272">
            <v>862</v>
          </cell>
          <cell r="U272">
            <v>862</v>
          </cell>
          <cell r="V272">
            <v>862</v>
          </cell>
          <cell r="W272">
            <v>862</v>
          </cell>
        </row>
        <row r="273">
          <cell r="I273" t="str">
            <v>ALI_41_SEG_12_PROV_2032</v>
          </cell>
          <cell r="J273">
            <v>12</v>
          </cell>
          <cell r="K273" t="str">
            <v>BEBIDAS LÁCTEAS</v>
          </cell>
          <cell r="L273">
            <v>41</v>
          </cell>
          <cell r="M273" t="str">
            <v>41 : Leche Entera Saborizada (Chocolate, fresa y vainilla), ultra alta temperatura UAT (UHT).</v>
          </cell>
          <cell r="N273">
            <v>2032</v>
          </cell>
          <cell r="O273" t="str">
            <v>Proalimentos Liber S.A.S. En reorganización</v>
          </cell>
          <cell r="P273">
            <v>906</v>
          </cell>
          <cell r="Q273">
            <v>906</v>
          </cell>
          <cell r="R273">
            <v>906</v>
          </cell>
          <cell r="S273">
            <v>906</v>
          </cell>
          <cell r="T273">
            <v>862</v>
          </cell>
          <cell r="U273">
            <v>862</v>
          </cell>
          <cell r="V273">
            <v>862</v>
          </cell>
          <cell r="W273">
            <v>862</v>
          </cell>
        </row>
        <row r="274">
          <cell r="I274" t="str">
            <v>ALI_41_SEG_12_PROV_2038</v>
          </cell>
          <cell r="J274">
            <v>12</v>
          </cell>
          <cell r="K274" t="str">
            <v>BEBIDAS LÁCTEAS</v>
          </cell>
          <cell r="L274">
            <v>41</v>
          </cell>
          <cell r="M274" t="str">
            <v>41 : Leche Entera Saborizada (Chocolate, fresa y vainilla), ultra alta temperatura UAT (UHT).</v>
          </cell>
          <cell r="N274">
            <v>2038</v>
          </cell>
          <cell r="O274" t="str">
            <v>Alimentos Pippo S.A.S</v>
          </cell>
          <cell r="P274">
            <v>871</v>
          </cell>
          <cell r="Q274">
            <v>871</v>
          </cell>
          <cell r="R274">
            <v>871</v>
          </cell>
          <cell r="S274">
            <v>871</v>
          </cell>
          <cell r="T274">
            <v>862</v>
          </cell>
          <cell r="U274">
            <v>862</v>
          </cell>
          <cell r="V274">
            <v>862</v>
          </cell>
          <cell r="W274">
            <v>862</v>
          </cell>
        </row>
        <row r="275">
          <cell r="I275" t="str">
            <v>ALI_41_SEG_13_PROV_2014</v>
          </cell>
          <cell r="J275">
            <v>13</v>
          </cell>
          <cell r="K275" t="str">
            <v>BEBIDAS LÁCTEAS</v>
          </cell>
          <cell r="L275">
            <v>41</v>
          </cell>
          <cell r="M275" t="str">
            <v>41 : Leche Entera Saborizada (Chocolate, fresa y vainilla), ultra alta temperatura UAT (UHT).</v>
          </cell>
          <cell r="N275">
            <v>2014</v>
          </cell>
          <cell r="O275" t="str">
            <v>PulpaFruit S.A.S.</v>
          </cell>
          <cell r="P275">
            <v>873</v>
          </cell>
          <cell r="Q275">
            <v>873</v>
          </cell>
          <cell r="R275">
            <v>873</v>
          </cell>
          <cell r="S275">
            <v>873</v>
          </cell>
          <cell r="T275">
            <v>862</v>
          </cell>
          <cell r="U275">
            <v>862</v>
          </cell>
          <cell r="V275">
            <v>862</v>
          </cell>
          <cell r="W275">
            <v>862</v>
          </cell>
        </row>
        <row r="276">
          <cell r="I276" t="str">
            <v>ALI_41_SEG_13_PROV_2032</v>
          </cell>
          <cell r="J276">
            <v>13</v>
          </cell>
          <cell r="K276" t="str">
            <v>BEBIDAS LÁCTEAS</v>
          </cell>
          <cell r="L276">
            <v>41</v>
          </cell>
          <cell r="M276" t="str">
            <v>41 : Leche Entera Saborizada (Chocolate, fresa y vainilla), ultra alta temperatura UAT (UHT).</v>
          </cell>
          <cell r="N276">
            <v>2032</v>
          </cell>
          <cell r="O276" t="str">
            <v>Proalimentos Liber S.A.S. En reorganización</v>
          </cell>
          <cell r="P276">
            <v>906</v>
          </cell>
          <cell r="Q276">
            <v>906</v>
          </cell>
          <cell r="R276">
            <v>906</v>
          </cell>
          <cell r="S276">
            <v>906</v>
          </cell>
          <cell r="T276">
            <v>862</v>
          </cell>
          <cell r="U276">
            <v>862</v>
          </cell>
          <cell r="V276">
            <v>862</v>
          </cell>
          <cell r="W276">
            <v>862</v>
          </cell>
        </row>
        <row r="277">
          <cell r="I277" t="str">
            <v>ALI_41_SEG_13_PROV_2038</v>
          </cell>
          <cell r="J277">
            <v>13</v>
          </cell>
          <cell r="K277" t="str">
            <v>BEBIDAS LÁCTEAS</v>
          </cell>
          <cell r="L277">
            <v>41</v>
          </cell>
          <cell r="M277" t="str">
            <v>41 : Leche Entera Saborizada (Chocolate, fresa y vainilla), ultra alta temperatura UAT (UHT).</v>
          </cell>
          <cell r="N277">
            <v>2038</v>
          </cell>
          <cell r="O277" t="str">
            <v>Alimentos Pippo S.A.S</v>
          </cell>
          <cell r="P277">
            <v>871</v>
          </cell>
          <cell r="Q277">
            <v>871</v>
          </cell>
          <cell r="R277">
            <v>871</v>
          </cell>
          <cell r="S277">
            <v>871</v>
          </cell>
          <cell r="T277">
            <v>862</v>
          </cell>
          <cell r="U277">
            <v>862</v>
          </cell>
          <cell r="V277">
            <v>862</v>
          </cell>
          <cell r="W277">
            <v>862</v>
          </cell>
        </row>
        <row r="278">
          <cell r="I278" t="str">
            <v>ALI_41_SEG_14_PROV_2014</v>
          </cell>
          <cell r="J278">
            <v>14</v>
          </cell>
          <cell r="K278" t="str">
            <v>BEBIDAS LÁCTEAS</v>
          </cell>
          <cell r="L278">
            <v>41</v>
          </cell>
          <cell r="M278" t="str">
            <v>41 : Leche Entera Saborizada (Chocolate, fresa y vainilla), ultra alta temperatura UAT (UHT).</v>
          </cell>
          <cell r="N278">
            <v>2014</v>
          </cell>
          <cell r="O278" t="str">
            <v>PulpaFruit S.A.S.</v>
          </cell>
          <cell r="P278">
            <v>873</v>
          </cell>
          <cell r="Q278">
            <v>873</v>
          </cell>
          <cell r="R278">
            <v>873</v>
          </cell>
          <cell r="S278">
            <v>873</v>
          </cell>
          <cell r="T278">
            <v>862</v>
          </cell>
          <cell r="U278">
            <v>862</v>
          </cell>
          <cell r="V278">
            <v>862</v>
          </cell>
          <cell r="W278">
            <v>862</v>
          </cell>
        </row>
        <row r="279">
          <cell r="I279" t="str">
            <v>ALI_41_SEG_14_PROV_2032</v>
          </cell>
          <cell r="J279">
            <v>14</v>
          </cell>
          <cell r="K279" t="str">
            <v>BEBIDAS LÁCTEAS</v>
          </cell>
          <cell r="L279">
            <v>41</v>
          </cell>
          <cell r="M279" t="str">
            <v>41 : Leche Entera Saborizada (Chocolate, fresa y vainilla), ultra alta temperatura UAT (UHT).</v>
          </cell>
          <cell r="N279">
            <v>2032</v>
          </cell>
          <cell r="O279" t="str">
            <v>Proalimentos Liber S.A.S. En reorganización</v>
          </cell>
          <cell r="P279">
            <v>906</v>
          </cell>
          <cell r="Q279">
            <v>906</v>
          </cell>
          <cell r="R279">
            <v>906</v>
          </cell>
          <cell r="S279">
            <v>906</v>
          </cell>
          <cell r="T279">
            <v>862</v>
          </cell>
          <cell r="U279">
            <v>862</v>
          </cell>
          <cell r="V279">
            <v>862</v>
          </cell>
          <cell r="W279">
            <v>862</v>
          </cell>
        </row>
        <row r="280">
          <cell r="I280" t="str">
            <v>ALI_41_SEG_14_PROV_2038</v>
          </cell>
          <cell r="J280">
            <v>14</v>
          </cell>
          <cell r="K280" t="str">
            <v>BEBIDAS LÁCTEAS</v>
          </cell>
          <cell r="L280">
            <v>41</v>
          </cell>
          <cell r="M280" t="str">
            <v>41 : Leche Entera Saborizada (Chocolate, fresa y vainilla), ultra alta temperatura UAT (UHT).</v>
          </cell>
          <cell r="N280">
            <v>2038</v>
          </cell>
          <cell r="O280" t="str">
            <v>Alimentos Pippo S.A.S</v>
          </cell>
          <cell r="P280">
            <v>871</v>
          </cell>
          <cell r="Q280">
            <v>871</v>
          </cell>
          <cell r="R280">
            <v>871</v>
          </cell>
          <cell r="S280">
            <v>871</v>
          </cell>
          <cell r="T280">
            <v>862</v>
          </cell>
          <cell r="U280">
            <v>862</v>
          </cell>
          <cell r="V280">
            <v>862</v>
          </cell>
          <cell r="W280">
            <v>862</v>
          </cell>
        </row>
        <row r="281">
          <cell r="I281" t="str">
            <v>ALI_41_SEG_15_PROV_2014</v>
          </cell>
          <cell r="J281">
            <v>15</v>
          </cell>
          <cell r="K281" t="str">
            <v>BEBIDAS LÁCTEAS</v>
          </cell>
          <cell r="L281">
            <v>41</v>
          </cell>
          <cell r="M281" t="str">
            <v>41 : Leche Entera Saborizada (Chocolate, fresa y vainilla), ultra alta temperatura UAT (UHT).</v>
          </cell>
          <cell r="N281">
            <v>2014</v>
          </cell>
          <cell r="O281" t="str">
            <v>PulpaFruit S.A.S.</v>
          </cell>
          <cell r="P281">
            <v>873</v>
          </cell>
          <cell r="Q281">
            <v>873</v>
          </cell>
          <cell r="R281">
            <v>873</v>
          </cell>
          <cell r="S281">
            <v>873</v>
          </cell>
          <cell r="T281">
            <v>862</v>
          </cell>
          <cell r="U281">
            <v>862</v>
          </cell>
          <cell r="V281">
            <v>862</v>
          </cell>
          <cell r="W281">
            <v>862</v>
          </cell>
        </row>
        <row r="282">
          <cell r="I282" t="str">
            <v>ALI_41_SEG_15_PROV_2032</v>
          </cell>
          <cell r="J282">
            <v>15</v>
          </cell>
          <cell r="K282" t="str">
            <v>BEBIDAS LÁCTEAS</v>
          </cell>
          <cell r="L282">
            <v>41</v>
          </cell>
          <cell r="M282" t="str">
            <v>41 : Leche Entera Saborizada (Chocolate, fresa y vainilla), ultra alta temperatura UAT (UHT).</v>
          </cell>
          <cell r="N282">
            <v>2032</v>
          </cell>
          <cell r="O282" t="str">
            <v>Proalimentos Liber S.A.S. En reorganización</v>
          </cell>
          <cell r="P282">
            <v>906</v>
          </cell>
          <cell r="Q282">
            <v>906</v>
          </cell>
          <cell r="R282">
            <v>906</v>
          </cell>
          <cell r="S282">
            <v>906</v>
          </cell>
          <cell r="T282">
            <v>862</v>
          </cell>
          <cell r="U282">
            <v>862</v>
          </cell>
          <cell r="V282">
            <v>862</v>
          </cell>
          <cell r="W282">
            <v>862</v>
          </cell>
        </row>
        <row r="283">
          <cell r="I283" t="str">
            <v>ALI_41_SEG_15_PROV_2038</v>
          </cell>
          <cell r="J283">
            <v>15</v>
          </cell>
          <cell r="K283" t="str">
            <v>BEBIDAS LÁCTEAS</v>
          </cell>
          <cell r="L283">
            <v>41</v>
          </cell>
          <cell r="M283" t="str">
            <v>41 : Leche Entera Saborizada (Chocolate, fresa y vainilla), ultra alta temperatura UAT (UHT).</v>
          </cell>
          <cell r="N283">
            <v>2038</v>
          </cell>
          <cell r="O283" t="str">
            <v>Alimentos Pippo S.A.S</v>
          </cell>
          <cell r="P283">
            <v>871</v>
          </cell>
          <cell r="Q283">
            <v>871</v>
          </cell>
          <cell r="R283">
            <v>871</v>
          </cell>
          <cell r="S283">
            <v>871</v>
          </cell>
          <cell r="T283">
            <v>862</v>
          </cell>
          <cell r="U283">
            <v>862</v>
          </cell>
          <cell r="V283">
            <v>862</v>
          </cell>
          <cell r="W283">
            <v>862</v>
          </cell>
        </row>
        <row r="284">
          <cell r="I284" t="str">
            <v>ALI_71_SEG_1_PROV_2032</v>
          </cell>
          <cell r="J284">
            <v>1</v>
          </cell>
          <cell r="K284" t="str">
            <v>BEBIDAS LÁCTEAS</v>
          </cell>
          <cell r="L284">
            <v>71</v>
          </cell>
          <cell r="M284" t="str">
            <v>71 : Yogur Con Cereal (Hojuela de Maíz azucarada)/ Yogurt entero con dulce  con cereal. Yogurt 150 cm3; Cereal 30 g</v>
          </cell>
          <cell r="N284">
            <v>2032</v>
          </cell>
          <cell r="O284" t="str">
            <v>Proalimentos Liber S.A.S. En reorganización</v>
          </cell>
          <cell r="P284">
            <v>2118</v>
          </cell>
          <cell r="Q284">
            <v>2118</v>
          </cell>
          <cell r="R284">
            <v>2118</v>
          </cell>
          <cell r="S284">
            <v>2118</v>
          </cell>
          <cell r="T284">
            <v>2116</v>
          </cell>
          <cell r="U284">
            <v>2116</v>
          </cell>
          <cell r="V284">
            <v>2116</v>
          </cell>
          <cell r="W284">
            <v>2116</v>
          </cell>
        </row>
        <row r="285">
          <cell r="I285" t="str">
            <v>ALI_71_SEG_1_PROV_2038</v>
          </cell>
          <cell r="J285">
            <v>1</v>
          </cell>
          <cell r="K285" t="str">
            <v>BEBIDAS LÁCTEAS</v>
          </cell>
          <cell r="L285">
            <v>71</v>
          </cell>
          <cell r="M285" t="str">
            <v>71 : Yogur Con Cereal (Hojuela de Maíz azucarada)/ Yogurt entero con dulce  con cereal. Yogurt 150 cm3; Cereal 30 g</v>
          </cell>
          <cell r="N285">
            <v>2038</v>
          </cell>
          <cell r="O285" t="str">
            <v>Alimentos Pippo S.A.S</v>
          </cell>
          <cell r="P285">
            <v>2139</v>
          </cell>
          <cell r="Q285">
            <v>2139</v>
          </cell>
          <cell r="R285">
            <v>2139</v>
          </cell>
          <cell r="S285">
            <v>2139</v>
          </cell>
          <cell r="T285">
            <v>2116</v>
          </cell>
          <cell r="U285">
            <v>2116</v>
          </cell>
          <cell r="V285">
            <v>2116</v>
          </cell>
          <cell r="W285">
            <v>2116</v>
          </cell>
        </row>
        <row r="286">
          <cell r="I286" t="str">
            <v>ALI_71_SEG_1_PROV_2043</v>
          </cell>
          <cell r="J286">
            <v>1</v>
          </cell>
          <cell r="K286" t="str">
            <v>BEBIDAS LÁCTEAS</v>
          </cell>
          <cell r="L286">
            <v>71</v>
          </cell>
          <cell r="M286" t="str">
            <v>71 : Yogur Con Cereal (Hojuela de Maíz azucarada)/ Yogurt entero con dulce  con cereal. Yogurt 150 cm3; Cereal 30 g</v>
          </cell>
          <cell r="N286">
            <v>2043</v>
          </cell>
          <cell r="O286" t="str">
            <v>Cooperativa Colanta</v>
          </cell>
          <cell r="P286">
            <v>2172</v>
          </cell>
          <cell r="Q286">
            <v>2172</v>
          </cell>
          <cell r="R286">
            <v>2172</v>
          </cell>
          <cell r="S286">
            <v>2172</v>
          </cell>
          <cell r="T286">
            <v>2116</v>
          </cell>
          <cell r="U286">
            <v>2116</v>
          </cell>
          <cell r="V286">
            <v>2116</v>
          </cell>
          <cell r="W286">
            <v>2116</v>
          </cell>
        </row>
        <row r="287">
          <cell r="I287" t="str">
            <v>ALI_71_SEG_1_PROV_2057</v>
          </cell>
          <cell r="J287">
            <v>1</v>
          </cell>
          <cell r="K287" t="str">
            <v>BEBIDAS LÁCTEAS</v>
          </cell>
          <cell r="L287">
            <v>71</v>
          </cell>
          <cell r="M287" t="str">
            <v>71 : Yogur Con Cereal (Hojuela de Maíz azucarada)/ Yogurt entero con dulce  con cereal. Yogurt 150 cm3; Cereal 30 g</v>
          </cell>
          <cell r="N287">
            <v>2057</v>
          </cell>
          <cell r="O287" t="str">
            <v>Industrias Normandy S.A.</v>
          </cell>
          <cell r="P287">
            <v>2116</v>
          </cell>
          <cell r="Q287">
            <v>2116</v>
          </cell>
          <cell r="R287">
            <v>2116</v>
          </cell>
          <cell r="S287">
            <v>2116</v>
          </cell>
          <cell r="T287">
            <v>2116</v>
          </cell>
          <cell r="U287">
            <v>2116</v>
          </cell>
          <cell r="V287">
            <v>2116</v>
          </cell>
          <cell r="W287">
            <v>2116</v>
          </cell>
        </row>
        <row r="288">
          <cell r="I288" t="str">
            <v>ALI_71_SEG_1_PROV_2087</v>
          </cell>
          <cell r="J288">
            <v>1</v>
          </cell>
          <cell r="K288" t="str">
            <v>BEBIDAS LÁCTEAS</v>
          </cell>
          <cell r="L288">
            <v>71</v>
          </cell>
          <cell r="M288" t="str">
            <v>71 : Yogur Con Cereal (Hojuela de Maíz azucarada)/ Yogurt entero con dulce  con cereal. Yogurt 150 cm3; Cereal 30 g</v>
          </cell>
          <cell r="N288">
            <v>2087</v>
          </cell>
          <cell r="O288" t="str">
            <v>AAA Alimentando A Bogotá 2020 UT</v>
          </cell>
          <cell r="P288">
            <v>2116</v>
          </cell>
          <cell r="Q288">
            <v>2116</v>
          </cell>
          <cell r="R288">
            <v>2116</v>
          </cell>
          <cell r="S288">
            <v>2116</v>
          </cell>
          <cell r="T288">
            <v>2116</v>
          </cell>
          <cell r="U288">
            <v>2116</v>
          </cell>
          <cell r="V288">
            <v>2116</v>
          </cell>
          <cell r="W288">
            <v>2116</v>
          </cell>
        </row>
        <row r="289">
          <cell r="I289" t="str">
            <v>ALI_71_SEG_2_PROV_2032</v>
          </cell>
          <cell r="J289">
            <v>2</v>
          </cell>
          <cell r="K289" t="str">
            <v>BEBIDAS LÁCTEAS</v>
          </cell>
          <cell r="L289">
            <v>71</v>
          </cell>
          <cell r="M289" t="str">
            <v>71 : Yogur Con Cereal (Hojuela de Maíz azucarada)/ Yogurt entero con dulce  con cereal. Yogurt 150 cm3; Cereal 30 g</v>
          </cell>
          <cell r="N289">
            <v>2032</v>
          </cell>
          <cell r="O289" t="str">
            <v>Proalimentos Liber S.A.S. En reorganización</v>
          </cell>
          <cell r="P289">
            <v>2118</v>
          </cell>
          <cell r="Q289">
            <v>2118</v>
          </cell>
          <cell r="R289">
            <v>2118</v>
          </cell>
          <cell r="S289">
            <v>2118</v>
          </cell>
          <cell r="T289">
            <v>2116</v>
          </cell>
          <cell r="U289">
            <v>2116</v>
          </cell>
          <cell r="V289">
            <v>2116</v>
          </cell>
          <cell r="W289">
            <v>2116</v>
          </cell>
        </row>
        <row r="290">
          <cell r="I290" t="str">
            <v>ALI_71_SEG_2_PROV_2038</v>
          </cell>
          <cell r="J290">
            <v>2</v>
          </cell>
          <cell r="K290" t="str">
            <v>BEBIDAS LÁCTEAS</v>
          </cell>
          <cell r="L290">
            <v>71</v>
          </cell>
          <cell r="M290" t="str">
            <v>71 : Yogur Con Cereal (Hojuela de Maíz azucarada)/ Yogurt entero con dulce  con cereal. Yogurt 150 cm3; Cereal 30 g</v>
          </cell>
          <cell r="N290">
            <v>2038</v>
          </cell>
          <cell r="O290" t="str">
            <v>Alimentos Pippo S.A.S</v>
          </cell>
          <cell r="P290">
            <v>2139</v>
          </cell>
          <cell r="Q290">
            <v>2139</v>
          </cell>
          <cell r="R290">
            <v>2139</v>
          </cell>
          <cell r="S290">
            <v>2139</v>
          </cell>
          <cell r="T290">
            <v>2116</v>
          </cell>
          <cell r="U290">
            <v>2116</v>
          </cell>
          <cell r="V290">
            <v>2116</v>
          </cell>
          <cell r="W290">
            <v>2116</v>
          </cell>
        </row>
        <row r="291">
          <cell r="I291" t="str">
            <v>ALI_71_SEG_2_PROV_2043</v>
          </cell>
          <cell r="J291">
            <v>2</v>
          </cell>
          <cell r="K291" t="str">
            <v>BEBIDAS LÁCTEAS</v>
          </cell>
          <cell r="L291">
            <v>71</v>
          </cell>
          <cell r="M291" t="str">
            <v>71 : Yogur Con Cereal (Hojuela de Maíz azucarada)/ Yogurt entero con dulce  con cereal. Yogurt 150 cm3; Cereal 30 g</v>
          </cell>
          <cell r="N291">
            <v>2043</v>
          </cell>
          <cell r="O291" t="str">
            <v>Cooperativa Colanta</v>
          </cell>
          <cell r="P291">
            <v>2172</v>
          </cell>
          <cell r="Q291">
            <v>2172</v>
          </cell>
          <cell r="R291">
            <v>2172</v>
          </cell>
          <cell r="S291">
            <v>2172</v>
          </cell>
          <cell r="T291">
            <v>2116</v>
          </cell>
          <cell r="U291">
            <v>2116</v>
          </cell>
          <cell r="V291">
            <v>2116</v>
          </cell>
          <cell r="W291">
            <v>2116</v>
          </cell>
        </row>
        <row r="292">
          <cell r="I292" t="str">
            <v>ALI_71_SEG_2_PROV_2057</v>
          </cell>
          <cell r="J292">
            <v>2</v>
          </cell>
          <cell r="K292" t="str">
            <v>BEBIDAS LÁCTEAS</v>
          </cell>
          <cell r="L292">
            <v>71</v>
          </cell>
          <cell r="M292" t="str">
            <v>71 : Yogur Con Cereal (Hojuela de Maíz azucarada)/ Yogurt entero con dulce  con cereal. Yogurt 150 cm3; Cereal 30 g</v>
          </cell>
          <cell r="N292">
            <v>2057</v>
          </cell>
          <cell r="O292" t="str">
            <v>Industrias Normandy S.A.</v>
          </cell>
          <cell r="P292">
            <v>2116</v>
          </cell>
          <cell r="Q292">
            <v>2116</v>
          </cell>
          <cell r="R292">
            <v>2116</v>
          </cell>
          <cell r="S292">
            <v>2116</v>
          </cell>
          <cell r="T292">
            <v>2116</v>
          </cell>
          <cell r="U292">
            <v>2116</v>
          </cell>
          <cell r="V292">
            <v>2116</v>
          </cell>
          <cell r="W292">
            <v>2116</v>
          </cell>
        </row>
        <row r="293">
          <cell r="I293" t="str">
            <v>ALI_71_SEG_2_PROV_2087</v>
          </cell>
          <cell r="J293">
            <v>2</v>
          </cell>
          <cell r="K293" t="str">
            <v>BEBIDAS LÁCTEAS</v>
          </cell>
          <cell r="L293">
            <v>71</v>
          </cell>
          <cell r="M293" t="str">
            <v>71 : Yogur Con Cereal (Hojuela de Maíz azucarada)/ Yogurt entero con dulce  con cereal. Yogurt 150 cm3; Cereal 30 g</v>
          </cell>
          <cell r="N293">
            <v>2087</v>
          </cell>
          <cell r="O293" t="str">
            <v>AAA Alimentando A Bogotá 2020 UT</v>
          </cell>
          <cell r="P293">
            <v>2116</v>
          </cell>
          <cell r="Q293">
            <v>2116</v>
          </cell>
          <cell r="R293">
            <v>2116</v>
          </cell>
          <cell r="S293">
            <v>2116</v>
          </cell>
          <cell r="T293">
            <v>2116</v>
          </cell>
          <cell r="U293">
            <v>2116</v>
          </cell>
          <cell r="V293">
            <v>2116</v>
          </cell>
          <cell r="W293">
            <v>2116</v>
          </cell>
        </row>
        <row r="294">
          <cell r="I294" t="str">
            <v>ALI_71_SEG_3_PROV_2032</v>
          </cell>
          <cell r="J294">
            <v>3</v>
          </cell>
          <cell r="K294" t="str">
            <v>BEBIDAS LÁCTEAS</v>
          </cell>
          <cell r="L294">
            <v>71</v>
          </cell>
          <cell r="M294" t="str">
            <v>71 : Yogur Con Cereal (Hojuela de Maíz azucarada)/ Yogurt entero con dulce  con cereal. Yogurt 150 cm3; Cereal 30 g</v>
          </cell>
          <cell r="N294">
            <v>2032</v>
          </cell>
          <cell r="O294" t="str">
            <v>Proalimentos Liber S.A.S. En reorganización</v>
          </cell>
          <cell r="P294">
            <v>2118</v>
          </cell>
          <cell r="Q294">
            <v>2118</v>
          </cell>
          <cell r="R294">
            <v>2118</v>
          </cell>
          <cell r="S294">
            <v>2118</v>
          </cell>
          <cell r="T294">
            <v>2116</v>
          </cell>
          <cell r="U294">
            <v>2116</v>
          </cell>
          <cell r="V294">
            <v>2116</v>
          </cell>
          <cell r="W294">
            <v>2116</v>
          </cell>
        </row>
        <row r="295">
          <cell r="I295" t="str">
            <v>ALI_71_SEG_3_PROV_2038</v>
          </cell>
          <cell r="J295">
            <v>3</v>
          </cell>
          <cell r="K295" t="str">
            <v>BEBIDAS LÁCTEAS</v>
          </cell>
          <cell r="L295">
            <v>71</v>
          </cell>
          <cell r="M295" t="str">
            <v>71 : Yogur Con Cereal (Hojuela de Maíz azucarada)/ Yogurt entero con dulce  con cereal. Yogurt 150 cm3; Cereal 30 g</v>
          </cell>
          <cell r="N295">
            <v>2038</v>
          </cell>
          <cell r="O295" t="str">
            <v>Alimentos Pippo S.A.S</v>
          </cell>
          <cell r="P295">
            <v>2139</v>
          </cell>
          <cell r="Q295">
            <v>2139</v>
          </cell>
          <cell r="R295">
            <v>2139</v>
          </cell>
          <cell r="S295">
            <v>2139</v>
          </cell>
          <cell r="T295">
            <v>2116</v>
          </cell>
          <cell r="U295">
            <v>2116</v>
          </cell>
          <cell r="V295">
            <v>2116</v>
          </cell>
          <cell r="W295">
            <v>2116</v>
          </cell>
        </row>
        <row r="296">
          <cell r="I296" t="str">
            <v>ALI_71_SEG_3_PROV_2043</v>
          </cell>
          <cell r="J296">
            <v>3</v>
          </cell>
          <cell r="K296" t="str">
            <v>BEBIDAS LÁCTEAS</v>
          </cell>
          <cell r="L296">
            <v>71</v>
          </cell>
          <cell r="M296" t="str">
            <v>71 : Yogur Con Cereal (Hojuela de Maíz azucarada)/ Yogurt entero con dulce  con cereal. Yogurt 150 cm3; Cereal 30 g</v>
          </cell>
          <cell r="N296">
            <v>2043</v>
          </cell>
          <cell r="O296" t="str">
            <v>Cooperativa Colanta</v>
          </cell>
          <cell r="P296">
            <v>2172</v>
          </cell>
          <cell r="Q296">
            <v>2172</v>
          </cell>
          <cell r="R296">
            <v>2172</v>
          </cell>
          <cell r="S296">
            <v>2172</v>
          </cell>
          <cell r="T296">
            <v>2116</v>
          </cell>
          <cell r="U296">
            <v>2116</v>
          </cell>
          <cell r="V296">
            <v>2116</v>
          </cell>
          <cell r="W296">
            <v>2116</v>
          </cell>
        </row>
        <row r="297">
          <cell r="I297" t="str">
            <v>ALI_71_SEG_3_PROV_2057</v>
          </cell>
          <cell r="J297">
            <v>3</v>
          </cell>
          <cell r="K297" t="str">
            <v>BEBIDAS LÁCTEAS</v>
          </cell>
          <cell r="L297">
            <v>71</v>
          </cell>
          <cell r="M297" t="str">
            <v>71 : Yogur Con Cereal (Hojuela de Maíz azucarada)/ Yogurt entero con dulce  con cereal. Yogurt 150 cm3; Cereal 30 g</v>
          </cell>
          <cell r="N297">
            <v>2057</v>
          </cell>
          <cell r="O297" t="str">
            <v>Industrias Normandy S.A.</v>
          </cell>
          <cell r="P297">
            <v>2116</v>
          </cell>
          <cell r="Q297">
            <v>2116</v>
          </cell>
          <cell r="R297">
            <v>2116</v>
          </cell>
          <cell r="S297">
            <v>2116</v>
          </cell>
          <cell r="T297">
            <v>2116</v>
          </cell>
          <cell r="U297">
            <v>2116</v>
          </cell>
          <cell r="V297">
            <v>2116</v>
          </cell>
          <cell r="W297">
            <v>2116</v>
          </cell>
        </row>
        <row r="298">
          <cell r="I298" t="str">
            <v>ALI_71_SEG_3_PROV_2087</v>
          </cell>
          <cell r="J298">
            <v>3</v>
          </cell>
          <cell r="K298" t="str">
            <v>BEBIDAS LÁCTEAS</v>
          </cell>
          <cell r="L298">
            <v>71</v>
          </cell>
          <cell r="M298" t="str">
            <v>71 : Yogur Con Cereal (Hojuela de Maíz azucarada)/ Yogurt entero con dulce  con cereal. Yogurt 150 cm3; Cereal 30 g</v>
          </cell>
          <cell r="N298">
            <v>2087</v>
          </cell>
          <cell r="O298" t="str">
            <v>AAA Alimentando A Bogotá 2020 UT</v>
          </cell>
          <cell r="P298">
            <v>2116</v>
          </cell>
          <cell r="Q298">
            <v>2116</v>
          </cell>
          <cell r="R298">
            <v>2116</v>
          </cell>
          <cell r="S298">
            <v>2116</v>
          </cell>
          <cell r="T298">
            <v>2116</v>
          </cell>
          <cell r="U298">
            <v>2116</v>
          </cell>
          <cell r="V298">
            <v>2116</v>
          </cell>
          <cell r="W298">
            <v>2116</v>
          </cell>
        </row>
        <row r="299">
          <cell r="I299" t="str">
            <v>ALI_71_SEG_4_PROV_2032</v>
          </cell>
          <cell r="J299">
            <v>4</v>
          </cell>
          <cell r="K299" t="str">
            <v>BEBIDAS LÁCTEAS</v>
          </cell>
          <cell r="L299">
            <v>71</v>
          </cell>
          <cell r="M299" t="str">
            <v>71 : Yogur Con Cereal (Hojuela de Maíz azucarada)/ Yogurt entero con dulce  con cereal. Yogurt 150 cm3; Cereal 30 g</v>
          </cell>
          <cell r="N299">
            <v>2032</v>
          </cell>
          <cell r="O299" t="str">
            <v>Proalimentos Liber S.A.S. En reorganización</v>
          </cell>
          <cell r="P299">
            <v>2118</v>
          </cell>
          <cell r="Q299">
            <v>2118</v>
          </cell>
          <cell r="R299">
            <v>2118</v>
          </cell>
          <cell r="S299">
            <v>2118</v>
          </cell>
          <cell r="T299">
            <v>2116</v>
          </cell>
          <cell r="U299">
            <v>2116</v>
          </cell>
          <cell r="V299">
            <v>2116</v>
          </cell>
          <cell r="W299">
            <v>2116</v>
          </cell>
        </row>
        <row r="300">
          <cell r="I300" t="str">
            <v>ALI_71_SEG_4_PROV_2043</v>
          </cell>
          <cell r="J300">
            <v>4</v>
          </cell>
          <cell r="K300" t="str">
            <v>BEBIDAS LÁCTEAS</v>
          </cell>
          <cell r="L300">
            <v>71</v>
          </cell>
          <cell r="M300" t="str">
            <v>71 : Yogur Con Cereal (Hojuela de Maíz azucarada)/ Yogurt entero con dulce  con cereal. Yogurt 150 cm3; Cereal 30 g</v>
          </cell>
          <cell r="N300">
            <v>2043</v>
          </cell>
          <cell r="O300" t="str">
            <v>Cooperativa Colanta</v>
          </cell>
          <cell r="P300">
            <v>2172</v>
          </cell>
          <cell r="Q300">
            <v>2172</v>
          </cell>
          <cell r="R300">
            <v>2172</v>
          </cell>
          <cell r="S300">
            <v>2172</v>
          </cell>
          <cell r="T300">
            <v>2116</v>
          </cell>
          <cell r="U300">
            <v>2116</v>
          </cell>
          <cell r="V300">
            <v>2116</v>
          </cell>
          <cell r="W300">
            <v>2116</v>
          </cell>
        </row>
        <row r="301">
          <cell r="I301" t="str">
            <v>ALI_71_SEG_4_PROV_2047</v>
          </cell>
          <cell r="J301">
            <v>4</v>
          </cell>
          <cell r="K301" t="str">
            <v>BEBIDAS LÁCTEAS</v>
          </cell>
          <cell r="L301">
            <v>71</v>
          </cell>
          <cell r="M301" t="str">
            <v>71 : Yogur Con Cereal (Hojuela de Maíz azucarada)/ Yogurt entero con dulce  con cereal. Yogurt 150 cm3; Cereal 30 g</v>
          </cell>
          <cell r="N301">
            <v>2047</v>
          </cell>
          <cell r="O301" t="str">
            <v>Inversiones Fasulac Ltda.</v>
          </cell>
          <cell r="P301">
            <v>2171</v>
          </cell>
          <cell r="Q301">
            <v>2171</v>
          </cell>
          <cell r="R301">
            <v>2171</v>
          </cell>
          <cell r="S301">
            <v>2171</v>
          </cell>
          <cell r="T301">
            <v>2116</v>
          </cell>
          <cell r="U301">
            <v>2116</v>
          </cell>
          <cell r="V301">
            <v>2116</v>
          </cell>
          <cell r="W301">
            <v>2116</v>
          </cell>
        </row>
        <row r="302">
          <cell r="I302" t="str">
            <v>ALI_71_SEG_4_PROV_2057</v>
          </cell>
          <cell r="J302">
            <v>4</v>
          </cell>
          <cell r="K302" t="str">
            <v>BEBIDAS LÁCTEAS</v>
          </cell>
          <cell r="L302">
            <v>71</v>
          </cell>
          <cell r="M302" t="str">
            <v>71 : Yogur Con Cereal (Hojuela de Maíz azucarada)/ Yogurt entero con dulce  con cereal. Yogurt 150 cm3; Cereal 30 g</v>
          </cell>
          <cell r="N302">
            <v>2057</v>
          </cell>
          <cell r="O302" t="str">
            <v>Industrias Normandy S.A.</v>
          </cell>
          <cell r="P302">
            <v>2116</v>
          </cell>
          <cell r="Q302">
            <v>2116</v>
          </cell>
          <cell r="R302">
            <v>2116</v>
          </cell>
          <cell r="S302">
            <v>2116</v>
          </cell>
          <cell r="T302">
            <v>2116</v>
          </cell>
          <cell r="U302">
            <v>2116</v>
          </cell>
          <cell r="V302">
            <v>2116</v>
          </cell>
          <cell r="W302">
            <v>2116</v>
          </cell>
        </row>
        <row r="303">
          <cell r="I303" t="str">
            <v>ALI_71_SEG_4_PROV_2087</v>
          </cell>
          <cell r="J303">
            <v>4</v>
          </cell>
          <cell r="K303" t="str">
            <v>BEBIDAS LÁCTEAS</v>
          </cell>
          <cell r="L303">
            <v>71</v>
          </cell>
          <cell r="M303" t="str">
            <v>71 : Yogur Con Cereal (Hojuela de Maíz azucarada)/ Yogurt entero con dulce  con cereal. Yogurt 150 cm3; Cereal 30 g</v>
          </cell>
          <cell r="N303">
            <v>2087</v>
          </cell>
          <cell r="O303" t="str">
            <v>AAA Alimentando A Bogotá 2020 UT</v>
          </cell>
          <cell r="P303">
            <v>2116</v>
          </cell>
          <cell r="Q303">
            <v>2116</v>
          </cell>
          <cell r="R303">
            <v>2116</v>
          </cell>
          <cell r="S303">
            <v>2116</v>
          </cell>
          <cell r="T303">
            <v>2116</v>
          </cell>
          <cell r="U303">
            <v>2116</v>
          </cell>
          <cell r="V303">
            <v>2116</v>
          </cell>
          <cell r="W303">
            <v>2116</v>
          </cell>
        </row>
        <row r="304">
          <cell r="I304" t="str">
            <v>ALI_71_SEG_5_PROV_2032</v>
          </cell>
          <cell r="J304">
            <v>5</v>
          </cell>
          <cell r="K304" t="str">
            <v>BEBIDAS LÁCTEAS</v>
          </cell>
          <cell r="L304">
            <v>71</v>
          </cell>
          <cell r="M304" t="str">
            <v>71 : Yogur Con Cereal (Hojuela de Maíz azucarada)/ Yogurt entero con dulce  con cereal. Yogurt 150 cm3; Cereal 30 g</v>
          </cell>
          <cell r="N304">
            <v>2032</v>
          </cell>
          <cell r="O304" t="str">
            <v>Proalimentos Liber S.A.S. En reorganización</v>
          </cell>
          <cell r="P304">
            <v>2118</v>
          </cell>
          <cell r="Q304">
            <v>2118</v>
          </cell>
          <cell r="R304">
            <v>2118</v>
          </cell>
          <cell r="S304">
            <v>2118</v>
          </cell>
          <cell r="T304">
            <v>2116</v>
          </cell>
          <cell r="U304">
            <v>2116</v>
          </cell>
          <cell r="V304">
            <v>2116</v>
          </cell>
          <cell r="W304">
            <v>2116</v>
          </cell>
        </row>
        <row r="305">
          <cell r="I305" t="str">
            <v>ALI_71_SEG_5_PROV_2038</v>
          </cell>
          <cell r="J305">
            <v>5</v>
          </cell>
          <cell r="K305" t="str">
            <v>BEBIDAS LÁCTEAS</v>
          </cell>
          <cell r="L305">
            <v>71</v>
          </cell>
          <cell r="M305" t="str">
            <v>71 : Yogur Con Cereal (Hojuela de Maíz azucarada)/ Yogurt entero con dulce  con cereal. Yogurt 150 cm3; Cereal 30 g</v>
          </cell>
          <cell r="N305">
            <v>2038</v>
          </cell>
          <cell r="O305" t="str">
            <v>Alimentos Pippo S.A.S</v>
          </cell>
          <cell r="P305">
            <v>2139</v>
          </cell>
          <cell r="Q305">
            <v>2139</v>
          </cell>
          <cell r="R305">
            <v>2139</v>
          </cell>
          <cell r="S305">
            <v>2139</v>
          </cell>
          <cell r="T305">
            <v>2116</v>
          </cell>
          <cell r="U305">
            <v>2116</v>
          </cell>
          <cell r="V305">
            <v>2116</v>
          </cell>
          <cell r="W305">
            <v>2116</v>
          </cell>
        </row>
        <row r="306">
          <cell r="I306" t="str">
            <v>ALI_71_SEG_5_PROV_2043</v>
          </cell>
          <cell r="J306">
            <v>5</v>
          </cell>
          <cell r="K306" t="str">
            <v>BEBIDAS LÁCTEAS</v>
          </cell>
          <cell r="L306">
            <v>71</v>
          </cell>
          <cell r="M306" t="str">
            <v>71 : Yogur Con Cereal (Hojuela de Maíz azucarada)/ Yogurt entero con dulce  con cereal. Yogurt 150 cm3; Cereal 30 g</v>
          </cell>
          <cell r="N306">
            <v>2043</v>
          </cell>
          <cell r="O306" t="str">
            <v>Cooperativa Colanta</v>
          </cell>
          <cell r="P306">
            <v>2172</v>
          </cell>
          <cell r="Q306">
            <v>2172</v>
          </cell>
          <cell r="R306">
            <v>2172</v>
          </cell>
          <cell r="S306">
            <v>2172</v>
          </cell>
          <cell r="T306">
            <v>2116</v>
          </cell>
          <cell r="U306">
            <v>2116</v>
          </cell>
          <cell r="V306">
            <v>2116</v>
          </cell>
          <cell r="W306">
            <v>2116</v>
          </cell>
        </row>
        <row r="307">
          <cell r="I307" t="str">
            <v>ALI_71_SEG_5_PROV_2057</v>
          </cell>
          <cell r="J307">
            <v>5</v>
          </cell>
          <cell r="K307" t="str">
            <v>BEBIDAS LÁCTEAS</v>
          </cell>
          <cell r="L307">
            <v>71</v>
          </cell>
          <cell r="M307" t="str">
            <v>71 : Yogur Con Cereal (Hojuela de Maíz azucarada)/ Yogurt entero con dulce  con cereal. Yogurt 150 cm3; Cereal 30 g</v>
          </cell>
          <cell r="N307">
            <v>2057</v>
          </cell>
          <cell r="O307" t="str">
            <v>Industrias Normandy S.A.</v>
          </cell>
          <cell r="P307">
            <v>2116</v>
          </cell>
          <cell r="Q307">
            <v>2116</v>
          </cell>
          <cell r="R307">
            <v>2116</v>
          </cell>
          <cell r="S307">
            <v>2116</v>
          </cell>
          <cell r="T307">
            <v>2116</v>
          </cell>
          <cell r="U307">
            <v>2116</v>
          </cell>
          <cell r="V307">
            <v>2116</v>
          </cell>
          <cell r="W307">
            <v>2116</v>
          </cell>
        </row>
        <row r="308">
          <cell r="I308" t="str">
            <v>ALI_71_SEG_5_PROV_2087</v>
          </cell>
          <cell r="J308">
            <v>5</v>
          </cell>
          <cell r="K308" t="str">
            <v>BEBIDAS LÁCTEAS</v>
          </cell>
          <cell r="L308">
            <v>71</v>
          </cell>
          <cell r="M308" t="str">
            <v>71 : Yogur Con Cereal (Hojuela de Maíz azucarada)/ Yogurt entero con dulce  con cereal. Yogurt 150 cm3; Cereal 30 g</v>
          </cell>
          <cell r="N308">
            <v>2087</v>
          </cell>
          <cell r="O308" t="str">
            <v>AAA Alimentando A Bogotá 2020 UT</v>
          </cell>
          <cell r="P308">
            <v>2116</v>
          </cell>
          <cell r="Q308">
            <v>2116</v>
          </cell>
          <cell r="R308">
            <v>2116</v>
          </cell>
          <cell r="S308">
            <v>2116</v>
          </cell>
          <cell r="T308">
            <v>2116</v>
          </cell>
          <cell r="U308">
            <v>2116</v>
          </cell>
          <cell r="V308">
            <v>2116</v>
          </cell>
          <cell r="W308">
            <v>2116</v>
          </cell>
        </row>
        <row r="309">
          <cell r="I309" t="str">
            <v>ALI_71_SEG_6_PROV_2032</v>
          </cell>
          <cell r="J309">
            <v>6</v>
          </cell>
          <cell r="K309" t="str">
            <v>BEBIDAS LÁCTEAS</v>
          </cell>
          <cell r="L309">
            <v>71</v>
          </cell>
          <cell r="M309" t="str">
            <v>71 : Yogur Con Cereal (Hojuela de Maíz azucarada)/ Yogurt entero con dulce  con cereal. Yogurt 150 cm3; Cereal 30 g</v>
          </cell>
          <cell r="N309">
            <v>2032</v>
          </cell>
          <cell r="O309" t="str">
            <v>Proalimentos Liber S.A.S. En reorganización</v>
          </cell>
          <cell r="P309">
            <v>2118</v>
          </cell>
          <cell r="Q309">
            <v>2118</v>
          </cell>
          <cell r="R309">
            <v>2118</v>
          </cell>
          <cell r="S309">
            <v>2118</v>
          </cell>
          <cell r="T309">
            <v>2116</v>
          </cell>
          <cell r="U309">
            <v>2116</v>
          </cell>
          <cell r="V309">
            <v>2116</v>
          </cell>
          <cell r="W309">
            <v>2116</v>
          </cell>
        </row>
        <row r="310">
          <cell r="I310" t="str">
            <v>ALI_71_SEG_6_PROV_2038</v>
          </cell>
          <cell r="J310">
            <v>6</v>
          </cell>
          <cell r="K310" t="str">
            <v>BEBIDAS LÁCTEAS</v>
          </cell>
          <cell r="L310">
            <v>71</v>
          </cell>
          <cell r="M310" t="str">
            <v>71 : Yogur Con Cereal (Hojuela de Maíz azucarada)/ Yogurt entero con dulce  con cereal. Yogurt 150 cm3; Cereal 30 g</v>
          </cell>
          <cell r="N310">
            <v>2038</v>
          </cell>
          <cell r="O310" t="str">
            <v>Alimentos Pippo S.A.S</v>
          </cell>
          <cell r="P310">
            <v>2139</v>
          </cell>
          <cell r="Q310">
            <v>2139</v>
          </cell>
          <cell r="R310">
            <v>2139</v>
          </cell>
          <cell r="S310">
            <v>2139</v>
          </cell>
          <cell r="T310">
            <v>2116</v>
          </cell>
          <cell r="U310">
            <v>2116</v>
          </cell>
          <cell r="V310">
            <v>2116</v>
          </cell>
          <cell r="W310">
            <v>2116</v>
          </cell>
        </row>
        <row r="311">
          <cell r="I311" t="str">
            <v>ALI_71_SEG_6_PROV_2043</v>
          </cell>
          <cell r="J311">
            <v>6</v>
          </cell>
          <cell r="K311" t="str">
            <v>BEBIDAS LÁCTEAS</v>
          </cell>
          <cell r="L311">
            <v>71</v>
          </cell>
          <cell r="M311" t="str">
            <v>71 : Yogur Con Cereal (Hojuela de Maíz azucarada)/ Yogurt entero con dulce  con cereal. Yogurt 150 cm3; Cereal 30 g</v>
          </cell>
          <cell r="N311">
            <v>2043</v>
          </cell>
          <cell r="O311" t="str">
            <v>Cooperativa Colanta</v>
          </cell>
          <cell r="P311">
            <v>2172</v>
          </cell>
          <cell r="Q311">
            <v>2172</v>
          </cell>
          <cell r="R311">
            <v>2172</v>
          </cell>
          <cell r="S311">
            <v>2172</v>
          </cell>
          <cell r="T311">
            <v>2116</v>
          </cell>
          <cell r="U311">
            <v>2116</v>
          </cell>
          <cell r="V311">
            <v>2116</v>
          </cell>
          <cell r="W311">
            <v>2116</v>
          </cell>
        </row>
        <row r="312">
          <cell r="I312" t="str">
            <v>ALI_71_SEG_6_PROV_2057</v>
          </cell>
          <cell r="J312">
            <v>6</v>
          </cell>
          <cell r="K312" t="str">
            <v>BEBIDAS LÁCTEAS</v>
          </cell>
          <cell r="L312">
            <v>71</v>
          </cell>
          <cell r="M312" t="str">
            <v>71 : Yogur Con Cereal (Hojuela de Maíz azucarada)/ Yogurt entero con dulce  con cereal. Yogurt 150 cm3; Cereal 30 g</v>
          </cell>
          <cell r="N312">
            <v>2057</v>
          </cell>
          <cell r="O312" t="str">
            <v>Industrias Normandy S.A.</v>
          </cell>
          <cell r="P312">
            <v>2116</v>
          </cell>
          <cell r="Q312">
            <v>2116</v>
          </cell>
          <cell r="R312">
            <v>2116</v>
          </cell>
          <cell r="S312">
            <v>2116</v>
          </cell>
          <cell r="T312">
            <v>2116</v>
          </cell>
          <cell r="U312">
            <v>2116</v>
          </cell>
          <cell r="V312">
            <v>2116</v>
          </cell>
          <cell r="W312">
            <v>2116</v>
          </cell>
        </row>
        <row r="313">
          <cell r="I313" t="str">
            <v>ALI_71_SEG_6_PROV_2087</v>
          </cell>
          <cell r="J313">
            <v>6</v>
          </cell>
          <cell r="K313" t="str">
            <v>BEBIDAS LÁCTEAS</v>
          </cell>
          <cell r="L313">
            <v>71</v>
          </cell>
          <cell r="M313" t="str">
            <v>71 : Yogur Con Cereal (Hojuela de Maíz azucarada)/ Yogurt entero con dulce  con cereal. Yogurt 150 cm3; Cereal 30 g</v>
          </cell>
          <cell r="N313">
            <v>2087</v>
          </cell>
          <cell r="O313" t="str">
            <v>AAA Alimentando A Bogotá 2020 UT</v>
          </cell>
          <cell r="P313">
            <v>2116</v>
          </cell>
          <cell r="Q313">
            <v>2116</v>
          </cell>
          <cell r="R313">
            <v>2116</v>
          </cell>
          <cell r="S313">
            <v>2116</v>
          </cell>
          <cell r="T313">
            <v>2116</v>
          </cell>
          <cell r="U313">
            <v>2116</v>
          </cell>
          <cell r="V313">
            <v>2116</v>
          </cell>
          <cell r="W313">
            <v>2116</v>
          </cell>
        </row>
        <row r="314">
          <cell r="I314" t="str">
            <v>ALI_71_SEG_7_PROV_2032</v>
          </cell>
          <cell r="J314">
            <v>7</v>
          </cell>
          <cell r="K314" t="str">
            <v>BEBIDAS LÁCTEAS</v>
          </cell>
          <cell r="L314">
            <v>71</v>
          </cell>
          <cell r="M314" t="str">
            <v>71 : Yogur Con Cereal (Hojuela de Maíz azucarada)/ Yogurt entero con dulce  con cereal. Yogurt 150 cm3; Cereal 30 g</v>
          </cell>
          <cell r="N314">
            <v>2032</v>
          </cell>
          <cell r="O314" t="str">
            <v>Proalimentos Liber S.A.S. En reorganización</v>
          </cell>
          <cell r="P314">
            <v>2118</v>
          </cell>
          <cell r="Q314">
            <v>2118</v>
          </cell>
          <cell r="R314">
            <v>2118</v>
          </cell>
          <cell r="S314">
            <v>2118</v>
          </cell>
          <cell r="T314">
            <v>2116</v>
          </cell>
          <cell r="U314">
            <v>2116</v>
          </cell>
          <cell r="V314">
            <v>2116</v>
          </cell>
          <cell r="W314">
            <v>2116</v>
          </cell>
        </row>
        <row r="315">
          <cell r="I315" t="str">
            <v>ALI_71_SEG_7_PROV_2043</v>
          </cell>
          <cell r="J315">
            <v>7</v>
          </cell>
          <cell r="K315" t="str">
            <v>BEBIDAS LÁCTEAS</v>
          </cell>
          <cell r="L315">
            <v>71</v>
          </cell>
          <cell r="M315" t="str">
            <v>71 : Yogur Con Cereal (Hojuela de Maíz azucarada)/ Yogurt entero con dulce  con cereal. Yogurt 150 cm3; Cereal 30 g</v>
          </cell>
          <cell r="N315">
            <v>2043</v>
          </cell>
          <cell r="O315" t="str">
            <v>Cooperativa Colanta</v>
          </cell>
          <cell r="P315">
            <v>2172</v>
          </cell>
          <cell r="Q315">
            <v>2172</v>
          </cell>
          <cell r="R315">
            <v>2172</v>
          </cell>
          <cell r="S315">
            <v>2172</v>
          </cell>
          <cell r="T315">
            <v>2116</v>
          </cell>
          <cell r="U315">
            <v>2116</v>
          </cell>
          <cell r="V315">
            <v>2116</v>
          </cell>
          <cell r="W315">
            <v>2116</v>
          </cell>
        </row>
        <row r="316">
          <cell r="I316" t="str">
            <v>ALI_71_SEG_7_PROV_2047</v>
          </cell>
          <cell r="J316">
            <v>7</v>
          </cell>
          <cell r="K316" t="str">
            <v>BEBIDAS LÁCTEAS</v>
          </cell>
          <cell r="L316">
            <v>71</v>
          </cell>
          <cell r="M316" t="str">
            <v>71 : Yogur Con Cereal (Hojuela de Maíz azucarada)/ Yogurt entero con dulce  con cereal. Yogurt 150 cm3; Cereal 30 g</v>
          </cell>
          <cell r="N316">
            <v>2047</v>
          </cell>
          <cell r="O316" t="str">
            <v>Inversiones Fasulac Ltda.</v>
          </cell>
          <cell r="P316">
            <v>2171</v>
          </cell>
          <cell r="Q316">
            <v>2171</v>
          </cell>
          <cell r="R316">
            <v>2171</v>
          </cell>
          <cell r="S316">
            <v>2171</v>
          </cell>
          <cell r="T316">
            <v>2116</v>
          </cell>
          <cell r="U316">
            <v>2116</v>
          </cell>
          <cell r="V316">
            <v>2116</v>
          </cell>
          <cell r="W316">
            <v>2116</v>
          </cell>
        </row>
        <row r="317">
          <cell r="I317" t="str">
            <v>ALI_71_SEG_7_PROV_2057</v>
          </cell>
          <cell r="J317">
            <v>7</v>
          </cell>
          <cell r="K317" t="str">
            <v>BEBIDAS LÁCTEAS</v>
          </cell>
          <cell r="L317">
            <v>71</v>
          </cell>
          <cell r="M317" t="str">
            <v>71 : Yogur Con Cereal (Hojuela de Maíz azucarada)/ Yogurt entero con dulce  con cereal. Yogurt 150 cm3; Cereal 30 g</v>
          </cell>
          <cell r="N317">
            <v>2057</v>
          </cell>
          <cell r="O317" t="str">
            <v>Industrias Normandy S.A.</v>
          </cell>
          <cell r="P317">
            <v>2116</v>
          </cell>
          <cell r="Q317">
            <v>2116</v>
          </cell>
          <cell r="R317">
            <v>2116</v>
          </cell>
          <cell r="S317">
            <v>2116</v>
          </cell>
          <cell r="T317">
            <v>2116</v>
          </cell>
          <cell r="U317">
            <v>2116</v>
          </cell>
          <cell r="V317">
            <v>2116</v>
          </cell>
          <cell r="W317">
            <v>2116</v>
          </cell>
        </row>
        <row r="318">
          <cell r="I318" t="str">
            <v>ALI_71_SEG_7_PROV_2087</v>
          </cell>
          <cell r="J318">
            <v>7</v>
          </cell>
          <cell r="K318" t="str">
            <v>BEBIDAS LÁCTEAS</v>
          </cell>
          <cell r="L318">
            <v>71</v>
          </cell>
          <cell r="M318" t="str">
            <v>71 : Yogur Con Cereal (Hojuela de Maíz azucarada)/ Yogurt entero con dulce  con cereal. Yogurt 150 cm3; Cereal 30 g</v>
          </cell>
          <cell r="N318">
            <v>2087</v>
          </cell>
          <cell r="O318" t="str">
            <v>AAA Alimentando A Bogotá 2020 UT</v>
          </cell>
          <cell r="P318">
            <v>2116</v>
          </cell>
          <cell r="Q318">
            <v>2116</v>
          </cell>
          <cell r="R318">
            <v>2116</v>
          </cell>
          <cell r="S318">
            <v>2116</v>
          </cell>
          <cell r="T318">
            <v>2116</v>
          </cell>
          <cell r="U318">
            <v>2116</v>
          </cell>
          <cell r="V318">
            <v>2116</v>
          </cell>
          <cell r="W318">
            <v>2116</v>
          </cell>
        </row>
        <row r="319">
          <cell r="I319" t="str">
            <v>ALI_71_SEG_8_PROV_2032</v>
          </cell>
          <cell r="J319">
            <v>8</v>
          </cell>
          <cell r="K319" t="str">
            <v>BEBIDAS LÁCTEAS</v>
          </cell>
          <cell r="L319">
            <v>71</v>
          </cell>
          <cell r="M319" t="str">
            <v>71 : Yogur Con Cereal (Hojuela de Maíz azucarada)/ Yogurt entero con dulce  con cereal. Yogurt 150 cm3; Cereal 30 g</v>
          </cell>
          <cell r="N319">
            <v>2032</v>
          </cell>
          <cell r="O319" t="str">
            <v>Proalimentos Liber S.A.S. En reorganización</v>
          </cell>
          <cell r="P319">
            <v>2118</v>
          </cell>
          <cell r="Q319">
            <v>2118</v>
          </cell>
          <cell r="R319">
            <v>2118</v>
          </cell>
          <cell r="S319">
            <v>2118</v>
          </cell>
          <cell r="T319">
            <v>2116</v>
          </cell>
          <cell r="U319">
            <v>2116</v>
          </cell>
          <cell r="V319">
            <v>2116</v>
          </cell>
          <cell r="W319">
            <v>2116</v>
          </cell>
        </row>
        <row r="320">
          <cell r="I320" t="str">
            <v>ALI_71_SEG_8_PROV_2038</v>
          </cell>
          <cell r="J320">
            <v>8</v>
          </cell>
          <cell r="K320" t="str">
            <v>BEBIDAS LÁCTEAS</v>
          </cell>
          <cell r="L320">
            <v>71</v>
          </cell>
          <cell r="M320" t="str">
            <v>71 : Yogur Con Cereal (Hojuela de Maíz azucarada)/ Yogurt entero con dulce  con cereal. Yogurt 150 cm3; Cereal 30 g</v>
          </cell>
          <cell r="N320">
            <v>2038</v>
          </cell>
          <cell r="O320" t="str">
            <v>Alimentos Pippo S.A.S</v>
          </cell>
          <cell r="P320">
            <v>2139</v>
          </cell>
          <cell r="Q320">
            <v>2139</v>
          </cell>
          <cell r="R320">
            <v>2139</v>
          </cell>
          <cell r="S320">
            <v>2139</v>
          </cell>
          <cell r="T320">
            <v>2116</v>
          </cell>
          <cell r="U320">
            <v>2116</v>
          </cell>
          <cell r="V320">
            <v>2116</v>
          </cell>
          <cell r="W320">
            <v>2116</v>
          </cell>
        </row>
        <row r="321">
          <cell r="I321" t="str">
            <v>ALI_71_SEG_8_PROV_2043</v>
          </cell>
          <cell r="J321">
            <v>8</v>
          </cell>
          <cell r="K321" t="str">
            <v>BEBIDAS LÁCTEAS</v>
          </cell>
          <cell r="L321">
            <v>71</v>
          </cell>
          <cell r="M321" t="str">
            <v>71 : Yogur Con Cereal (Hojuela de Maíz azucarada)/ Yogurt entero con dulce  con cereal. Yogurt 150 cm3; Cereal 30 g</v>
          </cell>
          <cell r="N321">
            <v>2043</v>
          </cell>
          <cell r="O321" t="str">
            <v>Cooperativa Colanta</v>
          </cell>
          <cell r="P321">
            <v>2172</v>
          </cell>
          <cell r="Q321">
            <v>2172</v>
          </cell>
          <cell r="R321">
            <v>2172</v>
          </cell>
          <cell r="S321">
            <v>2172</v>
          </cell>
          <cell r="T321">
            <v>2116</v>
          </cell>
          <cell r="U321">
            <v>2116</v>
          </cell>
          <cell r="V321">
            <v>2116</v>
          </cell>
          <cell r="W321">
            <v>2116</v>
          </cell>
        </row>
        <row r="322">
          <cell r="I322" t="str">
            <v>ALI_71_SEG_8_PROV_2057</v>
          </cell>
          <cell r="J322">
            <v>8</v>
          </cell>
          <cell r="K322" t="str">
            <v>BEBIDAS LÁCTEAS</v>
          </cell>
          <cell r="L322">
            <v>71</v>
          </cell>
          <cell r="M322" t="str">
            <v>71 : Yogur Con Cereal (Hojuela de Maíz azucarada)/ Yogurt entero con dulce  con cereal. Yogurt 150 cm3; Cereal 30 g</v>
          </cell>
          <cell r="N322">
            <v>2057</v>
          </cell>
          <cell r="O322" t="str">
            <v>Industrias Normandy S.A.</v>
          </cell>
          <cell r="P322">
            <v>2116</v>
          </cell>
          <cell r="Q322">
            <v>2116</v>
          </cell>
          <cell r="R322">
            <v>2116</v>
          </cell>
          <cell r="S322">
            <v>2116</v>
          </cell>
          <cell r="T322">
            <v>2116</v>
          </cell>
          <cell r="U322">
            <v>2116</v>
          </cell>
          <cell r="V322">
            <v>2116</v>
          </cell>
          <cell r="W322">
            <v>2116</v>
          </cell>
        </row>
        <row r="323">
          <cell r="I323" t="str">
            <v>ALI_71_SEG_8_PROV_2087</v>
          </cell>
          <cell r="J323">
            <v>8</v>
          </cell>
          <cell r="K323" t="str">
            <v>BEBIDAS LÁCTEAS</v>
          </cell>
          <cell r="L323">
            <v>71</v>
          </cell>
          <cell r="M323" t="str">
            <v>71 : Yogur Con Cereal (Hojuela de Maíz azucarada)/ Yogurt entero con dulce  con cereal. Yogurt 150 cm3; Cereal 30 g</v>
          </cell>
          <cell r="N323">
            <v>2087</v>
          </cell>
          <cell r="O323" t="str">
            <v>AAA Alimentando A Bogotá 2020 UT</v>
          </cell>
          <cell r="P323">
            <v>2116</v>
          </cell>
          <cell r="Q323">
            <v>2116</v>
          </cell>
          <cell r="R323">
            <v>2116</v>
          </cell>
          <cell r="S323">
            <v>2116</v>
          </cell>
          <cell r="T323">
            <v>2116</v>
          </cell>
          <cell r="U323">
            <v>2116</v>
          </cell>
          <cell r="V323">
            <v>2116</v>
          </cell>
          <cell r="W323">
            <v>2116</v>
          </cell>
        </row>
        <row r="324">
          <cell r="I324" t="str">
            <v>ALI_71_SEG_9_PROV_2032</v>
          </cell>
          <cell r="J324">
            <v>9</v>
          </cell>
          <cell r="K324" t="str">
            <v>BEBIDAS LÁCTEAS</v>
          </cell>
          <cell r="L324">
            <v>71</v>
          </cell>
          <cell r="M324" t="str">
            <v>71 : Yogur Con Cereal (Hojuela de Maíz azucarada)/ Yogurt entero con dulce  con cereal. Yogurt 150 cm3; Cereal 30 g</v>
          </cell>
          <cell r="N324">
            <v>2032</v>
          </cell>
          <cell r="O324" t="str">
            <v>Proalimentos Liber S.A.S. En reorganización</v>
          </cell>
          <cell r="P324">
            <v>2118</v>
          </cell>
          <cell r="Q324">
            <v>2118</v>
          </cell>
          <cell r="R324">
            <v>2118</v>
          </cell>
          <cell r="S324">
            <v>2118</v>
          </cell>
          <cell r="T324">
            <v>2116</v>
          </cell>
          <cell r="U324">
            <v>2116</v>
          </cell>
          <cell r="V324">
            <v>2116</v>
          </cell>
          <cell r="W324">
            <v>2116</v>
          </cell>
        </row>
        <row r="325">
          <cell r="I325" t="str">
            <v>ALI_71_SEG_9_PROV_2038</v>
          </cell>
          <cell r="J325">
            <v>9</v>
          </cell>
          <cell r="K325" t="str">
            <v>BEBIDAS LÁCTEAS</v>
          </cell>
          <cell r="L325">
            <v>71</v>
          </cell>
          <cell r="M325" t="str">
            <v>71 : Yogur Con Cereal (Hojuela de Maíz azucarada)/ Yogurt entero con dulce  con cereal. Yogurt 150 cm3; Cereal 30 g</v>
          </cell>
          <cell r="N325">
            <v>2038</v>
          </cell>
          <cell r="O325" t="str">
            <v>Alimentos Pippo S.A.S</v>
          </cell>
          <cell r="P325">
            <v>2139</v>
          </cell>
          <cell r="Q325">
            <v>2139</v>
          </cell>
          <cell r="R325">
            <v>2139</v>
          </cell>
          <cell r="S325">
            <v>2139</v>
          </cell>
          <cell r="T325">
            <v>2116</v>
          </cell>
          <cell r="U325">
            <v>2116</v>
          </cell>
          <cell r="V325">
            <v>2116</v>
          </cell>
          <cell r="W325">
            <v>2116</v>
          </cell>
        </row>
        <row r="326">
          <cell r="I326" t="str">
            <v>ALI_71_SEG_9_PROV_2043</v>
          </cell>
          <cell r="J326">
            <v>9</v>
          </cell>
          <cell r="K326" t="str">
            <v>BEBIDAS LÁCTEAS</v>
          </cell>
          <cell r="L326">
            <v>71</v>
          </cell>
          <cell r="M326" t="str">
            <v>71 : Yogur Con Cereal (Hojuela de Maíz azucarada)/ Yogurt entero con dulce  con cereal. Yogurt 150 cm3; Cereal 30 g</v>
          </cell>
          <cell r="N326">
            <v>2043</v>
          </cell>
          <cell r="O326" t="str">
            <v>Cooperativa Colanta</v>
          </cell>
          <cell r="P326">
            <v>2172</v>
          </cell>
          <cell r="Q326">
            <v>2172</v>
          </cell>
          <cell r="R326">
            <v>2172</v>
          </cell>
          <cell r="S326">
            <v>2172</v>
          </cell>
          <cell r="T326">
            <v>2116</v>
          </cell>
          <cell r="U326">
            <v>2116</v>
          </cell>
          <cell r="V326">
            <v>2116</v>
          </cell>
          <cell r="W326">
            <v>2116</v>
          </cell>
        </row>
        <row r="327">
          <cell r="I327" t="str">
            <v>ALI_71_SEG_9_PROV_2057</v>
          </cell>
          <cell r="J327">
            <v>9</v>
          </cell>
          <cell r="K327" t="str">
            <v>BEBIDAS LÁCTEAS</v>
          </cell>
          <cell r="L327">
            <v>71</v>
          </cell>
          <cell r="M327" t="str">
            <v>71 : Yogur Con Cereal (Hojuela de Maíz azucarada)/ Yogurt entero con dulce  con cereal. Yogurt 150 cm3; Cereal 30 g</v>
          </cell>
          <cell r="N327">
            <v>2057</v>
          </cell>
          <cell r="O327" t="str">
            <v>Industrias Normandy S.A.</v>
          </cell>
          <cell r="P327">
            <v>2116</v>
          </cell>
          <cell r="Q327">
            <v>2116</v>
          </cell>
          <cell r="R327">
            <v>2116</v>
          </cell>
          <cell r="S327">
            <v>2116</v>
          </cell>
          <cell r="T327">
            <v>2116</v>
          </cell>
          <cell r="U327">
            <v>2116</v>
          </cell>
          <cell r="V327">
            <v>2116</v>
          </cell>
          <cell r="W327">
            <v>2116</v>
          </cell>
        </row>
        <row r="328">
          <cell r="I328" t="str">
            <v>ALI_71_SEG_9_PROV_2087</v>
          </cell>
          <cell r="J328">
            <v>9</v>
          </cell>
          <cell r="K328" t="str">
            <v>BEBIDAS LÁCTEAS</v>
          </cell>
          <cell r="L328">
            <v>71</v>
          </cell>
          <cell r="M328" t="str">
            <v>71 : Yogur Con Cereal (Hojuela de Maíz azucarada)/ Yogurt entero con dulce  con cereal. Yogurt 150 cm3; Cereal 30 g</v>
          </cell>
          <cell r="N328">
            <v>2087</v>
          </cell>
          <cell r="O328" t="str">
            <v>AAA Alimentando A Bogotá 2020 UT</v>
          </cell>
          <cell r="P328">
            <v>2116</v>
          </cell>
          <cell r="Q328">
            <v>2116</v>
          </cell>
          <cell r="R328">
            <v>2116</v>
          </cell>
          <cell r="S328">
            <v>2116</v>
          </cell>
          <cell r="T328">
            <v>2116</v>
          </cell>
          <cell r="U328">
            <v>2116</v>
          </cell>
          <cell r="V328">
            <v>2116</v>
          </cell>
          <cell r="W328">
            <v>2116</v>
          </cell>
        </row>
        <row r="329">
          <cell r="I329" t="str">
            <v>ALI_71_SEG_10_PROV_2032</v>
          </cell>
          <cell r="J329">
            <v>10</v>
          </cell>
          <cell r="K329" t="str">
            <v>BEBIDAS LÁCTEAS</v>
          </cell>
          <cell r="L329">
            <v>71</v>
          </cell>
          <cell r="M329" t="str">
            <v>71 : Yogur Con Cereal (Hojuela de Maíz azucarada)/ Yogurt entero con dulce  con cereal. Yogurt 150 cm3; Cereal 30 g</v>
          </cell>
          <cell r="N329">
            <v>2032</v>
          </cell>
          <cell r="O329" t="str">
            <v>Proalimentos Liber S.A.S. En reorganización</v>
          </cell>
          <cell r="P329">
            <v>2118</v>
          </cell>
          <cell r="Q329">
            <v>2118</v>
          </cell>
          <cell r="R329">
            <v>2118</v>
          </cell>
          <cell r="S329">
            <v>2118</v>
          </cell>
          <cell r="T329">
            <v>2116</v>
          </cell>
          <cell r="U329">
            <v>2116</v>
          </cell>
          <cell r="V329">
            <v>2116</v>
          </cell>
          <cell r="W329">
            <v>2116</v>
          </cell>
        </row>
        <row r="330">
          <cell r="I330" t="str">
            <v>ALI_71_SEG_10_PROV_2038</v>
          </cell>
          <cell r="J330">
            <v>10</v>
          </cell>
          <cell r="K330" t="str">
            <v>BEBIDAS LÁCTEAS</v>
          </cell>
          <cell r="L330">
            <v>71</v>
          </cell>
          <cell r="M330" t="str">
            <v>71 : Yogur Con Cereal (Hojuela de Maíz azucarada)/ Yogurt entero con dulce  con cereal. Yogurt 150 cm3; Cereal 30 g</v>
          </cell>
          <cell r="N330">
            <v>2038</v>
          </cell>
          <cell r="O330" t="str">
            <v>Alimentos Pippo S.A.S</v>
          </cell>
          <cell r="P330">
            <v>2139</v>
          </cell>
          <cell r="Q330">
            <v>2139</v>
          </cell>
          <cell r="R330">
            <v>2139</v>
          </cell>
          <cell r="S330">
            <v>2139</v>
          </cell>
          <cell r="T330">
            <v>2116</v>
          </cell>
          <cell r="U330">
            <v>2116</v>
          </cell>
          <cell r="V330">
            <v>2116</v>
          </cell>
          <cell r="W330">
            <v>2116</v>
          </cell>
        </row>
        <row r="331">
          <cell r="I331" t="str">
            <v>ALI_71_SEG_10_PROV_2043</v>
          </cell>
          <cell r="J331">
            <v>10</v>
          </cell>
          <cell r="K331" t="str">
            <v>BEBIDAS LÁCTEAS</v>
          </cell>
          <cell r="L331">
            <v>71</v>
          </cell>
          <cell r="M331" t="str">
            <v>71 : Yogur Con Cereal (Hojuela de Maíz azucarada)/ Yogurt entero con dulce  con cereal. Yogurt 150 cm3; Cereal 30 g</v>
          </cell>
          <cell r="N331">
            <v>2043</v>
          </cell>
          <cell r="O331" t="str">
            <v>Cooperativa Colanta</v>
          </cell>
          <cell r="P331">
            <v>2172</v>
          </cell>
          <cell r="Q331">
            <v>2172</v>
          </cell>
          <cell r="R331">
            <v>2172</v>
          </cell>
          <cell r="S331">
            <v>2172</v>
          </cell>
          <cell r="T331">
            <v>2116</v>
          </cell>
          <cell r="U331">
            <v>2116</v>
          </cell>
          <cell r="V331">
            <v>2116</v>
          </cell>
          <cell r="W331">
            <v>2116</v>
          </cell>
        </row>
        <row r="332">
          <cell r="I332" t="str">
            <v>ALI_71_SEG_10_PROV_2057</v>
          </cell>
          <cell r="J332">
            <v>10</v>
          </cell>
          <cell r="K332" t="str">
            <v>BEBIDAS LÁCTEAS</v>
          </cell>
          <cell r="L332">
            <v>71</v>
          </cell>
          <cell r="M332" t="str">
            <v>71 : Yogur Con Cereal (Hojuela de Maíz azucarada)/ Yogurt entero con dulce  con cereal. Yogurt 150 cm3; Cereal 30 g</v>
          </cell>
          <cell r="N332">
            <v>2057</v>
          </cell>
          <cell r="O332" t="str">
            <v>Industrias Normandy S.A.</v>
          </cell>
          <cell r="P332">
            <v>2116</v>
          </cell>
          <cell r="Q332">
            <v>2116</v>
          </cell>
          <cell r="R332">
            <v>2116</v>
          </cell>
          <cell r="S332">
            <v>2116</v>
          </cell>
          <cell r="T332">
            <v>2116</v>
          </cell>
          <cell r="U332">
            <v>2116</v>
          </cell>
          <cell r="V332">
            <v>2116</v>
          </cell>
          <cell r="W332">
            <v>2116</v>
          </cell>
        </row>
        <row r="333">
          <cell r="I333" t="str">
            <v>ALI_71_SEG_10_PROV_2087</v>
          </cell>
          <cell r="J333">
            <v>10</v>
          </cell>
          <cell r="K333" t="str">
            <v>BEBIDAS LÁCTEAS</v>
          </cell>
          <cell r="L333">
            <v>71</v>
          </cell>
          <cell r="M333" t="str">
            <v>71 : Yogur Con Cereal (Hojuela de Maíz azucarada)/ Yogurt entero con dulce  con cereal. Yogurt 150 cm3; Cereal 30 g</v>
          </cell>
          <cell r="N333">
            <v>2087</v>
          </cell>
          <cell r="O333" t="str">
            <v>AAA Alimentando A Bogotá 2020 UT</v>
          </cell>
          <cell r="P333">
            <v>2116</v>
          </cell>
          <cell r="Q333">
            <v>2116</v>
          </cell>
          <cell r="R333">
            <v>2116</v>
          </cell>
          <cell r="S333">
            <v>2116</v>
          </cell>
          <cell r="T333">
            <v>2116</v>
          </cell>
          <cell r="U333">
            <v>2116</v>
          </cell>
          <cell r="V333">
            <v>2116</v>
          </cell>
          <cell r="W333">
            <v>2116</v>
          </cell>
        </row>
        <row r="334">
          <cell r="I334" t="str">
            <v>ALI_71_SEG_11_PROV_2032</v>
          </cell>
          <cell r="J334">
            <v>11</v>
          </cell>
          <cell r="K334" t="str">
            <v>BEBIDAS LÁCTEAS</v>
          </cell>
          <cell r="L334">
            <v>71</v>
          </cell>
          <cell r="M334" t="str">
            <v>71 : Yogur Con Cereal (Hojuela de Maíz azucarada)/ Yogurt entero con dulce  con cereal. Yogurt 150 cm3; Cereal 30 g</v>
          </cell>
          <cell r="N334">
            <v>2032</v>
          </cell>
          <cell r="O334" t="str">
            <v>Proalimentos Liber S.A.S. En reorganización</v>
          </cell>
          <cell r="P334">
            <v>2118</v>
          </cell>
          <cell r="Q334">
            <v>2118</v>
          </cell>
          <cell r="R334">
            <v>2118</v>
          </cell>
          <cell r="S334">
            <v>2118</v>
          </cell>
          <cell r="T334">
            <v>2116</v>
          </cell>
          <cell r="U334">
            <v>2116</v>
          </cell>
          <cell r="V334">
            <v>2116</v>
          </cell>
          <cell r="W334">
            <v>2116</v>
          </cell>
        </row>
        <row r="335">
          <cell r="I335" t="str">
            <v>ALI_71_SEG_11_PROV_2043</v>
          </cell>
          <cell r="J335">
            <v>11</v>
          </cell>
          <cell r="K335" t="str">
            <v>BEBIDAS LÁCTEAS</v>
          </cell>
          <cell r="L335">
            <v>71</v>
          </cell>
          <cell r="M335" t="str">
            <v>71 : Yogur Con Cereal (Hojuela de Maíz azucarada)/ Yogurt entero con dulce  con cereal. Yogurt 150 cm3; Cereal 30 g</v>
          </cell>
          <cell r="N335">
            <v>2043</v>
          </cell>
          <cell r="O335" t="str">
            <v>Cooperativa Colanta</v>
          </cell>
          <cell r="P335">
            <v>2172</v>
          </cell>
          <cell r="Q335">
            <v>2172</v>
          </cell>
          <cell r="R335">
            <v>2172</v>
          </cell>
          <cell r="S335">
            <v>2172</v>
          </cell>
          <cell r="T335">
            <v>2116</v>
          </cell>
          <cell r="U335">
            <v>2116</v>
          </cell>
          <cell r="V335">
            <v>2116</v>
          </cell>
          <cell r="W335">
            <v>2116</v>
          </cell>
        </row>
        <row r="336">
          <cell r="I336" t="str">
            <v>ALI_71_SEG_11_PROV_2047</v>
          </cell>
          <cell r="J336">
            <v>11</v>
          </cell>
          <cell r="K336" t="str">
            <v>BEBIDAS LÁCTEAS</v>
          </cell>
          <cell r="L336">
            <v>71</v>
          </cell>
          <cell r="M336" t="str">
            <v>71 : Yogur Con Cereal (Hojuela de Maíz azucarada)/ Yogurt entero con dulce  con cereal. Yogurt 150 cm3; Cereal 30 g</v>
          </cell>
          <cell r="N336">
            <v>2047</v>
          </cell>
          <cell r="O336" t="str">
            <v>Inversiones Fasulac Ltda.</v>
          </cell>
          <cell r="P336">
            <v>2171</v>
          </cell>
          <cell r="Q336">
            <v>2171</v>
          </cell>
          <cell r="R336">
            <v>2171</v>
          </cell>
          <cell r="S336">
            <v>2171</v>
          </cell>
          <cell r="T336">
            <v>2116</v>
          </cell>
          <cell r="U336">
            <v>2116</v>
          </cell>
          <cell r="V336">
            <v>2116</v>
          </cell>
          <cell r="W336">
            <v>2116</v>
          </cell>
        </row>
        <row r="337">
          <cell r="I337" t="str">
            <v>ALI_71_SEG_11_PROV_2057</v>
          </cell>
          <cell r="J337">
            <v>11</v>
          </cell>
          <cell r="K337" t="str">
            <v>BEBIDAS LÁCTEAS</v>
          </cell>
          <cell r="L337">
            <v>71</v>
          </cell>
          <cell r="M337" t="str">
            <v>71 : Yogur Con Cereal (Hojuela de Maíz azucarada)/ Yogurt entero con dulce  con cereal. Yogurt 150 cm3; Cereal 30 g</v>
          </cell>
          <cell r="N337">
            <v>2057</v>
          </cell>
          <cell r="O337" t="str">
            <v>Industrias Normandy S.A.</v>
          </cell>
          <cell r="P337">
            <v>2116</v>
          </cell>
          <cell r="Q337">
            <v>2116</v>
          </cell>
          <cell r="R337">
            <v>2116</v>
          </cell>
          <cell r="S337">
            <v>2116</v>
          </cell>
          <cell r="T337">
            <v>2116</v>
          </cell>
          <cell r="U337">
            <v>2116</v>
          </cell>
          <cell r="V337">
            <v>2116</v>
          </cell>
          <cell r="W337">
            <v>2116</v>
          </cell>
        </row>
        <row r="338">
          <cell r="I338" t="str">
            <v>ALI_71_SEG_11_PROV_2087</v>
          </cell>
          <cell r="J338">
            <v>11</v>
          </cell>
          <cell r="K338" t="str">
            <v>BEBIDAS LÁCTEAS</v>
          </cell>
          <cell r="L338">
            <v>71</v>
          </cell>
          <cell r="M338" t="str">
            <v>71 : Yogur Con Cereal (Hojuela de Maíz azucarada)/ Yogurt entero con dulce  con cereal. Yogurt 150 cm3; Cereal 30 g</v>
          </cell>
          <cell r="N338">
            <v>2087</v>
          </cell>
          <cell r="O338" t="str">
            <v>AAA Alimentando A Bogotá 2020 UT</v>
          </cell>
          <cell r="P338">
            <v>2116</v>
          </cell>
          <cell r="Q338">
            <v>2116</v>
          </cell>
          <cell r="R338">
            <v>2116</v>
          </cell>
          <cell r="S338">
            <v>2116</v>
          </cell>
          <cell r="T338">
            <v>2116</v>
          </cell>
          <cell r="U338">
            <v>2116</v>
          </cell>
          <cell r="V338">
            <v>2116</v>
          </cell>
          <cell r="W338">
            <v>2116</v>
          </cell>
        </row>
        <row r="339">
          <cell r="I339" t="str">
            <v>ALI_71_SEG_12_PROV_2032</v>
          </cell>
          <cell r="J339">
            <v>12</v>
          </cell>
          <cell r="K339" t="str">
            <v>BEBIDAS LÁCTEAS</v>
          </cell>
          <cell r="L339">
            <v>71</v>
          </cell>
          <cell r="M339" t="str">
            <v>71 : Yogur Con Cereal (Hojuela de Maíz azucarada)/ Yogurt entero con dulce  con cereal. Yogurt 150 cm3; Cereal 30 g</v>
          </cell>
          <cell r="N339">
            <v>2032</v>
          </cell>
          <cell r="O339" t="str">
            <v>Proalimentos Liber S.A.S. En reorganización</v>
          </cell>
          <cell r="P339">
            <v>2118</v>
          </cell>
          <cell r="Q339">
            <v>2118</v>
          </cell>
          <cell r="R339">
            <v>2118</v>
          </cell>
          <cell r="S339">
            <v>2118</v>
          </cell>
          <cell r="T339">
            <v>2116</v>
          </cell>
          <cell r="U339">
            <v>2116</v>
          </cell>
          <cell r="V339">
            <v>2116</v>
          </cell>
          <cell r="W339">
            <v>2116</v>
          </cell>
        </row>
        <row r="340">
          <cell r="I340" t="str">
            <v>ALI_71_SEG_12_PROV_2038</v>
          </cell>
          <cell r="J340">
            <v>12</v>
          </cell>
          <cell r="K340" t="str">
            <v>BEBIDAS LÁCTEAS</v>
          </cell>
          <cell r="L340">
            <v>71</v>
          </cell>
          <cell r="M340" t="str">
            <v>71 : Yogur Con Cereal (Hojuela de Maíz azucarada)/ Yogurt entero con dulce  con cereal. Yogurt 150 cm3; Cereal 30 g</v>
          </cell>
          <cell r="N340">
            <v>2038</v>
          </cell>
          <cell r="O340" t="str">
            <v>Alimentos Pippo S.A.S</v>
          </cell>
          <cell r="P340">
            <v>2139</v>
          </cell>
          <cell r="Q340">
            <v>2139</v>
          </cell>
          <cell r="R340">
            <v>2139</v>
          </cell>
          <cell r="S340">
            <v>2139</v>
          </cell>
          <cell r="T340">
            <v>2116</v>
          </cell>
          <cell r="U340">
            <v>2116</v>
          </cell>
          <cell r="V340">
            <v>2116</v>
          </cell>
          <cell r="W340">
            <v>2116</v>
          </cell>
        </row>
        <row r="341">
          <cell r="I341" t="str">
            <v>ALI_71_SEG_12_PROV_2043</v>
          </cell>
          <cell r="J341">
            <v>12</v>
          </cell>
          <cell r="K341" t="str">
            <v>BEBIDAS LÁCTEAS</v>
          </cell>
          <cell r="L341">
            <v>71</v>
          </cell>
          <cell r="M341" t="str">
            <v>71 : Yogur Con Cereal (Hojuela de Maíz azucarada)/ Yogurt entero con dulce  con cereal. Yogurt 150 cm3; Cereal 30 g</v>
          </cell>
          <cell r="N341">
            <v>2043</v>
          </cell>
          <cell r="O341" t="str">
            <v>Cooperativa Colanta</v>
          </cell>
          <cell r="P341">
            <v>2172</v>
          </cell>
          <cell r="Q341">
            <v>2172</v>
          </cell>
          <cell r="R341">
            <v>2172</v>
          </cell>
          <cell r="S341">
            <v>2172</v>
          </cell>
          <cell r="T341">
            <v>2116</v>
          </cell>
          <cell r="U341">
            <v>2116</v>
          </cell>
          <cell r="V341">
            <v>2116</v>
          </cell>
          <cell r="W341">
            <v>2116</v>
          </cell>
        </row>
        <row r="342">
          <cell r="I342" t="str">
            <v>ALI_71_SEG_12_PROV_2057</v>
          </cell>
          <cell r="J342">
            <v>12</v>
          </cell>
          <cell r="K342" t="str">
            <v>BEBIDAS LÁCTEAS</v>
          </cell>
          <cell r="L342">
            <v>71</v>
          </cell>
          <cell r="M342" t="str">
            <v>71 : Yogur Con Cereal (Hojuela de Maíz azucarada)/ Yogurt entero con dulce  con cereal. Yogurt 150 cm3; Cereal 30 g</v>
          </cell>
          <cell r="N342">
            <v>2057</v>
          </cell>
          <cell r="O342" t="str">
            <v>Industrias Normandy S.A.</v>
          </cell>
          <cell r="P342">
            <v>2116</v>
          </cell>
          <cell r="Q342">
            <v>2116</v>
          </cell>
          <cell r="R342">
            <v>2116</v>
          </cell>
          <cell r="S342">
            <v>2116</v>
          </cell>
          <cell r="T342">
            <v>2116</v>
          </cell>
          <cell r="U342">
            <v>2116</v>
          </cell>
          <cell r="V342">
            <v>2116</v>
          </cell>
          <cell r="W342">
            <v>2116</v>
          </cell>
        </row>
        <row r="343">
          <cell r="I343" t="str">
            <v>ALI_71_SEG_12_PROV_2087</v>
          </cell>
          <cell r="J343">
            <v>12</v>
          </cell>
          <cell r="K343" t="str">
            <v>BEBIDAS LÁCTEAS</v>
          </cell>
          <cell r="L343">
            <v>71</v>
          </cell>
          <cell r="M343" t="str">
            <v>71 : Yogur Con Cereal (Hojuela de Maíz azucarada)/ Yogurt entero con dulce  con cereal. Yogurt 150 cm3; Cereal 30 g</v>
          </cell>
          <cell r="N343">
            <v>2087</v>
          </cell>
          <cell r="O343" t="str">
            <v>AAA Alimentando A Bogotá 2020 UT</v>
          </cell>
          <cell r="P343">
            <v>2116</v>
          </cell>
          <cell r="Q343">
            <v>2116</v>
          </cell>
          <cell r="R343">
            <v>2116</v>
          </cell>
          <cell r="S343">
            <v>2116</v>
          </cell>
          <cell r="T343">
            <v>2116</v>
          </cell>
          <cell r="U343">
            <v>2116</v>
          </cell>
          <cell r="V343">
            <v>2116</v>
          </cell>
          <cell r="W343">
            <v>2116</v>
          </cell>
        </row>
        <row r="344">
          <cell r="I344" t="str">
            <v>ALI_71_SEG_13_PROV_2032</v>
          </cell>
          <cell r="J344">
            <v>13</v>
          </cell>
          <cell r="K344" t="str">
            <v>BEBIDAS LÁCTEAS</v>
          </cell>
          <cell r="L344">
            <v>71</v>
          </cell>
          <cell r="M344" t="str">
            <v>71 : Yogur Con Cereal (Hojuela de Maíz azucarada)/ Yogurt entero con dulce  con cereal. Yogurt 150 cm3; Cereal 30 g</v>
          </cell>
          <cell r="N344">
            <v>2032</v>
          </cell>
          <cell r="O344" t="str">
            <v>Proalimentos Liber S.A.S. En reorganización</v>
          </cell>
          <cell r="P344">
            <v>2118</v>
          </cell>
          <cell r="Q344">
            <v>2118</v>
          </cell>
          <cell r="R344">
            <v>2118</v>
          </cell>
          <cell r="S344">
            <v>2118</v>
          </cell>
          <cell r="T344">
            <v>2116</v>
          </cell>
          <cell r="U344">
            <v>2116</v>
          </cell>
          <cell r="V344">
            <v>2116</v>
          </cell>
          <cell r="W344">
            <v>2116</v>
          </cell>
        </row>
        <row r="345">
          <cell r="I345" t="str">
            <v>ALI_71_SEG_13_PROV_2038</v>
          </cell>
          <cell r="J345">
            <v>13</v>
          </cell>
          <cell r="K345" t="str">
            <v>BEBIDAS LÁCTEAS</v>
          </cell>
          <cell r="L345">
            <v>71</v>
          </cell>
          <cell r="M345" t="str">
            <v>71 : Yogur Con Cereal (Hojuela de Maíz azucarada)/ Yogurt entero con dulce  con cereal. Yogurt 150 cm3; Cereal 30 g</v>
          </cell>
          <cell r="N345">
            <v>2038</v>
          </cell>
          <cell r="O345" t="str">
            <v>Alimentos Pippo S.A.S</v>
          </cell>
          <cell r="P345">
            <v>2139</v>
          </cell>
          <cell r="Q345">
            <v>2139</v>
          </cell>
          <cell r="R345">
            <v>2139</v>
          </cell>
          <cell r="S345">
            <v>2139</v>
          </cell>
          <cell r="T345">
            <v>2116</v>
          </cell>
          <cell r="U345">
            <v>2116</v>
          </cell>
          <cell r="V345">
            <v>2116</v>
          </cell>
          <cell r="W345">
            <v>2116</v>
          </cell>
        </row>
        <row r="346">
          <cell r="I346" t="str">
            <v>ALI_71_SEG_13_PROV_2043</v>
          </cell>
          <cell r="J346">
            <v>13</v>
          </cell>
          <cell r="K346" t="str">
            <v>BEBIDAS LÁCTEAS</v>
          </cell>
          <cell r="L346">
            <v>71</v>
          </cell>
          <cell r="M346" t="str">
            <v>71 : Yogur Con Cereal (Hojuela de Maíz azucarada)/ Yogurt entero con dulce  con cereal. Yogurt 150 cm3; Cereal 30 g</v>
          </cell>
          <cell r="N346">
            <v>2043</v>
          </cell>
          <cell r="O346" t="str">
            <v>Cooperativa Colanta</v>
          </cell>
          <cell r="P346">
            <v>2172</v>
          </cell>
          <cell r="Q346">
            <v>2172</v>
          </cell>
          <cell r="R346">
            <v>2172</v>
          </cell>
          <cell r="S346">
            <v>2172</v>
          </cell>
          <cell r="T346">
            <v>2116</v>
          </cell>
          <cell r="U346">
            <v>2116</v>
          </cell>
          <cell r="V346">
            <v>2116</v>
          </cell>
          <cell r="W346">
            <v>2116</v>
          </cell>
        </row>
        <row r="347">
          <cell r="I347" t="str">
            <v>ALI_71_SEG_13_PROV_2057</v>
          </cell>
          <cell r="J347">
            <v>13</v>
          </cell>
          <cell r="K347" t="str">
            <v>BEBIDAS LÁCTEAS</v>
          </cell>
          <cell r="L347">
            <v>71</v>
          </cell>
          <cell r="M347" t="str">
            <v>71 : Yogur Con Cereal (Hojuela de Maíz azucarada)/ Yogurt entero con dulce  con cereal. Yogurt 150 cm3; Cereal 30 g</v>
          </cell>
          <cell r="N347">
            <v>2057</v>
          </cell>
          <cell r="O347" t="str">
            <v>Industrias Normandy S.A.</v>
          </cell>
          <cell r="P347">
            <v>2116</v>
          </cell>
          <cell r="Q347">
            <v>2116</v>
          </cell>
          <cell r="R347">
            <v>2116</v>
          </cell>
          <cell r="S347">
            <v>2116</v>
          </cell>
          <cell r="T347">
            <v>2116</v>
          </cell>
          <cell r="U347">
            <v>2116</v>
          </cell>
          <cell r="V347">
            <v>2116</v>
          </cell>
          <cell r="W347">
            <v>2116</v>
          </cell>
        </row>
        <row r="348">
          <cell r="I348" t="str">
            <v>ALI_71_SEG_13_PROV_2087</v>
          </cell>
          <cell r="J348">
            <v>13</v>
          </cell>
          <cell r="K348" t="str">
            <v>BEBIDAS LÁCTEAS</v>
          </cell>
          <cell r="L348">
            <v>71</v>
          </cell>
          <cell r="M348" t="str">
            <v>71 : Yogur Con Cereal (Hojuela de Maíz azucarada)/ Yogurt entero con dulce  con cereal. Yogurt 150 cm3; Cereal 30 g</v>
          </cell>
          <cell r="N348">
            <v>2087</v>
          </cell>
          <cell r="O348" t="str">
            <v>AAA Alimentando A Bogotá 2020 UT</v>
          </cell>
          <cell r="P348">
            <v>2116</v>
          </cell>
          <cell r="Q348">
            <v>2116</v>
          </cell>
          <cell r="R348">
            <v>2116</v>
          </cell>
          <cell r="S348">
            <v>2116</v>
          </cell>
          <cell r="T348">
            <v>2116</v>
          </cell>
          <cell r="U348">
            <v>2116</v>
          </cell>
          <cell r="V348">
            <v>2116</v>
          </cell>
          <cell r="W348">
            <v>2116</v>
          </cell>
        </row>
        <row r="349">
          <cell r="I349" t="str">
            <v>ALI_71_SEG_14_PROV_2032</v>
          </cell>
          <cell r="J349">
            <v>14</v>
          </cell>
          <cell r="K349" t="str">
            <v>BEBIDAS LÁCTEAS</v>
          </cell>
          <cell r="L349">
            <v>71</v>
          </cell>
          <cell r="M349" t="str">
            <v>71 : Yogur Con Cereal (Hojuela de Maíz azucarada)/ Yogurt entero con dulce  con cereal. Yogurt 150 cm3; Cereal 30 g</v>
          </cell>
          <cell r="N349">
            <v>2032</v>
          </cell>
          <cell r="O349" t="str">
            <v>Proalimentos Liber S.A.S. En reorganización</v>
          </cell>
          <cell r="P349">
            <v>2118</v>
          </cell>
          <cell r="Q349">
            <v>2118</v>
          </cell>
          <cell r="R349">
            <v>2118</v>
          </cell>
          <cell r="S349">
            <v>2118</v>
          </cell>
          <cell r="T349">
            <v>2116</v>
          </cell>
          <cell r="U349">
            <v>2116</v>
          </cell>
          <cell r="V349">
            <v>2116</v>
          </cell>
          <cell r="W349">
            <v>2116</v>
          </cell>
        </row>
        <row r="350">
          <cell r="I350" t="str">
            <v>ALI_71_SEG_14_PROV_2038</v>
          </cell>
          <cell r="J350">
            <v>14</v>
          </cell>
          <cell r="K350" t="str">
            <v>BEBIDAS LÁCTEAS</v>
          </cell>
          <cell r="L350">
            <v>71</v>
          </cell>
          <cell r="M350" t="str">
            <v>71 : Yogur Con Cereal (Hojuela de Maíz azucarada)/ Yogurt entero con dulce  con cereal. Yogurt 150 cm3; Cereal 30 g</v>
          </cell>
          <cell r="N350">
            <v>2038</v>
          </cell>
          <cell r="O350" t="str">
            <v>Alimentos Pippo S.A.S</v>
          </cell>
          <cell r="P350">
            <v>2139</v>
          </cell>
          <cell r="Q350">
            <v>2139</v>
          </cell>
          <cell r="R350">
            <v>2139</v>
          </cell>
          <cell r="S350">
            <v>2139</v>
          </cell>
          <cell r="T350">
            <v>2116</v>
          </cell>
          <cell r="U350">
            <v>2116</v>
          </cell>
          <cell r="V350">
            <v>2116</v>
          </cell>
          <cell r="W350">
            <v>2116</v>
          </cell>
        </row>
        <row r="351">
          <cell r="I351" t="str">
            <v>ALI_71_SEG_14_PROV_2043</v>
          </cell>
          <cell r="J351">
            <v>14</v>
          </cell>
          <cell r="K351" t="str">
            <v>BEBIDAS LÁCTEAS</v>
          </cell>
          <cell r="L351">
            <v>71</v>
          </cell>
          <cell r="M351" t="str">
            <v>71 : Yogur Con Cereal (Hojuela de Maíz azucarada)/ Yogurt entero con dulce  con cereal. Yogurt 150 cm3; Cereal 30 g</v>
          </cell>
          <cell r="N351">
            <v>2043</v>
          </cell>
          <cell r="O351" t="str">
            <v>Cooperativa Colanta</v>
          </cell>
          <cell r="P351">
            <v>2172</v>
          </cell>
          <cell r="Q351">
            <v>2172</v>
          </cell>
          <cell r="R351">
            <v>2172</v>
          </cell>
          <cell r="S351">
            <v>2172</v>
          </cell>
          <cell r="T351">
            <v>2116</v>
          </cell>
          <cell r="U351">
            <v>2116</v>
          </cell>
          <cell r="V351">
            <v>2116</v>
          </cell>
          <cell r="W351">
            <v>2116</v>
          </cell>
        </row>
        <row r="352">
          <cell r="I352" t="str">
            <v>ALI_71_SEG_14_PROV_2057</v>
          </cell>
          <cell r="J352">
            <v>14</v>
          </cell>
          <cell r="K352" t="str">
            <v>BEBIDAS LÁCTEAS</v>
          </cell>
          <cell r="L352">
            <v>71</v>
          </cell>
          <cell r="M352" t="str">
            <v>71 : Yogur Con Cereal (Hojuela de Maíz azucarada)/ Yogurt entero con dulce  con cereal. Yogurt 150 cm3; Cereal 30 g</v>
          </cell>
          <cell r="N352">
            <v>2057</v>
          </cell>
          <cell r="O352" t="str">
            <v>Industrias Normandy S.A.</v>
          </cell>
          <cell r="P352">
            <v>2116</v>
          </cell>
          <cell r="Q352">
            <v>2116</v>
          </cell>
          <cell r="R352">
            <v>2116</v>
          </cell>
          <cell r="S352">
            <v>2116</v>
          </cell>
          <cell r="T352">
            <v>2116</v>
          </cell>
          <cell r="U352">
            <v>2116</v>
          </cell>
          <cell r="V352">
            <v>2116</v>
          </cell>
          <cell r="W352">
            <v>2116</v>
          </cell>
        </row>
        <row r="353">
          <cell r="I353" t="str">
            <v>ALI_71_SEG_14_PROV_2087</v>
          </cell>
          <cell r="J353">
            <v>14</v>
          </cell>
          <cell r="K353" t="str">
            <v>BEBIDAS LÁCTEAS</v>
          </cell>
          <cell r="L353">
            <v>71</v>
          </cell>
          <cell r="M353" t="str">
            <v>71 : Yogur Con Cereal (Hojuela de Maíz azucarada)/ Yogurt entero con dulce  con cereal. Yogurt 150 cm3; Cereal 30 g</v>
          </cell>
          <cell r="N353">
            <v>2087</v>
          </cell>
          <cell r="O353" t="str">
            <v>AAA Alimentando A Bogotá 2020 UT</v>
          </cell>
          <cell r="P353">
            <v>2116</v>
          </cell>
          <cell r="Q353">
            <v>2116</v>
          </cell>
          <cell r="R353">
            <v>2116</v>
          </cell>
          <cell r="S353">
            <v>2116</v>
          </cell>
          <cell r="T353">
            <v>2116</v>
          </cell>
          <cell r="U353">
            <v>2116</v>
          </cell>
          <cell r="V353">
            <v>2116</v>
          </cell>
          <cell r="W353">
            <v>2116</v>
          </cell>
        </row>
        <row r="354">
          <cell r="I354" t="str">
            <v>ALI_71_SEG_15_PROV_2032</v>
          </cell>
          <cell r="J354">
            <v>15</v>
          </cell>
          <cell r="K354" t="str">
            <v>BEBIDAS LÁCTEAS</v>
          </cell>
          <cell r="L354">
            <v>71</v>
          </cell>
          <cell r="M354" t="str">
            <v>71 : Yogur Con Cereal (Hojuela de Maíz azucarada)/ Yogurt entero con dulce  con cereal. Yogurt 150 cm3; Cereal 30 g</v>
          </cell>
          <cell r="N354">
            <v>2032</v>
          </cell>
          <cell r="O354" t="str">
            <v>Proalimentos Liber S.A.S. En reorganización</v>
          </cell>
          <cell r="P354">
            <v>2118</v>
          </cell>
          <cell r="Q354">
            <v>2118</v>
          </cell>
          <cell r="R354">
            <v>2118</v>
          </cell>
          <cell r="S354">
            <v>2118</v>
          </cell>
          <cell r="T354">
            <v>2116</v>
          </cell>
          <cell r="U354">
            <v>2116</v>
          </cell>
          <cell r="V354">
            <v>2116</v>
          </cell>
          <cell r="W354">
            <v>2116</v>
          </cell>
        </row>
        <row r="355">
          <cell r="I355" t="str">
            <v>ALI_71_SEG_15_PROV_2043</v>
          </cell>
          <cell r="J355">
            <v>15</v>
          </cell>
          <cell r="K355" t="str">
            <v>BEBIDAS LÁCTEAS</v>
          </cell>
          <cell r="L355">
            <v>71</v>
          </cell>
          <cell r="M355" t="str">
            <v>71 : Yogur Con Cereal (Hojuela de Maíz azucarada)/ Yogurt entero con dulce  con cereal. Yogurt 150 cm3; Cereal 30 g</v>
          </cell>
          <cell r="N355">
            <v>2043</v>
          </cell>
          <cell r="O355" t="str">
            <v>Cooperativa Colanta</v>
          </cell>
          <cell r="P355">
            <v>2172</v>
          </cell>
          <cell r="Q355">
            <v>2172</v>
          </cell>
          <cell r="R355">
            <v>2172</v>
          </cell>
          <cell r="S355">
            <v>2172</v>
          </cell>
          <cell r="T355">
            <v>2116</v>
          </cell>
          <cell r="U355">
            <v>2116</v>
          </cell>
          <cell r="V355">
            <v>2116</v>
          </cell>
          <cell r="W355">
            <v>2116</v>
          </cell>
        </row>
        <row r="356">
          <cell r="I356" t="str">
            <v>ALI_71_SEG_15_PROV_2047</v>
          </cell>
          <cell r="J356">
            <v>15</v>
          </cell>
          <cell r="K356" t="str">
            <v>BEBIDAS LÁCTEAS</v>
          </cell>
          <cell r="L356">
            <v>71</v>
          </cell>
          <cell r="M356" t="str">
            <v>71 : Yogur Con Cereal (Hojuela de Maíz azucarada)/ Yogurt entero con dulce  con cereal. Yogurt 150 cm3; Cereal 30 g</v>
          </cell>
          <cell r="N356">
            <v>2047</v>
          </cell>
          <cell r="O356" t="str">
            <v>Inversiones Fasulac Ltda.</v>
          </cell>
          <cell r="P356">
            <v>2171</v>
          </cell>
          <cell r="Q356">
            <v>2171</v>
          </cell>
          <cell r="R356">
            <v>2171</v>
          </cell>
          <cell r="S356">
            <v>2171</v>
          </cell>
          <cell r="T356">
            <v>2116</v>
          </cell>
          <cell r="U356">
            <v>2116</v>
          </cell>
          <cell r="V356">
            <v>2116</v>
          </cell>
          <cell r="W356">
            <v>2116</v>
          </cell>
        </row>
        <row r="357">
          <cell r="I357" t="str">
            <v>ALI_71_SEG_15_PROV_2057</v>
          </cell>
          <cell r="J357">
            <v>15</v>
          </cell>
          <cell r="K357" t="str">
            <v>BEBIDAS LÁCTEAS</v>
          </cell>
          <cell r="L357">
            <v>71</v>
          </cell>
          <cell r="M357" t="str">
            <v>71 : Yogur Con Cereal (Hojuela de Maíz azucarada)/ Yogurt entero con dulce  con cereal. Yogurt 150 cm3; Cereal 30 g</v>
          </cell>
          <cell r="N357">
            <v>2057</v>
          </cell>
          <cell r="O357" t="str">
            <v>Industrias Normandy S.A.</v>
          </cell>
          <cell r="P357">
            <v>2116</v>
          </cell>
          <cell r="Q357">
            <v>2116</v>
          </cell>
          <cell r="R357">
            <v>2116</v>
          </cell>
          <cell r="S357">
            <v>2116</v>
          </cell>
          <cell r="T357">
            <v>2116</v>
          </cell>
          <cell r="U357">
            <v>2116</v>
          </cell>
          <cell r="V357">
            <v>2116</v>
          </cell>
          <cell r="W357">
            <v>2116</v>
          </cell>
        </row>
        <row r="358">
          <cell r="I358" t="str">
            <v>ALI_71_SEG_15_PROV_2087</v>
          </cell>
          <cell r="J358">
            <v>15</v>
          </cell>
          <cell r="K358" t="str">
            <v>BEBIDAS LÁCTEAS</v>
          </cell>
          <cell r="L358">
            <v>71</v>
          </cell>
          <cell r="M358" t="str">
            <v>71 : Yogur Con Cereal (Hojuela de Maíz azucarada)/ Yogurt entero con dulce  con cereal. Yogurt 150 cm3; Cereal 30 g</v>
          </cell>
          <cell r="N358">
            <v>2087</v>
          </cell>
          <cell r="O358" t="str">
            <v>AAA Alimentando A Bogotá 2020 UT</v>
          </cell>
          <cell r="P358">
            <v>2116</v>
          </cell>
          <cell r="Q358">
            <v>2116</v>
          </cell>
          <cell r="R358">
            <v>2116</v>
          </cell>
          <cell r="S358">
            <v>2116</v>
          </cell>
          <cell r="T358">
            <v>2116</v>
          </cell>
          <cell r="U358">
            <v>2116</v>
          </cell>
          <cell r="V358">
            <v>2116</v>
          </cell>
          <cell r="W358">
            <v>2116</v>
          </cell>
        </row>
        <row r="359">
          <cell r="I359" t="str">
            <v>ALI_73_SEG_1_PROV_2032</v>
          </cell>
          <cell r="J359">
            <v>1</v>
          </cell>
          <cell r="K359" t="str">
            <v>BEBIDAS LÁCTEAS</v>
          </cell>
          <cell r="L359">
            <v>73</v>
          </cell>
          <cell r="M359" t="str">
            <v>73 : Kumis Con Cereal (Hojuela de Maíz azucarada). Yogurt 150 cm3; Cereal 30 g.</v>
          </cell>
          <cell r="N359">
            <v>2032</v>
          </cell>
          <cell r="O359" t="str">
            <v>Proalimentos Liber S.A.S. En reorganización</v>
          </cell>
          <cell r="P359">
            <v>2286</v>
          </cell>
          <cell r="Q359">
            <v>2286</v>
          </cell>
          <cell r="R359">
            <v>2286</v>
          </cell>
          <cell r="S359">
            <v>2286</v>
          </cell>
          <cell r="T359">
            <v>2247</v>
          </cell>
          <cell r="U359">
            <v>2247</v>
          </cell>
          <cell r="V359">
            <v>2247</v>
          </cell>
          <cell r="W359">
            <v>2247</v>
          </cell>
        </row>
        <row r="360">
          <cell r="I360" t="str">
            <v>ALI_73_SEG_1_PROV_2038</v>
          </cell>
          <cell r="J360">
            <v>1</v>
          </cell>
          <cell r="K360" t="str">
            <v>BEBIDAS LÁCTEAS</v>
          </cell>
          <cell r="L360">
            <v>73</v>
          </cell>
          <cell r="M360" t="str">
            <v>73 : Kumis Con Cereal (Hojuela de Maíz azucarada). Yogurt 150 cm3; Cereal 30 g.</v>
          </cell>
          <cell r="N360">
            <v>2038</v>
          </cell>
          <cell r="O360" t="str">
            <v>Alimentos Pippo S.A.S</v>
          </cell>
          <cell r="P360">
            <v>2269</v>
          </cell>
          <cell r="Q360">
            <v>2269</v>
          </cell>
          <cell r="R360">
            <v>2269</v>
          </cell>
          <cell r="S360">
            <v>2269</v>
          </cell>
          <cell r="T360">
            <v>2247</v>
          </cell>
          <cell r="U360">
            <v>2247</v>
          </cell>
          <cell r="V360">
            <v>2247</v>
          </cell>
          <cell r="W360">
            <v>2247</v>
          </cell>
        </row>
        <row r="361">
          <cell r="I361" t="str">
            <v>ALI_73_SEG_1_PROV_2047</v>
          </cell>
          <cell r="J361">
            <v>1</v>
          </cell>
          <cell r="K361" t="str">
            <v>BEBIDAS LÁCTEAS</v>
          </cell>
          <cell r="L361">
            <v>73</v>
          </cell>
          <cell r="M361" t="str">
            <v>73 : Kumis Con Cereal (Hojuela de Maíz azucarada). Yogurt 150 cm3; Cereal 30 g.</v>
          </cell>
          <cell r="N361">
            <v>2047</v>
          </cell>
          <cell r="O361" t="str">
            <v>Inversiones Fasulac Ltda.</v>
          </cell>
          <cell r="P361">
            <v>2305</v>
          </cell>
          <cell r="Q361">
            <v>2305</v>
          </cell>
          <cell r="R361">
            <v>2305</v>
          </cell>
          <cell r="S361">
            <v>2305</v>
          </cell>
          <cell r="T361">
            <v>2247</v>
          </cell>
          <cell r="U361">
            <v>2247</v>
          </cell>
          <cell r="V361">
            <v>2247</v>
          </cell>
          <cell r="W361">
            <v>2247</v>
          </cell>
        </row>
        <row r="362">
          <cell r="I362" t="str">
            <v>ALI_73_SEG_1_PROV_2057</v>
          </cell>
          <cell r="J362">
            <v>1</v>
          </cell>
          <cell r="K362" t="str">
            <v>BEBIDAS LÁCTEAS</v>
          </cell>
          <cell r="L362">
            <v>73</v>
          </cell>
          <cell r="M362" t="str">
            <v>73 : Kumis Con Cereal (Hojuela de Maíz azucarada). Yogurt 150 cm3; Cereal 30 g.</v>
          </cell>
          <cell r="N362">
            <v>2057</v>
          </cell>
          <cell r="O362" t="str">
            <v>Industrias Normandy S.A.</v>
          </cell>
          <cell r="P362">
            <v>2247</v>
          </cell>
          <cell r="Q362">
            <v>2247</v>
          </cell>
          <cell r="R362">
            <v>2247</v>
          </cell>
          <cell r="S362">
            <v>2247</v>
          </cell>
          <cell r="T362">
            <v>2247</v>
          </cell>
          <cell r="U362">
            <v>2247</v>
          </cell>
          <cell r="V362">
            <v>2247</v>
          </cell>
          <cell r="W362">
            <v>2247</v>
          </cell>
        </row>
        <row r="363">
          <cell r="I363" t="str">
            <v>ALI_73_SEG_1_PROV_2087</v>
          </cell>
          <cell r="J363">
            <v>1</v>
          </cell>
          <cell r="K363" t="str">
            <v>BEBIDAS LÁCTEAS</v>
          </cell>
          <cell r="L363">
            <v>73</v>
          </cell>
          <cell r="M363" t="str">
            <v>73 : Kumis Con Cereal (Hojuela de Maíz azucarada). Yogurt 150 cm3; Cereal 30 g.</v>
          </cell>
          <cell r="N363">
            <v>2087</v>
          </cell>
          <cell r="O363" t="str">
            <v>AAA Alimentando A Bogotá 2020 UT</v>
          </cell>
          <cell r="P363">
            <v>2247</v>
          </cell>
          <cell r="Q363">
            <v>2247</v>
          </cell>
          <cell r="R363">
            <v>2247</v>
          </cell>
          <cell r="S363">
            <v>2247</v>
          </cell>
          <cell r="T363">
            <v>2247</v>
          </cell>
          <cell r="U363">
            <v>2247</v>
          </cell>
          <cell r="V363">
            <v>2247</v>
          </cell>
          <cell r="W363">
            <v>2247</v>
          </cell>
        </row>
        <row r="364">
          <cell r="I364" t="str">
            <v>ALI_73_SEG_2_PROV_2032</v>
          </cell>
          <cell r="J364">
            <v>2</v>
          </cell>
          <cell r="K364" t="str">
            <v>BEBIDAS LÁCTEAS</v>
          </cell>
          <cell r="L364">
            <v>73</v>
          </cell>
          <cell r="M364" t="str">
            <v>73 : Kumis Con Cereal (Hojuela de Maíz azucarada). Yogurt 150 cm3; Cereal 30 g.</v>
          </cell>
          <cell r="N364">
            <v>2032</v>
          </cell>
          <cell r="O364" t="str">
            <v>Proalimentos Liber S.A.S. En reorganización</v>
          </cell>
          <cell r="P364">
            <v>2286</v>
          </cell>
          <cell r="Q364">
            <v>2286</v>
          </cell>
          <cell r="R364">
            <v>2286</v>
          </cell>
          <cell r="S364">
            <v>2286</v>
          </cell>
          <cell r="T364">
            <v>2247</v>
          </cell>
          <cell r="U364">
            <v>2247</v>
          </cell>
          <cell r="V364">
            <v>2247</v>
          </cell>
          <cell r="W364">
            <v>2247</v>
          </cell>
        </row>
        <row r="365">
          <cell r="I365" t="str">
            <v>ALI_73_SEG_2_PROV_2038</v>
          </cell>
          <cell r="J365">
            <v>2</v>
          </cell>
          <cell r="K365" t="str">
            <v>BEBIDAS LÁCTEAS</v>
          </cell>
          <cell r="L365">
            <v>73</v>
          </cell>
          <cell r="M365" t="str">
            <v>73 : Kumis Con Cereal (Hojuela de Maíz azucarada). Yogurt 150 cm3; Cereal 30 g.</v>
          </cell>
          <cell r="N365">
            <v>2038</v>
          </cell>
          <cell r="O365" t="str">
            <v>Alimentos Pippo S.A.S</v>
          </cell>
          <cell r="P365">
            <v>2269</v>
          </cell>
          <cell r="Q365">
            <v>2269</v>
          </cell>
          <cell r="R365">
            <v>2269</v>
          </cell>
          <cell r="S365">
            <v>2269</v>
          </cell>
          <cell r="T365">
            <v>2247</v>
          </cell>
          <cell r="U365">
            <v>2247</v>
          </cell>
          <cell r="V365">
            <v>2247</v>
          </cell>
          <cell r="W365">
            <v>2247</v>
          </cell>
        </row>
        <row r="366">
          <cell r="I366" t="str">
            <v>ALI_73_SEG_2_PROV_2047</v>
          </cell>
          <cell r="J366">
            <v>2</v>
          </cell>
          <cell r="K366" t="str">
            <v>BEBIDAS LÁCTEAS</v>
          </cell>
          <cell r="L366">
            <v>73</v>
          </cell>
          <cell r="M366" t="str">
            <v>73 : Kumis Con Cereal (Hojuela de Maíz azucarada). Yogurt 150 cm3; Cereal 30 g.</v>
          </cell>
          <cell r="N366">
            <v>2047</v>
          </cell>
          <cell r="O366" t="str">
            <v>Inversiones Fasulac Ltda.</v>
          </cell>
          <cell r="P366">
            <v>2305</v>
          </cell>
          <cell r="Q366">
            <v>2305</v>
          </cell>
          <cell r="R366">
            <v>2305</v>
          </cell>
          <cell r="S366">
            <v>2305</v>
          </cell>
          <cell r="T366">
            <v>2247</v>
          </cell>
          <cell r="U366">
            <v>2247</v>
          </cell>
          <cell r="V366">
            <v>2247</v>
          </cell>
          <cell r="W366">
            <v>2247</v>
          </cell>
        </row>
        <row r="367">
          <cell r="I367" t="str">
            <v>ALI_73_SEG_2_PROV_2057</v>
          </cell>
          <cell r="J367">
            <v>2</v>
          </cell>
          <cell r="K367" t="str">
            <v>BEBIDAS LÁCTEAS</v>
          </cell>
          <cell r="L367">
            <v>73</v>
          </cell>
          <cell r="M367" t="str">
            <v>73 : Kumis Con Cereal (Hojuela de Maíz azucarada). Yogurt 150 cm3; Cereal 30 g.</v>
          </cell>
          <cell r="N367">
            <v>2057</v>
          </cell>
          <cell r="O367" t="str">
            <v>Industrias Normandy S.A.</v>
          </cell>
          <cell r="P367">
            <v>2247</v>
          </cell>
          <cell r="Q367">
            <v>2247</v>
          </cell>
          <cell r="R367">
            <v>2247</v>
          </cell>
          <cell r="S367">
            <v>2247</v>
          </cell>
          <cell r="T367">
            <v>2247</v>
          </cell>
          <cell r="U367">
            <v>2247</v>
          </cell>
          <cell r="V367">
            <v>2247</v>
          </cell>
          <cell r="W367">
            <v>2247</v>
          </cell>
        </row>
        <row r="368">
          <cell r="I368" t="str">
            <v>ALI_73_SEG_2_PROV_2087</v>
          </cell>
          <cell r="J368">
            <v>2</v>
          </cell>
          <cell r="K368" t="str">
            <v>BEBIDAS LÁCTEAS</v>
          </cell>
          <cell r="L368">
            <v>73</v>
          </cell>
          <cell r="M368" t="str">
            <v>73 : Kumis Con Cereal (Hojuela de Maíz azucarada). Yogurt 150 cm3; Cereal 30 g.</v>
          </cell>
          <cell r="N368">
            <v>2087</v>
          </cell>
          <cell r="O368" t="str">
            <v>AAA Alimentando A Bogotá 2020 UT</v>
          </cell>
          <cell r="P368">
            <v>2247</v>
          </cell>
          <cell r="Q368">
            <v>2247</v>
          </cell>
          <cell r="R368">
            <v>2247</v>
          </cell>
          <cell r="S368">
            <v>2247</v>
          </cell>
          <cell r="T368">
            <v>2247</v>
          </cell>
          <cell r="U368">
            <v>2247</v>
          </cell>
          <cell r="V368">
            <v>2247</v>
          </cell>
          <cell r="W368">
            <v>2247</v>
          </cell>
        </row>
        <row r="369">
          <cell r="I369" t="str">
            <v>ALI_73_SEG_3_PROV_2032</v>
          </cell>
          <cell r="J369">
            <v>3</v>
          </cell>
          <cell r="K369" t="str">
            <v>BEBIDAS LÁCTEAS</v>
          </cell>
          <cell r="L369">
            <v>73</v>
          </cell>
          <cell r="M369" t="str">
            <v>73 : Kumis Con Cereal (Hojuela de Maíz azucarada). Yogurt 150 cm3; Cereal 30 g.</v>
          </cell>
          <cell r="N369">
            <v>2032</v>
          </cell>
          <cell r="O369" t="str">
            <v>Proalimentos Liber S.A.S. En reorganización</v>
          </cell>
          <cell r="P369">
            <v>2286</v>
          </cell>
          <cell r="Q369">
            <v>2286</v>
          </cell>
          <cell r="R369">
            <v>2286</v>
          </cell>
          <cell r="S369">
            <v>2286</v>
          </cell>
          <cell r="T369">
            <v>2247</v>
          </cell>
          <cell r="U369">
            <v>2247</v>
          </cell>
          <cell r="V369">
            <v>2247</v>
          </cell>
          <cell r="W369">
            <v>2247</v>
          </cell>
        </row>
        <row r="370">
          <cell r="I370" t="str">
            <v>ALI_73_SEG_3_PROV_2038</v>
          </cell>
          <cell r="J370">
            <v>3</v>
          </cell>
          <cell r="K370" t="str">
            <v>BEBIDAS LÁCTEAS</v>
          </cell>
          <cell r="L370">
            <v>73</v>
          </cell>
          <cell r="M370" t="str">
            <v>73 : Kumis Con Cereal (Hojuela de Maíz azucarada). Yogurt 150 cm3; Cereal 30 g.</v>
          </cell>
          <cell r="N370">
            <v>2038</v>
          </cell>
          <cell r="O370" t="str">
            <v>Alimentos Pippo S.A.S</v>
          </cell>
          <cell r="P370">
            <v>2269</v>
          </cell>
          <cell r="Q370">
            <v>2269</v>
          </cell>
          <cell r="R370">
            <v>2269</v>
          </cell>
          <cell r="S370">
            <v>2269</v>
          </cell>
          <cell r="T370">
            <v>2247</v>
          </cell>
          <cell r="U370">
            <v>2247</v>
          </cell>
          <cell r="V370">
            <v>2247</v>
          </cell>
          <cell r="W370">
            <v>2247</v>
          </cell>
        </row>
        <row r="371">
          <cell r="I371" t="str">
            <v>ALI_73_SEG_3_PROV_2047</v>
          </cell>
          <cell r="J371">
            <v>3</v>
          </cell>
          <cell r="K371" t="str">
            <v>BEBIDAS LÁCTEAS</v>
          </cell>
          <cell r="L371">
            <v>73</v>
          </cell>
          <cell r="M371" t="str">
            <v>73 : Kumis Con Cereal (Hojuela de Maíz azucarada). Yogurt 150 cm3; Cereal 30 g.</v>
          </cell>
          <cell r="N371">
            <v>2047</v>
          </cell>
          <cell r="O371" t="str">
            <v>Inversiones Fasulac Ltda.</v>
          </cell>
          <cell r="P371">
            <v>2305</v>
          </cell>
          <cell r="Q371">
            <v>2305</v>
          </cell>
          <cell r="R371">
            <v>2305</v>
          </cell>
          <cell r="S371">
            <v>2305</v>
          </cell>
          <cell r="T371">
            <v>2247</v>
          </cell>
          <cell r="U371">
            <v>2247</v>
          </cell>
          <cell r="V371">
            <v>2247</v>
          </cell>
          <cell r="W371">
            <v>2247</v>
          </cell>
        </row>
        <row r="372">
          <cell r="I372" t="str">
            <v>ALI_73_SEG_3_PROV_2057</v>
          </cell>
          <cell r="J372">
            <v>3</v>
          </cell>
          <cell r="K372" t="str">
            <v>BEBIDAS LÁCTEAS</v>
          </cell>
          <cell r="L372">
            <v>73</v>
          </cell>
          <cell r="M372" t="str">
            <v>73 : Kumis Con Cereal (Hojuela de Maíz azucarada). Yogurt 150 cm3; Cereal 30 g.</v>
          </cell>
          <cell r="N372">
            <v>2057</v>
          </cell>
          <cell r="O372" t="str">
            <v>Industrias Normandy S.A.</v>
          </cell>
          <cell r="P372">
            <v>2247</v>
          </cell>
          <cell r="Q372">
            <v>2247</v>
          </cell>
          <cell r="R372">
            <v>2247</v>
          </cell>
          <cell r="S372">
            <v>2247</v>
          </cell>
          <cell r="T372">
            <v>2247</v>
          </cell>
          <cell r="U372">
            <v>2247</v>
          </cell>
          <cell r="V372">
            <v>2247</v>
          </cell>
          <cell r="W372">
            <v>2247</v>
          </cell>
        </row>
        <row r="373">
          <cell r="I373" t="str">
            <v>ALI_73_SEG_3_PROV_2087</v>
          </cell>
          <cell r="J373">
            <v>3</v>
          </cell>
          <cell r="K373" t="str">
            <v>BEBIDAS LÁCTEAS</v>
          </cell>
          <cell r="L373">
            <v>73</v>
          </cell>
          <cell r="M373" t="str">
            <v>73 : Kumis Con Cereal (Hojuela de Maíz azucarada). Yogurt 150 cm3; Cereal 30 g.</v>
          </cell>
          <cell r="N373">
            <v>2087</v>
          </cell>
          <cell r="O373" t="str">
            <v>AAA Alimentando A Bogotá 2020 UT</v>
          </cell>
          <cell r="P373">
            <v>2247</v>
          </cell>
          <cell r="Q373">
            <v>2247</v>
          </cell>
          <cell r="R373">
            <v>2247</v>
          </cell>
          <cell r="S373">
            <v>2247</v>
          </cell>
          <cell r="T373">
            <v>2247</v>
          </cell>
          <cell r="U373">
            <v>2247</v>
          </cell>
          <cell r="V373">
            <v>2247</v>
          </cell>
          <cell r="W373">
            <v>2247</v>
          </cell>
        </row>
        <row r="374">
          <cell r="I374" t="str">
            <v>ALI_73_SEG_4_PROV_2032</v>
          </cell>
          <cell r="J374">
            <v>4</v>
          </cell>
          <cell r="K374" t="str">
            <v>BEBIDAS LÁCTEAS</v>
          </cell>
          <cell r="L374">
            <v>73</v>
          </cell>
          <cell r="M374" t="str">
            <v>73 : Kumis Con Cereal (Hojuela de Maíz azucarada). Yogurt 150 cm3; Cereal 30 g.</v>
          </cell>
          <cell r="N374">
            <v>2032</v>
          </cell>
          <cell r="O374" t="str">
            <v>Proalimentos Liber S.A.S. En reorganización</v>
          </cell>
          <cell r="P374">
            <v>2286</v>
          </cell>
          <cell r="Q374">
            <v>2286</v>
          </cell>
          <cell r="R374">
            <v>2286</v>
          </cell>
          <cell r="S374">
            <v>2286</v>
          </cell>
          <cell r="T374">
            <v>2247</v>
          </cell>
          <cell r="U374">
            <v>2247</v>
          </cell>
          <cell r="V374">
            <v>2247</v>
          </cell>
          <cell r="W374">
            <v>2247</v>
          </cell>
        </row>
        <row r="375">
          <cell r="I375" t="str">
            <v>ALI_73_SEG_4_PROV_2047</v>
          </cell>
          <cell r="J375">
            <v>4</v>
          </cell>
          <cell r="K375" t="str">
            <v>BEBIDAS LÁCTEAS</v>
          </cell>
          <cell r="L375">
            <v>73</v>
          </cell>
          <cell r="M375" t="str">
            <v>73 : Kumis Con Cereal (Hojuela de Maíz azucarada). Yogurt 150 cm3; Cereal 30 g.</v>
          </cell>
          <cell r="N375">
            <v>2047</v>
          </cell>
          <cell r="O375" t="str">
            <v>Inversiones Fasulac Ltda.</v>
          </cell>
          <cell r="P375">
            <v>2305</v>
          </cell>
          <cell r="Q375">
            <v>2305</v>
          </cell>
          <cell r="R375">
            <v>2305</v>
          </cell>
          <cell r="S375">
            <v>2305</v>
          </cell>
          <cell r="T375">
            <v>2247</v>
          </cell>
          <cell r="U375">
            <v>2247</v>
          </cell>
          <cell r="V375">
            <v>2247</v>
          </cell>
          <cell r="W375">
            <v>2247</v>
          </cell>
        </row>
        <row r="376">
          <cell r="I376" t="str">
            <v>ALI_73_SEG_4_PROV_2057</v>
          </cell>
          <cell r="J376">
            <v>4</v>
          </cell>
          <cell r="K376" t="str">
            <v>BEBIDAS LÁCTEAS</v>
          </cell>
          <cell r="L376">
            <v>73</v>
          </cell>
          <cell r="M376" t="str">
            <v>73 : Kumis Con Cereal (Hojuela de Maíz azucarada). Yogurt 150 cm3; Cereal 30 g.</v>
          </cell>
          <cell r="N376">
            <v>2057</v>
          </cell>
          <cell r="O376" t="str">
            <v>Industrias Normandy S.A.</v>
          </cell>
          <cell r="P376">
            <v>2247</v>
          </cell>
          <cell r="Q376">
            <v>2247</v>
          </cell>
          <cell r="R376">
            <v>2247</v>
          </cell>
          <cell r="S376">
            <v>2247</v>
          </cell>
          <cell r="T376">
            <v>2247</v>
          </cell>
          <cell r="U376">
            <v>2247</v>
          </cell>
          <cell r="V376">
            <v>2247</v>
          </cell>
          <cell r="W376">
            <v>2247</v>
          </cell>
        </row>
        <row r="377">
          <cell r="I377" t="str">
            <v>ALI_73_SEG_4_PROV_2087</v>
          </cell>
          <cell r="J377">
            <v>4</v>
          </cell>
          <cell r="K377" t="str">
            <v>BEBIDAS LÁCTEAS</v>
          </cell>
          <cell r="L377">
            <v>73</v>
          </cell>
          <cell r="M377" t="str">
            <v>73 : Kumis Con Cereal (Hojuela de Maíz azucarada). Yogurt 150 cm3; Cereal 30 g.</v>
          </cell>
          <cell r="N377">
            <v>2087</v>
          </cell>
          <cell r="O377" t="str">
            <v>AAA Alimentando A Bogotá 2020 UT</v>
          </cell>
          <cell r="P377">
            <v>2247</v>
          </cell>
          <cell r="Q377">
            <v>2247</v>
          </cell>
          <cell r="R377">
            <v>2247</v>
          </cell>
          <cell r="S377">
            <v>2247</v>
          </cell>
          <cell r="T377">
            <v>2247</v>
          </cell>
          <cell r="U377">
            <v>2247</v>
          </cell>
          <cell r="V377">
            <v>2247</v>
          </cell>
          <cell r="W377">
            <v>2247</v>
          </cell>
        </row>
        <row r="378">
          <cell r="I378" t="str">
            <v>ALI_73_SEG_5_PROV_2032</v>
          </cell>
          <cell r="J378">
            <v>5</v>
          </cell>
          <cell r="K378" t="str">
            <v>BEBIDAS LÁCTEAS</v>
          </cell>
          <cell r="L378">
            <v>73</v>
          </cell>
          <cell r="M378" t="str">
            <v>73 : Kumis Con Cereal (Hojuela de Maíz azucarada). Yogurt 150 cm3; Cereal 30 g.</v>
          </cell>
          <cell r="N378">
            <v>2032</v>
          </cell>
          <cell r="O378" t="str">
            <v>Proalimentos Liber S.A.S. En reorganización</v>
          </cell>
          <cell r="P378">
            <v>2286</v>
          </cell>
          <cell r="Q378">
            <v>2286</v>
          </cell>
          <cell r="R378">
            <v>2286</v>
          </cell>
          <cell r="S378">
            <v>2286</v>
          </cell>
          <cell r="T378">
            <v>2247</v>
          </cell>
          <cell r="U378">
            <v>2247</v>
          </cell>
          <cell r="V378">
            <v>2247</v>
          </cell>
          <cell r="W378">
            <v>2247</v>
          </cell>
        </row>
        <row r="379">
          <cell r="I379" t="str">
            <v>ALI_73_SEG_5_PROV_2038</v>
          </cell>
          <cell r="J379">
            <v>5</v>
          </cell>
          <cell r="K379" t="str">
            <v>BEBIDAS LÁCTEAS</v>
          </cell>
          <cell r="L379">
            <v>73</v>
          </cell>
          <cell r="M379" t="str">
            <v>73 : Kumis Con Cereal (Hojuela de Maíz azucarada). Yogurt 150 cm3; Cereal 30 g.</v>
          </cell>
          <cell r="N379">
            <v>2038</v>
          </cell>
          <cell r="O379" t="str">
            <v>Alimentos Pippo S.A.S</v>
          </cell>
          <cell r="P379">
            <v>2269</v>
          </cell>
          <cell r="Q379">
            <v>2269</v>
          </cell>
          <cell r="R379">
            <v>2269</v>
          </cell>
          <cell r="S379">
            <v>2269</v>
          </cell>
          <cell r="T379">
            <v>2247</v>
          </cell>
          <cell r="U379">
            <v>2247</v>
          </cell>
          <cell r="V379">
            <v>2247</v>
          </cell>
          <cell r="W379">
            <v>2247</v>
          </cell>
        </row>
        <row r="380">
          <cell r="I380" t="str">
            <v>ALI_73_SEG_5_PROV_2047</v>
          </cell>
          <cell r="J380">
            <v>5</v>
          </cell>
          <cell r="K380" t="str">
            <v>BEBIDAS LÁCTEAS</v>
          </cell>
          <cell r="L380">
            <v>73</v>
          </cell>
          <cell r="M380" t="str">
            <v>73 : Kumis Con Cereal (Hojuela de Maíz azucarada). Yogurt 150 cm3; Cereal 30 g.</v>
          </cell>
          <cell r="N380">
            <v>2047</v>
          </cell>
          <cell r="O380" t="str">
            <v>Inversiones Fasulac Ltda.</v>
          </cell>
          <cell r="P380">
            <v>2305</v>
          </cell>
          <cell r="Q380">
            <v>2305</v>
          </cell>
          <cell r="R380">
            <v>2305</v>
          </cell>
          <cell r="S380">
            <v>2305</v>
          </cell>
          <cell r="T380">
            <v>2247</v>
          </cell>
          <cell r="U380">
            <v>2247</v>
          </cell>
          <cell r="V380">
            <v>2247</v>
          </cell>
          <cell r="W380">
            <v>2247</v>
          </cell>
        </row>
        <row r="381">
          <cell r="I381" t="str">
            <v>ALI_73_SEG_5_PROV_2057</v>
          </cell>
          <cell r="J381">
            <v>5</v>
          </cell>
          <cell r="K381" t="str">
            <v>BEBIDAS LÁCTEAS</v>
          </cell>
          <cell r="L381">
            <v>73</v>
          </cell>
          <cell r="M381" t="str">
            <v>73 : Kumis Con Cereal (Hojuela de Maíz azucarada). Yogurt 150 cm3; Cereal 30 g.</v>
          </cell>
          <cell r="N381">
            <v>2057</v>
          </cell>
          <cell r="O381" t="str">
            <v>Industrias Normandy S.A.</v>
          </cell>
          <cell r="P381">
            <v>2247</v>
          </cell>
          <cell r="Q381">
            <v>2247</v>
          </cell>
          <cell r="R381">
            <v>2247</v>
          </cell>
          <cell r="S381">
            <v>2247</v>
          </cell>
          <cell r="T381">
            <v>2247</v>
          </cell>
          <cell r="U381">
            <v>2247</v>
          </cell>
          <cell r="V381">
            <v>2247</v>
          </cell>
          <cell r="W381">
            <v>2247</v>
          </cell>
        </row>
        <row r="382">
          <cell r="I382" t="str">
            <v>ALI_73_SEG_5_PROV_2087</v>
          </cell>
          <cell r="J382">
            <v>5</v>
          </cell>
          <cell r="K382" t="str">
            <v>BEBIDAS LÁCTEAS</v>
          </cell>
          <cell r="L382">
            <v>73</v>
          </cell>
          <cell r="M382" t="str">
            <v>73 : Kumis Con Cereal (Hojuela de Maíz azucarada). Yogurt 150 cm3; Cereal 30 g.</v>
          </cell>
          <cell r="N382">
            <v>2087</v>
          </cell>
          <cell r="O382" t="str">
            <v>AAA Alimentando A Bogotá 2020 UT</v>
          </cell>
          <cell r="P382">
            <v>2247</v>
          </cell>
          <cell r="Q382">
            <v>2247</v>
          </cell>
          <cell r="R382">
            <v>2247</v>
          </cell>
          <cell r="S382">
            <v>2247</v>
          </cell>
          <cell r="T382">
            <v>2247</v>
          </cell>
          <cell r="U382">
            <v>2247</v>
          </cell>
          <cell r="V382">
            <v>2247</v>
          </cell>
          <cell r="W382">
            <v>2247</v>
          </cell>
        </row>
        <row r="383">
          <cell r="I383" t="str">
            <v>ALI_73_SEG_6_PROV_2032</v>
          </cell>
          <cell r="J383">
            <v>6</v>
          </cell>
          <cell r="K383" t="str">
            <v>BEBIDAS LÁCTEAS</v>
          </cell>
          <cell r="L383">
            <v>73</v>
          </cell>
          <cell r="M383" t="str">
            <v>73 : Kumis Con Cereal (Hojuela de Maíz azucarada). Yogurt 150 cm3; Cereal 30 g.</v>
          </cell>
          <cell r="N383">
            <v>2032</v>
          </cell>
          <cell r="O383" t="str">
            <v>Proalimentos Liber S.A.S. En reorganización</v>
          </cell>
          <cell r="P383">
            <v>2286</v>
          </cell>
          <cell r="Q383">
            <v>2286</v>
          </cell>
          <cell r="R383">
            <v>2286</v>
          </cell>
          <cell r="S383">
            <v>2286</v>
          </cell>
          <cell r="T383">
            <v>2247</v>
          </cell>
          <cell r="U383">
            <v>2247</v>
          </cell>
          <cell r="V383">
            <v>2247</v>
          </cell>
          <cell r="W383">
            <v>2247</v>
          </cell>
        </row>
        <row r="384">
          <cell r="I384" t="str">
            <v>ALI_73_SEG_6_PROV_2038</v>
          </cell>
          <cell r="J384">
            <v>6</v>
          </cell>
          <cell r="K384" t="str">
            <v>BEBIDAS LÁCTEAS</v>
          </cell>
          <cell r="L384">
            <v>73</v>
          </cell>
          <cell r="M384" t="str">
            <v>73 : Kumis Con Cereal (Hojuela de Maíz azucarada). Yogurt 150 cm3; Cereal 30 g.</v>
          </cell>
          <cell r="N384">
            <v>2038</v>
          </cell>
          <cell r="O384" t="str">
            <v>Alimentos Pippo S.A.S</v>
          </cell>
          <cell r="P384">
            <v>2269</v>
          </cell>
          <cell r="Q384">
            <v>2269</v>
          </cell>
          <cell r="R384">
            <v>2269</v>
          </cell>
          <cell r="S384">
            <v>2269</v>
          </cell>
          <cell r="T384">
            <v>2247</v>
          </cell>
          <cell r="U384">
            <v>2247</v>
          </cell>
          <cell r="V384">
            <v>2247</v>
          </cell>
          <cell r="W384">
            <v>2247</v>
          </cell>
        </row>
        <row r="385">
          <cell r="I385" t="str">
            <v>ALI_73_SEG_6_PROV_2047</v>
          </cell>
          <cell r="J385">
            <v>6</v>
          </cell>
          <cell r="K385" t="str">
            <v>BEBIDAS LÁCTEAS</v>
          </cell>
          <cell r="L385">
            <v>73</v>
          </cell>
          <cell r="M385" t="str">
            <v>73 : Kumis Con Cereal (Hojuela de Maíz azucarada). Yogurt 150 cm3; Cereal 30 g.</v>
          </cell>
          <cell r="N385">
            <v>2047</v>
          </cell>
          <cell r="O385" t="str">
            <v>Inversiones Fasulac Ltda.</v>
          </cell>
          <cell r="P385">
            <v>2305</v>
          </cell>
          <cell r="Q385">
            <v>2305</v>
          </cell>
          <cell r="R385">
            <v>2305</v>
          </cell>
          <cell r="S385">
            <v>2305</v>
          </cell>
          <cell r="T385">
            <v>2247</v>
          </cell>
          <cell r="U385">
            <v>2247</v>
          </cell>
          <cell r="V385">
            <v>2247</v>
          </cell>
          <cell r="W385">
            <v>2247</v>
          </cell>
        </row>
        <row r="386">
          <cell r="I386" t="str">
            <v>ALI_73_SEG_6_PROV_2057</v>
          </cell>
          <cell r="J386">
            <v>6</v>
          </cell>
          <cell r="K386" t="str">
            <v>BEBIDAS LÁCTEAS</v>
          </cell>
          <cell r="L386">
            <v>73</v>
          </cell>
          <cell r="M386" t="str">
            <v>73 : Kumis Con Cereal (Hojuela de Maíz azucarada). Yogurt 150 cm3; Cereal 30 g.</v>
          </cell>
          <cell r="N386">
            <v>2057</v>
          </cell>
          <cell r="O386" t="str">
            <v>Industrias Normandy S.A.</v>
          </cell>
          <cell r="P386">
            <v>2247</v>
          </cell>
          <cell r="Q386">
            <v>2247</v>
          </cell>
          <cell r="R386">
            <v>2247</v>
          </cell>
          <cell r="S386">
            <v>2247</v>
          </cell>
          <cell r="T386">
            <v>2247</v>
          </cell>
          <cell r="U386">
            <v>2247</v>
          </cell>
          <cell r="V386">
            <v>2247</v>
          </cell>
          <cell r="W386">
            <v>2247</v>
          </cell>
        </row>
        <row r="387">
          <cell r="I387" t="str">
            <v>ALI_73_SEG_6_PROV_2087</v>
          </cell>
          <cell r="J387">
            <v>6</v>
          </cell>
          <cell r="K387" t="str">
            <v>BEBIDAS LÁCTEAS</v>
          </cell>
          <cell r="L387">
            <v>73</v>
          </cell>
          <cell r="M387" t="str">
            <v>73 : Kumis Con Cereal (Hojuela de Maíz azucarada). Yogurt 150 cm3; Cereal 30 g.</v>
          </cell>
          <cell r="N387">
            <v>2087</v>
          </cell>
          <cell r="O387" t="str">
            <v>AAA Alimentando A Bogotá 2020 UT</v>
          </cell>
          <cell r="P387">
            <v>2247</v>
          </cell>
          <cell r="Q387">
            <v>2247</v>
          </cell>
          <cell r="R387">
            <v>2247</v>
          </cell>
          <cell r="S387">
            <v>2247</v>
          </cell>
          <cell r="T387">
            <v>2247</v>
          </cell>
          <cell r="U387">
            <v>2247</v>
          </cell>
          <cell r="V387">
            <v>2247</v>
          </cell>
          <cell r="W387">
            <v>2247</v>
          </cell>
        </row>
        <row r="388">
          <cell r="I388" t="str">
            <v>ALI_73_SEG_7_PROV_2032</v>
          </cell>
          <cell r="J388">
            <v>7</v>
          </cell>
          <cell r="K388" t="str">
            <v>BEBIDAS LÁCTEAS</v>
          </cell>
          <cell r="L388">
            <v>73</v>
          </cell>
          <cell r="M388" t="str">
            <v>73 : Kumis Con Cereal (Hojuela de Maíz azucarada). Yogurt 150 cm3; Cereal 30 g.</v>
          </cell>
          <cell r="N388">
            <v>2032</v>
          </cell>
          <cell r="O388" t="str">
            <v>Proalimentos Liber S.A.S. En reorganización</v>
          </cell>
          <cell r="P388">
            <v>2286</v>
          </cell>
          <cell r="Q388">
            <v>2286</v>
          </cell>
          <cell r="R388">
            <v>2286</v>
          </cell>
          <cell r="S388">
            <v>2286</v>
          </cell>
          <cell r="T388">
            <v>2247</v>
          </cell>
          <cell r="U388">
            <v>2247</v>
          </cell>
          <cell r="V388">
            <v>2247</v>
          </cell>
          <cell r="W388">
            <v>2247</v>
          </cell>
        </row>
        <row r="389">
          <cell r="I389" t="str">
            <v>ALI_73_SEG_7_PROV_2047</v>
          </cell>
          <cell r="J389">
            <v>7</v>
          </cell>
          <cell r="K389" t="str">
            <v>BEBIDAS LÁCTEAS</v>
          </cell>
          <cell r="L389">
            <v>73</v>
          </cell>
          <cell r="M389" t="str">
            <v>73 : Kumis Con Cereal (Hojuela de Maíz azucarada). Yogurt 150 cm3; Cereal 30 g.</v>
          </cell>
          <cell r="N389">
            <v>2047</v>
          </cell>
          <cell r="O389" t="str">
            <v>Inversiones Fasulac Ltda.</v>
          </cell>
          <cell r="P389">
            <v>2305</v>
          </cell>
          <cell r="Q389">
            <v>2305</v>
          </cell>
          <cell r="R389">
            <v>2305</v>
          </cell>
          <cell r="S389">
            <v>2305</v>
          </cell>
          <cell r="T389">
            <v>2247</v>
          </cell>
          <cell r="U389">
            <v>2247</v>
          </cell>
          <cell r="V389">
            <v>2247</v>
          </cell>
          <cell r="W389">
            <v>2247</v>
          </cell>
        </row>
        <row r="390">
          <cell r="I390" t="str">
            <v>ALI_73_SEG_7_PROV_2057</v>
          </cell>
          <cell r="J390">
            <v>7</v>
          </cell>
          <cell r="K390" t="str">
            <v>BEBIDAS LÁCTEAS</v>
          </cell>
          <cell r="L390">
            <v>73</v>
          </cell>
          <cell r="M390" t="str">
            <v>73 : Kumis Con Cereal (Hojuela de Maíz azucarada). Yogurt 150 cm3; Cereal 30 g.</v>
          </cell>
          <cell r="N390">
            <v>2057</v>
          </cell>
          <cell r="O390" t="str">
            <v>Industrias Normandy S.A.</v>
          </cell>
          <cell r="P390">
            <v>2247</v>
          </cell>
          <cell r="Q390">
            <v>2247</v>
          </cell>
          <cell r="R390">
            <v>2247</v>
          </cell>
          <cell r="S390">
            <v>2247</v>
          </cell>
          <cell r="T390">
            <v>2247</v>
          </cell>
          <cell r="U390">
            <v>2247</v>
          </cell>
          <cell r="V390">
            <v>2247</v>
          </cell>
          <cell r="W390">
            <v>2247</v>
          </cell>
        </row>
        <row r="391">
          <cell r="I391" t="str">
            <v>ALI_73_SEG_7_PROV_2087</v>
          </cell>
          <cell r="J391">
            <v>7</v>
          </cell>
          <cell r="K391" t="str">
            <v>BEBIDAS LÁCTEAS</v>
          </cell>
          <cell r="L391">
            <v>73</v>
          </cell>
          <cell r="M391" t="str">
            <v>73 : Kumis Con Cereal (Hojuela de Maíz azucarada). Yogurt 150 cm3; Cereal 30 g.</v>
          </cell>
          <cell r="N391">
            <v>2087</v>
          </cell>
          <cell r="O391" t="str">
            <v>AAA Alimentando A Bogotá 2020 UT</v>
          </cell>
          <cell r="P391">
            <v>2247</v>
          </cell>
          <cell r="Q391">
            <v>2247</v>
          </cell>
          <cell r="R391">
            <v>2247</v>
          </cell>
          <cell r="S391">
            <v>2247</v>
          </cell>
          <cell r="T391">
            <v>2247</v>
          </cell>
          <cell r="U391">
            <v>2247</v>
          </cell>
          <cell r="V391">
            <v>2247</v>
          </cell>
          <cell r="W391">
            <v>2247</v>
          </cell>
        </row>
        <row r="392">
          <cell r="I392" t="str">
            <v>ALI_73_SEG_8_PROV_2032</v>
          </cell>
          <cell r="J392">
            <v>8</v>
          </cell>
          <cell r="K392" t="str">
            <v>BEBIDAS LÁCTEAS</v>
          </cell>
          <cell r="L392">
            <v>73</v>
          </cell>
          <cell r="M392" t="str">
            <v>73 : Kumis Con Cereal (Hojuela de Maíz azucarada). Yogurt 150 cm3; Cereal 30 g.</v>
          </cell>
          <cell r="N392">
            <v>2032</v>
          </cell>
          <cell r="O392" t="str">
            <v>Proalimentos Liber S.A.S. En reorganización</v>
          </cell>
          <cell r="P392">
            <v>2286</v>
          </cell>
          <cell r="Q392">
            <v>2286</v>
          </cell>
          <cell r="R392">
            <v>2286</v>
          </cell>
          <cell r="S392">
            <v>2286</v>
          </cell>
          <cell r="T392">
            <v>2247</v>
          </cell>
          <cell r="U392">
            <v>2247</v>
          </cell>
          <cell r="V392">
            <v>2247</v>
          </cell>
          <cell r="W392">
            <v>2247</v>
          </cell>
        </row>
        <row r="393">
          <cell r="I393" t="str">
            <v>ALI_73_SEG_8_PROV_2047</v>
          </cell>
          <cell r="J393">
            <v>8</v>
          </cell>
          <cell r="K393" t="str">
            <v>BEBIDAS LÁCTEAS</v>
          </cell>
          <cell r="L393">
            <v>73</v>
          </cell>
          <cell r="M393" t="str">
            <v>73 : Kumis Con Cereal (Hojuela de Maíz azucarada). Yogurt 150 cm3; Cereal 30 g.</v>
          </cell>
          <cell r="N393">
            <v>2047</v>
          </cell>
          <cell r="O393" t="str">
            <v>Inversiones Fasulac Ltda.</v>
          </cell>
          <cell r="P393">
            <v>2305</v>
          </cell>
          <cell r="Q393">
            <v>2305</v>
          </cell>
          <cell r="R393">
            <v>2305</v>
          </cell>
          <cell r="S393">
            <v>2305</v>
          </cell>
          <cell r="T393">
            <v>2247</v>
          </cell>
          <cell r="U393">
            <v>2247</v>
          </cell>
          <cell r="V393">
            <v>2247</v>
          </cell>
          <cell r="W393">
            <v>2247</v>
          </cell>
        </row>
        <row r="394">
          <cell r="I394" t="str">
            <v>ALI_73_SEG_8_PROV_2057</v>
          </cell>
          <cell r="J394">
            <v>8</v>
          </cell>
          <cell r="K394" t="str">
            <v>BEBIDAS LÁCTEAS</v>
          </cell>
          <cell r="L394">
            <v>73</v>
          </cell>
          <cell r="M394" t="str">
            <v>73 : Kumis Con Cereal (Hojuela de Maíz azucarada). Yogurt 150 cm3; Cereal 30 g.</v>
          </cell>
          <cell r="N394">
            <v>2057</v>
          </cell>
          <cell r="O394" t="str">
            <v>Industrias Normandy S.A.</v>
          </cell>
          <cell r="P394">
            <v>2247</v>
          </cell>
          <cell r="Q394">
            <v>2247</v>
          </cell>
          <cell r="R394">
            <v>2247</v>
          </cell>
          <cell r="S394">
            <v>2247</v>
          </cell>
          <cell r="T394">
            <v>2247</v>
          </cell>
          <cell r="U394">
            <v>2247</v>
          </cell>
          <cell r="V394">
            <v>2247</v>
          </cell>
          <cell r="W394">
            <v>2247</v>
          </cell>
        </row>
        <row r="395">
          <cell r="I395" t="str">
            <v>ALI_73_SEG_8_PROV_2087</v>
          </cell>
          <cell r="J395">
            <v>8</v>
          </cell>
          <cell r="K395" t="str">
            <v>BEBIDAS LÁCTEAS</v>
          </cell>
          <cell r="L395">
            <v>73</v>
          </cell>
          <cell r="M395" t="str">
            <v>73 : Kumis Con Cereal (Hojuela de Maíz azucarada). Yogurt 150 cm3; Cereal 30 g.</v>
          </cell>
          <cell r="N395">
            <v>2087</v>
          </cell>
          <cell r="O395" t="str">
            <v>AAA Alimentando A Bogotá 2020 UT</v>
          </cell>
          <cell r="P395">
            <v>2247</v>
          </cell>
          <cell r="Q395">
            <v>2247</v>
          </cell>
          <cell r="R395">
            <v>2247</v>
          </cell>
          <cell r="S395">
            <v>2247</v>
          </cell>
          <cell r="T395">
            <v>2247</v>
          </cell>
          <cell r="U395">
            <v>2247</v>
          </cell>
          <cell r="V395">
            <v>2247</v>
          </cell>
          <cell r="W395">
            <v>2247</v>
          </cell>
        </row>
        <row r="396">
          <cell r="I396" t="str">
            <v>ALI_73_SEG_9_PROV_2032</v>
          </cell>
          <cell r="J396">
            <v>9</v>
          </cell>
          <cell r="K396" t="str">
            <v>BEBIDAS LÁCTEAS</v>
          </cell>
          <cell r="L396">
            <v>73</v>
          </cell>
          <cell r="M396" t="str">
            <v>73 : Kumis Con Cereal (Hojuela de Maíz azucarada). Yogurt 150 cm3; Cereal 30 g.</v>
          </cell>
          <cell r="N396">
            <v>2032</v>
          </cell>
          <cell r="O396" t="str">
            <v>Proalimentos Liber S.A.S. En reorganización</v>
          </cell>
          <cell r="P396">
            <v>2286</v>
          </cell>
          <cell r="Q396">
            <v>2286</v>
          </cell>
          <cell r="R396">
            <v>2286</v>
          </cell>
          <cell r="S396">
            <v>2286</v>
          </cell>
          <cell r="T396">
            <v>2247</v>
          </cell>
          <cell r="U396">
            <v>2247</v>
          </cell>
          <cell r="V396">
            <v>2247</v>
          </cell>
          <cell r="W396">
            <v>2247</v>
          </cell>
        </row>
        <row r="397">
          <cell r="I397" t="str">
            <v>ALI_73_SEG_9_PROV_2038</v>
          </cell>
          <cell r="J397">
            <v>9</v>
          </cell>
          <cell r="K397" t="str">
            <v>BEBIDAS LÁCTEAS</v>
          </cell>
          <cell r="L397">
            <v>73</v>
          </cell>
          <cell r="M397" t="str">
            <v>73 : Kumis Con Cereal (Hojuela de Maíz azucarada). Yogurt 150 cm3; Cereal 30 g.</v>
          </cell>
          <cell r="N397">
            <v>2038</v>
          </cell>
          <cell r="O397" t="str">
            <v>Alimentos Pippo S.A.S</v>
          </cell>
          <cell r="P397">
            <v>2269</v>
          </cell>
          <cell r="Q397">
            <v>2269</v>
          </cell>
          <cell r="R397">
            <v>2269</v>
          </cell>
          <cell r="S397">
            <v>2269</v>
          </cell>
          <cell r="T397">
            <v>2247</v>
          </cell>
          <cell r="U397">
            <v>2247</v>
          </cell>
          <cell r="V397">
            <v>2247</v>
          </cell>
          <cell r="W397">
            <v>2247</v>
          </cell>
        </row>
        <row r="398">
          <cell r="I398" t="str">
            <v>ALI_73_SEG_9_PROV_2047</v>
          </cell>
          <cell r="J398">
            <v>9</v>
          </cell>
          <cell r="K398" t="str">
            <v>BEBIDAS LÁCTEAS</v>
          </cell>
          <cell r="L398">
            <v>73</v>
          </cell>
          <cell r="M398" t="str">
            <v>73 : Kumis Con Cereal (Hojuela de Maíz azucarada). Yogurt 150 cm3; Cereal 30 g.</v>
          </cell>
          <cell r="N398">
            <v>2047</v>
          </cell>
          <cell r="O398" t="str">
            <v>Inversiones Fasulac Ltda.</v>
          </cell>
          <cell r="P398">
            <v>2305</v>
          </cell>
          <cell r="Q398">
            <v>2305</v>
          </cell>
          <cell r="R398">
            <v>2305</v>
          </cell>
          <cell r="S398">
            <v>2305</v>
          </cell>
          <cell r="T398">
            <v>2247</v>
          </cell>
          <cell r="U398">
            <v>2247</v>
          </cell>
          <cell r="V398">
            <v>2247</v>
          </cell>
          <cell r="W398">
            <v>2247</v>
          </cell>
        </row>
        <row r="399">
          <cell r="I399" t="str">
            <v>ALI_73_SEG_9_PROV_2057</v>
          </cell>
          <cell r="J399">
            <v>9</v>
          </cell>
          <cell r="K399" t="str">
            <v>BEBIDAS LÁCTEAS</v>
          </cell>
          <cell r="L399">
            <v>73</v>
          </cell>
          <cell r="M399" t="str">
            <v>73 : Kumis Con Cereal (Hojuela de Maíz azucarada). Yogurt 150 cm3; Cereal 30 g.</v>
          </cell>
          <cell r="N399">
            <v>2057</v>
          </cell>
          <cell r="O399" t="str">
            <v>Industrias Normandy S.A.</v>
          </cell>
          <cell r="P399">
            <v>2247</v>
          </cell>
          <cell r="Q399">
            <v>2247</v>
          </cell>
          <cell r="R399">
            <v>2247</v>
          </cell>
          <cell r="S399">
            <v>2247</v>
          </cell>
          <cell r="T399">
            <v>2247</v>
          </cell>
          <cell r="U399">
            <v>2247</v>
          </cell>
          <cell r="V399">
            <v>2247</v>
          </cell>
          <cell r="W399">
            <v>2247</v>
          </cell>
        </row>
        <row r="400">
          <cell r="I400" t="str">
            <v>ALI_73_SEG_9_PROV_2087</v>
          </cell>
          <cell r="J400">
            <v>9</v>
          </cell>
          <cell r="K400" t="str">
            <v>BEBIDAS LÁCTEAS</v>
          </cell>
          <cell r="L400">
            <v>73</v>
          </cell>
          <cell r="M400" t="str">
            <v>73 : Kumis Con Cereal (Hojuela de Maíz azucarada). Yogurt 150 cm3; Cereal 30 g.</v>
          </cell>
          <cell r="N400">
            <v>2087</v>
          </cell>
          <cell r="O400" t="str">
            <v>AAA Alimentando A Bogotá 2020 UT</v>
          </cell>
          <cell r="P400">
            <v>2247</v>
          </cell>
          <cell r="Q400">
            <v>2247</v>
          </cell>
          <cell r="R400">
            <v>2247</v>
          </cell>
          <cell r="S400">
            <v>2247</v>
          </cell>
          <cell r="T400">
            <v>2247</v>
          </cell>
          <cell r="U400">
            <v>2247</v>
          </cell>
          <cell r="V400">
            <v>2247</v>
          </cell>
          <cell r="W400">
            <v>2247</v>
          </cell>
        </row>
        <row r="401">
          <cell r="I401" t="str">
            <v>ALI_73_SEG_10_PROV_2032</v>
          </cell>
          <cell r="J401">
            <v>10</v>
          </cell>
          <cell r="K401" t="str">
            <v>BEBIDAS LÁCTEAS</v>
          </cell>
          <cell r="L401">
            <v>73</v>
          </cell>
          <cell r="M401" t="str">
            <v>73 : Kumis Con Cereal (Hojuela de Maíz azucarada). Yogurt 150 cm3; Cereal 30 g.</v>
          </cell>
          <cell r="N401">
            <v>2032</v>
          </cell>
          <cell r="O401" t="str">
            <v>Proalimentos Liber S.A.S. En reorganización</v>
          </cell>
          <cell r="P401">
            <v>2286</v>
          </cell>
          <cell r="Q401">
            <v>2286</v>
          </cell>
          <cell r="R401">
            <v>2286</v>
          </cell>
          <cell r="S401">
            <v>2286</v>
          </cell>
          <cell r="T401">
            <v>2247</v>
          </cell>
          <cell r="U401">
            <v>2247</v>
          </cell>
          <cell r="V401">
            <v>2247</v>
          </cell>
          <cell r="W401">
            <v>2247</v>
          </cell>
        </row>
        <row r="402">
          <cell r="I402" t="str">
            <v>ALI_73_SEG_10_PROV_2038</v>
          </cell>
          <cell r="J402">
            <v>10</v>
          </cell>
          <cell r="K402" t="str">
            <v>BEBIDAS LÁCTEAS</v>
          </cell>
          <cell r="L402">
            <v>73</v>
          </cell>
          <cell r="M402" t="str">
            <v>73 : Kumis Con Cereal (Hojuela de Maíz azucarada). Yogurt 150 cm3; Cereal 30 g.</v>
          </cell>
          <cell r="N402">
            <v>2038</v>
          </cell>
          <cell r="O402" t="str">
            <v>Alimentos Pippo S.A.S</v>
          </cell>
          <cell r="P402">
            <v>2269</v>
          </cell>
          <cell r="Q402">
            <v>2269</v>
          </cell>
          <cell r="R402">
            <v>2269</v>
          </cell>
          <cell r="S402">
            <v>2269</v>
          </cell>
          <cell r="T402">
            <v>2247</v>
          </cell>
          <cell r="U402">
            <v>2247</v>
          </cell>
          <cell r="V402">
            <v>2247</v>
          </cell>
          <cell r="W402">
            <v>2247</v>
          </cell>
        </row>
        <row r="403">
          <cell r="I403" t="str">
            <v>ALI_73_SEG_10_PROV_2047</v>
          </cell>
          <cell r="J403">
            <v>10</v>
          </cell>
          <cell r="K403" t="str">
            <v>BEBIDAS LÁCTEAS</v>
          </cell>
          <cell r="L403">
            <v>73</v>
          </cell>
          <cell r="M403" t="str">
            <v>73 : Kumis Con Cereal (Hojuela de Maíz azucarada). Yogurt 150 cm3; Cereal 30 g.</v>
          </cell>
          <cell r="N403">
            <v>2047</v>
          </cell>
          <cell r="O403" t="str">
            <v>Inversiones Fasulac Ltda.</v>
          </cell>
          <cell r="P403">
            <v>2305</v>
          </cell>
          <cell r="Q403">
            <v>2305</v>
          </cell>
          <cell r="R403">
            <v>2305</v>
          </cell>
          <cell r="S403">
            <v>2305</v>
          </cell>
          <cell r="T403">
            <v>2247</v>
          </cell>
          <cell r="U403">
            <v>2247</v>
          </cell>
          <cell r="V403">
            <v>2247</v>
          </cell>
          <cell r="W403">
            <v>2247</v>
          </cell>
        </row>
        <row r="404">
          <cell r="I404" t="str">
            <v>ALI_73_SEG_10_PROV_2057</v>
          </cell>
          <cell r="J404">
            <v>10</v>
          </cell>
          <cell r="K404" t="str">
            <v>BEBIDAS LÁCTEAS</v>
          </cell>
          <cell r="L404">
            <v>73</v>
          </cell>
          <cell r="M404" t="str">
            <v>73 : Kumis Con Cereal (Hojuela de Maíz azucarada). Yogurt 150 cm3; Cereal 30 g.</v>
          </cell>
          <cell r="N404">
            <v>2057</v>
          </cell>
          <cell r="O404" t="str">
            <v>Industrias Normandy S.A.</v>
          </cell>
          <cell r="P404">
            <v>2247</v>
          </cell>
          <cell r="Q404">
            <v>2247</v>
          </cell>
          <cell r="R404">
            <v>2247</v>
          </cell>
          <cell r="S404">
            <v>2247</v>
          </cell>
          <cell r="T404">
            <v>2247</v>
          </cell>
          <cell r="U404">
            <v>2247</v>
          </cell>
          <cell r="V404">
            <v>2247</v>
          </cell>
          <cell r="W404">
            <v>2247</v>
          </cell>
        </row>
        <row r="405">
          <cell r="I405" t="str">
            <v>ALI_73_SEG_10_PROV_2087</v>
          </cell>
          <cell r="J405">
            <v>10</v>
          </cell>
          <cell r="K405" t="str">
            <v>BEBIDAS LÁCTEAS</v>
          </cell>
          <cell r="L405">
            <v>73</v>
          </cell>
          <cell r="M405" t="str">
            <v>73 : Kumis Con Cereal (Hojuela de Maíz azucarada). Yogurt 150 cm3; Cereal 30 g.</v>
          </cell>
          <cell r="N405">
            <v>2087</v>
          </cell>
          <cell r="O405" t="str">
            <v>AAA Alimentando A Bogotá 2020 UT</v>
          </cell>
          <cell r="P405">
            <v>2247</v>
          </cell>
          <cell r="Q405">
            <v>2247</v>
          </cell>
          <cell r="R405">
            <v>2247</v>
          </cell>
          <cell r="S405">
            <v>2247</v>
          </cell>
          <cell r="T405">
            <v>2247</v>
          </cell>
          <cell r="U405">
            <v>2247</v>
          </cell>
          <cell r="V405">
            <v>2247</v>
          </cell>
          <cell r="W405">
            <v>2247</v>
          </cell>
        </row>
        <row r="406">
          <cell r="I406" t="str">
            <v>ALI_73_SEG_11_PROV_2032</v>
          </cell>
          <cell r="J406">
            <v>11</v>
          </cell>
          <cell r="K406" t="str">
            <v>BEBIDAS LÁCTEAS</v>
          </cell>
          <cell r="L406">
            <v>73</v>
          </cell>
          <cell r="M406" t="str">
            <v>73 : Kumis Con Cereal (Hojuela de Maíz azucarada). Yogurt 150 cm3; Cereal 30 g.</v>
          </cell>
          <cell r="N406">
            <v>2032</v>
          </cell>
          <cell r="O406" t="str">
            <v>Proalimentos Liber S.A.S. En reorganización</v>
          </cell>
          <cell r="P406">
            <v>2286</v>
          </cell>
          <cell r="Q406">
            <v>2286</v>
          </cell>
          <cell r="R406">
            <v>2286</v>
          </cell>
          <cell r="S406">
            <v>2286</v>
          </cell>
          <cell r="T406">
            <v>2247</v>
          </cell>
          <cell r="U406">
            <v>2247</v>
          </cell>
          <cell r="V406">
            <v>2247</v>
          </cell>
          <cell r="W406">
            <v>2247</v>
          </cell>
        </row>
        <row r="407">
          <cell r="I407" t="str">
            <v>ALI_73_SEG_11_PROV_2047</v>
          </cell>
          <cell r="J407">
            <v>11</v>
          </cell>
          <cell r="K407" t="str">
            <v>BEBIDAS LÁCTEAS</v>
          </cell>
          <cell r="L407">
            <v>73</v>
          </cell>
          <cell r="M407" t="str">
            <v>73 : Kumis Con Cereal (Hojuela de Maíz azucarada). Yogurt 150 cm3; Cereal 30 g.</v>
          </cell>
          <cell r="N407">
            <v>2047</v>
          </cell>
          <cell r="O407" t="str">
            <v>Inversiones Fasulac Ltda.</v>
          </cell>
          <cell r="P407">
            <v>2305</v>
          </cell>
          <cell r="Q407">
            <v>2305</v>
          </cell>
          <cell r="R407">
            <v>2305</v>
          </cell>
          <cell r="S407">
            <v>2305</v>
          </cell>
          <cell r="T407">
            <v>2247</v>
          </cell>
          <cell r="U407">
            <v>2247</v>
          </cell>
          <cell r="V407">
            <v>2247</v>
          </cell>
          <cell r="W407">
            <v>2247</v>
          </cell>
        </row>
        <row r="408">
          <cell r="I408" t="str">
            <v>ALI_73_SEG_11_PROV_2057</v>
          </cell>
          <cell r="J408">
            <v>11</v>
          </cell>
          <cell r="K408" t="str">
            <v>BEBIDAS LÁCTEAS</v>
          </cell>
          <cell r="L408">
            <v>73</v>
          </cell>
          <cell r="M408" t="str">
            <v>73 : Kumis Con Cereal (Hojuela de Maíz azucarada). Yogurt 150 cm3; Cereal 30 g.</v>
          </cell>
          <cell r="N408">
            <v>2057</v>
          </cell>
          <cell r="O408" t="str">
            <v>Industrias Normandy S.A.</v>
          </cell>
          <cell r="P408">
            <v>2247</v>
          </cell>
          <cell r="Q408">
            <v>2247</v>
          </cell>
          <cell r="R408">
            <v>2247</v>
          </cell>
          <cell r="S408">
            <v>2247</v>
          </cell>
          <cell r="T408">
            <v>2247</v>
          </cell>
          <cell r="U408">
            <v>2247</v>
          </cell>
          <cell r="V408">
            <v>2247</v>
          </cell>
          <cell r="W408">
            <v>2247</v>
          </cell>
        </row>
        <row r="409">
          <cell r="I409" t="str">
            <v>ALI_73_SEG_11_PROV_2087</v>
          </cell>
          <cell r="J409">
            <v>11</v>
          </cell>
          <cell r="K409" t="str">
            <v>BEBIDAS LÁCTEAS</v>
          </cell>
          <cell r="L409">
            <v>73</v>
          </cell>
          <cell r="M409" t="str">
            <v>73 : Kumis Con Cereal (Hojuela de Maíz azucarada). Yogurt 150 cm3; Cereal 30 g.</v>
          </cell>
          <cell r="N409">
            <v>2087</v>
          </cell>
          <cell r="O409" t="str">
            <v>AAA Alimentando A Bogotá 2020 UT</v>
          </cell>
          <cell r="P409">
            <v>2247</v>
          </cell>
          <cell r="Q409">
            <v>2247</v>
          </cell>
          <cell r="R409">
            <v>2247</v>
          </cell>
          <cell r="S409">
            <v>2247</v>
          </cell>
          <cell r="T409">
            <v>2247</v>
          </cell>
          <cell r="U409">
            <v>2247</v>
          </cell>
          <cell r="V409">
            <v>2247</v>
          </cell>
          <cell r="W409">
            <v>2247</v>
          </cell>
        </row>
        <row r="410">
          <cell r="I410" t="str">
            <v>ALI_73_SEG_12_PROV_2032</v>
          </cell>
          <cell r="J410">
            <v>12</v>
          </cell>
          <cell r="K410" t="str">
            <v>BEBIDAS LÁCTEAS</v>
          </cell>
          <cell r="L410">
            <v>73</v>
          </cell>
          <cell r="M410" t="str">
            <v>73 : Kumis Con Cereal (Hojuela de Maíz azucarada). Yogurt 150 cm3; Cereal 30 g.</v>
          </cell>
          <cell r="N410">
            <v>2032</v>
          </cell>
          <cell r="O410" t="str">
            <v>Proalimentos Liber S.A.S. En reorganización</v>
          </cell>
          <cell r="P410">
            <v>2286</v>
          </cell>
          <cell r="Q410">
            <v>2286</v>
          </cell>
          <cell r="R410">
            <v>2286</v>
          </cell>
          <cell r="S410">
            <v>2286</v>
          </cell>
          <cell r="T410">
            <v>2247</v>
          </cell>
          <cell r="U410">
            <v>2247</v>
          </cell>
          <cell r="V410">
            <v>2247</v>
          </cell>
          <cell r="W410">
            <v>2247</v>
          </cell>
        </row>
        <row r="411">
          <cell r="I411" t="str">
            <v>ALI_73_SEG_12_PROV_2038</v>
          </cell>
          <cell r="J411">
            <v>12</v>
          </cell>
          <cell r="K411" t="str">
            <v>BEBIDAS LÁCTEAS</v>
          </cell>
          <cell r="L411">
            <v>73</v>
          </cell>
          <cell r="M411" t="str">
            <v>73 : Kumis Con Cereal (Hojuela de Maíz azucarada). Yogurt 150 cm3; Cereal 30 g.</v>
          </cell>
          <cell r="N411">
            <v>2038</v>
          </cell>
          <cell r="O411" t="str">
            <v>Alimentos Pippo S.A.S</v>
          </cell>
          <cell r="P411">
            <v>2269</v>
          </cell>
          <cell r="Q411">
            <v>2269</v>
          </cell>
          <cell r="R411">
            <v>2269</v>
          </cell>
          <cell r="S411">
            <v>2269</v>
          </cell>
          <cell r="T411">
            <v>2247</v>
          </cell>
          <cell r="U411">
            <v>2247</v>
          </cell>
          <cell r="V411">
            <v>2247</v>
          </cell>
          <cell r="W411">
            <v>2247</v>
          </cell>
        </row>
        <row r="412">
          <cell r="I412" t="str">
            <v>ALI_73_SEG_12_PROV_2047</v>
          </cell>
          <cell r="J412">
            <v>12</v>
          </cell>
          <cell r="K412" t="str">
            <v>BEBIDAS LÁCTEAS</v>
          </cell>
          <cell r="L412">
            <v>73</v>
          </cell>
          <cell r="M412" t="str">
            <v>73 : Kumis Con Cereal (Hojuela de Maíz azucarada). Yogurt 150 cm3; Cereal 30 g.</v>
          </cell>
          <cell r="N412">
            <v>2047</v>
          </cell>
          <cell r="O412" t="str">
            <v>Inversiones Fasulac Ltda.</v>
          </cell>
          <cell r="P412">
            <v>2305</v>
          </cell>
          <cell r="Q412">
            <v>2305</v>
          </cell>
          <cell r="R412">
            <v>2305</v>
          </cell>
          <cell r="S412">
            <v>2305</v>
          </cell>
          <cell r="T412">
            <v>2247</v>
          </cell>
          <cell r="U412">
            <v>2247</v>
          </cell>
          <cell r="V412">
            <v>2247</v>
          </cell>
          <cell r="W412">
            <v>2247</v>
          </cell>
        </row>
        <row r="413">
          <cell r="I413" t="str">
            <v>ALI_73_SEG_12_PROV_2087</v>
          </cell>
          <cell r="J413">
            <v>12</v>
          </cell>
          <cell r="K413" t="str">
            <v>BEBIDAS LÁCTEAS</v>
          </cell>
          <cell r="L413">
            <v>73</v>
          </cell>
          <cell r="M413" t="str">
            <v>73 : Kumis Con Cereal (Hojuela de Maíz azucarada). Yogurt 150 cm3; Cereal 30 g.</v>
          </cell>
          <cell r="N413">
            <v>2087</v>
          </cell>
          <cell r="O413" t="str">
            <v>AAA Alimentando A Bogotá 2020 UT</v>
          </cell>
          <cell r="P413">
            <v>2247</v>
          </cell>
          <cell r="Q413">
            <v>2247</v>
          </cell>
          <cell r="R413">
            <v>2247</v>
          </cell>
          <cell r="S413">
            <v>2247</v>
          </cell>
          <cell r="T413">
            <v>2247</v>
          </cell>
          <cell r="U413">
            <v>2247</v>
          </cell>
          <cell r="V413">
            <v>2247</v>
          </cell>
          <cell r="W413">
            <v>2247</v>
          </cell>
        </row>
        <row r="414">
          <cell r="I414" t="str">
            <v>ALI_73_SEG_13_PROV_2032</v>
          </cell>
          <cell r="J414">
            <v>13</v>
          </cell>
          <cell r="K414" t="str">
            <v>BEBIDAS LÁCTEAS</v>
          </cell>
          <cell r="L414">
            <v>73</v>
          </cell>
          <cell r="M414" t="str">
            <v>73 : Kumis Con Cereal (Hojuela de Maíz azucarada). Yogurt 150 cm3; Cereal 30 g.</v>
          </cell>
          <cell r="N414">
            <v>2032</v>
          </cell>
          <cell r="O414" t="str">
            <v>Proalimentos Liber S.A.S. En reorganización</v>
          </cell>
          <cell r="P414">
            <v>2286</v>
          </cell>
          <cell r="Q414">
            <v>2286</v>
          </cell>
          <cell r="R414">
            <v>2286</v>
          </cell>
          <cell r="S414">
            <v>2286</v>
          </cell>
          <cell r="T414">
            <v>2247</v>
          </cell>
          <cell r="U414">
            <v>2247</v>
          </cell>
          <cell r="V414">
            <v>2247</v>
          </cell>
          <cell r="W414">
            <v>2247</v>
          </cell>
        </row>
        <row r="415">
          <cell r="I415" t="str">
            <v>ALI_73_SEG_13_PROV_2038</v>
          </cell>
          <cell r="J415">
            <v>13</v>
          </cell>
          <cell r="K415" t="str">
            <v>BEBIDAS LÁCTEAS</v>
          </cell>
          <cell r="L415">
            <v>73</v>
          </cell>
          <cell r="M415" t="str">
            <v>73 : Kumis Con Cereal (Hojuela de Maíz azucarada). Yogurt 150 cm3; Cereal 30 g.</v>
          </cell>
          <cell r="N415">
            <v>2038</v>
          </cell>
          <cell r="O415" t="str">
            <v>Alimentos Pippo S.A.S</v>
          </cell>
          <cell r="P415">
            <v>2269</v>
          </cell>
          <cell r="Q415">
            <v>2269</v>
          </cell>
          <cell r="R415">
            <v>2269</v>
          </cell>
          <cell r="S415">
            <v>2269</v>
          </cell>
          <cell r="T415">
            <v>2247</v>
          </cell>
          <cell r="U415">
            <v>2247</v>
          </cell>
          <cell r="V415">
            <v>2247</v>
          </cell>
          <cell r="W415">
            <v>2247</v>
          </cell>
        </row>
        <row r="416">
          <cell r="I416" t="str">
            <v>ALI_73_SEG_13_PROV_2047</v>
          </cell>
          <cell r="J416">
            <v>13</v>
          </cell>
          <cell r="K416" t="str">
            <v>BEBIDAS LÁCTEAS</v>
          </cell>
          <cell r="L416">
            <v>73</v>
          </cell>
          <cell r="M416" t="str">
            <v>73 : Kumis Con Cereal (Hojuela de Maíz azucarada). Yogurt 150 cm3; Cereal 30 g.</v>
          </cell>
          <cell r="N416">
            <v>2047</v>
          </cell>
          <cell r="O416" t="str">
            <v>Inversiones Fasulac Ltda.</v>
          </cell>
          <cell r="P416">
            <v>2305</v>
          </cell>
          <cell r="Q416">
            <v>2305</v>
          </cell>
          <cell r="R416">
            <v>2305</v>
          </cell>
          <cell r="S416">
            <v>2305</v>
          </cell>
          <cell r="T416">
            <v>2247</v>
          </cell>
          <cell r="U416">
            <v>2247</v>
          </cell>
          <cell r="V416">
            <v>2247</v>
          </cell>
          <cell r="W416">
            <v>2247</v>
          </cell>
        </row>
        <row r="417">
          <cell r="I417" t="str">
            <v>ALI_73_SEG_13_PROV_2087</v>
          </cell>
          <cell r="J417">
            <v>13</v>
          </cell>
          <cell r="K417" t="str">
            <v>BEBIDAS LÁCTEAS</v>
          </cell>
          <cell r="L417">
            <v>73</v>
          </cell>
          <cell r="M417" t="str">
            <v>73 : Kumis Con Cereal (Hojuela de Maíz azucarada). Yogurt 150 cm3; Cereal 30 g.</v>
          </cell>
          <cell r="N417">
            <v>2087</v>
          </cell>
          <cell r="O417" t="str">
            <v>AAA Alimentando A Bogotá 2020 UT</v>
          </cell>
          <cell r="P417">
            <v>2247</v>
          </cell>
          <cell r="Q417">
            <v>2247</v>
          </cell>
          <cell r="R417">
            <v>2247</v>
          </cell>
          <cell r="S417">
            <v>2247</v>
          </cell>
          <cell r="T417">
            <v>2247</v>
          </cell>
          <cell r="U417">
            <v>2247</v>
          </cell>
          <cell r="V417">
            <v>2247</v>
          </cell>
          <cell r="W417">
            <v>2247</v>
          </cell>
        </row>
        <row r="418">
          <cell r="I418" t="str">
            <v>ALI_73_SEG_14_PROV_2032</v>
          </cell>
          <cell r="J418">
            <v>14</v>
          </cell>
          <cell r="K418" t="str">
            <v>BEBIDAS LÁCTEAS</v>
          </cell>
          <cell r="L418">
            <v>73</v>
          </cell>
          <cell r="M418" t="str">
            <v>73 : Kumis Con Cereal (Hojuela de Maíz azucarada). Yogurt 150 cm3; Cereal 30 g.</v>
          </cell>
          <cell r="N418">
            <v>2032</v>
          </cell>
          <cell r="O418" t="str">
            <v>Proalimentos Liber S.A.S. En reorganización</v>
          </cell>
          <cell r="P418">
            <v>2286</v>
          </cell>
          <cell r="Q418">
            <v>2286</v>
          </cell>
          <cell r="R418">
            <v>2286</v>
          </cell>
          <cell r="S418">
            <v>2286</v>
          </cell>
          <cell r="T418">
            <v>2247</v>
          </cell>
          <cell r="U418">
            <v>2247</v>
          </cell>
          <cell r="V418">
            <v>2247</v>
          </cell>
          <cell r="W418">
            <v>2247</v>
          </cell>
        </row>
        <row r="419">
          <cell r="I419" t="str">
            <v>ALI_73_SEG_14_PROV_2038</v>
          </cell>
          <cell r="J419">
            <v>14</v>
          </cell>
          <cell r="K419" t="str">
            <v>BEBIDAS LÁCTEAS</v>
          </cell>
          <cell r="L419">
            <v>73</v>
          </cell>
          <cell r="M419" t="str">
            <v>73 : Kumis Con Cereal (Hojuela de Maíz azucarada). Yogurt 150 cm3; Cereal 30 g.</v>
          </cell>
          <cell r="N419">
            <v>2038</v>
          </cell>
          <cell r="O419" t="str">
            <v>Alimentos Pippo S.A.S</v>
          </cell>
          <cell r="P419">
            <v>2269</v>
          </cell>
          <cell r="Q419">
            <v>2269</v>
          </cell>
          <cell r="R419">
            <v>2269</v>
          </cell>
          <cell r="S419">
            <v>2269</v>
          </cell>
          <cell r="T419">
            <v>2247</v>
          </cell>
          <cell r="U419">
            <v>2247</v>
          </cell>
          <cell r="V419">
            <v>2247</v>
          </cell>
          <cell r="W419">
            <v>2247</v>
          </cell>
        </row>
        <row r="420">
          <cell r="I420" t="str">
            <v>ALI_73_SEG_14_PROV_2047</v>
          </cell>
          <cell r="J420">
            <v>14</v>
          </cell>
          <cell r="K420" t="str">
            <v>BEBIDAS LÁCTEAS</v>
          </cell>
          <cell r="L420">
            <v>73</v>
          </cell>
          <cell r="M420" t="str">
            <v>73 : Kumis Con Cereal (Hojuela de Maíz azucarada). Yogurt 150 cm3; Cereal 30 g.</v>
          </cell>
          <cell r="N420">
            <v>2047</v>
          </cell>
          <cell r="O420" t="str">
            <v>Inversiones Fasulac Ltda.</v>
          </cell>
          <cell r="P420">
            <v>2305</v>
          </cell>
          <cell r="Q420">
            <v>2305</v>
          </cell>
          <cell r="R420">
            <v>2305</v>
          </cell>
          <cell r="S420">
            <v>2305</v>
          </cell>
          <cell r="T420">
            <v>2247</v>
          </cell>
          <cell r="U420">
            <v>2247</v>
          </cell>
          <cell r="V420">
            <v>2247</v>
          </cell>
          <cell r="W420">
            <v>2247</v>
          </cell>
        </row>
        <row r="421">
          <cell r="I421" t="str">
            <v>ALI_73_SEG_14_PROV_2087</v>
          </cell>
          <cell r="J421">
            <v>14</v>
          </cell>
          <cell r="K421" t="str">
            <v>BEBIDAS LÁCTEAS</v>
          </cell>
          <cell r="L421">
            <v>73</v>
          </cell>
          <cell r="M421" t="str">
            <v>73 : Kumis Con Cereal (Hojuela de Maíz azucarada). Yogurt 150 cm3; Cereal 30 g.</v>
          </cell>
          <cell r="N421">
            <v>2087</v>
          </cell>
          <cell r="O421" t="str">
            <v>AAA Alimentando A Bogotá 2020 UT</v>
          </cell>
          <cell r="P421">
            <v>2247</v>
          </cell>
          <cell r="Q421">
            <v>2247</v>
          </cell>
          <cell r="R421">
            <v>2247</v>
          </cell>
          <cell r="S421">
            <v>2247</v>
          </cell>
          <cell r="T421">
            <v>2247</v>
          </cell>
          <cell r="U421">
            <v>2247</v>
          </cell>
          <cell r="V421">
            <v>2247</v>
          </cell>
          <cell r="W421">
            <v>2247</v>
          </cell>
        </row>
        <row r="422">
          <cell r="I422" t="str">
            <v>ALI_73_SEG_15_PROV_2032</v>
          </cell>
          <cell r="J422">
            <v>15</v>
          </cell>
          <cell r="K422" t="str">
            <v>BEBIDAS LÁCTEAS</v>
          </cell>
          <cell r="L422">
            <v>73</v>
          </cell>
          <cell r="M422" t="str">
            <v>73 : Kumis Con Cereal (Hojuela de Maíz azucarada). Yogurt 150 cm3; Cereal 30 g.</v>
          </cell>
          <cell r="N422">
            <v>2032</v>
          </cell>
          <cell r="O422" t="str">
            <v>Proalimentos Liber S.A.S. En reorganización</v>
          </cell>
          <cell r="P422">
            <v>2286</v>
          </cell>
          <cell r="Q422">
            <v>2286</v>
          </cell>
          <cell r="R422">
            <v>2286</v>
          </cell>
          <cell r="S422">
            <v>2286</v>
          </cell>
          <cell r="T422">
            <v>2247</v>
          </cell>
          <cell r="U422">
            <v>2247</v>
          </cell>
          <cell r="V422">
            <v>2247</v>
          </cell>
          <cell r="W422">
            <v>2247</v>
          </cell>
        </row>
        <row r="423">
          <cell r="I423" t="str">
            <v>ALI_73_SEG_15_PROV_2038</v>
          </cell>
          <cell r="J423">
            <v>15</v>
          </cell>
          <cell r="K423" t="str">
            <v>BEBIDAS LÁCTEAS</v>
          </cell>
          <cell r="L423">
            <v>73</v>
          </cell>
          <cell r="M423" t="str">
            <v>73 : Kumis Con Cereal (Hojuela de Maíz azucarada). Yogurt 150 cm3; Cereal 30 g.</v>
          </cell>
          <cell r="N423">
            <v>2038</v>
          </cell>
          <cell r="O423" t="str">
            <v>Alimentos Pippo S.A.S</v>
          </cell>
          <cell r="P423">
            <v>2269</v>
          </cell>
          <cell r="Q423">
            <v>2269</v>
          </cell>
          <cell r="R423">
            <v>2269</v>
          </cell>
          <cell r="S423">
            <v>2269</v>
          </cell>
          <cell r="T423">
            <v>2247</v>
          </cell>
          <cell r="U423">
            <v>2247</v>
          </cell>
          <cell r="V423">
            <v>2247</v>
          </cell>
          <cell r="W423">
            <v>2247</v>
          </cell>
        </row>
        <row r="424">
          <cell r="I424" t="str">
            <v>ALI_73_SEG_15_PROV_2047</v>
          </cell>
          <cell r="J424">
            <v>15</v>
          </cell>
          <cell r="K424" t="str">
            <v>BEBIDAS LÁCTEAS</v>
          </cell>
          <cell r="L424">
            <v>73</v>
          </cell>
          <cell r="M424" t="str">
            <v>73 : Kumis Con Cereal (Hojuela de Maíz azucarada). Yogurt 150 cm3; Cereal 30 g.</v>
          </cell>
          <cell r="N424">
            <v>2047</v>
          </cell>
          <cell r="O424" t="str">
            <v>Inversiones Fasulac Ltda.</v>
          </cell>
          <cell r="P424">
            <v>2305</v>
          </cell>
          <cell r="Q424">
            <v>2305</v>
          </cell>
          <cell r="R424">
            <v>2305</v>
          </cell>
          <cell r="S424">
            <v>2305</v>
          </cell>
          <cell r="T424">
            <v>2247</v>
          </cell>
          <cell r="U424">
            <v>2247</v>
          </cell>
          <cell r="V424">
            <v>2247</v>
          </cell>
          <cell r="W424">
            <v>2247</v>
          </cell>
        </row>
        <row r="425">
          <cell r="I425" t="str">
            <v>ALI_73_SEG_15_PROV_2087</v>
          </cell>
          <cell r="J425">
            <v>15</v>
          </cell>
          <cell r="K425" t="str">
            <v>BEBIDAS LÁCTEAS</v>
          </cell>
          <cell r="L425">
            <v>73</v>
          </cell>
          <cell r="M425" t="str">
            <v>73 : Kumis Con Cereal (Hojuela de Maíz azucarada). Yogurt 150 cm3; Cereal 30 g.</v>
          </cell>
          <cell r="N425">
            <v>2087</v>
          </cell>
          <cell r="O425" t="str">
            <v>AAA Alimentando A Bogotá 2020 UT</v>
          </cell>
          <cell r="P425">
            <v>2247</v>
          </cell>
          <cell r="Q425">
            <v>2247</v>
          </cell>
          <cell r="R425">
            <v>2247</v>
          </cell>
          <cell r="S425">
            <v>2247</v>
          </cell>
          <cell r="T425">
            <v>2247</v>
          </cell>
          <cell r="U425">
            <v>2247</v>
          </cell>
          <cell r="V425">
            <v>2247</v>
          </cell>
          <cell r="W425">
            <v>2247</v>
          </cell>
        </row>
        <row r="426">
          <cell r="I426" t="str">
            <v>ALI_75_SEG_1_PROV_2032</v>
          </cell>
          <cell r="J426">
            <v>1</v>
          </cell>
          <cell r="K426" t="str">
            <v>BEBIDAS LÁCTEAS</v>
          </cell>
          <cell r="L426">
            <v>75</v>
          </cell>
          <cell r="M426" t="str">
            <v>75 : Yogur entero con dulce,  con adición de frutas naturales o mermeladas o concentrados de frutas, pasteurizado de diferentes sabores.</v>
          </cell>
          <cell r="N426">
            <v>2032</v>
          </cell>
          <cell r="O426" t="str">
            <v>Proalimentos Liber S.A.S. En reorganización</v>
          </cell>
          <cell r="P426">
            <v>894</v>
          </cell>
          <cell r="Q426">
            <v>894</v>
          </cell>
          <cell r="R426">
            <v>894</v>
          </cell>
          <cell r="S426">
            <v>894</v>
          </cell>
          <cell r="T426">
            <v>886</v>
          </cell>
          <cell r="U426">
            <v>886</v>
          </cell>
          <cell r="V426">
            <v>886</v>
          </cell>
          <cell r="W426">
            <v>886</v>
          </cell>
        </row>
        <row r="427">
          <cell r="I427" t="str">
            <v>ALI_75_SEG_1_PROV_2038</v>
          </cell>
          <cell r="J427">
            <v>1</v>
          </cell>
          <cell r="K427" t="str">
            <v>BEBIDAS LÁCTEAS</v>
          </cell>
          <cell r="L427">
            <v>75</v>
          </cell>
          <cell r="M427" t="str">
            <v>75 : Yogur entero con dulce,  con adición de frutas naturales o mermeladas o concentrados de frutas, pasteurizado de diferentes sabores.</v>
          </cell>
          <cell r="N427">
            <v>2038</v>
          </cell>
          <cell r="O427" t="str">
            <v>Alimentos Pippo S.A.S</v>
          </cell>
          <cell r="P427">
            <v>896</v>
          </cell>
          <cell r="Q427">
            <v>896</v>
          </cell>
          <cell r="R427">
            <v>896</v>
          </cell>
          <cell r="S427">
            <v>896</v>
          </cell>
          <cell r="T427">
            <v>886</v>
          </cell>
          <cell r="U427">
            <v>886</v>
          </cell>
          <cell r="V427">
            <v>886</v>
          </cell>
          <cell r="W427">
            <v>886</v>
          </cell>
        </row>
        <row r="428">
          <cell r="I428" t="str">
            <v>ALI_75_SEG_1_PROV_2043</v>
          </cell>
          <cell r="J428">
            <v>1</v>
          </cell>
          <cell r="K428" t="str">
            <v>BEBIDAS LÁCTEAS</v>
          </cell>
          <cell r="L428">
            <v>75</v>
          </cell>
          <cell r="M428" t="str">
            <v>75 : Yogur entero con dulce,  con adición de frutas naturales o mermeladas o concentrados de frutas, pasteurizado de diferentes sabores.</v>
          </cell>
          <cell r="N428">
            <v>2043</v>
          </cell>
          <cell r="O428" t="str">
            <v>Cooperativa Colanta</v>
          </cell>
          <cell r="P428">
            <v>909</v>
          </cell>
          <cell r="Q428">
            <v>909</v>
          </cell>
          <cell r="R428">
            <v>909</v>
          </cell>
          <cell r="S428">
            <v>909</v>
          </cell>
          <cell r="T428">
            <v>886</v>
          </cell>
          <cell r="U428">
            <v>886</v>
          </cell>
          <cell r="V428">
            <v>886</v>
          </cell>
          <cell r="W428">
            <v>886</v>
          </cell>
        </row>
        <row r="429">
          <cell r="I429" t="str">
            <v>ALI_75_SEG_1_PROV_2047</v>
          </cell>
          <cell r="J429">
            <v>1</v>
          </cell>
          <cell r="K429" t="str">
            <v>BEBIDAS LÁCTEAS</v>
          </cell>
          <cell r="L429">
            <v>75</v>
          </cell>
          <cell r="M429" t="str">
            <v>75 : Yogur entero con dulce,  con adición de frutas naturales o mermeladas o concentrados de frutas, pasteurizado de diferentes sabores.</v>
          </cell>
          <cell r="N429">
            <v>2047</v>
          </cell>
          <cell r="O429" t="str">
            <v>Inversiones Fasulac Ltda.</v>
          </cell>
          <cell r="P429">
            <v>910</v>
          </cell>
          <cell r="Q429">
            <v>910</v>
          </cell>
          <cell r="R429">
            <v>910</v>
          </cell>
          <cell r="S429">
            <v>910</v>
          </cell>
          <cell r="T429">
            <v>886</v>
          </cell>
          <cell r="U429">
            <v>886</v>
          </cell>
          <cell r="V429">
            <v>886</v>
          </cell>
          <cell r="W429">
            <v>886</v>
          </cell>
        </row>
        <row r="430">
          <cell r="I430" t="str">
            <v>ALI_75_SEG_1_PROV_2087</v>
          </cell>
          <cell r="J430">
            <v>1</v>
          </cell>
          <cell r="K430" t="str">
            <v>BEBIDAS LÁCTEAS</v>
          </cell>
          <cell r="L430">
            <v>75</v>
          </cell>
          <cell r="M430" t="str">
            <v>75 : Yogur entero con dulce,  con adición de frutas naturales o mermeladas o concentrados de frutas, pasteurizado de diferentes sabores.</v>
          </cell>
          <cell r="N430">
            <v>2087</v>
          </cell>
          <cell r="O430" t="str">
            <v>AAA Alimentando A Bogotá 2020 UT</v>
          </cell>
          <cell r="P430">
            <v>886</v>
          </cell>
          <cell r="Q430">
            <v>886</v>
          </cell>
          <cell r="R430">
            <v>886</v>
          </cell>
          <cell r="S430">
            <v>886</v>
          </cell>
          <cell r="T430">
            <v>886</v>
          </cell>
          <cell r="U430">
            <v>886</v>
          </cell>
          <cell r="V430">
            <v>886</v>
          </cell>
          <cell r="W430">
            <v>886</v>
          </cell>
        </row>
        <row r="431">
          <cell r="I431" t="str">
            <v>ALI_75_SEG_2_PROV_2032</v>
          </cell>
          <cell r="J431">
            <v>2</v>
          </cell>
          <cell r="K431" t="str">
            <v>BEBIDAS LÁCTEAS</v>
          </cell>
          <cell r="L431">
            <v>75</v>
          </cell>
          <cell r="M431" t="str">
            <v>75 : Yogur entero con dulce,  con adición de frutas naturales o mermeladas o concentrados de frutas, pasteurizado de diferentes sabores.</v>
          </cell>
          <cell r="N431">
            <v>2032</v>
          </cell>
          <cell r="O431" t="str">
            <v>Proalimentos Liber S.A.S. En reorganización</v>
          </cell>
          <cell r="P431">
            <v>894</v>
          </cell>
          <cell r="Q431">
            <v>894</v>
          </cell>
          <cell r="R431">
            <v>894</v>
          </cell>
          <cell r="S431">
            <v>894</v>
          </cell>
          <cell r="T431">
            <v>886</v>
          </cell>
          <cell r="U431">
            <v>886</v>
          </cell>
          <cell r="V431">
            <v>886</v>
          </cell>
          <cell r="W431">
            <v>886</v>
          </cell>
        </row>
        <row r="432">
          <cell r="I432" t="str">
            <v>ALI_75_SEG_2_PROV_2038</v>
          </cell>
          <cell r="J432">
            <v>2</v>
          </cell>
          <cell r="K432" t="str">
            <v>BEBIDAS LÁCTEAS</v>
          </cell>
          <cell r="L432">
            <v>75</v>
          </cell>
          <cell r="M432" t="str">
            <v>75 : Yogur entero con dulce,  con adición de frutas naturales o mermeladas o concentrados de frutas, pasteurizado de diferentes sabores.</v>
          </cell>
          <cell r="N432">
            <v>2038</v>
          </cell>
          <cell r="O432" t="str">
            <v>Alimentos Pippo S.A.S</v>
          </cell>
          <cell r="P432">
            <v>896</v>
          </cell>
          <cell r="Q432">
            <v>896</v>
          </cell>
          <cell r="R432">
            <v>896</v>
          </cell>
          <cell r="S432">
            <v>896</v>
          </cell>
          <cell r="T432">
            <v>886</v>
          </cell>
          <cell r="U432">
            <v>886</v>
          </cell>
          <cell r="V432">
            <v>886</v>
          </cell>
          <cell r="W432">
            <v>886</v>
          </cell>
        </row>
        <row r="433">
          <cell r="I433" t="str">
            <v>ALI_75_SEG_2_PROV_2043</v>
          </cell>
          <cell r="J433">
            <v>2</v>
          </cell>
          <cell r="K433" t="str">
            <v>BEBIDAS LÁCTEAS</v>
          </cell>
          <cell r="L433">
            <v>75</v>
          </cell>
          <cell r="M433" t="str">
            <v>75 : Yogur entero con dulce,  con adición de frutas naturales o mermeladas o concentrados de frutas, pasteurizado de diferentes sabores.</v>
          </cell>
          <cell r="N433">
            <v>2043</v>
          </cell>
          <cell r="O433" t="str">
            <v>Cooperativa Colanta</v>
          </cell>
          <cell r="P433">
            <v>909</v>
          </cell>
          <cell r="Q433">
            <v>909</v>
          </cell>
          <cell r="R433">
            <v>909</v>
          </cell>
          <cell r="S433">
            <v>909</v>
          </cell>
          <cell r="T433">
            <v>886</v>
          </cell>
          <cell r="U433">
            <v>886</v>
          </cell>
          <cell r="V433">
            <v>886</v>
          </cell>
          <cell r="W433">
            <v>886</v>
          </cell>
        </row>
        <row r="434">
          <cell r="I434" t="str">
            <v>ALI_75_SEG_2_PROV_2047</v>
          </cell>
          <cell r="J434">
            <v>2</v>
          </cell>
          <cell r="K434" t="str">
            <v>BEBIDAS LÁCTEAS</v>
          </cell>
          <cell r="L434">
            <v>75</v>
          </cell>
          <cell r="M434" t="str">
            <v>75 : Yogur entero con dulce,  con adición de frutas naturales o mermeladas o concentrados de frutas, pasteurizado de diferentes sabores.</v>
          </cell>
          <cell r="N434">
            <v>2047</v>
          </cell>
          <cell r="O434" t="str">
            <v>Inversiones Fasulac Ltda.</v>
          </cell>
          <cell r="P434">
            <v>910</v>
          </cell>
          <cell r="Q434">
            <v>910</v>
          </cell>
          <cell r="R434">
            <v>910</v>
          </cell>
          <cell r="S434">
            <v>910</v>
          </cell>
          <cell r="T434">
            <v>886</v>
          </cell>
          <cell r="U434">
            <v>886</v>
          </cell>
          <cell r="V434">
            <v>886</v>
          </cell>
          <cell r="W434">
            <v>886</v>
          </cell>
        </row>
        <row r="435">
          <cell r="I435" t="str">
            <v>ALI_75_SEG_2_PROV_2087</v>
          </cell>
          <cell r="J435">
            <v>2</v>
          </cell>
          <cell r="K435" t="str">
            <v>BEBIDAS LÁCTEAS</v>
          </cell>
          <cell r="L435">
            <v>75</v>
          </cell>
          <cell r="M435" t="str">
            <v>75 : Yogur entero con dulce,  con adición de frutas naturales o mermeladas o concentrados de frutas, pasteurizado de diferentes sabores.</v>
          </cell>
          <cell r="N435">
            <v>2087</v>
          </cell>
          <cell r="O435" t="str">
            <v>AAA Alimentando A Bogotá 2020 UT</v>
          </cell>
          <cell r="P435">
            <v>886</v>
          </cell>
          <cell r="Q435">
            <v>886</v>
          </cell>
          <cell r="R435">
            <v>886</v>
          </cell>
          <cell r="S435">
            <v>886</v>
          </cell>
          <cell r="T435">
            <v>886</v>
          </cell>
          <cell r="U435">
            <v>886</v>
          </cell>
          <cell r="V435">
            <v>886</v>
          </cell>
          <cell r="W435">
            <v>886</v>
          </cell>
        </row>
        <row r="436">
          <cell r="I436" t="str">
            <v>ALI_75_SEG_3_PROV_2032</v>
          </cell>
          <cell r="J436">
            <v>3</v>
          </cell>
          <cell r="K436" t="str">
            <v>BEBIDAS LÁCTEAS</v>
          </cell>
          <cell r="L436">
            <v>75</v>
          </cell>
          <cell r="M436" t="str">
            <v>75 : Yogur entero con dulce,  con adición de frutas naturales o mermeladas o concentrados de frutas, pasteurizado de diferentes sabores.</v>
          </cell>
          <cell r="N436">
            <v>2032</v>
          </cell>
          <cell r="O436" t="str">
            <v>Proalimentos Liber S.A.S. En reorganización</v>
          </cell>
          <cell r="P436">
            <v>894</v>
          </cell>
          <cell r="Q436">
            <v>894</v>
          </cell>
          <cell r="R436">
            <v>894</v>
          </cell>
          <cell r="S436">
            <v>894</v>
          </cell>
          <cell r="T436">
            <v>886</v>
          </cell>
          <cell r="U436">
            <v>886</v>
          </cell>
          <cell r="V436">
            <v>886</v>
          </cell>
          <cell r="W436">
            <v>886</v>
          </cell>
        </row>
        <row r="437">
          <cell r="I437" t="str">
            <v>ALI_75_SEG_3_PROV_2038</v>
          </cell>
          <cell r="J437">
            <v>3</v>
          </cell>
          <cell r="K437" t="str">
            <v>BEBIDAS LÁCTEAS</v>
          </cell>
          <cell r="L437">
            <v>75</v>
          </cell>
          <cell r="M437" t="str">
            <v>75 : Yogur entero con dulce,  con adición de frutas naturales o mermeladas o concentrados de frutas, pasteurizado de diferentes sabores.</v>
          </cell>
          <cell r="N437">
            <v>2038</v>
          </cell>
          <cell r="O437" t="str">
            <v>Alimentos Pippo S.A.S</v>
          </cell>
          <cell r="P437">
            <v>896</v>
          </cell>
          <cell r="Q437">
            <v>896</v>
          </cell>
          <cell r="R437">
            <v>896</v>
          </cell>
          <cell r="S437">
            <v>896</v>
          </cell>
          <cell r="T437">
            <v>886</v>
          </cell>
          <cell r="U437">
            <v>886</v>
          </cell>
          <cell r="V437">
            <v>886</v>
          </cell>
          <cell r="W437">
            <v>886</v>
          </cell>
        </row>
        <row r="438">
          <cell r="I438" t="str">
            <v>ALI_75_SEG_3_PROV_2043</v>
          </cell>
          <cell r="J438">
            <v>3</v>
          </cell>
          <cell r="K438" t="str">
            <v>BEBIDAS LÁCTEAS</v>
          </cell>
          <cell r="L438">
            <v>75</v>
          </cell>
          <cell r="M438" t="str">
            <v>75 : Yogur entero con dulce,  con adición de frutas naturales o mermeladas o concentrados de frutas, pasteurizado de diferentes sabores.</v>
          </cell>
          <cell r="N438">
            <v>2043</v>
          </cell>
          <cell r="O438" t="str">
            <v>Cooperativa Colanta</v>
          </cell>
          <cell r="P438">
            <v>909</v>
          </cell>
          <cell r="Q438">
            <v>909</v>
          </cell>
          <cell r="R438">
            <v>909</v>
          </cell>
          <cell r="S438">
            <v>909</v>
          </cell>
          <cell r="T438">
            <v>886</v>
          </cell>
          <cell r="U438">
            <v>886</v>
          </cell>
          <cell r="V438">
            <v>886</v>
          </cell>
          <cell r="W438">
            <v>886</v>
          </cell>
        </row>
        <row r="439">
          <cell r="I439" t="str">
            <v>ALI_75_SEG_3_PROV_2047</v>
          </cell>
          <cell r="J439">
            <v>3</v>
          </cell>
          <cell r="K439" t="str">
            <v>BEBIDAS LÁCTEAS</v>
          </cell>
          <cell r="L439">
            <v>75</v>
          </cell>
          <cell r="M439" t="str">
            <v>75 : Yogur entero con dulce,  con adición de frutas naturales o mermeladas o concentrados de frutas, pasteurizado de diferentes sabores.</v>
          </cell>
          <cell r="N439">
            <v>2047</v>
          </cell>
          <cell r="O439" t="str">
            <v>Inversiones Fasulac Ltda.</v>
          </cell>
          <cell r="P439">
            <v>910</v>
          </cell>
          <cell r="Q439">
            <v>910</v>
          </cell>
          <cell r="R439">
            <v>910</v>
          </cell>
          <cell r="S439">
            <v>910</v>
          </cell>
          <cell r="T439">
            <v>886</v>
          </cell>
          <cell r="U439">
            <v>886</v>
          </cell>
          <cell r="V439">
            <v>886</v>
          </cell>
          <cell r="W439">
            <v>886</v>
          </cell>
        </row>
        <row r="440">
          <cell r="I440" t="str">
            <v>ALI_75_SEG_3_PROV_2087</v>
          </cell>
          <cell r="J440">
            <v>3</v>
          </cell>
          <cell r="K440" t="str">
            <v>BEBIDAS LÁCTEAS</v>
          </cell>
          <cell r="L440">
            <v>75</v>
          </cell>
          <cell r="M440" t="str">
            <v>75 : Yogur entero con dulce,  con adición de frutas naturales o mermeladas o concentrados de frutas, pasteurizado de diferentes sabores.</v>
          </cell>
          <cell r="N440">
            <v>2087</v>
          </cell>
          <cell r="O440" t="str">
            <v>AAA Alimentando A Bogotá 2020 UT</v>
          </cell>
          <cell r="P440">
            <v>886</v>
          </cell>
          <cell r="Q440">
            <v>886</v>
          </cell>
          <cell r="R440">
            <v>886</v>
          </cell>
          <cell r="S440">
            <v>886</v>
          </cell>
          <cell r="T440">
            <v>886</v>
          </cell>
          <cell r="U440">
            <v>886</v>
          </cell>
          <cell r="V440">
            <v>886</v>
          </cell>
          <cell r="W440">
            <v>886</v>
          </cell>
        </row>
        <row r="441">
          <cell r="I441" t="str">
            <v>ALI_75_SEG_4_PROV_2032</v>
          </cell>
          <cell r="J441">
            <v>4</v>
          </cell>
          <cell r="K441" t="str">
            <v>BEBIDAS LÁCTEAS</v>
          </cell>
          <cell r="L441">
            <v>75</v>
          </cell>
          <cell r="M441" t="str">
            <v>75 : Yogur entero con dulce,  con adición de frutas naturales o mermeladas o concentrados de frutas, pasteurizado de diferentes sabores.</v>
          </cell>
          <cell r="N441">
            <v>2032</v>
          </cell>
          <cell r="O441" t="str">
            <v>Proalimentos Liber S.A.S. En reorganización</v>
          </cell>
          <cell r="P441">
            <v>894</v>
          </cell>
          <cell r="Q441">
            <v>894</v>
          </cell>
          <cell r="R441">
            <v>894</v>
          </cell>
          <cell r="S441">
            <v>894</v>
          </cell>
          <cell r="T441">
            <v>886</v>
          </cell>
          <cell r="U441">
            <v>886</v>
          </cell>
          <cell r="V441">
            <v>886</v>
          </cell>
          <cell r="W441">
            <v>886</v>
          </cell>
        </row>
        <row r="442">
          <cell r="I442" t="str">
            <v>ALI_75_SEG_4_PROV_2038</v>
          </cell>
          <cell r="J442">
            <v>4</v>
          </cell>
          <cell r="K442" t="str">
            <v>BEBIDAS LÁCTEAS</v>
          </cell>
          <cell r="L442">
            <v>75</v>
          </cell>
          <cell r="M442" t="str">
            <v>75 : Yogur entero con dulce,  con adición de frutas naturales o mermeladas o concentrados de frutas, pasteurizado de diferentes sabores.</v>
          </cell>
          <cell r="N442">
            <v>2038</v>
          </cell>
          <cell r="O442" t="str">
            <v>Alimentos Pippo S.A.S</v>
          </cell>
          <cell r="P442">
            <v>896</v>
          </cell>
          <cell r="Q442">
            <v>896</v>
          </cell>
          <cell r="R442">
            <v>896</v>
          </cell>
          <cell r="S442">
            <v>896</v>
          </cell>
          <cell r="T442">
            <v>886</v>
          </cell>
          <cell r="U442">
            <v>886</v>
          </cell>
          <cell r="V442">
            <v>886</v>
          </cell>
          <cell r="W442">
            <v>886</v>
          </cell>
        </row>
        <row r="443">
          <cell r="I443" t="str">
            <v>ALI_75_SEG_4_PROV_2043</v>
          </cell>
          <cell r="J443">
            <v>4</v>
          </cell>
          <cell r="K443" t="str">
            <v>BEBIDAS LÁCTEAS</v>
          </cell>
          <cell r="L443">
            <v>75</v>
          </cell>
          <cell r="M443" t="str">
            <v>75 : Yogur entero con dulce,  con adición de frutas naturales o mermeladas o concentrados de frutas, pasteurizado de diferentes sabores.</v>
          </cell>
          <cell r="N443">
            <v>2043</v>
          </cell>
          <cell r="O443" t="str">
            <v>Cooperativa Colanta</v>
          </cell>
          <cell r="P443">
            <v>909</v>
          </cell>
          <cell r="Q443">
            <v>909</v>
          </cell>
          <cell r="R443">
            <v>909</v>
          </cell>
          <cell r="S443">
            <v>909</v>
          </cell>
          <cell r="T443">
            <v>886</v>
          </cell>
          <cell r="U443">
            <v>886</v>
          </cell>
          <cell r="V443">
            <v>886</v>
          </cell>
          <cell r="W443">
            <v>886</v>
          </cell>
        </row>
        <row r="444">
          <cell r="I444" t="str">
            <v>ALI_75_SEG_4_PROV_2047</v>
          </cell>
          <cell r="J444">
            <v>4</v>
          </cell>
          <cell r="K444" t="str">
            <v>BEBIDAS LÁCTEAS</v>
          </cell>
          <cell r="L444">
            <v>75</v>
          </cell>
          <cell r="M444" t="str">
            <v>75 : Yogur entero con dulce,  con adición de frutas naturales o mermeladas o concentrados de frutas, pasteurizado de diferentes sabores.</v>
          </cell>
          <cell r="N444">
            <v>2047</v>
          </cell>
          <cell r="O444" t="str">
            <v>Inversiones Fasulac Ltda.</v>
          </cell>
          <cell r="P444">
            <v>910</v>
          </cell>
          <cell r="Q444">
            <v>910</v>
          </cell>
          <cell r="R444">
            <v>910</v>
          </cell>
          <cell r="S444">
            <v>910</v>
          </cell>
          <cell r="T444">
            <v>886</v>
          </cell>
          <cell r="U444">
            <v>886</v>
          </cell>
          <cell r="V444">
            <v>886</v>
          </cell>
          <cell r="W444">
            <v>886</v>
          </cell>
        </row>
        <row r="445">
          <cell r="I445" t="str">
            <v>ALI_75_SEG_4_PROV_2087</v>
          </cell>
          <cell r="J445">
            <v>4</v>
          </cell>
          <cell r="K445" t="str">
            <v>BEBIDAS LÁCTEAS</v>
          </cell>
          <cell r="L445">
            <v>75</v>
          </cell>
          <cell r="M445" t="str">
            <v>75 : Yogur entero con dulce,  con adición de frutas naturales o mermeladas o concentrados de frutas, pasteurizado de diferentes sabores.</v>
          </cell>
          <cell r="N445">
            <v>2087</v>
          </cell>
          <cell r="O445" t="str">
            <v>AAA Alimentando A Bogotá 2020 UT</v>
          </cell>
          <cell r="P445">
            <v>886</v>
          </cell>
          <cell r="Q445">
            <v>886</v>
          </cell>
          <cell r="R445">
            <v>886</v>
          </cell>
          <cell r="S445">
            <v>886</v>
          </cell>
          <cell r="T445">
            <v>886</v>
          </cell>
          <cell r="U445">
            <v>886</v>
          </cell>
          <cell r="V445">
            <v>886</v>
          </cell>
          <cell r="W445">
            <v>886</v>
          </cell>
        </row>
        <row r="446">
          <cell r="I446" t="str">
            <v>ALI_75_SEG_5_PROV_2032</v>
          </cell>
          <cell r="J446">
            <v>5</v>
          </cell>
          <cell r="K446" t="str">
            <v>BEBIDAS LÁCTEAS</v>
          </cell>
          <cell r="L446">
            <v>75</v>
          </cell>
          <cell r="M446" t="str">
            <v>75 : Yogur entero con dulce,  con adición de frutas naturales o mermeladas o concentrados de frutas, pasteurizado de diferentes sabores.</v>
          </cell>
          <cell r="N446">
            <v>2032</v>
          </cell>
          <cell r="O446" t="str">
            <v>Proalimentos Liber S.A.S. En reorganización</v>
          </cell>
          <cell r="P446">
            <v>894</v>
          </cell>
          <cell r="Q446">
            <v>894</v>
          </cell>
          <cell r="R446">
            <v>894</v>
          </cell>
          <cell r="S446">
            <v>894</v>
          </cell>
          <cell r="T446">
            <v>886</v>
          </cell>
          <cell r="U446">
            <v>886</v>
          </cell>
          <cell r="V446">
            <v>886</v>
          </cell>
          <cell r="W446">
            <v>886</v>
          </cell>
        </row>
        <row r="447">
          <cell r="I447" t="str">
            <v>ALI_75_SEG_5_PROV_2038</v>
          </cell>
          <cell r="J447">
            <v>5</v>
          </cell>
          <cell r="K447" t="str">
            <v>BEBIDAS LÁCTEAS</v>
          </cell>
          <cell r="L447">
            <v>75</v>
          </cell>
          <cell r="M447" t="str">
            <v>75 : Yogur entero con dulce,  con adición de frutas naturales o mermeladas o concentrados de frutas, pasteurizado de diferentes sabores.</v>
          </cell>
          <cell r="N447">
            <v>2038</v>
          </cell>
          <cell r="O447" t="str">
            <v>Alimentos Pippo S.A.S</v>
          </cell>
          <cell r="P447">
            <v>896</v>
          </cell>
          <cell r="Q447">
            <v>896</v>
          </cell>
          <cell r="R447">
            <v>896</v>
          </cell>
          <cell r="S447">
            <v>896</v>
          </cell>
          <cell r="T447">
            <v>886</v>
          </cell>
          <cell r="U447">
            <v>886</v>
          </cell>
          <cell r="V447">
            <v>886</v>
          </cell>
          <cell r="W447">
            <v>886</v>
          </cell>
        </row>
        <row r="448">
          <cell r="I448" t="str">
            <v>ALI_75_SEG_5_PROV_2043</v>
          </cell>
          <cell r="J448">
            <v>5</v>
          </cell>
          <cell r="K448" t="str">
            <v>BEBIDAS LÁCTEAS</v>
          </cell>
          <cell r="L448">
            <v>75</v>
          </cell>
          <cell r="M448" t="str">
            <v>75 : Yogur entero con dulce,  con adición de frutas naturales o mermeladas o concentrados de frutas, pasteurizado de diferentes sabores.</v>
          </cell>
          <cell r="N448">
            <v>2043</v>
          </cell>
          <cell r="O448" t="str">
            <v>Cooperativa Colanta</v>
          </cell>
          <cell r="P448">
            <v>909</v>
          </cell>
          <cell r="Q448">
            <v>909</v>
          </cell>
          <cell r="R448">
            <v>909</v>
          </cell>
          <cell r="S448">
            <v>909</v>
          </cell>
          <cell r="T448">
            <v>886</v>
          </cell>
          <cell r="U448">
            <v>886</v>
          </cell>
          <cell r="V448">
            <v>886</v>
          </cell>
          <cell r="W448">
            <v>886</v>
          </cell>
        </row>
        <row r="449">
          <cell r="I449" t="str">
            <v>ALI_75_SEG_5_PROV_2047</v>
          </cell>
          <cell r="J449">
            <v>5</v>
          </cell>
          <cell r="K449" t="str">
            <v>BEBIDAS LÁCTEAS</v>
          </cell>
          <cell r="L449">
            <v>75</v>
          </cell>
          <cell r="M449" t="str">
            <v>75 : Yogur entero con dulce,  con adición de frutas naturales o mermeladas o concentrados de frutas, pasteurizado de diferentes sabores.</v>
          </cell>
          <cell r="N449">
            <v>2047</v>
          </cell>
          <cell r="O449" t="str">
            <v>Inversiones Fasulac Ltda.</v>
          </cell>
          <cell r="P449">
            <v>910</v>
          </cell>
          <cell r="Q449">
            <v>910</v>
          </cell>
          <cell r="R449">
            <v>910</v>
          </cell>
          <cell r="S449">
            <v>910</v>
          </cell>
          <cell r="T449">
            <v>886</v>
          </cell>
          <cell r="U449">
            <v>886</v>
          </cell>
          <cell r="V449">
            <v>886</v>
          </cell>
          <cell r="W449">
            <v>886</v>
          </cell>
        </row>
        <row r="450">
          <cell r="I450" t="str">
            <v>ALI_75_SEG_5_PROV_2087</v>
          </cell>
          <cell r="J450">
            <v>5</v>
          </cell>
          <cell r="K450" t="str">
            <v>BEBIDAS LÁCTEAS</v>
          </cell>
          <cell r="L450">
            <v>75</v>
          </cell>
          <cell r="M450" t="str">
            <v>75 : Yogur entero con dulce,  con adición de frutas naturales o mermeladas o concentrados de frutas, pasteurizado de diferentes sabores.</v>
          </cell>
          <cell r="N450">
            <v>2087</v>
          </cell>
          <cell r="O450" t="str">
            <v>AAA Alimentando A Bogotá 2020 UT</v>
          </cell>
          <cell r="P450">
            <v>886</v>
          </cell>
          <cell r="Q450">
            <v>886</v>
          </cell>
          <cell r="R450">
            <v>886</v>
          </cell>
          <cell r="S450">
            <v>886</v>
          </cell>
          <cell r="T450">
            <v>886</v>
          </cell>
          <cell r="U450">
            <v>886</v>
          </cell>
          <cell r="V450">
            <v>886</v>
          </cell>
          <cell r="W450">
            <v>886</v>
          </cell>
        </row>
        <row r="451">
          <cell r="I451" t="str">
            <v>ALI_75_SEG_6_PROV_2032</v>
          </cell>
          <cell r="J451">
            <v>6</v>
          </cell>
          <cell r="K451" t="str">
            <v>BEBIDAS LÁCTEAS</v>
          </cell>
          <cell r="L451">
            <v>75</v>
          </cell>
          <cell r="M451" t="str">
            <v>75 : Yogur entero con dulce,  con adición de frutas naturales o mermeladas o concentrados de frutas, pasteurizado de diferentes sabores.</v>
          </cell>
          <cell r="N451">
            <v>2032</v>
          </cell>
          <cell r="O451" t="str">
            <v>Proalimentos Liber S.A.S. En reorganización</v>
          </cell>
          <cell r="P451">
            <v>894</v>
          </cell>
          <cell r="Q451">
            <v>894</v>
          </cell>
          <cell r="R451">
            <v>894</v>
          </cell>
          <cell r="S451">
            <v>894</v>
          </cell>
          <cell r="T451">
            <v>886</v>
          </cell>
          <cell r="U451">
            <v>886</v>
          </cell>
          <cell r="V451">
            <v>886</v>
          </cell>
          <cell r="W451">
            <v>886</v>
          </cell>
        </row>
        <row r="452">
          <cell r="I452" t="str">
            <v>ALI_75_SEG_6_PROV_2038</v>
          </cell>
          <cell r="J452">
            <v>6</v>
          </cell>
          <cell r="K452" t="str">
            <v>BEBIDAS LÁCTEAS</v>
          </cell>
          <cell r="L452">
            <v>75</v>
          </cell>
          <cell r="M452" t="str">
            <v>75 : Yogur entero con dulce,  con adición de frutas naturales o mermeladas o concentrados de frutas, pasteurizado de diferentes sabores.</v>
          </cell>
          <cell r="N452">
            <v>2038</v>
          </cell>
          <cell r="O452" t="str">
            <v>Alimentos Pippo S.A.S</v>
          </cell>
          <cell r="P452">
            <v>896</v>
          </cell>
          <cell r="Q452">
            <v>896</v>
          </cell>
          <cell r="R452">
            <v>896</v>
          </cell>
          <cell r="S452">
            <v>896</v>
          </cell>
          <cell r="T452">
            <v>886</v>
          </cell>
          <cell r="U452">
            <v>886</v>
          </cell>
          <cell r="V452">
            <v>886</v>
          </cell>
          <cell r="W452">
            <v>886</v>
          </cell>
        </row>
        <row r="453">
          <cell r="I453" t="str">
            <v>ALI_75_SEG_6_PROV_2043</v>
          </cell>
          <cell r="J453">
            <v>6</v>
          </cell>
          <cell r="K453" t="str">
            <v>BEBIDAS LÁCTEAS</v>
          </cell>
          <cell r="L453">
            <v>75</v>
          </cell>
          <cell r="M453" t="str">
            <v>75 : Yogur entero con dulce,  con adición de frutas naturales o mermeladas o concentrados de frutas, pasteurizado de diferentes sabores.</v>
          </cell>
          <cell r="N453">
            <v>2043</v>
          </cell>
          <cell r="O453" t="str">
            <v>Cooperativa Colanta</v>
          </cell>
          <cell r="P453">
            <v>909</v>
          </cell>
          <cell r="Q453">
            <v>909</v>
          </cell>
          <cell r="R453">
            <v>909</v>
          </cell>
          <cell r="S453">
            <v>909</v>
          </cell>
          <cell r="T453">
            <v>886</v>
          </cell>
          <cell r="U453">
            <v>886</v>
          </cell>
          <cell r="V453">
            <v>886</v>
          </cell>
          <cell r="W453">
            <v>886</v>
          </cell>
        </row>
        <row r="454">
          <cell r="I454" t="str">
            <v>ALI_75_SEG_6_PROV_2047</v>
          </cell>
          <cell r="J454">
            <v>6</v>
          </cell>
          <cell r="K454" t="str">
            <v>BEBIDAS LÁCTEAS</v>
          </cell>
          <cell r="L454">
            <v>75</v>
          </cell>
          <cell r="M454" t="str">
            <v>75 : Yogur entero con dulce,  con adición de frutas naturales o mermeladas o concentrados de frutas, pasteurizado de diferentes sabores.</v>
          </cell>
          <cell r="N454">
            <v>2047</v>
          </cell>
          <cell r="O454" t="str">
            <v>Inversiones Fasulac Ltda.</v>
          </cell>
          <cell r="P454">
            <v>910</v>
          </cell>
          <cell r="Q454">
            <v>910</v>
          </cell>
          <cell r="R454">
            <v>910</v>
          </cell>
          <cell r="S454">
            <v>910</v>
          </cell>
          <cell r="T454">
            <v>886</v>
          </cell>
          <cell r="U454">
            <v>886</v>
          </cell>
          <cell r="V454">
            <v>886</v>
          </cell>
          <cell r="W454">
            <v>886</v>
          </cell>
        </row>
        <row r="455">
          <cell r="I455" t="str">
            <v>ALI_75_SEG_6_PROV_2087</v>
          </cell>
          <cell r="J455">
            <v>6</v>
          </cell>
          <cell r="K455" t="str">
            <v>BEBIDAS LÁCTEAS</v>
          </cell>
          <cell r="L455">
            <v>75</v>
          </cell>
          <cell r="M455" t="str">
            <v>75 : Yogur entero con dulce,  con adición de frutas naturales o mermeladas o concentrados de frutas, pasteurizado de diferentes sabores.</v>
          </cell>
          <cell r="N455">
            <v>2087</v>
          </cell>
          <cell r="O455" t="str">
            <v>AAA Alimentando A Bogotá 2020 UT</v>
          </cell>
          <cell r="P455">
            <v>886</v>
          </cell>
          <cell r="Q455">
            <v>886</v>
          </cell>
          <cell r="R455">
            <v>886</v>
          </cell>
          <cell r="S455">
            <v>886</v>
          </cell>
          <cell r="T455">
            <v>886</v>
          </cell>
          <cell r="U455">
            <v>886</v>
          </cell>
          <cell r="V455">
            <v>886</v>
          </cell>
          <cell r="W455">
            <v>886</v>
          </cell>
        </row>
        <row r="456">
          <cell r="I456" t="str">
            <v>ALI_75_SEG_7_PROV_2032</v>
          </cell>
          <cell r="J456">
            <v>7</v>
          </cell>
          <cell r="K456" t="str">
            <v>BEBIDAS LÁCTEAS</v>
          </cell>
          <cell r="L456">
            <v>75</v>
          </cell>
          <cell r="M456" t="str">
            <v>75 : Yogur entero con dulce,  con adición de frutas naturales o mermeladas o concentrados de frutas, pasteurizado de diferentes sabores.</v>
          </cell>
          <cell r="N456">
            <v>2032</v>
          </cell>
          <cell r="O456" t="str">
            <v>Proalimentos Liber S.A.S. En reorganización</v>
          </cell>
          <cell r="P456">
            <v>894</v>
          </cell>
          <cell r="Q456">
            <v>894</v>
          </cell>
          <cell r="R456">
            <v>894</v>
          </cell>
          <cell r="S456">
            <v>894</v>
          </cell>
          <cell r="T456">
            <v>886</v>
          </cell>
          <cell r="U456">
            <v>886</v>
          </cell>
          <cell r="V456">
            <v>886</v>
          </cell>
          <cell r="W456">
            <v>886</v>
          </cell>
        </row>
        <row r="457">
          <cell r="I457" t="str">
            <v>ALI_75_SEG_7_PROV_2038</v>
          </cell>
          <cell r="J457">
            <v>7</v>
          </cell>
          <cell r="K457" t="str">
            <v>BEBIDAS LÁCTEAS</v>
          </cell>
          <cell r="L457">
            <v>75</v>
          </cell>
          <cell r="M457" t="str">
            <v>75 : Yogur entero con dulce,  con adición de frutas naturales o mermeladas o concentrados de frutas, pasteurizado de diferentes sabores.</v>
          </cell>
          <cell r="N457">
            <v>2038</v>
          </cell>
          <cell r="O457" t="str">
            <v>Alimentos Pippo S.A.S</v>
          </cell>
          <cell r="P457">
            <v>896</v>
          </cell>
          <cell r="Q457">
            <v>896</v>
          </cell>
          <cell r="R457">
            <v>896</v>
          </cell>
          <cell r="S457">
            <v>896</v>
          </cell>
          <cell r="T457">
            <v>886</v>
          </cell>
          <cell r="U457">
            <v>886</v>
          </cell>
          <cell r="V457">
            <v>886</v>
          </cell>
          <cell r="W457">
            <v>886</v>
          </cell>
        </row>
        <row r="458">
          <cell r="I458" t="str">
            <v>ALI_75_SEG_7_PROV_2043</v>
          </cell>
          <cell r="J458">
            <v>7</v>
          </cell>
          <cell r="K458" t="str">
            <v>BEBIDAS LÁCTEAS</v>
          </cell>
          <cell r="L458">
            <v>75</v>
          </cell>
          <cell r="M458" t="str">
            <v>75 : Yogur entero con dulce,  con adición de frutas naturales o mermeladas o concentrados de frutas, pasteurizado de diferentes sabores.</v>
          </cell>
          <cell r="N458">
            <v>2043</v>
          </cell>
          <cell r="O458" t="str">
            <v>Cooperativa Colanta</v>
          </cell>
          <cell r="P458">
            <v>909</v>
          </cell>
          <cell r="Q458">
            <v>909</v>
          </cell>
          <cell r="R458">
            <v>909</v>
          </cell>
          <cell r="S458">
            <v>909</v>
          </cell>
          <cell r="T458">
            <v>886</v>
          </cell>
          <cell r="U458">
            <v>886</v>
          </cell>
          <cell r="V458">
            <v>886</v>
          </cell>
          <cell r="W458">
            <v>886</v>
          </cell>
        </row>
        <row r="459">
          <cell r="I459" t="str">
            <v>ALI_75_SEG_7_PROV_2047</v>
          </cell>
          <cell r="J459">
            <v>7</v>
          </cell>
          <cell r="K459" t="str">
            <v>BEBIDAS LÁCTEAS</v>
          </cell>
          <cell r="L459">
            <v>75</v>
          </cell>
          <cell r="M459" t="str">
            <v>75 : Yogur entero con dulce,  con adición de frutas naturales o mermeladas o concentrados de frutas, pasteurizado de diferentes sabores.</v>
          </cell>
          <cell r="N459">
            <v>2047</v>
          </cell>
          <cell r="O459" t="str">
            <v>Inversiones Fasulac Ltda.</v>
          </cell>
          <cell r="P459">
            <v>910</v>
          </cell>
          <cell r="Q459">
            <v>910</v>
          </cell>
          <cell r="R459">
            <v>910</v>
          </cell>
          <cell r="S459">
            <v>910</v>
          </cell>
          <cell r="T459">
            <v>886</v>
          </cell>
          <cell r="U459">
            <v>886</v>
          </cell>
          <cell r="V459">
            <v>886</v>
          </cell>
          <cell r="W459">
            <v>886</v>
          </cell>
        </row>
        <row r="460">
          <cell r="I460" t="str">
            <v>ALI_75_SEG_7_PROV_2087</v>
          </cell>
          <cell r="J460">
            <v>7</v>
          </cell>
          <cell r="K460" t="str">
            <v>BEBIDAS LÁCTEAS</v>
          </cell>
          <cell r="L460">
            <v>75</v>
          </cell>
          <cell r="M460" t="str">
            <v>75 : Yogur entero con dulce,  con adición de frutas naturales o mermeladas o concentrados de frutas, pasteurizado de diferentes sabores.</v>
          </cell>
          <cell r="N460">
            <v>2087</v>
          </cell>
          <cell r="O460" t="str">
            <v>AAA Alimentando A Bogotá 2020 UT</v>
          </cell>
          <cell r="P460">
            <v>886</v>
          </cell>
          <cell r="Q460">
            <v>886</v>
          </cell>
          <cell r="R460">
            <v>886</v>
          </cell>
          <cell r="S460">
            <v>886</v>
          </cell>
          <cell r="T460">
            <v>886</v>
          </cell>
          <cell r="U460">
            <v>886</v>
          </cell>
          <cell r="V460">
            <v>886</v>
          </cell>
          <cell r="W460">
            <v>886</v>
          </cell>
        </row>
        <row r="461">
          <cell r="I461" t="str">
            <v>ALI_75_SEG_8_PROV_2032</v>
          </cell>
          <cell r="J461">
            <v>8</v>
          </cell>
          <cell r="K461" t="str">
            <v>BEBIDAS LÁCTEAS</v>
          </cell>
          <cell r="L461">
            <v>75</v>
          </cell>
          <cell r="M461" t="str">
            <v>75 : Yogur entero con dulce,  con adición de frutas naturales o mermeladas o concentrados de frutas, pasteurizado de diferentes sabores.</v>
          </cell>
          <cell r="N461">
            <v>2032</v>
          </cell>
          <cell r="O461" t="str">
            <v>Proalimentos Liber S.A.S. En reorganización</v>
          </cell>
          <cell r="P461">
            <v>894</v>
          </cell>
          <cell r="Q461">
            <v>894</v>
          </cell>
          <cell r="R461">
            <v>894</v>
          </cell>
          <cell r="S461">
            <v>894</v>
          </cell>
          <cell r="T461">
            <v>886</v>
          </cell>
          <cell r="U461">
            <v>886</v>
          </cell>
          <cell r="V461">
            <v>886</v>
          </cell>
          <cell r="W461">
            <v>886</v>
          </cell>
        </row>
        <row r="462">
          <cell r="I462" t="str">
            <v>ALI_75_SEG_8_PROV_2038</v>
          </cell>
          <cell r="J462">
            <v>8</v>
          </cell>
          <cell r="K462" t="str">
            <v>BEBIDAS LÁCTEAS</v>
          </cell>
          <cell r="L462">
            <v>75</v>
          </cell>
          <cell r="M462" t="str">
            <v>75 : Yogur entero con dulce,  con adición de frutas naturales o mermeladas o concentrados de frutas, pasteurizado de diferentes sabores.</v>
          </cell>
          <cell r="N462">
            <v>2038</v>
          </cell>
          <cell r="O462" t="str">
            <v>Alimentos Pippo S.A.S</v>
          </cell>
          <cell r="P462">
            <v>896</v>
          </cell>
          <cell r="Q462">
            <v>896</v>
          </cell>
          <cell r="R462">
            <v>896</v>
          </cell>
          <cell r="S462">
            <v>896</v>
          </cell>
          <cell r="T462">
            <v>886</v>
          </cell>
          <cell r="U462">
            <v>886</v>
          </cell>
          <cell r="V462">
            <v>886</v>
          </cell>
          <cell r="W462">
            <v>886</v>
          </cell>
        </row>
        <row r="463">
          <cell r="I463" t="str">
            <v>ALI_75_SEG_8_PROV_2043</v>
          </cell>
          <cell r="J463">
            <v>8</v>
          </cell>
          <cell r="K463" t="str">
            <v>BEBIDAS LÁCTEAS</v>
          </cell>
          <cell r="L463">
            <v>75</v>
          </cell>
          <cell r="M463" t="str">
            <v>75 : Yogur entero con dulce,  con adición de frutas naturales o mermeladas o concentrados de frutas, pasteurizado de diferentes sabores.</v>
          </cell>
          <cell r="N463">
            <v>2043</v>
          </cell>
          <cell r="O463" t="str">
            <v>Cooperativa Colanta</v>
          </cell>
          <cell r="P463">
            <v>909</v>
          </cell>
          <cell r="Q463">
            <v>909</v>
          </cell>
          <cell r="R463">
            <v>909</v>
          </cell>
          <cell r="S463">
            <v>909</v>
          </cell>
          <cell r="T463">
            <v>886</v>
          </cell>
          <cell r="U463">
            <v>886</v>
          </cell>
          <cell r="V463">
            <v>886</v>
          </cell>
          <cell r="W463">
            <v>886</v>
          </cell>
        </row>
        <row r="464">
          <cell r="I464" t="str">
            <v>ALI_75_SEG_8_PROV_2047</v>
          </cell>
          <cell r="J464">
            <v>8</v>
          </cell>
          <cell r="K464" t="str">
            <v>BEBIDAS LÁCTEAS</v>
          </cell>
          <cell r="L464">
            <v>75</v>
          </cell>
          <cell r="M464" t="str">
            <v>75 : Yogur entero con dulce,  con adición de frutas naturales o mermeladas o concentrados de frutas, pasteurizado de diferentes sabores.</v>
          </cell>
          <cell r="N464">
            <v>2047</v>
          </cell>
          <cell r="O464" t="str">
            <v>Inversiones Fasulac Ltda.</v>
          </cell>
          <cell r="P464">
            <v>910</v>
          </cell>
          <cell r="Q464">
            <v>910</v>
          </cell>
          <cell r="R464">
            <v>910</v>
          </cell>
          <cell r="S464">
            <v>910</v>
          </cell>
          <cell r="T464">
            <v>886</v>
          </cell>
          <cell r="U464">
            <v>886</v>
          </cell>
          <cell r="V464">
            <v>886</v>
          </cell>
          <cell r="W464">
            <v>886</v>
          </cell>
        </row>
        <row r="465">
          <cell r="I465" t="str">
            <v>ALI_75_SEG_8_PROV_2087</v>
          </cell>
          <cell r="J465">
            <v>8</v>
          </cell>
          <cell r="K465" t="str">
            <v>BEBIDAS LÁCTEAS</v>
          </cell>
          <cell r="L465">
            <v>75</v>
          </cell>
          <cell r="M465" t="str">
            <v>75 : Yogur entero con dulce,  con adición de frutas naturales o mermeladas o concentrados de frutas, pasteurizado de diferentes sabores.</v>
          </cell>
          <cell r="N465">
            <v>2087</v>
          </cell>
          <cell r="O465" t="str">
            <v>AAA Alimentando A Bogotá 2020 UT</v>
          </cell>
          <cell r="P465">
            <v>886</v>
          </cell>
          <cell r="Q465">
            <v>886</v>
          </cell>
          <cell r="R465">
            <v>886</v>
          </cell>
          <cell r="S465">
            <v>886</v>
          </cell>
          <cell r="T465">
            <v>886</v>
          </cell>
          <cell r="U465">
            <v>886</v>
          </cell>
          <cell r="V465">
            <v>886</v>
          </cell>
          <cell r="W465">
            <v>886</v>
          </cell>
        </row>
        <row r="466">
          <cell r="I466" t="str">
            <v>ALI_75_SEG_9_PROV_2032</v>
          </cell>
          <cell r="J466">
            <v>9</v>
          </cell>
          <cell r="K466" t="str">
            <v>BEBIDAS LÁCTEAS</v>
          </cell>
          <cell r="L466">
            <v>75</v>
          </cell>
          <cell r="M466" t="str">
            <v>75 : Yogur entero con dulce,  con adición de frutas naturales o mermeladas o concentrados de frutas, pasteurizado de diferentes sabores.</v>
          </cell>
          <cell r="N466">
            <v>2032</v>
          </cell>
          <cell r="O466" t="str">
            <v>Proalimentos Liber S.A.S. En reorganización</v>
          </cell>
          <cell r="P466">
            <v>894</v>
          </cell>
          <cell r="Q466">
            <v>894</v>
          </cell>
          <cell r="R466">
            <v>894</v>
          </cell>
          <cell r="S466">
            <v>894</v>
          </cell>
          <cell r="T466">
            <v>886</v>
          </cell>
          <cell r="U466">
            <v>886</v>
          </cell>
          <cell r="V466">
            <v>886</v>
          </cell>
          <cell r="W466">
            <v>886</v>
          </cell>
        </row>
        <row r="467">
          <cell r="I467" t="str">
            <v>ALI_75_SEG_9_PROV_2038</v>
          </cell>
          <cell r="J467">
            <v>9</v>
          </cell>
          <cell r="K467" t="str">
            <v>BEBIDAS LÁCTEAS</v>
          </cell>
          <cell r="L467">
            <v>75</v>
          </cell>
          <cell r="M467" t="str">
            <v>75 : Yogur entero con dulce,  con adición de frutas naturales o mermeladas o concentrados de frutas, pasteurizado de diferentes sabores.</v>
          </cell>
          <cell r="N467">
            <v>2038</v>
          </cell>
          <cell r="O467" t="str">
            <v>Alimentos Pippo S.A.S</v>
          </cell>
          <cell r="P467">
            <v>896</v>
          </cell>
          <cell r="Q467">
            <v>896</v>
          </cell>
          <cell r="R467">
            <v>896</v>
          </cell>
          <cell r="S467">
            <v>896</v>
          </cell>
          <cell r="T467">
            <v>886</v>
          </cell>
          <cell r="U467">
            <v>886</v>
          </cell>
          <cell r="V467">
            <v>886</v>
          </cell>
          <cell r="W467">
            <v>886</v>
          </cell>
        </row>
        <row r="468">
          <cell r="I468" t="str">
            <v>ALI_75_SEG_9_PROV_2043</v>
          </cell>
          <cell r="J468">
            <v>9</v>
          </cell>
          <cell r="K468" t="str">
            <v>BEBIDAS LÁCTEAS</v>
          </cell>
          <cell r="L468">
            <v>75</v>
          </cell>
          <cell r="M468" t="str">
            <v>75 : Yogur entero con dulce,  con adición de frutas naturales o mermeladas o concentrados de frutas, pasteurizado de diferentes sabores.</v>
          </cell>
          <cell r="N468">
            <v>2043</v>
          </cell>
          <cell r="O468" t="str">
            <v>Cooperativa Colanta</v>
          </cell>
          <cell r="P468">
            <v>909</v>
          </cell>
          <cell r="Q468">
            <v>909</v>
          </cell>
          <cell r="R468">
            <v>909</v>
          </cell>
          <cell r="S468">
            <v>909</v>
          </cell>
          <cell r="T468">
            <v>886</v>
          </cell>
          <cell r="U468">
            <v>886</v>
          </cell>
          <cell r="V468">
            <v>886</v>
          </cell>
          <cell r="W468">
            <v>886</v>
          </cell>
        </row>
        <row r="469">
          <cell r="I469" t="str">
            <v>ALI_75_SEG_9_PROV_2047</v>
          </cell>
          <cell r="J469">
            <v>9</v>
          </cell>
          <cell r="K469" t="str">
            <v>BEBIDAS LÁCTEAS</v>
          </cell>
          <cell r="L469">
            <v>75</v>
          </cell>
          <cell r="M469" t="str">
            <v>75 : Yogur entero con dulce,  con adición de frutas naturales o mermeladas o concentrados de frutas, pasteurizado de diferentes sabores.</v>
          </cell>
          <cell r="N469">
            <v>2047</v>
          </cell>
          <cell r="O469" t="str">
            <v>Inversiones Fasulac Ltda.</v>
          </cell>
          <cell r="P469">
            <v>910</v>
          </cell>
          <cell r="Q469">
            <v>910</v>
          </cell>
          <cell r="R469">
            <v>910</v>
          </cell>
          <cell r="S469">
            <v>910</v>
          </cell>
          <cell r="T469">
            <v>886</v>
          </cell>
          <cell r="U469">
            <v>886</v>
          </cell>
          <cell r="V469">
            <v>886</v>
          </cell>
          <cell r="W469">
            <v>886</v>
          </cell>
        </row>
        <row r="470">
          <cell r="I470" t="str">
            <v>ALI_75_SEG_9_PROV_2087</v>
          </cell>
          <cell r="J470">
            <v>9</v>
          </cell>
          <cell r="K470" t="str">
            <v>BEBIDAS LÁCTEAS</v>
          </cell>
          <cell r="L470">
            <v>75</v>
          </cell>
          <cell r="M470" t="str">
            <v>75 : Yogur entero con dulce,  con adición de frutas naturales o mermeladas o concentrados de frutas, pasteurizado de diferentes sabores.</v>
          </cell>
          <cell r="N470">
            <v>2087</v>
          </cell>
          <cell r="O470" t="str">
            <v>AAA Alimentando A Bogotá 2020 UT</v>
          </cell>
          <cell r="P470">
            <v>886</v>
          </cell>
          <cell r="Q470">
            <v>886</v>
          </cell>
          <cell r="R470">
            <v>886</v>
          </cell>
          <cell r="S470">
            <v>886</v>
          </cell>
          <cell r="T470">
            <v>886</v>
          </cell>
          <cell r="U470">
            <v>886</v>
          </cell>
          <cell r="V470">
            <v>886</v>
          </cell>
          <cell r="W470">
            <v>886</v>
          </cell>
        </row>
        <row r="471">
          <cell r="I471" t="str">
            <v>ALI_75_SEG_10_PROV_2032</v>
          </cell>
          <cell r="J471">
            <v>10</v>
          </cell>
          <cell r="K471" t="str">
            <v>BEBIDAS LÁCTEAS</v>
          </cell>
          <cell r="L471">
            <v>75</v>
          </cell>
          <cell r="M471" t="str">
            <v>75 : Yogur entero con dulce,  con adición de frutas naturales o mermeladas o concentrados de frutas, pasteurizado de diferentes sabores.</v>
          </cell>
          <cell r="N471">
            <v>2032</v>
          </cell>
          <cell r="O471" t="str">
            <v>Proalimentos Liber S.A.S. En reorganización</v>
          </cell>
          <cell r="P471">
            <v>894</v>
          </cell>
          <cell r="Q471">
            <v>894</v>
          </cell>
          <cell r="R471">
            <v>894</v>
          </cell>
          <cell r="S471">
            <v>894</v>
          </cell>
          <cell r="T471">
            <v>886</v>
          </cell>
          <cell r="U471">
            <v>886</v>
          </cell>
          <cell r="V471">
            <v>886</v>
          </cell>
          <cell r="W471">
            <v>886</v>
          </cell>
        </row>
        <row r="472">
          <cell r="I472" t="str">
            <v>ALI_75_SEG_10_PROV_2038</v>
          </cell>
          <cell r="J472">
            <v>10</v>
          </cell>
          <cell r="K472" t="str">
            <v>BEBIDAS LÁCTEAS</v>
          </cell>
          <cell r="L472">
            <v>75</v>
          </cell>
          <cell r="M472" t="str">
            <v>75 : Yogur entero con dulce,  con adición de frutas naturales o mermeladas o concentrados de frutas, pasteurizado de diferentes sabores.</v>
          </cell>
          <cell r="N472">
            <v>2038</v>
          </cell>
          <cell r="O472" t="str">
            <v>Alimentos Pippo S.A.S</v>
          </cell>
          <cell r="P472">
            <v>896</v>
          </cell>
          <cell r="Q472">
            <v>896</v>
          </cell>
          <cell r="R472">
            <v>896</v>
          </cell>
          <cell r="S472">
            <v>896</v>
          </cell>
          <cell r="T472">
            <v>886</v>
          </cell>
          <cell r="U472">
            <v>886</v>
          </cell>
          <cell r="V472">
            <v>886</v>
          </cell>
          <cell r="W472">
            <v>886</v>
          </cell>
        </row>
        <row r="473">
          <cell r="I473" t="str">
            <v>ALI_75_SEG_10_PROV_2043</v>
          </cell>
          <cell r="J473">
            <v>10</v>
          </cell>
          <cell r="K473" t="str">
            <v>BEBIDAS LÁCTEAS</v>
          </cell>
          <cell r="L473">
            <v>75</v>
          </cell>
          <cell r="M473" t="str">
            <v>75 : Yogur entero con dulce,  con adición de frutas naturales o mermeladas o concentrados de frutas, pasteurizado de diferentes sabores.</v>
          </cell>
          <cell r="N473">
            <v>2043</v>
          </cell>
          <cell r="O473" t="str">
            <v>Cooperativa Colanta</v>
          </cell>
          <cell r="P473">
            <v>909</v>
          </cell>
          <cell r="Q473">
            <v>909</v>
          </cell>
          <cell r="R473">
            <v>909</v>
          </cell>
          <cell r="S473">
            <v>909</v>
          </cell>
          <cell r="T473">
            <v>886</v>
          </cell>
          <cell r="U473">
            <v>886</v>
          </cell>
          <cell r="V473">
            <v>886</v>
          </cell>
          <cell r="W473">
            <v>886</v>
          </cell>
        </row>
        <row r="474">
          <cell r="I474" t="str">
            <v>ALI_75_SEG_10_PROV_2047</v>
          </cell>
          <cell r="J474">
            <v>10</v>
          </cell>
          <cell r="K474" t="str">
            <v>BEBIDAS LÁCTEAS</v>
          </cell>
          <cell r="L474">
            <v>75</v>
          </cell>
          <cell r="M474" t="str">
            <v>75 : Yogur entero con dulce,  con adición de frutas naturales o mermeladas o concentrados de frutas, pasteurizado de diferentes sabores.</v>
          </cell>
          <cell r="N474">
            <v>2047</v>
          </cell>
          <cell r="O474" t="str">
            <v>Inversiones Fasulac Ltda.</v>
          </cell>
          <cell r="P474">
            <v>910</v>
          </cell>
          <cell r="Q474">
            <v>910</v>
          </cell>
          <cell r="R474">
            <v>910</v>
          </cell>
          <cell r="S474">
            <v>910</v>
          </cell>
          <cell r="T474">
            <v>886</v>
          </cell>
          <cell r="U474">
            <v>886</v>
          </cell>
          <cell r="V474">
            <v>886</v>
          </cell>
          <cell r="W474">
            <v>886</v>
          </cell>
        </row>
        <row r="475">
          <cell r="I475" t="str">
            <v>ALI_75_SEG_10_PROV_2087</v>
          </cell>
          <cell r="J475">
            <v>10</v>
          </cell>
          <cell r="K475" t="str">
            <v>BEBIDAS LÁCTEAS</v>
          </cell>
          <cell r="L475">
            <v>75</v>
          </cell>
          <cell r="M475" t="str">
            <v>75 : Yogur entero con dulce,  con adición de frutas naturales o mermeladas o concentrados de frutas, pasteurizado de diferentes sabores.</v>
          </cell>
          <cell r="N475">
            <v>2087</v>
          </cell>
          <cell r="O475" t="str">
            <v>AAA Alimentando A Bogotá 2020 UT</v>
          </cell>
          <cell r="P475">
            <v>886</v>
          </cell>
          <cell r="Q475">
            <v>886</v>
          </cell>
          <cell r="R475">
            <v>886</v>
          </cell>
          <cell r="S475">
            <v>886</v>
          </cell>
          <cell r="T475">
            <v>886</v>
          </cell>
          <cell r="U475">
            <v>886</v>
          </cell>
          <cell r="V475">
            <v>886</v>
          </cell>
          <cell r="W475">
            <v>886</v>
          </cell>
        </row>
        <row r="476">
          <cell r="I476" t="str">
            <v>ALI_75_SEG_11_PROV_2032</v>
          </cell>
          <cell r="J476">
            <v>11</v>
          </cell>
          <cell r="K476" t="str">
            <v>BEBIDAS LÁCTEAS</v>
          </cell>
          <cell r="L476">
            <v>75</v>
          </cell>
          <cell r="M476" t="str">
            <v>75 : Yogur entero con dulce,  con adición de frutas naturales o mermeladas o concentrados de frutas, pasteurizado de diferentes sabores.</v>
          </cell>
          <cell r="N476">
            <v>2032</v>
          </cell>
          <cell r="O476" t="str">
            <v>Proalimentos Liber S.A.S. En reorganización</v>
          </cell>
          <cell r="P476">
            <v>894</v>
          </cell>
          <cell r="Q476">
            <v>894</v>
          </cell>
          <cell r="R476">
            <v>894</v>
          </cell>
          <cell r="S476">
            <v>894</v>
          </cell>
          <cell r="T476">
            <v>886</v>
          </cell>
          <cell r="U476">
            <v>886</v>
          </cell>
          <cell r="V476">
            <v>886</v>
          </cell>
          <cell r="W476">
            <v>886</v>
          </cell>
        </row>
        <row r="477">
          <cell r="I477" t="str">
            <v>ALI_75_SEG_11_PROV_2038</v>
          </cell>
          <cell r="J477">
            <v>11</v>
          </cell>
          <cell r="K477" t="str">
            <v>BEBIDAS LÁCTEAS</v>
          </cell>
          <cell r="L477">
            <v>75</v>
          </cell>
          <cell r="M477" t="str">
            <v>75 : Yogur entero con dulce,  con adición de frutas naturales o mermeladas o concentrados de frutas, pasteurizado de diferentes sabores.</v>
          </cell>
          <cell r="N477">
            <v>2038</v>
          </cell>
          <cell r="O477" t="str">
            <v>Alimentos Pippo S.A.S</v>
          </cell>
          <cell r="P477">
            <v>896</v>
          </cell>
          <cell r="Q477">
            <v>896</v>
          </cell>
          <cell r="R477">
            <v>896</v>
          </cell>
          <cell r="S477">
            <v>896</v>
          </cell>
          <cell r="T477">
            <v>886</v>
          </cell>
          <cell r="U477">
            <v>886</v>
          </cell>
          <cell r="V477">
            <v>886</v>
          </cell>
          <cell r="W477">
            <v>886</v>
          </cell>
        </row>
        <row r="478">
          <cell r="I478" t="str">
            <v>ALI_75_SEG_11_PROV_2043</v>
          </cell>
          <cell r="J478">
            <v>11</v>
          </cell>
          <cell r="K478" t="str">
            <v>BEBIDAS LÁCTEAS</v>
          </cell>
          <cell r="L478">
            <v>75</v>
          </cell>
          <cell r="M478" t="str">
            <v>75 : Yogur entero con dulce,  con adición de frutas naturales o mermeladas o concentrados de frutas, pasteurizado de diferentes sabores.</v>
          </cell>
          <cell r="N478">
            <v>2043</v>
          </cell>
          <cell r="O478" t="str">
            <v>Cooperativa Colanta</v>
          </cell>
          <cell r="P478">
            <v>909</v>
          </cell>
          <cell r="Q478">
            <v>909</v>
          </cell>
          <cell r="R478">
            <v>909</v>
          </cell>
          <cell r="S478">
            <v>909</v>
          </cell>
          <cell r="T478">
            <v>886</v>
          </cell>
          <cell r="U478">
            <v>886</v>
          </cell>
          <cell r="V478">
            <v>886</v>
          </cell>
          <cell r="W478">
            <v>886</v>
          </cell>
        </row>
        <row r="479">
          <cell r="I479" t="str">
            <v>ALI_75_SEG_11_PROV_2047</v>
          </cell>
          <cell r="J479">
            <v>11</v>
          </cell>
          <cell r="K479" t="str">
            <v>BEBIDAS LÁCTEAS</v>
          </cell>
          <cell r="L479">
            <v>75</v>
          </cell>
          <cell r="M479" t="str">
            <v>75 : Yogur entero con dulce,  con adición de frutas naturales o mermeladas o concentrados de frutas, pasteurizado de diferentes sabores.</v>
          </cell>
          <cell r="N479">
            <v>2047</v>
          </cell>
          <cell r="O479" t="str">
            <v>Inversiones Fasulac Ltda.</v>
          </cell>
          <cell r="P479">
            <v>910</v>
          </cell>
          <cell r="Q479">
            <v>910</v>
          </cell>
          <cell r="R479">
            <v>910</v>
          </cell>
          <cell r="S479">
            <v>910</v>
          </cell>
          <cell r="T479">
            <v>886</v>
          </cell>
          <cell r="U479">
            <v>886</v>
          </cell>
          <cell r="V479">
            <v>886</v>
          </cell>
          <cell r="W479">
            <v>886</v>
          </cell>
        </row>
        <row r="480">
          <cell r="I480" t="str">
            <v>ALI_75_SEG_11_PROV_2087</v>
          </cell>
          <cell r="J480">
            <v>11</v>
          </cell>
          <cell r="K480" t="str">
            <v>BEBIDAS LÁCTEAS</v>
          </cell>
          <cell r="L480">
            <v>75</v>
          </cell>
          <cell r="M480" t="str">
            <v>75 : Yogur entero con dulce,  con adición de frutas naturales o mermeladas o concentrados de frutas, pasteurizado de diferentes sabores.</v>
          </cell>
          <cell r="N480">
            <v>2087</v>
          </cell>
          <cell r="O480" t="str">
            <v>AAA Alimentando A Bogotá 2020 UT</v>
          </cell>
          <cell r="P480">
            <v>886</v>
          </cell>
          <cell r="Q480">
            <v>886</v>
          </cell>
          <cell r="R480">
            <v>886</v>
          </cell>
          <cell r="S480">
            <v>886</v>
          </cell>
          <cell r="T480">
            <v>886</v>
          </cell>
          <cell r="U480">
            <v>886</v>
          </cell>
          <cell r="V480">
            <v>886</v>
          </cell>
          <cell r="W480">
            <v>886</v>
          </cell>
        </row>
        <row r="481">
          <cell r="I481" t="str">
            <v>ALI_75_SEG_12_PROV_2032</v>
          </cell>
          <cell r="J481">
            <v>12</v>
          </cell>
          <cell r="K481" t="str">
            <v>BEBIDAS LÁCTEAS</v>
          </cell>
          <cell r="L481">
            <v>75</v>
          </cell>
          <cell r="M481" t="str">
            <v>75 : Yogur entero con dulce,  con adición de frutas naturales o mermeladas o concentrados de frutas, pasteurizado de diferentes sabores.</v>
          </cell>
          <cell r="N481">
            <v>2032</v>
          </cell>
          <cell r="O481" t="str">
            <v>Proalimentos Liber S.A.S. En reorganización</v>
          </cell>
          <cell r="P481">
            <v>894</v>
          </cell>
          <cell r="Q481">
            <v>894</v>
          </cell>
          <cell r="R481">
            <v>894</v>
          </cell>
          <cell r="S481">
            <v>894</v>
          </cell>
          <cell r="T481">
            <v>886</v>
          </cell>
          <cell r="U481">
            <v>886</v>
          </cell>
          <cell r="V481">
            <v>886</v>
          </cell>
          <cell r="W481">
            <v>886</v>
          </cell>
        </row>
        <row r="482">
          <cell r="I482" t="str">
            <v>ALI_75_SEG_12_PROV_2038</v>
          </cell>
          <cell r="J482">
            <v>12</v>
          </cell>
          <cell r="K482" t="str">
            <v>BEBIDAS LÁCTEAS</v>
          </cell>
          <cell r="L482">
            <v>75</v>
          </cell>
          <cell r="M482" t="str">
            <v>75 : Yogur entero con dulce,  con adición de frutas naturales o mermeladas o concentrados de frutas, pasteurizado de diferentes sabores.</v>
          </cell>
          <cell r="N482">
            <v>2038</v>
          </cell>
          <cell r="O482" t="str">
            <v>Alimentos Pippo S.A.S</v>
          </cell>
          <cell r="P482">
            <v>896</v>
          </cell>
          <cell r="Q482">
            <v>896</v>
          </cell>
          <cell r="R482">
            <v>896</v>
          </cell>
          <cell r="S482">
            <v>896</v>
          </cell>
          <cell r="T482">
            <v>886</v>
          </cell>
          <cell r="U482">
            <v>886</v>
          </cell>
          <cell r="V482">
            <v>886</v>
          </cell>
          <cell r="W482">
            <v>886</v>
          </cell>
        </row>
        <row r="483">
          <cell r="I483" t="str">
            <v>ALI_75_SEG_12_PROV_2043</v>
          </cell>
          <cell r="J483">
            <v>12</v>
          </cell>
          <cell r="K483" t="str">
            <v>BEBIDAS LÁCTEAS</v>
          </cell>
          <cell r="L483">
            <v>75</v>
          </cell>
          <cell r="M483" t="str">
            <v>75 : Yogur entero con dulce,  con adición de frutas naturales o mermeladas o concentrados de frutas, pasteurizado de diferentes sabores.</v>
          </cell>
          <cell r="N483">
            <v>2043</v>
          </cell>
          <cell r="O483" t="str">
            <v>Cooperativa Colanta</v>
          </cell>
          <cell r="P483">
            <v>909</v>
          </cell>
          <cell r="Q483">
            <v>909</v>
          </cell>
          <cell r="R483">
            <v>909</v>
          </cell>
          <cell r="S483">
            <v>909</v>
          </cell>
          <cell r="T483">
            <v>886</v>
          </cell>
          <cell r="U483">
            <v>886</v>
          </cell>
          <cell r="V483">
            <v>886</v>
          </cell>
          <cell r="W483">
            <v>886</v>
          </cell>
        </row>
        <row r="484">
          <cell r="I484" t="str">
            <v>ALI_75_SEG_12_PROV_2047</v>
          </cell>
          <cell r="J484">
            <v>12</v>
          </cell>
          <cell r="K484" t="str">
            <v>BEBIDAS LÁCTEAS</v>
          </cell>
          <cell r="L484">
            <v>75</v>
          </cell>
          <cell r="M484" t="str">
            <v>75 : Yogur entero con dulce,  con adición de frutas naturales o mermeladas o concentrados de frutas, pasteurizado de diferentes sabores.</v>
          </cell>
          <cell r="N484">
            <v>2047</v>
          </cell>
          <cell r="O484" t="str">
            <v>Inversiones Fasulac Ltda.</v>
          </cell>
          <cell r="P484">
            <v>910</v>
          </cell>
          <cell r="Q484">
            <v>910</v>
          </cell>
          <cell r="R484">
            <v>910</v>
          </cell>
          <cell r="S484">
            <v>910</v>
          </cell>
          <cell r="T484">
            <v>886</v>
          </cell>
          <cell r="U484">
            <v>886</v>
          </cell>
          <cell r="V484">
            <v>886</v>
          </cell>
          <cell r="W484">
            <v>886</v>
          </cell>
        </row>
        <row r="485">
          <cell r="I485" t="str">
            <v>ALI_75_SEG_12_PROV_2087</v>
          </cell>
          <cell r="J485">
            <v>12</v>
          </cell>
          <cell r="K485" t="str">
            <v>BEBIDAS LÁCTEAS</v>
          </cell>
          <cell r="L485">
            <v>75</v>
          </cell>
          <cell r="M485" t="str">
            <v>75 : Yogur entero con dulce,  con adición de frutas naturales o mermeladas o concentrados de frutas, pasteurizado de diferentes sabores.</v>
          </cell>
          <cell r="N485">
            <v>2087</v>
          </cell>
          <cell r="O485" t="str">
            <v>AAA Alimentando A Bogotá 2020 UT</v>
          </cell>
          <cell r="P485">
            <v>886</v>
          </cell>
          <cell r="Q485">
            <v>886</v>
          </cell>
          <cell r="R485">
            <v>886</v>
          </cell>
          <cell r="S485">
            <v>886</v>
          </cell>
          <cell r="T485">
            <v>886</v>
          </cell>
          <cell r="U485">
            <v>886</v>
          </cell>
          <cell r="V485">
            <v>886</v>
          </cell>
          <cell r="W485">
            <v>886</v>
          </cell>
        </row>
        <row r="486">
          <cell r="I486" t="str">
            <v>ALI_75_SEG_13_PROV_2032</v>
          </cell>
          <cell r="J486">
            <v>13</v>
          </cell>
          <cell r="K486" t="str">
            <v>BEBIDAS LÁCTEAS</v>
          </cell>
          <cell r="L486">
            <v>75</v>
          </cell>
          <cell r="M486" t="str">
            <v>75 : Yogur entero con dulce,  con adición de frutas naturales o mermeladas o concentrados de frutas, pasteurizado de diferentes sabores.</v>
          </cell>
          <cell r="N486">
            <v>2032</v>
          </cell>
          <cell r="O486" t="str">
            <v>Proalimentos Liber S.A.S. En reorganización</v>
          </cell>
          <cell r="P486">
            <v>894</v>
          </cell>
          <cell r="Q486">
            <v>894</v>
          </cell>
          <cell r="R486">
            <v>894</v>
          </cell>
          <cell r="S486">
            <v>894</v>
          </cell>
          <cell r="T486">
            <v>886</v>
          </cell>
          <cell r="U486">
            <v>886</v>
          </cell>
          <cell r="V486">
            <v>886</v>
          </cell>
          <cell r="W486">
            <v>886</v>
          </cell>
        </row>
        <row r="487">
          <cell r="I487" t="str">
            <v>ALI_75_SEG_13_PROV_2038</v>
          </cell>
          <cell r="J487">
            <v>13</v>
          </cell>
          <cell r="K487" t="str">
            <v>BEBIDAS LÁCTEAS</v>
          </cell>
          <cell r="L487">
            <v>75</v>
          </cell>
          <cell r="M487" t="str">
            <v>75 : Yogur entero con dulce,  con adición de frutas naturales o mermeladas o concentrados de frutas, pasteurizado de diferentes sabores.</v>
          </cell>
          <cell r="N487">
            <v>2038</v>
          </cell>
          <cell r="O487" t="str">
            <v>Alimentos Pippo S.A.S</v>
          </cell>
          <cell r="P487">
            <v>896</v>
          </cell>
          <cell r="Q487">
            <v>896</v>
          </cell>
          <cell r="R487">
            <v>896</v>
          </cell>
          <cell r="S487">
            <v>896</v>
          </cell>
          <cell r="T487">
            <v>886</v>
          </cell>
          <cell r="U487">
            <v>886</v>
          </cell>
          <cell r="V487">
            <v>886</v>
          </cell>
          <cell r="W487">
            <v>886</v>
          </cell>
        </row>
        <row r="488">
          <cell r="I488" t="str">
            <v>ALI_75_SEG_13_PROV_2043</v>
          </cell>
          <cell r="J488">
            <v>13</v>
          </cell>
          <cell r="K488" t="str">
            <v>BEBIDAS LÁCTEAS</v>
          </cell>
          <cell r="L488">
            <v>75</v>
          </cell>
          <cell r="M488" t="str">
            <v>75 : Yogur entero con dulce,  con adición de frutas naturales o mermeladas o concentrados de frutas, pasteurizado de diferentes sabores.</v>
          </cell>
          <cell r="N488">
            <v>2043</v>
          </cell>
          <cell r="O488" t="str">
            <v>Cooperativa Colanta</v>
          </cell>
          <cell r="P488">
            <v>909</v>
          </cell>
          <cell r="Q488">
            <v>909</v>
          </cell>
          <cell r="R488">
            <v>909</v>
          </cell>
          <cell r="S488">
            <v>909</v>
          </cell>
          <cell r="T488">
            <v>886</v>
          </cell>
          <cell r="U488">
            <v>886</v>
          </cell>
          <cell r="V488">
            <v>886</v>
          </cell>
          <cell r="W488">
            <v>886</v>
          </cell>
        </row>
        <row r="489">
          <cell r="I489" t="str">
            <v>ALI_75_SEG_13_PROV_2047</v>
          </cell>
          <cell r="J489">
            <v>13</v>
          </cell>
          <cell r="K489" t="str">
            <v>BEBIDAS LÁCTEAS</v>
          </cell>
          <cell r="L489">
            <v>75</v>
          </cell>
          <cell r="M489" t="str">
            <v>75 : Yogur entero con dulce,  con adición de frutas naturales o mermeladas o concentrados de frutas, pasteurizado de diferentes sabores.</v>
          </cell>
          <cell r="N489">
            <v>2047</v>
          </cell>
          <cell r="O489" t="str">
            <v>Inversiones Fasulac Ltda.</v>
          </cell>
          <cell r="P489">
            <v>910</v>
          </cell>
          <cell r="Q489">
            <v>910</v>
          </cell>
          <cell r="R489">
            <v>910</v>
          </cell>
          <cell r="S489">
            <v>910</v>
          </cell>
          <cell r="T489">
            <v>886</v>
          </cell>
          <cell r="U489">
            <v>886</v>
          </cell>
          <cell r="V489">
            <v>886</v>
          </cell>
          <cell r="W489">
            <v>886</v>
          </cell>
        </row>
        <row r="490">
          <cell r="I490" t="str">
            <v>ALI_75_SEG_13_PROV_2087</v>
          </cell>
          <cell r="J490">
            <v>13</v>
          </cell>
          <cell r="K490" t="str">
            <v>BEBIDAS LÁCTEAS</v>
          </cell>
          <cell r="L490">
            <v>75</v>
          </cell>
          <cell r="M490" t="str">
            <v>75 : Yogur entero con dulce,  con adición de frutas naturales o mermeladas o concentrados de frutas, pasteurizado de diferentes sabores.</v>
          </cell>
          <cell r="N490">
            <v>2087</v>
          </cell>
          <cell r="O490" t="str">
            <v>AAA Alimentando A Bogotá 2020 UT</v>
          </cell>
          <cell r="P490">
            <v>886</v>
          </cell>
          <cell r="Q490">
            <v>886</v>
          </cell>
          <cell r="R490">
            <v>886</v>
          </cell>
          <cell r="S490">
            <v>886</v>
          </cell>
          <cell r="T490">
            <v>886</v>
          </cell>
          <cell r="U490">
            <v>886</v>
          </cell>
          <cell r="V490">
            <v>886</v>
          </cell>
          <cell r="W490">
            <v>886</v>
          </cell>
        </row>
        <row r="491">
          <cell r="I491" t="str">
            <v>ALI_75_SEG_14_PROV_2032</v>
          </cell>
          <cell r="J491">
            <v>14</v>
          </cell>
          <cell r="K491" t="str">
            <v>BEBIDAS LÁCTEAS</v>
          </cell>
          <cell r="L491">
            <v>75</v>
          </cell>
          <cell r="M491" t="str">
            <v>75 : Yogur entero con dulce,  con adición de frutas naturales o mermeladas o concentrados de frutas, pasteurizado de diferentes sabores.</v>
          </cell>
          <cell r="N491">
            <v>2032</v>
          </cell>
          <cell r="O491" t="str">
            <v>Proalimentos Liber S.A.S. En reorganización</v>
          </cell>
          <cell r="P491">
            <v>894</v>
          </cell>
          <cell r="Q491">
            <v>894</v>
          </cell>
          <cell r="R491">
            <v>894</v>
          </cell>
          <cell r="S491">
            <v>894</v>
          </cell>
          <cell r="T491">
            <v>886</v>
          </cell>
          <cell r="U491">
            <v>886</v>
          </cell>
          <cell r="V491">
            <v>886</v>
          </cell>
          <cell r="W491">
            <v>886</v>
          </cell>
        </row>
        <row r="492">
          <cell r="I492" t="str">
            <v>ALI_75_SEG_14_PROV_2038</v>
          </cell>
          <cell r="J492">
            <v>14</v>
          </cell>
          <cell r="K492" t="str">
            <v>BEBIDAS LÁCTEAS</v>
          </cell>
          <cell r="L492">
            <v>75</v>
          </cell>
          <cell r="M492" t="str">
            <v>75 : Yogur entero con dulce,  con adición de frutas naturales o mermeladas o concentrados de frutas, pasteurizado de diferentes sabores.</v>
          </cell>
          <cell r="N492">
            <v>2038</v>
          </cell>
          <cell r="O492" t="str">
            <v>Alimentos Pippo S.A.S</v>
          </cell>
          <cell r="P492">
            <v>896</v>
          </cell>
          <cell r="Q492">
            <v>896</v>
          </cell>
          <cell r="R492">
            <v>896</v>
          </cell>
          <cell r="S492">
            <v>896</v>
          </cell>
          <cell r="T492">
            <v>886</v>
          </cell>
          <cell r="U492">
            <v>886</v>
          </cell>
          <cell r="V492">
            <v>886</v>
          </cell>
          <cell r="W492">
            <v>886</v>
          </cell>
        </row>
        <row r="493">
          <cell r="I493" t="str">
            <v>ALI_75_SEG_14_PROV_2043</v>
          </cell>
          <cell r="J493">
            <v>14</v>
          </cell>
          <cell r="K493" t="str">
            <v>BEBIDAS LÁCTEAS</v>
          </cell>
          <cell r="L493">
            <v>75</v>
          </cell>
          <cell r="M493" t="str">
            <v>75 : Yogur entero con dulce,  con adición de frutas naturales o mermeladas o concentrados de frutas, pasteurizado de diferentes sabores.</v>
          </cell>
          <cell r="N493">
            <v>2043</v>
          </cell>
          <cell r="O493" t="str">
            <v>Cooperativa Colanta</v>
          </cell>
          <cell r="P493">
            <v>909</v>
          </cell>
          <cell r="Q493">
            <v>909</v>
          </cell>
          <cell r="R493">
            <v>909</v>
          </cell>
          <cell r="S493">
            <v>909</v>
          </cell>
          <cell r="T493">
            <v>886</v>
          </cell>
          <cell r="U493">
            <v>886</v>
          </cell>
          <cell r="V493">
            <v>886</v>
          </cell>
          <cell r="W493">
            <v>886</v>
          </cell>
        </row>
        <row r="494">
          <cell r="I494" t="str">
            <v>ALI_75_SEG_14_PROV_2047</v>
          </cell>
          <cell r="J494">
            <v>14</v>
          </cell>
          <cell r="K494" t="str">
            <v>BEBIDAS LÁCTEAS</v>
          </cell>
          <cell r="L494">
            <v>75</v>
          </cell>
          <cell r="M494" t="str">
            <v>75 : Yogur entero con dulce,  con adición de frutas naturales o mermeladas o concentrados de frutas, pasteurizado de diferentes sabores.</v>
          </cell>
          <cell r="N494">
            <v>2047</v>
          </cell>
          <cell r="O494" t="str">
            <v>Inversiones Fasulac Ltda.</v>
          </cell>
          <cell r="P494">
            <v>910</v>
          </cell>
          <cell r="Q494">
            <v>910</v>
          </cell>
          <cell r="R494">
            <v>910</v>
          </cell>
          <cell r="S494">
            <v>910</v>
          </cell>
          <cell r="T494">
            <v>886</v>
          </cell>
          <cell r="U494">
            <v>886</v>
          </cell>
          <cell r="V494">
            <v>886</v>
          </cell>
          <cell r="W494">
            <v>886</v>
          </cell>
        </row>
        <row r="495">
          <cell r="I495" t="str">
            <v>ALI_75_SEG_14_PROV_2087</v>
          </cell>
          <cell r="J495">
            <v>14</v>
          </cell>
          <cell r="K495" t="str">
            <v>BEBIDAS LÁCTEAS</v>
          </cell>
          <cell r="L495">
            <v>75</v>
          </cell>
          <cell r="M495" t="str">
            <v>75 : Yogur entero con dulce,  con adición de frutas naturales o mermeladas o concentrados de frutas, pasteurizado de diferentes sabores.</v>
          </cell>
          <cell r="N495">
            <v>2087</v>
          </cell>
          <cell r="O495" t="str">
            <v>AAA Alimentando A Bogotá 2020 UT</v>
          </cell>
          <cell r="P495">
            <v>886</v>
          </cell>
          <cell r="Q495">
            <v>886</v>
          </cell>
          <cell r="R495">
            <v>886</v>
          </cell>
          <cell r="S495">
            <v>886</v>
          </cell>
          <cell r="T495">
            <v>886</v>
          </cell>
          <cell r="U495">
            <v>886</v>
          </cell>
          <cell r="V495">
            <v>886</v>
          </cell>
          <cell r="W495">
            <v>886</v>
          </cell>
        </row>
        <row r="496">
          <cell r="I496" t="str">
            <v>ALI_75_SEG_15_PROV_2032</v>
          </cell>
          <cell r="J496">
            <v>15</v>
          </cell>
          <cell r="K496" t="str">
            <v>BEBIDAS LÁCTEAS</v>
          </cell>
          <cell r="L496">
            <v>75</v>
          </cell>
          <cell r="M496" t="str">
            <v>75 : Yogur entero con dulce,  con adición de frutas naturales o mermeladas o concentrados de frutas, pasteurizado de diferentes sabores.</v>
          </cell>
          <cell r="N496">
            <v>2032</v>
          </cell>
          <cell r="O496" t="str">
            <v>Proalimentos Liber S.A.S. En reorganización</v>
          </cell>
          <cell r="P496">
            <v>894</v>
          </cell>
          <cell r="Q496">
            <v>894</v>
          </cell>
          <cell r="R496">
            <v>894</v>
          </cell>
          <cell r="S496">
            <v>894</v>
          </cell>
          <cell r="T496">
            <v>886</v>
          </cell>
          <cell r="U496">
            <v>886</v>
          </cell>
          <cell r="V496">
            <v>886</v>
          </cell>
          <cell r="W496">
            <v>886</v>
          </cell>
        </row>
        <row r="497">
          <cell r="I497" t="str">
            <v>ALI_75_SEG_15_PROV_2038</v>
          </cell>
          <cell r="J497">
            <v>15</v>
          </cell>
          <cell r="K497" t="str">
            <v>BEBIDAS LÁCTEAS</v>
          </cell>
          <cell r="L497">
            <v>75</v>
          </cell>
          <cell r="M497" t="str">
            <v>75 : Yogur entero con dulce,  con adición de frutas naturales o mermeladas o concentrados de frutas, pasteurizado de diferentes sabores.</v>
          </cell>
          <cell r="N497">
            <v>2038</v>
          </cell>
          <cell r="O497" t="str">
            <v>Alimentos Pippo S.A.S</v>
          </cell>
          <cell r="P497">
            <v>896</v>
          </cell>
          <cell r="Q497">
            <v>896</v>
          </cell>
          <cell r="R497">
            <v>896</v>
          </cell>
          <cell r="S497">
            <v>896</v>
          </cell>
          <cell r="T497">
            <v>886</v>
          </cell>
          <cell r="U497">
            <v>886</v>
          </cell>
          <cell r="V497">
            <v>886</v>
          </cell>
          <cell r="W497">
            <v>886</v>
          </cell>
        </row>
        <row r="498">
          <cell r="I498" t="str">
            <v>ALI_75_SEG_15_PROV_2043</v>
          </cell>
          <cell r="J498">
            <v>15</v>
          </cell>
          <cell r="K498" t="str">
            <v>BEBIDAS LÁCTEAS</v>
          </cell>
          <cell r="L498">
            <v>75</v>
          </cell>
          <cell r="M498" t="str">
            <v>75 : Yogur entero con dulce,  con adición de frutas naturales o mermeladas o concentrados de frutas, pasteurizado de diferentes sabores.</v>
          </cell>
          <cell r="N498">
            <v>2043</v>
          </cell>
          <cell r="O498" t="str">
            <v>Cooperativa Colanta</v>
          </cell>
          <cell r="P498">
            <v>909</v>
          </cell>
          <cell r="Q498">
            <v>909</v>
          </cell>
          <cell r="R498">
            <v>909</v>
          </cell>
          <cell r="S498">
            <v>909</v>
          </cell>
          <cell r="T498">
            <v>886</v>
          </cell>
          <cell r="U498">
            <v>886</v>
          </cell>
          <cell r="V498">
            <v>886</v>
          </cell>
          <cell r="W498">
            <v>886</v>
          </cell>
        </row>
        <row r="499">
          <cell r="I499" t="str">
            <v>ALI_75_SEG_15_PROV_2047</v>
          </cell>
          <cell r="J499">
            <v>15</v>
          </cell>
          <cell r="K499" t="str">
            <v>BEBIDAS LÁCTEAS</v>
          </cell>
          <cell r="L499">
            <v>75</v>
          </cell>
          <cell r="M499" t="str">
            <v>75 : Yogur entero con dulce,  con adición de frutas naturales o mermeladas o concentrados de frutas, pasteurizado de diferentes sabores.</v>
          </cell>
          <cell r="N499">
            <v>2047</v>
          </cell>
          <cell r="O499" t="str">
            <v>Inversiones Fasulac Ltda.</v>
          </cell>
          <cell r="P499">
            <v>910</v>
          </cell>
          <cell r="Q499">
            <v>910</v>
          </cell>
          <cell r="R499">
            <v>910</v>
          </cell>
          <cell r="S499">
            <v>910</v>
          </cell>
          <cell r="T499">
            <v>886</v>
          </cell>
          <cell r="U499">
            <v>886</v>
          </cell>
          <cell r="V499">
            <v>886</v>
          </cell>
          <cell r="W499">
            <v>886</v>
          </cell>
        </row>
        <row r="500">
          <cell r="I500" t="str">
            <v>ALI_75_SEG_15_PROV_2087</v>
          </cell>
          <cell r="J500">
            <v>15</v>
          </cell>
          <cell r="K500" t="str">
            <v>BEBIDAS LÁCTEAS</v>
          </cell>
          <cell r="L500">
            <v>75</v>
          </cell>
          <cell r="M500" t="str">
            <v>75 : Yogur entero con dulce,  con adición de frutas naturales o mermeladas o concentrados de frutas, pasteurizado de diferentes sabores.</v>
          </cell>
          <cell r="N500">
            <v>2087</v>
          </cell>
          <cell r="O500" t="str">
            <v>AAA Alimentando A Bogotá 2020 UT</v>
          </cell>
          <cell r="P500">
            <v>886</v>
          </cell>
          <cell r="Q500">
            <v>886</v>
          </cell>
          <cell r="R500">
            <v>886</v>
          </cell>
          <cell r="S500">
            <v>886</v>
          </cell>
          <cell r="T500">
            <v>886</v>
          </cell>
          <cell r="U500">
            <v>886</v>
          </cell>
          <cell r="V500">
            <v>886</v>
          </cell>
          <cell r="W500">
            <v>886</v>
          </cell>
        </row>
        <row r="501">
          <cell r="I501" t="str">
            <v>ALI_77_SEG_1_PROV_2032</v>
          </cell>
          <cell r="J501">
            <v>1</v>
          </cell>
          <cell r="K501" t="str">
            <v>BEBIDAS LÁCTEAS</v>
          </cell>
          <cell r="L501">
            <v>77</v>
          </cell>
          <cell r="M501" t="str">
            <v>77 : Yogur Tipo Postre Con Salsa De Fruta/ Yogurt Entero Con Dulce Tipo Postre Con Salsa De Frutas . Salsa de frutas del 25- 28 -5 del peso.</v>
          </cell>
          <cell r="N501">
            <v>2032</v>
          </cell>
          <cell r="O501" t="str">
            <v>Proalimentos Liber S.A.S. En reorganización</v>
          </cell>
          <cell r="P501">
            <v>1715</v>
          </cell>
          <cell r="Q501">
            <v>1715</v>
          </cell>
          <cell r="R501">
            <v>1715</v>
          </cell>
          <cell r="S501">
            <v>1715</v>
          </cell>
          <cell r="T501">
            <v>1701</v>
          </cell>
          <cell r="U501">
            <v>1701</v>
          </cell>
          <cell r="V501">
            <v>1701</v>
          </cell>
          <cell r="W501">
            <v>1701</v>
          </cell>
        </row>
        <row r="502">
          <cell r="I502" t="str">
            <v>ALI_77_SEG_1_PROV_2038</v>
          </cell>
          <cell r="J502">
            <v>1</v>
          </cell>
          <cell r="K502" t="str">
            <v>BEBIDAS LÁCTEAS</v>
          </cell>
          <cell r="L502">
            <v>77</v>
          </cell>
          <cell r="M502" t="str">
            <v>77 : Yogur Tipo Postre Con Salsa De Fruta/ Yogurt Entero Con Dulce Tipo Postre Con Salsa De Frutas . Salsa de frutas del 25- 28 -5 del peso.</v>
          </cell>
          <cell r="N502">
            <v>2038</v>
          </cell>
          <cell r="O502" t="str">
            <v>Alimentos Pippo S.A.S</v>
          </cell>
          <cell r="P502">
            <v>1719</v>
          </cell>
          <cell r="Q502">
            <v>1719</v>
          </cell>
          <cell r="R502">
            <v>1719</v>
          </cell>
          <cell r="S502">
            <v>1719</v>
          </cell>
          <cell r="T502">
            <v>1701</v>
          </cell>
          <cell r="U502">
            <v>1701</v>
          </cell>
          <cell r="V502">
            <v>1701</v>
          </cell>
          <cell r="W502">
            <v>1701</v>
          </cell>
        </row>
        <row r="503">
          <cell r="I503" t="str">
            <v>ALI_77_SEG_1_PROV_2047</v>
          </cell>
          <cell r="J503">
            <v>1</v>
          </cell>
          <cell r="K503" t="str">
            <v>BEBIDAS LÁCTEAS</v>
          </cell>
          <cell r="L503">
            <v>77</v>
          </cell>
          <cell r="M503" t="str">
            <v>77 : Yogur Tipo Postre Con Salsa De Fruta/ Yogurt Entero Con Dulce Tipo Postre Con Salsa De Frutas . Salsa de frutas del 25- 28 -5 del peso.</v>
          </cell>
          <cell r="N503">
            <v>2047</v>
          </cell>
          <cell r="O503" t="str">
            <v>Inversiones Fasulac Ltda.</v>
          </cell>
          <cell r="P503">
            <v>1747</v>
          </cell>
          <cell r="Q503">
            <v>1747</v>
          </cell>
          <cell r="R503">
            <v>1747</v>
          </cell>
          <cell r="S503">
            <v>1747</v>
          </cell>
          <cell r="T503">
            <v>1701</v>
          </cell>
          <cell r="U503">
            <v>1701</v>
          </cell>
          <cell r="V503">
            <v>1701</v>
          </cell>
          <cell r="W503">
            <v>1701</v>
          </cell>
        </row>
        <row r="504">
          <cell r="I504" t="str">
            <v>ALI_77_SEG_1_PROV_2087</v>
          </cell>
          <cell r="J504">
            <v>1</v>
          </cell>
          <cell r="K504" t="str">
            <v>BEBIDAS LÁCTEAS</v>
          </cell>
          <cell r="L504">
            <v>77</v>
          </cell>
          <cell r="M504" t="str">
            <v>77 : Yogur Tipo Postre Con Salsa De Fruta/ Yogurt Entero Con Dulce Tipo Postre Con Salsa De Frutas . Salsa de frutas del 25- 28 -5 del peso.</v>
          </cell>
          <cell r="N504">
            <v>2087</v>
          </cell>
          <cell r="O504" t="str">
            <v>AAA Alimentando A Bogotá 2020 UT</v>
          </cell>
          <cell r="P504">
            <v>1701</v>
          </cell>
          <cell r="Q504">
            <v>1701</v>
          </cell>
          <cell r="R504">
            <v>1701</v>
          </cell>
          <cell r="S504">
            <v>1701</v>
          </cell>
          <cell r="T504">
            <v>1701</v>
          </cell>
          <cell r="U504">
            <v>1701</v>
          </cell>
          <cell r="V504">
            <v>1701</v>
          </cell>
          <cell r="W504">
            <v>1701</v>
          </cell>
        </row>
        <row r="505">
          <cell r="I505" t="str">
            <v>ALI_77_SEG_2_PROV_2032</v>
          </cell>
          <cell r="J505">
            <v>2</v>
          </cell>
          <cell r="K505" t="str">
            <v>BEBIDAS LÁCTEAS</v>
          </cell>
          <cell r="L505">
            <v>77</v>
          </cell>
          <cell r="M505" t="str">
            <v>77 : Yogur Tipo Postre Con Salsa De Fruta/ Yogurt Entero Con Dulce Tipo Postre Con Salsa De Frutas . Salsa de frutas del 25- 28 -5 del peso.</v>
          </cell>
          <cell r="N505">
            <v>2032</v>
          </cell>
          <cell r="O505" t="str">
            <v>Proalimentos Liber S.A.S. En reorganización</v>
          </cell>
          <cell r="P505">
            <v>1715</v>
          </cell>
          <cell r="Q505">
            <v>1715</v>
          </cell>
          <cell r="R505">
            <v>1715</v>
          </cell>
          <cell r="S505">
            <v>1715</v>
          </cell>
          <cell r="T505">
            <v>1701</v>
          </cell>
          <cell r="U505">
            <v>1701</v>
          </cell>
          <cell r="V505">
            <v>1701</v>
          </cell>
          <cell r="W505">
            <v>1701</v>
          </cell>
        </row>
        <row r="506">
          <cell r="I506" t="str">
            <v>ALI_77_SEG_2_PROV_2038</v>
          </cell>
          <cell r="J506">
            <v>2</v>
          </cell>
          <cell r="K506" t="str">
            <v>BEBIDAS LÁCTEAS</v>
          </cell>
          <cell r="L506">
            <v>77</v>
          </cell>
          <cell r="M506" t="str">
            <v>77 : Yogur Tipo Postre Con Salsa De Fruta/ Yogurt Entero Con Dulce Tipo Postre Con Salsa De Frutas . Salsa de frutas del 25- 28 -5 del peso.</v>
          </cell>
          <cell r="N506">
            <v>2038</v>
          </cell>
          <cell r="O506" t="str">
            <v>Alimentos Pippo S.A.S</v>
          </cell>
          <cell r="P506">
            <v>1719</v>
          </cell>
          <cell r="Q506">
            <v>1719</v>
          </cell>
          <cell r="R506">
            <v>1719</v>
          </cell>
          <cell r="S506">
            <v>1719</v>
          </cell>
          <cell r="T506">
            <v>1701</v>
          </cell>
          <cell r="U506">
            <v>1701</v>
          </cell>
          <cell r="V506">
            <v>1701</v>
          </cell>
          <cell r="W506">
            <v>1701</v>
          </cell>
        </row>
        <row r="507">
          <cell r="I507" t="str">
            <v>ALI_77_SEG_2_PROV_2047</v>
          </cell>
          <cell r="J507">
            <v>2</v>
          </cell>
          <cell r="K507" t="str">
            <v>BEBIDAS LÁCTEAS</v>
          </cell>
          <cell r="L507">
            <v>77</v>
          </cell>
          <cell r="M507" t="str">
            <v>77 : Yogur Tipo Postre Con Salsa De Fruta/ Yogurt Entero Con Dulce Tipo Postre Con Salsa De Frutas . Salsa de frutas del 25- 28 -5 del peso.</v>
          </cell>
          <cell r="N507">
            <v>2047</v>
          </cell>
          <cell r="O507" t="str">
            <v>Inversiones Fasulac Ltda.</v>
          </cell>
          <cell r="P507">
            <v>1747</v>
          </cell>
          <cell r="Q507">
            <v>1747</v>
          </cell>
          <cell r="R507">
            <v>1747</v>
          </cell>
          <cell r="S507">
            <v>1747</v>
          </cell>
          <cell r="T507">
            <v>1701</v>
          </cell>
          <cell r="U507">
            <v>1701</v>
          </cell>
          <cell r="V507">
            <v>1701</v>
          </cell>
          <cell r="W507">
            <v>1701</v>
          </cell>
        </row>
        <row r="508">
          <cell r="I508" t="str">
            <v>ALI_77_SEG_2_PROV_2087</v>
          </cell>
          <cell r="J508">
            <v>2</v>
          </cell>
          <cell r="K508" t="str">
            <v>BEBIDAS LÁCTEAS</v>
          </cell>
          <cell r="L508">
            <v>77</v>
          </cell>
          <cell r="M508" t="str">
            <v>77 : Yogur Tipo Postre Con Salsa De Fruta/ Yogurt Entero Con Dulce Tipo Postre Con Salsa De Frutas . Salsa de frutas del 25- 28 -5 del peso.</v>
          </cell>
          <cell r="N508">
            <v>2087</v>
          </cell>
          <cell r="O508" t="str">
            <v>AAA Alimentando A Bogotá 2020 UT</v>
          </cell>
          <cell r="P508">
            <v>1701</v>
          </cell>
          <cell r="Q508">
            <v>1701</v>
          </cell>
          <cell r="R508">
            <v>1701</v>
          </cell>
          <cell r="S508">
            <v>1701</v>
          </cell>
          <cell r="T508">
            <v>1701</v>
          </cell>
          <cell r="U508">
            <v>1701</v>
          </cell>
          <cell r="V508">
            <v>1701</v>
          </cell>
          <cell r="W508">
            <v>1701</v>
          </cell>
        </row>
        <row r="509">
          <cell r="I509" t="str">
            <v>ALI_77_SEG_3_PROV_2032</v>
          </cell>
          <cell r="J509">
            <v>3</v>
          </cell>
          <cell r="K509" t="str">
            <v>BEBIDAS LÁCTEAS</v>
          </cell>
          <cell r="L509">
            <v>77</v>
          </cell>
          <cell r="M509" t="str">
            <v>77 : Yogur Tipo Postre Con Salsa De Fruta/ Yogurt Entero Con Dulce Tipo Postre Con Salsa De Frutas . Salsa de frutas del 25- 28 -5 del peso.</v>
          </cell>
          <cell r="N509">
            <v>2032</v>
          </cell>
          <cell r="O509" t="str">
            <v>Proalimentos Liber S.A.S. En reorganización</v>
          </cell>
          <cell r="P509">
            <v>1715</v>
          </cell>
          <cell r="Q509">
            <v>1715</v>
          </cell>
          <cell r="R509">
            <v>1715</v>
          </cell>
          <cell r="S509">
            <v>1715</v>
          </cell>
          <cell r="T509">
            <v>1701</v>
          </cell>
          <cell r="U509">
            <v>1701</v>
          </cell>
          <cell r="V509">
            <v>1701</v>
          </cell>
          <cell r="W509">
            <v>1701</v>
          </cell>
        </row>
        <row r="510">
          <cell r="I510" t="str">
            <v>ALI_77_SEG_3_PROV_2038</v>
          </cell>
          <cell r="J510">
            <v>3</v>
          </cell>
          <cell r="K510" t="str">
            <v>BEBIDAS LÁCTEAS</v>
          </cell>
          <cell r="L510">
            <v>77</v>
          </cell>
          <cell r="M510" t="str">
            <v>77 : Yogur Tipo Postre Con Salsa De Fruta/ Yogurt Entero Con Dulce Tipo Postre Con Salsa De Frutas . Salsa de frutas del 25- 28 -5 del peso.</v>
          </cell>
          <cell r="N510">
            <v>2038</v>
          </cell>
          <cell r="O510" t="str">
            <v>Alimentos Pippo S.A.S</v>
          </cell>
          <cell r="P510">
            <v>1719</v>
          </cell>
          <cell r="Q510">
            <v>1719</v>
          </cell>
          <cell r="R510">
            <v>1719</v>
          </cell>
          <cell r="S510">
            <v>1719</v>
          </cell>
          <cell r="T510">
            <v>1701</v>
          </cell>
          <cell r="U510">
            <v>1701</v>
          </cell>
          <cell r="V510">
            <v>1701</v>
          </cell>
          <cell r="W510">
            <v>1701</v>
          </cell>
        </row>
        <row r="511">
          <cell r="I511" t="str">
            <v>ALI_77_SEG_3_PROV_2047</v>
          </cell>
          <cell r="J511">
            <v>3</v>
          </cell>
          <cell r="K511" t="str">
            <v>BEBIDAS LÁCTEAS</v>
          </cell>
          <cell r="L511">
            <v>77</v>
          </cell>
          <cell r="M511" t="str">
            <v>77 : Yogur Tipo Postre Con Salsa De Fruta/ Yogurt Entero Con Dulce Tipo Postre Con Salsa De Frutas . Salsa de frutas del 25- 28 -5 del peso.</v>
          </cell>
          <cell r="N511">
            <v>2047</v>
          </cell>
          <cell r="O511" t="str">
            <v>Inversiones Fasulac Ltda.</v>
          </cell>
          <cell r="P511">
            <v>1747</v>
          </cell>
          <cell r="Q511">
            <v>1747</v>
          </cell>
          <cell r="R511">
            <v>1747</v>
          </cell>
          <cell r="S511">
            <v>1747</v>
          </cell>
          <cell r="T511">
            <v>1701</v>
          </cell>
          <cell r="U511">
            <v>1701</v>
          </cell>
          <cell r="V511">
            <v>1701</v>
          </cell>
          <cell r="W511">
            <v>1701</v>
          </cell>
        </row>
        <row r="512">
          <cell r="I512" t="str">
            <v>ALI_77_SEG_3_PROV_2087</v>
          </cell>
          <cell r="J512">
            <v>3</v>
          </cell>
          <cell r="K512" t="str">
            <v>BEBIDAS LÁCTEAS</v>
          </cell>
          <cell r="L512">
            <v>77</v>
          </cell>
          <cell r="M512" t="str">
            <v>77 : Yogur Tipo Postre Con Salsa De Fruta/ Yogurt Entero Con Dulce Tipo Postre Con Salsa De Frutas . Salsa de frutas del 25- 28 -5 del peso.</v>
          </cell>
          <cell r="N512">
            <v>2087</v>
          </cell>
          <cell r="O512" t="str">
            <v>AAA Alimentando A Bogotá 2020 UT</v>
          </cell>
          <cell r="P512">
            <v>1701</v>
          </cell>
          <cell r="Q512">
            <v>1701</v>
          </cell>
          <cell r="R512">
            <v>1701</v>
          </cell>
          <cell r="S512">
            <v>1701</v>
          </cell>
          <cell r="T512">
            <v>1701</v>
          </cell>
          <cell r="U512">
            <v>1701</v>
          </cell>
          <cell r="V512">
            <v>1701</v>
          </cell>
          <cell r="W512">
            <v>1701</v>
          </cell>
        </row>
        <row r="513">
          <cell r="I513" t="str">
            <v>ALI_77_SEG_4_PROV_2032</v>
          </cell>
          <cell r="J513">
            <v>4</v>
          </cell>
          <cell r="K513" t="str">
            <v>BEBIDAS LÁCTEAS</v>
          </cell>
          <cell r="L513">
            <v>77</v>
          </cell>
          <cell r="M513" t="str">
            <v>77 : Yogur Tipo Postre Con Salsa De Fruta/ Yogurt Entero Con Dulce Tipo Postre Con Salsa De Frutas . Salsa de frutas del 25- 28 -5 del peso.</v>
          </cell>
          <cell r="N513">
            <v>2032</v>
          </cell>
          <cell r="O513" t="str">
            <v>Proalimentos Liber S.A.S. En reorganización</v>
          </cell>
          <cell r="P513">
            <v>1715</v>
          </cell>
          <cell r="Q513">
            <v>1715</v>
          </cell>
          <cell r="R513">
            <v>1715</v>
          </cell>
          <cell r="S513">
            <v>1715</v>
          </cell>
          <cell r="T513">
            <v>1701</v>
          </cell>
          <cell r="U513">
            <v>1701</v>
          </cell>
          <cell r="V513">
            <v>1701</v>
          </cell>
          <cell r="W513">
            <v>1701</v>
          </cell>
        </row>
        <row r="514">
          <cell r="I514" t="str">
            <v>ALI_77_SEG_4_PROV_2047</v>
          </cell>
          <cell r="J514">
            <v>4</v>
          </cell>
          <cell r="K514" t="str">
            <v>BEBIDAS LÁCTEAS</v>
          </cell>
          <cell r="L514">
            <v>77</v>
          </cell>
          <cell r="M514" t="str">
            <v>77 : Yogur Tipo Postre Con Salsa De Fruta/ Yogurt Entero Con Dulce Tipo Postre Con Salsa De Frutas . Salsa de frutas del 25- 28 -5 del peso.</v>
          </cell>
          <cell r="N514">
            <v>2047</v>
          </cell>
          <cell r="O514" t="str">
            <v>Inversiones Fasulac Ltda.</v>
          </cell>
          <cell r="P514">
            <v>1747</v>
          </cell>
          <cell r="Q514">
            <v>1747</v>
          </cell>
          <cell r="R514">
            <v>1747</v>
          </cell>
          <cell r="S514">
            <v>1747</v>
          </cell>
          <cell r="T514">
            <v>1701</v>
          </cell>
          <cell r="U514">
            <v>1701</v>
          </cell>
          <cell r="V514">
            <v>1701</v>
          </cell>
          <cell r="W514">
            <v>1701</v>
          </cell>
        </row>
        <row r="515">
          <cell r="I515" t="str">
            <v>ALI_77_SEG_4_PROV_2087</v>
          </cell>
          <cell r="J515">
            <v>4</v>
          </cell>
          <cell r="K515" t="str">
            <v>BEBIDAS LÁCTEAS</v>
          </cell>
          <cell r="L515">
            <v>77</v>
          </cell>
          <cell r="M515" t="str">
            <v>77 : Yogur Tipo Postre Con Salsa De Fruta/ Yogurt Entero Con Dulce Tipo Postre Con Salsa De Frutas . Salsa de frutas del 25- 28 -5 del peso.</v>
          </cell>
          <cell r="N515">
            <v>2087</v>
          </cell>
          <cell r="O515" t="str">
            <v>AAA Alimentando A Bogotá 2020 UT</v>
          </cell>
          <cell r="P515">
            <v>1701</v>
          </cell>
          <cell r="Q515">
            <v>1701</v>
          </cell>
          <cell r="R515">
            <v>1701</v>
          </cell>
          <cell r="S515">
            <v>1701</v>
          </cell>
          <cell r="T515">
            <v>1701</v>
          </cell>
          <cell r="U515">
            <v>1701</v>
          </cell>
          <cell r="V515">
            <v>1701</v>
          </cell>
          <cell r="W515">
            <v>1701</v>
          </cell>
        </row>
        <row r="516">
          <cell r="I516" t="str">
            <v>ALI_77_SEG_5_PROV_2032</v>
          </cell>
          <cell r="J516">
            <v>5</v>
          </cell>
          <cell r="K516" t="str">
            <v>BEBIDAS LÁCTEAS</v>
          </cell>
          <cell r="L516">
            <v>77</v>
          </cell>
          <cell r="M516" t="str">
            <v>77 : Yogur Tipo Postre Con Salsa De Fruta/ Yogurt Entero Con Dulce Tipo Postre Con Salsa De Frutas . Salsa de frutas del 25- 28 -5 del peso.</v>
          </cell>
          <cell r="N516">
            <v>2032</v>
          </cell>
          <cell r="O516" t="str">
            <v>Proalimentos Liber S.A.S. En reorganización</v>
          </cell>
          <cell r="P516">
            <v>1715</v>
          </cell>
          <cell r="Q516">
            <v>1715</v>
          </cell>
          <cell r="R516">
            <v>1715</v>
          </cell>
          <cell r="S516">
            <v>1715</v>
          </cell>
          <cell r="T516">
            <v>1701</v>
          </cell>
          <cell r="U516">
            <v>1701</v>
          </cell>
          <cell r="V516">
            <v>1701</v>
          </cell>
          <cell r="W516">
            <v>1701</v>
          </cell>
        </row>
        <row r="517">
          <cell r="I517" t="str">
            <v>ALI_77_SEG_5_PROV_2038</v>
          </cell>
          <cell r="J517">
            <v>5</v>
          </cell>
          <cell r="K517" t="str">
            <v>BEBIDAS LÁCTEAS</v>
          </cell>
          <cell r="L517">
            <v>77</v>
          </cell>
          <cell r="M517" t="str">
            <v>77 : Yogur Tipo Postre Con Salsa De Fruta/ Yogurt Entero Con Dulce Tipo Postre Con Salsa De Frutas . Salsa de frutas del 25- 28 -5 del peso.</v>
          </cell>
          <cell r="N517">
            <v>2038</v>
          </cell>
          <cell r="O517" t="str">
            <v>Alimentos Pippo S.A.S</v>
          </cell>
          <cell r="P517">
            <v>1719</v>
          </cell>
          <cell r="Q517">
            <v>1719</v>
          </cell>
          <cell r="R517">
            <v>1719</v>
          </cell>
          <cell r="S517">
            <v>1719</v>
          </cell>
          <cell r="T517">
            <v>1701</v>
          </cell>
          <cell r="U517">
            <v>1701</v>
          </cell>
          <cell r="V517">
            <v>1701</v>
          </cell>
          <cell r="W517">
            <v>1701</v>
          </cell>
        </row>
        <row r="518">
          <cell r="I518" t="str">
            <v>ALI_77_SEG_5_PROV_2047</v>
          </cell>
          <cell r="J518">
            <v>5</v>
          </cell>
          <cell r="K518" t="str">
            <v>BEBIDAS LÁCTEAS</v>
          </cell>
          <cell r="L518">
            <v>77</v>
          </cell>
          <cell r="M518" t="str">
            <v>77 : Yogur Tipo Postre Con Salsa De Fruta/ Yogurt Entero Con Dulce Tipo Postre Con Salsa De Frutas . Salsa de frutas del 25- 28 -5 del peso.</v>
          </cell>
          <cell r="N518">
            <v>2047</v>
          </cell>
          <cell r="O518" t="str">
            <v>Inversiones Fasulac Ltda.</v>
          </cell>
          <cell r="P518">
            <v>1747</v>
          </cell>
          <cell r="Q518">
            <v>1747</v>
          </cell>
          <cell r="R518">
            <v>1747</v>
          </cell>
          <cell r="S518">
            <v>1747</v>
          </cell>
          <cell r="T518">
            <v>1701</v>
          </cell>
          <cell r="U518">
            <v>1701</v>
          </cell>
          <cell r="V518">
            <v>1701</v>
          </cell>
          <cell r="W518">
            <v>1701</v>
          </cell>
        </row>
        <row r="519">
          <cell r="I519" t="str">
            <v>ALI_77_SEG_5_PROV_2087</v>
          </cell>
          <cell r="J519">
            <v>5</v>
          </cell>
          <cell r="K519" t="str">
            <v>BEBIDAS LÁCTEAS</v>
          </cell>
          <cell r="L519">
            <v>77</v>
          </cell>
          <cell r="M519" t="str">
            <v>77 : Yogur Tipo Postre Con Salsa De Fruta/ Yogurt Entero Con Dulce Tipo Postre Con Salsa De Frutas . Salsa de frutas del 25- 28 -5 del peso.</v>
          </cell>
          <cell r="N519">
            <v>2087</v>
          </cell>
          <cell r="O519" t="str">
            <v>AAA Alimentando A Bogotá 2020 UT</v>
          </cell>
          <cell r="P519">
            <v>1701</v>
          </cell>
          <cell r="Q519">
            <v>1701</v>
          </cell>
          <cell r="R519">
            <v>1701</v>
          </cell>
          <cell r="S519">
            <v>1701</v>
          </cell>
          <cell r="T519">
            <v>1701</v>
          </cell>
          <cell r="U519">
            <v>1701</v>
          </cell>
          <cell r="V519">
            <v>1701</v>
          </cell>
          <cell r="W519">
            <v>1701</v>
          </cell>
        </row>
        <row r="520">
          <cell r="I520" t="str">
            <v>ALI_77_SEG_6_PROV_2032</v>
          </cell>
          <cell r="J520">
            <v>6</v>
          </cell>
          <cell r="K520" t="str">
            <v>BEBIDAS LÁCTEAS</v>
          </cell>
          <cell r="L520">
            <v>77</v>
          </cell>
          <cell r="M520" t="str">
            <v>77 : Yogur Tipo Postre Con Salsa De Fruta/ Yogurt Entero Con Dulce Tipo Postre Con Salsa De Frutas . Salsa de frutas del 25- 28 -5 del peso.</v>
          </cell>
          <cell r="N520">
            <v>2032</v>
          </cell>
          <cell r="O520" t="str">
            <v>Proalimentos Liber S.A.S. En reorganización</v>
          </cell>
          <cell r="P520">
            <v>1715</v>
          </cell>
          <cell r="Q520">
            <v>1715</v>
          </cell>
          <cell r="R520">
            <v>1715</v>
          </cell>
          <cell r="S520">
            <v>1715</v>
          </cell>
          <cell r="T520">
            <v>1701</v>
          </cell>
          <cell r="U520">
            <v>1701</v>
          </cell>
          <cell r="V520">
            <v>1701</v>
          </cell>
          <cell r="W520">
            <v>1701</v>
          </cell>
        </row>
        <row r="521">
          <cell r="I521" t="str">
            <v>ALI_77_SEG_6_PROV_2038</v>
          </cell>
          <cell r="J521">
            <v>6</v>
          </cell>
          <cell r="K521" t="str">
            <v>BEBIDAS LÁCTEAS</v>
          </cell>
          <cell r="L521">
            <v>77</v>
          </cell>
          <cell r="M521" t="str">
            <v>77 : Yogur Tipo Postre Con Salsa De Fruta/ Yogurt Entero Con Dulce Tipo Postre Con Salsa De Frutas . Salsa de frutas del 25- 28 -5 del peso.</v>
          </cell>
          <cell r="N521">
            <v>2038</v>
          </cell>
          <cell r="O521" t="str">
            <v>Alimentos Pippo S.A.S</v>
          </cell>
          <cell r="P521">
            <v>1719</v>
          </cell>
          <cell r="Q521">
            <v>1719</v>
          </cell>
          <cell r="R521">
            <v>1719</v>
          </cell>
          <cell r="S521">
            <v>1719</v>
          </cell>
          <cell r="T521">
            <v>1701</v>
          </cell>
          <cell r="U521">
            <v>1701</v>
          </cell>
          <cell r="V521">
            <v>1701</v>
          </cell>
          <cell r="W521">
            <v>1701</v>
          </cell>
        </row>
        <row r="522">
          <cell r="I522" t="str">
            <v>ALI_77_SEG_6_PROV_2047</v>
          </cell>
          <cell r="J522">
            <v>6</v>
          </cell>
          <cell r="K522" t="str">
            <v>BEBIDAS LÁCTEAS</v>
          </cell>
          <cell r="L522">
            <v>77</v>
          </cell>
          <cell r="M522" t="str">
            <v>77 : Yogur Tipo Postre Con Salsa De Fruta/ Yogurt Entero Con Dulce Tipo Postre Con Salsa De Frutas . Salsa de frutas del 25- 28 -5 del peso.</v>
          </cell>
          <cell r="N522">
            <v>2047</v>
          </cell>
          <cell r="O522" t="str">
            <v>Inversiones Fasulac Ltda.</v>
          </cell>
          <cell r="P522">
            <v>1747</v>
          </cell>
          <cell r="Q522">
            <v>1747</v>
          </cell>
          <cell r="R522">
            <v>1747</v>
          </cell>
          <cell r="S522">
            <v>1747</v>
          </cell>
          <cell r="T522">
            <v>1701</v>
          </cell>
          <cell r="U522">
            <v>1701</v>
          </cell>
          <cell r="V522">
            <v>1701</v>
          </cell>
          <cell r="W522">
            <v>1701</v>
          </cell>
        </row>
        <row r="523">
          <cell r="I523" t="str">
            <v>ALI_77_SEG_6_PROV_2087</v>
          </cell>
          <cell r="J523">
            <v>6</v>
          </cell>
          <cell r="K523" t="str">
            <v>BEBIDAS LÁCTEAS</v>
          </cell>
          <cell r="L523">
            <v>77</v>
          </cell>
          <cell r="M523" t="str">
            <v>77 : Yogur Tipo Postre Con Salsa De Fruta/ Yogurt Entero Con Dulce Tipo Postre Con Salsa De Frutas . Salsa de frutas del 25- 28 -5 del peso.</v>
          </cell>
          <cell r="N523">
            <v>2087</v>
          </cell>
          <cell r="O523" t="str">
            <v>AAA Alimentando A Bogotá 2020 UT</v>
          </cell>
          <cell r="P523">
            <v>1701</v>
          </cell>
          <cell r="Q523">
            <v>1701</v>
          </cell>
          <cell r="R523">
            <v>1701</v>
          </cell>
          <cell r="S523">
            <v>1701</v>
          </cell>
          <cell r="T523">
            <v>1701</v>
          </cell>
          <cell r="U523">
            <v>1701</v>
          </cell>
          <cell r="V523">
            <v>1701</v>
          </cell>
          <cell r="W523">
            <v>1701</v>
          </cell>
        </row>
        <row r="524">
          <cell r="I524" t="str">
            <v>ALI_77_SEG_7_PROV_2032</v>
          </cell>
          <cell r="J524">
            <v>7</v>
          </cell>
          <cell r="K524" t="str">
            <v>BEBIDAS LÁCTEAS</v>
          </cell>
          <cell r="L524">
            <v>77</v>
          </cell>
          <cell r="M524" t="str">
            <v>77 : Yogur Tipo Postre Con Salsa De Fruta/ Yogurt Entero Con Dulce Tipo Postre Con Salsa De Frutas . Salsa de frutas del 25- 28 -5 del peso.</v>
          </cell>
          <cell r="N524">
            <v>2032</v>
          </cell>
          <cell r="O524" t="str">
            <v>Proalimentos Liber S.A.S. En reorganización</v>
          </cell>
          <cell r="P524">
            <v>1715</v>
          </cell>
          <cell r="Q524">
            <v>1715</v>
          </cell>
          <cell r="R524">
            <v>1715</v>
          </cell>
          <cell r="S524">
            <v>1715</v>
          </cell>
          <cell r="T524">
            <v>1701</v>
          </cell>
          <cell r="U524">
            <v>1701</v>
          </cell>
          <cell r="V524">
            <v>1701</v>
          </cell>
          <cell r="W524">
            <v>1701</v>
          </cell>
        </row>
        <row r="525">
          <cell r="I525" t="str">
            <v>ALI_77_SEG_7_PROV_2047</v>
          </cell>
          <cell r="J525">
            <v>7</v>
          </cell>
          <cell r="K525" t="str">
            <v>BEBIDAS LÁCTEAS</v>
          </cell>
          <cell r="L525">
            <v>77</v>
          </cell>
          <cell r="M525" t="str">
            <v>77 : Yogur Tipo Postre Con Salsa De Fruta/ Yogurt Entero Con Dulce Tipo Postre Con Salsa De Frutas . Salsa de frutas del 25- 28 -5 del peso.</v>
          </cell>
          <cell r="N525">
            <v>2047</v>
          </cell>
          <cell r="O525" t="str">
            <v>Inversiones Fasulac Ltda.</v>
          </cell>
          <cell r="P525">
            <v>1747</v>
          </cell>
          <cell r="Q525">
            <v>1747</v>
          </cell>
          <cell r="R525">
            <v>1747</v>
          </cell>
          <cell r="S525">
            <v>1747</v>
          </cell>
          <cell r="T525">
            <v>1701</v>
          </cell>
          <cell r="U525">
            <v>1701</v>
          </cell>
          <cell r="V525">
            <v>1701</v>
          </cell>
          <cell r="W525">
            <v>1701</v>
          </cell>
        </row>
        <row r="526">
          <cell r="I526" t="str">
            <v>ALI_77_SEG_7_PROV_2087</v>
          </cell>
          <cell r="J526">
            <v>7</v>
          </cell>
          <cell r="K526" t="str">
            <v>BEBIDAS LÁCTEAS</v>
          </cell>
          <cell r="L526">
            <v>77</v>
          </cell>
          <cell r="M526" t="str">
            <v>77 : Yogur Tipo Postre Con Salsa De Fruta/ Yogurt Entero Con Dulce Tipo Postre Con Salsa De Frutas . Salsa de frutas del 25- 28 -5 del peso.</v>
          </cell>
          <cell r="N526">
            <v>2087</v>
          </cell>
          <cell r="O526" t="str">
            <v>AAA Alimentando A Bogotá 2020 UT</v>
          </cell>
          <cell r="P526">
            <v>1701</v>
          </cell>
          <cell r="Q526">
            <v>1701</v>
          </cell>
          <cell r="R526">
            <v>1701</v>
          </cell>
          <cell r="S526">
            <v>1701</v>
          </cell>
          <cell r="T526">
            <v>1701</v>
          </cell>
          <cell r="U526">
            <v>1701</v>
          </cell>
          <cell r="V526">
            <v>1701</v>
          </cell>
          <cell r="W526">
            <v>1701</v>
          </cell>
        </row>
        <row r="527">
          <cell r="I527" t="str">
            <v>ALI_77_SEG_8_PROV_2032</v>
          </cell>
          <cell r="J527">
            <v>8</v>
          </cell>
          <cell r="K527" t="str">
            <v>BEBIDAS LÁCTEAS</v>
          </cell>
          <cell r="L527">
            <v>77</v>
          </cell>
          <cell r="M527" t="str">
            <v>77 : Yogur Tipo Postre Con Salsa De Fruta/ Yogurt Entero Con Dulce Tipo Postre Con Salsa De Frutas . Salsa de frutas del 25- 28 -5 del peso.</v>
          </cell>
          <cell r="N527">
            <v>2032</v>
          </cell>
          <cell r="O527" t="str">
            <v>Proalimentos Liber S.A.S. En reorganización</v>
          </cell>
          <cell r="P527">
            <v>1715</v>
          </cell>
          <cell r="Q527">
            <v>1715</v>
          </cell>
          <cell r="R527">
            <v>1715</v>
          </cell>
          <cell r="S527">
            <v>1715</v>
          </cell>
          <cell r="T527">
            <v>1701</v>
          </cell>
          <cell r="U527">
            <v>1701</v>
          </cell>
          <cell r="V527">
            <v>1701</v>
          </cell>
          <cell r="W527">
            <v>1701</v>
          </cell>
        </row>
        <row r="528">
          <cell r="I528" t="str">
            <v>ALI_77_SEG_8_PROV_2038</v>
          </cell>
          <cell r="J528">
            <v>8</v>
          </cell>
          <cell r="K528" t="str">
            <v>BEBIDAS LÁCTEAS</v>
          </cell>
          <cell r="L528">
            <v>77</v>
          </cell>
          <cell r="M528" t="str">
            <v>77 : Yogur Tipo Postre Con Salsa De Fruta/ Yogurt Entero Con Dulce Tipo Postre Con Salsa De Frutas . Salsa de frutas del 25- 28 -5 del peso.</v>
          </cell>
          <cell r="N528">
            <v>2038</v>
          </cell>
          <cell r="O528" t="str">
            <v>Alimentos Pippo S.A.S</v>
          </cell>
          <cell r="P528">
            <v>1719</v>
          </cell>
          <cell r="Q528">
            <v>1719</v>
          </cell>
          <cell r="R528">
            <v>1719</v>
          </cell>
          <cell r="S528">
            <v>1719</v>
          </cell>
          <cell r="T528">
            <v>1701</v>
          </cell>
          <cell r="U528">
            <v>1701</v>
          </cell>
          <cell r="V528">
            <v>1701</v>
          </cell>
          <cell r="W528">
            <v>1701</v>
          </cell>
        </row>
        <row r="529">
          <cell r="I529" t="str">
            <v>ALI_77_SEG_8_PROV_2047</v>
          </cell>
          <cell r="J529">
            <v>8</v>
          </cell>
          <cell r="K529" t="str">
            <v>BEBIDAS LÁCTEAS</v>
          </cell>
          <cell r="L529">
            <v>77</v>
          </cell>
          <cell r="M529" t="str">
            <v>77 : Yogur Tipo Postre Con Salsa De Fruta/ Yogurt Entero Con Dulce Tipo Postre Con Salsa De Frutas . Salsa de frutas del 25- 28 -5 del peso.</v>
          </cell>
          <cell r="N529">
            <v>2047</v>
          </cell>
          <cell r="O529" t="str">
            <v>Inversiones Fasulac Ltda.</v>
          </cell>
          <cell r="P529">
            <v>1747</v>
          </cell>
          <cell r="Q529">
            <v>1747</v>
          </cell>
          <cell r="R529">
            <v>1747</v>
          </cell>
          <cell r="S529">
            <v>1747</v>
          </cell>
          <cell r="T529">
            <v>1701</v>
          </cell>
          <cell r="U529">
            <v>1701</v>
          </cell>
          <cell r="V529">
            <v>1701</v>
          </cell>
          <cell r="W529">
            <v>1701</v>
          </cell>
        </row>
        <row r="530">
          <cell r="I530" t="str">
            <v>ALI_77_SEG_8_PROV_2087</v>
          </cell>
          <cell r="J530">
            <v>8</v>
          </cell>
          <cell r="K530" t="str">
            <v>BEBIDAS LÁCTEAS</v>
          </cell>
          <cell r="L530">
            <v>77</v>
          </cell>
          <cell r="M530" t="str">
            <v>77 : Yogur Tipo Postre Con Salsa De Fruta/ Yogurt Entero Con Dulce Tipo Postre Con Salsa De Frutas . Salsa de frutas del 25- 28 -5 del peso.</v>
          </cell>
          <cell r="N530">
            <v>2087</v>
          </cell>
          <cell r="O530" t="str">
            <v>AAA Alimentando A Bogotá 2020 UT</v>
          </cell>
          <cell r="P530">
            <v>1701</v>
          </cell>
          <cell r="Q530">
            <v>1701</v>
          </cell>
          <cell r="R530">
            <v>1701</v>
          </cell>
          <cell r="S530">
            <v>1701</v>
          </cell>
          <cell r="T530">
            <v>1701</v>
          </cell>
          <cell r="U530">
            <v>1701</v>
          </cell>
          <cell r="V530">
            <v>1701</v>
          </cell>
          <cell r="W530">
            <v>1701</v>
          </cell>
        </row>
        <row r="531">
          <cell r="I531" t="str">
            <v>ALI_77_SEG_9_PROV_2032</v>
          </cell>
          <cell r="J531">
            <v>9</v>
          </cell>
          <cell r="K531" t="str">
            <v>BEBIDAS LÁCTEAS</v>
          </cell>
          <cell r="L531">
            <v>77</v>
          </cell>
          <cell r="M531" t="str">
            <v>77 : Yogur Tipo Postre Con Salsa De Fruta/ Yogurt Entero Con Dulce Tipo Postre Con Salsa De Frutas . Salsa de frutas del 25- 28 -5 del peso.</v>
          </cell>
          <cell r="N531">
            <v>2032</v>
          </cell>
          <cell r="O531" t="str">
            <v>Proalimentos Liber S.A.S. En reorganización</v>
          </cell>
          <cell r="P531">
            <v>1715</v>
          </cell>
          <cell r="Q531">
            <v>1715</v>
          </cell>
          <cell r="R531">
            <v>1715</v>
          </cell>
          <cell r="S531">
            <v>1715</v>
          </cell>
          <cell r="T531">
            <v>1701</v>
          </cell>
          <cell r="U531">
            <v>1701</v>
          </cell>
          <cell r="V531">
            <v>1701</v>
          </cell>
          <cell r="W531">
            <v>1701</v>
          </cell>
        </row>
        <row r="532">
          <cell r="I532" t="str">
            <v>ALI_77_SEG_9_PROV_2038</v>
          </cell>
          <cell r="J532">
            <v>9</v>
          </cell>
          <cell r="K532" t="str">
            <v>BEBIDAS LÁCTEAS</v>
          </cell>
          <cell r="L532">
            <v>77</v>
          </cell>
          <cell r="M532" t="str">
            <v>77 : Yogur Tipo Postre Con Salsa De Fruta/ Yogurt Entero Con Dulce Tipo Postre Con Salsa De Frutas . Salsa de frutas del 25- 28 -5 del peso.</v>
          </cell>
          <cell r="N532">
            <v>2038</v>
          </cell>
          <cell r="O532" t="str">
            <v>Alimentos Pippo S.A.S</v>
          </cell>
          <cell r="P532">
            <v>1719</v>
          </cell>
          <cell r="Q532">
            <v>1719</v>
          </cell>
          <cell r="R532">
            <v>1719</v>
          </cell>
          <cell r="S532">
            <v>1719</v>
          </cell>
          <cell r="T532">
            <v>1701</v>
          </cell>
          <cell r="U532">
            <v>1701</v>
          </cell>
          <cell r="V532">
            <v>1701</v>
          </cell>
          <cell r="W532">
            <v>1701</v>
          </cell>
        </row>
        <row r="533">
          <cell r="I533" t="str">
            <v>ALI_77_SEG_9_PROV_2047</v>
          </cell>
          <cell r="J533">
            <v>9</v>
          </cell>
          <cell r="K533" t="str">
            <v>BEBIDAS LÁCTEAS</v>
          </cell>
          <cell r="L533">
            <v>77</v>
          </cell>
          <cell r="M533" t="str">
            <v>77 : Yogur Tipo Postre Con Salsa De Fruta/ Yogurt Entero Con Dulce Tipo Postre Con Salsa De Frutas . Salsa de frutas del 25- 28 -5 del peso.</v>
          </cell>
          <cell r="N533">
            <v>2047</v>
          </cell>
          <cell r="O533" t="str">
            <v>Inversiones Fasulac Ltda.</v>
          </cell>
          <cell r="P533">
            <v>1747</v>
          </cell>
          <cell r="Q533">
            <v>1747</v>
          </cell>
          <cell r="R533">
            <v>1747</v>
          </cell>
          <cell r="S533">
            <v>1747</v>
          </cell>
          <cell r="T533">
            <v>1701</v>
          </cell>
          <cell r="U533">
            <v>1701</v>
          </cell>
          <cell r="V533">
            <v>1701</v>
          </cell>
          <cell r="W533">
            <v>1701</v>
          </cell>
        </row>
        <row r="534">
          <cell r="I534" t="str">
            <v>ALI_77_SEG_9_PROV_2087</v>
          </cell>
          <cell r="J534">
            <v>9</v>
          </cell>
          <cell r="K534" t="str">
            <v>BEBIDAS LÁCTEAS</v>
          </cell>
          <cell r="L534">
            <v>77</v>
          </cell>
          <cell r="M534" t="str">
            <v>77 : Yogur Tipo Postre Con Salsa De Fruta/ Yogurt Entero Con Dulce Tipo Postre Con Salsa De Frutas . Salsa de frutas del 25- 28 -5 del peso.</v>
          </cell>
          <cell r="N534">
            <v>2087</v>
          </cell>
          <cell r="O534" t="str">
            <v>AAA Alimentando A Bogotá 2020 UT</v>
          </cell>
          <cell r="P534">
            <v>1701</v>
          </cell>
          <cell r="Q534">
            <v>1701</v>
          </cell>
          <cell r="R534">
            <v>1701</v>
          </cell>
          <cell r="S534">
            <v>1701</v>
          </cell>
          <cell r="T534">
            <v>1701</v>
          </cell>
          <cell r="U534">
            <v>1701</v>
          </cell>
          <cell r="V534">
            <v>1701</v>
          </cell>
          <cell r="W534">
            <v>1701</v>
          </cell>
        </row>
        <row r="535">
          <cell r="I535" t="str">
            <v>ALI_77_SEG_10_PROV_2032</v>
          </cell>
          <cell r="J535">
            <v>10</v>
          </cell>
          <cell r="K535" t="str">
            <v>BEBIDAS LÁCTEAS</v>
          </cell>
          <cell r="L535">
            <v>77</v>
          </cell>
          <cell r="M535" t="str">
            <v>77 : Yogur Tipo Postre Con Salsa De Fruta/ Yogurt Entero Con Dulce Tipo Postre Con Salsa De Frutas . Salsa de frutas del 25- 28 -5 del peso.</v>
          </cell>
          <cell r="N535">
            <v>2032</v>
          </cell>
          <cell r="O535" t="str">
            <v>Proalimentos Liber S.A.S. En reorganización</v>
          </cell>
          <cell r="P535">
            <v>1715</v>
          </cell>
          <cell r="Q535">
            <v>1715</v>
          </cell>
          <cell r="R535">
            <v>1715</v>
          </cell>
          <cell r="S535">
            <v>1715</v>
          </cell>
          <cell r="T535">
            <v>1701</v>
          </cell>
          <cell r="U535">
            <v>1701</v>
          </cell>
          <cell r="V535">
            <v>1701</v>
          </cell>
          <cell r="W535">
            <v>1701</v>
          </cell>
        </row>
        <row r="536">
          <cell r="I536" t="str">
            <v>ALI_77_SEG_10_PROV_2038</v>
          </cell>
          <cell r="J536">
            <v>10</v>
          </cell>
          <cell r="K536" t="str">
            <v>BEBIDAS LÁCTEAS</v>
          </cell>
          <cell r="L536">
            <v>77</v>
          </cell>
          <cell r="M536" t="str">
            <v>77 : Yogur Tipo Postre Con Salsa De Fruta/ Yogurt Entero Con Dulce Tipo Postre Con Salsa De Frutas . Salsa de frutas del 25- 28 -5 del peso.</v>
          </cell>
          <cell r="N536">
            <v>2038</v>
          </cell>
          <cell r="O536" t="str">
            <v>Alimentos Pippo S.A.S</v>
          </cell>
          <cell r="P536">
            <v>1719</v>
          </cell>
          <cell r="Q536">
            <v>1719</v>
          </cell>
          <cell r="R536">
            <v>1719</v>
          </cell>
          <cell r="S536">
            <v>1719</v>
          </cell>
          <cell r="T536">
            <v>1701</v>
          </cell>
          <cell r="U536">
            <v>1701</v>
          </cell>
          <cell r="V536">
            <v>1701</v>
          </cell>
          <cell r="W536">
            <v>1701</v>
          </cell>
        </row>
        <row r="537">
          <cell r="I537" t="str">
            <v>ALI_77_SEG_10_PROV_2047</v>
          </cell>
          <cell r="J537">
            <v>10</v>
          </cell>
          <cell r="K537" t="str">
            <v>BEBIDAS LÁCTEAS</v>
          </cell>
          <cell r="L537">
            <v>77</v>
          </cell>
          <cell r="M537" t="str">
            <v>77 : Yogur Tipo Postre Con Salsa De Fruta/ Yogurt Entero Con Dulce Tipo Postre Con Salsa De Frutas . Salsa de frutas del 25- 28 -5 del peso.</v>
          </cell>
          <cell r="N537">
            <v>2047</v>
          </cell>
          <cell r="O537" t="str">
            <v>Inversiones Fasulac Ltda.</v>
          </cell>
          <cell r="P537">
            <v>1747</v>
          </cell>
          <cell r="Q537">
            <v>1747</v>
          </cell>
          <cell r="R537">
            <v>1747</v>
          </cell>
          <cell r="S537">
            <v>1747</v>
          </cell>
          <cell r="T537">
            <v>1701</v>
          </cell>
          <cell r="U537">
            <v>1701</v>
          </cell>
          <cell r="V537">
            <v>1701</v>
          </cell>
          <cell r="W537">
            <v>1701</v>
          </cell>
        </row>
        <row r="538">
          <cell r="I538" t="str">
            <v>ALI_77_SEG_10_PROV_2087</v>
          </cell>
          <cell r="J538">
            <v>10</v>
          </cell>
          <cell r="K538" t="str">
            <v>BEBIDAS LÁCTEAS</v>
          </cell>
          <cell r="L538">
            <v>77</v>
          </cell>
          <cell r="M538" t="str">
            <v>77 : Yogur Tipo Postre Con Salsa De Fruta/ Yogurt Entero Con Dulce Tipo Postre Con Salsa De Frutas . Salsa de frutas del 25- 28 -5 del peso.</v>
          </cell>
          <cell r="N538">
            <v>2087</v>
          </cell>
          <cell r="O538" t="str">
            <v>AAA Alimentando A Bogotá 2020 UT</v>
          </cell>
          <cell r="P538">
            <v>1701</v>
          </cell>
          <cell r="Q538">
            <v>1701</v>
          </cell>
          <cell r="R538">
            <v>1701</v>
          </cell>
          <cell r="S538">
            <v>1701</v>
          </cell>
          <cell r="T538">
            <v>1701</v>
          </cell>
          <cell r="U538">
            <v>1701</v>
          </cell>
          <cell r="V538">
            <v>1701</v>
          </cell>
          <cell r="W538">
            <v>1701</v>
          </cell>
        </row>
        <row r="539">
          <cell r="I539" t="str">
            <v>ALI_77_SEG_11_PROV_2032</v>
          </cell>
          <cell r="J539">
            <v>11</v>
          </cell>
          <cell r="K539" t="str">
            <v>BEBIDAS LÁCTEAS</v>
          </cell>
          <cell r="L539">
            <v>77</v>
          </cell>
          <cell r="M539" t="str">
            <v>77 : Yogur Tipo Postre Con Salsa De Fruta/ Yogurt Entero Con Dulce Tipo Postre Con Salsa De Frutas . Salsa de frutas del 25- 28 -5 del peso.</v>
          </cell>
          <cell r="N539">
            <v>2032</v>
          </cell>
          <cell r="O539" t="str">
            <v>Proalimentos Liber S.A.S. En reorganización</v>
          </cell>
          <cell r="P539">
            <v>1715</v>
          </cell>
          <cell r="Q539">
            <v>1715</v>
          </cell>
          <cell r="R539">
            <v>1715</v>
          </cell>
          <cell r="S539">
            <v>1715</v>
          </cell>
          <cell r="T539">
            <v>1701</v>
          </cell>
          <cell r="U539">
            <v>1701</v>
          </cell>
          <cell r="V539">
            <v>1701</v>
          </cell>
          <cell r="W539">
            <v>1701</v>
          </cell>
        </row>
        <row r="540">
          <cell r="I540" t="str">
            <v>ALI_77_SEG_11_PROV_2047</v>
          </cell>
          <cell r="J540">
            <v>11</v>
          </cell>
          <cell r="K540" t="str">
            <v>BEBIDAS LÁCTEAS</v>
          </cell>
          <cell r="L540">
            <v>77</v>
          </cell>
          <cell r="M540" t="str">
            <v>77 : Yogur Tipo Postre Con Salsa De Fruta/ Yogurt Entero Con Dulce Tipo Postre Con Salsa De Frutas . Salsa de frutas del 25- 28 -5 del peso.</v>
          </cell>
          <cell r="N540">
            <v>2047</v>
          </cell>
          <cell r="O540" t="str">
            <v>Inversiones Fasulac Ltda.</v>
          </cell>
          <cell r="P540">
            <v>1747</v>
          </cell>
          <cell r="Q540">
            <v>1747</v>
          </cell>
          <cell r="R540">
            <v>1747</v>
          </cell>
          <cell r="S540">
            <v>1747</v>
          </cell>
          <cell r="T540">
            <v>1701</v>
          </cell>
          <cell r="U540">
            <v>1701</v>
          </cell>
          <cell r="V540">
            <v>1701</v>
          </cell>
          <cell r="W540">
            <v>1701</v>
          </cell>
        </row>
        <row r="541">
          <cell r="I541" t="str">
            <v>ALI_77_SEG_11_PROV_2087</v>
          </cell>
          <cell r="J541">
            <v>11</v>
          </cell>
          <cell r="K541" t="str">
            <v>BEBIDAS LÁCTEAS</v>
          </cell>
          <cell r="L541">
            <v>77</v>
          </cell>
          <cell r="M541" t="str">
            <v>77 : Yogur Tipo Postre Con Salsa De Fruta/ Yogurt Entero Con Dulce Tipo Postre Con Salsa De Frutas . Salsa de frutas del 25- 28 -5 del peso.</v>
          </cell>
          <cell r="N541">
            <v>2087</v>
          </cell>
          <cell r="O541" t="str">
            <v>AAA Alimentando A Bogotá 2020 UT</v>
          </cell>
          <cell r="P541">
            <v>1701</v>
          </cell>
          <cell r="Q541">
            <v>1701</v>
          </cell>
          <cell r="R541">
            <v>1701</v>
          </cell>
          <cell r="S541">
            <v>1701</v>
          </cell>
          <cell r="T541">
            <v>1701</v>
          </cell>
          <cell r="U541">
            <v>1701</v>
          </cell>
          <cell r="V541">
            <v>1701</v>
          </cell>
          <cell r="W541">
            <v>1701</v>
          </cell>
        </row>
        <row r="542">
          <cell r="I542" t="str">
            <v>ALI_77_SEG_12_PROV_2032</v>
          </cell>
          <cell r="J542">
            <v>12</v>
          </cell>
          <cell r="K542" t="str">
            <v>BEBIDAS LÁCTEAS</v>
          </cell>
          <cell r="L542">
            <v>77</v>
          </cell>
          <cell r="M542" t="str">
            <v>77 : Yogur Tipo Postre Con Salsa De Fruta/ Yogurt Entero Con Dulce Tipo Postre Con Salsa De Frutas . Salsa de frutas del 25- 28 -5 del peso.</v>
          </cell>
          <cell r="N542">
            <v>2032</v>
          </cell>
          <cell r="O542" t="str">
            <v>Proalimentos Liber S.A.S. En reorganización</v>
          </cell>
          <cell r="P542">
            <v>1715</v>
          </cell>
          <cell r="Q542">
            <v>1715</v>
          </cell>
          <cell r="R542">
            <v>1715</v>
          </cell>
          <cell r="S542">
            <v>1715</v>
          </cell>
          <cell r="T542">
            <v>1701</v>
          </cell>
          <cell r="U542">
            <v>1701</v>
          </cell>
          <cell r="V542">
            <v>1701</v>
          </cell>
          <cell r="W542">
            <v>1701</v>
          </cell>
        </row>
        <row r="543">
          <cell r="I543" t="str">
            <v>ALI_77_SEG_12_PROV_2038</v>
          </cell>
          <cell r="J543">
            <v>12</v>
          </cell>
          <cell r="K543" t="str">
            <v>BEBIDAS LÁCTEAS</v>
          </cell>
          <cell r="L543">
            <v>77</v>
          </cell>
          <cell r="M543" t="str">
            <v>77 : Yogur Tipo Postre Con Salsa De Fruta/ Yogurt Entero Con Dulce Tipo Postre Con Salsa De Frutas . Salsa de frutas del 25- 28 -5 del peso.</v>
          </cell>
          <cell r="N543">
            <v>2038</v>
          </cell>
          <cell r="O543" t="str">
            <v>Alimentos Pippo S.A.S</v>
          </cell>
          <cell r="P543">
            <v>1719</v>
          </cell>
          <cell r="Q543">
            <v>1719</v>
          </cell>
          <cell r="R543">
            <v>1719</v>
          </cell>
          <cell r="S543">
            <v>1719</v>
          </cell>
          <cell r="T543">
            <v>1701</v>
          </cell>
          <cell r="U543">
            <v>1701</v>
          </cell>
          <cell r="V543">
            <v>1701</v>
          </cell>
          <cell r="W543">
            <v>1701</v>
          </cell>
        </row>
        <row r="544">
          <cell r="I544" t="str">
            <v>ALI_77_SEG_12_PROV_2047</v>
          </cell>
          <cell r="J544">
            <v>12</v>
          </cell>
          <cell r="K544" t="str">
            <v>BEBIDAS LÁCTEAS</v>
          </cell>
          <cell r="L544">
            <v>77</v>
          </cell>
          <cell r="M544" t="str">
            <v>77 : Yogur Tipo Postre Con Salsa De Fruta/ Yogurt Entero Con Dulce Tipo Postre Con Salsa De Frutas . Salsa de frutas del 25- 28 -5 del peso.</v>
          </cell>
          <cell r="N544">
            <v>2047</v>
          </cell>
          <cell r="O544" t="str">
            <v>Inversiones Fasulac Ltda.</v>
          </cell>
          <cell r="P544">
            <v>1747</v>
          </cell>
          <cell r="Q544">
            <v>1747</v>
          </cell>
          <cell r="R544">
            <v>1747</v>
          </cell>
          <cell r="S544">
            <v>1747</v>
          </cell>
          <cell r="T544">
            <v>1701</v>
          </cell>
          <cell r="U544">
            <v>1701</v>
          </cell>
          <cell r="V544">
            <v>1701</v>
          </cell>
          <cell r="W544">
            <v>1701</v>
          </cell>
        </row>
        <row r="545">
          <cell r="I545" t="str">
            <v>ALI_77_SEG_12_PROV_2087</v>
          </cell>
          <cell r="J545">
            <v>12</v>
          </cell>
          <cell r="K545" t="str">
            <v>BEBIDAS LÁCTEAS</v>
          </cell>
          <cell r="L545">
            <v>77</v>
          </cell>
          <cell r="M545" t="str">
            <v>77 : Yogur Tipo Postre Con Salsa De Fruta/ Yogurt Entero Con Dulce Tipo Postre Con Salsa De Frutas . Salsa de frutas del 25- 28 -5 del peso.</v>
          </cell>
          <cell r="N545">
            <v>2087</v>
          </cell>
          <cell r="O545" t="str">
            <v>AAA Alimentando A Bogotá 2020 UT</v>
          </cell>
          <cell r="P545">
            <v>1701</v>
          </cell>
          <cell r="Q545">
            <v>1701</v>
          </cell>
          <cell r="R545">
            <v>1701</v>
          </cell>
          <cell r="S545">
            <v>1701</v>
          </cell>
          <cell r="T545">
            <v>1701</v>
          </cell>
          <cell r="U545">
            <v>1701</v>
          </cell>
          <cell r="V545">
            <v>1701</v>
          </cell>
          <cell r="W545">
            <v>1701</v>
          </cell>
        </row>
        <row r="546">
          <cell r="I546" t="str">
            <v>ALI_77_SEG_13_PROV_2032</v>
          </cell>
          <cell r="J546">
            <v>13</v>
          </cell>
          <cell r="K546" t="str">
            <v>BEBIDAS LÁCTEAS</v>
          </cell>
          <cell r="L546">
            <v>77</v>
          </cell>
          <cell r="M546" t="str">
            <v>77 : Yogur Tipo Postre Con Salsa De Fruta/ Yogurt Entero Con Dulce Tipo Postre Con Salsa De Frutas . Salsa de frutas del 25- 28 -5 del peso.</v>
          </cell>
          <cell r="N546">
            <v>2032</v>
          </cell>
          <cell r="O546" t="str">
            <v>Proalimentos Liber S.A.S. En reorganización</v>
          </cell>
          <cell r="P546">
            <v>1715</v>
          </cell>
          <cell r="Q546">
            <v>1715</v>
          </cell>
          <cell r="R546">
            <v>1715</v>
          </cell>
          <cell r="S546">
            <v>1715</v>
          </cell>
          <cell r="T546">
            <v>1701</v>
          </cell>
          <cell r="U546">
            <v>1701</v>
          </cell>
          <cell r="V546">
            <v>1701</v>
          </cell>
          <cell r="W546">
            <v>1701</v>
          </cell>
        </row>
        <row r="547">
          <cell r="I547" t="str">
            <v>ALI_77_SEG_13_PROV_2038</v>
          </cell>
          <cell r="J547">
            <v>13</v>
          </cell>
          <cell r="K547" t="str">
            <v>BEBIDAS LÁCTEAS</v>
          </cell>
          <cell r="L547">
            <v>77</v>
          </cell>
          <cell r="M547" t="str">
            <v>77 : Yogur Tipo Postre Con Salsa De Fruta/ Yogurt Entero Con Dulce Tipo Postre Con Salsa De Frutas . Salsa de frutas del 25- 28 -5 del peso.</v>
          </cell>
          <cell r="N547">
            <v>2038</v>
          </cell>
          <cell r="O547" t="str">
            <v>Alimentos Pippo S.A.S</v>
          </cell>
          <cell r="P547">
            <v>1719</v>
          </cell>
          <cell r="Q547">
            <v>1719</v>
          </cell>
          <cell r="R547">
            <v>1719</v>
          </cell>
          <cell r="S547">
            <v>1719</v>
          </cell>
          <cell r="T547">
            <v>1701</v>
          </cell>
          <cell r="U547">
            <v>1701</v>
          </cell>
          <cell r="V547">
            <v>1701</v>
          </cell>
          <cell r="W547">
            <v>1701</v>
          </cell>
        </row>
        <row r="548">
          <cell r="I548" t="str">
            <v>ALI_77_SEG_13_PROV_2047</v>
          </cell>
          <cell r="J548">
            <v>13</v>
          </cell>
          <cell r="K548" t="str">
            <v>BEBIDAS LÁCTEAS</v>
          </cell>
          <cell r="L548">
            <v>77</v>
          </cell>
          <cell r="M548" t="str">
            <v>77 : Yogur Tipo Postre Con Salsa De Fruta/ Yogurt Entero Con Dulce Tipo Postre Con Salsa De Frutas . Salsa de frutas del 25- 28 -5 del peso.</v>
          </cell>
          <cell r="N548">
            <v>2047</v>
          </cell>
          <cell r="O548" t="str">
            <v>Inversiones Fasulac Ltda.</v>
          </cell>
          <cell r="P548">
            <v>1747</v>
          </cell>
          <cell r="Q548">
            <v>1747</v>
          </cell>
          <cell r="R548">
            <v>1747</v>
          </cell>
          <cell r="S548">
            <v>1747</v>
          </cell>
          <cell r="T548">
            <v>1701</v>
          </cell>
          <cell r="U548">
            <v>1701</v>
          </cell>
          <cell r="V548">
            <v>1701</v>
          </cell>
          <cell r="W548">
            <v>1701</v>
          </cell>
        </row>
        <row r="549">
          <cell r="I549" t="str">
            <v>ALI_77_SEG_13_PROV_2087</v>
          </cell>
          <cell r="J549">
            <v>13</v>
          </cell>
          <cell r="K549" t="str">
            <v>BEBIDAS LÁCTEAS</v>
          </cell>
          <cell r="L549">
            <v>77</v>
          </cell>
          <cell r="M549" t="str">
            <v>77 : Yogur Tipo Postre Con Salsa De Fruta/ Yogurt Entero Con Dulce Tipo Postre Con Salsa De Frutas . Salsa de frutas del 25- 28 -5 del peso.</v>
          </cell>
          <cell r="N549">
            <v>2087</v>
          </cell>
          <cell r="O549" t="str">
            <v>AAA Alimentando A Bogotá 2020 UT</v>
          </cell>
          <cell r="P549">
            <v>1701</v>
          </cell>
          <cell r="Q549">
            <v>1701</v>
          </cell>
          <cell r="R549">
            <v>1701</v>
          </cell>
          <cell r="S549">
            <v>1701</v>
          </cell>
          <cell r="T549">
            <v>1701</v>
          </cell>
          <cell r="U549">
            <v>1701</v>
          </cell>
          <cell r="V549">
            <v>1701</v>
          </cell>
          <cell r="W549">
            <v>1701</v>
          </cell>
        </row>
        <row r="550">
          <cell r="I550" t="str">
            <v>ALI_77_SEG_14_PROV_2032</v>
          </cell>
          <cell r="J550">
            <v>14</v>
          </cell>
          <cell r="K550" t="str">
            <v>BEBIDAS LÁCTEAS</v>
          </cell>
          <cell r="L550">
            <v>77</v>
          </cell>
          <cell r="M550" t="str">
            <v>77 : Yogur Tipo Postre Con Salsa De Fruta/ Yogurt Entero Con Dulce Tipo Postre Con Salsa De Frutas . Salsa de frutas del 25- 28 -5 del peso.</v>
          </cell>
          <cell r="N550">
            <v>2032</v>
          </cell>
          <cell r="O550" t="str">
            <v>Proalimentos Liber S.A.S. En reorganización</v>
          </cell>
          <cell r="P550">
            <v>1715</v>
          </cell>
          <cell r="Q550">
            <v>1715</v>
          </cell>
          <cell r="R550">
            <v>1715</v>
          </cell>
          <cell r="S550">
            <v>1715</v>
          </cell>
          <cell r="T550">
            <v>1701</v>
          </cell>
          <cell r="U550">
            <v>1701</v>
          </cell>
          <cell r="V550">
            <v>1701</v>
          </cell>
          <cell r="W550">
            <v>1701</v>
          </cell>
        </row>
        <row r="551">
          <cell r="I551" t="str">
            <v>ALI_77_SEG_14_PROV_2038</v>
          </cell>
          <cell r="J551">
            <v>14</v>
          </cell>
          <cell r="K551" t="str">
            <v>BEBIDAS LÁCTEAS</v>
          </cell>
          <cell r="L551">
            <v>77</v>
          </cell>
          <cell r="M551" t="str">
            <v>77 : Yogur Tipo Postre Con Salsa De Fruta/ Yogurt Entero Con Dulce Tipo Postre Con Salsa De Frutas . Salsa de frutas del 25- 28 -5 del peso.</v>
          </cell>
          <cell r="N551">
            <v>2038</v>
          </cell>
          <cell r="O551" t="str">
            <v>Alimentos Pippo S.A.S</v>
          </cell>
          <cell r="P551">
            <v>1719</v>
          </cell>
          <cell r="Q551">
            <v>1719</v>
          </cell>
          <cell r="R551">
            <v>1719</v>
          </cell>
          <cell r="S551">
            <v>1719</v>
          </cell>
          <cell r="T551">
            <v>1701</v>
          </cell>
          <cell r="U551">
            <v>1701</v>
          </cell>
          <cell r="V551">
            <v>1701</v>
          </cell>
          <cell r="W551">
            <v>1701</v>
          </cell>
        </row>
        <row r="552">
          <cell r="I552" t="str">
            <v>ALI_77_SEG_14_PROV_2047</v>
          </cell>
          <cell r="J552">
            <v>14</v>
          </cell>
          <cell r="K552" t="str">
            <v>BEBIDAS LÁCTEAS</v>
          </cell>
          <cell r="L552">
            <v>77</v>
          </cell>
          <cell r="M552" t="str">
            <v>77 : Yogur Tipo Postre Con Salsa De Fruta/ Yogurt Entero Con Dulce Tipo Postre Con Salsa De Frutas . Salsa de frutas del 25- 28 -5 del peso.</v>
          </cell>
          <cell r="N552">
            <v>2047</v>
          </cell>
          <cell r="O552" t="str">
            <v>Inversiones Fasulac Ltda.</v>
          </cell>
          <cell r="P552">
            <v>1747</v>
          </cell>
          <cell r="Q552">
            <v>1747</v>
          </cell>
          <cell r="R552">
            <v>1747</v>
          </cell>
          <cell r="S552">
            <v>1747</v>
          </cell>
          <cell r="T552">
            <v>1701</v>
          </cell>
          <cell r="U552">
            <v>1701</v>
          </cell>
          <cell r="V552">
            <v>1701</v>
          </cell>
          <cell r="W552">
            <v>1701</v>
          </cell>
        </row>
        <row r="553">
          <cell r="I553" t="str">
            <v>ALI_77_SEG_14_PROV_2087</v>
          </cell>
          <cell r="J553">
            <v>14</v>
          </cell>
          <cell r="K553" t="str">
            <v>BEBIDAS LÁCTEAS</v>
          </cell>
          <cell r="L553">
            <v>77</v>
          </cell>
          <cell r="M553" t="str">
            <v>77 : Yogur Tipo Postre Con Salsa De Fruta/ Yogurt Entero Con Dulce Tipo Postre Con Salsa De Frutas . Salsa de frutas del 25- 28 -5 del peso.</v>
          </cell>
          <cell r="N553">
            <v>2087</v>
          </cell>
          <cell r="O553" t="str">
            <v>AAA Alimentando A Bogotá 2020 UT</v>
          </cell>
          <cell r="P553">
            <v>1701</v>
          </cell>
          <cell r="Q553">
            <v>1701</v>
          </cell>
          <cell r="R553">
            <v>1701</v>
          </cell>
          <cell r="S553">
            <v>1701</v>
          </cell>
          <cell r="T553">
            <v>1701</v>
          </cell>
          <cell r="U553">
            <v>1701</v>
          </cell>
          <cell r="V553">
            <v>1701</v>
          </cell>
          <cell r="W553">
            <v>1701</v>
          </cell>
        </row>
        <row r="554">
          <cell r="I554" t="str">
            <v>ALI_77_SEG_15_PROV_2032</v>
          </cell>
          <cell r="J554">
            <v>15</v>
          </cell>
          <cell r="K554" t="str">
            <v>BEBIDAS LÁCTEAS</v>
          </cell>
          <cell r="L554">
            <v>77</v>
          </cell>
          <cell r="M554" t="str">
            <v>77 : Yogur Tipo Postre Con Salsa De Fruta/ Yogurt Entero Con Dulce Tipo Postre Con Salsa De Frutas . Salsa de frutas del 25- 28 -5 del peso.</v>
          </cell>
          <cell r="N554">
            <v>2032</v>
          </cell>
          <cell r="O554" t="str">
            <v>Proalimentos Liber S.A.S. En reorganización</v>
          </cell>
          <cell r="P554">
            <v>1715</v>
          </cell>
          <cell r="Q554">
            <v>1715</v>
          </cell>
          <cell r="R554">
            <v>1715</v>
          </cell>
          <cell r="S554">
            <v>1715</v>
          </cell>
          <cell r="T554">
            <v>1701</v>
          </cell>
          <cell r="U554">
            <v>1701</v>
          </cell>
          <cell r="V554">
            <v>1701</v>
          </cell>
          <cell r="W554">
            <v>1701</v>
          </cell>
        </row>
        <row r="555">
          <cell r="I555" t="str">
            <v>ALI_77_SEG_15_PROV_2038</v>
          </cell>
          <cell r="J555">
            <v>15</v>
          </cell>
          <cell r="K555" t="str">
            <v>BEBIDAS LÁCTEAS</v>
          </cell>
          <cell r="L555">
            <v>77</v>
          </cell>
          <cell r="M555" t="str">
            <v>77 : Yogur Tipo Postre Con Salsa De Fruta/ Yogurt Entero Con Dulce Tipo Postre Con Salsa De Frutas . Salsa de frutas del 25- 28 -5 del peso.</v>
          </cell>
          <cell r="N555">
            <v>2038</v>
          </cell>
          <cell r="O555" t="str">
            <v>Alimentos Pippo S.A.S</v>
          </cell>
          <cell r="P555">
            <v>1719</v>
          </cell>
          <cell r="Q555">
            <v>1719</v>
          </cell>
          <cell r="R555">
            <v>1719</v>
          </cell>
          <cell r="S555">
            <v>1719</v>
          </cell>
          <cell r="T555">
            <v>1701</v>
          </cell>
          <cell r="U555">
            <v>1701</v>
          </cell>
          <cell r="V555">
            <v>1701</v>
          </cell>
          <cell r="W555">
            <v>1701</v>
          </cell>
        </row>
        <row r="556">
          <cell r="I556" t="str">
            <v>ALI_77_SEG_15_PROV_2047</v>
          </cell>
          <cell r="J556">
            <v>15</v>
          </cell>
          <cell r="K556" t="str">
            <v>BEBIDAS LÁCTEAS</v>
          </cell>
          <cell r="L556">
            <v>77</v>
          </cell>
          <cell r="M556" t="str">
            <v>77 : Yogur Tipo Postre Con Salsa De Fruta/ Yogurt Entero Con Dulce Tipo Postre Con Salsa De Frutas . Salsa de frutas del 25- 28 -5 del peso.</v>
          </cell>
          <cell r="N556">
            <v>2047</v>
          </cell>
          <cell r="O556" t="str">
            <v>Inversiones Fasulac Ltda.</v>
          </cell>
          <cell r="P556">
            <v>1747</v>
          </cell>
          <cell r="Q556">
            <v>1747</v>
          </cell>
          <cell r="R556">
            <v>1747</v>
          </cell>
          <cell r="S556">
            <v>1747</v>
          </cell>
          <cell r="T556">
            <v>1701</v>
          </cell>
          <cell r="U556">
            <v>1701</v>
          </cell>
          <cell r="V556">
            <v>1701</v>
          </cell>
          <cell r="W556">
            <v>1701</v>
          </cell>
        </row>
        <row r="557">
          <cell r="I557" t="str">
            <v>ALI_77_SEG_15_PROV_2087</v>
          </cell>
          <cell r="J557">
            <v>15</v>
          </cell>
          <cell r="K557" t="str">
            <v>BEBIDAS LÁCTEAS</v>
          </cell>
          <cell r="L557">
            <v>77</v>
          </cell>
          <cell r="M557" t="str">
            <v>77 : Yogur Tipo Postre Con Salsa De Fruta/ Yogurt Entero Con Dulce Tipo Postre Con Salsa De Frutas . Salsa de frutas del 25- 28 -5 del peso.</v>
          </cell>
          <cell r="N557">
            <v>2087</v>
          </cell>
          <cell r="O557" t="str">
            <v>AAA Alimentando A Bogotá 2020 UT</v>
          </cell>
          <cell r="P557">
            <v>1701</v>
          </cell>
          <cell r="Q557">
            <v>1701</v>
          </cell>
          <cell r="R557">
            <v>1701</v>
          </cell>
          <cell r="S557">
            <v>1701</v>
          </cell>
          <cell r="T557">
            <v>1701</v>
          </cell>
          <cell r="U557">
            <v>1701</v>
          </cell>
          <cell r="V557">
            <v>1701</v>
          </cell>
          <cell r="W557">
            <v>1701</v>
          </cell>
        </row>
        <row r="558">
          <cell r="I558" t="str">
            <v>ALI_82_SEG_1_PROV_2032</v>
          </cell>
          <cell r="J558">
            <v>1</v>
          </cell>
          <cell r="K558" t="str">
            <v>BEBIDAS LÁCTEAS</v>
          </cell>
          <cell r="L558">
            <v>82</v>
          </cell>
          <cell r="M558" t="str">
            <v>82 : Kumis entero con dulce, pasteurizado.</v>
          </cell>
          <cell r="N558">
            <v>2032</v>
          </cell>
          <cell r="O558" t="str">
            <v>Proalimentos Liber S.A.S. En reorganización</v>
          </cell>
          <cell r="P558">
            <v>919</v>
          </cell>
          <cell r="Q558">
            <v>919</v>
          </cell>
          <cell r="R558">
            <v>919</v>
          </cell>
          <cell r="S558">
            <v>919</v>
          </cell>
          <cell r="T558">
            <v>906</v>
          </cell>
          <cell r="U558">
            <v>906</v>
          </cell>
          <cell r="V558">
            <v>906</v>
          </cell>
          <cell r="W558">
            <v>906</v>
          </cell>
        </row>
        <row r="559">
          <cell r="I559" t="str">
            <v>ALI_82_SEG_1_PROV_2038</v>
          </cell>
          <cell r="J559">
            <v>1</v>
          </cell>
          <cell r="K559" t="str">
            <v>BEBIDAS LÁCTEAS</v>
          </cell>
          <cell r="L559">
            <v>82</v>
          </cell>
          <cell r="M559" t="str">
            <v>82 : Kumis entero con dulce, pasteurizado.</v>
          </cell>
          <cell r="N559">
            <v>2038</v>
          </cell>
          <cell r="O559" t="str">
            <v>Alimentos Pippo S.A.S</v>
          </cell>
          <cell r="P559">
            <v>915</v>
          </cell>
          <cell r="Q559">
            <v>915</v>
          </cell>
          <cell r="R559">
            <v>915</v>
          </cell>
          <cell r="S559">
            <v>915</v>
          </cell>
          <cell r="T559">
            <v>906</v>
          </cell>
          <cell r="U559">
            <v>906</v>
          </cell>
          <cell r="V559">
            <v>906</v>
          </cell>
          <cell r="W559">
            <v>906</v>
          </cell>
        </row>
        <row r="560">
          <cell r="I560" t="str">
            <v>ALI_82_SEG_1_PROV_2043</v>
          </cell>
          <cell r="J560">
            <v>1</v>
          </cell>
          <cell r="K560" t="str">
            <v>BEBIDAS LÁCTEAS</v>
          </cell>
          <cell r="L560">
            <v>82</v>
          </cell>
          <cell r="M560" t="str">
            <v>82 : Kumis entero con dulce, pasteurizado.</v>
          </cell>
          <cell r="N560">
            <v>2043</v>
          </cell>
          <cell r="O560" t="str">
            <v>Cooperativa Colanta</v>
          </cell>
          <cell r="P560">
            <v>930</v>
          </cell>
          <cell r="Q560">
            <v>930</v>
          </cell>
          <cell r="R560">
            <v>930</v>
          </cell>
          <cell r="S560">
            <v>930</v>
          </cell>
          <cell r="T560">
            <v>906</v>
          </cell>
          <cell r="U560">
            <v>906</v>
          </cell>
          <cell r="V560">
            <v>906</v>
          </cell>
          <cell r="W560">
            <v>906</v>
          </cell>
        </row>
        <row r="561">
          <cell r="I561" t="str">
            <v>ALI_82_SEG_1_PROV_2047</v>
          </cell>
          <cell r="J561">
            <v>1</v>
          </cell>
          <cell r="K561" t="str">
            <v>BEBIDAS LÁCTEAS</v>
          </cell>
          <cell r="L561">
            <v>82</v>
          </cell>
          <cell r="M561" t="str">
            <v>82 : Kumis entero con dulce, pasteurizado.</v>
          </cell>
          <cell r="N561">
            <v>2047</v>
          </cell>
          <cell r="O561" t="str">
            <v>Inversiones Fasulac Ltda.</v>
          </cell>
          <cell r="P561">
            <v>930</v>
          </cell>
          <cell r="Q561">
            <v>930</v>
          </cell>
          <cell r="R561">
            <v>930</v>
          </cell>
          <cell r="S561">
            <v>930</v>
          </cell>
          <cell r="T561">
            <v>906</v>
          </cell>
          <cell r="U561">
            <v>906</v>
          </cell>
          <cell r="V561">
            <v>906</v>
          </cell>
          <cell r="W561">
            <v>906</v>
          </cell>
        </row>
        <row r="562">
          <cell r="I562" t="str">
            <v>ALI_82_SEG_1_PROV_2087</v>
          </cell>
          <cell r="J562">
            <v>1</v>
          </cell>
          <cell r="K562" t="str">
            <v>BEBIDAS LÁCTEAS</v>
          </cell>
          <cell r="L562">
            <v>82</v>
          </cell>
          <cell r="M562" t="str">
            <v>82 : Kumis entero con dulce, pasteurizado.</v>
          </cell>
          <cell r="N562">
            <v>2087</v>
          </cell>
          <cell r="O562" t="str">
            <v>AAA Alimentando A Bogotá 2020 UT</v>
          </cell>
          <cell r="P562">
            <v>906</v>
          </cell>
          <cell r="Q562">
            <v>906</v>
          </cell>
          <cell r="R562">
            <v>906</v>
          </cell>
          <cell r="S562">
            <v>906</v>
          </cell>
          <cell r="T562">
            <v>906</v>
          </cell>
          <cell r="U562">
            <v>906</v>
          </cell>
          <cell r="V562">
            <v>906</v>
          </cell>
          <cell r="W562">
            <v>906</v>
          </cell>
        </row>
        <row r="563">
          <cell r="I563" t="str">
            <v>ALI_82_SEG_2_PROV_2032</v>
          </cell>
          <cell r="J563">
            <v>2</v>
          </cell>
          <cell r="K563" t="str">
            <v>BEBIDAS LÁCTEAS</v>
          </cell>
          <cell r="L563">
            <v>82</v>
          </cell>
          <cell r="M563" t="str">
            <v>82 : Kumis entero con dulce, pasteurizado.</v>
          </cell>
          <cell r="N563">
            <v>2032</v>
          </cell>
          <cell r="O563" t="str">
            <v>Proalimentos Liber S.A.S. En reorganización</v>
          </cell>
          <cell r="P563">
            <v>919</v>
          </cell>
          <cell r="Q563">
            <v>919</v>
          </cell>
          <cell r="R563">
            <v>919</v>
          </cell>
          <cell r="S563">
            <v>919</v>
          </cell>
          <cell r="T563">
            <v>906</v>
          </cell>
          <cell r="U563">
            <v>906</v>
          </cell>
          <cell r="V563">
            <v>906</v>
          </cell>
          <cell r="W563">
            <v>906</v>
          </cell>
        </row>
        <row r="564">
          <cell r="I564" t="str">
            <v>ALI_82_SEG_2_PROV_2038</v>
          </cell>
          <cell r="J564">
            <v>2</v>
          </cell>
          <cell r="K564" t="str">
            <v>BEBIDAS LÁCTEAS</v>
          </cell>
          <cell r="L564">
            <v>82</v>
          </cell>
          <cell r="M564" t="str">
            <v>82 : Kumis entero con dulce, pasteurizado.</v>
          </cell>
          <cell r="N564">
            <v>2038</v>
          </cell>
          <cell r="O564" t="str">
            <v>Alimentos Pippo S.A.S</v>
          </cell>
          <cell r="P564">
            <v>915</v>
          </cell>
          <cell r="Q564">
            <v>915</v>
          </cell>
          <cell r="R564">
            <v>915</v>
          </cell>
          <cell r="S564">
            <v>915</v>
          </cell>
          <cell r="T564">
            <v>906</v>
          </cell>
          <cell r="U564">
            <v>906</v>
          </cell>
          <cell r="V564">
            <v>906</v>
          </cell>
          <cell r="W564">
            <v>906</v>
          </cell>
        </row>
        <row r="565">
          <cell r="I565" t="str">
            <v>ALI_82_SEG_2_PROV_2043</v>
          </cell>
          <cell r="J565">
            <v>2</v>
          </cell>
          <cell r="K565" t="str">
            <v>BEBIDAS LÁCTEAS</v>
          </cell>
          <cell r="L565">
            <v>82</v>
          </cell>
          <cell r="M565" t="str">
            <v>82 : Kumis entero con dulce, pasteurizado.</v>
          </cell>
          <cell r="N565">
            <v>2043</v>
          </cell>
          <cell r="O565" t="str">
            <v>Cooperativa Colanta</v>
          </cell>
          <cell r="P565">
            <v>930</v>
          </cell>
          <cell r="Q565">
            <v>930</v>
          </cell>
          <cell r="R565">
            <v>930</v>
          </cell>
          <cell r="S565">
            <v>930</v>
          </cell>
          <cell r="T565">
            <v>906</v>
          </cell>
          <cell r="U565">
            <v>906</v>
          </cell>
          <cell r="V565">
            <v>906</v>
          </cell>
          <cell r="W565">
            <v>906</v>
          </cell>
        </row>
        <row r="566">
          <cell r="I566" t="str">
            <v>ALI_82_SEG_2_PROV_2047</v>
          </cell>
          <cell r="J566">
            <v>2</v>
          </cell>
          <cell r="K566" t="str">
            <v>BEBIDAS LÁCTEAS</v>
          </cell>
          <cell r="L566">
            <v>82</v>
          </cell>
          <cell r="M566" t="str">
            <v>82 : Kumis entero con dulce, pasteurizado.</v>
          </cell>
          <cell r="N566">
            <v>2047</v>
          </cell>
          <cell r="O566" t="str">
            <v>Inversiones Fasulac Ltda.</v>
          </cell>
          <cell r="P566">
            <v>930</v>
          </cell>
          <cell r="Q566">
            <v>930</v>
          </cell>
          <cell r="R566">
            <v>930</v>
          </cell>
          <cell r="S566">
            <v>930</v>
          </cell>
          <cell r="T566">
            <v>906</v>
          </cell>
          <cell r="U566">
            <v>906</v>
          </cell>
          <cell r="V566">
            <v>906</v>
          </cell>
          <cell r="W566">
            <v>906</v>
          </cell>
        </row>
        <row r="567">
          <cell r="I567" t="str">
            <v>ALI_82_SEG_2_PROV_2087</v>
          </cell>
          <cell r="J567">
            <v>2</v>
          </cell>
          <cell r="K567" t="str">
            <v>BEBIDAS LÁCTEAS</v>
          </cell>
          <cell r="L567">
            <v>82</v>
          </cell>
          <cell r="M567" t="str">
            <v>82 : Kumis entero con dulce, pasteurizado.</v>
          </cell>
          <cell r="N567">
            <v>2087</v>
          </cell>
          <cell r="O567" t="str">
            <v>AAA Alimentando A Bogotá 2020 UT</v>
          </cell>
          <cell r="P567">
            <v>906</v>
          </cell>
          <cell r="Q567">
            <v>906</v>
          </cell>
          <cell r="R567">
            <v>906</v>
          </cell>
          <cell r="S567">
            <v>906</v>
          </cell>
          <cell r="T567">
            <v>906</v>
          </cell>
          <cell r="U567">
            <v>906</v>
          </cell>
          <cell r="V567">
            <v>906</v>
          </cell>
          <cell r="W567">
            <v>906</v>
          </cell>
        </row>
        <row r="568">
          <cell r="I568" t="str">
            <v>ALI_82_SEG_3_PROV_2032</v>
          </cell>
          <cell r="J568">
            <v>3</v>
          </cell>
          <cell r="K568" t="str">
            <v>BEBIDAS LÁCTEAS</v>
          </cell>
          <cell r="L568">
            <v>82</v>
          </cell>
          <cell r="M568" t="str">
            <v>82 : Kumis entero con dulce, pasteurizado.</v>
          </cell>
          <cell r="N568">
            <v>2032</v>
          </cell>
          <cell r="O568" t="str">
            <v>Proalimentos Liber S.A.S. En reorganización</v>
          </cell>
          <cell r="P568">
            <v>919</v>
          </cell>
          <cell r="Q568">
            <v>919</v>
          </cell>
          <cell r="R568">
            <v>919</v>
          </cell>
          <cell r="S568">
            <v>919</v>
          </cell>
          <cell r="T568">
            <v>906</v>
          </cell>
          <cell r="U568">
            <v>906</v>
          </cell>
          <cell r="V568">
            <v>906</v>
          </cell>
          <cell r="W568">
            <v>906</v>
          </cell>
        </row>
        <row r="569">
          <cell r="I569" t="str">
            <v>ALI_82_SEG_3_PROV_2038</v>
          </cell>
          <cell r="J569">
            <v>3</v>
          </cell>
          <cell r="K569" t="str">
            <v>BEBIDAS LÁCTEAS</v>
          </cell>
          <cell r="L569">
            <v>82</v>
          </cell>
          <cell r="M569" t="str">
            <v>82 : Kumis entero con dulce, pasteurizado.</v>
          </cell>
          <cell r="N569">
            <v>2038</v>
          </cell>
          <cell r="O569" t="str">
            <v>Alimentos Pippo S.A.S</v>
          </cell>
          <cell r="P569">
            <v>915</v>
          </cell>
          <cell r="Q569">
            <v>915</v>
          </cell>
          <cell r="R569">
            <v>915</v>
          </cell>
          <cell r="S569">
            <v>915</v>
          </cell>
          <cell r="T569">
            <v>906</v>
          </cell>
          <cell r="U569">
            <v>906</v>
          </cell>
          <cell r="V569">
            <v>906</v>
          </cell>
          <cell r="W569">
            <v>906</v>
          </cell>
        </row>
        <row r="570">
          <cell r="I570" t="str">
            <v>ALI_82_SEG_3_PROV_2043</v>
          </cell>
          <cell r="J570">
            <v>3</v>
          </cell>
          <cell r="K570" t="str">
            <v>BEBIDAS LÁCTEAS</v>
          </cell>
          <cell r="L570">
            <v>82</v>
          </cell>
          <cell r="M570" t="str">
            <v>82 : Kumis entero con dulce, pasteurizado.</v>
          </cell>
          <cell r="N570">
            <v>2043</v>
          </cell>
          <cell r="O570" t="str">
            <v>Cooperativa Colanta</v>
          </cell>
          <cell r="P570">
            <v>930</v>
          </cell>
          <cell r="Q570">
            <v>930</v>
          </cell>
          <cell r="R570">
            <v>930</v>
          </cell>
          <cell r="S570">
            <v>930</v>
          </cell>
          <cell r="T570">
            <v>906</v>
          </cell>
          <cell r="U570">
            <v>906</v>
          </cell>
          <cell r="V570">
            <v>906</v>
          </cell>
          <cell r="W570">
            <v>906</v>
          </cell>
        </row>
        <row r="571">
          <cell r="I571" t="str">
            <v>ALI_82_SEG_3_PROV_2047</v>
          </cell>
          <cell r="J571">
            <v>3</v>
          </cell>
          <cell r="K571" t="str">
            <v>BEBIDAS LÁCTEAS</v>
          </cell>
          <cell r="L571">
            <v>82</v>
          </cell>
          <cell r="M571" t="str">
            <v>82 : Kumis entero con dulce, pasteurizado.</v>
          </cell>
          <cell r="N571">
            <v>2047</v>
          </cell>
          <cell r="O571" t="str">
            <v>Inversiones Fasulac Ltda.</v>
          </cell>
          <cell r="P571">
            <v>930</v>
          </cell>
          <cell r="Q571">
            <v>930</v>
          </cell>
          <cell r="R571">
            <v>930</v>
          </cell>
          <cell r="S571">
            <v>930</v>
          </cell>
          <cell r="T571">
            <v>906</v>
          </cell>
          <cell r="U571">
            <v>906</v>
          </cell>
          <cell r="V571">
            <v>906</v>
          </cell>
          <cell r="W571">
            <v>906</v>
          </cell>
        </row>
        <row r="572">
          <cell r="I572" t="str">
            <v>ALI_82_SEG_3_PROV_2087</v>
          </cell>
          <cell r="J572">
            <v>3</v>
          </cell>
          <cell r="K572" t="str">
            <v>BEBIDAS LÁCTEAS</v>
          </cell>
          <cell r="L572">
            <v>82</v>
          </cell>
          <cell r="M572" t="str">
            <v>82 : Kumis entero con dulce, pasteurizado.</v>
          </cell>
          <cell r="N572">
            <v>2087</v>
          </cell>
          <cell r="O572" t="str">
            <v>AAA Alimentando A Bogotá 2020 UT</v>
          </cell>
          <cell r="P572">
            <v>906</v>
          </cell>
          <cell r="Q572">
            <v>906</v>
          </cell>
          <cell r="R572">
            <v>906</v>
          </cell>
          <cell r="S572">
            <v>906</v>
          </cell>
          <cell r="T572">
            <v>906</v>
          </cell>
          <cell r="U572">
            <v>906</v>
          </cell>
          <cell r="V572">
            <v>906</v>
          </cell>
          <cell r="W572">
            <v>906</v>
          </cell>
        </row>
        <row r="573">
          <cell r="I573" t="str">
            <v>ALI_82_SEG_4_PROV_2032</v>
          </cell>
          <cell r="J573">
            <v>4</v>
          </cell>
          <cell r="K573" t="str">
            <v>BEBIDAS LÁCTEAS</v>
          </cell>
          <cell r="L573">
            <v>82</v>
          </cell>
          <cell r="M573" t="str">
            <v>82 : Kumis entero con dulce, pasteurizado.</v>
          </cell>
          <cell r="N573">
            <v>2032</v>
          </cell>
          <cell r="O573" t="str">
            <v>Proalimentos Liber S.A.S. En reorganización</v>
          </cell>
          <cell r="P573">
            <v>919</v>
          </cell>
          <cell r="Q573">
            <v>919</v>
          </cell>
          <cell r="R573">
            <v>919</v>
          </cell>
          <cell r="S573">
            <v>919</v>
          </cell>
          <cell r="T573">
            <v>906</v>
          </cell>
          <cell r="U573">
            <v>906</v>
          </cell>
          <cell r="V573">
            <v>906</v>
          </cell>
          <cell r="W573">
            <v>906</v>
          </cell>
        </row>
        <row r="574">
          <cell r="I574" t="str">
            <v>ALI_82_SEG_4_PROV_2038</v>
          </cell>
          <cell r="J574">
            <v>4</v>
          </cell>
          <cell r="K574" t="str">
            <v>BEBIDAS LÁCTEAS</v>
          </cell>
          <cell r="L574">
            <v>82</v>
          </cell>
          <cell r="M574" t="str">
            <v>82 : Kumis entero con dulce, pasteurizado.</v>
          </cell>
          <cell r="N574">
            <v>2038</v>
          </cell>
          <cell r="O574" t="str">
            <v>Alimentos Pippo S.A.S</v>
          </cell>
          <cell r="P574">
            <v>915</v>
          </cell>
          <cell r="Q574">
            <v>915</v>
          </cell>
          <cell r="R574">
            <v>915</v>
          </cell>
          <cell r="S574">
            <v>915</v>
          </cell>
          <cell r="T574">
            <v>906</v>
          </cell>
          <cell r="U574">
            <v>906</v>
          </cell>
          <cell r="V574">
            <v>906</v>
          </cell>
          <cell r="W574">
            <v>906</v>
          </cell>
        </row>
        <row r="575">
          <cell r="I575" t="str">
            <v>ALI_82_SEG_4_PROV_2043</v>
          </cell>
          <cell r="J575">
            <v>4</v>
          </cell>
          <cell r="K575" t="str">
            <v>BEBIDAS LÁCTEAS</v>
          </cell>
          <cell r="L575">
            <v>82</v>
          </cell>
          <cell r="M575" t="str">
            <v>82 : Kumis entero con dulce, pasteurizado.</v>
          </cell>
          <cell r="N575">
            <v>2043</v>
          </cell>
          <cell r="O575" t="str">
            <v>Cooperativa Colanta</v>
          </cell>
          <cell r="P575">
            <v>930</v>
          </cell>
          <cell r="Q575">
            <v>930</v>
          </cell>
          <cell r="R575">
            <v>930</v>
          </cell>
          <cell r="S575">
            <v>930</v>
          </cell>
          <cell r="T575">
            <v>906</v>
          </cell>
          <cell r="U575">
            <v>906</v>
          </cell>
          <cell r="V575">
            <v>906</v>
          </cell>
          <cell r="W575">
            <v>906</v>
          </cell>
        </row>
        <row r="576">
          <cell r="I576" t="str">
            <v>ALI_82_SEG_4_PROV_2047</v>
          </cell>
          <cell r="J576">
            <v>4</v>
          </cell>
          <cell r="K576" t="str">
            <v>BEBIDAS LÁCTEAS</v>
          </cell>
          <cell r="L576">
            <v>82</v>
          </cell>
          <cell r="M576" t="str">
            <v>82 : Kumis entero con dulce, pasteurizado.</v>
          </cell>
          <cell r="N576">
            <v>2047</v>
          </cell>
          <cell r="O576" t="str">
            <v>Inversiones Fasulac Ltda.</v>
          </cell>
          <cell r="P576">
            <v>930</v>
          </cell>
          <cell r="Q576">
            <v>930</v>
          </cell>
          <cell r="R576">
            <v>930</v>
          </cell>
          <cell r="S576">
            <v>930</v>
          </cell>
          <cell r="T576">
            <v>906</v>
          </cell>
          <cell r="U576">
            <v>906</v>
          </cell>
          <cell r="V576">
            <v>906</v>
          </cell>
          <cell r="W576">
            <v>906</v>
          </cell>
        </row>
        <row r="577">
          <cell r="I577" t="str">
            <v>ALI_82_SEG_4_PROV_2087</v>
          </cell>
          <cell r="J577">
            <v>4</v>
          </cell>
          <cell r="K577" t="str">
            <v>BEBIDAS LÁCTEAS</v>
          </cell>
          <cell r="L577">
            <v>82</v>
          </cell>
          <cell r="M577" t="str">
            <v>82 : Kumis entero con dulce, pasteurizado.</v>
          </cell>
          <cell r="N577">
            <v>2087</v>
          </cell>
          <cell r="O577" t="str">
            <v>AAA Alimentando A Bogotá 2020 UT</v>
          </cell>
          <cell r="P577">
            <v>906</v>
          </cell>
          <cell r="Q577">
            <v>906</v>
          </cell>
          <cell r="R577">
            <v>906</v>
          </cell>
          <cell r="S577">
            <v>906</v>
          </cell>
          <cell r="T577">
            <v>906</v>
          </cell>
          <cell r="U577">
            <v>906</v>
          </cell>
          <cell r="V577">
            <v>906</v>
          </cell>
          <cell r="W577">
            <v>906</v>
          </cell>
        </row>
        <row r="578">
          <cell r="I578" t="str">
            <v>ALI_82_SEG_5_PROV_2032</v>
          </cell>
          <cell r="J578">
            <v>5</v>
          </cell>
          <cell r="K578" t="str">
            <v>BEBIDAS LÁCTEAS</v>
          </cell>
          <cell r="L578">
            <v>82</v>
          </cell>
          <cell r="M578" t="str">
            <v>82 : Kumis entero con dulce, pasteurizado.</v>
          </cell>
          <cell r="N578">
            <v>2032</v>
          </cell>
          <cell r="O578" t="str">
            <v>Proalimentos Liber S.A.S. En reorganización</v>
          </cell>
          <cell r="P578">
            <v>919</v>
          </cell>
          <cell r="Q578">
            <v>919</v>
          </cell>
          <cell r="R578">
            <v>919</v>
          </cell>
          <cell r="S578">
            <v>919</v>
          </cell>
          <cell r="T578">
            <v>906</v>
          </cell>
          <cell r="U578">
            <v>906</v>
          </cell>
          <cell r="V578">
            <v>906</v>
          </cell>
          <cell r="W578">
            <v>906</v>
          </cell>
        </row>
        <row r="579">
          <cell r="I579" t="str">
            <v>ALI_82_SEG_5_PROV_2038</v>
          </cell>
          <cell r="J579">
            <v>5</v>
          </cell>
          <cell r="K579" t="str">
            <v>BEBIDAS LÁCTEAS</v>
          </cell>
          <cell r="L579">
            <v>82</v>
          </cell>
          <cell r="M579" t="str">
            <v>82 : Kumis entero con dulce, pasteurizado.</v>
          </cell>
          <cell r="N579">
            <v>2038</v>
          </cell>
          <cell r="O579" t="str">
            <v>Alimentos Pippo S.A.S</v>
          </cell>
          <cell r="P579">
            <v>915</v>
          </cell>
          <cell r="Q579">
            <v>915</v>
          </cell>
          <cell r="R579">
            <v>915</v>
          </cell>
          <cell r="S579">
            <v>915</v>
          </cell>
          <cell r="T579">
            <v>906</v>
          </cell>
          <cell r="U579">
            <v>906</v>
          </cell>
          <cell r="V579">
            <v>906</v>
          </cell>
          <cell r="W579">
            <v>906</v>
          </cell>
        </row>
        <row r="580">
          <cell r="I580" t="str">
            <v>ALI_82_SEG_5_PROV_2043</v>
          </cell>
          <cell r="J580">
            <v>5</v>
          </cell>
          <cell r="K580" t="str">
            <v>BEBIDAS LÁCTEAS</v>
          </cell>
          <cell r="L580">
            <v>82</v>
          </cell>
          <cell r="M580" t="str">
            <v>82 : Kumis entero con dulce, pasteurizado.</v>
          </cell>
          <cell r="N580">
            <v>2043</v>
          </cell>
          <cell r="O580" t="str">
            <v>Cooperativa Colanta</v>
          </cell>
          <cell r="P580">
            <v>930</v>
          </cell>
          <cell r="Q580">
            <v>930</v>
          </cell>
          <cell r="R580">
            <v>930</v>
          </cell>
          <cell r="S580">
            <v>930</v>
          </cell>
          <cell r="T580">
            <v>906</v>
          </cell>
          <cell r="U580">
            <v>906</v>
          </cell>
          <cell r="V580">
            <v>906</v>
          </cell>
          <cell r="W580">
            <v>906</v>
          </cell>
        </row>
        <row r="581">
          <cell r="I581" t="str">
            <v>ALI_82_SEG_5_PROV_2047</v>
          </cell>
          <cell r="J581">
            <v>5</v>
          </cell>
          <cell r="K581" t="str">
            <v>BEBIDAS LÁCTEAS</v>
          </cell>
          <cell r="L581">
            <v>82</v>
          </cell>
          <cell r="M581" t="str">
            <v>82 : Kumis entero con dulce, pasteurizado.</v>
          </cell>
          <cell r="N581">
            <v>2047</v>
          </cell>
          <cell r="O581" t="str">
            <v>Inversiones Fasulac Ltda.</v>
          </cell>
          <cell r="P581">
            <v>930</v>
          </cell>
          <cell r="Q581">
            <v>930</v>
          </cell>
          <cell r="R581">
            <v>930</v>
          </cell>
          <cell r="S581">
            <v>930</v>
          </cell>
          <cell r="T581">
            <v>906</v>
          </cell>
          <cell r="U581">
            <v>906</v>
          </cell>
          <cell r="V581">
            <v>906</v>
          </cell>
          <cell r="W581">
            <v>906</v>
          </cell>
        </row>
        <row r="582">
          <cell r="I582" t="str">
            <v>ALI_82_SEG_5_PROV_2087</v>
          </cell>
          <cell r="J582">
            <v>5</v>
          </cell>
          <cell r="K582" t="str">
            <v>BEBIDAS LÁCTEAS</v>
          </cell>
          <cell r="L582">
            <v>82</v>
          </cell>
          <cell r="M582" t="str">
            <v>82 : Kumis entero con dulce, pasteurizado.</v>
          </cell>
          <cell r="N582">
            <v>2087</v>
          </cell>
          <cell r="O582" t="str">
            <v>AAA Alimentando A Bogotá 2020 UT</v>
          </cell>
          <cell r="P582">
            <v>906</v>
          </cell>
          <cell r="Q582">
            <v>906</v>
          </cell>
          <cell r="R582">
            <v>906</v>
          </cell>
          <cell r="S582">
            <v>906</v>
          </cell>
          <cell r="T582">
            <v>906</v>
          </cell>
          <cell r="U582">
            <v>906</v>
          </cell>
          <cell r="V582">
            <v>906</v>
          </cell>
          <cell r="W582">
            <v>906</v>
          </cell>
        </row>
        <row r="583">
          <cell r="I583" t="str">
            <v>ALI_82_SEG_6_PROV_2032</v>
          </cell>
          <cell r="J583">
            <v>6</v>
          </cell>
          <cell r="K583" t="str">
            <v>BEBIDAS LÁCTEAS</v>
          </cell>
          <cell r="L583">
            <v>82</v>
          </cell>
          <cell r="M583" t="str">
            <v>82 : Kumis entero con dulce, pasteurizado.</v>
          </cell>
          <cell r="N583">
            <v>2032</v>
          </cell>
          <cell r="O583" t="str">
            <v>Proalimentos Liber S.A.S. En reorganización</v>
          </cell>
          <cell r="P583">
            <v>919</v>
          </cell>
          <cell r="Q583">
            <v>919</v>
          </cell>
          <cell r="R583">
            <v>919</v>
          </cell>
          <cell r="S583">
            <v>919</v>
          </cell>
          <cell r="T583">
            <v>906</v>
          </cell>
          <cell r="U583">
            <v>906</v>
          </cell>
          <cell r="V583">
            <v>906</v>
          </cell>
          <cell r="W583">
            <v>906</v>
          </cell>
        </row>
        <row r="584">
          <cell r="I584" t="str">
            <v>ALI_82_SEG_6_PROV_2038</v>
          </cell>
          <cell r="J584">
            <v>6</v>
          </cell>
          <cell r="K584" t="str">
            <v>BEBIDAS LÁCTEAS</v>
          </cell>
          <cell r="L584">
            <v>82</v>
          </cell>
          <cell r="M584" t="str">
            <v>82 : Kumis entero con dulce, pasteurizado.</v>
          </cell>
          <cell r="N584">
            <v>2038</v>
          </cell>
          <cell r="O584" t="str">
            <v>Alimentos Pippo S.A.S</v>
          </cell>
          <cell r="P584">
            <v>915</v>
          </cell>
          <cell r="Q584">
            <v>915</v>
          </cell>
          <cell r="R584">
            <v>915</v>
          </cell>
          <cell r="S584">
            <v>915</v>
          </cell>
          <cell r="T584">
            <v>906</v>
          </cell>
          <cell r="U584">
            <v>906</v>
          </cell>
          <cell r="V584">
            <v>906</v>
          </cell>
          <cell r="W584">
            <v>906</v>
          </cell>
        </row>
        <row r="585">
          <cell r="I585" t="str">
            <v>ALI_82_SEG_6_PROV_2043</v>
          </cell>
          <cell r="J585">
            <v>6</v>
          </cell>
          <cell r="K585" t="str">
            <v>BEBIDAS LÁCTEAS</v>
          </cell>
          <cell r="L585">
            <v>82</v>
          </cell>
          <cell r="M585" t="str">
            <v>82 : Kumis entero con dulce, pasteurizado.</v>
          </cell>
          <cell r="N585">
            <v>2043</v>
          </cell>
          <cell r="O585" t="str">
            <v>Cooperativa Colanta</v>
          </cell>
          <cell r="P585">
            <v>930</v>
          </cell>
          <cell r="Q585">
            <v>930</v>
          </cell>
          <cell r="R585">
            <v>930</v>
          </cell>
          <cell r="S585">
            <v>930</v>
          </cell>
          <cell r="T585">
            <v>906</v>
          </cell>
          <cell r="U585">
            <v>906</v>
          </cell>
          <cell r="V585">
            <v>906</v>
          </cell>
          <cell r="W585">
            <v>906</v>
          </cell>
        </row>
        <row r="586">
          <cell r="I586" t="str">
            <v>ALI_82_SEG_6_PROV_2047</v>
          </cell>
          <cell r="J586">
            <v>6</v>
          </cell>
          <cell r="K586" t="str">
            <v>BEBIDAS LÁCTEAS</v>
          </cell>
          <cell r="L586">
            <v>82</v>
          </cell>
          <cell r="M586" t="str">
            <v>82 : Kumis entero con dulce, pasteurizado.</v>
          </cell>
          <cell r="N586">
            <v>2047</v>
          </cell>
          <cell r="O586" t="str">
            <v>Inversiones Fasulac Ltda.</v>
          </cell>
          <cell r="P586">
            <v>930</v>
          </cell>
          <cell r="Q586">
            <v>930</v>
          </cell>
          <cell r="R586">
            <v>930</v>
          </cell>
          <cell r="S586">
            <v>930</v>
          </cell>
          <cell r="T586">
            <v>906</v>
          </cell>
          <cell r="U586">
            <v>906</v>
          </cell>
          <cell r="V586">
            <v>906</v>
          </cell>
          <cell r="W586">
            <v>906</v>
          </cell>
        </row>
        <row r="587">
          <cell r="I587" t="str">
            <v>ALI_82_SEG_6_PROV_2087</v>
          </cell>
          <cell r="J587">
            <v>6</v>
          </cell>
          <cell r="K587" t="str">
            <v>BEBIDAS LÁCTEAS</v>
          </cell>
          <cell r="L587">
            <v>82</v>
          </cell>
          <cell r="M587" t="str">
            <v>82 : Kumis entero con dulce, pasteurizado.</v>
          </cell>
          <cell r="N587">
            <v>2087</v>
          </cell>
          <cell r="O587" t="str">
            <v>AAA Alimentando A Bogotá 2020 UT</v>
          </cell>
          <cell r="P587">
            <v>906</v>
          </cell>
          <cell r="Q587">
            <v>906</v>
          </cell>
          <cell r="R587">
            <v>906</v>
          </cell>
          <cell r="S587">
            <v>906</v>
          </cell>
          <cell r="T587">
            <v>906</v>
          </cell>
          <cell r="U587">
            <v>906</v>
          </cell>
          <cell r="V587">
            <v>906</v>
          </cell>
          <cell r="W587">
            <v>906</v>
          </cell>
        </row>
        <row r="588">
          <cell r="I588" t="str">
            <v>ALI_82_SEG_7_PROV_2032</v>
          </cell>
          <cell r="J588">
            <v>7</v>
          </cell>
          <cell r="K588" t="str">
            <v>BEBIDAS LÁCTEAS</v>
          </cell>
          <cell r="L588">
            <v>82</v>
          </cell>
          <cell r="M588" t="str">
            <v>82 : Kumis entero con dulce, pasteurizado.</v>
          </cell>
          <cell r="N588">
            <v>2032</v>
          </cell>
          <cell r="O588" t="str">
            <v>Proalimentos Liber S.A.S. En reorganización</v>
          </cell>
          <cell r="P588">
            <v>919</v>
          </cell>
          <cell r="Q588">
            <v>919</v>
          </cell>
          <cell r="R588">
            <v>919</v>
          </cell>
          <cell r="S588">
            <v>919</v>
          </cell>
          <cell r="T588">
            <v>906</v>
          </cell>
          <cell r="U588">
            <v>906</v>
          </cell>
          <cell r="V588">
            <v>906</v>
          </cell>
          <cell r="W588">
            <v>906</v>
          </cell>
        </row>
        <row r="589">
          <cell r="I589" t="str">
            <v>ALI_82_SEG_7_PROV_2038</v>
          </cell>
          <cell r="J589">
            <v>7</v>
          </cell>
          <cell r="K589" t="str">
            <v>BEBIDAS LÁCTEAS</v>
          </cell>
          <cell r="L589">
            <v>82</v>
          </cell>
          <cell r="M589" t="str">
            <v>82 : Kumis entero con dulce, pasteurizado.</v>
          </cell>
          <cell r="N589">
            <v>2038</v>
          </cell>
          <cell r="O589" t="str">
            <v>Alimentos Pippo S.A.S</v>
          </cell>
          <cell r="P589">
            <v>915</v>
          </cell>
          <cell r="Q589">
            <v>915</v>
          </cell>
          <cell r="R589">
            <v>915</v>
          </cell>
          <cell r="S589">
            <v>915</v>
          </cell>
          <cell r="T589">
            <v>906</v>
          </cell>
          <cell r="U589">
            <v>906</v>
          </cell>
          <cell r="V589">
            <v>906</v>
          </cell>
          <cell r="W589">
            <v>906</v>
          </cell>
        </row>
        <row r="590">
          <cell r="I590" t="str">
            <v>ALI_82_SEG_7_PROV_2043</v>
          </cell>
          <cell r="J590">
            <v>7</v>
          </cell>
          <cell r="K590" t="str">
            <v>BEBIDAS LÁCTEAS</v>
          </cell>
          <cell r="L590">
            <v>82</v>
          </cell>
          <cell r="M590" t="str">
            <v>82 : Kumis entero con dulce, pasteurizado.</v>
          </cell>
          <cell r="N590">
            <v>2043</v>
          </cell>
          <cell r="O590" t="str">
            <v>Cooperativa Colanta</v>
          </cell>
          <cell r="P590">
            <v>930</v>
          </cell>
          <cell r="Q590">
            <v>930</v>
          </cell>
          <cell r="R590">
            <v>930</v>
          </cell>
          <cell r="S590">
            <v>930</v>
          </cell>
          <cell r="T590">
            <v>906</v>
          </cell>
          <cell r="U590">
            <v>906</v>
          </cell>
          <cell r="V590">
            <v>906</v>
          </cell>
          <cell r="W590">
            <v>906</v>
          </cell>
        </row>
        <row r="591">
          <cell r="I591" t="str">
            <v>ALI_82_SEG_7_PROV_2047</v>
          </cell>
          <cell r="J591">
            <v>7</v>
          </cell>
          <cell r="K591" t="str">
            <v>BEBIDAS LÁCTEAS</v>
          </cell>
          <cell r="L591">
            <v>82</v>
          </cell>
          <cell r="M591" t="str">
            <v>82 : Kumis entero con dulce, pasteurizado.</v>
          </cell>
          <cell r="N591">
            <v>2047</v>
          </cell>
          <cell r="O591" t="str">
            <v>Inversiones Fasulac Ltda.</v>
          </cell>
          <cell r="P591">
            <v>930</v>
          </cell>
          <cell r="Q591">
            <v>930</v>
          </cell>
          <cell r="R591">
            <v>930</v>
          </cell>
          <cell r="S591">
            <v>930</v>
          </cell>
          <cell r="T591">
            <v>906</v>
          </cell>
          <cell r="U591">
            <v>906</v>
          </cell>
          <cell r="V591">
            <v>906</v>
          </cell>
          <cell r="W591">
            <v>906</v>
          </cell>
        </row>
        <row r="592">
          <cell r="I592" t="str">
            <v>ALI_82_SEG_7_PROV_2087</v>
          </cell>
          <cell r="J592">
            <v>7</v>
          </cell>
          <cell r="K592" t="str">
            <v>BEBIDAS LÁCTEAS</v>
          </cell>
          <cell r="L592">
            <v>82</v>
          </cell>
          <cell r="M592" t="str">
            <v>82 : Kumis entero con dulce, pasteurizado.</v>
          </cell>
          <cell r="N592">
            <v>2087</v>
          </cell>
          <cell r="O592" t="str">
            <v>AAA Alimentando A Bogotá 2020 UT</v>
          </cell>
          <cell r="P592">
            <v>906</v>
          </cell>
          <cell r="Q592">
            <v>906</v>
          </cell>
          <cell r="R592">
            <v>906</v>
          </cell>
          <cell r="S592">
            <v>906</v>
          </cell>
          <cell r="T592">
            <v>906</v>
          </cell>
          <cell r="U592">
            <v>906</v>
          </cell>
          <cell r="V592">
            <v>906</v>
          </cell>
          <cell r="W592">
            <v>906</v>
          </cell>
        </row>
        <row r="593">
          <cell r="I593" t="str">
            <v>ALI_82_SEG_8_PROV_2032</v>
          </cell>
          <cell r="J593">
            <v>8</v>
          </cell>
          <cell r="K593" t="str">
            <v>BEBIDAS LÁCTEAS</v>
          </cell>
          <cell r="L593">
            <v>82</v>
          </cell>
          <cell r="M593" t="str">
            <v>82 : Kumis entero con dulce, pasteurizado.</v>
          </cell>
          <cell r="N593">
            <v>2032</v>
          </cell>
          <cell r="O593" t="str">
            <v>Proalimentos Liber S.A.S. En reorganización</v>
          </cell>
          <cell r="P593">
            <v>919</v>
          </cell>
          <cell r="Q593">
            <v>919</v>
          </cell>
          <cell r="R593">
            <v>919</v>
          </cell>
          <cell r="S593">
            <v>919</v>
          </cell>
          <cell r="T593">
            <v>906</v>
          </cell>
          <cell r="U593">
            <v>906</v>
          </cell>
          <cell r="V593">
            <v>906</v>
          </cell>
          <cell r="W593">
            <v>906</v>
          </cell>
        </row>
        <row r="594">
          <cell r="I594" t="str">
            <v>ALI_82_SEG_8_PROV_2038</v>
          </cell>
          <cell r="J594">
            <v>8</v>
          </cell>
          <cell r="K594" t="str">
            <v>BEBIDAS LÁCTEAS</v>
          </cell>
          <cell r="L594">
            <v>82</v>
          </cell>
          <cell r="M594" t="str">
            <v>82 : Kumis entero con dulce, pasteurizado.</v>
          </cell>
          <cell r="N594">
            <v>2038</v>
          </cell>
          <cell r="O594" t="str">
            <v>Alimentos Pippo S.A.S</v>
          </cell>
          <cell r="P594">
            <v>915</v>
          </cell>
          <cell r="Q594">
            <v>915</v>
          </cell>
          <cell r="R594">
            <v>915</v>
          </cell>
          <cell r="S594">
            <v>915</v>
          </cell>
          <cell r="T594">
            <v>906</v>
          </cell>
          <cell r="U594">
            <v>906</v>
          </cell>
          <cell r="V594">
            <v>906</v>
          </cell>
          <cell r="W594">
            <v>906</v>
          </cell>
        </row>
        <row r="595">
          <cell r="I595" t="str">
            <v>ALI_82_SEG_8_PROV_2043</v>
          </cell>
          <cell r="J595">
            <v>8</v>
          </cell>
          <cell r="K595" t="str">
            <v>BEBIDAS LÁCTEAS</v>
          </cell>
          <cell r="L595">
            <v>82</v>
          </cell>
          <cell r="M595" t="str">
            <v>82 : Kumis entero con dulce, pasteurizado.</v>
          </cell>
          <cell r="N595">
            <v>2043</v>
          </cell>
          <cell r="O595" t="str">
            <v>Cooperativa Colanta</v>
          </cell>
          <cell r="P595">
            <v>930</v>
          </cell>
          <cell r="Q595">
            <v>930</v>
          </cell>
          <cell r="R595">
            <v>930</v>
          </cell>
          <cell r="S595">
            <v>930</v>
          </cell>
          <cell r="T595">
            <v>906</v>
          </cell>
          <cell r="U595">
            <v>906</v>
          </cell>
          <cell r="V595">
            <v>906</v>
          </cell>
          <cell r="W595">
            <v>906</v>
          </cell>
        </row>
        <row r="596">
          <cell r="I596" t="str">
            <v>ALI_82_SEG_8_PROV_2047</v>
          </cell>
          <cell r="J596">
            <v>8</v>
          </cell>
          <cell r="K596" t="str">
            <v>BEBIDAS LÁCTEAS</v>
          </cell>
          <cell r="L596">
            <v>82</v>
          </cell>
          <cell r="M596" t="str">
            <v>82 : Kumis entero con dulce, pasteurizado.</v>
          </cell>
          <cell r="N596">
            <v>2047</v>
          </cell>
          <cell r="O596" t="str">
            <v>Inversiones Fasulac Ltda.</v>
          </cell>
          <cell r="P596">
            <v>930</v>
          </cell>
          <cell r="Q596">
            <v>930</v>
          </cell>
          <cell r="R596">
            <v>930</v>
          </cell>
          <cell r="S596">
            <v>930</v>
          </cell>
          <cell r="T596">
            <v>906</v>
          </cell>
          <cell r="U596">
            <v>906</v>
          </cell>
          <cell r="V596">
            <v>906</v>
          </cell>
          <cell r="W596">
            <v>906</v>
          </cell>
        </row>
        <row r="597">
          <cell r="I597" t="str">
            <v>ALI_82_SEG_8_PROV_2087</v>
          </cell>
          <cell r="J597">
            <v>8</v>
          </cell>
          <cell r="K597" t="str">
            <v>BEBIDAS LÁCTEAS</v>
          </cell>
          <cell r="L597">
            <v>82</v>
          </cell>
          <cell r="M597" t="str">
            <v>82 : Kumis entero con dulce, pasteurizado.</v>
          </cell>
          <cell r="N597">
            <v>2087</v>
          </cell>
          <cell r="O597" t="str">
            <v>AAA Alimentando A Bogotá 2020 UT</v>
          </cell>
          <cell r="P597">
            <v>906</v>
          </cell>
          <cell r="Q597">
            <v>906</v>
          </cell>
          <cell r="R597">
            <v>906</v>
          </cell>
          <cell r="S597">
            <v>906</v>
          </cell>
          <cell r="T597">
            <v>906</v>
          </cell>
          <cell r="U597">
            <v>906</v>
          </cell>
          <cell r="V597">
            <v>906</v>
          </cell>
          <cell r="W597">
            <v>906</v>
          </cell>
        </row>
        <row r="598">
          <cell r="I598" t="str">
            <v>ALI_82_SEG_9_PROV_2032</v>
          </cell>
          <cell r="J598">
            <v>9</v>
          </cell>
          <cell r="K598" t="str">
            <v>BEBIDAS LÁCTEAS</v>
          </cell>
          <cell r="L598">
            <v>82</v>
          </cell>
          <cell r="M598" t="str">
            <v>82 : Kumis entero con dulce, pasteurizado.</v>
          </cell>
          <cell r="N598">
            <v>2032</v>
          </cell>
          <cell r="O598" t="str">
            <v>Proalimentos Liber S.A.S. En reorganización</v>
          </cell>
          <cell r="P598">
            <v>919</v>
          </cell>
          <cell r="Q598">
            <v>919</v>
          </cell>
          <cell r="R598">
            <v>919</v>
          </cell>
          <cell r="S598">
            <v>919</v>
          </cell>
          <cell r="T598">
            <v>906</v>
          </cell>
          <cell r="U598">
            <v>906</v>
          </cell>
          <cell r="V598">
            <v>906</v>
          </cell>
          <cell r="W598">
            <v>906</v>
          </cell>
        </row>
        <row r="599">
          <cell r="I599" t="str">
            <v>ALI_82_SEG_9_PROV_2038</v>
          </cell>
          <cell r="J599">
            <v>9</v>
          </cell>
          <cell r="K599" t="str">
            <v>BEBIDAS LÁCTEAS</v>
          </cell>
          <cell r="L599">
            <v>82</v>
          </cell>
          <cell r="M599" t="str">
            <v>82 : Kumis entero con dulce, pasteurizado.</v>
          </cell>
          <cell r="N599">
            <v>2038</v>
          </cell>
          <cell r="O599" t="str">
            <v>Alimentos Pippo S.A.S</v>
          </cell>
          <cell r="P599">
            <v>915</v>
          </cell>
          <cell r="Q599">
            <v>915</v>
          </cell>
          <cell r="R599">
            <v>915</v>
          </cell>
          <cell r="S599">
            <v>915</v>
          </cell>
          <cell r="T599">
            <v>906</v>
          </cell>
          <cell r="U599">
            <v>906</v>
          </cell>
          <cell r="V599">
            <v>906</v>
          </cell>
          <cell r="W599">
            <v>906</v>
          </cell>
        </row>
        <row r="600">
          <cell r="I600" t="str">
            <v>ALI_82_SEG_9_PROV_2043</v>
          </cell>
          <cell r="J600">
            <v>9</v>
          </cell>
          <cell r="K600" t="str">
            <v>BEBIDAS LÁCTEAS</v>
          </cell>
          <cell r="L600">
            <v>82</v>
          </cell>
          <cell r="M600" t="str">
            <v>82 : Kumis entero con dulce, pasteurizado.</v>
          </cell>
          <cell r="N600">
            <v>2043</v>
          </cell>
          <cell r="O600" t="str">
            <v>Cooperativa Colanta</v>
          </cell>
          <cell r="P600">
            <v>930</v>
          </cell>
          <cell r="Q600">
            <v>930</v>
          </cell>
          <cell r="R600">
            <v>930</v>
          </cell>
          <cell r="S600">
            <v>930</v>
          </cell>
          <cell r="T600">
            <v>906</v>
          </cell>
          <cell r="U600">
            <v>906</v>
          </cell>
          <cell r="V600">
            <v>906</v>
          </cell>
          <cell r="W600">
            <v>906</v>
          </cell>
        </row>
        <row r="601">
          <cell r="I601" t="str">
            <v>ALI_82_SEG_9_PROV_2047</v>
          </cell>
          <cell r="J601">
            <v>9</v>
          </cell>
          <cell r="K601" t="str">
            <v>BEBIDAS LÁCTEAS</v>
          </cell>
          <cell r="L601">
            <v>82</v>
          </cell>
          <cell r="M601" t="str">
            <v>82 : Kumis entero con dulce, pasteurizado.</v>
          </cell>
          <cell r="N601">
            <v>2047</v>
          </cell>
          <cell r="O601" t="str">
            <v>Inversiones Fasulac Ltda.</v>
          </cell>
          <cell r="P601">
            <v>930</v>
          </cell>
          <cell r="Q601">
            <v>930</v>
          </cell>
          <cell r="R601">
            <v>930</v>
          </cell>
          <cell r="S601">
            <v>930</v>
          </cell>
          <cell r="T601">
            <v>906</v>
          </cell>
          <cell r="U601">
            <v>906</v>
          </cell>
          <cell r="V601">
            <v>906</v>
          </cell>
          <cell r="W601">
            <v>906</v>
          </cell>
        </row>
        <row r="602">
          <cell r="I602" t="str">
            <v>ALI_82_SEG_9_PROV_2087</v>
          </cell>
          <cell r="J602">
            <v>9</v>
          </cell>
          <cell r="K602" t="str">
            <v>BEBIDAS LÁCTEAS</v>
          </cell>
          <cell r="L602">
            <v>82</v>
          </cell>
          <cell r="M602" t="str">
            <v>82 : Kumis entero con dulce, pasteurizado.</v>
          </cell>
          <cell r="N602">
            <v>2087</v>
          </cell>
          <cell r="O602" t="str">
            <v>AAA Alimentando A Bogotá 2020 UT</v>
          </cell>
          <cell r="P602">
            <v>906</v>
          </cell>
          <cell r="Q602">
            <v>906</v>
          </cell>
          <cell r="R602">
            <v>906</v>
          </cell>
          <cell r="S602">
            <v>906</v>
          </cell>
          <cell r="T602">
            <v>906</v>
          </cell>
          <cell r="U602">
            <v>906</v>
          </cell>
          <cell r="V602">
            <v>906</v>
          </cell>
          <cell r="W602">
            <v>906</v>
          </cell>
        </row>
        <row r="603">
          <cell r="I603" t="str">
            <v>ALI_82_SEG_10_PROV_2032</v>
          </cell>
          <cell r="J603">
            <v>10</v>
          </cell>
          <cell r="K603" t="str">
            <v>BEBIDAS LÁCTEAS</v>
          </cell>
          <cell r="L603">
            <v>82</v>
          </cell>
          <cell r="M603" t="str">
            <v>82 : Kumis entero con dulce, pasteurizado.</v>
          </cell>
          <cell r="N603">
            <v>2032</v>
          </cell>
          <cell r="O603" t="str">
            <v>Proalimentos Liber S.A.S. En reorganización</v>
          </cell>
          <cell r="P603">
            <v>919</v>
          </cell>
          <cell r="Q603">
            <v>919</v>
          </cell>
          <cell r="R603">
            <v>919</v>
          </cell>
          <cell r="S603">
            <v>919</v>
          </cell>
          <cell r="T603">
            <v>906</v>
          </cell>
          <cell r="U603">
            <v>906</v>
          </cell>
          <cell r="V603">
            <v>906</v>
          </cell>
          <cell r="W603">
            <v>906</v>
          </cell>
        </row>
        <row r="604">
          <cell r="I604" t="str">
            <v>ALI_82_SEG_10_PROV_2038</v>
          </cell>
          <cell r="J604">
            <v>10</v>
          </cell>
          <cell r="K604" t="str">
            <v>BEBIDAS LÁCTEAS</v>
          </cell>
          <cell r="L604">
            <v>82</v>
          </cell>
          <cell r="M604" t="str">
            <v>82 : Kumis entero con dulce, pasteurizado.</v>
          </cell>
          <cell r="N604">
            <v>2038</v>
          </cell>
          <cell r="O604" t="str">
            <v>Alimentos Pippo S.A.S</v>
          </cell>
          <cell r="P604">
            <v>915</v>
          </cell>
          <cell r="Q604">
            <v>915</v>
          </cell>
          <cell r="R604">
            <v>915</v>
          </cell>
          <cell r="S604">
            <v>915</v>
          </cell>
          <cell r="T604">
            <v>906</v>
          </cell>
          <cell r="U604">
            <v>906</v>
          </cell>
          <cell r="V604">
            <v>906</v>
          </cell>
          <cell r="W604">
            <v>906</v>
          </cell>
        </row>
        <row r="605">
          <cell r="I605" t="str">
            <v>ALI_82_SEG_10_PROV_2043</v>
          </cell>
          <cell r="J605">
            <v>10</v>
          </cell>
          <cell r="K605" t="str">
            <v>BEBIDAS LÁCTEAS</v>
          </cell>
          <cell r="L605">
            <v>82</v>
          </cell>
          <cell r="M605" t="str">
            <v>82 : Kumis entero con dulce, pasteurizado.</v>
          </cell>
          <cell r="N605">
            <v>2043</v>
          </cell>
          <cell r="O605" t="str">
            <v>Cooperativa Colanta</v>
          </cell>
          <cell r="P605">
            <v>930</v>
          </cell>
          <cell r="Q605">
            <v>930</v>
          </cell>
          <cell r="R605">
            <v>930</v>
          </cell>
          <cell r="S605">
            <v>930</v>
          </cell>
          <cell r="T605">
            <v>906</v>
          </cell>
          <cell r="U605">
            <v>906</v>
          </cell>
          <cell r="V605">
            <v>906</v>
          </cell>
          <cell r="W605">
            <v>906</v>
          </cell>
        </row>
        <row r="606">
          <cell r="I606" t="str">
            <v>ALI_82_SEG_10_PROV_2047</v>
          </cell>
          <cell r="J606">
            <v>10</v>
          </cell>
          <cell r="K606" t="str">
            <v>BEBIDAS LÁCTEAS</v>
          </cell>
          <cell r="L606">
            <v>82</v>
          </cell>
          <cell r="M606" t="str">
            <v>82 : Kumis entero con dulce, pasteurizado.</v>
          </cell>
          <cell r="N606">
            <v>2047</v>
          </cell>
          <cell r="O606" t="str">
            <v>Inversiones Fasulac Ltda.</v>
          </cell>
          <cell r="P606">
            <v>930</v>
          </cell>
          <cell r="Q606">
            <v>930</v>
          </cell>
          <cell r="R606">
            <v>930</v>
          </cell>
          <cell r="S606">
            <v>930</v>
          </cell>
          <cell r="T606">
            <v>906</v>
          </cell>
          <cell r="U606">
            <v>906</v>
          </cell>
          <cell r="V606">
            <v>906</v>
          </cell>
          <cell r="W606">
            <v>906</v>
          </cell>
        </row>
        <row r="607">
          <cell r="I607" t="str">
            <v>ALI_82_SEG_10_PROV_2087</v>
          </cell>
          <cell r="J607">
            <v>10</v>
          </cell>
          <cell r="K607" t="str">
            <v>BEBIDAS LÁCTEAS</v>
          </cell>
          <cell r="L607">
            <v>82</v>
          </cell>
          <cell r="M607" t="str">
            <v>82 : Kumis entero con dulce, pasteurizado.</v>
          </cell>
          <cell r="N607">
            <v>2087</v>
          </cell>
          <cell r="O607" t="str">
            <v>AAA Alimentando A Bogotá 2020 UT</v>
          </cell>
          <cell r="P607">
            <v>906</v>
          </cell>
          <cell r="Q607">
            <v>906</v>
          </cell>
          <cell r="R607">
            <v>906</v>
          </cell>
          <cell r="S607">
            <v>906</v>
          </cell>
          <cell r="T607">
            <v>906</v>
          </cell>
          <cell r="U607">
            <v>906</v>
          </cell>
          <cell r="V607">
            <v>906</v>
          </cell>
          <cell r="W607">
            <v>906</v>
          </cell>
        </row>
        <row r="608">
          <cell r="I608" t="str">
            <v>ALI_82_SEG_11_PROV_2032</v>
          </cell>
          <cell r="J608">
            <v>11</v>
          </cell>
          <cell r="K608" t="str">
            <v>BEBIDAS LÁCTEAS</v>
          </cell>
          <cell r="L608">
            <v>82</v>
          </cell>
          <cell r="M608" t="str">
            <v>82 : Kumis entero con dulce, pasteurizado.</v>
          </cell>
          <cell r="N608">
            <v>2032</v>
          </cell>
          <cell r="O608" t="str">
            <v>Proalimentos Liber S.A.S. En reorganización</v>
          </cell>
          <cell r="P608">
            <v>919</v>
          </cell>
          <cell r="Q608">
            <v>919</v>
          </cell>
          <cell r="R608">
            <v>919</v>
          </cell>
          <cell r="S608">
            <v>919</v>
          </cell>
          <cell r="T608">
            <v>906</v>
          </cell>
          <cell r="U608">
            <v>906</v>
          </cell>
          <cell r="V608">
            <v>906</v>
          </cell>
          <cell r="W608">
            <v>906</v>
          </cell>
        </row>
        <row r="609">
          <cell r="I609" t="str">
            <v>ALI_82_SEG_11_PROV_2038</v>
          </cell>
          <cell r="J609">
            <v>11</v>
          </cell>
          <cell r="K609" t="str">
            <v>BEBIDAS LÁCTEAS</v>
          </cell>
          <cell r="L609">
            <v>82</v>
          </cell>
          <cell r="M609" t="str">
            <v>82 : Kumis entero con dulce, pasteurizado.</v>
          </cell>
          <cell r="N609">
            <v>2038</v>
          </cell>
          <cell r="O609" t="str">
            <v>Alimentos Pippo S.A.S</v>
          </cell>
          <cell r="P609">
            <v>915</v>
          </cell>
          <cell r="Q609">
            <v>915</v>
          </cell>
          <cell r="R609">
            <v>915</v>
          </cell>
          <cell r="S609">
            <v>915</v>
          </cell>
          <cell r="T609">
            <v>906</v>
          </cell>
          <cell r="U609">
            <v>906</v>
          </cell>
          <cell r="V609">
            <v>906</v>
          </cell>
          <cell r="W609">
            <v>906</v>
          </cell>
        </row>
        <row r="610">
          <cell r="I610" t="str">
            <v>ALI_82_SEG_11_PROV_2043</v>
          </cell>
          <cell r="J610">
            <v>11</v>
          </cell>
          <cell r="K610" t="str">
            <v>BEBIDAS LÁCTEAS</v>
          </cell>
          <cell r="L610">
            <v>82</v>
          </cell>
          <cell r="M610" t="str">
            <v>82 : Kumis entero con dulce, pasteurizado.</v>
          </cell>
          <cell r="N610">
            <v>2043</v>
          </cell>
          <cell r="O610" t="str">
            <v>Cooperativa Colanta</v>
          </cell>
          <cell r="P610">
            <v>930</v>
          </cell>
          <cell r="Q610">
            <v>930</v>
          </cell>
          <cell r="R610">
            <v>930</v>
          </cell>
          <cell r="S610">
            <v>930</v>
          </cell>
          <cell r="T610">
            <v>906</v>
          </cell>
          <cell r="U610">
            <v>906</v>
          </cell>
          <cell r="V610">
            <v>906</v>
          </cell>
          <cell r="W610">
            <v>906</v>
          </cell>
        </row>
        <row r="611">
          <cell r="I611" t="str">
            <v>ALI_82_SEG_11_PROV_2047</v>
          </cell>
          <cell r="J611">
            <v>11</v>
          </cell>
          <cell r="K611" t="str">
            <v>BEBIDAS LÁCTEAS</v>
          </cell>
          <cell r="L611">
            <v>82</v>
          </cell>
          <cell r="M611" t="str">
            <v>82 : Kumis entero con dulce, pasteurizado.</v>
          </cell>
          <cell r="N611">
            <v>2047</v>
          </cell>
          <cell r="O611" t="str">
            <v>Inversiones Fasulac Ltda.</v>
          </cell>
          <cell r="P611">
            <v>930</v>
          </cell>
          <cell r="Q611">
            <v>930</v>
          </cell>
          <cell r="R611">
            <v>930</v>
          </cell>
          <cell r="S611">
            <v>930</v>
          </cell>
          <cell r="T611">
            <v>906</v>
          </cell>
          <cell r="U611">
            <v>906</v>
          </cell>
          <cell r="V611">
            <v>906</v>
          </cell>
          <cell r="W611">
            <v>906</v>
          </cell>
        </row>
        <row r="612">
          <cell r="I612" t="str">
            <v>ALI_82_SEG_11_PROV_2087</v>
          </cell>
          <cell r="J612">
            <v>11</v>
          </cell>
          <cell r="K612" t="str">
            <v>BEBIDAS LÁCTEAS</v>
          </cell>
          <cell r="L612">
            <v>82</v>
          </cell>
          <cell r="M612" t="str">
            <v>82 : Kumis entero con dulce, pasteurizado.</v>
          </cell>
          <cell r="N612">
            <v>2087</v>
          </cell>
          <cell r="O612" t="str">
            <v>AAA Alimentando A Bogotá 2020 UT</v>
          </cell>
          <cell r="P612">
            <v>906</v>
          </cell>
          <cell r="Q612">
            <v>906</v>
          </cell>
          <cell r="R612">
            <v>906</v>
          </cell>
          <cell r="S612">
            <v>906</v>
          </cell>
          <cell r="T612">
            <v>906</v>
          </cell>
          <cell r="U612">
            <v>906</v>
          </cell>
          <cell r="V612">
            <v>906</v>
          </cell>
          <cell r="W612">
            <v>906</v>
          </cell>
        </row>
        <row r="613">
          <cell r="I613" t="str">
            <v>ALI_82_SEG_12_PROV_2032</v>
          </cell>
          <cell r="J613">
            <v>12</v>
          </cell>
          <cell r="K613" t="str">
            <v>BEBIDAS LÁCTEAS</v>
          </cell>
          <cell r="L613">
            <v>82</v>
          </cell>
          <cell r="M613" t="str">
            <v>82 : Kumis entero con dulce, pasteurizado.</v>
          </cell>
          <cell r="N613">
            <v>2032</v>
          </cell>
          <cell r="O613" t="str">
            <v>Proalimentos Liber S.A.S. En reorganización</v>
          </cell>
          <cell r="P613">
            <v>919</v>
          </cell>
          <cell r="Q613">
            <v>919</v>
          </cell>
          <cell r="R613">
            <v>919</v>
          </cell>
          <cell r="S613">
            <v>919</v>
          </cell>
          <cell r="T613">
            <v>906</v>
          </cell>
          <cell r="U613">
            <v>906</v>
          </cell>
          <cell r="V613">
            <v>906</v>
          </cell>
          <cell r="W613">
            <v>906</v>
          </cell>
        </row>
        <row r="614">
          <cell r="I614" t="str">
            <v>ALI_82_SEG_12_PROV_2038</v>
          </cell>
          <cell r="J614">
            <v>12</v>
          </cell>
          <cell r="K614" t="str">
            <v>BEBIDAS LÁCTEAS</v>
          </cell>
          <cell r="L614">
            <v>82</v>
          </cell>
          <cell r="M614" t="str">
            <v>82 : Kumis entero con dulce, pasteurizado.</v>
          </cell>
          <cell r="N614">
            <v>2038</v>
          </cell>
          <cell r="O614" t="str">
            <v>Alimentos Pippo S.A.S</v>
          </cell>
          <cell r="P614">
            <v>915</v>
          </cell>
          <cell r="Q614">
            <v>915</v>
          </cell>
          <cell r="R614">
            <v>915</v>
          </cell>
          <cell r="S614">
            <v>915</v>
          </cell>
          <cell r="T614">
            <v>906</v>
          </cell>
          <cell r="U614">
            <v>906</v>
          </cell>
          <cell r="V614">
            <v>906</v>
          </cell>
          <cell r="W614">
            <v>906</v>
          </cell>
        </row>
        <row r="615">
          <cell r="I615" t="str">
            <v>ALI_82_SEG_12_PROV_2043</v>
          </cell>
          <cell r="J615">
            <v>12</v>
          </cell>
          <cell r="K615" t="str">
            <v>BEBIDAS LÁCTEAS</v>
          </cell>
          <cell r="L615">
            <v>82</v>
          </cell>
          <cell r="M615" t="str">
            <v>82 : Kumis entero con dulce, pasteurizado.</v>
          </cell>
          <cell r="N615">
            <v>2043</v>
          </cell>
          <cell r="O615" t="str">
            <v>Cooperativa Colanta</v>
          </cell>
          <cell r="P615">
            <v>930</v>
          </cell>
          <cell r="Q615">
            <v>930</v>
          </cell>
          <cell r="R615">
            <v>930</v>
          </cell>
          <cell r="S615">
            <v>930</v>
          </cell>
          <cell r="T615">
            <v>906</v>
          </cell>
          <cell r="U615">
            <v>906</v>
          </cell>
          <cell r="V615">
            <v>906</v>
          </cell>
          <cell r="W615">
            <v>906</v>
          </cell>
        </row>
        <row r="616">
          <cell r="I616" t="str">
            <v>ALI_82_SEG_12_PROV_2047</v>
          </cell>
          <cell r="J616">
            <v>12</v>
          </cell>
          <cell r="K616" t="str">
            <v>BEBIDAS LÁCTEAS</v>
          </cell>
          <cell r="L616">
            <v>82</v>
          </cell>
          <cell r="M616" t="str">
            <v>82 : Kumis entero con dulce, pasteurizado.</v>
          </cell>
          <cell r="N616">
            <v>2047</v>
          </cell>
          <cell r="O616" t="str">
            <v>Inversiones Fasulac Ltda.</v>
          </cell>
          <cell r="P616">
            <v>930</v>
          </cell>
          <cell r="Q616">
            <v>930</v>
          </cell>
          <cell r="R616">
            <v>930</v>
          </cell>
          <cell r="S616">
            <v>930</v>
          </cell>
          <cell r="T616">
            <v>906</v>
          </cell>
          <cell r="U616">
            <v>906</v>
          </cell>
          <cell r="V616">
            <v>906</v>
          </cell>
          <cell r="W616">
            <v>906</v>
          </cell>
        </row>
        <row r="617">
          <cell r="I617" t="str">
            <v>ALI_82_SEG_12_PROV_2087</v>
          </cell>
          <cell r="J617">
            <v>12</v>
          </cell>
          <cell r="K617" t="str">
            <v>BEBIDAS LÁCTEAS</v>
          </cell>
          <cell r="L617">
            <v>82</v>
          </cell>
          <cell r="M617" t="str">
            <v>82 : Kumis entero con dulce, pasteurizado.</v>
          </cell>
          <cell r="N617">
            <v>2087</v>
          </cell>
          <cell r="O617" t="str">
            <v>AAA Alimentando A Bogotá 2020 UT</v>
          </cell>
          <cell r="P617">
            <v>906</v>
          </cell>
          <cell r="Q617">
            <v>906</v>
          </cell>
          <cell r="R617">
            <v>906</v>
          </cell>
          <cell r="S617">
            <v>906</v>
          </cell>
          <cell r="T617">
            <v>906</v>
          </cell>
          <cell r="U617">
            <v>906</v>
          </cell>
          <cell r="V617">
            <v>906</v>
          </cell>
          <cell r="W617">
            <v>906</v>
          </cell>
        </row>
        <row r="618">
          <cell r="I618" t="str">
            <v>ALI_82_SEG_13_PROV_2032</v>
          </cell>
          <cell r="J618">
            <v>13</v>
          </cell>
          <cell r="K618" t="str">
            <v>BEBIDAS LÁCTEAS</v>
          </cell>
          <cell r="L618">
            <v>82</v>
          </cell>
          <cell r="M618" t="str">
            <v>82 : Kumis entero con dulce, pasteurizado.</v>
          </cell>
          <cell r="N618">
            <v>2032</v>
          </cell>
          <cell r="O618" t="str">
            <v>Proalimentos Liber S.A.S. En reorganización</v>
          </cell>
          <cell r="P618">
            <v>919</v>
          </cell>
          <cell r="Q618">
            <v>919</v>
          </cell>
          <cell r="R618">
            <v>919</v>
          </cell>
          <cell r="S618">
            <v>919</v>
          </cell>
          <cell r="T618">
            <v>906</v>
          </cell>
          <cell r="U618">
            <v>906</v>
          </cell>
          <cell r="V618">
            <v>906</v>
          </cell>
          <cell r="W618">
            <v>906</v>
          </cell>
        </row>
        <row r="619">
          <cell r="I619" t="str">
            <v>ALI_82_SEG_13_PROV_2038</v>
          </cell>
          <cell r="J619">
            <v>13</v>
          </cell>
          <cell r="K619" t="str">
            <v>BEBIDAS LÁCTEAS</v>
          </cell>
          <cell r="L619">
            <v>82</v>
          </cell>
          <cell r="M619" t="str">
            <v>82 : Kumis entero con dulce, pasteurizado.</v>
          </cell>
          <cell r="N619">
            <v>2038</v>
          </cell>
          <cell r="O619" t="str">
            <v>Alimentos Pippo S.A.S</v>
          </cell>
          <cell r="P619">
            <v>915</v>
          </cell>
          <cell r="Q619">
            <v>915</v>
          </cell>
          <cell r="R619">
            <v>915</v>
          </cell>
          <cell r="S619">
            <v>915</v>
          </cell>
          <cell r="T619">
            <v>906</v>
          </cell>
          <cell r="U619">
            <v>906</v>
          </cell>
          <cell r="V619">
            <v>906</v>
          </cell>
          <cell r="W619">
            <v>906</v>
          </cell>
        </row>
        <row r="620">
          <cell r="I620" t="str">
            <v>ALI_82_SEG_13_PROV_2043</v>
          </cell>
          <cell r="J620">
            <v>13</v>
          </cell>
          <cell r="K620" t="str">
            <v>BEBIDAS LÁCTEAS</v>
          </cell>
          <cell r="L620">
            <v>82</v>
          </cell>
          <cell r="M620" t="str">
            <v>82 : Kumis entero con dulce, pasteurizado.</v>
          </cell>
          <cell r="N620">
            <v>2043</v>
          </cell>
          <cell r="O620" t="str">
            <v>Cooperativa Colanta</v>
          </cell>
          <cell r="P620">
            <v>930</v>
          </cell>
          <cell r="Q620">
            <v>930</v>
          </cell>
          <cell r="R620">
            <v>930</v>
          </cell>
          <cell r="S620">
            <v>930</v>
          </cell>
          <cell r="T620">
            <v>906</v>
          </cell>
          <cell r="U620">
            <v>906</v>
          </cell>
          <cell r="V620">
            <v>906</v>
          </cell>
          <cell r="W620">
            <v>906</v>
          </cell>
        </row>
        <row r="621">
          <cell r="I621" t="str">
            <v>ALI_82_SEG_13_PROV_2047</v>
          </cell>
          <cell r="J621">
            <v>13</v>
          </cell>
          <cell r="K621" t="str">
            <v>BEBIDAS LÁCTEAS</v>
          </cell>
          <cell r="L621">
            <v>82</v>
          </cell>
          <cell r="M621" t="str">
            <v>82 : Kumis entero con dulce, pasteurizado.</v>
          </cell>
          <cell r="N621">
            <v>2047</v>
          </cell>
          <cell r="O621" t="str">
            <v>Inversiones Fasulac Ltda.</v>
          </cell>
          <cell r="P621">
            <v>930</v>
          </cell>
          <cell r="Q621">
            <v>930</v>
          </cell>
          <cell r="R621">
            <v>930</v>
          </cell>
          <cell r="S621">
            <v>930</v>
          </cell>
          <cell r="T621">
            <v>906</v>
          </cell>
          <cell r="U621">
            <v>906</v>
          </cell>
          <cell r="V621">
            <v>906</v>
          </cell>
          <cell r="W621">
            <v>906</v>
          </cell>
        </row>
        <row r="622">
          <cell r="I622" t="str">
            <v>ALI_82_SEG_13_PROV_2087</v>
          </cell>
          <cell r="J622">
            <v>13</v>
          </cell>
          <cell r="K622" t="str">
            <v>BEBIDAS LÁCTEAS</v>
          </cell>
          <cell r="L622">
            <v>82</v>
          </cell>
          <cell r="M622" t="str">
            <v>82 : Kumis entero con dulce, pasteurizado.</v>
          </cell>
          <cell r="N622">
            <v>2087</v>
          </cell>
          <cell r="O622" t="str">
            <v>AAA Alimentando A Bogotá 2020 UT</v>
          </cell>
          <cell r="P622">
            <v>906</v>
          </cell>
          <cell r="Q622">
            <v>906</v>
          </cell>
          <cell r="R622">
            <v>906</v>
          </cell>
          <cell r="S622">
            <v>906</v>
          </cell>
          <cell r="T622">
            <v>906</v>
          </cell>
          <cell r="U622">
            <v>906</v>
          </cell>
          <cell r="V622">
            <v>906</v>
          </cell>
          <cell r="W622">
            <v>906</v>
          </cell>
        </row>
        <row r="623">
          <cell r="I623" t="str">
            <v>ALI_82_SEG_14_PROV_2032</v>
          </cell>
          <cell r="J623">
            <v>14</v>
          </cell>
          <cell r="K623" t="str">
            <v>BEBIDAS LÁCTEAS</v>
          </cell>
          <cell r="L623">
            <v>82</v>
          </cell>
          <cell r="M623" t="str">
            <v>82 : Kumis entero con dulce, pasteurizado.</v>
          </cell>
          <cell r="N623">
            <v>2032</v>
          </cell>
          <cell r="O623" t="str">
            <v>Proalimentos Liber S.A.S. En reorganización</v>
          </cell>
          <cell r="P623">
            <v>919</v>
          </cell>
          <cell r="Q623">
            <v>919</v>
          </cell>
          <cell r="R623">
            <v>919</v>
          </cell>
          <cell r="S623">
            <v>919</v>
          </cell>
          <cell r="T623">
            <v>906</v>
          </cell>
          <cell r="U623">
            <v>906</v>
          </cell>
          <cell r="V623">
            <v>906</v>
          </cell>
          <cell r="W623">
            <v>906</v>
          </cell>
        </row>
        <row r="624">
          <cell r="I624" t="str">
            <v>ALI_82_SEG_14_PROV_2038</v>
          </cell>
          <cell r="J624">
            <v>14</v>
          </cell>
          <cell r="K624" t="str">
            <v>BEBIDAS LÁCTEAS</v>
          </cell>
          <cell r="L624">
            <v>82</v>
          </cell>
          <cell r="M624" t="str">
            <v>82 : Kumis entero con dulce, pasteurizado.</v>
          </cell>
          <cell r="N624">
            <v>2038</v>
          </cell>
          <cell r="O624" t="str">
            <v>Alimentos Pippo S.A.S</v>
          </cell>
          <cell r="P624">
            <v>915</v>
          </cell>
          <cell r="Q624">
            <v>915</v>
          </cell>
          <cell r="R624">
            <v>915</v>
          </cell>
          <cell r="S624">
            <v>915</v>
          </cell>
          <cell r="T624">
            <v>906</v>
          </cell>
          <cell r="U624">
            <v>906</v>
          </cell>
          <cell r="V624">
            <v>906</v>
          </cell>
          <cell r="W624">
            <v>906</v>
          </cell>
        </row>
        <row r="625">
          <cell r="I625" t="str">
            <v>ALI_82_SEG_14_PROV_2043</v>
          </cell>
          <cell r="J625">
            <v>14</v>
          </cell>
          <cell r="K625" t="str">
            <v>BEBIDAS LÁCTEAS</v>
          </cell>
          <cell r="L625">
            <v>82</v>
          </cell>
          <cell r="M625" t="str">
            <v>82 : Kumis entero con dulce, pasteurizado.</v>
          </cell>
          <cell r="N625">
            <v>2043</v>
          </cell>
          <cell r="O625" t="str">
            <v>Cooperativa Colanta</v>
          </cell>
          <cell r="P625">
            <v>930</v>
          </cell>
          <cell r="Q625">
            <v>930</v>
          </cell>
          <cell r="R625">
            <v>930</v>
          </cell>
          <cell r="S625">
            <v>930</v>
          </cell>
          <cell r="T625">
            <v>906</v>
          </cell>
          <cell r="U625">
            <v>906</v>
          </cell>
          <cell r="V625">
            <v>906</v>
          </cell>
          <cell r="W625">
            <v>906</v>
          </cell>
        </row>
        <row r="626">
          <cell r="I626" t="str">
            <v>ALI_82_SEG_14_PROV_2047</v>
          </cell>
          <cell r="J626">
            <v>14</v>
          </cell>
          <cell r="K626" t="str">
            <v>BEBIDAS LÁCTEAS</v>
          </cell>
          <cell r="L626">
            <v>82</v>
          </cell>
          <cell r="M626" t="str">
            <v>82 : Kumis entero con dulce, pasteurizado.</v>
          </cell>
          <cell r="N626">
            <v>2047</v>
          </cell>
          <cell r="O626" t="str">
            <v>Inversiones Fasulac Ltda.</v>
          </cell>
          <cell r="P626">
            <v>930</v>
          </cell>
          <cell r="Q626">
            <v>930</v>
          </cell>
          <cell r="R626">
            <v>930</v>
          </cell>
          <cell r="S626">
            <v>930</v>
          </cell>
          <cell r="T626">
            <v>906</v>
          </cell>
          <cell r="U626">
            <v>906</v>
          </cell>
          <cell r="V626">
            <v>906</v>
          </cell>
          <cell r="W626">
            <v>906</v>
          </cell>
        </row>
        <row r="627">
          <cell r="I627" t="str">
            <v>ALI_82_SEG_14_PROV_2087</v>
          </cell>
          <cell r="J627">
            <v>14</v>
          </cell>
          <cell r="K627" t="str">
            <v>BEBIDAS LÁCTEAS</v>
          </cell>
          <cell r="L627">
            <v>82</v>
          </cell>
          <cell r="M627" t="str">
            <v>82 : Kumis entero con dulce, pasteurizado.</v>
          </cell>
          <cell r="N627">
            <v>2087</v>
          </cell>
          <cell r="O627" t="str">
            <v>AAA Alimentando A Bogotá 2020 UT</v>
          </cell>
          <cell r="P627">
            <v>906</v>
          </cell>
          <cell r="Q627">
            <v>906</v>
          </cell>
          <cell r="R627">
            <v>906</v>
          </cell>
          <cell r="S627">
            <v>906</v>
          </cell>
          <cell r="T627">
            <v>906</v>
          </cell>
          <cell r="U627">
            <v>906</v>
          </cell>
          <cell r="V627">
            <v>906</v>
          </cell>
          <cell r="W627">
            <v>906</v>
          </cell>
        </row>
        <row r="628">
          <cell r="I628" t="str">
            <v>ALI_82_SEG_15_PROV_2032</v>
          </cell>
          <cell r="J628">
            <v>15</v>
          </cell>
          <cell r="K628" t="str">
            <v>BEBIDAS LÁCTEAS</v>
          </cell>
          <cell r="L628">
            <v>82</v>
          </cell>
          <cell r="M628" t="str">
            <v>82 : Kumis entero con dulce, pasteurizado.</v>
          </cell>
          <cell r="N628">
            <v>2032</v>
          </cell>
          <cell r="O628" t="str">
            <v>Proalimentos Liber S.A.S. En reorganización</v>
          </cell>
          <cell r="P628">
            <v>919</v>
          </cell>
          <cell r="Q628">
            <v>919</v>
          </cell>
          <cell r="R628">
            <v>919</v>
          </cell>
          <cell r="S628">
            <v>919</v>
          </cell>
          <cell r="T628">
            <v>906</v>
          </cell>
          <cell r="U628">
            <v>906</v>
          </cell>
          <cell r="V628">
            <v>906</v>
          </cell>
          <cell r="W628">
            <v>906</v>
          </cell>
        </row>
        <row r="629">
          <cell r="I629" t="str">
            <v>ALI_82_SEG_15_PROV_2038</v>
          </cell>
          <cell r="J629">
            <v>15</v>
          </cell>
          <cell r="K629" t="str">
            <v>BEBIDAS LÁCTEAS</v>
          </cell>
          <cell r="L629">
            <v>82</v>
          </cell>
          <cell r="M629" t="str">
            <v>82 : Kumis entero con dulce, pasteurizado.</v>
          </cell>
          <cell r="N629">
            <v>2038</v>
          </cell>
          <cell r="O629" t="str">
            <v>Alimentos Pippo S.A.S</v>
          </cell>
          <cell r="P629">
            <v>915</v>
          </cell>
          <cell r="Q629">
            <v>915</v>
          </cell>
          <cell r="R629">
            <v>915</v>
          </cell>
          <cell r="S629">
            <v>915</v>
          </cell>
          <cell r="T629">
            <v>906</v>
          </cell>
          <cell r="U629">
            <v>906</v>
          </cell>
          <cell r="V629">
            <v>906</v>
          </cell>
          <cell r="W629">
            <v>906</v>
          </cell>
        </row>
        <row r="630">
          <cell r="I630" t="str">
            <v>ALI_82_SEG_15_PROV_2043</v>
          </cell>
          <cell r="J630">
            <v>15</v>
          </cell>
          <cell r="K630" t="str">
            <v>BEBIDAS LÁCTEAS</v>
          </cell>
          <cell r="L630">
            <v>82</v>
          </cell>
          <cell r="M630" t="str">
            <v>82 : Kumis entero con dulce, pasteurizado.</v>
          </cell>
          <cell r="N630">
            <v>2043</v>
          </cell>
          <cell r="O630" t="str">
            <v>Cooperativa Colanta</v>
          </cell>
          <cell r="P630">
            <v>930</v>
          </cell>
          <cell r="Q630">
            <v>930</v>
          </cell>
          <cell r="R630">
            <v>930</v>
          </cell>
          <cell r="S630">
            <v>930</v>
          </cell>
          <cell r="T630">
            <v>906</v>
          </cell>
          <cell r="U630">
            <v>906</v>
          </cell>
          <cell r="V630">
            <v>906</v>
          </cell>
          <cell r="W630">
            <v>906</v>
          </cell>
        </row>
        <row r="631">
          <cell r="I631" t="str">
            <v>ALI_82_SEG_15_PROV_2047</v>
          </cell>
          <cell r="J631">
            <v>15</v>
          </cell>
          <cell r="K631" t="str">
            <v>BEBIDAS LÁCTEAS</v>
          </cell>
          <cell r="L631">
            <v>82</v>
          </cell>
          <cell r="M631" t="str">
            <v>82 : Kumis entero con dulce, pasteurizado.</v>
          </cell>
          <cell r="N631">
            <v>2047</v>
          </cell>
          <cell r="O631" t="str">
            <v>Inversiones Fasulac Ltda.</v>
          </cell>
          <cell r="P631">
            <v>930</v>
          </cell>
          <cell r="Q631">
            <v>930</v>
          </cell>
          <cell r="R631">
            <v>930</v>
          </cell>
          <cell r="S631">
            <v>930</v>
          </cell>
          <cell r="T631">
            <v>906</v>
          </cell>
          <cell r="U631">
            <v>906</v>
          </cell>
          <cell r="V631">
            <v>906</v>
          </cell>
          <cell r="W631">
            <v>906</v>
          </cell>
        </row>
        <row r="632">
          <cell r="I632" t="str">
            <v>ALI_82_SEG_15_PROV_2087</v>
          </cell>
          <cell r="J632">
            <v>15</v>
          </cell>
          <cell r="K632" t="str">
            <v>BEBIDAS LÁCTEAS</v>
          </cell>
          <cell r="L632">
            <v>82</v>
          </cell>
          <cell r="M632" t="str">
            <v>82 : Kumis entero con dulce, pasteurizado.</v>
          </cell>
          <cell r="N632">
            <v>2087</v>
          </cell>
          <cell r="O632" t="str">
            <v>AAA Alimentando A Bogotá 2020 UT</v>
          </cell>
          <cell r="P632">
            <v>906</v>
          </cell>
          <cell r="Q632">
            <v>906</v>
          </cell>
          <cell r="R632">
            <v>906</v>
          </cell>
          <cell r="S632">
            <v>906</v>
          </cell>
          <cell r="T632">
            <v>906</v>
          </cell>
          <cell r="U632">
            <v>906</v>
          </cell>
          <cell r="V632">
            <v>906</v>
          </cell>
          <cell r="W632">
            <v>906</v>
          </cell>
        </row>
        <row r="633">
          <cell r="I633" t="str">
            <v>ALI_85_SEG_1_PROV_2032</v>
          </cell>
          <cell r="J633">
            <v>1</v>
          </cell>
          <cell r="K633" t="str">
            <v>BEBIDAS LÁCTEAS</v>
          </cell>
          <cell r="L633">
            <v>85</v>
          </cell>
          <cell r="M633" t="str">
            <v>85 : Yogurt griego con mermeladas o concentrados de frutas.</v>
          </cell>
          <cell r="N633">
            <v>2032</v>
          </cell>
          <cell r="O633" t="str">
            <v>Proalimentos Liber S.A.S. En reorganización</v>
          </cell>
          <cell r="P633">
            <v>2369</v>
          </cell>
          <cell r="Q633">
            <v>2369</v>
          </cell>
          <cell r="R633">
            <v>2962</v>
          </cell>
          <cell r="S633">
            <v>2962</v>
          </cell>
          <cell r="T633">
            <v>2353</v>
          </cell>
          <cell r="U633">
            <v>2353</v>
          </cell>
          <cell r="V633">
            <v>2941</v>
          </cell>
          <cell r="W633">
            <v>2941</v>
          </cell>
        </row>
        <row r="634">
          <cell r="I634" t="str">
            <v>ALI_85_SEG_1_PROV_2047</v>
          </cell>
          <cell r="J634">
            <v>1</v>
          </cell>
          <cell r="K634" t="str">
            <v>BEBIDAS LÁCTEAS</v>
          </cell>
          <cell r="L634">
            <v>85</v>
          </cell>
          <cell r="M634" t="str">
            <v>85 : Yogurt griego con mermeladas o concentrados de frutas.</v>
          </cell>
          <cell r="N634">
            <v>2047</v>
          </cell>
          <cell r="O634" t="str">
            <v>Inversiones Fasulac Ltda.</v>
          </cell>
          <cell r="P634">
            <v>2415</v>
          </cell>
          <cell r="Q634">
            <v>2415</v>
          </cell>
          <cell r="R634">
            <v>3020</v>
          </cell>
          <cell r="S634">
            <v>3020</v>
          </cell>
          <cell r="T634">
            <v>2353</v>
          </cell>
          <cell r="U634">
            <v>2353</v>
          </cell>
          <cell r="V634">
            <v>2941</v>
          </cell>
          <cell r="W634">
            <v>2941</v>
          </cell>
        </row>
        <row r="635">
          <cell r="I635" t="str">
            <v>ALI_85_SEG_1_PROV_2087</v>
          </cell>
          <cell r="J635">
            <v>1</v>
          </cell>
          <cell r="K635" t="str">
            <v>BEBIDAS LÁCTEAS</v>
          </cell>
          <cell r="L635">
            <v>85</v>
          </cell>
          <cell r="M635" t="str">
            <v>85 : Yogurt griego con mermeladas o concentrados de frutas.</v>
          </cell>
          <cell r="N635">
            <v>2087</v>
          </cell>
          <cell r="O635" t="str">
            <v>AAA Alimentando A Bogotá 2020 UT</v>
          </cell>
          <cell r="P635">
            <v>2353</v>
          </cell>
          <cell r="Q635">
            <v>2353</v>
          </cell>
          <cell r="R635">
            <v>2941</v>
          </cell>
          <cell r="S635">
            <v>2941</v>
          </cell>
          <cell r="T635">
            <v>2353</v>
          </cell>
          <cell r="U635">
            <v>2353</v>
          </cell>
          <cell r="V635">
            <v>2941</v>
          </cell>
          <cell r="W635">
            <v>2941</v>
          </cell>
        </row>
        <row r="636">
          <cell r="I636" t="str">
            <v>ALI_85_SEG_2_PROV_2032</v>
          </cell>
          <cell r="J636">
            <v>2</v>
          </cell>
          <cell r="K636" t="str">
            <v>BEBIDAS LÁCTEAS</v>
          </cell>
          <cell r="L636">
            <v>85</v>
          </cell>
          <cell r="M636" t="str">
            <v>85 : Yogurt griego con mermeladas o concentrados de frutas.</v>
          </cell>
          <cell r="N636">
            <v>2032</v>
          </cell>
          <cell r="O636" t="str">
            <v>Proalimentos Liber S.A.S. En reorganización</v>
          </cell>
          <cell r="P636">
            <v>2369</v>
          </cell>
          <cell r="Q636">
            <v>2369</v>
          </cell>
          <cell r="R636">
            <v>2962</v>
          </cell>
          <cell r="S636">
            <v>2962</v>
          </cell>
          <cell r="T636">
            <v>2353</v>
          </cell>
          <cell r="U636">
            <v>2353</v>
          </cell>
          <cell r="V636">
            <v>2941</v>
          </cell>
          <cell r="W636">
            <v>2941</v>
          </cell>
        </row>
        <row r="637">
          <cell r="I637" t="str">
            <v>ALI_85_SEG_2_PROV_2047</v>
          </cell>
          <cell r="J637">
            <v>2</v>
          </cell>
          <cell r="K637" t="str">
            <v>BEBIDAS LÁCTEAS</v>
          </cell>
          <cell r="L637">
            <v>85</v>
          </cell>
          <cell r="M637" t="str">
            <v>85 : Yogurt griego con mermeladas o concentrados de frutas.</v>
          </cell>
          <cell r="N637">
            <v>2047</v>
          </cell>
          <cell r="O637" t="str">
            <v>Inversiones Fasulac Ltda.</v>
          </cell>
          <cell r="P637">
            <v>2415</v>
          </cell>
          <cell r="Q637">
            <v>2415</v>
          </cell>
          <cell r="R637">
            <v>3020</v>
          </cell>
          <cell r="S637">
            <v>3020</v>
          </cell>
          <cell r="T637">
            <v>2353</v>
          </cell>
          <cell r="U637">
            <v>2353</v>
          </cell>
          <cell r="V637">
            <v>2941</v>
          </cell>
          <cell r="W637">
            <v>2941</v>
          </cell>
        </row>
        <row r="638">
          <cell r="I638" t="str">
            <v>ALI_85_SEG_2_PROV_2087</v>
          </cell>
          <cell r="J638">
            <v>2</v>
          </cell>
          <cell r="K638" t="str">
            <v>BEBIDAS LÁCTEAS</v>
          </cell>
          <cell r="L638">
            <v>85</v>
          </cell>
          <cell r="M638" t="str">
            <v>85 : Yogurt griego con mermeladas o concentrados de frutas.</v>
          </cell>
          <cell r="N638">
            <v>2087</v>
          </cell>
          <cell r="O638" t="str">
            <v>AAA Alimentando A Bogotá 2020 UT</v>
          </cell>
          <cell r="P638">
            <v>2353</v>
          </cell>
          <cell r="Q638">
            <v>2353</v>
          </cell>
          <cell r="R638">
            <v>2941</v>
          </cell>
          <cell r="S638">
            <v>2941</v>
          </cell>
          <cell r="T638">
            <v>2353</v>
          </cell>
          <cell r="U638">
            <v>2353</v>
          </cell>
          <cell r="V638">
            <v>2941</v>
          </cell>
          <cell r="W638">
            <v>2941</v>
          </cell>
        </row>
        <row r="639">
          <cell r="I639" t="str">
            <v>ALI_85_SEG_3_PROV_2032</v>
          </cell>
          <cell r="J639">
            <v>3</v>
          </cell>
          <cell r="K639" t="str">
            <v>BEBIDAS LÁCTEAS</v>
          </cell>
          <cell r="L639">
            <v>85</v>
          </cell>
          <cell r="M639" t="str">
            <v>85 : Yogurt griego con mermeladas o concentrados de frutas.</v>
          </cell>
          <cell r="N639">
            <v>2032</v>
          </cell>
          <cell r="O639" t="str">
            <v>Proalimentos Liber S.A.S. En reorganización</v>
          </cell>
          <cell r="P639">
            <v>2369</v>
          </cell>
          <cell r="Q639">
            <v>2369</v>
          </cell>
          <cell r="R639">
            <v>2962</v>
          </cell>
          <cell r="S639">
            <v>2962</v>
          </cell>
          <cell r="T639">
            <v>2353</v>
          </cell>
          <cell r="U639">
            <v>2353</v>
          </cell>
          <cell r="V639">
            <v>2941</v>
          </cell>
          <cell r="W639">
            <v>2941</v>
          </cell>
        </row>
        <row r="640">
          <cell r="I640" t="str">
            <v>ALI_85_SEG_3_PROV_2047</v>
          </cell>
          <cell r="J640">
            <v>3</v>
          </cell>
          <cell r="K640" t="str">
            <v>BEBIDAS LÁCTEAS</v>
          </cell>
          <cell r="L640">
            <v>85</v>
          </cell>
          <cell r="M640" t="str">
            <v>85 : Yogurt griego con mermeladas o concentrados de frutas.</v>
          </cell>
          <cell r="N640">
            <v>2047</v>
          </cell>
          <cell r="O640" t="str">
            <v>Inversiones Fasulac Ltda.</v>
          </cell>
          <cell r="P640">
            <v>2415</v>
          </cell>
          <cell r="Q640">
            <v>2415</v>
          </cell>
          <cell r="R640">
            <v>3020</v>
          </cell>
          <cell r="S640">
            <v>3020</v>
          </cell>
          <cell r="T640">
            <v>2353</v>
          </cell>
          <cell r="U640">
            <v>2353</v>
          </cell>
          <cell r="V640">
            <v>2941</v>
          </cell>
          <cell r="W640">
            <v>2941</v>
          </cell>
        </row>
        <row r="641">
          <cell r="I641" t="str">
            <v>ALI_85_SEG_3_PROV_2087</v>
          </cell>
          <cell r="J641">
            <v>3</v>
          </cell>
          <cell r="K641" t="str">
            <v>BEBIDAS LÁCTEAS</v>
          </cell>
          <cell r="L641">
            <v>85</v>
          </cell>
          <cell r="M641" t="str">
            <v>85 : Yogurt griego con mermeladas o concentrados de frutas.</v>
          </cell>
          <cell r="N641">
            <v>2087</v>
          </cell>
          <cell r="O641" t="str">
            <v>AAA Alimentando A Bogotá 2020 UT</v>
          </cell>
          <cell r="P641">
            <v>2353</v>
          </cell>
          <cell r="Q641">
            <v>2353</v>
          </cell>
          <cell r="R641">
            <v>2941</v>
          </cell>
          <cell r="S641">
            <v>2941</v>
          </cell>
          <cell r="T641">
            <v>2353</v>
          </cell>
          <cell r="U641">
            <v>2353</v>
          </cell>
          <cell r="V641">
            <v>2941</v>
          </cell>
          <cell r="W641">
            <v>2941</v>
          </cell>
        </row>
        <row r="642">
          <cell r="I642" t="str">
            <v>ALI_85_SEG_4_PROV_2032</v>
          </cell>
          <cell r="J642">
            <v>4</v>
          </cell>
          <cell r="K642" t="str">
            <v>BEBIDAS LÁCTEAS</v>
          </cell>
          <cell r="L642">
            <v>85</v>
          </cell>
          <cell r="M642" t="str">
            <v>85 : Yogurt griego con mermeladas o concentrados de frutas.</v>
          </cell>
          <cell r="N642">
            <v>2032</v>
          </cell>
          <cell r="O642" t="str">
            <v>Proalimentos Liber S.A.S. En reorganización</v>
          </cell>
          <cell r="P642">
            <v>2369</v>
          </cell>
          <cell r="Q642">
            <v>2369</v>
          </cell>
          <cell r="R642">
            <v>2962</v>
          </cell>
          <cell r="S642">
            <v>2962</v>
          </cell>
          <cell r="T642">
            <v>2353</v>
          </cell>
          <cell r="U642">
            <v>2353</v>
          </cell>
          <cell r="V642">
            <v>2941</v>
          </cell>
          <cell r="W642">
            <v>2941</v>
          </cell>
        </row>
        <row r="643">
          <cell r="I643" t="str">
            <v>ALI_85_SEG_4_PROV_2047</v>
          </cell>
          <cell r="J643">
            <v>4</v>
          </cell>
          <cell r="K643" t="str">
            <v>BEBIDAS LÁCTEAS</v>
          </cell>
          <cell r="L643">
            <v>85</v>
          </cell>
          <cell r="M643" t="str">
            <v>85 : Yogurt griego con mermeladas o concentrados de frutas.</v>
          </cell>
          <cell r="N643">
            <v>2047</v>
          </cell>
          <cell r="O643" t="str">
            <v>Inversiones Fasulac Ltda.</v>
          </cell>
          <cell r="P643">
            <v>2415</v>
          </cell>
          <cell r="Q643">
            <v>2415</v>
          </cell>
          <cell r="R643">
            <v>3020</v>
          </cell>
          <cell r="S643">
            <v>3020</v>
          </cell>
          <cell r="T643">
            <v>2353</v>
          </cell>
          <cell r="U643">
            <v>2353</v>
          </cell>
          <cell r="V643">
            <v>2941</v>
          </cell>
          <cell r="W643">
            <v>2941</v>
          </cell>
        </row>
        <row r="644">
          <cell r="I644" t="str">
            <v>ALI_85_SEG_4_PROV_2087</v>
          </cell>
          <cell r="J644">
            <v>4</v>
          </cell>
          <cell r="K644" t="str">
            <v>BEBIDAS LÁCTEAS</v>
          </cell>
          <cell r="L644">
            <v>85</v>
          </cell>
          <cell r="M644" t="str">
            <v>85 : Yogurt griego con mermeladas o concentrados de frutas.</v>
          </cell>
          <cell r="N644">
            <v>2087</v>
          </cell>
          <cell r="O644" t="str">
            <v>AAA Alimentando A Bogotá 2020 UT</v>
          </cell>
          <cell r="P644">
            <v>2353</v>
          </cell>
          <cell r="Q644">
            <v>2353</v>
          </cell>
          <cell r="R644">
            <v>2941</v>
          </cell>
          <cell r="S644">
            <v>2941</v>
          </cell>
          <cell r="T644">
            <v>2353</v>
          </cell>
          <cell r="U644">
            <v>2353</v>
          </cell>
          <cell r="V644">
            <v>2941</v>
          </cell>
          <cell r="W644">
            <v>2941</v>
          </cell>
        </row>
        <row r="645">
          <cell r="I645" t="str">
            <v>ALI_85_SEG_5_PROV_2032</v>
          </cell>
          <cell r="J645">
            <v>5</v>
          </cell>
          <cell r="K645" t="str">
            <v>BEBIDAS LÁCTEAS</v>
          </cell>
          <cell r="L645">
            <v>85</v>
          </cell>
          <cell r="M645" t="str">
            <v>85 : Yogurt griego con mermeladas o concentrados de frutas.</v>
          </cell>
          <cell r="N645">
            <v>2032</v>
          </cell>
          <cell r="O645" t="str">
            <v>Proalimentos Liber S.A.S. En reorganización</v>
          </cell>
          <cell r="P645">
            <v>2369</v>
          </cell>
          <cell r="Q645">
            <v>2369</v>
          </cell>
          <cell r="R645">
            <v>2962</v>
          </cell>
          <cell r="S645">
            <v>2962</v>
          </cell>
          <cell r="T645">
            <v>2353</v>
          </cell>
          <cell r="U645">
            <v>2353</v>
          </cell>
          <cell r="V645">
            <v>2941</v>
          </cell>
          <cell r="W645">
            <v>2941</v>
          </cell>
        </row>
        <row r="646">
          <cell r="I646" t="str">
            <v>ALI_85_SEG_5_PROV_2047</v>
          </cell>
          <cell r="J646">
            <v>5</v>
          </cell>
          <cell r="K646" t="str">
            <v>BEBIDAS LÁCTEAS</v>
          </cell>
          <cell r="L646">
            <v>85</v>
          </cell>
          <cell r="M646" t="str">
            <v>85 : Yogurt griego con mermeladas o concentrados de frutas.</v>
          </cell>
          <cell r="N646">
            <v>2047</v>
          </cell>
          <cell r="O646" t="str">
            <v>Inversiones Fasulac Ltda.</v>
          </cell>
          <cell r="P646">
            <v>2415</v>
          </cell>
          <cell r="Q646">
            <v>2415</v>
          </cell>
          <cell r="R646">
            <v>3020</v>
          </cell>
          <cell r="S646">
            <v>3020</v>
          </cell>
          <cell r="T646">
            <v>2353</v>
          </cell>
          <cell r="U646">
            <v>2353</v>
          </cell>
          <cell r="V646">
            <v>2941</v>
          </cell>
          <cell r="W646">
            <v>2941</v>
          </cell>
        </row>
        <row r="647">
          <cell r="I647" t="str">
            <v>ALI_85_SEG_5_PROV_2087</v>
          </cell>
          <cell r="J647">
            <v>5</v>
          </cell>
          <cell r="K647" t="str">
            <v>BEBIDAS LÁCTEAS</v>
          </cell>
          <cell r="L647">
            <v>85</v>
          </cell>
          <cell r="M647" t="str">
            <v>85 : Yogurt griego con mermeladas o concentrados de frutas.</v>
          </cell>
          <cell r="N647">
            <v>2087</v>
          </cell>
          <cell r="O647" t="str">
            <v>AAA Alimentando A Bogotá 2020 UT</v>
          </cell>
          <cell r="P647">
            <v>2353</v>
          </cell>
          <cell r="Q647">
            <v>2353</v>
          </cell>
          <cell r="R647">
            <v>2941</v>
          </cell>
          <cell r="S647">
            <v>2941</v>
          </cell>
          <cell r="T647">
            <v>2353</v>
          </cell>
          <cell r="U647">
            <v>2353</v>
          </cell>
          <cell r="V647">
            <v>2941</v>
          </cell>
          <cell r="W647">
            <v>2941</v>
          </cell>
        </row>
        <row r="648">
          <cell r="I648" t="str">
            <v>ALI_85_SEG_6_PROV_2032</v>
          </cell>
          <cell r="J648">
            <v>6</v>
          </cell>
          <cell r="K648" t="str">
            <v>BEBIDAS LÁCTEAS</v>
          </cell>
          <cell r="L648">
            <v>85</v>
          </cell>
          <cell r="M648" t="str">
            <v>85 : Yogurt griego con mermeladas o concentrados de frutas.</v>
          </cell>
          <cell r="N648">
            <v>2032</v>
          </cell>
          <cell r="O648" t="str">
            <v>Proalimentos Liber S.A.S. En reorganización</v>
          </cell>
          <cell r="P648">
            <v>2369</v>
          </cell>
          <cell r="Q648">
            <v>2369</v>
          </cell>
          <cell r="R648">
            <v>2962</v>
          </cell>
          <cell r="S648">
            <v>2962</v>
          </cell>
          <cell r="T648">
            <v>2353</v>
          </cell>
          <cell r="U648">
            <v>2353</v>
          </cell>
          <cell r="V648">
            <v>2941</v>
          </cell>
          <cell r="W648">
            <v>2941</v>
          </cell>
        </row>
        <row r="649">
          <cell r="I649" t="str">
            <v>ALI_85_SEG_6_PROV_2047</v>
          </cell>
          <cell r="J649">
            <v>6</v>
          </cell>
          <cell r="K649" t="str">
            <v>BEBIDAS LÁCTEAS</v>
          </cell>
          <cell r="L649">
            <v>85</v>
          </cell>
          <cell r="M649" t="str">
            <v>85 : Yogurt griego con mermeladas o concentrados de frutas.</v>
          </cell>
          <cell r="N649">
            <v>2047</v>
          </cell>
          <cell r="O649" t="str">
            <v>Inversiones Fasulac Ltda.</v>
          </cell>
          <cell r="P649">
            <v>2415</v>
          </cell>
          <cell r="Q649">
            <v>2415</v>
          </cell>
          <cell r="R649">
            <v>3020</v>
          </cell>
          <cell r="S649">
            <v>3020</v>
          </cell>
          <cell r="T649">
            <v>2353</v>
          </cell>
          <cell r="U649">
            <v>2353</v>
          </cell>
          <cell r="V649">
            <v>2941</v>
          </cell>
          <cell r="W649">
            <v>2941</v>
          </cell>
        </row>
        <row r="650">
          <cell r="I650" t="str">
            <v>ALI_85_SEG_6_PROV_2087</v>
          </cell>
          <cell r="J650">
            <v>6</v>
          </cell>
          <cell r="K650" t="str">
            <v>BEBIDAS LÁCTEAS</v>
          </cell>
          <cell r="L650">
            <v>85</v>
          </cell>
          <cell r="M650" t="str">
            <v>85 : Yogurt griego con mermeladas o concentrados de frutas.</v>
          </cell>
          <cell r="N650">
            <v>2087</v>
          </cell>
          <cell r="O650" t="str">
            <v>AAA Alimentando A Bogotá 2020 UT</v>
          </cell>
          <cell r="P650">
            <v>2353</v>
          </cell>
          <cell r="Q650">
            <v>2353</v>
          </cell>
          <cell r="R650">
            <v>2941</v>
          </cell>
          <cell r="S650">
            <v>2941</v>
          </cell>
          <cell r="T650">
            <v>2353</v>
          </cell>
          <cell r="U650">
            <v>2353</v>
          </cell>
          <cell r="V650">
            <v>2941</v>
          </cell>
          <cell r="W650">
            <v>2941</v>
          </cell>
        </row>
        <row r="651">
          <cell r="I651" t="str">
            <v>ALI_85_SEG_7_PROV_2032</v>
          </cell>
          <cell r="J651">
            <v>7</v>
          </cell>
          <cell r="K651" t="str">
            <v>BEBIDAS LÁCTEAS</v>
          </cell>
          <cell r="L651">
            <v>85</v>
          </cell>
          <cell r="M651" t="str">
            <v>85 : Yogurt griego con mermeladas o concentrados de frutas.</v>
          </cell>
          <cell r="N651">
            <v>2032</v>
          </cell>
          <cell r="O651" t="str">
            <v>Proalimentos Liber S.A.S. En reorganización</v>
          </cell>
          <cell r="P651">
            <v>2369</v>
          </cell>
          <cell r="Q651">
            <v>2369</v>
          </cell>
          <cell r="R651">
            <v>2962</v>
          </cell>
          <cell r="S651">
            <v>2962</v>
          </cell>
          <cell r="T651">
            <v>2353</v>
          </cell>
          <cell r="U651">
            <v>2353</v>
          </cell>
          <cell r="V651">
            <v>2941</v>
          </cell>
          <cell r="W651">
            <v>2941</v>
          </cell>
        </row>
        <row r="652">
          <cell r="I652" t="str">
            <v>ALI_85_SEG_7_PROV_2047</v>
          </cell>
          <cell r="J652">
            <v>7</v>
          </cell>
          <cell r="K652" t="str">
            <v>BEBIDAS LÁCTEAS</v>
          </cell>
          <cell r="L652">
            <v>85</v>
          </cell>
          <cell r="M652" t="str">
            <v>85 : Yogurt griego con mermeladas o concentrados de frutas.</v>
          </cell>
          <cell r="N652">
            <v>2047</v>
          </cell>
          <cell r="O652" t="str">
            <v>Inversiones Fasulac Ltda.</v>
          </cell>
          <cell r="P652">
            <v>2415</v>
          </cell>
          <cell r="Q652">
            <v>2415</v>
          </cell>
          <cell r="R652">
            <v>3020</v>
          </cell>
          <cell r="S652">
            <v>3020</v>
          </cell>
          <cell r="T652">
            <v>2353</v>
          </cell>
          <cell r="U652">
            <v>2353</v>
          </cell>
          <cell r="V652">
            <v>2941</v>
          </cell>
          <cell r="W652">
            <v>2941</v>
          </cell>
        </row>
        <row r="653">
          <cell r="I653" t="str">
            <v>ALI_85_SEG_7_PROV_2087</v>
          </cell>
          <cell r="J653">
            <v>7</v>
          </cell>
          <cell r="K653" t="str">
            <v>BEBIDAS LÁCTEAS</v>
          </cell>
          <cell r="L653">
            <v>85</v>
          </cell>
          <cell r="M653" t="str">
            <v>85 : Yogurt griego con mermeladas o concentrados de frutas.</v>
          </cell>
          <cell r="N653">
            <v>2087</v>
          </cell>
          <cell r="O653" t="str">
            <v>AAA Alimentando A Bogotá 2020 UT</v>
          </cell>
          <cell r="P653">
            <v>2353</v>
          </cell>
          <cell r="Q653">
            <v>2353</v>
          </cell>
          <cell r="R653">
            <v>2941</v>
          </cell>
          <cell r="S653">
            <v>2941</v>
          </cell>
          <cell r="T653">
            <v>2353</v>
          </cell>
          <cell r="U653">
            <v>2353</v>
          </cell>
          <cell r="V653">
            <v>2941</v>
          </cell>
          <cell r="W653">
            <v>2941</v>
          </cell>
        </row>
        <row r="654">
          <cell r="I654" t="str">
            <v>ALI_85_SEG_8_PROV_2032</v>
          </cell>
          <cell r="J654">
            <v>8</v>
          </cell>
          <cell r="K654" t="str">
            <v>BEBIDAS LÁCTEAS</v>
          </cell>
          <cell r="L654">
            <v>85</v>
          </cell>
          <cell r="M654" t="str">
            <v>85 : Yogurt griego con mermeladas o concentrados de frutas.</v>
          </cell>
          <cell r="N654">
            <v>2032</v>
          </cell>
          <cell r="O654" t="str">
            <v>Proalimentos Liber S.A.S. En reorganización</v>
          </cell>
          <cell r="P654">
            <v>2369</v>
          </cell>
          <cell r="Q654">
            <v>2369</v>
          </cell>
          <cell r="R654">
            <v>2962</v>
          </cell>
          <cell r="S654">
            <v>2962</v>
          </cell>
          <cell r="T654">
            <v>2353</v>
          </cell>
          <cell r="U654">
            <v>2353</v>
          </cell>
          <cell r="V654">
            <v>2941</v>
          </cell>
          <cell r="W654">
            <v>2941</v>
          </cell>
        </row>
        <row r="655">
          <cell r="I655" t="str">
            <v>ALI_85_SEG_8_PROV_2047</v>
          </cell>
          <cell r="J655">
            <v>8</v>
          </cell>
          <cell r="K655" t="str">
            <v>BEBIDAS LÁCTEAS</v>
          </cell>
          <cell r="L655">
            <v>85</v>
          </cell>
          <cell r="M655" t="str">
            <v>85 : Yogurt griego con mermeladas o concentrados de frutas.</v>
          </cell>
          <cell r="N655">
            <v>2047</v>
          </cell>
          <cell r="O655" t="str">
            <v>Inversiones Fasulac Ltda.</v>
          </cell>
          <cell r="P655">
            <v>2415</v>
          </cell>
          <cell r="Q655">
            <v>2415</v>
          </cell>
          <cell r="R655">
            <v>3020</v>
          </cell>
          <cell r="S655">
            <v>3020</v>
          </cell>
          <cell r="T655">
            <v>2353</v>
          </cell>
          <cell r="U655">
            <v>2353</v>
          </cell>
          <cell r="V655">
            <v>2941</v>
          </cell>
          <cell r="W655">
            <v>2941</v>
          </cell>
        </row>
        <row r="656">
          <cell r="I656" t="str">
            <v>ALI_85_SEG_8_PROV_2087</v>
          </cell>
          <cell r="J656">
            <v>8</v>
          </cell>
          <cell r="K656" t="str">
            <v>BEBIDAS LÁCTEAS</v>
          </cell>
          <cell r="L656">
            <v>85</v>
          </cell>
          <cell r="M656" t="str">
            <v>85 : Yogurt griego con mermeladas o concentrados de frutas.</v>
          </cell>
          <cell r="N656">
            <v>2087</v>
          </cell>
          <cell r="O656" t="str">
            <v>AAA Alimentando A Bogotá 2020 UT</v>
          </cell>
          <cell r="P656">
            <v>2353</v>
          </cell>
          <cell r="Q656">
            <v>2353</v>
          </cell>
          <cell r="R656">
            <v>2941</v>
          </cell>
          <cell r="S656">
            <v>2941</v>
          </cell>
          <cell r="T656">
            <v>2353</v>
          </cell>
          <cell r="U656">
            <v>2353</v>
          </cell>
          <cell r="V656">
            <v>2941</v>
          </cell>
          <cell r="W656">
            <v>2941</v>
          </cell>
        </row>
        <row r="657">
          <cell r="I657" t="str">
            <v>ALI_85_SEG_9_PROV_2032</v>
          </cell>
          <cell r="J657">
            <v>9</v>
          </cell>
          <cell r="K657" t="str">
            <v>BEBIDAS LÁCTEAS</v>
          </cell>
          <cell r="L657">
            <v>85</v>
          </cell>
          <cell r="M657" t="str">
            <v>85 : Yogurt griego con mermeladas o concentrados de frutas.</v>
          </cell>
          <cell r="N657">
            <v>2032</v>
          </cell>
          <cell r="O657" t="str">
            <v>Proalimentos Liber S.A.S. En reorganización</v>
          </cell>
          <cell r="P657">
            <v>2369</v>
          </cell>
          <cell r="Q657">
            <v>2369</v>
          </cell>
          <cell r="R657">
            <v>2962</v>
          </cell>
          <cell r="S657">
            <v>2962</v>
          </cell>
          <cell r="T657">
            <v>2353</v>
          </cell>
          <cell r="U657">
            <v>2353</v>
          </cell>
          <cell r="V657">
            <v>2941</v>
          </cell>
          <cell r="W657">
            <v>2941</v>
          </cell>
        </row>
        <row r="658">
          <cell r="I658" t="str">
            <v>ALI_85_SEG_9_PROV_2047</v>
          </cell>
          <cell r="J658">
            <v>9</v>
          </cell>
          <cell r="K658" t="str">
            <v>BEBIDAS LÁCTEAS</v>
          </cell>
          <cell r="L658">
            <v>85</v>
          </cell>
          <cell r="M658" t="str">
            <v>85 : Yogurt griego con mermeladas o concentrados de frutas.</v>
          </cell>
          <cell r="N658">
            <v>2047</v>
          </cell>
          <cell r="O658" t="str">
            <v>Inversiones Fasulac Ltda.</v>
          </cell>
          <cell r="P658">
            <v>2415</v>
          </cell>
          <cell r="Q658">
            <v>2415</v>
          </cell>
          <cell r="R658">
            <v>3020</v>
          </cell>
          <cell r="S658">
            <v>3020</v>
          </cell>
          <cell r="T658">
            <v>2353</v>
          </cell>
          <cell r="U658">
            <v>2353</v>
          </cell>
          <cell r="V658">
            <v>2941</v>
          </cell>
          <cell r="W658">
            <v>2941</v>
          </cell>
        </row>
        <row r="659">
          <cell r="I659" t="str">
            <v>ALI_85_SEG_9_PROV_2087</v>
          </cell>
          <cell r="J659">
            <v>9</v>
          </cell>
          <cell r="K659" t="str">
            <v>BEBIDAS LÁCTEAS</v>
          </cell>
          <cell r="L659">
            <v>85</v>
          </cell>
          <cell r="M659" t="str">
            <v>85 : Yogurt griego con mermeladas o concentrados de frutas.</v>
          </cell>
          <cell r="N659">
            <v>2087</v>
          </cell>
          <cell r="O659" t="str">
            <v>AAA Alimentando A Bogotá 2020 UT</v>
          </cell>
          <cell r="P659">
            <v>2353</v>
          </cell>
          <cell r="Q659">
            <v>2353</v>
          </cell>
          <cell r="R659">
            <v>2941</v>
          </cell>
          <cell r="S659">
            <v>2941</v>
          </cell>
          <cell r="T659">
            <v>2353</v>
          </cell>
          <cell r="U659">
            <v>2353</v>
          </cell>
          <cell r="V659">
            <v>2941</v>
          </cell>
          <cell r="W659">
            <v>2941</v>
          </cell>
        </row>
        <row r="660">
          <cell r="I660" t="str">
            <v>ALI_85_SEG_10_PROV_2032</v>
          </cell>
          <cell r="J660">
            <v>10</v>
          </cell>
          <cell r="K660" t="str">
            <v>BEBIDAS LÁCTEAS</v>
          </cell>
          <cell r="L660">
            <v>85</v>
          </cell>
          <cell r="M660" t="str">
            <v>85 : Yogurt griego con mermeladas o concentrados de frutas.</v>
          </cell>
          <cell r="N660">
            <v>2032</v>
          </cell>
          <cell r="O660" t="str">
            <v>Proalimentos Liber S.A.S. En reorganización</v>
          </cell>
          <cell r="P660">
            <v>2369</v>
          </cell>
          <cell r="Q660">
            <v>2369</v>
          </cell>
          <cell r="R660">
            <v>2962</v>
          </cell>
          <cell r="S660">
            <v>2962</v>
          </cell>
          <cell r="T660">
            <v>2353</v>
          </cell>
          <cell r="U660">
            <v>2353</v>
          </cell>
          <cell r="V660">
            <v>2941</v>
          </cell>
          <cell r="W660">
            <v>2941</v>
          </cell>
        </row>
        <row r="661">
          <cell r="I661" t="str">
            <v>ALI_85_SEG_10_PROV_2047</v>
          </cell>
          <cell r="J661">
            <v>10</v>
          </cell>
          <cell r="K661" t="str">
            <v>BEBIDAS LÁCTEAS</v>
          </cell>
          <cell r="L661">
            <v>85</v>
          </cell>
          <cell r="M661" t="str">
            <v>85 : Yogurt griego con mermeladas o concentrados de frutas.</v>
          </cell>
          <cell r="N661">
            <v>2047</v>
          </cell>
          <cell r="O661" t="str">
            <v>Inversiones Fasulac Ltda.</v>
          </cell>
          <cell r="P661">
            <v>2415</v>
          </cell>
          <cell r="Q661">
            <v>2415</v>
          </cell>
          <cell r="R661">
            <v>3020</v>
          </cell>
          <cell r="S661">
            <v>3020</v>
          </cell>
          <cell r="T661">
            <v>2353</v>
          </cell>
          <cell r="U661">
            <v>2353</v>
          </cell>
          <cell r="V661">
            <v>2941</v>
          </cell>
          <cell r="W661">
            <v>2941</v>
          </cell>
        </row>
        <row r="662">
          <cell r="I662" t="str">
            <v>ALI_85_SEG_10_PROV_2087</v>
          </cell>
          <cell r="J662">
            <v>10</v>
          </cell>
          <cell r="K662" t="str">
            <v>BEBIDAS LÁCTEAS</v>
          </cell>
          <cell r="L662">
            <v>85</v>
          </cell>
          <cell r="M662" t="str">
            <v>85 : Yogurt griego con mermeladas o concentrados de frutas.</v>
          </cell>
          <cell r="N662">
            <v>2087</v>
          </cell>
          <cell r="O662" t="str">
            <v>AAA Alimentando A Bogotá 2020 UT</v>
          </cell>
          <cell r="P662">
            <v>2353</v>
          </cell>
          <cell r="Q662">
            <v>2353</v>
          </cell>
          <cell r="R662">
            <v>2941</v>
          </cell>
          <cell r="S662">
            <v>2941</v>
          </cell>
          <cell r="T662">
            <v>2353</v>
          </cell>
          <cell r="U662">
            <v>2353</v>
          </cell>
          <cell r="V662">
            <v>2941</v>
          </cell>
          <cell r="W662">
            <v>2941</v>
          </cell>
        </row>
        <row r="663">
          <cell r="I663" t="str">
            <v>ALI_85_SEG_11_PROV_2032</v>
          </cell>
          <cell r="J663">
            <v>11</v>
          </cell>
          <cell r="K663" t="str">
            <v>BEBIDAS LÁCTEAS</v>
          </cell>
          <cell r="L663">
            <v>85</v>
          </cell>
          <cell r="M663" t="str">
            <v>85 : Yogurt griego con mermeladas o concentrados de frutas.</v>
          </cell>
          <cell r="N663">
            <v>2032</v>
          </cell>
          <cell r="O663" t="str">
            <v>Proalimentos Liber S.A.S. En reorganización</v>
          </cell>
          <cell r="P663">
            <v>2369</v>
          </cell>
          <cell r="Q663">
            <v>2369</v>
          </cell>
          <cell r="R663">
            <v>2962</v>
          </cell>
          <cell r="S663">
            <v>2962</v>
          </cell>
          <cell r="T663">
            <v>2353</v>
          </cell>
          <cell r="U663">
            <v>2353</v>
          </cell>
          <cell r="V663">
            <v>2941</v>
          </cell>
          <cell r="W663">
            <v>2941</v>
          </cell>
        </row>
        <row r="664">
          <cell r="I664" t="str">
            <v>ALI_85_SEG_11_PROV_2047</v>
          </cell>
          <cell r="J664">
            <v>11</v>
          </cell>
          <cell r="K664" t="str">
            <v>BEBIDAS LÁCTEAS</v>
          </cell>
          <cell r="L664">
            <v>85</v>
          </cell>
          <cell r="M664" t="str">
            <v>85 : Yogurt griego con mermeladas o concentrados de frutas.</v>
          </cell>
          <cell r="N664">
            <v>2047</v>
          </cell>
          <cell r="O664" t="str">
            <v>Inversiones Fasulac Ltda.</v>
          </cell>
          <cell r="P664">
            <v>2415</v>
          </cell>
          <cell r="Q664">
            <v>2415</v>
          </cell>
          <cell r="R664">
            <v>3020</v>
          </cell>
          <cell r="S664">
            <v>3020</v>
          </cell>
          <cell r="T664">
            <v>2353</v>
          </cell>
          <cell r="U664">
            <v>2353</v>
          </cell>
          <cell r="V664">
            <v>2941</v>
          </cell>
          <cell r="W664">
            <v>2941</v>
          </cell>
        </row>
        <row r="665">
          <cell r="I665" t="str">
            <v>ALI_85_SEG_11_PROV_2087</v>
          </cell>
          <cell r="J665">
            <v>11</v>
          </cell>
          <cell r="K665" t="str">
            <v>BEBIDAS LÁCTEAS</v>
          </cell>
          <cell r="L665">
            <v>85</v>
          </cell>
          <cell r="M665" t="str">
            <v>85 : Yogurt griego con mermeladas o concentrados de frutas.</v>
          </cell>
          <cell r="N665">
            <v>2087</v>
          </cell>
          <cell r="O665" t="str">
            <v>AAA Alimentando A Bogotá 2020 UT</v>
          </cell>
          <cell r="P665">
            <v>2353</v>
          </cell>
          <cell r="Q665">
            <v>2353</v>
          </cell>
          <cell r="R665">
            <v>2941</v>
          </cell>
          <cell r="S665">
            <v>2941</v>
          </cell>
          <cell r="T665">
            <v>2353</v>
          </cell>
          <cell r="U665">
            <v>2353</v>
          </cell>
          <cell r="V665">
            <v>2941</v>
          </cell>
          <cell r="W665">
            <v>2941</v>
          </cell>
        </row>
        <row r="666">
          <cell r="I666" t="str">
            <v>ALI_85_SEG_12_PROV_2032</v>
          </cell>
          <cell r="J666">
            <v>12</v>
          </cell>
          <cell r="K666" t="str">
            <v>BEBIDAS LÁCTEAS</v>
          </cell>
          <cell r="L666">
            <v>85</v>
          </cell>
          <cell r="M666" t="str">
            <v>85 : Yogurt griego con mermeladas o concentrados de frutas.</v>
          </cell>
          <cell r="N666">
            <v>2032</v>
          </cell>
          <cell r="O666" t="str">
            <v>Proalimentos Liber S.A.S. En reorganización</v>
          </cell>
          <cell r="P666">
            <v>2369</v>
          </cell>
          <cell r="Q666">
            <v>2369</v>
          </cell>
          <cell r="R666">
            <v>2962</v>
          </cell>
          <cell r="S666">
            <v>2962</v>
          </cell>
          <cell r="T666">
            <v>2353</v>
          </cell>
          <cell r="U666">
            <v>2353</v>
          </cell>
          <cell r="V666">
            <v>2941</v>
          </cell>
          <cell r="W666">
            <v>2941</v>
          </cell>
        </row>
        <row r="667">
          <cell r="I667" t="str">
            <v>ALI_85_SEG_12_PROV_2047</v>
          </cell>
          <cell r="J667">
            <v>12</v>
          </cell>
          <cell r="K667" t="str">
            <v>BEBIDAS LÁCTEAS</v>
          </cell>
          <cell r="L667">
            <v>85</v>
          </cell>
          <cell r="M667" t="str">
            <v>85 : Yogurt griego con mermeladas o concentrados de frutas.</v>
          </cell>
          <cell r="N667">
            <v>2047</v>
          </cell>
          <cell r="O667" t="str">
            <v>Inversiones Fasulac Ltda.</v>
          </cell>
          <cell r="P667">
            <v>2415</v>
          </cell>
          <cell r="Q667">
            <v>2415</v>
          </cell>
          <cell r="R667">
            <v>3020</v>
          </cell>
          <cell r="S667">
            <v>3020</v>
          </cell>
          <cell r="T667">
            <v>2353</v>
          </cell>
          <cell r="U667">
            <v>2353</v>
          </cell>
          <cell r="V667">
            <v>2941</v>
          </cell>
          <cell r="W667">
            <v>2941</v>
          </cell>
        </row>
        <row r="668">
          <cell r="I668" t="str">
            <v>ALI_85_SEG_12_PROV_2087</v>
          </cell>
          <cell r="J668">
            <v>12</v>
          </cell>
          <cell r="K668" t="str">
            <v>BEBIDAS LÁCTEAS</v>
          </cell>
          <cell r="L668">
            <v>85</v>
          </cell>
          <cell r="M668" t="str">
            <v>85 : Yogurt griego con mermeladas o concentrados de frutas.</v>
          </cell>
          <cell r="N668">
            <v>2087</v>
          </cell>
          <cell r="O668" t="str">
            <v>AAA Alimentando A Bogotá 2020 UT</v>
          </cell>
          <cell r="P668">
            <v>2353</v>
          </cell>
          <cell r="Q668">
            <v>2353</v>
          </cell>
          <cell r="R668">
            <v>2941</v>
          </cell>
          <cell r="S668">
            <v>2941</v>
          </cell>
          <cell r="T668">
            <v>2353</v>
          </cell>
          <cell r="U668">
            <v>2353</v>
          </cell>
          <cell r="V668">
            <v>2941</v>
          </cell>
          <cell r="W668">
            <v>2941</v>
          </cell>
        </row>
        <row r="669">
          <cell r="I669" t="str">
            <v>ALI_85_SEG_13_PROV_2032</v>
          </cell>
          <cell r="J669">
            <v>13</v>
          </cell>
          <cell r="K669" t="str">
            <v>BEBIDAS LÁCTEAS</v>
          </cell>
          <cell r="L669">
            <v>85</v>
          </cell>
          <cell r="M669" t="str">
            <v>85 : Yogurt griego con mermeladas o concentrados de frutas.</v>
          </cell>
          <cell r="N669">
            <v>2032</v>
          </cell>
          <cell r="O669" t="str">
            <v>Proalimentos Liber S.A.S. En reorganización</v>
          </cell>
          <cell r="P669">
            <v>2369</v>
          </cell>
          <cell r="Q669">
            <v>2369</v>
          </cell>
          <cell r="R669">
            <v>2962</v>
          </cell>
          <cell r="S669">
            <v>2962</v>
          </cell>
          <cell r="T669">
            <v>2353</v>
          </cell>
          <cell r="U669">
            <v>2353</v>
          </cell>
          <cell r="V669">
            <v>2941</v>
          </cell>
          <cell r="W669">
            <v>2941</v>
          </cell>
        </row>
        <row r="670">
          <cell r="I670" t="str">
            <v>ALI_85_SEG_13_PROV_2047</v>
          </cell>
          <cell r="J670">
            <v>13</v>
          </cell>
          <cell r="K670" t="str">
            <v>BEBIDAS LÁCTEAS</v>
          </cell>
          <cell r="L670">
            <v>85</v>
          </cell>
          <cell r="M670" t="str">
            <v>85 : Yogurt griego con mermeladas o concentrados de frutas.</v>
          </cell>
          <cell r="N670">
            <v>2047</v>
          </cell>
          <cell r="O670" t="str">
            <v>Inversiones Fasulac Ltda.</v>
          </cell>
          <cell r="P670">
            <v>2415</v>
          </cell>
          <cell r="Q670">
            <v>2415</v>
          </cell>
          <cell r="R670">
            <v>3020</v>
          </cell>
          <cell r="S670">
            <v>3020</v>
          </cell>
          <cell r="T670">
            <v>2353</v>
          </cell>
          <cell r="U670">
            <v>2353</v>
          </cell>
          <cell r="V670">
            <v>2941</v>
          </cell>
          <cell r="W670">
            <v>2941</v>
          </cell>
        </row>
        <row r="671">
          <cell r="I671" t="str">
            <v>ALI_85_SEG_13_PROV_2087</v>
          </cell>
          <cell r="J671">
            <v>13</v>
          </cell>
          <cell r="K671" t="str">
            <v>BEBIDAS LÁCTEAS</v>
          </cell>
          <cell r="L671">
            <v>85</v>
          </cell>
          <cell r="M671" t="str">
            <v>85 : Yogurt griego con mermeladas o concentrados de frutas.</v>
          </cell>
          <cell r="N671">
            <v>2087</v>
          </cell>
          <cell r="O671" t="str">
            <v>AAA Alimentando A Bogotá 2020 UT</v>
          </cell>
          <cell r="P671">
            <v>2353</v>
          </cell>
          <cell r="Q671">
            <v>2353</v>
          </cell>
          <cell r="R671">
            <v>2941</v>
          </cell>
          <cell r="S671">
            <v>2941</v>
          </cell>
          <cell r="T671">
            <v>2353</v>
          </cell>
          <cell r="U671">
            <v>2353</v>
          </cell>
          <cell r="V671">
            <v>2941</v>
          </cell>
          <cell r="W671">
            <v>2941</v>
          </cell>
        </row>
        <row r="672">
          <cell r="I672" t="str">
            <v>ALI_85_SEG_14_PROV_2032</v>
          </cell>
          <cell r="J672">
            <v>14</v>
          </cell>
          <cell r="K672" t="str">
            <v>BEBIDAS LÁCTEAS</v>
          </cell>
          <cell r="L672">
            <v>85</v>
          </cell>
          <cell r="M672" t="str">
            <v>85 : Yogurt griego con mermeladas o concentrados de frutas.</v>
          </cell>
          <cell r="N672">
            <v>2032</v>
          </cell>
          <cell r="O672" t="str">
            <v>Proalimentos Liber S.A.S. En reorganización</v>
          </cell>
          <cell r="P672">
            <v>2369</v>
          </cell>
          <cell r="Q672">
            <v>2369</v>
          </cell>
          <cell r="R672">
            <v>2962</v>
          </cell>
          <cell r="S672">
            <v>2962</v>
          </cell>
          <cell r="T672">
            <v>2353</v>
          </cell>
          <cell r="U672">
            <v>2353</v>
          </cell>
          <cell r="V672">
            <v>2941</v>
          </cell>
          <cell r="W672">
            <v>2941</v>
          </cell>
        </row>
        <row r="673">
          <cell r="I673" t="str">
            <v>ALI_85_SEG_14_PROV_2047</v>
          </cell>
          <cell r="J673">
            <v>14</v>
          </cell>
          <cell r="K673" t="str">
            <v>BEBIDAS LÁCTEAS</v>
          </cell>
          <cell r="L673">
            <v>85</v>
          </cell>
          <cell r="M673" t="str">
            <v>85 : Yogurt griego con mermeladas o concentrados de frutas.</v>
          </cell>
          <cell r="N673">
            <v>2047</v>
          </cell>
          <cell r="O673" t="str">
            <v>Inversiones Fasulac Ltda.</v>
          </cell>
          <cell r="P673">
            <v>2415</v>
          </cell>
          <cell r="Q673">
            <v>2415</v>
          </cell>
          <cell r="R673">
            <v>3020</v>
          </cell>
          <cell r="S673">
            <v>3020</v>
          </cell>
          <cell r="T673">
            <v>2353</v>
          </cell>
          <cell r="U673">
            <v>2353</v>
          </cell>
          <cell r="V673">
            <v>2941</v>
          </cell>
          <cell r="W673">
            <v>2941</v>
          </cell>
        </row>
        <row r="674">
          <cell r="I674" t="str">
            <v>ALI_85_SEG_14_PROV_2087</v>
          </cell>
          <cell r="J674">
            <v>14</v>
          </cell>
          <cell r="K674" t="str">
            <v>BEBIDAS LÁCTEAS</v>
          </cell>
          <cell r="L674">
            <v>85</v>
          </cell>
          <cell r="M674" t="str">
            <v>85 : Yogurt griego con mermeladas o concentrados de frutas.</v>
          </cell>
          <cell r="N674">
            <v>2087</v>
          </cell>
          <cell r="O674" t="str">
            <v>AAA Alimentando A Bogotá 2020 UT</v>
          </cell>
          <cell r="P674">
            <v>2353</v>
          </cell>
          <cell r="Q674">
            <v>2353</v>
          </cell>
          <cell r="R674">
            <v>2941</v>
          </cell>
          <cell r="S674">
            <v>2941</v>
          </cell>
          <cell r="T674">
            <v>2353</v>
          </cell>
          <cell r="U674">
            <v>2353</v>
          </cell>
          <cell r="V674">
            <v>2941</v>
          </cell>
          <cell r="W674">
            <v>2941</v>
          </cell>
        </row>
        <row r="675">
          <cell r="I675" t="str">
            <v>ALI_85_SEG_15_PROV_2032</v>
          </cell>
          <cell r="J675">
            <v>15</v>
          </cell>
          <cell r="K675" t="str">
            <v>BEBIDAS LÁCTEAS</v>
          </cell>
          <cell r="L675">
            <v>85</v>
          </cell>
          <cell r="M675" t="str">
            <v>85 : Yogurt griego con mermeladas o concentrados de frutas.</v>
          </cell>
          <cell r="N675">
            <v>2032</v>
          </cell>
          <cell r="O675" t="str">
            <v>Proalimentos Liber S.A.S. En reorganización</v>
          </cell>
          <cell r="P675">
            <v>2369</v>
          </cell>
          <cell r="Q675">
            <v>2369</v>
          </cell>
          <cell r="R675">
            <v>2962</v>
          </cell>
          <cell r="S675">
            <v>2962</v>
          </cell>
          <cell r="T675">
            <v>2353</v>
          </cell>
          <cell r="U675">
            <v>2353</v>
          </cell>
          <cell r="V675">
            <v>2941</v>
          </cell>
          <cell r="W675">
            <v>2941</v>
          </cell>
        </row>
        <row r="676">
          <cell r="I676" t="str">
            <v>ALI_85_SEG_15_PROV_2047</v>
          </cell>
          <cell r="J676">
            <v>15</v>
          </cell>
          <cell r="K676" t="str">
            <v>BEBIDAS LÁCTEAS</v>
          </cell>
          <cell r="L676">
            <v>85</v>
          </cell>
          <cell r="M676" t="str">
            <v>85 : Yogurt griego con mermeladas o concentrados de frutas.</v>
          </cell>
          <cell r="N676">
            <v>2047</v>
          </cell>
          <cell r="O676" t="str">
            <v>Inversiones Fasulac Ltda.</v>
          </cell>
          <cell r="P676">
            <v>2415</v>
          </cell>
          <cell r="Q676">
            <v>2415</v>
          </cell>
          <cell r="R676">
            <v>3020</v>
          </cell>
          <cell r="S676">
            <v>3020</v>
          </cell>
          <cell r="T676">
            <v>2353</v>
          </cell>
          <cell r="U676">
            <v>2353</v>
          </cell>
          <cell r="V676">
            <v>2941</v>
          </cell>
          <cell r="W676">
            <v>2941</v>
          </cell>
        </row>
        <row r="677">
          <cell r="I677" t="str">
            <v>ALI_85_SEG_15_PROV_2087</v>
          </cell>
          <cell r="J677">
            <v>15</v>
          </cell>
          <cell r="K677" t="str">
            <v>BEBIDAS LÁCTEAS</v>
          </cell>
          <cell r="L677">
            <v>85</v>
          </cell>
          <cell r="M677" t="str">
            <v>85 : Yogurt griego con mermeladas o concentrados de frutas.</v>
          </cell>
          <cell r="N677">
            <v>2087</v>
          </cell>
          <cell r="O677" t="str">
            <v>AAA Alimentando A Bogotá 2020 UT</v>
          </cell>
          <cell r="P677">
            <v>2353</v>
          </cell>
          <cell r="Q677">
            <v>2353</v>
          </cell>
          <cell r="R677">
            <v>2941</v>
          </cell>
          <cell r="S677">
            <v>2941</v>
          </cell>
          <cell r="T677">
            <v>2353</v>
          </cell>
          <cell r="U677">
            <v>2353</v>
          </cell>
          <cell r="V677">
            <v>2941</v>
          </cell>
          <cell r="W677">
            <v>2941</v>
          </cell>
        </row>
        <row r="678">
          <cell r="I678" t="str">
            <v>ALI_95_SEG_1_PROV_2032</v>
          </cell>
          <cell r="J678">
            <v>1</v>
          </cell>
          <cell r="K678" t="str">
            <v>BEBIDAS LÁCTEAS</v>
          </cell>
          <cell r="L678">
            <v>95</v>
          </cell>
          <cell r="M678" t="str">
            <v>95 : Yogur semidescremado con dulce, con adición de frutas naturales o mermeladas o concentrados de frutas, de diferentes sabores, pasteurizado.</v>
          </cell>
          <cell r="N678">
            <v>2032</v>
          </cell>
          <cell r="O678" t="str">
            <v>Proalimentos Liber S.A.S. En reorganización</v>
          </cell>
          <cell r="P678">
            <v>889</v>
          </cell>
          <cell r="Q678">
            <v>889</v>
          </cell>
          <cell r="R678">
            <v>889</v>
          </cell>
          <cell r="S678">
            <v>889</v>
          </cell>
          <cell r="T678">
            <v>882</v>
          </cell>
          <cell r="U678">
            <v>882</v>
          </cell>
          <cell r="V678">
            <v>882</v>
          </cell>
          <cell r="W678">
            <v>882</v>
          </cell>
        </row>
        <row r="679">
          <cell r="I679" t="str">
            <v>ALI_95_SEG_1_PROV_2038</v>
          </cell>
          <cell r="J679">
            <v>1</v>
          </cell>
          <cell r="K679" t="str">
            <v>BEBIDAS LÁCTEAS</v>
          </cell>
          <cell r="L679">
            <v>95</v>
          </cell>
          <cell r="M679" t="str">
            <v>95 : Yogur semidescremado con dulce, con adición de frutas naturales o mermeladas o concentrados de frutas, de diferentes sabores, pasteurizado.</v>
          </cell>
          <cell r="N679">
            <v>2038</v>
          </cell>
          <cell r="O679" t="str">
            <v>Alimentos Pippo S.A.S</v>
          </cell>
          <cell r="P679">
            <v>891</v>
          </cell>
          <cell r="Q679">
            <v>891</v>
          </cell>
          <cell r="R679">
            <v>891</v>
          </cell>
          <cell r="S679">
            <v>891</v>
          </cell>
          <cell r="T679">
            <v>882</v>
          </cell>
          <cell r="U679">
            <v>882</v>
          </cell>
          <cell r="V679">
            <v>882</v>
          </cell>
          <cell r="W679">
            <v>882</v>
          </cell>
        </row>
        <row r="680">
          <cell r="I680" t="str">
            <v>ALI_95_SEG_1_PROV_2043</v>
          </cell>
          <cell r="J680">
            <v>1</v>
          </cell>
          <cell r="K680" t="str">
            <v>BEBIDAS LÁCTEAS</v>
          </cell>
          <cell r="L680">
            <v>95</v>
          </cell>
          <cell r="M680" t="str">
            <v>95 : Yogur semidescremado con dulce, con adición de frutas naturales o mermeladas o concentrados de frutas, de diferentes sabores, pasteurizado.</v>
          </cell>
          <cell r="N680">
            <v>2043</v>
          </cell>
          <cell r="O680" t="str">
            <v>Cooperativa Colanta</v>
          </cell>
          <cell r="P680">
            <v>905</v>
          </cell>
          <cell r="Q680">
            <v>905</v>
          </cell>
          <cell r="R680">
            <v>905</v>
          </cell>
          <cell r="S680">
            <v>905</v>
          </cell>
          <cell r="T680">
            <v>882</v>
          </cell>
          <cell r="U680">
            <v>882</v>
          </cell>
          <cell r="V680">
            <v>882</v>
          </cell>
          <cell r="W680">
            <v>882</v>
          </cell>
        </row>
        <row r="681">
          <cell r="I681" t="str">
            <v>ALI_95_SEG_1_PROV_2087</v>
          </cell>
          <cell r="J681">
            <v>1</v>
          </cell>
          <cell r="K681" t="str">
            <v>BEBIDAS LÁCTEAS</v>
          </cell>
          <cell r="L681">
            <v>95</v>
          </cell>
          <cell r="M681" t="str">
            <v>95 : Yogur semidescremado con dulce, con adición de frutas naturales o mermeladas o concentrados de frutas, de diferentes sabores, pasteurizado.</v>
          </cell>
          <cell r="N681">
            <v>2087</v>
          </cell>
          <cell r="O681" t="str">
            <v>AAA Alimentando A Bogotá 2020 UT</v>
          </cell>
          <cell r="P681">
            <v>882</v>
          </cell>
          <cell r="Q681">
            <v>882</v>
          </cell>
          <cell r="R681">
            <v>882</v>
          </cell>
          <cell r="S681">
            <v>882</v>
          </cell>
          <cell r="T681">
            <v>882</v>
          </cell>
          <cell r="U681">
            <v>882</v>
          </cell>
          <cell r="V681">
            <v>882</v>
          </cell>
          <cell r="W681">
            <v>882</v>
          </cell>
        </row>
        <row r="682">
          <cell r="I682" t="str">
            <v>ALI_95_SEG_2_PROV_2032</v>
          </cell>
          <cell r="J682">
            <v>2</v>
          </cell>
          <cell r="K682" t="str">
            <v>BEBIDAS LÁCTEAS</v>
          </cell>
          <cell r="L682">
            <v>95</v>
          </cell>
          <cell r="M682" t="str">
            <v>95 : Yogur semidescremado con dulce, con adición de frutas naturales o mermeladas o concentrados de frutas, de diferentes sabores, pasteurizado.</v>
          </cell>
          <cell r="N682">
            <v>2032</v>
          </cell>
          <cell r="O682" t="str">
            <v>Proalimentos Liber S.A.S. En reorganización</v>
          </cell>
          <cell r="P682">
            <v>889</v>
          </cell>
          <cell r="Q682">
            <v>889</v>
          </cell>
          <cell r="R682">
            <v>889</v>
          </cell>
          <cell r="S682">
            <v>889</v>
          </cell>
          <cell r="T682">
            <v>882</v>
          </cell>
          <cell r="U682">
            <v>882</v>
          </cell>
          <cell r="V682">
            <v>882</v>
          </cell>
          <cell r="W682">
            <v>882</v>
          </cell>
        </row>
        <row r="683">
          <cell r="I683" t="str">
            <v>ALI_95_SEG_2_PROV_2038</v>
          </cell>
          <cell r="J683">
            <v>2</v>
          </cell>
          <cell r="K683" t="str">
            <v>BEBIDAS LÁCTEAS</v>
          </cell>
          <cell r="L683">
            <v>95</v>
          </cell>
          <cell r="M683" t="str">
            <v>95 : Yogur semidescremado con dulce, con adición de frutas naturales o mermeladas o concentrados de frutas, de diferentes sabores, pasteurizado.</v>
          </cell>
          <cell r="N683">
            <v>2038</v>
          </cell>
          <cell r="O683" t="str">
            <v>Alimentos Pippo S.A.S</v>
          </cell>
          <cell r="P683">
            <v>891</v>
          </cell>
          <cell r="Q683">
            <v>891</v>
          </cell>
          <cell r="R683">
            <v>891</v>
          </cell>
          <cell r="S683">
            <v>891</v>
          </cell>
          <cell r="T683">
            <v>882</v>
          </cell>
          <cell r="U683">
            <v>882</v>
          </cell>
          <cell r="V683">
            <v>882</v>
          </cell>
          <cell r="W683">
            <v>882</v>
          </cell>
        </row>
        <row r="684">
          <cell r="I684" t="str">
            <v>ALI_95_SEG_2_PROV_2043</v>
          </cell>
          <cell r="J684">
            <v>2</v>
          </cell>
          <cell r="K684" t="str">
            <v>BEBIDAS LÁCTEAS</v>
          </cell>
          <cell r="L684">
            <v>95</v>
          </cell>
          <cell r="M684" t="str">
            <v>95 : Yogur semidescremado con dulce, con adición de frutas naturales o mermeladas o concentrados de frutas, de diferentes sabores, pasteurizado.</v>
          </cell>
          <cell r="N684">
            <v>2043</v>
          </cell>
          <cell r="O684" t="str">
            <v>Cooperativa Colanta</v>
          </cell>
          <cell r="P684">
            <v>905</v>
          </cell>
          <cell r="Q684">
            <v>905</v>
          </cell>
          <cell r="R684">
            <v>905</v>
          </cell>
          <cell r="S684">
            <v>905</v>
          </cell>
          <cell r="T684">
            <v>882</v>
          </cell>
          <cell r="U684">
            <v>882</v>
          </cell>
          <cell r="V684">
            <v>882</v>
          </cell>
          <cell r="W684">
            <v>882</v>
          </cell>
        </row>
        <row r="685">
          <cell r="I685" t="str">
            <v>ALI_95_SEG_2_PROV_2087</v>
          </cell>
          <cell r="J685">
            <v>2</v>
          </cell>
          <cell r="K685" t="str">
            <v>BEBIDAS LÁCTEAS</v>
          </cell>
          <cell r="L685">
            <v>95</v>
          </cell>
          <cell r="M685" t="str">
            <v>95 : Yogur semidescremado con dulce, con adición de frutas naturales o mermeladas o concentrados de frutas, de diferentes sabores, pasteurizado.</v>
          </cell>
          <cell r="N685">
            <v>2087</v>
          </cell>
          <cell r="O685" t="str">
            <v>AAA Alimentando A Bogotá 2020 UT</v>
          </cell>
          <cell r="P685">
            <v>882</v>
          </cell>
          <cell r="Q685">
            <v>882</v>
          </cell>
          <cell r="R685">
            <v>882</v>
          </cell>
          <cell r="S685">
            <v>882</v>
          </cell>
          <cell r="T685">
            <v>882</v>
          </cell>
          <cell r="U685">
            <v>882</v>
          </cell>
          <cell r="V685">
            <v>882</v>
          </cell>
          <cell r="W685">
            <v>882</v>
          </cell>
        </row>
        <row r="686">
          <cell r="I686" t="str">
            <v>ALI_95_SEG_3_PROV_2032</v>
          </cell>
          <cell r="J686">
            <v>3</v>
          </cell>
          <cell r="K686" t="str">
            <v>BEBIDAS LÁCTEAS</v>
          </cell>
          <cell r="L686">
            <v>95</v>
          </cell>
          <cell r="M686" t="str">
            <v>95 : Yogur semidescremado con dulce, con adición de frutas naturales o mermeladas o concentrados de frutas, de diferentes sabores, pasteurizado.</v>
          </cell>
          <cell r="N686">
            <v>2032</v>
          </cell>
          <cell r="O686" t="str">
            <v>Proalimentos Liber S.A.S. En reorganización</v>
          </cell>
          <cell r="P686">
            <v>889</v>
          </cell>
          <cell r="Q686">
            <v>889</v>
          </cell>
          <cell r="R686">
            <v>889</v>
          </cell>
          <cell r="S686">
            <v>889</v>
          </cell>
          <cell r="T686">
            <v>882</v>
          </cell>
          <cell r="U686">
            <v>882</v>
          </cell>
          <cell r="V686">
            <v>882</v>
          </cell>
          <cell r="W686">
            <v>882</v>
          </cell>
        </row>
        <row r="687">
          <cell r="I687" t="str">
            <v>ALI_95_SEG_3_PROV_2038</v>
          </cell>
          <cell r="J687">
            <v>3</v>
          </cell>
          <cell r="K687" t="str">
            <v>BEBIDAS LÁCTEAS</v>
          </cell>
          <cell r="L687">
            <v>95</v>
          </cell>
          <cell r="M687" t="str">
            <v>95 : Yogur semidescremado con dulce, con adición de frutas naturales o mermeladas o concentrados de frutas, de diferentes sabores, pasteurizado.</v>
          </cell>
          <cell r="N687">
            <v>2038</v>
          </cell>
          <cell r="O687" t="str">
            <v>Alimentos Pippo S.A.S</v>
          </cell>
          <cell r="P687">
            <v>891</v>
          </cell>
          <cell r="Q687">
            <v>891</v>
          </cell>
          <cell r="R687">
            <v>891</v>
          </cell>
          <cell r="S687">
            <v>891</v>
          </cell>
          <cell r="T687">
            <v>882</v>
          </cell>
          <cell r="U687">
            <v>882</v>
          </cell>
          <cell r="V687">
            <v>882</v>
          </cell>
          <cell r="W687">
            <v>882</v>
          </cell>
        </row>
        <row r="688">
          <cell r="I688" t="str">
            <v>ALI_95_SEG_3_PROV_2043</v>
          </cell>
          <cell r="J688">
            <v>3</v>
          </cell>
          <cell r="K688" t="str">
            <v>BEBIDAS LÁCTEAS</v>
          </cell>
          <cell r="L688">
            <v>95</v>
          </cell>
          <cell r="M688" t="str">
            <v>95 : Yogur semidescremado con dulce, con adición de frutas naturales o mermeladas o concentrados de frutas, de diferentes sabores, pasteurizado.</v>
          </cell>
          <cell r="N688">
            <v>2043</v>
          </cell>
          <cell r="O688" t="str">
            <v>Cooperativa Colanta</v>
          </cell>
          <cell r="P688">
            <v>905</v>
          </cell>
          <cell r="Q688">
            <v>905</v>
          </cell>
          <cell r="R688">
            <v>905</v>
          </cell>
          <cell r="S688">
            <v>905</v>
          </cell>
          <cell r="T688">
            <v>882</v>
          </cell>
          <cell r="U688">
            <v>882</v>
          </cell>
          <cell r="V688">
            <v>882</v>
          </cell>
          <cell r="W688">
            <v>882</v>
          </cell>
        </row>
        <row r="689">
          <cell r="I689" t="str">
            <v>ALI_95_SEG_3_PROV_2087</v>
          </cell>
          <cell r="J689">
            <v>3</v>
          </cell>
          <cell r="K689" t="str">
            <v>BEBIDAS LÁCTEAS</v>
          </cell>
          <cell r="L689">
            <v>95</v>
          </cell>
          <cell r="M689" t="str">
            <v>95 : Yogur semidescremado con dulce, con adición de frutas naturales o mermeladas o concentrados de frutas, de diferentes sabores, pasteurizado.</v>
          </cell>
          <cell r="N689">
            <v>2087</v>
          </cell>
          <cell r="O689" t="str">
            <v>AAA Alimentando A Bogotá 2020 UT</v>
          </cell>
          <cell r="P689">
            <v>882</v>
          </cell>
          <cell r="Q689">
            <v>882</v>
          </cell>
          <cell r="R689">
            <v>882</v>
          </cell>
          <cell r="S689">
            <v>882</v>
          </cell>
          <cell r="T689">
            <v>882</v>
          </cell>
          <cell r="U689">
            <v>882</v>
          </cell>
          <cell r="V689">
            <v>882</v>
          </cell>
          <cell r="W689">
            <v>882</v>
          </cell>
        </row>
        <row r="690">
          <cell r="I690" t="str">
            <v>ALI_95_SEG_4_PROV_2032</v>
          </cell>
          <cell r="J690">
            <v>4</v>
          </cell>
          <cell r="K690" t="str">
            <v>BEBIDAS LÁCTEAS</v>
          </cell>
          <cell r="L690">
            <v>95</v>
          </cell>
          <cell r="M690" t="str">
            <v>95 : Yogur semidescremado con dulce, con adición de frutas naturales o mermeladas o concentrados de frutas, de diferentes sabores, pasteurizado.</v>
          </cell>
          <cell r="N690">
            <v>2032</v>
          </cell>
          <cell r="O690" t="str">
            <v>Proalimentos Liber S.A.S. En reorganización</v>
          </cell>
          <cell r="P690">
            <v>889</v>
          </cell>
          <cell r="Q690">
            <v>889</v>
          </cell>
          <cell r="R690">
            <v>889</v>
          </cell>
          <cell r="S690">
            <v>889</v>
          </cell>
          <cell r="T690">
            <v>882</v>
          </cell>
          <cell r="U690">
            <v>882</v>
          </cell>
          <cell r="V690">
            <v>882</v>
          </cell>
          <cell r="W690">
            <v>882</v>
          </cell>
        </row>
        <row r="691">
          <cell r="I691" t="str">
            <v>ALI_95_SEG_4_PROV_2038</v>
          </cell>
          <cell r="J691">
            <v>4</v>
          </cell>
          <cell r="K691" t="str">
            <v>BEBIDAS LÁCTEAS</v>
          </cell>
          <cell r="L691">
            <v>95</v>
          </cell>
          <cell r="M691" t="str">
            <v>95 : Yogur semidescremado con dulce, con adición de frutas naturales o mermeladas o concentrados de frutas, de diferentes sabores, pasteurizado.</v>
          </cell>
          <cell r="N691">
            <v>2038</v>
          </cell>
          <cell r="O691" t="str">
            <v>Alimentos Pippo S.A.S</v>
          </cell>
          <cell r="P691">
            <v>891</v>
          </cell>
          <cell r="Q691">
            <v>891</v>
          </cell>
          <cell r="R691">
            <v>891</v>
          </cell>
          <cell r="S691">
            <v>891</v>
          </cell>
          <cell r="T691">
            <v>882</v>
          </cell>
          <cell r="U691">
            <v>882</v>
          </cell>
          <cell r="V691">
            <v>882</v>
          </cell>
          <cell r="W691">
            <v>882</v>
          </cell>
        </row>
        <row r="692">
          <cell r="I692" t="str">
            <v>ALI_95_SEG_4_PROV_2043</v>
          </cell>
          <cell r="J692">
            <v>4</v>
          </cell>
          <cell r="K692" t="str">
            <v>BEBIDAS LÁCTEAS</v>
          </cell>
          <cell r="L692">
            <v>95</v>
          </cell>
          <cell r="M692" t="str">
            <v>95 : Yogur semidescremado con dulce, con adición de frutas naturales o mermeladas o concentrados de frutas, de diferentes sabores, pasteurizado.</v>
          </cell>
          <cell r="N692">
            <v>2043</v>
          </cell>
          <cell r="O692" t="str">
            <v>Cooperativa Colanta</v>
          </cell>
          <cell r="P692">
            <v>905</v>
          </cell>
          <cell r="Q692">
            <v>905</v>
          </cell>
          <cell r="R692">
            <v>905</v>
          </cell>
          <cell r="S692">
            <v>905</v>
          </cell>
          <cell r="T692">
            <v>882</v>
          </cell>
          <cell r="U692">
            <v>882</v>
          </cell>
          <cell r="V692">
            <v>882</v>
          </cell>
          <cell r="W692">
            <v>882</v>
          </cell>
        </row>
        <row r="693">
          <cell r="I693" t="str">
            <v>ALI_95_SEG_4_PROV_2087</v>
          </cell>
          <cell r="J693">
            <v>4</v>
          </cell>
          <cell r="K693" t="str">
            <v>BEBIDAS LÁCTEAS</v>
          </cell>
          <cell r="L693">
            <v>95</v>
          </cell>
          <cell r="M693" t="str">
            <v>95 : Yogur semidescremado con dulce, con adición de frutas naturales o mermeladas o concentrados de frutas, de diferentes sabores, pasteurizado.</v>
          </cell>
          <cell r="N693">
            <v>2087</v>
          </cell>
          <cell r="O693" t="str">
            <v>AAA Alimentando A Bogotá 2020 UT</v>
          </cell>
          <cell r="P693">
            <v>882</v>
          </cell>
          <cell r="Q693">
            <v>882</v>
          </cell>
          <cell r="R693">
            <v>882</v>
          </cell>
          <cell r="S693">
            <v>882</v>
          </cell>
          <cell r="T693">
            <v>882</v>
          </cell>
          <cell r="U693">
            <v>882</v>
          </cell>
          <cell r="V693">
            <v>882</v>
          </cell>
          <cell r="W693">
            <v>882</v>
          </cell>
        </row>
        <row r="694">
          <cell r="I694" t="str">
            <v>ALI_95_SEG_5_PROV_2032</v>
          </cell>
          <cell r="J694">
            <v>5</v>
          </cell>
          <cell r="K694" t="str">
            <v>BEBIDAS LÁCTEAS</v>
          </cell>
          <cell r="L694">
            <v>95</v>
          </cell>
          <cell r="M694" t="str">
            <v>95 : Yogur semidescremado con dulce, con adición de frutas naturales o mermeladas o concentrados de frutas, de diferentes sabores, pasteurizado.</v>
          </cell>
          <cell r="N694">
            <v>2032</v>
          </cell>
          <cell r="O694" t="str">
            <v>Proalimentos Liber S.A.S. En reorganización</v>
          </cell>
          <cell r="P694">
            <v>889</v>
          </cell>
          <cell r="Q694">
            <v>889</v>
          </cell>
          <cell r="R694">
            <v>889</v>
          </cell>
          <cell r="S694">
            <v>889</v>
          </cell>
          <cell r="T694">
            <v>882</v>
          </cell>
          <cell r="U694">
            <v>882</v>
          </cell>
          <cell r="V694">
            <v>882</v>
          </cell>
          <cell r="W694">
            <v>882</v>
          </cell>
        </row>
        <row r="695">
          <cell r="I695" t="str">
            <v>ALI_95_SEG_5_PROV_2038</v>
          </cell>
          <cell r="J695">
            <v>5</v>
          </cell>
          <cell r="K695" t="str">
            <v>BEBIDAS LÁCTEAS</v>
          </cell>
          <cell r="L695">
            <v>95</v>
          </cell>
          <cell r="M695" t="str">
            <v>95 : Yogur semidescremado con dulce, con adición de frutas naturales o mermeladas o concentrados de frutas, de diferentes sabores, pasteurizado.</v>
          </cell>
          <cell r="N695">
            <v>2038</v>
          </cell>
          <cell r="O695" t="str">
            <v>Alimentos Pippo S.A.S</v>
          </cell>
          <cell r="P695">
            <v>891</v>
          </cell>
          <cell r="Q695">
            <v>891</v>
          </cell>
          <cell r="R695">
            <v>891</v>
          </cell>
          <cell r="S695">
            <v>891</v>
          </cell>
          <cell r="T695">
            <v>882</v>
          </cell>
          <cell r="U695">
            <v>882</v>
          </cell>
          <cell r="V695">
            <v>882</v>
          </cell>
          <cell r="W695">
            <v>882</v>
          </cell>
        </row>
        <row r="696">
          <cell r="I696" t="str">
            <v>ALI_95_SEG_5_PROV_2043</v>
          </cell>
          <cell r="J696">
            <v>5</v>
          </cell>
          <cell r="K696" t="str">
            <v>BEBIDAS LÁCTEAS</v>
          </cell>
          <cell r="L696">
            <v>95</v>
          </cell>
          <cell r="M696" t="str">
            <v>95 : Yogur semidescremado con dulce, con adición de frutas naturales o mermeladas o concentrados de frutas, de diferentes sabores, pasteurizado.</v>
          </cell>
          <cell r="N696">
            <v>2043</v>
          </cell>
          <cell r="O696" t="str">
            <v>Cooperativa Colanta</v>
          </cell>
          <cell r="P696">
            <v>905</v>
          </cell>
          <cell r="Q696">
            <v>905</v>
          </cell>
          <cell r="R696">
            <v>905</v>
          </cell>
          <cell r="S696">
            <v>905</v>
          </cell>
          <cell r="T696">
            <v>882</v>
          </cell>
          <cell r="U696">
            <v>882</v>
          </cell>
          <cell r="V696">
            <v>882</v>
          </cell>
          <cell r="W696">
            <v>882</v>
          </cell>
        </row>
        <row r="697">
          <cell r="I697" t="str">
            <v>ALI_95_SEG_5_PROV_2087</v>
          </cell>
          <cell r="J697">
            <v>5</v>
          </cell>
          <cell r="K697" t="str">
            <v>BEBIDAS LÁCTEAS</v>
          </cell>
          <cell r="L697">
            <v>95</v>
          </cell>
          <cell r="M697" t="str">
            <v>95 : Yogur semidescremado con dulce, con adición de frutas naturales o mermeladas o concentrados de frutas, de diferentes sabores, pasteurizado.</v>
          </cell>
          <cell r="N697">
            <v>2087</v>
          </cell>
          <cell r="O697" t="str">
            <v>AAA Alimentando A Bogotá 2020 UT</v>
          </cell>
          <cell r="P697">
            <v>882</v>
          </cell>
          <cell r="Q697">
            <v>882</v>
          </cell>
          <cell r="R697">
            <v>882</v>
          </cell>
          <cell r="S697">
            <v>882</v>
          </cell>
          <cell r="T697">
            <v>882</v>
          </cell>
          <cell r="U697">
            <v>882</v>
          </cell>
          <cell r="V697">
            <v>882</v>
          </cell>
          <cell r="W697">
            <v>882</v>
          </cell>
        </row>
        <row r="698">
          <cell r="I698" t="str">
            <v>ALI_95_SEG_6_PROV_2032</v>
          </cell>
          <cell r="J698">
            <v>6</v>
          </cell>
          <cell r="K698" t="str">
            <v>BEBIDAS LÁCTEAS</v>
          </cell>
          <cell r="L698">
            <v>95</v>
          </cell>
          <cell r="M698" t="str">
            <v>95 : Yogur semidescremado con dulce, con adición de frutas naturales o mermeladas o concentrados de frutas, de diferentes sabores, pasteurizado.</v>
          </cell>
          <cell r="N698">
            <v>2032</v>
          </cell>
          <cell r="O698" t="str">
            <v>Proalimentos Liber S.A.S. En reorganización</v>
          </cell>
          <cell r="P698">
            <v>889</v>
          </cell>
          <cell r="Q698">
            <v>889</v>
          </cell>
          <cell r="R698">
            <v>889</v>
          </cell>
          <cell r="S698">
            <v>889</v>
          </cell>
          <cell r="T698">
            <v>882</v>
          </cell>
          <cell r="U698">
            <v>882</v>
          </cell>
          <cell r="V698">
            <v>882</v>
          </cell>
          <cell r="W698">
            <v>882</v>
          </cell>
        </row>
        <row r="699">
          <cell r="I699" t="str">
            <v>ALI_95_SEG_6_PROV_2038</v>
          </cell>
          <cell r="J699">
            <v>6</v>
          </cell>
          <cell r="K699" t="str">
            <v>BEBIDAS LÁCTEAS</v>
          </cell>
          <cell r="L699">
            <v>95</v>
          </cell>
          <cell r="M699" t="str">
            <v>95 : Yogur semidescremado con dulce, con adición de frutas naturales o mermeladas o concentrados de frutas, de diferentes sabores, pasteurizado.</v>
          </cell>
          <cell r="N699">
            <v>2038</v>
          </cell>
          <cell r="O699" t="str">
            <v>Alimentos Pippo S.A.S</v>
          </cell>
          <cell r="P699">
            <v>891</v>
          </cell>
          <cell r="Q699">
            <v>891</v>
          </cell>
          <cell r="R699">
            <v>891</v>
          </cell>
          <cell r="S699">
            <v>891</v>
          </cell>
          <cell r="T699">
            <v>882</v>
          </cell>
          <cell r="U699">
            <v>882</v>
          </cell>
          <cell r="V699">
            <v>882</v>
          </cell>
          <cell r="W699">
            <v>882</v>
          </cell>
        </row>
        <row r="700">
          <cell r="I700" t="str">
            <v>ALI_95_SEG_6_PROV_2043</v>
          </cell>
          <cell r="J700">
            <v>6</v>
          </cell>
          <cell r="K700" t="str">
            <v>BEBIDAS LÁCTEAS</v>
          </cell>
          <cell r="L700">
            <v>95</v>
          </cell>
          <cell r="M700" t="str">
            <v>95 : Yogur semidescremado con dulce, con adición de frutas naturales o mermeladas o concentrados de frutas, de diferentes sabores, pasteurizado.</v>
          </cell>
          <cell r="N700">
            <v>2043</v>
          </cell>
          <cell r="O700" t="str">
            <v>Cooperativa Colanta</v>
          </cell>
          <cell r="P700">
            <v>905</v>
          </cell>
          <cell r="Q700">
            <v>905</v>
          </cell>
          <cell r="R700">
            <v>905</v>
          </cell>
          <cell r="S700">
            <v>905</v>
          </cell>
          <cell r="T700">
            <v>882</v>
          </cell>
          <cell r="U700">
            <v>882</v>
          </cell>
          <cell r="V700">
            <v>882</v>
          </cell>
          <cell r="W700">
            <v>882</v>
          </cell>
        </row>
        <row r="701">
          <cell r="I701" t="str">
            <v>ALI_95_SEG_6_PROV_2087</v>
          </cell>
          <cell r="J701">
            <v>6</v>
          </cell>
          <cell r="K701" t="str">
            <v>BEBIDAS LÁCTEAS</v>
          </cell>
          <cell r="L701">
            <v>95</v>
          </cell>
          <cell r="M701" t="str">
            <v>95 : Yogur semidescremado con dulce, con adición de frutas naturales o mermeladas o concentrados de frutas, de diferentes sabores, pasteurizado.</v>
          </cell>
          <cell r="N701">
            <v>2087</v>
          </cell>
          <cell r="O701" t="str">
            <v>AAA Alimentando A Bogotá 2020 UT</v>
          </cell>
          <cell r="P701">
            <v>882</v>
          </cell>
          <cell r="Q701">
            <v>882</v>
          </cell>
          <cell r="R701">
            <v>882</v>
          </cell>
          <cell r="S701">
            <v>882</v>
          </cell>
          <cell r="T701">
            <v>882</v>
          </cell>
          <cell r="U701">
            <v>882</v>
          </cell>
          <cell r="V701">
            <v>882</v>
          </cell>
          <cell r="W701">
            <v>882</v>
          </cell>
        </row>
        <row r="702">
          <cell r="I702" t="str">
            <v>ALI_95_SEG_7_PROV_2032</v>
          </cell>
          <cell r="J702">
            <v>7</v>
          </cell>
          <cell r="K702" t="str">
            <v>BEBIDAS LÁCTEAS</v>
          </cell>
          <cell r="L702">
            <v>95</v>
          </cell>
          <cell r="M702" t="str">
            <v>95 : Yogur semidescremado con dulce, con adición de frutas naturales o mermeladas o concentrados de frutas, de diferentes sabores, pasteurizado.</v>
          </cell>
          <cell r="N702">
            <v>2032</v>
          </cell>
          <cell r="O702" t="str">
            <v>Proalimentos Liber S.A.S. En reorganización</v>
          </cell>
          <cell r="P702">
            <v>889</v>
          </cell>
          <cell r="Q702">
            <v>889</v>
          </cell>
          <cell r="R702">
            <v>889</v>
          </cell>
          <cell r="S702">
            <v>889</v>
          </cell>
          <cell r="T702">
            <v>882</v>
          </cell>
          <cell r="U702">
            <v>882</v>
          </cell>
          <cell r="V702">
            <v>882</v>
          </cell>
          <cell r="W702">
            <v>882</v>
          </cell>
        </row>
        <row r="703">
          <cell r="I703" t="str">
            <v>ALI_95_SEG_7_PROV_2038</v>
          </cell>
          <cell r="J703">
            <v>7</v>
          </cell>
          <cell r="K703" t="str">
            <v>BEBIDAS LÁCTEAS</v>
          </cell>
          <cell r="L703">
            <v>95</v>
          </cell>
          <cell r="M703" t="str">
            <v>95 : Yogur semidescremado con dulce, con adición de frutas naturales o mermeladas o concentrados de frutas, de diferentes sabores, pasteurizado.</v>
          </cell>
          <cell r="N703">
            <v>2038</v>
          </cell>
          <cell r="O703" t="str">
            <v>Alimentos Pippo S.A.S</v>
          </cell>
          <cell r="P703">
            <v>891</v>
          </cell>
          <cell r="Q703">
            <v>891</v>
          </cell>
          <cell r="R703">
            <v>891</v>
          </cell>
          <cell r="S703">
            <v>891</v>
          </cell>
          <cell r="T703">
            <v>882</v>
          </cell>
          <cell r="U703">
            <v>882</v>
          </cell>
          <cell r="V703">
            <v>882</v>
          </cell>
          <cell r="W703">
            <v>882</v>
          </cell>
        </row>
        <row r="704">
          <cell r="I704" t="str">
            <v>ALI_95_SEG_7_PROV_2043</v>
          </cell>
          <cell r="J704">
            <v>7</v>
          </cell>
          <cell r="K704" t="str">
            <v>BEBIDAS LÁCTEAS</v>
          </cell>
          <cell r="L704">
            <v>95</v>
          </cell>
          <cell r="M704" t="str">
            <v>95 : Yogur semidescremado con dulce, con adición de frutas naturales o mermeladas o concentrados de frutas, de diferentes sabores, pasteurizado.</v>
          </cell>
          <cell r="N704">
            <v>2043</v>
          </cell>
          <cell r="O704" t="str">
            <v>Cooperativa Colanta</v>
          </cell>
          <cell r="P704">
            <v>905</v>
          </cell>
          <cell r="Q704">
            <v>905</v>
          </cell>
          <cell r="R704">
            <v>905</v>
          </cell>
          <cell r="S704">
            <v>905</v>
          </cell>
          <cell r="T704">
            <v>882</v>
          </cell>
          <cell r="U704">
            <v>882</v>
          </cell>
          <cell r="V704">
            <v>882</v>
          </cell>
          <cell r="W704">
            <v>882</v>
          </cell>
        </row>
        <row r="705">
          <cell r="I705" t="str">
            <v>ALI_95_SEG_7_PROV_2087</v>
          </cell>
          <cell r="J705">
            <v>7</v>
          </cell>
          <cell r="K705" t="str">
            <v>BEBIDAS LÁCTEAS</v>
          </cell>
          <cell r="L705">
            <v>95</v>
          </cell>
          <cell r="M705" t="str">
            <v>95 : Yogur semidescremado con dulce, con adición de frutas naturales o mermeladas o concentrados de frutas, de diferentes sabores, pasteurizado.</v>
          </cell>
          <cell r="N705">
            <v>2087</v>
          </cell>
          <cell r="O705" t="str">
            <v>AAA Alimentando A Bogotá 2020 UT</v>
          </cell>
          <cell r="P705">
            <v>882</v>
          </cell>
          <cell r="Q705">
            <v>882</v>
          </cell>
          <cell r="R705">
            <v>882</v>
          </cell>
          <cell r="S705">
            <v>882</v>
          </cell>
          <cell r="T705">
            <v>882</v>
          </cell>
          <cell r="U705">
            <v>882</v>
          </cell>
          <cell r="V705">
            <v>882</v>
          </cell>
          <cell r="W705">
            <v>882</v>
          </cell>
        </row>
        <row r="706">
          <cell r="I706" t="str">
            <v>ALI_95_SEG_8_PROV_2032</v>
          </cell>
          <cell r="J706">
            <v>8</v>
          </cell>
          <cell r="K706" t="str">
            <v>BEBIDAS LÁCTEAS</v>
          </cell>
          <cell r="L706">
            <v>95</v>
          </cell>
          <cell r="M706" t="str">
            <v>95 : Yogur semidescremado con dulce, con adición de frutas naturales o mermeladas o concentrados de frutas, de diferentes sabores, pasteurizado.</v>
          </cell>
          <cell r="N706">
            <v>2032</v>
          </cell>
          <cell r="O706" t="str">
            <v>Proalimentos Liber S.A.S. En reorganización</v>
          </cell>
          <cell r="P706">
            <v>889</v>
          </cell>
          <cell r="Q706">
            <v>889</v>
          </cell>
          <cell r="R706">
            <v>889</v>
          </cell>
          <cell r="S706">
            <v>889</v>
          </cell>
          <cell r="T706">
            <v>882</v>
          </cell>
          <cell r="U706">
            <v>882</v>
          </cell>
          <cell r="V706">
            <v>882</v>
          </cell>
          <cell r="W706">
            <v>882</v>
          </cell>
        </row>
        <row r="707">
          <cell r="I707" t="str">
            <v>ALI_95_SEG_8_PROV_2038</v>
          </cell>
          <cell r="J707">
            <v>8</v>
          </cell>
          <cell r="K707" t="str">
            <v>BEBIDAS LÁCTEAS</v>
          </cell>
          <cell r="L707">
            <v>95</v>
          </cell>
          <cell r="M707" t="str">
            <v>95 : Yogur semidescremado con dulce, con adición de frutas naturales o mermeladas o concentrados de frutas, de diferentes sabores, pasteurizado.</v>
          </cell>
          <cell r="N707">
            <v>2038</v>
          </cell>
          <cell r="O707" t="str">
            <v>Alimentos Pippo S.A.S</v>
          </cell>
          <cell r="P707">
            <v>891</v>
          </cell>
          <cell r="Q707">
            <v>891</v>
          </cell>
          <cell r="R707">
            <v>891</v>
          </cell>
          <cell r="S707">
            <v>891</v>
          </cell>
          <cell r="T707">
            <v>882</v>
          </cell>
          <cell r="U707">
            <v>882</v>
          </cell>
          <cell r="V707">
            <v>882</v>
          </cell>
          <cell r="W707">
            <v>882</v>
          </cell>
        </row>
        <row r="708">
          <cell r="I708" t="str">
            <v>ALI_95_SEG_8_PROV_2043</v>
          </cell>
          <cell r="J708">
            <v>8</v>
          </cell>
          <cell r="K708" t="str">
            <v>BEBIDAS LÁCTEAS</v>
          </cell>
          <cell r="L708">
            <v>95</v>
          </cell>
          <cell r="M708" t="str">
            <v>95 : Yogur semidescremado con dulce, con adición de frutas naturales o mermeladas o concentrados de frutas, de diferentes sabores, pasteurizado.</v>
          </cell>
          <cell r="N708">
            <v>2043</v>
          </cell>
          <cell r="O708" t="str">
            <v>Cooperativa Colanta</v>
          </cell>
          <cell r="P708">
            <v>905</v>
          </cell>
          <cell r="Q708">
            <v>905</v>
          </cell>
          <cell r="R708">
            <v>905</v>
          </cell>
          <cell r="S708">
            <v>905</v>
          </cell>
          <cell r="T708">
            <v>882</v>
          </cell>
          <cell r="U708">
            <v>882</v>
          </cell>
          <cell r="V708">
            <v>882</v>
          </cell>
          <cell r="W708">
            <v>882</v>
          </cell>
        </row>
        <row r="709">
          <cell r="I709" t="str">
            <v>ALI_95_SEG_8_PROV_2087</v>
          </cell>
          <cell r="J709">
            <v>8</v>
          </cell>
          <cell r="K709" t="str">
            <v>BEBIDAS LÁCTEAS</v>
          </cell>
          <cell r="L709">
            <v>95</v>
          </cell>
          <cell r="M709" t="str">
            <v>95 : Yogur semidescremado con dulce, con adición de frutas naturales o mermeladas o concentrados de frutas, de diferentes sabores, pasteurizado.</v>
          </cell>
          <cell r="N709">
            <v>2087</v>
          </cell>
          <cell r="O709" t="str">
            <v>AAA Alimentando A Bogotá 2020 UT</v>
          </cell>
          <cell r="P709">
            <v>882</v>
          </cell>
          <cell r="Q709">
            <v>882</v>
          </cell>
          <cell r="R709">
            <v>882</v>
          </cell>
          <cell r="S709">
            <v>882</v>
          </cell>
          <cell r="T709">
            <v>882</v>
          </cell>
          <cell r="U709">
            <v>882</v>
          </cell>
          <cell r="V709">
            <v>882</v>
          </cell>
          <cell r="W709">
            <v>882</v>
          </cell>
        </row>
        <row r="710">
          <cell r="I710" t="str">
            <v>ALI_95_SEG_9_PROV_2032</v>
          </cell>
          <cell r="J710">
            <v>9</v>
          </cell>
          <cell r="K710" t="str">
            <v>BEBIDAS LÁCTEAS</v>
          </cell>
          <cell r="L710">
            <v>95</v>
          </cell>
          <cell r="M710" t="str">
            <v>95 : Yogur semidescremado con dulce, con adición de frutas naturales o mermeladas o concentrados de frutas, de diferentes sabores, pasteurizado.</v>
          </cell>
          <cell r="N710">
            <v>2032</v>
          </cell>
          <cell r="O710" t="str">
            <v>Proalimentos Liber S.A.S. En reorganización</v>
          </cell>
          <cell r="P710">
            <v>889</v>
          </cell>
          <cell r="Q710">
            <v>889</v>
          </cell>
          <cell r="R710">
            <v>889</v>
          </cell>
          <cell r="S710">
            <v>889</v>
          </cell>
          <cell r="T710">
            <v>882</v>
          </cell>
          <cell r="U710">
            <v>882</v>
          </cell>
          <cell r="V710">
            <v>882</v>
          </cell>
          <cell r="W710">
            <v>882</v>
          </cell>
        </row>
        <row r="711">
          <cell r="I711" t="str">
            <v>ALI_95_SEG_9_PROV_2038</v>
          </cell>
          <cell r="J711">
            <v>9</v>
          </cell>
          <cell r="K711" t="str">
            <v>BEBIDAS LÁCTEAS</v>
          </cell>
          <cell r="L711">
            <v>95</v>
          </cell>
          <cell r="M711" t="str">
            <v>95 : Yogur semidescremado con dulce, con adición de frutas naturales o mermeladas o concentrados de frutas, de diferentes sabores, pasteurizado.</v>
          </cell>
          <cell r="N711">
            <v>2038</v>
          </cell>
          <cell r="O711" t="str">
            <v>Alimentos Pippo S.A.S</v>
          </cell>
          <cell r="P711">
            <v>891</v>
          </cell>
          <cell r="Q711">
            <v>891</v>
          </cell>
          <cell r="R711">
            <v>891</v>
          </cell>
          <cell r="S711">
            <v>891</v>
          </cell>
          <cell r="T711">
            <v>882</v>
          </cell>
          <cell r="U711">
            <v>882</v>
          </cell>
          <cell r="V711">
            <v>882</v>
          </cell>
          <cell r="W711">
            <v>882</v>
          </cell>
        </row>
        <row r="712">
          <cell r="I712" t="str">
            <v>ALI_95_SEG_9_PROV_2043</v>
          </cell>
          <cell r="J712">
            <v>9</v>
          </cell>
          <cell r="K712" t="str">
            <v>BEBIDAS LÁCTEAS</v>
          </cell>
          <cell r="L712">
            <v>95</v>
          </cell>
          <cell r="M712" t="str">
            <v>95 : Yogur semidescremado con dulce, con adición de frutas naturales o mermeladas o concentrados de frutas, de diferentes sabores, pasteurizado.</v>
          </cell>
          <cell r="N712">
            <v>2043</v>
          </cell>
          <cell r="O712" t="str">
            <v>Cooperativa Colanta</v>
          </cell>
          <cell r="P712">
            <v>905</v>
          </cell>
          <cell r="Q712">
            <v>905</v>
          </cell>
          <cell r="R712">
            <v>905</v>
          </cell>
          <cell r="S712">
            <v>905</v>
          </cell>
          <cell r="T712">
            <v>882</v>
          </cell>
          <cell r="U712">
            <v>882</v>
          </cell>
          <cell r="V712">
            <v>882</v>
          </cell>
          <cell r="W712">
            <v>882</v>
          </cell>
        </row>
        <row r="713">
          <cell r="I713" t="str">
            <v>ALI_95_SEG_9_PROV_2087</v>
          </cell>
          <cell r="J713">
            <v>9</v>
          </cell>
          <cell r="K713" t="str">
            <v>BEBIDAS LÁCTEAS</v>
          </cell>
          <cell r="L713">
            <v>95</v>
          </cell>
          <cell r="M713" t="str">
            <v>95 : Yogur semidescremado con dulce, con adición de frutas naturales o mermeladas o concentrados de frutas, de diferentes sabores, pasteurizado.</v>
          </cell>
          <cell r="N713">
            <v>2087</v>
          </cell>
          <cell r="O713" t="str">
            <v>AAA Alimentando A Bogotá 2020 UT</v>
          </cell>
          <cell r="P713">
            <v>882</v>
          </cell>
          <cell r="Q713">
            <v>882</v>
          </cell>
          <cell r="R713">
            <v>882</v>
          </cell>
          <cell r="S713">
            <v>882</v>
          </cell>
          <cell r="T713">
            <v>882</v>
          </cell>
          <cell r="U713">
            <v>882</v>
          </cell>
          <cell r="V713">
            <v>882</v>
          </cell>
          <cell r="W713">
            <v>882</v>
          </cell>
        </row>
        <row r="714">
          <cell r="I714" t="str">
            <v>ALI_95_SEG_10_PROV_2032</v>
          </cell>
          <cell r="J714">
            <v>10</v>
          </cell>
          <cell r="K714" t="str">
            <v>BEBIDAS LÁCTEAS</v>
          </cell>
          <cell r="L714">
            <v>95</v>
          </cell>
          <cell r="M714" t="str">
            <v>95 : Yogur semidescremado con dulce, con adición de frutas naturales o mermeladas o concentrados de frutas, de diferentes sabores, pasteurizado.</v>
          </cell>
          <cell r="N714">
            <v>2032</v>
          </cell>
          <cell r="O714" t="str">
            <v>Proalimentos Liber S.A.S. En reorganización</v>
          </cell>
          <cell r="P714">
            <v>889</v>
          </cell>
          <cell r="Q714">
            <v>889</v>
          </cell>
          <cell r="R714">
            <v>889</v>
          </cell>
          <cell r="S714">
            <v>889</v>
          </cell>
          <cell r="T714">
            <v>882</v>
          </cell>
          <cell r="U714">
            <v>882</v>
          </cell>
          <cell r="V714">
            <v>882</v>
          </cell>
          <cell r="W714">
            <v>882</v>
          </cell>
        </row>
        <row r="715">
          <cell r="I715" t="str">
            <v>ALI_95_SEG_10_PROV_2038</v>
          </cell>
          <cell r="J715">
            <v>10</v>
          </cell>
          <cell r="K715" t="str">
            <v>BEBIDAS LÁCTEAS</v>
          </cell>
          <cell r="L715">
            <v>95</v>
          </cell>
          <cell r="M715" t="str">
            <v>95 : Yogur semidescremado con dulce, con adición de frutas naturales o mermeladas o concentrados de frutas, de diferentes sabores, pasteurizado.</v>
          </cell>
          <cell r="N715">
            <v>2038</v>
          </cell>
          <cell r="O715" t="str">
            <v>Alimentos Pippo S.A.S</v>
          </cell>
          <cell r="P715">
            <v>891</v>
          </cell>
          <cell r="Q715">
            <v>891</v>
          </cell>
          <cell r="R715">
            <v>891</v>
          </cell>
          <cell r="S715">
            <v>891</v>
          </cell>
          <cell r="T715">
            <v>882</v>
          </cell>
          <cell r="U715">
            <v>882</v>
          </cell>
          <cell r="V715">
            <v>882</v>
          </cell>
          <cell r="W715">
            <v>882</v>
          </cell>
        </row>
        <row r="716">
          <cell r="I716" t="str">
            <v>ALI_95_SEG_10_PROV_2043</v>
          </cell>
          <cell r="J716">
            <v>10</v>
          </cell>
          <cell r="K716" t="str">
            <v>BEBIDAS LÁCTEAS</v>
          </cell>
          <cell r="L716">
            <v>95</v>
          </cell>
          <cell r="M716" t="str">
            <v>95 : Yogur semidescremado con dulce, con adición de frutas naturales o mermeladas o concentrados de frutas, de diferentes sabores, pasteurizado.</v>
          </cell>
          <cell r="N716">
            <v>2043</v>
          </cell>
          <cell r="O716" t="str">
            <v>Cooperativa Colanta</v>
          </cell>
          <cell r="P716">
            <v>905</v>
          </cell>
          <cell r="Q716">
            <v>905</v>
          </cell>
          <cell r="R716">
            <v>905</v>
          </cell>
          <cell r="S716">
            <v>905</v>
          </cell>
          <cell r="T716">
            <v>882</v>
          </cell>
          <cell r="U716">
            <v>882</v>
          </cell>
          <cell r="V716">
            <v>882</v>
          </cell>
          <cell r="W716">
            <v>882</v>
          </cell>
        </row>
        <row r="717">
          <cell r="I717" t="str">
            <v>ALI_95_SEG_10_PROV_2087</v>
          </cell>
          <cell r="J717">
            <v>10</v>
          </cell>
          <cell r="K717" t="str">
            <v>BEBIDAS LÁCTEAS</v>
          </cell>
          <cell r="L717">
            <v>95</v>
          </cell>
          <cell r="M717" t="str">
            <v>95 : Yogur semidescremado con dulce, con adición de frutas naturales o mermeladas o concentrados de frutas, de diferentes sabores, pasteurizado.</v>
          </cell>
          <cell r="N717">
            <v>2087</v>
          </cell>
          <cell r="O717" t="str">
            <v>AAA Alimentando A Bogotá 2020 UT</v>
          </cell>
          <cell r="P717">
            <v>882</v>
          </cell>
          <cell r="Q717">
            <v>882</v>
          </cell>
          <cell r="R717">
            <v>882</v>
          </cell>
          <cell r="S717">
            <v>882</v>
          </cell>
          <cell r="T717">
            <v>882</v>
          </cell>
          <cell r="U717">
            <v>882</v>
          </cell>
          <cell r="V717">
            <v>882</v>
          </cell>
          <cell r="W717">
            <v>882</v>
          </cell>
        </row>
        <row r="718">
          <cell r="I718" t="str">
            <v>ALI_95_SEG_11_PROV_2032</v>
          </cell>
          <cell r="J718">
            <v>11</v>
          </cell>
          <cell r="K718" t="str">
            <v>BEBIDAS LÁCTEAS</v>
          </cell>
          <cell r="L718">
            <v>95</v>
          </cell>
          <cell r="M718" t="str">
            <v>95 : Yogur semidescremado con dulce, con adición de frutas naturales o mermeladas o concentrados de frutas, de diferentes sabores, pasteurizado.</v>
          </cell>
          <cell r="N718">
            <v>2032</v>
          </cell>
          <cell r="O718" t="str">
            <v>Proalimentos Liber S.A.S. En reorganización</v>
          </cell>
          <cell r="P718">
            <v>889</v>
          </cell>
          <cell r="Q718">
            <v>889</v>
          </cell>
          <cell r="R718">
            <v>889</v>
          </cell>
          <cell r="S718">
            <v>889</v>
          </cell>
          <cell r="T718">
            <v>882</v>
          </cell>
          <cell r="U718">
            <v>882</v>
          </cell>
          <cell r="V718">
            <v>882</v>
          </cell>
          <cell r="W718">
            <v>882</v>
          </cell>
        </row>
        <row r="719">
          <cell r="I719" t="str">
            <v>ALI_95_SEG_11_PROV_2038</v>
          </cell>
          <cell r="J719">
            <v>11</v>
          </cell>
          <cell r="K719" t="str">
            <v>BEBIDAS LÁCTEAS</v>
          </cell>
          <cell r="L719">
            <v>95</v>
          </cell>
          <cell r="M719" t="str">
            <v>95 : Yogur semidescremado con dulce, con adición de frutas naturales o mermeladas o concentrados de frutas, de diferentes sabores, pasteurizado.</v>
          </cell>
          <cell r="N719">
            <v>2038</v>
          </cell>
          <cell r="O719" t="str">
            <v>Alimentos Pippo S.A.S</v>
          </cell>
          <cell r="P719">
            <v>891</v>
          </cell>
          <cell r="Q719">
            <v>891</v>
          </cell>
          <cell r="R719">
            <v>891</v>
          </cell>
          <cell r="S719">
            <v>891</v>
          </cell>
          <cell r="T719">
            <v>882</v>
          </cell>
          <cell r="U719">
            <v>882</v>
          </cell>
          <cell r="V719">
            <v>882</v>
          </cell>
          <cell r="W719">
            <v>882</v>
          </cell>
        </row>
        <row r="720">
          <cell r="I720" t="str">
            <v>ALI_95_SEG_11_PROV_2043</v>
          </cell>
          <cell r="J720">
            <v>11</v>
          </cell>
          <cell r="K720" t="str">
            <v>BEBIDAS LÁCTEAS</v>
          </cell>
          <cell r="L720">
            <v>95</v>
          </cell>
          <cell r="M720" t="str">
            <v>95 : Yogur semidescremado con dulce, con adición de frutas naturales o mermeladas o concentrados de frutas, de diferentes sabores, pasteurizado.</v>
          </cell>
          <cell r="N720">
            <v>2043</v>
          </cell>
          <cell r="O720" t="str">
            <v>Cooperativa Colanta</v>
          </cell>
          <cell r="P720">
            <v>905</v>
          </cell>
          <cell r="Q720">
            <v>905</v>
          </cell>
          <cell r="R720">
            <v>905</v>
          </cell>
          <cell r="S720">
            <v>905</v>
          </cell>
          <cell r="T720">
            <v>882</v>
          </cell>
          <cell r="U720">
            <v>882</v>
          </cell>
          <cell r="V720">
            <v>882</v>
          </cell>
          <cell r="W720">
            <v>882</v>
          </cell>
        </row>
        <row r="721">
          <cell r="I721" t="str">
            <v>ALI_95_SEG_11_PROV_2087</v>
          </cell>
          <cell r="J721">
            <v>11</v>
          </cell>
          <cell r="K721" t="str">
            <v>BEBIDAS LÁCTEAS</v>
          </cell>
          <cell r="L721">
            <v>95</v>
          </cell>
          <cell r="M721" t="str">
            <v>95 : Yogur semidescremado con dulce, con adición de frutas naturales o mermeladas o concentrados de frutas, de diferentes sabores, pasteurizado.</v>
          </cell>
          <cell r="N721">
            <v>2087</v>
          </cell>
          <cell r="O721" t="str">
            <v>AAA Alimentando A Bogotá 2020 UT</v>
          </cell>
          <cell r="P721">
            <v>882</v>
          </cell>
          <cell r="Q721">
            <v>882</v>
          </cell>
          <cell r="R721">
            <v>882</v>
          </cell>
          <cell r="S721">
            <v>882</v>
          </cell>
          <cell r="T721">
            <v>882</v>
          </cell>
          <cell r="U721">
            <v>882</v>
          </cell>
          <cell r="V721">
            <v>882</v>
          </cell>
          <cell r="W721">
            <v>882</v>
          </cell>
        </row>
        <row r="722">
          <cell r="I722" t="str">
            <v>ALI_95_SEG_12_PROV_2032</v>
          </cell>
          <cell r="J722">
            <v>12</v>
          </cell>
          <cell r="K722" t="str">
            <v>BEBIDAS LÁCTEAS</v>
          </cell>
          <cell r="L722">
            <v>95</v>
          </cell>
          <cell r="M722" t="str">
            <v>95 : Yogur semidescremado con dulce, con adición de frutas naturales o mermeladas o concentrados de frutas, de diferentes sabores, pasteurizado.</v>
          </cell>
          <cell r="N722">
            <v>2032</v>
          </cell>
          <cell r="O722" t="str">
            <v>Proalimentos Liber S.A.S. En reorganización</v>
          </cell>
          <cell r="P722">
            <v>889</v>
          </cell>
          <cell r="Q722">
            <v>889</v>
          </cell>
          <cell r="R722">
            <v>889</v>
          </cell>
          <cell r="S722">
            <v>889</v>
          </cell>
          <cell r="T722">
            <v>882</v>
          </cell>
          <cell r="U722">
            <v>882</v>
          </cell>
          <cell r="V722">
            <v>882</v>
          </cell>
          <cell r="W722">
            <v>882</v>
          </cell>
        </row>
        <row r="723">
          <cell r="I723" t="str">
            <v>ALI_95_SEG_12_PROV_2038</v>
          </cell>
          <cell r="J723">
            <v>12</v>
          </cell>
          <cell r="K723" t="str">
            <v>BEBIDAS LÁCTEAS</v>
          </cell>
          <cell r="L723">
            <v>95</v>
          </cell>
          <cell r="M723" t="str">
            <v>95 : Yogur semidescremado con dulce, con adición de frutas naturales o mermeladas o concentrados de frutas, de diferentes sabores, pasteurizado.</v>
          </cell>
          <cell r="N723">
            <v>2038</v>
          </cell>
          <cell r="O723" t="str">
            <v>Alimentos Pippo S.A.S</v>
          </cell>
          <cell r="P723">
            <v>891</v>
          </cell>
          <cell r="Q723">
            <v>891</v>
          </cell>
          <cell r="R723">
            <v>891</v>
          </cell>
          <cell r="S723">
            <v>891</v>
          </cell>
          <cell r="T723">
            <v>882</v>
          </cell>
          <cell r="U723">
            <v>882</v>
          </cell>
          <cell r="V723">
            <v>882</v>
          </cell>
          <cell r="W723">
            <v>882</v>
          </cell>
        </row>
        <row r="724">
          <cell r="I724" t="str">
            <v>ALI_95_SEG_12_PROV_2043</v>
          </cell>
          <cell r="J724">
            <v>12</v>
          </cell>
          <cell r="K724" t="str">
            <v>BEBIDAS LÁCTEAS</v>
          </cell>
          <cell r="L724">
            <v>95</v>
          </cell>
          <cell r="M724" t="str">
            <v>95 : Yogur semidescremado con dulce, con adición de frutas naturales o mermeladas o concentrados de frutas, de diferentes sabores, pasteurizado.</v>
          </cell>
          <cell r="N724">
            <v>2043</v>
          </cell>
          <cell r="O724" t="str">
            <v>Cooperativa Colanta</v>
          </cell>
          <cell r="P724">
            <v>905</v>
          </cell>
          <cell r="Q724">
            <v>905</v>
          </cell>
          <cell r="R724">
            <v>905</v>
          </cell>
          <cell r="S724">
            <v>905</v>
          </cell>
          <cell r="T724">
            <v>882</v>
          </cell>
          <cell r="U724">
            <v>882</v>
          </cell>
          <cell r="V724">
            <v>882</v>
          </cell>
          <cell r="W724">
            <v>882</v>
          </cell>
        </row>
        <row r="725">
          <cell r="I725" t="str">
            <v>ALI_95_SEG_12_PROV_2087</v>
          </cell>
          <cell r="J725">
            <v>12</v>
          </cell>
          <cell r="K725" t="str">
            <v>BEBIDAS LÁCTEAS</v>
          </cell>
          <cell r="L725">
            <v>95</v>
          </cell>
          <cell r="M725" t="str">
            <v>95 : Yogur semidescremado con dulce, con adición de frutas naturales o mermeladas o concentrados de frutas, de diferentes sabores, pasteurizado.</v>
          </cell>
          <cell r="N725">
            <v>2087</v>
          </cell>
          <cell r="O725" t="str">
            <v>AAA Alimentando A Bogotá 2020 UT</v>
          </cell>
          <cell r="P725">
            <v>882</v>
          </cell>
          <cell r="Q725">
            <v>882</v>
          </cell>
          <cell r="R725">
            <v>882</v>
          </cell>
          <cell r="S725">
            <v>882</v>
          </cell>
          <cell r="T725">
            <v>882</v>
          </cell>
          <cell r="U725">
            <v>882</v>
          </cell>
          <cell r="V725">
            <v>882</v>
          </cell>
          <cell r="W725">
            <v>882</v>
          </cell>
        </row>
        <row r="726">
          <cell r="I726" t="str">
            <v>ALI_95_SEG_13_PROV_2032</v>
          </cell>
          <cell r="J726">
            <v>13</v>
          </cell>
          <cell r="K726" t="str">
            <v>BEBIDAS LÁCTEAS</v>
          </cell>
          <cell r="L726">
            <v>95</v>
          </cell>
          <cell r="M726" t="str">
            <v>95 : Yogur semidescremado con dulce, con adición de frutas naturales o mermeladas o concentrados de frutas, de diferentes sabores, pasteurizado.</v>
          </cell>
          <cell r="N726">
            <v>2032</v>
          </cell>
          <cell r="O726" t="str">
            <v>Proalimentos Liber S.A.S. En reorganización</v>
          </cell>
          <cell r="P726">
            <v>889</v>
          </cell>
          <cell r="Q726">
            <v>889</v>
          </cell>
          <cell r="R726">
            <v>889</v>
          </cell>
          <cell r="S726">
            <v>889</v>
          </cell>
          <cell r="T726">
            <v>882</v>
          </cell>
          <cell r="U726">
            <v>882</v>
          </cell>
          <cell r="V726">
            <v>882</v>
          </cell>
          <cell r="W726">
            <v>882</v>
          </cell>
        </row>
        <row r="727">
          <cell r="I727" t="str">
            <v>ALI_95_SEG_13_PROV_2038</v>
          </cell>
          <cell r="J727">
            <v>13</v>
          </cell>
          <cell r="K727" t="str">
            <v>BEBIDAS LÁCTEAS</v>
          </cell>
          <cell r="L727">
            <v>95</v>
          </cell>
          <cell r="M727" t="str">
            <v>95 : Yogur semidescremado con dulce, con adición de frutas naturales o mermeladas o concentrados de frutas, de diferentes sabores, pasteurizado.</v>
          </cell>
          <cell r="N727">
            <v>2038</v>
          </cell>
          <cell r="O727" t="str">
            <v>Alimentos Pippo S.A.S</v>
          </cell>
          <cell r="P727">
            <v>891</v>
          </cell>
          <cell r="Q727">
            <v>891</v>
          </cell>
          <cell r="R727">
            <v>891</v>
          </cell>
          <cell r="S727">
            <v>891</v>
          </cell>
          <cell r="T727">
            <v>882</v>
          </cell>
          <cell r="U727">
            <v>882</v>
          </cell>
          <cell r="V727">
            <v>882</v>
          </cell>
          <cell r="W727">
            <v>882</v>
          </cell>
        </row>
        <row r="728">
          <cell r="I728" t="str">
            <v>ALI_95_SEG_13_PROV_2043</v>
          </cell>
          <cell r="J728">
            <v>13</v>
          </cell>
          <cell r="K728" t="str">
            <v>BEBIDAS LÁCTEAS</v>
          </cell>
          <cell r="L728">
            <v>95</v>
          </cell>
          <cell r="M728" t="str">
            <v>95 : Yogur semidescremado con dulce, con adición de frutas naturales o mermeladas o concentrados de frutas, de diferentes sabores, pasteurizado.</v>
          </cell>
          <cell r="N728">
            <v>2043</v>
          </cell>
          <cell r="O728" t="str">
            <v>Cooperativa Colanta</v>
          </cell>
          <cell r="P728">
            <v>905</v>
          </cell>
          <cell r="Q728">
            <v>905</v>
          </cell>
          <cell r="R728">
            <v>905</v>
          </cell>
          <cell r="S728">
            <v>905</v>
          </cell>
          <cell r="T728">
            <v>882</v>
          </cell>
          <cell r="U728">
            <v>882</v>
          </cell>
          <cell r="V728">
            <v>882</v>
          </cell>
          <cell r="W728">
            <v>882</v>
          </cell>
        </row>
        <row r="729">
          <cell r="I729" t="str">
            <v>ALI_95_SEG_13_PROV_2087</v>
          </cell>
          <cell r="J729">
            <v>13</v>
          </cell>
          <cell r="K729" t="str">
            <v>BEBIDAS LÁCTEAS</v>
          </cell>
          <cell r="L729">
            <v>95</v>
          </cell>
          <cell r="M729" t="str">
            <v>95 : Yogur semidescremado con dulce, con adición de frutas naturales o mermeladas o concentrados de frutas, de diferentes sabores, pasteurizado.</v>
          </cell>
          <cell r="N729">
            <v>2087</v>
          </cell>
          <cell r="O729" t="str">
            <v>AAA Alimentando A Bogotá 2020 UT</v>
          </cell>
          <cell r="P729">
            <v>882</v>
          </cell>
          <cell r="Q729">
            <v>882</v>
          </cell>
          <cell r="R729">
            <v>882</v>
          </cell>
          <cell r="S729">
            <v>882</v>
          </cell>
          <cell r="T729">
            <v>882</v>
          </cell>
          <cell r="U729">
            <v>882</v>
          </cell>
          <cell r="V729">
            <v>882</v>
          </cell>
          <cell r="W729">
            <v>882</v>
          </cell>
        </row>
        <row r="730">
          <cell r="I730" t="str">
            <v>ALI_95_SEG_14_PROV_2032</v>
          </cell>
          <cell r="J730">
            <v>14</v>
          </cell>
          <cell r="K730" t="str">
            <v>BEBIDAS LÁCTEAS</v>
          </cell>
          <cell r="L730">
            <v>95</v>
          </cell>
          <cell r="M730" t="str">
            <v>95 : Yogur semidescremado con dulce, con adición de frutas naturales o mermeladas o concentrados de frutas, de diferentes sabores, pasteurizado.</v>
          </cell>
          <cell r="N730">
            <v>2032</v>
          </cell>
          <cell r="O730" t="str">
            <v>Proalimentos Liber S.A.S. En reorganización</v>
          </cell>
          <cell r="P730">
            <v>889</v>
          </cell>
          <cell r="Q730">
            <v>889</v>
          </cell>
          <cell r="R730">
            <v>889</v>
          </cell>
          <cell r="S730">
            <v>889</v>
          </cell>
          <cell r="T730">
            <v>882</v>
          </cell>
          <cell r="U730">
            <v>882</v>
          </cell>
          <cell r="V730">
            <v>882</v>
          </cell>
          <cell r="W730">
            <v>882</v>
          </cell>
        </row>
        <row r="731">
          <cell r="I731" t="str">
            <v>ALI_95_SEG_14_PROV_2038</v>
          </cell>
          <cell r="J731">
            <v>14</v>
          </cell>
          <cell r="K731" t="str">
            <v>BEBIDAS LÁCTEAS</v>
          </cell>
          <cell r="L731">
            <v>95</v>
          </cell>
          <cell r="M731" t="str">
            <v>95 : Yogur semidescremado con dulce, con adición de frutas naturales o mermeladas o concentrados de frutas, de diferentes sabores, pasteurizado.</v>
          </cell>
          <cell r="N731">
            <v>2038</v>
          </cell>
          <cell r="O731" t="str">
            <v>Alimentos Pippo S.A.S</v>
          </cell>
          <cell r="P731">
            <v>891</v>
          </cell>
          <cell r="Q731">
            <v>891</v>
          </cell>
          <cell r="R731">
            <v>891</v>
          </cell>
          <cell r="S731">
            <v>891</v>
          </cell>
          <cell r="T731">
            <v>882</v>
          </cell>
          <cell r="U731">
            <v>882</v>
          </cell>
          <cell r="V731">
            <v>882</v>
          </cell>
          <cell r="W731">
            <v>882</v>
          </cell>
        </row>
        <row r="732">
          <cell r="I732" t="str">
            <v>ALI_95_SEG_14_PROV_2043</v>
          </cell>
          <cell r="J732">
            <v>14</v>
          </cell>
          <cell r="K732" t="str">
            <v>BEBIDAS LÁCTEAS</v>
          </cell>
          <cell r="L732">
            <v>95</v>
          </cell>
          <cell r="M732" t="str">
            <v>95 : Yogur semidescremado con dulce, con adición de frutas naturales o mermeladas o concentrados de frutas, de diferentes sabores, pasteurizado.</v>
          </cell>
          <cell r="N732">
            <v>2043</v>
          </cell>
          <cell r="O732" t="str">
            <v>Cooperativa Colanta</v>
          </cell>
          <cell r="P732">
            <v>905</v>
          </cell>
          <cell r="Q732">
            <v>905</v>
          </cell>
          <cell r="R732">
            <v>905</v>
          </cell>
          <cell r="S732">
            <v>905</v>
          </cell>
          <cell r="T732">
            <v>882</v>
          </cell>
          <cell r="U732">
            <v>882</v>
          </cell>
          <cell r="V732">
            <v>882</v>
          </cell>
          <cell r="W732">
            <v>882</v>
          </cell>
        </row>
        <row r="733">
          <cell r="I733" t="str">
            <v>ALI_95_SEG_14_PROV_2087</v>
          </cell>
          <cell r="J733">
            <v>14</v>
          </cell>
          <cell r="K733" t="str">
            <v>BEBIDAS LÁCTEAS</v>
          </cell>
          <cell r="L733">
            <v>95</v>
          </cell>
          <cell r="M733" t="str">
            <v>95 : Yogur semidescremado con dulce, con adición de frutas naturales o mermeladas o concentrados de frutas, de diferentes sabores, pasteurizado.</v>
          </cell>
          <cell r="N733">
            <v>2087</v>
          </cell>
          <cell r="O733" t="str">
            <v>AAA Alimentando A Bogotá 2020 UT</v>
          </cell>
          <cell r="P733">
            <v>882</v>
          </cell>
          <cell r="Q733">
            <v>882</v>
          </cell>
          <cell r="R733">
            <v>882</v>
          </cell>
          <cell r="S733">
            <v>882</v>
          </cell>
          <cell r="T733">
            <v>882</v>
          </cell>
          <cell r="U733">
            <v>882</v>
          </cell>
          <cell r="V733">
            <v>882</v>
          </cell>
          <cell r="W733">
            <v>882</v>
          </cell>
        </row>
        <row r="734">
          <cell r="I734" t="str">
            <v>ALI_95_SEG_15_PROV_2032</v>
          </cell>
          <cell r="J734">
            <v>15</v>
          </cell>
          <cell r="K734" t="str">
            <v>BEBIDAS LÁCTEAS</v>
          </cell>
          <cell r="L734">
            <v>95</v>
          </cell>
          <cell r="M734" t="str">
            <v>95 : Yogur semidescremado con dulce, con adición de frutas naturales o mermeladas o concentrados de frutas, de diferentes sabores, pasteurizado.</v>
          </cell>
          <cell r="N734">
            <v>2032</v>
          </cell>
          <cell r="O734" t="str">
            <v>Proalimentos Liber S.A.S. En reorganización</v>
          </cell>
          <cell r="P734">
            <v>889</v>
          </cell>
          <cell r="Q734">
            <v>889</v>
          </cell>
          <cell r="R734">
            <v>889</v>
          </cell>
          <cell r="S734">
            <v>889</v>
          </cell>
          <cell r="T734">
            <v>882</v>
          </cell>
          <cell r="U734">
            <v>882</v>
          </cell>
          <cell r="V734">
            <v>882</v>
          </cell>
          <cell r="W734">
            <v>882</v>
          </cell>
        </row>
        <row r="735">
          <cell r="I735" t="str">
            <v>ALI_95_SEG_15_PROV_2038</v>
          </cell>
          <cell r="J735">
            <v>15</v>
          </cell>
          <cell r="K735" t="str">
            <v>BEBIDAS LÁCTEAS</v>
          </cell>
          <cell r="L735">
            <v>95</v>
          </cell>
          <cell r="M735" t="str">
            <v>95 : Yogur semidescremado con dulce, con adición de frutas naturales o mermeladas o concentrados de frutas, de diferentes sabores, pasteurizado.</v>
          </cell>
          <cell r="N735">
            <v>2038</v>
          </cell>
          <cell r="O735" t="str">
            <v>Alimentos Pippo S.A.S</v>
          </cell>
          <cell r="P735">
            <v>891</v>
          </cell>
          <cell r="Q735">
            <v>891</v>
          </cell>
          <cell r="R735">
            <v>891</v>
          </cell>
          <cell r="S735">
            <v>891</v>
          </cell>
          <cell r="T735">
            <v>882</v>
          </cell>
          <cell r="U735">
            <v>882</v>
          </cell>
          <cell r="V735">
            <v>882</v>
          </cell>
          <cell r="W735">
            <v>882</v>
          </cell>
        </row>
        <row r="736">
          <cell r="I736" t="str">
            <v>ALI_95_SEG_15_PROV_2043</v>
          </cell>
          <cell r="J736">
            <v>15</v>
          </cell>
          <cell r="K736" t="str">
            <v>BEBIDAS LÁCTEAS</v>
          </cell>
          <cell r="L736">
            <v>95</v>
          </cell>
          <cell r="M736" t="str">
            <v>95 : Yogur semidescremado con dulce, con adición de frutas naturales o mermeladas o concentrados de frutas, de diferentes sabores, pasteurizado.</v>
          </cell>
          <cell r="N736">
            <v>2043</v>
          </cell>
          <cell r="O736" t="str">
            <v>Cooperativa Colanta</v>
          </cell>
          <cell r="P736">
            <v>905</v>
          </cell>
          <cell r="Q736">
            <v>905</v>
          </cell>
          <cell r="R736">
            <v>905</v>
          </cell>
          <cell r="S736">
            <v>905</v>
          </cell>
          <cell r="T736">
            <v>882</v>
          </cell>
          <cell r="U736">
            <v>882</v>
          </cell>
          <cell r="V736">
            <v>882</v>
          </cell>
          <cell r="W736">
            <v>882</v>
          </cell>
        </row>
        <row r="737">
          <cell r="I737" t="str">
            <v>ALI_95_SEG_15_PROV_2087</v>
          </cell>
          <cell r="J737">
            <v>15</v>
          </cell>
          <cell r="K737" t="str">
            <v>BEBIDAS LÁCTEAS</v>
          </cell>
          <cell r="L737">
            <v>95</v>
          </cell>
          <cell r="M737" t="str">
            <v>95 : Yogur semidescremado con dulce, con adición de frutas naturales o mermeladas o concentrados de frutas, de diferentes sabores, pasteurizado.</v>
          </cell>
          <cell r="N737">
            <v>2087</v>
          </cell>
          <cell r="O737" t="str">
            <v>AAA Alimentando A Bogotá 2020 UT</v>
          </cell>
          <cell r="P737">
            <v>882</v>
          </cell>
          <cell r="Q737">
            <v>882</v>
          </cell>
          <cell r="R737">
            <v>882</v>
          </cell>
          <cell r="S737">
            <v>882</v>
          </cell>
          <cell r="T737">
            <v>882</v>
          </cell>
          <cell r="U737">
            <v>882</v>
          </cell>
          <cell r="V737">
            <v>882</v>
          </cell>
          <cell r="W737">
            <v>882</v>
          </cell>
        </row>
        <row r="738">
          <cell r="I738" t="str">
            <v>ALI_117_SEG_1_PROV_2032</v>
          </cell>
          <cell r="J738">
            <v>1</v>
          </cell>
          <cell r="K738" t="str">
            <v>BEBIDAS LÁCTEAS</v>
          </cell>
          <cell r="L738">
            <v>117</v>
          </cell>
          <cell r="M738" t="str">
            <v>117 : Bebida láctea (UHT) ultra alta temperatura, larga vida a base de yogurt semidescremado con dulce sabores fresa, melocotón, mora, maracuyá, mango bebida láctea larga vida a base de yogurt.</v>
          </cell>
          <cell r="N738">
            <v>2032</v>
          </cell>
          <cell r="O738" t="str">
            <v>Proalimentos Liber S.A.S. En reorganización</v>
          </cell>
          <cell r="P738">
            <v>1214</v>
          </cell>
          <cell r="Q738">
            <v>1214</v>
          </cell>
          <cell r="R738">
            <v>1214</v>
          </cell>
          <cell r="S738">
            <v>1214</v>
          </cell>
          <cell r="T738">
            <v>1211</v>
          </cell>
          <cell r="U738">
            <v>1211</v>
          </cell>
          <cell r="V738">
            <v>1211</v>
          </cell>
          <cell r="W738">
            <v>1211</v>
          </cell>
        </row>
        <row r="739">
          <cell r="I739" t="str">
            <v>ALI_117_SEG_1_PROV_2038</v>
          </cell>
          <cell r="J739">
            <v>1</v>
          </cell>
          <cell r="K739" t="str">
            <v>BEBIDAS LÁCTEAS</v>
          </cell>
          <cell r="L739">
            <v>117</v>
          </cell>
          <cell r="M739" t="str">
            <v>117 : Bebida láctea (UHT) ultra alta temperatura, larga vida a base de yogurt semidescremado con dulce sabores fresa, melocotón, mora, maracuyá, mango bebida láctea larga vida a base de yogurt.</v>
          </cell>
          <cell r="N739">
            <v>2038</v>
          </cell>
          <cell r="O739" t="str">
            <v>Alimentos Pippo S.A.S</v>
          </cell>
          <cell r="P739">
            <v>1223</v>
          </cell>
          <cell r="Q739">
            <v>1223</v>
          </cell>
          <cell r="R739">
            <v>1223</v>
          </cell>
          <cell r="S739">
            <v>1223</v>
          </cell>
          <cell r="T739">
            <v>1211</v>
          </cell>
          <cell r="U739">
            <v>1211</v>
          </cell>
          <cell r="V739">
            <v>1211</v>
          </cell>
          <cell r="W739">
            <v>1211</v>
          </cell>
        </row>
        <row r="740">
          <cell r="I740" t="str">
            <v>ALI_117_SEG_2_PROV_2032</v>
          </cell>
          <cell r="J740">
            <v>2</v>
          </cell>
          <cell r="K740" t="str">
            <v>BEBIDAS LÁCTEAS</v>
          </cell>
          <cell r="L740">
            <v>117</v>
          </cell>
          <cell r="M740" t="str">
            <v>117 : Bebida láctea (UHT) ultra alta temperatura, larga vida a base de yogurt semidescremado con dulce sabores fresa, melocotón, mora, maracuyá, mango bebida láctea larga vida a base de yogurt.</v>
          </cell>
          <cell r="N740">
            <v>2032</v>
          </cell>
          <cell r="O740" t="str">
            <v>Proalimentos Liber S.A.S. En reorganización</v>
          </cell>
          <cell r="P740">
            <v>1214</v>
          </cell>
          <cell r="Q740">
            <v>1214</v>
          </cell>
          <cell r="R740">
            <v>1214</v>
          </cell>
          <cell r="S740">
            <v>1214</v>
          </cell>
          <cell r="T740">
            <v>1211</v>
          </cell>
          <cell r="U740">
            <v>1211</v>
          </cell>
          <cell r="V740">
            <v>1211</v>
          </cell>
          <cell r="W740">
            <v>1211</v>
          </cell>
        </row>
        <row r="741">
          <cell r="I741" t="str">
            <v>ALI_117_SEG_2_PROV_2038</v>
          </cell>
          <cell r="J741">
            <v>2</v>
          </cell>
          <cell r="K741" t="str">
            <v>BEBIDAS LÁCTEAS</v>
          </cell>
          <cell r="L741">
            <v>117</v>
          </cell>
          <cell r="M741" t="str">
            <v>117 : Bebida láctea (UHT) ultra alta temperatura, larga vida a base de yogurt semidescremado con dulce sabores fresa, melocotón, mora, maracuyá, mango bebida láctea larga vida a base de yogurt.</v>
          </cell>
          <cell r="N741">
            <v>2038</v>
          </cell>
          <cell r="O741" t="str">
            <v>Alimentos Pippo S.A.S</v>
          </cell>
          <cell r="P741">
            <v>1223</v>
          </cell>
          <cell r="Q741">
            <v>1223</v>
          </cell>
          <cell r="R741">
            <v>1223</v>
          </cell>
          <cell r="S741">
            <v>1223</v>
          </cell>
          <cell r="T741">
            <v>1211</v>
          </cell>
          <cell r="U741">
            <v>1211</v>
          </cell>
          <cell r="V741">
            <v>1211</v>
          </cell>
          <cell r="W741">
            <v>1211</v>
          </cell>
        </row>
        <row r="742">
          <cell r="I742" t="str">
            <v>ALI_117_SEG_3_PROV_2032</v>
          </cell>
          <cell r="J742">
            <v>3</v>
          </cell>
          <cell r="K742" t="str">
            <v>BEBIDAS LÁCTEAS</v>
          </cell>
          <cell r="L742">
            <v>117</v>
          </cell>
          <cell r="M742" t="str">
            <v>117 : Bebida láctea (UHT) ultra alta temperatura, larga vida a base de yogurt semidescremado con dulce sabores fresa, melocotón, mora, maracuyá, mango bebida láctea larga vida a base de yogurt.</v>
          </cell>
          <cell r="N742">
            <v>2032</v>
          </cell>
          <cell r="O742" t="str">
            <v>Proalimentos Liber S.A.S. En reorganización</v>
          </cell>
          <cell r="P742">
            <v>1214</v>
          </cell>
          <cell r="Q742">
            <v>1214</v>
          </cell>
          <cell r="R742">
            <v>1214</v>
          </cell>
          <cell r="S742">
            <v>1214</v>
          </cell>
          <cell r="T742">
            <v>1211</v>
          </cell>
          <cell r="U742">
            <v>1211</v>
          </cell>
          <cell r="V742">
            <v>1211</v>
          </cell>
          <cell r="W742">
            <v>1211</v>
          </cell>
        </row>
        <row r="743">
          <cell r="I743" t="str">
            <v>ALI_117_SEG_3_PROV_2037</v>
          </cell>
          <cell r="J743">
            <v>3</v>
          </cell>
          <cell r="K743" t="str">
            <v>BEBIDAS LÁCTEAS</v>
          </cell>
          <cell r="L743">
            <v>117</v>
          </cell>
          <cell r="M743" t="str">
            <v>117 : Bebida láctea (UHT) ultra alta temperatura, larga vida a base de yogurt semidescremado con dulce sabores fresa, melocotón, mora, maracuyá, mango bebida láctea larga vida a base de yogurt.</v>
          </cell>
          <cell r="N743">
            <v>2037</v>
          </cell>
          <cell r="O743" t="str">
            <v>Productos lácteos El Recreo SA</v>
          </cell>
          <cell r="P743">
            <v>1211</v>
          </cell>
          <cell r="Q743">
            <v>1211</v>
          </cell>
          <cell r="R743">
            <v>1211</v>
          </cell>
          <cell r="S743">
            <v>1211</v>
          </cell>
          <cell r="T743">
            <v>1211</v>
          </cell>
          <cell r="U743">
            <v>1211</v>
          </cell>
          <cell r="V743">
            <v>1211</v>
          </cell>
          <cell r="W743">
            <v>1211</v>
          </cell>
        </row>
        <row r="744">
          <cell r="I744" t="str">
            <v>ALI_117_SEG_3_PROV_2038</v>
          </cell>
          <cell r="J744">
            <v>3</v>
          </cell>
          <cell r="K744" t="str">
            <v>BEBIDAS LÁCTEAS</v>
          </cell>
          <cell r="L744">
            <v>117</v>
          </cell>
          <cell r="M744" t="str">
            <v>117 : Bebida láctea (UHT) ultra alta temperatura, larga vida a base de yogurt semidescremado con dulce sabores fresa, melocotón, mora, maracuyá, mango bebida láctea larga vida a base de yogurt.</v>
          </cell>
          <cell r="N744">
            <v>2038</v>
          </cell>
          <cell r="O744" t="str">
            <v>Alimentos Pippo S.A.S</v>
          </cell>
          <cell r="P744">
            <v>1223</v>
          </cell>
          <cell r="Q744">
            <v>1223</v>
          </cell>
          <cell r="R744">
            <v>1223</v>
          </cell>
          <cell r="S744">
            <v>1223</v>
          </cell>
          <cell r="T744">
            <v>1211</v>
          </cell>
          <cell r="U744">
            <v>1211</v>
          </cell>
          <cell r="V744">
            <v>1211</v>
          </cell>
          <cell r="W744">
            <v>1211</v>
          </cell>
        </row>
        <row r="745">
          <cell r="I745" t="str">
            <v>ALI_117_SEG_4_PROV_2032</v>
          </cell>
          <cell r="J745">
            <v>4</v>
          </cell>
          <cell r="K745" t="str">
            <v>BEBIDAS LÁCTEAS</v>
          </cell>
          <cell r="L745">
            <v>117</v>
          </cell>
          <cell r="M745" t="str">
            <v>117 : Bebida láctea (UHT) ultra alta temperatura, larga vida a base de yogurt semidescremado con dulce sabores fresa, melocotón, mora, maracuyá, mango bebida láctea larga vida a base de yogurt.</v>
          </cell>
          <cell r="N745">
            <v>2032</v>
          </cell>
          <cell r="O745" t="str">
            <v>Proalimentos Liber S.A.S. En reorganización</v>
          </cell>
          <cell r="P745">
            <v>1214</v>
          </cell>
          <cell r="Q745">
            <v>1214</v>
          </cell>
          <cell r="R745">
            <v>1214</v>
          </cell>
          <cell r="S745">
            <v>1214</v>
          </cell>
          <cell r="T745">
            <v>1211</v>
          </cell>
          <cell r="U745">
            <v>1211</v>
          </cell>
          <cell r="V745">
            <v>1211</v>
          </cell>
          <cell r="W745">
            <v>1211</v>
          </cell>
        </row>
        <row r="746">
          <cell r="I746" t="str">
            <v>ALI_117_SEG_4_PROV_2037</v>
          </cell>
          <cell r="J746">
            <v>4</v>
          </cell>
          <cell r="K746" t="str">
            <v>BEBIDAS LÁCTEAS</v>
          </cell>
          <cell r="L746">
            <v>117</v>
          </cell>
          <cell r="M746" t="str">
            <v>117 : Bebida láctea (UHT) ultra alta temperatura, larga vida a base de yogurt semidescremado con dulce sabores fresa, melocotón, mora, maracuyá, mango bebida láctea larga vida a base de yogurt.</v>
          </cell>
          <cell r="N746">
            <v>2037</v>
          </cell>
          <cell r="O746" t="str">
            <v>Productos lácteos El Recreo SA</v>
          </cell>
          <cell r="P746">
            <v>1211</v>
          </cell>
          <cell r="Q746">
            <v>1211</v>
          </cell>
          <cell r="R746">
            <v>1211</v>
          </cell>
          <cell r="S746">
            <v>1211</v>
          </cell>
          <cell r="T746">
            <v>1211</v>
          </cell>
          <cell r="U746">
            <v>1211</v>
          </cell>
          <cell r="V746">
            <v>1211</v>
          </cell>
          <cell r="W746">
            <v>1211</v>
          </cell>
        </row>
        <row r="747">
          <cell r="I747" t="str">
            <v>ALI_117_SEG_4_PROV_2038</v>
          </cell>
          <cell r="J747">
            <v>4</v>
          </cell>
          <cell r="K747" t="str">
            <v>BEBIDAS LÁCTEAS</v>
          </cell>
          <cell r="L747">
            <v>117</v>
          </cell>
          <cell r="M747" t="str">
            <v>117 : Bebida láctea (UHT) ultra alta temperatura, larga vida a base de yogurt semidescremado con dulce sabores fresa, melocotón, mora, maracuyá, mango bebida láctea larga vida a base de yogurt.</v>
          </cell>
          <cell r="N747">
            <v>2038</v>
          </cell>
          <cell r="O747" t="str">
            <v>Alimentos Pippo S.A.S</v>
          </cell>
          <cell r="P747">
            <v>1223</v>
          </cell>
          <cell r="Q747">
            <v>1223</v>
          </cell>
          <cell r="R747">
            <v>1223</v>
          </cell>
          <cell r="S747">
            <v>1223</v>
          </cell>
          <cell r="T747">
            <v>1211</v>
          </cell>
          <cell r="U747">
            <v>1211</v>
          </cell>
          <cell r="V747">
            <v>1211</v>
          </cell>
          <cell r="W747">
            <v>1211</v>
          </cell>
        </row>
        <row r="748">
          <cell r="I748" t="str">
            <v>ALI_117_SEG_5_PROV_2032</v>
          </cell>
          <cell r="J748">
            <v>5</v>
          </cell>
          <cell r="K748" t="str">
            <v>BEBIDAS LÁCTEAS</v>
          </cell>
          <cell r="L748">
            <v>117</v>
          </cell>
          <cell r="M748" t="str">
            <v>117 : Bebida láctea (UHT) ultra alta temperatura, larga vida a base de yogurt semidescremado con dulce sabores fresa, melocotón, mora, maracuyá, mango bebida láctea larga vida a base de yogurt.</v>
          </cell>
          <cell r="N748">
            <v>2032</v>
          </cell>
          <cell r="O748" t="str">
            <v>Proalimentos Liber S.A.S. En reorganización</v>
          </cell>
          <cell r="P748">
            <v>1214</v>
          </cell>
          <cell r="Q748">
            <v>1214</v>
          </cell>
          <cell r="R748">
            <v>1214</v>
          </cell>
          <cell r="S748">
            <v>1214</v>
          </cell>
          <cell r="T748">
            <v>1211</v>
          </cell>
          <cell r="U748">
            <v>1211</v>
          </cell>
          <cell r="V748">
            <v>1211</v>
          </cell>
          <cell r="W748">
            <v>1211</v>
          </cell>
        </row>
        <row r="749">
          <cell r="I749" t="str">
            <v>ALI_117_SEG_5_PROV_2037</v>
          </cell>
          <cell r="J749">
            <v>5</v>
          </cell>
          <cell r="K749" t="str">
            <v>BEBIDAS LÁCTEAS</v>
          </cell>
          <cell r="L749">
            <v>117</v>
          </cell>
          <cell r="M749" t="str">
            <v>117 : Bebida láctea (UHT) ultra alta temperatura, larga vida a base de yogurt semidescremado con dulce sabores fresa, melocotón, mora, maracuyá, mango bebida láctea larga vida a base de yogurt.</v>
          </cell>
          <cell r="N749">
            <v>2037</v>
          </cell>
          <cell r="O749" t="str">
            <v>Productos lácteos El Recreo SA</v>
          </cell>
          <cell r="P749">
            <v>1211</v>
          </cell>
          <cell r="Q749">
            <v>1211</v>
          </cell>
          <cell r="R749">
            <v>1211</v>
          </cell>
          <cell r="S749">
            <v>1211</v>
          </cell>
          <cell r="T749">
            <v>1211</v>
          </cell>
          <cell r="U749">
            <v>1211</v>
          </cell>
          <cell r="V749">
            <v>1211</v>
          </cell>
          <cell r="W749">
            <v>1211</v>
          </cell>
        </row>
        <row r="750">
          <cell r="I750" t="str">
            <v>ALI_117_SEG_5_PROV_2038</v>
          </cell>
          <cell r="J750">
            <v>5</v>
          </cell>
          <cell r="K750" t="str">
            <v>BEBIDAS LÁCTEAS</v>
          </cell>
          <cell r="L750">
            <v>117</v>
          </cell>
          <cell r="M750" t="str">
            <v>117 : Bebida láctea (UHT) ultra alta temperatura, larga vida a base de yogurt semidescremado con dulce sabores fresa, melocotón, mora, maracuyá, mango bebida láctea larga vida a base de yogurt.</v>
          </cell>
          <cell r="N750">
            <v>2038</v>
          </cell>
          <cell r="O750" t="str">
            <v>Alimentos Pippo S.A.S</v>
          </cell>
          <cell r="P750">
            <v>1223</v>
          </cell>
          <cell r="Q750">
            <v>1223</v>
          </cell>
          <cell r="R750">
            <v>1223</v>
          </cell>
          <cell r="S750">
            <v>1223</v>
          </cell>
          <cell r="T750">
            <v>1211</v>
          </cell>
          <cell r="U750">
            <v>1211</v>
          </cell>
          <cell r="V750">
            <v>1211</v>
          </cell>
          <cell r="W750">
            <v>1211</v>
          </cell>
        </row>
        <row r="751">
          <cell r="I751" t="str">
            <v>ALI_117_SEG_6_PROV_2032</v>
          </cell>
          <cell r="J751">
            <v>6</v>
          </cell>
          <cell r="K751" t="str">
            <v>BEBIDAS LÁCTEAS</v>
          </cell>
          <cell r="L751">
            <v>117</v>
          </cell>
          <cell r="M751" t="str">
            <v>117 : Bebida láctea (UHT) ultra alta temperatura, larga vida a base de yogurt semidescremado con dulce sabores fresa, melocotón, mora, maracuyá, mango bebida láctea larga vida a base de yogurt.</v>
          </cell>
          <cell r="N751">
            <v>2032</v>
          </cell>
          <cell r="O751" t="str">
            <v>Proalimentos Liber S.A.S. En reorganización</v>
          </cell>
          <cell r="P751">
            <v>1214</v>
          </cell>
          <cell r="Q751">
            <v>1214</v>
          </cell>
          <cell r="R751">
            <v>1214</v>
          </cell>
          <cell r="S751">
            <v>1214</v>
          </cell>
          <cell r="T751">
            <v>1211</v>
          </cell>
          <cell r="U751">
            <v>1211</v>
          </cell>
          <cell r="V751">
            <v>1211</v>
          </cell>
          <cell r="W751">
            <v>1211</v>
          </cell>
        </row>
        <row r="752">
          <cell r="I752" t="str">
            <v>ALI_117_SEG_6_PROV_2037</v>
          </cell>
          <cell r="J752">
            <v>6</v>
          </cell>
          <cell r="K752" t="str">
            <v>BEBIDAS LÁCTEAS</v>
          </cell>
          <cell r="L752">
            <v>117</v>
          </cell>
          <cell r="M752" t="str">
            <v>117 : Bebida láctea (UHT) ultra alta temperatura, larga vida a base de yogurt semidescremado con dulce sabores fresa, melocotón, mora, maracuyá, mango bebida láctea larga vida a base de yogurt.</v>
          </cell>
          <cell r="N752">
            <v>2037</v>
          </cell>
          <cell r="O752" t="str">
            <v>Productos lácteos El Recreo SA</v>
          </cell>
          <cell r="P752">
            <v>1211</v>
          </cell>
          <cell r="Q752">
            <v>1211</v>
          </cell>
          <cell r="R752">
            <v>1211</v>
          </cell>
          <cell r="S752">
            <v>1211</v>
          </cell>
          <cell r="T752">
            <v>1211</v>
          </cell>
          <cell r="U752">
            <v>1211</v>
          </cell>
          <cell r="V752">
            <v>1211</v>
          </cell>
          <cell r="W752">
            <v>1211</v>
          </cell>
        </row>
        <row r="753">
          <cell r="I753" t="str">
            <v>ALI_117_SEG_6_PROV_2038</v>
          </cell>
          <cell r="J753">
            <v>6</v>
          </cell>
          <cell r="K753" t="str">
            <v>BEBIDAS LÁCTEAS</v>
          </cell>
          <cell r="L753">
            <v>117</v>
          </cell>
          <cell r="M753" t="str">
            <v>117 : Bebida láctea (UHT) ultra alta temperatura, larga vida a base de yogurt semidescremado con dulce sabores fresa, melocotón, mora, maracuyá, mango bebida láctea larga vida a base de yogurt.</v>
          </cell>
          <cell r="N753">
            <v>2038</v>
          </cell>
          <cell r="O753" t="str">
            <v>Alimentos Pippo S.A.S</v>
          </cell>
          <cell r="P753">
            <v>1223</v>
          </cell>
          <cell r="Q753">
            <v>1223</v>
          </cell>
          <cell r="R753">
            <v>1223</v>
          </cell>
          <cell r="S753">
            <v>1223</v>
          </cell>
          <cell r="T753">
            <v>1211</v>
          </cell>
          <cell r="U753">
            <v>1211</v>
          </cell>
          <cell r="V753">
            <v>1211</v>
          </cell>
          <cell r="W753">
            <v>1211</v>
          </cell>
        </row>
        <row r="754">
          <cell r="I754" t="str">
            <v>ALI_117_SEG_7_PROV_2032</v>
          </cell>
          <cell r="J754">
            <v>7</v>
          </cell>
          <cell r="K754" t="str">
            <v>BEBIDAS LÁCTEAS</v>
          </cell>
          <cell r="L754">
            <v>117</v>
          </cell>
          <cell r="M754" t="str">
            <v>117 : Bebida láctea (UHT) ultra alta temperatura, larga vida a base de yogurt semidescremado con dulce sabores fresa, melocotón, mora, maracuyá, mango bebida láctea larga vida a base de yogurt.</v>
          </cell>
          <cell r="N754">
            <v>2032</v>
          </cell>
          <cell r="O754" t="str">
            <v>Proalimentos Liber S.A.S. En reorganización</v>
          </cell>
          <cell r="P754">
            <v>1214</v>
          </cell>
          <cell r="Q754">
            <v>1214</v>
          </cell>
          <cell r="R754">
            <v>1214</v>
          </cell>
          <cell r="S754">
            <v>1214</v>
          </cell>
          <cell r="T754">
            <v>1211</v>
          </cell>
          <cell r="U754">
            <v>1211</v>
          </cell>
          <cell r="V754">
            <v>1211</v>
          </cell>
          <cell r="W754">
            <v>1211</v>
          </cell>
        </row>
        <row r="755">
          <cell r="I755" t="str">
            <v>ALI_117_SEG_7_PROV_2037</v>
          </cell>
          <cell r="J755">
            <v>7</v>
          </cell>
          <cell r="K755" t="str">
            <v>BEBIDAS LÁCTEAS</v>
          </cell>
          <cell r="L755">
            <v>117</v>
          </cell>
          <cell r="M755" t="str">
            <v>117 : Bebida láctea (UHT) ultra alta temperatura, larga vida a base de yogurt semidescremado con dulce sabores fresa, melocotón, mora, maracuyá, mango bebida láctea larga vida a base de yogurt.</v>
          </cell>
          <cell r="N755">
            <v>2037</v>
          </cell>
          <cell r="O755" t="str">
            <v>Productos lácteos El Recreo SA</v>
          </cell>
          <cell r="P755">
            <v>1211</v>
          </cell>
          <cell r="Q755">
            <v>1211</v>
          </cell>
          <cell r="R755">
            <v>1211</v>
          </cell>
          <cell r="S755">
            <v>1211</v>
          </cell>
          <cell r="T755">
            <v>1211</v>
          </cell>
          <cell r="U755">
            <v>1211</v>
          </cell>
          <cell r="V755">
            <v>1211</v>
          </cell>
          <cell r="W755">
            <v>1211</v>
          </cell>
        </row>
        <row r="756">
          <cell r="I756" t="str">
            <v>ALI_117_SEG_7_PROV_2038</v>
          </cell>
          <cell r="J756">
            <v>7</v>
          </cell>
          <cell r="K756" t="str">
            <v>BEBIDAS LÁCTEAS</v>
          </cell>
          <cell r="L756">
            <v>117</v>
          </cell>
          <cell r="M756" t="str">
            <v>117 : Bebida láctea (UHT) ultra alta temperatura, larga vida a base de yogurt semidescremado con dulce sabores fresa, melocotón, mora, maracuyá, mango bebida láctea larga vida a base de yogurt.</v>
          </cell>
          <cell r="N756">
            <v>2038</v>
          </cell>
          <cell r="O756" t="str">
            <v>Alimentos Pippo S.A.S</v>
          </cell>
          <cell r="P756">
            <v>1223</v>
          </cell>
          <cell r="Q756">
            <v>1223</v>
          </cell>
          <cell r="R756">
            <v>1223</v>
          </cell>
          <cell r="S756">
            <v>1223</v>
          </cell>
          <cell r="T756">
            <v>1211</v>
          </cell>
          <cell r="U756">
            <v>1211</v>
          </cell>
          <cell r="V756">
            <v>1211</v>
          </cell>
          <cell r="W756">
            <v>1211</v>
          </cell>
        </row>
        <row r="757">
          <cell r="I757" t="str">
            <v>ALI_117_SEG_8_PROV_2032</v>
          </cell>
          <cell r="J757">
            <v>8</v>
          </cell>
          <cell r="K757" t="str">
            <v>BEBIDAS LÁCTEAS</v>
          </cell>
          <cell r="L757">
            <v>117</v>
          </cell>
          <cell r="M757" t="str">
            <v>117 : Bebida láctea (UHT) ultra alta temperatura, larga vida a base de yogurt semidescremado con dulce sabores fresa, melocotón, mora, maracuyá, mango bebida láctea larga vida a base de yogurt.</v>
          </cell>
          <cell r="N757">
            <v>2032</v>
          </cell>
          <cell r="O757" t="str">
            <v>Proalimentos Liber S.A.S. En reorganización</v>
          </cell>
          <cell r="P757">
            <v>1214</v>
          </cell>
          <cell r="Q757">
            <v>1214</v>
          </cell>
          <cell r="R757">
            <v>1214</v>
          </cell>
          <cell r="S757">
            <v>1214</v>
          </cell>
          <cell r="T757">
            <v>1211</v>
          </cell>
          <cell r="U757">
            <v>1211</v>
          </cell>
          <cell r="V757">
            <v>1211</v>
          </cell>
          <cell r="W757">
            <v>1211</v>
          </cell>
        </row>
        <row r="758">
          <cell r="I758" t="str">
            <v>ALI_117_SEG_8_PROV_2037</v>
          </cell>
          <cell r="J758">
            <v>8</v>
          </cell>
          <cell r="K758" t="str">
            <v>BEBIDAS LÁCTEAS</v>
          </cell>
          <cell r="L758">
            <v>117</v>
          </cell>
          <cell r="M758" t="str">
            <v>117 : Bebida láctea (UHT) ultra alta temperatura, larga vida a base de yogurt semidescremado con dulce sabores fresa, melocotón, mora, maracuyá, mango bebida láctea larga vida a base de yogurt.</v>
          </cell>
          <cell r="N758">
            <v>2037</v>
          </cell>
          <cell r="O758" t="str">
            <v>Productos lácteos El Recreo SA</v>
          </cell>
          <cell r="P758">
            <v>1211</v>
          </cell>
          <cell r="Q758">
            <v>1211</v>
          </cell>
          <cell r="R758">
            <v>1211</v>
          </cell>
          <cell r="S758">
            <v>1211</v>
          </cell>
          <cell r="T758">
            <v>1211</v>
          </cell>
          <cell r="U758">
            <v>1211</v>
          </cell>
          <cell r="V758">
            <v>1211</v>
          </cell>
          <cell r="W758">
            <v>1211</v>
          </cell>
        </row>
        <row r="759">
          <cell r="I759" t="str">
            <v>ALI_117_SEG_8_PROV_2038</v>
          </cell>
          <cell r="J759">
            <v>8</v>
          </cell>
          <cell r="K759" t="str">
            <v>BEBIDAS LÁCTEAS</v>
          </cell>
          <cell r="L759">
            <v>117</v>
          </cell>
          <cell r="M759" t="str">
            <v>117 : Bebida láctea (UHT) ultra alta temperatura, larga vida a base de yogurt semidescremado con dulce sabores fresa, melocotón, mora, maracuyá, mango bebida láctea larga vida a base de yogurt.</v>
          </cell>
          <cell r="N759">
            <v>2038</v>
          </cell>
          <cell r="O759" t="str">
            <v>Alimentos Pippo S.A.S</v>
          </cell>
          <cell r="P759">
            <v>1223</v>
          </cell>
          <cell r="Q759">
            <v>1223</v>
          </cell>
          <cell r="R759">
            <v>1223</v>
          </cell>
          <cell r="S759">
            <v>1223</v>
          </cell>
          <cell r="T759">
            <v>1211</v>
          </cell>
          <cell r="U759">
            <v>1211</v>
          </cell>
          <cell r="V759">
            <v>1211</v>
          </cell>
          <cell r="W759">
            <v>1211</v>
          </cell>
        </row>
        <row r="760">
          <cell r="I760" t="str">
            <v>ALI_117_SEG_9_PROV_2032</v>
          </cell>
          <cell r="J760">
            <v>9</v>
          </cell>
          <cell r="K760" t="str">
            <v>BEBIDAS LÁCTEAS</v>
          </cell>
          <cell r="L760">
            <v>117</v>
          </cell>
          <cell r="M760" t="str">
            <v>117 : Bebida láctea (UHT) ultra alta temperatura, larga vida a base de yogurt semidescremado con dulce sabores fresa, melocotón, mora, maracuyá, mango bebida láctea larga vida a base de yogurt.</v>
          </cell>
          <cell r="N760">
            <v>2032</v>
          </cell>
          <cell r="O760" t="str">
            <v>Proalimentos Liber S.A.S. En reorganización</v>
          </cell>
          <cell r="P760">
            <v>1214</v>
          </cell>
          <cell r="Q760">
            <v>1214</v>
          </cell>
          <cell r="R760">
            <v>1214</v>
          </cell>
          <cell r="S760">
            <v>1214</v>
          </cell>
          <cell r="T760">
            <v>1211</v>
          </cell>
          <cell r="U760">
            <v>1211</v>
          </cell>
          <cell r="V760">
            <v>1211</v>
          </cell>
          <cell r="W760">
            <v>1211</v>
          </cell>
        </row>
        <row r="761">
          <cell r="I761" t="str">
            <v>ALI_117_SEG_9_PROV_2037</v>
          </cell>
          <cell r="J761">
            <v>9</v>
          </cell>
          <cell r="K761" t="str">
            <v>BEBIDAS LÁCTEAS</v>
          </cell>
          <cell r="L761">
            <v>117</v>
          </cell>
          <cell r="M761" t="str">
            <v>117 : Bebida láctea (UHT) ultra alta temperatura, larga vida a base de yogurt semidescremado con dulce sabores fresa, melocotón, mora, maracuyá, mango bebida láctea larga vida a base de yogurt.</v>
          </cell>
          <cell r="N761">
            <v>2037</v>
          </cell>
          <cell r="O761" t="str">
            <v>Productos lácteos El Recreo SA</v>
          </cell>
          <cell r="P761">
            <v>1211</v>
          </cell>
          <cell r="Q761">
            <v>1211</v>
          </cell>
          <cell r="R761">
            <v>1211</v>
          </cell>
          <cell r="S761">
            <v>1211</v>
          </cell>
          <cell r="T761">
            <v>1211</v>
          </cell>
          <cell r="U761">
            <v>1211</v>
          </cell>
          <cell r="V761">
            <v>1211</v>
          </cell>
          <cell r="W761">
            <v>1211</v>
          </cell>
        </row>
        <row r="762">
          <cell r="I762" t="str">
            <v>ALI_117_SEG_9_PROV_2038</v>
          </cell>
          <cell r="J762">
            <v>9</v>
          </cell>
          <cell r="K762" t="str">
            <v>BEBIDAS LÁCTEAS</v>
          </cell>
          <cell r="L762">
            <v>117</v>
          </cell>
          <cell r="M762" t="str">
            <v>117 : Bebida láctea (UHT) ultra alta temperatura, larga vida a base de yogurt semidescremado con dulce sabores fresa, melocotón, mora, maracuyá, mango bebida láctea larga vida a base de yogurt.</v>
          </cell>
          <cell r="N762">
            <v>2038</v>
          </cell>
          <cell r="O762" t="str">
            <v>Alimentos Pippo S.A.S</v>
          </cell>
          <cell r="P762">
            <v>1223</v>
          </cell>
          <cell r="Q762">
            <v>1223</v>
          </cell>
          <cell r="R762">
            <v>1223</v>
          </cell>
          <cell r="S762">
            <v>1223</v>
          </cell>
          <cell r="T762">
            <v>1211</v>
          </cell>
          <cell r="U762">
            <v>1211</v>
          </cell>
          <cell r="V762">
            <v>1211</v>
          </cell>
          <cell r="W762">
            <v>1211</v>
          </cell>
        </row>
        <row r="763">
          <cell r="I763" t="str">
            <v>ALI_117_SEG_10_PROV_2032</v>
          </cell>
          <cell r="J763">
            <v>10</v>
          </cell>
          <cell r="K763" t="str">
            <v>BEBIDAS LÁCTEAS</v>
          </cell>
          <cell r="L763">
            <v>117</v>
          </cell>
          <cell r="M763" t="str">
            <v>117 : Bebida láctea (UHT) ultra alta temperatura, larga vida a base de yogurt semidescremado con dulce sabores fresa, melocotón, mora, maracuyá, mango bebida láctea larga vida a base de yogurt.</v>
          </cell>
          <cell r="N763">
            <v>2032</v>
          </cell>
          <cell r="O763" t="str">
            <v>Proalimentos Liber S.A.S. En reorganización</v>
          </cell>
          <cell r="P763">
            <v>1214</v>
          </cell>
          <cell r="Q763">
            <v>1214</v>
          </cell>
          <cell r="R763">
            <v>1214</v>
          </cell>
          <cell r="S763">
            <v>1214</v>
          </cell>
          <cell r="T763">
            <v>1211</v>
          </cell>
          <cell r="U763">
            <v>1211</v>
          </cell>
          <cell r="V763">
            <v>1211</v>
          </cell>
          <cell r="W763">
            <v>1211</v>
          </cell>
        </row>
        <row r="764">
          <cell r="I764" t="str">
            <v>ALI_117_SEG_10_PROV_2037</v>
          </cell>
          <cell r="J764">
            <v>10</v>
          </cell>
          <cell r="K764" t="str">
            <v>BEBIDAS LÁCTEAS</v>
          </cell>
          <cell r="L764">
            <v>117</v>
          </cell>
          <cell r="M764" t="str">
            <v>117 : Bebida láctea (UHT) ultra alta temperatura, larga vida a base de yogurt semidescremado con dulce sabores fresa, melocotón, mora, maracuyá, mango bebida láctea larga vida a base de yogurt.</v>
          </cell>
          <cell r="N764">
            <v>2037</v>
          </cell>
          <cell r="O764" t="str">
            <v>Productos lácteos El Recreo SA</v>
          </cell>
          <cell r="P764">
            <v>1211</v>
          </cell>
          <cell r="Q764">
            <v>1211</v>
          </cell>
          <cell r="R764">
            <v>1211</v>
          </cell>
          <cell r="S764">
            <v>1211</v>
          </cell>
          <cell r="T764">
            <v>1211</v>
          </cell>
          <cell r="U764">
            <v>1211</v>
          </cell>
          <cell r="V764">
            <v>1211</v>
          </cell>
          <cell r="W764">
            <v>1211</v>
          </cell>
        </row>
        <row r="765">
          <cell r="I765" t="str">
            <v>ALI_117_SEG_10_PROV_2038</v>
          </cell>
          <cell r="J765">
            <v>10</v>
          </cell>
          <cell r="K765" t="str">
            <v>BEBIDAS LÁCTEAS</v>
          </cell>
          <cell r="L765">
            <v>117</v>
          </cell>
          <cell r="M765" t="str">
            <v>117 : Bebida láctea (UHT) ultra alta temperatura, larga vida a base de yogurt semidescremado con dulce sabores fresa, melocotón, mora, maracuyá, mango bebida láctea larga vida a base de yogurt.</v>
          </cell>
          <cell r="N765">
            <v>2038</v>
          </cell>
          <cell r="O765" t="str">
            <v>Alimentos Pippo S.A.S</v>
          </cell>
          <cell r="P765">
            <v>1223</v>
          </cell>
          <cell r="Q765">
            <v>1223</v>
          </cell>
          <cell r="R765">
            <v>1223</v>
          </cell>
          <cell r="S765">
            <v>1223</v>
          </cell>
          <cell r="T765">
            <v>1211</v>
          </cell>
          <cell r="U765">
            <v>1211</v>
          </cell>
          <cell r="V765">
            <v>1211</v>
          </cell>
          <cell r="W765">
            <v>1211</v>
          </cell>
        </row>
        <row r="766">
          <cell r="I766" t="str">
            <v>ALI_117_SEG_11_PROV_2032</v>
          </cell>
          <cell r="J766">
            <v>11</v>
          </cell>
          <cell r="K766" t="str">
            <v>BEBIDAS LÁCTEAS</v>
          </cell>
          <cell r="L766">
            <v>117</v>
          </cell>
          <cell r="M766" t="str">
            <v>117 : Bebida láctea (UHT) ultra alta temperatura, larga vida a base de yogurt semidescremado con dulce sabores fresa, melocotón, mora, maracuyá, mango bebida láctea larga vida a base de yogurt.</v>
          </cell>
          <cell r="N766">
            <v>2032</v>
          </cell>
          <cell r="O766" t="str">
            <v>Proalimentos Liber S.A.S. En reorganización</v>
          </cell>
          <cell r="P766">
            <v>1214</v>
          </cell>
          <cell r="Q766">
            <v>1214</v>
          </cell>
          <cell r="R766">
            <v>1214</v>
          </cell>
          <cell r="S766">
            <v>1214</v>
          </cell>
          <cell r="T766">
            <v>1211</v>
          </cell>
          <cell r="U766">
            <v>1211</v>
          </cell>
          <cell r="V766">
            <v>1211</v>
          </cell>
          <cell r="W766">
            <v>1211</v>
          </cell>
        </row>
        <row r="767">
          <cell r="I767" t="str">
            <v>ALI_117_SEG_11_PROV_2037</v>
          </cell>
          <cell r="J767">
            <v>11</v>
          </cell>
          <cell r="K767" t="str">
            <v>BEBIDAS LÁCTEAS</v>
          </cell>
          <cell r="L767">
            <v>117</v>
          </cell>
          <cell r="M767" t="str">
            <v>117 : Bebida láctea (UHT) ultra alta temperatura, larga vida a base de yogurt semidescremado con dulce sabores fresa, melocotón, mora, maracuyá, mango bebida láctea larga vida a base de yogurt.</v>
          </cell>
          <cell r="N767">
            <v>2037</v>
          </cell>
          <cell r="O767" t="str">
            <v>Productos lácteos El Recreo SA</v>
          </cell>
          <cell r="P767">
            <v>1211</v>
          </cell>
          <cell r="Q767">
            <v>1211</v>
          </cell>
          <cell r="R767">
            <v>1211</v>
          </cell>
          <cell r="S767">
            <v>1211</v>
          </cell>
          <cell r="T767">
            <v>1211</v>
          </cell>
          <cell r="U767">
            <v>1211</v>
          </cell>
          <cell r="V767">
            <v>1211</v>
          </cell>
          <cell r="W767">
            <v>1211</v>
          </cell>
        </row>
        <row r="768">
          <cell r="I768" t="str">
            <v>ALI_117_SEG_11_PROV_2038</v>
          </cell>
          <cell r="J768">
            <v>11</v>
          </cell>
          <cell r="K768" t="str">
            <v>BEBIDAS LÁCTEAS</v>
          </cell>
          <cell r="L768">
            <v>117</v>
          </cell>
          <cell r="M768" t="str">
            <v>117 : Bebida láctea (UHT) ultra alta temperatura, larga vida a base de yogurt semidescremado con dulce sabores fresa, melocotón, mora, maracuyá, mango bebida láctea larga vida a base de yogurt.</v>
          </cell>
          <cell r="N768">
            <v>2038</v>
          </cell>
          <cell r="O768" t="str">
            <v>Alimentos Pippo S.A.S</v>
          </cell>
          <cell r="P768">
            <v>1223</v>
          </cell>
          <cell r="Q768">
            <v>1223</v>
          </cell>
          <cell r="R768">
            <v>1223</v>
          </cell>
          <cell r="S768">
            <v>1223</v>
          </cell>
          <cell r="T768">
            <v>1211</v>
          </cell>
          <cell r="U768">
            <v>1211</v>
          </cell>
          <cell r="V768">
            <v>1211</v>
          </cell>
          <cell r="W768">
            <v>1211</v>
          </cell>
        </row>
        <row r="769">
          <cell r="I769" t="str">
            <v>ALI_117_SEG_12_PROV_2032</v>
          </cell>
          <cell r="J769">
            <v>12</v>
          </cell>
          <cell r="K769" t="str">
            <v>BEBIDAS LÁCTEAS</v>
          </cell>
          <cell r="L769">
            <v>117</v>
          </cell>
          <cell r="M769" t="str">
            <v>117 : Bebida láctea (UHT) ultra alta temperatura, larga vida a base de yogurt semidescremado con dulce sabores fresa, melocotón, mora, maracuyá, mango bebida láctea larga vida a base de yogurt.</v>
          </cell>
          <cell r="N769">
            <v>2032</v>
          </cell>
          <cell r="O769" t="str">
            <v>Proalimentos Liber S.A.S. En reorganización</v>
          </cell>
          <cell r="P769">
            <v>1214</v>
          </cell>
          <cell r="Q769">
            <v>1214</v>
          </cell>
          <cell r="R769">
            <v>1214</v>
          </cell>
          <cell r="S769">
            <v>1214</v>
          </cell>
          <cell r="T769">
            <v>1211</v>
          </cell>
          <cell r="U769">
            <v>1211</v>
          </cell>
          <cell r="V769">
            <v>1211</v>
          </cell>
          <cell r="W769">
            <v>1211</v>
          </cell>
        </row>
        <row r="770">
          <cell r="I770" t="str">
            <v>ALI_117_SEG_12_PROV_2037</v>
          </cell>
          <cell r="J770">
            <v>12</v>
          </cell>
          <cell r="K770" t="str">
            <v>BEBIDAS LÁCTEAS</v>
          </cell>
          <cell r="L770">
            <v>117</v>
          </cell>
          <cell r="M770" t="str">
            <v>117 : Bebida láctea (UHT) ultra alta temperatura, larga vida a base de yogurt semidescremado con dulce sabores fresa, melocotón, mora, maracuyá, mango bebida láctea larga vida a base de yogurt.</v>
          </cell>
          <cell r="N770">
            <v>2037</v>
          </cell>
          <cell r="O770" t="str">
            <v>Productos lácteos El Recreo SA</v>
          </cell>
          <cell r="P770">
            <v>1211</v>
          </cell>
          <cell r="Q770">
            <v>1211</v>
          </cell>
          <cell r="R770">
            <v>1211</v>
          </cell>
          <cell r="S770">
            <v>1211</v>
          </cell>
          <cell r="T770">
            <v>1211</v>
          </cell>
          <cell r="U770">
            <v>1211</v>
          </cell>
          <cell r="V770">
            <v>1211</v>
          </cell>
          <cell r="W770">
            <v>1211</v>
          </cell>
        </row>
        <row r="771">
          <cell r="I771" t="str">
            <v>ALI_117_SEG_12_PROV_2038</v>
          </cell>
          <cell r="J771">
            <v>12</v>
          </cell>
          <cell r="K771" t="str">
            <v>BEBIDAS LÁCTEAS</v>
          </cell>
          <cell r="L771">
            <v>117</v>
          </cell>
          <cell r="M771" t="str">
            <v>117 : Bebida láctea (UHT) ultra alta temperatura, larga vida a base de yogurt semidescremado con dulce sabores fresa, melocotón, mora, maracuyá, mango bebida láctea larga vida a base de yogurt.</v>
          </cell>
          <cell r="N771">
            <v>2038</v>
          </cell>
          <cell r="O771" t="str">
            <v>Alimentos Pippo S.A.S</v>
          </cell>
          <cell r="P771">
            <v>1223</v>
          </cell>
          <cell r="Q771">
            <v>1223</v>
          </cell>
          <cell r="R771">
            <v>1223</v>
          </cell>
          <cell r="S771">
            <v>1223</v>
          </cell>
          <cell r="T771">
            <v>1211</v>
          </cell>
          <cell r="U771">
            <v>1211</v>
          </cell>
          <cell r="V771">
            <v>1211</v>
          </cell>
          <cell r="W771">
            <v>1211</v>
          </cell>
        </row>
        <row r="772">
          <cell r="I772" t="str">
            <v>ALI_117_SEG_13_PROV_2032</v>
          </cell>
          <cell r="J772">
            <v>13</v>
          </cell>
          <cell r="K772" t="str">
            <v>BEBIDAS LÁCTEAS</v>
          </cell>
          <cell r="L772">
            <v>117</v>
          </cell>
          <cell r="M772" t="str">
            <v>117 : Bebida láctea (UHT) ultra alta temperatura, larga vida a base de yogurt semidescremado con dulce sabores fresa, melocotón, mora, maracuyá, mango bebida láctea larga vida a base de yogurt.</v>
          </cell>
          <cell r="N772">
            <v>2032</v>
          </cell>
          <cell r="O772" t="str">
            <v>Proalimentos Liber S.A.S. En reorganización</v>
          </cell>
          <cell r="P772">
            <v>1214</v>
          </cell>
          <cell r="Q772">
            <v>1214</v>
          </cell>
          <cell r="R772">
            <v>1214</v>
          </cell>
          <cell r="S772">
            <v>1214</v>
          </cell>
          <cell r="T772">
            <v>1211</v>
          </cell>
          <cell r="U772">
            <v>1211</v>
          </cell>
          <cell r="V772">
            <v>1211</v>
          </cell>
          <cell r="W772">
            <v>1211</v>
          </cell>
        </row>
        <row r="773">
          <cell r="I773" t="str">
            <v>ALI_117_SEG_13_PROV_2037</v>
          </cell>
          <cell r="J773">
            <v>13</v>
          </cell>
          <cell r="K773" t="str">
            <v>BEBIDAS LÁCTEAS</v>
          </cell>
          <cell r="L773">
            <v>117</v>
          </cell>
          <cell r="M773" t="str">
            <v>117 : Bebida láctea (UHT) ultra alta temperatura, larga vida a base de yogurt semidescremado con dulce sabores fresa, melocotón, mora, maracuyá, mango bebida láctea larga vida a base de yogurt.</v>
          </cell>
          <cell r="N773">
            <v>2037</v>
          </cell>
          <cell r="O773" t="str">
            <v>Productos lácteos El Recreo SA</v>
          </cell>
          <cell r="P773">
            <v>1211</v>
          </cell>
          <cell r="Q773">
            <v>1211</v>
          </cell>
          <cell r="R773">
            <v>1211</v>
          </cell>
          <cell r="S773">
            <v>1211</v>
          </cell>
          <cell r="T773">
            <v>1211</v>
          </cell>
          <cell r="U773">
            <v>1211</v>
          </cell>
          <cell r="V773">
            <v>1211</v>
          </cell>
          <cell r="W773">
            <v>1211</v>
          </cell>
        </row>
        <row r="774">
          <cell r="I774" t="str">
            <v>ALI_117_SEG_13_PROV_2038</v>
          </cell>
          <cell r="J774">
            <v>13</v>
          </cell>
          <cell r="K774" t="str">
            <v>BEBIDAS LÁCTEAS</v>
          </cell>
          <cell r="L774">
            <v>117</v>
          </cell>
          <cell r="M774" t="str">
            <v>117 : Bebida láctea (UHT) ultra alta temperatura, larga vida a base de yogurt semidescremado con dulce sabores fresa, melocotón, mora, maracuyá, mango bebida láctea larga vida a base de yogurt.</v>
          </cell>
          <cell r="N774">
            <v>2038</v>
          </cell>
          <cell r="O774" t="str">
            <v>Alimentos Pippo S.A.S</v>
          </cell>
          <cell r="P774">
            <v>1223</v>
          </cell>
          <cell r="Q774">
            <v>1223</v>
          </cell>
          <cell r="R774">
            <v>1223</v>
          </cell>
          <cell r="S774">
            <v>1223</v>
          </cell>
          <cell r="T774">
            <v>1211</v>
          </cell>
          <cell r="U774">
            <v>1211</v>
          </cell>
          <cell r="V774">
            <v>1211</v>
          </cell>
          <cell r="W774">
            <v>1211</v>
          </cell>
        </row>
        <row r="775">
          <cell r="I775" t="str">
            <v>ALI_117_SEG_14_PROV_2032</v>
          </cell>
          <cell r="J775">
            <v>14</v>
          </cell>
          <cell r="K775" t="str">
            <v>BEBIDAS LÁCTEAS</v>
          </cell>
          <cell r="L775">
            <v>117</v>
          </cell>
          <cell r="M775" t="str">
            <v>117 : Bebida láctea (UHT) ultra alta temperatura, larga vida a base de yogurt semidescremado con dulce sabores fresa, melocotón, mora, maracuyá, mango bebida láctea larga vida a base de yogurt.</v>
          </cell>
          <cell r="N775">
            <v>2032</v>
          </cell>
          <cell r="O775" t="str">
            <v>Proalimentos Liber S.A.S. En reorganización</v>
          </cell>
          <cell r="P775">
            <v>1214</v>
          </cell>
          <cell r="Q775">
            <v>1214</v>
          </cell>
          <cell r="R775">
            <v>1214</v>
          </cell>
          <cell r="S775">
            <v>1214</v>
          </cell>
          <cell r="T775">
            <v>1211</v>
          </cell>
          <cell r="U775">
            <v>1211</v>
          </cell>
          <cell r="V775">
            <v>1211</v>
          </cell>
          <cell r="W775">
            <v>1211</v>
          </cell>
        </row>
        <row r="776">
          <cell r="I776" t="str">
            <v>ALI_117_SEG_14_PROV_2037</v>
          </cell>
          <cell r="J776">
            <v>14</v>
          </cell>
          <cell r="K776" t="str">
            <v>BEBIDAS LÁCTEAS</v>
          </cell>
          <cell r="L776">
            <v>117</v>
          </cell>
          <cell r="M776" t="str">
            <v>117 : Bebida láctea (UHT) ultra alta temperatura, larga vida a base de yogurt semidescremado con dulce sabores fresa, melocotón, mora, maracuyá, mango bebida láctea larga vida a base de yogurt.</v>
          </cell>
          <cell r="N776">
            <v>2037</v>
          </cell>
          <cell r="O776" t="str">
            <v>Productos lácteos El Recreo SA</v>
          </cell>
          <cell r="P776">
            <v>1211</v>
          </cell>
          <cell r="Q776">
            <v>1211</v>
          </cell>
          <cell r="R776">
            <v>1211</v>
          </cell>
          <cell r="S776">
            <v>1211</v>
          </cell>
          <cell r="T776">
            <v>1211</v>
          </cell>
          <cell r="U776">
            <v>1211</v>
          </cell>
          <cell r="V776">
            <v>1211</v>
          </cell>
          <cell r="W776">
            <v>1211</v>
          </cell>
        </row>
        <row r="777">
          <cell r="I777" t="str">
            <v>ALI_117_SEG_14_PROV_2038</v>
          </cell>
          <cell r="J777">
            <v>14</v>
          </cell>
          <cell r="K777" t="str">
            <v>BEBIDAS LÁCTEAS</v>
          </cell>
          <cell r="L777">
            <v>117</v>
          </cell>
          <cell r="M777" t="str">
            <v>117 : Bebida láctea (UHT) ultra alta temperatura, larga vida a base de yogurt semidescremado con dulce sabores fresa, melocotón, mora, maracuyá, mango bebida láctea larga vida a base de yogurt.</v>
          </cell>
          <cell r="N777">
            <v>2038</v>
          </cell>
          <cell r="O777" t="str">
            <v>Alimentos Pippo S.A.S</v>
          </cell>
          <cell r="P777">
            <v>1223</v>
          </cell>
          <cell r="Q777">
            <v>1223</v>
          </cell>
          <cell r="R777">
            <v>1223</v>
          </cell>
          <cell r="S777">
            <v>1223</v>
          </cell>
          <cell r="T777">
            <v>1211</v>
          </cell>
          <cell r="U777">
            <v>1211</v>
          </cell>
          <cell r="V777">
            <v>1211</v>
          </cell>
          <cell r="W777">
            <v>1211</v>
          </cell>
        </row>
        <row r="778">
          <cell r="I778" t="str">
            <v>ALI_117_SEG_15_PROV_2032</v>
          </cell>
          <cell r="J778">
            <v>15</v>
          </cell>
          <cell r="K778" t="str">
            <v>BEBIDAS LÁCTEAS</v>
          </cell>
          <cell r="L778">
            <v>117</v>
          </cell>
          <cell r="M778" t="str">
            <v>117 : Bebida láctea (UHT) ultra alta temperatura, larga vida a base de yogurt semidescremado con dulce sabores fresa, melocotón, mora, maracuyá, mango bebida láctea larga vida a base de yogurt.</v>
          </cell>
          <cell r="N778">
            <v>2032</v>
          </cell>
          <cell r="O778" t="str">
            <v>Proalimentos Liber S.A.S. En reorganización</v>
          </cell>
          <cell r="P778">
            <v>1214</v>
          </cell>
          <cell r="Q778">
            <v>1214</v>
          </cell>
          <cell r="R778">
            <v>1214</v>
          </cell>
          <cell r="S778">
            <v>1214</v>
          </cell>
          <cell r="T778">
            <v>1211</v>
          </cell>
          <cell r="U778">
            <v>1211</v>
          </cell>
          <cell r="V778">
            <v>1211</v>
          </cell>
          <cell r="W778">
            <v>1211</v>
          </cell>
        </row>
        <row r="779">
          <cell r="I779" t="str">
            <v>ALI_117_SEG_15_PROV_2037</v>
          </cell>
          <cell r="J779">
            <v>15</v>
          </cell>
          <cell r="K779" t="str">
            <v>BEBIDAS LÁCTEAS</v>
          </cell>
          <cell r="L779">
            <v>117</v>
          </cell>
          <cell r="M779" t="str">
            <v>117 : Bebida láctea (UHT) ultra alta temperatura, larga vida a base de yogurt semidescremado con dulce sabores fresa, melocotón, mora, maracuyá, mango bebida láctea larga vida a base de yogurt.</v>
          </cell>
          <cell r="N779">
            <v>2037</v>
          </cell>
          <cell r="O779" t="str">
            <v>Productos lácteos El Recreo SA</v>
          </cell>
          <cell r="P779">
            <v>1211</v>
          </cell>
          <cell r="Q779">
            <v>1211</v>
          </cell>
          <cell r="R779">
            <v>1211</v>
          </cell>
          <cell r="S779">
            <v>1211</v>
          </cell>
          <cell r="T779">
            <v>1211</v>
          </cell>
          <cell r="U779">
            <v>1211</v>
          </cell>
          <cell r="V779">
            <v>1211</v>
          </cell>
          <cell r="W779">
            <v>1211</v>
          </cell>
        </row>
        <row r="780">
          <cell r="I780" t="str">
            <v>ALI_117_SEG_15_PROV_2038</v>
          </cell>
          <cell r="J780">
            <v>15</v>
          </cell>
          <cell r="K780" t="str">
            <v>BEBIDAS LÁCTEAS</v>
          </cell>
          <cell r="L780">
            <v>117</v>
          </cell>
          <cell r="M780" t="str">
            <v>117 : Bebida láctea (UHT) ultra alta temperatura, larga vida a base de yogurt semidescremado con dulce sabores fresa, melocotón, mora, maracuyá, mango bebida láctea larga vida a base de yogurt.</v>
          </cell>
          <cell r="N780">
            <v>2038</v>
          </cell>
          <cell r="O780" t="str">
            <v>Alimentos Pippo S.A.S</v>
          </cell>
          <cell r="P780">
            <v>1223</v>
          </cell>
          <cell r="Q780">
            <v>1223</v>
          </cell>
          <cell r="R780">
            <v>1223</v>
          </cell>
          <cell r="S780">
            <v>1223</v>
          </cell>
          <cell r="T780">
            <v>1211</v>
          </cell>
          <cell r="U780">
            <v>1211</v>
          </cell>
          <cell r="V780">
            <v>1211</v>
          </cell>
          <cell r="W780">
            <v>1211</v>
          </cell>
        </row>
        <row r="781">
          <cell r="I781" t="str">
            <v>ALI_1_SEG_1_PROV_2082</v>
          </cell>
          <cell r="J781">
            <v>1</v>
          </cell>
          <cell r="K781" t="str">
            <v>CEREAL EMPACADO</v>
          </cell>
          <cell r="L781">
            <v>1</v>
          </cell>
          <cell r="M781" t="str">
            <v>1 : Achiras.</v>
          </cell>
          <cell r="N781">
            <v>2082</v>
          </cell>
          <cell r="O781" t="str">
            <v>Unión Temporal Giganteñas 2020</v>
          </cell>
          <cell r="P781">
            <v>989</v>
          </cell>
          <cell r="Q781">
            <v>1978</v>
          </cell>
          <cell r="R781">
            <v>3215</v>
          </cell>
          <cell r="S781">
            <v>3215</v>
          </cell>
          <cell r="T781">
            <v>989</v>
          </cell>
          <cell r="U781">
            <v>1978</v>
          </cell>
          <cell r="V781">
            <v>3215</v>
          </cell>
          <cell r="W781">
            <v>3215</v>
          </cell>
        </row>
        <row r="782">
          <cell r="I782" t="str">
            <v>ALI_1_SEG_1_PROV_2088</v>
          </cell>
          <cell r="J782">
            <v>1</v>
          </cell>
          <cell r="K782" t="str">
            <v>CEREAL EMPACADO</v>
          </cell>
          <cell r="L782">
            <v>1</v>
          </cell>
          <cell r="M782" t="str">
            <v>1 : Achiras.</v>
          </cell>
          <cell r="N782">
            <v>2088</v>
          </cell>
          <cell r="O782" t="str">
            <v>Consorcio Nutriservi Panadería 2020</v>
          </cell>
          <cell r="P782">
            <v>1010</v>
          </cell>
          <cell r="Q782">
            <v>2019</v>
          </cell>
          <cell r="R782">
            <v>3281</v>
          </cell>
          <cell r="S782">
            <v>3281</v>
          </cell>
          <cell r="T782">
            <v>989</v>
          </cell>
          <cell r="U782">
            <v>1978</v>
          </cell>
          <cell r="V782">
            <v>3215</v>
          </cell>
          <cell r="W782">
            <v>3215</v>
          </cell>
        </row>
        <row r="783">
          <cell r="I783" t="str">
            <v>ALI_1_SEG_1_PROV_2095</v>
          </cell>
          <cell r="J783">
            <v>1</v>
          </cell>
          <cell r="K783" t="str">
            <v>CEREAL EMPACADO</v>
          </cell>
          <cell r="L783">
            <v>1</v>
          </cell>
          <cell r="M783" t="str">
            <v>1 : Achiras.</v>
          </cell>
          <cell r="N783">
            <v>2095</v>
          </cell>
          <cell r="O783" t="str">
            <v>Ut Mana 2020</v>
          </cell>
          <cell r="P783">
            <v>989</v>
          </cell>
          <cell r="Q783">
            <v>1978</v>
          </cell>
          <cell r="R783">
            <v>3215</v>
          </cell>
          <cell r="S783">
            <v>3215</v>
          </cell>
          <cell r="T783">
            <v>989</v>
          </cell>
          <cell r="U783">
            <v>1978</v>
          </cell>
          <cell r="V783">
            <v>3215</v>
          </cell>
          <cell r="W783">
            <v>3215</v>
          </cell>
        </row>
        <row r="784">
          <cell r="I784" t="str">
            <v>ALI_1_SEG_2_PROV_2082</v>
          </cell>
          <cell r="J784">
            <v>2</v>
          </cell>
          <cell r="K784" t="str">
            <v>CEREAL EMPACADO</v>
          </cell>
          <cell r="L784">
            <v>1</v>
          </cell>
          <cell r="M784" t="str">
            <v>1 : Achiras.</v>
          </cell>
          <cell r="N784">
            <v>2082</v>
          </cell>
          <cell r="O784" t="str">
            <v>Unión Temporal Giganteñas 2020</v>
          </cell>
          <cell r="P784">
            <v>989</v>
          </cell>
          <cell r="Q784">
            <v>1978</v>
          </cell>
          <cell r="R784">
            <v>3215</v>
          </cell>
          <cell r="S784">
            <v>3215</v>
          </cell>
          <cell r="T784">
            <v>989</v>
          </cell>
          <cell r="U784">
            <v>1978</v>
          </cell>
          <cell r="V784">
            <v>3215</v>
          </cell>
          <cell r="W784">
            <v>3215</v>
          </cell>
        </row>
        <row r="785">
          <cell r="I785" t="str">
            <v>ALI_1_SEG_2_PROV_2088</v>
          </cell>
          <cell r="J785">
            <v>2</v>
          </cell>
          <cell r="K785" t="str">
            <v>CEREAL EMPACADO</v>
          </cell>
          <cell r="L785">
            <v>1</v>
          </cell>
          <cell r="M785" t="str">
            <v>1 : Achiras.</v>
          </cell>
          <cell r="N785">
            <v>2088</v>
          </cell>
          <cell r="O785" t="str">
            <v>Consorcio Nutriservi Panadería 2020</v>
          </cell>
          <cell r="P785">
            <v>1010</v>
          </cell>
          <cell r="Q785">
            <v>2019</v>
          </cell>
          <cell r="R785">
            <v>3281</v>
          </cell>
          <cell r="S785">
            <v>3281</v>
          </cell>
          <cell r="T785">
            <v>989</v>
          </cell>
          <cell r="U785">
            <v>1978</v>
          </cell>
          <cell r="V785">
            <v>3215</v>
          </cell>
          <cell r="W785">
            <v>3215</v>
          </cell>
        </row>
        <row r="786">
          <cell r="I786" t="str">
            <v>ALI_1_SEG_2_PROV_2095</v>
          </cell>
          <cell r="J786">
            <v>2</v>
          </cell>
          <cell r="K786" t="str">
            <v>CEREAL EMPACADO</v>
          </cell>
          <cell r="L786">
            <v>1</v>
          </cell>
          <cell r="M786" t="str">
            <v>1 : Achiras.</v>
          </cell>
          <cell r="N786">
            <v>2095</v>
          </cell>
          <cell r="O786" t="str">
            <v>Ut Mana 2020</v>
          </cell>
          <cell r="P786">
            <v>989</v>
          </cell>
          <cell r="Q786">
            <v>1978</v>
          </cell>
          <cell r="R786">
            <v>3215</v>
          </cell>
          <cell r="S786">
            <v>3215</v>
          </cell>
          <cell r="T786">
            <v>989</v>
          </cell>
          <cell r="U786">
            <v>1978</v>
          </cell>
          <cell r="V786">
            <v>3215</v>
          </cell>
          <cell r="W786">
            <v>3215</v>
          </cell>
        </row>
        <row r="787">
          <cell r="I787" t="str">
            <v>ALI_1_SEG_3_PROV_2082</v>
          </cell>
          <cell r="J787">
            <v>3</v>
          </cell>
          <cell r="K787" t="str">
            <v>CEREAL EMPACADO</v>
          </cell>
          <cell r="L787">
            <v>1</v>
          </cell>
          <cell r="M787" t="str">
            <v>1 : Achiras.</v>
          </cell>
          <cell r="N787">
            <v>2082</v>
          </cell>
          <cell r="O787" t="str">
            <v>Unión Temporal Giganteñas 2020</v>
          </cell>
          <cell r="P787">
            <v>989</v>
          </cell>
          <cell r="Q787">
            <v>1978</v>
          </cell>
          <cell r="R787">
            <v>3215</v>
          </cell>
          <cell r="S787">
            <v>3215</v>
          </cell>
          <cell r="T787">
            <v>989</v>
          </cell>
          <cell r="U787">
            <v>1978</v>
          </cell>
          <cell r="V787">
            <v>3215</v>
          </cell>
          <cell r="W787">
            <v>3215</v>
          </cell>
        </row>
        <row r="788">
          <cell r="I788" t="str">
            <v>ALI_1_SEG_3_PROV_2088</v>
          </cell>
          <cell r="J788">
            <v>3</v>
          </cell>
          <cell r="K788" t="str">
            <v>CEREAL EMPACADO</v>
          </cell>
          <cell r="L788">
            <v>1</v>
          </cell>
          <cell r="M788" t="str">
            <v>1 : Achiras.</v>
          </cell>
          <cell r="N788">
            <v>2088</v>
          </cell>
          <cell r="O788" t="str">
            <v>Consorcio Nutriservi Panadería 2020</v>
          </cell>
          <cell r="P788">
            <v>1010</v>
          </cell>
          <cell r="Q788">
            <v>2019</v>
          </cell>
          <cell r="R788">
            <v>3281</v>
          </cell>
          <cell r="S788">
            <v>3281</v>
          </cell>
          <cell r="T788">
            <v>989</v>
          </cell>
          <cell r="U788">
            <v>1978</v>
          </cell>
          <cell r="V788">
            <v>3215</v>
          </cell>
          <cell r="W788">
            <v>3215</v>
          </cell>
        </row>
        <row r="789">
          <cell r="I789" t="str">
            <v>ALI_1_SEG_3_PROV_2095</v>
          </cell>
          <cell r="J789">
            <v>3</v>
          </cell>
          <cell r="K789" t="str">
            <v>CEREAL EMPACADO</v>
          </cell>
          <cell r="L789">
            <v>1</v>
          </cell>
          <cell r="M789" t="str">
            <v>1 : Achiras.</v>
          </cell>
          <cell r="N789">
            <v>2095</v>
          </cell>
          <cell r="O789" t="str">
            <v>Ut Mana 2020</v>
          </cell>
          <cell r="P789">
            <v>989</v>
          </cell>
          <cell r="Q789">
            <v>1978</v>
          </cell>
          <cell r="R789">
            <v>3215</v>
          </cell>
          <cell r="S789">
            <v>3215</v>
          </cell>
          <cell r="T789">
            <v>989</v>
          </cell>
          <cell r="U789">
            <v>1978</v>
          </cell>
          <cell r="V789">
            <v>3215</v>
          </cell>
          <cell r="W789">
            <v>3215</v>
          </cell>
        </row>
        <row r="790">
          <cell r="I790" t="str">
            <v>ALI_1_SEG_4_PROV_2082</v>
          </cell>
          <cell r="J790">
            <v>4</v>
          </cell>
          <cell r="K790" t="str">
            <v>CEREAL EMPACADO</v>
          </cell>
          <cell r="L790">
            <v>1</v>
          </cell>
          <cell r="M790" t="str">
            <v>1 : Achiras.</v>
          </cell>
          <cell r="N790">
            <v>2082</v>
          </cell>
          <cell r="O790" t="str">
            <v>Unión Temporal Giganteñas 2020</v>
          </cell>
          <cell r="P790">
            <v>989</v>
          </cell>
          <cell r="Q790">
            <v>1978</v>
          </cell>
          <cell r="R790">
            <v>3215</v>
          </cell>
          <cell r="S790">
            <v>3215</v>
          </cell>
          <cell r="T790">
            <v>989</v>
          </cell>
          <cell r="U790">
            <v>1978</v>
          </cell>
          <cell r="V790">
            <v>3215</v>
          </cell>
          <cell r="W790">
            <v>3215</v>
          </cell>
        </row>
        <row r="791">
          <cell r="I791" t="str">
            <v>ALI_1_SEG_4_PROV_2088</v>
          </cell>
          <cell r="J791">
            <v>4</v>
          </cell>
          <cell r="K791" t="str">
            <v>CEREAL EMPACADO</v>
          </cell>
          <cell r="L791">
            <v>1</v>
          </cell>
          <cell r="M791" t="str">
            <v>1 : Achiras.</v>
          </cell>
          <cell r="N791">
            <v>2088</v>
          </cell>
          <cell r="O791" t="str">
            <v>Consorcio Nutriservi Panadería 2020</v>
          </cell>
          <cell r="P791">
            <v>1010</v>
          </cell>
          <cell r="Q791">
            <v>2019</v>
          </cell>
          <cell r="R791">
            <v>3281</v>
          </cell>
          <cell r="S791">
            <v>3281</v>
          </cell>
          <cell r="T791">
            <v>989</v>
          </cell>
          <cell r="U791">
            <v>1978</v>
          </cell>
          <cell r="V791">
            <v>3215</v>
          </cell>
          <cell r="W791">
            <v>3215</v>
          </cell>
        </row>
        <row r="792">
          <cell r="I792" t="str">
            <v>ALI_1_SEG_4_PROV_2095</v>
          </cell>
          <cell r="J792">
            <v>4</v>
          </cell>
          <cell r="K792" t="str">
            <v>CEREAL EMPACADO</v>
          </cell>
          <cell r="L792">
            <v>1</v>
          </cell>
          <cell r="M792" t="str">
            <v>1 : Achiras.</v>
          </cell>
          <cell r="N792">
            <v>2095</v>
          </cell>
          <cell r="O792" t="str">
            <v>Ut Mana 2020</v>
          </cell>
          <cell r="P792">
            <v>989</v>
          </cell>
          <cell r="Q792">
            <v>1978</v>
          </cell>
          <cell r="R792">
            <v>3215</v>
          </cell>
          <cell r="S792">
            <v>3215</v>
          </cell>
          <cell r="T792">
            <v>989</v>
          </cell>
          <cell r="U792">
            <v>1978</v>
          </cell>
          <cell r="V792">
            <v>3215</v>
          </cell>
          <cell r="W792">
            <v>3215</v>
          </cell>
        </row>
        <row r="793">
          <cell r="I793" t="str">
            <v>ALI_1_SEG_5_PROV_2082</v>
          </cell>
          <cell r="J793">
            <v>5</v>
          </cell>
          <cell r="K793" t="str">
            <v>CEREAL EMPACADO</v>
          </cell>
          <cell r="L793">
            <v>1</v>
          </cell>
          <cell r="M793" t="str">
            <v>1 : Achiras.</v>
          </cell>
          <cell r="N793">
            <v>2082</v>
          </cell>
          <cell r="O793" t="str">
            <v>Unión Temporal Giganteñas 2020</v>
          </cell>
          <cell r="P793">
            <v>989</v>
          </cell>
          <cell r="Q793">
            <v>1978</v>
          </cell>
          <cell r="R793">
            <v>3215</v>
          </cell>
          <cell r="S793">
            <v>3215</v>
          </cell>
          <cell r="T793">
            <v>989</v>
          </cell>
          <cell r="U793">
            <v>1978</v>
          </cell>
          <cell r="V793">
            <v>3215</v>
          </cell>
          <cell r="W793">
            <v>3215</v>
          </cell>
        </row>
        <row r="794">
          <cell r="I794" t="str">
            <v>ALI_1_SEG_5_PROV_2088</v>
          </cell>
          <cell r="J794">
            <v>5</v>
          </cell>
          <cell r="K794" t="str">
            <v>CEREAL EMPACADO</v>
          </cell>
          <cell r="L794">
            <v>1</v>
          </cell>
          <cell r="M794" t="str">
            <v>1 : Achiras.</v>
          </cell>
          <cell r="N794">
            <v>2088</v>
          </cell>
          <cell r="O794" t="str">
            <v>Consorcio Nutriservi Panadería 2020</v>
          </cell>
          <cell r="P794">
            <v>1010</v>
          </cell>
          <cell r="Q794">
            <v>2019</v>
          </cell>
          <cell r="R794">
            <v>3281</v>
          </cell>
          <cell r="S794">
            <v>3281</v>
          </cell>
          <cell r="T794">
            <v>989</v>
          </cell>
          <cell r="U794">
            <v>1978</v>
          </cell>
          <cell r="V794">
            <v>3215</v>
          </cell>
          <cell r="W794">
            <v>3215</v>
          </cell>
        </row>
        <row r="795">
          <cell r="I795" t="str">
            <v>ALI_1_SEG_5_PROV_2095</v>
          </cell>
          <cell r="J795">
            <v>5</v>
          </cell>
          <cell r="K795" t="str">
            <v>CEREAL EMPACADO</v>
          </cell>
          <cell r="L795">
            <v>1</v>
          </cell>
          <cell r="M795" t="str">
            <v>1 : Achiras.</v>
          </cell>
          <cell r="N795">
            <v>2095</v>
          </cell>
          <cell r="O795" t="str">
            <v>Ut Mana 2020</v>
          </cell>
          <cell r="P795">
            <v>989</v>
          </cell>
          <cell r="Q795">
            <v>1978</v>
          </cell>
          <cell r="R795">
            <v>3215</v>
          </cell>
          <cell r="S795">
            <v>3215</v>
          </cell>
          <cell r="T795">
            <v>989</v>
          </cell>
          <cell r="U795">
            <v>1978</v>
          </cell>
          <cell r="V795">
            <v>3215</v>
          </cell>
          <cell r="W795">
            <v>3215</v>
          </cell>
        </row>
        <row r="796">
          <cell r="I796" t="str">
            <v>ALI_1_SEG_6_PROV_2082</v>
          </cell>
          <cell r="J796">
            <v>6</v>
          </cell>
          <cell r="K796" t="str">
            <v>CEREAL EMPACADO</v>
          </cell>
          <cell r="L796">
            <v>1</v>
          </cell>
          <cell r="M796" t="str">
            <v>1 : Achiras.</v>
          </cell>
          <cell r="N796">
            <v>2082</v>
          </cell>
          <cell r="O796" t="str">
            <v>Unión Temporal Giganteñas 2020</v>
          </cell>
          <cell r="P796">
            <v>989</v>
          </cell>
          <cell r="Q796">
            <v>1978</v>
          </cell>
          <cell r="R796">
            <v>3215</v>
          </cell>
          <cell r="S796">
            <v>3215</v>
          </cell>
          <cell r="T796">
            <v>989</v>
          </cell>
          <cell r="U796">
            <v>1978</v>
          </cell>
          <cell r="V796">
            <v>3215</v>
          </cell>
          <cell r="W796">
            <v>3215</v>
          </cell>
        </row>
        <row r="797">
          <cell r="I797" t="str">
            <v>ALI_1_SEG_6_PROV_2088</v>
          </cell>
          <cell r="J797">
            <v>6</v>
          </cell>
          <cell r="K797" t="str">
            <v>CEREAL EMPACADO</v>
          </cell>
          <cell r="L797">
            <v>1</v>
          </cell>
          <cell r="M797" t="str">
            <v>1 : Achiras.</v>
          </cell>
          <cell r="N797">
            <v>2088</v>
          </cell>
          <cell r="O797" t="str">
            <v>Consorcio Nutriservi Panadería 2020</v>
          </cell>
          <cell r="P797">
            <v>1010</v>
          </cell>
          <cell r="Q797">
            <v>2019</v>
          </cell>
          <cell r="R797">
            <v>3281</v>
          </cell>
          <cell r="S797">
            <v>3281</v>
          </cell>
          <cell r="T797">
            <v>989</v>
          </cell>
          <cell r="U797">
            <v>1978</v>
          </cell>
          <cell r="V797">
            <v>3215</v>
          </cell>
          <cell r="W797">
            <v>3215</v>
          </cell>
        </row>
        <row r="798">
          <cell r="I798" t="str">
            <v>ALI_1_SEG_6_PROV_2095</v>
          </cell>
          <cell r="J798">
            <v>6</v>
          </cell>
          <cell r="K798" t="str">
            <v>CEREAL EMPACADO</v>
          </cell>
          <cell r="L798">
            <v>1</v>
          </cell>
          <cell r="M798" t="str">
            <v>1 : Achiras.</v>
          </cell>
          <cell r="N798">
            <v>2095</v>
          </cell>
          <cell r="O798" t="str">
            <v>Ut Mana 2020</v>
          </cell>
          <cell r="P798">
            <v>989</v>
          </cell>
          <cell r="Q798">
            <v>1978</v>
          </cell>
          <cell r="R798">
            <v>3215</v>
          </cell>
          <cell r="S798">
            <v>3215</v>
          </cell>
          <cell r="T798">
            <v>989</v>
          </cell>
          <cell r="U798">
            <v>1978</v>
          </cell>
          <cell r="V798">
            <v>3215</v>
          </cell>
          <cell r="W798">
            <v>3215</v>
          </cell>
        </row>
        <row r="799">
          <cell r="I799" t="str">
            <v>ALI_1_SEG_7_PROV_2082</v>
          </cell>
          <cell r="J799">
            <v>7</v>
          </cell>
          <cell r="K799" t="str">
            <v>CEREAL EMPACADO</v>
          </cell>
          <cell r="L799">
            <v>1</v>
          </cell>
          <cell r="M799" t="str">
            <v>1 : Achiras.</v>
          </cell>
          <cell r="N799">
            <v>2082</v>
          </cell>
          <cell r="O799" t="str">
            <v>Unión Temporal Giganteñas 2020</v>
          </cell>
          <cell r="P799">
            <v>989</v>
          </cell>
          <cell r="Q799">
            <v>1978</v>
          </cell>
          <cell r="R799">
            <v>3215</v>
          </cell>
          <cell r="S799">
            <v>3215</v>
          </cell>
          <cell r="T799">
            <v>989</v>
          </cell>
          <cell r="U799">
            <v>1978</v>
          </cell>
          <cell r="V799">
            <v>3215</v>
          </cell>
          <cell r="W799">
            <v>3215</v>
          </cell>
        </row>
        <row r="800">
          <cell r="I800" t="str">
            <v>ALI_1_SEG_7_PROV_2088</v>
          </cell>
          <cell r="J800">
            <v>7</v>
          </cell>
          <cell r="K800" t="str">
            <v>CEREAL EMPACADO</v>
          </cell>
          <cell r="L800">
            <v>1</v>
          </cell>
          <cell r="M800" t="str">
            <v>1 : Achiras.</v>
          </cell>
          <cell r="N800">
            <v>2088</v>
          </cell>
          <cell r="O800" t="str">
            <v>Consorcio Nutriservi Panadería 2020</v>
          </cell>
          <cell r="P800">
            <v>1010</v>
          </cell>
          <cell r="Q800">
            <v>2019</v>
          </cell>
          <cell r="R800">
            <v>3281</v>
          </cell>
          <cell r="S800">
            <v>3281</v>
          </cell>
          <cell r="T800">
            <v>989</v>
          </cell>
          <cell r="U800">
            <v>1978</v>
          </cell>
          <cell r="V800">
            <v>3215</v>
          </cell>
          <cell r="W800">
            <v>3215</v>
          </cell>
        </row>
        <row r="801">
          <cell r="I801" t="str">
            <v>ALI_1_SEG_7_PROV_2095</v>
          </cell>
          <cell r="J801">
            <v>7</v>
          </cell>
          <cell r="K801" t="str">
            <v>CEREAL EMPACADO</v>
          </cell>
          <cell r="L801">
            <v>1</v>
          </cell>
          <cell r="M801" t="str">
            <v>1 : Achiras.</v>
          </cell>
          <cell r="N801">
            <v>2095</v>
          </cell>
          <cell r="O801" t="str">
            <v>Ut Mana 2020</v>
          </cell>
          <cell r="P801">
            <v>989</v>
          </cell>
          <cell r="Q801">
            <v>1978</v>
          </cell>
          <cell r="R801">
            <v>3215</v>
          </cell>
          <cell r="S801">
            <v>3215</v>
          </cell>
          <cell r="T801">
            <v>989</v>
          </cell>
          <cell r="U801">
            <v>1978</v>
          </cell>
          <cell r="V801">
            <v>3215</v>
          </cell>
          <cell r="W801">
            <v>3215</v>
          </cell>
        </row>
        <row r="802">
          <cell r="I802" t="str">
            <v>ALI_1_SEG_8_PROV_2082</v>
          </cell>
          <cell r="J802">
            <v>8</v>
          </cell>
          <cell r="K802" t="str">
            <v>CEREAL EMPACADO</v>
          </cell>
          <cell r="L802">
            <v>1</v>
          </cell>
          <cell r="M802" t="str">
            <v>1 : Achiras.</v>
          </cell>
          <cell r="N802">
            <v>2082</v>
          </cell>
          <cell r="O802" t="str">
            <v>Unión Temporal Giganteñas 2020</v>
          </cell>
          <cell r="P802">
            <v>989</v>
          </cell>
          <cell r="Q802">
            <v>1978</v>
          </cell>
          <cell r="R802">
            <v>3215</v>
          </cell>
          <cell r="S802">
            <v>3215</v>
          </cell>
          <cell r="T802">
            <v>989</v>
          </cell>
          <cell r="U802">
            <v>1978</v>
          </cell>
          <cell r="V802">
            <v>3215</v>
          </cell>
          <cell r="W802">
            <v>3215</v>
          </cell>
        </row>
        <row r="803">
          <cell r="I803" t="str">
            <v>ALI_1_SEG_8_PROV_2088</v>
          </cell>
          <cell r="J803">
            <v>8</v>
          </cell>
          <cell r="K803" t="str">
            <v>CEREAL EMPACADO</v>
          </cell>
          <cell r="L803">
            <v>1</v>
          </cell>
          <cell r="M803" t="str">
            <v>1 : Achiras.</v>
          </cell>
          <cell r="N803">
            <v>2088</v>
          </cell>
          <cell r="O803" t="str">
            <v>Consorcio Nutriservi Panadería 2020</v>
          </cell>
          <cell r="P803">
            <v>1010</v>
          </cell>
          <cell r="Q803">
            <v>2019</v>
          </cell>
          <cell r="R803">
            <v>3281</v>
          </cell>
          <cell r="S803">
            <v>3281</v>
          </cell>
          <cell r="T803">
            <v>989</v>
          </cell>
          <cell r="U803">
            <v>1978</v>
          </cell>
          <cell r="V803">
            <v>3215</v>
          </cell>
          <cell r="W803">
            <v>3215</v>
          </cell>
        </row>
        <row r="804">
          <cell r="I804" t="str">
            <v>ALI_1_SEG_8_PROV_2095</v>
          </cell>
          <cell r="J804">
            <v>8</v>
          </cell>
          <cell r="K804" t="str">
            <v>CEREAL EMPACADO</v>
          </cell>
          <cell r="L804">
            <v>1</v>
          </cell>
          <cell r="M804" t="str">
            <v>1 : Achiras.</v>
          </cell>
          <cell r="N804">
            <v>2095</v>
          </cell>
          <cell r="O804" t="str">
            <v>Ut Mana 2020</v>
          </cell>
          <cell r="P804">
            <v>989</v>
          </cell>
          <cell r="Q804">
            <v>1978</v>
          </cell>
          <cell r="R804">
            <v>3215</v>
          </cell>
          <cell r="S804">
            <v>3215</v>
          </cell>
          <cell r="T804">
            <v>989</v>
          </cell>
          <cell r="U804">
            <v>1978</v>
          </cell>
          <cell r="V804">
            <v>3215</v>
          </cell>
          <cell r="W804">
            <v>3215</v>
          </cell>
        </row>
        <row r="805">
          <cell r="I805" t="str">
            <v>ALI_1_SEG_9_PROV_2082</v>
          </cell>
          <cell r="J805">
            <v>9</v>
          </cell>
          <cell r="K805" t="str">
            <v>CEREAL EMPACADO</v>
          </cell>
          <cell r="L805">
            <v>1</v>
          </cell>
          <cell r="M805" t="str">
            <v>1 : Achiras.</v>
          </cell>
          <cell r="N805">
            <v>2082</v>
          </cell>
          <cell r="O805" t="str">
            <v>Unión Temporal Giganteñas 2020</v>
          </cell>
          <cell r="P805">
            <v>989</v>
          </cell>
          <cell r="Q805">
            <v>1978</v>
          </cell>
          <cell r="R805">
            <v>3215</v>
          </cell>
          <cell r="S805">
            <v>3215</v>
          </cell>
          <cell r="T805">
            <v>989</v>
          </cell>
          <cell r="U805">
            <v>1978</v>
          </cell>
          <cell r="V805">
            <v>3215</v>
          </cell>
          <cell r="W805">
            <v>3215</v>
          </cell>
        </row>
        <row r="806">
          <cell r="I806" t="str">
            <v>ALI_1_SEG_9_PROV_2088</v>
          </cell>
          <cell r="J806">
            <v>9</v>
          </cell>
          <cell r="K806" t="str">
            <v>CEREAL EMPACADO</v>
          </cell>
          <cell r="L806">
            <v>1</v>
          </cell>
          <cell r="M806" t="str">
            <v>1 : Achiras.</v>
          </cell>
          <cell r="N806">
            <v>2088</v>
          </cell>
          <cell r="O806" t="str">
            <v>Consorcio Nutriservi Panadería 2020</v>
          </cell>
          <cell r="P806">
            <v>1010</v>
          </cell>
          <cell r="Q806">
            <v>2019</v>
          </cell>
          <cell r="R806">
            <v>3281</v>
          </cell>
          <cell r="S806">
            <v>3281</v>
          </cell>
          <cell r="T806">
            <v>989</v>
          </cell>
          <cell r="U806">
            <v>1978</v>
          </cell>
          <cell r="V806">
            <v>3215</v>
          </cell>
          <cell r="W806">
            <v>3215</v>
          </cell>
        </row>
        <row r="807">
          <cell r="I807" t="str">
            <v>ALI_1_SEG_9_PROV_2095</v>
          </cell>
          <cell r="J807">
            <v>9</v>
          </cell>
          <cell r="K807" t="str">
            <v>CEREAL EMPACADO</v>
          </cell>
          <cell r="L807">
            <v>1</v>
          </cell>
          <cell r="M807" t="str">
            <v>1 : Achiras.</v>
          </cell>
          <cell r="N807">
            <v>2095</v>
          </cell>
          <cell r="O807" t="str">
            <v>Ut Mana 2020</v>
          </cell>
          <cell r="P807">
            <v>989</v>
          </cell>
          <cell r="Q807">
            <v>1978</v>
          </cell>
          <cell r="R807">
            <v>3215</v>
          </cell>
          <cell r="S807">
            <v>3215</v>
          </cell>
          <cell r="T807">
            <v>989</v>
          </cell>
          <cell r="U807">
            <v>1978</v>
          </cell>
          <cell r="V807">
            <v>3215</v>
          </cell>
          <cell r="W807">
            <v>3215</v>
          </cell>
        </row>
        <row r="808">
          <cell r="I808" t="str">
            <v>ALI_1_SEG_10_PROV_2082</v>
          </cell>
          <cell r="J808">
            <v>10</v>
          </cell>
          <cell r="K808" t="str">
            <v>CEREAL EMPACADO</v>
          </cell>
          <cell r="L808">
            <v>1</v>
          </cell>
          <cell r="M808" t="str">
            <v>1 : Achiras.</v>
          </cell>
          <cell r="N808">
            <v>2082</v>
          </cell>
          <cell r="O808" t="str">
            <v>Unión Temporal Giganteñas 2020</v>
          </cell>
          <cell r="P808">
            <v>989</v>
          </cell>
          <cell r="Q808">
            <v>1978</v>
          </cell>
          <cell r="R808">
            <v>3215</v>
          </cell>
          <cell r="S808">
            <v>3215</v>
          </cell>
          <cell r="T808">
            <v>989</v>
          </cell>
          <cell r="U808">
            <v>1978</v>
          </cell>
          <cell r="V808">
            <v>3215</v>
          </cell>
          <cell r="W808">
            <v>3215</v>
          </cell>
        </row>
        <row r="809">
          <cell r="I809" t="str">
            <v>ALI_1_SEG_10_PROV_2088</v>
          </cell>
          <cell r="J809">
            <v>10</v>
          </cell>
          <cell r="K809" t="str">
            <v>CEREAL EMPACADO</v>
          </cell>
          <cell r="L809">
            <v>1</v>
          </cell>
          <cell r="M809" t="str">
            <v>1 : Achiras.</v>
          </cell>
          <cell r="N809">
            <v>2088</v>
          </cell>
          <cell r="O809" t="str">
            <v>Consorcio Nutriservi Panadería 2020</v>
          </cell>
          <cell r="P809">
            <v>1010</v>
          </cell>
          <cell r="Q809">
            <v>2019</v>
          </cell>
          <cell r="R809">
            <v>3281</v>
          </cell>
          <cell r="S809">
            <v>3281</v>
          </cell>
          <cell r="T809">
            <v>989</v>
          </cell>
          <cell r="U809">
            <v>1978</v>
          </cell>
          <cell r="V809">
            <v>3215</v>
          </cell>
          <cell r="W809">
            <v>3215</v>
          </cell>
        </row>
        <row r="810">
          <cell r="I810" t="str">
            <v>ALI_1_SEG_10_PROV_2095</v>
          </cell>
          <cell r="J810">
            <v>10</v>
          </cell>
          <cell r="K810" t="str">
            <v>CEREAL EMPACADO</v>
          </cell>
          <cell r="L810">
            <v>1</v>
          </cell>
          <cell r="M810" t="str">
            <v>1 : Achiras.</v>
          </cell>
          <cell r="N810">
            <v>2095</v>
          </cell>
          <cell r="O810" t="str">
            <v>Ut Mana 2020</v>
          </cell>
          <cell r="P810">
            <v>989</v>
          </cell>
          <cell r="Q810">
            <v>1978</v>
          </cell>
          <cell r="R810">
            <v>3215</v>
          </cell>
          <cell r="S810">
            <v>3215</v>
          </cell>
          <cell r="T810">
            <v>989</v>
          </cell>
          <cell r="U810">
            <v>1978</v>
          </cell>
          <cell r="V810">
            <v>3215</v>
          </cell>
          <cell r="W810">
            <v>3215</v>
          </cell>
        </row>
        <row r="811">
          <cell r="I811" t="str">
            <v>ALI_1_SEG_11_PROV_2082</v>
          </cell>
          <cell r="J811">
            <v>11</v>
          </cell>
          <cell r="K811" t="str">
            <v>CEREAL EMPACADO</v>
          </cell>
          <cell r="L811">
            <v>1</v>
          </cell>
          <cell r="M811" t="str">
            <v>1 : Achiras.</v>
          </cell>
          <cell r="N811">
            <v>2082</v>
          </cell>
          <cell r="O811" t="str">
            <v>Unión Temporal Giganteñas 2020</v>
          </cell>
          <cell r="P811">
            <v>989</v>
          </cell>
          <cell r="Q811">
            <v>1978</v>
          </cell>
          <cell r="R811">
            <v>3215</v>
          </cell>
          <cell r="S811">
            <v>3215</v>
          </cell>
          <cell r="T811">
            <v>989</v>
          </cell>
          <cell r="U811">
            <v>1978</v>
          </cell>
          <cell r="V811">
            <v>3215</v>
          </cell>
          <cell r="W811">
            <v>3215</v>
          </cell>
        </row>
        <row r="812">
          <cell r="I812" t="str">
            <v>ALI_1_SEG_11_PROV_2088</v>
          </cell>
          <cell r="J812">
            <v>11</v>
          </cell>
          <cell r="K812" t="str">
            <v>CEREAL EMPACADO</v>
          </cell>
          <cell r="L812">
            <v>1</v>
          </cell>
          <cell r="M812" t="str">
            <v>1 : Achiras.</v>
          </cell>
          <cell r="N812">
            <v>2088</v>
          </cell>
          <cell r="O812" t="str">
            <v>Consorcio Nutriservi Panadería 2020</v>
          </cell>
          <cell r="P812">
            <v>1010</v>
          </cell>
          <cell r="Q812">
            <v>2019</v>
          </cell>
          <cell r="R812">
            <v>3281</v>
          </cell>
          <cell r="S812">
            <v>3281</v>
          </cell>
          <cell r="T812">
            <v>989</v>
          </cell>
          <cell r="U812">
            <v>1978</v>
          </cell>
          <cell r="V812">
            <v>3215</v>
          </cell>
          <cell r="W812">
            <v>3215</v>
          </cell>
        </row>
        <row r="813">
          <cell r="I813" t="str">
            <v>ALI_1_SEG_11_PROV_2095</v>
          </cell>
          <cell r="J813">
            <v>11</v>
          </cell>
          <cell r="K813" t="str">
            <v>CEREAL EMPACADO</v>
          </cell>
          <cell r="L813">
            <v>1</v>
          </cell>
          <cell r="M813" t="str">
            <v>1 : Achiras.</v>
          </cell>
          <cell r="N813">
            <v>2095</v>
          </cell>
          <cell r="O813" t="str">
            <v>Ut Mana 2020</v>
          </cell>
          <cell r="P813">
            <v>989</v>
          </cell>
          <cell r="Q813">
            <v>1978</v>
          </cell>
          <cell r="R813">
            <v>3215</v>
          </cell>
          <cell r="S813">
            <v>3215</v>
          </cell>
          <cell r="T813">
            <v>989</v>
          </cell>
          <cell r="U813">
            <v>1978</v>
          </cell>
          <cell r="V813">
            <v>3215</v>
          </cell>
          <cell r="W813">
            <v>3215</v>
          </cell>
        </row>
        <row r="814">
          <cell r="I814" t="str">
            <v>ALI_1_SEG_12_PROV_2082</v>
          </cell>
          <cell r="J814">
            <v>12</v>
          </cell>
          <cell r="K814" t="str">
            <v>CEREAL EMPACADO</v>
          </cell>
          <cell r="L814">
            <v>1</v>
          </cell>
          <cell r="M814" t="str">
            <v>1 : Achiras.</v>
          </cell>
          <cell r="N814">
            <v>2082</v>
          </cell>
          <cell r="O814" t="str">
            <v>Unión Temporal Giganteñas 2020</v>
          </cell>
          <cell r="P814">
            <v>989</v>
          </cell>
          <cell r="Q814">
            <v>1978</v>
          </cell>
          <cell r="R814">
            <v>3215</v>
          </cell>
          <cell r="S814">
            <v>3215</v>
          </cell>
          <cell r="T814">
            <v>989</v>
          </cell>
          <cell r="U814">
            <v>1978</v>
          </cell>
          <cell r="V814">
            <v>3215</v>
          </cell>
          <cell r="W814">
            <v>3215</v>
          </cell>
        </row>
        <row r="815">
          <cell r="I815" t="str">
            <v>ALI_1_SEG_12_PROV_2088</v>
          </cell>
          <cell r="J815">
            <v>12</v>
          </cell>
          <cell r="K815" t="str">
            <v>CEREAL EMPACADO</v>
          </cell>
          <cell r="L815">
            <v>1</v>
          </cell>
          <cell r="M815" t="str">
            <v>1 : Achiras.</v>
          </cell>
          <cell r="N815">
            <v>2088</v>
          </cell>
          <cell r="O815" t="str">
            <v>Consorcio Nutriservi Panadería 2020</v>
          </cell>
          <cell r="P815">
            <v>1010</v>
          </cell>
          <cell r="Q815">
            <v>2019</v>
          </cell>
          <cell r="R815">
            <v>3281</v>
          </cell>
          <cell r="S815">
            <v>3281</v>
          </cell>
          <cell r="T815">
            <v>989</v>
          </cell>
          <cell r="U815">
            <v>1978</v>
          </cell>
          <cell r="V815">
            <v>3215</v>
          </cell>
          <cell r="W815">
            <v>3215</v>
          </cell>
        </row>
        <row r="816">
          <cell r="I816" t="str">
            <v>ALI_1_SEG_12_PROV_2095</v>
          </cell>
          <cell r="J816">
            <v>12</v>
          </cell>
          <cell r="K816" t="str">
            <v>CEREAL EMPACADO</v>
          </cell>
          <cell r="L816">
            <v>1</v>
          </cell>
          <cell r="M816" t="str">
            <v>1 : Achiras.</v>
          </cell>
          <cell r="N816">
            <v>2095</v>
          </cell>
          <cell r="O816" t="str">
            <v>Ut Mana 2020</v>
          </cell>
          <cell r="P816">
            <v>989</v>
          </cell>
          <cell r="Q816">
            <v>1978</v>
          </cell>
          <cell r="R816">
            <v>3215</v>
          </cell>
          <cell r="S816">
            <v>3215</v>
          </cell>
          <cell r="T816">
            <v>989</v>
          </cell>
          <cell r="U816">
            <v>1978</v>
          </cell>
          <cell r="V816">
            <v>3215</v>
          </cell>
          <cell r="W816">
            <v>3215</v>
          </cell>
        </row>
        <row r="817">
          <cell r="I817" t="str">
            <v>ALI_1_SEG_13_PROV_2082</v>
          </cell>
          <cell r="J817">
            <v>13</v>
          </cell>
          <cell r="K817" t="str">
            <v>CEREAL EMPACADO</v>
          </cell>
          <cell r="L817">
            <v>1</v>
          </cell>
          <cell r="M817" t="str">
            <v>1 : Achiras.</v>
          </cell>
          <cell r="N817">
            <v>2082</v>
          </cell>
          <cell r="O817" t="str">
            <v>Unión Temporal Giganteñas 2020</v>
          </cell>
          <cell r="P817">
            <v>989</v>
          </cell>
          <cell r="Q817">
            <v>1978</v>
          </cell>
          <cell r="R817">
            <v>3215</v>
          </cell>
          <cell r="S817">
            <v>3215</v>
          </cell>
          <cell r="T817">
            <v>989</v>
          </cell>
          <cell r="U817">
            <v>1978</v>
          </cell>
          <cell r="V817">
            <v>3215</v>
          </cell>
          <cell r="W817">
            <v>3215</v>
          </cell>
        </row>
        <row r="818">
          <cell r="I818" t="str">
            <v>ALI_1_SEG_13_PROV_2088</v>
          </cell>
          <cell r="J818">
            <v>13</v>
          </cell>
          <cell r="K818" t="str">
            <v>CEREAL EMPACADO</v>
          </cell>
          <cell r="L818">
            <v>1</v>
          </cell>
          <cell r="M818" t="str">
            <v>1 : Achiras.</v>
          </cell>
          <cell r="N818">
            <v>2088</v>
          </cell>
          <cell r="O818" t="str">
            <v>Consorcio Nutriservi Panadería 2020</v>
          </cell>
          <cell r="P818">
            <v>1010</v>
          </cell>
          <cell r="Q818">
            <v>2019</v>
          </cell>
          <cell r="R818">
            <v>3281</v>
          </cell>
          <cell r="S818">
            <v>3281</v>
          </cell>
          <cell r="T818">
            <v>989</v>
          </cell>
          <cell r="U818">
            <v>1978</v>
          </cell>
          <cell r="V818">
            <v>3215</v>
          </cell>
          <cell r="W818">
            <v>3215</v>
          </cell>
        </row>
        <row r="819">
          <cell r="I819" t="str">
            <v>ALI_1_SEG_13_PROV_2095</v>
          </cell>
          <cell r="J819">
            <v>13</v>
          </cell>
          <cell r="K819" t="str">
            <v>CEREAL EMPACADO</v>
          </cell>
          <cell r="L819">
            <v>1</v>
          </cell>
          <cell r="M819" t="str">
            <v>1 : Achiras.</v>
          </cell>
          <cell r="N819">
            <v>2095</v>
          </cell>
          <cell r="O819" t="str">
            <v>Ut Mana 2020</v>
          </cell>
          <cell r="P819">
            <v>989</v>
          </cell>
          <cell r="Q819">
            <v>1978</v>
          </cell>
          <cell r="R819">
            <v>3215</v>
          </cell>
          <cell r="S819">
            <v>3215</v>
          </cell>
          <cell r="T819">
            <v>989</v>
          </cell>
          <cell r="U819">
            <v>1978</v>
          </cell>
          <cell r="V819">
            <v>3215</v>
          </cell>
          <cell r="W819">
            <v>3215</v>
          </cell>
        </row>
        <row r="820">
          <cell r="I820" t="str">
            <v>ALI_1_SEG_14_PROV_2082</v>
          </cell>
          <cell r="J820">
            <v>14</v>
          </cell>
          <cell r="K820" t="str">
            <v>CEREAL EMPACADO</v>
          </cell>
          <cell r="L820">
            <v>1</v>
          </cell>
          <cell r="M820" t="str">
            <v>1 : Achiras.</v>
          </cell>
          <cell r="N820">
            <v>2082</v>
          </cell>
          <cell r="O820" t="str">
            <v>Unión Temporal Giganteñas 2020</v>
          </cell>
          <cell r="P820">
            <v>989</v>
          </cell>
          <cell r="Q820">
            <v>1978</v>
          </cell>
          <cell r="R820">
            <v>3215</v>
          </cell>
          <cell r="S820">
            <v>3215</v>
          </cell>
          <cell r="T820">
            <v>989</v>
          </cell>
          <cell r="U820">
            <v>1978</v>
          </cell>
          <cell r="V820">
            <v>3215</v>
          </cell>
          <cell r="W820">
            <v>3215</v>
          </cell>
        </row>
        <row r="821">
          <cell r="I821" t="str">
            <v>ALI_1_SEG_14_PROV_2088</v>
          </cell>
          <cell r="J821">
            <v>14</v>
          </cell>
          <cell r="K821" t="str">
            <v>CEREAL EMPACADO</v>
          </cell>
          <cell r="L821">
            <v>1</v>
          </cell>
          <cell r="M821" t="str">
            <v>1 : Achiras.</v>
          </cell>
          <cell r="N821">
            <v>2088</v>
          </cell>
          <cell r="O821" t="str">
            <v>Consorcio Nutriservi Panadería 2020</v>
          </cell>
          <cell r="P821">
            <v>1010</v>
          </cell>
          <cell r="Q821">
            <v>2019</v>
          </cell>
          <cell r="R821">
            <v>3281</v>
          </cell>
          <cell r="S821">
            <v>3281</v>
          </cell>
          <cell r="T821">
            <v>989</v>
          </cell>
          <cell r="U821">
            <v>1978</v>
          </cell>
          <cell r="V821">
            <v>3215</v>
          </cell>
          <cell r="W821">
            <v>3215</v>
          </cell>
        </row>
        <row r="822">
          <cell r="I822" t="str">
            <v>ALI_1_SEG_14_PROV_2095</v>
          </cell>
          <cell r="J822">
            <v>14</v>
          </cell>
          <cell r="K822" t="str">
            <v>CEREAL EMPACADO</v>
          </cell>
          <cell r="L822">
            <v>1</v>
          </cell>
          <cell r="M822" t="str">
            <v>1 : Achiras.</v>
          </cell>
          <cell r="N822">
            <v>2095</v>
          </cell>
          <cell r="O822" t="str">
            <v>Ut Mana 2020</v>
          </cell>
          <cell r="P822">
            <v>989</v>
          </cell>
          <cell r="Q822">
            <v>1978</v>
          </cell>
          <cell r="R822">
            <v>3215</v>
          </cell>
          <cell r="S822">
            <v>3215</v>
          </cell>
          <cell r="T822">
            <v>989</v>
          </cell>
          <cell r="U822">
            <v>1978</v>
          </cell>
          <cell r="V822">
            <v>3215</v>
          </cell>
          <cell r="W822">
            <v>3215</v>
          </cell>
        </row>
        <row r="823">
          <cell r="I823" t="str">
            <v>ALI_1_SEG_15_PROV_2082</v>
          </cell>
          <cell r="J823">
            <v>15</v>
          </cell>
          <cell r="K823" t="str">
            <v>CEREAL EMPACADO</v>
          </cell>
          <cell r="L823">
            <v>1</v>
          </cell>
          <cell r="M823" t="str">
            <v>1 : Achiras.</v>
          </cell>
          <cell r="N823">
            <v>2082</v>
          </cell>
          <cell r="O823" t="str">
            <v>Unión Temporal Giganteñas 2020</v>
          </cell>
          <cell r="P823">
            <v>989</v>
          </cell>
          <cell r="Q823">
            <v>1978</v>
          </cell>
          <cell r="R823">
            <v>3215</v>
          </cell>
          <cell r="S823">
            <v>3215</v>
          </cell>
          <cell r="T823">
            <v>989</v>
          </cell>
          <cell r="U823">
            <v>1978</v>
          </cell>
          <cell r="V823">
            <v>3215</v>
          </cell>
          <cell r="W823">
            <v>3215</v>
          </cell>
        </row>
        <row r="824">
          <cell r="I824" t="str">
            <v>ALI_1_SEG_15_PROV_2088</v>
          </cell>
          <cell r="J824">
            <v>15</v>
          </cell>
          <cell r="K824" t="str">
            <v>CEREAL EMPACADO</v>
          </cell>
          <cell r="L824">
            <v>1</v>
          </cell>
          <cell r="M824" t="str">
            <v>1 : Achiras.</v>
          </cell>
          <cell r="N824">
            <v>2088</v>
          </cell>
          <cell r="O824" t="str">
            <v>Consorcio Nutriservi Panadería 2020</v>
          </cell>
          <cell r="P824">
            <v>1010</v>
          </cell>
          <cell r="Q824">
            <v>2019</v>
          </cell>
          <cell r="R824">
            <v>3281</v>
          </cell>
          <cell r="S824">
            <v>3281</v>
          </cell>
          <cell r="T824">
            <v>989</v>
          </cell>
          <cell r="U824">
            <v>1978</v>
          </cell>
          <cell r="V824">
            <v>3215</v>
          </cell>
          <cell r="W824">
            <v>3215</v>
          </cell>
        </row>
        <row r="825">
          <cell r="I825" t="str">
            <v>ALI_1_SEG_15_PROV_2095</v>
          </cell>
          <cell r="J825">
            <v>15</v>
          </cell>
          <cell r="K825" t="str">
            <v>CEREAL EMPACADO</v>
          </cell>
          <cell r="L825">
            <v>1</v>
          </cell>
          <cell r="M825" t="str">
            <v>1 : Achiras.</v>
          </cell>
          <cell r="N825">
            <v>2095</v>
          </cell>
          <cell r="O825" t="str">
            <v>Ut Mana 2020</v>
          </cell>
          <cell r="P825">
            <v>989</v>
          </cell>
          <cell r="Q825">
            <v>1978</v>
          </cell>
          <cell r="R825">
            <v>3215</v>
          </cell>
          <cell r="S825">
            <v>3215</v>
          </cell>
          <cell r="T825">
            <v>989</v>
          </cell>
          <cell r="U825">
            <v>1978</v>
          </cell>
          <cell r="V825">
            <v>3215</v>
          </cell>
          <cell r="W825">
            <v>3215</v>
          </cell>
        </row>
        <row r="826">
          <cell r="I826" t="str">
            <v>ALI_4_SEG_1_PROV_2088</v>
          </cell>
          <cell r="J826">
            <v>1</v>
          </cell>
          <cell r="K826" t="str">
            <v>CEREAL EMPACADO</v>
          </cell>
          <cell r="L826">
            <v>4</v>
          </cell>
          <cell r="M826" t="str">
            <v>4 : Galletas de arroz, semillas de chía y quinua, almendras y chocolate.</v>
          </cell>
          <cell r="N826">
            <v>2088</v>
          </cell>
          <cell r="O826" t="str">
            <v>Consorcio Nutriservi Panadería 2020</v>
          </cell>
          <cell r="P826">
            <v>814</v>
          </cell>
          <cell r="Q826">
            <v>814</v>
          </cell>
          <cell r="R826">
            <v>814</v>
          </cell>
          <cell r="S826">
            <v>814</v>
          </cell>
          <cell r="T826">
            <v>799</v>
          </cell>
          <cell r="U826">
            <v>799</v>
          </cell>
          <cell r="V826">
            <v>799</v>
          </cell>
          <cell r="W826">
            <v>799</v>
          </cell>
        </row>
        <row r="827">
          <cell r="I827" t="str">
            <v>ALI_4_SEG_1_PROV_2095</v>
          </cell>
          <cell r="J827">
            <v>1</v>
          </cell>
          <cell r="K827" t="str">
            <v>CEREAL EMPACADO</v>
          </cell>
          <cell r="L827">
            <v>4</v>
          </cell>
          <cell r="M827" t="str">
            <v>4 : Galletas de arroz, semillas de chía y quinua, almendras y chocolate.</v>
          </cell>
          <cell r="N827">
            <v>2095</v>
          </cell>
          <cell r="O827" t="str">
            <v>Ut Mana 2020</v>
          </cell>
          <cell r="P827">
            <v>799</v>
          </cell>
          <cell r="Q827">
            <v>799</v>
          </cell>
          <cell r="R827">
            <v>799</v>
          </cell>
          <cell r="S827">
            <v>799</v>
          </cell>
          <cell r="T827">
            <v>799</v>
          </cell>
          <cell r="U827">
            <v>799</v>
          </cell>
          <cell r="V827">
            <v>799</v>
          </cell>
          <cell r="W827">
            <v>799</v>
          </cell>
        </row>
        <row r="828">
          <cell r="I828" t="str">
            <v>ALI_4_SEG_2_PROV_2088</v>
          </cell>
          <cell r="J828">
            <v>2</v>
          </cell>
          <cell r="K828" t="str">
            <v>CEREAL EMPACADO</v>
          </cell>
          <cell r="L828">
            <v>4</v>
          </cell>
          <cell r="M828" t="str">
            <v>4 : Galletas de arroz, semillas de chía y quinua, almendras y chocolate.</v>
          </cell>
          <cell r="N828">
            <v>2088</v>
          </cell>
          <cell r="O828" t="str">
            <v>Consorcio Nutriservi Panadería 2020</v>
          </cell>
          <cell r="P828">
            <v>814</v>
          </cell>
          <cell r="Q828">
            <v>814</v>
          </cell>
          <cell r="R828">
            <v>814</v>
          </cell>
          <cell r="S828">
            <v>814</v>
          </cell>
          <cell r="T828">
            <v>799</v>
          </cell>
          <cell r="U828">
            <v>799</v>
          </cell>
          <cell r="V828">
            <v>799</v>
          </cell>
          <cell r="W828">
            <v>799</v>
          </cell>
        </row>
        <row r="829">
          <cell r="I829" t="str">
            <v>ALI_4_SEG_2_PROV_2095</v>
          </cell>
          <cell r="J829">
            <v>2</v>
          </cell>
          <cell r="K829" t="str">
            <v>CEREAL EMPACADO</v>
          </cell>
          <cell r="L829">
            <v>4</v>
          </cell>
          <cell r="M829" t="str">
            <v>4 : Galletas de arroz, semillas de chía y quinua, almendras y chocolate.</v>
          </cell>
          <cell r="N829">
            <v>2095</v>
          </cell>
          <cell r="O829" t="str">
            <v>Ut Mana 2020</v>
          </cell>
          <cell r="P829">
            <v>799</v>
          </cell>
          <cell r="Q829">
            <v>799</v>
          </cell>
          <cell r="R829">
            <v>799</v>
          </cell>
          <cell r="S829">
            <v>799</v>
          </cell>
          <cell r="T829">
            <v>799</v>
          </cell>
          <cell r="U829">
            <v>799</v>
          </cell>
          <cell r="V829">
            <v>799</v>
          </cell>
          <cell r="W829">
            <v>799</v>
          </cell>
        </row>
        <row r="830">
          <cell r="I830" t="str">
            <v>ALI_4_SEG_3_PROV_2088</v>
          </cell>
          <cell r="J830">
            <v>3</v>
          </cell>
          <cell r="K830" t="str">
            <v>CEREAL EMPACADO</v>
          </cell>
          <cell r="L830">
            <v>4</v>
          </cell>
          <cell r="M830" t="str">
            <v>4 : Galletas de arroz, semillas de chía y quinua, almendras y chocolate.</v>
          </cell>
          <cell r="N830">
            <v>2088</v>
          </cell>
          <cell r="O830" t="str">
            <v>Consorcio Nutriservi Panadería 2020</v>
          </cell>
          <cell r="P830">
            <v>814</v>
          </cell>
          <cell r="Q830">
            <v>814</v>
          </cell>
          <cell r="R830">
            <v>814</v>
          </cell>
          <cell r="S830">
            <v>814</v>
          </cell>
          <cell r="T830">
            <v>799</v>
          </cell>
          <cell r="U830">
            <v>799</v>
          </cell>
          <cell r="V830">
            <v>799</v>
          </cell>
          <cell r="W830">
            <v>799</v>
          </cell>
        </row>
        <row r="831">
          <cell r="I831" t="str">
            <v>ALI_4_SEG_3_PROV_2095</v>
          </cell>
          <cell r="J831">
            <v>3</v>
          </cell>
          <cell r="K831" t="str">
            <v>CEREAL EMPACADO</v>
          </cell>
          <cell r="L831">
            <v>4</v>
          </cell>
          <cell r="M831" t="str">
            <v>4 : Galletas de arroz, semillas de chía y quinua, almendras y chocolate.</v>
          </cell>
          <cell r="N831">
            <v>2095</v>
          </cell>
          <cell r="O831" t="str">
            <v>Ut Mana 2020</v>
          </cell>
          <cell r="P831">
            <v>799</v>
          </cell>
          <cell r="Q831">
            <v>799</v>
          </cell>
          <cell r="R831">
            <v>799</v>
          </cell>
          <cell r="S831">
            <v>799</v>
          </cell>
          <cell r="T831">
            <v>799</v>
          </cell>
          <cell r="U831">
            <v>799</v>
          </cell>
          <cell r="V831">
            <v>799</v>
          </cell>
          <cell r="W831">
            <v>799</v>
          </cell>
        </row>
        <row r="832">
          <cell r="I832" t="str">
            <v>ALI_4_SEG_4_PROV_2088</v>
          </cell>
          <cell r="J832">
            <v>4</v>
          </cell>
          <cell r="K832" t="str">
            <v>CEREAL EMPACADO</v>
          </cell>
          <cell r="L832">
            <v>4</v>
          </cell>
          <cell r="M832" t="str">
            <v>4 : Galletas de arroz, semillas de chía y quinua, almendras y chocolate.</v>
          </cell>
          <cell r="N832">
            <v>2088</v>
          </cell>
          <cell r="O832" t="str">
            <v>Consorcio Nutriservi Panadería 2020</v>
          </cell>
          <cell r="P832">
            <v>814</v>
          </cell>
          <cell r="Q832">
            <v>814</v>
          </cell>
          <cell r="R832">
            <v>814</v>
          </cell>
          <cell r="S832">
            <v>814</v>
          </cell>
          <cell r="T832">
            <v>799</v>
          </cell>
          <cell r="U832">
            <v>799</v>
          </cell>
          <cell r="V832">
            <v>799</v>
          </cell>
          <cell r="W832">
            <v>799</v>
          </cell>
        </row>
        <row r="833">
          <cell r="I833" t="str">
            <v>ALI_4_SEG_4_PROV_2095</v>
          </cell>
          <cell r="J833">
            <v>4</v>
          </cell>
          <cell r="K833" t="str">
            <v>CEREAL EMPACADO</v>
          </cell>
          <cell r="L833">
            <v>4</v>
          </cell>
          <cell r="M833" t="str">
            <v>4 : Galletas de arroz, semillas de chía y quinua, almendras y chocolate.</v>
          </cell>
          <cell r="N833">
            <v>2095</v>
          </cell>
          <cell r="O833" t="str">
            <v>Ut Mana 2020</v>
          </cell>
          <cell r="P833">
            <v>799</v>
          </cell>
          <cell r="Q833">
            <v>799</v>
          </cell>
          <cell r="R833">
            <v>799</v>
          </cell>
          <cell r="S833">
            <v>799</v>
          </cell>
          <cell r="T833">
            <v>799</v>
          </cell>
          <cell r="U833">
            <v>799</v>
          </cell>
          <cell r="V833">
            <v>799</v>
          </cell>
          <cell r="W833">
            <v>799</v>
          </cell>
        </row>
        <row r="834">
          <cell r="I834" t="str">
            <v>ALI_4_SEG_5_PROV_2088</v>
          </cell>
          <cell r="J834">
            <v>5</v>
          </cell>
          <cell r="K834" t="str">
            <v>CEREAL EMPACADO</v>
          </cell>
          <cell r="L834">
            <v>4</v>
          </cell>
          <cell r="M834" t="str">
            <v>4 : Galletas de arroz, semillas de chía y quinua, almendras y chocolate.</v>
          </cell>
          <cell r="N834">
            <v>2088</v>
          </cell>
          <cell r="O834" t="str">
            <v>Consorcio Nutriservi Panadería 2020</v>
          </cell>
          <cell r="P834">
            <v>814</v>
          </cell>
          <cell r="Q834">
            <v>814</v>
          </cell>
          <cell r="R834">
            <v>814</v>
          </cell>
          <cell r="S834">
            <v>814</v>
          </cell>
          <cell r="T834">
            <v>799</v>
          </cell>
          <cell r="U834">
            <v>799</v>
          </cell>
          <cell r="V834">
            <v>799</v>
          </cell>
          <cell r="W834">
            <v>799</v>
          </cell>
        </row>
        <row r="835">
          <cell r="I835" t="str">
            <v>ALI_4_SEG_5_PROV_2095</v>
          </cell>
          <cell r="J835">
            <v>5</v>
          </cell>
          <cell r="K835" t="str">
            <v>CEREAL EMPACADO</v>
          </cell>
          <cell r="L835">
            <v>4</v>
          </cell>
          <cell r="M835" t="str">
            <v>4 : Galletas de arroz, semillas de chía y quinua, almendras y chocolate.</v>
          </cell>
          <cell r="N835">
            <v>2095</v>
          </cell>
          <cell r="O835" t="str">
            <v>Ut Mana 2020</v>
          </cell>
          <cell r="P835">
            <v>799</v>
          </cell>
          <cell r="Q835">
            <v>799</v>
          </cell>
          <cell r="R835">
            <v>799</v>
          </cell>
          <cell r="S835">
            <v>799</v>
          </cell>
          <cell r="T835">
            <v>799</v>
          </cell>
          <cell r="U835">
            <v>799</v>
          </cell>
          <cell r="V835">
            <v>799</v>
          </cell>
          <cell r="W835">
            <v>799</v>
          </cell>
        </row>
        <row r="836">
          <cell r="I836" t="str">
            <v>ALI_4_SEG_6_PROV_2088</v>
          </cell>
          <cell r="J836">
            <v>6</v>
          </cell>
          <cell r="K836" t="str">
            <v>CEREAL EMPACADO</v>
          </cell>
          <cell r="L836">
            <v>4</v>
          </cell>
          <cell r="M836" t="str">
            <v>4 : Galletas de arroz, semillas de chía y quinua, almendras y chocolate.</v>
          </cell>
          <cell r="N836">
            <v>2088</v>
          </cell>
          <cell r="O836" t="str">
            <v>Consorcio Nutriservi Panadería 2020</v>
          </cell>
          <cell r="P836">
            <v>814</v>
          </cell>
          <cell r="Q836">
            <v>814</v>
          </cell>
          <cell r="R836">
            <v>814</v>
          </cell>
          <cell r="S836">
            <v>814</v>
          </cell>
          <cell r="T836">
            <v>799</v>
          </cell>
          <cell r="U836">
            <v>799</v>
          </cell>
          <cell r="V836">
            <v>799</v>
          </cell>
          <cell r="W836">
            <v>799</v>
          </cell>
        </row>
        <row r="837">
          <cell r="I837" t="str">
            <v>ALI_4_SEG_6_PROV_2095</v>
          </cell>
          <cell r="J837">
            <v>6</v>
          </cell>
          <cell r="K837" t="str">
            <v>CEREAL EMPACADO</v>
          </cell>
          <cell r="L837">
            <v>4</v>
          </cell>
          <cell r="M837" t="str">
            <v>4 : Galletas de arroz, semillas de chía y quinua, almendras y chocolate.</v>
          </cell>
          <cell r="N837">
            <v>2095</v>
          </cell>
          <cell r="O837" t="str">
            <v>Ut Mana 2020</v>
          </cell>
          <cell r="P837">
            <v>799</v>
          </cell>
          <cell r="Q837">
            <v>799</v>
          </cell>
          <cell r="R837">
            <v>799</v>
          </cell>
          <cell r="S837">
            <v>799</v>
          </cell>
          <cell r="T837">
            <v>799</v>
          </cell>
          <cell r="U837">
            <v>799</v>
          </cell>
          <cell r="V837">
            <v>799</v>
          </cell>
          <cell r="W837">
            <v>799</v>
          </cell>
        </row>
        <row r="838">
          <cell r="I838" t="str">
            <v>ALI_4_SEG_7_PROV_2088</v>
          </cell>
          <cell r="J838">
            <v>7</v>
          </cell>
          <cell r="K838" t="str">
            <v>CEREAL EMPACADO</v>
          </cell>
          <cell r="L838">
            <v>4</v>
          </cell>
          <cell r="M838" t="str">
            <v>4 : Galletas de arroz, semillas de chía y quinua, almendras y chocolate.</v>
          </cell>
          <cell r="N838">
            <v>2088</v>
          </cell>
          <cell r="O838" t="str">
            <v>Consorcio Nutriservi Panadería 2020</v>
          </cell>
          <cell r="P838">
            <v>814</v>
          </cell>
          <cell r="Q838">
            <v>814</v>
          </cell>
          <cell r="R838">
            <v>814</v>
          </cell>
          <cell r="S838">
            <v>814</v>
          </cell>
          <cell r="T838">
            <v>799</v>
          </cell>
          <cell r="U838">
            <v>799</v>
          </cell>
          <cell r="V838">
            <v>799</v>
          </cell>
          <cell r="W838">
            <v>799</v>
          </cell>
        </row>
        <row r="839">
          <cell r="I839" t="str">
            <v>ALI_4_SEG_7_PROV_2095</v>
          </cell>
          <cell r="J839">
            <v>7</v>
          </cell>
          <cell r="K839" t="str">
            <v>CEREAL EMPACADO</v>
          </cell>
          <cell r="L839">
            <v>4</v>
          </cell>
          <cell r="M839" t="str">
            <v>4 : Galletas de arroz, semillas de chía y quinua, almendras y chocolate.</v>
          </cell>
          <cell r="N839">
            <v>2095</v>
          </cell>
          <cell r="O839" t="str">
            <v>Ut Mana 2020</v>
          </cell>
          <cell r="P839">
            <v>799</v>
          </cell>
          <cell r="Q839">
            <v>799</v>
          </cell>
          <cell r="R839">
            <v>799</v>
          </cell>
          <cell r="S839">
            <v>799</v>
          </cell>
          <cell r="T839">
            <v>799</v>
          </cell>
          <cell r="U839">
            <v>799</v>
          </cell>
          <cell r="V839">
            <v>799</v>
          </cell>
          <cell r="W839">
            <v>799</v>
          </cell>
        </row>
        <row r="840">
          <cell r="I840" t="str">
            <v>ALI_4_SEG_8_PROV_2088</v>
          </cell>
          <cell r="J840">
            <v>8</v>
          </cell>
          <cell r="K840" t="str">
            <v>CEREAL EMPACADO</v>
          </cell>
          <cell r="L840">
            <v>4</v>
          </cell>
          <cell r="M840" t="str">
            <v>4 : Galletas de arroz, semillas de chía y quinua, almendras y chocolate.</v>
          </cell>
          <cell r="N840">
            <v>2088</v>
          </cell>
          <cell r="O840" t="str">
            <v>Consorcio Nutriservi Panadería 2020</v>
          </cell>
          <cell r="P840">
            <v>814</v>
          </cell>
          <cell r="Q840">
            <v>814</v>
          </cell>
          <cell r="R840">
            <v>814</v>
          </cell>
          <cell r="S840">
            <v>814</v>
          </cell>
          <cell r="T840">
            <v>799</v>
          </cell>
          <cell r="U840">
            <v>799</v>
          </cell>
          <cell r="V840">
            <v>799</v>
          </cell>
          <cell r="W840">
            <v>799</v>
          </cell>
        </row>
        <row r="841">
          <cell r="I841" t="str">
            <v>ALI_4_SEG_8_PROV_2095</v>
          </cell>
          <cell r="J841">
            <v>8</v>
          </cell>
          <cell r="K841" t="str">
            <v>CEREAL EMPACADO</v>
          </cell>
          <cell r="L841">
            <v>4</v>
          </cell>
          <cell r="M841" t="str">
            <v>4 : Galletas de arroz, semillas de chía y quinua, almendras y chocolate.</v>
          </cell>
          <cell r="N841">
            <v>2095</v>
          </cell>
          <cell r="O841" t="str">
            <v>Ut Mana 2020</v>
          </cell>
          <cell r="P841">
            <v>799</v>
          </cell>
          <cell r="Q841">
            <v>799</v>
          </cell>
          <cell r="R841">
            <v>799</v>
          </cell>
          <cell r="S841">
            <v>799</v>
          </cell>
          <cell r="T841">
            <v>799</v>
          </cell>
          <cell r="U841">
            <v>799</v>
          </cell>
          <cell r="V841">
            <v>799</v>
          </cell>
          <cell r="W841">
            <v>799</v>
          </cell>
        </row>
        <row r="842">
          <cell r="I842" t="str">
            <v>ALI_4_SEG_9_PROV_2088</v>
          </cell>
          <cell r="J842">
            <v>9</v>
          </cell>
          <cell r="K842" t="str">
            <v>CEREAL EMPACADO</v>
          </cell>
          <cell r="L842">
            <v>4</v>
          </cell>
          <cell r="M842" t="str">
            <v>4 : Galletas de arroz, semillas de chía y quinua, almendras y chocolate.</v>
          </cell>
          <cell r="N842">
            <v>2088</v>
          </cell>
          <cell r="O842" t="str">
            <v>Consorcio Nutriservi Panadería 2020</v>
          </cell>
          <cell r="P842">
            <v>814</v>
          </cell>
          <cell r="Q842">
            <v>814</v>
          </cell>
          <cell r="R842">
            <v>814</v>
          </cell>
          <cell r="S842">
            <v>814</v>
          </cell>
          <cell r="T842">
            <v>799</v>
          </cell>
          <cell r="U842">
            <v>799</v>
          </cell>
          <cell r="V842">
            <v>799</v>
          </cell>
          <cell r="W842">
            <v>799</v>
          </cell>
        </row>
        <row r="843">
          <cell r="I843" t="str">
            <v>ALI_4_SEG_9_PROV_2095</v>
          </cell>
          <cell r="J843">
            <v>9</v>
          </cell>
          <cell r="K843" t="str">
            <v>CEREAL EMPACADO</v>
          </cell>
          <cell r="L843">
            <v>4</v>
          </cell>
          <cell r="M843" t="str">
            <v>4 : Galletas de arroz, semillas de chía y quinua, almendras y chocolate.</v>
          </cell>
          <cell r="N843">
            <v>2095</v>
          </cell>
          <cell r="O843" t="str">
            <v>Ut Mana 2020</v>
          </cell>
          <cell r="P843">
            <v>799</v>
          </cell>
          <cell r="Q843">
            <v>799</v>
          </cell>
          <cell r="R843">
            <v>799</v>
          </cell>
          <cell r="S843">
            <v>799</v>
          </cell>
          <cell r="T843">
            <v>799</v>
          </cell>
          <cell r="U843">
            <v>799</v>
          </cell>
          <cell r="V843">
            <v>799</v>
          </cell>
          <cell r="W843">
            <v>799</v>
          </cell>
        </row>
        <row r="844">
          <cell r="I844" t="str">
            <v>ALI_4_SEG_10_PROV_2088</v>
          </cell>
          <cell r="J844">
            <v>10</v>
          </cell>
          <cell r="K844" t="str">
            <v>CEREAL EMPACADO</v>
          </cell>
          <cell r="L844">
            <v>4</v>
          </cell>
          <cell r="M844" t="str">
            <v>4 : Galletas de arroz, semillas de chía y quinua, almendras y chocolate.</v>
          </cell>
          <cell r="N844">
            <v>2088</v>
          </cell>
          <cell r="O844" t="str">
            <v>Consorcio Nutriservi Panadería 2020</v>
          </cell>
          <cell r="P844">
            <v>814</v>
          </cell>
          <cell r="Q844">
            <v>814</v>
          </cell>
          <cell r="R844">
            <v>814</v>
          </cell>
          <cell r="S844">
            <v>814</v>
          </cell>
          <cell r="T844">
            <v>799</v>
          </cell>
          <cell r="U844">
            <v>799</v>
          </cell>
          <cell r="V844">
            <v>799</v>
          </cell>
          <cell r="W844">
            <v>799</v>
          </cell>
        </row>
        <row r="845">
          <cell r="I845" t="str">
            <v>ALI_4_SEG_10_PROV_2095</v>
          </cell>
          <cell r="J845">
            <v>10</v>
          </cell>
          <cell r="K845" t="str">
            <v>CEREAL EMPACADO</v>
          </cell>
          <cell r="L845">
            <v>4</v>
          </cell>
          <cell r="M845" t="str">
            <v>4 : Galletas de arroz, semillas de chía y quinua, almendras y chocolate.</v>
          </cell>
          <cell r="N845">
            <v>2095</v>
          </cell>
          <cell r="O845" t="str">
            <v>Ut Mana 2020</v>
          </cell>
          <cell r="P845">
            <v>799</v>
          </cell>
          <cell r="Q845">
            <v>799</v>
          </cell>
          <cell r="R845">
            <v>799</v>
          </cell>
          <cell r="S845">
            <v>799</v>
          </cell>
          <cell r="T845">
            <v>799</v>
          </cell>
          <cell r="U845">
            <v>799</v>
          </cell>
          <cell r="V845">
            <v>799</v>
          </cell>
          <cell r="W845">
            <v>799</v>
          </cell>
        </row>
        <row r="846">
          <cell r="I846" t="str">
            <v>ALI_4_SEG_11_PROV_2088</v>
          </cell>
          <cell r="J846">
            <v>11</v>
          </cell>
          <cell r="K846" t="str">
            <v>CEREAL EMPACADO</v>
          </cell>
          <cell r="L846">
            <v>4</v>
          </cell>
          <cell r="M846" t="str">
            <v>4 : Galletas de arroz, semillas de chía y quinua, almendras y chocolate.</v>
          </cell>
          <cell r="N846">
            <v>2088</v>
          </cell>
          <cell r="O846" t="str">
            <v>Consorcio Nutriservi Panadería 2020</v>
          </cell>
          <cell r="P846">
            <v>814</v>
          </cell>
          <cell r="Q846">
            <v>814</v>
          </cell>
          <cell r="R846">
            <v>814</v>
          </cell>
          <cell r="S846">
            <v>814</v>
          </cell>
          <cell r="T846">
            <v>799</v>
          </cell>
          <cell r="U846">
            <v>799</v>
          </cell>
          <cell r="V846">
            <v>799</v>
          </cell>
          <cell r="W846">
            <v>799</v>
          </cell>
        </row>
        <row r="847">
          <cell r="I847" t="str">
            <v>ALI_4_SEG_11_PROV_2095</v>
          </cell>
          <cell r="J847">
            <v>11</v>
          </cell>
          <cell r="K847" t="str">
            <v>CEREAL EMPACADO</v>
          </cell>
          <cell r="L847">
            <v>4</v>
          </cell>
          <cell r="M847" t="str">
            <v>4 : Galletas de arroz, semillas de chía y quinua, almendras y chocolate.</v>
          </cell>
          <cell r="N847">
            <v>2095</v>
          </cell>
          <cell r="O847" t="str">
            <v>Ut Mana 2020</v>
          </cell>
          <cell r="P847">
            <v>799</v>
          </cell>
          <cell r="Q847">
            <v>799</v>
          </cell>
          <cell r="R847">
            <v>799</v>
          </cell>
          <cell r="S847">
            <v>799</v>
          </cell>
          <cell r="T847">
            <v>799</v>
          </cell>
          <cell r="U847">
            <v>799</v>
          </cell>
          <cell r="V847">
            <v>799</v>
          </cell>
          <cell r="W847">
            <v>799</v>
          </cell>
        </row>
        <row r="848">
          <cell r="I848" t="str">
            <v>ALI_4_SEG_12_PROV_2088</v>
          </cell>
          <cell r="J848">
            <v>12</v>
          </cell>
          <cell r="K848" t="str">
            <v>CEREAL EMPACADO</v>
          </cell>
          <cell r="L848">
            <v>4</v>
          </cell>
          <cell r="M848" t="str">
            <v>4 : Galletas de arroz, semillas de chía y quinua, almendras y chocolate.</v>
          </cell>
          <cell r="N848">
            <v>2088</v>
          </cell>
          <cell r="O848" t="str">
            <v>Consorcio Nutriservi Panadería 2020</v>
          </cell>
          <cell r="P848">
            <v>814</v>
          </cell>
          <cell r="Q848">
            <v>814</v>
          </cell>
          <cell r="R848">
            <v>814</v>
          </cell>
          <cell r="S848">
            <v>814</v>
          </cell>
          <cell r="T848">
            <v>799</v>
          </cell>
          <cell r="U848">
            <v>799</v>
          </cell>
          <cell r="V848">
            <v>799</v>
          </cell>
          <cell r="W848">
            <v>799</v>
          </cell>
        </row>
        <row r="849">
          <cell r="I849" t="str">
            <v>ALI_4_SEG_12_PROV_2095</v>
          </cell>
          <cell r="J849">
            <v>12</v>
          </cell>
          <cell r="K849" t="str">
            <v>CEREAL EMPACADO</v>
          </cell>
          <cell r="L849">
            <v>4</v>
          </cell>
          <cell r="M849" t="str">
            <v>4 : Galletas de arroz, semillas de chía y quinua, almendras y chocolate.</v>
          </cell>
          <cell r="N849">
            <v>2095</v>
          </cell>
          <cell r="O849" t="str">
            <v>Ut Mana 2020</v>
          </cell>
          <cell r="P849">
            <v>799</v>
          </cell>
          <cell r="Q849">
            <v>799</v>
          </cell>
          <cell r="R849">
            <v>799</v>
          </cell>
          <cell r="S849">
            <v>799</v>
          </cell>
          <cell r="T849">
            <v>799</v>
          </cell>
          <cell r="U849">
            <v>799</v>
          </cell>
          <cell r="V849">
            <v>799</v>
          </cell>
          <cell r="W849">
            <v>799</v>
          </cell>
        </row>
        <row r="850">
          <cell r="I850" t="str">
            <v>ALI_4_SEG_13_PROV_2088</v>
          </cell>
          <cell r="J850">
            <v>13</v>
          </cell>
          <cell r="K850" t="str">
            <v>CEREAL EMPACADO</v>
          </cell>
          <cell r="L850">
            <v>4</v>
          </cell>
          <cell r="M850" t="str">
            <v>4 : Galletas de arroz, semillas de chía y quinua, almendras y chocolate.</v>
          </cell>
          <cell r="N850">
            <v>2088</v>
          </cell>
          <cell r="O850" t="str">
            <v>Consorcio Nutriservi Panadería 2020</v>
          </cell>
          <cell r="P850">
            <v>814</v>
          </cell>
          <cell r="Q850">
            <v>814</v>
          </cell>
          <cell r="R850">
            <v>814</v>
          </cell>
          <cell r="S850">
            <v>814</v>
          </cell>
          <cell r="T850">
            <v>799</v>
          </cell>
          <cell r="U850">
            <v>799</v>
          </cell>
          <cell r="V850">
            <v>799</v>
          </cell>
          <cell r="W850">
            <v>799</v>
          </cell>
        </row>
        <row r="851">
          <cell r="I851" t="str">
            <v>ALI_4_SEG_13_PROV_2095</v>
          </cell>
          <cell r="J851">
            <v>13</v>
          </cell>
          <cell r="K851" t="str">
            <v>CEREAL EMPACADO</v>
          </cell>
          <cell r="L851">
            <v>4</v>
          </cell>
          <cell r="M851" t="str">
            <v>4 : Galletas de arroz, semillas de chía y quinua, almendras y chocolate.</v>
          </cell>
          <cell r="N851">
            <v>2095</v>
          </cell>
          <cell r="O851" t="str">
            <v>Ut Mana 2020</v>
          </cell>
          <cell r="P851">
            <v>799</v>
          </cell>
          <cell r="Q851">
            <v>799</v>
          </cell>
          <cell r="R851">
            <v>799</v>
          </cell>
          <cell r="S851">
            <v>799</v>
          </cell>
          <cell r="T851">
            <v>799</v>
          </cell>
          <cell r="U851">
            <v>799</v>
          </cell>
          <cell r="V851">
            <v>799</v>
          </cell>
          <cell r="W851">
            <v>799</v>
          </cell>
        </row>
        <row r="852">
          <cell r="I852" t="str">
            <v>ALI_4_SEG_14_PROV_2088</v>
          </cell>
          <cell r="J852">
            <v>14</v>
          </cell>
          <cell r="K852" t="str">
            <v>CEREAL EMPACADO</v>
          </cell>
          <cell r="L852">
            <v>4</v>
          </cell>
          <cell r="M852" t="str">
            <v>4 : Galletas de arroz, semillas de chía y quinua, almendras y chocolate.</v>
          </cell>
          <cell r="N852">
            <v>2088</v>
          </cell>
          <cell r="O852" t="str">
            <v>Consorcio Nutriservi Panadería 2020</v>
          </cell>
          <cell r="P852">
            <v>814</v>
          </cell>
          <cell r="Q852">
            <v>814</v>
          </cell>
          <cell r="R852">
            <v>814</v>
          </cell>
          <cell r="S852">
            <v>814</v>
          </cell>
          <cell r="T852">
            <v>799</v>
          </cell>
          <cell r="U852">
            <v>799</v>
          </cell>
          <cell r="V852">
            <v>799</v>
          </cell>
          <cell r="W852">
            <v>799</v>
          </cell>
        </row>
        <row r="853">
          <cell r="I853" t="str">
            <v>ALI_4_SEG_14_PROV_2095</v>
          </cell>
          <cell r="J853">
            <v>14</v>
          </cell>
          <cell r="K853" t="str">
            <v>CEREAL EMPACADO</v>
          </cell>
          <cell r="L853">
            <v>4</v>
          </cell>
          <cell r="M853" t="str">
            <v>4 : Galletas de arroz, semillas de chía y quinua, almendras y chocolate.</v>
          </cell>
          <cell r="N853">
            <v>2095</v>
          </cell>
          <cell r="O853" t="str">
            <v>Ut Mana 2020</v>
          </cell>
          <cell r="P853">
            <v>799</v>
          </cell>
          <cell r="Q853">
            <v>799</v>
          </cell>
          <cell r="R853">
            <v>799</v>
          </cell>
          <cell r="S853">
            <v>799</v>
          </cell>
          <cell r="T853">
            <v>799</v>
          </cell>
          <cell r="U853">
            <v>799</v>
          </cell>
          <cell r="V853">
            <v>799</v>
          </cell>
          <cell r="W853">
            <v>799</v>
          </cell>
        </row>
        <row r="854">
          <cell r="I854" t="str">
            <v>ALI_4_SEG_15_PROV_2088</v>
          </cell>
          <cell r="J854">
            <v>15</v>
          </cell>
          <cell r="K854" t="str">
            <v>CEREAL EMPACADO</v>
          </cell>
          <cell r="L854">
            <v>4</v>
          </cell>
          <cell r="M854" t="str">
            <v>4 : Galletas de arroz, semillas de chía y quinua, almendras y chocolate.</v>
          </cell>
          <cell r="N854">
            <v>2088</v>
          </cell>
          <cell r="O854" t="str">
            <v>Consorcio Nutriservi Panadería 2020</v>
          </cell>
          <cell r="P854">
            <v>814</v>
          </cell>
          <cell r="Q854">
            <v>814</v>
          </cell>
          <cell r="R854">
            <v>814</v>
          </cell>
          <cell r="S854">
            <v>814</v>
          </cell>
          <cell r="T854">
            <v>799</v>
          </cell>
          <cell r="U854">
            <v>799</v>
          </cell>
          <cell r="V854">
            <v>799</v>
          </cell>
          <cell r="W854">
            <v>799</v>
          </cell>
        </row>
        <row r="855">
          <cell r="I855" t="str">
            <v>ALI_4_SEG_15_PROV_2095</v>
          </cell>
          <cell r="J855">
            <v>15</v>
          </cell>
          <cell r="K855" t="str">
            <v>CEREAL EMPACADO</v>
          </cell>
          <cell r="L855">
            <v>4</v>
          </cell>
          <cell r="M855" t="str">
            <v>4 : Galletas de arroz, semillas de chía y quinua, almendras y chocolate.</v>
          </cell>
          <cell r="N855">
            <v>2095</v>
          </cell>
          <cell r="O855" t="str">
            <v>Ut Mana 2020</v>
          </cell>
          <cell r="P855">
            <v>799</v>
          </cell>
          <cell r="Q855">
            <v>799</v>
          </cell>
          <cell r="R855">
            <v>799</v>
          </cell>
          <cell r="S855">
            <v>799</v>
          </cell>
          <cell r="T855">
            <v>799</v>
          </cell>
          <cell r="U855">
            <v>799</v>
          </cell>
          <cell r="V855">
            <v>799</v>
          </cell>
          <cell r="W855">
            <v>799</v>
          </cell>
        </row>
        <row r="856">
          <cell r="I856" t="str">
            <v>ALI_25_SEG_1_PROV_2052</v>
          </cell>
          <cell r="J856">
            <v>1</v>
          </cell>
          <cell r="K856" t="str">
            <v>CEREAL EMPACADO</v>
          </cell>
          <cell r="L856">
            <v>25</v>
          </cell>
          <cell r="M856" t="str">
            <v>25 : Galleta de avena (Paquete mínimo dos (2) unidades)</v>
          </cell>
          <cell r="N856">
            <v>2052</v>
          </cell>
          <cell r="O856" t="str">
            <v>Diseral S.A.S.</v>
          </cell>
          <cell r="P856">
            <v>573</v>
          </cell>
          <cell r="Q856">
            <v>955</v>
          </cell>
          <cell r="R856">
            <v>955</v>
          </cell>
          <cell r="S856">
            <v>955</v>
          </cell>
          <cell r="T856">
            <v>559</v>
          </cell>
          <cell r="U856">
            <v>931</v>
          </cell>
          <cell r="V856">
            <v>931</v>
          </cell>
          <cell r="W856">
            <v>931</v>
          </cell>
        </row>
        <row r="857">
          <cell r="I857" t="str">
            <v>ALI_25_SEG_1_PROV_2075</v>
          </cell>
          <cell r="J857">
            <v>1</v>
          </cell>
          <cell r="K857" t="str">
            <v>CEREAL EMPACADO</v>
          </cell>
          <cell r="L857">
            <v>25</v>
          </cell>
          <cell r="M857" t="str">
            <v>25 : Galleta de avena (Paquete mínimo dos (2) unidades)</v>
          </cell>
          <cell r="N857">
            <v>2075</v>
          </cell>
          <cell r="O857" t="str">
            <v>Trigus S.A.S.</v>
          </cell>
          <cell r="P857">
            <v>564</v>
          </cell>
          <cell r="Q857">
            <v>940</v>
          </cell>
          <cell r="R857">
            <v>940</v>
          </cell>
          <cell r="S857">
            <v>940</v>
          </cell>
          <cell r="T857">
            <v>559</v>
          </cell>
          <cell r="U857">
            <v>931</v>
          </cell>
          <cell r="V857">
            <v>931</v>
          </cell>
          <cell r="W857">
            <v>931</v>
          </cell>
        </row>
        <row r="858">
          <cell r="I858" t="str">
            <v>ALI_25_SEG_1_PROV_2087</v>
          </cell>
          <cell r="J858">
            <v>1</v>
          </cell>
          <cell r="K858" t="str">
            <v>CEREAL EMPACADO</v>
          </cell>
          <cell r="L858">
            <v>25</v>
          </cell>
          <cell r="M858" t="str">
            <v>25 : Galleta de avena (Paquete mínimo dos (2) unidades)</v>
          </cell>
          <cell r="N858">
            <v>2087</v>
          </cell>
          <cell r="O858" t="str">
            <v>AAA Alimentando A Bogotá 2020 UT</v>
          </cell>
          <cell r="P858">
            <v>559</v>
          </cell>
          <cell r="Q858">
            <v>931</v>
          </cell>
          <cell r="R858">
            <v>931</v>
          </cell>
          <cell r="S858">
            <v>931</v>
          </cell>
          <cell r="T858">
            <v>559</v>
          </cell>
          <cell r="U858">
            <v>931</v>
          </cell>
          <cell r="V858">
            <v>931</v>
          </cell>
          <cell r="W858">
            <v>931</v>
          </cell>
        </row>
        <row r="859">
          <cell r="I859" t="str">
            <v>ALI_25_SEG_1_PROV_2088</v>
          </cell>
          <cell r="J859">
            <v>1</v>
          </cell>
          <cell r="K859" t="str">
            <v>CEREAL EMPACADO</v>
          </cell>
          <cell r="L859">
            <v>25</v>
          </cell>
          <cell r="M859" t="str">
            <v>25 : Galleta de avena (Paquete mínimo dos (2) unidades)</v>
          </cell>
          <cell r="N859">
            <v>2088</v>
          </cell>
          <cell r="O859" t="str">
            <v>Consorcio Nutriservi Panadería 2020</v>
          </cell>
          <cell r="P859">
            <v>570</v>
          </cell>
          <cell r="Q859">
            <v>949</v>
          </cell>
          <cell r="R859">
            <v>949</v>
          </cell>
          <cell r="S859">
            <v>949</v>
          </cell>
          <cell r="T859">
            <v>559</v>
          </cell>
          <cell r="U859">
            <v>931</v>
          </cell>
          <cell r="V859">
            <v>931</v>
          </cell>
          <cell r="W859">
            <v>931</v>
          </cell>
        </row>
        <row r="860">
          <cell r="I860" t="str">
            <v>ALI_25_SEG_1_PROV_2092</v>
          </cell>
          <cell r="J860">
            <v>1</v>
          </cell>
          <cell r="K860" t="str">
            <v>CEREAL EMPACADO</v>
          </cell>
          <cell r="L860">
            <v>25</v>
          </cell>
          <cell r="M860" t="str">
            <v>25 : Galleta de avena (Paquete mínimo dos (2) unidades)</v>
          </cell>
          <cell r="N860">
            <v>2092</v>
          </cell>
          <cell r="O860" t="str">
            <v>Catering Service Deli SAS</v>
          </cell>
          <cell r="P860">
            <v>559</v>
          </cell>
          <cell r="Q860">
            <v>931</v>
          </cell>
          <cell r="R860">
            <v>931</v>
          </cell>
          <cell r="S860">
            <v>931</v>
          </cell>
          <cell r="T860">
            <v>559</v>
          </cell>
          <cell r="U860">
            <v>931</v>
          </cell>
          <cell r="V860">
            <v>931</v>
          </cell>
          <cell r="W860">
            <v>931</v>
          </cell>
        </row>
        <row r="861">
          <cell r="I861" t="str">
            <v>ALI_25_SEG_1_PROV_2095</v>
          </cell>
          <cell r="J861">
            <v>1</v>
          </cell>
          <cell r="K861" t="str">
            <v>CEREAL EMPACADO</v>
          </cell>
          <cell r="L861">
            <v>25</v>
          </cell>
          <cell r="M861" t="str">
            <v>25 : Galleta de avena (Paquete mínimo dos (2) unidades)</v>
          </cell>
          <cell r="N861">
            <v>2095</v>
          </cell>
          <cell r="O861" t="str">
            <v>Ut Mana 2020</v>
          </cell>
          <cell r="P861">
            <v>561</v>
          </cell>
          <cell r="Q861">
            <v>936</v>
          </cell>
          <cell r="R861">
            <v>936</v>
          </cell>
          <cell r="S861">
            <v>936</v>
          </cell>
          <cell r="T861">
            <v>559</v>
          </cell>
          <cell r="U861">
            <v>931</v>
          </cell>
          <cell r="V861">
            <v>931</v>
          </cell>
          <cell r="W861">
            <v>931</v>
          </cell>
        </row>
        <row r="862">
          <cell r="I862" t="str">
            <v>ALI_25_SEG_2_PROV_2052</v>
          </cell>
          <cell r="J862">
            <v>2</v>
          </cell>
          <cell r="K862" t="str">
            <v>CEREAL EMPACADO</v>
          </cell>
          <cell r="L862">
            <v>25</v>
          </cell>
          <cell r="M862" t="str">
            <v>25 : Galleta de avena (Paquete mínimo dos (2) unidades)</v>
          </cell>
          <cell r="N862">
            <v>2052</v>
          </cell>
          <cell r="O862" t="str">
            <v>Diseral S.A.S.</v>
          </cell>
          <cell r="P862">
            <v>573</v>
          </cell>
          <cell r="Q862">
            <v>955</v>
          </cell>
          <cell r="R862">
            <v>955</v>
          </cell>
          <cell r="S862">
            <v>955</v>
          </cell>
          <cell r="T862">
            <v>559</v>
          </cell>
          <cell r="U862">
            <v>931</v>
          </cell>
          <cell r="V862">
            <v>931</v>
          </cell>
          <cell r="W862">
            <v>931</v>
          </cell>
        </row>
        <row r="863">
          <cell r="I863" t="str">
            <v>ALI_25_SEG_2_PROV_2075</v>
          </cell>
          <cell r="J863">
            <v>2</v>
          </cell>
          <cell r="K863" t="str">
            <v>CEREAL EMPACADO</v>
          </cell>
          <cell r="L863">
            <v>25</v>
          </cell>
          <cell r="M863" t="str">
            <v>25 : Galleta de avena (Paquete mínimo dos (2) unidades)</v>
          </cell>
          <cell r="N863">
            <v>2075</v>
          </cell>
          <cell r="O863" t="str">
            <v>Trigus S.A.S.</v>
          </cell>
          <cell r="P863">
            <v>564</v>
          </cell>
          <cell r="Q863">
            <v>940</v>
          </cell>
          <cell r="R863">
            <v>940</v>
          </cell>
          <cell r="S863">
            <v>940</v>
          </cell>
          <cell r="T863">
            <v>559</v>
          </cell>
          <cell r="U863">
            <v>931</v>
          </cell>
          <cell r="V863">
            <v>931</v>
          </cell>
          <cell r="W863">
            <v>931</v>
          </cell>
        </row>
        <row r="864">
          <cell r="I864" t="str">
            <v>ALI_25_SEG_2_PROV_2087</v>
          </cell>
          <cell r="J864">
            <v>2</v>
          </cell>
          <cell r="K864" t="str">
            <v>CEREAL EMPACADO</v>
          </cell>
          <cell r="L864">
            <v>25</v>
          </cell>
          <cell r="M864" t="str">
            <v>25 : Galleta de avena (Paquete mínimo dos (2) unidades)</v>
          </cell>
          <cell r="N864">
            <v>2087</v>
          </cell>
          <cell r="O864" t="str">
            <v>AAA Alimentando A Bogotá 2020 UT</v>
          </cell>
          <cell r="P864">
            <v>559</v>
          </cell>
          <cell r="Q864">
            <v>931</v>
          </cell>
          <cell r="R864">
            <v>931</v>
          </cell>
          <cell r="S864">
            <v>931</v>
          </cell>
          <cell r="T864">
            <v>559</v>
          </cell>
          <cell r="U864">
            <v>931</v>
          </cell>
          <cell r="V864">
            <v>931</v>
          </cell>
          <cell r="W864">
            <v>931</v>
          </cell>
        </row>
        <row r="865">
          <cell r="I865" t="str">
            <v>ALI_25_SEG_2_PROV_2088</v>
          </cell>
          <cell r="J865">
            <v>2</v>
          </cell>
          <cell r="K865" t="str">
            <v>CEREAL EMPACADO</v>
          </cell>
          <cell r="L865">
            <v>25</v>
          </cell>
          <cell r="M865" t="str">
            <v>25 : Galleta de avena (Paquete mínimo dos (2) unidades)</v>
          </cell>
          <cell r="N865">
            <v>2088</v>
          </cell>
          <cell r="O865" t="str">
            <v>Consorcio Nutriservi Panadería 2020</v>
          </cell>
          <cell r="P865">
            <v>570</v>
          </cell>
          <cell r="Q865">
            <v>949</v>
          </cell>
          <cell r="R865">
            <v>949</v>
          </cell>
          <cell r="S865">
            <v>949</v>
          </cell>
          <cell r="T865">
            <v>559</v>
          </cell>
          <cell r="U865">
            <v>931</v>
          </cell>
          <cell r="V865">
            <v>931</v>
          </cell>
          <cell r="W865">
            <v>931</v>
          </cell>
        </row>
        <row r="866">
          <cell r="I866" t="str">
            <v>ALI_25_SEG_2_PROV_2092</v>
          </cell>
          <cell r="J866">
            <v>2</v>
          </cell>
          <cell r="K866" t="str">
            <v>CEREAL EMPACADO</v>
          </cell>
          <cell r="L866">
            <v>25</v>
          </cell>
          <cell r="M866" t="str">
            <v>25 : Galleta de avena (Paquete mínimo dos (2) unidades)</v>
          </cell>
          <cell r="N866">
            <v>2092</v>
          </cell>
          <cell r="O866" t="str">
            <v>Catering Service Deli SAS</v>
          </cell>
          <cell r="P866">
            <v>559</v>
          </cell>
          <cell r="Q866">
            <v>931</v>
          </cell>
          <cell r="R866">
            <v>931</v>
          </cell>
          <cell r="S866">
            <v>931</v>
          </cell>
          <cell r="T866">
            <v>559</v>
          </cell>
          <cell r="U866">
            <v>931</v>
          </cell>
          <cell r="V866">
            <v>931</v>
          </cell>
          <cell r="W866">
            <v>931</v>
          </cell>
        </row>
        <row r="867">
          <cell r="I867" t="str">
            <v>ALI_25_SEG_2_PROV_2095</v>
          </cell>
          <cell r="J867">
            <v>2</v>
          </cell>
          <cell r="K867" t="str">
            <v>CEREAL EMPACADO</v>
          </cell>
          <cell r="L867">
            <v>25</v>
          </cell>
          <cell r="M867" t="str">
            <v>25 : Galleta de avena (Paquete mínimo dos (2) unidades)</v>
          </cell>
          <cell r="N867">
            <v>2095</v>
          </cell>
          <cell r="O867" t="str">
            <v>Ut Mana 2020</v>
          </cell>
          <cell r="P867">
            <v>561</v>
          </cell>
          <cell r="Q867">
            <v>936</v>
          </cell>
          <cell r="R867">
            <v>936</v>
          </cell>
          <cell r="S867">
            <v>936</v>
          </cell>
          <cell r="T867">
            <v>559</v>
          </cell>
          <cell r="U867">
            <v>931</v>
          </cell>
          <cell r="V867">
            <v>931</v>
          </cell>
          <cell r="W867">
            <v>931</v>
          </cell>
        </row>
        <row r="868">
          <cell r="I868" t="str">
            <v>ALI_25_SEG_3_PROV_2052</v>
          </cell>
          <cell r="J868">
            <v>3</v>
          </cell>
          <cell r="K868" t="str">
            <v>CEREAL EMPACADO</v>
          </cell>
          <cell r="L868">
            <v>25</v>
          </cell>
          <cell r="M868" t="str">
            <v>25 : Galleta de avena (Paquete mínimo dos (2) unidades)</v>
          </cell>
          <cell r="N868">
            <v>2052</v>
          </cell>
          <cell r="O868" t="str">
            <v>Diseral S.A.S.</v>
          </cell>
          <cell r="P868">
            <v>573</v>
          </cell>
          <cell r="Q868">
            <v>955</v>
          </cell>
          <cell r="R868">
            <v>955</v>
          </cell>
          <cell r="S868">
            <v>955</v>
          </cell>
          <cell r="T868">
            <v>559</v>
          </cell>
          <cell r="U868">
            <v>931</v>
          </cell>
          <cell r="V868">
            <v>931</v>
          </cell>
          <cell r="W868">
            <v>931</v>
          </cell>
        </row>
        <row r="869">
          <cell r="I869" t="str">
            <v>ALI_25_SEG_3_PROV_2075</v>
          </cell>
          <cell r="J869">
            <v>3</v>
          </cell>
          <cell r="K869" t="str">
            <v>CEREAL EMPACADO</v>
          </cell>
          <cell r="L869">
            <v>25</v>
          </cell>
          <cell r="M869" t="str">
            <v>25 : Galleta de avena (Paquete mínimo dos (2) unidades)</v>
          </cell>
          <cell r="N869">
            <v>2075</v>
          </cell>
          <cell r="O869" t="str">
            <v>Trigus S.A.S.</v>
          </cell>
          <cell r="P869">
            <v>564</v>
          </cell>
          <cell r="Q869">
            <v>940</v>
          </cell>
          <cell r="R869">
            <v>940</v>
          </cell>
          <cell r="S869">
            <v>940</v>
          </cell>
          <cell r="T869">
            <v>559</v>
          </cell>
          <cell r="U869">
            <v>931</v>
          </cell>
          <cell r="V869">
            <v>931</v>
          </cell>
          <cell r="W869">
            <v>931</v>
          </cell>
        </row>
        <row r="870">
          <cell r="I870" t="str">
            <v>ALI_25_SEG_3_PROV_2087</v>
          </cell>
          <cell r="J870">
            <v>3</v>
          </cell>
          <cell r="K870" t="str">
            <v>CEREAL EMPACADO</v>
          </cell>
          <cell r="L870">
            <v>25</v>
          </cell>
          <cell r="M870" t="str">
            <v>25 : Galleta de avena (Paquete mínimo dos (2) unidades)</v>
          </cell>
          <cell r="N870">
            <v>2087</v>
          </cell>
          <cell r="O870" t="str">
            <v>AAA Alimentando A Bogotá 2020 UT</v>
          </cell>
          <cell r="P870">
            <v>559</v>
          </cell>
          <cell r="Q870">
            <v>931</v>
          </cell>
          <cell r="R870">
            <v>931</v>
          </cell>
          <cell r="S870">
            <v>931</v>
          </cell>
          <cell r="T870">
            <v>559</v>
          </cell>
          <cell r="U870">
            <v>931</v>
          </cell>
          <cell r="V870">
            <v>931</v>
          </cell>
          <cell r="W870">
            <v>931</v>
          </cell>
        </row>
        <row r="871">
          <cell r="I871" t="str">
            <v>ALI_25_SEG_3_PROV_2088</v>
          </cell>
          <cell r="J871">
            <v>3</v>
          </cell>
          <cell r="K871" t="str">
            <v>CEREAL EMPACADO</v>
          </cell>
          <cell r="L871">
            <v>25</v>
          </cell>
          <cell r="M871" t="str">
            <v>25 : Galleta de avena (Paquete mínimo dos (2) unidades)</v>
          </cell>
          <cell r="N871">
            <v>2088</v>
          </cell>
          <cell r="O871" t="str">
            <v>Consorcio Nutriservi Panadería 2020</v>
          </cell>
          <cell r="P871">
            <v>570</v>
          </cell>
          <cell r="Q871">
            <v>949</v>
          </cell>
          <cell r="R871">
            <v>949</v>
          </cell>
          <cell r="S871">
            <v>949</v>
          </cell>
          <cell r="T871">
            <v>559</v>
          </cell>
          <cell r="U871">
            <v>931</v>
          </cell>
          <cell r="V871">
            <v>931</v>
          </cell>
          <cell r="W871">
            <v>931</v>
          </cell>
        </row>
        <row r="872">
          <cell r="I872" t="str">
            <v>ALI_25_SEG_3_PROV_2092</v>
          </cell>
          <cell r="J872">
            <v>3</v>
          </cell>
          <cell r="K872" t="str">
            <v>CEREAL EMPACADO</v>
          </cell>
          <cell r="L872">
            <v>25</v>
          </cell>
          <cell r="M872" t="str">
            <v>25 : Galleta de avena (Paquete mínimo dos (2) unidades)</v>
          </cell>
          <cell r="N872">
            <v>2092</v>
          </cell>
          <cell r="O872" t="str">
            <v>Catering Service Deli SAS</v>
          </cell>
          <cell r="P872">
            <v>559</v>
          </cell>
          <cell r="Q872">
            <v>931</v>
          </cell>
          <cell r="R872">
            <v>931</v>
          </cell>
          <cell r="S872">
            <v>931</v>
          </cell>
          <cell r="T872">
            <v>559</v>
          </cell>
          <cell r="U872">
            <v>931</v>
          </cell>
          <cell r="V872">
            <v>931</v>
          </cell>
          <cell r="W872">
            <v>931</v>
          </cell>
        </row>
        <row r="873">
          <cell r="I873" t="str">
            <v>ALI_25_SEG_3_PROV_2095</v>
          </cell>
          <cell r="J873">
            <v>3</v>
          </cell>
          <cell r="K873" t="str">
            <v>CEREAL EMPACADO</v>
          </cell>
          <cell r="L873">
            <v>25</v>
          </cell>
          <cell r="M873" t="str">
            <v>25 : Galleta de avena (Paquete mínimo dos (2) unidades)</v>
          </cell>
          <cell r="N873">
            <v>2095</v>
          </cell>
          <cell r="O873" t="str">
            <v>Ut Mana 2020</v>
          </cell>
          <cell r="P873">
            <v>561</v>
          </cell>
          <cell r="Q873">
            <v>936</v>
          </cell>
          <cell r="R873">
            <v>936</v>
          </cell>
          <cell r="S873">
            <v>936</v>
          </cell>
          <cell r="T873">
            <v>559</v>
          </cell>
          <cell r="U873">
            <v>931</v>
          </cell>
          <cell r="V873">
            <v>931</v>
          </cell>
          <cell r="W873">
            <v>931</v>
          </cell>
        </row>
        <row r="874">
          <cell r="I874" t="str">
            <v>ALI_25_SEG_4_PROV_2052</v>
          </cell>
          <cell r="J874">
            <v>4</v>
          </cell>
          <cell r="K874" t="str">
            <v>CEREAL EMPACADO</v>
          </cell>
          <cell r="L874">
            <v>25</v>
          </cell>
          <cell r="M874" t="str">
            <v>25 : Galleta de avena (Paquete mínimo dos (2) unidades)</v>
          </cell>
          <cell r="N874">
            <v>2052</v>
          </cell>
          <cell r="O874" t="str">
            <v>Diseral S.A.S.</v>
          </cell>
          <cell r="P874">
            <v>573</v>
          </cell>
          <cell r="Q874">
            <v>955</v>
          </cell>
          <cell r="R874">
            <v>955</v>
          </cell>
          <cell r="S874">
            <v>955</v>
          </cell>
          <cell r="T874">
            <v>559</v>
          </cell>
          <cell r="U874">
            <v>931</v>
          </cell>
          <cell r="V874">
            <v>931</v>
          </cell>
          <cell r="W874">
            <v>931</v>
          </cell>
        </row>
        <row r="875">
          <cell r="I875" t="str">
            <v>ALI_25_SEG_4_PROV_2075</v>
          </cell>
          <cell r="J875">
            <v>4</v>
          </cell>
          <cell r="K875" t="str">
            <v>CEREAL EMPACADO</v>
          </cell>
          <cell r="L875">
            <v>25</v>
          </cell>
          <cell r="M875" t="str">
            <v>25 : Galleta de avena (Paquete mínimo dos (2) unidades)</v>
          </cell>
          <cell r="N875">
            <v>2075</v>
          </cell>
          <cell r="O875" t="str">
            <v>Trigus S.A.S.</v>
          </cell>
          <cell r="P875">
            <v>564</v>
          </cell>
          <cell r="Q875">
            <v>940</v>
          </cell>
          <cell r="R875">
            <v>940</v>
          </cell>
          <cell r="S875">
            <v>940</v>
          </cell>
          <cell r="T875">
            <v>559</v>
          </cell>
          <cell r="U875">
            <v>931</v>
          </cell>
          <cell r="V875">
            <v>931</v>
          </cell>
          <cell r="W875">
            <v>931</v>
          </cell>
        </row>
        <row r="876">
          <cell r="I876" t="str">
            <v>ALI_25_SEG_4_PROV_2087</v>
          </cell>
          <cell r="J876">
            <v>4</v>
          </cell>
          <cell r="K876" t="str">
            <v>CEREAL EMPACADO</v>
          </cell>
          <cell r="L876">
            <v>25</v>
          </cell>
          <cell r="M876" t="str">
            <v>25 : Galleta de avena (Paquete mínimo dos (2) unidades)</v>
          </cell>
          <cell r="N876">
            <v>2087</v>
          </cell>
          <cell r="O876" t="str">
            <v>AAA Alimentando A Bogotá 2020 UT</v>
          </cell>
          <cell r="P876">
            <v>559</v>
          </cell>
          <cell r="Q876">
            <v>931</v>
          </cell>
          <cell r="R876">
            <v>931</v>
          </cell>
          <cell r="S876">
            <v>931</v>
          </cell>
          <cell r="T876">
            <v>559</v>
          </cell>
          <cell r="U876">
            <v>931</v>
          </cell>
          <cell r="V876">
            <v>931</v>
          </cell>
          <cell r="W876">
            <v>931</v>
          </cell>
        </row>
        <row r="877">
          <cell r="I877" t="str">
            <v>ALI_25_SEG_4_PROV_2088</v>
          </cell>
          <cell r="J877">
            <v>4</v>
          </cell>
          <cell r="K877" t="str">
            <v>CEREAL EMPACADO</v>
          </cell>
          <cell r="L877">
            <v>25</v>
          </cell>
          <cell r="M877" t="str">
            <v>25 : Galleta de avena (Paquete mínimo dos (2) unidades)</v>
          </cell>
          <cell r="N877">
            <v>2088</v>
          </cell>
          <cell r="O877" t="str">
            <v>Consorcio Nutriservi Panadería 2020</v>
          </cell>
          <cell r="P877">
            <v>570</v>
          </cell>
          <cell r="Q877">
            <v>949</v>
          </cell>
          <cell r="R877">
            <v>949</v>
          </cell>
          <cell r="S877">
            <v>949</v>
          </cell>
          <cell r="T877">
            <v>559</v>
          </cell>
          <cell r="U877">
            <v>931</v>
          </cell>
          <cell r="V877">
            <v>931</v>
          </cell>
          <cell r="W877">
            <v>931</v>
          </cell>
        </row>
        <row r="878">
          <cell r="I878" t="str">
            <v>ALI_25_SEG_4_PROV_2095</v>
          </cell>
          <cell r="J878">
            <v>4</v>
          </cell>
          <cell r="K878" t="str">
            <v>CEREAL EMPACADO</v>
          </cell>
          <cell r="L878">
            <v>25</v>
          </cell>
          <cell r="M878" t="str">
            <v>25 : Galleta de avena (Paquete mínimo dos (2) unidades)</v>
          </cell>
          <cell r="N878">
            <v>2095</v>
          </cell>
          <cell r="O878" t="str">
            <v>Ut Mana 2020</v>
          </cell>
          <cell r="P878">
            <v>561</v>
          </cell>
          <cell r="Q878">
            <v>936</v>
          </cell>
          <cell r="R878">
            <v>936</v>
          </cell>
          <cell r="S878">
            <v>936</v>
          </cell>
          <cell r="T878">
            <v>559</v>
          </cell>
          <cell r="U878">
            <v>931</v>
          </cell>
          <cell r="V878">
            <v>931</v>
          </cell>
          <cell r="W878">
            <v>931</v>
          </cell>
        </row>
        <row r="879">
          <cell r="I879" t="str">
            <v>ALI_25_SEG_5_PROV_2052</v>
          </cell>
          <cell r="J879">
            <v>5</v>
          </cell>
          <cell r="K879" t="str">
            <v>CEREAL EMPACADO</v>
          </cell>
          <cell r="L879">
            <v>25</v>
          </cell>
          <cell r="M879" t="str">
            <v>25 : Galleta de avena (Paquete mínimo dos (2) unidades)</v>
          </cell>
          <cell r="N879">
            <v>2052</v>
          </cell>
          <cell r="O879" t="str">
            <v>Diseral S.A.S.</v>
          </cell>
          <cell r="P879">
            <v>573</v>
          </cell>
          <cell r="Q879">
            <v>955</v>
          </cell>
          <cell r="R879">
            <v>955</v>
          </cell>
          <cell r="S879">
            <v>955</v>
          </cell>
          <cell r="T879">
            <v>559</v>
          </cell>
          <cell r="U879">
            <v>931</v>
          </cell>
          <cell r="V879">
            <v>931</v>
          </cell>
          <cell r="W879">
            <v>931</v>
          </cell>
        </row>
        <row r="880">
          <cell r="I880" t="str">
            <v>ALI_25_SEG_5_PROV_2075</v>
          </cell>
          <cell r="J880">
            <v>5</v>
          </cell>
          <cell r="K880" t="str">
            <v>CEREAL EMPACADO</v>
          </cell>
          <cell r="L880">
            <v>25</v>
          </cell>
          <cell r="M880" t="str">
            <v>25 : Galleta de avena (Paquete mínimo dos (2) unidades)</v>
          </cell>
          <cell r="N880">
            <v>2075</v>
          </cell>
          <cell r="O880" t="str">
            <v>Trigus S.A.S.</v>
          </cell>
          <cell r="P880">
            <v>564</v>
          </cell>
          <cell r="Q880">
            <v>940</v>
          </cell>
          <cell r="R880">
            <v>940</v>
          </cell>
          <cell r="S880">
            <v>940</v>
          </cell>
          <cell r="T880">
            <v>559</v>
          </cell>
          <cell r="U880">
            <v>931</v>
          </cell>
          <cell r="V880">
            <v>931</v>
          </cell>
          <cell r="W880">
            <v>931</v>
          </cell>
        </row>
        <row r="881">
          <cell r="I881" t="str">
            <v>ALI_25_SEG_5_PROV_2087</v>
          </cell>
          <cell r="J881">
            <v>5</v>
          </cell>
          <cell r="K881" t="str">
            <v>CEREAL EMPACADO</v>
          </cell>
          <cell r="L881">
            <v>25</v>
          </cell>
          <cell r="M881" t="str">
            <v>25 : Galleta de avena (Paquete mínimo dos (2) unidades)</v>
          </cell>
          <cell r="N881">
            <v>2087</v>
          </cell>
          <cell r="O881" t="str">
            <v>AAA Alimentando A Bogotá 2020 UT</v>
          </cell>
          <cell r="P881">
            <v>559</v>
          </cell>
          <cell r="Q881">
            <v>931</v>
          </cell>
          <cell r="R881">
            <v>931</v>
          </cell>
          <cell r="S881">
            <v>931</v>
          </cell>
          <cell r="T881">
            <v>559</v>
          </cell>
          <cell r="U881">
            <v>931</v>
          </cell>
          <cell r="V881">
            <v>931</v>
          </cell>
          <cell r="W881">
            <v>931</v>
          </cell>
        </row>
        <row r="882">
          <cell r="I882" t="str">
            <v>ALI_25_SEG_5_PROV_2088</v>
          </cell>
          <cell r="J882">
            <v>5</v>
          </cell>
          <cell r="K882" t="str">
            <v>CEREAL EMPACADO</v>
          </cell>
          <cell r="L882">
            <v>25</v>
          </cell>
          <cell r="M882" t="str">
            <v>25 : Galleta de avena (Paquete mínimo dos (2) unidades)</v>
          </cell>
          <cell r="N882">
            <v>2088</v>
          </cell>
          <cell r="O882" t="str">
            <v>Consorcio Nutriservi Panadería 2020</v>
          </cell>
          <cell r="P882">
            <v>570</v>
          </cell>
          <cell r="Q882">
            <v>949</v>
          </cell>
          <cell r="R882">
            <v>949</v>
          </cell>
          <cell r="S882">
            <v>949</v>
          </cell>
          <cell r="T882">
            <v>559</v>
          </cell>
          <cell r="U882">
            <v>931</v>
          </cell>
          <cell r="V882">
            <v>931</v>
          </cell>
          <cell r="W882">
            <v>931</v>
          </cell>
        </row>
        <row r="883">
          <cell r="I883" t="str">
            <v>ALI_25_SEG_5_PROV_2095</v>
          </cell>
          <cell r="J883">
            <v>5</v>
          </cell>
          <cell r="K883" t="str">
            <v>CEREAL EMPACADO</v>
          </cell>
          <cell r="L883">
            <v>25</v>
          </cell>
          <cell r="M883" t="str">
            <v>25 : Galleta de avena (Paquete mínimo dos (2) unidades)</v>
          </cell>
          <cell r="N883">
            <v>2095</v>
          </cell>
          <cell r="O883" t="str">
            <v>Ut Mana 2020</v>
          </cell>
          <cell r="P883">
            <v>561</v>
          </cell>
          <cell r="Q883">
            <v>936</v>
          </cell>
          <cell r="R883">
            <v>936</v>
          </cell>
          <cell r="S883">
            <v>936</v>
          </cell>
          <cell r="T883">
            <v>559</v>
          </cell>
          <cell r="U883">
            <v>931</v>
          </cell>
          <cell r="V883">
            <v>931</v>
          </cell>
          <cell r="W883">
            <v>931</v>
          </cell>
        </row>
        <row r="884">
          <cell r="I884" t="str">
            <v>ALI_25_SEG_6_PROV_2052</v>
          </cell>
          <cell r="J884">
            <v>6</v>
          </cell>
          <cell r="K884" t="str">
            <v>CEREAL EMPACADO</v>
          </cell>
          <cell r="L884">
            <v>25</v>
          </cell>
          <cell r="M884" t="str">
            <v>25 : Galleta de avena (Paquete mínimo dos (2) unidades)</v>
          </cell>
          <cell r="N884">
            <v>2052</v>
          </cell>
          <cell r="O884" t="str">
            <v>Diseral S.A.S.</v>
          </cell>
          <cell r="P884">
            <v>573</v>
          </cell>
          <cell r="Q884">
            <v>955</v>
          </cell>
          <cell r="R884">
            <v>955</v>
          </cell>
          <cell r="S884">
            <v>955</v>
          </cell>
          <cell r="T884">
            <v>559</v>
          </cell>
          <cell r="U884">
            <v>931</v>
          </cell>
          <cell r="V884">
            <v>931</v>
          </cell>
          <cell r="W884">
            <v>931</v>
          </cell>
        </row>
        <row r="885">
          <cell r="I885" t="str">
            <v>ALI_25_SEG_6_PROV_2075</v>
          </cell>
          <cell r="J885">
            <v>6</v>
          </cell>
          <cell r="K885" t="str">
            <v>CEREAL EMPACADO</v>
          </cell>
          <cell r="L885">
            <v>25</v>
          </cell>
          <cell r="M885" t="str">
            <v>25 : Galleta de avena (Paquete mínimo dos (2) unidades)</v>
          </cell>
          <cell r="N885">
            <v>2075</v>
          </cell>
          <cell r="O885" t="str">
            <v>Trigus S.A.S.</v>
          </cell>
          <cell r="P885">
            <v>564</v>
          </cell>
          <cell r="Q885">
            <v>940</v>
          </cell>
          <cell r="R885">
            <v>940</v>
          </cell>
          <cell r="S885">
            <v>940</v>
          </cell>
          <cell r="T885">
            <v>559</v>
          </cell>
          <cell r="U885">
            <v>931</v>
          </cell>
          <cell r="V885">
            <v>931</v>
          </cell>
          <cell r="W885">
            <v>931</v>
          </cell>
        </row>
        <row r="886">
          <cell r="I886" t="str">
            <v>ALI_25_SEG_6_PROV_2087</v>
          </cell>
          <cell r="J886">
            <v>6</v>
          </cell>
          <cell r="K886" t="str">
            <v>CEREAL EMPACADO</v>
          </cell>
          <cell r="L886">
            <v>25</v>
          </cell>
          <cell r="M886" t="str">
            <v>25 : Galleta de avena (Paquete mínimo dos (2) unidades)</v>
          </cell>
          <cell r="N886">
            <v>2087</v>
          </cell>
          <cell r="O886" t="str">
            <v>AAA Alimentando A Bogotá 2020 UT</v>
          </cell>
          <cell r="P886">
            <v>559</v>
          </cell>
          <cell r="Q886">
            <v>931</v>
          </cell>
          <cell r="R886">
            <v>931</v>
          </cell>
          <cell r="S886">
            <v>931</v>
          </cell>
          <cell r="T886">
            <v>559</v>
          </cell>
          <cell r="U886">
            <v>931</v>
          </cell>
          <cell r="V886">
            <v>931</v>
          </cell>
          <cell r="W886">
            <v>931</v>
          </cell>
        </row>
        <row r="887">
          <cell r="I887" t="str">
            <v>ALI_25_SEG_6_PROV_2088</v>
          </cell>
          <cell r="J887">
            <v>6</v>
          </cell>
          <cell r="K887" t="str">
            <v>CEREAL EMPACADO</v>
          </cell>
          <cell r="L887">
            <v>25</v>
          </cell>
          <cell r="M887" t="str">
            <v>25 : Galleta de avena (Paquete mínimo dos (2) unidades)</v>
          </cell>
          <cell r="N887">
            <v>2088</v>
          </cell>
          <cell r="O887" t="str">
            <v>Consorcio Nutriservi Panadería 2020</v>
          </cell>
          <cell r="P887">
            <v>570</v>
          </cell>
          <cell r="Q887">
            <v>949</v>
          </cell>
          <cell r="R887">
            <v>949</v>
          </cell>
          <cell r="S887">
            <v>949</v>
          </cell>
          <cell r="T887">
            <v>559</v>
          </cell>
          <cell r="U887">
            <v>931</v>
          </cell>
          <cell r="V887">
            <v>931</v>
          </cell>
          <cell r="W887">
            <v>931</v>
          </cell>
        </row>
        <row r="888">
          <cell r="I888" t="str">
            <v>ALI_25_SEG_6_PROV_2095</v>
          </cell>
          <cell r="J888">
            <v>6</v>
          </cell>
          <cell r="K888" t="str">
            <v>CEREAL EMPACADO</v>
          </cell>
          <cell r="L888">
            <v>25</v>
          </cell>
          <cell r="M888" t="str">
            <v>25 : Galleta de avena (Paquete mínimo dos (2) unidades)</v>
          </cell>
          <cell r="N888">
            <v>2095</v>
          </cell>
          <cell r="O888" t="str">
            <v>Ut Mana 2020</v>
          </cell>
          <cell r="P888">
            <v>561</v>
          </cell>
          <cell r="Q888">
            <v>936</v>
          </cell>
          <cell r="R888">
            <v>936</v>
          </cell>
          <cell r="S888">
            <v>936</v>
          </cell>
          <cell r="T888">
            <v>559</v>
          </cell>
          <cell r="U888">
            <v>931</v>
          </cell>
          <cell r="V888">
            <v>931</v>
          </cell>
          <cell r="W888">
            <v>931</v>
          </cell>
        </row>
        <row r="889">
          <cell r="I889" t="str">
            <v>ALI_25_SEG_7_PROV_2052</v>
          </cell>
          <cell r="J889">
            <v>7</v>
          </cell>
          <cell r="K889" t="str">
            <v>CEREAL EMPACADO</v>
          </cell>
          <cell r="L889">
            <v>25</v>
          </cell>
          <cell r="M889" t="str">
            <v>25 : Galleta de avena (Paquete mínimo dos (2) unidades)</v>
          </cell>
          <cell r="N889">
            <v>2052</v>
          </cell>
          <cell r="O889" t="str">
            <v>Diseral S.A.S.</v>
          </cell>
          <cell r="P889">
            <v>573</v>
          </cell>
          <cell r="Q889">
            <v>955</v>
          </cell>
          <cell r="R889">
            <v>955</v>
          </cell>
          <cell r="S889">
            <v>955</v>
          </cell>
          <cell r="T889">
            <v>559</v>
          </cell>
          <cell r="U889">
            <v>931</v>
          </cell>
          <cell r="V889">
            <v>931</v>
          </cell>
          <cell r="W889">
            <v>931</v>
          </cell>
        </row>
        <row r="890">
          <cell r="I890" t="str">
            <v>ALI_25_SEG_7_PROV_2075</v>
          </cell>
          <cell r="J890">
            <v>7</v>
          </cell>
          <cell r="K890" t="str">
            <v>CEREAL EMPACADO</v>
          </cell>
          <cell r="L890">
            <v>25</v>
          </cell>
          <cell r="M890" t="str">
            <v>25 : Galleta de avena (Paquete mínimo dos (2) unidades)</v>
          </cell>
          <cell r="N890">
            <v>2075</v>
          </cell>
          <cell r="O890" t="str">
            <v>Trigus S.A.S.</v>
          </cell>
          <cell r="P890">
            <v>564</v>
          </cell>
          <cell r="Q890">
            <v>940</v>
          </cell>
          <cell r="R890">
            <v>940</v>
          </cell>
          <cell r="S890">
            <v>940</v>
          </cell>
          <cell r="T890">
            <v>559</v>
          </cell>
          <cell r="U890">
            <v>931</v>
          </cell>
          <cell r="V890">
            <v>931</v>
          </cell>
          <cell r="W890">
            <v>931</v>
          </cell>
        </row>
        <row r="891">
          <cell r="I891" t="str">
            <v>ALI_25_SEG_7_PROV_2087</v>
          </cell>
          <cell r="J891">
            <v>7</v>
          </cell>
          <cell r="K891" t="str">
            <v>CEREAL EMPACADO</v>
          </cell>
          <cell r="L891">
            <v>25</v>
          </cell>
          <cell r="M891" t="str">
            <v>25 : Galleta de avena (Paquete mínimo dos (2) unidades)</v>
          </cell>
          <cell r="N891">
            <v>2087</v>
          </cell>
          <cell r="O891" t="str">
            <v>AAA Alimentando A Bogotá 2020 UT</v>
          </cell>
          <cell r="P891">
            <v>559</v>
          </cell>
          <cell r="Q891">
            <v>931</v>
          </cell>
          <cell r="R891">
            <v>931</v>
          </cell>
          <cell r="S891">
            <v>931</v>
          </cell>
          <cell r="T891">
            <v>559</v>
          </cell>
          <cell r="U891">
            <v>931</v>
          </cell>
          <cell r="V891">
            <v>931</v>
          </cell>
          <cell r="W891">
            <v>931</v>
          </cell>
        </row>
        <row r="892">
          <cell r="I892" t="str">
            <v>ALI_25_SEG_7_PROV_2088</v>
          </cell>
          <cell r="J892">
            <v>7</v>
          </cell>
          <cell r="K892" t="str">
            <v>CEREAL EMPACADO</v>
          </cell>
          <cell r="L892">
            <v>25</v>
          </cell>
          <cell r="M892" t="str">
            <v>25 : Galleta de avena (Paquete mínimo dos (2) unidades)</v>
          </cell>
          <cell r="N892">
            <v>2088</v>
          </cell>
          <cell r="O892" t="str">
            <v>Consorcio Nutriservi Panadería 2020</v>
          </cell>
          <cell r="P892">
            <v>570</v>
          </cell>
          <cell r="Q892">
            <v>949</v>
          </cell>
          <cell r="R892">
            <v>949</v>
          </cell>
          <cell r="S892">
            <v>949</v>
          </cell>
          <cell r="T892">
            <v>559</v>
          </cell>
          <cell r="U892">
            <v>931</v>
          </cell>
          <cell r="V892">
            <v>931</v>
          </cell>
          <cell r="W892">
            <v>931</v>
          </cell>
        </row>
        <row r="893">
          <cell r="I893" t="str">
            <v>ALI_25_SEG_7_PROV_2095</v>
          </cell>
          <cell r="J893">
            <v>7</v>
          </cell>
          <cell r="K893" t="str">
            <v>CEREAL EMPACADO</v>
          </cell>
          <cell r="L893">
            <v>25</v>
          </cell>
          <cell r="M893" t="str">
            <v>25 : Galleta de avena (Paquete mínimo dos (2) unidades)</v>
          </cell>
          <cell r="N893">
            <v>2095</v>
          </cell>
          <cell r="O893" t="str">
            <v>Ut Mana 2020</v>
          </cell>
          <cell r="P893">
            <v>561</v>
          </cell>
          <cell r="Q893">
            <v>936</v>
          </cell>
          <cell r="R893">
            <v>936</v>
          </cell>
          <cell r="S893">
            <v>936</v>
          </cell>
          <cell r="T893">
            <v>559</v>
          </cell>
          <cell r="U893">
            <v>931</v>
          </cell>
          <cell r="V893">
            <v>931</v>
          </cell>
          <cell r="W893">
            <v>931</v>
          </cell>
        </row>
        <row r="894">
          <cell r="I894" t="str">
            <v>ALI_25_SEG_8_PROV_2052</v>
          </cell>
          <cell r="J894">
            <v>8</v>
          </cell>
          <cell r="K894" t="str">
            <v>CEREAL EMPACADO</v>
          </cell>
          <cell r="L894">
            <v>25</v>
          </cell>
          <cell r="M894" t="str">
            <v>25 : Galleta de avena (Paquete mínimo dos (2) unidades)</v>
          </cell>
          <cell r="N894">
            <v>2052</v>
          </cell>
          <cell r="O894" t="str">
            <v>Diseral S.A.S.</v>
          </cell>
          <cell r="P894">
            <v>573</v>
          </cell>
          <cell r="Q894">
            <v>955</v>
          </cell>
          <cell r="R894">
            <v>955</v>
          </cell>
          <cell r="S894">
            <v>955</v>
          </cell>
          <cell r="T894">
            <v>559</v>
          </cell>
          <cell r="U894">
            <v>931</v>
          </cell>
          <cell r="V894">
            <v>931</v>
          </cell>
          <cell r="W894">
            <v>931</v>
          </cell>
        </row>
        <row r="895">
          <cell r="I895" t="str">
            <v>ALI_25_SEG_8_PROV_2075</v>
          </cell>
          <cell r="J895">
            <v>8</v>
          </cell>
          <cell r="K895" t="str">
            <v>CEREAL EMPACADO</v>
          </cell>
          <cell r="L895">
            <v>25</v>
          </cell>
          <cell r="M895" t="str">
            <v>25 : Galleta de avena (Paquete mínimo dos (2) unidades)</v>
          </cell>
          <cell r="N895">
            <v>2075</v>
          </cell>
          <cell r="O895" t="str">
            <v>Trigus S.A.S.</v>
          </cell>
          <cell r="P895">
            <v>564</v>
          </cell>
          <cell r="Q895">
            <v>940</v>
          </cell>
          <cell r="R895">
            <v>940</v>
          </cell>
          <cell r="S895">
            <v>940</v>
          </cell>
          <cell r="T895">
            <v>559</v>
          </cell>
          <cell r="U895">
            <v>931</v>
          </cell>
          <cell r="V895">
            <v>931</v>
          </cell>
          <cell r="W895">
            <v>931</v>
          </cell>
        </row>
        <row r="896">
          <cell r="I896" t="str">
            <v>ALI_25_SEG_8_PROV_2087</v>
          </cell>
          <cell r="J896">
            <v>8</v>
          </cell>
          <cell r="K896" t="str">
            <v>CEREAL EMPACADO</v>
          </cell>
          <cell r="L896">
            <v>25</v>
          </cell>
          <cell r="M896" t="str">
            <v>25 : Galleta de avena (Paquete mínimo dos (2) unidades)</v>
          </cell>
          <cell r="N896">
            <v>2087</v>
          </cell>
          <cell r="O896" t="str">
            <v>AAA Alimentando A Bogotá 2020 UT</v>
          </cell>
          <cell r="P896">
            <v>559</v>
          </cell>
          <cell r="Q896">
            <v>931</v>
          </cell>
          <cell r="R896">
            <v>931</v>
          </cell>
          <cell r="S896">
            <v>931</v>
          </cell>
          <cell r="T896">
            <v>559</v>
          </cell>
          <cell r="U896">
            <v>931</v>
          </cell>
          <cell r="V896">
            <v>931</v>
          </cell>
          <cell r="W896">
            <v>931</v>
          </cell>
        </row>
        <row r="897">
          <cell r="I897" t="str">
            <v>ALI_25_SEG_8_PROV_2088</v>
          </cell>
          <cell r="J897">
            <v>8</v>
          </cell>
          <cell r="K897" t="str">
            <v>CEREAL EMPACADO</v>
          </cell>
          <cell r="L897">
            <v>25</v>
          </cell>
          <cell r="M897" t="str">
            <v>25 : Galleta de avena (Paquete mínimo dos (2) unidades)</v>
          </cell>
          <cell r="N897">
            <v>2088</v>
          </cell>
          <cell r="O897" t="str">
            <v>Consorcio Nutriservi Panadería 2020</v>
          </cell>
          <cell r="P897">
            <v>570</v>
          </cell>
          <cell r="Q897">
            <v>949</v>
          </cell>
          <cell r="R897">
            <v>949</v>
          </cell>
          <cell r="S897">
            <v>949</v>
          </cell>
          <cell r="T897">
            <v>559</v>
          </cell>
          <cell r="U897">
            <v>931</v>
          </cell>
          <cell r="V897">
            <v>931</v>
          </cell>
          <cell r="W897">
            <v>931</v>
          </cell>
        </row>
        <row r="898">
          <cell r="I898" t="str">
            <v>ALI_25_SEG_8_PROV_2095</v>
          </cell>
          <cell r="J898">
            <v>8</v>
          </cell>
          <cell r="K898" t="str">
            <v>CEREAL EMPACADO</v>
          </cell>
          <cell r="L898">
            <v>25</v>
          </cell>
          <cell r="M898" t="str">
            <v>25 : Galleta de avena (Paquete mínimo dos (2) unidades)</v>
          </cell>
          <cell r="N898">
            <v>2095</v>
          </cell>
          <cell r="O898" t="str">
            <v>Ut Mana 2020</v>
          </cell>
          <cell r="P898">
            <v>561</v>
          </cell>
          <cell r="Q898">
            <v>936</v>
          </cell>
          <cell r="R898">
            <v>936</v>
          </cell>
          <cell r="S898">
            <v>936</v>
          </cell>
          <cell r="T898">
            <v>559</v>
          </cell>
          <cell r="U898">
            <v>931</v>
          </cell>
          <cell r="V898">
            <v>931</v>
          </cell>
          <cell r="W898">
            <v>931</v>
          </cell>
        </row>
        <row r="899">
          <cell r="I899" t="str">
            <v>ALI_25_SEG_9_PROV_2052</v>
          </cell>
          <cell r="J899">
            <v>9</v>
          </cell>
          <cell r="K899" t="str">
            <v>CEREAL EMPACADO</v>
          </cell>
          <cell r="L899">
            <v>25</v>
          </cell>
          <cell r="M899" t="str">
            <v>25 : Galleta de avena (Paquete mínimo dos (2) unidades)</v>
          </cell>
          <cell r="N899">
            <v>2052</v>
          </cell>
          <cell r="O899" t="str">
            <v>Diseral S.A.S.</v>
          </cell>
          <cell r="P899">
            <v>573</v>
          </cell>
          <cell r="Q899">
            <v>955</v>
          </cell>
          <cell r="R899">
            <v>955</v>
          </cell>
          <cell r="S899">
            <v>955</v>
          </cell>
          <cell r="T899">
            <v>559</v>
          </cell>
          <cell r="U899">
            <v>931</v>
          </cell>
          <cell r="V899">
            <v>931</v>
          </cell>
          <cell r="W899">
            <v>931</v>
          </cell>
        </row>
        <row r="900">
          <cell r="I900" t="str">
            <v>ALI_25_SEG_9_PROV_2075</v>
          </cell>
          <cell r="J900">
            <v>9</v>
          </cell>
          <cell r="K900" t="str">
            <v>CEREAL EMPACADO</v>
          </cell>
          <cell r="L900">
            <v>25</v>
          </cell>
          <cell r="M900" t="str">
            <v>25 : Galleta de avena (Paquete mínimo dos (2) unidades)</v>
          </cell>
          <cell r="N900">
            <v>2075</v>
          </cell>
          <cell r="O900" t="str">
            <v>Trigus S.A.S.</v>
          </cell>
          <cell r="P900">
            <v>564</v>
          </cell>
          <cell r="Q900">
            <v>940</v>
          </cell>
          <cell r="R900">
            <v>940</v>
          </cell>
          <cell r="S900">
            <v>940</v>
          </cell>
          <cell r="T900">
            <v>559</v>
          </cell>
          <cell r="U900">
            <v>931</v>
          </cell>
          <cell r="V900">
            <v>931</v>
          </cell>
          <cell r="W900">
            <v>931</v>
          </cell>
        </row>
        <row r="901">
          <cell r="I901" t="str">
            <v>ALI_25_SEG_9_PROV_2087</v>
          </cell>
          <cell r="J901">
            <v>9</v>
          </cell>
          <cell r="K901" t="str">
            <v>CEREAL EMPACADO</v>
          </cell>
          <cell r="L901">
            <v>25</v>
          </cell>
          <cell r="M901" t="str">
            <v>25 : Galleta de avena (Paquete mínimo dos (2) unidades)</v>
          </cell>
          <cell r="N901">
            <v>2087</v>
          </cell>
          <cell r="O901" t="str">
            <v>AAA Alimentando A Bogotá 2020 UT</v>
          </cell>
          <cell r="P901">
            <v>559</v>
          </cell>
          <cell r="Q901">
            <v>931</v>
          </cell>
          <cell r="R901">
            <v>931</v>
          </cell>
          <cell r="S901">
            <v>931</v>
          </cell>
          <cell r="T901">
            <v>559</v>
          </cell>
          <cell r="U901">
            <v>931</v>
          </cell>
          <cell r="V901">
            <v>931</v>
          </cell>
          <cell r="W901">
            <v>931</v>
          </cell>
        </row>
        <row r="902">
          <cell r="I902" t="str">
            <v>ALI_25_SEG_9_PROV_2088</v>
          </cell>
          <cell r="J902">
            <v>9</v>
          </cell>
          <cell r="K902" t="str">
            <v>CEREAL EMPACADO</v>
          </cell>
          <cell r="L902">
            <v>25</v>
          </cell>
          <cell r="M902" t="str">
            <v>25 : Galleta de avena (Paquete mínimo dos (2) unidades)</v>
          </cell>
          <cell r="N902">
            <v>2088</v>
          </cell>
          <cell r="O902" t="str">
            <v>Consorcio Nutriservi Panadería 2020</v>
          </cell>
          <cell r="P902">
            <v>570</v>
          </cell>
          <cell r="Q902">
            <v>949</v>
          </cell>
          <cell r="R902">
            <v>949</v>
          </cell>
          <cell r="S902">
            <v>949</v>
          </cell>
          <cell r="T902">
            <v>559</v>
          </cell>
          <cell r="U902">
            <v>931</v>
          </cell>
          <cell r="V902">
            <v>931</v>
          </cell>
          <cell r="W902">
            <v>931</v>
          </cell>
        </row>
        <row r="903">
          <cell r="I903" t="str">
            <v>ALI_25_SEG_9_PROV_2095</v>
          </cell>
          <cell r="J903">
            <v>9</v>
          </cell>
          <cell r="K903" t="str">
            <v>CEREAL EMPACADO</v>
          </cell>
          <cell r="L903">
            <v>25</v>
          </cell>
          <cell r="M903" t="str">
            <v>25 : Galleta de avena (Paquete mínimo dos (2) unidades)</v>
          </cell>
          <cell r="N903">
            <v>2095</v>
          </cell>
          <cell r="O903" t="str">
            <v>Ut Mana 2020</v>
          </cell>
          <cell r="P903">
            <v>561</v>
          </cell>
          <cell r="Q903">
            <v>936</v>
          </cell>
          <cell r="R903">
            <v>936</v>
          </cell>
          <cell r="S903">
            <v>936</v>
          </cell>
          <cell r="T903">
            <v>559</v>
          </cell>
          <cell r="U903">
            <v>931</v>
          </cell>
          <cell r="V903">
            <v>931</v>
          </cell>
          <cell r="W903">
            <v>931</v>
          </cell>
        </row>
        <row r="904">
          <cell r="I904" t="str">
            <v>ALI_25_SEG_10_PROV_2052</v>
          </cell>
          <cell r="J904">
            <v>10</v>
          </cell>
          <cell r="K904" t="str">
            <v>CEREAL EMPACADO</v>
          </cell>
          <cell r="L904">
            <v>25</v>
          </cell>
          <cell r="M904" t="str">
            <v>25 : Galleta de avena (Paquete mínimo dos (2) unidades)</v>
          </cell>
          <cell r="N904">
            <v>2052</v>
          </cell>
          <cell r="O904" t="str">
            <v>Diseral S.A.S.</v>
          </cell>
          <cell r="P904">
            <v>573</v>
          </cell>
          <cell r="Q904">
            <v>955</v>
          </cell>
          <cell r="R904">
            <v>955</v>
          </cell>
          <cell r="S904">
            <v>955</v>
          </cell>
          <cell r="T904">
            <v>559</v>
          </cell>
          <cell r="U904">
            <v>931</v>
          </cell>
          <cell r="V904">
            <v>931</v>
          </cell>
          <cell r="W904">
            <v>931</v>
          </cell>
        </row>
        <row r="905">
          <cell r="I905" t="str">
            <v>ALI_25_SEG_10_PROV_2075</v>
          </cell>
          <cell r="J905">
            <v>10</v>
          </cell>
          <cell r="K905" t="str">
            <v>CEREAL EMPACADO</v>
          </cell>
          <cell r="L905">
            <v>25</v>
          </cell>
          <cell r="M905" t="str">
            <v>25 : Galleta de avena (Paquete mínimo dos (2) unidades)</v>
          </cell>
          <cell r="N905">
            <v>2075</v>
          </cell>
          <cell r="O905" t="str">
            <v>Trigus S.A.S.</v>
          </cell>
          <cell r="P905">
            <v>564</v>
          </cell>
          <cell r="Q905">
            <v>940</v>
          </cell>
          <cell r="R905">
            <v>940</v>
          </cell>
          <cell r="S905">
            <v>940</v>
          </cell>
          <cell r="T905">
            <v>559</v>
          </cell>
          <cell r="U905">
            <v>931</v>
          </cell>
          <cell r="V905">
            <v>931</v>
          </cell>
          <cell r="W905">
            <v>931</v>
          </cell>
        </row>
        <row r="906">
          <cell r="I906" t="str">
            <v>ALI_25_SEG_10_PROV_2087</v>
          </cell>
          <cell r="J906">
            <v>10</v>
          </cell>
          <cell r="K906" t="str">
            <v>CEREAL EMPACADO</v>
          </cell>
          <cell r="L906">
            <v>25</v>
          </cell>
          <cell r="M906" t="str">
            <v>25 : Galleta de avena (Paquete mínimo dos (2) unidades)</v>
          </cell>
          <cell r="N906">
            <v>2087</v>
          </cell>
          <cell r="O906" t="str">
            <v>AAA Alimentando A Bogotá 2020 UT</v>
          </cell>
          <cell r="P906">
            <v>559</v>
          </cell>
          <cell r="Q906">
            <v>931</v>
          </cell>
          <cell r="R906">
            <v>931</v>
          </cell>
          <cell r="S906">
            <v>931</v>
          </cell>
          <cell r="T906">
            <v>559</v>
          </cell>
          <cell r="U906">
            <v>931</v>
          </cell>
          <cell r="V906">
            <v>931</v>
          </cell>
          <cell r="W906">
            <v>931</v>
          </cell>
        </row>
        <row r="907">
          <cell r="I907" t="str">
            <v>ALI_25_SEG_10_PROV_2088</v>
          </cell>
          <cell r="J907">
            <v>10</v>
          </cell>
          <cell r="K907" t="str">
            <v>CEREAL EMPACADO</v>
          </cell>
          <cell r="L907">
            <v>25</v>
          </cell>
          <cell r="M907" t="str">
            <v>25 : Galleta de avena (Paquete mínimo dos (2) unidades)</v>
          </cell>
          <cell r="N907">
            <v>2088</v>
          </cell>
          <cell r="O907" t="str">
            <v>Consorcio Nutriservi Panadería 2020</v>
          </cell>
          <cell r="P907">
            <v>570</v>
          </cell>
          <cell r="Q907">
            <v>949</v>
          </cell>
          <cell r="R907">
            <v>949</v>
          </cell>
          <cell r="S907">
            <v>949</v>
          </cell>
          <cell r="T907">
            <v>559</v>
          </cell>
          <cell r="U907">
            <v>931</v>
          </cell>
          <cell r="V907">
            <v>931</v>
          </cell>
          <cell r="W907">
            <v>931</v>
          </cell>
        </row>
        <row r="908">
          <cell r="I908" t="str">
            <v>ALI_25_SEG_10_PROV_2095</v>
          </cell>
          <cell r="J908">
            <v>10</v>
          </cell>
          <cell r="K908" t="str">
            <v>CEREAL EMPACADO</v>
          </cell>
          <cell r="L908">
            <v>25</v>
          </cell>
          <cell r="M908" t="str">
            <v>25 : Galleta de avena (Paquete mínimo dos (2) unidades)</v>
          </cell>
          <cell r="N908">
            <v>2095</v>
          </cell>
          <cell r="O908" t="str">
            <v>Ut Mana 2020</v>
          </cell>
          <cell r="P908">
            <v>561</v>
          </cell>
          <cell r="Q908">
            <v>936</v>
          </cell>
          <cell r="R908">
            <v>936</v>
          </cell>
          <cell r="S908">
            <v>936</v>
          </cell>
          <cell r="T908">
            <v>559</v>
          </cell>
          <cell r="U908">
            <v>931</v>
          </cell>
          <cell r="V908">
            <v>931</v>
          </cell>
          <cell r="W908">
            <v>931</v>
          </cell>
        </row>
        <row r="909">
          <cell r="I909" t="str">
            <v>ALI_25_SEG_11_PROV_2052</v>
          </cell>
          <cell r="J909">
            <v>11</v>
          </cell>
          <cell r="K909" t="str">
            <v>CEREAL EMPACADO</v>
          </cell>
          <cell r="L909">
            <v>25</v>
          </cell>
          <cell r="M909" t="str">
            <v>25 : Galleta de avena (Paquete mínimo dos (2) unidades)</v>
          </cell>
          <cell r="N909">
            <v>2052</v>
          </cell>
          <cell r="O909" t="str">
            <v>Diseral S.A.S.</v>
          </cell>
          <cell r="P909">
            <v>573</v>
          </cell>
          <cell r="Q909">
            <v>955</v>
          </cell>
          <cell r="R909">
            <v>955</v>
          </cell>
          <cell r="S909">
            <v>955</v>
          </cell>
          <cell r="T909">
            <v>559</v>
          </cell>
          <cell r="U909">
            <v>931</v>
          </cell>
          <cell r="V909">
            <v>931</v>
          </cell>
          <cell r="W909">
            <v>931</v>
          </cell>
        </row>
        <row r="910">
          <cell r="I910" t="str">
            <v>ALI_25_SEG_11_PROV_2075</v>
          </cell>
          <cell r="J910">
            <v>11</v>
          </cell>
          <cell r="K910" t="str">
            <v>CEREAL EMPACADO</v>
          </cell>
          <cell r="L910">
            <v>25</v>
          </cell>
          <cell r="M910" t="str">
            <v>25 : Galleta de avena (Paquete mínimo dos (2) unidades)</v>
          </cell>
          <cell r="N910">
            <v>2075</v>
          </cell>
          <cell r="O910" t="str">
            <v>Trigus S.A.S.</v>
          </cell>
          <cell r="P910">
            <v>564</v>
          </cell>
          <cell r="Q910">
            <v>940</v>
          </cell>
          <cell r="R910">
            <v>940</v>
          </cell>
          <cell r="S910">
            <v>940</v>
          </cell>
          <cell r="T910">
            <v>559</v>
          </cell>
          <cell r="U910">
            <v>931</v>
          </cell>
          <cell r="V910">
            <v>931</v>
          </cell>
          <cell r="W910">
            <v>931</v>
          </cell>
        </row>
        <row r="911">
          <cell r="I911" t="str">
            <v>ALI_25_SEG_11_PROV_2087</v>
          </cell>
          <cell r="J911">
            <v>11</v>
          </cell>
          <cell r="K911" t="str">
            <v>CEREAL EMPACADO</v>
          </cell>
          <cell r="L911">
            <v>25</v>
          </cell>
          <cell r="M911" t="str">
            <v>25 : Galleta de avena (Paquete mínimo dos (2) unidades)</v>
          </cell>
          <cell r="N911">
            <v>2087</v>
          </cell>
          <cell r="O911" t="str">
            <v>AAA Alimentando A Bogotá 2020 UT</v>
          </cell>
          <cell r="P911">
            <v>559</v>
          </cell>
          <cell r="Q911">
            <v>931</v>
          </cell>
          <cell r="R911">
            <v>931</v>
          </cell>
          <cell r="S911">
            <v>931</v>
          </cell>
          <cell r="T911">
            <v>559</v>
          </cell>
          <cell r="U911">
            <v>931</v>
          </cell>
          <cell r="V911">
            <v>931</v>
          </cell>
          <cell r="W911">
            <v>931</v>
          </cell>
        </row>
        <row r="912">
          <cell r="I912" t="str">
            <v>ALI_25_SEG_11_PROV_2088</v>
          </cell>
          <cell r="J912">
            <v>11</v>
          </cell>
          <cell r="K912" t="str">
            <v>CEREAL EMPACADO</v>
          </cell>
          <cell r="L912">
            <v>25</v>
          </cell>
          <cell r="M912" t="str">
            <v>25 : Galleta de avena (Paquete mínimo dos (2) unidades)</v>
          </cell>
          <cell r="N912">
            <v>2088</v>
          </cell>
          <cell r="O912" t="str">
            <v>Consorcio Nutriservi Panadería 2020</v>
          </cell>
          <cell r="P912">
            <v>570</v>
          </cell>
          <cell r="Q912">
            <v>949</v>
          </cell>
          <cell r="R912">
            <v>949</v>
          </cell>
          <cell r="S912">
            <v>949</v>
          </cell>
          <cell r="T912">
            <v>559</v>
          </cell>
          <cell r="U912">
            <v>931</v>
          </cell>
          <cell r="V912">
            <v>931</v>
          </cell>
          <cell r="W912">
            <v>931</v>
          </cell>
        </row>
        <row r="913">
          <cell r="I913" t="str">
            <v>ALI_25_SEG_11_PROV_2095</v>
          </cell>
          <cell r="J913">
            <v>11</v>
          </cell>
          <cell r="K913" t="str">
            <v>CEREAL EMPACADO</v>
          </cell>
          <cell r="L913">
            <v>25</v>
          </cell>
          <cell r="M913" t="str">
            <v>25 : Galleta de avena (Paquete mínimo dos (2) unidades)</v>
          </cell>
          <cell r="N913">
            <v>2095</v>
          </cell>
          <cell r="O913" t="str">
            <v>Ut Mana 2020</v>
          </cell>
          <cell r="P913">
            <v>561</v>
          </cell>
          <cell r="Q913">
            <v>936</v>
          </cell>
          <cell r="R913">
            <v>936</v>
          </cell>
          <cell r="S913">
            <v>936</v>
          </cell>
          <cell r="T913">
            <v>559</v>
          </cell>
          <cell r="U913">
            <v>931</v>
          </cell>
          <cell r="V913">
            <v>931</v>
          </cell>
          <cell r="W913">
            <v>931</v>
          </cell>
        </row>
        <row r="914">
          <cell r="I914" t="str">
            <v>ALI_25_SEG_12_PROV_2052</v>
          </cell>
          <cell r="J914">
            <v>12</v>
          </cell>
          <cell r="K914" t="str">
            <v>CEREAL EMPACADO</v>
          </cell>
          <cell r="L914">
            <v>25</v>
          </cell>
          <cell r="M914" t="str">
            <v>25 : Galleta de avena (Paquete mínimo dos (2) unidades)</v>
          </cell>
          <cell r="N914">
            <v>2052</v>
          </cell>
          <cell r="O914" t="str">
            <v>Diseral S.A.S.</v>
          </cell>
          <cell r="P914">
            <v>573</v>
          </cell>
          <cell r="Q914">
            <v>955</v>
          </cell>
          <cell r="R914">
            <v>955</v>
          </cell>
          <cell r="S914">
            <v>955</v>
          </cell>
          <cell r="T914">
            <v>559</v>
          </cell>
          <cell r="U914">
            <v>931</v>
          </cell>
          <cell r="V914">
            <v>931</v>
          </cell>
          <cell r="W914">
            <v>931</v>
          </cell>
        </row>
        <row r="915">
          <cell r="I915" t="str">
            <v>ALI_25_SEG_12_PROV_2075</v>
          </cell>
          <cell r="J915">
            <v>12</v>
          </cell>
          <cell r="K915" t="str">
            <v>CEREAL EMPACADO</v>
          </cell>
          <cell r="L915">
            <v>25</v>
          </cell>
          <cell r="M915" t="str">
            <v>25 : Galleta de avena (Paquete mínimo dos (2) unidades)</v>
          </cell>
          <cell r="N915">
            <v>2075</v>
          </cell>
          <cell r="O915" t="str">
            <v>Trigus S.A.S.</v>
          </cell>
          <cell r="P915">
            <v>564</v>
          </cell>
          <cell r="Q915">
            <v>940</v>
          </cell>
          <cell r="R915">
            <v>940</v>
          </cell>
          <cell r="S915">
            <v>940</v>
          </cell>
          <cell r="T915">
            <v>559</v>
          </cell>
          <cell r="U915">
            <v>931</v>
          </cell>
          <cell r="V915">
            <v>931</v>
          </cell>
          <cell r="W915">
            <v>931</v>
          </cell>
        </row>
        <row r="916">
          <cell r="I916" t="str">
            <v>ALI_25_SEG_12_PROV_2087</v>
          </cell>
          <cell r="J916">
            <v>12</v>
          </cell>
          <cell r="K916" t="str">
            <v>CEREAL EMPACADO</v>
          </cell>
          <cell r="L916">
            <v>25</v>
          </cell>
          <cell r="M916" t="str">
            <v>25 : Galleta de avena (Paquete mínimo dos (2) unidades)</v>
          </cell>
          <cell r="N916">
            <v>2087</v>
          </cell>
          <cell r="O916" t="str">
            <v>AAA Alimentando A Bogotá 2020 UT</v>
          </cell>
          <cell r="P916">
            <v>559</v>
          </cell>
          <cell r="Q916">
            <v>931</v>
          </cell>
          <cell r="R916">
            <v>931</v>
          </cell>
          <cell r="S916">
            <v>931</v>
          </cell>
          <cell r="T916">
            <v>559</v>
          </cell>
          <cell r="U916">
            <v>931</v>
          </cell>
          <cell r="V916">
            <v>931</v>
          </cell>
          <cell r="W916">
            <v>931</v>
          </cell>
        </row>
        <row r="917">
          <cell r="I917" t="str">
            <v>ALI_25_SEG_12_PROV_2088</v>
          </cell>
          <cell r="J917">
            <v>12</v>
          </cell>
          <cell r="K917" t="str">
            <v>CEREAL EMPACADO</v>
          </cell>
          <cell r="L917">
            <v>25</v>
          </cell>
          <cell r="M917" t="str">
            <v>25 : Galleta de avena (Paquete mínimo dos (2) unidades)</v>
          </cell>
          <cell r="N917">
            <v>2088</v>
          </cell>
          <cell r="O917" t="str">
            <v>Consorcio Nutriservi Panadería 2020</v>
          </cell>
          <cell r="P917">
            <v>570</v>
          </cell>
          <cell r="Q917">
            <v>949</v>
          </cell>
          <cell r="R917">
            <v>949</v>
          </cell>
          <cell r="S917">
            <v>949</v>
          </cell>
          <cell r="T917">
            <v>559</v>
          </cell>
          <cell r="U917">
            <v>931</v>
          </cell>
          <cell r="V917">
            <v>931</v>
          </cell>
          <cell r="W917">
            <v>931</v>
          </cell>
        </row>
        <row r="918">
          <cell r="I918" t="str">
            <v>ALI_25_SEG_12_PROV_2095</v>
          </cell>
          <cell r="J918">
            <v>12</v>
          </cell>
          <cell r="K918" t="str">
            <v>CEREAL EMPACADO</v>
          </cell>
          <cell r="L918">
            <v>25</v>
          </cell>
          <cell r="M918" t="str">
            <v>25 : Galleta de avena (Paquete mínimo dos (2) unidades)</v>
          </cell>
          <cell r="N918">
            <v>2095</v>
          </cell>
          <cell r="O918" t="str">
            <v>Ut Mana 2020</v>
          </cell>
          <cell r="P918">
            <v>561</v>
          </cell>
          <cell r="Q918">
            <v>936</v>
          </cell>
          <cell r="R918">
            <v>936</v>
          </cell>
          <cell r="S918">
            <v>936</v>
          </cell>
          <cell r="T918">
            <v>559</v>
          </cell>
          <cell r="U918">
            <v>931</v>
          </cell>
          <cell r="V918">
            <v>931</v>
          </cell>
          <cell r="W918">
            <v>931</v>
          </cell>
        </row>
        <row r="919">
          <cell r="I919" t="str">
            <v>ALI_25_SEG_13_PROV_2052</v>
          </cell>
          <cell r="J919">
            <v>13</v>
          </cell>
          <cell r="K919" t="str">
            <v>CEREAL EMPACADO</v>
          </cell>
          <cell r="L919">
            <v>25</v>
          </cell>
          <cell r="M919" t="str">
            <v>25 : Galleta de avena (Paquete mínimo dos (2) unidades)</v>
          </cell>
          <cell r="N919">
            <v>2052</v>
          </cell>
          <cell r="O919" t="str">
            <v>Diseral S.A.S.</v>
          </cell>
          <cell r="P919">
            <v>573</v>
          </cell>
          <cell r="Q919">
            <v>955</v>
          </cell>
          <cell r="R919">
            <v>955</v>
          </cell>
          <cell r="S919">
            <v>955</v>
          </cell>
          <cell r="T919">
            <v>559</v>
          </cell>
          <cell r="U919">
            <v>931</v>
          </cell>
          <cell r="V919">
            <v>931</v>
          </cell>
          <cell r="W919">
            <v>931</v>
          </cell>
        </row>
        <row r="920">
          <cell r="I920" t="str">
            <v>ALI_25_SEG_13_PROV_2075</v>
          </cell>
          <cell r="J920">
            <v>13</v>
          </cell>
          <cell r="K920" t="str">
            <v>CEREAL EMPACADO</v>
          </cell>
          <cell r="L920">
            <v>25</v>
          </cell>
          <cell r="M920" t="str">
            <v>25 : Galleta de avena (Paquete mínimo dos (2) unidades)</v>
          </cell>
          <cell r="N920">
            <v>2075</v>
          </cell>
          <cell r="O920" t="str">
            <v>Trigus S.A.S.</v>
          </cell>
          <cell r="P920">
            <v>564</v>
          </cell>
          <cell r="Q920">
            <v>940</v>
          </cell>
          <cell r="R920">
            <v>940</v>
          </cell>
          <cell r="S920">
            <v>940</v>
          </cell>
          <cell r="T920">
            <v>559</v>
          </cell>
          <cell r="U920">
            <v>931</v>
          </cell>
          <cell r="V920">
            <v>931</v>
          </cell>
          <cell r="W920">
            <v>931</v>
          </cell>
        </row>
        <row r="921">
          <cell r="I921" t="str">
            <v>ALI_25_SEG_13_PROV_2087</v>
          </cell>
          <cell r="J921">
            <v>13</v>
          </cell>
          <cell r="K921" t="str">
            <v>CEREAL EMPACADO</v>
          </cell>
          <cell r="L921">
            <v>25</v>
          </cell>
          <cell r="M921" t="str">
            <v>25 : Galleta de avena (Paquete mínimo dos (2) unidades)</v>
          </cell>
          <cell r="N921">
            <v>2087</v>
          </cell>
          <cell r="O921" t="str">
            <v>AAA Alimentando A Bogotá 2020 UT</v>
          </cell>
          <cell r="P921">
            <v>559</v>
          </cell>
          <cell r="Q921">
            <v>931</v>
          </cell>
          <cell r="R921">
            <v>931</v>
          </cell>
          <cell r="S921">
            <v>931</v>
          </cell>
          <cell r="T921">
            <v>559</v>
          </cell>
          <cell r="U921">
            <v>931</v>
          </cell>
          <cell r="V921">
            <v>931</v>
          </cell>
          <cell r="W921">
            <v>931</v>
          </cell>
        </row>
        <row r="922">
          <cell r="I922" t="str">
            <v>ALI_25_SEG_13_PROV_2088</v>
          </cell>
          <cell r="J922">
            <v>13</v>
          </cell>
          <cell r="K922" t="str">
            <v>CEREAL EMPACADO</v>
          </cell>
          <cell r="L922">
            <v>25</v>
          </cell>
          <cell r="M922" t="str">
            <v>25 : Galleta de avena (Paquete mínimo dos (2) unidades)</v>
          </cell>
          <cell r="N922">
            <v>2088</v>
          </cell>
          <cell r="O922" t="str">
            <v>Consorcio Nutriservi Panadería 2020</v>
          </cell>
          <cell r="P922">
            <v>570</v>
          </cell>
          <cell r="Q922">
            <v>949</v>
          </cell>
          <cell r="R922">
            <v>949</v>
          </cell>
          <cell r="S922">
            <v>949</v>
          </cell>
          <cell r="T922">
            <v>559</v>
          </cell>
          <cell r="U922">
            <v>931</v>
          </cell>
          <cell r="V922">
            <v>931</v>
          </cell>
          <cell r="W922">
            <v>931</v>
          </cell>
        </row>
        <row r="923">
          <cell r="I923" t="str">
            <v>ALI_25_SEG_13_PROV_2095</v>
          </cell>
          <cell r="J923">
            <v>13</v>
          </cell>
          <cell r="K923" t="str">
            <v>CEREAL EMPACADO</v>
          </cell>
          <cell r="L923">
            <v>25</v>
          </cell>
          <cell r="M923" t="str">
            <v>25 : Galleta de avena (Paquete mínimo dos (2) unidades)</v>
          </cell>
          <cell r="N923">
            <v>2095</v>
          </cell>
          <cell r="O923" t="str">
            <v>Ut Mana 2020</v>
          </cell>
          <cell r="P923">
            <v>561</v>
          </cell>
          <cell r="Q923">
            <v>936</v>
          </cell>
          <cell r="R923">
            <v>936</v>
          </cell>
          <cell r="S923">
            <v>936</v>
          </cell>
          <cell r="T923">
            <v>559</v>
          </cell>
          <cell r="U923">
            <v>931</v>
          </cell>
          <cell r="V923">
            <v>931</v>
          </cell>
          <cell r="W923">
            <v>931</v>
          </cell>
        </row>
        <row r="924">
          <cell r="I924" t="str">
            <v>ALI_25_SEG_14_PROV_2052</v>
          </cell>
          <cell r="J924">
            <v>14</v>
          </cell>
          <cell r="K924" t="str">
            <v>CEREAL EMPACADO</v>
          </cell>
          <cell r="L924">
            <v>25</v>
          </cell>
          <cell r="M924" t="str">
            <v>25 : Galleta de avena (Paquete mínimo dos (2) unidades)</v>
          </cell>
          <cell r="N924">
            <v>2052</v>
          </cell>
          <cell r="O924" t="str">
            <v>Diseral S.A.S.</v>
          </cell>
          <cell r="P924">
            <v>573</v>
          </cell>
          <cell r="Q924">
            <v>955</v>
          </cell>
          <cell r="R924">
            <v>955</v>
          </cell>
          <cell r="S924">
            <v>955</v>
          </cell>
          <cell r="T924">
            <v>559</v>
          </cell>
          <cell r="U924">
            <v>931</v>
          </cell>
          <cell r="V924">
            <v>931</v>
          </cell>
          <cell r="W924">
            <v>931</v>
          </cell>
        </row>
        <row r="925">
          <cell r="I925" t="str">
            <v>ALI_25_SEG_14_PROV_2075</v>
          </cell>
          <cell r="J925">
            <v>14</v>
          </cell>
          <cell r="K925" t="str">
            <v>CEREAL EMPACADO</v>
          </cell>
          <cell r="L925">
            <v>25</v>
          </cell>
          <cell r="M925" t="str">
            <v>25 : Galleta de avena (Paquete mínimo dos (2) unidades)</v>
          </cell>
          <cell r="N925">
            <v>2075</v>
          </cell>
          <cell r="O925" t="str">
            <v>Trigus S.A.S.</v>
          </cell>
          <cell r="P925">
            <v>564</v>
          </cell>
          <cell r="Q925">
            <v>940</v>
          </cell>
          <cell r="R925">
            <v>940</v>
          </cell>
          <cell r="S925">
            <v>940</v>
          </cell>
          <cell r="T925">
            <v>559</v>
          </cell>
          <cell r="U925">
            <v>931</v>
          </cell>
          <cell r="V925">
            <v>931</v>
          </cell>
          <cell r="W925">
            <v>931</v>
          </cell>
        </row>
        <row r="926">
          <cell r="I926" t="str">
            <v>ALI_25_SEG_14_PROV_2087</v>
          </cell>
          <cell r="J926">
            <v>14</v>
          </cell>
          <cell r="K926" t="str">
            <v>CEREAL EMPACADO</v>
          </cell>
          <cell r="L926">
            <v>25</v>
          </cell>
          <cell r="M926" t="str">
            <v>25 : Galleta de avena (Paquete mínimo dos (2) unidades)</v>
          </cell>
          <cell r="N926">
            <v>2087</v>
          </cell>
          <cell r="O926" t="str">
            <v>AAA Alimentando A Bogotá 2020 UT</v>
          </cell>
          <cell r="P926">
            <v>559</v>
          </cell>
          <cell r="Q926">
            <v>931</v>
          </cell>
          <cell r="R926">
            <v>931</v>
          </cell>
          <cell r="S926">
            <v>931</v>
          </cell>
          <cell r="T926">
            <v>559</v>
          </cell>
          <cell r="U926">
            <v>931</v>
          </cell>
          <cell r="V926">
            <v>931</v>
          </cell>
          <cell r="W926">
            <v>931</v>
          </cell>
        </row>
        <row r="927">
          <cell r="I927" t="str">
            <v>ALI_25_SEG_14_PROV_2088</v>
          </cell>
          <cell r="J927">
            <v>14</v>
          </cell>
          <cell r="K927" t="str">
            <v>CEREAL EMPACADO</v>
          </cell>
          <cell r="L927">
            <v>25</v>
          </cell>
          <cell r="M927" t="str">
            <v>25 : Galleta de avena (Paquete mínimo dos (2) unidades)</v>
          </cell>
          <cell r="N927">
            <v>2088</v>
          </cell>
          <cell r="O927" t="str">
            <v>Consorcio Nutriservi Panadería 2020</v>
          </cell>
          <cell r="P927">
            <v>570</v>
          </cell>
          <cell r="Q927">
            <v>949</v>
          </cell>
          <cell r="R927">
            <v>949</v>
          </cell>
          <cell r="S927">
            <v>949</v>
          </cell>
          <cell r="T927">
            <v>559</v>
          </cell>
          <cell r="U927">
            <v>931</v>
          </cell>
          <cell r="V927">
            <v>931</v>
          </cell>
          <cell r="W927">
            <v>931</v>
          </cell>
        </row>
        <row r="928">
          <cell r="I928" t="str">
            <v>ALI_25_SEG_14_PROV_2095</v>
          </cell>
          <cell r="J928">
            <v>14</v>
          </cell>
          <cell r="K928" t="str">
            <v>CEREAL EMPACADO</v>
          </cell>
          <cell r="L928">
            <v>25</v>
          </cell>
          <cell r="M928" t="str">
            <v>25 : Galleta de avena (Paquete mínimo dos (2) unidades)</v>
          </cell>
          <cell r="N928">
            <v>2095</v>
          </cell>
          <cell r="O928" t="str">
            <v>Ut Mana 2020</v>
          </cell>
          <cell r="P928">
            <v>561</v>
          </cell>
          <cell r="Q928">
            <v>936</v>
          </cell>
          <cell r="R928">
            <v>936</v>
          </cell>
          <cell r="S928">
            <v>936</v>
          </cell>
          <cell r="T928">
            <v>559</v>
          </cell>
          <cell r="U928">
            <v>931</v>
          </cell>
          <cell r="V928">
            <v>931</v>
          </cell>
          <cell r="W928">
            <v>931</v>
          </cell>
        </row>
        <row r="929">
          <cell r="I929" t="str">
            <v>ALI_25_SEG_15_PROV_2052</v>
          </cell>
          <cell r="J929">
            <v>15</v>
          </cell>
          <cell r="K929" t="str">
            <v>CEREAL EMPACADO</v>
          </cell>
          <cell r="L929">
            <v>25</v>
          </cell>
          <cell r="M929" t="str">
            <v>25 : Galleta de avena (Paquete mínimo dos (2) unidades)</v>
          </cell>
          <cell r="N929">
            <v>2052</v>
          </cell>
          <cell r="O929" t="str">
            <v>Diseral S.A.S.</v>
          </cell>
          <cell r="P929">
            <v>573</v>
          </cell>
          <cell r="Q929">
            <v>955</v>
          </cell>
          <cell r="R929">
            <v>955</v>
          </cell>
          <cell r="S929">
            <v>955</v>
          </cell>
          <cell r="T929">
            <v>559</v>
          </cell>
          <cell r="U929">
            <v>931</v>
          </cell>
          <cell r="V929">
            <v>931</v>
          </cell>
          <cell r="W929">
            <v>931</v>
          </cell>
        </row>
        <row r="930">
          <cell r="I930" t="str">
            <v>ALI_25_SEG_15_PROV_2075</v>
          </cell>
          <cell r="J930">
            <v>15</v>
          </cell>
          <cell r="K930" t="str">
            <v>CEREAL EMPACADO</v>
          </cell>
          <cell r="L930">
            <v>25</v>
          </cell>
          <cell r="M930" t="str">
            <v>25 : Galleta de avena (Paquete mínimo dos (2) unidades)</v>
          </cell>
          <cell r="N930">
            <v>2075</v>
          </cell>
          <cell r="O930" t="str">
            <v>Trigus S.A.S.</v>
          </cell>
          <cell r="P930">
            <v>564</v>
          </cell>
          <cell r="Q930">
            <v>940</v>
          </cell>
          <cell r="R930">
            <v>940</v>
          </cell>
          <cell r="S930">
            <v>940</v>
          </cell>
          <cell r="T930">
            <v>559</v>
          </cell>
          <cell r="U930">
            <v>931</v>
          </cell>
          <cell r="V930">
            <v>931</v>
          </cell>
          <cell r="W930">
            <v>931</v>
          </cell>
        </row>
        <row r="931">
          <cell r="I931" t="str">
            <v>ALI_25_SEG_15_PROV_2087</v>
          </cell>
          <cell r="J931">
            <v>15</v>
          </cell>
          <cell r="K931" t="str">
            <v>CEREAL EMPACADO</v>
          </cell>
          <cell r="L931">
            <v>25</v>
          </cell>
          <cell r="M931" t="str">
            <v>25 : Galleta de avena (Paquete mínimo dos (2) unidades)</v>
          </cell>
          <cell r="N931">
            <v>2087</v>
          </cell>
          <cell r="O931" t="str">
            <v>AAA Alimentando A Bogotá 2020 UT</v>
          </cell>
          <cell r="P931">
            <v>559</v>
          </cell>
          <cell r="Q931">
            <v>931</v>
          </cell>
          <cell r="R931">
            <v>931</v>
          </cell>
          <cell r="S931">
            <v>931</v>
          </cell>
          <cell r="T931">
            <v>559</v>
          </cell>
          <cell r="U931">
            <v>931</v>
          </cell>
          <cell r="V931">
            <v>931</v>
          </cell>
          <cell r="W931">
            <v>931</v>
          </cell>
        </row>
        <row r="932">
          <cell r="I932" t="str">
            <v>ALI_25_SEG_15_PROV_2088</v>
          </cell>
          <cell r="J932">
            <v>15</v>
          </cell>
          <cell r="K932" t="str">
            <v>CEREAL EMPACADO</v>
          </cell>
          <cell r="L932">
            <v>25</v>
          </cell>
          <cell r="M932" t="str">
            <v>25 : Galleta de avena (Paquete mínimo dos (2) unidades)</v>
          </cell>
          <cell r="N932">
            <v>2088</v>
          </cell>
          <cell r="O932" t="str">
            <v>Consorcio Nutriservi Panadería 2020</v>
          </cell>
          <cell r="P932">
            <v>570</v>
          </cell>
          <cell r="Q932">
            <v>949</v>
          </cell>
          <cell r="R932">
            <v>949</v>
          </cell>
          <cell r="S932">
            <v>949</v>
          </cell>
          <cell r="T932">
            <v>559</v>
          </cell>
          <cell r="U932">
            <v>931</v>
          </cell>
          <cell r="V932">
            <v>931</v>
          </cell>
          <cell r="W932">
            <v>931</v>
          </cell>
        </row>
        <row r="933">
          <cell r="I933" t="str">
            <v>ALI_25_SEG_15_PROV_2095</v>
          </cell>
          <cell r="J933">
            <v>15</v>
          </cell>
          <cell r="K933" t="str">
            <v>CEREAL EMPACADO</v>
          </cell>
          <cell r="L933">
            <v>25</v>
          </cell>
          <cell r="M933" t="str">
            <v>25 : Galleta de avena (Paquete mínimo dos (2) unidades)</v>
          </cell>
          <cell r="N933">
            <v>2095</v>
          </cell>
          <cell r="O933" t="str">
            <v>Ut Mana 2020</v>
          </cell>
          <cell r="P933">
            <v>561</v>
          </cell>
          <cell r="Q933">
            <v>936</v>
          </cell>
          <cell r="R933">
            <v>936</v>
          </cell>
          <cell r="S933">
            <v>936</v>
          </cell>
          <cell r="T933">
            <v>559</v>
          </cell>
          <cell r="U933">
            <v>931</v>
          </cell>
          <cell r="V933">
            <v>931</v>
          </cell>
          <cell r="W933">
            <v>931</v>
          </cell>
        </row>
        <row r="934">
          <cell r="I934" t="str">
            <v>ALI_27_SEG_1_PROV_2048</v>
          </cell>
          <cell r="J934">
            <v>1</v>
          </cell>
          <cell r="K934" t="str">
            <v>CEREAL EMPACADO</v>
          </cell>
          <cell r="L934">
            <v>27</v>
          </cell>
          <cell r="M934" t="str">
            <v>27 : Ponque integral.</v>
          </cell>
          <cell r="N934">
            <v>2048</v>
          </cell>
          <cell r="O934" t="str">
            <v>Comercializadora Nutrimos SA</v>
          </cell>
          <cell r="P934">
            <v>557</v>
          </cell>
          <cell r="Q934">
            <v>1019</v>
          </cell>
          <cell r="R934">
            <v>1019</v>
          </cell>
          <cell r="S934">
            <v>1019</v>
          </cell>
          <cell r="T934">
            <v>557</v>
          </cell>
          <cell r="U934">
            <v>1019</v>
          </cell>
          <cell r="V934">
            <v>1019</v>
          </cell>
          <cell r="W934">
            <v>1019</v>
          </cell>
        </row>
        <row r="935">
          <cell r="I935" t="str">
            <v>ALI_27_SEG_1_PROV_2052</v>
          </cell>
          <cell r="J935">
            <v>1</v>
          </cell>
          <cell r="K935" t="str">
            <v>CEREAL EMPACADO</v>
          </cell>
          <cell r="L935">
            <v>27</v>
          </cell>
          <cell r="M935" t="str">
            <v>27 : Ponque integral.</v>
          </cell>
          <cell r="N935">
            <v>2052</v>
          </cell>
          <cell r="O935" t="str">
            <v>Diseral S.A.S.</v>
          </cell>
          <cell r="P935">
            <v>573</v>
          </cell>
          <cell r="Q935">
            <v>1050</v>
          </cell>
          <cell r="R935">
            <v>1050</v>
          </cell>
          <cell r="S935">
            <v>1050</v>
          </cell>
          <cell r="T935">
            <v>557</v>
          </cell>
          <cell r="U935">
            <v>1019</v>
          </cell>
          <cell r="V935">
            <v>1019</v>
          </cell>
          <cell r="W935">
            <v>1019</v>
          </cell>
        </row>
        <row r="936">
          <cell r="I936" t="str">
            <v>ALI_27_SEG_1_PROV_2087</v>
          </cell>
          <cell r="J936">
            <v>1</v>
          </cell>
          <cell r="K936" t="str">
            <v>CEREAL EMPACADO</v>
          </cell>
          <cell r="L936">
            <v>27</v>
          </cell>
          <cell r="M936" t="str">
            <v>27 : Ponque integral.</v>
          </cell>
          <cell r="N936">
            <v>2087</v>
          </cell>
          <cell r="O936" t="str">
            <v>AAA Alimentando A Bogotá 2020 UT</v>
          </cell>
          <cell r="P936">
            <v>557</v>
          </cell>
          <cell r="Q936">
            <v>1019</v>
          </cell>
          <cell r="R936">
            <v>1019</v>
          </cell>
          <cell r="S936">
            <v>1019</v>
          </cell>
          <cell r="T936">
            <v>557</v>
          </cell>
          <cell r="U936">
            <v>1019</v>
          </cell>
          <cell r="V936">
            <v>1019</v>
          </cell>
          <cell r="W936">
            <v>1019</v>
          </cell>
        </row>
        <row r="937">
          <cell r="I937" t="str">
            <v>ALI_27_SEG_1_PROV_2088</v>
          </cell>
          <cell r="J937">
            <v>1</v>
          </cell>
          <cell r="K937" t="str">
            <v>CEREAL EMPACADO</v>
          </cell>
          <cell r="L937">
            <v>27</v>
          </cell>
          <cell r="M937" t="str">
            <v>27 : Ponque integral.</v>
          </cell>
          <cell r="N937">
            <v>2088</v>
          </cell>
          <cell r="O937" t="str">
            <v>Consorcio Nutriservi Panadería 2020</v>
          </cell>
          <cell r="P937">
            <v>567</v>
          </cell>
          <cell r="Q937">
            <v>1040</v>
          </cell>
          <cell r="R937">
            <v>1040</v>
          </cell>
          <cell r="S937">
            <v>1040</v>
          </cell>
          <cell r="T937">
            <v>557</v>
          </cell>
          <cell r="U937">
            <v>1019</v>
          </cell>
          <cell r="V937">
            <v>1019</v>
          </cell>
          <cell r="W937">
            <v>1019</v>
          </cell>
        </row>
        <row r="938">
          <cell r="I938" t="str">
            <v>ALI_27_SEG_1_PROV_2095</v>
          </cell>
          <cell r="J938">
            <v>1</v>
          </cell>
          <cell r="K938" t="str">
            <v>CEREAL EMPACADO</v>
          </cell>
          <cell r="L938">
            <v>27</v>
          </cell>
          <cell r="M938" t="str">
            <v>27 : Ponque integral.</v>
          </cell>
          <cell r="N938">
            <v>2095</v>
          </cell>
          <cell r="O938" t="str">
            <v>Ut Mana 2020</v>
          </cell>
          <cell r="P938">
            <v>559</v>
          </cell>
          <cell r="Q938">
            <v>1023</v>
          </cell>
          <cell r="R938">
            <v>1023</v>
          </cell>
          <cell r="S938">
            <v>1023</v>
          </cell>
          <cell r="T938">
            <v>557</v>
          </cell>
          <cell r="U938">
            <v>1019</v>
          </cell>
          <cell r="V938">
            <v>1019</v>
          </cell>
          <cell r="W938">
            <v>1019</v>
          </cell>
        </row>
        <row r="939">
          <cell r="I939" t="str">
            <v>ALI_27_SEG_2_PROV_2048</v>
          </cell>
          <cell r="J939">
            <v>2</v>
          </cell>
          <cell r="K939" t="str">
            <v>CEREAL EMPACADO</v>
          </cell>
          <cell r="L939">
            <v>27</v>
          </cell>
          <cell r="M939" t="str">
            <v>27 : Ponque integral.</v>
          </cell>
          <cell r="N939">
            <v>2048</v>
          </cell>
          <cell r="O939" t="str">
            <v>Comercializadora Nutrimos SA</v>
          </cell>
          <cell r="P939">
            <v>557</v>
          </cell>
          <cell r="Q939">
            <v>1019</v>
          </cell>
          <cell r="R939">
            <v>1019</v>
          </cell>
          <cell r="S939">
            <v>1019</v>
          </cell>
          <cell r="T939">
            <v>557</v>
          </cell>
          <cell r="U939">
            <v>1019</v>
          </cell>
          <cell r="V939">
            <v>1019</v>
          </cell>
          <cell r="W939">
            <v>1019</v>
          </cell>
        </row>
        <row r="940">
          <cell r="I940" t="str">
            <v>ALI_27_SEG_2_PROV_2052</v>
          </cell>
          <cell r="J940">
            <v>2</v>
          </cell>
          <cell r="K940" t="str">
            <v>CEREAL EMPACADO</v>
          </cell>
          <cell r="L940">
            <v>27</v>
          </cell>
          <cell r="M940" t="str">
            <v>27 : Ponque integral.</v>
          </cell>
          <cell r="N940">
            <v>2052</v>
          </cell>
          <cell r="O940" t="str">
            <v>Diseral S.A.S.</v>
          </cell>
          <cell r="P940">
            <v>573</v>
          </cell>
          <cell r="Q940">
            <v>1050</v>
          </cell>
          <cell r="R940">
            <v>1050</v>
          </cell>
          <cell r="S940">
            <v>1050</v>
          </cell>
          <cell r="T940">
            <v>557</v>
          </cell>
          <cell r="U940">
            <v>1019</v>
          </cell>
          <cell r="V940">
            <v>1019</v>
          </cell>
          <cell r="W940">
            <v>1019</v>
          </cell>
        </row>
        <row r="941">
          <cell r="I941" t="str">
            <v>ALI_27_SEG_2_PROV_2087</v>
          </cell>
          <cell r="J941">
            <v>2</v>
          </cell>
          <cell r="K941" t="str">
            <v>CEREAL EMPACADO</v>
          </cell>
          <cell r="L941">
            <v>27</v>
          </cell>
          <cell r="M941" t="str">
            <v>27 : Ponque integral.</v>
          </cell>
          <cell r="N941">
            <v>2087</v>
          </cell>
          <cell r="O941" t="str">
            <v>AAA Alimentando A Bogotá 2020 UT</v>
          </cell>
          <cell r="P941">
            <v>557</v>
          </cell>
          <cell r="Q941">
            <v>1019</v>
          </cell>
          <cell r="R941">
            <v>1019</v>
          </cell>
          <cell r="S941">
            <v>1019</v>
          </cell>
          <cell r="T941">
            <v>557</v>
          </cell>
          <cell r="U941">
            <v>1019</v>
          </cell>
          <cell r="V941">
            <v>1019</v>
          </cell>
          <cell r="W941">
            <v>1019</v>
          </cell>
        </row>
        <row r="942">
          <cell r="I942" t="str">
            <v>ALI_27_SEG_2_PROV_2088</v>
          </cell>
          <cell r="J942">
            <v>2</v>
          </cell>
          <cell r="K942" t="str">
            <v>CEREAL EMPACADO</v>
          </cell>
          <cell r="L942">
            <v>27</v>
          </cell>
          <cell r="M942" t="str">
            <v>27 : Ponque integral.</v>
          </cell>
          <cell r="N942">
            <v>2088</v>
          </cell>
          <cell r="O942" t="str">
            <v>Consorcio Nutriservi Panadería 2020</v>
          </cell>
          <cell r="P942">
            <v>567</v>
          </cell>
          <cell r="Q942">
            <v>1040</v>
          </cell>
          <cell r="R942">
            <v>1040</v>
          </cell>
          <cell r="S942">
            <v>1040</v>
          </cell>
          <cell r="T942">
            <v>557</v>
          </cell>
          <cell r="U942">
            <v>1019</v>
          </cell>
          <cell r="V942">
            <v>1019</v>
          </cell>
          <cell r="W942">
            <v>1019</v>
          </cell>
        </row>
        <row r="943">
          <cell r="I943" t="str">
            <v>ALI_27_SEG_2_PROV_2095</v>
          </cell>
          <cell r="J943">
            <v>2</v>
          </cell>
          <cell r="K943" t="str">
            <v>CEREAL EMPACADO</v>
          </cell>
          <cell r="L943">
            <v>27</v>
          </cell>
          <cell r="M943" t="str">
            <v>27 : Ponque integral.</v>
          </cell>
          <cell r="N943">
            <v>2095</v>
          </cell>
          <cell r="O943" t="str">
            <v>Ut Mana 2020</v>
          </cell>
          <cell r="P943">
            <v>559</v>
          </cell>
          <cell r="Q943">
            <v>1023</v>
          </cell>
          <cell r="R943">
            <v>1023</v>
          </cell>
          <cell r="S943">
            <v>1023</v>
          </cell>
          <cell r="T943">
            <v>557</v>
          </cell>
          <cell r="U943">
            <v>1019</v>
          </cell>
          <cell r="V943">
            <v>1019</v>
          </cell>
          <cell r="W943">
            <v>1019</v>
          </cell>
        </row>
        <row r="944">
          <cell r="I944" t="str">
            <v>ALI_27_SEG_3_PROV_2048</v>
          </cell>
          <cell r="J944">
            <v>3</v>
          </cell>
          <cell r="K944" t="str">
            <v>CEREAL EMPACADO</v>
          </cell>
          <cell r="L944">
            <v>27</v>
          </cell>
          <cell r="M944" t="str">
            <v>27 : Ponque integral.</v>
          </cell>
          <cell r="N944">
            <v>2048</v>
          </cell>
          <cell r="O944" t="str">
            <v>Comercializadora Nutrimos SA</v>
          </cell>
          <cell r="P944">
            <v>557</v>
          </cell>
          <cell r="Q944">
            <v>1019</v>
          </cell>
          <cell r="R944">
            <v>1019</v>
          </cell>
          <cell r="S944">
            <v>1019</v>
          </cell>
          <cell r="T944">
            <v>557</v>
          </cell>
          <cell r="U944">
            <v>1019</v>
          </cell>
          <cell r="V944">
            <v>1019</v>
          </cell>
          <cell r="W944">
            <v>1019</v>
          </cell>
        </row>
        <row r="945">
          <cell r="I945" t="str">
            <v>ALI_27_SEG_3_PROV_2052</v>
          </cell>
          <cell r="J945">
            <v>3</v>
          </cell>
          <cell r="K945" t="str">
            <v>CEREAL EMPACADO</v>
          </cell>
          <cell r="L945">
            <v>27</v>
          </cell>
          <cell r="M945" t="str">
            <v>27 : Ponque integral.</v>
          </cell>
          <cell r="N945">
            <v>2052</v>
          </cell>
          <cell r="O945" t="str">
            <v>Diseral S.A.S.</v>
          </cell>
          <cell r="P945">
            <v>573</v>
          </cell>
          <cell r="Q945">
            <v>1050</v>
          </cell>
          <cell r="R945">
            <v>1050</v>
          </cell>
          <cell r="S945">
            <v>1050</v>
          </cell>
          <cell r="T945">
            <v>557</v>
          </cell>
          <cell r="U945">
            <v>1019</v>
          </cell>
          <cell r="V945">
            <v>1019</v>
          </cell>
          <cell r="W945">
            <v>1019</v>
          </cell>
        </row>
        <row r="946">
          <cell r="I946" t="str">
            <v>ALI_27_SEG_3_PROV_2087</v>
          </cell>
          <cell r="J946">
            <v>3</v>
          </cell>
          <cell r="K946" t="str">
            <v>CEREAL EMPACADO</v>
          </cell>
          <cell r="L946">
            <v>27</v>
          </cell>
          <cell r="M946" t="str">
            <v>27 : Ponque integral.</v>
          </cell>
          <cell r="N946">
            <v>2087</v>
          </cell>
          <cell r="O946" t="str">
            <v>AAA Alimentando A Bogotá 2020 UT</v>
          </cell>
          <cell r="P946">
            <v>557</v>
          </cell>
          <cell r="Q946">
            <v>1019</v>
          </cell>
          <cell r="R946">
            <v>1019</v>
          </cell>
          <cell r="S946">
            <v>1019</v>
          </cell>
          <cell r="T946">
            <v>557</v>
          </cell>
          <cell r="U946">
            <v>1019</v>
          </cell>
          <cell r="V946">
            <v>1019</v>
          </cell>
          <cell r="W946">
            <v>1019</v>
          </cell>
        </row>
        <row r="947">
          <cell r="I947" t="str">
            <v>ALI_27_SEG_3_PROV_2088</v>
          </cell>
          <cell r="J947">
            <v>3</v>
          </cell>
          <cell r="K947" t="str">
            <v>CEREAL EMPACADO</v>
          </cell>
          <cell r="L947">
            <v>27</v>
          </cell>
          <cell r="M947" t="str">
            <v>27 : Ponque integral.</v>
          </cell>
          <cell r="N947">
            <v>2088</v>
          </cell>
          <cell r="O947" t="str">
            <v>Consorcio Nutriservi Panadería 2020</v>
          </cell>
          <cell r="P947">
            <v>567</v>
          </cell>
          <cell r="Q947">
            <v>1040</v>
          </cell>
          <cell r="R947">
            <v>1040</v>
          </cell>
          <cell r="S947">
            <v>1040</v>
          </cell>
          <cell r="T947">
            <v>557</v>
          </cell>
          <cell r="U947">
            <v>1019</v>
          </cell>
          <cell r="V947">
            <v>1019</v>
          </cell>
          <cell r="W947">
            <v>1019</v>
          </cell>
        </row>
        <row r="948">
          <cell r="I948" t="str">
            <v>ALI_27_SEG_3_PROV_2095</v>
          </cell>
          <cell r="J948">
            <v>3</v>
          </cell>
          <cell r="K948" t="str">
            <v>CEREAL EMPACADO</v>
          </cell>
          <cell r="L948">
            <v>27</v>
          </cell>
          <cell r="M948" t="str">
            <v>27 : Ponque integral.</v>
          </cell>
          <cell r="N948">
            <v>2095</v>
          </cell>
          <cell r="O948" t="str">
            <v>Ut Mana 2020</v>
          </cell>
          <cell r="P948">
            <v>559</v>
          </cell>
          <cell r="Q948">
            <v>1023</v>
          </cell>
          <cell r="R948">
            <v>1023</v>
          </cell>
          <cell r="S948">
            <v>1023</v>
          </cell>
          <cell r="T948">
            <v>557</v>
          </cell>
          <cell r="U948">
            <v>1019</v>
          </cell>
          <cell r="V948">
            <v>1019</v>
          </cell>
          <cell r="W948">
            <v>1019</v>
          </cell>
        </row>
        <row r="949">
          <cell r="I949" t="str">
            <v>ALI_27_SEG_4_PROV_2048</v>
          </cell>
          <cell r="J949">
            <v>4</v>
          </cell>
          <cell r="K949" t="str">
            <v>CEREAL EMPACADO</v>
          </cell>
          <cell r="L949">
            <v>27</v>
          </cell>
          <cell r="M949" t="str">
            <v>27 : Ponque integral.</v>
          </cell>
          <cell r="N949">
            <v>2048</v>
          </cell>
          <cell r="O949" t="str">
            <v>Comercializadora Nutrimos SA</v>
          </cell>
          <cell r="P949">
            <v>557</v>
          </cell>
          <cell r="Q949">
            <v>1019</v>
          </cell>
          <cell r="R949">
            <v>1019</v>
          </cell>
          <cell r="S949">
            <v>1019</v>
          </cell>
          <cell r="T949">
            <v>557</v>
          </cell>
          <cell r="U949">
            <v>1019</v>
          </cell>
          <cell r="V949">
            <v>1019</v>
          </cell>
          <cell r="W949">
            <v>1019</v>
          </cell>
        </row>
        <row r="950">
          <cell r="I950" t="str">
            <v>ALI_27_SEG_4_PROV_2052</v>
          </cell>
          <cell r="J950">
            <v>4</v>
          </cell>
          <cell r="K950" t="str">
            <v>CEREAL EMPACADO</v>
          </cell>
          <cell r="L950">
            <v>27</v>
          </cell>
          <cell r="M950" t="str">
            <v>27 : Ponque integral.</v>
          </cell>
          <cell r="N950">
            <v>2052</v>
          </cell>
          <cell r="O950" t="str">
            <v>Diseral S.A.S.</v>
          </cell>
          <cell r="P950">
            <v>573</v>
          </cell>
          <cell r="Q950">
            <v>1050</v>
          </cell>
          <cell r="R950">
            <v>1050</v>
          </cell>
          <cell r="S950">
            <v>1050</v>
          </cell>
          <cell r="T950">
            <v>557</v>
          </cell>
          <cell r="U950">
            <v>1019</v>
          </cell>
          <cell r="V950">
            <v>1019</v>
          </cell>
          <cell r="W950">
            <v>1019</v>
          </cell>
        </row>
        <row r="951">
          <cell r="I951" t="str">
            <v>ALI_27_SEG_4_PROV_2087</v>
          </cell>
          <cell r="J951">
            <v>4</v>
          </cell>
          <cell r="K951" t="str">
            <v>CEREAL EMPACADO</v>
          </cell>
          <cell r="L951">
            <v>27</v>
          </cell>
          <cell r="M951" t="str">
            <v>27 : Ponque integral.</v>
          </cell>
          <cell r="N951">
            <v>2087</v>
          </cell>
          <cell r="O951" t="str">
            <v>AAA Alimentando A Bogotá 2020 UT</v>
          </cell>
          <cell r="P951">
            <v>557</v>
          </cell>
          <cell r="Q951">
            <v>1019</v>
          </cell>
          <cell r="R951">
            <v>1019</v>
          </cell>
          <cell r="S951">
            <v>1019</v>
          </cell>
          <cell r="T951">
            <v>557</v>
          </cell>
          <cell r="U951">
            <v>1019</v>
          </cell>
          <cell r="V951">
            <v>1019</v>
          </cell>
          <cell r="W951">
            <v>1019</v>
          </cell>
        </row>
        <row r="952">
          <cell r="I952" t="str">
            <v>ALI_27_SEG_4_PROV_2088</v>
          </cell>
          <cell r="J952">
            <v>4</v>
          </cell>
          <cell r="K952" t="str">
            <v>CEREAL EMPACADO</v>
          </cell>
          <cell r="L952">
            <v>27</v>
          </cell>
          <cell r="M952" t="str">
            <v>27 : Ponque integral.</v>
          </cell>
          <cell r="N952">
            <v>2088</v>
          </cell>
          <cell r="O952" t="str">
            <v>Consorcio Nutriservi Panadería 2020</v>
          </cell>
          <cell r="P952">
            <v>567</v>
          </cell>
          <cell r="Q952">
            <v>1040</v>
          </cell>
          <cell r="R952">
            <v>1040</v>
          </cell>
          <cell r="S952">
            <v>1040</v>
          </cell>
          <cell r="T952">
            <v>557</v>
          </cell>
          <cell r="U952">
            <v>1019</v>
          </cell>
          <cell r="V952">
            <v>1019</v>
          </cell>
          <cell r="W952">
            <v>1019</v>
          </cell>
        </row>
        <row r="953">
          <cell r="I953" t="str">
            <v>ALI_27_SEG_4_PROV_2095</v>
          </cell>
          <cell r="J953">
            <v>4</v>
          </cell>
          <cell r="K953" t="str">
            <v>CEREAL EMPACADO</v>
          </cell>
          <cell r="L953">
            <v>27</v>
          </cell>
          <cell r="M953" t="str">
            <v>27 : Ponque integral.</v>
          </cell>
          <cell r="N953">
            <v>2095</v>
          </cell>
          <cell r="O953" t="str">
            <v>Ut Mana 2020</v>
          </cell>
          <cell r="P953">
            <v>559</v>
          </cell>
          <cell r="Q953">
            <v>1023</v>
          </cell>
          <cell r="R953">
            <v>1023</v>
          </cell>
          <cell r="S953">
            <v>1023</v>
          </cell>
          <cell r="T953">
            <v>557</v>
          </cell>
          <cell r="U953">
            <v>1019</v>
          </cell>
          <cell r="V953">
            <v>1019</v>
          </cell>
          <cell r="W953">
            <v>1019</v>
          </cell>
        </row>
        <row r="954">
          <cell r="I954" t="str">
            <v>ALI_27_SEG_5_PROV_2048</v>
          </cell>
          <cell r="J954">
            <v>5</v>
          </cell>
          <cell r="K954" t="str">
            <v>CEREAL EMPACADO</v>
          </cell>
          <cell r="L954">
            <v>27</v>
          </cell>
          <cell r="M954" t="str">
            <v>27 : Ponque integral.</v>
          </cell>
          <cell r="N954">
            <v>2048</v>
          </cell>
          <cell r="O954" t="str">
            <v>Comercializadora Nutrimos SA</v>
          </cell>
          <cell r="P954">
            <v>557</v>
          </cell>
          <cell r="Q954">
            <v>1019</v>
          </cell>
          <cell r="R954">
            <v>1019</v>
          </cell>
          <cell r="S954">
            <v>1019</v>
          </cell>
          <cell r="T954">
            <v>557</v>
          </cell>
          <cell r="U954">
            <v>1019</v>
          </cell>
          <cell r="V954">
            <v>1019</v>
          </cell>
          <cell r="W954">
            <v>1019</v>
          </cell>
        </row>
        <row r="955">
          <cell r="I955" t="str">
            <v>ALI_27_SEG_5_PROV_2052</v>
          </cell>
          <cell r="J955">
            <v>5</v>
          </cell>
          <cell r="K955" t="str">
            <v>CEREAL EMPACADO</v>
          </cell>
          <cell r="L955">
            <v>27</v>
          </cell>
          <cell r="M955" t="str">
            <v>27 : Ponque integral.</v>
          </cell>
          <cell r="N955">
            <v>2052</v>
          </cell>
          <cell r="O955" t="str">
            <v>Diseral S.A.S.</v>
          </cell>
          <cell r="P955">
            <v>573</v>
          </cell>
          <cell r="Q955">
            <v>1050</v>
          </cell>
          <cell r="R955">
            <v>1050</v>
          </cell>
          <cell r="S955">
            <v>1050</v>
          </cell>
          <cell r="T955">
            <v>557</v>
          </cell>
          <cell r="U955">
            <v>1019</v>
          </cell>
          <cell r="V955">
            <v>1019</v>
          </cell>
          <cell r="W955">
            <v>1019</v>
          </cell>
        </row>
        <row r="956">
          <cell r="I956" t="str">
            <v>ALI_27_SEG_5_PROV_2087</v>
          </cell>
          <cell r="J956">
            <v>5</v>
          </cell>
          <cell r="K956" t="str">
            <v>CEREAL EMPACADO</v>
          </cell>
          <cell r="L956">
            <v>27</v>
          </cell>
          <cell r="M956" t="str">
            <v>27 : Ponque integral.</v>
          </cell>
          <cell r="N956">
            <v>2087</v>
          </cell>
          <cell r="O956" t="str">
            <v>AAA Alimentando A Bogotá 2020 UT</v>
          </cell>
          <cell r="P956">
            <v>557</v>
          </cell>
          <cell r="Q956">
            <v>1019</v>
          </cell>
          <cell r="R956">
            <v>1019</v>
          </cell>
          <cell r="S956">
            <v>1019</v>
          </cell>
          <cell r="T956">
            <v>557</v>
          </cell>
          <cell r="U956">
            <v>1019</v>
          </cell>
          <cell r="V956">
            <v>1019</v>
          </cell>
          <cell r="W956">
            <v>1019</v>
          </cell>
        </row>
        <row r="957">
          <cell r="I957" t="str">
            <v>ALI_27_SEG_5_PROV_2088</v>
          </cell>
          <cell r="J957">
            <v>5</v>
          </cell>
          <cell r="K957" t="str">
            <v>CEREAL EMPACADO</v>
          </cell>
          <cell r="L957">
            <v>27</v>
          </cell>
          <cell r="M957" t="str">
            <v>27 : Ponque integral.</v>
          </cell>
          <cell r="N957">
            <v>2088</v>
          </cell>
          <cell r="O957" t="str">
            <v>Consorcio Nutriservi Panadería 2020</v>
          </cell>
          <cell r="P957">
            <v>567</v>
          </cell>
          <cell r="Q957">
            <v>1040</v>
          </cell>
          <cell r="R957">
            <v>1040</v>
          </cell>
          <cell r="S957">
            <v>1040</v>
          </cell>
          <cell r="T957">
            <v>557</v>
          </cell>
          <cell r="U957">
            <v>1019</v>
          </cell>
          <cell r="V957">
            <v>1019</v>
          </cell>
          <cell r="W957">
            <v>1019</v>
          </cell>
        </row>
        <row r="958">
          <cell r="I958" t="str">
            <v>ALI_27_SEG_5_PROV_2095</v>
          </cell>
          <cell r="J958">
            <v>5</v>
          </cell>
          <cell r="K958" t="str">
            <v>CEREAL EMPACADO</v>
          </cell>
          <cell r="L958">
            <v>27</v>
          </cell>
          <cell r="M958" t="str">
            <v>27 : Ponque integral.</v>
          </cell>
          <cell r="N958">
            <v>2095</v>
          </cell>
          <cell r="O958" t="str">
            <v>Ut Mana 2020</v>
          </cell>
          <cell r="P958">
            <v>559</v>
          </cell>
          <cell r="Q958">
            <v>1023</v>
          </cell>
          <cell r="R958">
            <v>1023</v>
          </cell>
          <cell r="S958">
            <v>1023</v>
          </cell>
          <cell r="T958">
            <v>557</v>
          </cell>
          <cell r="U958">
            <v>1019</v>
          </cell>
          <cell r="V958">
            <v>1019</v>
          </cell>
          <cell r="W958">
            <v>1019</v>
          </cell>
        </row>
        <row r="959">
          <cell r="I959" t="str">
            <v>ALI_27_SEG_6_PROV_2048</v>
          </cell>
          <cell r="J959">
            <v>6</v>
          </cell>
          <cell r="K959" t="str">
            <v>CEREAL EMPACADO</v>
          </cell>
          <cell r="L959">
            <v>27</v>
          </cell>
          <cell r="M959" t="str">
            <v>27 : Ponque integral.</v>
          </cell>
          <cell r="N959">
            <v>2048</v>
          </cell>
          <cell r="O959" t="str">
            <v>Comercializadora Nutrimos SA</v>
          </cell>
          <cell r="P959">
            <v>557</v>
          </cell>
          <cell r="Q959">
            <v>1019</v>
          </cell>
          <cell r="R959">
            <v>1019</v>
          </cell>
          <cell r="S959">
            <v>1019</v>
          </cell>
          <cell r="T959">
            <v>557</v>
          </cell>
          <cell r="U959">
            <v>1019</v>
          </cell>
          <cell r="V959">
            <v>1019</v>
          </cell>
          <cell r="W959">
            <v>1019</v>
          </cell>
        </row>
        <row r="960">
          <cell r="I960" t="str">
            <v>ALI_27_SEG_6_PROV_2052</v>
          </cell>
          <cell r="J960">
            <v>6</v>
          </cell>
          <cell r="K960" t="str">
            <v>CEREAL EMPACADO</v>
          </cell>
          <cell r="L960">
            <v>27</v>
          </cell>
          <cell r="M960" t="str">
            <v>27 : Ponque integral.</v>
          </cell>
          <cell r="N960">
            <v>2052</v>
          </cell>
          <cell r="O960" t="str">
            <v>Diseral S.A.S.</v>
          </cell>
          <cell r="P960">
            <v>573</v>
          </cell>
          <cell r="Q960">
            <v>1050</v>
          </cell>
          <cell r="R960">
            <v>1050</v>
          </cell>
          <cell r="S960">
            <v>1050</v>
          </cell>
          <cell r="T960">
            <v>557</v>
          </cell>
          <cell r="U960">
            <v>1019</v>
          </cell>
          <cell r="V960">
            <v>1019</v>
          </cell>
          <cell r="W960">
            <v>1019</v>
          </cell>
        </row>
        <row r="961">
          <cell r="I961" t="str">
            <v>ALI_27_SEG_6_PROV_2087</v>
          </cell>
          <cell r="J961">
            <v>6</v>
          </cell>
          <cell r="K961" t="str">
            <v>CEREAL EMPACADO</v>
          </cell>
          <cell r="L961">
            <v>27</v>
          </cell>
          <cell r="M961" t="str">
            <v>27 : Ponque integral.</v>
          </cell>
          <cell r="N961">
            <v>2087</v>
          </cell>
          <cell r="O961" t="str">
            <v>AAA Alimentando A Bogotá 2020 UT</v>
          </cell>
          <cell r="P961">
            <v>557</v>
          </cell>
          <cell r="Q961">
            <v>1019</v>
          </cell>
          <cell r="R961">
            <v>1019</v>
          </cell>
          <cell r="S961">
            <v>1019</v>
          </cell>
          <cell r="T961">
            <v>557</v>
          </cell>
          <cell r="U961">
            <v>1019</v>
          </cell>
          <cell r="V961">
            <v>1019</v>
          </cell>
          <cell r="W961">
            <v>1019</v>
          </cell>
        </row>
        <row r="962">
          <cell r="I962" t="str">
            <v>ALI_27_SEG_6_PROV_2088</v>
          </cell>
          <cell r="J962">
            <v>6</v>
          </cell>
          <cell r="K962" t="str">
            <v>CEREAL EMPACADO</v>
          </cell>
          <cell r="L962">
            <v>27</v>
          </cell>
          <cell r="M962" t="str">
            <v>27 : Ponque integral.</v>
          </cell>
          <cell r="N962">
            <v>2088</v>
          </cell>
          <cell r="O962" t="str">
            <v>Consorcio Nutriservi Panadería 2020</v>
          </cell>
          <cell r="P962">
            <v>567</v>
          </cell>
          <cell r="Q962">
            <v>1040</v>
          </cell>
          <cell r="R962">
            <v>1040</v>
          </cell>
          <cell r="S962">
            <v>1040</v>
          </cell>
          <cell r="T962">
            <v>557</v>
          </cell>
          <cell r="U962">
            <v>1019</v>
          </cell>
          <cell r="V962">
            <v>1019</v>
          </cell>
          <cell r="W962">
            <v>1019</v>
          </cell>
        </row>
        <row r="963">
          <cell r="I963" t="str">
            <v>ALI_27_SEG_6_PROV_2095</v>
          </cell>
          <cell r="J963">
            <v>6</v>
          </cell>
          <cell r="K963" t="str">
            <v>CEREAL EMPACADO</v>
          </cell>
          <cell r="L963">
            <v>27</v>
          </cell>
          <cell r="M963" t="str">
            <v>27 : Ponque integral.</v>
          </cell>
          <cell r="N963">
            <v>2095</v>
          </cell>
          <cell r="O963" t="str">
            <v>Ut Mana 2020</v>
          </cell>
          <cell r="P963">
            <v>559</v>
          </cell>
          <cell r="Q963">
            <v>1023</v>
          </cell>
          <cell r="R963">
            <v>1023</v>
          </cell>
          <cell r="S963">
            <v>1023</v>
          </cell>
          <cell r="T963">
            <v>557</v>
          </cell>
          <cell r="U963">
            <v>1019</v>
          </cell>
          <cell r="V963">
            <v>1019</v>
          </cell>
          <cell r="W963">
            <v>1019</v>
          </cell>
        </row>
        <row r="964">
          <cell r="I964" t="str">
            <v>ALI_27_SEG_7_PROV_2048</v>
          </cell>
          <cell r="J964">
            <v>7</v>
          </cell>
          <cell r="K964" t="str">
            <v>CEREAL EMPACADO</v>
          </cell>
          <cell r="L964">
            <v>27</v>
          </cell>
          <cell r="M964" t="str">
            <v>27 : Ponque integral.</v>
          </cell>
          <cell r="N964">
            <v>2048</v>
          </cell>
          <cell r="O964" t="str">
            <v>Comercializadora Nutrimos SA</v>
          </cell>
          <cell r="P964">
            <v>557</v>
          </cell>
          <cell r="Q964">
            <v>1019</v>
          </cell>
          <cell r="R964">
            <v>1019</v>
          </cell>
          <cell r="S964">
            <v>1019</v>
          </cell>
          <cell r="T964">
            <v>557</v>
          </cell>
          <cell r="U964">
            <v>1019</v>
          </cell>
          <cell r="V964">
            <v>1019</v>
          </cell>
          <cell r="W964">
            <v>1019</v>
          </cell>
        </row>
        <row r="965">
          <cell r="I965" t="str">
            <v>ALI_27_SEG_7_PROV_2052</v>
          </cell>
          <cell r="J965">
            <v>7</v>
          </cell>
          <cell r="K965" t="str">
            <v>CEREAL EMPACADO</v>
          </cell>
          <cell r="L965">
            <v>27</v>
          </cell>
          <cell r="M965" t="str">
            <v>27 : Ponque integral.</v>
          </cell>
          <cell r="N965">
            <v>2052</v>
          </cell>
          <cell r="O965" t="str">
            <v>Diseral S.A.S.</v>
          </cell>
          <cell r="P965">
            <v>573</v>
          </cell>
          <cell r="Q965">
            <v>1050</v>
          </cell>
          <cell r="R965">
            <v>1050</v>
          </cell>
          <cell r="S965">
            <v>1050</v>
          </cell>
          <cell r="T965">
            <v>557</v>
          </cell>
          <cell r="U965">
            <v>1019</v>
          </cell>
          <cell r="V965">
            <v>1019</v>
          </cell>
          <cell r="W965">
            <v>1019</v>
          </cell>
        </row>
        <row r="966">
          <cell r="I966" t="str">
            <v>ALI_27_SEG_7_PROV_2087</v>
          </cell>
          <cell r="J966">
            <v>7</v>
          </cell>
          <cell r="K966" t="str">
            <v>CEREAL EMPACADO</v>
          </cell>
          <cell r="L966">
            <v>27</v>
          </cell>
          <cell r="M966" t="str">
            <v>27 : Ponque integral.</v>
          </cell>
          <cell r="N966">
            <v>2087</v>
          </cell>
          <cell r="O966" t="str">
            <v>AAA Alimentando A Bogotá 2020 UT</v>
          </cell>
          <cell r="P966">
            <v>557</v>
          </cell>
          <cell r="Q966">
            <v>1019</v>
          </cell>
          <cell r="R966">
            <v>1019</v>
          </cell>
          <cell r="S966">
            <v>1019</v>
          </cell>
          <cell r="T966">
            <v>557</v>
          </cell>
          <cell r="U966">
            <v>1019</v>
          </cell>
          <cell r="V966">
            <v>1019</v>
          </cell>
          <cell r="W966">
            <v>1019</v>
          </cell>
        </row>
        <row r="967">
          <cell r="I967" t="str">
            <v>ALI_27_SEG_7_PROV_2088</v>
          </cell>
          <cell r="J967">
            <v>7</v>
          </cell>
          <cell r="K967" t="str">
            <v>CEREAL EMPACADO</v>
          </cell>
          <cell r="L967">
            <v>27</v>
          </cell>
          <cell r="M967" t="str">
            <v>27 : Ponque integral.</v>
          </cell>
          <cell r="N967">
            <v>2088</v>
          </cell>
          <cell r="O967" t="str">
            <v>Consorcio Nutriservi Panadería 2020</v>
          </cell>
          <cell r="P967">
            <v>567</v>
          </cell>
          <cell r="Q967">
            <v>1040</v>
          </cell>
          <cell r="R967">
            <v>1040</v>
          </cell>
          <cell r="S967">
            <v>1040</v>
          </cell>
          <cell r="T967">
            <v>557</v>
          </cell>
          <cell r="U967">
            <v>1019</v>
          </cell>
          <cell r="V967">
            <v>1019</v>
          </cell>
          <cell r="W967">
            <v>1019</v>
          </cell>
        </row>
        <row r="968">
          <cell r="I968" t="str">
            <v>ALI_27_SEG_7_PROV_2095</v>
          </cell>
          <cell r="J968">
            <v>7</v>
          </cell>
          <cell r="K968" t="str">
            <v>CEREAL EMPACADO</v>
          </cell>
          <cell r="L968">
            <v>27</v>
          </cell>
          <cell r="M968" t="str">
            <v>27 : Ponque integral.</v>
          </cell>
          <cell r="N968">
            <v>2095</v>
          </cell>
          <cell r="O968" t="str">
            <v>Ut Mana 2020</v>
          </cell>
          <cell r="P968">
            <v>559</v>
          </cell>
          <cell r="Q968">
            <v>1023</v>
          </cell>
          <cell r="R968">
            <v>1023</v>
          </cell>
          <cell r="S968">
            <v>1023</v>
          </cell>
          <cell r="T968">
            <v>557</v>
          </cell>
          <cell r="U968">
            <v>1019</v>
          </cell>
          <cell r="V968">
            <v>1019</v>
          </cell>
          <cell r="W968">
            <v>1019</v>
          </cell>
        </row>
        <row r="969">
          <cell r="I969" t="str">
            <v>ALI_27_SEG_8_PROV_2048</v>
          </cell>
          <cell r="J969">
            <v>8</v>
          </cell>
          <cell r="K969" t="str">
            <v>CEREAL EMPACADO</v>
          </cell>
          <cell r="L969">
            <v>27</v>
          </cell>
          <cell r="M969" t="str">
            <v>27 : Ponque integral.</v>
          </cell>
          <cell r="N969">
            <v>2048</v>
          </cell>
          <cell r="O969" t="str">
            <v>Comercializadora Nutrimos SA</v>
          </cell>
          <cell r="P969">
            <v>557</v>
          </cell>
          <cell r="Q969">
            <v>1019</v>
          </cell>
          <cell r="R969">
            <v>1019</v>
          </cell>
          <cell r="S969">
            <v>1019</v>
          </cell>
          <cell r="T969">
            <v>557</v>
          </cell>
          <cell r="U969">
            <v>1019</v>
          </cell>
          <cell r="V969">
            <v>1019</v>
          </cell>
          <cell r="W969">
            <v>1019</v>
          </cell>
        </row>
        <row r="970">
          <cell r="I970" t="str">
            <v>ALI_27_SEG_8_PROV_2052</v>
          </cell>
          <cell r="J970">
            <v>8</v>
          </cell>
          <cell r="K970" t="str">
            <v>CEREAL EMPACADO</v>
          </cell>
          <cell r="L970">
            <v>27</v>
          </cell>
          <cell r="M970" t="str">
            <v>27 : Ponque integral.</v>
          </cell>
          <cell r="N970">
            <v>2052</v>
          </cell>
          <cell r="O970" t="str">
            <v>Diseral S.A.S.</v>
          </cell>
          <cell r="P970">
            <v>573</v>
          </cell>
          <cell r="Q970">
            <v>1050</v>
          </cell>
          <cell r="R970">
            <v>1050</v>
          </cell>
          <cell r="S970">
            <v>1050</v>
          </cell>
          <cell r="T970">
            <v>557</v>
          </cell>
          <cell r="U970">
            <v>1019</v>
          </cell>
          <cell r="V970">
            <v>1019</v>
          </cell>
          <cell r="W970">
            <v>1019</v>
          </cell>
        </row>
        <row r="971">
          <cell r="I971" t="str">
            <v>ALI_27_SEG_8_PROV_2087</v>
          </cell>
          <cell r="J971">
            <v>8</v>
          </cell>
          <cell r="K971" t="str">
            <v>CEREAL EMPACADO</v>
          </cell>
          <cell r="L971">
            <v>27</v>
          </cell>
          <cell r="M971" t="str">
            <v>27 : Ponque integral.</v>
          </cell>
          <cell r="N971">
            <v>2087</v>
          </cell>
          <cell r="O971" t="str">
            <v>AAA Alimentando A Bogotá 2020 UT</v>
          </cell>
          <cell r="P971">
            <v>557</v>
          </cell>
          <cell r="Q971">
            <v>1019</v>
          </cell>
          <cell r="R971">
            <v>1019</v>
          </cell>
          <cell r="S971">
            <v>1019</v>
          </cell>
          <cell r="T971">
            <v>557</v>
          </cell>
          <cell r="U971">
            <v>1019</v>
          </cell>
          <cell r="V971">
            <v>1019</v>
          </cell>
          <cell r="W971">
            <v>1019</v>
          </cell>
        </row>
        <row r="972">
          <cell r="I972" t="str">
            <v>ALI_27_SEG_8_PROV_2088</v>
          </cell>
          <cell r="J972">
            <v>8</v>
          </cell>
          <cell r="K972" t="str">
            <v>CEREAL EMPACADO</v>
          </cell>
          <cell r="L972">
            <v>27</v>
          </cell>
          <cell r="M972" t="str">
            <v>27 : Ponque integral.</v>
          </cell>
          <cell r="N972">
            <v>2088</v>
          </cell>
          <cell r="O972" t="str">
            <v>Consorcio Nutriservi Panadería 2020</v>
          </cell>
          <cell r="P972">
            <v>567</v>
          </cell>
          <cell r="Q972">
            <v>1040</v>
          </cell>
          <cell r="R972">
            <v>1040</v>
          </cell>
          <cell r="S972">
            <v>1040</v>
          </cell>
          <cell r="T972">
            <v>557</v>
          </cell>
          <cell r="U972">
            <v>1019</v>
          </cell>
          <cell r="V972">
            <v>1019</v>
          </cell>
          <cell r="W972">
            <v>1019</v>
          </cell>
        </row>
        <row r="973">
          <cell r="I973" t="str">
            <v>ALI_27_SEG_8_PROV_2095</v>
          </cell>
          <cell r="J973">
            <v>8</v>
          </cell>
          <cell r="K973" t="str">
            <v>CEREAL EMPACADO</v>
          </cell>
          <cell r="L973">
            <v>27</v>
          </cell>
          <cell r="M973" t="str">
            <v>27 : Ponque integral.</v>
          </cell>
          <cell r="N973">
            <v>2095</v>
          </cell>
          <cell r="O973" t="str">
            <v>Ut Mana 2020</v>
          </cell>
          <cell r="P973">
            <v>559</v>
          </cell>
          <cell r="Q973">
            <v>1023</v>
          </cell>
          <cell r="R973">
            <v>1023</v>
          </cell>
          <cell r="S973">
            <v>1023</v>
          </cell>
          <cell r="T973">
            <v>557</v>
          </cell>
          <cell r="U973">
            <v>1019</v>
          </cell>
          <cell r="V973">
            <v>1019</v>
          </cell>
          <cell r="W973">
            <v>1019</v>
          </cell>
        </row>
        <row r="974">
          <cell r="I974" t="str">
            <v>ALI_27_SEG_9_PROV_2048</v>
          </cell>
          <cell r="J974">
            <v>9</v>
          </cell>
          <cell r="K974" t="str">
            <v>CEREAL EMPACADO</v>
          </cell>
          <cell r="L974">
            <v>27</v>
          </cell>
          <cell r="M974" t="str">
            <v>27 : Ponque integral.</v>
          </cell>
          <cell r="N974">
            <v>2048</v>
          </cell>
          <cell r="O974" t="str">
            <v>Comercializadora Nutrimos SA</v>
          </cell>
          <cell r="P974">
            <v>557</v>
          </cell>
          <cell r="Q974">
            <v>1019</v>
          </cell>
          <cell r="R974">
            <v>1019</v>
          </cell>
          <cell r="S974">
            <v>1019</v>
          </cell>
          <cell r="T974">
            <v>557</v>
          </cell>
          <cell r="U974">
            <v>1019</v>
          </cell>
          <cell r="V974">
            <v>1019</v>
          </cell>
          <cell r="W974">
            <v>1019</v>
          </cell>
        </row>
        <row r="975">
          <cell r="I975" t="str">
            <v>ALI_27_SEG_9_PROV_2052</v>
          </cell>
          <cell r="J975">
            <v>9</v>
          </cell>
          <cell r="K975" t="str">
            <v>CEREAL EMPACADO</v>
          </cell>
          <cell r="L975">
            <v>27</v>
          </cell>
          <cell r="M975" t="str">
            <v>27 : Ponque integral.</v>
          </cell>
          <cell r="N975">
            <v>2052</v>
          </cell>
          <cell r="O975" t="str">
            <v>Diseral S.A.S.</v>
          </cell>
          <cell r="P975">
            <v>573</v>
          </cell>
          <cell r="Q975">
            <v>1050</v>
          </cell>
          <cell r="R975">
            <v>1050</v>
          </cell>
          <cell r="S975">
            <v>1050</v>
          </cell>
          <cell r="T975">
            <v>557</v>
          </cell>
          <cell r="U975">
            <v>1019</v>
          </cell>
          <cell r="V975">
            <v>1019</v>
          </cell>
          <cell r="W975">
            <v>1019</v>
          </cell>
        </row>
        <row r="976">
          <cell r="I976" t="str">
            <v>ALI_27_SEG_9_PROV_2087</v>
          </cell>
          <cell r="J976">
            <v>9</v>
          </cell>
          <cell r="K976" t="str">
            <v>CEREAL EMPACADO</v>
          </cell>
          <cell r="L976">
            <v>27</v>
          </cell>
          <cell r="M976" t="str">
            <v>27 : Ponque integral.</v>
          </cell>
          <cell r="N976">
            <v>2087</v>
          </cell>
          <cell r="O976" t="str">
            <v>AAA Alimentando A Bogotá 2020 UT</v>
          </cell>
          <cell r="P976">
            <v>557</v>
          </cell>
          <cell r="Q976">
            <v>1019</v>
          </cell>
          <cell r="R976">
            <v>1019</v>
          </cell>
          <cell r="S976">
            <v>1019</v>
          </cell>
          <cell r="T976">
            <v>557</v>
          </cell>
          <cell r="U976">
            <v>1019</v>
          </cell>
          <cell r="V976">
            <v>1019</v>
          </cell>
          <cell r="W976">
            <v>1019</v>
          </cell>
        </row>
        <row r="977">
          <cell r="I977" t="str">
            <v>ALI_27_SEG_9_PROV_2088</v>
          </cell>
          <cell r="J977">
            <v>9</v>
          </cell>
          <cell r="K977" t="str">
            <v>CEREAL EMPACADO</v>
          </cell>
          <cell r="L977">
            <v>27</v>
          </cell>
          <cell r="M977" t="str">
            <v>27 : Ponque integral.</v>
          </cell>
          <cell r="N977">
            <v>2088</v>
          </cell>
          <cell r="O977" t="str">
            <v>Consorcio Nutriservi Panadería 2020</v>
          </cell>
          <cell r="P977">
            <v>567</v>
          </cell>
          <cell r="Q977">
            <v>1040</v>
          </cell>
          <cell r="R977">
            <v>1040</v>
          </cell>
          <cell r="S977">
            <v>1040</v>
          </cell>
          <cell r="T977">
            <v>557</v>
          </cell>
          <cell r="U977">
            <v>1019</v>
          </cell>
          <cell r="V977">
            <v>1019</v>
          </cell>
          <cell r="W977">
            <v>1019</v>
          </cell>
        </row>
        <row r="978">
          <cell r="I978" t="str">
            <v>ALI_27_SEG_9_PROV_2095</v>
          </cell>
          <cell r="J978">
            <v>9</v>
          </cell>
          <cell r="K978" t="str">
            <v>CEREAL EMPACADO</v>
          </cell>
          <cell r="L978">
            <v>27</v>
          </cell>
          <cell r="M978" t="str">
            <v>27 : Ponque integral.</v>
          </cell>
          <cell r="N978">
            <v>2095</v>
          </cell>
          <cell r="O978" t="str">
            <v>Ut Mana 2020</v>
          </cell>
          <cell r="P978">
            <v>559</v>
          </cell>
          <cell r="Q978">
            <v>1023</v>
          </cell>
          <cell r="R978">
            <v>1023</v>
          </cell>
          <cell r="S978">
            <v>1023</v>
          </cell>
          <cell r="T978">
            <v>557</v>
          </cell>
          <cell r="U978">
            <v>1019</v>
          </cell>
          <cell r="V978">
            <v>1019</v>
          </cell>
          <cell r="W978">
            <v>1019</v>
          </cell>
        </row>
        <row r="979">
          <cell r="I979" t="str">
            <v>ALI_27_SEG_10_PROV_2048</v>
          </cell>
          <cell r="J979">
            <v>10</v>
          </cell>
          <cell r="K979" t="str">
            <v>CEREAL EMPACADO</v>
          </cell>
          <cell r="L979">
            <v>27</v>
          </cell>
          <cell r="M979" t="str">
            <v>27 : Ponque integral.</v>
          </cell>
          <cell r="N979">
            <v>2048</v>
          </cell>
          <cell r="O979" t="str">
            <v>Comercializadora Nutrimos SA</v>
          </cell>
          <cell r="P979">
            <v>557</v>
          </cell>
          <cell r="Q979">
            <v>1019</v>
          </cell>
          <cell r="R979">
            <v>1019</v>
          </cell>
          <cell r="S979">
            <v>1019</v>
          </cell>
          <cell r="T979">
            <v>557</v>
          </cell>
          <cell r="U979">
            <v>1019</v>
          </cell>
          <cell r="V979">
            <v>1019</v>
          </cell>
          <cell r="W979">
            <v>1019</v>
          </cell>
        </row>
        <row r="980">
          <cell r="I980" t="str">
            <v>ALI_27_SEG_10_PROV_2052</v>
          </cell>
          <cell r="J980">
            <v>10</v>
          </cell>
          <cell r="K980" t="str">
            <v>CEREAL EMPACADO</v>
          </cell>
          <cell r="L980">
            <v>27</v>
          </cell>
          <cell r="M980" t="str">
            <v>27 : Ponque integral.</v>
          </cell>
          <cell r="N980">
            <v>2052</v>
          </cell>
          <cell r="O980" t="str">
            <v>Diseral S.A.S.</v>
          </cell>
          <cell r="P980">
            <v>573</v>
          </cell>
          <cell r="Q980">
            <v>1050</v>
          </cell>
          <cell r="R980">
            <v>1050</v>
          </cell>
          <cell r="S980">
            <v>1050</v>
          </cell>
          <cell r="T980">
            <v>557</v>
          </cell>
          <cell r="U980">
            <v>1019</v>
          </cell>
          <cell r="V980">
            <v>1019</v>
          </cell>
          <cell r="W980">
            <v>1019</v>
          </cell>
        </row>
        <row r="981">
          <cell r="I981" t="str">
            <v>ALI_27_SEG_10_PROV_2087</v>
          </cell>
          <cell r="J981">
            <v>10</v>
          </cell>
          <cell r="K981" t="str">
            <v>CEREAL EMPACADO</v>
          </cell>
          <cell r="L981">
            <v>27</v>
          </cell>
          <cell r="M981" t="str">
            <v>27 : Ponque integral.</v>
          </cell>
          <cell r="N981">
            <v>2087</v>
          </cell>
          <cell r="O981" t="str">
            <v>AAA Alimentando A Bogotá 2020 UT</v>
          </cell>
          <cell r="P981">
            <v>557</v>
          </cell>
          <cell r="Q981">
            <v>1019</v>
          </cell>
          <cell r="R981">
            <v>1019</v>
          </cell>
          <cell r="S981">
            <v>1019</v>
          </cell>
          <cell r="T981">
            <v>557</v>
          </cell>
          <cell r="U981">
            <v>1019</v>
          </cell>
          <cell r="V981">
            <v>1019</v>
          </cell>
          <cell r="W981">
            <v>1019</v>
          </cell>
        </row>
        <row r="982">
          <cell r="I982" t="str">
            <v>ALI_27_SEG_10_PROV_2088</v>
          </cell>
          <cell r="J982">
            <v>10</v>
          </cell>
          <cell r="K982" t="str">
            <v>CEREAL EMPACADO</v>
          </cell>
          <cell r="L982">
            <v>27</v>
          </cell>
          <cell r="M982" t="str">
            <v>27 : Ponque integral.</v>
          </cell>
          <cell r="N982">
            <v>2088</v>
          </cell>
          <cell r="O982" t="str">
            <v>Consorcio Nutriservi Panadería 2020</v>
          </cell>
          <cell r="P982">
            <v>567</v>
          </cell>
          <cell r="Q982">
            <v>1040</v>
          </cell>
          <cell r="R982">
            <v>1040</v>
          </cell>
          <cell r="S982">
            <v>1040</v>
          </cell>
          <cell r="T982">
            <v>557</v>
          </cell>
          <cell r="U982">
            <v>1019</v>
          </cell>
          <cell r="V982">
            <v>1019</v>
          </cell>
          <cell r="W982">
            <v>1019</v>
          </cell>
        </row>
        <row r="983">
          <cell r="I983" t="str">
            <v>ALI_27_SEG_10_PROV_2095</v>
          </cell>
          <cell r="J983">
            <v>10</v>
          </cell>
          <cell r="K983" t="str">
            <v>CEREAL EMPACADO</v>
          </cell>
          <cell r="L983">
            <v>27</v>
          </cell>
          <cell r="M983" t="str">
            <v>27 : Ponque integral.</v>
          </cell>
          <cell r="N983">
            <v>2095</v>
          </cell>
          <cell r="O983" t="str">
            <v>Ut Mana 2020</v>
          </cell>
          <cell r="P983">
            <v>559</v>
          </cell>
          <cell r="Q983">
            <v>1023</v>
          </cell>
          <cell r="R983">
            <v>1023</v>
          </cell>
          <cell r="S983">
            <v>1023</v>
          </cell>
          <cell r="T983">
            <v>557</v>
          </cell>
          <cell r="U983">
            <v>1019</v>
          </cell>
          <cell r="V983">
            <v>1019</v>
          </cell>
          <cell r="W983">
            <v>1019</v>
          </cell>
        </row>
        <row r="984">
          <cell r="I984" t="str">
            <v>ALI_27_SEG_11_PROV_2048</v>
          </cell>
          <cell r="J984">
            <v>11</v>
          </cell>
          <cell r="K984" t="str">
            <v>CEREAL EMPACADO</v>
          </cell>
          <cell r="L984">
            <v>27</v>
          </cell>
          <cell r="M984" t="str">
            <v>27 : Ponque integral.</v>
          </cell>
          <cell r="N984">
            <v>2048</v>
          </cell>
          <cell r="O984" t="str">
            <v>Comercializadora Nutrimos SA</v>
          </cell>
          <cell r="P984">
            <v>557</v>
          </cell>
          <cell r="Q984">
            <v>1019</v>
          </cell>
          <cell r="R984">
            <v>1019</v>
          </cell>
          <cell r="S984">
            <v>1019</v>
          </cell>
          <cell r="T984">
            <v>557</v>
          </cell>
          <cell r="U984">
            <v>1019</v>
          </cell>
          <cell r="V984">
            <v>1019</v>
          </cell>
          <cell r="W984">
            <v>1019</v>
          </cell>
        </row>
        <row r="985">
          <cell r="I985" t="str">
            <v>ALI_27_SEG_11_PROV_2052</v>
          </cell>
          <cell r="J985">
            <v>11</v>
          </cell>
          <cell r="K985" t="str">
            <v>CEREAL EMPACADO</v>
          </cell>
          <cell r="L985">
            <v>27</v>
          </cell>
          <cell r="M985" t="str">
            <v>27 : Ponque integral.</v>
          </cell>
          <cell r="N985">
            <v>2052</v>
          </cell>
          <cell r="O985" t="str">
            <v>Diseral S.A.S.</v>
          </cell>
          <cell r="P985">
            <v>573</v>
          </cell>
          <cell r="Q985">
            <v>1050</v>
          </cell>
          <cell r="R985">
            <v>1050</v>
          </cell>
          <cell r="S985">
            <v>1050</v>
          </cell>
          <cell r="T985">
            <v>557</v>
          </cell>
          <cell r="U985">
            <v>1019</v>
          </cell>
          <cell r="V985">
            <v>1019</v>
          </cell>
          <cell r="W985">
            <v>1019</v>
          </cell>
        </row>
        <row r="986">
          <cell r="I986" t="str">
            <v>ALI_27_SEG_11_PROV_2087</v>
          </cell>
          <cell r="J986">
            <v>11</v>
          </cell>
          <cell r="K986" t="str">
            <v>CEREAL EMPACADO</v>
          </cell>
          <cell r="L986">
            <v>27</v>
          </cell>
          <cell r="M986" t="str">
            <v>27 : Ponque integral.</v>
          </cell>
          <cell r="N986">
            <v>2087</v>
          </cell>
          <cell r="O986" t="str">
            <v>AAA Alimentando A Bogotá 2020 UT</v>
          </cell>
          <cell r="P986">
            <v>557</v>
          </cell>
          <cell r="Q986">
            <v>1019</v>
          </cell>
          <cell r="R986">
            <v>1019</v>
          </cell>
          <cell r="S986">
            <v>1019</v>
          </cell>
          <cell r="T986">
            <v>557</v>
          </cell>
          <cell r="U986">
            <v>1019</v>
          </cell>
          <cell r="V986">
            <v>1019</v>
          </cell>
          <cell r="W986">
            <v>1019</v>
          </cell>
        </row>
        <row r="987">
          <cell r="I987" t="str">
            <v>ALI_27_SEG_11_PROV_2088</v>
          </cell>
          <cell r="J987">
            <v>11</v>
          </cell>
          <cell r="K987" t="str">
            <v>CEREAL EMPACADO</v>
          </cell>
          <cell r="L987">
            <v>27</v>
          </cell>
          <cell r="M987" t="str">
            <v>27 : Ponque integral.</v>
          </cell>
          <cell r="N987">
            <v>2088</v>
          </cell>
          <cell r="O987" t="str">
            <v>Consorcio Nutriservi Panadería 2020</v>
          </cell>
          <cell r="P987">
            <v>567</v>
          </cell>
          <cell r="Q987">
            <v>1040</v>
          </cell>
          <cell r="R987">
            <v>1040</v>
          </cell>
          <cell r="S987">
            <v>1040</v>
          </cell>
          <cell r="T987">
            <v>557</v>
          </cell>
          <cell r="U987">
            <v>1019</v>
          </cell>
          <cell r="V987">
            <v>1019</v>
          </cell>
          <cell r="W987">
            <v>1019</v>
          </cell>
        </row>
        <row r="988">
          <cell r="I988" t="str">
            <v>ALI_27_SEG_11_PROV_2095</v>
          </cell>
          <cell r="J988">
            <v>11</v>
          </cell>
          <cell r="K988" t="str">
            <v>CEREAL EMPACADO</v>
          </cell>
          <cell r="L988">
            <v>27</v>
          </cell>
          <cell r="M988" t="str">
            <v>27 : Ponque integral.</v>
          </cell>
          <cell r="N988">
            <v>2095</v>
          </cell>
          <cell r="O988" t="str">
            <v>Ut Mana 2020</v>
          </cell>
          <cell r="P988">
            <v>559</v>
          </cell>
          <cell r="Q988">
            <v>1023</v>
          </cell>
          <cell r="R988">
            <v>1023</v>
          </cell>
          <cell r="S988">
            <v>1023</v>
          </cell>
          <cell r="T988">
            <v>557</v>
          </cell>
          <cell r="U988">
            <v>1019</v>
          </cell>
          <cell r="V988">
            <v>1019</v>
          </cell>
          <cell r="W988">
            <v>1019</v>
          </cell>
        </row>
        <row r="989">
          <cell r="I989" t="str">
            <v>ALI_27_SEG_12_PROV_2048</v>
          </cell>
          <cell r="J989">
            <v>12</v>
          </cell>
          <cell r="K989" t="str">
            <v>CEREAL EMPACADO</v>
          </cell>
          <cell r="L989">
            <v>27</v>
          </cell>
          <cell r="M989" t="str">
            <v>27 : Ponque integral.</v>
          </cell>
          <cell r="N989">
            <v>2048</v>
          </cell>
          <cell r="O989" t="str">
            <v>Comercializadora Nutrimos SA</v>
          </cell>
          <cell r="P989">
            <v>557</v>
          </cell>
          <cell r="Q989">
            <v>1019</v>
          </cell>
          <cell r="R989">
            <v>1019</v>
          </cell>
          <cell r="S989">
            <v>1019</v>
          </cell>
          <cell r="T989">
            <v>557</v>
          </cell>
          <cell r="U989">
            <v>1019</v>
          </cell>
          <cell r="V989">
            <v>1019</v>
          </cell>
          <cell r="W989">
            <v>1019</v>
          </cell>
        </row>
        <row r="990">
          <cell r="I990" t="str">
            <v>ALI_27_SEG_12_PROV_2052</v>
          </cell>
          <cell r="J990">
            <v>12</v>
          </cell>
          <cell r="K990" t="str">
            <v>CEREAL EMPACADO</v>
          </cell>
          <cell r="L990">
            <v>27</v>
          </cell>
          <cell r="M990" t="str">
            <v>27 : Ponque integral.</v>
          </cell>
          <cell r="N990">
            <v>2052</v>
          </cell>
          <cell r="O990" t="str">
            <v>Diseral S.A.S.</v>
          </cell>
          <cell r="P990">
            <v>573</v>
          </cell>
          <cell r="Q990">
            <v>1050</v>
          </cell>
          <cell r="R990">
            <v>1050</v>
          </cell>
          <cell r="S990">
            <v>1050</v>
          </cell>
          <cell r="T990">
            <v>557</v>
          </cell>
          <cell r="U990">
            <v>1019</v>
          </cell>
          <cell r="V990">
            <v>1019</v>
          </cell>
          <cell r="W990">
            <v>1019</v>
          </cell>
        </row>
        <row r="991">
          <cell r="I991" t="str">
            <v>ALI_27_SEG_12_PROV_2087</v>
          </cell>
          <cell r="J991">
            <v>12</v>
          </cell>
          <cell r="K991" t="str">
            <v>CEREAL EMPACADO</v>
          </cell>
          <cell r="L991">
            <v>27</v>
          </cell>
          <cell r="M991" t="str">
            <v>27 : Ponque integral.</v>
          </cell>
          <cell r="N991">
            <v>2087</v>
          </cell>
          <cell r="O991" t="str">
            <v>AAA Alimentando A Bogotá 2020 UT</v>
          </cell>
          <cell r="P991">
            <v>557</v>
          </cell>
          <cell r="Q991">
            <v>1019</v>
          </cell>
          <cell r="R991">
            <v>1019</v>
          </cell>
          <cell r="S991">
            <v>1019</v>
          </cell>
          <cell r="T991">
            <v>557</v>
          </cell>
          <cell r="U991">
            <v>1019</v>
          </cell>
          <cell r="V991">
            <v>1019</v>
          </cell>
          <cell r="W991">
            <v>1019</v>
          </cell>
        </row>
        <row r="992">
          <cell r="I992" t="str">
            <v>ALI_27_SEG_12_PROV_2088</v>
          </cell>
          <cell r="J992">
            <v>12</v>
          </cell>
          <cell r="K992" t="str">
            <v>CEREAL EMPACADO</v>
          </cell>
          <cell r="L992">
            <v>27</v>
          </cell>
          <cell r="M992" t="str">
            <v>27 : Ponque integral.</v>
          </cell>
          <cell r="N992">
            <v>2088</v>
          </cell>
          <cell r="O992" t="str">
            <v>Consorcio Nutriservi Panadería 2020</v>
          </cell>
          <cell r="P992">
            <v>567</v>
          </cell>
          <cell r="Q992">
            <v>1040</v>
          </cell>
          <cell r="R992">
            <v>1040</v>
          </cell>
          <cell r="S992">
            <v>1040</v>
          </cell>
          <cell r="T992">
            <v>557</v>
          </cell>
          <cell r="U992">
            <v>1019</v>
          </cell>
          <cell r="V992">
            <v>1019</v>
          </cell>
          <cell r="W992">
            <v>1019</v>
          </cell>
        </row>
        <row r="993">
          <cell r="I993" t="str">
            <v>ALI_27_SEG_12_PROV_2095</v>
          </cell>
          <cell r="J993">
            <v>12</v>
          </cell>
          <cell r="K993" t="str">
            <v>CEREAL EMPACADO</v>
          </cell>
          <cell r="L993">
            <v>27</v>
          </cell>
          <cell r="M993" t="str">
            <v>27 : Ponque integral.</v>
          </cell>
          <cell r="N993">
            <v>2095</v>
          </cell>
          <cell r="O993" t="str">
            <v>Ut Mana 2020</v>
          </cell>
          <cell r="P993">
            <v>559</v>
          </cell>
          <cell r="Q993">
            <v>1023</v>
          </cell>
          <cell r="R993">
            <v>1023</v>
          </cell>
          <cell r="S993">
            <v>1023</v>
          </cell>
          <cell r="T993">
            <v>557</v>
          </cell>
          <cell r="U993">
            <v>1019</v>
          </cell>
          <cell r="V993">
            <v>1019</v>
          </cell>
          <cell r="W993">
            <v>1019</v>
          </cell>
        </row>
        <row r="994">
          <cell r="I994" t="str">
            <v>ALI_27_SEG_13_PROV_2048</v>
          </cell>
          <cell r="J994">
            <v>13</v>
          </cell>
          <cell r="K994" t="str">
            <v>CEREAL EMPACADO</v>
          </cell>
          <cell r="L994">
            <v>27</v>
          </cell>
          <cell r="M994" t="str">
            <v>27 : Ponque integral.</v>
          </cell>
          <cell r="N994">
            <v>2048</v>
          </cell>
          <cell r="O994" t="str">
            <v>Comercializadora Nutrimos SA</v>
          </cell>
          <cell r="P994">
            <v>557</v>
          </cell>
          <cell r="Q994">
            <v>1019</v>
          </cell>
          <cell r="R994">
            <v>1019</v>
          </cell>
          <cell r="S994">
            <v>1019</v>
          </cell>
          <cell r="T994">
            <v>557</v>
          </cell>
          <cell r="U994">
            <v>1019</v>
          </cell>
          <cell r="V994">
            <v>1019</v>
          </cell>
          <cell r="W994">
            <v>1019</v>
          </cell>
        </row>
        <row r="995">
          <cell r="I995" t="str">
            <v>ALI_27_SEG_13_PROV_2052</v>
          </cell>
          <cell r="J995">
            <v>13</v>
          </cell>
          <cell r="K995" t="str">
            <v>CEREAL EMPACADO</v>
          </cell>
          <cell r="L995">
            <v>27</v>
          </cell>
          <cell r="M995" t="str">
            <v>27 : Ponque integral.</v>
          </cell>
          <cell r="N995">
            <v>2052</v>
          </cell>
          <cell r="O995" t="str">
            <v>Diseral S.A.S.</v>
          </cell>
          <cell r="P995">
            <v>573</v>
          </cell>
          <cell r="Q995">
            <v>1050</v>
          </cell>
          <cell r="R995">
            <v>1050</v>
          </cell>
          <cell r="S995">
            <v>1050</v>
          </cell>
          <cell r="T995">
            <v>557</v>
          </cell>
          <cell r="U995">
            <v>1019</v>
          </cell>
          <cell r="V995">
            <v>1019</v>
          </cell>
          <cell r="W995">
            <v>1019</v>
          </cell>
        </row>
        <row r="996">
          <cell r="I996" t="str">
            <v>ALI_27_SEG_13_PROV_2087</v>
          </cell>
          <cell r="J996">
            <v>13</v>
          </cell>
          <cell r="K996" t="str">
            <v>CEREAL EMPACADO</v>
          </cell>
          <cell r="L996">
            <v>27</v>
          </cell>
          <cell r="M996" t="str">
            <v>27 : Ponque integral.</v>
          </cell>
          <cell r="N996">
            <v>2087</v>
          </cell>
          <cell r="O996" t="str">
            <v>AAA Alimentando A Bogotá 2020 UT</v>
          </cell>
          <cell r="P996">
            <v>557</v>
          </cell>
          <cell r="Q996">
            <v>1019</v>
          </cell>
          <cell r="R996">
            <v>1019</v>
          </cell>
          <cell r="S996">
            <v>1019</v>
          </cell>
          <cell r="T996">
            <v>557</v>
          </cell>
          <cell r="U996">
            <v>1019</v>
          </cell>
          <cell r="V996">
            <v>1019</v>
          </cell>
          <cell r="W996">
            <v>1019</v>
          </cell>
        </row>
        <row r="997">
          <cell r="I997" t="str">
            <v>ALI_27_SEG_13_PROV_2088</v>
          </cell>
          <cell r="J997">
            <v>13</v>
          </cell>
          <cell r="K997" t="str">
            <v>CEREAL EMPACADO</v>
          </cell>
          <cell r="L997">
            <v>27</v>
          </cell>
          <cell r="M997" t="str">
            <v>27 : Ponque integral.</v>
          </cell>
          <cell r="N997">
            <v>2088</v>
          </cell>
          <cell r="O997" t="str">
            <v>Consorcio Nutriservi Panadería 2020</v>
          </cell>
          <cell r="P997">
            <v>567</v>
          </cell>
          <cell r="Q997">
            <v>1040</v>
          </cell>
          <cell r="R997">
            <v>1040</v>
          </cell>
          <cell r="S997">
            <v>1040</v>
          </cell>
          <cell r="T997">
            <v>557</v>
          </cell>
          <cell r="U997">
            <v>1019</v>
          </cell>
          <cell r="V997">
            <v>1019</v>
          </cell>
          <cell r="W997">
            <v>1019</v>
          </cell>
        </row>
        <row r="998">
          <cell r="I998" t="str">
            <v>ALI_27_SEG_13_PROV_2095</v>
          </cell>
          <cell r="J998">
            <v>13</v>
          </cell>
          <cell r="K998" t="str">
            <v>CEREAL EMPACADO</v>
          </cell>
          <cell r="L998">
            <v>27</v>
          </cell>
          <cell r="M998" t="str">
            <v>27 : Ponque integral.</v>
          </cell>
          <cell r="N998">
            <v>2095</v>
          </cell>
          <cell r="O998" t="str">
            <v>Ut Mana 2020</v>
          </cell>
          <cell r="P998">
            <v>559</v>
          </cell>
          <cell r="Q998">
            <v>1023</v>
          </cell>
          <cell r="R998">
            <v>1023</v>
          </cell>
          <cell r="S998">
            <v>1023</v>
          </cell>
          <cell r="T998">
            <v>557</v>
          </cell>
          <cell r="U998">
            <v>1019</v>
          </cell>
          <cell r="V998">
            <v>1019</v>
          </cell>
          <cell r="W998">
            <v>1019</v>
          </cell>
        </row>
        <row r="999">
          <cell r="I999" t="str">
            <v>ALI_27_SEG_14_PROV_2048</v>
          </cell>
          <cell r="J999">
            <v>14</v>
          </cell>
          <cell r="K999" t="str">
            <v>CEREAL EMPACADO</v>
          </cell>
          <cell r="L999">
            <v>27</v>
          </cell>
          <cell r="M999" t="str">
            <v>27 : Ponque integral.</v>
          </cell>
          <cell r="N999">
            <v>2048</v>
          </cell>
          <cell r="O999" t="str">
            <v>Comercializadora Nutrimos SA</v>
          </cell>
          <cell r="P999">
            <v>557</v>
          </cell>
          <cell r="Q999">
            <v>1019</v>
          </cell>
          <cell r="R999">
            <v>1019</v>
          </cell>
          <cell r="S999">
            <v>1019</v>
          </cell>
          <cell r="T999">
            <v>557</v>
          </cell>
          <cell r="U999">
            <v>1019</v>
          </cell>
          <cell r="V999">
            <v>1019</v>
          </cell>
          <cell r="W999">
            <v>1019</v>
          </cell>
        </row>
        <row r="1000">
          <cell r="I1000" t="str">
            <v>ALI_27_SEG_14_PROV_2052</v>
          </cell>
          <cell r="J1000">
            <v>14</v>
          </cell>
          <cell r="K1000" t="str">
            <v>CEREAL EMPACADO</v>
          </cell>
          <cell r="L1000">
            <v>27</v>
          </cell>
          <cell r="M1000" t="str">
            <v>27 : Ponque integral.</v>
          </cell>
          <cell r="N1000">
            <v>2052</v>
          </cell>
          <cell r="O1000" t="str">
            <v>Diseral S.A.S.</v>
          </cell>
          <cell r="P1000">
            <v>573</v>
          </cell>
          <cell r="Q1000">
            <v>1050</v>
          </cell>
          <cell r="R1000">
            <v>1050</v>
          </cell>
          <cell r="S1000">
            <v>1050</v>
          </cell>
          <cell r="T1000">
            <v>557</v>
          </cell>
          <cell r="U1000">
            <v>1019</v>
          </cell>
          <cell r="V1000">
            <v>1019</v>
          </cell>
          <cell r="W1000">
            <v>1019</v>
          </cell>
        </row>
        <row r="1001">
          <cell r="I1001" t="str">
            <v>ALI_27_SEG_14_PROV_2087</v>
          </cell>
          <cell r="J1001">
            <v>14</v>
          </cell>
          <cell r="K1001" t="str">
            <v>CEREAL EMPACADO</v>
          </cell>
          <cell r="L1001">
            <v>27</v>
          </cell>
          <cell r="M1001" t="str">
            <v>27 : Ponque integral.</v>
          </cell>
          <cell r="N1001">
            <v>2087</v>
          </cell>
          <cell r="O1001" t="str">
            <v>AAA Alimentando A Bogotá 2020 UT</v>
          </cell>
          <cell r="P1001">
            <v>557</v>
          </cell>
          <cell r="Q1001">
            <v>1019</v>
          </cell>
          <cell r="R1001">
            <v>1019</v>
          </cell>
          <cell r="S1001">
            <v>1019</v>
          </cell>
          <cell r="T1001">
            <v>557</v>
          </cell>
          <cell r="U1001">
            <v>1019</v>
          </cell>
          <cell r="V1001">
            <v>1019</v>
          </cell>
          <cell r="W1001">
            <v>1019</v>
          </cell>
        </row>
        <row r="1002">
          <cell r="I1002" t="str">
            <v>ALI_27_SEG_14_PROV_2088</v>
          </cell>
          <cell r="J1002">
            <v>14</v>
          </cell>
          <cell r="K1002" t="str">
            <v>CEREAL EMPACADO</v>
          </cell>
          <cell r="L1002">
            <v>27</v>
          </cell>
          <cell r="M1002" t="str">
            <v>27 : Ponque integral.</v>
          </cell>
          <cell r="N1002">
            <v>2088</v>
          </cell>
          <cell r="O1002" t="str">
            <v>Consorcio Nutriservi Panadería 2020</v>
          </cell>
          <cell r="P1002">
            <v>567</v>
          </cell>
          <cell r="Q1002">
            <v>1040</v>
          </cell>
          <cell r="R1002">
            <v>1040</v>
          </cell>
          <cell r="S1002">
            <v>1040</v>
          </cell>
          <cell r="T1002">
            <v>557</v>
          </cell>
          <cell r="U1002">
            <v>1019</v>
          </cell>
          <cell r="V1002">
            <v>1019</v>
          </cell>
          <cell r="W1002">
            <v>1019</v>
          </cell>
        </row>
        <row r="1003">
          <cell r="I1003" t="str">
            <v>ALI_27_SEG_14_PROV_2095</v>
          </cell>
          <cell r="J1003">
            <v>14</v>
          </cell>
          <cell r="K1003" t="str">
            <v>CEREAL EMPACADO</v>
          </cell>
          <cell r="L1003">
            <v>27</v>
          </cell>
          <cell r="M1003" t="str">
            <v>27 : Ponque integral.</v>
          </cell>
          <cell r="N1003">
            <v>2095</v>
          </cell>
          <cell r="O1003" t="str">
            <v>Ut Mana 2020</v>
          </cell>
          <cell r="P1003">
            <v>559</v>
          </cell>
          <cell r="Q1003">
            <v>1023</v>
          </cell>
          <cell r="R1003">
            <v>1023</v>
          </cell>
          <cell r="S1003">
            <v>1023</v>
          </cell>
          <cell r="T1003">
            <v>557</v>
          </cell>
          <cell r="U1003">
            <v>1019</v>
          </cell>
          <cell r="V1003">
            <v>1019</v>
          </cell>
          <cell r="W1003">
            <v>1019</v>
          </cell>
        </row>
        <row r="1004">
          <cell r="I1004" t="str">
            <v>ALI_27_SEG_15_PROV_2048</v>
          </cell>
          <cell r="J1004">
            <v>15</v>
          </cell>
          <cell r="K1004" t="str">
            <v>CEREAL EMPACADO</v>
          </cell>
          <cell r="L1004">
            <v>27</v>
          </cell>
          <cell r="M1004" t="str">
            <v>27 : Ponque integral.</v>
          </cell>
          <cell r="N1004">
            <v>2048</v>
          </cell>
          <cell r="O1004" t="str">
            <v>Comercializadora Nutrimos SA</v>
          </cell>
          <cell r="P1004">
            <v>557</v>
          </cell>
          <cell r="Q1004">
            <v>1019</v>
          </cell>
          <cell r="R1004">
            <v>1019</v>
          </cell>
          <cell r="S1004">
            <v>1019</v>
          </cell>
          <cell r="T1004">
            <v>557</v>
          </cell>
          <cell r="U1004">
            <v>1019</v>
          </cell>
          <cell r="V1004">
            <v>1019</v>
          </cell>
          <cell r="W1004">
            <v>1019</v>
          </cell>
        </row>
        <row r="1005">
          <cell r="I1005" t="str">
            <v>ALI_27_SEG_15_PROV_2052</v>
          </cell>
          <cell r="J1005">
            <v>15</v>
          </cell>
          <cell r="K1005" t="str">
            <v>CEREAL EMPACADO</v>
          </cell>
          <cell r="L1005">
            <v>27</v>
          </cell>
          <cell r="M1005" t="str">
            <v>27 : Ponque integral.</v>
          </cell>
          <cell r="N1005">
            <v>2052</v>
          </cell>
          <cell r="O1005" t="str">
            <v>Diseral S.A.S.</v>
          </cell>
          <cell r="P1005">
            <v>573</v>
          </cell>
          <cell r="Q1005">
            <v>1050</v>
          </cell>
          <cell r="R1005">
            <v>1050</v>
          </cell>
          <cell r="S1005">
            <v>1050</v>
          </cell>
          <cell r="T1005">
            <v>557</v>
          </cell>
          <cell r="U1005">
            <v>1019</v>
          </cell>
          <cell r="V1005">
            <v>1019</v>
          </cell>
          <cell r="W1005">
            <v>1019</v>
          </cell>
        </row>
        <row r="1006">
          <cell r="I1006" t="str">
            <v>ALI_27_SEG_15_PROV_2087</v>
          </cell>
          <cell r="J1006">
            <v>15</v>
          </cell>
          <cell r="K1006" t="str">
            <v>CEREAL EMPACADO</v>
          </cell>
          <cell r="L1006">
            <v>27</v>
          </cell>
          <cell r="M1006" t="str">
            <v>27 : Ponque integral.</v>
          </cell>
          <cell r="N1006">
            <v>2087</v>
          </cell>
          <cell r="O1006" t="str">
            <v>AAA Alimentando A Bogotá 2020 UT</v>
          </cell>
          <cell r="P1006">
            <v>557</v>
          </cell>
          <cell r="Q1006">
            <v>1019</v>
          </cell>
          <cell r="R1006">
            <v>1019</v>
          </cell>
          <cell r="S1006">
            <v>1019</v>
          </cell>
          <cell r="T1006">
            <v>557</v>
          </cell>
          <cell r="U1006">
            <v>1019</v>
          </cell>
          <cell r="V1006">
            <v>1019</v>
          </cell>
          <cell r="W1006">
            <v>1019</v>
          </cell>
        </row>
        <row r="1007">
          <cell r="I1007" t="str">
            <v>ALI_27_SEG_15_PROV_2088</v>
          </cell>
          <cell r="J1007">
            <v>15</v>
          </cell>
          <cell r="K1007" t="str">
            <v>CEREAL EMPACADO</v>
          </cell>
          <cell r="L1007">
            <v>27</v>
          </cell>
          <cell r="M1007" t="str">
            <v>27 : Ponque integral.</v>
          </cell>
          <cell r="N1007">
            <v>2088</v>
          </cell>
          <cell r="O1007" t="str">
            <v>Consorcio Nutriservi Panadería 2020</v>
          </cell>
          <cell r="P1007">
            <v>567</v>
          </cell>
          <cell r="Q1007">
            <v>1040</v>
          </cell>
          <cell r="R1007">
            <v>1040</v>
          </cell>
          <cell r="S1007">
            <v>1040</v>
          </cell>
          <cell r="T1007">
            <v>557</v>
          </cell>
          <cell r="U1007">
            <v>1019</v>
          </cell>
          <cell r="V1007">
            <v>1019</v>
          </cell>
          <cell r="W1007">
            <v>1019</v>
          </cell>
        </row>
        <row r="1008">
          <cell r="I1008" t="str">
            <v>ALI_27_SEG_15_PROV_2095</v>
          </cell>
          <cell r="J1008">
            <v>15</v>
          </cell>
          <cell r="K1008" t="str">
            <v>CEREAL EMPACADO</v>
          </cell>
          <cell r="L1008">
            <v>27</v>
          </cell>
          <cell r="M1008" t="str">
            <v>27 : Ponque integral.</v>
          </cell>
          <cell r="N1008">
            <v>2095</v>
          </cell>
          <cell r="O1008" t="str">
            <v>Ut Mana 2020</v>
          </cell>
          <cell r="P1008">
            <v>559</v>
          </cell>
          <cell r="Q1008">
            <v>1023</v>
          </cell>
          <cell r="R1008">
            <v>1023</v>
          </cell>
          <cell r="S1008">
            <v>1023</v>
          </cell>
          <cell r="T1008">
            <v>557</v>
          </cell>
          <cell r="U1008">
            <v>1019</v>
          </cell>
          <cell r="V1008">
            <v>1019</v>
          </cell>
          <cell r="W1008">
            <v>1019</v>
          </cell>
        </row>
        <row r="1009">
          <cell r="I1009" t="str">
            <v>ALI_28_SEG_1_PROV_2087</v>
          </cell>
          <cell r="J1009">
            <v>1</v>
          </cell>
          <cell r="K1009" t="str">
            <v>CEREAL EMPACADO</v>
          </cell>
          <cell r="L1009">
            <v>28</v>
          </cell>
          <cell r="M1009" t="str">
            <v>28 : Galletas Con Chips De Chocolate/ Galleta Chocochips (Paquete minimo con 6 unidades).</v>
          </cell>
          <cell r="N1009">
            <v>2087</v>
          </cell>
          <cell r="O1009" t="str">
            <v>AAA Alimentando A Bogotá 2020 UT</v>
          </cell>
          <cell r="P1009">
            <v>661</v>
          </cell>
          <cell r="Q1009">
            <v>661</v>
          </cell>
          <cell r="R1009">
            <v>661</v>
          </cell>
          <cell r="S1009">
            <v>661</v>
          </cell>
          <cell r="T1009">
            <v>661</v>
          </cell>
          <cell r="U1009">
            <v>661</v>
          </cell>
          <cell r="V1009">
            <v>661</v>
          </cell>
          <cell r="W1009">
            <v>661</v>
          </cell>
        </row>
        <row r="1010">
          <cell r="I1010" t="str">
            <v>ALI_28_SEG_1_PROV_2094</v>
          </cell>
          <cell r="J1010">
            <v>1</v>
          </cell>
          <cell r="K1010" t="str">
            <v>CEREAL EMPACADO</v>
          </cell>
          <cell r="L1010">
            <v>28</v>
          </cell>
          <cell r="M1010" t="str">
            <v>28 : Galletas Con Chips De Chocolate/ Galleta Chocochips (Paquete minimo con 6 unidades).</v>
          </cell>
          <cell r="N1010">
            <v>2094</v>
          </cell>
          <cell r="O1010" t="str">
            <v>Comapan SA</v>
          </cell>
          <cell r="P1010">
            <v>661</v>
          </cell>
          <cell r="Q1010">
            <v>661</v>
          </cell>
          <cell r="R1010">
            <v>661</v>
          </cell>
          <cell r="S1010">
            <v>661</v>
          </cell>
          <cell r="T1010">
            <v>661</v>
          </cell>
          <cell r="U1010">
            <v>661</v>
          </cell>
          <cell r="V1010">
            <v>661</v>
          </cell>
          <cell r="W1010">
            <v>661</v>
          </cell>
        </row>
        <row r="1011">
          <cell r="I1011" t="str">
            <v>ALI_28_SEG_1_PROV_2095</v>
          </cell>
          <cell r="J1011">
            <v>1</v>
          </cell>
          <cell r="K1011" t="str">
            <v>CEREAL EMPACADO</v>
          </cell>
          <cell r="L1011">
            <v>28</v>
          </cell>
          <cell r="M1011" t="str">
            <v>28 : Galletas Con Chips De Chocolate/ Galleta Chocochips (Paquete minimo con 6 unidades).</v>
          </cell>
          <cell r="N1011">
            <v>2095</v>
          </cell>
          <cell r="O1011" t="str">
            <v>Ut Mana 2020</v>
          </cell>
          <cell r="P1011">
            <v>661</v>
          </cell>
          <cell r="Q1011">
            <v>661</v>
          </cell>
          <cell r="R1011">
            <v>661</v>
          </cell>
          <cell r="S1011">
            <v>661</v>
          </cell>
          <cell r="T1011">
            <v>661</v>
          </cell>
          <cell r="U1011">
            <v>661</v>
          </cell>
          <cell r="V1011">
            <v>661</v>
          </cell>
          <cell r="W1011">
            <v>661</v>
          </cell>
        </row>
        <row r="1012">
          <cell r="I1012" t="str">
            <v>ALI_28_SEG_2_PROV_2087</v>
          </cell>
          <cell r="J1012">
            <v>2</v>
          </cell>
          <cell r="K1012" t="str">
            <v>CEREAL EMPACADO</v>
          </cell>
          <cell r="L1012">
            <v>28</v>
          </cell>
          <cell r="M1012" t="str">
            <v>28 : Galletas Con Chips De Chocolate/ Galleta Chocochips (Paquete minimo con 6 unidades).</v>
          </cell>
          <cell r="N1012">
            <v>2087</v>
          </cell>
          <cell r="O1012" t="str">
            <v>AAA Alimentando A Bogotá 2020 UT</v>
          </cell>
          <cell r="P1012">
            <v>661</v>
          </cell>
          <cell r="Q1012">
            <v>661</v>
          </cell>
          <cell r="R1012">
            <v>661</v>
          </cell>
          <cell r="S1012">
            <v>661</v>
          </cell>
          <cell r="T1012">
            <v>661</v>
          </cell>
          <cell r="U1012">
            <v>661</v>
          </cell>
          <cell r="V1012">
            <v>661</v>
          </cell>
          <cell r="W1012">
            <v>661</v>
          </cell>
        </row>
        <row r="1013">
          <cell r="I1013" t="str">
            <v>ALI_28_SEG_2_PROV_2094</v>
          </cell>
          <cell r="J1013">
            <v>2</v>
          </cell>
          <cell r="K1013" t="str">
            <v>CEREAL EMPACADO</v>
          </cell>
          <cell r="L1013">
            <v>28</v>
          </cell>
          <cell r="M1013" t="str">
            <v>28 : Galletas Con Chips De Chocolate/ Galleta Chocochips (Paquete minimo con 6 unidades).</v>
          </cell>
          <cell r="N1013">
            <v>2094</v>
          </cell>
          <cell r="O1013" t="str">
            <v>Comapan SA</v>
          </cell>
          <cell r="P1013">
            <v>661</v>
          </cell>
          <cell r="Q1013">
            <v>661</v>
          </cell>
          <cell r="R1013">
            <v>661</v>
          </cell>
          <cell r="S1013">
            <v>661</v>
          </cell>
          <cell r="T1013">
            <v>661</v>
          </cell>
          <cell r="U1013">
            <v>661</v>
          </cell>
          <cell r="V1013">
            <v>661</v>
          </cell>
          <cell r="W1013">
            <v>661</v>
          </cell>
        </row>
        <row r="1014">
          <cell r="I1014" t="str">
            <v>ALI_28_SEG_2_PROV_2095</v>
          </cell>
          <cell r="J1014">
            <v>2</v>
          </cell>
          <cell r="K1014" t="str">
            <v>CEREAL EMPACADO</v>
          </cell>
          <cell r="L1014">
            <v>28</v>
          </cell>
          <cell r="M1014" t="str">
            <v>28 : Galletas Con Chips De Chocolate/ Galleta Chocochips (Paquete minimo con 6 unidades).</v>
          </cell>
          <cell r="N1014">
            <v>2095</v>
          </cell>
          <cell r="O1014" t="str">
            <v>Ut Mana 2020</v>
          </cell>
          <cell r="P1014">
            <v>661</v>
          </cell>
          <cell r="Q1014">
            <v>661</v>
          </cell>
          <cell r="R1014">
            <v>661</v>
          </cell>
          <cell r="S1014">
            <v>661</v>
          </cell>
          <cell r="T1014">
            <v>661</v>
          </cell>
          <cell r="U1014">
            <v>661</v>
          </cell>
          <cell r="V1014">
            <v>661</v>
          </cell>
          <cell r="W1014">
            <v>661</v>
          </cell>
        </row>
        <row r="1015">
          <cell r="I1015" t="str">
            <v>ALI_28_SEG_3_PROV_2087</v>
          </cell>
          <cell r="J1015">
            <v>3</v>
          </cell>
          <cell r="K1015" t="str">
            <v>CEREAL EMPACADO</v>
          </cell>
          <cell r="L1015">
            <v>28</v>
          </cell>
          <cell r="M1015" t="str">
            <v>28 : Galletas Con Chips De Chocolate/ Galleta Chocochips (Paquete minimo con 6 unidades).</v>
          </cell>
          <cell r="N1015">
            <v>2087</v>
          </cell>
          <cell r="O1015" t="str">
            <v>AAA Alimentando A Bogotá 2020 UT</v>
          </cell>
          <cell r="P1015">
            <v>661</v>
          </cell>
          <cell r="Q1015">
            <v>661</v>
          </cell>
          <cell r="R1015">
            <v>661</v>
          </cell>
          <cell r="S1015">
            <v>661</v>
          </cell>
          <cell r="T1015">
            <v>661</v>
          </cell>
          <cell r="U1015">
            <v>661</v>
          </cell>
          <cell r="V1015">
            <v>661</v>
          </cell>
          <cell r="W1015">
            <v>661</v>
          </cell>
        </row>
        <row r="1016">
          <cell r="I1016" t="str">
            <v>ALI_28_SEG_3_PROV_2094</v>
          </cell>
          <cell r="J1016">
            <v>3</v>
          </cell>
          <cell r="K1016" t="str">
            <v>CEREAL EMPACADO</v>
          </cell>
          <cell r="L1016">
            <v>28</v>
          </cell>
          <cell r="M1016" t="str">
            <v>28 : Galletas Con Chips De Chocolate/ Galleta Chocochips (Paquete minimo con 6 unidades).</v>
          </cell>
          <cell r="N1016">
            <v>2094</v>
          </cell>
          <cell r="O1016" t="str">
            <v>Comapan SA</v>
          </cell>
          <cell r="P1016">
            <v>661</v>
          </cell>
          <cell r="Q1016">
            <v>661</v>
          </cell>
          <cell r="R1016">
            <v>661</v>
          </cell>
          <cell r="S1016">
            <v>661</v>
          </cell>
          <cell r="T1016">
            <v>661</v>
          </cell>
          <cell r="U1016">
            <v>661</v>
          </cell>
          <cell r="V1016">
            <v>661</v>
          </cell>
          <cell r="W1016">
            <v>661</v>
          </cell>
        </row>
        <row r="1017">
          <cell r="I1017" t="str">
            <v>ALI_28_SEG_3_PROV_2095</v>
          </cell>
          <cell r="J1017">
            <v>3</v>
          </cell>
          <cell r="K1017" t="str">
            <v>CEREAL EMPACADO</v>
          </cell>
          <cell r="L1017">
            <v>28</v>
          </cell>
          <cell r="M1017" t="str">
            <v>28 : Galletas Con Chips De Chocolate/ Galleta Chocochips (Paquete minimo con 6 unidades).</v>
          </cell>
          <cell r="N1017">
            <v>2095</v>
          </cell>
          <cell r="O1017" t="str">
            <v>Ut Mana 2020</v>
          </cell>
          <cell r="P1017">
            <v>661</v>
          </cell>
          <cell r="Q1017">
            <v>661</v>
          </cell>
          <cell r="R1017">
            <v>661</v>
          </cell>
          <cell r="S1017">
            <v>661</v>
          </cell>
          <cell r="T1017">
            <v>661</v>
          </cell>
          <cell r="U1017">
            <v>661</v>
          </cell>
          <cell r="V1017">
            <v>661</v>
          </cell>
          <cell r="W1017">
            <v>661</v>
          </cell>
        </row>
        <row r="1018">
          <cell r="I1018" t="str">
            <v>ALI_28_SEG_4_PROV_2087</v>
          </cell>
          <cell r="J1018">
            <v>4</v>
          </cell>
          <cell r="K1018" t="str">
            <v>CEREAL EMPACADO</v>
          </cell>
          <cell r="L1018">
            <v>28</v>
          </cell>
          <cell r="M1018" t="str">
            <v>28 : Galletas Con Chips De Chocolate/ Galleta Chocochips (Paquete minimo con 6 unidades).</v>
          </cell>
          <cell r="N1018">
            <v>2087</v>
          </cell>
          <cell r="O1018" t="str">
            <v>AAA Alimentando A Bogotá 2020 UT</v>
          </cell>
          <cell r="P1018">
            <v>661</v>
          </cell>
          <cell r="Q1018">
            <v>661</v>
          </cell>
          <cell r="R1018">
            <v>661</v>
          </cell>
          <cell r="S1018">
            <v>661</v>
          </cell>
          <cell r="T1018">
            <v>661</v>
          </cell>
          <cell r="U1018">
            <v>661</v>
          </cell>
          <cell r="V1018">
            <v>661</v>
          </cell>
          <cell r="W1018">
            <v>661</v>
          </cell>
        </row>
        <row r="1019">
          <cell r="I1019" t="str">
            <v>ALI_28_SEG_4_PROV_2094</v>
          </cell>
          <cell r="J1019">
            <v>4</v>
          </cell>
          <cell r="K1019" t="str">
            <v>CEREAL EMPACADO</v>
          </cell>
          <cell r="L1019">
            <v>28</v>
          </cell>
          <cell r="M1019" t="str">
            <v>28 : Galletas Con Chips De Chocolate/ Galleta Chocochips (Paquete minimo con 6 unidades).</v>
          </cell>
          <cell r="N1019">
            <v>2094</v>
          </cell>
          <cell r="O1019" t="str">
            <v>Comapan SA</v>
          </cell>
          <cell r="P1019">
            <v>661</v>
          </cell>
          <cell r="Q1019">
            <v>661</v>
          </cell>
          <cell r="R1019">
            <v>661</v>
          </cell>
          <cell r="S1019">
            <v>661</v>
          </cell>
          <cell r="T1019">
            <v>661</v>
          </cell>
          <cell r="U1019">
            <v>661</v>
          </cell>
          <cell r="V1019">
            <v>661</v>
          </cell>
          <cell r="W1019">
            <v>661</v>
          </cell>
        </row>
        <row r="1020">
          <cell r="I1020" t="str">
            <v>ALI_28_SEG_4_PROV_2095</v>
          </cell>
          <cell r="J1020">
            <v>4</v>
          </cell>
          <cell r="K1020" t="str">
            <v>CEREAL EMPACADO</v>
          </cell>
          <cell r="L1020">
            <v>28</v>
          </cell>
          <cell r="M1020" t="str">
            <v>28 : Galletas Con Chips De Chocolate/ Galleta Chocochips (Paquete minimo con 6 unidades).</v>
          </cell>
          <cell r="N1020">
            <v>2095</v>
          </cell>
          <cell r="O1020" t="str">
            <v>Ut Mana 2020</v>
          </cell>
          <cell r="P1020">
            <v>661</v>
          </cell>
          <cell r="Q1020">
            <v>661</v>
          </cell>
          <cell r="R1020">
            <v>661</v>
          </cell>
          <cell r="S1020">
            <v>661</v>
          </cell>
          <cell r="T1020">
            <v>661</v>
          </cell>
          <cell r="U1020">
            <v>661</v>
          </cell>
          <cell r="V1020">
            <v>661</v>
          </cell>
          <cell r="W1020">
            <v>661</v>
          </cell>
        </row>
        <row r="1021">
          <cell r="I1021" t="str">
            <v>ALI_28_SEG_5_PROV_2087</v>
          </cell>
          <cell r="J1021">
            <v>5</v>
          </cell>
          <cell r="K1021" t="str">
            <v>CEREAL EMPACADO</v>
          </cell>
          <cell r="L1021">
            <v>28</v>
          </cell>
          <cell r="M1021" t="str">
            <v>28 : Galletas Con Chips De Chocolate/ Galleta Chocochips (Paquete minimo con 6 unidades).</v>
          </cell>
          <cell r="N1021">
            <v>2087</v>
          </cell>
          <cell r="O1021" t="str">
            <v>AAA Alimentando A Bogotá 2020 UT</v>
          </cell>
          <cell r="P1021">
            <v>661</v>
          </cell>
          <cell r="Q1021">
            <v>661</v>
          </cell>
          <cell r="R1021">
            <v>661</v>
          </cell>
          <cell r="S1021">
            <v>661</v>
          </cell>
          <cell r="T1021">
            <v>661</v>
          </cell>
          <cell r="U1021">
            <v>661</v>
          </cell>
          <cell r="V1021">
            <v>661</v>
          </cell>
          <cell r="W1021">
            <v>661</v>
          </cell>
        </row>
        <row r="1022">
          <cell r="I1022" t="str">
            <v>ALI_28_SEG_5_PROV_2094</v>
          </cell>
          <cell r="J1022">
            <v>5</v>
          </cell>
          <cell r="K1022" t="str">
            <v>CEREAL EMPACADO</v>
          </cell>
          <cell r="L1022">
            <v>28</v>
          </cell>
          <cell r="M1022" t="str">
            <v>28 : Galletas Con Chips De Chocolate/ Galleta Chocochips (Paquete minimo con 6 unidades).</v>
          </cell>
          <cell r="N1022">
            <v>2094</v>
          </cell>
          <cell r="O1022" t="str">
            <v>Comapan SA</v>
          </cell>
          <cell r="P1022">
            <v>661</v>
          </cell>
          <cell r="Q1022">
            <v>661</v>
          </cell>
          <cell r="R1022">
            <v>661</v>
          </cell>
          <cell r="S1022">
            <v>661</v>
          </cell>
          <cell r="T1022">
            <v>661</v>
          </cell>
          <cell r="U1022">
            <v>661</v>
          </cell>
          <cell r="V1022">
            <v>661</v>
          </cell>
          <cell r="W1022">
            <v>661</v>
          </cell>
        </row>
        <row r="1023">
          <cell r="I1023" t="str">
            <v>ALI_28_SEG_5_PROV_2095</v>
          </cell>
          <cell r="J1023">
            <v>5</v>
          </cell>
          <cell r="K1023" t="str">
            <v>CEREAL EMPACADO</v>
          </cell>
          <cell r="L1023">
            <v>28</v>
          </cell>
          <cell r="M1023" t="str">
            <v>28 : Galletas Con Chips De Chocolate/ Galleta Chocochips (Paquete minimo con 6 unidades).</v>
          </cell>
          <cell r="N1023">
            <v>2095</v>
          </cell>
          <cell r="O1023" t="str">
            <v>Ut Mana 2020</v>
          </cell>
          <cell r="P1023">
            <v>661</v>
          </cell>
          <cell r="Q1023">
            <v>661</v>
          </cell>
          <cell r="R1023">
            <v>661</v>
          </cell>
          <cell r="S1023">
            <v>661</v>
          </cell>
          <cell r="T1023">
            <v>661</v>
          </cell>
          <cell r="U1023">
            <v>661</v>
          </cell>
          <cell r="V1023">
            <v>661</v>
          </cell>
          <cell r="W1023">
            <v>661</v>
          </cell>
        </row>
        <row r="1024">
          <cell r="I1024" t="str">
            <v>ALI_28_SEG_6_PROV_2087</v>
          </cell>
          <cell r="J1024">
            <v>6</v>
          </cell>
          <cell r="K1024" t="str">
            <v>CEREAL EMPACADO</v>
          </cell>
          <cell r="L1024">
            <v>28</v>
          </cell>
          <cell r="M1024" t="str">
            <v>28 : Galletas Con Chips De Chocolate/ Galleta Chocochips (Paquete minimo con 6 unidades).</v>
          </cell>
          <cell r="N1024">
            <v>2087</v>
          </cell>
          <cell r="O1024" t="str">
            <v>AAA Alimentando A Bogotá 2020 UT</v>
          </cell>
          <cell r="P1024">
            <v>661</v>
          </cell>
          <cell r="Q1024">
            <v>661</v>
          </cell>
          <cell r="R1024">
            <v>661</v>
          </cell>
          <cell r="S1024">
            <v>661</v>
          </cell>
          <cell r="T1024">
            <v>661</v>
          </cell>
          <cell r="U1024">
            <v>661</v>
          </cell>
          <cell r="V1024">
            <v>661</v>
          </cell>
          <cell r="W1024">
            <v>661</v>
          </cell>
        </row>
        <row r="1025">
          <cell r="I1025" t="str">
            <v>ALI_28_SEG_6_PROV_2094</v>
          </cell>
          <cell r="J1025">
            <v>6</v>
          </cell>
          <cell r="K1025" t="str">
            <v>CEREAL EMPACADO</v>
          </cell>
          <cell r="L1025">
            <v>28</v>
          </cell>
          <cell r="M1025" t="str">
            <v>28 : Galletas Con Chips De Chocolate/ Galleta Chocochips (Paquete minimo con 6 unidades).</v>
          </cell>
          <cell r="N1025">
            <v>2094</v>
          </cell>
          <cell r="O1025" t="str">
            <v>Comapan SA</v>
          </cell>
          <cell r="P1025">
            <v>661</v>
          </cell>
          <cell r="Q1025">
            <v>661</v>
          </cell>
          <cell r="R1025">
            <v>661</v>
          </cell>
          <cell r="S1025">
            <v>661</v>
          </cell>
          <cell r="T1025">
            <v>661</v>
          </cell>
          <cell r="U1025">
            <v>661</v>
          </cell>
          <cell r="V1025">
            <v>661</v>
          </cell>
          <cell r="W1025">
            <v>661</v>
          </cell>
        </row>
        <row r="1026">
          <cell r="I1026" t="str">
            <v>ALI_28_SEG_6_PROV_2095</v>
          </cell>
          <cell r="J1026">
            <v>6</v>
          </cell>
          <cell r="K1026" t="str">
            <v>CEREAL EMPACADO</v>
          </cell>
          <cell r="L1026">
            <v>28</v>
          </cell>
          <cell r="M1026" t="str">
            <v>28 : Galletas Con Chips De Chocolate/ Galleta Chocochips (Paquete minimo con 6 unidades).</v>
          </cell>
          <cell r="N1026">
            <v>2095</v>
          </cell>
          <cell r="O1026" t="str">
            <v>Ut Mana 2020</v>
          </cell>
          <cell r="P1026">
            <v>661</v>
          </cell>
          <cell r="Q1026">
            <v>661</v>
          </cell>
          <cell r="R1026">
            <v>661</v>
          </cell>
          <cell r="S1026">
            <v>661</v>
          </cell>
          <cell r="T1026">
            <v>661</v>
          </cell>
          <cell r="U1026">
            <v>661</v>
          </cell>
          <cell r="V1026">
            <v>661</v>
          </cell>
          <cell r="W1026">
            <v>661</v>
          </cell>
        </row>
        <row r="1027">
          <cell r="I1027" t="str">
            <v>ALI_28_SEG_7_PROV_2087</v>
          </cell>
          <cell r="J1027">
            <v>7</v>
          </cell>
          <cell r="K1027" t="str">
            <v>CEREAL EMPACADO</v>
          </cell>
          <cell r="L1027">
            <v>28</v>
          </cell>
          <cell r="M1027" t="str">
            <v>28 : Galletas Con Chips De Chocolate/ Galleta Chocochips (Paquete minimo con 6 unidades).</v>
          </cell>
          <cell r="N1027">
            <v>2087</v>
          </cell>
          <cell r="O1027" t="str">
            <v>AAA Alimentando A Bogotá 2020 UT</v>
          </cell>
          <cell r="P1027">
            <v>661</v>
          </cell>
          <cell r="Q1027">
            <v>661</v>
          </cell>
          <cell r="R1027">
            <v>661</v>
          </cell>
          <cell r="S1027">
            <v>661</v>
          </cell>
          <cell r="T1027">
            <v>661</v>
          </cell>
          <cell r="U1027">
            <v>661</v>
          </cell>
          <cell r="V1027">
            <v>661</v>
          </cell>
          <cell r="W1027">
            <v>661</v>
          </cell>
        </row>
        <row r="1028">
          <cell r="I1028" t="str">
            <v>ALI_28_SEG_7_PROV_2094</v>
          </cell>
          <cell r="J1028">
            <v>7</v>
          </cell>
          <cell r="K1028" t="str">
            <v>CEREAL EMPACADO</v>
          </cell>
          <cell r="L1028">
            <v>28</v>
          </cell>
          <cell r="M1028" t="str">
            <v>28 : Galletas Con Chips De Chocolate/ Galleta Chocochips (Paquete minimo con 6 unidades).</v>
          </cell>
          <cell r="N1028">
            <v>2094</v>
          </cell>
          <cell r="O1028" t="str">
            <v>Comapan SA</v>
          </cell>
          <cell r="P1028">
            <v>661</v>
          </cell>
          <cell r="Q1028">
            <v>661</v>
          </cell>
          <cell r="R1028">
            <v>661</v>
          </cell>
          <cell r="S1028">
            <v>661</v>
          </cell>
          <cell r="T1028">
            <v>661</v>
          </cell>
          <cell r="U1028">
            <v>661</v>
          </cell>
          <cell r="V1028">
            <v>661</v>
          </cell>
          <cell r="W1028">
            <v>661</v>
          </cell>
        </row>
        <row r="1029">
          <cell r="I1029" t="str">
            <v>ALI_28_SEG_7_PROV_2095</v>
          </cell>
          <cell r="J1029">
            <v>7</v>
          </cell>
          <cell r="K1029" t="str">
            <v>CEREAL EMPACADO</v>
          </cell>
          <cell r="L1029">
            <v>28</v>
          </cell>
          <cell r="M1029" t="str">
            <v>28 : Galletas Con Chips De Chocolate/ Galleta Chocochips (Paquete minimo con 6 unidades).</v>
          </cell>
          <cell r="N1029">
            <v>2095</v>
          </cell>
          <cell r="O1029" t="str">
            <v>Ut Mana 2020</v>
          </cell>
          <cell r="P1029">
            <v>661</v>
          </cell>
          <cell r="Q1029">
            <v>661</v>
          </cell>
          <cell r="R1029">
            <v>661</v>
          </cell>
          <cell r="S1029">
            <v>661</v>
          </cell>
          <cell r="T1029">
            <v>661</v>
          </cell>
          <cell r="U1029">
            <v>661</v>
          </cell>
          <cell r="V1029">
            <v>661</v>
          </cell>
          <cell r="W1029">
            <v>661</v>
          </cell>
        </row>
        <row r="1030">
          <cell r="I1030" t="str">
            <v>ALI_28_SEG_8_PROV_2087</v>
          </cell>
          <cell r="J1030">
            <v>8</v>
          </cell>
          <cell r="K1030" t="str">
            <v>CEREAL EMPACADO</v>
          </cell>
          <cell r="L1030">
            <v>28</v>
          </cell>
          <cell r="M1030" t="str">
            <v>28 : Galletas Con Chips De Chocolate/ Galleta Chocochips (Paquete minimo con 6 unidades).</v>
          </cell>
          <cell r="N1030">
            <v>2087</v>
          </cell>
          <cell r="O1030" t="str">
            <v>AAA Alimentando A Bogotá 2020 UT</v>
          </cell>
          <cell r="P1030">
            <v>661</v>
          </cell>
          <cell r="Q1030">
            <v>661</v>
          </cell>
          <cell r="R1030">
            <v>661</v>
          </cell>
          <cell r="S1030">
            <v>661</v>
          </cell>
          <cell r="T1030">
            <v>661</v>
          </cell>
          <cell r="U1030">
            <v>661</v>
          </cell>
          <cell r="V1030">
            <v>661</v>
          </cell>
          <cell r="W1030">
            <v>661</v>
          </cell>
        </row>
        <row r="1031">
          <cell r="I1031" t="str">
            <v>ALI_28_SEG_8_PROV_2094</v>
          </cell>
          <cell r="J1031">
            <v>8</v>
          </cell>
          <cell r="K1031" t="str">
            <v>CEREAL EMPACADO</v>
          </cell>
          <cell r="L1031">
            <v>28</v>
          </cell>
          <cell r="M1031" t="str">
            <v>28 : Galletas Con Chips De Chocolate/ Galleta Chocochips (Paquete minimo con 6 unidades).</v>
          </cell>
          <cell r="N1031">
            <v>2094</v>
          </cell>
          <cell r="O1031" t="str">
            <v>Comapan SA</v>
          </cell>
          <cell r="P1031">
            <v>661</v>
          </cell>
          <cell r="Q1031">
            <v>661</v>
          </cell>
          <cell r="R1031">
            <v>661</v>
          </cell>
          <cell r="S1031">
            <v>661</v>
          </cell>
          <cell r="T1031">
            <v>661</v>
          </cell>
          <cell r="U1031">
            <v>661</v>
          </cell>
          <cell r="V1031">
            <v>661</v>
          </cell>
          <cell r="W1031">
            <v>661</v>
          </cell>
        </row>
        <row r="1032">
          <cell r="I1032" t="str">
            <v>ALI_28_SEG_8_PROV_2095</v>
          </cell>
          <cell r="J1032">
            <v>8</v>
          </cell>
          <cell r="K1032" t="str">
            <v>CEREAL EMPACADO</v>
          </cell>
          <cell r="L1032">
            <v>28</v>
          </cell>
          <cell r="M1032" t="str">
            <v>28 : Galletas Con Chips De Chocolate/ Galleta Chocochips (Paquete minimo con 6 unidades).</v>
          </cell>
          <cell r="N1032">
            <v>2095</v>
          </cell>
          <cell r="O1032" t="str">
            <v>Ut Mana 2020</v>
          </cell>
          <cell r="P1032">
            <v>661</v>
          </cell>
          <cell r="Q1032">
            <v>661</v>
          </cell>
          <cell r="R1032">
            <v>661</v>
          </cell>
          <cell r="S1032">
            <v>661</v>
          </cell>
          <cell r="T1032">
            <v>661</v>
          </cell>
          <cell r="U1032">
            <v>661</v>
          </cell>
          <cell r="V1032">
            <v>661</v>
          </cell>
          <cell r="W1032">
            <v>661</v>
          </cell>
        </row>
        <row r="1033">
          <cell r="I1033" t="str">
            <v>ALI_28_SEG_9_PROV_2087</v>
          </cell>
          <cell r="J1033">
            <v>9</v>
          </cell>
          <cell r="K1033" t="str">
            <v>CEREAL EMPACADO</v>
          </cell>
          <cell r="L1033">
            <v>28</v>
          </cell>
          <cell r="M1033" t="str">
            <v>28 : Galletas Con Chips De Chocolate/ Galleta Chocochips (Paquete minimo con 6 unidades).</v>
          </cell>
          <cell r="N1033">
            <v>2087</v>
          </cell>
          <cell r="O1033" t="str">
            <v>AAA Alimentando A Bogotá 2020 UT</v>
          </cell>
          <cell r="P1033">
            <v>661</v>
          </cell>
          <cell r="Q1033">
            <v>661</v>
          </cell>
          <cell r="R1033">
            <v>661</v>
          </cell>
          <cell r="S1033">
            <v>661</v>
          </cell>
          <cell r="T1033">
            <v>661</v>
          </cell>
          <cell r="U1033">
            <v>661</v>
          </cell>
          <cell r="V1033">
            <v>661</v>
          </cell>
          <cell r="W1033">
            <v>661</v>
          </cell>
        </row>
        <row r="1034">
          <cell r="I1034" t="str">
            <v>ALI_28_SEG_9_PROV_2094</v>
          </cell>
          <cell r="J1034">
            <v>9</v>
          </cell>
          <cell r="K1034" t="str">
            <v>CEREAL EMPACADO</v>
          </cell>
          <cell r="L1034">
            <v>28</v>
          </cell>
          <cell r="M1034" t="str">
            <v>28 : Galletas Con Chips De Chocolate/ Galleta Chocochips (Paquete minimo con 6 unidades).</v>
          </cell>
          <cell r="N1034">
            <v>2094</v>
          </cell>
          <cell r="O1034" t="str">
            <v>Comapan SA</v>
          </cell>
          <cell r="P1034">
            <v>661</v>
          </cell>
          <cell r="Q1034">
            <v>661</v>
          </cell>
          <cell r="R1034">
            <v>661</v>
          </cell>
          <cell r="S1034">
            <v>661</v>
          </cell>
          <cell r="T1034">
            <v>661</v>
          </cell>
          <cell r="U1034">
            <v>661</v>
          </cell>
          <cell r="V1034">
            <v>661</v>
          </cell>
          <cell r="W1034">
            <v>661</v>
          </cell>
        </row>
        <row r="1035">
          <cell r="I1035" t="str">
            <v>ALI_28_SEG_9_PROV_2095</v>
          </cell>
          <cell r="J1035">
            <v>9</v>
          </cell>
          <cell r="K1035" t="str">
            <v>CEREAL EMPACADO</v>
          </cell>
          <cell r="L1035">
            <v>28</v>
          </cell>
          <cell r="M1035" t="str">
            <v>28 : Galletas Con Chips De Chocolate/ Galleta Chocochips (Paquete minimo con 6 unidades).</v>
          </cell>
          <cell r="N1035">
            <v>2095</v>
          </cell>
          <cell r="O1035" t="str">
            <v>Ut Mana 2020</v>
          </cell>
          <cell r="P1035">
            <v>661</v>
          </cell>
          <cell r="Q1035">
            <v>661</v>
          </cell>
          <cell r="R1035">
            <v>661</v>
          </cell>
          <cell r="S1035">
            <v>661</v>
          </cell>
          <cell r="T1035">
            <v>661</v>
          </cell>
          <cell r="U1035">
            <v>661</v>
          </cell>
          <cell r="V1035">
            <v>661</v>
          </cell>
          <cell r="W1035">
            <v>661</v>
          </cell>
        </row>
        <row r="1036">
          <cell r="I1036" t="str">
            <v>ALI_28_SEG_10_PROV_2087</v>
          </cell>
          <cell r="J1036">
            <v>10</v>
          </cell>
          <cell r="K1036" t="str">
            <v>CEREAL EMPACADO</v>
          </cell>
          <cell r="L1036">
            <v>28</v>
          </cell>
          <cell r="M1036" t="str">
            <v>28 : Galletas Con Chips De Chocolate/ Galleta Chocochips (Paquete minimo con 6 unidades).</v>
          </cell>
          <cell r="N1036">
            <v>2087</v>
          </cell>
          <cell r="O1036" t="str">
            <v>AAA Alimentando A Bogotá 2020 UT</v>
          </cell>
          <cell r="P1036">
            <v>661</v>
          </cell>
          <cell r="Q1036">
            <v>661</v>
          </cell>
          <cell r="R1036">
            <v>661</v>
          </cell>
          <cell r="S1036">
            <v>661</v>
          </cell>
          <cell r="T1036">
            <v>661</v>
          </cell>
          <cell r="U1036">
            <v>661</v>
          </cell>
          <cell r="V1036">
            <v>661</v>
          </cell>
          <cell r="W1036">
            <v>661</v>
          </cell>
        </row>
        <row r="1037">
          <cell r="I1037" t="str">
            <v>ALI_28_SEG_10_PROV_2094</v>
          </cell>
          <cell r="J1037">
            <v>10</v>
          </cell>
          <cell r="K1037" t="str">
            <v>CEREAL EMPACADO</v>
          </cell>
          <cell r="L1037">
            <v>28</v>
          </cell>
          <cell r="M1037" t="str">
            <v>28 : Galletas Con Chips De Chocolate/ Galleta Chocochips (Paquete minimo con 6 unidades).</v>
          </cell>
          <cell r="N1037">
            <v>2094</v>
          </cell>
          <cell r="O1037" t="str">
            <v>Comapan SA</v>
          </cell>
          <cell r="P1037">
            <v>661</v>
          </cell>
          <cell r="Q1037">
            <v>661</v>
          </cell>
          <cell r="R1037">
            <v>661</v>
          </cell>
          <cell r="S1037">
            <v>661</v>
          </cell>
          <cell r="T1037">
            <v>661</v>
          </cell>
          <cell r="U1037">
            <v>661</v>
          </cell>
          <cell r="V1037">
            <v>661</v>
          </cell>
          <cell r="W1037">
            <v>661</v>
          </cell>
        </row>
        <row r="1038">
          <cell r="I1038" t="str">
            <v>ALI_28_SEG_10_PROV_2095</v>
          </cell>
          <cell r="J1038">
            <v>10</v>
          </cell>
          <cell r="K1038" t="str">
            <v>CEREAL EMPACADO</v>
          </cell>
          <cell r="L1038">
            <v>28</v>
          </cell>
          <cell r="M1038" t="str">
            <v>28 : Galletas Con Chips De Chocolate/ Galleta Chocochips (Paquete minimo con 6 unidades).</v>
          </cell>
          <cell r="N1038">
            <v>2095</v>
          </cell>
          <cell r="O1038" t="str">
            <v>Ut Mana 2020</v>
          </cell>
          <cell r="P1038">
            <v>661</v>
          </cell>
          <cell r="Q1038">
            <v>661</v>
          </cell>
          <cell r="R1038">
            <v>661</v>
          </cell>
          <cell r="S1038">
            <v>661</v>
          </cell>
          <cell r="T1038">
            <v>661</v>
          </cell>
          <cell r="U1038">
            <v>661</v>
          </cell>
          <cell r="V1038">
            <v>661</v>
          </cell>
          <cell r="W1038">
            <v>661</v>
          </cell>
        </row>
        <row r="1039">
          <cell r="I1039" t="str">
            <v>ALI_28_SEG_11_PROV_2087</v>
          </cell>
          <cell r="J1039">
            <v>11</v>
          </cell>
          <cell r="K1039" t="str">
            <v>CEREAL EMPACADO</v>
          </cell>
          <cell r="L1039">
            <v>28</v>
          </cell>
          <cell r="M1039" t="str">
            <v>28 : Galletas Con Chips De Chocolate/ Galleta Chocochips (Paquete minimo con 6 unidades).</v>
          </cell>
          <cell r="N1039">
            <v>2087</v>
          </cell>
          <cell r="O1039" t="str">
            <v>AAA Alimentando A Bogotá 2020 UT</v>
          </cell>
          <cell r="P1039">
            <v>661</v>
          </cell>
          <cell r="Q1039">
            <v>661</v>
          </cell>
          <cell r="R1039">
            <v>661</v>
          </cell>
          <cell r="S1039">
            <v>661</v>
          </cell>
          <cell r="T1039">
            <v>661</v>
          </cell>
          <cell r="U1039">
            <v>661</v>
          </cell>
          <cell r="V1039">
            <v>661</v>
          </cell>
          <cell r="W1039">
            <v>661</v>
          </cell>
        </row>
        <row r="1040">
          <cell r="I1040" t="str">
            <v>ALI_28_SEG_11_PROV_2094</v>
          </cell>
          <cell r="J1040">
            <v>11</v>
          </cell>
          <cell r="K1040" t="str">
            <v>CEREAL EMPACADO</v>
          </cell>
          <cell r="L1040">
            <v>28</v>
          </cell>
          <cell r="M1040" t="str">
            <v>28 : Galletas Con Chips De Chocolate/ Galleta Chocochips (Paquete minimo con 6 unidades).</v>
          </cell>
          <cell r="N1040">
            <v>2094</v>
          </cell>
          <cell r="O1040" t="str">
            <v>Comapan SA</v>
          </cell>
          <cell r="P1040">
            <v>661</v>
          </cell>
          <cell r="Q1040">
            <v>661</v>
          </cell>
          <cell r="R1040">
            <v>661</v>
          </cell>
          <cell r="S1040">
            <v>661</v>
          </cell>
          <cell r="T1040">
            <v>661</v>
          </cell>
          <cell r="U1040">
            <v>661</v>
          </cell>
          <cell r="V1040">
            <v>661</v>
          </cell>
          <cell r="W1040">
            <v>661</v>
          </cell>
        </row>
        <row r="1041">
          <cell r="I1041" t="str">
            <v>ALI_28_SEG_11_PROV_2095</v>
          </cell>
          <cell r="J1041">
            <v>11</v>
          </cell>
          <cell r="K1041" t="str">
            <v>CEREAL EMPACADO</v>
          </cell>
          <cell r="L1041">
            <v>28</v>
          </cell>
          <cell r="M1041" t="str">
            <v>28 : Galletas Con Chips De Chocolate/ Galleta Chocochips (Paquete minimo con 6 unidades).</v>
          </cell>
          <cell r="N1041">
            <v>2095</v>
          </cell>
          <cell r="O1041" t="str">
            <v>Ut Mana 2020</v>
          </cell>
          <cell r="P1041">
            <v>661</v>
          </cell>
          <cell r="Q1041">
            <v>661</v>
          </cell>
          <cell r="R1041">
            <v>661</v>
          </cell>
          <cell r="S1041">
            <v>661</v>
          </cell>
          <cell r="T1041">
            <v>661</v>
          </cell>
          <cell r="U1041">
            <v>661</v>
          </cell>
          <cell r="V1041">
            <v>661</v>
          </cell>
          <cell r="W1041">
            <v>661</v>
          </cell>
        </row>
        <row r="1042">
          <cell r="I1042" t="str">
            <v>ALI_28_SEG_12_PROV_2087</v>
          </cell>
          <cell r="J1042">
            <v>12</v>
          </cell>
          <cell r="K1042" t="str">
            <v>CEREAL EMPACADO</v>
          </cell>
          <cell r="L1042">
            <v>28</v>
          </cell>
          <cell r="M1042" t="str">
            <v>28 : Galletas Con Chips De Chocolate/ Galleta Chocochips (Paquete minimo con 6 unidades).</v>
          </cell>
          <cell r="N1042">
            <v>2087</v>
          </cell>
          <cell r="O1042" t="str">
            <v>AAA Alimentando A Bogotá 2020 UT</v>
          </cell>
          <cell r="P1042">
            <v>661</v>
          </cell>
          <cell r="Q1042">
            <v>661</v>
          </cell>
          <cell r="R1042">
            <v>661</v>
          </cell>
          <cell r="S1042">
            <v>661</v>
          </cell>
          <cell r="T1042">
            <v>661</v>
          </cell>
          <cell r="U1042">
            <v>661</v>
          </cell>
          <cell r="V1042">
            <v>661</v>
          </cell>
          <cell r="W1042">
            <v>661</v>
          </cell>
        </row>
        <row r="1043">
          <cell r="I1043" t="str">
            <v>ALI_28_SEG_12_PROV_2094</v>
          </cell>
          <cell r="J1043">
            <v>12</v>
          </cell>
          <cell r="K1043" t="str">
            <v>CEREAL EMPACADO</v>
          </cell>
          <cell r="L1043">
            <v>28</v>
          </cell>
          <cell r="M1043" t="str">
            <v>28 : Galletas Con Chips De Chocolate/ Galleta Chocochips (Paquete minimo con 6 unidades).</v>
          </cell>
          <cell r="N1043">
            <v>2094</v>
          </cell>
          <cell r="O1043" t="str">
            <v>Comapan SA</v>
          </cell>
          <cell r="P1043">
            <v>661</v>
          </cell>
          <cell r="Q1043">
            <v>661</v>
          </cell>
          <cell r="R1043">
            <v>661</v>
          </cell>
          <cell r="S1043">
            <v>661</v>
          </cell>
          <cell r="T1043">
            <v>661</v>
          </cell>
          <cell r="U1043">
            <v>661</v>
          </cell>
          <cell r="V1043">
            <v>661</v>
          </cell>
          <cell r="W1043">
            <v>661</v>
          </cell>
        </row>
        <row r="1044">
          <cell r="I1044" t="str">
            <v>ALI_28_SEG_12_PROV_2095</v>
          </cell>
          <cell r="J1044">
            <v>12</v>
          </cell>
          <cell r="K1044" t="str">
            <v>CEREAL EMPACADO</v>
          </cell>
          <cell r="L1044">
            <v>28</v>
          </cell>
          <cell r="M1044" t="str">
            <v>28 : Galletas Con Chips De Chocolate/ Galleta Chocochips (Paquete minimo con 6 unidades).</v>
          </cell>
          <cell r="N1044">
            <v>2095</v>
          </cell>
          <cell r="O1044" t="str">
            <v>Ut Mana 2020</v>
          </cell>
          <cell r="P1044">
            <v>661</v>
          </cell>
          <cell r="Q1044">
            <v>661</v>
          </cell>
          <cell r="R1044">
            <v>661</v>
          </cell>
          <cell r="S1044">
            <v>661</v>
          </cell>
          <cell r="T1044">
            <v>661</v>
          </cell>
          <cell r="U1044">
            <v>661</v>
          </cell>
          <cell r="V1044">
            <v>661</v>
          </cell>
          <cell r="W1044">
            <v>661</v>
          </cell>
        </row>
        <row r="1045">
          <cell r="I1045" t="str">
            <v>ALI_28_SEG_13_PROV_2087</v>
          </cell>
          <cell r="J1045">
            <v>13</v>
          </cell>
          <cell r="K1045" t="str">
            <v>CEREAL EMPACADO</v>
          </cell>
          <cell r="L1045">
            <v>28</v>
          </cell>
          <cell r="M1045" t="str">
            <v>28 : Galletas Con Chips De Chocolate/ Galleta Chocochips (Paquete minimo con 6 unidades).</v>
          </cell>
          <cell r="N1045">
            <v>2087</v>
          </cell>
          <cell r="O1045" t="str">
            <v>AAA Alimentando A Bogotá 2020 UT</v>
          </cell>
          <cell r="P1045">
            <v>661</v>
          </cell>
          <cell r="Q1045">
            <v>661</v>
          </cell>
          <cell r="R1045">
            <v>661</v>
          </cell>
          <cell r="S1045">
            <v>661</v>
          </cell>
          <cell r="T1045">
            <v>661</v>
          </cell>
          <cell r="U1045">
            <v>661</v>
          </cell>
          <cell r="V1045">
            <v>661</v>
          </cell>
          <cell r="W1045">
            <v>661</v>
          </cell>
        </row>
        <row r="1046">
          <cell r="I1046" t="str">
            <v>ALI_28_SEG_13_PROV_2094</v>
          </cell>
          <cell r="J1046">
            <v>13</v>
          </cell>
          <cell r="K1046" t="str">
            <v>CEREAL EMPACADO</v>
          </cell>
          <cell r="L1046">
            <v>28</v>
          </cell>
          <cell r="M1046" t="str">
            <v>28 : Galletas Con Chips De Chocolate/ Galleta Chocochips (Paquete minimo con 6 unidades).</v>
          </cell>
          <cell r="N1046">
            <v>2094</v>
          </cell>
          <cell r="O1046" t="str">
            <v>Comapan SA</v>
          </cell>
          <cell r="P1046">
            <v>661</v>
          </cell>
          <cell r="Q1046">
            <v>661</v>
          </cell>
          <cell r="R1046">
            <v>661</v>
          </cell>
          <cell r="S1046">
            <v>661</v>
          </cell>
          <cell r="T1046">
            <v>661</v>
          </cell>
          <cell r="U1046">
            <v>661</v>
          </cell>
          <cell r="V1046">
            <v>661</v>
          </cell>
          <cell r="W1046">
            <v>661</v>
          </cell>
        </row>
        <row r="1047">
          <cell r="I1047" t="str">
            <v>ALI_28_SEG_13_PROV_2095</v>
          </cell>
          <cell r="J1047">
            <v>13</v>
          </cell>
          <cell r="K1047" t="str">
            <v>CEREAL EMPACADO</v>
          </cell>
          <cell r="L1047">
            <v>28</v>
          </cell>
          <cell r="M1047" t="str">
            <v>28 : Galletas Con Chips De Chocolate/ Galleta Chocochips (Paquete minimo con 6 unidades).</v>
          </cell>
          <cell r="N1047">
            <v>2095</v>
          </cell>
          <cell r="O1047" t="str">
            <v>Ut Mana 2020</v>
          </cell>
          <cell r="P1047">
            <v>661</v>
          </cell>
          <cell r="Q1047">
            <v>661</v>
          </cell>
          <cell r="R1047">
            <v>661</v>
          </cell>
          <cell r="S1047">
            <v>661</v>
          </cell>
          <cell r="T1047">
            <v>661</v>
          </cell>
          <cell r="U1047">
            <v>661</v>
          </cell>
          <cell r="V1047">
            <v>661</v>
          </cell>
          <cell r="W1047">
            <v>661</v>
          </cell>
        </row>
        <row r="1048">
          <cell r="I1048" t="str">
            <v>ALI_28_SEG_14_PROV_2087</v>
          </cell>
          <cell r="J1048">
            <v>14</v>
          </cell>
          <cell r="K1048" t="str">
            <v>CEREAL EMPACADO</v>
          </cell>
          <cell r="L1048">
            <v>28</v>
          </cell>
          <cell r="M1048" t="str">
            <v>28 : Galletas Con Chips De Chocolate/ Galleta Chocochips (Paquete minimo con 6 unidades).</v>
          </cell>
          <cell r="N1048">
            <v>2087</v>
          </cell>
          <cell r="O1048" t="str">
            <v>AAA Alimentando A Bogotá 2020 UT</v>
          </cell>
          <cell r="P1048">
            <v>661</v>
          </cell>
          <cell r="Q1048">
            <v>661</v>
          </cell>
          <cell r="R1048">
            <v>661</v>
          </cell>
          <cell r="S1048">
            <v>661</v>
          </cell>
          <cell r="T1048">
            <v>661</v>
          </cell>
          <cell r="U1048">
            <v>661</v>
          </cell>
          <cell r="V1048">
            <v>661</v>
          </cell>
          <cell r="W1048">
            <v>661</v>
          </cell>
        </row>
        <row r="1049">
          <cell r="I1049" t="str">
            <v>ALI_28_SEG_14_PROV_2094</v>
          </cell>
          <cell r="J1049">
            <v>14</v>
          </cell>
          <cell r="K1049" t="str">
            <v>CEREAL EMPACADO</v>
          </cell>
          <cell r="L1049">
            <v>28</v>
          </cell>
          <cell r="M1049" t="str">
            <v>28 : Galletas Con Chips De Chocolate/ Galleta Chocochips (Paquete minimo con 6 unidades).</v>
          </cell>
          <cell r="N1049">
            <v>2094</v>
          </cell>
          <cell r="O1049" t="str">
            <v>Comapan SA</v>
          </cell>
          <cell r="P1049">
            <v>661</v>
          </cell>
          <cell r="Q1049">
            <v>661</v>
          </cell>
          <cell r="R1049">
            <v>661</v>
          </cell>
          <cell r="S1049">
            <v>661</v>
          </cell>
          <cell r="T1049">
            <v>661</v>
          </cell>
          <cell r="U1049">
            <v>661</v>
          </cell>
          <cell r="V1049">
            <v>661</v>
          </cell>
          <cell r="W1049">
            <v>661</v>
          </cell>
        </row>
        <row r="1050">
          <cell r="I1050" t="str">
            <v>ALI_28_SEG_14_PROV_2095</v>
          </cell>
          <cell r="J1050">
            <v>14</v>
          </cell>
          <cell r="K1050" t="str">
            <v>CEREAL EMPACADO</v>
          </cell>
          <cell r="L1050">
            <v>28</v>
          </cell>
          <cell r="M1050" t="str">
            <v>28 : Galletas Con Chips De Chocolate/ Galleta Chocochips (Paquete minimo con 6 unidades).</v>
          </cell>
          <cell r="N1050">
            <v>2095</v>
          </cell>
          <cell r="O1050" t="str">
            <v>Ut Mana 2020</v>
          </cell>
          <cell r="P1050">
            <v>661</v>
          </cell>
          <cell r="Q1050">
            <v>661</v>
          </cell>
          <cell r="R1050">
            <v>661</v>
          </cell>
          <cell r="S1050">
            <v>661</v>
          </cell>
          <cell r="T1050">
            <v>661</v>
          </cell>
          <cell r="U1050">
            <v>661</v>
          </cell>
          <cell r="V1050">
            <v>661</v>
          </cell>
          <cell r="W1050">
            <v>661</v>
          </cell>
        </row>
        <row r="1051">
          <cell r="I1051" t="str">
            <v>ALI_28_SEG_15_PROV_2087</v>
          </cell>
          <cell r="J1051">
            <v>15</v>
          </cell>
          <cell r="K1051" t="str">
            <v>CEREAL EMPACADO</v>
          </cell>
          <cell r="L1051">
            <v>28</v>
          </cell>
          <cell r="M1051" t="str">
            <v>28 : Galletas Con Chips De Chocolate/ Galleta Chocochips (Paquete minimo con 6 unidades).</v>
          </cell>
          <cell r="N1051">
            <v>2087</v>
          </cell>
          <cell r="O1051" t="str">
            <v>AAA Alimentando A Bogotá 2020 UT</v>
          </cell>
          <cell r="P1051">
            <v>661</v>
          </cell>
          <cell r="Q1051">
            <v>661</v>
          </cell>
          <cell r="R1051">
            <v>661</v>
          </cell>
          <cell r="S1051">
            <v>661</v>
          </cell>
          <cell r="T1051">
            <v>661</v>
          </cell>
          <cell r="U1051">
            <v>661</v>
          </cell>
          <cell r="V1051">
            <v>661</v>
          </cell>
          <cell r="W1051">
            <v>661</v>
          </cell>
        </row>
        <row r="1052">
          <cell r="I1052" t="str">
            <v>ALI_28_SEG_15_PROV_2094</v>
          </cell>
          <cell r="J1052">
            <v>15</v>
          </cell>
          <cell r="K1052" t="str">
            <v>CEREAL EMPACADO</v>
          </cell>
          <cell r="L1052">
            <v>28</v>
          </cell>
          <cell r="M1052" t="str">
            <v>28 : Galletas Con Chips De Chocolate/ Galleta Chocochips (Paquete minimo con 6 unidades).</v>
          </cell>
          <cell r="N1052">
            <v>2094</v>
          </cell>
          <cell r="O1052" t="str">
            <v>Comapan SA</v>
          </cell>
          <cell r="P1052">
            <v>661</v>
          </cell>
          <cell r="Q1052">
            <v>661</v>
          </cell>
          <cell r="R1052">
            <v>661</v>
          </cell>
          <cell r="S1052">
            <v>661</v>
          </cell>
          <cell r="T1052">
            <v>661</v>
          </cell>
          <cell r="U1052">
            <v>661</v>
          </cell>
          <cell r="V1052">
            <v>661</v>
          </cell>
          <cell r="W1052">
            <v>661</v>
          </cell>
        </row>
        <row r="1053">
          <cell r="I1053" t="str">
            <v>ALI_28_SEG_15_PROV_2095</v>
          </cell>
          <cell r="J1053">
            <v>15</v>
          </cell>
          <cell r="K1053" t="str">
            <v>CEREAL EMPACADO</v>
          </cell>
          <cell r="L1053">
            <v>28</v>
          </cell>
          <cell r="M1053" t="str">
            <v>28 : Galletas Con Chips De Chocolate/ Galleta Chocochips (Paquete minimo con 6 unidades).</v>
          </cell>
          <cell r="N1053">
            <v>2095</v>
          </cell>
          <cell r="O1053" t="str">
            <v>Ut Mana 2020</v>
          </cell>
          <cell r="P1053">
            <v>661</v>
          </cell>
          <cell r="Q1053">
            <v>661</v>
          </cell>
          <cell r="R1053">
            <v>661</v>
          </cell>
          <cell r="S1053">
            <v>661</v>
          </cell>
          <cell r="T1053">
            <v>661</v>
          </cell>
          <cell r="U1053">
            <v>661</v>
          </cell>
          <cell r="V1053">
            <v>661</v>
          </cell>
          <cell r="W1053">
            <v>661</v>
          </cell>
        </row>
        <row r="1054">
          <cell r="I1054" t="str">
            <v>ALI_45_SEG_1_PROV_2048</v>
          </cell>
          <cell r="J1054">
            <v>1</v>
          </cell>
          <cell r="K1054" t="str">
            <v>CEREAL EMPACADO</v>
          </cell>
          <cell r="L1054">
            <v>45</v>
          </cell>
          <cell r="M1054" t="str">
            <v>45 : Mantecada.</v>
          </cell>
          <cell r="N1054">
            <v>2048</v>
          </cell>
          <cell r="O1054" t="str">
            <v>Comercializadora Nutrimos SA</v>
          </cell>
          <cell r="P1054">
            <v>578</v>
          </cell>
          <cell r="Q1054">
            <v>769</v>
          </cell>
          <cell r="R1054">
            <v>1153</v>
          </cell>
          <cell r="S1054">
            <v>1153</v>
          </cell>
          <cell r="T1054">
            <v>578</v>
          </cell>
          <cell r="U1054">
            <v>769</v>
          </cell>
          <cell r="V1054">
            <v>1153</v>
          </cell>
          <cell r="W1054">
            <v>1153</v>
          </cell>
        </row>
        <row r="1055">
          <cell r="I1055" t="str">
            <v>ALI_45_SEG_1_PROV_2052</v>
          </cell>
          <cell r="J1055">
            <v>1</v>
          </cell>
          <cell r="K1055" t="str">
            <v>CEREAL EMPACADO</v>
          </cell>
          <cell r="L1055">
            <v>45</v>
          </cell>
          <cell r="M1055" t="str">
            <v>45 : Mantecada.</v>
          </cell>
          <cell r="N1055">
            <v>2052</v>
          </cell>
          <cell r="O1055" t="str">
            <v>Diseral S.A.S.</v>
          </cell>
          <cell r="P1055">
            <v>595</v>
          </cell>
          <cell r="Q1055">
            <v>794</v>
          </cell>
          <cell r="R1055">
            <v>1191</v>
          </cell>
          <cell r="S1055">
            <v>1191</v>
          </cell>
          <cell r="T1055">
            <v>578</v>
          </cell>
          <cell r="U1055">
            <v>769</v>
          </cell>
          <cell r="V1055">
            <v>1153</v>
          </cell>
          <cell r="W1055">
            <v>1153</v>
          </cell>
        </row>
        <row r="1056">
          <cell r="I1056" t="str">
            <v>ALI_45_SEG_1_PROV_2075</v>
          </cell>
          <cell r="J1056">
            <v>1</v>
          </cell>
          <cell r="K1056" t="str">
            <v>CEREAL EMPACADO</v>
          </cell>
          <cell r="L1056">
            <v>45</v>
          </cell>
          <cell r="M1056" t="str">
            <v>45 : Mantecada.</v>
          </cell>
          <cell r="N1056">
            <v>2075</v>
          </cell>
          <cell r="O1056" t="str">
            <v>Trigus S.A.S.</v>
          </cell>
          <cell r="P1056">
            <v>584</v>
          </cell>
          <cell r="Q1056">
            <v>777</v>
          </cell>
          <cell r="R1056">
            <v>1165</v>
          </cell>
          <cell r="S1056">
            <v>1165</v>
          </cell>
          <cell r="T1056">
            <v>578</v>
          </cell>
          <cell r="U1056">
            <v>769</v>
          </cell>
          <cell r="V1056">
            <v>1153</v>
          </cell>
          <cell r="W1056">
            <v>1153</v>
          </cell>
        </row>
        <row r="1057">
          <cell r="I1057" t="str">
            <v>ALI_45_SEG_1_PROV_2087</v>
          </cell>
          <cell r="J1057">
            <v>1</v>
          </cell>
          <cell r="K1057" t="str">
            <v>CEREAL EMPACADO</v>
          </cell>
          <cell r="L1057">
            <v>45</v>
          </cell>
          <cell r="M1057" t="str">
            <v>45 : Mantecada.</v>
          </cell>
          <cell r="N1057">
            <v>2087</v>
          </cell>
          <cell r="O1057" t="str">
            <v>AAA Alimentando A Bogotá 2020 UT</v>
          </cell>
          <cell r="P1057">
            <v>578</v>
          </cell>
          <cell r="Q1057">
            <v>769</v>
          </cell>
          <cell r="R1057">
            <v>1153</v>
          </cell>
          <cell r="S1057">
            <v>1153</v>
          </cell>
          <cell r="T1057">
            <v>578</v>
          </cell>
          <cell r="U1057">
            <v>769</v>
          </cell>
          <cell r="V1057">
            <v>1153</v>
          </cell>
          <cell r="W1057">
            <v>1153</v>
          </cell>
        </row>
        <row r="1058">
          <cell r="I1058" t="str">
            <v>ALI_45_SEG_1_PROV_2088</v>
          </cell>
          <cell r="J1058">
            <v>1</v>
          </cell>
          <cell r="K1058" t="str">
            <v>CEREAL EMPACADO</v>
          </cell>
          <cell r="L1058">
            <v>45</v>
          </cell>
          <cell r="M1058" t="str">
            <v>45 : Mantecada.</v>
          </cell>
          <cell r="N1058">
            <v>2088</v>
          </cell>
          <cell r="O1058" t="str">
            <v>Consorcio Nutriservi Panadería 2020</v>
          </cell>
          <cell r="P1058">
            <v>589</v>
          </cell>
          <cell r="Q1058">
            <v>785</v>
          </cell>
          <cell r="R1058">
            <v>1176</v>
          </cell>
          <cell r="S1058">
            <v>1176</v>
          </cell>
          <cell r="T1058">
            <v>578</v>
          </cell>
          <cell r="U1058">
            <v>769</v>
          </cell>
          <cell r="V1058">
            <v>1153</v>
          </cell>
          <cell r="W1058">
            <v>1153</v>
          </cell>
        </row>
        <row r="1059">
          <cell r="I1059" t="str">
            <v>ALI_45_SEG_1_PROV_2092</v>
          </cell>
          <cell r="J1059">
            <v>1</v>
          </cell>
          <cell r="K1059" t="str">
            <v>CEREAL EMPACADO</v>
          </cell>
          <cell r="L1059">
            <v>45</v>
          </cell>
          <cell r="M1059" t="str">
            <v>45 : Mantecada.</v>
          </cell>
          <cell r="N1059">
            <v>2092</v>
          </cell>
          <cell r="O1059" t="str">
            <v>Catering Service Deli SAS</v>
          </cell>
          <cell r="P1059">
            <v>578</v>
          </cell>
          <cell r="Q1059">
            <v>770</v>
          </cell>
          <cell r="R1059">
            <v>1153</v>
          </cell>
          <cell r="S1059">
            <v>1153</v>
          </cell>
          <cell r="T1059">
            <v>578</v>
          </cell>
          <cell r="U1059">
            <v>769</v>
          </cell>
          <cell r="V1059">
            <v>1153</v>
          </cell>
          <cell r="W1059">
            <v>1153</v>
          </cell>
        </row>
        <row r="1060">
          <cell r="I1060" t="str">
            <v>ALI_45_SEG_1_PROV_2094</v>
          </cell>
          <cell r="J1060">
            <v>1</v>
          </cell>
          <cell r="K1060" t="str">
            <v>CEREAL EMPACADO</v>
          </cell>
          <cell r="L1060">
            <v>45</v>
          </cell>
          <cell r="M1060" t="str">
            <v>45 : Mantecada.</v>
          </cell>
          <cell r="N1060">
            <v>2094</v>
          </cell>
          <cell r="O1060" t="str">
            <v>Comapan SA</v>
          </cell>
          <cell r="P1060">
            <v>578</v>
          </cell>
          <cell r="Q1060">
            <v>769</v>
          </cell>
          <cell r="R1060">
            <v>1153</v>
          </cell>
          <cell r="S1060">
            <v>1153</v>
          </cell>
          <cell r="T1060">
            <v>578</v>
          </cell>
          <cell r="U1060">
            <v>769</v>
          </cell>
          <cell r="V1060">
            <v>1153</v>
          </cell>
          <cell r="W1060">
            <v>1153</v>
          </cell>
        </row>
        <row r="1061">
          <cell r="I1061" t="str">
            <v>ALI_45_SEG_1_PROV_2095</v>
          </cell>
          <cell r="J1061">
            <v>1</v>
          </cell>
          <cell r="K1061" t="str">
            <v>CEREAL EMPACADO</v>
          </cell>
          <cell r="L1061">
            <v>45</v>
          </cell>
          <cell r="M1061" t="str">
            <v>45 : Mantecada.</v>
          </cell>
          <cell r="N1061">
            <v>2095</v>
          </cell>
          <cell r="O1061" t="str">
            <v>Ut Mana 2020</v>
          </cell>
          <cell r="P1061">
            <v>580</v>
          </cell>
          <cell r="Q1061">
            <v>774</v>
          </cell>
          <cell r="R1061">
            <v>1159</v>
          </cell>
          <cell r="S1061">
            <v>1159</v>
          </cell>
          <cell r="T1061">
            <v>578</v>
          </cell>
          <cell r="U1061">
            <v>769</v>
          </cell>
          <cell r="V1061">
            <v>1153</v>
          </cell>
          <cell r="W1061">
            <v>1153</v>
          </cell>
        </row>
        <row r="1062">
          <cell r="I1062" t="str">
            <v>ALI_45_SEG_2_PROV_2048</v>
          </cell>
          <cell r="J1062">
            <v>2</v>
          </cell>
          <cell r="K1062" t="str">
            <v>CEREAL EMPACADO</v>
          </cell>
          <cell r="L1062">
            <v>45</v>
          </cell>
          <cell r="M1062" t="str">
            <v>45 : Mantecada.</v>
          </cell>
          <cell r="N1062">
            <v>2048</v>
          </cell>
          <cell r="O1062" t="str">
            <v>Comercializadora Nutrimos SA</v>
          </cell>
          <cell r="P1062">
            <v>578</v>
          </cell>
          <cell r="Q1062">
            <v>769</v>
          </cell>
          <cell r="R1062">
            <v>1153</v>
          </cell>
          <cell r="S1062">
            <v>1153</v>
          </cell>
          <cell r="T1062">
            <v>578</v>
          </cell>
          <cell r="U1062">
            <v>769</v>
          </cell>
          <cell r="V1062">
            <v>1153</v>
          </cell>
          <cell r="W1062">
            <v>1153</v>
          </cell>
        </row>
        <row r="1063">
          <cell r="I1063" t="str">
            <v>ALI_45_SEG_2_PROV_2052</v>
          </cell>
          <cell r="J1063">
            <v>2</v>
          </cell>
          <cell r="K1063" t="str">
            <v>CEREAL EMPACADO</v>
          </cell>
          <cell r="L1063">
            <v>45</v>
          </cell>
          <cell r="M1063" t="str">
            <v>45 : Mantecada.</v>
          </cell>
          <cell r="N1063">
            <v>2052</v>
          </cell>
          <cell r="O1063" t="str">
            <v>Diseral S.A.S.</v>
          </cell>
          <cell r="P1063">
            <v>595</v>
          </cell>
          <cell r="Q1063">
            <v>794</v>
          </cell>
          <cell r="R1063">
            <v>1191</v>
          </cell>
          <cell r="S1063">
            <v>1191</v>
          </cell>
          <cell r="T1063">
            <v>578</v>
          </cell>
          <cell r="U1063">
            <v>769</v>
          </cell>
          <cell r="V1063">
            <v>1153</v>
          </cell>
          <cell r="W1063">
            <v>1153</v>
          </cell>
        </row>
        <row r="1064">
          <cell r="I1064" t="str">
            <v>ALI_45_SEG_2_PROV_2075</v>
          </cell>
          <cell r="J1064">
            <v>2</v>
          </cell>
          <cell r="K1064" t="str">
            <v>CEREAL EMPACADO</v>
          </cell>
          <cell r="L1064">
            <v>45</v>
          </cell>
          <cell r="M1064" t="str">
            <v>45 : Mantecada.</v>
          </cell>
          <cell r="N1064">
            <v>2075</v>
          </cell>
          <cell r="O1064" t="str">
            <v>Trigus S.A.S.</v>
          </cell>
          <cell r="P1064">
            <v>584</v>
          </cell>
          <cell r="Q1064">
            <v>777</v>
          </cell>
          <cell r="R1064">
            <v>1165</v>
          </cell>
          <cell r="S1064">
            <v>1165</v>
          </cell>
          <cell r="T1064">
            <v>578</v>
          </cell>
          <cell r="U1064">
            <v>769</v>
          </cell>
          <cell r="V1064">
            <v>1153</v>
          </cell>
          <cell r="W1064">
            <v>1153</v>
          </cell>
        </row>
        <row r="1065">
          <cell r="I1065" t="str">
            <v>ALI_45_SEG_2_PROV_2087</v>
          </cell>
          <cell r="J1065">
            <v>2</v>
          </cell>
          <cell r="K1065" t="str">
            <v>CEREAL EMPACADO</v>
          </cell>
          <cell r="L1065">
            <v>45</v>
          </cell>
          <cell r="M1065" t="str">
            <v>45 : Mantecada.</v>
          </cell>
          <cell r="N1065">
            <v>2087</v>
          </cell>
          <cell r="O1065" t="str">
            <v>AAA Alimentando A Bogotá 2020 UT</v>
          </cell>
          <cell r="P1065">
            <v>578</v>
          </cell>
          <cell r="Q1065">
            <v>769</v>
          </cell>
          <cell r="R1065">
            <v>1153</v>
          </cell>
          <cell r="S1065">
            <v>1153</v>
          </cell>
          <cell r="T1065">
            <v>578</v>
          </cell>
          <cell r="U1065">
            <v>769</v>
          </cell>
          <cell r="V1065">
            <v>1153</v>
          </cell>
          <cell r="W1065">
            <v>1153</v>
          </cell>
        </row>
        <row r="1066">
          <cell r="I1066" t="str">
            <v>ALI_45_SEG_2_PROV_2088</v>
          </cell>
          <cell r="J1066">
            <v>2</v>
          </cell>
          <cell r="K1066" t="str">
            <v>CEREAL EMPACADO</v>
          </cell>
          <cell r="L1066">
            <v>45</v>
          </cell>
          <cell r="M1066" t="str">
            <v>45 : Mantecada.</v>
          </cell>
          <cell r="N1066">
            <v>2088</v>
          </cell>
          <cell r="O1066" t="str">
            <v>Consorcio Nutriservi Panadería 2020</v>
          </cell>
          <cell r="P1066">
            <v>589</v>
          </cell>
          <cell r="Q1066">
            <v>785</v>
          </cell>
          <cell r="R1066">
            <v>1176</v>
          </cell>
          <cell r="S1066">
            <v>1176</v>
          </cell>
          <cell r="T1066">
            <v>578</v>
          </cell>
          <cell r="U1066">
            <v>769</v>
          </cell>
          <cell r="V1066">
            <v>1153</v>
          </cell>
          <cell r="W1066">
            <v>1153</v>
          </cell>
        </row>
        <row r="1067">
          <cell r="I1067" t="str">
            <v>ALI_45_SEG_2_PROV_2092</v>
          </cell>
          <cell r="J1067">
            <v>2</v>
          </cell>
          <cell r="K1067" t="str">
            <v>CEREAL EMPACADO</v>
          </cell>
          <cell r="L1067">
            <v>45</v>
          </cell>
          <cell r="M1067" t="str">
            <v>45 : Mantecada.</v>
          </cell>
          <cell r="N1067">
            <v>2092</v>
          </cell>
          <cell r="O1067" t="str">
            <v>Catering Service Deli SAS</v>
          </cell>
          <cell r="P1067">
            <v>578</v>
          </cell>
          <cell r="Q1067">
            <v>770</v>
          </cell>
          <cell r="R1067">
            <v>1153</v>
          </cell>
          <cell r="S1067">
            <v>1153</v>
          </cell>
          <cell r="T1067">
            <v>578</v>
          </cell>
          <cell r="U1067">
            <v>769</v>
          </cell>
          <cell r="V1067">
            <v>1153</v>
          </cell>
          <cell r="W1067">
            <v>1153</v>
          </cell>
        </row>
        <row r="1068">
          <cell r="I1068" t="str">
            <v>ALI_45_SEG_2_PROV_2094</v>
          </cell>
          <cell r="J1068">
            <v>2</v>
          </cell>
          <cell r="K1068" t="str">
            <v>CEREAL EMPACADO</v>
          </cell>
          <cell r="L1068">
            <v>45</v>
          </cell>
          <cell r="M1068" t="str">
            <v>45 : Mantecada.</v>
          </cell>
          <cell r="N1068">
            <v>2094</v>
          </cell>
          <cell r="O1068" t="str">
            <v>Comapan SA</v>
          </cell>
          <cell r="P1068">
            <v>578</v>
          </cell>
          <cell r="Q1068">
            <v>769</v>
          </cell>
          <cell r="R1068">
            <v>1153</v>
          </cell>
          <cell r="S1068">
            <v>1153</v>
          </cell>
          <cell r="T1068">
            <v>578</v>
          </cell>
          <cell r="U1068">
            <v>769</v>
          </cell>
          <cell r="V1068">
            <v>1153</v>
          </cell>
          <cell r="W1068">
            <v>1153</v>
          </cell>
        </row>
        <row r="1069">
          <cell r="I1069" t="str">
            <v>ALI_45_SEG_2_PROV_2095</v>
          </cell>
          <cell r="J1069">
            <v>2</v>
          </cell>
          <cell r="K1069" t="str">
            <v>CEREAL EMPACADO</v>
          </cell>
          <cell r="L1069">
            <v>45</v>
          </cell>
          <cell r="M1069" t="str">
            <v>45 : Mantecada.</v>
          </cell>
          <cell r="N1069">
            <v>2095</v>
          </cell>
          <cell r="O1069" t="str">
            <v>Ut Mana 2020</v>
          </cell>
          <cell r="P1069">
            <v>580</v>
          </cell>
          <cell r="Q1069">
            <v>774</v>
          </cell>
          <cell r="R1069">
            <v>1159</v>
          </cell>
          <cell r="S1069">
            <v>1159</v>
          </cell>
          <cell r="T1069">
            <v>578</v>
          </cell>
          <cell r="U1069">
            <v>769</v>
          </cell>
          <cell r="V1069">
            <v>1153</v>
          </cell>
          <cell r="W1069">
            <v>1153</v>
          </cell>
        </row>
        <row r="1070">
          <cell r="I1070" t="str">
            <v>ALI_45_SEG_3_PROV_2048</v>
          </cell>
          <cell r="J1070">
            <v>3</v>
          </cell>
          <cell r="K1070" t="str">
            <v>CEREAL EMPACADO</v>
          </cell>
          <cell r="L1070">
            <v>45</v>
          </cell>
          <cell r="M1070" t="str">
            <v>45 : Mantecada.</v>
          </cell>
          <cell r="N1070">
            <v>2048</v>
          </cell>
          <cell r="O1070" t="str">
            <v>Comercializadora Nutrimos SA</v>
          </cell>
          <cell r="P1070">
            <v>578</v>
          </cell>
          <cell r="Q1070">
            <v>769</v>
          </cell>
          <cell r="R1070">
            <v>1153</v>
          </cell>
          <cell r="S1070">
            <v>1153</v>
          </cell>
          <cell r="T1070">
            <v>578</v>
          </cell>
          <cell r="U1070">
            <v>769</v>
          </cell>
          <cell r="V1070">
            <v>1153</v>
          </cell>
          <cell r="W1070">
            <v>1153</v>
          </cell>
        </row>
        <row r="1071">
          <cell r="I1071" t="str">
            <v>ALI_45_SEG_3_PROV_2052</v>
          </cell>
          <cell r="J1071">
            <v>3</v>
          </cell>
          <cell r="K1071" t="str">
            <v>CEREAL EMPACADO</v>
          </cell>
          <cell r="L1071">
            <v>45</v>
          </cell>
          <cell r="M1071" t="str">
            <v>45 : Mantecada.</v>
          </cell>
          <cell r="N1071">
            <v>2052</v>
          </cell>
          <cell r="O1071" t="str">
            <v>Diseral S.A.S.</v>
          </cell>
          <cell r="P1071">
            <v>595</v>
          </cell>
          <cell r="Q1071">
            <v>794</v>
          </cell>
          <cell r="R1071">
            <v>1191</v>
          </cell>
          <cell r="S1071">
            <v>1191</v>
          </cell>
          <cell r="T1071">
            <v>578</v>
          </cell>
          <cell r="U1071">
            <v>769</v>
          </cell>
          <cell r="V1071">
            <v>1153</v>
          </cell>
          <cell r="W1071">
            <v>1153</v>
          </cell>
        </row>
        <row r="1072">
          <cell r="I1072" t="str">
            <v>ALI_45_SEG_3_PROV_2075</v>
          </cell>
          <cell r="J1072">
            <v>3</v>
          </cell>
          <cell r="K1072" t="str">
            <v>CEREAL EMPACADO</v>
          </cell>
          <cell r="L1072">
            <v>45</v>
          </cell>
          <cell r="M1072" t="str">
            <v>45 : Mantecada.</v>
          </cell>
          <cell r="N1072">
            <v>2075</v>
          </cell>
          <cell r="O1072" t="str">
            <v>Trigus S.A.S.</v>
          </cell>
          <cell r="P1072">
            <v>584</v>
          </cell>
          <cell r="Q1072">
            <v>777</v>
          </cell>
          <cell r="R1072">
            <v>1165</v>
          </cell>
          <cell r="S1072">
            <v>1165</v>
          </cell>
          <cell r="T1072">
            <v>578</v>
          </cell>
          <cell r="U1072">
            <v>769</v>
          </cell>
          <cell r="V1072">
            <v>1153</v>
          </cell>
          <cell r="W1072">
            <v>1153</v>
          </cell>
        </row>
        <row r="1073">
          <cell r="I1073" t="str">
            <v>ALI_45_SEG_3_PROV_2087</v>
          </cell>
          <cell r="J1073">
            <v>3</v>
          </cell>
          <cell r="K1073" t="str">
            <v>CEREAL EMPACADO</v>
          </cell>
          <cell r="L1073">
            <v>45</v>
          </cell>
          <cell r="M1073" t="str">
            <v>45 : Mantecada.</v>
          </cell>
          <cell r="N1073">
            <v>2087</v>
          </cell>
          <cell r="O1073" t="str">
            <v>AAA Alimentando A Bogotá 2020 UT</v>
          </cell>
          <cell r="P1073">
            <v>578</v>
          </cell>
          <cell r="Q1073">
            <v>769</v>
          </cell>
          <cell r="R1073">
            <v>1153</v>
          </cell>
          <cell r="S1073">
            <v>1153</v>
          </cell>
          <cell r="T1073">
            <v>578</v>
          </cell>
          <cell r="U1073">
            <v>769</v>
          </cell>
          <cell r="V1073">
            <v>1153</v>
          </cell>
          <cell r="W1073">
            <v>1153</v>
          </cell>
        </row>
        <row r="1074">
          <cell r="I1074" t="str">
            <v>ALI_45_SEG_3_PROV_2088</v>
          </cell>
          <cell r="J1074">
            <v>3</v>
          </cell>
          <cell r="K1074" t="str">
            <v>CEREAL EMPACADO</v>
          </cell>
          <cell r="L1074">
            <v>45</v>
          </cell>
          <cell r="M1074" t="str">
            <v>45 : Mantecada.</v>
          </cell>
          <cell r="N1074">
            <v>2088</v>
          </cell>
          <cell r="O1074" t="str">
            <v>Consorcio Nutriservi Panadería 2020</v>
          </cell>
          <cell r="P1074">
            <v>589</v>
          </cell>
          <cell r="Q1074">
            <v>785</v>
          </cell>
          <cell r="R1074">
            <v>1176</v>
          </cell>
          <cell r="S1074">
            <v>1176</v>
          </cell>
          <cell r="T1074">
            <v>578</v>
          </cell>
          <cell r="U1074">
            <v>769</v>
          </cell>
          <cell r="V1074">
            <v>1153</v>
          </cell>
          <cell r="W1074">
            <v>1153</v>
          </cell>
        </row>
        <row r="1075">
          <cell r="I1075" t="str">
            <v>ALI_45_SEG_3_PROV_2092</v>
          </cell>
          <cell r="J1075">
            <v>3</v>
          </cell>
          <cell r="K1075" t="str">
            <v>CEREAL EMPACADO</v>
          </cell>
          <cell r="L1075">
            <v>45</v>
          </cell>
          <cell r="M1075" t="str">
            <v>45 : Mantecada.</v>
          </cell>
          <cell r="N1075">
            <v>2092</v>
          </cell>
          <cell r="O1075" t="str">
            <v>Catering Service Deli SAS</v>
          </cell>
          <cell r="P1075">
            <v>578</v>
          </cell>
          <cell r="Q1075">
            <v>770</v>
          </cell>
          <cell r="R1075">
            <v>1153</v>
          </cell>
          <cell r="S1075">
            <v>1153</v>
          </cell>
          <cell r="T1075">
            <v>578</v>
          </cell>
          <cell r="U1075">
            <v>769</v>
          </cell>
          <cell r="V1075">
            <v>1153</v>
          </cell>
          <cell r="W1075">
            <v>1153</v>
          </cell>
        </row>
        <row r="1076">
          <cell r="I1076" t="str">
            <v>ALI_45_SEG_3_PROV_2094</v>
          </cell>
          <cell r="J1076">
            <v>3</v>
          </cell>
          <cell r="K1076" t="str">
            <v>CEREAL EMPACADO</v>
          </cell>
          <cell r="L1076">
            <v>45</v>
          </cell>
          <cell r="M1076" t="str">
            <v>45 : Mantecada.</v>
          </cell>
          <cell r="N1076">
            <v>2094</v>
          </cell>
          <cell r="O1076" t="str">
            <v>Comapan SA</v>
          </cell>
          <cell r="P1076">
            <v>578</v>
          </cell>
          <cell r="Q1076">
            <v>769</v>
          </cell>
          <cell r="R1076">
            <v>1153</v>
          </cell>
          <cell r="S1076">
            <v>1153</v>
          </cell>
          <cell r="T1076">
            <v>578</v>
          </cell>
          <cell r="U1076">
            <v>769</v>
          </cell>
          <cell r="V1076">
            <v>1153</v>
          </cell>
          <cell r="W1076">
            <v>1153</v>
          </cell>
        </row>
        <row r="1077">
          <cell r="I1077" t="str">
            <v>ALI_45_SEG_3_PROV_2095</v>
          </cell>
          <cell r="J1077">
            <v>3</v>
          </cell>
          <cell r="K1077" t="str">
            <v>CEREAL EMPACADO</v>
          </cell>
          <cell r="L1077">
            <v>45</v>
          </cell>
          <cell r="M1077" t="str">
            <v>45 : Mantecada.</v>
          </cell>
          <cell r="N1077">
            <v>2095</v>
          </cell>
          <cell r="O1077" t="str">
            <v>Ut Mana 2020</v>
          </cell>
          <cell r="P1077">
            <v>580</v>
          </cell>
          <cell r="Q1077">
            <v>774</v>
          </cell>
          <cell r="R1077">
            <v>1159</v>
          </cell>
          <cell r="S1077">
            <v>1159</v>
          </cell>
          <cell r="T1077">
            <v>578</v>
          </cell>
          <cell r="U1077">
            <v>769</v>
          </cell>
          <cell r="V1077">
            <v>1153</v>
          </cell>
          <cell r="W1077">
            <v>1153</v>
          </cell>
        </row>
        <row r="1078">
          <cell r="I1078" t="str">
            <v>ALI_45_SEG_4_PROV_2048</v>
          </cell>
          <cell r="J1078">
            <v>4</v>
          </cell>
          <cell r="K1078" t="str">
            <v>CEREAL EMPACADO</v>
          </cell>
          <cell r="L1078">
            <v>45</v>
          </cell>
          <cell r="M1078" t="str">
            <v>45 : Mantecada.</v>
          </cell>
          <cell r="N1078">
            <v>2048</v>
          </cell>
          <cell r="O1078" t="str">
            <v>Comercializadora Nutrimos SA</v>
          </cell>
          <cell r="P1078">
            <v>578</v>
          </cell>
          <cell r="Q1078">
            <v>769</v>
          </cell>
          <cell r="R1078">
            <v>1153</v>
          </cell>
          <cell r="S1078">
            <v>1153</v>
          </cell>
          <cell r="T1078">
            <v>578</v>
          </cell>
          <cell r="U1078">
            <v>769</v>
          </cell>
          <cell r="V1078">
            <v>1153</v>
          </cell>
          <cell r="W1078">
            <v>1153</v>
          </cell>
        </row>
        <row r="1079">
          <cell r="I1079" t="str">
            <v>ALI_45_SEG_4_PROV_2052</v>
          </cell>
          <cell r="J1079">
            <v>4</v>
          </cell>
          <cell r="K1079" t="str">
            <v>CEREAL EMPACADO</v>
          </cell>
          <cell r="L1079">
            <v>45</v>
          </cell>
          <cell r="M1079" t="str">
            <v>45 : Mantecada.</v>
          </cell>
          <cell r="N1079">
            <v>2052</v>
          </cell>
          <cell r="O1079" t="str">
            <v>Diseral S.A.S.</v>
          </cell>
          <cell r="P1079">
            <v>595</v>
          </cell>
          <cell r="Q1079">
            <v>794</v>
          </cell>
          <cell r="R1079">
            <v>1191</v>
          </cell>
          <cell r="S1079">
            <v>1191</v>
          </cell>
          <cell r="T1079">
            <v>578</v>
          </cell>
          <cell r="U1079">
            <v>769</v>
          </cell>
          <cell r="V1079">
            <v>1153</v>
          </cell>
          <cell r="W1079">
            <v>1153</v>
          </cell>
        </row>
        <row r="1080">
          <cell r="I1080" t="str">
            <v>ALI_45_SEG_4_PROV_2075</v>
          </cell>
          <cell r="J1080">
            <v>4</v>
          </cell>
          <cell r="K1080" t="str">
            <v>CEREAL EMPACADO</v>
          </cell>
          <cell r="L1080">
            <v>45</v>
          </cell>
          <cell r="M1080" t="str">
            <v>45 : Mantecada.</v>
          </cell>
          <cell r="N1080">
            <v>2075</v>
          </cell>
          <cell r="O1080" t="str">
            <v>Trigus S.A.S.</v>
          </cell>
          <cell r="P1080">
            <v>584</v>
          </cell>
          <cell r="Q1080">
            <v>777</v>
          </cell>
          <cell r="R1080">
            <v>1165</v>
          </cell>
          <cell r="S1080">
            <v>1165</v>
          </cell>
          <cell r="T1080">
            <v>578</v>
          </cell>
          <cell r="U1080">
            <v>769</v>
          </cell>
          <cell r="V1080">
            <v>1153</v>
          </cell>
          <cell r="W1080">
            <v>1153</v>
          </cell>
        </row>
        <row r="1081">
          <cell r="I1081" t="str">
            <v>ALI_45_SEG_4_PROV_2087</v>
          </cell>
          <cell r="J1081">
            <v>4</v>
          </cell>
          <cell r="K1081" t="str">
            <v>CEREAL EMPACADO</v>
          </cell>
          <cell r="L1081">
            <v>45</v>
          </cell>
          <cell r="M1081" t="str">
            <v>45 : Mantecada.</v>
          </cell>
          <cell r="N1081">
            <v>2087</v>
          </cell>
          <cell r="O1081" t="str">
            <v>AAA Alimentando A Bogotá 2020 UT</v>
          </cell>
          <cell r="P1081">
            <v>578</v>
          </cell>
          <cell r="Q1081">
            <v>769</v>
          </cell>
          <cell r="R1081">
            <v>1153</v>
          </cell>
          <cell r="S1081">
            <v>1153</v>
          </cell>
          <cell r="T1081">
            <v>578</v>
          </cell>
          <cell r="U1081">
            <v>769</v>
          </cell>
          <cell r="V1081">
            <v>1153</v>
          </cell>
          <cell r="W1081">
            <v>1153</v>
          </cell>
        </row>
        <row r="1082">
          <cell r="I1082" t="str">
            <v>ALI_45_SEG_4_PROV_2088</v>
          </cell>
          <cell r="J1082">
            <v>4</v>
          </cell>
          <cell r="K1082" t="str">
            <v>CEREAL EMPACADO</v>
          </cell>
          <cell r="L1082">
            <v>45</v>
          </cell>
          <cell r="M1082" t="str">
            <v>45 : Mantecada.</v>
          </cell>
          <cell r="N1082">
            <v>2088</v>
          </cell>
          <cell r="O1082" t="str">
            <v>Consorcio Nutriservi Panadería 2020</v>
          </cell>
          <cell r="P1082">
            <v>589</v>
          </cell>
          <cell r="Q1082">
            <v>785</v>
          </cell>
          <cell r="R1082">
            <v>1176</v>
          </cell>
          <cell r="S1082">
            <v>1176</v>
          </cell>
          <cell r="T1082">
            <v>578</v>
          </cell>
          <cell r="U1082">
            <v>769</v>
          </cell>
          <cell r="V1082">
            <v>1153</v>
          </cell>
          <cell r="W1082">
            <v>1153</v>
          </cell>
        </row>
        <row r="1083">
          <cell r="I1083" t="str">
            <v>ALI_45_SEG_4_PROV_2094</v>
          </cell>
          <cell r="J1083">
            <v>4</v>
          </cell>
          <cell r="K1083" t="str">
            <v>CEREAL EMPACADO</v>
          </cell>
          <cell r="L1083">
            <v>45</v>
          </cell>
          <cell r="M1083" t="str">
            <v>45 : Mantecada.</v>
          </cell>
          <cell r="N1083">
            <v>2094</v>
          </cell>
          <cell r="O1083" t="str">
            <v>Comapan SA</v>
          </cell>
          <cell r="P1083">
            <v>578</v>
          </cell>
          <cell r="Q1083">
            <v>769</v>
          </cell>
          <cell r="R1083">
            <v>1153</v>
          </cell>
          <cell r="S1083">
            <v>1153</v>
          </cell>
          <cell r="T1083">
            <v>578</v>
          </cell>
          <cell r="U1083">
            <v>769</v>
          </cell>
          <cell r="V1083">
            <v>1153</v>
          </cell>
          <cell r="W1083">
            <v>1153</v>
          </cell>
        </row>
        <row r="1084">
          <cell r="I1084" t="str">
            <v>ALI_45_SEG_4_PROV_2095</v>
          </cell>
          <cell r="J1084">
            <v>4</v>
          </cell>
          <cell r="K1084" t="str">
            <v>CEREAL EMPACADO</v>
          </cell>
          <cell r="L1084">
            <v>45</v>
          </cell>
          <cell r="M1084" t="str">
            <v>45 : Mantecada.</v>
          </cell>
          <cell r="N1084">
            <v>2095</v>
          </cell>
          <cell r="O1084" t="str">
            <v>Ut Mana 2020</v>
          </cell>
          <cell r="P1084">
            <v>580</v>
          </cell>
          <cell r="Q1084">
            <v>774</v>
          </cell>
          <cell r="R1084">
            <v>1159</v>
          </cell>
          <cell r="S1084">
            <v>1159</v>
          </cell>
          <cell r="T1084">
            <v>578</v>
          </cell>
          <cell r="U1084">
            <v>769</v>
          </cell>
          <cell r="V1084">
            <v>1153</v>
          </cell>
          <cell r="W1084">
            <v>1153</v>
          </cell>
        </row>
        <row r="1085">
          <cell r="I1085" t="str">
            <v>ALI_45_SEG_5_PROV_2048</v>
          </cell>
          <cell r="J1085">
            <v>5</v>
          </cell>
          <cell r="K1085" t="str">
            <v>CEREAL EMPACADO</v>
          </cell>
          <cell r="L1085">
            <v>45</v>
          </cell>
          <cell r="M1085" t="str">
            <v>45 : Mantecada.</v>
          </cell>
          <cell r="N1085">
            <v>2048</v>
          </cell>
          <cell r="O1085" t="str">
            <v>Comercializadora Nutrimos SA</v>
          </cell>
          <cell r="P1085">
            <v>578</v>
          </cell>
          <cell r="Q1085">
            <v>769</v>
          </cell>
          <cell r="R1085">
            <v>1153</v>
          </cell>
          <cell r="S1085">
            <v>1153</v>
          </cell>
          <cell r="T1085">
            <v>578</v>
          </cell>
          <cell r="U1085">
            <v>769</v>
          </cell>
          <cell r="V1085">
            <v>1153</v>
          </cell>
          <cell r="W1085">
            <v>1153</v>
          </cell>
        </row>
        <row r="1086">
          <cell r="I1086" t="str">
            <v>ALI_45_SEG_5_PROV_2052</v>
          </cell>
          <cell r="J1086">
            <v>5</v>
          </cell>
          <cell r="K1086" t="str">
            <v>CEREAL EMPACADO</v>
          </cell>
          <cell r="L1086">
            <v>45</v>
          </cell>
          <cell r="M1086" t="str">
            <v>45 : Mantecada.</v>
          </cell>
          <cell r="N1086">
            <v>2052</v>
          </cell>
          <cell r="O1086" t="str">
            <v>Diseral S.A.S.</v>
          </cell>
          <cell r="P1086">
            <v>595</v>
          </cell>
          <cell r="Q1086">
            <v>794</v>
          </cell>
          <cell r="R1086">
            <v>1191</v>
          </cell>
          <cell r="S1086">
            <v>1191</v>
          </cell>
          <cell r="T1086">
            <v>578</v>
          </cell>
          <cell r="U1086">
            <v>769</v>
          </cell>
          <cell r="V1086">
            <v>1153</v>
          </cell>
          <cell r="W1086">
            <v>1153</v>
          </cell>
        </row>
        <row r="1087">
          <cell r="I1087" t="str">
            <v>ALI_45_SEG_5_PROV_2075</v>
          </cell>
          <cell r="J1087">
            <v>5</v>
          </cell>
          <cell r="K1087" t="str">
            <v>CEREAL EMPACADO</v>
          </cell>
          <cell r="L1087">
            <v>45</v>
          </cell>
          <cell r="M1087" t="str">
            <v>45 : Mantecada.</v>
          </cell>
          <cell r="N1087">
            <v>2075</v>
          </cell>
          <cell r="O1087" t="str">
            <v>Trigus S.A.S.</v>
          </cell>
          <cell r="P1087">
            <v>584</v>
          </cell>
          <cell r="Q1087">
            <v>777</v>
          </cell>
          <cell r="R1087">
            <v>1165</v>
          </cell>
          <cell r="S1087">
            <v>1165</v>
          </cell>
          <cell r="T1087">
            <v>578</v>
          </cell>
          <cell r="U1087">
            <v>769</v>
          </cell>
          <cell r="V1087">
            <v>1153</v>
          </cell>
          <cell r="W1087">
            <v>1153</v>
          </cell>
        </row>
        <row r="1088">
          <cell r="I1088" t="str">
            <v>ALI_45_SEG_5_PROV_2087</v>
          </cell>
          <cell r="J1088">
            <v>5</v>
          </cell>
          <cell r="K1088" t="str">
            <v>CEREAL EMPACADO</v>
          </cell>
          <cell r="L1088">
            <v>45</v>
          </cell>
          <cell r="M1088" t="str">
            <v>45 : Mantecada.</v>
          </cell>
          <cell r="N1088">
            <v>2087</v>
          </cell>
          <cell r="O1088" t="str">
            <v>AAA Alimentando A Bogotá 2020 UT</v>
          </cell>
          <cell r="P1088">
            <v>578</v>
          </cell>
          <cell r="Q1088">
            <v>769</v>
          </cell>
          <cell r="R1088">
            <v>1153</v>
          </cell>
          <cell r="S1088">
            <v>1153</v>
          </cell>
          <cell r="T1088">
            <v>578</v>
          </cell>
          <cell r="U1088">
            <v>769</v>
          </cell>
          <cell r="V1088">
            <v>1153</v>
          </cell>
          <cell r="W1088">
            <v>1153</v>
          </cell>
        </row>
        <row r="1089">
          <cell r="I1089" t="str">
            <v>ALI_45_SEG_5_PROV_2088</v>
          </cell>
          <cell r="J1089">
            <v>5</v>
          </cell>
          <cell r="K1089" t="str">
            <v>CEREAL EMPACADO</v>
          </cell>
          <cell r="L1089">
            <v>45</v>
          </cell>
          <cell r="M1089" t="str">
            <v>45 : Mantecada.</v>
          </cell>
          <cell r="N1089">
            <v>2088</v>
          </cell>
          <cell r="O1089" t="str">
            <v>Consorcio Nutriservi Panadería 2020</v>
          </cell>
          <cell r="P1089">
            <v>589</v>
          </cell>
          <cell r="Q1089">
            <v>785</v>
          </cell>
          <cell r="R1089">
            <v>1176</v>
          </cell>
          <cell r="S1089">
            <v>1176</v>
          </cell>
          <cell r="T1089">
            <v>578</v>
          </cell>
          <cell r="U1089">
            <v>769</v>
          </cell>
          <cell r="V1089">
            <v>1153</v>
          </cell>
          <cell r="W1089">
            <v>1153</v>
          </cell>
        </row>
        <row r="1090">
          <cell r="I1090" t="str">
            <v>ALI_45_SEG_5_PROV_2094</v>
          </cell>
          <cell r="J1090">
            <v>5</v>
          </cell>
          <cell r="K1090" t="str">
            <v>CEREAL EMPACADO</v>
          </cell>
          <cell r="L1090">
            <v>45</v>
          </cell>
          <cell r="M1090" t="str">
            <v>45 : Mantecada.</v>
          </cell>
          <cell r="N1090">
            <v>2094</v>
          </cell>
          <cell r="O1090" t="str">
            <v>Comapan SA</v>
          </cell>
          <cell r="P1090">
            <v>578</v>
          </cell>
          <cell r="Q1090">
            <v>769</v>
          </cell>
          <cell r="R1090">
            <v>1153</v>
          </cell>
          <cell r="S1090">
            <v>1153</v>
          </cell>
          <cell r="T1090">
            <v>578</v>
          </cell>
          <cell r="U1090">
            <v>769</v>
          </cell>
          <cell r="V1090">
            <v>1153</v>
          </cell>
          <cell r="W1090">
            <v>1153</v>
          </cell>
        </row>
        <row r="1091">
          <cell r="I1091" t="str">
            <v>ALI_45_SEG_5_PROV_2095</v>
          </cell>
          <cell r="J1091">
            <v>5</v>
          </cell>
          <cell r="K1091" t="str">
            <v>CEREAL EMPACADO</v>
          </cell>
          <cell r="L1091">
            <v>45</v>
          </cell>
          <cell r="M1091" t="str">
            <v>45 : Mantecada.</v>
          </cell>
          <cell r="N1091">
            <v>2095</v>
          </cell>
          <cell r="O1091" t="str">
            <v>Ut Mana 2020</v>
          </cell>
          <cell r="P1091">
            <v>580</v>
          </cell>
          <cell r="Q1091">
            <v>774</v>
          </cell>
          <cell r="R1091">
            <v>1159</v>
          </cell>
          <cell r="S1091">
            <v>1159</v>
          </cell>
          <cell r="T1091">
            <v>578</v>
          </cell>
          <cell r="U1091">
            <v>769</v>
          </cell>
          <cell r="V1091">
            <v>1153</v>
          </cell>
          <cell r="W1091">
            <v>1153</v>
          </cell>
        </row>
        <row r="1092">
          <cell r="I1092" t="str">
            <v>ALI_45_SEG_6_PROV_2048</v>
          </cell>
          <cell r="J1092">
            <v>6</v>
          </cell>
          <cell r="K1092" t="str">
            <v>CEREAL EMPACADO</v>
          </cell>
          <cell r="L1092">
            <v>45</v>
          </cell>
          <cell r="M1092" t="str">
            <v>45 : Mantecada.</v>
          </cell>
          <cell r="N1092">
            <v>2048</v>
          </cell>
          <cell r="O1092" t="str">
            <v>Comercializadora Nutrimos SA</v>
          </cell>
          <cell r="P1092">
            <v>578</v>
          </cell>
          <cell r="Q1092">
            <v>769</v>
          </cell>
          <cell r="R1092">
            <v>1153</v>
          </cell>
          <cell r="S1092">
            <v>1153</v>
          </cell>
          <cell r="T1092">
            <v>578</v>
          </cell>
          <cell r="U1092">
            <v>769</v>
          </cell>
          <cell r="V1092">
            <v>1153</v>
          </cell>
          <cell r="W1092">
            <v>1153</v>
          </cell>
        </row>
        <row r="1093">
          <cell r="I1093" t="str">
            <v>ALI_45_SEG_6_PROV_2052</v>
          </cell>
          <cell r="J1093">
            <v>6</v>
          </cell>
          <cell r="K1093" t="str">
            <v>CEREAL EMPACADO</v>
          </cell>
          <cell r="L1093">
            <v>45</v>
          </cell>
          <cell r="M1093" t="str">
            <v>45 : Mantecada.</v>
          </cell>
          <cell r="N1093">
            <v>2052</v>
          </cell>
          <cell r="O1093" t="str">
            <v>Diseral S.A.S.</v>
          </cell>
          <cell r="P1093">
            <v>595</v>
          </cell>
          <cell r="Q1093">
            <v>794</v>
          </cell>
          <cell r="R1093">
            <v>1191</v>
          </cell>
          <cell r="S1093">
            <v>1191</v>
          </cell>
          <cell r="T1093">
            <v>578</v>
          </cell>
          <cell r="U1093">
            <v>769</v>
          </cell>
          <cell r="V1093">
            <v>1153</v>
          </cell>
          <cell r="W1093">
            <v>1153</v>
          </cell>
        </row>
        <row r="1094">
          <cell r="I1094" t="str">
            <v>ALI_45_SEG_6_PROV_2075</v>
          </cell>
          <cell r="J1094">
            <v>6</v>
          </cell>
          <cell r="K1094" t="str">
            <v>CEREAL EMPACADO</v>
          </cell>
          <cell r="L1094">
            <v>45</v>
          </cell>
          <cell r="M1094" t="str">
            <v>45 : Mantecada.</v>
          </cell>
          <cell r="N1094">
            <v>2075</v>
          </cell>
          <cell r="O1094" t="str">
            <v>Trigus S.A.S.</v>
          </cell>
          <cell r="P1094">
            <v>584</v>
          </cell>
          <cell r="Q1094">
            <v>777</v>
          </cell>
          <cell r="R1094">
            <v>1165</v>
          </cell>
          <cell r="S1094">
            <v>1165</v>
          </cell>
          <cell r="T1094">
            <v>578</v>
          </cell>
          <cell r="U1094">
            <v>769</v>
          </cell>
          <cell r="V1094">
            <v>1153</v>
          </cell>
          <cell r="W1094">
            <v>1153</v>
          </cell>
        </row>
        <row r="1095">
          <cell r="I1095" t="str">
            <v>ALI_45_SEG_6_PROV_2087</v>
          </cell>
          <cell r="J1095">
            <v>6</v>
          </cell>
          <cell r="K1095" t="str">
            <v>CEREAL EMPACADO</v>
          </cell>
          <cell r="L1095">
            <v>45</v>
          </cell>
          <cell r="M1095" t="str">
            <v>45 : Mantecada.</v>
          </cell>
          <cell r="N1095">
            <v>2087</v>
          </cell>
          <cell r="O1095" t="str">
            <v>AAA Alimentando A Bogotá 2020 UT</v>
          </cell>
          <cell r="P1095">
            <v>578</v>
          </cell>
          <cell r="Q1095">
            <v>769</v>
          </cell>
          <cell r="R1095">
            <v>1153</v>
          </cell>
          <cell r="S1095">
            <v>1153</v>
          </cell>
          <cell r="T1095">
            <v>578</v>
          </cell>
          <cell r="U1095">
            <v>769</v>
          </cell>
          <cell r="V1095">
            <v>1153</v>
          </cell>
          <cell r="W1095">
            <v>1153</v>
          </cell>
        </row>
        <row r="1096">
          <cell r="I1096" t="str">
            <v>ALI_45_SEG_6_PROV_2088</v>
          </cell>
          <cell r="J1096">
            <v>6</v>
          </cell>
          <cell r="K1096" t="str">
            <v>CEREAL EMPACADO</v>
          </cell>
          <cell r="L1096">
            <v>45</v>
          </cell>
          <cell r="M1096" t="str">
            <v>45 : Mantecada.</v>
          </cell>
          <cell r="N1096">
            <v>2088</v>
          </cell>
          <cell r="O1096" t="str">
            <v>Consorcio Nutriservi Panadería 2020</v>
          </cell>
          <cell r="P1096">
            <v>589</v>
          </cell>
          <cell r="Q1096">
            <v>785</v>
          </cell>
          <cell r="R1096">
            <v>1176</v>
          </cell>
          <cell r="S1096">
            <v>1176</v>
          </cell>
          <cell r="T1096">
            <v>578</v>
          </cell>
          <cell r="U1096">
            <v>769</v>
          </cell>
          <cell r="V1096">
            <v>1153</v>
          </cell>
          <cell r="W1096">
            <v>1153</v>
          </cell>
        </row>
        <row r="1097">
          <cell r="I1097" t="str">
            <v>ALI_45_SEG_6_PROV_2094</v>
          </cell>
          <cell r="J1097">
            <v>6</v>
          </cell>
          <cell r="K1097" t="str">
            <v>CEREAL EMPACADO</v>
          </cell>
          <cell r="L1097">
            <v>45</v>
          </cell>
          <cell r="M1097" t="str">
            <v>45 : Mantecada.</v>
          </cell>
          <cell r="N1097">
            <v>2094</v>
          </cell>
          <cell r="O1097" t="str">
            <v>Comapan SA</v>
          </cell>
          <cell r="P1097">
            <v>578</v>
          </cell>
          <cell r="Q1097">
            <v>769</v>
          </cell>
          <cell r="R1097">
            <v>1153</v>
          </cell>
          <cell r="S1097">
            <v>1153</v>
          </cell>
          <cell r="T1097">
            <v>578</v>
          </cell>
          <cell r="U1097">
            <v>769</v>
          </cell>
          <cell r="V1097">
            <v>1153</v>
          </cell>
          <cell r="W1097">
            <v>1153</v>
          </cell>
        </row>
        <row r="1098">
          <cell r="I1098" t="str">
            <v>ALI_45_SEG_6_PROV_2095</v>
          </cell>
          <cell r="J1098">
            <v>6</v>
          </cell>
          <cell r="K1098" t="str">
            <v>CEREAL EMPACADO</v>
          </cell>
          <cell r="L1098">
            <v>45</v>
          </cell>
          <cell r="M1098" t="str">
            <v>45 : Mantecada.</v>
          </cell>
          <cell r="N1098">
            <v>2095</v>
          </cell>
          <cell r="O1098" t="str">
            <v>Ut Mana 2020</v>
          </cell>
          <cell r="P1098">
            <v>580</v>
          </cell>
          <cell r="Q1098">
            <v>774</v>
          </cell>
          <cell r="R1098">
            <v>1159</v>
          </cell>
          <cell r="S1098">
            <v>1159</v>
          </cell>
          <cell r="T1098">
            <v>578</v>
          </cell>
          <cell r="U1098">
            <v>769</v>
          </cell>
          <cell r="V1098">
            <v>1153</v>
          </cell>
          <cell r="W1098">
            <v>1153</v>
          </cell>
        </row>
        <row r="1099">
          <cell r="I1099" t="str">
            <v>ALI_45_SEG_7_PROV_2048</v>
          </cell>
          <cell r="J1099">
            <v>7</v>
          </cell>
          <cell r="K1099" t="str">
            <v>CEREAL EMPACADO</v>
          </cell>
          <cell r="L1099">
            <v>45</v>
          </cell>
          <cell r="M1099" t="str">
            <v>45 : Mantecada.</v>
          </cell>
          <cell r="N1099">
            <v>2048</v>
          </cell>
          <cell r="O1099" t="str">
            <v>Comercializadora Nutrimos SA</v>
          </cell>
          <cell r="P1099">
            <v>578</v>
          </cell>
          <cell r="Q1099">
            <v>769</v>
          </cell>
          <cell r="R1099">
            <v>1153</v>
          </cell>
          <cell r="S1099">
            <v>1153</v>
          </cell>
          <cell r="T1099">
            <v>578</v>
          </cell>
          <cell r="U1099">
            <v>769</v>
          </cell>
          <cell r="V1099">
            <v>1153</v>
          </cell>
          <cell r="W1099">
            <v>1153</v>
          </cell>
        </row>
        <row r="1100">
          <cell r="I1100" t="str">
            <v>ALI_45_SEG_7_PROV_2052</v>
          </cell>
          <cell r="J1100">
            <v>7</v>
          </cell>
          <cell r="K1100" t="str">
            <v>CEREAL EMPACADO</v>
          </cell>
          <cell r="L1100">
            <v>45</v>
          </cell>
          <cell r="M1100" t="str">
            <v>45 : Mantecada.</v>
          </cell>
          <cell r="N1100">
            <v>2052</v>
          </cell>
          <cell r="O1100" t="str">
            <v>Diseral S.A.S.</v>
          </cell>
          <cell r="P1100">
            <v>595</v>
          </cell>
          <cell r="Q1100">
            <v>794</v>
          </cell>
          <cell r="R1100">
            <v>1191</v>
          </cell>
          <cell r="S1100">
            <v>1191</v>
          </cell>
          <cell r="T1100">
            <v>578</v>
          </cell>
          <cell r="U1100">
            <v>769</v>
          </cell>
          <cell r="V1100">
            <v>1153</v>
          </cell>
          <cell r="W1100">
            <v>1153</v>
          </cell>
        </row>
        <row r="1101">
          <cell r="I1101" t="str">
            <v>ALI_45_SEG_7_PROV_2075</v>
          </cell>
          <cell r="J1101">
            <v>7</v>
          </cell>
          <cell r="K1101" t="str">
            <v>CEREAL EMPACADO</v>
          </cell>
          <cell r="L1101">
            <v>45</v>
          </cell>
          <cell r="M1101" t="str">
            <v>45 : Mantecada.</v>
          </cell>
          <cell r="N1101">
            <v>2075</v>
          </cell>
          <cell r="O1101" t="str">
            <v>Trigus S.A.S.</v>
          </cell>
          <cell r="P1101">
            <v>584</v>
          </cell>
          <cell r="Q1101">
            <v>777</v>
          </cell>
          <cell r="R1101">
            <v>1165</v>
          </cell>
          <cell r="S1101">
            <v>1165</v>
          </cell>
          <cell r="T1101">
            <v>578</v>
          </cell>
          <cell r="U1101">
            <v>769</v>
          </cell>
          <cell r="V1101">
            <v>1153</v>
          </cell>
          <cell r="W1101">
            <v>1153</v>
          </cell>
        </row>
        <row r="1102">
          <cell r="I1102" t="str">
            <v>ALI_45_SEG_7_PROV_2087</v>
          </cell>
          <cell r="J1102">
            <v>7</v>
          </cell>
          <cell r="K1102" t="str">
            <v>CEREAL EMPACADO</v>
          </cell>
          <cell r="L1102">
            <v>45</v>
          </cell>
          <cell r="M1102" t="str">
            <v>45 : Mantecada.</v>
          </cell>
          <cell r="N1102">
            <v>2087</v>
          </cell>
          <cell r="O1102" t="str">
            <v>AAA Alimentando A Bogotá 2020 UT</v>
          </cell>
          <cell r="P1102">
            <v>578</v>
          </cell>
          <cell r="Q1102">
            <v>769</v>
          </cell>
          <cell r="R1102">
            <v>1153</v>
          </cell>
          <cell r="S1102">
            <v>1153</v>
          </cell>
          <cell r="T1102">
            <v>578</v>
          </cell>
          <cell r="U1102">
            <v>769</v>
          </cell>
          <cell r="V1102">
            <v>1153</v>
          </cell>
          <cell r="W1102">
            <v>1153</v>
          </cell>
        </row>
        <row r="1103">
          <cell r="I1103" t="str">
            <v>ALI_45_SEG_7_PROV_2088</v>
          </cell>
          <cell r="J1103">
            <v>7</v>
          </cell>
          <cell r="K1103" t="str">
            <v>CEREAL EMPACADO</v>
          </cell>
          <cell r="L1103">
            <v>45</v>
          </cell>
          <cell r="M1103" t="str">
            <v>45 : Mantecada.</v>
          </cell>
          <cell r="N1103">
            <v>2088</v>
          </cell>
          <cell r="O1103" t="str">
            <v>Consorcio Nutriservi Panadería 2020</v>
          </cell>
          <cell r="P1103">
            <v>589</v>
          </cell>
          <cell r="Q1103">
            <v>785</v>
          </cell>
          <cell r="R1103">
            <v>1176</v>
          </cell>
          <cell r="S1103">
            <v>1176</v>
          </cell>
          <cell r="T1103">
            <v>578</v>
          </cell>
          <cell r="U1103">
            <v>769</v>
          </cell>
          <cell r="V1103">
            <v>1153</v>
          </cell>
          <cell r="W1103">
            <v>1153</v>
          </cell>
        </row>
        <row r="1104">
          <cell r="I1104" t="str">
            <v>ALI_45_SEG_7_PROV_2094</v>
          </cell>
          <cell r="J1104">
            <v>7</v>
          </cell>
          <cell r="K1104" t="str">
            <v>CEREAL EMPACADO</v>
          </cell>
          <cell r="L1104">
            <v>45</v>
          </cell>
          <cell r="M1104" t="str">
            <v>45 : Mantecada.</v>
          </cell>
          <cell r="N1104">
            <v>2094</v>
          </cell>
          <cell r="O1104" t="str">
            <v>Comapan SA</v>
          </cell>
          <cell r="P1104">
            <v>578</v>
          </cell>
          <cell r="Q1104">
            <v>769</v>
          </cell>
          <cell r="R1104">
            <v>1153</v>
          </cell>
          <cell r="S1104">
            <v>1153</v>
          </cell>
          <cell r="T1104">
            <v>578</v>
          </cell>
          <cell r="U1104">
            <v>769</v>
          </cell>
          <cell r="V1104">
            <v>1153</v>
          </cell>
          <cell r="W1104">
            <v>1153</v>
          </cell>
        </row>
        <row r="1105">
          <cell r="I1105" t="str">
            <v>ALI_45_SEG_7_PROV_2095</v>
          </cell>
          <cell r="J1105">
            <v>7</v>
          </cell>
          <cell r="K1105" t="str">
            <v>CEREAL EMPACADO</v>
          </cell>
          <cell r="L1105">
            <v>45</v>
          </cell>
          <cell r="M1105" t="str">
            <v>45 : Mantecada.</v>
          </cell>
          <cell r="N1105">
            <v>2095</v>
          </cell>
          <cell r="O1105" t="str">
            <v>Ut Mana 2020</v>
          </cell>
          <cell r="P1105">
            <v>580</v>
          </cell>
          <cell r="Q1105">
            <v>774</v>
          </cell>
          <cell r="R1105">
            <v>1159</v>
          </cell>
          <cell r="S1105">
            <v>1159</v>
          </cell>
          <cell r="T1105">
            <v>578</v>
          </cell>
          <cell r="U1105">
            <v>769</v>
          </cell>
          <cell r="V1105">
            <v>1153</v>
          </cell>
          <cell r="W1105">
            <v>1153</v>
          </cell>
        </row>
        <row r="1106">
          <cell r="I1106" t="str">
            <v>ALI_45_SEG_8_PROV_2048</v>
          </cell>
          <cell r="J1106">
            <v>8</v>
          </cell>
          <cell r="K1106" t="str">
            <v>CEREAL EMPACADO</v>
          </cell>
          <cell r="L1106">
            <v>45</v>
          </cell>
          <cell r="M1106" t="str">
            <v>45 : Mantecada.</v>
          </cell>
          <cell r="N1106">
            <v>2048</v>
          </cell>
          <cell r="O1106" t="str">
            <v>Comercializadora Nutrimos SA</v>
          </cell>
          <cell r="P1106">
            <v>578</v>
          </cell>
          <cell r="Q1106">
            <v>769</v>
          </cell>
          <cell r="R1106">
            <v>1153</v>
          </cell>
          <cell r="S1106">
            <v>1153</v>
          </cell>
          <cell r="T1106">
            <v>578</v>
          </cell>
          <cell r="U1106">
            <v>769</v>
          </cell>
          <cell r="V1106">
            <v>1153</v>
          </cell>
          <cell r="W1106">
            <v>1153</v>
          </cell>
        </row>
        <row r="1107">
          <cell r="I1107" t="str">
            <v>ALI_45_SEG_8_PROV_2052</v>
          </cell>
          <cell r="J1107">
            <v>8</v>
          </cell>
          <cell r="K1107" t="str">
            <v>CEREAL EMPACADO</v>
          </cell>
          <cell r="L1107">
            <v>45</v>
          </cell>
          <cell r="M1107" t="str">
            <v>45 : Mantecada.</v>
          </cell>
          <cell r="N1107">
            <v>2052</v>
          </cell>
          <cell r="O1107" t="str">
            <v>Diseral S.A.S.</v>
          </cell>
          <cell r="P1107">
            <v>595</v>
          </cell>
          <cell r="Q1107">
            <v>794</v>
          </cell>
          <cell r="R1107">
            <v>1191</v>
          </cell>
          <cell r="S1107">
            <v>1191</v>
          </cell>
          <cell r="T1107">
            <v>578</v>
          </cell>
          <cell r="U1107">
            <v>769</v>
          </cell>
          <cell r="V1107">
            <v>1153</v>
          </cell>
          <cell r="W1107">
            <v>1153</v>
          </cell>
        </row>
        <row r="1108">
          <cell r="I1108" t="str">
            <v>ALI_45_SEG_8_PROV_2075</v>
          </cell>
          <cell r="J1108">
            <v>8</v>
          </cell>
          <cell r="K1108" t="str">
            <v>CEREAL EMPACADO</v>
          </cell>
          <cell r="L1108">
            <v>45</v>
          </cell>
          <cell r="M1108" t="str">
            <v>45 : Mantecada.</v>
          </cell>
          <cell r="N1108">
            <v>2075</v>
          </cell>
          <cell r="O1108" t="str">
            <v>Trigus S.A.S.</v>
          </cell>
          <cell r="P1108">
            <v>584</v>
          </cell>
          <cell r="Q1108">
            <v>777</v>
          </cell>
          <cell r="R1108">
            <v>1165</v>
          </cell>
          <cell r="S1108">
            <v>1165</v>
          </cell>
          <cell r="T1108">
            <v>578</v>
          </cell>
          <cell r="U1108">
            <v>769</v>
          </cell>
          <cell r="V1108">
            <v>1153</v>
          </cell>
          <cell r="W1108">
            <v>1153</v>
          </cell>
        </row>
        <row r="1109">
          <cell r="I1109" t="str">
            <v>ALI_45_SEG_8_PROV_2087</v>
          </cell>
          <cell r="J1109">
            <v>8</v>
          </cell>
          <cell r="K1109" t="str">
            <v>CEREAL EMPACADO</v>
          </cell>
          <cell r="L1109">
            <v>45</v>
          </cell>
          <cell r="M1109" t="str">
            <v>45 : Mantecada.</v>
          </cell>
          <cell r="N1109">
            <v>2087</v>
          </cell>
          <cell r="O1109" t="str">
            <v>AAA Alimentando A Bogotá 2020 UT</v>
          </cell>
          <cell r="P1109">
            <v>578</v>
          </cell>
          <cell r="Q1109">
            <v>769</v>
          </cell>
          <cell r="R1109">
            <v>1153</v>
          </cell>
          <cell r="S1109">
            <v>1153</v>
          </cell>
          <cell r="T1109">
            <v>578</v>
          </cell>
          <cell r="U1109">
            <v>769</v>
          </cell>
          <cell r="V1109">
            <v>1153</v>
          </cell>
          <cell r="W1109">
            <v>1153</v>
          </cell>
        </row>
        <row r="1110">
          <cell r="I1110" t="str">
            <v>ALI_45_SEG_8_PROV_2088</v>
          </cell>
          <cell r="J1110">
            <v>8</v>
          </cell>
          <cell r="K1110" t="str">
            <v>CEREAL EMPACADO</v>
          </cell>
          <cell r="L1110">
            <v>45</v>
          </cell>
          <cell r="M1110" t="str">
            <v>45 : Mantecada.</v>
          </cell>
          <cell r="N1110">
            <v>2088</v>
          </cell>
          <cell r="O1110" t="str">
            <v>Consorcio Nutriservi Panadería 2020</v>
          </cell>
          <cell r="P1110">
            <v>589</v>
          </cell>
          <cell r="Q1110">
            <v>785</v>
          </cell>
          <cell r="R1110">
            <v>1176</v>
          </cell>
          <cell r="S1110">
            <v>1176</v>
          </cell>
          <cell r="T1110">
            <v>578</v>
          </cell>
          <cell r="U1110">
            <v>769</v>
          </cell>
          <cell r="V1110">
            <v>1153</v>
          </cell>
          <cell r="W1110">
            <v>1153</v>
          </cell>
        </row>
        <row r="1111">
          <cell r="I1111" t="str">
            <v>ALI_45_SEG_8_PROV_2094</v>
          </cell>
          <cell r="J1111">
            <v>8</v>
          </cell>
          <cell r="K1111" t="str">
            <v>CEREAL EMPACADO</v>
          </cell>
          <cell r="L1111">
            <v>45</v>
          </cell>
          <cell r="M1111" t="str">
            <v>45 : Mantecada.</v>
          </cell>
          <cell r="N1111">
            <v>2094</v>
          </cell>
          <cell r="O1111" t="str">
            <v>Comapan SA</v>
          </cell>
          <cell r="P1111">
            <v>578</v>
          </cell>
          <cell r="Q1111">
            <v>769</v>
          </cell>
          <cell r="R1111">
            <v>1153</v>
          </cell>
          <cell r="S1111">
            <v>1153</v>
          </cell>
          <cell r="T1111">
            <v>578</v>
          </cell>
          <cell r="U1111">
            <v>769</v>
          </cell>
          <cell r="V1111">
            <v>1153</v>
          </cell>
          <cell r="W1111">
            <v>1153</v>
          </cell>
        </row>
        <row r="1112">
          <cell r="I1112" t="str">
            <v>ALI_45_SEG_8_PROV_2095</v>
          </cell>
          <cell r="J1112">
            <v>8</v>
          </cell>
          <cell r="K1112" t="str">
            <v>CEREAL EMPACADO</v>
          </cell>
          <cell r="L1112">
            <v>45</v>
          </cell>
          <cell r="M1112" t="str">
            <v>45 : Mantecada.</v>
          </cell>
          <cell r="N1112">
            <v>2095</v>
          </cell>
          <cell r="O1112" t="str">
            <v>Ut Mana 2020</v>
          </cell>
          <cell r="P1112">
            <v>580</v>
          </cell>
          <cell r="Q1112">
            <v>774</v>
          </cell>
          <cell r="R1112">
            <v>1159</v>
          </cell>
          <cell r="S1112">
            <v>1159</v>
          </cell>
          <cell r="T1112">
            <v>578</v>
          </cell>
          <cell r="U1112">
            <v>769</v>
          </cell>
          <cell r="V1112">
            <v>1153</v>
          </cell>
          <cell r="W1112">
            <v>1153</v>
          </cell>
        </row>
        <row r="1113">
          <cell r="I1113" t="str">
            <v>ALI_45_SEG_9_PROV_2048</v>
          </cell>
          <cell r="J1113">
            <v>9</v>
          </cell>
          <cell r="K1113" t="str">
            <v>CEREAL EMPACADO</v>
          </cell>
          <cell r="L1113">
            <v>45</v>
          </cell>
          <cell r="M1113" t="str">
            <v>45 : Mantecada.</v>
          </cell>
          <cell r="N1113">
            <v>2048</v>
          </cell>
          <cell r="O1113" t="str">
            <v>Comercializadora Nutrimos SA</v>
          </cell>
          <cell r="P1113">
            <v>578</v>
          </cell>
          <cell r="Q1113">
            <v>769</v>
          </cell>
          <cell r="R1113">
            <v>1153</v>
          </cell>
          <cell r="S1113">
            <v>1153</v>
          </cell>
          <cell r="T1113">
            <v>578</v>
          </cell>
          <cell r="U1113">
            <v>769</v>
          </cell>
          <cell r="V1113">
            <v>1153</v>
          </cell>
          <cell r="W1113">
            <v>1153</v>
          </cell>
        </row>
        <row r="1114">
          <cell r="I1114" t="str">
            <v>ALI_45_SEG_9_PROV_2052</v>
          </cell>
          <cell r="J1114">
            <v>9</v>
          </cell>
          <cell r="K1114" t="str">
            <v>CEREAL EMPACADO</v>
          </cell>
          <cell r="L1114">
            <v>45</v>
          </cell>
          <cell r="M1114" t="str">
            <v>45 : Mantecada.</v>
          </cell>
          <cell r="N1114">
            <v>2052</v>
          </cell>
          <cell r="O1114" t="str">
            <v>Diseral S.A.S.</v>
          </cell>
          <cell r="P1114">
            <v>595</v>
          </cell>
          <cell r="Q1114">
            <v>794</v>
          </cell>
          <cell r="R1114">
            <v>1191</v>
          </cell>
          <cell r="S1114">
            <v>1191</v>
          </cell>
          <cell r="T1114">
            <v>578</v>
          </cell>
          <cell r="U1114">
            <v>769</v>
          </cell>
          <cell r="V1114">
            <v>1153</v>
          </cell>
          <cell r="W1114">
            <v>1153</v>
          </cell>
        </row>
        <row r="1115">
          <cell r="I1115" t="str">
            <v>ALI_45_SEG_9_PROV_2075</v>
          </cell>
          <cell r="J1115">
            <v>9</v>
          </cell>
          <cell r="K1115" t="str">
            <v>CEREAL EMPACADO</v>
          </cell>
          <cell r="L1115">
            <v>45</v>
          </cell>
          <cell r="M1115" t="str">
            <v>45 : Mantecada.</v>
          </cell>
          <cell r="N1115">
            <v>2075</v>
          </cell>
          <cell r="O1115" t="str">
            <v>Trigus S.A.S.</v>
          </cell>
          <cell r="P1115">
            <v>584</v>
          </cell>
          <cell r="Q1115">
            <v>777</v>
          </cell>
          <cell r="R1115">
            <v>1165</v>
          </cell>
          <cell r="S1115">
            <v>1165</v>
          </cell>
          <cell r="T1115">
            <v>578</v>
          </cell>
          <cell r="U1115">
            <v>769</v>
          </cell>
          <cell r="V1115">
            <v>1153</v>
          </cell>
          <cell r="W1115">
            <v>1153</v>
          </cell>
        </row>
        <row r="1116">
          <cell r="I1116" t="str">
            <v>ALI_45_SEG_9_PROV_2087</v>
          </cell>
          <cell r="J1116">
            <v>9</v>
          </cell>
          <cell r="K1116" t="str">
            <v>CEREAL EMPACADO</v>
          </cell>
          <cell r="L1116">
            <v>45</v>
          </cell>
          <cell r="M1116" t="str">
            <v>45 : Mantecada.</v>
          </cell>
          <cell r="N1116">
            <v>2087</v>
          </cell>
          <cell r="O1116" t="str">
            <v>AAA Alimentando A Bogotá 2020 UT</v>
          </cell>
          <cell r="P1116">
            <v>578</v>
          </cell>
          <cell r="Q1116">
            <v>769</v>
          </cell>
          <cell r="R1116">
            <v>1153</v>
          </cell>
          <cell r="S1116">
            <v>1153</v>
          </cell>
          <cell r="T1116">
            <v>578</v>
          </cell>
          <cell r="U1116">
            <v>769</v>
          </cell>
          <cell r="V1116">
            <v>1153</v>
          </cell>
          <cell r="W1116">
            <v>1153</v>
          </cell>
        </row>
        <row r="1117">
          <cell r="I1117" t="str">
            <v>ALI_45_SEG_9_PROV_2088</v>
          </cell>
          <cell r="J1117">
            <v>9</v>
          </cell>
          <cell r="K1117" t="str">
            <v>CEREAL EMPACADO</v>
          </cell>
          <cell r="L1117">
            <v>45</v>
          </cell>
          <cell r="M1117" t="str">
            <v>45 : Mantecada.</v>
          </cell>
          <cell r="N1117">
            <v>2088</v>
          </cell>
          <cell r="O1117" t="str">
            <v>Consorcio Nutriservi Panadería 2020</v>
          </cell>
          <cell r="P1117">
            <v>589</v>
          </cell>
          <cell r="Q1117">
            <v>785</v>
          </cell>
          <cell r="R1117">
            <v>1176</v>
          </cell>
          <cell r="S1117">
            <v>1176</v>
          </cell>
          <cell r="T1117">
            <v>578</v>
          </cell>
          <cell r="U1117">
            <v>769</v>
          </cell>
          <cell r="V1117">
            <v>1153</v>
          </cell>
          <cell r="W1117">
            <v>1153</v>
          </cell>
        </row>
        <row r="1118">
          <cell r="I1118" t="str">
            <v>ALI_45_SEG_9_PROV_2094</v>
          </cell>
          <cell r="J1118">
            <v>9</v>
          </cell>
          <cell r="K1118" t="str">
            <v>CEREAL EMPACADO</v>
          </cell>
          <cell r="L1118">
            <v>45</v>
          </cell>
          <cell r="M1118" t="str">
            <v>45 : Mantecada.</v>
          </cell>
          <cell r="N1118">
            <v>2094</v>
          </cell>
          <cell r="O1118" t="str">
            <v>Comapan SA</v>
          </cell>
          <cell r="P1118">
            <v>578</v>
          </cell>
          <cell r="Q1118">
            <v>769</v>
          </cell>
          <cell r="R1118">
            <v>1153</v>
          </cell>
          <cell r="S1118">
            <v>1153</v>
          </cell>
          <cell r="T1118">
            <v>578</v>
          </cell>
          <cell r="U1118">
            <v>769</v>
          </cell>
          <cell r="V1118">
            <v>1153</v>
          </cell>
          <cell r="W1118">
            <v>1153</v>
          </cell>
        </row>
        <row r="1119">
          <cell r="I1119" t="str">
            <v>ALI_45_SEG_9_PROV_2095</v>
          </cell>
          <cell r="J1119">
            <v>9</v>
          </cell>
          <cell r="K1119" t="str">
            <v>CEREAL EMPACADO</v>
          </cell>
          <cell r="L1119">
            <v>45</v>
          </cell>
          <cell r="M1119" t="str">
            <v>45 : Mantecada.</v>
          </cell>
          <cell r="N1119">
            <v>2095</v>
          </cell>
          <cell r="O1119" t="str">
            <v>Ut Mana 2020</v>
          </cell>
          <cell r="P1119">
            <v>580</v>
          </cell>
          <cell r="Q1119">
            <v>774</v>
          </cell>
          <cell r="R1119">
            <v>1159</v>
          </cell>
          <cell r="S1119">
            <v>1159</v>
          </cell>
          <cell r="T1119">
            <v>578</v>
          </cell>
          <cell r="U1119">
            <v>769</v>
          </cell>
          <cell r="V1119">
            <v>1153</v>
          </cell>
          <cell r="W1119">
            <v>1153</v>
          </cell>
        </row>
        <row r="1120">
          <cell r="I1120" t="str">
            <v>ALI_45_SEG_10_PROV_2048</v>
          </cell>
          <cell r="J1120">
            <v>10</v>
          </cell>
          <cell r="K1120" t="str">
            <v>CEREAL EMPACADO</v>
          </cell>
          <cell r="L1120">
            <v>45</v>
          </cell>
          <cell r="M1120" t="str">
            <v>45 : Mantecada.</v>
          </cell>
          <cell r="N1120">
            <v>2048</v>
          </cell>
          <cell r="O1120" t="str">
            <v>Comercializadora Nutrimos SA</v>
          </cell>
          <cell r="P1120">
            <v>578</v>
          </cell>
          <cell r="Q1120">
            <v>769</v>
          </cell>
          <cell r="R1120">
            <v>1153</v>
          </cell>
          <cell r="S1120">
            <v>1153</v>
          </cell>
          <cell r="T1120">
            <v>578</v>
          </cell>
          <cell r="U1120">
            <v>769</v>
          </cell>
          <cell r="V1120">
            <v>1153</v>
          </cell>
          <cell r="W1120">
            <v>1153</v>
          </cell>
        </row>
        <row r="1121">
          <cell r="I1121" t="str">
            <v>ALI_45_SEG_10_PROV_2052</v>
          </cell>
          <cell r="J1121">
            <v>10</v>
          </cell>
          <cell r="K1121" t="str">
            <v>CEREAL EMPACADO</v>
          </cell>
          <cell r="L1121">
            <v>45</v>
          </cell>
          <cell r="M1121" t="str">
            <v>45 : Mantecada.</v>
          </cell>
          <cell r="N1121">
            <v>2052</v>
          </cell>
          <cell r="O1121" t="str">
            <v>Diseral S.A.S.</v>
          </cell>
          <cell r="P1121">
            <v>595</v>
          </cell>
          <cell r="Q1121">
            <v>794</v>
          </cell>
          <cell r="R1121">
            <v>1191</v>
          </cell>
          <cell r="S1121">
            <v>1191</v>
          </cell>
          <cell r="T1121">
            <v>578</v>
          </cell>
          <cell r="U1121">
            <v>769</v>
          </cell>
          <cell r="V1121">
            <v>1153</v>
          </cell>
          <cell r="W1121">
            <v>1153</v>
          </cell>
        </row>
        <row r="1122">
          <cell r="I1122" t="str">
            <v>ALI_45_SEG_10_PROV_2075</v>
          </cell>
          <cell r="J1122">
            <v>10</v>
          </cell>
          <cell r="K1122" t="str">
            <v>CEREAL EMPACADO</v>
          </cell>
          <cell r="L1122">
            <v>45</v>
          </cell>
          <cell r="M1122" t="str">
            <v>45 : Mantecada.</v>
          </cell>
          <cell r="N1122">
            <v>2075</v>
          </cell>
          <cell r="O1122" t="str">
            <v>Trigus S.A.S.</v>
          </cell>
          <cell r="P1122">
            <v>584</v>
          </cell>
          <cell r="Q1122">
            <v>777</v>
          </cell>
          <cell r="R1122">
            <v>1165</v>
          </cell>
          <cell r="S1122">
            <v>1165</v>
          </cell>
          <cell r="T1122">
            <v>578</v>
          </cell>
          <cell r="U1122">
            <v>769</v>
          </cell>
          <cell r="V1122">
            <v>1153</v>
          </cell>
          <cell r="W1122">
            <v>1153</v>
          </cell>
        </row>
        <row r="1123">
          <cell r="I1123" t="str">
            <v>ALI_45_SEG_10_PROV_2087</v>
          </cell>
          <cell r="J1123">
            <v>10</v>
          </cell>
          <cell r="K1123" t="str">
            <v>CEREAL EMPACADO</v>
          </cell>
          <cell r="L1123">
            <v>45</v>
          </cell>
          <cell r="M1123" t="str">
            <v>45 : Mantecada.</v>
          </cell>
          <cell r="N1123">
            <v>2087</v>
          </cell>
          <cell r="O1123" t="str">
            <v>AAA Alimentando A Bogotá 2020 UT</v>
          </cell>
          <cell r="P1123">
            <v>578</v>
          </cell>
          <cell r="Q1123">
            <v>769</v>
          </cell>
          <cell r="R1123">
            <v>1153</v>
          </cell>
          <cell r="S1123">
            <v>1153</v>
          </cell>
          <cell r="T1123">
            <v>578</v>
          </cell>
          <cell r="U1123">
            <v>769</v>
          </cell>
          <cell r="V1123">
            <v>1153</v>
          </cell>
          <cell r="W1123">
            <v>1153</v>
          </cell>
        </row>
        <row r="1124">
          <cell r="I1124" t="str">
            <v>ALI_45_SEG_10_PROV_2088</v>
          </cell>
          <cell r="J1124">
            <v>10</v>
          </cell>
          <cell r="K1124" t="str">
            <v>CEREAL EMPACADO</v>
          </cell>
          <cell r="L1124">
            <v>45</v>
          </cell>
          <cell r="M1124" t="str">
            <v>45 : Mantecada.</v>
          </cell>
          <cell r="N1124">
            <v>2088</v>
          </cell>
          <cell r="O1124" t="str">
            <v>Consorcio Nutriservi Panadería 2020</v>
          </cell>
          <cell r="P1124">
            <v>589</v>
          </cell>
          <cell r="Q1124">
            <v>785</v>
          </cell>
          <cell r="R1124">
            <v>1176</v>
          </cell>
          <cell r="S1124">
            <v>1176</v>
          </cell>
          <cell r="T1124">
            <v>578</v>
          </cell>
          <cell r="U1124">
            <v>769</v>
          </cell>
          <cell r="V1124">
            <v>1153</v>
          </cell>
          <cell r="W1124">
            <v>1153</v>
          </cell>
        </row>
        <row r="1125">
          <cell r="I1125" t="str">
            <v>ALI_45_SEG_10_PROV_2095</v>
          </cell>
          <cell r="J1125">
            <v>10</v>
          </cell>
          <cell r="K1125" t="str">
            <v>CEREAL EMPACADO</v>
          </cell>
          <cell r="L1125">
            <v>45</v>
          </cell>
          <cell r="M1125" t="str">
            <v>45 : Mantecada.</v>
          </cell>
          <cell r="N1125">
            <v>2095</v>
          </cell>
          <cell r="O1125" t="str">
            <v>Ut Mana 2020</v>
          </cell>
          <cell r="P1125">
            <v>580</v>
          </cell>
          <cell r="Q1125">
            <v>774</v>
          </cell>
          <cell r="R1125">
            <v>1159</v>
          </cell>
          <cell r="S1125">
            <v>1159</v>
          </cell>
          <cell r="T1125">
            <v>578</v>
          </cell>
          <cell r="U1125">
            <v>769</v>
          </cell>
          <cell r="V1125">
            <v>1153</v>
          </cell>
          <cell r="W1125">
            <v>1153</v>
          </cell>
        </row>
        <row r="1126">
          <cell r="I1126" t="str">
            <v>ALI_45_SEG_11_PROV_2048</v>
          </cell>
          <cell r="J1126">
            <v>11</v>
          </cell>
          <cell r="K1126" t="str">
            <v>CEREAL EMPACADO</v>
          </cell>
          <cell r="L1126">
            <v>45</v>
          </cell>
          <cell r="M1126" t="str">
            <v>45 : Mantecada.</v>
          </cell>
          <cell r="N1126">
            <v>2048</v>
          </cell>
          <cell r="O1126" t="str">
            <v>Comercializadora Nutrimos SA</v>
          </cell>
          <cell r="P1126">
            <v>578</v>
          </cell>
          <cell r="Q1126">
            <v>769</v>
          </cell>
          <cell r="R1126">
            <v>1153</v>
          </cell>
          <cell r="S1126">
            <v>1153</v>
          </cell>
          <cell r="T1126">
            <v>578</v>
          </cell>
          <cell r="U1126">
            <v>769</v>
          </cell>
          <cell r="V1126">
            <v>1153</v>
          </cell>
          <cell r="W1126">
            <v>1153</v>
          </cell>
        </row>
        <row r="1127">
          <cell r="I1127" t="str">
            <v>ALI_45_SEG_11_PROV_2052</v>
          </cell>
          <cell r="J1127">
            <v>11</v>
          </cell>
          <cell r="K1127" t="str">
            <v>CEREAL EMPACADO</v>
          </cell>
          <cell r="L1127">
            <v>45</v>
          </cell>
          <cell r="M1127" t="str">
            <v>45 : Mantecada.</v>
          </cell>
          <cell r="N1127">
            <v>2052</v>
          </cell>
          <cell r="O1127" t="str">
            <v>Diseral S.A.S.</v>
          </cell>
          <cell r="P1127">
            <v>595</v>
          </cell>
          <cell r="Q1127">
            <v>794</v>
          </cell>
          <cell r="R1127">
            <v>1191</v>
          </cell>
          <cell r="S1127">
            <v>1191</v>
          </cell>
          <cell r="T1127">
            <v>578</v>
          </cell>
          <cell r="U1127">
            <v>769</v>
          </cell>
          <cell r="V1127">
            <v>1153</v>
          </cell>
          <cell r="W1127">
            <v>1153</v>
          </cell>
        </row>
        <row r="1128">
          <cell r="I1128" t="str">
            <v>ALI_45_SEG_11_PROV_2075</v>
          </cell>
          <cell r="J1128">
            <v>11</v>
          </cell>
          <cell r="K1128" t="str">
            <v>CEREAL EMPACADO</v>
          </cell>
          <cell r="L1128">
            <v>45</v>
          </cell>
          <cell r="M1128" t="str">
            <v>45 : Mantecada.</v>
          </cell>
          <cell r="N1128">
            <v>2075</v>
          </cell>
          <cell r="O1128" t="str">
            <v>Trigus S.A.S.</v>
          </cell>
          <cell r="P1128">
            <v>584</v>
          </cell>
          <cell r="Q1128">
            <v>777</v>
          </cell>
          <cell r="R1128">
            <v>1165</v>
          </cell>
          <cell r="S1128">
            <v>1165</v>
          </cell>
          <cell r="T1128">
            <v>578</v>
          </cell>
          <cell r="U1128">
            <v>769</v>
          </cell>
          <cell r="V1128">
            <v>1153</v>
          </cell>
          <cell r="W1128">
            <v>1153</v>
          </cell>
        </row>
        <row r="1129">
          <cell r="I1129" t="str">
            <v>ALI_45_SEG_11_PROV_2087</v>
          </cell>
          <cell r="J1129">
            <v>11</v>
          </cell>
          <cell r="K1129" t="str">
            <v>CEREAL EMPACADO</v>
          </cell>
          <cell r="L1129">
            <v>45</v>
          </cell>
          <cell r="M1129" t="str">
            <v>45 : Mantecada.</v>
          </cell>
          <cell r="N1129">
            <v>2087</v>
          </cell>
          <cell r="O1129" t="str">
            <v>AAA Alimentando A Bogotá 2020 UT</v>
          </cell>
          <cell r="P1129">
            <v>578</v>
          </cell>
          <cell r="Q1129">
            <v>769</v>
          </cell>
          <cell r="R1129">
            <v>1153</v>
          </cell>
          <cell r="S1129">
            <v>1153</v>
          </cell>
          <cell r="T1129">
            <v>578</v>
          </cell>
          <cell r="U1129">
            <v>769</v>
          </cell>
          <cell r="V1129">
            <v>1153</v>
          </cell>
          <cell r="W1129">
            <v>1153</v>
          </cell>
        </row>
        <row r="1130">
          <cell r="I1130" t="str">
            <v>ALI_45_SEG_11_PROV_2088</v>
          </cell>
          <cell r="J1130">
            <v>11</v>
          </cell>
          <cell r="K1130" t="str">
            <v>CEREAL EMPACADO</v>
          </cell>
          <cell r="L1130">
            <v>45</v>
          </cell>
          <cell r="M1130" t="str">
            <v>45 : Mantecada.</v>
          </cell>
          <cell r="N1130">
            <v>2088</v>
          </cell>
          <cell r="O1130" t="str">
            <v>Consorcio Nutriservi Panadería 2020</v>
          </cell>
          <cell r="P1130">
            <v>589</v>
          </cell>
          <cell r="Q1130">
            <v>785</v>
          </cell>
          <cell r="R1130">
            <v>1176</v>
          </cell>
          <cell r="S1130">
            <v>1176</v>
          </cell>
          <cell r="T1130">
            <v>578</v>
          </cell>
          <cell r="U1130">
            <v>769</v>
          </cell>
          <cell r="V1130">
            <v>1153</v>
          </cell>
          <cell r="W1130">
            <v>1153</v>
          </cell>
        </row>
        <row r="1131">
          <cell r="I1131" t="str">
            <v>ALI_45_SEG_11_PROV_2095</v>
          </cell>
          <cell r="J1131">
            <v>11</v>
          </cell>
          <cell r="K1131" t="str">
            <v>CEREAL EMPACADO</v>
          </cell>
          <cell r="L1131">
            <v>45</v>
          </cell>
          <cell r="M1131" t="str">
            <v>45 : Mantecada.</v>
          </cell>
          <cell r="N1131">
            <v>2095</v>
          </cell>
          <cell r="O1131" t="str">
            <v>Ut Mana 2020</v>
          </cell>
          <cell r="P1131">
            <v>580</v>
          </cell>
          <cell r="Q1131">
            <v>774</v>
          </cell>
          <cell r="R1131">
            <v>1159</v>
          </cell>
          <cell r="S1131">
            <v>1159</v>
          </cell>
          <cell r="T1131">
            <v>578</v>
          </cell>
          <cell r="U1131">
            <v>769</v>
          </cell>
          <cell r="V1131">
            <v>1153</v>
          </cell>
          <cell r="W1131">
            <v>1153</v>
          </cell>
        </row>
        <row r="1132">
          <cell r="I1132" t="str">
            <v>ALI_45_SEG_12_PROV_2048</v>
          </cell>
          <cell r="J1132">
            <v>12</v>
          </cell>
          <cell r="K1132" t="str">
            <v>CEREAL EMPACADO</v>
          </cell>
          <cell r="L1132">
            <v>45</v>
          </cell>
          <cell r="M1132" t="str">
            <v>45 : Mantecada.</v>
          </cell>
          <cell r="N1132">
            <v>2048</v>
          </cell>
          <cell r="O1132" t="str">
            <v>Comercializadora Nutrimos SA</v>
          </cell>
          <cell r="P1132">
            <v>578</v>
          </cell>
          <cell r="Q1132">
            <v>769</v>
          </cell>
          <cell r="R1132">
            <v>1153</v>
          </cell>
          <cell r="S1132">
            <v>1153</v>
          </cell>
          <cell r="T1132">
            <v>578</v>
          </cell>
          <cell r="U1132">
            <v>769</v>
          </cell>
          <cell r="V1132">
            <v>1153</v>
          </cell>
          <cell r="W1132">
            <v>1153</v>
          </cell>
        </row>
        <row r="1133">
          <cell r="I1133" t="str">
            <v>ALI_45_SEG_12_PROV_2052</v>
          </cell>
          <cell r="J1133">
            <v>12</v>
          </cell>
          <cell r="K1133" t="str">
            <v>CEREAL EMPACADO</v>
          </cell>
          <cell r="L1133">
            <v>45</v>
          </cell>
          <cell r="M1133" t="str">
            <v>45 : Mantecada.</v>
          </cell>
          <cell r="N1133">
            <v>2052</v>
          </cell>
          <cell r="O1133" t="str">
            <v>Diseral S.A.S.</v>
          </cell>
          <cell r="P1133">
            <v>595</v>
          </cell>
          <cell r="Q1133">
            <v>794</v>
          </cell>
          <cell r="R1133">
            <v>1191</v>
          </cell>
          <cell r="S1133">
            <v>1191</v>
          </cell>
          <cell r="T1133">
            <v>578</v>
          </cell>
          <cell r="U1133">
            <v>769</v>
          </cell>
          <cell r="V1133">
            <v>1153</v>
          </cell>
          <cell r="W1133">
            <v>1153</v>
          </cell>
        </row>
        <row r="1134">
          <cell r="I1134" t="str">
            <v>ALI_45_SEG_12_PROV_2075</v>
          </cell>
          <cell r="J1134">
            <v>12</v>
          </cell>
          <cell r="K1134" t="str">
            <v>CEREAL EMPACADO</v>
          </cell>
          <cell r="L1134">
            <v>45</v>
          </cell>
          <cell r="M1134" t="str">
            <v>45 : Mantecada.</v>
          </cell>
          <cell r="N1134">
            <v>2075</v>
          </cell>
          <cell r="O1134" t="str">
            <v>Trigus S.A.S.</v>
          </cell>
          <cell r="P1134">
            <v>584</v>
          </cell>
          <cell r="Q1134">
            <v>777</v>
          </cell>
          <cell r="R1134">
            <v>1165</v>
          </cell>
          <cell r="S1134">
            <v>1165</v>
          </cell>
          <cell r="T1134">
            <v>578</v>
          </cell>
          <cell r="U1134">
            <v>769</v>
          </cell>
          <cell r="V1134">
            <v>1153</v>
          </cell>
          <cell r="W1134">
            <v>1153</v>
          </cell>
        </row>
        <row r="1135">
          <cell r="I1135" t="str">
            <v>ALI_45_SEG_12_PROV_2087</v>
          </cell>
          <cell r="J1135">
            <v>12</v>
          </cell>
          <cell r="K1135" t="str">
            <v>CEREAL EMPACADO</v>
          </cell>
          <cell r="L1135">
            <v>45</v>
          </cell>
          <cell r="M1135" t="str">
            <v>45 : Mantecada.</v>
          </cell>
          <cell r="N1135">
            <v>2087</v>
          </cell>
          <cell r="O1135" t="str">
            <v>AAA Alimentando A Bogotá 2020 UT</v>
          </cell>
          <cell r="P1135">
            <v>578</v>
          </cell>
          <cell r="Q1135">
            <v>769</v>
          </cell>
          <cell r="R1135">
            <v>1153</v>
          </cell>
          <cell r="S1135">
            <v>1153</v>
          </cell>
          <cell r="T1135">
            <v>578</v>
          </cell>
          <cell r="U1135">
            <v>769</v>
          </cell>
          <cell r="V1135">
            <v>1153</v>
          </cell>
          <cell r="W1135">
            <v>1153</v>
          </cell>
        </row>
        <row r="1136">
          <cell r="I1136" t="str">
            <v>ALI_45_SEG_12_PROV_2088</v>
          </cell>
          <cell r="J1136">
            <v>12</v>
          </cell>
          <cell r="K1136" t="str">
            <v>CEREAL EMPACADO</v>
          </cell>
          <cell r="L1136">
            <v>45</v>
          </cell>
          <cell r="M1136" t="str">
            <v>45 : Mantecada.</v>
          </cell>
          <cell r="N1136">
            <v>2088</v>
          </cell>
          <cell r="O1136" t="str">
            <v>Consorcio Nutriservi Panadería 2020</v>
          </cell>
          <cell r="P1136">
            <v>589</v>
          </cell>
          <cell r="Q1136">
            <v>785</v>
          </cell>
          <cell r="R1136">
            <v>1176</v>
          </cell>
          <cell r="S1136">
            <v>1176</v>
          </cell>
          <cell r="T1136">
            <v>578</v>
          </cell>
          <cell r="U1136">
            <v>769</v>
          </cell>
          <cell r="V1136">
            <v>1153</v>
          </cell>
          <cell r="W1136">
            <v>1153</v>
          </cell>
        </row>
        <row r="1137">
          <cell r="I1137" t="str">
            <v>ALI_45_SEG_12_PROV_2095</v>
          </cell>
          <cell r="J1137">
            <v>12</v>
          </cell>
          <cell r="K1137" t="str">
            <v>CEREAL EMPACADO</v>
          </cell>
          <cell r="L1137">
            <v>45</v>
          </cell>
          <cell r="M1137" t="str">
            <v>45 : Mantecada.</v>
          </cell>
          <cell r="N1137">
            <v>2095</v>
          </cell>
          <cell r="O1137" t="str">
            <v>Ut Mana 2020</v>
          </cell>
          <cell r="P1137">
            <v>580</v>
          </cell>
          <cell r="Q1137">
            <v>774</v>
          </cell>
          <cell r="R1137">
            <v>1159</v>
          </cell>
          <cell r="S1137">
            <v>1159</v>
          </cell>
          <cell r="T1137">
            <v>578</v>
          </cell>
          <cell r="U1137">
            <v>769</v>
          </cell>
          <cell r="V1137">
            <v>1153</v>
          </cell>
          <cell r="W1137">
            <v>1153</v>
          </cell>
        </row>
        <row r="1138">
          <cell r="I1138" t="str">
            <v>ALI_45_SEG_13_PROV_2048</v>
          </cell>
          <cell r="J1138">
            <v>13</v>
          </cell>
          <cell r="K1138" t="str">
            <v>CEREAL EMPACADO</v>
          </cell>
          <cell r="L1138">
            <v>45</v>
          </cell>
          <cell r="M1138" t="str">
            <v>45 : Mantecada.</v>
          </cell>
          <cell r="N1138">
            <v>2048</v>
          </cell>
          <cell r="O1138" t="str">
            <v>Comercializadora Nutrimos SA</v>
          </cell>
          <cell r="P1138">
            <v>578</v>
          </cell>
          <cell r="Q1138">
            <v>769</v>
          </cell>
          <cell r="R1138">
            <v>1153</v>
          </cell>
          <cell r="S1138">
            <v>1153</v>
          </cell>
          <cell r="T1138">
            <v>578</v>
          </cell>
          <cell r="U1138">
            <v>769</v>
          </cell>
          <cell r="V1138">
            <v>1153</v>
          </cell>
          <cell r="W1138">
            <v>1153</v>
          </cell>
        </row>
        <row r="1139">
          <cell r="I1139" t="str">
            <v>ALI_45_SEG_13_PROV_2052</v>
          </cell>
          <cell r="J1139">
            <v>13</v>
          </cell>
          <cell r="K1139" t="str">
            <v>CEREAL EMPACADO</v>
          </cell>
          <cell r="L1139">
            <v>45</v>
          </cell>
          <cell r="M1139" t="str">
            <v>45 : Mantecada.</v>
          </cell>
          <cell r="N1139">
            <v>2052</v>
          </cell>
          <cell r="O1139" t="str">
            <v>Diseral S.A.S.</v>
          </cell>
          <cell r="P1139">
            <v>595</v>
          </cell>
          <cell r="Q1139">
            <v>794</v>
          </cell>
          <cell r="R1139">
            <v>1191</v>
          </cell>
          <cell r="S1139">
            <v>1191</v>
          </cell>
          <cell r="T1139">
            <v>578</v>
          </cell>
          <cell r="U1139">
            <v>769</v>
          </cell>
          <cell r="V1139">
            <v>1153</v>
          </cell>
          <cell r="W1139">
            <v>1153</v>
          </cell>
        </row>
        <row r="1140">
          <cell r="I1140" t="str">
            <v>ALI_45_SEG_13_PROV_2075</v>
          </cell>
          <cell r="J1140">
            <v>13</v>
          </cell>
          <cell r="K1140" t="str">
            <v>CEREAL EMPACADO</v>
          </cell>
          <cell r="L1140">
            <v>45</v>
          </cell>
          <cell r="M1140" t="str">
            <v>45 : Mantecada.</v>
          </cell>
          <cell r="N1140">
            <v>2075</v>
          </cell>
          <cell r="O1140" t="str">
            <v>Trigus S.A.S.</v>
          </cell>
          <cell r="P1140">
            <v>584</v>
          </cell>
          <cell r="Q1140">
            <v>777</v>
          </cell>
          <cell r="R1140">
            <v>1165</v>
          </cell>
          <cell r="S1140">
            <v>1165</v>
          </cell>
          <cell r="T1140">
            <v>578</v>
          </cell>
          <cell r="U1140">
            <v>769</v>
          </cell>
          <cell r="V1140">
            <v>1153</v>
          </cell>
          <cell r="W1140">
            <v>1153</v>
          </cell>
        </row>
        <row r="1141">
          <cell r="I1141" t="str">
            <v>ALI_45_SEG_13_PROV_2087</v>
          </cell>
          <cell r="J1141">
            <v>13</v>
          </cell>
          <cell r="K1141" t="str">
            <v>CEREAL EMPACADO</v>
          </cell>
          <cell r="L1141">
            <v>45</v>
          </cell>
          <cell r="M1141" t="str">
            <v>45 : Mantecada.</v>
          </cell>
          <cell r="N1141">
            <v>2087</v>
          </cell>
          <cell r="O1141" t="str">
            <v>AAA Alimentando A Bogotá 2020 UT</v>
          </cell>
          <cell r="P1141">
            <v>578</v>
          </cell>
          <cell r="Q1141">
            <v>769</v>
          </cell>
          <cell r="R1141">
            <v>1153</v>
          </cell>
          <cell r="S1141">
            <v>1153</v>
          </cell>
          <cell r="T1141">
            <v>578</v>
          </cell>
          <cell r="U1141">
            <v>769</v>
          </cell>
          <cell r="V1141">
            <v>1153</v>
          </cell>
          <cell r="W1141">
            <v>1153</v>
          </cell>
        </row>
        <row r="1142">
          <cell r="I1142" t="str">
            <v>ALI_45_SEG_13_PROV_2088</v>
          </cell>
          <cell r="J1142">
            <v>13</v>
          </cell>
          <cell r="K1142" t="str">
            <v>CEREAL EMPACADO</v>
          </cell>
          <cell r="L1142">
            <v>45</v>
          </cell>
          <cell r="M1142" t="str">
            <v>45 : Mantecada.</v>
          </cell>
          <cell r="N1142">
            <v>2088</v>
          </cell>
          <cell r="O1142" t="str">
            <v>Consorcio Nutriservi Panadería 2020</v>
          </cell>
          <cell r="P1142">
            <v>589</v>
          </cell>
          <cell r="Q1142">
            <v>785</v>
          </cell>
          <cell r="R1142">
            <v>1176</v>
          </cell>
          <cell r="S1142">
            <v>1176</v>
          </cell>
          <cell r="T1142">
            <v>578</v>
          </cell>
          <cell r="U1142">
            <v>769</v>
          </cell>
          <cell r="V1142">
            <v>1153</v>
          </cell>
          <cell r="W1142">
            <v>1153</v>
          </cell>
        </row>
        <row r="1143">
          <cell r="I1143" t="str">
            <v>ALI_45_SEG_13_PROV_2095</v>
          </cell>
          <cell r="J1143">
            <v>13</v>
          </cell>
          <cell r="K1143" t="str">
            <v>CEREAL EMPACADO</v>
          </cell>
          <cell r="L1143">
            <v>45</v>
          </cell>
          <cell r="M1143" t="str">
            <v>45 : Mantecada.</v>
          </cell>
          <cell r="N1143">
            <v>2095</v>
          </cell>
          <cell r="O1143" t="str">
            <v>Ut Mana 2020</v>
          </cell>
          <cell r="P1143">
            <v>580</v>
          </cell>
          <cell r="Q1143">
            <v>774</v>
          </cell>
          <cell r="R1143">
            <v>1159</v>
          </cell>
          <cell r="S1143">
            <v>1159</v>
          </cell>
          <cell r="T1143">
            <v>578</v>
          </cell>
          <cell r="U1143">
            <v>769</v>
          </cell>
          <cell r="V1143">
            <v>1153</v>
          </cell>
          <cell r="W1143">
            <v>1153</v>
          </cell>
        </row>
        <row r="1144">
          <cell r="I1144" t="str">
            <v>ALI_45_SEG_14_PROV_2048</v>
          </cell>
          <cell r="J1144">
            <v>14</v>
          </cell>
          <cell r="K1144" t="str">
            <v>CEREAL EMPACADO</v>
          </cell>
          <cell r="L1144">
            <v>45</v>
          </cell>
          <cell r="M1144" t="str">
            <v>45 : Mantecada.</v>
          </cell>
          <cell r="N1144">
            <v>2048</v>
          </cell>
          <cell r="O1144" t="str">
            <v>Comercializadora Nutrimos SA</v>
          </cell>
          <cell r="P1144">
            <v>578</v>
          </cell>
          <cell r="Q1144">
            <v>769</v>
          </cell>
          <cell r="R1144">
            <v>1153</v>
          </cell>
          <cell r="S1144">
            <v>1153</v>
          </cell>
          <cell r="T1144">
            <v>578</v>
          </cell>
          <cell r="U1144">
            <v>769</v>
          </cell>
          <cell r="V1144">
            <v>1153</v>
          </cell>
          <cell r="W1144">
            <v>1153</v>
          </cell>
        </row>
        <row r="1145">
          <cell r="I1145" t="str">
            <v>ALI_45_SEG_14_PROV_2052</v>
          </cell>
          <cell r="J1145">
            <v>14</v>
          </cell>
          <cell r="K1145" t="str">
            <v>CEREAL EMPACADO</v>
          </cell>
          <cell r="L1145">
            <v>45</v>
          </cell>
          <cell r="M1145" t="str">
            <v>45 : Mantecada.</v>
          </cell>
          <cell r="N1145">
            <v>2052</v>
          </cell>
          <cell r="O1145" t="str">
            <v>Diseral S.A.S.</v>
          </cell>
          <cell r="P1145">
            <v>595</v>
          </cell>
          <cell r="Q1145">
            <v>794</v>
          </cell>
          <cell r="R1145">
            <v>1191</v>
          </cell>
          <cell r="S1145">
            <v>1191</v>
          </cell>
          <cell r="T1145">
            <v>578</v>
          </cell>
          <cell r="U1145">
            <v>769</v>
          </cell>
          <cell r="V1145">
            <v>1153</v>
          </cell>
          <cell r="W1145">
            <v>1153</v>
          </cell>
        </row>
        <row r="1146">
          <cell r="I1146" t="str">
            <v>ALI_45_SEG_14_PROV_2075</v>
          </cell>
          <cell r="J1146">
            <v>14</v>
          </cell>
          <cell r="K1146" t="str">
            <v>CEREAL EMPACADO</v>
          </cell>
          <cell r="L1146">
            <v>45</v>
          </cell>
          <cell r="M1146" t="str">
            <v>45 : Mantecada.</v>
          </cell>
          <cell r="N1146">
            <v>2075</v>
          </cell>
          <cell r="O1146" t="str">
            <v>Trigus S.A.S.</v>
          </cell>
          <cell r="P1146">
            <v>584</v>
          </cell>
          <cell r="Q1146">
            <v>777</v>
          </cell>
          <cell r="R1146">
            <v>1165</v>
          </cell>
          <cell r="S1146">
            <v>1165</v>
          </cell>
          <cell r="T1146">
            <v>578</v>
          </cell>
          <cell r="U1146">
            <v>769</v>
          </cell>
          <cell r="V1146">
            <v>1153</v>
          </cell>
          <cell r="W1146">
            <v>1153</v>
          </cell>
        </row>
        <row r="1147">
          <cell r="I1147" t="str">
            <v>ALI_45_SEG_14_PROV_2087</v>
          </cell>
          <cell r="J1147">
            <v>14</v>
          </cell>
          <cell r="K1147" t="str">
            <v>CEREAL EMPACADO</v>
          </cell>
          <cell r="L1147">
            <v>45</v>
          </cell>
          <cell r="M1147" t="str">
            <v>45 : Mantecada.</v>
          </cell>
          <cell r="N1147">
            <v>2087</v>
          </cell>
          <cell r="O1147" t="str">
            <v>AAA Alimentando A Bogotá 2020 UT</v>
          </cell>
          <cell r="P1147">
            <v>578</v>
          </cell>
          <cell r="Q1147">
            <v>769</v>
          </cell>
          <cell r="R1147">
            <v>1153</v>
          </cell>
          <cell r="S1147">
            <v>1153</v>
          </cell>
          <cell r="T1147">
            <v>578</v>
          </cell>
          <cell r="U1147">
            <v>769</v>
          </cell>
          <cell r="V1147">
            <v>1153</v>
          </cell>
          <cell r="W1147">
            <v>1153</v>
          </cell>
        </row>
        <row r="1148">
          <cell r="I1148" t="str">
            <v>ALI_45_SEG_14_PROV_2088</v>
          </cell>
          <cell r="J1148">
            <v>14</v>
          </cell>
          <cell r="K1148" t="str">
            <v>CEREAL EMPACADO</v>
          </cell>
          <cell r="L1148">
            <v>45</v>
          </cell>
          <cell r="M1148" t="str">
            <v>45 : Mantecada.</v>
          </cell>
          <cell r="N1148">
            <v>2088</v>
          </cell>
          <cell r="O1148" t="str">
            <v>Consorcio Nutriservi Panadería 2020</v>
          </cell>
          <cell r="P1148">
            <v>589</v>
          </cell>
          <cell r="Q1148">
            <v>785</v>
          </cell>
          <cell r="R1148">
            <v>1176</v>
          </cell>
          <cell r="S1148">
            <v>1176</v>
          </cell>
          <cell r="T1148">
            <v>578</v>
          </cell>
          <cell r="U1148">
            <v>769</v>
          </cell>
          <cell r="V1148">
            <v>1153</v>
          </cell>
          <cell r="W1148">
            <v>1153</v>
          </cell>
        </row>
        <row r="1149">
          <cell r="I1149" t="str">
            <v>ALI_45_SEG_14_PROV_2095</v>
          </cell>
          <cell r="J1149">
            <v>14</v>
          </cell>
          <cell r="K1149" t="str">
            <v>CEREAL EMPACADO</v>
          </cell>
          <cell r="L1149">
            <v>45</v>
          </cell>
          <cell r="M1149" t="str">
            <v>45 : Mantecada.</v>
          </cell>
          <cell r="N1149">
            <v>2095</v>
          </cell>
          <cell r="O1149" t="str">
            <v>Ut Mana 2020</v>
          </cell>
          <cell r="P1149">
            <v>580</v>
          </cell>
          <cell r="Q1149">
            <v>774</v>
          </cell>
          <cell r="R1149">
            <v>1159</v>
          </cell>
          <cell r="S1149">
            <v>1159</v>
          </cell>
          <cell r="T1149">
            <v>578</v>
          </cell>
          <cell r="U1149">
            <v>769</v>
          </cell>
          <cell r="V1149">
            <v>1153</v>
          </cell>
          <cell r="W1149">
            <v>1153</v>
          </cell>
        </row>
        <row r="1150">
          <cell r="I1150" t="str">
            <v>ALI_45_SEG_15_PROV_2048</v>
          </cell>
          <cell r="J1150">
            <v>15</v>
          </cell>
          <cell r="K1150" t="str">
            <v>CEREAL EMPACADO</v>
          </cell>
          <cell r="L1150">
            <v>45</v>
          </cell>
          <cell r="M1150" t="str">
            <v>45 : Mantecada.</v>
          </cell>
          <cell r="N1150">
            <v>2048</v>
          </cell>
          <cell r="O1150" t="str">
            <v>Comercializadora Nutrimos SA</v>
          </cell>
          <cell r="P1150">
            <v>578</v>
          </cell>
          <cell r="Q1150">
            <v>769</v>
          </cell>
          <cell r="R1150">
            <v>1153</v>
          </cell>
          <cell r="S1150">
            <v>1153</v>
          </cell>
          <cell r="T1150">
            <v>578</v>
          </cell>
          <cell r="U1150">
            <v>769</v>
          </cell>
          <cell r="V1150">
            <v>1153</v>
          </cell>
          <cell r="W1150">
            <v>1153</v>
          </cell>
        </row>
        <row r="1151">
          <cell r="I1151" t="str">
            <v>ALI_45_SEG_15_PROV_2052</v>
          </cell>
          <cell r="J1151">
            <v>15</v>
          </cell>
          <cell r="K1151" t="str">
            <v>CEREAL EMPACADO</v>
          </cell>
          <cell r="L1151">
            <v>45</v>
          </cell>
          <cell r="M1151" t="str">
            <v>45 : Mantecada.</v>
          </cell>
          <cell r="N1151">
            <v>2052</v>
          </cell>
          <cell r="O1151" t="str">
            <v>Diseral S.A.S.</v>
          </cell>
          <cell r="P1151">
            <v>595</v>
          </cell>
          <cell r="Q1151">
            <v>794</v>
          </cell>
          <cell r="R1151">
            <v>1191</v>
          </cell>
          <cell r="S1151">
            <v>1191</v>
          </cell>
          <cell r="T1151">
            <v>578</v>
          </cell>
          <cell r="U1151">
            <v>769</v>
          </cell>
          <cell r="V1151">
            <v>1153</v>
          </cell>
          <cell r="W1151">
            <v>1153</v>
          </cell>
        </row>
        <row r="1152">
          <cell r="I1152" t="str">
            <v>ALI_45_SEG_15_PROV_2075</v>
          </cell>
          <cell r="J1152">
            <v>15</v>
          </cell>
          <cell r="K1152" t="str">
            <v>CEREAL EMPACADO</v>
          </cell>
          <cell r="L1152">
            <v>45</v>
          </cell>
          <cell r="M1152" t="str">
            <v>45 : Mantecada.</v>
          </cell>
          <cell r="N1152">
            <v>2075</v>
          </cell>
          <cell r="O1152" t="str">
            <v>Trigus S.A.S.</v>
          </cell>
          <cell r="P1152">
            <v>584</v>
          </cell>
          <cell r="Q1152">
            <v>777</v>
          </cell>
          <cell r="R1152">
            <v>1165</v>
          </cell>
          <cell r="S1152">
            <v>1165</v>
          </cell>
          <cell r="T1152">
            <v>578</v>
          </cell>
          <cell r="U1152">
            <v>769</v>
          </cell>
          <cell r="V1152">
            <v>1153</v>
          </cell>
          <cell r="W1152">
            <v>1153</v>
          </cell>
        </row>
        <row r="1153">
          <cell r="I1153" t="str">
            <v>ALI_45_SEG_15_PROV_2087</v>
          </cell>
          <cell r="J1153">
            <v>15</v>
          </cell>
          <cell r="K1153" t="str">
            <v>CEREAL EMPACADO</v>
          </cell>
          <cell r="L1153">
            <v>45</v>
          </cell>
          <cell r="M1153" t="str">
            <v>45 : Mantecada.</v>
          </cell>
          <cell r="N1153">
            <v>2087</v>
          </cell>
          <cell r="O1153" t="str">
            <v>AAA Alimentando A Bogotá 2020 UT</v>
          </cell>
          <cell r="P1153">
            <v>578</v>
          </cell>
          <cell r="Q1153">
            <v>769</v>
          </cell>
          <cell r="R1153">
            <v>1153</v>
          </cell>
          <cell r="S1153">
            <v>1153</v>
          </cell>
          <cell r="T1153">
            <v>578</v>
          </cell>
          <cell r="U1153">
            <v>769</v>
          </cell>
          <cell r="V1153">
            <v>1153</v>
          </cell>
          <cell r="W1153">
            <v>1153</v>
          </cell>
        </row>
        <row r="1154">
          <cell r="I1154" t="str">
            <v>ALI_45_SEG_15_PROV_2088</v>
          </cell>
          <cell r="J1154">
            <v>15</v>
          </cell>
          <cell r="K1154" t="str">
            <v>CEREAL EMPACADO</v>
          </cell>
          <cell r="L1154">
            <v>45</v>
          </cell>
          <cell r="M1154" t="str">
            <v>45 : Mantecada.</v>
          </cell>
          <cell r="N1154">
            <v>2088</v>
          </cell>
          <cell r="O1154" t="str">
            <v>Consorcio Nutriservi Panadería 2020</v>
          </cell>
          <cell r="P1154">
            <v>589</v>
          </cell>
          <cell r="Q1154">
            <v>785</v>
          </cell>
          <cell r="R1154">
            <v>1176</v>
          </cell>
          <cell r="S1154">
            <v>1176</v>
          </cell>
          <cell r="T1154">
            <v>578</v>
          </cell>
          <cell r="U1154">
            <v>769</v>
          </cell>
          <cell r="V1154">
            <v>1153</v>
          </cell>
          <cell r="W1154">
            <v>1153</v>
          </cell>
        </row>
        <row r="1155">
          <cell r="I1155" t="str">
            <v>ALI_45_SEG_15_PROV_2095</v>
          </cell>
          <cell r="J1155">
            <v>15</v>
          </cell>
          <cell r="K1155" t="str">
            <v>CEREAL EMPACADO</v>
          </cell>
          <cell r="L1155">
            <v>45</v>
          </cell>
          <cell r="M1155" t="str">
            <v>45 : Mantecada.</v>
          </cell>
          <cell r="N1155">
            <v>2095</v>
          </cell>
          <cell r="O1155" t="str">
            <v>Ut Mana 2020</v>
          </cell>
          <cell r="P1155">
            <v>580</v>
          </cell>
          <cell r="Q1155">
            <v>774</v>
          </cell>
          <cell r="R1155">
            <v>1159</v>
          </cell>
          <cell r="S1155">
            <v>1159</v>
          </cell>
          <cell r="T1155">
            <v>578</v>
          </cell>
          <cell r="U1155">
            <v>769</v>
          </cell>
          <cell r="V1155">
            <v>1153</v>
          </cell>
          <cell r="W1155">
            <v>1153</v>
          </cell>
        </row>
        <row r="1156">
          <cell r="I1156" t="str">
            <v>ALI_47_SEG_1_PROV_2052</v>
          </cell>
          <cell r="J1156">
            <v>1</v>
          </cell>
          <cell r="K1156" t="str">
            <v>CEREAL EMPACADO</v>
          </cell>
          <cell r="L1156">
            <v>47</v>
          </cell>
          <cell r="M1156" t="str">
            <v>47 : Ponque con trozos de fruta.</v>
          </cell>
          <cell r="N1156">
            <v>2052</v>
          </cell>
          <cell r="O1156" t="str">
            <v>Diseral S.A.S.</v>
          </cell>
          <cell r="P1156">
            <v>605</v>
          </cell>
          <cell r="Q1156">
            <v>605</v>
          </cell>
          <cell r="R1156">
            <v>1108</v>
          </cell>
          <cell r="S1156">
            <v>1108</v>
          </cell>
          <cell r="T1156">
            <v>589</v>
          </cell>
          <cell r="U1156">
            <v>589</v>
          </cell>
          <cell r="V1156">
            <v>1078</v>
          </cell>
          <cell r="W1156">
            <v>1078</v>
          </cell>
        </row>
        <row r="1157">
          <cell r="I1157" t="str">
            <v>ALI_47_SEG_1_PROV_2085</v>
          </cell>
          <cell r="J1157">
            <v>1</v>
          </cell>
          <cell r="K1157" t="str">
            <v>CEREAL EMPACADO</v>
          </cell>
          <cell r="L1157">
            <v>47</v>
          </cell>
          <cell r="M1157" t="str">
            <v>47 : Ponque con trozos de fruta.</v>
          </cell>
          <cell r="N1157">
            <v>2085</v>
          </cell>
          <cell r="O1157" t="str">
            <v>Bimbo De Colombia S.A. PAE 2020</v>
          </cell>
          <cell r="P1157">
            <v>589</v>
          </cell>
          <cell r="Q1157">
            <v>589</v>
          </cell>
          <cell r="R1157">
            <v>1078</v>
          </cell>
          <cell r="S1157">
            <v>1078</v>
          </cell>
          <cell r="T1157">
            <v>589</v>
          </cell>
          <cell r="U1157">
            <v>589</v>
          </cell>
          <cell r="V1157">
            <v>1078</v>
          </cell>
          <cell r="W1157">
            <v>1078</v>
          </cell>
        </row>
        <row r="1158">
          <cell r="I1158" t="str">
            <v>ALI_47_SEG_1_PROV_2088</v>
          </cell>
          <cell r="J1158">
            <v>1</v>
          </cell>
          <cell r="K1158" t="str">
            <v>CEREAL EMPACADO</v>
          </cell>
          <cell r="L1158">
            <v>47</v>
          </cell>
          <cell r="M1158" t="str">
            <v>47 : Ponque con trozos de fruta.</v>
          </cell>
          <cell r="N1158">
            <v>2088</v>
          </cell>
          <cell r="O1158" t="str">
            <v>Consorcio Nutriservi Panadería 2020</v>
          </cell>
          <cell r="P1158">
            <v>603</v>
          </cell>
          <cell r="Q1158">
            <v>603</v>
          </cell>
          <cell r="R1158">
            <v>1101</v>
          </cell>
          <cell r="S1158">
            <v>1101</v>
          </cell>
          <cell r="T1158">
            <v>589</v>
          </cell>
          <cell r="U1158">
            <v>589</v>
          </cell>
          <cell r="V1158">
            <v>1078</v>
          </cell>
          <cell r="W1158">
            <v>1078</v>
          </cell>
        </row>
        <row r="1159">
          <cell r="I1159" t="str">
            <v>ALI_47_SEG_1_PROV_2094</v>
          </cell>
          <cell r="J1159">
            <v>1</v>
          </cell>
          <cell r="K1159" t="str">
            <v>CEREAL EMPACADO</v>
          </cell>
          <cell r="L1159">
            <v>47</v>
          </cell>
          <cell r="M1159" t="str">
            <v>47 : Ponque con trozos de fruta.</v>
          </cell>
          <cell r="N1159">
            <v>2094</v>
          </cell>
          <cell r="O1159" t="str">
            <v>Comapan SA</v>
          </cell>
          <cell r="P1159">
            <v>589</v>
          </cell>
          <cell r="Q1159">
            <v>589</v>
          </cell>
          <cell r="R1159">
            <v>1078</v>
          </cell>
          <cell r="S1159">
            <v>1078</v>
          </cell>
          <cell r="T1159">
            <v>589</v>
          </cell>
          <cell r="U1159">
            <v>589</v>
          </cell>
          <cell r="V1159">
            <v>1078</v>
          </cell>
          <cell r="W1159">
            <v>1078</v>
          </cell>
        </row>
        <row r="1160">
          <cell r="I1160" t="str">
            <v>ALI_47_SEG_1_PROV_2095</v>
          </cell>
          <cell r="J1160">
            <v>1</v>
          </cell>
          <cell r="K1160" t="str">
            <v>CEREAL EMPACADO</v>
          </cell>
          <cell r="L1160">
            <v>47</v>
          </cell>
          <cell r="M1160" t="str">
            <v>47 : Ponque con trozos de fruta.</v>
          </cell>
          <cell r="N1160">
            <v>2095</v>
          </cell>
          <cell r="O1160" t="str">
            <v>Ut Mana 2020</v>
          </cell>
          <cell r="P1160">
            <v>593</v>
          </cell>
          <cell r="Q1160">
            <v>593</v>
          </cell>
          <cell r="R1160">
            <v>1084</v>
          </cell>
          <cell r="S1160">
            <v>1084</v>
          </cell>
          <cell r="T1160">
            <v>589</v>
          </cell>
          <cell r="U1160">
            <v>589</v>
          </cell>
          <cell r="V1160">
            <v>1078</v>
          </cell>
          <cell r="W1160">
            <v>1078</v>
          </cell>
        </row>
        <row r="1161">
          <cell r="I1161" t="str">
            <v>ALI_47_SEG_2_PROV_2052</v>
          </cell>
          <cell r="J1161">
            <v>2</v>
          </cell>
          <cell r="K1161" t="str">
            <v>CEREAL EMPACADO</v>
          </cell>
          <cell r="L1161">
            <v>47</v>
          </cell>
          <cell r="M1161" t="str">
            <v>47 : Ponque con trozos de fruta.</v>
          </cell>
          <cell r="N1161">
            <v>2052</v>
          </cell>
          <cell r="O1161" t="str">
            <v>Diseral S.A.S.</v>
          </cell>
          <cell r="P1161">
            <v>605</v>
          </cell>
          <cell r="Q1161">
            <v>605</v>
          </cell>
          <cell r="R1161">
            <v>1108</v>
          </cell>
          <cell r="S1161">
            <v>1108</v>
          </cell>
          <cell r="T1161">
            <v>589</v>
          </cell>
          <cell r="U1161">
            <v>589</v>
          </cell>
          <cell r="V1161">
            <v>1078</v>
          </cell>
          <cell r="W1161">
            <v>1078</v>
          </cell>
        </row>
        <row r="1162">
          <cell r="I1162" t="str">
            <v>ALI_47_SEG_2_PROV_2085</v>
          </cell>
          <cell r="J1162">
            <v>2</v>
          </cell>
          <cell r="K1162" t="str">
            <v>CEREAL EMPACADO</v>
          </cell>
          <cell r="L1162">
            <v>47</v>
          </cell>
          <cell r="M1162" t="str">
            <v>47 : Ponque con trozos de fruta.</v>
          </cell>
          <cell r="N1162">
            <v>2085</v>
          </cell>
          <cell r="O1162" t="str">
            <v>Bimbo De Colombia S.A. PAE 2020</v>
          </cell>
          <cell r="P1162">
            <v>589</v>
          </cell>
          <cell r="Q1162">
            <v>589</v>
          </cell>
          <cell r="R1162">
            <v>1078</v>
          </cell>
          <cell r="S1162">
            <v>1078</v>
          </cell>
          <cell r="T1162">
            <v>589</v>
          </cell>
          <cell r="U1162">
            <v>589</v>
          </cell>
          <cell r="V1162">
            <v>1078</v>
          </cell>
          <cell r="W1162">
            <v>1078</v>
          </cell>
        </row>
        <row r="1163">
          <cell r="I1163" t="str">
            <v>ALI_47_SEG_2_PROV_2088</v>
          </cell>
          <cell r="J1163">
            <v>2</v>
          </cell>
          <cell r="K1163" t="str">
            <v>CEREAL EMPACADO</v>
          </cell>
          <cell r="L1163">
            <v>47</v>
          </cell>
          <cell r="M1163" t="str">
            <v>47 : Ponque con trozos de fruta.</v>
          </cell>
          <cell r="N1163">
            <v>2088</v>
          </cell>
          <cell r="O1163" t="str">
            <v>Consorcio Nutriservi Panadería 2020</v>
          </cell>
          <cell r="P1163">
            <v>603</v>
          </cell>
          <cell r="Q1163">
            <v>603</v>
          </cell>
          <cell r="R1163">
            <v>1101</v>
          </cell>
          <cell r="S1163">
            <v>1101</v>
          </cell>
          <cell r="T1163">
            <v>589</v>
          </cell>
          <cell r="U1163">
            <v>589</v>
          </cell>
          <cell r="V1163">
            <v>1078</v>
          </cell>
          <cell r="W1163">
            <v>1078</v>
          </cell>
        </row>
        <row r="1164">
          <cell r="I1164" t="str">
            <v>ALI_47_SEG_2_PROV_2094</v>
          </cell>
          <cell r="J1164">
            <v>2</v>
          </cell>
          <cell r="K1164" t="str">
            <v>CEREAL EMPACADO</v>
          </cell>
          <cell r="L1164">
            <v>47</v>
          </cell>
          <cell r="M1164" t="str">
            <v>47 : Ponque con trozos de fruta.</v>
          </cell>
          <cell r="N1164">
            <v>2094</v>
          </cell>
          <cell r="O1164" t="str">
            <v>Comapan SA</v>
          </cell>
          <cell r="P1164">
            <v>589</v>
          </cell>
          <cell r="Q1164">
            <v>589</v>
          </cell>
          <cell r="R1164">
            <v>1078</v>
          </cell>
          <cell r="S1164">
            <v>1078</v>
          </cell>
          <cell r="T1164">
            <v>589</v>
          </cell>
          <cell r="U1164">
            <v>589</v>
          </cell>
          <cell r="V1164">
            <v>1078</v>
          </cell>
          <cell r="W1164">
            <v>1078</v>
          </cell>
        </row>
        <row r="1165">
          <cell r="I1165" t="str">
            <v>ALI_47_SEG_2_PROV_2095</v>
          </cell>
          <cell r="J1165">
            <v>2</v>
          </cell>
          <cell r="K1165" t="str">
            <v>CEREAL EMPACADO</v>
          </cell>
          <cell r="L1165">
            <v>47</v>
          </cell>
          <cell r="M1165" t="str">
            <v>47 : Ponque con trozos de fruta.</v>
          </cell>
          <cell r="N1165">
            <v>2095</v>
          </cell>
          <cell r="O1165" t="str">
            <v>Ut Mana 2020</v>
          </cell>
          <cell r="P1165">
            <v>593</v>
          </cell>
          <cell r="Q1165">
            <v>593</v>
          </cell>
          <cell r="R1165">
            <v>1084</v>
          </cell>
          <cell r="S1165">
            <v>1084</v>
          </cell>
          <cell r="T1165">
            <v>589</v>
          </cell>
          <cell r="U1165">
            <v>589</v>
          </cell>
          <cell r="V1165">
            <v>1078</v>
          </cell>
          <cell r="W1165">
            <v>1078</v>
          </cell>
        </row>
        <row r="1166">
          <cell r="I1166" t="str">
            <v>ALI_47_SEG_3_PROV_2052</v>
          </cell>
          <cell r="J1166">
            <v>3</v>
          </cell>
          <cell r="K1166" t="str">
            <v>CEREAL EMPACADO</v>
          </cell>
          <cell r="L1166">
            <v>47</v>
          </cell>
          <cell r="M1166" t="str">
            <v>47 : Ponque con trozos de fruta.</v>
          </cell>
          <cell r="N1166">
            <v>2052</v>
          </cell>
          <cell r="O1166" t="str">
            <v>Diseral S.A.S.</v>
          </cell>
          <cell r="P1166">
            <v>605</v>
          </cell>
          <cell r="Q1166">
            <v>605</v>
          </cell>
          <cell r="R1166">
            <v>1108</v>
          </cell>
          <cell r="S1166">
            <v>1108</v>
          </cell>
          <cell r="T1166">
            <v>589</v>
          </cell>
          <cell r="U1166">
            <v>589</v>
          </cell>
          <cell r="V1166">
            <v>1078</v>
          </cell>
          <cell r="W1166">
            <v>1078</v>
          </cell>
        </row>
        <row r="1167">
          <cell r="I1167" t="str">
            <v>ALI_47_SEG_3_PROV_2085</v>
          </cell>
          <cell r="J1167">
            <v>3</v>
          </cell>
          <cell r="K1167" t="str">
            <v>CEREAL EMPACADO</v>
          </cell>
          <cell r="L1167">
            <v>47</v>
          </cell>
          <cell r="M1167" t="str">
            <v>47 : Ponque con trozos de fruta.</v>
          </cell>
          <cell r="N1167">
            <v>2085</v>
          </cell>
          <cell r="O1167" t="str">
            <v>Bimbo De Colombia S.A. PAE 2020</v>
          </cell>
          <cell r="P1167">
            <v>589</v>
          </cell>
          <cell r="Q1167">
            <v>589</v>
          </cell>
          <cell r="R1167">
            <v>1078</v>
          </cell>
          <cell r="S1167">
            <v>1078</v>
          </cell>
          <cell r="T1167">
            <v>589</v>
          </cell>
          <cell r="U1167">
            <v>589</v>
          </cell>
          <cell r="V1167">
            <v>1078</v>
          </cell>
          <cell r="W1167">
            <v>1078</v>
          </cell>
        </row>
        <row r="1168">
          <cell r="I1168" t="str">
            <v>ALI_47_SEG_3_PROV_2088</v>
          </cell>
          <cell r="J1168">
            <v>3</v>
          </cell>
          <cell r="K1168" t="str">
            <v>CEREAL EMPACADO</v>
          </cell>
          <cell r="L1168">
            <v>47</v>
          </cell>
          <cell r="M1168" t="str">
            <v>47 : Ponque con trozos de fruta.</v>
          </cell>
          <cell r="N1168">
            <v>2088</v>
          </cell>
          <cell r="O1168" t="str">
            <v>Consorcio Nutriservi Panadería 2020</v>
          </cell>
          <cell r="P1168">
            <v>603</v>
          </cell>
          <cell r="Q1168">
            <v>603</v>
          </cell>
          <cell r="R1168">
            <v>1101</v>
          </cell>
          <cell r="S1168">
            <v>1101</v>
          </cell>
          <cell r="T1168">
            <v>589</v>
          </cell>
          <cell r="U1168">
            <v>589</v>
          </cell>
          <cell r="V1168">
            <v>1078</v>
          </cell>
          <cell r="W1168">
            <v>1078</v>
          </cell>
        </row>
        <row r="1169">
          <cell r="I1169" t="str">
            <v>ALI_47_SEG_3_PROV_2094</v>
          </cell>
          <cell r="J1169">
            <v>3</v>
          </cell>
          <cell r="K1169" t="str">
            <v>CEREAL EMPACADO</v>
          </cell>
          <cell r="L1169">
            <v>47</v>
          </cell>
          <cell r="M1169" t="str">
            <v>47 : Ponque con trozos de fruta.</v>
          </cell>
          <cell r="N1169">
            <v>2094</v>
          </cell>
          <cell r="O1169" t="str">
            <v>Comapan SA</v>
          </cell>
          <cell r="P1169">
            <v>589</v>
          </cell>
          <cell r="Q1169">
            <v>589</v>
          </cell>
          <cell r="R1169">
            <v>1078</v>
          </cell>
          <cell r="S1169">
            <v>1078</v>
          </cell>
          <cell r="T1169">
            <v>589</v>
          </cell>
          <cell r="U1169">
            <v>589</v>
          </cell>
          <cell r="V1169">
            <v>1078</v>
          </cell>
          <cell r="W1169">
            <v>1078</v>
          </cell>
        </row>
        <row r="1170">
          <cell r="I1170" t="str">
            <v>ALI_47_SEG_3_PROV_2095</v>
          </cell>
          <cell r="J1170">
            <v>3</v>
          </cell>
          <cell r="K1170" t="str">
            <v>CEREAL EMPACADO</v>
          </cell>
          <cell r="L1170">
            <v>47</v>
          </cell>
          <cell r="M1170" t="str">
            <v>47 : Ponque con trozos de fruta.</v>
          </cell>
          <cell r="N1170">
            <v>2095</v>
          </cell>
          <cell r="O1170" t="str">
            <v>Ut Mana 2020</v>
          </cell>
          <cell r="P1170">
            <v>593</v>
          </cell>
          <cell r="Q1170">
            <v>593</v>
          </cell>
          <cell r="R1170">
            <v>1084</v>
          </cell>
          <cell r="S1170">
            <v>1084</v>
          </cell>
          <cell r="T1170">
            <v>589</v>
          </cell>
          <cell r="U1170">
            <v>589</v>
          </cell>
          <cell r="V1170">
            <v>1078</v>
          </cell>
          <cell r="W1170">
            <v>1078</v>
          </cell>
        </row>
        <row r="1171">
          <cell r="I1171" t="str">
            <v>ALI_47_SEG_4_PROV_2052</v>
          </cell>
          <cell r="J1171">
            <v>4</v>
          </cell>
          <cell r="K1171" t="str">
            <v>CEREAL EMPACADO</v>
          </cell>
          <cell r="L1171">
            <v>47</v>
          </cell>
          <cell r="M1171" t="str">
            <v>47 : Ponque con trozos de fruta.</v>
          </cell>
          <cell r="N1171">
            <v>2052</v>
          </cell>
          <cell r="O1171" t="str">
            <v>Diseral S.A.S.</v>
          </cell>
          <cell r="P1171">
            <v>605</v>
          </cell>
          <cell r="Q1171">
            <v>605</v>
          </cell>
          <cell r="R1171">
            <v>1108</v>
          </cell>
          <cell r="S1171">
            <v>1108</v>
          </cell>
          <cell r="T1171">
            <v>589</v>
          </cell>
          <cell r="U1171">
            <v>589</v>
          </cell>
          <cell r="V1171">
            <v>1078</v>
          </cell>
          <cell r="W1171">
            <v>1078</v>
          </cell>
        </row>
        <row r="1172">
          <cell r="I1172" t="str">
            <v>ALI_47_SEG_4_PROV_2085</v>
          </cell>
          <cell r="J1172">
            <v>4</v>
          </cell>
          <cell r="K1172" t="str">
            <v>CEREAL EMPACADO</v>
          </cell>
          <cell r="L1172">
            <v>47</v>
          </cell>
          <cell r="M1172" t="str">
            <v>47 : Ponque con trozos de fruta.</v>
          </cell>
          <cell r="N1172">
            <v>2085</v>
          </cell>
          <cell r="O1172" t="str">
            <v>Bimbo De Colombia S.A. PAE 2020</v>
          </cell>
          <cell r="P1172">
            <v>589</v>
          </cell>
          <cell r="Q1172">
            <v>589</v>
          </cell>
          <cell r="R1172">
            <v>1078</v>
          </cell>
          <cell r="S1172">
            <v>1078</v>
          </cell>
          <cell r="T1172">
            <v>589</v>
          </cell>
          <cell r="U1172">
            <v>589</v>
          </cell>
          <cell r="V1172">
            <v>1078</v>
          </cell>
          <cell r="W1172">
            <v>1078</v>
          </cell>
        </row>
        <row r="1173">
          <cell r="I1173" t="str">
            <v>ALI_47_SEG_4_PROV_2088</v>
          </cell>
          <cell r="J1173">
            <v>4</v>
          </cell>
          <cell r="K1173" t="str">
            <v>CEREAL EMPACADO</v>
          </cell>
          <cell r="L1173">
            <v>47</v>
          </cell>
          <cell r="M1173" t="str">
            <v>47 : Ponque con trozos de fruta.</v>
          </cell>
          <cell r="N1173">
            <v>2088</v>
          </cell>
          <cell r="O1173" t="str">
            <v>Consorcio Nutriservi Panadería 2020</v>
          </cell>
          <cell r="P1173">
            <v>603</v>
          </cell>
          <cell r="Q1173">
            <v>603</v>
          </cell>
          <cell r="R1173">
            <v>1101</v>
          </cell>
          <cell r="S1173">
            <v>1101</v>
          </cell>
          <cell r="T1173">
            <v>589</v>
          </cell>
          <cell r="U1173">
            <v>589</v>
          </cell>
          <cell r="V1173">
            <v>1078</v>
          </cell>
          <cell r="W1173">
            <v>1078</v>
          </cell>
        </row>
        <row r="1174">
          <cell r="I1174" t="str">
            <v>ALI_47_SEG_4_PROV_2094</v>
          </cell>
          <cell r="J1174">
            <v>4</v>
          </cell>
          <cell r="K1174" t="str">
            <v>CEREAL EMPACADO</v>
          </cell>
          <cell r="L1174">
            <v>47</v>
          </cell>
          <cell r="M1174" t="str">
            <v>47 : Ponque con trozos de fruta.</v>
          </cell>
          <cell r="N1174">
            <v>2094</v>
          </cell>
          <cell r="O1174" t="str">
            <v>Comapan SA</v>
          </cell>
          <cell r="P1174">
            <v>589</v>
          </cell>
          <cell r="Q1174">
            <v>589</v>
          </cell>
          <cell r="R1174">
            <v>1078</v>
          </cell>
          <cell r="S1174">
            <v>1078</v>
          </cell>
          <cell r="T1174">
            <v>589</v>
          </cell>
          <cell r="U1174">
            <v>589</v>
          </cell>
          <cell r="V1174">
            <v>1078</v>
          </cell>
          <cell r="W1174">
            <v>1078</v>
          </cell>
        </row>
        <row r="1175">
          <cell r="I1175" t="str">
            <v>ALI_47_SEG_4_PROV_2095</v>
          </cell>
          <cell r="J1175">
            <v>4</v>
          </cell>
          <cell r="K1175" t="str">
            <v>CEREAL EMPACADO</v>
          </cell>
          <cell r="L1175">
            <v>47</v>
          </cell>
          <cell r="M1175" t="str">
            <v>47 : Ponque con trozos de fruta.</v>
          </cell>
          <cell r="N1175">
            <v>2095</v>
          </cell>
          <cell r="O1175" t="str">
            <v>Ut Mana 2020</v>
          </cell>
          <cell r="P1175">
            <v>593</v>
          </cell>
          <cell r="Q1175">
            <v>593</v>
          </cell>
          <cell r="R1175">
            <v>1084</v>
          </cell>
          <cell r="S1175">
            <v>1084</v>
          </cell>
          <cell r="T1175">
            <v>589</v>
          </cell>
          <cell r="U1175">
            <v>589</v>
          </cell>
          <cell r="V1175">
            <v>1078</v>
          </cell>
          <cell r="W1175">
            <v>1078</v>
          </cell>
        </row>
        <row r="1176">
          <cell r="I1176" t="str">
            <v>ALI_47_SEG_5_PROV_2052</v>
          </cell>
          <cell r="J1176">
            <v>5</v>
          </cell>
          <cell r="K1176" t="str">
            <v>CEREAL EMPACADO</v>
          </cell>
          <cell r="L1176">
            <v>47</v>
          </cell>
          <cell r="M1176" t="str">
            <v>47 : Ponque con trozos de fruta.</v>
          </cell>
          <cell r="N1176">
            <v>2052</v>
          </cell>
          <cell r="O1176" t="str">
            <v>Diseral S.A.S.</v>
          </cell>
          <cell r="P1176">
            <v>605</v>
          </cell>
          <cell r="Q1176">
            <v>605</v>
          </cell>
          <cell r="R1176">
            <v>1108</v>
          </cell>
          <cell r="S1176">
            <v>1108</v>
          </cell>
          <cell r="T1176">
            <v>589</v>
          </cell>
          <cell r="U1176">
            <v>589</v>
          </cell>
          <cell r="V1176">
            <v>1078</v>
          </cell>
          <cell r="W1176">
            <v>1078</v>
          </cell>
        </row>
        <row r="1177">
          <cell r="I1177" t="str">
            <v>ALI_47_SEG_5_PROV_2085</v>
          </cell>
          <cell r="J1177">
            <v>5</v>
          </cell>
          <cell r="K1177" t="str">
            <v>CEREAL EMPACADO</v>
          </cell>
          <cell r="L1177">
            <v>47</v>
          </cell>
          <cell r="M1177" t="str">
            <v>47 : Ponque con trozos de fruta.</v>
          </cell>
          <cell r="N1177">
            <v>2085</v>
          </cell>
          <cell r="O1177" t="str">
            <v>Bimbo De Colombia S.A. PAE 2020</v>
          </cell>
          <cell r="P1177">
            <v>589</v>
          </cell>
          <cell r="Q1177">
            <v>589</v>
          </cell>
          <cell r="R1177">
            <v>1078</v>
          </cell>
          <cell r="S1177">
            <v>1078</v>
          </cell>
          <cell r="T1177">
            <v>589</v>
          </cell>
          <cell r="U1177">
            <v>589</v>
          </cell>
          <cell r="V1177">
            <v>1078</v>
          </cell>
          <cell r="W1177">
            <v>1078</v>
          </cell>
        </row>
        <row r="1178">
          <cell r="I1178" t="str">
            <v>ALI_47_SEG_5_PROV_2088</v>
          </cell>
          <cell r="J1178">
            <v>5</v>
          </cell>
          <cell r="K1178" t="str">
            <v>CEREAL EMPACADO</v>
          </cell>
          <cell r="L1178">
            <v>47</v>
          </cell>
          <cell r="M1178" t="str">
            <v>47 : Ponque con trozos de fruta.</v>
          </cell>
          <cell r="N1178">
            <v>2088</v>
          </cell>
          <cell r="O1178" t="str">
            <v>Consorcio Nutriservi Panadería 2020</v>
          </cell>
          <cell r="P1178">
            <v>603</v>
          </cell>
          <cell r="Q1178">
            <v>603</v>
          </cell>
          <cell r="R1178">
            <v>1101</v>
          </cell>
          <cell r="S1178">
            <v>1101</v>
          </cell>
          <cell r="T1178">
            <v>589</v>
          </cell>
          <cell r="U1178">
            <v>589</v>
          </cell>
          <cell r="V1178">
            <v>1078</v>
          </cell>
          <cell r="W1178">
            <v>1078</v>
          </cell>
        </row>
        <row r="1179">
          <cell r="I1179" t="str">
            <v>ALI_47_SEG_5_PROV_2094</v>
          </cell>
          <cell r="J1179">
            <v>5</v>
          </cell>
          <cell r="K1179" t="str">
            <v>CEREAL EMPACADO</v>
          </cell>
          <cell r="L1179">
            <v>47</v>
          </cell>
          <cell r="M1179" t="str">
            <v>47 : Ponque con trozos de fruta.</v>
          </cell>
          <cell r="N1179">
            <v>2094</v>
          </cell>
          <cell r="O1179" t="str">
            <v>Comapan SA</v>
          </cell>
          <cell r="P1179">
            <v>589</v>
          </cell>
          <cell r="Q1179">
            <v>589</v>
          </cell>
          <cell r="R1179">
            <v>1078</v>
          </cell>
          <cell r="S1179">
            <v>1078</v>
          </cell>
          <cell r="T1179">
            <v>589</v>
          </cell>
          <cell r="U1179">
            <v>589</v>
          </cell>
          <cell r="V1179">
            <v>1078</v>
          </cell>
          <cell r="W1179">
            <v>1078</v>
          </cell>
        </row>
        <row r="1180">
          <cell r="I1180" t="str">
            <v>ALI_47_SEG_5_PROV_2095</v>
          </cell>
          <cell r="J1180">
            <v>5</v>
          </cell>
          <cell r="K1180" t="str">
            <v>CEREAL EMPACADO</v>
          </cell>
          <cell r="L1180">
            <v>47</v>
          </cell>
          <cell r="M1180" t="str">
            <v>47 : Ponque con trozos de fruta.</v>
          </cell>
          <cell r="N1180">
            <v>2095</v>
          </cell>
          <cell r="O1180" t="str">
            <v>Ut Mana 2020</v>
          </cell>
          <cell r="P1180">
            <v>593</v>
          </cell>
          <cell r="Q1180">
            <v>593</v>
          </cell>
          <cell r="R1180">
            <v>1084</v>
          </cell>
          <cell r="S1180">
            <v>1084</v>
          </cell>
          <cell r="T1180">
            <v>589</v>
          </cell>
          <cell r="U1180">
            <v>589</v>
          </cell>
          <cell r="V1180">
            <v>1078</v>
          </cell>
          <cell r="W1180">
            <v>1078</v>
          </cell>
        </row>
        <row r="1181">
          <cell r="I1181" t="str">
            <v>ALI_47_SEG_6_PROV_2052</v>
          </cell>
          <cell r="J1181">
            <v>6</v>
          </cell>
          <cell r="K1181" t="str">
            <v>CEREAL EMPACADO</v>
          </cell>
          <cell r="L1181">
            <v>47</v>
          </cell>
          <cell r="M1181" t="str">
            <v>47 : Ponque con trozos de fruta.</v>
          </cell>
          <cell r="N1181">
            <v>2052</v>
          </cell>
          <cell r="O1181" t="str">
            <v>Diseral S.A.S.</v>
          </cell>
          <cell r="P1181">
            <v>605</v>
          </cell>
          <cell r="Q1181">
            <v>605</v>
          </cell>
          <cell r="R1181">
            <v>1108</v>
          </cell>
          <cell r="S1181">
            <v>1108</v>
          </cell>
          <cell r="T1181">
            <v>589</v>
          </cell>
          <cell r="U1181">
            <v>589</v>
          </cell>
          <cell r="V1181">
            <v>1078</v>
          </cell>
          <cell r="W1181">
            <v>1078</v>
          </cell>
        </row>
        <row r="1182">
          <cell r="I1182" t="str">
            <v>ALI_47_SEG_6_PROV_2085</v>
          </cell>
          <cell r="J1182">
            <v>6</v>
          </cell>
          <cell r="K1182" t="str">
            <v>CEREAL EMPACADO</v>
          </cell>
          <cell r="L1182">
            <v>47</v>
          </cell>
          <cell r="M1182" t="str">
            <v>47 : Ponque con trozos de fruta.</v>
          </cell>
          <cell r="N1182">
            <v>2085</v>
          </cell>
          <cell r="O1182" t="str">
            <v>Bimbo De Colombia S.A. PAE 2020</v>
          </cell>
          <cell r="P1182">
            <v>589</v>
          </cell>
          <cell r="Q1182">
            <v>589</v>
          </cell>
          <cell r="R1182">
            <v>1078</v>
          </cell>
          <cell r="S1182">
            <v>1078</v>
          </cell>
          <cell r="T1182">
            <v>589</v>
          </cell>
          <cell r="U1182">
            <v>589</v>
          </cell>
          <cell r="V1182">
            <v>1078</v>
          </cell>
          <cell r="W1182">
            <v>1078</v>
          </cell>
        </row>
        <row r="1183">
          <cell r="I1183" t="str">
            <v>ALI_47_SEG_6_PROV_2088</v>
          </cell>
          <cell r="J1183">
            <v>6</v>
          </cell>
          <cell r="K1183" t="str">
            <v>CEREAL EMPACADO</v>
          </cell>
          <cell r="L1183">
            <v>47</v>
          </cell>
          <cell r="M1183" t="str">
            <v>47 : Ponque con trozos de fruta.</v>
          </cell>
          <cell r="N1183">
            <v>2088</v>
          </cell>
          <cell r="O1183" t="str">
            <v>Consorcio Nutriservi Panadería 2020</v>
          </cell>
          <cell r="P1183">
            <v>603</v>
          </cell>
          <cell r="Q1183">
            <v>603</v>
          </cell>
          <cell r="R1183">
            <v>1101</v>
          </cell>
          <cell r="S1183">
            <v>1101</v>
          </cell>
          <cell r="T1183">
            <v>589</v>
          </cell>
          <cell r="U1183">
            <v>589</v>
          </cell>
          <cell r="V1183">
            <v>1078</v>
          </cell>
          <cell r="W1183">
            <v>1078</v>
          </cell>
        </row>
        <row r="1184">
          <cell r="I1184" t="str">
            <v>ALI_47_SEG_6_PROV_2094</v>
          </cell>
          <cell r="J1184">
            <v>6</v>
          </cell>
          <cell r="K1184" t="str">
            <v>CEREAL EMPACADO</v>
          </cell>
          <cell r="L1184">
            <v>47</v>
          </cell>
          <cell r="M1184" t="str">
            <v>47 : Ponque con trozos de fruta.</v>
          </cell>
          <cell r="N1184">
            <v>2094</v>
          </cell>
          <cell r="O1184" t="str">
            <v>Comapan SA</v>
          </cell>
          <cell r="P1184">
            <v>589</v>
          </cell>
          <cell r="Q1184">
            <v>589</v>
          </cell>
          <cell r="R1184">
            <v>1078</v>
          </cell>
          <cell r="S1184">
            <v>1078</v>
          </cell>
          <cell r="T1184">
            <v>589</v>
          </cell>
          <cell r="U1184">
            <v>589</v>
          </cell>
          <cell r="V1184">
            <v>1078</v>
          </cell>
          <cell r="W1184">
            <v>1078</v>
          </cell>
        </row>
        <row r="1185">
          <cell r="I1185" t="str">
            <v>ALI_47_SEG_6_PROV_2095</v>
          </cell>
          <cell r="J1185">
            <v>6</v>
          </cell>
          <cell r="K1185" t="str">
            <v>CEREAL EMPACADO</v>
          </cell>
          <cell r="L1185">
            <v>47</v>
          </cell>
          <cell r="M1185" t="str">
            <v>47 : Ponque con trozos de fruta.</v>
          </cell>
          <cell r="N1185">
            <v>2095</v>
          </cell>
          <cell r="O1185" t="str">
            <v>Ut Mana 2020</v>
          </cell>
          <cell r="P1185">
            <v>593</v>
          </cell>
          <cell r="Q1185">
            <v>593</v>
          </cell>
          <cell r="R1185">
            <v>1084</v>
          </cell>
          <cell r="S1185">
            <v>1084</v>
          </cell>
          <cell r="T1185">
            <v>589</v>
          </cell>
          <cell r="U1185">
            <v>589</v>
          </cell>
          <cell r="V1185">
            <v>1078</v>
          </cell>
          <cell r="W1185">
            <v>1078</v>
          </cell>
        </row>
        <row r="1186">
          <cell r="I1186" t="str">
            <v>ALI_47_SEG_7_PROV_2052</v>
          </cell>
          <cell r="J1186">
            <v>7</v>
          </cell>
          <cell r="K1186" t="str">
            <v>CEREAL EMPACADO</v>
          </cell>
          <cell r="L1186">
            <v>47</v>
          </cell>
          <cell r="M1186" t="str">
            <v>47 : Ponque con trozos de fruta.</v>
          </cell>
          <cell r="N1186">
            <v>2052</v>
          </cell>
          <cell r="O1186" t="str">
            <v>Diseral S.A.S.</v>
          </cell>
          <cell r="P1186">
            <v>605</v>
          </cell>
          <cell r="Q1186">
            <v>605</v>
          </cell>
          <cell r="R1186">
            <v>1108</v>
          </cell>
          <cell r="S1186">
            <v>1108</v>
          </cell>
          <cell r="T1186">
            <v>589</v>
          </cell>
          <cell r="U1186">
            <v>589</v>
          </cell>
          <cell r="V1186">
            <v>1078</v>
          </cell>
          <cell r="W1186">
            <v>1078</v>
          </cell>
        </row>
        <row r="1187">
          <cell r="I1187" t="str">
            <v>ALI_47_SEG_7_PROV_2085</v>
          </cell>
          <cell r="J1187">
            <v>7</v>
          </cell>
          <cell r="K1187" t="str">
            <v>CEREAL EMPACADO</v>
          </cell>
          <cell r="L1187">
            <v>47</v>
          </cell>
          <cell r="M1187" t="str">
            <v>47 : Ponque con trozos de fruta.</v>
          </cell>
          <cell r="N1187">
            <v>2085</v>
          </cell>
          <cell r="O1187" t="str">
            <v>Bimbo De Colombia S.A. PAE 2020</v>
          </cell>
          <cell r="P1187">
            <v>589</v>
          </cell>
          <cell r="Q1187">
            <v>589</v>
          </cell>
          <cell r="R1187">
            <v>1078</v>
          </cell>
          <cell r="S1187">
            <v>1078</v>
          </cell>
          <cell r="T1187">
            <v>589</v>
          </cell>
          <cell r="U1187">
            <v>589</v>
          </cell>
          <cell r="V1187">
            <v>1078</v>
          </cell>
          <cell r="W1187">
            <v>1078</v>
          </cell>
        </row>
        <row r="1188">
          <cell r="I1188" t="str">
            <v>ALI_47_SEG_7_PROV_2088</v>
          </cell>
          <cell r="J1188">
            <v>7</v>
          </cell>
          <cell r="K1188" t="str">
            <v>CEREAL EMPACADO</v>
          </cell>
          <cell r="L1188">
            <v>47</v>
          </cell>
          <cell r="M1188" t="str">
            <v>47 : Ponque con trozos de fruta.</v>
          </cell>
          <cell r="N1188">
            <v>2088</v>
          </cell>
          <cell r="O1188" t="str">
            <v>Consorcio Nutriservi Panadería 2020</v>
          </cell>
          <cell r="P1188">
            <v>603</v>
          </cell>
          <cell r="Q1188">
            <v>603</v>
          </cell>
          <cell r="R1188">
            <v>1101</v>
          </cell>
          <cell r="S1188">
            <v>1101</v>
          </cell>
          <cell r="T1188">
            <v>589</v>
          </cell>
          <cell r="U1188">
            <v>589</v>
          </cell>
          <cell r="V1188">
            <v>1078</v>
          </cell>
          <cell r="W1188">
            <v>1078</v>
          </cell>
        </row>
        <row r="1189">
          <cell r="I1189" t="str">
            <v>ALI_47_SEG_7_PROV_2094</v>
          </cell>
          <cell r="J1189">
            <v>7</v>
          </cell>
          <cell r="K1189" t="str">
            <v>CEREAL EMPACADO</v>
          </cell>
          <cell r="L1189">
            <v>47</v>
          </cell>
          <cell r="M1189" t="str">
            <v>47 : Ponque con trozos de fruta.</v>
          </cell>
          <cell r="N1189">
            <v>2094</v>
          </cell>
          <cell r="O1189" t="str">
            <v>Comapan SA</v>
          </cell>
          <cell r="P1189">
            <v>589</v>
          </cell>
          <cell r="Q1189">
            <v>589</v>
          </cell>
          <cell r="R1189">
            <v>1078</v>
          </cell>
          <cell r="S1189">
            <v>1078</v>
          </cell>
          <cell r="T1189">
            <v>589</v>
          </cell>
          <cell r="U1189">
            <v>589</v>
          </cell>
          <cell r="V1189">
            <v>1078</v>
          </cell>
          <cell r="W1189">
            <v>1078</v>
          </cell>
        </row>
        <row r="1190">
          <cell r="I1190" t="str">
            <v>ALI_47_SEG_7_PROV_2095</v>
          </cell>
          <cell r="J1190">
            <v>7</v>
          </cell>
          <cell r="K1190" t="str">
            <v>CEREAL EMPACADO</v>
          </cell>
          <cell r="L1190">
            <v>47</v>
          </cell>
          <cell r="M1190" t="str">
            <v>47 : Ponque con trozos de fruta.</v>
          </cell>
          <cell r="N1190">
            <v>2095</v>
          </cell>
          <cell r="O1190" t="str">
            <v>Ut Mana 2020</v>
          </cell>
          <cell r="P1190">
            <v>593</v>
          </cell>
          <cell r="Q1190">
            <v>593</v>
          </cell>
          <cell r="R1190">
            <v>1084</v>
          </cell>
          <cell r="S1190">
            <v>1084</v>
          </cell>
          <cell r="T1190">
            <v>589</v>
          </cell>
          <cell r="U1190">
            <v>589</v>
          </cell>
          <cell r="V1190">
            <v>1078</v>
          </cell>
          <cell r="W1190">
            <v>1078</v>
          </cell>
        </row>
        <row r="1191">
          <cell r="I1191" t="str">
            <v>ALI_47_SEG_8_PROV_2052</v>
          </cell>
          <cell r="J1191">
            <v>8</v>
          </cell>
          <cell r="K1191" t="str">
            <v>CEREAL EMPACADO</v>
          </cell>
          <cell r="L1191">
            <v>47</v>
          </cell>
          <cell r="M1191" t="str">
            <v>47 : Ponque con trozos de fruta.</v>
          </cell>
          <cell r="N1191">
            <v>2052</v>
          </cell>
          <cell r="O1191" t="str">
            <v>Diseral S.A.S.</v>
          </cell>
          <cell r="P1191">
            <v>605</v>
          </cell>
          <cell r="Q1191">
            <v>605</v>
          </cell>
          <cell r="R1191">
            <v>1108</v>
          </cell>
          <cell r="S1191">
            <v>1108</v>
          </cell>
          <cell r="T1191">
            <v>589</v>
          </cell>
          <cell r="U1191">
            <v>589</v>
          </cell>
          <cell r="V1191">
            <v>1078</v>
          </cell>
          <cell r="W1191">
            <v>1078</v>
          </cell>
        </row>
        <row r="1192">
          <cell r="I1192" t="str">
            <v>ALI_47_SEG_8_PROV_2085</v>
          </cell>
          <cell r="J1192">
            <v>8</v>
          </cell>
          <cell r="K1192" t="str">
            <v>CEREAL EMPACADO</v>
          </cell>
          <cell r="L1192">
            <v>47</v>
          </cell>
          <cell r="M1192" t="str">
            <v>47 : Ponque con trozos de fruta.</v>
          </cell>
          <cell r="N1192">
            <v>2085</v>
          </cell>
          <cell r="O1192" t="str">
            <v>Bimbo De Colombia S.A. PAE 2020</v>
          </cell>
          <cell r="P1192">
            <v>589</v>
          </cell>
          <cell r="Q1192">
            <v>589</v>
          </cell>
          <cell r="R1192">
            <v>1078</v>
          </cell>
          <cell r="S1192">
            <v>1078</v>
          </cell>
          <cell r="T1192">
            <v>589</v>
          </cell>
          <cell r="U1192">
            <v>589</v>
          </cell>
          <cell r="V1192">
            <v>1078</v>
          </cell>
          <cell r="W1192">
            <v>1078</v>
          </cell>
        </row>
        <row r="1193">
          <cell r="I1193" t="str">
            <v>ALI_47_SEG_8_PROV_2088</v>
          </cell>
          <cell r="J1193">
            <v>8</v>
          </cell>
          <cell r="K1193" t="str">
            <v>CEREAL EMPACADO</v>
          </cell>
          <cell r="L1193">
            <v>47</v>
          </cell>
          <cell r="M1193" t="str">
            <v>47 : Ponque con trozos de fruta.</v>
          </cell>
          <cell r="N1193">
            <v>2088</v>
          </cell>
          <cell r="O1193" t="str">
            <v>Consorcio Nutriservi Panadería 2020</v>
          </cell>
          <cell r="P1193">
            <v>603</v>
          </cell>
          <cell r="Q1193">
            <v>603</v>
          </cell>
          <cell r="R1193">
            <v>1101</v>
          </cell>
          <cell r="S1193">
            <v>1101</v>
          </cell>
          <cell r="T1193">
            <v>589</v>
          </cell>
          <cell r="U1193">
            <v>589</v>
          </cell>
          <cell r="V1193">
            <v>1078</v>
          </cell>
          <cell r="W1193">
            <v>1078</v>
          </cell>
        </row>
        <row r="1194">
          <cell r="I1194" t="str">
            <v>ALI_47_SEG_8_PROV_2094</v>
          </cell>
          <cell r="J1194">
            <v>8</v>
          </cell>
          <cell r="K1194" t="str">
            <v>CEREAL EMPACADO</v>
          </cell>
          <cell r="L1194">
            <v>47</v>
          </cell>
          <cell r="M1194" t="str">
            <v>47 : Ponque con trozos de fruta.</v>
          </cell>
          <cell r="N1194">
            <v>2094</v>
          </cell>
          <cell r="O1194" t="str">
            <v>Comapan SA</v>
          </cell>
          <cell r="P1194">
            <v>589</v>
          </cell>
          <cell r="Q1194">
            <v>589</v>
          </cell>
          <cell r="R1194">
            <v>1078</v>
          </cell>
          <cell r="S1194">
            <v>1078</v>
          </cell>
          <cell r="T1194">
            <v>589</v>
          </cell>
          <cell r="U1194">
            <v>589</v>
          </cell>
          <cell r="V1194">
            <v>1078</v>
          </cell>
          <cell r="W1194">
            <v>1078</v>
          </cell>
        </row>
        <row r="1195">
          <cell r="I1195" t="str">
            <v>ALI_47_SEG_8_PROV_2095</v>
          </cell>
          <cell r="J1195">
            <v>8</v>
          </cell>
          <cell r="K1195" t="str">
            <v>CEREAL EMPACADO</v>
          </cell>
          <cell r="L1195">
            <v>47</v>
          </cell>
          <cell r="M1195" t="str">
            <v>47 : Ponque con trozos de fruta.</v>
          </cell>
          <cell r="N1195">
            <v>2095</v>
          </cell>
          <cell r="O1195" t="str">
            <v>Ut Mana 2020</v>
          </cell>
          <cell r="P1195">
            <v>593</v>
          </cell>
          <cell r="Q1195">
            <v>593</v>
          </cell>
          <cell r="R1195">
            <v>1084</v>
          </cell>
          <cell r="S1195">
            <v>1084</v>
          </cell>
          <cell r="T1195">
            <v>589</v>
          </cell>
          <cell r="U1195">
            <v>589</v>
          </cell>
          <cell r="V1195">
            <v>1078</v>
          </cell>
          <cell r="W1195">
            <v>1078</v>
          </cell>
        </row>
        <row r="1196">
          <cell r="I1196" t="str">
            <v>ALI_47_SEG_9_PROV_2052</v>
          </cell>
          <cell r="J1196">
            <v>9</v>
          </cell>
          <cell r="K1196" t="str">
            <v>CEREAL EMPACADO</v>
          </cell>
          <cell r="L1196">
            <v>47</v>
          </cell>
          <cell r="M1196" t="str">
            <v>47 : Ponque con trozos de fruta.</v>
          </cell>
          <cell r="N1196">
            <v>2052</v>
          </cell>
          <cell r="O1196" t="str">
            <v>Diseral S.A.S.</v>
          </cell>
          <cell r="P1196">
            <v>605</v>
          </cell>
          <cell r="Q1196">
            <v>605</v>
          </cell>
          <cell r="R1196">
            <v>1108</v>
          </cell>
          <cell r="S1196">
            <v>1108</v>
          </cell>
          <cell r="T1196">
            <v>589</v>
          </cell>
          <cell r="U1196">
            <v>589</v>
          </cell>
          <cell r="V1196">
            <v>1078</v>
          </cell>
          <cell r="W1196">
            <v>1078</v>
          </cell>
        </row>
        <row r="1197">
          <cell r="I1197" t="str">
            <v>ALI_47_SEG_9_PROV_2085</v>
          </cell>
          <cell r="J1197">
            <v>9</v>
          </cell>
          <cell r="K1197" t="str">
            <v>CEREAL EMPACADO</v>
          </cell>
          <cell r="L1197">
            <v>47</v>
          </cell>
          <cell r="M1197" t="str">
            <v>47 : Ponque con trozos de fruta.</v>
          </cell>
          <cell r="N1197">
            <v>2085</v>
          </cell>
          <cell r="O1197" t="str">
            <v>Bimbo De Colombia S.A. PAE 2020</v>
          </cell>
          <cell r="P1197">
            <v>589</v>
          </cell>
          <cell r="Q1197">
            <v>589</v>
          </cell>
          <cell r="R1197">
            <v>1078</v>
          </cell>
          <cell r="S1197">
            <v>1078</v>
          </cell>
          <cell r="T1197">
            <v>589</v>
          </cell>
          <cell r="U1197">
            <v>589</v>
          </cell>
          <cell r="V1197">
            <v>1078</v>
          </cell>
          <cell r="W1197">
            <v>1078</v>
          </cell>
        </row>
        <row r="1198">
          <cell r="I1198" t="str">
            <v>ALI_47_SEG_9_PROV_2088</v>
          </cell>
          <cell r="J1198">
            <v>9</v>
          </cell>
          <cell r="K1198" t="str">
            <v>CEREAL EMPACADO</v>
          </cell>
          <cell r="L1198">
            <v>47</v>
          </cell>
          <cell r="M1198" t="str">
            <v>47 : Ponque con trozos de fruta.</v>
          </cell>
          <cell r="N1198">
            <v>2088</v>
          </cell>
          <cell r="O1198" t="str">
            <v>Consorcio Nutriservi Panadería 2020</v>
          </cell>
          <cell r="P1198">
            <v>603</v>
          </cell>
          <cell r="Q1198">
            <v>603</v>
          </cell>
          <cell r="R1198">
            <v>1101</v>
          </cell>
          <cell r="S1198">
            <v>1101</v>
          </cell>
          <cell r="T1198">
            <v>589</v>
          </cell>
          <cell r="U1198">
            <v>589</v>
          </cell>
          <cell r="V1198">
            <v>1078</v>
          </cell>
          <cell r="W1198">
            <v>1078</v>
          </cell>
        </row>
        <row r="1199">
          <cell r="I1199" t="str">
            <v>ALI_47_SEG_9_PROV_2094</v>
          </cell>
          <cell r="J1199">
            <v>9</v>
          </cell>
          <cell r="K1199" t="str">
            <v>CEREAL EMPACADO</v>
          </cell>
          <cell r="L1199">
            <v>47</v>
          </cell>
          <cell r="M1199" t="str">
            <v>47 : Ponque con trozos de fruta.</v>
          </cell>
          <cell r="N1199">
            <v>2094</v>
          </cell>
          <cell r="O1199" t="str">
            <v>Comapan SA</v>
          </cell>
          <cell r="P1199">
            <v>589</v>
          </cell>
          <cell r="Q1199">
            <v>589</v>
          </cell>
          <cell r="R1199">
            <v>1078</v>
          </cell>
          <cell r="S1199">
            <v>1078</v>
          </cell>
          <cell r="T1199">
            <v>589</v>
          </cell>
          <cell r="U1199">
            <v>589</v>
          </cell>
          <cell r="V1199">
            <v>1078</v>
          </cell>
          <cell r="W1199">
            <v>1078</v>
          </cell>
        </row>
        <row r="1200">
          <cell r="I1200" t="str">
            <v>ALI_47_SEG_9_PROV_2095</v>
          </cell>
          <cell r="J1200">
            <v>9</v>
          </cell>
          <cell r="K1200" t="str">
            <v>CEREAL EMPACADO</v>
          </cell>
          <cell r="L1200">
            <v>47</v>
          </cell>
          <cell r="M1200" t="str">
            <v>47 : Ponque con trozos de fruta.</v>
          </cell>
          <cell r="N1200">
            <v>2095</v>
          </cell>
          <cell r="O1200" t="str">
            <v>Ut Mana 2020</v>
          </cell>
          <cell r="P1200">
            <v>593</v>
          </cell>
          <cell r="Q1200">
            <v>593</v>
          </cell>
          <cell r="R1200">
            <v>1084</v>
          </cell>
          <cell r="S1200">
            <v>1084</v>
          </cell>
          <cell r="T1200">
            <v>589</v>
          </cell>
          <cell r="U1200">
            <v>589</v>
          </cell>
          <cell r="V1200">
            <v>1078</v>
          </cell>
          <cell r="W1200">
            <v>1078</v>
          </cell>
        </row>
        <row r="1201">
          <cell r="I1201" t="str">
            <v>ALI_47_SEG_10_PROV_2052</v>
          </cell>
          <cell r="J1201">
            <v>10</v>
          </cell>
          <cell r="K1201" t="str">
            <v>CEREAL EMPACADO</v>
          </cell>
          <cell r="L1201">
            <v>47</v>
          </cell>
          <cell r="M1201" t="str">
            <v>47 : Ponque con trozos de fruta.</v>
          </cell>
          <cell r="N1201">
            <v>2052</v>
          </cell>
          <cell r="O1201" t="str">
            <v>Diseral S.A.S.</v>
          </cell>
          <cell r="P1201">
            <v>605</v>
          </cell>
          <cell r="Q1201">
            <v>605</v>
          </cell>
          <cell r="R1201">
            <v>1108</v>
          </cell>
          <cell r="S1201">
            <v>1108</v>
          </cell>
          <cell r="T1201">
            <v>589</v>
          </cell>
          <cell r="U1201">
            <v>589</v>
          </cell>
          <cell r="V1201">
            <v>1078</v>
          </cell>
          <cell r="W1201">
            <v>1078</v>
          </cell>
        </row>
        <row r="1202">
          <cell r="I1202" t="str">
            <v>ALI_47_SEG_10_PROV_2085</v>
          </cell>
          <cell r="J1202">
            <v>10</v>
          </cell>
          <cell r="K1202" t="str">
            <v>CEREAL EMPACADO</v>
          </cell>
          <cell r="L1202">
            <v>47</v>
          </cell>
          <cell r="M1202" t="str">
            <v>47 : Ponque con trozos de fruta.</v>
          </cell>
          <cell r="N1202">
            <v>2085</v>
          </cell>
          <cell r="O1202" t="str">
            <v>Bimbo De Colombia S.A. PAE 2020</v>
          </cell>
          <cell r="P1202">
            <v>589</v>
          </cell>
          <cell r="Q1202">
            <v>589</v>
          </cell>
          <cell r="R1202">
            <v>1078</v>
          </cell>
          <cell r="S1202">
            <v>1078</v>
          </cell>
          <cell r="T1202">
            <v>589</v>
          </cell>
          <cell r="U1202">
            <v>589</v>
          </cell>
          <cell r="V1202">
            <v>1078</v>
          </cell>
          <cell r="W1202">
            <v>1078</v>
          </cell>
        </row>
        <row r="1203">
          <cell r="I1203" t="str">
            <v>ALI_47_SEG_10_PROV_2088</v>
          </cell>
          <cell r="J1203">
            <v>10</v>
          </cell>
          <cell r="K1203" t="str">
            <v>CEREAL EMPACADO</v>
          </cell>
          <cell r="L1203">
            <v>47</v>
          </cell>
          <cell r="M1203" t="str">
            <v>47 : Ponque con trozos de fruta.</v>
          </cell>
          <cell r="N1203">
            <v>2088</v>
          </cell>
          <cell r="O1203" t="str">
            <v>Consorcio Nutriservi Panadería 2020</v>
          </cell>
          <cell r="P1203">
            <v>603</v>
          </cell>
          <cell r="Q1203">
            <v>603</v>
          </cell>
          <cell r="R1203">
            <v>1101</v>
          </cell>
          <cell r="S1203">
            <v>1101</v>
          </cell>
          <cell r="T1203">
            <v>589</v>
          </cell>
          <cell r="U1203">
            <v>589</v>
          </cell>
          <cell r="V1203">
            <v>1078</v>
          </cell>
          <cell r="W1203">
            <v>1078</v>
          </cell>
        </row>
        <row r="1204">
          <cell r="I1204" t="str">
            <v>ALI_47_SEG_10_PROV_2094</v>
          </cell>
          <cell r="J1204">
            <v>10</v>
          </cell>
          <cell r="K1204" t="str">
            <v>CEREAL EMPACADO</v>
          </cell>
          <cell r="L1204">
            <v>47</v>
          </cell>
          <cell r="M1204" t="str">
            <v>47 : Ponque con trozos de fruta.</v>
          </cell>
          <cell r="N1204">
            <v>2094</v>
          </cell>
          <cell r="O1204" t="str">
            <v>Comapan SA</v>
          </cell>
          <cell r="P1204">
            <v>589</v>
          </cell>
          <cell r="Q1204">
            <v>589</v>
          </cell>
          <cell r="R1204">
            <v>1078</v>
          </cell>
          <cell r="S1204">
            <v>1078</v>
          </cell>
          <cell r="T1204">
            <v>589</v>
          </cell>
          <cell r="U1204">
            <v>589</v>
          </cell>
          <cell r="V1204">
            <v>1078</v>
          </cell>
          <cell r="W1204">
            <v>1078</v>
          </cell>
        </row>
        <row r="1205">
          <cell r="I1205" t="str">
            <v>ALI_47_SEG_10_PROV_2095</v>
          </cell>
          <cell r="J1205">
            <v>10</v>
          </cell>
          <cell r="K1205" t="str">
            <v>CEREAL EMPACADO</v>
          </cell>
          <cell r="L1205">
            <v>47</v>
          </cell>
          <cell r="M1205" t="str">
            <v>47 : Ponque con trozos de fruta.</v>
          </cell>
          <cell r="N1205">
            <v>2095</v>
          </cell>
          <cell r="O1205" t="str">
            <v>Ut Mana 2020</v>
          </cell>
          <cell r="P1205">
            <v>593</v>
          </cell>
          <cell r="Q1205">
            <v>593</v>
          </cell>
          <cell r="R1205">
            <v>1084</v>
          </cell>
          <cell r="S1205">
            <v>1084</v>
          </cell>
          <cell r="T1205">
            <v>589</v>
          </cell>
          <cell r="U1205">
            <v>589</v>
          </cell>
          <cell r="V1205">
            <v>1078</v>
          </cell>
          <cell r="W1205">
            <v>1078</v>
          </cell>
        </row>
        <row r="1206">
          <cell r="I1206" t="str">
            <v>ALI_47_SEG_11_PROV_2052</v>
          </cell>
          <cell r="J1206">
            <v>11</v>
          </cell>
          <cell r="K1206" t="str">
            <v>CEREAL EMPACADO</v>
          </cell>
          <cell r="L1206">
            <v>47</v>
          </cell>
          <cell r="M1206" t="str">
            <v>47 : Ponque con trozos de fruta.</v>
          </cell>
          <cell r="N1206">
            <v>2052</v>
          </cell>
          <cell r="O1206" t="str">
            <v>Diseral S.A.S.</v>
          </cell>
          <cell r="P1206">
            <v>605</v>
          </cell>
          <cell r="Q1206">
            <v>605</v>
          </cell>
          <cell r="R1206">
            <v>1108</v>
          </cell>
          <cell r="S1206">
            <v>1108</v>
          </cell>
          <cell r="T1206">
            <v>589</v>
          </cell>
          <cell r="U1206">
            <v>589</v>
          </cell>
          <cell r="V1206">
            <v>1078</v>
          </cell>
          <cell r="W1206">
            <v>1078</v>
          </cell>
        </row>
        <row r="1207">
          <cell r="I1207" t="str">
            <v>ALI_47_SEG_11_PROV_2085</v>
          </cell>
          <cell r="J1207">
            <v>11</v>
          </cell>
          <cell r="K1207" t="str">
            <v>CEREAL EMPACADO</v>
          </cell>
          <cell r="L1207">
            <v>47</v>
          </cell>
          <cell r="M1207" t="str">
            <v>47 : Ponque con trozos de fruta.</v>
          </cell>
          <cell r="N1207">
            <v>2085</v>
          </cell>
          <cell r="O1207" t="str">
            <v>Bimbo De Colombia S.A. PAE 2020</v>
          </cell>
          <cell r="P1207">
            <v>589</v>
          </cell>
          <cell r="Q1207">
            <v>589</v>
          </cell>
          <cell r="R1207">
            <v>1078</v>
          </cell>
          <cell r="S1207">
            <v>1078</v>
          </cell>
          <cell r="T1207">
            <v>589</v>
          </cell>
          <cell r="U1207">
            <v>589</v>
          </cell>
          <cell r="V1207">
            <v>1078</v>
          </cell>
          <cell r="W1207">
            <v>1078</v>
          </cell>
        </row>
        <row r="1208">
          <cell r="I1208" t="str">
            <v>ALI_47_SEG_11_PROV_2088</v>
          </cell>
          <cell r="J1208">
            <v>11</v>
          </cell>
          <cell r="K1208" t="str">
            <v>CEREAL EMPACADO</v>
          </cell>
          <cell r="L1208">
            <v>47</v>
          </cell>
          <cell r="M1208" t="str">
            <v>47 : Ponque con trozos de fruta.</v>
          </cell>
          <cell r="N1208">
            <v>2088</v>
          </cell>
          <cell r="O1208" t="str">
            <v>Consorcio Nutriservi Panadería 2020</v>
          </cell>
          <cell r="P1208">
            <v>603</v>
          </cell>
          <cell r="Q1208">
            <v>603</v>
          </cell>
          <cell r="R1208">
            <v>1101</v>
          </cell>
          <cell r="S1208">
            <v>1101</v>
          </cell>
          <cell r="T1208">
            <v>589</v>
          </cell>
          <cell r="U1208">
            <v>589</v>
          </cell>
          <cell r="V1208">
            <v>1078</v>
          </cell>
          <cell r="W1208">
            <v>1078</v>
          </cell>
        </row>
        <row r="1209">
          <cell r="I1209" t="str">
            <v>ALI_47_SEG_11_PROV_2094</v>
          </cell>
          <cell r="J1209">
            <v>11</v>
          </cell>
          <cell r="K1209" t="str">
            <v>CEREAL EMPACADO</v>
          </cell>
          <cell r="L1209">
            <v>47</v>
          </cell>
          <cell r="M1209" t="str">
            <v>47 : Ponque con trozos de fruta.</v>
          </cell>
          <cell r="N1209">
            <v>2094</v>
          </cell>
          <cell r="O1209" t="str">
            <v>Comapan SA</v>
          </cell>
          <cell r="P1209">
            <v>589</v>
          </cell>
          <cell r="Q1209">
            <v>589</v>
          </cell>
          <cell r="R1209">
            <v>1078</v>
          </cell>
          <cell r="S1209">
            <v>1078</v>
          </cell>
          <cell r="T1209">
            <v>589</v>
          </cell>
          <cell r="U1209">
            <v>589</v>
          </cell>
          <cell r="V1209">
            <v>1078</v>
          </cell>
          <cell r="W1209">
            <v>1078</v>
          </cell>
        </row>
        <row r="1210">
          <cell r="I1210" t="str">
            <v>ALI_47_SEG_11_PROV_2095</v>
          </cell>
          <cell r="J1210">
            <v>11</v>
          </cell>
          <cell r="K1210" t="str">
            <v>CEREAL EMPACADO</v>
          </cell>
          <cell r="L1210">
            <v>47</v>
          </cell>
          <cell r="M1210" t="str">
            <v>47 : Ponque con trozos de fruta.</v>
          </cell>
          <cell r="N1210">
            <v>2095</v>
          </cell>
          <cell r="O1210" t="str">
            <v>Ut Mana 2020</v>
          </cell>
          <cell r="P1210">
            <v>593</v>
          </cell>
          <cell r="Q1210">
            <v>593</v>
          </cell>
          <cell r="R1210">
            <v>1084</v>
          </cell>
          <cell r="S1210">
            <v>1084</v>
          </cell>
          <cell r="T1210">
            <v>589</v>
          </cell>
          <cell r="U1210">
            <v>589</v>
          </cell>
          <cell r="V1210">
            <v>1078</v>
          </cell>
          <cell r="W1210">
            <v>1078</v>
          </cell>
        </row>
        <row r="1211">
          <cell r="I1211" t="str">
            <v>ALI_47_SEG_12_PROV_2052</v>
          </cell>
          <cell r="J1211">
            <v>12</v>
          </cell>
          <cell r="K1211" t="str">
            <v>CEREAL EMPACADO</v>
          </cell>
          <cell r="L1211">
            <v>47</v>
          </cell>
          <cell r="M1211" t="str">
            <v>47 : Ponque con trozos de fruta.</v>
          </cell>
          <cell r="N1211">
            <v>2052</v>
          </cell>
          <cell r="O1211" t="str">
            <v>Diseral S.A.S.</v>
          </cell>
          <cell r="P1211">
            <v>605</v>
          </cell>
          <cell r="Q1211">
            <v>605</v>
          </cell>
          <cell r="R1211">
            <v>1108</v>
          </cell>
          <cell r="S1211">
            <v>1108</v>
          </cell>
          <cell r="T1211">
            <v>589</v>
          </cell>
          <cell r="U1211">
            <v>589</v>
          </cell>
          <cell r="V1211">
            <v>1078</v>
          </cell>
          <cell r="W1211">
            <v>1078</v>
          </cell>
        </row>
        <row r="1212">
          <cell r="I1212" t="str">
            <v>ALI_47_SEG_12_PROV_2085</v>
          </cell>
          <cell r="J1212">
            <v>12</v>
          </cell>
          <cell r="K1212" t="str">
            <v>CEREAL EMPACADO</v>
          </cell>
          <cell r="L1212">
            <v>47</v>
          </cell>
          <cell r="M1212" t="str">
            <v>47 : Ponque con trozos de fruta.</v>
          </cell>
          <cell r="N1212">
            <v>2085</v>
          </cell>
          <cell r="O1212" t="str">
            <v>Bimbo De Colombia S.A. PAE 2020</v>
          </cell>
          <cell r="P1212">
            <v>589</v>
          </cell>
          <cell r="Q1212">
            <v>589</v>
          </cell>
          <cell r="R1212">
            <v>1078</v>
          </cell>
          <cell r="S1212">
            <v>1078</v>
          </cell>
          <cell r="T1212">
            <v>589</v>
          </cell>
          <cell r="U1212">
            <v>589</v>
          </cell>
          <cell r="V1212">
            <v>1078</v>
          </cell>
          <cell r="W1212">
            <v>1078</v>
          </cell>
        </row>
        <row r="1213">
          <cell r="I1213" t="str">
            <v>ALI_47_SEG_12_PROV_2088</v>
          </cell>
          <cell r="J1213">
            <v>12</v>
          </cell>
          <cell r="K1213" t="str">
            <v>CEREAL EMPACADO</v>
          </cell>
          <cell r="L1213">
            <v>47</v>
          </cell>
          <cell r="M1213" t="str">
            <v>47 : Ponque con trozos de fruta.</v>
          </cell>
          <cell r="N1213">
            <v>2088</v>
          </cell>
          <cell r="O1213" t="str">
            <v>Consorcio Nutriservi Panadería 2020</v>
          </cell>
          <cell r="P1213">
            <v>603</v>
          </cell>
          <cell r="Q1213">
            <v>603</v>
          </cell>
          <cell r="R1213">
            <v>1101</v>
          </cell>
          <cell r="S1213">
            <v>1101</v>
          </cell>
          <cell r="T1213">
            <v>589</v>
          </cell>
          <cell r="U1213">
            <v>589</v>
          </cell>
          <cell r="V1213">
            <v>1078</v>
          </cell>
          <cell r="W1213">
            <v>1078</v>
          </cell>
        </row>
        <row r="1214">
          <cell r="I1214" t="str">
            <v>ALI_47_SEG_12_PROV_2094</v>
          </cell>
          <cell r="J1214">
            <v>12</v>
          </cell>
          <cell r="K1214" t="str">
            <v>CEREAL EMPACADO</v>
          </cell>
          <cell r="L1214">
            <v>47</v>
          </cell>
          <cell r="M1214" t="str">
            <v>47 : Ponque con trozos de fruta.</v>
          </cell>
          <cell r="N1214">
            <v>2094</v>
          </cell>
          <cell r="O1214" t="str">
            <v>Comapan SA</v>
          </cell>
          <cell r="P1214">
            <v>589</v>
          </cell>
          <cell r="Q1214">
            <v>589</v>
          </cell>
          <cell r="R1214">
            <v>1078</v>
          </cell>
          <cell r="S1214">
            <v>1078</v>
          </cell>
          <cell r="T1214">
            <v>589</v>
          </cell>
          <cell r="U1214">
            <v>589</v>
          </cell>
          <cell r="V1214">
            <v>1078</v>
          </cell>
          <cell r="W1214">
            <v>1078</v>
          </cell>
        </row>
        <row r="1215">
          <cell r="I1215" t="str">
            <v>ALI_47_SEG_12_PROV_2095</v>
          </cell>
          <cell r="J1215">
            <v>12</v>
          </cell>
          <cell r="K1215" t="str">
            <v>CEREAL EMPACADO</v>
          </cell>
          <cell r="L1215">
            <v>47</v>
          </cell>
          <cell r="M1215" t="str">
            <v>47 : Ponque con trozos de fruta.</v>
          </cell>
          <cell r="N1215">
            <v>2095</v>
          </cell>
          <cell r="O1215" t="str">
            <v>Ut Mana 2020</v>
          </cell>
          <cell r="P1215">
            <v>593</v>
          </cell>
          <cell r="Q1215">
            <v>593</v>
          </cell>
          <cell r="R1215">
            <v>1084</v>
          </cell>
          <cell r="S1215">
            <v>1084</v>
          </cell>
          <cell r="T1215">
            <v>589</v>
          </cell>
          <cell r="U1215">
            <v>589</v>
          </cell>
          <cell r="V1215">
            <v>1078</v>
          </cell>
          <cell r="W1215">
            <v>1078</v>
          </cell>
        </row>
        <row r="1216">
          <cell r="I1216" t="str">
            <v>ALI_47_SEG_13_PROV_2052</v>
          </cell>
          <cell r="J1216">
            <v>13</v>
          </cell>
          <cell r="K1216" t="str">
            <v>CEREAL EMPACADO</v>
          </cell>
          <cell r="L1216">
            <v>47</v>
          </cell>
          <cell r="M1216" t="str">
            <v>47 : Ponque con trozos de fruta.</v>
          </cell>
          <cell r="N1216">
            <v>2052</v>
          </cell>
          <cell r="O1216" t="str">
            <v>Diseral S.A.S.</v>
          </cell>
          <cell r="P1216">
            <v>605</v>
          </cell>
          <cell r="Q1216">
            <v>605</v>
          </cell>
          <cell r="R1216">
            <v>1108</v>
          </cell>
          <cell r="S1216">
            <v>1108</v>
          </cell>
          <cell r="T1216">
            <v>589</v>
          </cell>
          <cell r="U1216">
            <v>589</v>
          </cell>
          <cell r="V1216">
            <v>1078</v>
          </cell>
          <cell r="W1216">
            <v>1078</v>
          </cell>
        </row>
        <row r="1217">
          <cell r="I1217" t="str">
            <v>ALI_47_SEG_13_PROV_2085</v>
          </cell>
          <cell r="J1217">
            <v>13</v>
          </cell>
          <cell r="K1217" t="str">
            <v>CEREAL EMPACADO</v>
          </cell>
          <cell r="L1217">
            <v>47</v>
          </cell>
          <cell r="M1217" t="str">
            <v>47 : Ponque con trozos de fruta.</v>
          </cell>
          <cell r="N1217">
            <v>2085</v>
          </cell>
          <cell r="O1217" t="str">
            <v>Bimbo De Colombia S.A. PAE 2020</v>
          </cell>
          <cell r="P1217">
            <v>589</v>
          </cell>
          <cell r="Q1217">
            <v>589</v>
          </cell>
          <cell r="R1217">
            <v>1078</v>
          </cell>
          <cell r="S1217">
            <v>1078</v>
          </cell>
          <cell r="T1217">
            <v>589</v>
          </cell>
          <cell r="U1217">
            <v>589</v>
          </cell>
          <cell r="V1217">
            <v>1078</v>
          </cell>
          <cell r="W1217">
            <v>1078</v>
          </cell>
        </row>
        <row r="1218">
          <cell r="I1218" t="str">
            <v>ALI_47_SEG_13_PROV_2088</v>
          </cell>
          <cell r="J1218">
            <v>13</v>
          </cell>
          <cell r="K1218" t="str">
            <v>CEREAL EMPACADO</v>
          </cell>
          <cell r="L1218">
            <v>47</v>
          </cell>
          <cell r="M1218" t="str">
            <v>47 : Ponque con trozos de fruta.</v>
          </cell>
          <cell r="N1218">
            <v>2088</v>
          </cell>
          <cell r="O1218" t="str">
            <v>Consorcio Nutriservi Panadería 2020</v>
          </cell>
          <cell r="P1218">
            <v>603</v>
          </cell>
          <cell r="Q1218">
            <v>603</v>
          </cell>
          <cell r="R1218">
            <v>1101</v>
          </cell>
          <cell r="S1218">
            <v>1101</v>
          </cell>
          <cell r="T1218">
            <v>589</v>
          </cell>
          <cell r="U1218">
            <v>589</v>
          </cell>
          <cell r="V1218">
            <v>1078</v>
          </cell>
          <cell r="W1218">
            <v>1078</v>
          </cell>
        </row>
        <row r="1219">
          <cell r="I1219" t="str">
            <v>ALI_47_SEG_13_PROV_2094</v>
          </cell>
          <cell r="J1219">
            <v>13</v>
          </cell>
          <cell r="K1219" t="str">
            <v>CEREAL EMPACADO</v>
          </cell>
          <cell r="L1219">
            <v>47</v>
          </cell>
          <cell r="M1219" t="str">
            <v>47 : Ponque con trozos de fruta.</v>
          </cell>
          <cell r="N1219">
            <v>2094</v>
          </cell>
          <cell r="O1219" t="str">
            <v>Comapan SA</v>
          </cell>
          <cell r="P1219">
            <v>589</v>
          </cell>
          <cell r="Q1219">
            <v>589</v>
          </cell>
          <cell r="R1219">
            <v>1078</v>
          </cell>
          <cell r="S1219">
            <v>1078</v>
          </cell>
          <cell r="T1219">
            <v>589</v>
          </cell>
          <cell r="U1219">
            <v>589</v>
          </cell>
          <cell r="V1219">
            <v>1078</v>
          </cell>
          <cell r="W1219">
            <v>1078</v>
          </cell>
        </row>
        <row r="1220">
          <cell r="I1220" t="str">
            <v>ALI_47_SEG_13_PROV_2095</v>
          </cell>
          <cell r="J1220">
            <v>13</v>
          </cell>
          <cell r="K1220" t="str">
            <v>CEREAL EMPACADO</v>
          </cell>
          <cell r="L1220">
            <v>47</v>
          </cell>
          <cell r="M1220" t="str">
            <v>47 : Ponque con trozos de fruta.</v>
          </cell>
          <cell r="N1220">
            <v>2095</v>
          </cell>
          <cell r="O1220" t="str">
            <v>Ut Mana 2020</v>
          </cell>
          <cell r="P1220">
            <v>593</v>
          </cell>
          <cell r="Q1220">
            <v>593</v>
          </cell>
          <cell r="R1220">
            <v>1084</v>
          </cell>
          <cell r="S1220">
            <v>1084</v>
          </cell>
          <cell r="T1220">
            <v>589</v>
          </cell>
          <cell r="U1220">
            <v>589</v>
          </cell>
          <cell r="V1220">
            <v>1078</v>
          </cell>
          <cell r="W1220">
            <v>1078</v>
          </cell>
        </row>
        <row r="1221">
          <cell r="I1221" t="str">
            <v>ALI_47_SEG_14_PROV_2052</v>
          </cell>
          <cell r="J1221">
            <v>14</v>
          </cell>
          <cell r="K1221" t="str">
            <v>CEREAL EMPACADO</v>
          </cell>
          <cell r="L1221">
            <v>47</v>
          </cell>
          <cell r="M1221" t="str">
            <v>47 : Ponque con trozos de fruta.</v>
          </cell>
          <cell r="N1221">
            <v>2052</v>
          </cell>
          <cell r="O1221" t="str">
            <v>Diseral S.A.S.</v>
          </cell>
          <cell r="P1221">
            <v>605</v>
          </cell>
          <cell r="Q1221">
            <v>605</v>
          </cell>
          <cell r="R1221">
            <v>1108</v>
          </cell>
          <cell r="S1221">
            <v>1108</v>
          </cell>
          <cell r="T1221">
            <v>589</v>
          </cell>
          <cell r="U1221">
            <v>589</v>
          </cell>
          <cell r="V1221">
            <v>1078</v>
          </cell>
          <cell r="W1221">
            <v>1078</v>
          </cell>
        </row>
        <row r="1222">
          <cell r="I1222" t="str">
            <v>ALI_47_SEG_14_PROV_2085</v>
          </cell>
          <cell r="J1222">
            <v>14</v>
          </cell>
          <cell r="K1222" t="str">
            <v>CEREAL EMPACADO</v>
          </cell>
          <cell r="L1222">
            <v>47</v>
          </cell>
          <cell r="M1222" t="str">
            <v>47 : Ponque con trozos de fruta.</v>
          </cell>
          <cell r="N1222">
            <v>2085</v>
          </cell>
          <cell r="O1222" t="str">
            <v>Bimbo De Colombia S.A. PAE 2020</v>
          </cell>
          <cell r="P1222">
            <v>589</v>
          </cell>
          <cell r="Q1222">
            <v>589</v>
          </cell>
          <cell r="R1222">
            <v>1078</v>
          </cell>
          <cell r="S1222">
            <v>1078</v>
          </cell>
          <cell r="T1222">
            <v>589</v>
          </cell>
          <cell r="U1222">
            <v>589</v>
          </cell>
          <cell r="V1222">
            <v>1078</v>
          </cell>
          <cell r="W1222">
            <v>1078</v>
          </cell>
        </row>
        <row r="1223">
          <cell r="I1223" t="str">
            <v>ALI_47_SEG_14_PROV_2088</v>
          </cell>
          <cell r="J1223">
            <v>14</v>
          </cell>
          <cell r="K1223" t="str">
            <v>CEREAL EMPACADO</v>
          </cell>
          <cell r="L1223">
            <v>47</v>
          </cell>
          <cell r="M1223" t="str">
            <v>47 : Ponque con trozos de fruta.</v>
          </cell>
          <cell r="N1223">
            <v>2088</v>
          </cell>
          <cell r="O1223" t="str">
            <v>Consorcio Nutriservi Panadería 2020</v>
          </cell>
          <cell r="P1223">
            <v>603</v>
          </cell>
          <cell r="Q1223">
            <v>603</v>
          </cell>
          <cell r="R1223">
            <v>1101</v>
          </cell>
          <cell r="S1223">
            <v>1101</v>
          </cell>
          <cell r="T1223">
            <v>589</v>
          </cell>
          <cell r="U1223">
            <v>589</v>
          </cell>
          <cell r="V1223">
            <v>1078</v>
          </cell>
          <cell r="W1223">
            <v>1078</v>
          </cell>
        </row>
        <row r="1224">
          <cell r="I1224" t="str">
            <v>ALI_47_SEG_14_PROV_2094</v>
          </cell>
          <cell r="J1224">
            <v>14</v>
          </cell>
          <cell r="K1224" t="str">
            <v>CEREAL EMPACADO</v>
          </cell>
          <cell r="L1224">
            <v>47</v>
          </cell>
          <cell r="M1224" t="str">
            <v>47 : Ponque con trozos de fruta.</v>
          </cell>
          <cell r="N1224">
            <v>2094</v>
          </cell>
          <cell r="O1224" t="str">
            <v>Comapan SA</v>
          </cell>
          <cell r="P1224">
            <v>589</v>
          </cell>
          <cell r="Q1224">
            <v>589</v>
          </cell>
          <cell r="R1224">
            <v>1078</v>
          </cell>
          <cell r="S1224">
            <v>1078</v>
          </cell>
          <cell r="T1224">
            <v>589</v>
          </cell>
          <cell r="U1224">
            <v>589</v>
          </cell>
          <cell r="V1224">
            <v>1078</v>
          </cell>
          <cell r="W1224">
            <v>1078</v>
          </cell>
        </row>
        <row r="1225">
          <cell r="I1225" t="str">
            <v>ALI_47_SEG_14_PROV_2095</v>
          </cell>
          <cell r="J1225">
            <v>14</v>
          </cell>
          <cell r="K1225" t="str">
            <v>CEREAL EMPACADO</v>
          </cell>
          <cell r="L1225">
            <v>47</v>
          </cell>
          <cell r="M1225" t="str">
            <v>47 : Ponque con trozos de fruta.</v>
          </cell>
          <cell r="N1225">
            <v>2095</v>
          </cell>
          <cell r="O1225" t="str">
            <v>Ut Mana 2020</v>
          </cell>
          <cell r="P1225">
            <v>593</v>
          </cell>
          <cell r="Q1225">
            <v>593</v>
          </cell>
          <cell r="R1225">
            <v>1084</v>
          </cell>
          <cell r="S1225">
            <v>1084</v>
          </cell>
          <cell r="T1225">
            <v>589</v>
          </cell>
          <cell r="U1225">
            <v>589</v>
          </cell>
          <cell r="V1225">
            <v>1078</v>
          </cell>
          <cell r="W1225">
            <v>1078</v>
          </cell>
        </row>
        <row r="1226">
          <cell r="I1226" t="str">
            <v>ALI_47_SEG_15_PROV_2052</v>
          </cell>
          <cell r="J1226">
            <v>15</v>
          </cell>
          <cell r="K1226" t="str">
            <v>CEREAL EMPACADO</v>
          </cell>
          <cell r="L1226">
            <v>47</v>
          </cell>
          <cell r="M1226" t="str">
            <v>47 : Ponque con trozos de fruta.</v>
          </cell>
          <cell r="N1226">
            <v>2052</v>
          </cell>
          <cell r="O1226" t="str">
            <v>Diseral S.A.S.</v>
          </cell>
          <cell r="P1226">
            <v>605</v>
          </cell>
          <cell r="Q1226">
            <v>605</v>
          </cell>
          <cell r="R1226">
            <v>1108</v>
          </cell>
          <cell r="S1226">
            <v>1108</v>
          </cell>
          <cell r="T1226">
            <v>589</v>
          </cell>
          <cell r="U1226">
            <v>589</v>
          </cell>
          <cell r="V1226">
            <v>1078</v>
          </cell>
          <cell r="W1226">
            <v>1078</v>
          </cell>
        </row>
        <row r="1227">
          <cell r="I1227" t="str">
            <v>ALI_47_SEG_15_PROV_2085</v>
          </cell>
          <cell r="J1227">
            <v>15</v>
          </cell>
          <cell r="K1227" t="str">
            <v>CEREAL EMPACADO</v>
          </cell>
          <cell r="L1227">
            <v>47</v>
          </cell>
          <cell r="M1227" t="str">
            <v>47 : Ponque con trozos de fruta.</v>
          </cell>
          <cell r="N1227">
            <v>2085</v>
          </cell>
          <cell r="O1227" t="str">
            <v>Bimbo De Colombia S.A. PAE 2020</v>
          </cell>
          <cell r="P1227">
            <v>589</v>
          </cell>
          <cell r="Q1227">
            <v>589</v>
          </cell>
          <cell r="R1227">
            <v>1078</v>
          </cell>
          <cell r="S1227">
            <v>1078</v>
          </cell>
          <cell r="T1227">
            <v>589</v>
          </cell>
          <cell r="U1227">
            <v>589</v>
          </cell>
          <cell r="V1227">
            <v>1078</v>
          </cell>
          <cell r="W1227">
            <v>1078</v>
          </cell>
        </row>
        <row r="1228">
          <cell r="I1228" t="str">
            <v>ALI_47_SEG_15_PROV_2088</v>
          </cell>
          <cell r="J1228">
            <v>15</v>
          </cell>
          <cell r="K1228" t="str">
            <v>CEREAL EMPACADO</v>
          </cell>
          <cell r="L1228">
            <v>47</v>
          </cell>
          <cell r="M1228" t="str">
            <v>47 : Ponque con trozos de fruta.</v>
          </cell>
          <cell r="N1228">
            <v>2088</v>
          </cell>
          <cell r="O1228" t="str">
            <v>Consorcio Nutriservi Panadería 2020</v>
          </cell>
          <cell r="P1228">
            <v>603</v>
          </cell>
          <cell r="Q1228">
            <v>603</v>
          </cell>
          <cell r="R1228">
            <v>1101</v>
          </cell>
          <cell r="S1228">
            <v>1101</v>
          </cell>
          <cell r="T1228">
            <v>589</v>
          </cell>
          <cell r="U1228">
            <v>589</v>
          </cell>
          <cell r="V1228">
            <v>1078</v>
          </cell>
          <cell r="W1228">
            <v>1078</v>
          </cell>
        </row>
        <row r="1229">
          <cell r="I1229" t="str">
            <v>ALI_47_SEG_15_PROV_2094</v>
          </cell>
          <cell r="J1229">
            <v>15</v>
          </cell>
          <cell r="K1229" t="str">
            <v>CEREAL EMPACADO</v>
          </cell>
          <cell r="L1229">
            <v>47</v>
          </cell>
          <cell r="M1229" t="str">
            <v>47 : Ponque con trozos de fruta.</v>
          </cell>
          <cell r="N1229">
            <v>2094</v>
          </cell>
          <cell r="O1229" t="str">
            <v>Comapan SA</v>
          </cell>
          <cell r="P1229">
            <v>589</v>
          </cell>
          <cell r="Q1229">
            <v>589</v>
          </cell>
          <cell r="R1229">
            <v>1078</v>
          </cell>
          <cell r="S1229">
            <v>1078</v>
          </cell>
          <cell r="T1229">
            <v>589</v>
          </cell>
          <cell r="U1229">
            <v>589</v>
          </cell>
          <cell r="V1229">
            <v>1078</v>
          </cell>
          <cell r="W1229">
            <v>1078</v>
          </cell>
        </row>
        <row r="1230">
          <cell r="I1230" t="str">
            <v>ALI_47_SEG_15_PROV_2095</v>
          </cell>
          <cell r="J1230">
            <v>15</v>
          </cell>
          <cell r="K1230" t="str">
            <v>CEREAL EMPACADO</v>
          </cell>
          <cell r="L1230">
            <v>47</v>
          </cell>
          <cell r="M1230" t="str">
            <v>47 : Ponque con trozos de fruta.</v>
          </cell>
          <cell r="N1230">
            <v>2095</v>
          </cell>
          <cell r="O1230" t="str">
            <v>Ut Mana 2020</v>
          </cell>
          <cell r="P1230">
            <v>593</v>
          </cell>
          <cell r="Q1230">
            <v>593</v>
          </cell>
          <cell r="R1230">
            <v>1084</v>
          </cell>
          <cell r="S1230">
            <v>1084</v>
          </cell>
          <cell r="T1230">
            <v>589</v>
          </cell>
          <cell r="U1230">
            <v>589</v>
          </cell>
          <cell r="V1230">
            <v>1078</v>
          </cell>
          <cell r="W1230">
            <v>1078</v>
          </cell>
        </row>
        <row r="1231">
          <cell r="I1231" t="str">
            <v>ALI_61_SEG_1_PROV_2052</v>
          </cell>
          <cell r="J1231">
            <v>1</v>
          </cell>
          <cell r="K1231" t="str">
            <v>CEREAL EMPACADO</v>
          </cell>
          <cell r="L1231">
            <v>61</v>
          </cell>
          <cell r="M1231" t="str">
            <v>61 : Ponqué cubierto con chocolate.</v>
          </cell>
          <cell r="N1231">
            <v>2052</v>
          </cell>
          <cell r="O1231" t="str">
            <v>Diseral S.A.S.</v>
          </cell>
          <cell r="P1231">
            <v>405</v>
          </cell>
          <cell r="Q1231">
            <v>808</v>
          </cell>
          <cell r="R1231">
            <v>1212</v>
          </cell>
          <cell r="S1231">
            <v>1212</v>
          </cell>
          <cell r="T1231">
            <v>396</v>
          </cell>
          <cell r="U1231">
            <v>789</v>
          </cell>
          <cell r="V1231">
            <v>1183</v>
          </cell>
          <cell r="W1231">
            <v>1183</v>
          </cell>
        </row>
        <row r="1232">
          <cell r="I1232" t="str">
            <v>ALI_61_SEG_1_PROV_2085</v>
          </cell>
          <cell r="J1232">
            <v>1</v>
          </cell>
          <cell r="K1232" t="str">
            <v>CEREAL EMPACADO</v>
          </cell>
          <cell r="L1232">
            <v>61</v>
          </cell>
          <cell r="M1232" t="str">
            <v>61 : Ponqué cubierto con chocolate.</v>
          </cell>
          <cell r="N1232">
            <v>2085</v>
          </cell>
          <cell r="O1232" t="str">
            <v>Bimbo De Colombia S.A. PAE 2020</v>
          </cell>
          <cell r="P1232">
            <v>396</v>
          </cell>
          <cell r="Q1232">
            <v>789</v>
          </cell>
          <cell r="R1232">
            <v>1183</v>
          </cell>
          <cell r="S1232">
            <v>1183</v>
          </cell>
          <cell r="T1232">
            <v>396</v>
          </cell>
          <cell r="U1232">
            <v>789</v>
          </cell>
          <cell r="V1232">
            <v>1183</v>
          </cell>
          <cell r="W1232">
            <v>1183</v>
          </cell>
        </row>
        <row r="1233">
          <cell r="I1233" t="str">
            <v>ALI_61_SEG_1_PROV_2087</v>
          </cell>
          <cell r="J1233">
            <v>1</v>
          </cell>
          <cell r="K1233" t="str">
            <v>CEREAL EMPACADO</v>
          </cell>
          <cell r="L1233">
            <v>61</v>
          </cell>
          <cell r="M1233" t="str">
            <v>61 : Ponqué cubierto con chocolate.</v>
          </cell>
          <cell r="N1233">
            <v>2087</v>
          </cell>
          <cell r="O1233" t="str">
            <v>AAA Alimentando A Bogotá 2020 UT</v>
          </cell>
          <cell r="P1233">
            <v>396</v>
          </cell>
          <cell r="Q1233">
            <v>789</v>
          </cell>
          <cell r="R1233">
            <v>1183</v>
          </cell>
          <cell r="S1233">
            <v>1183</v>
          </cell>
          <cell r="T1233">
            <v>396</v>
          </cell>
          <cell r="U1233">
            <v>789</v>
          </cell>
          <cell r="V1233">
            <v>1183</v>
          </cell>
          <cell r="W1233">
            <v>1183</v>
          </cell>
        </row>
        <row r="1234">
          <cell r="I1234" t="str">
            <v>ALI_61_SEG_1_PROV_2094</v>
          </cell>
          <cell r="J1234">
            <v>1</v>
          </cell>
          <cell r="K1234" t="str">
            <v>CEREAL EMPACADO</v>
          </cell>
          <cell r="L1234">
            <v>61</v>
          </cell>
          <cell r="M1234" t="str">
            <v>61 : Ponqué cubierto con chocolate.</v>
          </cell>
          <cell r="N1234">
            <v>2094</v>
          </cell>
          <cell r="O1234" t="str">
            <v>Comapan SA</v>
          </cell>
          <cell r="P1234">
            <v>396</v>
          </cell>
          <cell r="Q1234">
            <v>789</v>
          </cell>
          <cell r="R1234">
            <v>1183</v>
          </cell>
          <cell r="S1234">
            <v>1183</v>
          </cell>
          <cell r="T1234">
            <v>396</v>
          </cell>
          <cell r="U1234">
            <v>789</v>
          </cell>
          <cell r="V1234">
            <v>1183</v>
          </cell>
          <cell r="W1234">
            <v>1183</v>
          </cell>
        </row>
        <row r="1235">
          <cell r="I1235" t="str">
            <v>ALI_61_SEG_1_PROV_2095</v>
          </cell>
          <cell r="J1235">
            <v>1</v>
          </cell>
          <cell r="K1235" t="str">
            <v>CEREAL EMPACADO</v>
          </cell>
          <cell r="L1235">
            <v>61</v>
          </cell>
          <cell r="M1235" t="str">
            <v>61 : Ponqué cubierto con chocolate.</v>
          </cell>
          <cell r="N1235">
            <v>2095</v>
          </cell>
          <cell r="O1235" t="str">
            <v>Ut Mana 2020</v>
          </cell>
          <cell r="P1235">
            <v>398</v>
          </cell>
          <cell r="Q1235">
            <v>793</v>
          </cell>
          <cell r="R1235">
            <v>1190</v>
          </cell>
          <cell r="S1235">
            <v>1190</v>
          </cell>
          <cell r="T1235">
            <v>396</v>
          </cell>
          <cell r="U1235">
            <v>789</v>
          </cell>
          <cell r="V1235">
            <v>1183</v>
          </cell>
          <cell r="W1235">
            <v>1183</v>
          </cell>
        </row>
        <row r="1236">
          <cell r="I1236" t="str">
            <v>ALI_61_SEG_2_PROV_2052</v>
          </cell>
          <cell r="J1236">
            <v>2</v>
          </cell>
          <cell r="K1236" t="str">
            <v>CEREAL EMPACADO</v>
          </cell>
          <cell r="L1236">
            <v>61</v>
          </cell>
          <cell r="M1236" t="str">
            <v>61 : Ponqué cubierto con chocolate.</v>
          </cell>
          <cell r="N1236">
            <v>2052</v>
          </cell>
          <cell r="O1236" t="str">
            <v>Diseral S.A.S.</v>
          </cell>
          <cell r="P1236">
            <v>405</v>
          </cell>
          <cell r="Q1236">
            <v>808</v>
          </cell>
          <cell r="R1236">
            <v>1212</v>
          </cell>
          <cell r="S1236">
            <v>1212</v>
          </cell>
          <cell r="T1236">
            <v>396</v>
          </cell>
          <cell r="U1236">
            <v>789</v>
          </cell>
          <cell r="V1236">
            <v>1183</v>
          </cell>
          <cell r="W1236">
            <v>1183</v>
          </cell>
        </row>
        <row r="1237">
          <cell r="I1237" t="str">
            <v>ALI_61_SEG_2_PROV_2085</v>
          </cell>
          <cell r="J1237">
            <v>2</v>
          </cell>
          <cell r="K1237" t="str">
            <v>CEREAL EMPACADO</v>
          </cell>
          <cell r="L1237">
            <v>61</v>
          </cell>
          <cell r="M1237" t="str">
            <v>61 : Ponqué cubierto con chocolate.</v>
          </cell>
          <cell r="N1237">
            <v>2085</v>
          </cell>
          <cell r="O1237" t="str">
            <v>Bimbo De Colombia S.A. PAE 2020</v>
          </cell>
          <cell r="P1237">
            <v>396</v>
          </cell>
          <cell r="Q1237">
            <v>789</v>
          </cell>
          <cell r="R1237">
            <v>1183</v>
          </cell>
          <cell r="S1237">
            <v>1183</v>
          </cell>
          <cell r="T1237">
            <v>396</v>
          </cell>
          <cell r="U1237">
            <v>789</v>
          </cell>
          <cell r="V1237">
            <v>1183</v>
          </cell>
          <cell r="W1237">
            <v>1183</v>
          </cell>
        </row>
        <row r="1238">
          <cell r="I1238" t="str">
            <v>ALI_61_SEG_2_PROV_2087</v>
          </cell>
          <cell r="J1238">
            <v>2</v>
          </cell>
          <cell r="K1238" t="str">
            <v>CEREAL EMPACADO</v>
          </cell>
          <cell r="L1238">
            <v>61</v>
          </cell>
          <cell r="M1238" t="str">
            <v>61 : Ponqué cubierto con chocolate.</v>
          </cell>
          <cell r="N1238">
            <v>2087</v>
          </cell>
          <cell r="O1238" t="str">
            <v>AAA Alimentando A Bogotá 2020 UT</v>
          </cell>
          <cell r="P1238">
            <v>396</v>
          </cell>
          <cell r="Q1238">
            <v>789</v>
          </cell>
          <cell r="R1238">
            <v>1183</v>
          </cell>
          <cell r="S1238">
            <v>1183</v>
          </cell>
          <cell r="T1238">
            <v>396</v>
          </cell>
          <cell r="U1238">
            <v>789</v>
          </cell>
          <cell r="V1238">
            <v>1183</v>
          </cell>
          <cell r="W1238">
            <v>1183</v>
          </cell>
        </row>
        <row r="1239">
          <cell r="I1239" t="str">
            <v>ALI_61_SEG_2_PROV_2094</v>
          </cell>
          <cell r="J1239">
            <v>2</v>
          </cell>
          <cell r="K1239" t="str">
            <v>CEREAL EMPACADO</v>
          </cell>
          <cell r="L1239">
            <v>61</v>
          </cell>
          <cell r="M1239" t="str">
            <v>61 : Ponqué cubierto con chocolate.</v>
          </cell>
          <cell r="N1239">
            <v>2094</v>
          </cell>
          <cell r="O1239" t="str">
            <v>Comapan SA</v>
          </cell>
          <cell r="P1239">
            <v>396</v>
          </cell>
          <cell r="Q1239">
            <v>789</v>
          </cell>
          <cell r="R1239">
            <v>1183</v>
          </cell>
          <cell r="S1239">
            <v>1183</v>
          </cell>
          <cell r="T1239">
            <v>396</v>
          </cell>
          <cell r="U1239">
            <v>789</v>
          </cell>
          <cell r="V1239">
            <v>1183</v>
          </cell>
          <cell r="W1239">
            <v>1183</v>
          </cell>
        </row>
        <row r="1240">
          <cell r="I1240" t="str">
            <v>ALI_61_SEG_2_PROV_2095</v>
          </cell>
          <cell r="J1240">
            <v>2</v>
          </cell>
          <cell r="K1240" t="str">
            <v>CEREAL EMPACADO</v>
          </cell>
          <cell r="L1240">
            <v>61</v>
          </cell>
          <cell r="M1240" t="str">
            <v>61 : Ponqué cubierto con chocolate.</v>
          </cell>
          <cell r="N1240">
            <v>2095</v>
          </cell>
          <cell r="O1240" t="str">
            <v>Ut Mana 2020</v>
          </cell>
          <cell r="P1240">
            <v>398</v>
          </cell>
          <cell r="Q1240">
            <v>793</v>
          </cell>
          <cell r="R1240">
            <v>1190</v>
          </cell>
          <cell r="S1240">
            <v>1190</v>
          </cell>
          <cell r="T1240">
            <v>396</v>
          </cell>
          <cell r="U1240">
            <v>789</v>
          </cell>
          <cell r="V1240">
            <v>1183</v>
          </cell>
          <cell r="W1240">
            <v>1183</v>
          </cell>
        </row>
        <row r="1241">
          <cell r="I1241" t="str">
            <v>ALI_61_SEG_3_PROV_2052</v>
          </cell>
          <cell r="J1241">
            <v>3</v>
          </cell>
          <cell r="K1241" t="str">
            <v>CEREAL EMPACADO</v>
          </cell>
          <cell r="L1241">
            <v>61</v>
          </cell>
          <cell r="M1241" t="str">
            <v>61 : Ponqué cubierto con chocolate.</v>
          </cell>
          <cell r="N1241">
            <v>2052</v>
          </cell>
          <cell r="O1241" t="str">
            <v>Diseral S.A.S.</v>
          </cell>
          <cell r="P1241">
            <v>405</v>
          </cell>
          <cell r="Q1241">
            <v>808</v>
          </cell>
          <cell r="R1241">
            <v>1212</v>
          </cell>
          <cell r="S1241">
            <v>1212</v>
          </cell>
          <cell r="T1241">
            <v>396</v>
          </cell>
          <cell r="U1241">
            <v>789</v>
          </cell>
          <cell r="V1241">
            <v>1183</v>
          </cell>
          <cell r="W1241">
            <v>1183</v>
          </cell>
        </row>
        <row r="1242">
          <cell r="I1242" t="str">
            <v>ALI_61_SEG_3_PROV_2085</v>
          </cell>
          <cell r="J1242">
            <v>3</v>
          </cell>
          <cell r="K1242" t="str">
            <v>CEREAL EMPACADO</v>
          </cell>
          <cell r="L1242">
            <v>61</v>
          </cell>
          <cell r="M1242" t="str">
            <v>61 : Ponqué cubierto con chocolate.</v>
          </cell>
          <cell r="N1242">
            <v>2085</v>
          </cell>
          <cell r="O1242" t="str">
            <v>Bimbo De Colombia S.A. PAE 2020</v>
          </cell>
          <cell r="P1242">
            <v>396</v>
          </cell>
          <cell r="Q1242">
            <v>789</v>
          </cell>
          <cell r="R1242">
            <v>1183</v>
          </cell>
          <cell r="S1242">
            <v>1183</v>
          </cell>
          <cell r="T1242">
            <v>396</v>
          </cell>
          <cell r="U1242">
            <v>789</v>
          </cell>
          <cell r="V1242">
            <v>1183</v>
          </cell>
          <cell r="W1242">
            <v>1183</v>
          </cell>
        </row>
        <row r="1243">
          <cell r="I1243" t="str">
            <v>ALI_61_SEG_3_PROV_2087</v>
          </cell>
          <cell r="J1243">
            <v>3</v>
          </cell>
          <cell r="K1243" t="str">
            <v>CEREAL EMPACADO</v>
          </cell>
          <cell r="L1243">
            <v>61</v>
          </cell>
          <cell r="M1243" t="str">
            <v>61 : Ponqué cubierto con chocolate.</v>
          </cell>
          <cell r="N1243">
            <v>2087</v>
          </cell>
          <cell r="O1243" t="str">
            <v>AAA Alimentando A Bogotá 2020 UT</v>
          </cell>
          <cell r="P1243">
            <v>396</v>
          </cell>
          <cell r="Q1243">
            <v>789</v>
          </cell>
          <cell r="R1243">
            <v>1183</v>
          </cell>
          <cell r="S1243">
            <v>1183</v>
          </cell>
          <cell r="T1243">
            <v>396</v>
          </cell>
          <cell r="U1243">
            <v>789</v>
          </cell>
          <cell r="V1243">
            <v>1183</v>
          </cell>
          <cell r="W1243">
            <v>1183</v>
          </cell>
        </row>
        <row r="1244">
          <cell r="I1244" t="str">
            <v>ALI_61_SEG_3_PROV_2094</v>
          </cell>
          <cell r="J1244">
            <v>3</v>
          </cell>
          <cell r="K1244" t="str">
            <v>CEREAL EMPACADO</v>
          </cell>
          <cell r="L1244">
            <v>61</v>
          </cell>
          <cell r="M1244" t="str">
            <v>61 : Ponqué cubierto con chocolate.</v>
          </cell>
          <cell r="N1244">
            <v>2094</v>
          </cell>
          <cell r="O1244" t="str">
            <v>Comapan SA</v>
          </cell>
          <cell r="P1244">
            <v>396</v>
          </cell>
          <cell r="Q1244">
            <v>789</v>
          </cell>
          <cell r="R1244">
            <v>1183</v>
          </cell>
          <cell r="S1244">
            <v>1183</v>
          </cell>
          <cell r="T1244">
            <v>396</v>
          </cell>
          <cell r="U1244">
            <v>789</v>
          </cell>
          <cell r="V1244">
            <v>1183</v>
          </cell>
          <cell r="W1244">
            <v>1183</v>
          </cell>
        </row>
        <row r="1245">
          <cell r="I1245" t="str">
            <v>ALI_61_SEG_3_PROV_2095</v>
          </cell>
          <cell r="J1245">
            <v>3</v>
          </cell>
          <cell r="K1245" t="str">
            <v>CEREAL EMPACADO</v>
          </cell>
          <cell r="L1245">
            <v>61</v>
          </cell>
          <cell r="M1245" t="str">
            <v>61 : Ponqué cubierto con chocolate.</v>
          </cell>
          <cell r="N1245">
            <v>2095</v>
          </cell>
          <cell r="O1245" t="str">
            <v>Ut Mana 2020</v>
          </cell>
          <cell r="P1245">
            <v>398</v>
          </cell>
          <cell r="Q1245">
            <v>793</v>
          </cell>
          <cell r="R1245">
            <v>1190</v>
          </cell>
          <cell r="S1245">
            <v>1190</v>
          </cell>
          <cell r="T1245">
            <v>396</v>
          </cell>
          <cell r="U1245">
            <v>789</v>
          </cell>
          <cell r="V1245">
            <v>1183</v>
          </cell>
          <cell r="W1245">
            <v>1183</v>
          </cell>
        </row>
        <row r="1246">
          <cell r="I1246" t="str">
            <v>ALI_61_SEG_4_PROV_2052</v>
          </cell>
          <cell r="J1246">
            <v>4</v>
          </cell>
          <cell r="K1246" t="str">
            <v>CEREAL EMPACADO</v>
          </cell>
          <cell r="L1246">
            <v>61</v>
          </cell>
          <cell r="M1246" t="str">
            <v>61 : Ponqué cubierto con chocolate.</v>
          </cell>
          <cell r="N1246">
            <v>2052</v>
          </cell>
          <cell r="O1246" t="str">
            <v>Diseral S.A.S.</v>
          </cell>
          <cell r="P1246">
            <v>405</v>
          </cell>
          <cell r="Q1246">
            <v>808</v>
          </cell>
          <cell r="R1246">
            <v>1212</v>
          </cell>
          <cell r="S1246">
            <v>1212</v>
          </cell>
          <cell r="T1246">
            <v>396</v>
          </cell>
          <cell r="U1246">
            <v>789</v>
          </cell>
          <cell r="V1246">
            <v>1183</v>
          </cell>
          <cell r="W1246">
            <v>1183</v>
          </cell>
        </row>
        <row r="1247">
          <cell r="I1247" t="str">
            <v>ALI_61_SEG_4_PROV_2085</v>
          </cell>
          <cell r="J1247">
            <v>4</v>
          </cell>
          <cell r="K1247" t="str">
            <v>CEREAL EMPACADO</v>
          </cell>
          <cell r="L1247">
            <v>61</v>
          </cell>
          <cell r="M1247" t="str">
            <v>61 : Ponqué cubierto con chocolate.</v>
          </cell>
          <cell r="N1247">
            <v>2085</v>
          </cell>
          <cell r="O1247" t="str">
            <v>Bimbo De Colombia S.A. PAE 2020</v>
          </cell>
          <cell r="P1247">
            <v>396</v>
          </cell>
          <cell r="Q1247">
            <v>789</v>
          </cell>
          <cell r="R1247">
            <v>1183</v>
          </cell>
          <cell r="S1247">
            <v>1183</v>
          </cell>
          <cell r="T1247">
            <v>396</v>
          </cell>
          <cell r="U1247">
            <v>789</v>
          </cell>
          <cell r="V1247">
            <v>1183</v>
          </cell>
          <cell r="W1247">
            <v>1183</v>
          </cell>
        </row>
        <row r="1248">
          <cell r="I1248" t="str">
            <v>ALI_61_SEG_4_PROV_2087</v>
          </cell>
          <cell r="J1248">
            <v>4</v>
          </cell>
          <cell r="K1248" t="str">
            <v>CEREAL EMPACADO</v>
          </cell>
          <cell r="L1248">
            <v>61</v>
          </cell>
          <cell r="M1248" t="str">
            <v>61 : Ponqué cubierto con chocolate.</v>
          </cell>
          <cell r="N1248">
            <v>2087</v>
          </cell>
          <cell r="O1248" t="str">
            <v>AAA Alimentando A Bogotá 2020 UT</v>
          </cell>
          <cell r="P1248">
            <v>396</v>
          </cell>
          <cell r="Q1248">
            <v>789</v>
          </cell>
          <cell r="R1248">
            <v>1183</v>
          </cell>
          <cell r="S1248">
            <v>1183</v>
          </cell>
          <cell r="T1248">
            <v>396</v>
          </cell>
          <cell r="U1248">
            <v>789</v>
          </cell>
          <cell r="V1248">
            <v>1183</v>
          </cell>
          <cell r="W1248">
            <v>1183</v>
          </cell>
        </row>
        <row r="1249">
          <cell r="I1249" t="str">
            <v>ALI_61_SEG_4_PROV_2094</v>
          </cell>
          <cell r="J1249">
            <v>4</v>
          </cell>
          <cell r="K1249" t="str">
            <v>CEREAL EMPACADO</v>
          </cell>
          <cell r="L1249">
            <v>61</v>
          </cell>
          <cell r="M1249" t="str">
            <v>61 : Ponqué cubierto con chocolate.</v>
          </cell>
          <cell r="N1249">
            <v>2094</v>
          </cell>
          <cell r="O1249" t="str">
            <v>Comapan SA</v>
          </cell>
          <cell r="P1249">
            <v>396</v>
          </cell>
          <cell r="Q1249">
            <v>789</v>
          </cell>
          <cell r="R1249">
            <v>1183</v>
          </cell>
          <cell r="S1249">
            <v>1183</v>
          </cell>
          <cell r="T1249">
            <v>396</v>
          </cell>
          <cell r="U1249">
            <v>789</v>
          </cell>
          <cell r="V1249">
            <v>1183</v>
          </cell>
          <cell r="W1249">
            <v>1183</v>
          </cell>
        </row>
        <row r="1250">
          <cell r="I1250" t="str">
            <v>ALI_61_SEG_4_PROV_2095</v>
          </cell>
          <cell r="J1250">
            <v>4</v>
          </cell>
          <cell r="K1250" t="str">
            <v>CEREAL EMPACADO</v>
          </cell>
          <cell r="L1250">
            <v>61</v>
          </cell>
          <cell r="M1250" t="str">
            <v>61 : Ponqué cubierto con chocolate.</v>
          </cell>
          <cell r="N1250">
            <v>2095</v>
          </cell>
          <cell r="O1250" t="str">
            <v>Ut Mana 2020</v>
          </cell>
          <cell r="P1250">
            <v>398</v>
          </cell>
          <cell r="Q1250">
            <v>793</v>
          </cell>
          <cell r="R1250">
            <v>1190</v>
          </cell>
          <cell r="S1250">
            <v>1190</v>
          </cell>
          <cell r="T1250">
            <v>396</v>
          </cell>
          <cell r="U1250">
            <v>789</v>
          </cell>
          <cell r="V1250">
            <v>1183</v>
          </cell>
          <cell r="W1250">
            <v>1183</v>
          </cell>
        </row>
        <row r="1251">
          <cell r="I1251" t="str">
            <v>ALI_61_SEG_5_PROV_2052</v>
          </cell>
          <cell r="J1251">
            <v>5</v>
          </cell>
          <cell r="K1251" t="str">
            <v>CEREAL EMPACADO</v>
          </cell>
          <cell r="L1251">
            <v>61</v>
          </cell>
          <cell r="M1251" t="str">
            <v>61 : Ponqué cubierto con chocolate.</v>
          </cell>
          <cell r="N1251">
            <v>2052</v>
          </cell>
          <cell r="O1251" t="str">
            <v>Diseral S.A.S.</v>
          </cell>
          <cell r="P1251">
            <v>405</v>
          </cell>
          <cell r="Q1251">
            <v>808</v>
          </cell>
          <cell r="R1251">
            <v>1212</v>
          </cell>
          <cell r="S1251">
            <v>1212</v>
          </cell>
          <cell r="T1251">
            <v>396</v>
          </cell>
          <cell r="U1251">
            <v>789</v>
          </cell>
          <cell r="V1251">
            <v>1183</v>
          </cell>
          <cell r="W1251">
            <v>1183</v>
          </cell>
        </row>
        <row r="1252">
          <cell r="I1252" t="str">
            <v>ALI_61_SEG_5_PROV_2085</v>
          </cell>
          <cell r="J1252">
            <v>5</v>
          </cell>
          <cell r="K1252" t="str">
            <v>CEREAL EMPACADO</v>
          </cell>
          <cell r="L1252">
            <v>61</v>
          </cell>
          <cell r="M1252" t="str">
            <v>61 : Ponqué cubierto con chocolate.</v>
          </cell>
          <cell r="N1252">
            <v>2085</v>
          </cell>
          <cell r="O1252" t="str">
            <v>Bimbo De Colombia S.A. PAE 2020</v>
          </cell>
          <cell r="P1252">
            <v>396</v>
          </cell>
          <cell r="Q1252">
            <v>789</v>
          </cell>
          <cell r="R1252">
            <v>1183</v>
          </cell>
          <cell r="S1252">
            <v>1183</v>
          </cell>
          <cell r="T1252">
            <v>396</v>
          </cell>
          <cell r="U1252">
            <v>789</v>
          </cell>
          <cell r="V1252">
            <v>1183</v>
          </cell>
          <cell r="W1252">
            <v>1183</v>
          </cell>
        </row>
        <row r="1253">
          <cell r="I1253" t="str">
            <v>ALI_61_SEG_5_PROV_2087</v>
          </cell>
          <cell r="J1253">
            <v>5</v>
          </cell>
          <cell r="K1253" t="str">
            <v>CEREAL EMPACADO</v>
          </cell>
          <cell r="L1253">
            <v>61</v>
          </cell>
          <cell r="M1253" t="str">
            <v>61 : Ponqué cubierto con chocolate.</v>
          </cell>
          <cell r="N1253">
            <v>2087</v>
          </cell>
          <cell r="O1253" t="str">
            <v>AAA Alimentando A Bogotá 2020 UT</v>
          </cell>
          <cell r="P1253">
            <v>396</v>
          </cell>
          <cell r="Q1253">
            <v>789</v>
          </cell>
          <cell r="R1253">
            <v>1183</v>
          </cell>
          <cell r="S1253">
            <v>1183</v>
          </cell>
          <cell r="T1253">
            <v>396</v>
          </cell>
          <cell r="U1253">
            <v>789</v>
          </cell>
          <cell r="V1253">
            <v>1183</v>
          </cell>
          <cell r="W1253">
            <v>1183</v>
          </cell>
        </row>
        <row r="1254">
          <cell r="I1254" t="str">
            <v>ALI_61_SEG_5_PROV_2094</v>
          </cell>
          <cell r="J1254">
            <v>5</v>
          </cell>
          <cell r="K1254" t="str">
            <v>CEREAL EMPACADO</v>
          </cell>
          <cell r="L1254">
            <v>61</v>
          </cell>
          <cell r="M1254" t="str">
            <v>61 : Ponqué cubierto con chocolate.</v>
          </cell>
          <cell r="N1254">
            <v>2094</v>
          </cell>
          <cell r="O1254" t="str">
            <v>Comapan SA</v>
          </cell>
          <cell r="P1254">
            <v>396</v>
          </cell>
          <cell r="Q1254">
            <v>789</v>
          </cell>
          <cell r="R1254">
            <v>1183</v>
          </cell>
          <cell r="S1254">
            <v>1183</v>
          </cell>
          <cell r="T1254">
            <v>396</v>
          </cell>
          <cell r="U1254">
            <v>789</v>
          </cell>
          <cell r="V1254">
            <v>1183</v>
          </cell>
          <cell r="W1254">
            <v>1183</v>
          </cell>
        </row>
        <row r="1255">
          <cell r="I1255" t="str">
            <v>ALI_61_SEG_5_PROV_2095</v>
          </cell>
          <cell r="J1255">
            <v>5</v>
          </cell>
          <cell r="K1255" t="str">
            <v>CEREAL EMPACADO</v>
          </cell>
          <cell r="L1255">
            <v>61</v>
          </cell>
          <cell r="M1255" t="str">
            <v>61 : Ponqué cubierto con chocolate.</v>
          </cell>
          <cell r="N1255">
            <v>2095</v>
          </cell>
          <cell r="O1255" t="str">
            <v>Ut Mana 2020</v>
          </cell>
          <cell r="P1255">
            <v>398</v>
          </cell>
          <cell r="Q1255">
            <v>793</v>
          </cell>
          <cell r="R1255">
            <v>1190</v>
          </cell>
          <cell r="S1255">
            <v>1190</v>
          </cell>
          <cell r="T1255">
            <v>396</v>
          </cell>
          <cell r="U1255">
            <v>789</v>
          </cell>
          <cell r="V1255">
            <v>1183</v>
          </cell>
          <cell r="W1255">
            <v>1183</v>
          </cell>
        </row>
        <row r="1256">
          <cell r="I1256" t="str">
            <v>ALI_61_SEG_6_PROV_2052</v>
          </cell>
          <cell r="J1256">
            <v>6</v>
          </cell>
          <cell r="K1256" t="str">
            <v>CEREAL EMPACADO</v>
          </cell>
          <cell r="L1256">
            <v>61</v>
          </cell>
          <cell r="M1256" t="str">
            <v>61 : Ponqué cubierto con chocolate.</v>
          </cell>
          <cell r="N1256">
            <v>2052</v>
          </cell>
          <cell r="O1256" t="str">
            <v>Diseral S.A.S.</v>
          </cell>
          <cell r="P1256">
            <v>405</v>
          </cell>
          <cell r="Q1256">
            <v>808</v>
          </cell>
          <cell r="R1256">
            <v>1212</v>
          </cell>
          <cell r="S1256">
            <v>1212</v>
          </cell>
          <cell r="T1256">
            <v>396</v>
          </cell>
          <cell r="U1256">
            <v>789</v>
          </cell>
          <cell r="V1256">
            <v>1183</v>
          </cell>
          <cell r="W1256">
            <v>1183</v>
          </cell>
        </row>
        <row r="1257">
          <cell r="I1257" t="str">
            <v>ALI_61_SEG_6_PROV_2085</v>
          </cell>
          <cell r="J1257">
            <v>6</v>
          </cell>
          <cell r="K1257" t="str">
            <v>CEREAL EMPACADO</v>
          </cell>
          <cell r="L1257">
            <v>61</v>
          </cell>
          <cell r="M1257" t="str">
            <v>61 : Ponqué cubierto con chocolate.</v>
          </cell>
          <cell r="N1257">
            <v>2085</v>
          </cell>
          <cell r="O1257" t="str">
            <v>Bimbo De Colombia S.A. PAE 2020</v>
          </cell>
          <cell r="P1257">
            <v>396</v>
          </cell>
          <cell r="Q1257">
            <v>789</v>
          </cell>
          <cell r="R1257">
            <v>1183</v>
          </cell>
          <cell r="S1257">
            <v>1183</v>
          </cell>
          <cell r="T1257">
            <v>396</v>
          </cell>
          <cell r="U1257">
            <v>789</v>
          </cell>
          <cell r="V1257">
            <v>1183</v>
          </cell>
          <cell r="W1257">
            <v>1183</v>
          </cell>
        </row>
        <row r="1258">
          <cell r="I1258" t="str">
            <v>ALI_61_SEG_6_PROV_2087</v>
          </cell>
          <cell r="J1258">
            <v>6</v>
          </cell>
          <cell r="K1258" t="str">
            <v>CEREAL EMPACADO</v>
          </cell>
          <cell r="L1258">
            <v>61</v>
          </cell>
          <cell r="M1258" t="str">
            <v>61 : Ponqué cubierto con chocolate.</v>
          </cell>
          <cell r="N1258">
            <v>2087</v>
          </cell>
          <cell r="O1258" t="str">
            <v>AAA Alimentando A Bogotá 2020 UT</v>
          </cell>
          <cell r="P1258">
            <v>396</v>
          </cell>
          <cell r="Q1258">
            <v>789</v>
          </cell>
          <cell r="R1258">
            <v>1183</v>
          </cell>
          <cell r="S1258">
            <v>1183</v>
          </cell>
          <cell r="T1258">
            <v>396</v>
          </cell>
          <cell r="U1258">
            <v>789</v>
          </cell>
          <cell r="V1258">
            <v>1183</v>
          </cell>
          <cell r="W1258">
            <v>1183</v>
          </cell>
        </row>
        <row r="1259">
          <cell r="I1259" t="str">
            <v>ALI_61_SEG_6_PROV_2094</v>
          </cell>
          <cell r="J1259">
            <v>6</v>
          </cell>
          <cell r="K1259" t="str">
            <v>CEREAL EMPACADO</v>
          </cell>
          <cell r="L1259">
            <v>61</v>
          </cell>
          <cell r="M1259" t="str">
            <v>61 : Ponqué cubierto con chocolate.</v>
          </cell>
          <cell r="N1259">
            <v>2094</v>
          </cell>
          <cell r="O1259" t="str">
            <v>Comapan SA</v>
          </cell>
          <cell r="P1259">
            <v>396</v>
          </cell>
          <cell r="Q1259">
            <v>789</v>
          </cell>
          <cell r="R1259">
            <v>1183</v>
          </cell>
          <cell r="S1259">
            <v>1183</v>
          </cell>
          <cell r="T1259">
            <v>396</v>
          </cell>
          <cell r="U1259">
            <v>789</v>
          </cell>
          <cell r="V1259">
            <v>1183</v>
          </cell>
          <cell r="W1259">
            <v>1183</v>
          </cell>
        </row>
        <row r="1260">
          <cell r="I1260" t="str">
            <v>ALI_61_SEG_6_PROV_2095</v>
          </cell>
          <cell r="J1260">
            <v>6</v>
          </cell>
          <cell r="K1260" t="str">
            <v>CEREAL EMPACADO</v>
          </cell>
          <cell r="L1260">
            <v>61</v>
          </cell>
          <cell r="M1260" t="str">
            <v>61 : Ponqué cubierto con chocolate.</v>
          </cell>
          <cell r="N1260">
            <v>2095</v>
          </cell>
          <cell r="O1260" t="str">
            <v>Ut Mana 2020</v>
          </cell>
          <cell r="P1260">
            <v>398</v>
          </cell>
          <cell r="Q1260">
            <v>793</v>
          </cell>
          <cell r="R1260">
            <v>1190</v>
          </cell>
          <cell r="S1260">
            <v>1190</v>
          </cell>
          <cell r="T1260">
            <v>396</v>
          </cell>
          <cell r="U1260">
            <v>789</v>
          </cell>
          <cell r="V1260">
            <v>1183</v>
          </cell>
          <cell r="W1260">
            <v>1183</v>
          </cell>
        </row>
        <row r="1261">
          <cell r="I1261" t="str">
            <v>ALI_61_SEG_7_PROV_2052</v>
          </cell>
          <cell r="J1261">
            <v>7</v>
          </cell>
          <cell r="K1261" t="str">
            <v>CEREAL EMPACADO</v>
          </cell>
          <cell r="L1261">
            <v>61</v>
          </cell>
          <cell r="M1261" t="str">
            <v>61 : Ponqué cubierto con chocolate.</v>
          </cell>
          <cell r="N1261">
            <v>2052</v>
          </cell>
          <cell r="O1261" t="str">
            <v>Diseral S.A.S.</v>
          </cell>
          <cell r="P1261">
            <v>405</v>
          </cell>
          <cell r="Q1261">
            <v>808</v>
          </cell>
          <cell r="R1261">
            <v>1212</v>
          </cell>
          <cell r="S1261">
            <v>1212</v>
          </cell>
          <cell r="T1261">
            <v>396</v>
          </cell>
          <cell r="U1261">
            <v>789</v>
          </cell>
          <cell r="V1261">
            <v>1183</v>
          </cell>
          <cell r="W1261">
            <v>1183</v>
          </cell>
        </row>
        <row r="1262">
          <cell r="I1262" t="str">
            <v>ALI_61_SEG_7_PROV_2085</v>
          </cell>
          <cell r="J1262">
            <v>7</v>
          </cell>
          <cell r="K1262" t="str">
            <v>CEREAL EMPACADO</v>
          </cell>
          <cell r="L1262">
            <v>61</v>
          </cell>
          <cell r="M1262" t="str">
            <v>61 : Ponqué cubierto con chocolate.</v>
          </cell>
          <cell r="N1262">
            <v>2085</v>
          </cell>
          <cell r="O1262" t="str">
            <v>Bimbo De Colombia S.A. PAE 2020</v>
          </cell>
          <cell r="P1262">
            <v>396</v>
          </cell>
          <cell r="Q1262">
            <v>789</v>
          </cell>
          <cell r="R1262">
            <v>1183</v>
          </cell>
          <cell r="S1262">
            <v>1183</v>
          </cell>
          <cell r="T1262">
            <v>396</v>
          </cell>
          <cell r="U1262">
            <v>789</v>
          </cell>
          <cell r="V1262">
            <v>1183</v>
          </cell>
          <cell r="W1262">
            <v>1183</v>
          </cell>
        </row>
        <row r="1263">
          <cell r="I1263" t="str">
            <v>ALI_61_SEG_7_PROV_2087</v>
          </cell>
          <cell r="J1263">
            <v>7</v>
          </cell>
          <cell r="K1263" t="str">
            <v>CEREAL EMPACADO</v>
          </cell>
          <cell r="L1263">
            <v>61</v>
          </cell>
          <cell r="M1263" t="str">
            <v>61 : Ponqué cubierto con chocolate.</v>
          </cell>
          <cell r="N1263">
            <v>2087</v>
          </cell>
          <cell r="O1263" t="str">
            <v>AAA Alimentando A Bogotá 2020 UT</v>
          </cell>
          <cell r="P1263">
            <v>396</v>
          </cell>
          <cell r="Q1263">
            <v>789</v>
          </cell>
          <cell r="R1263">
            <v>1183</v>
          </cell>
          <cell r="S1263">
            <v>1183</v>
          </cell>
          <cell r="T1263">
            <v>396</v>
          </cell>
          <cell r="U1263">
            <v>789</v>
          </cell>
          <cell r="V1263">
            <v>1183</v>
          </cell>
          <cell r="W1263">
            <v>1183</v>
          </cell>
        </row>
        <row r="1264">
          <cell r="I1264" t="str">
            <v>ALI_61_SEG_7_PROV_2094</v>
          </cell>
          <cell r="J1264">
            <v>7</v>
          </cell>
          <cell r="K1264" t="str">
            <v>CEREAL EMPACADO</v>
          </cell>
          <cell r="L1264">
            <v>61</v>
          </cell>
          <cell r="M1264" t="str">
            <v>61 : Ponqué cubierto con chocolate.</v>
          </cell>
          <cell r="N1264">
            <v>2094</v>
          </cell>
          <cell r="O1264" t="str">
            <v>Comapan SA</v>
          </cell>
          <cell r="P1264">
            <v>396</v>
          </cell>
          <cell r="Q1264">
            <v>789</v>
          </cell>
          <cell r="R1264">
            <v>1183</v>
          </cell>
          <cell r="S1264">
            <v>1183</v>
          </cell>
          <cell r="T1264">
            <v>396</v>
          </cell>
          <cell r="U1264">
            <v>789</v>
          </cell>
          <cell r="V1264">
            <v>1183</v>
          </cell>
          <cell r="W1264">
            <v>1183</v>
          </cell>
        </row>
        <row r="1265">
          <cell r="I1265" t="str">
            <v>ALI_61_SEG_7_PROV_2095</v>
          </cell>
          <cell r="J1265">
            <v>7</v>
          </cell>
          <cell r="K1265" t="str">
            <v>CEREAL EMPACADO</v>
          </cell>
          <cell r="L1265">
            <v>61</v>
          </cell>
          <cell r="M1265" t="str">
            <v>61 : Ponqué cubierto con chocolate.</v>
          </cell>
          <cell r="N1265">
            <v>2095</v>
          </cell>
          <cell r="O1265" t="str">
            <v>Ut Mana 2020</v>
          </cell>
          <cell r="P1265">
            <v>398</v>
          </cell>
          <cell r="Q1265">
            <v>793</v>
          </cell>
          <cell r="R1265">
            <v>1190</v>
          </cell>
          <cell r="S1265">
            <v>1190</v>
          </cell>
          <cell r="T1265">
            <v>396</v>
          </cell>
          <cell r="U1265">
            <v>789</v>
          </cell>
          <cell r="V1265">
            <v>1183</v>
          </cell>
          <cell r="W1265">
            <v>1183</v>
          </cell>
        </row>
        <row r="1266">
          <cell r="I1266" t="str">
            <v>ALI_61_SEG_8_PROV_2052</v>
          </cell>
          <cell r="J1266">
            <v>8</v>
          </cell>
          <cell r="K1266" t="str">
            <v>CEREAL EMPACADO</v>
          </cell>
          <cell r="L1266">
            <v>61</v>
          </cell>
          <cell r="M1266" t="str">
            <v>61 : Ponqué cubierto con chocolate.</v>
          </cell>
          <cell r="N1266">
            <v>2052</v>
          </cell>
          <cell r="O1266" t="str">
            <v>Diseral S.A.S.</v>
          </cell>
          <cell r="P1266">
            <v>405</v>
          </cell>
          <cell r="Q1266">
            <v>808</v>
          </cell>
          <cell r="R1266">
            <v>1212</v>
          </cell>
          <cell r="S1266">
            <v>1212</v>
          </cell>
          <cell r="T1266">
            <v>396</v>
          </cell>
          <cell r="U1266">
            <v>789</v>
          </cell>
          <cell r="V1266">
            <v>1183</v>
          </cell>
          <cell r="W1266">
            <v>1183</v>
          </cell>
        </row>
        <row r="1267">
          <cell r="I1267" t="str">
            <v>ALI_61_SEG_8_PROV_2085</v>
          </cell>
          <cell r="J1267">
            <v>8</v>
          </cell>
          <cell r="K1267" t="str">
            <v>CEREAL EMPACADO</v>
          </cell>
          <cell r="L1267">
            <v>61</v>
          </cell>
          <cell r="M1267" t="str">
            <v>61 : Ponqué cubierto con chocolate.</v>
          </cell>
          <cell r="N1267">
            <v>2085</v>
          </cell>
          <cell r="O1267" t="str">
            <v>Bimbo De Colombia S.A. PAE 2020</v>
          </cell>
          <cell r="P1267">
            <v>396</v>
          </cell>
          <cell r="Q1267">
            <v>789</v>
          </cell>
          <cell r="R1267">
            <v>1183</v>
          </cell>
          <cell r="S1267">
            <v>1183</v>
          </cell>
          <cell r="T1267">
            <v>396</v>
          </cell>
          <cell r="U1267">
            <v>789</v>
          </cell>
          <cell r="V1267">
            <v>1183</v>
          </cell>
          <cell r="W1267">
            <v>1183</v>
          </cell>
        </row>
        <row r="1268">
          <cell r="I1268" t="str">
            <v>ALI_61_SEG_8_PROV_2087</v>
          </cell>
          <cell r="J1268">
            <v>8</v>
          </cell>
          <cell r="K1268" t="str">
            <v>CEREAL EMPACADO</v>
          </cell>
          <cell r="L1268">
            <v>61</v>
          </cell>
          <cell r="M1268" t="str">
            <v>61 : Ponqué cubierto con chocolate.</v>
          </cell>
          <cell r="N1268">
            <v>2087</v>
          </cell>
          <cell r="O1268" t="str">
            <v>AAA Alimentando A Bogotá 2020 UT</v>
          </cell>
          <cell r="P1268">
            <v>396</v>
          </cell>
          <cell r="Q1268">
            <v>789</v>
          </cell>
          <cell r="R1268">
            <v>1183</v>
          </cell>
          <cell r="S1268">
            <v>1183</v>
          </cell>
          <cell r="T1268">
            <v>396</v>
          </cell>
          <cell r="U1268">
            <v>789</v>
          </cell>
          <cell r="V1268">
            <v>1183</v>
          </cell>
          <cell r="W1268">
            <v>1183</v>
          </cell>
        </row>
        <row r="1269">
          <cell r="I1269" t="str">
            <v>ALI_61_SEG_8_PROV_2094</v>
          </cell>
          <cell r="J1269">
            <v>8</v>
          </cell>
          <cell r="K1269" t="str">
            <v>CEREAL EMPACADO</v>
          </cell>
          <cell r="L1269">
            <v>61</v>
          </cell>
          <cell r="M1269" t="str">
            <v>61 : Ponqué cubierto con chocolate.</v>
          </cell>
          <cell r="N1269">
            <v>2094</v>
          </cell>
          <cell r="O1269" t="str">
            <v>Comapan SA</v>
          </cell>
          <cell r="P1269">
            <v>396</v>
          </cell>
          <cell r="Q1269">
            <v>789</v>
          </cell>
          <cell r="R1269">
            <v>1183</v>
          </cell>
          <cell r="S1269">
            <v>1183</v>
          </cell>
          <cell r="T1269">
            <v>396</v>
          </cell>
          <cell r="U1269">
            <v>789</v>
          </cell>
          <cell r="V1269">
            <v>1183</v>
          </cell>
          <cell r="W1269">
            <v>1183</v>
          </cell>
        </row>
        <row r="1270">
          <cell r="I1270" t="str">
            <v>ALI_61_SEG_8_PROV_2095</v>
          </cell>
          <cell r="J1270">
            <v>8</v>
          </cell>
          <cell r="K1270" t="str">
            <v>CEREAL EMPACADO</v>
          </cell>
          <cell r="L1270">
            <v>61</v>
          </cell>
          <cell r="M1270" t="str">
            <v>61 : Ponqué cubierto con chocolate.</v>
          </cell>
          <cell r="N1270">
            <v>2095</v>
          </cell>
          <cell r="O1270" t="str">
            <v>Ut Mana 2020</v>
          </cell>
          <cell r="P1270">
            <v>398</v>
          </cell>
          <cell r="Q1270">
            <v>793</v>
          </cell>
          <cell r="R1270">
            <v>1190</v>
          </cell>
          <cell r="S1270">
            <v>1190</v>
          </cell>
          <cell r="T1270">
            <v>396</v>
          </cell>
          <cell r="U1270">
            <v>789</v>
          </cell>
          <cell r="V1270">
            <v>1183</v>
          </cell>
          <cell r="W1270">
            <v>1183</v>
          </cell>
        </row>
        <row r="1271">
          <cell r="I1271" t="str">
            <v>ALI_61_SEG_9_PROV_2052</v>
          </cell>
          <cell r="J1271">
            <v>9</v>
          </cell>
          <cell r="K1271" t="str">
            <v>CEREAL EMPACADO</v>
          </cell>
          <cell r="L1271">
            <v>61</v>
          </cell>
          <cell r="M1271" t="str">
            <v>61 : Ponqué cubierto con chocolate.</v>
          </cell>
          <cell r="N1271">
            <v>2052</v>
          </cell>
          <cell r="O1271" t="str">
            <v>Diseral S.A.S.</v>
          </cell>
          <cell r="P1271">
            <v>405</v>
          </cell>
          <cell r="Q1271">
            <v>808</v>
          </cell>
          <cell r="R1271">
            <v>1212</v>
          </cell>
          <cell r="S1271">
            <v>1212</v>
          </cell>
          <cell r="T1271">
            <v>396</v>
          </cell>
          <cell r="U1271">
            <v>789</v>
          </cell>
          <cell r="V1271">
            <v>1183</v>
          </cell>
          <cell r="W1271">
            <v>1183</v>
          </cell>
        </row>
        <row r="1272">
          <cell r="I1272" t="str">
            <v>ALI_61_SEG_9_PROV_2085</v>
          </cell>
          <cell r="J1272">
            <v>9</v>
          </cell>
          <cell r="K1272" t="str">
            <v>CEREAL EMPACADO</v>
          </cell>
          <cell r="L1272">
            <v>61</v>
          </cell>
          <cell r="M1272" t="str">
            <v>61 : Ponqué cubierto con chocolate.</v>
          </cell>
          <cell r="N1272">
            <v>2085</v>
          </cell>
          <cell r="O1272" t="str">
            <v>Bimbo De Colombia S.A. PAE 2020</v>
          </cell>
          <cell r="P1272">
            <v>396</v>
          </cell>
          <cell r="Q1272">
            <v>789</v>
          </cell>
          <cell r="R1272">
            <v>1183</v>
          </cell>
          <cell r="S1272">
            <v>1183</v>
          </cell>
          <cell r="T1272">
            <v>396</v>
          </cell>
          <cell r="U1272">
            <v>789</v>
          </cell>
          <cell r="V1272">
            <v>1183</v>
          </cell>
          <cell r="W1272">
            <v>1183</v>
          </cell>
        </row>
        <row r="1273">
          <cell r="I1273" t="str">
            <v>ALI_61_SEG_9_PROV_2087</v>
          </cell>
          <cell r="J1273">
            <v>9</v>
          </cell>
          <cell r="K1273" t="str">
            <v>CEREAL EMPACADO</v>
          </cell>
          <cell r="L1273">
            <v>61</v>
          </cell>
          <cell r="M1273" t="str">
            <v>61 : Ponqué cubierto con chocolate.</v>
          </cell>
          <cell r="N1273">
            <v>2087</v>
          </cell>
          <cell r="O1273" t="str">
            <v>AAA Alimentando A Bogotá 2020 UT</v>
          </cell>
          <cell r="P1273">
            <v>396</v>
          </cell>
          <cell r="Q1273">
            <v>789</v>
          </cell>
          <cell r="R1273">
            <v>1183</v>
          </cell>
          <cell r="S1273">
            <v>1183</v>
          </cell>
          <cell r="T1273">
            <v>396</v>
          </cell>
          <cell r="U1273">
            <v>789</v>
          </cell>
          <cell r="V1273">
            <v>1183</v>
          </cell>
          <cell r="W1273">
            <v>1183</v>
          </cell>
        </row>
        <row r="1274">
          <cell r="I1274" t="str">
            <v>ALI_61_SEG_9_PROV_2094</v>
          </cell>
          <cell r="J1274">
            <v>9</v>
          </cell>
          <cell r="K1274" t="str">
            <v>CEREAL EMPACADO</v>
          </cell>
          <cell r="L1274">
            <v>61</v>
          </cell>
          <cell r="M1274" t="str">
            <v>61 : Ponqué cubierto con chocolate.</v>
          </cell>
          <cell r="N1274">
            <v>2094</v>
          </cell>
          <cell r="O1274" t="str">
            <v>Comapan SA</v>
          </cell>
          <cell r="P1274">
            <v>396</v>
          </cell>
          <cell r="Q1274">
            <v>789</v>
          </cell>
          <cell r="R1274">
            <v>1183</v>
          </cell>
          <cell r="S1274">
            <v>1183</v>
          </cell>
          <cell r="T1274">
            <v>396</v>
          </cell>
          <cell r="U1274">
            <v>789</v>
          </cell>
          <cell r="V1274">
            <v>1183</v>
          </cell>
          <cell r="W1274">
            <v>1183</v>
          </cell>
        </row>
        <row r="1275">
          <cell r="I1275" t="str">
            <v>ALI_61_SEG_9_PROV_2095</v>
          </cell>
          <cell r="J1275">
            <v>9</v>
          </cell>
          <cell r="K1275" t="str">
            <v>CEREAL EMPACADO</v>
          </cell>
          <cell r="L1275">
            <v>61</v>
          </cell>
          <cell r="M1275" t="str">
            <v>61 : Ponqué cubierto con chocolate.</v>
          </cell>
          <cell r="N1275">
            <v>2095</v>
          </cell>
          <cell r="O1275" t="str">
            <v>Ut Mana 2020</v>
          </cell>
          <cell r="P1275">
            <v>398</v>
          </cell>
          <cell r="Q1275">
            <v>793</v>
          </cell>
          <cell r="R1275">
            <v>1190</v>
          </cell>
          <cell r="S1275">
            <v>1190</v>
          </cell>
          <cell r="T1275">
            <v>396</v>
          </cell>
          <cell r="U1275">
            <v>789</v>
          </cell>
          <cell r="V1275">
            <v>1183</v>
          </cell>
          <cell r="W1275">
            <v>1183</v>
          </cell>
        </row>
        <row r="1276">
          <cell r="I1276" t="str">
            <v>ALI_61_SEG_10_PROV_2052</v>
          </cell>
          <cell r="J1276">
            <v>10</v>
          </cell>
          <cell r="K1276" t="str">
            <v>CEREAL EMPACADO</v>
          </cell>
          <cell r="L1276">
            <v>61</v>
          </cell>
          <cell r="M1276" t="str">
            <v>61 : Ponqué cubierto con chocolate.</v>
          </cell>
          <cell r="N1276">
            <v>2052</v>
          </cell>
          <cell r="O1276" t="str">
            <v>Diseral S.A.S.</v>
          </cell>
          <cell r="P1276">
            <v>405</v>
          </cell>
          <cell r="Q1276">
            <v>808</v>
          </cell>
          <cell r="R1276">
            <v>1212</v>
          </cell>
          <cell r="S1276">
            <v>1212</v>
          </cell>
          <cell r="T1276">
            <v>396</v>
          </cell>
          <cell r="U1276">
            <v>789</v>
          </cell>
          <cell r="V1276">
            <v>1183</v>
          </cell>
          <cell r="W1276">
            <v>1183</v>
          </cell>
        </row>
        <row r="1277">
          <cell r="I1277" t="str">
            <v>ALI_61_SEG_10_PROV_2085</v>
          </cell>
          <cell r="J1277">
            <v>10</v>
          </cell>
          <cell r="K1277" t="str">
            <v>CEREAL EMPACADO</v>
          </cell>
          <cell r="L1277">
            <v>61</v>
          </cell>
          <cell r="M1277" t="str">
            <v>61 : Ponqué cubierto con chocolate.</v>
          </cell>
          <cell r="N1277">
            <v>2085</v>
          </cell>
          <cell r="O1277" t="str">
            <v>Bimbo De Colombia S.A. PAE 2020</v>
          </cell>
          <cell r="P1277">
            <v>396</v>
          </cell>
          <cell r="Q1277">
            <v>789</v>
          </cell>
          <cell r="R1277">
            <v>1183</v>
          </cell>
          <cell r="S1277">
            <v>1183</v>
          </cell>
          <cell r="T1277">
            <v>396</v>
          </cell>
          <cell r="U1277">
            <v>789</v>
          </cell>
          <cell r="V1277">
            <v>1183</v>
          </cell>
          <cell r="W1277">
            <v>1183</v>
          </cell>
        </row>
        <row r="1278">
          <cell r="I1278" t="str">
            <v>ALI_61_SEG_10_PROV_2087</v>
          </cell>
          <cell r="J1278">
            <v>10</v>
          </cell>
          <cell r="K1278" t="str">
            <v>CEREAL EMPACADO</v>
          </cell>
          <cell r="L1278">
            <v>61</v>
          </cell>
          <cell r="M1278" t="str">
            <v>61 : Ponqué cubierto con chocolate.</v>
          </cell>
          <cell r="N1278">
            <v>2087</v>
          </cell>
          <cell r="O1278" t="str">
            <v>AAA Alimentando A Bogotá 2020 UT</v>
          </cell>
          <cell r="P1278">
            <v>396</v>
          </cell>
          <cell r="Q1278">
            <v>789</v>
          </cell>
          <cell r="R1278">
            <v>1183</v>
          </cell>
          <cell r="S1278">
            <v>1183</v>
          </cell>
          <cell r="T1278">
            <v>396</v>
          </cell>
          <cell r="U1278">
            <v>789</v>
          </cell>
          <cell r="V1278">
            <v>1183</v>
          </cell>
          <cell r="W1278">
            <v>1183</v>
          </cell>
        </row>
        <row r="1279">
          <cell r="I1279" t="str">
            <v>ALI_61_SEG_10_PROV_2094</v>
          </cell>
          <cell r="J1279">
            <v>10</v>
          </cell>
          <cell r="K1279" t="str">
            <v>CEREAL EMPACADO</v>
          </cell>
          <cell r="L1279">
            <v>61</v>
          </cell>
          <cell r="M1279" t="str">
            <v>61 : Ponqué cubierto con chocolate.</v>
          </cell>
          <cell r="N1279">
            <v>2094</v>
          </cell>
          <cell r="O1279" t="str">
            <v>Comapan SA</v>
          </cell>
          <cell r="P1279">
            <v>396</v>
          </cell>
          <cell r="Q1279">
            <v>789</v>
          </cell>
          <cell r="R1279">
            <v>1183</v>
          </cell>
          <cell r="S1279">
            <v>1183</v>
          </cell>
          <cell r="T1279">
            <v>396</v>
          </cell>
          <cell r="U1279">
            <v>789</v>
          </cell>
          <cell r="V1279">
            <v>1183</v>
          </cell>
          <cell r="W1279">
            <v>1183</v>
          </cell>
        </row>
        <row r="1280">
          <cell r="I1280" t="str">
            <v>ALI_61_SEG_10_PROV_2095</v>
          </cell>
          <cell r="J1280">
            <v>10</v>
          </cell>
          <cell r="K1280" t="str">
            <v>CEREAL EMPACADO</v>
          </cell>
          <cell r="L1280">
            <v>61</v>
          </cell>
          <cell r="M1280" t="str">
            <v>61 : Ponqué cubierto con chocolate.</v>
          </cell>
          <cell r="N1280">
            <v>2095</v>
          </cell>
          <cell r="O1280" t="str">
            <v>Ut Mana 2020</v>
          </cell>
          <cell r="P1280">
            <v>398</v>
          </cell>
          <cell r="Q1280">
            <v>793</v>
          </cell>
          <cell r="R1280">
            <v>1190</v>
          </cell>
          <cell r="S1280">
            <v>1190</v>
          </cell>
          <cell r="T1280">
            <v>396</v>
          </cell>
          <cell r="U1280">
            <v>789</v>
          </cell>
          <cell r="V1280">
            <v>1183</v>
          </cell>
          <cell r="W1280">
            <v>1183</v>
          </cell>
        </row>
        <row r="1281">
          <cell r="I1281" t="str">
            <v>ALI_61_SEG_11_PROV_2052</v>
          </cell>
          <cell r="J1281">
            <v>11</v>
          </cell>
          <cell r="K1281" t="str">
            <v>CEREAL EMPACADO</v>
          </cell>
          <cell r="L1281">
            <v>61</v>
          </cell>
          <cell r="M1281" t="str">
            <v>61 : Ponqué cubierto con chocolate.</v>
          </cell>
          <cell r="N1281">
            <v>2052</v>
          </cell>
          <cell r="O1281" t="str">
            <v>Diseral S.A.S.</v>
          </cell>
          <cell r="P1281">
            <v>405</v>
          </cell>
          <cell r="Q1281">
            <v>808</v>
          </cell>
          <cell r="R1281">
            <v>1212</v>
          </cell>
          <cell r="S1281">
            <v>1212</v>
          </cell>
          <cell r="T1281">
            <v>396</v>
          </cell>
          <cell r="U1281">
            <v>789</v>
          </cell>
          <cell r="V1281">
            <v>1183</v>
          </cell>
          <cell r="W1281">
            <v>1183</v>
          </cell>
        </row>
        <row r="1282">
          <cell r="I1282" t="str">
            <v>ALI_61_SEG_11_PROV_2085</v>
          </cell>
          <cell r="J1282">
            <v>11</v>
          </cell>
          <cell r="K1282" t="str">
            <v>CEREAL EMPACADO</v>
          </cell>
          <cell r="L1282">
            <v>61</v>
          </cell>
          <cell r="M1282" t="str">
            <v>61 : Ponqué cubierto con chocolate.</v>
          </cell>
          <cell r="N1282">
            <v>2085</v>
          </cell>
          <cell r="O1282" t="str">
            <v>Bimbo De Colombia S.A. PAE 2020</v>
          </cell>
          <cell r="P1282">
            <v>396</v>
          </cell>
          <cell r="Q1282">
            <v>789</v>
          </cell>
          <cell r="R1282">
            <v>1183</v>
          </cell>
          <cell r="S1282">
            <v>1183</v>
          </cell>
          <cell r="T1282">
            <v>396</v>
          </cell>
          <cell r="U1282">
            <v>789</v>
          </cell>
          <cell r="V1282">
            <v>1183</v>
          </cell>
          <cell r="W1282">
            <v>1183</v>
          </cell>
        </row>
        <row r="1283">
          <cell r="I1283" t="str">
            <v>ALI_61_SEG_11_PROV_2087</v>
          </cell>
          <cell r="J1283">
            <v>11</v>
          </cell>
          <cell r="K1283" t="str">
            <v>CEREAL EMPACADO</v>
          </cell>
          <cell r="L1283">
            <v>61</v>
          </cell>
          <cell r="M1283" t="str">
            <v>61 : Ponqué cubierto con chocolate.</v>
          </cell>
          <cell r="N1283">
            <v>2087</v>
          </cell>
          <cell r="O1283" t="str">
            <v>AAA Alimentando A Bogotá 2020 UT</v>
          </cell>
          <cell r="P1283">
            <v>396</v>
          </cell>
          <cell r="Q1283">
            <v>789</v>
          </cell>
          <cell r="R1283">
            <v>1183</v>
          </cell>
          <cell r="S1283">
            <v>1183</v>
          </cell>
          <cell r="T1283">
            <v>396</v>
          </cell>
          <cell r="U1283">
            <v>789</v>
          </cell>
          <cell r="V1283">
            <v>1183</v>
          </cell>
          <cell r="W1283">
            <v>1183</v>
          </cell>
        </row>
        <row r="1284">
          <cell r="I1284" t="str">
            <v>ALI_61_SEG_11_PROV_2094</v>
          </cell>
          <cell r="J1284">
            <v>11</v>
          </cell>
          <cell r="K1284" t="str">
            <v>CEREAL EMPACADO</v>
          </cell>
          <cell r="L1284">
            <v>61</v>
          </cell>
          <cell r="M1284" t="str">
            <v>61 : Ponqué cubierto con chocolate.</v>
          </cell>
          <cell r="N1284">
            <v>2094</v>
          </cell>
          <cell r="O1284" t="str">
            <v>Comapan SA</v>
          </cell>
          <cell r="P1284">
            <v>396</v>
          </cell>
          <cell r="Q1284">
            <v>789</v>
          </cell>
          <cell r="R1284">
            <v>1183</v>
          </cell>
          <cell r="S1284">
            <v>1183</v>
          </cell>
          <cell r="T1284">
            <v>396</v>
          </cell>
          <cell r="U1284">
            <v>789</v>
          </cell>
          <cell r="V1284">
            <v>1183</v>
          </cell>
          <cell r="W1284">
            <v>1183</v>
          </cell>
        </row>
        <row r="1285">
          <cell r="I1285" t="str">
            <v>ALI_61_SEG_11_PROV_2095</v>
          </cell>
          <cell r="J1285">
            <v>11</v>
          </cell>
          <cell r="K1285" t="str">
            <v>CEREAL EMPACADO</v>
          </cell>
          <cell r="L1285">
            <v>61</v>
          </cell>
          <cell r="M1285" t="str">
            <v>61 : Ponqué cubierto con chocolate.</v>
          </cell>
          <cell r="N1285">
            <v>2095</v>
          </cell>
          <cell r="O1285" t="str">
            <v>Ut Mana 2020</v>
          </cell>
          <cell r="P1285">
            <v>398</v>
          </cell>
          <cell r="Q1285">
            <v>793</v>
          </cell>
          <cell r="R1285">
            <v>1190</v>
          </cell>
          <cell r="S1285">
            <v>1190</v>
          </cell>
          <cell r="T1285">
            <v>396</v>
          </cell>
          <cell r="U1285">
            <v>789</v>
          </cell>
          <cell r="V1285">
            <v>1183</v>
          </cell>
          <cell r="W1285">
            <v>1183</v>
          </cell>
        </row>
        <row r="1286">
          <cell r="I1286" t="str">
            <v>ALI_61_SEG_12_PROV_2052</v>
          </cell>
          <cell r="J1286">
            <v>12</v>
          </cell>
          <cell r="K1286" t="str">
            <v>CEREAL EMPACADO</v>
          </cell>
          <cell r="L1286">
            <v>61</v>
          </cell>
          <cell r="M1286" t="str">
            <v>61 : Ponqué cubierto con chocolate.</v>
          </cell>
          <cell r="N1286">
            <v>2052</v>
          </cell>
          <cell r="O1286" t="str">
            <v>Diseral S.A.S.</v>
          </cell>
          <cell r="P1286">
            <v>405</v>
          </cell>
          <cell r="Q1286">
            <v>808</v>
          </cell>
          <cell r="R1286">
            <v>1212</v>
          </cell>
          <cell r="S1286">
            <v>1212</v>
          </cell>
          <cell r="T1286">
            <v>396</v>
          </cell>
          <cell r="U1286">
            <v>789</v>
          </cell>
          <cell r="V1286">
            <v>1183</v>
          </cell>
          <cell r="W1286">
            <v>1183</v>
          </cell>
        </row>
        <row r="1287">
          <cell r="I1287" t="str">
            <v>ALI_61_SEG_12_PROV_2085</v>
          </cell>
          <cell r="J1287">
            <v>12</v>
          </cell>
          <cell r="K1287" t="str">
            <v>CEREAL EMPACADO</v>
          </cell>
          <cell r="L1287">
            <v>61</v>
          </cell>
          <cell r="M1287" t="str">
            <v>61 : Ponqué cubierto con chocolate.</v>
          </cell>
          <cell r="N1287">
            <v>2085</v>
          </cell>
          <cell r="O1287" t="str">
            <v>Bimbo De Colombia S.A. PAE 2020</v>
          </cell>
          <cell r="P1287">
            <v>396</v>
          </cell>
          <cell r="Q1287">
            <v>789</v>
          </cell>
          <cell r="R1287">
            <v>1183</v>
          </cell>
          <cell r="S1287">
            <v>1183</v>
          </cell>
          <cell r="T1287">
            <v>396</v>
          </cell>
          <cell r="U1287">
            <v>789</v>
          </cell>
          <cell r="V1287">
            <v>1183</v>
          </cell>
          <cell r="W1287">
            <v>1183</v>
          </cell>
        </row>
        <row r="1288">
          <cell r="I1288" t="str">
            <v>ALI_61_SEG_12_PROV_2087</v>
          </cell>
          <cell r="J1288">
            <v>12</v>
          </cell>
          <cell r="K1288" t="str">
            <v>CEREAL EMPACADO</v>
          </cell>
          <cell r="L1288">
            <v>61</v>
          </cell>
          <cell r="M1288" t="str">
            <v>61 : Ponqué cubierto con chocolate.</v>
          </cell>
          <cell r="N1288">
            <v>2087</v>
          </cell>
          <cell r="O1288" t="str">
            <v>AAA Alimentando A Bogotá 2020 UT</v>
          </cell>
          <cell r="P1288">
            <v>396</v>
          </cell>
          <cell r="Q1288">
            <v>789</v>
          </cell>
          <cell r="R1288">
            <v>1183</v>
          </cell>
          <cell r="S1288">
            <v>1183</v>
          </cell>
          <cell r="T1288">
            <v>396</v>
          </cell>
          <cell r="U1288">
            <v>789</v>
          </cell>
          <cell r="V1288">
            <v>1183</v>
          </cell>
          <cell r="W1288">
            <v>1183</v>
          </cell>
        </row>
        <row r="1289">
          <cell r="I1289" t="str">
            <v>ALI_61_SEG_12_PROV_2094</v>
          </cell>
          <cell r="J1289">
            <v>12</v>
          </cell>
          <cell r="K1289" t="str">
            <v>CEREAL EMPACADO</v>
          </cell>
          <cell r="L1289">
            <v>61</v>
          </cell>
          <cell r="M1289" t="str">
            <v>61 : Ponqué cubierto con chocolate.</v>
          </cell>
          <cell r="N1289">
            <v>2094</v>
          </cell>
          <cell r="O1289" t="str">
            <v>Comapan SA</v>
          </cell>
          <cell r="P1289">
            <v>396</v>
          </cell>
          <cell r="Q1289">
            <v>789</v>
          </cell>
          <cell r="R1289">
            <v>1183</v>
          </cell>
          <cell r="S1289">
            <v>1183</v>
          </cell>
          <cell r="T1289">
            <v>396</v>
          </cell>
          <cell r="U1289">
            <v>789</v>
          </cell>
          <cell r="V1289">
            <v>1183</v>
          </cell>
          <cell r="W1289">
            <v>1183</v>
          </cell>
        </row>
        <row r="1290">
          <cell r="I1290" t="str">
            <v>ALI_61_SEG_12_PROV_2095</v>
          </cell>
          <cell r="J1290">
            <v>12</v>
          </cell>
          <cell r="K1290" t="str">
            <v>CEREAL EMPACADO</v>
          </cell>
          <cell r="L1290">
            <v>61</v>
          </cell>
          <cell r="M1290" t="str">
            <v>61 : Ponqué cubierto con chocolate.</v>
          </cell>
          <cell r="N1290">
            <v>2095</v>
          </cell>
          <cell r="O1290" t="str">
            <v>Ut Mana 2020</v>
          </cell>
          <cell r="P1290">
            <v>398</v>
          </cell>
          <cell r="Q1290">
            <v>793</v>
          </cell>
          <cell r="R1290">
            <v>1190</v>
          </cell>
          <cell r="S1290">
            <v>1190</v>
          </cell>
          <cell r="T1290">
            <v>396</v>
          </cell>
          <cell r="U1290">
            <v>789</v>
          </cell>
          <cell r="V1290">
            <v>1183</v>
          </cell>
          <cell r="W1290">
            <v>1183</v>
          </cell>
        </row>
        <row r="1291">
          <cell r="I1291" t="str">
            <v>ALI_61_SEG_13_PROV_2052</v>
          </cell>
          <cell r="J1291">
            <v>13</v>
          </cell>
          <cell r="K1291" t="str">
            <v>CEREAL EMPACADO</v>
          </cell>
          <cell r="L1291">
            <v>61</v>
          </cell>
          <cell r="M1291" t="str">
            <v>61 : Ponqué cubierto con chocolate.</v>
          </cell>
          <cell r="N1291">
            <v>2052</v>
          </cell>
          <cell r="O1291" t="str">
            <v>Diseral S.A.S.</v>
          </cell>
          <cell r="P1291">
            <v>405</v>
          </cell>
          <cell r="Q1291">
            <v>808</v>
          </cell>
          <cell r="R1291">
            <v>1212</v>
          </cell>
          <cell r="S1291">
            <v>1212</v>
          </cell>
          <cell r="T1291">
            <v>396</v>
          </cell>
          <cell r="U1291">
            <v>789</v>
          </cell>
          <cell r="V1291">
            <v>1183</v>
          </cell>
          <cell r="W1291">
            <v>1183</v>
          </cell>
        </row>
        <row r="1292">
          <cell r="I1292" t="str">
            <v>ALI_61_SEG_13_PROV_2085</v>
          </cell>
          <cell r="J1292">
            <v>13</v>
          </cell>
          <cell r="K1292" t="str">
            <v>CEREAL EMPACADO</v>
          </cell>
          <cell r="L1292">
            <v>61</v>
          </cell>
          <cell r="M1292" t="str">
            <v>61 : Ponqué cubierto con chocolate.</v>
          </cell>
          <cell r="N1292">
            <v>2085</v>
          </cell>
          <cell r="O1292" t="str">
            <v>Bimbo De Colombia S.A. PAE 2020</v>
          </cell>
          <cell r="P1292">
            <v>396</v>
          </cell>
          <cell r="Q1292">
            <v>789</v>
          </cell>
          <cell r="R1292">
            <v>1183</v>
          </cell>
          <cell r="S1292">
            <v>1183</v>
          </cell>
          <cell r="T1292">
            <v>396</v>
          </cell>
          <cell r="U1292">
            <v>789</v>
          </cell>
          <cell r="V1292">
            <v>1183</v>
          </cell>
          <cell r="W1292">
            <v>1183</v>
          </cell>
        </row>
        <row r="1293">
          <cell r="I1293" t="str">
            <v>ALI_61_SEG_13_PROV_2087</v>
          </cell>
          <cell r="J1293">
            <v>13</v>
          </cell>
          <cell r="K1293" t="str">
            <v>CEREAL EMPACADO</v>
          </cell>
          <cell r="L1293">
            <v>61</v>
          </cell>
          <cell r="M1293" t="str">
            <v>61 : Ponqué cubierto con chocolate.</v>
          </cell>
          <cell r="N1293">
            <v>2087</v>
          </cell>
          <cell r="O1293" t="str">
            <v>AAA Alimentando A Bogotá 2020 UT</v>
          </cell>
          <cell r="P1293">
            <v>396</v>
          </cell>
          <cell r="Q1293">
            <v>789</v>
          </cell>
          <cell r="R1293">
            <v>1183</v>
          </cell>
          <cell r="S1293">
            <v>1183</v>
          </cell>
          <cell r="T1293">
            <v>396</v>
          </cell>
          <cell r="U1293">
            <v>789</v>
          </cell>
          <cell r="V1293">
            <v>1183</v>
          </cell>
          <cell r="W1293">
            <v>1183</v>
          </cell>
        </row>
        <row r="1294">
          <cell r="I1294" t="str">
            <v>ALI_61_SEG_13_PROV_2094</v>
          </cell>
          <cell r="J1294">
            <v>13</v>
          </cell>
          <cell r="K1294" t="str">
            <v>CEREAL EMPACADO</v>
          </cell>
          <cell r="L1294">
            <v>61</v>
          </cell>
          <cell r="M1294" t="str">
            <v>61 : Ponqué cubierto con chocolate.</v>
          </cell>
          <cell r="N1294">
            <v>2094</v>
          </cell>
          <cell r="O1294" t="str">
            <v>Comapan SA</v>
          </cell>
          <cell r="P1294">
            <v>396</v>
          </cell>
          <cell r="Q1294">
            <v>789</v>
          </cell>
          <cell r="R1294">
            <v>1183</v>
          </cell>
          <cell r="S1294">
            <v>1183</v>
          </cell>
          <cell r="T1294">
            <v>396</v>
          </cell>
          <cell r="U1294">
            <v>789</v>
          </cell>
          <cell r="V1294">
            <v>1183</v>
          </cell>
          <cell r="W1294">
            <v>1183</v>
          </cell>
        </row>
        <row r="1295">
          <cell r="I1295" t="str">
            <v>ALI_61_SEG_13_PROV_2095</v>
          </cell>
          <cell r="J1295">
            <v>13</v>
          </cell>
          <cell r="K1295" t="str">
            <v>CEREAL EMPACADO</v>
          </cell>
          <cell r="L1295">
            <v>61</v>
          </cell>
          <cell r="M1295" t="str">
            <v>61 : Ponqué cubierto con chocolate.</v>
          </cell>
          <cell r="N1295">
            <v>2095</v>
          </cell>
          <cell r="O1295" t="str">
            <v>Ut Mana 2020</v>
          </cell>
          <cell r="P1295">
            <v>398</v>
          </cell>
          <cell r="Q1295">
            <v>793</v>
          </cell>
          <cell r="R1295">
            <v>1190</v>
          </cell>
          <cell r="S1295">
            <v>1190</v>
          </cell>
          <cell r="T1295">
            <v>396</v>
          </cell>
          <cell r="U1295">
            <v>789</v>
          </cell>
          <cell r="V1295">
            <v>1183</v>
          </cell>
          <cell r="W1295">
            <v>1183</v>
          </cell>
        </row>
        <row r="1296">
          <cell r="I1296" t="str">
            <v>ALI_61_SEG_14_PROV_2052</v>
          </cell>
          <cell r="J1296">
            <v>14</v>
          </cell>
          <cell r="K1296" t="str">
            <v>CEREAL EMPACADO</v>
          </cell>
          <cell r="L1296">
            <v>61</v>
          </cell>
          <cell r="M1296" t="str">
            <v>61 : Ponqué cubierto con chocolate.</v>
          </cell>
          <cell r="N1296">
            <v>2052</v>
          </cell>
          <cell r="O1296" t="str">
            <v>Diseral S.A.S.</v>
          </cell>
          <cell r="P1296">
            <v>405</v>
          </cell>
          <cell r="Q1296">
            <v>808</v>
          </cell>
          <cell r="R1296">
            <v>1212</v>
          </cell>
          <cell r="S1296">
            <v>1212</v>
          </cell>
          <cell r="T1296">
            <v>396</v>
          </cell>
          <cell r="U1296">
            <v>789</v>
          </cell>
          <cell r="V1296">
            <v>1183</v>
          </cell>
          <cell r="W1296">
            <v>1183</v>
          </cell>
        </row>
        <row r="1297">
          <cell r="I1297" t="str">
            <v>ALI_61_SEG_14_PROV_2085</v>
          </cell>
          <cell r="J1297">
            <v>14</v>
          </cell>
          <cell r="K1297" t="str">
            <v>CEREAL EMPACADO</v>
          </cell>
          <cell r="L1297">
            <v>61</v>
          </cell>
          <cell r="M1297" t="str">
            <v>61 : Ponqué cubierto con chocolate.</v>
          </cell>
          <cell r="N1297">
            <v>2085</v>
          </cell>
          <cell r="O1297" t="str">
            <v>Bimbo De Colombia S.A. PAE 2020</v>
          </cell>
          <cell r="P1297">
            <v>396</v>
          </cell>
          <cell r="Q1297">
            <v>789</v>
          </cell>
          <cell r="R1297">
            <v>1183</v>
          </cell>
          <cell r="S1297">
            <v>1183</v>
          </cell>
          <cell r="T1297">
            <v>396</v>
          </cell>
          <cell r="U1297">
            <v>789</v>
          </cell>
          <cell r="V1297">
            <v>1183</v>
          </cell>
          <cell r="W1297">
            <v>1183</v>
          </cell>
        </row>
        <row r="1298">
          <cell r="I1298" t="str">
            <v>ALI_61_SEG_14_PROV_2087</v>
          </cell>
          <cell r="J1298">
            <v>14</v>
          </cell>
          <cell r="K1298" t="str">
            <v>CEREAL EMPACADO</v>
          </cell>
          <cell r="L1298">
            <v>61</v>
          </cell>
          <cell r="M1298" t="str">
            <v>61 : Ponqué cubierto con chocolate.</v>
          </cell>
          <cell r="N1298">
            <v>2087</v>
          </cell>
          <cell r="O1298" t="str">
            <v>AAA Alimentando A Bogotá 2020 UT</v>
          </cell>
          <cell r="P1298">
            <v>396</v>
          </cell>
          <cell r="Q1298">
            <v>789</v>
          </cell>
          <cell r="R1298">
            <v>1183</v>
          </cell>
          <cell r="S1298">
            <v>1183</v>
          </cell>
          <cell r="T1298">
            <v>396</v>
          </cell>
          <cell r="U1298">
            <v>789</v>
          </cell>
          <cell r="V1298">
            <v>1183</v>
          </cell>
          <cell r="W1298">
            <v>1183</v>
          </cell>
        </row>
        <row r="1299">
          <cell r="I1299" t="str">
            <v>ALI_61_SEG_14_PROV_2094</v>
          </cell>
          <cell r="J1299">
            <v>14</v>
          </cell>
          <cell r="K1299" t="str">
            <v>CEREAL EMPACADO</v>
          </cell>
          <cell r="L1299">
            <v>61</v>
          </cell>
          <cell r="M1299" t="str">
            <v>61 : Ponqué cubierto con chocolate.</v>
          </cell>
          <cell r="N1299">
            <v>2094</v>
          </cell>
          <cell r="O1299" t="str">
            <v>Comapan SA</v>
          </cell>
          <cell r="P1299">
            <v>396</v>
          </cell>
          <cell r="Q1299">
            <v>789</v>
          </cell>
          <cell r="R1299">
            <v>1183</v>
          </cell>
          <cell r="S1299">
            <v>1183</v>
          </cell>
          <cell r="T1299">
            <v>396</v>
          </cell>
          <cell r="U1299">
            <v>789</v>
          </cell>
          <cell r="V1299">
            <v>1183</v>
          </cell>
          <cell r="W1299">
            <v>1183</v>
          </cell>
        </row>
        <row r="1300">
          <cell r="I1300" t="str">
            <v>ALI_61_SEG_14_PROV_2095</v>
          </cell>
          <cell r="J1300">
            <v>14</v>
          </cell>
          <cell r="K1300" t="str">
            <v>CEREAL EMPACADO</v>
          </cell>
          <cell r="L1300">
            <v>61</v>
          </cell>
          <cell r="M1300" t="str">
            <v>61 : Ponqué cubierto con chocolate.</v>
          </cell>
          <cell r="N1300">
            <v>2095</v>
          </cell>
          <cell r="O1300" t="str">
            <v>Ut Mana 2020</v>
          </cell>
          <cell r="P1300">
            <v>398</v>
          </cell>
          <cell r="Q1300">
            <v>793</v>
          </cell>
          <cell r="R1300">
            <v>1190</v>
          </cell>
          <cell r="S1300">
            <v>1190</v>
          </cell>
          <cell r="T1300">
            <v>396</v>
          </cell>
          <cell r="U1300">
            <v>789</v>
          </cell>
          <cell r="V1300">
            <v>1183</v>
          </cell>
          <cell r="W1300">
            <v>1183</v>
          </cell>
        </row>
        <row r="1301">
          <cell r="I1301" t="str">
            <v>ALI_61_SEG_15_PROV_2052</v>
          </cell>
          <cell r="J1301">
            <v>15</v>
          </cell>
          <cell r="K1301" t="str">
            <v>CEREAL EMPACADO</v>
          </cell>
          <cell r="L1301">
            <v>61</v>
          </cell>
          <cell r="M1301" t="str">
            <v>61 : Ponqué cubierto con chocolate.</v>
          </cell>
          <cell r="N1301">
            <v>2052</v>
          </cell>
          <cell r="O1301" t="str">
            <v>Diseral S.A.S.</v>
          </cell>
          <cell r="P1301">
            <v>405</v>
          </cell>
          <cell r="Q1301">
            <v>808</v>
          </cell>
          <cell r="R1301">
            <v>1212</v>
          </cell>
          <cell r="S1301">
            <v>1212</v>
          </cell>
          <cell r="T1301">
            <v>396</v>
          </cell>
          <cell r="U1301">
            <v>789</v>
          </cell>
          <cell r="V1301">
            <v>1183</v>
          </cell>
          <cell r="W1301">
            <v>1183</v>
          </cell>
        </row>
        <row r="1302">
          <cell r="I1302" t="str">
            <v>ALI_61_SEG_15_PROV_2085</v>
          </cell>
          <cell r="J1302">
            <v>15</v>
          </cell>
          <cell r="K1302" t="str">
            <v>CEREAL EMPACADO</v>
          </cell>
          <cell r="L1302">
            <v>61</v>
          </cell>
          <cell r="M1302" t="str">
            <v>61 : Ponqué cubierto con chocolate.</v>
          </cell>
          <cell r="N1302">
            <v>2085</v>
          </cell>
          <cell r="O1302" t="str">
            <v>Bimbo De Colombia S.A. PAE 2020</v>
          </cell>
          <cell r="P1302">
            <v>396</v>
          </cell>
          <cell r="Q1302">
            <v>789</v>
          </cell>
          <cell r="R1302">
            <v>1183</v>
          </cell>
          <cell r="S1302">
            <v>1183</v>
          </cell>
          <cell r="T1302">
            <v>396</v>
          </cell>
          <cell r="U1302">
            <v>789</v>
          </cell>
          <cell r="V1302">
            <v>1183</v>
          </cell>
          <cell r="W1302">
            <v>1183</v>
          </cell>
        </row>
        <row r="1303">
          <cell r="I1303" t="str">
            <v>ALI_61_SEG_15_PROV_2087</v>
          </cell>
          <cell r="J1303">
            <v>15</v>
          </cell>
          <cell r="K1303" t="str">
            <v>CEREAL EMPACADO</v>
          </cell>
          <cell r="L1303">
            <v>61</v>
          </cell>
          <cell r="M1303" t="str">
            <v>61 : Ponqué cubierto con chocolate.</v>
          </cell>
          <cell r="N1303">
            <v>2087</v>
          </cell>
          <cell r="O1303" t="str">
            <v>AAA Alimentando A Bogotá 2020 UT</v>
          </cell>
          <cell r="P1303">
            <v>396</v>
          </cell>
          <cell r="Q1303">
            <v>789</v>
          </cell>
          <cell r="R1303">
            <v>1183</v>
          </cell>
          <cell r="S1303">
            <v>1183</v>
          </cell>
          <cell r="T1303">
            <v>396</v>
          </cell>
          <cell r="U1303">
            <v>789</v>
          </cell>
          <cell r="V1303">
            <v>1183</v>
          </cell>
          <cell r="W1303">
            <v>1183</v>
          </cell>
        </row>
        <row r="1304">
          <cell r="I1304" t="str">
            <v>ALI_61_SEG_15_PROV_2094</v>
          </cell>
          <cell r="J1304">
            <v>15</v>
          </cell>
          <cell r="K1304" t="str">
            <v>CEREAL EMPACADO</v>
          </cell>
          <cell r="L1304">
            <v>61</v>
          </cell>
          <cell r="M1304" t="str">
            <v>61 : Ponqué cubierto con chocolate.</v>
          </cell>
          <cell r="N1304">
            <v>2094</v>
          </cell>
          <cell r="O1304" t="str">
            <v>Comapan SA</v>
          </cell>
          <cell r="P1304">
            <v>396</v>
          </cell>
          <cell r="Q1304">
            <v>789</v>
          </cell>
          <cell r="R1304">
            <v>1183</v>
          </cell>
          <cell r="S1304">
            <v>1183</v>
          </cell>
          <cell r="T1304">
            <v>396</v>
          </cell>
          <cell r="U1304">
            <v>789</v>
          </cell>
          <cell r="V1304">
            <v>1183</v>
          </cell>
          <cell r="W1304">
            <v>1183</v>
          </cell>
        </row>
        <row r="1305">
          <cell r="I1305" t="str">
            <v>ALI_61_SEG_15_PROV_2095</v>
          </cell>
          <cell r="J1305">
            <v>15</v>
          </cell>
          <cell r="K1305" t="str">
            <v>CEREAL EMPACADO</v>
          </cell>
          <cell r="L1305">
            <v>61</v>
          </cell>
          <cell r="M1305" t="str">
            <v>61 : Ponqué cubierto con chocolate.</v>
          </cell>
          <cell r="N1305">
            <v>2095</v>
          </cell>
          <cell r="O1305" t="str">
            <v>Ut Mana 2020</v>
          </cell>
          <cell r="P1305">
            <v>398</v>
          </cell>
          <cell r="Q1305">
            <v>793</v>
          </cell>
          <cell r="R1305">
            <v>1190</v>
          </cell>
          <cell r="S1305">
            <v>1190</v>
          </cell>
          <cell r="T1305">
            <v>396</v>
          </cell>
          <cell r="U1305">
            <v>789</v>
          </cell>
          <cell r="V1305">
            <v>1183</v>
          </cell>
          <cell r="W1305">
            <v>1183</v>
          </cell>
        </row>
        <row r="1306">
          <cell r="I1306" t="str">
            <v>ALI_87_SEG_1_PROV_2087</v>
          </cell>
          <cell r="J1306">
            <v>1</v>
          </cell>
          <cell r="K1306" t="str">
            <v>CEREAL EMPACADO</v>
          </cell>
          <cell r="L1306">
            <v>87</v>
          </cell>
          <cell r="M1306" t="str">
            <v>87 : Pan de Arroz (en forma de rosquitas).</v>
          </cell>
          <cell r="N1306">
            <v>2087</v>
          </cell>
          <cell r="O1306" t="str">
            <v>AAA Alimentando A Bogotá 2020 UT</v>
          </cell>
          <cell r="P1306">
            <v>480</v>
          </cell>
          <cell r="Q1306">
            <v>960</v>
          </cell>
          <cell r="R1306">
            <v>1440</v>
          </cell>
          <cell r="S1306">
            <v>1440</v>
          </cell>
          <cell r="T1306">
            <v>480</v>
          </cell>
          <cell r="U1306">
            <v>960</v>
          </cell>
          <cell r="V1306">
            <v>1440</v>
          </cell>
          <cell r="W1306">
            <v>1440</v>
          </cell>
        </row>
        <row r="1307">
          <cell r="I1307" t="str">
            <v>ALI_87_SEG_1_PROV_2095</v>
          </cell>
          <cell r="J1307">
            <v>1</v>
          </cell>
          <cell r="K1307" t="str">
            <v>CEREAL EMPACADO</v>
          </cell>
          <cell r="L1307">
            <v>87</v>
          </cell>
          <cell r="M1307" t="str">
            <v>87 : Pan de Arroz (en forma de rosquitas).</v>
          </cell>
          <cell r="N1307">
            <v>2095</v>
          </cell>
          <cell r="O1307" t="str">
            <v>Ut Mana 2020</v>
          </cell>
          <cell r="P1307">
            <v>480</v>
          </cell>
          <cell r="Q1307">
            <v>960</v>
          </cell>
          <cell r="R1307">
            <v>1440</v>
          </cell>
          <cell r="S1307">
            <v>1440</v>
          </cell>
          <cell r="T1307">
            <v>480</v>
          </cell>
          <cell r="U1307">
            <v>960</v>
          </cell>
          <cell r="V1307">
            <v>1440</v>
          </cell>
          <cell r="W1307">
            <v>1440</v>
          </cell>
        </row>
        <row r="1308">
          <cell r="I1308" t="str">
            <v>ALI_87_SEG_2_PROV_2087</v>
          </cell>
          <cell r="J1308">
            <v>2</v>
          </cell>
          <cell r="K1308" t="str">
            <v>CEREAL EMPACADO</v>
          </cell>
          <cell r="L1308">
            <v>87</v>
          </cell>
          <cell r="M1308" t="str">
            <v>87 : Pan de Arroz (en forma de rosquitas).</v>
          </cell>
          <cell r="N1308">
            <v>2087</v>
          </cell>
          <cell r="O1308" t="str">
            <v>AAA Alimentando A Bogotá 2020 UT</v>
          </cell>
          <cell r="P1308">
            <v>480</v>
          </cell>
          <cell r="Q1308">
            <v>960</v>
          </cell>
          <cell r="R1308">
            <v>1440</v>
          </cell>
          <cell r="S1308">
            <v>1440</v>
          </cell>
          <cell r="T1308">
            <v>480</v>
          </cell>
          <cell r="U1308">
            <v>960</v>
          </cell>
          <cell r="V1308">
            <v>1440</v>
          </cell>
          <cell r="W1308">
            <v>1440</v>
          </cell>
        </row>
        <row r="1309">
          <cell r="I1309" t="str">
            <v>ALI_87_SEG_2_PROV_2095</v>
          </cell>
          <cell r="J1309">
            <v>2</v>
          </cell>
          <cell r="K1309" t="str">
            <v>CEREAL EMPACADO</v>
          </cell>
          <cell r="L1309">
            <v>87</v>
          </cell>
          <cell r="M1309" t="str">
            <v>87 : Pan de Arroz (en forma de rosquitas).</v>
          </cell>
          <cell r="N1309">
            <v>2095</v>
          </cell>
          <cell r="O1309" t="str">
            <v>Ut Mana 2020</v>
          </cell>
          <cell r="P1309">
            <v>480</v>
          </cell>
          <cell r="Q1309">
            <v>960</v>
          </cell>
          <cell r="R1309">
            <v>1440</v>
          </cell>
          <cell r="S1309">
            <v>1440</v>
          </cell>
          <cell r="T1309">
            <v>480</v>
          </cell>
          <cell r="U1309">
            <v>960</v>
          </cell>
          <cell r="V1309">
            <v>1440</v>
          </cell>
          <cell r="W1309">
            <v>1440</v>
          </cell>
        </row>
        <row r="1310">
          <cell r="I1310" t="str">
            <v>ALI_87_SEG_3_PROV_2087</v>
          </cell>
          <cell r="J1310">
            <v>3</v>
          </cell>
          <cell r="K1310" t="str">
            <v>CEREAL EMPACADO</v>
          </cell>
          <cell r="L1310">
            <v>87</v>
          </cell>
          <cell r="M1310" t="str">
            <v>87 : Pan de Arroz (en forma de rosquitas).</v>
          </cell>
          <cell r="N1310">
            <v>2087</v>
          </cell>
          <cell r="O1310" t="str">
            <v>AAA Alimentando A Bogotá 2020 UT</v>
          </cell>
          <cell r="P1310">
            <v>480</v>
          </cell>
          <cell r="Q1310">
            <v>960</v>
          </cell>
          <cell r="R1310">
            <v>1440</v>
          </cell>
          <cell r="S1310">
            <v>1440</v>
          </cell>
          <cell r="T1310">
            <v>480</v>
          </cell>
          <cell r="U1310">
            <v>960</v>
          </cell>
          <cell r="V1310">
            <v>1440</v>
          </cell>
          <cell r="W1310">
            <v>1440</v>
          </cell>
        </row>
        <row r="1311">
          <cell r="I1311" t="str">
            <v>ALI_87_SEG_3_PROV_2095</v>
          </cell>
          <cell r="J1311">
            <v>3</v>
          </cell>
          <cell r="K1311" t="str">
            <v>CEREAL EMPACADO</v>
          </cell>
          <cell r="L1311">
            <v>87</v>
          </cell>
          <cell r="M1311" t="str">
            <v>87 : Pan de Arroz (en forma de rosquitas).</v>
          </cell>
          <cell r="N1311">
            <v>2095</v>
          </cell>
          <cell r="O1311" t="str">
            <v>Ut Mana 2020</v>
          </cell>
          <cell r="P1311">
            <v>480</v>
          </cell>
          <cell r="Q1311">
            <v>960</v>
          </cell>
          <cell r="R1311">
            <v>1440</v>
          </cell>
          <cell r="S1311">
            <v>1440</v>
          </cell>
          <cell r="T1311">
            <v>480</v>
          </cell>
          <cell r="U1311">
            <v>960</v>
          </cell>
          <cell r="V1311">
            <v>1440</v>
          </cell>
          <cell r="W1311">
            <v>1440</v>
          </cell>
        </row>
        <row r="1312">
          <cell r="I1312" t="str">
            <v>ALI_87_SEG_4_PROV_2087</v>
          </cell>
          <cell r="J1312">
            <v>4</v>
          </cell>
          <cell r="K1312" t="str">
            <v>CEREAL EMPACADO</v>
          </cell>
          <cell r="L1312">
            <v>87</v>
          </cell>
          <cell r="M1312" t="str">
            <v>87 : Pan de Arroz (en forma de rosquitas).</v>
          </cell>
          <cell r="N1312">
            <v>2087</v>
          </cell>
          <cell r="O1312" t="str">
            <v>AAA Alimentando A Bogotá 2020 UT</v>
          </cell>
          <cell r="P1312">
            <v>480</v>
          </cell>
          <cell r="Q1312">
            <v>960</v>
          </cell>
          <cell r="R1312">
            <v>1440</v>
          </cell>
          <cell r="S1312">
            <v>1440</v>
          </cell>
          <cell r="T1312">
            <v>480</v>
          </cell>
          <cell r="U1312">
            <v>960</v>
          </cell>
          <cell r="V1312">
            <v>1440</v>
          </cell>
          <cell r="W1312">
            <v>1440</v>
          </cell>
        </row>
        <row r="1313">
          <cell r="I1313" t="str">
            <v>ALI_87_SEG_4_PROV_2095</v>
          </cell>
          <cell r="J1313">
            <v>4</v>
          </cell>
          <cell r="K1313" t="str">
            <v>CEREAL EMPACADO</v>
          </cell>
          <cell r="L1313">
            <v>87</v>
          </cell>
          <cell r="M1313" t="str">
            <v>87 : Pan de Arroz (en forma de rosquitas).</v>
          </cell>
          <cell r="N1313">
            <v>2095</v>
          </cell>
          <cell r="O1313" t="str">
            <v>Ut Mana 2020</v>
          </cell>
          <cell r="P1313">
            <v>480</v>
          </cell>
          <cell r="Q1313">
            <v>960</v>
          </cell>
          <cell r="R1313">
            <v>1440</v>
          </cell>
          <cell r="S1313">
            <v>1440</v>
          </cell>
          <cell r="T1313">
            <v>480</v>
          </cell>
          <cell r="U1313">
            <v>960</v>
          </cell>
          <cell r="V1313">
            <v>1440</v>
          </cell>
          <cell r="W1313">
            <v>1440</v>
          </cell>
        </row>
        <row r="1314">
          <cell r="I1314" t="str">
            <v>ALI_87_SEG_5_PROV_2087</v>
          </cell>
          <cell r="J1314">
            <v>5</v>
          </cell>
          <cell r="K1314" t="str">
            <v>CEREAL EMPACADO</v>
          </cell>
          <cell r="L1314">
            <v>87</v>
          </cell>
          <cell r="M1314" t="str">
            <v>87 : Pan de Arroz (en forma de rosquitas).</v>
          </cell>
          <cell r="N1314">
            <v>2087</v>
          </cell>
          <cell r="O1314" t="str">
            <v>AAA Alimentando A Bogotá 2020 UT</v>
          </cell>
          <cell r="P1314">
            <v>480</v>
          </cell>
          <cell r="Q1314">
            <v>960</v>
          </cell>
          <cell r="R1314">
            <v>1440</v>
          </cell>
          <cell r="S1314">
            <v>1440</v>
          </cell>
          <cell r="T1314">
            <v>480</v>
          </cell>
          <cell r="U1314">
            <v>960</v>
          </cell>
          <cell r="V1314">
            <v>1440</v>
          </cell>
          <cell r="W1314">
            <v>1440</v>
          </cell>
        </row>
        <row r="1315">
          <cell r="I1315" t="str">
            <v>ALI_87_SEG_5_PROV_2095</v>
          </cell>
          <cell r="J1315">
            <v>5</v>
          </cell>
          <cell r="K1315" t="str">
            <v>CEREAL EMPACADO</v>
          </cell>
          <cell r="L1315">
            <v>87</v>
          </cell>
          <cell r="M1315" t="str">
            <v>87 : Pan de Arroz (en forma de rosquitas).</v>
          </cell>
          <cell r="N1315">
            <v>2095</v>
          </cell>
          <cell r="O1315" t="str">
            <v>Ut Mana 2020</v>
          </cell>
          <cell r="P1315">
            <v>480</v>
          </cell>
          <cell r="Q1315">
            <v>960</v>
          </cell>
          <cell r="R1315">
            <v>1440</v>
          </cell>
          <cell r="S1315">
            <v>1440</v>
          </cell>
          <cell r="T1315">
            <v>480</v>
          </cell>
          <cell r="U1315">
            <v>960</v>
          </cell>
          <cell r="V1315">
            <v>1440</v>
          </cell>
          <cell r="W1315">
            <v>1440</v>
          </cell>
        </row>
        <row r="1316">
          <cell r="I1316" t="str">
            <v>ALI_87_SEG_6_PROV_2087</v>
          </cell>
          <cell r="J1316">
            <v>6</v>
          </cell>
          <cell r="K1316" t="str">
            <v>CEREAL EMPACADO</v>
          </cell>
          <cell r="L1316">
            <v>87</v>
          </cell>
          <cell r="M1316" t="str">
            <v>87 : Pan de Arroz (en forma de rosquitas).</v>
          </cell>
          <cell r="N1316">
            <v>2087</v>
          </cell>
          <cell r="O1316" t="str">
            <v>AAA Alimentando A Bogotá 2020 UT</v>
          </cell>
          <cell r="P1316">
            <v>480</v>
          </cell>
          <cell r="Q1316">
            <v>960</v>
          </cell>
          <cell r="R1316">
            <v>1440</v>
          </cell>
          <cell r="S1316">
            <v>1440</v>
          </cell>
          <cell r="T1316">
            <v>480</v>
          </cell>
          <cell r="U1316">
            <v>960</v>
          </cell>
          <cell r="V1316">
            <v>1440</v>
          </cell>
          <cell r="W1316">
            <v>1440</v>
          </cell>
        </row>
        <row r="1317">
          <cell r="I1317" t="str">
            <v>ALI_87_SEG_6_PROV_2095</v>
          </cell>
          <cell r="J1317">
            <v>6</v>
          </cell>
          <cell r="K1317" t="str">
            <v>CEREAL EMPACADO</v>
          </cell>
          <cell r="L1317">
            <v>87</v>
          </cell>
          <cell r="M1317" t="str">
            <v>87 : Pan de Arroz (en forma de rosquitas).</v>
          </cell>
          <cell r="N1317">
            <v>2095</v>
          </cell>
          <cell r="O1317" t="str">
            <v>Ut Mana 2020</v>
          </cell>
          <cell r="P1317">
            <v>480</v>
          </cell>
          <cell r="Q1317">
            <v>960</v>
          </cell>
          <cell r="R1317">
            <v>1440</v>
          </cell>
          <cell r="S1317">
            <v>1440</v>
          </cell>
          <cell r="T1317">
            <v>480</v>
          </cell>
          <cell r="U1317">
            <v>960</v>
          </cell>
          <cell r="V1317">
            <v>1440</v>
          </cell>
          <cell r="W1317">
            <v>1440</v>
          </cell>
        </row>
        <row r="1318">
          <cell r="I1318" t="str">
            <v>ALI_87_SEG_7_PROV_2087</v>
          </cell>
          <cell r="J1318">
            <v>7</v>
          </cell>
          <cell r="K1318" t="str">
            <v>CEREAL EMPACADO</v>
          </cell>
          <cell r="L1318">
            <v>87</v>
          </cell>
          <cell r="M1318" t="str">
            <v>87 : Pan de Arroz (en forma de rosquitas).</v>
          </cell>
          <cell r="N1318">
            <v>2087</v>
          </cell>
          <cell r="O1318" t="str">
            <v>AAA Alimentando A Bogotá 2020 UT</v>
          </cell>
          <cell r="P1318">
            <v>480</v>
          </cell>
          <cell r="Q1318">
            <v>960</v>
          </cell>
          <cell r="R1318">
            <v>1440</v>
          </cell>
          <cell r="S1318">
            <v>1440</v>
          </cell>
          <cell r="T1318">
            <v>480</v>
          </cell>
          <cell r="U1318">
            <v>960</v>
          </cell>
          <cell r="V1318">
            <v>1440</v>
          </cell>
          <cell r="W1318">
            <v>1440</v>
          </cell>
        </row>
        <row r="1319">
          <cell r="I1319" t="str">
            <v>ALI_87_SEG_7_PROV_2095</v>
          </cell>
          <cell r="J1319">
            <v>7</v>
          </cell>
          <cell r="K1319" t="str">
            <v>CEREAL EMPACADO</v>
          </cell>
          <cell r="L1319">
            <v>87</v>
          </cell>
          <cell r="M1319" t="str">
            <v>87 : Pan de Arroz (en forma de rosquitas).</v>
          </cell>
          <cell r="N1319">
            <v>2095</v>
          </cell>
          <cell r="O1319" t="str">
            <v>Ut Mana 2020</v>
          </cell>
          <cell r="P1319">
            <v>480</v>
          </cell>
          <cell r="Q1319">
            <v>960</v>
          </cell>
          <cell r="R1319">
            <v>1440</v>
          </cell>
          <cell r="S1319">
            <v>1440</v>
          </cell>
          <cell r="T1319">
            <v>480</v>
          </cell>
          <cell r="U1319">
            <v>960</v>
          </cell>
          <cell r="V1319">
            <v>1440</v>
          </cell>
          <cell r="W1319">
            <v>1440</v>
          </cell>
        </row>
        <row r="1320">
          <cell r="I1320" t="str">
            <v>ALI_87_SEG_8_PROV_2087</v>
          </cell>
          <cell r="J1320">
            <v>8</v>
          </cell>
          <cell r="K1320" t="str">
            <v>CEREAL EMPACADO</v>
          </cell>
          <cell r="L1320">
            <v>87</v>
          </cell>
          <cell r="M1320" t="str">
            <v>87 : Pan de Arroz (en forma de rosquitas).</v>
          </cell>
          <cell r="N1320">
            <v>2087</v>
          </cell>
          <cell r="O1320" t="str">
            <v>AAA Alimentando A Bogotá 2020 UT</v>
          </cell>
          <cell r="P1320">
            <v>480</v>
          </cell>
          <cell r="Q1320">
            <v>960</v>
          </cell>
          <cell r="R1320">
            <v>1440</v>
          </cell>
          <cell r="S1320">
            <v>1440</v>
          </cell>
          <cell r="T1320">
            <v>480</v>
          </cell>
          <cell r="U1320">
            <v>960</v>
          </cell>
          <cell r="V1320">
            <v>1440</v>
          </cell>
          <cell r="W1320">
            <v>1440</v>
          </cell>
        </row>
        <row r="1321">
          <cell r="I1321" t="str">
            <v>ALI_87_SEG_8_PROV_2095</v>
          </cell>
          <cell r="J1321">
            <v>8</v>
          </cell>
          <cell r="K1321" t="str">
            <v>CEREAL EMPACADO</v>
          </cell>
          <cell r="L1321">
            <v>87</v>
          </cell>
          <cell r="M1321" t="str">
            <v>87 : Pan de Arroz (en forma de rosquitas).</v>
          </cell>
          <cell r="N1321">
            <v>2095</v>
          </cell>
          <cell r="O1321" t="str">
            <v>Ut Mana 2020</v>
          </cell>
          <cell r="P1321">
            <v>480</v>
          </cell>
          <cell r="Q1321">
            <v>960</v>
          </cell>
          <cell r="R1321">
            <v>1440</v>
          </cell>
          <cell r="S1321">
            <v>1440</v>
          </cell>
          <cell r="T1321">
            <v>480</v>
          </cell>
          <cell r="U1321">
            <v>960</v>
          </cell>
          <cell r="V1321">
            <v>1440</v>
          </cell>
          <cell r="W1321">
            <v>1440</v>
          </cell>
        </row>
        <row r="1322">
          <cell r="I1322" t="str">
            <v>ALI_87_SEG_9_PROV_2087</v>
          </cell>
          <cell r="J1322">
            <v>9</v>
          </cell>
          <cell r="K1322" t="str">
            <v>CEREAL EMPACADO</v>
          </cell>
          <cell r="L1322">
            <v>87</v>
          </cell>
          <cell r="M1322" t="str">
            <v>87 : Pan de Arroz (en forma de rosquitas).</v>
          </cell>
          <cell r="N1322">
            <v>2087</v>
          </cell>
          <cell r="O1322" t="str">
            <v>AAA Alimentando A Bogotá 2020 UT</v>
          </cell>
          <cell r="P1322">
            <v>480</v>
          </cell>
          <cell r="Q1322">
            <v>960</v>
          </cell>
          <cell r="R1322">
            <v>1440</v>
          </cell>
          <cell r="S1322">
            <v>1440</v>
          </cell>
          <cell r="T1322">
            <v>480</v>
          </cell>
          <cell r="U1322">
            <v>960</v>
          </cell>
          <cell r="V1322">
            <v>1440</v>
          </cell>
          <cell r="W1322">
            <v>1440</v>
          </cell>
        </row>
        <row r="1323">
          <cell r="I1323" t="str">
            <v>ALI_87_SEG_9_PROV_2095</v>
          </cell>
          <cell r="J1323">
            <v>9</v>
          </cell>
          <cell r="K1323" t="str">
            <v>CEREAL EMPACADO</v>
          </cell>
          <cell r="L1323">
            <v>87</v>
          </cell>
          <cell r="M1323" t="str">
            <v>87 : Pan de Arroz (en forma de rosquitas).</v>
          </cell>
          <cell r="N1323">
            <v>2095</v>
          </cell>
          <cell r="O1323" t="str">
            <v>Ut Mana 2020</v>
          </cell>
          <cell r="P1323">
            <v>480</v>
          </cell>
          <cell r="Q1323">
            <v>960</v>
          </cell>
          <cell r="R1323">
            <v>1440</v>
          </cell>
          <cell r="S1323">
            <v>1440</v>
          </cell>
          <cell r="T1323">
            <v>480</v>
          </cell>
          <cell r="U1323">
            <v>960</v>
          </cell>
          <cell r="V1323">
            <v>1440</v>
          </cell>
          <cell r="W1323">
            <v>1440</v>
          </cell>
        </row>
        <row r="1324">
          <cell r="I1324" t="str">
            <v>ALI_87_SEG_10_PROV_2087</v>
          </cell>
          <cell r="J1324">
            <v>10</v>
          </cell>
          <cell r="K1324" t="str">
            <v>CEREAL EMPACADO</v>
          </cell>
          <cell r="L1324">
            <v>87</v>
          </cell>
          <cell r="M1324" t="str">
            <v>87 : Pan de Arroz (en forma de rosquitas).</v>
          </cell>
          <cell r="N1324">
            <v>2087</v>
          </cell>
          <cell r="O1324" t="str">
            <v>AAA Alimentando A Bogotá 2020 UT</v>
          </cell>
          <cell r="P1324">
            <v>480</v>
          </cell>
          <cell r="Q1324">
            <v>960</v>
          </cell>
          <cell r="R1324">
            <v>1440</v>
          </cell>
          <cell r="S1324">
            <v>1440</v>
          </cell>
          <cell r="T1324">
            <v>480</v>
          </cell>
          <cell r="U1324">
            <v>960</v>
          </cell>
          <cell r="V1324">
            <v>1440</v>
          </cell>
          <cell r="W1324">
            <v>1440</v>
          </cell>
        </row>
        <row r="1325">
          <cell r="I1325" t="str">
            <v>ALI_87_SEG_10_PROV_2095</v>
          </cell>
          <cell r="J1325">
            <v>10</v>
          </cell>
          <cell r="K1325" t="str">
            <v>CEREAL EMPACADO</v>
          </cell>
          <cell r="L1325">
            <v>87</v>
          </cell>
          <cell r="M1325" t="str">
            <v>87 : Pan de Arroz (en forma de rosquitas).</v>
          </cell>
          <cell r="N1325">
            <v>2095</v>
          </cell>
          <cell r="O1325" t="str">
            <v>Ut Mana 2020</v>
          </cell>
          <cell r="P1325">
            <v>480</v>
          </cell>
          <cell r="Q1325">
            <v>960</v>
          </cell>
          <cell r="R1325">
            <v>1440</v>
          </cell>
          <cell r="S1325">
            <v>1440</v>
          </cell>
          <cell r="T1325">
            <v>480</v>
          </cell>
          <cell r="U1325">
            <v>960</v>
          </cell>
          <cell r="V1325">
            <v>1440</v>
          </cell>
          <cell r="W1325">
            <v>1440</v>
          </cell>
        </row>
        <row r="1326">
          <cell r="I1326" t="str">
            <v>ALI_87_SEG_11_PROV_2087</v>
          </cell>
          <cell r="J1326">
            <v>11</v>
          </cell>
          <cell r="K1326" t="str">
            <v>CEREAL EMPACADO</v>
          </cell>
          <cell r="L1326">
            <v>87</v>
          </cell>
          <cell r="M1326" t="str">
            <v>87 : Pan de Arroz (en forma de rosquitas).</v>
          </cell>
          <cell r="N1326">
            <v>2087</v>
          </cell>
          <cell r="O1326" t="str">
            <v>AAA Alimentando A Bogotá 2020 UT</v>
          </cell>
          <cell r="P1326">
            <v>480</v>
          </cell>
          <cell r="Q1326">
            <v>960</v>
          </cell>
          <cell r="R1326">
            <v>1440</v>
          </cell>
          <cell r="S1326">
            <v>1440</v>
          </cell>
          <cell r="T1326">
            <v>480</v>
          </cell>
          <cell r="U1326">
            <v>960</v>
          </cell>
          <cell r="V1326">
            <v>1440</v>
          </cell>
          <cell r="W1326">
            <v>1440</v>
          </cell>
        </row>
        <row r="1327">
          <cell r="I1327" t="str">
            <v>ALI_87_SEG_11_PROV_2095</v>
          </cell>
          <cell r="J1327">
            <v>11</v>
          </cell>
          <cell r="K1327" t="str">
            <v>CEREAL EMPACADO</v>
          </cell>
          <cell r="L1327">
            <v>87</v>
          </cell>
          <cell r="M1327" t="str">
            <v>87 : Pan de Arroz (en forma de rosquitas).</v>
          </cell>
          <cell r="N1327">
            <v>2095</v>
          </cell>
          <cell r="O1327" t="str">
            <v>Ut Mana 2020</v>
          </cell>
          <cell r="P1327">
            <v>480</v>
          </cell>
          <cell r="Q1327">
            <v>960</v>
          </cell>
          <cell r="R1327">
            <v>1440</v>
          </cell>
          <cell r="S1327">
            <v>1440</v>
          </cell>
          <cell r="T1327">
            <v>480</v>
          </cell>
          <cell r="U1327">
            <v>960</v>
          </cell>
          <cell r="V1327">
            <v>1440</v>
          </cell>
          <cell r="W1327">
            <v>1440</v>
          </cell>
        </row>
        <row r="1328">
          <cell r="I1328" t="str">
            <v>ALI_87_SEG_12_PROV_2087</v>
          </cell>
          <cell r="J1328">
            <v>12</v>
          </cell>
          <cell r="K1328" t="str">
            <v>CEREAL EMPACADO</v>
          </cell>
          <cell r="L1328">
            <v>87</v>
          </cell>
          <cell r="M1328" t="str">
            <v>87 : Pan de Arroz (en forma de rosquitas).</v>
          </cell>
          <cell r="N1328">
            <v>2087</v>
          </cell>
          <cell r="O1328" t="str">
            <v>AAA Alimentando A Bogotá 2020 UT</v>
          </cell>
          <cell r="P1328">
            <v>480</v>
          </cell>
          <cell r="Q1328">
            <v>960</v>
          </cell>
          <cell r="R1328">
            <v>1440</v>
          </cell>
          <cell r="S1328">
            <v>1440</v>
          </cell>
          <cell r="T1328">
            <v>480</v>
          </cell>
          <cell r="U1328">
            <v>960</v>
          </cell>
          <cell r="V1328">
            <v>1440</v>
          </cell>
          <cell r="W1328">
            <v>1440</v>
          </cell>
        </row>
        <row r="1329">
          <cell r="I1329" t="str">
            <v>ALI_87_SEG_12_PROV_2095</v>
          </cell>
          <cell r="J1329">
            <v>12</v>
          </cell>
          <cell r="K1329" t="str">
            <v>CEREAL EMPACADO</v>
          </cell>
          <cell r="L1329">
            <v>87</v>
          </cell>
          <cell r="M1329" t="str">
            <v>87 : Pan de Arroz (en forma de rosquitas).</v>
          </cell>
          <cell r="N1329">
            <v>2095</v>
          </cell>
          <cell r="O1329" t="str">
            <v>Ut Mana 2020</v>
          </cell>
          <cell r="P1329">
            <v>480</v>
          </cell>
          <cell r="Q1329">
            <v>960</v>
          </cell>
          <cell r="R1329">
            <v>1440</v>
          </cell>
          <cell r="S1329">
            <v>1440</v>
          </cell>
          <cell r="T1329">
            <v>480</v>
          </cell>
          <cell r="U1329">
            <v>960</v>
          </cell>
          <cell r="V1329">
            <v>1440</v>
          </cell>
          <cell r="W1329">
            <v>1440</v>
          </cell>
        </row>
        <row r="1330">
          <cell r="I1330" t="str">
            <v>ALI_87_SEG_13_PROV_2087</v>
          </cell>
          <cell r="J1330">
            <v>13</v>
          </cell>
          <cell r="K1330" t="str">
            <v>CEREAL EMPACADO</v>
          </cell>
          <cell r="L1330">
            <v>87</v>
          </cell>
          <cell r="M1330" t="str">
            <v>87 : Pan de Arroz (en forma de rosquitas).</v>
          </cell>
          <cell r="N1330">
            <v>2087</v>
          </cell>
          <cell r="O1330" t="str">
            <v>AAA Alimentando A Bogotá 2020 UT</v>
          </cell>
          <cell r="P1330">
            <v>480</v>
          </cell>
          <cell r="Q1330">
            <v>960</v>
          </cell>
          <cell r="R1330">
            <v>1440</v>
          </cell>
          <cell r="S1330">
            <v>1440</v>
          </cell>
          <cell r="T1330">
            <v>480</v>
          </cell>
          <cell r="U1330">
            <v>960</v>
          </cell>
          <cell r="V1330">
            <v>1440</v>
          </cell>
          <cell r="W1330">
            <v>1440</v>
          </cell>
        </row>
        <row r="1331">
          <cell r="I1331" t="str">
            <v>ALI_87_SEG_13_PROV_2095</v>
          </cell>
          <cell r="J1331">
            <v>13</v>
          </cell>
          <cell r="K1331" t="str">
            <v>CEREAL EMPACADO</v>
          </cell>
          <cell r="L1331">
            <v>87</v>
          </cell>
          <cell r="M1331" t="str">
            <v>87 : Pan de Arroz (en forma de rosquitas).</v>
          </cell>
          <cell r="N1331">
            <v>2095</v>
          </cell>
          <cell r="O1331" t="str">
            <v>Ut Mana 2020</v>
          </cell>
          <cell r="P1331">
            <v>480</v>
          </cell>
          <cell r="Q1331">
            <v>960</v>
          </cell>
          <cell r="R1331">
            <v>1440</v>
          </cell>
          <cell r="S1331">
            <v>1440</v>
          </cell>
          <cell r="T1331">
            <v>480</v>
          </cell>
          <cell r="U1331">
            <v>960</v>
          </cell>
          <cell r="V1331">
            <v>1440</v>
          </cell>
          <cell r="W1331">
            <v>1440</v>
          </cell>
        </row>
        <row r="1332">
          <cell r="I1332" t="str">
            <v>ALI_87_SEG_14_PROV_2087</v>
          </cell>
          <cell r="J1332">
            <v>14</v>
          </cell>
          <cell r="K1332" t="str">
            <v>CEREAL EMPACADO</v>
          </cell>
          <cell r="L1332">
            <v>87</v>
          </cell>
          <cell r="M1332" t="str">
            <v>87 : Pan de Arroz (en forma de rosquitas).</v>
          </cell>
          <cell r="N1332">
            <v>2087</v>
          </cell>
          <cell r="O1332" t="str">
            <v>AAA Alimentando A Bogotá 2020 UT</v>
          </cell>
          <cell r="P1332">
            <v>480</v>
          </cell>
          <cell r="Q1332">
            <v>960</v>
          </cell>
          <cell r="R1332">
            <v>1440</v>
          </cell>
          <cell r="S1332">
            <v>1440</v>
          </cell>
          <cell r="T1332">
            <v>480</v>
          </cell>
          <cell r="U1332">
            <v>960</v>
          </cell>
          <cell r="V1332">
            <v>1440</v>
          </cell>
          <cell r="W1332">
            <v>1440</v>
          </cell>
        </row>
        <row r="1333">
          <cell r="I1333" t="str">
            <v>ALI_87_SEG_14_PROV_2095</v>
          </cell>
          <cell r="J1333">
            <v>14</v>
          </cell>
          <cell r="K1333" t="str">
            <v>CEREAL EMPACADO</v>
          </cell>
          <cell r="L1333">
            <v>87</v>
          </cell>
          <cell r="M1333" t="str">
            <v>87 : Pan de Arroz (en forma de rosquitas).</v>
          </cell>
          <cell r="N1333">
            <v>2095</v>
          </cell>
          <cell r="O1333" t="str">
            <v>Ut Mana 2020</v>
          </cell>
          <cell r="P1333">
            <v>480</v>
          </cell>
          <cell r="Q1333">
            <v>960</v>
          </cell>
          <cell r="R1333">
            <v>1440</v>
          </cell>
          <cell r="S1333">
            <v>1440</v>
          </cell>
          <cell r="T1333">
            <v>480</v>
          </cell>
          <cell r="U1333">
            <v>960</v>
          </cell>
          <cell r="V1333">
            <v>1440</v>
          </cell>
          <cell r="W1333">
            <v>1440</v>
          </cell>
        </row>
        <row r="1334">
          <cell r="I1334" t="str">
            <v>ALI_87_SEG_15_PROV_2087</v>
          </cell>
          <cell r="J1334">
            <v>15</v>
          </cell>
          <cell r="K1334" t="str">
            <v>CEREAL EMPACADO</v>
          </cell>
          <cell r="L1334">
            <v>87</v>
          </cell>
          <cell r="M1334" t="str">
            <v>87 : Pan de Arroz (en forma de rosquitas).</v>
          </cell>
          <cell r="N1334">
            <v>2087</v>
          </cell>
          <cell r="O1334" t="str">
            <v>AAA Alimentando A Bogotá 2020 UT</v>
          </cell>
          <cell r="P1334">
            <v>480</v>
          </cell>
          <cell r="Q1334">
            <v>960</v>
          </cell>
          <cell r="R1334">
            <v>1440</v>
          </cell>
          <cell r="S1334">
            <v>1440</v>
          </cell>
          <cell r="T1334">
            <v>480</v>
          </cell>
          <cell r="U1334">
            <v>960</v>
          </cell>
          <cell r="V1334">
            <v>1440</v>
          </cell>
          <cell r="W1334">
            <v>1440</v>
          </cell>
        </row>
        <row r="1335">
          <cell r="I1335" t="str">
            <v>ALI_87_SEG_15_PROV_2095</v>
          </cell>
          <cell r="J1335">
            <v>15</v>
          </cell>
          <cell r="K1335" t="str">
            <v>CEREAL EMPACADO</v>
          </cell>
          <cell r="L1335">
            <v>87</v>
          </cell>
          <cell r="M1335" t="str">
            <v>87 : Pan de Arroz (en forma de rosquitas).</v>
          </cell>
          <cell r="N1335">
            <v>2095</v>
          </cell>
          <cell r="O1335" t="str">
            <v>Ut Mana 2020</v>
          </cell>
          <cell r="P1335">
            <v>480</v>
          </cell>
          <cell r="Q1335">
            <v>960</v>
          </cell>
          <cell r="R1335">
            <v>1440</v>
          </cell>
          <cell r="S1335">
            <v>1440</v>
          </cell>
          <cell r="T1335">
            <v>480</v>
          </cell>
          <cell r="U1335">
            <v>960</v>
          </cell>
          <cell r="V1335">
            <v>1440</v>
          </cell>
          <cell r="W1335">
            <v>1440</v>
          </cell>
        </row>
        <row r="1336">
          <cell r="I1336" t="str">
            <v>ALI_88_SEG_1_PROV_2027</v>
          </cell>
          <cell r="J1336">
            <v>1</v>
          </cell>
          <cell r="K1336" t="str">
            <v>CEREAL EMPACADO</v>
          </cell>
          <cell r="L1336">
            <v>88</v>
          </cell>
          <cell r="M1336" t="str">
            <v>88 : Galleta de quinua.</v>
          </cell>
          <cell r="N1336">
            <v>2027</v>
          </cell>
          <cell r="O1336" t="str">
            <v>Colombina S.A.</v>
          </cell>
          <cell r="P1336">
            <v>500</v>
          </cell>
          <cell r="Q1336">
            <v>500</v>
          </cell>
          <cell r="R1336">
            <v>500</v>
          </cell>
          <cell r="S1336">
            <v>500</v>
          </cell>
          <cell r="T1336">
            <v>480</v>
          </cell>
          <cell r="U1336">
            <v>480</v>
          </cell>
          <cell r="V1336">
            <v>480</v>
          </cell>
          <cell r="W1336">
            <v>480</v>
          </cell>
        </row>
        <row r="1337">
          <cell r="I1337" t="str">
            <v>ALI_88_SEG_1_PROV_2095</v>
          </cell>
          <cell r="J1337">
            <v>1</v>
          </cell>
          <cell r="K1337" t="str">
            <v>CEREAL EMPACADO</v>
          </cell>
          <cell r="L1337">
            <v>88</v>
          </cell>
          <cell r="M1337" t="str">
            <v>88 : Galleta de quinua.</v>
          </cell>
          <cell r="N1337">
            <v>2095</v>
          </cell>
          <cell r="O1337" t="str">
            <v>Ut Mana 2020</v>
          </cell>
          <cell r="P1337">
            <v>480</v>
          </cell>
          <cell r="Q1337">
            <v>480</v>
          </cell>
          <cell r="R1337">
            <v>480</v>
          </cell>
          <cell r="S1337">
            <v>480</v>
          </cell>
          <cell r="T1337">
            <v>480</v>
          </cell>
          <cell r="U1337">
            <v>480</v>
          </cell>
          <cell r="V1337">
            <v>480</v>
          </cell>
          <cell r="W1337">
            <v>480</v>
          </cell>
        </row>
        <row r="1338">
          <cell r="I1338" t="str">
            <v>ALI_88_SEG_2_PROV_2027</v>
          </cell>
          <cell r="J1338">
            <v>2</v>
          </cell>
          <cell r="K1338" t="str">
            <v>CEREAL EMPACADO</v>
          </cell>
          <cell r="L1338">
            <v>88</v>
          </cell>
          <cell r="M1338" t="str">
            <v>88 : Galleta de quinua.</v>
          </cell>
          <cell r="N1338">
            <v>2027</v>
          </cell>
          <cell r="O1338" t="str">
            <v>Colombina S.A.</v>
          </cell>
          <cell r="P1338">
            <v>500</v>
          </cell>
          <cell r="Q1338">
            <v>500</v>
          </cell>
          <cell r="R1338">
            <v>500</v>
          </cell>
          <cell r="S1338">
            <v>500</v>
          </cell>
          <cell r="T1338">
            <v>480</v>
          </cell>
          <cell r="U1338">
            <v>480</v>
          </cell>
          <cell r="V1338">
            <v>480</v>
          </cell>
          <cell r="W1338">
            <v>480</v>
          </cell>
        </row>
        <row r="1339">
          <cell r="I1339" t="str">
            <v>ALI_88_SEG_2_PROV_2095</v>
          </cell>
          <cell r="J1339">
            <v>2</v>
          </cell>
          <cell r="K1339" t="str">
            <v>CEREAL EMPACADO</v>
          </cell>
          <cell r="L1339">
            <v>88</v>
          </cell>
          <cell r="M1339" t="str">
            <v>88 : Galleta de quinua.</v>
          </cell>
          <cell r="N1339">
            <v>2095</v>
          </cell>
          <cell r="O1339" t="str">
            <v>Ut Mana 2020</v>
          </cell>
          <cell r="P1339">
            <v>480</v>
          </cell>
          <cell r="Q1339">
            <v>480</v>
          </cell>
          <cell r="R1339">
            <v>480</v>
          </cell>
          <cell r="S1339">
            <v>480</v>
          </cell>
          <cell r="T1339">
            <v>480</v>
          </cell>
          <cell r="U1339">
            <v>480</v>
          </cell>
          <cell r="V1339">
            <v>480</v>
          </cell>
          <cell r="W1339">
            <v>480</v>
          </cell>
        </row>
        <row r="1340">
          <cell r="I1340" t="str">
            <v>ALI_88_SEG_3_PROV_2027</v>
          </cell>
          <cell r="J1340">
            <v>3</v>
          </cell>
          <cell r="K1340" t="str">
            <v>CEREAL EMPACADO</v>
          </cell>
          <cell r="L1340">
            <v>88</v>
          </cell>
          <cell r="M1340" t="str">
            <v>88 : Galleta de quinua.</v>
          </cell>
          <cell r="N1340">
            <v>2027</v>
          </cell>
          <cell r="O1340" t="str">
            <v>Colombina S.A.</v>
          </cell>
          <cell r="P1340">
            <v>500</v>
          </cell>
          <cell r="Q1340">
            <v>500</v>
          </cell>
          <cell r="R1340">
            <v>500</v>
          </cell>
          <cell r="S1340">
            <v>500</v>
          </cell>
          <cell r="T1340">
            <v>480</v>
          </cell>
          <cell r="U1340">
            <v>480</v>
          </cell>
          <cell r="V1340">
            <v>480</v>
          </cell>
          <cell r="W1340">
            <v>480</v>
          </cell>
        </row>
        <row r="1341">
          <cell r="I1341" t="str">
            <v>ALI_88_SEG_3_PROV_2095</v>
          </cell>
          <cell r="J1341">
            <v>3</v>
          </cell>
          <cell r="K1341" t="str">
            <v>CEREAL EMPACADO</v>
          </cell>
          <cell r="L1341">
            <v>88</v>
          </cell>
          <cell r="M1341" t="str">
            <v>88 : Galleta de quinua.</v>
          </cell>
          <cell r="N1341">
            <v>2095</v>
          </cell>
          <cell r="O1341" t="str">
            <v>Ut Mana 2020</v>
          </cell>
          <cell r="P1341">
            <v>480</v>
          </cell>
          <cell r="Q1341">
            <v>480</v>
          </cell>
          <cell r="R1341">
            <v>480</v>
          </cell>
          <cell r="S1341">
            <v>480</v>
          </cell>
          <cell r="T1341">
            <v>480</v>
          </cell>
          <cell r="U1341">
            <v>480</v>
          </cell>
          <cell r="V1341">
            <v>480</v>
          </cell>
          <cell r="W1341">
            <v>480</v>
          </cell>
        </row>
        <row r="1342">
          <cell r="I1342" t="str">
            <v>ALI_88_SEG_4_PROV_2027</v>
          </cell>
          <cell r="J1342">
            <v>4</v>
          </cell>
          <cell r="K1342" t="str">
            <v>CEREAL EMPACADO</v>
          </cell>
          <cell r="L1342">
            <v>88</v>
          </cell>
          <cell r="M1342" t="str">
            <v>88 : Galleta de quinua.</v>
          </cell>
          <cell r="N1342">
            <v>2027</v>
          </cell>
          <cell r="O1342" t="str">
            <v>Colombina S.A.</v>
          </cell>
          <cell r="P1342">
            <v>500</v>
          </cell>
          <cell r="Q1342">
            <v>500</v>
          </cell>
          <cell r="R1342">
            <v>500</v>
          </cell>
          <cell r="S1342">
            <v>500</v>
          </cell>
          <cell r="T1342">
            <v>480</v>
          </cell>
          <cell r="U1342">
            <v>480</v>
          </cell>
          <cell r="V1342">
            <v>480</v>
          </cell>
          <cell r="W1342">
            <v>480</v>
          </cell>
        </row>
        <row r="1343">
          <cell r="I1343" t="str">
            <v>ALI_88_SEG_4_PROV_2095</v>
          </cell>
          <cell r="J1343">
            <v>4</v>
          </cell>
          <cell r="K1343" t="str">
            <v>CEREAL EMPACADO</v>
          </cell>
          <cell r="L1343">
            <v>88</v>
          </cell>
          <cell r="M1343" t="str">
            <v>88 : Galleta de quinua.</v>
          </cell>
          <cell r="N1343">
            <v>2095</v>
          </cell>
          <cell r="O1343" t="str">
            <v>Ut Mana 2020</v>
          </cell>
          <cell r="P1343">
            <v>480</v>
          </cell>
          <cell r="Q1343">
            <v>480</v>
          </cell>
          <cell r="R1343">
            <v>480</v>
          </cell>
          <cell r="S1343">
            <v>480</v>
          </cell>
          <cell r="T1343">
            <v>480</v>
          </cell>
          <cell r="U1343">
            <v>480</v>
          </cell>
          <cell r="V1343">
            <v>480</v>
          </cell>
          <cell r="W1343">
            <v>480</v>
          </cell>
        </row>
        <row r="1344">
          <cell r="I1344" t="str">
            <v>ALI_88_SEG_5_PROV_2027</v>
          </cell>
          <cell r="J1344">
            <v>5</v>
          </cell>
          <cell r="K1344" t="str">
            <v>CEREAL EMPACADO</v>
          </cell>
          <cell r="L1344">
            <v>88</v>
          </cell>
          <cell r="M1344" t="str">
            <v>88 : Galleta de quinua.</v>
          </cell>
          <cell r="N1344">
            <v>2027</v>
          </cell>
          <cell r="O1344" t="str">
            <v>Colombina S.A.</v>
          </cell>
          <cell r="P1344">
            <v>500</v>
          </cell>
          <cell r="Q1344">
            <v>500</v>
          </cell>
          <cell r="R1344">
            <v>500</v>
          </cell>
          <cell r="S1344">
            <v>500</v>
          </cell>
          <cell r="T1344">
            <v>480</v>
          </cell>
          <cell r="U1344">
            <v>480</v>
          </cell>
          <cell r="V1344">
            <v>480</v>
          </cell>
          <cell r="W1344">
            <v>480</v>
          </cell>
        </row>
        <row r="1345">
          <cell r="I1345" t="str">
            <v>ALI_88_SEG_5_PROV_2095</v>
          </cell>
          <cell r="J1345">
            <v>5</v>
          </cell>
          <cell r="K1345" t="str">
            <v>CEREAL EMPACADO</v>
          </cell>
          <cell r="L1345">
            <v>88</v>
          </cell>
          <cell r="M1345" t="str">
            <v>88 : Galleta de quinua.</v>
          </cell>
          <cell r="N1345">
            <v>2095</v>
          </cell>
          <cell r="O1345" t="str">
            <v>Ut Mana 2020</v>
          </cell>
          <cell r="P1345">
            <v>480</v>
          </cell>
          <cell r="Q1345">
            <v>480</v>
          </cell>
          <cell r="R1345">
            <v>480</v>
          </cell>
          <cell r="S1345">
            <v>480</v>
          </cell>
          <cell r="T1345">
            <v>480</v>
          </cell>
          <cell r="U1345">
            <v>480</v>
          </cell>
          <cell r="V1345">
            <v>480</v>
          </cell>
          <cell r="W1345">
            <v>480</v>
          </cell>
        </row>
        <row r="1346">
          <cell r="I1346" t="str">
            <v>ALI_88_SEG_6_PROV_2027</v>
          </cell>
          <cell r="J1346">
            <v>6</v>
          </cell>
          <cell r="K1346" t="str">
            <v>CEREAL EMPACADO</v>
          </cell>
          <cell r="L1346">
            <v>88</v>
          </cell>
          <cell r="M1346" t="str">
            <v>88 : Galleta de quinua.</v>
          </cell>
          <cell r="N1346">
            <v>2027</v>
          </cell>
          <cell r="O1346" t="str">
            <v>Colombina S.A.</v>
          </cell>
          <cell r="P1346">
            <v>500</v>
          </cell>
          <cell r="Q1346">
            <v>500</v>
          </cell>
          <cell r="R1346">
            <v>500</v>
          </cell>
          <cell r="S1346">
            <v>500</v>
          </cell>
          <cell r="T1346">
            <v>480</v>
          </cell>
          <cell r="U1346">
            <v>480</v>
          </cell>
          <cell r="V1346">
            <v>480</v>
          </cell>
          <cell r="W1346">
            <v>480</v>
          </cell>
        </row>
        <row r="1347">
          <cell r="I1347" t="str">
            <v>ALI_88_SEG_6_PROV_2095</v>
          </cell>
          <cell r="J1347">
            <v>6</v>
          </cell>
          <cell r="K1347" t="str">
            <v>CEREAL EMPACADO</v>
          </cell>
          <cell r="L1347">
            <v>88</v>
          </cell>
          <cell r="M1347" t="str">
            <v>88 : Galleta de quinua.</v>
          </cell>
          <cell r="N1347">
            <v>2095</v>
          </cell>
          <cell r="O1347" t="str">
            <v>Ut Mana 2020</v>
          </cell>
          <cell r="P1347">
            <v>480</v>
          </cell>
          <cell r="Q1347">
            <v>480</v>
          </cell>
          <cell r="R1347">
            <v>480</v>
          </cell>
          <cell r="S1347">
            <v>480</v>
          </cell>
          <cell r="T1347">
            <v>480</v>
          </cell>
          <cell r="U1347">
            <v>480</v>
          </cell>
          <cell r="V1347">
            <v>480</v>
          </cell>
          <cell r="W1347">
            <v>480</v>
          </cell>
        </row>
        <row r="1348">
          <cell r="I1348" t="str">
            <v>ALI_88_SEG_7_PROV_2027</v>
          </cell>
          <cell r="J1348">
            <v>7</v>
          </cell>
          <cell r="K1348" t="str">
            <v>CEREAL EMPACADO</v>
          </cell>
          <cell r="L1348">
            <v>88</v>
          </cell>
          <cell r="M1348" t="str">
            <v>88 : Galleta de quinua.</v>
          </cell>
          <cell r="N1348">
            <v>2027</v>
          </cell>
          <cell r="O1348" t="str">
            <v>Colombina S.A.</v>
          </cell>
          <cell r="P1348">
            <v>500</v>
          </cell>
          <cell r="Q1348">
            <v>500</v>
          </cell>
          <cell r="R1348">
            <v>500</v>
          </cell>
          <cell r="S1348">
            <v>500</v>
          </cell>
          <cell r="T1348">
            <v>480</v>
          </cell>
          <cell r="U1348">
            <v>480</v>
          </cell>
          <cell r="V1348">
            <v>480</v>
          </cell>
          <cell r="W1348">
            <v>480</v>
          </cell>
        </row>
        <row r="1349">
          <cell r="I1349" t="str">
            <v>ALI_88_SEG_7_PROV_2095</v>
          </cell>
          <cell r="J1349">
            <v>7</v>
          </cell>
          <cell r="K1349" t="str">
            <v>CEREAL EMPACADO</v>
          </cell>
          <cell r="L1349">
            <v>88</v>
          </cell>
          <cell r="M1349" t="str">
            <v>88 : Galleta de quinua.</v>
          </cell>
          <cell r="N1349">
            <v>2095</v>
          </cell>
          <cell r="O1349" t="str">
            <v>Ut Mana 2020</v>
          </cell>
          <cell r="P1349">
            <v>480</v>
          </cell>
          <cell r="Q1349">
            <v>480</v>
          </cell>
          <cell r="R1349">
            <v>480</v>
          </cell>
          <cell r="S1349">
            <v>480</v>
          </cell>
          <cell r="T1349">
            <v>480</v>
          </cell>
          <cell r="U1349">
            <v>480</v>
          </cell>
          <cell r="V1349">
            <v>480</v>
          </cell>
          <cell r="W1349">
            <v>480</v>
          </cell>
        </row>
        <row r="1350">
          <cell r="I1350" t="str">
            <v>ALI_88_SEG_8_PROV_2027</v>
          </cell>
          <cell r="J1350">
            <v>8</v>
          </cell>
          <cell r="K1350" t="str">
            <v>CEREAL EMPACADO</v>
          </cell>
          <cell r="L1350">
            <v>88</v>
          </cell>
          <cell r="M1350" t="str">
            <v>88 : Galleta de quinua.</v>
          </cell>
          <cell r="N1350">
            <v>2027</v>
          </cell>
          <cell r="O1350" t="str">
            <v>Colombina S.A.</v>
          </cell>
          <cell r="P1350">
            <v>500</v>
          </cell>
          <cell r="Q1350">
            <v>500</v>
          </cell>
          <cell r="R1350">
            <v>500</v>
          </cell>
          <cell r="S1350">
            <v>500</v>
          </cell>
          <cell r="T1350">
            <v>480</v>
          </cell>
          <cell r="U1350">
            <v>480</v>
          </cell>
          <cell r="V1350">
            <v>480</v>
          </cell>
          <cell r="W1350">
            <v>480</v>
          </cell>
        </row>
        <row r="1351">
          <cell r="I1351" t="str">
            <v>ALI_88_SEG_8_PROV_2095</v>
          </cell>
          <cell r="J1351">
            <v>8</v>
          </cell>
          <cell r="K1351" t="str">
            <v>CEREAL EMPACADO</v>
          </cell>
          <cell r="L1351">
            <v>88</v>
          </cell>
          <cell r="M1351" t="str">
            <v>88 : Galleta de quinua.</v>
          </cell>
          <cell r="N1351">
            <v>2095</v>
          </cell>
          <cell r="O1351" t="str">
            <v>Ut Mana 2020</v>
          </cell>
          <cell r="P1351">
            <v>480</v>
          </cell>
          <cell r="Q1351">
            <v>480</v>
          </cell>
          <cell r="R1351">
            <v>480</v>
          </cell>
          <cell r="S1351">
            <v>480</v>
          </cell>
          <cell r="T1351">
            <v>480</v>
          </cell>
          <cell r="U1351">
            <v>480</v>
          </cell>
          <cell r="V1351">
            <v>480</v>
          </cell>
          <cell r="W1351">
            <v>480</v>
          </cell>
        </row>
        <row r="1352">
          <cell r="I1352" t="str">
            <v>ALI_88_SEG_9_PROV_2027</v>
          </cell>
          <cell r="J1352">
            <v>9</v>
          </cell>
          <cell r="K1352" t="str">
            <v>CEREAL EMPACADO</v>
          </cell>
          <cell r="L1352">
            <v>88</v>
          </cell>
          <cell r="M1352" t="str">
            <v>88 : Galleta de quinua.</v>
          </cell>
          <cell r="N1352">
            <v>2027</v>
          </cell>
          <cell r="O1352" t="str">
            <v>Colombina S.A.</v>
          </cell>
          <cell r="P1352">
            <v>500</v>
          </cell>
          <cell r="Q1352">
            <v>500</v>
          </cell>
          <cell r="R1352">
            <v>500</v>
          </cell>
          <cell r="S1352">
            <v>500</v>
          </cell>
          <cell r="T1352">
            <v>480</v>
          </cell>
          <cell r="U1352">
            <v>480</v>
          </cell>
          <cell r="V1352">
            <v>480</v>
          </cell>
          <cell r="W1352">
            <v>480</v>
          </cell>
        </row>
        <row r="1353">
          <cell r="I1353" t="str">
            <v>ALI_88_SEG_9_PROV_2095</v>
          </cell>
          <cell r="J1353">
            <v>9</v>
          </cell>
          <cell r="K1353" t="str">
            <v>CEREAL EMPACADO</v>
          </cell>
          <cell r="L1353">
            <v>88</v>
          </cell>
          <cell r="M1353" t="str">
            <v>88 : Galleta de quinua.</v>
          </cell>
          <cell r="N1353">
            <v>2095</v>
          </cell>
          <cell r="O1353" t="str">
            <v>Ut Mana 2020</v>
          </cell>
          <cell r="P1353">
            <v>480</v>
          </cell>
          <cell r="Q1353">
            <v>480</v>
          </cell>
          <cell r="R1353">
            <v>480</v>
          </cell>
          <cell r="S1353">
            <v>480</v>
          </cell>
          <cell r="T1353">
            <v>480</v>
          </cell>
          <cell r="U1353">
            <v>480</v>
          </cell>
          <cell r="V1353">
            <v>480</v>
          </cell>
          <cell r="W1353">
            <v>480</v>
          </cell>
        </row>
        <row r="1354">
          <cell r="I1354" t="str">
            <v>ALI_88_SEG_10_PROV_2027</v>
          </cell>
          <cell r="J1354">
            <v>10</v>
          </cell>
          <cell r="K1354" t="str">
            <v>CEREAL EMPACADO</v>
          </cell>
          <cell r="L1354">
            <v>88</v>
          </cell>
          <cell r="M1354" t="str">
            <v>88 : Galleta de quinua.</v>
          </cell>
          <cell r="N1354">
            <v>2027</v>
          </cell>
          <cell r="O1354" t="str">
            <v>Colombina S.A.</v>
          </cell>
          <cell r="P1354">
            <v>500</v>
          </cell>
          <cell r="Q1354">
            <v>500</v>
          </cell>
          <cell r="R1354">
            <v>500</v>
          </cell>
          <cell r="S1354">
            <v>500</v>
          </cell>
          <cell r="T1354">
            <v>480</v>
          </cell>
          <cell r="U1354">
            <v>480</v>
          </cell>
          <cell r="V1354">
            <v>480</v>
          </cell>
          <cell r="W1354">
            <v>480</v>
          </cell>
        </row>
        <row r="1355">
          <cell r="I1355" t="str">
            <v>ALI_88_SEG_10_PROV_2095</v>
          </cell>
          <cell r="J1355">
            <v>10</v>
          </cell>
          <cell r="K1355" t="str">
            <v>CEREAL EMPACADO</v>
          </cell>
          <cell r="L1355">
            <v>88</v>
          </cell>
          <cell r="M1355" t="str">
            <v>88 : Galleta de quinua.</v>
          </cell>
          <cell r="N1355">
            <v>2095</v>
          </cell>
          <cell r="O1355" t="str">
            <v>Ut Mana 2020</v>
          </cell>
          <cell r="P1355">
            <v>480</v>
          </cell>
          <cell r="Q1355">
            <v>480</v>
          </cell>
          <cell r="R1355">
            <v>480</v>
          </cell>
          <cell r="S1355">
            <v>480</v>
          </cell>
          <cell r="T1355">
            <v>480</v>
          </cell>
          <cell r="U1355">
            <v>480</v>
          </cell>
          <cell r="V1355">
            <v>480</v>
          </cell>
          <cell r="W1355">
            <v>480</v>
          </cell>
        </row>
        <row r="1356">
          <cell r="I1356" t="str">
            <v>ALI_88_SEG_11_PROV_2027</v>
          </cell>
          <cell r="J1356">
            <v>11</v>
          </cell>
          <cell r="K1356" t="str">
            <v>CEREAL EMPACADO</v>
          </cell>
          <cell r="L1356">
            <v>88</v>
          </cell>
          <cell r="M1356" t="str">
            <v>88 : Galleta de quinua.</v>
          </cell>
          <cell r="N1356">
            <v>2027</v>
          </cell>
          <cell r="O1356" t="str">
            <v>Colombina S.A.</v>
          </cell>
          <cell r="P1356">
            <v>500</v>
          </cell>
          <cell r="Q1356">
            <v>500</v>
          </cell>
          <cell r="R1356">
            <v>500</v>
          </cell>
          <cell r="S1356">
            <v>500</v>
          </cell>
          <cell r="T1356">
            <v>480</v>
          </cell>
          <cell r="U1356">
            <v>480</v>
          </cell>
          <cell r="V1356">
            <v>480</v>
          </cell>
          <cell r="W1356">
            <v>480</v>
          </cell>
        </row>
        <row r="1357">
          <cell r="I1357" t="str">
            <v>ALI_88_SEG_11_PROV_2095</v>
          </cell>
          <cell r="J1357">
            <v>11</v>
          </cell>
          <cell r="K1357" t="str">
            <v>CEREAL EMPACADO</v>
          </cell>
          <cell r="L1357">
            <v>88</v>
          </cell>
          <cell r="M1357" t="str">
            <v>88 : Galleta de quinua.</v>
          </cell>
          <cell r="N1357">
            <v>2095</v>
          </cell>
          <cell r="O1357" t="str">
            <v>Ut Mana 2020</v>
          </cell>
          <cell r="P1357">
            <v>480</v>
          </cell>
          <cell r="Q1357">
            <v>480</v>
          </cell>
          <cell r="R1357">
            <v>480</v>
          </cell>
          <cell r="S1357">
            <v>480</v>
          </cell>
          <cell r="T1357">
            <v>480</v>
          </cell>
          <cell r="U1357">
            <v>480</v>
          </cell>
          <cell r="V1357">
            <v>480</v>
          </cell>
          <cell r="W1357">
            <v>480</v>
          </cell>
        </row>
        <row r="1358">
          <cell r="I1358" t="str">
            <v>ALI_88_SEG_12_PROV_2027</v>
          </cell>
          <cell r="J1358">
            <v>12</v>
          </cell>
          <cell r="K1358" t="str">
            <v>CEREAL EMPACADO</v>
          </cell>
          <cell r="L1358">
            <v>88</v>
          </cell>
          <cell r="M1358" t="str">
            <v>88 : Galleta de quinua.</v>
          </cell>
          <cell r="N1358">
            <v>2027</v>
          </cell>
          <cell r="O1358" t="str">
            <v>Colombina S.A.</v>
          </cell>
          <cell r="P1358">
            <v>500</v>
          </cell>
          <cell r="Q1358">
            <v>500</v>
          </cell>
          <cell r="R1358">
            <v>500</v>
          </cell>
          <cell r="S1358">
            <v>500</v>
          </cell>
          <cell r="T1358">
            <v>480</v>
          </cell>
          <cell r="U1358">
            <v>480</v>
          </cell>
          <cell r="V1358">
            <v>480</v>
          </cell>
          <cell r="W1358">
            <v>480</v>
          </cell>
        </row>
        <row r="1359">
          <cell r="I1359" t="str">
            <v>ALI_88_SEG_12_PROV_2095</v>
          </cell>
          <cell r="J1359">
            <v>12</v>
          </cell>
          <cell r="K1359" t="str">
            <v>CEREAL EMPACADO</v>
          </cell>
          <cell r="L1359">
            <v>88</v>
          </cell>
          <cell r="M1359" t="str">
            <v>88 : Galleta de quinua.</v>
          </cell>
          <cell r="N1359">
            <v>2095</v>
          </cell>
          <cell r="O1359" t="str">
            <v>Ut Mana 2020</v>
          </cell>
          <cell r="P1359">
            <v>480</v>
          </cell>
          <cell r="Q1359">
            <v>480</v>
          </cell>
          <cell r="R1359">
            <v>480</v>
          </cell>
          <cell r="S1359">
            <v>480</v>
          </cell>
          <cell r="T1359">
            <v>480</v>
          </cell>
          <cell r="U1359">
            <v>480</v>
          </cell>
          <cell r="V1359">
            <v>480</v>
          </cell>
          <cell r="W1359">
            <v>480</v>
          </cell>
        </row>
        <row r="1360">
          <cell r="I1360" t="str">
            <v>ALI_88_SEG_13_PROV_2027</v>
          </cell>
          <cell r="J1360">
            <v>13</v>
          </cell>
          <cell r="K1360" t="str">
            <v>CEREAL EMPACADO</v>
          </cell>
          <cell r="L1360">
            <v>88</v>
          </cell>
          <cell r="M1360" t="str">
            <v>88 : Galleta de quinua.</v>
          </cell>
          <cell r="N1360">
            <v>2027</v>
          </cell>
          <cell r="O1360" t="str">
            <v>Colombina S.A.</v>
          </cell>
          <cell r="P1360">
            <v>500</v>
          </cell>
          <cell r="Q1360">
            <v>500</v>
          </cell>
          <cell r="R1360">
            <v>500</v>
          </cell>
          <cell r="S1360">
            <v>500</v>
          </cell>
          <cell r="T1360">
            <v>480</v>
          </cell>
          <cell r="U1360">
            <v>480</v>
          </cell>
          <cell r="V1360">
            <v>480</v>
          </cell>
          <cell r="W1360">
            <v>480</v>
          </cell>
        </row>
        <row r="1361">
          <cell r="I1361" t="str">
            <v>ALI_88_SEG_13_PROV_2095</v>
          </cell>
          <cell r="J1361">
            <v>13</v>
          </cell>
          <cell r="K1361" t="str">
            <v>CEREAL EMPACADO</v>
          </cell>
          <cell r="L1361">
            <v>88</v>
          </cell>
          <cell r="M1361" t="str">
            <v>88 : Galleta de quinua.</v>
          </cell>
          <cell r="N1361">
            <v>2095</v>
          </cell>
          <cell r="O1361" t="str">
            <v>Ut Mana 2020</v>
          </cell>
          <cell r="P1361">
            <v>480</v>
          </cell>
          <cell r="Q1361">
            <v>480</v>
          </cell>
          <cell r="R1361">
            <v>480</v>
          </cell>
          <cell r="S1361">
            <v>480</v>
          </cell>
          <cell r="T1361">
            <v>480</v>
          </cell>
          <cell r="U1361">
            <v>480</v>
          </cell>
          <cell r="V1361">
            <v>480</v>
          </cell>
          <cell r="W1361">
            <v>480</v>
          </cell>
        </row>
        <row r="1362">
          <cell r="I1362" t="str">
            <v>ALI_88_SEG_14_PROV_2027</v>
          </cell>
          <cell r="J1362">
            <v>14</v>
          </cell>
          <cell r="K1362" t="str">
            <v>CEREAL EMPACADO</v>
          </cell>
          <cell r="L1362">
            <v>88</v>
          </cell>
          <cell r="M1362" t="str">
            <v>88 : Galleta de quinua.</v>
          </cell>
          <cell r="N1362">
            <v>2027</v>
          </cell>
          <cell r="O1362" t="str">
            <v>Colombina S.A.</v>
          </cell>
          <cell r="P1362">
            <v>500</v>
          </cell>
          <cell r="Q1362">
            <v>500</v>
          </cell>
          <cell r="R1362">
            <v>500</v>
          </cell>
          <cell r="S1362">
            <v>500</v>
          </cell>
          <cell r="T1362">
            <v>480</v>
          </cell>
          <cell r="U1362">
            <v>480</v>
          </cell>
          <cell r="V1362">
            <v>480</v>
          </cell>
          <cell r="W1362">
            <v>480</v>
          </cell>
        </row>
        <row r="1363">
          <cell r="I1363" t="str">
            <v>ALI_88_SEG_14_PROV_2095</v>
          </cell>
          <cell r="J1363">
            <v>14</v>
          </cell>
          <cell r="K1363" t="str">
            <v>CEREAL EMPACADO</v>
          </cell>
          <cell r="L1363">
            <v>88</v>
          </cell>
          <cell r="M1363" t="str">
            <v>88 : Galleta de quinua.</v>
          </cell>
          <cell r="N1363">
            <v>2095</v>
          </cell>
          <cell r="O1363" t="str">
            <v>Ut Mana 2020</v>
          </cell>
          <cell r="P1363">
            <v>480</v>
          </cell>
          <cell r="Q1363">
            <v>480</v>
          </cell>
          <cell r="R1363">
            <v>480</v>
          </cell>
          <cell r="S1363">
            <v>480</v>
          </cell>
          <cell r="T1363">
            <v>480</v>
          </cell>
          <cell r="U1363">
            <v>480</v>
          </cell>
          <cell r="V1363">
            <v>480</v>
          </cell>
          <cell r="W1363">
            <v>480</v>
          </cell>
        </row>
        <row r="1364">
          <cell r="I1364" t="str">
            <v>ALI_88_SEG_15_PROV_2027</v>
          </cell>
          <cell r="J1364">
            <v>15</v>
          </cell>
          <cell r="K1364" t="str">
            <v>CEREAL EMPACADO</v>
          </cell>
          <cell r="L1364">
            <v>88</v>
          </cell>
          <cell r="M1364" t="str">
            <v>88 : Galleta de quinua.</v>
          </cell>
          <cell r="N1364">
            <v>2027</v>
          </cell>
          <cell r="O1364" t="str">
            <v>Colombina S.A.</v>
          </cell>
          <cell r="P1364">
            <v>500</v>
          </cell>
          <cell r="Q1364">
            <v>500</v>
          </cell>
          <cell r="R1364">
            <v>500</v>
          </cell>
          <cell r="S1364">
            <v>500</v>
          </cell>
          <cell r="T1364">
            <v>480</v>
          </cell>
          <cell r="U1364">
            <v>480</v>
          </cell>
          <cell r="V1364">
            <v>480</v>
          </cell>
          <cell r="W1364">
            <v>480</v>
          </cell>
        </row>
        <row r="1365">
          <cell r="I1365" t="str">
            <v>ALI_88_SEG_15_PROV_2095</v>
          </cell>
          <cell r="J1365">
            <v>15</v>
          </cell>
          <cell r="K1365" t="str">
            <v>CEREAL EMPACADO</v>
          </cell>
          <cell r="L1365">
            <v>88</v>
          </cell>
          <cell r="M1365" t="str">
            <v>88 : Galleta de quinua.</v>
          </cell>
          <cell r="N1365">
            <v>2095</v>
          </cell>
          <cell r="O1365" t="str">
            <v>Ut Mana 2020</v>
          </cell>
          <cell r="P1365">
            <v>480</v>
          </cell>
          <cell r="Q1365">
            <v>480</v>
          </cell>
          <cell r="R1365">
            <v>480</v>
          </cell>
          <cell r="S1365">
            <v>480</v>
          </cell>
          <cell r="T1365">
            <v>480</v>
          </cell>
          <cell r="U1365">
            <v>480</v>
          </cell>
          <cell r="V1365">
            <v>480</v>
          </cell>
          <cell r="W1365">
            <v>480</v>
          </cell>
        </row>
        <row r="1366">
          <cell r="I1366" t="str">
            <v>ALI_89_SEG_1_PROV_2027</v>
          </cell>
          <cell r="J1366">
            <v>1</v>
          </cell>
          <cell r="K1366" t="str">
            <v>CEREAL EMPACADO</v>
          </cell>
          <cell r="L1366">
            <v>89</v>
          </cell>
          <cell r="M1366" t="str">
            <v>89 : Galleta salada tipo craker.</v>
          </cell>
          <cell r="N1366">
            <v>2027</v>
          </cell>
          <cell r="O1366" t="str">
            <v>Colombina S.A.</v>
          </cell>
          <cell r="P1366">
            <v>359</v>
          </cell>
          <cell r="Q1366">
            <v>359</v>
          </cell>
          <cell r="R1366">
            <v>359</v>
          </cell>
          <cell r="S1366">
            <v>359</v>
          </cell>
          <cell r="T1366">
            <v>350</v>
          </cell>
          <cell r="U1366">
            <v>350</v>
          </cell>
          <cell r="V1366">
            <v>350</v>
          </cell>
          <cell r="W1366">
            <v>350</v>
          </cell>
        </row>
        <row r="1367">
          <cell r="I1367" t="str">
            <v>ALI_89_SEG_2_PROV_2027</v>
          </cell>
          <cell r="J1367">
            <v>2</v>
          </cell>
          <cell r="K1367" t="str">
            <v>CEREAL EMPACADO</v>
          </cell>
          <cell r="L1367">
            <v>89</v>
          </cell>
          <cell r="M1367" t="str">
            <v>89 : Galleta salada tipo craker.</v>
          </cell>
          <cell r="N1367">
            <v>2027</v>
          </cell>
          <cell r="O1367" t="str">
            <v>Colombina S.A.</v>
          </cell>
          <cell r="P1367">
            <v>359</v>
          </cell>
          <cell r="Q1367">
            <v>359</v>
          </cell>
          <cell r="R1367">
            <v>359</v>
          </cell>
          <cell r="S1367">
            <v>359</v>
          </cell>
          <cell r="T1367">
            <v>350</v>
          </cell>
          <cell r="U1367">
            <v>350</v>
          </cell>
          <cell r="V1367">
            <v>350</v>
          </cell>
          <cell r="W1367">
            <v>350</v>
          </cell>
        </row>
        <row r="1368">
          <cell r="I1368" t="str">
            <v>ALI_89_SEG_3_PROV_2027</v>
          </cell>
          <cell r="J1368">
            <v>3</v>
          </cell>
          <cell r="K1368" t="str">
            <v>CEREAL EMPACADO</v>
          </cell>
          <cell r="L1368">
            <v>89</v>
          </cell>
          <cell r="M1368" t="str">
            <v>89 : Galleta salada tipo craker.</v>
          </cell>
          <cell r="N1368">
            <v>2027</v>
          </cell>
          <cell r="O1368" t="str">
            <v>Colombina S.A.</v>
          </cell>
          <cell r="P1368">
            <v>359</v>
          </cell>
          <cell r="Q1368">
            <v>359</v>
          </cell>
          <cell r="R1368">
            <v>359</v>
          </cell>
          <cell r="S1368">
            <v>359</v>
          </cell>
          <cell r="T1368">
            <v>350</v>
          </cell>
          <cell r="U1368">
            <v>350</v>
          </cell>
          <cell r="V1368">
            <v>350</v>
          </cell>
          <cell r="W1368">
            <v>350</v>
          </cell>
        </row>
        <row r="1369">
          <cell r="I1369" t="str">
            <v>ALI_89_SEG_4_PROV_2027</v>
          </cell>
          <cell r="J1369">
            <v>4</v>
          </cell>
          <cell r="K1369" t="str">
            <v>CEREAL EMPACADO</v>
          </cell>
          <cell r="L1369">
            <v>89</v>
          </cell>
          <cell r="M1369" t="str">
            <v>89 : Galleta salada tipo craker.</v>
          </cell>
          <cell r="N1369">
            <v>2027</v>
          </cell>
          <cell r="O1369" t="str">
            <v>Colombina S.A.</v>
          </cell>
          <cell r="P1369">
            <v>359</v>
          </cell>
          <cell r="Q1369">
            <v>359</v>
          </cell>
          <cell r="R1369">
            <v>359</v>
          </cell>
          <cell r="S1369">
            <v>359</v>
          </cell>
          <cell r="T1369">
            <v>350</v>
          </cell>
          <cell r="U1369">
            <v>350</v>
          </cell>
          <cell r="V1369">
            <v>350</v>
          </cell>
          <cell r="W1369">
            <v>350</v>
          </cell>
        </row>
        <row r="1370">
          <cell r="I1370" t="str">
            <v>ALI_89_SEG_5_PROV_2027</v>
          </cell>
          <cell r="J1370">
            <v>5</v>
          </cell>
          <cell r="K1370" t="str">
            <v>CEREAL EMPACADO</v>
          </cell>
          <cell r="L1370">
            <v>89</v>
          </cell>
          <cell r="M1370" t="str">
            <v>89 : Galleta salada tipo craker.</v>
          </cell>
          <cell r="N1370">
            <v>2027</v>
          </cell>
          <cell r="O1370" t="str">
            <v>Colombina S.A.</v>
          </cell>
          <cell r="P1370">
            <v>359</v>
          </cell>
          <cell r="Q1370">
            <v>359</v>
          </cell>
          <cell r="R1370">
            <v>359</v>
          </cell>
          <cell r="S1370">
            <v>359</v>
          </cell>
          <cell r="T1370">
            <v>350</v>
          </cell>
          <cell r="U1370">
            <v>350</v>
          </cell>
          <cell r="V1370">
            <v>350</v>
          </cell>
          <cell r="W1370">
            <v>350</v>
          </cell>
        </row>
        <row r="1371">
          <cell r="I1371" t="str">
            <v>ALI_89_SEG_6_PROV_2027</v>
          </cell>
          <cell r="J1371">
            <v>6</v>
          </cell>
          <cell r="K1371" t="str">
            <v>CEREAL EMPACADO</v>
          </cell>
          <cell r="L1371">
            <v>89</v>
          </cell>
          <cell r="M1371" t="str">
            <v>89 : Galleta salada tipo craker.</v>
          </cell>
          <cell r="N1371">
            <v>2027</v>
          </cell>
          <cell r="O1371" t="str">
            <v>Colombina S.A.</v>
          </cell>
          <cell r="P1371">
            <v>359</v>
          </cell>
          <cell r="Q1371">
            <v>359</v>
          </cell>
          <cell r="R1371">
            <v>359</v>
          </cell>
          <cell r="S1371">
            <v>359</v>
          </cell>
          <cell r="T1371">
            <v>350</v>
          </cell>
          <cell r="U1371">
            <v>350</v>
          </cell>
          <cell r="V1371">
            <v>350</v>
          </cell>
          <cell r="W1371">
            <v>350</v>
          </cell>
        </row>
        <row r="1372">
          <cell r="I1372" t="str">
            <v>ALI_89_SEG_7_PROV_2027</v>
          </cell>
          <cell r="J1372">
            <v>7</v>
          </cell>
          <cell r="K1372" t="str">
            <v>CEREAL EMPACADO</v>
          </cell>
          <cell r="L1372">
            <v>89</v>
          </cell>
          <cell r="M1372" t="str">
            <v>89 : Galleta salada tipo craker.</v>
          </cell>
          <cell r="N1372">
            <v>2027</v>
          </cell>
          <cell r="O1372" t="str">
            <v>Colombina S.A.</v>
          </cell>
          <cell r="P1372">
            <v>359</v>
          </cell>
          <cell r="Q1372">
            <v>359</v>
          </cell>
          <cell r="R1372">
            <v>359</v>
          </cell>
          <cell r="S1372">
            <v>359</v>
          </cell>
          <cell r="T1372">
            <v>350</v>
          </cell>
          <cell r="U1372">
            <v>350</v>
          </cell>
          <cell r="V1372">
            <v>350</v>
          </cell>
          <cell r="W1372">
            <v>350</v>
          </cell>
        </row>
        <row r="1373">
          <cell r="I1373" t="str">
            <v>ALI_89_SEG_8_PROV_2027</v>
          </cell>
          <cell r="J1373">
            <v>8</v>
          </cell>
          <cell r="K1373" t="str">
            <v>CEREAL EMPACADO</v>
          </cell>
          <cell r="L1373">
            <v>89</v>
          </cell>
          <cell r="M1373" t="str">
            <v>89 : Galleta salada tipo craker.</v>
          </cell>
          <cell r="N1373">
            <v>2027</v>
          </cell>
          <cell r="O1373" t="str">
            <v>Colombina S.A.</v>
          </cell>
          <cell r="P1373">
            <v>359</v>
          </cell>
          <cell r="Q1373">
            <v>359</v>
          </cell>
          <cell r="R1373">
            <v>359</v>
          </cell>
          <cell r="S1373">
            <v>359</v>
          </cell>
          <cell r="T1373">
            <v>350</v>
          </cell>
          <cell r="U1373">
            <v>350</v>
          </cell>
          <cell r="V1373">
            <v>350</v>
          </cell>
          <cell r="W1373">
            <v>350</v>
          </cell>
        </row>
        <row r="1374">
          <cell r="I1374" t="str">
            <v>ALI_89_SEG_9_PROV_2027</v>
          </cell>
          <cell r="J1374">
            <v>9</v>
          </cell>
          <cell r="K1374" t="str">
            <v>CEREAL EMPACADO</v>
          </cell>
          <cell r="L1374">
            <v>89</v>
          </cell>
          <cell r="M1374" t="str">
            <v>89 : Galleta salada tipo craker.</v>
          </cell>
          <cell r="N1374">
            <v>2027</v>
          </cell>
          <cell r="O1374" t="str">
            <v>Colombina S.A.</v>
          </cell>
          <cell r="P1374">
            <v>359</v>
          </cell>
          <cell r="Q1374">
            <v>359</v>
          </cell>
          <cell r="R1374">
            <v>359</v>
          </cell>
          <cell r="S1374">
            <v>359</v>
          </cell>
          <cell r="T1374">
            <v>350</v>
          </cell>
          <cell r="U1374">
            <v>350</v>
          </cell>
          <cell r="V1374">
            <v>350</v>
          </cell>
          <cell r="W1374">
            <v>350</v>
          </cell>
        </row>
        <row r="1375">
          <cell r="I1375" t="str">
            <v>ALI_89_SEG_10_PROV_2027</v>
          </cell>
          <cell r="J1375">
            <v>10</v>
          </cell>
          <cell r="K1375" t="str">
            <v>CEREAL EMPACADO</v>
          </cell>
          <cell r="L1375">
            <v>89</v>
          </cell>
          <cell r="M1375" t="str">
            <v>89 : Galleta salada tipo craker.</v>
          </cell>
          <cell r="N1375">
            <v>2027</v>
          </cell>
          <cell r="O1375" t="str">
            <v>Colombina S.A.</v>
          </cell>
          <cell r="P1375">
            <v>359</v>
          </cell>
          <cell r="Q1375">
            <v>359</v>
          </cell>
          <cell r="R1375">
            <v>359</v>
          </cell>
          <cell r="S1375">
            <v>359</v>
          </cell>
          <cell r="T1375">
            <v>350</v>
          </cell>
          <cell r="U1375">
            <v>350</v>
          </cell>
          <cell r="V1375">
            <v>350</v>
          </cell>
          <cell r="W1375">
            <v>350</v>
          </cell>
        </row>
        <row r="1376">
          <cell r="I1376" t="str">
            <v>ALI_89_SEG_11_PROV_2027</v>
          </cell>
          <cell r="J1376">
            <v>11</v>
          </cell>
          <cell r="K1376" t="str">
            <v>CEREAL EMPACADO</v>
          </cell>
          <cell r="L1376">
            <v>89</v>
          </cell>
          <cell r="M1376" t="str">
            <v>89 : Galleta salada tipo craker.</v>
          </cell>
          <cell r="N1376">
            <v>2027</v>
          </cell>
          <cell r="O1376" t="str">
            <v>Colombina S.A.</v>
          </cell>
          <cell r="P1376">
            <v>359</v>
          </cell>
          <cell r="Q1376">
            <v>359</v>
          </cell>
          <cell r="R1376">
            <v>359</v>
          </cell>
          <cell r="S1376">
            <v>359</v>
          </cell>
          <cell r="T1376">
            <v>350</v>
          </cell>
          <cell r="U1376">
            <v>350</v>
          </cell>
          <cell r="V1376">
            <v>350</v>
          </cell>
          <cell r="W1376">
            <v>350</v>
          </cell>
        </row>
        <row r="1377">
          <cell r="I1377" t="str">
            <v>ALI_89_SEG_12_PROV_2027</v>
          </cell>
          <cell r="J1377">
            <v>12</v>
          </cell>
          <cell r="K1377" t="str">
            <v>CEREAL EMPACADO</v>
          </cell>
          <cell r="L1377">
            <v>89</v>
          </cell>
          <cell r="M1377" t="str">
            <v>89 : Galleta salada tipo craker.</v>
          </cell>
          <cell r="N1377">
            <v>2027</v>
          </cell>
          <cell r="O1377" t="str">
            <v>Colombina S.A.</v>
          </cell>
          <cell r="P1377">
            <v>359</v>
          </cell>
          <cell r="Q1377">
            <v>359</v>
          </cell>
          <cell r="R1377">
            <v>359</v>
          </cell>
          <cell r="S1377">
            <v>359</v>
          </cell>
          <cell r="T1377">
            <v>350</v>
          </cell>
          <cell r="U1377">
            <v>350</v>
          </cell>
          <cell r="V1377">
            <v>350</v>
          </cell>
          <cell r="W1377">
            <v>350</v>
          </cell>
        </row>
        <row r="1378">
          <cell r="I1378" t="str">
            <v>ALI_89_SEG_13_PROV_2027</v>
          </cell>
          <cell r="J1378">
            <v>13</v>
          </cell>
          <cell r="K1378" t="str">
            <v>CEREAL EMPACADO</v>
          </cell>
          <cell r="L1378">
            <v>89</v>
          </cell>
          <cell r="M1378" t="str">
            <v>89 : Galleta salada tipo craker.</v>
          </cell>
          <cell r="N1378">
            <v>2027</v>
          </cell>
          <cell r="O1378" t="str">
            <v>Colombina S.A.</v>
          </cell>
          <cell r="P1378">
            <v>359</v>
          </cell>
          <cell r="Q1378">
            <v>359</v>
          </cell>
          <cell r="R1378">
            <v>359</v>
          </cell>
          <cell r="S1378">
            <v>359</v>
          </cell>
          <cell r="T1378">
            <v>350</v>
          </cell>
          <cell r="U1378">
            <v>350</v>
          </cell>
          <cell r="V1378">
            <v>350</v>
          </cell>
          <cell r="W1378">
            <v>350</v>
          </cell>
        </row>
        <row r="1379">
          <cell r="I1379" t="str">
            <v>ALI_89_SEG_14_PROV_2027</v>
          </cell>
          <cell r="J1379">
            <v>14</v>
          </cell>
          <cell r="K1379" t="str">
            <v>CEREAL EMPACADO</v>
          </cell>
          <cell r="L1379">
            <v>89</v>
          </cell>
          <cell r="M1379" t="str">
            <v>89 : Galleta salada tipo craker.</v>
          </cell>
          <cell r="N1379">
            <v>2027</v>
          </cell>
          <cell r="O1379" t="str">
            <v>Colombina S.A.</v>
          </cell>
          <cell r="P1379">
            <v>359</v>
          </cell>
          <cell r="Q1379">
            <v>359</v>
          </cell>
          <cell r="R1379">
            <v>359</v>
          </cell>
          <cell r="S1379">
            <v>359</v>
          </cell>
          <cell r="T1379">
            <v>350</v>
          </cell>
          <cell r="U1379">
            <v>350</v>
          </cell>
          <cell r="V1379">
            <v>350</v>
          </cell>
          <cell r="W1379">
            <v>350</v>
          </cell>
        </row>
        <row r="1380">
          <cell r="I1380" t="str">
            <v>ALI_89_SEG_15_PROV_2027</v>
          </cell>
          <cell r="J1380">
            <v>15</v>
          </cell>
          <cell r="K1380" t="str">
            <v>CEREAL EMPACADO</v>
          </cell>
          <cell r="L1380">
            <v>89</v>
          </cell>
          <cell r="M1380" t="str">
            <v>89 : Galleta salada tipo craker.</v>
          </cell>
          <cell r="N1380">
            <v>2027</v>
          </cell>
          <cell r="O1380" t="str">
            <v>Colombina S.A.</v>
          </cell>
          <cell r="P1380">
            <v>359</v>
          </cell>
          <cell r="Q1380">
            <v>359</v>
          </cell>
          <cell r="R1380">
            <v>359</v>
          </cell>
          <cell r="S1380">
            <v>359</v>
          </cell>
          <cell r="T1380">
            <v>350</v>
          </cell>
          <cell r="U1380">
            <v>350</v>
          </cell>
          <cell r="V1380">
            <v>350</v>
          </cell>
          <cell r="W1380">
            <v>350</v>
          </cell>
        </row>
        <row r="1381">
          <cell r="I1381" t="str">
            <v>ALI_90_SEG_1_PROV_2027</v>
          </cell>
          <cell r="J1381">
            <v>1</v>
          </cell>
          <cell r="K1381" t="str">
            <v>CEREAL EMPACADO</v>
          </cell>
          <cell r="L1381">
            <v>90</v>
          </cell>
          <cell r="M1381" t="str">
            <v>90 : Galleta multicereal.</v>
          </cell>
          <cell r="N1381">
            <v>2027</v>
          </cell>
          <cell r="O1381" t="str">
            <v>Colombina S.A.</v>
          </cell>
          <cell r="P1381">
            <v>505</v>
          </cell>
          <cell r="Q1381">
            <v>505</v>
          </cell>
          <cell r="R1381">
            <v>505</v>
          </cell>
          <cell r="S1381">
            <v>505</v>
          </cell>
          <cell r="T1381">
            <v>491</v>
          </cell>
          <cell r="U1381">
            <v>491</v>
          </cell>
          <cell r="V1381">
            <v>491</v>
          </cell>
          <cell r="W1381">
            <v>491</v>
          </cell>
        </row>
        <row r="1382">
          <cell r="I1382" t="str">
            <v>ALI_90_SEG_1_PROV_2095</v>
          </cell>
          <cell r="J1382">
            <v>1</v>
          </cell>
          <cell r="K1382" t="str">
            <v>CEREAL EMPACADO</v>
          </cell>
          <cell r="L1382">
            <v>90</v>
          </cell>
          <cell r="M1382" t="str">
            <v>90 : Galleta multicereal.</v>
          </cell>
          <cell r="N1382">
            <v>2095</v>
          </cell>
          <cell r="O1382" t="str">
            <v>Ut Mana 2020</v>
          </cell>
          <cell r="P1382">
            <v>491</v>
          </cell>
          <cell r="Q1382">
            <v>491</v>
          </cell>
          <cell r="R1382">
            <v>491</v>
          </cell>
          <cell r="S1382">
            <v>491</v>
          </cell>
          <cell r="T1382">
            <v>491</v>
          </cell>
          <cell r="U1382">
            <v>491</v>
          </cell>
          <cell r="V1382">
            <v>491</v>
          </cell>
          <cell r="W1382">
            <v>491</v>
          </cell>
        </row>
        <row r="1383">
          <cell r="I1383" t="str">
            <v>ALI_90_SEG_2_PROV_2027</v>
          </cell>
          <cell r="J1383">
            <v>2</v>
          </cell>
          <cell r="K1383" t="str">
            <v>CEREAL EMPACADO</v>
          </cell>
          <cell r="L1383">
            <v>90</v>
          </cell>
          <cell r="M1383" t="str">
            <v>90 : Galleta multicereal.</v>
          </cell>
          <cell r="N1383">
            <v>2027</v>
          </cell>
          <cell r="O1383" t="str">
            <v>Colombina S.A.</v>
          </cell>
          <cell r="P1383">
            <v>505</v>
          </cell>
          <cell r="Q1383">
            <v>505</v>
          </cell>
          <cell r="R1383">
            <v>505</v>
          </cell>
          <cell r="S1383">
            <v>505</v>
          </cell>
          <cell r="T1383">
            <v>491</v>
          </cell>
          <cell r="U1383">
            <v>491</v>
          </cell>
          <cell r="V1383">
            <v>491</v>
          </cell>
          <cell r="W1383">
            <v>491</v>
          </cell>
        </row>
        <row r="1384">
          <cell r="I1384" t="str">
            <v>ALI_90_SEG_2_PROV_2095</v>
          </cell>
          <cell r="J1384">
            <v>2</v>
          </cell>
          <cell r="K1384" t="str">
            <v>CEREAL EMPACADO</v>
          </cell>
          <cell r="L1384">
            <v>90</v>
          </cell>
          <cell r="M1384" t="str">
            <v>90 : Galleta multicereal.</v>
          </cell>
          <cell r="N1384">
            <v>2095</v>
          </cell>
          <cell r="O1384" t="str">
            <v>Ut Mana 2020</v>
          </cell>
          <cell r="P1384">
            <v>491</v>
          </cell>
          <cell r="Q1384">
            <v>491</v>
          </cell>
          <cell r="R1384">
            <v>491</v>
          </cell>
          <cell r="S1384">
            <v>491</v>
          </cell>
          <cell r="T1384">
            <v>491</v>
          </cell>
          <cell r="U1384">
            <v>491</v>
          </cell>
          <cell r="V1384">
            <v>491</v>
          </cell>
          <cell r="W1384">
            <v>491</v>
          </cell>
        </row>
        <row r="1385">
          <cell r="I1385" t="str">
            <v>ALI_90_SEG_3_PROV_2027</v>
          </cell>
          <cell r="J1385">
            <v>3</v>
          </cell>
          <cell r="K1385" t="str">
            <v>CEREAL EMPACADO</v>
          </cell>
          <cell r="L1385">
            <v>90</v>
          </cell>
          <cell r="M1385" t="str">
            <v>90 : Galleta multicereal.</v>
          </cell>
          <cell r="N1385">
            <v>2027</v>
          </cell>
          <cell r="O1385" t="str">
            <v>Colombina S.A.</v>
          </cell>
          <cell r="P1385">
            <v>505</v>
          </cell>
          <cell r="Q1385">
            <v>505</v>
          </cell>
          <cell r="R1385">
            <v>505</v>
          </cell>
          <cell r="S1385">
            <v>505</v>
          </cell>
          <cell r="T1385">
            <v>491</v>
          </cell>
          <cell r="U1385">
            <v>491</v>
          </cell>
          <cell r="V1385">
            <v>491</v>
          </cell>
          <cell r="W1385">
            <v>491</v>
          </cell>
        </row>
        <row r="1386">
          <cell r="I1386" t="str">
            <v>ALI_90_SEG_3_PROV_2095</v>
          </cell>
          <cell r="J1386">
            <v>3</v>
          </cell>
          <cell r="K1386" t="str">
            <v>CEREAL EMPACADO</v>
          </cell>
          <cell r="L1386">
            <v>90</v>
          </cell>
          <cell r="M1386" t="str">
            <v>90 : Galleta multicereal.</v>
          </cell>
          <cell r="N1386">
            <v>2095</v>
          </cell>
          <cell r="O1386" t="str">
            <v>Ut Mana 2020</v>
          </cell>
          <cell r="P1386">
            <v>491</v>
          </cell>
          <cell r="Q1386">
            <v>491</v>
          </cell>
          <cell r="R1386">
            <v>491</v>
          </cell>
          <cell r="S1386">
            <v>491</v>
          </cell>
          <cell r="T1386">
            <v>491</v>
          </cell>
          <cell r="U1386">
            <v>491</v>
          </cell>
          <cell r="V1386">
            <v>491</v>
          </cell>
          <cell r="W1386">
            <v>491</v>
          </cell>
        </row>
        <row r="1387">
          <cell r="I1387" t="str">
            <v>ALI_90_SEG_4_PROV_2027</v>
          </cell>
          <cell r="J1387">
            <v>4</v>
          </cell>
          <cell r="K1387" t="str">
            <v>CEREAL EMPACADO</v>
          </cell>
          <cell r="L1387">
            <v>90</v>
          </cell>
          <cell r="M1387" t="str">
            <v>90 : Galleta multicereal.</v>
          </cell>
          <cell r="N1387">
            <v>2027</v>
          </cell>
          <cell r="O1387" t="str">
            <v>Colombina S.A.</v>
          </cell>
          <cell r="P1387">
            <v>505</v>
          </cell>
          <cell r="Q1387">
            <v>505</v>
          </cell>
          <cell r="R1387">
            <v>505</v>
          </cell>
          <cell r="S1387">
            <v>505</v>
          </cell>
          <cell r="T1387">
            <v>491</v>
          </cell>
          <cell r="U1387">
            <v>491</v>
          </cell>
          <cell r="V1387">
            <v>491</v>
          </cell>
          <cell r="W1387">
            <v>491</v>
          </cell>
        </row>
        <row r="1388">
          <cell r="I1388" t="str">
            <v>ALI_90_SEG_4_PROV_2095</v>
          </cell>
          <cell r="J1388">
            <v>4</v>
          </cell>
          <cell r="K1388" t="str">
            <v>CEREAL EMPACADO</v>
          </cell>
          <cell r="L1388">
            <v>90</v>
          </cell>
          <cell r="M1388" t="str">
            <v>90 : Galleta multicereal.</v>
          </cell>
          <cell r="N1388">
            <v>2095</v>
          </cell>
          <cell r="O1388" t="str">
            <v>Ut Mana 2020</v>
          </cell>
          <cell r="P1388">
            <v>491</v>
          </cell>
          <cell r="Q1388">
            <v>491</v>
          </cell>
          <cell r="R1388">
            <v>491</v>
          </cell>
          <cell r="S1388">
            <v>491</v>
          </cell>
          <cell r="T1388">
            <v>491</v>
          </cell>
          <cell r="U1388">
            <v>491</v>
          </cell>
          <cell r="V1388">
            <v>491</v>
          </cell>
          <cell r="W1388">
            <v>491</v>
          </cell>
        </row>
        <row r="1389">
          <cell r="I1389" t="str">
            <v>ALI_90_SEG_5_PROV_2027</v>
          </cell>
          <cell r="J1389">
            <v>5</v>
          </cell>
          <cell r="K1389" t="str">
            <v>CEREAL EMPACADO</v>
          </cell>
          <cell r="L1389">
            <v>90</v>
          </cell>
          <cell r="M1389" t="str">
            <v>90 : Galleta multicereal.</v>
          </cell>
          <cell r="N1389">
            <v>2027</v>
          </cell>
          <cell r="O1389" t="str">
            <v>Colombina S.A.</v>
          </cell>
          <cell r="P1389">
            <v>505</v>
          </cell>
          <cell r="Q1389">
            <v>505</v>
          </cell>
          <cell r="R1389">
            <v>505</v>
          </cell>
          <cell r="S1389">
            <v>505</v>
          </cell>
          <cell r="T1389">
            <v>491</v>
          </cell>
          <cell r="U1389">
            <v>491</v>
          </cell>
          <cell r="V1389">
            <v>491</v>
          </cell>
          <cell r="W1389">
            <v>491</v>
          </cell>
        </row>
        <row r="1390">
          <cell r="I1390" t="str">
            <v>ALI_90_SEG_5_PROV_2095</v>
          </cell>
          <cell r="J1390">
            <v>5</v>
          </cell>
          <cell r="K1390" t="str">
            <v>CEREAL EMPACADO</v>
          </cell>
          <cell r="L1390">
            <v>90</v>
          </cell>
          <cell r="M1390" t="str">
            <v>90 : Galleta multicereal.</v>
          </cell>
          <cell r="N1390">
            <v>2095</v>
          </cell>
          <cell r="O1390" t="str">
            <v>Ut Mana 2020</v>
          </cell>
          <cell r="P1390">
            <v>491</v>
          </cell>
          <cell r="Q1390">
            <v>491</v>
          </cell>
          <cell r="R1390">
            <v>491</v>
          </cell>
          <cell r="S1390">
            <v>491</v>
          </cell>
          <cell r="T1390">
            <v>491</v>
          </cell>
          <cell r="U1390">
            <v>491</v>
          </cell>
          <cell r="V1390">
            <v>491</v>
          </cell>
          <cell r="W1390">
            <v>491</v>
          </cell>
        </row>
        <row r="1391">
          <cell r="I1391" t="str">
            <v>ALI_90_SEG_6_PROV_2027</v>
          </cell>
          <cell r="J1391">
            <v>6</v>
          </cell>
          <cell r="K1391" t="str">
            <v>CEREAL EMPACADO</v>
          </cell>
          <cell r="L1391">
            <v>90</v>
          </cell>
          <cell r="M1391" t="str">
            <v>90 : Galleta multicereal.</v>
          </cell>
          <cell r="N1391">
            <v>2027</v>
          </cell>
          <cell r="O1391" t="str">
            <v>Colombina S.A.</v>
          </cell>
          <cell r="P1391">
            <v>505</v>
          </cell>
          <cell r="Q1391">
            <v>505</v>
          </cell>
          <cell r="R1391">
            <v>505</v>
          </cell>
          <cell r="S1391">
            <v>505</v>
          </cell>
          <cell r="T1391">
            <v>491</v>
          </cell>
          <cell r="U1391">
            <v>491</v>
          </cell>
          <cell r="V1391">
            <v>491</v>
          </cell>
          <cell r="W1391">
            <v>491</v>
          </cell>
        </row>
        <row r="1392">
          <cell r="I1392" t="str">
            <v>ALI_90_SEG_6_PROV_2095</v>
          </cell>
          <cell r="J1392">
            <v>6</v>
          </cell>
          <cell r="K1392" t="str">
            <v>CEREAL EMPACADO</v>
          </cell>
          <cell r="L1392">
            <v>90</v>
          </cell>
          <cell r="M1392" t="str">
            <v>90 : Galleta multicereal.</v>
          </cell>
          <cell r="N1392">
            <v>2095</v>
          </cell>
          <cell r="O1392" t="str">
            <v>Ut Mana 2020</v>
          </cell>
          <cell r="P1392">
            <v>491</v>
          </cell>
          <cell r="Q1392">
            <v>491</v>
          </cell>
          <cell r="R1392">
            <v>491</v>
          </cell>
          <cell r="S1392">
            <v>491</v>
          </cell>
          <cell r="T1392">
            <v>491</v>
          </cell>
          <cell r="U1392">
            <v>491</v>
          </cell>
          <cell r="V1392">
            <v>491</v>
          </cell>
          <cell r="W1392">
            <v>491</v>
          </cell>
        </row>
        <row r="1393">
          <cell r="I1393" t="str">
            <v>ALI_90_SEG_7_PROV_2027</v>
          </cell>
          <cell r="J1393">
            <v>7</v>
          </cell>
          <cell r="K1393" t="str">
            <v>CEREAL EMPACADO</v>
          </cell>
          <cell r="L1393">
            <v>90</v>
          </cell>
          <cell r="M1393" t="str">
            <v>90 : Galleta multicereal.</v>
          </cell>
          <cell r="N1393">
            <v>2027</v>
          </cell>
          <cell r="O1393" t="str">
            <v>Colombina S.A.</v>
          </cell>
          <cell r="P1393">
            <v>505</v>
          </cell>
          <cell r="Q1393">
            <v>505</v>
          </cell>
          <cell r="R1393">
            <v>505</v>
          </cell>
          <cell r="S1393">
            <v>505</v>
          </cell>
          <cell r="T1393">
            <v>491</v>
          </cell>
          <cell r="U1393">
            <v>491</v>
          </cell>
          <cell r="V1393">
            <v>491</v>
          </cell>
          <cell r="W1393">
            <v>491</v>
          </cell>
        </row>
        <row r="1394">
          <cell r="I1394" t="str">
            <v>ALI_90_SEG_7_PROV_2095</v>
          </cell>
          <cell r="J1394">
            <v>7</v>
          </cell>
          <cell r="K1394" t="str">
            <v>CEREAL EMPACADO</v>
          </cell>
          <cell r="L1394">
            <v>90</v>
          </cell>
          <cell r="M1394" t="str">
            <v>90 : Galleta multicereal.</v>
          </cell>
          <cell r="N1394">
            <v>2095</v>
          </cell>
          <cell r="O1394" t="str">
            <v>Ut Mana 2020</v>
          </cell>
          <cell r="P1394">
            <v>491</v>
          </cell>
          <cell r="Q1394">
            <v>491</v>
          </cell>
          <cell r="R1394">
            <v>491</v>
          </cell>
          <cell r="S1394">
            <v>491</v>
          </cell>
          <cell r="T1394">
            <v>491</v>
          </cell>
          <cell r="U1394">
            <v>491</v>
          </cell>
          <cell r="V1394">
            <v>491</v>
          </cell>
          <cell r="W1394">
            <v>491</v>
          </cell>
        </row>
        <row r="1395">
          <cell r="I1395" t="str">
            <v>ALI_90_SEG_8_PROV_2027</v>
          </cell>
          <cell r="J1395">
            <v>8</v>
          </cell>
          <cell r="K1395" t="str">
            <v>CEREAL EMPACADO</v>
          </cell>
          <cell r="L1395">
            <v>90</v>
          </cell>
          <cell r="M1395" t="str">
            <v>90 : Galleta multicereal.</v>
          </cell>
          <cell r="N1395">
            <v>2027</v>
          </cell>
          <cell r="O1395" t="str">
            <v>Colombina S.A.</v>
          </cell>
          <cell r="P1395">
            <v>505</v>
          </cell>
          <cell r="Q1395">
            <v>505</v>
          </cell>
          <cell r="R1395">
            <v>505</v>
          </cell>
          <cell r="S1395">
            <v>505</v>
          </cell>
          <cell r="T1395">
            <v>491</v>
          </cell>
          <cell r="U1395">
            <v>491</v>
          </cell>
          <cell r="V1395">
            <v>491</v>
          </cell>
          <cell r="W1395">
            <v>491</v>
          </cell>
        </row>
        <row r="1396">
          <cell r="I1396" t="str">
            <v>ALI_90_SEG_8_PROV_2095</v>
          </cell>
          <cell r="J1396">
            <v>8</v>
          </cell>
          <cell r="K1396" t="str">
            <v>CEREAL EMPACADO</v>
          </cell>
          <cell r="L1396">
            <v>90</v>
          </cell>
          <cell r="M1396" t="str">
            <v>90 : Galleta multicereal.</v>
          </cell>
          <cell r="N1396">
            <v>2095</v>
          </cell>
          <cell r="O1396" t="str">
            <v>Ut Mana 2020</v>
          </cell>
          <cell r="P1396">
            <v>491</v>
          </cell>
          <cell r="Q1396">
            <v>491</v>
          </cell>
          <cell r="R1396">
            <v>491</v>
          </cell>
          <cell r="S1396">
            <v>491</v>
          </cell>
          <cell r="T1396">
            <v>491</v>
          </cell>
          <cell r="U1396">
            <v>491</v>
          </cell>
          <cell r="V1396">
            <v>491</v>
          </cell>
          <cell r="W1396">
            <v>491</v>
          </cell>
        </row>
        <row r="1397">
          <cell r="I1397" t="str">
            <v>ALI_90_SEG_9_PROV_2027</v>
          </cell>
          <cell r="J1397">
            <v>9</v>
          </cell>
          <cell r="K1397" t="str">
            <v>CEREAL EMPACADO</v>
          </cell>
          <cell r="L1397">
            <v>90</v>
          </cell>
          <cell r="M1397" t="str">
            <v>90 : Galleta multicereal.</v>
          </cell>
          <cell r="N1397">
            <v>2027</v>
          </cell>
          <cell r="O1397" t="str">
            <v>Colombina S.A.</v>
          </cell>
          <cell r="P1397">
            <v>505</v>
          </cell>
          <cell r="Q1397">
            <v>505</v>
          </cell>
          <cell r="R1397">
            <v>505</v>
          </cell>
          <cell r="S1397">
            <v>505</v>
          </cell>
          <cell r="T1397">
            <v>491</v>
          </cell>
          <cell r="U1397">
            <v>491</v>
          </cell>
          <cell r="V1397">
            <v>491</v>
          </cell>
          <cell r="W1397">
            <v>491</v>
          </cell>
        </row>
        <row r="1398">
          <cell r="I1398" t="str">
            <v>ALI_90_SEG_9_PROV_2095</v>
          </cell>
          <cell r="J1398">
            <v>9</v>
          </cell>
          <cell r="K1398" t="str">
            <v>CEREAL EMPACADO</v>
          </cell>
          <cell r="L1398">
            <v>90</v>
          </cell>
          <cell r="M1398" t="str">
            <v>90 : Galleta multicereal.</v>
          </cell>
          <cell r="N1398">
            <v>2095</v>
          </cell>
          <cell r="O1398" t="str">
            <v>Ut Mana 2020</v>
          </cell>
          <cell r="P1398">
            <v>491</v>
          </cell>
          <cell r="Q1398">
            <v>491</v>
          </cell>
          <cell r="R1398">
            <v>491</v>
          </cell>
          <cell r="S1398">
            <v>491</v>
          </cell>
          <cell r="T1398">
            <v>491</v>
          </cell>
          <cell r="U1398">
            <v>491</v>
          </cell>
          <cell r="V1398">
            <v>491</v>
          </cell>
          <cell r="W1398">
            <v>491</v>
          </cell>
        </row>
        <row r="1399">
          <cell r="I1399" t="str">
            <v>ALI_90_SEG_10_PROV_2027</v>
          </cell>
          <cell r="J1399">
            <v>10</v>
          </cell>
          <cell r="K1399" t="str">
            <v>CEREAL EMPACADO</v>
          </cell>
          <cell r="L1399">
            <v>90</v>
          </cell>
          <cell r="M1399" t="str">
            <v>90 : Galleta multicereal.</v>
          </cell>
          <cell r="N1399">
            <v>2027</v>
          </cell>
          <cell r="O1399" t="str">
            <v>Colombina S.A.</v>
          </cell>
          <cell r="P1399">
            <v>505</v>
          </cell>
          <cell r="Q1399">
            <v>505</v>
          </cell>
          <cell r="R1399">
            <v>505</v>
          </cell>
          <cell r="S1399">
            <v>505</v>
          </cell>
          <cell r="T1399">
            <v>491</v>
          </cell>
          <cell r="U1399">
            <v>491</v>
          </cell>
          <cell r="V1399">
            <v>491</v>
          </cell>
          <cell r="W1399">
            <v>491</v>
          </cell>
        </row>
        <row r="1400">
          <cell r="I1400" t="str">
            <v>ALI_90_SEG_10_PROV_2095</v>
          </cell>
          <cell r="J1400">
            <v>10</v>
          </cell>
          <cell r="K1400" t="str">
            <v>CEREAL EMPACADO</v>
          </cell>
          <cell r="L1400">
            <v>90</v>
          </cell>
          <cell r="M1400" t="str">
            <v>90 : Galleta multicereal.</v>
          </cell>
          <cell r="N1400">
            <v>2095</v>
          </cell>
          <cell r="O1400" t="str">
            <v>Ut Mana 2020</v>
          </cell>
          <cell r="P1400">
            <v>491</v>
          </cell>
          <cell r="Q1400">
            <v>491</v>
          </cell>
          <cell r="R1400">
            <v>491</v>
          </cell>
          <cell r="S1400">
            <v>491</v>
          </cell>
          <cell r="T1400">
            <v>491</v>
          </cell>
          <cell r="U1400">
            <v>491</v>
          </cell>
          <cell r="V1400">
            <v>491</v>
          </cell>
          <cell r="W1400">
            <v>491</v>
          </cell>
        </row>
        <row r="1401">
          <cell r="I1401" t="str">
            <v>ALI_90_SEG_11_PROV_2027</v>
          </cell>
          <cell r="J1401">
            <v>11</v>
          </cell>
          <cell r="K1401" t="str">
            <v>CEREAL EMPACADO</v>
          </cell>
          <cell r="L1401">
            <v>90</v>
          </cell>
          <cell r="M1401" t="str">
            <v>90 : Galleta multicereal.</v>
          </cell>
          <cell r="N1401">
            <v>2027</v>
          </cell>
          <cell r="O1401" t="str">
            <v>Colombina S.A.</v>
          </cell>
          <cell r="P1401">
            <v>505</v>
          </cell>
          <cell r="Q1401">
            <v>505</v>
          </cell>
          <cell r="R1401">
            <v>505</v>
          </cell>
          <cell r="S1401">
            <v>505</v>
          </cell>
          <cell r="T1401">
            <v>491</v>
          </cell>
          <cell r="U1401">
            <v>491</v>
          </cell>
          <cell r="V1401">
            <v>491</v>
          </cell>
          <cell r="W1401">
            <v>491</v>
          </cell>
        </row>
        <row r="1402">
          <cell r="I1402" t="str">
            <v>ALI_90_SEG_11_PROV_2095</v>
          </cell>
          <cell r="J1402">
            <v>11</v>
          </cell>
          <cell r="K1402" t="str">
            <v>CEREAL EMPACADO</v>
          </cell>
          <cell r="L1402">
            <v>90</v>
          </cell>
          <cell r="M1402" t="str">
            <v>90 : Galleta multicereal.</v>
          </cell>
          <cell r="N1402">
            <v>2095</v>
          </cell>
          <cell r="O1402" t="str">
            <v>Ut Mana 2020</v>
          </cell>
          <cell r="P1402">
            <v>491</v>
          </cell>
          <cell r="Q1402">
            <v>491</v>
          </cell>
          <cell r="R1402">
            <v>491</v>
          </cell>
          <cell r="S1402">
            <v>491</v>
          </cell>
          <cell r="T1402">
            <v>491</v>
          </cell>
          <cell r="U1402">
            <v>491</v>
          </cell>
          <cell r="V1402">
            <v>491</v>
          </cell>
          <cell r="W1402">
            <v>491</v>
          </cell>
        </row>
        <row r="1403">
          <cell r="I1403" t="str">
            <v>ALI_90_SEG_12_PROV_2027</v>
          </cell>
          <cell r="J1403">
            <v>12</v>
          </cell>
          <cell r="K1403" t="str">
            <v>CEREAL EMPACADO</v>
          </cell>
          <cell r="L1403">
            <v>90</v>
          </cell>
          <cell r="M1403" t="str">
            <v>90 : Galleta multicereal.</v>
          </cell>
          <cell r="N1403">
            <v>2027</v>
          </cell>
          <cell r="O1403" t="str">
            <v>Colombina S.A.</v>
          </cell>
          <cell r="P1403">
            <v>505</v>
          </cell>
          <cell r="Q1403">
            <v>505</v>
          </cell>
          <cell r="R1403">
            <v>505</v>
          </cell>
          <cell r="S1403">
            <v>505</v>
          </cell>
          <cell r="T1403">
            <v>491</v>
          </cell>
          <cell r="U1403">
            <v>491</v>
          </cell>
          <cell r="V1403">
            <v>491</v>
          </cell>
          <cell r="W1403">
            <v>491</v>
          </cell>
        </row>
        <row r="1404">
          <cell r="I1404" t="str">
            <v>ALI_90_SEG_12_PROV_2095</v>
          </cell>
          <cell r="J1404">
            <v>12</v>
          </cell>
          <cell r="K1404" t="str">
            <v>CEREAL EMPACADO</v>
          </cell>
          <cell r="L1404">
            <v>90</v>
          </cell>
          <cell r="M1404" t="str">
            <v>90 : Galleta multicereal.</v>
          </cell>
          <cell r="N1404">
            <v>2095</v>
          </cell>
          <cell r="O1404" t="str">
            <v>Ut Mana 2020</v>
          </cell>
          <cell r="P1404">
            <v>491</v>
          </cell>
          <cell r="Q1404">
            <v>491</v>
          </cell>
          <cell r="R1404">
            <v>491</v>
          </cell>
          <cell r="S1404">
            <v>491</v>
          </cell>
          <cell r="T1404">
            <v>491</v>
          </cell>
          <cell r="U1404">
            <v>491</v>
          </cell>
          <cell r="V1404">
            <v>491</v>
          </cell>
          <cell r="W1404">
            <v>491</v>
          </cell>
        </row>
        <row r="1405">
          <cell r="I1405" t="str">
            <v>ALI_90_SEG_13_PROV_2027</v>
          </cell>
          <cell r="J1405">
            <v>13</v>
          </cell>
          <cell r="K1405" t="str">
            <v>CEREAL EMPACADO</v>
          </cell>
          <cell r="L1405">
            <v>90</v>
          </cell>
          <cell r="M1405" t="str">
            <v>90 : Galleta multicereal.</v>
          </cell>
          <cell r="N1405">
            <v>2027</v>
          </cell>
          <cell r="O1405" t="str">
            <v>Colombina S.A.</v>
          </cell>
          <cell r="P1405">
            <v>505</v>
          </cell>
          <cell r="Q1405">
            <v>505</v>
          </cell>
          <cell r="R1405">
            <v>505</v>
          </cell>
          <cell r="S1405">
            <v>505</v>
          </cell>
          <cell r="T1405">
            <v>491</v>
          </cell>
          <cell r="U1405">
            <v>491</v>
          </cell>
          <cell r="V1405">
            <v>491</v>
          </cell>
          <cell r="W1405">
            <v>491</v>
          </cell>
        </row>
        <row r="1406">
          <cell r="I1406" t="str">
            <v>ALI_90_SEG_13_PROV_2095</v>
          </cell>
          <cell r="J1406">
            <v>13</v>
          </cell>
          <cell r="K1406" t="str">
            <v>CEREAL EMPACADO</v>
          </cell>
          <cell r="L1406">
            <v>90</v>
          </cell>
          <cell r="M1406" t="str">
            <v>90 : Galleta multicereal.</v>
          </cell>
          <cell r="N1406">
            <v>2095</v>
          </cell>
          <cell r="O1406" t="str">
            <v>Ut Mana 2020</v>
          </cell>
          <cell r="P1406">
            <v>491</v>
          </cell>
          <cell r="Q1406">
            <v>491</v>
          </cell>
          <cell r="R1406">
            <v>491</v>
          </cell>
          <cell r="S1406">
            <v>491</v>
          </cell>
          <cell r="T1406">
            <v>491</v>
          </cell>
          <cell r="U1406">
            <v>491</v>
          </cell>
          <cell r="V1406">
            <v>491</v>
          </cell>
          <cell r="W1406">
            <v>491</v>
          </cell>
        </row>
        <row r="1407">
          <cell r="I1407" t="str">
            <v>ALI_90_SEG_14_PROV_2027</v>
          </cell>
          <cell r="J1407">
            <v>14</v>
          </cell>
          <cell r="K1407" t="str">
            <v>CEREAL EMPACADO</v>
          </cell>
          <cell r="L1407">
            <v>90</v>
          </cell>
          <cell r="M1407" t="str">
            <v>90 : Galleta multicereal.</v>
          </cell>
          <cell r="N1407">
            <v>2027</v>
          </cell>
          <cell r="O1407" t="str">
            <v>Colombina S.A.</v>
          </cell>
          <cell r="P1407">
            <v>505</v>
          </cell>
          <cell r="Q1407">
            <v>505</v>
          </cell>
          <cell r="R1407">
            <v>505</v>
          </cell>
          <cell r="S1407">
            <v>505</v>
          </cell>
          <cell r="T1407">
            <v>491</v>
          </cell>
          <cell r="U1407">
            <v>491</v>
          </cell>
          <cell r="V1407">
            <v>491</v>
          </cell>
          <cell r="W1407">
            <v>491</v>
          </cell>
        </row>
        <row r="1408">
          <cell r="I1408" t="str">
            <v>ALI_90_SEG_14_PROV_2095</v>
          </cell>
          <cell r="J1408">
            <v>14</v>
          </cell>
          <cell r="K1408" t="str">
            <v>CEREAL EMPACADO</v>
          </cell>
          <cell r="L1408">
            <v>90</v>
          </cell>
          <cell r="M1408" t="str">
            <v>90 : Galleta multicereal.</v>
          </cell>
          <cell r="N1408">
            <v>2095</v>
          </cell>
          <cell r="O1408" t="str">
            <v>Ut Mana 2020</v>
          </cell>
          <cell r="P1408">
            <v>491</v>
          </cell>
          <cell r="Q1408">
            <v>491</v>
          </cell>
          <cell r="R1408">
            <v>491</v>
          </cell>
          <cell r="S1408">
            <v>491</v>
          </cell>
          <cell r="T1408">
            <v>491</v>
          </cell>
          <cell r="U1408">
            <v>491</v>
          </cell>
          <cell r="V1408">
            <v>491</v>
          </cell>
          <cell r="W1408">
            <v>491</v>
          </cell>
        </row>
        <row r="1409">
          <cell r="I1409" t="str">
            <v>ALI_90_SEG_15_PROV_2027</v>
          </cell>
          <cell r="J1409">
            <v>15</v>
          </cell>
          <cell r="K1409" t="str">
            <v>CEREAL EMPACADO</v>
          </cell>
          <cell r="L1409">
            <v>90</v>
          </cell>
          <cell r="M1409" t="str">
            <v>90 : Galleta multicereal.</v>
          </cell>
          <cell r="N1409">
            <v>2027</v>
          </cell>
          <cell r="O1409" t="str">
            <v>Colombina S.A.</v>
          </cell>
          <cell r="P1409">
            <v>505</v>
          </cell>
          <cell r="Q1409">
            <v>505</v>
          </cell>
          <cell r="R1409">
            <v>505</v>
          </cell>
          <cell r="S1409">
            <v>505</v>
          </cell>
          <cell r="T1409">
            <v>491</v>
          </cell>
          <cell r="U1409">
            <v>491</v>
          </cell>
          <cell r="V1409">
            <v>491</v>
          </cell>
          <cell r="W1409">
            <v>491</v>
          </cell>
        </row>
        <row r="1410">
          <cell r="I1410" t="str">
            <v>ALI_90_SEG_15_PROV_2095</v>
          </cell>
          <cell r="J1410">
            <v>15</v>
          </cell>
          <cell r="K1410" t="str">
            <v>CEREAL EMPACADO</v>
          </cell>
          <cell r="L1410">
            <v>90</v>
          </cell>
          <cell r="M1410" t="str">
            <v>90 : Galleta multicereal.</v>
          </cell>
          <cell r="N1410">
            <v>2095</v>
          </cell>
          <cell r="O1410" t="str">
            <v>Ut Mana 2020</v>
          </cell>
          <cell r="P1410">
            <v>491</v>
          </cell>
          <cell r="Q1410">
            <v>491</v>
          </cell>
          <cell r="R1410">
            <v>491</v>
          </cell>
          <cell r="S1410">
            <v>491</v>
          </cell>
          <cell r="T1410">
            <v>491</v>
          </cell>
          <cell r="U1410">
            <v>491</v>
          </cell>
          <cell r="V1410">
            <v>491</v>
          </cell>
          <cell r="W1410">
            <v>491</v>
          </cell>
        </row>
        <row r="1411">
          <cell r="I1411" t="str">
            <v>ALI_93_SEG_1_PROV_2048</v>
          </cell>
          <cell r="J1411">
            <v>1</v>
          </cell>
          <cell r="K1411" t="str">
            <v>CEREAL EMPACADO</v>
          </cell>
          <cell r="L1411">
            <v>93</v>
          </cell>
          <cell r="M1411" t="str">
            <v>93 : Torta de zanahoria.</v>
          </cell>
          <cell r="N1411">
            <v>2048</v>
          </cell>
          <cell r="O1411" t="str">
            <v>Comercializadora Nutrimos SA</v>
          </cell>
          <cell r="P1411">
            <v>498</v>
          </cell>
          <cell r="Q1411">
            <v>663</v>
          </cell>
          <cell r="R1411">
            <v>994</v>
          </cell>
          <cell r="S1411">
            <v>994</v>
          </cell>
          <cell r="T1411">
            <v>498</v>
          </cell>
          <cell r="U1411">
            <v>663</v>
          </cell>
          <cell r="V1411">
            <v>994</v>
          </cell>
          <cell r="W1411">
            <v>994</v>
          </cell>
        </row>
        <row r="1412">
          <cell r="I1412" t="str">
            <v>ALI_93_SEG_1_PROV_2052</v>
          </cell>
          <cell r="J1412">
            <v>1</v>
          </cell>
          <cell r="K1412" t="str">
            <v>CEREAL EMPACADO</v>
          </cell>
          <cell r="L1412">
            <v>93</v>
          </cell>
          <cell r="M1412" t="str">
            <v>93 : Torta de zanahoria.</v>
          </cell>
          <cell r="N1412">
            <v>2052</v>
          </cell>
          <cell r="O1412" t="str">
            <v>Diseral S.A.S.</v>
          </cell>
          <cell r="P1412">
            <v>513</v>
          </cell>
          <cell r="Q1412">
            <v>683</v>
          </cell>
          <cell r="R1412">
            <v>1022</v>
          </cell>
          <cell r="S1412">
            <v>1022</v>
          </cell>
          <cell r="T1412">
            <v>498</v>
          </cell>
          <cell r="U1412">
            <v>663</v>
          </cell>
          <cell r="V1412">
            <v>994</v>
          </cell>
          <cell r="W1412">
            <v>994</v>
          </cell>
        </row>
        <row r="1413">
          <cell r="I1413" t="str">
            <v>ALI_93_SEG_1_PROV_2087</v>
          </cell>
          <cell r="J1413">
            <v>1</v>
          </cell>
          <cell r="K1413" t="str">
            <v>CEREAL EMPACADO</v>
          </cell>
          <cell r="L1413">
            <v>93</v>
          </cell>
          <cell r="M1413" t="str">
            <v>93 : Torta de zanahoria.</v>
          </cell>
          <cell r="N1413">
            <v>2087</v>
          </cell>
          <cell r="O1413" t="str">
            <v>AAA Alimentando A Bogotá 2020 UT</v>
          </cell>
          <cell r="P1413">
            <v>498</v>
          </cell>
          <cell r="Q1413">
            <v>663</v>
          </cell>
          <cell r="R1413">
            <v>994</v>
          </cell>
          <cell r="S1413">
            <v>994</v>
          </cell>
          <cell r="T1413">
            <v>498</v>
          </cell>
          <cell r="U1413">
            <v>663</v>
          </cell>
          <cell r="V1413">
            <v>994</v>
          </cell>
          <cell r="W1413">
            <v>994</v>
          </cell>
        </row>
        <row r="1414">
          <cell r="I1414" t="str">
            <v>ALI_93_SEG_1_PROV_2088</v>
          </cell>
          <cell r="J1414">
            <v>1</v>
          </cell>
          <cell r="K1414" t="str">
            <v>CEREAL EMPACADO</v>
          </cell>
          <cell r="L1414">
            <v>93</v>
          </cell>
          <cell r="M1414" t="str">
            <v>93 : Torta de zanahoria.</v>
          </cell>
          <cell r="N1414">
            <v>2088</v>
          </cell>
          <cell r="O1414" t="str">
            <v>Consorcio Nutriservi Panadería 2020</v>
          </cell>
          <cell r="P1414">
            <v>508</v>
          </cell>
          <cell r="Q1414">
            <v>678</v>
          </cell>
          <cell r="R1414">
            <v>1014</v>
          </cell>
          <cell r="S1414">
            <v>1014</v>
          </cell>
          <cell r="T1414">
            <v>498</v>
          </cell>
          <cell r="U1414">
            <v>663</v>
          </cell>
          <cell r="V1414">
            <v>994</v>
          </cell>
          <cell r="W1414">
            <v>994</v>
          </cell>
        </row>
        <row r="1415">
          <cell r="I1415" t="str">
            <v>ALI_93_SEG_1_PROV_2092</v>
          </cell>
          <cell r="J1415">
            <v>1</v>
          </cell>
          <cell r="K1415" t="str">
            <v>CEREAL EMPACADO</v>
          </cell>
          <cell r="L1415">
            <v>93</v>
          </cell>
          <cell r="M1415" t="str">
            <v>93 : Torta de zanahoria.</v>
          </cell>
          <cell r="N1415">
            <v>2092</v>
          </cell>
          <cell r="O1415" t="str">
            <v>Catering Service Deli SAS</v>
          </cell>
          <cell r="P1415">
            <v>498</v>
          </cell>
          <cell r="Q1415">
            <v>665</v>
          </cell>
          <cell r="R1415">
            <v>995</v>
          </cell>
          <cell r="S1415">
            <v>995</v>
          </cell>
          <cell r="T1415">
            <v>498</v>
          </cell>
          <cell r="U1415">
            <v>663</v>
          </cell>
          <cell r="V1415">
            <v>994</v>
          </cell>
          <cell r="W1415">
            <v>994</v>
          </cell>
        </row>
        <row r="1416">
          <cell r="I1416" t="str">
            <v>ALI_93_SEG_1_PROV_2095</v>
          </cell>
          <cell r="J1416">
            <v>1</v>
          </cell>
          <cell r="K1416" t="str">
            <v>CEREAL EMPACADO</v>
          </cell>
          <cell r="L1416">
            <v>93</v>
          </cell>
          <cell r="M1416" t="str">
            <v>93 : Torta de zanahoria.</v>
          </cell>
          <cell r="N1416">
            <v>2095</v>
          </cell>
          <cell r="O1416" t="str">
            <v>Ut Mana 2020</v>
          </cell>
          <cell r="P1416">
            <v>500</v>
          </cell>
          <cell r="Q1416">
            <v>668</v>
          </cell>
          <cell r="R1416">
            <v>998</v>
          </cell>
          <cell r="S1416">
            <v>998</v>
          </cell>
          <cell r="T1416">
            <v>498</v>
          </cell>
          <cell r="U1416">
            <v>663</v>
          </cell>
          <cell r="V1416">
            <v>994</v>
          </cell>
          <cell r="W1416">
            <v>994</v>
          </cell>
        </row>
        <row r="1417">
          <cell r="I1417" t="str">
            <v>ALI_93_SEG_2_PROV_2048</v>
          </cell>
          <cell r="J1417">
            <v>2</v>
          </cell>
          <cell r="K1417" t="str">
            <v>CEREAL EMPACADO</v>
          </cell>
          <cell r="L1417">
            <v>93</v>
          </cell>
          <cell r="M1417" t="str">
            <v>93 : Torta de zanahoria.</v>
          </cell>
          <cell r="N1417">
            <v>2048</v>
          </cell>
          <cell r="O1417" t="str">
            <v>Comercializadora Nutrimos SA</v>
          </cell>
          <cell r="P1417">
            <v>498</v>
          </cell>
          <cell r="Q1417">
            <v>663</v>
          </cell>
          <cell r="R1417">
            <v>994</v>
          </cell>
          <cell r="S1417">
            <v>994</v>
          </cell>
          <cell r="T1417">
            <v>498</v>
          </cell>
          <cell r="U1417">
            <v>663</v>
          </cell>
          <cell r="V1417">
            <v>994</v>
          </cell>
          <cell r="W1417">
            <v>994</v>
          </cell>
        </row>
        <row r="1418">
          <cell r="I1418" t="str">
            <v>ALI_93_SEG_2_PROV_2052</v>
          </cell>
          <cell r="J1418">
            <v>2</v>
          </cell>
          <cell r="K1418" t="str">
            <v>CEREAL EMPACADO</v>
          </cell>
          <cell r="L1418">
            <v>93</v>
          </cell>
          <cell r="M1418" t="str">
            <v>93 : Torta de zanahoria.</v>
          </cell>
          <cell r="N1418">
            <v>2052</v>
          </cell>
          <cell r="O1418" t="str">
            <v>Diseral S.A.S.</v>
          </cell>
          <cell r="P1418">
            <v>513</v>
          </cell>
          <cell r="Q1418">
            <v>683</v>
          </cell>
          <cell r="R1418">
            <v>1022</v>
          </cell>
          <cell r="S1418">
            <v>1022</v>
          </cell>
          <cell r="T1418">
            <v>498</v>
          </cell>
          <cell r="U1418">
            <v>663</v>
          </cell>
          <cell r="V1418">
            <v>994</v>
          </cell>
          <cell r="W1418">
            <v>994</v>
          </cell>
        </row>
        <row r="1419">
          <cell r="I1419" t="str">
            <v>ALI_93_SEG_2_PROV_2087</v>
          </cell>
          <cell r="J1419">
            <v>2</v>
          </cell>
          <cell r="K1419" t="str">
            <v>CEREAL EMPACADO</v>
          </cell>
          <cell r="L1419">
            <v>93</v>
          </cell>
          <cell r="M1419" t="str">
            <v>93 : Torta de zanahoria.</v>
          </cell>
          <cell r="N1419">
            <v>2087</v>
          </cell>
          <cell r="O1419" t="str">
            <v>AAA Alimentando A Bogotá 2020 UT</v>
          </cell>
          <cell r="P1419">
            <v>498</v>
          </cell>
          <cell r="Q1419">
            <v>663</v>
          </cell>
          <cell r="R1419">
            <v>994</v>
          </cell>
          <cell r="S1419">
            <v>994</v>
          </cell>
          <cell r="T1419">
            <v>498</v>
          </cell>
          <cell r="U1419">
            <v>663</v>
          </cell>
          <cell r="V1419">
            <v>994</v>
          </cell>
          <cell r="W1419">
            <v>994</v>
          </cell>
        </row>
        <row r="1420">
          <cell r="I1420" t="str">
            <v>ALI_93_SEG_2_PROV_2088</v>
          </cell>
          <cell r="J1420">
            <v>2</v>
          </cell>
          <cell r="K1420" t="str">
            <v>CEREAL EMPACADO</v>
          </cell>
          <cell r="L1420">
            <v>93</v>
          </cell>
          <cell r="M1420" t="str">
            <v>93 : Torta de zanahoria.</v>
          </cell>
          <cell r="N1420">
            <v>2088</v>
          </cell>
          <cell r="O1420" t="str">
            <v>Consorcio Nutriservi Panadería 2020</v>
          </cell>
          <cell r="P1420">
            <v>508</v>
          </cell>
          <cell r="Q1420">
            <v>678</v>
          </cell>
          <cell r="R1420">
            <v>1014</v>
          </cell>
          <cell r="S1420">
            <v>1014</v>
          </cell>
          <cell r="T1420">
            <v>498</v>
          </cell>
          <cell r="U1420">
            <v>663</v>
          </cell>
          <cell r="V1420">
            <v>994</v>
          </cell>
          <cell r="W1420">
            <v>994</v>
          </cell>
        </row>
        <row r="1421">
          <cell r="I1421" t="str">
            <v>ALI_93_SEG_2_PROV_2092</v>
          </cell>
          <cell r="J1421">
            <v>2</v>
          </cell>
          <cell r="K1421" t="str">
            <v>CEREAL EMPACADO</v>
          </cell>
          <cell r="L1421">
            <v>93</v>
          </cell>
          <cell r="M1421" t="str">
            <v>93 : Torta de zanahoria.</v>
          </cell>
          <cell r="N1421">
            <v>2092</v>
          </cell>
          <cell r="O1421" t="str">
            <v>Catering Service Deli SAS</v>
          </cell>
          <cell r="P1421">
            <v>498</v>
          </cell>
          <cell r="Q1421">
            <v>665</v>
          </cell>
          <cell r="R1421">
            <v>995</v>
          </cell>
          <cell r="S1421">
            <v>995</v>
          </cell>
          <cell r="T1421">
            <v>498</v>
          </cell>
          <cell r="U1421">
            <v>663</v>
          </cell>
          <cell r="V1421">
            <v>994</v>
          </cell>
          <cell r="W1421">
            <v>994</v>
          </cell>
        </row>
        <row r="1422">
          <cell r="I1422" t="str">
            <v>ALI_93_SEG_2_PROV_2095</v>
          </cell>
          <cell r="J1422">
            <v>2</v>
          </cell>
          <cell r="K1422" t="str">
            <v>CEREAL EMPACADO</v>
          </cell>
          <cell r="L1422">
            <v>93</v>
          </cell>
          <cell r="M1422" t="str">
            <v>93 : Torta de zanahoria.</v>
          </cell>
          <cell r="N1422">
            <v>2095</v>
          </cell>
          <cell r="O1422" t="str">
            <v>Ut Mana 2020</v>
          </cell>
          <cell r="P1422">
            <v>500</v>
          </cell>
          <cell r="Q1422">
            <v>668</v>
          </cell>
          <cell r="R1422">
            <v>998</v>
          </cell>
          <cell r="S1422">
            <v>998</v>
          </cell>
          <cell r="T1422">
            <v>498</v>
          </cell>
          <cell r="U1422">
            <v>663</v>
          </cell>
          <cell r="V1422">
            <v>994</v>
          </cell>
          <cell r="W1422">
            <v>994</v>
          </cell>
        </row>
        <row r="1423">
          <cell r="I1423" t="str">
            <v>ALI_93_SEG_3_PROV_2048</v>
          </cell>
          <cell r="J1423">
            <v>3</v>
          </cell>
          <cell r="K1423" t="str">
            <v>CEREAL EMPACADO</v>
          </cell>
          <cell r="L1423">
            <v>93</v>
          </cell>
          <cell r="M1423" t="str">
            <v>93 : Torta de zanahoria.</v>
          </cell>
          <cell r="N1423">
            <v>2048</v>
          </cell>
          <cell r="O1423" t="str">
            <v>Comercializadora Nutrimos SA</v>
          </cell>
          <cell r="P1423">
            <v>498</v>
          </cell>
          <cell r="Q1423">
            <v>663</v>
          </cell>
          <cell r="R1423">
            <v>994</v>
          </cell>
          <cell r="S1423">
            <v>994</v>
          </cell>
          <cell r="T1423">
            <v>498</v>
          </cell>
          <cell r="U1423">
            <v>663</v>
          </cell>
          <cell r="V1423">
            <v>994</v>
          </cell>
          <cell r="W1423">
            <v>994</v>
          </cell>
        </row>
        <row r="1424">
          <cell r="I1424" t="str">
            <v>ALI_93_SEG_3_PROV_2052</v>
          </cell>
          <cell r="J1424">
            <v>3</v>
          </cell>
          <cell r="K1424" t="str">
            <v>CEREAL EMPACADO</v>
          </cell>
          <cell r="L1424">
            <v>93</v>
          </cell>
          <cell r="M1424" t="str">
            <v>93 : Torta de zanahoria.</v>
          </cell>
          <cell r="N1424">
            <v>2052</v>
          </cell>
          <cell r="O1424" t="str">
            <v>Diseral S.A.S.</v>
          </cell>
          <cell r="P1424">
            <v>513</v>
          </cell>
          <cell r="Q1424">
            <v>683</v>
          </cell>
          <cell r="R1424">
            <v>1022</v>
          </cell>
          <cell r="S1424">
            <v>1022</v>
          </cell>
          <cell r="T1424">
            <v>498</v>
          </cell>
          <cell r="U1424">
            <v>663</v>
          </cell>
          <cell r="V1424">
            <v>994</v>
          </cell>
          <cell r="W1424">
            <v>994</v>
          </cell>
        </row>
        <row r="1425">
          <cell r="I1425" t="str">
            <v>ALI_93_SEG_3_PROV_2087</v>
          </cell>
          <cell r="J1425">
            <v>3</v>
          </cell>
          <cell r="K1425" t="str">
            <v>CEREAL EMPACADO</v>
          </cell>
          <cell r="L1425">
            <v>93</v>
          </cell>
          <cell r="M1425" t="str">
            <v>93 : Torta de zanahoria.</v>
          </cell>
          <cell r="N1425">
            <v>2087</v>
          </cell>
          <cell r="O1425" t="str">
            <v>AAA Alimentando A Bogotá 2020 UT</v>
          </cell>
          <cell r="P1425">
            <v>498</v>
          </cell>
          <cell r="Q1425">
            <v>663</v>
          </cell>
          <cell r="R1425">
            <v>994</v>
          </cell>
          <cell r="S1425">
            <v>994</v>
          </cell>
          <cell r="T1425">
            <v>498</v>
          </cell>
          <cell r="U1425">
            <v>663</v>
          </cell>
          <cell r="V1425">
            <v>994</v>
          </cell>
          <cell r="W1425">
            <v>994</v>
          </cell>
        </row>
        <row r="1426">
          <cell r="I1426" t="str">
            <v>ALI_93_SEG_3_PROV_2088</v>
          </cell>
          <cell r="J1426">
            <v>3</v>
          </cell>
          <cell r="K1426" t="str">
            <v>CEREAL EMPACADO</v>
          </cell>
          <cell r="L1426">
            <v>93</v>
          </cell>
          <cell r="M1426" t="str">
            <v>93 : Torta de zanahoria.</v>
          </cell>
          <cell r="N1426">
            <v>2088</v>
          </cell>
          <cell r="O1426" t="str">
            <v>Consorcio Nutriservi Panadería 2020</v>
          </cell>
          <cell r="P1426">
            <v>508</v>
          </cell>
          <cell r="Q1426">
            <v>678</v>
          </cell>
          <cell r="R1426">
            <v>1014</v>
          </cell>
          <cell r="S1426">
            <v>1014</v>
          </cell>
          <cell r="T1426">
            <v>498</v>
          </cell>
          <cell r="U1426">
            <v>663</v>
          </cell>
          <cell r="V1426">
            <v>994</v>
          </cell>
          <cell r="W1426">
            <v>994</v>
          </cell>
        </row>
        <row r="1427">
          <cell r="I1427" t="str">
            <v>ALI_93_SEG_3_PROV_2092</v>
          </cell>
          <cell r="J1427">
            <v>3</v>
          </cell>
          <cell r="K1427" t="str">
            <v>CEREAL EMPACADO</v>
          </cell>
          <cell r="L1427">
            <v>93</v>
          </cell>
          <cell r="M1427" t="str">
            <v>93 : Torta de zanahoria.</v>
          </cell>
          <cell r="N1427">
            <v>2092</v>
          </cell>
          <cell r="O1427" t="str">
            <v>Catering Service Deli SAS</v>
          </cell>
          <cell r="P1427">
            <v>498</v>
          </cell>
          <cell r="Q1427">
            <v>665</v>
          </cell>
          <cell r="R1427">
            <v>995</v>
          </cell>
          <cell r="S1427">
            <v>995</v>
          </cell>
          <cell r="T1427">
            <v>498</v>
          </cell>
          <cell r="U1427">
            <v>663</v>
          </cell>
          <cell r="V1427">
            <v>994</v>
          </cell>
          <cell r="W1427">
            <v>994</v>
          </cell>
        </row>
        <row r="1428">
          <cell r="I1428" t="str">
            <v>ALI_93_SEG_3_PROV_2095</v>
          </cell>
          <cell r="J1428">
            <v>3</v>
          </cell>
          <cell r="K1428" t="str">
            <v>CEREAL EMPACADO</v>
          </cell>
          <cell r="L1428">
            <v>93</v>
          </cell>
          <cell r="M1428" t="str">
            <v>93 : Torta de zanahoria.</v>
          </cell>
          <cell r="N1428">
            <v>2095</v>
          </cell>
          <cell r="O1428" t="str">
            <v>Ut Mana 2020</v>
          </cell>
          <cell r="P1428">
            <v>500</v>
          </cell>
          <cell r="Q1428">
            <v>668</v>
          </cell>
          <cell r="R1428">
            <v>998</v>
          </cell>
          <cell r="S1428">
            <v>998</v>
          </cell>
          <cell r="T1428">
            <v>498</v>
          </cell>
          <cell r="U1428">
            <v>663</v>
          </cell>
          <cell r="V1428">
            <v>994</v>
          </cell>
          <cell r="W1428">
            <v>994</v>
          </cell>
        </row>
        <row r="1429">
          <cell r="I1429" t="str">
            <v>ALI_93_SEG_4_PROV_2048</v>
          </cell>
          <cell r="J1429">
            <v>4</v>
          </cell>
          <cell r="K1429" t="str">
            <v>CEREAL EMPACADO</v>
          </cell>
          <cell r="L1429">
            <v>93</v>
          </cell>
          <cell r="M1429" t="str">
            <v>93 : Torta de zanahoria.</v>
          </cell>
          <cell r="N1429">
            <v>2048</v>
          </cell>
          <cell r="O1429" t="str">
            <v>Comercializadora Nutrimos SA</v>
          </cell>
          <cell r="P1429">
            <v>498</v>
          </cell>
          <cell r="Q1429">
            <v>663</v>
          </cell>
          <cell r="R1429">
            <v>994</v>
          </cell>
          <cell r="S1429">
            <v>994</v>
          </cell>
          <cell r="T1429">
            <v>498</v>
          </cell>
          <cell r="U1429">
            <v>663</v>
          </cell>
          <cell r="V1429">
            <v>994</v>
          </cell>
          <cell r="W1429">
            <v>994</v>
          </cell>
        </row>
        <row r="1430">
          <cell r="I1430" t="str">
            <v>ALI_93_SEG_4_PROV_2052</v>
          </cell>
          <cell r="J1430">
            <v>4</v>
          </cell>
          <cell r="K1430" t="str">
            <v>CEREAL EMPACADO</v>
          </cell>
          <cell r="L1430">
            <v>93</v>
          </cell>
          <cell r="M1430" t="str">
            <v>93 : Torta de zanahoria.</v>
          </cell>
          <cell r="N1430">
            <v>2052</v>
          </cell>
          <cell r="O1430" t="str">
            <v>Diseral S.A.S.</v>
          </cell>
          <cell r="P1430">
            <v>513</v>
          </cell>
          <cell r="Q1430">
            <v>683</v>
          </cell>
          <cell r="R1430">
            <v>1022</v>
          </cell>
          <cell r="S1430">
            <v>1022</v>
          </cell>
          <cell r="T1430">
            <v>498</v>
          </cell>
          <cell r="U1430">
            <v>663</v>
          </cell>
          <cell r="V1430">
            <v>994</v>
          </cell>
          <cell r="W1430">
            <v>994</v>
          </cell>
        </row>
        <row r="1431">
          <cell r="I1431" t="str">
            <v>ALI_93_SEG_4_PROV_2087</v>
          </cell>
          <cell r="J1431">
            <v>4</v>
          </cell>
          <cell r="K1431" t="str">
            <v>CEREAL EMPACADO</v>
          </cell>
          <cell r="L1431">
            <v>93</v>
          </cell>
          <cell r="M1431" t="str">
            <v>93 : Torta de zanahoria.</v>
          </cell>
          <cell r="N1431">
            <v>2087</v>
          </cell>
          <cell r="O1431" t="str">
            <v>AAA Alimentando A Bogotá 2020 UT</v>
          </cell>
          <cell r="P1431">
            <v>498</v>
          </cell>
          <cell r="Q1431">
            <v>663</v>
          </cell>
          <cell r="R1431">
            <v>994</v>
          </cell>
          <cell r="S1431">
            <v>994</v>
          </cell>
          <cell r="T1431">
            <v>498</v>
          </cell>
          <cell r="U1431">
            <v>663</v>
          </cell>
          <cell r="V1431">
            <v>994</v>
          </cell>
          <cell r="W1431">
            <v>994</v>
          </cell>
        </row>
        <row r="1432">
          <cell r="I1432" t="str">
            <v>ALI_93_SEG_4_PROV_2088</v>
          </cell>
          <cell r="J1432">
            <v>4</v>
          </cell>
          <cell r="K1432" t="str">
            <v>CEREAL EMPACADO</v>
          </cell>
          <cell r="L1432">
            <v>93</v>
          </cell>
          <cell r="M1432" t="str">
            <v>93 : Torta de zanahoria.</v>
          </cell>
          <cell r="N1432">
            <v>2088</v>
          </cell>
          <cell r="O1432" t="str">
            <v>Consorcio Nutriservi Panadería 2020</v>
          </cell>
          <cell r="P1432">
            <v>508</v>
          </cell>
          <cell r="Q1432">
            <v>678</v>
          </cell>
          <cell r="R1432">
            <v>1014</v>
          </cell>
          <cell r="S1432">
            <v>1014</v>
          </cell>
          <cell r="T1432">
            <v>498</v>
          </cell>
          <cell r="U1432">
            <v>663</v>
          </cell>
          <cell r="V1432">
            <v>994</v>
          </cell>
          <cell r="W1432">
            <v>994</v>
          </cell>
        </row>
        <row r="1433">
          <cell r="I1433" t="str">
            <v>ALI_93_SEG_4_PROV_2095</v>
          </cell>
          <cell r="J1433">
            <v>4</v>
          </cell>
          <cell r="K1433" t="str">
            <v>CEREAL EMPACADO</v>
          </cell>
          <cell r="L1433">
            <v>93</v>
          </cell>
          <cell r="M1433" t="str">
            <v>93 : Torta de zanahoria.</v>
          </cell>
          <cell r="N1433">
            <v>2095</v>
          </cell>
          <cell r="O1433" t="str">
            <v>Ut Mana 2020</v>
          </cell>
          <cell r="P1433">
            <v>500</v>
          </cell>
          <cell r="Q1433">
            <v>668</v>
          </cell>
          <cell r="R1433">
            <v>998</v>
          </cell>
          <cell r="S1433">
            <v>998</v>
          </cell>
          <cell r="T1433">
            <v>498</v>
          </cell>
          <cell r="U1433">
            <v>663</v>
          </cell>
          <cell r="V1433">
            <v>994</v>
          </cell>
          <cell r="W1433">
            <v>994</v>
          </cell>
        </row>
        <row r="1434">
          <cell r="I1434" t="str">
            <v>ALI_93_SEG_5_PROV_2048</v>
          </cell>
          <cell r="J1434">
            <v>5</v>
          </cell>
          <cell r="K1434" t="str">
            <v>CEREAL EMPACADO</v>
          </cell>
          <cell r="L1434">
            <v>93</v>
          </cell>
          <cell r="M1434" t="str">
            <v>93 : Torta de zanahoria.</v>
          </cell>
          <cell r="N1434">
            <v>2048</v>
          </cell>
          <cell r="O1434" t="str">
            <v>Comercializadora Nutrimos SA</v>
          </cell>
          <cell r="P1434">
            <v>498</v>
          </cell>
          <cell r="Q1434">
            <v>663</v>
          </cell>
          <cell r="R1434">
            <v>994</v>
          </cell>
          <cell r="S1434">
            <v>994</v>
          </cell>
          <cell r="T1434">
            <v>498</v>
          </cell>
          <cell r="U1434">
            <v>663</v>
          </cell>
          <cell r="V1434">
            <v>994</v>
          </cell>
          <cell r="W1434">
            <v>994</v>
          </cell>
        </row>
        <row r="1435">
          <cell r="I1435" t="str">
            <v>ALI_93_SEG_5_PROV_2052</v>
          </cell>
          <cell r="J1435">
            <v>5</v>
          </cell>
          <cell r="K1435" t="str">
            <v>CEREAL EMPACADO</v>
          </cell>
          <cell r="L1435">
            <v>93</v>
          </cell>
          <cell r="M1435" t="str">
            <v>93 : Torta de zanahoria.</v>
          </cell>
          <cell r="N1435">
            <v>2052</v>
          </cell>
          <cell r="O1435" t="str">
            <v>Diseral S.A.S.</v>
          </cell>
          <cell r="P1435">
            <v>513</v>
          </cell>
          <cell r="Q1435">
            <v>683</v>
          </cell>
          <cell r="R1435">
            <v>1022</v>
          </cell>
          <cell r="S1435">
            <v>1022</v>
          </cell>
          <cell r="T1435">
            <v>498</v>
          </cell>
          <cell r="U1435">
            <v>663</v>
          </cell>
          <cell r="V1435">
            <v>994</v>
          </cell>
          <cell r="W1435">
            <v>994</v>
          </cell>
        </row>
        <row r="1436">
          <cell r="I1436" t="str">
            <v>ALI_93_SEG_5_PROV_2087</v>
          </cell>
          <cell r="J1436">
            <v>5</v>
          </cell>
          <cell r="K1436" t="str">
            <v>CEREAL EMPACADO</v>
          </cell>
          <cell r="L1436">
            <v>93</v>
          </cell>
          <cell r="M1436" t="str">
            <v>93 : Torta de zanahoria.</v>
          </cell>
          <cell r="N1436">
            <v>2087</v>
          </cell>
          <cell r="O1436" t="str">
            <v>AAA Alimentando A Bogotá 2020 UT</v>
          </cell>
          <cell r="P1436">
            <v>498</v>
          </cell>
          <cell r="Q1436">
            <v>663</v>
          </cell>
          <cell r="R1436">
            <v>994</v>
          </cell>
          <cell r="S1436">
            <v>994</v>
          </cell>
          <cell r="T1436">
            <v>498</v>
          </cell>
          <cell r="U1436">
            <v>663</v>
          </cell>
          <cell r="V1436">
            <v>994</v>
          </cell>
          <cell r="W1436">
            <v>994</v>
          </cell>
        </row>
        <row r="1437">
          <cell r="I1437" t="str">
            <v>ALI_93_SEG_5_PROV_2088</v>
          </cell>
          <cell r="J1437">
            <v>5</v>
          </cell>
          <cell r="K1437" t="str">
            <v>CEREAL EMPACADO</v>
          </cell>
          <cell r="L1437">
            <v>93</v>
          </cell>
          <cell r="M1437" t="str">
            <v>93 : Torta de zanahoria.</v>
          </cell>
          <cell r="N1437">
            <v>2088</v>
          </cell>
          <cell r="O1437" t="str">
            <v>Consorcio Nutriservi Panadería 2020</v>
          </cell>
          <cell r="P1437">
            <v>508</v>
          </cell>
          <cell r="Q1437">
            <v>678</v>
          </cell>
          <cell r="R1437">
            <v>1014</v>
          </cell>
          <cell r="S1437">
            <v>1014</v>
          </cell>
          <cell r="T1437">
            <v>498</v>
          </cell>
          <cell r="U1437">
            <v>663</v>
          </cell>
          <cell r="V1437">
            <v>994</v>
          </cell>
          <cell r="W1437">
            <v>994</v>
          </cell>
        </row>
        <row r="1438">
          <cell r="I1438" t="str">
            <v>ALI_93_SEG_5_PROV_2095</v>
          </cell>
          <cell r="J1438">
            <v>5</v>
          </cell>
          <cell r="K1438" t="str">
            <v>CEREAL EMPACADO</v>
          </cell>
          <cell r="L1438">
            <v>93</v>
          </cell>
          <cell r="M1438" t="str">
            <v>93 : Torta de zanahoria.</v>
          </cell>
          <cell r="N1438">
            <v>2095</v>
          </cell>
          <cell r="O1438" t="str">
            <v>Ut Mana 2020</v>
          </cell>
          <cell r="P1438">
            <v>500</v>
          </cell>
          <cell r="Q1438">
            <v>668</v>
          </cell>
          <cell r="R1438">
            <v>998</v>
          </cell>
          <cell r="S1438">
            <v>998</v>
          </cell>
          <cell r="T1438">
            <v>498</v>
          </cell>
          <cell r="U1438">
            <v>663</v>
          </cell>
          <cell r="V1438">
            <v>994</v>
          </cell>
          <cell r="W1438">
            <v>994</v>
          </cell>
        </row>
        <row r="1439">
          <cell r="I1439" t="str">
            <v>ALI_93_SEG_6_PROV_2052</v>
          </cell>
          <cell r="J1439">
            <v>6</v>
          </cell>
          <cell r="K1439" t="str">
            <v>CEREAL EMPACADO</v>
          </cell>
          <cell r="L1439">
            <v>93</v>
          </cell>
          <cell r="M1439" t="str">
            <v>93 : Torta de zanahoria.</v>
          </cell>
          <cell r="N1439">
            <v>2052</v>
          </cell>
          <cell r="O1439" t="str">
            <v>Diseral S.A.S.</v>
          </cell>
          <cell r="P1439">
            <v>513</v>
          </cell>
          <cell r="Q1439">
            <v>683</v>
          </cell>
          <cell r="R1439">
            <v>1022</v>
          </cell>
          <cell r="S1439">
            <v>1022</v>
          </cell>
          <cell r="T1439">
            <v>498</v>
          </cell>
          <cell r="U1439">
            <v>663</v>
          </cell>
          <cell r="V1439">
            <v>994</v>
          </cell>
          <cell r="W1439">
            <v>994</v>
          </cell>
        </row>
        <row r="1440">
          <cell r="I1440" t="str">
            <v>ALI_93_SEG_6_PROV_2075</v>
          </cell>
          <cell r="J1440">
            <v>6</v>
          </cell>
          <cell r="K1440" t="str">
            <v>CEREAL EMPACADO</v>
          </cell>
          <cell r="L1440">
            <v>93</v>
          </cell>
          <cell r="M1440" t="str">
            <v>93 : Torta de zanahoria.</v>
          </cell>
          <cell r="N1440">
            <v>2075</v>
          </cell>
          <cell r="O1440" t="str">
            <v>Trigus S.A.S.</v>
          </cell>
          <cell r="P1440">
            <v>503</v>
          </cell>
          <cell r="Q1440">
            <v>671</v>
          </cell>
          <cell r="R1440">
            <v>1004</v>
          </cell>
          <cell r="S1440">
            <v>1004</v>
          </cell>
          <cell r="T1440">
            <v>498</v>
          </cell>
          <cell r="U1440">
            <v>663</v>
          </cell>
          <cell r="V1440">
            <v>994</v>
          </cell>
          <cell r="W1440">
            <v>994</v>
          </cell>
        </row>
        <row r="1441">
          <cell r="I1441" t="str">
            <v>ALI_93_SEG_6_PROV_2087</v>
          </cell>
          <cell r="J1441">
            <v>6</v>
          </cell>
          <cell r="K1441" t="str">
            <v>CEREAL EMPACADO</v>
          </cell>
          <cell r="L1441">
            <v>93</v>
          </cell>
          <cell r="M1441" t="str">
            <v>93 : Torta de zanahoria.</v>
          </cell>
          <cell r="N1441">
            <v>2087</v>
          </cell>
          <cell r="O1441" t="str">
            <v>AAA Alimentando A Bogotá 2020 UT</v>
          </cell>
          <cell r="P1441">
            <v>498</v>
          </cell>
          <cell r="Q1441">
            <v>663</v>
          </cell>
          <cell r="R1441">
            <v>994</v>
          </cell>
          <cell r="S1441">
            <v>994</v>
          </cell>
          <cell r="T1441">
            <v>498</v>
          </cell>
          <cell r="U1441">
            <v>663</v>
          </cell>
          <cell r="V1441">
            <v>994</v>
          </cell>
          <cell r="W1441">
            <v>994</v>
          </cell>
        </row>
        <row r="1442">
          <cell r="I1442" t="str">
            <v>ALI_93_SEG_6_PROV_2088</v>
          </cell>
          <cell r="J1442">
            <v>6</v>
          </cell>
          <cell r="K1442" t="str">
            <v>CEREAL EMPACADO</v>
          </cell>
          <cell r="L1442">
            <v>93</v>
          </cell>
          <cell r="M1442" t="str">
            <v>93 : Torta de zanahoria.</v>
          </cell>
          <cell r="N1442">
            <v>2088</v>
          </cell>
          <cell r="O1442" t="str">
            <v>Consorcio Nutriservi Panadería 2020</v>
          </cell>
          <cell r="P1442">
            <v>508</v>
          </cell>
          <cell r="Q1442">
            <v>678</v>
          </cell>
          <cell r="R1442">
            <v>1014</v>
          </cell>
          <cell r="S1442">
            <v>1014</v>
          </cell>
          <cell r="T1442">
            <v>498</v>
          </cell>
          <cell r="U1442">
            <v>663</v>
          </cell>
          <cell r="V1442">
            <v>994</v>
          </cell>
          <cell r="W1442">
            <v>994</v>
          </cell>
        </row>
        <row r="1443">
          <cell r="I1443" t="str">
            <v>ALI_93_SEG_6_PROV_2095</v>
          </cell>
          <cell r="J1443">
            <v>6</v>
          </cell>
          <cell r="K1443" t="str">
            <v>CEREAL EMPACADO</v>
          </cell>
          <cell r="L1443">
            <v>93</v>
          </cell>
          <cell r="M1443" t="str">
            <v>93 : Torta de zanahoria.</v>
          </cell>
          <cell r="N1443">
            <v>2095</v>
          </cell>
          <cell r="O1443" t="str">
            <v>Ut Mana 2020</v>
          </cell>
          <cell r="P1443">
            <v>500</v>
          </cell>
          <cell r="Q1443">
            <v>668</v>
          </cell>
          <cell r="R1443">
            <v>998</v>
          </cell>
          <cell r="S1443">
            <v>998</v>
          </cell>
          <cell r="T1443">
            <v>498</v>
          </cell>
          <cell r="U1443">
            <v>663</v>
          </cell>
          <cell r="V1443">
            <v>994</v>
          </cell>
          <cell r="W1443">
            <v>994</v>
          </cell>
        </row>
        <row r="1444">
          <cell r="I1444" t="str">
            <v>ALI_93_SEG_7_PROV_2052</v>
          </cell>
          <cell r="J1444">
            <v>7</v>
          </cell>
          <cell r="K1444" t="str">
            <v>CEREAL EMPACADO</v>
          </cell>
          <cell r="L1444">
            <v>93</v>
          </cell>
          <cell r="M1444" t="str">
            <v>93 : Torta de zanahoria.</v>
          </cell>
          <cell r="N1444">
            <v>2052</v>
          </cell>
          <cell r="O1444" t="str">
            <v>Diseral S.A.S.</v>
          </cell>
          <cell r="P1444">
            <v>513</v>
          </cell>
          <cell r="Q1444">
            <v>683</v>
          </cell>
          <cell r="R1444">
            <v>1022</v>
          </cell>
          <cell r="S1444">
            <v>1022</v>
          </cell>
          <cell r="T1444">
            <v>498</v>
          </cell>
          <cell r="U1444">
            <v>663</v>
          </cell>
          <cell r="V1444">
            <v>994</v>
          </cell>
          <cell r="W1444">
            <v>994</v>
          </cell>
        </row>
        <row r="1445">
          <cell r="I1445" t="str">
            <v>ALI_93_SEG_7_PROV_2075</v>
          </cell>
          <cell r="J1445">
            <v>7</v>
          </cell>
          <cell r="K1445" t="str">
            <v>CEREAL EMPACADO</v>
          </cell>
          <cell r="L1445">
            <v>93</v>
          </cell>
          <cell r="M1445" t="str">
            <v>93 : Torta de zanahoria.</v>
          </cell>
          <cell r="N1445">
            <v>2075</v>
          </cell>
          <cell r="O1445" t="str">
            <v>Trigus S.A.S.</v>
          </cell>
          <cell r="P1445">
            <v>503</v>
          </cell>
          <cell r="Q1445">
            <v>671</v>
          </cell>
          <cell r="R1445">
            <v>1004</v>
          </cell>
          <cell r="S1445">
            <v>1004</v>
          </cell>
          <cell r="T1445">
            <v>498</v>
          </cell>
          <cell r="U1445">
            <v>663</v>
          </cell>
          <cell r="V1445">
            <v>994</v>
          </cell>
          <cell r="W1445">
            <v>994</v>
          </cell>
        </row>
        <row r="1446">
          <cell r="I1446" t="str">
            <v>ALI_93_SEG_7_PROV_2087</v>
          </cell>
          <cell r="J1446">
            <v>7</v>
          </cell>
          <cell r="K1446" t="str">
            <v>CEREAL EMPACADO</v>
          </cell>
          <cell r="L1446">
            <v>93</v>
          </cell>
          <cell r="M1446" t="str">
            <v>93 : Torta de zanahoria.</v>
          </cell>
          <cell r="N1446">
            <v>2087</v>
          </cell>
          <cell r="O1446" t="str">
            <v>AAA Alimentando A Bogotá 2020 UT</v>
          </cell>
          <cell r="P1446">
            <v>498</v>
          </cell>
          <cell r="Q1446">
            <v>663</v>
          </cell>
          <cell r="R1446">
            <v>994</v>
          </cell>
          <cell r="S1446">
            <v>994</v>
          </cell>
          <cell r="T1446">
            <v>498</v>
          </cell>
          <cell r="U1446">
            <v>663</v>
          </cell>
          <cell r="V1446">
            <v>994</v>
          </cell>
          <cell r="W1446">
            <v>994</v>
          </cell>
        </row>
        <row r="1447">
          <cell r="I1447" t="str">
            <v>ALI_93_SEG_7_PROV_2088</v>
          </cell>
          <cell r="J1447">
            <v>7</v>
          </cell>
          <cell r="K1447" t="str">
            <v>CEREAL EMPACADO</v>
          </cell>
          <cell r="L1447">
            <v>93</v>
          </cell>
          <cell r="M1447" t="str">
            <v>93 : Torta de zanahoria.</v>
          </cell>
          <cell r="N1447">
            <v>2088</v>
          </cell>
          <cell r="O1447" t="str">
            <v>Consorcio Nutriservi Panadería 2020</v>
          </cell>
          <cell r="P1447">
            <v>508</v>
          </cell>
          <cell r="Q1447">
            <v>678</v>
          </cell>
          <cell r="R1447">
            <v>1014</v>
          </cell>
          <cell r="S1447">
            <v>1014</v>
          </cell>
          <cell r="T1447">
            <v>498</v>
          </cell>
          <cell r="U1447">
            <v>663</v>
          </cell>
          <cell r="V1447">
            <v>994</v>
          </cell>
          <cell r="W1447">
            <v>994</v>
          </cell>
        </row>
        <row r="1448">
          <cell r="I1448" t="str">
            <v>ALI_93_SEG_7_PROV_2095</v>
          </cell>
          <cell r="J1448">
            <v>7</v>
          </cell>
          <cell r="K1448" t="str">
            <v>CEREAL EMPACADO</v>
          </cell>
          <cell r="L1448">
            <v>93</v>
          </cell>
          <cell r="M1448" t="str">
            <v>93 : Torta de zanahoria.</v>
          </cell>
          <cell r="N1448">
            <v>2095</v>
          </cell>
          <cell r="O1448" t="str">
            <v>Ut Mana 2020</v>
          </cell>
          <cell r="P1448">
            <v>500</v>
          </cell>
          <cell r="Q1448">
            <v>668</v>
          </cell>
          <cell r="R1448">
            <v>998</v>
          </cell>
          <cell r="S1448">
            <v>998</v>
          </cell>
          <cell r="T1448">
            <v>498</v>
          </cell>
          <cell r="U1448">
            <v>663</v>
          </cell>
          <cell r="V1448">
            <v>994</v>
          </cell>
          <cell r="W1448">
            <v>994</v>
          </cell>
        </row>
        <row r="1449">
          <cell r="I1449" t="str">
            <v>ALI_93_SEG_8_PROV_2052</v>
          </cell>
          <cell r="J1449">
            <v>8</v>
          </cell>
          <cell r="K1449" t="str">
            <v>CEREAL EMPACADO</v>
          </cell>
          <cell r="L1449">
            <v>93</v>
          </cell>
          <cell r="M1449" t="str">
            <v>93 : Torta de zanahoria.</v>
          </cell>
          <cell r="N1449">
            <v>2052</v>
          </cell>
          <cell r="O1449" t="str">
            <v>Diseral S.A.S.</v>
          </cell>
          <cell r="P1449">
            <v>513</v>
          </cell>
          <cell r="Q1449">
            <v>683</v>
          </cell>
          <cell r="R1449">
            <v>1022</v>
          </cell>
          <cell r="S1449">
            <v>1022</v>
          </cell>
          <cell r="T1449">
            <v>498</v>
          </cell>
          <cell r="U1449">
            <v>663</v>
          </cell>
          <cell r="V1449">
            <v>994</v>
          </cell>
          <cell r="W1449">
            <v>994</v>
          </cell>
        </row>
        <row r="1450">
          <cell r="I1450" t="str">
            <v>ALI_93_SEG_8_PROV_2075</v>
          </cell>
          <cell r="J1450">
            <v>8</v>
          </cell>
          <cell r="K1450" t="str">
            <v>CEREAL EMPACADO</v>
          </cell>
          <cell r="L1450">
            <v>93</v>
          </cell>
          <cell r="M1450" t="str">
            <v>93 : Torta de zanahoria.</v>
          </cell>
          <cell r="N1450">
            <v>2075</v>
          </cell>
          <cell r="O1450" t="str">
            <v>Trigus S.A.S.</v>
          </cell>
          <cell r="P1450">
            <v>503</v>
          </cell>
          <cell r="Q1450">
            <v>671</v>
          </cell>
          <cell r="R1450">
            <v>1004</v>
          </cell>
          <cell r="S1450">
            <v>1004</v>
          </cell>
          <cell r="T1450">
            <v>498</v>
          </cell>
          <cell r="U1450">
            <v>663</v>
          </cell>
          <cell r="V1450">
            <v>994</v>
          </cell>
          <cell r="W1450">
            <v>994</v>
          </cell>
        </row>
        <row r="1451">
          <cell r="I1451" t="str">
            <v>ALI_93_SEG_8_PROV_2087</v>
          </cell>
          <cell r="J1451">
            <v>8</v>
          </cell>
          <cell r="K1451" t="str">
            <v>CEREAL EMPACADO</v>
          </cell>
          <cell r="L1451">
            <v>93</v>
          </cell>
          <cell r="M1451" t="str">
            <v>93 : Torta de zanahoria.</v>
          </cell>
          <cell r="N1451">
            <v>2087</v>
          </cell>
          <cell r="O1451" t="str">
            <v>AAA Alimentando A Bogotá 2020 UT</v>
          </cell>
          <cell r="P1451">
            <v>498</v>
          </cell>
          <cell r="Q1451">
            <v>663</v>
          </cell>
          <cell r="R1451">
            <v>994</v>
          </cell>
          <cell r="S1451">
            <v>994</v>
          </cell>
          <cell r="T1451">
            <v>498</v>
          </cell>
          <cell r="U1451">
            <v>663</v>
          </cell>
          <cell r="V1451">
            <v>994</v>
          </cell>
          <cell r="W1451">
            <v>994</v>
          </cell>
        </row>
        <row r="1452">
          <cell r="I1452" t="str">
            <v>ALI_93_SEG_8_PROV_2088</v>
          </cell>
          <cell r="J1452">
            <v>8</v>
          </cell>
          <cell r="K1452" t="str">
            <v>CEREAL EMPACADO</v>
          </cell>
          <cell r="L1452">
            <v>93</v>
          </cell>
          <cell r="M1452" t="str">
            <v>93 : Torta de zanahoria.</v>
          </cell>
          <cell r="N1452">
            <v>2088</v>
          </cell>
          <cell r="O1452" t="str">
            <v>Consorcio Nutriservi Panadería 2020</v>
          </cell>
          <cell r="P1452">
            <v>508</v>
          </cell>
          <cell r="Q1452">
            <v>678</v>
          </cell>
          <cell r="R1452">
            <v>1014</v>
          </cell>
          <cell r="S1452">
            <v>1014</v>
          </cell>
          <cell r="T1452">
            <v>498</v>
          </cell>
          <cell r="U1452">
            <v>663</v>
          </cell>
          <cell r="V1452">
            <v>994</v>
          </cell>
          <cell r="W1452">
            <v>994</v>
          </cell>
        </row>
        <row r="1453">
          <cell r="I1453" t="str">
            <v>ALI_93_SEG_8_PROV_2095</v>
          </cell>
          <cell r="J1453">
            <v>8</v>
          </cell>
          <cell r="K1453" t="str">
            <v>CEREAL EMPACADO</v>
          </cell>
          <cell r="L1453">
            <v>93</v>
          </cell>
          <cell r="M1453" t="str">
            <v>93 : Torta de zanahoria.</v>
          </cell>
          <cell r="N1453">
            <v>2095</v>
          </cell>
          <cell r="O1453" t="str">
            <v>Ut Mana 2020</v>
          </cell>
          <cell r="P1453">
            <v>500</v>
          </cell>
          <cell r="Q1453">
            <v>668</v>
          </cell>
          <cell r="R1453">
            <v>998</v>
          </cell>
          <cell r="S1453">
            <v>998</v>
          </cell>
          <cell r="T1453">
            <v>498</v>
          </cell>
          <cell r="U1453">
            <v>663</v>
          </cell>
          <cell r="V1453">
            <v>994</v>
          </cell>
          <cell r="W1453">
            <v>994</v>
          </cell>
        </row>
        <row r="1454">
          <cell r="I1454" t="str">
            <v>ALI_93_SEG_9_PROV_2052</v>
          </cell>
          <cell r="J1454">
            <v>9</v>
          </cell>
          <cell r="K1454" t="str">
            <v>CEREAL EMPACADO</v>
          </cell>
          <cell r="L1454">
            <v>93</v>
          </cell>
          <cell r="M1454" t="str">
            <v>93 : Torta de zanahoria.</v>
          </cell>
          <cell r="N1454">
            <v>2052</v>
          </cell>
          <cell r="O1454" t="str">
            <v>Diseral S.A.S.</v>
          </cell>
          <cell r="P1454">
            <v>513</v>
          </cell>
          <cell r="Q1454">
            <v>683</v>
          </cell>
          <cell r="R1454">
            <v>1022</v>
          </cell>
          <cell r="S1454">
            <v>1022</v>
          </cell>
          <cell r="T1454">
            <v>498</v>
          </cell>
          <cell r="U1454">
            <v>663</v>
          </cell>
          <cell r="V1454">
            <v>994</v>
          </cell>
          <cell r="W1454">
            <v>994</v>
          </cell>
        </row>
        <row r="1455">
          <cell r="I1455" t="str">
            <v>ALI_93_SEG_9_PROV_2075</v>
          </cell>
          <cell r="J1455">
            <v>9</v>
          </cell>
          <cell r="K1455" t="str">
            <v>CEREAL EMPACADO</v>
          </cell>
          <cell r="L1455">
            <v>93</v>
          </cell>
          <cell r="M1455" t="str">
            <v>93 : Torta de zanahoria.</v>
          </cell>
          <cell r="N1455">
            <v>2075</v>
          </cell>
          <cell r="O1455" t="str">
            <v>Trigus S.A.S.</v>
          </cell>
          <cell r="P1455">
            <v>503</v>
          </cell>
          <cell r="Q1455">
            <v>671</v>
          </cell>
          <cell r="R1455">
            <v>1004</v>
          </cell>
          <cell r="S1455">
            <v>1004</v>
          </cell>
          <cell r="T1455">
            <v>498</v>
          </cell>
          <cell r="U1455">
            <v>663</v>
          </cell>
          <cell r="V1455">
            <v>994</v>
          </cell>
          <cell r="W1455">
            <v>994</v>
          </cell>
        </row>
        <row r="1456">
          <cell r="I1456" t="str">
            <v>ALI_93_SEG_9_PROV_2087</v>
          </cell>
          <cell r="J1456">
            <v>9</v>
          </cell>
          <cell r="K1456" t="str">
            <v>CEREAL EMPACADO</v>
          </cell>
          <cell r="L1456">
            <v>93</v>
          </cell>
          <cell r="M1456" t="str">
            <v>93 : Torta de zanahoria.</v>
          </cell>
          <cell r="N1456">
            <v>2087</v>
          </cell>
          <cell r="O1456" t="str">
            <v>AAA Alimentando A Bogotá 2020 UT</v>
          </cell>
          <cell r="P1456">
            <v>498</v>
          </cell>
          <cell r="Q1456">
            <v>663</v>
          </cell>
          <cell r="R1456">
            <v>994</v>
          </cell>
          <cell r="S1456">
            <v>994</v>
          </cell>
          <cell r="T1456">
            <v>498</v>
          </cell>
          <cell r="U1456">
            <v>663</v>
          </cell>
          <cell r="V1456">
            <v>994</v>
          </cell>
          <cell r="W1456">
            <v>994</v>
          </cell>
        </row>
        <row r="1457">
          <cell r="I1457" t="str">
            <v>ALI_93_SEG_9_PROV_2088</v>
          </cell>
          <cell r="J1457">
            <v>9</v>
          </cell>
          <cell r="K1457" t="str">
            <v>CEREAL EMPACADO</v>
          </cell>
          <cell r="L1457">
            <v>93</v>
          </cell>
          <cell r="M1457" t="str">
            <v>93 : Torta de zanahoria.</v>
          </cell>
          <cell r="N1457">
            <v>2088</v>
          </cell>
          <cell r="O1457" t="str">
            <v>Consorcio Nutriservi Panadería 2020</v>
          </cell>
          <cell r="P1457">
            <v>508</v>
          </cell>
          <cell r="Q1457">
            <v>678</v>
          </cell>
          <cell r="R1457">
            <v>1014</v>
          </cell>
          <cell r="S1457">
            <v>1014</v>
          </cell>
          <cell r="T1457">
            <v>498</v>
          </cell>
          <cell r="U1457">
            <v>663</v>
          </cell>
          <cell r="V1457">
            <v>994</v>
          </cell>
          <cell r="W1457">
            <v>994</v>
          </cell>
        </row>
        <row r="1458">
          <cell r="I1458" t="str">
            <v>ALI_93_SEG_9_PROV_2095</v>
          </cell>
          <cell r="J1458">
            <v>9</v>
          </cell>
          <cell r="K1458" t="str">
            <v>CEREAL EMPACADO</v>
          </cell>
          <cell r="L1458">
            <v>93</v>
          </cell>
          <cell r="M1458" t="str">
            <v>93 : Torta de zanahoria.</v>
          </cell>
          <cell r="N1458">
            <v>2095</v>
          </cell>
          <cell r="O1458" t="str">
            <v>Ut Mana 2020</v>
          </cell>
          <cell r="P1458">
            <v>500</v>
          </cell>
          <cell r="Q1458">
            <v>668</v>
          </cell>
          <cell r="R1458">
            <v>998</v>
          </cell>
          <cell r="S1458">
            <v>998</v>
          </cell>
          <cell r="T1458">
            <v>498</v>
          </cell>
          <cell r="U1458">
            <v>663</v>
          </cell>
          <cell r="V1458">
            <v>994</v>
          </cell>
          <cell r="W1458">
            <v>994</v>
          </cell>
        </row>
        <row r="1459">
          <cell r="I1459" t="str">
            <v>ALI_93_SEG_10_PROV_2052</v>
          </cell>
          <cell r="J1459">
            <v>10</v>
          </cell>
          <cell r="K1459" t="str">
            <v>CEREAL EMPACADO</v>
          </cell>
          <cell r="L1459">
            <v>93</v>
          </cell>
          <cell r="M1459" t="str">
            <v>93 : Torta de zanahoria.</v>
          </cell>
          <cell r="N1459">
            <v>2052</v>
          </cell>
          <cell r="O1459" t="str">
            <v>Diseral S.A.S.</v>
          </cell>
          <cell r="P1459">
            <v>513</v>
          </cell>
          <cell r="Q1459">
            <v>683</v>
          </cell>
          <cell r="R1459">
            <v>1022</v>
          </cell>
          <cell r="S1459">
            <v>1022</v>
          </cell>
          <cell r="T1459">
            <v>498</v>
          </cell>
          <cell r="U1459">
            <v>663</v>
          </cell>
          <cell r="V1459">
            <v>994</v>
          </cell>
          <cell r="W1459">
            <v>994</v>
          </cell>
        </row>
        <row r="1460">
          <cell r="I1460" t="str">
            <v>ALI_93_SEG_10_PROV_2075</v>
          </cell>
          <cell r="J1460">
            <v>10</v>
          </cell>
          <cell r="K1460" t="str">
            <v>CEREAL EMPACADO</v>
          </cell>
          <cell r="L1460">
            <v>93</v>
          </cell>
          <cell r="M1460" t="str">
            <v>93 : Torta de zanahoria.</v>
          </cell>
          <cell r="N1460">
            <v>2075</v>
          </cell>
          <cell r="O1460" t="str">
            <v>Trigus S.A.S.</v>
          </cell>
          <cell r="P1460">
            <v>503</v>
          </cell>
          <cell r="Q1460">
            <v>671</v>
          </cell>
          <cell r="R1460">
            <v>1004</v>
          </cell>
          <cell r="S1460">
            <v>1004</v>
          </cell>
          <cell r="T1460">
            <v>498</v>
          </cell>
          <cell r="U1460">
            <v>663</v>
          </cell>
          <cell r="V1460">
            <v>994</v>
          </cell>
          <cell r="W1460">
            <v>994</v>
          </cell>
        </row>
        <row r="1461">
          <cell r="I1461" t="str">
            <v>ALI_93_SEG_10_PROV_2087</v>
          </cell>
          <cell r="J1461">
            <v>10</v>
          </cell>
          <cell r="K1461" t="str">
            <v>CEREAL EMPACADO</v>
          </cell>
          <cell r="L1461">
            <v>93</v>
          </cell>
          <cell r="M1461" t="str">
            <v>93 : Torta de zanahoria.</v>
          </cell>
          <cell r="N1461">
            <v>2087</v>
          </cell>
          <cell r="O1461" t="str">
            <v>AAA Alimentando A Bogotá 2020 UT</v>
          </cell>
          <cell r="P1461">
            <v>498</v>
          </cell>
          <cell r="Q1461">
            <v>663</v>
          </cell>
          <cell r="R1461">
            <v>994</v>
          </cell>
          <cell r="S1461">
            <v>994</v>
          </cell>
          <cell r="T1461">
            <v>498</v>
          </cell>
          <cell r="U1461">
            <v>663</v>
          </cell>
          <cell r="V1461">
            <v>994</v>
          </cell>
          <cell r="W1461">
            <v>994</v>
          </cell>
        </row>
        <row r="1462">
          <cell r="I1462" t="str">
            <v>ALI_93_SEG_10_PROV_2088</v>
          </cell>
          <cell r="J1462">
            <v>10</v>
          </cell>
          <cell r="K1462" t="str">
            <v>CEREAL EMPACADO</v>
          </cell>
          <cell r="L1462">
            <v>93</v>
          </cell>
          <cell r="M1462" t="str">
            <v>93 : Torta de zanahoria.</v>
          </cell>
          <cell r="N1462">
            <v>2088</v>
          </cell>
          <cell r="O1462" t="str">
            <v>Consorcio Nutriservi Panadería 2020</v>
          </cell>
          <cell r="P1462">
            <v>508</v>
          </cell>
          <cell r="Q1462">
            <v>678</v>
          </cell>
          <cell r="R1462">
            <v>1014</v>
          </cell>
          <cell r="S1462">
            <v>1014</v>
          </cell>
          <cell r="T1462">
            <v>498</v>
          </cell>
          <cell r="U1462">
            <v>663</v>
          </cell>
          <cell r="V1462">
            <v>994</v>
          </cell>
          <cell r="W1462">
            <v>994</v>
          </cell>
        </row>
        <row r="1463">
          <cell r="I1463" t="str">
            <v>ALI_93_SEG_10_PROV_2095</v>
          </cell>
          <cell r="J1463">
            <v>10</v>
          </cell>
          <cell r="K1463" t="str">
            <v>CEREAL EMPACADO</v>
          </cell>
          <cell r="L1463">
            <v>93</v>
          </cell>
          <cell r="M1463" t="str">
            <v>93 : Torta de zanahoria.</v>
          </cell>
          <cell r="N1463">
            <v>2095</v>
          </cell>
          <cell r="O1463" t="str">
            <v>Ut Mana 2020</v>
          </cell>
          <cell r="P1463">
            <v>500</v>
          </cell>
          <cell r="Q1463">
            <v>668</v>
          </cell>
          <cell r="R1463">
            <v>998</v>
          </cell>
          <cell r="S1463">
            <v>998</v>
          </cell>
          <cell r="T1463">
            <v>498</v>
          </cell>
          <cell r="U1463">
            <v>663</v>
          </cell>
          <cell r="V1463">
            <v>994</v>
          </cell>
          <cell r="W1463">
            <v>994</v>
          </cell>
        </row>
        <row r="1464">
          <cell r="I1464" t="str">
            <v>ALI_93_SEG_11_PROV_2052</v>
          </cell>
          <cell r="J1464">
            <v>11</v>
          </cell>
          <cell r="K1464" t="str">
            <v>CEREAL EMPACADO</v>
          </cell>
          <cell r="L1464">
            <v>93</v>
          </cell>
          <cell r="M1464" t="str">
            <v>93 : Torta de zanahoria.</v>
          </cell>
          <cell r="N1464">
            <v>2052</v>
          </cell>
          <cell r="O1464" t="str">
            <v>Diseral S.A.S.</v>
          </cell>
          <cell r="P1464">
            <v>513</v>
          </cell>
          <cell r="Q1464">
            <v>683</v>
          </cell>
          <cell r="R1464">
            <v>1022</v>
          </cell>
          <cell r="S1464">
            <v>1022</v>
          </cell>
          <cell r="T1464">
            <v>498</v>
          </cell>
          <cell r="U1464">
            <v>663</v>
          </cell>
          <cell r="V1464">
            <v>994</v>
          </cell>
          <cell r="W1464">
            <v>994</v>
          </cell>
        </row>
        <row r="1465">
          <cell r="I1465" t="str">
            <v>ALI_93_SEG_11_PROV_2075</v>
          </cell>
          <cell r="J1465">
            <v>11</v>
          </cell>
          <cell r="K1465" t="str">
            <v>CEREAL EMPACADO</v>
          </cell>
          <cell r="L1465">
            <v>93</v>
          </cell>
          <cell r="M1465" t="str">
            <v>93 : Torta de zanahoria.</v>
          </cell>
          <cell r="N1465">
            <v>2075</v>
          </cell>
          <cell r="O1465" t="str">
            <v>Trigus S.A.S.</v>
          </cell>
          <cell r="P1465">
            <v>503</v>
          </cell>
          <cell r="Q1465">
            <v>671</v>
          </cell>
          <cell r="R1465">
            <v>1004</v>
          </cell>
          <cell r="S1465">
            <v>1004</v>
          </cell>
          <cell r="T1465">
            <v>498</v>
          </cell>
          <cell r="U1465">
            <v>663</v>
          </cell>
          <cell r="V1465">
            <v>994</v>
          </cell>
          <cell r="W1465">
            <v>994</v>
          </cell>
        </row>
        <row r="1466">
          <cell r="I1466" t="str">
            <v>ALI_93_SEG_11_PROV_2087</v>
          </cell>
          <cell r="J1466">
            <v>11</v>
          </cell>
          <cell r="K1466" t="str">
            <v>CEREAL EMPACADO</v>
          </cell>
          <cell r="L1466">
            <v>93</v>
          </cell>
          <cell r="M1466" t="str">
            <v>93 : Torta de zanahoria.</v>
          </cell>
          <cell r="N1466">
            <v>2087</v>
          </cell>
          <cell r="O1466" t="str">
            <v>AAA Alimentando A Bogotá 2020 UT</v>
          </cell>
          <cell r="P1466">
            <v>498</v>
          </cell>
          <cell r="Q1466">
            <v>663</v>
          </cell>
          <cell r="R1466">
            <v>994</v>
          </cell>
          <cell r="S1466">
            <v>994</v>
          </cell>
          <cell r="T1466">
            <v>498</v>
          </cell>
          <cell r="U1466">
            <v>663</v>
          </cell>
          <cell r="V1466">
            <v>994</v>
          </cell>
          <cell r="W1466">
            <v>994</v>
          </cell>
        </row>
        <row r="1467">
          <cell r="I1467" t="str">
            <v>ALI_93_SEG_11_PROV_2088</v>
          </cell>
          <cell r="J1467">
            <v>11</v>
          </cell>
          <cell r="K1467" t="str">
            <v>CEREAL EMPACADO</v>
          </cell>
          <cell r="L1467">
            <v>93</v>
          </cell>
          <cell r="M1467" t="str">
            <v>93 : Torta de zanahoria.</v>
          </cell>
          <cell r="N1467">
            <v>2088</v>
          </cell>
          <cell r="O1467" t="str">
            <v>Consorcio Nutriservi Panadería 2020</v>
          </cell>
          <cell r="P1467">
            <v>508</v>
          </cell>
          <cell r="Q1467">
            <v>678</v>
          </cell>
          <cell r="R1467">
            <v>1014</v>
          </cell>
          <cell r="S1467">
            <v>1014</v>
          </cell>
          <cell r="T1467">
            <v>498</v>
          </cell>
          <cell r="U1467">
            <v>663</v>
          </cell>
          <cell r="V1467">
            <v>994</v>
          </cell>
          <cell r="W1467">
            <v>994</v>
          </cell>
        </row>
        <row r="1468">
          <cell r="I1468" t="str">
            <v>ALI_93_SEG_11_PROV_2095</v>
          </cell>
          <cell r="J1468">
            <v>11</v>
          </cell>
          <cell r="K1468" t="str">
            <v>CEREAL EMPACADO</v>
          </cell>
          <cell r="L1468">
            <v>93</v>
          </cell>
          <cell r="M1468" t="str">
            <v>93 : Torta de zanahoria.</v>
          </cell>
          <cell r="N1468">
            <v>2095</v>
          </cell>
          <cell r="O1468" t="str">
            <v>Ut Mana 2020</v>
          </cell>
          <cell r="P1468">
            <v>500</v>
          </cell>
          <cell r="Q1468">
            <v>668</v>
          </cell>
          <cell r="R1468">
            <v>998</v>
          </cell>
          <cell r="S1468">
            <v>998</v>
          </cell>
          <cell r="T1468">
            <v>498</v>
          </cell>
          <cell r="U1468">
            <v>663</v>
          </cell>
          <cell r="V1468">
            <v>994</v>
          </cell>
          <cell r="W1468">
            <v>994</v>
          </cell>
        </row>
        <row r="1469">
          <cell r="I1469" t="str">
            <v>ALI_93_SEG_12_PROV_2052</v>
          </cell>
          <cell r="J1469">
            <v>12</v>
          </cell>
          <cell r="K1469" t="str">
            <v>CEREAL EMPACADO</v>
          </cell>
          <cell r="L1469">
            <v>93</v>
          </cell>
          <cell r="M1469" t="str">
            <v>93 : Torta de zanahoria.</v>
          </cell>
          <cell r="N1469">
            <v>2052</v>
          </cell>
          <cell r="O1469" t="str">
            <v>Diseral S.A.S.</v>
          </cell>
          <cell r="P1469">
            <v>513</v>
          </cell>
          <cell r="Q1469">
            <v>683</v>
          </cell>
          <cell r="R1469">
            <v>1022</v>
          </cell>
          <cell r="S1469">
            <v>1022</v>
          </cell>
          <cell r="T1469">
            <v>498</v>
          </cell>
          <cell r="U1469">
            <v>663</v>
          </cell>
          <cell r="V1469">
            <v>994</v>
          </cell>
          <cell r="W1469">
            <v>994</v>
          </cell>
        </row>
        <row r="1470">
          <cell r="I1470" t="str">
            <v>ALI_93_SEG_12_PROV_2075</v>
          </cell>
          <cell r="J1470">
            <v>12</v>
          </cell>
          <cell r="K1470" t="str">
            <v>CEREAL EMPACADO</v>
          </cell>
          <cell r="L1470">
            <v>93</v>
          </cell>
          <cell r="M1470" t="str">
            <v>93 : Torta de zanahoria.</v>
          </cell>
          <cell r="N1470">
            <v>2075</v>
          </cell>
          <cell r="O1470" t="str">
            <v>Trigus S.A.S.</v>
          </cell>
          <cell r="P1470">
            <v>503</v>
          </cell>
          <cell r="Q1470">
            <v>671</v>
          </cell>
          <cell r="R1470">
            <v>1004</v>
          </cell>
          <cell r="S1470">
            <v>1004</v>
          </cell>
          <cell r="T1470">
            <v>498</v>
          </cell>
          <cell r="U1470">
            <v>663</v>
          </cell>
          <cell r="V1470">
            <v>994</v>
          </cell>
          <cell r="W1470">
            <v>994</v>
          </cell>
        </row>
        <row r="1471">
          <cell r="I1471" t="str">
            <v>ALI_93_SEG_12_PROV_2087</v>
          </cell>
          <cell r="J1471">
            <v>12</v>
          </cell>
          <cell r="K1471" t="str">
            <v>CEREAL EMPACADO</v>
          </cell>
          <cell r="L1471">
            <v>93</v>
          </cell>
          <cell r="M1471" t="str">
            <v>93 : Torta de zanahoria.</v>
          </cell>
          <cell r="N1471">
            <v>2087</v>
          </cell>
          <cell r="O1471" t="str">
            <v>AAA Alimentando A Bogotá 2020 UT</v>
          </cell>
          <cell r="P1471">
            <v>498</v>
          </cell>
          <cell r="Q1471">
            <v>663</v>
          </cell>
          <cell r="R1471">
            <v>994</v>
          </cell>
          <cell r="S1471">
            <v>994</v>
          </cell>
          <cell r="T1471">
            <v>498</v>
          </cell>
          <cell r="U1471">
            <v>663</v>
          </cell>
          <cell r="V1471">
            <v>994</v>
          </cell>
          <cell r="W1471">
            <v>994</v>
          </cell>
        </row>
        <row r="1472">
          <cell r="I1472" t="str">
            <v>ALI_93_SEG_12_PROV_2088</v>
          </cell>
          <cell r="J1472">
            <v>12</v>
          </cell>
          <cell r="K1472" t="str">
            <v>CEREAL EMPACADO</v>
          </cell>
          <cell r="L1472">
            <v>93</v>
          </cell>
          <cell r="M1472" t="str">
            <v>93 : Torta de zanahoria.</v>
          </cell>
          <cell r="N1472">
            <v>2088</v>
          </cell>
          <cell r="O1472" t="str">
            <v>Consorcio Nutriservi Panadería 2020</v>
          </cell>
          <cell r="P1472">
            <v>508</v>
          </cell>
          <cell r="Q1472">
            <v>678</v>
          </cell>
          <cell r="R1472">
            <v>1014</v>
          </cell>
          <cell r="S1472">
            <v>1014</v>
          </cell>
          <cell r="T1472">
            <v>498</v>
          </cell>
          <cell r="U1472">
            <v>663</v>
          </cell>
          <cell r="V1472">
            <v>994</v>
          </cell>
          <cell r="W1472">
            <v>994</v>
          </cell>
        </row>
        <row r="1473">
          <cell r="I1473" t="str">
            <v>ALI_93_SEG_12_PROV_2095</v>
          </cell>
          <cell r="J1473">
            <v>12</v>
          </cell>
          <cell r="K1473" t="str">
            <v>CEREAL EMPACADO</v>
          </cell>
          <cell r="L1473">
            <v>93</v>
          </cell>
          <cell r="M1473" t="str">
            <v>93 : Torta de zanahoria.</v>
          </cell>
          <cell r="N1473">
            <v>2095</v>
          </cell>
          <cell r="O1473" t="str">
            <v>Ut Mana 2020</v>
          </cell>
          <cell r="P1473">
            <v>500</v>
          </cell>
          <cell r="Q1473">
            <v>668</v>
          </cell>
          <cell r="R1473">
            <v>998</v>
          </cell>
          <cell r="S1473">
            <v>998</v>
          </cell>
          <cell r="T1473">
            <v>498</v>
          </cell>
          <cell r="U1473">
            <v>663</v>
          </cell>
          <cell r="V1473">
            <v>994</v>
          </cell>
          <cell r="W1473">
            <v>994</v>
          </cell>
        </row>
        <row r="1474">
          <cell r="I1474" t="str">
            <v>ALI_93_SEG_13_PROV_2052</v>
          </cell>
          <cell r="J1474">
            <v>13</v>
          </cell>
          <cell r="K1474" t="str">
            <v>CEREAL EMPACADO</v>
          </cell>
          <cell r="L1474">
            <v>93</v>
          </cell>
          <cell r="M1474" t="str">
            <v>93 : Torta de zanahoria.</v>
          </cell>
          <cell r="N1474">
            <v>2052</v>
          </cell>
          <cell r="O1474" t="str">
            <v>Diseral S.A.S.</v>
          </cell>
          <cell r="P1474">
            <v>513</v>
          </cell>
          <cell r="Q1474">
            <v>683</v>
          </cell>
          <cell r="R1474">
            <v>1022</v>
          </cell>
          <cell r="S1474">
            <v>1022</v>
          </cell>
          <cell r="T1474">
            <v>498</v>
          </cell>
          <cell r="U1474">
            <v>663</v>
          </cell>
          <cell r="V1474">
            <v>994</v>
          </cell>
          <cell r="W1474">
            <v>994</v>
          </cell>
        </row>
        <row r="1475">
          <cell r="I1475" t="str">
            <v>ALI_93_SEG_13_PROV_2075</v>
          </cell>
          <cell r="J1475">
            <v>13</v>
          </cell>
          <cell r="K1475" t="str">
            <v>CEREAL EMPACADO</v>
          </cell>
          <cell r="L1475">
            <v>93</v>
          </cell>
          <cell r="M1475" t="str">
            <v>93 : Torta de zanahoria.</v>
          </cell>
          <cell r="N1475">
            <v>2075</v>
          </cell>
          <cell r="O1475" t="str">
            <v>Trigus S.A.S.</v>
          </cell>
          <cell r="P1475">
            <v>503</v>
          </cell>
          <cell r="Q1475">
            <v>671</v>
          </cell>
          <cell r="R1475">
            <v>1004</v>
          </cell>
          <cell r="S1475">
            <v>1004</v>
          </cell>
          <cell r="T1475">
            <v>498</v>
          </cell>
          <cell r="U1475">
            <v>663</v>
          </cell>
          <cell r="V1475">
            <v>994</v>
          </cell>
          <cell r="W1475">
            <v>994</v>
          </cell>
        </row>
        <row r="1476">
          <cell r="I1476" t="str">
            <v>ALI_93_SEG_13_PROV_2087</v>
          </cell>
          <cell r="J1476">
            <v>13</v>
          </cell>
          <cell r="K1476" t="str">
            <v>CEREAL EMPACADO</v>
          </cell>
          <cell r="L1476">
            <v>93</v>
          </cell>
          <cell r="M1476" t="str">
            <v>93 : Torta de zanahoria.</v>
          </cell>
          <cell r="N1476">
            <v>2087</v>
          </cell>
          <cell r="O1476" t="str">
            <v>AAA Alimentando A Bogotá 2020 UT</v>
          </cell>
          <cell r="P1476">
            <v>498</v>
          </cell>
          <cell r="Q1476">
            <v>663</v>
          </cell>
          <cell r="R1476">
            <v>994</v>
          </cell>
          <cell r="S1476">
            <v>994</v>
          </cell>
          <cell r="T1476">
            <v>498</v>
          </cell>
          <cell r="U1476">
            <v>663</v>
          </cell>
          <cell r="V1476">
            <v>994</v>
          </cell>
          <cell r="W1476">
            <v>994</v>
          </cell>
        </row>
        <row r="1477">
          <cell r="I1477" t="str">
            <v>ALI_93_SEG_13_PROV_2088</v>
          </cell>
          <cell r="J1477">
            <v>13</v>
          </cell>
          <cell r="K1477" t="str">
            <v>CEREAL EMPACADO</v>
          </cell>
          <cell r="L1477">
            <v>93</v>
          </cell>
          <cell r="M1477" t="str">
            <v>93 : Torta de zanahoria.</v>
          </cell>
          <cell r="N1477">
            <v>2088</v>
          </cell>
          <cell r="O1477" t="str">
            <v>Consorcio Nutriservi Panadería 2020</v>
          </cell>
          <cell r="P1477">
            <v>508</v>
          </cell>
          <cell r="Q1477">
            <v>678</v>
          </cell>
          <cell r="R1477">
            <v>1014</v>
          </cell>
          <cell r="S1477">
            <v>1014</v>
          </cell>
          <cell r="T1477">
            <v>498</v>
          </cell>
          <cell r="U1477">
            <v>663</v>
          </cell>
          <cell r="V1477">
            <v>994</v>
          </cell>
          <cell r="W1477">
            <v>994</v>
          </cell>
        </row>
        <row r="1478">
          <cell r="I1478" t="str">
            <v>ALI_93_SEG_13_PROV_2095</v>
          </cell>
          <cell r="J1478">
            <v>13</v>
          </cell>
          <cell r="K1478" t="str">
            <v>CEREAL EMPACADO</v>
          </cell>
          <cell r="L1478">
            <v>93</v>
          </cell>
          <cell r="M1478" t="str">
            <v>93 : Torta de zanahoria.</v>
          </cell>
          <cell r="N1478">
            <v>2095</v>
          </cell>
          <cell r="O1478" t="str">
            <v>Ut Mana 2020</v>
          </cell>
          <cell r="P1478">
            <v>500</v>
          </cell>
          <cell r="Q1478">
            <v>668</v>
          </cell>
          <cell r="R1478">
            <v>998</v>
          </cell>
          <cell r="S1478">
            <v>998</v>
          </cell>
          <cell r="T1478">
            <v>498</v>
          </cell>
          <cell r="U1478">
            <v>663</v>
          </cell>
          <cell r="V1478">
            <v>994</v>
          </cell>
          <cell r="W1478">
            <v>994</v>
          </cell>
        </row>
        <row r="1479">
          <cell r="I1479" t="str">
            <v>ALI_93_SEG_14_PROV_2052</v>
          </cell>
          <cell r="J1479">
            <v>14</v>
          </cell>
          <cell r="K1479" t="str">
            <v>CEREAL EMPACADO</v>
          </cell>
          <cell r="L1479">
            <v>93</v>
          </cell>
          <cell r="M1479" t="str">
            <v>93 : Torta de zanahoria.</v>
          </cell>
          <cell r="N1479">
            <v>2052</v>
          </cell>
          <cell r="O1479" t="str">
            <v>Diseral S.A.S.</v>
          </cell>
          <cell r="P1479">
            <v>513</v>
          </cell>
          <cell r="Q1479">
            <v>683</v>
          </cell>
          <cell r="R1479">
            <v>1022</v>
          </cell>
          <cell r="S1479">
            <v>1022</v>
          </cell>
          <cell r="T1479">
            <v>498</v>
          </cell>
          <cell r="U1479">
            <v>663</v>
          </cell>
          <cell r="V1479">
            <v>994</v>
          </cell>
          <cell r="W1479">
            <v>994</v>
          </cell>
        </row>
        <row r="1480">
          <cell r="I1480" t="str">
            <v>ALI_93_SEG_14_PROV_2075</v>
          </cell>
          <cell r="J1480">
            <v>14</v>
          </cell>
          <cell r="K1480" t="str">
            <v>CEREAL EMPACADO</v>
          </cell>
          <cell r="L1480">
            <v>93</v>
          </cell>
          <cell r="M1480" t="str">
            <v>93 : Torta de zanahoria.</v>
          </cell>
          <cell r="N1480">
            <v>2075</v>
          </cell>
          <cell r="O1480" t="str">
            <v>Trigus S.A.S.</v>
          </cell>
          <cell r="P1480">
            <v>503</v>
          </cell>
          <cell r="Q1480">
            <v>671</v>
          </cell>
          <cell r="R1480">
            <v>1004</v>
          </cell>
          <cell r="S1480">
            <v>1004</v>
          </cell>
          <cell r="T1480">
            <v>498</v>
          </cell>
          <cell r="U1480">
            <v>663</v>
          </cell>
          <cell r="V1480">
            <v>994</v>
          </cell>
          <cell r="W1480">
            <v>994</v>
          </cell>
        </row>
        <row r="1481">
          <cell r="I1481" t="str">
            <v>ALI_93_SEG_14_PROV_2087</v>
          </cell>
          <cell r="J1481">
            <v>14</v>
          </cell>
          <cell r="K1481" t="str">
            <v>CEREAL EMPACADO</v>
          </cell>
          <cell r="L1481">
            <v>93</v>
          </cell>
          <cell r="M1481" t="str">
            <v>93 : Torta de zanahoria.</v>
          </cell>
          <cell r="N1481">
            <v>2087</v>
          </cell>
          <cell r="O1481" t="str">
            <v>AAA Alimentando A Bogotá 2020 UT</v>
          </cell>
          <cell r="P1481">
            <v>498</v>
          </cell>
          <cell r="Q1481">
            <v>663</v>
          </cell>
          <cell r="R1481">
            <v>994</v>
          </cell>
          <cell r="S1481">
            <v>994</v>
          </cell>
          <cell r="T1481">
            <v>498</v>
          </cell>
          <cell r="U1481">
            <v>663</v>
          </cell>
          <cell r="V1481">
            <v>994</v>
          </cell>
          <cell r="W1481">
            <v>994</v>
          </cell>
        </row>
        <row r="1482">
          <cell r="I1482" t="str">
            <v>ALI_93_SEG_14_PROV_2088</v>
          </cell>
          <cell r="J1482">
            <v>14</v>
          </cell>
          <cell r="K1482" t="str">
            <v>CEREAL EMPACADO</v>
          </cell>
          <cell r="L1482">
            <v>93</v>
          </cell>
          <cell r="M1482" t="str">
            <v>93 : Torta de zanahoria.</v>
          </cell>
          <cell r="N1482">
            <v>2088</v>
          </cell>
          <cell r="O1482" t="str">
            <v>Consorcio Nutriservi Panadería 2020</v>
          </cell>
          <cell r="P1482">
            <v>508</v>
          </cell>
          <cell r="Q1482">
            <v>678</v>
          </cell>
          <cell r="R1482">
            <v>1014</v>
          </cell>
          <cell r="S1482">
            <v>1014</v>
          </cell>
          <cell r="T1482">
            <v>498</v>
          </cell>
          <cell r="U1482">
            <v>663</v>
          </cell>
          <cell r="V1482">
            <v>994</v>
          </cell>
          <cell r="W1482">
            <v>994</v>
          </cell>
        </row>
        <row r="1483">
          <cell r="I1483" t="str">
            <v>ALI_93_SEG_14_PROV_2095</v>
          </cell>
          <cell r="J1483">
            <v>14</v>
          </cell>
          <cell r="K1483" t="str">
            <v>CEREAL EMPACADO</v>
          </cell>
          <cell r="L1483">
            <v>93</v>
          </cell>
          <cell r="M1483" t="str">
            <v>93 : Torta de zanahoria.</v>
          </cell>
          <cell r="N1483">
            <v>2095</v>
          </cell>
          <cell r="O1483" t="str">
            <v>Ut Mana 2020</v>
          </cell>
          <cell r="P1483">
            <v>500</v>
          </cell>
          <cell r="Q1483">
            <v>668</v>
          </cell>
          <cell r="R1483">
            <v>998</v>
          </cell>
          <cell r="S1483">
            <v>998</v>
          </cell>
          <cell r="T1483">
            <v>498</v>
          </cell>
          <cell r="U1483">
            <v>663</v>
          </cell>
          <cell r="V1483">
            <v>994</v>
          </cell>
          <cell r="W1483">
            <v>994</v>
          </cell>
        </row>
        <row r="1484">
          <cell r="I1484" t="str">
            <v>ALI_93_SEG_15_PROV_2052</v>
          </cell>
          <cell r="J1484">
            <v>15</v>
          </cell>
          <cell r="K1484" t="str">
            <v>CEREAL EMPACADO</v>
          </cell>
          <cell r="L1484">
            <v>93</v>
          </cell>
          <cell r="M1484" t="str">
            <v>93 : Torta de zanahoria.</v>
          </cell>
          <cell r="N1484">
            <v>2052</v>
          </cell>
          <cell r="O1484" t="str">
            <v>Diseral S.A.S.</v>
          </cell>
          <cell r="P1484">
            <v>513</v>
          </cell>
          <cell r="Q1484">
            <v>683</v>
          </cell>
          <cell r="R1484">
            <v>1022</v>
          </cell>
          <cell r="S1484">
            <v>1022</v>
          </cell>
          <cell r="T1484">
            <v>498</v>
          </cell>
          <cell r="U1484">
            <v>663</v>
          </cell>
          <cell r="V1484">
            <v>994</v>
          </cell>
          <cell r="W1484">
            <v>994</v>
          </cell>
        </row>
        <row r="1485">
          <cell r="I1485" t="str">
            <v>ALI_93_SEG_15_PROV_2075</v>
          </cell>
          <cell r="J1485">
            <v>15</v>
          </cell>
          <cell r="K1485" t="str">
            <v>CEREAL EMPACADO</v>
          </cell>
          <cell r="L1485">
            <v>93</v>
          </cell>
          <cell r="M1485" t="str">
            <v>93 : Torta de zanahoria.</v>
          </cell>
          <cell r="N1485">
            <v>2075</v>
          </cell>
          <cell r="O1485" t="str">
            <v>Trigus S.A.S.</v>
          </cell>
          <cell r="P1485">
            <v>503</v>
          </cell>
          <cell r="Q1485">
            <v>671</v>
          </cell>
          <cell r="R1485">
            <v>1004</v>
          </cell>
          <cell r="S1485">
            <v>1004</v>
          </cell>
          <cell r="T1485">
            <v>498</v>
          </cell>
          <cell r="U1485">
            <v>663</v>
          </cell>
          <cell r="V1485">
            <v>994</v>
          </cell>
          <cell r="W1485">
            <v>994</v>
          </cell>
        </row>
        <row r="1486">
          <cell r="I1486" t="str">
            <v>ALI_93_SEG_15_PROV_2087</v>
          </cell>
          <cell r="J1486">
            <v>15</v>
          </cell>
          <cell r="K1486" t="str">
            <v>CEREAL EMPACADO</v>
          </cell>
          <cell r="L1486">
            <v>93</v>
          </cell>
          <cell r="M1486" t="str">
            <v>93 : Torta de zanahoria.</v>
          </cell>
          <cell r="N1486">
            <v>2087</v>
          </cell>
          <cell r="O1486" t="str">
            <v>AAA Alimentando A Bogotá 2020 UT</v>
          </cell>
          <cell r="P1486">
            <v>498</v>
          </cell>
          <cell r="Q1486">
            <v>663</v>
          </cell>
          <cell r="R1486">
            <v>994</v>
          </cell>
          <cell r="S1486">
            <v>994</v>
          </cell>
          <cell r="T1486">
            <v>498</v>
          </cell>
          <cell r="U1486">
            <v>663</v>
          </cell>
          <cell r="V1486">
            <v>994</v>
          </cell>
          <cell r="W1486">
            <v>994</v>
          </cell>
        </row>
        <row r="1487">
          <cell r="I1487" t="str">
            <v>ALI_93_SEG_15_PROV_2088</v>
          </cell>
          <cell r="J1487">
            <v>15</v>
          </cell>
          <cell r="K1487" t="str">
            <v>CEREAL EMPACADO</v>
          </cell>
          <cell r="L1487">
            <v>93</v>
          </cell>
          <cell r="M1487" t="str">
            <v>93 : Torta de zanahoria.</v>
          </cell>
          <cell r="N1487">
            <v>2088</v>
          </cell>
          <cell r="O1487" t="str">
            <v>Consorcio Nutriservi Panadería 2020</v>
          </cell>
          <cell r="P1487">
            <v>508</v>
          </cell>
          <cell r="Q1487">
            <v>678</v>
          </cell>
          <cell r="R1487">
            <v>1014</v>
          </cell>
          <cell r="S1487">
            <v>1014</v>
          </cell>
          <cell r="T1487">
            <v>498</v>
          </cell>
          <cell r="U1487">
            <v>663</v>
          </cell>
          <cell r="V1487">
            <v>994</v>
          </cell>
          <cell r="W1487">
            <v>994</v>
          </cell>
        </row>
        <row r="1488">
          <cell r="I1488" t="str">
            <v>ALI_93_SEG_15_PROV_2095</v>
          </cell>
          <cell r="J1488">
            <v>15</v>
          </cell>
          <cell r="K1488" t="str">
            <v>CEREAL EMPACADO</v>
          </cell>
          <cell r="L1488">
            <v>93</v>
          </cell>
          <cell r="M1488" t="str">
            <v>93 : Torta de zanahoria.</v>
          </cell>
          <cell r="N1488">
            <v>2095</v>
          </cell>
          <cell r="O1488" t="str">
            <v>Ut Mana 2020</v>
          </cell>
          <cell r="P1488">
            <v>500</v>
          </cell>
          <cell r="Q1488">
            <v>668</v>
          </cell>
          <cell r="R1488">
            <v>998</v>
          </cell>
          <cell r="S1488">
            <v>998</v>
          </cell>
          <cell r="T1488">
            <v>498</v>
          </cell>
          <cell r="U1488">
            <v>663</v>
          </cell>
          <cell r="V1488">
            <v>994</v>
          </cell>
          <cell r="W1488">
            <v>994</v>
          </cell>
        </row>
        <row r="1489">
          <cell r="I1489" t="str">
            <v>ALI_94_SEG_1_PROV_2048</v>
          </cell>
          <cell r="J1489">
            <v>1</v>
          </cell>
          <cell r="K1489" t="str">
            <v>CEREAL EMPACADO</v>
          </cell>
          <cell r="L1489">
            <v>94</v>
          </cell>
          <cell r="M1489" t="str">
            <v>94 : Ponques de sabores sin relleno.</v>
          </cell>
          <cell r="N1489">
            <v>2048</v>
          </cell>
          <cell r="O1489" t="str">
            <v>Comercializadora Nutrimos SA</v>
          </cell>
          <cell r="P1489">
            <v>505</v>
          </cell>
          <cell r="Q1489">
            <v>505</v>
          </cell>
          <cell r="R1489">
            <v>1006</v>
          </cell>
          <cell r="S1489">
            <v>1006</v>
          </cell>
          <cell r="T1489">
            <v>505</v>
          </cell>
          <cell r="U1489">
            <v>505</v>
          </cell>
          <cell r="V1489">
            <v>1006</v>
          </cell>
          <cell r="W1489">
            <v>1006</v>
          </cell>
        </row>
        <row r="1490">
          <cell r="I1490" t="str">
            <v>ALI_94_SEG_1_PROV_2052</v>
          </cell>
          <cell r="J1490">
            <v>1</v>
          </cell>
          <cell r="K1490" t="str">
            <v>CEREAL EMPACADO</v>
          </cell>
          <cell r="L1490">
            <v>94</v>
          </cell>
          <cell r="M1490" t="str">
            <v>94 : Ponques de sabores sin relleno.</v>
          </cell>
          <cell r="N1490">
            <v>2052</v>
          </cell>
          <cell r="O1490" t="str">
            <v>Diseral S.A.S.</v>
          </cell>
          <cell r="P1490">
            <v>517</v>
          </cell>
          <cell r="Q1490">
            <v>517</v>
          </cell>
          <cell r="R1490">
            <v>1033</v>
          </cell>
          <cell r="S1490">
            <v>1033</v>
          </cell>
          <cell r="T1490">
            <v>505</v>
          </cell>
          <cell r="U1490">
            <v>505</v>
          </cell>
          <cell r="V1490">
            <v>1006</v>
          </cell>
          <cell r="W1490">
            <v>1006</v>
          </cell>
        </row>
        <row r="1491">
          <cell r="I1491" t="str">
            <v>ALI_94_SEG_1_PROV_2075</v>
          </cell>
          <cell r="J1491">
            <v>1</v>
          </cell>
          <cell r="K1491" t="str">
            <v>CEREAL EMPACADO</v>
          </cell>
          <cell r="L1491">
            <v>94</v>
          </cell>
          <cell r="M1491" t="str">
            <v>94 : Ponques de sabores sin relleno.</v>
          </cell>
          <cell r="N1491">
            <v>2075</v>
          </cell>
          <cell r="O1491" t="str">
            <v>Trigus S.A.S.</v>
          </cell>
          <cell r="P1491">
            <v>510</v>
          </cell>
          <cell r="Q1491">
            <v>510</v>
          </cell>
          <cell r="R1491">
            <v>1016</v>
          </cell>
          <cell r="S1491">
            <v>1016</v>
          </cell>
          <cell r="T1491">
            <v>505</v>
          </cell>
          <cell r="U1491">
            <v>505</v>
          </cell>
          <cell r="V1491">
            <v>1006</v>
          </cell>
          <cell r="W1491">
            <v>1006</v>
          </cell>
        </row>
        <row r="1492">
          <cell r="I1492" t="str">
            <v>ALI_94_SEG_1_PROV_2087</v>
          </cell>
          <cell r="J1492">
            <v>1</v>
          </cell>
          <cell r="K1492" t="str">
            <v>CEREAL EMPACADO</v>
          </cell>
          <cell r="L1492">
            <v>94</v>
          </cell>
          <cell r="M1492" t="str">
            <v>94 : Ponques de sabores sin relleno.</v>
          </cell>
          <cell r="N1492">
            <v>2087</v>
          </cell>
          <cell r="O1492" t="str">
            <v>AAA Alimentando A Bogotá 2020 UT</v>
          </cell>
          <cell r="P1492">
            <v>505</v>
          </cell>
          <cell r="Q1492">
            <v>505</v>
          </cell>
          <cell r="R1492">
            <v>1006</v>
          </cell>
          <cell r="S1492">
            <v>1006</v>
          </cell>
          <cell r="T1492">
            <v>505</v>
          </cell>
          <cell r="U1492">
            <v>505</v>
          </cell>
          <cell r="V1492">
            <v>1006</v>
          </cell>
          <cell r="W1492">
            <v>1006</v>
          </cell>
        </row>
        <row r="1493">
          <cell r="I1493" t="str">
            <v>ALI_94_SEG_1_PROV_2088</v>
          </cell>
          <cell r="J1493">
            <v>1</v>
          </cell>
          <cell r="K1493" t="str">
            <v>CEREAL EMPACADO</v>
          </cell>
          <cell r="L1493">
            <v>94</v>
          </cell>
          <cell r="M1493" t="str">
            <v>94 : Ponques de sabores sin relleno.</v>
          </cell>
          <cell r="N1493">
            <v>2088</v>
          </cell>
          <cell r="O1493" t="str">
            <v>Consorcio Nutriservi Panadería 2020</v>
          </cell>
          <cell r="P1493">
            <v>515</v>
          </cell>
          <cell r="Q1493">
            <v>515</v>
          </cell>
          <cell r="R1493">
            <v>1028</v>
          </cell>
          <cell r="S1493">
            <v>1028</v>
          </cell>
          <cell r="T1493">
            <v>505</v>
          </cell>
          <cell r="U1493">
            <v>505</v>
          </cell>
          <cell r="V1493">
            <v>1006</v>
          </cell>
          <cell r="W1493">
            <v>1006</v>
          </cell>
        </row>
        <row r="1494">
          <cell r="I1494" t="str">
            <v>ALI_94_SEG_1_PROV_2094</v>
          </cell>
          <cell r="J1494">
            <v>1</v>
          </cell>
          <cell r="K1494" t="str">
            <v>CEREAL EMPACADO</v>
          </cell>
          <cell r="L1494">
            <v>94</v>
          </cell>
          <cell r="M1494" t="str">
            <v>94 : Ponques de sabores sin relleno.</v>
          </cell>
          <cell r="N1494">
            <v>2094</v>
          </cell>
          <cell r="O1494" t="str">
            <v>Comapan SA</v>
          </cell>
          <cell r="P1494">
            <v>505</v>
          </cell>
          <cell r="Q1494">
            <v>505</v>
          </cell>
          <cell r="R1494">
            <v>1006</v>
          </cell>
          <cell r="S1494">
            <v>1006</v>
          </cell>
          <cell r="T1494">
            <v>505</v>
          </cell>
          <cell r="U1494">
            <v>505</v>
          </cell>
          <cell r="V1494">
            <v>1006</v>
          </cell>
          <cell r="W1494">
            <v>1006</v>
          </cell>
        </row>
        <row r="1495">
          <cell r="I1495" t="str">
            <v>ALI_94_SEG_1_PROV_2095</v>
          </cell>
          <cell r="J1495">
            <v>1</v>
          </cell>
          <cell r="K1495" t="str">
            <v>CEREAL EMPACADO</v>
          </cell>
          <cell r="L1495">
            <v>94</v>
          </cell>
          <cell r="M1495" t="str">
            <v>94 : Ponques de sabores sin relleno.</v>
          </cell>
          <cell r="N1495">
            <v>2095</v>
          </cell>
          <cell r="O1495" t="str">
            <v>Ut Mana 2020</v>
          </cell>
          <cell r="P1495">
            <v>507</v>
          </cell>
          <cell r="Q1495">
            <v>507</v>
          </cell>
          <cell r="R1495">
            <v>1012</v>
          </cell>
          <cell r="S1495">
            <v>1012</v>
          </cell>
          <cell r="T1495">
            <v>505</v>
          </cell>
          <cell r="U1495">
            <v>505</v>
          </cell>
          <cell r="V1495">
            <v>1006</v>
          </cell>
          <cell r="W1495">
            <v>1006</v>
          </cell>
        </row>
        <row r="1496">
          <cell r="I1496" t="str">
            <v>ALI_94_SEG_2_PROV_2048</v>
          </cell>
          <cell r="J1496">
            <v>2</v>
          </cell>
          <cell r="K1496" t="str">
            <v>CEREAL EMPACADO</v>
          </cell>
          <cell r="L1496">
            <v>94</v>
          </cell>
          <cell r="M1496" t="str">
            <v>94 : Ponques de sabores sin relleno.</v>
          </cell>
          <cell r="N1496">
            <v>2048</v>
          </cell>
          <cell r="O1496" t="str">
            <v>Comercializadora Nutrimos SA</v>
          </cell>
          <cell r="P1496">
            <v>505</v>
          </cell>
          <cell r="Q1496">
            <v>505</v>
          </cell>
          <cell r="R1496">
            <v>1006</v>
          </cell>
          <cell r="S1496">
            <v>1006</v>
          </cell>
          <cell r="T1496">
            <v>505</v>
          </cell>
          <cell r="U1496">
            <v>505</v>
          </cell>
          <cell r="V1496">
            <v>1006</v>
          </cell>
          <cell r="W1496">
            <v>1006</v>
          </cell>
        </row>
        <row r="1497">
          <cell r="I1497" t="str">
            <v>ALI_94_SEG_2_PROV_2052</v>
          </cell>
          <cell r="J1497">
            <v>2</v>
          </cell>
          <cell r="K1497" t="str">
            <v>CEREAL EMPACADO</v>
          </cell>
          <cell r="L1497">
            <v>94</v>
          </cell>
          <cell r="M1497" t="str">
            <v>94 : Ponques de sabores sin relleno.</v>
          </cell>
          <cell r="N1497">
            <v>2052</v>
          </cell>
          <cell r="O1497" t="str">
            <v>Diseral S.A.S.</v>
          </cell>
          <cell r="P1497">
            <v>517</v>
          </cell>
          <cell r="Q1497">
            <v>517</v>
          </cell>
          <cell r="R1497">
            <v>1033</v>
          </cell>
          <cell r="S1497">
            <v>1033</v>
          </cell>
          <cell r="T1497">
            <v>505</v>
          </cell>
          <cell r="U1497">
            <v>505</v>
          </cell>
          <cell r="V1497">
            <v>1006</v>
          </cell>
          <cell r="W1497">
            <v>1006</v>
          </cell>
        </row>
        <row r="1498">
          <cell r="I1498" t="str">
            <v>ALI_94_SEG_2_PROV_2075</v>
          </cell>
          <cell r="J1498">
            <v>2</v>
          </cell>
          <cell r="K1498" t="str">
            <v>CEREAL EMPACADO</v>
          </cell>
          <cell r="L1498">
            <v>94</v>
          </cell>
          <cell r="M1498" t="str">
            <v>94 : Ponques de sabores sin relleno.</v>
          </cell>
          <cell r="N1498">
            <v>2075</v>
          </cell>
          <cell r="O1498" t="str">
            <v>Trigus S.A.S.</v>
          </cell>
          <cell r="P1498">
            <v>510</v>
          </cell>
          <cell r="Q1498">
            <v>510</v>
          </cell>
          <cell r="R1498">
            <v>1016</v>
          </cell>
          <cell r="S1498">
            <v>1016</v>
          </cell>
          <cell r="T1498">
            <v>505</v>
          </cell>
          <cell r="U1498">
            <v>505</v>
          </cell>
          <cell r="V1498">
            <v>1006</v>
          </cell>
          <cell r="W1498">
            <v>1006</v>
          </cell>
        </row>
        <row r="1499">
          <cell r="I1499" t="str">
            <v>ALI_94_SEG_2_PROV_2087</v>
          </cell>
          <cell r="J1499">
            <v>2</v>
          </cell>
          <cell r="K1499" t="str">
            <v>CEREAL EMPACADO</v>
          </cell>
          <cell r="L1499">
            <v>94</v>
          </cell>
          <cell r="M1499" t="str">
            <v>94 : Ponques de sabores sin relleno.</v>
          </cell>
          <cell r="N1499">
            <v>2087</v>
          </cell>
          <cell r="O1499" t="str">
            <v>AAA Alimentando A Bogotá 2020 UT</v>
          </cell>
          <cell r="P1499">
            <v>505</v>
          </cell>
          <cell r="Q1499">
            <v>505</v>
          </cell>
          <cell r="R1499">
            <v>1006</v>
          </cell>
          <cell r="S1499">
            <v>1006</v>
          </cell>
          <cell r="T1499">
            <v>505</v>
          </cell>
          <cell r="U1499">
            <v>505</v>
          </cell>
          <cell r="V1499">
            <v>1006</v>
          </cell>
          <cell r="W1499">
            <v>1006</v>
          </cell>
        </row>
        <row r="1500">
          <cell r="I1500" t="str">
            <v>ALI_94_SEG_2_PROV_2088</v>
          </cell>
          <cell r="J1500">
            <v>2</v>
          </cell>
          <cell r="K1500" t="str">
            <v>CEREAL EMPACADO</v>
          </cell>
          <cell r="L1500">
            <v>94</v>
          </cell>
          <cell r="M1500" t="str">
            <v>94 : Ponques de sabores sin relleno.</v>
          </cell>
          <cell r="N1500">
            <v>2088</v>
          </cell>
          <cell r="O1500" t="str">
            <v>Consorcio Nutriservi Panadería 2020</v>
          </cell>
          <cell r="P1500">
            <v>515</v>
          </cell>
          <cell r="Q1500">
            <v>515</v>
          </cell>
          <cell r="R1500">
            <v>1028</v>
          </cell>
          <cell r="S1500">
            <v>1028</v>
          </cell>
          <cell r="T1500">
            <v>505</v>
          </cell>
          <cell r="U1500">
            <v>505</v>
          </cell>
          <cell r="V1500">
            <v>1006</v>
          </cell>
          <cell r="W1500">
            <v>1006</v>
          </cell>
        </row>
        <row r="1501">
          <cell r="I1501" t="str">
            <v>ALI_94_SEG_2_PROV_2094</v>
          </cell>
          <cell r="J1501">
            <v>2</v>
          </cell>
          <cell r="K1501" t="str">
            <v>CEREAL EMPACADO</v>
          </cell>
          <cell r="L1501">
            <v>94</v>
          </cell>
          <cell r="M1501" t="str">
            <v>94 : Ponques de sabores sin relleno.</v>
          </cell>
          <cell r="N1501">
            <v>2094</v>
          </cell>
          <cell r="O1501" t="str">
            <v>Comapan SA</v>
          </cell>
          <cell r="P1501">
            <v>505</v>
          </cell>
          <cell r="Q1501">
            <v>505</v>
          </cell>
          <cell r="R1501">
            <v>1006</v>
          </cell>
          <cell r="S1501">
            <v>1006</v>
          </cell>
          <cell r="T1501">
            <v>505</v>
          </cell>
          <cell r="U1501">
            <v>505</v>
          </cell>
          <cell r="V1501">
            <v>1006</v>
          </cell>
          <cell r="W1501">
            <v>1006</v>
          </cell>
        </row>
        <row r="1502">
          <cell r="I1502" t="str">
            <v>ALI_94_SEG_2_PROV_2095</v>
          </cell>
          <cell r="J1502">
            <v>2</v>
          </cell>
          <cell r="K1502" t="str">
            <v>CEREAL EMPACADO</v>
          </cell>
          <cell r="L1502">
            <v>94</v>
          </cell>
          <cell r="M1502" t="str">
            <v>94 : Ponques de sabores sin relleno.</v>
          </cell>
          <cell r="N1502">
            <v>2095</v>
          </cell>
          <cell r="O1502" t="str">
            <v>Ut Mana 2020</v>
          </cell>
          <cell r="P1502">
            <v>507</v>
          </cell>
          <cell r="Q1502">
            <v>507</v>
          </cell>
          <cell r="R1502">
            <v>1012</v>
          </cell>
          <cell r="S1502">
            <v>1012</v>
          </cell>
          <cell r="T1502">
            <v>505</v>
          </cell>
          <cell r="U1502">
            <v>505</v>
          </cell>
          <cell r="V1502">
            <v>1006</v>
          </cell>
          <cell r="W1502">
            <v>1006</v>
          </cell>
        </row>
        <row r="1503">
          <cell r="I1503" t="str">
            <v>ALI_94_SEG_3_PROV_2048</v>
          </cell>
          <cell r="J1503">
            <v>3</v>
          </cell>
          <cell r="K1503" t="str">
            <v>CEREAL EMPACADO</v>
          </cell>
          <cell r="L1503">
            <v>94</v>
          </cell>
          <cell r="M1503" t="str">
            <v>94 : Ponques de sabores sin relleno.</v>
          </cell>
          <cell r="N1503">
            <v>2048</v>
          </cell>
          <cell r="O1503" t="str">
            <v>Comercializadora Nutrimos SA</v>
          </cell>
          <cell r="P1503">
            <v>505</v>
          </cell>
          <cell r="Q1503">
            <v>505</v>
          </cell>
          <cell r="R1503">
            <v>1006</v>
          </cell>
          <cell r="S1503">
            <v>1006</v>
          </cell>
          <cell r="T1503">
            <v>505</v>
          </cell>
          <cell r="U1503">
            <v>505</v>
          </cell>
          <cell r="V1503">
            <v>1006</v>
          </cell>
          <cell r="W1503">
            <v>1006</v>
          </cell>
        </row>
        <row r="1504">
          <cell r="I1504" t="str">
            <v>ALI_94_SEG_3_PROV_2052</v>
          </cell>
          <cell r="J1504">
            <v>3</v>
          </cell>
          <cell r="K1504" t="str">
            <v>CEREAL EMPACADO</v>
          </cell>
          <cell r="L1504">
            <v>94</v>
          </cell>
          <cell r="M1504" t="str">
            <v>94 : Ponques de sabores sin relleno.</v>
          </cell>
          <cell r="N1504">
            <v>2052</v>
          </cell>
          <cell r="O1504" t="str">
            <v>Diseral S.A.S.</v>
          </cell>
          <cell r="P1504">
            <v>517</v>
          </cell>
          <cell r="Q1504">
            <v>517</v>
          </cell>
          <cell r="R1504">
            <v>1033</v>
          </cell>
          <cell r="S1504">
            <v>1033</v>
          </cell>
          <cell r="T1504">
            <v>505</v>
          </cell>
          <cell r="U1504">
            <v>505</v>
          </cell>
          <cell r="V1504">
            <v>1006</v>
          </cell>
          <cell r="W1504">
            <v>1006</v>
          </cell>
        </row>
        <row r="1505">
          <cell r="I1505" t="str">
            <v>ALI_94_SEG_3_PROV_2075</v>
          </cell>
          <cell r="J1505">
            <v>3</v>
          </cell>
          <cell r="K1505" t="str">
            <v>CEREAL EMPACADO</v>
          </cell>
          <cell r="L1505">
            <v>94</v>
          </cell>
          <cell r="M1505" t="str">
            <v>94 : Ponques de sabores sin relleno.</v>
          </cell>
          <cell r="N1505">
            <v>2075</v>
          </cell>
          <cell r="O1505" t="str">
            <v>Trigus S.A.S.</v>
          </cell>
          <cell r="P1505">
            <v>510</v>
          </cell>
          <cell r="Q1505">
            <v>510</v>
          </cell>
          <cell r="R1505">
            <v>1016</v>
          </cell>
          <cell r="S1505">
            <v>1016</v>
          </cell>
          <cell r="T1505">
            <v>505</v>
          </cell>
          <cell r="U1505">
            <v>505</v>
          </cell>
          <cell r="V1505">
            <v>1006</v>
          </cell>
          <cell r="W1505">
            <v>1006</v>
          </cell>
        </row>
        <row r="1506">
          <cell r="I1506" t="str">
            <v>ALI_94_SEG_3_PROV_2087</v>
          </cell>
          <cell r="J1506">
            <v>3</v>
          </cell>
          <cell r="K1506" t="str">
            <v>CEREAL EMPACADO</v>
          </cell>
          <cell r="L1506">
            <v>94</v>
          </cell>
          <cell r="M1506" t="str">
            <v>94 : Ponques de sabores sin relleno.</v>
          </cell>
          <cell r="N1506">
            <v>2087</v>
          </cell>
          <cell r="O1506" t="str">
            <v>AAA Alimentando A Bogotá 2020 UT</v>
          </cell>
          <cell r="P1506">
            <v>505</v>
          </cell>
          <cell r="Q1506">
            <v>505</v>
          </cell>
          <cell r="R1506">
            <v>1006</v>
          </cell>
          <cell r="S1506">
            <v>1006</v>
          </cell>
          <cell r="T1506">
            <v>505</v>
          </cell>
          <cell r="U1506">
            <v>505</v>
          </cell>
          <cell r="V1506">
            <v>1006</v>
          </cell>
          <cell r="W1506">
            <v>1006</v>
          </cell>
        </row>
        <row r="1507">
          <cell r="I1507" t="str">
            <v>ALI_94_SEG_3_PROV_2088</v>
          </cell>
          <cell r="J1507">
            <v>3</v>
          </cell>
          <cell r="K1507" t="str">
            <v>CEREAL EMPACADO</v>
          </cell>
          <cell r="L1507">
            <v>94</v>
          </cell>
          <cell r="M1507" t="str">
            <v>94 : Ponques de sabores sin relleno.</v>
          </cell>
          <cell r="N1507">
            <v>2088</v>
          </cell>
          <cell r="O1507" t="str">
            <v>Consorcio Nutriservi Panadería 2020</v>
          </cell>
          <cell r="P1507">
            <v>515</v>
          </cell>
          <cell r="Q1507">
            <v>515</v>
          </cell>
          <cell r="R1507">
            <v>1028</v>
          </cell>
          <cell r="S1507">
            <v>1028</v>
          </cell>
          <cell r="T1507">
            <v>505</v>
          </cell>
          <cell r="U1507">
            <v>505</v>
          </cell>
          <cell r="V1507">
            <v>1006</v>
          </cell>
          <cell r="W1507">
            <v>1006</v>
          </cell>
        </row>
        <row r="1508">
          <cell r="I1508" t="str">
            <v>ALI_94_SEG_3_PROV_2094</v>
          </cell>
          <cell r="J1508">
            <v>3</v>
          </cell>
          <cell r="K1508" t="str">
            <v>CEREAL EMPACADO</v>
          </cell>
          <cell r="L1508">
            <v>94</v>
          </cell>
          <cell r="M1508" t="str">
            <v>94 : Ponques de sabores sin relleno.</v>
          </cell>
          <cell r="N1508">
            <v>2094</v>
          </cell>
          <cell r="O1508" t="str">
            <v>Comapan SA</v>
          </cell>
          <cell r="P1508">
            <v>505</v>
          </cell>
          <cell r="Q1508">
            <v>505</v>
          </cell>
          <cell r="R1508">
            <v>1006</v>
          </cell>
          <cell r="S1508">
            <v>1006</v>
          </cell>
          <cell r="T1508">
            <v>505</v>
          </cell>
          <cell r="U1508">
            <v>505</v>
          </cell>
          <cell r="V1508">
            <v>1006</v>
          </cell>
          <cell r="W1508">
            <v>1006</v>
          </cell>
        </row>
        <row r="1509">
          <cell r="I1509" t="str">
            <v>ALI_94_SEG_3_PROV_2095</v>
          </cell>
          <cell r="J1509">
            <v>3</v>
          </cell>
          <cell r="K1509" t="str">
            <v>CEREAL EMPACADO</v>
          </cell>
          <cell r="L1509">
            <v>94</v>
          </cell>
          <cell r="M1509" t="str">
            <v>94 : Ponques de sabores sin relleno.</v>
          </cell>
          <cell r="N1509">
            <v>2095</v>
          </cell>
          <cell r="O1509" t="str">
            <v>Ut Mana 2020</v>
          </cell>
          <cell r="P1509">
            <v>507</v>
          </cell>
          <cell r="Q1509">
            <v>507</v>
          </cell>
          <cell r="R1509">
            <v>1012</v>
          </cell>
          <cell r="S1509">
            <v>1012</v>
          </cell>
          <cell r="T1509">
            <v>505</v>
          </cell>
          <cell r="U1509">
            <v>505</v>
          </cell>
          <cell r="V1509">
            <v>1006</v>
          </cell>
          <cell r="W1509">
            <v>1006</v>
          </cell>
        </row>
        <row r="1510">
          <cell r="I1510" t="str">
            <v>ALI_94_SEG_4_PROV_2048</v>
          </cell>
          <cell r="J1510">
            <v>4</v>
          </cell>
          <cell r="K1510" t="str">
            <v>CEREAL EMPACADO</v>
          </cell>
          <cell r="L1510">
            <v>94</v>
          </cell>
          <cell r="M1510" t="str">
            <v>94 : Ponques de sabores sin relleno.</v>
          </cell>
          <cell r="N1510">
            <v>2048</v>
          </cell>
          <cell r="O1510" t="str">
            <v>Comercializadora Nutrimos SA</v>
          </cell>
          <cell r="P1510">
            <v>505</v>
          </cell>
          <cell r="Q1510">
            <v>505</v>
          </cell>
          <cell r="R1510">
            <v>1006</v>
          </cell>
          <cell r="S1510">
            <v>1006</v>
          </cell>
          <cell r="T1510">
            <v>505</v>
          </cell>
          <cell r="U1510">
            <v>505</v>
          </cell>
          <cell r="V1510">
            <v>1006</v>
          </cell>
          <cell r="W1510">
            <v>1006</v>
          </cell>
        </row>
        <row r="1511">
          <cell r="I1511" t="str">
            <v>ALI_94_SEG_4_PROV_2052</v>
          </cell>
          <cell r="J1511">
            <v>4</v>
          </cell>
          <cell r="K1511" t="str">
            <v>CEREAL EMPACADO</v>
          </cell>
          <cell r="L1511">
            <v>94</v>
          </cell>
          <cell r="M1511" t="str">
            <v>94 : Ponques de sabores sin relleno.</v>
          </cell>
          <cell r="N1511">
            <v>2052</v>
          </cell>
          <cell r="O1511" t="str">
            <v>Diseral S.A.S.</v>
          </cell>
          <cell r="P1511">
            <v>517</v>
          </cell>
          <cell r="Q1511">
            <v>517</v>
          </cell>
          <cell r="R1511">
            <v>1033</v>
          </cell>
          <cell r="S1511">
            <v>1033</v>
          </cell>
          <cell r="T1511">
            <v>505</v>
          </cell>
          <cell r="U1511">
            <v>505</v>
          </cell>
          <cell r="V1511">
            <v>1006</v>
          </cell>
          <cell r="W1511">
            <v>1006</v>
          </cell>
        </row>
        <row r="1512">
          <cell r="I1512" t="str">
            <v>ALI_94_SEG_4_PROV_2075</v>
          </cell>
          <cell r="J1512">
            <v>4</v>
          </cell>
          <cell r="K1512" t="str">
            <v>CEREAL EMPACADO</v>
          </cell>
          <cell r="L1512">
            <v>94</v>
          </cell>
          <cell r="M1512" t="str">
            <v>94 : Ponques de sabores sin relleno.</v>
          </cell>
          <cell r="N1512">
            <v>2075</v>
          </cell>
          <cell r="O1512" t="str">
            <v>Trigus S.A.S.</v>
          </cell>
          <cell r="P1512">
            <v>510</v>
          </cell>
          <cell r="Q1512">
            <v>510</v>
          </cell>
          <cell r="R1512">
            <v>1016</v>
          </cell>
          <cell r="S1512">
            <v>1016</v>
          </cell>
          <cell r="T1512">
            <v>505</v>
          </cell>
          <cell r="U1512">
            <v>505</v>
          </cell>
          <cell r="V1512">
            <v>1006</v>
          </cell>
          <cell r="W1512">
            <v>1006</v>
          </cell>
        </row>
        <row r="1513">
          <cell r="I1513" t="str">
            <v>ALI_94_SEG_4_PROV_2087</v>
          </cell>
          <cell r="J1513">
            <v>4</v>
          </cell>
          <cell r="K1513" t="str">
            <v>CEREAL EMPACADO</v>
          </cell>
          <cell r="L1513">
            <v>94</v>
          </cell>
          <cell r="M1513" t="str">
            <v>94 : Ponques de sabores sin relleno.</v>
          </cell>
          <cell r="N1513">
            <v>2087</v>
          </cell>
          <cell r="O1513" t="str">
            <v>AAA Alimentando A Bogotá 2020 UT</v>
          </cell>
          <cell r="P1513">
            <v>505</v>
          </cell>
          <cell r="Q1513">
            <v>505</v>
          </cell>
          <cell r="R1513">
            <v>1006</v>
          </cell>
          <cell r="S1513">
            <v>1006</v>
          </cell>
          <cell r="T1513">
            <v>505</v>
          </cell>
          <cell r="U1513">
            <v>505</v>
          </cell>
          <cell r="V1513">
            <v>1006</v>
          </cell>
          <cell r="W1513">
            <v>1006</v>
          </cell>
        </row>
        <row r="1514">
          <cell r="I1514" t="str">
            <v>ALI_94_SEG_4_PROV_2088</v>
          </cell>
          <cell r="J1514">
            <v>4</v>
          </cell>
          <cell r="K1514" t="str">
            <v>CEREAL EMPACADO</v>
          </cell>
          <cell r="L1514">
            <v>94</v>
          </cell>
          <cell r="M1514" t="str">
            <v>94 : Ponques de sabores sin relleno.</v>
          </cell>
          <cell r="N1514">
            <v>2088</v>
          </cell>
          <cell r="O1514" t="str">
            <v>Consorcio Nutriservi Panadería 2020</v>
          </cell>
          <cell r="P1514">
            <v>515</v>
          </cell>
          <cell r="Q1514">
            <v>515</v>
          </cell>
          <cell r="R1514">
            <v>1028</v>
          </cell>
          <cell r="S1514">
            <v>1028</v>
          </cell>
          <cell r="T1514">
            <v>505</v>
          </cell>
          <cell r="U1514">
            <v>505</v>
          </cell>
          <cell r="V1514">
            <v>1006</v>
          </cell>
          <cell r="W1514">
            <v>1006</v>
          </cell>
        </row>
        <row r="1515">
          <cell r="I1515" t="str">
            <v>ALI_94_SEG_4_PROV_2094</v>
          </cell>
          <cell r="J1515">
            <v>4</v>
          </cell>
          <cell r="K1515" t="str">
            <v>CEREAL EMPACADO</v>
          </cell>
          <cell r="L1515">
            <v>94</v>
          </cell>
          <cell r="M1515" t="str">
            <v>94 : Ponques de sabores sin relleno.</v>
          </cell>
          <cell r="N1515">
            <v>2094</v>
          </cell>
          <cell r="O1515" t="str">
            <v>Comapan SA</v>
          </cell>
          <cell r="P1515">
            <v>505</v>
          </cell>
          <cell r="Q1515">
            <v>505</v>
          </cell>
          <cell r="R1515">
            <v>1006</v>
          </cell>
          <cell r="S1515">
            <v>1006</v>
          </cell>
          <cell r="T1515">
            <v>505</v>
          </cell>
          <cell r="U1515">
            <v>505</v>
          </cell>
          <cell r="V1515">
            <v>1006</v>
          </cell>
          <cell r="W1515">
            <v>1006</v>
          </cell>
        </row>
        <row r="1516">
          <cell r="I1516" t="str">
            <v>ALI_94_SEG_4_PROV_2095</v>
          </cell>
          <cell r="J1516">
            <v>4</v>
          </cell>
          <cell r="K1516" t="str">
            <v>CEREAL EMPACADO</v>
          </cell>
          <cell r="L1516">
            <v>94</v>
          </cell>
          <cell r="M1516" t="str">
            <v>94 : Ponques de sabores sin relleno.</v>
          </cell>
          <cell r="N1516">
            <v>2095</v>
          </cell>
          <cell r="O1516" t="str">
            <v>Ut Mana 2020</v>
          </cell>
          <cell r="P1516">
            <v>507</v>
          </cell>
          <cell r="Q1516">
            <v>507</v>
          </cell>
          <cell r="R1516">
            <v>1012</v>
          </cell>
          <cell r="S1516">
            <v>1012</v>
          </cell>
          <cell r="T1516">
            <v>505</v>
          </cell>
          <cell r="U1516">
            <v>505</v>
          </cell>
          <cell r="V1516">
            <v>1006</v>
          </cell>
          <cell r="W1516">
            <v>1006</v>
          </cell>
        </row>
        <row r="1517">
          <cell r="I1517" t="str">
            <v>ALI_94_SEG_5_PROV_2048</v>
          </cell>
          <cell r="J1517">
            <v>5</v>
          </cell>
          <cell r="K1517" t="str">
            <v>CEREAL EMPACADO</v>
          </cell>
          <cell r="L1517">
            <v>94</v>
          </cell>
          <cell r="M1517" t="str">
            <v>94 : Ponques de sabores sin relleno.</v>
          </cell>
          <cell r="N1517">
            <v>2048</v>
          </cell>
          <cell r="O1517" t="str">
            <v>Comercializadora Nutrimos SA</v>
          </cell>
          <cell r="P1517">
            <v>505</v>
          </cell>
          <cell r="Q1517">
            <v>505</v>
          </cell>
          <cell r="R1517">
            <v>1006</v>
          </cell>
          <cell r="S1517">
            <v>1006</v>
          </cell>
          <cell r="T1517">
            <v>505</v>
          </cell>
          <cell r="U1517">
            <v>505</v>
          </cell>
          <cell r="V1517">
            <v>1006</v>
          </cell>
          <cell r="W1517">
            <v>1006</v>
          </cell>
        </row>
        <row r="1518">
          <cell r="I1518" t="str">
            <v>ALI_94_SEG_5_PROV_2052</v>
          </cell>
          <cell r="J1518">
            <v>5</v>
          </cell>
          <cell r="K1518" t="str">
            <v>CEREAL EMPACADO</v>
          </cell>
          <cell r="L1518">
            <v>94</v>
          </cell>
          <cell r="M1518" t="str">
            <v>94 : Ponques de sabores sin relleno.</v>
          </cell>
          <cell r="N1518">
            <v>2052</v>
          </cell>
          <cell r="O1518" t="str">
            <v>Diseral S.A.S.</v>
          </cell>
          <cell r="P1518">
            <v>517</v>
          </cell>
          <cell r="Q1518">
            <v>517</v>
          </cell>
          <cell r="R1518">
            <v>1033</v>
          </cell>
          <cell r="S1518">
            <v>1033</v>
          </cell>
          <cell r="T1518">
            <v>505</v>
          </cell>
          <cell r="U1518">
            <v>505</v>
          </cell>
          <cell r="V1518">
            <v>1006</v>
          </cell>
          <cell r="W1518">
            <v>1006</v>
          </cell>
        </row>
        <row r="1519">
          <cell r="I1519" t="str">
            <v>ALI_94_SEG_5_PROV_2075</v>
          </cell>
          <cell r="J1519">
            <v>5</v>
          </cell>
          <cell r="K1519" t="str">
            <v>CEREAL EMPACADO</v>
          </cell>
          <cell r="L1519">
            <v>94</v>
          </cell>
          <cell r="M1519" t="str">
            <v>94 : Ponques de sabores sin relleno.</v>
          </cell>
          <cell r="N1519">
            <v>2075</v>
          </cell>
          <cell r="O1519" t="str">
            <v>Trigus S.A.S.</v>
          </cell>
          <cell r="P1519">
            <v>510</v>
          </cell>
          <cell r="Q1519">
            <v>510</v>
          </cell>
          <cell r="R1519">
            <v>1016</v>
          </cell>
          <cell r="S1519">
            <v>1016</v>
          </cell>
          <cell r="T1519">
            <v>505</v>
          </cell>
          <cell r="U1519">
            <v>505</v>
          </cell>
          <cell r="V1519">
            <v>1006</v>
          </cell>
          <cell r="W1519">
            <v>1006</v>
          </cell>
        </row>
        <row r="1520">
          <cell r="I1520" t="str">
            <v>ALI_94_SEG_5_PROV_2087</v>
          </cell>
          <cell r="J1520">
            <v>5</v>
          </cell>
          <cell r="K1520" t="str">
            <v>CEREAL EMPACADO</v>
          </cell>
          <cell r="L1520">
            <v>94</v>
          </cell>
          <cell r="M1520" t="str">
            <v>94 : Ponques de sabores sin relleno.</v>
          </cell>
          <cell r="N1520">
            <v>2087</v>
          </cell>
          <cell r="O1520" t="str">
            <v>AAA Alimentando A Bogotá 2020 UT</v>
          </cell>
          <cell r="P1520">
            <v>505</v>
          </cell>
          <cell r="Q1520">
            <v>505</v>
          </cell>
          <cell r="R1520">
            <v>1006</v>
          </cell>
          <cell r="S1520">
            <v>1006</v>
          </cell>
          <cell r="T1520">
            <v>505</v>
          </cell>
          <cell r="U1520">
            <v>505</v>
          </cell>
          <cell r="V1520">
            <v>1006</v>
          </cell>
          <cell r="W1520">
            <v>1006</v>
          </cell>
        </row>
        <row r="1521">
          <cell r="I1521" t="str">
            <v>ALI_94_SEG_5_PROV_2088</v>
          </cell>
          <cell r="J1521">
            <v>5</v>
          </cell>
          <cell r="K1521" t="str">
            <v>CEREAL EMPACADO</v>
          </cell>
          <cell r="L1521">
            <v>94</v>
          </cell>
          <cell r="M1521" t="str">
            <v>94 : Ponques de sabores sin relleno.</v>
          </cell>
          <cell r="N1521">
            <v>2088</v>
          </cell>
          <cell r="O1521" t="str">
            <v>Consorcio Nutriservi Panadería 2020</v>
          </cell>
          <cell r="P1521">
            <v>515</v>
          </cell>
          <cell r="Q1521">
            <v>515</v>
          </cell>
          <cell r="R1521">
            <v>1028</v>
          </cell>
          <cell r="S1521">
            <v>1028</v>
          </cell>
          <cell r="T1521">
            <v>505</v>
          </cell>
          <cell r="U1521">
            <v>505</v>
          </cell>
          <cell r="V1521">
            <v>1006</v>
          </cell>
          <cell r="W1521">
            <v>1006</v>
          </cell>
        </row>
        <row r="1522">
          <cell r="I1522" t="str">
            <v>ALI_94_SEG_5_PROV_2094</v>
          </cell>
          <cell r="J1522">
            <v>5</v>
          </cell>
          <cell r="K1522" t="str">
            <v>CEREAL EMPACADO</v>
          </cell>
          <cell r="L1522">
            <v>94</v>
          </cell>
          <cell r="M1522" t="str">
            <v>94 : Ponques de sabores sin relleno.</v>
          </cell>
          <cell r="N1522">
            <v>2094</v>
          </cell>
          <cell r="O1522" t="str">
            <v>Comapan SA</v>
          </cell>
          <cell r="P1522">
            <v>505</v>
          </cell>
          <cell r="Q1522">
            <v>505</v>
          </cell>
          <cell r="R1522">
            <v>1006</v>
          </cell>
          <cell r="S1522">
            <v>1006</v>
          </cell>
          <cell r="T1522">
            <v>505</v>
          </cell>
          <cell r="U1522">
            <v>505</v>
          </cell>
          <cell r="V1522">
            <v>1006</v>
          </cell>
          <cell r="W1522">
            <v>1006</v>
          </cell>
        </row>
        <row r="1523">
          <cell r="I1523" t="str">
            <v>ALI_94_SEG_5_PROV_2095</v>
          </cell>
          <cell r="J1523">
            <v>5</v>
          </cell>
          <cell r="K1523" t="str">
            <v>CEREAL EMPACADO</v>
          </cell>
          <cell r="L1523">
            <v>94</v>
          </cell>
          <cell r="M1523" t="str">
            <v>94 : Ponques de sabores sin relleno.</v>
          </cell>
          <cell r="N1523">
            <v>2095</v>
          </cell>
          <cell r="O1523" t="str">
            <v>Ut Mana 2020</v>
          </cell>
          <cell r="P1523">
            <v>507</v>
          </cell>
          <cell r="Q1523">
            <v>507</v>
          </cell>
          <cell r="R1523">
            <v>1012</v>
          </cell>
          <cell r="S1523">
            <v>1012</v>
          </cell>
          <cell r="T1523">
            <v>505</v>
          </cell>
          <cell r="U1523">
            <v>505</v>
          </cell>
          <cell r="V1523">
            <v>1006</v>
          </cell>
          <cell r="W1523">
            <v>1006</v>
          </cell>
        </row>
        <row r="1524">
          <cell r="I1524" t="str">
            <v>ALI_94_SEG_6_PROV_2048</v>
          </cell>
          <cell r="J1524">
            <v>6</v>
          </cell>
          <cell r="K1524" t="str">
            <v>CEREAL EMPACADO</v>
          </cell>
          <cell r="L1524">
            <v>94</v>
          </cell>
          <cell r="M1524" t="str">
            <v>94 : Ponques de sabores sin relleno.</v>
          </cell>
          <cell r="N1524">
            <v>2048</v>
          </cell>
          <cell r="O1524" t="str">
            <v>Comercializadora Nutrimos SA</v>
          </cell>
          <cell r="P1524">
            <v>505</v>
          </cell>
          <cell r="Q1524">
            <v>505</v>
          </cell>
          <cell r="R1524">
            <v>1006</v>
          </cell>
          <cell r="S1524">
            <v>1006</v>
          </cell>
          <cell r="T1524">
            <v>505</v>
          </cell>
          <cell r="U1524">
            <v>505</v>
          </cell>
          <cell r="V1524">
            <v>1006</v>
          </cell>
          <cell r="W1524">
            <v>1006</v>
          </cell>
        </row>
        <row r="1525">
          <cell r="I1525" t="str">
            <v>ALI_94_SEG_6_PROV_2052</v>
          </cell>
          <cell r="J1525">
            <v>6</v>
          </cell>
          <cell r="K1525" t="str">
            <v>CEREAL EMPACADO</v>
          </cell>
          <cell r="L1525">
            <v>94</v>
          </cell>
          <cell r="M1525" t="str">
            <v>94 : Ponques de sabores sin relleno.</v>
          </cell>
          <cell r="N1525">
            <v>2052</v>
          </cell>
          <cell r="O1525" t="str">
            <v>Diseral S.A.S.</v>
          </cell>
          <cell r="P1525">
            <v>517</v>
          </cell>
          <cell r="Q1525">
            <v>517</v>
          </cell>
          <cell r="R1525">
            <v>1033</v>
          </cell>
          <cell r="S1525">
            <v>1033</v>
          </cell>
          <cell r="T1525">
            <v>505</v>
          </cell>
          <cell r="U1525">
            <v>505</v>
          </cell>
          <cell r="V1525">
            <v>1006</v>
          </cell>
          <cell r="W1525">
            <v>1006</v>
          </cell>
        </row>
        <row r="1526">
          <cell r="I1526" t="str">
            <v>ALI_94_SEG_6_PROV_2075</v>
          </cell>
          <cell r="J1526">
            <v>6</v>
          </cell>
          <cell r="K1526" t="str">
            <v>CEREAL EMPACADO</v>
          </cell>
          <cell r="L1526">
            <v>94</v>
          </cell>
          <cell r="M1526" t="str">
            <v>94 : Ponques de sabores sin relleno.</v>
          </cell>
          <cell r="N1526">
            <v>2075</v>
          </cell>
          <cell r="O1526" t="str">
            <v>Trigus S.A.S.</v>
          </cell>
          <cell r="P1526">
            <v>510</v>
          </cell>
          <cell r="Q1526">
            <v>510</v>
          </cell>
          <cell r="R1526">
            <v>1016</v>
          </cell>
          <cell r="S1526">
            <v>1016</v>
          </cell>
          <cell r="T1526">
            <v>505</v>
          </cell>
          <cell r="U1526">
            <v>505</v>
          </cell>
          <cell r="V1526">
            <v>1006</v>
          </cell>
          <cell r="W1526">
            <v>1006</v>
          </cell>
        </row>
        <row r="1527">
          <cell r="I1527" t="str">
            <v>ALI_94_SEG_6_PROV_2087</v>
          </cell>
          <cell r="J1527">
            <v>6</v>
          </cell>
          <cell r="K1527" t="str">
            <v>CEREAL EMPACADO</v>
          </cell>
          <cell r="L1527">
            <v>94</v>
          </cell>
          <cell r="M1527" t="str">
            <v>94 : Ponques de sabores sin relleno.</v>
          </cell>
          <cell r="N1527">
            <v>2087</v>
          </cell>
          <cell r="O1527" t="str">
            <v>AAA Alimentando A Bogotá 2020 UT</v>
          </cell>
          <cell r="P1527">
            <v>505</v>
          </cell>
          <cell r="Q1527">
            <v>505</v>
          </cell>
          <cell r="R1527">
            <v>1006</v>
          </cell>
          <cell r="S1527">
            <v>1006</v>
          </cell>
          <cell r="T1527">
            <v>505</v>
          </cell>
          <cell r="U1527">
            <v>505</v>
          </cell>
          <cell r="V1527">
            <v>1006</v>
          </cell>
          <cell r="W1527">
            <v>1006</v>
          </cell>
        </row>
        <row r="1528">
          <cell r="I1528" t="str">
            <v>ALI_94_SEG_6_PROV_2088</v>
          </cell>
          <cell r="J1528">
            <v>6</v>
          </cell>
          <cell r="K1528" t="str">
            <v>CEREAL EMPACADO</v>
          </cell>
          <cell r="L1528">
            <v>94</v>
          </cell>
          <cell r="M1528" t="str">
            <v>94 : Ponques de sabores sin relleno.</v>
          </cell>
          <cell r="N1528">
            <v>2088</v>
          </cell>
          <cell r="O1528" t="str">
            <v>Consorcio Nutriservi Panadería 2020</v>
          </cell>
          <cell r="P1528">
            <v>515</v>
          </cell>
          <cell r="Q1528">
            <v>515</v>
          </cell>
          <cell r="R1528">
            <v>1028</v>
          </cell>
          <cell r="S1528">
            <v>1028</v>
          </cell>
          <cell r="T1528">
            <v>505</v>
          </cell>
          <cell r="U1528">
            <v>505</v>
          </cell>
          <cell r="V1528">
            <v>1006</v>
          </cell>
          <cell r="W1528">
            <v>1006</v>
          </cell>
        </row>
        <row r="1529">
          <cell r="I1529" t="str">
            <v>ALI_94_SEG_6_PROV_2094</v>
          </cell>
          <cell r="J1529">
            <v>6</v>
          </cell>
          <cell r="K1529" t="str">
            <v>CEREAL EMPACADO</v>
          </cell>
          <cell r="L1529">
            <v>94</v>
          </cell>
          <cell r="M1529" t="str">
            <v>94 : Ponques de sabores sin relleno.</v>
          </cell>
          <cell r="N1529">
            <v>2094</v>
          </cell>
          <cell r="O1529" t="str">
            <v>Comapan SA</v>
          </cell>
          <cell r="P1529">
            <v>505</v>
          </cell>
          <cell r="Q1529">
            <v>505</v>
          </cell>
          <cell r="R1529">
            <v>1006</v>
          </cell>
          <cell r="S1529">
            <v>1006</v>
          </cell>
          <cell r="T1529">
            <v>505</v>
          </cell>
          <cell r="U1529">
            <v>505</v>
          </cell>
          <cell r="V1529">
            <v>1006</v>
          </cell>
          <cell r="W1529">
            <v>1006</v>
          </cell>
        </row>
        <row r="1530">
          <cell r="I1530" t="str">
            <v>ALI_94_SEG_6_PROV_2095</v>
          </cell>
          <cell r="J1530">
            <v>6</v>
          </cell>
          <cell r="K1530" t="str">
            <v>CEREAL EMPACADO</v>
          </cell>
          <cell r="L1530">
            <v>94</v>
          </cell>
          <cell r="M1530" t="str">
            <v>94 : Ponques de sabores sin relleno.</v>
          </cell>
          <cell r="N1530">
            <v>2095</v>
          </cell>
          <cell r="O1530" t="str">
            <v>Ut Mana 2020</v>
          </cell>
          <cell r="P1530">
            <v>507</v>
          </cell>
          <cell r="Q1530">
            <v>507</v>
          </cell>
          <cell r="R1530">
            <v>1012</v>
          </cell>
          <cell r="S1530">
            <v>1012</v>
          </cell>
          <cell r="T1530">
            <v>505</v>
          </cell>
          <cell r="U1530">
            <v>505</v>
          </cell>
          <cell r="V1530">
            <v>1006</v>
          </cell>
          <cell r="W1530">
            <v>1006</v>
          </cell>
        </row>
        <row r="1531">
          <cell r="I1531" t="str">
            <v>ALI_94_SEG_7_PROV_2048</v>
          </cell>
          <cell r="J1531">
            <v>7</v>
          </cell>
          <cell r="K1531" t="str">
            <v>CEREAL EMPACADO</v>
          </cell>
          <cell r="L1531">
            <v>94</v>
          </cell>
          <cell r="M1531" t="str">
            <v>94 : Ponques de sabores sin relleno.</v>
          </cell>
          <cell r="N1531">
            <v>2048</v>
          </cell>
          <cell r="O1531" t="str">
            <v>Comercializadora Nutrimos SA</v>
          </cell>
          <cell r="P1531">
            <v>505</v>
          </cell>
          <cell r="Q1531">
            <v>505</v>
          </cell>
          <cell r="R1531">
            <v>1006</v>
          </cell>
          <cell r="S1531">
            <v>1006</v>
          </cell>
          <cell r="T1531">
            <v>505</v>
          </cell>
          <cell r="U1531">
            <v>505</v>
          </cell>
          <cell r="V1531">
            <v>1006</v>
          </cell>
          <cell r="W1531">
            <v>1006</v>
          </cell>
        </row>
        <row r="1532">
          <cell r="I1532" t="str">
            <v>ALI_94_SEG_7_PROV_2052</v>
          </cell>
          <cell r="J1532">
            <v>7</v>
          </cell>
          <cell r="K1532" t="str">
            <v>CEREAL EMPACADO</v>
          </cell>
          <cell r="L1532">
            <v>94</v>
          </cell>
          <cell r="M1532" t="str">
            <v>94 : Ponques de sabores sin relleno.</v>
          </cell>
          <cell r="N1532">
            <v>2052</v>
          </cell>
          <cell r="O1532" t="str">
            <v>Diseral S.A.S.</v>
          </cell>
          <cell r="P1532">
            <v>517</v>
          </cell>
          <cell r="Q1532">
            <v>517</v>
          </cell>
          <cell r="R1532">
            <v>1033</v>
          </cell>
          <cell r="S1532">
            <v>1033</v>
          </cell>
          <cell r="T1532">
            <v>505</v>
          </cell>
          <cell r="U1532">
            <v>505</v>
          </cell>
          <cell r="V1532">
            <v>1006</v>
          </cell>
          <cell r="W1532">
            <v>1006</v>
          </cell>
        </row>
        <row r="1533">
          <cell r="I1533" t="str">
            <v>ALI_94_SEG_7_PROV_2075</v>
          </cell>
          <cell r="J1533">
            <v>7</v>
          </cell>
          <cell r="K1533" t="str">
            <v>CEREAL EMPACADO</v>
          </cell>
          <cell r="L1533">
            <v>94</v>
          </cell>
          <cell r="M1533" t="str">
            <v>94 : Ponques de sabores sin relleno.</v>
          </cell>
          <cell r="N1533">
            <v>2075</v>
          </cell>
          <cell r="O1533" t="str">
            <v>Trigus S.A.S.</v>
          </cell>
          <cell r="P1533">
            <v>510</v>
          </cell>
          <cell r="Q1533">
            <v>510</v>
          </cell>
          <cell r="R1533">
            <v>1016</v>
          </cell>
          <cell r="S1533">
            <v>1016</v>
          </cell>
          <cell r="T1533">
            <v>505</v>
          </cell>
          <cell r="U1533">
            <v>505</v>
          </cell>
          <cell r="V1533">
            <v>1006</v>
          </cell>
          <cell r="W1533">
            <v>1006</v>
          </cell>
        </row>
        <row r="1534">
          <cell r="I1534" t="str">
            <v>ALI_94_SEG_7_PROV_2087</v>
          </cell>
          <cell r="J1534">
            <v>7</v>
          </cell>
          <cell r="K1534" t="str">
            <v>CEREAL EMPACADO</v>
          </cell>
          <cell r="L1534">
            <v>94</v>
          </cell>
          <cell r="M1534" t="str">
            <v>94 : Ponques de sabores sin relleno.</v>
          </cell>
          <cell r="N1534">
            <v>2087</v>
          </cell>
          <cell r="O1534" t="str">
            <v>AAA Alimentando A Bogotá 2020 UT</v>
          </cell>
          <cell r="P1534">
            <v>505</v>
          </cell>
          <cell r="Q1534">
            <v>505</v>
          </cell>
          <cell r="R1534">
            <v>1006</v>
          </cell>
          <cell r="S1534">
            <v>1006</v>
          </cell>
          <cell r="T1534">
            <v>505</v>
          </cell>
          <cell r="U1534">
            <v>505</v>
          </cell>
          <cell r="V1534">
            <v>1006</v>
          </cell>
          <cell r="W1534">
            <v>1006</v>
          </cell>
        </row>
        <row r="1535">
          <cell r="I1535" t="str">
            <v>ALI_94_SEG_7_PROV_2088</v>
          </cell>
          <cell r="J1535">
            <v>7</v>
          </cell>
          <cell r="K1535" t="str">
            <v>CEREAL EMPACADO</v>
          </cell>
          <cell r="L1535">
            <v>94</v>
          </cell>
          <cell r="M1535" t="str">
            <v>94 : Ponques de sabores sin relleno.</v>
          </cell>
          <cell r="N1535">
            <v>2088</v>
          </cell>
          <cell r="O1535" t="str">
            <v>Consorcio Nutriservi Panadería 2020</v>
          </cell>
          <cell r="P1535">
            <v>515</v>
          </cell>
          <cell r="Q1535">
            <v>515</v>
          </cell>
          <cell r="R1535">
            <v>1028</v>
          </cell>
          <cell r="S1535">
            <v>1028</v>
          </cell>
          <cell r="T1535">
            <v>505</v>
          </cell>
          <cell r="U1535">
            <v>505</v>
          </cell>
          <cell r="V1535">
            <v>1006</v>
          </cell>
          <cell r="W1535">
            <v>1006</v>
          </cell>
        </row>
        <row r="1536">
          <cell r="I1536" t="str">
            <v>ALI_94_SEG_7_PROV_2095</v>
          </cell>
          <cell r="J1536">
            <v>7</v>
          </cell>
          <cell r="K1536" t="str">
            <v>CEREAL EMPACADO</v>
          </cell>
          <cell r="L1536">
            <v>94</v>
          </cell>
          <cell r="M1536" t="str">
            <v>94 : Ponques de sabores sin relleno.</v>
          </cell>
          <cell r="N1536">
            <v>2095</v>
          </cell>
          <cell r="O1536" t="str">
            <v>Ut Mana 2020</v>
          </cell>
          <cell r="P1536">
            <v>507</v>
          </cell>
          <cell r="Q1536">
            <v>507</v>
          </cell>
          <cell r="R1536">
            <v>1012</v>
          </cell>
          <cell r="S1536">
            <v>1012</v>
          </cell>
          <cell r="T1536">
            <v>505</v>
          </cell>
          <cell r="U1536">
            <v>505</v>
          </cell>
          <cell r="V1536">
            <v>1006</v>
          </cell>
          <cell r="W1536">
            <v>1006</v>
          </cell>
        </row>
        <row r="1537">
          <cell r="I1537" t="str">
            <v>ALI_94_SEG_8_PROV_2048</v>
          </cell>
          <cell r="J1537">
            <v>8</v>
          </cell>
          <cell r="K1537" t="str">
            <v>CEREAL EMPACADO</v>
          </cell>
          <cell r="L1537">
            <v>94</v>
          </cell>
          <cell r="M1537" t="str">
            <v>94 : Ponques de sabores sin relleno.</v>
          </cell>
          <cell r="N1537">
            <v>2048</v>
          </cell>
          <cell r="O1537" t="str">
            <v>Comercializadora Nutrimos SA</v>
          </cell>
          <cell r="P1537">
            <v>505</v>
          </cell>
          <cell r="Q1537">
            <v>505</v>
          </cell>
          <cell r="R1537">
            <v>1006</v>
          </cell>
          <cell r="S1537">
            <v>1006</v>
          </cell>
          <cell r="T1537">
            <v>505</v>
          </cell>
          <cell r="U1537">
            <v>505</v>
          </cell>
          <cell r="V1537">
            <v>1006</v>
          </cell>
          <cell r="W1537">
            <v>1006</v>
          </cell>
        </row>
        <row r="1538">
          <cell r="I1538" t="str">
            <v>ALI_94_SEG_8_PROV_2052</v>
          </cell>
          <cell r="J1538">
            <v>8</v>
          </cell>
          <cell r="K1538" t="str">
            <v>CEREAL EMPACADO</v>
          </cell>
          <cell r="L1538">
            <v>94</v>
          </cell>
          <cell r="M1538" t="str">
            <v>94 : Ponques de sabores sin relleno.</v>
          </cell>
          <cell r="N1538">
            <v>2052</v>
          </cell>
          <cell r="O1538" t="str">
            <v>Diseral S.A.S.</v>
          </cell>
          <cell r="P1538">
            <v>517</v>
          </cell>
          <cell r="Q1538">
            <v>517</v>
          </cell>
          <cell r="R1538">
            <v>1033</v>
          </cell>
          <cell r="S1538">
            <v>1033</v>
          </cell>
          <cell r="T1538">
            <v>505</v>
          </cell>
          <cell r="U1538">
            <v>505</v>
          </cell>
          <cell r="V1538">
            <v>1006</v>
          </cell>
          <cell r="W1538">
            <v>1006</v>
          </cell>
        </row>
        <row r="1539">
          <cell r="I1539" t="str">
            <v>ALI_94_SEG_8_PROV_2075</v>
          </cell>
          <cell r="J1539">
            <v>8</v>
          </cell>
          <cell r="K1539" t="str">
            <v>CEREAL EMPACADO</v>
          </cell>
          <cell r="L1539">
            <v>94</v>
          </cell>
          <cell r="M1539" t="str">
            <v>94 : Ponques de sabores sin relleno.</v>
          </cell>
          <cell r="N1539">
            <v>2075</v>
          </cell>
          <cell r="O1539" t="str">
            <v>Trigus S.A.S.</v>
          </cell>
          <cell r="P1539">
            <v>510</v>
          </cell>
          <cell r="Q1539">
            <v>510</v>
          </cell>
          <cell r="R1539">
            <v>1016</v>
          </cell>
          <cell r="S1539">
            <v>1016</v>
          </cell>
          <cell r="T1539">
            <v>505</v>
          </cell>
          <cell r="U1539">
            <v>505</v>
          </cell>
          <cell r="V1539">
            <v>1006</v>
          </cell>
          <cell r="W1539">
            <v>1006</v>
          </cell>
        </row>
        <row r="1540">
          <cell r="I1540" t="str">
            <v>ALI_94_SEG_8_PROV_2087</v>
          </cell>
          <cell r="J1540">
            <v>8</v>
          </cell>
          <cell r="K1540" t="str">
            <v>CEREAL EMPACADO</v>
          </cell>
          <cell r="L1540">
            <v>94</v>
          </cell>
          <cell r="M1540" t="str">
            <v>94 : Ponques de sabores sin relleno.</v>
          </cell>
          <cell r="N1540">
            <v>2087</v>
          </cell>
          <cell r="O1540" t="str">
            <v>AAA Alimentando A Bogotá 2020 UT</v>
          </cell>
          <cell r="P1540">
            <v>505</v>
          </cell>
          <cell r="Q1540">
            <v>505</v>
          </cell>
          <cell r="R1540">
            <v>1006</v>
          </cell>
          <cell r="S1540">
            <v>1006</v>
          </cell>
          <cell r="T1540">
            <v>505</v>
          </cell>
          <cell r="U1540">
            <v>505</v>
          </cell>
          <cell r="V1540">
            <v>1006</v>
          </cell>
          <cell r="W1540">
            <v>1006</v>
          </cell>
        </row>
        <row r="1541">
          <cell r="I1541" t="str">
            <v>ALI_94_SEG_8_PROV_2088</v>
          </cell>
          <cell r="J1541">
            <v>8</v>
          </cell>
          <cell r="K1541" t="str">
            <v>CEREAL EMPACADO</v>
          </cell>
          <cell r="L1541">
            <v>94</v>
          </cell>
          <cell r="M1541" t="str">
            <v>94 : Ponques de sabores sin relleno.</v>
          </cell>
          <cell r="N1541">
            <v>2088</v>
          </cell>
          <cell r="O1541" t="str">
            <v>Consorcio Nutriservi Panadería 2020</v>
          </cell>
          <cell r="P1541">
            <v>515</v>
          </cell>
          <cell r="Q1541">
            <v>515</v>
          </cell>
          <cell r="R1541">
            <v>1028</v>
          </cell>
          <cell r="S1541">
            <v>1028</v>
          </cell>
          <cell r="T1541">
            <v>505</v>
          </cell>
          <cell r="U1541">
            <v>505</v>
          </cell>
          <cell r="V1541">
            <v>1006</v>
          </cell>
          <cell r="W1541">
            <v>1006</v>
          </cell>
        </row>
        <row r="1542">
          <cell r="I1542" t="str">
            <v>ALI_94_SEG_8_PROV_2095</v>
          </cell>
          <cell r="J1542">
            <v>8</v>
          </cell>
          <cell r="K1542" t="str">
            <v>CEREAL EMPACADO</v>
          </cell>
          <cell r="L1542">
            <v>94</v>
          </cell>
          <cell r="M1542" t="str">
            <v>94 : Ponques de sabores sin relleno.</v>
          </cell>
          <cell r="N1542">
            <v>2095</v>
          </cell>
          <cell r="O1542" t="str">
            <v>Ut Mana 2020</v>
          </cell>
          <cell r="P1542">
            <v>507</v>
          </cell>
          <cell r="Q1542">
            <v>507</v>
          </cell>
          <cell r="R1542">
            <v>1012</v>
          </cell>
          <cell r="S1542">
            <v>1012</v>
          </cell>
          <cell r="T1542">
            <v>505</v>
          </cell>
          <cell r="U1542">
            <v>505</v>
          </cell>
          <cell r="V1542">
            <v>1006</v>
          </cell>
          <cell r="W1542">
            <v>1006</v>
          </cell>
        </row>
        <row r="1543">
          <cell r="I1543" t="str">
            <v>ALI_94_SEG_9_PROV_2048</v>
          </cell>
          <cell r="J1543">
            <v>9</v>
          </cell>
          <cell r="K1543" t="str">
            <v>CEREAL EMPACADO</v>
          </cell>
          <cell r="L1543">
            <v>94</v>
          </cell>
          <cell r="M1543" t="str">
            <v>94 : Ponques de sabores sin relleno.</v>
          </cell>
          <cell r="N1543">
            <v>2048</v>
          </cell>
          <cell r="O1543" t="str">
            <v>Comercializadora Nutrimos SA</v>
          </cell>
          <cell r="P1543">
            <v>505</v>
          </cell>
          <cell r="Q1543">
            <v>505</v>
          </cell>
          <cell r="R1543">
            <v>1006</v>
          </cell>
          <cell r="S1543">
            <v>1006</v>
          </cell>
          <cell r="T1543">
            <v>505</v>
          </cell>
          <cell r="U1543">
            <v>505</v>
          </cell>
          <cell r="V1543">
            <v>1006</v>
          </cell>
          <cell r="W1543">
            <v>1006</v>
          </cell>
        </row>
        <row r="1544">
          <cell r="I1544" t="str">
            <v>ALI_94_SEG_9_PROV_2052</v>
          </cell>
          <cell r="J1544">
            <v>9</v>
          </cell>
          <cell r="K1544" t="str">
            <v>CEREAL EMPACADO</v>
          </cell>
          <cell r="L1544">
            <v>94</v>
          </cell>
          <cell r="M1544" t="str">
            <v>94 : Ponques de sabores sin relleno.</v>
          </cell>
          <cell r="N1544">
            <v>2052</v>
          </cell>
          <cell r="O1544" t="str">
            <v>Diseral S.A.S.</v>
          </cell>
          <cell r="P1544">
            <v>517</v>
          </cell>
          <cell r="Q1544">
            <v>517</v>
          </cell>
          <cell r="R1544">
            <v>1033</v>
          </cell>
          <cell r="S1544">
            <v>1033</v>
          </cell>
          <cell r="T1544">
            <v>505</v>
          </cell>
          <cell r="U1544">
            <v>505</v>
          </cell>
          <cell r="V1544">
            <v>1006</v>
          </cell>
          <cell r="W1544">
            <v>1006</v>
          </cell>
        </row>
        <row r="1545">
          <cell r="I1545" t="str">
            <v>ALI_94_SEG_9_PROV_2075</v>
          </cell>
          <cell r="J1545">
            <v>9</v>
          </cell>
          <cell r="K1545" t="str">
            <v>CEREAL EMPACADO</v>
          </cell>
          <cell r="L1545">
            <v>94</v>
          </cell>
          <cell r="M1545" t="str">
            <v>94 : Ponques de sabores sin relleno.</v>
          </cell>
          <cell r="N1545">
            <v>2075</v>
          </cell>
          <cell r="O1545" t="str">
            <v>Trigus S.A.S.</v>
          </cell>
          <cell r="P1545">
            <v>510</v>
          </cell>
          <cell r="Q1545">
            <v>510</v>
          </cell>
          <cell r="R1545">
            <v>1016</v>
          </cell>
          <cell r="S1545">
            <v>1016</v>
          </cell>
          <cell r="T1545">
            <v>505</v>
          </cell>
          <cell r="U1545">
            <v>505</v>
          </cell>
          <cell r="V1545">
            <v>1006</v>
          </cell>
          <cell r="W1545">
            <v>1006</v>
          </cell>
        </row>
        <row r="1546">
          <cell r="I1546" t="str">
            <v>ALI_94_SEG_9_PROV_2087</v>
          </cell>
          <cell r="J1546">
            <v>9</v>
          </cell>
          <cell r="K1546" t="str">
            <v>CEREAL EMPACADO</v>
          </cell>
          <cell r="L1546">
            <v>94</v>
          </cell>
          <cell r="M1546" t="str">
            <v>94 : Ponques de sabores sin relleno.</v>
          </cell>
          <cell r="N1546">
            <v>2087</v>
          </cell>
          <cell r="O1546" t="str">
            <v>AAA Alimentando A Bogotá 2020 UT</v>
          </cell>
          <cell r="P1546">
            <v>505</v>
          </cell>
          <cell r="Q1546">
            <v>505</v>
          </cell>
          <cell r="R1546">
            <v>1006</v>
          </cell>
          <cell r="S1546">
            <v>1006</v>
          </cell>
          <cell r="T1546">
            <v>505</v>
          </cell>
          <cell r="U1546">
            <v>505</v>
          </cell>
          <cell r="V1546">
            <v>1006</v>
          </cell>
          <cell r="W1546">
            <v>1006</v>
          </cell>
        </row>
        <row r="1547">
          <cell r="I1547" t="str">
            <v>ALI_94_SEG_9_PROV_2088</v>
          </cell>
          <cell r="J1547">
            <v>9</v>
          </cell>
          <cell r="K1547" t="str">
            <v>CEREAL EMPACADO</v>
          </cell>
          <cell r="L1547">
            <v>94</v>
          </cell>
          <cell r="M1547" t="str">
            <v>94 : Ponques de sabores sin relleno.</v>
          </cell>
          <cell r="N1547">
            <v>2088</v>
          </cell>
          <cell r="O1547" t="str">
            <v>Consorcio Nutriservi Panadería 2020</v>
          </cell>
          <cell r="P1547">
            <v>515</v>
          </cell>
          <cell r="Q1547">
            <v>515</v>
          </cell>
          <cell r="R1547">
            <v>1028</v>
          </cell>
          <cell r="S1547">
            <v>1028</v>
          </cell>
          <cell r="T1547">
            <v>505</v>
          </cell>
          <cell r="U1547">
            <v>505</v>
          </cell>
          <cell r="V1547">
            <v>1006</v>
          </cell>
          <cell r="W1547">
            <v>1006</v>
          </cell>
        </row>
        <row r="1548">
          <cell r="I1548" t="str">
            <v>ALI_94_SEG_9_PROV_2095</v>
          </cell>
          <cell r="J1548">
            <v>9</v>
          </cell>
          <cell r="K1548" t="str">
            <v>CEREAL EMPACADO</v>
          </cell>
          <cell r="L1548">
            <v>94</v>
          </cell>
          <cell r="M1548" t="str">
            <v>94 : Ponques de sabores sin relleno.</v>
          </cell>
          <cell r="N1548">
            <v>2095</v>
          </cell>
          <cell r="O1548" t="str">
            <v>Ut Mana 2020</v>
          </cell>
          <cell r="P1548">
            <v>507</v>
          </cell>
          <cell r="Q1548">
            <v>507</v>
          </cell>
          <cell r="R1548">
            <v>1012</v>
          </cell>
          <cell r="S1548">
            <v>1012</v>
          </cell>
          <cell r="T1548">
            <v>505</v>
          </cell>
          <cell r="U1548">
            <v>505</v>
          </cell>
          <cell r="V1548">
            <v>1006</v>
          </cell>
          <cell r="W1548">
            <v>1006</v>
          </cell>
        </row>
        <row r="1549">
          <cell r="I1549" t="str">
            <v>ALI_94_SEG_10_PROV_2048</v>
          </cell>
          <cell r="J1549">
            <v>10</v>
          </cell>
          <cell r="K1549" t="str">
            <v>CEREAL EMPACADO</v>
          </cell>
          <cell r="L1549">
            <v>94</v>
          </cell>
          <cell r="M1549" t="str">
            <v>94 : Ponques de sabores sin relleno.</v>
          </cell>
          <cell r="N1549">
            <v>2048</v>
          </cell>
          <cell r="O1549" t="str">
            <v>Comercializadora Nutrimos SA</v>
          </cell>
          <cell r="P1549">
            <v>505</v>
          </cell>
          <cell r="Q1549">
            <v>505</v>
          </cell>
          <cell r="R1549">
            <v>1006</v>
          </cell>
          <cell r="S1549">
            <v>1006</v>
          </cell>
          <cell r="T1549">
            <v>505</v>
          </cell>
          <cell r="U1549">
            <v>505</v>
          </cell>
          <cell r="V1549">
            <v>1006</v>
          </cell>
          <cell r="W1549">
            <v>1006</v>
          </cell>
        </row>
        <row r="1550">
          <cell r="I1550" t="str">
            <v>ALI_94_SEG_10_PROV_2052</v>
          </cell>
          <cell r="J1550">
            <v>10</v>
          </cell>
          <cell r="K1550" t="str">
            <v>CEREAL EMPACADO</v>
          </cell>
          <cell r="L1550">
            <v>94</v>
          </cell>
          <cell r="M1550" t="str">
            <v>94 : Ponques de sabores sin relleno.</v>
          </cell>
          <cell r="N1550">
            <v>2052</v>
          </cell>
          <cell r="O1550" t="str">
            <v>Diseral S.A.S.</v>
          </cell>
          <cell r="P1550">
            <v>517</v>
          </cell>
          <cell r="Q1550">
            <v>517</v>
          </cell>
          <cell r="R1550">
            <v>1033</v>
          </cell>
          <cell r="S1550">
            <v>1033</v>
          </cell>
          <cell r="T1550">
            <v>505</v>
          </cell>
          <cell r="U1550">
            <v>505</v>
          </cell>
          <cell r="V1550">
            <v>1006</v>
          </cell>
          <cell r="W1550">
            <v>1006</v>
          </cell>
        </row>
        <row r="1551">
          <cell r="I1551" t="str">
            <v>ALI_94_SEG_10_PROV_2075</v>
          </cell>
          <cell r="J1551">
            <v>10</v>
          </cell>
          <cell r="K1551" t="str">
            <v>CEREAL EMPACADO</v>
          </cell>
          <cell r="L1551">
            <v>94</v>
          </cell>
          <cell r="M1551" t="str">
            <v>94 : Ponques de sabores sin relleno.</v>
          </cell>
          <cell r="N1551">
            <v>2075</v>
          </cell>
          <cell r="O1551" t="str">
            <v>Trigus S.A.S.</v>
          </cell>
          <cell r="P1551">
            <v>510</v>
          </cell>
          <cell r="Q1551">
            <v>510</v>
          </cell>
          <cell r="R1551">
            <v>1016</v>
          </cell>
          <cell r="S1551">
            <v>1016</v>
          </cell>
          <cell r="T1551">
            <v>505</v>
          </cell>
          <cell r="U1551">
            <v>505</v>
          </cell>
          <cell r="V1551">
            <v>1006</v>
          </cell>
          <cell r="W1551">
            <v>1006</v>
          </cell>
        </row>
        <row r="1552">
          <cell r="I1552" t="str">
            <v>ALI_94_SEG_10_PROV_2087</v>
          </cell>
          <cell r="J1552">
            <v>10</v>
          </cell>
          <cell r="K1552" t="str">
            <v>CEREAL EMPACADO</v>
          </cell>
          <cell r="L1552">
            <v>94</v>
          </cell>
          <cell r="M1552" t="str">
            <v>94 : Ponques de sabores sin relleno.</v>
          </cell>
          <cell r="N1552">
            <v>2087</v>
          </cell>
          <cell r="O1552" t="str">
            <v>AAA Alimentando A Bogotá 2020 UT</v>
          </cell>
          <cell r="P1552">
            <v>505</v>
          </cell>
          <cell r="Q1552">
            <v>505</v>
          </cell>
          <cell r="R1552">
            <v>1006</v>
          </cell>
          <cell r="S1552">
            <v>1006</v>
          </cell>
          <cell r="T1552">
            <v>505</v>
          </cell>
          <cell r="U1552">
            <v>505</v>
          </cell>
          <cell r="V1552">
            <v>1006</v>
          </cell>
          <cell r="W1552">
            <v>1006</v>
          </cell>
        </row>
        <row r="1553">
          <cell r="I1553" t="str">
            <v>ALI_94_SEG_10_PROV_2088</v>
          </cell>
          <cell r="J1553">
            <v>10</v>
          </cell>
          <cell r="K1553" t="str">
            <v>CEREAL EMPACADO</v>
          </cell>
          <cell r="L1553">
            <v>94</v>
          </cell>
          <cell r="M1553" t="str">
            <v>94 : Ponques de sabores sin relleno.</v>
          </cell>
          <cell r="N1553">
            <v>2088</v>
          </cell>
          <cell r="O1553" t="str">
            <v>Consorcio Nutriservi Panadería 2020</v>
          </cell>
          <cell r="P1553">
            <v>515</v>
          </cell>
          <cell r="Q1553">
            <v>515</v>
          </cell>
          <cell r="R1553">
            <v>1028</v>
          </cell>
          <cell r="S1553">
            <v>1028</v>
          </cell>
          <cell r="T1553">
            <v>505</v>
          </cell>
          <cell r="U1553">
            <v>505</v>
          </cell>
          <cell r="V1553">
            <v>1006</v>
          </cell>
          <cell r="W1553">
            <v>1006</v>
          </cell>
        </row>
        <row r="1554">
          <cell r="I1554" t="str">
            <v>ALI_94_SEG_10_PROV_2095</v>
          </cell>
          <cell r="J1554">
            <v>10</v>
          </cell>
          <cell r="K1554" t="str">
            <v>CEREAL EMPACADO</v>
          </cell>
          <cell r="L1554">
            <v>94</v>
          </cell>
          <cell r="M1554" t="str">
            <v>94 : Ponques de sabores sin relleno.</v>
          </cell>
          <cell r="N1554">
            <v>2095</v>
          </cell>
          <cell r="O1554" t="str">
            <v>Ut Mana 2020</v>
          </cell>
          <cell r="P1554">
            <v>507</v>
          </cell>
          <cell r="Q1554">
            <v>507</v>
          </cell>
          <cell r="R1554">
            <v>1012</v>
          </cell>
          <cell r="S1554">
            <v>1012</v>
          </cell>
          <cell r="T1554">
            <v>505</v>
          </cell>
          <cell r="U1554">
            <v>505</v>
          </cell>
          <cell r="V1554">
            <v>1006</v>
          </cell>
          <cell r="W1554">
            <v>1006</v>
          </cell>
        </row>
        <row r="1555">
          <cell r="I1555" t="str">
            <v>ALI_94_SEG_11_PROV_2048</v>
          </cell>
          <cell r="J1555">
            <v>11</v>
          </cell>
          <cell r="K1555" t="str">
            <v>CEREAL EMPACADO</v>
          </cell>
          <cell r="L1555">
            <v>94</v>
          </cell>
          <cell r="M1555" t="str">
            <v>94 : Ponques de sabores sin relleno.</v>
          </cell>
          <cell r="N1555">
            <v>2048</v>
          </cell>
          <cell r="O1555" t="str">
            <v>Comercializadora Nutrimos SA</v>
          </cell>
          <cell r="P1555">
            <v>505</v>
          </cell>
          <cell r="Q1555">
            <v>505</v>
          </cell>
          <cell r="R1555">
            <v>1006</v>
          </cell>
          <cell r="S1555">
            <v>1006</v>
          </cell>
          <cell r="T1555">
            <v>505</v>
          </cell>
          <cell r="U1555">
            <v>505</v>
          </cell>
          <cell r="V1555">
            <v>1006</v>
          </cell>
          <cell r="W1555">
            <v>1006</v>
          </cell>
        </row>
        <row r="1556">
          <cell r="I1556" t="str">
            <v>ALI_94_SEG_11_PROV_2052</v>
          </cell>
          <cell r="J1556">
            <v>11</v>
          </cell>
          <cell r="K1556" t="str">
            <v>CEREAL EMPACADO</v>
          </cell>
          <cell r="L1556">
            <v>94</v>
          </cell>
          <cell r="M1556" t="str">
            <v>94 : Ponques de sabores sin relleno.</v>
          </cell>
          <cell r="N1556">
            <v>2052</v>
          </cell>
          <cell r="O1556" t="str">
            <v>Diseral S.A.S.</v>
          </cell>
          <cell r="P1556">
            <v>517</v>
          </cell>
          <cell r="Q1556">
            <v>517</v>
          </cell>
          <cell r="R1556">
            <v>1033</v>
          </cell>
          <cell r="S1556">
            <v>1033</v>
          </cell>
          <cell r="T1556">
            <v>505</v>
          </cell>
          <cell r="U1556">
            <v>505</v>
          </cell>
          <cell r="V1556">
            <v>1006</v>
          </cell>
          <cell r="W1556">
            <v>1006</v>
          </cell>
        </row>
        <row r="1557">
          <cell r="I1557" t="str">
            <v>ALI_94_SEG_11_PROV_2075</v>
          </cell>
          <cell r="J1557">
            <v>11</v>
          </cell>
          <cell r="K1557" t="str">
            <v>CEREAL EMPACADO</v>
          </cell>
          <cell r="L1557">
            <v>94</v>
          </cell>
          <cell r="M1557" t="str">
            <v>94 : Ponques de sabores sin relleno.</v>
          </cell>
          <cell r="N1557">
            <v>2075</v>
          </cell>
          <cell r="O1557" t="str">
            <v>Trigus S.A.S.</v>
          </cell>
          <cell r="P1557">
            <v>510</v>
          </cell>
          <cell r="Q1557">
            <v>510</v>
          </cell>
          <cell r="R1557">
            <v>1016</v>
          </cell>
          <cell r="S1557">
            <v>1016</v>
          </cell>
          <cell r="T1557">
            <v>505</v>
          </cell>
          <cell r="U1557">
            <v>505</v>
          </cell>
          <cell r="V1557">
            <v>1006</v>
          </cell>
          <cell r="W1557">
            <v>1006</v>
          </cell>
        </row>
        <row r="1558">
          <cell r="I1558" t="str">
            <v>ALI_94_SEG_11_PROV_2087</v>
          </cell>
          <cell r="J1558">
            <v>11</v>
          </cell>
          <cell r="K1558" t="str">
            <v>CEREAL EMPACADO</v>
          </cell>
          <cell r="L1558">
            <v>94</v>
          </cell>
          <cell r="M1558" t="str">
            <v>94 : Ponques de sabores sin relleno.</v>
          </cell>
          <cell r="N1558">
            <v>2087</v>
          </cell>
          <cell r="O1558" t="str">
            <v>AAA Alimentando A Bogotá 2020 UT</v>
          </cell>
          <cell r="P1558">
            <v>505</v>
          </cell>
          <cell r="Q1558">
            <v>505</v>
          </cell>
          <cell r="R1558">
            <v>1006</v>
          </cell>
          <cell r="S1558">
            <v>1006</v>
          </cell>
          <cell r="T1558">
            <v>505</v>
          </cell>
          <cell r="U1558">
            <v>505</v>
          </cell>
          <cell r="V1558">
            <v>1006</v>
          </cell>
          <cell r="W1558">
            <v>1006</v>
          </cell>
        </row>
        <row r="1559">
          <cell r="I1559" t="str">
            <v>ALI_94_SEG_11_PROV_2088</v>
          </cell>
          <cell r="J1559">
            <v>11</v>
          </cell>
          <cell r="K1559" t="str">
            <v>CEREAL EMPACADO</v>
          </cell>
          <cell r="L1559">
            <v>94</v>
          </cell>
          <cell r="M1559" t="str">
            <v>94 : Ponques de sabores sin relleno.</v>
          </cell>
          <cell r="N1559">
            <v>2088</v>
          </cell>
          <cell r="O1559" t="str">
            <v>Consorcio Nutriservi Panadería 2020</v>
          </cell>
          <cell r="P1559">
            <v>515</v>
          </cell>
          <cell r="Q1559">
            <v>515</v>
          </cell>
          <cell r="R1559">
            <v>1028</v>
          </cell>
          <cell r="S1559">
            <v>1028</v>
          </cell>
          <cell r="T1559">
            <v>505</v>
          </cell>
          <cell r="U1559">
            <v>505</v>
          </cell>
          <cell r="V1559">
            <v>1006</v>
          </cell>
          <cell r="W1559">
            <v>1006</v>
          </cell>
        </row>
        <row r="1560">
          <cell r="I1560" t="str">
            <v>ALI_94_SEG_11_PROV_2095</v>
          </cell>
          <cell r="J1560">
            <v>11</v>
          </cell>
          <cell r="K1560" t="str">
            <v>CEREAL EMPACADO</v>
          </cell>
          <cell r="L1560">
            <v>94</v>
          </cell>
          <cell r="M1560" t="str">
            <v>94 : Ponques de sabores sin relleno.</v>
          </cell>
          <cell r="N1560">
            <v>2095</v>
          </cell>
          <cell r="O1560" t="str">
            <v>Ut Mana 2020</v>
          </cell>
          <cell r="P1560">
            <v>507</v>
          </cell>
          <cell r="Q1560">
            <v>507</v>
          </cell>
          <cell r="R1560">
            <v>1012</v>
          </cell>
          <cell r="S1560">
            <v>1012</v>
          </cell>
          <cell r="T1560">
            <v>505</v>
          </cell>
          <cell r="U1560">
            <v>505</v>
          </cell>
          <cell r="V1560">
            <v>1006</v>
          </cell>
          <cell r="W1560">
            <v>1006</v>
          </cell>
        </row>
        <row r="1561">
          <cell r="I1561" t="str">
            <v>ALI_94_SEG_12_PROV_2048</v>
          </cell>
          <cell r="J1561">
            <v>12</v>
          </cell>
          <cell r="K1561" t="str">
            <v>CEREAL EMPACADO</v>
          </cell>
          <cell r="L1561">
            <v>94</v>
          </cell>
          <cell r="M1561" t="str">
            <v>94 : Ponques de sabores sin relleno.</v>
          </cell>
          <cell r="N1561">
            <v>2048</v>
          </cell>
          <cell r="O1561" t="str">
            <v>Comercializadora Nutrimos SA</v>
          </cell>
          <cell r="P1561">
            <v>505</v>
          </cell>
          <cell r="Q1561">
            <v>505</v>
          </cell>
          <cell r="R1561">
            <v>1006</v>
          </cell>
          <cell r="S1561">
            <v>1006</v>
          </cell>
          <cell r="T1561">
            <v>505</v>
          </cell>
          <cell r="U1561">
            <v>505</v>
          </cell>
          <cell r="V1561">
            <v>1006</v>
          </cell>
          <cell r="W1561">
            <v>1006</v>
          </cell>
        </row>
        <row r="1562">
          <cell r="I1562" t="str">
            <v>ALI_94_SEG_12_PROV_2052</v>
          </cell>
          <cell r="J1562">
            <v>12</v>
          </cell>
          <cell r="K1562" t="str">
            <v>CEREAL EMPACADO</v>
          </cell>
          <cell r="L1562">
            <v>94</v>
          </cell>
          <cell r="M1562" t="str">
            <v>94 : Ponques de sabores sin relleno.</v>
          </cell>
          <cell r="N1562">
            <v>2052</v>
          </cell>
          <cell r="O1562" t="str">
            <v>Diseral S.A.S.</v>
          </cell>
          <cell r="P1562">
            <v>517</v>
          </cell>
          <cell r="Q1562">
            <v>517</v>
          </cell>
          <cell r="R1562">
            <v>1033</v>
          </cell>
          <cell r="S1562">
            <v>1033</v>
          </cell>
          <cell r="T1562">
            <v>505</v>
          </cell>
          <cell r="U1562">
            <v>505</v>
          </cell>
          <cell r="V1562">
            <v>1006</v>
          </cell>
          <cell r="W1562">
            <v>1006</v>
          </cell>
        </row>
        <row r="1563">
          <cell r="I1563" t="str">
            <v>ALI_94_SEG_12_PROV_2075</v>
          </cell>
          <cell r="J1563">
            <v>12</v>
          </cell>
          <cell r="K1563" t="str">
            <v>CEREAL EMPACADO</v>
          </cell>
          <cell r="L1563">
            <v>94</v>
          </cell>
          <cell r="M1563" t="str">
            <v>94 : Ponques de sabores sin relleno.</v>
          </cell>
          <cell r="N1563">
            <v>2075</v>
          </cell>
          <cell r="O1563" t="str">
            <v>Trigus S.A.S.</v>
          </cell>
          <cell r="P1563">
            <v>510</v>
          </cell>
          <cell r="Q1563">
            <v>510</v>
          </cell>
          <cell r="R1563">
            <v>1016</v>
          </cell>
          <cell r="S1563">
            <v>1016</v>
          </cell>
          <cell r="T1563">
            <v>505</v>
          </cell>
          <cell r="U1563">
            <v>505</v>
          </cell>
          <cell r="V1563">
            <v>1006</v>
          </cell>
          <cell r="W1563">
            <v>1006</v>
          </cell>
        </row>
        <row r="1564">
          <cell r="I1564" t="str">
            <v>ALI_94_SEG_12_PROV_2087</v>
          </cell>
          <cell r="J1564">
            <v>12</v>
          </cell>
          <cell r="K1564" t="str">
            <v>CEREAL EMPACADO</v>
          </cell>
          <cell r="L1564">
            <v>94</v>
          </cell>
          <cell r="M1564" t="str">
            <v>94 : Ponques de sabores sin relleno.</v>
          </cell>
          <cell r="N1564">
            <v>2087</v>
          </cell>
          <cell r="O1564" t="str">
            <v>AAA Alimentando A Bogotá 2020 UT</v>
          </cell>
          <cell r="P1564">
            <v>505</v>
          </cell>
          <cell r="Q1564">
            <v>505</v>
          </cell>
          <cell r="R1564">
            <v>1006</v>
          </cell>
          <cell r="S1564">
            <v>1006</v>
          </cell>
          <cell r="T1564">
            <v>505</v>
          </cell>
          <cell r="U1564">
            <v>505</v>
          </cell>
          <cell r="V1564">
            <v>1006</v>
          </cell>
          <cell r="W1564">
            <v>1006</v>
          </cell>
        </row>
        <row r="1565">
          <cell r="I1565" t="str">
            <v>ALI_94_SEG_12_PROV_2088</v>
          </cell>
          <cell r="J1565">
            <v>12</v>
          </cell>
          <cell r="K1565" t="str">
            <v>CEREAL EMPACADO</v>
          </cell>
          <cell r="L1565">
            <v>94</v>
          </cell>
          <cell r="M1565" t="str">
            <v>94 : Ponques de sabores sin relleno.</v>
          </cell>
          <cell r="N1565">
            <v>2088</v>
          </cell>
          <cell r="O1565" t="str">
            <v>Consorcio Nutriservi Panadería 2020</v>
          </cell>
          <cell r="P1565">
            <v>515</v>
          </cell>
          <cell r="Q1565">
            <v>515</v>
          </cell>
          <cell r="R1565">
            <v>1028</v>
          </cell>
          <cell r="S1565">
            <v>1028</v>
          </cell>
          <cell r="T1565">
            <v>505</v>
          </cell>
          <cell r="U1565">
            <v>505</v>
          </cell>
          <cell r="V1565">
            <v>1006</v>
          </cell>
          <cell r="W1565">
            <v>1006</v>
          </cell>
        </row>
        <row r="1566">
          <cell r="I1566" t="str">
            <v>ALI_94_SEG_12_PROV_2095</v>
          </cell>
          <cell r="J1566">
            <v>12</v>
          </cell>
          <cell r="K1566" t="str">
            <v>CEREAL EMPACADO</v>
          </cell>
          <cell r="L1566">
            <v>94</v>
          </cell>
          <cell r="M1566" t="str">
            <v>94 : Ponques de sabores sin relleno.</v>
          </cell>
          <cell r="N1566">
            <v>2095</v>
          </cell>
          <cell r="O1566" t="str">
            <v>Ut Mana 2020</v>
          </cell>
          <cell r="P1566">
            <v>507</v>
          </cell>
          <cell r="Q1566">
            <v>507</v>
          </cell>
          <cell r="R1566">
            <v>1012</v>
          </cell>
          <cell r="S1566">
            <v>1012</v>
          </cell>
          <cell r="T1566">
            <v>505</v>
          </cell>
          <cell r="U1566">
            <v>505</v>
          </cell>
          <cell r="V1566">
            <v>1006</v>
          </cell>
          <cell r="W1566">
            <v>1006</v>
          </cell>
        </row>
        <row r="1567">
          <cell r="I1567" t="str">
            <v>ALI_94_SEG_13_PROV_2048</v>
          </cell>
          <cell r="J1567">
            <v>13</v>
          </cell>
          <cell r="K1567" t="str">
            <v>CEREAL EMPACADO</v>
          </cell>
          <cell r="L1567">
            <v>94</v>
          </cell>
          <cell r="M1567" t="str">
            <v>94 : Ponques de sabores sin relleno.</v>
          </cell>
          <cell r="N1567">
            <v>2048</v>
          </cell>
          <cell r="O1567" t="str">
            <v>Comercializadora Nutrimos SA</v>
          </cell>
          <cell r="P1567">
            <v>505</v>
          </cell>
          <cell r="Q1567">
            <v>505</v>
          </cell>
          <cell r="R1567">
            <v>1006</v>
          </cell>
          <cell r="S1567">
            <v>1006</v>
          </cell>
          <cell r="T1567">
            <v>505</v>
          </cell>
          <cell r="U1567">
            <v>505</v>
          </cell>
          <cell r="V1567">
            <v>1006</v>
          </cell>
          <cell r="W1567">
            <v>1006</v>
          </cell>
        </row>
        <row r="1568">
          <cell r="I1568" t="str">
            <v>ALI_94_SEG_13_PROV_2052</v>
          </cell>
          <cell r="J1568">
            <v>13</v>
          </cell>
          <cell r="K1568" t="str">
            <v>CEREAL EMPACADO</v>
          </cell>
          <cell r="L1568">
            <v>94</v>
          </cell>
          <cell r="M1568" t="str">
            <v>94 : Ponques de sabores sin relleno.</v>
          </cell>
          <cell r="N1568">
            <v>2052</v>
          </cell>
          <cell r="O1568" t="str">
            <v>Diseral S.A.S.</v>
          </cell>
          <cell r="P1568">
            <v>517</v>
          </cell>
          <cell r="Q1568">
            <v>517</v>
          </cell>
          <cell r="R1568">
            <v>1033</v>
          </cell>
          <cell r="S1568">
            <v>1033</v>
          </cell>
          <cell r="T1568">
            <v>505</v>
          </cell>
          <cell r="U1568">
            <v>505</v>
          </cell>
          <cell r="V1568">
            <v>1006</v>
          </cell>
          <cell r="W1568">
            <v>1006</v>
          </cell>
        </row>
        <row r="1569">
          <cell r="I1569" t="str">
            <v>ALI_94_SEG_13_PROV_2075</v>
          </cell>
          <cell r="J1569">
            <v>13</v>
          </cell>
          <cell r="K1569" t="str">
            <v>CEREAL EMPACADO</v>
          </cell>
          <cell r="L1569">
            <v>94</v>
          </cell>
          <cell r="M1569" t="str">
            <v>94 : Ponques de sabores sin relleno.</v>
          </cell>
          <cell r="N1569">
            <v>2075</v>
          </cell>
          <cell r="O1569" t="str">
            <v>Trigus S.A.S.</v>
          </cell>
          <cell r="P1569">
            <v>510</v>
          </cell>
          <cell r="Q1569">
            <v>510</v>
          </cell>
          <cell r="R1569">
            <v>1016</v>
          </cell>
          <cell r="S1569">
            <v>1016</v>
          </cell>
          <cell r="T1569">
            <v>505</v>
          </cell>
          <cell r="U1569">
            <v>505</v>
          </cell>
          <cell r="V1569">
            <v>1006</v>
          </cell>
          <cell r="W1569">
            <v>1006</v>
          </cell>
        </row>
        <row r="1570">
          <cell r="I1570" t="str">
            <v>ALI_94_SEG_13_PROV_2087</v>
          </cell>
          <cell r="J1570">
            <v>13</v>
          </cell>
          <cell r="K1570" t="str">
            <v>CEREAL EMPACADO</v>
          </cell>
          <cell r="L1570">
            <v>94</v>
          </cell>
          <cell r="M1570" t="str">
            <v>94 : Ponques de sabores sin relleno.</v>
          </cell>
          <cell r="N1570">
            <v>2087</v>
          </cell>
          <cell r="O1570" t="str">
            <v>AAA Alimentando A Bogotá 2020 UT</v>
          </cell>
          <cell r="P1570">
            <v>505</v>
          </cell>
          <cell r="Q1570">
            <v>505</v>
          </cell>
          <cell r="R1570">
            <v>1006</v>
          </cell>
          <cell r="S1570">
            <v>1006</v>
          </cell>
          <cell r="T1570">
            <v>505</v>
          </cell>
          <cell r="U1570">
            <v>505</v>
          </cell>
          <cell r="V1570">
            <v>1006</v>
          </cell>
          <cell r="W1570">
            <v>1006</v>
          </cell>
        </row>
        <row r="1571">
          <cell r="I1571" t="str">
            <v>ALI_94_SEG_13_PROV_2088</v>
          </cell>
          <cell r="J1571">
            <v>13</v>
          </cell>
          <cell r="K1571" t="str">
            <v>CEREAL EMPACADO</v>
          </cell>
          <cell r="L1571">
            <v>94</v>
          </cell>
          <cell r="M1571" t="str">
            <v>94 : Ponques de sabores sin relleno.</v>
          </cell>
          <cell r="N1571">
            <v>2088</v>
          </cell>
          <cell r="O1571" t="str">
            <v>Consorcio Nutriservi Panadería 2020</v>
          </cell>
          <cell r="P1571">
            <v>515</v>
          </cell>
          <cell r="Q1571">
            <v>515</v>
          </cell>
          <cell r="R1571">
            <v>1028</v>
          </cell>
          <cell r="S1571">
            <v>1028</v>
          </cell>
          <cell r="T1571">
            <v>505</v>
          </cell>
          <cell r="U1571">
            <v>505</v>
          </cell>
          <cell r="V1571">
            <v>1006</v>
          </cell>
          <cell r="W1571">
            <v>1006</v>
          </cell>
        </row>
        <row r="1572">
          <cell r="I1572" t="str">
            <v>ALI_94_SEG_13_PROV_2095</v>
          </cell>
          <cell r="J1572">
            <v>13</v>
          </cell>
          <cell r="K1572" t="str">
            <v>CEREAL EMPACADO</v>
          </cell>
          <cell r="L1572">
            <v>94</v>
          </cell>
          <cell r="M1572" t="str">
            <v>94 : Ponques de sabores sin relleno.</v>
          </cell>
          <cell r="N1572">
            <v>2095</v>
          </cell>
          <cell r="O1572" t="str">
            <v>Ut Mana 2020</v>
          </cell>
          <cell r="P1572">
            <v>507</v>
          </cell>
          <cell r="Q1572">
            <v>507</v>
          </cell>
          <cell r="R1572">
            <v>1012</v>
          </cell>
          <cell r="S1572">
            <v>1012</v>
          </cell>
          <cell r="T1572">
            <v>505</v>
          </cell>
          <cell r="U1572">
            <v>505</v>
          </cell>
          <cell r="V1572">
            <v>1006</v>
          </cell>
          <cell r="W1572">
            <v>1006</v>
          </cell>
        </row>
        <row r="1573">
          <cell r="I1573" t="str">
            <v>ALI_94_SEG_14_PROV_2048</v>
          </cell>
          <cell r="J1573">
            <v>14</v>
          </cell>
          <cell r="K1573" t="str">
            <v>CEREAL EMPACADO</v>
          </cell>
          <cell r="L1573">
            <v>94</v>
          </cell>
          <cell r="M1573" t="str">
            <v>94 : Ponques de sabores sin relleno.</v>
          </cell>
          <cell r="N1573">
            <v>2048</v>
          </cell>
          <cell r="O1573" t="str">
            <v>Comercializadora Nutrimos SA</v>
          </cell>
          <cell r="P1573">
            <v>505</v>
          </cell>
          <cell r="Q1573">
            <v>505</v>
          </cell>
          <cell r="R1573">
            <v>1006</v>
          </cell>
          <cell r="S1573">
            <v>1006</v>
          </cell>
          <cell r="T1573">
            <v>505</v>
          </cell>
          <cell r="U1573">
            <v>505</v>
          </cell>
          <cell r="V1573">
            <v>1006</v>
          </cell>
          <cell r="W1573">
            <v>1006</v>
          </cell>
        </row>
        <row r="1574">
          <cell r="I1574" t="str">
            <v>ALI_94_SEG_14_PROV_2052</v>
          </cell>
          <cell r="J1574">
            <v>14</v>
          </cell>
          <cell r="K1574" t="str">
            <v>CEREAL EMPACADO</v>
          </cell>
          <cell r="L1574">
            <v>94</v>
          </cell>
          <cell r="M1574" t="str">
            <v>94 : Ponques de sabores sin relleno.</v>
          </cell>
          <cell r="N1574">
            <v>2052</v>
          </cell>
          <cell r="O1574" t="str">
            <v>Diseral S.A.S.</v>
          </cell>
          <cell r="P1574">
            <v>517</v>
          </cell>
          <cell r="Q1574">
            <v>517</v>
          </cell>
          <cell r="R1574">
            <v>1033</v>
          </cell>
          <cell r="S1574">
            <v>1033</v>
          </cell>
          <cell r="T1574">
            <v>505</v>
          </cell>
          <cell r="U1574">
            <v>505</v>
          </cell>
          <cell r="V1574">
            <v>1006</v>
          </cell>
          <cell r="W1574">
            <v>1006</v>
          </cell>
        </row>
        <row r="1575">
          <cell r="I1575" t="str">
            <v>ALI_94_SEG_14_PROV_2075</v>
          </cell>
          <cell r="J1575">
            <v>14</v>
          </cell>
          <cell r="K1575" t="str">
            <v>CEREAL EMPACADO</v>
          </cell>
          <cell r="L1575">
            <v>94</v>
          </cell>
          <cell r="M1575" t="str">
            <v>94 : Ponques de sabores sin relleno.</v>
          </cell>
          <cell r="N1575">
            <v>2075</v>
          </cell>
          <cell r="O1575" t="str">
            <v>Trigus S.A.S.</v>
          </cell>
          <cell r="P1575">
            <v>510</v>
          </cell>
          <cell r="Q1575">
            <v>510</v>
          </cell>
          <cell r="R1575">
            <v>1016</v>
          </cell>
          <cell r="S1575">
            <v>1016</v>
          </cell>
          <cell r="T1575">
            <v>505</v>
          </cell>
          <cell r="U1575">
            <v>505</v>
          </cell>
          <cell r="V1575">
            <v>1006</v>
          </cell>
          <cell r="W1575">
            <v>1006</v>
          </cell>
        </row>
        <row r="1576">
          <cell r="I1576" t="str">
            <v>ALI_94_SEG_14_PROV_2087</v>
          </cell>
          <cell r="J1576">
            <v>14</v>
          </cell>
          <cell r="K1576" t="str">
            <v>CEREAL EMPACADO</v>
          </cell>
          <cell r="L1576">
            <v>94</v>
          </cell>
          <cell r="M1576" t="str">
            <v>94 : Ponques de sabores sin relleno.</v>
          </cell>
          <cell r="N1576">
            <v>2087</v>
          </cell>
          <cell r="O1576" t="str">
            <v>AAA Alimentando A Bogotá 2020 UT</v>
          </cell>
          <cell r="P1576">
            <v>505</v>
          </cell>
          <cell r="Q1576">
            <v>505</v>
          </cell>
          <cell r="R1576">
            <v>1006</v>
          </cell>
          <cell r="S1576">
            <v>1006</v>
          </cell>
          <cell r="T1576">
            <v>505</v>
          </cell>
          <cell r="U1576">
            <v>505</v>
          </cell>
          <cell r="V1576">
            <v>1006</v>
          </cell>
          <cell r="W1576">
            <v>1006</v>
          </cell>
        </row>
        <row r="1577">
          <cell r="I1577" t="str">
            <v>ALI_94_SEG_14_PROV_2088</v>
          </cell>
          <cell r="J1577">
            <v>14</v>
          </cell>
          <cell r="K1577" t="str">
            <v>CEREAL EMPACADO</v>
          </cell>
          <cell r="L1577">
            <v>94</v>
          </cell>
          <cell r="M1577" t="str">
            <v>94 : Ponques de sabores sin relleno.</v>
          </cell>
          <cell r="N1577">
            <v>2088</v>
          </cell>
          <cell r="O1577" t="str">
            <v>Consorcio Nutriservi Panadería 2020</v>
          </cell>
          <cell r="P1577">
            <v>515</v>
          </cell>
          <cell r="Q1577">
            <v>515</v>
          </cell>
          <cell r="R1577">
            <v>1028</v>
          </cell>
          <cell r="S1577">
            <v>1028</v>
          </cell>
          <cell r="T1577">
            <v>505</v>
          </cell>
          <cell r="U1577">
            <v>505</v>
          </cell>
          <cell r="V1577">
            <v>1006</v>
          </cell>
          <cell r="W1577">
            <v>1006</v>
          </cell>
        </row>
        <row r="1578">
          <cell r="I1578" t="str">
            <v>ALI_94_SEG_14_PROV_2095</v>
          </cell>
          <cell r="J1578">
            <v>14</v>
          </cell>
          <cell r="K1578" t="str">
            <v>CEREAL EMPACADO</v>
          </cell>
          <cell r="L1578">
            <v>94</v>
          </cell>
          <cell r="M1578" t="str">
            <v>94 : Ponques de sabores sin relleno.</v>
          </cell>
          <cell r="N1578">
            <v>2095</v>
          </cell>
          <cell r="O1578" t="str">
            <v>Ut Mana 2020</v>
          </cell>
          <cell r="P1578">
            <v>507</v>
          </cell>
          <cell r="Q1578">
            <v>507</v>
          </cell>
          <cell r="R1578">
            <v>1012</v>
          </cell>
          <cell r="S1578">
            <v>1012</v>
          </cell>
          <cell r="T1578">
            <v>505</v>
          </cell>
          <cell r="U1578">
            <v>505</v>
          </cell>
          <cell r="V1578">
            <v>1006</v>
          </cell>
          <cell r="W1578">
            <v>1006</v>
          </cell>
        </row>
        <row r="1579">
          <cell r="I1579" t="str">
            <v>ALI_94_SEG_15_PROV_2048</v>
          </cell>
          <cell r="J1579">
            <v>15</v>
          </cell>
          <cell r="K1579" t="str">
            <v>CEREAL EMPACADO</v>
          </cell>
          <cell r="L1579">
            <v>94</v>
          </cell>
          <cell r="M1579" t="str">
            <v>94 : Ponques de sabores sin relleno.</v>
          </cell>
          <cell r="N1579">
            <v>2048</v>
          </cell>
          <cell r="O1579" t="str">
            <v>Comercializadora Nutrimos SA</v>
          </cell>
          <cell r="P1579">
            <v>505</v>
          </cell>
          <cell r="Q1579">
            <v>505</v>
          </cell>
          <cell r="R1579">
            <v>1006</v>
          </cell>
          <cell r="S1579">
            <v>1006</v>
          </cell>
          <cell r="T1579">
            <v>505</v>
          </cell>
          <cell r="U1579">
            <v>505</v>
          </cell>
          <cell r="V1579">
            <v>1006</v>
          </cell>
          <cell r="W1579">
            <v>1006</v>
          </cell>
        </row>
        <row r="1580">
          <cell r="I1580" t="str">
            <v>ALI_94_SEG_15_PROV_2052</v>
          </cell>
          <cell r="J1580">
            <v>15</v>
          </cell>
          <cell r="K1580" t="str">
            <v>CEREAL EMPACADO</v>
          </cell>
          <cell r="L1580">
            <v>94</v>
          </cell>
          <cell r="M1580" t="str">
            <v>94 : Ponques de sabores sin relleno.</v>
          </cell>
          <cell r="N1580">
            <v>2052</v>
          </cell>
          <cell r="O1580" t="str">
            <v>Diseral S.A.S.</v>
          </cell>
          <cell r="P1580">
            <v>517</v>
          </cell>
          <cell r="Q1580">
            <v>517</v>
          </cell>
          <cell r="R1580">
            <v>1033</v>
          </cell>
          <cell r="S1580">
            <v>1033</v>
          </cell>
          <cell r="T1580">
            <v>505</v>
          </cell>
          <cell r="U1580">
            <v>505</v>
          </cell>
          <cell r="V1580">
            <v>1006</v>
          </cell>
          <cell r="W1580">
            <v>1006</v>
          </cell>
        </row>
        <row r="1581">
          <cell r="I1581" t="str">
            <v>ALI_94_SEG_15_PROV_2075</v>
          </cell>
          <cell r="J1581">
            <v>15</v>
          </cell>
          <cell r="K1581" t="str">
            <v>CEREAL EMPACADO</v>
          </cell>
          <cell r="L1581">
            <v>94</v>
          </cell>
          <cell r="M1581" t="str">
            <v>94 : Ponques de sabores sin relleno.</v>
          </cell>
          <cell r="N1581">
            <v>2075</v>
          </cell>
          <cell r="O1581" t="str">
            <v>Trigus S.A.S.</v>
          </cell>
          <cell r="P1581">
            <v>510</v>
          </cell>
          <cell r="Q1581">
            <v>510</v>
          </cell>
          <cell r="R1581">
            <v>1016</v>
          </cell>
          <cell r="S1581">
            <v>1016</v>
          </cell>
          <cell r="T1581">
            <v>505</v>
          </cell>
          <cell r="U1581">
            <v>505</v>
          </cell>
          <cell r="V1581">
            <v>1006</v>
          </cell>
          <cell r="W1581">
            <v>1006</v>
          </cell>
        </row>
        <row r="1582">
          <cell r="I1582" t="str">
            <v>ALI_94_SEG_15_PROV_2087</v>
          </cell>
          <cell r="J1582">
            <v>15</v>
          </cell>
          <cell r="K1582" t="str">
            <v>CEREAL EMPACADO</v>
          </cell>
          <cell r="L1582">
            <v>94</v>
          </cell>
          <cell r="M1582" t="str">
            <v>94 : Ponques de sabores sin relleno.</v>
          </cell>
          <cell r="N1582">
            <v>2087</v>
          </cell>
          <cell r="O1582" t="str">
            <v>AAA Alimentando A Bogotá 2020 UT</v>
          </cell>
          <cell r="P1582">
            <v>505</v>
          </cell>
          <cell r="Q1582">
            <v>505</v>
          </cell>
          <cell r="R1582">
            <v>1006</v>
          </cell>
          <cell r="S1582">
            <v>1006</v>
          </cell>
          <cell r="T1582">
            <v>505</v>
          </cell>
          <cell r="U1582">
            <v>505</v>
          </cell>
          <cell r="V1582">
            <v>1006</v>
          </cell>
          <cell r="W1582">
            <v>1006</v>
          </cell>
        </row>
        <row r="1583">
          <cell r="I1583" t="str">
            <v>ALI_94_SEG_15_PROV_2088</v>
          </cell>
          <cell r="J1583">
            <v>15</v>
          </cell>
          <cell r="K1583" t="str">
            <v>CEREAL EMPACADO</v>
          </cell>
          <cell r="L1583">
            <v>94</v>
          </cell>
          <cell r="M1583" t="str">
            <v>94 : Ponques de sabores sin relleno.</v>
          </cell>
          <cell r="N1583">
            <v>2088</v>
          </cell>
          <cell r="O1583" t="str">
            <v>Consorcio Nutriservi Panadería 2020</v>
          </cell>
          <cell r="P1583">
            <v>515</v>
          </cell>
          <cell r="Q1583">
            <v>515</v>
          </cell>
          <cell r="R1583">
            <v>1028</v>
          </cell>
          <cell r="S1583">
            <v>1028</v>
          </cell>
          <cell r="T1583">
            <v>505</v>
          </cell>
          <cell r="U1583">
            <v>505</v>
          </cell>
          <cell r="V1583">
            <v>1006</v>
          </cell>
          <cell r="W1583">
            <v>1006</v>
          </cell>
        </row>
        <row r="1584">
          <cell r="I1584" t="str">
            <v>ALI_94_SEG_15_PROV_2095</v>
          </cell>
          <cell r="J1584">
            <v>15</v>
          </cell>
          <cell r="K1584" t="str">
            <v>CEREAL EMPACADO</v>
          </cell>
          <cell r="L1584">
            <v>94</v>
          </cell>
          <cell r="M1584" t="str">
            <v>94 : Ponques de sabores sin relleno.</v>
          </cell>
          <cell r="N1584">
            <v>2095</v>
          </cell>
          <cell r="O1584" t="str">
            <v>Ut Mana 2020</v>
          </cell>
          <cell r="P1584">
            <v>507</v>
          </cell>
          <cell r="Q1584">
            <v>507</v>
          </cell>
          <cell r="R1584">
            <v>1012</v>
          </cell>
          <cell r="S1584">
            <v>1012</v>
          </cell>
          <cell r="T1584">
            <v>505</v>
          </cell>
          <cell r="U1584">
            <v>505</v>
          </cell>
          <cell r="V1584">
            <v>1006</v>
          </cell>
          <cell r="W1584">
            <v>1006</v>
          </cell>
        </row>
        <row r="1585">
          <cell r="I1585" t="str">
            <v>ALI_113_SEG_1_PROV_2052</v>
          </cell>
          <cell r="J1585">
            <v>1</v>
          </cell>
          <cell r="K1585" t="str">
            <v>CEREAL EMPACADO</v>
          </cell>
          <cell r="L1585">
            <v>113</v>
          </cell>
          <cell r="M1585" t="str">
            <v>113 : Muffin De Frutas.</v>
          </cell>
          <cell r="N1585">
            <v>2052</v>
          </cell>
          <cell r="O1585" t="str">
            <v>Diseral S.A.S.</v>
          </cell>
          <cell r="P1585">
            <v>543</v>
          </cell>
          <cell r="Q1585">
            <v>723</v>
          </cell>
          <cell r="R1585">
            <v>1084</v>
          </cell>
          <cell r="S1585">
            <v>1084</v>
          </cell>
          <cell r="T1585">
            <v>527</v>
          </cell>
          <cell r="U1585">
            <v>703</v>
          </cell>
          <cell r="V1585">
            <v>1052</v>
          </cell>
          <cell r="W1585">
            <v>1052</v>
          </cell>
        </row>
        <row r="1586">
          <cell r="I1586" t="str">
            <v>ALI_113_SEG_1_PROV_2075</v>
          </cell>
          <cell r="J1586">
            <v>1</v>
          </cell>
          <cell r="K1586" t="str">
            <v>CEREAL EMPACADO</v>
          </cell>
          <cell r="L1586">
            <v>113</v>
          </cell>
          <cell r="M1586" t="str">
            <v>113 : Muffin De Frutas.</v>
          </cell>
          <cell r="N1586">
            <v>2075</v>
          </cell>
          <cell r="O1586" t="str">
            <v>Trigus S.A.S.</v>
          </cell>
          <cell r="P1586">
            <v>533</v>
          </cell>
          <cell r="Q1586">
            <v>709</v>
          </cell>
          <cell r="R1586">
            <v>1064</v>
          </cell>
          <cell r="S1586">
            <v>1064</v>
          </cell>
          <cell r="T1586">
            <v>527</v>
          </cell>
          <cell r="U1586">
            <v>703</v>
          </cell>
          <cell r="V1586">
            <v>1052</v>
          </cell>
          <cell r="W1586">
            <v>1052</v>
          </cell>
        </row>
        <row r="1587">
          <cell r="I1587" t="str">
            <v>ALI_113_SEG_1_PROV_2087</v>
          </cell>
          <cell r="J1587">
            <v>1</v>
          </cell>
          <cell r="K1587" t="str">
            <v>CEREAL EMPACADO</v>
          </cell>
          <cell r="L1587">
            <v>113</v>
          </cell>
          <cell r="M1587" t="str">
            <v>113 : Muffin De Frutas.</v>
          </cell>
          <cell r="N1587">
            <v>2087</v>
          </cell>
          <cell r="O1587" t="str">
            <v>AAA Alimentando A Bogotá 2020 UT</v>
          </cell>
          <cell r="P1587">
            <v>527</v>
          </cell>
          <cell r="Q1587">
            <v>703</v>
          </cell>
          <cell r="R1587">
            <v>1052</v>
          </cell>
          <cell r="S1587">
            <v>1052</v>
          </cell>
          <cell r="T1587">
            <v>527</v>
          </cell>
          <cell r="U1587">
            <v>703</v>
          </cell>
          <cell r="V1587">
            <v>1052</v>
          </cell>
          <cell r="W1587">
            <v>1052</v>
          </cell>
        </row>
        <row r="1588">
          <cell r="I1588" t="str">
            <v>ALI_113_SEG_1_PROV_2088</v>
          </cell>
          <cell r="J1588">
            <v>1</v>
          </cell>
          <cell r="K1588" t="str">
            <v>CEREAL EMPACADO</v>
          </cell>
          <cell r="L1588">
            <v>113</v>
          </cell>
          <cell r="M1588" t="str">
            <v>113 : Muffin De Frutas.</v>
          </cell>
          <cell r="N1588">
            <v>2088</v>
          </cell>
          <cell r="O1588" t="str">
            <v>Consorcio Nutriservi Panadería 2020</v>
          </cell>
          <cell r="P1588">
            <v>539</v>
          </cell>
          <cell r="Q1588">
            <v>716</v>
          </cell>
          <cell r="R1588">
            <v>1074</v>
          </cell>
          <cell r="S1588">
            <v>1074</v>
          </cell>
          <cell r="T1588">
            <v>527</v>
          </cell>
          <cell r="U1588">
            <v>703</v>
          </cell>
          <cell r="V1588">
            <v>1052</v>
          </cell>
          <cell r="W1588">
            <v>1052</v>
          </cell>
        </row>
        <row r="1589">
          <cell r="I1589" t="str">
            <v>ALI_113_SEG_1_PROV_2092</v>
          </cell>
          <cell r="J1589">
            <v>1</v>
          </cell>
          <cell r="K1589" t="str">
            <v>CEREAL EMPACADO</v>
          </cell>
          <cell r="L1589">
            <v>113</v>
          </cell>
          <cell r="M1589" t="str">
            <v>113 : Muffin De Frutas.</v>
          </cell>
          <cell r="N1589">
            <v>2092</v>
          </cell>
          <cell r="O1589" t="str">
            <v>Catering Service Deli SAS</v>
          </cell>
          <cell r="P1589">
            <v>528</v>
          </cell>
          <cell r="Q1589">
            <v>704</v>
          </cell>
          <cell r="R1589">
            <v>1052</v>
          </cell>
          <cell r="S1589">
            <v>1052</v>
          </cell>
          <cell r="T1589">
            <v>527</v>
          </cell>
          <cell r="U1589">
            <v>703</v>
          </cell>
          <cell r="V1589">
            <v>1052</v>
          </cell>
          <cell r="W1589">
            <v>1052</v>
          </cell>
        </row>
        <row r="1590">
          <cell r="I1590" t="str">
            <v>ALI_113_SEG_1_PROV_2094</v>
          </cell>
          <cell r="J1590">
            <v>1</v>
          </cell>
          <cell r="K1590" t="str">
            <v>CEREAL EMPACADO</v>
          </cell>
          <cell r="L1590">
            <v>113</v>
          </cell>
          <cell r="M1590" t="str">
            <v>113 : Muffin De Frutas.</v>
          </cell>
          <cell r="N1590">
            <v>2094</v>
          </cell>
          <cell r="O1590" t="str">
            <v>Comapan SA</v>
          </cell>
          <cell r="P1590">
            <v>527</v>
          </cell>
          <cell r="Q1590">
            <v>703</v>
          </cell>
          <cell r="R1590">
            <v>1052</v>
          </cell>
          <cell r="S1590">
            <v>1052</v>
          </cell>
          <cell r="T1590">
            <v>527</v>
          </cell>
          <cell r="U1590">
            <v>703</v>
          </cell>
          <cell r="V1590">
            <v>1052</v>
          </cell>
          <cell r="W1590">
            <v>1052</v>
          </cell>
        </row>
        <row r="1591">
          <cell r="I1591" t="str">
            <v>ALI_113_SEG_1_PROV_2095</v>
          </cell>
          <cell r="J1591">
            <v>1</v>
          </cell>
          <cell r="K1591" t="str">
            <v>CEREAL EMPACADO</v>
          </cell>
          <cell r="L1591">
            <v>113</v>
          </cell>
          <cell r="M1591" t="str">
            <v>113 : Muffin De Frutas.</v>
          </cell>
          <cell r="N1591">
            <v>2095</v>
          </cell>
          <cell r="O1591" t="str">
            <v>Ut Mana 2020</v>
          </cell>
          <cell r="P1591">
            <v>530</v>
          </cell>
          <cell r="Q1591">
            <v>706</v>
          </cell>
          <cell r="R1591">
            <v>1058</v>
          </cell>
          <cell r="S1591">
            <v>1058</v>
          </cell>
          <cell r="T1591">
            <v>527</v>
          </cell>
          <cell r="U1591">
            <v>703</v>
          </cell>
          <cell r="V1591">
            <v>1052</v>
          </cell>
          <cell r="W1591">
            <v>1052</v>
          </cell>
        </row>
        <row r="1592">
          <cell r="I1592" t="str">
            <v>ALI_113_SEG_2_PROV_2052</v>
          </cell>
          <cell r="J1592">
            <v>2</v>
          </cell>
          <cell r="K1592" t="str">
            <v>CEREAL EMPACADO</v>
          </cell>
          <cell r="L1592">
            <v>113</v>
          </cell>
          <cell r="M1592" t="str">
            <v>113 : Muffin De Frutas.</v>
          </cell>
          <cell r="N1592">
            <v>2052</v>
          </cell>
          <cell r="O1592" t="str">
            <v>Diseral S.A.S.</v>
          </cell>
          <cell r="P1592">
            <v>543</v>
          </cell>
          <cell r="Q1592">
            <v>723</v>
          </cell>
          <cell r="R1592">
            <v>1084</v>
          </cell>
          <cell r="S1592">
            <v>1084</v>
          </cell>
          <cell r="T1592">
            <v>527</v>
          </cell>
          <cell r="U1592">
            <v>703</v>
          </cell>
          <cell r="V1592">
            <v>1052</v>
          </cell>
          <cell r="W1592">
            <v>1052</v>
          </cell>
        </row>
        <row r="1593">
          <cell r="I1593" t="str">
            <v>ALI_113_SEG_2_PROV_2075</v>
          </cell>
          <cell r="J1593">
            <v>2</v>
          </cell>
          <cell r="K1593" t="str">
            <v>CEREAL EMPACADO</v>
          </cell>
          <cell r="L1593">
            <v>113</v>
          </cell>
          <cell r="M1593" t="str">
            <v>113 : Muffin De Frutas.</v>
          </cell>
          <cell r="N1593">
            <v>2075</v>
          </cell>
          <cell r="O1593" t="str">
            <v>Trigus S.A.S.</v>
          </cell>
          <cell r="P1593">
            <v>533</v>
          </cell>
          <cell r="Q1593">
            <v>709</v>
          </cell>
          <cell r="R1593">
            <v>1064</v>
          </cell>
          <cell r="S1593">
            <v>1064</v>
          </cell>
          <cell r="T1593">
            <v>527</v>
          </cell>
          <cell r="U1593">
            <v>703</v>
          </cell>
          <cell r="V1593">
            <v>1052</v>
          </cell>
          <cell r="W1593">
            <v>1052</v>
          </cell>
        </row>
        <row r="1594">
          <cell r="I1594" t="str">
            <v>ALI_113_SEG_2_PROV_2087</v>
          </cell>
          <cell r="J1594">
            <v>2</v>
          </cell>
          <cell r="K1594" t="str">
            <v>CEREAL EMPACADO</v>
          </cell>
          <cell r="L1594">
            <v>113</v>
          </cell>
          <cell r="M1594" t="str">
            <v>113 : Muffin De Frutas.</v>
          </cell>
          <cell r="N1594">
            <v>2087</v>
          </cell>
          <cell r="O1594" t="str">
            <v>AAA Alimentando A Bogotá 2020 UT</v>
          </cell>
          <cell r="P1594">
            <v>527</v>
          </cell>
          <cell r="Q1594">
            <v>703</v>
          </cell>
          <cell r="R1594">
            <v>1052</v>
          </cell>
          <cell r="S1594">
            <v>1052</v>
          </cell>
          <cell r="T1594">
            <v>527</v>
          </cell>
          <cell r="U1594">
            <v>703</v>
          </cell>
          <cell r="V1594">
            <v>1052</v>
          </cell>
          <cell r="W1594">
            <v>1052</v>
          </cell>
        </row>
        <row r="1595">
          <cell r="I1595" t="str">
            <v>ALI_113_SEG_2_PROV_2088</v>
          </cell>
          <cell r="J1595">
            <v>2</v>
          </cell>
          <cell r="K1595" t="str">
            <v>CEREAL EMPACADO</v>
          </cell>
          <cell r="L1595">
            <v>113</v>
          </cell>
          <cell r="M1595" t="str">
            <v>113 : Muffin De Frutas.</v>
          </cell>
          <cell r="N1595">
            <v>2088</v>
          </cell>
          <cell r="O1595" t="str">
            <v>Consorcio Nutriservi Panadería 2020</v>
          </cell>
          <cell r="P1595">
            <v>539</v>
          </cell>
          <cell r="Q1595">
            <v>716</v>
          </cell>
          <cell r="R1595">
            <v>1074</v>
          </cell>
          <cell r="S1595">
            <v>1074</v>
          </cell>
          <cell r="T1595">
            <v>527</v>
          </cell>
          <cell r="U1595">
            <v>703</v>
          </cell>
          <cell r="V1595">
            <v>1052</v>
          </cell>
          <cell r="W1595">
            <v>1052</v>
          </cell>
        </row>
        <row r="1596">
          <cell r="I1596" t="str">
            <v>ALI_113_SEG_2_PROV_2092</v>
          </cell>
          <cell r="J1596">
            <v>2</v>
          </cell>
          <cell r="K1596" t="str">
            <v>CEREAL EMPACADO</v>
          </cell>
          <cell r="L1596">
            <v>113</v>
          </cell>
          <cell r="M1596" t="str">
            <v>113 : Muffin De Frutas.</v>
          </cell>
          <cell r="N1596">
            <v>2092</v>
          </cell>
          <cell r="O1596" t="str">
            <v>Catering Service Deli SAS</v>
          </cell>
          <cell r="P1596">
            <v>528</v>
          </cell>
          <cell r="Q1596">
            <v>704</v>
          </cell>
          <cell r="R1596">
            <v>1052</v>
          </cell>
          <cell r="S1596">
            <v>1052</v>
          </cell>
          <cell r="T1596">
            <v>527</v>
          </cell>
          <cell r="U1596">
            <v>703</v>
          </cell>
          <cell r="V1596">
            <v>1052</v>
          </cell>
          <cell r="W1596">
            <v>1052</v>
          </cell>
        </row>
        <row r="1597">
          <cell r="I1597" t="str">
            <v>ALI_113_SEG_2_PROV_2094</v>
          </cell>
          <cell r="J1597">
            <v>2</v>
          </cell>
          <cell r="K1597" t="str">
            <v>CEREAL EMPACADO</v>
          </cell>
          <cell r="L1597">
            <v>113</v>
          </cell>
          <cell r="M1597" t="str">
            <v>113 : Muffin De Frutas.</v>
          </cell>
          <cell r="N1597">
            <v>2094</v>
          </cell>
          <cell r="O1597" t="str">
            <v>Comapan SA</v>
          </cell>
          <cell r="P1597">
            <v>527</v>
          </cell>
          <cell r="Q1597">
            <v>703</v>
          </cell>
          <cell r="R1597">
            <v>1052</v>
          </cell>
          <cell r="S1597">
            <v>1052</v>
          </cell>
          <cell r="T1597">
            <v>527</v>
          </cell>
          <cell r="U1597">
            <v>703</v>
          </cell>
          <cell r="V1597">
            <v>1052</v>
          </cell>
          <cell r="W1597">
            <v>1052</v>
          </cell>
        </row>
        <row r="1598">
          <cell r="I1598" t="str">
            <v>ALI_113_SEG_2_PROV_2095</v>
          </cell>
          <cell r="J1598">
            <v>2</v>
          </cell>
          <cell r="K1598" t="str">
            <v>CEREAL EMPACADO</v>
          </cell>
          <cell r="L1598">
            <v>113</v>
          </cell>
          <cell r="M1598" t="str">
            <v>113 : Muffin De Frutas.</v>
          </cell>
          <cell r="N1598">
            <v>2095</v>
          </cell>
          <cell r="O1598" t="str">
            <v>Ut Mana 2020</v>
          </cell>
          <cell r="P1598">
            <v>530</v>
          </cell>
          <cell r="Q1598">
            <v>706</v>
          </cell>
          <cell r="R1598">
            <v>1058</v>
          </cell>
          <cell r="S1598">
            <v>1058</v>
          </cell>
          <cell r="T1598">
            <v>527</v>
          </cell>
          <cell r="U1598">
            <v>703</v>
          </cell>
          <cell r="V1598">
            <v>1052</v>
          </cell>
          <cell r="W1598">
            <v>1052</v>
          </cell>
        </row>
        <row r="1599">
          <cell r="I1599" t="str">
            <v>ALI_113_SEG_3_PROV_2052</v>
          </cell>
          <cell r="J1599">
            <v>3</v>
          </cell>
          <cell r="K1599" t="str">
            <v>CEREAL EMPACADO</v>
          </cell>
          <cell r="L1599">
            <v>113</v>
          </cell>
          <cell r="M1599" t="str">
            <v>113 : Muffin De Frutas.</v>
          </cell>
          <cell r="N1599">
            <v>2052</v>
          </cell>
          <cell r="O1599" t="str">
            <v>Diseral S.A.S.</v>
          </cell>
          <cell r="P1599">
            <v>543</v>
          </cell>
          <cell r="Q1599">
            <v>723</v>
          </cell>
          <cell r="R1599">
            <v>1084</v>
          </cell>
          <cell r="S1599">
            <v>1084</v>
          </cell>
          <cell r="T1599">
            <v>527</v>
          </cell>
          <cell r="U1599">
            <v>703</v>
          </cell>
          <cell r="V1599">
            <v>1052</v>
          </cell>
          <cell r="W1599">
            <v>1052</v>
          </cell>
        </row>
        <row r="1600">
          <cell r="I1600" t="str">
            <v>ALI_113_SEG_3_PROV_2075</v>
          </cell>
          <cell r="J1600">
            <v>3</v>
          </cell>
          <cell r="K1600" t="str">
            <v>CEREAL EMPACADO</v>
          </cell>
          <cell r="L1600">
            <v>113</v>
          </cell>
          <cell r="M1600" t="str">
            <v>113 : Muffin De Frutas.</v>
          </cell>
          <cell r="N1600">
            <v>2075</v>
          </cell>
          <cell r="O1600" t="str">
            <v>Trigus S.A.S.</v>
          </cell>
          <cell r="P1600">
            <v>533</v>
          </cell>
          <cell r="Q1600">
            <v>709</v>
          </cell>
          <cell r="R1600">
            <v>1064</v>
          </cell>
          <cell r="S1600">
            <v>1064</v>
          </cell>
          <cell r="T1600">
            <v>527</v>
          </cell>
          <cell r="U1600">
            <v>703</v>
          </cell>
          <cell r="V1600">
            <v>1052</v>
          </cell>
          <cell r="W1600">
            <v>1052</v>
          </cell>
        </row>
        <row r="1601">
          <cell r="I1601" t="str">
            <v>ALI_113_SEG_3_PROV_2087</v>
          </cell>
          <cell r="J1601">
            <v>3</v>
          </cell>
          <cell r="K1601" t="str">
            <v>CEREAL EMPACADO</v>
          </cell>
          <cell r="L1601">
            <v>113</v>
          </cell>
          <cell r="M1601" t="str">
            <v>113 : Muffin De Frutas.</v>
          </cell>
          <cell r="N1601">
            <v>2087</v>
          </cell>
          <cell r="O1601" t="str">
            <v>AAA Alimentando A Bogotá 2020 UT</v>
          </cell>
          <cell r="P1601">
            <v>527</v>
          </cell>
          <cell r="Q1601">
            <v>703</v>
          </cell>
          <cell r="R1601">
            <v>1052</v>
          </cell>
          <cell r="S1601">
            <v>1052</v>
          </cell>
          <cell r="T1601">
            <v>527</v>
          </cell>
          <cell r="U1601">
            <v>703</v>
          </cell>
          <cell r="V1601">
            <v>1052</v>
          </cell>
          <cell r="W1601">
            <v>1052</v>
          </cell>
        </row>
        <row r="1602">
          <cell r="I1602" t="str">
            <v>ALI_113_SEG_3_PROV_2088</v>
          </cell>
          <cell r="J1602">
            <v>3</v>
          </cell>
          <cell r="K1602" t="str">
            <v>CEREAL EMPACADO</v>
          </cell>
          <cell r="L1602">
            <v>113</v>
          </cell>
          <cell r="M1602" t="str">
            <v>113 : Muffin De Frutas.</v>
          </cell>
          <cell r="N1602">
            <v>2088</v>
          </cell>
          <cell r="O1602" t="str">
            <v>Consorcio Nutriservi Panadería 2020</v>
          </cell>
          <cell r="P1602">
            <v>539</v>
          </cell>
          <cell r="Q1602">
            <v>716</v>
          </cell>
          <cell r="R1602">
            <v>1074</v>
          </cell>
          <cell r="S1602">
            <v>1074</v>
          </cell>
          <cell r="T1602">
            <v>527</v>
          </cell>
          <cell r="U1602">
            <v>703</v>
          </cell>
          <cell r="V1602">
            <v>1052</v>
          </cell>
          <cell r="W1602">
            <v>1052</v>
          </cell>
        </row>
        <row r="1603">
          <cell r="I1603" t="str">
            <v>ALI_113_SEG_3_PROV_2092</v>
          </cell>
          <cell r="J1603">
            <v>3</v>
          </cell>
          <cell r="K1603" t="str">
            <v>CEREAL EMPACADO</v>
          </cell>
          <cell r="L1603">
            <v>113</v>
          </cell>
          <cell r="M1603" t="str">
            <v>113 : Muffin De Frutas.</v>
          </cell>
          <cell r="N1603">
            <v>2092</v>
          </cell>
          <cell r="O1603" t="str">
            <v>Catering Service Deli SAS</v>
          </cell>
          <cell r="P1603">
            <v>528</v>
          </cell>
          <cell r="Q1603">
            <v>704</v>
          </cell>
          <cell r="R1603">
            <v>1052</v>
          </cell>
          <cell r="S1603">
            <v>1052</v>
          </cell>
          <cell r="T1603">
            <v>527</v>
          </cell>
          <cell r="U1603">
            <v>703</v>
          </cell>
          <cell r="V1603">
            <v>1052</v>
          </cell>
          <cell r="W1603">
            <v>1052</v>
          </cell>
        </row>
        <row r="1604">
          <cell r="I1604" t="str">
            <v>ALI_113_SEG_3_PROV_2094</v>
          </cell>
          <cell r="J1604">
            <v>3</v>
          </cell>
          <cell r="K1604" t="str">
            <v>CEREAL EMPACADO</v>
          </cell>
          <cell r="L1604">
            <v>113</v>
          </cell>
          <cell r="M1604" t="str">
            <v>113 : Muffin De Frutas.</v>
          </cell>
          <cell r="N1604">
            <v>2094</v>
          </cell>
          <cell r="O1604" t="str">
            <v>Comapan SA</v>
          </cell>
          <cell r="P1604">
            <v>527</v>
          </cell>
          <cell r="Q1604">
            <v>703</v>
          </cell>
          <cell r="R1604">
            <v>1052</v>
          </cell>
          <cell r="S1604">
            <v>1052</v>
          </cell>
          <cell r="T1604">
            <v>527</v>
          </cell>
          <cell r="U1604">
            <v>703</v>
          </cell>
          <cell r="V1604">
            <v>1052</v>
          </cell>
          <cell r="W1604">
            <v>1052</v>
          </cell>
        </row>
        <row r="1605">
          <cell r="I1605" t="str">
            <v>ALI_113_SEG_3_PROV_2095</v>
          </cell>
          <cell r="J1605">
            <v>3</v>
          </cell>
          <cell r="K1605" t="str">
            <v>CEREAL EMPACADO</v>
          </cell>
          <cell r="L1605">
            <v>113</v>
          </cell>
          <cell r="M1605" t="str">
            <v>113 : Muffin De Frutas.</v>
          </cell>
          <cell r="N1605">
            <v>2095</v>
          </cell>
          <cell r="O1605" t="str">
            <v>Ut Mana 2020</v>
          </cell>
          <cell r="P1605">
            <v>530</v>
          </cell>
          <cell r="Q1605">
            <v>706</v>
          </cell>
          <cell r="R1605">
            <v>1058</v>
          </cell>
          <cell r="S1605">
            <v>1058</v>
          </cell>
          <cell r="T1605">
            <v>527</v>
          </cell>
          <cell r="U1605">
            <v>703</v>
          </cell>
          <cell r="V1605">
            <v>1052</v>
          </cell>
          <cell r="W1605">
            <v>1052</v>
          </cell>
        </row>
        <row r="1606">
          <cell r="I1606" t="str">
            <v>ALI_113_SEG_4_PROV_2052</v>
          </cell>
          <cell r="J1606">
            <v>4</v>
          </cell>
          <cell r="K1606" t="str">
            <v>CEREAL EMPACADO</v>
          </cell>
          <cell r="L1606">
            <v>113</v>
          </cell>
          <cell r="M1606" t="str">
            <v>113 : Muffin De Frutas.</v>
          </cell>
          <cell r="N1606">
            <v>2052</v>
          </cell>
          <cell r="O1606" t="str">
            <v>Diseral S.A.S.</v>
          </cell>
          <cell r="P1606">
            <v>543</v>
          </cell>
          <cell r="Q1606">
            <v>723</v>
          </cell>
          <cell r="R1606">
            <v>1084</v>
          </cell>
          <cell r="S1606">
            <v>1084</v>
          </cell>
          <cell r="T1606">
            <v>527</v>
          </cell>
          <cell r="U1606">
            <v>703</v>
          </cell>
          <cell r="V1606">
            <v>1052</v>
          </cell>
          <cell r="W1606">
            <v>1052</v>
          </cell>
        </row>
        <row r="1607">
          <cell r="I1607" t="str">
            <v>ALI_113_SEG_4_PROV_2075</v>
          </cell>
          <cell r="J1607">
            <v>4</v>
          </cell>
          <cell r="K1607" t="str">
            <v>CEREAL EMPACADO</v>
          </cell>
          <cell r="L1607">
            <v>113</v>
          </cell>
          <cell r="M1607" t="str">
            <v>113 : Muffin De Frutas.</v>
          </cell>
          <cell r="N1607">
            <v>2075</v>
          </cell>
          <cell r="O1607" t="str">
            <v>Trigus S.A.S.</v>
          </cell>
          <cell r="P1607">
            <v>533</v>
          </cell>
          <cell r="Q1607">
            <v>709</v>
          </cell>
          <cell r="R1607">
            <v>1064</v>
          </cell>
          <cell r="S1607">
            <v>1064</v>
          </cell>
          <cell r="T1607">
            <v>527</v>
          </cell>
          <cell r="U1607">
            <v>703</v>
          </cell>
          <cell r="V1607">
            <v>1052</v>
          </cell>
          <cell r="W1607">
            <v>1052</v>
          </cell>
        </row>
        <row r="1608">
          <cell r="I1608" t="str">
            <v>ALI_113_SEG_4_PROV_2087</v>
          </cell>
          <cell r="J1608">
            <v>4</v>
          </cell>
          <cell r="K1608" t="str">
            <v>CEREAL EMPACADO</v>
          </cell>
          <cell r="L1608">
            <v>113</v>
          </cell>
          <cell r="M1608" t="str">
            <v>113 : Muffin De Frutas.</v>
          </cell>
          <cell r="N1608">
            <v>2087</v>
          </cell>
          <cell r="O1608" t="str">
            <v>AAA Alimentando A Bogotá 2020 UT</v>
          </cell>
          <cell r="P1608">
            <v>527</v>
          </cell>
          <cell r="Q1608">
            <v>703</v>
          </cell>
          <cell r="R1608">
            <v>1052</v>
          </cell>
          <cell r="S1608">
            <v>1052</v>
          </cell>
          <cell r="T1608">
            <v>527</v>
          </cell>
          <cell r="U1608">
            <v>703</v>
          </cell>
          <cell r="V1608">
            <v>1052</v>
          </cell>
          <cell r="W1608">
            <v>1052</v>
          </cell>
        </row>
        <row r="1609">
          <cell r="I1609" t="str">
            <v>ALI_113_SEG_4_PROV_2088</v>
          </cell>
          <cell r="J1609">
            <v>4</v>
          </cell>
          <cell r="K1609" t="str">
            <v>CEREAL EMPACADO</v>
          </cell>
          <cell r="L1609">
            <v>113</v>
          </cell>
          <cell r="M1609" t="str">
            <v>113 : Muffin De Frutas.</v>
          </cell>
          <cell r="N1609">
            <v>2088</v>
          </cell>
          <cell r="O1609" t="str">
            <v>Consorcio Nutriservi Panadería 2020</v>
          </cell>
          <cell r="P1609">
            <v>539</v>
          </cell>
          <cell r="Q1609">
            <v>716</v>
          </cell>
          <cell r="R1609">
            <v>1074</v>
          </cell>
          <cell r="S1609">
            <v>1074</v>
          </cell>
          <cell r="T1609">
            <v>527</v>
          </cell>
          <cell r="U1609">
            <v>703</v>
          </cell>
          <cell r="V1609">
            <v>1052</v>
          </cell>
          <cell r="W1609">
            <v>1052</v>
          </cell>
        </row>
        <row r="1610">
          <cell r="I1610" t="str">
            <v>ALI_113_SEG_4_PROV_2094</v>
          </cell>
          <cell r="J1610">
            <v>4</v>
          </cell>
          <cell r="K1610" t="str">
            <v>CEREAL EMPACADO</v>
          </cell>
          <cell r="L1610">
            <v>113</v>
          </cell>
          <cell r="M1610" t="str">
            <v>113 : Muffin De Frutas.</v>
          </cell>
          <cell r="N1610">
            <v>2094</v>
          </cell>
          <cell r="O1610" t="str">
            <v>Comapan SA</v>
          </cell>
          <cell r="P1610">
            <v>527</v>
          </cell>
          <cell r="Q1610">
            <v>703</v>
          </cell>
          <cell r="R1610">
            <v>1052</v>
          </cell>
          <cell r="S1610">
            <v>1052</v>
          </cell>
          <cell r="T1610">
            <v>527</v>
          </cell>
          <cell r="U1610">
            <v>703</v>
          </cell>
          <cell r="V1610">
            <v>1052</v>
          </cell>
          <cell r="W1610">
            <v>1052</v>
          </cell>
        </row>
        <row r="1611">
          <cell r="I1611" t="str">
            <v>ALI_113_SEG_4_PROV_2095</v>
          </cell>
          <cell r="J1611">
            <v>4</v>
          </cell>
          <cell r="K1611" t="str">
            <v>CEREAL EMPACADO</v>
          </cell>
          <cell r="L1611">
            <v>113</v>
          </cell>
          <cell r="M1611" t="str">
            <v>113 : Muffin De Frutas.</v>
          </cell>
          <cell r="N1611">
            <v>2095</v>
          </cell>
          <cell r="O1611" t="str">
            <v>Ut Mana 2020</v>
          </cell>
          <cell r="P1611">
            <v>530</v>
          </cell>
          <cell r="Q1611">
            <v>706</v>
          </cell>
          <cell r="R1611">
            <v>1058</v>
          </cell>
          <cell r="S1611">
            <v>1058</v>
          </cell>
          <cell r="T1611">
            <v>527</v>
          </cell>
          <cell r="U1611">
            <v>703</v>
          </cell>
          <cell r="V1611">
            <v>1052</v>
          </cell>
          <cell r="W1611">
            <v>1052</v>
          </cell>
        </row>
        <row r="1612">
          <cell r="I1612" t="str">
            <v>ALI_113_SEG_5_PROV_2052</v>
          </cell>
          <cell r="J1612">
            <v>5</v>
          </cell>
          <cell r="K1612" t="str">
            <v>CEREAL EMPACADO</v>
          </cell>
          <cell r="L1612">
            <v>113</v>
          </cell>
          <cell r="M1612" t="str">
            <v>113 : Muffin De Frutas.</v>
          </cell>
          <cell r="N1612">
            <v>2052</v>
          </cell>
          <cell r="O1612" t="str">
            <v>Diseral S.A.S.</v>
          </cell>
          <cell r="P1612">
            <v>543</v>
          </cell>
          <cell r="Q1612">
            <v>723</v>
          </cell>
          <cell r="R1612">
            <v>1084</v>
          </cell>
          <cell r="S1612">
            <v>1084</v>
          </cell>
          <cell r="T1612">
            <v>527</v>
          </cell>
          <cell r="U1612">
            <v>703</v>
          </cell>
          <cell r="V1612">
            <v>1052</v>
          </cell>
          <cell r="W1612">
            <v>1052</v>
          </cell>
        </row>
        <row r="1613">
          <cell r="I1613" t="str">
            <v>ALI_113_SEG_5_PROV_2075</v>
          </cell>
          <cell r="J1613">
            <v>5</v>
          </cell>
          <cell r="K1613" t="str">
            <v>CEREAL EMPACADO</v>
          </cell>
          <cell r="L1613">
            <v>113</v>
          </cell>
          <cell r="M1613" t="str">
            <v>113 : Muffin De Frutas.</v>
          </cell>
          <cell r="N1613">
            <v>2075</v>
          </cell>
          <cell r="O1613" t="str">
            <v>Trigus S.A.S.</v>
          </cell>
          <cell r="P1613">
            <v>533</v>
          </cell>
          <cell r="Q1613">
            <v>709</v>
          </cell>
          <cell r="R1613">
            <v>1064</v>
          </cell>
          <cell r="S1613">
            <v>1064</v>
          </cell>
          <cell r="T1613">
            <v>527</v>
          </cell>
          <cell r="U1613">
            <v>703</v>
          </cell>
          <cell r="V1613">
            <v>1052</v>
          </cell>
          <cell r="W1613">
            <v>1052</v>
          </cell>
        </row>
        <row r="1614">
          <cell r="I1614" t="str">
            <v>ALI_113_SEG_5_PROV_2087</v>
          </cell>
          <cell r="J1614">
            <v>5</v>
          </cell>
          <cell r="K1614" t="str">
            <v>CEREAL EMPACADO</v>
          </cell>
          <cell r="L1614">
            <v>113</v>
          </cell>
          <cell r="M1614" t="str">
            <v>113 : Muffin De Frutas.</v>
          </cell>
          <cell r="N1614">
            <v>2087</v>
          </cell>
          <cell r="O1614" t="str">
            <v>AAA Alimentando A Bogotá 2020 UT</v>
          </cell>
          <cell r="P1614">
            <v>527</v>
          </cell>
          <cell r="Q1614">
            <v>703</v>
          </cell>
          <cell r="R1614">
            <v>1052</v>
          </cell>
          <cell r="S1614">
            <v>1052</v>
          </cell>
          <cell r="T1614">
            <v>527</v>
          </cell>
          <cell r="U1614">
            <v>703</v>
          </cell>
          <cell r="V1614">
            <v>1052</v>
          </cell>
          <cell r="W1614">
            <v>1052</v>
          </cell>
        </row>
        <row r="1615">
          <cell r="I1615" t="str">
            <v>ALI_113_SEG_5_PROV_2088</v>
          </cell>
          <cell r="J1615">
            <v>5</v>
          </cell>
          <cell r="K1615" t="str">
            <v>CEREAL EMPACADO</v>
          </cell>
          <cell r="L1615">
            <v>113</v>
          </cell>
          <cell r="M1615" t="str">
            <v>113 : Muffin De Frutas.</v>
          </cell>
          <cell r="N1615">
            <v>2088</v>
          </cell>
          <cell r="O1615" t="str">
            <v>Consorcio Nutriservi Panadería 2020</v>
          </cell>
          <cell r="P1615">
            <v>539</v>
          </cell>
          <cell r="Q1615">
            <v>716</v>
          </cell>
          <cell r="R1615">
            <v>1074</v>
          </cell>
          <cell r="S1615">
            <v>1074</v>
          </cell>
          <cell r="T1615">
            <v>527</v>
          </cell>
          <cell r="U1615">
            <v>703</v>
          </cell>
          <cell r="V1615">
            <v>1052</v>
          </cell>
          <cell r="W1615">
            <v>1052</v>
          </cell>
        </row>
        <row r="1616">
          <cell r="I1616" t="str">
            <v>ALI_113_SEG_5_PROV_2094</v>
          </cell>
          <cell r="J1616">
            <v>5</v>
          </cell>
          <cell r="K1616" t="str">
            <v>CEREAL EMPACADO</v>
          </cell>
          <cell r="L1616">
            <v>113</v>
          </cell>
          <cell r="M1616" t="str">
            <v>113 : Muffin De Frutas.</v>
          </cell>
          <cell r="N1616">
            <v>2094</v>
          </cell>
          <cell r="O1616" t="str">
            <v>Comapan SA</v>
          </cell>
          <cell r="P1616">
            <v>527</v>
          </cell>
          <cell r="Q1616">
            <v>703</v>
          </cell>
          <cell r="R1616">
            <v>1052</v>
          </cell>
          <cell r="S1616">
            <v>1052</v>
          </cell>
          <cell r="T1616">
            <v>527</v>
          </cell>
          <cell r="U1616">
            <v>703</v>
          </cell>
          <cell r="V1616">
            <v>1052</v>
          </cell>
          <cell r="W1616">
            <v>1052</v>
          </cell>
        </row>
        <row r="1617">
          <cell r="I1617" t="str">
            <v>ALI_113_SEG_5_PROV_2095</v>
          </cell>
          <cell r="J1617">
            <v>5</v>
          </cell>
          <cell r="K1617" t="str">
            <v>CEREAL EMPACADO</v>
          </cell>
          <cell r="L1617">
            <v>113</v>
          </cell>
          <cell r="M1617" t="str">
            <v>113 : Muffin De Frutas.</v>
          </cell>
          <cell r="N1617">
            <v>2095</v>
          </cell>
          <cell r="O1617" t="str">
            <v>Ut Mana 2020</v>
          </cell>
          <cell r="P1617">
            <v>530</v>
          </cell>
          <cell r="Q1617">
            <v>706</v>
          </cell>
          <cell r="R1617">
            <v>1058</v>
          </cell>
          <cell r="S1617">
            <v>1058</v>
          </cell>
          <cell r="T1617">
            <v>527</v>
          </cell>
          <cell r="U1617">
            <v>703</v>
          </cell>
          <cell r="V1617">
            <v>1052</v>
          </cell>
          <cell r="W1617">
            <v>1052</v>
          </cell>
        </row>
        <row r="1618">
          <cell r="I1618" t="str">
            <v>ALI_113_SEG_6_PROV_2052</v>
          </cell>
          <cell r="J1618">
            <v>6</v>
          </cell>
          <cell r="K1618" t="str">
            <v>CEREAL EMPACADO</v>
          </cell>
          <cell r="L1618">
            <v>113</v>
          </cell>
          <cell r="M1618" t="str">
            <v>113 : Muffin De Frutas.</v>
          </cell>
          <cell r="N1618">
            <v>2052</v>
          </cell>
          <cell r="O1618" t="str">
            <v>Diseral S.A.S.</v>
          </cell>
          <cell r="P1618">
            <v>543</v>
          </cell>
          <cell r="Q1618">
            <v>723</v>
          </cell>
          <cell r="R1618">
            <v>1084</v>
          </cell>
          <cell r="S1618">
            <v>1084</v>
          </cell>
          <cell r="T1618">
            <v>527</v>
          </cell>
          <cell r="U1618">
            <v>703</v>
          </cell>
          <cell r="V1618">
            <v>1052</v>
          </cell>
          <cell r="W1618">
            <v>1052</v>
          </cell>
        </row>
        <row r="1619">
          <cell r="I1619" t="str">
            <v>ALI_113_SEG_6_PROV_2075</v>
          </cell>
          <cell r="J1619">
            <v>6</v>
          </cell>
          <cell r="K1619" t="str">
            <v>CEREAL EMPACADO</v>
          </cell>
          <cell r="L1619">
            <v>113</v>
          </cell>
          <cell r="M1619" t="str">
            <v>113 : Muffin De Frutas.</v>
          </cell>
          <cell r="N1619">
            <v>2075</v>
          </cell>
          <cell r="O1619" t="str">
            <v>Trigus S.A.S.</v>
          </cell>
          <cell r="P1619">
            <v>533</v>
          </cell>
          <cell r="Q1619">
            <v>709</v>
          </cell>
          <cell r="R1619">
            <v>1064</v>
          </cell>
          <cell r="S1619">
            <v>1064</v>
          </cell>
          <cell r="T1619">
            <v>527</v>
          </cell>
          <cell r="U1619">
            <v>703</v>
          </cell>
          <cell r="V1619">
            <v>1052</v>
          </cell>
          <cell r="W1619">
            <v>1052</v>
          </cell>
        </row>
        <row r="1620">
          <cell r="I1620" t="str">
            <v>ALI_113_SEG_6_PROV_2087</v>
          </cell>
          <cell r="J1620">
            <v>6</v>
          </cell>
          <cell r="K1620" t="str">
            <v>CEREAL EMPACADO</v>
          </cell>
          <cell r="L1620">
            <v>113</v>
          </cell>
          <cell r="M1620" t="str">
            <v>113 : Muffin De Frutas.</v>
          </cell>
          <cell r="N1620">
            <v>2087</v>
          </cell>
          <cell r="O1620" t="str">
            <v>AAA Alimentando A Bogotá 2020 UT</v>
          </cell>
          <cell r="P1620">
            <v>527</v>
          </cell>
          <cell r="Q1620">
            <v>703</v>
          </cell>
          <cell r="R1620">
            <v>1052</v>
          </cell>
          <cell r="S1620">
            <v>1052</v>
          </cell>
          <cell r="T1620">
            <v>527</v>
          </cell>
          <cell r="U1620">
            <v>703</v>
          </cell>
          <cell r="V1620">
            <v>1052</v>
          </cell>
          <cell r="W1620">
            <v>1052</v>
          </cell>
        </row>
        <row r="1621">
          <cell r="I1621" t="str">
            <v>ALI_113_SEG_6_PROV_2088</v>
          </cell>
          <cell r="J1621">
            <v>6</v>
          </cell>
          <cell r="K1621" t="str">
            <v>CEREAL EMPACADO</v>
          </cell>
          <cell r="L1621">
            <v>113</v>
          </cell>
          <cell r="M1621" t="str">
            <v>113 : Muffin De Frutas.</v>
          </cell>
          <cell r="N1621">
            <v>2088</v>
          </cell>
          <cell r="O1621" t="str">
            <v>Consorcio Nutriservi Panadería 2020</v>
          </cell>
          <cell r="P1621">
            <v>539</v>
          </cell>
          <cell r="Q1621">
            <v>716</v>
          </cell>
          <cell r="R1621">
            <v>1074</v>
          </cell>
          <cell r="S1621">
            <v>1074</v>
          </cell>
          <cell r="T1621">
            <v>527</v>
          </cell>
          <cell r="U1621">
            <v>703</v>
          </cell>
          <cell r="V1621">
            <v>1052</v>
          </cell>
          <cell r="W1621">
            <v>1052</v>
          </cell>
        </row>
        <row r="1622">
          <cell r="I1622" t="str">
            <v>ALI_113_SEG_6_PROV_2094</v>
          </cell>
          <cell r="J1622">
            <v>6</v>
          </cell>
          <cell r="K1622" t="str">
            <v>CEREAL EMPACADO</v>
          </cell>
          <cell r="L1622">
            <v>113</v>
          </cell>
          <cell r="M1622" t="str">
            <v>113 : Muffin De Frutas.</v>
          </cell>
          <cell r="N1622">
            <v>2094</v>
          </cell>
          <cell r="O1622" t="str">
            <v>Comapan SA</v>
          </cell>
          <cell r="P1622">
            <v>527</v>
          </cell>
          <cell r="Q1622">
            <v>703</v>
          </cell>
          <cell r="R1622">
            <v>1052</v>
          </cell>
          <cell r="S1622">
            <v>1052</v>
          </cell>
          <cell r="T1622">
            <v>527</v>
          </cell>
          <cell r="U1622">
            <v>703</v>
          </cell>
          <cell r="V1622">
            <v>1052</v>
          </cell>
          <cell r="W1622">
            <v>1052</v>
          </cell>
        </row>
        <row r="1623">
          <cell r="I1623" t="str">
            <v>ALI_113_SEG_6_PROV_2095</v>
          </cell>
          <cell r="J1623">
            <v>6</v>
          </cell>
          <cell r="K1623" t="str">
            <v>CEREAL EMPACADO</v>
          </cell>
          <cell r="L1623">
            <v>113</v>
          </cell>
          <cell r="M1623" t="str">
            <v>113 : Muffin De Frutas.</v>
          </cell>
          <cell r="N1623">
            <v>2095</v>
          </cell>
          <cell r="O1623" t="str">
            <v>Ut Mana 2020</v>
          </cell>
          <cell r="P1623">
            <v>530</v>
          </cell>
          <cell r="Q1623">
            <v>706</v>
          </cell>
          <cell r="R1623">
            <v>1058</v>
          </cell>
          <cell r="S1623">
            <v>1058</v>
          </cell>
          <cell r="T1623">
            <v>527</v>
          </cell>
          <cell r="U1623">
            <v>703</v>
          </cell>
          <cell r="V1623">
            <v>1052</v>
          </cell>
          <cell r="W1623">
            <v>1052</v>
          </cell>
        </row>
        <row r="1624">
          <cell r="I1624" t="str">
            <v>ALI_113_SEG_7_PROV_2052</v>
          </cell>
          <cell r="J1624">
            <v>7</v>
          </cell>
          <cell r="K1624" t="str">
            <v>CEREAL EMPACADO</v>
          </cell>
          <cell r="L1624">
            <v>113</v>
          </cell>
          <cell r="M1624" t="str">
            <v>113 : Muffin De Frutas.</v>
          </cell>
          <cell r="N1624">
            <v>2052</v>
          </cell>
          <cell r="O1624" t="str">
            <v>Diseral S.A.S.</v>
          </cell>
          <cell r="P1624">
            <v>543</v>
          </cell>
          <cell r="Q1624">
            <v>723</v>
          </cell>
          <cell r="R1624">
            <v>1084</v>
          </cell>
          <cell r="S1624">
            <v>1084</v>
          </cell>
          <cell r="T1624">
            <v>527</v>
          </cell>
          <cell r="U1624">
            <v>703</v>
          </cell>
          <cell r="V1624">
            <v>1052</v>
          </cell>
          <cell r="W1624">
            <v>1052</v>
          </cell>
        </row>
        <row r="1625">
          <cell r="I1625" t="str">
            <v>ALI_113_SEG_7_PROV_2075</v>
          </cell>
          <cell r="J1625">
            <v>7</v>
          </cell>
          <cell r="K1625" t="str">
            <v>CEREAL EMPACADO</v>
          </cell>
          <cell r="L1625">
            <v>113</v>
          </cell>
          <cell r="M1625" t="str">
            <v>113 : Muffin De Frutas.</v>
          </cell>
          <cell r="N1625">
            <v>2075</v>
          </cell>
          <cell r="O1625" t="str">
            <v>Trigus S.A.S.</v>
          </cell>
          <cell r="P1625">
            <v>533</v>
          </cell>
          <cell r="Q1625">
            <v>709</v>
          </cell>
          <cell r="R1625">
            <v>1064</v>
          </cell>
          <cell r="S1625">
            <v>1064</v>
          </cell>
          <cell r="T1625">
            <v>527</v>
          </cell>
          <cell r="U1625">
            <v>703</v>
          </cell>
          <cell r="V1625">
            <v>1052</v>
          </cell>
          <cell r="W1625">
            <v>1052</v>
          </cell>
        </row>
        <row r="1626">
          <cell r="I1626" t="str">
            <v>ALI_113_SEG_7_PROV_2087</v>
          </cell>
          <cell r="J1626">
            <v>7</v>
          </cell>
          <cell r="K1626" t="str">
            <v>CEREAL EMPACADO</v>
          </cell>
          <cell r="L1626">
            <v>113</v>
          </cell>
          <cell r="M1626" t="str">
            <v>113 : Muffin De Frutas.</v>
          </cell>
          <cell r="N1626">
            <v>2087</v>
          </cell>
          <cell r="O1626" t="str">
            <v>AAA Alimentando A Bogotá 2020 UT</v>
          </cell>
          <cell r="P1626">
            <v>527</v>
          </cell>
          <cell r="Q1626">
            <v>703</v>
          </cell>
          <cell r="R1626">
            <v>1052</v>
          </cell>
          <cell r="S1626">
            <v>1052</v>
          </cell>
          <cell r="T1626">
            <v>527</v>
          </cell>
          <cell r="U1626">
            <v>703</v>
          </cell>
          <cell r="V1626">
            <v>1052</v>
          </cell>
          <cell r="W1626">
            <v>1052</v>
          </cell>
        </row>
        <row r="1627">
          <cell r="I1627" t="str">
            <v>ALI_113_SEG_7_PROV_2088</v>
          </cell>
          <cell r="J1627">
            <v>7</v>
          </cell>
          <cell r="K1627" t="str">
            <v>CEREAL EMPACADO</v>
          </cell>
          <cell r="L1627">
            <v>113</v>
          </cell>
          <cell r="M1627" t="str">
            <v>113 : Muffin De Frutas.</v>
          </cell>
          <cell r="N1627">
            <v>2088</v>
          </cell>
          <cell r="O1627" t="str">
            <v>Consorcio Nutriservi Panadería 2020</v>
          </cell>
          <cell r="P1627">
            <v>539</v>
          </cell>
          <cell r="Q1627">
            <v>716</v>
          </cell>
          <cell r="R1627">
            <v>1074</v>
          </cell>
          <cell r="S1627">
            <v>1074</v>
          </cell>
          <cell r="T1627">
            <v>527</v>
          </cell>
          <cell r="U1627">
            <v>703</v>
          </cell>
          <cell r="V1627">
            <v>1052</v>
          </cell>
          <cell r="W1627">
            <v>1052</v>
          </cell>
        </row>
        <row r="1628">
          <cell r="I1628" t="str">
            <v>ALI_113_SEG_7_PROV_2094</v>
          </cell>
          <cell r="J1628">
            <v>7</v>
          </cell>
          <cell r="K1628" t="str">
            <v>CEREAL EMPACADO</v>
          </cell>
          <cell r="L1628">
            <v>113</v>
          </cell>
          <cell r="M1628" t="str">
            <v>113 : Muffin De Frutas.</v>
          </cell>
          <cell r="N1628">
            <v>2094</v>
          </cell>
          <cell r="O1628" t="str">
            <v>Comapan SA</v>
          </cell>
          <cell r="P1628">
            <v>527</v>
          </cell>
          <cell r="Q1628">
            <v>703</v>
          </cell>
          <cell r="R1628">
            <v>1052</v>
          </cell>
          <cell r="S1628">
            <v>1052</v>
          </cell>
          <cell r="T1628">
            <v>527</v>
          </cell>
          <cell r="U1628">
            <v>703</v>
          </cell>
          <cell r="V1628">
            <v>1052</v>
          </cell>
          <cell r="W1628">
            <v>1052</v>
          </cell>
        </row>
        <row r="1629">
          <cell r="I1629" t="str">
            <v>ALI_113_SEG_7_PROV_2095</v>
          </cell>
          <cell r="J1629">
            <v>7</v>
          </cell>
          <cell r="K1629" t="str">
            <v>CEREAL EMPACADO</v>
          </cell>
          <cell r="L1629">
            <v>113</v>
          </cell>
          <cell r="M1629" t="str">
            <v>113 : Muffin De Frutas.</v>
          </cell>
          <cell r="N1629">
            <v>2095</v>
          </cell>
          <cell r="O1629" t="str">
            <v>Ut Mana 2020</v>
          </cell>
          <cell r="P1629">
            <v>530</v>
          </cell>
          <cell r="Q1629">
            <v>706</v>
          </cell>
          <cell r="R1629">
            <v>1058</v>
          </cell>
          <cell r="S1629">
            <v>1058</v>
          </cell>
          <cell r="T1629">
            <v>527</v>
          </cell>
          <cell r="U1629">
            <v>703</v>
          </cell>
          <cell r="V1629">
            <v>1052</v>
          </cell>
          <cell r="W1629">
            <v>1052</v>
          </cell>
        </row>
        <row r="1630">
          <cell r="I1630" t="str">
            <v>ALI_113_SEG_8_PROV_2052</v>
          </cell>
          <cell r="J1630">
            <v>8</v>
          </cell>
          <cell r="K1630" t="str">
            <v>CEREAL EMPACADO</v>
          </cell>
          <cell r="L1630">
            <v>113</v>
          </cell>
          <cell r="M1630" t="str">
            <v>113 : Muffin De Frutas.</v>
          </cell>
          <cell r="N1630">
            <v>2052</v>
          </cell>
          <cell r="O1630" t="str">
            <v>Diseral S.A.S.</v>
          </cell>
          <cell r="P1630">
            <v>543</v>
          </cell>
          <cell r="Q1630">
            <v>723</v>
          </cell>
          <cell r="R1630">
            <v>1084</v>
          </cell>
          <cell r="S1630">
            <v>1084</v>
          </cell>
          <cell r="T1630">
            <v>527</v>
          </cell>
          <cell r="U1630">
            <v>703</v>
          </cell>
          <cell r="V1630">
            <v>1052</v>
          </cell>
          <cell r="W1630">
            <v>1052</v>
          </cell>
        </row>
        <row r="1631">
          <cell r="I1631" t="str">
            <v>ALI_113_SEG_8_PROV_2075</v>
          </cell>
          <cell r="J1631">
            <v>8</v>
          </cell>
          <cell r="K1631" t="str">
            <v>CEREAL EMPACADO</v>
          </cell>
          <cell r="L1631">
            <v>113</v>
          </cell>
          <cell r="M1631" t="str">
            <v>113 : Muffin De Frutas.</v>
          </cell>
          <cell r="N1631">
            <v>2075</v>
          </cell>
          <cell r="O1631" t="str">
            <v>Trigus S.A.S.</v>
          </cell>
          <cell r="P1631">
            <v>533</v>
          </cell>
          <cell r="Q1631">
            <v>709</v>
          </cell>
          <cell r="R1631">
            <v>1064</v>
          </cell>
          <cell r="S1631">
            <v>1064</v>
          </cell>
          <cell r="T1631">
            <v>527</v>
          </cell>
          <cell r="U1631">
            <v>703</v>
          </cell>
          <cell r="V1631">
            <v>1052</v>
          </cell>
          <cell r="W1631">
            <v>1052</v>
          </cell>
        </row>
        <row r="1632">
          <cell r="I1632" t="str">
            <v>ALI_113_SEG_8_PROV_2087</v>
          </cell>
          <cell r="J1632">
            <v>8</v>
          </cell>
          <cell r="K1632" t="str">
            <v>CEREAL EMPACADO</v>
          </cell>
          <cell r="L1632">
            <v>113</v>
          </cell>
          <cell r="M1632" t="str">
            <v>113 : Muffin De Frutas.</v>
          </cell>
          <cell r="N1632">
            <v>2087</v>
          </cell>
          <cell r="O1632" t="str">
            <v>AAA Alimentando A Bogotá 2020 UT</v>
          </cell>
          <cell r="P1632">
            <v>527</v>
          </cell>
          <cell r="Q1632">
            <v>703</v>
          </cell>
          <cell r="R1632">
            <v>1052</v>
          </cell>
          <cell r="S1632">
            <v>1052</v>
          </cell>
          <cell r="T1632">
            <v>527</v>
          </cell>
          <cell r="U1632">
            <v>703</v>
          </cell>
          <cell r="V1632">
            <v>1052</v>
          </cell>
          <cell r="W1632">
            <v>1052</v>
          </cell>
        </row>
        <row r="1633">
          <cell r="I1633" t="str">
            <v>ALI_113_SEG_8_PROV_2088</v>
          </cell>
          <cell r="J1633">
            <v>8</v>
          </cell>
          <cell r="K1633" t="str">
            <v>CEREAL EMPACADO</v>
          </cell>
          <cell r="L1633">
            <v>113</v>
          </cell>
          <cell r="M1633" t="str">
            <v>113 : Muffin De Frutas.</v>
          </cell>
          <cell r="N1633">
            <v>2088</v>
          </cell>
          <cell r="O1633" t="str">
            <v>Consorcio Nutriservi Panadería 2020</v>
          </cell>
          <cell r="P1633">
            <v>539</v>
          </cell>
          <cell r="Q1633">
            <v>716</v>
          </cell>
          <cell r="R1633">
            <v>1074</v>
          </cell>
          <cell r="S1633">
            <v>1074</v>
          </cell>
          <cell r="T1633">
            <v>527</v>
          </cell>
          <cell r="U1633">
            <v>703</v>
          </cell>
          <cell r="V1633">
            <v>1052</v>
          </cell>
          <cell r="W1633">
            <v>1052</v>
          </cell>
        </row>
        <row r="1634">
          <cell r="I1634" t="str">
            <v>ALI_113_SEG_8_PROV_2094</v>
          </cell>
          <cell r="J1634">
            <v>8</v>
          </cell>
          <cell r="K1634" t="str">
            <v>CEREAL EMPACADO</v>
          </cell>
          <cell r="L1634">
            <v>113</v>
          </cell>
          <cell r="M1634" t="str">
            <v>113 : Muffin De Frutas.</v>
          </cell>
          <cell r="N1634">
            <v>2094</v>
          </cell>
          <cell r="O1634" t="str">
            <v>Comapan SA</v>
          </cell>
          <cell r="P1634">
            <v>527</v>
          </cell>
          <cell r="Q1634">
            <v>703</v>
          </cell>
          <cell r="R1634">
            <v>1052</v>
          </cell>
          <cell r="S1634">
            <v>1052</v>
          </cell>
          <cell r="T1634">
            <v>527</v>
          </cell>
          <cell r="U1634">
            <v>703</v>
          </cell>
          <cell r="V1634">
            <v>1052</v>
          </cell>
          <cell r="W1634">
            <v>1052</v>
          </cell>
        </row>
        <row r="1635">
          <cell r="I1635" t="str">
            <v>ALI_113_SEG_8_PROV_2095</v>
          </cell>
          <cell r="J1635">
            <v>8</v>
          </cell>
          <cell r="K1635" t="str">
            <v>CEREAL EMPACADO</v>
          </cell>
          <cell r="L1635">
            <v>113</v>
          </cell>
          <cell r="M1635" t="str">
            <v>113 : Muffin De Frutas.</v>
          </cell>
          <cell r="N1635">
            <v>2095</v>
          </cell>
          <cell r="O1635" t="str">
            <v>Ut Mana 2020</v>
          </cell>
          <cell r="P1635">
            <v>530</v>
          </cell>
          <cell r="Q1635">
            <v>706</v>
          </cell>
          <cell r="R1635">
            <v>1058</v>
          </cell>
          <cell r="S1635">
            <v>1058</v>
          </cell>
          <cell r="T1635">
            <v>527</v>
          </cell>
          <cell r="U1635">
            <v>703</v>
          </cell>
          <cell r="V1635">
            <v>1052</v>
          </cell>
          <cell r="W1635">
            <v>1052</v>
          </cell>
        </row>
        <row r="1636">
          <cell r="I1636" t="str">
            <v>ALI_113_SEG_9_PROV_2052</v>
          </cell>
          <cell r="J1636">
            <v>9</v>
          </cell>
          <cell r="K1636" t="str">
            <v>CEREAL EMPACADO</v>
          </cell>
          <cell r="L1636">
            <v>113</v>
          </cell>
          <cell r="M1636" t="str">
            <v>113 : Muffin De Frutas.</v>
          </cell>
          <cell r="N1636">
            <v>2052</v>
          </cell>
          <cell r="O1636" t="str">
            <v>Diseral S.A.S.</v>
          </cell>
          <cell r="P1636">
            <v>543</v>
          </cell>
          <cell r="Q1636">
            <v>723</v>
          </cell>
          <cell r="R1636">
            <v>1084</v>
          </cell>
          <cell r="S1636">
            <v>1084</v>
          </cell>
          <cell r="T1636">
            <v>527</v>
          </cell>
          <cell r="U1636">
            <v>703</v>
          </cell>
          <cell r="V1636">
            <v>1052</v>
          </cell>
          <cell r="W1636">
            <v>1052</v>
          </cell>
        </row>
        <row r="1637">
          <cell r="I1637" t="str">
            <v>ALI_113_SEG_9_PROV_2075</v>
          </cell>
          <cell r="J1637">
            <v>9</v>
          </cell>
          <cell r="K1637" t="str">
            <v>CEREAL EMPACADO</v>
          </cell>
          <cell r="L1637">
            <v>113</v>
          </cell>
          <cell r="M1637" t="str">
            <v>113 : Muffin De Frutas.</v>
          </cell>
          <cell r="N1637">
            <v>2075</v>
          </cell>
          <cell r="O1637" t="str">
            <v>Trigus S.A.S.</v>
          </cell>
          <cell r="P1637">
            <v>533</v>
          </cell>
          <cell r="Q1637">
            <v>709</v>
          </cell>
          <cell r="R1637">
            <v>1064</v>
          </cell>
          <cell r="S1637">
            <v>1064</v>
          </cell>
          <cell r="T1637">
            <v>527</v>
          </cell>
          <cell r="U1637">
            <v>703</v>
          </cell>
          <cell r="V1637">
            <v>1052</v>
          </cell>
          <cell r="W1637">
            <v>1052</v>
          </cell>
        </row>
        <row r="1638">
          <cell r="I1638" t="str">
            <v>ALI_113_SEG_9_PROV_2087</v>
          </cell>
          <cell r="J1638">
            <v>9</v>
          </cell>
          <cell r="K1638" t="str">
            <v>CEREAL EMPACADO</v>
          </cell>
          <cell r="L1638">
            <v>113</v>
          </cell>
          <cell r="M1638" t="str">
            <v>113 : Muffin De Frutas.</v>
          </cell>
          <cell r="N1638">
            <v>2087</v>
          </cell>
          <cell r="O1638" t="str">
            <v>AAA Alimentando A Bogotá 2020 UT</v>
          </cell>
          <cell r="P1638">
            <v>527</v>
          </cell>
          <cell r="Q1638">
            <v>703</v>
          </cell>
          <cell r="R1638">
            <v>1052</v>
          </cell>
          <cell r="S1638">
            <v>1052</v>
          </cell>
          <cell r="T1638">
            <v>527</v>
          </cell>
          <cell r="U1638">
            <v>703</v>
          </cell>
          <cell r="V1638">
            <v>1052</v>
          </cell>
          <cell r="W1638">
            <v>1052</v>
          </cell>
        </row>
        <row r="1639">
          <cell r="I1639" t="str">
            <v>ALI_113_SEG_9_PROV_2088</v>
          </cell>
          <cell r="J1639">
            <v>9</v>
          </cell>
          <cell r="K1639" t="str">
            <v>CEREAL EMPACADO</v>
          </cell>
          <cell r="L1639">
            <v>113</v>
          </cell>
          <cell r="M1639" t="str">
            <v>113 : Muffin De Frutas.</v>
          </cell>
          <cell r="N1639">
            <v>2088</v>
          </cell>
          <cell r="O1639" t="str">
            <v>Consorcio Nutriservi Panadería 2020</v>
          </cell>
          <cell r="P1639">
            <v>539</v>
          </cell>
          <cell r="Q1639">
            <v>716</v>
          </cell>
          <cell r="R1639">
            <v>1074</v>
          </cell>
          <cell r="S1639">
            <v>1074</v>
          </cell>
          <cell r="T1639">
            <v>527</v>
          </cell>
          <cell r="U1639">
            <v>703</v>
          </cell>
          <cell r="V1639">
            <v>1052</v>
          </cell>
          <cell r="W1639">
            <v>1052</v>
          </cell>
        </row>
        <row r="1640">
          <cell r="I1640" t="str">
            <v>ALI_113_SEG_9_PROV_2094</v>
          </cell>
          <cell r="J1640">
            <v>9</v>
          </cell>
          <cell r="K1640" t="str">
            <v>CEREAL EMPACADO</v>
          </cell>
          <cell r="L1640">
            <v>113</v>
          </cell>
          <cell r="M1640" t="str">
            <v>113 : Muffin De Frutas.</v>
          </cell>
          <cell r="N1640">
            <v>2094</v>
          </cell>
          <cell r="O1640" t="str">
            <v>Comapan SA</v>
          </cell>
          <cell r="P1640">
            <v>527</v>
          </cell>
          <cell r="Q1640">
            <v>703</v>
          </cell>
          <cell r="R1640">
            <v>1052</v>
          </cell>
          <cell r="S1640">
            <v>1052</v>
          </cell>
          <cell r="T1640">
            <v>527</v>
          </cell>
          <cell r="U1640">
            <v>703</v>
          </cell>
          <cell r="V1640">
            <v>1052</v>
          </cell>
          <cell r="W1640">
            <v>1052</v>
          </cell>
        </row>
        <row r="1641">
          <cell r="I1641" t="str">
            <v>ALI_113_SEG_9_PROV_2095</v>
          </cell>
          <cell r="J1641">
            <v>9</v>
          </cell>
          <cell r="K1641" t="str">
            <v>CEREAL EMPACADO</v>
          </cell>
          <cell r="L1641">
            <v>113</v>
          </cell>
          <cell r="M1641" t="str">
            <v>113 : Muffin De Frutas.</v>
          </cell>
          <cell r="N1641">
            <v>2095</v>
          </cell>
          <cell r="O1641" t="str">
            <v>Ut Mana 2020</v>
          </cell>
          <cell r="P1641">
            <v>530</v>
          </cell>
          <cell r="Q1641">
            <v>706</v>
          </cell>
          <cell r="R1641">
            <v>1058</v>
          </cell>
          <cell r="S1641">
            <v>1058</v>
          </cell>
          <cell r="T1641">
            <v>527</v>
          </cell>
          <cell r="U1641">
            <v>703</v>
          </cell>
          <cell r="V1641">
            <v>1052</v>
          </cell>
          <cell r="W1641">
            <v>1052</v>
          </cell>
        </row>
        <row r="1642">
          <cell r="I1642" t="str">
            <v>ALI_113_SEG_10_PROV_2052</v>
          </cell>
          <cell r="J1642">
            <v>10</v>
          </cell>
          <cell r="K1642" t="str">
            <v>CEREAL EMPACADO</v>
          </cell>
          <cell r="L1642">
            <v>113</v>
          </cell>
          <cell r="M1642" t="str">
            <v>113 : Muffin De Frutas.</v>
          </cell>
          <cell r="N1642">
            <v>2052</v>
          </cell>
          <cell r="O1642" t="str">
            <v>Diseral S.A.S.</v>
          </cell>
          <cell r="P1642">
            <v>543</v>
          </cell>
          <cell r="Q1642">
            <v>723</v>
          </cell>
          <cell r="R1642">
            <v>1084</v>
          </cell>
          <cell r="S1642">
            <v>1084</v>
          </cell>
          <cell r="T1642">
            <v>527</v>
          </cell>
          <cell r="U1642">
            <v>703</v>
          </cell>
          <cell r="V1642">
            <v>1052</v>
          </cell>
          <cell r="W1642">
            <v>1052</v>
          </cell>
        </row>
        <row r="1643">
          <cell r="I1643" t="str">
            <v>ALI_113_SEG_10_PROV_2075</v>
          </cell>
          <cell r="J1643">
            <v>10</v>
          </cell>
          <cell r="K1643" t="str">
            <v>CEREAL EMPACADO</v>
          </cell>
          <cell r="L1643">
            <v>113</v>
          </cell>
          <cell r="M1643" t="str">
            <v>113 : Muffin De Frutas.</v>
          </cell>
          <cell r="N1643">
            <v>2075</v>
          </cell>
          <cell r="O1643" t="str">
            <v>Trigus S.A.S.</v>
          </cell>
          <cell r="P1643">
            <v>533</v>
          </cell>
          <cell r="Q1643">
            <v>709</v>
          </cell>
          <cell r="R1643">
            <v>1064</v>
          </cell>
          <cell r="S1643">
            <v>1064</v>
          </cell>
          <cell r="T1643">
            <v>527</v>
          </cell>
          <cell r="U1643">
            <v>703</v>
          </cell>
          <cell r="V1643">
            <v>1052</v>
          </cell>
          <cell r="W1643">
            <v>1052</v>
          </cell>
        </row>
        <row r="1644">
          <cell r="I1644" t="str">
            <v>ALI_113_SEG_10_PROV_2087</v>
          </cell>
          <cell r="J1644">
            <v>10</v>
          </cell>
          <cell r="K1644" t="str">
            <v>CEREAL EMPACADO</v>
          </cell>
          <cell r="L1644">
            <v>113</v>
          </cell>
          <cell r="M1644" t="str">
            <v>113 : Muffin De Frutas.</v>
          </cell>
          <cell r="N1644">
            <v>2087</v>
          </cell>
          <cell r="O1644" t="str">
            <v>AAA Alimentando A Bogotá 2020 UT</v>
          </cell>
          <cell r="P1644">
            <v>527</v>
          </cell>
          <cell r="Q1644">
            <v>703</v>
          </cell>
          <cell r="R1644">
            <v>1052</v>
          </cell>
          <cell r="S1644">
            <v>1052</v>
          </cell>
          <cell r="T1644">
            <v>527</v>
          </cell>
          <cell r="U1644">
            <v>703</v>
          </cell>
          <cell r="V1644">
            <v>1052</v>
          </cell>
          <cell r="W1644">
            <v>1052</v>
          </cell>
        </row>
        <row r="1645">
          <cell r="I1645" t="str">
            <v>ALI_113_SEG_10_PROV_2088</v>
          </cell>
          <cell r="J1645">
            <v>10</v>
          </cell>
          <cell r="K1645" t="str">
            <v>CEREAL EMPACADO</v>
          </cell>
          <cell r="L1645">
            <v>113</v>
          </cell>
          <cell r="M1645" t="str">
            <v>113 : Muffin De Frutas.</v>
          </cell>
          <cell r="N1645">
            <v>2088</v>
          </cell>
          <cell r="O1645" t="str">
            <v>Consorcio Nutriservi Panadería 2020</v>
          </cell>
          <cell r="P1645">
            <v>539</v>
          </cell>
          <cell r="Q1645">
            <v>716</v>
          </cell>
          <cell r="R1645">
            <v>1074</v>
          </cell>
          <cell r="S1645">
            <v>1074</v>
          </cell>
          <cell r="T1645">
            <v>527</v>
          </cell>
          <cell r="U1645">
            <v>703</v>
          </cell>
          <cell r="V1645">
            <v>1052</v>
          </cell>
          <cell r="W1645">
            <v>1052</v>
          </cell>
        </row>
        <row r="1646">
          <cell r="I1646" t="str">
            <v>ALI_113_SEG_10_PROV_2094</v>
          </cell>
          <cell r="J1646">
            <v>10</v>
          </cell>
          <cell r="K1646" t="str">
            <v>CEREAL EMPACADO</v>
          </cell>
          <cell r="L1646">
            <v>113</v>
          </cell>
          <cell r="M1646" t="str">
            <v>113 : Muffin De Frutas.</v>
          </cell>
          <cell r="N1646">
            <v>2094</v>
          </cell>
          <cell r="O1646" t="str">
            <v>Comapan SA</v>
          </cell>
          <cell r="P1646">
            <v>527</v>
          </cell>
          <cell r="Q1646">
            <v>703</v>
          </cell>
          <cell r="R1646">
            <v>1052</v>
          </cell>
          <cell r="S1646">
            <v>1052</v>
          </cell>
          <cell r="T1646">
            <v>527</v>
          </cell>
          <cell r="U1646">
            <v>703</v>
          </cell>
          <cell r="V1646">
            <v>1052</v>
          </cell>
          <cell r="W1646">
            <v>1052</v>
          </cell>
        </row>
        <row r="1647">
          <cell r="I1647" t="str">
            <v>ALI_113_SEG_10_PROV_2095</v>
          </cell>
          <cell r="J1647">
            <v>10</v>
          </cell>
          <cell r="K1647" t="str">
            <v>CEREAL EMPACADO</v>
          </cell>
          <cell r="L1647">
            <v>113</v>
          </cell>
          <cell r="M1647" t="str">
            <v>113 : Muffin De Frutas.</v>
          </cell>
          <cell r="N1647">
            <v>2095</v>
          </cell>
          <cell r="O1647" t="str">
            <v>Ut Mana 2020</v>
          </cell>
          <cell r="P1647">
            <v>530</v>
          </cell>
          <cell r="Q1647">
            <v>706</v>
          </cell>
          <cell r="R1647">
            <v>1058</v>
          </cell>
          <cell r="S1647">
            <v>1058</v>
          </cell>
          <cell r="T1647">
            <v>527</v>
          </cell>
          <cell r="U1647">
            <v>703</v>
          </cell>
          <cell r="V1647">
            <v>1052</v>
          </cell>
          <cell r="W1647">
            <v>1052</v>
          </cell>
        </row>
        <row r="1648">
          <cell r="I1648" t="str">
            <v>ALI_113_SEG_11_PROV_2052</v>
          </cell>
          <cell r="J1648">
            <v>11</v>
          </cell>
          <cell r="K1648" t="str">
            <v>CEREAL EMPACADO</v>
          </cell>
          <cell r="L1648">
            <v>113</v>
          </cell>
          <cell r="M1648" t="str">
            <v>113 : Muffin De Frutas.</v>
          </cell>
          <cell r="N1648">
            <v>2052</v>
          </cell>
          <cell r="O1648" t="str">
            <v>Diseral S.A.S.</v>
          </cell>
          <cell r="P1648">
            <v>543</v>
          </cell>
          <cell r="Q1648">
            <v>723</v>
          </cell>
          <cell r="R1648">
            <v>1084</v>
          </cell>
          <cell r="S1648">
            <v>1084</v>
          </cell>
          <cell r="T1648">
            <v>527</v>
          </cell>
          <cell r="U1648">
            <v>703</v>
          </cell>
          <cell r="V1648">
            <v>1052</v>
          </cell>
          <cell r="W1648">
            <v>1052</v>
          </cell>
        </row>
        <row r="1649">
          <cell r="I1649" t="str">
            <v>ALI_113_SEG_11_PROV_2075</v>
          </cell>
          <cell r="J1649">
            <v>11</v>
          </cell>
          <cell r="K1649" t="str">
            <v>CEREAL EMPACADO</v>
          </cell>
          <cell r="L1649">
            <v>113</v>
          </cell>
          <cell r="M1649" t="str">
            <v>113 : Muffin De Frutas.</v>
          </cell>
          <cell r="N1649">
            <v>2075</v>
          </cell>
          <cell r="O1649" t="str">
            <v>Trigus S.A.S.</v>
          </cell>
          <cell r="P1649">
            <v>533</v>
          </cell>
          <cell r="Q1649">
            <v>709</v>
          </cell>
          <cell r="R1649">
            <v>1064</v>
          </cell>
          <cell r="S1649">
            <v>1064</v>
          </cell>
          <cell r="T1649">
            <v>527</v>
          </cell>
          <cell r="U1649">
            <v>703</v>
          </cell>
          <cell r="V1649">
            <v>1052</v>
          </cell>
          <cell r="W1649">
            <v>1052</v>
          </cell>
        </row>
        <row r="1650">
          <cell r="I1650" t="str">
            <v>ALI_113_SEG_11_PROV_2087</v>
          </cell>
          <cell r="J1650">
            <v>11</v>
          </cell>
          <cell r="K1650" t="str">
            <v>CEREAL EMPACADO</v>
          </cell>
          <cell r="L1650">
            <v>113</v>
          </cell>
          <cell r="M1650" t="str">
            <v>113 : Muffin De Frutas.</v>
          </cell>
          <cell r="N1650">
            <v>2087</v>
          </cell>
          <cell r="O1650" t="str">
            <v>AAA Alimentando A Bogotá 2020 UT</v>
          </cell>
          <cell r="P1650">
            <v>527</v>
          </cell>
          <cell r="Q1650">
            <v>703</v>
          </cell>
          <cell r="R1650">
            <v>1052</v>
          </cell>
          <cell r="S1650">
            <v>1052</v>
          </cell>
          <cell r="T1650">
            <v>527</v>
          </cell>
          <cell r="U1650">
            <v>703</v>
          </cell>
          <cell r="V1650">
            <v>1052</v>
          </cell>
          <cell r="W1650">
            <v>1052</v>
          </cell>
        </row>
        <row r="1651">
          <cell r="I1651" t="str">
            <v>ALI_113_SEG_11_PROV_2088</v>
          </cell>
          <cell r="J1651">
            <v>11</v>
          </cell>
          <cell r="K1651" t="str">
            <v>CEREAL EMPACADO</v>
          </cell>
          <cell r="L1651">
            <v>113</v>
          </cell>
          <cell r="M1651" t="str">
            <v>113 : Muffin De Frutas.</v>
          </cell>
          <cell r="N1651">
            <v>2088</v>
          </cell>
          <cell r="O1651" t="str">
            <v>Consorcio Nutriservi Panadería 2020</v>
          </cell>
          <cell r="P1651">
            <v>539</v>
          </cell>
          <cell r="Q1651">
            <v>716</v>
          </cell>
          <cell r="R1651">
            <v>1074</v>
          </cell>
          <cell r="S1651">
            <v>1074</v>
          </cell>
          <cell r="T1651">
            <v>527</v>
          </cell>
          <cell r="U1651">
            <v>703</v>
          </cell>
          <cell r="V1651">
            <v>1052</v>
          </cell>
          <cell r="W1651">
            <v>1052</v>
          </cell>
        </row>
        <row r="1652">
          <cell r="I1652" t="str">
            <v>ALI_113_SEG_11_PROV_2094</v>
          </cell>
          <cell r="J1652">
            <v>11</v>
          </cell>
          <cell r="K1652" t="str">
            <v>CEREAL EMPACADO</v>
          </cell>
          <cell r="L1652">
            <v>113</v>
          </cell>
          <cell r="M1652" t="str">
            <v>113 : Muffin De Frutas.</v>
          </cell>
          <cell r="N1652">
            <v>2094</v>
          </cell>
          <cell r="O1652" t="str">
            <v>Comapan SA</v>
          </cell>
          <cell r="P1652">
            <v>527</v>
          </cell>
          <cell r="Q1652">
            <v>703</v>
          </cell>
          <cell r="R1652">
            <v>1052</v>
          </cell>
          <cell r="S1652">
            <v>1052</v>
          </cell>
          <cell r="T1652">
            <v>527</v>
          </cell>
          <cell r="U1652">
            <v>703</v>
          </cell>
          <cell r="V1652">
            <v>1052</v>
          </cell>
          <cell r="W1652">
            <v>1052</v>
          </cell>
        </row>
        <row r="1653">
          <cell r="I1653" t="str">
            <v>ALI_113_SEG_11_PROV_2095</v>
          </cell>
          <cell r="J1653">
            <v>11</v>
          </cell>
          <cell r="K1653" t="str">
            <v>CEREAL EMPACADO</v>
          </cell>
          <cell r="L1653">
            <v>113</v>
          </cell>
          <cell r="M1653" t="str">
            <v>113 : Muffin De Frutas.</v>
          </cell>
          <cell r="N1653">
            <v>2095</v>
          </cell>
          <cell r="O1653" t="str">
            <v>Ut Mana 2020</v>
          </cell>
          <cell r="P1653">
            <v>530</v>
          </cell>
          <cell r="Q1653">
            <v>706</v>
          </cell>
          <cell r="R1653">
            <v>1058</v>
          </cell>
          <cell r="S1653">
            <v>1058</v>
          </cell>
          <cell r="T1653">
            <v>527</v>
          </cell>
          <cell r="U1653">
            <v>703</v>
          </cell>
          <cell r="V1653">
            <v>1052</v>
          </cell>
          <cell r="W1653">
            <v>1052</v>
          </cell>
        </row>
        <row r="1654">
          <cell r="I1654" t="str">
            <v>ALI_113_SEG_12_PROV_2052</v>
          </cell>
          <cell r="J1654">
            <v>12</v>
          </cell>
          <cell r="K1654" t="str">
            <v>CEREAL EMPACADO</v>
          </cell>
          <cell r="L1654">
            <v>113</v>
          </cell>
          <cell r="M1654" t="str">
            <v>113 : Muffin De Frutas.</v>
          </cell>
          <cell r="N1654">
            <v>2052</v>
          </cell>
          <cell r="O1654" t="str">
            <v>Diseral S.A.S.</v>
          </cell>
          <cell r="P1654">
            <v>543</v>
          </cell>
          <cell r="Q1654">
            <v>723</v>
          </cell>
          <cell r="R1654">
            <v>1084</v>
          </cell>
          <cell r="S1654">
            <v>1084</v>
          </cell>
          <cell r="T1654">
            <v>527</v>
          </cell>
          <cell r="U1654">
            <v>703</v>
          </cell>
          <cell r="V1654">
            <v>1052</v>
          </cell>
          <cell r="W1654">
            <v>1052</v>
          </cell>
        </row>
        <row r="1655">
          <cell r="I1655" t="str">
            <v>ALI_113_SEG_12_PROV_2075</v>
          </cell>
          <cell r="J1655">
            <v>12</v>
          </cell>
          <cell r="K1655" t="str">
            <v>CEREAL EMPACADO</v>
          </cell>
          <cell r="L1655">
            <v>113</v>
          </cell>
          <cell r="M1655" t="str">
            <v>113 : Muffin De Frutas.</v>
          </cell>
          <cell r="N1655">
            <v>2075</v>
          </cell>
          <cell r="O1655" t="str">
            <v>Trigus S.A.S.</v>
          </cell>
          <cell r="P1655">
            <v>533</v>
          </cell>
          <cell r="Q1655">
            <v>709</v>
          </cell>
          <cell r="R1655">
            <v>1064</v>
          </cell>
          <cell r="S1655">
            <v>1064</v>
          </cell>
          <cell r="T1655">
            <v>527</v>
          </cell>
          <cell r="U1655">
            <v>703</v>
          </cell>
          <cell r="V1655">
            <v>1052</v>
          </cell>
          <cell r="W1655">
            <v>1052</v>
          </cell>
        </row>
        <row r="1656">
          <cell r="I1656" t="str">
            <v>ALI_113_SEG_12_PROV_2087</v>
          </cell>
          <cell r="J1656">
            <v>12</v>
          </cell>
          <cell r="K1656" t="str">
            <v>CEREAL EMPACADO</v>
          </cell>
          <cell r="L1656">
            <v>113</v>
          </cell>
          <cell r="M1656" t="str">
            <v>113 : Muffin De Frutas.</v>
          </cell>
          <cell r="N1656">
            <v>2087</v>
          </cell>
          <cell r="O1656" t="str">
            <v>AAA Alimentando A Bogotá 2020 UT</v>
          </cell>
          <cell r="P1656">
            <v>527</v>
          </cell>
          <cell r="Q1656">
            <v>703</v>
          </cell>
          <cell r="R1656">
            <v>1052</v>
          </cell>
          <cell r="S1656">
            <v>1052</v>
          </cell>
          <cell r="T1656">
            <v>527</v>
          </cell>
          <cell r="U1656">
            <v>703</v>
          </cell>
          <cell r="V1656">
            <v>1052</v>
          </cell>
          <cell r="W1656">
            <v>1052</v>
          </cell>
        </row>
        <row r="1657">
          <cell r="I1657" t="str">
            <v>ALI_113_SEG_12_PROV_2088</v>
          </cell>
          <cell r="J1657">
            <v>12</v>
          </cell>
          <cell r="K1657" t="str">
            <v>CEREAL EMPACADO</v>
          </cell>
          <cell r="L1657">
            <v>113</v>
          </cell>
          <cell r="M1657" t="str">
            <v>113 : Muffin De Frutas.</v>
          </cell>
          <cell r="N1657">
            <v>2088</v>
          </cell>
          <cell r="O1657" t="str">
            <v>Consorcio Nutriservi Panadería 2020</v>
          </cell>
          <cell r="P1657">
            <v>539</v>
          </cell>
          <cell r="Q1657">
            <v>716</v>
          </cell>
          <cell r="R1657">
            <v>1074</v>
          </cell>
          <cell r="S1657">
            <v>1074</v>
          </cell>
          <cell r="T1657">
            <v>527</v>
          </cell>
          <cell r="U1657">
            <v>703</v>
          </cell>
          <cell r="V1657">
            <v>1052</v>
          </cell>
          <cell r="W1657">
            <v>1052</v>
          </cell>
        </row>
        <row r="1658">
          <cell r="I1658" t="str">
            <v>ALI_113_SEG_12_PROV_2094</v>
          </cell>
          <cell r="J1658">
            <v>12</v>
          </cell>
          <cell r="K1658" t="str">
            <v>CEREAL EMPACADO</v>
          </cell>
          <cell r="L1658">
            <v>113</v>
          </cell>
          <cell r="M1658" t="str">
            <v>113 : Muffin De Frutas.</v>
          </cell>
          <cell r="N1658">
            <v>2094</v>
          </cell>
          <cell r="O1658" t="str">
            <v>Comapan SA</v>
          </cell>
          <cell r="P1658">
            <v>527</v>
          </cell>
          <cell r="Q1658">
            <v>703</v>
          </cell>
          <cell r="R1658">
            <v>1052</v>
          </cell>
          <cell r="S1658">
            <v>1052</v>
          </cell>
          <cell r="T1658">
            <v>527</v>
          </cell>
          <cell r="U1658">
            <v>703</v>
          </cell>
          <cell r="V1658">
            <v>1052</v>
          </cell>
          <cell r="W1658">
            <v>1052</v>
          </cell>
        </row>
        <row r="1659">
          <cell r="I1659" t="str">
            <v>ALI_113_SEG_12_PROV_2095</v>
          </cell>
          <cell r="J1659">
            <v>12</v>
          </cell>
          <cell r="K1659" t="str">
            <v>CEREAL EMPACADO</v>
          </cell>
          <cell r="L1659">
            <v>113</v>
          </cell>
          <cell r="M1659" t="str">
            <v>113 : Muffin De Frutas.</v>
          </cell>
          <cell r="N1659">
            <v>2095</v>
          </cell>
          <cell r="O1659" t="str">
            <v>Ut Mana 2020</v>
          </cell>
          <cell r="P1659">
            <v>530</v>
          </cell>
          <cell r="Q1659">
            <v>706</v>
          </cell>
          <cell r="R1659">
            <v>1058</v>
          </cell>
          <cell r="S1659">
            <v>1058</v>
          </cell>
          <cell r="T1659">
            <v>527</v>
          </cell>
          <cell r="U1659">
            <v>703</v>
          </cell>
          <cell r="V1659">
            <v>1052</v>
          </cell>
          <cell r="W1659">
            <v>1052</v>
          </cell>
        </row>
        <row r="1660">
          <cell r="I1660" t="str">
            <v>ALI_113_SEG_13_PROV_2052</v>
          </cell>
          <cell r="J1660">
            <v>13</v>
          </cell>
          <cell r="K1660" t="str">
            <v>CEREAL EMPACADO</v>
          </cell>
          <cell r="L1660">
            <v>113</v>
          </cell>
          <cell r="M1660" t="str">
            <v>113 : Muffin De Frutas.</v>
          </cell>
          <cell r="N1660">
            <v>2052</v>
          </cell>
          <cell r="O1660" t="str">
            <v>Diseral S.A.S.</v>
          </cell>
          <cell r="P1660">
            <v>543</v>
          </cell>
          <cell r="Q1660">
            <v>723</v>
          </cell>
          <cell r="R1660">
            <v>1084</v>
          </cell>
          <cell r="S1660">
            <v>1084</v>
          </cell>
          <cell r="T1660">
            <v>527</v>
          </cell>
          <cell r="U1660">
            <v>703</v>
          </cell>
          <cell r="V1660">
            <v>1052</v>
          </cell>
          <cell r="W1660">
            <v>1052</v>
          </cell>
        </row>
        <row r="1661">
          <cell r="I1661" t="str">
            <v>ALI_113_SEG_13_PROV_2075</v>
          </cell>
          <cell r="J1661">
            <v>13</v>
          </cell>
          <cell r="K1661" t="str">
            <v>CEREAL EMPACADO</v>
          </cell>
          <cell r="L1661">
            <v>113</v>
          </cell>
          <cell r="M1661" t="str">
            <v>113 : Muffin De Frutas.</v>
          </cell>
          <cell r="N1661">
            <v>2075</v>
          </cell>
          <cell r="O1661" t="str">
            <v>Trigus S.A.S.</v>
          </cell>
          <cell r="P1661">
            <v>533</v>
          </cell>
          <cell r="Q1661">
            <v>709</v>
          </cell>
          <cell r="R1661">
            <v>1064</v>
          </cell>
          <cell r="S1661">
            <v>1064</v>
          </cell>
          <cell r="T1661">
            <v>527</v>
          </cell>
          <cell r="U1661">
            <v>703</v>
          </cell>
          <cell r="V1661">
            <v>1052</v>
          </cell>
          <cell r="W1661">
            <v>1052</v>
          </cell>
        </row>
        <row r="1662">
          <cell r="I1662" t="str">
            <v>ALI_113_SEG_13_PROV_2087</v>
          </cell>
          <cell r="J1662">
            <v>13</v>
          </cell>
          <cell r="K1662" t="str">
            <v>CEREAL EMPACADO</v>
          </cell>
          <cell r="L1662">
            <v>113</v>
          </cell>
          <cell r="M1662" t="str">
            <v>113 : Muffin De Frutas.</v>
          </cell>
          <cell r="N1662">
            <v>2087</v>
          </cell>
          <cell r="O1662" t="str">
            <v>AAA Alimentando A Bogotá 2020 UT</v>
          </cell>
          <cell r="P1662">
            <v>527</v>
          </cell>
          <cell r="Q1662">
            <v>703</v>
          </cell>
          <cell r="R1662">
            <v>1052</v>
          </cell>
          <cell r="S1662">
            <v>1052</v>
          </cell>
          <cell r="T1662">
            <v>527</v>
          </cell>
          <cell r="U1662">
            <v>703</v>
          </cell>
          <cell r="V1662">
            <v>1052</v>
          </cell>
          <cell r="W1662">
            <v>1052</v>
          </cell>
        </row>
        <row r="1663">
          <cell r="I1663" t="str">
            <v>ALI_113_SEG_13_PROV_2088</v>
          </cell>
          <cell r="J1663">
            <v>13</v>
          </cell>
          <cell r="K1663" t="str">
            <v>CEREAL EMPACADO</v>
          </cell>
          <cell r="L1663">
            <v>113</v>
          </cell>
          <cell r="M1663" t="str">
            <v>113 : Muffin De Frutas.</v>
          </cell>
          <cell r="N1663">
            <v>2088</v>
          </cell>
          <cell r="O1663" t="str">
            <v>Consorcio Nutriservi Panadería 2020</v>
          </cell>
          <cell r="P1663">
            <v>539</v>
          </cell>
          <cell r="Q1663">
            <v>716</v>
          </cell>
          <cell r="R1663">
            <v>1074</v>
          </cell>
          <cell r="S1663">
            <v>1074</v>
          </cell>
          <cell r="T1663">
            <v>527</v>
          </cell>
          <cell r="U1663">
            <v>703</v>
          </cell>
          <cell r="V1663">
            <v>1052</v>
          </cell>
          <cell r="W1663">
            <v>1052</v>
          </cell>
        </row>
        <row r="1664">
          <cell r="I1664" t="str">
            <v>ALI_113_SEG_13_PROV_2094</v>
          </cell>
          <cell r="J1664">
            <v>13</v>
          </cell>
          <cell r="K1664" t="str">
            <v>CEREAL EMPACADO</v>
          </cell>
          <cell r="L1664">
            <v>113</v>
          </cell>
          <cell r="M1664" t="str">
            <v>113 : Muffin De Frutas.</v>
          </cell>
          <cell r="N1664">
            <v>2094</v>
          </cell>
          <cell r="O1664" t="str">
            <v>Comapan SA</v>
          </cell>
          <cell r="P1664">
            <v>527</v>
          </cell>
          <cell r="Q1664">
            <v>703</v>
          </cell>
          <cell r="R1664">
            <v>1052</v>
          </cell>
          <cell r="S1664">
            <v>1052</v>
          </cell>
          <cell r="T1664">
            <v>527</v>
          </cell>
          <cell r="U1664">
            <v>703</v>
          </cell>
          <cell r="V1664">
            <v>1052</v>
          </cell>
          <cell r="W1664">
            <v>1052</v>
          </cell>
        </row>
        <row r="1665">
          <cell r="I1665" t="str">
            <v>ALI_113_SEG_13_PROV_2095</v>
          </cell>
          <cell r="J1665">
            <v>13</v>
          </cell>
          <cell r="K1665" t="str">
            <v>CEREAL EMPACADO</v>
          </cell>
          <cell r="L1665">
            <v>113</v>
          </cell>
          <cell r="M1665" t="str">
            <v>113 : Muffin De Frutas.</v>
          </cell>
          <cell r="N1665">
            <v>2095</v>
          </cell>
          <cell r="O1665" t="str">
            <v>Ut Mana 2020</v>
          </cell>
          <cell r="P1665">
            <v>530</v>
          </cell>
          <cell r="Q1665">
            <v>706</v>
          </cell>
          <cell r="R1665">
            <v>1058</v>
          </cell>
          <cell r="S1665">
            <v>1058</v>
          </cell>
          <cell r="T1665">
            <v>527</v>
          </cell>
          <cell r="U1665">
            <v>703</v>
          </cell>
          <cell r="V1665">
            <v>1052</v>
          </cell>
          <cell r="W1665">
            <v>1052</v>
          </cell>
        </row>
        <row r="1666">
          <cell r="I1666" t="str">
            <v>ALI_113_SEG_14_PROV_2052</v>
          </cell>
          <cell r="J1666">
            <v>14</v>
          </cell>
          <cell r="K1666" t="str">
            <v>CEREAL EMPACADO</v>
          </cell>
          <cell r="L1666">
            <v>113</v>
          </cell>
          <cell r="M1666" t="str">
            <v>113 : Muffin De Frutas.</v>
          </cell>
          <cell r="N1666">
            <v>2052</v>
          </cell>
          <cell r="O1666" t="str">
            <v>Diseral S.A.S.</v>
          </cell>
          <cell r="P1666">
            <v>543</v>
          </cell>
          <cell r="Q1666">
            <v>723</v>
          </cell>
          <cell r="R1666">
            <v>1084</v>
          </cell>
          <cell r="S1666">
            <v>1084</v>
          </cell>
          <cell r="T1666">
            <v>527</v>
          </cell>
          <cell r="U1666">
            <v>703</v>
          </cell>
          <cell r="V1666">
            <v>1052</v>
          </cell>
          <cell r="W1666">
            <v>1052</v>
          </cell>
        </row>
        <row r="1667">
          <cell r="I1667" t="str">
            <v>ALI_113_SEG_14_PROV_2075</v>
          </cell>
          <cell r="J1667">
            <v>14</v>
          </cell>
          <cell r="K1667" t="str">
            <v>CEREAL EMPACADO</v>
          </cell>
          <cell r="L1667">
            <v>113</v>
          </cell>
          <cell r="M1667" t="str">
            <v>113 : Muffin De Frutas.</v>
          </cell>
          <cell r="N1667">
            <v>2075</v>
          </cell>
          <cell r="O1667" t="str">
            <v>Trigus S.A.S.</v>
          </cell>
          <cell r="P1667">
            <v>533</v>
          </cell>
          <cell r="Q1667">
            <v>709</v>
          </cell>
          <cell r="R1667">
            <v>1064</v>
          </cell>
          <cell r="S1667">
            <v>1064</v>
          </cell>
          <cell r="T1667">
            <v>527</v>
          </cell>
          <cell r="U1667">
            <v>703</v>
          </cell>
          <cell r="V1667">
            <v>1052</v>
          </cell>
          <cell r="W1667">
            <v>1052</v>
          </cell>
        </row>
        <row r="1668">
          <cell r="I1668" t="str">
            <v>ALI_113_SEG_14_PROV_2087</v>
          </cell>
          <cell r="J1668">
            <v>14</v>
          </cell>
          <cell r="K1668" t="str">
            <v>CEREAL EMPACADO</v>
          </cell>
          <cell r="L1668">
            <v>113</v>
          </cell>
          <cell r="M1668" t="str">
            <v>113 : Muffin De Frutas.</v>
          </cell>
          <cell r="N1668">
            <v>2087</v>
          </cell>
          <cell r="O1668" t="str">
            <v>AAA Alimentando A Bogotá 2020 UT</v>
          </cell>
          <cell r="P1668">
            <v>527</v>
          </cell>
          <cell r="Q1668">
            <v>703</v>
          </cell>
          <cell r="R1668">
            <v>1052</v>
          </cell>
          <cell r="S1668">
            <v>1052</v>
          </cell>
          <cell r="T1668">
            <v>527</v>
          </cell>
          <cell r="U1668">
            <v>703</v>
          </cell>
          <cell r="V1668">
            <v>1052</v>
          </cell>
          <cell r="W1668">
            <v>1052</v>
          </cell>
        </row>
        <row r="1669">
          <cell r="I1669" t="str">
            <v>ALI_113_SEG_14_PROV_2088</v>
          </cell>
          <cell r="J1669">
            <v>14</v>
          </cell>
          <cell r="K1669" t="str">
            <v>CEREAL EMPACADO</v>
          </cell>
          <cell r="L1669">
            <v>113</v>
          </cell>
          <cell r="M1669" t="str">
            <v>113 : Muffin De Frutas.</v>
          </cell>
          <cell r="N1669">
            <v>2088</v>
          </cell>
          <cell r="O1669" t="str">
            <v>Consorcio Nutriservi Panadería 2020</v>
          </cell>
          <cell r="P1669">
            <v>539</v>
          </cell>
          <cell r="Q1669">
            <v>716</v>
          </cell>
          <cell r="R1669">
            <v>1074</v>
          </cell>
          <cell r="S1669">
            <v>1074</v>
          </cell>
          <cell r="T1669">
            <v>527</v>
          </cell>
          <cell r="U1669">
            <v>703</v>
          </cell>
          <cell r="V1669">
            <v>1052</v>
          </cell>
          <cell r="W1669">
            <v>1052</v>
          </cell>
        </row>
        <row r="1670">
          <cell r="I1670" t="str">
            <v>ALI_113_SEG_14_PROV_2094</v>
          </cell>
          <cell r="J1670">
            <v>14</v>
          </cell>
          <cell r="K1670" t="str">
            <v>CEREAL EMPACADO</v>
          </cell>
          <cell r="L1670">
            <v>113</v>
          </cell>
          <cell r="M1670" t="str">
            <v>113 : Muffin De Frutas.</v>
          </cell>
          <cell r="N1670">
            <v>2094</v>
          </cell>
          <cell r="O1670" t="str">
            <v>Comapan SA</v>
          </cell>
          <cell r="P1670">
            <v>527</v>
          </cell>
          <cell r="Q1670">
            <v>703</v>
          </cell>
          <cell r="R1670">
            <v>1052</v>
          </cell>
          <cell r="S1670">
            <v>1052</v>
          </cell>
          <cell r="T1670">
            <v>527</v>
          </cell>
          <cell r="U1670">
            <v>703</v>
          </cell>
          <cell r="V1670">
            <v>1052</v>
          </cell>
          <cell r="W1670">
            <v>1052</v>
          </cell>
        </row>
        <row r="1671">
          <cell r="I1671" t="str">
            <v>ALI_113_SEG_14_PROV_2095</v>
          </cell>
          <cell r="J1671">
            <v>14</v>
          </cell>
          <cell r="K1671" t="str">
            <v>CEREAL EMPACADO</v>
          </cell>
          <cell r="L1671">
            <v>113</v>
          </cell>
          <cell r="M1671" t="str">
            <v>113 : Muffin De Frutas.</v>
          </cell>
          <cell r="N1671">
            <v>2095</v>
          </cell>
          <cell r="O1671" t="str">
            <v>Ut Mana 2020</v>
          </cell>
          <cell r="P1671">
            <v>530</v>
          </cell>
          <cell r="Q1671">
            <v>706</v>
          </cell>
          <cell r="R1671">
            <v>1058</v>
          </cell>
          <cell r="S1671">
            <v>1058</v>
          </cell>
          <cell r="T1671">
            <v>527</v>
          </cell>
          <cell r="U1671">
            <v>703</v>
          </cell>
          <cell r="V1671">
            <v>1052</v>
          </cell>
          <cell r="W1671">
            <v>1052</v>
          </cell>
        </row>
        <row r="1672">
          <cell r="I1672" t="str">
            <v>ALI_113_SEG_15_PROV_2052</v>
          </cell>
          <cell r="J1672">
            <v>15</v>
          </cell>
          <cell r="K1672" t="str">
            <v>CEREAL EMPACADO</v>
          </cell>
          <cell r="L1672">
            <v>113</v>
          </cell>
          <cell r="M1672" t="str">
            <v>113 : Muffin De Frutas.</v>
          </cell>
          <cell r="N1672">
            <v>2052</v>
          </cell>
          <cell r="O1672" t="str">
            <v>Diseral S.A.S.</v>
          </cell>
          <cell r="P1672">
            <v>543</v>
          </cell>
          <cell r="Q1672">
            <v>723</v>
          </cell>
          <cell r="R1672">
            <v>1084</v>
          </cell>
          <cell r="S1672">
            <v>1084</v>
          </cell>
          <cell r="T1672">
            <v>527</v>
          </cell>
          <cell r="U1672">
            <v>703</v>
          </cell>
          <cell r="V1672">
            <v>1052</v>
          </cell>
          <cell r="W1672">
            <v>1052</v>
          </cell>
        </row>
        <row r="1673">
          <cell r="I1673" t="str">
            <v>ALI_113_SEG_15_PROV_2075</v>
          </cell>
          <cell r="J1673">
            <v>15</v>
          </cell>
          <cell r="K1673" t="str">
            <v>CEREAL EMPACADO</v>
          </cell>
          <cell r="L1673">
            <v>113</v>
          </cell>
          <cell r="M1673" t="str">
            <v>113 : Muffin De Frutas.</v>
          </cell>
          <cell r="N1673">
            <v>2075</v>
          </cell>
          <cell r="O1673" t="str">
            <v>Trigus S.A.S.</v>
          </cell>
          <cell r="P1673">
            <v>533</v>
          </cell>
          <cell r="Q1673">
            <v>709</v>
          </cell>
          <cell r="R1673">
            <v>1064</v>
          </cell>
          <cell r="S1673">
            <v>1064</v>
          </cell>
          <cell r="T1673">
            <v>527</v>
          </cell>
          <cell r="U1673">
            <v>703</v>
          </cell>
          <cell r="V1673">
            <v>1052</v>
          </cell>
          <cell r="W1673">
            <v>1052</v>
          </cell>
        </row>
        <row r="1674">
          <cell r="I1674" t="str">
            <v>ALI_113_SEG_15_PROV_2087</v>
          </cell>
          <cell r="J1674">
            <v>15</v>
          </cell>
          <cell r="K1674" t="str">
            <v>CEREAL EMPACADO</v>
          </cell>
          <cell r="L1674">
            <v>113</v>
          </cell>
          <cell r="M1674" t="str">
            <v>113 : Muffin De Frutas.</v>
          </cell>
          <cell r="N1674">
            <v>2087</v>
          </cell>
          <cell r="O1674" t="str">
            <v>AAA Alimentando A Bogotá 2020 UT</v>
          </cell>
          <cell r="P1674">
            <v>527</v>
          </cell>
          <cell r="Q1674">
            <v>703</v>
          </cell>
          <cell r="R1674">
            <v>1052</v>
          </cell>
          <cell r="S1674">
            <v>1052</v>
          </cell>
          <cell r="T1674">
            <v>527</v>
          </cell>
          <cell r="U1674">
            <v>703</v>
          </cell>
          <cell r="V1674">
            <v>1052</v>
          </cell>
          <cell r="W1674">
            <v>1052</v>
          </cell>
        </row>
        <row r="1675">
          <cell r="I1675" t="str">
            <v>ALI_113_SEG_15_PROV_2088</v>
          </cell>
          <cell r="J1675">
            <v>15</v>
          </cell>
          <cell r="K1675" t="str">
            <v>CEREAL EMPACADO</v>
          </cell>
          <cell r="L1675">
            <v>113</v>
          </cell>
          <cell r="M1675" t="str">
            <v>113 : Muffin De Frutas.</v>
          </cell>
          <cell r="N1675">
            <v>2088</v>
          </cell>
          <cell r="O1675" t="str">
            <v>Consorcio Nutriservi Panadería 2020</v>
          </cell>
          <cell r="P1675">
            <v>539</v>
          </cell>
          <cell r="Q1675">
            <v>716</v>
          </cell>
          <cell r="R1675">
            <v>1074</v>
          </cell>
          <cell r="S1675">
            <v>1074</v>
          </cell>
          <cell r="T1675">
            <v>527</v>
          </cell>
          <cell r="U1675">
            <v>703</v>
          </cell>
          <cell r="V1675">
            <v>1052</v>
          </cell>
          <cell r="W1675">
            <v>1052</v>
          </cell>
        </row>
        <row r="1676">
          <cell r="I1676" t="str">
            <v>ALI_113_SEG_15_PROV_2094</v>
          </cell>
          <cell r="J1676">
            <v>15</v>
          </cell>
          <cell r="K1676" t="str">
            <v>CEREAL EMPACADO</v>
          </cell>
          <cell r="L1676">
            <v>113</v>
          </cell>
          <cell r="M1676" t="str">
            <v>113 : Muffin De Frutas.</v>
          </cell>
          <cell r="N1676">
            <v>2094</v>
          </cell>
          <cell r="O1676" t="str">
            <v>Comapan SA</v>
          </cell>
          <cell r="P1676">
            <v>527</v>
          </cell>
          <cell r="Q1676">
            <v>703</v>
          </cell>
          <cell r="R1676">
            <v>1052</v>
          </cell>
          <cell r="S1676">
            <v>1052</v>
          </cell>
          <cell r="T1676">
            <v>527</v>
          </cell>
          <cell r="U1676">
            <v>703</v>
          </cell>
          <cell r="V1676">
            <v>1052</v>
          </cell>
          <cell r="W1676">
            <v>1052</v>
          </cell>
        </row>
        <row r="1677">
          <cell r="I1677" t="str">
            <v>ALI_113_SEG_15_PROV_2095</v>
          </cell>
          <cell r="J1677">
            <v>15</v>
          </cell>
          <cell r="K1677" t="str">
            <v>CEREAL EMPACADO</v>
          </cell>
          <cell r="L1677">
            <v>113</v>
          </cell>
          <cell r="M1677" t="str">
            <v>113 : Muffin De Frutas.</v>
          </cell>
          <cell r="N1677">
            <v>2095</v>
          </cell>
          <cell r="O1677" t="str">
            <v>Ut Mana 2020</v>
          </cell>
          <cell r="P1677">
            <v>530</v>
          </cell>
          <cell r="Q1677">
            <v>706</v>
          </cell>
          <cell r="R1677">
            <v>1058</v>
          </cell>
          <cell r="S1677">
            <v>1058</v>
          </cell>
          <cell r="T1677">
            <v>527</v>
          </cell>
          <cell r="U1677">
            <v>703</v>
          </cell>
          <cell r="V1677">
            <v>1052</v>
          </cell>
          <cell r="W1677">
            <v>1052</v>
          </cell>
        </row>
        <row r="1678">
          <cell r="I1678" t="str">
            <v>ALI_118_SEG_1_PROV_2048</v>
          </cell>
          <cell r="J1678">
            <v>1</v>
          </cell>
          <cell r="K1678" t="str">
            <v>CEREAL EMPACADO</v>
          </cell>
          <cell r="L1678">
            <v>118</v>
          </cell>
          <cell r="M1678" t="str">
            <v>118 : Palito de queso.</v>
          </cell>
          <cell r="N1678">
            <v>2048</v>
          </cell>
          <cell r="O1678" t="str">
            <v>Comercializadora Nutrimos SA</v>
          </cell>
          <cell r="P1678">
            <v>735</v>
          </cell>
          <cell r="Q1678">
            <v>979</v>
          </cell>
          <cell r="R1678">
            <v>1305</v>
          </cell>
          <cell r="S1678">
            <v>1305</v>
          </cell>
          <cell r="T1678">
            <v>735</v>
          </cell>
          <cell r="U1678">
            <v>979</v>
          </cell>
          <cell r="V1678">
            <v>1305</v>
          </cell>
          <cell r="W1678">
            <v>1305</v>
          </cell>
        </row>
        <row r="1679">
          <cell r="I1679" t="str">
            <v>ALI_118_SEG_1_PROV_2075</v>
          </cell>
          <cell r="J1679">
            <v>1</v>
          </cell>
          <cell r="K1679" t="str">
            <v>CEREAL EMPACADO</v>
          </cell>
          <cell r="L1679">
            <v>118</v>
          </cell>
          <cell r="M1679" t="str">
            <v>118 : Palito de queso.</v>
          </cell>
          <cell r="N1679">
            <v>2075</v>
          </cell>
          <cell r="O1679" t="str">
            <v>Trigus S.A.S.</v>
          </cell>
          <cell r="P1679">
            <v>743</v>
          </cell>
          <cell r="Q1679">
            <v>988</v>
          </cell>
          <cell r="R1679">
            <v>1319</v>
          </cell>
          <cell r="S1679">
            <v>1319</v>
          </cell>
          <cell r="T1679">
            <v>735</v>
          </cell>
          <cell r="U1679">
            <v>979</v>
          </cell>
          <cell r="V1679">
            <v>1305</v>
          </cell>
          <cell r="W1679">
            <v>1305</v>
          </cell>
        </row>
        <row r="1680">
          <cell r="I1680" t="str">
            <v>ALI_118_SEG_1_PROV_2087</v>
          </cell>
          <cell r="J1680">
            <v>1</v>
          </cell>
          <cell r="K1680" t="str">
            <v>CEREAL EMPACADO</v>
          </cell>
          <cell r="L1680">
            <v>118</v>
          </cell>
          <cell r="M1680" t="str">
            <v>118 : Palito de queso.</v>
          </cell>
          <cell r="N1680">
            <v>2087</v>
          </cell>
          <cell r="O1680" t="str">
            <v>AAA Alimentando A Bogotá 2020 UT</v>
          </cell>
          <cell r="P1680">
            <v>735</v>
          </cell>
          <cell r="Q1680">
            <v>979</v>
          </cell>
          <cell r="R1680">
            <v>1305</v>
          </cell>
          <cell r="S1680">
            <v>1305</v>
          </cell>
          <cell r="T1680">
            <v>735</v>
          </cell>
          <cell r="U1680">
            <v>979</v>
          </cell>
          <cell r="V1680">
            <v>1305</v>
          </cell>
          <cell r="W1680">
            <v>1305</v>
          </cell>
        </row>
        <row r="1681">
          <cell r="I1681" t="str">
            <v>ALI_118_SEG_1_PROV_2088</v>
          </cell>
          <cell r="J1681">
            <v>1</v>
          </cell>
          <cell r="K1681" t="str">
            <v>CEREAL EMPACADO</v>
          </cell>
          <cell r="L1681">
            <v>118</v>
          </cell>
          <cell r="M1681" t="str">
            <v>118 : Palito de queso.</v>
          </cell>
          <cell r="N1681">
            <v>2088</v>
          </cell>
          <cell r="O1681" t="str">
            <v>Consorcio Nutriservi Panadería 2020</v>
          </cell>
          <cell r="P1681">
            <v>751</v>
          </cell>
          <cell r="Q1681">
            <v>1000</v>
          </cell>
          <cell r="R1681">
            <v>1332</v>
          </cell>
          <cell r="S1681">
            <v>1332</v>
          </cell>
          <cell r="T1681">
            <v>735</v>
          </cell>
          <cell r="U1681">
            <v>979</v>
          </cell>
          <cell r="V1681">
            <v>1305</v>
          </cell>
          <cell r="W1681">
            <v>1305</v>
          </cell>
        </row>
        <row r="1682">
          <cell r="I1682" t="str">
            <v>ALI_118_SEG_1_PROV_2095</v>
          </cell>
          <cell r="J1682">
            <v>1</v>
          </cell>
          <cell r="K1682" t="str">
            <v>CEREAL EMPACADO</v>
          </cell>
          <cell r="L1682">
            <v>118</v>
          </cell>
          <cell r="M1682" t="str">
            <v>118 : Palito de queso.</v>
          </cell>
          <cell r="N1682">
            <v>2095</v>
          </cell>
          <cell r="O1682" t="str">
            <v>Ut Mana 2020</v>
          </cell>
          <cell r="P1682">
            <v>740</v>
          </cell>
          <cell r="Q1682">
            <v>984</v>
          </cell>
          <cell r="R1682">
            <v>1312</v>
          </cell>
          <cell r="S1682">
            <v>1312</v>
          </cell>
          <cell r="T1682">
            <v>735</v>
          </cell>
          <cell r="U1682">
            <v>979</v>
          </cell>
          <cell r="V1682">
            <v>1305</v>
          </cell>
          <cell r="W1682">
            <v>1305</v>
          </cell>
        </row>
        <row r="1683">
          <cell r="I1683" t="str">
            <v>ALI_118_SEG_2_PROV_2048</v>
          </cell>
          <cell r="J1683">
            <v>2</v>
          </cell>
          <cell r="K1683" t="str">
            <v>CEREAL EMPACADO</v>
          </cell>
          <cell r="L1683">
            <v>118</v>
          </cell>
          <cell r="M1683" t="str">
            <v>118 : Palito de queso.</v>
          </cell>
          <cell r="N1683">
            <v>2048</v>
          </cell>
          <cell r="O1683" t="str">
            <v>Comercializadora Nutrimos SA</v>
          </cell>
          <cell r="P1683">
            <v>735</v>
          </cell>
          <cell r="Q1683">
            <v>979</v>
          </cell>
          <cell r="R1683">
            <v>1305</v>
          </cell>
          <cell r="S1683">
            <v>1305</v>
          </cell>
          <cell r="T1683">
            <v>735</v>
          </cell>
          <cell r="U1683">
            <v>979</v>
          </cell>
          <cell r="V1683">
            <v>1305</v>
          </cell>
          <cell r="W1683">
            <v>1305</v>
          </cell>
        </row>
        <row r="1684">
          <cell r="I1684" t="str">
            <v>ALI_118_SEG_2_PROV_2075</v>
          </cell>
          <cell r="J1684">
            <v>2</v>
          </cell>
          <cell r="K1684" t="str">
            <v>CEREAL EMPACADO</v>
          </cell>
          <cell r="L1684">
            <v>118</v>
          </cell>
          <cell r="M1684" t="str">
            <v>118 : Palito de queso.</v>
          </cell>
          <cell r="N1684">
            <v>2075</v>
          </cell>
          <cell r="O1684" t="str">
            <v>Trigus S.A.S.</v>
          </cell>
          <cell r="P1684">
            <v>743</v>
          </cell>
          <cell r="Q1684">
            <v>988</v>
          </cell>
          <cell r="R1684">
            <v>1319</v>
          </cell>
          <cell r="S1684">
            <v>1319</v>
          </cell>
          <cell r="T1684">
            <v>735</v>
          </cell>
          <cell r="U1684">
            <v>979</v>
          </cell>
          <cell r="V1684">
            <v>1305</v>
          </cell>
          <cell r="W1684">
            <v>1305</v>
          </cell>
        </row>
        <row r="1685">
          <cell r="I1685" t="str">
            <v>ALI_118_SEG_2_PROV_2087</v>
          </cell>
          <cell r="J1685">
            <v>2</v>
          </cell>
          <cell r="K1685" t="str">
            <v>CEREAL EMPACADO</v>
          </cell>
          <cell r="L1685">
            <v>118</v>
          </cell>
          <cell r="M1685" t="str">
            <v>118 : Palito de queso.</v>
          </cell>
          <cell r="N1685">
            <v>2087</v>
          </cell>
          <cell r="O1685" t="str">
            <v>AAA Alimentando A Bogotá 2020 UT</v>
          </cell>
          <cell r="P1685">
            <v>735</v>
          </cell>
          <cell r="Q1685">
            <v>979</v>
          </cell>
          <cell r="R1685">
            <v>1305</v>
          </cell>
          <cell r="S1685">
            <v>1305</v>
          </cell>
          <cell r="T1685">
            <v>735</v>
          </cell>
          <cell r="U1685">
            <v>979</v>
          </cell>
          <cell r="V1685">
            <v>1305</v>
          </cell>
          <cell r="W1685">
            <v>1305</v>
          </cell>
        </row>
        <row r="1686">
          <cell r="I1686" t="str">
            <v>ALI_118_SEG_2_PROV_2088</v>
          </cell>
          <cell r="J1686">
            <v>2</v>
          </cell>
          <cell r="K1686" t="str">
            <v>CEREAL EMPACADO</v>
          </cell>
          <cell r="L1686">
            <v>118</v>
          </cell>
          <cell r="M1686" t="str">
            <v>118 : Palito de queso.</v>
          </cell>
          <cell r="N1686">
            <v>2088</v>
          </cell>
          <cell r="O1686" t="str">
            <v>Consorcio Nutriservi Panadería 2020</v>
          </cell>
          <cell r="P1686">
            <v>751</v>
          </cell>
          <cell r="Q1686">
            <v>1000</v>
          </cell>
          <cell r="R1686">
            <v>1332</v>
          </cell>
          <cell r="S1686">
            <v>1332</v>
          </cell>
          <cell r="T1686">
            <v>735</v>
          </cell>
          <cell r="U1686">
            <v>979</v>
          </cell>
          <cell r="V1686">
            <v>1305</v>
          </cell>
          <cell r="W1686">
            <v>1305</v>
          </cell>
        </row>
        <row r="1687">
          <cell r="I1687" t="str">
            <v>ALI_118_SEG_2_PROV_2095</v>
          </cell>
          <cell r="J1687">
            <v>2</v>
          </cell>
          <cell r="K1687" t="str">
            <v>CEREAL EMPACADO</v>
          </cell>
          <cell r="L1687">
            <v>118</v>
          </cell>
          <cell r="M1687" t="str">
            <v>118 : Palito de queso.</v>
          </cell>
          <cell r="N1687">
            <v>2095</v>
          </cell>
          <cell r="O1687" t="str">
            <v>Ut Mana 2020</v>
          </cell>
          <cell r="P1687">
            <v>740</v>
          </cell>
          <cell r="Q1687">
            <v>984</v>
          </cell>
          <cell r="R1687">
            <v>1312</v>
          </cell>
          <cell r="S1687">
            <v>1312</v>
          </cell>
          <cell r="T1687">
            <v>735</v>
          </cell>
          <cell r="U1687">
            <v>979</v>
          </cell>
          <cell r="V1687">
            <v>1305</v>
          </cell>
          <cell r="W1687">
            <v>1305</v>
          </cell>
        </row>
        <row r="1688">
          <cell r="I1688" t="str">
            <v>ALI_118_SEG_3_PROV_2048</v>
          </cell>
          <cell r="J1688">
            <v>3</v>
          </cell>
          <cell r="K1688" t="str">
            <v>CEREAL EMPACADO</v>
          </cell>
          <cell r="L1688">
            <v>118</v>
          </cell>
          <cell r="M1688" t="str">
            <v>118 : Palito de queso.</v>
          </cell>
          <cell r="N1688">
            <v>2048</v>
          </cell>
          <cell r="O1688" t="str">
            <v>Comercializadora Nutrimos SA</v>
          </cell>
          <cell r="P1688">
            <v>735</v>
          </cell>
          <cell r="Q1688">
            <v>979</v>
          </cell>
          <cell r="R1688">
            <v>1305</v>
          </cell>
          <cell r="S1688">
            <v>1305</v>
          </cell>
          <cell r="T1688">
            <v>735</v>
          </cell>
          <cell r="U1688">
            <v>979</v>
          </cell>
          <cell r="V1688">
            <v>1305</v>
          </cell>
          <cell r="W1688">
            <v>1305</v>
          </cell>
        </row>
        <row r="1689">
          <cell r="I1689" t="str">
            <v>ALI_118_SEG_3_PROV_2075</v>
          </cell>
          <cell r="J1689">
            <v>3</v>
          </cell>
          <cell r="K1689" t="str">
            <v>CEREAL EMPACADO</v>
          </cell>
          <cell r="L1689">
            <v>118</v>
          </cell>
          <cell r="M1689" t="str">
            <v>118 : Palito de queso.</v>
          </cell>
          <cell r="N1689">
            <v>2075</v>
          </cell>
          <cell r="O1689" t="str">
            <v>Trigus S.A.S.</v>
          </cell>
          <cell r="P1689">
            <v>743</v>
          </cell>
          <cell r="Q1689">
            <v>988</v>
          </cell>
          <cell r="R1689">
            <v>1319</v>
          </cell>
          <cell r="S1689">
            <v>1319</v>
          </cell>
          <cell r="T1689">
            <v>735</v>
          </cell>
          <cell r="U1689">
            <v>979</v>
          </cell>
          <cell r="V1689">
            <v>1305</v>
          </cell>
          <cell r="W1689">
            <v>1305</v>
          </cell>
        </row>
        <row r="1690">
          <cell r="I1690" t="str">
            <v>ALI_118_SEG_3_PROV_2087</v>
          </cell>
          <cell r="J1690">
            <v>3</v>
          </cell>
          <cell r="K1690" t="str">
            <v>CEREAL EMPACADO</v>
          </cell>
          <cell r="L1690">
            <v>118</v>
          </cell>
          <cell r="M1690" t="str">
            <v>118 : Palito de queso.</v>
          </cell>
          <cell r="N1690">
            <v>2087</v>
          </cell>
          <cell r="O1690" t="str">
            <v>AAA Alimentando A Bogotá 2020 UT</v>
          </cell>
          <cell r="P1690">
            <v>735</v>
          </cell>
          <cell r="Q1690">
            <v>979</v>
          </cell>
          <cell r="R1690">
            <v>1305</v>
          </cell>
          <cell r="S1690">
            <v>1305</v>
          </cell>
          <cell r="T1690">
            <v>735</v>
          </cell>
          <cell r="U1690">
            <v>979</v>
          </cell>
          <cell r="V1690">
            <v>1305</v>
          </cell>
          <cell r="W1690">
            <v>1305</v>
          </cell>
        </row>
        <row r="1691">
          <cell r="I1691" t="str">
            <v>ALI_118_SEG_3_PROV_2088</v>
          </cell>
          <cell r="J1691">
            <v>3</v>
          </cell>
          <cell r="K1691" t="str">
            <v>CEREAL EMPACADO</v>
          </cell>
          <cell r="L1691">
            <v>118</v>
          </cell>
          <cell r="M1691" t="str">
            <v>118 : Palito de queso.</v>
          </cell>
          <cell r="N1691">
            <v>2088</v>
          </cell>
          <cell r="O1691" t="str">
            <v>Consorcio Nutriservi Panadería 2020</v>
          </cell>
          <cell r="P1691">
            <v>751</v>
          </cell>
          <cell r="Q1691">
            <v>1000</v>
          </cell>
          <cell r="R1691">
            <v>1332</v>
          </cell>
          <cell r="S1691">
            <v>1332</v>
          </cell>
          <cell r="T1691">
            <v>735</v>
          </cell>
          <cell r="U1691">
            <v>979</v>
          </cell>
          <cell r="V1691">
            <v>1305</v>
          </cell>
          <cell r="W1691">
            <v>1305</v>
          </cell>
        </row>
        <row r="1692">
          <cell r="I1692" t="str">
            <v>ALI_118_SEG_3_PROV_2095</v>
          </cell>
          <cell r="J1692">
            <v>3</v>
          </cell>
          <cell r="K1692" t="str">
            <v>CEREAL EMPACADO</v>
          </cell>
          <cell r="L1692">
            <v>118</v>
          </cell>
          <cell r="M1692" t="str">
            <v>118 : Palito de queso.</v>
          </cell>
          <cell r="N1692">
            <v>2095</v>
          </cell>
          <cell r="O1692" t="str">
            <v>Ut Mana 2020</v>
          </cell>
          <cell r="P1692">
            <v>740</v>
          </cell>
          <cell r="Q1692">
            <v>984</v>
          </cell>
          <cell r="R1692">
            <v>1312</v>
          </cell>
          <cell r="S1692">
            <v>1312</v>
          </cell>
          <cell r="T1692">
            <v>735</v>
          </cell>
          <cell r="U1692">
            <v>979</v>
          </cell>
          <cell r="V1692">
            <v>1305</v>
          </cell>
          <cell r="W1692">
            <v>1305</v>
          </cell>
        </row>
        <row r="1693">
          <cell r="I1693" t="str">
            <v>ALI_118_SEG_4_PROV_2048</v>
          </cell>
          <cell r="J1693">
            <v>4</v>
          </cell>
          <cell r="K1693" t="str">
            <v>CEREAL EMPACADO</v>
          </cell>
          <cell r="L1693">
            <v>118</v>
          </cell>
          <cell r="M1693" t="str">
            <v>118 : Palito de queso.</v>
          </cell>
          <cell r="N1693">
            <v>2048</v>
          </cell>
          <cell r="O1693" t="str">
            <v>Comercializadora Nutrimos SA</v>
          </cell>
          <cell r="P1693">
            <v>735</v>
          </cell>
          <cell r="Q1693">
            <v>979</v>
          </cell>
          <cell r="R1693">
            <v>1305</v>
          </cell>
          <cell r="S1693">
            <v>1305</v>
          </cell>
          <cell r="T1693">
            <v>735</v>
          </cell>
          <cell r="U1693">
            <v>979</v>
          </cell>
          <cell r="V1693">
            <v>1305</v>
          </cell>
          <cell r="W1693">
            <v>1305</v>
          </cell>
        </row>
        <row r="1694">
          <cell r="I1694" t="str">
            <v>ALI_118_SEG_4_PROV_2075</v>
          </cell>
          <cell r="J1694">
            <v>4</v>
          </cell>
          <cell r="K1694" t="str">
            <v>CEREAL EMPACADO</v>
          </cell>
          <cell r="L1694">
            <v>118</v>
          </cell>
          <cell r="M1694" t="str">
            <v>118 : Palito de queso.</v>
          </cell>
          <cell r="N1694">
            <v>2075</v>
          </cell>
          <cell r="O1694" t="str">
            <v>Trigus S.A.S.</v>
          </cell>
          <cell r="P1694">
            <v>743</v>
          </cell>
          <cell r="Q1694">
            <v>988</v>
          </cell>
          <cell r="R1694">
            <v>1319</v>
          </cell>
          <cell r="S1694">
            <v>1319</v>
          </cell>
          <cell r="T1694">
            <v>735</v>
          </cell>
          <cell r="U1694">
            <v>979</v>
          </cell>
          <cell r="V1694">
            <v>1305</v>
          </cell>
          <cell r="W1694">
            <v>1305</v>
          </cell>
        </row>
        <row r="1695">
          <cell r="I1695" t="str">
            <v>ALI_118_SEG_4_PROV_2087</v>
          </cell>
          <cell r="J1695">
            <v>4</v>
          </cell>
          <cell r="K1695" t="str">
            <v>CEREAL EMPACADO</v>
          </cell>
          <cell r="L1695">
            <v>118</v>
          </cell>
          <cell r="M1695" t="str">
            <v>118 : Palito de queso.</v>
          </cell>
          <cell r="N1695">
            <v>2087</v>
          </cell>
          <cell r="O1695" t="str">
            <v>AAA Alimentando A Bogotá 2020 UT</v>
          </cell>
          <cell r="P1695">
            <v>735</v>
          </cell>
          <cell r="Q1695">
            <v>979</v>
          </cell>
          <cell r="R1695">
            <v>1305</v>
          </cell>
          <cell r="S1695">
            <v>1305</v>
          </cell>
          <cell r="T1695">
            <v>735</v>
          </cell>
          <cell r="U1695">
            <v>979</v>
          </cell>
          <cell r="V1695">
            <v>1305</v>
          </cell>
          <cell r="W1695">
            <v>1305</v>
          </cell>
        </row>
        <row r="1696">
          <cell r="I1696" t="str">
            <v>ALI_118_SEG_4_PROV_2088</v>
          </cell>
          <cell r="J1696">
            <v>4</v>
          </cell>
          <cell r="K1696" t="str">
            <v>CEREAL EMPACADO</v>
          </cell>
          <cell r="L1696">
            <v>118</v>
          </cell>
          <cell r="M1696" t="str">
            <v>118 : Palito de queso.</v>
          </cell>
          <cell r="N1696">
            <v>2088</v>
          </cell>
          <cell r="O1696" t="str">
            <v>Consorcio Nutriservi Panadería 2020</v>
          </cell>
          <cell r="P1696">
            <v>751</v>
          </cell>
          <cell r="Q1696">
            <v>1000</v>
          </cell>
          <cell r="R1696">
            <v>1332</v>
          </cell>
          <cell r="S1696">
            <v>1332</v>
          </cell>
          <cell r="T1696">
            <v>735</v>
          </cell>
          <cell r="U1696">
            <v>979</v>
          </cell>
          <cell r="V1696">
            <v>1305</v>
          </cell>
          <cell r="W1696">
            <v>1305</v>
          </cell>
        </row>
        <row r="1697">
          <cell r="I1697" t="str">
            <v>ALI_118_SEG_4_PROV_2095</v>
          </cell>
          <cell r="J1697">
            <v>4</v>
          </cell>
          <cell r="K1697" t="str">
            <v>CEREAL EMPACADO</v>
          </cell>
          <cell r="L1697">
            <v>118</v>
          </cell>
          <cell r="M1697" t="str">
            <v>118 : Palito de queso.</v>
          </cell>
          <cell r="N1697">
            <v>2095</v>
          </cell>
          <cell r="O1697" t="str">
            <v>Ut Mana 2020</v>
          </cell>
          <cell r="P1697">
            <v>740</v>
          </cell>
          <cell r="Q1697">
            <v>984</v>
          </cell>
          <cell r="R1697">
            <v>1312</v>
          </cell>
          <cell r="S1697">
            <v>1312</v>
          </cell>
          <cell r="T1697">
            <v>735</v>
          </cell>
          <cell r="U1697">
            <v>979</v>
          </cell>
          <cell r="V1697">
            <v>1305</v>
          </cell>
          <cell r="W1697">
            <v>1305</v>
          </cell>
        </row>
        <row r="1698">
          <cell r="I1698" t="str">
            <v>ALI_118_SEG_5_PROV_2048</v>
          </cell>
          <cell r="J1698">
            <v>5</v>
          </cell>
          <cell r="K1698" t="str">
            <v>CEREAL EMPACADO</v>
          </cell>
          <cell r="L1698">
            <v>118</v>
          </cell>
          <cell r="M1698" t="str">
            <v>118 : Palito de queso.</v>
          </cell>
          <cell r="N1698">
            <v>2048</v>
          </cell>
          <cell r="O1698" t="str">
            <v>Comercializadora Nutrimos SA</v>
          </cell>
          <cell r="P1698">
            <v>735</v>
          </cell>
          <cell r="Q1698">
            <v>979</v>
          </cell>
          <cell r="R1698">
            <v>1305</v>
          </cell>
          <cell r="S1698">
            <v>1305</v>
          </cell>
          <cell r="T1698">
            <v>735</v>
          </cell>
          <cell r="U1698">
            <v>979</v>
          </cell>
          <cell r="V1698">
            <v>1305</v>
          </cell>
          <cell r="W1698">
            <v>1305</v>
          </cell>
        </row>
        <row r="1699">
          <cell r="I1699" t="str">
            <v>ALI_118_SEG_5_PROV_2075</v>
          </cell>
          <cell r="J1699">
            <v>5</v>
          </cell>
          <cell r="K1699" t="str">
            <v>CEREAL EMPACADO</v>
          </cell>
          <cell r="L1699">
            <v>118</v>
          </cell>
          <cell r="M1699" t="str">
            <v>118 : Palito de queso.</v>
          </cell>
          <cell r="N1699">
            <v>2075</v>
          </cell>
          <cell r="O1699" t="str">
            <v>Trigus S.A.S.</v>
          </cell>
          <cell r="P1699">
            <v>743</v>
          </cell>
          <cell r="Q1699">
            <v>988</v>
          </cell>
          <cell r="R1699">
            <v>1319</v>
          </cell>
          <cell r="S1699">
            <v>1319</v>
          </cell>
          <cell r="T1699">
            <v>735</v>
          </cell>
          <cell r="U1699">
            <v>979</v>
          </cell>
          <cell r="V1699">
            <v>1305</v>
          </cell>
          <cell r="W1699">
            <v>1305</v>
          </cell>
        </row>
        <row r="1700">
          <cell r="I1700" t="str">
            <v>ALI_118_SEG_5_PROV_2087</v>
          </cell>
          <cell r="J1700">
            <v>5</v>
          </cell>
          <cell r="K1700" t="str">
            <v>CEREAL EMPACADO</v>
          </cell>
          <cell r="L1700">
            <v>118</v>
          </cell>
          <cell r="M1700" t="str">
            <v>118 : Palito de queso.</v>
          </cell>
          <cell r="N1700">
            <v>2087</v>
          </cell>
          <cell r="O1700" t="str">
            <v>AAA Alimentando A Bogotá 2020 UT</v>
          </cell>
          <cell r="P1700">
            <v>735</v>
          </cell>
          <cell r="Q1700">
            <v>979</v>
          </cell>
          <cell r="R1700">
            <v>1305</v>
          </cell>
          <cell r="S1700">
            <v>1305</v>
          </cell>
          <cell r="T1700">
            <v>735</v>
          </cell>
          <cell r="U1700">
            <v>979</v>
          </cell>
          <cell r="V1700">
            <v>1305</v>
          </cell>
          <cell r="W1700">
            <v>1305</v>
          </cell>
        </row>
        <row r="1701">
          <cell r="I1701" t="str">
            <v>ALI_118_SEG_5_PROV_2088</v>
          </cell>
          <cell r="J1701">
            <v>5</v>
          </cell>
          <cell r="K1701" t="str">
            <v>CEREAL EMPACADO</v>
          </cell>
          <cell r="L1701">
            <v>118</v>
          </cell>
          <cell r="M1701" t="str">
            <v>118 : Palito de queso.</v>
          </cell>
          <cell r="N1701">
            <v>2088</v>
          </cell>
          <cell r="O1701" t="str">
            <v>Consorcio Nutriservi Panadería 2020</v>
          </cell>
          <cell r="P1701">
            <v>751</v>
          </cell>
          <cell r="Q1701">
            <v>1000</v>
          </cell>
          <cell r="R1701">
            <v>1332</v>
          </cell>
          <cell r="S1701">
            <v>1332</v>
          </cell>
          <cell r="T1701">
            <v>735</v>
          </cell>
          <cell r="U1701">
            <v>979</v>
          </cell>
          <cell r="V1701">
            <v>1305</v>
          </cell>
          <cell r="W1701">
            <v>1305</v>
          </cell>
        </row>
        <row r="1702">
          <cell r="I1702" t="str">
            <v>ALI_118_SEG_5_PROV_2095</v>
          </cell>
          <cell r="J1702">
            <v>5</v>
          </cell>
          <cell r="K1702" t="str">
            <v>CEREAL EMPACADO</v>
          </cell>
          <cell r="L1702">
            <v>118</v>
          </cell>
          <cell r="M1702" t="str">
            <v>118 : Palito de queso.</v>
          </cell>
          <cell r="N1702">
            <v>2095</v>
          </cell>
          <cell r="O1702" t="str">
            <v>Ut Mana 2020</v>
          </cell>
          <cell r="P1702">
            <v>740</v>
          </cell>
          <cell r="Q1702">
            <v>984</v>
          </cell>
          <cell r="R1702">
            <v>1312</v>
          </cell>
          <cell r="S1702">
            <v>1312</v>
          </cell>
          <cell r="T1702">
            <v>735</v>
          </cell>
          <cell r="U1702">
            <v>979</v>
          </cell>
          <cell r="V1702">
            <v>1305</v>
          </cell>
          <cell r="W1702">
            <v>1305</v>
          </cell>
        </row>
        <row r="1703">
          <cell r="I1703" t="str">
            <v>ALI_118_SEG_6_PROV_2048</v>
          </cell>
          <cell r="J1703">
            <v>6</v>
          </cell>
          <cell r="K1703" t="str">
            <v>CEREAL EMPACADO</v>
          </cell>
          <cell r="L1703">
            <v>118</v>
          </cell>
          <cell r="M1703" t="str">
            <v>118 : Palito de queso.</v>
          </cell>
          <cell r="N1703">
            <v>2048</v>
          </cell>
          <cell r="O1703" t="str">
            <v>Comercializadora Nutrimos SA</v>
          </cell>
          <cell r="P1703">
            <v>735</v>
          </cell>
          <cell r="Q1703">
            <v>979</v>
          </cell>
          <cell r="R1703">
            <v>1305</v>
          </cell>
          <cell r="S1703">
            <v>1305</v>
          </cell>
          <cell r="T1703">
            <v>735</v>
          </cell>
          <cell r="U1703">
            <v>979</v>
          </cell>
          <cell r="V1703">
            <v>1305</v>
          </cell>
          <cell r="W1703">
            <v>1305</v>
          </cell>
        </row>
        <row r="1704">
          <cell r="I1704" t="str">
            <v>ALI_118_SEG_6_PROV_2075</v>
          </cell>
          <cell r="J1704">
            <v>6</v>
          </cell>
          <cell r="K1704" t="str">
            <v>CEREAL EMPACADO</v>
          </cell>
          <cell r="L1704">
            <v>118</v>
          </cell>
          <cell r="M1704" t="str">
            <v>118 : Palito de queso.</v>
          </cell>
          <cell r="N1704">
            <v>2075</v>
          </cell>
          <cell r="O1704" t="str">
            <v>Trigus S.A.S.</v>
          </cell>
          <cell r="P1704">
            <v>743</v>
          </cell>
          <cell r="Q1704">
            <v>988</v>
          </cell>
          <cell r="R1704">
            <v>1319</v>
          </cell>
          <cell r="S1704">
            <v>1319</v>
          </cell>
          <cell r="T1704">
            <v>735</v>
          </cell>
          <cell r="U1704">
            <v>979</v>
          </cell>
          <cell r="V1704">
            <v>1305</v>
          </cell>
          <cell r="W1704">
            <v>1305</v>
          </cell>
        </row>
        <row r="1705">
          <cell r="I1705" t="str">
            <v>ALI_118_SEG_6_PROV_2087</v>
          </cell>
          <cell r="J1705">
            <v>6</v>
          </cell>
          <cell r="K1705" t="str">
            <v>CEREAL EMPACADO</v>
          </cell>
          <cell r="L1705">
            <v>118</v>
          </cell>
          <cell r="M1705" t="str">
            <v>118 : Palito de queso.</v>
          </cell>
          <cell r="N1705">
            <v>2087</v>
          </cell>
          <cell r="O1705" t="str">
            <v>AAA Alimentando A Bogotá 2020 UT</v>
          </cell>
          <cell r="P1705">
            <v>735</v>
          </cell>
          <cell r="Q1705">
            <v>979</v>
          </cell>
          <cell r="R1705">
            <v>1305</v>
          </cell>
          <cell r="S1705">
            <v>1305</v>
          </cell>
          <cell r="T1705">
            <v>735</v>
          </cell>
          <cell r="U1705">
            <v>979</v>
          </cell>
          <cell r="V1705">
            <v>1305</v>
          </cell>
          <cell r="W1705">
            <v>1305</v>
          </cell>
        </row>
        <row r="1706">
          <cell r="I1706" t="str">
            <v>ALI_118_SEG_6_PROV_2088</v>
          </cell>
          <cell r="J1706">
            <v>6</v>
          </cell>
          <cell r="K1706" t="str">
            <v>CEREAL EMPACADO</v>
          </cell>
          <cell r="L1706">
            <v>118</v>
          </cell>
          <cell r="M1706" t="str">
            <v>118 : Palito de queso.</v>
          </cell>
          <cell r="N1706">
            <v>2088</v>
          </cell>
          <cell r="O1706" t="str">
            <v>Consorcio Nutriservi Panadería 2020</v>
          </cell>
          <cell r="P1706">
            <v>751</v>
          </cell>
          <cell r="Q1706">
            <v>1000</v>
          </cell>
          <cell r="R1706">
            <v>1332</v>
          </cell>
          <cell r="S1706">
            <v>1332</v>
          </cell>
          <cell r="T1706">
            <v>735</v>
          </cell>
          <cell r="U1706">
            <v>979</v>
          </cell>
          <cell r="V1706">
            <v>1305</v>
          </cell>
          <cell r="W1706">
            <v>1305</v>
          </cell>
        </row>
        <row r="1707">
          <cell r="I1707" t="str">
            <v>ALI_118_SEG_6_PROV_2095</v>
          </cell>
          <cell r="J1707">
            <v>6</v>
          </cell>
          <cell r="K1707" t="str">
            <v>CEREAL EMPACADO</v>
          </cell>
          <cell r="L1707">
            <v>118</v>
          </cell>
          <cell r="M1707" t="str">
            <v>118 : Palito de queso.</v>
          </cell>
          <cell r="N1707">
            <v>2095</v>
          </cell>
          <cell r="O1707" t="str">
            <v>Ut Mana 2020</v>
          </cell>
          <cell r="P1707">
            <v>740</v>
          </cell>
          <cell r="Q1707">
            <v>984</v>
          </cell>
          <cell r="R1707">
            <v>1312</v>
          </cell>
          <cell r="S1707">
            <v>1312</v>
          </cell>
          <cell r="T1707">
            <v>735</v>
          </cell>
          <cell r="U1707">
            <v>979</v>
          </cell>
          <cell r="V1707">
            <v>1305</v>
          </cell>
          <cell r="W1707">
            <v>1305</v>
          </cell>
        </row>
        <row r="1708">
          <cell r="I1708" t="str">
            <v>ALI_118_SEG_7_PROV_2048</v>
          </cell>
          <cell r="J1708">
            <v>7</v>
          </cell>
          <cell r="K1708" t="str">
            <v>CEREAL EMPACADO</v>
          </cell>
          <cell r="L1708">
            <v>118</v>
          </cell>
          <cell r="M1708" t="str">
            <v>118 : Palito de queso.</v>
          </cell>
          <cell r="N1708">
            <v>2048</v>
          </cell>
          <cell r="O1708" t="str">
            <v>Comercializadora Nutrimos SA</v>
          </cell>
          <cell r="P1708">
            <v>735</v>
          </cell>
          <cell r="Q1708">
            <v>979</v>
          </cell>
          <cell r="R1708">
            <v>1305</v>
          </cell>
          <cell r="S1708">
            <v>1305</v>
          </cell>
          <cell r="T1708">
            <v>735</v>
          </cell>
          <cell r="U1708">
            <v>979</v>
          </cell>
          <cell r="V1708">
            <v>1305</v>
          </cell>
          <cell r="W1708">
            <v>1305</v>
          </cell>
        </row>
        <row r="1709">
          <cell r="I1709" t="str">
            <v>ALI_118_SEG_7_PROV_2075</v>
          </cell>
          <cell r="J1709">
            <v>7</v>
          </cell>
          <cell r="K1709" t="str">
            <v>CEREAL EMPACADO</v>
          </cell>
          <cell r="L1709">
            <v>118</v>
          </cell>
          <cell r="M1709" t="str">
            <v>118 : Palito de queso.</v>
          </cell>
          <cell r="N1709">
            <v>2075</v>
          </cell>
          <cell r="O1709" t="str">
            <v>Trigus S.A.S.</v>
          </cell>
          <cell r="P1709">
            <v>743</v>
          </cell>
          <cell r="Q1709">
            <v>988</v>
          </cell>
          <cell r="R1709">
            <v>1319</v>
          </cell>
          <cell r="S1709">
            <v>1319</v>
          </cell>
          <cell r="T1709">
            <v>735</v>
          </cell>
          <cell r="U1709">
            <v>979</v>
          </cell>
          <cell r="V1709">
            <v>1305</v>
          </cell>
          <cell r="W1709">
            <v>1305</v>
          </cell>
        </row>
        <row r="1710">
          <cell r="I1710" t="str">
            <v>ALI_118_SEG_7_PROV_2087</v>
          </cell>
          <cell r="J1710">
            <v>7</v>
          </cell>
          <cell r="K1710" t="str">
            <v>CEREAL EMPACADO</v>
          </cell>
          <cell r="L1710">
            <v>118</v>
          </cell>
          <cell r="M1710" t="str">
            <v>118 : Palito de queso.</v>
          </cell>
          <cell r="N1710">
            <v>2087</v>
          </cell>
          <cell r="O1710" t="str">
            <v>AAA Alimentando A Bogotá 2020 UT</v>
          </cell>
          <cell r="P1710">
            <v>735</v>
          </cell>
          <cell r="Q1710">
            <v>979</v>
          </cell>
          <cell r="R1710">
            <v>1305</v>
          </cell>
          <cell r="S1710">
            <v>1305</v>
          </cell>
          <cell r="T1710">
            <v>735</v>
          </cell>
          <cell r="U1710">
            <v>979</v>
          </cell>
          <cell r="V1710">
            <v>1305</v>
          </cell>
          <cell r="W1710">
            <v>1305</v>
          </cell>
        </row>
        <row r="1711">
          <cell r="I1711" t="str">
            <v>ALI_118_SEG_7_PROV_2088</v>
          </cell>
          <cell r="J1711">
            <v>7</v>
          </cell>
          <cell r="K1711" t="str">
            <v>CEREAL EMPACADO</v>
          </cell>
          <cell r="L1711">
            <v>118</v>
          </cell>
          <cell r="M1711" t="str">
            <v>118 : Palito de queso.</v>
          </cell>
          <cell r="N1711">
            <v>2088</v>
          </cell>
          <cell r="O1711" t="str">
            <v>Consorcio Nutriservi Panadería 2020</v>
          </cell>
          <cell r="P1711">
            <v>751</v>
          </cell>
          <cell r="Q1711">
            <v>1000</v>
          </cell>
          <cell r="R1711">
            <v>1332</v>
          </cell>
          <cell r="S1711">
            <v>1332</v>
          </cell>
          <cell r="T1711">
            <v>735</v>
          </cell>
          <cell r="U1711">
            <v>979</v>
          </cell>
          <cell r="V1711">
            <v>1305</v>
          </cell>
          <cell r="W1711">
            <v>1305</v>
          </cell>
        </row>
        <row r="1712">
          <cell r="I1712" t="str">
            <v>ALI_118_SEG_7_PROV_2095</v>
          </cell>
          <cell r="J1712">
            <v>7</v>
          </cell>
          <cell r="K1712" t="str">
            <v>CEREAL EMPACADO</v>
          </cell>
          <cell r="L1712">
            <v>118</v>
          </cell>
          <cell r="M1712" t="str">
            <v>118 : Palito de queso.</v>
          </cell>
          <cell r="N1712">
            <v>2095</v>
          </cell>
          <cell r="O1712" t="str">
            <v>Ut Mana 2020</v>
          </cell>
          <cell r="P1712">
            <v>740</v>
          </cell>
          <cell r="Q1712">
            <v>984</v>
          </cell>
          <cell r="R1712">
            <v>1312</v>
          </cell>
          <cell r="S1712">
            <v>1312</v>
          </cell>
          <cell r="T1712">
            <v>735</v>
          </cell>
          <cell r="U1712">
            <v>979</v>
          </cell>
          <cell r="V1712">
            <v>1305</v>
          </cell>
          <cell r="W1712">
            <v>1305</v>
          </cell>
        </row>
        <row r="1713">
          <cell r="I1713" t="str">
            <v>ALI_118_SEG_8_PROV_2048</v>
          </cell>
          <cell r="J1713">
            <v>8</v>
          </cell>
          <cell r="K1713" t="str">
            <v>CEREAL EMPACADO</v>
          </cell>
          <cell r="L1713">
            <v>118</v>
          </cell>
          <cell r="M1713" t="str">
            <v>118 : Palito de queso.</v>
          </cell>
          <cell r="N1713">
            <v>2048</v>
          </cell>
          <cell r="O1713" t="str">
            <v>Comercializadora Nutrimos SA</v>
          </cell>
          <cell r="P1713">
            <v>735</v>
          </cell>
          <cell r="Q1713">
            <v>979</v>
          </cell>
          <cell r="R1713">
            <v>1305</v>
          </cell>
          <cell r="S1713">
            <v>1305</v>
          </cell>
          <cell r="T1713">
            <v>735</v>
          </cell>
          <cell r="U1713">
            <v>979</v>
          </cell>
          <cell r="V1713">
            <v>1305</v>
          </cell>
          <cell r="W1713">
            <v>1305</v>
          </cell>
        </row>
        <row r="1714">
          <cell r="I1714" t="str">
            <v>ALI_118_SEG_8_PROV_2075</v>
          </cell>
          <cell r="J1714">
            <v>8</v>
          </cell>
          <cell r="K1714" t="str">
            <v>CEREAL EMPACADO</v>
          </cell>
          <cell r="L1714">
            <v>118</v>
          </cell>
          <cell r="M1714" t="str">
            <v>118 : Palito de queso.</v>
          </cell>
          <cell r="N1714">
            <v>2075</v>
          </cell>
          <cell r="O1714" t="str">
            <v>Trigus S.A.S.</v>
          </cell>
          <cell r="P1714">
            <v>743</v>
          </cell>
          <cell r="Q1714">
            <v>988</v>
          </cell>
          <cell r="R1714">
            <v>1319</v>
          </cell>
          <cell r="S1714">
            <v>1319</v>
          </cell>
          <cell r="T1714">
            <v>735</v>
          </cell>
          <cell r="U1714">
            <v>979</v>
          </cell>
          <cell r="V1714">
            <v>1305</v>
          </cell>
          <cell r="W1714">
            <v>1305</v>
          </cell>
        </row>
        <row r="1715">
          <cell r="I1715" t="str">
            <v>ALI_118_SEG_8_PROV_2087</v>
          </cell>
          <cell r="J1715">
            <v>8</v>
          </cell>
          <cell r="K1715" t="str">
            <v>CEREAL EMPACADO</v>
          </cell>
          <cell r="L1715">
            <v>118</v>
          </cell>
          <cell r="M1715" t="str">
            <v>118 : Palito de queso.</v>
          </cell>
          <cell r="N1715">
            <v>2087</v>
          </cell>
          <cell r="O1715" t="str">
            <v>AAA Alimentando A Bogotá 2020 UT</v>
          </cell>
          <cell r="P1715">
            <v>735</v>
          </cell>
          <cell r="Q1715">
            <v>979</v>
          </cell>
          <cell r="R1715">
            <v>1305</v>
          </cell>
          <cell r="S1715">
            <v>1305</v>
          </cell>
          <cell r="T1715">
            <v>735</v>
          </cell>
          <cell r="U1715">
            <v>979</v>
          </cell>
          <cell r="V1715">
            <v>1305</v>
          </cell>
          <cell r="W1715">
            <v>1305</v>
          </cell>
        </row>
        <row r="1716">
          <cell r="I1716" t="str">
            <v>ALI_118_SEG_8_PROV_2088</v>
          </cell>
          <cell r="J1716">
            <v>8</v>
          </cell>
          <cell r="K1716" t="str">
            <v>CEREAL EMPACADO</v>
          </cell>
          <cell r="L1716">
            <v>118</v>
          </cell>
          <cell r="M1716" t="str">
            <v>118 : Palito de queso.</v>
          </cell>
          <cell r="N1716">
            <v>2088</v>
          </cell>
          <cell r="O1716" t="str">
            <v>Consorcio Nutriservi Panadería 2020</v>
          </cell>
          <cell r="P1716">
            <v>751</v>
          </cell>
          <cell r="Q1716">
            <v>1000</v>
          </cell>
          <cell r="R1716">
            <v>1332</v>
          </cell>
          <cell r="S1716">
            <v>1332</v>
          </cell>
          <cell r="T1716">
            <v>735</v>
          </cell>
          <cell r="U1716">
            <v>979</v>
          </cell>
          <cell r="V1716">
            <v>1305</v>
          </cell>
          <cell r="W1716">
            <v>1305</v>
          </cell>
        </row>
        <row r="1717">
          <cell r="I1717" t="str">
            <v>ALI_118_SEG_8_PROV_2095</v>
          </cell>
          <cell r="J1717">
            <v>8</v>
          </cell>
          <cell r="K1717" t="str">
            <v>CEREAL EMPACADO</v>
          </cell>
          <cell r="L1717">
            <v>118</v>
          </cell>
          <cell r="M1717" t="str">
            <v>118 : Palito de queso.</v>
          </cell>
          <cell r="N1717">
            <v>2095</v>
          </cell>
          <cell r="O1717" t="str">
            <v>Ut Mana 2020</v>
          </cell>
          <cell r="P1717">
            <v>740</v>
          </cell>
          <cell r="Q1717">
            <v>984</v>
          </cell>
          <cell r="R1717">
            <v>1312</v>
          </cell>
          <cell r="S1717">
            <v>1312</v>
          </cell>
          <cell r="T1717">
            <v>735</v>
          </cell>
          <cell r="U1717">
            <v>979</v>
          </cell>
          <cell r="V1717">
            <v>1305</v>
          </cell>
          <cell r="W1717">
            <v>1305</v>
          </cell>
        </row>
        <row r="1718">
          <cell r="I1718" t="str">
            <v>ALI_118_SEG_9_PROV_2048</v>
          </cell>
          <cell r="J1718">
            <v>9</v>
          </cell>
          <cell r="K1718" t="str">
            <v>CEREAL EMPACADO</v>
          </cell>
          <cell r="L1718">
            <v>118</v>
          </cell>
          <cell r="M1718" t="str">
            <v>118 : Palito de queso.</v>
          </cell>
          <cell r="N1718">
            <v>2048</v>
          </cell>
          <cell r="O1718" t="str">
            <v>Comercializadora Nutrimos SA</v>
          </cell>
          <cell r="P1718">
            <v>735</v>
          </cell>
          <cell r="Q1718">
            <v>979</v>
          </cell>
          <cell r="R1718">
            <v>1305</v>
          </cell>
          <cell r="S1718">
            <v>1305</v>
          </cell>
          <cell r="T1718">
            <v>735</v>
          </cell>
          <cell r="U1718">
            <v>979</v>
          </cell>
          <cell r="V1718">
            <v>1305</v>
          </cell>
          <cell r="W1718">
            <v>1305</v>
          </cell>
        </row>
        <row r="1719">
          <cell r="I1719" t="str">
            <v>ALI_118_SEG_9_PROV_2075</v>
          </cell>
          <cell r="J1719">
            <v>9</v>
          </cell>
          <cell r="K1719" t="str">
            <v>CEREAL EMPACADO</v>
          </cell>
          <cell r="L1719">
            <v>118</v>
          </cell>
          <cell r="M1719" t="str">
            <v>118 : Palito de queso.</v>
          </cell>
          <cell r="N1719">
            <v>2075</v>
          </cell>
          <cell r="O1719" t="str">
            <v>Trigus S.A.S.</v>
          </cell>
          <cell r="P1719">
            <v>743</v>
          </cell>
          <cell r="Q1719">
            <v>988</v>
          </cell>
          <cell r="R1719">
            <v>1319</v>
          </cell>
          <cell r="S1719">
            <v>1319</v>
          </cell>
          <cell r="T1719">
            <v>735</v>
          </cell>
          <cell r="U1719">
            <v>979</v>
          </cell>
          <cell r="V1719">
            <v>1305</v>
          </cell>
          <cell r="W1719">
            <v>1305</v>
          </cell>
        </row>
        <row r="1720">
          <cell r="I1720" t="str">
            <v>ALI_118_SEG_9_PROV_2087</v>
          </cell>
          <cell r="J1720">
            <v>9</v>
          </cell>
          <cell r="K1720" t="str">
            <v>CEREAL EMPACADO</v>
          </cell>
          <cell r="L1720">
            <v>118</v>
          </cell>
          <cell r="M1720" t="str">
            <v>118 : Palito de queso.</v>
          </cell>
          <cell r="N1720">
            <v>2087</v>
          </cell>
          <cell r="O1720" t="str">
            <v>AAA Alimentando A Bogotá 2020 UT</v>
          </cell>
          <cell r="P1720">
            <v>735</v>
          </cell>
          <cell r="Q1720">
            <v>979</v>
          </cell>
          <cell r="R1720">
            <v>1305</v>
          </cell>
          <cell r="S1720">
            <v>1305</v>
          </cell>
          <cell r="T1720">
            <v>735</v>
          </cell>
          <cell r="U1720">
            <v>979</v>
          </cell>
          <cell r="V1720">
            <v>1305</v>
          </cell>
          <cell r="W1720">
            <v>1305</v>
          </cell>
        </row>
        <row r="1721">
          <cell r="I1721" t="str">
            <v>ALI_118_SEG_9_PROV_2088</v>
          </cell>
          <cell r="J1721">
            <v>9</v>
          </cell>
          <cell r="K1721" t="str">
            <v>CEREAL EMPACADO</v>
          </cell>
          <cell r="L1721">
            <v>118</v>
          </cell>
          <cell r="M1721" t="str">
            <v>118 : Palito de queso.</v>
          </cell>
          <cell r="N1721">
            <v>2088</v>
          </cell>
          <cell r="O1721" t="str">
            <v>Consorcio Nutriservi Panadería 2020</v>
          </cell>
          <cell r="P1721">
            <v>751</v>
          </cell>
          <cell r="Q1721">
            <v>1000</v>
          </cell>
          <cell r="R1721">
            <v>1332</v>
          </cell>
          <cell r="S1721">
            <v>1332</v>
          </cell>
          <cell r="T1721">
            <v>735</v>
          </cell>
          <cell r="U1721">
            <v>979</v>
          </cell>
          <cell r="V1721">
            <v>1305</v>
          </cell>
          <cell r="W1721">
            <v>1305</v>
          </cell>
        </row>
        <row r="1722">
          <cell r="I1722" t="str">
            <v>ALI_118_SEG_9_PROV_2095</v>
          </cell>
          <cell r="J1722">
            <v>9</v>
          </cell>
          <cell r="K1722" t="str">
            <v>CEREAL EMPACADO</v>
          </cell>
          <cell r="L1722">
            <v>118</v>
          </cell>
          <cell r="M1722" t="str">
            <v>118 : Palito de queso.</v>
          </cell>
          <cell r="N1722">
            <v>2095</v>
          </cell>
          <cell r="O1722" t="str">
            <v>Ut Mana 2020</v>
          </cell>
          <cell r="P1722">
            <v>740</v>
          </cell>
          <cell r="Q1722">
            <v>984</v>
          </cell>
          <cell r="R1722">
            <v>1312</v>
          </cell>
          <cell r="S1722">
            <v>1312</v>
          </cell>
          <cell r="T1722">
            <v>735</v>
          </cell>
          <cell r="U1722">
            <v>979</v>
          </cell>
          <cell r="V1722">
            <v>1305</v>
          </cell>
          <cell r="W1722">
            <v>1305</v>
          </cell>
        </row>
        <row r="1723">
          <cell r="I1723" t="str">
            <v>ALI_118_SEG_10_PROV_2048</v>
          </cell>
          <cell r="J1723">
            <v>10</v>
          </cell>
          <cell r="K1723" t="str">
            <v>CEREAL EMPACADO</v>
          </cell>
          <cell r="L1723">
            <v>118</v>
          </cell>
          <cell r="M1723" t="str">
            <v>118 : Palito de queso.</v>
          </cell>
          <cell r="N1723">
            <v>2048</v>
          </cell>
          <cell r="O1723" t="str">
            <v>Comercializadora Nutrimos SA</v>
          </cell>
          <cell r="P1723">
            <v>735</v>
          </cell>
          <cell r="Q1723">
            <v>979</v>
          </cell>
          <cell r="R1723">
            <v>1305</v>
          </cell>
          <cell r="S1723">
            <v>1305</v>
          </cell>
          <cell r="T1723">
            <v>735</v>
          </cell>
          <cell r="U1723">
            <v>979</v>
          </cell>
          <cell r="V1723">
            <v>1305</v>
          </cell>
          <cell r="W1723">
            <v>1305</v>
          </cell>
        </row>
        <row r="1724">
          <cell r="I1724" t="str">
            <v>ALI_118_SEG_10_PROV_2075</v>
          </cell>
          <cell r="J1724">
            <v>10</v>
          </cell>
          <cell r="K1724" t="str">
            <v>CEREAL EMPACADO</v>
          </cell>
          <cell r="L1724">
            <v>118</v>
          </cell>
          <cell r="M1724" t="str">
            <v>118 : Palito de queso.</v>
          </cell>
          <cell r="N1724">
            <v>2075</v>
          </cell>
          <cell r="O1724" t="str">
            <v>Trigus S.A.S.</v>
          </cell>
          <cell r="P1724">
            <v>743</v>
          </cell>
          <cell r="Q1724">
            <v>988</v>
          </cell>
          <cell r="R1724">
            <v>1319</v>
          </cell>
          <cell r="S1724">
            <v>1319</v>
          </cell>
          <cell r="T1724">
            <v>735</v>
          </cell>
          <cell r="U1724">
            <v>979</v>
          </cell>
          <cell r="V1724">
            <v>1305</v>
          </cell>
          <cell r="W1724">
            <v>1305</v>
          </cell>
        </row>
        <row r="1725">
          <cell r="I1725" t="str">
            <v>ALI_118_SEG_10_PROV_2087</v>
          </cell>
          <cell r="J1725">
            <v>10</v>
          </cell>
          <cell r="K1725" t="str">
            <v>CEREAL EMPACADO</v>
          </cell>
          <cell r="L1725">
            <v>118</v>
          </cell>
          <cell r="M1725" t="str">
            <v>118 : Palito de queso.</v>
          </cell>
          <cell r="N1725">
            <v>2087</v>
          </cell>
          <cell r="O1725" t="str">
            <v>AAA Alimentando A Bogotá 2020 UT</v>
          </cell>
          <cell r="P1725">
            <v>735</v>
          </cell>
          <cell r="Q1725">
            <v>979</v>
          </cell>
          <cell r="R1725">
            <v>1305</v>
          </cell>
          <cell r="S1725">
            <v>1305</v>
          </cell>
          <cell r="T1725">
            <v>735</v>
          </cell>
          <cell r="U1725">
            <v>979</v>
          </cell>
          <cell r="V1725">
            <v>1305</v>
          </cell>
          <cell r="W1725">
            <v>1305</v>
          </cell>
        </row>
        <row r="1726">
          <cell r="I1726" t="str">
            <v>ALI_118_SEG_10_PROV_2088</v>
          </cell>
          <cell r="J1726">
            <v>10</v>
          </cell>
          <cell r="K1726" t="str">
            <v>CEREAL EMPACADO</v>
          </cell>
          <cell r="L1726">
            <v>118</v>
          </cell>
          <cell r="M1726" t="str">
            <v>118 : Palito de queso.</v>
          </cell>
          <cell r="N1726">
            <v>2088</v>
          </cell>
          <cell r="O1726" t="str">
            <v>Consorcio Nutriservi Panadería 2020</v>
          </cell>
          <cell r="P1726">
            <v>751</v>
          </cell>
          <cell r="Q1726">
            <v>1000</v>
          </cell>
          <cell r="R1726">
            <v>1332</v>
          </cell>
          <cell r="S1726">
            <v>1332</v>
          </cell>
          <cell r="T1726">
            <v>735</v>
          </cell>
          <cell r="U1726">
            <v>979</v>
          </cell>
          <cell r="V1726">
            <v>1305</v>
          </cell>
          <cell r="W1726">
            <v>1305</v>
          </cell>
        </row>
        <row r="1727">
          <cell r="I1727" t="str">
            <v>ALI_118_SEG_10_PROV_2095</v>
          </cell>
          <cell r="J1727">
            <v>10</v>
          </cell>
          <cell r="K1727" t="str">
            <v>CEREAL EMPACADO</v>
          </cell>
          <cell r="L1727">
            <v>118</v>
          </cell>
          <cell r="M1727" t="str">
            <v>118 : Palito de queso.</v>
          </cell>
          <cell r="N1727">
            <v>2095</v>
          </cell>
          <cell r="O1727" t="str">
            <v>Ut Mana 2020</v>
          </cell>
          <cell r="P1727">
            <v>740</v>
          </cell>
          <cell r="Q1727">
            <v>984</v>
          </cell>
          <cell r="R1727">
            <v>1312</v>
          </cell>
          <cell r="S1727">
            <v>1312</v>
          </cell>
          <cell r="T1727">
            <v>735</v>
          </cell>
          <cell r="U1727">
            <v>979</v>
          </cell>
          <cell r="V1727">
            <v>1305</v>
          </cell>
          <cell r="W1727">
            <v>1305</v>
          </cell>
        </row>
        <row r="1728">
          <cell r="I1728" t="str">
            <v>ALI_118_SEG_11_PROV_2048</v>
          </cell>
          <cell r="J1728">
            <v>11</v>
          </cell>
          <cell r="K1728" t="str">
            <v>CEREAL EMPACADO</v>
          </cell>
          <cell r="L1728">
            <v>118</v>
          </cell>
          <cell r="M1728" t="str">
            <v>118 : Palito de queso.</v>
          </cell>
          <cell r="N1728">
            <v>2048</v>
          </cell>
          <cell r="O1728" t="str">
            <v>Comercializadora Nutrimos SA</v>
          </cell>
          <cell r="P1728">
            <v>735</v>
          </cell>
          <cell r="Q1728">
            <v>979</v>
          </cell>
          <cell r="R1728">
            <v>1305</v>
          </cell>
          <cell r="S1728">
            <v>1305</v>
          </cell>
          <cell r="T1728">
            <v>735</v>
          </cell>
          <cell r="U1728">
            <v>979</v>
          </cell>
          <cell r="V1728">
            <v>1305</v>
          </cell>
          <cell r="W1728">
            <v>1305</v>
          </cell>
        </row>
        <row r="1729">
          <cell r="I1729" t="str">
            <v>ALI_118_SEG_11_PROV_2075</v>
          </cell>
          <cell r="J1729">
            <v>11</v>
          </cell>
          <cell r="K1729" t="str">
            <v>CEREAL EMPACADO</v>
          </cell>
          <cell r="L1729">
            <v>118</v>
          </cell>
          <cell r="M1729" t="str">
            <v>118 : Palito de queso.</v>
          </cell>
          <cell r="N1729">
            <v>2075</v>
          </cell>
          <cell r="O1729" t="str">
            <v>Trigus S.A.S.</v>
          </cell>
          <cell r="P1729">
            <v>743</v>
          </cell>
          <cell r="Q1729">
            <v>988</v>
          </cell>
          <cell r="R1729">
            <v>1319</v>
          </cell>
          <cell r="S1729">
            <v>1319</v>
          </cell>
          <cell r="T1729">
            <v>735</v>
          </cell>
          <cell r="U1729">
            <v>979</v>
          </cell>
          <cell r="V1729">
            <v>1305</v>
          </cell>
          <cell r="W1729">
            <v>1305</v>
          </cell>
        </row>
        <row r="1730">
          <cell r="I1730" t="str">
            <v>ALI_118_SEG_11_PROV_2087</v>
          </cell>
          <cell r="J1730">
            <v>11</v>
          </cell>
          <cell r="K1730" t="str">
            <v>CEREAL EMPACADO</v>
          </cell>
          <cell r="L1730">
            <v>118</v>
          </cell>
          <cell r="M1730" t="str">
            <v>118 : Palito de queso.</v>
          </cell>
          <cell r="N1730">
            <v>2087</v>
          </cell>
          <cell r="O1730" t="str">
            <v>AAA Alimentando A Bogotá 2020 UT</v>
          </cell>
          <cell r="P1730">
            <v>735</v>
          </cell>
          <cell r="Q1730">
            <v>979</v>
          </cell>
          <cell r="R1730">
            <v>1305</v>
          </cell>
          <cell r="S1730">
            <v>1305</v>
          </cell>
          <cell r="T1730">
            <v>735</v>
          </cell>
          <cell r="U1730">
            <v>979</v>
          </cell>
          <cell r="V1730">
            <v>1305</v>
          </cell>
          <cell r="W1730">
            <v>1305</v>
          </cell>
        </row>
        <row r="1731">
          <cell r="I1731" t="str">
            <v>ALI_118_SEG_11_PROV_2088</v>
          </cell>
          <cell r="J1731">
            <v>11</v>
          </cell>
          <cell r="K1731" t="str">
            <v>CEREAL EMPACADO</v>
          </cell>
          <cell r="L1731">
            <v>118</v>
          </cell>
          <cell r="M1731" t="str">
            <v>118 : Palito de queso.</v>
          </cell>
          <cell r="N1731">
            <v>2088</v>
          </cell>
          <cell r="O1731" t="str">
            <v>Consorcio Nutriservi Panadería 2020</v>
          </cell>
          <cell r="P1731">
            <v>751</v>
          </cell>
          <cell r="Q1731">
            <v>1000</v>
          </cell>
          <cell r="R1731">
            <v>1332</v>
          </cell>
          <cell r="S1731">
            <v>1332</v>
          </cell>
          <cell r="T1731">
            <v>735</v>
          </cell>
          <cell r="U1731">
            <v>979</v>
          </cell>
          <cell r="V1731">
            <v>1305</v>
          </cell>
          <cell r="W1731">
            <v>1305</v>
          </cell>
        </row>
        <row r="1732">
          <cell r="I1732" t="str">
            <v>ALI_118_SEG_11_PROV_2095</v>
          </cell>
          <cell r="J1732">
            <v>11</v>
          </cell>
          <cell r="K1732" t="str">
            <v>CEREAL EMPACADO</v>
          </cell>
          <cell r="L1732">
            <v>118</v>
          </cell>
          <cell r="M1732" t="str">
            <v>118 : Palito de queso.</v>
          </cell>
          <cell r="N1732">
            <v>2095</v>
          </cell>
          <cell r="O1732" t="str">
            <v>Ut Mana 2020</v>
          </cell>
          <cell r="P1732">
            <v>740</v>
          </cell>
          <cell r="Q1732">
            <v>984</v>
          </cell>
          <cell r="R1732">
            <v>1312</v>
          </cell>
          <cell r="S1732">
            <v>1312</v>
          </cell>
          <cell r="T1732">
            <v>735</v>
          </cell>
          <cell r="U1732">
            <v>979</v>
          </cell>
          <cell r="V1732">
            <v>1305</v>
          </cell>
          <cell r="W1732">
            <v>1305</v>
          </cell>
        </row>
        <row r="1733">
          <cell r="I1733" t="str">
            <v>ALI_118_SEG_12_PROV_2048</v>
          </cell>
          <cell r="J1733">
            <v>12</v>
          </cell>
          <cell r="K1733" t="str">
            <v>CEREAL EMPACADO</v>
          </cell>
          <cell r="L1733">
            <v>118</v>
          </cell>
          <cell r="M1733" t="str">
            <v>118 : Palito de queso.</v>
          </cell>
          <cell r="N1733">
            <v>2048</v>
          </cell>
          <cell r="O1733" t="str">
            <v>Comercializadora Nutrimos SA</v>
          </cell>
          <cell r="P1733">
            <v>735</v>
          </cell>
          <cell r="Q1733">
            <v>979</v>
          </cell>
          <cell r="R1733">
            <v>1305</v>
          </cell>
          <cell r="S1733">
            <v>1305</v>
          </cell>
          <cell r="T1733">
            <v>735</v>
          </cell>
          <cell r="U1733">
            <v>979</v>
          </cell>
          <cell r="V1733">
            <v>1305</v>
          </cell>
          <cell r="W1733">
            <v>1305</v>
          </cell>
        </row>
        <row r="1734">
          <cell r="I1734" t="str">
            <v>ALI_118_SEG_12_PROV_2075</v>
          </cell>
          <cell r="J1734">
            <v>12</v>
          </cell>
          <cell r="K1734" t="str">
            <v>CEREAL EMPACADO</v>
          </cell>
          <cell r="L1734">
            <v>118</v>
          </cell>
          <cell r="M1734" t="str">
            <v>118 : Palito de queso.</v>
          </cell>
          <cell r="N1734">
            <v>2075</v>
          </cell>
          <cell r="O1734" t="str">
            <v>Trigus S.A.S.</v>
          </cell>
          <cell r="P1734">
            <v>743</v>
          </cell>
          <cell r="Q1734">
            <v>988</v>
          </cell>
          <cell r="R1734">
            <v>1319</v>
          </cell>
          <cell r="S1734">
            <v>1319</v>
          </cell>
          <cell r="T1734">
            <v>735</v>
          </cell>
          <cell r="U1734">
            <v>979</v>
          </cell>
          <cell r="V1734">
            <v>1305</v>
          </cell>
          <cell r="W1734">
            <v>1305</v>
          </cell>
        </row>
        <row r="1735">
          <cell r="I1735" t="str">
            <v>ALI_118_SEG_12_PROV_2087</v>
          </cell>
          <cell r="J1735">
            <v>12</v>
          </cell>
          <cell r="K1735" t="str">
            <v>CEREAL EMPACADO</v>
          </cell>
          <cell r="L1735">
            <v>118</v>
          </cell>
          <cell r="M1735" t="str">
            <v>118 : Palito de queso.</v>
          </cell>
          <cell r="N1735">
            <v>2087</v>
          </cell>
          <cell r="O1735" t="str">
            <v>AAA Alimentando A Bogotá 2020 UT</v>
          </cell>
          <cell r="P1735">
            <v>735</v>
          </cell>
          <cell r="Q1735">
            <v>979</v>
          </cell>
          <cell r="R1735">
            <v>1305</v>
          </cell>
          <cell r="S1735">
            <v>1305</v>
          </cell>
          <cell r="T1735">
            <v>735</v>
          </cell>
          <cell r="U1735">
            <v>979</v>
          </cell>
          <cell r="V1735">
            <v>1305</v>
          </cell>
          <cell r="W1735">
            <v>1305</v>
          </cell>
        </row>
        <row r="1736">
          <cell r="I1736" t="str">
            <v>ALI_118_SEG_12_PROV_2088</v>
          </cell>
          <cell r="J1736">
            <v>12</v>
          </cell>
          <cell r="K1736" t="str">
            <v>CEREAL EMPACADO</v>
          </cell>
          <cell r="L1736">
            <v>118</v>
          </cell>
          <cell r="M1736" t="str">
            <v>118 : Palito de queso.</v>
          </cell>
          <cell r="N1736">
            <v>2088</v>
          </cell>
          <cell r="O1736" t="str">
            <v>Consorcio Nutriservi Panadería 2020</v>
          </cell>
          <cell r="P1736">
            <v>751</v>
          </cell>
          <cell r="Q1736">
            <v>1000</v>
          </cell>
          <cell r="R1736">
            <v>1332</v>
          </cell>
          <cell r="S1736">
            <v>1332</v>
          </cell>
          <cell r="T1736">
            <v>735</v>
          </cell>
          <cell r="U1736">
            <v>979</v>
          </cell>
          <cell r="V1736">
            <v>1305</v>
          </cell>
          <cell r="W1736">
            <v>1305</v>
          </cell>
        </row>
        <row r="1737">
          <cell r="I1737" t="str">
            <v>ALI_118_SEG_12_PROV_2095</v>
          </cell>
          <cell r="J1737">
            <v>12</v>
          </cell>
          <cell r="K1737" t="str">
            <v>CEREAL EMPACADO</v>
          </cell>
          <cell r="L1737">
            <v>118</v>
          </cell>
          <cell r="M1737" t="str">
            <v>118 : Palito de queso.</v>
          </cell>
          <cell r="N1737">
            <v>2095</v>
          </cell>
          <cell r="O1737" t="str">
            <v>Ut Mana 2020</v>
          </cell>
          <cell r="P1737">
            <v>740</v>
          </cell>
          <cell r="Q1737">
            <v>984</v>
          </cell>
          <cell r="R1737">
            <v>1312</v>
          </cell>
          <cell r="S1737">
            <v>1312</v>
          </cell>
          <cell r="T1737">
            <v>735</v>
          </cell>
          <cell r="U1737">
            <v>979</v>
          </cell>
          <cell r="V1737">
            <v>1305</v>
          </cell>
          <cell r="W1737">
            <v>1305</v>
          </cell>
        </row>
        <row r="1738">
          <cell r="I1738" t="str">
            <v>ALI_118_SEG_13_PROV_2048</v>
          </cell>
          <cell r="J1738">
            <v>13</v>
          </cell>
          <cell r="K1738" t="str">
            <v>CEREAL EMPACADO</v>
          </cell>
          <cell r="L1738">
            <v>118</v>
          </cell>
          <cell r="M1738" t="str">
            <v>118 : Palito de queso.</v>
          </cell>
          <cell r="N1738">
            <v>2048</v>
          </cell>
          <cell r="O1738" t="str">
            <v>Comercializadora Nutrimos SA</v>
          </cell>
          <cell r="P1738">
            <v>735</v>
          </cell>
          <cell r="Q1738">
            <v>979</v>
          </cell>
          <cell r="R1738">
            <v>1305</v>
          </cell>
          <cell r="S1738">
            <v>1305</v>
          </cell>
          <cell r="T1738">
            <v>735</v>
          </cell>
          <cell r="U1738">
            <v>979</v>
          </cell>
          <cell r="V1738">
            <v>1305</v>
          </cell>
          <cell r="W1738">
            <v>1305</v>
          </cell>
        </row>
        <row r="1739">
          <cell r="I1739" t="str">
            <v>ALI_118_SEG_13_PROV_2075</v>
          </cell>
          <cell r="J1739">
            <v>13</v>
          </cell>
          <cell r="K1739" t="str">
            <v>CEREAL EMPACADO</v>
          </cell>
          <cell r="L1739">
            <v>118</v>
          </cell>
          <cell r="M1739" t="str">
            <v>118 : Palito de queso.</v>
          </cell>
          <cell r="N1739">
            <v>2075</v>
          </cell>
          <cell r="O1739" t="str">
            <v>Trigus S.A.S.</v>
          </cell>
          <cell r="P1739">
            <v>743</v>
          </cell>
          <cell r="Q1739">
            <v>988</v>
          </cell>
          <cell r="R1739">
            <v>1319</v>
          </cell>
          <cell r="S1739">
            <v>1319</v>
          </cell>
          <cell r="T1739">
            <v>735</v>
          </cell>
          <cell r="U1739">
            <v>979</v>
          </cell>
          <cell r="V1739">
            <v>1305</v>
          </cell>
          <cell r="W1739">
            <v>1305</v>
          </cell>
        </row>
        <row r="1740">
          <cell r="I1740" t="str">
            <v>ALI_118_SEG_13_PROV_2087</v>
          </cell>
          <cell r="J1740">
            <v>13</v>
          </cell>
          <cell r="K1740" t="str">
            <v>CEREAL EMPACADO</v>
          </cell>
          <cell r="L1740">
            <v>118</v>
          </cell>
          <cell r="M1740" t="str">
            <v>118 : Palito de queso.</v>
          </cell>
          <cell r="N1740">
            <v>2087</v>
          </cell>
          <cell r="O1740" t="str">
            <v>AAA Alimentando A Bogotá 2020 UT</v>
          </cell>
          <cell r="P1740">
            <v>735</v>
          </cell>
          <cell r="Q1740">
            <v>979</v>
          </cell>
          <cell r="R1740">
            <v>1305</v>
          </cell>
          <cell r="S1740">
            <v>1305</v>
          </cell>
          <cell r="T1740">
            <v>735</v>
          </cell>
          <cell r="U1740">
            <v>979</v>
          </cell>
          <cell r="V1740">
            <v>1305</v>
          </cell>
          <cell r="W1740">
            <v>1305</v>
          </cell>
        </row>
        <row r="1741">
          <cell r="I1741" t="str">
            <v>ALI_118_SEG_13_PROV_2088</v>
          </cell>
          <cell r="J1741">
            <v>13</v>
          </cell>
          <cell r="K1741" t="str">
            <v>CEREAL EMPACADO</v>
          </cell>
          <cell r="L1741">
            <v>118</v>
          </cell>
          <cell r="M1741" t="str">
            <v>118 : Palito de queso.</v>
          </cell>
          <cell r="N1741">
            <v>2088</v>
          </cell>
          <cell r="O1741" t="str">
            <v>Consorcio Nutriservi Panadería 2020</v>
          </cell>
          <cell r="P1741">
            <v>751</v>
          </cell>
          <cell r="Q1741">
            <v>1000</v>
          </cell>
          <cell r="R1741">
            <v>1332</v>
          </cell>
          <cell r="S1741">
            <v>1332</v>
          </cell>
          <cell r="T1741">
            <v>735</v>
          </cell>
          <cell r="U1741">
            <v>979</v>
          </cell>
          <cell r="V1741">
            <v>1305</v>
          </cell>
          <cell r="W1741">
            <v>1305</v>
          </cell>
        </row>
        <row r="1742">
          <cell r="I1742" t="str">
            <v>ALI_118_SEG_13_PROV_2095</v>
          </cell>
          <cell r="J1742">
            <v>13</v>
          </cell>
          <cell r="K1742" t="str">
            <v>CEREAL EMPACADO</v>
          </cell>
          <cell r="L1742">
            <v>118</v>
          </cell>
          <cell r="M1742" t="str">
            <v>118 : Palito de queso.</v>
          </cell>
          <cell r="N1742">
            <v>2095</v>
          </cell>
          <cell r="O1742" t="str">
            <v>Ut Mana 2020</v>
          </cell>
          <cell r="P1742">
            <v>740</v>
          </cell>
          <cell r="Q1742">
            <v>984</v>
          </cell>
          <cell r="R1742">
            <v>1312</v>
          </cell>
          <cell r="S1742">
            <v>1312</v>
          </cell>
          <cell r="T1742">
            <v>735</v>
          </cell>
          <cell r="U1742">
            <v>979</v>
          </cell>
          <cell r="V1742">
            <v>1305</v>
          </cell>
          <cell r="W1742">
            <v>1305</v>
          </cell>
        </row>
        <row r="1743">
          <cell r="I1743" t="str">
            <v>ALI_118_SEG_14_PROV_2048</v>
          </cell>
          <cell r="J1743">
            <v>14</v>
          </cell>
          <cell r="K1743" t="str">
            <v>CEREAL EMPACADO</v>
          </cell>
          <cell r="L1743">
            <v>118</v>
          </cell>
          <cell r="M1743" t="str">
            <v>118 : Palito de queso.</v>
          </cell>
          <cell r="N1743">
            <v>2048</v>
          </cell>
          <cell r="O1743" t="str">
            <v>Comercializadora Nutrimos SA</v>
          </cell>
          <cell r="P1743">
            <v>735</v>
          </cell>
          <cell r="Q1743">
            <v>979</v>
          </cell>
          <cell r="R1743">
            <v>1305</v>
          </cell>
          <cell r="S1743">
            <v>1305</v>
          </cell>
          <cell r="T1743">
            <v>735</v>
          </cell>
          <cell r="U1743">
            <v>979</v>
          </cell>
          <cell r="V1743">
            <v>1305</v>
          </cell>
          <cell r="W1743">
            <v>1305</v>
          </cell>
        </row>
        <row r="1744">
          <cell r="I1744" t="str">
            <v>ALI_118_SEG_14_PROV_2075</v>
          </cell>
          <cell r="J1744">
            <v>14</v>
          </cell>
          <cell r="K1744" t="str">
            <v>CEREAL EMPACADO</v>
          </cell>
          <cell r="L1744">
            <v>118</v>
          </cell>
          <cell r="M1744" t="str">
            <v>118 : Palito de queso.</v>
          </cell>
          <cell r="N1744">
            <v>2075</v>
          </cell>
          <cell r="O1744" t="str">
            <v>Trigus S.A.S.</v>
          </cell>
          <cell r="P1744">
            <v>743</v>
          </cell>
          <cell r="Q1744">
            <v>988</v>
          </cell>
          <cell r="R1744">
            <v>1319</v>
          </cell>
          <cell r="S1744">
            <v>1319</v>
          </cell>
          <cell r="T1744">
            <v>735</v>
          </cell>
          <cell r="U1744">
            <v>979</v>
          </cell>
          <cell r="V1744">
            <v>1305</v>
          </cell>
          <cell r="W1744">
            <v>1305</v>
          </cell>
        </row>
        <row r="1745">
          <cell r="I1745" t="str">
            <v>ALI_118_SEG_14_PROV_2087</v>
          </cell>
          <cell r="J1745">
            <v>14</v>
          </cell>
          <cell r="K1745" t="str">
            <v>CEREAL EMPACADO</v>
          </cell>
          <cell r="L1745">
            <v>118</v>
          </cell>
          <cell r="M1745" t="str">
            <v>118 : Palito de queso.</v>
          </cell>
          <cell r="N1745">
            <v>2087</v>
          </cell>
          <cell r="O1745" t="str">
            <v>AAA Alimentando A Bogotá 2020 UT</v>
          </cell>
          <cell r="P1745">
            <v>735</v>
          </cell>
          <cell r="Q1745">
            <v>979</v>
          </cell>
          <cell r="R1745">
            <v>1305</v>
          </cell>
          <cell r="S1745">
            <v>1305</v>
          </cell>
          <cell r="T1745">
            <v>735</v>
          </cell>
          <cell r="U1745">
            <v>979</v>
          </cell>
          <cell r="V1745">
            <v>1305</v>
          </cell>
          <cell r="W1745">
            <v>1305</v>
          </cell>
        </row>
        <row r="1746">
          <cell r="I1746" t="str">
            <v>ALI_118_SEG_14_PROV_2088</v>
          </cell>
          <cell r="J1746">
            <v>14</v>
          </cell>
          <cell r="K1746" t="str">
            <v>CEREAL EMPACADO</v>
          </cell>
          <cell r="L1746">
            <v>118</v>
          </cell>
          <cell r="M1746" t="str">
            <v>118 : Palito de queso.</v>
          </cell>
          <cell r="N1746">
            <v>2088</v>
          </cell>
          <cell r="O1746" t="str">
            <v>Consorcio Nutriservi Panadería 2020</v>
          </cell>
          <cell r="P1746">
            <v>751</v>
          </cell>
          <cell r="Q1746">
            <v>1000</v>
          </cell>
          <cell r="R1746">
            <v>1332</v>
          </cell>
          <cell r="S1746">
            <v>1332</v>
          </cell>
          <cell r="T1746">
            <v>735</v>
          </cell>
          <cell r="U1746">
            <v>979</v>
          </cell>
          <cell r="V1746">
            <v>1305</v>
          </cell>
          <cell r="W1746">
            <v>1305</v>
          </cell>
        </row>
        <row r="1747">
          <cell r="I1747" t="str">
            <v>ALI_118_SEG_14_PROV_2095</v>
          </cell>
          <cell r="J1747">
            <v>14</v>
          </cell>
          <cell r="K1747" t="str">
            <v>CEREAL EMPACADO</v>
          </cell>
          <cell r="L1747">
            <v>118</v>
          </cell>
          <cell r="M1747" t="str">
            <v>118 : Palito de queso.</v>
          </cell>
          <cell r="N1747">
            <v>2095</v>
          </cell>
          <cell r="O1747" t="str">
            <v>Ut Mana 2020</v>
          </cell>
          <cell r="P1747">
            <v>740</v>
          </cell>
          <cell r="Q1747">
            <v>984</v>
          </cell>
          <cell r="R1747">
            <v>1312</v>
          </cell>
          <cell r="S1747">
            <v>1312</v>
          </cell>
          <cell r="T1747">
            <v>735</v>
          </cell>
          <cell r="U1747">
            <v>979</v>
          </cell>
          <cell r="V1747">
            <v>1305</v>
          </cell>
          <cell r="W1747">
            <v>1305</v>
          </cell>
        </row>
        <row r="1748">
          <cell r="I1748" t="str">
            <v>ALI_118_SEG_15_PROV_2048</v>
          </cell>
          <cell r="J1748">
            <v>15</v>
          </cell>
          <cell r="K1748" t="str">
            <v>CEREAL EMPACADO</v>
          </cell>
          <cell r="L1748">
            <v>118</v>
          </cell>
          <cell r="M1748" t="str">
            <v>118 : Palito de queso.</v>
          </cell>
          <cell r="N1748">
            <v>2048</v>
          </cell>
          <cell r="O1748" t="str">
            <v>Comercializadora Nutrimos SA</v>
          </cell>
          <cell r="P1748">
            <v>735</v>
          </cell>
          <cell r="Q1748">
            <v>979</v>
          </cell>
          <cell r="R1748">
            <v>1305</v>
          </cell>
          <cell r="S1748">
            <v>1305</v>
          </cell>
          <cell r="T1748">
            <v>735</v>
          </cell>
          <cell r="U1748">
            <v>979</v>
          </cell>
          <cell r="V1748">
            <v>1305</v>
          </cell>
          <cell r="W1748">
            <v>1305</v>
          </cell>
        </row>
        <row r="1749">
          <cell r="I1749" t="str">
            <v>ALI_118_SEG_15_PROV_2075</v>
          </cell>
          <cell r="J1749">
            <v>15</v>
          </cell>
          <cell r="K1749" t="str">
            <v>CEREAL EMPACADO</v>
          </cell>
          <cell r="L1749">
            <v>118</v>
          </cell>
          <cell r="M1749" t="str">
            <v>118 : Palito de queso.</v>
          </cell>
          <cell r="N1749">
            <v>2075</v>
          </cell>
          <cell r="O1749" t="str">
            <v>Trigus S.A.S.</v>
          </cell>
          <cell r="P1749">
            <v>743</v>
          </cell>
          <cell r="Q1749">
            <v>988</v>
          </cell>
          <cell r="R1749">
            <v>1319</v>
          </cell>
          <cell r="S1749">
            <v>1319</v>
          </cell>
          <cell r="T1749">
            <v>735</v>
          </cell>
          <cell r="U1749">
            <v>979</v>
          </cell>
          <cell r="V1749">
            <v>1305</v>
          </cell>
          <cell r="W1749">
            <v>1305</v>
          </cell>
        </row>
        <row r="1750">
          <cell r="I1750" t="str">
            <v>ALI_118_SEG_15_PROV_2087</v>
          </cell>
          <cell r="J1750">
            <v>15</v>
          </cell>
          <cell r="K1750" t="str">
            <v>CEREAL EMPACADO</v>
          </cell>
          <cell r="L1750">
            <v>118</v>
          </cell>
          <cell r="M1750" t="str">
            <v>118 : Palito de queso.</v>
          </cell>
          <cell r="N1750">
            <v>2087</v>
          </cell>
          <cell r="O1750" t="str">
            <v>AAA Alimentando A Bogotá 2020 UT</v>
          </cell>
          <cell r="P1750">
            <v>735</v>
          </cell>
          <cell r="Q1750">
            <v>979</v>
          </cell>
          <cell r="R1750">
            <v>1305</v>
          </cell>
          <cell r="S1750">
            <v>1305</v>
          </cell>
          <cell r="T1750">
            <v>735</v>
          </cell>
          <cell r="U1750">
            <v>979</v>
          </cell>
          <cell r="V1750">
            <v>1305</v>
          </cell>
          <cell r="W1750">
            <v>1305</v>
          </cell>
        </row>
        <row r="1751">
          <cell r="I1751" t="str">
            <v>ALI_118_SEG_15_PROV_2088</v>
          </cell>
          <cell r="J1751">
            <v>15</v>
          </cell>
          <cell r="K1751" t="str">
            <v>CEREAL EMPACADO</v>
          </cell>
          <cell r="L1751">
            <v>118</v>
          </cell>
          <cell r="M1751" t="str">
            <v>118 : Palito de queso.</v>
          </cell>
          <cell r="N1751">
            <v>2088</v>
          </cell>
          <cell r="O1751" t="str">
            <v>Consorcio Nutriservi Panadería 2020</v>
          </cell>
          <cell r="P1751">
            <v>751</v>
          </cell>
          <cell r="Q1751">
            <v>1000</v>
          </cell>
          <cell r="R1751">
            <v>1332</v>
          </cell>
          <cell r="S1751">
            <v>1332</v>
          </cell>
          <cell r="T1751">
            <v>735</v>
          </cell>
          <cell r="U1751">
            <v>979</v>
          </cell>
          <cell r="V1751">
            <v>1305</v>
          </cell>
          <cell r="W1751">
            <v>1305</v>
          </cell>
        </row>
        <row r="1752">
          <cell r="I1752" t="str">
            <v>ALI_118_SEG_15_PROV_2095</v>
          </cell>
          <cell r="J1752">
            <v>15</v>
          </cell>
          <cell r="K1752" t="str">
            <v>CEREAL EMPACADO</v>
          </cell>
          <cell r="L1752">
            <v>118</v>
          </cell>
          <cell r="M1752" t="str">
            <v>118 : Palito de queso.</v>
          </cell>
          <cell r="N1752">
            <v>2095</v>
          </cell>
          <cell r="O1752" t="str">
            <v>Ut Mana 2020</v>
          </cell>
          <cell r="P1752">
            <v>740</v>
          </cell>
          <cell r="Q1752">
            <v>984</v>
          </cell>
          <cell r="R1752">
            <v>1312</v>
          </cell>
          <cell r="S1752">
            <v>1312</v>
          </cell>
          <cell r="T1752">
            <v>735</v>
          </cell>
          <cell r="U1752">
            <v>979</v>
          </cell>
          <cell r="V1752">
            <v>1305</v>
          </cell>
          <cell r="W1752">
            <v>1305</v>
          </cell>
        </row>
        <row r="1753">
          <cell r="I1753" t="str">
            <v>ALI_120_SEG_1_PROV_2048</v>
          </cell>
          <cell r="J1753">
            <v>1</v>
          </cell>
          <cell r="K1753" t="str">
            <v>CEREAL EMPACADO</v>
          </cell>
          <cell r="L1753">
            <v>120</v>
          </cell>
          <cell r="M1753" t="str">
            <v>120 : Torta de platano.</v>
          </cell>
          <cell r="N1753">
            <v>2048</v>
          </cell>
          <cell r="O1753" t="str">
            <v>Comercializadora Nutrimos SA</v>
          </cell>
          <cell r="P1753">
            <v>512</v>
          </cell>
          <cell r="Q1753">
            <v>681</v>
          </cell>
          <cell r="R1753">
            <v>851</v>
          </cell>
          <cell r="S1753">
            <v>851</v>
          </cell>
          <cell r="T1753">
            <v>512</v>
          </cell>
          <cell r="U1753">
            <v>681</v>
          </cell>
          <cell r="V1753">
            <v>851</v>
          </cell>
          <cell r="W1753">
            <v>851</v>
          </cell>
        </row>
        <row r="1754">
          <cell r="I1754" t="str">
            <v>ALI_120_SEG_1_PROV_2052</v>
          </cell>
          <cell r="J1754">
            <v>1</v>
          </cell>
          <cell r="K1754" t="str">
            <v>CEREAL EMPACADO</v>
          </cell>
          <cell r="L1754">
            <v>120</v>
          </cell>
          <cell r="M1754" t="str">
            <v>120 : Torta de platano.</v>
          </cell>
          <cell r="N1754">
            <v>2052</v>
          </cell>
          <cell r="O1754" t="str">
            <v>Diseral S.A.S.</v>
          </cell>
          <cell r="P1754">
            <v>524</v>
          </cell>
          <cell r="Q1754">
            <v>698</v>
          </cell>
          <cell r="R1754">
            <v>874</v>
          </cell>
          <cell r="S1754">
            <v>874</v>
          </cell>
          <cell r="T1754">
            <v>512</v>
          </cell>
          <cell r="U1754">
            <v>681</v>
          </cell>
          <cell r="V1754">
            <v>851</v>
          </cell>
          <cell r="W1754">
            <v>851</v>
          </cell>
        </row>
        <row r="1755">
          <cell r="I1755" t="str">
            <v>ALI_120_SEG_1_PROV_2075</v>
          </cell>
          <cell r="J1755">
            <v>1</v>
          </cell>
          <cell r="K1755" t="str">
            <v>CEREAL EMPACADO</v>
          </cell>
          <cell r="L1755">
            <v>120</v>
          </cell>
          <cell r="M1755" t="str">
            <v>120 : Torta de platano.</v>
          </cell>
          <cell r="N1755">
            <v>2075</v>
          </cell>
          <cell r="O1755" t="str">
            <v>Trigus S.A.S.</v>
          </cell>
          <cell r="P1755">
            <v>516</v>
          </cell>
          <cell r="Q1755">
            <v>688</v>
          </cell>
          <cell r="R1755">
            <v>859</v>
          </cell>
          <cell r="S1755">
            <v>859</v>
          </cell>
          <cell r="T1755">
            <v>512</v>
          </cell>
          <cell r="U1755">
            <v>681</v>
          </cell>
          <cell r="V1755">
            <v>851</v>
          </cell>
          <cell r="W1755">
            <v>851</v>
          </cell>
        </row>
        <row r="1756">
          <cell r="I1756" t="str">
            <v>ALI_120_SEG_1_PROV_2087</v>
          </cell>
          <cell r="J1756">
            <v>1</v>
          </cell>
          <cell r="K1756" t="str">
            <v>CEREAL EMPACADO</v>
          </cell>
          <cell r="L1756">
            <v>120</v>
          </cell>
          <cell r="M1756" t="str">
            <v>120 : Torta de platano.</v>
          </cell>
          <cell r="N1756">
            <v>2087</v>
          </cell>
          <cell r="O1756" t="str">
            <v>AAA Alimentando A Bogotá 2020 UT</v>
          </cell>
          <cell r="P1756">
            <v>512</v>
          </cell>
          <cell r="Q1756">
            <v>681</v>
          </cell>
          <cell r="R1756">
            <v>851</v>
          </cell>
          <cell r="S1756">
            <v>851</v>
          </cell>
          <cell r="T1756">
            <v>512</v>
          </cell>
          <cell r="U1756">
            <v>681</v>
          </cell>
          <cell r="V1756">
            <v>851</v>
          </cell>
          <cell r="W1756">
            <v>851</v>
          </cell>
        </row>
        <row r="1757">
          <cell r="I1757" t="str">
            <v>ALI_120_SEG_1_PROV_2088</v>
          </cell>
          <cell r="J1757">
            <v>1</v>
          </cell>
          <cell r="K1757" t="str">
            <v>CEREAL EMPACADO</v>
          </cell>
          <cell r="L1757">
            <v>120</v>
          </cell>
          <cell r="M1757" t="str">
            <v>120 : Torta de platano.</v>
          </cell>
          <cell r="N1757">
            <v>2088</v>
          </cell>
          <cell r="O1757" t="str">
            <v>Consorcio Nutriservi Panadería 2020</v>
          </cell>
          <cell r="P1757">
            <v>522</v>
          </cell>
          <cell r="Q1757">
            <v>695</v>
          </cell>
          <cell r="R1757">
            <v>868</v>
          </cell>
          <cell r="S1757">
            <v>868</v>
          </cell>
          <cell r="T1757">
            <v>512</v>
          </cell>
          <cell r="U1757">
            <v>681</v>
          </cell>
          <cell r="V1757">
            <v>851</v>
          </cell>
          <cell r="W1757">
            <v>851</v>
          </cell>
        </row>
        <row r="1758">
          <cell r="I1758" t="str">
            <v>ALI_120_SEG_1_PROV_2092</v>
          </cell>
          <cell r="J1758">
            <v>1</v>
          </cell>
          <cell r="K1758" t="str">
            <v>CEREAL EMPACADO</v>
          </cell>
          <cell r="L1758">
            <v>120</v>
          </cell>
          <cell r="M1758" t="str">
            <v>120 : Torta de platano.</v>
          </cell>
          <cell r="N1758">
            <v>2092</v>
          </cell>
          <cell r="O1758" t="str">
            <v>Catering Service Deli SAS</v>
          </cell>
          <cell r="P1758">
            <v>525</v>
          </cell>
          <cell r="Q1758">
            <v>701</v>
          </cell>
          <cell r="R1758">
            <v>874</v>
          </cell>
          <cell r="S1758">
            <v>874</v>
          </cell>
          <cell r="T1758">
            <v>512</v>
          </cell>
          <cell r="U1758">
            <v>681</v>
          </cell>
          <cell r="V1758">
            <v>851</v>
          </cell>
          <cell r="W1758">
            <v>851</v>
          </cell>
        </row>
        <row r="1759">
          <cell r="I1759" t="str">
            <v>ALI_120_SEG_1_PROV_2095</v>
          </cell>
          <cell r="J1759">
            <v>1</v>
          </cell>
          <cell r="K1759" t="str">
            <v>CEREAL EMPACADO</v>
          </cell>
          <cell r="L1759">
            <v>120</v>
          </cell>
          <cell r="M1759" t="str">
            <v>120 : Torta de platano.</v>
          </cell>
          <cell r="N1759">
            <v>2095</v>
          </cell>
          <cell r="O1759" t="str">
            <v>Ut Mana 2020</v>
          </cell>
          <cell r="P1759">
            <v>512</v>
          </cell>
          <cell r="Q1759">
            <v>681</v>
          </cell>
          <cell r="R1759">
            <v>851</v>
          </cell>
          <cell r="S1759">
            <v>851</v>
          </cell>
          <cell r="T1759">
            <v>512</v>
          </cell>
          <cell r="U1759">
            <v>681</v>
          </cell>
          <cell r="V1759">
            <v>851</v>
          </cell>
          <cell r="W1759">
            <v>851</v>
          </cell>
        </row>
        <row r="1760">
          <cell r="I1760" t="str">
            <v>ALI_120_SEG_2_PROV_2048</v>
          </cell>
          <cell r="J1760">
            <v>2</v>
          </cell>
          <cell r="K1760" t="str">
            <v>CEREAL EMPACADO</v>
          </cell>
          <cell r="L1760">
            <v>120</v>
          </cell>
          <cell r="M1760" t="str">
            <v>120 : Torta de platano.</v>
          </cell>
          <cell r="N1760">
            <v>2048</v>
          </cell>
          <cell r="O1760" t="str">
            <v>Comercializadora Nutrimos SA</v>
          </cell>
          <cell r="P1760">
            <v>512</v>
          </cell>
          <cell r="Q1760">
            <v>681</v>
          </cell>
          <cell r="R1760">
            <v>851</v>
          </cell>
          <cell r="S1760">
            <v>851</v>
          </cell>
          <cell r="T1760">
            <v>512</v>
          </cell>
          <cell r="U1760">
            <v>681</v>
          </cell>
          <cell r="V1760">
            <v>851</v>
          </cell>
          <cell r="W1760">
            <v>851</v>
          </cell>
        </row>
        <row r="1761">
          <cell r="I1761" t="str">
            <v>ALI_120_SEG_2_PROV_2052</v>
          </cell>
          <cell r="J1761">
            <v>2</v>
          </cell>
          <cell r="K1761" t="str">
            <v>CEREAL EMPACADO</v>
          </cell>
          <cell r="L1761">
            <v>120</v>
          </cell>
          <cell r="M1761" t="str">
            <v>120 : Torta de platano.</v>
          </cell>
          <cell r="N1761">
            <v>2052</v>
          </cell>
          <cell r="O1761" t="str">
            <v>Diseral S.A.S.</v>
          </cell>
          <cell r="P1761">
            <v>524</v>
          </cell>
          <cell r="Q1761">
            <v>698</v>
          </cell>
          <cell r="R1761">
            <v>874</v>
          </cell>
          <cell r="S1761">
            <v>874</v>
          </cell>
          <cell r="T1761">
            <v>512</v>
          </cell>
          <cell r="U1761">
            <v>681</v>
          </cell>
          <cell r="V1761">
            <v>851</v>
          </cell>
          <cell r="W1761">
            <v>851</v>
          </cell>
        </row>
        <row r="1762">
          <cell r="I1762" t="str">
            <v>ALI_120_SEG_2_PROV_2075</v>
          </cell>
          <cell r="J1762">
            <v>2</v>
          </cell>
          <cell r="K1762" t="str">
            <v>CEREAL EMPACADO</v>
          </cell>
          <cell r="L1762">
            <v>120</v>
          </cell>
          <cell r="M1762" t="str">
            <v>120 : Torta de platano.</v>
          </cell>
          <cell r="N1762">
            <v>2075</v>
          </cell>
          <cell r="O1762" t="str">
            <v>Trigus S.A.S.</v>
          </cell>
          <cell r="P1762">
            <v>516</v>
          </cell>
          <cell r="Q1762">
            <v>688</v>
          </cell>
          <cell r="R1762">
            <v>859</v>
          </cell>
          <cell r="S1762">
            <v>859</v>
          </cell>
          <cell r="T1762">
            <v>512</v>
          </cell>
          <cell r="U1762">
            <v>681</v>
          </cell>
          <cell r="V1762">
            <v>851</v>
          </cell>
          <cell r="W1762">
            <v>851</v>
          </cell>
        </row>
        <row r="1763">
          <cell r="I1763" t="str">
            <v>ALI_120_SEG_2_PROV_2087</v>
          </cell>
          <cell r="J1763">
            <v>2</v>
          </cell>
          <cell r="K1763" t="str">
            <v>CEREAL EMPACADO</v>
          </cell>
          <cell r="L1763">
            <v>120</v>
          </cell>
          <cell r="M1763" t="str">
            <v>120 : Torta de platano.</v>
          </cell>
          <cell r="N1763">
            <v>2087</v>
          </cell>
          <cell r="O1763" t="str">
            <v>AAA Alimentando A Bogotá 2020 UT</v>
          </cell>
          <cell r="P1763">
            <v>512</v>
          </cell>
          <cell r="Q1763">
            <v>681</v>
          </cell>
          <cell r="R1763">
            <v>851</v>
          </cell>
          <cell r="S1763">
            <v>851</v>
          </cell>
          <cell r="T1763">
            <v>512</v>
          </cell>
          <cell r="U1763">
            <v>681</v>
          </cell>
          <cell r="V1763">
            <v>851</v>
          </cell>
          <cell r="W1763">
            <v>851</v>
          </cell>
        </row>
        <row r="1764">
          <cell r="I1764" t="str">
            <v>ALI_120_SEG_2_PROV_2088</v>
          </cell>
          <cell r="J1764">
            <v>2</v>
          </cell>
          <cell r="K1764" t="str">
            <v>CEREAL EMPACADO</v>
          </cell>
          <cell r="L1764">
            <v>120</v>
          </cell>
          <cell r="M1764" t="str">
            <v>120 : Torta de platano.</v>
          </cell>
          <cell r="N1764">
            <v>2088</v>
          </cell>
          <cell r="O1764" t="str">
            <v>Consorcio Nutriservi Panadería 2020</v>
          </cell>
          <cell r="P1764">
            <v>522</v>
          </cell>
          <cell r="Q1764">
            <v>695</v>
          </cell>
          <cell r="R1764">
            <v>868</v>
          </cell>
          <cell r="S1764">
            <v>868</v>
          </cell>
          <cell r="T1764">
            <v>512</v>
          </cell>
          <cell r="U1764">
            <v>681</v>
          </cell>
          <cell r="V1764">
            <v>851</v>
          </cell>
          <cell r="W1764">
            <v>851</v>
          </cell>
        </row>
        <row r="1765">
          <cell r="I1765" t="str">
            <v>ALI_120_SEG_2_PROV_2092</v>
          </cell>
          <cell r="J1765">
            <v>2</v>
          </cell>
          <cell r="K1765" t="str">
            <v>CEREAL EMPACADO</v>
          </cell>
          <cell r="L1765">
            <v>120</v>
          </cell>
          <cell r="M1765" t="str">
            <v>120 : Torta de platano.</v>
          </cell>
          <cell r="N1765">
            <v>2092</v>
          </cell>
          <cell r="O1765" t="str">
            <v>Catering Service Deli SAS</v>
          </cell>
          <cell r="P1765">
            <v>525</v>
          </cell>
          <cell r="Q1765">
            <v>701</v>
          </cell>
          <cell r="R1765">
            <v>874</v>
          </cell>
          <cell r="S1765">
            <v>874</v>
          </cell>
          <cell r="T1765">
            <v>512</v>
          </cell>
          <cell r="U1765">
            <v>681</v>
          </cell>
          <cell r="V1765">
            <v>851</v>
          </cell>
          <cell r="W1765">
            <v>851</v>
          </cell>
        </row>
        <row r="1766">
          <cell r="I1766" t="str">
            <v>ALI_120_SEG_2_PROV_2095</v>
          </cell>
          <cell r="J1766">
            <v>2</v>
          </cell>
          <cell r="K1766" t="str">
            <v>CEREAL EMPACADO</v>
          </cell>
          <cell r="L1766">
            <v>120</v>
          </cell>
          <cell r="M1766" t="str">
            <v>120 : Torta de platano.</v>
          </cell>
          <cell r="N1766">
            <v>2095</v>
          </cell>
          <cell r="O1766" t="str">
            <v>Ut Mana 2020</v>
          </cell>
          <cell r="P1766">
            <v>512</v>
          </cell>
          <cell r="Q1766">
            <v>681</v>
          </cell>
          <cell r="R1766">
            <v>851</v>
          </cell>
          <cell r="S1766">
            <v>851</v>
          </cell>
          <cell r="T1766">
            <v>512</v>
          </cell>
          <cell r="U1766">
            <v>681</v>
          </cell>
          <cell r="V1766">
            <v>851</v>
          </cell>
          <cell r="W1766">
            <v>851</v>
          </cell>
        </row>
        <row r="1767">
          <cell r="I1767" t="str">
            <v>ALI_120_SEG_3_PROV_2048</v>
          </cell>
          <cell r="J1767">
            <v>3</v>
          </cell>
          <cell r="K1767" t="str">
            <v>CEREAL EMPACADO</v>
          </cell>
          <cell r="L1767">
            <v>120</v>
          </cell>
          <cell r="M1767" t="str">
            <v>120 : Torta de platano.</v>
          </cell>
          <cell r="N1767">
            <v>2048</v>
          </cell>
          <cell r="O1767" t="str">
            <v>Comercializadora Nutrimos SA</v>
          </cell>
          <cell r="P1767">
            <v>512</v>
          </cell>
          <cell r="Q1767">
            <v>681</v>
          </cell>
          <cell r="R1767">
            <v>851</v>
          </cell>
          <cell r="S1767">
            <v>851</v>
          </cell>
          <cell r="T1767">
            <v>512</v>
          </cell>
          <cell r="U1767">
            <v>681</v>
          </cell>
          <cell r="V1767">
            <v>851</v>
          </cell>
          <cell r="W1767">
            <v>851</v>
          </cell>
        </row>
        <row r="1768">
          <cell r="I1768" t="str">
            <v>ALI_120_SEG_3_PROV_2052</v>
          </cell>
          <cell r="J1768">
            <v>3</v>
          </cell>
          <cell r="K1768" t="str">
            <v>CEREAL EMPACADO</v>
          </cell>
          <cell r="L1768">
            <v>120</v>
          </cell>
          <cell r="M1768" t="str">
            <v>120 : Torta de platano.</v>
          </cell>
          <cell r="N1768">
            <v>2052</v>
          </cell>
          <cell r="O1768" t="str">
            <v>Diseral S.A.S.</v>
          </cell>
          <cell r="P1768">
            <v>524</v>
          </cell>
          <cell r="Q1768">
            <v>698</v>
          </cell>
          <cell r="R1768">
            <v>874</v>
          </cell>
          <cell r="S1768">
            <v>874</v>
          </cell>
          <cell r="T1768">
            <v>512</v>
          </cell>
          <cell r="U1768">
            <v>681</v>
          </cell>
          <cell r="V1768">
            <v>851</v>
          </cell>
          <cell r="W1768">
            <v>851</v>
          </cell>
        </row>
        <row r="1769">
          <cell r="I1769" t="str">
            <v>ALI_120_SEG_3_PROV_2075</v>
          </cell>
          <cell r="J1769">
            <v>3</v>
          </cell>
          <cell r="K1769" t="str">
            <v>CEREAL EMPACADO</v>
          </cell>
          <cell r="L1769">
            <v>120</v>
          </cell>
          <cell r="M1769" t="str">
            <v>120 : Torta de platano.</v>
          </cell>
          <cell r="N1769">
            <v>2075</v>
          </cell>
          <cell r="O1769" t="str">
            <v>Trigus S.A.S.</v>
          </cell>
          <cell r="P1769">
            <v>516</v>
          </cell>
          <cell r="Q1769">
            <v>688</v>
          </cell>
          <cell r="R1769">
            <v>859</v>
          </cell>
          <cell r="S1769">
            <v>859</v>
          </cell>
          <cell r="T1769">
            <v>512</v>
          </cell>
          <cell r="U1769">
            <v>681</v>
          </cell>
          <cell r="V1769">
            <v>851</v>
          </cell>
          <cell r="W1769">
            <v>851</v>
          </cell>
        </row>
        <row r="1770">
          <cell r="I1770" t="str">
            <v>ALI_120_SEG_3_PROV_2087</v>
          </cell>
          <cell r="J1770">
            <v>3</v>
          </cell>
          <cell r="K1770" t="str">
            <v>CEREAL EMPACADO</v>
          </cell>
          <cell r="L1770">
            <v>120</v>
          </cell>
          <cell r="M1770" t="str">
            <v>120 : Torta de platano.</v>
          </cell>
          <cell r="N1770">
            <v>2087</v>
          </cell>
          <cell r="O1770" t="str">
            <v>AAA Alimentando A Bogotá 2020 UT</v>
          </cell>
          <cell r="P1770">
            <v>512</v>
          </cell>
          <cell r="Q1770">
            <v>681</v>
          </cell>
          <cell r="R1770">
            <v>851</v>
          </cell>
          <cell r="S1770">
            <v>851</v>
          </cell>
          <cell r="T1770">
            <v>512</v>
          </cell>
          <cell r="U1770">
            <v>681</v>
          </cell>
          <cell r="V1770">
            <v>851</v>
          </cell>
          <cell r="W1770">
            <v>851</v>
          </cell>
        </row>
        <row r="1771">
          <cell r="I1771" t="str">
            <v>ALI_120_SEG_3_PROV_2088</v>
          </cell>
          <cell r="J1771">
            <v>3</v>
          </cell>
          <cell r="K1771" t="str">
            <v>CEREAL EMPACADO</v>
          </cell>
          <cell r="L1771">
            <v>120</v>
          </cell>
          <cell r="M1771" t="str">
            <v>120 : Torta de platano.</v>
          </cell>
          <cell r="N1771">
            <v>2088</v>
          </cell>
          <cell r="O1771" t="str">
            <v>Consorcio Nutriservi Panadería 2020</v>
          </cell>
          <cell r="P1771">
            <v>522</v>
          </cell>
          <cell r="Q1771">
            <v>695</v>
          </cell>
          <cell r="R1771">
            <v>868</v>
          </cell>
          <cell r="S1771">
            <v>868</v>
          </cell>
          <cell r="T1771">
            <v>512</v>
          </cell>
          <cell r="U1771">
            <v>681</v>
          </cell>
          <cell r="V1771">
            <v>851</v>
          </cell>
          <cell r="W1771">
            <v>851</v>
          </cell>
        </row>
        <row r="1772">
          <cell r="I1772" t="str">
            <v>ALI_120_SEG_3_PROV_2092</v>
          </cell>
          <cell r="J1772">
            <v>3</v>
          </cell>
          <cell r="K1772" t="str">
            <v>CEREAL EMPACADO</v>
          </cell>
          <cell r="L1772">
            <v>120</v>
          </cell>
          <cell r="M1772" t="str">
            <v>120 : Torta de platano.</v>
          </cell>
          <cell r="N1772">
            <v>2092</v>
          </cell>
          <cell r="O1772" t="str">
            <v>Catering Service Deli SAS</v>
          </cell>
          <cell r="P1772">
            <v>525</v>
          </cell>
          <cell r="Q1772">
            <v>701</v>
          </cell>
          <cell r="R1772">
            <v>874</v>
          </cell>
          <cell r="S1772">
            <v>874</v>
          </cell>
          <cell r="T1772">
            <v>512</v>
          </cell>
          <cell r="U1772">
            <v>681</v>
          </cell>
          <cell r="V1772">
            <v>851</v>
          </cell>
          <cell r="W1772">
            <v>851</v>
          </cell>
        </row>
        <row r="1773">
          <cell r="I1773" t="str">
            <v>ALI_120_SEG_3_PROV_2095</v>
          </cell>
          <cell r="J1773">
            <v>3</v>
          </cell>
          <cell r="K1773" t="str">
            <v>CEREAL EMPACADO</v>
          </cell>
          <cell r="L1773">
            <v>120</v>
          </cell>
          <cell r="M1773" t="str">
            <v>120 : Torta de platano.</v>
          </cell>
          <cell r="N1773">
            <v>2095</v>
          </cell>
          <cell r="O1773" t="str">
            <v>Ut Mana 2020</v>
          </cell>
          <cell r="P1773">
            <v>512</v>
          </cell>
          <cell r="Q1773">
            <v>681</v>
          </cell>
          <cell r="R1773">
            <v>851</v>
          </cell>
          <cell r="S1773">
            <v>851</v>
          </cell>
          <cell r="T1773">
            <v>512</v>
          </cell>
          <cell r="U1773">
            <v>681</v>
          </cell>
          <cell r="V1773">
            <v>851</v>
          </cell>
          <cell r="W1773">
            <v>851</v>
          </cell>
        </row>
        <row r="1774">
          <cell r="I1774" t="str">
            <v>ALI_120_SEG_4_PROV_2048</v>
          </cell>
          <cell r="J1774">
            <v>4</v>
          </cell>
          <cell r="K1774" t="str">
            <v>CEREAL EMPACADO</v>
          </cell>
          <cell r="L1774">
            <v>120</v>
          </cell>
          <cell r="M1774" t="str">
            <v>120 : Torta de platano.</v>
          </cell>
          <cell r="N1774">
            <v>2048</v>
          </cell>
          <cell r="O1774" t="str">
            <v>Comercializadora Nutrimos SA</v>
          </cell>
          <cell r="P1774">
            <v>512</v>
          </cell>
          <cell r="Q1774">
            <v>681</v>
          </cell>
          <cell r="R1774">
            <v>851</v>
          </cell>
          <cell r="S1774">
            <v>851</v>
          </cell>
          <cell r="T1774">
            <v>512</v>
          </cell>
          <cell r="U1774">
            <v>681</v>
          </cell>
          <cell r="V1774">
            <v>851</v>
          </cell>
          <cell r="W1774">
            <v>851</v>
          </cell>
        </row>
        <row r="1775">
          <cell r="I1775" t="str">
            <v>ALI_120_SEG_4_PROV_2052</v>
          </cell>
          <cell r="J1775">
            <v>4</v>
          </cell>
          <cell r="K1775" t="str">
            <v>CEREAL EMPACADO</v>
          </cell>
          <cell r="L1775">
            <v>120</v>
          </cell>
          <cell r="M1775" t="str">
            <v>120 : Torta de platano.</v>
          </cell>
          <cell r="N1775">
            <v>2052</v>
          </cell>
          <cell r="O1775" t="str">
            <v>Diseral S.A.S.</v>
          </cell>
          <cell r="P1775">
            <v>524</v>
          </cell>
          <cell r="Q1775">
            <v>698</v>
          </cell>
          <cell r="R1775">
            <v>874</v>
          </cell>
          <cell r="S1775">
            <v>874</v>
          </cell>
          <cell r="T1775">
            <v>512</v>
          </cell>
          <cell r="U1775">
            <v>681</v>
          </cell>
          <cell r="V1775">
            <v>851</v>
          </cell>
          <cell r="W1775">
            <v>851</v>
          </cell>
        </row>
        <row r="1776">
          <cell r="I1776" t="str">
            <v>ALI_120_SEG_4_PROV_2075</v>
          </cell>
          <cell r="J1776">
            <v>4</v>
          </cell>
          <cell r="K1776" t="str">
            <v>CEREAL EMPACADO</v>
          </cell>
          <cell r="L1776">
            <v>120</v>
          </cell>
          <cell r="M1776" t="str">
            <v>120 : Torta de platano.</v>
          </cell>
          <cell r="N1776">
            <v>2075</v>
          </cell>
          <cell r="O1776" t="str">
            <v>Trigus S.A.S.</v>
          </cell>
          <cell r="P1776">
            <v>516</v>
          </cell>
          <cell r="Q1776">
            <v>688</v>
          </cell>
          <cell r="R1776">
            <v>859</v>
          </cell>
          <cell r="S1776">
            <v>859</v>
          </cell>
          <cell r="T1776">
            <v>512</v>
          </cell>
          <cell r="U1776">
            <v>681</v>
          </cell>
          <cell r="V1776">
            <v>851</v>
          </cell>
          <cell r="W1776">
            <v>851</v>
          </cell>
        </row>
        <row r="1777">
          <cell r="I1777" t="str">
            <v>ALI_120_SEG_4_PROV_2087</v>
          </cell>
          <cell r="J1777">
            <v>4</v>
          </cell>
          <cell r="K1777" t="str">
            <v>CEREAL EMPACADO</v>
          </cell>
          <cell r="L1777">
            <v>120</v>
          </cell>
          <cell r="M1777" t="str">
            <v>120 : Torta de platano.</v>
          </cell>
          <cell r="N1777">
            <v>2087</v>
          </cell>
          <cell r="O1777" t="str">
            <v>AAA Alimentando A Bogotá 2020 UT</v>
          </cell>
          <cell r="P1777">
            <v>512</v>
          </cell>
          <cell r="Q1777">
            <v>681</v>
          </cell>
          <cell r="R1777">
            <v>851</v>
          </cell>
          <cell r="S1777">
            <v>851</v>
          </cell>
          <cell r="T1777">
            <v>512</v>
          </cell>
          <cell r="U1777">
            <v>681</v>
          </cell>
          <cell r="V1777">
            <v>851</v>
          </cell>
          <cell r="W1777">
            <v>851</v>
          </cell>
        </row>
        <row r="1778">
          <cell r="I1778" t="str">
            <v>ALI_120_SEG_4_PROV_2088</v>
          </cell>
          <cell r="J1778">
            <v>4</v>
          </cell>
          <cell r="K1778" t="str">
            <v>CEREAL EMPACADO</v>
          </cell>
          <cell r="L1778">
            <v>120</v>
          </cell>
          <cell r="M1778" t="str">
            <v>120 : Torta de platano.</v>
          </cell>
          <cell r="N1778">
            <v>2088</v>
          </cell>
          <cell r="O1778" t="str">
            <v>Consorcio Nutriservi Panadería 2020</v>
          </cell>
          <cell r="P1778">
            <v>522</v>
          </cell>
          <cell r="Q1778">
            <v>695</v>
          </cell>
          <cell r="R1778">
            <v>868</v>
          </cell>
          <cell r="S1778">
            <v>868</v>
          </cell>
          <cell r="T1778">
            <v>512</v>
          </cell>
          <cell r="U1778">
            <v>681</v>
          </cell>
          <cell r="V1778">
            <v>851</v>
          </cell>
          <cell r="W1778">
            <v>851</v>
          </cell>
        </row>
        <row r="1779">
          <cell r="I1779" t="str">
            <v>ALI_120_SEG_4_PROV_2095</v>
          </cell>
          <cell r="J1779">
            <v>4</v>
          </cell>
          <cell r="K1779" t="str">
            <v>CEREAL EMPACADO</v>
          </cell>
          <cell r="L1779">
            <v>120</v>
          </cell>
          <cell r="M1779" t="str">
            <v>120 : Torta de platano.</v>
          </cell>
          <cell r="N1779">
            <v>2095</v>
          </cell>
          <cell r="O1779" t="str">
            <v>Ut Mana 2020</v>
          </cell>
          <cell r="P1779">
            <v>512</v>
          </cell>
          <cell r="Q1779">
            <v>681</v>
          </cell>
          <cell r="R1779">
            <v>851</v>
          </cell>
          <cell r="S1779">
            <v>851</v>
          </cell>
          <cell r="T1779">
            <v>512</v>
          </cell>
          <cell r="U1779">
            <v>681</v>
          </cell>
          <cell r="V1779">
            <v>851</v>
          </cell>
          <cell r="W1779">
            <v>851</v>
          </cell>
        </row>
        <row r="1780">
          <cell r="I1780" t="str">
            <v>ALI_120_SEG_5_PROV_2048</v>
          </cell>
          <cell r="J1780">
            <v>5</v>
          </cell>
          <cell r="K1780" t="str">
            <v>CEREAL EMPACADO</v>
          </cell>
          <cell r="L1780">
            <v>120</v>
          </cell>
          <cell r="M1780" t="str">
            <v>120 : Torta de platano.</v>
          </cell>
          <cell r="N1780">
            <v>2048</v>
          </cell>
          <cell r="O1780" t="str">
            <v>Comercializadora Nutrimos SA</v>
          </cell>
          <cell r="P1780">
            <v>512</v>
          </cell>
          <cell r="Q1780">
            <v>681</v>
          </cell>
          <cell r="R1780">
            <v>851</v>
          </cell>
          <cell r="S1780">
            <v>851</v>
          </cell>
          <cell r="T1780">
            <v>512</v>
          </cell>
          <cell r="U1780">
            <v>681</v>
          </cell>
          <cell r="V1780">
            <v>851</v>
          </cell>
          <cell r="W1780">
            <v>851</v>
          </cell>
        </row>
        <row r="1781">
          <cell r="I1781" t="str">
            <v>ALI_120_SEG_5_PROV_2052</v>
          </cell>
          <cell r="J1781">
            <v>5</v>
          </cell>
          <cell r="K1781" t="str">
            <v>CEREAL EMPACADO</v>
          </cell>
          <cell r="L1781">
            <v>120</v>
          </cell>
          <cell r="M1781" t="str">
            <v>120 : Torta de platano.</v>
          </cell>
          <cell r="N1781">
            <v>2052</v>
          </cell>
          <cell r="O1781" t="str">
            <v>Diseral S.A.S.</v>
          </cell>
          <cell r="P1781">
            <v>524</v>
          </cell>
          <cell r="Q1781">
            <v>698</v>
          </cell>
          <cell r="R1781">
            <v>874</v>
          </cell>
          <cell r="S1781">
            <v>874</v>
          </cell>
          <cell r="T1781">
            <v>512</v>
          </cell>
          <cell r="U1781">
            <v>681</v>
          </cell>
          <cell r="V1781">
            <v>851</v>
          </cell>
          <cell r="W1781">
            <v>851</v>
          </cell>
        </row>
        <row r="1782">
          <cell r="I1782" t="str">
            <v>ALI_120_SEG_5_PROV_2075</v>
          </cell>
          <cell r="J1782">
            <v>5</v>
          </cell>
          <cell r="K1782" t="str">
            <v>CEREAL EMPACADO</v>
          </cell>
          <cell r="L1782">
            <v>120</v>
          </cell>
          <cell r="M1782" t="str">
            <v>120 : Torta de platano.</v>
          </cell>
          <cell r="N1782">
            <v>2075</v>
          </cell>
          <cell r="O1782" t="str">
            <v>Trigus S.A.S.</v>
          </cell>
          <cell r="P1782">
            <v>516</v>
          </cell>
          <cell r="Q1782">
            <v>688</v>
          </cell>
          <cell r="R1782">
            <v>859</v>
          </cell>
          <cell r="S1782">
            <v>859</v>
          </cell>
          <cell r="T1782">
            <v>512</v>
          </cell>
          <cell r="U1782">
            <v>681</v>
          </cell>
          <cell r="V1782">
            <v>851</v>
          </cell>
          <cell r="W1782">
            <v>851</v>
          </cell>
        </row>
        <row r="1783">
          <cell r="I1783" t="str">
            <v>ALI_120_SEG_5_PROV_2087</v>
          </cell>
          <cell r="J1783">
            <v>5</v>
          </cell>
          <cell r="K1783" t="str">
            <v>CEREAL EMPACADO</v>
          </cell>
          <cell r="L1783">
            <v>120</v>
          </cell>
          <cell r="M1783" t="str">
            <v>120 : Torta de platano.</v>
          </cell>
          <cell r="N1783">
            <v>2087</v>
          </cell>
          <cell r="O1783" t="str">
            <v>AAA Alimentando A Bogotá 2020 UT</v>
          </cell>
          <cell r="P1783">
            <v>512</v>
          </cell>
          <cell r="Q1783">
            <v>681</v>
          </cell>
          <cell r="R1783">
            <v>851</v>
          </cell>
          <cell r="S1783">
            <v>851</v>
          </cell>
          <cell r="T1783">
            <v>512</v>
          </cell>
          <cell r="U1783">
            <v>681</v>
          </cell>
          <cell r="V1783">
            <v>851</v>
          </cell>
          <cell r="W1783">
            <v>851</v>
          </cell>
        </row>
        <row r="1784">
          <cell r="I1784" t="str">
            <v>ALI_120_SEG_5_PROV_2088</v>
          </cell>
          <cell r="J1784">
            <v>5</v>
          </cell>
          <cell r="K1784" t="str">
            <v>CEREAL EMPACADO</v>
          </cell>
          <cell r="L1784">
            <v>120</v>
          </cell>
          <cell r="M1784" t="str">
            <v>120 : Torta de platano.</v>
          </cell>
          <cell r="N1784">
            <v>2088</v>
          </cell>
          <cell r="O1784" t="str">
            <v>Consorcio Nutriservi Panadería 2020</v>
          </cell>
          <cell r="P1784">
            <v>522</v>
          </cell>
          <cell r="Q1784">
            <v>695</v>
          </cell>
          <cell r="R1784">
            <v>868</v>
          </cell>
          <cell r="S1784">
            <v>868</v>
          </cell>
          <cell r="T1784">
            <v>512</v>
          </cell>
          <cell r="U1784">
            <v>681</v>
          </cell>
          <cell r="V1784">
            <v>851</v>
          </cell>
          <cell r="W1784">
            <v>851</v>
          </cell>
        </row>
        <row r="1785">
          <cell r="I1785" t="str">
            <v>ALI_120_SEG_5_PROV_2095</v>
          </cell>
          <cell r="J1785">
            <v>5</v>
          </cell>
          <cell r="K1785" t="str">
            <v>CEREAL EMPACADO</v>
          </cell>
          <cell r="L1785">
            <v>120</v>
          </cell>
          <cell r="M1785" t="str">
            <v>120 : Torta de platano.</v>
          </cell>
          <cell r="N1785">
            <v>2095</v>
          </cell>
          <cell r="O1785" t="str">
            <v>Ut Mana 2020</v>
          </cell>
          <cell r="P1785">
            <v>512</v>
          </cell>
          <cell r="Q1785">
            <v>681</v>
          </cell>
          <cell r="R1785">
            <v>851</v>
          </cell>
          <cell r="S1785">
            <v>851</v>
          </cell>
          <cell r="T1785">
            <v>512</v>
          </cell>
          <cell r="U1785">
            <v>681</v>
          </cell>
          <cell r="V1785">
            <v>851</v>
          </cell>
          <cell r="W1785">
            <v>851</v>
          </cell>
        </row>
        <row r="1786">
          <cell r="I1786" t="str">
            <v>ALI_120_SEG_6_PROV_2052</v>
          </cell>
          <cell r="J1786">
            <v>6</v>
          </cell>
          <cell r="K1786" t="str">
            <v>CEREAL EMPACADO</v>
          </cell>
          <cell r="L1786">
            <v>120</v>
          </cell>
          <cell r="M1786" t="str">
            <v>120 : Torta de platano.</v>
          </cell>
          <cell r="N1786">
            <v>2052</v>
          </cell>
          <cell r="O1786" t="str">
            <v>Diseral S.A.S.</v>
          </cell>
          <cell r="P1786">
            <v>524</v>
          </cell>
          <cell r="Q1786">
            <v>698</v>
          </cell>
          <cell r="R1786">
            <v>874</v>
          </cell>
          <cell r="S1786">
            <v>874</v>
          </cell>
          <cell r="T1786">
            <v>512</v>
          </cell>
          <cell r="U1786">
            <v>681</v>
          </cell>
          <cell r="V1786">
            <v>851</v>
          </cell>
          <cell r="W1786">
            <v>851</v>
          </cell>
        </row>
        <row r="1787">
          <cell r="I1787" t="str">
            <v>ALI_120_SEG_6_PROV_2075</v>
          </cell>
          <cell r="J1787">
            <v>6</v>
          </cell>
          <cell r="K1787" t="str">
            <v>CEREAL EMPACADO</v>
          </cell>
          <cell r="L1787">
            <v>120</v>
          </cell>
          <cell r="M1787" t="str">
            <v>120 : Torta de platano.</v>
          </cell>
          <cell r="N1787">
            <v>2075</v>
          </cell>
          <cell r="O1787" t="str">
            <v>Trigus S.A.S.</v>
          </cell>
          <cell r="P1787">
            <v>516</v>
          </cell>
          <cell r="Q1787">
            <v>688</v>
          </cell>
          <cell r="R1787">
            <v>859</v>
          </cell>
          <cell r="S1787">
            <v>859</v>
          </cell>
          <cell r="T1787">
            <v>512</v>
          </cell>
          <cell r="U1787">
            <v>681</v>
          </cell>
          <cell r="V1787">
            <v>851</v>
          </cell>
          <cell r="W1787">
            <v>851</v>
          </cell>
        </row>
        <row r="1788">
          <cell r="I1788" t="str">
            <v>ALI_120_SEG_6_PROV_2087</v>
          </cell>
          <cell r="J1788">
            <v>6</v>
          </cell>
          <cell r="K1788" t="str">
            <v>CEREAL EMPACADO</v>
          </cell>
          <cell r="L1788">
            <v>120</v>
          </cell>
          <cell r="M1788" t="str">
            <v>120 : Torta de platano.</v>
          </cell>
          <cell r="N1788">
            <v>2087</v>
          </cell>
          <cell r="O1788" t="str">
            <v>AAA Alimentando A Bogotá 2020 UT</v>
          </cell>
          <cell r="P1788">
            <v>512</v>
          </cell>
          <cell r="Q1788">
            <v>681</v>
          </cell>
          <cell r="R1788">
            <v>851</v>
          </cell>
          <cell r="S1788">
            <v>851</v>
          </cell>
          <cell r="T1788">
            <v>512</v>
          </cell>
          <cell r="U1788">
            <v>681</v>
          </cell>
          <cell r="V1788">
            <v>851</v>
          </cell>
          <cell r="W1788">
            <v>851</v>
          </cell>
        </row>
        <row r="1789">
          <cell r="I1789" t="str">
            <v>ALI_120_SEG_6_PROV_2088</v>
          </cell>
          <cell r="J1789">
            <v>6</v>
          </cell>
          <cell r="K1789" t="str">
            <v>CEREAL EMPACADO</v>
          </cell>
          <cell r="L1789">
            <v>120</v>
          </cell>
          <cell r="M1789" t="str">
            <v>120 : Torta de platano.</v>
          </cell>
          <cell r="N1789">
            <v>2088</v>
          </cell>
          <cell r="O1789" t="str">
            <v>Consorcio Nutriservi Panadería 2020</v>
          </cell>
          <cell r="P1789">
            <v>522</v>
          </cell>
          <cell r="Q1789">
            <v>695</v>
          </cell>
          <cell r="R1789">
            <v>868</v>
          </cell>
          <cell r="S1789">
            <v>868</v>
          </cell>
          <cell r="T1789">
            <v>512</v>
          </cell>
          <cell r="U1789">
            <v>681</v>
          </cell>
          <cell r="V1789">
            <v>851</v>
          </cell>
          <cell r="W1789">
            <v>851</v>
          </cell>
        </row>
        <row r="1790">
          <cell r="I1790" t="str">
            <v>ALI_120_SEG_6_PROV_2095</v>
          </cell>
          <cell r="J1790">
            <v>6</v>
          </cell>
          <cell r="K1790" t="str">
            <v>CEREAL EMPACADO</v>
          </cell>
          <cell r="L1790">
            <v>120</v>
          </cell>
          <cell r="M1790" t="str">
            <v>120 : Torta de platano.</v>
          </cell>
          <cell r="N1790">
            <v>2095</v>
          </cell>
          <cell r="O1790" t="str">
            <v>Ut Mana 2020</v>
          </cell>
          <cell r="P1790">
            <v>512</v>
          </cell>
          <cell r="Q1790">
            <v>681</v>
          </cell>
          <cell r="R1790">
            <v>851</v>
          </cell>
          <cell r="S1790">
            <v>851</v>
          </cell>
          <cell r="T1790">
            <v>512</v>
          </cell>
          <cell r="U1790">
            <v>681</v>
          </cell>
          <cell r="V1790">
            <v>851</v>
          </cell>
          <cell r="W1790">
            <v>851</v>
          </cell>
        </row>
        <row r="1791">
          <cell r="I1791" t="str">
            <v>ALI_120_SEG_7_PROV_2052</v>
          </cell>
          <cell r="J1791">
            <v>7</v>
          </cell>
          <cell r="K1791" t="str">
            <v>CEREAL EMPACADO</v>
          </cell>
          <cell r="L1791">
            <v>120</v>
          </cell>
          <cell r="M1791" t="str">
            <v>120 : Torta de platano.</v>
          </cell>
          <cell r="N1791">
            <v>2052</v>
          </cell>
          <cell r="O1791" t="str">
            <v>Diseral S.A.S.</v>
          </cell>
          <cell r="P1791">
            <v>524</v>
          </cell>
          <cell r="Q1791">
            <v>698</v>
          </cell>
          <cell r="R1791">
            <v>874</v>
          </cell>
          <cell r="S1791">
            <v>874</v>
          </cell>
          <cell r="T1791">
            <v>512</v>
          </cell>
          <cell r="U1791">
            <v>681</v>
          </cell>
          <cell r="V1791">
            <v>851</v>
          </cell>
          <cell r="W1791">
            <v>851</v>
          </cell>
        </row>
        <row r="1792">
          <cell r="I1792" t="str">
            <v>ALI_120_SEG_7_PROV_2075</v>
          </cell>
          <cell r="J1792">
            <v>7</v>
          </cell>
          <cell r="K1792" t="str">
            <v>CEREAL EMPACADO</v>
          </cell>
          <cell r="L1792">
            <v>120</v>
          </cell>
          <cell r="M1792" t="str">
            <v>120 : Torta de platano.</v>
          </cell>
          <cell r="N1792">
            <v>2075</v>
          </cell>
          <cell r="O1792" t="str">
            <v>Trigus S.A.S.</v>
          </cell>
          <cell r="P1792">
            <v>516</v>
          </cell>
          <cell r="Q1792">
            <v>688</v>
          </cell>
          <cell r="R1792">
            <v>859</v>
          </cell>
          <cell r="S1792">
            <v>859</v>
          </cell>
          <cell r="T1792">
            <v>512</v>
          </cell>
          <cell r="U1792">
            <v>681</v>
          </cell>
          <cell r="V1792">
            <v>851</v>
          </cell>
          <cell r="W1792">
            <v>851</v>
          </cell>
        </row>
        <row r="1793">
          <cell r="I1793" t="str">
            <v>ALI_120_SEG_7_PROV_2087</v>
          </cell>
          <cell r="J1793">
            <v>7</v>
          </cell>
          <cell r="K1793" t="str">
            <v>CEREAL EMPACADO</v>
          </cell>
          <cell r="L1793">
            <v>120</v>
          </cell>
          <cell r="M1793" t="str">
            <v>120 : Torta de platano.</v>
          </cell>
          <cell r="N1793">
            <v>2087</v>
          </cell>
          <cell r="O1793" t="str">
            <v>AAA Alimentando A Bogotá 2020 UT</v>
          </cell>
          <cell r="P1793">
            <v>512</v>
          </cell>
          <cell r="Q1793">
            <v>681</v>
          </cell>
          <cell r="R1793">
            <v>851</v>
          </cell>
          <cell r="S1793">
            <v>851</v>
          </cell>
          <cell r="T1793">
            <v>512</v>
          </cell>
          <cell r="U1793">
            <v>681</v>
          </cell>
          <cell r="V1793">
            <v>851</v>
          </cell>
          <cell r="W1793">
            <v>851</v>
          </cell>
        </row>
        <row r="1794">
          <cell r="I1794" t="str">
            <v>ALI_120_SEG_7_PROV_2088</v>
          </cell>
          <cell r="J1794">
            <v>7</v>
          </cell>
          <cell r="K1794" t="str">
            <v>CEREAL EMPACADO</v>
          </cell>
          <cell r="L1794">
            <v>120</v>
          </cell>
          <cell r="M1794" t="str">
            <v>120 : Torta de platano.</v>
          </cell>
          <cell r="N1794">
            <v>2088</v>
          </cell>
          <cell r="O1794" t="str">
            <v>Consorcio Nutriservi Panadería 2020</v>
          </cell>
          <cell r="P1794">
            <v>522</v>
          </cell>
          <cell r="Q1794">
            <v>695</v>
          </cell>
          <cell r="R1794">
            <v>868</v>
          </cell>
          <cell r="S1794">
            <v>868</v>
          </cell>
          <cell r="T1794">
            <v>512</v>
          </cell>
          <cell r="U1794">
            <v>681</v>
          </cell>
          <cell r="V1794">
            <v>851</v>
          </cell>
          <cell r="W1794">
            <v>851</v>
          </cell>
        </row>
        <row r="1795">
          <cell r="I1795" t="str">
            <v>ALI_120_SEG_7_PROV_2095</v>
          </cell>
          <cell r="J1795">
            <v>7</v>
          </cell>
          <cell r="K1795" t="str">
            <v>CEREAL EMPACADO</v>
          </cell>
          <cell r="L1795">
            <v>120</v>
          </cell>
          <cell r="M1795" t="str">
            <v>120 : Torta de platano.</v>
          </cell>
          <cell r="N1795">
            <v>2095</v>
          </cell>
          <cell r="O1795" t="str">
            <v>Ut Mana 2020</v>
          </cell>
          <cell r="P1795">
            <v>512</v>
          </cell>
          <cell r="Q1795">
            <v>681</v>
          </cell>
          <cell r="R1795">
            <v>851</v>
          </cell>
          <cell r="S1795">
            <v>851</v>
          </cell>
          <cell r="T1795">
            <v>512</v>
          </cell>
          <cell r="U1795">
            <v>681</v>
          </cell>
          <cell r="V1795">
            <v>851</v>
          </cell>
          <cell r="W1795">
            <v>851</v>
          </cell>
        </row>
        <row r="1796">
          <cell r="I1796" t="str">
            <v>ALI_120_SEG_8_PROV_2052</v>
          </cell>
          <cell r="J1796">
            <v>8</v>
          </cell>
          <cell r="K1796" t="str">
            <v>CEREAL EMPACADO</v>
          </cell>
          <cell r="L1796">
            <v>120</v>
          </cell>
          <cell r="M1796" t="str">
            <v>120 : Torta de platano.</v>
          </cell>
          <cell r="N1796">
            <v>2052</v>
          </cell>
          <cell r="O1796" t="str">
            <v>Diseral S.A.S.</v>
          </cell>
          <cell r="P1796">
            <v>524</v>
          </cell>
          <cell r="Q1796">
            <v>698</v>
          </cell>
          <cell r="R1796">
            <v>874</v>
          </cell>
          <cell r="S1796">
            <v>874</v>
          </cell>
          <cell r="T1796">
            <v>512</v>
          </cell>
          <cell r="U1796">
            <v>681</v>
          </cell>
          <cell r="V1796">
            <v>851</v>
          </cell>
          <cell r="W1796">
            <v>851</v>
          </cell>
        </row>
        <row r="1797">
          <cell r="I1797" t="str">
            <v>ALI_120_SEG_8_PROV_2075</v>
          </cell>
          <cell r="J1797">
            <v>8</v>
          </cell>
          <cell r="K1797" t="str">
            <v>CEREAL EMPACADO</v>
          </cell>
          <cell r="L1797">
            <v>120</v>
          </cell>
          <cell r="M1797" t="str">
            <v>120 : Torta de platano.</v>
          </cell>
          <cell r="N1797">
            <v>2075</v>
          </cell>
          <cell r="O1797" t="str">
            <v>Trigus S.A.S.</v>
          </cell>
          <cell r="P1797">
            <v>516</v>
          </cell>
          <cell r="Q1797">
            <v>688</v>
          </cell>
          <cell r="R1797">
            <v>859</v>
          </cell>
          <cell r="S1797">
            <v>859</v>
          </cell>
          <cell r="T1797">
            <v>512</v>
          </cell>
          <cell r="U1797">
            <v>681</v>
          </cell>
          <cell r="V1797">
            <v>851</v>
          </cell>
          <cell r="W1797">
            <v>851</v>
          </cell>
        </row>
        <row r="1798">
          <cell r="I1798" t="str">
            <v>ALI_120_SEG_8_PROV_2087</v>
          </cell>
          <cell r="J1798">
            <v>8</v>
          </cell>
          <cell r="K1798" t="str">
            <v>CEREAL EMPACADO</v>
          </cell>
          <cell r="L1798">
            <v>120</v>
          </cell>
          <cell r="M1798" t="str">
            <v>120 : Torta de platano.</v>
          </cell>
          <cell r="N1798">
            <v>2087</v>
          </cell>
          <cell r="O1798" t="str">
            <v>AAA Alimentando A Bogotá 2020 UT</v>
          </cell>
          <cell r="P1798">
            <v>512</v>
          </cell>
          <cell r="Q1798">
            <v>681</v>
          </cell>
          <cell r="R1798">
            <v>851</v>
          </cell>
          <cell r="S1798">
            <v>851</v>
          </cell>
          <cell r="T1798">
            <v>512</v>
          </cell>
          <cell r="U1798">
            <v>681</v>
          </cell>
          <cell r="V1798">
            <v>851</v>
          </cell>
          <cell r="W1798">
            <v>851</v>
          </cell>
        </row>
        <row r="1799">
          <cell r="I1799" t="str">
            <v>ALI_120_SEG_8_PROV_2088</v>
          </cell>
          <cell r="J1799">
            <v>8</v>
          </cell>
          <cell r="K1799" t="str">
            <v>CEREAL EMPACADO</v>
          </cell>
          <cell r="L1799">
            <v>120</v>
          </cell>
          <cell r="M1799" t="str">
            <v>120 : Torta de platano.</v>
          </cell>
          <cell r="N1799">
            <v>2088</v>
          </cell>
          <cell r="O1799" t="str">
            <v>Consorcio Nutriservi Panadería 2020</v>
          </cell>
          <cell r="P1799">
            <v>522</v>
          </cell>
          <cell r="Q1799">
            <v>695</v>
          </cell>
          <cell r="R1799">
            <v>868</v>
          </cell>
          <cell r="S1799">
            <v>868</v>
          </cell>
          <cell r="T1799">
            <v>512</v>
          </cell>
          <cell r="U1799">
            <v>681</v>
          </cell>
          <cell r="V1799">
            <v>851</v>
          </cell>
          <cell r="W1799">
            <v>851</v>
          </cell>
        </row>
        <row r="1800">
          <cell r="I1800" t="str">
            <v>ALI_120_SEG_8_PROV_2095</v>
          </cell>
          <cell r="J1800">
            <v>8</v>
          </cell>
          <cell r="K1800" t="str">
            <v>CEREAL EMPACADO</v>
          </cell>
          <cell r="L1800">
            <v>120</v>
          </cell>
          <cell r="M1800" t="str">
            <v>120 : Torta de platano.</v>
          </cell>
          <cell r="N1800">
            <v>2095</v>
          </cell>
          <cell r="O1800" t="str">
            <v>Ut Mana 2020</v>
          </cell>
          <cell r="P1800">
            <v>512</v>
          </cell>
          <cell r="Q1800">
            <v>681</v>
          </cell>
          <cell r="R1800">
            <v>851</v>
          </cell>
          <cell r="S1800">
            <v>851</v>
          </cell>
          <cell r="T1800">
            <v>512</v>
          </cell>
          <cell r="U1800">
            <v>681</v>
          </cell>
          <cell r="V1800">
            <v>851</v>
          </cell>
          <cell r="W1800">
            <v>851</v>
          </cell>
        </row>
        <row r="1801">
          <cell r="I1801" t="str">
            <v>ALI_120_SEG_9_PROV_2052</v>
          </cell>
          <cell r="J1801">
            <v>9</v>
          </cell>
          <cell r="K1801" t="str">
            <v>CEREAL EMPACADO</v>
          </cell>
          <cell r="L1801">
            <v>120</v>
          </cell>
          <cell r="M1801" t="str">
            <v>120 : Torta de platano.</v>
          </cell>
          <cell r="N1801">
            <v>2052</v>
          </cell>
          <cell r="O1801" t="str">
            <v>Diseral S.A.S.</v>
          </cell>
          <cell r="P1801">
            <v>524</v>
          </cell>
          <cell r="Q1801">
            <v>698</v>
          </cell>
          <cell r="R1801">
            <v>874</v>
          </cell>
          <cell r="S1801">
            <v>874</v>
          </cell>
          <cell r="T1801">
            <v>512</v>
          </cell>
          <cell r="U1801">
            <v>681</v>
          </cell>
          <cell r="V1801">
            <v>851</v>
          </cell>
          <cell r="W1801">
            <v>851</v>
          </cell>
        </row>
        <row r="1802">
          <cell r="I1802" t="str">
            <v>ALI_120_SEG_9_PROV_2075</v>
          </cell>
          <cell r="J1802">
            <v>9</v>
          </cell>
          <cell r="K1802" t="str">
            <v>CEREAL EMPACADO</v>
          </cell>
          <cell r="L1802">
            <v>120</v>
          </cell>
          <cell r="M1802" t="str">
            <v>120 : Torta de platano.</v>
          </cell>
          <cell r="N1802">
            <v>2075</v>
          </cell>
          <cell r="O1802" t="str">
            <v>Trigus S.A.S.</v>
          </cell>
          <cell r="P1802">
            <v>516</v>
          </cell>
          <cell r="Q1802">
            <v>688</v>
          </cell>
          <cell r="R1802">
            <v>859</v>
          </cell>
          <cell r="S1802">
            <v>859</v>
          </cell>
          <cell r="T1802">
            <v>512</v>
          </cell>
          <cell r="U1802">
            <v>681</v>
          </cell>
          <cell r="V1802">
            <v>851</v>
          </cell>
          <cell r="W1802">
            <v>851</v>
          </cell>
        </row>
        <row r="1803">
          <cell r="I1803" t="str">
            <v>ALI_120_SEG_9_PROV_2087</v>
          </cell>
          <cell r="J1803">
            <v>9</v>
          </cell>
          <cell r="K1803" t="str">
            <v>CEREAL EMPACADO</v>
          </cell>
          <cell r="L1803">
            <v>120</v>
          </cell>
          <cell r="M1803" t="str">
            <v>120 : Torta de platano.</v>
          </cell>
          <cell r="N1803">
            <v>2087</v>
          </cell>
          <cell r="O1803" t="str">
            <v>AAA Alimentando A Bogotá 2020 UT</v>
          </cell>
          <cell r="P1803">
            <v>512</v>
          </cell>
          <cell r="Q1803">
            <v>681</v>
          </cell>
          <cell r="R1803">
            <v>851</v>
          </cell>
          <cell r="S1803">
            <v>851</v>
          </cell>
          <cell r="T1803">
            <v>512</v>
          </cell>
          <cell r="U1803">
            <v>681</v>
          </cell>
          <cell r="V1803">
            <v>851</v>
          </cell>
          <cell r="W1803">
            <v>851</v>
          </cell>
        </row>
        <row r="1804">
          <cell r="I1804" t="str">
            <v>ALI_120_SEG_9_PROV_2088</v>
          </cell>
          <cell r="J1804">
            <v>9</v>
          </cell>
          <cell r="K1804" t="str">
            <v>CEREAL EMPACADO</v>
          </cell>
          <cell r="L1804">
            <v>120</v>
          </cell>
          <cell r="M1804" t="str">
            <v>120 : Torta de platano.</v>
          </cell>
          <cell r="N1804">
            <v>2088</v>
          </cell>
          <cell r="O1804" t="str">
            <v>Consorcio Nutriservi Panadería 2020</v>
          </cell>
          <cell r="P1804">
            <v>522</v>
          </cell>
          <cell r="Q1804">
            <v>695</v>
          </cell>
          <cell r="R1804">
            <v>868</v>
          </cell>
          <cell r="S1804">
            <v>868</v>
          </cell>
          <cell r="T1804">
            <v>512</v>
          </cell>
          <cell r="U1804">
            <v>681</v>
          </cell>
          <cell r="V1804">
            <v>851</v>
          </cell>
          <cell r="W1804">
            <v>851</v>
          </cell>
        </row>
        <row r="1805">
          <cell r="I1805" t="str">
            <v>ALI_120_SEG_9_PROV_2095</v>
          </cell>
          <cell r="J1805">
            <v>9</v>
          </cell>
          <cell r="K1805" t="str">
            <v>CEREAL EMPACADO</v>
          </cell>
          <cell r="L1805">
            <v>120</v>
          </cell>
          <cell r="M1805" t="str">
            <v>120 : Torta de platano.</v>
          </cell>
          <cell r="N1805">
            <v>2095</v>
          </cell>
          <cell r="O1805" t="str">
            <v>Ut Mana 2020</v>
          </cell>
          <cell r="P1805">
            <v>512</v>
          </cell>
          <cell r="Q1805">
            <v>681</v>
          </cell>
          <cell r="R1805">
            <v>851</v>
          </cell>
          <cell r="S1805">
            <v>851</v>
          </cell>
          <cell r="T1805">
            <v>512</v>
          </cell>
          <cell r="U1805">
            <v>681</v>
          </cell>
          <cell r="V1805">
            <v>851</v>
          </cell>
          <cell r="W1805">
            <v>851</v>
          </cell>
        </row>
        <row r="1806">
          <cell r="I1806" t="str">
            <v>ALI_120_SEG_10_PROV_2052</v>
          </cell>
          <cell r="J1806">
            <v>10</v>
          </cell>
          <cell r="K1806" t="str">
            <v>CEREAL EMPACADO</v>
          </cell>
          <cell r="L1806">
            <v>120</v>
          </cell>
          <cell r="M1806" t="str">
            <v>120 : Torta de platano.</v>
          </cell>
          <cell r="N1806">
            <v>2052</v>
          </cell>
          <cell r="O1806" t="str">
            <v>Diseral S.A.S.</v>
          </cell>
          <cell r="P1806">
            <v>524</v>
          </cell>
          <cell r="Q1806">
            <v>698</v>
          </cell>
          <cell r="R1806">
            <v>874</v>
          </cell>
          <cell r="S1806">
            <v>874</v>
          </cell>
          <cell r="T1806">
            <v>512</v>
          </cell>
          <cell r="U1806">
            <v>681</v>
          </cell>
          <cell r="V1806">
            <v>851</v>
          </cell>
          <cell r="W1806">
            <v>851</v>
          </cell>
        </row>
        <row r="1807">
          <cell r="I1807" t="str">
            <v>ALI_120_SEG_10_PROV_2075</v>
          </cell>
          <cell r="J1807">
            <v>10</v>
          </cell>
          <cell r="K1807" t="str">
            <v>CEREAL EMPACADO</v>
          </cell>
          <cell r="L1807">
            <v>120</v>
          </cell>
          <cell r="M1807" t="str">
            <v>120 : Torta de platano.</v>
          </cell>
          <cell r="N1807">
            <v>2075</v>
          </cell>
          <cell r="O1807" t="str">
            <v>Trigus S.A.S.</v>
          </cell>
          <cell r="P1807">
            <v>516</v>
          </cell>
          <cell r="Q1807">
            <v>688</v>
          </cell>
          <cell r="R1807">
            <v>859</v>
          </cell>
          <cell r="S1807">
            <v>859</v>
          </cell>
          <cell r="T1807">
            <v>512</v>
          </cell>
          <cell r="U1807">
            <v>681</v>
          </cell>
          <cell r="V1807">
            <v>851</v>
          </cell>
          <cell r="W1807">
            <v>851</v>
          </cell>
        </row>
        <row r="1808">
          <cell r="I1808" t="str">
            <v>ALI_120_SEG_10_PROV_2087</v>
          </cell>
          <cell r="J1808">
            <v>10</v>
          </cell>
          <cell r="K1808" t="str">
            <v>CEREAL EMPACADO</v>
          </cell>
          <cell r="L1808">
            <v>120</v>
          </cell>
          <cell r="M1808" t="str">
            <v>120 : Torta de platano.</v>
          </cell>
          <cell r="N1808">
            <v>2087</v>
          </cell>
          <cell r="O1808" t="str">
            <v>AAA Alimentando A Bogotá 2020 UT</v>
          </cell>
          <cell r="P1808">
            <v>512</v>
          </cell>
          <cell r="Q1808">
            <v>681</v>
          </cell>
          <cell r="R1808">
            <v>851</v>
          </cell>
          <cell r="S1808">
            <v>851</v>
          </cell>
          <cell r="T1808">
            <v>512</v>
          </cell>
          <cell r="U1808">
            <v>681</v>
          </cell>
          <cell r="V1808">
            <v>851</v>
          </cell>
          <cell r="W1808">
            <v>851</v>
          </cell>
        </row>
        <row r="1809">
          <cell r="I1809" t="str">
            <v>ALI_120_SEG_10_PROV_2088</v>
          </cell>
          <cell r="J1809">
            <v>10</v>
          </cell>
          <cell r="K1809" t="str">
            <v>CEREAL EMPACADO</v>
          </cell>
          <cell r="L1809">
            <v>120</v>
          </cell>
          <cell r="M1809" t="str">
            <v>120 : Torta de platano.</v>
          </cell>
          <cell r="N1809">
            <v>2088</v>
          </cell>
          <cell r="O1809" t="str">
            <v>Consorcio Nutriservi Panadería 2020</v>
          </cell>
          <cell r="P1809">
            <v>522</v>
          </cell>
          <cell r="Q1809">
            <v>695</v>
          </cell>
          <cell r="R1809">
            <v>868</v>
          </cell>
          <cell r="S1809">
            <v>868</v>
          </cell>
          <cell r="T1809">
            <v>512</v>
          </cell>
          <cell r="U1809">
            <v>681</v>
          </cell>
          <cell r="V1809">
            <v>851</v>
          </cell>
          <cell r="W1809">
            <v>851</v>
          </cell>
        </row>
        <row r="1810">
          <cell r="I1810" t="str">
            <v>ALI_120_SEG_10_PROV_2095</v>
          </cell>
          <cell r="J1810">
            <v>10</v>
          </cell>
          <cell r="K1810" t="str">
            <v>CEREAL EMPACADO</v>
          </cell>
          <cell r="L1810">
            <v>120</v>
          </cell>
          <cell r="M1810" t="str">
            <v>120 : Torta de platano.</v>
          </cell>
          <cell r="N1810">
            <v>2095</v>
          </cell>
          <cell r="O1810" t="str">
            <v>Ut Mana 2020</v>
          </cell>
          <cell r="P1810">
            <v>512</v>
          </cell>
          <cell r="Q1810">
            <v>681</v>
          </cell>
          <cell r="R1810">
            <v>851</v>
          </cell>
          <cell r="S1810">
            <v>851</v>
          </cell>
          <cell r="T1810">
            <v>512</v>
          </cell>
          <cell r="U1810">
            <v>681</v>
          </cell>
          <cell r="V1810">
            <v>851</v>
          </cell>
          <cell r="W1810">
            <v>851</v>
          </cell>
        </row>
        <row r="1811">
          <cell r="I1811" t="str">
            <v>ALI_120_SEG_11_PROV_2052</v>
          </cell>
          <cell r="J1811">
            <v>11</v>
          </cell>
          <cell r="K1811" t="str">
            <v>CEREAL EMPACADO</v>
          </cell>
          <cell r="L1811">
            <v>120</v>
          </cell>
          <cell r="M1811" t="str">
            <v>120 : Torta de platano.</v>
          </cell>
          <cell r="N1811">
            <v>2052</v>
          </cell>
          <cell r="O1811" t="str">
            <v>Diseral S.A.S.</v>
          </cell>
          <cell r="P1811">
            <v>524</v>
          </cell>
          <cell r="Q1811">
            <v>698</v>
          </cell>
          <cell r="R1811">
            <v>874</v>
          </cell>
          <cell r="S1811">
            <v>874</v>
          </cell>
          <cell r="T1811">
            <v>512</v>
          </cell>
          <cell r="U1811">
            <v>681</v>
          </cell>
          <cell r="V1811">
            <v>851</v>
          </cell>
          <cell r="W1811">
            <v>851</v>
          </cell>
        </row>
        <row r="1812">
          <cell r="I1812" t="str">
            <v>ALI_120_SEG_11_PROV_2075</v>
          </cell>
          <cell r="J1812">
            <v>11</v>
          </cell>
          <cell r="K1812" t="str">
            <v>CEREAL EMPACADO</v>
          </cell>
          <cell r="L1812">
            <v>120</v>
          </cell>
          <cell r="M1812" t="str">
            <v>120 : Torta de platano.</v>
          </cell>
          <cell r="N1812">
            <v>2075</v>
          </cell>
          <cell r="O1812" t="str">
            <v>Trigus S.A.S.</v>
          </cell>
          <cell r="P1812">
            <v>516</v>
          </cell>
          <cell r="Q1812">
            <v>688</v>
          </cell>
          <cell r="R1812">
            <v>859</v>
          </cell>
          <cell r="S1812">
            <v>859</v>
          </cell>
          <cell r="T1812">
            <v>512</v>
          </cell>
          <cell r="U1812">
            <v>681</v>
          </cell>
          <cell r="V1812">
            <v>851</v>
          </cell>
          <cell r="W1812">
            <v>851</v>
          </cell>
        </row>
        <row r="1813">
          <cell r="I1813" t="str">
            <v>ALI_120_SEG_11_PROV_2087</v>
          </cell>
          <cell r="J1813">
            <v>11</v>
          </cell>
          <cell r="K1813" t="str">
            <v>CEREAL EMPACADO</v>
          </cell>
          <cell r="L1813">
            <v>120</v>
          </cell>
          <cell r="M1813" t="str">
            <v>120 : Torta de platano.</v>
          </cell>
          <cell r="N1813">
            <v>2087</v>
          </cell>
          <cell r="O1813" t="str">
            <v>AAA Alimentando A Bogotá 2020 UT</v>
          </cell>
          <cell r="P1813">
            <v>512</v>
          </cell>
          <cell r="Q1813">
            <v>681</v>
          </cell>
          <cell r="R1813">
            <v>851</v>
          </cell>
          <cell r="S1813">
            <v>851</v>
          </cell>
          <cell r="T1813">
            <v>512</v>
          </cell>
          <cell r="U1813">
            <v>681</v>
          </cell>
          <cell r="V1813">
            <v>851</v>
          </cell>
          <cell r="W1813">
            <v>851</v>
          </cell>
        </row>
        <row r="1814">
          <cell r="I1814" t="str">
            <v>ALI_120_SEG_11_PROV_2088</v>
          </cell>
          <cell r="J1814">
            <v>11</v>
          </cell>
          <cell r="K1814" t="str">
            <v>CEREAL EMPACADO</v>
          </cell>
          <cell r="L1814">
            <v>120</v>
          </cell>
          <cell r="M1814" t="str">
            <v>120 : Torta de platano.</v>
          </cell>
          <cell r="N1814">
            <v>2088</v>
          </cell>
          <cell r="O1814" t="str">
            <v>Consorcio Nutriservi Panadería 2020</v>
          </cell>
          <cell r="P1814">
            <v>522</v>
          </cell>
          <cell r="Q1814">
            <v>695</v>
          </cell>
          <cell r="R1814">
            <v>868</v>
          </cell>
          <cell r="S1814">
            <v>868</v>
          </cell>
          <cell r="T1814">
            <v>512</v>
          </cell>
          <cell r="U1814">
            <v>681</v>
          </cell>
          <cell r="V1814">
            <v>851</v>
          </cell>
          <cell r="W1814">
            <v>851</v>
          </cell>
        </row>
        <row r="1815">
          <cell r="I1815" t="str">
            <v>ALI_120_SEG_11_PROV_2095</v>
          </cell>
          <cell r="J1815">
            <v>11</v>
          </cell>
          <cell r="K1815" t="str">
            <v>CEREAL EMPACADO</v>
          </cell>
          <cell r="L1815">
            <v>120</v>
          </cell>
          <cell r="M1815" t="str">
            <v>120 : Torta de platano.</v>
          </cell>
          <cell r="N1815">
            <v>2095</v>
          </cell>
          <cell r="O1815" t="str">
            <v>Ut Mana 2020</v>
          </cell>
          <cell r="P1815">
            <v>512</v>
          </cell>
          <cell r="Q1815">
            <v>681</v>
          </cell>
          <cell r="R1815">
            <v>851</v>
          </cell>
          <cell r="S1815">
            <v>851</v>
          </cell>
          <cell r="T1815">
            <v>512</v>
          </cell>
          <cell r="U1815">
            <v>681</v>
          </cell>
          <cell r="V1815">
            <v>851</v>
          </cell>
          <cell r="W1815">
            <v>851</v>
          </cell>
        </row>
        <row r="1816">
          <cell r="I1816" t="str">
            <v>ALI_120_SEG_12_PROV_2052</v>
          </cell>
          <cell r="J1816">
            <v>12</v>
          </cell>
          <cell r="K1816" t="str">
            <v>CEREAL EMPACADO</v>
          </cell>
          <cell r="L1816">
            <v>120</v>
          </cell>
          <cell r="M1816" t="str">
            <v>120 : Torta de platano.</v>
          </cell>
          <cell r="N1816">
            <v>2052</v>
          </cell>
          <cell r="O1816" t="str">
            <v>Diseral S.A.S.</v>
          </cell>
          <cell r="P1816">
            <v>524</v>
          </cell>
          <cell r="Q1816">
            <v>698</v>
          </cell>
          <cell r="R1816">
            <v>874</v>
          </cell>
          <cell r="S1816">
            <v>874</v>
          </cell>
          <cell r="T1816">
            <v>512</v>
          </cell>
          <cell r="U1816">
            <v>681</v>
          </cell>
          <cell r="V1816">
            <v>851</v>
          </cell>
          <cell r="W1816">
            <v>851</v>
          </cell>
        </row>
        <row r="1817">
          <cell r="I1817" t="str">
            <v>ALI_120_SEG_12_PROV_2075</v>
          </cell>
          <cell r="J1817">
            <v>12</v>
          </cell>
          <cell r="K1817" t="str">
            <v>CEREAL EMPACADO</v>
          </cell>
          <cell r="L1817">
            <v>120</v>
          </cell>
          <cell r="M1817" t="str">
            <v>120 : Torta de platano.</v>
          </cell>
          <cell r="N1817">
            <v>2075</v>
          </cell>
          <cell r="O1817" t="str">
            <v>Trigus S.A.S.</v>
          </cell>
          <cell r="P1817">
            <v>516</v>
          </cell>
          <cell r="Q1817">
            <v>688</v>
          </cell>
          <cell r="R1817">
            <v>859</v>
          </cell>
          <cell r="S1817">
            <v>859</v>
          </cell>
          <cell r="T1817">
            <v>512</v>
          </cell>
          <cell r="U1817">
            <v>681</v>
          </cell>
          <cell r="V1817">
            <v>851</v>
          </cell>
          <cell r="W1817">
            <v>851</v>
          </cell>
        </row>
        <row r="1818">
          <cell r="I1818" t="str">
            <v>ALI_120_SEG_12_PROV_2087</v>
          </cell>
          <cell r="J1818">
            <v>12</v>
          </cell>
          <cell r="K1818" t="str">
            <v>CEREAL EMPACADO</v>
          </cell>
          <cell r="L1818">
            <v>120</v>
          </cell>
          <cell r="M1818" t="str">
            <v>120 : Torta de platano.</v>
          </cell>
          <cell r="N1818">
            <v>2087</v>
          </cell>
          <cell r="O1818" t="str">
            <v>AAA Alimentando A Bogotá 2020 UT</v>
          </cell>
          <cell r="P1818">
            <v>512</v>
          </cell>
          <cell r="Q1818">
            <v>681</v>
          </cell>
          <cell r="R1818">
            <v>851</v>
          </cell>
          <cell r="S1818">
            <v>851</v>
          </cell>
          <cell r="T1818">
            <v>512</v>
          </cell>
          <cell r="U1818">
            <v>681</v>
          </cell>
          <cell r="V1818">
            <v>851</v>
          </cell>
          <cell r="W1818">
            <v>851</v>
          </cell>
        </row>
        <row r="1819">
          <cell r="I1819" t="str">
            <v>ALI_120_SEG_12_PROV_2088</v>
          </cell>
          <cell r="J1819">
            <v>12</v>
          </cell>
          <cell r="K1819" t="str">
            <v>CEREAL EMPACADO</v>
          </cell>
          <cell r="L1819">
            <v>120</v>
          </cell>
          <cell r="M1819" t="str">
            <v>120 : Torta de platano.</v>
          </cell>
          <cell r="N1819">
            <v>2088</v>
          </cell>
          <cell r="O1819" t="str">
            <v>Consorcio Nutriservi Panadería 2020</v>
          </cell>
          <cell r="P1819">
            <v>522</v>
          </cell>
          <cell r="Q1819">
            <v>695</v>
          </cell>
          <cell r="R1819">
            <v>868</v>
          </cell>
          <cell r="S1819">
            <v>868</v>
          </cell>
          <cell r="T1819">
            <v>512</v>
          </cell>
          <cell r="U1819">
            <v>681</v>
          </cell>
          <cell r="V1819">
            <v>851</v>
          </cell>
          <cell r="W1819">
            <v>851</v>
          </cell>
        </row>
        <row r="1820">
          <cell r="I1820" t="str">
            <v>ALI_120_SEG_12_PROV_2095</v>
          </cell>
          <cell r="J1820">
            <v>12</v>
          </cell>
          <cell r="K1820" t="str">
            <v>CEREAL EMPACADO</v>
          </cell>
          <cell r="L1820">
            <v>120</v>
          </cell>
          <cell r="M1820" t="str">
            <v>120 : Torta de platano.</v>
          </cell>
          <cell r="N1820">
            <v>2095</v>
          </cell>
          <cell r="O1820" t="str">
            <v>Ut Mana 2020</v>
          </cell>
          <cell r="P1820">
            <v>512</v>
          </cell>
          <cell r="Q1820">
            <v>681</v>
          </cell>
          <cell r="R1820">
            <v>851</v>
          </cell>
          <cell r="S1820">
            <v>851</v>
          </cell>
          <cell r="T1820">
            <v>512</v>
          </cell>
          <cell r="U1820">
            <v>681</v>
          </cell>
          <cell r="V1820">
            <v>851</v>
          </cell>
          <cell r="W1820">
            <v>851</v>
          </cell>
        </row>
        <row r="1821">
          <cell r="I1821" t="str">
            <v>ALI_120_SEG_13_PROV_2052</v>
          </cell>
          <cell r="J1821">
            <v>13</v>
          </cell>
          <cell r="K1821" t="str">
            <v>CEREAL EMPACADO</v>
          </cell>
          <cell r="L1821">
            <v>120</v>
          </cell>
          <cell r="M1821" t="str">
            <v>120 : Torta de platano.</v>
          </cell>
          <cell r="N1821">
            <v>2052</v>
          </cell>
          <cell r="O1821" t="str">
            <v>Diseral S.A.S.</v>
          </cell>
          <cell r="P1821">
            <v>524</v>
          </cell>
          <cell r="Q1821">
            <v>698</v>
          </cell>
          <cell r="R1821">
            <v>874</v>
          </cell>
          <cell r="S1821">
            <v>874</v>
          </cell>
          <cell r="T1821">
            <v>512</v>
          </cell>
          <cell r="U1821">
            <v>681</v>
          </cell>
          <cell r="V1821">
            <v>851</v>
          </cell>
          <cell r="W1821">
            <v>851</v>
          </cell>
        </row>
        <row r="1822">
          <cell r="I1822" t="str">
            <v>ALI_120_SEG_13_PROV_2075</v>
          </cell>
          <cell r="J1822">
            <v>13</v>
          </cell>
          <cell r="K1822" t="str">
            <v>CEREAL EMPACADO</v>
          </cell>
          <cell r="L1822">
            <v>120</v>
          </cell>
          <cell r="M1822" t="str">
            <v>120 : Torta de platano.</v>
          </cell>
          <cell r="N1822">
            <v>2075</v>
          </cell>
          <cell r="O1822" t="str">
            <v>Trigus S.A.S.</v>
          </cell>
          <cell r="P1822">
            <v>516</v>
          </cell>
          <cell r="Q1822">
            <v>688</v>
          </cell>
          <cell r="R1822">
            <v>859</v>
          </cell>
          <cell r="S1822">
            <v>859</v>
          </cell>
          <cell r="T1822">
            <v>512</v>
          </cell>
          <cell r="U1822">
            <v>681</v>
          </cell>
          <cell r="V1822">
            <v>851</v>
          </cell>
          <cell r="W1822">
            <v>851</v>
          </cell>
        </row>
        <row r="1823">
          <cell r="I1823" t="str">
            <v>ALI_120_SEG_13_PROV_2087</v>
          </cell>
          <cell r="J1823">
            <v>13</v>
          </cell>
          <cell r="K1823" t="str">
            <v>CEREAL EMPACADO</v>
          </cell>
          <cell r="L1823">
            <v>120</v>
          </cell>
          <cell r="M1823" t="str">
            <v>120 : Torta de platano.</v>
          </cell>
          <cell r="N1823">
            <v>2087</v>
          </cell>
          <cell r="O1823" t="str">
            <v>AAA Alimentando A Bogotá 2020 UT</v>
          </cell>
          <cell r="P1823">
            <v>512</v>
          </cell>
          <cell r="Q1823">
            <v>681</v>
          </cell>
          <cell r="R1823">
            <v>851</v>
          </cell>
          <cell r="S1823">
            <v>851</v>
          </cell>
          <cell r="T1823">
            <v>512</v>
          </cell>
          <cell r="U1823">
            <v>681</v>
          </cell>
          <cell r="V1823">
            <v>851</v>
          </cell>
          <cell r="W1823">
            <v>851</v>
          </cell>
        </row>
        <row r="1824">
          <cell r="I1824" t="str">
            <v>ALI_120_SEG_13_PROV_2088</v>
          </cell>
          <cell r="J1824">
            <v>13</v>
          </cell>
          <cell r="K1824" t="str">
            <v>CEREAL EMPACADO</v>
          </cell>
          <cell r="L1824">
            <v>120</v>
          </cell>
          <cell r="M1824" t="str">
            <v>120 : Torta de platano.</v>
          </cell>
          <cell r="N1824">
            <v>2088</v>
          </cell>
          <cell r="O1824" t="str">
            <v>Consorcio Nutriservi Panadería 2020</v>
          </cell>
          <cell r="P1824">
            <v>522</v>
          </cell>
          <cell r="Q1824">
            <v>695</v>
          </cell>
          <cell r="R1824">
            <v>868</v>
          </cell>
          <cell r="S1824">
            <v>868</v>
          </cell>
          <cell r="T1824">
            <v>512</v>
          </cell>
          <cell r="U1824">
            <v>681</v>
          </cell>
          <cell r="V1824">
            <v>851</v>
          </cell>
          <cell r="W1824">
            <v>851</v>
          </cell>
        </row>
        <row r="1825">
          <cell r="I1825" t="str">
            <v>ALI_120_SEG_13_PROV_2095</v>
          </cell>
          <cell r="J1825">
            <v>13</v>
          </cell>
          <cell r="K1825" t="str">
            <v>CEREAL EMPACADO</v>
          </cell>
          <cell r="L1825">
            <v>120</v>
          </cell>
          <cell r="M1825" t="str">
            <v>120 : Torta de platano.</v>
          </cell>
          <cell r="N1825">
            <v>2095</v>
          </cell>
          <cell r="O1825" t="str">
            <v>Ut Mana 2020</v>
          </cell>
          <cell r="P1825">
            <v>512</v>
          </cell>
          <cell r="Q1825">
            <v>681</v>
          </cell>
          <cell r="R1825">
            <v>851</v>
          </cell>
          <cell r="S1825">
            <v>851</v>
          </cell>
          <cell r="T1825">
            <v>512</v>
          </cell>
          <cell r="U1825">
            <v>681</v>
          </cell>
          <cell r="V1825">
            <v>851</v>
          </cell>
          <cell r="W1825">
            <v>851</v>
          </cell>
        </row>
        <row r="1826">
          <cell r="I1826" t="str">
            <v>ALI_120_SEG_14_PROV_2052</v>
          </cell>
          <cell r="J1826">
            <v>14</v>
          </cell>
          <cell r="K1826" t="str">
            <v>CEREAL EMPACADO</v>
          </cell>
          <cell r="L1826">
            <v>120</v>
          </cell>
          <cell r="M1826" t="str">
            <v>120 : Torta de platano.</v>
          </cell>
          <cell r="N1826">
            <v>2052</v>
          </cell>
          <cell r="O1826" t="str">
            <v>Diseral S.A.S.</v>
          </cell>
          <cell r="P1826">
            <v>524</v>
          </cell>
          <cell r="Q1826">
            <v>698</v>
          </cell>
          <cell r="R1826">
            <v>874</v>
          </cell>
          <cell r="S1826">
            <v>874</v>
          </cell>
          <cell r="T1826">
            <v>512</v>
          </cell>
          <cell r="U1826">
            <v>681</v>
          </cell>
          <cell r="V1826">
            <v>851</v>
          </cell>
          <cell r="W1826">
            <v>851</v>
          </cell>
        </row>
        <row r="1827">
          <cell r="I1827" t="str">
            <v>ALI_120_SEG_14_PROV_2075</v>
          </cell>
          <cell r="J1827">
            <v>14</v>
          </cell>
          <cell r="K1827" t="str">
            <v>CEREAL EMPACADO</v>
          </cell>
          <cell r="L1827">
            <v>120</v>
          </cell>
          <cell r="M1827" t="str">
            <v>120 : Torta de platano.</v>
          </cell>
          <cell r="N1827">
            <v>2075</v>
          </cell>
          <cell r="O1827" t="str">
            <v>Trigus S.A.S.</v>
          </cell>
          <cell r="P1827">
            <v>516</v>
          </cell>
          <cell r="Q1827">
            <v>688</v>
          </cell>
          <cell r="R1827">
            <v>859</v>
          </cell>
          <cell r="S1827">
            <v>859</v>
          </cell>
          <cell r="T1827">
            <v>512</v>
          </cell>
          <cell r="U1827">
            <v>681</v>
          </cell>
          <cell r="V1827">
            <v>851</v>
          </cell>
          <cell r="W1827">
            <v>851</v>
          </cell>
        </row>
        <row r="1828">
          <cell r="I1828" t="str">
            <v>ALI_120_SEG_14_PROV_2087</v>
          </cell>
          <cell r="J1828">
            <v>14</v>
          </cell>
          <cell r="K1828" t="str">
            <v>CEREAL EMPACADO</v>
          </cell>
          <cell r="L1828">
            <v>120</v>
          </cell>
          <cell r="M1828" t="str">
            <v>120 : Torta de platano.</v>
          </cell>
          <cell r="N1828">
            <v>2087</v>
          </cell>
          <cell r="O1828" t="str">
            <v>AAA Alimentando A Bogotá 2020 UT</v>
          </cell>
          <cell r="P1828">
            <v>512</v>
          </cell>
          <cell r="Q1828">
            <v>681</v>
          </cell>
          <cell r="R1828">
            <v>851</v>
          </cell>
          <cell r="S1828">
            <v>851</v>
          </cell>
          <cell r="T1828">
            <v>512</v>
          </cell>
          <cell r="U1828">
            <v>681</v>
          </cell>
          <cell r="V1828">
            <v>851</v>
          </cell>
          <cell r="W1828">
            <v>851</v>
          </cell>
        </row>
        <row r="1829">
          <cell r="I1829" t="str">
            <v>ALI_120_SEG_14_PROV_2088</v>
          </cell>
          <cell r="J1829">
            <v>14</v>
          </cell>
          <cell r="K1829" t="str">
            <v>CEREAL EMPACADO</v>
          </cell>
          <cell r="L1829">
            <v>120</v>
          </cell>
          <cell r="M1829" t="str">
            <v>120 : Torta de platano.</v>
          </cell>
          <cell r="N1829">
            <v>2088</v>
          </cell>
          <cell r="O1829" t="str">
            <v>Consorcio Nutriservi Panadería 2020</v>
          </cell>
          <cell r="P1829">
            <v>522</v>
          </cell>
          <cell r="Q1829">
            <v>695</v>
          </cell>
          <cell r="R1829">
            <v>868</v>
          </cell>
          <cell r="S1829">
            <v>868</v>
          </cell>
          <cell r="T1829">
            <v>512</v>
          </cell>
          <cell r="U1829">
            <v>681</v>
          </cell>
          <cell r="V1829">
            <v>851</v>
          </cell>
          <cell r="W1829">
            <v>851</v>
          </cell>
        </row>
        <row r="1830">
          <cell r="I1830" t="str">
            <v>ALI_120_SEG_14_PROV_2095</v>
          </cell>
          <cell r="J1830">
            <v>14</v>
          </cell>
          <cell r="K1830" t="str">
            <v>CEREAL EMPACADO</v>
          </cell>
          <cell r="L1830">
            <v>120</v>
          </cell>
          <cell r="M1830" t="str">
            <v>120 : Torta de platano.</v>
          </cell>
          <cell r="N1830">
            <v>2095</v>
          </cell>
          <cell r="O1830" t="str">
            <v>Ut Mana 2020</v>
          </cell>
          <cell r="P1830">
            <v>512</v>
          </cell>
          <cell r="Q1830">
            <v>681</v>
          </cell>
          <cell r="R1830">
            <v>851</v>
          </cell>
          <cell r="S1830">
            <v>851</v>
          </cell>
          <cell r="T1830">
            <v>512</v>
          </cell>
          <cell r="U1830">
            <v>681</v>
          </cell>
          <cell r="V1830">
            <v>851</v>
          </cell>
          <cell r="W1830">
            <v>851</v>
          </cell>
        </row>
        <row r="1831">
          <cell r="I1831" t="str">
            <v>ALI_120_SEG_15_PROV_2052</v>
          </cell>
          <cell r="J1831">
            <v>15</v>
          </cell>
          <cell r="K1831" t="str">
            <v>CEREAL EMPACADO</v>
          </cell>
          <cell r="L1831">
            <v>120</v>
          </cell>
          <cell r="M1831" t="str">
            <v>120 : Torta de platano.</v>
          </cell>
          <cell r="N1831">
            <v>2052</v>
          </cell>
          <cell r="O1831" t="str">
            <v>Diseral S.A.S.</v>
          </cell>
          <cell r="P1831">
            <v>524</v>
          </cell>
          <cell r="Q1831">
            <v>698</v>
          </cell>
          <cell r="R1831">
            <v>874</v>
          </cell>
          <cell r="S1831">
            <v>874</v>
          </cell>
          <cell r="T1831">
            <v>512</v>
          </cell>
          <cell r="U1831">
            <v>681</v>
          </cell>
          <cell r="V1831">
            <v>851</v>
          </cell>
          <cell r="W1831">
            <v>851</v>
          </cell>
        </row>
        <row r="1832">
          <cell r="I1832" t="str">
            <v>ALI_120_SEG_15_PROV_2075</v>
          </cell>
          <cell r="J1832">
            <v>15</v>
          </cell>
          <cell r="K1832" t="str">
            <v>CEREAL EMPACADO</v>
          </cell>
          <cell r="L1832">
            <v>120</v>
          </cell>
          <cell r="M1832" t="str">
            <v>120 : Torta de platano.</v>
          </cell>
          <cell r="N1832">
            <v>2075</v>
          </cell>
          <cell r="O1832" t="str">
            <v>Trigus S.A.S.</v>
          </cell>
          <cell r="P1832">
            <v>516</v>
          </cell>
          <cell r="Q1832">
            <v>688</v>
          </cell>
          <cell r="R1832">
            <v>859</v>
          </cell>
          <cell r="S1832">
            <v>859</v>
          </cell>
          <cell r="T1832">
            <v>512</v>
          </cell>
          <cell r="U1832">
            <v>681</v>
          </cell>
          <cell r="V1832">
            <v>851</v>
          </cell>
          <cell r="W1832">
            <v>851</v>
          </cell>
        </row>
        <row r="1833">
          <cell r="I1833" t="str">
            <v>ALI_120_SEG_15_PROV_2087</v>
          </cell>
          <cell r="J1833">
            <v>15</v>
          </cell>
          <cell r="K1833" t="str">
            <v>CEREAL EMPACADO</v>
          </cell>
          <cell r="L1833">
            <v>120</v>
          </cell>
          <cell r="M1833" t="str">
            <v>120 : Torta de platano.</v>
          </cell>
          <cell r="N1833">
            <v>2087</v>
          </cell>
          <cell r="O1833" t="str">
            <v>AAA Alimentando A Bogotá 2020 UT</v>
          </cell>
          <cell r="P1833">
            <v>512</v>
          </cell>
          <cell r="Q1833">
            <v>681</v>
          </cell>
          <cell r="R1833">
            <v>851</v>
          </cell>
          <cell r="S1833">
            <v>851</v>
          </cell>
          <cell r="T1833">
            <v>512</v>
          </cell>
          <cell r="U1833">
            <v>681</v>
          </cell>
          <cell r="V1833">
            <v>851</v>
          </cell>
          <cell r="W1833">
            <v>851</v>
          </cell>
        </row>
        <row r="1834">
          <cell r="I1834" t="str">
            <v>ALI_120_SEG_15_PROV_2088</v>
          </cell>
          <cell r="J1834">
            <v>15</v>
          </cell>
          <cell r="K1834" t="str">
            <v>CEREAL EMPACADO</v>
          </cell>
          <cell r="L1834">
            <v>120</v>
          </cell>
          <cell r="M1834" t="str">
            <v>120 : Torta de platano.</v>
          </cell>
          <cell r="N1834">
            <v>2088</v>
          </cell>
          <cell r="O1834" t="str">
            <v>Consorcio Nutriservi Panadería 2020</v>
          </cell>
          <cell r="P1834">
            <v>522</v>
          </cell>
          <cell r="Q1834">
            <v>695</v>
          </cell>
          <cell r="R1834">
            <v>868</v>
          </cell>
          <cell r="S1834">
            <v>868</v>
          </cell>
          <cell r="T1834">
            <v>512</v>
          </cell>
          <cell r="U1834">
            <v>681</v>
          </cell>
          <cell r="V1834">
            <v>851</v>
          </cell>
          <cell r="W1834">
            <v>851</v>
          </cell>
        </row>
        <row r="1835">
          <cell r="I1835" t="str">
            <v>ALI_120_SEG_15_PROV_2095</v>
          </cell>
          <cell r="J1835">
            <v>15</v>
          </cell>
          <cell r="K1835" t="str">
            <v>CEREAL EMPACADO</v>
          </cell>
          <cell r="L1835">
            <v>120</v>
          </cell>
          <cell r="M1835" t="str">
            <v>120 : Torta de platano.</v>
          </cell>
          <cell r="N1835">
            <v>2095</v>
          </cell>
          <cell r="O1835" t="str">
            <v>Ut Mana 2020</v>
          </cell>
          <cell r="P1835">
            <v>512</v>
          </cell>
          <cell r="Q1835">
            <v>681</v>
          </cell>
          <cell r="R1835">
            <v>851</v>
          </cell>
          <cell r="S1835">
            <v>851</v>
          </cell>
          <cell r="T1835">
            <v>512</v>
          </cell>
          <cell r="U1835">
            <v>681</v>
          </cell>
          <cell r="V1835">
            <v>851</v>
          </cell>
          <cell r="W1835">
            <v>851</v>
          </cell>
        </row>
        <row r="1836">
          <cell r="I1836" t="str">
            <v>ALI_124_SEG_1_PROV_2048</v>
          </cell>
          <cell r="J1836">
            <v>1</v>
          </cell>
          <cell r="K1836" t="str">
            <v>CEREAL EMPACADO</v>
          </cell>
          <cell r="L1836">
            <v>124</v>
          </cell>
          <cell r="M1836" t="str">
            <v>124 : Mogolla multicereal.</v>
          </cell>
          <cell r="N1836">
            <v>2048</v>
          </cell>
          <cell r="O1836" t="str">
            <v>Comercializadora Nutrimos SA</v>
          </cell>
          <cell r="P1836">
            <v>246</v>
          </cell>
          <cell r="Q1836">
            <v>733</v>
          </cell>
          <cell r="R1836">
            <v>733</v>
          </cell>
          <cell r="S1836">
            <v>733</v>
          </cell>
          <cell r="T1836">
            <v>246</v>
          </cell>
          <cell r="U1836">
            <v>733</v>
          </cell>
          <cell r="V1836">
            <v>733</v>
          </cell>
          <cell r="W1836">
            <v>733</v>
          </cell>
        </row>
        <row r="1837">
          <cell r="I1837" t="str">
            <v>ALI_124_SEG_1_PROV_2087</v>
          </cell>
          <cell r="J1837">
            <v>1</v>
          </cell>
          <cell r="K1837" t="str">
            <v>CEREAL EMPACADO</v>
          </cell>
          <cell r="L1837">
            <v>124</v>
          </cell>
          <cell r="M1837" t="str">
            <v>124 : Mogolla multicereal.</v>
          </cell>
          <cell r="N1837">
            <v>2087</v>
          </cell>
          <cell r="O1837" t="str">
            <v>AAA Alimentando A Bogotá 2020 UT</v>
          </cell>
          <cell r="P1837">
            <v>246</v>
          </cell>
          <cell r="Q1837">
            <v>733</v>
          </cell>
          <cell r="R1837">
            <v>733</v>
          </cell>
          <cell r="S1837">
            <v>733</v>
          </cell>
          <cell r="T1837">
            <v>246</v>
          </cell>
          <cell r="U1837">
            <v>733</v>
          </cell>
          <cell r="V1837">
            <v>733</v>
          </cell>
          <cell r="W1837">
            <v>733</v>
          </cell>
        </row>
        <row r="1838">
          <cell r="I1838" t="str">
            <v>ALI_124_SEG_1_PROV_2088</v>
          </cell>
          <cell r="J1838">
            <v>1</v>
          </cell>
          <cell r="K1838" t="str">
            <v>CEREAL EMPACADO</v>
          </cell>
          <cell r="L1838">
            <v>124</v>
          </cell>
          <cell r="M1838" t="str">
            <v>124 : Mogolla multicereal.</v>
          </cell>
          <cell r="N1838">
            <v>2088</v>
          </cell>
          <cell r="O1838" t="str">
            <v>Consorcio Nutriservi Panadería 2020</v>
          </cell>
          <cell r="P1838">
            <v>252</v>
          </cell>
          <cell r="Q1838">
            <v>749</v>
          </cell>
          <cell r="R1838">
            <v>749</v>
          </cell>
          <cell r="S1838">
            <v>749</v>
          </cell>
          <cell r="T1838">
            <v>246</v>
          </cell>
          <cell r="U1838">
            <v>733</v>
          </cell>
          <cell r="V1838">
            <v>733</v>
          </cell>
          <cell r="W1838">
            <v>733</v>
          </cell>
        </row>
        <row r="1839">
          <cell r="I1839" t="str">
            <v>ALI_124_SEG_1_PROV_2092</v>
          </cell>
          <cell r="J1839">
            <v>1</v>
          </cell>
          <cell r="K1839" t="str">
            <v>CEREAL EMPACADO</v>
          </cell>
          <cell r="L1839">
            <v>124</v>
          </cell>
          <cell r="M1839" t="str">
            <v>124 : Mogolla multicereal.</v>
          </cell>
          <cell r="N1839">
            <v>2092</v>
          </cell>
          <cell r="O1839" t="str">
            <v>Catering Service Deli SAS</v>
          </cell>
          <cell r="P1839">
            <v>246</v>
          </cell>
          <cell r="Q1839">
            <v>733</v>
          </cell>
          <cell r="R1839">
            <v>733</v>
          </cell>
          <cell r="S1839">
            <v>733</v>
          </cell>
          <cell r="T1839">
            <v>246</v>
          </cell>
          <cell r="U1839">
            <v>733</v>
          </cell>
          <cell r="V1839">
            <v>733</v>
          </cell>
          <cell r="W1839">
            <v>733</v>
          </cell>
        </row>
        <row r="1840">
          <cell r="I1840" t="str">
            <v>ALI_124_SEG_1_PROV_2095</v>
          </cell>
          <cell r="J1840">
            <v>1</v>
          </cell>
          <cell r="K1840" t="str">
            <v>CEREAL EMPACADO</v>
          </cell>
          <cell r="L1840">
            <v>124</v>
          </cell>
          <cell r="M1840" t="str">
            <v>124 : Mogolla multicereal.</v>
          </cell>
          <cell r="N1840">
            <v>2095</v>
          </cell>
          <cell r="O1840" t="str">
            <v>Ut Mana 2020</v>
          </cell>
          <cell r="P1840">
            <v>246</v>
          </cell>
          <cell r="Q1840">
            <v>733</v>
          </cell>
          <cell r="R1840">
            <v>733</v>
          </cell>
          <cell r="S1840">
            <v>733</v>
          </cell>
          <cell r="T1840">
            <v>246</v>
          </cell>
          <cell r="U1840">
            <v>733</v>
          </cell>
          <cell r="V1840">
            <v>733</v>
          </cell>
          <cell r="W1840">
            <v>733</v>
          </cell>
        </row>
        <row r="1841">
          <cell r="I1841" t="str">
            <v>ALI_124_SEG_2_PROV_2048</v>
          </cell>
          <cell r="J1841">
            <v>2</v>
          </cell>
          <cell r="K1841" t="str">
            <v>CEREAL EMPACADO</v>
          </cell>
          <cell r="L1841">
            <v>124</v>
          </cell>
          <cell r="M1841" t="str">
            <v>124 : Mogolla multicereal.</v>
          </cell>
          <cell r="N1841">
            <v>2048</v>
          </cell>
          <cell r="O1841" t="str">
            <v>Comercializadora Nutrimos SA</v>
          </cell>
          <cell r="P1841">
            <v>246</v>
          </cell>
          <cell r="Q1841">
            <v>733</v>
          </cell>
          <cell r="R1841">
            <v>733</v>
          </cell>
          <cell r="S1841">
            <v>733</v>
          </cell>
          <cell r="T1841">
            <v>246</v>
          </cell>
          <cell r="U1841">
            <v>733</v>
          </cell>
          <cell r="V1841">
            <v>733</v>
          </cell>
          <cell r="W1841">
            <v>733</v>
          </cell>
        </row>
        <row r="1842">
          <cell r="I1842" t="str">
            <v>ALI_124_SEG_2_PROV_2087</v>
          </cell>
          <cell r="J1842">
            <v>2</v>
          </cell>
          <cell r="K1842" t="str">
            <v>CEREAL EMPACADO</v>
          </cell>
          <cell r="L1842">
            <v>124</v>
          </cell>
          <cell r="M1842" t="str">
            <v>124 : Mogolla multicereal.</v>
          </cell>
          <cell r="N1842">
            <v>2087</v>
          </cell>
          <cell r="O1842" t="str">
            <v>AAA Alimentando A Bogotá 2020 UT</v>
          </cell>
          <cell r="P1842">
            <v>246</v>
          </cell>
          <cell r="Q1842">
            <v>733</v>
          </cell>
          <cell r="R1842">
            <v>733</v>
          </cell>
          <cell r="S1842">
            <v>733</v>
          </cell>
          <cell r="T1842">
            <v>246</v>
          </cell>
          <cell r="U1842">
            <v>733</v>
          </cell>
          <cell r="V1842">
            <v>733</v>
          </cell>
          <cell r="W1842">
            <v>733</v>
          </cell>
        </row>
        <row r="1843">
          <cell r="I1843" t="str">
            <v>ALI_124_SEG_2_PROV_2088</v>
          </cell>
          <cell r="J1843">
            <v>2</v>
          </cell>
          <cell r="K1843" t="str">
            <v>CEREAL EMPACADO</v>
          </cell>
          <cell r="L1843">
            <v>124</v>
          </cell>
          <cell r="M1843" t="str">
            <v>124 : Mogolla multicereal.</v>
          </cell>
          <cell r="N1843">
            <v>2088</v>
          </cell>
          <cell r="O1843" t="str">
            <v>Consorcio Nutriservi Panadería 2020</v>
          </cell>
          <cell r="P1843">
            <v>252</v>
          </cell>
          <cell r="Q1843">
            <v>749</v>
          </cell>
          <cell r="R1843">
            <v>749</v>
          </cell>
          <cell r="S1843">
            <v>749</v>
          </cell>
          <cell r="T1843">
            <v>246</v>
          </cell>
          <cell r="U1843">
            <v>733</v>
          </cell>
          <cell r="V1843">
            <v>733</v>
          </cell>
          <cell r="W1843">
            <v>733</v>
          </cell>
        </row>
        <row r="1844">
          <cell r="I1844" t="str">
            <v>ALI_124_SEG_2_PROV_2092</v>
          </cell>
          <cell r="J1844">
            <v>2</v>
          </cell>
          <cell r="K1844" t="str">
            <v>CEREAL EMPACADO</v>
          </cell>
          <cell r="L1844">
            <v>124</v>
          </cell>
          <cell r="M1844" t="str">
            <v>124 : Mogolla multicereal.</v>
          </cell>
          <cell r="N1844">
            <v>2092</v>
          </cell>
          <cell r="O1844" t="str">
            <v>Catering Service Deli SAS</v>
          </cell>
          <cell r="P1844">
            <v>246</v>
          </cell>
          <cell r="Q1844">
            <v>733</v>
          </cell>
          <cell r="R1844">
            <v>733</v>
          </cell>
          <cell r="S1844">
            <v>733</v>
          </cell>
          <cell r="T1844">
            <v>246</v>
          </cell>
          <cell r="U1844">
            <v>733</v>
          </cell>
          <cell r="V1844">
            <v>733</v>
          </cell>
          <cell r="W1844">
            <v>733</v>
          </cell>
        </row>
        <row r="1845">
          <cell r="I1845" t="str">
            <v>ALI_124_SEG_2_PROV_2095</v>
          </cell>
          <cell r="J1845">
            <v>2</v>
          </cell>
          <cell r="K1845" t="str">
            <v>CEREAL EMPACADO</v>
          </cell>
          <cell r="L1845">
            <v>124</v>
          </cell>
          <cell r="M1845" t="str">
            <v>124 : Mogolla multicereal.</v>
          </cell>
          <cell r="N1845">
            <v>2095</v>
          </cell>
          <cell r="O1845" t="str">
            <v>Ut Mana 2020</v>
          </cell>
          <cell r="P1845">
            <v>246</v>
          </cell>
          <cell r="Q1845">
            <v>733</v>
          </cell>
          <cell r="R1845">
            <v>733</v>
          </cell>
          <cell r="S1845">
            <v>733</v>
          </cell>
          <cell r="T1845">
            <v>246</v>
          </cell>
          <cell r="U1845">
            <v>733</v>
          </cell>
          <cell r="V1845">
            <v>733</v>
          </cell>
          <cell r="W1845">
            <v>733</v>
          </cell>
        </row>
        <row r="1846">
          <cell r="I1846" t="str">
            <v>ALI_124_SEG_3_PROV_2048</v>
          </cell>
          <cell r="J1846">
            <v>3</v>
          </cell>
          <cell r="K1846" t="str">
            <v>CEREAL EMPACADO</v>
          </cell>
          <cell r="L1846">
            <v>124</v>
          </cell>
          <cell r="M1846" t="str">
            <v>124 : Mogolla multicereal.</v>
          </cell>
          <cell r="N1846">
            <v>2048</v>
          </cell>
          <cell r="O1846" t="str">
            <v>Comercializadora Nutrimos SA</v>
          </cell>
          <cell r="P1846">
            <v>246</v>
          </cell>
          <cell r="Q1846">
            <v>733</v>
          </cell>
          <cell r="R1846">
            <v>733</v>
          </cell>
          <cell r="S1846">
            <v>733</v>
          </cell>
          <cell r="T1846">
            <v>246</v>
          </cell>
          <cell r="U1846">
            <v>733</v>
          </cell>
          <cell r="V1846">
            <v>733</v>
          </cell>
          <cell r="W1846">
            <v>733</v>
          </cell>
        </row>
        <row r="1847">
          <cell r="I1847" t="str">
            <v>ALI_124_SEG_3_PROV_2087</v>
          </cell>
          <cell r="J1847">
            <v>3</v>
          </cell>
          <cell r="K1847" t="str">
            <v>CEREAL EMPACADO</v>
          </cell>
          <cell r="L1847">
            <v>124</v>
          </cell>
          <cell r="M1847" t="str">
            <v>124 : Mogolla multicereal.</v>
          </cell>
          <cell r="N1847">
            <v>2087</v>
          </cell>
          <cell r="O1847" t="str">
            <v>AAA Alimentando A Bogotá 2020 UT</v>
          </cell>
          <cell r="P1847">
            <v>246</v>
          </cell>
          <cell r="Q1847">
            <v>733</v>
          </cell>
          <cell r="R1847">
            <v>733</v>
          </cell>
          <cell r="S1847">
            <v>733</v>
          </cell>
          <cell r="T1847">
            <v>246</v>
          </cell>
          <cell r="U1847">
            <v>733</v>
          </cell>
          <cell r="V1847">
            <v>733</v>
          </cell>
          <cell r="W1847">
            <v>733</v>
          </cell>
        </row>
        <row r="1848">
          <cell r="I1848" t="str">
            <v>ALI_124_SEG_3_PROV_2088</v>
          </cell>
          <cell r="J1848">
            <v>3</v>
          </cell>
          <cell r="K1848" t="str">
            <v>CEREAL EMPACADO</v>
          </cell>
          <cell r="L1848">
            <v>124</v>
          </cell>
          <cell r="M1848" t="str">
            <v>124 : Mogolla multicereal.</v>
          </cell>
          <cell r="N1848">
            <v>2088</v>
          </cell>
          <cell r="O1848" t="str">
            <v>Consorcio Nutriservi Panadería 2020</v>
          </cell>
          <cell r="P1848">
            <v>252</v>
          </cell>
          <cell r="Q1848">
            <v>749</v>
          </cell>
          <cell r="R1848">
            <v>749</v>
          </cell>
          <cell r="S1848">
            <v>749</v>
          </cell>
          <cell r="T1848">
            <v>246</v>
          </cell>
          <cell r="U1848">
            <v>733</v>
          </cell>
          <cell r="V1848">
            <v>733</v>
          </cell>
          <cell r="W1848">
            <v>733</v>
          </cell>
        </row>
        <row r="1849">
          <cell r="I1849" t="str">
            <v>ALI_124_SEG_3_PROV_2092</v>
          </cell>
          <cell r="J1849">
            <v>3</v>
          </cell>
          <cell r="K1849" t="str">
            <v>CEREAL EMPACADO</v>
          </cell>
          <cell r="L1849">
            <v>124</v>
          </cell>
          <cell r="M1849" t="str">
            <v>124 : Mogolla multicereal.</v>
          </cell>
          <cell r="N1849">
            <v>2092</v>
          </cell>
          <cell r="O1849" t="str">
            <v>Catering Service Deli SAS</v>
          </cell>
          <cell r="P1849">
            <v>246</v>
          </cell>
          <cell r="Q1849">
            <v>733</v>
          </cell>
          <cell r="R1849">
            <v>733</v>
          </cell>
          <cell r="S1849">
            <v>733</v>
          </cell>
          <cell r="T1849">
            <v>246</v>
          </cell>
          <cell r="U1849">
            <v>733</v>
          </cell>
          <cell r="V1849">
            <v>733</v>
          </cell>
          <cell r="W1849">
            <v>733</v>
          </cell>
        </row>
        <row r="1850">
          <cell r="I1850" t="str">
            <v>ALI_124_SEG_3_PROV_2095</v>
          </cell>
          <cell r="J1850">
            <v>3</v>
          </cell>
          <cell r="K1850" t="str">
            <v>CEREAL EMPACADO</v>
          </cell>
          <cell r="L1850">
            <v>124</v>
          </cell>
          <cell r="M1850" t="str">
            <v>124 : Mogolla multicereal.</v>
          </cell>
          <cell r="N1850">
            <v>2095</v>
          </cell>
          <cell r="O1850" t="str">
            <v>Ut Mana 2020</v>
          </cell>
          <cell r="P1850">
            <v>246</v>
          </cell>
          <cell r="Q1850">
            <v>733</v>
          </cell>
          <cell r="R1850">
            <v>733</v>
          </cell>
          <cell r="S1850">
            <v>733</v>
          </cell>
          <cell r="T1850">
            <v>246</v>
          </cell>
          <cell r="U1850">
            <v>733</v>
          </cell>
          <cell r="V1850">
            <v>733</v>
          </cell>
          <cell r="W1850">
            <v>733</v>
          </cell>
        </row>
        <row r="1851">
          <cell r="I1851" t="str">
            <v>ALI_124_SEG_4_PROV_2048</v>
          </cell>
          <cell r="J1851">
            <v>4</v>
          </cell>
          <cell r="K1851" t="str">
            <v>CEREAL EMPACADO</v>
          </cell>
          <cell r="L1851">
            <v>124</v>
          </cell>
          <cell r="M1851" t="str">
            <v>124 : Mogolla multicereal.</v>
          </cell>
          <cell r="N1851">
            <v>2048</v>
          </cell>
          <cell r="O1851" t="str">
            <v>Comercializadora Nutrimos SA</v>
          </cell>
          <cell r="P1851">
            <v>246</v>
          </cell>
          <cell r="Q1851">
            <v>733</v>
          </cell>
          <cell r="R1851">
            <v>733</v>
          </cell>
          <cell r="S1851">
            <v>733</v>
          </cell>
          <cell r="T1851">
            <v>246</v>
          </cell>
          <cell r="U1851">
            <v>733</v>
          </cell>
          <cell r="V1851">
            <v>733</v>
          </cell>
          <cell r="W1851">
            <v>733</v>
          </cell>
        </row>
        <row r="1852">
          <cell r="I1852" t="str">
            <v>ALI_124_SEG_4_PROV_2075</v>
          </cell>
          <cell r="J1852">
            <v>4</v>
          </cell>
          <cell r="K1852" t="str">
            <v>CEREAL EMPACADO</v>
          </cell>
          <cell r="L1852">
            <v>124</v>
          </cell>
          <cell r="M1852" t="str">
            <v>124 : Mogolla multicereal.</v>
          </cell>
          <cell r="N1852">
            <v>2075</v>
          </cell>
          <cell r="O1852" t="str">
            <v>Trigus S.A.S.</v>
          </cell>
          <cell r="P1852">
            <v>250</v>
          </cell>
          <cell r="Q1852">
            <v>741</v>
          </cell>
          <cell r="R1852">
            <v>741</v>
          </cell>
          <cell r="S1852">
            <v>741</v>
          </cell>
          <cell r="T1852">
            <v>246</v>
          </cell>
          <cell r="U1852">
            <v>733</v>
          </cell>
          <cell r="V1852">
            <v>733</v>
          </cell>
          <cell r="W1852">
            <v>733</v>
          </cell>
        </row>
        <row r="1853">
          <cell r="I1853" t="str">
            <v>ALI_124_SEG_4_PROV_2087</v>
          </cell>
          <cell r="J1853">
            <v>4</v>
          </cell>
          <cell r="K1853" t="str">
            <v>CEREAL EMPACADO</v>
          </cell>
          <cell r="L1853">
            <v>124</v>
          </cell>
          <cell r="M1853" t="str">
            <v>124 : Mogolla multicereal.</v>
          </cell>
          <cell r="N1853">
            <v>2087</v>
          </cell>
          <cell r="O1853" t="str">
            <v>AAA Alimentando A Bogotá 2020 UT</v>
          </cell>
          <cell r="P1853">
            <v>246</v>
          </cell>
          <cell r="Q1853">
            <v>733</v>
          </cell>
          <cell r="R1853">
            <v>733</v>
          </cell>
          <cell r="S1853">
            <v>733</v>
          </cell>
          <cell r="T1853">
            <v>246</v>
          </cell>
          <cell r="U1853">
            <v>733</v>
          </cell>
          <cell r="V1853">
            <v>733</v>
          </cell>
          <cell r="W1853">
            <v>733</v>
          </cell>
        </row>
        <row r="1854">
          <cell r="I1854" t="str">
            <v>ALI_124_SEG_4_PROV_2088</v>
          </cell>
          <cell r="J1854">
            <v>4</v>
          </cell>
          <cell r="K1854" t="str">
            <v>CEREAL EMPACADO</v>
          </cell>
          <cell r="L1854">
            <v>124</v>
          </cell>
          <cell r="M1854" t="str">
            <v>124 : Mogolla multicereal.</v>
          </cell>
          <cell r="N1854">
            <v>2088</v>
          </cell>
          <cell r="O1854" t="str">
            <v>Consorcio Nutriservi Panadería 2020</v>
          </cell>
          <cell r="P1854">
            <v>252</v>
          </cell>
          <cell r="Q1854">
            <v>749</v>
          </cell>
          <cell r="R1854">
            <v>749</v>
          </cell>
          <cell r="S1854">
            <v>749</v>
          </cell>
          <cell r="T1854">
            <v>246</v>
          </cell>
          <cell r="U1854">
            <v>733</v>
          </cell>
          <cell r="V1854">
            <v>733</v>
          </cell>
          <cell r="W1854">
            <v>733</v>
          </cell>
        </row>
        <row r="1855">
          <cell r="I1855" t="str">
            <v>ALI_124_SEG_4_PROV_2095</v>
          </cell>
          <cell r="J1855">
            <v>4</v>
          </cell>
          <cell r="K1855" t="str">
            <v>CEREAL EMPACADO</v>
          </cell>
          <cell r="L1855">
            <v>124</v>
          </cell>
          <cell r="M1855" t="str">
            <v>124 : Mogolla multicereal.</v>
          </cell>
          <cell r="N1855">
            <v>2095</v>
          </cell>
          <cell r="O1855" t="str">
            <v>Ut Mana 2020</v>
          </cell>
          <cell r="P1855">
            <v>246</v>
          </cell>
          <cell r="Q1855">
            <v>733</v>
          </cell>
          <cell r="R1855">
            <v>733</v>
          </cell>
          <cell r="S1855">
            <v>733</v>
          </cell>
          <cell r="T1855">
            <v>246</v>
          </cell>
          <cell r="U1855">
            <v>733</v>
          </cell>
          <cell r="V1855">
            <v>733</v>
          </cell>
          <cell r="W1855">
            <v>733</v>
          </cell>
        </row>
        <row r="1856">
          <cell r="I1856" t="str">
            <v>ALI_124_SEG_5_PROV_2048</v>
          </cell>
          <cell r="J1856">
            <v>5</v>
          </cell>
          <cell r="K1856" t="str">
            <v>CEREAL EMPACADO</v>
          </cell>
          <cell r="L1856">
            <v>124</v>
          </cell>
          <cell r="M1856" t="str">
            <v>124 : Mogolla multicereal.</v>
          </cell>
          <cell r="N1856">
            <v>2048</v>
          </cell>
          <cell r="O1856" t="str">
            <v>Comercializadora Nutrimos SA</v>
          </cell>
          <cell r="P1856">
            <v>246</v>
          </cell>
          <cell r="Q1856">
            <v>733</v>
          </cell>
          <cell r="R1856">
            <v>733</v>
          </cell>
          <cell r="S1856">
            <v>733</v>
          </cell>
          <cell r="T1856">
            <v>246</v>
          </cell>
          <cell r="U1856">
            <v>733</v>
          </cell>
          <cell r="V1856">
            <v>733</v>
          </cell>
          <cell r="W1856">
            <v>733</v>
          </cell>
        </row>
        <row r="1857">
          <cell r="I1857" t="str">
            <v>ALI_124_SEG_5_PROV_2075</v>
          </cell>
          <cell r="J1857">
            <v>5</v>
          </cell>
          <cell r="K1857" t="str">
            <v>CEREAL EMPACADO</v>
          </cell>
          <cell r="L1857">
            <v>124</v>
          </cell>
          <cell r="M1857" t="str">
            <v>124 : Mogolla multicereal.</v>
          </cell>
          <cell r="N1857">
            <v>2075</v>
          </cell>
          <cell r="O1857" t="str">
            <v>Trigus S.A.S.</v>
          </cell>
          <cell r="P1857">
            <v>250</v>
          </cell>
          <cell r="Q1857">
            <v>741</v>
          </cell>
          <cell r="R1857">
            <v>741</v>
          </cell>
          <cell r="S1857">
            <v>741</v>
          </cell>
          <cell r="T1857">
            <v>246</v>
          </cell>
          <cell r="U1857">
            <v>733</v>
          </cell>
          <cell r="V1857">
            <v>733</v>
          </cell>
          <cell r="W1857">
            <v>733</v>
          </cell>
        </row>
        <row r="1858">
          <cell r="I1858" t="str">
            <v>ALI_124_SEG_5_PROV_2087</v>
          </cell>
          <cell r="J1858">
            <v>5</v>
          </cell>
          <cell r="K1858" t="str">
            <v>CEREAL EMPACADO</v>
          </cell>
          <cell r="L1858">
            <v>124</v>
          </cell>
          <cell r="M1858" t="str">
            <v>124 : Mogolla multicereal.</v>
          </cell>
          <cell r="N1858">
            <v>2087</v>
          </cell>
          <cell r="O1858" t="str">
            <v>AAA Alimentando A Bogotá 2020 UT</v>
          </cell>
          <cell r="P1858">
            <v>246</v>
          </cell>
          <cell r="Q1858">
            <v>733</v>
          </cell>
          <cell r="R1858">
            <v>733</v>
          </cell>
          <cell r="S1858">
            <v>733</v>
          </cell>
          <cell r="T1858">
            <v>246</v>
          </cell>
          <cell r="U1858">
            <v>733</v>
          </cell>
          <cell r="V1858">
            <v>733</v>
          </cell>
          <cell r="W1858">
            <v>733</v>
          </cell>
        </row>
        <row r="1859">
          <cell r="I1859" t="str">
            <v>ALI_124_SEG_5_PROV_2088</v>
          </cell>
          <cell r="J1859">
            <v>5</v>
          </cell>
          <cell r="K1859" t="str">
            <v>CEREAL EMPACADO</v>
          </cell>
          <cell r="L1859">
            <v>124</v>
          </cell>
          <cell r="M1859" t="str">
            <v>124 : Mogolla multicereal.</v>
          </cell>
          <cell r="N1859">
            <v>2088</v>
          </cell>
          <cell r="O1859" t="str">
            <v>Consorcio Nutriservi Panadería 2020</v>
          </cell>
          <cell r="P1859">
            <v>252</v>
          </cell>
          <cell r="Q1859">
            <v>749</v>
          </cell>
          <cell r="R1859">
            <v>749</v>
          </cell>
          <cell r="S1859">
            <v>749</v>
          </cell>
          <cell r="T1859">
            <v>246</v>
          </cell>
          <cell r="U1859">
            <v>733</v>
          </cell>
          <cell r="V1859">
            <v>733</v>
          </cell>
          <cell r="W1859">
            <v>733</v>
          </cell>
        </row>
        <row r="1860">
          <cell r="I1860" t="str">
            <v>ALI_124_SEG_5_PROV_2095</v>
          </cell>
          <cell r="J1860">
            <v>5</v>
          </cell>
          <cell r="K1860" t="str">
            <v>CEREAL EMPACADO</v>
          </cell>
          <cell r="L1860">
            <v>124</v>
          </cell>
          <cell r="M1860" t="str">
            <v>124 : Mogolla multicereal.</v>
          </cell>
          <cell r="N1860">
            <v>2095</v>
          </cell>
          <cell r="O1860" t="str">
            <v>Ut Mana 2020</v>
          </cell>
          <cell r="P1860">
            <v>246</v>
          </cell>
          <cell r="Q1860">
            <v>733</v>
          </cell>
          <cell r="R1860">
            <v>733</v>
          </cell>
          <cell r="S1860">
            <v>733</v>
          </cell>
          <cell r="T1860">
            <v>246</v>
          </cell>
          <cell r="U1860">
            <v>733</v>
          </cell>
          <cell r="V1860">
            <v>733</v>
          </cell>
          <cell r="W1860">
            <v>733</v>
          </cell>
        </row>
        <row r="1861">
          <cell r="I1861" t="str">
            <v>ALI_124_SEG_6_PROV_2048</v>
          </cell>
          <cell r="J1861">
            <v>6</v>
          </cell>
          <cell r="K1861" t="str">
            <v>CEREAL EMPACADO</v>
          </cell>
          <cell r="L1861">
            <v>124</v>
          </cell>
          <cell r="M1861" t="str">
            <v>124 : Mogolla multicereal.</v>
          </cell>
          <cell r="N1861">
            <v>2048</v>
          </cell>
          <cell r="O1861" t="str">
            <v>Comercializadora Nutrimos SA</v>
          </cell>
          <cell r="P1861">
            <v>246</v>
          </cell>
          <cell r="Q1861">
            <v>733</v>
          </cell>
          <cell r="R1861">
            <v>733</v>
          </cell>
          <cell r="S1861">
            <v>733</v>
          </cell>
          <cell r="T1861">
            <v>246</v>
          </cell>
          <cell r="U1861">
            <v>733</v>
          </cell>
          <cell r="V1861">
            <v>733</v>
          </cell>
          <cell r="W1861">
            <v>733</v>
          </cell>
        </row>
        <row r="1862">
          <cell r="I1862" t="str">
            <v>ALI_124_SEG_6_PROV_2075</v>
          </cell>
          <cell r="J1862">
            <v>6</v>
          </cell>
          <cell r="K1862" t="str">
            <v>CEREAL EMPACADO</v>
          </cell>
          <cell r="L1862">
            <v>124</v>
          </cell>
          <cell r="M1862" t="str">
            <v>124 : Mogolla multicereal.</v>
          </cell>
          <cell r="N1862">
            <v>2075</v>
          </cell>
          <cell r="O1862" t="str">
            <v>Trigus S.A.S.</v>
          </cell>
          <cell r="P1862">
            <v>250</v>
          </cell>
          <cell r="Q1862">
            <v>741</v>
          </cell>
          <cell r="R1862">
            <v>741</v>
          </cell>
          <cell r="S1862">
            <v>741</v>
          </cell>
          <cell r="T1862">
            <v>246</v>
          </cell>
          <cell r="U1862">
            <v>733</v>
          </cell>
          <cell r="V1862">
            <v>733</v>
          </cell>
          <cell r="W1862">
            <v>733</v>
          </cell>
        </row>
        <row r="1863">
          <cell r="I1863" t="str">
            <v>ALI_124_SEG_6_PROV_2087</v>
          </cell>
          <cell r="J1863">
            <v>6</v>
          </cell>
          <cell r="K1863" t="str">
            <v>CEREAL EMPACADO</v>
          </cell>
          <cell r="L1863">
            <v>124</v>
          </cell>
          <cell r="M1863" t="str">
            <v>124 : Mogolla multicereal.</v>
          </cell>
          <cell r="N1863">
            <v>2087</v>
          </cell>
          <cell r="O1863" t="str">
            <v>AAA Alimentando A Bogotá 2020 UT</v>
          </cell>
          <cell r="P1863">
            <v>246</v>
          </cell>
          <cell r="Q1863">
            <v>733</v>
          </cell>
          <cell r="R1863">
            <v>733</v>
          </cell>
          <cell r="S1863">
            <v>733</v>
          </cell>
          <cell r="T1863">
            <v>246</v>
          </cell>
          <cell r="U1863">
            <v>733</v>
          </cell>
          <cell r="V1863">
            <v>733</v>
          </cell>
          <cell r="W1863">
            <v>733</v>
          </cell>
        </row>
        <row r="1864">
          <cell r="I1864" t="str">
            <v>ALI_124_SEG_6_PROV_2088</v>
          </cell>
          <cell r="J1864">
            <v>6</v>
          </cell>
          <cell r="K1864" t="str">
            <v>CEREAL EMPACADO</v>
          </cell>
          <cell r="L1864">
            <v>124</v>
          </cell>
          <cell r="M1864" t="str">
            <v>124 : Mogolla multicereal.</v>
          </cell>
          <cell r="N1864">
            <v>2088</v>
          </cell>
          <cell r="O1864" t="str">
            <v>Consorcio Nutriservi Panadería 2020</v>
          </cell>
          <cell r="P1864">
            <v>252</v>
          </cell>
          <cell r="Q1864">
            <v>749</v>
          </cell>
          <cell r="R1864">
            <v>749</v>
          </cell>
          <cell r="S1864">
            <v>749</v>
          </cell>
          <cell r="T1864">
            <v>246</v>
          </cell>
          <cell r="U1864">
            <v>733</v>
          </cell>
          <cell r="V1864">
            <v>733</v>
          </cell>
          <cell r="W1864">
            <v>733</v>
          </cell>
        </row>
        <row r="1865">
          <cell r="I1865" t="str">
            <v>ALI_124_SEG_6_PROV_2095</v>
          </cell>
          <cell r="J1865">
            <v>6</v>
          </cell>
          <cell r="K1865" t="str">
            <v>CEREAL EMPACADO</v>
          </cell>
          <cell r="L1865">
            <v>124</v>
          </cell>
          <cell r="M1865" t="str">
            <v>124 : Mogolla multicereal.</v>
          </cell>
          <cell r="N1865">
            <v>2095</v>
          </cell>
          <cell r="O1865" t="str">
            <v>Ut Mana 2020</v>
          </cell>
          <cell r="P1865">
            <v>246</v>
          </cell>
          <cell r="Q1865">
            <v>733</v>
          </cell>
          <cell r="R1865">
            <v>733</v>
          </cell>
          <cell r="S1865">
            <v>733</v>
          </cell>
          <cell r="T1865">
            <v>246</v>
          </cell>
          <cell r="U1865">
            <v>733</v>
          </cell>
          <cell r="V1865">
            <v>733</v>
          </cell>
          <cell r="W1865">
            <v>733</v>
          </cell>
        </row>
        <row r="1866">
          <cell r="I1866" t="str">
            <v>ALI_124_SEG_7_PROV_2048</v>
          </cell>
          <cell r="J1866">
            <v>7</v>
          </cell>
          <cell r="K1866" t="str">
            <v>CEREAL EMPACADO</v>
          </cell>
          <cell r="L1866">
            <v>124</v>
          </cell>
          <cell r="M1866" t="str">
            <v>124 : Mogolla multicereal.</v>
          </cell>
          <cell r="N1866">
            <v>2048</v>
          </cell>
          <cell r="O1866" t="str">
            <v>Comercializadora Nutrimos SA</v>
          </cell>
          <cell r="P1866">
            <v>246</v>
          </cell>
          <cell r="Q1866">
            <v>733</v>
          </cell>
          <cell r="R1866">
            <v>733</v>
          </cell>
          <cell r="S1866">
            <v>733</v>
          </cell>
          <cell r="T1866">
            <v>246</v>
          </cell>
          <cell r="U1866">
            <v>733</v>
          </cell>
          <cell r="V1866">
            <v>733</v>
          </cell>
          <cell r="W1866">
            <v>733</v>
          </cell>
        </row>
        <row r="1867">
          <cell r="I1867" t="str">
            <v>ALI_124_SEG_7_PROV_2075</v>
          </cell>
          <cell r="J1867">
            <v>7</v>
          </cell>
          <cell r="K1867" t="str">
            <v>CEREAL EMPACADO</v>
          </cell>
          <cell r="L1867">
            <v>124</v>
          </cell>
          <cell r="M1867" t="str">
            <v>124 : Mogolla multicereal.</v>
          </cell>
          <cell r="N1867">
            <v>2075</v>
          </cell>
          <cell r="O1867" t="str">
            <v>Trigus S.A.S.</v>
          </cell>
          <cell r="P1867">
            <v>250</v>
          </cell>
          <cell r="Q1867">
            <v>741</v>
          </cell>
          <cell r="R1867">
            <v>741</v>
          </cell>
          <cell r="S1867">
            <v>741</v>
          </cell>
          <cell r="T1867">
            <v>246</v>
          </cell>
          <cell r="U1867">
            <v>733</v>
          </cell>
          <cell r="V1867">
            <v>733</v>
          </cell>
          <cell r="W1867">
            <v>733</v>
          </cell>
        </row>
        <row r="1868">
          <cell r="I1868" t="str">
            <v>ALI_124_SEG_7_PROV_2087</v>
          </cell>
          <cell r="J1868">
            <v>7</v>
          </cell>
          <cell r="K1868" t="str">
            <v>CEREAL EMPACADO</v>
          </cell>
          <cell r="L1868">
            <v>124</v>
          </cell>
          <cell r="M1868" t="str">
            <v>124 : Mogolla multicereal.</v>
          </cell>
          <cell r="N1868">
            <v>2087</v>
          </cell>
          <cell r="O1868" t="str">
            <v>AAA Alimentando A Bogotá 2020 UT</v>
          </cell>
          <cell r="P1868">
            <v>246</v>
          </cell>
          <cell r="Q1868">
            <v>733</v>
          </cell>
          <cell r="R1868">
            <v>733</v>
          </cell>
          <cell r="S1868">
            <v>733</v>
          </cell>
          <cell r="T1868">
            <v>246</v>
          </cell>
          <cell r="U1868">
            <v>733</v>
          </cell>
          <cell r="V1868">
            <v>733</v>
          </cell>
          <cell r="W1868">
            <v>733</v>
          </cell>
        </row>
        <row r="1869">
          <cell r="I1869" t="str">
            <v>ALI_124_SEG_7_PROV_2088</v>
          </cell>
          <cell r="J1869">
            <v>7</v>
          </cell>
          <cell r="K1869" t="str">
            <v>CEREAL EMPACADO</v>
          </cell>
          <cell r="L1869">
            <v>124</v>
          </cell>
          <cell r="M1869" t="str">
            <v>124 : Mogolla multicereal.</v>
          </cell>
          <cell r="N1869">
            <v>2088</v>
          </cell>
          <cell r="O1869" t="str">
            <v>Consorcio Nutriservi Panadería 2020</v>
          </cell>
          <cell r="P1869">
            <v>252</v>
          </cell>
          <cell r="Q1869">
            <v>749</v>
          </cell>
          <cell r="R1869">
            <v>749</v>
          </cell>
          <cell r="S1869">
            <v>749</v>
          </cell>
          <cell r="T1869">
            <v>246</v>
          </cell>
          <cell r="U1869">
            <v>733</v>
          </cell>
          <cell r="V1869">
            <v>733</v>
          </cell>
          <cell r="W1869">
            <v>733</v>
          </cell>
        </row>
        <row r="1870">
          <cell r="I1870" t="str">
            <v>ALI_124_SEG_7_PROV_2095</v>
          </cell>
          <cell r="J1870">
            <v>7</v>
          </cell>
          <cell r="K1870" t="str">
            <v>CEREAL EMPACADO</v>
          </cell>
          <cell r="L1870">
            <v>124</v>
          </cell>
          <cell r="M1870" t="str">
            <v>124 : Mogolla multicereal.</v>
          </cell>
          <cell r="N1870">
            <v>2095</v>
          </cell>
          <cell r="O1870" t="str">
            <v>Ut Mana 2020</v>
          </cell>
          <cell r="P1870">
            <v>246</v>
          </cell>
          <cell r="Q1870">
            <v>733</v>
          </cell>
          <cell r="R1870">
            <v>733</v>
          </cell>
          <cell r="S1870">
            <v>733</v>
          </cell>
          <cell r="T1870">
            <v>246</v>
          </cell>
          <cell r="U1870">
            <v>733</v>
          </cell>
          <cell r="V1870">
            <v>733</v>
          </cell>
          <cell r="W1870">
            <v>733</v>
          </cell>
        </row>
        <row r="1871">
          <cell r="I1871" t="str">
            <v>ALI_124_SEG_8_PROV_2048</v>
          </cell>
          <cell r="J1871">
            <v>8</v>
          </cell>
          <cell r="K1871" t="str">
            <v>CEREAL EMPACADO</v>
          </cell>
          <cell r="L1871">
            <v>124</v>
          </cell>
          <cell r="M1871" t="str">
            <v>124 : Mogolla multicereal.</v>
          </cell>
          <cell r="N1871">
            <v>2048</v>
          </cell>
          <cell r="O1871" t="str">
            <v>Comercializadora Nutrimos SA</v>
          </cell>
          <cell r="P1871">
            <v>246</v>
          </cell>
          <cell r="Q1871">
            <v>733</v>
          </cell>
          <cell r="R1871">
            <v>733</v>
          </cell>
          <cell r="S1871">
            <v>733</v>
          </cell>
          <cell r="T1871">
            <v>246</v>
          </cell>
          <cell r="U1871">
            <v>733</v>
          </cell>
          <cell r="V1871">
            <v>733</v>
          </cell>
          <cell r="W1871">
            <v>733</v>
          </cell>
        </row>
        <row r="1872">
          <cell r="I1872" t="str">
            <v>ALI_124_SEG_8_PROV_2075</v>
          </cell>
          <cell r="J1872">
            <v>8</v>
          </cell>
          <cell r="K1872" t="str">
            <v>CEREAL EMPACADO</v>
          </cell>
          <cell r="L1872">
            <v>124</v>
          </cell>
          <cell r="M1872" t="str">
            <v>124 : Mogolla multicereal.</v>
          </cell>
          <cell r="N1872">
            <v>2075</v>
          </cell>
          <cell r="O1872" t="str">
            <v>Trigus S.A.S.</v>
          </cell>
          <cell r="P1872">
            <v>250</v>
          </cell>
          <cell r="Q1872">
            <v>741</v>
          </cell>
          <cell r="R1872">
            <v>741</v>
          </cell>
          <cell r="S1872">
            <v>741</v>
          </cell>
          <cell r="T1872">
            <v>246</v>
          </cell>
          <cell r="U1872">
            <v>733</v>
          </cell>
          <cell r="V1872">
            <v>733</v>
          </cell>
          <cell r="W1872">
            <v>733</v>
          </cell>
        </row>
        <row r="1873">
          <cell r="I1873" t="str">
            <v>ALI_124_SEG_8_PROV_2087</v>
          </cell>
          <cell r="J1873">
            <v>8</v>
          </cell>
          <cell r="K1873" t="str">
            <v>CEREAL EMPACADO</v>
          </cell>
          <cell r="L1873">
            <v>124</v>
          </cell>
          <cell r="M1873" t="str">
            <v>124 : Mogolla multicereal.</v>
          </cell>
          <cell r="N1873">
            <v>2087</v>
          </cell>
          <cell r="O1873" t="str">
            <v>AAA Alimentando A Bogotá 2020 UT</v>
          </cell>
          <cell r="P1873">
            <v>246</v>
          </cell>
          <cell r="Q1873">
            <v>733</v>
          </cell>
          <cell r="R1873">
            <v>733</v>
          </cell>
          <cell r="S1873">
            <v>733</v>
          </cell>
          <cell r="T1873">
            <v>246</v>
          </cell>
          <cell r="U1873">
            <v>733</v>
          </cell>
          <cell r="V1873">
            <v>733</v>
          </cell>
          <cell r="W1873">
            <v>733</v>
          </cell>
        </row>
        <row r="1874">
          <cell r="I1874" t="str">
            <v>ALI_124_SEG_8_PROV_2088</v>
          </cell>
          <cell r="J1874">
            <v>8</v>
          </cell>
          <cell r="K1874" t="str">
            <v>CEREAL EMPACADO</v>
          </cell>
          <cell r="L1874">
            <v>124</v>
          </cell>
          <cell r="M1874" t="str">
            <v>124 : Mogolla multicereal.</v>
          </cell>
          <cell r="N1874">
            <v>2088</v>
          </cell>
          <cell r="O1874" t="str">
            <v>Consorcio Nutriservi Panadería 2020</v>
          </cell>
          <cell r="P1874">
            <v>252</v>
          </cell>
          <cell r="Q1874">
            <v>749</v>
          </cell>
          <cell r="R1874">
            <v>749</v>
          </cell>
          <cell r="S1874">
            <v>749</v>
          </cell>
          <cell r="T1874">
            <v>246</v>
          </cell>
          <cell r="U1874">
            <v>733</v>
          </cell>
          <cell r="V1874">
            <v>733</v>
          </cell>
          <cell r="W1874">
            <v>733</v>
          </cell>
        </row>
        <row r="1875">
          <cell r="I1875" t="str">
            <v>ALI_124_SEG_8_PROV_2095</v>
          </cell>
          <cell r="J1875">
            <v>8</v>
          </cell>
          <cell r="K1875" t="str">
            <v>CEREAL EMPACADO</v>
          </cell>
          <cell r="L1875">
            <v>124</v>
          </cell>
          <cell r="M1875" t="str">
            <v>124 : Mogolla multicereal.</v>
          </cell>
          <cell r="N1875">
            <v>2095</v>
          </cell>
          <cell r="O1875" t="str">
            <v>Ut Mana 2020</v>
          </cell>
          <cell r="P1875">
            <v>246</v>
          </cell>
          <cell r="Q1875">
            <v>733</v>
          </cell>
          <cell r="R1875">
            <v>733</v>
          </cell>
          <cell r="S1875">
            <v>733</v>
          </cell>
          <cell r="T1875">
            <v>246</v>
          </cell>
          <cell r="U1875">
            <v>733</v>
          </cell>
          <cell r="V1875">
            <v>733</v>
          </cell>
          <cell r="W1875">
            <v>733</v>
          </cell>
        </row>
        <row r="1876">
          <cell r="I1876" t="str">
            <v>ALI_124_SEG_9_PROV_2048</v>
          </cell>
          <cell r="J1876">
            <v>9</v>
          </cell>
          <cell r="K1876" t="str">
            <v>CEREAL EMPACADO</v>
          </cell>
          <cell r="L1876">
            <v>124</v>
          </cell>
          <cell r="M1876" t="str">
            <v>124 : Mogolla multicereal.</v>
          </cell>
          <cell r="N1876">
            <v>2048</v>
          </cell>
          <cell r="O1876" t="str">
            <v>Comercializadora Nutrimos SA</v>
          </cell>
          <cell r="P1876">
            <v>246</v>
          </cell>
          <cell r="Q1876">
            <v>733</v>
          </cell>
          <cell r="R1876">
            <v>733</v>
          </cell>
          <cell r="S1876">
            <v>733</v>
          </cell>
          <cell r="T1876">
            <v>246</v>
          </cell>
          <cell r="U1876">
            <v>733</v>
          </cell>
          <cell r="V1876">
            <v>733</v>
          </cell>
          <cell r="W1876">
            <v>733</v>
          </cell>
        </row>
        <row r="1877">
          <cell r="I1877" t="str">
            <v>ALI_124_SEG_9_PROV_2075</v>
          </cell>
          <cell r="J1877">
            <v>9</v>
          </cell>
          <cell r="K1877" t="str">
            <v>CEREAL EMPACADO</v>
          </cell>
          <cell r="L1877">
            <v>124</v>
          </cell>
          <cell r="M1877" t="str">
            <v>124 : Mogolla multicereal.</v>
          </cell>
          <cell r="N1877">
            <v>2075</v>
          </cell>
          <cell r="O1877" t="str">
            <v>Trigus S.A.S.</v>
          </cell>
          <cell r="P1877">
            <v>250</v>
          </cell>
          <cell r="Q1877">
            <v>741</v>
          </cell>
          <cell r="R1877">
            <v>741</v>
          </cell>
          <cell r="S1877">
            <v>741</v>
          </cell>
          <cell r="T1877">
            <v>246</v>
          </cell>
          <cell r="U1877">
            <v>733</v>
          </cell>
          <cell r="V1877">
            <v>733</v>
          </cell>
          <cell r="W1877">
            <v>733</v>
          </cell>
        </row>
        <row r="1878">
          <cell r="I1878" t="str">
            <v>ALI_124_SEG_9_PROV_2087</v>
          </cell>
          <cell r="J1878">
            <v>9</v>
          </cell>
          <cell r="K1878" t="str">
            <v>CEREAL EMPACADO</v>
          </cell>
          <cell r="L1878">
            <v>124</v>
          </cell>
          <cell r="M1878" t="str">
            <v>124 : Mogolla multicereal.</v>
          </cell>
          <cell r="N1878">
            <v>2087</v>
          </cell>
          <cell r="O1878" t="str">
            <v>AAA Alimentando A Bogotá 2020 UT</v>
          </cell>
          <cell r="P1878">
            <v>246</v>
          </cell>
          <cell r="Q1878">
            <v>733</v>
          </cell>
          <cell r="R1878">
            <v>733</v>
          </cell>
          <cell r="S1878">
            <v>733</v>
          </cell>
          <cell r="T1878">
            <v>246</v>
          </cell>
          <cell r="U1878">
            <v>733</v>
          </cell>
          <cell r="V1878">
            <v>733</v>
          </cell>
          <cell r="W1878">
            <v>733</v>
          </cell>
        </row>
        <row r="1879">
          <cell r="I1879" t="str">
            <v>ALI_124_SEG_9_PROV_2088</v>
          </cell>
          <cell r="J1879">
            <v>9</v>
          </cell>
          <cell r="K1879" t="str">
            <v>CEREAL EMPACADO</v>
          </cell>
          <cell r="L1879">
            <v>124</v>
          </cell>
          <cell r="M1879" t="str">
            <v>124 : Mogolla multicereal.</v>
          </cell>
          <cell r="N1879">
            <v>2088</v>
          </cell>
          <cell r="O1879" t="str">
            <v>Consorcio Nutriservi Panadería 2020</v>
          </cell>
          <cell r="P1879">
            <v>252</v>
          </cell>
          <cell r="Q1879">
            <v>749</v>
          </cell>
          <cell r="R1879">
            <v>749</v>
          </cell>
          <cell r="S1879">
            <v>749</v>
          </cell>
          <cell r="T1879">
            <v>246</v>
          </cell>
          <cell r="U1879">
            <v>733</v>
          </cell>
          <cell r="V1879">
            <v>733</v>
          </cell>
          <cell r="W1879">
            <v>733</v>
          </cell>
        </row>
        <row r="1880">
          <cell r="I1880" t="str">
            <v>ALI_124_SEG_9_PROV_2095</v>
          </cell>
          <cell r="J1880">
            <v>9</v>
          </cell>
          <cell r="K1880" t="str">
            <v>CEREAL EMPACADO</v>
          </cell>
          <cell r="L1880">
            <v>124</v>
          </cell>
          <cell r="M1880" t="str">
            <v>124 : Mogolla multicereal.</v>
          </cell>
          <cell r="N1880">
            <v>2095</v>
          </cell>
          <cell r="O1880" t="str">
            <v>Ut Mana 2020</v>
          </cell>
          <cell r="P1880">
            <v>246</v>
          </cell>
          <cell r="Q1880">
            <v>733</v>
          </cell>
          <cell r="R1880">
            <v>733</v>
          </cell>
          <cell r="S1880">
            <v>733</v>
          </cell>
          <cell r="T1880">
            <v>246</v>
          </cell>
          <cell r="U1880">
            <v>733</v>
          </cell>
          <cell r="V1880">
            <v>733</v>
          </cell>
          <cell r="W1880">
            <v>733</v>
          </cell>
        </row>
        <row r="1881">
          <cell r="I1881" t="str">
            <v>ALI_124_SEG_10_PROV_2048</v>
          </cell>
          <cell r="J1881">
            <v>10</v>
          </cell>
          <cell r="K1881" t="str">
            <v>CEREAL EMPACADO</v>
          </cell>
          <cell r="L1881">
            <v>124</v>
          </cell>
          <cell r="M1881" t="str">
            <v>124 : Mogolla multicereal.</v>
          </cell>
          <cell r="N1881">
            <v>2048</v>
          </cell>
          <cell r="O1881" t="str">
            <v>Comercializadora Nutrimos SA</v>
          </cell>
          <cell r="P1881">
            <v>246</v>
          </cell>
          <cell r="Q1881">
            <v>733</v>
          </cell>
          <cell r="R1881">
            <v>733</v>
          </cell>
          <cell r="S1881">
            <v>733</v>
          </cell>
          <cell r="T1881">
            <v>246</v>
          </cell>
          <cell r="U1881">
            <v>733</v>
          </cell>
          <cell r="V1881">
            <v>733</v>
          </cell>
          <cell r="W1881">
            <v>733</v>
          </cell>
        </row>
        <row r="1882">
          <cell r="I1882" t="str">
            <v>ALI_124_SEG_10_PROV_2075</v>
          </cell>
          <cell r="J1882">
            <v>10</v>
          </cell>
          <cell r="K1882" t="str">
            <v>CEREAL EMPACADO</v>
          </cell>
          <cell r="L1882">
            <v>124</v>
          </cell>
          <cell r="M1882" t="str">
            <v>124 : Mogolla multicereal.</v>
          </cell>
          <cell r="N1882">
            <v>2075</v>
          </cell>
          <cell r="O1882" t="str">
            <v>Trigus S.A.S.</v>
          </cell>
          <cell r="P1882">
            <v>250</v>
          </cell>
          <cell r="Q1882">
            <v>741</v>
          </cell>
          <cell r="R1882">
            <v>741</v>
          </cell>
          <cell r="S1882">
            <v>741</v>
          </cell>
          <cell r="T1882">
            <v>246</v>
          </cell>
          <cell r="U1882">
            <v>733</v>
          </cell>
          <cell r="V1882">
            <v>733</v>
          </cell>
          <cell r="W1882">
            <v>733</v>
          </cell>
        </row>
        <row r="1883">
          <cell r="I1883" t="str">
            <v>ALI_124_SEG_10_PROV_2087</v>
          </cell>
          <cell r="J1883">
            <v>10</v>
          </cell>
          <cell r="K1883" t="str">
            <v>CEREAL EMPACADO</v>
          </cell>
          <cell r="L1883">
            <v>124</v>
          </cell>
          <cell r="M1883" t="str">
            <v>124 : Mogolla multicereal.</v>
          </cell>
          <cell r="N1883">
            <v>2087</v>
          </cell>
          <cell r="O1883" t="str">
            <v>AAA Alimentando A Bogotá 2020 UT</v>
          </cell>
          <cell r="P1883">
            <v>246</v>
          </cell>
          <cell r="Q1883">
            <v>733</v>
          </cell>
          <cell r="R1883">
            <v>733</v>
          </cell>
          <cell r="S1883">
            <v>733</v>
          </cell>
          <cell r="T1883">
            <v>246</v>
          </cell>
          <cell r="U1883">
            <v>733</v>
          </cell>
          <cell r="V1883">
            <v>733</v>
          </cell>
          <cell r="W1883">
            <v>733</v>
          </cell>
        </row>
        <row r="1884">
          <cell r="I1884" t="str">
            <v>ALI_124_SEG_10_PROV_2088</v>
          </cell>
          <cell r="J1884">
            <v>10</v>
          </cell>
          <cell r="K1884" t="str">
            <v>CEREAL EMPACADO</v>
          </cell>
          <cell r="L1884">
            <v>124</v>
          </cell>
          <cell r="M1884" t="str">
            <v>124 : Mogolla multicereal.</v>
          </cell>
          <cell r="N1884">
            <v>2088</v>
          </cell>
          <cell r="O1884" t="str">
            <v>Consorcio Nutriservi Panadería 2020</v>
          </cell>
          <cell r="P1884">
            <v>252</v>
          </cell>
          <cell r="Q1884">
            <v>749</v>
          </cell>
          <cell r="R1884">
            <v>749</v>
          </cell>
          <cell r="S1884">
            <v>749</v>
          </cell>
          <cell r="T1884">
            <v>246</v>
          </cell>
          <cell r="U1884">
            <v>733</v>
          </cell>
          <cell r="V1884">
            <v>733</v>
          </cell>
          <cell r="W1884">
            <v>733</v>
          </cell>
        </row>
        <row r="1885">
          <cell r="I1885" t="str">
            <v>ALI_124_SEG_10_PROV_2095</v>
          </cell>
          <cell r="J1885">
            <v>10</v>
          </cell>
          <cell r="K1885" t="str">
            <v>CEREAL EMPACADO</v>
          </cell>
          <cell r="L1885">
            <v>124</v>
          </cell>
          <cell r="M1885" t="str">
            <v>124 : Mogolla multicereal.</v>
          </cell>
          <cell r="N1885">
            <v>2095</v>
          </cell>
          <cell r="O1885" t="str">
            <v>Ut Mana 2020</v>
          </cell>
          <cell r="P1885">
            <v>246</v>
          </cell>
          <cell r="Q1885">
            <v>733</v>
          </cell>
          <cell r="R1885">
            <v>733</v>
          </cell>
          <cell r="S1885">
            <v>733</v>
          </cell>
          <cell r="T1885">
            <v>246</v>
          </cell>
          <cell r="U1885">
            <v>733</v>
          </cell>
          <cell r="V1885">
            <v>733</v>
          </cell>
          <cell r="W1885">
            <v>733</v>
          </cell>
        </row>
        <row r="1886">
          <cell r="I1886" t="str">
            <v>ALI_124_SEG_11_PROV_2048</v>
          </cell>
          <cell r="J1886">
            <v>11</v>
          </cell>
          <cell r="K1886" t="str">
            <v>CEREAL EMPACADO</v>
          </cell>
          <cell r="L1886">
            <v>124</v>
          </cell>
          <cell r="M1886" t="str">
            <v>124 : Mogolla multicereal.</v>
          </cell>
          <cell r="N1886">
            <v>2048</v>
          </cell>
          <cell r="O1886" t="str">
            <v>Comercializadora Nutrimos SA</v>
          </cell>
          <cell r="P1886">
            <v>246</v>
          </cell>
          <cell r="Q1886">
            <v>733</v>
          </cell>
          <cell r="R1886">
            <v>733</v>
          </cell>
          <cell r="S1886">
            <v>733</v>
          </cell>
          <cell r="T1886">
            <v>246</v>
          </cell>
          <cell r="U1886">
            <v>733</v>
          </cell>
          <cell r="V1886">
            <v>733</v>
          </cell>
          <cell r="W1886">
            <v>733</v>
          </cell>
        </row>
        <row r="1887">
          <cell r="I1887" t="str">
            <v>ALI_124_SEG_11_PROV_2075</v>
          </cell>
          <cell r="J1887">
            <v>11</v>
          </cell>
          <cell r="K1887" t="str">
            <v>CEREAL EMPACADO</v>
          </cell>
          <cell r="L1887">
            <v>124</v>
          </cell>
          <cell r="M1887" t="str">
            <v>124 : Mogolla multicereal.</v>
          </cell>
          <cell r="N1887">
            <v>2075</v>
          </cell>
          <cell r="O1887" t="str">
            <v>Trigus S.A.S.</v>
          </cell>
          <cell r="P1887">
            <v>250</v>
          </cell>
          <cell r="Q1887">
            <v>741</v>
          </cell>
          <cell r="R1887">
            <v>741</v>
          </cell>
          <cell r="S1887">
            <v>741</v>
          </cell>
          <cell r="T1887">
            <v>246</v>
          </cell>
          <cell r="U1887">
            <v>733</v>
          </cell>
          <cell r="V1887">
            <v>733</v>
          </cell>
          <cell r="W1887">
            <v>733</v>
          </cell>
        </row>
        <row r="1888">
          <cell r="I1888" t="str">
            <v>ALI_124_SEG_11_PROV_2087</v>
          </cell>
          <cell r="J1888">
            <v>11</v>
          </cell>
          <cell r="K1888" t="str">
            <v>CEREAL EMPACADO</v>
          </cell>
          <cell r="L1888">
            <v>124</v>
          </cell>
          <cell r="M1888" t="str">
            <v>124 : Mogolla multicereal.</v>
          </cell>
          <cell r="N1888">
            <v>2087</v>
          </cell>
          <cell r="O1888" t="str">
            <v>AAA Alimentando A Bogotá 2020 UT</v>
          </cell>
          <cell r="P1888">
            <v>246</v>
          </cell>
          <cell r="Q1888">
            <v>733</v>
          </cell>
          <cell r="R1888">
            <v>733</v>
          </cell>
          <cell r="S1888">
            <v>733</v>
          </cell>
          <cell r="T1888">
            <v>246</v>
          </cell>
          <cell r="U1888">
            <v>733</v>
          </cell>
          <cell r="V1888">
            <v>733</v>
          </cell>
          <cell r="W1888">
            <v>733</v>
          </cell>
        </row>
        <row r="1889">
          <cell r="I1889" t="str">
            <v>ALI_124_SEG_11_PROV_2088</v>
          </cell>
          <cell r="J1889">
            <v>11</v>
          </cell>
          <cell r="K1889" t="str">
            <v>CEREAL EMPACADO</v>
          </cell>
          <cell r="L1889">
            <v>124</v>
          </cell>
          <cell r="M1889" t="str">
            <v>124 : Mogolla multicereal.</v>
          </cell>
          <cell r="N1889">
            <v>2088</v>
          </cell>
          <cell r="O1889" t="str">
            <v>Consorcio Nutriservi Panadería 2020</v>
          </cell>
          <cell r="P1889">
            <v>252</v>
          </cell>
          <cell r="Q1889">
            <v>749</v>
          </cell>
          <cell r="R1889">
            <v>749</v>
          </cell>
          <cell r="S1889">
            <v>749</v>
          </cell>
          <cell r="T1889">
            <v>246</v>
          </cell>
          <cell r="U1889">
            <v>733</v>
          </cell>
          <cell r="V1889">
            <v>733</v>
          </cell>
          <cell r="W1889">
            <v>733</v>
          </cell>
        </row>
        <row r="1890">
          <cell r="I1890" t="str">
            <v>ALI_124_SEG_11_PROV_2095</v>
          </cell>
          <cell r="J1890">
            <v>11</v>
          </cell>
          <cell r="K1890" t="str">
            <v>CEREAL EMPACADO</v>
          </cell>
          <cell r="L1890">
            <v>124</v>
          </cell>
          <cell r="M1890" t="str">
            <v>124 : Mogolla multicereal.</v>
          </cell>
          <cell r="N1890">
            <v>2095</v>
          </cell>
          <cell r="O1890" t="str">
            <v>Ut Mana 2020</v>
          </cell>
          <cell r="P1890">
            <v>246</v>
          </cell>
          <cell r="Q1890">
            <v>733</v>
          </cell>
          <cell r="R1890">
            <v>733</v>
          </cell>
          <cell r="S1890">
            <v>733</v>
          </cell>
          <cell r="T1890">
            <v>246</v>
          </cell>
          <cell r="U1890">
            <v>733</v>
          </cell>
          <cell r="V1890">
            <v>733</v>
          </cell>
          <cell r="W1890">
            <v>733</v>
          </cell>
        </row>
        <row r="1891">
          <cell r="I1891" t="str">
            <v>ALI_124_SEG_12_PROV_2048</v>
          </cell>
          <cell r="J1891">
            <v>12</v>
          </cell>
          <cell r="K1891" t="str">
            <v>CEREAL EMPACADO</v>
          </cell>
          <cell r="L1891">
            <v>124</v>
          </cell>
          <cell r="M1891" t="str">
            <v>124 : Mogolla multicereal.</v>
          </cell>
          <cell r="N1891">
            <v>2048</v>
          </cell>
          <cell r="O1891" t="str">
            <v>Comercializadora Nutrimos SA</v>
          </cell>
          <cell r="P1891">
            <v>246</v>
          </cell>
          <cell r="Q1891">
            <v>733</v>
          </cell>
          <cell r="R1891">
            <v>733</v>
          </cell>
          <cell r="S1891">
            <v>733</v>
          </cell>
          <cell r="T1891">
            <v>246</v>
          </cell>
          <cell r="U1891">
            <v>733</v>
          </cell>
          <cell r="V1891">
            <v>733</v>
          </cell>
          <cell r="W1891">
            <v>733</v>
          </cell>
        </row>
        <row r="1892">
          <cell r="I1892" t="str">
            <v>ALI_124_SEG_12_PROV_2075</v>
          </cell>
          <cell r="J1892">
            <v>12</v>
          </cell>
          <cell r="K1892" t="str">
            <v>CEREAL EMPACADO</v>
          </cell>
          <cell r="L1892">
            <v>124</v>
          </cell>
          <cell r="M1892" t="str">
            <v>124 : Mogolla multicereal.</v>
          </cell>
          <cell r="N1892">
            <v>2075</v>
          </cell>
          <cell r="O1892" t="str">
            <v>Trigus S.A.S.</v>
          </cell>
          <cell r="P1892">
            <v>250</v>
          </cell>
          <cell r="Q1892">
            <v>741</v>
          </cell>
          <cell r="R1892">
            <v>741</v>
          </cell>
          <cell r="S1892">
            <v>741</v>
          </cell>
          <cell r="T1892">
            <v>246</v>
          </cell>
          <cell r="U1892">
            <v>733</v>
          </cell>
          <cell r="V1892">
            <v>733</v>
          </cell>
          <cell r="W1892">
            <v>733</v>
          </cell>
        </row>
        <row r="1893">
          <cell r="I1893" t="str">
            <v>ALI_124_SEG_12_PROV_2087</v>
          </cell>
          <cell r="J1893">
            <v>12</v>
          </cell>
          <cell r="K1893" t="str">
            <v>CEREAL EMPACADO</v>
          </cell>
          <cell r="L1893">
            <v>124</v>
          </cell>
          <cell r="M1893" t="str">
            <v>124 : Mogolla multicereal.</v>
          </cell>
          <cell r="N1893">
            <v>2087</v>
          </cell>
          <cell r="O1893" t="str">
            <v>AAA Alimentando A Bogotá 2020 UT</v>
          </cell>
          <cell r="P1893">
            <v>246</v>
          </cell>
          <cell r="Q1893">
            <v>733</v>
          </cell>
          <cell r="R1893">
            <v>733</v>
          </cell>
          <cell r="S1893">
            <v>733</v>
          </cell>
          <cell r="T1893">
            <v>246</v>
          </cell>
          <cell r="U1893">
            <v>733</v>
          </cell>
          <cell r="V1893">
            <v>733</v>
          </cell>
          <cell r="W1893">
            <v>733</v>
          </cell>
        </row>
        <row r="1894">
          <cell r="I1894" t="str">
            <v>ALI_124_SEG_12_PROV_2088</v>
          </cell>
          <cell r="J1894">
            <v>12</v>
          </cell>
          <cell r="K1894" t="str">
            <v>CEREAL EMPACADO</v>
          </cell>
          <cell r="L1894">
            <v>124</v>
          </cell>
          <cell r="M1894" t="str">
            <v>124 : Mogolla multicereal.</v>
          </cell>
          <cell r="N1894">
            <v>2088</v>
          </cell>
          <cell r="O1894" t="str">
            <v>Consorcio Nutriservi Panadería 2020</v>
          </cell>
          <cell r="P1894">
            <v>252</v>
          </cell>
          <cell r="Q1894">
            <v>749</v>
          </cell>
          <cell r="R1894">
            <v>749</v>
          </cell>
          <cell r="S1894">
            <v>749</v>
          </cell>
          <cell r="T1894">
            <v>246</v>
          </cell>
          <cell r="U1894">
            <v>733</v>
          </cell>
          <cell r="V1894">
            <v>733</v>
          </cell>
          <cell r="W1894">
            <v>733</v>
          </cell>
        </row>
        <row r="1895">
          <cell r="I1895" t="str">
            <v>ALI_124_SEG_12_PROV_2095</v>
          </cell>
          <cell r="J1895">
            <v>12</v>
          </cell>
          <cell r="K1895" t="str">
            <v>CEREAL EMPACADO</v>
          </cell>
          <cell r="L1895">
            <v>124</v>
          </cell>
          <cell r="M1895" t="str">
            <v>124 : Mogolla multicereal.</v>
          </cell>
          <cell r="N1895">
            <v>2095</v>
          </cell>
          <cell r="O1895" t="str">
            <v>Ut Mana 2020</v>
          </cell>
          <cell r="P1895">
            <v>246</v>
          </cell>
          <cell r="Q1895">
            <v>733</v>
          </cell>
          <cell r="R1895">
            <v>733</v>
          </cell>
          <cell r="S1895">
            <v>733</v>
          </cell>
          <cell r="T1895">
            <v>246</v>
          </cell>
          <cell r="U1895">
            <v>733</v>
          </cell>
          <cell r="V1895">
            <v>733</v>
          </cell>
          <cell r="W1895">
            <v>733</v>
          </cell>
        </row>
        <row r="1896">
          <cell r="I1896" t="str">
            <v>ALI_124_SEG_13_PROV_2048</v>
          </cell>
          <cell r="J1896">
            <v>13</v>
          </cell>
          <cell r="K1896" t="str">
            <v>CEREAL EMPACADO</v>
          </cell>
          <cell r="L1896">
            <v>124</v>
          </cell>
          <cell r="M1896" t="str">
            <v>124 : Mogolla multicereal.</v>
          </cell>
          <cell r="N1896">
            <v>2048</v>
          </cell>
          <cell r="O1896" t="str">
            <v>Comercializadora Nutrimos SA</v>
          </cell>
          <cell r="P1896">
            <v>246</v>
          </cell>
          <cell r="Q1896">
            <v>733</v>
          </cell>
          <cell r="R1896">
            <v>733</v>
          </cell>
          <cell r="S1896">
            <v>733</v>
          </cell>
          <cell r="T1896">
            <v>246</v>
          </cell>
          <cell r="U1896">
            <v>733</v>
          </cell>
          <cell r="V1896">
            <v>733</v>
          </cell>
          <cell r="W1896">
            <v>733</v>
          </cell>
        </row>
        <row r="1897">
          <cell r="I1897" t="str">
            <v>ALI_124_SEG_13_PROV_2075</v>
          </cell>
          <cell r="J1897">
            <v>13</v>
          </cell>
          <cell r="K1897" t="str">
            <v>CEREAL EMPACADO</v>
          </cell>
          <cell r="L1897">
            <v>124</v>
          </cell>
          <cell r="M1897" t="str">
            <v>124 : Mogolla multicereal.</v>
          </cell>
          <cell r="N1897">
            <v>2075</v>
          </cell>
          <cell r="O1897" t="str">
            <v>Trigus S.A.S.</v>
          </cell>
          <cell r="P1897">
            <v>250</v>
          </cell>
          <cell r="Q1897">
            <v>741</v>
          </cell>
          <cell r="R1897">
            <v>741</v>
          </cell>
          <cell r="S1897">
            <v>741</v>
          </cell>
          <cell r="T1897">
            <v>246</v>
          </cell>
          <cell r="U1897">
            <v>733</v>
          </cell>
          <cell r="V1897">
            <v>733</v>
          </cell>
          <cell r="W1897">
            <v>733</v>
          </cell>
        </row>
        <row r="1898">
          <cell r="I1898" t="str">
            <v>ALI_124_SEG_13_PROV_2087</v>
          </cell>
          <cell r="J1898">
            <v>13</v>
          </cell>
          <cell r="K1898" t="str">
            <v>CEREAL EMPACADO</v>
          </cell>
          <cell r="L1898">
            <v>124</v>
          </cell>
          <cell r="M1898" t="str">
            <v>124 : Mogolla multicereal.</v>
          </cell>
          <cell r="N1898">
            <v>2087</v>
          </cell>
          <cell r="O1898" t="str">
            <v>AAA Alimentando A Bogotá 2020 UT</v>
          </cell>
          <cell r="P1898">
            <v>246</v>
          </cell>
          <cell r="Q1898">
            <v>733</v>
          </cell>
          <cell r="R1898">
            <v>733</v>
          </cell>
          <cell r="S1898">
            <v>733</v>
          </cell>
          <cell r="T1898">
            <v>246</v>
          </cell>
          <cell r="U1898">
            <v>733</v>
          </cell>
          <cell r="V1898">
            <v>733</v>
          </cell>
          <cell r="W1898">
            <v>733</v>
          </cell>
        </row>
        <row r="1899">
          <cell r="I1899" t="str">
            <v>ALI_124_SEG_13_PROV_2088</v>
          </cell>
          <cell r="J1899">
            <v>13</v>
          </cell>
          <cell r="K1899" t="str">
            <v>CEREAL EMPACADO</v>
          </cell>
          <cell r="L1899">
            <v>124</v>
          </cell>
          <cell r="M1899" t="str">
            <v>124 : Mogolla multicereal.</v>
          </cell>
          <cell r="N1899">
            <v>2088</v>
          </cell>
          <cell r="O1899" t="str">
            <v>Consorcio Nutriservi Panadería 2020</v>
          </cell>
          <cell r="P1899">
            <v>252</v>
          </cell>
          <cell r="Q1899">
            <v>749</v>
          </cell>
          <cell r="R1899">
            <v>749</v>
          </cell>
          <cell r="S1899">
            <v>749</v>
          </cell>
          <cell r="T1899">
            <v>246</v>
          </cell>
          <cell r="U1899">
            <v>733</v>
          </cell>
          <cell r="V1899">
            <v>733</v>
          </cell>
          <cell r="W1899">
            <v>733</v>
          </cell>
        </row>
        <row r="1900">
          <cell r="I1900" t="str">
            <v>ALI_124_SEG_13_PROV_2095</v>
          </cell>
          <cell r="J1900">
            <v>13</v>
          </cell>
          <cell r="K1900" t="str">
            <v>CEREAL EMPACADO</v>
          </cell>
          <cell r="L1900">
            <v>124</v>
          </cell>
          <cell r="M1900" t="str">
            <v>124 : Mogolla multicereal.</v>
          </cell>
          <cell r="N1900">
            <v>2095</v>
          </cell>
          <cell r="O1900" t="str">
            <v>Ut Mana 2020</v>
          </cell>
          <cell r="P1900">
            <v>246</v>
          </cell>
          <cell r="Q1900">
            <v>733</v>
          </cell>
          <cell r="R1900">
            <v>733</v>
          </cell>
          <cell r="S1900">
            <v>733</v>
          </cell>
          <cell r="T1900">
            <v>246</v>
          </cell>
          <cell r="U1900">
            <v>733</v>
          </cell>
          <cell r="V1900">
            <v>733</v>
          </cell>
          <cell r="W1900">
            <v>733</v>
          </cell>
        </row>
        <row r="1901">
          <cell r="I1901" t="str">
            <v>ALI_124_SEG_14_PROV_2048</v>
          </cell>
          <cell r="J1901">
            <v>14</v>
          </cell>
          <cell r="K1901" t="str">
            <v>CEREAL EMPACADO</v>
          </cell>
          <cell r="L1901">
            <v>124</v>
          </cell>
          <cell r="M1901" t="str">
            <v>124 : Mogolla multicereal.</v>
          </cell>
          <cell r="N1901">
            <v>2048</v>
          </cell>
          <cell r="O1901" t="str">
            <v>Comercializadora Nutrimos SA</v>
          </cell>
          <cell r="P1901">
            <v>246</v>
          </cell>
          <cell r="Q1901">
            <v>733</v>
          </cell>
          <cell r="R1901">
            <v>733</v>
          </cell>
          <cell r="S1901">
            <v>733</v>
          </cell>
          <cell r="T1901">
            <v>246</v>
          </cell>
          <cell r="U1901">
            <v>733</v>
          </cell>
          <cell r="V1901">
            <v>733</v>
          </cell>
          <cell r="W1901">
            <v>733</v>
          </cell>
        </row>
        <row r="1902">
          <cell r="I1902" t="str">
            <v>ALI_124_SEG_14_PROV_2075</v>
          </cell>
          <cell r="J1902">
            <v>14</v>
          </cell>
          <cell r="K1902" t="str">
            <v>CEREAL EMPACADO</v>
          </cell>
          <cell r="L1902">
            <v>124</v>
          </cell>
          <cell r="M1902" t="str">
            <v>124 : Mogolla multicereal.</v>
          </cell>
          <cell r="N1902">
            <v>2075</v>
          </cell>
          <cell r="O1902" t="str">
            <v>Trigus S.A.S.</v>
          </cell>
          <cell r="P1902">
            <v>250</v>
          </cell>
          <cell r="Q1902">
            <v>741</v>
          </cell>
          <cell r="R1902">
            <v>741</v>
          </cell>
          <cell r="S1902">
            <v>741</v>
          </cell>
          <cell r="T1902">
            <v>246</v>
          </cell>
          <cell r="U1902">
            <v>733</v>
          </cell>
          <cell r="V1902">
            <v>733</v>
          </cell>
          <cell r="W1902">
            <v>733</v>
          </cell>
        </row>
        <row r="1903">
          <cell r="I1903" t="str">
            <v>ALI_124_SEG_14_PROV_2087</v>
          </cell>
          <cell r="J1903">
            <v>14</v>
          </cell>
          <cell r="K1903" t="str">
            <v>CEREAL EMPACADO</v>
          </cell>
          <cell r="L1903">
            <v>124</v>
          </cell>
          <cell r="M1903" t="str">
            <v>124 : Mogolla multicereal.</v>
          </cell>
          <cell r="N1903">
            <v>2087</v>
          </cell>
          <cell r="O1903" t="str">
            <v>AAA Alimentando A Bogotá 2020 UT</v>
          </cell>
          <cell r="P1903">
            <v>246</v>
          </cell>
          <cell r="Q1903">
            <v>733</v>
          </cell>
          <cell r="R1903">
            <v>733</v>
          </cell>
          <cell r="S1903">
            <v>733</v>
          </cell>
          <cell r="T1903">
            <v>246</v>
          </cell>
          <cell r="U1903">
            <v>733</v>
          </cell>
          <cell r="V1903">
            <v>733</v>
          </cell>
          <cell r="W1903">
            <v>733</v>
          </cell>
        </row>
        <row r="1904">
          <cell r="I1904" t="str">
            <v>ALI_124_SEG_14_PROV_2088</v>
          </cell>
          <cell r="J1904">
            <v>14</v>
          </cell>
          <cell r="K1904" t="str">
            <v>CEREAL EMPACADO</v>
          </cell>
          <cell r="L1904">
            <v>124</v>
          </cell>
          <cell r="M1904" t="str">
            <v>124 : Mogolla multicereal.</v>
          </cell>
          <cell r="N1904">
            <v>2088</v>
          </cell>
          <cell r="O1904" t="str">
            <v>Consorcio Nutriservi Panadería 2020</v>
          </cell>
          <cell r="P1904">
            <v>252</v>
          </cell>
          <cell r="Q1904">
            <v>749</v>
          </cell>
          <cell r="R1904">
            <v>749</v>
          </cell>
          <cell r="S1904">
            <v>749</v>
          </cell>
          <cell r="T1904">
            <v>246</v>
          </cell>
          <cell r="U1904">
            <v>733</v>
          </cell>
          <cell r="V1904">
            <v>733</v>
          </cell>
          <cell r="W1904">
            <v>733</v>
          </cell>
        </row>
        <row r="1905">
          <cell r="I1905" t="str">
            <v>ALI_124_SEG_14_PROV_2095</v>
          </cell>
          <cell r="J1905">
            <v>14</v>
          </cell>
          <cell r="K1905" t="str">
            <v>CEREAL EMPACADO</v>
          </cell>
          <cell r="L1905">
            <v>124</v>
          </cell>
          <cell r="M1905" t="str">
            <v>124 : Mogolla multicereal.</v>
          </cell>
          <cell r="N1905">
            <v>2095</v>
          </cell>
          <cell r="O1905" t="str">
            <v>Ut Mana 2020</v>
          </cell>
          <cell r="P1905">
            <v>246</v>
          </cell>
          <cell r="Q1905">
            <v>733</v>
          </cell>
          <cell r="R1905">
            <v>733</v>
          </cell>
          <cell r="S1905">
            <v>733</v>
          </cell>
          <cell r="T1905">
            <v>246</v>
          </cell>
          <cell r="U1905">
            <v>733</v>
          </cell>
          <cell r="V1905">
            <v>733</v>
          </cell>
          <cell r="W1905">
            <v>733</v>
          </cell>
        </row>
        <row r="1906">
          <cell r="I1906" t="str">
            <v>ALI_124_SEG_15_PROV_2048</v>
          </cell>
          <cell r="J1906">
            <v>15</v>
          </cell>
          <cell r="K1906" t="str">
            <v>CEREAL EMPACADO</v>
          </cell>
          <cell r="L1906">
            <v>124</v>
          </cell>
          <cell r="M1906" t="str">
            <v>124 : Mogolla multicereal.</v>
          </cell>
          <cell r="N1906">
            <v>2048</v>
          </cell>
          <cell r="O1906" t="str">
            <v>Comercializadora Nutrimos SA</v>
          </cell>
          <cell r="P1906">
            <v>246</v>
          </cell>
          <cell r="Q1906">
            <v>733</v>
          </cell>
          <cell r="R1906">
            <v>733</v>
          </cell>
          <cell r="S1906">
            <v>733</v>
          </cell>
          <cell r="T1906">
            <v>246</v>
          </cell>
          <cell r="U1906">
            <v>733</v>
          </cell>
          <cell r="V1906">
            <v>733</v>
          </cell>
          <cell r="W1906">
            <v>733</v>
          </cell>
        </row>
        <row r="1907">
          <cell r="I1907" t="str">
            <v>ALI_124_SEG_15_PROV_2075</v>
          </cell>
          <cell r="J1907">
            <v>15</v>
          </cell>
          <cell r="K1907" t="str">
            <v>CEREAL EMPACADO</v>
          </cell>
          <cell r="L1907">
            <v>124</v>
          </cell>
          <cell r="M1907" t="str">
            <v>124 : Mogolla multicereal.</v>
          </cell>
          <cell r="N1907">
            <v>2075</v>
          </cell>
          <cell r="O1907" t="str">
            <v>Trigus S.A.S.</v>
          </cell>
          <cell r="P1907">
            <v>250</v>
          </cell>
          <cell r="Q1907">
            <v>741</v>
          </cell>
          <cell r="R1907">
            <v>741</v>
          </cell>
          <cell r="S1907">
            <v>741</v>
          </cell>
          <cell r="T1907">
            <v>246</v>
          </cell>
          <cell r="U1907">
            <v>733</v>
          </cell>
          <cell r="V1907">
            <v>733</v>
          </cell>
          <cell r="W1907">
            <v>733</v>
          </cell>
        </row>
        <row r="1908">
          <cell r="I1908" t="str">
            <v>ALI_124_SEG_15_PROV_2087</v>
          </cell>
          <cell r="J1908">
            <v>15</v>
          </cell>
          <cell r="K1908" t="str">
            <v>CEREAL EMPACADO</v>
          </cell>
          <cell r="L1908">
            <v>124</v>
          </cell>
          <cell r="M1908" t="str">
            <v>124 : Mogolla multicereal.</v>
          </cell>
          <cell r="N1908">
            <v>2087</v>
          </cell>
          <cell r="O1908" t="str">
            <v>AAA Alimentando A Bogotá 2020 UT</v>
          </cell>
          <cell r="P1908">
            <v>246</v>
          </cell>
          <cell r="Q1908">
            <v>733</v>
          </cell>
          <cell r="R1908">
            <v>733</v>
          </cell>
          <cell r="S1908">
            <v>733</v>
          </cell>
          <cell r="T1908">
            <v>246</v>
          </cell>
          <cell r="U1908">
            <v>733</v>
          </cell>
          <cell r="V1908">
            <v>733</v>
          </cell>
          <cell r="W1908">
            <v>733</v>
          </cell>
        </row>
        <row r="1909">
          <cell r="I1909" t="str">
            <v>ALI_124_SEG_15_PROV_2088</v>
          </cell>
          <cell r="J1909">
            <v>15</v>
          </cell>
          <cell r="K1909" t="str">
            <v>CEREAL EMPACADO</v>
          </cell>
          <cell r="L1909">
            <v>124</v>
          </cell>
          <cell r="M1909" t="str">
            <v>124 : Mogolla multicereal.</v>
          </cell>
          <cell r="N1909">
            <v>2088</v>
          </cell>
          <cell r="O1909" t="str">
            <v>Consorcio Nutriservi Panadería 2020</v>
          </cell>
          <cell r="P1909">
            <v>252</v>
          </cell>
          <cell r="Q1909">
            <v>749</v>
          </cell>
          <cell r="R1909">
            <v>749</v>
          </cell>
          <cell r="S1909">
            <v>749</v>
          </cell>
          <cell r="T1909">
            <v>246</v>
          </cell>
          <cell r="U1909">
            <v>733</v>
          </cell>
          <cell r="V1909">
            <v>733</v>
          </cell>
          <cell r="W1909">
            <v>733</v>
          </cell>
        </row>
        <row r="1910">
          <cell r="I1910" t="str">
            <v>ALI_124_SEG_15_PROV_2095</v>
          </cell>
          <cell r="J1910">
            <v>15</v>
          </cell>
          <cell r="K1910" t="str">
            <v>CEREAL EMPACADO</v>
          </cell>
          <cell r="L1910">
            <v>124</v>
          </cell>
          <cell r="M1910" t="str">
            <v>124 : Mogolla multicereal.</v>
          </cell>
          <cell r="N1910">
            <v>2095</v>
          </cell>
          <cell r="O1910" t="str">
            <v>Ut Mana 2020</v>
          </cell>
          <cell r="P1910">
            <v>246</v>
          </cell>
          <cell r="Q1910">
            <v>733</v>
          </cell>
          <cell r="R1910">
            <v>733</v>
          </cell>
          <cell r="S1910">
            <v>733</v>
          </cell>
          <cell r="T1910">
            <v>246</v>
          </cell>
          <cell r="U1910">
            <v>733</v>
          </cell>
          <cell r="V1910">
            <v>733</v>
          </cell>
          <cell r="W1910">
            <v>733</v>
          </cell>
        </row>
        <row r="1911">
          <cell r="I1911" t="str">
            <v>ALI_125_SEG_1_PROV_2087</v>
          </cell>
          <cell r="J1911">
            <v>1</v>
          </cell>
          <cell r="K1911" t="str">
            <v>CEREAL EMPACADO</v>
          </cell>
          <cell r="L1911">
            <v>125</v>
          </cell>
          <cell r="M1911" t="str">
            <v>125 : Pasaboca de alimidón de yuca en forma de rosquillas o bolitas.</v>
          </cell>
          <cell r="N1911">
            <v>2087</v>
          </cell>
          <cell r="O1911" t="str">
            <v>AAA Alimentando A Bogotá 2020 UT</v>
          </cell>
          <cell r="P1911">
            <v>598</v>
          </cell>
          <cell r="Q1911">
            <v>598</v>
          </cell>
          <cell r="R1911">
            <v>598</v>
          </cell>
          <cell r="S1911">
            <v>598</v>
          </cell>
          <cell r="T1911">
            <v>598</v>
          </cell>
          <cell r="U1911">
            <v>598</v>
          </cell>
          <cell r="V1911">
            <v>598</v>
          </cell>
          <cell r="W1911">
            <v>598</v>
          </cell>
        </row>
        <row r="1912">
          <cell r="I1912" t="str">
            <v>ALI_125_SEG_1_PROV_2095</v>
          </cell>
          <cell r="J1912">
            <v>1</v>
          </cell>
          <cell r="K1912" t="str">
            <v>CEREAL EMPACADO</v>
          </cell>
          <cell r="L1912">
            <v>125</v>
          </cell>
          <cell r="M1912" t="str">
            <v>125 : Pasaboca de alimidón de yuca en forma de rosquillas o bolitas.</v>
          </cell>
          <cell r="N1912">
            <v>2095</v>
          </cell>
          <cell r="O1912" t="str">
            <v>Ut Mana 2020</v>
          </cell>
          <cell r="P1912">
            <v>598</v>
          </cell>
          <cell r="Q1912">
            <v>598</v>
          </cell>
          <cell r="R1912">
            <v>598</v>
          </cell>
          <cell r="S1912">
            <v>598</v>
          </cell>
          <cell r="T1912">
            <v>598</v>
          </cell>
          <cell r="U1912">
            <v>598</v>
          </cell>
          <cell r="V1912">
            <v>598</v>
          </cell>
          <cell r="W1912">
            <v>598</v>
          </cell>
        </row>
        <row r="1913">
          <cell r="I1913" t="str">
            <v>ALI_125_SEG_2_PROV_2087</v>
          </cell>
          <cell r="J1913">
            <v>2</v>
          </cell>
          <cell r="K1913" t="str">
            <v>CEREAL EMPACADO</v>
          </cell>
          <cell r="L1913">
            <v>125</v>
          </cell>
          <cell r="M1913" t="str">
            <v>125 : Pasaboca de alimidón de yuca en forma de rosquillas o bolitas.</v>
          </cell>
          <cell r="N1913">
            <v>2087</v>
          </cell>
          <cell r="O1913" t="str">
            <v>AAA Alimentando A Bogotá 2020 UT</v>
          </cell>
          <cell r="P1913">
            <v>598</v>
          </cell>
          <cell r="Q1913">
            <v>598</v>
          </cell>
          <cell r="R1913">
            <v>598</v>
          </cell>
          <cell r="S1913">
            <v>598</v>
          </cell>
          <cell r="T1913">
            <v>598</v>
          </cell>
          <cell r="U1913">
            <v>598</v>
          </cell>
          <cell r="V1913">
            <v>598</v>
          </cell>
          <cell r="W1913">
            <v>598</v>
          </cell>
        </row>
        <row r="1914">
          <cell r="I1914" t="str">
            <v>ALI_125_SEG_2_PROV_2095</v>
          </cell>
          <cell r="J1914">
            <v>2</v>
          </cell>
          <cell r="K1914" t="str">
            <v>CEREAL EMPACADO</v>
          </cell>
          <cell r="L1914">
            <v>125</v>
          </cell>
          <cell r="M1914" t="str">
            <v>125 : Pasaboca de alimidón de yuca en forma de rosquillas o bolitas.</v>
          </cell>
          <cell r="N1914">
            <v>2095</v>
          </cell>
          <cell r="O1914" t="str">
            <v>Ut Mana 2020</v>
          </cell>
          <cell r="P1914">
            <v>598</v>
          </cell>
          <cell r="Q1914">
            <v>598</v>
          </cell>
          <cell r="R1914">
            <v>598</v>
          </cell>
          <cell r="S1914">
            <v>598</v>
          </cell>
          <cell r="T1914">
            <v>598</v>
          </cell>
          <cell r="U1914">
            <v>598</v>
          </cell>
          <cell r="V1914">
            <v>598</v>
          </cell>
          <cell r="W1914">
            <v>598</v>
          </cell>
        </row>
        <row r="1915">
          <cell r="I1915" t="str">
            <v>ALI_125_SEG_3_PROV_2087</v>
          </cell>
          <cell r="J1915">
            <v>3</v>
          </cell>
          <cell r="K1915" t="str">
            <v>CEREAL EMPACADO</v>
          </cell>
          <cell r="L1915">
            <v>125</v>
          </cell>
          <cell r="M1915" t="str">
            <v>125 : Pasaboca de alimidón de yuca en forma de rosquillas o bolitas.</v>
          </cell>
          <cell r="N1915">
            <v>2087</v>
          </cell>
          <cell r="O1915" t="str">
            <v>AAA Alimentando A Bogotá 2020 UT</v>
          </cell>
          <cell r="P1915">
            <v>598</v>
          </cell>
          <cell r="Q1915">
            <v>598</v>
          </cell>
          <cell r="R1915">
            <v>598</v>
          </cell>
          <cell r="S1915">
            <v>598</v>
          </cell>
          <cell r="T1915">
            <v>598</v>
          </cell>
          <cell r="U1915">
            <v>598</v>
          </cell>
          <cell r="V1915">
            <v>598</v>
          </cell>
          <cell r="W1915">
            <v>598</v>
          </cell>
        </row>
        <row r="1916">
          <cell r="I1916" t="str">
            <v>ALI_125_SEG_3_PROV_2095</v>
          </cell>
          <cell r="J1916">
            <v>3</v>
          </cell>
          <cell r="K1916" t="str">
            <v>CEREAL EMPACADO</v>
          </cell>
          <cell r="L1916">
            <v>125</v>
          </cell>
          <cell r="M1916" t="str">
            <v>125 : Pasaboca de alimidón de yuca en forma de rosquillas o bolitas.</v>
          </cell>
          <cell r="N1916">
            <v>2095</v>
          </cell>
          <cell r="O1916" t="str">
            <v>Ut Mana 2020</v>
          </cell>
          <cell r="P1916">
            <v>598</v>
          </cell>
          <cell r="Q1916">
            <v>598</v>
          </cell>
          <cell r="R1916">
            <v>598</v>
          </cell>
          <cell r="S1916">
            <v>598</v>
          </cell>
          <cell r="T1916">
            <v>598</v>
          </cell>
          <cell r="U1916">
            <v>598</v>
          </cell>
          <cell r="V1916">
            <v>598</v>
          </cell>
          <cell r="W1916">
            <v>598</v>
          </cell>
        </row>
        <row r="1917">
          <cell r="I1917" t="str">
            <v>ALI_125_SEG_4_PROV_2087</v>
          </cell>
          <cell r="J1917">
            <v>4</v>
          </cell>
          <cell r="K1917" t="str">
            <v>CEREAL EMPACADO</v>
          </cell>
          <cell r="L1917">
            <v>125</v>
          </cell>
          <cell r="M1917" t="str">
            <v>125 : Pasaboca de alimidón de yuca en forma de rosquillas o bolitas.</v>
          </cell>
          <cell r="N1917">
            <v>2087</v>
          </cell>
          <cell r="O1917" t="str">
            <v>AAA Alimentando A Bogotá 2020 UT</v>
          </cell>
          <cell r="P1917">
            <v>598</v>
          </cell>
          <cell r="Q1917">
            <v>598</v>
          </cell>
          <cell r="R1917">
            <v>598</v>
          </cell>
          <cell r="S1917">
            <v>598</v>
          </cell>
          <cell r="T1917">
            <v>598</v>
          </cell>
          <cell r="U1917">
            <v>598</v>
          </cell>
          <cell r="V1917">
            <v>598</v>
          </cell>
          <cell r="W1917">
            <v>598</v>
          </cell>
        </row>
        <row r="1918">
          <cell r="I1918" t="str">
            <v>ALI_125_SEG_4_PROV_2095</v>
          </cell>
          <cell r="J1918">
            <v>4</v>
          </cell>
          <cell r="K1918" t="str">
            <v>CEREAL EMPACADO</v>
          </cell>
          <cell r="L1918">
            <v>125</v>
          </cell>
          <cell r="M1918" t="str">
            <v>125 : Pasaboca de alimidón de yuca en forma de rosquillas o bolitas.</v>
          </cell>
          <cell r="N1918">
            <v>2095</v>
          </cell>
          <cell r="O1918" t="str">
            <v>Ut Mana 2020</v>
          </cell>
          <cell r="P1918">
            <v>598</v>
          </cell>
          <cell r="Q1918">
            <v>598</v>
          </cell>
          <cell r="R1918">
            <v>598</v>
          </cell>
          <cell r="S1918">
            <v>598</v>
          </cell>
          <cell r="T1918">
            <v>598</v>
          </cell>
          <cell r="U1918">
            <v>598</v>
          </cell>
          <cell r="V1918">
            <v>598</v>
          </cell>
          <cell r="W1918">
            <v>598</v>
          </cell>
        </row>
        <row r="1919">
          <cell r="I1919" t="str">
            <v>ALI_125_SEG_5_PROV_2087</v>
          </cell>
          <cell r="J1919">
            <v>5</v>
          </cell>
          <cell r="K1919" t="str">
            <v>CEREAL EMPACADO</v>
          </cell>
          <cell r="L1919">
            <v>125</v>
          </cell>
          <cell r="M1919" t="str">
            <v>125 : Pasaboca de alimidón de yuca en forma de rosquillas o bolitas.</v>
          </cell>
          <cell r="N1919">
            <v>2087</v>
          </cell>
          <cell r="O1919" t="str">
            <v>AAA Alimentando A Bogotá 2020 UT</v>
          </cell>
          <cell r="P1919">
            <v>598</v>
          </cell>
          <cell r="Q1919">
            <v>598</v>
          </cell>
          <cell r="R1919">
            <v>598</v>
          </cell>
          <cell r="S1919">
            <v>598</v>
          </cell>
          <cell r="T1919">
            <v>598</v>
          </cell>
          <cell r="U1919">
            <v>598</v>
          </cell>
          <cell r="V1919">
            <v>598</v>
          </cell>
          <cell r="W1919">
            <v>598</v>
          </cell>
        </row>
        <row r="1920">
          <cell r="I1920" t="str">
            <v>ALI_125_SEG_5_PROV_2095</v>
          </cell>
          <cell r="J1920">
            <v>5</v>
          </cell>
          <cell r="K1920" t="str">
            <v>CEREAL EMPACADO</v>
          </cell>
          <cell r="L1920">
            <v>125</v>
          </cell>
          <cell r="M1920" t="str">
            <v>125 : Pasaboca de alimidón de yuca en forma de rosquillas o bolitas.</v>
          </cell>
          <cell r="N1920">
            <v>2095</v>
          </cell>
          <cell r="O1920" t="str">
            <v>Ut Mana 2020</v>
          </cell>
          <cell r="P1920">
            <v>598</v>
          </cell>
          <cell r="Q1920">
            <v>598</v>
          </cell>
          <cell r="R1920">
            <v>598</v>
          </cell>
          <cell r="S1920">
            <v>598</v>
          </cell>
          <cell r="T1920">
            <v>598</v>
          </cell>
          <cell r="U1920">
            <v>598</v>
          </cell>
          <cell r="V1920">
            <v>598</v>
          </cell>
          <cell r="W1920">
            <v>598</v>
          </cell>
        </row>
        <row r="1921">
          <cell r="I1921" t="str">
            <v>ALI_125_SEG_6_PROV_2087</v>
          </cell>
          <cell r="J1921">
            <v>6</v>
          </cell>
          <cell r="K1921" t="str">
            <v>CEREAL EMPACADO</v>
          </cell>
          <cell r="L1921">
            <v>125</v>
          </cell>
          <cell r="M1921" t="str">
            <v>125 : Pasaboca de alimidón de yuca en forma de rosquillas o bolitas.</v>
          </cell>
          <cell r="N1921">
            <v>2087</v>
          </cell>
          <cell r="O1921" t="str">
            <v>AAA Alimentando A Bogotá 2020 UT</v>
          </cell>
          <cell r="P1921">
            <v>598</v>
          </cell>
          <cell r="Q1921">
            <v>598</v>
          </cell>
          <cell r="R1921">
            <v>598</v>
          </cell>
          <cell r="S1921">
            <v>598</v>
          </cell>
          <cell r="T1921">
            <v>598</v>
          </cell>
          <cell r="U1921">
            <v>598</v>
          </cell>
          <cell r="V1921">
            <v>598</v>
          </cell>
          <cell r="W1921">
            <v>598</v>
          </cell>
        </row>
        <row r="1922">
          <cell r="I1922" t="str">
            <v>ALI_125_SEG_6_PROV_2095</v>
          </cell>
          <cell r="J1922">
            <v>6</v>
          </cell>
          <cell r="K1922" t="str">
            <v>CEREAL EMPACADO</v>
          </cell>
          <cell r="L1922">
            <v>125</v>
          </cell>
          <cell r="M1922" t="str">
            <v>125 : Pasaboca de alimidón de yuca en forma de rosquillas o bolitas.</v>
          </cell>
          <cell r="N1922">
            <v>2095</v>
          </cell>
          <cell r="O1922" t="str">
            <v>Ut Mana 2020</v>
          </cell>
          <cell r="P1922">
            <v>598</v>
          </cell>
          <cell r="Q1922">
            <v>598</v>
          </cell>
          <cell r="R1922">
            <v>598</v>
          </cell>
          <cell r="S1922">
            <v>598</v>
          </cell>
          <cell r="T1922">
            <v>598</v>
          </cell>
          <cell r="U1922">
            <v>598</v>
          </cell>
          <cell r="V1922">
            <v>598</v>
          </cell>
          <cell r="W1922">
            <v>598</v>
          </cell>
        </row>
        <row r="1923">
          <cell r="I1923" t="str">
            <v>ALI_125_SEG_7_PROV_2087</v>
          </cell>
          <cell r="J1923">
            <v>7</v>
          </cell>
          <cell r="K1923" t="str">
            <v>CEREAL EMPACADO</v>
          </cell>
          <cell r="L1923">
            <v>125</v>
          </cell>
          <cell r="M1923" t="str">
            <v>125 : Pasaboca de alimidón de yuca en forma de rosquillas o bolitas.</v>
          </cell>
          <cell r="N1923">
            <v>2087</v>
          </cell>
          <cell r="O1923" t="str">
            <v>AAA Alimentando A Bogotá 2020 UT</v>
          </cell>
          <cell r="P1923">
            <v>598</v>
          </cell>
          <cell r="Q1923">
            <v>598</v>
          </cell>
          <cell r="R1923">
            <v>598</v>
          </cell>
          <cell r="S1923">
            <v>598</v>
          </cell>
          <cell r="T1923">
            <v>598</v>
          </cell>
          <cell r="U1923">
            <v>598</v>
          </cell>
          <cell r="V1923">
            <v>598</v>
          </cell>
          <cell r="W1923">
            <v>598</v>
          </cell>
        </row>
        <row r="1924">
          <cell r="I1924" t="str">
            <v>ALI_125_SEG_7_PROV_2095</v>
          </cell>
          <cell r="J1924">
            <v>7</v>
          </cell>
          <cell r="K1924" t="str">
            <v>CEREAL EMPACADO</v>
          </cell>
          <cell r="L1924">
            <v>125</v>
          </cell>
          <cell r="M1924" t="str">
            <v>125 : Pasaboca de alimidón de yuca en forma de rosquillas o bolitas.</v>
          </cell>
          <cell r="N1924">
            <v>2095</v>
          </cell>
          <cell r="O1924" t="str">
            <v>Ut Mana 2020</v>
          </cell>
          <cell r="P1924">
            <v>598</v>
          </cell>
          <cell r="Q1924">
            <v>598</v>
          </cell>
          <cell r="R1924">
            <v>598</v>
          </cell>
          <cell r="S1924">
            <v>598</v>
          </cell>
          <cell r="T1924">
            <v>598</v>
          </cell>
          <cell r="U1924">
            <v>598</v>
          </cell>
          <cell r="V1924">
            <v>598</v>
          </cell>
          <cell r="W1924">
            <v>598</v>
          </cell>
        </row>
        <row r="1925">
          <cell r="I1925" t="str">
            <v>ALI_125_SEG_8_PROV_2087</v>
          </cell>
          <cell r="J1925">
            <v>8</v>
          </cell>
          <cell r="K1925" t="str">
            <v>CEREAL EMPACADO</v>
          </cell>
          <cell r="L1925">
            <v>125</v>
          </cell>
          <cell r="M1925" t="str">
            <v>125 : Pasaboca de alimidón de yuca en forma de rosquillas o bolitas.</v>
          </cell>
          <cell r="N1925">
            <v>2087</v>
          </cell>
          <cell r="O1925" t="str">
            <v>AAA Alimentando A Bogotá 2020 UT</v>
          </cell>
          <cell r="P1925">
            <v>598</v>
          </cell>
          <cell r="Q1925">
            <v>598</v>
          </cell>
          <cell r="R1925">
            <v>598</v>
          </cell>
          <cell r="S1925">
            <v>598</v>
          </cell>
          <cell r="T1925">
            <v>598</v>
          </cell>
          <cell r="U1925">
            <v>598</v>
          </cell>
          <cell r="V1925">
            <v>598</v>
          </cell>
          <cell r="W1925">
            <v>598</v>
          </cell>
        </row>
        <row r="1926">
          <cell r="I1926" t="str">
            <v>ALI_125_SEG_8_PROV_2095</v>
          </cell>
          <cell r="J1926">
            <v>8</v>
          </cell>
          <cell r="K1926" t="str">
            <v>CEREAL EMPACADO</v>
          </cell>
          <cell r="L1926">
            <v>125</v>
          </cell>
          <cell r="M1926" t="str">
            <v>125 : Pasaboca de alimidón de yuca en forma de rosquillas o bolitas.</v>
          </cell>
          <cell r="N1926">
            <v>2095</v>
          </cell>
          <cell r="O1926" t="str">
            <v>Ut Mana 2020</v>
          </cell>
          <cell r="P1926">
            <v>598</v>
          </cell>
          <cell r="Q1926">
            <v>598</v>
          </cell>
          <cell r="R1926">
            <v>598</v>
          </cell>
          <cell r="S1926">
            <v>598</v>
          </cell>
          <cell r="T1926">
            <v>598</v>
          </cell>
          <cell r="U1926">
            <v>598</v>
          </cell>
          <cell r="V1926">
            <v>598</v>
          </cell>
          <cell r="W1926">
            <v>598</v>
          </cell>
        </row>
        <row r="1927">
          <cell r="I1927" t="str">
            <v>ALI_125_SEG_9_PROV_2087</v>
          </cell>
          <cell r="J1927">
            <v>9</v>
          </cell>
          <cell r="K1927" t="str">
            <v>CEREAL EMPACADO</v>
          </cell>
          <cell r="L1927">
            <v>125</v>
          </cell>
          <cell r="M1927" t="str">
            <v>125 : Pasaboca de alimidón de yuca en forma de rosquillas o bolitas.</v>
          </cell>
          <cell r="N1927">
            <v>2087</v>
          </cell>
          <cell r="O1927" t="str">
            <v>AAA Alimentando A Bogotá 2020 UT</v>
          </cell>
          <cell r="P1927">
            <v>598</v>
          </cell>
          <cell r="Q1927">
            <v>598</v>
          </cell>
          <cell r="R1927">
            <v>598</v>
          </cell>
          <cell r="S1927">
            <v>598</v>
          </cell>
          <cell r="T1927">
            <v>598</v>
          </cell>
          <cell r="U1927">
            <v>598</v>
          </cell>
          <cell r="V1927">
            <v>598</v>
          </cell>
          <cell r="W1927">
            <v>598</v>
          </cell>
        </row>
        <row r="1928">
          <cell r="I1928" t="str">
            <v>ALI_125_SEG_9_PROV_2095</v>
          </cell>
          <cell r="J1928">
            <v>9</v>
          </cell>
          <cell r="K1928" t="str">
            <v>CEREAL EMPACADO</v>
          </cell>
          <cell r="L1928">
            <v>125</v>
          </cell>
          <cell r="M1928" t="str">
            <v>125 : Pasaboca de alimidón de yuca en forma de rosquillas o bolitas.</v>
          </cell>
          <cell r="N1928">
            <v>2095</v>
          </cell>
          <cell r="O1928" t="str">
            <v>Ut Mana 2020</v>
          </cell>
          <cell r="P1928">
            <v>598</v>
          </cell>
          <cell r="Q1928">
            <v>598</v>
          </cell>
          <cell r="R1928">
            <v>598</v>
          </cell>
          <cell r="S1928">
            <v>598</v>
          </cell>
          <cell r="T1928">
            <v>598</v>
          </cell>
          <cell r="U1928">
            <v>598</v>
          </cell>
          <cell r="V1928">
            <v>598</v>
          </cell>
          <cell r="W1928">
            <v>598</v>
          </cell>
        </row>
        <row r="1929">
          <cell r="I1929" t="str">
            <v>ALI_125_SEG_10_PROV_2087</v>
          </cell>
          <cell r="J1929">
            <v>10</v>
          </cell>
          <cell r="K1929" t="str">
            <v>CEREAL EMPACADO</v>
          </cell>
          <cell r="L1929">
            <v>125</v>
          </cell>
          <cell r="M1929" t="str">
            <v>125 : Pasaboca de alimidón de yuca en forma de rosquillas o bolitas.</v>
          </cell>
          <cell r="N1929">
            <v>2087</v>
          </cell>
          <cell r="O1929" t="str">
            <v>AAA Alimentando A Bogotá 2020 UT</v>
          </cell>
          <cell r="P1929">
            <v>598</v>
          </cell>
          <cell r="Q1929">
            <v>598</v>
          </cell>
          <cell r="R1929">
            <v>598</v>
          </cell>
          <cell r="S1929">
            <v>598</v>
          </cell>
          <cell r="T1929">
            <v>598</v>
          </cell>
          <cell r="U1929">
            <v>598</v>
          </cell>
          <cell r="V1929">
            <v>598</v>
          </cell>
          <cell r="W1929">
            <v>598</v>
          </cell>
        </row>
        <row r="1930">
          <cell r="I1930" t="str">
            <v>ALI_125_SEG_10_PROV_2095</v>
          </cell>
          <cell r="J1930">
            <v>10</v>
          </cell>
          <cell r="K1930" t="str">
            <v>CEREAL EMPACADO</v>
          </cell>
          <cell r="L1930">
            <v>125</v>
          </cell>
          <cell r="M1930" t="str">
            <v>125 : Pasaboca de alimidón de yuca en forma de rosquillas o bolitas.</v>
          </cell>
          <cell r="N1930">
            <v>2095</v>
          </cell>
          <cell r="O1930" t="str">
            <v>Ut Mana 2020</v>
          </cell>
          <cell r="P1930">
            <v>598</v>
          </cell>
          <cell r="Q1930">
            <v>598</v>
          </cell>
          <cell r="R1930">
            <v>598</v>
          </cell>
          <cell r="S1930">
            <v>598</v>
          </cell>
          <cell r="T1930">
            <v>598</v>
          </cell>
          <cell r="U1930">
            <v>598</v>
          </cell>
          <cell r="V1930">
            <v>598</v>
          </cell>
          <cell r="W1930">
            <v>598</v>
          </cell>
        </row>
        <row r="1931">
          <cell r="I1931" t="str">
            <v>ALI_125_SEG_11_PROV_2087</v>
          </cell>
          <cell r="J1931">
            <v>11</v>
          </cell>
          <cell r="K1931" t="str">
            <v>CEREAL EMPACADO</v>
          </cell>
          <cell r="L1931">
            <v>125</v>
          </cell>
          <cell r="M1931" t="str">
            <v>125 : Pasaboca de alimidón de yuca en forma de rosquillas o bolitas.</v>
          </cell>
          <cell r="N1931">
            <v>2087</v>
          </cell>
          <cell r="O1931" t="str">
            <v>AAA Alimentando A Bogotá 2020 UT</v>
          </cell>
          <cell r="P1931">
            <v>598</v>
          </cell>
          <cell r="Q1931">
            <v>598</v>
          </cell>
          <cell r="R1931">
            <v>598</v>
          </cell>
          <cell r="S1931">
            <v>598</v>
          </cell>
          <cell r="T1931">
            <v>598</v>
          </cell>
          <cell r="U1931">
            <v>598</v>
          </cell>
          <cell r="V1931">
            <v>598</v>
          </cell>
          <cell r="W1931">
            <v>598</v>
          </cell>
        </row>
        <row r="1932">
          <cell r="I1932" t="str">
            <v>ALI_125_SEG_11_PROV_2095</v>
          </cell>
          <cell r="J1932">
            <v>11</v>
          </cell>
          <cell r="K1932" t="str">
            <v>CEREAL EMPACADO</v>
          </cell>
          <cell r="L1932">
            <v>125</v>
          </cell>
          <cell r="M1932" t="str">
            <v>125 : Pasaboca de alimidón de yuca en forma de rosquillas o bolitas.</v>
          </cell>
          <cell r="N1932">
            <v>2095</v>
          </cell>
          <cell r="O1932" t="str">
            <v>Ut Mana 2020</v>
          </cell>
          <cell r="P1932">
            <v>598</v>
          </cell>
          <cell r="Q1932">
            <v>598</v>
          </cell>
          <cell r="R1932">
            <v>598</v>
          </cell>
          <cell r="S1932">
            <v>598</v>
          </cell>
          <cell r="T1932">
            <v>598</v>
          </cell>
          <cell r="U1932">
            <v>598</v>
          </cell>
          <cell r="V1932">
            <v>598</v>
          </cell>
          <cell r="W1932">
            <v>598</v>
          </cell>
        </row>
        <row r="1933">
          <cell r="I1933" t="str">
            <v>ALI_125_SEG_12_PROV_2087</v>
          </cell>
          <cell r="J1933">
            <v>12</v>
          </cell>
          <cell r="K1933" t="str">
            <v>CEREAL EMPACADO</v>
          </cell>
          <cell r="L1933">
            <v>125</v>
          </cell>
          <cell r="M1933" t="str">
            <v>125 : Pasaboca de alimidón de yuca en forma de rosquillas o bolitas.</v>
          </cell>
          <cell r="N1933">
            <v>2087</v>
          </cell>
          <cell r="O1933" t="str">
            <v>AAA Alimentando A Bogotá 2020 UT</v>
          </cell>
          <cell r="P1933">
            <v>598</v>
          </cell>
          <cell r="Q1933">
            <v>598</v>
          </cell>
          <cell r="R1933">
            <v>598</v>
          </cell>
          <cell r="S1933">
            <v>598</v>
          </cell>
          <cell r="T1933">
            <v>598</v>
          </cell>
          <cell r="U1933">
            <v>598</v>
          </cell>
          <cell r="V1933">
            <v>598</v>
          </cell>
          <cell r="W1933">
            <v>598</v>
          </cell>
        </row>
        <row r="1934">
          <cell r="I1934" t="str">
            <v>ALI_125_SEG_12_PROV_2095</v>
          </cell>
          <cell r="J1934">
            <v>12</v>
          </cell>
          <cell r="K1934" t="str">
            <v>CEREAL EMPACADO</v>
          </cell>
          <cell r="L1934">
            <v>125</v>
          </cell>
          <cell r="M1934" t="str">
            <v>125 : Pasaboca de alimidón de yuca en forma de rosquillas o bolitas.</v>
          </cell>
          <cell r="N1934">
            <v>2095</v>
          </cell>
          <cell r="O1934" t="str">
            <v>Ut Mana 2020</v>
          </cell>
          <cell r="P1934">
            <v>598</v>
          </cell>
          <cell r="Q1934">
            <v>598</v>
          </cell>
          <cell r="R1934">
            <v>598</v>
          </cell>
          <cell r="S1934">
            <v>598</v>
          </cell>
          <cell r="T1934">
            <v>598</v>
          </cell>
          <cell r="U1934">
            <v>598</v>
          </cell>
          <cell r="V1934">
            <v>598</v>
          </cell>
          <cell r="W1934">
            <v>598</v>
          </cell>
        </row>
        <row r="1935">
          <cell r="I1935" t="str">
            <v>ALI_125_SEG_13_PROV_2087</v>
          </cell>
          <cell r="J1935">
            <v>13</v>
          </cell>
          <cell r="K1935" t="str">
            <v>CEREAL EMPACADO</v>
          </cell>
          <cell r="L1935">
            <v>125</v>
          </cell>
          <cell r="M1935" t="str">
            <v>125 : Pasaboca de alimidón de yuca en forma de rosquillas o bolitas.</v>
          </cell>
          <cell r="N1935">
            <v>2087</v>
          </cell>
          <cell r="O1935" t="str">
            <v>AAA Alimentando A Bogotá 2020 UT</v>
          </cell>
          <cell r="P1935">
            <v>598</v>
          </cell>
          <cell r="Q1935">
            <v>598</v>
          </cell>
          <cell r="R1935">
            <v>598</v>
          </cell>
          <cell r="S1935">
            <v>598</v>
          </cell>
          <cell r="T1935">
            <v>598</v>
          </cell>
          <cell r="U1935">
            <v>598</v>
          </cell>
          <cell r="V1935">
            <v>598</v>
          </cell>
          <cell r="W1935">
            <v>598</v>
          </cell>
        </row>
        <row r="1936">
          <cell r="I1936" t="str">
            <v>ALI_125_SEG_13_PROV_2095</v>
          </cell>
          <cell r="J1936">
            <v>13</v>
          </cell>
          <cell r="K1936" t="str">
            <v>CEREAL EMPACADO</v>
          </cell>
          <cell r="L1936">
            <v>125</v>
          </cell>
          <cell r="M1936" t="str">
            <v>125 : Pasaboca de alimidón de yuca en forma de rosquillas o bolitas.</v>
          </cell>
          <cell r="N1936">
            <v>2095</v>
          </cell>
          <cell r="O1936" t="str">
            <v>Ut Mana 2020</v>
          </cell>
          <cell r="P1936">
            <v>598</v>
          </cell>
          <cell r="Q1936">
            <v>598</v>
          </cell>
          <cell r="R1936">
            <v>598</v>
          </cell>
          <cell r="S1936">
            <v>598</v>
          </cell>
          <cell r="T1936">
            <v>598</v>
          </cell>
          <cell r="U1936">
            <v>598</v>
          </cell>
          <cell r="V1936">
            <v>598</v>
          </cell>
          <cell r="W1936">
            <v>598</v>
          </cell>
        </row>
        <row r="1937">
          <cell r="I1937" t="str">
            <v>ALI_125_SEG_14_PROV_2087</v>
          </cell>
          <cell r="J1937">
            <v>14</v>
          </cell>
          <cell r="K1937" t="str">
            <v>CEREAL EMPACADO</v>
          </cell>
          <cell r="L1937">
            <v>125</v>
          </cell>
          <cell r="M1937" t="str">
            <v>125 : Pasaboca de alimidón de yuca en forma de rosquillas o bolitas.</v>
          </cell>
          <cell r="N1937">
            <v>2087</v>
          </cell>
          <cell r="O1937" t="str">
            <v>AAA Alimentando A Bogotá 2020 UT</v>
          </cell>
          <cell r="P1937">
            <v>598</v>
          </cell>
          <cell r="Q1937">
            <v>598</v>
          </cell>
          <cell r="R1937">
            <v>598</v>
          </cell>
          <cell r="S1937">
            <v>598</v>
          </cell>
          <cell r="T1937">
            <v>598</v>
          </cell>
          <cell r="U1937">
            <v>598</v>
          </cell>
          <cell r="V1937">
            <v>598</v>
          </cell>
          <cell r="W1937">
            <v>598</v>
          </cell>
        </row>
        <row r="1938">
          <cell r="I1938" t="str">
            <v>ALI_125_SEG_14_PROV_2095</v>
          </cell>
          <cell r="J1938">
            <v>14</v>
          </cell>
          <cell r="K1938" t="str">
            <v>CEREAL EMPACADO</v>
          </cell>
          <cell r="L1938">
            <v>125</v>
          </cell>
          <cell r="M1938" t="str">
            <v>125 : Pasaboca de alimidón de yuca en forma de rosquillas o bolitas.</v>
          </cell>
          <cell r="N1938">
            <v>2095</v>
          </cell>
          <cell r="O1938" t="str">
            <v>Ut Mana 2020</v>
          </cell>
          <cell r="P1938">
            <v>598</v>
          </cell>
          <cell r="Q1938">
            <v>598</v>
          </cell>
          <cell r="R1938">
            <v>598</v>
          </cell>
          <cell r="S1938">
            <v>598</v>
          </cell>
          <cell r="T1938">
            <v>598</v>
          </cell>
          <cell r="U1938">
            <v>598</v>
          </cell>
          <cell r="V1938">
            <v>598</v>
          </cell>
          <cell r="W1938">
            <v>598</v>
          </cell>
        </row>
        <row r="1939">
          <cell r="I1939" t="str">
            <v>ALI_125_SEG_15_PROV_2087</v>
          </cell>
          <cell r="J1939">
            <v>15</v>
          </cell>
          <cell r="K1939" t="str">
            <v>CEREAL EMPACADO</v>
          </cell>
          <cell r="L1939">
            <v>125</v>
          </cell>
          <cell r="M1939" t="str">
            <v>125 : Pasaboca de alimidón de yuca en forma de rosquillas o bolitas.</v>
          </cell>
          <cell r="N1939">
            <v>2087</v>
          </cell>
          <cell r="O1939" t="str">
            <v>AAA Alimentando A Bogotá 2020 UT</v>
          </cell>
          <cell r="P1939">
            <v>598</v>
          </cell>
          <cell r="Q1939">
            <v>598</v>
          </cell>
          <cell r="R1939">
            <v>598</v>
          </cell>
          <cell r="S1939">
            <v>598</v>
          </cell>
          <cell r="T1939">
            <v>598</v>
          </cell>
          <cell r="U1939">
            <v>598</v>
          </cell>
          <cell r="V1939">
            <v>598</v>
          </cell>
          <cell r="W1939">
            <v>598</v>
          </cell>
        </row>
        <row r="1940">
          <cell r="I1940" t="str">
            <v>ALI_125_SEG_15_PROV_2095</v>
          </cell>
          <cell r="J1940">
            <v>15</v>
          </cell>
          <cell r="K1940" t="str">
            <v>CEREAL EMPACADO</v>
          </cell>
          <cell r="L1940">
            <v>125</v>
          </cell>
          <cell r="M1940" t="str">
            <v>125 : Pasaboca de alimidón de yuca en forma de rosquillas o bolitas.</v>
          </cell>
          <cell r="N1940">
            <v>2095</v>
          </cell>
          <cell r="O1940" t="str">
            <v>Ut Mana 2020</v>
          </cell>
          <cell r="P1940">
            <v>598</v>
          </cell>
          <cell r="Q1940">
            <v>598</v>
          </cell>
          <cell r="R1940">
            <v>598</v>
          </cell>
          <cell r="S1940">
            <v>598</v>
          </cell>
          <cell r="T1940">
            <v>598</v>
          </cell>
          <cell r="U1940">
            <v>598</v>
          </cell>
          <cell r="V1940">
            <v>598</v>
          </cell>
          <cell r="W1940">
            <v>598</v>
          </cell>
        </row>
        <row r="1941">
          <cell r="I1941" t="str">
            <v>ALI_7_SEG_1_PROV_2090</v>
          </cell>
          <cell r="J1941">
            <v>1</v>
          </cell>
          <cell r="K1941" t="str">
            <v>FRUTA</v>
          </cell>
          <cell r="L1941">
            <v>7</v>
          </cell>
          <cell r="M1941" t="str">
            <v>7 : Banano Maduro o Banano Uraba Común.</v>
          </cell>
          <cell r="N1941">
            <v>2090</v>
          </cell>
          <cell r="O1941" t="str">
            <v>UT PAE Bogotá 2020</v>
          </cell>
          <cell r="P1941">
            <v>466</v>
          </cell>
          <cell r="Q1941">
            <v>466</v>
          </cell>
          <cell r="R1941">
            <v>466</v>
          </cell>
          <cell r="S1941">
            <v>466</v>
          </cell>
          <cell r="T1941">
            <v>453</v>
          </cell>
          <cell r="U1941">
            <v>453</v>
          </cell>
          <cell r="V1941">
            <v>453</v>
          </cell>
          <cell r="W1941">
            <v>453</v>
          </cell>
        </row>
        <row r="1942">
          <cell r="I1942" t="str">
            <v>ALI_7_SEG_2_PROV_2045</v>
          </cell>
          <cell r="J1942">
            <v>2</v>
          </cell>
          <cell r="K1942" t="str">
            <v>FRUTA</v>
          </cell>
          <cell r="L1942">
            <v>7</v>
          </cell>
          <cell r="M1942" t="str">
            <v>7 : Banano Maduro o Banano Uraba Común.</v>
          </cell>
          <cell r="N1942">
            <v>2045</v>
          </cell>
          <cell r="O1942" t="str">
            <v>Comercializadora Disfruver SAS</v>
          </cell>
          <cell r="P1942">
            <v>466</v>
          </cell>
          <cell r="Q1942">
            <v>466</v>
          </cell>
          <cell r="R1942">
            <v>466</v>
          </cell>
          <cell r="S1942">
            <v>466</v>
          </cell>
          <cell r="T1942">
            <v>453</v>
          </cell>
          <cell r="U1942">
            <v>453</v>
          </cell>
          <cell r="V1942">
            <v>453</v>
          </cell>
          <cell r="W1942">
            <v>453</v>
          </cell>
        </row>
        <row r="1943">
          <cell r="I1943" t="str">
            <v>ALI_7_SEG_2_PROV_2090</v>
          </cell>
          <cell r="J1943">
            <v>2</v>
          </cell>
          <cell r="K1943" t="str">
            <v>FRUTA</v>
          </cell>
          <cell r="L1943">
            <v>7</v>
          </cell>
          <cell r="M1943" t="str">
            <v>7 : Banano Maduro o Banano Uraba Común.</v>
          </cell>
          <cell r="N1943">
            <v>2090</v>
          </cell>
          <cell r="O1943" t="str">
            <v>UT PAE Bogotá 2020</v>
          </cell>
          <cell r="P1943">
            <v>466</v>
          </cell>
          <cell r="Q1943">
            <v>466</v>
          </cell>
          <cell r="R1943">
            <v>466</v>
          </cell>
          <cell r="S1943">
            <v>466</v>
          </cell>
          <cell r="T1943">
            <v>453</v>
          </cell>
          <cell r="U1943">
            <v>453</v>
          </cell>
          <cell r="V1943">
            <v>453</v>
          </cell>
          <cell r="W1943">
            <v>453</v>
          </cell>
        </row>
        <row r="1944">
          <cell r="I1944" t="str">
            <v>ALI_7_SEG_2_PROV_2093</v>
          </cell>
          <cell r="J1944">
            <v>2</v>
          </cell>
          <cell r="K1944" t="str">
            <v>FRUTA</v>
          </cell>
          <cell r="L1944">
            <v>7</v>
          </cell>
          <cell r="M1944" t="str">
            <v>7 : Banano Maduro o Banano Uraba Común.</v>
          </cell>
          <cell r="N1944">
            <v>2093</v>
          </cell>
          <cell r="O1944" t="str">
            <v>Nutrición Bogotá 2020 Ut</v>
          </cell>
          <cell r="P1944">
            <v>466</v>
          </cell>
          <cell r="Q1944">
            <v>466</v>
          </cell>
          <cell r="R1944">
            <v>466</v>
          </cell>
          <cell r="S1944">
            <v>466</v>
          </cell>
          <cell r="T1944">
            <v>453</v>
          </cell>
          <cell r="U1944">
            <v>453</v>
          </cell>
          <cell r="V1944">
            <v>453</v>
          </cell>
          <cell r="W1944">
            <v>453</v>
          </cell>
        </row>
        <row r="1945">
          <cell r="I1945" t="str">
            <v>ALI_7_SEG_3_PROV_2090</v>
          </cell>
          <cell r="J1945">
            <v>3</v>
          </cell>
          <cell r="K1945" t="str">
            <v>FRUTA</v>
          </cell>
          <cell r="L1945">
            <v>7</v>
          </cell>
          <cell r="M1945" t="str">
            <v>7 : Banano Maduro o Banano Uraba Común.</v>
          </cell>
          <cell r="N1945">
            <v>2090</v>
          </cell>
          <cell r="O1945" t="str">
            <v>UT PAE Bogotá 2020</v>
          </cell>
          <cell r="P1945">
            <v>466</v>
          </cell>
          <cell r="Q1945">
            <v>466</v>
          </cell>
          <cell r="R1945">
            <v>466</v>
          </cell>
          <cell r="S1945">
            <v>466</v>
          </cell>
          <cell r="T1945">
            <v>453</v>
          </cell>
          <cell r="U1945">
            <v>453</v>
          </cell>
          <cell r="V1945">
            <v>453</v>
          </cell>
          <cell r="W1945">
            <v>453</v>
          </cell>
        </row>
        <row r="1946">
          <cell r="I1946" t="str">
            <v>ALI_7_SEG_3_PROV_2093</v>
          </cell>
          <cell r="J1946">
            <v>3</v>
          </cell>
          <cell r="K1946" t="str">
            <v>FRUTA</v>
          </cell>
          <cell r="L1946">
            <v>7</v>
          </cell>
          <cell r="M1946" t="str">
            <v>7 : Banano Maduro o Banano Uraba Común.</v>
          </cell>
          <cell r="N1946">
            <v>2093</v>
          </cell>
          <cell r="O1946" t="str">
            <v>Nutrición Bogotá 2020 Ut</v>
          </cell>
          <cell r="P1946">
            <v>466</v>
          </cell>
          <cell r="Q1946">
            <v>466</v>
          </cell>
          <cell r="R1946">
            <v>466</v>
          </cell>
          <cell r="S1946">
            <v>466</v>
          </cell>
          <cell r="T1946">
            <v>453</v>
          </cell>
          <cell r="U1946">
            <v>453</v>
          </cell>
          <cell r="V1946">
            <v>453</v>
          </cell>
          <cell r="W1946">
            <v>453</v>
          </cell>
        </row>
        <row r="1947">
          <cell r="I1947" t="str">
            <v>ALI_7_SEG_4_PROV_2045</v>
          </cell>
          <cell r="J1947">
            <v>4</v>
          </cell>
          <cell r="K1947" t="str">
            <v>FRUTA</v>
          </cell>
          <cell r="L1947">
            <v>7</v>
          </cell>
          <cell r="M1947" t="str">
            <v>7 : Banano Maduro o Banano Uraba Común.</v>
          </cell>
          <cell r="N1947">
            <v>2045</v>
          </cell>
          <cell r="O1947" t="str">
            <v>Comercializadora Disfruver SAS</v>
          </cell>
          <cell r="P1947">
            <v>466</v>
          </cell>
          <cell r="Q1947">
            <v>466</v>
          </cell>
          <cell r="R1947">
            <v>466</v>
          </cell>
          <cell r="S1947">
            <v>466</v>
          </cell>
          <cell r="T1947">
            <v>453</v>
          </cell>
          <cell r="U1947">
            <v>453</v>
          </cell>
          <cell r="V1947">
            <v>453</v>
          </cell>
          <cell r="W1947">
            <v>453</v>
          </cell>
        </row>
        <row r="1948">
          <cell r="I1948" t="str">
            <v>ALI_7_SEG_4_PROV_2090</v>
          </cell>
          <cell r="J1948">
            <v>4</v>
          </cell>
          <cell r="K1948" t="str">
            <v>FRUTA</v>
          </cell>
          <cell r="L1948">
            <v>7</v>
          </cell>
          <cell r="M1948" t="str">
            <v>7 : Banano Maduro o Banano Uraba Común.</v>
          </cell>
          <cell r="N1948">
            <v>2090</v>
          </cell>
          <cell r="O1948" t="str">
            <v>UT PAE Bogotá 2020</v>
          </cell>
          <cell r="P1948">
            <v>466</v>
          </cell>
          <cell r="Q1948">
            <v>466</v>
          </cell>
          <cell r="R1948">
            <v>466</v>
          </cell>
          <cell r="S1948">
            <v>466</v>
          </cell>
          <cell r="T1948">
            <v>453</v>
          </cell>
          <cell r="U1948">
            <v>453</v>
          </cell>
          <cell r="V1948">
            <v>453</v>
          </cell>
          <cell r="W1948">
            <v>453</v>
          </cell>
        </row>
        <row r="1949">
          <cell r="I1949" t="str">
            <v>ALI_7_SEG_4_PROV_2093</v>
          </cell>
          <cell r="J1949">
            <v>4</v>
          </cell>
          <cell r="K1949" t="str">
            <v>FRUTA</v>
          </cell>
          <cell r="L1949">
            <v>7</v>
          </cell>
          <cell r="M1949" t="str">
            <v>7 : Banano Maduro o Banano Uraba Común.</v>
          </cell>
          <cell r="N1949">
            <v>2093</v>
          </cell>
          <cell r="O1949" t="str">
            <v>Nutrición Bogotá 2020 Ut</v>
          </cell>
          <cell r="P1949">
            <v>466</v>
          </cell>
          <cell r="Q1949">
            <v>466</v>
          </cell>
          <cell r="R1949">
            <v>466</v>
          </cell>
          <cell r="S1949">
            <v>466</v>
          </cell>
          <cell r="T1949">
            <v>453</v>
          </cell>
          <cell r="U1949">
            <v>453</v>
          </cell>
          <cell r="V1949">
            <v>453</v>
          </cell>
          <cell r="W1949">
            <v>453</v>
          </cell>
        </row>
        <row r="1950">
          <cell r="I1950" t="str">
            <v>ALI_7_SEG_5_PROV_2090</v>
          </cell>
          <cell r="J1950">
            <v>5</v>
          </cell>
          <cell r="K1950" t="str">
            <v>FRUTA</v>
          </cell>
          <cell r="L1950">
            <v>7</v>
          </cell>
          <cell r="M1950" t="str">
            <v>7 : Banano Maduro o Banano Uraba Común.</v>
          </cell>
          <cell r="N1950">
            <v>2090</v>
          </cell>
          <cell r="O1950" t="str">
            <v>UT PAE Bogotá 2020</v>
          </cell>
          <cell r="P1950">
            <v>466</v>
          </cell>
          <cell r="Q1950">
            <v>466</v>
          </cell>
          <cell r="R1950">
            <v>466</v>
          </cell>
          <cell r="S1950">
            <v>466</v>
          </cell>
          <cell r="T1950">
            <v>453</v>
          </cell>
          <cell r="U1950">
            <v>453</v>
          </cell>
          <cell r="V1950">
            <v>453</v>
          </cell>
          <cell r="W1950">
            <v>453</v>
          </cell>
        </row>
        <row r="1951">
          <cell r="I1951" t="str">
            <v>ALI_7_SEG_6_PROV_2045</v>
          </cell>
          <cell r="J1951">
            <v>6</v>
          </cell>
          <cell r="K1951" t="str">
            <v>FRUTA</v>
          </cell>
          <cell r="L1951">
            <v>7</v>
          </cell>
          <cell r="M1951" t="str">
            <v>7 : Banano Maduro o Banano Uraba Común.</v>
          </cell>
          <cell r="N1951">
            <v>2045</v>
          </cell>
          <cell r="O1951" t="str">
            <v>Comercializadora Disfruver SAS</v>
          </cell>
          <cell r="P1951">
            <v>466</v>
          </cell>
          <cell r="Q1951">
            <v>466</v>
          </cell>
          <cell r="R1951">
            <v>466</v>
          </cell>
          <cell r="S1951">
            <v>466</v>
          </cell>
          <cell r="T1951">
            <v>453</v>
          </cell>
          <cell r="U1951">
            <v>453</v>
          </cell>
          <cell r="V1951">
            <v>453</v>
          </cell>
          <cell r="W1951">
            <v>453</v>
          </cell>
        </row>
        <row r="1952">
          <cell r="I1952" t="str">
            <v>ALI_7_SEG_6_PROV_2090</v>
          </cell>
          <cell r="J1952">
            <v>6</v>
          </cell>
          <cell r="K1952" t="str">
            <v>FRUTA</v>
          </cell>
          <cell r="L1952">
            <v>7</v>
          </cell>
          <cell r="M1952" t="str">
            <v>7 : Banano Maduro o Banano Uraba Común.</v>
          </cell>
          <cell r="N1952">
            <v>2090</v>
          </cell>
          <cell r="O1952" t="str">
            <v>UT PAE Bogotá 2020</v>
          </cell>
          <cell r="P1952">
            <v>466</v>
          </cell>
          <cell r="Q1952">
            <v>466</v>
          </cell>
          <cell r="R1952">
            <v>466</v>
          </cell>
          <cell r="S1952">
            <v>466</v>
          </cell>
          <cell r="T1952">
            <v>453</v>
          </cell>
          <cell r="U1952">
            <v>453</v>
          </cell>
          <cell r="V1952">
            <v>453</v>
          </cell>
          <cell r="W1952">
            <v>453</v>
          </cell>
        </row>
        <row r="1953">
          <cell r="I1953" t="str">
            <v>ALI_7_SEG_6_PROV_2093</v>
          </cell>
          <cell r="J1953">
            <v>6</v>
          </cell>
          <cell r="K1953" t="str">
            <v>FRUTA</v>
          </cell>
          <cell r="L1953">
            <v>7</v>
          </cell>
          <cell r="M1953" t="str">
            <v>7 : Banano Maduro o Banano Uraba Común.</v>
          </cell>
          <cell r="N1953">
            <v>2093</v>
          </cell>
          <cell r="O1953" t="str">
            <v>Nutrición Bogotá 2020 Ut</v>
          </cell>
          <cell r="P1953">
            <v>466</v>
          </cell>
          <cell r="Q1953">
            <v>466</v>
          </cell>
          <cell r="R1953">
            <v>466</v>
          </cell>
          <cell r="S1953">
            <v>466</v>
          </cell>
          <cell r="T1953">
            <v>453</v>
          </cell>
          <cell r="U1953">
            <v>453</v>
          </cell>
          <cell r="V1953">
            <v>453</v>
          </cell>
          <cell r="W1953">
            <v>453</v>
          </cell>
        </row>
        <row r="1954">
          <cell r="I1954" t="str">
            <v>ALI_7_SEG_7_PROV_2045</v>
          </cell>
          <cell r="J1954">
            <v>7</v>
          </cell>
          <cell r="K1954" t="str">
            <v>FRUTA</v>
          </cell>
          <cell r="L1954">
            <v>7</v>
          </cell>
          <cell r="M1954" t="str">
            <v>7 : Banano Maduro o Banano Uraba Común.</v>
          </cell>
          <cell r="N1954">
            <v>2045</v>
          </cell>
          <cell r="O1954" t="str">
            <v>Comercializadora Disfruver SAS</v>
          </cell>
          <cell r="P1954">
            <v>466</v>
          </cell>
          <cell r="Q1954">
            <v>466</v>
          </cell>
          <cell r="R1954">
            <v>466</v>
          </cell>
          <cell r="S1954">
            <v>466</v>
          </cell>
          <cell r="T1954">
            <v>453</v>
          </cell>
          <cell r="U1954">
            <v>453</v>
          </cell>
          <cell r="V1954">
            <v>453</v>
          </cell>
          <cell r="W1954">
            <v>453</v>
          </cell>
        </row>
        <row r="1955">
          <cell r="I1955" t="str">
            <v>ALI_7_SEG_7_PROV_2090</v>
          </cell>
          <cell r="J1955">
            <v>7</v>
          </cell>
          <cell r="K1955" t="str">
            <v>FRUTA</v>
          </cell>
          <cell r="L1955">
            <v>7</v>
          </cell>
          <cell r="M1955" t="str">
            <v>7 : Banano Maduro o Banano Uraba Común.</v>
          </cell>
          <cell r="N1955">
            <v>2090</v>
          </cell>
          <cell r="O1955" t="str">
            <v>UT PAE Bogotá 2020</v>
          </cell>
          <cell r="P1955">
            <v>466</v>
          </cell>
          <cell r="Q1955">
            <v>466</v>
          </cell>
          <cell r="R1955">
            <v>466</v>
          </cell>
          <cell r="S1955">
            <v>466</v>
          </cell>
          <cell r="T1955">
            <v>453</v>
          </cell>
          <cell r="U1955">
            <v>453</v>
          </cell>
          <cell r="V1955">
            <v>453</v>
          </cell>
          <cell r="W1955">
            <v>453</v>
          </cell>
        </row>
        <row r="1956">
          <cell r="I1956" t="str">
            <v>ALI_7_SEG_7_PROV_2093</v>
          </cell>
          <cell r="J1956">
            <v>7</v>
          </cell>
          <cell r="K1956" t="str">
            <v>FRUTA</v>
          </cell>
          <cell r="L1956">
            <v>7</v>
          </cell>
          <cell r="M1956" t="str">
            <v>7 : Banano Maduro o Banano Uraba Común.</v>
          </cell>
          <cell r="N1956">
            <v>2093</v>
          </cell>
          <cell r="O1956" t="str">
            <v>Nutrición Bogotá 2020 Ut</v>
          </cell>
          <cell r="P1956">
            <v>466</v>
          </cell>
          <cell r="Q1956">
            <v>466</v>
          </cell>
          <cell r="R1956">
            <v>466</v>
          </cell>
          <cell r="S1956">
            <v>466</v>
          </cell>
          <cell r="T1956">
            <v>453</v>
          </cell>
          <cell r="U1956">
            <v>453</v>
          </cell>
          <cell r="V1956">
            <v>453</v>
          </cell>
          <cell r="W1956">
            <v>453</v>
          </cell>
        </row>
        <row r="1957">
          <cell r="I1957" t="str">
            <v>ALI_7_SEG_8_PROV_2045</v>
          </cell>
          <cell r="J1957">
            <v>8</v>
          </cell>
          <cell r="K1957" t="str">
            <v>FRUTA</v>
          </cell>
          <cell r="L1957">
            <v>7</v>
          </cell>
          <cell r="M1957" t="str">
            <v>7 : Banano Maduro o Banano Uraba Común.</v>
          </cell>
          <cell r="N1957">
            <v>2045</v>
          </cell>
          <cell r="O1957" t="str">
            <v>Comercializadora Disfruver SAS</v>
          </cell>
          <cell r="P1957">
            <v>466</v>
          </cell>
          <cell r="Q1957">
            <v>466</v>
          </cell>
          <cell r="R1957">
            <v>466</v>
          </cell>
          <cell r="S1957">
            <v>466</v>
          </cell>
          <cell r="T1957">
            <v>453</v>
          </cell>
          <cell r="U1957">
            <v>453</v>
          </cell>
          <cell r="V1957">
            <v>453</v>
          </cell>
          <cell r="W1957">
            <v>453</v>
          </cell>
        </row>
        <row r="1958">
          <cell r="I1958" t="str">
            <v>ALI_7_SEG_8_PROV_2090</v>
          </cell>
          <cell r="J1958">
            <v>8</v>
          </cell>
          <cell r="K1958" t="str">
            <v>FRUTA</v>
          </cell>
          <cell r="L1958">
            <v>7</v>
          </cell>
          <cell r="M1958" t="str">
            <v>7 : Banano Maduro o Banano Uraba Común.</v>
          </cell>
          <cell r="N1958">
            <v>2090</v>
          </cell>
          <cell r="O1958" t="str">
            <v>UT PAE Bogotá 2020</v>
          </cell>
          <cell r="P1958">
            <v>466</v>
          </cell>
          <cell r="Q1958">
            <v>466</v>
          </cell>
          <cell r="R1958">
            <v>466</v>
          </cell>
          <cell r="S1958">
            <v>466</v>
          </cell>
          <cell r="T1958">
            <v>453</v>
          </cell>
          <cell r="U1958">
            <v>453</v>
          </cell>
          <cell r="V1958">
            <v>453</v>
          </cell>
          <cell r="W1958">
            <v>453</v>
          </cell>
        </row>
        <row r="1959">
          <cell r="I1959" t="str">
            <v>ALI_7_SEG_8_PROV_2093</v>
          </cell>
          <cell r="J1959">
            <v>8</v>
          </cell>
          <cell r="K1959" t="str">
            <v>FRUTA</v>
          </cell>
          <cell r="L1959">
            <v>7</v>
          </cell>
          <cell r="M1959" t="str">
            <v>7 : Banano Maduro o Banano Uraba Común.</v>
          </cell>
          <cell r="N1959">
            <v>2093</v>
          </cell>
          <cell r="O1959" t="str">
            <v>Nutrición Bogotá 2020 Ut</v>
          </cell>
          <cell r="P1959">
            <v>466</v>
          </cell>
          <cell r="Q1959">
            <v>466</v>
          </cell>
          <cell r="R1959">
            <v>466</v>
          </cell>
          <cell r="S1959">
            <v>466</v>
          </cell>
          <cell r="T1959">
            <v>453</v>
          </cell>
          <cell r="U1959">
            <v>453</v>
          </cell>
          <cell r="V1959">
            <v>453</v>
          </cell>
          <cell r="W1959">
            <v>453</v>
          </cell>
        </row>
        <row r="1960">
          <cell r="I1960" t="str">
            <v>ALI_7_SEG_9_PROV_2045</v>
          </cell>
          <cell r="J1960">
            <v>9</v>
          </cell>
          <cell r="K1960" t="str">
            <v>FRUTA</v>
          </cell>
          <cell r="L1960">
            <v>7</v>
          </cell>
          <cell r="M1960" t="str">
            <v>7 : Banano Maduro o Banano Uraba Común.</v>
          </cell>
          <cell r="N1960">
            <v>2045</v>
          </cell>
          <cell r="O1960" t="str">
            <v>Comercializadora Disfruver SAS</v>
          </cell>
          <cell r="P1960">
            <v>466</v>
          </cell>
          <cell r="Q1960">
            <v>466</v>
          </cell>
          <cell r="R1960">
            <v>466</v>
          </cell>
          <cell r="S1960">
            <v>466</v>
          </cell>
          <cell r="T1960">
            <v>453</v>
          </cell>
          <cell r="U1960">
            <v>453</v>
          </cell>
          <cell r="V1960">
            <v>453</v>
          </cell>
          <cell r="W1960">
            <v>453</v>
          </cell>
        </row>
        <row r="1961">
          <cell r="I1961" t="str">
            <v>ALI_7_SEG_9_PROV_2090</v>
          </cell>
          <cell r="J1961">
            <v>9</v>
          </cell>
          <cell r="K1961" t="str">
            <v>FRUTA</v>
          </cell>
          <cell r="L1961">
            <v>7</v>
          </cell>
          <cell r="M1961" t="str">
            <v>7 : Banano Maduro o Banano Uraba Común.</v>
          </cell>
          <cell r="N1961">
            <v>2090</v>
          </cell>
          <cell r="O1961" t="str">
            <v>UT PAE Bogotá 2020</v>
          </cell>
          <cell r="P1961">
            <v>466</v>
          </cell>
          <cell r="Q1961">
            <v>466</v>
          </cell>
          <cell r="R1961">
            <v>466</v>
          </cell>
          <cell r="S1961">
            <v>466</v>
          </cell>
          <cell r="T1961">
            <v>453</v>
          </cell>
          <cell r="U1961">
            <v>453</v>
          </cell>
          <cell r="V1961">
            <v>453</v>
          </cell>
          <cell r="W1961">
            <v>453</v>
          </cell>
        </row>
        <row r="1962">
          <cell r="I1962" t="str">
            <v>ALI_7_SEG_9_PROV_2093</v>
          </cell>
          <cell r="J1962">
            <v>9</v>
          </cell>
          <cell r="K1962" t="str">
            <v>FRUTA</v>
          </cell>
          <cell r="L1962">
            <v>7</v>
          </cell>
          <cell r="M1962" t="str">
            <v>7 : Banano Maduro o Banano Uraba Común.</v>
          </cell>
          <cell r="N1962">
            <v>2093</v>
          </cell>
          <cell r="O1962" t="str">
            <v>Nutrición Bogotá 2020 Ut</v>
          </cell>
          <cell r="P1962">
            <v>466</v>
          </cell>
          <cell r="Q1962">
            <v>466</v>
          </cell>
          <cell r="R1962">
            <v>466</v>
          </cell>
          <cell r="S1962">
            <v>466</v>
          </cell>
          <cell r="T1962">
            <v>453</v>
          </cell>
          <cell r="U1962">
            <v>453</v>
          </cell>
          <cell r="V1962">
            <v>453</v>
          </cell>
          <cell r="W1962">
            <v>453</v>
          </cell>
        </row>
        <row r="1963">
          <cell r="I1963" t="str">
            <v>ALI_7_SEG_10_PROV_2045</v>
          </cell>
          <cell r="J1963">
            <v>10</v>
          </cell>
          <cell r="K1963" t="str">
            <v>FRUTA</v>
          </cell>
          <cell r="L1963">
            <v>7</v>
          </cell>
          <cell r="M1963" t="str">
            <v>7 : Banano Maduro o Banano Uraba Común.</v>
          </cell>
          <cell r="N1963">
            <v>2045</v>
          </cell>
          <cell r="O1963" t="str">
            <v>Comercializadora Disfruver SAS</v>
          </cell>
          <cell r="P1963">
            <v>466</v>
          </cell>
          <cell r="Q1963">
            <v>466</v>
          </cell>
          <cell r="R1963">
            <v>466</v>
          </cell>
          <cell r="S1963">
            <v>466</v>
          </cell>
          <cell r="T1963">
            <v>453</v>
          </cell>
          <cell r="U1963">
            <v>453</v>
          </cell>
          <cell r="V1963">
            <v>453</v>
          </cell>
          <cell r="W1963">
            <v>453</v>
          </cell>
        </row>
        <row r="1964">
          <cell r="I1964" t="str">
            <v>ALI_7_SEG_10_PROV_2090</v>
          </cell>
          <cell r="J1964">
            <v>10</v>
          </cell>
          <cell r="K1964" t="str">
            <v>FRUTA</v>
          </cell>
          <cell r="L1964">
            <v>7</v>
          </cell>
          <cell r="M1964" t="str">
            <v>7 : Banano Maduro o Banano Uraba Común.</v>
          </cell>
          <cell r="N1964">
            <v>2090</v>
          </cell>
          <cell r="O1964" t="str">
            <v>UT PAE Bogotá 2020</v>
          </cell>
          <cell r="P1964">
            <v>466</v>
          </cell>
          <cell r="Q1964">
            <v>466</v>
          </cell>
          <cell r="R1964">
            <v>466</v>
          </cell>
          <cell r="S1964">
            <v>466</v>
          </cell>
          <cell r="T1964">
            <v>453</v>
          </cell>
          <cell r="U1964">
            <v>453</v>
          </cell>
          <cell r="V1964">
            <v>453</v>
          </cell>
          <cell r="W1964">
            <v>453</v>
          </cell>
        </row>
        <row r="1965">
          <cell r="I1965" t="str">
            <v>ALI_7_SEG_10_PROV_2093</v>
          </cell>
          <cell r="J1965">
            <v>10</v>
          </cell>
          <cell r="K1965" t="str">
            <v>FRUTA</v>
          </cell>
          <cell r="L1965">
            <v>7</v>
          </cell>
          <cell r="M1965" t="str">
            <v>7 : Banano Maduro o Banano Uraba Común.</v>
          </cell>
          <cell r="N1965">
            <v>2093</v>
          </cell>
          <cell r="O1965" t="str">
            <v>Nutrición Bogotá 2020 Ut</v>
          </cell>
          <cell r="P1965">
            <v>466</v>
          </cell>
          <cell r="Q1965">
            <v>466</v>
          </cell>
          <cell r="R1965">
            <v>466</v>
          </cell>
          <cell r="S1965">
            <v>466</v>
          </cell>
          <cell r="T1965">
            <v>453</v>
          </cell>
          <cell r="U1965">
            <v>453</v>
          </cell>
          <cell r="V1965">
            <v>453</v>
          </cell>
          <cell r="W1965">
            <v>453</v>
          </cell>
        </row>
        <row r="1966">
          <cell r="I1966" t="str">
            <v>ALI_7_SEG_11_PROV_2045</v>
          </cell>
          <cell r="J1966">
            <v>11</v>
          </cell>
          <cell r="K1966" t="str">
            <v>FRUTA</v>
          </cell>
          <cell r="L1966">
            <v>7</v>
          </cell>
          <cell r="M1966" t="str">
            <v>7 : Banano Maduro o Banano Uraba Común.</v>
          </cell>
          <cell r="N1966">
            <v>2045</v>
          </cell>
          <cell r="O1966" t="str">
            <v>Comercializadora Disfruver SAS</v>
          </cell>
          <cell r="P1966">
            <v>466</v>
          </cell>
          <cell r="Q1966">
            <v>466</v>
          </cell>
          <cell r="R1966">
            <v>466</v>
          </cell>
          <cell r="S1966">
            <v>466</v>
          </cell>
          <cell r="T1966">
            <v>453</v>
          </cell>
          <cell r="U1966">
            <v>453</v>
          </cell>
          <cell r="V1966">
            <v>453</v>
          </cell>
          <cell r="W1966">
            <v>453</v>
          </cell>
        </row>
        <row r="1967">
          <cell r="I1967" t="str">
            <v>ALI_7_SEG_11_PROV_2090</v>
          </cell>
          <cell r="J1967">
            <v>11</v>
          </cell>
          <cell r="K1967" t="str">
            <v>FRUTA</v>
          </cell>
          <cell r="L1967">
            <v>7</v>
          </cell>
          <cell r="M1967" t="str">
            <v>7 : Banano Maduro o Banano Uraba Común.</v>
          </cell>
          <cell r="N1967">
            <v>2090</v>
          </cell>
          <cell r="O1967" t="str">
            <v>UT PAE Bogotá 2020</v>
          </cell>
          <cell r="P1967">
            <v>466</v>
          </cell>
          <cell r="Q1967">
            <v>466</v>
          </cell>
          <cell r="R1967">
            <v>466</v>
          </cell>
          <cell r="S1967">
            <v>466</v>
          </cell>
          <cell r="T1967">
            <v>453</v>
          </cell>
          <cell r="U1967">
            <v>453</v>
          </cell>
          <cell r="V1967">
            <v>453</v>
          </cell>
          <cell r="W1967">
            <v>453</v>
          </cell>
        </row>
        <row r="1968">
          <cell r="I1968" t="str">
            <v>ALI_7_SEG_11_PROV_2093</v>
          </cell>
          <cell r="J1968">
            <v>11</v>
          </cell>
          <cell r="K1968" t="str">
            <v>FRUTA</v>
          </cell>
          <cell r="L1968">
            <v>7</v>
          </cell>
          <cell r="M1968" t="str">
            <v>7 : Banano Maduro o Banano Uraba Común.</v>
          </cell>
          <cell r="N1968">
            <v>2093</v>
          </cell>
          <cell r="O1968" t="str">
            <v>Nutrición Bogotá 2020 Ut</v>
          </cell>
          <cell r="P1968">
            <v>466</v>
          </cell>
          <cell r="Q1968">
            <v>466</v>
          </cell>
          <cell r="R1968">
            <v>466</v>
          </cell>
          <cell r="S1968">
            <v>466</v>
          </cell>
          <cell r="T1968">
            <v>453</v>
          </cell>
          <cell r="U1968">
            <v>453</v>
          </cell>
          <cell r="V1968">
            <v>453</v>
          </cell>
          <cell r="W1968">
            <v>453</v>
          </cell>
        </row>
        <row r="1969">
          <cell r="I1969" t="str">
            <v>ALI_7_SEG_12_PROV_2090</v>
          </cell>
          <cell r="J1969">
            <v>12</v>
          </cell>
          <cell r="K1969" t="str">
            <v>FRUTA</v>
          </cell>
          <cell r="L1969">
            <v>7</v>
          </cell>
          <cell r="M1969" t="str">
            <v>7 : Banano Maduro o Banano Uraba Común.</v>
          </cell>
          <cell r="N1969">
            <v>2090</v>
          </cell>
          <cell r="O1969" t="str">
            <v>UT PAE Bogotá 2020</v>
          </cell>
          <cell r="P1969">
            <v>466</v>
          </cell>
          <cell r="Q1969">
            <v>466</v>
          </cell>
          <cell r="R1969">
            <v>466</v>
          </cell>
          <cell r="S1969">
            <v>466</v>
          </cell>
          <cell r="T1969">
            <v>453</v>
          </cell>
          <cell r="U1969">
            <v>453</v>
          </cell>
          <cell r="V1969">
            <v>453</v>
          </cell>
          <cell r="W1969">
            <v>453</v>
          </cell>
        </row>
        <row r="1970">
          <cell r="I1970" t="str">
            <v>ALI_7_SEG_12_PROV_2093</v>
          </cell>
          <cell r="J1970">
            <v>12</v>
          </cell>
          <cell r="K1970" t="str">
            <v>FRUTA</v>
          </cell>
          <cell r="L1970">
            <v>7</v>
          </cell>
          <cell r="M1970" t="str">
            <v>7 : Banano Maduro o Banano Uraba Común.</v>
          </cell>
          <cell r="N1970">
            <v>2093</v>
          </cell>
          <cell r="O1970" t="str">
            <v>Nutrición Bogotá 2020 Ut</v>
          </cell>
          <cell r="P1970">
            <v>466</v>
          </cell>
          <cell r="Q1970">
            <v>466</v>
          </cell>
          <cell r="R1970">
            <v>466</v>
          </cell>
          <cell r="S1970">
            <v>466</v>
          </cell>
          <cell r="T1970">
            <v>453</v>
          </cell>
          <cell r="U1970">
            <v>453</v>
          </cell>
          <cell r="V1970">
            <v>453</v>
          </cell>
          <cell r="W1970">
            <v>453</v>
          </cell>
        </row>
        <row r="1971">
          <cell r="I1971" t="str">
            <v>ALI_7_SEG_13_PROV_2090</v>
          </cell>
          <cell r="J1971">
            <v>13</v>
          </cell>
          <cell r="K1971" t="str">
            <v>FRUTA</v>
          </cell>
          <cell r="L1971">
            <v>7</v>
          </cell>
          <cell r="M1971" t="str">
            <v>7 : Banano Maduro o Banano Uraba Común.</v>
          </cell>
          <cell r="N1971">
            <v>2090</v>
          </cell>
          <cell r="O1971" t="str">
            <v>UT PAE Bogotá 2020</v>
          </cell>
          <cell r="P1971">
            <v>466</v>
          </cell>
          <cell r="Q1971">
            <v>466</v>
          </cell>
          <cell r="R1971">
            <v>466</v>
          </cell>
          <cell r="S1971">
            <v>466</v>
          </cell>
          <cell r="T1971">
            <v>453</v>
          </cell>
          <cell r="U1971">
            <v>453</v>
          </cell>
          <cell r="V1971">
            <v>453</v>
          </cell>
          <cell r="W1971">
            <v>453</v>
          </cell>
        </row>
        <row r="1972">
          <cell r="I1972" t="str">
            <v>ALI_7_SEG_13_PROV_2093</v>
          </cell>
          <cell r="J1972">
            <v>13</v>
          </cell>
          <cell r="K1972" t="str">
            <v>FRUTA</v>
          </cell>
          <cell r="L1972">
            <v>7</v>
          </cell>
          <cell r="M1972" t="str">
            <v>7 : Banano Maduro o Banano Uraba Común.</v>
          </cell>
          <cell r="N1972">
            <v>2093</v>
          </cell>
          <cell r="O1972" t="str">
            <v>Nutrición Bogotá 2020 Ut</v>
          </cell>
          <cell r="P1972">
            <v>466</v>
          </cell>
          <cell r="Q1972">
            <v>466</v>
          </cell>
          <cell r="R1972">
            <v>466</v>
          </cell>
          <cell r="S1972">
            <v>466</v>
          </cell>
          <cell r="T1972">
            <v>453</v>
          </cell>
          <cell r="U1972">
            <v>453</v>
          </cell>
          <cell r="V1972">
            <v>453</v>
          </cell>
          <cell r="W1972">
            <v>453</v>
          </cell>
        </row>
        <row r="1973">
          <cell r="I1973" t="str">
            <v>ALI_7_SEG_14_PROV_2045</v>
          </cell>
          <cell r="J1973">
            <v>14</v>
          </cell>
          <cell r="K1973" t="str">
            <v>FRUTA</v>
          </cell>
          <cell r="L1973">
            <v>7</v>
          </cell>
          <cell r="M1973" t="str">
            <v>7 : Banano Maduro o Banano Uraba Común.</v>
          </cell>
          <cell r="N1973">
            <v>2045</v>
          </cell>
          <cell r="O1973" t="str">
            <v>Comercializadora Disfruver SAS</v>
          </cell>
          <cell r="P1973">
            <v>466</v>
          </cell>
          <cell r="Q1973">
            <v>466</v>
          </cell>
          <cell r="R1973">
            <v>466</v>
          </cell>
          <cell r="S1973">
            <v>466</v>
          </cell>
          <cell r="T1973">
            <v>453</v>
          </cell>
          <cell r="U1973">
            <v>453</v>
          </cell>
          <cell r="V1973">
            <v>453</v>
          </cell>
          <cell r="W1973">
            <v>453</v>
          </cell>
        </row>
        <row r="1974">
          <cell r="I1974" t="str">
            <v>ALI_7_SEG_14_PROV_2090</v>
          </cell>
          <cell r="J1974">
            <v>14</v>
          </cell>
          <cell r="K1974" t="str">
            <v>FRUTA</v>
          </cell>
          <cell r="L1974">
            <v>7</v>
          </cell>
          <cell r="M1974" t="str">
            <v>7 : Banano Maduro o Banano Uraba Común.</v>
          </cell>
          <cell r="N1974">
            <v>2090</v>
          </cell>
          <cell r="O1974" t="str">
            <v>UT PAE Bogotá 2020</v>
          </cell>
          <cell r="P1974">
            <v>466</v>
          </cell>
          <cell r="Q1974">
            <v>466</v>
          </cell>
          <cell r="R1974">
            <v>466</v>
          </cell>
          <cell r="S1974">
            <v>466</v>
          </cell>
          <cell r="T1974">
            <v>453</v>
          </cell>
          <cell r="U1974">
            <v>453</v>
          </cell>
          <cell r="V1974">
            <v>453</v>
          </cell>
          <cell r="W1974">
            <v>453</v>
          </cell>
        </row>
        <row r="1975">
          <cell r="I1975" t="str">
            <v>ALI_7_SEG_14_PROV_2093</v>
          </cell>
          <cell r="J1975">
            <v>14</v>
          </cell>
          <cell r="K1975" t="str">
            <v>FRUTA</v>
          </cell>
          <cell r="L1975">
            <v>7</v>
          </cell>
          <cell r="M1975" t="str">
            <v>7 : Banano Maduro o Banano Uraba Común.</v>
          </cell>
          <cell r="N1975">
            <v>2093</v>
          </cell>
          <cell r="O1975" t="str">
            <v>Nutrición Bogotá 2020 Ut</v>
          </cell>
          <cell r="P1975">
            <v>466</v>
          </cell>
          <cell r="Q1975">
            <v>466</v>
          </cell>
          <cell r="R1975">
            <v>466</v>
          </cell>
          <cell r="S1975">
            <v>466</v>
          </cell>
          <cell r="T1975">
            <v>453</v>
          </cell>
          <cell r="U1975">
            <v>453</v>
          </cell>
          <cell r="V1975">
            <v>453</v>
          </cell>
          <cell r="W1975">
            <v>453</v>
          </cell>
        </row>
        <row r="1976">
          <cell r="I1976" t="str">
            <v>ALI_7_SEG_15_PROV_2045</v>
          </cell>
          <cell r="J1976">
            <v>15</v>
          </cell>
          <cell r="K1976" t="str">
            <v>FRUTA</v>
          </cell>
          <cell r="L1976">
            <v>7</v>
          </cell>
          <cell r="M1976" t="str">
            <v>7 : Banano Maduro o Banano Uraba Común.</v>
          </cell>
          <cell r="N1976">
            <v>2045</v>
          </cell>
          <cell r="O1976" t="str">
            <v>Comercializadora Disfruver SAS</v>
          </cell>
          <cell r="P1976">
            <v>466</v>
          </cell>
          <cell r="Q1976">
            <v>466</v>
          </cell>
          <cell r="R1976">
            <v>466</v>
          </cell>
          <cell r="S1976">
            <v>466</v>
          </cell>
          <cell r="T1976">
            <v>453</v>
          </cell>
          <cell r="U1976">
            <v>453</v>
          </cell>
          <cell r="V1976">
            <v>453</v>
          </cell>
          <cell r="W1976">
            <v>453</v>
          </cell>
        </row>
        <row r="1977">
          <cell r="I1977" t="str">
            <v>ALI_7_SEG_15_PROV_2090</v>
          </cell>
          <cell r="J1977">
            <v>15</v>
          </cell>
          <cell r="K1977" t="str">
            <v>FRUTA</v>
          </cell>
          <cell r="L1977">
            <v>7</v>
          </cell>
          <cell r="M1977" t="str">
            <v>7 : Banano Maduro o Banano Uraba Común.</v>
          </cell>
          <cell r="N1977">
            <v>2090</v>
          </cell>
          <cell r="O1977" t="str">
            <v>UT PAE Bogotá 2020</v>
          </cell>
          <cell r="P1977">
            <v>466</v>
          </cell>
          <cell r="Q1977">
            <v>466</v>
          </cell>
          <cell r="R1977">
            <v>466</v>
          </cell>
          <cell r="S1977">
            <v>466</v>
          </cell>
          <cell r="T1977">
            <v>453</v>
          </cell>
          <cell r="U1977">
            <v>453</v>
          </cell>
          <cell r="V1977">
            <v>453</v>
          </cell>
          <cell r="W1977">
            <v>453</v>
          </cell>
        </row>
        <row r="1978">
          <cell r="I1978" t="str">
            <v>ALI_7_SEG_15_PROV_2093</v>
          </cell>
          <cell r="J1978">
            <v>15</v>
          </cell>
          <cell r="K1978" t="str">
            <v>FRUTA</v>
          </cell>
          <cell r="L1978">
            <v>7</v>
          </cell>
          <cell r="M1978" t="str">
            <v>7 : Banano Maduro o Banano Uraba Común.</v>
          </cell>
          <cell r="N1978">
            <v>2093</v>
          </cell>
          <cell r="O1978" t="str">
            <v>Nutrición Bogotá 2020 Ut</v>
          </cell>
          <cell r="P1978">
            <v>466</v>
          </cell>
          <cell r="Q1978">
            <v>466</v>
          </cell>
          <cell r="R1978">
            <v>466</v>
          </cell>
          <cell r="S1978">
            <v>466</v>
          </cell>
          <cell r="T1978">
            <v>453</v>
          </cell>
          <cell r="U1978">
            <v>453</v>
          </cell>
          <cell r="V1978">
            <v>453</v>
          </cell>
          <cell r="W1978">
            <v>453</v>
          </cell>
        </row>
        <row r="1979">
          <cell r="I1979" t="str">
            <v>ALI_8_SEG_11_PROV_2093</v>
          </cell>
          <cell r="J1979">
            <v>11</v>
          </cell>
          <cell r="K1979" t="str">
            <v>FRUTA</v>
          </cell>
          <cell r="L1979">
            <v>8</v>
          </cell>
          <cell r="M1979" t="str">
            <v>8 : Banano Variedad Bocadillo.</v>
          </cell>
          <cell r="N1979">
            <v>2093</v>
          </cell>
          <cell r="O1979" t="str">
            <v>Nutrición Bogotá 2020 Ut</v>
          </cell>
          <cell r="P1979">
            <v>370</v>
          </cell>
          <cell r="Q1979">
            <v>370</v>
          </cell>
          <cell r="R1979">
            <v>370</v>
          </cell>
          <cell r="S1979">
            <v>370</v>
          </cell>
          <cell r="T1979">
            <v>361</v>
          </cell>
          <cell r="U1979">
            <v>361</v>
          </cell>
          <cell r="V1979">
            <v>361</v>
          </cell>
          <cell r="W1979">
            <v>361</v>
          </cell>
        </row>
        <row r="1980">
          <cell r="I1980" t="str">
            <v>ALI_8_SEG_12_PROV_2093</v>
          </cell>
          <cell r="J1980">
            <v>12</v>
          </cell>
          <cell r="K1980" t="str">
            <v>FRUTA</v>
          </cell>
          <cell r="L1980">
            <v>8</v>
          </cell>
          <cell r="M1980" t="str">
            <v>8 : Banano Variedad Bocadillo.</v>
          </cell>
          <cell r="N1980">
            <v>2093</v>
          </cell>
          <cell r="O1980" t="str">
            <v>Nutrición Bogotá 2020 Ut</v>
          </cell>
          <cell r="P1980">
            <v>370</v>
          </cell>
          <cell r="Q1980">
            <v>370</v>
          </cell>
          <cell r="R1980">
            <v>370</v>
          </cell>
          <cell r="S1980">
            <v>370</v>
          </cell>
          <cell r="T1980">
            <v>361</v>
          </cell>
          <cell r="U1980">
            <v>361</v>
          </cell>
          <cell r="V1980">
            <v>361</v>
          </cell>
          <cell r="W1980">
            <v>361</v>
          </cell>
        </row>
        <row r="1981">
          <cell r="I1981" t="str">
            <v>ALI_8_SEG_13_PROV_2093</v>
          </cell>
          <cell r="J1981">
            <v>13</v>
          </cell>
          <cell r="K1981" t="str">
            <v>FRUTA</v>
          </cell>
          <cell r="L1981">
            <v>8</v>
          </cell>
          <cell r="M1981" t="str">
            <v>8 : Banano Variedad Bocadillo.</v>
          </cell>
          <cell r="N1981">
            <v>2093</v>
          </cell>
          <cell r="O1981" t="str">
            <v>Nutrición Bogotá 2020 Ut</v>
          </cell>
          <cell r="P1981">
            <v>370</v>
          </cell>
          <cell r="Q1981">
            <v>370</v>
          </cell>
          <cell r="R1981">
            <v>370</v>
          </cell>
          <cell r="S1981">
            <v>370</v>
          </cell>
          <cell r="T1981">
            <v>361</v>
          </cell>
          <cell r="U1981">
            <v>361</v>
          </cell>
          <cell r="V1981">
            <v>361</v>
          </cell>
          <cell r="W1981">
            <v>361</v>
          </cell>
        </row>
        <row r="1982">
          <cell r="I1982" t="str">
            <v>ALI_8_SEG_14_PROV_2093</v>
          </cell>
          <cell r="J1982">
            <v>14</v>
          </cell>
          <cell r="K1982" t="str">
            <v>FRUTA</v>
          </cell>
          <cell r="L1982">
            <v>8</v>
          </cell>
          <cell r="M1982" t="str">
            <v>8 : Banano Variedad Bocadillo.</v>
          </cell>
          <cell r="N1982">
            <v>2093</v>
          </cell>
          <cell r="O1982" t="str">
            <v>Nutrición Bogotá 2020 Ut</v>
          </cell>
          <cell r="P1982">
            <v>370</v>
          </cell>
          <cell r="Q1982">
            <v>370</v>
          </cell>
          <cell r="R1982">
            <v>370</v>
          </cell>
          <cell r="S1982">
            <v>370</v>
          </cell>
          <cell r="T1982">
            <v>361</v>
          </cell>
          <cell r="U1982">
            <v>361</v>
          </cell>
          <cell r="V1982">
            <v>361</v>
          </cell>
          <cell r="W1982">
            <v>361</v>
          </cell>
        </row>
        <row r="1983">
          <cell r="I1983" t="str">
            <v>ALI_8_SEG_15_PROV_2093</v>
          </cell>
          <cell r="J1983">
            <v>15</v>
          </cell>
          <cell r="K1983" t="str">
            <v>FRUTA</v>
          </cell>
          <cell r="L1983">
            <v>8</v>
          </cell>
          <cell r="M1983" t="str">
            <v>8 : Banano Variedad Bocadillo.</v>
          </cell>
          <cell r="N1983">
            <v>2093</v>
          </cell>
          <cell r="O1983" t="str">
            <v>Nutrición Bogotá 2020 Ut</v>
          </cell>
          <cell r="P1983">
            <v>370</v>
          </cell>
          <cell r="Q1983">
            <v>370</v>
          </cell>
          <cell r="R1983">
            <v>370</v>
          </cell>
          <cell r="S1983">
            <v>370</v>
          </cell>
          <cell r="T1983">
            <v>361</v>
          </cell>
          <cell r="U1983">
            <v>361</v>
          </cell>
          <cell r="V1983">
            <v>361</v>
          </cell>
          <cell r="W1983">
            <v>361</v>
          </cell>
        </row>
        <row r="1984">
          <cell r="I1984" t="str">
            <v>ALI_17_SEG_1_PROV_2090</v>
          </cell>
          <cell r="J1984">
            <v>1</v>
          </cell>
          <cell r="K1984" t="str">
            <v>FRUTA</v>
          </cell>
          <cell r="L1984">
            <v>17</v>
          </cell>
          <cell r="M1984" t="str">
            <v>17 : Ciruela Calentana.</v>
          </cell>
          <cell r="N1984">
            <v>2090</v>
          </cell>
          <cell r="O1984" t="str">
            <v>UT PAE Bogotá 2020</v>
          </cell>
          <cell r="P1984">
            <v>0</v>
          </cell>
          <cell r="Q1984">
            <v>396</v>
          </cell>
          <cell r="R1984">
            <v>396</v>
          </cell>
          <cell r="S1984">
            <v>396</v>
          </cell>
          <cell r="T1984">
            <v>0</v>
          </cell>
          <cell r="U1984">
            <v>385</v>
          </cell>
          <cell r="V1984">
            <v>385</v>
          </cell>
          <cell r="W1984">
            <v>385</v>
          </cell>
        </row>
        <row r="1985">
          <cell r="I1985" t="str">
            <v>ALI_17_SEG_2_PROV_2090</v>
          </cell>
          <cell r="J1985">
            <v>2</v>
          </cell>
          <cell r="K1985" t="str">
            <v>FRUTA</v>
          </cell>
          <cell r="L1985">
            <v>17</v>
          </cell>
          <cell r="M1985" t="str">
            <v>17 : Ciruela Calentana.</v>
          </cell>
          <cell r="N1985">
            <v>2090</v>
          </cell>
          <cell r="O1985" t="str">
            <v>UT PAE Bogotá 2020</v>
          </cell>
          <cell r="P1985">
            <v>0</v>
          </cell>
          <cell r="Q1985">
            <v>396</v>
          </cell>
          <cell r="R1985">
            <v>396</v>
          </cell>
          <cell r="S1985">
            <v>396</v>
          </cell>
          <cell r="T1985">
            <v>0</v>
          </cell>
          <cell r="U1985">
            <v>385</v>
          </cell>
          <cell r="V1985">
            <v>385</v>
          </cell>
          <cell r="W1985">
            <v>385</v>
          </cell>
        </row>
        <row r="1986">
          <cell r="I1986" t="str">
            <v>ALI_17_SEG_3_PROV_2090</v>
          </cell>
          <cell r="J1986">
            <v>3</v>
          </cell>
          <cell r="K1986" t="str">
            <v>FRUTA</v>
          </cell>
          <cell r="L1986">
            <v>17</v>
          </cell>
          <cell r="M1986" t="str">
            <v>17 : Ciruela Calentana.</v>
          </cell>
          <cell r="N1986">
            <v>2090</v>
          </cell>
          <cell r="O1986" t="str">
            <v>UT PAE Bogotá 2020</v>
          </cell>
          <cell r="P1986">
            <v>0</v>
          </cell>
          <cell r="Q1986">
            <v>396</v>
          </cell>
          <cell r="R1986">
            <v>396</v>
          </cell>
          <cell r="S1986">
            <v>396</v>
          </cell>
          <cell r="T1986">
            <v>0</v>
          </cell>
          <cell r="U1986">
            <v>385</v>
          </cell>
          <cell r="V1986">
            <v>385</v>
          </cell>
          <cell r="W1986">
            <v>385</v>
          </cell>
        </row>
        <row r="1987">
          <cell r="I1987" t="str">
            <v>ALI_17_SEG_4_PROV_2090</v>
          </cell>
          <cell r="J1987">
            <v>4</v>
          </cell>
          <cell r="K1987" t="str">
            <v>FRUTA</v>
          </cell>
          <cell r="L1987">
            <v>17</v>
          </cell>
          <cell r="M1987" t="str">
            <v>17 : Ciruela Calentana.</v>
          </cell>
          <cell r="N1987">
            <v>2090</v>
          </cell>
          <cell r="O1987" t="str">
            <v>UT PAE Bogotá 2020</v>
          </cell>
          <cell r="P1987">
            <v>0</v>
          </cell>
          <cell r="Q1987">
            <v>396</v>
          </cell>
          <cell r="R1987">
            <v>396</v>
          </cell>
          <cell r="S1987">
            <v>396</v>
          </cell>
          <cell r="T1987">
            <v>0</v>
          </cell>
          <cell r="U1987">
            <v>385</v>
          </cell>
          <cell r="V1987">
            <v>385</v>
          </cell>
          <cell r="W1987">
            <v>385</v>
          </cell>
        </row>
        <row r="1988">
          <cell r="I1988" t="str">
            <v>ALI_17_SEG_5_PROV_2090</v>
          </cell>
          <cell r="J1988">
            <v>5</v>
          </cell>
          <cell r="K1988" t="str">
            <v>FRUTA</v>
          </cell>
          <cell r="L1988">
            <v>17</v>
          </cell>
          <cell r="M1988" t="str">
            <v>17 : Ciruela Calentana.</v>
          </cell>
          <cell r="N1988">
            <v>2090</v>
          </cell>
          <cell r="O1988" t="str">
            <v>UT PAE Bogotá 2020</v>
          </cell>
          <cell r="P1988">
            <v>0</v>
          </cell>
          <cell r="Q1988">
            <v>396</v>
          </cell>
          <cell r="R1988">
            <v>396</v>
          </cell>
          <cell r="S1988">
            <v>396</v>
          </cell>
          <cell r="T1988">
            <v>0</v>
          </cell>
          <cell r="U1988">
            <v>385</v>
          </cell>
          <cell r="V1988">
            <v>385</v>
          </cell>
          <cell r="W1988">
            <v>385</v>
          </cell>
        </row>
        <row r="1989">
          <cell r="I1989" t="str">
            <v>ALI_17_SEG_6_PROV_2084</v>
          </cell>
          <cell r="J1989">
            <v>6</v>
          </cell>
          <cell r="K1989" t="str">
            <v>FRUTA</v>
          </cell>
          <cell r="L1989">
            <v>17</v>
          </cell>
          <cell r="M1989" t="str">
            <v>17 : Ciruela Calentana.</v>
          </cell>
          <cell r="N1989">
            <v>2084</v>
          </cell>
          <cell r="O1989" t="str">
            <v>Alimentos Provercol SAS</v>
          </cell>
          <cell r="P1989">
            <v>0</v>
          </cell>
          <cell r="Q1989">
            <v>397</v>
          </cell>
          <cell r="R1989">
            <v>397</v>
          </cell>
          <cell r="S1989">
            <v>397</v>
          </cell>
          <cell r="T1989">
            <v>0</v>
          </cell>
          <cell r="U1989">
            <v>385</v>
          </cell>
          <cell r="V1989">
            <v>385</v>
          </cell>
          <cell r="W1989">
            <v>385</v>
          </cell>
        </row>
        <row r="1990">
          <cell r="I1990" t="str">
            <v>ALI_17_SEG_6_PROV_2090</v>
          </cell>
          <cell r="J1990">
            <v>6</v>
          </cell>
          <cell r="K1990" t="str">
            <v>FRUTA</v>
          </cell>
          <cell r="L1990">
            <v>17</v>
          </cell>
          <cell r="M1990" t="str">
            <v>17 : Ciruela Calentana.</v>
          </cell>
          <cell r="N1990">
            <v>2090</v>
          </cell>
          <cell r="O1990" t="str">
            <v>UT PAE Bogotá 2020</v>
          </cell>
          <cell r="P1990">
            <v>0</v>
          </cell>
          <cell r="Q1990">
            <v>396</v>
          </cell>
          <cell r="R1990">
            <v>396</v>
          </cell>
          <cell r="S1990">
            <v>396</v>
          </cell>
          <cell r="T1990">
            <v>0</v>
          </cell>
          <cell r="U1990">
            <v>385</v>
          </cell>
          <cell r="V1990">
            <v>385</v>
          </cell>
          <cell r="W1990">
            <v>385</v>
          </cell>
        </row>
        <row r="1991">
          <cell r="I1991" t="str">
            <v>ALI_17_SEG_7_PROV_2084</v>
          </cell>
          <cell r="J1991">
            <v>7</v>
          </cell>
          <cell r="K1991" t="str">
            <v>FRUTA</v>
          </cell>
          <cell r="L1991">
            <v>17</v>
          </cell>
          <cell r="M1991" t="str">
            <v>17 : Ciruela Calentana.</v>
          </cell>
          <cell r="N1991">
            <v>2084</v>
          </cell>
          <cell r="O1991" t="str">
            <v>Alimentos Provercol SAS</v>
          </cell>
          <cell r="P1991">
            <v>0</v>
          </cell>
          <cell r="Q1991">
            <v>397</v>
          </cell>
          <cell r="R1991">
            <v>397</v>
          </cell>
          <cell r="S1991">
            <v>397</v>
          </cell>
          <cell r="T1991">
            <v>0</v>
          </cell>
          <cell r="U1991">
            <v>385</v>
          </cell>
          <cell r="V1991">
            <v>385</v>
          </cell>
          <cell r="W1991">
            <v>385</v>
          </cell>
        </row>
        <row r="1992">
          <cell r="I1992" t="str">
            <v>ALI_17_SEG_7_PROV_2090</v>
          </cell>
          <cell r="J1992">
            <v>7</v>
          </cell>
          <cell r="K1992" t="str">
            <v>FRUTA</v>
          </cell>
          <cell r="L1992">
            <v>17</v>
          </cell>
          <cell r="M1992" t="str">
            <v>17 : Ciruela Calentana.</v>
          </cell>
          <cell r="N1992">
            <v>2090</v>
          </cell>
          <cell r="O1992" t="str">
            <v>UT PAE Bogotá 2020</v>
          </cell>
          <cell r="P1992">
            <v>0</v>
          </cell>
          <cell r="Q1992">
            <v>396</v>
          </cell>
          <cell r="R1992">
            <v>396</v>
          </cell>
          <cell r="S1992">
            <v>396</v>
          </cell>
          <cell r="T1992">
            <v>0</v>
          </cell>
          <cell r="U1992">
            <v>385</v>
          </cell>
          <cell r="V1992">
            <v>385</v>
          </cell>
          <cell r="W1992">
            <v>385</v>
          </cell>
        </row>
        <row r="1993">
          <cell r="I1993" t="str">
            <v>ALI_17_SEG_7_PROV_2091</v>
          </cell>
          <cell r="J1993">
            <v>7</v>
          </cell>
          <cell r="K1993" t="str">
            <v>FRUTA</v>
          </cell>
          <cell r="L1993">
            <v>17</v>
          </cell>
          <cell r="M1993" t="str">
            <v>17 : Ciruela Calentana.</v>
          </cell>
          <cell r="N1993">
            <v>2091</v>
          </cell>
          <cell r="O1993" t="str">
            <v>Comercializadora Monfrut SAS</v>
          </cell>
          <cell r="P1993">
            <v>0</v>
          </cell>
          <cell r="Q1993">
            <v>396</v>
          </cell>
          <cell r="R1993">
            <v>396</v>
          </cell>
          <cell r="S1993">
            <v>396</v>
          </cell>
          <cell r="T1993">
            <v>0</v>
          </cell>
          <cell r="U1993">
            <v>385</v>
          </cell>
          <cell r="V1993">
            <v>385</v>
          </cell>
          <cell r="W1993">
            <v>385</v>
          </cell>
        </row>
        <row r="1994">
          <cell r="I1994" t="str">
            <v>ALI_17_SEG_8_PROV_2090</v>
          </cell>
          <cell r="J1994">
            <v>8</v>
          </cell>
          <cell r="K1994" t="str">
            <v>FRUTA</v>
          </cell>
          <cell r="L1994">
            <v>17</v>
          </cell>
          <cell r="M1994" t="str">
            <v>17 : Ciruela Calentana.</v>
          </cell>
          <cell r="N1994">
            <v>2090</v>
          </cell>
          <cell r="O1994" t="str">
            <v>UT PAE Bogotá 2020</v>
          </cell>
          <cell r="P1994">
            <v>0</v>
          </cell>
          <cell r="Q1994">
            <v>396</v>
          </cell>
          <cell r="R1994">
            <v>396</v>
          </cell>
          <cell r="S1994">
            <v>396</v>
          </cell>
          <cell r="T1994">
            <v>0</v>
          </cell>
          <cell r="U1994">
            <v>385</v>
          </cell>
          <cell r="V1994">
            <v>385</v>
          </cell>
          <cell r="W1994">
            <v>385</v>
          </cell>
        </row>
        <row r="1995">
          <cell r="I1995" t="str">
            <v>ALI_17_SEG_9_PROV_2084</v>
          </cell>
          <cell r="J1995">
            <v>9</v>
          </cell>
          <cell r="K1995" t="str">
            <v>FRUTA</v>
          </cell>
          <cell r="L1995">
            <v>17</v>
          </cell>
          <cell r="M1995" t="str">
            <v>17 : Ciruela Calentana.</v>
          </cell>
          <cell r="N1995">
            <v>2084</v>
          </cell>
          <cell r="O1995" t="str">
            <v>Alimentos Provercol SAS</v>
          </cell>
          <cell r="P1995">
            <v>0</v>
          </cell>
          <cell r="Q1995">
            <v>397</v>
          </cell>
          <cell r="R1995">
            <v>397</v>
          </cell>
          <cell r="S1995">
            <v>397</v>
          </cell>
          <cell r="T1995">
            <v>0</v>
          </cell>
          <cell r="U1995">
            <v>385</v>
          </cell>
          <cell r="V1995">
            <v>385</v>
          </cell>
          <cell r="W1995">
            <v>385</v>
          </cell>
        </row>
        <row r="1996">
          <cell r="I1996" t="str">
            <v>ALI_17_SEG_9_PROV_2090</v>
          </cell>
          <cell r="J1996">
            <v>9</v>
          </cell>
          <cell r="K1996" t="str">
            <v>FRUTA</v>
          </cell>
          <cell r="L1996">
            <v>17</v>
          </cell>
          <cell r="M1996" t="str">
            <v>17 : Ciruela Calentana.</v>
          </cell>
          <cell r="N1996">
            <v>2090</v>
          </cell>
          <cell r="O1996" t="str">
            <v>UT PAE Bogotá 2020</v>
          </cell>
          <cell r="P1996">
            <v>0</v>
          </cell>
          <cell r="Q1996">
            <v>396</v>
          </cell>
          <cell r="R1996">
            <v>396</v>
          </cell>
          <cell r="S1996">
            <v>396</v>
          </cell>
          <cell r="T1996">
            <v>0</v>
          </cell>
          <cell r="U1996">
            <v>385</v>
          </cell>
          <cell r="V1996">
            <v>385</v>
          </cell>
          <cell r="W1996">
            <v>385</v>
          </cell>
        </row>
        <row r="1997">
          <cell r="I1997" t="str">
            <v>ALI_17_SEG_10_PROV_2084</v>
          </cell>
          <cell r="J1997">
            <v>10</v>
          </cell>
          <cell r="K1997" t="str">
            <v>FRUTA</v>
          </cell>
          <cell r="L1997">
            <v>17</v>
          </cell>
          <cell r="M1997" t="str">
            <v>17 : Ciruela Calentana.</v>
          </cell>
          <cell r="N1997">
            <v>2084</v>
          </cell>
          <cell r="O1997" t="str">
            <v>Alimentos Provercol SAS</v>
          </cell>
          <cell r="P1997">
            <v>0</v>
          </cell>
          <cell r="Q1997">
            <v>397</v>
          </cell>
          <cell r="R1997">
            <v>397</v>
          </cell>
          <cell r="S1997">
            <v>397</v>
          </cell>
          <cell r="T1997">
            <v>0</v>
          </cell>
          <cell r="U1997">
            <v>385</v>
          </cell>
          <cell r="V1997">
            <v>385</v>
          </cell>
          <cell r="W1997">
            <v>385</v>
          </cell>
        </row>
        <row r="1998">
          <cell r="I1998" t="str">
            <v>ALI_17_SEG_10_PROV_2090</v>
          </cell>
          <cell r="J1998">
            <v>10</v>
          </cell>
          <cell r="K1998" t="str">
            <v>FRUTA</v>
          </cell>
          <cell r="L1998">
            <v>17</v>
          </cell>
          <cell r="M1998" t="str">
            <v>17 : Ciruela Calentana.</v>
          </cell>
          <cell r="N1998">
            <v>2090</v>
          </cell>
          <cell r="O1998" t="str">
            <v>UT PAE Bogotá 2020</v>
          </cell>
          <cell r="P1998">
            <v>0</v>
          </cell>
          <cell r="Q1998">
            <v>396</v>
          </cell>
          <cell r="R1998">
            <v>396</v>
          </cell>
          <cell r="S1998">
            <v>396</v>
          </cell>
          <cell r="T1998">
            <v>0</v>
          </cell>
          <cell r="U1998">
            <v>385</v>
          </cell>
          <cell r="V1998">
            <v>385</v>
          </cell>
          <cell r="W1998">
            <v>385</v>
          </cell>
        </row>
        <row r="1999">
          <cell r="I1999" t="str">
            <v>ALI_17_SEG_11_PROV_2090</v>
          </cell>
          <cell r="J1999">
            <v>11</v>
          </cell>
          <cell r="K1999" t="str">
            <v>FRUTA</v>
          </cell>
          <cell r="L1999">
            <v>17</v>
          </cell>
          <cell r="M1999" t="str">
            <v>17 : Ciruela Calentana.</v>
          </cell>
          <cell r="N1999">
            <v>2090</v>
          </cell>
          <cell r="O1999" t="str">
            <v>UT PAE Bogotá 2020</v>
          </cell>
          <cell r="P1999">
            <v>0</v>
          </cell>
          <cell r="Q1999">
            <v>396</v>
          </cell>
          <cell r="R1999">
            <v>396</v>
          </cell>
          <cell r="S1999">
            <v>396</v>
          </cell>
          <cell r="T1999">
            <v>0</v>
          </cell>
          <cell r="U1999">
            <v>385</v>
          </cell>
          <cell r="V1999">
            <v>385</v>
          </cell>
          <cell r="W1999">
            <v>385</v>
          </cell>
        </row>
        <row r="2000">
          <cell r="I2000" t="str">
            <v>ALI_17_SEG_12_PROV_2090</v>
          </cell>
          <cell r="J2000">
            <v>12</v>
          </cell>
          <cell r="K2000" t="str">
            <v>FRUTA</v>
          </cell>
          <cell r="L2000">
            <v>17</v>
          </cell>
          <cell r="M2000" t="str">
            <v>17 : Ciruela Calentana.</v>
          </cell>
          <cell r="N2000">
            <v>2090</v>
          </cell>
          <cell r="O2000" t="str">
            <v>UT PAE Bogotá 2020</v>
          </cell>
          <cell r="P2000">
            <v>0</v>
          </cell>
          <cell r="Q2000">
            <v>396</v>
          </cell>
          <cell r="R2000">
            <v>396</v>
          </cell>
          <cell r="S2000">
            <v>396</v>
          </cell>
          <cell r="T2000">
            <v>0</v>
          </cell>
          <cell r="U2000">
            <v>385</v>
          </cell>
          <cell r="V2000">
            <v>385</v>
          </cell>
          <cell r="W2000">
            <v>385</v>
          </cell>
        </row>
        <row r="2001">
          <cell r="I2001" t="str">
            <v>ALI_17_SEG_12_PROV_2091</v>
          </cell>
          <cell r="J2001">
            <v>12</v>
          </cell>
          <cell r="K2001" t="str">
            <v>FRUTA</v>
          </cell>
          <cell r="L2001">
            <v>17</v>
          </cell>
          <cell r="M2001" t="str">
            <v>17 : Ciruela Calentana.</v>
          </cell>
          <cell r="N2001">
            <v>2091</v>
          </cell>
          <cell r="O2001" t="str">
            <v>Comercializadora Monfrut SAS</v>
          </cell>
          <cell r="P2001">
            <v>0</v>
          </cell>
          <cell r="Q2001">
            <v>396</v>
          </cell>
          <cell r="R2001">
            <v>396</v>
          </cell>
          <cell r="S2001">
            <v>396</v>
          </cell>
          <cell r="T2001">
            <v>0</v>
          </cell>
          <cell r="U2001">
            <v>385</v>
          </cell>
          <cell r="V2001">
            <v>385</v>
          </cell>
          <cell r="W2001">
            <v>385</v>
          </cell>
        </row>
        <row r="2002">
          <cell r="I2002" t="str">
            <v>ALI_17_SEG_13_PROV_2084</v>
          </cell>
          <cell r="J2002">
            <v>13</v>
          </cell>
          <cell r="K2002" t="str">
            <v>FRUTA</v>
          </cell>
          <cell r="L2002">
            <v>17</v>
          </cell>
          <cell r="M2002" t="str">
            <v>17 : Ciruela Calentana.</v>
          </cell>
          <cell r="N2002">
            <v>2084</v>
          </cell>
          <cell r="O2002" t="str">
            <v>Alimentos Provercol SAS</v>
          </cell>
          <cell r="P2002">
            <v>0</v>
          </cell>
          <cell r="Q2002">
            <v>397</v>
          </cell>
          <cell r="R2002">
            <v>397</v>
          </cell>
          <cell r="S2002">
            <v>397</v>
          </cell>
          <cell r="T2002">
            <v>0</v>
          </cell>
          <cell r="U2002">
            <v>385</v>
          </cell>
          <cell r="V2002">
            <v>385</v>
          </cell>
          <cell r="W2002">
            <v>385</v>
          </cell>
        </row>
        <row r="2003">
          <cell r="I2003" t="str">
            <v>ALI_17_SEG_13_PROV_2090</v>
          </cell>
          <cell r="J2003">
            <v>13</v>
          </cell>
          <cell r="K2003" t="str">
            <v>FRUTA</v>
          </cell>
          <cell r="L2003">
            <v>17</v>
          </cell>
          <cell r="M2003" t="str">
            <v>17 : Ciruela Calentana.</v>
          </cell>
          <cell r="N2003">
            <v>2090</v>
          </cell>
          <cell r="O2003" t="str">
            <v>UT PAE Bogotá 2020</v>
          </cell>
          <cell r="P2003">
            <v>0</v>
          </cell>
          <cell r="Q2003">
            <v>396</v>
          </cell>
          <cell r="R2003">
            <v>396</v>
          </cell>
          <cell r="S2003">
            <v>396</v>
          </cell>
          <cell r="T2003">
            <v>0</v>
          </cell>
          <cell r="U2003">
            <v>385</v>
          </cell>
          <cell r="V2003">
            <v>385</v>
          </cell>
          <cell r="W2003">
            <v>385</v>
          </cell>
        </row>
        <row r="2004">
          <cell r="I2004" t="str">
            <v>ALI_17_SEG_14_PROV_2090</v>
          </cell>
          <cell r="J2004">
            <v>14</v>
          </cell>
          <cell r="K2004" t="str">
            <v>FRUTA</v>
          </cell>
          <cell r="L2004">
            <v>17</v>
          </cell>
          <cell r="M2004" t="str">
            <v>17 : Ciruela Calentana.</v>
          </cell>
          <cell r="N2004">
            <v>2090</v>
          </cell>
          <cell r="O2004" t="str">
            <v>UT PAE Bogotá 2020</v>
          </cell>
          <cell r="P2004">
            <v>0</v>
          </cell>
          <cell r="Q2004">
            <v>396</v>
          </cell>
          <cell r="R2004">
            <v>396</v>
          </cell>
          <cell r="S2004">
            <v>396</v>
          </cell>
          <cell r="T2004">
            <v>0</v>
          </cell>
          <cell r="U2004">
            <v>385</v>
          </cell>
          <cell r="V2004">
            <v>385</v>
          </cell>
          <cell r="W2004">
            <v>385</v>
          </cell>
        </row>
        <row r="2005">
          <cell r="I2005" t="str">
            <v>ALI_17_SEG_15_PROV_2090</v>
          </cell>
          <cell r="J2005">
            <v>15</v>
          </cell>
          <cell r="K2005" t="str">
            <v>FRUTA</v>
          </cell>
          <cell r="L2005">
            <v>17</v>
          </cell>
          <cell r="M2005" t="str">
            <v>17 : Ciruela Calentana.</v>
          </cell>
          <cell r="N2005">
            <v>2090</v>
          </cell>
          <cell r="O2005" t="str">
            <v>UT PAE Bogotá 2020</v>
          </cell>
          <cell r="P2005">
            <v>0</v>
          </cell>
          <cell r="Q2005">
            <v>396</v>
          </cell>
          <cell r="R2005">
            <v>396</v>
          </cell>
          <cell r="S2005">
            <v>396</v>
          </cell>
          <cell r="T2005">
            <v>0</v>
          </cell>
          <cell r="U2005">
            <v>385</v>
          </cell>
          <cell r="V2005">
            <v>385</v>
          </cell>
          <cell r="W2005">
            <v>385</v>
          </cell>
        </row>
        <row r="2006">
          <cell r="I2006" t="str">
            <v>ALI_22_SEG_1_PROV_2084</v>
          </cell>
          <cell r="J2006">
            <v>1</v>
          </cell>
          <cell r="K2006" t="str">
            <v>FRUTA</v>
          </cell>
          <cell r="L2006">
            <v>22</v>
          </cell>
          <cell r="M2006" t="str">
            <v>22 : Durazno.</v>
          </cell>
          <cell r="N2006">
            <v>2084</v>
          </cell>
          <cell r="O2006" t="str">
            <v>Alimentos Provercol SAS</v>
          </cell>
          <cell r="P2006">
            <v>0</v>
          </cell>
          <cell r="Q2006">
            <v>780</v>
          </cell>
          <cell r="R2006">
            <v>780</v>
          </cell>
          <cell r="S2006">
            <v>780</v>
          </cell>
          <cell r="T2006">
            <v>0</v>
          </cell>
          <cell r="U2006">
            <v>742</v>
          </cell>
          <cell r="V2006">
            <v>742</v>
          </cell>
          <cell r="W2006">
            <v>742</v>
          </cell>
        </row>
        <row r="2007">
          <cell r="I2007" t="str">
            <v>ALI_22_SEG_1_PROV_2090</v>
          </cell>
          <cell r="J2007">
            <v>1</v>
          </cell>
          <cell r="K2007" t="str">
            <v>FRUTA</v>
          </cell>
          <cell r="L2007">
            <v>22</v>
          </cell>
          <cell r="M2007" t="str">
            <v>22 : Durazno.</v>
          </cell>
          <cell r="N2007">
            <v>2090</v>
          </cell>
          <cell r="O2007" t="str">
            <v>UT PAE Bogotá 2020</v>
          </cell>
          <cell r="P2007">
            <v>0</v>
          </cell>
          <cell r="Q2007">
            <v>762</v>
          </cell>
          <cell r="R2007">
            <v>762</v>
          </cell>
          <cell r="S2007">
            <v>762</v>
          </cell>
          <cell r="T2007">
            <v>0</v>
          </cell>
          <cell r="U2007">
            <v>742</v>
          </cell>
          <cell r="V2007">
            <v>742</v>
          </cell>
          <cell r="W2007">
            <v>742</v>
          </cell>
        </row>
        <row r="2008">
          <cell r="I2008" t="str">
            <v>ALI_22_SEG_1_PROV_2093</v>
          </cell>
          <cell r="J2008">
            <v>1</v>
          </cell>
          <cell r="K2008" t="str">
            <v>FRUTA</v>
          </cell>
          <cell r="L2008">
            <v>22</v>
          </cell>
          <cell r="M2008" t="str">
            <v>22 : Durazno.</v>
          </cell>
          <cell r="N2008">
            <v>2093</v>
          </cell>
          <cell r="O2008" t="str">
            <v>Nutrición Bogotá 2020 Ut</v>
          </cell>
          <cell r="P2008">
            <v>0</v>
          </cell>
          <cell r="Q2008">
            <v>761</v>
          </cell>
          <cell r="R2008">
            <v>761</v>
          </cell>
          <cell r="S2008">
            <v>761</v>
          </cell>
          <cell r="T2008">
            <v>0</v>
          </cell>
          <cell r="U2008">
            <v>742</v>
          </cell>
          <cell r="V2008">
            <v>742</v>
          </cell>
          <cell r="W2008">
            <v>742</v>
          </cell>
        </row>
        <row r="2009">
          <cell r="I2009" t="str">
            <v>ALI_22_SEG_2_PROV_2090</v>
          </cell>
          <cell r="J2009">
            <v>2</v>
          </cell>
          <cell r="K2009" t="str">
            <v>FRUTA</v>
          </cell>
          <cell r="L2009">
            <v>22</v>
          </cell>
          <cell r="M2009" t="str">
            <v>22 : Durazno.</v>
          </cell>
          <cell r="N2009">
            <v>2090</v>
          </cell>
          <cell r="O2009" t="str">
            <v>UT PAE Bogotá 2020</v>
          </cell>
          <cell r="P2009">
            <v>0</v>
          </cell>
          <cell r="Q2009">
            <v>762</v>
          </cell>
          <cell r="R2009">
            <v>762</v>
          </cell>
          <cell r="S2009">
            <v>762</v>
          </cell>
          <cell r="T2009">
            <v>0</v>
          </cell>
          <cell r="U2009">
            <v>742</v>
          </cell>
          <cell r="V2009">
            <v>742</v>
          </cell>
          <cell r="W2009">
            <v>742</v>
          </cell>
        </row>
        <row r="2010">
          <cell r="I2010" t="str">
            <v>ALI_22_SEG_3_PROV_2090</v>
          </cell>
          <cell r="J2010">
            <v>3</v>
          </cell>
          <cell r="K2010" t="str">
            <v>FRUTA</v>
          </cell>
          <cell r="L2010">
            <v>22</v>
          </cell>
          <cell r="M2010" t="str">
            <v>22 : Durazno.</v>
          </cell>
          <cell r="N2010">
            <v>2090</v>
          </cell>
          <cell r="O2010" t="str">
            <v>UT PAE Bogotá 2020</v>
          </cell>
          <cell r="P2010">
            <v>0</v>
          </cell>
          <cell r="Q2010">
            <v>762</v>
          </cell>
          <cell r="R2010">
            <v>762</v>
          </cell>
          <cell r="S2010">
            <v>762</v>
          </cell>
          <cell r="T2010">
            <v>0</v>
          </cell>
          <cell r="U2010">
            <v>742</v>
          </cell>
          <cell r="V2010">
            <v>742</v>
          </cell>
          <cell r="W2010">
            <v>742</v>
          </cell>
        </row>
        <row r="2011">
          <cell r="I2011" t="str">
            <v>ALI_22_SEG_3_PROV_2093</v>
          </cell>
          <cell r="J2011">
            <v>3</v>
          </cell>
          <cell r="K2011" t="str">
            <v>FRUTA</v>
          </cell>
          <cell r="L2011">
            <v>22</v>
          </cell>
          <cell r="M2011" t="str">
            <v>22 : Durazno.</v>
          </cell>
          <cell r="N2011">
            <v>2093</v>
          </cell>
          <cell r="O2011" t="str">
            <v>Nutrición Bogotá 2020 Ut</v>
          </cell>
          <cell r="P2011">
            <v>0</v>
          </cell>
          <cell r="Q2011">
            <v>761</v>
          </cell>
          <cell r="R2011">
            <v>761</v>
          </cell>
          <cell r="S2011">
            <v>761</v>
          </cell>
          <cell r="T2011">
            <v>0</v>
          </cell>
          <cell r="U2011">
            <v>742</v>
          </cell>
          <cell r="V2011">
            <v>742</v>
          </cell>
          <cell r="W2011">
            <v>742</v>
          </cell>
        </row>
        <row r="2012">
          <cell r="I2012" t="str">
            <v>ALI_22_SEG_4_PROV_2090</v>
          </cell>
          <cell r="J2012">
            <v>4</v>
          </cell>
          <cell r="K2012" t="str">
            <v>FRUTA</v>
          </cell>
          <cell r="L2012">
            <v>22</v>
          </cell>
          <cell r="M2012" t="str">
            <v>22 : Durazno.</v>
          </cell>
          <cell r="N2012">
            <v>2090</v>
          </cell>
          <cell r="O2012" t="str">
            <v>UT PAE Bogotá 2020</v>
          </cell>
          <cell r="P2012">
            <v>0</v>
          </cell>
          <cell r="Q2012">
            <v>762</v>
          </cell>
          <cell r="R2012">
            <v>762</v>
          </cell>
          <cell r="S2012">
            <v>762</v>
          </cell>
          <cell r="T2012">
            <v>0</v>
          </cell>
          <cell r="U2012">
            <v>742</v>
          </cell>
          <cell r="V2012">
            <v>742</v>
          </cell>
          <cell r="W2012">
            <v>742</v>
          </cell>
        </row>
        <row r="2013">
          <cell r="I2013" t="str">
            <v>ALI_22_SEG_5_PROV_2090</v>
          </cell>
          <cell r="J2013">
            <v>5</v>
          </cell>
          <cell r="K2013" t="str">
            <v>FRUTA</v>
          </cell>
          <cell r="L2013">
            <v>22</v>
          </cell>
          <cell r="M2013" t="str">
            <v>22 : Durazno.</v>
          </cell>
          <cell r="N2013">
            <v>2090</v>
          </cell>
          <cell r="O2013" t="str">
            <v>UT PAE Bogotá 2020</v>
          </cell>
          <cell r="P2013">
            <v>0</v>
          </cell>
          <cell r="Q2013">
            <v>762</v>
          </cell>
          <cell r="R2013">
            <v>762</v>
          </cell>
          <cell r="S2013">
            <v>762</v>
          </cell>
          <cell r="T2013">
            <v>0</v>
          </cell>
          <cell r="U2013">
            <v>742</v>
          </cell>
          <cell r="V2013">
            <v>742</v>
          </cell>
          <cell r="W2013">
            <v>742</v>
          </cell>
        </row>
        <row r="2014">
          <cell r="I2014" t="str">
            <v>ALI_22_SEG_5_PROV_2093</v>
          </cell>
          <cell r="J2014">
            <v>5</v>
          </cell>
          <cell r="K2014" t="str">
            <v>FRUTA</v>
          </cell>
          <cell r="L2014">
            <v>22</v>
          </cell>
          <cell r="M2014" t="str">
            <v>22 : Durazno.</v>
          </cell>
          <cell r="N2014">
            <v>2093</v>
          </cell>
          <cell r="O2014" t="str">
            <v>Nutrición Bogotá 2020 Ut</v>
          </cell>
          <cell r="P2014">
            <v>0</v>
          </cell>
          <cell r="Q2014">
            <v>761</v>
          </cell>
          <cell r="R2014">
            <v>761</v>
          </cell>
          <cell r="S2014">
            <v>761</v>
          </cell>
          <cell r="T2014">
            <v>0</v>
          </cell>
          <cell r="U2014">
            <v>742</v>
          </cell>
          <cell r="V2014">
            <v>742</v>
          </cell>
          <cell r="W2014">
            <v>742</v>
          </cell>
        </row>
        <row r="2015">
          <cell r="I2015" t="str">
            <v>ALI_22_SEG_6_PROV_2090</v>
          </cell>
          <cell r="J2015">
            <v>6</v>
          </cell>
          <cell r="K2015" t="str">
            <v>FRUTA</v>
          </cell>
          <cell r="L2015">
            <v>22</v>
          </cell>
          <cell r="M2015" t="str">
            <v>22 : Durazno.</v>
          </cell>
          <cell r="N2015">
            <v>2090</v>
          </cell>
          <cell r="O2015" t="str">
            <v>UT PAE Bogotá 2020</v>
          </cell>
          <cell r="P2015">
            <v>0</v>
          </cell>
          <cell r="Q2015">
            <v>762</v>
          </cell>
          <cell r="R2015">
            <v>762</v>
          </cell>
          <cell r="S2015">
            <v>762</v>
          </cell>
          <cell r="T2015">
            <v>0</v>
          </cell>
          <cell r="U2015">
            <v>742</v>
          </cell>
          <cell r="V2015">
            <v>742</v>
          </cell>
          <cell r="W2015">
            <v>742</v>
          </cell>
        </row>
        <row r="2016">
          <cell r="I2016" t="str">
            <v>ALI_22_SEG_7_PROV_2090</v>
          </cell>
          <cell r="J2016">
            <v>7</v>
          </cell>
          <cell r="K2016" t="str">
            <v>FRUTA</v>
          </cell>
          <cell r="L2016">
            <v>22</v>
          </cell>
          <cell r="M2016" t="str">
            <v>22 : Durazno.</v>
          </cell>
          <cell r="N2016">
            <v>2090</v>
          </cell>
          <cell r="O2016" t="str">
            <v>UT PAE Bogotá 2020</v>
          </cell>
          <cell r="P2016">
            <v>0</v>
          </cell>
          <cell r="Q2016">
            <v>762</v>
          </cell>
          <cell r="R2016">
            <v>762</v>
          </cell>
          <cell r="S2016">
            <v>762</v>
          </cell>
          <cell r="T2016">
            <v>0</v>
          </cell>
          <cell r="U2016">
            <v>742</v>
          </cell>
          <cell r="V2016">
            <v>742</v>
          </cell>
          <cell r="W2016">
            <v>742</v>
          </cell>
        </row>
        <row r="2017">
          <cell r="I2017" t="str">
            <v>ALI_22_SEG_7_PROV_2091</v>
          </cell>
          <cell r="J2017">
            <v>7</v>
          </cell>
          <cell r="K2017" t="str">
            <v>FRUTA</v>
          </cell>
          <cell r="L2017">
            <v>22</v>
          </cell>
          <cell r="M2017" t="str">
            <v>22 : Durazno.</v>
          </cell>
          <cell r="N2017">
            <v>2091</v>
          </cell>
          <cell r="O2017" t="str">
            <v>Comercializadora Monfrut SAS</v>
          </cell>
          <cell r="P2017">
            <v>0</v>
          </cell>
          <cell r="Q2017">
            <v>761</v>
          </cell>
          <cell r="R2017">
            <v>761</v>
          </cell>
          <cell r="S2017">
            <v>761</v>
          </cell>
          <cell r="T2017">
            <v>0</v>
          </cell>
          <cell r="U2017">
            <v>742</v>
          </cell>
          <cell r="V2017">
            <v>742</v>
          </cell>
          <cell r="W2017">
            <v>742</v>
          </cell>
        </row>
        <row r="2018">
          <cell r="I2018" t="str">
            <v>ALI_22_SEG_8_PROV_2090</v>
          </cell>
          <cell r="J2018">
            <v>8</v>
          </cell>
          <cell r="K2018" t="str">
            <v>FRUTA</v>
          </cell>
          <cell r="L2018">
            <v>22</v>
          </cell>
          <cell r="M2018" t="str">
            <v>22 : Durazno.</v>
          </cell>
          <cell r="N2018">
            <v>2090</v>
          </cell>
          <cell r="O2018" t="str">
            <v>UT PAE Bogotá 2020</v>
          </cell>
          <cell r="P2018">
            <v>0</v>
          </cell>
          <cell r="Q2018">
            <v>762</v>
          </cell>
          <cell r="R2018">
            <v>762</v>
          </cell>
          <cell r="S2018">
            <v>762</v>
          </cell>
          <cell r="T2018">
            <v>0</v>
          </cell>
          <cell r="U2018">
            <v>742</v>
          </cell>
          <cell r="V2018">
            <v>742</v>
          </cell>
          <cell r="W2018">
            <v>742</v>
          </cell>
        </row>
        <row r="2019">
          <cell r="I2019" t="str">
            <v>ALI_22_SEG_8_PROV_2093</v>
          </cell>
          <cell r="J2019">
            <v>8</v>
          </cell>
          <cell r="K2019" t="str">
            <v>FRUTA</v>
          </cell>
          <cell r="L2019">
            <v>22</v>
          </cell>
          <cell r="M2019" t="str">
            <v>22 : Durazno.</v>
          </cell>
          <cell r="N2019">
            <v>2093</v>
          </cell>
          <cell r="O2019" t="str">
            <v>Nutrición Bogotá 2020 Ut</v>
          </cell>
          <cell r="P2019">
            <v>0</v>
          </cell>
          <cell r="Q2019">
            <v>761</v>
          </cell>
          <cell r="R2019">
            <v>761</v>
          </cell>
          <cell r="S2019">
            <v>761</v>
          </cell>
          <cell r="T2019">
            <v>0</v>
          </cell>
          <cell r="U2019">
            <v>742</v>
          </cell>
          <cell r="V2019">
            <v>742</v>
          </cell>
          <cell r="W2019">
            <v>742</v>
          </cell>
        </row>
        <row r="2020">
          <cell r="I2020" t="str">
            <v>ALI_22_SEG_9_PROV_2090</v>
          </cell>
          <cell r="J2020">
            <v>9</v>
          </cell>
          <cell r="K2020" t="str">
            <v>FRUTA</v>
          </cell>
          <cell r="L2020">
            <v>22</v>
          </cell>
          <cell r="M2020" t="str">
            <v>22 : Durazno.</v>
          </cell>
          <cell r="N2020">
            <v>2090</v>
          </cell>
          <cell r="O2020" t="str">
            <v>UT PAE Bogotá 2020</v>
          </cell>
          <cell r="P2020">
            <v>0</v>
          </cell>
          <cell r="Q2020">
            <v>762</v>
          </cell>
          <cell r="R2020">
            <v>762</v>
          </cell>
          <cell r="S2020">
            <v>762</v>
          </cell>
          <cell r="T2020">
            <v>0</v>
          </cell>
          <cell r="U2020">
            <v>742</v>
          </cell>
          <cell r="V2020">
            <v>742</v>
          </cell>
          <cell r="W2020">
            <v>742</v>
          </cell>
        </row>
        <row r="2021">
          <cell r="I2021" t="str">
            <v>ALI_22_SEG_9_PROV_2093</v>
          </cell>
          <cell r="J2021">
            <v>9</v>
          </cell>
          <cell r="K2021" t="str">
            <v>FRUTA</v>
          </cell>
          <cell r="L2021">
            <v>22</v>
          </cell>
          <cell r="M2021" t="str">
            <v>22 : Durazno.</v>
          </cell>
          <cell r="N2021">
            <v>2093</v>
          </cell>
          <cell r="O2021" t="str">
            <v>Nutrición Bogotá 2020 Ut</v>
          </cell>
          <cell r="P2021">
            <v>0</v>
          </cell>
          <cell r="Q2021">
            <v>761</v>
          </cell>
          <cell r="R2021">
            <v>761</v>
          </cell>
          <cell r="S2021">
            <v>761</v>
          </cell>
          <cell r="T2021">
            <v>0</v>
          </cell>
          <cell r="U2021">
            <v>742</v>
          </cell>
          <cell r="V2021">
            <v>742</v>
          </cell>
          <cell r="W2021">
            <v>742</v>
          </cell>
        </row>
        <row r="2022">
          <cell r="I2022" t="str">
            <v>ALI_22_SEG_10_PROV_2090</v>
          </cell>
          <cell r="J2022">
            <v>10</v>
          </cell>
          <cell r="K2022" t="str">
            <v>FRUTA</v>
          </cell>
          <cell r="L2022">
            <v>22</v>
          </cell>
          <cell r="M2022" t="str">
            <v>22 : Durazno.</v>
          </cell>
          <cell r="N2022">
            <v>2090</v>
          </cell>
          <cell r="O2022" t="str">
            <v>UT PAE Bogotá 2020</v>
          </cell>
          <cell r="P2022">
            <v>0</v>
          </cell>
          <cell r="Q2022">
            <v>762</v>
          </cell>
          <cell r="R2022">
            <v>762</v>
          </cell>
          <cell r="S2022">
            <v>762</v>
          </cell>
          <cell r="T2022">
            <v>0</v>
          </cell>
          <cell r="U2022">
            <v>742</v>
          </cell>
          <cell r="V2022">
            <v>742</v>
          </cell>
          <cell r="W2022">
            <v>742</v>
          </cell>
        </row>
        <row r="2023">
          <cell r="I2023" t="str">
            <v>ALI_22_SEG_10_PROV_2093</v>
          </cell>
          <cell r="J2023">
            <v>10</v>
          </cell>
          <cell r="K2023" t="str">
            <v>FRUTA</v>
          </cell>
          <cell r="L2023">
            <v>22</v>
          </cell>
          <cell r="M2023" t="str">
            <v>22 : Durazno.</v>
          </cell>
          <cell r="N2023">
            <v>2093</v>
          </cell>
          <cell r="O2023" t="str">
            <v>Nutrición Bogotá 2020 Ut</v>
          </cell>
          <cell r="P2023">
            <v>0</v>
          </cell>
          <cell r="Q2023">
            <v>761</v>
          </cell>
          <cell r="R2023">
            <v>761</v>
          </cell>
          <cell r="S2023">
            <v>761</v>
          </cell>
          <cell r="T2023">
            <v>0</v>
          </cell>
          <cell r="U2023">
            <v>742</v>
          </cell>
          <cell r="V2023">
            <v>742</v>
          </cell>
          <cell r="W2023">
            <v>742</v>
          </cell>
        </row>
        <row r="2024">
          <cell r="I2024" t="str">
            <v>ALI_22_SEG_11_PROV_2090</v>
          </cell>
          <cell r="J2024">
            <v>11</v>
          </cell>
          <cell r="K2024" t="str">
            <v>FRUTA</v>
          </cell>
          <cell r="L2024">
            <v>22</v>
          </cell>
          <cell r="M2024" t="str">
            <v>22 : Durazno.</v>
          </cell>
          <cell r="N2024">
            <v>2090</v>
          </cell>
          <cell r="O2024" t="str">
            <v>UT PAE Bogotá 2020</v>
          </cell>
          <cell r="P2024">
            <v>0</v>
          </cell>
          <cell r="Q2024">
            <v>762</v>
          </cell>
          <cell r="R2024">
            <v>762</v>
          </cell>
          <cell r="S2024">
            <v>762</v>
          </cell>
          <cell r="T2024">
            <v>0</v>
          </cell>
          <cell r="U2024">
            <v>742</v>
          </cell>
          <cell r="V2024">
            <v>742</v>
          </cell>
          <cell r="W2024">
            <v>742</v>
          </cell>
        </row>
        <row r="2025">
          <cell r="I2025" t="str">
            <v>ALI_22_SEG_11_PROV_2093</v>
          </cell>
          <cell r="J2025">
            <v>11</v>
          </cell>
          <cell r="K2025" t="str">
            <v>FRUTA</v>
          </cell>
          <cell r="L2025">
            <v>22</v>
          </cell>
          <cell r="M2025" t="str">
            <v>22 : Durazno.</v>
          </cell>
          <cell r="N2025">
            <v>2093</v>
          </cell>
          <cell r="O2025" t="str">
            <v>Nutrición Bogotá 2020 Ut</v>
          </cell>
          <cell r="P2025">
            <v>0</v>
          </cell>
          <cell r="Q2025">
            <v>761</v>
          </cell>
          <cell r="R2025">
            <v>761</v>
          </cell>
          <cell r="S2025">
            <v>761</v>
          </cell>
          <cell r="T2025">
            <v>0</v>
          </cell>
          <cell r="U2025">
            <v>742</v>
          </cell>
          <cell r="V2025">
            <v>742</v>
          </cell>
          <cell r="W2025">
            <v>742</v>
          </cell>
        </row>
        <row r="2026">
          <cell r="I2026" t="str">
            <v>ALI_22_SEG_12_PROV_2090</v>
          </cell>
          <cell r="J2026">
            <v>12</v>
          </cell>
          <cell r="K2026" t="str">
            <v>FRUTA</v>
          </cell>
          <cell r="L2026">
            <v>22</v>
          </cell>
          <cell r="M2026" t="str">
            <v>22 : Durazno.</v>
          </cell>
          <cell r="N2026">
            <v>2090</v>
          </cell>
          <cell r="O2026" t="str">
            <v>UT PAE Bogotá 2020</v>
          </cell>
          <cell r="P2026">
            <v>0</v>
          </cell>
          <cell r="Q2026">
            <v>762</v>
          </cell>
          <cell r="R2026">
            <v>762</v>
          </cell>
          <cell r="S2026">
            <v>762</v>
          </cell>
          <cell r="T2026">
            <v>0</v>
          </cell>
          <cell r="U2026">
            <v>742</v>
          </cell>
          <cell r="V2026">
            <v>742</v>
          </cell>
          <cell r="W2026">
            <v>742</v>
          </cell>
        </row>
        <row r="2027">
          <cell r="I2027" t="str">
            <v>ALI_22_SEG_12_PROV_2091</v>
          </cell>
          <cell r="J2027">
            <v>12</v>
          </cell>
          <cell r="K2027" t="str">
            <v>FRUTA</v>
          </cell>
          <cell r="L2027">
            <v>22</v>
          </cell>
          <cell r="M2027" t="str">
            <v>22 : Durazno.</v>
          </cell>
          <cell r="N2027">
            <v>2091</v>
          </cell>
          <cell r="O2027" t="str">
            <v>Comercializadora Monfrut SAS</v>
          </cell>
          <cell r="P2027">
            <v>0</v>
          </cell>
          <cell r="Q2027">
            <v>761</v>
          </cell>
          <cell r="R2027">
            <v>761</v>
          </cell>
          <cell r="S2027">
            <v>761</v>
          </cell>
          <cell r="T2027">
            <v>0</v>
          </cell>
          <cell r="U2027">
            <v>742</v>
          </cell>
          <cell r="V2027">
            <v>742</v>
          </cell>
          <cell r="W2027">
            <v>742</v>
          </cell>
        </row>
        <row r="2028">
          <cell r="I2028" t="str">
            <v>ALI_22_SEG_12_PROV_2093</v>
          </cell>
          <cell r="J2028">
            <v>12</v>
          </cell>
          <cell r="K2028" t="str">
            <v>FRUTA</v>
          </cell>
          <cell r="L2028">
            <v>22</v>
          </cell>
          <cell r="M2028" t="str">
            <v>22 : Durazno.</v>
          </cell>
          <cell r="N2028">
            <v>2093</v>
          </cell>
          <cell r="O2028" t="str">
            <v>Nutrición Bogotá 2020 Ut</v>
          </cell>
          <cell r="P2028">
            <v>0</v>
          </cell>
          <cell r="Q2028">
            <v>761</v>
          </cell>
          <cell r="R2028">
            <v>761</v>
          </cell>
          <cell r="S2028">
            <v>761</v>
          </cell>
          <cell r="T2028">
            <v>0</v>
          </cell>
          <cell r="U2028">
            <v>742</v>
          </cell>
          <cell r="V2028">
            <v>742</v>
          </cell>
          <cell r="W2028">
            <v>742</v>
          </cell>
        </row>
        <row r="2029">
          <cell r="I2029" t="str">
            <v>ALI_22_SEG_13_PROV_2090</v>
          </cell>
          <cell r="J2029">
            <v>13</v>
          </cell>
          <cell r="K2029" t="str">
            <v>FRUTA</v>
          </cell>
          <cell r="L2029">
            <v>22</v>
          </cell>
          <cell r="M2029" t="str">
            <v>22 : Durazno.</v>
          </cell>
          <cell r="N2029">
            <v>2090</v>
          </cell>
          <cell r="O2029" t="str">
            <v>UT PAE Bogotá 2020</v>
          </cell>
          <cell r="P2029">
            <v>0</v>
          </cell>
          <cell r="Q2029">
            <v>762</v>
          </cell>
          <cell r="R2029">
            <v>762</v>
          </cell>
          <cell r="S2029">
            <v>762</v>
          </cell>
          <cell r="T2029">
            <v>0</v>
          </cell>
          <cell r="U2029">
            <v>742</v>
          </cell>
          <cell r="V2029">
            <v>742</v>
          </cell>
          <cell r="W2029">
            <v>742</v>
          </cell>
        </row>
        <row r="2030">
          <cell r="I2030" t="str">
            <v>ALI_22_SEG_13_PROV_2093</v>
          </cell>
          <cell r="J2030">
            <v>13</v>
          </cell>
          <cell r="K2030" t="str">
            <v>FRUTA</v>
          </cell>
          <cell r="L2030">
            <v>22</v>
          </cell>
          <cell r="M2030" t="str">
            <v>22 : Durazno.</v>
          </cell>
          <cell r="N2030">
            <v>2093</v>
          </cell>
          <cell r="O2030" t="str">
            <v>Nutrición Bogotá 2020 Ut</v>
          </cell>
          <cell r="P2030">
            <v>0</v>
          </cell>
          <cell r="Q2030">
            <v>761</v>
          </cell>
          <cell r="R2030">
            <v>761</v>
          </cell>
          <cell r="S2030">
            <v>761</v>
          </cell>
          <cell r="T2030">
            <v>0</v>
          </cell>
          <cell r="U2030">
            <v>742</v>
          </cell>
          <cell r="V2030">
            <v>742</v>
          </cell>
          <cell r="W2030">
            <v>742</v>
          </cell>
        </row>
        <row r="2031">
          <cell r="I2031" t="str">
            <v>ALI_22_SEG_14_PROV_2090</v>
          </cell>
          <cell r="J2031">
            <v>14</v>
          </cell>
          <cell r="K2031" t="str">
            <v>FRUTA</v>
          </cell>
          <cell r="L2031">
            <v>22</v>
          </cell>
          <cell r="M2031" t="str">
            <v>22 : Durazno.</v>
          </cell>
          <cell r="N2031">
            <v>2090</v>
          </cell>
          <cell r="O2031" t="str">
            <v>UT PAE Bogotá 2020</v>
          </cell>
          <cell r="P2031">
            <v>0</v>
          </cell>
          <cell r="Q2031">
            <v>762</v>
          </cell>
          <cell r="R2031">
            <v>762</v>
          </cell>
          <cell r="S2031">
            <v>762</v>
          </cell>
          <cell r="T2031">
            <v>0</v>
          </cell>
          <cell r="U2031">
            <v>742</v>
          </cell>
          <cell r="V2031">
            <v>742</v>
          </cell>
          <cell r="W2031">
            <v>742</v>
          </cell>
        </row>
        <row r="2032">
          <cell r="I2032" t="str">
            <v>ALI_22_SEG_14_PROV_2093</v>
          </cell>
          <cell r="J2032">
            <v>14</v>
          </cell>
          <cell r="K2032" t="str">
            <v>FRUTA</v>
          </cell>
          <cell r="L2032">
            <v>22</v>
          </cell>
          <cell r="M2032" t="str">
            <v>22 : Durazno.</v>
          </cell>
          <cell r="N2032">
            <v>2093</v>
          </cell>
          <cell r="O2032" t="str">
            <v>Nutrición Bogotá 2020 Ut</v>
          </cell>
          <cell r="P2032">
            <v>0</v>
          </cell>
          <cell r="Q2032">
            <v>761</v>
          </cell>
          <cell r="R2032">
            <v>761</v>
          </cell>
          <cell r="S2032">
            <v>761</v>
          </cell>
          <cell r="T2032">
            <v>0</v>
          </cell>
          <cell r="U2032">
            <v>742</v>
          </cell>
          <cell r="V2032">
            <v>742</v>
          </cell>
          <cell r="W2032">
            <v>742</v>
          </cell>
        </row>
        <row r="2033">
          <cell r="I2033" t="str">
            <v>ALI_22_SEG_15_PROV_2084</v>
          </cell>
          <cell r="J2033">
            <v>15</v>
          </cell>
          <cell r="K2033" t="str">
            <v>FRUTA</v>
          </cell>
          <cell r="L2033">
            <v>22</v>
          </cell>
          <cell r="M2033" t="str">
            <v>22 : Durazno.</v>
          </cell>
          <cell r="N2033">
            <v>2084</v>
          </cell>
          <cell r="O2033" t="str">
            <v>Alimentos Provercol SAS</v>
          </cell>
          <cell r="P2033">
            <v>0</v>
          </cell>
          <cell r="Q2033">
            <v>780</v>
          </cell>
          <cell r="R2033">
            <v>780</v>
          </cell>
          <cell r="S2033">
            <v>780</v>
          </cell>
          <cell r="T2033">
            <v>0</v>
          </cell>
          <cell r="U2033">
            <v>742</v>
          </cell>
          <cell r="V2033">
            <v>742</v>
          </cell>
          <cell r="W2033">
            <v>742</v>
          </cell>
        </row>
        <row r="2034">
          <cell r="I2034" t="str">
            <v>ALI_22_SEG_15_PROV_2090</v>
          </cell>
          <cell r="J2034">
            <v>15</v>
          </cell>
          <cell r="K2034" t="str">
            <v>FRUTA</v>
          </cell>
          <cell r="L2034">
            <v>22</v>
          </cell>
          <cell r="M2034" t="str">
            <v>22 : Durazno.</v>
          </cell>
          <cell r="N2034">
            <v>2090</v>
          </cell>
          <cell r="O2034" t="str">
            <v>UT PAE Bogotá 2020</v>
          </cell>
          <cell r="P2034">
            <v>0</v>
          </cell>
          <cell r="Q2034">
            <v>762</v>
          </cell>
          <cell r="R2034">
            <v>762</v>
          </cell>
          <cell r="S2034">
            <v>762</v>
          </cell>
          <cell r="T2034">
            <v>0</v>
          </cell>
          <cell r="U2034">
            <v>742</v>
          </cell>
          <cell r="V2034">
            <v>742</v>
          </cell>
          <cell r="W2034">
            <v>742</v>
          </cell>
        </row>
        <row r="2035">
          <cell r="I2035" t="str">
            <v>ALI_22_SEG_15_PROV_2093</v>
          </cell>
          <cell r="J2035">
            <v>15</v>
          </cell>
          <cell r="K2035" t="str">
            <v>FRUTA</v>
          </cell>
          <cell r="L2035">
            <v>22</v>
          </cell>
          <cell r="M2035" t="str">
            <v>22 : Durazno.</v>
          </cell>
          <cell r="N2035">
            <v>2093</v>
          </cell>
          <cell r="O2035" t="str">
            <v>Nutrición Bogotá 2020 Ut</v>
          </cell>
          <cell r="P2035">
            <v>0</v>
          </cell>
          <cell r="Q2035">
            <v>761</v>
          </cell>
          <cell r="R2035">
            <v>761</v>
          </cell>
          <cell r="S2035">
            <v>761</v>
          </cell>
          <cell r="T2035">
            <v>0</v>
          </cell>
          <cell r="U2035">
            <v>742</v>
          </cell>
          <cell r="V2035">
            <v>742</v>
          </cell>
          <cell r="W2035">
            <v>742</v>
          </cell>
        </row>
        <row r="2036">
          <cell r="I2036" t="str">
            <v>ALI_33_SEG_1_PROV_2090</v>
          </cell>
          <cell r="J2036">
            <v>1</v>
          </cell>
          <cell r="K2036" t="str">
            <v>FRUTA</v>
          </cell>
          <cell r="L2036">
            <v>33</v>
          </cell>
          <cell r="M2036" t="str">
            <v>33 : Granadilla.</v>
          </cell>
          <cell r="N2036">
            <v>2090</v>
          </cell>
          <cell r="O2036" t="str">
            <v>UT PAE Bogotá 2020</v>
          </cell>
          <cell r="P2036">
            <v>894</v>
          </cell>
          <cell r="Q2036">
            <v>894</v>
          </cell>
          <cell r="R2036">
            <v>894</v>
          </cell>
          <cell r="S2036">
            <v>894</v>
          </cell>
          <cell r="T2036">
            <v>870</v>
          </cell>
          <cell r="U2036">
            <v>870</v>
          </cell>
          <cell r="V2036">
            <v>870</v>
          </cell>
          <cell r="W2036">
            <v>870</v>
          </cell>
        </row>
        <row r="2037">
          <cell r="I2037" t="str">
            <v>ALI_33_SEG_1_PROV_2093</v>
          </cell>
          <cell r="J2037">
            <v>1</v>
          </cell>
          <cell r="K2037" t="str">
            <v>FRUTA</v>
          </cell>
          <cell r="L2037">
            <v>33</v>
          </cell>
          <cell r="M2037" t="str">
            <v>33 : Granadilla.</v>
          </cell>
          <cell r="N2037">
            <v>2093</v>
          </cell>
          <cell r="O2037" t="str">
            <v>Nutrición Bogotá 2020 Ut</v>
          </cell>
          <cell r="P2037">
            <v>893</v>
          </cell>
          <cell r="Q2037">
            <v>893</v>
          </cell>
          <cell r="R2037">
            <v>893</v>
          </cell>
          <cell r="S2037">
            <v>893</v>
          </cell>
          <cell r="T2037">
            <v>870</v>
          </cell>
          <cell r="U2037">
            <v>870</v>
          </cell>
          <cell r="V2037">
            <v>870</v>
          </cell>
          <cell r="W2037">
            <v>870</v>
          </cell>
        </row>
        <row r="2038">
          <cell r="I2038" t="str">
            <v>ALI_33_SEG_2_PROV_2090</v>
          </cell>
          <cell r="J2038">
            <v>2</v>
          </cell>
          <cell r="K2038" t="str">
            <v>FRUTA</v>
          </cell>
          <cell r="L2038">
            <v>33</v>
          </cell>
          <cell r="M2038" t="str">
            <v>33 : Granadilla.</v>
          </cell>
          <cell r="N2038">
            <v>2090</v>
          </cell>
          <cell r="O2038" t="str">
            <v>UT PAE Bogotá 2020</v>
          </cell>
          <cell r="P2038">
            <v>894</v>
          </cell>
          <cell r="Q2038">
            <v>894</v>
          </cell>
          <cell r="R2038">
            <v>894</v>
          </cell>
          <cell r="S2038">
            <v>894</v>
          </cell>
          <cell r="T2038">
            <v>870</v>
          </cell>
          <cell r="U2038">
            <v>870</v>
          </cell>
          <cell r="V2038">
            <v>870</v>
          </cell>
          <cell r="W2038">
            <v>870</v>
          </cell>
        </row>
        <row r="2039">
          <cell r="I2039" t="str">
            <v>ALI_33_SEG_2_PROV_2093</v>
          </cell>
          <cell r="J2039">
            <v>2</v>
          </cell>
          <cell r="K2039" t="str">
            <v>FRUTA</v>
          </cell>
          <cell r="L2039">
            <v>33</v>
          </cell>
          <cell r="M2039" t="str">
            <v>33 : Granadilla.</v>
          </cell>
          <cell r="N2039">
            <v>2093</v>
          </cell>
          <cell r="O2039" t="str">
            <v>Nutrición Bogotá 2020 Ut</v>
          </cell>
          <cell r="P2039">
            <v>893</v>
          </cell>
          <cell r="Q2039">
            <v>893</v>
          </cell>
          <cell r="R2039">
            <v>893</v>
          </cell>
          <cell r="S2039">
            <v>893</v>
          </cell>
          <cell r="T2039">
            <v>870</v>
          </cell>
          <cell r="U2039">
            <v>870</v>
          </cell>
          <cell r="V2039">
            <v>870</v>
          </cell>
          <cell r="W2039">
            <v>870</v>
          </cell>
        </row>
        <row r="2040">
          <cell r="I2040" t="str">
            <v>ALI_33_SEG_3_PROV_2090</v>
          </cell>
          <cell r="J2040">
            <v>3</v>
          </cell>
          <cell r="K2040" t="str">
            <v>FRUTA</v>
          </cell>
          <cell r="L2040">
            <v>33</v>
          </cell>
          <cell r="M2040" t="str">
            <v>33 : Granadilla.</v>
          </cell>
          <cell r="N2040">
            <v>2090</v>
          </cell>
          <cell r="O2040" t="str">
            <v>UT PAE Bogotá 2020</v>
          </cell>
          <cell r="P2040">
            <v>894</v>
          </cell>
          <cell r="Q2040">
            <v>894</v>
          </cell>
          <cell r="R2040">
            <v>894</v>
          </cell>
          <cell r="S2040">
            <v>894</v>
          </cell>
          <cell r="T2040">
            <v>870</v>
          </cell>
          <cell r="U2040">
            <v>870</v>
          </cell>
          <cell r="V2040">
            <v>870</v>
          </cell>
          <cell r="W2040">
            <v>870</v>
          </cell>
        </row>
        <row r="2041">
          <cell r="I2041" t="str">
            <v>ALI_33_SEG_3_PROV_2093</v>
          </cell>
          <cell r="J2041">
            <v>3</v>
          </cell>
          <cell r="K2041" t="str">
            <v>FRUTA</v>
          </cell>
          <cell r="L2041">
            <v>33</v>
          </cell>
          <cell r="M2041" t="str">
            <v>33 : Granadilla.</v>
          </cell>
          <cell r="N2041">
            <v>2093</v>
          </cell>
          <cell r="O2041" t="str">
            <v>Nutrición Bogotá 2020 Ut</v>
          </cell>
          <cell r="P2041">
            <v>893</v>
          </cell>
          <cell r="Q2041">
            <v>893</v>
          </cell>
          <cell r="R2041">
            <v>893</v>
          </cell>
          <cell r="S2041">
            <v>893</v>
          </cell>
          <cell r="T2041">
            <v>870</v>
          </cell>
          <cell r="U2041">
            <v>870</v>
          </cell>
          <cell r="V2041">
            <v>870</v>
          </cell>
          <cell r="W2041">
            <v>870</v>
          </cell>
        </row>
        <row r="2042">
          <cell r="I2042" t="str">
            <v>ALI_33_SEG_4_PROV_2084</v>
          </cell>
          <cell r="J2042">
            <v>4</v>
          </cell>
          <cell r="K2042" t="str">
            <v>FRUTA</v>
          </cell>
          <cell r="L2042">
            <v>33</v>
          </cell>
          <cell r="M2042" t="str">
            <v>33 : Granadilla.</v>
          </cell>
          <cell r="N2042">
            <v>2084</v>
          </cell>
          <cell r="O2042" t="str">
            <v>Alimentos Provercol SAS</v>
          </cell>
          <cell r="P2042">
            <v>898</v>
          </cell>
          <cell r="Q2042">
            <v>898</v>
          </cell>
          <cell r="R2042">
            <v>898</v>
          </cell>
          <cell r="S2042">
            <v>898</v>
          </cell>
          <cell r="T2042">
            <v>870</v>
          </cell>
          <cell r="U2042">
            <v>870</v>
          </cell>
          <cell r="V2042">
            <v>870</v>
          </cell>
          <cell r="W2042">
            <v>870</v>
          </cell>
        </row>
        <row r="2043">
          <cell r="I2043" t="str">
            <v>ALI_33_SEG_4_PROV_2090</v>
          </cell>
          <cell r="J2043">
            <v>4</v>
          </cell>
          <cell r="K2043" t="str">
            <v>FRUTA</v>
          </cell>
          <cell r="L2043">
            <v>33</v>
          </cell>
          <cell r="M2043" t="str">
            <v>33 : Granadilla.</v>
          </cell>
          <cell r="N2043">
            <v>2090</v>
          </cell>
          <cell r="O2043" t="str">
            <v>UT PAE Bogotá 2020</v>
          </cell>
          <cell r="P2043">
            <v>894</v>
          </cell>
          <cell r="Q2043">
            <v>894</v>
          </cell>
          <cell r="R2043">
            <v>894</v>
          </cell>
          <cell r="S2043">
            <v>894</v>
          </cell>
          <cell r="T2043">
            <v>870</v>
          </cell>
          <cell r="U2043">
            <v>870</v>
          </cell>
          <cell r="V2043">
            <v>870</v>
          </cell>
          <cell r="W2043">
            <v>870</v>
          </cell>
        </row>
        <row r="2044">
          <cell r="I2044" t="str">
            <v>ALI_33_SEG_5_PROV_2090</v>
          </cell>
          <cell r="J2044">
            <v>5</v>
          </cell>
          <cell r="K2044" t="str">
            <v>FRUTA</v>
          </cell>
          <cell r="L2044">
            <v>33</v>
          </cell>
          <cell r="M2044" t="str">
            <v>33 : Granadilla.</v>
          </cell>
          <cell r="N2044">
            <v>2090</v>
          </cell>
          <cell r="O2044" t="str">
            <v>UT PAE Bogotá 2020</v>
          </cell>
          <cell r="P2044">
            <v>894</v>
          </cell>
          <cell r="Q2044">
            <v>894</v>
          </cell>
          <cell r="R2044">
            <v>894</v>
          </cell>
          <cell r="S2044">
            <v>894</v>
          </cell>
          <cell r="T2044">
            <v>870</v>
          </cell>
          <cell r="U2044">
            <v>870</v>
          </cell>
          <cell r="V2044">
            <v>870</v>
          </cell>
          <cell r="W2044">
            <v>870</v>
          </cell>
        </row>
        <row r="2045">
          <cell r="I2045" t="str">
            <v>ALI_33_SEG_5_PROV_2093</v>
          </cell>
          <cell r="J2045">
            <v>5</v>
          </cell>
          <cell r="K2045" t="str">
            <v>FRUTA</v>
          </cell>
          <cell r="L2045">
            <v>33</v>
          </cell>
          <cell r="M2045" t="str">
            <v>33 : Granadilla.</v>
          </cell>
          <cell r="N2045">
            <v>2093</v>
          </cell>
          <cell r="O2045" t="str">
            <v>Nutrición Bogotá 2020 Ut</v>
          </cell>
          <cell r="P2045">
            <v>893</v>
          </cell>
          <cell r="Q2045">
            <v>893</v>
          </cell>
          <cell r="R2045">
            <v>893</v>
          </cell>
          <cell r="S2045">
            <v>893</v>
          </cell>
          <cell r="T2045">
            <v>870</v>
          </cell>
          <cell r="U2045">
            <v>870</v>
          </cell>
          <cell r="V2045">
            <v>870</v>
          </cell>
          <cell r="W2045">
            <v>870</v>
          </cell>
        </row>
        <row r="2046">
          <cell r="I2046" t="str">
            <v>ALI_33_SEG_6_PROV_2084</v>
          </cell>
          <cell r="J2046">
            <v>6</v>
          </cell>
          <cell r="K2046" t="str">
            <v>FRUTA</v>
          </cell>
          <cell r="L2046">
            <v>33</v>
          </cell>
          <cell r="M2046" t="str">
            <v>33 : Granadilla.</v>
          </cell>
          <cell r="N2046">
            <v>2084</v>
          </cell>
          <cell r="O2046" t="str">
            <v>Alimentos Provercol SAS</v>
          </cell>
          <cell r="P2046">
            <v>898</v>
          </cell>
          <cell r="Q2046">
            <v>898</v>
          </cell>
          <cell r="R2046">
            <v>898</v>
          </cell>
          <cell r="S2046">
            <v>898</v>
          </cell>
          <cell r="T2046">
            <v>870</v>
          </cell>
          <cell r="U2046">
            <v>870</v>
          </cell>
          <cell r="V2046">
            <v>870</v>
          </cell>
          <cell r="W2046">
            <v>870</v>
          </cell>
        </row>
        <row r="2047">
          <cell r="I2047" t="str">
            <v>ALI_33_SEG_6_PROV_2090</v>
          </cell>
          <cell r="J2047">
            <v>6</v>
          </cell>
          <cell r="K2047" t="str">
            <v>FRUTA</v>
          </cell>
          <cell r="L2047">
            <v>33</v>
          </cell>
          <cell r="M2047" t="str">
            <v>33 : Granadilla.</v>
          </cell>
          <cell r="N2047">
            <v>2090</v>
          </cell>
          <cell r="O2047" t="str">
            <v>UT PAE Bogotá 2020</v>
          </cell>
          <cell r="P2047">
            <v>894</v>
          </cell>
          <cell r="Q2047">
            <v>894</v>
          </cell>
          <cell r="R2047">
            <v>894</v>
          </cell>
          <cell r="S2047">
            <v>894</v>
          </cell>
          <cell r="T2047">
            <v>870</v>
          </cell>
          <cell r="U2047">
            <v>870</v>
          </cell>
          <cell r="V2047">
            <v>870</v>
          </cell>
          <cell r="W2047">
            <v>870</v>
          </cell>
        </row>
        <row r="2048">
          <cell r="I2048" t="str">
            <v>ALI_33_SEG_6_PROV_2093</v>
          </cell>
          <cell r="J2048">
            <v>6</v>
          </cell>
          <cell r="K2048" t="str">
            <v>FRUTA</v>
          </cell>
          <cell r="L2048">
            <v>33</v>
          </cell>
          <cell r="M2048" t="str">
            <v>33 : Granadilla.</v>
          </cell>
          <cell r="N2048">
            <v>2093</v>
          </cell>
          <cell r="O2048" t="str">
            <v>Nutrición Bogotá 2020 Ut</v>
          </cell>
          <cell r="P2048">
            <v>893</v>
          </cell>
          <cell r="Q2048">
            <v>893</v>
          </cell>
          <cell r="R2048">
            <v>893</v>
          </cell>
          <cell r="S2048">
            <v>893</v>
          </cell>
          <cell r="T2048">
            <v>870</v>
          </cell>
          <cell r="U2048">
            <v>870</v>
          </cell>
          <cell r="V2048">
            <v>870</v>
          </cell>
          <cell r="W2048">
            <v>870</v>
          </cell>
        </row>
        <row r="2049">
          <cell r="I2049" t="str">
            <v>ALI_33_SEG_7_PROV_2084</v>
          </cell>
          <cell r="J2049">
            <v>7</v>
          </cell>
          <cell r="K2049" t="str">
            <v>FRUTA</v>
          </cell>
          <cell r="L2049">
            <v>33</v>
          </cell>
          <cell r="M2049" t="str">
            <v>33 : Granadilla.</v>
          </cell>
          <cell r="N2049">
            <v>2084</v>
          </cell>
          <cell r="O2049" t="str">
            <v>Alimentos Provercol SAS</v>
          </cell>
          <cell r="P2049">
            <v>898</v>
          </cell>
          <cell r="Q2049">
            <v>898</v>
          </cell>
          <cell r="R2049">
            <v>898</v>
          </cell>
          <cell r="S2049">
            <v>898</v>
          </cell>
          <cell r="T2049">
            <v>870</v>
          </cell>
          <cell r="U2049">
            <v>870</v>
          </cell>
          <cell r="V2049">
            <v>870</v>
          </cell>
          <cell r="W2049">
            <v>870</v>
          </cell>
        </row>
        <row r="2050">
          <cell r="I2050" t="str">
            <v>ALI_33_SEG_7_PROV_2090</v>
          </cell>
          <cell r="J2050">
            <v>7</v>
          </cell>
          <cell r="K2050" t="str">
            <v>FRUTA</v>
          </cell>
          <cell r="L2050">
            <v>33</v>
          </cell>
          <cell r="M2050" t="str">
            <v>33 : Granadilla.</v>
          </cell>
          <cell r="N2050">
            <v>2090</v>
          </cell>
          <cell r="O2050" t="str">
            <v>UT PAE Bogotá 2020</v>
          </cell>
          <cell r="P2050">
            <v>894</v>
          </cell>
          <cell r="Q2050">
            <v>894</v>
          </cell>
          <cell r="R2050">
            <v>894</v>
          </cell>
          <cell r="S2050">
            <v>894</v>
          </cell>
          <cell r="T2050">
            <v>870</v>
          </cell>
          <cell r="U2050">
            <v>870</v>
          </cell>
          <cell r="V2050">
            <v>870</v>
          </cell>
          <cell r="W2050">
            <v>870</v>
          </cell>
        </row>
        <row r="2051">
          <cell r="I2051" t="str">
            <v>ALI_33_SEG_7_PROV_2091</v>
          </cell>
          <cell r="J2051">
            <v>7</v>
          </cell>
          <cell r="K2051" t="str">
            <v>FRUTA</v>
          </cell>
          <cell r="L2051">
            <v>33</v>
          </cell>
          <cell r="M2051" t="str">
            <v>33 : Granadilla.</v>
          </cell>
          <cell r="N2051">
            <v>2091</v>
          </cell>
          <cell r="O2051" t="str">
            <v>Comercializadora Monfrut SAS</v>
          </cell>
          <cell r="P2051">
            <v>893</v>
          </cell>
          <cell r="Q2051">
            <v>893</v>
          </cell>
          <cell r="R2051">
            <v>893</v>
          </cell>
          <cell r="S2051">
            <v>893</v>
          </cell>
          <cell r="T2051">
            <v>870</v>
          </cell>
          <cell r="U2051">
            <v>870</v>
          </cell>
          <cell r="V2051">
            <v>870</v>
          </cell>
          <cell r="W2051">
            <v>870</v>
          </cell>
        </row>
        <row r="2052">
          <cell r="I2052" t="str">
            <v>ALI_33_SEG_8_PROV_2090</v>
          </cell>
          <cell r="J2052">
            <v>8</v>
          </cell>
          <cell r="K2052" t="str">
            <v>FRUTA</v>
          </cell>
          <cell r="L2052">
            <v>33</v>
          </cell>
          <cell r="M2052" t="str">
            <v>33 : Granadilla.</v>
          </cell>
          <cell r="N2052">
            <v>2090</v>
          </cell>
          <cell r="O2052" t="str">
            <v>UT PAE Bogotá 2020</v>
          </cell>
          <cell r="P2052">
            <v>894</v>
          </cell>
          <cell r="Q2052">
            <v>894</v>
          </cell>
          <cell r="R2052">
            <v>894</v>
          </cell>
          <cell r="S2052">
            <v>894</v>
          </cell>
          <cell r="T2052">
            <v>870</v>
          </cell>
          <cell r="U2052">
            <v>870</v>
          </cell>
          <cell r="V2052">
            <v>870</v>
          </cell>
          <cell r="W2052">
            <v>870</v>
          </cell>
        </row>
        <row r="2053">
          <cell r="I2053" t="str">
            <v>ALI_33_SEG_8_PROV_2093</v>
          </cell>
          <cell r="J2053">
            <v>8</v>
          </cell>
          <cell r="K2053" t="str">
            <v>FRUTA</v>
          </cell>
          <cell r="L2053">
            <v>33</v>
          </cell>
          <cell r="M2053" t="str">
            <v>33 : Granadilla.</v>
          </cell>
          <cell r="N2053">
            <v>2093</v>
          </cell>
          <cell r="O2053" t="str">
            <v>Nutrición Bogotá 2020 Ut</v>
          </cell>
          <cell r="P2053">
            <v>893</v>
          </cell>
          <cell r="Q2053">
            <v>893</v>
          </cell>
          <cell r="R2053">
            <v>893</v>
          </cell>
          <cell r="S2053">
            <v>893</v>
          </cell>
          <cell r="T2053">
            <v>870</v>
          </cell>
          <cell r="U2053">
            <v>870</v>
          </cell>
          <cell r="V2053">
            <v>870</v>
          </cell>
          <cell r="W2053">
            <v>870</v>
          </cell>
        </row>
        <row r="2054">
          <cell r="I2054" t="str">
            <v>ALI_33_SEG_9_PROV_2084</v>
          </cell>
          <cell r="J2054">
            <v>9</v>
          </cell>
          <cell r="K2054" t="str">
            <v>FRUTA</v>
          </cell>
          <cell r="L2054">
            <v>33</v>
          </cell>
          <cell r="M2054" t="str">
            <v>33 : Granadilla.</v>
          </cell>
          <cell r="N2054">
            <v>2084</v>
          </cell>
          <cell r="O2054" t="str">
            <v>Alimentos Provercol SAS</v>
          </cell>
          <cell r="P2054">
            <v>898</v>
          </cell>
          <cell r="Q2054">
            <v>898</v>
          </cell>
          <cell r="R2054">
            <v>898</v>
          </cell>
          <cell r="S2054">
            <v>898</v>
          </cell>
          <cell r="T2054">
            <v>870</v>
          </cell>
          <cell r="U2054">
            <v>870</v>
          </cell>
          <cell r="V2054">
            <v>870</v>
          </cell>
          <cell r="W2054">
            <v>870</v>
          </cell>
        </row>
        <row r="2055">
          <cell r="I2055" t="str">
            <v>ALI_33_SEG_9_PROV_2090</v>
          </cell>
          <cell r="J2055">
            <v>9</v>
          </cell>
          <cell r="K2055" t="str">
            <v>FRUTA</v>
          </cell>
          <cell r="L2055">
            <v>33</v>
          </cell>
          <cell r="M2055" t="str">
            <v>33 : Granadilla.</v>
          </cell>
          <cell r="N2055">
            <v>2090</v>
          </cell>
          <cell r="O2055" t="str">
            <v>UT PAE Bogotá 2020</v>
          </cell>
          <cell r="P2055">
            <v>894</v>
          </cell>
          <cell r="Q2055">
            <v>894</v>
          </cell>
          <cell r="R2055">
            <v>894</v>
          </cell>
          <cell r="S2055">
            <v>894</v>
          </cell>
          <cell r="T2055">
            <v>870</v>
          </cell>
          <cell r="U2055">
            <v>870</v>
          </cell>
          <cell r="V2055">
            <v>870</v>
          </cell>
          <cell r="W2055">
            <v>870</v>
          </cell>
        </row>
        <row r="2056">
          <cell r="I2056" t="str">
            <v>ALI_33_SEG_9_PROV_2093</v>
          </cell>
          <cell r="J2056">
            <v>9</v>
          </cell>
          <cell r="K2056" t="str">
            <v>FRUTA</v>
          </cell>
          <cell r="L2056">
            <v>33</v>
          </cell>
          <cell r="M2056" t="str">
            <v>33 : Granadilla.</v>
          </cell>
          <cell r="N2056">
            <v>2093</v>
          </cell>
          <cell r="O2056" t="str">
            <v>Nutrición Bogotá 2020 Ut</v>
          </cell>
          <cell r="P2056">
            <v>893</v>
          </cell>
          <cell r="Q2056">
            <v>893</v>
          </cell>
          <cell r="R2056">
            <v>893</v>
          </cell>
          <cell r="S2056">
            <v>893</v>
          </cell>
          <cell r="T2056">
            <v>870</v>
          </cell>
          <cell r="U2056">
            <v>870</v>
          </cell>
          <cell r="V2056">
            <v>870</v>
          </cell>
          <cell r="W2056">
            <v>870</v>
          </cell>
        </row>
        <row r="2057">
          <cell r="I2057" t="str">
            <v>ALI_33_SEG_10_PROV_2084</v>
          </cell>
          <cell r="J2057">
            <v>10</v>
          </cell>
          <cell r="K2057" t="str">
            <v>FRUTA</v>
          </cell>
          <cell r="L2057">
            <v>33</v>
          </cell>
          <cell r="M2057" t="str">
            <v>33 : Granadilla.</v>
          </cell>
          <cell r="N2057">
            <v>2084</v>
          </cell>
          <cell r="O2057" t="str">
            <v>Alimentos Provercol SAS</v>
          </cell>
          <cell r="P2057">
            <v>898</v>
          </cell>
          <cell r="Q2057">
            <v>898</v>
          </cell>
          <cell r="R2057">
            <v>898</v>
          </cell>
          <cell r="S2057">
            <v>898</v>
          </cell>
          <cell r="T2057">
            <v>870</v>
          </cell>
          <cell r="U2057">
            <v>870</v>
          </cell>
          <cell r="V2057">
            <v>870</v>
          </cell>
          <cell r="W2057">
            <v>870</v>
          </cell>
        </row>
        <row r="2058">
          <cell r="I2058" t="str">
            <v>ALI_33_SEG_10_PROV_2090</v>
          </cell>
          <cell r="J2058">
            <v>10</v>
          </cell>
          <cell r="K2058" t="str">
            <v>FRUTA</v>
          </cell>
          <cell r="L2058">
            <v>33</v>
          </cell>
          <cell r="M2058" t="str">
            <v>33 : Granadilla.</v>
          </cell>
          <cell r="N2058">
            <v>2090</v>
          </cell>
          <cell r="O2058" t="str">
            <v>UT PAE Bogotá 2020</v>
          </cell>
          <cell r="P2058">
            <v>894</v>
          </cell>
          <cell r="Q2058">
            <v>894</v>
          </cell>
          <cell r="R2058">
            <v>894</v>
          </cell>
          <cell r="S2058">
            <v>894</v>
          </cell>
          <cell r="T2058">
            <v>870</v>
          </cell>
          <cell r="U2058">
            <v>870</v>
          </cell>
          <cell r="V2058">
            <v>870</v>
          </cell>
          <cell r="W2058">
            <v>870</v>
          </cell>
        </row>
        <row r="2059">
          <cell r="I2059" t="str">
            <v>ALI_33_SEG_10_PROV_2093</v>
          </cell>
          <cell r="J2059">
            <v>10</v>
          </cell>
          <cell r="K2059" t="str">
            <v>FRUTA</v>
          </cell>
          <cell r="L2059">
            <v>33</v>
          </cell>
          <cell r="M2059" t="str">
            <v>33 : Granadilla.</v>
          </cell>
          <cell r="N2059">
            <v>2093</v>
          </cell>
          <cell r="O2059" t="str">
            <v>Nutrición Bogotá 2020 Ut</v>
          </cell>
          <cell r="P2059">
            <v>893</v>
          </cell>
          <cell r="Q2059">
            <v>893</v>
          </cell>
          <cell r="R2059">
            <v>893</v>
          </cell>
          <cell r="S2059">
            <v>893</v>
          </cell>
          <cell r="T2059">
            <v>870</v>
          </cell>
          <cell r="U2059">
            <v>870</v>
          </cell>
          <cell r="V2059">
            <v>870</v>
          </cell>
          <cell r="W2059">
            <v>870</v>
          </cell>
        </row>
        <row r="2060">
          <cell r="I2060" t="str">
            <v>ALI_33_SEG_11_PROV_2090</v>
          </cell>
          <cell r="J2060">
            <v>11</v>
          </cell>
          <cell r="K2060" t="str">
            <v>FRUTA</v>
          </cell>
          <cell r="L2060">
            <v>33</v>
          </cell>
          <cell r="M2060" t="str">
            <v>33 : Granadilla.</v>
          </cell>
          <cell r="N2060">
            <v>2090</v>
          </cell>
          <cell r="O2060" t="str">
            <v>UT PAE Bogotá 2020</v>
          </cell>
          <cell r="P2060">
            <v>894</v>
          </cell>
          <cell r="Q2060">
            <v>894</v>
          </cell>
          <cell r="R2060">
            <v>894</v>
          </cell>
          <cell r="S2060">
            <v>894</v>
          </cell>
          <cell r="T2060">
            <v>870</v>
          </cell>
          <cell r="U2060">
            <v>870</v>
          </cell>
          <cell r="V2060">
            <v>870</v>
          </cell>
          <cell r="W2060">
            <v>870</v>
          </cell>
        </row>
        <row r="2061">
          <cell r="I2061" t="str">
            <v>ALI_33_SEG_11_PROV_2093</v>
          </cell>
          <cell r="J2061">
            <v>11</v>
          </cell>
          <cell r="K2061" t="str">
            <v>FRUTA</v>
          </cell>
          <cell r="L2061">
            <v>33</v>
          </cell>
          <cell r="M2061" t="str">
            <v>33 : Granadilla.</v>
          </cell>
          <cell r="N2061">
            <v>2093</v>
          </cell>
          <cell r="O2061" t="str">
            <v>Nutrición Bogotá 2020 Ut</v>
          </cell>
          <cell r="P2061">
            <v>893</v>
          </cell>
          <cell r="Q2061">
            <v>893</v>
          </cell>
          <cell r="R2061">
            <v>893</v>
          </cell>
          <cell r="S2061">
            <v>893</v>
          </cell>
          <cell r="T2061">
            <v>870</v>
          </cell>
          <cell r="U2061">
            <v>870</v>
          </cell>
          <cell r="V2061">
            <v>870</v>
          </cell>
          <cell r="W2061">
            <v>870</v>
          </cell>
        </row>
        <row r="2062">
          <cell r="I2062" t="str">
            <v>ALI_33_SEG_12_PROV_2084</v>
          </cell>
          <cell r="J2062">
            <v>12</v>
          </cell>
          <cell r="K2062" t="str">
            <v>FRUTA</v>
          </cell>
          <cell r="L2062">
            <v>33</v>
          </cell>
          <cell r="M2062" t="str">
            <v>33 : Granadilla.</v>
          </cell>
          <cell r="N2062">
            <v>2084</v>
          </cell>
          <cell r="O2062" t="str">
            <v>Alimentos Provercol SAS</v>
          </cell>
          <cell r="P2062">
            <v>898</v>
          </cell>
          <cell r="Q2062">
            <v>898</v>
          </cell>
          <cell r="R2062">
            <v>898</v>
          </cell>
          <cell r="S2062">
            <v>898</v>
          </cell>
          <cell r="T2062">
            <v>870</v>
          </cell>
          <cell r="U2062">
            <v>870</v>
          </cell>
          <cell r="V2062">
            <v>870</v>
          </cell>
          <cell r="W2062">
            <v>870</v>
          </cell>
        </row>
        <row r="2063">
          <cell r="I2063" t="str">
            <v>ALI_33_SEG_12_PROV_2090</v>
          </cell>
          <cell r="J2063">
            <v>12</v>
          </cell>
          <cell r="K2063" t="str">
            <v>FRUTA</v>
          </cell>
          <cell r="L2063">
            <v>33</v>
          </cell>
          <cell r="M2063" t="str">
            <v>33 : Granadilla.</v>
          </cell>
          <cell r="N2063">
            <v>2090</v>
          </cell>
          <cell r="O2063" t="str">
            <v>UT PAE Bogotá 2020</v>
          </cell>
          <cell r="P2063">
            <v>894</v>
          </cell>
          <cell r="Q2063">
            <v>894</v>
          </cell>
          <cell r="R2063">
            <v>894</v>
          </cell>
          <cell r="S2063">
            <v>894</v>
          </cell>
          <cell r="T2063">
            <v>870</v>
          </cell>
          <cell r="U2063">
            <v>870</v>
          </cell>
          <cell r="V2063">
            <v>870</v>
          </cell>
          <cell r="W2063">
            <v>870</v>
          </cell>
        </row>
        <row r="2064">
          <cell r="I2064" t="str">
            <v>ALI_33_SEG_12_PROV_2091</v>
          </cell>
          <cell r="J2064">
            <v>12</v>
          </cell>
          <cell r="K2064" t="str">
            <v>FRUTA</v>
          </cell>
          <cell r="L2064">
            <v>33</v>
          </cell>
          <cell r="M2064" t="str">
            <v>33 : Granadilla.</v>
          </cell>
          <cell r="N2064">
            <v>2091</v>
          </cell>
          <cell r="O2064" t="str">
            <v>Comercializadora Monfrut SAS</v>
          </cell>
          <cell r="P2064">
            <v>893</v>
          </cell>
          <cell r="Q2064">
            <v>893</v>
          </cell>
          <cell r="R2064">
            <v>893</v>
          </cell>
          <cell r="S2064">
            <v>893</v>
          </cell>
          <cell r="T2064">
            <v>870</v>
          </cell>
          <cell r="U2064">
            <v>870</v>
          </cell>
          <cell r="V2064">
            <v>870</v>
          </cell>
          <cell r="W2064">
            <v>870</v>
          </cell>
        </row>
        <row r="2065">
          <cell r="I2065" t="str">
            <v>ALI_33_SEG_12_PROV_2093</v>
          </cell>
          <cell r="J2065">
            <v>12</v>
          </cell>
          <cell r="K2065" t="str">
            <v>FRUTA</v>
          </cell>
          <cell r="L2065">
            <v>33</v>
          </cell>
          <cell r="M2065" t="str">
            <v>33 : Granadilla.</v>
          </cell>
          <cell r="N2065">
            <v>2093</v>
          </cell>
          <cell r="O2065" t="str">
            <v>Nutrición Bogotá 2020 Ut</v>
          </cell>
          <cell r="P2065">
            <v>893</v>
          </cell>
          <cell r="Q2065">
            <v>893</v>
          </cell>
          <cell r="R2065">
            <v>893</v>
          </cell>
          <cell r="S2065">
            <v>893</v>
          </cell>
          <cell r="T2065">
            <v>870</v>
          </cell>
          <cell r="U2065">
            <v>870</v>
          </cell>
          <cell r="V2065">
            <v>870</v>
          </cell>
          <cell r="W2065">
            <v>870</v>
          </cell>
        </row>
        <row r="2066">
          <cell r="I2066" t="str">
            <v>ALI_33_SEG_13_PROV_2084</v>
          </cell>
          <cell r="J2066">
            <v>13</v>
          </cell>
          <cell r="K2066" t="str">
            <v>FRUTA</v>
          </cell>
          <cell r="L2066">
            <v>33</v>
          </cell>
          <cell r="M2066" t="str">
            <v>33 : Granadilla.</v>
          </cell>
          <cell r="N2066">
            <v>2084</v>
          </cell>
          <cell r="O2066" t="str">
            <v>Alimentos Provercol SAS</v>
          </cell>
          <cell r="P2066">
            <v>898</v>
          </cell>
          <cell r="Q2066">
            <v>898</v>
          </cell>
          <cell r="R2066">
            <v>898</v>
          </cell>
          <cell r="S2066">
            <v>898</v>
          </cell>
          <cell r="T2066">
            <v>870</v>
          </cell>
          <cell r="U2066">
            <v>870</v>
          </cell>
          <cell r="V2066">
            <v>870</v>
          </cell>
          <cell r="W2066">
            <v>870</v>
          </cell>
        </row>
        <row r="2067">
          <cell r="I2067" t="str">
            <v>ALI_33_SEG_13_PROV_2090</v>
          </cell>
          <cell r="J2067">
            <v>13</v>
          </cell>
          <cell r="K2067" t="str">
            <v>FRUTA</v>
          </cell>
          <cell r="L2067">
            <v>33</v>
          </cell>
          <cell r="M2067" t="str">
            <v>33 : Granadilla.</v>
          </cell>
          <cell r="N2067">
            <v>2090</v>
          </cell>
          <cell r="O2067" t="str">
            <v>UT PAE Bogotá 2020</v>
          </cell>
          <cell r="P2067">
            <v>894</v>
          </cell>
          <cell r="Q2067">
            <v>894</v>
          </cell>
          <cell r="R2067">
            <v>894</v>
          </cell>
          <cell r="S2067">
            <v>894</v>
          </cell>
          <cell r="T2067">
            <v>870</v>
          </cell>
          <cell r="U2067">
            <v>870</v>
          </cell>
          <cell r="V2067">
            <v>870</v>
          </cell>
          <cell r="W2067">
            <v>870</v>
          </cell>
        </row>
        <row r="2068">
          <cell r="I2068" t="str">
            <v>ALI_33_SEG_13_PROV_2093</v>
          </cell>
          <cell r="J2068">
            <v>13</v>
          </cell>
          <cell r="K2068" t="str">
            <v>FRUTA</v>
          </cell>
          <cell r="L2068">
            <v>33</v>
          </cell>
          <cell r="M2068" t="str">
            <v>33 : Granadilla.</v>
          </cell>
          <cell r="N2068">
            <v>2093</v>
          </cell>
          <cell r="O2068" t="str">
            <v>Nutrición Bogotá 2020 Ut</v>
          </cell>
          <cell r="P2068">
            <v>893</v>
          </cell>
          <cell r="Q2068">
            <v>893</v>
          </cell>
          <cell r="R2068">
            <v>893</v>
          </cell>
          <cell r="S2068">
            <v>893</v>
          </cell>
          <cell r="T2068">
            <v>870</v>
          </cell>
          <cell r="U2068">
            <v>870</v>
          </cell>
          <cell r="V2068">
            <v>870</v>
          </cell>
          <cell r="W2068">
            <v>870</v>
          </cell>
        </row>
        <row r="2069">
          <cell r="I2069" t="str">
            <v>ALI_33_SEG_14_PROV_2090</v>
          </cell>
          <cell r="J2069">
            <v>14</v>
          </cell>
          <cell r="K2069" t="str">
            <v>FRUTA</v>
          </cell>
          <cell r="L2069">
            <v>33</v>
          </cell>
          <cell r="M2069" t="str">
            <v>33 : Granadilla.</v>
          </cell>
          <cell r="N2069">
            <v>2090</v>
          </cell>
          <cell r="O2069" t="str">
            <v>UT PAE Bogotá 2020</v>
          </cell>
          <cell r="P2069">
            <v>894</v>
          </cell>
          <cell r="Q2069">
            <v>894</v>
          </cell>
          <cell r="R2069">
            <v>894</v>
          </cell>
          <cell r="S2069">
            <v>894</v>
          </cell>
          <cell r="T2069">
            <v>870</v>
          </cell>
          <cell r="U2069">
            <v>870</v>
          </cell>
          <cell r="V2069">
            <v>870</v>
          </cell>
          <cell r="W2069">
            <v>870</v>
          </cell>
        </row>
        <row r="2070">
          <cell r="I2070" t="str">
            <v>ALI_33_SEG_14_PROV_2093</v>
          </cell>
          <cell r="J2070">
            <v>14</v>
          </cell>
          <cell r="K2070" t="str">
            <v>FRUTA</v>
          </cell>
          <cell r="L2070">
            <v>33</v>
          </cell>
          <cell r="M2070" t="str">
            <v>33 : Granadilla.</v>
          </cell>
          <cell r="N2070">
            <v>2093</v>
          </cell>
          <cell r="O2070" t="str">
            <v>Nutrición Bogotá 2020 Ut</v>
          </cell>
          <cell r="P2070">
            <v>893</v>
          </cell>
          <cell r="Q2070">
            <v>893</v>
          </cell>
          <cell r="R2070">
            <v>893</v>
          </cell>
          <cell r="S2070">
            <v>893</v>
          </cell>
          <cell r="T2070">
            <v>870</v>
          </cell>
          <cell r="U2070">
            <v>870</v>
          </cell>
          <cell r="V2070">
            <v>870</v>
          </cell>
          <cell r="W2070">
            <v>870</v>
          </cell>
        </row>
        <row r="2071">
          <cell r="I2071" t="str">
            <v>ALI_33_SEG_15_PROV_2090</v>
          </cell>
          <cell r="J2071">
            <v>15</v>
          </cell>
          <cell r="K2071" t="str">
            <v>FRUTA</v>
          </cell>
          <cell r="L2071">
            <v>33</v>
          </cell>
          <cell r="M2071" t="str">
            <v>33 : Granadilla.</v>
          </cell>
          <cell r="N2071">
            <v>2090</v>
          </cell>
          <cell r="O2071" t="str">
            <v>UT PAE Bogotá 2020</v>
          </cell>
          <cell r="P2071">
            <v>894</v>
          </cell>
          <cell r="Q2071">
            <v>894</v>
          </cell>
          <cell r="R2071">
            <v>894</v>
          </cell>
          <cell r="S2071">
            <v>894</v>
          </cell>
          <cell r="T2071">
            <v>870</v>
          </cell>
          <cell r="U2071">
            <v>870</v>
          </cell>
          <cell r="V2071">
            <v>870</v>
          </cell>
          <cell r="W2071">
            <v>870</v>
          </cell>
        </row>
        <row r="2072">
          <cell r="I2072" t="str">
            <v>ALI_33_SEG_15_PROV_2093</v>
          </cell>
          <cell r="J2072">
            <v>15</v>
          </cell>
          <cell r="K2072" t="str">
            <v>FRUTA</v>
          </cell>
          <cell r="L2072">
            <v>33</v>
          </cell>
          <cell r="M2072" t="str">
            <v>33 : Granadilla.</v>
          </cell>
          <cell r="N2072">
            <v>2093</v>
          </cell>
          <cell r="O2072" t="str">
            <v>Nutrición Bogotá 2020 Ut</v>
          </cell>
          <cell r="P2072">
            <v>893</v>
          </cell>
          <cell r="Q2072">
            <v>893</v>
          </cell>
          <cell r="R2072">
            <v>893</v>
          </cell>
          <cell r="S2072">
            <v>893</v>
          </cell>
          <cell r="T2072">
            <v>870</v>
          </cell>
          <cell r="U2072">
            <v>870</v>
          </cell>
          <cell r="V2072">
            <v>870</v>
          </cell>
          <cell r="W2072">
            <v>870</v>
          </cell>
        </row>
        <row r="2073">
          <cell r="I2073" t="str">
            <v>ALI_42_SEG_1_PROV_2090</v>
          </cell>
          <cell r="J2073">
            <v>1</v>
          </cell>
          <cell r="K2073" t="str">
            <v>FRUTA</v>
          </cell>
          <cell r="L2073">
            <v>42</v>
          </cell>
          <cell r="M2073" t="str">
            <v>42 : Mandarina Variedad Arrayana y Oneco.</v>
          </cell>
          <cell r="N2073">
            <v>2090</v>
          </cell>
          <cell r="O2073" t="str">
            <v>UT PAE Bogotá 2020</v>
          </cell>
          <cell r="P2073">
            <v>463</v>
          </cell>
          <cell r="Q2073">
            <v>463</v>
          </cell>
          <cell r="R2073">
            <v>463</v>
          </cell>
          <cell r="S2073">
            <v>463</v>
          </cell>
          <cell r="T2073">
            <v>451</v>
          </cell>
          <cell r="U2073">
            <v>451</v>
          </cell>
          <cell r="V2073">
            <v>451</v>
          </cell>
          <cell r="W2073">
            <v>451</v>
          </cell>
        </row>
        <row r="2074">
          <cell r="I2074" t="str">
            <v>ALI_42_SEG_1_PROV_2093</v>
          </cell>
          <cell r="J2074">
            <v>1</v>
          </cell>
          <cell r="K2074" t="str">
            <v>FRUTA</v>
          </cell>
          <cell r="L2074">
            <v>42</v>
          </cell>
          <cell r="M2074" t="str">
            <v>42 : Mandarina Variedad Arrayana y Oneco.</v>
          </cell>
          <cell r="N2074">
            <v>2093</v>
          </cell>
          <cell r="O2074" t="str">
            <v>Nutrición Bogotá 2020 Ut</v>
          </cell>
          <cell r="P2074">
            <v>463</v>
          </cell>
          <cell r="Q2074">
            <v>463</v>
          </cell>
          <cell r="R2074">
            <v>463</v>
          </cell>
          <cell r="S2074">
            <v>463</v>
          </cell>
          <cell r="T2074">
            <v>451</v>
          </cell>
          <cell r="U2074">
            <v>451</v>
          </cell>
          <cell r="V2074">
            <v>451</v>
          </cell>
          <cell r="W2074">
            <v>451</v>
          </cell>
        </row>
        <row r="2075">
          <cell r="I2075" t="str">
            <v>ALI_42_SEG_2_PROV_2090</v>
          </cell>
          <cell r="J2075">
            <v>2</v>
          </cell>
          <cell r="K2075" t="str">
            <v>FRUTA</v>
          </cell>
          <cell r="L2075">
            <v>42</v>
          </cell>
          <cell r="M2075" t="str">
            <v>42 : Mandarina Variedad Arrayana y Oneco.</v>
          </cell>
          <cell r="N2075">
            <v>2090</v>
          </cell>
          <cell r="O2075" t="str">
            <v>UT PAE Bogotá 2020</v>
          </cell>
          <cell r="P2075">
            <v>463</v>
          </cell>
          <cell r="Q2075">
            <v>463</v>
          </cell>
          <cell r="R2075">
            <v>463</v>
          </cell>
          <cell r="S2075">
            <v>463</v>
          </cell>
          <cell r="T2075">
            <v>451</v>
          </cell>
          <cell r="U2075">
            <v>451</v>
          </cell>
          <cell r="V2075">
            <v>451</v>
          </cell>
          <cell r="W2075">
            <v>451</v>
          </cell>
        </row>
        <row r="2076">
          <cell r="I2076" t="str">
            <v>ALI_42_SEG_2_PROV_2093</v>
          </cell>
          <cell r="J2076">
            <v>2</v>
          </cell>
          <cell r="K2076" t="str">
            <v>FRUTA</v>
          </cell>
          <cell r="L2076">
            <v>42</v>
          </cell>
          <cell r="M2076" t="str">
            <v>42 : Mandarina Variedad Arrayana y Oneco.</v>
          </cell>
          <cell r="N2076">
            <v>2093</v>
          </cell>
          <cell r="O2076" t="str">
            <v>Nutrición Bogotá 2020 Ut</v>
          </cell>
          <cell r="P2076">
            <v>463</v>
          </cell>
          <cell r="Q2076">
            <v>463</v>
          </cell>
          <cell r="R2076">
            <v>463</v>
          </cell>
          <cell r="S2076">
            <v>463</v>
          </cell>
          <cell r="T2076">
            <v>451</v>
          </cell>
          <cell r="U2076">
            <v>451</v>
          </cell>
          <cell r="V2076">
            <v>451</v>
          </cell>
          <cell r="W2076">
            <v>451</v>
          </cell>
        </row>
        <row r="2077">
          <cell r="I2077" t="str">
            <v>ALI_42_SEG_3_PROV_2090</v>
          </cell>
          <cell r="J2077">
            <v>3</v>
          </cell>
          <cell r="K2077" t="str">
            <v>FRUTA</v>
          </cell>
          <cell r="L2077">
            <v>42</v>
          </cell>
          <cell r="M2077" t="str">
            <v>42 : Mandarina Variedad Arrayana y Oneco.</v>
          </cell>
          <cell r="N2077">
            <v>2090</v>
          </cell>
          <cell r="O2077" t="str">
            <v>UT PAE Bogotá 2020</v>
          </cell>
          <cell r="P2077">
            <v>463</v>
          </cell>
          <cell r="Q2077">
            <v>463</v>
          </cell>
          <cell r="R2077">
            <v>463</v>
          </cell>
          <cell r="S2077">
            <v>463</v>
          </cell>
          <cell r="T2077">
            <v>451</v>
          </cell>
          <cell r="U2077">
            <v>451</v>
          </cell>
          <cell r="V2077">
            <v>451</v>
          </cell>
          <cell r="W2077">
            <v>451</v>
          </cell>
        </row>
        <row r="2078">
          <cell r="I2078" t="str">
            <v>ALI_42_SEG_3_PROV_2093</v>
          </cell>
          <cell r="J2078">
            <v>3</v>
          </cell>
          <cell r="K2078" t="str">
            <v>FRUTA</v>
          </cell>
          <cell r="L2078">
            <v>42</v>
          </cell>
          <cell r="M2078" t="str">
            <v>42 : Mandarina Variedad Arrayana y Oneco.</v>
          </cell>
          <cell r="N2078">
            <v>2093</v>
          </cell>
          <cell r="O2078" t="str">
            <v>Nutrición Bogotá 2020 Ut</v>
          </cell>
          <cell r="P2078">
            <v>463</v>
          </cell>
          <cell r="Q2078">
            <v>463</v>
          </cell>
          <cell r="R2078">
            <v>463</v>
          </cell>
          <cell r="S2078">
            <v>463</v>
          </cell>
          <cell r="T2078">
            <v>451</v>
          </cell>
          <cell r="U2078">
            <v>451</v>
          </cell>
          <cell r="V2078">
            <v>451</v>
          </cell>
          <cell r="W2078">
            <v>451</v>
          </cell>
        </row>
        <row r="2079">
          <cell r="I2079" t="str">
            <v>ALI_42_SEG_4_PROV_2084</v>
          </cell>
          <cell r="J2079">
            <v>4</v>
          </cell>
          <cell r="K2079" t="str">
            <v>FRUTA</v>
          </cell>
          <cell r="L2079">
            <v>42</v>
          </cell>
          <cell r="M2079" t="str">
            <v>42 : Mandarina Variedad Arrayana y Oneco.</v>
          </cell>
          <cell r="N2079">
            <v>2084</v>
          </cell>
          <cell r="O2079" t="str">
            <v>Alimentos Provercol SAS</v>
          </cell>
          <cell r="P2079">
            <v>466</v>
          </cell>
          <cell r="Q2079">
            <v>466</v>
          </cell>
          <cell r="R2079">
            <v>466</v>
          </cell>
          <cell r="S2079">
            <v>466</v>
          </cell>
          <cell r="T2079">
            <v>451</v>
          </cell>
          <cell r="U2079">
            <v>451</v>
          </cell>
          <cell r="V2079">
            <v>451</v>
          </cell>
          <cell r="W2079">
            <v>451</v>
          </cell>
        </row>
        <row r="2080">
          <cell r="I2080" t="str">
            <v>ALI_42_SEG_4_PROV_2090</v>
          </cell>
          <cell r="J2080">
            <v>4</v>
          </cell>
          <cell r="K2080" t="str">
            <v>FRUTA</v>
          </cell>
          <cell r="L2080">
            <v>42</v>
          </cell>
          <cell r="M2080" t="str">
            <v>42 : Mandarina Variedad Arrayana y Oneco.</v>
          </cell>
          <cell r="N2080">
            <v>2090</v>
          </cell>
          <cell r="O2080" t="str">
            <v>UT PAE Bogotá 2020</v>
          </cell>
          <cell r="P2080">
            <v>463</v>
          </cell>
          <cell r="Q2080">
            <v>463</v>
          </cell>
          <cell r="R2080">
            <v>463</v>
          </cell>
          <cell r="S2080">
            <v>463</v>
          </cell>
          <cell r="T2080">
            <v>451</v>
          </cell>
          <cell r="U2080">
            <v>451</v>
          </cell>
          <cell r="V2080">
            <v>451</v>
          </cell>
          <cell r="W2080">
            <v>451</v>
          </cell>
        </row>
        <row r="2081">
          <cell r="I2081" t="str">
            <v>ALI_42_SEG_4_PROV_2093</v>
          </cell>
          <cell r="J2081">
            <v>4</v>
          </cell>
          <cell r="K2081" t="str">
            <v>FRUTA</v>
          </cell>
          <cell r="L2081">
            <v>42</v>
          </cell>
          <cell r="M2081" t="str">
            <v>42 : Mandarina Variedad Arrayana y Oneco.</v>
          </cell>
          <cell r="N2081">
            <v>2093</v>
          </cell>
          <cell r="O2081" t="str">
            <v>Nutrición Bogotá 2020 Ut</v>
          </cell>
          <cell r="P2081">
            <v>463</v>
          </cell>
          <cell r="Q2081">
            <v>463</v>
          </cell>
          <cell r="R2081">
            <v>463</v>
          </cell>
          <cell r="S2081">
            <v>463</v>
          </cell>
          <cell r="T2081">
            <v>451</v>
          </cell>
          <cell r="U2081">
            <v>451</v>
          </cell>
          <cell r="V2081">
            <v>451</v>
          </cell>
          <cell r="W2081">
            <v>451</v>
          </cell>
        </row>
        <row r="2082">
          <cell r="I2082" t="str">
            <v>ALI_42_SEG_5_PROV_2090</v>
          </cell>
          <cell r="J2082">
            <v>5</v>
          </cell>
          <cell r="K2082" t="str">
            <v>FRUTA</v>
          </cell>
          <cell r="L2082">
            <v>42</v>
          </cell>
          <cell r="M2082" t="str">
            <v>42 : Mandarina Variedad Arrayana y Oneco.</v>
          </cell>
          <cell r="N2082">
            <v>2090</v>
          </cell>
          <cell r="O2082" t="str">
            <v>UT PAE Bogotá 2020</v>
          </cell>
          <cell r="P2082">
            <v>463</v>
          </cell>
          <cell r="Q2082">
            <v>463</v>
          </cell>
          <cell r="R2082">
            <v>463</v>
          </cell>
          <cell r="S2082">
            <v>463</v>
          </cell>
          <cell r="T2082">
            <v>451</v>
          </cell>
          <cell r="U2082">
            <v>451</v>
          </cell>
          <cell r="V2082">
            <v>451</v>
          </cell>
          <cell r="W2082">
            <v>451</v>
          </cell>
        </row>
        <row r="2083">
          <cell r="I2083" t="str">
            <v>ALI_42_SEG_5_PROV_2093</v>
          </cell>
          <cell r="J2083">
            <v>5</v>
          </cell>
          <cell r="K2083" t="str">
            <v>FRUTA</v>
          </cell>
          <cell r="L2083">
            <v>42</v>
          </cell>
          <cell r="M2083" t="str">
            <v>42 : Mandarina Variedad Arrayana y Oneco.</v>
          </cell>
          <cell r="N2083">
            <v>2093</v>
          </cell>
          <cell r="O2083" t="str">
            <v>Nutrición Bogotá 2020 Ut</v>
          </cell>
          <cell r="P2083">
            <v>463</v>
          </cell>
          <cell r="Q2083">
            <v>463</v>
          </cell>
          <cell r="R2083">
            <v>463</v>
          </cell>
          <cell r="S2083">
            <v>463</v>
          </cell>
          <cell r="T2083">
            <v>451</v>
          </cell>
          <cell r="U2083">
            <v>451</v>
          </cell>
          <cell r="V2083">
            <v>451</v>
          </cell>
          <cell r="W2083">
            <v>451</v>
          </cell>
        </row>
        <row r="2084">
          <cell r="I2084" t="str">
            <v>ALI_42_SEG_6_PROV_2084</v>
          </cell>
          <cell r="J2084">
            <v>6</v>
          </cell>
          <cell r="K2084" t="str">
            <v>FRUTA</v>
          </cell>
          <cell r="L2084">
            <v>42</v>
          </cell>
          <cell r="M2084" t="str">
            <v>42 : Mandarina Variedad Arrayana y Oneco.</v>
          </cell>
          <cell r="N2084">
            <v>2084</v>
          </cell>
          <cell r="O2084" t="str">
            <v>Alimentos Provercol SAS</v>
          </cell>
          <cell r="P2084">
            <v>466</v>
          </cell>
          <cell r="Q2084">
            <v>466</v>
          </cell>
          <cell r="R2084">
            <v>466</v>
          </cell>
          <cell r="S2084">
            <v>466</v>
          </cell>
          <cell r="T2084">
            <v>451</v>
          </cell>
          <cell r="U2084">
            <v>451</v>
          </cell>
          <cell r="V2084">
            <v>451</v>
          </cell>
          <cell r="W2084">
            <v>451</v>
          </cell>
        </row>
        <row r="2085">
          <cell r="I2085" t="str">
            <v>ALI_42_SEG_6_PROV_2090</v>
          </cell>
          <cell r="J2085">
            <v>6</v>
          </cell>
          <cell r="K2085" t="str">
            <v>FRUTA</v>
          </cell>
          <cell r="L2085">
            <v>42</v>
          </cell>
          <cell r="M2085" t="str">
            <v>42 : Mandarina Variedad Arrayana y Oneco.</v>
          </cell>
          <cell r="N2085">
            <v>2090</v>
          </cell>
          <cell r="O2085" t="str">
            <v>UT PAE Bogotá 2020</v>
          </cell>
          <cell r="P2085">
            <v>463</v>
          </cell>
          <cell r="Q2085">
            <v>463</v>
          </cell>
          <cell r="R2085">
            <v>463</v>
          </cell>
          <cell r="S2085">
            <v>463</v>
          </cell>
          <cell r="T2085">
            <v>451</v>
          </cell>
          <cell r="U2085">
            <v>451</v>
          </cell>
          <cell r="V2085">
            <v>451</v>
          </cell>
          <cell r="W2085">
            <v>451</v>
          </cell>
        </row>
        <row r="2086">
          <cell r="I2086" t="str">
            <v>ALI_42_SEG_6_PROV_2093</v>
          </cell>
          <cell r="J2086">
            <v>6</v>
          </cell>
          <cell r="K2086" t="str">
            <v>FRUTA</v>
          </cell>
          <cell r="L2086">
            <v>42</v>
          </cell>
          <cell r="M2086" t="str">
            <v>42 : Mandarina Variedad Arrayana y Oneco.</v>
          </cell>
          <cell r="N2086">
            <v>2093</v>
          </cell>
          <cell r="O2086" t="str">
            <v>Nutrición Bogotá 2020 Ut</v>
          </cell>
          <cell r="P2086">
            <v>463</v>
          </cell>
          <cell r="Q2086">
            <v>463</v>
          </cell>
          <cell r="R2086">
            <v>463</v>
          </cell>
          <cell r="S2086">
            <v>463</v>
          </cell>
          <cell r="T2086">
            <v>451</v>
          </cell>
          <cell r="U2086">
            <v>451</v>
          </cell>
          <cell r="V2086">
            <v>451</v>
          </cell>
          <cell r="W2086">
            <v>451</v>
          </cell>
        </row>
        <row r="2087">
          <cell r="I2087" t="str">
            <v>ALI_42_SEG_7_PROV_2090</v>
          </cell>
          <cell r="J2087">
            <v>7</v>
          </cell>
          <cell r="K2087" t="str">
            <v>FRUTA</v>
          </cell>
          <cell r="L2087">
            <v>42</v>
          </cell>
          <cell r="M2087" t="str">
            <v>42 : Mandarina Variedad Arrayana y Oneco.</v>
          </cell>
          <cell r="N2087">
            <v>2090</v>
          </cell>
          <cell r="O2087" t="str">
            <v>UT PAE Bogotá 2020</v>
          </cell>
          <cell r="P2087">
            <v>463</v>
          </cell>
          <cell r="Q2087">
            <v>463</v>
          </cell>
          <cell r="R2087">
            <v>463</v>
          </cell>
          <cell r="S2087">
            <v>463</v>
          </cell>
          <cell r="T2087">
            <v>451</v>
          </cell>
          <cell r="U2087">
            <v>451</v>
          </cell>
          <cell r="V2087">
            <v>451</v>
          </cell>
          <cell r="W2087">
            <v>451</v>
          </cell>
        </row>
        <row r="2088">
          <cell r="I2088" t="str">
            <v>ALI_42_SEG_7_PROV_2091</v>
          </cell>
          <cell r="J2088">
            <v>7</v>
          </cell>
          <cell r="K2088" t="str">
            <v>FRUTA</v>
          </cell>
          <cell r="L2088">
            <v>42</v>
          </cell>
          <cell r="M2088" t="str">
            <v>42 : Mandarina Variedad Arrayana y Oneco.</v>
          </cell>
          <cell r="N2088">
            <v>2091</v>
          </cell>
          <cell r="O2088" t="str">
            <v>Comercializadora Monfrut SAS</v>
          </cell>
          <cell r="P2088">
            <v>463</v>
          </cell>
          <cell r="Q2088">
            <v>463</v>
          </cell>
          <cell r="R2088">
            <v>463</v>
          </cell>
          <cell r="S2088">
            <v>463</v>
          </cell>
          <cell r="T2088">
            <v>451</v>
          </cell>
          <cell r="U2088">
            <v>451</v>
          </cell>
          <cell r="V2088">
            <v>451</v>
          </cell>
          <cell r="W2088">
            <v>451</v>
          </cell>
        </row>
        <row r="2089">
          <cell r="I2089" t="str">
            <v>ALI_42_SEG_7_PROV_2093</v>
          </cell>
          <cell r="J2089">
            <v>7</v>
          </cell>
          <cell r="K2089" t="str">
            <v>FRUTA</v>
          </cell>
          <cell r="L2089">
            <v>42</v>
          </cell>
          <cell r="M2089" t="str">
            <v>42 : Mandarina Variedad Arrayana y Oneco.</v>
          </cell>
          <cell r="N2089">
            <v>2093</v>
          </cell>
          <cell r="O2089" t="str">
            <v>Nutrición Bogotá 2020 Ut</v>
          </cell>
          <cell r="P2089">
            <v>463</v>
          </cell>
          <cell r="Q2089">
            <v>463</v>
          </cell>
          <cell r="R2089">
            <v>463</v>
          </cell>
          <cell r="S2089">
            <v>463</v>
          </cell>
          <cell r="T2089">
            <v>451</v>
          </cell>
          <cell r="U2089">
            <v>451</v>
          </cell>
          <cell r="V2089">
            <v>451</v>
          </cell>
          <cell r="W2089">
            <v>451</v>
          </cell>
        </row>
        <row r="2090">
          <cell r="I2090" t="str">
            <v>ALI_42_SEG_8_PROV_2084</v>
          </cell>
          <cell r="J2090">
            <v>8</v>
          </cell>
          <cell r="K2090" t="str">
            <v>FRUTA</v>
          </cell>
          <cell r="L2090">
            <v>42</v>
          </cell>
          <cell r="M2090" t="str">
            <v>42 : Mandarina Variedad Arrayana y Oneco.</v>
          </cell>
          <cell r="N2090">
            <v>2084</v>
          </cell>
          <cell r="O2090" t="str">
            <v>Alimentos Provercol SAS</v>
          </cell>
          <cell r="P2090">
            <v>466</v>
          </cell>
          <cell r="Q2090">
            <v>466</v>
          </cell>
          <cell r="R2090">
            <v>466</v>
          </cell>
          <cell r="S2090">
            <v>466</v>
          </cell>
          <cell r="T2090">
            <v>451</v>
          </cell>
          <cell r="U2090">
            <v>451</v>
          </cell>
          <cell r="V2090">
            <v>451</v>
          </cell>
          <cell r="W2090">
            <v>451</v>
          </cell>
        </row>
        <row r="2091">
          <cell r="I2091" t="str">
            <v>ALI_42_SEG_8_PROV_2090</v>
          </cell>
          <cell r="J2091">
            <v>8</v>
          </cell>
          <cell r="K2091" t="str">
            <v>FRUTA</v>
          </cell>
          <cell r="L2091">
            <v>42</v>
          </cell>
          <cell r="M2091" t="str">
            <v>42 : Mandarina Variedad Arrayana y Oneco.</v>
          </cell>
          <cell r="N2091">
            <v>2090</v>
          </cell>
          <cell r="O2091" t="str">
            <v>UT PAE Bogotá 2020</v>
          </cell>
          <cell r="P2091">
            <v>463</v>
          </cell>
          <cell r="Q2091">
            <v>463</v>
          </cell>
          <cell r="R2091">
            <v>463</v>
          </cell>
          <cell r="S2091">
            <v>463</v>
          </cell>
          <cell r="T2091">
            <v>451</v>
          </cell>
          <cell r="U2091">
            <v>451</v>
          </cell>
          <cell r="V2091">
            <v>451</v>
          </cell>
          <cell r="W2091">
            <v>451</v>
          </cell>
        </row>
        <row r="2092">
          <cell r="I2092" t="str">
            <v>ALI_42_SEG_8_PROV_2093</v>
          </cell>
          <cell r="J2092">
            <v>8</v>
          </cell>
          <cell r="K2092" t="str">
            <v>FRUTA</v>
          </cell>
          <cell r="L2092">
            <v>42</v>
          </cell>
          <cell r="M2092" t="str">
            <v>42 : Mandarina Variedad Arrayana y Oneco.</v>
          </cell>
          <cell r="N2092">
            <v>2093</v>
          </cell>
          <cell r="O2092" t="str">
            <v>Nutrición Bogotá 2020 Ut</v>
          </cell>
          <cell r="P2092">
            <v>463</v>
          </cell>
          <cell r="Q2092">
            <v>463</v>
          </cell>
          <cell r="R2092">
            <v>463</v>
          </cell>
          <cell r="S2092">
            <v>463</v>
          </cell>
          <cell r="T2092">
            <v>451</v>
          </cell>
          <cell r="U2092">
            <v>451</v>
          </cell>
          <cell r="V2092">
            <v>451</v>
          </cell>
          <cell r="W2092">
            <v>451</v>
          </cell>
        </row>
        <row r="2093">
          <cell r="I2093" t="str">
            <v>ALI_42_SEG_9_PROV_2084</v>
          </cell>
          <cell r="J2093">
            <v>9</v>
          </cell>
          <cell r="K2093" t="str">
            <v>FRUTA</v>
          </cell>
          <cell r="L2093">
            <v>42</v>
          </cell>
          <cell r="M2093" t="str">
            <v>42 : Mandarina Variedad Arrayana y Oneco.</v>
          </cell>
          <cell r="N2093">
            <v>2084</v>
          </cell>
          <cell r="O2093" t="str">
            <v>Alimentos Provercol SAS</v>
          </cell>
          <cell r="P2093">
            <v>466</v>
          </cell>
          <cell r="Q2093">
            <v>466</v>
          </cell>
          <cell r="R2093">
            <v>466</v>
          </cell>
          <cell r="S2093">
            <v>466</v>
          </cell>
          <cell r="T2093">
            <v>451</v>
          </cell>
          <cell r="U2093">
            <v>451</v>
          </cell>
          <cell r="V2093">
            <v>451</v>
          </cell>
          <cell r="W2093">
            <v>451</v>
          </cell>
        </row>
        <row r="2094">
          <cell r="I2094" t="str">
            <v>ALI_42_SEG_9_PROV_2090</v>
          </cell>
          <cell r="J2094">
            <v>9</v>
          </cell>
          <cell r="K2094" t="str">
            <v>FRUTA</v>
          </cell>
          <cell r="L2094">
            <v>42</v>
          </cell>
          <cell r="M2094" t="str">
            <v>42 : Mandarina Variedad Arrayana y Oneco.</v>
          </cell>
          <cell r="N2094">
            <v>2090</v>
          </cell>
          <cell r="O2094" t="str">
            <v>UT PAE Bogotá 2020</v>
          </cell>
          <cell r="P2094">
            <v>463</v>
          </cell>
          <cell r="Q2094">
            <v>463</v>
          </cell>
          <cell r="R2094">
            <v>463</v>
          </cell>
          <cell r="S2094">
            <v>463</v>
          </cell>
          <cell r="T2094">
            <v>451</v>
          </cell>
          <cell r="U2094">
            <v>451</v>
          </cell>
          <cell r="V2094">
            <v>451</v>
          </cell>
          <cell r="W2094">
            <v>451</v>
          </cell>
        </row>
        <row r="2095">
          <cell r="I2095" t="str">
            <v>ALI_42_SEG_9_PROV_2093</v>
          </cell>
          <cell r="J2095">
            <v>9</v>
          </cell>
          <cell r="K2095" t="str">
            <v>FRUTA</v>
          </cell>
          <cell r="L2095">
            <v>42</v>
          </cell>
          <cell r="M2095" t="str">
            <v>42 : Mandarina Variedad Arrayana y Oneco.</v>
          </cell>
          <cell r="N2095">
            <v>2093</v>
          </cell>
          <cell r="O2095" t="str">
            <v>Nutrición Bogotá 2020 Ut</v>
          </cell>
          <cell r="P2095">
            <v>463</v>
          </cell>
          <cell r="Q2095">
            <v>463</v>
          </cell>
          <cell r="R2095">
            <v>463</v>
          </cell>
          <cell r="S2095">
            <v>463</v>
          </cell>
          <cell r="T2095">
            <v>451</v>
          </cell>
          <cell r="U2095">
            <v>451</v>
          </cell>
          <cell r="V2095">
            <v>451</v>
          </cell>
          <cell r="W2095">
            <v>451</v>
          </cell>
        </row>
        <row r="2096">
          <cell r="I2096" t="str">
            <v>ALI_42_SEG_10_PROV_2084</v>
          </cell>
          <cell r="J2096">
            <v>10</v>
          </cell>
          <cell r="K2096" t="str">
            <v>FRUTA</v>
          </cell>
          <cell r="L2096">
            <v>42</v>
          </cell>
          <cell r="M2096" t="str">
            <v>42 : Mandarina Variedad Arrayana y Oneco.</v>
          </cell>
          <cell r="N2096">
            <v>2084</v>
          </cell>
          <cell r="O2096" t="str">
            <v>Alimentos Provercol SAS</v>
          </cell>
          <cell r="P2096">
            <v>466</v>
          </cell>
          <cell r="Q2096">
            <v>466</v>
          </cell>
          <cell r="R2096">
            <v>466</v>
          </cell>
          <cell r="S2096">
            <v>466</v>
          </cell>
          <cell r="T2096">
            <v>451</v>
          </cell>
          <cell r="U2096">
            <v>451</v>
          </cell>
          <cell r="V2096">
            <v>451</v>
          </cell>
          <cell r="W2096">
            <v>451</v>
          </cell>
        </row>
        <row r="2097">
          <cell r="I2097" t="str">
            <v>ALI_42_SEG_10_PROV_2090</v>
          </cell>
          <cell r="J2097">
            <v>10</v>
          </cell>
          <cell r="K2097" t="str">
            <v>FRUTA</v>
          </cell>
          <cell r="L2097">
            <v>42</v>
          </cell>
          <cell r="M2097" t="str">
            <v>42 : Mandarina Variedad Arrayana y Oneco.</v>
          </cell>
          <cell r="N2097">
            <v>2090</v>
          </cell>
          <cell r="O2097" t="str">
            <v>UT PAE Bogotá 2020</v>
          </cell>
          <cell r="P2097">
            <v>463</v>
          </cell>
          <cell r="Q2097">
            <v>463</v>
          </cell>
          <cell r="R2097">
            <v>463</v>
          </cell>
          <cell r="S2097">
            <v>463</v>
          </cell>
          <cell r="T2097">
            <v>451</v>
          </cell>
          <cell r="U2097">
            <v>451</v>
          </cell>
          <cell r="V2097">
            <v>451</v>
          </cell>
          <cell r="W2097">
            <v>451</v>
          </cell>
        </row>
        <row r="2098">
          <cell r="I2098" t="str">
            <v>ALI_42_SEG_10_PROV_2093</v>
          </cell>
          <cell r="J2098">
            <v>10</v>
          </cell>
          <cell r="K2098" t="str">
            <v>FRUTA</v>
          </cell>
          <cell r="L2098">
            <v>42</v>
          </cell>
          <cell r="M2098" t="str">
            <v>42 : Mandarina Variedad Arrayana y Oneco.</v>
          </cell>
          <cell r="N2098">
            <v>2093</v>
          </cell>
          <cell r="O2098" t="str">
            <v>Nutrición Bogotá 2020 Ut</v>
          </cell>
          <cell r="P2098">
            <v>463</v>
          </cell>
          <cell r="Q2098">
            <v>463</v>
          </cell>
          <cell r="R2098">
            <v>463</v>
          </cell>
          <cell r="S2098">
            <v>463</v>
          </cell>
          <cell r="T2098">
            <v>451</v>
          </cell>
          <cell r="U2098">
            <v>451</v>
          </cell>
          <cell r="V2098">
            <v>451</v>
          </cell>
          <cell r="W2098">
            <v>451</v>
          </cell>
        </row>
        <row r="2099">
          <cell r="I2099" t="str">
            <v>ALI_42_SEG_11_PROV_2084</v>
          </cell>
          <cell r="J2099">
            <v>11</v>
          </cell>
          <cell r="K2099" t="str">
            <v>FRUTA</v>
          </cell>
          <cell r="L2099">
            <v>42</v>
          </cell>
          <cell r="M2099" t="str">
            <v>42 : Mandarina Variedad Arrayana y Oneco.</v>
          </cell>
          <cell r="N2099">
            <v>2084</v>
          </cell>
          <cell r="O2099" t="str">
            <v>Alimentos Provercol SAS</v>
          </cell>
          <cell r="P2099">
            <v>466</v>
          </cell>
          <cell r="Q2099">
            <v>466</v>
          </cell>
          <cell r="R2099">
            <v>466</v>
          </cell>
          <cell r="S2099">
            <v>466</v>
          </cell>
          <cell r="T2099">
            <v>451</v>
          </cell>
          <cell r="U2099">
            <v>451</v>
          </cell>
          <cell r="V2099">
            <v>451</v>
          </cell>
          <cell r="W2099">
            <v>451</v>
          </cell>
        </row>
        <row r="2100">
          <cell r="I2100" t="str">
            <v>ALI_42_SEG_11_PROV_2090</v>
          </cell>
          <cell r="J2100">
            <v>11</v>
          </cell>
          <cell r="K2100" t="str">
            <v>FRUTA</v>
          </cell>
          <cell r="L2100">
            <v>42</v>
          </cell>
          <cell r="M2100" t="str">
            <v>42 : Mandarina Variedad Arrayana y Oneco.</v>
          </cell>
          <cell r="N2100">
            <v>2090</v>
          </cell>
          <cell r="O2100" t="str">
            <v>UT PAE Bogotá 2020</v>
          </cell>
          <cell r="P2100">
            <v>463</v>
          </cell>
          <cell r="Q2100">
            <v>463</v>
          </cell>
          <cell r="R2100">
            <v>463</v>
          </cell>
          <cell r="S2100">
            <v>463</v>
          </cell>
          <cell r="T2100">
            <v>451</v>
          </cell>
          <cell r="U2100">
            <v>451</v>
          </cell>
          <cell r="V2100">
            <v>451</v>
          </cell>
          <cell r="W2100">
            <v>451</v>
          </cell>
        </row>
        <row r="2101">
          <cell r="I2101" t="str">
            <v>ALI_42_SEG_11_PROV_2093</v>
          </cell>
          <cell r="J2101">
            <v>11</v>
          </cell>
          <cell r="K2101" t="str">
            <v>FRUTA</v>
          </cell>
          <cell r="L2101">
            <v>42</v>
          </cell>
          <cell r="M2101" t="str">
            <v>42 : Mandarina Variedad Arrayana y Oneco.</v>
          </cell>
          <cell r="N2101">
            <v>2093</v>
          </cell>
          <cell r="O2101" t="str">
            <v>Nutrición Bogotá 2020 Ut</v>
          </cell>
          <cell r="P2101">
            <v>463</v>
          </cell>
          <cell r="Q2101">
            <v>463</v>
          </cell>
          <cell r="R2101">
            <v>463</v>
          </cell>
          <cell r="S2101">
            <v>463</v>
          </cell>
          <cell r="T2101">
            <v>451</v>
          </cell>
          <cell r="U2101">
            <v>451</v>
          </cell>
          <cell r="V2101">
            <v>451</v>
          </cell>
          <cell r="W2101">
            <v>451</v>
          </cell>
        </row>
        <row r="2102">
          <cell r="I2102" t="str">
            <v>ALI_42_SEG_12_PROV_2084</v>
          </cell>
          <cell r="J2102">
            <v>12</v>
          </cell>
          <cell r="K2102" t="str">
            <v>FRUTA</v>
          </cell>
          <cell r="L2102">
            <v>42</v>
          </cell>
          <cell r="M2102" t="str">
            <v>42 : Mandarina Variedad Arrayana y Oneco.</v>
          </cell>
          <cell r="N2102">
            <v>2084</v>
          </cell>
          <cell r="O2102" t="str">
            <v>Alimentos Provercol SAS</v>
          </cell>
          <cell r="P2102">
            <v>466</v>
          </cell>
          <cell r="Q2102">
            <v>466</v>
          </cell>
          <cell r="R2102">
            <v>466</v>
          </cell>
          <cell r="S2102">
            <v>466</v>
          </cell>
          <cell r="T2102">
            <v>451</v>
          </cell>
          <cell r="U2102">
            <v>451</v>
          </cell>
          <cell r="V2102">
            <v>451</v>
          </cell>
          <cell r="W2102">
            <v>451</v>
          </cell>
        </row>
        <row r="2103">
          <cell r="I2103" t="str">
            <v>ALI_42_SEG_12_PROV_2090</v>
          </cell>
          <cell r="J2103">
            <v>12</v>
          </cell>
          <cell r="K2103" t="str">
            <v>FRUTA</v>
          </cell>
          <cell r="L2103">
            <v>42</v>
          </cell>
          <cell r="M2103" t="str">
            <v>42 : Mandarina Variedad Arrayana y Oneco.</v>
          </cell>
          <cell r="N2103">
            <v>2090</v>
          </cell>
          <cell r="O2103" t="str">
            <v>UT PAE Bogotá 2020</v>
          </cell>
          <cell r="P2103">
            <v>463</v>
          </cell>
          <cell r="Q2103">
            <v>463</v>
          </cell>
          <cell r="R2103">
            <v>463</v>
          </cell>
          <cell r="S2103">
            <v>463</v>
          </cell>
          <cell r="T2103">
            <v>451</v>
          </cell>
          <cell r="U2103">
            <v>451</v>
          </cell>
          <cell r="V2103">
            <v>451</v>
          </cell>
          <cell r="W2103">
            <v>451</v>
          </cell>
        </row>
        <row r="2104">
          <cell r="I2104" t="str">
            <v>ALI_42_SEG_12_PROV_2091</v>
          </cell>
          <cell r="J2104">
            <v>12</v>
          </cell>
          <cell r="K2104" t="str">
            <v>FRUTA</v>
          </cell>
          <cell r="L2104">
            <v>42</v>
          </cell>
          <cell r="M2104" t="str">
            <v>42 : Mandarina Variedad Arrayana y Oneco.</v>
          </cell>
          <cell r="N2104">
            <v>2091</v>
          </cell>
          <cell r="O2104" t="str">
            <v>Comercializadora Monfrut SAS</v>
          </cell>
          <cell r="P2104">
            <v>463</v>
          </cell>
          <cell r="Q2104">
            <v>463</v>
          </cell>
          <cell r="R2104">
            <v>463</v>
          </cell>
          <cell r="S2104">
            <v>463</v>
          </cell>
          <cell r="T2104">
            <v>451</v>
          </cell>
          <cell r="U2104">
            <v>451</v>
          </cell>
          <cell r="V2104">
            <v>451</v>
          </cell>
          <cell r="W2104">
            <v>451</v>
          </cell>
        </row>
        <row r="2105">
          <cell r="I2105" t="str">
            <v>ALI_42_SEG_12_PROV_2093</v>
          </cell>
          <cell r="J2105">
            <v>12</v>
          </cell>
          <cell r="K2105" t="str">
            <v>FRUTA</v>
          </cell>
          <cell r="L2105">
            <v>42</v>
          </cell>
          <cell r="M2105" t="str">
            <v>42 : Mandarina Variedad Arrayana y Oneco.</v>
          </cell>
          <cell r="N2105">
            <v>2093</v>
          </cell>
          <cell r="O2105" t="str">
            <v>Nutrición Bogotá 2020 Ut</v>
          </cell>
          <cell r="P2105">
            <v>463</v>
          </cell>
          <cell r="Q2105">
            <v>463</v>
          </cell>
          <cell r="R2105">
            <v>463</v>
          </cell>
          <cell r="S2105">
            <v>463</v>
          </cell>
          <cell r="T2105">
            <v>451</v>
          </cell>
          <cell r="U2105">
            <v>451</v>
          </cell>
          <cell r="V2105">
            <v>451</v>
          </cell>
          <cell r="W2105">
            <v>451</v>
          </cell>
        </row>
        <row r="2106">
          <cell r="I2106" t="str">
            <v>ALI_42_SEG_13_PROV_2084</v>
          </cell>
          <cell r="J2106">
            <v>13</v>
          </cell>
          <cell r="K2106" t="str">
            <v>FRUTA</v>
          </cell>
          <cell r="L2106">
            <v>42</v>
          </cell>
          <cell r="M2106" t="str">
            <v>42 : Mandarina Variedad Arrayana y Oneco.</v>
          </cell>
          <cell r="N2106">
            <v>2084</v>
          </cell>
          <cell r="O2106" t="str">
            <v>Alimentos Provercol SAS</v>
          </cell>
          <cell r="P2106">
            <v>466</v>
          </cell>
          <cell r="Q2106">
            <v>466</v>
          </cell>
          <cell r="R2106">
            <v>466</v>
          </cell>
          <cell r="S2106">
            <v>466</v>
          </cell>
          <cell r="T2106">
            <v>451</v>
          </cell>
          <cell r="U2106">
            <v>451</v>
          </cell>
          <cell r="V2106">
            <v>451</v>
          </cell>
          <cell r="W2106">
            <v>451</v>
          </cell>
        </row>
        <row r="2107">
          <cell r="I2107" t="str">
            <v>ALI_42_SEG_13_PROV_2090</v>
          </cell>
          <cell r="J2107">
            <v>13</v>
          </cell>
          <cell r="K2107" t="str">
            <v>FRUTA</v>
          </cell>
          <cell r="L2107">
            <v>42</v>
          </cell>
          <cell r="M2107" t="str">
            <v>42 : Mandarina Variedad Arrayana y Oneco.</v>
          </cell>
          <cell r="N2107">
            <v>2090</v>
          </cell>
          <cell r="O2107" t="str">
            <v>UT PAE Bogotá 2020</v>
          </cell>
          <cell r="P2107">
            <v>463</v>
          </cell>
          <cell r="Q2107">
            <v>463</v>
          </cell>
          <cell r="R2107">
            <v>463</v>
          </cell>
          <cell r="S2107">
            <v>463</v>
          </cell>
          <cell r="T2107">
            <v>451</v>
          </cell>
          <cell r="U2107">
            <v>451</v>
          </cell>
          <cell r="V2107">
            <v>451</v>
          </cell>
          <cell r="W2107">
            <v>451</v>
          </cell>
        </row>
        <row r="2108">
          <cell r="I2108" t="str">
            <v>ALI_42_SEG_13_PROV_2093</v>
          </cell>
          <cell r="J2108">
            <v>13</v>
          </cell>
          <cell r="K2108" t="str">
            <v>FRUTA</v>
          </cell>
          <cell r="L2108">
            <v>42</v>
          </cell>
          <cell r="M2108" t="str">
            <v>42 : Mandarina Variedad Arrayana y Oneco.</v>
          </cell>
          <cell r="N2108">
            <v>2093</v>
          </cell>
          <cell r="O2108" t="str">
            <v>Nutrición Bogotá 2020 Ut</v>
          </cell>
          <cell r="P2108">
            <v>463</v>
          </cell>
          <cell r="Q2108">
            <v>463</v>
          </cell>
          <cell r="R2108">
            <v>463</v>
          </cell>
          <cell r="S2108">
            <v>463</v>
          </cell>
          <cell r="T2108">
            <v>451</v>
          </cell>
          <cell r="U2108">
            <v>451</v>
          </cell>
          <cell r="V2108">
            <v>451</v>
          </cell>
          <cell r="W2108">
            <v>451</v>
          </cell>
        </row>
        <row r="2109">
          <cell r="I2109" t="str">
            <v>ALI_42_SEG_14_PROV_2084</v>
          </cell>
          <cell r="J2109">
            <v>14</v>
          </cell>
          <cell r="K2109" t="str">
            <v>FRUTA</v>
          </cell>
          <cell r="L2109">
            <v>42</v>
          </cell>
          <cell r="M2109" t="str">
            <v>42 : Mandarina Variedad Arrayana y Oneco.</v>
          </cell>
          <cell r="N2109">
            <v>2084</v>
          </cell>
          <cell r="O2109" t="str">
            <v>Alimentos Provercol SAS</v>
          </cell>
          <cell r="P2109">
            <v>466</v>
          </cell>
          <cell r="Q2109">
            <v>466</v>
          </cell>
          <cell r="R2109">
            <v>466</v>
          </cell>
          <cell r="S2109">
            <v>466</v>
          </cell>
          <cell r="T2109">
            <v>451</v>
          </cell>
          <cell r="U2109">
            <v>451</v>
          </cell>
          <cell r="V2109">
            <v>451</v>
          </cell>
          <cell r="W2109">
            <v>451</v>
          </cell>
        </row>
        <row r="2110">
          <cell r="I2110" t="str">
            <v>ALI_42_SEG_14_PROV_2090</v>
          </cell>
          <cell r="J2110">
            <v>14</v>
          </cell>
          <cell r="K2110" t="str">
            <v>FRUTA</v>
          </cell>
          <cell r="L2110">
            <v>42</v>
          </cell>
          <cell r="M2110" t="str">
            <v>42 : Mandarina Variedad Arrayana y Oneco.</v>
          </cell>
          <cell r="N2110">
            <v>2090</v>
          </cell>
          <cell r="O2110" t="str">
            <v>UT PAE Bogotá 2020</v>
          </cell>
          <cell r="P2110">
            <v>463</v>
          </cell>
          <cell r="Q2110">
            <v>463</v>
          </cell>
          <cell r="R2110">
            <v>463</v>
          </cell>
          <cell r="S2110">
            <v>463</v>
          </cell>
          <cell r="T2110">
            <v>451</v>
          </cell>
          <cell r="U2110">
            <v>451</v>
          </cell>
          <cell r="V2110">
            <v>451</v>
          </cell>
          <cell r="W2110">
            <v>451</v>
          </cell>
        </row>
        <row r="2111">
          <cell r="I2111" t="str">
            <v>ALI_42_SEG_14_PROV_2093</v>
          </cell>
          <cell r="J2111">
            <v>14</v>
          </cell>
          <cell r="K2111" t="str">
            <v>FRUTA</v>
          </cell>
          <cell r="L2111">
            <v>42</v>
          </cell>
          <cell r="M2111" t="str">
            <v>42 : Mandarina Variedad Arrayana y Oneco.</v>
          </cell>
          <cell r="N2111">
            <v>2093</v>
          </cell>
          <cell r="O2111" t="str">
            <v>Nutrición Bogotá 2020 Ut</v>
          </cell>
          <cell r="P2111">
            <v>463</v>
          </cell>
          <cell r="Q2111">
            <v>463</v>
          </cell>
          <cell r="R2111">
            <v>463</v>
          </cell>
          <cell r="S2111">
            <v>463</v>
          </cell>
          <cell r="T2111">
            <v>451</v>
          </cell>
          <cell r="U2111">
            <v>451</v>
          </cell>
          <cell r="V2111">
            <v>451</v>
          </cell>
          <cell r="W2111">
            <v>451</v>
          </cell>
        </row>
        <row r="2112">
          <cell r="I2112" t="str">
            <v>ALI_42_SEG_15_PROV_2084</v>
          </cell>
          <cell r="J2112">
            <v>15</v>
          </cell>
          <cell r="K2112" t="str">
            <v>FRUTA</v>
          </cell>
          <cell r="L2112">
            <v>42</v>
          </cell>
          <cell r="M2112" t="str">
            <v>42 : Mandarina Variedad Arrayana y Oneco.</v>
          </cell>
          <cell r="N2112">
            <v>2084</v>
          </cell>
          <cell r="O2112" t="str">
            <v>Alimentos Provercol SAS</v>
          </cell>
          <cell r="P2112">
            <v>466</v>
          </cell>
          <cell r="Q2112">
            <v>466</v>
          </cell>
          <cell r="R2112">
            <v>466</v>
          </cell>
          <cell r="S2112">
            <v>466</v>
          </cell>
          <cell r="T2112">
            <v>451</v>
          </cell>
          <cell r="U2112">
            <v>451</v>
          </cell>
          <cell r="V2112">
            <v>451</v>
          </cell>
          <cell r="W2112">
            <v>451</v>
          </cell>
        </row>
        <row r="2113">
          <cell r="I2113" t="str">
            <v>ALI_42_SEG_15_PROV_2090</v>
          </cell>
          <cell r="J2113">
            <v>15</v>
          </cell>
          <cell r="K2113" t="str">
            <v>FRUTA</v>
          </cell>
          <cell r="L2113">
            <v>42</v>
          </cell>
          <cell r="M2113" t="str">
            <v>42 : Mandarina Variedad Arrayana y Oneco.</v>
          </cell>
          <cell r="N2113">
            <v>2090</v>
          </cell>
          <cell r="O2113" t="str">
            <v>UT PAE Bogotá 2020</v>
          </cell>
          <cell r="P2113">
            <v>463</v>
          </cell>
          <cell r="Q2113">
            <v>463</v>
          </cell>
          <cell r="R2113">
            <v>463</v>
          </cell>
          <cell r="S2113">
            <v>463</v>
          </cell>
          <cell r="T2113">
            <v>451</v>
          </cell>
          <cell r="U2113">
            <v>451</v>
          </cell>
          <cell r="V2113">
            <v>451</v>
          </cell>
          <cell r="W2113">
            <v>451</v>
          </cell>
        </row>
        <row r="2114">
          <cell r="I2114" t="str">
            <v>ALI_42_SEG_15_PROV_2093</v>
          </cell>
          <cell r="J2114">
            <v>15</v>
          </cell>
          <cell r="K2114" t="str">
            <v>FRUTA</v>
          </cell>
          <cell r="L2114">
            <v>42</v>
          </cell>
          <cell r="M2114" t="str">
            <v>42 : Mandarina Variedad Arrayana y Oneco.</v>
          </cell>
          <cell r="N2114">
            <v>2093</v>
          </cell>
          <cell r="O2114" t="str">
            <v>Nutrición Bogotá 2020 Ut</v>
          </cell>
          <cell r="P2114">
            <v>463</v>
          </cell>
          <cell r="Q2114">
            <v>463</v>
          </cell>
          <cell r="R2114">
            <v>463</v>
          </cell>
          <cell r="S2114">
            <v>463</v>
          </cell>
          <cell r="T2114">
            <v>451</v>
          </cell>
          <cell r="U2114">
            <v>451</v>
          </cell>
          <cell r="V2114">
            <v>451</v>
          </cell>
          <cell r="W2114">
            <v>451</v>
          </cell>
        </row>
        <row r="2115">
          <cell r="I2115" t="str">
            <v>ALI_43_SEG_1_PROV_2090</v>
          </cell>
          <cell r="J2115">
            <v>1</v>
          </cell>
          <cell r="K2115" t="str">
            <v>FRUTA</v>
          </cell>
          <cell r="L2115">
            <v>43</v>
          </cell>
          <cell r="M2115" t="str">
            <v>43 : Mango Maduro.</v>
          </cell>
          <cell r="N2115">
            <v>2090</v>
          </cell>
          <cell r="O2115" t="str">
            <v>UT PAE Bogotá 2020</v>
          </cell>
          <cell r="P2115">
            <v>661</v>
          </cell>
          <cell r="Q2115">
            <v>661</v>
          </cell>
          <cell r="R2115">
            <v>661</v>
          </cell>
          <cell r="S2115">
            <v>661</v>
          </cell>
          <cell r="T2115">
            <v>644</v>
          </cell>
          <cell r="U2115">
            <v>644</v>
          </cell>
          <cell r="V2115">
            <v>644</v>
          </cell>
          <cell r="W2115">
            <v>644</v>
          </cell>
        </row>
        <row r="2116">
          <cell r="I2116" t="str">
            <v>ALI_43_SEG_1_PROV_2093</v>
          </cell>
          <cell r="J2116">
            <v>1</v>
          </cell>
          <cell r="K2116" t="str">
            <v>FRUTA</v>
          </cell>
          <cell r="L2116">
            <v>43</v>
          </cell>
          <cell r="M2116" t="str">
            <v>43 : Mango Maduro.</v>
          </cell>
          <cell r="N2116">
            <v>2093</v>
          </cell>
          <cell r="O2116" t="str">
            <v>Nutrición Bogotá 2020 Ut</v>
          </cell>
          <cell r="P2116">
            <v>660</v>
          </cell>
          <cell r="Q2116">
            <v>660</v>
          </cell>
          <cell r="R2116">
            <v>660</v>
          </cell>
          <cell r="S2116">
            <v>660</v>
          </cell>
          <cell r="T2116">
            <v>644</v>
          </cell>
          <cell r="U2116">
            <v>644</v>
          </cell>
          <cell r="V2116">
            <v>644</v>
          </cell>
          <cell r="W2116">
            <v>644</v>
          </cell>
        </row>
        <row r="2117">
          <cell r="I2117" t="str">
            <v>ALI_43_SEG_2_PROV_2090</v>
          </cell>
          <cell r="J2117">
            <v>2</v>
          </cell>
          <cell r="K2117" t="str">
            <v>FRUTA</v>
          </cell>
          <cell r="L2117">
            <v>43</v>
          </cell>
          <cell r="M2117" t="str">
            <v>43 : Mango Maduro.</v>
          </cell>
          <cell r="N2117">
            <v>2090</v>
          </cell>
          <cell r="O2117" t="str">
            <v>UT PAE Bogotá 2020</v>
          </cell>
          <cell r="P2117">
            <v>661</v>
          </cell>
          <cell r="Q2117">
            <v>661</v>
          </cell>
          <cell r="R2117">
            <v>661</v>
          </cell>
          <cell r="S2117">
            <v>661</v>
          </cell>
          <cell r="T2117">
            <v>644</v>
          </cell>
          <cell r="U2117">
            <v>644</v>
          </cell>
          <cell r="V2117">
            <v>644</v>
          </cell>
          <cell r="W2117">
            <v>644</v>
          </cell>
        </row>
        <row r="2118">
          <cell r="I2118" t="str">
            <v>ALI_43_SEG_2_PROV_2093</v>
          </cell>
          <cell r="J2118">
            <v>2</v>
          </cell>
          <cell r="K2118" t="str">
            <v>FRUTA</v>
          </cell>
          <cell r="L2118">
            <v>43</v>
          </cell>
          <cell r="M2118" t="str">
            <v>43 : Mango Maduro.</v>
          </cell>
          <cell r="N2118">
            <v>2093</v>
          </cell>
          <cell r="O2118" t="str">
            <v>Nutrición Bogotá 2020 Ut</v>
          </cell>
          <cell r="P2118">
            <v>660</v>
          </cell>
          <cell r="Q2118">
            <v>660</v>
          </cell>
          <cell r="R2118">
            <v>660</v>
          </cell>
          <cell r="S2118">
            <v>660</v>
          </cell>
          <cell r="T2118">
            <v>644</v>
          </cell>
          <cell r="U2118">
            <v>644</v>
          </cell>
          <cell r="V2118">
            <v>644</v>
          </cell>
          <cell r="W2118">
            <v>644</v>
          </cell>
        </row>
        <row r="2119">
          <cell r="I2119" t="str">
            <v>ALI_43_SEG_3_PROV_2045</v>
          </cell>
          <cell r="J2119">
            <v>3</v>
          </cell>
          <cell r="K2119" t="str">
            <v>FRUTA</v>
          </cell>
          <cell r="L2119">
            <v>43</v>
          </cell>
          <cell r="M2119" t="str">
            <v>43 : Mango Maduro.</v>
          </cell>
          <cell r="N2119">
            <v>2045</v>
          </cell>
          <cell r="O2119" t="str">
            <v>Comercializadora Disfruver SAS</v>
          </cell>
          <cell r="P2119">
            <v>678</v>
          </cell>
          <cell r="Q2119">
            <v>678</v>
          </cell>
          <cell r="R2119">
            <v>678</v>
          </cell>
          <cell r="S2119">
            <v>678</v>
          </cell>
          <cell r="T2119">
            <v>644</v>
          </cell>
          <cell r="U2119">
            <v>644</v>
          </cell>
          <cell r="V2119">
            <v>644</v>
          </cell>
          <cell r="W2119">
            <v>644</v>
          </cell>
        </row>
        <row r="2120">
          <cell r="I2120" t="str">
            <v>ALI_43_SEG_3_PROV_2090</v>
          </cell>
          <cell r="J2120">
            <v>3</v>
          </cell>
          <cell r="K2120" t="str">
            <v>FRUTA</v>
          </cell>
          <cell r="L2120">
            <v>43</v>
          </cell>
          <cell r="M2120" t="str">
            <v>43 : Mango Maduro.</v>
          </cell>
          <cell r="N2120">
            <v>2090</v>
          </cell>
          <cell r="O2120" t="str">
            <v>UT PAE Bogotá 2020</v>
          </cell>
          <cell r="P2120">
            <v>661</v>
          </cell>
          <cell r="Q2120">
            <v>661</v>
          </cell>
          <cell r="R2120">
            <v>661</v>
          </cell>
          <cell r="S2120">
            <v>661</v>
          </cell>
          <cell r="T2120">
            <v>644</v>
          </cell>
          <cell r="U2120">
            <v>644</v>
          </cell>
          <cell r="V2120">
            <v>644</v>
          </cell>
          <cell r="W2120">
            <v>644</v>
          </cell>
        </row>
        <row r="2121">
          <cell r="I2121" t="str">
            <v>ALI_43_SEG_3_PROV_2093</v>
          </cell>
          <cell r="J2121">
            <v>3</v>
          </cell>
          <cell r="K2121" t="str">
            <v>FRUTA</v>
          </cell>
          <cell r="L2121">
            <v>43</v>
          </cell>
          <cell r="M2121" t="str">
            <v>43 : Mango Maduro.</v>
          </cell>
          <cell r="N2121">
            <v>2093</v>
          </cell>
          <cell r="O2121" t="str">
            <v>Nutrición Bogotá 2020 Ut</v>
          </cell>
          <cell r="P2121">
            <v>660</v>
          </cell>
          <cell r="Q2121">
            <v>660</v>
          </cell>
          <cell r="R2121">
            <v>660</v>
          </cell>
          <cell r="S2121">
            <v>660</v>
          </cell>
          <cell r="T2121">
            <v>644</v>
          </cell>
          <cell r="U2121">
            <v>644</v>
          </cell>
          <cell r="V2121">
            <v>644</v>
          </cell>
          <cell r="W2121">
            <v>644</v>
          </cell>
        </row>
        <row r="2122">
          <cell r="I2122" t="str">
            <v>ALI_43_SEG_4_PROV_2090</v>
          </cell>
          <cell r="J2122">
            <v>4</v>
          </cell>
          <cell r="K2122" t="str">
            <v>FRUTA</v>
          </cell>
          <cell r="L2122">
            <v>43</v>
          </cell>
          <cell r="M2122" t="str">
            <v>43 : Mango Maduro.</v>
          </cell>
          <cell r="N2122">
            <v>2090</v>
          </cell>
          <cell r="O2122" t="str">
            <v>UT PAE Bogotá 2020</v>
          </cell>
          <cell r="P2122">
            <v>661</v>
          </cell>
          <cell r="Q2122">
            <v>661</v>
          </cell>
          <cell r="R2122">
            <v>661</v>
          </cell>
          <cell r="S2122">
            <v>661</v>
          </cell>
          <cell r="T2122">
            <v>644</v>
          </cell>
          <cell r="U2122">
            <v>644</v>
          </cell>
          <cell r="V2122">
            <v>644</v>
          </cell>
          <cell r="W2122">
            <v>644</v>
          </cell>
        </row>
        <row r="2123">
          <cell r="I2123" t="str">
            <v>ALI_43_SEG_5_PROV_2090</v>
          </cell>
          <cell r="J2123">
            <v>5</v>
          </cell>
          <cell r="K2123" t="str">
            <v>FRUTA</v>
          </cell>
          <cell r="L2123">
            <v>43</v>
          </cell>
          <cell r="M2123" t="str">
            <v>43 : Mango Maduro.</v>
          </cell>
          <cell r="N2123">
            <v>2090</v>
          </cell>
          <cell r="O2123" t="str">
            <v>UT PAE Bogotá 2020</v>
          </cell>
          <cell r="P2123">
            <v>661</v>
          </cell>
          <cell r="Q2123">
            <v>661</v>
          </cell>
          <cell r="R2123">
            <v>661</v>
          </cell>
          <cell r="S2123">
            <v>661</v>
          </cell>
          <cell r="T2123">
            <v>644</v>
          </cell>
          <cell r="U2123">
            <v>644</v>
          </cell>
          <cell r="V2123">
            <v>644</v>
          </cell>
          <cell r="W2123">
            <v>644</v>
          </cell>
        </row>
        <row r="2124">
          <cell r="I2124" t="str">
            <v>ALI_43_SEG_5_PROV_2093</v>
          </cell>
          <cell r="J2124">
            <v>5</v>
          </cell>
          <cell r="K2124" t="str">
            <v>FRUTA</v>
          </cell>
          <cell r="L2124">
            <v>43</v>
          </cell>
          <cell r="M2124" t="str">
            <v>43 : Mango Maduro.</v>
          </cell>
          <cell r="N2124">
            <v>2093</v>
          </cell>
          <cell r="O2124" t="str">
            <v>Nutrición Bogotá 2020 Ut</v>
          </cell>
          <cell r="P2124">
            <v>660</v>
          </cell>
          <cell r="Q2124">
            <v>660</v>
          </cell>
          <cell r="R2124">
            <v>660</v>
          </cell>
          <cell r="S2124">
            <v>660</v>
          </cell>
          <cell r="T2124">
            <v>644</v>
          </cell>
          <cell r="U2124">
            <v>644</v>
          </cell>
          <cell r="V2124">
            <v>644</v>
          </cell>
          <cell r="W2124">
            <v>644</v>
          </cell>
        </row>
        <row r="2125">
          <cell r="I2125" t="str">
            <v>ALI_43_SEG_6_PROV_2045</v>
          </cell>
          <cell r="J2125">
            <v>6</v>
          </cell>
          <cell r="K2125" t="str">
            <v>FRUTA</v>
          </cell>
          <cell r="L2125">
            <v>43</v>
          </cell>
          <cell r="M2125" t="str">
            <v>43 : Mango Maduro.</v>
          </cell>
          <cell r="N2125">
            <v>2045</v>
          </cell>
          <cell r="O2125" t="str">
            <v>Comercializadora Disfruver SAS</v>
          </cell>
          <cell r="P2125">
            <v>678</v>
          </cell>
          <cell r="Q2125">
            <v>678</v>
          </cell>
          <cell r="R2125">
            <v>678</v>
          </cell>
          <cell r="S2125">
            <v>678</v>
          </cell>
          <cell r="T2125">
            <v>644</v>
          </cell>
          <cell r="U2125">
            <v>644</v>
          </cell>
          <cell r="V2125">
            <v>644</v>
          </cell>
          <cell r="W2125">
            <v>644</v>
          </cell>
        </row>
        <row r="2126">
          <cell r="I2126" t="str">
            <v>ALI_43_SEG_6_PROV_2090</v>
          </cell>
          <cell r="J2126">
            <v>6</v>
          </cell>
          <cell r="K2126" t="str">
            <v>FRUTA</v>
          </cell>
          <cell r="L2126">
            <v>43</v>
          </cell>
          <cell r="M2126" t="str">
            <v>43 : Mango Maduro.</v>
          </cell>
          <cell r="N2126">
            <v>2090</v>
          </cell>
          <cell r="O2126" t="str">
            <v>UT PAE Bogotá 2020</v>
          </cell>
          <cell r="P2126">
            <v>661</v>
          </cell>
          <cell r="Q2126">
            <v>661</v>
          </cell>
          <cell r="R2126">
            <v>661</v>
          </cell>
          <cell r="S2126">
            <v>661</v>
          </cell>
          <cell r="T2126">
            <v>644</v>
          </cell>
          <cell r="U2126">
            <v>644</v>
          </cell>
          <cell r="V2126">
            <v>644</v>
          </cell>
          <cell r="W2126">
            <v>644</v>
          </cell>
        </row>
        <row r="2127">
          <cell r="I2127" t="str">
            <v>ALI_43_SEG_6_PROV_2093</v>
          </cell>
          <cell r="J2127">
            <v>6</v>
          </cell>
          <cell r="K2127" t="str">
            <v>FRUTA</v>
          </cell>
          <cell r="L2127">
            <v>43</v>
          </cell>
          <cell r="M2127" t="str">
            <v>43 : Mango Maduro.</v>
          </cell>
          <cell r="N2127">
            <v>2093</v>
          </cell>
          <cell r="O2127" t="str">
            <v>Nutrición Bogotá 2020 Ut</v>
          </cell>
          <cell r="P2127">
            <v>660</v>
          </cell>
          <cell r="Q2127">
            <v>660</v>
          </cell>
          <cell r="R2127">
            <v>660</v>
          </cell>
          <cell r="S2127">
            <v>660</v>
          </cell>
          <cell r="T2127">
            <v>644</v>
          </cell>
          <cell r="U2127">
            <v>644</v>
          </cell>
          <cell r="V2127">
            <v>644</v>
          </cell>
          <cell r="W2127">
            <v>644</v>
          </cell>
        </row>
        <row r="2128">
          <cell r="I2128" t="str">
            <v>ALI_43_SEG_7_PROV_2045</v>
          </cell>
          <cell r="J2128">
            <v>7</v>
          </cell>
          <cell r="K2128" t="str">
            <v>FRUTA</v>
          </cell>
          <cell r="L2128">
            <v>43</v>
          </cell>
          <cell r="M2128" t="str">
            <v>43 : Mango Maduro.</v>
          </cell>
          <cell r="N2128">
            <v>2045</v>
          </cell>
          <cell r="O2128" t="str">
            <v>Comercializadora Disfruver SAS</v>
          </cell>
          <cell r="P2128">
            <v>678</v>
          </cell>
          <cell r="Q2128">
            <v>678</v>
          </cell>
          <cell r="R2128">
            <v>678</v>
          </cell>
          <cell r="S2128">
            <v>678</v>
          </cell>
          <cell r="T2128">
            <v>644</v>
          </cell>
          <cell r="U2128">
            <v>644</v>
          </cell>
          <cell r="V2128">
            <v>644</v>
          </cell>
          <cell r="W2128">
            <v>644</v>
          </cell>
        </row>
        <row r="2129">
          <cell r="I2129" t="str">
            <v>ALI_43_SEG_7_PROV_2090</v>
          </cell>
          <cell r="J2129">
            <v>7</v>
          </cell>
          <cell r="K2129" t="str">
            <v>FRUTA</v>
          </cell>
          <cell r="L2129">
            <v>43</v>
          </cell>
          <cell r="M2129" t="str">
            <v>43 : Mango Maduro.</v>
          </cell>
          <cell r="N2129">
            <v>2090</v>
          </cell>
          <cell r="O2129" t="str">
            <v>UT PAE Bogotá 2020</v>
          </cell>
          <cell r="P2129">
            <v>661</v>
          </cell>
          <cell r="Q2129">
            <v>661</v>
          </cell>
          <cell r="R2129">
            <v>661</v>
          </cell>
          <cell r="S2129">
            <v>661</v>
          </cell>
          <cell r="T2129">
            <v>644</v>
          </cell>
          <cell r="U2129">
            <v>644</v>
          </cell>
          <cell r="V2129">
            <v>644</v>
          </cell>
          <cell r="W2129">
            <v>644</v>
          </cell>
        </row>
        <row r="2130">
          <cell r="I2130" t="str">
            <v>ALI_43_SEG_7_PROV_2091</v>
          </cell>
          <cell r="J2130">
            <v>7</v>
          </cell>
          <cell r="K2130" t="str">
            <v>FRUTA</v>
          </cell>
          <cell r="L2130">
            <v>43</v>
          </cell>
          <cell r="M2130" t="str">
            <v>43 : Mango Maduro.</v>
          </cell>
          <cell r="N2130">
            <v>2091</v>
          </cell>
          <cell r="O2130" t="str">
            <v>Comercializadora Monfrut SAS</v>
          </cell>
          <cell r="P2130">
            <v>652</v>
          </cell>
          <cell r="Q2130">
            <v>652</v>
          </cell>
          <cell r="R2130">
            <v>652</v>
          </cell>
          <cell r="S2130">
            <v>652</v>
          </cell>
          <cell r="T2130">
            <v>644</v>
          </cell>
          <cell r="U2130">
            <v>644</v>
          </cell>
          <cell r="V2130">
            <v>644</v>
          </cell>
          <cell r="W2130">
            <v>644</v>
          </cell>
        </row>
        <row r="2131">
          <cell r="I2131" t="str">
            <v>ALI_43_SEG_8_PROV_2090</v>
          </cell>
          <cell r="J2131">
            <v>8</v>
          </cell>
          <cell r="K2131" t="str">
            <v>FRUTA</v>
          </cell>
          <cell r="L2131">
            <v>43</v>
          </cell>
          <cell r="M2131" t="str">
            <v>43 : Mango Maduro.</v>
          </cell>
          <cell r="N2131">
            <v>2090</v>
          </cell>
          <cell r="O2131" t="str">
            <v>UT PAE Bogotá 2020</v>
          </cell>
          <cell r="P2131">
            <v>661</v>
          </cell>
          <cell r="Q2131">
            <v>661</v>
          </cell>
          <cell r="R2131">
            <v>661</v>
          </cell>
          <cell r="S2131">
            <v>661</v>
          </cell>
          <cell r="T2131">
            <v>644</v>
          </cell>
          <cell r="U2131">
            <v>644</v>
          </cell>
          <cell r="V2131">
            <v>644</v>
          </cell>
          <cell r="W2131">
            <v>644</v>
          </cell>
        </row>
        <row r="2132">
          <cell r="I2132" t="str">
            <v>ALI_43_SEG_8_PROV_2093</v>
          </cell>
          <cell r="J2132">
            <v>8</v>
          </cell>
          <cell r="K2132" t="str">
            <v>FRUTA</v>
          </cell>
          <cell r="L2132">
            <v>43</v>
          </cell>
          <cell r="M2132" t="str">
            <v>43 : Mango Maduro.</v>
          </cell>
          <cell r="N2132">
            <v>2093</v>
          </cell>
          <cell r="O2132" t="str">
            <v>Nutrición Bogotá 2020 Ut</v>
          </cell>
          <cell r="P2132">
            <v>660</v>
          </cell>
          <cell r="Q2132">
            <v>660</v>
          </cell>
          <cell r="R2132">
            <v>660</v>
          </cell>
          <cell r="S2132">
            <v>660</v>
          </cell>
          <cell r="T2132">
            <v>644</v>
          </cell>
          <cell r="U2132">
            <v>644</v>
          </cell>
          <cell r="V2132">
            <v>644</v>
          </cell>
          <cell r="W2132">
            <v>644</v>
          </cell>
        </row>
        <row r="2133">
          <cell r="I2133" t="str">
            <v>ALI_43_SEG_9_PROV_2090</v>
          </cell>
          <cell r="J2133">
            <v>9</v>
          </cell>
          <cell r="K2133" t="str">
            <v>FRUTA</v>
          </cell>
          <cell r="L2133">
            <v>43</v>
          </cell>
          <cell r="M2133" t="str">
            <v>43 : Mango Maduro.</v>
          </cell>
          <cell r="N2133">
            <v>2090</v>
          </cell>
          <cell r="O2133" t="str">
            <v>UT PAE Bogotá 2020</v>
          </cell>
          <cell r="P2133">
            <v>661</v>
          </cell>
          <cell r="Q2133">
            <v>661</v>
          </cell>
          <cell r="R2133">
            <v>661</v>
          </cell>
          <cell r="S2133">
            <v>661</v>
          </cell>
          <cell r="T2133">
            <v>644</v>
          </cell>
          <cell r="U2133">
            <v>644</v>
          </cell>
          <cell r="V2133">
            <v>644</v>
          </cell>
          <cell r="W2133">
            <v>644</v>
          </cell>
        </row>
        <row r="2134">
          <cell r="I2134" t="str">
            <v>ALI_43_SEG_9_PROV_2093</v>
          </cell>
          <cell r="J2134">
            <v>9</v>
          </cell>
          <cell r="K2134" t="str">
            <v>FRUTA</v>
          </cell>
          <cell r="L2134">
            <v>43</v>
          </cell>
          <cell r="M2134" t="str">
            <v>43 : Mango Maduro.</v>
          </cell>
          <cell r="N2134">
            <v>2093</v>
          </cell>
          <cell r="O2134" t="str">
            <v>Nutrición Bogotá 2020 Ut</v>
          </cell>
          <cell r="P2134">
            <v>660</v>
          </cell>
          <cell r="Q2134">
            <v>660</v>
          </cell>
          <cell r="R2134">
            <v>660</v>
          </cell>
          <cell r="S2134">
            <v>660</v>
          </cell>
          <cell r="T2134">
            <v>644</v>
          </cell>
          <cell r="U2134">
            <v>644</v>
          </cell>
          <cell r="V2134">
            <v>644</v>
          </cell>
          <cell r="W2134">
            <v>644</v>
          </cell>
        </row>
        <row r="2135">
          <cell r="I2135" t="str">
            <v>ALI_43_SEG_10_PROV_2045</v>
          </cell>
          <cell r="J2135">
            <v>10</v>
          </cell>
          <cell r="K2135" t="str">
            <v>FRUTA</v>
          </cell>
          <cell r="L2135">
            <v>43</v>
          </cell>
          <cell r="M2135" t="str">
            <v>43 : Mango Maduro.</v>
          </cell>
          <cell r="N2135">
            <v>2045</v>
          </cell>
          <cell r="O2135" t="str">
            <v>Comercializadora Disfruver SAS</v>
          </cell>
          <cell r="P2135">
            <v>678</v>
          </cell>
          <cell r="Q2135">
            <v>678</v>
          </cell>
          <cell r="R2135">
            <v>678</v>
          </cell>
          <cell r="S2135">
            <v>678</v>
          </cell>
          <cell r="T2135">
            <v>644</v>
          </cell>
          <cell r="U2135">
            <v>644</v>
          </cell>
          <cell r="V2135">
            <v>644</v>
          </cell>
          <cell r="W2135">
            <v>644</v>
          </cell>
        </row>
        <row r="2136">
          <cell r="I2136" t="str">
            <v>ALI_43_SEG_10_PROV_2090</v>
          </cell>
          <cell r="J2136">
            <v>10</v>
          </cell>
          <cell r="K2136" t="str">
            <v>FRUTA</v>
          </cell>
          <cell r="L2136">
            <v>43</v>
          </cell>
          <cell r="M2136" t="str">
            <v>43 : Mango Maduro.</v>
          </cell>
          <cell r="N2136">
            <v>2090</v>
          </cell>
          <cell r="O2136" t="str">
            <v>UT PAE Bogotá 2020</v>
          </cell>
          <cell r="P2136">
            <v>661</v>
          </cell>
          <cell r="Q2136">
            <v>661</v>
          </cell>
          <cell r="R2136">
            <v>661</v>
          </cell>
          <cell r="S2136">
            <v>661</v>
          </cell>
          <cell r="T2136">
            <v>644</v>
          </cell>
          <cell r="U2136">
            <v>644</v>
          </cell>
          <cell r="V2136">
            <v>644</v>
          </cell>
          <cell r="W2136">
            <v>644</v>
          </cell>
        </row>
        <row r="2137">
          <cell r="I2137" t="str">
            <v>ALI_43_SEG_10_PROV_2093</v>
          </cell>
          <cell r="J2137">
            <v>10</v>
          </cell>
          <cell r="K2137" t="str">
            <v>FRUTA</v>
          </cell>
          <cell r="L2137">
            <v>43</v>
          </cell>
          <cell r="M2137" t="str">
            <v>43 : Mango Maduro.</v>
          </cell>
          <cell r="N2137">
            <v>2093</v>
          </cell>
          <cell r="O2137" t="str">
            <v>Nutrición Bogotá 2020 Ut</v>
          </cell>
          <cell r="P2137">
            <v>660</v>
          </cell>
          <cell r="Q2137">
            <v>660</v>
          </cell>
          <cell r="R2137">
            <v>660</v>
          </cell>
          <cell r="S2137">
            <v>660</v>
          </cell>
          <cell r="T2137">
            <v>644</v>
          </cell>
          <cell r="U2137">
            <v>644</v>
          </cell>
          <cell r="V2137">
            <v>644</v>
          </cell>
          <cell r="W2137">
            <v>644</v>
          </cell>
        </row>
        <row r="2138">
          <cell r="I2138" t="str">
            <v>ALI_43_SEG_11_PROV_2090</v>
          </cell>
          <cell r="J2138">
            <v>11</v>
          </cell>
          <cell r="K2138" t="str">
            <v>FRUTA</v>
          </cell>
          <cell r="L2138">
            <v>43</v>
          </cell>
          <cell r="M2138" t="str">
            <v>43 : Mango Maduro.</v>
          </cell>
          <cell r="N2138">
            <v>2090</v>
          </cell>
          <cell r="O2138" t="str">
            <v>UT PAE Bogotá 2020</v>
          </cell>
          <cell r="P2138">
            <v>661</v>
          </cell>
          <cell r="Q2138">
            <v>661</v>
          </cell>
          <cell r="R2138">
            <v>661</v>
          </cell>
          <cell r="S2138">
            <v>661</v>
          </cell>
          <cell r="T2138">
            <v>644</v>
          </cell>
          <cell r="U2138">
            <v>644</v>
          </cell>
          <cell r="V2138">
            <v>644</v>
          </cell>
          <cell r="W2138">
            <v>644</v>
          </cell>
        </row>
        <row r="2139">
          <cell r="I2139" t="str">
            <v>ALI_43_SEG_11_PROV_2093</v>
          </cell>
          <cell r="J2139">
            <v>11</v>
          </cell>
          <cell r="K2139" t="str">
            <v>FRUTA</v>
          </cell>
          <cell r="L2139">
            <v>43</v>
          </cell>
          <cell r="M2139" t="str">
            <v>43 : Mango Maduro.</v>
          </cell>
          <cell r="N2139">
            <v>2093</v>
          </cell>
          <cell r="O2139" t="str">
            <v>Nutrición Bogotá 2020 Ut</v>
          </cell>
          <cell r="P2139">
            <v>660</v>
          </cell>
          <cell r="Q2139">
            <v>660</v>
          </cell>
          <cell r="R2139">
            <v>660</v>
          </cell>
          <cell r="S2139">
            <v>660</v>
          </cell>
          <cell r="T2139">
            <v>644</v>
          </cell>
          <cell r="U2139">
            <v>644</v>
          </cell>
          <cell r="V2139">
            <v>644</v>
          </cell>
          <cell r="W2139">
            <v>644</v>
          </cell>
        </row>
        <row r="2140">
          <cell r="I2140" t="str">
            <v>ALI_43_SEG_12_PROV_2090</v>
          </cell>
          <cell r="J2140">
            <v>12</v>
          </cell>
          <cell r="K2140" t="str">
            <v>FRUTA</v>
          </cell>
          <cell r="L2140">
            <v>43</v>
          </cell>
          <cell r="M2140" t="str">
            <v>43 : Mango Maduro.</v>
          </cell>
          <cell r="N2140">
            <v>2090</v>
          </cell>
          <cell r="O2140" t="str">
            <v>UT PAE Bogotá 2020</v>
          </cell>
          <cell r="P2140">
            <v>661</v>
          </cell>
          <cell r="Q2140">
            <v>661</v>
          </cell>
          <cell r="R2140">
            <v>661</v>
          </cell>
          <cell r="S2140">
            <v>661</v>
          </cell>
          <cell r="T2140">
            <v>644</v>
          </cell>
          <cell r="U2140">
            <v>644</v>
          </cell>
          <cell r="V2140">
            <v>644</v>
          </cell>
          <cell r="W2140">
            <v>644</v>
          </cell>
        </row>
        <row r="2141">
          <cell r="I2141" t="str">
            <v>ALI_43_SEG_12_PROV_2091</v>
          </cell>
          <cell r="J2141">
            <v>12</v>
          </cell>
          <cell r="K2141" t="str">
            <v>FRUTA</v>
          </cell>
          <cell r="L2141">
            <v>43</v>
          </cell>
          <cell r="M2141" t="str">
            <v>43 : Mango Maduro.</v>
          </cell>
          <cell r="N2141">
            <v>2091</v>
          </cell>
          <cell r="O2141" t="str">
            <v>Comercializadora Monfrut SAS</v>
          </cell>
          <cell r="P2141">
            <v>652</v>
          </cell>
          <cell r="Q2141">
            <v>652</v>
          </cell>
          <cell r="R2141">
            <v>652</v>
          </cell>
          <cell r="S2141">
            <v>652</v>
          </cell>
          <cell r="T2141">
            <v>644</v>
          </cell>
          <cell r="U2141">
            <v>644</v>
          </cell>
          <cell r="V2141">
            <v>644</v>
          </cell>
          <cell r="W2141">
            <v>644</v>
          </cell>
        </row>
        <row r="2142">
          <cell r="I2142" t="str">
            <v>ALI_43_SEG_12_PROV_2093</v>
          </cell>
          <cell r="J2142">
            <v>12</v>
          </cell>
          <cell r="K2142" t="str">
            <v>FRUTA</v>
          </cell>
          <cell r="L2142">
            <v>43</v>
          </cell>
          <cell r="M2142" t="str">
            <v>43 : Mango Maduro.</v>
          </cell>
          <cell r="N2142">
            <v>2093</v>
          </cell>
          <cell r="O2142" t="str">
            <v>Nutrición Bogotá 2020 Ut</v>
          </cell>
          <cell r="P2142">
            <v>660</v>
          </cell>
          <cell r="Q2142">
            <v>660</v>
          </cell>
          <cell r="R2142">
            <v>660</v>
          </cell>
          <cell r="S2142">
            <v>660</v>
          </cell>
          <cell r="T2142">
            <v>644</v>
          </cell>
          <cell r="U2142">
            <v>644</v>
          </cell>
          <cell r="V2142">
            <v>644</v>
          </cell>
          <cell r="W2142">
            <v>644</v>
          </cell>
        </row>
        <row r="2143">
          <cell r="I2143" t="str">
            <v>ALI_43_SEG_13_PROV_2090</v>
          </cell>
          <cell r="J2143">
            <v>13</v>
          </cell>
          <cell r="K2143" t="str">
            <v>FRUTA</v>
          </cell>
          <cell r="L2143">
            <v>43</v>
          </cell>
          <cell r="M2143" t="str">
            <v>43 : Mango Maduro.</v>
          </cell>
          <cell r="N2143">
            <v>2090</v>
          </cell>
          <cell r="O2143" t="str">
            <v>UT PAE Bogotá 2020</v>
          </cell>
          <cell r="P2143">
            <v>661</v>
          </cell>
          <cell r="Q2143">
            <v>661</v>
          </cell>
          <cell r="R2143">
            <v>661</v>
          </cell>
          <cell r="S2143">
            <v>661</v>
          </cell>
          <cell r="T2143">
            <v>644</v>
          </cell>
          <cell r="U2143">
            <v>644</v>
          </cell>
          <cell r="V2143">
            <v>644</v>
          </cell>
          <cell r="W2143">
            <v>644</v>
          </cell>
        </row>
        <row r="2144">
          <cell r="I2144" t="str">
            <v>ALI_43_SEG_13_PROV_2093</v>
          </cell>
          <cell r="J2144">
            <v>13</v>
          </cell>
          <cell r="K2144" t="str">
            <v>FRUTA</v>
          </cell>
          <cell r="L2144">
            <v>43</v>
          </cell>
          <cell r="M2144" t="str">
            <v>43 : Mango Maduro.</v>
          </cell>
          <cell r="N2144">
            <v>2093</v>
          </cell>
          <cell r="O2144" t="str">
            <v>Nutrición Bogotá 2020 Ut</v>
          </cell>
          <cell r="P2144">
            <v>660</v>
          </cell>
          <cell r="Q2144">
            <v>660</v>
          </cell>
          <cell r="R2144">
            <v>660</v>
          </cell>
          <cell r="S2144">
            <v>660</v>
          </cell>
          <cell r="T2144">
            <v>644</v>
          </cell>
          <cell r="U2144">
            <v>644</v>
          </cell>
          <cell r="V2144">
            <v>644</v>
          </cell>
          <cell r="W2144">
            <v>644</v>
          </cell>
        </row>
        <row r="2145">
          <cell r="I2145" t="str">
            <v>ALI_43_SEG_14_PROV_2090</v>
          </cell>
          <cell r="J2145">
            <v>14</v>
          </cell>
          <cell r="K2145" t="str">
            <v>FRUTA</v>
          </cell>
          <cell r="L2145">
            <v>43</v>
          </cell>
          <cell r="M2145" t="str">
            <v>43 : Mango Maduro.</v>
          </cell>
          <cell r="N2145">
            <v>2090</v>
          </cell>
          <cell r="O2145" t="str">
            <v>UT PAE Bogotá 2020</v>
          </cell>
          <cell r="P2145">
            <v>661</v>
          </cell>
          <cell r="Q2145">
            <v>661</v>
          </cell>
          <cell r="R2145">
            <v>661</v>
          </cell>
          <cell r="S2145">
            <v>661</v>
          </cell>
          <cell r="T2145">
            <v>644</v>
          </cell>
          <cell r="U2145">
            <v>644</v>
          </cell>
          <cell r="V2145">
            <v>644</v>
          </cell>
          <cell r="W2145">
            <v>644</v>
          </cell>
        </row>
        <row r="2146">
          <cell r="I2146" t="str">
            <v>ALI_43_SEG_14_PROV_2093</v>
          </cell>
          <cell r="J2146">
            <v>14</v>
          </cell>
          <cell r="K2146" t="str">
            <v>FRUTA</v>
          </cell>
          <cell r="L2146">
            <v>43</v>
          </cell>
          <cell r="M2146" t="str">
            <v>43 : Mango Maduro.</v>
          </cell>
          <cell r="N2146">
            <v>2093</v>
          </cell>
          <cell r="O2146" t="str">
            <v>Nutrición Bogotá 2020 Ut</v>
          </cell>
          <cell r="P2146">
            <v>660</v>
          </cell>
          <cell r="Q2146">
            <v>660</v>
          </cell>
          <cell r="R2146">
            <v>660</v>
          </cell>
          <cell r="S2146">
            <v>660</v>
          </cell>
          <cell r="T2146">
            <v>644</v>
          </cell>
          <cell r="U2146">
            <v>644</v>
          </cell>
          <cell r="V2146">
            <v>644</v>
          </cell>
          <cell r="W2146">
            <v>644</v>
          </cell>
        </row>
        <row r="2147">
          <cell r="I2147" t="str">
            <v>ALI_43_SEG_15_PROV_2090</v>
          </cell>
          <cell r="J2147">
            <v>15</v>
          </cell>
          <cell r="K2147" t="str">
            <v>FRUTA</v>
          </cell>
          <cell r="L2147">
            <v>43</v>
          </cell>
          <cell r="M2147" t="str">
            <v>43 : Mango Maduro.</v>
          </cell>
          <cell r="N2147">
            <v>2090</v>
          </cell>
          <cell r="O2147" t="str">
            <v>UT PAE Bogotá 2020</v>
          </cell>
          <cell r="P2147">
            <v>661</v>
          </cell>
          <cell r="Q2147">
            <v>661</v>
          </cell>
          <cell r="R2147">
            <v>661</v>
          </cell>
          <cell r="S2147">
            <v>661</v>
          </cell>
          <cell r="T2147">
            <v>644</v>
          </cell>
          <cell r="U2147">
            <v>644</v>
          </cell>
          <cell r="V2147">
            <v>644</v>
          </cell>
          <cell r="W2147">
            <v>644</v>
          </cell>
        </row>
        <row r="2148">
          <cell r="I2148" t="str">
            <v>ALI_43_SEG_15_PROV_2093</v>
          </cell>
          <cell r="J2148">
            <v>15</v>
          </cell>
          <cell r="K2148" t="str">
            <v>FRUTA</v>
          </cell>
          <cell r="L2148">
            <v>43</v>
          </cell>
          <cell r="M2148" t="str">
            <v>43 : Mango Maduro.</v>
          </cell>
          <cell r="N2148">
            <v>2093</v>
          </cell>
          <cell r="O2148" t="str">
            <v>Nutrición Bogotá 2020 Ut</v>
          </cell>
          <cell r="P2148">
            <v>660</v>
          </cell>
          <cell r="Q2148">
            <v>660</v>
          </cell>
          <cell r="R2148">
            <v>660</v>
          </cell>
          <cell r="S2148">
            <v>660</v>
          </cell>
          <cell r="T2148">
            <v>644</v>
          </cell>
          <cell r="U2148">
            <v>644</v>
          </cell>
          <cell r="V2148">
            <v>644</v>
          </cell>
          <cell r="W2148">
            <v>644</v>
          </cell>
        </row>
        <row r="2149">
          <cell r="I2149" t="str">
            <v>ALI_46_SEG_1_PROV_2084</v>
          </cell>
          <cell r="J2149">
            <v>1</v>
          </cell>
          <cell r="K2149" t="str">
            <v>FRUTA</v>
          </cell>
          <cell r="L2149">
            <v>46</v>
          </cell>
          <cell r="M2149" t="str">
            <v>46 : Manzana Importada.</v>
          </cell>
          <cell r="N2149">
            <v>2084</v>
          </cell>
          <cell r="O2149" t="str">
            <v>Alimentos Provercol SAS</v>
          </cell>
          <cell r="P2149">
            <v>967</v>
          </cell>
          <cell r="Q2149">
            <v>967</v>
          </cell>
          <cell r="R2149">
            <v>967</v>
          </cell>
          <cell r="S2149">
            <v>967</v>
          </cell>
          <cell r="T2149">
            <v>941</v>
          </cell>
          <cell r="U2149">
            <v>941</v>
          </cell>
          <cell r="V2149">
            <v>941</v>
          </cell>
          <cell r="W2149">
            <v>941</v>
          </cell>
        </row>
        <row r="2150">
          <cell r="I2150" t="str">
            <v>ALI_46_SEG_1_PROV_2090</v>
          </cell>
          <cell r="J2150">
            <v>1</v>
          </cell>
          <cell r="K2150" t="str">
            <v>FRUTA</v>
          </cell>
          <cell r="L2150">
            <v>46</v>
          </cell>
          <cell r="M2150" t="str">
            <v>46 : Manzana Importada.</v>
          </cell>
          <cell r="N2150">
            <v>2090</v>
          </cell>
          <cell r="O2150" t="str">
            <v>UT PAE Bogotá 2020</v>
          </cell>
          <cell r="P2150">
            <v>968</v>
          </cell>
          <cell r="Q2150">
            <v>968</v>
          </cell>
          <cell r="R2150">
            <v>968</v>
          </cell>
          <cell r="S2150">
            <v>968</v>
          </cell>
          <cell r="T2150">
            <v>941</v>
          </cell>
          <cell r="U2150">
            <v>941</v>
          </cell>
          <cell r="V2150">
            <v>941</v>
          </cell>
          <cell r="W2150">
            <v>941</v>
          </cell>
        </row>
        <row r="2151">
          <cell r="I2151" t="str">
            <v>ALI_46_SEG_1_PROV_2093</v>
          </cell>
          <cell r="J2151">
            <v>1</v>
          </cell>
          <cell r="K2151" t="str">
            <v>FRUTA</v>
          </cell>
          <cell r="L2151">
            <v>46</v>
          </cell>
          <cell r="M2151" t="str">
            <v>46 : Manzana Importada.</v>
          </cell>
          <cell r="N2151">
            <v>2093</v>
          </cell>
          <cell r="O2151" t="str">
            <v>Nutrición Bogotá 2020 Ut</v>
          </cell>
          <cell r="P2151">
            <v>967</v>
          </cell>
          <cell r="Q2151">
            <v>967</v>
          </cell>
          <cell r="R2151">
            <v>967</v>
          </cell>
          <cell r="S2151">
            <v>967</v>
          </cell>
          <cell r="T2151">
            <v>941</v>
          </cell>
          <cell r="U2151">
            <v>941</v>
          </cell>
          <cell r="V2151">
            <v>941</v>
          </cell>
          <cell r="W2151">
            <v>941</v>
          </cell>
        </row>
        <row r="2152">
          <cell r="I2152" t="str">
            <v>ALI_46_SEG_2_PROV_2084</v>
          </cell>
          <cell r="J2152">
            <v>2</v>
          </cell>
          <cell r="K2152" t="str">
            <v>FRUTA</v>
          </cell>
          <cell r="L2152">
            <v>46</v>
          </cell>
          <cell r="M2152" t="str">
            <v>46 : Manzana Importada.</v>
          </cell>
          <cell r="N2152">
            <v>2084</v>
          </cell>
          <cell r="O2152" t="str">
            <v>Alimentos Provercol SAS</v>
          </cell>
          <cell r="P2152">
            <v>967</v>
          </cell>
          <cell r="Q2152">
            <v>967</v>
          </cell>
          <cell r="R2152">
            <v>967</v>
          </cell>
          <cell r="S2152">
            <v>967</v>
          </cell>
          <cell r="T2152">
            <v>941</v>
          </cell>
          <cell r="U2152">
            <v>941</v>
          </cell>
          <cell r="V2152">
            <v>941</v>
          </cell>
          <cell r="W2152">
            <v>941</v>
          </cell>
        </row>
        <row r="2153">
          <cell r="I2153" t="str">
            <v>ALI_46_SEG_2_PROV_2090</v>
          </cell>
          <cell r="J2153">
            <v>2</v>
          </cell>
          <cell r="K2153" t="str">
            <v>FRUTA</v>
          </cell>
          <cell r="L2153">
            <v>46</v>
          </cell>
          <cell r="M2153" t="str">
            <v>46 : Manzana Importada.</v>
          </cell>
          <cell r="N2153">
            <v>2090</v>
          </cell>
          <cell r="O2153" t="str">
            <v>UT PAE Bogotá 2020</v>
          </cell>
          <cell r="P2153">
            <v>968</v>
          </cell>
          <cell r="Q2153">
            <v>968</v>
          </cell>
          <cell r="R2153">
            <v>968</v>
          </cell>
          <cell r="S2153">
            <v>968</v>
          </cell>
          <cell r="T2153">
            <v>941</v>
          </cell>
          <cell r="U2153">
            <v>941</v>
          </cell>
          <cell r="V2153">
            <v>941</v>
          </cell>
          <cell r="W2153">
            <v>941</v>
          </cell>
        </row>
        <row r="2154">
          <cell r="I2154" t="str">
            <v>ALI_46_SEG_3_PROV_2084</v>
          </cell>
          <cell r="J2154">
            <v>3</v>
          </cell>
          <cell r="K2154" t="str">
            <v>FRUTA</v>
          </cell>
          <cell r="L2154">
            <v>46</v>
          </cell>
          <cell r="M2154" t="str">
            <v>46 : Manzana Importada.</v>
          </cell>
          <cell r="N2154">
            <v>2084</v>
          </cell>
          <cell r="O2154" t="str">
            <v>Alimentos Provercol SAS</v>
          </cell>
          <cell r="P2154">
            <v>967</v>
          </cell>
          <cell r="Q2154">
            <v>967</v>
          </cell>
          <cell r="R2154">
            <v>967</v>
          </cell>
          <cell r="S2154">
            <v>967</v>
          </cell>
          <cell r="T2154">
            <v>941</v>
          </cell>
          <cell r="U2154">
            <v>941</v>
          </cell>
          <cell r="V2154">
            <v>941</v>
          </cell>
          <cell r="W2154">
            <v>941</v>
          </cell>
        </row>
        <row r="2155">
          <cell r="I2155" t="str">
            <v>ALI_46_SEG_3_PROV_2090</v>
          </cell>
          <cell r="J2155">
            <v>3</v>
          </cell>
          <cell r="K2155" t="str">
            <v>FRUTA</v>
          </cell>
          <cell r="L2155">
            <v>46</v>
          </cell>
          <cell r="M2155" t="str">
            <v>46 : Manzana Importada.</v>
          </cell>
          <cell r="N2155">
            <v>2090</v>
          </cell>
          <cell r="O2155" t="str">
            <v>UT PAE Bogotá 2020</v>
          </cell>
          <cell r="P2155">
            <v>968</v>
          </cell>
          <cell r="Q2155">
            <v>968</v>
          </cell>
          <cell r="R2155">
            <v>968</v>
          </cell>
          <cell r="S2155">
            <v>968</v>
          </cell>
          <cell r="T2155">
            <v>941</v>
          </cell>
          <cell r="U2155">
            <v>941</v>
          </cell>
          <cell r="V2155">
            <v>941</v>
          </cell>
          <cell r="W2155">
            <v>941</v>
          </cell>
        </row>
        <row r="2156">
          <cell r="I2156" t="str">
            <v>ALI_46_SEG_3_PROV_2093</v>
          </cell>
          <cell r="J2156">
            <v>3</v>
          </cell>
          <cell r="K2156" t="str">
            <v>FRUTA</v>
          </cell>
          <cell r="L2156">
            <v>46</v>
          </cell>
          <cell r="M2156" t="str">
            <v>46 : Manzana Importada.</v>
          </cell>
          <cell r="N2156">
            <v>2093</v>
          </cell>
          <cell r="O2156" t="str">
            <v>Nutrición Bogotá 2020 Ut</v>
          </cell>
          <cell r="P2156">
            <v>967</v>
          </cell>
          <cell r="Q2156">
            <v>967</v>
          </cell>
          <cell r="R2156">
            <v>967</v>
          </cell>
          <cell r="S2156">
            <v>967</v>
          </cell>
          <cell r="T2156">
            <v>941</v>
          </cell>
          <cell r="U2156">
            <v>941</v>
          </cell>
          <cell r="V2156">
            <v>941</v>
          </cell>
          <cell r="W2156">
            <v>941</v>
          </cell>
        </row>
        <row r="2157">
          <cell r="I2157" t="str">
            <v>ALI_46_SEG_4_PROV_2084</v>
          </cell>
          <cell r="J2157">
            <v>4</v>
          </cell>
          <cell r="K2157" t="str">
            <v>FRUTA</v>
          </cell>
          <cell r="L2157">
            <v>46</v>
          </cell>
          <cell r="M2157" t="str">
            <v>46 : Manzana Importada.</v>
          </cell>
          <cell r="N2157">
            <v>2084</v>
          </cell>
          <cell r="O2157" t="str">
            <v>Alimentos Provercol SAS</v>
          </cell>
          <cell r="P2157">
            <v>967</v>
          </cell>
          <cell r="Q2157">
            <v>967</v>
          </cell>
          <cell r="R2157">
            <v>967</v>
          </cell>
          <cell r="S2157">
            <v>967</v>
          </cell>
          <cell r="T2157">
            <v>941</v>
          </cell>
          <cell r="U2157">
            <v>941</v>
          </cell>
          <cell r="V2157">
            <v>941</v>
          </cell>
          <cell r="W2157">
            <v>941</v>
          </cell>
        </row>
        <row r="2158">
          <cell r="I2158" t="str">
            <v>ALI_46_SEG_4_PROV_2090</v>
          </cell>
          <cell r="J2158">
            <v>4</v>
          </cell>
          <cell r="K2158" t="str">
            <v>FRUTA</v>
          </cell>
          <cell r="L2158">
            <v>46</v>
          </cell>
          <cell r="M2158" t="str">
            <v>46 : Manzana Importada.</v>
          </cell>
          <cell r="N2158">
            <v>2090</v>
          </cell>
          <cell r="O2158" t="str">
            <v>UT PAE Bogotá 2020</v>
          </cell>
          <cell r="P2158">
            <v>968</v>
          </cell>
          <cell r="Q2158">
            <v>968</v>
          </cell>
          <cell r="R2158">
            <v>968</v>
          </cell>
          <cell r="S2158">
            <v>968</v>
          </cell>
          <cell r="T2158">
            <v>941</v>
          </cell>
          <cell r="U2158">
            <v>941</v>
          </cell>
          <cell r="V2158">
            <v>941</v>
          </cell>
          <cell r="W2158">
            <v>941</v>
          </cell>
        </row>
        <row r="2159">
          <cell r="I2159" t="str">
            <v>ALI_46_SEG_5_PROV_2084</v>
          </cell>
          <cell r="J2159">
            <v>5</v>
          </cell>
          <cell r="K2159" t="str">
            <v>FRUTA</v>
          </cell>
          <cell r="L2159">
            <v>46</v>
          </cell>
          <cell r="M2159" t="str">
            <v>46 : Manzana Importada.</v>
          </cell>
          <cell r="N2159">
            <v>2084</v>
          </cell>
          <cell r="O2159" t="str">
            <v>Alimentos Provercol SAS</v>
          </cell>
          <cell r="P2159">
            <v>967</v>
          </cell>
          <cell r="Q2159">
            <v>967</v>
          </cell>
          <cell r="R2159">
            <v>967</v>
          </cell>
          <cell r="S2159">
            <v>967</v>
          </cell>
          <cell r="T2159">
            <v>941</v>
          </cell>
          <cell r="U2159">
            <v>941</v>
          </cell>
          <cell r="V2159">
            <v>941</v>
          </cell>
          <cell r="W2159">
            <v>941</v>
          </cell>
        </row>
        <row r="2160">
          <cell r="I2160" t="str">
            <v>ALI_46_SEG_5_PROV_2090</v>
          </cell>
          <cell r="J2160">
            <v>5</v>
          </cell>
          <cell r="K2160" t="str">
            <v>FRUTA</v>
          </cell>
          <cell r="L2160">
            <v>46</v>
          </cell>
          <cell r="M2160" t="str">
            <v>46 : Manzana Importada.</v>
          </cell>
          <cell r="N2160">
            <v>2090</v>
          </cell>
          <cell r="O2160" t="str">
            <v>UT PAE Bogotá 2020</v>
          </cell>
          <cell r="P2160">
            <v>968</v>
          </cell>
          <cell r="Q2160">
            <v>968</v>
          </cell>
          <cell r="R2160">
            <v>968</v>
          </cell>
          <cell r="S2160">
            <v>968</v>
          </cell>
          <cell r="T2160">
            <v>941</v>
          </cell>
          <cell r="U2160">
            <v>941</v>
          </cell>
          <cell r="V2160">
            <v>941</v>
          </cell>
          <cell r="W2160">
            <v>941</v>
          </cell>
        </row>
        <row r="2161">
          <cell r="I2161" t="str">
            <v>ALI_46_SEG_5_PROV_2093</v>
          </cell>
          <cell r="J2161">
            <v>5</v>
          </cell>
          <cell r="K2161" t="str">
            <v>FRUTA</v>
          </cell>
          <cell r="L2161">
            <v>46</v>
          </cell>
          <cell r="M2161" t="str">
            <v>46 : Manzana Importada.</v>
          </cell>
          <cell r="N2161">
            <v>2093</v>
          </cell>
          <cell r="O2161" t="str">
            <v>Nutrición Bogotá 2020 Ut</v>
          </cell>
          <cell r="P2161">
            <v>967</v>
          </cell>
          <cell r="Q2161">
            <v>967</v>
          </cell>
          <cell r="R2161">
            <v>967</v>
          </cell>
          <cell r="S2161">
            <v>967</v>
          </cell>
          <cell r="T2161">
            <v>941</v>
          </cell>
          <cell r="U2161">
            <v>941</v>
          </cell>
          <cell r="V2161">
            <v>941</v>
          </cell>
          <cell r="W2161">
            <v>941</v>
          </cell>
        </row>
        <row r="2162">
          <cell r="I2162" t="str">
            <v>ALI_46_SEG_6_PROV_2090</v>
          </cell>
          <cell r="J2162">
            <v>6</v>
          </cell>
          <cell r="K2162" t="str">
            <v>FRUTA</v>
          </cell>
          <cell r="L2162">
            <v>46</v>
          </cell>
          <cell r="M2162" t="str">
            <v>46 : Manzana Importada.</v>
          </cell>
          <cell r="N2162">
            <v>2090</v>
          </cell>
          <cell r="O2162" t="str">
            <v>UT PAE Bogotá 2020</v>
          </cell>
          <cell r="P2162">
            <v>968</v>
          </cell>
          <cell r="Q2162">
            <v>968</v>
          </cell>
          <cell r="R2162">
            <v>968</v>
          </cell>
          <cell r="S2162">
            <v>968</v>
          </cell>
          <cell r="T2162">
            <v>941</v>
          </cell>
          <cell r="U2162">
            <v>941</v>
          </cell>
          <cell r="V2162">
            <v>941</v>
          </cell>
          <cell r="W2162">
            <v>941</v>
          </cell>
        </row>
        <row r="2163">
          <cell r="I2163" t="str">
            <v>ALI_46_SEG_6_PROV_2093</v>
          </cell>
          <cell r="J2163">
            <v>6</v>
          </cell>
          <cell r="K2163" t="str">
            <v>FRUTA</v>
          </cell>
          <cell r="L2163">
            <v>46</v>
          </cell>
          <cell r="M2163" t="str">
            <v>46 : Manzana Importada.</v>
          </cell>
          <cell r="N2163">
            <v>2093</v>
          </cell>
          <cell r="O2163" t="str">
            <v>Nutrición Bogotá 2020 Ut</v>
          </cell>
          <cell r="P2163">
            <v>967</v>
          </cell>
          <cell r="Q2163">
            <v>967</v>
          </cell>
          <cell r="R2163">
            <v>967</v>
          </cell>
          <cell r="S2163">
            <v>967</v>
          </cell>
          <cell r="T2163">
            <v>941</v>
          </cell>
          <cell r="U2163">
            <v>941</v>
          </cell>
          <cell r="V2163">
            <v>941</v>
          </cell>
          <cell r="W2163">
            <v>941</v>
          </cell>
        </row>
        <row r="2164">
          <cell r="I2164" t="str">
            <v>ALI_46_SEG_7_PROV_2090</v>
          </cell>
          <cell r="J2164">
            <v>7</v>
          </cell>
          <cell r="K2164" t="str">
            <v>FRUTA</v>
          </cell>
          <cell r="L2164">
            <v>46</v>
          </cell>
          <cell r="M2164" t="str">
            <v>46 : Manzana Importada.</v>
          </cell>
          <cell r="N2164">
            <v>2090</v>
          </cell>
          <cell r="O2164" t="str">
            <v>UT PAE Bogotá 2020</v>
          </cell>
          <cell r="P2164">
            <v>968</v>
          </cell>
          <cell r="Q2164">
            <v>968</v>
          </cell>
          <cell r="R2164">
            <v>968</v>
          </cell>
          <cell r="S2164">
            <v>968</v>
          </cell>
          <cell r="T2164">
            <v>941</v>
          </cell>
          <cell r="U2164">
            <v>941</v>
          </cell>
          <cell r="V2164">
            <v>941</v>
          </cell>
          <cell r="W2164">
            <v>941</v>
          </cell>
        </row>
        <row r="2165">
          <cell r="I2165" t="str">
            <v>ALI_46_SEG_7_PROV_2091</v>
          </cell>
          <cell r="J2165">
            <v>7</v>
          </cell>
          <cell r="K2165" t="str">
            <v>FRUTA</v>
          </cell>
          <cell r="L2165">
            <v>46</v>
          </cell>
          <cell r="M2165" t="str">
            <v>46 : Manzana Importada.</v>
          </cell>
          <cell r="N2165">
            <v>2091</v>
          </cell>
          <cell r="O2165" t="str">
            <v>Comercializadora Monfrut SAS</v>
          </cell>
          <cell r="P2165">
            <v>966</v>
          </cell>
          <cell r="Q2165">
            <v>966</v>
          </cell>
          <cell r="R2165">
            <v>966</v>
          </cell>
          <cell r="S2165">
            <v>966</v>
          </cell>
          <cell r="T2165">
            <v>941</v>
          </cell>
          <cell r="U2165">
            <v>941</v>
          </cell>
          <cell r="V2165">
            <v>941</v>
          </cell>
          <cell r="W2165">
            <v>941</v>
          </cell>
        </row>
        <row r="2166">
          <cell r="I2166" t="str">
            <v>ALI_46_SEG_8_PROV_2084</v>
          </cell>
          <cell r="J2166">
            <v>8</v>
          </cell>
          <cell r="K2166" t="str">
            <v>FRUTA</v>
          </cell>
          <cell r="L2166">
            <v>46</v>
          </cell>
          <cell r="M2166" t="str">
            <v>46 : Manzana Importada.</v>
          </cell>
          <cell r="N2166">
            <v>2084</v>
          </cell>
          <cell r="O2166" t="str">
            <v>Alimentos Provercol SAS</v>
          </cell>
          <cell r="P2166">
            <v>967</v>
          </cell>
          <cell r="Q2166">
            <v>967</v>
          </cell>
          <cell r="R2166">
            <v>967</v>
          </cell>
          <cell r="S2166">
            <v>967</v>
          </cell>
          <cell r="T2166">
            <v>941</v>
          </cell>
          <cell r="U2166">
            <v>941</v>
          </cell>
          <cell r="V2166">
            <v>941</v>
          </cell>
          <cell r="W2166">
            <v>941</v>
          </cell>
        </row>
        <row r="2167">
          <cell r="I2167" t="str">
            <v>ALI_46_SEG_8_PROV_2090</v>
          </cell>
          <cell r="J2167">
            <v>8</v>
          </cell>
          <cell r="K2167" t="str">
            <v>FRUTA</v>
          </cell>
          <cell r="L2167">
            <v>46</v>
          </cell>
          <cell r="M2167" t="str">
            <v>46 : Manzana Importada.</v>
          </cell>
          <cell r="N2167">
            <v>2090</v>
          </cell>
          <cell r="O2167" t="str">
            <v>UT PAE Bogotá 2020</v>
          </cell>
          <cell r="P2167">
            <v>968</v>
          </cell>
          <cell r="Q2167">
            <v>968</v>
          </cell>
          <cell r="R2167">
            <v>968</v>
          </cell>
          <cell r="S2167">
            <v>968</v>
          </cell>
          <cell r="T2167">
            <v>941</v>
          </cell>
          <cell r="U2167">
            <v>941</v>
          </cell>
          <cell r="V2167">
            <v>941</v>
          </cell>
          <cell r="W2167">
            <v>941</v>
          </cell>
        </row>
        <row r="2168">
          <cell r="I2168" t="str">
            <v>ALI_46_SEG_8_PROV_2093</v>
          </cell>
          <cell r="J2168">
            <v>8</v>
          </cell>
          <cell r="K2168" t="str">
            <v>FRUTA</v>
          </cell>
          <cell r="L2168">
            <v>46</v>
          </cell>
          <cell r="M2168" t="str">
            <v>46 : Manzana Importada.</v>
          </cell>
          <cell r="N2168">
            <v>2093</v>
          </cell>
          <cell r="O2168" t="str">
            <v>Nutrición Bogotá 2020 Ut</v>
          </cell>
          <cell r="P2168">
            <v>967</v>
          </cell>
          <cell r="Q2168">
            <v>967</v>
          </cell>
          <cell r="R2168">
            <v>967</v>
          </cell>
          <cell r="S2168">
            <v>967</v>
          </cell>
          <cell r="T2168">
            <v>941</v>
          </cell>
          <cell r="U2168">
            <v>941</v>
          </cell>
          <cell r="V2168">
            <v>941</v>
          </cell>
          <cell r="W2168">
            <v>941</v>
          </cell>
        </row>
        <row r="2169">
          <cell r="I2169" t="str">
            <v>ALI_46_SEG_9_PROV_2090</v>
          </cell>
          <cell r="J2169">
            <v>9</v>
          </cell>
          <cell r="K2169" t="str">
            <v>FRUTA</v>
          </cell>
          <cell r="L2169">
            <v>46</v>
          </cell>
          <cell r="M2169" t="str">
            <v>46 : Manzana Importada.</v>
          </cell>
          <cell r="N2169">
            <v>2090</v>
          </cell>
          <cell r="O2169" t="str">
            <v>UT PAE Bogotá 2020</v>
          </cell>
          <cell r="P2169">
            <v>968</v>
          </cell>
          <cell r="Q2169">
            <v>968</v>
          </cell>
          <cell r="R2169">
            <v>968</v>
          </cell>
          <cell r="S2169">
            <v>968</v>
          </cell>
          <cell r="T2169">
            <v>941</v>
          </cell>
          <cell r="U2169">
            <v>941</v>
          </cell>
          <cell r="V2169">
            <v>941</v>
          </cell>
          <cell r="W2169">
            <v>941</v>
          </cell>
        </row>
        <row r="2170">
          <cell r="I2170" t="str">
            <v>ALI_46_SEG_9_PROV_2093</v>
          </cell>
          <cell r="J2170">
            <v>9</v>
          </cell>
          <cell r="K2170" t="str">
            <v>FRUTA</v>
          </cell>
          <cell r="L2170">
            <v>46</v>
          </cell>
          <cell r="M2170" t="str">
            <v>46 : Manzana Importada.</v>
          </cell>
          <cell r="N2170">
            <v>2093</v>
          </cell>
          <cell r="O2170" t="str">
            <v>Nutrición Bogotá 2020 Ut</v>
          </cell>
          <cell r="P2170">
            <v>967</v>
          </cell>
          <cell r="Q2170">
            <v>967</v>
          </cell>
          <cell r="R2170">
            <v>967</v>
          </cell>
          <cell r="S2170">
            <v>967</v>
          </cell>
          <cell r="T2170">
            <v>941</v>
          </cell>
          <cell r="U2170">
            <v>941</v>
          </cell>
          <cell r="V2170">
            <v>941</v>
          </cell>
          <cell r="W2170">
            <v>941</v>
          </cell>
        </row>
        <row r="2171">
          <cell r="I2171" t="str">
            <v>ALI_46_SEG_10_PROV_2090</v>
          </cell>
          <cell r="J2171">
            <v>10</v>
          </cell>
          <cell r="K2171" t="str">
            <v>FRUTA</v>
          </cell>
          <cell r="L2171">
            <v>46</v>
          </cell>
          <cell r="M2171" t="str">
            <v>46 : Manzana Importada.</v>
          </cell>
          <cell r="N2171">
            <v>2090</v>
          </cell>
          <cell r="O2171" t="str">
            <v>UT PAE Bogotá 2020</v>
          </cell>
          <cell r="P2171">
            <v>968</v>
          </cell>
          <cell r="Q2171">
            <v>968</v>
          </cell>
          <cell r="R2171">
            <v>968</v>
          </cell>
          <cell r="S2171">
            <v>968</v>
          </cell>
          <cell r="T2171">
            <v>941</v>
          </cell>
          <cell r="U2171">
            <v>941</v>
          </cell>
          <cell r="V2171">
            <v>941</v>
          </cell>
          <cell r="W2171">
            <v>941</v>
          </cell>
        </row>
        <row r="2172">
          <cell r="I2172" t="str">
            <v>ALI_46_SEG_11_PROV_2084</v>
          </cell>
          <cell r="J2172">
            <v>11</v>
          </cell>
          <cell r="K2172" t="str">
            <v>FRUTA</v>
          </cell>
          <cell r="L2172">
            <v>46</v>
          </cell>
          <cell r="M2172" t="str">
            <v>46 : Manzana Importada.</v>
          </cell>
          <cell r="N2172">
            <v>2084</v>
          </cell>
          <cell r="O2172" t="str">
            <v>Alimentos Provercol SAS</v>
          </cell>
          <cell r="P2172">
            <v>967</v>
          </cell>
          <cell r="Q2172">
            <v>967</v>
          </cell>
          <cell r="R2172">
            <v>967</v>
          </cell>
          <cell r="S2172">
            <v>967</v>
          </cell>
          <cell r="T2172">
            <v>941</v>
          </cell>
          <cell r="U2172">
            <v>941</v>
          </cell>
          <cell r="V2172">
            <v>941</v>
          </cell>
          <cell r="W2172">
            <v>941</v>
          </cell>
        </row>
        <row r="2173">
          <cell r="I2173" t="str">
            <v>ALI_46_SEG_11_PROV_2090</v>
          </cell>
          <cell r="J2173">
            <v>11</v>
          </cell>
          <cell r="K2173" t="str">
            <v>FRUTA</v>
          </cell>
          <cell r="L2173">
            <v>46</v>
          </cell>
          <cell r="M2173" t="str">
            <v>46 : Manzana Importada.</v>
          </cell>
          <cell r="N2173">
            <v>2090</v>
          </cell>
          <cell r="O2173" t="str">
            <v>UT PAE Bogotá 2020</v>
          </cell>
          <cell r="P2173">
            <v>968</v>
          </cell>
          <cell r="Q2173">
            <v>968</v>
          </cell>
          <cell r="R2173">
            <v>968</v>
          </cell>
          <cell r="S2173">
            <v>968</v>
          </cell>
          <cell r="T2173">
            <v>941</v>
          </cell>
          <cell r="U2173">
            <v>941</v>
          </cell>
          <cell r="V2173">
            <v>941</v>
          </cell>
          <cell r="W2173">
            <v>941</v>
          </cell>
        </row>
        <row r="2174">
          <cell r="I2174" t="str">
            <v>ALI_46_SEG_11_PROV_2093</v>
          </cell>
          <cell r="J2174">
            <v>11</v>
          </cell>
          <cell r="K2174" t="str">
            <v>FRUTA</v>
          </cell>
          <cell r="L2174">
            <v>46</v>
          </cell>
          <cell r="M2174" t="str">
            <v>46 : Manzana Importada.</v>
          </cell>
          <cell r="N2174">
            <v>2093</v>
          </cell>
          <cell r="O2174" t="str">
            <v>Nutrición Bogotá 2020 Ut</v>
          </cell>
          <cell r="P2174">
            <v>967</v>
          </cell>
          <cell r="Q2174">
            <v>967</v>
          </cell>
          <cell r="R2174">
            <v>967</v>
          </cell>
          <cell r="S2174">
            <v>967</v>
          </cell>
          <cell r="T2174">
            <v>941</v>
          </cell>
          <cell r="U2174">
            <v>941</v>
          </cell>
          <cell r="V2174">
            <v>941</v>
          </cell>
          <cell r="W2174">
            <v>941</v>
          </cell>
        </row>
        <row r="2175">
          <cell r="I2175" t="str">
            <v>ALI_46_SEG_12_PROV_2084</v>
          </cell>
          <cell r="J2175">
            <v>12</v>
          </cell>
          <cell r="K2175" t="str">
            <v>FRUTA</v>
          </cell>
          <cell r="L2175">
            <v>46</v>
          </cell>
          <cell r="M2175" t="str">
            <v>46 : Manzana Importada.</v>
          </cell>
          <cell r="N2175">
            <v>2084</v>
          </cell>
          <cell r="O2175" t="str">
            <v>Alimentos Provercol SAS</v>
          </cell>
          <cell r="P2175">
            <v>967</v>
          </cell>
          <cell r="Q2175">
            <v>967</v>
          </cell>
          <cell r="R2175">
            <v>967</v>
          </cell>
          <cell r="S2175">
            <v>967</v>
          </cell>
          <cell r="T2175">
            <v>941</v>
          </cell>
          <cell r="U2175">
            <v>941</v>
          </cell>
          <cell r="V2175">
            <v>941</v>
          </cell>
          <cell r="W2175">
            <v>941</v>
          </cell>
        </row>
        <row r="2176">
          <cell r="I2176" t="str">
            <v>ALI_46_SEG_12_PROV_2090</v>
          </cell>
          <cell r="J2176">
            <v>12</v>
          </cell>
          <cell r="K2176" t="str">
            <v>FRUTA</v>
          </cell>
          <cell r="L2176">
            <v>46</v>
          </cell>
          <cell r="M2176" t="str">
            <v>46 : Manzana Importada.</v>
          </cell>
          <cell r="N2176">
            <v>2090</v>
          </cell>
          <cell r="O2176" t="str">
            <v>UT PAE Bogotá 2020</v>
          </cell>
          <cell r="P2176">
            <v>968</v>
          </cell>
          <cell r="Q2176">
            <v>968</v>
          </cell>
          <cell r="R2176">
            <v>968</v>
          </cell>
          <cell r="S2176">
            <v>968</v>
          </cell>
          <cell r="T2176">
            <v>941</v>
          </cell>
          <cell r="U2176">
            <v>941</v>
          </cell>
          <cell r="V2176">
            <v>941</v>
          </cell>
          <cell r="W2176">
            <v>941</v>
          </cell>
        </row>
        <row r="2177">
          <cell r="I2177" t="str">
            <v>ALI_46_SEG_12_PROV_2091</v>
          </cell>
          <cell r="J2177">
            <v>12</v>
          </cell>
          <cell r="K2177" t="str">
            <v>FRUTA</v>
          </cell>
          <cell r="L2177">
            <v>46</v>
          </cell>
          <cell r="M2177" t="str">
            <v>46 : Manzana Importada.</v>
          </cell>
          <cell r="N2177">
            <v>2091</v>
          </cell>
          <cell r="O2177" t="str">
            <v>Comercializadora Monfrut SAS</v>
          </cell>
          <cell r="P2177">
            <v>966</v>
          </cell>
          <cell r="Q2177">
            <v>966</v>
          </cell>
          <cell r="R2177">
            <v>966</v>
          </cell>
          <cell r="S2177">
            <v>966</v>
          </cell>
          <cell r="T2177">
            <v>941</v>
          </cell>
          <cell r="U2177">
            <v>941</v>
          </cell>
          <cell r="V2177">
            <v>941</v>
          </cell>
          <cell r="W2177">
            <v>941</v>
          </cell>
        </row>
        <row r="2178">
          <cell r="I2178" t="str">
            <v>ALI_46_SEG_12_PROV_2093</v>
          </cell>
          <cell r="J2178">
            <v>12</v>
          </cell>
          <cell r="K2178" t="str">
            <v>FRUTA</v>
          </cell>
          <cell r="L2178">
            <v>46</v>
          </cell>
          <cell r="M2178" t="str">
            <v>46 : Manzana Importada.</v>
          </cell>
          <cell r="N2178">
            <v>2093</v>
          </cell>
          <cell r="O2178" t="str">
            <v>Nutrición Bogotá 2020 Ut</v>
          </cell>
          <cell r="P2178">
            <v>967</v>
          </cell>
          <cell r="Q2178">
            <v>967</v>
          </cell>
          <cell r="R2178">
            <v>967</v>
          </cell>
          <cell r="S2178">
            <v>967</v>
          </cell>
          <cell r="T2178">
            <v>941</v>
          </cell>
          <cell r="U2178">
            <v>941</v>
          </cell>
          <cell r="V2178">
            <v>941</v>
          </cell>
          <cell r="W2178">
            <v>941</v>
          </cell>
        </row>
        <row r="2179">
          <cell r="I2179" t="str">
            <v>ALI_46_SEG_13_PROV_2090</v>
          </cell>
          <cell r="J2179">
            <v>13</v>
          </cell>
          <cell r="K2179" t="str">
            <v>FRUTA</v>
          </cell>
          <cell r="L2179">
            <v>46</v>
          </cell>
          <cell r="M2179" t="str">
            <v>46 : Manzana Importada.</v>
          </cell>
          <cell r="N2179">
            <v>2090</v>
          </cell>
          <cell r="O2179" t="str">
            <v>UT PAE Bogotá 2020</v>
          </cell>
          <cell r="P2179">
            <v>968</v>
          </cell>
          <cell r="Q2179">
            <v>968</v>
          </cell>
          <cell r="R2179">
            <v>968</v>
          </cell>
          <cell r="S2179">
            <v>968</v>
          </cell>
          <cell r="T2179">
            <v>941</v>
          </cell>
          <cell r="U2179">
            <v>941</v>
          </cell>
          <cell r="V2179">
            <v>941</v>
          </cell>
          <cell r="W2179">
            <v>941</v>
          </cell>
        </row>
        <row r="2180">
          <cell r="I2180" t="str">
            <v>ALI_46_SEG_13_PROV_2093</v>
          </cell>
          <cell r="J2180">
            <v>13</v>
          </cell>
          <cell r="K2180" t="str">
            <v>FRUTA</v>
          </cell>
          <cell r="L2180">
            <v>46</v>
          </cell>
          <cell r="M2180" t="str">
            <v>46 : Manzana Importada.</v>
          </cell>
          <cell r="N2180">
            <v>2093</v>
          </cell>
          <cell r="O2180" t="str">
            <v>Nutrición Bogotá 2020 Ut</v>
          </cell>
          <cell r="P2180">
            <v>967</v>
          </cell>
          <cell r="Q2180">
            <v>967</v>
          </cell>
          <cell r="R2180">
            <v>967</v>
          </cell>
          <cell r="S2180">
            <v>967</v>
          </cell>
          <cell r="T2180">
            <v>941</v>
          </cell>
          <cell r="U2180">
            <v>941</v>
          </cell>
          <cell r="V2180">
            <v>941</v>
          </cell>
          <cell r="W2180">
            <v>941</v>
          </cell>
        </row>
        <row r="2181">
          <cell r="I2181" t="str">
            <v>ALI_46_SEG_14_PROV_2090</v>
          </cell>
          <cell r="J2181">
            <v>14</v>
          </cell>
          <cell r="K2181" t="str">
            <v>FRUTA</v>
          </cell>
          <cell r="L2181">
            <v>46</v>
          </cell>
          <cell r="M2181" t="str">
            <v>46 : Manzana Importada.</v>
          </cell>
          <cell r="N2181">
            <v>2090</v>
          </cell>
          <cell r="O2181" t="str">
            <v>UT PAE Bogotá 2020</v>
          </cell>
          <cell r="P2181">
            <v>968</v>
          </cell>
          <cell r="Q2181">
            <v>968</v>
          </cell>
          <cell r="R2181">
            <v>968</v>
          </cell>
          <cell r="S2181">
            <v>968</v>
          </cell>
          <cell r="T2181">
            <v>941</v>
          </cell>
          <cell r="U2181">
            <v>941</v>
          </cell>
          <cell r="V2181">
            <v>941</v>
          </cell>
          <cell r="W2181">
            <v>941</v>
          </cell>
        </row>
        <row r="2182">
          <cell r="I2182" t="str">
            <v>ALI_46_SEG_14_PROV_2093</v>
          </cell>
          <cell r="J2182">
            <v>14</v>
          </cell>
          <cell r="K2182" t="str">
            <v>FRUTA</v>
          </cell>
          <cell r="L2182">
            <v>46</v>
          </cell>
          <cell r="M2182" t="str">
            <v>46 : Manzana Importada.</v>
          </cell>
          <cell r="N2182">
            <v>2093</v>
          </cell>
          <cell r="O2182" t="str">
            <v>Nutrición Bogotá 2020 Ut</v>
          </cell>
          <cell r="P2182">
            <v>967</v>
          </cell>
          <cell r="Q2182">
            <v>967</v>
          </cell>
          <cell r="R2182">
            <v>967</v>
          </cell>
          <cell r="S2182">
            <v>967</v>
          </cell>
          <cell r="T2182">
            <v>941</v>
          </cell>
          <cell r="U2182">
            <v>941</v>
          </cell>
          <cell r="V2182">
            <v>941</v>
          </cell>
          <cell r="W2182">
            <v>941</v>
          </cell>
        </row>
        <row r="2183">
          <cell r="I2183" t="str">
            <v>ALI_46_SEG_15_PROV_2084</v>
          </cell>
          <cell r="J2183">
            <v>15</v>
          </cell>
          <cell r="K2183" t="str">
            <v>FRUTA</v>
          </cell>
          <cell r="L2183">
            <v>46</v>
          </cell>
          <cell r="M2183" t="str">
            <v>46 : Manzana Importada.</v>
          </cell>
          <cell r="N2183">
            <v>2084</v>
          </cell>
          <cell r="O2183" t="str">
            <v>Alimentos Provercol SAS</v>
          </cell>
          <cell r="P2183">
            <v>967</v>
          </cell>
          <cell r="Q2183">
            <v>967</v>
          </cell>
          <cell r="R2183">
            <v>967</v>
          </cell>
          <cell r="S2183">
            <v>967</v>
          </cell>
          <cell r="T2183">
            <v>941</v>
          </cell>
          <cell r="U2183">
            <v>941</v>
          </cell>
          <cell r="V2183">
            <v>941</v>
          </cell>
          <cell r="W2183">
            <v>941</v>
          </cell>
        </row>
        <row r="2184">
          <cell r="I2184" t="str">
            <v>ALI_46_SEG_15_PROV_2090</v>
          </cell>
          <cell r="J2184">
            <v>15</v>
          </cell>
          <cell r="K2184" t="str">
            <v>FRUTA</v>
          </cell>
          <cell r="L2184">
            <v>46</v>
          </cell>
          <cell r="M2184" t="str">
            <v>46 : Manzana Importada.</v>
          </cell>
          <cell r="N2184">
            <v>2090</v>
          </cell>
          <cell r="O2184" t="str">
            <v>UT PAE Bogotá 2020</v>
          </cell>
          <cell r="P2184">
            <v>968</v>
          </cell>
          <cell r="Q2184">
            <v>968</v>
          </cell>
          <cell r="R2184">
            <v>968</v>
          </cell>
          <cell r="S2184">
            <v>968</v>
          </cell>
          <cell r="T2184">
            <v>941</v>
          </cell>
          <cell r="U2184">
            <v>941</v>
          </cell>
          <cell r="V2184">
            <v>941</v>
          </cell>
          <cell r="W2184">
            <v>941</v>
          </cell>
        </row>
        <row r="2185">
          <cell r="I2185" t="str">
            <v>ALI_46_SEG_15_PROV_2093</v>
          </cell>
          <cell r="J2185">
            <v>15</v>
          </cell>
          <cell r="K2185" t="str">
            <v>FRUTA</v>
          </cell>
          <cell r="L2185">
            <v>46</v>
          </cell>
          <cell r="M2185" t="str">
            <v>46 : Manzana Importada.</v>
          </cell>
          <cell r="N2185">
            <v>2093</v>
          </cell>
          <cell r="O2185" t="str">
            <v>Nutrición Bogotá 2020 Ut</v>
          </cell>
          <cell r="P2185">
            <v>967</v>
          </cell>
          <cell r="Q2185">
            <v>967</v>
          </cell>
          <cell r="R2185">
            <v>967</v>
          </cell>
          <cell r="S2185">
            <v>967</v>
          </cell>
          <cell r="T2185">
            <v>941</v>
          </cell>
          <cell r="U2185">
            <v>941</v>
          </cell>
          <cell r="V2185">
            <v>941</v>
          </cell>
          <cell r="W2185">
            <v>941</v>
          </cell>
        </row>
        <row r="2186">
          <cell r="I2186" t="str">
            <v>ALI_58_SEG_1_PROV_2090</v>
          </cell>
          <cell r="J2186">
            <v>1</v>
          </cell>
          <cell r="K2186" t="str">
            <v>FRUTA</v>
          </cell>
          <cell r="L2186">
            <v>58</v>
          </cell>
          <cell r="M2186" t="str">
            <v>58 : Pera nacional.</v>
          </cell>
          <cell r="N2186">
            <v>2090</v>
          </cell>
          <cell r="O2186" t="str">
            <v>UT PAE Bogotá 2020</v>
          </cell>
          <cell r="P2186">
            <v>861</v>
          </cell>
          <cell r="Q2186">
            <v>861</v>
          </cell>
          <cell r="R2186">
            <v>861</v>
          </cell>
          <cell r="S2186">
            <v>861</v>
          </cell>
          <cell r="T2186">
            <v>839</v>
          </cell>
          <cell r="U2186">
            <v>839</v>
          </cell>
          <cell r="V2186">
            <v>839</v>
          </cell>
          <cell r="W2186">
            <v>839</v>
          </cell>
        </row>
        <row r="2187">
          <cell r="I2187" t="str">
            <v>ALI_58_SEG_1_PROV_2093</v>
          </cell>
          <cell r="J2187">
            <v>1</v>
          </cell>
          <cell r="K2187" t="str">
            <v>FRUTA</v>
          </cell>
          <cell r="L2187">
            <v>58</v>
          </cell>
          <cell r="M2187" t="str">
            <v>58 : Pera nacional.</v>
          </cell>
          <cell r="N2187">
            <v>2093</v>
          </cell>
          <cell r="O2187" t="str">
            <v>Nutrición Bogotá 2020 Ut</v>
          </cell>
          <cell r="P2187">
            <v>860</v>
          </cell>
          <cell r="Q2187">
            <v>860</v>
          </cell>
          <cell r="R2187">
            <v>860</v>
          </cell>
          <cell r="S2187">
            <v>860</v>
          </cell>
          <cell r="T2187">
            <v>839</v>
          </cell>
          <cell r="U2187">
            <v>839</v>
          </cell>
          <cell r="V2187">
            <v>839</v>
          </cell>
          <cell r="W2187">
            <v>839</v>
          </cell>
        </row>
        <row r="2188">
          <cell r="I2188" t="str">
            <v>ALI_58_SEG_2_PROV_2045</v>
          </cell>
          <cell r="J2188">
            <v>2</v>
          </cell>
          <cell r="K2188" t="str">
            <v>FRUTA</v>
          </cell>
          <cell r="L2188">
            <v>58</v>
          </cell>
          <cell r="M2188" t="str">
            <v>58 : Pera nacional.</v>
          </cell>
          <cell r="N2188">
            <v>2045</v>
          </cell>
          <cell r="O2188" t="str">
            <v>Comercializadora Disfruver SAS</v>
          </cell>
          <cell r="P2188">
            <v>865</v>
          </cell>
          <cell r="Q2188">
            <v>865</v>
          </cell>
          <cell r="R2188">
            <v>865</v>
          </cell>
          <cell r="S2188">
            <v>865</v>
          </cell>
          <cell r="T2188">
            <v>839</v>
          </cell>
          <cell r="U2188">
            <v>839</v>
          </cell>
          <cell r="V2188">
            <v>839</v>
          </cell>
          <cell r="W2188">
            <v>839</v>
          </cell>
        </row>
        <row r="2189">
          <cell r="I2189" t="str">
            <v>ALI_58_SEG_2_PROV_2090</v>
          </cell>
          <cell r="J2189">
            <v>2</v>
          </cell>
          <cell r="K2189" t="str">
            <v>FRUTA</v>
          </cell>
          <cell r="L2189">
            <v>58</v>
          </cell>
          <cell r="M2189" t="str">
            <v>58 : Pera nacional.</v>
          </cell>
          <cell r="N2189">
            <v>2090</v>
          </cell>
          <cell r="O2189" t="str">
            <v>UT PAE Bogotá 2020</v>
          </cell>
          <cell r="P2189">
            <v>861</v>
          </cell>
          <cell r="Q2189">
            <v>861</v>
          </cell>
          <cell r="R2189">
            <v>861</v>
          </cell>
          <cell r="S2189">
            <v>861</v>
          </cell>
          <cell r="T2189">
            <v>839</v>
          </cell>
          <cell r="U2189">
            <v>839</v>
          </cell>
          <cell r="V2189">
            <v>839</v>
          </cell>
          <cell r="W2189">
            <v>839</v>
          </cell>
        </row>
        <row r="2190">
          <cell r="I2190" t="str">
            <v>ALI_58_SEG_2_PROV_2093</v>
          </cell>
          <cell r="J2190">
            <v>2</v>
          </cell>
          <cell r="K2190" t="str">
            <v>FRUTA</v>
          </cell>
          <cell r="L2190">
            <v>58</v>
          </cell>
          <cell r="M2190" t="str">
            <v>58 : Pera nacional.</v>
          </cell>
          <cell r="N2190">
            <v>2093</v>
          </cell>
          <cell r="O2190" t="str">
            <v>Nutrición Bogotá 2020 Ut</v>
          </cell>
          <cell r="P2190">
            <v>860</v>
          </cell>
          <cell r="Q2190">
            <v>860</v>
          </cell>
          <cell r="R2190">
            <v>860</v>
          </cell>
          <cell r="S2190">
            <v>860</v>
          </cell>
          <cell r="T2190">
            <v>839</v>
          </cell>
          <cell r="U2190">
            <v>839</v>
          </cell>
          <cell r="V2190">
            <v>839</v>
          </cell>
          <cell r="W2190">
            <v>839</v>
          </cell>
        </row>
        <row r="2191">
          <cell r="I2191" t="str">
            <v>ALI_58_SEG_3_PROV_2045</v>
          </cell>
          <cell r="J2191">
            <v>3</v>
          </cell>
          <cell r="K2191" t="str">
            <v>FRUTA</v>
          </cell>
          <cell r="L2191">
            <v>58</v>
          </cell>
          <cell r="M2191" t="str">
            <v>58 : Pera nacional.</v>
          </cell>
          <cell r="N2191">
            <v>2045</v>
          </cell>
          <cell r="O2191" t="str">
            <v>Comercializadora Disfruver SAS</v>
          </cell>
          <cell r="P2191">
            <v>865</v>
          </cell>
          <cell r="Q2191">
            <v>865</v>
          </cell>
          <cell r="R2191">
            <v>865</v>
          </cell>
          <cell r="S2191">
            <v>865</v>
          </cell>
          <cell r="T2191">
            <v>839</v>
          </cell>
          <cell r="U2191">
            <v>839</v>
          </cell>
          <cell r="V2191">
            <v>839</v>
          </cell>
          <cell r="W2191">
            <v>839</v>
          </cell>
        </row>
        <row r="2192">
          <cell r="I2192" t="str">
            <v>ALI_58_SEG_3_PROV_2090</v>
          </cell>
          <cell r="J2192">
            <v>3</v>
          </cell>
          <cell r="K2192" t="str">
            <v>FRUTA</v>
          </cell>
          <cell r="L2192">
            <v>58</v>
          </cell>
          <cell r="M2192" t="str">
            <v>58 : Pera nacional.</v>
          </cell>
          <cell r="N2192">
            <v>2090</v>
          </cell>
          <cell r="O2192" t="str">
            <v>UT PAE Bogotá 2020</v>
          </cell>
          <cell r="P2192">
            <v>861</v>
          </cell>
          <cell r="Q2192">
            <v>861</v>
          </cell>
          <cell r="R2192">
            <v>861</v>
          </cell>
          <cell r="S2192">
            <v>861</v>
          </cell>
          <cell r="T2192">
            <v>839</v>
          </cell>
          <cell r="U2192">
            <v>839</v>
          </cell>
          <cell r="V2192">
            <v>839</v>
          </cell>
          <cell r="W2192">
            <v>839</v>
          </cell>
        </row>
        <row r="2193">
          <cell r="I2193" t="str">
            <v>ALI_58_SEG_3_PROV_2093</v>
          </cell>
          <cell r="J2193">
            <v>3</v>
          </cell>
          <cell r="K2193" t="str">
            <v>FRUTA</v>
          </cell>
          <cell r="L2193">
            <v>58</v>
          </cell>
          <cell r="M2193" t="str">
            <v>58 : Pera nacional.</v>
          </cell>
          <cell r="N2193">
            <v>2093</v>
          </cell>
          <cell r="O2193" t="str">
            <v>Nutrición Bogotá 2020 Ut</v>
          </cell>
          <cell r="P2193">
            <v>860</v>
          </cell>
          <cell r="Q2193">
            <v>860</v>
          </cell>
          <cell r="R2193">
            <v>860</v>
          </cell>
          <cell r="S2193">
            <v>860</v>
          </cell>
          <cell r="T2193">
            <v>839</v>
          </cell>
          <cell r="U2193">
            <v>839</v>
          </cell>
          <cell r="V2193">
            <v>839</v>
          </cell>
          <cell r="W2193">
            <v>839</v>
          </cell>
        </row>
        <row r="2194">
          <cell r="I2194" t="str">
            <v>ALI_58_SEG_4_PROV_2045</v>
          </cell>
          <cell r="J2194">
            <v>4</v>
          </cell>
          <cell r="K2194" t="str">
            <v>FRUTA</v>
          </cell>
          <cell r="L2194">
            <v>58</v>
          </cell>
          <cell r="M2194" t="str">
            <v>58 : Pera nacional.</v>
          </cell>
          <cell r="N2194">
            <v>2045</v>
          </cell>
          <cell r="O2194" t="str">
            <v>Comercializadora Disfruver SAS</v>
          </cell>
          <cell r="P2194">
            <v>865</v>
          </cell>
          <cell r="Q2194">
            <v>865</v>
          </cell>
          <cell r="R2194">
            <v>865</v>
          </cell>
          <cell r="S2194">
            <v>865</v>
          </cell>
          <cell r="T2194">
            <v>839</v>
          </cell>
          <cell r="U2194">
            <v>839</v>
          </cell>
          <cell r="V2194">
            <v>839</v>
          </cell>
          <cell r="W2194">
            <v>839</v>
          </cell>
        </row>
        <row r="2195">
          <cell r="I2195" t="str">
            <v>ALI_58_SEG_4_PROV_2090</v>
          </cell>
          <cell r="J2195">
            <v>4</v>
          </cell>
          <cell r="K2195" t="str">
            <v>FRUTA</v>
          </cell>
          <cell r="L2195">
            <v>58</v>
          </cell>
          <cell r="M2195" t="str">
            <v>58 : Pera nacional.</v>
          </cell>
          <cell r="N2195">
            <v>2090</v>
          </cell>
          <cell r="O2195" t="str">
            <v>UT PAE Bogotá 2020</v>
          </cell>
          <cell r="P2195">
            <v>861</v>
          </cell>
          <cell r="Q2195">
            <v>861</v>
          </cell>
          <cell r="R2195">
            <v>861</v>
          </cell>
          <cell r="S2195">
            <v>861</v>
          </cell>
          <cell r="T2195">
            <v>839</v>
          </cell>
          <cell r="U2195">
            <v>839</v>
          </cell>
          <cell r="V2195">
            <v>839</v>
          </cell>
          <cell r="W2195">
            <v>839</v>
          </cell>
        </row>
        <row r="2196">
          <cell r="I2196" t="str">
            <v>ALI_58_SEG_4_PROV_2093</v>
          </cell>
          <cell r="J2196">
            <v>4</v>
          </cell>
          <cell r="K2196" t="str">
            <v>FRUTA</v>
          </cell>
          <cell r="L2196">
            <v>58</v>
          </cell>
          <cell r="M2196" t="str">
            <v>58 : Pera nacional.</v>
          </cell>
          <cell r="N2196">
            <v>2093</v>
          </cell>
          <cell r="O2196" t="str">
            <v>Nutrición Bogotá 2020 Ut</v>
          </cell>
          <cell r="P2196">
            <v>860</v>
          </cell>
          <cell r="Q2196">
            <v>860</v>
          </cell>
          <cell r="R2196">
            <v>860</v>
          </cell>
          <cell r="S2196">
            <v>860</v>
          </cell>
          <cell r="T2196">
            <v>839</v>
          </cell>
          <cell r="U2196">
            <v>839</v>
          </cell>
          <cell r="V2196">
            <v>839</v>
          </cell>
          <cell r="W2196">
            <v>839</v>
          </cell>
        </row>
        <row r="2197">
          <cell r="I2197" t="str">
            <v>ALI_58_SEG_5_PROV_2090</v>
          </cell>
          <cell r="J2197">
            <v>5</v>
          </cell>
          <cell r="K2197" t="str">
            <v>FRUTA</v>
          </cell>
          <cell r="L2197">
            <v>58</v>
          </cell>
          <cell r="M2197" t="str">
            <v>58 : Pera nacional.</v>
          </cell>
          <cell r="N2197">
            <v>2090</v>
          </cell>
          <cell r="O2197" t="str">
            <v>UT PAE Bogotá 2020</v>
          </cell>
          <cell r="P2197">
            <v>861</v>
          </cell>
          <cell r="Q2197">
            <v>861</v>
          </cell>
          <cell r="R2197">
            <v>861</v>
          </cell>
          <cell r="S2197">
            <v>861</v>
          </cell>
          <cell r="T2197">
            <v>839</v>
          </cell>
          <cell r="U2197">
            <v>839</v>
          </cell>
          <cell r="V2197">
            <v>839</v>
          </cell>
          <cell r="W2197">
            <v>839</v>
          </cell>
        </row>
        <row r="2198">
          <cell r="I2198" t="str">
            <v>ALI_58_SEG_5_PROV_2093</v>
          </cell>
          <cell r="J2198">
            <v>5</v>
          </cell>
          <cell r="K2198" t="str">
            <v>FRUTA</v>
          </cell>
          <cell r="L2198">
            <v>58</v>
          </cell>
          <cell r="M2198" t="str">
            <v>58 : Pera nacional.</v>
          </cell>
          <cell r="N2198">
            <v>2093</v>
          </cell>
          <cell r="O2198" t="str">
            <v>Nutrición Bogotá 2020 Ut</v>
          </cell>
          <cell r="P2198">
            <v>860</v>
          </cell>
          <cell r="Q2198">
            <v>860</v>
          </cell>
          <cell r="R2198">
            <v>860</v>
          </cell>
          <cell r="S2198">
            <v>860</v>
          </cell>
          <cell r="T2198">
            <v>839</v>
          </cell>
          <cell r="U2198">
            <v>839</v>
          </cell>
          <cell r="V2198">
            <v>839</v>
          </cell>
          <cell r="W2198">
            <v>839</v>
          </cell>
        </row>
        <row r="2199">
          <cell r="I2199" t="str">
            <v>ALI_58_SEG_6_PROV_2045</v>
          </cell>
          <cell r="J2199">
            <v>6</v>
          </cell>
          <cell r="K2199" t="str">
            <v>FRUTA</v>
          </cell>
          <cell r="L2199">
            <v>58</v>
          </cell>
          <cell r="M2199" t="str">
            <v>58 : Pera nacional.</v>
          </cell>
          <cell r="N2199">
            <v>2045</v>
          </cell>
          <cell r="O2199" t="str">
            <v>Comercializadora Disfruver SAS</v>
          </cell>
          <cell r="P2199">
            <v>865</v>
          </cell>
          <cell r="Q2199">
            <v>865</v>
          </cell>
          <cell r="R2199">
            <v>865</v>
          </cell>
          <cell r="S2199">
            <v>865</v>
          </cell>
          <cell r="T2199">
            <v>839</v>
          </cell>
          <cell r="U2199">
            <v>839</v>
          </cell>
          <cell r="V2199">
            <v>839</v>
          </cell>
          <cell r="W2199">
            <v>839</v>
          </cell>
        </row>
        <row r="2200">
          <cell r="I2200" t="str">
            <v>ALI_58_SEG_6_PROV_2090</v>
          </cell>
          <cell r="J2200">
            <v>6</v>
          </cell>
          <cell r="K2200" t="str">
            <v>FRUTA</v>
          </cell>
          <cell r="L2200">
            <v>58</v>
          </cell>
          <cell r="M2200" t="str">
            <v>58 : Pera nacional.</v>
          </cell>
          <cell r="N2200">
            <v>2090</v>
          </cell>
          <cell r="O2200" t="str">
            <v>UT PAE Bogotá 2020</v>
          </cell>
          <cell r="P2200">
            <v>861</v>
          </cell>
          <cell r="Q2200">
            <v>861</v>
          </cell>
          <cell r="R2200">
            <v>861</v>
          </cell>
          <cell r="S2200">
            <v>861</v>
          </cell>
          <cell r="T2200">
            <v>839</v>
          </cell>
          <cell r="U2200">
            <v>839</v>
          </cell>
          <cell r="V2200">
            <v>839</v>
          </cell>
          <cell r="W2200">
            <v>839</v>
          </cell>
        </row>
        <row r="2201">
          <cell r="I2201" t="str">
            <v>ALI_58_SEG_6_PROV_2093</v>
          </cell>
          <cell r="J2201">
            <v>6</v>
          </cell>
          <cell r="K2201" t="str">
            <v>FRUTA</v>
          </cell>
          <cell r="L2201">
            <v>58</v>
          </cell>
          <cell r="M2201" t="str">
            <v>58 : Pera nacional.</v>
          </cell>
          <cell r="N2201">
            <v>2093</v>
          </cell>
          <cell r="O2201" t="str">
            <v>Nutrición Bogotá 2020 Ut</v>
          </cell>
          <cell r="P2201">
            <v>860</v>
          </cell>
          <cell r="Q2201">
            <v>860</v>
          </cell>
          <cell r="R2201">
            <v>860</v>
          </cell>
          <cell r="S2201">
            <v>860</v>
          </cell>
          <cell r="T2201">
            <v>839</v>
          </cell>
          <cell r="U2201">
            <v>839</v>
          </cell>
          <cell r="V2201">
            <v>839</v>
          </cell>
          <cell r="W2201">
            <v>839</v>
          </cell>
        </row>
        <row r="2202">
          <cell r="I2202" t="str">
            <v>ALI_58_SEG_7_PROV_2045</v>
          </cell>
          <cell r="J2202">
            <v>7</v>
          </cell>
          <cell r="K2202" t="str">
            <v>FRUTA</v>
          </cell>
          <cell r="L2202">
            <v>58</v>
          </cell>
          <cell r="M2202" t="str">
            <v>58 : Pera nacional.</v>
          </cell>
          <cell r="N2202">
            <v>2045</v>
          </cell>
          <cell r="O2202" t="str">
            <v>Comercializadora Disfruver SAS</v>
          </cell>
          <cell r="P2202">
            <v>865</v>
          </cell>
          <cell r="Q2202">
            <v>865</v>
          </cell>
          <cell r="R2202">
            <v>865</v>
          </cell>
          <cell r="S2202">
            <v>865</v>
          </cell>
          <cell r="T2202">
            <v>839</v>
          </cell>
          <cell r="U2202">
            <v>839</v>
          </cell>
          <cell r="V2202">
            <v>839</v>
          </cell>
          <cell r="W2202">
            <v>839</v>
          </cell>
        </row>
        <row r="2203">
          <cell r="I2203" t="str">
            <v>ALI_58_SEG_7_PROV_2090</v>
          </cell>
          <cell r="J2203">
            <v>7</v>
          </cell>
          <cell r="K2203" t="str">
            <v>FRUTA</v>
          </cell>
          <cell r="L2203">
            <v>58</v>
          </cell>
          <cell r="M2203" t="str">
            <v>58 : Pera nacional.</v>
          </cell>
          <cell r="N2203">
            <v>2090</v>
          </cell>
          <cell r="O2203" t="str">
            <v>UT PAE Bogotá 2020</v>
          </cell>
          <cell r="P2203">
            <v>861</v>
          </cell>
          <cell r="Q2203">
            <v>861</v>
          </cell>
          <cell r="R2203">
            <v>861</v>
          </cell>
          <cell r="S2203">
            <v>861</v>
          </cell>
          <cell r="T2203">
            <v>839</v>
          </cell>
          <cell r="U2203">
            <v>839</v>
          </cell>
          <cell r="V2203">
            <v>839</v>
          </cell>
          <cell r="W2203">
            <v>839</v>
          </cell>
        </row>
        <row r="2204">
          <cell r="I2204" t="str">
            <v>ALI_58_SEG_7_PROV_2091</v>
          </cell>
          <cell r="J2204">
            <v>7</v>
          </cell>
          <cell r="K2204" t="str">
            <v>FRUTA</v>
          </cell>
          <cell r="L2204">
            <v>58</v>
          </cell>
          <cell r="M2204" t="str">
            <v>58 : Pera nacional.</v>
          </cell>
          <cell r="N2204">
            <v>2091</v>
          </cell>
          <cell r="O2204" t="str">
            <v>Comercializadora Monfrut SAS</v>
          </cell>
          <cell r="P2204">
            <v>844</v>
          </cell>
          <cell r="Q2204">
            <v>844</v>
          </cell>
          <cell r="R2204">
            <v>844</v>
          </cell>
          <cell r="S2204">
            <v>844</v>
          </cell>
          <cell r="T2204">
            <v>839</v>
          </cell>
          <cell r="U2204">
            <v>839</v>
          </cell>
          <cell r="V2204">
            <v>839</v>
          </cell>
          <cell r="W2204">
            <v>839</v>
          </cell>
        </row>
        <row r="2205">
          <cell r="I2205" t="str">
            <v>ALI_58_SEG_7_PROV_2093</v>
          </cell>
          <cell r="J2205">
            <v>7</v>
          </cell>
          <cell r="K2205" t="str">
            <v>FRUTA</v>
          </cell>
          <cell r="L2205">
            <v>58</v>
          </cell>
          <cell r="M2205" t="str">
            <v>58 : Pera nacional.</v>
          </cell>
          <cell r="N2205">
            <v>2093</v>
          </cell>
          <cell r="O2205" t="str">
            <v>Nutrición Bogotá 2020 Ut</v>
          </cell>
          <cell r="P2205">
            <v>860</v>
          </cell>
          <cell r="Q2205">
            <v>860</v>
          </cell>
          <cell r="R2205">
            <v>860</v>
          </cell>
          <cell r="S2205">
            <v>860</v>
          </cell>
          <cell r="T2205">
            <v>839</v>
          </cell>
          <cell r="U2205">
            <v>839</v>
          </cell>
          <cell r="V2205">
            <v>839</v>
          </cell>
          <cell r="W2205">
            <v>839</v>
          </cell>
        </row>
        <row r="2206">
          <cell r="I2206" t="str">
            <v>ALI_58_SEG_8_PROV_2045</v>
          </cell>
          <cell r="J2206">
            <v>8</v>
          </cell>
          <cell r="K2206" t="str">
            <v>FRUTA</v>
          </cell>
          <cell r="L2206">
            <v>58</v>
          </cell>
          <cell r="M2206" t="str">
            <v>58 : Pera nacional.</v>
          </cell>
          <cell r="N2206">
            <v>2045</v>
          </cell>
          <cell r="O2206" t="str">
            <v>Comercializadora Disfruver SAS</v>
          </cell>
          <cell r="P2206">
            <v>865</v>
          </cell>
          <cell r="Q2206">
            <v>865</v>
          </cell>
          <cell r="R2206">
            <v>865</v>
          </cell>
          <cell r="S2206">
            <v>865</v>
          </cell>
          <cell r="T2206">
            <v>839</v>
          </cell>
          <cell r="U2206">
            <v>839</v>
          </cell>
          <cell r="V2206">
            <v>839</v>
          </cell>
          <cell r="W2206">
            <v>839</v>
          </cell>
        </row>
        <row r="2207">
          <cell r="I2207" t="str">
            <v>ALI_58_SEG_8_PROV_2090</v>
          </cell>
          <cell r="J2207">
            <v>8</v>
          </cell>
          <cell r="K2207" t="str">
            <v>FRUTA</v>
          </cell>
          <cell r="L2207">
            <v>58</v>
          </cell>
          <cell r="M2207" t="str">
            <v>58 : Pera nacional.</v>
          </cell>
          <cell r="N2207">
            <v>2090</v>
          </cell>
          <cell r="O2207" t="str">
            <v>UT PAE Bogotá 2020</v>
          </cell>
          <cell r="P2207">
            <v>861</v>
          </cell>
          <cell r="Q2207">
            <v>861</v>
          </cell>
          <cell r="R2207">
            <v>861</v>
          </cell>
          <cell r="S2207">
            <v>861</v>
          </cell>
          <cell r="T2207">
            <v>839</v>
          </cell>
          <cell r="U2207">
            <v>839</v>
          </cell>
          <cell r="V2207">
            <v>839</v>
          </cell>
          <cell r="W2207">
            <v>839</v>
          </cell>
        </row>
        <row r="2208">
          <cell r="I2208" t="str">
            <v>ALI_58_SEG_8_PROV_2093</v>
          </cell>
          <cell r="J2208">
            <v>8</v>
          </cell>
          <cell r="K2208" t="str">
            <v>FRUTA</v>
          </cell>
          <cell r="L2208">
            <v>58</v>
          </cell>
          <cell r="M2208" t="str">
            <v>58 : Pera nacional.</v>
          </cell>
          <cell r="N2208">
            <v>2093</v>
          </cell>
          <cell r="O2208" t="str">
            <v>Nutrición Bogotá 2020 Ut</v>
          </cell>
          <cell r="P2208">
            <v>860</v>
          </cell>
          <cell r="Q2208">
            <v>860</v>
          </cell>
          <cell r="R2208">
            <v>860</v>
          </cell>
          <cell r="S2208">
            <v>860</v>
          </cell>
          <cell r="T2208">
            <v>839</v>
          </cell>
          <cell r="U2208">
            <v>839</v>
          </cell>
          <cell r="V2208">
            <v>839</v>
          </cell>
          <cell r="W2208">
            <v>839</v>
          </cell>
        </row>
        <row r="2209">
          <cell r="I2209" t="str">
            <v>ALI_58_SEG_9_PROV_2045</v>
          </cell>
          <cell r="J2209">
            <v>9</v>
          </cell>
          <cell r="K2209" t="str">
            <v>FRUTA</v>
          </cell>
          <cell r="L2209">
            <v>58</v>
          </cell>
          <cell r="M2209" t="str">
            <v>58 : Pera nacional.</v>
          </cell>
          <cell r="N2209">
            <v>2045</v>
          </cell>
          <cell r="O2209" t="str">
            <v>Comercializadora Disfruver SAS</v>
          </cell>
          <cell r="P2209">
            <v>865</v>
          </cell>
          <cell r="Q2209">
            <v>865</v>
          </cell>
          <cell r="R2209">
            <v>865</v>
          </cell>
          <cell r="S2209">
            <v>865</v>
          </cell>
          <cell r="T2209">
            <v>839</v>
          </cell>
          <cell r="U2209">
            <v>839</v>
          </cell>
          <cell r="V2209">
            <v>839</v>
          </cell>
          <cell r="W2209">
            <v>839</v>
          </cell>
        </row>
        <row r="2210">
          <cell r="I2210" t="str">
            <v>ALI_58_SEG_9_PROV_2090</v>
          </cell>
          <cell r="J2210">
            <v>9</v>
          </cell>
          <cell r="K2210" t="str">
            <v>FRUTA</v>
          </cell>
          <cell r="L2210">
            <v>58</v>
          </cell>
          <cell r="M2210" t="str">
            <v>58 : Pera nacional.</v>
          </cell>
          <cell r="N2210">
            <v>2090</v>
          </cell>
          <cell r="O2210" t="str">
            <v>UT PAE Bogotá 2020</v>
          </cell>
          <cell r="P2210">
            <v>861</v>
          </cell>
          <cell r="Q2210">
            <v>861</v>
          </cell>
          <cell r="R2210">
            <v>861</v>
          </cell>
          <cell r="S2210">
            <v>861</v>
          </cell>
          <cell r="T2210">
            <v>839</v>
          </cell>
          <cell r="U2210">
            <v>839</v>
          </cell>
          <cell r="V2210">
            <v>839</v>
          </cell>
          <cell r="W2210">
            <v>839</v>
          </cell>
        </row>
        <row r="2211">
          <cell r="I2211" t="str">
            <v>ALI_58_SEG_9_PROV_2093</v>
          </cell>
          <cell r="J2211">
            <v>9</v>
          </cell>
          <cell r="K2211" t="str">
            <v>FRUTA</v>
          </cell>
          <cell r="L2211">
            <v>58</v>
          </cell>
          <cell r="M2211" t="str">
            <v>58 : Pera nacional.</v>
          </cell>
          <cell r="N2211">
            <v>2093</v>
          </cell>
          <cell r="O2211" t="str">
            <v>Nutrición Bogotá 2020 Ut</v>
          </cell>
          <cell r="P2211">
            <v>860</v>
          </cell>
          <cell r="Q2211">
            <v>860</v>
          </cell>
          <cell r="R2211">
            <v>860</v>
          </cell>
          <cell r="S2211">
            <v>860</v>
          </cell>
          <cell r="T2211">
            <v>839</v>
          </cell>
          <cell r="U2211">
            <v>839</v>
          </cell>
          <cell r="V2211">
            <v>839</v>
          </cell>
          <cell r="W2211">
            <v>839</v>
          </cell>
        </row>
        <row r="2212">
          <cell r="I2212" t="str">
            <v>ALI_58_SEG_10_PROV_2045</v>
          </cell>
          <cell r="J2212">
            <v>10</v>
          </cell>
          <cell r="K2212" t="str">
            <v>FRUTA</v>
          </cell>
          <cell r="L2212">
            <v>58</v>
          </cell>
          <cell r="M2212" t="str">
            <v>58 : Pera nacional.</v>
          </cell>
          <cell r="N2212">
            <v>2045</v>
          </cell>
          <cell r="O2212" t="str">
            <v>Comercializadora Disfruver SAS</v>
          </cell>
          <cell r="P2212">
            <v>865</v>
          </cell>
          <cell r="Q2212">
            <v>865</v>
          </cell>
          <cell r="R2212">
            <v>865</v>
          </cell>
          <cell r="S2212">
            <v>865</v>
          </cell>
          <cell r="T2212">
            <v>839</v>
          </cell>
          <cell r="U2212">
            <v>839</v>
          </cell>
          <cell r="V2212">
            <v>839</v>
          </cell>
          <cell r="W2212">
            <v>839</v>
          </cell>
        </row>
        <row r="2213">
          <cell r="I2213" t="str">
            <v>ALI_58_SEG_10_PROV_2090</v>
          </cell>
          <cell r="J2213">
            <v>10</v>
          </cell>
          <cell r="K2213" t="str">
            <v>FRUTA</v>
          </cell>
          <cell r="L2213">
            <v>58</v>
          </cell>
          <cell r="M2213" t="str">
            <v>58 : Pera nacional.</v>
          </cell>
          <cell r="N2213">
            <v>2090</v>
          </cell>
          <cell r="O2213" t="str">
            <v>UT PAE Bogotá 2020</v>
          </cell>
          <cell r="P2213">
            <v>861</v>
          </cell>
          <cell r="Q2213">
            <v>861</v>
          </cell>
          <cell r="R2213">
            <v>861</v>
          </cell>
          <cell r="S2213">
            <v>861</v>
          </cell>
          <cell r="T2213">
            <v>839</v>
          </cell>
          <cell r="U2213">
            <v>839</v>
          </cell>
          <cell r="V2213">
            <v>839</v>
          </cell>
          <cell r="W2213">
            <v>839</v>
          </cell>
        </row>
        <row r="2214">
          <cell r="I2214" t="str">
            <v>ALI_58_SEG_10_PROV_2093</v>
          </cell>
          <cell r="J2214">
            <v>10</v>
          </cell>
          <cell r="K2214" t="str">
            <v>FRUTA</v>
          </cell>
          <cell r="L2214">
            <v>58</v>
          </cell>
          <cell r="M2214" t="str">
            <v>58 : Pera nacional.</v>
          </cell>
          <cell r="N2214">
            <v>2093</v>
          </cell>
          <cell r="O2214" t="str">
            <v>Nutrición Bogotá 2020 Ut</v>
          </cell>
          <cell r="P2214">
            <v>860</v>
          </cell>
          <cell r="Q2214">
            <v>860</v>
          </cell>
          <cell r="R2214">
            <v>860</v>
          </cell>
          <cell r="S2214">
            <v>860</v>
          </cell>
          <cell r="T2214">
            <v>839</v>
          </cell>
          <cell r="U2214">
            <v>839</v>
          </cell>
          <cell r="V2214">
            <v>839</v>
          </cell>
          <cell r="W2214">
            <v>839</v>
          </cell>
        </row>
        <row r="2215">
          <cell r="I2215" t="str">
            <v>ALI_58_SEG_11_PROV_2045</v>
          </cell>
          <cell r="J2215">
            <v>11</v>
          </cell>
          <cell r="K2215" t="str">
            <v>FRUTA</v>
          </cell>
          <cell r="L2215">
            <v>58</v>
          </cell>
          <cell r="M2215" t="str">
            <v>58 : Pera nacional.</v>
          </cell>
          <cell r="N2215">
            <v>2045</v>
          </cell>
          <cell r="O2215" t="str">
            <v>Comercializadora Disfruver SAS</v>
          </cell>
          <cell r="P2215">
            <v>865</v>
          </cell>
          <cell r="Q2215">
            <v>865</v>
          </cell>
          <cell r="R2215">
            <v>865</v>
          </cell>
          <cell r="S2215">
            <v>865</v>
          </cell>
          <cell r="T2215">
            <v>839</v>
          </cell>
          <cell r="U2215">
            <v>839</v>
          </cell>
          <cell r="V2215">
            <v>839</v>
          </cell>
          <cell r="W2215">
            <v>839</v>
          </cell>
        </row>
        <row r="2216">
          <cell r="I2216" t="str">
            <v>ALI_58_SEG_11_PROV_2090</v>
          </cell>
          <cell r="J2216">
            <v>11</v>
          </cell>
          <cell r="K2216" t="str">
            <v>FRUTA</v>
          </cell>
          <cell r="L2216">
            <v>58</v>
          </cell>
          <cell r="M2216" t="str">
            <v>58 : Pera nacional.</v>
          </cell>
          <cell r="N2216">
            <v>2090</v>
          </cell>
          <cell r="O2216" t="str">
            <v>UT PAE Bogotá 2020</v>
          </cell>
          <cell r="P2216">
            <v>861</v>
          </cell>
          <cell r="Q2216">
            <v>861</v>
          </cell>
          <cell r="R2216">
            <v>861</v>
          </cell>
          <cell r="S2216">
            <v>861</v>
          </cell>
          <cell r="T2216">
            <v>839</v>
          </cell>
          <cell r="U2216">
            <v>839</v>
          </cell>
          <cell r="V2216">
            <v>839</v>
          </cell>
          <cell r="W2216">
            <v>839</v>
          </cell>
        </row>
        <row r="2217">
          <cell r="I2217" t="str">
            <v>ALI_58_SEG_11_PROV_2093</v>
          </cell>
          <cell r="J2217">
            <v>11</v>
          </cell>
          <cell r="K2217" t="str">
            <v>FRUTA</v>
          </cell>
          <cell r="L2217">
            <v>58</v>
          </cell>
          <cell r="M2217" t="str">
            <v>58 : Pera nacional.</v>
          </cell>
          <cell r="N2217">
            <v>2093</v>
          </cell>
          <cell r="O2217" t="str">
            <v>Nutrición Bogotá 2020 Ut</v>
          </cell>
          <cell r="P2217">
            <v>860</v>
          </cell>
          <cell r="Q2217">
            <v>860</v>
          </cell>
          <cell r="R2217">
            <v>860</v>
          </cell>
          <cell r="S2217">
            <v>860</v>
          </cell>
          <cell r="T2217">
            <v>839</v>
          </cell>
          <cell r="U2217">
            <v>839</v>
          </cell>
          <cell r="V2217">
            <v>839</v>
          </cell>
          <cell r="W2217">
            <v>839</v>
          </cell>
        </row>
        <row r="2218">
          <cell r="I2218" t="str">
            <v>ALI_58_SEG_12_PROV_2090</v>
          </cell>
          <cell r="J2218">
            <v>12</v>
          </cell>
          <cell r="K2218" t="str">
            <v>FRUTA</v>
          </cell>
          <cell r="L2218">
            <v>58</v>
          </cell>
          <cell r="M2218" t="str">
            <v>58 : Pera nacional.</v>
          </cell>
          <cell r="N2218">
            <v>2090</v>
          </cell>
          <cell r="O2218" t="str">
            <v>UT PAE Bogotá 2020</v>
          </cell>
          <cell r="P2218">
            <v>861</v>
          </cell>
          <cell r="Q2218">
            <v>861</v>
          </cell>
          <cell r="R2218">
            <v>861</v>
          </cell>
          <cell r="S2218">
            <v>861</v>
          </cell>
          <cell r="T2218">
            <v>839</v>
          </cell>
          <cell r="U2218">
            <v>839</v>
          </cell>
          <cell r="V2218">
            <v>839</v>
          </cell>
          <cell r="W2218">
            <v>839</v>
          </cell>
        </row>
        <row r="2219">
          <cell r="I2219" t="str">
            <v>ALI_58_SEG_12_PROV_2091</v>
          </cell>
          <cell r="J2219">
            <v>12</v>
          </cell>
          <cell r="K2219" t="str">
            <v>FRUTA</v>
          </cell>
          <cell r="L2219">
            <v>58</v>
          </cell>
          <cell r="M2219" t="str">
            <v>58 : Pera nacional.</v>
          </cell>
          <cell r="N2219">
            <v>2091</v>
          </cell>
          <cell r="O2219" t="str">
            <v>Comercializadora Monfrut SAS</v>
          </cell>
          <cell r="P2219">
            <v>844</v>
          </cell>
          <cell r="Q2219">
            <v>844</v>
          </cell>
          <cell r="R2219">
            <v>844</v>
          </cell>
          <cell r="S2219">
            <v>844</v>
          </cell>
          <cell r="T2219">
            <v>839</v>
          </cell>
          <cell r="U2219">
            <v>839</v>
          </cell>
          <cell r="V2219">
            <v>839</v>
          </cell>
          <cell r="W2219">
            <v>839</v>
          </cell>
        </row>
        <row r="2220">
          <cell r="I2220" t="str">
            <v>ALI_58_SEG_12_PROV_2093</v>
          </cell>
          <cell r="J2220">
            <v>12</v>
          </cell>
          <cell r="K2220" t="str">
            <v>FRUTA</v>
          </cell>
          <cell r="L2220">
            <v>58</v>
          </cell>
          <cell r="M2220" t="str">
            <v>58 : Pera nacional.</v>
          </cell>
          <cell r="N2220">
            <v>2093</v>
          </cell>
          <cell r="O2220" t="str">
            <v>Nutrición Bogotá 2020 Ut</v>
          </cell>
          <cell r="P2220">
            <v>860</v>
          </cell>
          <cell r="Q2220">
            <v>860</v>
          </cell>
          <cell r="R2220">
            <v>860</v>
          </cell>
          <cell r="S2220">
            <v>860</v>
          </cell>
          <cell r="T2220">
            <v>839</v>
          </cell>
          <cell r="U2220">
            <v>839</v>
          </cell>
          <cell r="V2220">
            <v>839</v>
          </cell>
          <cell r="W2220">
            <v>839</v>
          </cell>
        </row>
        <row r="2221">
          <cell r="I2221" t="str">
            <v>ALI_58_SEG_13_PROV_2090</v>
          </cell>
          <cell r="J2221">
            <v>13</v>
          </cell>
          <cell r="K2221" t="str">
            <v>FRUTA</v>
          </cell>
          <cell r="L2221">
            <v>58</v>
          </cell>
          <cell r="M2221" t="str">
            <v>58 : Pera nacional.</v>
          </cell>
          <cell r="N2221">
            <v>2090</v>
          </cell>
          <cell r="O2221" t="str">
            <v>UT PAE Bogotá 2020</v>
          </cell>
          <cell r="P2221">
            <v>861</v>
          </cell>
          <cell r="Q2221">
            <v>861</v>
          </cell>
          <cell r="R2221">
            <v>861</v>
          </cell>
          <cell r="S2221">
            <v>861</v>
          </cell>
          <cell r="T2221">
            <v>839</v>
          </cell>
          <cell r="U2221">
            <v>839</v>
          </cell>
          <cell r="V2221">
            <v>839</v>
          </cell>
          <cell r="W2221">
            <v>839</v>
          </cell>
        </row>
        <row r="2222">
          <cell r="I2222" t="str">
            <v>ALI_58_SEG_13_PROV_2093</v>
          </cell>
          <cell r="J2222">
            <v>13</v>
          </cell>
          <cell r="K2222" t="str">
            <v>FRUTA</v>
          </cell>
          <cell r="L2222">
            <v>58</v>
          </cell>
          <cell r="M2222" t="str">
            <v>58 : Pera nacional.</v>
          </cell>
          <cell r="N2222">
            <v>2093</v>
          </cell>
          <cell r="O2222" t="str">
            <v>Nutrición Bogotá 2020 Ut</v>
          </cell>
          <cell r="P2222">
            <v>860</v>
          </cell>
          <cell r="Q2222">
            <v>860</v>
          </cell>
          <cell r="R2222">
            <v>860</v>
          </cell>
          <cell r="S2222">
            <v>860</v>
          </cell>
          <cell r="T2222">
            <v>839</v>
          </cell>
          <cell r="U2222">
            <v>839</v>
          </cell>
          <cell r="V2222">
            <v>839</v>
          </cell>
          <cell r="W2222">
            <v>839</v>
          </cell>
        </row>
        <row r="2223">
          <cell r="I2223" t="str">
            <v>ALI_58_SEG_14_PROV_2045</v>
          </cell>
          <cell r="J2223">
            <v>14</v>
          </cell>
          <cell r="K2223" t="str">
            <v>FRUTA</v>
          </cell>
          <cell r="L2223">
            <v>58</v>
          </cell>
          <cell r="M2223" t="str">
            <v>58 : Pera nacional.</v>
          </cell>
          <cell r="N2223">
            <v>2045</v>
          </cell>
          <cell r="O2223" t="str">
            <v>Comercializadora Disfruver SAS</v>
          </cell>
          <cell r="P2223">
            <v>865</v>
          </cell>
          <cell r="Q2223">
            <v>865</v>
          </cell>
          <cell r="R2223">
            <v>865</v>
          </cell>
          <cell r="S2223">
            <v>865</v>
          </cell>
          <cell r="T2223">
            <v>839</v>
          </cell>
          <cell r="U2223">
            <v>839</v>
          </cell>
          <cell r="V2223">
            <v>839</v>
          </cell>
          <cell r="W2223">
            <v>839</v>
          </cell>
        </row>
        <row r="2224">
          <cell r="I2224" t="str">
            <v>ALI_58_SEG_14_PROV_2090</v>
          </cell>
          <cell r="J2224">
            <v>14</v>
          </cell>
          <cell r="K2224" t="str">
            <v>FRUTA</v>
          </cell>
          <cell r="L2224">
            <v>58</v>
          </cell>
          <cell r="M2224" t="str">
            <v>58 : Pera nacional.</v>
          </cell>
          <cell r="N2224">
            <v>2090</v>
          </cell>
          <cell r="O2224" t="str">
            <v>UT PAE Bogotá 2020</v>
          </cell>
          <cell r="P2224">
            <v>861</v>
          </cell>
          <cell r="Q2224">
            <v>861</v>
          </cell>
          <cell r="R2224">
            <v>861</v>
          </cell>
          <cell r="S2224">
            <v>861</v>
          </cell>
          <cell r="T2224">
            <v>839</v>
          </cell>
          <cell r="U2224">
            <v>839</v>
          </cell>
          <cell r="V2224">
            <v>839</v>
          </cell>
          <cell r="W2224">
            <v>839</v>
          </cell>
        </row>
        <row r="2225">
          <cell r="I2225" t="str">
            <v>ALI_58_SEG_14_PROV_2093</v>
          </cell>
          <cell r="J2225">
            <v>14</v>
          </cell>
          <cell r="K2225" t="str">
            <v>FRUTA</v>
          </cell>
          <cell r="L2225">
            <v>58</v>
          </cell>
          <cell r="M2225" t="str">
            <v>58 : Pera nacional.</v>
          </cell>
          <cell r="N2225">
            <v>2093</v>
          </cell>
          <cell r="O2225" t="str">
            <v>Nutrición Bogotá 2020 Ut</v>
          </cell>
          <cell r="P2225">
            <v>860</v>
          </cell>
          <cell r="Q2225">
            <v>860</v>
          </cell>
          <cell r="R2225">
            <v>860</v>
          </cell>
          <cell r="S2225">
            <v>860</v>
          </cell>
          <cell r="T2225">
            <v>839</v>
          </cell>
          <cell r="U2225">
            <v>839</v>
          </cell>
          <cell r="V2225">
            <v>839</v>
          </cell>
          <cell r="W2225">
            <v>839</v>
          </cell>
        </row>
        <row r="2226">
          <cell r="I2226" t="str">
            <v>ALI_58_SEG_15_PROV_2090</v>
          </cell>
          <cell r="J2226">
            <v>15</v>
          </cell>
          <cell r="K2226" t="str">
            <v>FRUTA</v>
          </cell>
          <cell r="L2226">
            <v>58</v>
          </cell>
          <cell r="M2226" t="str">
            <v>58 : Pera nacional.</v>
          </cell>
          <cell r="N2226">
            <v>2090</v>
          </cell>
          <cell r="O2226" t="str">
            <v>UT PAE Bogotá 2020</v>
          </cell>
          <cell r="P2226">
            <v>861</v>
          </cell>
          <cell r="Q2226">
            <v>861</v>
          </cell>
          <cell r="R2226">
            <v>861</v>
          </cell>
          <cell r="S2226">
            <v>861</v>
          </cell>
          <cell r="T2226">
            <v>839</v>
          </cell>
          <cell r="U2226">
            <v>839</v>
          </cell>
          <cell r="V2226">
            <v>839</v>
          </cell>
          <cell r="W2226">
            <v>839</v>
          </cell>
        </row>
        <row r="2227">
          <cell r="I2227" t="str">
            <v>ALI_58_SEG_15_PROV_2093</v>
          </cell>
          <cell r="J2227">
            <v>15</v>
          </cell>
          <cell r="K2227" t="str">
            <v>FRUTA</v>
          </cell>
          <cell r="L2227">
            <v>58</v>
          </cell>
          <cell r="M2227" t="str">
            <v>58 : Pera nacional.</v>
          </cell>
          <cell r="N2227">
            <v>2093</v>
          </cell>
          <cell r="O2227" t="str">
            <v>Nutrición Bogotá 2020 Ut</v>
          </cell>
          <cell r="P2227">
            <v>860</v>
          </cell>
          <cell r="Q2227">
            <v>860</v>
          </cell>
          <cell r="R2227">
            <v>860</v>
          </cell>
          <cell r="S2227">
            <v>860</v>
          </cell>
          <cell r="T2227">
            <v>839</v>
          </cell>
          <cell r="U2227">
            <v>839</v>
          </cell>
          <cell r="V2227">
            <v>839</v>
          </cell>
          <cell r="W2227">
            <v>839</v>
          </cell>
        </row>
        <row r="2228">
          <cell r="I2228" t="str">
            <v>ALI_70_SEG_7_PROV_2091</v>
          </cell>
          <cell r="J2228">
            <v>7</v>
          </cell>
          <cell r="K2228" t="str">
            <v>FRUTA</v>
          </cell>
          <cell r="L2228">
            <v>70</v>
          </cell>
          <cell r="M2228" t="str">
            <v>70 : Uva variedad negra o verde.</v>
          </cell>
          <cell r="N2228">
            <v>2091</v>
          </cell>
          <cell r="O2228" t="str">
            <v>Comercializadora Monfrut SAS</v>
          </cell>
          <cell r="P2228">
            <v>0</v>
          </cell>
          <cell r="Q2228">
            <v>1119</v>
          </cell>
          <cell r="R2228">
            <v>1119</v>
          </cell>
          <cell r="S2228">
            <v>1119</v>
          </cell>
          <cell r="T2228">
            <v>0</v>
          </cell>
          <cell r="U2228">
            <v>1090</v>
          </cell>
          <cell r="V2228">
            <v>1090</v>
          </cell>
          <cell r="W2228">
            <v>1090</v>
          </cell>
        </row>
        <row r="2229">
          <cell r="I2229" t="str">
            <v>ALI_70_SEG_12_PROV_2045</v>
          </cell>
          <cell r="J2229">
            <v>12</v>
          </cell>
          <cell r="K2229" t="str">
            <v>FRUTA</v>
          </cell>
          <cell r="L2229">
            <v>70</v>
          </cell>
          <cell r="M2229" t="str">
            <v>70 : Uva variedad negra o verde.</v>
          </cell>
          <cell r="N2229">
            <v>2045</v>
          </cell>
          <cell r="O2229" t="str">
            <v>Comercializadora Disfruver SAS</v>
          </cell>
          <cell r="P2229">
            <v>0</v>
          </cell>
          <cell r="Q2229">
            <v>1147</v>
          </cell>
          <cell r="R2229">
            <v>1147</v>
          </cell>
          <cell r="S2229">
            <v>1147</v>
          </cell>
          <cell r="T2229">
            <v>0</v>
          </cell>
          <cell r="U2229">
            <v>1090</v>
          </cell>
          <cell r="V2229">
            <v>1090</v>
          </cell>
          <cell r="W2229">
            <v>1090</v>
          </cell>
        </row>
        <row r="2230">
          <cell r="I2230" t="str">
            <v>ALI_70_SEG_12_PROV_2091</v>
          </cell>
          <cell r="J2230">
            <v>12</v>
          </cell>
          <cell r="K2230" t="str">
            <v>FRUTA</v>
          </cell>
          <cell r="L2230">
            <v>70</v>
          </cell>
          <cell r="M2230" t="str">
            <v>70 : Uva variedad negra o verde.</v>
          </cell>
          <cell r="N2230">
            <v>2091</v>
          </cell>
          <cell r="O2230" t="str">
            <v>Comercializadora Monfrut SAS</v>
          </cell>
          <cell r="P2230">
            <v>0</v>
          </cell>
          <cell r="Q2230">
            <v>1119</v>
          </cell>
          <cell r="R2230">
            <v>1119</v>
          </cell>
          <cell r="S2230">
            <v>1119</v>
          </cell>
          <cell r="T2230">
            <v>0</v>
          </cell>
          <cell r="U2230">
            <v>1090</v>
          </cell>
          <cell r="V2230">
            <v>1090</v>
          </cell>
          <cell r="W2230">
            <v>1090</v>
          </cell>
        </row>
        <row r="2231">
          <cell r="I2231" t="str">
            <v>ALI_70_SEG_15_PROV_2045</v>
          </cell>
          <cell r="J2231">
            <v>15</v>
          </cell>
          <cell r="K2231" t="str">
            <v>FRUTA</v>
          </cell>
          <cell r="L2231">
            <v>70</v>
          </cell>
          <cell r="M2231" t="str">
            <v>70 : Uva variedad negra o verde.</v>
          </cell>
          <cell r="N2231">
            <v>2045</v>
          </cell>
          <cell r="O2231" t="str">
            <v>Comercializadora Disfruver SAS</v>
          </cell>
          <cell r="P2231">
            <v>0</v>
          </cell>
          <cell r="Q2231">
            <v>1147</v>
          </cell>
          <cell r="R2231">
            <v>1147</v>
          </cell>
          <cell r="S2231">
            <v>1147</v>
          </cell>
          <cell r="T2231">
            <v>0</v>
          </cell>
          <cell r="U2231">
            <v>1090</v>
          </cell>
          <cell r="V2231">
            <v>1090</v>
          </cell>
          <cell r="W2231">
            <v>1090</v>
          </cell>
        </row>
        <row r="2232">
          <cell r="I2232" t="str">
            <v>ALI_119_SEG_1_PROV_2090</v>
          </cell>
          <cell r="J2232">
            <v>1</v>
          </cell>
          <cell r="K2232" t="str">
            <v>FRUTA</v>
          </cell>
          <cell r="L2232">
            <v>119</v>
          </cell>
          <cell r="M2232" t="str">
            <v>119 : Manzana nacional.</v>
          </cell>
          <cell r="N2232">
            <v>2090</v>
          </cell>
          <cell r="O2232" t="str">
            <v>UT PAE Bogotá 2020</v>
          </cell>
          <cell r="P2232">
            <v>753</v>
          </cell>
          <cell r="Q2232">
            <v>753</v>
          </cell>
          <cell r="R2232">
            <v>753</v>
          </cell>
          <cell r="S2232">
            <v>753</v>
          </cell>
          <cell r="T2232">
            <v>733</v>
          </cell>
          <cell r="U2232">
            <v>733</v>
          </cell>
          <cell r="V2232">
            <v>733</v>
          </cell>
          <cell r="W2232">
            <v>733</v>
          </cell>
        </row>
        <row r="2233">
          <cell r="I2233" t="str">
            <v>ALI_119_SEG_1_PROV_2093</v>
          </cell>
          <cell r="J2233">
            <v>1</v>
          </cell>
          <cell r="K2233" t="str">
            <v>FRUTA</v>
          </cell>
          <cell r="L2233">
            <v>119</v>
          </cell>
          <cell r="M2233" t="str">
            <v>119 : Manzana nacional.</v>
          </cell>
          <cell r="N2233">
            <v>2093</v>
          </cell>
          <cell r="O2233" t="str">
            <v>Nutrición Bogotá 2020 Ut</v>
          </cell>
          <cell r="P2233">
            <v>752</v>
          </cell>
          <cell r="Q2233">
            <v>752</v>
          </cell>
          <cell r="R2233">
            <v>752</v>
          </cell>
          <cell r="S2233">
            <v>752</v>
          </cell>
          <cell r="T2233">
            <v>733</v>
          </cell>
          <cell r="U2233">
            <v>733</v>
          </cell>
          <cell r="V2233">
            <v>733</v>
          </cell>
          <cell r="W2233">
            <v>733</v>
          </cell>
        </row>
        <row r="2234">
          <cell r="I2234" t="str">
            <v>ALI_119_SEG_2_PROV_2090</v>
          </cell>
          <cell r="J2234">
            <v>2</v>
          </cell>
          <cell r="K2234" t="str">
            <v>FRUTA</v>
          </cell>
          <cell r="L2234">
            <v>119</v>
          </cell>
          <cell r="M2234" t="str">
            <v>119 : Manzana nacional.</v>
          </cell>
          <cell r="N2234">
            <v>2090</v>
          </cell>
          <cell r="O2234" t="str">
            <v>UT PAE Bogotá 2020</v>
          </cell>
          <cell r="P2234">
            <v>753</v>
          </cell>
          <cell r="Q2234">
            <v>753</v>
          </cell>
          <cell r="R2234">
            <v>753</v>
          </cell>
          <cell r="S2234">
            <v>753</v>
          </cell>
          <cell r="T2234">
            <v>733</v>
          </cell>
          <cell r="U2234">
            <v>733</v>
          </cell>
          <cell r="V2234">
            <v>733</v>
          </cell>
          <cell r="W2234">
            <v>733</v>
          </cell>
        </row>
        <row r="2235">
          <cell r="I2235" t="str">
            <v>ALI_119_SEG_3_PROV_2090</v>
          </cell>
          <cell r="J2235">
            <v>3</v>
          </cell>
          <cell r="K2235" t="str">
            <v>FRUTA</v>
          </cell>
          <cell r="L2235">
            <v>119</v>
          </cell>
          <cell r="M2235" t="str">
            <v>119 : Manzana nacional.</v>
          </cell>
          <cell r="N2235">
            <v>2090</v>
          </cell>
          <cell r="O2235" t="str">
            <v>UT PAE Bogotá 2020</v>
          </cell>
          <cell r="P2235">
            <v>753</v>
          </cell>
          <cell r="Q2235">
            <v>753</v>
          </cell>
          <cell r="R2235">
            <v>753</v>
          </cell>
          <cell r="S2235">
            <v>753</v>
          </cell>
          <cell r="T2235">
            <v>733</v>
          </cell>
          <cell r="U2235">
            <v>733</v>
          </cell>
          <cell r="V2235">
            <v>733</v>
          </cell>
          <cell r="W2235">
            <v>733</v>
          </cell>
        </row>
        <row r="2236">
          <cell r="I2236" t="str">
            <v>ALI_119_SEG_4_PROV_2090</v>
          </cell>
          <cell r="J2236">
            <v>4</v>
          </cell>
          <cell r="K2236" t="str">
            <v>FRUTA</v>
          </cell>
          <cell r="L2236">
            <v>119</v>
          </cell>
          <cell r="M2236" t="str">
            <v>119 : Manzana nacional.</v>
          </cell>
          <cell r="N2236">
            <v>2090</v>
          </cell>
          <cell r="O2236" t="str">
            <v>UT PAE Bogotá 2020</v>
          </cell>
          <cell r="P2236">
            <v>753</v>
          </cell>
          <cell r="Q2236">
            <v>753</v>
          </cell>
          <cell r="R2236">
            <v>753</v>
          </cell>
          <cell r="S2236">
            <v>753</v>
          </cell>
          <cell r="T2236">
            <v>733</v>
          </cell>
          <cell r="U2236">
            <v>733</v>
          </cell>
          <cell r="V2236">
            <v>733</v>
          </cell>
          <cell r="W2236">
            <v>733</v>
          </cell>
        </row>
        <row r="2237">
          <cell r="I2237" t="str">
            <v>ALI_119_SEG_5_PROV_2090</v>
          </cell>
          <cell r="J2237">
            <v>5</v>
          </cell>
          <cell r="K2237" t="str">
            <v>FRUTA</v>
          </cell>
          <cell r="L2237">
            <v>119</v>
          </cell>
          <cell r="M2237" t="str">
            <v>119 : Manzana nacional.</v>
          </cell>
          <cell r="N2237">
            <v>2090</v>
          </cell>
          <cell r="O2237" t="str">
            <v>UT PAE Bogotá 2020</v>
          </cell>
          <cell r="P2237">
            <v>753</v>
          </cell>
          <cell r="Q2237">
            <v>753</v>
          </cell>
          <cell r="R2237">
            <v>753</v>
          </cell>
          <cell r="S2237">
            <v>753</v>
          </cell>
          <cell r="T2237">
            <v>733</v>
          </cell>
          <cell r="U2237">
            <v>733</v>
          </cell>
          <cell r="V2237">
            <v>733</v>
          </cell>
          <cell r="W2237">
            <v>733</v>
          </cell>
        </row>
        <row r="2238">
          <cell r="I2238" t="str">
            <v>ALI_119_SEG_6_PROV_2090</v>
          </cell>
          <cell r="J2238">
            <v>6</v>
          </cell>
          <cell r="K2238" t="str">
            <v>FRUTA</v>
          </cell>
          <cell r="L2238">
            <v>119</v>
          </cell>
          <cell r="M2238" t="str">
            <v>119 : Manzana nacional.</v>
          </cell>
          <cell r="N2238">
            <v>2090</v>
          </cell>
          <cell r="O2238" t="str">
            <v>UT PAE Bogotá 2020</v>
          </cell>
          <cell r="P2238">
            <v>753</v>
          </cell>
          <cell r="Q2238">
            <v>753</v>
          </cell>
          <cell r="R2238">
            <v>753</v>
          </cell>
          <cell r="S2238">
            <v>753</v>
          </cell>
          <cell r="T2238">
            <v>733</v>
          </cell>
          <cell r="U2238">
            <v>733</v>
          </cell>
          <cell r="V2238">
            <v>733</v>
          </cell>
          <cell r="W2238">
            <v>733</v>
          </cell>
        </row>
        <row r="2239">
          <cell r="I2239" t="str">
            <v>ALI_119_SEG_7_PROV_2090</v>
          </cell>
          <cell r="J2239">
            <v>7</v>
          </cell>
          <cell r="K2239" t="str">
            <v>FRUTA</v>
          </cell>
          <cell r="L2239">
            <v>119</v>
          </cell>
          <cell r="M2239" t="str">
            <v>119 : Manzana nacional.</v>
          </cell>
          <cell r="N2239">
            <v>2090</v>
          </cell>
          <cell r="O2239" t="str">
            <v>UT PAE Bogotá 2020</v>
          </cell>
          <cell r="P2239">
            <v>753</v>
          </cell>
          <cell r="Q2239">
            <v>753</v>
          </cell>
          <cell r="R2239">
            <v>753</v>
          </cell>
          <cell r="S2239">
            <v>753</v>
          </cell>
          <cell r="T2239">
            <v>733</v>
          </cell>
          <cell r="U2239">
            <v>733</v>
          </cell>
          <cell r="V2239">
            <v>733</v>
          </cell>
          <cell r="W2239">
            <v>733</v>
          </cell>
        </row>
        <row r="2240">
          <cell r="I2240" t="str">
            <v>ALI_119_SEG_8_PROV_2090</v>
          </cell>
          <cell r="J2240">
            <v>8</v>
          </cell>
          <cell r="K2240" t="str">
            <v>FRUTA</v>
          </cell>
          <cell r="L2240">
            <v>119</v>
          </cell>
          <cell r="M2240" t="str">
            <v>119 : Manzana nacional.</v>
          </cell>
          <cell r="N2240">
            <v>2090</v>
          </cell>
          <cell r="O2240" t="str">
            <v>UT PAE Bogotá 2020</v>
          </cell>
          <cell r="P2240">
            <v>753</v>
          </cell>
          <cell r="Q2240">
            <v>753</v>
          </cell>
          <cell r="R2240">
            <v>753</v>
          </cell>
          <cell r="S2240">
            <v>753</v>
          </cell>
          <cell r="T2240">
            <v>733</v>
          </cell>
          <cell r="U2240">
            <v>733</v>
          </cell>
          <cell r="V2240">
            <v>733</v>
          </cell>
          <cell r="W2240">
            <v>733</v>
          </cell>
        </row>
        <row r="2241">
          <cell r="I2241" t="str">
            <v>ALI_119_SEG_8_PROV_2093</v>
          </cell>
          <cell r="J2241">
            <v>8</v>
          </cell>
          <cell r="K2241" t="str">
            <v>FRUTA</v>
          </cell>
          <cell r="L2241">
            <v>119</v>
          </cell>
          <cell r="M2241" t="str">
            <v>119 : Manzana nacional.</v>
          </cell>
          <cell r="N2241">
            <v>2093</v>
          </cell>
          <cell r="O2241" t="str">
            <v>Nutrición Bogotá 2020 Ut</v>
          </cell>
          <cell r="P2241">
            <v>752</v>
          </cell>
          <cell r="Q2241">
            <v>752</v>
          </cell>
          <cell r="R2241">
            <v>752</v>
          </cell>
          <cell r="S2241">
            <v>752</v>
          </cell>
          <cell r="T2241">
            <v>733</v>
          </cell>
          <cell r="U2241">
            <v>733</v>
          </cell>
          <cell r="V2241">
            <v>733</v>
          </cell>
          <cell r="W2241">
            <v>733</v>
          </cell>
        </row>
        <row r="2242">
          <cell r="I2242" t="str">
            <v>ALI_119_SEG_9_PROV_2090</v>
          </cell>
          <cell r="J2242">
            <v>9</v>
          </cell>
          <cell r="K2242" t="str">
            <v>FRUTA</v>
          </cell>
          <cell r="L2242">
            <v>119</v>
          </cell>
          <cell r="M2242" t="str">
            <v>119 : Manzana nacional.</v>
          </cell>
          <cell r="N2242">
            <v>2090</v>
          </cell>
          <cell r="O2242" t="str">
            <v>UT PAE Bogotá 2020</v>
          </cell>
          <cell r="P2242">
            <v>753</v>
          </cell>
          <cell r="Q2242">
            <v>753</v>
          </cell>
          <cell r="R2242">
            <v>753</v>
          </cell>
          <cell r="S2242">
            <v>753</v>
          </cell>
          <cell r="T2242">
            <v>733</v>
          </cell>
          <cell r="U2242">
            <v>733</v>
          </cell>
          <cell r="V2242">
            <v>733</v>
          </cell>
          <cell r="W2242">
            <v>733</v>
          </cell>
        </row>
        <row r="2243">
          <cell r="I2243" t="str">
            <v>ALI_119_SEG_10_PROV_2090</v>
          </cell>
          <cell r="J2243">
            <v>10</v>
          </cell>
          <cell r="K2243" t="str">
            <v>FRUTA</v>
          </cell>
          <cell r="L2243">
            <v>119</v>
          </cell>
          <cell r="M2243" t="str">
            <v>119 : Manzana nacional.</v>
          </cell>
          <cell r="N2243">
            <v>2090</v>
          </cell>
          <cell r="O2243" t="str">
            <v>UT PAE Bogotá 2020</v>
          </cell>
          <cell r="P2243">
            <v>753</v>
          </cell>
          <cell r="Q2243">
            <v>753</v>
          </cell>
          <cell r="R2243">
            <v>753</v>
          </cell>
          <cell r="S2243">
            <v>753</v>
          </cell>
          <cell r="T2243">
            <v>733</v>
          </cell>
          <cell r="U2243">
            <v>733</v>
          </cell>
          <cell r="V2243">
            <v>733</v>
          </cell>
          <cell r="W2243">
            <v>733</v>
          </cell>
        </row>
        <row r="2244">
          <cell r="I2244" t="str">
            <v>ALI_119_SEG_11_PROV_2090</v>
          </cell>
          <cell r="J2244">
            <v>11</v>
          </cell>
          <cell r="K2244" t="str">
            <v>FRUTA</v>
          </cell>
          <cell r="L2244">
            <v>119</v>
          </cell>
          <cell r="M2244" t="str">
            <v>119 : Manzana nacional.</v>
          </cell>
          <cell r="N2244">
            <v>2090</v>
          </cell>
          <cell r="O2244" t="str">
            <v>UT PAE Bogotá 2020</v>
          </cell>
          <cell r="P2244">
            <v>753</v>
          </cell>
          <cell r="Q2244">
            <v>753</v>
          </cell>
          <cell r="R2244">
            <v>753</v>
          </cell>
          <cell r="S2244">
            <v>753</v>
          </cell>
          <cell r="T2244">
            <v>733</v>
          </cell>
          <cell r="U2244">
            <v>733</v>
          </cell>
          <cell r="V2244">
            <v>733</v>
          </cell>
          <cell r="W2244">
            <v>733</v>
          </cell>
        </row>
        <row r="2245">
          <cell r="I2245" t="str">
            <v>ALI_119_SEG_11_PROV_2093</v>
          </cell>
          <cell r="J2245">
            <v>11</v>
          </cell>
          <cell r="K2245" t="str">
            <v>FRUTA</v>
          </cell>
          <cell r="L2245">
            <v>119</v>
          </cell>
          <cell r="M2245" t="str">
            <v>119 : Manzana nacional.</v>
          </cell>
          <cell r="N2245">
            <v>2093</v>
          </cell>
          <cell r="O2245" t="str">
            <v>Nutrición Bogotá 2020 Ut</v>
          </cell>
          <cell r="P2245">
            <v>752</v>
          </cell>
          <cell r="Q2245">
            <v>752</v>
          </cell>
          <cell r="R2245">
            <v>752</v>
          </cell>
          <cell r="S2245">
            <v>752</v>
          </cell>
          <cell r="T2245">
            <v>733</v>
          </cell>
          <cell r="U2245">
            <v>733</v>
          </cell>
          <cell r="V2245">
            <v>733</v>
          </cell>
          <cell r="W2245">
            <v>733</v>
          </cell>
        </row>
        <row r="2246">
          <cell r="I2246" t="str">
            <v>ALI_119_SEG_12_PROV_2090</v>
          </cell>
          <cell r="J2246">
            <v>12</v>
          </cell>
          <cell r="K2246" t="str">
            <v>FRUTA</v>
          </cell>
          <cell r="L2246">
            <v>119</v>
          </cell>
          <cell r="M2246" t="str">
            <v>119 : Manzana nacional.</v>
          </cell>
          <cell r="N2246">
            <v>2090</v>
          </cell>
          <cell r="O2246" t="str">
            <v>UT PAE Bogotá 2020</v>
          </cell>
          <cell r="P2246">
            <v>753</v>
          </cell>
          <cell r="Q2246">
            <v>753</v>
          </cell>
          <cell r="R2246">
            <v>753</v>
          </cell>
          <cell r="S2246">
            <v>753</v>
          </cell>
          <cell r="T2246">
            <v>733</v>
          </cell>
          <cell r="U2246">
            <v>733</v>
          </cell>
          <cell r="V2246">
            <v>733</v>
          </cell>
          <cell r="W2246">
            <v>733</v>
          </cell>
        </row>
        <row r="2247">
          <cell r="I2247" t="str">
            <v>ALI_119_SEG_12_PROV_2093</v>
          </cell>
          <cell r="J2247">
            <v>12</v>
          </cell>
          <cell r="K2247" t="str">
            <v>FRUTA</v>
          </cell>
          <cell r="L2247">
            <v>119</v>
          </cell>
          <cell r="M2247" t="str">
            <v>119 : Manzana nacional.</v>
          </cell>
          <cell r="N2247">
            <v>2093</v>
          </cell>
          <cell r="O2247" t="str">
            <v>Nutrición Bogotá 2020 Ut</v>
          </cell>
          <cell r="P2247">
            <v>752</v>
          </cell>
          <cell r="Q2247">
            <v>752</v>
          </cell>
          <cell r="R2247">
            <v>752</v>
          </cell>
          <cell r="S2247">
            <v>752</v>
          </cell>
          <cell r="T2247">
            <v>733</v>
          </cell>
          <cell r="U2247">
            <v>733</v>
          </cell>
          <cell r="V2247">
            <v>733</v>
          </cell>
          <cell r="W2247">
            <v>733</v>
          </cell>
        </row>
        <row r="2248">
          <cell r="I2248" t="str">
            <v>ALI_119_SEG_13_PROV_2090</v>
          </cell>
          <cell r="J2248">
            <v>13</v>
          </cell>
          <cell r="K2248" t="str">
            <v>FRUTA</v>
          </cell>
          <cell r="L2248">
            <v>119</v>
          </cell>
          <cell r="M2248" t="str">
            <v>119 : Manzana nacional.</v>
          </cell>
          <cell r="N2248">
            <v>2090</v>
          </cell>
          <cell r="O2248" t="str">
            <v>UT PAE Bogotá 2020</v>
          </cell>
          <cell r="P2248">
            <v>753</v>
          </cell>
          <cell r="Q2248">
            <v>753</v>
          </cell>
          <cell r="R2248">
            <v>753</v>
          </cell>
          <cell r="S2248">
            <v>753</v>
          </cell>
          <cell r="T2248">
            <v>733</v>
          </cell>
          <cell r="U2248">
            <v>733</v>
          </cell>
          <cell r="V2248">
            <v>733</v>
          </cell>
          <cell r="W2248">
            <v>733</v>
          </cell>
        </row>
        <row r="2249">
          <cell r="I2249" t="str">
            <v>ALI_119_SEG_13_PROV_2093</v>
          </cell>
          <cell r="J2249">
            <v>13</v>
          </cell>
          <cell r="K2249" t="str">
            <v>FRUTA</v>
          </cell>
          <cell r="L2249">
            <v>119</v>
          </cell>
          <cell r="M2249" t="str">
            <v>119 : Manzana nacional.</v>
          </cell>
          <cell r="N2249">
            <v>2093</v>
          </cell>
          <cell r="O2249" t="str">
            <v>Nutrición Bogotá 2020 Ut</v>
          </cell>
          <cell r="P2249">
            <v>752</v>
          </cell>
          <cell r="Q2249">
            <v>752</v>
          </cell>
          <cell r="R2249">
            <v>752</v>
          </cell>
          <cell r="S2249">
            <v>752</v>
          </cell>
          <cell r="T2249">
            <v>733</v>
          </cell>
          <cell r="U2249">
            <v>733</v>
          </cell>
          <cell r="V2249">
            <v>733</v>
          </cell>
          <cell r="W2249">
            <v>733</v>
          </cell>
        </row>
        <row r="2250">
          <cell r="I2250" t="str">
            <v>ALI_119_SEG_14_PROV_2090</v>
          </cell>
          <cell r="J2250">
            <v>14</v>
          </cell>
          <cell r="K2250" t="str">
            <v>FRUTA</v>
          </cell>
          <cell r="L2250">
            <v>119</v>
          </cell>
          <cell r="M2250" t="str">
            <v>119 : Manzana nacional.</v>
          </cell>
          <cell r="N2250">
            <v>2090</v>
          </cell>
          <cell r="O2250" t="str">
            <v>UT PAE Bogotá 2020</v>
          </cell>
          <cell r="P2250">
            <v>753</v>
          </cell>
          <cell r="Q2250">
            <v>753</v>
          </cell>
          <cell r="R2250">
            <v>753</v>
          </cell>
          <cell r="S2250">
            <v>753</v>
          </cell>
          <cell r="T2250">
            <v>733</v>
          </cell>
          <cell r="U2250">
            <v>733</v>
          </cell>
          <cell r="V2250">
            <v>733</v>
          </cell>
          <cell r="W2250">
            <v>733</v>
          </cell>
        </row>
        <row r="2251">
          <cell r="I2251" t="str">
            <v>ALI_119_SEG_14_PROV_2093</v>
          </cell>
          <cell r="J2251">
            <v>14</v>
          </cell>
          <cell r="K2251" t="str">
            <v>FRUTA</v>
          </cell>
          <cell r="L2251">
            <v>119</v>
          </cell>
          <cell r="M2251" t="str">
            <v>119 : Manzana nacional.</v>
          </cell>
          <cell r="N2251">
            <v>2093</v>
          </cell>
          <cell r="O2251" t="str">
            <v>Nutrición Bogotá 2020 Ut</v>
          </cell>
          <cell r="P2251">
            <v>752</v>
          </cell>
          <cell r="Q2251">
            <v>752</v>
          </cell>
          <cell r="R2251">
            <v>752</v>
          </cell>
          <cell r="S2251">
            <v>752</v>
          </cell>
          <cell r="T2251">
            <v>733</v>
          </cell>
          <cell r="U2251">
            <v>733</v>
          </cell>
          <cell r="V2251">
            <v>733</v>
          </cell>
          <cell r="W2251">
            <v>733</v>
          </cell>
        </row>
        <row r="2252">
          <cell r="I2252" t="str">
            <v>ALI_119_SEG_15_PROV_2090</v>
          </cell>
          <cell r="J2252">
            <v>15</v>
          </cell>
          <cell r="K2252" t="str">
            <v>FRUTA</v>
          </cell>
          <cell r="L2252">
            <v>119</v>
          </cell>
          <cell r="M2252" t="str">
            <v>119 : Manzana nacional.</v>
          </cell>
          <cell r="N2252">
            <v>2090</v>
          </cell>
          <cell r="O2252" t="str">
            <v>UT PAE Bogotá 2020</v>
          </cell>
          <cell r="P2252">
            <v>753</v>
          </cell>
          <cell r="Q2252">
            <v>753</v>
          </cell>
          <cell r="R2252">
            <v>753</v>
          </cell>
          <cell r="S2252">
            <v>753</v>
          </cell>
          <cell r="T2252">
            <v>733</v>
          </cell>
          <cell r="U2252">
            <v>733</v>
          </cell>
          <cell r="V2252">
            <v>733</v>
          </cell>
          <cell r="W2252">
            <v>733</v>
          </cell>
        </row>
        <row r="2253">
          <cell r="I2253" t="str">
            <v>ALI_119_SEG_15_PROV_2093</v>
          </cell>
          <cell r="J2253">
            <v>15</v>
          </cell>
          <cell r="K2253" t="str">
            <v>FRUTA</v>
          </cell>
          <cell r="L2253">
            <v>119</v>
          </cell>
          <cell r="M2253" t="str">
            <v>119 : Manzana nacional.</v>
          </cell>
          <cell r="N2253">
            <v>2093</v>
          </cell>
          <cell r="O2253" t="str">
            <v>Nutrición Bogotá 2020 Ut</v>
          </cell>
          <cell r="P2253">
            <v>752</v>
          </cell>
          <cell r="Q2253">
            <v>752</v>
          </cell>
          <cell r="R2253">
            <v>752</v>
          </cell>
          <cell r="S2253">
            <v>752</v>
          </cell>
          <cell r="T2253">
            <v>733</v>
          </cell>
          <cell r="U2253">
            <v>733</v>
          </cell>
          <cell r="V2253">
            <v>733</v>
          </cell>
          <cell r="W2253">
            <v>733</v>
          </cell>
        </row>
        <row r="2254">
          <cell r="I2254" t="str">
            <v>ALI_127_SEG_1_PROV_2090</v>
          </cell>
          <cell r="J2254">
            <v>1</v>
          </cell>
          <cell r="K2254" t="str">
            <v>FRUTA</v>
          </cell>
          <cell r="L2254">
            <v>127</v>
          </cell>
          <cell r="M2254" t="str">
            <v>127 : Pera Importada.</v>
          </cell>
          <cell r="N2254">
            <v>2090</v>
          </cell>
          <cell r="O2254" t="str">
            <v>UT PAE Bogotá 2020</v>
          </cell>
          <cell r="P2254">
            <v>1049</v>
          </cell>
          <cell r="Q2254">
            <v>1049</v>
          </cell>
          <cell r="R2254">
            <v>1049</v>
          </cell>
          <cell r="S2254">
            <v>1049</v>
          </cell>
          <cell r="T2254">
            <v>1021</v>
          </cell>
          <cell r="U2254">
            <v>1021</v>
          </cell>
          <cell r="V2254">
            <v>1021</v>
          </cell>
          <cell r="W2254">
            <v>1021</v>
          </cell>
        </row>
        <row r="2255">
          <cell r="I2255" t="str">
            <v>ALI_127_SEG_2_PROV_2090</v>
          </cell>
          <cell r="J2255">
            <v>2</v>
          </cell>
          <cell r="K2255" t="str">
            <v>FRUTA</v>
          </cell>
          <cell r="L2255">
            <v>127</v>
          </cell>
          <cell r="M2255" t="str">
            <v>127 : Pera Importada.</v>
          </cell>
          <cell r="N2255">
            <v>2090</v>
          </cell>
          <cell r="O2255" t="str">
            <v>UT PAE Bogotá 2020</v>
          </cell>
          <cell r="P2255">
            <v>1049</v>
          </cell>
          <cell r="Q2255">
            <v>1049</v>
          </cell>
          <cell r="R2255">
            <v>1049</v>
          </cell>
          <cell r="S2255">
            <v>1049</v>
          </cell>
          <cell r="T2255">
            <v>1021</v>
          </cell>
          <cell r="U2255">
            <v>1021</v>
          </cell>
          <cell r="V2255">
            <v>1021</v>
          </cell>
          <cell r="W2255">
            <v>1021</v>
          </cell>
        </row>
        <row r="2256">
          <cell r="I2256" t="str">
            <v>ALI_127_SEG_3_PROV_2045</v>
          </cell>
          <cell r="J2256">
            <v>3</v>
          </cell>
          <cell r="K2256" t="str">
            <v>FRUTA</v>
          </cell>
          <cell r="L2256">
            <v>127</v>
          </cell>
          <cell r="M2256" t="str">
            <v>127 : Pera Importada.</v>
          </cell>
          <cell r="N2256">
            <v>2045</v>
          </cell>
          <cell r="O2256" t="str">
            <v>Comercializadora Disfruver SAS</v>
          </cell>
          <cell r="P2256">
            <v>1075</v>
          </cell>
          <cell r="Q2256">
            <v>1075</v>
          </cell>
          <cell r="R2256">
            <v>1075</v>
          </cell>
          <cell r="S2256">
            <v>1075</v>
          </cell>
          <cell r="T2256">
            <v>1021</v>
          </cell>
          <cell r="U2256">
            <v>1021</v>
          </cell>
          <cell r="V2256">
            <v>1021</v>
          </cell>
          <cell r="W2256">
            <v>1021</v>
          </cell>
        </row>
        <row r="2257">
          <cell r="I2257" t="str">
            <v>ALI_127_SEG_3_PROV_2090</v>
          </cell>
          <cell r="J2257">
            <v>3</v>
          </cell>
          <cell r="K2257" t="str">
            <v>FRUTA</v>
          </cell>
          <cell r="L2257">
            <v>127</v>
          </cell>
          <cell r="M2257" t="str">
            <v>127 : Pera Importada.</v>
          </cell>
          <cell r="N2257">
            <v>2090</v>
          </cell>
          <cell r="O2257" t="str">
            <v>UT PAE Bogotá 2020</v>
          </cell>
          <cell r="P2257">
            <v>1049</v>
          </cell>
          <cell r="Q2257">
            <v>1049</v>
          </cell>
          <cell r="R2257">
            <v>1049</v>
          </cell>
          <cell r="S2257">
            <v>1049</v>
          </cell>
          <cell r="T2257">
            <v>1021</v>
          </cell>
          <cell r="U2257">
            <v>1021</v>
          </cell>
          <cell r="V2257">
            <v>1021</v>
          </cell>
          <cell r="W2257">
            <v>1021</v>
          </cell>
        </row>
        <row r="2258">
          <cell r="I2258" t="str">
            <v>ALI_127_SEG_4_PROV_2090</v>
          </cell>
          <cell r="J2258">
            <v>4</v>
          </cell>
          <cell r="K2258" t="str">
            <v>FRUTA</v>
          </cell>
          <cell r="L2258">
            <v>127</v>
          </cell>
          <cell r="M2258" t="str">
            <v>127 : Pera Importada.</v>
          </cell>
          <cell r="N2258">
            <v>2090</v>
          </cell>
          <cell r="O2258" t="str">
            <v>UT PAE Bogotá 2020</v>
          </cell>
          <cell r="P2258">
            <v>1049</v>
          </cell>
          <cell r="Q2258">
            <v>1049</v>
          </cell>
          <cell r="R2258">
            <v>1049</v>
          </cell>
          <cell r="S2258">
            <v>1049</v>
          </cell>
          <cell r="T2258">
            <v>1021</v>
          </cell>
          <cell r="U2258">
            <v>1021</v>
          </cell>
          <cell r="V2258">
            <v>1021</v>
          </cell>
          <cell r="W2258">
            <v>1021</v>
          </cell>
        </row>
        <row r="2259">
          <cell r="I2259" t="str">
            <v>ALI_127_SEG_5_PROV_2045</v>
          </cell>
          <cell r="J2259">
            <v>5</v>
          </cell>
          <cell r="K2259" t="str">
            <v>FRUTA</v>
          </cell>
          <cell r="L2259">
            <v>127</v>
          </cell>
          <cell r="M2259" t="str">
            <v>127 : Pera Importada.</v>
          </cell>
          <cell r="N2259">
            <v>2045</v>
          </cell>
          <cell r="O2259" t="str">
            <v>Comercializadora Disfruver SAS</v>
          </cell>
          <cell r="P2259">
            <v>1075</v>
          </cell>
          <cell r="Q2259">
            <v>1075</v>
          </cell>
          <cell r="R2259">
            <v>1075</v>
          </cell>
          <cell r="S2259">
            <v>1075</v>
          </cell>
          <cell r="T2259">
            <v>1021</v>
          </cell>
          <cell r="U2259">
            <v>1021</v>
          </cell>
          <cell r="V2259">
            <v>1021</v>
          </cell>
          <cell r="W2259">
            <v>1021</v>
          </cell>
        </row>
        <row r="2260">
          <cell r="I2260" t="str">
            <v>ALI_127_SEG_5_PROV_2090</v>
          </cell>
          <cell r="J2260">
            <v>5</v>
          </cell>
          <cell r="K2260" t="str">
            <v>FRUTA</v>
          </cell>
          <cell r="L2260">
            <v>127</v>
          </cell>
          <cell r="M2260" t="str">
            <v>127 : Pera Importada.</v>
          </cell>
          <cell r="N2260">
            <v>2090</v>
          </cell>
          <cell r="O2260" t="str">
            <v>UT PAE Bogotá 2020</v>
          </cell>
          <cell r="P2260">
            <v>1049</v>
          </cell>
          <cell r="Q2260">
            <v>1049</v>
          </cell>
          <cell r="R2260">
            <v>1049</v>
          </cell>
          <cell r="S2260">
            <v>1049</v>
          </cell>
          <cell r="T2260">
            <v>1021</v>
          </cell>
          <cell r="U2260">
            <v>1021</v>
          </cell>
          <cell r="V2260">
            <v>1021</v>
          </cell>
          <cell r="W2260">
            <v>1021</v>
          </cell>
        </row>
        <row r="2261">
          <cell r="I2261" t="str">
            <v>ALI_127_SEG_6_PROV_2090</v>
          </cell>
          <cell r="J2261">
            <v>6</v>
          </cell>
          <cell r="K2261" t="str">
            <v>FRUTA</v>
          </cell>
          <cell r="L2261">
            <v>127</v>
          </cell>
          <cell r="M2261" t="str">
            <v>127 : Pera Importada.</v>
          </cell>
          <cell r="N2261">
            <v>2090</v>
          </cell>
          <cell r="O2261" t="str">
            <v>UT PAE Bogotá 2020</v>
          </cell>
          <cell r="P2261">
            <v>1049</v>
          </cell>
          <cell r="Q2261">
            <v>1049</v>
          </cell>
          <cell r="R2261">
            <v>1049</v>
          </cell>
          <cell r="S2261">
            <v>1049</v>
          </cell>
          <cell r="T2261">
            <v>1021</v>
          </cell>
          <cell r="U2261">
            <v>1021</v>
          </cell>
          <cell r="V2261">
            <v>1021</v>
          </cell>
          <cell r="W2261">
            <v>1021</v>
          </cell>
        </row>
        <row r="2262">
          <cell r="I2262" t="str">
            <v>ALI_127_SEG_7_PROV_2045</v>
          </cell>
          <cell r="J2262">
            <v>7</v>
          </cell>
          <cell r="K2262" t="str">
            <v>FRUTA</v>
          </cell>
          <cell r="L2262">
            <v>127</v>
          </cell>
          <cell r="M2262" t="str">
            <v>127 : Pera Importada.</v>
          </cell>
          <cell r="N2262">
            <v>2045</v>
          </cell>
          <cell r="O2262" t="str">
            <v>Comercializadora Disfruver SAS</v>
          </cell>
          <cell r="P2262">
            <v>1075</v>
          </cell>
          <cell r="Q2262">
            <v>1075</v>
          </cell>
          <cell r="R2262">
            <v>1075</v>
          </cell>
          <cell r="S2262">
            <v>1075</v>
          </cell>
          <cell r="T2262">
            <v>1021</v>
          </cell>
          <cell r="U2262">
            <v>1021</v>
          </cell>
          <cell r="V2262">
            <v>1021</v>
          </cell>
          <cell r="W2262">
            <v>1021</v>
          </cell>
        </row>
        <row r="2263">
          <cell r="I2263" t="str">
            <v>ALI_127_SEG_7_PROV_2090</v>
          </cell>
          <cell r="J2263">
            <v>7</v>
          </cell>
          <cell r="K2263" t="str">
            <v>FRUTA</v>
          </cell>
          <cell r="L2263">
            <v>127</v>
          </cell>
          <cell r="M2263" t="str">
            <v>127 : Pera Importada.</v>
          </cell>
          <cell r="N2263">
            <v>2090</v>
          </cell>
          <cell r="O2263" t="str">
            <v>UT PAE Bogotá 2020</v>
          </cell>
          <cell r="P2263">
            <v>1049</v>
          </cell>
          <cell r="Q2263">
            <v>1049</v>
          </cell>
          <cell r="R2263">
            <v>1049</v>
          </cell>
          <cell r="S2263">
            <v>1049</v>
          </cell>
          <cell r="T2263">
            <v>1021</v>
          </cell>
          <cell r="U2263">
            <v>1021</v>
          </cell>
          <cell r="V2263">
            <v>1021</v>
          </cell>
          <cell r="W2263">
            <v>1021</v>
          </cell>
        </row>
        <row r="2264">
          <cell r="I2264" t="str">
            <v>ALI_127_SEG_7_PROV_2091</v>
          </cell>
          <cell r="J2264">
            <v>7</v>
          </cell>
          <cell r="K2264" t="str">
            <v>FRUTA</v>
          </cell>
          <cell r="L2264">
            <v>127</v>
          </cell>
          <cell r="M2264" t="str">
            <v>127 : Pera Importada.</v>
          </cell>
          <cell r="N2264">
            <v>2091</v>
          </cell>
          <cell r="O2264" t="str">
            <v>Comercializadora Monfrut SAS</v>
          </cell>
          <cell r="P2264">
            <v>1037</v>
          </cell>
          <cell r="Q2264">
            <v>1037</v>
          </cell>
          <cell r="R2264">
            <v>1037</v>
          </cell>
          <cell r="S2264">
            <v>1037</v>
          </cell>
          <cell r="T2264">
            <v>1021</v>
          </cell>
          <cell r="U2264">
            <v>1021</v>
          </cell>
          <cell r="V2264">
            <v>1021</v>
          </cell>
          <cell r="W2264">
            <v>1021</v>
          </cell>
        </row>
        <row r="2265">
          <cell r="I2265" t="str">
            <v>ALI_127_SEG_8_PROV_2090</v>
          </cell>
          <cell r="J2265">
            <v>8</v>
          </cell>
          <cell r="K2265" t="str">
            <v>FRUTA</v>
          </cell>
          <cell r="L2265">
            <v>127</v>
          </cell>
          <cell r="M2265" t="str">
            <v>127 : Pera Importada.</v>
          </cell>
          <cell r="N2265">
            <v>2090</v>
          </cell>
          <cell r="O2265" t="str">
            <v>UT PAE Bogotá 2020</v>
          </cell>
          <cell r="P2265">
            <v>1049</v>
          </cell>
          <cell r="Q2265">
            <v>1049</v>
          </cell>
          <cell r="R2265">
            <v>1049</v>
          </cell>
          <cell r="S2265">
            <v>1049</v>
          </cell>
          <cell r="T2265">
            <v>1021</v>
          </cell>
          <cell r="U2265">
            <v>1021</v>
          </cell>
          <cell r="V2265">
            <v>1021</v>
          </cell>
          <cell r="W2265">
            <v>1021</v>
          </cell>
        </row>
        <row r="2266">
          <cell r="I2266" t="str">
            <v>ALI_127_SEG_9_PROV_2090</v>
          </cell>
          <cell r="J2266">
            <v>9</v>
          </cell>
          <cell r="K2266" t="str">
            <v>FRUTA</v>
          </cell>
          <cell r="L2266">
            <v>127</v>
          </cell>
          <cell r="M2266" t="str">
            <v>127 : Pera Importada.</v>
          </cell>
          <cell r="N2266">
            <v>2090</v>
          </cell>
          <cell r="O2266" t="str">
            <v>UT PAE Bogotá 2020</v>
          </cell>
          <cell r="P2266">
            <v>1049</v>
          </cell>
          <cell r="Q2266">
            <v>1049</v>
          </cell>
          <cell r="R2266">
            <v>1049</v>
          </cell>
          <cell r="S2266">
            <v>1049</v>
          </cell>
          <cell r="T2266">
            <v>1021</v>
          </cell>
          <cell r="U2266">
            <v>1021</v>
          </cell>
          <cell r="V2266">
            <v>1021</v>
          </cell>
          <cell r="W2266">
            <v>1021</v>
          </cell>
        </row>
        <row r="2267">
          <cell r="I2267" t="str">
            <v>ALI_127_SEG_10_PROV_2090</v>
          </cell>
          <cell r="J2267">
            <v>10</v>
          </cell>
          <cell r="K2267" t="str">
            <v>FRUTA</v>
          </cell>
          <cell r="L2267">
            <v>127</v>
          </cell>
          <cell r="M2267" t="str">
            <v>127 : Pera Importada.</v>
          </cell>
          <cell r="N2267">
            <v>2090</v>
          </cell>
          <cell r="O2267" t="str">
            <v>UT PAE Bogotá 2020</v>
          </cell>
          <cell r="P2267">
            <v>1049</v>
          </cell>
          <cell r="Q2267">
            <v>1049</v>
          </cell>
          <cell r="R2267">
            <v>1049</v>
          </cell>
          <cell r="S2267">
            <v>1049</v>
          </cell>
          <cell r="T2267">
            <v>1021</v>
          </cell>
          <cell r="U2267">
            <v>1021</v>
          </cell>
          <cell r="V2267">
            <v>1021</v>
          </cell>
          <cell r="W2267">
            <v>1021</v>
          </cell>
        </row>
        <row r="2268">
          <cell r="I2268" t="str">
            <v>ALI_127_SEG_11_PROV_2090</v>
          </cell>
          <cell r="J2268">
            <v>11</v>
          </cell>
          <cell r="K2268" t="str">
            <v>FRUTA</v>
          </cell>
          <cell r="L2268">
            <v>127</v>
          </cell>
          <cell r="M2268" t="str">
            <v>127 : Pera Importada.</v>
          </cell>
          <cell r="N2268">
            <v>2090</v>
          </cell>
          <cell r="O2268" t="str">
            <v>UT PAE Bogotá 2020</v>
          </cell>
          <cell r="P2268">
            <v>1049</v>
          </cell>
          <cell r="Q2268">
            <v>1049</v>
          </cell>
          <cell r="R2268">
            <v>1049</v>
          </cell>
          <cell r="S2268">
            <v>1049</v>
          </cell>
          <cell r="T2268">
            <v>1021</v>
          </cell>
          <cell r="U2268">
            <v>1021</v>
          </cell>
          <cell r="V2268">
            <v>1021</v>
          </cell>
          <cell r="W2268">
            <v>1021</v>
          </cell>
        </row>
        <row r="2269">
          <cell r="I2269" t="str">
            <v>ALI_127_SEG_12_PROV_2090</v>
          </cell>
          <cell r="J2269">
            <v>12</v>
          </cell>
          <cell r="K2269" t="str">
            <v>FRUTA</v>
          </cell>
          <cell r="L2269">
            <v>127</v>
          </cell>
          <cell r="M2269" t="str">
            <v>127 : Pera Importada.</v>
          </cell>
          <cell r="N2269">
            <v>2090</v>
          </cell>
          <cell r="O2269" t="str">
            <v>UT PAE Bogotá 2020</v>
          </cell>
          <cell r="P2269">
            <v>1049</v>
          </cell>
          <cell r="Q2269">
            <v>1049</v>
          </cell>
          <cell r="R2269">
            <v>1049</v>
          </cell>
          <cell r="S2269">
            <v>1049</v>
          </cell>
          <cell r="T2269">
            <v>1021</v>
          </cell>
          <cell r="U2269">
            <v>1021</v>
          </cell>
          <cell r="V2269">
            <v>1021</v>
          </cell>
          <cell r="W2269">
            <v>1021</v>
          </cell>
        </row>
        <row r="2270">
          <cell r="I2270" t="str">
            <v>ALI_127_SEG_12_PROV_2091</v>
          </cell>
          <cell r="J2270">
            <v>12</v>
          </cell>
          <cell r="K2270" t="str">
            <v>FRUTA</v>
          </cell>
          <cell r="L2270">
            <v>127</v>
          </cell>
          <cell r="M2270" t="str">
            <v>127 : Pera Importada.</v>
          </cell>
          <cell r="N2270">
            <v>2091</v>
          </cell>
          <cell r="O2270" t="str">
            <v>Comercializadora Monfrut SAS</v>
          </cell>
          <cell r="P2270">
            <v>1037</v>
          </cell>
          <cell r="Q2270">
            <v>1037</v>
          </cell>
          <cell r="R2270">
            <v>1037</v>
          </cell>
          <cell r="S2270">
            <v>1037</v>
          </cell>
          <cell r="T2270">
            <v>1021</v>
          </cell>
          <cell r="U2270">
            <v>1021</v>
          </cell>
          <cell r="V2270">
            <v>1021</v>
          </cell>
          <cell r="W2270">
            <v>1021</v>
          </cell>
        </row>
        <row r="2271">
          <cell r="I2271" t="str">
            <v>ALI_127_SEG_13_PROV_2090</v>
          </cell>
          <cell r="J2271">
            <v>13</v>
          </cell>
          <cell r="K2271" t="str">
            <v>FRUTA</v>
          </cell>
          <cell r="L2271">
            <v>127</v>
          </cell>
          <cell r="M2271" t="str">
            <v>127 : Pera Importada.</v>
          </cell>
          <cell r="N2271">
            <v>2090</v>
          </cell>
          <cell r="O2271" t="str">
            <v>UT PAE Bogotá 2020</v>
          </cell>
          <cell r="P2271">
            <v>1049</v>
          </cell>
          <cell r="Q2271">
            <v>1049</v>
          </cell>
          <cell r="R2271">
            <v>1049</v>
          </cell>
          <cell r="S2271">
            <v>1049</v>
          </cell>
          <cell r="T2271">
            <v>1021</v>
          </cell>
          <cell r="U2271">
            <v>1021</v>
          </cell>
          <cell r="V2271">
            <v>1021</v>
          </cell>
          <cell r="W2271">
            <v>1021</v>
          </cell>
        </row>
        <row r="2272">
          <cell r="I2272" t="str">
            <v>ALI_127_SEG_14_PROV_2090</v>
          </cell>
          <cell r="J2272">
            <v>14</v>
          </cell>
          <cell r="K2272" t="str">
            <v>FRUTA</v>
          </cell>
          <cell r="L2272">
            <v>127</v>
          </cell>
          <cell r="M2272" t="str">
            <v>127 : Pera Importada.</v>
          </cell>
          <cell r="N2272">
            <v>2090</v>
          </cell>
          <cell r="O2272" t="str">
            <v>UT PAE Bogotá 2020</v>
          </cell>
          <cell r="P2272">
            <v>1049</v>
          </cell>
          <cell r="Q2272">
            <v>1049</v>
          </cell>
          <cell r="R2272">
            <v>1049</v>
          </cell>
          <cell r="S2272">
            <v>1049</v>
          </cell>
          <cell r="T2272">
            <v>1021</v>
          </cell>
          <cell r="U2272">
            <v>1021</v>
          </cell>
          <cell r="V2272">
            <v>1021</v>
          </cell>
          <cell r="W2272">
            <v>1021</v>
          </cell>
        </row>
        <row r="2273">
          <cell r="I2273" t="str">
            <v>ALI_127_SEG_15_PROV_2090</v>
          </cell>
          <cell r="J2273">
            <v>15</v>
          </cell>
          <cell r="K2273" t="str">
            <v>FRUTA</v>
          </cell>
          <cell r="L2273">
            <v>127</v>
          </cell>
          <cell r="M2273" t="str">
            <v>127 : Pera Importada.</v>
          </cell>
          <cell r="N2273">
            <v>2090</v>
          </cell>
          <cell r="O2273" t="str">
            <v>UT PAE Bogotá 2020</v>
          </cell>
          <cell r="P2273">
            <v>1049</v>
          </cell>
          <cell r="Q2273">
            <v>1049</v>
          </cell>
          <cell r="R2273">
            <v>1049</v>
          </cell>
          <cell r="S2273">
            <v>1049</v>
          </cell>
          <cell r="T2273">
            <v>1021</v>
          </cell>
          <cell r="U2273">
            <v>1021</v>
          </cell>
          <cell r="V2273">
            <v>1021</v>
          </cell>
          <cell r="W2273">
            <v>1021</v>
          </cell>
        </row>
        <row r="2274">
          <cell r="I2274" t="str">
            <v>ALI_114_SEG_1_PROV_2014</v>
          </cell>
          <cell r="J2274">
            <v>1</v>
          </cell>
          <cell r="K2274" t="str">
            <v>FRUTA EN PORCIONES</v>
          </cell>
          <cell r="L2274">
            <v>114</v>
          </cell>
          <cell r="M2274" t="str">
            <v>114 : Piña en trozos o tajada sin corazón.</v>
          </cell>
          <cell r="N2274">
            <v>2014</v>
          </cell>
          <cell r="O2274" t="str">
            <v>PulpaFruit S.A.S.</v>
          </cell>
          <cell r="P2274">
            <v>816</v>
          </cell>
          <cell r="Q2274">
            <v>816</v>
          </cell>
          <cell r="R2274">
            <v>816</v>
          </cell>
          <cell r="S2274">
            <v>816</v>
          </cell>
          <cell r="T2274">
            <v>786</v>
          </cell>
          <cell r="U2274">
            <v>786</v>
          </cell>
          <cell r="V2274">
            <v>786</v>
          </cell>
          <cell r="W2274">
            <v>786</v>
          </cell>
        </row>
        <row r="2275">
          <cell r="I2275" t="str">
            <v>ALI_114_SEG_2_PROV_2014</v>
          </cell>
          <cell r="J2275">
            <v>2</v>
          </cell>
          <cell r="K2275" t="str">
            <v>FRUTA EN PORCIONES</v>
          </cell>
          <cell r="L2275">
            <v>114</v>
          </cell>
          <cell r="M2275" t="str">
            <v>114 : Piña en trozos o tajada sin corazón.</v>
          </cell>
          <cell r="N2275">
            <v>2014</v>
          </cell>
          <cell r="O2275" t="str">
            <v>PulpaFruit S.A.S.</v>
          </cell>
          <cell r="P2275">
            <v>816</v>
          </cell>
          <cell r="Q2275">
            <v>816</v>
          </cell>
          <cell r="R2275">
            <v>816</v>
          </cell>
          <cell r="S2275">
            <v>816</v>
          </cell>
          <cell r="T2275">
            <v>786</v>
          </cell>
          <cell r="U2275">
            <v>786</v>
          </cell>
          <cell r="V2275">
            <v>786</v>
          </cell>
          <cell r="W2275">
            <v>786</v>
          </cell>
        </row>
        <row r="2276">
          <cell r="I2276" t="str">
            <v>ALI_114_SEG_3_PROV_2014</v>
          </cell>
          <cell r="J2276">
            <v>3</v>
          </cell>
          <cell r="K2276" t="str">
            <v>FRUTA EN PORCIONES</v>
          </cell>
          <cell r="L2276">
            <v>114</v>
          </cell>
          <cell r="M2276" t="str">
            <v>114 : Piña en trozos o tajada sin corazón.</v>
          </cell>
          <cell r="N2276">
            <v>2014</v>
          </cell>
          <cell r="O2276" t="str">
            <v>PulpaFruit S.A.S.</v>
          </cell>
          <cell r="P2276">
            <v>816</v>
          </cell>
          <cell r="Q2276">
            <v>816</v>
          </cell>
          <cell r="R2276">
            <v>816</v>
          </cell>
          <cell r="S2276">
            <v>816</v>
          </cell>
          <cell r="T2276">
            <v>786</v>
          </cell>
          <cell r="U2276">
            <v>786</v>
          </cell>
          <cell r="V2276">
            <v>786</v>
          </cell>
          <cell r="W2276">
            <v>786</v>
          </cell>
        </row>
        <row r="2277">
          <cell r="I2277" t="str">
            <v>ALI_114_SEG_4_PROV_2014</v>
          </cell>
          <cell r="J2277">
            <v>4</v>
          </cell>
          <cell r="K2277" t="str">
            <v>FRUTA EN PORCIONES</v>
          </cell>
          <cell r="L2277">
            <v>114</v>
          </cell>
          <cell r="M2277" t="str">
            <v>114 : Piña en trozos o tajada sin corazón.</v>
          </cell>
          <cell r="N2277">
            <v>2014</v>
          </cell>
          <cell r="O2277" t="str">
            <v>PulpaFruit S.A.S.</v>
          </cell>
          <cell r="P2277">
            <v>816</v>
          </cell>
          <cell r="Q2277">
            <v>816</v>
          </cell>
          <cell r="R2277">
            <v>816</v>
          </cell>
          <cell r="S2277">
            <v>816</v>
          </cell>
          <cell r="T2277">
            <v>786</v>
          </cell>
          <cell r="U2277">
            <v>786</v>
          </cell>
          <cell r="V2277">
            <v>786</v>
          </cell>
          <cell r="W2277">
            <v>786</v>
          </cell>
        </row>
        <row r="2278">
          <cell r="I2278" t="str">
            <v>ALI_114_SEG_5_PROV_2014</v>
          </cell>
          <cell r="J2278">
            <v>5</v>
          </cell>
          <cell r="K2278" t="str">
            <v>FRUTA EN PORCIONES</v>
          </cell>
          <cell r="L2278">
            <v>114</v>
          </cell>
          <cell r="M2278" t="str">
            <v>114 : Piña en trozos o tajada sin corazón.</v>
          </cell>
          <cell r="N2278">
            <v>2014</v>
          </cell>
          <cell r="O2278" t="str">
            <v>PulpaFruit S.A.S.</v>
          </cell>
          <cell r="P2278">
            <v>816</v>
          </cell>
          <cell r="Q2278">
            <v>816</v>
          </cell>
          <cell r="R2278">
            <v>816</v>
          </cell>
          <cell r="S2278">
            <v>816</v>
          </cell>
          <cell r="T2278">
            <v>786</v>
          </cell>
          <cell r="U2278">
            <v>786</v>
          </cell>
          <cell r="V2278">
            <v>786</v>
          </cell>
          <cell r="W2278">
            <v>786</v>
          </cell>
        </row>
        <row r="2279">
          <cell r="I2279" t="str">
            <v>ALI_114_SEG_6_PROV_2014</v>
          </cell>
          <cell r="J2279">
            <v>6</v>
          </cell>
          <cell r="K2279" t="str">
            <v>FRUTA EN PORCIONES</v>
          </cell>
          <cell r="L2279">
            <v>114</v>
          </cell>
          <cell r="M2279" t="str">
            <v>114 : Piña en trozos o tajada sin corazón.</v>
          </cell>
          <cell r="N2279">
            <v>2014</v>
          </cell>
          <cell r="O2279" t="str">
            <v>PulpaFruit S.A.S.</v>
          </cell>
          <cell r="P2279">
            <v>816</v>
          </cell>
          <cell r="Q2279">
            <v>816</v>
          </cell>
          <cell r="R2279">
            <v>816</v>
          </cell>
          <cell r="S2279">
            <v>816</v>
          </cell>
          <cell r="T2279">
            <v>786</v>
          </cell>
          <cell r="U2279">
            <v>786</v>
          </cell>
          <cell r="V2279">
            <v>786</v>
          </cell>
          <cell r="W2279">
            <v>786</v>
          </cell>
        </row>
        <row r="2280">
          <cell r="I2280" t="str">
            <v>ALI_114_SEG_7_PROV_2014</v>
          </cell>
          <cell r="J2280">
            <v>7</v>
          </cell>
          <cell r="K2280" t="str">
            <v>FRUTA EN PORCIONES</v>
          </cell>
          <cell r="L2280">
            <v>114</v>
          </cell>
          <cell r="M2280" t="str">
            <v>114 : Piña en trozos o tajada sin corazón.</v>
          </cell>
          <cell r="N2280">
            <v>2014</v>
          </cell>
          <cell r="O2280" t="str">
            <v>PulpaFruit S.A.S.</v>
          </cell>
          <cell r="P2280">
            <v>816</v>
          </cell>
          <cell r="Q2280">
            <v>816</v>
          </cell>
          <cell r="R2280">
            <v>816</v>
          </cell>
          <cell r="S2280">
            <v>816</v>
          </cell>
          <cell r="T2280">
            <v>786</v>
          </cell>
          <cell r="U2280">
            <v>786</v>
          </cell>
          <cell r="V2280">
            <v>786</v>
          </cell>
          <cell r="W2280">
            <v>786</v>
          </cell>
        </row>
        <row r="2281">
          <cell r="I2281" t="str">
            <v>ALI_114_SEG_8_PROV_2014</v>
          </cell>
          <cell r="J2281">
            <v>8</v>
          </cell>
          <cell r="K2281" t="str">
            <v>FRUTA EN PORCIONES</v>
          </cell>
          <cell r="L2281">
            <v>114</v>
          </cell>
          <cell r="M2281" t="str">
            <v>114 : Piña en trozos o tajada sin corazón.</v>
          </cell>
          <cell r="N2281">
            <v>2014</v>
          </cell>
          <cell r="O2281" t="str">
            <v>PulpaFruit S.A.S.</v>
          </cell>
          <cell r="P2281">
            <v>816</v>
          </cell>
          <cell r="Q2281">
            <v>816</v>
          </cell>
          <cell r="R2281">
            <v>816</v>
          </cell>
          <cell r="S2281">
            <v>816</v>
          </cell>
          <cell r="T2281">
            <v>786</v>
          </cell>
          <cell r="U2281">
            <v>786</v>
          </cell>
          <cell r="V2281">
            <v>786</v>
          </cell>
          <cell r="W2281">
            <v>786</v>
          </cell>
        </row>
        <row r="2282">
          <cell r="I2282" t="str">
            <v>ALI_114_SEG_9_PROV_2014</v>
          </cell>
          <cell r="J2282">
            <v>9</v>
          </cell>
          <cell r="K2282" t="str">
            <v>FRUTA EN PORCIONES</v>
          </cell>
          <cell r="L2282">
            <v>114</v>
          </cell>
          <cell r="M2282" t="str">
            <v>114 : Piña en trozos o tajada sin corazón.</v>
          </cell>
          <cell r="N2282">
            <v>2014</v>
          </cell>
          <cell r="O2282" t="str">
            <v>PulpaFruit S.A.S.</v>
          </cell>
          <cell r="P2282">
            <v>816</v>
          </cell>
          <cell r="Q2282">
            <v>816</v>
          </cell>
          <cell r="R2282">
            <v>816</v>
          </cell>
          <cell r="S2282">
            <v>816</v>
          </cell>
          <cell r="T2282">
            <v>786</v>
          </cell>
          <cell r="U2282">
            <v>786</v>
          </cell>
          <cell r="V2282">
            <v>786</v>
          </cell>
          <cell r="W2282">
            <v>786</v>
          </cell>
        </row>
        <row r="2283">
          <cell r="I2283" t="str">
            <v>ALI_114_SEG_10_PROV_2014</v>
          </cell>
          <cell r="J2283">
            <v>10</v>
          </cell>
          <cell r="K2283" t="str">
            <v>FRUTA EN PORCIONES</v>
          </cell>
          <cell r="L2283">
            <v>114</v>
          </cell>
          <cell r="M2283" t="str">
            <v>114 : Piña en trozos o tajada sin corazón.</v>
          </cell>
          <cell r="N2283">
            <v>2014</v>
          </cell>
          <cell r="O2283" t="str">
            <v>PulpaFruit S.A.S.</v>
          </cell>
          <cell r="P2283">
            <v>816</v>
          </cell>
          <cell r="Q2283">
            <v>816</v>
          </cell>
          <cell r="R2283">
            <v>816</v>
          </cell>
          <cell r="S2283">
            <v>816</v>
          </cell>
          <cell r="T2283">
            <v>786</v>
          </cell>
          <cell r="U2283">
            <v>786</v>
          </cell>
          <cell r="V2283">
            <v>786</v>
          </cell>
          <cell r="W2283">
            <v>786</v>
          </cell>
        </row>
        <row r="2284">
          <cell r="I2284" t="str">
            <v>ALI_114_SEG_11_PROV_2014</v>
          </cell>
          <cell r="J2284">
            <v>11</v>
          </cell>
          <cell r="K2284" t="str">
            <v>FRUTA EN PORCIONES</v>
          </cell>
          <cell r="L2284">
            <v>114</v>
          </cell>
          <cell r="M2284" t="str">
            <v>114 : Piña en trozos o tajada sin corazón.</v>
          </cell>
          <cell r="N2284">
            <v>2014</v>
          </cell>
          <cell r="O2284" t="str">
            <v>PulpaFruit S.A.S.</v>
          </cell>
          <cell r="P2284">
            <v>816</v>
          </cell>
          <cell r="Q2284">
            <v>816</v>
          </cell>
          <cell r="R2284">
            <v>816</v>
          </cell>
          <cell r="S2284">
            <v>816</v>
          </cell>
          <cell r="T2284">
            <v>786</v>
          </cell>
          <cell r="U2284">
            <v>786</v>
          </cell>
          <cell r="V2284">
            <v>786</v>
          </cell>
          <cell r="W2284">
            <v>786</v>
          </cell>
        </row>
        <row r="2285">
          <cell r="I2285" t="str">
            <v>ALI_114_SEG_12_PROV_2014</v>
          </cell>
          <cell r="J2285">
            <v>12</v>
          </cell>
          <cell r="K2285" t="str">
            <v>FRUTA EN PORCIONES</v>
          </cell>
          <cell r="L2285">
            <v>114</v>
          </cell>
          <cell r="M2285" t="str">
            <v>114 : Piña en trozos o tajada sin corazón.</v>
          </cell>
          <cell r="N2285">
            <v>2014</v>
          </cell>
          <cell r="O2285" t="str">
            <v>PulpaFruit S.A.S.</v>
          </cell>
          <cell r="P2285">
            <v>816</v>
          </cell>
          <cell r="Q2285">
            <v>816</v>
          </cell>
          <cell r="R2285">
            <v>816</v>
          </cell>
          <cell r="S2285">
            <v>816</v>
          </cell>
          <cell r="T2285">
            <v>786</v>
          </cell>
          <cell r="U2285">
            <v>786</v>
          </cell>
          <cell r="V2285">
            <v>786</v>
          </cell>
          <cell r="W2285">
            <v>786</v>
          </cell>
        </row>
        <row r="2286">
          <cell r="I2286" t="str">
            <v>ALI_114_SEG_13_PROV_2014</v>
          </cell>
          <cell r="J2286">
            <v>13</v>
          </cell>
          <cell r="K2286" t="str">
            <v>FRUTA EN PORCIONES</v>
          </cell>
          <cell r="L2286">
            <v>114</v>
          </cell>
          <cell r="M2286" t="str">
            <v>114 : Piña en trozos o tajada sin corazón.</v>
          </cell>
          <cell r="N2286">
            <v>2014</v>
          </cell>
          <cell r="O2286" t="str">
            <v>PulpaFruit S.A.S.</v>
          </cell>
          <cell r="P2286">
            <v>816</v>
          </cell>
          <cell r="Q2286">
            <v>816</v>
          </cell>
          <cell r="R2286">
            <v>816</v>
          </cell>
          <cell r="S2286">
            <v>816</v>
          </cell>
          <cell r="T2286">
            <v>786</v>
          </cell>
          <cell r="U2286">
            <v>786</v>
          </cell>
          <cell r="V2286">
            <v>786</v>
          </cell>
          <cell r="W2286">
            <v>786</v>
          </cell>
        </row>
        <row r="2287">
          <cell r="I2287" t="str">
            <v>ALI_114_SEG_14_PROV_2014</v>
          </cell>
          <cell r="J2287">
            <v>14</v>
          </cell>
          <cell r="K2287" t="str">
            <v>FRUTA EN PORCIONES</v>
          </cell>
          <cell r="L2287">
            <v>114</v>
          </cell>
          <cell r="M2287" t="str">
            <v>114 : Piña en trozos o tajada sin corazón.</v>
          </cell>
          <cell r="N2287">
            <v>2014</v>
          </cell>
          <cell r="O2287" t="str">
            <v>PulpaFruit S.A.S.</v>
          </cell>
          <cell r="P2287">
            <v>816</v>
          </cell>
          <cell r="Q2287">
            <v>816</v>
          </cell>
          <cell r="R2287">
            <v>816</v>
          </cell>
          <cell r="S2287">
            <v>816</v>
          </cell>
          <cell r="T2287">
            <v>786</v>
          </cell>
          <cell r="U2287">
            <v>786</v>
          </cell>
          <cell r="V2287">
            <v>786</v>
          </cell>
          <cell r="W2287">
            <v>786</v>
          </cell>
        </row>
        <row r="2288">
          <cell r="I2288" t="str">
            <v>ALI_114_SEG_15_PROV_2014</v>
          </cell>
          <cell r="J2288">
            <v>15</v>
          </cell>
          <cell r="K2288" t="str">
            <v>FRUTA EN PORCIONES</v>
          </cell>
          <cell r="L2288">
            <v>114</v>
          </cell>
          <cell r="M2288" t="str">
            <v>114 : Piña en trozos o tajada sin corazón.</v>
          </cell>
          <cell r="N2288">
            <v>2014</v>
          </cell>
          <cell r="O2288" t="str">
            <v>PulpaFruit S.A.S.</v>
          </cell>
          <cell r="P2288">
            <v>816</v>
          </cell>
          <cell r="Q2288">
            <v>816</v>
          </cell>
          <cell r="R2288">
            <v>816</v>
          </cell>
          <cell r="S2288">
            <v>816</v>
          </cell>
          <cell r="T2288">
            <v>786</v>
          </cell>
          <cell r="U2288">
            <v>786</v>
          </cell>
          <cell r="V2288">
            <v>786</v>
          </cell>
          <cell r="W2288">
            <v>786</v>
          </cell>
        </row>
        <row r="2289">
          <cell r="I2289" t="str">
            <v>ALI_9_SEG_1_PROV_2023</v>
          </cell>
          <cell r="J2289">
            <v>1</v>
          </cell>
          <cell r="K2289" t="str">
            <v>FRUTOS SECOS</v>
          </cell>
          <cell r="L2289">
            <v>9</v>
          </cell>
          <cell r="M2289" t="str">
            <v>9 : Barra de Cereal con Frutas (fresa o mora o naranja o arándanos, entre otras).</v>
          </cell>
          <cell r="N2289">
            <v>2023</v>
          </cell>
          <cell r="O2289" t="str">
            <v>Aerodelicias SAS</v>
          </cell>
          <cell r="P2289">
            <v>631</v>
          </cell>
          <cell r="Q2289">
            <v>1262</v>
          </cell>
          <cell r="R2289">
            <v>1576</v>
          </cell>
          <cell r="S2289">
            <v>1576</v>
          </cell>
          <cell r="T2289">
            <v>624</v>
          </cell>
          <cell r="U2289">
            <v>1248</v>
          </cell>
          <cell r="V2289">
            <v>1560</v>
          </cell>
          <cell r="W2289">
            <v>1560</v>
          </cell>
        </row>
        <row r="2290">
          <cell r="I2290" t="str">
            <v>ALI_9_SEG_1_PROV_2041</v>
          </cell>
          <cell r="J2290">
            <v>1</v>
          </cell>
          <cell r="K2290" t="str">
            <v>FRUTOS SECOS</v>
          </cell>
          <cell r="L2290">
            <v>9</v>
          </cell>
          <cell r="M2290" t="str">
            <v>9 : Barra de Cereal con Frutas (fresa o mora o naranja o arándanos, entre otras).</v>
          </cell>
          <cell r="N2290">
            <v>2041</v>
          </cell>
          <cell r="O2290" t="str">
            <v>Mountain Food S.A.S.</v>
          </cell>
          <cell r="P2290">
            <v>641</v>
          </cell>
          <cell r="Q2290">
            <v>1281</v>
          </cell>
          <cell r="R2290">
            <v>1601</v>
          </cell>
          <cell r="S2290">
            <v>1601</v>
          </cell>
          <cell r="T2290">
            <v>624</v>
          </cell>
          <cell r="U2290">
            <v>1248</v>
          </cell>
          <cell r="V2290">
            <v>1560</v>
          </cell>
          <cell r="W2290">
            <v>1560</v>
          </cell>
        </row>
        <row r="2291">
          <cell r="I2291" t="str">
            <v>ALI_9_SEG_1_PROV_2084</v>
          </cell>
          <cell r="J2291">
            <v>1</v>
          </cell>
          <cell r="K2291" t="str">
            <v>FRUTOS SECOS</v>
          </cell>
          <cell r="L2291">
            <v>9</v>
          </cell>
          <cell r="M2291" t="str">
            <v>9 : Barra de Cereal con Frutas (fresa o mora o naranja o arándanos, entre otras).</v>
          </cell>
          <cell r="N2291">
            <v>2084</v>
          </cell>
          <cell r="O2291" t="str">
            <v>Alimentos Provercol SAS</v>
          </cell>
          <cell r="P2291">
            <v>650</v>
          </cell>
          <cell r="Q2291">
            <v>1300</v>
          </cell>
          <cell r="R2291">
            <v>1625</v>
          </cell>
          <cell r="S2291">
            <v>1625</v>
          </cell>
          <cell r="T2291">
            <v>624</v>
          </cell>
          <cell r="U2291">
            <v>1248</v>
          </cell>
          <cell r="V2291">
            <v>1560</v>
          </cell>
          <cell r="W2291">
            <v>1560</v>
          </cell>
        </row>
        <row r="2292">
          <cell r="I2292" t="str">
            <v>ALI_9_SEG_1_PROV_2096</v>
          </cell>
          <cell r="J2292">
            <v>1</v>
          </cell>
          <cell r="K2292" t="str">
            <v>FRUTOS SECOS</v>
          </cell>
          <cell r="L2292">
            <v>9</v>
          </cell>
          <cell r="M2292" t="str">
            <v>9 : Barra de Cereal con Frutas (fresa o mora o naranja o arándanos, entre otras).</v>
          </cell>
          <cell r="N2292">
            <v>2096</v>
          </cell>
          <cell r="O2292" t="str">
            <v>Ut Dipsa FOOd</v>
          </cell>
          <cell r="P2292">
            <v>638</v>
          </cell>
          <cell r="Q2292">
            <v>1273</v>
          </cell>
          <cell r="R2292">
            <v>1592</v>
          </cell>
          <cell r="S2292">
            <v>1592</v>
          </cell>
          <cell r="T2292">
            <v>624</v>
          </cell>
          <cell r="U2292">
            <v>1248</v>
          </cell>
          <cell r="V2292">
            <v>1560</v>
          </cell>
          <cell r="W2292">
            <v>1560</v>
          </cell>
        </row>
        <row r="2293">
          <cell r="I2293" t="str">
            <v>ALI_9_SEG_2_PROV_2023</v>
          </cell>
          <cell r="J2293">
            <v>2</v>
          </cell>
          <cell r="K2293" t="str">
            <v>FRUTOS SECOS</v>
          </cell>
          <cell r="L2293">
            <v>9</v>
          </cell>
          <cell r="M2293" t="str">
            <v>9 : Barra de Cereal con Frutas (fresa o mora o naranja o arándanos, entre otras).</v>
          </cell>
          <cell r="N2293">
            <v>2023</v>
          </cell>
          <cell r="O2293" t="str">
            <v>Aerodelicias SAS</v>
          </cell>
          <cell r="P2293">
            <v>631</v>
          </cell>
          <cell r="Q2293">
            <v>1262</v>
          </cell>
          <cell r="R2293">
            <v>1576</v>
          </cell>
          <cell r="S2293">
            <v>1576</v>
          </cell>
          <cell r="T2293">
            <v>624</v>
          </cell>
          <cell r="U2293">
            <v>1248</v>
          </cell>
          <cell r="V2293">
            <v>1560</v>
          </cell>
          <cell r="W2293">
            <v>1560</v>
          </cell>
        </row>
        <row r="2294">
          <cell r="I2294" t="str">
            <v>ALI_9_SEG_2_PROV_2041</v>
          </cell>
          <cell r="J2294">
            <v>2</v>
          </cell>
          <cell r="K2294" t="str">
            <v>FRUTOS SECOS</v>
          </cell>
          <cell r="L2294">
            <v>9</v>
          </cell>
          <cell r="M2294" t="str">
            <v>9 : Barra de Cereal con Frutas (fresa o mora o naranja o arándanos, entre otras).</v>
          </cell>
          <cell r="N2294">
            <v>2041</v>
          </cell>
          <cell r="O2294" t="str">
            <v>Mountain Food S.A.S.</v>
          </cell>
          <cell r="P2294">
            <v>641</v>
          </cell>
          <cell r="Q2294">
            <v>1281</v>
          </cell>
          <cell r="R2294">
            <v>1601</v>
          </cell>
          <cell r="S2294">
            <v>1601</v>
          </cell>
          <cell r="T2294">
            <v>624</v>
          </cell>
          <cell r="U2294">
            <v>1248</v>
          </cell>
          <cell r="V2294">
            <v>1560</v>
          </cell>
          <cell r="W2294">
            <v>1560</v>
          </cell>
        </row>
        <row r="2295">
          <cell r="I2295" t="str">
            <v>ALI_9_SEG_2_PROV_2084</v>
          </cell>
          <cell r="J2295">
            <v>2</v>
          </cell>
          <cell r="K2295" t="str">
            <v>FRUTOS SECOS</v>
          </cell>
          <cell r="L2295">
            <v>9</v>
          </cell>
          <cell r="M2295" t="str">
            <v>9 : Barra de Cereal con Frutas (fresa o mora o naranja o arándanos, entre otras).</v>
          </cell>
          <cell r="N2295">
            <v>2084</v>
          </cell>
          <cell r="O2295" t="str">
            <v>Alimentos Provercol SAS</v>
          </cell>
          <cell r="P2295">
            <v>650</v>
          </cell>
          <cell r="Q2295">
            <v>1300</v>
          </cell>
          <cell r="R2295">
            <v>1625</v>
          </cell>
          <cell r="S2295">
            <v>1625</v>
          </cell>
          <cell r="T2295">
            <v>624</v>
          </cell>
          <cell r="U2295">
            <v>1248</v>
          </cell>
          <cell r="V2295">
            <v>1560</v>
          </cell>
          <cell r="W2295">
            <v>1560</v>
          </cell>
        </row>
        <row r="2296">
          <cell r="I2296" t="str">
            <v>ALI_9_SEG_2_PROV_2096</v>
          </cell>
          <cell r="J2296">
            <v>2</v>
          </cell>
          <cell r="K2296" t="str">
            <v>FRUTOS SECOS</v>
          </cell>
          <cell r="L2296">
            <v>9</v>
          </cell>
          <cell r="M2296" t="str">
            <v>9 : Barra de Cereal con Frutas (fresa o mora o naranja o arándanos, entre otras).</v>
          </cell>
          <cell r="N2296">
            <v>2096</v>
          </cell>
          <cell r="O2296" t="str">
            <v>Ut Dipsa FOOd</v>
          </cell>
          <cell r="P2296">
            <v>638</v>
          </cell>
          <cell r="Q2296">
            <v>1273</v>
          </cell>
          <cell r="R2296">
            <v>1592</v>
          </cell>
          <cell r="S2296">
            <v>1592</v>
          </cell>
          <cell r="T2296">
            <v>624</v>
          </cell>
          <cell r="U2296">
            <v>1248</v>
          </cell>
          <cell r="V2296">
            <v>1560</v>
          </cell>
          <cell r="W2296">
            <v>1560</v>
          </cell>
        </row>
        <row r="2297">
          <cell r="I2297" t="str">
            <v>ALI_9_SEG_3_PROV_2023</v>
          </cell>
          <cell r="J2297">
            <v>3</v>
          </cell>
          <cell r="K2297" t="str">
            <v>FRUTOS SECOS</v>
          </cell>
          <cell r="L2297">
            <v>9</v>
          </cell>
          <cell r="M2297" t="str">
            <v>9 : Barra de Cereal con Frutas (fresa o mora o naranja o arándanos, entre otras).</v>
          </cell>
          <cell r="N2297">
            <v>2023</v>
          </cell>
          <cell r="O2297" t="str">
            <v>Aerodelicias SAS</v>
          </cell>
          <cell r="P2297">
            <v>631</v>
          </cell>
          <cell r="Q2297">
            <v>1262</v>
          </cell>
          <cell r="R2297">
            <v>1576</v>
          </cell>
          <cell r="S2297">
            <v>1576</v>
          </cell>
          <cell r="T2297">
            <v>624</v>
          </cell>
          <cell r="U2297">
            <v>1248</v>
          </cell>
          <cell r="V2297">
            <v>1560</v>
          </cell>
          <cell r="W2297">
            <v>1560</v>
          </cell>
        </row>
        <row r="2298">
          <cell r="I2298" t="str">
            <v>ALI_9_SEG_3_PROV_2041</v>
          </cell>
          <cell r="J2298">
            <v>3</v>
          </cell>
          <cell r="K2298" t="str">
            <v>FRUTOS SECOS</v>
          </cell>
          <cell r="L2298">
            <v>9</v>
          </cell>
          <cell r="M2298" t="str">
            <v>9 : Barra de Cereal con Frutas (fresa o mora o naranja o arándanos, entre otras).</v>
          </cell>
          <cell r="N2298">
            <v>2041</v>
          </cell>
          <cell r="O2298" t="str">
            <v>Mountain Food S.A.S.</v>
          </cell>
          <cell r="P2298">
            <v>641</v>
          </cell>
          <cell r="Q2298">
            <v>1281</v>
          </cell>
          <cell r="R2298">
            <v>1601</v>
          </cell>
          <cell r="S2298">
            <v>1601</v>
          </cell>
          <cell r="T2298">
            <v>624</v>
          </cell>
          <cell r="U2298">
            <v>1248</v>
          </cell>
          <cell r="V2298">
            <v>1560</v>
          </cell>
          <cell r="W2298">
            <v>1560</v>
          </cell>
        </row>
        <row r="2299">
          <cell r="I2299" t="str">
            <v>ALI_9_SEG_3_PROV_2084</v>
          </cell>
          <cell r="J2299">
            <v>3</v>
          </cell>
          <cell r="K2299" t="str">
            <v>FRUTOS SECOS</v>
          </cell>
          <cell r="L2299">
            <v>9</v>
          </cell>
          <cell r="M2299" t="str">
            <v>9 : Barra de Cereal con Frutas (fresa o mora o naranja o arándanos, entre otras).</v>
          </cell>
          <cell r="N2299">
            <v>2084</v>
          </cell>
          <cell r="O2299" t="str">
            <v>Alimentos Provercol SAS</v>
          </cell>
          <cell r="P2299">
            <v>650</v>
          </cell>
          <cell r="Q2299">
            <v>1300</v>
          </cell>
          <cell r="R2299">
            <v>1625</v>
          </cell>
          <cell r="S2299">
            <v>1625</v>
          </cell>
          <cell r="T2299">
            <v>624</v>
          </cell>
          <cell r="U2299">
            <v>1248</v>
          </cell>
          <cell r="V2299">
            <v>1560</v>
          </cell>
          <cell r="W2299">
            <v>1560</v>
          </cell>
        </row>
        <row r="2300">
          <cell r="I2300" t="str">
            <v>ALI_9_SEG_3_PROV_2096</v>
          </cell>
          <cell r="J2300">
            <v>3</v>
          </cell>
          <cell r="K2300" t="str">
            <v>FRUTOS SECOS</v>
          </cell>
          <cell r="L2300">
            <v>9</v>
          </cell>
          <cell r="M2300" t="str">
            <v>9 : Barra de Cereal con Frutas (fresa o mora o naranja o arándanos, entre otras).</v>
          </cell>
          <cell r="N2300">
            <v>2096</v>
          </cell>
          <cell r="O2300" t="str">
            <v>Ut Dipsa FOOd</v>
          </cell>
          <cell r="P2300">
            <v>638</v>
          </cell>
          <cell r="Q2300">
            <v>1273</v>
          </cell>
          <cell r="R2300">
            <v>1592</v>
          </cell>
          <cell r="S2300">
            <v>1592</v>
          </cell>
          <cell r="T2300">
            <v>624</v>
          </cell>
          <cell r="U2300">
            <v>1248</v>
          </cell>
          <cell r="V2300">
            <v>1560</v>
          </cell>
          <cell r="W2300">
            <v>1560</v>
          </cell>
        </row>
        <row r="2301">
          <cell r="I2301" t="str">
            <v>ALI_9_SEG_4_PROV_2023</v>
          </cell>
          <cell r="J2301">
            <v>4</v>
          </cell>
          <cell r="K2301" t="str">
            <v>FRUTOS SECOS</v>
          </cell>
          <cell r="L2301">
            <v>9</v>
          </cell>
          <cell r="M2301" t="str">
            <v>9 : Barra de Cereal con Frutas (fresa o mora o naranja o arándanos, entre otras).</v>
          </cell>
          <cell r="N2301">
            <v>2023</v>
          </cell>
          <cell r="O2301" t="str">
            <v>Aerodelicias SAS</v>
          </cell>
          <cell r="P2301">
            <v>631</v>
          </cell>
          <cell r="Q2301">
            <v>1262</v>
          </cell>
          <cell r="R2301">
            <v>1576</v>
          </cell>
          <cell r="S2301">
            <v>1576</v>
          </cell>
          <cell r="T2301">
            <v>624</v>
          </cell>
          <cell r="U2301">
            <v>1248</v>
          </cell>
          <cell r="V2301">
            <v>1560</v>
          </cell>
          <cell r="W2301">
            <v>1560</v>
          </cell>
        </row>
        <row r="2302">
          <cell r="I2302" t="str">
            <v>ALI_9_SEG_4_PROV_2041</v>
          </cell>
          <cell r="J2302">
            <v>4</v>
          </cell>
          <cell r="K2302" t="str">
            <v>FRUTOS SECOS</v>
          </cell>
          <cell r="L2302">
            <v>9</v>
          </cell>
          <cell r="M2302" t="str">
            <v>9 : Barra de Cereal con Frutas (fresa o mora o naranja o arándanos, entre otras).</v>
          </cell>
          <cell r="N2302">
            <v>2041</v>
          </cell>
          <cell r="O2302" t="str">
            <v>Mountain Food S.A.S.</v>
          </cell>
          <cell r="P2302">
            <v>641</v>
          </cell>
          <cell r="Q2302">
            <v>1281</v>
          </cell>
          <cell r="R2302">
            <v>1601</v>
          </cell>
          <cell r="S2302">
            <v>1601</v>
          </cell>
          <cell r="T2302">
            <v>624</v>
          </cell>
          <cell r="U2302">
            <v>1248</v>
          </cell>
          <cell r="V2302">
            <v>1560</v>
          </cell>
          <cell r="W2302">
            <v>1560</v>
          </cell>
        </row>
        <row r="2303">
          <cell r="I2303" t="str">
            <v>ALI_9_SEG_4_PROV_2084</v>
          </cell>
          <cell r="J2303">
            <v>4</v>
          </cell>
          <cell r="K2303" t="str">
            <v>FRUTOS SECOS</v>
          </cell>
          <cell r="L2303">
            <v>9</v>
          </cell>
          <cell r="M2303" t="str">
            <v>9 : Barra de Cereal con Frutas (fresa o mora o naranja o arándanos, entre otras).</v>
          </cell>
          <cell r="N2303">
            <v>2084</v>
          </cell>
          <cell r="O2303" t="str">
            <v>Alimentos Provercol SAS</v>
          </cell>
          <cell r="P2303">
            <v>650</v>
          </cell>
          <cell r="Q2303">
            <v>1300</v>
          </cell>
          <cell r="R2303">
            <v>1625</v>
          </cell>
          <cell r="S2303">
            <v>1625</v>
          </cell>
          <cell r="T2303">
            <v>624</v>
          </cell>
          <cell r="U2303">
            <v>1248</v>
          </cell>
          <cell r="V2303">
            <v>1560</v>
          </cell>
          <cell r="W2303">
            <v>1560</v>
          </cell>
        </row>
        <row r="2304">
          <cell r="I2304" t="str">
            <v>ALI_9_SEG_4_PROV_2096</v>
          </cell>
          <cell r="J2304">
            <v>4</v>
          </cell>
          <cell r="K2304" t="str">
            <v>FRUTOS SECOS</v>
          </cell>
          <cell r="L2304">
            <v>9</v>
          </cell>
          <cell r="M2304" t="str">
            <v>9 : Barra de Cereal con Frutas (fresa o mora o naranja o arándanos, entre otras).</v>
          </cell>
          <cell r="N2304">
            <v>2096</v>
          </cell>
          <cell r="O2304" t="str">
            <v>Ut Dipsa FOOd</v>
          </cell>
          <cell r="P2304">
            <v>638</v>
          </cell>
          <cell r="Q2304">
            <v>1273</v>
          </cell>
          <cell r="R2304">
            <v>1592</v>
          </cell>
          <cell r="S2304">
            <v>1592</v>
          </cell>
          <cell r="T2304">
            <v>624</v>
          </cell>
          <cell r="U2304">
            <v>1248</v>
          </cell>
          <cell r="V2304">
            <v>1560</v>
          </cell>
          <cell r="W2304">
            <v>1560</v>
          </cell>
        </row>
        <row r="2305">
          <cell r="I2305" t="str">
            <v>ALI_9_SEG_5_PROV_2023</v>
          </cell>
          <cell r="J2305">
            <v>5</v>
          </cell>
          <cell r="K2305" t="str">
            <v>FRUTOS SECOS</v>
          </cell>
          <cell r="L2305">
            <v>9</v>
          </cell>
          <cell r="M2305" t="str">
            <v>9 : Barra de Cereal con Frutas (fresa o mora o naranja o arándanos, entre otras).</v>
          </cell>
          <cell r="N2305">
            <v>2023</v>
          </cell>
          <cell r="O2305" t="str">
            <v>Aerodelicias SAS</v>
          </cell>
          <cell r="P2305">
            <v>631</v>
          </cell>
          <cell r="Q2305">
            <v>1262</v>
          </cell>
          <cell r="R2305">
            <v>1576</v>
          </cell>
          <cell r="S2305">
            <v>1576</v>
          </cell>
          <cell r="T2305">
            <v>624</v>
          </cell>
          <cell r="U2305">
            <v>1248</v>
          </cell>
          <cell r="V2305">
            <v>1560</v>
          </cell>
          <cell r="W2305">
            <v>1560</v>
          </cell>
        </row>
        <row r="2306">
          <cell r="I2306" t="str">
            <v>ALI_9_SEG_5_PROV_2041</v>
          </cell>
          <cell r="J2306">
            <v>5</v>
          </cell>
          <cell r="K2306" t="str">
            <v>FRUTOS SECOS</v>
          </cell>
          <cell r="L2306">
            <v>9</v>
          </cell>
          <cell r="M2306" t="str">
            <v>9 : Barra de Cereal con Frutas (fresa o mora o naranja o arándanos, entre otras).</v>
          </cell>
          <cell r="N2306">
            <v>2041</v>
          </cell>
          <cell r="O2306" t="str">
            <v>Mountain Food S.A.S.</v>
          </cell>
          <cell r="P2306">
            <v>641</v>
          </cell>
          <cell r="Q2306">
            <v>1281</v>
          </cell>
          <cell r="R2306">
            <v>1601</v>
          </cell>
          <cell r="S2306">
            <v>1601</v>
          </cell>
          <cell r="T2306">
            <v>624</v>
          </cell>
          <cell r="U2306">
            <v>1248</v>
          </cell>
          <cell r="V2306">
            <v>1560</v>
          </cell>
          <cell r="W2306">
            <v>1560</v>
          </cell>
        </row>
        <row r="2307">
          <cell r="I2307" t="str">
            <v>ALI_9_SEG_5_PROV_2084</v>
          </cell>
          <cell r="J2307">
            <v>5</v>
          </cell>
          <cell r="K2307" t="str">
            <v>FRUTOS SECOS</v>
          </cell>
          <cell r="L2307">
            <v>9</v>
          </cell>
          <cell r="M2307" t="str">
            <v>9 : Barra de Cereal con Frutas (fresa o mora o naranja o arándanos, entre otras).</v>
          </cell>
          <cell r="N2307">
            <v>2084</v>
          </cell>
          <cell r="O2307" t="str">
            <v>Alimentos Provercol SAS</v>
          </cell>
          <cell r="P2307">
            <v>650</v>
          </cell>
          <cell r="Q2307">
            <v>1300</v>
          </cell>
          <cell r="R2307">
            <v>1625</v>
          </cell>
          <cell r="S2307">
            <v>1625</v>
          </cell>
          <cell r="T2307">
            <v>624</v>
          </cell>
          <cell r="U2307">
            <v>1248</v>
          </cell>
          <cell r="V2307">
            <v>1560</v>
          </cell>
          <cell r="W2307">
            <v>1560</v>
          </cell>
        </row>
        <row r="2308">
          <cell r="I2308" t="str">
            <v>ALI_9_SEG_5_PROV_2096</v>
          </cell>
          <cell r="J2308">
            <v>5</v>
          </cell>
          <cell r="K2308" t="str">
            <v>FRUTOS SECOS</v>
          </cell>
          <cell r="L2308">
            <v>9</v>
          </cell>
          <cell r="M2308" t="str">
            <v>9 : Barra de Cereal con Frutas (fresa o mora o naranja o arándanos, entre otras).</v>
          </cell>
          <cell r="N2308">
            <v>2096</v>
          </cell>
          <cell r="O2308" t="str">
            <v>Ut Dipsa FOOd</v>
          </cell>
          <cell r="P2308">
            <v>638</v>
          </cell>
          <cell r="Q2308">
            <v>1273</v>
          </cell>
          <cell r="R2308">
            <v>1592</v>
          </cell>
          <cell r="S2308">
            <v>1592</v>
          </cell>
          <cell r="T2308">
            <v>624</v>
          </cell>
          <cell r="U2308">
            <v>1248</v>
          </cell>
          <cell r="V2308">
            <v>1560</v>
          </cell>
          <cell r="W2308">
            <v>1560</v>
          </cell>
        </row>
        <row r="2309">
          <cell r="I2309" t="str">
            <v>ALI_9_SEG_6_PROV_2023</v>
          </cell>
          <cell r="J2309">
            <v>6</v>
          </cell>
          <cell r="K2309" t="str">
            <v>FRUTOS SECOS</v>
          </cell>
          <cell r="L2309">
            <v>9</v>
          </cell>
          <cell r="M2309" t="str">
            <v>9 : Barra de Cereal con Frutas (fresa o mora o naranja o arándanos, entre otras).</v>
          </cell>
          <cell r="N2309">
            <v>2023</v>
          </cell>
          <cell r="O2309" t="str">
            <v>Aerodelicias SAS</v>
          </cell>
          <cell r="P2309">
            <v>631</v>
          </cell>
          <cell r="Q2309">
            <v>1262</v>
          </cell>
          <cell r="R2309">
            <v>1576</v>
          </cell>
          <cell r="S2309">
            <v>1576</v>
          </cell>
          <cell r="T2309">
            <v>624</v>
          </cell>
          <cell r="U2309">
            <v>1248</v>
          </cell>
          <cell r="V2309">
            <v>1560</v>
          </cell>
          <cell r="W2309">
            <v>1560</v>
          </cell>
        </row>
        <row r="2310">
          <cell r="I2310" t="str">
            <v>ALI_9_SEG_6_PROV_2041</v>
          </cell>
          <cell r="J2310">
            <v>6</v>
          </cell>
          <cell r="K2310" t="str">
            <v>FRUTOS SECOS</v>
          </cell>
          <cell r="L2310">
            <v>9</v>
          </cell>
          <cell r="M2310" t="str">
            <v>9 : Barra de Cereal con Frutas (fresa o mora o naranja o arándanos, entre otras).</v>
          </cell>
          <cell r="N2310">
            <v>2041</v>
          </cell>
          <cell r="O2310" t="str">
            <v>Mountain Food S.A.S.</v>
          </cell>
          <cell r="P2310">
            <v>641</v>
          </cell>
          <cell r="Q2310">
            <v>1281</v>
          </cell>
          <cell r="R2310">
            <v>1601</v>
          </cell>
          <cell r="S2310">
            <v>1601</v>
          </cell>
          <cell r="T2310">
            <v>624</v>
          </cell>
          <cell r="U2310">
            <v>1248</v>
          </cell>
          <cell r="V2310">
            <v>1560</v>
          </cell>
          <cell r="W2310">
            <v>1560</v>
          </cell>
        </row>
        <row r="2311">
          <cell r="I2311" t="str">
            <v>ALI_9_SEG_6_PROV_2084</v>
          </cell>
          <cell r="J2311">
            <v>6</v>
          </cell>
          <cell r="K2311" t="str">
            <v>FRUTOS SECOS</v>
          </cell>
          <cell r="L2311">
            <v>9</v>
          </cell>
          <cell r="M2311" t="str">
            <v>9 : Barra de Cereal con Frutas (fresa o mora o naranja o arándanos, entre otras).</v>
          </cell>
          <cell r="N2311">
            <v>2084</v>
          </cell>
          <cell r="O2311" t="str">
            <v>Alimentos Provercol SAS</v>
          </cell>
          <cell r="P2311">
            <v>650</v>
          </cell>
          <cell r="Q2311">
            <v>1300</v>
          </cell>
          <cell r="R2311">
            <v>1625</v>
          </cell>
          <cell r="S2311">
            <v>1625</v>
          </cell>
          <cell r="T2311">
            <v>624</v>
          </cell>
          <cell r="U2311">
            <v>1248</v>
          </cell>
          <cell r="V2311">
            <v>1560</v>
          </cell>
          <cell r="W2311">
            <v>1560</v>
          </cell>
        </row>
        <row r="2312">
          <cell r="I2312" t="str">
            <v>ALI_9_SEG_6_PROV_2096</v>
          </cell>
          <cell r="J2312">
            <v>6</v>
          </cell>
          <cell r="K2312" t="str">
            <v>FRUTOS SECOS</v>
          </cell>
          <cell r="L2312">
            <v>9</v>
          </cell>
          <cell r="M2312" t="str">
            <v>9 : Barra de Cereal con Frutas (fresa o mora o naranja o arándanos, entre otras).</v>
          </cell>
          <cell r="N2312">
            <v>2096</v>
          </cell>
          <cell r="O2312" t="str">
            <v>Ut Dipsa FOOd</v>
          </cell>
          <cell r="P2312">
            <v>638</v>
          </cell>
          <cell r="Q2312">
            <v>1273</v>
          </cell>
          <cell r="R2312">
            <v>1592</v>
          </cell>
          <cell r="S2312">
            <v>1592</v>
          </cell>
          <cell r="T2312">
            <v>624</v>
          </cell>
          <cell r="U2312">
            <v>1248</v>
          </cell>
          <cell r="V2312">
            <v>1560</v>
          </cell>
          <cell r="W2312">
            <v>1560</v>
          </cell>
        </row>
        <row r="2313">
          <cell r="I2313" t="str">
            <v>ALI_9_SEG_7_PROV_2023</v>
          </cell>
          <cell r="J2313">
            <v>7</v>
          </cell>
          <cell r="K2313" t="str">
            <v>FRUTOS SECOS</v>
          </cell>
          <cell r="L2313">
            <v>9</v>
          </cell>
          <cell r="M2313" t="str">
            <v>9 : Barra de Cereal con Frutas (fresa o mora o naranja o arándanos, entre otras).</v>
          </cell>
          <cell r="N2313">
            <v>2023</v>
          </cell>
          <cell r="O2313" t="str">
            <v>Aerodelicias SAS</v>
          </cell>
          <cell r="P2313">
            <v>631</v>
          </cell>
          <cell r="Q2313">
            <v>1262</v>
          </cell>
          <cell r="R2313">
            <v>1576</v>
          </cell>
          <cell r="S2313">
            <v>1576</v>
          </cell>
          <cell r="T2313">
            <v>624</v>
          </cell>
          <cell r="U2313">
            <v>1248</v>
          </cell>
          <cell r="V2313">
            <v>1560</v>
          </cell>
          <cell r="W2313">
            <v>1560</v>
          </cell>
        </row>
        <row r="2314">
          <cell r="I2314" t="str">
            <v>ALI_9_SEG_7_PROV_2041</v>
          </cell>
          <cell r="J2314">
            <v>7</v>
          </cell>
          <cell r="K2314" t="str">
            <v>FRUTOS SECOS</v>
          </cell>
          <cell r="L2314">
            <v>9</v>
          </cell>
          <cell r="M2314" t="str">
            <v>9 : Barra de Cereal con Frutas (fresa o mora o naranja o arándanos, entre otras).</v>
          </cell>
          <cell r="N2314">
            <v>2041</v>
          </cell>
          <cell r="O2314" t="str">
            <v>Mountain Food S.A.S.</v>
          </cell>
          <cell r="P2314">
            <v>641</v>
          </cell>
          <cell r="Q2314">
            <v>1281</v>
          </cell>
          <cell r="R2314">
            <v>1601</v>
          </cell>
          <cell r="S2314">
            <v>1601</v>
          </cell>
          <cell r="T2314">
            <v>624</v>
          </cell>
          <cell r="U2314">
            <v>1248</v>
          </cell>
          <cell r="V2314">
            <v>1560</v>
          </cell>
          <cell r="W2314">
            <v>1560</v>
          </cell>
        </row>
        <row r="2315">
          <cell r="I2315" t="str">
            <v>ALI_9_SEG_7_PROV_2084</v>
          </cell>
          <cell r="J2315">
            <v>7</v>
          </cell>
          <cell r="K2315" t="str">
            <v>FRUTOS SECOS</v>
          </cell>
          <cell r="L2315">
            <v>9</v>
          </cell>
          <cell r="M2315" t="str">
            <v>9 : Barra de Cereal con Frutas (fresa o mora o naranja o arándanos, entre otras).</v>
          </cell>
          <cell r="N2315">
            <v>2084</v>
          </cell>
          <cell r="O2315" t="str">
            <v>Alimentos Provercol SAS</v>
          </cell>
          <cell r="P2315">
            <v>650</v>
          </cell>
          <cell r="Q2315">
            <v>1300</v>
          </cell>
          <cell r="R2315">
            <v>1625</v>
          </cell>
          <cell r="S2315">
            <v>1625</v>
          </cell>
          <cell r="T2315">
            <v>624</v>
          </cell>
          <cell r="U2315">
            <v>1248</v>
          </cell>
          <cell r="V2315">
            <v>1560</v>
          </cell>
          <cell r="W2315">
            <v>1560</v>
          </cell>
        </row>
        <row r="2316">
          <cell r="I2316" t="str">
            <v>ALI_9_SEG_7_PROV_2096</v>
          </cell>
          <cell r="J2316">
            <v>7</v>
          </cell>
          <cell r="K2316" t="str">
            <v>FRUTOS SECOS</v>
          </cell>
          <cell r="L2316">
            <v>9</v>
          </cell>
          <cell r="M2316" t="str">
            <v>9 : Barra de Cereal con Frutas (fresa o mora o naranja o arándanos, entre otras).</v>
          </cell>
          <cell r="N2316">
            <v>2096</v>
          </cell>
          <cell r="O2316" t="str">
            <v>Ut Dipsa FOOd</v>
          </cell>
          <cell r="P2316">
            <v>638</v>
          </cell>
          <cell r="Q2316">
            <v>1273</v>
          </cell>
          <cell r="R2316">
            <v>1592</v>
          </cell>
          <cell r="S2316">
            <v>1592</v>
          </cell>
          <cell r="T2316">
            <v>624</v>
          </cell>
          <cell r="U2316">
            <v>1248</v>
          </cell>
          <cell r="V2316">
            <v>1560</v>
          </cell>
          <cell r="W2316">
            <v>1560</v>
          </cell>
        </row>
        <row r="2317">
          <cell r="I2317" t="str">
            <v>ALI_9_SEG_8_PROV_2023</v>
          </cell>
          <cell r="J2317">
            <v>8</v>
          </cell>
          <cell r="K2317" t="str">
            <v>FRUTOS SECOS</v>
          </cell>
          <cell r="L2317">
            <v>9</v>
          </cell>
          <cell r="M2317" t="str">
            <v>9 : Barra de Cereal con Frutas (fresa o mora o naranja o arándanos, entre otras).</v>
          </cell>
          <cell r="N2317">
            <v>2023</v>
          </cell>
          <cell r="O2317" t="str">
            <v>Aerodelicias SAS</v>
          </cell>
          <cell r="P2317">
            <v>631</v>
          </cell>
          <cell r="Q2317">
            <v>1262</v>
          </cell>
          <cell r="R2317">
            <v>1576</v>
          </cell>
          <cell r="S2317">
            <v>1576</v>
          </cell>
          <cell r="T2317">
            <v>624</v>
          </cell>
          <cell r="U2317">
            <v>1248</v>
          </cell>
          <cell r="V2317">
            <v>1560</v>
          </cell>
          <cell r="W2317">
            <v>1560</v>
          </cell>
        </row>
        <row r="2318">
          <cell r="I2318" t="str">
            <v>ALI_9_SEG_8_PROV_2041</v>
          </cell>
          <cell r="J2318">
            <v>8</v>
          </cell>
          <cell r="K2318" t="str">
            <v>FRUTOS SECOS</v>
          </cell>
          <cell r="L2318">
            <v>9</v>
          </cell>
          <cell r="M2318" t="str">
            <v>9 : Barra de Cereal con Frutas (fresa o mora o naranja o arándanos, entre otras).</v>
          </cell>
          <cell r="N2318">
            <v>2041</v>
          </cell>
          <cell r="O2318" t="str">
            <v>Mountain Food S.A.S.</v>
          </cell>
          <cell r="P2318">
            <v>641</v>
          </cell>
          <cell r="Q2318">
            <v>1281</v>
          </cell>
          <cell r="R2318">
            <v>1601</v>
          </cell>
          <cell r="S2318">
            <v>1601</v>
          </cell>
          <cell r="T2318">
            <v>624</v>
          </cell>
          <cell r="U2318">
            <v>1248</v>
          </cell>
          <cell r="V2318">
            <v>1560</v>
          </cell>
          <cell r="W2318">
            <v>1560</v>
          </cell>
        </row>
        <row r="2319">
          <cell r="I2319" t="str">
            <v>ALI_9_SEG_8_PROV_2084</v>
          </cell>
          <cell r="J2319">
            <v>8</v>
          </cell>
          <cell r="K2319" t="str">
            <v>FRUTOS SECOS</v>
          </cell>
          <cell r="L2319">
            <v>9</v>
          </cell>
          <cell r="M2319" t="str">
            <v>9 : Barra de Cereal con Frutas (fresa o mora o naranja o arándanos, entre otras).</v>
          </cell>
          <cell r="N2319">
            <v>2084</v>
          </cell>
          <cell r="O2319" t="str">
            <v>Alimentos Provercol SAS</v>
          </cell>
          <cell r="P2319">
            <v>650</v>
          </cell>
          <cell r="Q2319">
            <v>1300</v>
          </cell>
          <cell r="R2319">
            <v>1625</v>
          </cell>
          <cell r="S2319">
            <v>1625</v>
          </cell>
          <cell r="T2319">
            <v>624</v>
          </cell>
          <cell r="U2319">
            <v>1248</v>
          </cell>
          <cell r="V2319">
            <v>1560</v>
          </cell>
          <cell r="W2319">
            <v>1560</v>
          </cell>
        </row>
        <row r="2320">
          <cell r="I2320" t="str">
            <v>ALI_9_SEG_8_PROV_2096</v>
          </cell>
          <cell r="J2320">
            <v>8</v>
          </cell>
          <cell r="K2320" t="str">
            <v>FRUTOS SECOS</v>
          </cell>
          <cell r="L2320">
            <v>9</v>
          </cell>
          <cell r="M2320" t="str">
            <v>9 : Barra de Cereal con Frutas (fresa o mora o naranja o arándanos, entre otras).</v>
          </cell>
          <cell r="N2320">
            <v>2096</v>
          </cell>
          <cell r="O2320" t="str">
            <v>Ut Dipsa FOOd</v>
          </cell>
          <cell r="P2320">
            <v>638</v>
          </cell>
          <cell r="Q2320">
            <v>1273</v>
          </cell>
          <cell r="R2320">
            <v>1592</v>
          </cell>
          <cell r="S2320">
            <v>1592</v>
          </cell>
          <cell r="T2320">
            <v>624</v>
          </cell>
          <cell r="U2320">
            <v>1248</v>
          </cell>
          <cell r="V2320">
            <v>1560</v>
          </cell>
          <cell r="W2320">
            <v>1560</v>
          </cell>
        </row>
        <row r="2321">
          <cell r="I2321" t="str">
            <v>ALI_9_SEG_9_PROV_2023</v>
          </cell>
          <cell r="J2321">
            <v>9</v>
          </cell>
          <cell r="K2321" t="str">
            <v>FRUTOS SECOS</v>
          </cell>
          <cell r="L2321">
            <v>9</v>
          </cell>
          <cell r="M2321" t="str">
            <v>9 : Barra de Cereal con Frutas (fresa o mora o naranja o arándanos, entre otras).</v>
          </cell>
          <cell r="N2321">
            <v>2023</v>
          </cell>
          <cell r="O2321" t="str">
            <v>Aerodelicias SAS</v>
          </cell>
          <cell r="P2321">
            <v>631</v>
          </cell>
          <cell r="Q2321">
            <v>1262</v>
          </cell>
          <cell r="R2321">
            <v>1576</v>
          </cell>
          <cell r="S2321">
            <v>1576</v>
          </cell>
          <cell r="T2321">
            <v>624</v>
          </cell>
          <cell r="U2321">
            <v>1248</v>
          </cell>
          <cell r="V2321">
            <v>1560</v>
          </cell>
          <cell r="W2321">
            <v>1560</v>
          </cell>
        </row>
        <row r="2322">
          <cell r="I2322" t="str">
            <v>ALI_9_SEG_9_PROV_2041</v>
          </cell>
          <cell r="J2322">
            <v>9</v>
          </cell>
          <cell r="K2322" t="str">
            <v>FRUTOS SECOS</v>
          </cell>
          <cell r="L2322">
            <v>9</v>
          </cell>
          <cell r="M2322" t="str">
            <v>9 : Barra de Cereal con Frutas (fresa o mora o naranja o arándanos, entre otras).</v>
          </cell>
          <cell r="N2322">
            <v>2041</v>
          </cell>
          <cell r="O2322" t="str">
            <v>Mountain Food S.A.S.</v>
          </cell>
          <cell r="P2322">
            <v>641</v>
          </cell>
          <cell r="Q2322">
            <v>1281</v>
          </cell>
          <cell r="R2322">
            <v>1601</v>
          </cell>
          <cell r="S2322">
            <v>1601</v>
          </cell>
          <cell r="T2322">
            <v>624</v>
          </cell>
          <cell r="U2322">
            <v>1248</v>
          </cell>
          <cell r="V2322">
            <v>1560</v>
          </cell>
          <cell r="W2322">
            <v>1560</v>
          </cell>
        </row>
        <row r="2323">
          <cell r="I2323" t="str">
            <v>ALI_9_SEG_9_PROV_2084</v>
          </cell>
          <cell r="J2323">
            <v>9</v>
          </cell>
          <cell r="K2323" t="str">
            <v>FRUTOS SECOS</v>
          </cell>
          <cell r="L2323">
            <v>9</v>
          </cell>
          <cell r="M2323" t="str">
            <v>9 : Barra de Cereal con Frutas (fresa o mora o naranja o arándanos, entre otras).</v>
          </cell>
          <cell r="N2323">
            <v>2084</v>
          </cell>
          <cell r="O2323" t="str">
            <v>Alimentos Provercol SAS</v>
          </cell>
          <cell r="P2323">
            <v>650</v>
          </cell>
          <cell r="Q2323">
            <v>1300</v>
          </cell>
          <cell r="R2323">
            <v>1625</v>
          </cell>
          <cell r="S2323">
            <v>1625</v>
          </cell>
          <cell r="T2323">
            <v>624</v>
          </cell>
          <cell r="U2323">
            <v>1248</v>
          </cell>
          <cell r="V2323">
            <v>1560</v>
          </cell>
          <cell r="W2323">
            <v>1560</v>
          </cell>
        </row>
        <row r="2324">
          <cell r="I2324" t="str">
            <v>ALI_9_SEG_9_PROV_2096</v>
          </cell>
          <cell r="J2324">
            <v>9</v>
          </cell>
          <cell r="K2324" t="str">
            <v>FRUTOS SECOS</v>
          </cell>
          <cell r="L2324">
            <v>9</v>
          </cell>
          <cell r="M2324" t="str">
            <v>9 : Barra de Cereal con Frutas (fresa o mora o naranja o arándanos, entre otras).</v>
          </cell>
          <cell r="N2324">
            <v>2096</v>
          </cell>
          <cell r="O2324" t="str">
            <v>Ut Dipsa FOOd</v>
          </cell>
          <cell r="P2324">
            <v>638</v>
          </cell>
          <cell r="Q2324">
            <v>1273</v>
          </cell>
          <cell r="R2324">
            <v>1592</v>
          </cell>
          <cell r="S2324">
            <v>1592</v>
          </cell>
          <cell r="T2324">
            <v>624</v>
          </cell>
          <cell r="U2324">
            <v>1248</v>
          </cell>
          <cell r="V2324">
            <v>1560</v>
          </cell>
          <cell r="W2324">
            <v>1560</v>
          </cell>
        </row>
        <row r="2325">
          <cell r="I2325" t="str">
            <v>ALI_9_SEG_10_PROV_2023</v>
          </cell>
          <cell r="J2325">
            <v>10</v>
          </cell>
          <cell r="K2325" t="str">
            <v>FRUTOS SECOS</v>
          </cell>
          <cell r="L2325">
            <v>9</v>
          </cell>
          <cell r="M2325" t="str">
            <v>9 : Barra de Cereal con Frutas (fresa o mora o naranja o arándanos, entre otras).</v>
          </cell>
          <cell r="N2325">
            <v>2023</v>
          </cell>
          <cell r="O2325" t="str">
            <v>Aerodelicias SAS</v>
          </cell>
          <cell r="P2325">
            <v>631</v>
          </cell>
          <cell r="Q2325">
            <v>1262</v>
          </cell>
          <cell r="R2325">
            <v>1576</v>
          </cell>
          <cell r="S2325">
            <v>1576</v>
          </cell>
          <cell r="T2325">
            <v>624</v>
          </cell>
          <cell r="U2325">
            <v>1248</v>
          </cell>
          <cell r="V2325">
            <v>1560</v>
          </cell>
          <cell r="W2325">
            <v>1560</v>
          </cell>
        </row>
        <row r="2326">
          <cell r="I2326" t="str">
            <v>ALI_9_SEG_10_PROV_2041</v>
          </cell>
          <cell r="J2326">
            <v>10</v>
          </cell>
          <cell r="K2326" t="str">
            <v>FRUTOS SECOS</v>
          </cell>
          <cell r="L2326">
            <v>9</v>
          </cell>
          <cell r="M2326" t="str">
            <v>9 : Barra de Cereal con Frutas (fresa o mora o naranja o arándanos, entre otras).</v>
          </cell>
          <cell r="N2326">
            <v>2041</v>
          </cell>
          <cell r="O2326" t="str">
            <v>Mountain Food S.A.S.</v>
          </cell>
          <cell r="P2326">
            <v>641</v>
          </cell>
          <cell r="Q2326">
            <v>1281</v>
          </cell>
          <cell r="R2326">
            <v>1601</v>
          </cell>
          <cell r="S2326">
            <v>1601</v>
          </cell>
          <cell r="T2326">
            <v>624</v>
          </cell>
          <cell r="U2326">
            <v>1248</v>
          </cell>
          <cell r="V2326">
            <v>1560</v>
          </cell>
          <cell r="W2326">
            <v>1560</v>
          </cell>
        </row>
        <row r="2327">
          <cell r="I2327" t="str">
            <v>ALI_9_SEG_10_PROV_2084</v>
          </cell>
          <cell r="J2327">
            <v>10</v>
          </cell>
          <cell r="K2327" t="str">
            <v>FRUTOS SECOS</v>
          </cell>
          <cell r="L2327">
            <v>9</v>
          </cell>
          <cell r="M2327" t="str">
            <v>9 : Barra de Cereal con Frutas (fresa o mora o naranja o arándanos, entre otras).</v>
          </cell>
          <cell r="N2327">
            <v>2084</v>
          </cell>
          <cell r="O2327" t="str">
            <v>Alimentos Provercol SAS</v>
          </cell>
          <cell r="P2327">
            <v>650</v>
          </cell>
          <cell r="Q2327">
            <v>1300</v>
          </cell>
          <cell r="R2327">
            <v>1625</v>
          </cell>
          <cell r="S2327">
            <v>1625</v>
          </cell>
          <cell r="T2327">
            <v>624</v>
          </cell>
          <cell r="U2327">
            <v>1248</v>
          </cell>
          <cell r="V2327">
            <v>1560</v>
          </cell>
          <cell r="W2327">
            <v>1560</v>
          </cell>
        </row>
        <row r="2328">
          <cell r="I2328" t="str">
            <v>ALI_9_SEG_10_PROV_2096</v>
          </cell>
          <cell r="J2328">
            <v>10</v>
          </cell>
          <cell r="K2328" t="str">
            <v>FRUTOS SECOS</v>
          </cell>
          <cell r="L2328">
            <v>9</v>
          </cell>
          <cell r="M2328" t="str">
            <v>9 : Barra de Cereal con Frutas (fresa o mora o naranja o arándanos, entre otras).</v>
          </cell>
          <cell r="N2328">
            <v>2096</v>
          </cell>
          <cell r="O2328" t="str">
            <v>Ut Dipsa FOOd</v>
          </cell>
          <cell r="P2328">
            <v>638</v>
          </cell>
          <cell r="Q2328">
            <v>1273</v>
          </cell>
          <cell r="R2328">
            <v>1592</v>
          </cell>
          <cell r="S2328">
            <v>1592</v>
          </cell>
          <cell r="T2328">
            <v>624</v>
          </cell>
          <cell r="U2328">
            <v>1248</v>
          </cell>
          <cell r="V2328">
            <v>1560</v>
          </cell>
          <cell r="W2328">
            <v>1560</v>
          </cell>
        </row>
        <row r="2329">
          <cell r="I2329" t="str">
            <v>ALI_9_SEG_11_PROV_2023</v>
          </cell>
          <cell r="J2329">
            <v>11</v>
          </cell>
          <cell r="K2329" t="str">
            <v>FRUTOS SECOS</v>
          </cell>
          <cell r="L2329">
            <v>9</v>
          </cell>
          <cell r="M2329" t="str">
            <v>9 : Barra de Cereal con Frutas (fresa o mora o naranja o arándanos, entre otras).</v>
          </cell>
          <cell r="N2329">
            <v>2023</v>
          </cell>
          <cell r="O2329" t="str">
            <v>Aerodelicias SAS</v>
          </cell>
          <cell r="P2329">
            <v>631</v>
          </cell>
          <cell r="Q2329">
            <v>1262</v>
          </cell>
          <cell r="R2329">
            <v>1576</v>
          </cell>
          <cell r="S2329">
            <v>1576</v>
          </cell>
          <cell r="T2329">
            <v>624</v>
          </cell>
          <cell r="U2329">
            <v>1248</v>
          </cell>
          <cell r="V2329">
            <v>1560</v>
          </cell>
          <cell r="W2329">
            <v>1560</v>
          </cell>
        </row>
        <row r="2330">
          <cell r="I2330" t="str">
            <v>ALI_9_SEG_11_PROV_2041</v>
          </cell>
          <cell r="J2330">
            <v>11</v>
          </cell>
          <cell r="K2330" t="str">
            <v>FRUTOS SECOS</v>
          </cell>
          <cell r="L2330">
            <v>9</v>
          </cell>
          <cell r="M2330" t="str">
            <v>9 : Barra de Cereal con Frutas (fresa o mora o naranja o arándanos, entre otras).</v>
          </cell>
          <cell r="N2330">
            <v>2041</v>
          </cell>
          <cell r="O2330" t="str">
            <v>Mountain Food S.A.S.</v>
          </cell>
          <cell r="P2330">
            <v>641</v>
          </cell>
          <cell r="Q2330">
            <v>1281</v>
          </cell>
          <cell r="R2330">
            <v>1601</v>
          </cell>
          <cell r="S2330">
            <v>1601</v>
          </cell>
          <cell r="T2330">
            <v>624</v>
          </cell>
          <cell r="U2330">
            <v>1248</v>
          </cell>
          <cell r="V2330">
            <v>1560</v>
          </cell>
          <cell r="W2330">
            <v>1560</v>
          </cell>
        </row>
        <row r="2331">
          <cell r="I2331" t="str">
            <v>ALI_9_SEG_11_PROV_2084</v>
          </cell>
          <cell r="J2331">
            <v>11</v>
          </cell>
          <cell r="K2331" t="str">
            <v>FRUTOS SECOS</v>
          </cell>
          <cell r="L2331">
            <v>9</v>
          </cell>
          <cell r="M2331" t="str">
            <v>9 : Barra de Cereal con Frutas (fresa o mora o naranja o arándanos, entre otras).</v>
          </cell>
          <cell r="N2331">
            <v>2084</v>
          </cell>
          <cell r="O2331" t="str">
            <v>Alimentos Provercol SAS</v>
          </cell>
          <cell r="P2331">
            <v>650</v>
          </cell>
          <cell r="Q2331">
            <v>1300</v>
          </cell>
          <cell r="R2331">
            <v>1625</v>
          </cell>
          <cell r="S2331">
            <v>1625</v>
          </cell>
          <cell r="T2331">
            <v>624</v>
          </cell>
          <cell r="U2331">
            <v>1248</v>
          </cell>
          <cell r="V2331">
            <v>1560</v>
          </cell>
          <cell r="W2331">
            <v>1560</v>
          </cell>
        </row>
        <row r="2332">
          <cell r="I2332" t="str">
            <v>ALI_9_SEG_11_PROV_2096</v>
          </cell>
          <cell r="J2332">
            <v>11</v>
          </cell>
          <cell r="K2332" t="str">
            <v>FRUTOS SECOS</v>
          </cell>
          <cell r="L2332">
            <v>9</v>
          </cell>
          <cell r="M2332" t="str">
            <v>9 : Barra de Cereal con Frutas (fresa o mora o naranja o arándanos, entre otras).</v>
          </cell>
          <cell r="N2332">
            <v>2096</v>
          </cell>
          <cell r="O2332" t="str">
            <v>Ut Dipsa FOOd</v>
          </cell>
          <cell r="P2332">
            <v>638</v>
          </cell>
          <cell r="Q2332">
            <v>1273</v>
          </cell>
          <cell r="R2332">
            <v>1592</v>
          </cell>
          <cell r="S2332">
            <v>1592</v>
          </cell>
          <cell r="T2332">
            <v>624</v>
          </cell>
          <cell r="U2332">
            <v>1248</v>
          </cell>
          <cell r="V2332">
            <v>1560</v>
          </cell>
          <cell r="W2332">
            <v>1560</v>
          </cell>
        </row>
        <row r="2333">
          <cell r="I2333" t="str">
            <v>ALI_9_SEG_12_PROV_2023</v>
          </cell>
          <cell r="J2333">
            <v>12</v>
          </cell>
          <cell r="K2333" t="str">
            <v>FRUTOS SECOS</v>
          </cell>
          <cell r="L2333">
            <v>9</v>
          </cell>
          <cell r="M2333" t="str">
            <v>9 : Barra de Cereal con Frutas (fresa o mora o naranja o arándanos, entre otras).</v>
          </cell>
          <cell r="N2333">
            <v>2023</v>
          </cell>
          <cell r="O2333" t="str">
            <v>Aerodelicias SAS</v>
          </cell>
          <cell r="P2333">
            <v>631</v>
          </cell>
          <cell r="Q2333">
            <v>1262</v>
          </cell>
          <cell r="R2333">
            <v>1576</v>
          </cell>
          <cell r="S2333">
            <v>1576</v>
          </cell>
          <cell r="T2333">
            <v>624</v>
          </cell>
          <cell r="U2333">
            <v>1248</v>
          </cell>
          <cell r="V2333">
            <v>1560</v>
          </cell>
          <cell r="W2333">
            <v>1560</v>
          </cell>
        </row>
        <row r="2334">
          <cell r="I2334" t="str">
            <v>ALI_9_SEG_12_PROV_2041</v>
          </cell>
          <cell r="J2334">
            <v>12</v>
          </cell>
          <cell r="K2334" t="str">
            <v>FRUTOS SECOS</v>
          </cell>
          <cell r="L2334">
            <v>9</v>
          </cell>
          <cell r="M2334" t="str">
            <v>9 : Barra de Cereal con Frutas (fresa o mora o naranja o arándanos, entre otras).</v>
          </cell>
          <cell r="N2334">
            <v>2041</v>
          </cell>
          <cell r="O2334" t="str">
            <v>Mountain Food S.A.S.</v>
          </cell>
          <cell r="P2334">
            <v>641</v>
          </cell>
          <cell r="Q2334">
            <v>1281</v>
          </cell>
          <cell r="R2334">
            <v>1601</v>
          </cell>
          <cell r="S2334">
            <v>1601</v>
          </cell>
          <cell r="T2334">
            <v>624</v>
          </cell>
          <cell r="U2334">
            <v>1248</v>
          </cell>
          <cell r="V2334">
            <v>1560</v>
          </cell>
          <cell r="W2334">
            <v>1560</v>
          </cell>
        </row>
        <row r="2335">
          <cell r="I2335" t="str">
            <v>ALI_9_SEG_12_PROV_2084</v>
          </cell>
          <cell r="J2335">
            <v>12</v>
          </cell>
          <cell r="K2335" t="str">
            <v>FRUTOS SECOS</v>
          </cell>
          <cell r="L2335">
            <v>9</v>
          </cell>
          <cell r="M2335" t="str">
            <v>9 : Barra de Cereal con Frutas (fresa o mora o naranja o arándanos, entre otras).</v>
          </cell>
          <cell r="N2335">
            <v>2084</v>
          </cell>
          <cell r="O2335" t="str">
            <v>Alimentos Provercol SAS</v>
          </cell>
          <cell r="P2335">
            <v>650</v>
          </cell>
          <cell r="Q2335">
            <v>1300</v>
          </cell>
          <cell r="R2335">
            <v>1625</v>
          </cell>
          <cell r="S2335">
            <v>1625</v>
          </cell>
          <cell r="T2335">
            <v>624</v>
          </cell>
          <cell r="U2335">
            <v>1248</v>
          </cell>
          <cell r="V2335">
            <v>1560</v>
          </cell>
          <cell r="W2335">
            <v>1560</v>
          </cell>
        </row>
        <row r="2336">
          <cell r="I2336" t="str">
            <v>ALI_9_SEG_12_PROV_2096</v>
          </cell>
          <cell r="J2336">
            <v>12</v>
          </cell>
          <cell r="K2336" t="str">
            <v>FRUTOS SECOS</v>
          </cell>
          <cell r="L2336">
            <v>9</v>
          </cell>
          <cell r="M2336" t="str">
            <v>9 : Barra de Cereal con Frutas (fresa o mora o naranja o arándanos, entre otras).</v>
          </cell>
          <cell r="N2336">
            <v>2096</v>
          </cell>
          <cell r="O2336" t="str">
            <v>Ut Dipsa FOOd</v>
          </cell>
          <cell r="P2336">
            <v>638</v>
          </cell>
          <cell r="Q2336">
            <v>1273</v>
          </cell>
          <cell r="R2336">
            <v>1592</v>
          </cell>
          <cell r="S2336">
            <v>1592</v>
          </cell>
          <cell r="T2336">
            <v>624</v>
          </cell>
          <cell r="U2336">
            <v>1248</v>
          </cell>
          <cell r="V2336">
            <v>1560</v>
          </cell>
          <cell r="W2336">
            <v>1560</v>
          </cell>
        </row>
        <row r="2337">
          <cell r="I2337" t="str">
            <v>ALI_9_SEG_13_PROV_2023</v>
          </cell>
          <cell r="J2337">
            <v>13</v>
          </cell>
          <cell r="K2337" t="str">
            <v>FRUTOS SECOS</v>
          </cell>
          <cell r="L2337">
            <v>9</v>
          </cell>
          <cell r="M2337" t="str">
            <v>9 : Barra de Cereal con Frutas (fresa o mora o naranja o arándanos, entre otras).</v>
          </cell>
          <cell r="N2337">
            <v>2023</v>
          </cell>
          <cell r="O2337" t="str">
            <v>Aerodelicias SAS</v>
          </cell>
          <cell r="P2337">
            <v>631</v>
          </cell>
          <cell r="Q2337">
            <v>1262</v>
          </cell>
          <cell r="R2337">
            <v>1576</v>
          </cell>
          <cell r="S2337">
            <v>1576</v>
          </cell>
          <cell r="T2337">
            <v>624</v>
          </cell>
          <cell r="U2337">
            <v>1248</v>
          </cell>
          <cell r="V2337">
            <v>1560</v>
          </cell>
          <cell r="W2337">
            <v>1560</v>
          </cell>
        </row>
        <row r="2338">
          <cell r="I2338" t="str">
            <v>ALI_9_SEG_13_PROV_2041</v>
          </cell>
          <cell r="J2338">
            <v>13</v>
          </cell>
          <cell r="K2338" t="str">
            <v>FRUTOS SECOS</v>
          </cell>
          <cell r="L2338">
            <v>9</v>
          </cell>
          <cell r="M2338" t="str">
            <v>9 : Barra de Cereal con Frutas (fresa o mora o naranja o arándanos, entre otras).</v>
          </cell>
          <cell r="N2338">
            <v>2041</v>
          </cell>
          <cell r="O2338" t="str">
            <v>Mountain Food S.A.S.</v>
          </cell>
          <cell r="P2338">
            <v>641</v>
          </cell>
          <cell r="Q2338">
            <v>1281</v>
          </cell>
          <cell r="R2338">
            <v>1601</v>
          </cell>
          <cell r="S2338">
            <v>1601</v>
          </cell>
          <cell r="T2338">
            <v>624</v>
          </cell>
          <cell r="U2338">
            <v>1248</v>
          </cell>
          <cell r="V2338">
            <v>1560</v>
          </cell>
          <cell r="W2338">
            <v>1560</v>
          </cell>
        </row>
        <row r="2339">
          <cell r="I2339" t="str">
            <v>ALI_9_SEG_13_PROV_2084</v>
          </cell>
          <cell r="J2339">
            <v>13</v>
          </cell>
          <cell r="K2339" t="str">
            <v>FRUTOS SECOS</v>
          </cell>
          <cell r="L2339">
            <v>9</v>
          </cell>
          <cell r="M2339" t="str">
            <v>9 : Barra de Cereal con Frutas (fresa o mora o naranja o arándanos, entre otras).</v>
          </cell>
          <cell r="N2339">
            <v>2084</v>
          </cell>
          <cell r="O2339" t="str">
            <v>Alimentos Provercol SAS</v>
          </cell>
          <cell r="P2339">
            <v>650</v>
          </cell>
          <cell r="Q2339">
            <v>1300</v>
          </cell>
          <cell r="R2339">
            <v>1625</v>
          </cell>
          <cell r="S2339">
            <v>1625</v>
          </cell>
          <cell r="T2339">
            <v>624</v>
          </cell>
          <cell r="U2339">
            <v>1248</v>
          </cell>
          <cell r="V2339">
            <v>1560</v>
          </cell>
          <cell r="W2339">
            <v>1560</v>
          </cell>
        </row>
        <row r="2340">
          <cell r="I2340" t="str">
            <v>ALI_9_SEG_13_PROV_2096</v>
          </cell>
          <cell r="J2340">
            <v>13</v>
          </cell>
          <cell r="K2340" t="str">
            <v>FRUTOS SECOS</v>
          </cell>
          <cell r="L2340">
            <v>9</v>
          </cell>
          <cell r="M2340" t="str">
            <v>9 : Barra de Cereal con Frutas (fresa o mora o naranja o arándanos, entre otras).</v>
          </cell>
          <cell r="N2340">
            <v>2096</v>
          </cell>
          <cell r="O2340" t="str">
            <v>Ut Dipsa FOOd</v>
          </cell>
          <cell r="P2340">
            <v>638</v>
          </cell>
          <cell r="Q2340">
            <v>1273</v>
          </cell>
          <cell r="R2340">
            <v>1592</v>
          </cell>
          <cell r="S2340">
            <v>1592</v>
          </cell>
          <cell r="T2340">
            <v>624</v>
          </cell>
          <cell r="U2340">
            <v>1248</v>
          </cell>
          <cell r="V2340">
            <v>1560</v>
          </cell>
          <cell r="W2340">
            <v>1560</v>
          </cell>
        </row>
        <row r="2341">
          <cell r="I2341" t="str">
            <v>ALI_9_SEG_14_PROV_2023</v>
          </cell>
          <cell r="J2341">
            <v>14</v>
          </cell>
          <cell r="K2341" t="str">
            <v>FRUTOS SECOS</v>
          </cell>
          <cell r="L2341">
            <v>9</v>
          </cell>
          <cell r="M2341" t="str">
            <v>9 : Barra de Cereal con Frutas (fresa o mora o naranja o arándanos, entre otras).</v>
          </cell>
          <cell r="N2341">
            <v>2023</v>
          </cell>
          <cell r="O2341" t="str">
            <v>Aerodelicias SAS</v>
          </cell>
          <cell r="P2341">
            <v>631</v>
          </cell>
          <cell r="Q2341">
            <v>1262</v>
          </cell>
          <cell r="R2341">
            <v>1576</v>
          </cell>
          <cell r="S2341">
            <v>1576</v>
          </cell>
          <cell r="T2341">
            <v>624</v>
          </cell>
          <cell r="U2341">
            <v>1248</v>
          </cell>
          <cell r="V2341">
            <v>1560</v>
          </cell>
          <cell r="W2341">
            <v>1560</v>
          </cell>
        </row>
        <row r="2342">
          <cell r="I2342" t="str">
            <v>ALI_9_SEG_14_PROV_2041</v>
          </cell>
          <cell r="J2342">
            <v>14</v>
          </cell>
          <cell r="K2342" t="str">
            <v>FRUTOS SECOS</v>
          </cell>
          <cell r="L2342">
            <v>9</v>
          </cell>
          <cell r="M2342" t="str">
            <v>9 : Barra de Cereal con Frutas (fresa o mora o naranja o arándanos, entre otras).</v>
          </cell>
          <cell r="N2342">
            <v>2041</v>
          </cell>
          <cell r="O2342" t="str">
            <v>Mountain Food S.A.S.</v>
          </cell>
          <cell r="P2342">
            <v>641</v>
          </cell>
          <cell r="Q2342">
            <v>1281</v>
          </cell>
          <cell r="R2342">
            <v>1601</v>
          </cell>
          <cell r="S2342">
            <v>1601</v>
          </cell>
          <cell r="T2342">
            <v>624</v>
          </cell>
          <cell r="U2342">
            <v>1248</v>
          </cell>
          <cell r="V2342">
            <v>1560</v>
          </cell>
          <cell r="W2342">
            <v>1560</v>
          </cell>
        </row>
        <row r="2343">
          <cell r="I2343" t="str">
            <v>ALI_9_SEG_14_PROV_2084</v>
          </cell>
          <cell r="J2343">
            <v>14</v>
          </cell>
          <cell r="K2343" t="str">
            <v>FRUTOS SECOS</v>
          </cell>
          <cell r="L2343">
            <v>9</v>
          </cell>
          <cell r="M2343" t="str">
            <v>9 : Barra de Cereal con Frutas (fresa o mora o naranja o arándanos, entre otras).</v>
          </cell>
          <cell r="N2343">
            <v>2084</v>
          </cell>
          <cell r="O2343" t="str">
            <v>Alimentos Provercol SAS</v>
          </cell>
          <cell r="P2343">
            <v>650</v>
          </cell>
          <cell r="Q2343">
            <v>1300</v>
          </cell>
          <cell r="R2343">
            <v>1625</v>
          </cell>
          <cell r="S2343">
            <v>1625</v>
          </cell>
          <cell r="T2343">
            <v>624</v>
          </cell>
          <cell r="U2343">
            <v>1248</v>
          </cell>
          <cell r="V2343">
            <v>1560</v>
          </cell>
          <cell r="W2343">
            <v>1560</v>
          </cell>
        </row>
        <row r="2344">
          <cell r="I2344" t="str">
            <v>ALI_9_SEG_14_PROV_2096</v>
          </cell>
          <cell r="J2344">
            <v>14</v>
          </cell>
          <cell r="K2344" t="str">
            <v>FRUTOS SECOS</v>
          </cell>
          <cell r="L2344">
            <v>9</v>
          </cell>
          <cell r="M2344" t="str">
            <v>9 : Barra de Cereal con Frutas (fresa o mora o naranja o arándanos, entre otras).</v>
          </cell>
          <cell r="N2344">
            <v>2096</v>
          </cell>
          <cell r="O2344" t="str">
            <v>Ut Dipsa FOOd</v>
          </cell>
          <cell r="P2344">
            <v>638</v>
          </cell>
          <cell r="Q2344">
            <v>1273</v>
          </cell>
          <cell r="R2344">
            <v>1592</v>
          </cell>
          <cell r="S2344">
            <v>1592</v>
          </cell>
          <cell r="T2344">
            <v>624</v>
          </cell>
          <cell r="U2344">
            <v>1248</v>
          </cell>
          <cell r="V2344">
            <v>1560</v>
          </cell>
          <cell r="W2344">
            <v>1560</v>
          </cell>
        </row>
        <row r="2345">
          <cell r="I2345" t="str">
            <v>ALI_9_SEG_15_PROV_2023</v>
          </cell>
          <cell r="J2345">
            <v>15</v>
          </cell>
          <cell r="K2345" t="str">
            <v>FRUTOS SECOS</v>
          </cell>
          <cell r="L2345">
            <v>9</v>
          </cell>
          <cell r="M2345" t="str">
            <v>9 : Barra de Cereal con Frutas (fresa o mora o naranja o arándanos, entre otras).</v>
          </cell>
          <cell r="N2345">
            <v>2023</v>
          </cell>
          <cell r="O2345" t="str">
            <v>Aerodelicias SAS</v>
          </cell>
          <cell r="P2345">
            <v>631</v>
          </cell>
          <cell r="Q2345">
            <v>1262</v>
          </cell>
          <cell r="R2345">
            <v>1576</v>
          </cell>
          <cell r="S2345">
            <v>1576</v>
          </cell>
          <cell r="T2345">
            <v>624</v>
          </cell>
          <cell r="U2345">
            <v>1248</v>
          </cell>
          <cell r="V2345">
            <v>1560</v>
          </cell>
          <cell r="W2345">
            <v>1560</v>
          </cell>
        </row>
        <row r="2346">
          <cell r="I2346" t="str">
            <v>ALI_9_SEG_15_PROV_2041</v>
          </cell>
          <cell r="J2346">
            <v>15</v>
          </cell>
          <cell r="K2346" t="str">
            <v>FRUTOS SECOS</v>
          </cell>
          <cell r="L2346">
            <v>9</v>
          </cell>
          <cell r="M2346" t="str">
            <v>9 : Barra de Cereal con Frutas (fresa o mora o naranja o arándanos, entre otras).</v>
          </cell>
          <cell r="N2346">
            <v>2041</v>
          </cell>
          <cell r="O2346" t="str">
            <v>Mountain Food S.A.S.</v>
          </cell>
          <cell r="P2346">
            <v>641</v>
          </cell>
          <cell r="Q2346">
            <v>1281</v>
          </cell>
          <cell r="R2346">
            <v>1601</v>
          </cell>
          <cell r="S2346">
            <v>1601</v>
          </cell>
          <cell r="T2346">
            <v>624</v>
          </cell>
          <cell r="U2346">
            <v>1248</v>
          </cell>
          <cell r="V2346">
            <v>1560</v>
          </cell>
          <cell r="W2346">
            <v>1560</v>
          </cell>
        </row>
        <row r="2347">
          <cell r="I2347" t="str">
            <v>ALI_9_SEG_15_PROV_2084</v>
          </cell>
          <cell r="J2347">
            <v>15</v>
          </cell>
          <cell r="K2347" t="str">
            <v>FRUTOS SECOS</v>
          </cell>
          <cell r="L2347">
            <v>9</v>
          </cell>
          <cell r="M2347" t="str">
            <v>9 : Barra de Cereal con Frutas (fresa o mora o naranja o arándanos, entre otras).</v>
          </cell>
          <cell r="N2347">
            <v>2084</v>
          </cell>
          <cell r="O2347" t="str">
            <v>Alimentos Provercol SAS</v>
          </cell>
          <cell r="P2347">
            <v>650</v>
          </cell>
          <cell r="Q2347">
            <v>1300</v>
          </cell>
          <cell r="R2347">
            <v>1625</v>
          </cell>
          <cell r="S2347">
            <v>1625</v>
          </cell>
          <cell r="T2347">
            <v>624</v>
          </cell>
          <cell r="U2347">
            <v>1248</v>
          </cell>
          <cell r="V2347">
            <v>1560</v>
          </cell>
          <cell r="W2347">
            <v>1560</v>
          </cell>
        </row>
        <row r="2348">
          <cell r="I2348" t="str">
            <v>ALI_9_SEG_15_PROV_2096</v>
          </cell>
          <cell r="J2348">
            <v>15</v>
          </cell>
          <cell r="K2348" t="str">
            <v>FRUTOS SECOS</v>
          </cell>
          <cell r="L2348">
            <v>9</v>
          </cell>
          <cell r="M2348" t="str">
            <v>9 : Barra de Cereal con Frutas (fresa o mora o naranja o arándanos, entre otras).</v>
          </cell>
          <cell r="N2348">
            <v>2096</v>
          </cell>
          <cell r="O2348" t="str">
            <v>Ut Dipsa FOOd</v>
          </cell>
          <cell r="P2348">
            <v>638</v>
          </cell>
          <cell r="Q2348">
            <v>1273</v>
          </cell>
          <cell r="R2348">
            <v>1592</v>
          </cell>
          <cell r="S2348">
            <v>1592</v>
          </cell>
          <cell r="T2348">
            <v>624</v>
          </cell>
          <cell r="U2348">
            <v>1248</v>
          </cell>
          <cell r="V2348">
            <v>1560</v>
          </cell>
          <cell r="W2348">
            <v>1560</v>
          </cell>
        </row>
        <row r="2349">
          <cell r="I2349" t="str">
            <v>ALI_54_SEG_1_PROV_2045</v>
          </cell>
          <cell r="J2349">
            <v>1</v>
          </cell>
          <cell r="K2349" t="str">
            <v>FRUTOS SECOS</v>
          </cell>
          <cell r="L2349">
            <v>54</v>
          </cell>
          <cell r="M2349" t="str">
            <v>54 : Fruta deshidratada - Mango.</v>
          </cell>
          <cell r="N2349">
            <v>2045</v>
          </cell>
          <cell r="O2349" t="str">
            <v>Comercializadora Disfruver SAS</v>
          </cell>
          <cell r="P2349">
            <v>712</v>
          </cell>
          <cell r="Q2349">
            <v>1422</v>
          </cell>
          <cell r="R2349">
            <v>2133</v>
          </cell>
          <cell r="S2349">
            <v>2133</v>
          </cell>
          <cell r="T2349">
            <v>676</v>
          </cell>
          <cell r="U2349">
            <v>1350</v>
          </cell>
          <cell r="V2349">
            <v>2026</v>
          </cell>
          <cell r="W2349">
            <v>2026</v>
          </cell>
        </row>
        <row r="2350">
          <cell r="I2350" t="str">
            <v>ALI_54_SEG_1_PROV_2096</v>
          </cell>
          <cell r="J2350">
            <v>1</v>
          </cell>
          <cell r="K2350" t="str">
            <v>FRUTOS SECOS</v>
          </cell>
          <cell r="L2350">
            <v>54</v>
          </cell>
          <cell r="M2350" t="str">
            <v>54 : Fruta deshidratada - Mango.</v>
          </cell>
          <cell r="N2350">
            <v>2096</v>
          </cell>
          <cell r="O2350" t="str">
            <v>Ut Dipsa FOOd</v>
          </cell>
          <cell r="P2350">
            <v>689</v>
          </cell>
          <cell r="Q2350">
            <v>1377</v>
          </cell>
          <cell r="R2350">
            <v>2068</v>
          </cell>
          <cell r="S2350">
            <v>2068</v>
          </cell>
          <cell r="T2350">
            <v>676</v>
          </cell>
          <cell r="U2350">
            <v>1350</v>
          </cell>
          <cell r="V2350">
            <v>2026</v>
          </cell>
          <cell r="W2350">
            <v>2026</v>
          </cell>
        </row>
        <row r="2351">
          <cell r="I2351" t="str">
            <v>ALI_54_SEG_2_PROV_2045</v>
          </cell>
          <cell r="J2351">
            <v>2</v>
          </cell>
          <cell r="K2351" t="str">
            <v>FRUTOS SECOS</v>
          </cell>
          <cell r="L2351">
            <v>54</v>
          </cell>
          <cell r="M2351" t="str">
            <v>54 : Fruta deshidratada - Mango.</v>
          </cell>
          <cell r="N2351">
            <v>2045</v>
          </cell>
          <cell r="O2351" t="str">
            <v>Comercializadora Disfruver SAS</v>
          </cell>
          <cell r="P2351">
            <v>712</v>
          </cell>
          <cell r="Q2351">
            <v>1422</v>
          </cell>
          <cell r="R2351">
            <v>2133</v>
          </cell>
          <cell r="S2351">
            <v>2133</v>
          </cell>
          <cell r="T2351">
            <v>676</v>
          </cell>
          <cell r="U2351">
            <v>1350</v>
          </cell>
          <cell r="V2351">
            <v>2026</v>
          </cell>
          <cell r="W2351">
            <v>2026</v>
          </cell>
        </row>
        <row r="2352">
          <cell r="I2352" t="str">
            <v>ALI_54_SEG_2_PROV_2096</v>
          </cell>
          <cell r="J2352">
            <v>2</v>
          </cell>
          <cell r="K2352" t="str">
            <v>FRUTOS SECOS</v>
          </cell>
          <cell r="L2352">
            <v>54</v>
          </cell>
          <cell r="M2352" t="str">
            <v>54 : Fruta deshidratada - Mango.</v>
          </cell>
          <cell r="N2352">
            <v>2096</v>
          </cell>
          <cell r="O2352" t="str">
            <v>Ut Dipsa FOOd</v>
          </cell>
          <cell r="P2352">
            <v>689</v>
          </cell>
          <cell r="Q2352">
            <v>1377</v>
          </cell>
          <cell r="R2352">
            <v>2068</v>
          </cell>
          <cell r="S2352">
            <v>2068</v>
          </cell>
          <cell r="T2352">
            <v>676</v>
          </cell>
          <cell r="U2352">
            <v>1350</v>
          </cell>
          <cell r="V2352">
            <v>2026</v>
          </cell>
          <cell r="W2352">
            <v>2026</v>
          </cell>
        </row>
        <row r="2353">
          <cell r="I2353" t="str">
            <v>ALI_54_SEG_3_PROV_2045</v>
          </cell>
          <cell r="J2353">
            <v>3</v>
          </cell>
          <cell r="K2353" t="str">
            <v>FRUTOS SECOS</v>
          </cell>
          <cell r="L2353">
            <v>54</v>
          </cell>
          <cell r="M2353" t="str">
            <v>54 : Fruta deshidratada - Mango.</v>
          </cell>
          <cell r="N2353">
            <v>2045</v>
          </cell>
          <cell r="O2353" t="str">
            <v>Comercializadora Disfruver SAS</v>
          </cell>
          <cell r="P2353">
            <v>712</v>
          </cell>
          <cell r="Q2353">
            <v>1422</v>
          </cell>
          <cell r="R2353">
            <v>2133</v>
          </cell>
          <cell r="S2353">
            <v>2133</v>
          </cell>
          <cell r="T2353">
            <v>676</v>
          </cell>
          <cell r="U2353">
            <v>1350</v>
          </cell>
          <cell r="V2353">
            <v>2026</v>
          </cell>
          <cell r="W2353">
            <v>2026</v>
          </cell>
        </row>
        <row r="2354">
          <cell r="I2354" t="str">
            <v>ALI_54_SEG_3_PROV_2096</v>
          </cell>
          <cell r="J2354">
            <v>3</v>
          </cell>
          <cell r="K2354" t="str">
            <v>FRUTOS SECOS</v>
          </cell>
          <cell r="L2354">
            <v>54</v>
          </cell>
          <cell r="M2354" t="str">
            <v>54 : Fruta deshidratada - Mango.</v>
          </cell>
          <cell r="N2354">
            <v>2096</v>
          </cell>
          <cell r="O2354" t="str">
            <v>Ut Dipsa FOOd</v>
          </cell>
          <cell r="P2354">
            <v>689</v>
          </cell>
          <cell r="Q2354">
            <v>1377</v>
          </cell>
          <cell r="R2354">
            <v>2068</v>
          </cell>
          <cell r="S2354">
            <v>2068</v>
          </cell>
          <cell r="T2354">
            <v>676</v>
          </cell>
          <cell r="U2354">
            <v>1350</v>
          </cell>
          <cell r="V2354">
            <v>2026</v>
          </cell>
          <cell r="W2354">
            <v>2026</v>
          </cell>
        </row>
        <row r="2355">
          <cell r="I2355" t="str">
            <v>ALI_54_SEG_4_PROV_2045</v>
          </cell>
          <cell r="J2355">
            <v>4</v>
          </cell>
          <cell r="K2355" t="str">
            <v>FRUTOS SECOS</v>
          </cell>
          <cell r="L2355">
            <v>54</v>
          </cell>
          <cell r="M2355" t="str">
            <v>54 : Fruta deshidratada - Mango.</v>
          </cell>
          <cell r="N2355">
            <v>2045</v>
          </cell>
          <cell r="O2355" t="str">
            <v>Comercializadora Disfruver SAS</v>
          </cell>
          <cell r="P2355">
            <v>712</v>
          </cell>
          <cell r="Q2355">
            <v>1422</v>
          </cell>
          <cell r="R2355">
            <v>2133</v>
          </cell>
          <cell r="S2355">
            <v>2133</v>
          </cell>
          <cell r="T2355">
            <v>676</v>
          </cell>
          <cell r="U2355">
            <v>1350</v>
          </cell>
          <cell r="V2355">
            <v>2026</v>
          </cell>
          <cell r="W2355">
            <v>2026</v>
          </cell>
        </row>
        <row r="2356">
          <cell r="I2356" t="str">
            <v>ALI_54_SEG_4_PROV_2096</v>
          </cell>
          <cell r="J2356">
            <v>4</v>
          </cell>
          <cell r="K2356" t="str">
            <v>FRUTOS SECOS</v>
          </cell>
          <cell r="L2356">
            <v>54</v>
          </cell>
          <cell r="M2356" t="str">
            <v>54 : Fruta deshidratada - Mango.</v>
          </cell>
          <cell r="N2356">
            <v>2096</v>
          </cell>
          <cell r="O2356" t="str">
            <v>Ut Dipsa FOOd</v>
          </cell>
          <cell r="P2356">
            <v>689</v>
          </cell>
          <cell r="Q2356">
            <v>1377</v>
          </cell>
          <cell r="R2356">
            <v>2068</v>
          </cell>
          <cell r="S2356">
            <v>2068</v>
          </cell>
          <cell r="T2356">
            <v>676</v>
          </cell>
          <cell r="U2356">
            <v>1350</v>
          </cell>
          <cell r="V2356">
            <v>2026</v>
          </cell>
          <cell r="W2356">
            <v>2026</v>
          </cell>
        </row>
        <row r="2357">
          <cell r="I2357" t="str">
            <v>ALI_54_SEG_5_PROV_2045</v>
          </cell>
          <cell r="J2357">
            <v>5</v>
          </cell>
          <cell r="K2357" t="str">
            <v>FRUTOS SECOS</v>
          </cell>
          <cell r="L2357">
            <v>54</v>
          </cell>
          <cell r="M2357" t="str">
            <v>54 : Fruta deshidratada - Mango.</v>
          </cell>
          <cell r="N2357">
            <v>2045</v>
          </cell>
          <cell r="O2357" t="str">
            <v>Comercializadora Disfruver SAS</v>
          </cell>
          <cell r="P2357">
            <v>712</v>
          </cell>
          <cell r="Q2357">
            <v>1422</v>
          </cell>
          <cell r="R2357">
            <v>2133</v>
          </cell>
          <cell r="S2357">
            <v>2133</v>
          </cell>
          <cell r="T2357">
            <v>676</v>
          </cell>
          <cell r="U2357">
            <v>1350</v>
          </cell>
          <cell r="V2357">
            <v>2026</v>
          </cell>
          <cell r="W2357">
            <v>2026</v>
          </cell>
        </row>
        <row r="2358">
          <cell r="I2358" t="str">
            <v>ALI_54_SEG_5_PROV_2096</v>
          </cell>
          <cell r="J2358">
            <v>5</v>
          </cell>
          <cell r="K2358" t="str">
            <v>FRUTOS SECOS</v>
          </cell>
          <cell r="L2358">
            <v>54</v>
          </cell>
          <cell r="M2358" t="str">
            <v>54 : Fruta deshidratada - Mango.</v>
          </cell>
          <cell r="N2358">
            <v>2096</v>
          </cell>
          <cell r="O2358" t="str">
            <v>Ut Dipsa FOOd</v>
          </cell>
          <cell r="P2358">
            <v>689</v>
          </cell>
          <cell r="Q2358">
            <v>1377</v>
          </cell>
          <cell r="R2358">
            <v>2068</v>
          </cell>
          <cell r="S2358">
            <v>2068</v>
          </cell>
          <cell r="T2358">
            <v>676</v>
          </cell>
          <cell r="U2358">
            <v>1350</v>
          </cell>
          <cell r="V2358">
            <v>2026</v>
          </cell>
          <cell r="W2358">
            <v>2026</v>
          </cell>
        </row>
        <row r="2359">
          <cell r="I2359" t="str">
            <v>ALI_54_SEG_6_PROV_2045</v>
          </cell>
          <cell r="J2359">
            <v>6</v>
          </cell>
          <cell r="K2359" t="str">
            <v>FRUTOS SECOS</v>
          </cell>
          <cell r="L2359">
            <v>54</v>
          </cell>
          <cell r="M2359" t="str">
            <v>54 : Fruta deshidratada - Mango.</v>
          </cell>
          <cell r="N2359">
            <v>2045</v>
          </cell>
          <cell r="O2359" t="str">
            <v>Comercializadora Disfruver SAS</v>
          </cell>
          <cell r="P2359">
            <v>712</v>
          </cell>
          <cell r="Q2359">
            <v>1422</v>
          </cell>
          <cell r="R2359">
            <v>2133</v>
          </cell>
          <cell r="S2359">
            <v>2133</v>
          </cell>
          <cell r="T2359">
            <v>676</v>
          </cell>
          <cell r="U2359">
            <v>1350</v>
          </cell>
          <cell r="V2359">
            <v>2026</v>
          </cell>
          <cell r="W2359">
            <v>2026</v>
          </cell>
        </row>
        <row r="2360">
          <cell r="I2360" t="str">
            <v>ALI_54_SEG_6_PROV_2096</v>
          </cell>
          <cell r="J2360">
            <v>6</v>
          </cell>
          <cell r="K2360" t="str">
            <v>FRUTOS SECOS</v>
          </cell>
          <cell r="L2360">
            <v>54</v>
          </cell>
          <cell r="M2360" t="str">
            <v>54 : Fruta deshidratada - Mango.</v>
          </cell>
          <cell r="N2360">
            <v>2096</v>
          </cell>
          <cell r="O2360" t="str">
            <v>Ut Dipsa FOOd</v>
          </cell>
          <cell r="P2360">
            <v>689</v>
          </cell>
          <cell r="Q2360">
            <v>1377</v>
          </cell>
          <cell r="R2360">
            <v>2068</v>
          </cell>
          <cell r="S2360">
            <v>2068</v>
          </cell>
          <cell r="T2360">
            <v>676</v>
          </cell>
          <cell r="U2360">
            <v>1350</v>
          </cell>
          <cell r="V2360">
            <v>2026</v>
          </cell>
          <cell r="W2360">
            <v>2026</v>
          </cell>
        </row>
        <row r="2361">
          <cell r="I2361" t="str">
            <v>ALI_54_SEG_7_PROV_2045</v>
          </cell>
          <cell r="J2361">
            <v>7</v>
          </cell>
          <cell r="K2361" t="str">
            <v>FRUTOS SECOS</v>
          </cell>
          <cell r="L2361">
            <v>54</v>
          </cell>
          <cell r="M2361" t="str">
            <v>54 : Fruta deshidratada - Mango.</v>
          </cell>
          <cell r="N2361">
            <v>2045</v>
          </cell>
          <cell r="O2361" t="str">
            <v>Comercializadora Disfruver SAS</v>
          </cell>
          <cell r="P2361">
            <v>712</v>
          </cell>
          <cell r="Q2361">
            <v>1422</v>
          </cell>
          <cell r="R2361">
            <v>2133</v>
          </cell>
          <cell r="S2361">
            <v>2133</v>
          </cell>
          <cell r="T2361">
            <v>676</v>
          </cell>
          <cell r="U2361">
            <v>1350</v>
          </cell>
          <cell r="V2361">
            <v>2026</v>
          </cell>
          <cell r="W2361">
            <v>2026</v>
          </cell>
        </row>
        <row r="2362">
          <cell r="I2362" t="str">
            <v>ALI_54_SEG_7_PROV_2096</v>
          </cell>
          <cell r="J2362">
            <v>7</v>
          </cell>
          <cell r="K2362" t="str">
            <v>FRUTOS SECOS</v>
          </cell>
          <cell r="L2362">
            <v>54</v>
          </cell>
          <cell r="M2362" t="str">
            <v>54 : Fruta deshidratada - Mango.</v>
          </cell>
          <cell r="N2362">
            <v>2096</v>
          </cell>
          <cell r="O2362" t="str">
            <v>Ut Dipsa FOOd</v>
          </cell>
          <cell r="P2362">
            <v>689</v>
          </cell>
          <cell r="Q2362">
            <v>1377</v>
          </cell>
          <cell r="R2362">
            <v>2068</v>
          </cell>
          <cell r="S2362">
            <v>2068</v>
          </cell>
          <cell r="T2362">
            <v>676</v>
          </cell>
          <cell r="U2362">
            <v>1350</v>
          </cell>
          <cell r="V2362">
            <v>2026</v>
          </cell>
          <cell r="W2362">
            <v>2026</v>
          </cell>
        </row>
        <row r="2363">
          <cell r="I2363" t="str">
            <v>ALI_54_SEG_8_PROV_2045</v>
          </cell>
          <cell r="J2363">
            <v>8</v>
          </cell>
          <cell r="K2363" t="str">
            <v>FRUTOS SECOS</v>
          </cell>
          <cell r="L2363">
            <v>54</v>
          </cell>
          <cell r="M2363" t="str">
            <v>54 : Fruta deshidratada - Mango.</v>
          </cell>
          <cell r="N2363">
            <v>2045</v>
          </cell>
          <cell r="O2363" t="str">
            <v>Comercializadora Disfruver SAS</v>
          </cell>
          <cell r="P2363">
            <v>712</v>
          </cell>
          <cell r="Q2363">
            <v>1422</v>
          </cell>
          <cell r="R2363">
            <v>2133</v>
          </cell>
          <cell r="S2363">
            <v>2133</v>
          </cell>
          <cell r="T2363">
            <v>676</v>
          </cell>
          <cell r="U2363">
            <v>1350</v>
          </cell>
          <cell r="V2363">
            <v>2026</v>
          </cell>
          <cell r="W2363">
            <v>2026</v>
          </cell>
        </row>
        <row r="2364">
          <cell r="I2364" t="str">
            <v>ALI_54_SEG_8_PROV_2096</v>
          </cell>
          <cell r="J2364">
            <v>8</v>
          </cell>
          <cell r="K2364" t="str">
            <v>FRUTOS SECOS</v>
          </cell>
          <cell r="L2364">
            <v>54</v>
          </cell>
          <cell r="M2364" t="str">
            <v>54 : Fruta deshidratada - Mango.</v>
          </cell>
          <cell r="N2364">
            <v>2096</v>
          </cell>
          <cell r="O2364" t="str">
            <v>Ut Dipsa FOOd</v>
          </cell>
          <cell r="P2364">
            <v>689</v>
          </cell>
          <cell r="Q2364">
            <v>1377</v>
          </cell>
          <cell r="R2364">
            <v>2068</v>
          </cell>
          <cell r="S2364">
            <v>2068</v>
          </cell>
          <cell r="T2364">
            <v>676</v>
          </cell>
          <cell r="U2364">
            <v>1350</v>
          </cell>
          <cell r="V2364">
            <v>2026</v>
          </cell>
          <cell r="W2364">
            <v>2026</v>
          </cell>
        </row>
        <row r="2365">
          <cell r="I2365" t="str">
            <v>ALI_54_SEG_9_PROV_2045</v>
          </cell>
          <cell r="J2365">
            <v>9</v>
          </cell>
          <cell r="K2365" t="str">
            <v>FRUTOS SECOS</v>
          </cell>
          <cell r="L2365">
            <v>54</v>
          </cell>
          <cell r="M2365" t="str">
            <v>54 : Fruta deshidratada - Mango.</v>
          </cell>
          <cell r="N2365">
            <v>2045</v>
          </cell>
          <cell r="O2365" t="str">
            <v>Comercializadora Disfruver SAS</v>
          </cell>
          <cell r="P2365">
            <v>712</v>
          </cell>
          <cell r="Q2365">
            <v>1422</v>
          </cell>
          <cell r="R2365">
            <v>2133</v>
          </cell>
          <cell r="S2365">
            <v>2133</v>
          </cell>
          <cell r="T2365">
            <v>676</v>
          </cell>
          <cell r="U2365">
            <v>1350</v>
          </cell>
          <cell r="V2365">
            <v>2026</v>
          </cell>
          <cell r="W2365">
            <v>2026</v>
          </cell>
        </row>
        <row r="2366">
          <cell r="I2366" t="str">
            <v>ALI_54_SEG_9_PROV_2096</v>
          </cell>
          <cell r="J2366">
            <v>9</v>
          </cell>
          <cell r="K2366" t="str">
            <v>FRUTOS SECOS</v>
          </cell>
          <cell r="L2366">
            <v>54</v>
          </cell>
          <cell r="M2366" t="str">
            <v>54 : Fruta deshidratada - Mango.</v>
          </cell>
          <cell r="N2366">
            <v>2096</v>
          </cell>
          <cell r="O2366" t="str">
            <v>Ut Dipsa FOOd</v>
          </cell>
          <cell r="P2366">
            <v>689</v>
          </cell>
          <cell r="Q2366">
            <v>1377</v>
          </cell>
          <cell r="R2366">
            <v>2068</v>
          </cell>
          <cell r="S2366">
            <v>2068</v>
          </cell>
          <cell r="T2366">
            <v>676</v>
          </cell>
          <cell r="U2366">
            <v>1350</v>
          </cell>
          <cell r="V2366">
            <v>2026</v>
          </cell>
          <cell r="W2366">
            <v>2026</v>
          </cell>
        </row>
        <row r="2367">
          <cell r="I2367" t="str">
            <v>ALI_54_SEG_10_PROV_2045</v>
          </cell>
          <cell r="J2367">
            <v>10</v>
          </cell>
          <cell r="K2367" t="str">
            <v>FRUTOS SECOS</v>
          </cell>
          <cell r="L2367">
            <v>54</v>
          </cell>
          <cell r="M2367" t="str">
            <v>54 : Fruta deshidratada - Mango.</v>
          </cell>
          <cell r="N2367">
            <v>2045</v>
          </cell>
          <cell r="O2367" t="str">
            <v>Comercializadora Disfruver SAS</v>
          </cell>
          <cell r="P2367">
            <v>712</v>
          </cell>
          <cell r="Q2367">
            <v>1422</v>
          </cell>
          <cell r="R2367">
            <v>2133</v>
          </cell>
          <cell r="S2367">
            <v>2133</v>
          </cell>
          <cell r="T2367">
            <v>676</v>
          </cell>
          <cell r="U2367">
            <v>1350</v>
          </cell>
          <cell r="V2367">
            <v>2026</v>
          </cell>
          <cell r="W2367">
            <v>2026</v>
          </cell>
        </row>
        <row r="2368">
          <cell r="I2368" t="str">
            <v>ALI_54_SEG_10_PROV_2096</v>
          </cell>
          <cell r="J2368">
            <v>10</v>
          </cell>
          <cell r="K2368" t="str">
            <v>FRUTOS SECOS</v>
          </cell>
          <cell r="L2368">
            <v>54</v>
          </cell>
          <cell r="M2368" t="str">
            <v>54 : Fruta deshidratada - Mango.</v>
          </cell>
          <cell r="N2368">
            <v>2096</v>
          </cell>
          <cell r="O2368" t="str">
            <v>Ut Dipsa FOOd</v>
          </cell>
          <cell r="P2368">
            <v>689</v>
          </cell>
          <cell r="Q2368">
            <v>1377</v>
          </cell>
          <cell r="R2368">
            <v>2068</v>
          </cell>
          <cell r="S2368">
            <v>2068</v>
          </cell>
          <cell r="T2368">
            <v>676</v>
          </cell>
          <cell r="U2368">
            <v>1350</v>
          </cell>
          <cell r="V2368">
            <v>2026</v>
          </cell>
          <cell r="W2368">
            <v>2026</v>
          </cell>
        </row>
        <row r="2369">
          <cell r="I2369" t="str">
            <v>ALI_54_SEG_11_PROV_2045</v>
          </cell>
          <cell r="J2369">
            <v>11</v>
          </cell>
          <cell r="K2369" t="str">
            <v>FRUTOS SECOS</v>
          </cell>
          <cell r="L2369">
            <v>54</v>
          </cell>
          <cell r="M2369" t="str">
            <v>54 : Fruta deshidratada - Mango.</v>
          </cell>
          <cell r="N2369">
            <v>2045</v>
          </cell>
          <cell r="O2369" t="str">
            <v>Comercializadora Disfruver SAS</v>
          </cell>
          <cell r="P2369">
            <v>712</v>
          </cell>
          <cell r="Q2369">
            <v>1422</v>
          </cell>
          <cell r="R2369">
            <v>2133</v>
          </cell>
          <cell r="S2369">
            <v>2133</v>
          </cell>
          <cell r="T2369">
            <v>676</v>
          </cell>
          <cell r="U2369">
            <v>1350</v>
          </cell>
          <cell r="V2369">
            <v>2026</v>
          </cell>
          <cell r="W2369">
            <v>2026</v>
          </cell>
        </row>
        <row r="2370">
          <cell r="I2370" t="str">
            <v>ALI_54_SEG_11_PROV_2096</v>
          </cell>
          <cell r="J2370">
            <v>11</v>
          </cell>
          <cell r="K2370" t="str">
            <v>FRUTOS SECOS</v>
          </cell>
          <cell r="L2370">
            <v>54</v>
          </cell>
          <cell r="M2370" t="str">
            <v>54 : Fruta deshidratada - Mango.</v>
          </cell>
          <cell r="N2370">
            <v>2096</v>
          </cell>
          <cell r="O2370" t="str">
            <v>Ut Dipsa FOOd</v>
          </cell>
          <cell r="P2370">
            <v>689</v>
          </cell>
          <cell r="Q2370">
            <v>1377</v>
          </cell>
          <cell r="R2370">
            <v>2068</v>
          </cell>
          <cell r="S2370">
            <v>2068</v>
          </cell>
          <cell r="T2370">
            <v>676</v>
          </cell>
          <cell r="U2370">
            <v>1350</v>
          </cell>
          <cell r="V2370">
            <v>2026</v>
          </cell>
          <cell r="W2370">
            <v>2026</v>
          </cell>
        </row>
        <row r="2371">
          <cell r="I2371" t="str">
            <v>ALI_54_SEG_12_PROV_2045</v>
          </cell>
          <cell r="J2371">
            <v>12</v>
          </cell>
          <cell r="K2371" t="str">
            <v>FRUTOS SECOS</v>
          </cell>
          <cell r="L2371">
            <v>54</v>
          </cell>
          <cell r="M2371" t="str">
            <v>54 : Fruta deshidratada - Mango.</v>
          </cell>
          <cell r="N2371">
            <v>2045</v>
          </cell>
          <cell r="O2371" t="str">
            <v>Comercializadora Disfruver SAS</v>
          </cell>
          <cell r="P2371">
            <v>712</v>
          </cell>
          <cell r="Q2371">
            <v>1422</v>
          </cell>
          <cell r="R2371">
            <v>2133</v>
          </cell>
          <cell r="S2371">
            <v>2133</v>
          </cell>
          <cell r="T2371">
            <v>676</v>
          </cell>
          <cell r="U2371">
            <v>1350</v>
          </cell>
          <cell r="V2371">
            <v>2026</v>
          </cell>
          <cell r="W2371">
            <v>2026</v>
          </cell>
        </row>
        <row r="2372">
          <cell r="I2372" t="str">
            <v>ALI_54_SEG_12_PROV_2096</v>
          </cell>
          <cell r="J2372">
            <v>12</v>
          </cell>
          <cell r="K2372" t="str">
            <v>FRUTOS SECOS</v>
          </cell>
          <cell r="L2372">
            <v>54</v>
          </cell>
          <cell r="M2372" t="str">
            <v>54 : Fruta deshidratada - Mango.</v>
          </cell>
          <cell r="N2372">
            <v>2096</v>
          </cell>
          <cell r="O2372" t="str">
            <v>Ut Dipsa FOOd</v>
          </cell>
          <cell r="P2372">
            <v>689</v>
          </cell>
          <cell r="Q2372">
            <v>1377</v>
          </cell>
          <cell r="R2372">
            <v>2068</v>
          </cell>
          <cell r="S2372">
            <v>2068</v>
          </cell>
          <cell r="T2372">
            <v>676</v>
          </cell>
          <cell r="U2372">
            <v>1350</v>
          </cell>
          <cell r="V2372">
            <v>2026</v>
          </cell>
          <cell r="W2372">
            <v>2026</v>
          </cell>
        </row>
        <row r="2373">
          <cell r="I2373" t="str">
            <v>ALI_54_SEG_13_PROV_2045</v>
          </cell>
          <cell r="J2373">
            <v>13</v>
          </cell>
          <cell r="K2373" t="str">
            <v>FRUTOS SECOS</v>
          </cell>
          <cell r="L2373">
            <v>54</v>
          </cell>
          <cell r="M2373" t="str">
            <v>54 : Fruta deshidratada - Mango.</v>
          </cell>
          <cell r="N2373">
            <v>2045</v>
          </cell>
          <cell r="O2373" t="str">
            <v>Comercializadora Disfruver SAS</v>
          </cell>
          <cell r="P2373">
            <v>712</v>
          </cell>
          <cell r="Q2373">
            <v>1422</v>
          </cell>
          <cell r="R2373">
            <v>2133</v>
          </cell>
          <cell r="S2373">
            <v>2133</v>
          </cell>
          <cell r="T2373">
            <v>676</v>
          </cell>
          <cell r="U2373">
            <v>1350</v>
          </cell>
          <cell r="V2373">
            <v>2026</v>
          </cell>
          <cell r="W2373">
            <v>2026</v>
          </cell>
        </row>
        <row r="2374">
          <cell r="I2374" t="str">
            <v>ALI_54_SEG_13_PROV_2096</v>
          </cell>
          <cell r="J2374">
            <v>13</v>
          </cell>
          <cell r="K2374" t="str">
            <v>FRUTOS SECOS</v>
          </cell>
          <cell r="L2374">
            <v>54</v>
          </cell>
          <cell r="M2374" t="str">
            <v>54 : Fruta deshidratada - Mango.</v>
          </cell>
          <cell r="N2374">
            <v>2096</v>
          </cell>
          <cell r="O2374" t="str">
            <v>Ut Dipsa FOOd</v>
          </cell>
          <cell r="P2374">
            <v>689</v>
          </cell>
          <cell r="Q2374">
            <v>1377</v>
          </cell>
          <cell r="R2374">
            <v>2068</v>
          </cell>
          <cell r="S2374">
            <v>2068</v>
          </cell>
          <cell r="T2374">
            <v>676</v>
          </cell>
          <cell r="U2374">
            <v>1350</v>
          </cell>
          <cell r="V2374">
            <v>2026</v>
          </cell>
          <cell r="W2374">
            <v>2026</v>
          </cell>
        </row>
        <row r="2375">
          <cell r="I2375" t="str">
            <v>ALI_54_SEG_14_PROV_2045</v>
          </cell>
          <cell r="J2375">
            <v>14</v>
          </cell>
          <cell r="K2375" t="str">
            <v>FRUTOS SECOS</v>
          </cell>
          <cell r="L2375">
            <v>54</v>
          </cell>
          <cell r="M2375" t="str">
            <v>54 : Fruta deshidratada - Mango.</v>
          </cell>
          <cell r="N2375">
            <v>2045</v>
          </cell>
          <cell r="O2375" t="str">
            <v>Comercializadora Disfruver SAS</v>
          </cell>
          <cell r="P2375">
            <v>712</v>
          </cell>
          <cell r="Q2375">
            <v>1422</v>
          </cell>
          <cell r="R2375">
            <v>2133</v>
          </cell>
          <cell r="S2375">
            <v>2133</v>
          </cell>
          <cell r="T2375">
            <v>676</v>
          </cell>
          <cell r="U2375">
            <v>1350</v>
          </cell>
          <cell r="V2375">
            <v>2026</v>
          </cell>
          <cell r="W2375">
            <v>2026</v>
          </cell>
        </row>
        <row r="2376">
          <cell r="I2376" t="str">
            <v>ALI_54_SEG_14_PROV_2096</v>
          </cell>
          <cell r="J2376">
            <v>14</v>
          </cell>
          <cell r="K2376" t="str">
            <v>FRUTOS SECOS</v>
          </cell>
          <cell r="L2376">
            <v>54</v>
          </cell>
          <cell r="M2376" t="str">
            <v>54 : Fruta deshidratada - Mango.</v>
          </cell>
          <cell r="N2376">
            <v>2096</v>
          </cell>
          <cell r="O2376" t="str">
            <v>Ut Dipsa FOOd</v>
          </cell>
          <cell r="P2376">
            <v>689</v>
          </cell>
          <cell r="Q2376">
            <v>1377</v>
          </cell>
          <cell r="R2376">
            <v>2068</v>
          </cell>
          <cell r="S2376">
            <v>2068</v>
          </cell>
          <cell r="T2376">
            <v>676</v>
          </cell>
          <cell r="U2376">
            <v>1350</v>
          </cell>
          <cell r="V2376">
            <v>2026</v>
          </cell>
          <cell r="W2376">
            <v>2026</v>
          </cell>
        </row>
        <row r="2377">
          <cell r="I2377" t="str">
            <v>ALI_54_SEG_15_PROV_2045</v>
          </cell>
          <cell r="J2377">
            <v>15</v>
          </cell>
          <cell r="K2377" t="str">
            <v>FRUTOS SECOS</v>
          </cell>
          <cell r="L2377">
            <v>54</v>
          </cell>
          <cell r="M2377" t="str">
            <v>54 : Fruta deshidratada - Mango.</v>
          </cell>
          <cell r="N2377">
            <v>2045</v>
          </cell>
          <cell r="O2377" t="str">
            <v>Comercializadora Disfruver SAS</v>
          </cell>
          <cell r="P2377">
            <v>712</v>
          </cell>
          <cell r="Q2377">
            <v>1422</v>
          </cell>
          <cell r="R2377">
            <v>2133</v>
          </cell>
          <cell r="S2377">
            <v>2133</v>
          </cell>
          <cell r="T2377">
            <v>676</v>
          </cell>
          <cell r="U2377">
            <v>1350</v>
          </cell>
          <cell r="V2377">
            <v>2026</v>
          </cell>
          <cell r="W2377">
            <v>2026</v>
          </cell>
        </row>
        <row r="2378">
          <cell r="I2378" t="str">
            <v>ALI_54_SEG_15_PROV_2096</v>
          </cell>
          <cell r="J2378">
            <v>15</v>
          </cell>
          <cell r="K2378" t="str">
            <v>FRUTOS SECOS</v>
          </cell>
          <cell r="L2378">
            <v>54</v>
          </cell>
          <cell r="M2378" t="str">
            <v>54 : Fruta deshidratada - Mango.</v>
          </cell>
          <cell r="N2378">
            <v>2096</v>
          </cell>
          <cell r="O2378" t="str">
            <v>Ut Dipsa FOOd</v>
          </cell>
          <cell r="P2378">
            <v>689</v>
          </cell>
          <cell r="Q2378">
            <v>1377</v>
          </cell>
          <cell r="R2378">
            <v>2068</v>
          </cell>
          <cell r="S2378">
            <v>2068</v>
          </cell>
          <cell r="T2378">
            <v>676</v>
          </cell>
          <cell r="U2378">
            <v>1350</v>
          </cell>
          <cell r="V2378">
            <v>2026</v>
          </cell>
          <cell r="W2378">
            <v>2026</v>
          </cell>
        </row>
        <row r="2379">
          <cell r="I2379" t="str">
            <v>ALI_60_SEG_1_PROV_2041</v>
          </cell>
          <cell r="J2379">
            <v>1</v>
          </cell>
          <cell r="K2379" t="str">
            <v>FRUTOS SECOS</v>
          </cell>
          <cell r="L2379">
            <v>60</v>
          </cell>
          <cell r="M2379" t="str">
            <v>60 : Maní  bajo en sal o bajo en sodio.</v>
          </cell>
          <cell r="N2379">
            <v>2041</v>
          </cell>
          <cell r="O2379" t="str">
            <v>Mountain Food S.A.S.</v>
          </cell>
          <cell r="P2379">
            <v>275</v>
          </cell>
          <cell r="Q2379">
            <v>552</v>
          </cell>
          <cell r="R2379">
            <v>1104</v>
          </cell>
          <cell r="S2379">
            <v>1104</v>
          </cell>
          <cell r="T2379">
            <v>269</v>
          </cell>
          <cell r="U2379">
            <v>537</v>
          </cell>
          <cell r="V2379">
            <v>1075</v>
          </cell>
          <cell r="W2379">
            <v>1075</v>
          </cell>
        </row>
        <row r="2380">
          <cell r="I2380" t="str">
            <v>ALI_60_SEG_1_PROV_2084</v>
          </cell>
          <cell r="J2380">
            <v>1</v>
          </cell>
          <cell r="K2380" t="str">
            <v>FRUTOS SECOS</v>
          </cell>
          <cell r="L2380">
            <v>60</v>
          </cell>
          <cell r="M2380" t="str">
            <v>60 : Maní  bajo en sal o bajo en sodio.</v>
          </cell>
          <cell r="N2380">
            <v>2084</v>
          </cell>
          <cell r="O2380" t="str">
            <v>Alimentos Provercol SAS</v>
          </cell>
          <cell r="P2380">
            <v>280</v>
          </cell>
          <cell r="Q2380">
            <v>559</v>
          </cell>
          <cell r="R2380">
            <v>1118</v>
          </cell>
          <cell r="S2380">
            <v>1118</v>
          </cell>
          <cell r="T2380">
            <v>269</v>
          </cell>
          <cell r="U2380">
            <v>537</v>
          </cell>
          <cell r="V2380">
            <v>1075</v>
          </cell>
          <cell r="W2380">
            <v>1075</v>
          </cell>
        </row>
        <row r="2381">
          <cell r="I2381" t="str">
            <v>ALI_60_SEG_1_PROV_2089</v>
          </cell>
          <cell r="J2381">
            <v>1</v>
          </cell>
          <cell r="K2381" t="str">
            <v>FRUTOS SECOS</v>
          </cell>
          <cell r="L2381">
            <v>60</v>
          </cell>
          <cell r="M2381" t="str">
            <v>60 : Maní  bajo en sal o bajo en sodio.</v>
          </cell>
          <cell r="N2381">
            <v>2089</v>
          </cell>
          <cell r="O2381" t="str">
            <v>Mandala Foods SAS</v>
          </cell>
          <cell r="P2381">
            <v>282</v>
          </cell>
          <cell r="Q2381">
            <v>559</v>
          </cell>
          <cell r="R2381">
            <v>1119</v>
          </cell>
          <cell r="S2381">
            <v>1119</v>
          </cell>
          <cell r="T2381">
            <v>269</v>
          </cell>
          <cell r="U2381">
            <v>537</v>
          </cell>
          <cell r="V2381">
            <v>1075</v>
          </cell>
          <cell r="W2381">
            <v>1075</v>
          </cell>
        </row>
        <row r="2382">
          <cell r="I2382" t="str">
            <v>ALI_60_SEG_1_PROV_2096</v>
          </cell>
          <cell r="J2382">
            <v>1</v>
          </cell>
          <cell r="K2382" t="str">
            <v>FRUTOS SECOS</v>
          </cell>
          <cell r="L2382">
            <v>60</v>
          </cell>
          <cell r="M2382" t="str">
            <v>60 : Maní  bajo en sal o bajo en sodio.</v>
          </cell>
          <cell r="N2382">
            <v>2096</v>
          </cell>
          <cell r="O2382" t="str">
            <v>Ut Dipsa FOOd</v>
          </cell>
          <cell r="P2382">
            <v>274</v>
          </cell>
          <cell r="Q2382">
            <v>549</v>
          </cell>
          <cell r="R2382">
            <v>1097</v>
          </cell>
          <cell r="S2382">
            <v>1097</v>
          </cell>
          <cell r="T2382">
            <v>269</v>
          </cell>
          <cell r="U2382">
            <v>537</v>
          </cell>
          <cell r="V2382">
            <v>1075</v>
          </cell>
          <cell r="W2382">
            <v>1075</v>
          </cell>
        </row>
        <row r="2383">
          <cell r="I2383" t="str">
            <v>ALI_60_SEG_2_PROV_2041</v>
          </cell>
          <cell r="J2383">
            <v>2</v>
          </cell>
          <cell r="K2383" t="str">
            <v>FRUTOS SECOS</v>
          </cell>
          <cell r="L2383">
            <v>60</v>
          </cell>
          <cell r="M2383" t="str">
            <v>60 : Maní  bajo en sal o bajo en sodio.</v>
          </cell>
          <cell r="N2383">
            <v>2041</v>
          </cell>
          <cell r="O2383" t="str">
            <v>Mountain Food S.A.S.</v>
          </cell>
          <cell r="P2383">
            <v>275</v>
          </cell>
          <cell r="Q2383">
            <v>552</v>
          </cell>
          <cell r="R2383">
            <v>1104</v>
          </cell>
          <cell r="S2383">
            <v>1104</v>
          </cell>
          <cell r="T2383">
            <v>269</v>
          </cell>
          <cell r="U2383">
            <v>537</v>
          </cell>
          <cell r="V2383">
            <v>1075</v>
          </cell>
          <cell r="W2383">
            <v>1075</v>
          </cell>
        </row>
        <row r="2384">
          <cell r="I2384" t="str">
            <v>ALI_60_SEG_2_PROV_2084</v>
          </cell>
          <cell r="J2384">
            <v>2</v>
          </cell>
          <cell r="K2384" t="str">
            <v>FRUTOS SECOS</v>
          </cell>
          <cell r="L2384">
            <v>60</v>
          </cell>
          <cell r="M2384" t="str">
            <v>60 : Maní  bajo en sal o bajo en sodio.</v>
          </cell>
          <cell r="N2384">
            <v>2084</v>
          </cell>
          <cell r="O2384" t="str">
            <v>Alimentos Provercol SAS</v>
          </cell>
          <cell r="P2384">
            <v>280</v>
          </cell>
          <cell r="Q2384">
            <v>559</v>
          </cell>
          <cell r="R2384">
            <v>1118</v>
          </cell>
          <cell r="S2384">
            <v>1118</v>
          </cell>
          <cell r="T2384">
            <v>269</v>
          </cell>
          <cell r="U2384">
            <v>537</v>
          </cell>
          <cell r="V2384">
            <v>1075</v>
          </cell>
          <cell r="W2384">
            <v>1075</v>
          </cell>
        </row>
        <row r="2385">
          <cell r="I2385" t="str">
            <v>ALI_60_SEG_2_PROV_2096</v>
          </cell>
          <cell r="J2385">
            <v>2</v>
          </cell>
          <cell r="K2385" t="str">
            <v>FRUTOS SECOS</v>
          </cell>
          <cell r="L2385">
            <v>60</v>
          </cell>
          <cell r="M2385" t="str">
            <v>60 : Maní  bajo en sal o bajo en sodio.</v>
          </cell>
          <cell r="N2385">
            <v>2096</v>
          </cell>
          <cell r="O2385" t="str">
            <v>Ut Dipsa FOOd</v>
          </cell>
          <cell r="P2385">
            <v>274</v>
          </cell>
          <cell r="Q2385">
            <v>549</v>
          </cell>
          <cell r="R2385">
            <v>1097</v>
          </cell>
          <cell r="S2385">
            <v>1097</v>
          </cell>
          <cell r="T2385">
            <v>269</v>
          </cell>
          <cell r="U2385">
            <v>537</v>
          </cell>
          <cell r="V2385">
            <v>1075</v>
          </cell>
          <cell r="W2385">
            <v>1075</v>
          </cell>
        </row>
        <row r="2386">
          <cell r="I2386" t="str">
            <v>ALI_60_SEG_3_PROV_2041</v>
          </cell>
          <cell r="J2386">
            <v>3</v>
          </cell>
          <cell r="K2386" t="str">
            <v>FRUTOS SECOS</v>
          </cell>
          <cell r="L2386">
            <v>60</v>
          </cell>
          <cell r="M2386" t="str">
            <v>60 : Maní  bajo en sal o bajo en sodio.</v>
          </cell>
          <cell r="N2386">
            <v>2041</v>
          </cell>
          <cell r="O2386" t="str">
            <v>Mountain Food S.A.S.</v>
          </cell>
          <cell r="P2386">
            <v>275</v>
          </cell>
          <cell r="Q2386">
            <v>552</v>
          </cell>
          <cell r="R2386">
            <v>1104</v>
          </cell>
          <cell r="S2386">
            <v>1104</v>
          </cell>
          <cell r="T2386">
            <v>269</v>
          </cell>
          <cell r="U2386">
            <v>537</v>
          </cell>
          <cell r="V2386">
            <v>1075</v>
          </cell>
          <cell r="W2386">
            <v>1075</v>
          </cell>
        </row>
        <row r="2387">
          <cell r="I2387" t="str">
            <v>ALI_60_SEG_3_PROV_2084</v>
          </cell>
          <cell r="J2387">
            <v>3</v>
          </cell>
          <cell r="K2387" t="str">
            <v>FRUTOS SECOS</v>
          </cell>
          <cell r="L2387">
            <v>60</v>
          </cell>
          <cell r="M2387" t="str">
            <v>60 : Maní  bajo en sal o bajo en sodio.</v>
          </cell>
          <cell r="N2387">
            <v>2084</v>
          </cell>
          <cell r="O2387" t="str">
            <v>Alimentos Provercol SAS</v>
          </cell>
          <cell r="P2387">
            <v>280</v>
          </cell>
          <cell r="Q2387">
            <v>559</v>
          </cell>
          <cell r="R2387">
            <v>1118</v>
          </cell>
          <cell r="S2387">
            <v>1118</v>
          </cell>
          <cell r="T2387">
            <v>269</v>
          </cell>
          <cell r="U2387">
            <v>537</v>
          </cell>
          <cell r="V2387">
            <v>1075</v>
          </cell>
          <cell r="W2387">
            <v>1075</v>
          </cell>
        </row>
        <row r="2388">
          <cell r="I2388" t="str">
            <v>ALI_60_SEG_3_PROV_2089</v>
          </cell>
          <cell r="J2388">
            <v>3</v>
          </cell>
          <cell r="K2388" t="str">
            <v>FRUTOS SECOS</v>
          </cell>
          <cell r="L2388">
            <v>60</v>
          </cell>
          <cell r="M2388" t="str">
            <v>60 : Maní  bajo en sal o bajo en sodio.</v>
          </cell>
          <cell r="N2388">
            <v>2089</v>
          </cell>
          <cell r="O2388" t="str">
            <v>Mandala Foods SAS</v>
          </cell>
          <cell r="P2388">
            <v>282</v>
          </cell>
          <cell r="Q2388">
            <v>559</v>
          </cell>
          <cell r="R2388">
            <v>1119</v>
          </cell>
          <cell r="S2388">
            <v>1119</v>
          </cell>
          <cell r="T2388">
            <v>269</v>
          </cell>
          <cell r="U2388">
            <v>537</v>
          </cell>
          <cell r="V2388">
            <v>1075</v>
          </cell>
          <cell r="W2388">
            <v>1075</v>
          </cell>
        </row>
        <row r="2389">
          <cell r="I2389" t="str">
            <v>ALI_60_SEG_3_PROV_2096</v>
          </cell>
          <cell r="J2389">
            <v>3</v>
          </cell>
          <cell r="K2389" t="str">
            <v>FRUTOS SECOS</v>
          </cell>
          <cell r="L2389">
            <v>60</v>
          </cell>
          <cell r="M2389" t="str">
            <v>60 : Maní  bajo en sal o bajo en sodio.</v>
          </cell>
          <cell r="N2389">
            <v>2096</v>
          </cell>
          <cell r="O2389" t="str">
            <v>Ut Dipsa FOOd</v>
          </cell>
          <cell r="P2389">
            <v>274</v>
          </cell>
          <cell r="Q2389">
            <v>549</v>
          </cell>
          <cell r="R2389">
            <v>1097</v>
          </cell>
          <cell r="S2389">
            <v>1097</v>
          </cell>
          <cell r="T2389">
            <v>269</v>
          </cell>
          <cell r="U2389">
            <v>537</v>
          </cell>
          <cell r="V2389">
            <v>1075</v>
          </cell>
          <cell r="W2389">
            <v>1075</v>
          </cell>
        </row>
        <row r="2390">
          <cell r="I2390" t="str">
            <v>ALI_60_SEG_4_PROV_2041</v>
          </cell>
          <cell r="J2390">
            <v>4</v>
          </cell>
          <cell r="K2390" t="str">
            <v>FRUTOS SECOS</v>
          </cell>
          <cell r="L2390">
            <v>60</v>
          </cell>
          <cell r="M2390" t="str">
            <v>60 : Maní  bajo en sal o bajo en sodio.</v>
          </cell>
          <cell r="N2390">
            <v>2041</v>
          </cell>
          <cell r="O2390" t="str">
            <v>Mountain Food S.A.S.</v>
          </cell>
          <cell r="P2390">
            <v>275</v>
          </cell>
          <cell r="Q2390">
            <v>552</v>
          </cell>
          <cell r="R2390">
            <v>1104</v>
          </cell>
          <cell r="S2390">
            <v>1104</v>
          </cell>
          <cell r="T2390">
            <v>269</v>
          </cell>
          <cell r="U2390">
            <v>537</v>
          </cell>
          <cell r="V2390">
            <v>1075</v>
          </cell>
          <cell r="W2390">
            <v>1075</v>
          </cell>
        </row>
        <row r="2391">
          <cell r="I2391" t="str">
            <v>ALI_60_SEG_4_PROV_2084</v>
          </cell>
          <cell r="J2391">
            <v>4</v>
          </cell>
          <cell r="K2391" t="str">
            <v>FRUTOS SECOS</v>
          </cell>
          <cell r="L2391">
            <v>60</v>
          </cell>
          <cell r="M2391" t="str">
            <v>60 : Maní  bajo en sal o bajo en sodio.</v>
          </cell>
          <cell r="N2391">
            <v>2084</v>
          </cell>
          <cell r="O2391" t="str">
            <v>Alimentos Provercol SAS</v>
          </cell>
          <cell r="P2391">
            <v>280</v>
          </cell>
          <cell r="Q2391">
            <v>559</v>
          </cell>
          <cell r="R2391">
            <v>1118</v>
          </cell>
          <cell r="S2391">
            <v>1118</v>
          </cell>
          <cell r="T2391">
            <v>269</v>
          </cell>
          <cell r="U2391">
            <v>537</v>
          </cell>
          <cell r="V2391">
            <v>1075</v>
          </cell>
          <cell r="W2391">
            <v>1075</v>
          </cell>
        </row>
        <row r="2392">
          <cell r="I2392" t="str">
            <v>ALI_60_SEG_4_PROV_2096</v>
          </cell>
          <cell r="J2392">
            <v>4</v>
          </cell>
          <cell r="K2392" t="str">
            <v>FRUTOS SECOS</v>
          </cell>
          <cell r="L2392">
            <v>60</v>
          </cell>
          <cell r="M2392" t="str">
            <v>60 : Maní  bajo en sal o bajo en sodio.</v>
          </cell>
          <cell r="N2392">
            <v>2096</v>
          </cell>
          <cell r="O2392" t="str">
            <v>Ut Dipsa FOOd</v>
          </cell>
          <cell r="P2392">
            <v>274</v>
          </cell>
          <cell r="Q2392">
            <v>549</v>
          </cell>
          <cell r="R2392">
            <v>1097</v>
          </cell>
          <cell r="S2392">
            <v>1097</v>
          </cell>
          <cell r="T2392">
            <v>269</v>
          </cell>
          <cell r="U2392">
            <v>537</v>
          </cell>
          <cell r="V2392">
            <v>1075</v>
          </cell>
          <cell r="W2392">
            <v>1075</v>
          </cell>
        </row>
        <row r="2393">
          <cell r="I2393" t="str">
            <v>ALI_60_SEG_5_PROV_2041</v>
          </cell>
          <cell r="J2393">
            <v>5</v>
          </cell>
          <cell r="K2393" t="str">
            <v>FRUTOS SECOS</v>
          </cell>
          <cell r="L2393">
            <v>60</v>
          </cell>
          <cell r="M2393" t="str">
            <v>60 : Maní  bajo en sal o bajo en sodio.</v>
          </cell>
          <cell r="N2393">
            <v>2041</v>
          </cell>
          <cell r="O2393" t="str">
            <v>Mountain Food S.A.S.</v>
          </cell>
          <cell r="P2393">
            <v>275</v>
          </cell>
          <cell r="Q2393">
            <v>552</v>
          </cell>
          <cell r="R2393">
            <v>1104</v>
          </cell>
          <cell r="S2393">
            <v>1104</v>
          </cell>
          <cell r="T2393">
            <v>269</v>
          </cell>
          <cell r="U2393">
            <v>537</v>
          </cell>
          <cell r="V2393">
            <v>1075</v>
          </cell>
          <cell r="W2393">
            <v>1075</v>
          </cell>
        </row>
        <row r="2394">
          <cell r="I2394" t="str">
            <v>ALI_60_SEG_5_PROV_2084</v>
          </cell>
          <cell r="J2394">
            <v>5</v>
          </cell>
          <cell r="K2394" t="str">
            <v>FRUTOS SECOS</v>
          </cell>
          <cell r="L2394">
            <v>60</v>
          </cell>
          <cell r="M2394" t="str">
            <v>60 : Maní  bajo en sal o bajo en sodio.</v>
          </cell>
          <cell r="N2394">
            <v>2084</v>
          </cell>
          <cell r="O2394" t="str">
            <v>Alimentos Provercol SAS</v>
          </cell>
          <cell r="P2394">
            <v>280</v>
          </cell>
          <cell r="Q2394">
            <v>559</v>
          </cell>
          <cell r="R2394">
            <v>1118</v>
          </cell>
          <cell r="S2394">
            <v>1118</v>
          </cell>
          <cell r="T2394">
            <v>269</v>
          </cell>
          <cell r="U2394">
            <v>537</v>
          </cell>
          <cell r="V2394">
            <v>1075</v>
          </cell>
          <cell r="W2394">
            <v>1075</v>
          </cell>
        </row>
        <row r="2395">
          <cell r="I2395" t="str">
            <v>ALI_60_SEG_5_PROV_2096</v>
          </cell>
          <cell r="J2395">
            <v>5</v>
          </cell>
          <cell r="K2395" t="str">
            <v>FRUTOS SECOS</v>
          </cell>
          <cell r="L2395">
            <v>60</v>
          </cell>
          <cell r="M2395" t="str">
            <v>60 : Maní  bajo en sal o bajo en sodio.</v>
          </cell>
          <cell r="N2395">
            <v>2096</v>
          </cell>
          <cell r="O2395" t="str">
            <v>Ut Dipsa FOOd</v>
          </cell>
          <cell r="P2395">
            <v>274</v>
          </cell>
          <cell r="Q2395">
            <v>549</v>
          </cell>
          <cell r="R2395">
            <v>1097</v>
          </cell>
          <cell r="S2395">
            <v>1097</v>
          </cell>
          <cell r="T2395">
            <v>269</v>
          </cell>
          <cell r="U2395">
            <v>537</v>
          </cell>
          <cell r="V2395">
            <v>1075</v>
          </cell>
          <cell r="W2395">
            <v>1075</v>
          </cell>
        </row>
        <row r="2396">
          <cell r="I2396" t="str">
            <v>ALI_60_SEG_6_PROV_2041</v>
          </cell>
          <cell r="J2396">
            <v>6</v>
          </cell>
          <cell r="K2396" t="str">
            <v>FRUTOS SECOS</v>
          </cell>
          <cell r="L2396">
            <v>60</v>
          </cell>
          <cell r="M2396" t="str">
            <v>60 : Maní  bajo en sal o bajo en sodio.</v>
          </cell>
          <cell r="N2396">
            <v>2041</v>
          </cell>
          <cell r="O2396" t="str">
            <v>Mountain Food S.A.S.</v>
          </cell>
          <cell r="P2396">
            <v>275</v>
          </cell>
          <cell r="Q2396">
            <v>552</v>
          </cell>
          <cell r="R2396">
            <v>1104</v>
          </cell>
          <cell r="S2396">
            <v>1104</v>
          </cell>
          <cell r="T2396">
            <v>269</v>
          </cell>
          <cell r="U2396">
            <v>537</v>
          </cell>
          <cell r="V2396">
            <v>1075</v>
          </cell>
          <cell r="W2396">
            <v>1075</v>
          </cell>
        </row>
        <row r="2397">
          <cell r="I2397" t="str">
            <v>ALI_60_SEG_6_PROV_2084</v>
          </cell>
          <cell r="J2397">
            <v>6</v>
          </cell>
          <cell r="K2397" t="str">
            <v>FRUTOS SECOS</v>
          </cell>
          <cell r="L2397">
            <v>60</v>
          </cell>
          <cell r="M2397" t="str">
            <v>60 : Maní  bajo en sal o bajo en sodio.</v>
          </cell>
          <cell r="N2397">
            <v>2084</v>
          </cell>
          <cell r="O2397" t="str">
            <v>Alimentos Provercol SAS</v>
          </cell>
          <cell r="P2397">
            <v>280</v>
          </cell>
          <cell r="Q2397">
            <v>559</v>
          </cell>
          <cell r="R2397">
            <v>1118</v>
          </cell>
          <cell r="S2397">
            <v>1118</v>
          </cell>
          <cell r="T2397">
            <v>269</v>
          </cell>
          <cell r="U2397">
            <v>537</v>
          </cell>
          <cell r="V2397">
            <v>1075</v>
          </cell>
          <cell r="W2397">
            <v>1075</v>
          </cell>
        </row>
        <row r="2398">
          <cell r="I2398" t="str">
            <v>ALI_60_SEG_6_PROV_2096</v>
          </cell>
          <cell r="J2398">
            <v>6</v>
          </cell>
          <cell r="K2398" t="str">
            <v>FRUTOS SECOS</v>
          </cell>
          <cell r="L2398">
            <v>60</v>
          </cell>
          <cell r="M2398" t="str">
            <v>60 : Maní  bajo en sal o bajo en sodio.</v>
          </cell>
          <cell r="N2398">
            <v>2096</v>
          </cell>
          <cell r="O2398" t="str">
            <v>Ut Dipsa FOOd</v>
          </cell>
          <cell r="P2398">
            <v>274</v>
          </cell>
          <cell r="Q2398">
            <v>549</v>
          </cell>
          <cell r="R2398">
            <v>1097</v>
          </cell>
          <cell r="S2398">
            <v>1097</v>
          </cell>
          <cell r="T2398">
            <v>269</v>
          </cell>
          <cell r="U2398">
            <v>537</v>
          </cell>
          <cell r="V2398">
            <v>1075</v>
          </cell>
          <cell r="W2398">
            <v>1075</v>
          </cell>
        </row>
        <row r="2399">
          <cell r="I2399" t="str">
            <v>ALI_60_SEG_7_PROV_2041</v>
          </cell>
          <cell r="J2399">
            <v>7</v>
          </cell>
          <cell r="K2399" t="str">
            <v>FRUTOS SECOS</v>
          </cell>
          <cell r="L2399">
            <v>60</v>
          </cell>
          <cell r="M2399" t="str">
            <v>60 : Maní  bajo en sal o bajo en sodio.</v>
          </cell>
          <cell r="N2399">
            <v>2041</v>
          </cell>
          <cell r="O2399" t="str">
            <v>Mountain Food S.A.S.</v>
          </cell>
          <cell r="P2399">
            <v>275</v>
          </cell>
          <cell r="Q2399">
            <v>552</v>
          </cell>
          <cell r="R2399">
            <v>1104</v>
          </cell>
          <cell r="S2399">
            <v>1104</v>
          </cell>
          <cell r="T2399">
            <v>269</v>
          </cell>
          <cell r="U2399">
            <v>537</v>
          </cell>
          <cell r="V2399">
            <v>1075</v>
          </cell>
          <cell r="W2399">
            <v>1075</v>
          </cell>
        </row>
        <row r="2400">
          <cell r="I2400" t="str">
            <v>ALI_60_SEG_7_PROV_2084</v>
          </cell>
          <cell r="J2400">
            <v>7</v>
          </cell>
          <cell r="K2400" t="str">
            <v>FRUTOS SECOS</v>
          </cell>
          <cell r="L2400">
            <v>60</v>
          </cell>
          <cell r="M2400" t="str">
            <v>60 : Maní  bajo en sal o bajo en sodio.</v>
          </cell>
          <cell r="N2400">
            <v>2084</v>
          </cell>
          <cell r="O2400" t="str">
            <v>Alimentos Provercol SAS</v>
          </cell>
          <cell r="P2400">
            <v>280</v>
          </cell>
          <cell r="Q2400">
            <v>559</v>
          </cell>
          <cell r="R2400">
            <v>1118</v>
          </cell>
          <cell r="S2400">
            <v>1118</v>
          </cell>
          <cell r="T2400">
            <v>269</v>
          </cell>
          <cell r="U2400">
            <v>537</v>
          </cell>
          <cell r="V2400">
            <v>1075</v>
          </cell>
          <cell r="W2400">
            <v>1075</v>
          </cell>
        </row>
        <row r="2401">
          <cell r="I2401" t="str">
            <v>ALI_60_SEG_7_PROV_2096</v>
          </cell>
          <cell r="J2401">
            <v>7</v>
          </cell>
          <cell r="K2401" t="str">
            <v>FRUTOS SECOS</v>
          </cell>
          <cell r="L2401">
            <v>60</v>
          </cell>
          <cell r="M2401" t="str">
            <v>60 : Maní  bajo en sal o bajo en sodio.</v>
          </cell>
          <cell r="N2401">
            <v>2096</v>
          </cell>
          <cell r="O2401" t="str">
            <v>Ut Dipsa FOOd</v>
          </cell>
          <cell r="P2401">
            <v>274</v>
          </cell>
          <cell r="Q2401">
            <v>549</v>
          </cell>
          <cell r="R2401">
            <v>1097</v>
          </cell>
          <cell r="S2401">
            <v>1097</v>
          </cell>
          <cell r="T2401">
            <v>269</v>
          </cell>
          <cell r="U2401">
            <v>537</v>
          </cell>
          <cell r="V2401">
            <v>1075</v>
          </cell>
          <cell r="W2401">
            <v>1075</v>
          </cell>
        </row>
        <row r="2402">
          <cell r="I2402" t="str">
            <v>ALI_60_SEG_8_PROV_2041</v>
          </cell>
          <cell r="J2402">
            <v>8</v>
          </cell>
          <cell r="K2402" t="str">
            <v>FRUTOS SECOS</v>
          </cell>
          <cell r="L2402">
            <v>60</v>
          </cell>
          <cell r="M2402" t="str">
            <v>60 : Maní  bajo en sal o bajo en sodio.</v>
          </cell>
          <cell r="N2402">
            <v>2041</v>
          </cell>
          <cell r="O2402" t="str">
            <v>Mountain Food S.A.S.</v>
          </cell>
          <cell r="P2402">
            <v>275</v>
          </cell>
          <cell r="Q2402">
            <v>552</v>
          </cell>
          <cell r="R2402">
            <v>1104</v>
          </cell>
          <cell r="S2402">
            <v>1104</v>
          </cell>
          <cell r="T2402">
            <v>269</v>
          </cell>
          <cell r="U2402">
            <v>537</v>
          </cell>
          <cell r="V2402">
            <v>1075</v>
          </cell>
          <cell r="W2402">
            <v>1075</v>
          </cell>
        </row>
        <row r="2403">
          <cell r="I2403" t="str">
            <v>ALI_60_SEG_8_PROV_2084</v>
          </cell>
          <cell r="J2403">
            <v>8</v>
          </cell>
          <cell r="K2403" t="str">
            <v>FRUTOS SECOS</v>
          </cell>
          <cell r="L2403">
            <v>60</v>
          </cell>
          <cell r="M2403" t="str">
            <v>60 : Maní  bajo en sal o bajo en sodio.</v>
          </cell>
          <cell r="N2403">
            <v>2084</v>
          </cell>
          <cell r="O2403" t="str">
            <v>Alimentos Provercol SAS</v>
          </cell>
          <cell r="P2403">
            <v>280</v>
          </cell>
          <cell r="Q2403">
            <v>559</v>
          </cell>
          <cell r="R2403">
            <v>1118</v>
          </cell>
          <cell r="S2403">
            <v>1118</v>
          </cell>
          <cell r="T2403">
            <v>269</v>
          </cell>
          <cell r="U2403">
            <v>537</v>
          </cell>
          <cell r="V2403">
            <v>1075</v>
          </cell>
          <cell r="W2403">
            <v>1075</v>
          </cell>
        </row>
        <row r="2404">
          <cell r="I2404" t="str">
            <v>ALI_60_SEG_8_PROV_2096</v>
          </cell>
          <cell r="J2404">
            <v>8</v>
          </cell>
          <cell r="K2404" t="str">
            <v>FRUTOS SECOS</v>
          </cell>
          <cell r="L2404">
            <v>60</v>
          </cell>
          <cell r="M2404" t="str">
            <v>60 : Maní  bajo en sal o bajo en sodio.</v>
          </cell>
          <cell r="N2404">
            <v>2096</v>
          </cell>
          <cell r="O2404" t="str">
            <v>Ut Dipsa FOOd</v>
          </cell>
          <cell r="P2404">
            <v>274</v>
          </cell>
          <cell r="Q2404">
            <v>549</v>
          </cell>
          <cell r="R2404">
            <v>1097</v>
          </cell>
          <cell r="S2404">
            <v>1097</v>
          </cell>
          <cell r="T2404">
            <v>269</v>
          </cell>
          <cell r="U2404">
            <v>537</v>
          </cell>
          <cell r="V2404">
            <v>1075</v>
          </cell>
          <cell r="W2404">
            <v>1075</v>
          </cell>
        </row>
        <row r="2405">
          <cell r="I2405" t="str">
            <v>ALI_60_SEG_9_PROV_2041</v>
          </cell>
          <cell r="J2405">
            <v>9</v>
          </cell>
          <cell r="K2405" t="str">
            <v>FRUTOS SECOS</v>
          </cell>
          <cell r="L2405">
            <v>60</v>
          </cell>
          <cell r="M2405" t="str">
            <v>60 : Maní  bajo en sal o bajo en sodio.</v>
          </cell>
          <cell r="N2405">
            <v>2041</v>
          </cell>
          <cell r="O2405" t="str">
            <v>Mountain Food S.A.S.</v>
          </cell>
          <cell r="P2405">
            <v>275</v>
          </cell>
          <cell r="Q2405">
            <v>552</v>
          </cell>
          <cell r="R2405">
            <v>1104</v>
          </cell>
          <cell r="S2405">
            <v>1104</v>
          </cell>
          <cell r="T2405">
            <v>269</v>
          </cell>
          <cell r="U2405">
            <v>537</v>
          </cell>
          <cell r="V2405">
            <v>1075</v>
          </cell>
          <cell r="W2405">
            <v>1075</v>
          </cell>
        </row>
        <row r="2406">
          <cell r="I2406" t="str">
            <v>ALI_60_SEG_9_PROV_2084</v>
          </cell>
          <cell r="J2406">
            <v>9</v>
          </cell>
          <cell r="K2406" t="str">
            <v>FRUTOS SECOS</v>
          </cell>
          <cell r="L2406">
            <v>60</v>
          </cell>
          <cell r="M2406" t="str">
            <v>60 : Maní  bajo en sal o bajo en sodio.</v>
          </cell>
          <cell r="N2406">
            <v>2084</v>
          </cell>
          <cell r="O2406" t="str">
            <v>Alimentos Provercol SAS</v>
          </cell>
          <cell r="P2406">
            <v>280</v>
          </cell>
          <cell r="Q2406">
            <v>559</v>
          </cell>
          <cell r="R2406">
            <v>1118</v>
          </cell>
          <cell r="S2406">
            <v>1118</v>
          </cell>
          <cell r="T2406">
            <v>269</v>
          </cell>
          <cell r="U2406">
            <v>537</v>
          </cell>
          <cell r="V2406">
            <v>1075</v>
          </cell>
          <cell r="W2406">
            <v>1075</v>
          </cell>
        </row>
        <row r="2407">
          <cell r="I2407" t="str">
            <v>ALI_60_SEG_9_PROV_2096</v>
          </cell>
          <cell r="J2407">
            <v>9</v>
          </cell>
          <cell r="K2407" t="str">
            <v>FRUTOS SECOS</v>
          </cell>
          <cell r="L2407">
            <v>60</v>
          </cell>
          <cell r="M2407" t="str">
            <v>60 : Maní  bajo en sal o bajo en sodio.</v>
          </cell>
          <cell r="N2407">
            <v>2096</v>
          </cell>
          <cell r="O2407" t="str">
            <v>Ut Dipsa FOOd</v>
          </cell>
          <cell r="P2407">
            <v>274</v>
          </cell>
          <cell r="Q2407">
            <v>549</v>
          </cell>
          <cell r="R2407">
            <v>1097</v>
          </cell>
          <cell r="S2407">
            <v>1097</v>
          </cell>
          <cell r="T2407">
            <v>269</v>
          </cell>
          <cell r="U2407">
            <v>537</v>
          </cell>
          <cell r="V2407">
            <v>1075</v>
          </cell>
          <cell r="W2407">
            <v>1075</v>
          </cell>
        </row>
        <row r="2408">
          <cell r="I2408" t="str">
            <v>ALI_60_SEG_10_PROV_2041</v>
          </cell>
          <cell r="J2408">
            <v>10</v>
          </cell>
          <cell r="K2408" t="str">
            <v>FRUTOS SECOS</v>
          </cell>
          <cell r="L2408">
            <v>60</v>
          </cell>
          <cell r="M2408" t="str">
            <v>60 : Maní  bajo en sal o bajo en sodio.</v>
          </cell>
          <cell r="N2408">
            <v>2041</v>
          </cell>
          <cell r="O2408" t="str">
            <v>Mountain Food S.A.S.</v>
          </cell>
          <cell r="P2408">
            <v>275</v>
          </cell>
          <cell r="Q2408">
            <v>552</v>
          </cell>
          <cell r="R2408">
            <v>1104</v>
          </cell>
          <cell r="S2408">
            <v>1104</v>
          </cell>
          <cell r="T2408">
            <v>269</v>
          </cell>
          <cell r="U2408">
            <v>537</v>
          </cell>
          <cell r="V2408">
            <v>1075</v>
          </cell>
          <cell r="W2408">
            <v>1075</v>
          </cell>
        </row>
        <row r="2409">
          <cell r="I2409" t="str">
            <v>ALI_60_SEG_10_PROV_2084</v>
          </cell>
          <cell r="J2409">
            <v>10</v>
          </cell>
          <cell r="K2409" t="str">
            <v>FRUTOS SECOS</v>
          </cell>
          <cell r="L2409">
            <v>60</v>
          </cell>
          <cell r="M2409" t="str">
            <v>60 : Maní  bajo en sal o bajo en sodio.</v>
          </cell>
          <cell r="N2409">
            <v>2084</v>
          </cell>
          <cell r="O2409" t="str">
            <v>Alimentos Provercol SAS</v>
          </cell>
          <cell r="P2409">
            <v>280</v>
          </cell>
          <cell r="Q2409">
            <v>559</v>
          </cell>
          <cell r="R2409">
            <v>1118</v>
          </cell>
          <cell r="S2409">
            <v>1118</v>
          </cell>
          <cell r="T2409">
            <v>269</v>
          </cell>
          <cell r="U2409">
            <v>537</v>
          </cell>
          <cell r="V2409">
            <v>1075</v>
          </cell>
          <cell r="W2409">
            <v>1075</v>
          </cell>
        </row>
        <row r="2410">
          <cell r="I2410" t="str">
            <v>ALI_60_SEG_10_PROV_2096</v>
          </cell>
          <cell r="J2410">
            <v>10</v>
          </cell>
          <cell r="K2410" t="str">
            <v>FRUTOS SECOS</v>
          </cell>
          <cell r="L2410">
            <v>60</v>
          </cell>
          <cell r="M2410" t="str">
            <v>60 : Maní  bajo en sal o bajo en sodio.</v>
          </cell>
          <cell r="N2410">
            <v>2096</v>
          </cell>
          <cell r="O2410" t="str">
            <v>Ut Dipsa FOOd</v>
          </cell>
          <cell r="P2410">
            <v>274</v>
          </cell>
          <cell r="Q2410">
            <v>549</v>
          </cell>
          <cell r="R2410">
            <v>1097</v>
          </cell>
          <cell r="S2410">
            <v>1097</v>
          </cell>
          <cell r="T2410">
            <v>269</v>
          </cell>
          <cell r="U2410">
            <v>537</v>
          </cell>
          <cell r="V2410">
            <v>1075</v>
          </cell>
          <cell r="W2410">
            <v>1075</v>
          </cell>
        </row>
        <row r="2411">
          <cell r="I2411" t="str">
            <v>ALI_60_SEG_11_PROV_2041</v>
          </cell>
          <cell r="J2411">
            <v>11</v>
          </cell>
          <cell r="K2411" t="str">
            <v>FRUTOS SECOS</v>
          </cell>
          <cell r="L2411">
            <v>60</v>
          </cell>
          <cell r="M2411" t="str">
            <v>60 : Maní  bajo en sal o bajo en sodio.</v>
          </cell>
          <cell r="N2411">
            <v>2041</v>
          </cell>
          <cell r="O2411" t="str">
            <v>Mountain Food S.A.S.</v>
          </cell>
          <cell r="P2411">
            <v>275</v>
          </cell>
          <cell r="Q2411">
            <v>552</v>
          </cell>
          <cell r="R2411">
            <v>1104</v>
          </cell>
          <cell r="S2411">
            <v>1104</v>
          </cell>
          <cell r="T2411">
            <v>269</v>
          </cell>
          <cell r="U2411">
            <v>537</v>
          </cell>
          <cell r="V2411">
            <v>1075</v>
          </cell>
          <cell r="W2411">
            <v>1075</v>
          </cell>
        </row>
        <row r="2412">
          <cell r="I2412" t="str">
            <v>ALI_60_SEG_11_PROV_2084</v>
          </cell>
          <cell r="J2412">
            <v>11</v>
          </cell>
          <cell r="K2412" t="str">
            <v>FRUTOS SECOS</v>
          </cell>
          <cell r="L2412">
            <v>60</v>
          </cell>
          <cell r="M2412" t="str">
            <v>60 : Maní  bajo en sal o bajo en sodio.</v>
          </cell>
          <cell r="N2412">
            <v>2084</v>
          </cell>
          <cell r="O2412" t="str">
            <v>Alimentos Provercol SAS</v>
          </cell>
          <cell r="P2412">
            <v>280</v>
          </cell>
          <cell r="Q2412">
            <v>559</v>
          </cell>
          <cell r="R2412">
            <v>1118</v>
          </cell>
          <cell r="S2412">
            <v>1118</v>
          </cell>
          <cell r="T2412">
            <v>269</v>
          </cell>
          <cell r="U2412">
            <v>537</v>
          </cell>
          <cell r="V2412">
            <v>1075</v>
          </cell>
          <cell r="W2412">
            <v>1075</v>
          </cell>
        </row>
        <row r="2413">
          <cell r="I2413" t="str">
            <v>ALI_60_SEG_11_PROV_2096</v>
          </cell>
          <cell r="J2413">
            <v>11</v>
          </cell>
          <cell r="K2413" t="str">
            <v>FRUTOS SECOS</v>
          </cell>
          <cell r="L2413">
            <v>60</v>
          </cell>
          <cell r="M2413" t="str">
            <v>60 : Maní  bajo en sal o bajo en sodio.</v>
          </cell>
          <cell r="N2413">
            <v>2096</v>
          </cell>
          <cell r="O2413" t="str">
            <v>Ut Dipsa FOOd</v>
          </cell>
          <cell r="P2413">
            <v>274</v>
          </cell>
          <cell r="Q2413">
            <v>549</v>
          </cell>
          <cell r="R2413">
            <v>1097</v>
          </cell>
          <cell r="S2413">
            <v>1097</v>
          </cell>
          <cell r="T2413">
            <v>269</v>
          </cell>
          <cell r="U2413">
            <v>537</v>
          </cell>
          <cell r="V2413">
            <v>1075</v>
          </cell>
          <cell r="W2413">
            <v>1075</v>
          </cell>
        </row>
        <row r="2414">
          <cell r="I2414" t="str">
            <v>ALI_60_SEG_12_PROV_2041</v>
          </cell>
          <cell r="J2414">
            <v>12</v>
          </cell>
          <cell r="K2414" t="str">
            <v>FRUTOS SECOS</v>
          </cell>
          <cell r="L2414">
            <v>60</v>
          </cell>
          <cell r="M2414" t="str">
            <v>60 : Maní  bajo en sal o bajo en sodio.</v>
          </cell>
          <cell r="N2414">
            <v>2041</v>
          </cell>
          <cell r="O2414" t="str">
            <v>Mountain Food S.A.S.</v>
          </cell>
          <cell r="P2414">
            <v>275</v>
          </cell>
          <cell r="Q2414">
            <v>552</v>
          </cell>
          <cell r="R2414">
            <v>1104</v>
          </cell>
          <cell r="S2414">
            <v>1104</v>
          </cell>
          <cell r="T2414">
            <v>269</v>
          </cell>
          <cell r="U2414">
            <v>537</v>
          </cell>
          <cell r="V2414">
            <v>1075</v>
          </cell>
          <cell r="W2414">
            <v>1075</v>
          </cell>
        </row>
        <row r="2415">
          <cell r="I2415" t="str">
            <v>ALI_60_SEG_12_PROV_2084</v>
          </cell>
          <cell r="J2415">
            <v>12</v>
          </cell>
          <cell r="K2415" t="str">
            <v>FRUTOS SECOS</v>
          </cell>
          <cell r="L2415">
            <v>60</v>
          </cell>
          <cell r="M2415" t="str">
            <v>60 : Maní  bajo en sal o bajo en sodio.</v>
          </cell>
          <cell r="N2415">
            <v>2084</v>
          </cell>
          <cell r="O2415" t="str">
            <v>Alimentos Provercol SAS</v>
          </cell>
          <cell r="P2415">
            <v>280</v>
          </cell>
          <cell r="Q2415">
            <v>559</v>
          </cell>
          <cell r="R2415">
            <v>1118</v>
          </cell>
          <cell r="S2415">
            <v>1118</v>
          </cell>
          <cell r="T2415">
            <v>269</v>
          </cell>
          <cell r="U2415">
            <v>537</v>
          </cell>
          <cell r="V2415">
            <v>1075</v>
          </cell>
          <cell r="W2415">
            <v>1075</v>
          </cell>
        </row>
        <row r="2416">
          <cell r="I2416" t="str">
            <v>ALI_60_SEG_12_PROV_2089</v>
          </cell>
          <cell r="J2416">
            <v>12</v>
          </cell>
          <cell r="K2416" t="str">
            <v>FRUTOS SECOS</v>
          </cell>
          <cell r="L2416">
            <v>60</v>
          </cell>
          <cell r="M2416" t="str">
            <v>60 : Maní  bajo en sal o bajo en sodio.</v>
          </cell>
          <cell r="N2416">
            <v>2089</v>
          </cell>
          <cell r="O2416" t="str">
            <v>Mandala Foods SAS</v>
          </cell>
          <cell r="P2416">
            <v>282</v>
          </cell>
          <cell r="Q2416">
            <v>559</v>
          </cell>
          <cell r="R2416">
            <v>1119</v>
          </cell>
          <cell r="S2416">
            <v>1119</v>
          </cell>
          <cell r="T2416">
            <v>269</v>
          </cell>
          <cell r="U2416">
            <v>537</v>
          </cell>
          <cell r="V2416">
            <v>1075</v>
          </cell>
          <cell r="W2416">
            <v>1075</v>
          </cell>
        </row>
        <row r="2417">
          <cell r="I2417" t="str">
            <v>ALI_60_SEG_12_PROV_2096</v>
          </cell>
          <cell r="J2417">
            <v>12</v>
          </cell>
          <cell r="K2417" t="str">
            <v>FRUTOS SECOS</v>
          </cell>
          <cell r="L2417">
            <v>60</v>
          </cell>
          <cell r="M2417" t="str">
            <v>60 : Maní  bajo en sal o bajo en sodio.</v>
          </cell>
          <cell r="N2417">
            <v>2096</v>
          </cell>
          <cell r="O2417" t="str">
            <v>Ut Dipsa FOOd</v>
          </cell>
          <cell r="P2417">
            <v>274</v>
          </cell>
          <cell r="Q2417">
            <v>549</v>
          </cell>
          <cell r="R2417">
            <v>1097</v>
          </cell>
          <cell r="S2417">
            <v>1097</v>
          </cell>
          <cell r="T2417">
            <v>269</v>
          </cell>
          <cell r="U2417">
            <v>537</v>
          </cell>
          <cell r="V2417">
            <v>1075</v>
          </cell>
          <cell r="W2417">
            <v>1075</v>
          </cell>
        </row>
        <row r="2418">
          <cell r="I2418" t="str">
            <v>ALI_60_SEG_13_PROV_2041</v>
          </cell>
          <cell r="J2418">
            <v>13</v>
          </cell>
          <cell r="K2418" t="str">
            <v>FRUTOS SECOS</v>
          </cell>
          <cell r="L2418">
            <v>60</v>
          </cell>
          <cell r="M2418" t="str">
            <v>60 : Maní  bajo en sal o bajo en sodio.</v>
          </cell>
          <cell r="N2418">
            <v>2041</v>
          </cell>
          <cell r="O2418" t="str">
            <v>Mountain Food S.A.S.</v>
          </cell>
          <cell r="P2418">
            <v>275</v>
          </cell>
          <cell r="Q2418">
            <v>552</v>
          </cell>
          <cell r="R2418">
            <v>1104</v>
          </cell>
          <cell r="S2418">
            <v>1104</v>
          </cell>
          <cell r="T2418">
            <v>269</v>
          </cell>
          <cell r="U2418">
            <v>537</v>
          </cell>
          <cell r="V2418">
            <v>1075</v>
          </cell>
          <cell r="W2418">
            <v>1075</v>
          </cell>
        </row>
        <row r="2419">
          <cell r="I2419" t="str">
            <v>ALI_60_SEG_13_PROV_2084</v>
          </cell>
          <cell r="J2419">
            <v>13</v>
          </cell>
          <cell r="K2419" t="str">
            <v>FRUTOS SECOS</v>
          </cell>
          <cell r="L2419">
            <v>60</v>
          </cell>
          <cell r="M2419" t="str">
            <v>60 : Maní  bajo en sal o bajo en sodio.</v>
          </cell>
          <cell r="N2419">
            <v>2084</v>
          </cell>
          <cell r="O2419" t="str">
            <v>Alimentos Provercol SAS</v>
          </cell>
          <cell r="P2419">
            <v>280</v>
          </cell>
          <cell r="Q2419">
            <v>559</v>
          </cell>
          <cell r="R2419">
            <v>1118</v>
          </cell>
          <cell r="S2419">
            <v>1118</v>
          </cell>
          <cell r="T2419">
            <v>269</v>
          </cell>
          <cell r="U2419">
            <v>537</v>
          </cell>
          <cell r="V2419">
            <v>1075</v>
          </cell>
          <cell r="W2419">
            <v>1075</v>
          </cell>
        </row>
        <row r="2420">
          <cell r="I2420" t="str">
            <v>ALI_60_SEG_13_PROV_2096</v>
          </cell>
          <cell r="J2420">
            <v>13</v>
          </cell>
          <cell r="K2420" t="str">
            <v>FRUTOS SECOS</v>
          </cell>
          <cell r="L2420">
            <v>60</v>
          </cell>
          <cell r="M2420" t="str">
            <v>60 : Maní  bajo en sal o bajo en sodio.</v>
          </cell>
          <cell r="N2420">
            <v>2096</v>
          </cell>
          <cell r="O2420" t="str">
            <v>Ut Dipsa FOOd</v>
          </cell>
          <cell r="P2420">
            <v>274</v>
          </cell>
          <cell r="Q2420">
            <v>549</v>
          </cell>
          <cell r="R2420">
            <v>1097</v>
          </cell>
          <cell r="S2420">
            <v>1097</v>
          </cell>
          <cell r="T2420">
            <v>269</v>
          </cell>
          <cell r="U2420">
            <v>537</v>
          </cell>
          <cell r="V2420">
            <v>1075</v>
          </cell>
          <cell r="W2420">
            <v>1075</v>
          </cell>
        </row>
        <row r="2421">
          <cell r="I2421" t="str">
            <v>ALI_60_SEG_14_PROV_2041</v>
          </cell>
          <cell r="J2421">
            <v>14</v>
          </cell>
          <cell r="K2421" t="str">
            <v>FRUTOS SECOS</v>
          </cell>
          <cell r="L2421">
            <v>60</v>
          </cell>
          <cell r="M2421" t="str">
            <v>60 : Maní  bajo en sal o bajo en sodio.</v>
          </cell>
          <cell r="N2421">
            <v>2041</v>
          </cell>
          <cell r="O2421" t="str">
            <v>Mountain Food S.A.S.</v>
          </cell>
          <cell r="P2421">
            <v>275</v>
          </cell>
          <cell r="Q2421">
            <v>552</v>
          </cell>
          <cell r="R2421">
            <v>1104</v>
          </cell>
          <cell r="S2421">
            <v>1104</v>
          </cell>
          <cell r="T2421">
            <v>269</v>
          </cell>
          <cell r="U2421">
            <v>537</v>
          </cell>
          <cell r="V2421">
            <v>1075</v>
          </cell>
          <cell r="W2421">
            <v>1075</v>
          </cell>
        </row>
        <row r="2422">
          <cell r="I2422" t="str">
            <v>ALI_60_SEG_14_PROV_2084</v>
          </cell>
          <cell r="J2422">
            <v>14</v>
          </cell>
          <cell r="K2422" t="str">
            <v>FRUTOS SECOS</v>
          </cell>
          <cell r="L2422">
            <v>60</v>
          </cell>
          <cell r="M2422" t="str">
            <v>60 : Maní  bajo en sal o bajo en sodio.</v>
          </cell>
          <cell r="N2422">
            <v>2084</v>
          </cell>
          <cell r="O2422" t="str">
            <v>Alimentos Provercol SAS</v>
          </cell>
          <cell r="P2422">
            <v>280</v>
          </cell>
          <cell r="Q2422">
            <v>559</v>
          </cell>
          <cell r="R2422">
            <v>1118</v>
          </cell>
          <cell r="S2422">
            <v>1118</v>
          </cell>
          <cell r="T2422">
            <v>269</v>
          </cell>
          <cell r="U2422">
            <v>537</v>
          </cell>
          <cell r="V2422">
            <v>1075</v>
          </cell>
          <cell r="W2422">
            <v>1075</v>
          </cell>
        </row>
        <row r="2423">
          <cell r="I2423" t="str">
            <v>ALI_60_SEG_14_PROV_2096</v>
          </cell>
          <cell r="J2423">
            <v>14</v>
          </cell>
          <cell r="K2423" t="str">
            <v>FRUTOS SECOS</v>
          </cell>
          <cell r="L2423">
            <v>60</v>
          </cell>
          <cell r="M2423" t="str">
            <v>60 : Maní  bajo en sal o bajo en sodio.</v>
          </cell>
          <cell r="N2423">
            <v>2096</v>
          </cell>
          <cell r="O2423" t="str">
            <v>Ut Dipsa FOOd</v>
          </cell>
          <cell r="P2423">
            <v>274</v>
          </cell>
          <cell r="Q2423">
            <v>549</v>
          </cell>
          <cell r="R2423">
            <v>1097</v>
          </cell>
          <cell r="S2423">
            <v>1097</v>
          </cell>
          <cell r="T2423">
            <v>269</v>
          </cell>
          <cell r="U2423">
            <v>537</v>
          </cell>
          <cell r="V2423">
            <v>1075</v>
          </cell>
          <cell r="W2423">
            <v>1075</v>
          </cell>
        </row>
        <row r="2424">
          <cell r="I2424" t="str">
            <v>ALI_60_SEG_15_PROV_2041</v>
          </cell>
          <cell r="J2424">
            <v>15</v>
          </cell>
          <cell r="K2424" t="str">
            <v>FRUTOS SECOS</v>
          </cell>
          <cell r="L2424">
            <v>60</v>
          </cell>
          <cell r="M2424" t="str">
            <v>60 : Maní  bajo en sal o bajo en sodio.</v>
          </cell>
          <cell r="N2424">
            <v>2041</v>
          </cell>
          <cell r="O2424" t="str">
            <v>Mountain Food S.A.S.</v>
          </cell>
          <cell r="P2424">
            <v>275</v>
          </cell>
          <cell r="Q2424">
            <v>552</v>
          </cell>
          <cell r="R2424">
            <v>1104</v>
          </cell>
          <cell r="S2424">
            <v>1104</v>
          </cell>
          <cell r="T2424">
            <v>269</v>
          </cell>
          <cell r="U2424">
            <v>537</v>
          </cell>
          <cell r="V2424">
            <v>1075</v>
          </cell>
          <cell r="W2424">
            <v>1075</v>
          </cell>
        </row>
        <row r="2425">
          <cell r="I2425" t="str">
            <v>ALI_60_SEG_15_PROV_2089</v>
          </cell>
          <cell r="J2425">
            <v>15</v>
          </cell>
          <cell r="K2425" t="str">
            <v>FRUTOS SECOS</v>
          </cell>
          <cell r="L2425">
            <v>60</v>
          </cell>
          <cell r="M2425" t="str">
            <v>60 : Maní  bajo en sal o bajo en sodio.</v>
          </cell>
          <cell r="N2425">
            <v>2089</v>
          </cell>
          <cell r="O2425" t="str">
            <v>Mandala Foods SAS</v>
          </cell>
          <cell r="P2425">
            <v>282</v>
          </cell>
          <cell r="Q2425">
            <v>559</v>
          </cell>
          <cell r="R2425">
            <v>1119</v>
          </cell>
          <cell r="S2425">
            <v>1119</v>
          </cell>
          <cell r="T2425">
            <v>269</v>
          </cell>
          <cell r="U2425">
            <v>537</v>
          </cell>
          <cell r="V2425">
            <v>1075</v>
          </cell>
          <cell r="W2425">
            <v>1075</v>
          </cell>
        </row>
        <row r="2426">
          <cell r="I2426" t="str">
            <v>ALI_60_SEG_15_PROV_2096</v>
          </cell>
          <cell r="J2426">
            <v>15</v>
          </cell>
          <cell r="K2426" t="str">
            <v>FRUTOS SECOS</v>
          </cell>
          <cell r="L2426">
            <v>60</v>
          </cell>
          <cell r="M2426" t="str">
            <v>60 : Maní  bajo en sal o bajo en sodio.</v>
          </cell>
          <cell r="N2426">
            <v>2096</v>
          </cell>
          <cell r="O2426" t="str">
            <v>Ut Dipsa FOOd</v>
          </cell>
          <cell r="P2426">
            <v>274</v>
          </cell>
          <cell r="Q2426">
            <v>549</v>
          </cell>
          <cell r="R2426">
            <v>1097</v>
          </cell>
          <cell r="S2426">
            <v>1097</v>
          </cell>
          <cell r="T2426">
            <v>269</v>
          </cell>
          <cell r="U2426">
            <v>537</v>
          </cell>
          <cell r="V2426">
            <v>1075</v>
          </cell>
          <cell r="W2426">
            <v>1075</v>
          </cell>
        </row>
        <row r="2427">
          <cell r="I2427" t="str">
            <v>ALI_115_SEG_1_PROV_2041</v>
          </cell>
          <cell r="J2427">
            <v>1</v>
          </cell>
          <cell r="K2427" t="str">
            <v>FRUTOS SECOS</v>
          </cell>
          <cell r="L2427">
            <v>115</v>
          </cell>
          <cell r="M2427" t="str">
            <v>115 : Mezcla de Frutos Secos (maní de sal, almendra , maíz tostado y/o arandanos).</v>
          </cell>
          <cell r="N2427">
            <v>2041</v>
          </cell>
          <cell r="O2427" t="str">
            <v>Mountain Food S.A.S.</v>
          </cell>
          <cell r="P2427">
            <v>670</v>
          </cell>
          <cell r="Q2427">
            <v>1563</v>
          </cell>
          <cell r="R2427">
            <v>2008</v>
          </cell>
          <cell r="S2427">
            <v>2008</v>
          </cell>
          <cell r="T2427">
            <v>653</v>
          </cell>
          <cell r="U2427">
            <v>1522</v>
          </cell>
          <cell r="V2427">
            <v>1956</v>
          </cell>
          <cell r="W2427">
            <v>1956</v>
          </cell>
        </row>
        <row r="2428">
          <cell r="I2428" t="str">
            <v>ALI_115_SEG_1_PROV_2045</v>
          </cell>
          <cell r="J2428">
            <v>1</v>
          </cell>
          <cell r="K2428" t="str">
            <v>FRUTOS SECOS</v>
          </cell>
          <cell r="L2428">
            <v>115</v>
          </cell>
          <cell r="M2428" t="str">
            <v>115 : Mezcla de Frutos Secos (maní de sal, almendra , maíz tostado y/o arandanos).</v>
          </cell>
          <cell r="N2428">
            <v>2045</v>
          </cell>
          <cell r="O2428" t="str">
            <v>Comercializadora Disfruver SAS</v>
          </cell>
          <cell r="P2428">
            <v>671</v>
          </cell>
          <cell r="Q2428">
            <v>1565</v>
          </cell>
          <cell r="R2428">
            <v>2013</v>
          </cell>
          <cell r="S2428">
            <v>2013</v>
          </cell>
          <cell r="T2428">
            <v>653</v>
          </cell>
          <cell r="U2428">
            <v>1522</v>
          </cell>
          <cell r="V2428">
            <v>1956</v>
          </cell>
          <cell r="W2428">
            <v>1956</v>
          </cell>
        </row>
        <row r="2429">
          <cell r="I2429" t="str">
            <v>ALI_115_SEG_1_PROV_2096</v>
          </cell>
          <cell r="J2429">
            <v>1</v>
          </cell>
          <cell r="K2429" t="str">
            <v>FRUTOS SECOS</v>
          </cell>
          <cell r="L2429">
            <v>115</v>
          </cell>
          <cell r="M2429" t="str">
            <v>115 : Mezcla de Frutos Secos (maní de sal, almendra , maíz tostado y/o arandanos).</v>
          </cell>
          <cell r="N2429">
            <v>2096</v>
          </cell>
          <cell r="O2429" t="str">
            <v>Ut Dipsa FOOd</v>
          </cell>
          <cell r="P2429">
            <v>666</v>
          </cell>
          <cell r="Q2429">
            <v>1554</v>
          </cell>
          <cell r="R2429">
            <v>1996</v>
          </cell>
          <cell r="S2429">
            <v>1996</v>
          </cell>
          <cell r="T2429">
            <v>653</v>
          </cell>
          <cell r="U2429">
            <v>1522</v>
          </cell>
          <cell r="V2429">
            <v>1956</v>
          </cell>
          <cell r="W2429">
            <v>1956</v>
          </cell>
        </row>
        <row r="2430">
          <cell r="I2430" t="str">
            <v>ALI_115_SEG_2_PROV_2041</v>
          </cell>
          <cell r="J2430">
            <v>2</v>
          </cell>
          <cell r="K2430" t="str">
            <v>FRUTOS SECOS</v>
          </cell>
          <cell r="L2430">
            <v>115</v>
          </cell>
          <cell r="M2430" t="str">
            <v>115 : Mezcla de Frutos Secos (maní de sal, almendra , maíz tostado y/o arandanos).</v>
          </cell>
          <cell r="N2430">
            <v>2041</v>
          </cell>
          <cell r="O2430" t="str">
            <v>Mountain Food S.A.S.</v>
          </cell>
          <cell r="P2430">
            <v>670</v>
          </cell>
          <cell r="Q2430">
            <v>1563</v>
          </cell>
          <cell r="R2430">
            <v>2008</v>
          </cell>
          <cell r="S2430">
            <v>2008</v>
          </cell>
          <cell r="T2430">
            <v>653</v>
          </cell>
          <cell r="U2430">
            <v>1522</v>
          </cell>
          <cell r="V2430">
            <v>1956</v>
          </cell>
          <cell r="W2430">
            <v>1956</v>
          </cell>
        </row>
        <row r="2431">
          <cell r="I2431" t="str">
            <v>ALI_115_SEG_2_PROV_2045</v>
          </cell>
          <cell r="J2431">
            <v>2</v>
          </cell>
          <cell r="K2431" t="str">
            <v>FRUTOS SECOS</v>
          </cell>
          <cell r="L2431">
            <v>115</v>
          </cell>
          <cell r="M2431" t="str">
            <v>115 : Mezcla de Frutos Secos (maní de sal, almendra , maíz tostado y/o arandanos).</v>
          </cell>
          <cell r="N2431">
            <v>2045</v>
          </cell>
          <cell r="O2431" t="str">
            <v>Comercializadora Disfruver SAS</v>
          </cell>
          <cell r="P2431">
            <v>671</v>
          </cell>
          <cell r="Q2431">
            <v>1565</v>
          </cell>
          <cell r="R2431">
            <v>2013</v>
          </cell>
          <cell r="S2431">
            <v>2013</v>
          </cell>
          <cell r="T2431">
            <v>653</v>
          </cell>
          <cell r="U2431">
            <v>1522</v>
          </cell>
          <cell r="V2431">
            <v>1956</v>
          </cell>
          <cell r="W2431">
            <v>1956</v>
          </cell>
        </row>
        <row r="2432">
          <cell r="I2432" t="str">
            <v>ALI_115_SEG_2_PROV_2096</v>
          </cell>
          <cell r="J2432">
            <v>2</v>
          </cell>
          <cell r="K2432" t="str">
            <v>FRUTOS SECOS</v>
          </cell>
          <cell r="L2432">
            <v>115</v>
          </cell>
          <cell r="M2432" t="str">
            <v>115 : Mezcla de Frutos Secos (maní de sal, almendra , maíz tostado y/o arandanos).</v>
          </cell>
          <cell r="N2432">
            <v>2096</v>
          </cell>
          <cell r="O2432" t="str">
            <v>Ut Dipsa FOOd</v>
          </cell>
          <cell r="P2432">
            <v>666</v>
          </cell>
          <cell r="Q2432">
            <v>1554</v>
          </cell>
          <cell r="R2432">
            <v>1996</v>
          </cell>
          <cell r="S2432">
            <v>1996</v>
          </cell>
          <cell r="T2432">
            <v>653</v>
          </cell>
          <cell r="U2432">
            <v>1522</v>
          </cell>
          <cell r="V2432">
            <v>1956</v>
          </cell>
          <cell r="W2432">
            <v>1956</v>
          </cell>
        </row>
        <row r="2433">
          <cell r="I2433" t="str">
            <v>ALI_115_SEG_3_PROV_2041</v>
          </cell>
          <cell r="J2433">
            <v>3</v>
          </cell>
          <cell r="K2433" t="str">
            <v>FRUTOS SECOS</v>
          </cell>
          <cell r="L2433">
            <v>115</v>
          </cell>
          <cell r="M2433" t="str">
            <v>115 : Mezcla de Frutos Secos (maní de sal, almendra , maíz tostado y/o arandanos).</v>
          </cell>
          <cell r="N2433">
            <v>2041</v>
          </cell>
          <cell r="O2433" t="str">
            <v>Mountain Food S.A.S.</v>
          </cell>
          <cell r="P2433">
            <v>670</v>
          </cell>
          <cell r="Q2433">
            <v>1563</v>
          </cell>
          <cell r="R2433">
            <v>2008</v>
          </cell>
          <cell r="S2433">
            <v>2008</v>
          </cell>
          <cell r="T2433">
            <v>653</v>
          </cell>
          <cell r="U2433">
            <v>1522</v>
          </cell>
          <cell r="V2433">
            <v>1956</v>
          </cell>
          <cell r="W2433">
            <v>1956</v>
          </cell>
        </row>
        <row r="2434">
          <cell r="I2434" t="str">
            <v>ALI_115_SEG_3_PROV_2045</v>
          </cell>
          <cell r="J2434">
            <v>3</v>
          </cell>
          <cell r="K2434" t="str">
            <v>FRUTOS SECOS</v>
          </cell>
          <cell r="L2434">
            <v>115</v>
          </cell>
          <cell r="M2434" t="str">
            <v>115 : Mezcla de Frutos Secos (maní de sal, almendra , maíz tostado y/o arandanos).</v>
          </cell>
          <cell r="N2434">
            <v>2045</v>
          </cell>
          <cell r="O2434" t="str">
            <v>Comercializadora Disfruver SAS</v>
          </cell>
          <cell r="P2434">
            <v>671</v>
          </cell>
          <cell r="Q2434">
            <v>1565</v>
          </cell>
          <cell r="R2434">
            <v>2013</v>
          </cell>
          <cell r="S2434">
            <v>2013</v>
          </cell>
          <cell r="T2434">
            <v>653</v>
          </cell>
          <cell r="U2434">
            <v>1522</v>
          </cell>
          <cell r="V2434">
            <v>1956</v>
          </cell>
          <cell r="W2434">
            <v>1956</v>
          </cell>
        </row>
        <row r="2435">
          <cell r="I2435" t="str">
            <v>ALI_115_SEG_3_PROV_2096</v>
          </cell>
          <cell r="J2435">
            <v>3</v>
          </cell>
          <cell r="K2435" t="str">
            <v>FRUTOS SECOS</v>
          </cell>
          <cell r="L2435">
            <v>115</v>
          </cell>
          <cell r="M2435" t="str">
            <v>115 : Mezcla de Frutos Secos (maní de sal, almendra , maíz tostado y/o arandanos).</v>
          </cell>
          <cell r="N2435">
            <v>2096</v>
          </cell>
          <cell r="O2435" t="str">
            <v>Ut Dipsa FOOd</v>
          </cell>
          <cell r="P2435">
            <v>666</v>
          </cell>
          <cell r="Q2435">
            <v>1554</v>
          </cell>
          <cell r="R2435">
            <v>1996</v>
          </cell>
          <cell r="S2435">
            <v>1996</v>
          </cell>
          <cell r="T2435">
            <v>653</v>
          </cell>
          <cell r="U2435">
            <v>1522</v>
          </cell>
          <cell r="V2435">
            <v>1956</v>
          </cell>
          <cell r="W2435">
            <v>1956</v>
          </cell>
        </row>
        <row r="2436">
          <cell r="I2436" t="str">
            <v>ALI_115_SEG_4_PROV_2041</v>
          </cell>
          <cell r="J2436">
            <v>4</v>
          </cell>
          <cell r="K2436" t="str">
            <v>FRUTOS SECOS</v>
          </cell>
          <cell r="L2436">
            <v>115</v>
          </cell>
          <cell r="M2436" t="str">
            <v>115 : Mezcla de Frutos Secos (maní de sal, almendra , maíz tostado y/o arandanos).</v>
          </cell>
          <cell r="N2436">
            <v>2041</v>
          </cell>
          <cell r="O2436" t="str">
            <v>Mountain Food S.A.S.</v>
          </cell>
          <cell r="P2436">
            <v>670</v>
          </cell>
          <cell r="Q2436">
            <v>1563</v>
          </cell>
          <cell r="R2436">
            <v>2008</v>
          </cell>
          <cell r="S2436">
            <v>2008</v>
          </cell>
          <cell r="T2436">
            <v>653</v>
          </cell>
          <cell r="U2436">
            <v>1522</v>
          </cell>
          <cell r="V2436">
            <v>1956</v>
          </cell>
          <cell r="W2436">
            <v>1956</v>
          </cell>
        </row>
        <row r="2437">
          <cell r="I2437" t="str">
            <v>ALI_115_SEG_4_PROV_2045</v>
          </cell>
          <cell r="J2437">
            <v>4</v>
          </cell>
          <cell r="K2437" t="str">
            <v>FRUTOS SECOS</v>
          </cell>
          <cell r="L2437">
            <v>115</v>
          </cell>
          <cell r="M2437" t="str">
            <v>115 : Mezcla de Frutos Secos (maní de sal, almendra , maíz tostado y/o arandanos).</v>
          </cell>
          <cell r="N2437">
            <v>2045</v>
          </cell>
          <cell r="O2437" t="str">
            <v>Comercializadora Disfruver SAS</v>
          </cell>
          <cell r="P2437">
            <v>671</v>
          </cell>
          <cell r="Q2437">
            <v>1565</v>
          </cell>
          <cell r="R2437">
            <v>2013</v>
          </cell>
          <cell r="S2437">
            <v>2013</v>
          </cell>
          <cell r="T2437">
            <v>653</v>
          </cell>
          <cell r="U2437">
            <v>1522</v>
          </cell>
          <cell r="V2437">
            <v>1956</v>
          </cell>
          <cell r="W2437">
            <v>1956</v>
          </cell>
        </row>
        <row r="2438">
          <cell r="I2438" t="str">
            <v>ALI_115_SEG_4_PROV_2096</v>
          </cell>
          <cell r="J2438">
            <v>4</v>
          </cell>
          <cell r="K2438" t="str">
            <v>FRUTOS SECOS</v>
          </cell>
          <cell r="L2438">
            <v>115</v>
          </cell>
          <cell r="M2438" t="str">
            <v>115 : Mezcla de Frutos Secos (maní de sal, almendra , maíz tostado y/o arandanos).</v>
          </cell>
          <cell r="N2438">
            <v>2096</v>
          </cell>
          <cell r="O2438" t="str">
            <v>Ut Dipsa FOOd</v>
          </cell>
          <cell r="P2438">
            <v>666</v>
          </cell>
          <cell r="Q2438">
            <v>1554</v>
          </cell>
          <cell r="R2438">
            <v>1996</v>
          </cell>
          <cell r="S2438">
            <v>1996</v>
          </cell>
          <cell r="T2438">
            <v>653</v>
          </cell>
          <cell r="U2438">
            <v>1522</v>
          </cell>
          <cell r="V2438">
            <v>1956</v>
          </cell>
          <cell r="W2438">
            <v>1956</v>
          </cell>
        </row>
        <row r="2439">
          <cell r="I2439" t="str">
            <v>ALI_115_SEG_5_PROV_2041</v>
          </cell>
          <cell r="J2439">
            <v>5</v>
          </cell>
          <cell r="K2439" t="str">
            <v>FRUTOS SECOS</v>
          </cell>
          <cell r="L2439">
            <v>115</v>
          </cell>
          <cell r="M2439" t="str">
            <v>115 : Mezcla de Frutos Secos (maní de sal, almendra , maíz tostado y/o arandanos).</v>
          </cell>
          <cell r="N2439">
            <v>2041</v>
          </cell>
          <cell r="O2439" t="str">
            <v>Mountain Food S.A.S.</v>
          </cell>
          <cell r="P2439">
            <v>670</v>
          </cell>
          <cell r="Q2439">
            <v>1563</v>
          </cell>
          <cell r="R2439">
            <v>2008</v>
          </cell>
          <cell r="S2439">
            <v>2008</v>
          </cell>
          <cell r="T2439">
            <v>653</v>
          </cell>
          <cell r="U2439">
            <v>1522</v>
          </cell>
          <cell r="V2439">
            <v>1956</v>
          </cell>
          <cell r="W2439">
            <v>1956</v>
          </cell>
        </row>
        <row r="2440">
          <cell r="I2440" t="str">
            <v>ALI_115_SEG_5_PROV_2045</v>
          </cell>
          <cell r="J2440">
            <v>5</v>
          </cell>
          <cell r="K2440" t="str">
            <v>FRUTOS SECOS</v>
          </cell>
          <cell r="L2440">
            <v>115</v>
          </cell>
          <cell r="M2440" t="str">
            <v>115 : Mezcla de Frutos Secos (maní de sal, almendra , maíz tostado y/o arandanos).</v>
          </cell>
          <cell r="N2440">
            <v>2045</v>
          </cell>
          <cell r="O2440" t="str">
            <v>Comercializadora Disfruver SAS</v>
          </cell>
          <cell r="P2440">
            <v>671</v>
          </cell>
          <cell r="Q2440">
            <v>1565</v>
          </cell>
          <cell r="R2440">
            <v>2013</v>
          </cell>
          <cell r="S2440">
            <v>2013</v>
          </cell>
          <cell r="T2440">
            <v>653</v>
          </cell>
          <cell r="U2440">
            <v>1522</v>
          </cell>
          <cell r="V2440">
            <v>1956</v>
          </cell>
          <cell r="W2440">
            <v>1956</v>
          </cell>
        </row>
        <row r="2441">
          <cell r="I2441" t="str">
            <v>ALI_115_SEG_5_PROV_2096</v>
          </cell>
          <cell r="J2441">
            <v>5</v>
          </cell>
          <cell r="K2441" t="str">
            <v>FRUTOS SECOS</v>
          </cell>
          <cell r="L2441">
            <v>115</v>
          </cell>
          <cell r="M2441" t="str">
            <v>115 : Mezcla de Frutos Secos (maní de sal, almendra , maíz tostado y/o arandanos).</v>
          </cell>
          <cell r="N2441">
            <v>2096</v>
          </cell>
          <cell r="O2441" t="str">
            <v>Ut Dipsa FOOd</v>
          </cell>
          <cell r="P2441">
            <v>666</v>
          </cell>
          <cell r="Q2441">
            <v>1554</v>
          </cell>
          <cell r="R2441">
            <v>1996</v>
          </cell>
          <cell r="S2441">
            <v>1996</v>
          </cell>
          <cell r="T2441">
            <v>653</v>
          </cell>
          <cell r="U2441">
            <v>1522</v>
          </cell>
          <cell r="V2441">
            <v>1956</v>
          </cell>
          <cell r="W2441">
            <v>1956</v>
          </cell>
        </row>
        <row r="2442">
          <cell r="I2442" t="str">
            <v>ALI_115_SEG_6_PROV_2041</v>
          </cell>
          <cell r="J2442">
            <v>6</v>
          </cell>
          <cell r="K2442" t="str">
            <v>FRUTOS SECOS</v>
          </cell>
          <cell r="L2442">
            <v>115</v>
          </cell>
          <cell r="M2442" t="str">
            <v>115 : Mezcla de Frutos Secos (maní de sal, almendra , maíz tostado y/o arandanos).</v>
          </cell>
          <cell r="N2442">
            <v>2041</v>
          </cell>
          <cell r="O2442" t="str">
            <v>Mountain Food S.A.S.</v>
          </cell>
          <cell r="P2442">
            <v>670</v>
          </cell>
          <cell r="Q2442">
            <v>1563</v>
          </cell>
          <cell r="R2442">
            <v>2008</v>
          </cell>
          <cell r="S2442">
            <v>2008</v>
          </cell>
          <cell r="T2442">
            <v>653</v>
          </cell>
          <cell r="U2442">
            <v>1522</v>
          </cell>
          <cell r="V2442">
            <v>1956</v>
          </cell>
          <cell r="W2442">
            <v>1956</v>
          </cell>
        </row>
        <row r="2443">
          <cell r="I2443" t="str">
            <v>ALI_115_SEG_6_PROV_2045</v>
          </cell>
          <cell r="J2443">
            <v>6</v>
          </cell>
          <cell r="K2443" t="str">
            <v>FRUTOS SECOS</v>
          </cell>
          <cell r="L2443">
            <v>115</v>
          </cell>
          <cell r="M2443" t="str">
            <v>115 : Mezcla de Frutos Secos (maní de sal, almendra , maíz tostado y/o arandanos).</v>
          </cell>
          <cell r="N2443">
            <v>2045</v>
          </cell>
          <cell r="O2443" t="str">
            <v>Comercializadora Disfruver SAS</v>
          </cell>
          <cell r="P2443">
            <v>671</v>
          </cell>
          <cell r="Q2443">
            <v>1565</v>
          </cell>
          <cell r="R2443">
            <v>2013</v>
          </cell>
          <cell r="S2443">
            <v>2013</v>
          </cell>
          <cell r="T2443">
            <v>653</v>
          </cell>
          <cell r="U2443">
            <v>1522</v>
          </cell>
          <cell r="V2443">
            <v>1956</v>
          </cell>
          <cell r="W2443">
            <v>1956</v>
          </cell>
        </row>
        <row r="2444">
          <cell r="I2444" t="str">
            <v>ALI_115_SEG_6_PROV_2096</v>
          </cell>
          <cell r="J2444">
            <v>6</v>
          </cell>
          <cell r="K2444" t="str">
            <v>FRUTOS SECOS</v>
          </cell>
          <cell r="L2444">
            <v>115</v>
          </cell>
          <cell r="M2444" t="str">
            <v>115 : Mezcla de Frutos Secos (maní de sal, almendra , maíz tostado y/o arandanos).</v>
          </cell>
          <cell r="N2444">
            <v>2096</v>
          </cell>
          <cell r="O2444" t="str">
            <v>Ut Dipsa FOOd</v>
          </cell>
          <cell r="P2444">
            <v>666</v>
          </cell>
          <cell r="Q2444">
            <v>1554</v>
          </cell>
          <cell r="R2444">
            <v>1996</v>
          </cell>
          <cell r="S2444">
            <v>1996</v>
          </cell>
          <cell r="T2444">
            <v>653</v>
          </cell>
          <cell r="U2444">
            <v>1522</v>
          </cell>
          <cell r="V2444">
            <v>1956</v>
          </cell>
          <cell r="W2444">
            <v>1956</v>
          </cell>
        </row>
        <row r="2445">
          <cell r="I2445" t="str">
            <v>ALI_115_SEG_7_PROV_2041</v>
          </cell>
          <cell r="J2445">
            <v>7</v>
          </cell>
          <cell r="K2445" t="str">
            <v>FRUTOS SECOS</v>
          </cell>
          <cell r="L2445">
            <v>115</v>
          </cell>
          <cell r="M2445" t="str">
            <v>115 : Mezcla de Frutos Secos (maní de sal, almendra , maíz tostado y/o arandanos).</v>
          </cell>
          <cell r="N2445">
            <v>2041</v>
          </cell>
          <cell r="O2445" t="str">
            <v>Mountain Food S.A.S.</v>
          </cell>
          <cell r="P2445">
            <v>670</v>
          </cell>
          <cell r="Q2445">
            <v>1563</v>
          </cell>
          <cell r="R2445">
            <v>2008</v>
          </cell>
          <cell r="S2445">
            <v>2008</v>
          </cell>
          <cell r="T2445">
            <v>653</v>
          </cell>
          <cell r="U2445">
            <v>1522</v>
          </cell>
          <cell r="V2445">
            <v>1956</v>
          </cell>
          <cell r="W2445">
            <v>1956</v>
          </cell>
        </row>
        <row r="2446">
          <cell r="I2446" t="str">
            <v>ALI_115_SEG_7_PROV_2045</v>
          </cell>
          <cell r="J2446">
            <v>7</v>
          </cell>
          <cell r="K2446" t="str">
            <v>FRUTOS SECOS</v>
          </cell>
          <cell r="L2446">
            <v>115</v>
          </cell>
          <cell r="M2446" t="str">
            <v>115 : Mezcla de Frutos Secos (maní de sal, almendra , maíz tostado y/o arandanos).</v>
          </cell>
          <cell r="N2446">
            <v>2045</v>
          </cell>
          <cell r="O2446" t="str">
            <v>Comercializadora Disfruver SAS</v>
          </cell>
          <cell r="P2446">
            <v>671</v>
          </cell>
          <cell r="Q2446">
            <v>1565</v>
          </cell>
          <cell r="R2446">
            <v>2013</v>
          </cell>
          <cell r="S2446">
            <v>2013</v>
          </cell>
          <cell r="T2446">
            <v>653</v>
          </cell>
          <cell r="U2446">
            <v>1522</v>
          </cell>
          <cell r="V2446">
            <v>1956</v>
          </cell>
          <cell r="W2446">
            <v>1956</v>
          </cell>
        </row>
        <row r="2447">
          <cell r="I2447" t="str">
            <v>ALI_115_SEG_7_PROV_2096</v>
          </cell>
          <cell r="J2447">
            <v>7</v>
          </cell>
          <cell r="K2447" t="str">
            <v>FRUTOS SECOS</v>
          </cell>
          <cell r="L2447">
            <v>115</v>
          </cell>
          <cell r="M2447" t="str">
            <v>115 : Mezcla de Frutos Secos (maní de sal, almendra , maíz tostado y/o arandanos).</v>
          </cell>
          <cell r="N2447">
            <v>2096</v>
          </cell>
          <cell r="O2447" t="str">
            <v>Ut Dipsa FOOd</v>
          </cell>
          <cell r="P2447">
            <v>666</v>
          </cell>
          <cell r="Q2447">
            <v>1554</v>
          </cell>
          <cell r="R2447">
            <v>1996</v>
          </cell>
          <cell r="S2447">
            <v>1996</v>
          </cell>
          <cell r="T2447">
            <v>653</v>
          </cell>
          <cell r="U2447">
            <v>1522</v>
          </cell>
          <cell r="V2447">
            <v>1956</v>
          </cell>
          <cell r="W2447">
            <v>1956</v>
          </cell>
        </row>
        <row r="2448">
          <cell r="I2448" t="str">
            <v>ALI_115_SEG_8_PROV_2041</v>
          </cell>
          <cell r="J2448">
            <v>8</v>
          </cell>
          <cell r="K2448" t="str">
            <v>FRUTOS SECOS</v>
          </cell>
          <cell r="L2448">
            <v>115</v>
          </cell>
          <cell r="M2448" t="str">
            <v>115 : Mezcla de Frutos Secos (maní de sal, almendra , maíz tostado y/o arandanos).</v>
          </cell>
          <cell r="N2448">
            <v>2041</v>
          </cell>
          <cell r="O2448" t="str">
            <v>Mountain Food S.A.S.</v>
          </cell>
          <cell r="P2448">
            <v>670</v>
          </cell>
          <cell r="Q2448">
            <v>1563</v>
          </cell>
          <cell r="R2448">
            <v>2008</v>
          </cell>
          <cell r="S2448">
            <v>2008</v>
          </cell>
          <cell r="T2448">
            <v>653</v>
          </cell>
          <cell r="U2448">
            <v>1522</v>
          </cell>
          <cell r="V2448">
            <v>1956</v>
          </cell>
          <cell r="W2448">
            <v>1956</v>
          </cell>
        </row>
        <row r="2449">
          <cell r="I2449" t="str">
            <v>ALI_115_SEG_8_PROV_2045</v>
          </cell>
          <cell r="J2449">
            <v>8</v>
          </cell>
          <cell r="K2449" t="str">
            <v>FRUTOS SECOS</v>
          </cell>
          <cell r="L2449">
            <v>115</v>
          </cell>
          <cell r="M2449" t="str">
            <v>115 : Mezcla de Frutos Secos (maní de sal, almendra , maíz tostado y/o arandanos).</v>
          </cell>
          <cell r="N2449">
            <v>2045</v>
          </cell>
          <cell r="O2449" t="str">
            <v>Comercializadora Disfruver SAS</v>
          </cell>
          <cell r="P2449">
            <v>671</v>
          </cell>
          <cell r="Q2449">
            <v>1565</v>
          </cell>
          <cell r="R2449">
            <v>2013</v>
          </cell>
          <cell r="S2449">
            <v>2013</v>
          </cell>
          <cell r="T2449">
            <v>653</v>
          </cell>
          <cell r="U2449">
            <v>1522</v>
          </cell>
          <cell r="V2449">
            <v>1956</v>
          </cell>
          <cell r="W2449">
            <v>1956</v>
          </cell>
        </row>
        <row r="2450">
          <cell r="I2450" t="str">
            <v>ALI_115_SEG_8_PROV_2096</v>
          </cell>
          <cell r="J2450">
            <v>8</v>
          </cell>
          <cell r="K2450" t="str">
            <v>FRUTOS SECOS</v>
          </cell>
          <cell r="L2450">
            <v>115</v>
          </cell>
          <cell r="M2450" t="str">
            <v>115 : Mezcla de Frutos Secos (maní de sal, almendra , maíz tostado y/o arandanos).</v>
          </cell>
          <cell r="N2450">
            <v>2096</v>
          </cell>
          <cell r="O2450" t="str">
            <v>Ut Dipsa FOOd</v>
          </cell>
          <cell r="P2450">
            <v>666</v>
          </cell>
          <cell r="Q2450">
            <v>1554</v>
          </cell>
          <cell r="R2450">
            <v>1996</v>
          </cell>
          <cell r="S2450">
            <v>1996</v>
          </cell>
          <cell r="T2450">
            <v>653</v>
          </cell>
          <cell r="U2450">
            <v>1522</v>
          </cell>
          <cell r="V2450">
            <v>1956</v>
          </cell>
          <cell r="W2450">
            <v>1956</v>
          </cell>
        </row>
        <row r="2451">
          <cell r="I2451" t="str">
            <v>ALI_115_SEG_9_PROV_2041</v>
          </cell>
          <cell r="J2451">
            <v>9</v>
          </cell>
          <cell r="K2451" t="str">
            <v>FRUTOS SECOS</v>
          </cell>
          <cell r="L2451">
            <v>115</v>
          </cell>
          <cell r="M2451" t="str">
            <v>115 : Mezcla de Frutos Secos (maní de sal, almendra , maíz tostado y/o arandanos).</v>
          </cell>
          <cell r="N2451">
            <v>2041</v>
          </cell>
          <cell r="O2451" t="str">
            <v>Mountain Food S.A.S.</v>
          </cell>
          <cell r="P2451">
            <v>670</v>
          </cell>
          <cell r="Q2451">
            <v>1563</v>
          </cell>
          <cell r="R2451">
            <v>2008</v>
          </cell>
          <cell r="S2451">
            <v>2008</v>
          </cell>
          <cell r="T2451">
            <v>653</v>
          </cell>
          <cell r="U2451">
            <v>1522</v>
          </cell>
          <cell r="V2451">
            <v>1956</v>
          </cell>
          <cell r="W2451">
            <v>1956</v>
          </cell>
        </row>
        <row r="2452">
          <cell r="I2452" t="str">
            <v>ALI_115_SEG_9_PROV_2045</v>
          </cell>
          <cell r="J2452">
            <v>9</v>
          </cell>
          <cell r="K2452" t="str">
            <v>FRUTOS SECOS</v>
          </cell>
          <cell r="L2452">
            <v>115</v>
          </cell>
          <cell r="M2452" t="str">
            <v>115 : Mezcla de Frutos Secos (maní de sal, almendra , maíz tostado y/o arandanos).</v>
          </cell>
          <cell r="N2452">
            <v>2045</v>
          </cell>
          <cell r="O2452" t="str">
            <v>Comercializadora Disfruver SAS</v>
          </cell>
          <cell r="P2452">
            <v>671</v>
          </cell>
          <cell r="Q2452">
            <v>1565</v>
          </cell>
          <cell r="R2452">
            <v>2013</v>
          </cell>
          <cell r="S2452">
            <v>2013</v>
          </cell>
          <cell r="T2452">
            <v>653</v>
          </cell>
          <cell r="U2452">
            <v>1522</v>
          </cell>
          <cell r="V2452">
            <v>1956</v>
          </cell>
          <cell r="W2452">
            <v>1956</v>
          </cell>
        </row>
        <row r="2453">
          <cell r="I2453" t="str">
            <v>ALI_115_SEG_9_PROV_2096</v>
          </cell>
          <cell r="J2453">
            <v>9</v>
          </cell>
          <cell r="K2453" t="str">
            <v>FRUTOS SECOS</v>
          </cell>
          <cell r="L2453">
            <v>115</v>
          </cell>
          <cell r="M2453" t="str">
            <v>115 : Mezcla de Frutos Secos (maní de sal, almendra , maíz tostado y/o arandanos).</v>
          </cell>
          <cell r="N2453">
            <v>2096</v>
          </cell>
          <cell r="O2453" t="str">
            <v>Ut Dipsa FOOd</v>
          </cell>
          <cell r="P2453">
            <v>666</v>
          </cell>
          <cell r="Q2453">
            <v>1554</v>
          </cell>
          <cell r="R2453">
            <v>1996</v>
          </cell>
          <cell r="S2453">
            <v>1996</v>
          </cell>
          <cell r="T2453">
            <v>653</v>
          </cell>
          <cell r="U2453">
            <v>1522</v>
          </cell>
          <cell r="V2453">
            <v>1956</v>
          </cell>
          <cell r="W2453">
            <v>1956</v>
          </cell>
        </row>
        <row r="2454">
          <cell r="I2454" t="str">
            <v>ALI_115_SEG_10_PROV_2041</v>
          </cell>
          <cell r="J2454">
            <v>10</v>
          </cell>
          <cell r="K2454" t="str">
            <v>FRUTOS SECOS</v>
          </cell>
          <cell r="L2454">
            <v>115</v>
          </cell>
          <cell r="M2454" t="str">
            <v>115 : Mezcla de Frutos Secos (maní de sal, almendra , maíz tostado y/o arandanos).</v>
          </cell>
          <cell r="N2454">
            <v>2041</v>
          </cell>
          <cell r="O2454" t="str">
            <v>Mountain Food S.A.S.</v>
          </cell>
          <cell r="P2454">
            <v>670</v>
          </cell>
          <cell r="Q2454">
            <v>1563</v>
          </cell>
          <cell r="R2454">
            <v>2008</v>
          </cell>
          <cell r="S2454">
            <v>2008</v>
          </cell>
          <cell r="T2454">
            <v>653</v>
          </cell>
          <cell r="U2454">
            <v>1522</v>
          </cell>
          <cell r="V2454">
            <v>1956</v>
          </cell>
          <cell r="W2454">
            <v>1956</v>
          </cell>
        </row>
        <row r="2455">
          <cell r="I2455" t="str">
            <v>ALI_115_SEG_10_PROV_2045</v>
          </cell>
          <cell r="J2455">
            <v>10</v>
          </cell>
          <cell r="K2455" t="str">
            <v>FRUTOS SECOS</v>
          </cell>
          <cell r="L2455">
            <v>115</v>
          </cell>
          <cell r="M2455" t="str">
            <v>115 : Mezcla de Frutos Secos (maní de sal, almendra , maíz tostado y/o arandanos).</v>
          </cell>
          <cell r="N2455">
            <v>2045</v>
          </cell>
          <cell r="O2455" t="str">
            <v>Comercializadora Disfruver SAS</v>
          </cell>
          <cell r="P2455">
            <v>671</v>
          </cell>
          <cell r="Q2455">
            <v>1565</v>
          </cell>
          <cell r="R2455">
            <v>2013</v>
          </cell>
          <cell r="S2455">
            <v>2013</v>
          </cell>
          <cell r="T2455">
            <v>653</v>
          </cell>
          <cell r="U2455">
            <v>1522</v>
          </cell>
          <cell r="V2455">
            <v>1956</v>
          </cell>
          <cell r="W2455">
            <v>1956</v>
          </cell>
        </row>
        <row r="2456">
          <cell r="I2456" t="str">
            <v>ALI_115_SEG_10_PROV_2096</v>
          </cell>
          <cell r="J2456">
            <v>10</v>
          </cell>
          <cell r="K2456" t="str">
            <v>FRUTOS SECOS</v>
          </cell>
          <cell r="L2456">
            <v>115</v>
          </cell>
          <cell r="M2456" t="str">
            <v>115 : Mezcla de Frutos Secos (maní de sal, almendra , maíz tostado y/o arandanos).</v>
          </cell>
          <cell r="N2456">
            <v>2096</v>
          </cell>
          <cell r="O2456" t="str">
            <v>Ut Dipsa FOOd</v>
          </cell>
          <cell r="P2456">
            <v>666</v>
          </cell>
          <cell r="Q2456">
            <v>1554</v>
          </cell>
          <cell r="R2456">
            <v>1996</v>
          </cell>
          <cell r="S2456">
            <v>1996</v>
          </cell>
          <cell r="T2456">
            <v>653</v>
          </cell>
          <cell r="U2456">
            <v>1522</v>
          </cell>
          <cell r="V2456">
            <v>1956</v>
          </cell>
          <cell r="W2456">
            <v>1956</v>
          </cell>
        </row>
        <row r="2457">
          <cell r="I2457" t="str">
            <v>ALI_115_SEG_11_PROV_2041</v>
          </cell>
          <cell r="J2457">
            <v>11</v>
          </cell>
          <cell r="K2457" t="str">
            <v>FRUTOS SECOS</v>
          </cell>
          <cell r="L2457">
            <v>115</v>
          </cell>
          <cell r="M2457" t="str">
            <v>115 : Mezcla de Frutos Secos (maní de sal, almendra , maíz tostado y/o arandanos).</v>
          </cell>
          <cell r="N2457">
            <v>2041</v>
          </cell>
          <cell r="O2457" t="str">
            <v>Mountain Food S.A.S.</v>
          </cell>
          <cell r="P2457">
            <v>670</v>
          </cell>
          <cell r="Q2457">
            <v>1563</v>
          </cell>
          <cell r="R2457">
            <v>2008</v>
          </cell>
          <cell r="S2457">
            <v>2008</v>
          </cell>
          <cell r="T2457">
            <v>653</v>
          </cell>
          <cell r="U2457">
            <v>1522</v>
          </cell>
          <cell r="V2457">
            <v>1956</v>
          </cell>
          <cell r="W2457">
            <v>1956</v>
          </cell>
        </row>
        <row r="2458">
          <cell r="I2458" t="str">
            <v>ALI_115_SEG_11_PROV_2045</v>
          </cell>
          <cell r="J2458">
            <v>11</v>
          </cell>
          <cell r="K2458" t="str">
            <v>FRUTOS SECOS</v>
          </cell>
          <cell r="L2458">
            <v>115</v>
          </cell>
          <cell r="M2458" t="str">
            <v>115 : Mezcla de Frutos Secos (maní de sal, almendra , maíz tostado y/o arandanos).</v>
          </cell>
          <cell r="N2458">
            <v>2045</v>
          </cell>
          <cell r="O2458" t="str">
            <v>Comercializadora Disfruver SAS</v>
          </cell>
          <cell r="P2458">
            <v>671</v>
          </cell>
          <cell r="Q2458">
            <v>1565</v>
          </cell>
          <cell r="R2458">
            <v>2013</v>
          </cell>
          <cell r="S2458">
            <v>2013</v>
          </cell>
          <cell r="T2458">
            <v>653</v>
          </cell>
          <cell r="U2458">
            <v>1522</v>
          </cell>
          <cell r="V2458">
            <v>1956</v>
          </cell>
          <cell r="W2458">
            <v>1956</v>
          </cell>
        </row>
        <row r="2459">
          <cell r="I2459" t="str">
            <v>ALI_115_SEG_11_PROV_2096</v>
          </cell>
          <cell r="J2459">
            <v>11</v>
          </cell>
          <cell r="K2459" t="str">
            <v>FRUTOS SECOS</v>
          </cell>
          <cell r="L2459">
            <v>115</v>
          </cell>
          <cell r="M2459" t="str">
            <v>115 : Mezcla de Frutos Secos (maní de sal, almendra , maíz tostado y/o arandanos).</v>
          </cell>
          <cell r="N2459">
            <v>2096</v>
          </cell>
          <cell r="O2459" t="str">
            <v>Ut Dipsa FOOd</v>
          </cell>
          <cell r="P2459">
            <v>666</v>
          </cell>
          <cell r="Q2459">
            <v>1554</v>
          </cell>
          <cell r="R2459">
            <v>1996</v>
          </cell>
          <cell r="S2459">
            <v>1996</v>
          </cell>
          <cell r="T2459">
            <v>653</v>
          </cell>
          <cell r="U2459">
            <v>1522</v>
          </cell>
          <cell r="V2459">
            <v>1956</v>
          </cell>
          <cell r="W2459">
            <v>1956</v>
          </cell>
        </row>
        <row r="2460">
          <cell r="I2460" t="str">
            <v>ALI_115_SEG_12_PROV_2041</v>
          </cell>
          <cell r="J2460">
            <v>12</v>
          </cell>
          <cell r="K2460" t="str">
            <v>FRUTOS SECOS</v>
          </cell>
          <cell r="L2460">
            <v>115</v>
          </cell>
          <cell r="M2460" t="str">
            <v>115 : Mezcla de Frutos Secos (maní de sal, almendra , maíz tostado y/o arandanos).</v>
          </cell>
          <cell r="N2460">
            <v>2041</v>
          </cell>
          <cell r="O2460" t="str">
            <v>Mountain Food S.A.S.</v>
          </cell>
          <cell r="P2460">
            <v>670</v>
          </cell>
          <cell r="Q2460">
            <v>1563</v>
          </cell>
          <cell r="R2460">
            <v>2008</v>
          </cell>
          <cell r="S2460">
            <v>2008</v>
          </cell>
          <cell r="T2460">
            <v>653</v>
          </cell>
          <cell r="U2460">
            <v>1522</v>
          </cell>
          <cell r="V2460">
            <v>1956</v>
          </cell>
          <cell r="W2460">
            <v>1956</v>
          </cell>
        </row>
        <row r="2461">
          <cell r="I2461" t="str">
            <v>ALI_115_SEG_12_PROV_2045</v>
          </cell>
          <cell r="J2461">
            <v>12</v>
          </cell>
          <cell r="K2461" t="str">
            <v>FRUTOS SECOS</v>
          </cell>
          <cell r="L2461">
            <v>115</v>
          </cell>
          <cell r="M2461" t="str">
            <v>115 : Mezcla de Frutos Secos (maní de sal, almendra , maíz tostado y/o arandanos).</v>
          </cell>
          <cell r="N2461">
            <v>2045</v>
          </cell>
          <cell r="O2461" t="str">
            <v>Comercializadora Disfruver SAS</v>
          </cell>
          <cell r="P2461">
            <v>671</v>
          </cell>
          <cell r="Q2461">
            <v>1565</v>
          </cell>
          <cell r="R2461">
            <v>2013</v>
          </cell>
          <cell r="S2461">
            <v>2013</v>
          </cell>
          <cell r="T2461">
            <v>653</v>
          </cell>
          <cell r="U2461">
            <v>1522</v>
          </cell>
          <cell r="V2461">
            <v>1956</v>
          </cell>
          <cell r="W2461">
            <v>1956</v>
          </cell>
        </row>
        <row r="2462">
          <cell r="I2462" t="str">
            <v>ALI_115_SEG_12_PROV_2096</v>
          </cell>
          <cell r="J2462">
            <v>12</v>
          </cell>
          <cell r="K2462" t="str">
            <v>FRUTOS SECOS</v>
          </cell>
          <cell r="L2462">
            <v>115</v>
          </cell>
          <cell r="M2462" t="str">
            <v>115 : Mezcla de Frutos Secos (maní de sal, almendra , maíz tostado y/o arandanos).</v>
          </cell>
          <cell r="N2462">
            <v>2096</v>
          </cell>
          <cell r="O2462" t="str">
            <v>Ut Dipsa FOOd</v>
          </cell>
          <cell r="P2462">
            <v>666</v>
          </cell>
          <cell r="Q2462">
            <v>1554</v>
          </cell>
          <cell r="R2462">
            <v>1996</v>
          </cell>
          <cell r="S2462">
            <v>1996</v>
          </cell>
          <cell r="T2462">
            <v>653</v>
          </cell>
          <cell r="U2462">
            <v>1522</v>
          </cell>
          <cell r="V2462">
            <v>1956</v>
          </cell>
          <cell r="W2462">
            <v>1956</v>
          </cell>
        </row>
        <row r="2463">
          <cell r="I2463" t="str">
            <v>ALI_115_SEG_13_PROV_2041</v>
          </cell>
          <cell r="J2463">
            <v>13</v>
          </cell>
          <cell r="K2463" t="str">
            <v>FRUTOS SECOS</v>
          </cell>
          <cell r="L2463">
            <v>115</v>
          </cell>
          <cell r="M2463" t="str">
            <v>115 : Mezcla de Frutos Secos (maní de sal, almendra , maíz tostado y/o arandanos).</v>
          </cell>
          <cell r="N2463">
            <v>2041</v>
          </cell>
          <cell r="O2463" t="str">
            <v>Mountain Food S.A.S.</v>
          </cell>
          <cell r="P2463">
            <v>670</v>
          </cell>
          <cell r="Q2463">
            <v>1563</v>
          </cell>
          <cell r="R2463">
            <v>2008</v>
          </cell>
          <cell r="S2463">
            <v>2008</v>
          </cell>
          <cell r="T2463">
            <v>653</v>
          </cell>
          <cell r="U2463">
            <v>1522</v>
          </cell>
          <cell r="V2463">
            <v>1956</v>
          </cell>
          <cell r="W2463">
            <v>1956</v>
          </cell>
        </row>
        <row r="2464">
          <cell r="I2464" t="str">
            <v>ALI_115_SEG_13_PROV_2045</v>
          </cell>
          <cell r="J2464">
            <v>13</v>
          </cell>
          <cell r="K2464" t="str">
            <v>FRUTOS SECOS</v>
          </cell>
          <cell r="L2464">
            <v>115</v>
          </cell>
          <cell r="M2464" t="str">
            <v>115 : Mezcla de Frutos Secos (maní de sal, almendra , maíz tostado y/o arandanos).</v>
          </cell>
          <cell r="N2464">
            <v>2045</v>
          </cell>
          <cell r="O2464" t="str">
            <v>Comercializadora Disfruver SAS</v>
          </cell>
          <cell r="P2464">
            <v>671</v>
          </cell>
          <cell r="Q2464">
            <v>1565</v>
          </cell>
          <cell r="R2464">
            <v>2013</v>
          </cell>
          <cell r="S2464">
            <v>2013</v>
          </cell>
          <cell r="T2464">
            <v>653</v>
          </cell>
          <cell r="U2464">
            <v>1522</v>
          </cell>
          <cell r="V2464">
            <v>1956</v>
          </cell>
          <cell r="W2464">
            <v>1956</v>
          </cell>
        </row>
        <row r="2465">
          <cell r="I2465" t="str">
            <v>ALI_115_SEG_13_PROV_2096</v>
          </cell>
          <cell r="J2465">
            <v>13</v>
          </cell>
          <cell r="K2465" t="str">
            <v>FRUTOS SECOS</v>
          </cell>
          <cell r="L2465">
            <v>115</v>
          </cell>
          <cell r="M2465" t="str">
            <v>115 : Mezcla de Frutos Secos (maní de sal, almendra , maíz tostado y/o arandanos).</v>
          </cell>
          <cell r="N2465">
            <v>2096</v>
          </cell>
          <cell r="O2465" t="str">
            <v>Ut Dipsa FOOd</v>
          </cell>
          <cell r="P2465">
            <v>666</v>
          </cell>
          <cell r="Q2465">
            <v>1554</v>
          </cell>
          <cell r="R2465">
            <v>1996</v>
          </cell>
          <cell r="S2465">
            <v>1996</v>
          </cell>
          <cell r="T2465">
            <v>653</v>
          </cell>
          <cell r="U2465">
            <v>1522</v>
          </cell>
          <cell r="V2465">
            <v>1956</v>
          </cell>
          <cell r="W2465">
            <v>1956</v>
          </cell>
        </row>
        <row r="2466">
          <cell r="I2466" t="str">
            <v>ALI_115_SEG_14_PROV_2041</v>
          </cell>
          <cell r="J2466">
            <v>14</v>
          </cell>
          <cell r="K2466" t="str">
            <v>FRUTOS SECOS</v>
          </cell>
          <cell r="L2466">
            <v>115</v>
          </cell>
          <cell r="M2466" t="str">
            <v>115 : Mezcla de Frutos Secos (maní de sal, almendra , maíz tostado y/o arandanos).</v>
          </cell>
          <cell r="N2466">
            <v>2041</v>
          </cell>
          <cell r="O2466" t="str">
            <v>Mountain Food S.A.S.</v>
          </cell>
          <cell r="P2466">
            <v>670</v>
          </cell>
          <cell r="Q2466">
            <v>1563</v>
          </cell>
          <cell r="R2466">
            <v>2008</v>
          </cell>
          <cell r="S2466">
            <v>2008</v>
          </cell>
          <cell r="T2466">
            <v>653</v>
          </cell>
          <cell r="U2466">
            <v>1522</v>
          </cell>
          <cell r="V2466">
            <v>1956</v>
          </cell>
          <cell r="W2466">
            <v>1956</v>
          </cell>
        </row>
        <row r="2467">
          <cell r="I2467" t="str">
            <v>ALI_115_SEG_14_PROV_2045</v>
          </cell>
          <cell r="J2467">
            <v>14</v>
          </cell>
          <cell r="K2467" t="str">
            <v>FRUTOS SECOS</v>
          </cell>
          <cell r="L2467">
            <v>115</v>
          </cell>
          <cell r="M2467" t="str">
            <v>115 : Mezcla de Frutos Secos (maní de sal, almendra , maíz tostado y/o arandanos).</v>
          </cell>
          <cell r="N2467">
            <v>2045</v>
          </cell>
          <cell r="O2467" t="str">
            <v>Comercializadora Disfruver SAS</v>
          </cell>
          <cell r="P2467">
            <v>671</v>
          </cell>
          <cell r="Q2467">
            <v>1565</v>
          </cell>
          <cell r="R2467">
            <v>2013</v>
          </cell>
          <cell r="S2467">
            <v>2013</v>
          </cell>
          <cell r="T2467">
            <v>653</v>
          </cell>
          <cell r="U2467">
            <v>1522</v>
          </cell>
          <cell r="V2467">
            <v>1956</v>
          </cell>
          <cell r="W2467">
            <v>1956</v>
          </cell>
        </row>
        <row r="2468">
          <cell r="I2468" t="str">
            <v>ALI_115_SEG_14_PROV_2096</v>
          </cell>
          <cell r="J2468">
            <v>14</v>
          </cell>
          <cell r="K2468" t="str">
            <v>FRUTOS SECOS</v>
          </cell>
          <cell r="L2468">
            <v>115</v>
          </cell>
          <cell r="M2468" t="str">
            <v>115 : Mezcla de Frutos Secos (maní de sal, almendra , maíz tostado y/o arandanos).</v>
          </cell>
          <cell r="N2468">
            <v>2096</v>
          </cell>
          <cell r="O2468" t="str">
            <v>Ut Dipsa FOOd</v>
          </cell>
          <cell r="P2468">
            <v>666</v>
          </cell>
          <cell r="Q2468">
            <v>1554</v>
          </cell>
          <cell r="R2468">
            <v>1996</v>
          </cell>
          <cell r="S2468">
            <v>1996</v>
          </cell>
          <cell r="T2468">
            <v>653</v>
          </cell>
          <cell r="U2468">
            <v>1522</v>
          </cell>
          <cell r="V2468">
            <v>1956</v>
          </cell>
          <cell r="W2468">
            <v>1956</v>
          </cell>
        </row>
        <row r="2469">
          <cell r="I2469" t="str">
            <v>ALI_115_SEG_15_PROV_2041</v>
          </cell>
          <cell r="J2469">
            <v>15</v>
          </cell>
          <cell r="K2469" t="str">
            <v>FRUTOS SECOS</v>
          </cell>
          <cell r="L2469">
            <v>115</v>
          </cell>
          <cell r="M2469" t="str">
            <v>115 : Mezcla de Frutos Secos (maní de sal, almendra , maíz tostado y/o arandanos).</v>
          </cell>
          <cell r="N2469">
            <v>2041</v>
          </cell>
          <cell r="O2469" t="str">
            <v>Mountain Food S.A.S.</v>
          </cell>
          <cell r="P2469">
            <v>670</v>
          </cell>
          <cell r="Q2469">
            <v>1563</v>
          </cell>
          <cell r="R2469">
            <v>2008</v>
          </cell>
          <cell r="S2469">
            <v>2008</v>
          </cell>
          <cell r="T2469">
            <v>653</v>
          </cell>
          <cell r="U2469">
            <v>1522</v>
          </cell>
          <cell r="V2469">
            <v>1956</v>
          </cell>
          <cell r="W2469">
            <v>1956</v>
          </cell>
        </row>
        <row r="2470">
          <cell r="I2470" t="str">
            <v>ALI_115_SEG_15_PROV_2045</v>
          </cell>
          <cell r="J2470">
            <v>15</v>
          </cell>
          <cell r="K2470" t="str">
            <v>FRUTOS SECOS</v>
          </cell>
          <cell r="L2470">
            <v>115</v>
          </cell>
          <cell r="M2470" t="str">
            <v>115 : Mezcla de Frutos Secos (maní de sal, almendra , maíz tostado y/o arandanos).</v>
          </cell>
          <cell r="N2470">
            <v>2045</v>
          </cell>
          <cell r="O2470" t="str">
            <v>Comercializadora Disfruver SAS</v>
          </cell>
          <cell r="P2470">
            <v>671</v>
          </cell>
          <cell r="Q2470">
            <v>1565</v>
          </cell>
          <cell r="R2470">
            <v>2013</v>
          </cell>
          <cell r="S2470">
            <v>2013</v>
          </cell>
          <cell r="T2470">
            <v>653</v>
          </cell>
          <cell r="U2470">
            <v>1522</v>
          </cell>
          <cell r="V2470">
            <v>1956</v>
          </cell>
          <cell r="W2470">
            <v>1956</v>
          </cell>
        </row>
        <row r="2471">
          <cell r="I2471" t="str">
            <v>ALI_115_SEG_15_PROV_2096</v>
          </cell>
          <cell r="J2471">
            <v>15</v>
          </cell>
          <cell r="K2471" t="str">
            <v>FRUTOS SECOS</v>
          </cell>
          <cell r="L2471">
            <v>115</v>
          </cell>
          <cell r="M2471" t="str">
            <v>115 : Mezcla de Frutos Secos (maní de sal, almendra , maíz tostado y/o arandanos).</v>
          </cell>
          <cell r="N2471">
            <v>2096</v>
          </cell>
          <cell r="O2471" t="str">
            <v>Ut Dipsa FOOd</v>
          </cell>
          <cell r="P2471">
            <v>666</v>
          </cell>
          <cell r="Q2471">
            <v>1554</v>
          </cell>
          <cell r="R2471">
            <v>1996</v>
          </cell>
          <cell r="S2471">
            <v>1996</v>
          </cell>
          <cell r="T2471">
            <v>653</v>
          </cell>
          <cell r="U2471">
            <v>1522</v>
          </cell>
          <cell r="V2471">
            <v>1956</v>
          </cell>
          <cell r="W2471">
            <v>1956</v>
          </cell>
        </row>
        <row r="2472">
          <cell r="I2472" t="str">
            <v>ALI_53_SEG_1_PROV_2027</v>
          </cell>
          <cell r="J2472">
            <v>1</v>
          </cell>
          <cell r="K2472" t="str">
            <v>HELADO Y PALETA</v>
          </cell>
          <cell r="L2472">
            <v>53</v>
          </cell>
          <cell r="M2472" t="str">
            <v>53 : Paleta de agua con fruta de diferentes sabores (fresa, piña, lulo, limón, mora).</v>
          </cell>
          <cell r="N2472">
            <v>2027</v>
          </cell>
          <cell r="O2472" t="str">
            <v>Colombina S.A.</v>
          </cell>
          <cell r="P2472">
            <v>1013</v>
          </cell>
          <cell r="Q2472">
            <v>1013</v>
          </cell>
          <cell r="R2472">
            <v>1013</v>
          </cell>
          <cell r="S2472">
            <v>0</v>
          </cell>
          <cell r="T2472">
            <v>1013</v>
          </cell>
          <cell r="U2472">
            <v>1013</v>
          </cell>
          <cell r="V2472">
            <v>1013</v>
          </cell>
          <cell r="W2472">
            <v>0</v>
          </cell>
        </row>
        <row r="2473">
          <cell r="I2473" t="str">
            <v>ALI_53_SEG_1_PROV_2086</v>
          </cell>
          <cell r="J2473">
            <v>1</v>
          </cell>
          <cell r="K2473" t="str">
            <v>HELADO Y PALETA</v>
          </cell>
          <cell r="L2473">
            <v>53</v>
          </cell>
          <cell r="M2473" t="str">
            <v>53 : Paleta de agua con fruta de diferentes sabores (fresa, piña, lulo, limón, mora).</v>
          </cell>
          <cell r="N2473">
            <v>2086</v>
          </cell>
          <cell r="O2473" t="str">
            <v>Antioquena de Helados 2020</v>
          </cell>
          <cell r="P2473">
            <v>1037</v>
          </cell>
          <cell r="Q2473">
            <v>1037</v>
          </cell>
          <cell r="R2473">
            <v>1037</v>
          </cell>
          <cell r="S2473">
            <v>0</v>
          </cell>
          <cell r="T2473">
            <v>1013</v>
          </cell>
          <cell r="U2473">
            <v>1013</v>
          </cell>
          <cell r="V2473">
            <v>1013</v>
          </cell>
          <cell r="W2473">
            <v>0</v>
          </cell>
        </row>
        <row r="2474">
          <cell r="I2474" t="str">
            <v>ALI_53_SEG_2_PROV_2027</v>
          </cell>
          <cell r="J2474">
            <v>2</v>
          </cell>
          <cell r="K2474" t="str">
            <v>HELADO Y PALETA</v>
          </cell>
          <cell r="L2474">
            <v>53</v>
          </cell>
          <cell r="M2474" t="str">
            <v>53 : Paleta de agua con fruta de diferentes sabores (fresa, piña, lulo, limón, mora).</v>
          </cell>
          <cell r="N2474">
            <v>2027</v>
          </cell>
          <cell r="O2474" t="str">
            <v>Colombina S.A.</v>
          </cell>
          <cell r="P2474">
            <v>1013</v>
          </cell>
          <cell r="Q2474">
            <v>1013</v>
          </cell>
          <cell r="R2474">
            <v>1013</v>
          </cell>
          <cell r="S2474">
            <v>0</v>
          </cell>
          <cell r="T2474">
            <v>1013</v>
          </cell>
          <cell r="U2474">
            <v>1013</v>
          </cell>
          <cell r="V2474">
            <v>1013</v>
          </cell>
          <cell r="W2474">
            <v>0</v>
          </cell>
        </row>
        <row r="2475">
          <cell r="I2475" t="str">
            <v>ALI_53_SEG_2_PROV_2086</v>
          </cell>
          <cell r="J2475">
            <v>2</v>
          </cell>
          <cell r="K2475" t="str">
            <v>HELADO Y PALETA</v>
          </cell>
          <cell r="L2475">
            <v>53</v>
          </cell>
          <cell r="M2475" t="str">
            <v>53 : Paleta de agua con fruta de diferentes sabores (fresa, piña, lulo, limón, mora).</v>
          </cell>
          <cell r="N2475">
            <v>2086</v>
          </cell>
          <cell r="O2475" t="str">
            <v>Antioquena de Helados 2020</v>
          </cell>
          <cell r="P2475">
            <v>1037</v>
          </cell>
          <cell r="Q2475">
            <v>1037</v>
          </cell>
          <cell r="R2475">
            <v>1037</v>
          </cell>
          <cell r="S2475">
            <v>0</v>
          </cell>
          <cell r="T2475">
            <v>1013</v>
          </cell>
          <cell r="U2475">
            <v>1013</v>
          </cell>
          <cell r="V2475">
            <v>1013</v>
          </cell>
          <cell r="W2475">
            <v>0</v>
          </cell>
        </row>
        <row r="2476">
          <cell r="I2476" t="str">
            <v>ALI_53_SEG_3_PROV_2027</v>
          </cell>
          <cell r="J2476">
            <v>3</v>
          </cell>
          <cell r="K2476" t="str">
            <v>HELADO Y PALETA</v>
          </cell>
          <cell r="L2476">
            <v>53</v>
          </cell>
          <cell r="M2476" t="str">
            <v>53 : Paleta de agua con fruta de diferentes sabores (fresa, piña, lulo, limón, mora).</v>
          </cell>
          <cell r="N2476">
            <v>2027</v>
          </cell>
          <cell r="O2476" t="str">
            <v>Colombina S.A.</v>
          </cell>
          <cell r="P2476">
            <v>1013</v>
          </cell>
          <cell r="Q2476">
            <v>1013</v>
          </cell>
          <cell r="R2476">
            <v>1013</v>
          </cell>
          <cell r="S2476">
            <v>0</v>
          </cell>
          <cell r="T2476">
            <v>1013</v>
          </cell>
          <cell r="U2476">
            <v>1013</v>
          </cell>
          <cell r="V2476">
            <v>1013</v>
          </cell>
          <cell r="W2476">
            <v>0</v>
          </cell>
        </row>
        <row r="2477">
          <cell r="I2477" t="str">
            <v>ALI_53_SEG_3_PROV_2086</v>
          </cell>
          <cell r="J2477">
            <v>3</v>
          </cell>
          <cell r="K2477" t="str">
            <v>HELADO Y PALETA</v>
          </cell>
          <cell r="L2477">
            <v>53</v>
          </cell>
          <cell r="M2477" t="str">
            <v>53 : Paleta de agua con fruta de diferentes sabores (fresa, piña, lulo, limón, mora).</v>
          </cell>
          <cell r="N2477">
            <v>2086</v>
          </cell>
          <cell r="O2477" t="str">
            <v>Antioquena de Helados 2020</v>
          </cell>
          <cell r="P2477">
            <v>1037</v>
          </cell>
          <cell r="Q2477">
            <v>1037</v>
          </cell>
          <cell r="R2477">
            <v>1037</v>
          </cell>
          <cell r="S2477">
            <v>0</v>
          </cell>
          <cell r="T2477">
            <v>1013</v>
          </cell>
          <cell r="U2477">
            <v>1013</v>
          </cell>
          <cell r="V2477">
            <v>1013</v>
          </cell>
          <cell r="W2477">
            <v>0</v>
          </cell>
        </row>
        <row r="2478">
          <cell r="I2478" t="str">
            <v>ALI_53_SEG_4_PROV_2027</v>
          </cell>
          <cell r="J2478">
            <v>4</v>
          </cell>
          <cell r="K2478" t="str">
            <v>HELADO Y PALETA</v>
          </cell>
          <cell r="L2478">
            <v>53</v>
          </cell>
          <cell r="M2478" t="str">
            <v>53 : Paleta de agua con fruta de diferentes sabores (fresa, piña, lulo, limón, mora).</v>
          </cell>
          <cell r="N2478">
            <v>2027</v>
          </cell>
          <cell r="O2478" t="str">
            <v>Colombina S.A.</v>
          </cell>
          <cell r="P2478">
            <v>1013</v>
          </cell>
          <cell r="Q2478">
            <v>1013</v>
          </cell>
          <cell r="R2478">
            <v>1013</v>
          </cell>
          <cell r="S2478">
            <v>0</v>
          </cell>
          <cell r="T2478">
            <v>1013</v>
          </cell>
          <cell r="U2478">
            <v>1013</v>
          </cell>
          <cell r="V2478">
            <v>1013</v>
          </cell>
          <cell r="W2478">
            <v>0</v>
          </cell>
        </row>
        <row r="2479">
          <cell r="I2479" t="str">
            <v>ALI_53_SEG_4_PROV_2086</v>
          </cell>
          <cell r="J2479">
            <v>4</v>
          </cell>
          <cell r="K2479" t="str">
            <v>HELADO Y PALETA</v>
          </cell>
          <cell r="L2479">
            <v>53</v>
          </cell>
          <cell r="M2479" t="str">
            <v>53 : Paleta de agua con fruta de diferentes sabores (fresa, piña, lulo, limón, mora).</v>
          </cell>
          <cell r="N2479">
            <v>2086</v>
          </cell>
          <cell r="O2479" t="str">
            <v>Antioquena de Helados 2020</v>
          </cell>
          <cell r="P2479">
            <v>1037</v>
          </cell>
          <cell r="Q2479">
            <v>1037</v>
          </cell>
          <cell r="R2479">
            <v>1037</v>
          </cell>
          <cell r="S2479">
            <v>0</v>
          </cell>
          <cell r="T2479">
            <v>1013</v>
          </cell>
          <cell r="U2479">
            <v>1013</v>
          </cell>
          <cell r="V2479">
            <v>1013</v>
          </cell>
          <cell r="W2479">
            <v>0</v>
          </cell>
        </row>
        <row r="2480">
          <cell r="I2480" t="str">
            <v>ALI_53_SEG_5_PROV_2027</v>
          </cell>
          <cell r="J2480">
            <v>5</v>
          </cell>
          <cell r="K2480" t="str">
            <v>HELADO Y PALETA</v>
          </cell>
          <cell r="L2480">
            <v>53</v>
          </cell>
          <cell r="M2480" t="str">
            <v>53 : Paleta de agua con fruta de diferentes sabores (fresa, piña, lulo, limón, mora).</v>
          </cell>
          <cell r="N2480">
            <v>2027</v>
          </cell>
          <cell r="O2480" t="str">
            <v>Colombina S.A.</v>
          </cell>
          <cell r="P2480">
            <v>1013</v>
          </cell>
          <cell r="Q2480">
            <v>1013</v>
          </cell>
          <cell r="R2480">
            <v>1013</v>
          </cell>
          <cell r="S2480">
            <v>0</v>
          </cell>
          <cell r="T2480">
            <v>1013</v>
          </cell>
          <cell r="U2480">
            <v>1013</v>
          </cell>
          <cell r="V2480">
            <v>1013</v>
          </cell>
          <cell r="W2480">
            <v>0</v>
          </cell>
        </row>
        <row r="2481">
          <cell r="I2481" t="str">
            <v>ALI_53_SEG_5_PROV_2086</v>
          </cell>
          <cell r="J2481">
            <v>5</v>
          </cell>
          <cell r="K2481" t="str">
            <v>HELADO Y PALETA</v>
          </cell>
          <cell r="L2481">
            <v>53</v>
          </cell>
          <cell r="M2481" t="str">
            <v>53 : Paleta de agua con fruta de diferentes sabores (fresa, piña, lulo, limón, mora).</v>
          </cell>
          <cell r="N2481">
            <v>2086</v>
          </cell>
          <cell r="O2481" t="str">
            <v>Antioquena de Helados 2020</v>
          </cell>
          <cell r="P2481">
            <v>1037</v>
          </cell>
          <cell r="Q2481">
            <v>1037</v>
          </cell>
          <cell r="R2481">
            <v>1037</v>
          </cell>
          <cell r="S2481">
            <v>0</v>
          </cell>
          <cell r="T2481">
            <v>1013</v>
          </cell>
          <cell r="U2481">
            <v>1013</v>
          </cell>
          <cell r="V2481">
            <v>1013</v>
          </cell>
          <cell r="W2481">
            <v>0</v>
          </cell>
        </row>
        <row r="2482">
          <cell r="I2482" t="str">
            <v>ALI_53_SEG_6_PROV_2027</v>
          </cell>
          <cell r="J2482">
            <v>6</v>
          </cell>
          <cell r="K2482" t="str">
            <v>HELADO Y PALETA</v>
          </cell>
          <cell r="L2482">
            <v>53</v>
          </cell>
          <cell r="M2482" t="str">
            <v>53 : Paleta de agua con fruta de diferentes sabores (fresa, piña, lulo, limón, mora).</v>
          </cell>
          <cell r="N2482">
            <v>2027</v>
          </cell>
          <cell r="O2482" t="str">
            <v>Colombina S.A.</v>
          </cell>
          <cell r="P2482">
            <v>1013</v>
          </cell>
          <cell r="Q2482">
            <v>1013</v>
          </cell>
          <cell r="R2482">
            <v>1013</v>
          </cell>
          <cell r="S2482">
            <v>0</v>
          </cell>
          <cell r="T2482">
            <v>1013</v>
          </cell>
          <cell r="U2482">
            <v>1013</v>
          </cell>
          <cell r="V2482">
            <v>1013</v>
          </cell>
          <cell r="W2482">
            <v>0</v>
          </cell>
        </row>
        <row r="2483">
          <cell r="I2483" t="str">
            <v>ALI_53_SEG_6_PROV_2086</v>
          </cell>
          <cell r="J2483">
            <v>6</v>
          </cell>
          <cell r="K2483" t="str">
            <v>HELADO Y PALETA</v>
          </cell>
          <cell r="L2483">
            <v>53</v>
          </cell>
          <cell r="M2483" t="str">
            <v>53 : Paleta de agua con fruta de diferentes sabores (fresa, piña, lulo, limón, mora).</v>
          </cell>
          <cell r="N2483">
            <v>2086</v>
          </cell>
          <cell r="O2483" t="str">
            <v>Antioquena de Helados 2020</v>
          </cell>
          <cell r="P2483">
            <v>1037</v>
          </cell>
          <cell r="Q2483">
            <v>1037</v>
          </cell>
          <cell r="R2483">
            <v>1037</v>
          </cell>
          <cell r="S2483">
            <v>0</v>
          </cell>
          <cell r="T2483">
            <v>1013</v>
          </cell>
          <cell r="U2483">
            <v>1013</v>
          </cell>
          <cell r="V2483">
            <v>1013</v>
          </cell>
          <cell r="W2483">
            <v>0</v>
          </cell>
        </row>
        <row r="2484">
          <cell r="I2484" t="str">
            <v>ALI_53_SEG_7_PROV_2027</v>
          </cell>
          <cell r="J2484">
            <v>7</v>
          </cell>
          <cell r="K2484" t="str">
            <v>HELADO Y PALETA</v>
          </cell>
          <cell r="L2484">
            <v>53</v>
          </cell>
          <cell r="M2484" t="str">
            <v>53 : Paleta de agua con fruta de diferentes sabores (fresa, piña, lulo, limón, mora).</v>
          </cell>
          <cell r="N2484">
            <v>2027</v>
          </cell>
          <cell r="O2484" t="str">
            <v>Colombina S.A.</v>
          </cell>
          <cell r="P2484">
            <v>1013</v>
          </cell>
          <cell r="Q2484">
            <v>1013</v>
          </cell>
          <cell r="R2484">
            <v>1013</v>
          </cell>
          <cell r="S2484">
            <v>0</v>
          </cell>
          <cell r="T2484">
            <v>1013</v>
          </cell>
          <cell r="U2484">
            <v>1013</v>
          </cell>
          <cell r="V2484">
            <v>1013</v>
          </cell>
          <cell r="W2484">
            <v>0</v>
          </cell>
        </row>
        <row r="2485">
          <cell r="I2485" t="str">
            <v>ALI_53_SEG_7_PROV_2086</v>
          </cell>
          <cell r="J2485">
            <v>7</v>
          </cell>
          <cell r="K2485" t="str">
            <v>HELADO Y PALETA</v>
          </cell>
          <cell r="L2485">
            <v>53</v>
          </cell>
          <cell r="M2485" t="str">
            <v>53 : Paleta de agua con fruta de diferentes sabores (fresa, piña, lulo, limón, mora).</v>
          </cell>
          <cell r="N2485">
            <v>2086</v>
          </cell>
          <cell r="O2485" t="str">
            <v>Antioquena de Helados 2020</v>
          </cell>
          <cell r="P2485">
            <v>1037</v>
          </cell>
          <cell r="Q2485">
            <v>1037</v>
          </cell>
          <cell r="R2485">
            <v>1037</v>
          </cell>
          <cell r="S2485">
            <v>0</v>
          </cell>
          <cell r="T2485">
            <v>1013</v>
          </cell>
          <cell r="U2485">
            <v>1013</v>
          </cell>
          <cell r="V2485">
            <v>1013</v>
          </cell>
          <cell r="W2485">
            <v>0</v>
          </cell>
        </row>
        <row r="2486">
          <cell r="I2486" t="str">
            <v>ALI_53_SEG_8_PROV_2027</v>
          </cell>
          <cell r="J2486">
            <v>8</v>
          </cell>
          <cell r="K2486" t="str">
            <v>HELADO Y PALETA</v>
          </cell>
          <cell r="L2486">
            <v>53</v>
          </cell>
          <cell r="M2486" t="str">
            <v>53 : Paleta de agua con fruta de diferentes sabores (fresa, piña, lulo, limón, mora).</v>
          </cell>
          <cell r="N2486">
            <v>2027</v>
          </cell>
          <cell r="O2486" t="str">
            <v>Colombina S.A.</v>
          </cell>
          <cell r="P2486">
            <v>1013</v>
          </cell>
          <cell r="Q2486">
            <v>1013</v>
          </cell>
          <cell r="R2486">
            <v>1013</v>
          </cell>
          <cell r="S2486">
            <v>0</v>
          </cell>
          <cell r="T2486">
            <v>1013</v>
          </cell>
          <cell r="U2486">
            <v>1013</v>
          </cell>
          <cell r="V2486">
            <v>1013</v>
          </cell>
          <cell r="W2486">
            <v>0</v>
          </cell>
        </row>
        <row r="2487">
          <cell r="I2487" t="str">
            <v>ALI_53_SEG_8_PROV_2086</v>
          </cell>
          <cell r="J2487">
            <v>8</v>
          </cell>
          <cell r="K2487" t="str">
            <v>HELADO Y PALETA</v>
          </cell>
          <cell r="L2487">
            <v>53</v>
          </cell>
          <cell r="M2487" t="str">
            <v>53 : Paleta de agua con fruta de diferentes sabores (fresa, piña, lulo, limón, mora).</v>
          </cell>
          <cell r="N2487">
            <v>2086</v>
          </cell>
          <cell r="O2487" t="str">
            <v>Antioquena de Helados 2020</v>
          </cell>
          <cell r="P2487">
            <v>1037</v>
          </cell>
          <cell r="Q2487">
            <v>1037</v>
          </cell>
          <cell r="R2487">
            <v>1037</v>
          </cell>
          <cell r="S2487">
            <v>0</v>
          </cell>
          <cell r="T2487">
            <v>1013</v>
          </cell>
          <cell r="U2487">
            <v>1013</v>
          </cell>
          <cell r="V2487">
            <v>1013</v>
          </cell>
          <cell r="W2487">
            <v>0</v>
          </cell>
        </row>
        <row r="2488">
          <cell r="I2488" t="str">
            <v>ALI_53_SEG_9_PROV_2027</v>
          </cell>
          <cell r="J2488">
            <v>9</v>
          </cell>
          <cell r="K2488" t="str">
            <v>HELADO Y PALETA</v>
          </cell>
          <cell r="L2488">
            <v>53</v>
          </cell>
          <cell r="M2488" t="str">
            <v>53 : Paleta de agua con fruta de diferentes sabores (fresa, piña, lulo, limón, mora).</v>
          </cell>
          <cell r="N2488">
            <v>2027</v>
          </cell>
          <cell r="O2488" t="str">
            <v>Colombina S.A.</v>
          </cell>
          <cell r="P2488">
            <v>1013</v>
          </cell>
          <cell r="Q2488">
            <v>1013</v>
          </cell>
          <cell r="R2488">
            <v>1013</v>
          </cell>
          <cell r="S2488">
            <v>0</v>
          </cell>
          <cell r="T2488">
            <v>1013</v>
          </cell>
          <cell r="U2488">
            <v>1013</v>
          </cell>
          <cell r="V2488">
            <v>1013</v>
          </cell>
          <cell r="W2488">
            <v>0</v>
          </cell>
        </row>
        <row r="2489">
          <cell r="I2489" t="str">
            <v>ALI_53_SEG_9_PROV_2086</v>
          </cell>
          <cell r="J2489">
            <v>9</v>
          </cell>
          <cell r="K2489" t="str">
            <v>HELADO Y PALETA</v>
          </cell>
          <cell r="L2489">
            <v>53</v>
          </cell>
          <cell r="M2489" t="str">
            <v>53 : Paleta de agua con fruta de diferentes sabores (fresa, piña, lulo, limón, mora).</v>
          </cell>
          <cell r="N2489">
            <v>2086</v>
          </cell>
          <cell r="O2489" t="str">
            <v>Antioquena de Helados 2020</v>
          </cell>
          <cell r="P2489">
            <v>1037</v>
          </cell>
          <cell r="Q2489">
            <v>1037</v>
          </cell>
          <cell r="R2489">
            <v>1037</v>
          </cell>
          <cell r="S2489">
            <v>0</v>
          </cell>
          <cell r="T2489">
            <v>1013</v>
          </cell>
          <cell r="U2489">
            <v>1013</v>
          </cell>
          <cell r="V2489">
            <v>1013</v>
          </cell>
          <cell r="W2489">
            <v>0</v>
          </cell>
        </row>
        <row r="2490">
          <cell r="I2490" t="str">
            <v>ALI_53_SEG_10_PROV_2027</v>
          </cell>
          <cell r="J2490">
            <v>10</v>
          </cell>
          <cell r="K2490" t="str">
            <v>HELADO Y PALETA</v>
          </cell>
          <cell r="L2490">
            <v>53</v>
          </cell>
          <cell r="M2490" t="str">
            <v>53 : Paleta de agua con fruta de diferentes sabores (fresa, piña, lulo, limón, mora).</v>
          </cell>
          <cell r="N2490">
            <v>2027</v>
          </cell>
          <cell r="O2490" t="str">
            <v>Colombina S.A.</v>
          </cell>
          <cell r="P2490">
            <v>1013</v>
          </cell>
          <cell r="Q2490">
            <v>1013</v>
          </cell>
          <cell r="R2490">
            <v>1013</v>
          </cell>
          <cell r="S2490">
            <v>0</v>
          </cell>
          <cell r="T2490">
            <v>1013</v>
          </cell>
          <cell r="U2490">
            <v>1013</v>
          </cell>
          <cell r="V2490">
            <v>1013</v>
          </cell>
          <cell r="W2490">
            <v>0</v>
          </cell>
        </row>
        <row r="2491">
          <cell r="I2491" t="str">
            <v>ALI_53_SEG_10_PROV_2086</v>
          </cell>
          <cell r="J2491">
            <v>10</v>
          </cell>
          <cell r="K2491" t="str">
            <v>HELADO Y PALETA</v>
          </cell>
          <cell r="L2491">
            <v>53</v>
          </cell>
          <cell r="M2491" t="str">
            <v>53 : Paleta de agua con fruta de diferentes sabores (fresa, piña, lulo, limón, mora).</v>
          </cell>
          <cell r="N2491">
            <v>2086</v>
          </cell>
          <cell r="O2491" t="str">
            <v>Antioquena de Helados 2020</v>
          </cell>
          <cell r="P2491">
            <v>1037</v>
          </cell>
          <cell r="Q2491">
            <v>1037</v>
          </cell>
          <cell r="R2491">
            <v>1037</v>
          </cell>
          <cell r="S2491">
            <v>0</v>
          </cell>
          <cell r="T2491">
            <v>1013</v>
          </cell>
          <cell r="U2491">
            <v>1013</v>
          </cell>
          <cell r="V2491">
            <v>1013</v>
          </cell>
          <cell r="W2491">
            <v>0</v>
          </cell>
        </row>
        <row r="2492">
          <cell r="I2492" t="str">
            <v>ALI_53_SEG_11_PROV_2027</v>
          </cell>
          <cell r="J2492">
            <v>11</v>
          </cell>
          <cell r="K2492" t="str">
            <v>HELADO Y PALETA</v>
          </cell>
          <cell r="L2492">
            <v>53</v>
          </cell>
          <cell r="M2492" t="str">
            <v>53 : Paleta de agua con fruta de diferentes sabores (fresa, piña, lulo, limón, mora).</v>
          </cell>
          <cell r="N2492">
            <v>2027</v>
          </cell>
          <cell r="O2492" t="str">
            <v>Colombina S.A.</v>
          </cell>
          <cell r="P2492">
            <v>1013</v>
          </cell>
          <cell r="Q2492">
            <v>1013</v>
          </cell>
          <cell r="R2492">
            <v>1013</v>
          </cell>
          <cell r="S2492">
            <v>0</v>
          </cell>
          <cell r="T2492">
            <v>1013</v>
          </cell>
          <cell r="U2492">
            <v>1013</v>
          </cell>
          <cell r="V2492">
            <v>1013</v>
          </cell>
          <cell r="W2492">
            <v>0</v>
          </cell>
        </row>
        <row r="2493">
          <cell r="I2493" t="str">
            <v>ALI_53_SEG_11_PROV_2086</v>
          </cell>
          <cell r="J2493">
            <v>11</v>
          </cell>
          <cell r="K2493" t="str">
            <v>HELADO Y PALETA</v>
          </cell>
          <cell r="L2493">
            <v>53</v>
          </cell>
          <cell r="M2493" t="str">
            <v>53 : Paleta de agua con fruta de diferentes sabores (fresa, piña, lulo, limón, mora).</v>
          </cell>
          <cell r="N2493">
            <v>2086</v>
          </cell>
          <cell r="O2493" t="str">
            <v>Antioquena de Helados 2020</v>
          </cell>
          <cell r="P2493">
            <v>1037</v>
          </cell>
          <cell r="Q2493">
            <v>1037</v>
          </cell>
          <cell r="R2493">
            <v>1037</v>
          </cell>
          <cell r="S2493">
            <v>0</v>
          </cell>
          <cell r="T2493">
            <v>1013</v>
          </cell>
          <cell r="U2493">
            <v>1013</v>
          </cell>
          <cell r="V2493">
            <v>1013</v>
          </cell>
          <cell r="W2493">
            <v>0</v>
          </cell>
        </row>
        <row r="2494">
          <cell r="I2494" t="str">
            <v>ALI_53_SEG_12_PROV_2027</v>
          </cell>
          <cell r="J2494">
            <v>12</v>
          </cell>
          <cell r="K2494" t="str">
            <v>HELADO Y PALETA</v>
          </cell>
          <cell r="L2494">
            <v>53</v>
          </cell>
          <cell r="M2494" t="str">
            <v>53 : Paleta de agua con fruta de diferentes sabores (fresa, piña, lulo, limón, mora).</v>
          </cell>
          <cell r="N2494">
            <v>2027</v>
          </cell>
          <cell r="O2494" t="str">
            <v>Colombina S.A.</v>
          </cell>
          <cell r="P2494">
            <v>1013</v>
          </cell>
          <cell r="Q2494">
            <v>1013</v>
          </cell>
          <cell r="R2494">
            <v>1013</v>
          </cell>
          <cell r="S2494">
            <v>0</v>
          </cell>
          <cell r="T2494">
            <v>1013</v>
          </cell>
          <cell r="U2494">
            <v>1013</v>
          </cell>
          <cell r="V2494">
            <v>1013</v>
          </cell>
          <cell r="W2494">
            <v>0</v>
          </cell>
        </row>
        <row r="2495">
          <cell r="I2495" t="str">
            <v>ALI_53_SEG_12_PROV_2086</v>
          </cell>
          <cell r="J2495">
            <v>12</v>
          </cell>
          <cell r="K2495" t="str">
            <v>HELADO Y PALETA</v>
          </cell>
          <cell r="L2495">
            <v>53</v>
          </cell>
          <cell r="M2495" t="str">
            <v>53 : Paleta de agua con fruta de diferentes sabores (fresa, piña, lulo, limón, mora).</v>
          </cell>
          <cell r="N2495">
            <v>2086</v>
          </cell>
          <cell r="O2495" t="str">
            <v>Antioquena de Helados 2020</v>
          </cell>
          <cell r="P2495">
            <v>1037</v>
          </cell>
          <cell r="Q2495">
            <v>1037</v>
          </cell>
          <cell r="R2495">
            <v>1037</v>
          </cell>
          <cell r="S2495">
            <v>0</v>
          </cell>
          <cell r="T2495">
            <v>1013</v>
          </cell>
          <cell r="U2495">
            <v>1013</v>
          </cell>
          <cell r="V2495">
            <v>1013</v>
          </cell>
          <cell r="W2495">
            <v>0</v>
          </cell>
        </row>
        <row r="2496">
          <cell r="I2496" t="str">
            <v>ALI_53_SEG_13_PROV_2027</v>
          </cell>
          <cell r="J2496">
            <v>13</v>
          </cell>
          <cell r="K2496" t="str">
            <v>HELADO Y PALETA</v>
          </cell>
          <cell r="L2496">
            <v>53</v>
          </cell>
          <cell r="M2496" t="str">
            <v>53 : Paleta de agua con fruta de diferentes sabores (fresa, piña, lulo, limón, mora).</v>
          </cell>
          <cell r="N2496">
            <v>2027</v>
          </cell>
          <cell r="O2496" t="str">
            <v>Colombina S.A.</v>
          </cell>
          <cell r="P2496">
            <v>1013</v>
          </cell>
          <cell r="Q2496">
            <v>1013</v>
          </cell>
          <cell r="R2496">
            <v>1013</v>
          </cell>
          <cell r="S2496">
            <v>0</v>
          </cell>
          <cell r="T2496">
            <v>1013</v>
          </cell>
          <cell r="U2496">
            <v>1013</v>
          </cell>
          <cell r="V2496">
            <v>1013</v>
          </cell>
          <cell r="W2496">
            <v>0</v>
          </cell>
        </row>
        <row r="2497">
          <cell r="I2497" t="str">
            <v>ALI_53_SEG_13_PROV_2086</v>
          </cell>
          <cell r="J2497">
            <v>13</v>
          </cell>
          <cell r="K2497" t="str">
            <v>HELADO Y PALETA</v>
          </cell>
          <cell r="L2497">
            <v>53</v>
          </cell>
          <cell r="M2497" t="str">
            <v>53 : Paleta de agua con fruta de diferentes sabores (fresa, piña, lulo, limón, mora).</v>
          </cell>
          <cell r="N2497">
            <v>2086</v>
          </cell>
          <cell r="O2497" t="str">
            <v>Antioquena de Helados 2020</v>
          </cell>
          <cell r="P2497">
            <v>1037</v>
          </cell>
          <cell r="Q2497">
            <v>1037</v>
          </cell>
          <cell r="R2497">
            <v>1037</v>
          </cell>
          <cell r="S2497">
            <v>0</v>
          </cell>
          <cell r="T2497">
            <v>1013</v>
          </cell>
          <cell r="U2497">
            <v>1013</v>
          </cell>
          <cell r="V2497">
            <v>1013</v>
          </cell>
          <cell r="W2497">
            <v>0</v>
          </cell>
        </row>
        <row r="2498">
          <cell r="I2498" t="str">
            <v>ALI_53_SEG_14_PROV_2027</v>
          </cell>
          <cell r="J2498">
            <v>14</v>
          </cell>
          <cell r="K2498" t="str">
            <v>HELADO Y PALETA</v>
          </cell>
          <cell r="L2498">
            <v>53</v>
          </cell>
          <cell r="M2498" t="str">
            <v>53 : Paleta de agua con fruta de diferentes sabores (fresa, piña, lulo, limón, mora).</v>
          </cell>
          <cell r="N2498">
            <v>2027</v>
          </cell>
          <cell r="O2498" t="str">
            <v>Colombina S.A.</v>
          </cell>
          <cell r="P2498">
            <v>1013</v>
          </cell>
          <cell r="Q2498">
            <v>1013</v>
          </cell>
          <cell r="R2498">
            <v>1013</v>
          </cell>
          <cell r="S2498">
            <v>0</v>
          </cell>
          <cell r="T2498">
            <v>1013</v>
          </cell>
          <cell r="U2498">
            <v>1013</v>
          </cell>
          <cell r="V2498">
            <v>1013</v>
          </cell>
          <cell r="W2498">
            <v>0</v>
          </cell>
        </row>
        <row r="2499">
          <cell r="I2499" t="str">
            <v>ALI_53_SEG_14_PROV_2086</v>
          </cell>
          <cell r="J2499">
            <v>14</v>
          </cell>
          <cell r="K2499" t="str">
            <v>HELADO Y PALETA</v>
          </cell>
          <cell r="L2499">
            <v>53</v>
          </cell>
          <cell r="M2499" t="str">
            <v>53 : Paleta de agua con fruta de diferentes sabores (fresa, piña, lulo, limón, mora).</v>
          </cell>
          <cell r="N2499">
            <v>2086</v>
          </cell>
          <cell r="O2499" t="str">
            <v>Antioquena de Helados 2020</v>
          </cell>
          <cell r="P2499">
            <v>1037</v>
          </cell>
          <cell r="Q2499">
            <v>1037</v>
          </cell>
          <cell r="R2499">
            <v>1037</v>
          </cell>
          <cell r="S2499">
            <v>0</v>
          </cell>
          <cell r="T2499">
            <v>1013</v>
          </cell>
          <cell r="U2499">
            <v>1013</v>
          </cell>
          <cell r="V2499">
            <v>1013</v>
          </cell>
          <cell r="W2499">
            <v>0</v>
          </cell>
        </row>
        <row r="2500">
          <cell r="I2500" t="str">
            <v>ALI_53_SEG_15_PROV_2027</v>
          </cell>
          <cell r="J2500">
            <v>15</v>
          </cell>
          <cell r="K2500" t="str">
            <v>HELADO Y PALETA</v>
          </cell>
          <cell r="L2500">
            <v>53</v>
          </cell>
          <cell r="M2500" t="str">
            <v>53 : Paleta de agua con fruta de diferentes sabores (fresa, piña, lulo, limón, mora).</v>
          </cell>
          <cell r="N2500">
            <v>2027</v>
          </cell>
          <cell r="O2500" t="str">
            <v>Colombina S.A.</v>
          </cell>
          <cell r="P2500">
            <v>1013</v>
          </cell>
          <cell r="Q2500">
            <v>1013</v>
          </cell>
          <cell r="R2500">
            <v>1013</v>
          </cell>
          <cell r="S2500">
            <v>0</v>
          </cell>
          <cell r="T2500">
            <v>1013</v>
          </cell>
          <cell r="U2500">
            <v>1013</v>
          </cell>
          <cell r="V2500">
            <v>1013</v>
          </cell>
          <cell r="W2500">
            <v>0</v>
          </cell>
        </row>
        <row r="2501">
          <cell r="I2501" t="str">
            <v>ALI_53_SEG_15_PROV_2086</v>
          </cell>
          <cell r="J2501">
            <v>15</v>
          </cell>
          <cell r="K2501" t="str">
            <v>HELADO Y PALETA</v>
          </cell>
          <cell r="L2501">
            <v>53</v>
          </cell>
          <cell r="M2501" t="str">
            <v>53 : Paleta de agua con fruta de diferentes sabores (fresa, piña, lulo, limón, mora).</v>
          </cell>
          <cell r="N2501">
            <v>2086</v>
          </cell>
          <cell r="O2501" t="str">
            <v>Antioquena de Helados 2020</v>
          </cell>
          <cell r="P2501">
            <v>1037</v>
          </cell>
          <cell r="Q2501">
            <v>1037</v>
          </cell>
          <cell r="R2501">
            <v>1037</v>
          </cell>
          <cell r="S2501">
            <v>0</v>
          </cell>
          <cell r="T2501">
            <v>1013</v>
          </cell>
          <cell r="U2501">
            <v>1013</v>
          </cell>
          <cell r="V2501">
            <v>1013</v>
          </cell>
          <cell r="W2501">
            <v>0</v>
          </cell>
        </row>
        <row r="2502">
          <cell r="I2502" t="str">
            <v>ALI_52_SEG_1_PROV_2014</v>
          </cell>
          <cell r="J2502">
            <v>1</v>
          </cell>
          <cell r="K2502" t="str">
            <v>NECTAR Y CONCENTRADO DE FRUTA</v>
          </cell>
          <cell r="L2502">
            <v>52</v>
          </cell>
          <cell r="M2502" t="str">
            <v>52 : Néctar de Fruta ultrapasteurizado (Sabores: manzana, pera y durazno)</v>
          </cell>
          <cell r="N2502">
            <v>2014</v>
          </cell>
          <cell r="O2502" t="str">
            <v>PulpaFruit S.A.S.</v>
          </cell>
          <cell r="P2502">
            <v>841</v>
          </cell>
          <cell r="Q2502">
            <v>841</v>
          </cell>
          <cell r="R2502">
            <v>841</v>
          </cell>
          <cell r="S2502">
            <v>841</v>
          </cell>
          <cell r="T2502">
            <v>831</v>
          </cell>
          <cell r="U2502">
            <v>831</v>
          </cell>
          <cell r="V2502">
            <v>831</v>
          </cell>
          <cell r="W2502">
            <v>831</v>
          </cell>
        </row>
        <row r="2503">
          <cell r="I2503" t="str">
            <v>ALI_52_SEG_1_PROV_2032</v>
          </cell>
          <cell r="J2503">
            <v>1</v>
          </cell>
          <cell r="K2503" t="str">
            <v>NECTAR Y CONCENTRADO DE FRUTA</v>
          </cell>
          <cell r="L2503">
            <v>52</v>
          </cell>
          <cell r="M2503" t="str">
            <v>52 : Néctar de Fruta ultrapasteurizado (Sabores: manzana, pera y durazno)</v>
          </cell>
          <cell r="N2503">
            <v>2032</v>
          </cell>
          <cell r="O2503" t="str">
            <v>Proalimentos Liber S.A.S. En reorganización</v>
          </cell>
          <cell r="P2503">
            <v>840</v>
          </cell>
          <cell r="Q2503">
            <v>840</v>
          </cell>
          <cell r="R2503">
            <v>840</v>
          </cell>
          <cell r="S2503">
            <v>840</v>
          </cell>
          <cell r="T2503">
            <v>831</v>
          </cell>
          <cell r="U2503">
            <v>831</v>
          </cell>
          <cell r="V2503">
            <v>831</v>
          </cell>
          <cell r="W2503">
            <v>831</v>
          </cell>
        </row>
        <row r="2504">
          <cell r="I2504" t="str">
            <v>ALI_52_SEG_2_PROV_2014</v>
          </cell>
          <cell r="J2504">
            <v>2</v>
          </cell>
          <cell r="K2504" t="str">
            <v>NECTAR Y CONCENTRADO DE FRUTA</v>
          </cell>
          <cell r="L2504">
            <v>52</v>
          </cell>
          <cell r="M2504" t="str">
            <v>52 : Néctar de Fruta ultrapasteurizado (Sabores: manzana, pera y durazno)</v>
          </cell>
          <cell r="N2504">
            <v>2014</v>
          </cell>
          <cell r="O2504" t="str">
            <v>PulpaFruit S.A.S.</v>
          </cell>
          <cell r="P2504">
            <v>841</v>
          </cell>
          <cell r="Q2504">
            <v>841</v>
          </cell>
          <cell r="R2504">
            <v>841</v>
          </cell>
          <cell r="S2504">
            <v>841</v>
          </cell>
          <cell r="T2504">
            <v>831</v>
          </cell>
          <cell r="U2504">
            <v>831</v>
          </cell>
          <cell r="V2504">
            <v>831</v>
          </cell>
          <cell r="W2504">
            <v>831</v>
          </cell>
        </row>
        <row r="2505">
          <cell r="I2505" t="str">
            <v>ALI_52_SEG_2_PROV_2032</v>
          </cell>
          <cell r="J2505">
            <v>2</v>
          </cell>
          <cell r="K2505" t="str">
            <v>NECTAR Y CONCENTRADO DE FRUTA</v>
          </cell>
          <cell r="L2505">
            <v>52</v>
          </cell>
          <cell r="M2505" t="str">
            <v>52 : Néctar de Fruta ultrapasteurizado (Sabores: manzana, pera y durazno)</v>
          </cell>
          <cell r="N2505">
            <v>2032</v>
          </cell>
          <cell r="O2505" t="str">
            <v>Proalimentos Liber S.A.S. En reorganización</v>
          </cell>
          <cell r="P2505">
            <v>840</v>
          </cell>
          <cell r="Q2505">
            <v>840</v>
          </cell>
          <cell r="R2505">
            <v>840</v>
          </cell>
          <cell r="S2505">
            <v>840</v>
          </cell>
          <cell r="T2505">
            <v>831</v>
          </cell>
          <cell r="U2505">
            <v>831</v>
          </cell>
          <cell r="V2505">
            <v>831</v>
          </cell>
          <cell r="W2505">
            <v>831</v>
          </cell>
        </row>
        <row r="2506">
          <cell r="I2506" t="str">
            <v>ALI_52_SEG_3_PROV_2014</v>
          </cell>
          <cell r="J2506">
            <v>3</v>
          </cell>
          <cell r="K2506" t="str">
            <v>NECTAR Y CONCENTRADO DE FRUTA</v>
          </cell>
          <cell r="L2506">
            <v>52</v>
          </cell>
          <cell r="M2506" t="str">
            <v>52 : Néctar de Fruta ultrapasteurizado (Sabores: manzana, pera y durazno)</v>
          </cell>
          <cell r="N2506">
            <v>2014</v>
          </cell>
          <cell r="O2506" t="str">
            <v>PulpaFruit S.A.S.</v>
          </cell>
          <cell r="P2506">
            <v>841</v>
          </cell>
          <cell r="Q2506">
            <v>841</v>
          </cell>
          <cell r="R2506">
            <v>841</v>
          </cell>
          <cell r="S2506">
            <v>841</v>
          </cell>
          <cell r="T2506">
            <v>831</v>
          </cell>
          <cell r="U2506">
            <v>831</v>
          </cell>
          <cell r="V2506">
            <v>831</v>
          </cell>
          <cell r="W2506">
            <v>831</v>
          </cell>
        </row>
        <row r="2507">
          <cell r="I2507" t="str">
            <v>ALI_52_SEG_3_PROV_2032</v>
          </cell>
          <cell r="J2507">
            <v>3</v>
          </cell>
          <cell r="K2507" t="str">
            <v>NECTAR Y CONCENTRADO DE FRUTA</v>
          </cell>
          <cell r="L2507">
            <v>52</v>
          </cell>
          <cell r="M2507" t="str">
            <v>52 : Néctar de Fruta ultrapasteurizado (Sabores: manzana, pera y durazno)</v>
          </cell>
          <cell r="N2507">
            <v>2032</v>
          </cell>
          <cell r="O2507" t="str">
            <v>Proalimentos Liber S.A.S. En reorganización</v>
          </cell>
          <cell r="P2507">
            <v>840</v>
          </cell>
          <cell r="Q2507">
            <v>840</v>
          </cell>
          <cell r="R2507">
            <v>840</v>
          </cell>
          <cell r="S2507">
            <v>840</v>
          </cell>
          <cell r="T2507">
            <v>831</v>
          </cell>
          <cell r="U2507">
            <v>831</v>
          </cell>
          <cell r="V2507">
            <v>831</v>
          </cell>
          <cell r="W2507">
            <v>831</v>
          </cell>
        </row>
        <row r="2508">
          <cell r="I2508" t="str">
            <v>ALI_52_SEG_4_PROV_2014</v>
          </cell>
          <cell r="J2508">
            <v>4</v>
          </cell>
          <cell r="K2508" t="str">
            <v>NECTAR Y CONCENTRADO DE FRUTA</v>
          </cell>
          <cell r="L2508">
            <v>52</v>
          </cell>
          <cell r="M2508" t="str">
            <v>52 : Néctar de Fruta ultrapasteurizado (Sabores: manzana, pera y durazno)</v>
          </cell>
          <cell r="N2508">
            <v>2014</v>
          </cell>
          <cell r="O2508" t="str">
            <v>PulpaFruit S.A.S.</v>
          </cell>
          <cell r="P2508">
            <v>841</v>
          </cell>
          <cell r="Q2508">
            <v>841</v>
          </cell>
          <cell r="R2508">
            <v>841</v>
          </cell>
          <cell r="S2508">
            <v>841</v>
          </cell>
          <cell r="T2508">
            <v>831</v>
          </cell>
          <cell r="U2508">
            <v>831</v>
          </cell>
          <cell r="V2508">
            <v>831</v>
          </cell>
          <cell r="W2508">
            <v>831</v>
          </cell>
        </row>
        <row r="2509">
          <cell r="I2509" t="str">
            <v>ALI_52_SEG_4_PROV_2032</v>
          </cell>
          <cell r="J2509">
            <v>4</v>
          </cell>
          <cell r="K2509" t="str">
            <v>NECTAR Y CONCENTRADO DE FRUTA</v>
          </cell>
          <cell r="L2509">
            <v>52</v>
          </cell>
          <cell r="M2509" t="str">
            <v>52 : Néctar de Fruta ultrapasteurizado (Sabores: manzana, pera y durazno)</v>
          </cell>
          <cell r="N2509">
            <v>2032</v>
          </cell>
          <cell r="O2509" t="str">
            <v>Proalimentos Liber S.A.S. En reorganización</v>
          </cell>
          <cell r="P2509">
            <v>840</v>
          </cell>
          <cell r="Q2509">
            <v>840</v>
          </cell>
          <cell r="R2509">
            <v>840</v>
          </cell>
          <cell r="S2509">
            <v>840</v>
          </cell>
          <cell r="T2509">
            <v>831</v>
          </cell>
          <cell r="U2509">
            <v>831</v>
          </cell>
          <cell r="V2509">
            <v>831</v>
          </cell>
          <cell r="W2509">
            <v>831</v>
          </cell>
        </row>
        <row r="2510">
          <cell r="I2510" t="str">
            <v>ALI_52_SEG_5_PROV_2014</v>
          </cell>
          <cell r="J2510">
            <v>5</v>
          </cell>
          <cell r="K2510" t="str">
            <v>NECTAR Y CONCENTRADO DE FRUTA</v>
          </cell>
          <cell r="L2510">
            <v>52</v>
          </cell>
          <cell r="M2510" t="str">
            <v>52 : Néctar de Fruta ultrapasteurizado (Sabores: manzana, pera y durazno)</v>
          </cell>
          <cell r="N2510">
            <v>2014</v>
          </cell>
          <cell r="O2510" t="str">
            <v>PulpaFruit S.A.S.</v>
          </cell>
          <cell r="P2510">
            <v>841</v>
          </cell>
          <cell r="Q2510">
            <v>841</v>
          </cell>
          <cell r="R2510">
            <v>841</v>
          </cell>
          <cell r="S2510">
            <v>841</v>
          </cell>
          <cell r="T2510">
            <v>831</v>
          </cell>
          <cell r="U2510">
            <v>831</v>
          </cell>
          <cell r="V2510">
            <v>831</v>
          </cell>
          <cell r="W2510">
            <v>831</v>
          </cell>
        </row>
        <row r="2511">
          <cell r="I2511" t="str">
            <v>ALI_52_SEG_5_PROV_2032</v>
          </cell>
          <cell r="J2511">
            <v>5</v>
          </cell>
          <cell r="K2511" t="str">
            <v>NECTAR Y CONCENTRADO DE FRUTA</v>
          </cell>
          <cell r="L2511">
            <v>52</v>
          </cell>
          <cell r="M2511" t="str">
            <v>52 : Néctar de Fruta ultrapasteurizado (Sabores: manzana, pera y durazno)</v>
          </cell>
          <cell r="N2511">
            <v>2032</v>
          </cell>
          <cell r="O2511" t="str">
            <v>Proalimentos Liber S.A.S. En reorganización</v>
          </cell>
          <cell r="P2511">
            <v>840</v>
          </cell>
          <cell r="Q2511">
            <v>840</v>
          </cell>
          <cell r="R2511">
            <v>840</v>
          </cell>
          <cell r="S2511">
            <v>840</v>
          </cell>
          <cell r="T2511">
            <v>831</v>
          </cell>
          <cell r="U2511">
            <v>831</v>
          </cell>
          <cell r="V2511">
            <v>831</v>
          </cell>
          <cell r="W2511">
            <v>831</v>
          </cell>
        </row>
        <row r="2512">
          <cell r="I2512" t="str">
            <v>ALI_52_SEG_6_PROV_2014</v>
          </cell>
          <cell r="J2512">
            <v>6</v>
          </cell>
          <cell r="K2512" t="str">
            <v>NECTAR Y CONCENTRADO DE FRUTA</v>
          </cell>
          <cell r="L2512">
            <v>52</v>
          </cell>
          <cell r="M2512" t="str">
            <v>52 : Néctar de Fruta ultrapasteurizado (Sabores: manzana, pera y durazno)</v>
          </cell>
          <cell r="N2512">
            <v>2014</v>
          </cell>
          <cell r="O2512" t="str">
            <v>PulpaFruit S.A.S.</v>
          </cell>
          <cell r="P2512">
            <v>841</v>
          </cell>
          <cell r="Q2512">
            <v>841</v>
          </cell>
          <cell r="R2512">
            <v>841</v>
          </cell>
          <cell r="S2512">
            <v>841</v>
          </cell>
          <cell r="T2512">
            <v>831</v>
          </cell>
          <cell r="U2512">
            <v>831</v>
          </cell>
          <cell r="V2512">
            <v>831</v>
          </cell>
          <cell r="W2512">
            <v>831</v>
          </cell>
        </row>
        <row r="2513">
          <cell r="I2513" t="str">
            <v>ALI_52_SEG_6_PROV_2032</v>
          </cell>
          <cell r="J2513">
            <v>6</v>
          </cell>
          <cell r="K2513" t="str">
            <v>NECTAR Y CONCENTRADO DE FRUTA</v>
          </cell>
          <cell r="L2513">
            <v>52</v>
          </cell>
          <cell r="M2513" t="str">
            <v>52 : Néctar de Fruta ultrapasteurizado (Sabores: manzana, pera y durazno)</v>
          </cell>
          <cell r="N2513">
            <v>2032</v>
          </cell>
          <cell r="O2513" t="str">
            <v>Proalimentos Liber S.A.S. En reorganización</v>
          </cell>
          <cell r="P2513">
            <v>840</v>
          </cell>
          <cell r="Q2513">
            <v>840</v>
          </cell>
          <cell r="R2513">
            <v>840</v>
          </cell>
          <cell r="S2513">
            <v>840</v>
          </cell>
          <cell r="T2513">
            <v>831</v>
          </cell>
          <cell r="U2513">
            <v>831</v>
          </cell>
          <cell r="V2513">
            <v>831</v>
          </cell>
          <cell r="W2513">
            <v>831</v>
          </cell>
        </row>
        <row r="2514">
          <cell r="I2514" t="str">
            <v>ALI_52_SEG_7_PROV_2014</v>
          </cell>
          <cell r="J2514">
            <v>7</v>
          </cell>
          <cell r="K2514" t="str">
            <v>NECTAR Y CONCENTRADO DE FRUTA</v>
          </cell>
          <cell r="L2514">
            <v>52</v>
          </cell>
          <cell r="M2514" t="str">
            <v>52 : Néctar de Fruta ultrapasteurizado (Sabores: manzana, pera y durazno)</v>
          </cell>
          <cell r="N2514">
            <v>2014</v>
          </cell>
          <cell r="O2514" t="str">
            <v>PulpaFruit S.A.S.</v>
          </cell>
          <cell r="P2514">
            <v>841</v>
          </cell>
          <cell r="Q2514">
            <v>841</v>
          </cell>
          <cell r="R2514">
            <v>841</v>
          </cell>
          <cell r="S2514">
            <v>841</v>
          </cell>
          <cell r="T2514">
            <v>831</v>
          </cell>
          <cell r="U2514">
            <v>831</v>
          </cell>
          <cell r="V2514">
            <v>831</v>
          </cell>
          <cell r="W2514">
            <v>831</v>
          </cell>
        </row>
        <row r="2515">
          <cell r="I2515" t="str">
            <v>ALI_52_SEG_7_PROV_2032</v>
          </cell>
          <cell r="J2515">
            <v>7</v>
          </cell>
          <cell r="K2515" t="str">
            <v>NECTAR Y CONCENTRADO DE FRUTA</v>
          </cell>
          <cell r="L2515">
            <v>52</v>
          </cell>
          <cell r="M2515" t="str">
            <v>52 : Néctar de Fruta ultrapasteurizado (Sabores: manzana, pera y durazno)</v>
          </cell>
          <cell r="N2515">
            <v>2032</v>
          </cell>
          <cell r="O2515" t="str">
            <v>Proalimentos Liber S.A.S. En reorganización</v>
          </cell>
          <cell r="P2515">
            <v>840</v>
          </cell>
          <cell r="Q2515">
            <v>840</v>
          </cell>
          <cell r="R2515">
            <v>840</v>
          </cell>
          <cell r="S2515">
            <v>840</v>
          </cell>
          <cell r="T2515">
            <v>831</v>
          </cell>
          <cell r="U2515">
            <v>831</v>
          </cell>
          <cell r="V2515">
            <v>831</v>
          </cell>
          <cell r="W2515">
            <v>831</v>
          </cell>
        </row>
        <row r="2516">
          <cell r="I2516" t="str">
            <v>ALI_52_SEG_8_PROV_2014</v>
          </cell>
          <cell r="J2516">
            <v>8</v>
          </cell>
          <cell r="K2516" t="str">
            <v>NECTAR Y CONCENTRADO DE FRUTA</v>
          </cell>
          <cell r="L2516">
            <v>52</v>
          </cell>
          <cell r="M2516" t="str">
            <v>52 : Néctar de Fruta ultrapasteurizado (Sabores: manzana, pera y durazno)</v>
          </cell>
          <cell r="N2516">
            <v>2014</v>
          </cell>
          <cell r="O2516" t="str">
            <v>PulpaFruit S.A.S.</v>
          </cell>
          <cell r="P2516">
            <v>841</v>
          </cell>
          <cell r="Q2516">
            <v>841</v>
          </cell>
          <cell r="R2516">
            <v>841</v>
          </cell>
          <cell r="S2516">
            <v>841</v>
          </cell>
          <cell r="T2516">
            <v>831</v>
          </cell>
          <cell r="U2516">
            <v>831</v>
          </cell>
          <cell r="V2516">
            <v>831</v>
          </cell>
          <cell r="W2516">
            <v>831</v>
          </cell>
        </row>
        <row r="2517">
          <cell r="I2517" t="str">
            <v>ALI_52_SEG_8_PROV_2032</v>
          </cell>
          <cell r="J2517">
            <v>8</v>
          </cell>
          <cell r="K2517" t="str">
            <v>NECTAR Y CONCENTRADO DE FRUTA</v>
          </cell>
          <cell r="L2517">
            <v>52</v>
          </cell>
          <cell r="M2517" t="str">
            <v>52 : Néctar de Fruta ultrapasteurizado (Sabores: manzana, pera y durazno)</v>
          </cell>
          <cell r="N2517">
            <v>2032</v>
          </cell>
          <cell r="O2517" t="str">
            <v>Proalimentos Liber S.A.S. En reorganización</v>
          </cell>
          <cell r="P2517">
            <v>840</v>
          </cell>
          <cell r="Q2517">
            <v>840</v>
          </cell>
          <cell r="R2517">
            <v>840</v>
          </cell>
          <cell r="S2517">
            <v>840</v>
          </cell>
          <cell r="T2517">
            <v>831</v>
          </cell>
          <cell r="U2517">
            <v>831</v>
          </cell>
          <cell r="V2517">
            <v>831</v>
          </cell>
          <cell r="W2517">
            <v>831</v>
          </cell>
        </row>
        <row r="2518">
          <cell r="I2518" t="str">
            <v>ALI_52_SEG_9_PROV_2014</v>
          </cell>
          <cell r="J2518">
            <v>9</v>
          </cell>
          <cell r="K2518" t="str">
            <v>NECTAR Y CONCENTRADO DE FRUTA</v>
          </cell>
          <cell r="L2518">
            <v>52</v>
          </cell>
          <cell r="M2518" t="str">
            <v>52 : Néctar de Fruta ultrapasteurizado (Sabores: manzana, pera y durazno)</v>
          </cell>
          <cell r="N2518">
            <v>2014</v>
          </cell>
          <cell r="O2518" t="str">
            <v>PulpaFruit S.A.S.</v>
          </cell>
          <cell r="P2518">
            <v>841</v>
          </cell>
          <cell r="Q2518">
            <v>841</v>
          </cell>
          <cell r="R2518">
            <v>841</v>
          </cell>
          <cell r="S2518">
            <v>841</v>
          </cell>
          <cell r="T2518">
            <v>831</v>
          </cell>
          <cell r="U2518">
            <v>831</v>
          </cell>
          <cell r="V2518">
            <v>831</v>
          </cell>
          <cell r="W2518">
            <v>831</v>
          </cell>
        </row>
        <row r="2519">
          <cell r="I2519" t="str">
            <v>ALI_52_SEG_9_PROV_2032</v>
          </cell>
          <cell r="J2519">
            <v>9</v>
          </cell>
          <cell r="K2519" t="str">
            <v>NECTAR Y CONCENTRADO DE FRUTA</v>
          </cell>
          <cell r="L2519">
            <v>52</v>
          </cell>
          <cell r="M2519" t="str">
            <v>52 : Néctar de Fruta ultrapasteurizado (Sabores: manzana, pera y durazno)</v>
          </cell>
          <cell r="N2519">
            <v>2032</v>
          </cell>
          <cell r="O2519" t="str">
            <v>Proalimentos Liber S.A.S. En reorganización</v>
          </cell>
          <cell r="P2519">
            <v>840</v>
          </cell>
          <cell r="Q2519">
            <v>840</v>
          </cell>
          <cell r="R2519">
            <v>840</v>
          </cell>
          <cell r="S2519">
            <v>840</v>
          </cell>
          <cell r="T2519">
            <v>831</v>
          </cell>
          <cell r="U2519">
            <v>831</v>
          </cell>
          <cell r="V2519">
            <v>831</v>
          </cell>
          <cell r="W2519">
            <v>831</v>
          </cell>
        </row>
        <row r="2520">
          <cell r="I2520" t="str">
            <v>ALI_52_SEG_10_PROV_2014</v>
          </cell>
          <cell r="J2520">
            <v>10</v>
          </cell>
          <cell r="K2520" t="str">
            <v>NECTAR Y CONCENTRADO DE FRUTA</v>
          </cell>
          <cell r="L2520">
            <v>52</v>
          </cell>
          <cell r="M2520" t="str">
            <v>52 : Néctar de Fruta ultrapasteurizado (Sabores: manzana, pera y durazno)</v>
          </cell>
          <cell r="N2520">
            <v>2014</v>
          </cell>
          <cell r="O2520" t="str">
            <v>PulpaFruit S.A.S.</v>
          </cell>
          <cell r="P2520">
            <v>841</v>
          </cell>
          <cell r="Q2520">
            <v>841</v>
          </cell>
          <cell r="R2520">
            <v>841</v>
          </cell>
          <cell r="S2520">
            <v>841</v>
          </cell>
          <cell r="T2520">
            <v>831</v>
          </cell>
          <cell r="U2520">
            <v>831</v>
          </cell>
          <cell r="V2520">
            <v>831</v>
          </cell>
          <cell r="W2520">
            <v>831</v>
          </cell>
        </row>
        <row r="2521">
          <cell r="I2521" t="str">
            <v>ALI_52_SEG_10_PROV_2032</v>
          </cell>
          <cell r="J2521">
            <v>10</v>
          </cell>
          <cell r="K2521" t="str">
            <v>NECTAR Y CONCENTRADO DE FRUTA</v>
          </cell>
          <cell r="L2521">
            <v>52</v>
          </cell>
          <cell r="M2521" t="str">
            <v>52 : Néctar de Fruta ultrapasteurizado (Sabores: manzana, pera y durazno)</v>
          </cell>
          <cell r="N2521">
            <v>2032</v>
          </cell>
          <cell r="O2521" t="str">
            <v>Proalimentos Liber S.A.S. En reorganización</v>
          </cell>
          <cell r="P2521">
            <v>840</v>
          </cell>
          <cell r="Q2521">
            <v>840</v>
          </cell>
          <cell r="R2521">
            <v>840</v>
          </cell>
          <cell r="S2521">
            <v>840</v>
          </cell>
          <cell r="T2521">
            <v>831</v>
          </cell>
          <cell r="U2521">
            <v>831</v>
          </cell>
          <cell r="V2521">
            <v>831</v>
          </cell>
          <cell r="W2521">
            <v>831</v>
          </cell>
        </row>
        <row r="2522">
          <cell r="I2522" t="str">
            <v>ALI_52_SEG_11_PROV_2014</v>
          </cell>
          <cell r="J2522">
            <v>11</v>
          </cell>
          <cell r="K2522" t="str">
            <v>NECTAR Y CONCENTRADO DE FRUTA</v>
          </cell>
          <cell r="L2522">
            <v>52</v>
          </cell>
          <cell r="M2522" t="str">
            <v>52 : Néctar de Fruta ultrapasteurizado (Sabores: manzana, pera y durazno)</v>
          </cell>
          <cell r="N2522">
            <v>2014</v>
          </cell>
          <cell r="O2522" t="str">
            <v>PulpaFruit S.A.S.</v>
          </cell>
          <cell r="P2522">
            <v>841</v>
          </cell>
          <cell r="Q2522">
            <v>841</v>
          </cell>
          <cell r="R2522">
            <v>841</v>
          </cell>
          <cell r="S2522">
            <v>841</v>
          </cell>
          <cell r="T2522">
            <v>831</v>
          </cell>
          <cell r="U2522">
            <v>831</v>
          </cell>
          <cell r="V2522">
            <v>831</v>
          </cell>
          <cell r="W2522">
            <v>831</v>
          </cell>
        </row>
        <row r="2523">
          <cell r="I2523" t="str">
            <v>ALI_52_SEG_11_PROV_2032</v>
          </cell>
          <cell r="J2523">
            <v>11</v>
          </cell>
          <cell r="K2523" t="str">
            <v>NECTAR Y CONCENTRADO DE FRUTA</v>
          </cell>
          <cell r="L2523">
            <v>52</v>
          </cell>
          <cell r="M2523" t="str">
            <v>52 : Néctar de Fruta ultrapasteurizado (Sabores: manzana, pera y durazno)</v>
          </cell>
          <cell r="N2523">
            <v>2032</v>
          </cell>
          <cell r="O2523" t="str">
            <v>Proalimentos Liber S.A.S. En reorganización</v>
          </cell>
          <cell r="P2523">
            <v>840</v>
          </cell>
          <cell r="Q2523">
            <v>840</v>
          </cell>
          <cell r="R2523">
            <v>840</v>
          </cell>
          <cell r="S2523">
            <v>840</v>
          </cell>
          <cell r="T2523">
            <v>831</v>
          </cell>
          <cell r="U2523">
            <v>831</v>
          </cell>
          <cell r="V2523">
            <v>831</v>
          </cell>
          <cell r="W2523">
            <v>831</v>
          </cell>
        </row>
        <row r="2524">
          <cell r="I2524" t="str">
            <v>ALI_52_SEG_12_PROV_2014</v>
          </cell>
          <cell r="J2524">
            <v>12</v>
          </cell>
          <cell r="K2524" t="str">
            <v>NECTAR Y CONCENTRADO DE FRUTA</v>
          </cell>
          <cell r="L2524">
            <v>52</v>
          </cell>
          <cell r="M2524" t="str">
            <v>52 : Néctar de Fruta ultrapasteurizado (Sabores: manzana, pera y durazno)</v>
          </cell>
          <cell r="N2524">
            <v>2014</v>
          </cell>
          <cell r="O2524" t="str">
            <v>PulpaFruit S.A.S.</v>
          </cell>
          <cell r="P2524">
            <v>841</v>
          </cell>
          <cell r="Q2524">
            <v>841</v>
          </cell>
          <cell r="R2524">
            <v>841</v>
          </cell>
          <cell r="S2524">
            <v>841</v>
          </cell>
          <cell r="T2524">
            <v>831</v>
          </cell>
          <cell r="U2524">
            <v>831</v>
          </cell>
          <cell r="V2524">
            <v>831</v>
          </cell>
          <cell r="W2524">
            <v>831</v>
          </cell>
        </row>
        <row r="2525">
          <cell r="I2525" t="str">
            <v>ALI_52_SEG_12_PROV_2032</v>
          </cell>
          <cell r="J2525">
            <v>12</v>
          </cell>
          <cell r="K2525" t="str">
            <v>NECTAR Y CONCENTRADO DE FRUTA</v>
          </cell>
          <cell r="L2525">
            <v>52</v>
          </cell>
          <cell r="M2525" t="str">
            <v>52 : Néctar de Fruta ultrapasteurizado (Sabores: manzana, pera y durazno)</v>
          </cell>
          <cell r="N2525">
            <v>2032</v>
          </cell>
          <cell r="O2525" t="str">
            <v>Proalimentos Liber S.A.S. En reorganización</v>
          </cell>
          <cell r="P2525">
            <v>840</v>
          </cell>
          <cell r="Q2525">
            <v>840</v>
          </cell>
          <cell r="R2525">
            <v>840</v>
          </cell>
          <cell r="S2525">
            <v>840</v>
          </cell>
          <cell r="T2525">
            <v>831</v>
          </cell>
          <cell r="U2525">
            <v>831</v>
          </cell>
          <cell r="V2525">
            <v>831</v>
          </cell>
          <cell r="W2525">
            <v>831</v>
          </cell>
        </row>
        <row r="2526">
          <cell r="I2526" t="str">
            <v>ALI_52_SEG_13_PROV_2014</v>
          </cell>
          <cell r="J2526">
            <v>13</v>
          </cell>
          <cell r="K2526" t="str">
            <v>NECTAR Y CONCENTRADO DE FRUTA</v>
          </cell>
          <cell r="L2526">
            <v>52</v>
          </cell>
          <cell r="M2526" t="str">
            <v>52 : Néctar de Fruta ultrapasteurizado (Sabores: manzana, pera y durazno)</v>
          </cell>
          <cell r="N2526">
            <v>2014</v>
          </cell>
          <cell r="O2526" t="str">
            <v>PulpaFruit S.A.S.</v>
          </cell>
          <cell r="P2526">
            <v>841</v>
          </cell>
          <cell r="Q2526">
            <v>841</v>
          </cell>
          <cell r="R2526">
            <v>841</v>
          </cell>
          <cell r="S2526">
            <v>841</v>
          </cell>
          <cell r="T2526">
            <v>831</v>
          </cell>
          <cell r="U2526">
            <v>831</v>
          </cell>
          <cell r="V2526">
            <v>831</v>
          </cell>
          <cell r="W2526">
            <v>831</v>
          </cell>
        </row>
        <row r="2527">
          <cell r="I2527" t="str">
            <v>ALI_52_SEG_13_PROV_2032</v>
          </cell>
          <cell r="J2527">
            <v>13</v>
          </cell>
          <cell r="K2527" t="str">
            <v>NECTAR Y CONCENTRADO DE FRUTA</v>
          </cell>
          <cell r="L2527">
            <v>52</v>
          </cell>
          <cell r="M2527" t="str">
            <v>52 : Néctar de Fruta ultrapasteurizado (Sabores: manzana, pera y durazno)</v>
          </cell>
          <cell r="N2527">
            <v>2032</v>
          </cell>
          <cell r="O2527" t="str">
            <v>Proalimentos Liber S.A.S. En reorganización</v>
          </cell>
          <cell r="P2527">
            <v>840</v>
          </cell>
          <cell r="Q2527">
            <v>840</v>
          </cell>
          <cell r="R2527">
            <v>840</v>
          </cell>
          <cell r="S2527">
            <v>840</v>
          </cell>
          <cell r="T2527">
            <v>831</v>
          </cell>
          <cell r="U2527">
            <v>831</v>
          </cell>
          <cell r="V2527">
            <v>831</v>
          </cell>
          <cell r="W2527">
            <v>831</v>
          </cell>
        </row>
        <row r="2528">
          <cell r="I2528" t="str">
            <v>ALI_52_SEG_14_PROV_2014</v>
          </cell>
          <cell r="J2528">
            <v>14</v>
          </cell>
          <cell r="K2528" t="str">
            <v>NECTAR Y CONCENTRADO DE FRUTA</v>
          </cell>
          <cell r="L2528">
            <v>52</v>
          </cell>
          <cell r="M2528" t="str">
            <v>52 : Néctar de Fruta ultrapasteurizado (Sabores: manzana, pera y durazno)</v>
          </cell>
          <cell r="N2528">
            <v>2014</v>
          </cell>
          <cell r="O2528" t="str">
            <v>PulpaFruit S.A.S.</v>
          </cell>
          <cell r="P2528">
            <v>841</v>
          </cell>
          <cell r="Q2528">
            <v>841</v>
          </cell>
          <cell r="R2528">
            <v>841</v>
          </cell>
          <cell r="S2528">
            <v>841</v>
          </cell>
          <cell r="T2528">
            <v>831</v>
          </cell>
          <cell r="U2528">
            <v>831</v>
          </cell>
          <cell r="V2528">
            <v>831</v>
          </cell>
          <cell r="W2528">
            <v>831</v>
          </cell>
        </row>
        <row r="2529">
          <cell r="I2529" t="str">
            <v>ALI_52_SEG_14_PROV_2032</v>
          </cell>
          <cell r="J2529">
            <v>14</v>
          </cell>
          <cell r="K2529" t="str">
            <v>NECTAR Y CONCENTRADO DE FRUTA</v>
          </cell>
          <cell r="L2529">
            <v>52</v>
          </cell>
          <cell r="M2529" t="str">
            <v>52 : Néctar de Fruta ultrapasteurizado (Sabores: manzana, pera y durazno)</v>
          </cell>
          <cell r="N2529">
            <v>2032</v>
          </cell>
          <cell r="O2529" t="str">
            <v>Proalimentos Liber S.A.S. En reorganización</v>
          </cell>
          <cell r="P2529">
            <v>840</v>
          </cell>
          <cell r="Q2529">
            <v>840</v>
          </cell>
          <cell r="R2529">
            <v>840</v>
          </cell>
          <cell r="S2529">
            <v>840</v>
          </cell>
          <cell r="T2529">
            <v>831</v>
          </cell>
          <cell r="U2529">
            <v>831</v>
          </cell>
          <cell r="V2529">
            <v>831</v>
          </cell>
          <cell r="W2529">
            <v>831</v>
          </cell>
        </row>
        <row r="2530">
          <cell r="I2530" t="str">
            <v>ALI_52_SEG_15_PROV_2014</v>
          </cell>
          <cell r="J2530">
            <v>15</v>
          </cell>
          <cell r="K2530" t="str">
            <v>NECTAR Y CONCENTRADO DE FRUTA</v>
          </cell>
          <cell r="L2530">
            <v>52</v>
          </cell>
          <cell r="M2530" t="str">
            <v>52 : Néctar de Fruta ultrapasteurizado (Sabores: manzana, pera y durazno)</v>
          </cell>
          <cell r="N2530">
            <v>2014</v>
          </cell>
          <cell r="O2530" t="str">
            <v>PulpaFruit S.A.S.</v>
          </cell>
          <cell r="P2530">
            <v>841</v>
          </cell>
          <cell r="Q2530">
            <v>841</v>
          </cell>
          <cell r="R2530">
            <v>841</v>
          </cell>
          <cell r="S2530">
            <v>841</v>
          </cell>
          <cell r="T2530">
            <v>831</v>
          </cell>
          <cell r="U2530">
            <v>831</v>
          </cell>
          <cell r="V2530">
            <v>831</v>
          </cell>
          <cell r="W2530">
            <v>831</v>
          </cell>
        </row>
        <row r="2531">
          <cell r="I2531" t="str">
            <v>ALI_52_SEG_15_PROV_2032</v>
          </cell>
          <cell r="J2531">
            <v>15</v>
          </cell>
          <cell r="K2531" t="str">
            <v>NECTAR Y CONCENTRADO DE FRUTA</v>
          </cell>
          <cell r="L2531">
            <v>52</v>
          </cell>
          <cell r="M2531" t="str">
            <v>52 : Néctar de Fruta ultrapasteurizado (Sabores: manzana, pera y durazno)</v>
          </cell>
          <cell r="N2531">
            <v>2032</v>
          </cell>
          <cell r="O2531" t="str">
            <v>Proalimentos Liber S.A.S. En reorganización</v>
          </cell>
          <cell r="P2531">
            <v>840</v>
          </cell>
          <cell r="Q2531">
            <v>840</v>
          </cell>
          <cell r="R2531">
            <v>840</v>
          </cell>
          <cell r="S2531">
            <v>840</v>
          </cell>
          <cell r="T2531">
            <v>831</v>
          </cell>
          <cell r="U2531">
            <v>831</v>
          </cell>
          <cell r="V2531">
            <v>831</v>
          </cell>
          <cell r="W2531">
            <v>831</v>
          </cell>
        </row>
        <row r="2532">
          <cell r="I2532" t="str">
            <v>ALI_126_SEG_1_PROV_2014</v>
          </cell>
          <cell r="J2532">
            <v>1</v>
          </cell>
          <cell r="K2532" t="str">
            <v>NECTAR Y CONCENTRADO DE FRUTA</v>
          </cell>
          <cell r="L2532">
            <v>126</v>
          </cell>
          <cell r="M2532" t="str">
            <v>126 : Concentrado De Fruta Esterilizado Con Válvula (Sabores: manzana, pera, mango y mix de frutas)</v>
          </cell>
          <cell r="N2532">
            <v>2014</v>
          </cell>
          <cell r="O2532" t="str">
            <v>PulpaFruit S.A.S.</v>
          </cell>
          <cell r="P2532">
            <v>1094</v>
          </cell>
          <cell r="Q2532">
            <v>1094</v>
          </cell>
          <cell r="R2532">
            <v>1094</v>
          </cell>
          <cell r="S2532">
            <v>1094</v>
          </cell>
          <cell r="T2532">
            <v>1068</v>
          </cell>
          <cell r="U2532">
            <v>1068</v>
          </cell>
          <cell r="V2532">
            <v>1068</v>
          </cell>
          <cell r="W2532">
            <v>1068</v>
          </cell>
        </row>
        <row r="2533">
          <cell r="I2533" t="str">
            <v>ALI_126_SEG_1_PROV_2087</v>
          </cell>
          <cell r="J2533">
            <v>1</v>
          </cell>
          <cell r="K2533" t="str">
            <v>NECTAR Y CONCENTRADO DE FRUTA</v>
          </cell>
          <cell r="L2533">
            <v>126</v>
          </cell>
          <cell r="M2533" t="str">
            <v>126 : Concentrado De Fruta Esterilizado Con Válvula (Sabores: manzana, pera, mango y mix de frutas)</v>
          </cell>
          <cell r="N2533">
            <v>2087</v>
          </cell>
          <cell r="O2533" t="str">
            <v>AAA Alimentando A Bogotá 2020 UT</v>
          </cell>
          <cell r="P2533">
            <v>1068</v>
          </cell>
          <cell r="Q2533">
            <v>1068</v>
          </cell>
          <cell r="R2533">
            <v>1068</v>
          </cell>
          <cell r="S2533">
            <v>1068</v>
          </cell>
          <cell r="T2533">
            <v>1068</v>
          </cell>
          <cell r="U2533">
            <v>1068</v>
          </cell>
          <cell r="V2533">
            <v>1068</v>
          </cell>
          <cell r="W2533">
            <v>1068</v>
          </cell>
        </row>
        <row r="2534">
          <cell r="I2534" t="str">
            <v>ALI_126_SEG_2_PROV_2014</v>
          </cell>
          <cell r="J2534">
            <v>2</v>
          </cell>
          <cell r="K2534" t="str">
            <v>NECTAR Y CONCENTRADO DE FRUTA</v>
          </cell>
          <cell r="L2534">
            <v>126</v>
          </cell>
          <cell r="M2534" t="str">
            <v>126 : Concentrado De Fruta Esterilizado Con Válvula (Sabores: manzana, pera, mango y mix de frutas)</v>
          </cell>
          <cell r="N2534">
            <v>2014</v>
          </cell>
          <cell r="O2534" t="str">
            <v>PulpaFruit S.A.S.</v>
          </cell>
          <cell r="P2534">
            <v>1094</v>
          </cell>
          <cell r="Q2534">
            <v>1094</v>
          </cell>
          <cell r="R2534">
            <v>1094</v>
          </cell>
          <cell r="S2534">
            <v>1094</v>
          </cell>
          <cell r="T2534">
            <v>1068</v>
          </cell>
          <cell r="U2534">
            <v>1068</v>
          </cell>
          <cell r="V2534">
            <v>1068</v>
          </cell>
          <cell r="W2534">
            <v>1068</v>
          </cell>
        </row>
        <row r="2535">
          <cell r="I2535" t="str">
            <v>ALI_126_SEG_2_PROV_2087</v>
          </cell>
          <cell r="J2535">
            <v>2</v>
          </cell>
          <cell r="K2535" t="str">
            <v>NECTAR Y CONCENTRADO DE FRUTA</v>
          </cell>
          <cell r="L2535">
            <v>126</v>
          </cell>
          <cell r="M2535" t="str">
            <v>126 : Concentrado De Fruta Esterilizado Con Válvula (Sabores: manzana, pera, mango y mix de frutas)</v>
          </cell>
          <cell r="N2535">
            <v>2087</v>
          </cell>
          <cell r="O2535" t="str">
            <v>AAA Alimentando A Bogotá 2020 UT</v>
          </cell>
          <cell r="P2535">
            <v>1068</v>
          </cell>
          <cell r="Q2535">
            <v>1068</v>
          </cell>
          <cell r="R2535">
            <v>1068</v>
          </cell>
          <cell r="S2535">
            <v>1068</v>
          </cell>
          <cell r="T2535">
            <v>1068</v>
          </cell>
          <cell r="U2535">
            <v>1068</v>
          </cell>
          <cell r="V2535">
            <v>1068</v>
          </cell>
          <cell r="W2535">
            <v>1068</v>
          </cell>
        </row>
        <row r="2536">
          <cell r="I2536" t="str">
            <v>ALI_126_SEG_3_PROV_2014</v>
          </cell>
          <cell r="J2536">
            <v>3</v>
          </cell>
          <cell r="K2536" t="str">
            <v>NECTAR Y CONCENTRADO DE FRUTA</v>
          </cell>
          <cell r="L2536">
            <v>126</v>
          </cell>
          <cell r="M2536" t="str">
            <v>126 : Concentrado De Fruta Esterilizado Con Válvula (Sabores: manzana, pera, mango y mix de frutas)</v>
          </cell>
          <cell r="N2536">
            <v>2014</v>
          </cell>
          <cell r="O2536" t="str">
            <v>PulpaFruit S.A.S.</v>
          </cell>
          <cell r="P2536">
            <v>1094</v>
          </cell>
          <cell r="Q2536">
            <v>1094</v>
          </cell>
          <cell r="R2536">
            <v>1094</v>
          </cell>
          <cell r="S2536">
            <v>1094</v>
          </cell>
          <cell r="T2536">
            <v>1068</v>
          </cell>
          <cell r="U2536">
            <v>1068</v>
          </cell>
          <cell r="V2536">
            <v>1068</v>
          </cell>
          <cell r="W2536">
            <v>1068</v>
          </cell>
        </row>
        <row r="2537">
          <cell r="I2537" t="str">
            <v>ALI_126_SEG_3_PROV_2087</v>
          </cell>
          <cell r="J2537">
            <v>3</v>
          </cell>
          <cell r="K2537" t="str">
            <v>NECTAR Y CONCENTRADO DE FRUTA</v>
          </cell>
          <cell r="L2537">
            <v>126</v>
          </cell>
          <cell r="M2537" t="str">
            <v>126 : Concentrado De Fruta Esterilizado Con Válvula (Sabores: manzana, pera, mango y mix de frutas)</v>
          </cell>
          <cell r="N2537">
            <v>2087</v>
          </cell>
          <cell r="O2537" t="str">
            <v>AAA Alimentando A Bogotá 2020 UT</v>
          </cell>
          <cell r="P2537">
            <v>1068</v>
          </cell>
          <cell r="Q2537">
            <v>1068</v>
          </cell>
          <cell r="R2537">
            <v>1068</v>
          </cell>
          <cell r="S2537">
            <v>1068</v>
          </cell>
          <cell r="T2537">
            <v>1068</v>
          </cell>
          <cell r="U2537">
            <v>1068</v>
          </cell>
          <cell r="V2537">
            <v>1068</v>
          </cell>
          <cell r="W2537">
            <v>1068</v>
          </cell>
        </row>
        <row r="2538">
          <cell r="I2538" t="str">
            <v>ALI_126_SEG_4_PROV_2014</v>
          </cell>
          <cell r="J2538">
            <v>4</v>
          </cell>
          <cell r="K2538" t="str">
            <v>NECTAR Y CONCENTRADO DE FRUTA</v>
          </cell>
          <cell r="L2538">
            <v>126</v>
          </cell>
          <cell r="M2538" t="str">
            <v>126 : Concentrado De Fruta Esterilizado Con Válvula (Sabores: manzana, pera, mango y mix de frutas)</v>
          </cell>
          <cell r="N2538">
            <v>2014</v>
          </cell>
          <cell r="O2538" t="str">
            <v>PulpaFruit S.A.S.</v>
          </cell>
          <cell r="P2538">
            <v>1094</v>
          </cell>
          <cell r="Q2538">
            <v>1094</v>
          </cell>
          <cell r="R2538">
            <v>1094</v>
          </cell>
          <cell r="S2538">
            <v>1094</v>
          </cell>
          <cell r="T2538">
            <v>1068</v>
          </cell>
          <cell r="U2538">
            <v>1068</v>
          </cell>
          <cell r="V2538">
            <v>1068</v>
          </cell>
          <cell r="W2538">
            <v>1068</v>
          </cell>
        </row>
        <row r="2539">
          <cell r="I2539" t="str">
            <v>ALI_126_SEG_4_PROV_2087</v>
          </cell>
          <cell r="J2539">
            <v>4</v>
          </cell>
          <cell r="K2539" t="str">
            <v>NECTAR Y CONCENTRADO DE FRUTA</v>
          </cell>
          <cell r="L2539">
            <v>126</v>
          </cell>
          <cell r="M2539" t="str">
            <v>126 : Concentrado De Fruta Esterilizado Con Válvula (Sabores: manzana, pera, mango y mix de frutas)</v>
          </cell>
          <cell r="N2539">
            <v>2087</v>
          </cell>
          <cell r="O2539" t="str">
            <v>AAA Alimentando A Bogotá 2020 UT</v>
          </cell>
          <cell r="P2539">
            <v>1068</v>
          </cell>
          <cell r="Q2539">
            <v>1068</v>
          </cell>
          <cell r="R2539">
            <v>1068</v>
          </cell>
          <cell r="S2539">
            <v>1068</v>
          </cell>
          <cell r="T2539">
            <v>1068</v>
          </cell>
          <cell r="U2539">
            <v>1068</v>
          </cell>
          <cell r="V2539">
            <v>1068</v>
          </cell>
          <cell r="W2539">
            <v>1068</v>
          </cell>
        </row>
        <row r="2540">
          <cell r="I2540" t="str">
            <v>ALI_126_SEG_5_PROV_2014</v>
          </cell>
          <cell r="J2540">
            <v>5</v>
          </cell>
          <cell r="K2540" t="str">
            <v>NECTAR Y CONCENTRADO DE FRUTA</v>
          </cell>
          <cell r="L2540">
            <v>126</v>
          </cell>
          <cell r="M2540" t="str">
            <v>126 : Concentrado De Fruta Esterilizado Con Válvula (Sabores: manzana, pera, mango y mix de frutas)</v>
          </cell>
          <cell r="N2540">
            <v>2014</v>
          </cell>
          <cell r="O2540" t="str">
            <v>PulpaFruit S.A.S.</v>
          </cell>
          <cell r="P2540">
            <v>1094</v>
          </cell>
          <cell r="Q2540">
            <v>1094</v>
          </cell>
          <cell r="R2540">
            <v>1094</v>
          </cell>
          <cell r="S2540">
            <v>1094</v>
          </cell>
          <cell r="T2540">
            <v>1068</v>
          </cell>
          <cell r="U2540">
            <v>1068</v>
          </cell>
          <cell r="V2540">
            <v>1068</v>
          </cell>
          <cell r="W2540">
            <v>1068</v>
          </cell>
        </row>
        <row r="2541">
          <cell r="I2541" t="str">
            <v>ALI_126_SEG_5_PROV_2087</v>
          </cell>
          <cell r="J2541">
            <v>5</v>
          </cell>
          <cell r="K2541" t="str">
            <v>NECTAR Y CONCENTRADO DE FRUTA</v>
          </cell>
          <cell r="L2541">
            <v>126</v>
          </cell>
          <cell r="M2541" t="str">
            <v>126 : Concentrado De Fruta Esterilizado Con Válvula (Sabores: manzana, pera, mango y mix de frutas)</v>
          </cell>
          <cell r="N2541">
            <v>2087</v>
          </cell>
          <cell r="O2541" t="str">
            <v>AAA Alimentando A Bogotá 2020 UT</v>
          </cell>
          <cell r="P2541">
            <v>1068</v>
          </cell>
          <cell r="Q2541">
            <v>1068</v>
          </cell>
          <cell r="R2541">
            <v>1068</v>
          </cell>
          <cell r="S2541">
            <v>1068</v>
          </cell>
          <cell r="T2541">
            <v>1068</v>
          </cell>
          <cell r="U2541">
            <v>1068</v>
          </cell>
          <cell r="V2541">
            <v>1068</v>
          </cell>
          <cell r="W2541">
            <v>1068</v>
          </cell>
        </row>
        <row r="2542">
          <cell r="I2542" t="str">
            <v>ALI_126_SEG_6_PROV_2014</v>
          </cell>
          <cell r="J2542">
            <v>6</v>
          </cell>
          <cell r="K2542" t="str">
            <v>NECTAR Y CONCENTRADO DE FRUTA</v>
          </cell>
          <cell r="L2542">
            <v>126</v>
          </cell>
          <cell r="M2542" t="str">
            <v>126 : Concentrado De Fruta Esterilizado Con Válvula (Sabores: manzana, pera, mango y mix de frutas)</v>
          </cell>
          <cell r="N2542">
            <v>2014</v>
          </cell>
          <cell r="O2542" t="str">
            <v>PulpaFruit S.A.S.</v>
          </cell>
          <cell r="P2542">
            <v>1094</v>
          </cell>
          <cell r="Q2542">
            <v>1094</v>
          </cell>
          <cell r="R2542">
            <v>1094</v>
          </cell>
          <cell r="S2542">
            <v>1094</v>
          </cell>
          <cell r="T2542">
            <v>1068</v>
          </cell>
          <cell r="U2542">
            <v>1068</v>
          </cell>
          <cell r="V2542">
            <v>1068</v>
          </cell>
          <cell r="W2542">
            <v>1068</v>
          </cell>
        </row>
        <row r="2543">
          <cell r="I2543" t="str">
            <v>ALI_126_SEG_6_PROV_2087</v>
          </cell>
          <cell r="J2543">
            <v>6</v>
          </cell>
          <cell r="K2543" t="str">
            <v>NECTAR Y CONCENTRADO DE FRUTA</v>
          </cell>
          <cell r="L2543">
            <v>126</v>
          </cell>
          <cell r="M2543" t="str">
            <v>126 : Concentrado De Fruta Esterilizado Con Válvula (Sabores: manzana, pera, mango y mix de frutas)</v>
          </cell>
          <cell r="N2543">
            <v>2087</v>
          </cell>
          <cell r="O2543" t="str">
            <v>AAA Alimentando A Bogotá 2020 UT</v>
          </cell>
          <cell r="P2543">
            <v>1068</v>
          </cell>
          <cell r="Q2543">
            <v>1068</v>
          </cell>
          <cell r="R2543">
            <v>1068</v>
          </cell>
          <cell r="S2543">
            <v>1068</v>
          </cell>
          <cell r="T2543">
            <v>1068</v>
          </cell>
          <cell r="U2543">
            <v>1068</v>
          </cell>
          <cell r="V2543">
            <v>1068</v>
          </cell>
          <cell r="W2543">
            <v>1068</v>
          </cell>
        </row>
        <row r="2544">
          <cell r="I2544" t="str">
            <v>ALI_126_SEG_7_PROV_2014</v>
          </cell>
          <cell r="J2544">
            <v>7</v>
          </cell>
          <cell r="K2544" t="str">
            <v>NECTAR Y CONCENTRADO DE FRUTA</v>
          </cell>
          <cell r="L2544">
            <v>126</v>
          </cell>
          <cell r="M2544" t="str">
            <v>126 : Concentrado De Fruta Esterilizado Con Válvula (Sabores: manzana, pera, mango y mix de frutas)</v>
          </cell>
          <cell r="N2544">
            <v>2014</v>
          </cell>
          <cell r="O2544" t="str">
            <v>PulpaFruit S.A.S.</v>
          </cell>
          <cell r="P2544">
            <v>1094</v>
          </cell>
          <cell r="Q2544">
            <v>1094</v>
          </cell>
          <cell r="R2544">
            <v>1094</v>
          </cell>
          <cell r="S2544">
            <v>1094</v>
          </cell>
          <cell r="T2544">
            <v>1068</v>
          </cell>
          <cell r="U2544">
            <v>1068</v>
          </cell>
          <cell r="V2544">
            <v>1068</v>
          </cell>
          <cell r="W2544">
            <v>1068</v>
          </cell>
        </row>
        <row r="2545">
          <cell r="I2545" t="str">
            <v>ALI_126_SEG_7_PROV_2087</v>
          </cell>
          <cell r="J2545">
            <v>7</v>
          </cell>
          <cell r="K2545" t="str">
            <v>NECTAR Y CONCENTRADO DE FRUTA</v>
          </cell>
          <cell r="L2545">
            <v>126</v>
          </cell>
          <cell r="M2545" t="str">
            <v>126 : Concentrado De Fruta Esterilizado Con Válvula (Sabores: manzana, pera, mango y mix de frutas)</v>
          </cell>
          <cell r="N2545">
            <v>2087</v>
          </cell>
          <cell r="O2545" t="str">
            <v>AAA Alimentando A Bogotá 2020 UT</v>
          </cell>
          <cell r="P2545">
            <v>1068</v>
          </cell>
          <cell r="Q2545">
            <v>1068</v>
          </cell>
          <cell r="R2545">
            <v>1068</v>
          </cell>
          <cell r="S2545">
            <v>1068</v>
          </cell>
          <cell r="T2545">
            <v>1068</v>
          </cell>
          <cell r="U2545">
            <v>1068</v>
          </cell>
          <cell r="V2545">
            <v>1068</v>
          </cell>
          <cell r="W2545">
            <v>1068</v>
          </cell>
        </row>
        <row r="2546">
          <cell r="I2546" t="str">
            <v>ALI_126_SEG_8_PROV_2014</v>
          </cell>
          <cell r="J2546">
            <v>8</v>
          </cell>
          <cell r="K2546" t="str">
            <v>NECTAR Y CONCENTRADO DE FRUTA</v>
          </cell>
          <cell r="L2546">
            <v>126</v>
          </cell>
          <cell r="M2546" t="str">
            <v>126 : Concentrado De Fruta Esterilizado Con Válvula (Sabores: manzana, pera, mango y mix de frutas)</v>
          </cell>
          <cell r="N2546">
            <v>2014</v>
          </cell>
          <cell r="O2546" t="str">
            <v>PulpaFruit S.A.S.</v>
          </cell>
          <cell r="P2546">
            <v>1094</v>
          </cell>
          <cell r="Q2546">
            <v>1094</v>
          </cell>
          <cell r="R2546">
            <v>1094</v>
          </cell>
          <cell r="S2546">
            <v>1094</v>
          </cell>
          <cell r="T2546">
            <v>1068</v>
          </cell>
          <cell r="U2546">
            <v>1068</v>
          </cell>
          <cell r="V2546">
            <v>1068</v>
          </cell>
          <cell r="W2546">
            <v>1068</v>
          </cell>
        </row>
        <row r="2547">
          <cell r="I2547" t="str">
            <v>ALI_126_SEG_8_PROV_2087</v>
          </cell>
          <cell r="J2547">
            <v>8</v>
          </cell>
          <cell r="K2547" t="str">
            <v>NECTAR Y CONCENTRADO DE FRUTA</v>
          </cell>
          <cell r="L2547">
            <v>126</v>
          </cell>
          <cell r="M2547" t="str">
            <v>126 : Concentrado De Fruta Esterilizado Con Válvula (Sabores: manzana, pera, mango y mix de frutas)</v>
          </cell>
          <cell r="N2547">
            <v>2087</v>
          </cell>
          <cell r="O2547" t="str">
            <v>AAA Alimentando A Bogotá 2020 UT</v>
          </cell>
          <cell r="P2547">
            <v>1068</v>
          </cell>
          <cell r="Q2547">
            <v>1068</v>
          </cell>
          <cell r="R2547">
            <v>1068</v>
          </cell>
          <cell r="S2547">
            <v>1068</v>
          </cell>
          <cell r="T2547">
            <v>1068</v>
          </cell>
          <cell r="U2547">
            <v>1068</v>
          </cell>
          <cell r="V2547">
            <v>1068</v>
          </cell>
          <cell r="W2547">
            <v>1068</v>
          </cell>
        </row>
        <row r="2548">
          <cell r="I2548" t="str">
            <v>ALI_126_SEG_9_PROV_2014</v>
          </cell>
          <cell r="J2548">
            <v>9</v>
          </cell>
          <cell r="K2548" t="str">
            <v>NECTAR Y CONCENTRADO DE FRUTA</v>
          </cell>
          <cell r="L2548">
            <v>126</v>
          </cell>
          <cell r="M2548" t="str">
            <v>126 : Concentrado De Fruta Esterilizado Con Válvula (Sabores: manzana, pera, mango y mix de frutas)</v>
          </cell>
          <cell r="N2548">
            <v>2014</v>
          </cell>
          <cell r="O2548" t="str">
            <v>PulpaFruit S.A.S.</v>
          </cell>
          <cell r="P2548">
            <v>1094</v>
          </cell>
          <cell r="Q2548">
            <v>1094</v>
          </cell>
          <cell r="R2548">
            <v>1094</v>
          </cell>
          <cell r="S2548">
            <v>1094</v>
          </cell>
          <cell r="T2548">
            <v>1068</v>
          </cell>
          <cell r="U2548">
            <v>1068</v>
          </cell>
          <cell r="V2548">
            <v>1068</v>
          </cell>
          <cell r="W2548">
            <v>1068</v>
          </cell>
        </row>
        <row r="2549">
          <cell r="I2549" t="str">
            <v>ALI_126_SEG_9_PROV_2087</v>
          </cell>
          <cell r="J2549">
            <v>9</v>
          </cell>
          <cell r="K2549" t="str">
            <v>NECTAR Y CONCENTRADO DE FRUTA</v>
          </cell>
          <cell r="L2549">
            <v>126</v>
          </cell>
          <cell r="M2549" t="str">
            <v>126 : Concentrado De Fruta Esterilizado Con Válvula (Sabores: manzana, pera, mango y mix de frutas)</v>
          </cell>
          <cell r="N2549">
            <v>2087</v>
          </cell>
          <cell r="O2549" t="str">
            <v>AAA Alimentando A Bogotá 2020 UT</v>
          </cell>
          <cell r="P2549">
            <v>1068</v>
          </cell>
          <cell r="Q2549">
            <v>1068</v>
          </cell>
          <cell r="R2549">
            <v>1068</v>
          </cell>
          <cell r="S2549">
            <v>1068</v>
          </cell>
          <cell r="T2549">
            <v>1068</v>
          </cell>
          <cell r="U2549">
            <v>1068</v>
          </cell>
          <cell r="V2549">
            <v>1068</v>
          </cell>
          <cell r="W2549">
            <v>1068</v>
          </cell>
        </row>
        <row r="2550">
          <cell r="I2550" t="str">
            <v>ALI_126_SEG_10_PROV_2014</v>
          </cell>
          <cell r="J2550">
            <v>10</v>
          </cell>
          <cell r="K2550" t="str">
            <v>NECTAR Y CONCENTRADO DE FRUTA</v>
          </cell>
          <cell r="L2550">
            <v>126</v>
          </cell>
          <cell r="M2550" t="str">
            <v>126 : Concentrado De Fruta Esterilizado Con Válvula (Sabores: manzana, pera, mango y mix de frutas)</v>
          </cell>
          <cell r="N2550">
            <v>2014</v>
          </cell>
          <cell r="O2550" t="str">
            <v>PulpaFruit S.A.S.</v>
          </cell>
          <cell r="P2550">
            <v>1094</v>
          </cell>
          <cell r="Q2550">
            <v>1094</v>
          </cell>
          <cell r="R2550">
            <v>1094</v>
          </cell>
          <cell r="S2550">
            <v>1094</v>
          </cell>
          <cell r="T2550">
            <v>1068</v>
          </cell>
          <cell r="U2550">
            <v>1068</v>
          </cell>
          <cell r="V2550">
            <v>1068</v>
          </cell>
          <cell r="W2550">
            <v>1068</v>
          </cell>
        </row>
        <row r="2551">
          <cell r="I2551" t="str">
            <v>ALI_126_SEG_10_PROV_2087</v>
          </cell>
          <cell r="J2551">
            <v>10</v>
          </cell>
          <cell r="K2551" t="str">
            <v>NECTAR Y CONCENTRADO DE FRUTA</v>
          </cell>
          <cell r="L2551">
            <v>126</v>
          </cell>
          <cell r="M2551" t="str">
            <v>126 : Concentrado De Fruta Esterilizado Con Válvula (Sabores: manzana, pera, mango y mix de frutas)</v>
          </cell>
          <cell r="N2551">
            <v>2087</v>
          </cell>
          <cell r="O2551" t="str">
            <v>AAA Alimentando A Bogotá 2020 UT</v>
          </cell>
          <cell r="P2551">
            <v>1068</v>
          </cell>
          <cell r="Q2551">
            <v>1068</v>
          </cell>
          <cell r="R2551">
            <v>1068</v>
          </cell>
          <cell r="S2551">
            <v>1068</v>
          </cell>
          <cell r="T2551">
            <v>1068</v>
          </cell>
          <cell r="U2551">
            <v>1068</v>
          </cell>
          <cell r="V2551">
            <v>1068</v>
          </cell>
          <cell r="W2551">
            <v>1068</v>
          </cell>
        </row>
        <row r="2552">
          <cell r="I2552" t="str">
            <v>ALI_126_SEG_11_PROV_2014</v>
          </cell>
          <cell r="J2552">
            <v>11</v>
          </cell>
          <cell r="K2552" t="str">
            <v>NECTAR Y CONCENTRADO DE FRUTA</v>
          </cell>
          <cell r="L2552">
            <v>126</v>
          </cell>
          <cell r="M2552" t="str">
            <v>126 : Concentrado De Fruta Esterilizado Con Válvula (Sabores: manzana, pera, mango y mix de frutas)</v>
          </cell>
          <cell r="N2552">
            <v>2014</v>
          </cell>
          <cell r="O2552" t="str">
            <v>PulpaFruit S.A.S.</v>
          </cell>
          <cell r="P2552">
            <v>1094</v>
          </cell>
          <cell r="Q2552">
            <v>1094</v>
          </cell>
          <cell r="R2552">
            <v>1094</v>
          </cell>
          <cell r="S2552">
            <v>1094</v>
          </cell>
          <cell r="T2552">
            <v>1068</v>
          </cell>
          <cell r="U2552">
            <v>1068</v>
          </cell>
          <cell r="V2552">
            <v>1068</v>
          </cell>
          <cell r="W2552">
            <v>1068</v>
          </cell>
        </row>
        <row r="2553">
          <cell r="I2553" t="str">
            <v>ALI_126_SEG_11_PROV_2087</v>
          </cell>
          <cell r="J2553">
            <v>11</v>
          </cell>
          <cell r="K2553" t="str">
            <v>NECTAR Y CONCENTRADO DE FRUTA</v>
          </cell>
          <cell r="L2553">
            <v>126</v>
          </cell>
          <cell r="M2553" t="str">
            <v>126 : Concentrado De Fruta Esterilizado Con Válvula (Sabores: manzana, pera, mango y mix de frutas)</v>
          </cell>
          <cell r="N2553">
            <v>2087</v>
          </cell>
          <cell r="O2553" t="str">
            <v>AAA Alimentando A Bogotá 2020 UT</v>
          </cell>
          <cell r="P2553">
            <v>1068</v>
          </cell>
          <cell r="Q2553">
            <v>1068</v>
          </cell>
          <cell r="R2553">
            <v>1068</v>
          </cell>
          <cell r="S2553">
            <v>1068</v>
          </cell>
          <cell r="T2553">
            <v>1068</v>
          </cell>
          <cell r="U2553">
            <v>1068</v>
          </cell>
          <cell r="V2553">
            <v>1068</v>
          </cell>
          <cell r="W2553">
            <v>1068</v>
          </cell>
        </row>
        <row r="2554">
          <cell r="I2554" t="str">
            <v>ALI_126_SEG_12_PROV_2014</v>
          </cell>
          <cell r="J2554">
            <v>12</v>
          </cell>
          <cell r="K2554" t="str">
            <v>NECTAR Y CONCENTRADO DE FRUTA</v>
          </cell>
          <cell r="L2554">
            <v>126</v>
          </cell>
          <cell r="M2554" t="str">
            <v>126 : Concentrado De Fruta Esterilizado Con Válvula (Sabores: manzana, pera, mango y mix de frutas)</v>
          </cell>
          <cell r="N2554">
            <v>2014</v>
          </cell>
          <cell r="O2554" t="str">
            <v>PulpaFruit S.A.S.</v>
          </cell>
          <cell r="P2554">
            <v>1094</v>
          </cell>
          <cell r="Q2554">
            <v>1094</v>
          </cell>
          <cell r="R2554">
            <v>1094</v>
          </cell>
          <cell r="S2554">
            <v>1094</v>
          </cell>
          <cell r="T2554">
            <v>1068</v>
          </cell>
          <cell r="U2554">
            <v>1068</v>
          </cell>
          <cell r="V2554">
            <v>1068</v>
          </cell>
          <cell r="W2554">
            <v>1068</v>
          </cell>
        </row>
        <row r="2555">
          <cell r="I2555" t="str">
            <v>ALI_126_SEG_12_PROV_2087</v>
          </cell>
          <cell r="J2555">
            <v>12</v>
          </cell>
          <cell r="K2555" t="str">
            <v>NECTAR Y CONCENTRADO DE FRUTA</v>
          </cell>
          <cell r="L2555">
            <v>126</v>
          </cell>
          <cell r="M2555" t="str">
            <v>126 : Concentrado De Fruta Esterilizado Con Válvula (Sabores: manzana, pera, mango y mix de frutas)</v>
          </cell>
          <cell r="N2555">
            <v>2087</v>
          </cell>
          <cell r="O2555" t="str">
            <v>AAA Alimentando A Bogotá 2020 UT</v>
          </cell>
          <cell r="P2555">
            <v>1068</v>
          </cell>
          <cell r="Q2555">
            <v>1068</v>
          </cell>
          <cell r="R2555">
            <v>1068</v>
          </cell>
          <cell r="S2555">
            <v>1068</v>
          </cell>
          <cell r="T2555">
            <v>1068</v>
          </cell>
          <cell r="U2555">
            <v>1068</v>
          </cell>
          <cell r="V2555">
            <v>1068</v>
          </cell>
          <cell r="W2555">
            <v>1068</v>
          </cell>
        </row>
        <row r="2556">
          <cell r="I2556" t="str">
            <v>ALI_126_SEG_13_PROV_2014</v>
          </cell>
          <cell r="J2556">
            <v>13</v>
          </cell>
          <cell r="K2556" t="str">
            <v>NECTAR Y CONCENTRADO DE FRUTA</v>
          </cell>
          <cell r="L2556">
            <v>126</v>
          </cell>
          <cell r="M2556" t="str">
            <v>126 : Concentrado De Fruta Esterilizado Con Válvula (Sabores: manzana, pera, mango y mix de frutas)</v>
          </cell>
          <cell r="N2556">
            <v>2014</v>
          </cell>
          <cell r="O2556" t="str">
            <v>PulpaFruit S.A.S.</v>
          </cell>
          <cell r="P2556">
            <v>1094</v>
          </cell>
          <cell r="Q2556">
            <v>1094</v>
          </cell>
          <cell r="R2556">
            <v>1094</v>
          </cell>
          <cell r="S2556">
            <v>1094</v>
          </cell>
          <cell r="T2556">
            <v>1068</v>
          </cell>
          <cell r="U2556">
            <v>1068</v>
          </cell>
          <cell r="V2556">
            <v>1068</v>
          </cell>
          <cell r="W2556">
            <v>1068</v>
          </cell>
        </row>
        <row r="2557">
          <cell r="I2557" t="str">
            <v>ALI_126_SEG_13_PROV_2087</v>
          </cell>
          <cell r="J2557">
            <v>13</v>
          </cell>
          <cell r="K2557" t="str">
            <v>NECTAR Y CONCENTRADO DE FRUTA</v>
          </cell>
          <cell r="L2557">
            <v>126</v>
          </cell>
          <cell r="M2557" t="str">
            <v>126 : Concentrado De Fruta Esterilizado Con Válvula (Sabores: manzana, pera, mango y mix de frutas)</v>
          </cell>
          <cell r="N2557">
            <v>2087</v>
          </cell>
          <cell r="O2557" t="str">
            <v>AAA Alimentando A Bogotá 2020 UT</v>
          </cell>
          <cell r="P2557">
            <v>1068</v>
          </cell>
          <cell r="Q2557">
            <v>1068</v>
          </cell>
          <cell r="R2557">
            <v>1068</v>
          </cell>
          <cell r="S2557">
            <v>1068</v>
          </cell>
          <cell r="T2557">
            <v>1068</v>
          </cell>
          <cell r="U2557">
            <v>1068</v>
          </cell>
          <cell r="V2557">
            <v>1068</v>
          </cell>
          <cell r="W2557">
            <v>1068</v>
          </cell>
        </row>
        <row r="2558">
          <cell r="I2558" t="str">
            <v>ALI_126_SEG_14_PROV_2014</v>
          </cell>
          <cell r="J2558">
            <v>14</v>
          </cell>
          <cell r="K2558" t="str">
            <v>NECTAR Y CONCENTRADO DE FRUTA</v>
          </cell>
          <cell r="L2558">
            <v>126</v>
          </cell>
          <cell r="M2558" t="str">
            <v>126 : Concentrado De Fruta Esterilizado Con Válvula (Sabores: manzana, pera, mango y mix de frutas)</v>
          </cell>
          <cell r="N2558">
            <v>2014</v>
          </cell>
          <cell r="O2558" t="str">
            <v>PulpaFruit S.A.S.</v>
          </cell>
          <cell r="P2558">
            <v>1094</v>
          </cell>
          <cell r="Q2558">
            <v>1094</v>
          </cell>
          <cell r="R2558">
            <v>1094</v>
          </cell>
          <cell r="S2558">
            <v>1094</v>
          </cell>
          <cell r="T2558">
            <v>1068</v>
          </cell>
          <cell r="U2558">
            <v>1068</v>
          </cell>
          <cell r="V2558">
            <v>1068</v>
          </cell>
          <cell r="W2558">
            <v>1068</v>
          </cell>
        </row>
        <row r="2559">
          <cell r="I2559" t="str">
            <v>ALI_126_SEG_14_PROV_2087</v>
          </cell>
          <cell r="J2559">
            <v>14</v>
          </cell>
          <cell r="K2559" t="str">
            <v>NECTAR Y CONCENTRADO DE FRUTA</v>
          </cell>
          <cell r="L2559">
            <v>126</v>
          </cell>
          <cell r="M2559" t="str">
            <v>126 : Concentrado De Fruta Esterilizado Con Válvula (Sabores: manzana, pera, mango y mix de frutas)</v>
          </cell>
          <cell r="N2559">
            <v>2087</v>
          </cell>
          <cell r="O2559" t="str">
            <v>AAA Alimentando A Bogotá 2020 UT</v>
          </cell>
          <cell r="P2559">
            <v>1068</v>
          </cell>
          <cell r="Q2559">
            <v>1068</v>
          </cell>
          <cell r="R2559">
            <v>1068</v>
          </cell>
          <cell r="S2559">
            <v>1068</v>
          </cell>
          <cell r="T2559">
            <v>1068</v>
          </cell>
          <cell r="U2559">
            <v>1068</v>
          </cell>
          <cell r="V2559">
            <v>1068</v>
          </cell>
          <cell r="W2559">
            <v>1068</v>
          </cell>
        </row>
        <row r="2560">
          <cell r="I2560" t="str">
            <v>ALI_126_SEG_15_PROV_2014</v>
          </cell>
          <cell r="J2560">
            <v>15</v>
          </cell>
          <cell r="K2560" t="str">
            <v>NECTAR Y CONCENTRADO DE FRUTA</v>
          </cell>
          <cell r="L2560">
            <v>126</v>
          </cell>
          <cell r="M2560" t="str">
            <v>126 : Concentrado De Fruta Esterilizado Con Válvula (Sabores: manzana, pera, mango y mix de frutas)</v>
          </cell>
          <cell r="N2560">
            <v>2014</v>
          </cell>
          <cell r="O2560" t="str">
            <v>PulpaFruit S.A.S.</v>
          </cell>
          <cell r="P2560">
            <v>1094</v>
          </cell>
          <cell r="Q2560">
            <v>1094</v>
          </cell>
          <cell r="R2560">
            <v>1094</v>
          </cell>
          <cell r="S2560">
            <v>1094</v>
          </cell>
          <cell r="T2560">
            <v>1068</v>
          </cell>
          <cell r="U2560">
            <v>1068</v>
          </cell>
          <cell r="V2560">
            <v>1068</v>
          </cell>
          <cell r="W2560">
            <v>1068</v>
          </cell>
        </row>
        <row r="2561">
          <cell r="I2561" t="str">
            <v>ALI_126_SEG_15_PROV_2087</v>
          </cell>
          <cell r="J2561">
            <v>15</v>
          </cell>
          <cell r="K2561" t="str">
            <v>NECTAR Y CONCENTRADO DE FRUTA</v>
          </cell>
          <cell r="L2561">
            <v>126</v>
          </cell>
          <cell r="M2561" t="str">
            <v>126 : Concentrado De Fruta Esterilizado Con Válvula (Sabores: manzana, pera, mango y mix de frutas)</v>
          </cell>
          <cell r="N2561">
            <v>2087</v>
          </cell>
          <cell r="O2561" t="str">
            <v>AAA Alimentando A Bogotá 2020 UT</v>
          </cell>
          <cell r="P2561">
            <v>1068</v>
          </cell>
          <cell r="Q2561">
            <v>1068</v>
          </cell>
          <cell r="R2561">
            <v>1068</v>
          </cell>
          <cell r="S2561">
            <v>1068</v>
          </cell>
          <cell r="T2561">
            <v>1068</v>
          </cell>
          <cell r="U2561">
            <v>1068</v>
          </cell>
          <cell r="V2561">
            <v>1068</v>
          </cell>
          <cell r="W2561">
            <v>1068</v>
          </cell>
        </row>
        <row r="2562">
          <cell r="I2562" t="str">
            <v>ALI_16_SEG_1_PROV_2027</v>
          </cell>
          <cell r="J2562">
            <v>1</v>
          </cell>
          <cell r="K2562" t="str">
            <v>POSTRES</v>
          </cell>
          <cell r="L2562">
            <v>16</v>
          </cell>
          <cell r="M2562" t="str">
            <v>16 : Chocolatina.</v>
          </cell>
          <cell r="N2562">
            <v>2027</v>
          </cell>
          <cell r="O2562" t="str">
            <v>Colombina S.A.</v>
          </cell>
          <cell r="P2562">
            <v>427</v>
          </cell>
          <cell r="Q2562">
            <v>427</v>
          </cell>
          <cell r="R2562">
            <v>427</v>
          </cell>
          <cell r="S2562">
            <v>427</v>
          </cell>
          <cell r="T2562">
            <v>416</v>
          </cell>
          <cell r="U2562">
            <v>416</v>
          </cell>
          <cell r="V2562">
            <v>416</v>
          </cell>
          <cell r="W2562">
            <v>416</v>
          </cell>
        </row>
        <row r="2563">
          <cell r="I2563" t="str">
            <v>ALI_16_SEG_1_PROV_2041</v>
          </cell>
          <cell r="J2563">
            <v>1</v>
          </cell>
          <cell r="K2563" t="str">
            <v>POSTRES</v>
          </cell>
          <cell r="L2563">
            <v>16</v>
          </cell>
          <cell r="M2563" t="str">
            <v>16 : Chocolatina.</v>
          </cell>
          <cell r="N2563">
            <v>2041</v>
          </cell>
          <cell r="O2563" t="str">
            <v>Mountain Food S.A.S.</v>
          </cell>
          <cell r="P2563">
            <v>427</v>
          </cell>
          <cell r="Q2563">
            <v>427</v>
          </cell>
          <cell r="R2563">
            <v>427</v>
          </cell>
          <cell r="S2563">
            <v>427</v>
          </cell>
          <cell r="T2563">
            <v>416</v>
          </cell>
          <cell r="U2563">
            <v>416</v>
          </cell>
          <cell r="V2563">
            <v>416</v>
          </cell>
          <cell r="W2563">
            <v>416</v>
          </cell>
        </row>
        <row r="2564">
          <cell r="I2564" t="str">
            <v>ALI_16_SEG_1_PROV_2087</v>
          </cell>
          <cell r="J2564">
            <v>1</v>
          </cell>
          <cell r="K2564" t="str">
            <v>POSTRES</v>
          </cell>
          <cell r="L2564">
            <v>16</v>
          </cell>
          <cell r="M2564" t="str">
            <v>16 : Chocolatina.</v>
          </cell>
          <cell r="N2564">
            <v>2087</v>
          </cell>
          <cell r="O2564" t="str">
            <v>AAA Alimentando A Bogotá 2020 UT</v>
          </cell>
          <cell r="P2564">
            <v>416</v>
          </cell>
          <cell r="Q2564">
            <v>416</v>
          </cell>
          <cell r="R2564">
            <v>416</v>
          </cell>
          <cell r="S2564">
            <v>416</v>
          </cell>
          <cell r="T2564">
            <v>416</v>
          </cell>
          <cell r="U2564">
            <v>416</v>
          </cell>
          <cell r="V2564">
            <v>416</v>
          </cell>
          <cell r="W2564">
            <v>416</v>
          </cell>
        </row>
        <row r="2565">
          <cell r="I2565" t="str">
            <v>ALI_16_SEG_2_PROV_2027</v>
          </cell>
          <cell r="J2565">
            <v>2</v>
          </cell>
          <cell r="K2565" t="str">
            <v>POSTRES</v>
          </cell>
          <cell r="L2565">
            <v>16</v>
          </cell>
          <cell r="M2565" t="str">
            <v>16 : Chocolatina.</v>
          </cell>
          <cell r="N2565">
            <v>2027</v>
          </cell>
          <cell r="O2565" t="str">
            <v>Colombina S.A.</v>
          </cell>
          <cell r="P2565">
            <v>427</v>
          </cell>
          <cell r="Q2565">
            <v>427</v>
          </cell>
          <cell r="R2565">
            <v>427</v>
          </cell>
          <cell r="S2565">
            <v>427</v>
          </cell>
          <cell r="T2565">
            <v>416</v>
          </cell>
          <cell r="U2565">
            <v>416</v>
          </cell>
          <cell r="V2565">
            <v>416</v>
          </cell>
          <cell r="W2565">
            <v>416</v>
          </cell>
        </row>
        <row r="2566">
          <cell r="I2566" t="str">
            <v>ALI_16_SEG_2_PROV_2041</v>
          </cell>
          <cell r="J2566">
            <v>2</v>
          </cell>
          <cell r="K2566" t="str">
            <v>POSTRES</v>
          </cell>
          <cell r="L2566">
            <v>16</v>
          </cell>
          <cell r="M2566" t="str">
            <v>16 : Chocolatina.</v>
          </cell>
          <cell r="N2566">
            <v>2041</v>
          </cell>
          <cell r="O2566" t="str">
            <v>Mountain Food S.A.S.</v>
          </cell>
          <cell r="P2566">
            <v>427</v>
          </cell>
          <cell r="Q2566">
            <v>427</v>
          </cell>
          <cell r="R2566">
            <v>427</v>
          </cell>
          <cell r="S2566">
            <v>427</v>
          </cell>
          <cell r="T2566">
            <v>416</v>
          </cell>
          <cell r="U2566">
            <v>416</v>
          </cell>
          <cell r="V2566">
            <v>416</v>
          </cell>
          <cell r="W2566">
            <v>416</v>
          </cell>
        </row>
        <row r="2567">
          <cell r="I2567" t="str">
            <v>ALI_16_SEG_2_PROV_2087</v>
          </cell>
          <cell r="J2567">
            <v>2</v>
          </cell>
          <cell r="K2567" t="str">
            <v>POSTRES</v>
          </cell>
          <cell r="L2567">
            <v>16</v>
          </cell>
          <cell r="M2567" t="str">
            <v>16 : Chocolatina.</v>
          </cell>
          <cell r="N2567">
            <v>2087</v>
          </cell>
          <cell r="O2567" t="str">
            <v>AAA Alimentando A Bogotá 2020 UT</v>
          </cell>
          <cell r="P2567">
            <v>416</v>
          </cell>
          <cell r="Q2567">
            <v>416</v>
          </cell>
          <cell r="R2567">
            <v>416</v>
          </cell>
          <cell r="S2567">
            <v>416</v>
          </cell>
          <cell r="T2567">
            <v>416</v>
          </cell>
          <cell r="U2567">
            <v>416</v>
          </cell>
          <cell r="V2567">
            <v>416</v>
          </cell>
          <cell r="W2567">
            <v>416</v>
          </cell>
        </row>
        <row r="2568">
          <cell r="I2568" t="str">
            <v>ALI_16_SEG_3_PROV_2027</v>
          </cell>
          <cell r="J2568">
            <v>3</v>
          </cell>
          <cell r="K2568" t="str">
            <v>POSTRES</v>
          </cell>
          <cell r="L2568">
            <v>16</v>
          </cell>
          <cell r="M2568" t="str">
            <v>16 : Chocolatina.</v>
          </cell>
          <cell r="N2568">
            <v>2027</v>
          </cell>
          <cell r="O2568" t="str">
            <v>Colombina S.A.</v>
          </cell>
          <cell r="P2568">
            <v>427</v>
          </cell>
          <cell r="Q2568">
            <v>427</v>
          </cell>
          <cell r="R2568">
            <v>427</v>
          </cell>
          <cell r="S2568">
            <v>427</v>
          </cell>
          <cell r="T2568">
            <v>416</v>
          </cell>
          <cell r="U2568">
            <v>416</v>
          </cell>
          <cell r="V2568">
            <v>416</v>
          </cell>
          <cell r="W2568">
            <v>416</v>
          </cell>
        </row>
        <row r="2569">
          <cell r="I2569" t="str">
            <v>ALI_16_SEG_3_PROV_2041</v>
          </cell>
          <cell r="J2569">
            <v>3</v>
          </cell>
          <cell r="K2569" t="str">
            <v>POSTRES</v>
          </cell>
          <cell r="L2569">
            <v>16</v>
          </cell>
          <cell r="M2569" t="str">
            <v>16 : Chocolatina.</v>
          </cell>
          <cell r="N2569">
            <v>2041</v>
          </cell>
          <cell r="O2569" t="str">
            <v>Mountain Food S.A.S.</v>
          </cell>
          <cell r="P2569">
            <v>427</v>
          </cell>
          <cell r="Q2569">
            <v>427</v>
          </cell>
          <cell r="R2569">
            <v>427</v>
          </cell>
          <cell r="S2569">
            <v>427</v>
          </cell>
          <cell r="T2569">
            <v>416</v>
          </cell>
          <cell r="U2569">
            <v>416</v>
          </cell>
          <cell r="V2569">
            <v>416</v>
          </cell>
          <cell r="W2569">
            <v>416</v>
          </cell>
        </row>
        <row r="2570">
          <cell r="I2570" t="str">
            <v>ALI_16_SEG_3_PROV_2087</v>
          </cell>
          <cell r="J2570">
            <v>3</v>
          </cell>
          <cell r="K2570" t="str">
            <v>POSTRES</v>
          </cell>
          <cell r="L2570">
            <v>16</v>
          </cell>
          <cell r="M2570" t="str">
            <v>16 : Chocolatina.</v>
          </cell>
          <cell r="N2570">
            <v>2087</v>
          </cell>
          <cell r="O2570" t="str">
            <v>AAA Alimentando A Bogotá 2020 UT</v>
          </cell>
          <cell r="P2570">
            <v>416</v>
          </cell>
          <cell r="Q2570">
            <v>416</v>
          </cell>
          <cell r="R2570">
            <v>416</v>
          </cell>
          <cell r="S2570">
            <v>416</v>
          </cell>
          <cell r="T2570">
            <v>416</v>
          </cell>
          <cell r="U2570">
            <v>416</v>
          </cell>
          <cell r="V2570">
            <v>416</v>
          </cell>
          <cell r="W2570">
            <v>416</v>
          </cell>
        </row>
        <row r="2571">
          <cell r="I2571" t="str">
            <v>ALI_16_SEG_4_PROV_2027</v>
          </cell>
          <cell r="J2571">
            <v>4</v>
          </cell>
          <cell r="K2571" t="str">
            <v>POSTRES</v>
          </cell>
          <cell r="L2571">
            <v>16</v>
          </cell>
          <cell r="M2571" t="str">
            <v>16 : Chocolatina.</v>
          </cell>
          <cell r="N2571">
            <v>2027</v>
          </cell>
          <cell r="O2571" t="str">
            <v>Colombina S.A.</v>
          </cell>
          <cell r="P2571">
            <v>427</v>
          </cell>
          <cell r="Q2571">
            <v>427</v>
          </cell>
          <cell r="R2571">
            <v>427</v>
          </cell>
          <cell r="S2571">
            <v>427</v>
          </cell>
          <cell r="T2571">
            <v>416</v>
          </cell>
          <cell r="U2571">
            <v>416</v>
          </cell>
          <cell r="V2571">
            <v>416</v>
          </cell>
          <cell r="W2571">
            <v>416</v>
          </cell>
        </row>
        <row r="2572">
          <cell r="I2572" t="str">
            <v>ALI_16_SEG_4_PROV_2041</v>
          </cell>
          <cell r="J2572">
            <v>4</v>
          </cell>
          <cell r="K2572" t="str">
            <v>POSTRES</v>
          </cell>
          <cell r="L2572">
            <v>16</v>
          </cell>
          <cell r="M2572" t="str">
            <v>16 : Chocolatina.</v>
          </cell>
          <cell r="N2572">
            <v>2041</v>
          </cell>
          <cell r="O2572" t="str">
            <v>Mountain Food S.A.S.</v>
          </cell>
          <cell r="P2572">
            <v>427</v>
          </cell>
          <cell r="Q2572">
            <v>427</v>
          </cell>
          <cell r="R2572">
            <v>427</v>
          </cell>
          <cell r="S2572">
            <v>427</v>
          </cell>
          <cell r="T2572">
            <v>416</v>
          </cell>
          <cell r="U2572">
            <v>416</v>
          </cell>
          <cell r="V2572">
            <v>416</v>
          </cell>
          <cell r="W2572">
            <v>416</v>
          </cell>
        </row>
        <row r="2573">
          <cell r="I2573" t="str">
            <v>ALI_16_SEG_4_PROV_2087</v>
          </cell>
          <cell r="J2573">
            <v>4</v>
          </cell>
          <cell r="K2573" t="str">
            <v>POSTRES</v>
          </cell>
          <cell r="L2573">
            <v>16</v>
          </cell>
          <cell r="M2573" t="str">
            <v>16 : Chocolatina.</v>
          </cell>
          <cell r="N2573">
            <v>2087</v>
          </cell>
          <cell r="O2573" t="str">
            <v>AAA Alimentando A Bogotá 2020 UT</v>
          </cell>
          <cell r="P2573">
            <v>416</v>
          </cell>
          <cell r="Q2573">
            <v>416</v>
          </cell>
          <cell r="R2573">
            <v>416</v>
          </cell>
          <cell r="S2573">
            <v>416</v>
          </cell>
          <cell r="T2573">
            <v>416</v>
          </cell>
          <cell r="U2573">
            <v>416</v>
          </cell>
          <cell r="V2573">
            <v>416</v>
          </cell>
          <cell r="W2573">
            <v>416</v>
          </cell>
        </row>
        <row r="2574">
          <cell r="I2574" t="str">
            <v>ALI_16_SEG_5_PROV_2027</v>
          </cell>
          <cell r="J2574">
            <v>5</v>
          </cell>
          <cell r="K2574" t="str">
            <v>POSTRES</v>
          </cell>
          <cell r="L2574">
            <v>16</v>
          </cell>
          <cell r="M2574" t="str">
            <v>16 : Chocolatina.</v>
          </cell>
          <cell r="N2574">
            <v>2027</v>
          </cell>
          <cell r="O2574" t="str">
            <v>Colombina S.A.</v>
          </cell>
          <cell r="P2574">
            <v>427</v>
          </cell>
          <cell r="Q2574">
            <v>427</v>
          </cell>
          <cell r="R2574">
            <v>427</v>
          </cell>
          <cell r="S2574">
            <v>427</v>
          </cell>
          <cell r="T2574">
            <v>416</v>
          </cell>
          <cell r="U2574">
            <v>416</v>
          </cell>
          <cell r="V2574">
            <v>416</v>
          </cell>
          <cell r="W2574">
            <v>416</v>
          </cell>
        </row>
        <row r="2575">
          <cell r="I2575" t="str">
            <v>ALI_16_SEG_5_PROV_2041</v>
          </cell>
          <cell r="J2575">
            <v>5</v>
          </cell>
          <cell r="K2575" t="str">
            <v>POSTRES</v>
          </cell>
          <cell r="L2575">
            <v>16</v>
          </cell>
          <cell r="M2575" t="str">
            <v>16 : Chocolatina.</v>
          </cell>
          <cell r="N2575">
            <v>2041</v>
          </cell>
          <cell r="O2575" t="str">
            <v>Mountain Food S.A.S.</v>
          </cell>
          <cell r="P2575">
            <v>427</v>
          </cell>
          <cell r="Q2575">
            <v>427</v>
          </cell>
          <cell r="R2575">
            <v>427</v>
          </cell>
          <cell r="S2575">
            <v>427</v>
          </cell>
          <cell r="T2575">
            <v>416</v>
          </cell>
          <cell r="U2575">
            <v>416</v>
          </cell>
          <cell r="V2575">
            <v>416</v>
          </cell>
          <cell r="W2575">
            <v>416</v>
          </cell>
        </row>
        <row r="2576">
          <cell r="I2576" t="str">
            <v>ALI_16_SEG_5_PROV_2087</v>
          </cell>
          <cell r="J2576">
            <v>5</v>
          </cell>
          <cell r="K2576" t="str">
            <v>POSTRES</v>
          </cell>
          <cell r="L2576">
            <v>16</v>
          </cell>
          <cell r="M2576" t="str">
            <v>16 : Chocolatina.</v>
          </cell>
          <cell r="N2576">
            <v>2087</v>
          </cell>
          <cell r="O2576" t="str">
            <v>AAA Alimentando A Bogotá 2020 UT</v>
          </cell>
          <cell r="P2576">
            <v>416</v>
          </cell>
          <cell r="Q2576">
            <v>416</v>
          </cell>
          <cell r="R2576">
            <v>416</v>
          </cell>
          <cell r="S2576">
            <v>416</v>
          </cell>
          <cell r="T2576">
            <v>416</v>
          </cell>
          <cell r="U2576">
            <v>416</v>
          </cell>
          <cell r="V2576">
            <v>416</v>
          </cell>
          <cell r="W2576">
            <v>416</v>
          </cell>
        </row>
        <row r="2577">
          <cell r="I2577" t="str">
            <v>ALI_16_SEG_6_PROV_2027</v>
          </cell>
          <cell r="J2577">
            <v>6</v>
          </cell>
          <cell r="K2577" t="str">
            <v>POSTRES</v>
          </cell>
          <cell r="L2577">
            <v>16</v>
          </cell>
          <cell r="M2577" t="str">
            <v>16 : Chocolatina.</v>
          </cell>
          <cell r="N2577">
            <v>2027</v>
          </cell>
          <cell r="O2577" t="str">
            <v>Colombina S.A.</v>
          </cell>
          <cell r="P2577">
            <v>427</v>
          </cell>
          <cell r="Q2577">
            <v>427</v>
          </cell>
          <cell r="R2577">
            <v>427</v>
          </cell>
          <cell r="S2577">
            <v>427</v>
          </cell>
          <cell r="T2577">
            <v>416</v>
          </cell>
          <cell r="U2577">
            <v>416</v>
          </cell>
          <cell r="V2577">
            <v>416</v>
          </cell>
          <cell r="W2577">
            <v>416</v>
          </cell>
        </row>
        <row r="2578">
          <cell r="I2578" t="str">
            <v>ALI_16_SEG_6_PROV_2041</v>
          </cell>
          <cell r="J2578">
            <v>6</v>
          </cell>
          <cell r="K2578" t="str">
            <v>POSTRES</v>
          </cell>
          <cell r="L2578">
            <v>16</v>
          </cell>
          <cell r="M2578" t="str">
            <v>16 : Chocolatina.</v>
          </cell>
          <cell r="N2578">
            <v>2041</v>
          </cell>
          <cell r="O2578" t="str">
            <v>Mountain Food S.A.S.</v>
          </cell>
          <cell r="P2578">
            <v>427</v>
          </cell>
          <cell r="Q2578">
            <v>427</v>
          </cell>
          <cell r="R2578">
            <v>427</v>
          </cell>
          <cell r="S2578">
            <v>427</v>
          </cell>
          <cell r="T2578">
            <v>416</v>
          </cell>
          <cell r="U2578">
            <v>416</v>
          </cell>
          <cell r="V2578">
            <v>416</v>
          </cell>
          <cell r="W2578">
            <v>416</v>
          </cell>
        </row>
        <row r="2579">
          <cell r="I2579" t="str">
            <v>ALI_16_SEG_6_PROV_2087</v>
          </cell>
          <cell r="J2579">
            <v>6</v>
          </cell>
          <cell r="K2579" t="str">
            <v>POSTRES</v>
          </cell>
          <cell r="L2579">
            <v>16</v>
          </cell>
          <cell r="M2579" t="str">
            <v>16 : Chocolatina.</v>
          </cell>
          <cell r="N2579">
            <v>2087</v>
          </cell>
          <cell r="O2579" t="str">
            <v>AAA Alimentando A Bogotá 2020 UT</v>
          </cell>
          <cell r="P2579">
            <v>416</v>
          </cell>
          <cell r="Q2579">
            <v>416</v>
          </cell>
          <cell r="R2579">
            <v>416</v>
          </cell>
          <cell r="S2579">
            <v>416</v>
          </cell>
          <cell r="T2579">
            <v>416</v>
          </cell>
          <cell r="U2579">
            <v>416</v>
          </cell>
          <cell r="V2579">
            <v>416</v>
          </cell>
          <cell r="W2579">
            <v>416</v>
          </cell>
        </row>
        <row r="2580">
          <cell r="I2580" t="str">
            <v>ALI_16_SEG_7_PROV_2027</v>
          </cell>
          <cell r="J2580">
            <v>7</v>
          </cell>
          <cell r="K2580" t="str">
            <v>POSTRES</v>
          </cell>
          <cell r="L2580">
            <v>16</v>
          </cell>
          <cell r="M2580" t="str">
            <v>16 : Chocolatina.</v>
          </cell>
          <cell r="N2580">
            <v>2027</v>
          </cell>
          <cell r="O2580" t="str">
            <v>Colombina S.A.</v>
          </cell>
          <cell r="P2580">
            <v>427</v>
          </cell>
          <cell r="Q2580">
            <v>427</v>
          </cell>
          <cell r="R2580">
            <v>427</v>
          </cell>
          <cell r="S2580">
            <v>427</v>
          </cell>
          <cell r="T2580">
            <v>416</v>
          </cell>
          <cell r="U2580">
            <v>416</v>
          </cell>
          <cell r="V2580">
            <v>416</v>
          </cell>
          <cell r="W2580">
            <v>416</v>
          </cell>
        </row>
        <row r="2581">
          <cell r="I2581" t="str">
            <v>ALI_16_SEG_7_PROV_2041</v>
          </cell>
          <cell r="J2581">
            <v>7</v>
          </cell>
          <cell r="K2581" t="str">
            <v>POSTRES</v>
          </cell>
          <cell r="L2581">
            <v>16</v>
          </cell>
          <cell r="M2581" t="str">
            <v>16 : Chocolatina.</v>
          </cell>
          <cell r="N2581">
            <v>2041</v>
          </cell>
          <cell r="O2581" t="str">
            <v>Mountain Food S.A.S.</v>
          </cell>
          <cell r="P2581">
            <v>427</v>
          </cell>
          <cell r="Q2581">
            <v>427</v>
          </cell>
          <cell r="R2581">
            <v>427</v>
          </cell>
          <cell r="S2581">
            <v>427</v>
          </cell>
          <cell r="T2581">
            <v>416</v>
          </cell>
          <cell r="U2581">
            <v>416</v>
          </cell>
          <cell r="V2581">
            <v>416</v>
          </cell>
          <cell r="W2581">
            <v>416</v>
          </cell>
        </row>
        <row r="2582">
          <cell r="I2582" t="str">
            <v>ALI_16_SEG_7_PROV_2087</v>
          </cell>
          <cell r="J2582">
            <v>7</v>
          </cell>
          <cell r="K2582" t="str">
            <v>POSTRES</v>
          </cell>
          <cell r="L2582">
            <v>16</v>
          </cell>
          <cell r="M2582" t="str">
            <v>16 : Chocolatina.</v>
          </cell>
          <cell r="N2582">
            <v>2087</v>
          </cell>
          <cell r="O2582" t="str">
            <v>AAA Alimentando A Bogotá 2020 UT</v>
          </cell>
          <cell r="P2582">
            <v>416</v>
          </cell>
          <cell r="Q2582">
            <v>416</v>
          </cell>
          <cell r="R2582">
            <v>416</v>
          </cell>
          <cell r="S2582">
            <v>416</v>
          </cell>
          <cell r="T2582">
            <v>416</v>
          </cell>
          <cell r="U2582">
            <v>416</v>
          </cell>
          <cell r="V2582">
            <v>416</v>
          </cell>
          <cell r="W2582">
            <v>416</v>
          </cell>
        </row>
        <row r="2583">
          <cell r="I2583" t="str">
            <v>ALI_16_SEG_8_PROV_2027</v>
          </cell>
          <cell r="J2583">
            <v>8</v>
          </cell>
          <cell r="K2583" t="str">
            <v>POSTRES</v>
          </cell>
          <cell r="L2583">
            <v>16</v>
          </cell>
          <cell r="M2583" t="str">
            <v>16 : Chocolatina.</v>
          </cell>
          <cell r="N2583">
            <v>2027</v>
          </cell>
          <cell r="O2583" t="str">
            <v>Colombina S.A.</v>
          </cell>
          <cell r="P2583">
            <v>427</v>
          </cell>
          <cell r="Q2583">
            <v>427</v>
          </cell>
          <cell r="R2583">
            <v>427</v>
          </cell>
          <cell r="S2583">
            <v>427</v>
          </cell>
          <cell r="T2583">
            <v>416</v>
          </cell>
          <cell r="U2583">
            <v>416</v>
          </cell>
          <cell r="V2583">
            <v>416</v>
          </cell>
          <cell r="W2583">
            <v>416</v>
          </cell>
        </row>
        <row r="2584">
          <cell r="I2584" t="str">
            <v>ALI_16_SEG_8_PROV_2041</v>
          </cell>
          <cell r="J2584">
            <v>8</v>
          </cell>
          <cell r="K2584" t="str">
            <v>POSTRES</v>
          </cell>
          <cell r="L2584">
            <v>16</v>
          </cell>
          <cell r="M2584" t="str">
            <v>16 : Chocolatina.</v>
          </cell>
          <cell r="N2584">
            <v>2041</v>
          </cell>
          <cell r="O2584" t="str">
            <v>Mountain Food S.A.S.</v>
          </cell>
          <cell r="P2584">
            <v>427</v>
          </cell>
          <cell r="Q2584">
            <v>427</v>
          </cell>
          <cell r="R2584">
            <v>427</v>
          </cell>
          <cell r="S2584">
            <v>427</v>
          </cell>
          <cell r="T2584">
            <v>416</v>
          </cell>
          <cell r="U2584">
            <v>416</v>
          </cell>
          <cell r="V2584">
            <v>416</v>
          </cell>
          <cell r="W2584">
            <v>416</v>
          </cell>
        </row>
        <row r="2585">
          <cell r="I2585" t="str">
            <v>ALI_16_SEG_8_PROV_2087</v>
          </cell>
          <cell r="J2585">
            <v>8</v>
          </cell>
          <cell r="K2585" t="str">
            <v>POSTRES</v>
          </cell>
          <cell r="L2585">
            <v>16</v>
          </cell>
          <cell r="M2585" t="str">
            <v>16 : Chocolatina.</v>
          </cell>
          <cell r="N2585">
            <v>2087</v>
          </cell>
          <cell r="O2585" t="str">
            <v>AAA Alimentando A Bogotá 2020 UT</v>
          </cell>
          <cell r="P2585">
            <v>416</v>
          </cell>
          <cell r="Q2585">
            <v>416</v>
          </cell>
          <cell r="R2585">
            <v>416</v>
          </cell>
          <cell r="S2585">
            <v>416</v>
          </cell>
          <cell r="T2585">
            <v>416</v>
          </cell>
          <cell r="U2585">
            <v>416</v>
          </cell>
          <cell r="V2585">
            <v>416</v>
          </cell>
          <cell r="W2585">
            <v>416</v>
          </cell>
        </row>
        <row r="2586">
          <cell r="I2586" t="str">
            <v>ALI_16_SEG_9_PROV_2027</v>
          </cell>
          <cell r="J2586">
            <v>9</v>
          </cell>
          <cell r="K2586" t="str">
            <v>POSTRES</v>
          </cell>
          <cell r="L2586">
            <v>16</v>
          </cell>
          <cell r="M2586" t="str">
            <v>16 : Chocolatina.</v>
          </cell>
          <cell r="N2586">
            <v>2027</v>
          </cell>
          <cell r="O2586" t="str">
            <v>Colombina S.A.</v>
          </cell>
          <cell r="P2586">
            <v>427</v>
          </cell>
          <cell r="Q2586">
            <v>427</v>
          </cell>
          <cell r="R2586">
            <v>427</v>
          </cell>
          <cell r="S2586">
            <v>427</v>
          </cell>
          <cell r="T2586">
            <v>416</v>
          </cell>
          <cell r="U2586">
            <v>416</v>
          </cell>
          <cell r="V2586">
            <v>416</v>
          </cell>
          <cell r="W2586">
            <v>416</v>
          </cell>
        </row>
        <row r="2587">
          <cell r="I2587" t="str">
            <v>ALI_16_SEG_9_PROV_2041</v>
          </cell>
          <cell r="J2587">
            <v>9</v>
          </cell>
          <cell r="K2587" t="str">
            <v>POSTRES</v>
          </cell>
          <cell r="L2587">
            <v>16</v>
          </cell>
          <cell r="M2587" t="str">
            <v>16 : Chocolatina.</v>
          </cell>
          <cell r="N2587">
            <v>2041</v>
          </cell>
          <cell r="O2587" t="str">
            <v>Mountain Food S.A.S.</v>
          </cell>
          <cell r="P2587">
            <v>427</v>
          </cell>
          <cell r="Q2587">
            <v>427</v>
          </cell>
          <cell r="R2587">
            <v>427</v>
          </cell>
          <cell r="S2587">
            <v>427</v>
          </cell>
          <cell r="T2587">
            <v>416</v>
          </cell>
          <cell r="U2587">
            <v>416</v>
          </cell>
          <cell r="V2587">
            <v>416</v>
          </cell>
          <cell r="W2587">
            <v>416</v>
          </cell>
        </row>
        <row r="2588">
          <cell r="I2588" t="str">
            <v>ALI_16_SEG_9_PROV_2087</v>
          </cell>
          <cell r="J2588">
            <v>9</v>
          </cell>
          <cell r="K2588" t="str">
            <v>POSTRES</v>
          </cell>
          <cell r="L2588">
            <v>16</v>
          </cell>
          <cell r="M2588" t="str">
            <v>16 : Chocolatina.</v>
          </cell>
          <cell r="N2588">
            <v>2087</v>
          </cell>
          <cell r="O2588" t="str">
            <v>AAA Alimentando A Bogotá 2020 UT</v>
          </cell>
          <cell r="P2588">
            <v>416</v>
          </cell>
          <cell r="Q2588">
            <v>416</v>
          </cell>
          <cell r="R2588">
            <v>416</v>
          </cell>
          <cell r="S2588">
            <v>416</v>
          </cell>
          <cell r="T2588">
            <v>416</v>
          </cell>
          <cell r="U2588">
            <v>416</v>
          </cell>
          <cell r="V2588">
            <v>416</v>
          </cell>
          <cell r="W2588">
            <v>416</v>
          </cell>
        </row>
        <row r="2589">
          <cell r="I2589" t="str">
            <v>ALI_16_SEG_10_PROV_2027</v>
          </cell>
          <cell r="J2589">
            <v>10</v>
          </cell>
          <cell r="K2589" t="str">
            <v>POSTRES</v>
          </cell>
          <cell r="L2589">
            <v>16</v>
          </cell>
          <cell r="M2589" t="str">
            <v>16 : Chocolatina.</v>
          </cell>
          <cell r="N2589">
            <v>2027</v>
          </cell>
          <cell r="O2589" t="str">
            <v>Colombina S.A.</v>
          </cell>
          <cell r="P2589">
            <v>427</v>
          </cell>
          <cell r="Q2589">
            <v>427</v>
          </cell>
          <cell r="R2589">
            <v>427</v>
          </cell>
          <cell r="S2589">
            <v>427</v>
          </cell>
          <cell r="T2589">
            <v>416</v>
          </cell>
          <cell r="U2589">
            <v>416</v>
          </cell>
          <cell r="V2589">
            <v>416</v>
          </cell>
          <cell r="W2589">
            <v>416</v>
          </cell>
        </row>
        <row r="2590">
          <cell r="I2590" t="str">
            <v>ALI_16_SEG_10_PROV_2041</v>
          </cell>
          <cell r="J2590">
            <v>10</v>
          </cell>
          <cell r="K2590" t="str">
            <v>POSTRES</v>
          </cell>
          <cell r="L2590">
            <v>16</v>
          </cell>
          <cell r="M2590" t="str">
            <v>16 : Chocolatina.</v>
          </cell>
          <cell r="N2590">
            <v>2041</v>
          </cell>
          <cell r="O2590" t="str">
            <v>Mountain Food S.A.S.</v>
          </cell>
          <cell r="P2590">
            <v>427</v>
          </cell>
          <cell r="Q2590">
            <v>427</v>
          </cell>
          <cell r="R2590">
            <v>427</v>
          </cell>
          <cell r="S2590">
            <v>427</v>
          </cell>
          <cell r="T2590">
            <v>416</v>
          </cell>
          <cell r="U2590">
            <v>416</v>
          </cell>
          <cell r="V2590">
            <v>416</v>
          </cell>
          <cell r="W2590">
            <v>416</v>
          </cell>
        </row>
        <row r="2591">
          <cell r="I2591" t="str">
            <v>ALI_16_SEG_10_PROV_2087</v>
          </cell>
          <cell r="J2591">
            <v>10</v>
          </cell>
          <cell r="K2591" t="str">
            <v>POSTRES</v>
          </cell>
          <cell r="L2591">
            <v>16</v>
          </cell>
          <cell r="M2591" t="str">
            <v>16 : Chocolatina.</v>
          </cell>
          <cell r="N2591">
            <v>2087</v>
          </cell>
          <cell r="O2591" t="str">
            <v>AAA Alimentando A Bogotá 2020 UT</v>
          </cell>
          <cell r="P2591">
            <v>416</v>
          </cell>
          <cell r="Q2591">
            <v>416</v>
          </cell>
          <cell r="R2591">
            <v>416</v>
          </cell>
          <cell r="S2591">
            <v>416</v>
          </cell>
          <cell r="T2591">
            <v>416</v>
          </cell>
          <cell r="U2591">
            <v>416</v>
          </cell>
          <cell r="V2591">
            <v>416</v>
          </cell>
          <cell r="W2591">
            <v>416</v>
          </cell>
        </row>
        <row r="2592">
          <cell r="I2592" t="str">
            <v>ALI_16_SEG_11_PROV_2027</v>
          </cell>
          <cell r="J2592">
            <v>11</v>
          </cell>
          <cell r="K2592" t="str">
            <v>POSTRES</v>
          </cell>
          <cell r="L2592">
            <v>16</v>
          </cell>
          <cell r="M2592" t="str">
            <v>16 : Chocolatina.</v>
          </cell>
          <cell r="N2592">
            <v>2027</v>
          </cell>
          <cell r="O2592" t="str">
            <v>Colombina S.A.</v>
          </cell>
          <cell r="P2592">
            <v>427</v>
          </cell>
          <cell r="Q2592">
            <v>427</v>
          </cell>
          <cell r="R2592">
            <v>427</v>
          </cell>
          <cell r="S2592">
            <v>427</v>
          </cell>
          <cell r="T2592">
            <v>416</v>
          </cell>
          <cell r="U2592">
            <v>416</v>
          </cell>
          <cell r="V2592">
            <v>416</v>
          </cell>
          <cell r="W2592">
            <v>416</v>
          </cell>
        </row>
        <row r="2593">
          <cell r="I2593" t="str">
            <v>ALI_16_SEG_11_PROV_2041</v>
          </cell>
          <cell r="J2593">
            <v>11</v>
          </cell>
          <cell r="K2593" t="str">
            <v>POSTRES</v>
          </cell>
          <cell r="L2593">
            <v>16</v>
          </cell>
          <cell r="M2593" t="str">
            <v>16 : Chocolatina.</v>
          </cell>
          <cell r="N2593">
            <v>2041</v>
          </cell>
          <cell r="O2593" t="str">
            <v>Mountain Food S.A.S.</v>
          </cell>
          <cell r="P2593">
            <v>427</v>
          </cell>
          <cell r="Q2593">
            <v>427</v>
          </cell>
          <cell r="R2593">
            <v>427</v>
          </cell>
          <cell r="S2593">
            <v>427</v>
          </cell>
          <cell r="T2593">
            <v>416</v>
          </cell>
          <cell r="U2593">
            <v>416</v>
          </cell>
          <cell r="V2593">
            <v>416</v>
          </cell>
          <cell r="W2593">
            <v>416</v>
          </cell>
        </row>
        <row r="2594">
          <cell r="I2594" t="str">
            <v>ALI_16_SEG_11_PROV_2087</v>
          </cell>
          <cell r="J2594">
            <v>11</v>
          </cell>
          <cell r="K2594" t="str">
            <v>POSTRES</v>
          </cell>
          <cell r="L2594">
            <v>16</v>
          </cell>
          <cell r="M2594" t="str">
            <v>16 : Chocolatina.</v>
          </cell>
          <cell r="N2594">
            <v>2087</v>
          </cell>
          <cell r="O2594" t="str">
            <v>AAA Alimentando A Bogotá 2020 UT</v>
          </cell>
          <cell r="P2594">
            <v>416</v>
          </cell>
          <cell r="Q2594">
            <v>416</v>
          </cell>
          <cell r="R2594">
            <v>416</v>
          </cell>
          <cell r="S2594">
            <v>416</v>
          </cell>
          <cell r="T2594">
            <v>416</v>
          </cell>
          <cell r="U2594">
            <v>416</v>
          </cell>
          <cell r="V2594">
            <v>416</v>
          </cell>
          <cell r="W2594">
            <v>416</v>
          </cell>
        </row>
        <row r="2595">
          <cell r="I2595" t="str">
            <v>ALI_16_SEG_12_PROV_2027</v>
          </cell>
          <cell r="J2595">
            <v>12</v>
          </cell>
          <cell r="K2595" t="str">
            <v>POSTRES</v>
          </cell>
          <cell r="L2595">
            <v>16</v>
          </cell>
          <cell r="M2595" t="str">
            <v>16 : Chocolatina.</v>
          </cell>
          <cell r="N2595">
            <v>2027</v>
          </cell>
          <cell r="O2595" t="str">
            <v>Colombina S.A.</v>
          </cell>
          <cell r="P2595">
            <v>427</v>
          </cell>
          <cell r="Q2595">
            <v>427</v>
          </cell>
          <cell r="R2595">
            <v>427</v>
          </cell>
          <cell r="S2595">
            <v>427</v>
          </cell>
          <cell r="T2595">
            <v>416</v>
          </cell>
          <cell r="U2595">
            <v>416</v>
          </cell>
          <cell r="V2595">
            <v>416</v>
          </cell>
          <cell r="W2595">
            <v>416</v>
          </cell>
        </row>
        <row r="2596">
          <cell r="I2596" t="str">
            <v>ALI_16_SEG_12_PROV_2041</v>
          </cell>
          <cell r="J2596">
            <v>12</v>
          </cell>
          <cell r="K2596" t="str">
            <v>POSTRES</v>
          </cell>
          <cell r="L2596">
            <v>16</v>
          </cell>
          <cell r="M2596" t="str">
            <v>16 : Chocolatina.</v>
          </cell>
          <cell r="N2596">
            <v>2041</v>
          </cell>
          <cell r="O2596" t="str">
            <v>Mountain Food S.A.S.</v>
          </cell>
          <cell r="P2596">
            <v>427</v>
          </cell>
          <cell r="Q2596">
            <v>427</v>
          </cell>
          <cell r="R2596">
            <v>427</v>
          </cell>
          <cell r="S2596">
            <v>427</v>
          </cell>
          <cell r="T2596">
            <v>416</v>
          </cell>
          <cell r="U2596">
            <v>416</v>
          </cell>
          <cell r="V2596">
            <v>416</v>
          </cell>
          <cell r="W2596">
            <v>416</v>
          </cell>
        </row>
        <row r="2597">
          <cell r="I2597" t="str">
            <v>ALI_16_SEG_12_PROV_2087</v>
          </cell>
          <cell r="J2597">
            <v>12</v>
          </cell>
          <cell r="K2597" t="str">
            <v>POSTRES</v>
          </cell>
          <cell r="L2597">
            <v>16</v>
          </cell>
          <cell r="M2597" t="str">
            <v>16 : Chocolatina.</v>
          </cell>
          <cell r="N2597">
            <v>2087</v>
          </cell>
          <cell r="O2597" t="str">
            <v>AAA Alimentando A Bogotá 2020 UT</v>
          </cell>
          <cell r="P2597">
            <v>416</v>
          </cell>
          <cell r="Q2597">
            <v>416</v>
          </cell>
          <cell r="R2597">
            <v>416</v>
          </cell>
          <cell r="S2597">
            <v>416</v>
          </cell>
          <cell r="T2597">
            <v>416</v>
          </cell>
          <cell r="U2597">
            <v>416</v>
          </cell>
          <cell r="V2597">
            <v>416</v>
          </cell>
          <cell r="W2597">
            <v>416</v>
          </cell>
        </row>
        <row r="2598">
          <cell r="I2598" t="str">
            <v>ALI_16_SEG_13_PROV_2027</v>
          </cell>
          <cell r="J2598">
            <v>13</v>
          </cell>
          <cell r="K2598" t="str">
            <v>POSTRES</v>
          </cell>
          <cell r="L2598">
            <v>16</v>
          </cell>
          <cell r="M2598" t="str">
            <v>16 : Chocolatina.</v>
          </cell>
          <cell r="N2598">
            <v>2027</v>
          </cell>
          <cell r="O2598" t="str">
            <v>Colombina S.A.</v>
          </cell>
          <cell r="P2598">
            <v>427</v>
          </cell>
          <cell r="Q2598">
            <v>427</v>
          </cell>
          <cell r="R2598">
            <v>427</v>
          </cell>
          <cell r="S2598">
            <v>427</v>
          </cell>
          <cell r="T2598">
            <v>416</v>
          </cell>
          <cell r="U2598">
            <v>416</v>
          </cell>
          <cell r="V2598">
            <v>416</v>
          </cell>
          <cell r="W2598">
            <v>416</v>
          </cell>
        </row>
        <row r="2599">
          <cell r="I2599" t="str">
            <v>ALI_16_SEG_13_PROV_2041</v>
          </cell>
          <cell r="J2599">
            <v>13</v>
          </cell>
          <cell r="K2599" t="str">
            <v>POSTRES</v>
          </cell>
          <cell r="L2599">
            <v>16</v>
          </cell>
          <cell r="M2599" t="str">
            <v>16 : Chocolatina.</v>
          </cell>
          <cell r="N2599">
            <v>2041</v>
          </cell>
          <cell r="O2599" t="str">
            <v>Mountain Food S.A.S.</v>
          </cell>
          <cell r="P2599">
            <v>427</v>
          </cell>
          <cell r="Q2599">
            <v>427</v>
          </cell>
          <cell r="R2599">
            <v>427</v>
          </cell>
          <cell r="S2599">
            <v>427</v>
          </cell>
          <cell r="T2599">
            <v>416</v>
          </cell>
          <cell r="U2599">
            <v>416</v>
          </cell>
          <cell r="V2599">
            <v>416</v>
          </cell>
          <cell r="W2599">
            <v>416</v>
          </cell>
        </row>
        <row r="2600">
          <cell r="I2600" t="str">
            <v>ALI_16_SEG_13_PROV_2087</v>
          </cell>
          <cell r="J2600">
            <v>13</v>
          </cell>
          <cell r="K2600" t="str">
            <v>POSTRES</v>
          </cell>
          <cell r="L2600">
            <v>16</v>
          </cell>
          <cell r="M2600" t="str">
            <v>16 : Chocolatina.</v>
          </cell>
          <cell r="N2600">
            <v>2087</v>
          </cell>
          <cell r="O2600" t="str">
            <v>AAA Alimentando A Bogotá 2020 UT</v>
          </cell>
          <cell r="P2600">
            <v>416</v>
          </cell>
          <cell r="Q2600">
            <v>416</v>
          </cell>
          <cell r="R2600">
            <v>416</v>
          </cell>
          <cell r="S2600">
            <v>416</v>
          </cell>
          <cell r="T2600">
            <v>416</v>
          </cell>
          <cell r="U2600">
            <v>416</v>
          </cell>
          <cell r="V2600">
            <v>416</v>
          </cell>
          <cell r="W2600">
            <v>416</v>
          </cell>
        </row>
        <row r="2601">
          <cell r="I2601" t="str">
            <v>ALI_16_SEG_14_PROV_2027</v>
          </cell>
          <cell r="J2601">
            <v>14</v>
          </cell>
          <cell r="K2601" t="str">
            <v>POSTRES</v>
          </cell>
          <cell r="L2601">
            <v>16</v>
          </cell>
          <cell r="M2601" t="str">
            <v>16 : Chocolatina.</v>
          </cell>
          <cell r="N2601">
            <v>2027</v>
          </cell>
          <cell r="O2601" t="str">
            <v>Colombina S.A.</v>
          </cell>
          <cell r="P2601">
            <v>427</v>
          </cell>
          <cell r="Q2601">
            <v>427</v>
          </cell>
          <cell r="R2601">
            <v>427</v>
          </cell>
          <cell r="S2601">
            <v>427</v>
          </cell>
          <cell r="T2601">
            <v>416</v>
          </cell>
          <cell r="U2601">
            <v>416</v>
          </cell>
          <cell r="V2601">
            <v>416</v>
          </cell>
          <cell r="W2601">
            <v>416</v>
          </cell>
        </row>
        <row r="2602">
          <cell r="I2602" t="str">
            <v>ALI_16_SEG_14_PROV_2041</v>
          </cell>
          <cell r="J2602">
            <v>14</v>
          </cell>
          <cell r="K2602" t="str">
            <v>POSTRES</v>
          </cell>
          <cell r="L2602">
            <v>16</v>
          </cell>
          <cell r="M2602" t="str">
            <v>16 : Chocolatina.</v>
          </cell>
          <cell r="N2602">
            <v>2041</v>
          </cell>
          <cell r="O2602" t="str">
            <v>Mountain Food S.A.S.</v>
          </cell>
          <cell r="P2602">
            <v>427</v>
          </cell>
          <cell r="Q2602">
            <v>427</v>
          </cell>
          <cell r="R2602">
            <v>427</v>
          </cell>
          <cell r="S2602">
            <v>427</v>
          </cell>
          <cell r="T2602">
            <v>416</v>
          </cell>
          <cell r="U2602">
            <v>416</v>
          </cell>
          <cell r="V2602">
            <v>416</v>
          </cell>
          <cell r="W2602">
            <v>416</v>
          </cell>
        </row>
        <row r="2603">
          <cell r="I2603" t="str">
            <v>ALI_16_SEG_14_PROV_2087</v>
          </cell>
          <cell r="J2603">
            <v>14</v>
          </cell>
          <cell r="K2603" t="str">
            <v>POSTRES</v>
          </cell>
          <cell r="L2603">
            <v>16</v>
          </cell>
          <cell r="M2603" t="str">
            <v>16 : Chocolatina.</v>
          </cell>
          <cell r="N2603">
            <v>2087</v>
          </cell>
          <cell r="O2603" t="str">
            <v>AAA Alimentando A Bogotá 2020 UT</v>
          </cell>
          <cell r="P2603">
            <v>416</v>
          </cell>
          <cell r="Q2603">
            <v>416</v>
          </cell>
          <cell r="R2603">
            <v>416</v>
          </cell>
          <cell r="S2603">
            <v>416</v>
          </cell>
          <cell r="T2603">
            <v>416</v>
          </cell>
          <cell r="U2603">
            <v>416</v>
          </cell>
          <cell r="V2603">
            <v>416</v>
          </cell>
          <cell r="W2603">
            <v>416</v>
          </cell>
        </row>
        <row r="2604">
          <cell r="I2604" t="str">
            <v>ALI_16_SEG_15_PROV_2027</v>
          </cell>
          <cell r="J2604">
            <v>15</v>
          </cell>
          <cell r="K2604" t="str">
            <v>POSTRES</v>
          </cell>
          <cell r="L2604">
            <v>16</v>
          </cell>
          <cell r="M2604" t="str">
            <v>16 : Chocolatina.</v>
          </cell>
          <cell r="N2604">
            <v>2027</v>
          </cell>
          <cell r="O2604" t="str">
            <v>Colombina S.A.</v>
          </cell>
          <cell r="P2604">
            <v>427</v>
          </cell>
          <cell r="Q2604">
            <v>427</v>
          </cell>
          <cell r="R2604">
            <v>427</v>
          </cell>
          <cell r="S2604">
            <v>427</v>
          </cell>
          <cell r="T2604">
            <v>416</v>
          </cell>
          <cell r="U2604">
            <v>416</v>
          </cell>
          <cell r="V2604">
            <v>416</v>
          </cell>
          <cell r="W2604">
            <v>416</v>
          </cell>
        </row>
        <row r="2605">
          <cell r="I2605" t="str">
            <v>ALI_16_SEG_15_PROV_2041</v>
          </cell>
          <cell r="J2605">
            <v>15</v>
          </cell>
          <cell r="K2605" t="str">
            <v>POSTRES</v>
          </cell>
          <cell r="L2605">
            <v>16</v>
          </cell>
          <cell r="M2605" t="str">
            <v>16 : Chocolatina.</v>
          </cell>
          <cell r="N2605">
            <v>2041</v>
          </cell>
          <cell r="O2605" t="str">
            <v>Mountain Food S.A.S.</v>
          </cell>
          <cell r="P2605">
            <v>427</v>
          </cell>
          <cell r="Q2605">
            <v>427</v>
          </cell>
          <cell r="R2605">
            <v>427</v>
          </cell>
          <cell r="S2605">
            <v>427</v>
          </cell>
          <cell r="T2605">
            <v>416</v>
          </cell>
          <cell r="U2605">
            <v>416</v>
          </cell>
          <cell r="V2605">
            <v>416</v>
          </cell>
          <cell r="W2605">
            <v>416</v>
          </cell>
        </row>
        <row r="2606">
          <cell r="I2606" t="str">
            <v>ALI_16_SEG_15_PROV_2087</v>
          </cell>
          <cell r="J2606">
            <v>15</v>
          </cell>
          <cell r="K2606" t="str">
            <v>POSTRES</v>
          </cell>
          <cell r="L2606">
            <v>16</v>
          </cell>
          <cell r="M2606" t="str">
            <v>16 : Chocolatina.</v>
          </cell>
          <cell r="N2606">
            <v>2087</v>
          </cell>
          <cell r="O2606" t="str">
            <v>AAA Alimentando A Bogotá 2020 UT</v>
          </cell>
          <cell r="P2606">
            <v>416</v>
          </cell>
          <cell r="Q2606">
            <v>416</v>
          </cell>
          <cell r="R2606">
            <v>416</v>
          </cell>
          <cell r="S2606">
            <v>416</v>
          </cell>
          <cell r="T2606">
            <v>416</v>
          </cell>
          <cell r="U2606">
            <v>416</v>
          </cell>
          <cell r="V2606">
            <v>416</v>
          </cell>
          <cell r="W2606">
            <v>416</v>
          </cell>
        </row>
        <row r="2607">
          <cell r="I2607" t="str">
            <v>ALI_31_SEG_1_PROV_2018</v>
          </cell>
          <cell r="J2607">
            <v>1</v>
          </cell>
          <cell r="K2607" t="str">
            <v>POSTRES</v>
          </cell>
          <cell r="L2607">
            <v>31</v>
          </cell>
          <cell r="M2607" t="str">
            <v>31 : Gelatina de Pata.</v>
          </cell>
          <cell r="N2607">
            <v>2018</v>
          </cell>
          <cell r="O2607" t="str">
            <v>Julián Gamba Vargas</v>
          </cell>
          <cell r="P2607">
            <v>235</v>
          </cell>
          <cell r="Q2607">
            <v>235</v>
          </cell>
          <cell r="R2607">
            <v>293</v>
          </cell>
          <cell r="S2607">
            <v>293</v>
          </cell>
          <cell r="T2607">
            <v>224</v>
          </cell>
          <cell r="U2607">
            <v>224</v>
          </cell>
          <cell r="V2607">
            <v>279</v>
          </cell>
          <cell r="W2607">
            <v>279</v>
          </cell>
        </row>
        <row r="2608">
          <cell r="I2608" t="str">
            <v>ALI_31_SEG_2_PROV_2018</v>
          </cell>
          <cell r="J2608">
            <v>2</v>
          </cell>
          <cell r="K2608" t="str">
            <v>POSTRES</v>
          </cell>
          <cell r="L2608">
            <v>31</v>
          </cell>
          <cell r="M2608" t="str">
            <v>31 : Gelatina de Pata.</v>
          </cell>
          <cell r="N2608">
            <v>2018</v>
          </cell>
          <cell r="O2608" t="str">
            <v>Julián Gamba Vargas</v>
          </cell>
          <cell r="P2608">
            <v>235</v>
          </cell>
          <cell r="Q2608">
            <v>235</v>
          </cell>
          <cell r="R2608">
            <v>293</v>
          </cell>
          <cell r="S2608">
            <v>293</v>
          </cell>
          <cell r="T2608">
            <v>224</v>
          </cell>
          <cell r="U2608">
            <v>224</v>
          </cell>
          <cell r="V2608">
            <v>279</v>
          </cell>
          <cell r="W2608">
            <v>279</v>
          </cell>
        </row>
        <row r="2609">
          <cell r="I2609" t="str">
            <v>ALI_31_SEG_3_PROV_2018</v>
          </cell>
          <cell r="J2609">
            <v>3</v>
          </cell>
          <cell r="K2609" t="str">
            <v>POSTRES</v>
          </cell>
          <cell r="L2609">
            <v>31</v>
          </cell>
          <cell r="M2609" t="str">
            <v>31 : Gelatina de Pata.</v>
          </cell>
          <cell r="N2609">
            <v>2018</v>
          </cell>
          <cell r="O2609" t="str">
            <v>Julián Gamba Vargas</v>
          </cell>
          <cell r="P2609">
            <v>235</v>
          </cell>
          <cell r="Q2609">
            <v>235</v>
          </cell>
          <cell r="R2609">
            <v>293</v>
          </cell>
          <cell r="S2609">
            <v>293</v>
          </cell>
          <cell r="T2609">
            <v>224</v>
          </cell>
          <cell r="U2609">
            <v>224</v>
          </cell>
          <cell r="V2609">
            <v>279</v>
          </cell>
          <cell r="W2609">
            <v>279</v>
          </cell>
        </row>
        <row r="2610">
          <cell r="I2610" t="str">
            <v>ALI_31_SEG_4_PROV_2018</v>
          </cell>
          <cell r="J2610">
            <v>4</v>
          </cell>
          <cell r="K2610" t="str">
            <v>POSTRES</v>
          </cell>
          <cell r="L2610">
            <v>31</v>
          </cell>
          <cell r="M2610" t="str">
            <v>31 : Gelatina de Pata.</v>
          </cell>
          <cell r="N2610">
            <v>2018</v>
          </cell>
          <cell r="O2610" t="str">
            <v>Julián Gamba Vargas</v>
          </cell>
          <cell r="P2610">
            <v>235</v>
          </cell>
          <cell r="Q2610">
            <v>235</v>
          </cell>
          <cell r="R2610">
            <v>293</v>
          </cell>
          <cell r="S2610">
            <v>293</v>
          </cell>
          <cell r="T2610">
            <v>224</v>
          </cell>
          <cell r="U2610">
            <v>224</v>
          </cell>
          <cell r="V2610">
            <v>279</v>
          </cell>
          <cell r="W2610">
            <v>279</v>
          </cell>
        </row>
        <row r="2611">
          <cell r="I2611" t="str">
            <v>ALI_31_SEG_5_PROV_2018</v>
          </cell>
          <cell r="J2611">
            <v>5</v>
          </cell>
          <cell r="K2611" t="str">
            <v>POSTRES</v>
          </cell>
          <cell r="L2611">
            <v>31</v>
          </cell>
          <cell r="M2611" t="str">
            <v>31 : Gelatina de Pata.</v>
          </cell>
          <cell r="N2611">
            <v>2018</v>
          </cell>
          <cell r="O2611" t="str">
            <v>Julián Gamba Vargas</v>
          </cell>
          <cell r="P2611">
            <v>235</v>
          </cell>
          <cell r="Q2611">
            <v>235</v>
          </cell>
          <cell r="R2611">
            <v>293</v>
          </cell>
          <cell r="S2611">
            <v>293</v>
          </cell>
          <cell r="T2611">
            <v>224</v>
          </cell>
          <cell r="U2611">
            <v>224</v>
          </cell>
          <cell r="V2611">
            <v>279</v>
          </cell>
          <cell r="W2611">
            <v>279</v>
          </cell>
        </row>
        <row r="2612">
          <cell r="I2612" t="str">
            <v>ALI_31_SEG_6_PROV_2018</v>
          </cell>
          <cell r="J2612">
            <v>6</v>
          </cell>
          <cell r="K2612" t="str">
            <v>POSTRES</v>
          </cell>
          <cell r="L2612">
            <v>31</v>
          </cell>
          <cell r="M2612" t="str">
            <v>31 : Gelatina de Pata.</v>
          </cell>
          <cell r="N2612">
            <v>2018</v>
          </cell>
          <cell r="O2612" t="str">
            <v>Julián Gamba Vargas</v>
          </cell>
          <cell r="P2612">
            <v>235</v>
          </cell>
          <cell r="Q2612">
            <v>235</v>
          </cell>
          <cell r="R2612">
            <v>293</v>
          </cell>
          <cell r="S2612">
            <v>293</v>
          </cell>
          <cell r="T2612">
            <v>224</v>
          </cell>
          <cell r="U2612">
            <v>224</v>
          </cell>
          <cell r="V2612">
            <v>279</v>
          </cell>
          <cell r="W2612">
            <v>279</v>
          </cell>
        </row>
        <row r="2613">
          <cell r="I2613" t="str">
            <v>ALI_31_SEG_7_PROV_2018</v>
          </cell>
          <cell r="J2613">
            <v>7</v>
          </cell>
          <cell r="K2613" t="str">
            <v>POSTRES</v>
          </cell>
          <cell r="L2613">
            <v>31</v>
          </cell>
          <cell r="M2613" t="str">
            <v>31 : Gelatina de Pata.</v>
          </cell>
          <cell r="N2613">
            <v>2018</v>
          </cell>
          <cell r="O2613" t="str">
            <v>Julián Gamba Vargas</v>
          </cell>
          <cell r="P2613">
            <v>235</v>
          </cell>
          <cell r="Q2613">
            <v>235</v>
          </cell>
          <cell r="R2613">
            <v>293</v>
          </cell>
          <cell r="S2613">
            <v>293</v>
          </cell>
          <cell r="T2613">
            <v>224</v>
          </cell>
          <cell r="U2613">
            <v>224</v>
          </cell>
          <cell r="V2613">
            <v>279</v>
          </cell>
          <cell r="W2613">
            <v>279</v>
          </cell>
        </row>
        <row r="2614">
          <cell r="I2614" t="str">
            <v>ALI_31_SEG_8_PROV_2018</v>
          </cell>
          <cell r="J2614">
            <v>8</v>
          </cell>
          <cell r="K2614" t="str">
            <v>POSTRES</v>
          </cell>
          <cell r="L2614">
            <v>31</v>
          </cell>
          <cell r="M2614" t="str">
            <v>31 : Gelatina de Pata.</v>
          </cell>
          <cell r="N2614">
            <v>2018</v>
          </cell>
          <cell r="O2614" t="str">
            <v>Julián Gamba Vargas</v>
          </cell>
          <cell r="P2614">
            <v>235</v>
          </cell>
          <cell r="Q2614">
            <v>235</v>
          </cell>
          <cell r="R2614">
            <v>293</v>
          </cell>
          <cell r="S2614">
            <v>293</v>
          </cell>
          <cell r="T2614">
            <v>224</v>
          </cell>
          <cell r="U2614">
            <v>224</v>
          </cell>
          <cell r="V2614">
            <v>279</v>
          </cell>
          <cell r="W2614">
            <v>279</v>
          </cell>
        </row>
        <row r="2615">
          <cell r="I2615" t="str">
            <v>ALI_31_SEG_9_PROV_2018</v>
          </cell>
          <cell r="J2615">
            <v>9</v>
          </cell>
          <cell r="K2615" t="str">
            <v>POSTRES</v>
          </cell>
          <cell r="L2615">
            <v>31</v>
          </cell>
          <cell r="M2615" t="str">
            <v>31 : Gelatina de Pata.</v>
          </cell>
          <cell r="N2615">
            <v>2018</v>
          </cell>
          <cell r="O2615" t="str">
            <v>Julián Gamba Vargas</v>
          </cell>
          <cell r="P2615">
            <v>235</v>
          </cell>
          <cell r="Q2615">
            <v>235</v>
          </cell>
          <cell r="R2615">
            <v>293</v>
          </cell>
          <cell r="S2615">
            <v>293</v>
          </cell>
          <cell r="T2615">
            <v>224</v>
          </cell>
          <cell r="U2615">
            <v>224</v>
          </cell>
          <cell r="V2615">
            <v>279</v>
          </cell>
          <cell r="W2615">
            <v>279</v>
          </cell>
        </row>
        <row r="2616">
          <cell r="I2616" t="str">
            <v>ALI_31_SEG_10_PROV_2018</v>
          </cell>
          <cell r="J2616">
            <v>10</v>
          </cell>
          <cell r="K2616" t="str">
            <v>POSTRES</v>
          </cell>
          <cell r="L2616">
            <v>31</v>
          </cell>
          <cell r="M2616" t="str">
            <v>31 : Gelatina de Pata.</v>
          </cell>
          <cell r="N2616">
            <v>2018</v>
          </cell>
          <cell r="O2616" t="str">
            <v>Julián Gamba Vargas</v>
          </cell>
          <cell r="P2616">
            <v>235</v>
          </cell>
          <cell r="Q2616">
            <v>235</v>
          </cell>
          <cell r="R2616">
            <v>293</v>
          </cell>
          <cell r="S2616">
            <v>293</v>
          </cell>
          <cell r="T2616">
            <v>224</v>
          </cell>
          <cell r="U2616">
            <v>224</v>
          </cell>
          <cell r="V2616">
            <v>279</v>
          </cell>
          <cell r="W2616">
            <v>279</v>
          </cell>
        </row>
        <row r="2617">
          <cell r="I2617" t="str">
            <v>ALI_31_SEG_11_PROV_2018</v>
          </cell>
          <cell r="J2617">
            <v>11</v>
          </cell>
          <cell r="K2617" t="str">
            <v>POSTRES</v>
          </cell>
          <cell r="L2617">
            <v>31</v>
          </cell>
          <cell r="M2617" t="str">
            <v>31 : Gelatina de Pata.</v>
          </cell>
          <cell r="N2617">
            <v>2018</v>
          </cell>
          <cell r="O2617" t="str">
            <v>Julián Gamba Vargas</v>
          </cell>
          <cell r="P2617">
            <v>235</v>
          </cell>
          <cell r="Q2617">
            <v>235</v>
          </cell>
          <cell r="R2617">
            <v>293</v>
          </cell>
          <cell r="S2617">
            <v>293</v>
          </cell>
          <cell r="T2617">
            <v>224</v>
          </cell>
          <cell r="U2617">
            <v>224</v>
          </cell>
          <cell r="V2617">
            <v>279</v>
          </cell>
          <cell r="W2617">
            <v>279</v>
          </cell>
        </row>
        <row r="2618">
          <cell r="I2618" t="str">
            <v>ALI_31_SEG_12_PROV_2018</v>
          </cell>
          <cell r="J2618">
            <v>12</v>
          </cell>
          <cell r="K2618" t="str">
            <v>POSTRES</v>
          </cell>
          <cell r="L2618">
            <v>31</v>
          </cell>
          <cell r="M2618" t="str">
            <v>31 : Gelatina de Pata.</v>
          </cell>
          <cell r="N2618">
            <v>2018</v>
          </cell>
          <cell r="O2618" t="str">
            <v>Julián Gamba Vargas</v>
          </cell>
          <cell r="P2618">
            <v>235</v>
          </cell>
          <cell r="Q2618">
            <v>235</v>
          </cell>
          <cell r="R2618">
            <v>293</v>
          </cell>
          <cell r="S2618">
            <v>293</v>
          </cell>
          <cell r="T2618">
            <v>224</v>
          </cell>
          <cell r="U2618">
            <v>224</v>
          </cell>
          <cell r="V2618">
            <v>279</v>
          </cell>
          <cell r="W2618">
            <v>279</v>
          </cell>
        </row>
        <row r="2619">
          <cell r="I2619" t="str">
            <v>ALI_31_SEG_13_PROV_2018</v>
          </cell>
          <cell r="J2619">
            <v>13</v>
          </cell>
          <cell r="K2619" t="str">
            <v>POSTRES</v>
          </cell>
          <cell r="L2619">
            <v>31</v>
          </cell>
          <cell r="M2619" t="str">
            <v>31 : Gelatina de Pata.</v>
          </cell>
          <cell r="N2619">
            <v>2018</v>
          </cell>
          <cell r="O2619" t="str">
            <v>Julián Gamba Vargas</v>
          </cell>
          <cell r="P2619">
            <v>235</v>
          </cell>
          <cell r="Q2619">
            <v>235</v>
          </cell>
          <cell r="R2619">
            <v>293</v>
          </cell>
          <cell r="S2619">
            <v>293</v>
          </cell>
          <cell r="T2619">
            <v>224</v>
          </cell>
          <cell r="U2619">
            <v>224</v>
          </cell>
          <cell r="V2619">
            <v>279</v>
          </cell>
          <cell r="W2619">
            <v>279</v>
          </cell>
        </row>
        <row r="2620">
          <cell r="I2620" t="str">
            <v>ALI_31_SEG_14_PROV_2018</v>
          </cell>
          <cell r="J2620">
            <v>14</v>
          </cell>
          <cell r="K2620" t="str">
            <v>POSTRES</v>
          </cell>
          <cell r="L2620">
            <v>31</v>
          </cell>
          <cell r="M2620" t="str">
            <v>31 : Gelatina de Pata.</v>
          </cell>
          <cell r="N2620">
            <v>2018</v>
          </cell>
          <cell r="O2620" t="str">
            <v>Julián Gamba Vargas</v>
          </cell>
          <cell r="P2620">
            <v>235</v>
          </cell>
          <cell r="Q2620">
            <v>235</v>
          </cell>
          <cell r="R2620">
            <v>293</v>
          </cell>
          <cell r="S2620">
            <v>293</v>
          </cell>
          <cell r="T2620">
            <v>224</v>
          </cell>
          <cell r="U2620">
            <v>224</v>
          </cell>
          <cell r="V2620">
            <v>279</v>
          </cell>
          <cell r="W2620">
            <v>279</v>
          </cell>
        </row>
        <row r="2621">
          <cell r="I2621" t="str">
            <v>ALI_31_SEG_15_PROV_2018</v>
          </cell>
          <cell r="J2621">
            <v>15</v>
          </cell>
          <cell r="K2621" t="str">
            <v>POSTRES</v>
          </cell>
          <cell r="L2621">
            <v>31</v>
          </cell>
          <cell r="M2621" t="str">
            <v>31 : Gelatina de Pata.</v>
          </cell>
          <cell r="N2621">
            <v>2018</v>
          </cell>
          <cell r="O2621" t="str">
            <v>Julián Gamba Vargas</v>
          </cell>
          <cell r="P2621">
            <v>235</v>
          </cell>
          <cell r="Q2621">
            <v>235</v>
          </cell>
          <cell r="R2621">
            <v>293</v>
          </cell>
          <cell r="S2621">
            <v>293</v>
          </cell>
          <cell r="T2621">
            <v>224</v>
          </cell>
          <cell r="U2621">
            <v>224</v>
          </cell>
          <cell r="V2621">
            <v>279</v>
          </cell>
          <cell r="W2621">
            <v>279</v>
          </cell>
        </row>
        <row r="2622">
          <cell r="I2622" t="str">
            <v>ALI_32_SEG_1_PROV_2014</v>
          </cell>
          <cell r="J2622">
            <v>1</v>
          </cell>
          <cell r="K2622" t="str">
            <v>POSTRES</v>
          </cell>
          <cell r="L2622">
            <v>32</v>
          </cell>
          <cell r="M2622" t="str">
            <v>32 : Gelatina Preparada Sabor A Frutas.</v>
          </cell>
          <cell r="N2622">
            <v>2014</v>
          </cell>
          <cell r="O2622" t="str">
            <v>PulpaFruit S.A.S.</v>
          </cell>
          <cell r="P2622">
            <v>717</v>
          </cell>
          <cell r="Q2622">
            <v>717</v>
          </cell>
          <cell r="R2622">
            <v>717</v>
          </cell>
          <cell r="S2622">
            <v>717</v>
          </cell>
          <cell r="T2622">
            <v>709</v>
          </cell>
          <cell r="U2622">
            <v>709</v>
          </cell>
          <cell r="V2622">
            <v>709</v>
          </cell>
          <cell r="W2622">
            <v>709</v>
          </cell>
        </row>
        <row r="2623">
          <cell r="I2623" t="str">
            <v>ALI_32_SEG_1_PROV_2047</v>
          </cell>
          <cell r="J2623">
            <v>1</v>
          </cell>
          <cell r="K2623" t="str">
            <v>POSTRES</v>
          </cell>
          <cell r="L2623">
            <v>32</v>
          </cell>
          <cell r="M2623" t="str">
            <v>32 : Gelatina Preparada Sabor A Frutas.</v>
          </cell>
          <cell r="N2623">
            <v>2047</v>
          </cell>
          <cell r="O2623" t="str">
            <v>Inversiones Fasulac Ltda.</v>
          </cell>
          <cell r="P2623">
            <v>727</v>
          </cell>
          <cell r="Q2623">
            <v>727</v>
          </cell>
          <cell r="R2623">
            <v>727</v>
          </cell>
          <cell r="S2623">
            <v>727</v>
          </cell>
          <cell r="T2623">
            <v>709</v>
          </cell>
          <cell r="U2623">
            <v>709</v>
          </cell>
          <cell r="V2623">
            <v>709</v>
          </cell>
          <cell r="W2623">
            <v>709</v>
          </cell>
        </row>
        <row r="2624">
          <cell r="I2624" t="str">
            <v>ALI_32_SEG_1_PROV_2057</v>
          </cell>
          <cell r="J2624">
            <v>1</v>
          </cell>
          <cell r="K2624" t="str">
            <v>POSTRES</v>
          </cell>
          <cell r="L2624">
            <v>32</v>
          </cell>
          <cell r="M2624" t="str">
            <v>32 : Gelatina Preparada Sabor A Frutas.</v>
          </cell>
          <cell r="N2624">
            <v>2057</v>
          </cell>
          <cell r="O2624" t="str">
            <v>Industrias Normandy S.A.</v>
          </cell>
          <cell r="P2624">
            <v>709</v>
          </cell>
          <cell r="Q2624">
            <v>709</v>
          </cell>
          <cell r="R2624">
            <v>709</v>
          </cell>
          <cell r="S2624">
            <v>709</v>
          </cell>
          <cell r="T2624">
            <v>709</v>
          </cell>
          <cell r="U2624">
            <v>709</v>
          </cell>
          <cell r="V2624">
            <v>709</v>
          </cell>
          <cell r="W2624">
            <v>709</v>
          </cell>
        </row>
        <row r="2625">
          <cell r="I2625" t="str">
            <v>ALI_32_SEG_1_PROV_2087</v>
          </cell>
          <cell r="J2625">
            <v>1</v>
          </cell>
          <cell r="K2625" t="str">
            <v>POSTRES</v>
          </cell>
          <cell r="L2625">
            <v>32</v>
          </cell>
          <cell r="M2625" t="str">
            <v>32 : Gelatina Preparada Sabor A Frutas.</v>
          </cell>
          <cell r="N2625">
            <v>2087</v>
          </cell>
          <cell r="O2625" t="str">
            <v>AAA Alimentando A Bogotá 2020 UT</v>
          </cell>
          <cell r="P2625">
            <v>709</v>
          </cell>
          <cell r="Q2625">
            <v>709</v>
          </cell>
          <cell r="R2625">
            <v>709</v>
          </cell>
          <cell r="S2625">
            <v>709</v>
          </cell>
          <cell r="T2625">
            <v>709</v>
          </cell>
          <cell r="U2625">
            <v>709</v>
          </cell>
          <cell r="V2625">
            <v>709</v>
          </cell>
          <cell r="W2625">
            <v>709</v>
          </cell>
        </row>
        <row r="2626">
          <cell r="I2626" t="str">
            <v>ALI_32_SEG_2_PROV_2014</v>
          </cell>
          <cell r="J2626">
            <v>2</v>
          </cell>
          <cell r="K2626" t="str">
            <v>POSTRES</v>
          </cell>
          <cell r="L2626">
            <v>32</v>
          </cell>
          <cell r="M2626" t="str">
            <v>32 : Gelatina Preparada Sabor A Frutas.</v>
          </cell>
          <cell r="N2626">
            <v>2014</v>
          </cell>
          <cell r="O2626" t="str">
            <v>PulpaFruit S.A.S.</v>
          </cell>
          <cell r="P2626">
            <v>717</v>
          </cell>
          <cell r="Q2626">
            <v>717</v>
          </cell>
          <cell r="R2626">
            <v>717</v>
          </cell>
          <cell r="S2626">
            <v>717</v>
          </cell>
          <cell r="T2626">
            <v>709</v>
          </cell>
          <cell r="U2626">
            <v>709</v>
          </cell>
          <cell r="V2626">
            <v>709</v>
          </cell>
          <cell r="W2626">
            <v>709</v>
          </cell>
        </row>
        <row r="2627">
          <cell r="I2627" t="str">
            <v>ALI_32_SEG_2_PROV_2047</v>
          </cell>
          <cell r="J2627">
            <v>2</v>
          </cell>
          <cell r="K2627" t="str">
            <v>POSTRES</v>
          </cell>
          <cell r="L2627">
            <v>32</v>
          </cell>
          <cell r="M2627" t="str">
            <v>32 : Gelatina Preparada Sabor A Frutas.</v>
          </cell>
          <cell r="N2627">
            <v>2047</v>
          </cell>
          <cell r="O2627" t="str">
            <v>Inversiones Fasulac Ltda.</v>
          </cell>
          <cell r="P2627">
            <v>727</v>
          </cell>
          <cell r="Q2627">
            <v>727</v>
          </cell>
          <cell r="R2627">
            <v>727</v>
          </cell>
          <cell r="S2627">
            <v>727</v>
          </cell>
          <cell r="T2627">
            <v>709</v>
          </cell>
          <cell r="U2627">
            <v>709</v>
          </cell>
          <cell r="V2627">
            <v>709</v>
          </cell>
          <cell r="W2627">
            <v>709</v>
          </cell>
        </row>
        <row r="2628">
          <cell r="I2628" t="str">
            <v>ALI_32_SEG_2_PROV_2057</v>
          </cell>
          <cell r="J2628">
            <v>2</v>
          </cell>
          <cell r="K2628" t="str">
            <v>POSTRES</v>
          </cell>
          <cell r="L2628">
            <v>32</v>
          </cell>
          <cell r="M2628" t="str">
            <v>32 : Gelatina Preparada Sabor A Frutas.</v>
          </cell>
          <cell r="N2628">
            <v>2057</v>
          </cell>
          <cell r="O2628" t="str">
            <v>Industrias Normandy S.A.</v>
          </cell>
          <cell r="P2628">
            <v>709</v>
          </cell>
          <cell r="Q2628">
            <v>709</v>
          </cell>
          <cell r="R2628">
            <v>709</v>
          </cell>
          <cell r="S2628">
            <v>709</v>
          </cell>
          <cell r="T2628">
            <v>709</v>
          </cell>
          <cell r="U2628">
            <v>709</v>
          </cell>
          <cell r="V2628">
            <v>709</v>
          </cell>
          <cell r="W2628">
            <v>709</v>
          </cell>
        </row>
        <row r="2629">
          <cell r="I2629" t="str">
            <v>ALI_32_SEG_2_PROV_2087</v>
          </cell>
          <cell r="J2629">
            <v>2</v>
          </cell>
          <cell r="K2629" t="str">
            <v>POSTRES</v>
          </cell>
          <cell r="L2629">
            <v>32</v>
          </cell>
          <cell r="M2629" t="str">
            <v>32 : Gelatina Preparada Sabor A Frutas.</v>
          </cell>
          <cell r="N2629">
            <v>2087</v>
          </cell>
          <cell r="O2629" t="str">
            <v>AAA Alimentando A Bogotá 2020 UT</v>
          </cell>
          <cell r="P2629">
            <v>709</v>
          </cell>
          <cell r="Q2629">
            <v>709</v>
          </cell>
          <cell r="R2629">
            <v>709</v>
          </cell>
          <cell r="S2629">
            <v>709</v>
          </cell>
          <cell r="T2629">
            <v>709</v>
          </cell>
          <cell r="U2629">
            <v>709</v>
          </cell>
          <cell r="V2629">
            <v>709</v>
          </cell>
          <cell r="W2629">
            <v>709</v>
          </cell>
        </row>
        <row r="2630">
          <cell r="I2630" t="str">
            <v>ALI_32_SEG_3_PROV_2014</v>
          </cell>
          <cell r="J2630">
            <v>3</v>
          </cell>
          <cell r="K2630" t="str">
            <v>POSTRES</v>
          </cell>
          <cell r="L2630">
            <v>32</v>
          </cell>
          <cell r="M2630" t="str">
            <v>32 : Gelatina Preparada Sabor A Frutas.</v>
          </cell>
          <cell r="N2630">
            <v>2014</v>
          </cell>
          <cell r="O2630" t="str">
            <v>PulpaFruit S.A.S.</v>
          </cell>
          <cell r="P2630">
            <v>717</v>
          </cell>
          <cell r="Q2630">
            <v>717</v>
          </cell>
          <cell r="R2630">
            <v>717</v>
          </cell>
          <cell r="S2630">
            <v>717</v>
          </cell>
          <cell r="T2630">
            <v>709</v>
          </cell>
          <cell r="U2630">
            <v>709</v>
          </cell>
          <cell r="V2630">
            <v>709</v>
          </cell>
          <cell r="W2630">
            <v>709</v>
          </cell>
        </row>
        <row r="2631">
          <cell r="I2631" t="str">
            <v>ALI_32_SEG_3_PROV_2047</v>
          </cell>
          <cell r="J2631">
            <v>3</v>
          </cell>
          <cell r="K2631" t="str">
            <v>POSTRES</v>
          </cell>
          <cell r="L2631">
            <v>32</v>
          </cell>
          <cell r="M2631" t="str">
            <v>32 : Gelatina Preparada Sabor A Frutas.</v>
          </cell>
          <cell r="N2631">
            <v>2047</v>
          </cell>
          <cell r="O2631" t="str">
            <v>Inversiones Fasulac Ltda.</v>
          </cell>
          <cell r="P2631">
            <v>727</v>
          </cell>
          <cell r="Q2631">
            <v>727</v>
          </cell>
          <cell r="R2631">
            <v>727</v>
          </cell>
          <cell r="S2631">
            <v>727</v>
          </cell>
          <cell r="T2631">
            <v>709</v>
          </cell>
          <cell r="U2631">
            <v>709</v>
          </cell>
          <cell r="V2631">
            <v>709</v>
          </cell>
          <cell r="W2631">
            <v>709</v>
          </cell>
        </row>
        <row r="2632">
          <cell r="I2632" t="str">
            <v>ALI_32_SEG_3_PROV_2057</v>
          </cell>
          <cell r="J2632">
            <v>3</v>
          </cell>
          <cell r="K2632" t="str">
            <v>POSTRES</v>
          </cell>
          <cell r="L2632">
            <v>32</v>
          </cell>
          <cell r="M2632" t="str">
            <v>32 : Gelatina Preparada Sabor A Frutas.</v>
          </cell>
          <cell r="N2632">
            <v>2057</v>
          </cell>
          <cell r="O2632" t="str">
            <v>Industrias Normandy S.A.</v>
          </cell>
          <cell r="P2632">
            <v>709</v>
          </cell>
          <cell r="Q2632">
            <v>709</v>
          </cell>
          <cell r="R2632">
            <v>709</v>
          </cell>
          <cell r="S2632">
            <v>709</v>
          </cell>
          <cell r="T2632">
            <v>709</v>
          </cell>
          <cell r="U2632">
            <v>709</v>
          </cell>
          <cell r="V2632">
            <v>709</v>
          </cell>
          <cell r="W2632">
            <v>709</v>
          </cell>
        </row>
        <row r="2633">
          <cell r="I2633" t="str">
            <v>ALI_32_SEG_3_PROV_2087</v>
          </cell>
          <cell r="J2633">
            <v>3</v>
          </cell>
          <cell r="K2633" t="str">
            <v>POSTRES</v>
          </cell>
          <cell r="L2633">
            <v>32</v>
          </cell>
          <cell r="M2633" t="str">
            <v>32 : Gelatina Preparada Sabor A Frutas.</v>
          </cell>
          <cell r="N2633">
            <v>2087</v>
          </cell>
          <cell r="O2633" t="str">
            <v>AAA Alimentando A Bogotá 2020 UT</v>
          </cell>
          <cell r="P2633">
            <v>709</v>
          </cell>
          <cell r="Q2633">
            <v>709</v>
          </cell>
          <cell r="R2633">
            <v>709</v>
          </cell>
          <cell r="S2633">
            <v>709</v>
          </cell>
          <cell r="T2633">
            <v>709</v>
          </cell>
          <cell r="U2633">
            <v>709</v>
          </cell>
          <cell r="V2633">
            <v>709</v>
          </cell>
          <cell r="W2633">
            <v>709</v>
          </cell>
        </row>
        <row r="2634">
          <cell r="I2634" t="str">
            <v>ALI_32_SEG_4_PROV_2014</v>
          </cell>
          <cell r="J2634">
            <v>4</v>
          </cell>
          <cell r="K2634" t="str">
            <v>POSTRES</v>
          </cell>
          <cell r="L2634">
            <v>32</v>
          </cell>
          <cell r="M2634" t="str">
            <v>32 : Gelatina Preparada Sabor A Frutas.</v>
          </cell>
          <cell r="N2634">
            <v>2014</v>
          </cell>
          <cell r="O2634" t="str">
            <v>PulpaFruit S.A.S.</v>
          </cell>
          <cell r="P2634">
            <v>717</v>
          </cell>
          <cell r="Q2634">
            <v>717</v>
          </cell>
          <cell r="R2634">
            <v>717</v>
          </cell>
          <cell r="S2634">
            <v>717</v>
          </cell>
          <cell r="T2634">
            <v>709</v>
          </cell>
          <cell r="U2634">
            <v>709</v>
          </cell>
          <cell r="V2634">
            <v>709</v>
          </cell>
          <cell r="W2634">
            <v>709</v>
          </cell>
        </row>
        <row r="2635">
          <cell r="I2635" t="str">
            <v>ALI_32_SEG_4_PROV_2047</v>
          </cell>
          <cell r="J2635">
            <v>4</v>
          </cell>
          <cell r="K2635" t="str">
            <v>POSTRES</v>
          </cell>
          <cell r="L2635">
            <v>32</v>
          </cell>
          <cell r="M2635" t="str">
            <v>32 : Gelatina Preparada Sabor A Frutas.</v>
          </cell>
          <cell r="N2635">
            <v>2047</v>
          </cell>
          <cell r="O2635" t="str">
            <v>Inversiones Fasulac Ltda.</v>
          </cell>
          <cell r="P2635">
            <v>727</v>
          </cell>
          <cell r="Q2635">
            <v>727</v>
          </cell>
          <cell r="R2635">
            <v>727</v>
          </cell>
          <cell r="S2635">
            <v>727</v>
          </cell>
          <cell r="T2635">
            <v>709</v>
          </cell>
          <cell r="U2635">
            <v>709</v>
          </cell>
          <cell r="V2635">
            <v>709</v>
          </cell>
          <cell r="W2635">
            <v>709</v>
          </cell>
        </row>
        <row r="2636">
          <cell r="I2636" t="str">
            <v>ALI_32_SEG_4_PROV_2057</v>
          </cell>
          <cell r="J2636">
            <v>4</v>
          </cell>
          <cell r="K2636" t="str">
            <v>POSTRES</v>
          </cell>
          <cell r="L2636">
            <v>32</v>
          </cell>
          <cell r="M2636" t="str">
            <v>32 : Gelatina Preparada Sabor A Frutas.</v>
          </cell>
          <cell r="N2636">
            <v>2057</v>
          </cell>
          <cell r="O2636" t="str">
            <v>Industrias Normandy S.A.</v>
          </cell>
          <cell r="P2636">
            <v>709</v>
          </cell>
          <cell r="Q2636">
            <v>709</v>
          </cell>
          <cell r="R2636">
            <v>709</v>
          </cell>
          <cell r="S2636">
            <v>709</v>
          </cell>
          <cell r="T2636">
            <v>709</v>
          </cell>
          <cell r="U2636">
            <v>709</v>
          </cell>
          <cell r="V2636">
            <v>709</v>
          </cell>
          <cell r="W2636">
            <v>709</v>
          </cell>
        </row>
        <row r="2637">
          <cell r="I2637" t="str">
            <v>ALI_32_SEG_4_PROV_2087</v>
          </cell>
          <cell r="J2637">
            <v>4</v>
          </cell>
          <cell r="K2637" t="str">
            <v>POSTRES</v>
          </cell>
          <cell r="L2637">
            <v>32</v>
          </cell>
          <cell r="M2637" t="str">
            <v>32 : Gelatina Preparada Sabor A Frutas.</v>
          </cell>
          <cell r="N2637">
            <v>2087</v>
          </cell>
          <cell r="O2637" t="str">
            <v>AAA Alimentando A Bogotá 2020 UT</v>
          </cell>
          <cell r="P2637">
            <v>709</v>
          </cell>
          <cell r="Q2637">
            <v>709</v>
          </cell>
          <cell r="R2637">
            <v>709</v>
          </cell>
          <cell r="S2637">
            <v>709</v>
          </cell>
          <cell r="T2637">
            <v>709</v>
          </cell>
          <cell r="U2637">
            <v>709</v>
          </cell>
          <cell r="V2637">
            <v>709</v>
          </cell>
          <cell r="W2637">
            <v>709</v>
          </cell>
        </row>
        <row r="2638">
          <cell r="I2638" t="str">
            <v>ALI_32_SEG_5_PROV_2014</v>
          </cell>
          <cell r="J2638">
            <v>5</v>
          </cell>
          <cell r="K2638" t="str">
            <v>POSTRES</v>
          </cell>
          <cell r="L2638">
            <v>32</v>
          </cell>
          <cell r="M2638" t="str">
            <v>32 : Gelatina Preparada Sabor A Frutas.</v>
          </cell>
          <cell r="N2638">
            <v>2014</v>
          </cell>
          <cell r="O2638" t="str">
            <v>PulpaFruit S.A.S.</v>
          </cell>
          <cell r="P2638">
            <v>717</v>
          </cell>
          <cell r="Q2638">
            <v>717</v>
          </cell>
          <cell r="R2638">
            <v>717</v>
          </cell>
          <cell r="S2638">
            <v>717</v>
          </cell>
          <cell r="T2638">
            <v>709</v>
          </cell>
          <cell r="U2638">
            <v>709</v>
          </cell>
          <cell r="V2638">
            <v>709</v>
          </cell>
          <cell r="W2638">
            <v>709</v>
          </cell>
        </row>
        <row r="2639">
          <cell r="I2639" t="str">
            <v>ALI_32_SEG_5_PROV_2047</v>
          </cell>
          <cell r="J2639">
            <v>5</v>
          </cell>
          <cell r="K2639" t="str">
            <v>POSTRES</v>
          </cell>
          <cell r="L2639">
            <v>32</v>
          </cell>
          <cell r="M2639" t="str">
            <v>32 : Gelatina Preparada Sabor A Frutas.</v>
          </cell>
          <cell r="N2639">
            <v>2047</v>
          </cell>
          <cell r="O2639" t="str">
            <v>Inversiones Fasulac Ltda.</v>
          </cell>
          <cell r="P2639">
            <v>727</v>
          </cell>
          <cell r="Q2639">
            <v>727</v>
          </cell>
          <cell r="R2639">
            <v>727</v>
          </cell>
          <cell r="S2639">
            <v>727</v>
          </cell>
          <cell r="T2639">
            <v>709</v>
          </cell>
          <cell r="U2639">
            <v>709</v>
          </cell>
          <cell r="V2639">
            <v>709</v>
          </cell>
          <cell r="W2639">
            <v>709</v>
          </cell>
        </row>
        <row r="2640">
          <cell r="I2640" t="str">
            <v>ALI_32_SEG_5_PROV_2057</v>
          </cell>
          <cell r="J2640">
            <v>5</v>
          </cell>
          <cell r="K2640" t="str">
            <v>POSTRES</v>
          </cell>
          <cell r="L2640">
            <v>32</v>
          </cell>
          <cell r="M2640" t="str">
            <v>32 : Gelatina Preparada Sabor A Frutas.</v>
          </cell>
          <cell r="N2640">
            <v>2057</v>
          </cell>
          <cell r="O2640" t="str">
            <v>Industrias Normandy S.A.</v>
          </cell>
          <cell r="P2640">
            <v>709</v>
          </cell>
          <cell r="Q2640">
            <v>709</v>
          </cell>
          <cell r="R2640">
            <v>709</v>
          </cell>
          <cell r="S2640">
            <v>709</v>
          </cell>
          <cell r="T2640">
            <v>709</v>
          </cell>
          <cell r="U2640">
            <v>709</v>
          </cell>
          <cell r="V2640">
            <v>709</v>
          </cell>
          <cell r="W2640">
            <v>709</v>
          </cell>
        </row>
        <row r="2641">
          <cell r="I2641" t="str">
            <v>ALI_32_SEG_5_PROV_2087</v>
          </cell>
          <cell r="J2641">
            <v>5</v>
          </cell>
          <cell r="K2641" t="str">
            <v>POSTRES</v>
          </cell>
          <cell r="L2641">
            <v>32</v>
          </cell>
          <cell r="M2641" t="str">
            <v>32 : Gelatina Preparada Sabor A Frutas.</v>
          </cell>
          <cell r="N2641">
            <v>2087</v>
          </cell>
          <cell r="O2641" t="str">
            <v>AAA Alimentando A Bogotá 2020 UT</v>
          </cell>
          <cell r="P2641">
            <v>709</v>
          </cell>
          <cell r="Q2641">
            <v>709</v>
          </cell>
          <cell r="R2641">
            <v>709</v>
          </cell>
          <cell r="S2641">
            <v>709</v>
          </cell>
          <cell r="T2641">
            <v>709</v>
          </cell>
          <cell r="U2641">
            <v>709</v>
          </cell>
          <cell r="V2641">
            <v>709</v>
          </cell>
          <cell r="W2641">
            <v>709</v>
          </cell>
        </row>
        <row r="2642">
          <cell r="I2642" t="str">
            <v>ALI_32_SEG_6_PROV_2014</v>
          </cell>
          <cell r="J2642">
            <v>6</v>
          </cell>
          <cell r="K2642" t="str">
            <v>POSTRES</v>
          </cell>
          <cell r="L2642">
            <v>32</v>
          </cell>
          <cell r="M2642" t="str">
            <v>32 : Gelatina Preparada Sabor A Frutas.</v>
          </cell>
          <cell r="N2642">
            <v>2014</v>
          </cell>
          <cell r="O2642" t="str">
            <v>PulpaFruit S.A.S.</v>
          </cell>
          <cell r="P2642">
            <v>717</v>
          </cell>
          <cell r="Q2642">
            <v>717</v>
          </cell>
          <cell r="R2642">
            <v>717</v>
          </cell>
          <cell r="S2642">
            <v>717</v>
          </cell>
          <cell r="T2642">
            <v>709</v>
          </cell>
          <cell r="U2642">
            <v>709</v>
          </cell>
          <cell r="V2642">
            <v>709</v>
          </cell>
          <cell r="W2642">
            <v>709</v>
          </cell>
        </row>
        <row r="2643">
          <cell r="I2643" t="str">
            <v>ALI_32_SEG_6_PROV_2047</v>
          </cell>
          <cell r="J2643">
            <v>6</v>
          </cell>
          <cell r="K2643" t="str">
            <v>POSTRES</v>
          </cell>
          <cell r="L2643">
            <v>32</v>
          </cell>
          <cell r="M2643" t="str">
            <v>32 : Gelatina Preparada Sabor A Frutas.</v>
          </cell>
          <cell r="N2643">
            <v>2047</v>
          </cell>
          <cell r="O2643" t="str">
            <v>Inversiones Fasulac Ltda.</v>
          </cell>
          <cell r="P2643">
            <v>727</v>
          </cell>
          <cell r="Q2643">
            <v>727</v>
          </cell>
          <cell r="R2643">
            <v>727</v>
          </cell>
          <cell r="S2643">
            <v>727</v>
          </cell>
          <cell r="T2643">
            <v>709</v>
          </cell>
          <cell r="U2643">
            <v>709</v>
          </cell>
          <cell r="V2643">
            <v>709</v>
          </cell>
          <cell r="W2643">
            <v>709</v>
          </cell>
        </row>
        <row r="2644">
          <cell r="I2644" t="str">
            <v>ALI_32_SEG_6_PROV_2057</v>
          </cell>
          <cell r="J2644">
            <v>6</v>
          </cell>
          <cell r="K2644" t="str">
            <v>POSTRES</v>
          </cell>
          <cell r="L2644">
            <v>32</v>
          </cell>
          <cell r="M2644" t="str">
            <v>32 : Gelatina Preparada Sabor A Frutas.</v>
          </cell>
          <cell r="N2644">
            <v>2057</v>
          </cell>
          <cell r="O2644" t="str">
            <v>Industrias Normandy S.A.</v>
          </cell>
          <cell r="P2644">
            <v>709</v>
          </cell>
          <cell r="Q2644">
            <v>709</v>
          </cell>
          <cell r="R2644">
            <v>709</v>
          </cell>
          <cell r="S2644">
            <v>709</v>
          </cell>
          <cell r="T2644">
            <v>709</v>
          </cell>
          <cell r="U2644">
            <v>709</v>
          </cell>
          <cell r="V2644">
            <v>709</v>
          </cell>
          <cell r="W2644">
            <v>709</v>
          </cell>
        </row>
        <row r="2645">
          <cell r="I2645" t="str">
            <v>ALI_32_SEG_6_PROV_2087</v>
          </cell>
          <cell r="J2645">
            <v>6</v>
          </cell>
          <cell r="K2645" t="str">
            <v>POSTRES</v>
          </cell>
          <cell r="L2645">
            <v>32</v>
          </cell>
          <cell r="M2645" t="str">
            <v>32 : Gelatina Preparada Sabor A Frutas.</v>
          </cell>
          <cell r="N2645">
            <v>2087</v>
          </cell>
          <cell r="O2645" t="str">
            <v>AAA Alimentando A Bogotá 2020 UT</v>
          </cell>
          <cell r="P2645">
            <v>709</v>
          </cell>
          <cell r="Q2645">
            <v>709</v>
          </cell>
          <cell r="R2645">
            <v>709</v>
          </cell>
          <cell r="S2645">
            <v>709</v>
          </cell>
          <cell r="T2645">
            <v>709</v>
          </cell>
          <cell r="U2645">
            <v>709</v>
          </cell>
          <cell r="V2645">
            <v>709</v>
          </cell>
          <cell r="W2645">
            <v>709</v>
          </cell>
        </row>
        <row r="2646">
          <cell r="I2646" t="str">
            <v>ALI_32_SEG_7_PROV_2014</v>
          </cell>
          <cell r="J2646">
            <v>7</v>
          </cell>
          <cell r="K2646" t="str">
            <v>POSTRES</v>
          </cell>
          <cell r="L2646">
            <v>32</v>
          </cell>
          <cell r="M2646" t="str">
            <v>32 : Gelatina Preparada Sabor A Frutas.</v>
          </cell>
          <cell r="N2646">
            <v>2014</v>
          </cell>
          <cell r="O2646" t="str">
            <v>PulpaFruit S.A.S.</v>
          </cell>
          <cell r="P2646">
            <v>717</v>
          </cell>
          <cell r="Q2646">
            <v>717</v>
          </cell>
          <cell r="R2646">
            <v>717</v>
          </cell>
          <cell r="S2646">
            <v>717</v>
          </cell>
          <cell r="T2646">
            <v>709</v>
          </cell>
          <cell r="U2646">
            <v>709</v>
          </cell>
          <cell r="V2646">
            <v>709</v>
          </cell>
          <cell r="W2646">
            <v>709</v>
          </cell>
        </row>
        <row r="2647">
          <cell r="I2647" t="str">
            <v>ALI_32_SEG_7_PROV_2047</v>
          </cell>
          <cell r="J2647">
            <v>7</v>
          </cell>
          <cell r="K2647" t="str">
            <v>POSTRES</v>
          </cell>
          <cell r="L2647">
            <v>32</v>
          </cell>
          <cell r="M2647" t="str">
            <v>32 : Gelatina Preparada Sabor A Frutas.</v>
          </cell>
          <cell r="N2647">
            <v>2047</v>
          </cell>
          <cell r="O2647" t="str">
            <v>Inversiones Fasulac Ltda.</v>
          </cell>
          <cell r="P2647">
            <v>727</v>
          </cell>
          <cell r="Q2647">
            <v>727</v>
          </cell>
          <cell r="R2647">
            <v>727</v>
          </cell>
          <cell r="S2647">
            <v>727</v>
          </cell>
          <cell r="T2647">
            <v>709</v>
          </cell>
          <cell r="U2647">
            <v>709</v>
          </cell>
          <cell r="V2647">
            <v>709</v>
          </cell>
          <cell r="W2647">
            <v>709</v>
          </cell>
        </row>
        <row r="2648">
          <cell r="I2648" t="str">
            <v>ALI_32_SEG_7_PROV_2057</v>
          </cell>
          <cell r="J2648">
            <v>7</v>
          </cell>
          <cell r="K2648" t="str">
            <v>POSTRES</v>
          </cell>
          <cell r="L2648">
            <v>32</v>
          </cell>
          <cell r="M2648" t="str">
            <v>32 : Gelatina Preparada Sabor A Frutas.</v>
          </cell>
          <cell r="N2648">
            <v>2057</v>
          </cell>
          <cell r="O2648" t="str">
            <v>Industrias Normandy S.A.</v>
          </cell>
          <cell r="P2648">
            <v>709</v>
          </cell>
          <cell r="Q2648">
            <v>709</v>
          </cell>
          <cell r="R2648">
            <v>709</v>
          </cell>
          <cell r="S2648">
            <v>709</v>
          </cell>
          <cell r="T2648">
            <v>709</v>
          </cell>
          <cell r="U2648">
            <v>709</v>
          </cell>
          <cell r="V2648">
            <v>709</v>
          </cell>
          <cell r="W2648">
            <v>709</v>
          </cell>
        </row>
        <row r="2649">
          <cell r="I2649" t="str">
            <v>ALI_32_SEG_7_PROV_2087</v>
          </cell>
          <cell r="J2649">
            <v>7</v>
          </cell>
          <cell r="K2649" t="str">
            <v>POSTRES</v>
          </cell>
          <cell r="L2649">
            <v>32</v>
          </cell>
          <cell r="M2649" t="str">
            <v>32 : Gelatina Preparada Sabor A Frutas.</v>
          </cell>
          <cell r="N2649">
            <v>2087</v>
          </cell>
          <cell r="O2649" t="str">
            <v>AAA Alimentando A Bogotá 2020 UT</v>
          </cell>
          <cell r="P2649">
            <v>709</v>
          </cell>
          <cell r="Q2649">
            <v>709</v>
          </cell>
          <cell r="R2649">
            <v>709</v>
          </cell>
          <cell r="S2649">
            <v>709</v>
          </cell>
          <cell r="T2649">
            <v>709</v>
          </cell>
          <cell r="U2649">
            <v>709</v>
          </cell>
          <cell r="V2649">
            <v>709</v>
          </cell>
          <cell r="W2649">
            <v>709</v>
          </cell>
        </row>
        <row r="2650">
          <cell r="I2650" t="str">
            <v>ALI_32_SEG_8_PROV_2014</v>
          </cell>
          <cell r="J2650">
            <v>8</v>
          </cell>
          <cell r="K2650" t="str">
            <v>POSTRES</v>
          </cell>
          <cell r="L2650">
            <v>32</v>
          </cell>
          <cell r="M2650" t="str">
            <v>32 : Gelatina Preparada Sabor A Frutas.</v>
          </cell>
          <cell r="N2650">
            <v>2014</v>
          </cell>
          <cell r="O2650" t="str">
            <v>PulpaFruit S.A.S.</v>
          </cell>
          <cell r="P2650">
            <v>717</v>
          </cell>
          <cell r="Q2650">
            <v>717</v>
          </cell>
          <cell r="R2650">
            <v>717</v>
          </cell>
          <cell r="S2650">
            <v>717</v>
          </cell>
          <cell r="T2650">
            <v>709</v>
          </cell>
          <cell r="U2650">
            <v>709</v>
          </cell>
          <cell r="V2650">
            <v>709</v>
          </cell>
          <cell r="W2650">
            <v>709</v>
          </cell>
        </row>
        <row r="2651">
          <cell r="I2651" t="str">
            <v>ALI_32_SEG_8_PROV_2047</v>
          </cell>
          <cell r="J2651">
            <v>8</v>
          </cell>
          <cell r="K2651" t="str">
            <v>POSTRES</v>
          </cell>
          <cell r="L2651">
            <v>32</v>
          </cell>
          <cell r="M2651" t="str">
            <v>32 : Gelatina Preparada Sabor A Frutas.</v>
          </cell>
          <cell r="N2651">
            <v>2047</v>
          </cell>
          <cell r="O2651" t="str">
            <v>Inversiones Fasulac Ltda.</v>
          </cell>
          <cell r="P2651">
            <v>727</v>
          </cell>
          <cell r="Q2651">
            <v>727</v>
          </cell>
          <cell r="R2651">
            <v>727</v>
          </cell>
          <cell r="S2651">
            <v>727</v>
          </cell>
          <cell r="T2651">
            <v>709</v>
          </cell>
          <cell r="U2651">
            <v>709</v>
          </cell>
          <cell r="V2651">
            <v>709</v>
          </cell>
          <cell r="W2651">
            <v>709</v>
          </cell>
        </row>
        <row r="2652">
          <cell r="I2652" t="str">
            <v>ALI_32_SEG_8_PROV_2057</v>
          </cell>
          <cell r="J2652">
            <v>8</v>
          </cell>
          <cell r="K2652" t="str">
            <v>POSTRES</v>
          </cell>
          <cell r="L2652">
            <v>32</v>
          </cell>
          <cell r="M2652" t="str">
            <v>32 : Gelatina Preparada Sabor A Frutas.</v>
          </cell>
          <cell r="N2652">
            <v>2057</v>
          </cell>
          <cell r="O2652" t="str">
            <v>Industrias Normandy S.A.</v>
          </cell>
          <cell r="P2652">
            <v>709</v>
          </cell>
          <cell r="Q2652">
            <v>709</v>
          </cell>
          <cell r="R2652">
            <v>709</v>
          </cell>
          <cell r="S2652">
            <v>709</v>
          </cell>
          <cell r="T2652">
            <v>709</v>
          </cell>
          <cell r="U2652">
            <v>709</v>
          </cell>
          <cell r="V2652">
            <v>709</v>
          </cell>
          <cell r="W2652">
            <v>709</v>
          </cell>
        </row>
        <row r="2653">
          <cell r="I2653" t="str">
            <v>ALI_32_SEG_8_PROV_2087</v>
          </cell>
          <cell r="J2653">
            <v>8</v>
          </cell>
          <cell r="K2653" t="str">
            <v>POSTRES</v>
          </cell>
          <cell r="L2653">
            <v>32</v>
          </cell>
          <cell r="M2653" t="str">
            <v>32 : Gelatina Preparada Sabor A Frutas.</v>
          </cell>
          <cell r="N2653">
            <v>2087</v>
          </cell>
          <cell r="O2653" t="str">
            <v>AAA Alimentando A Bogotá 2020 UT</v>
          </cell>
          <cell r="P2653">
            <v>709</v>
          </cell>
          <cell r="Q2653">
            <v>709</v>
          </cell>
          <cell r="R2653">
            <v>709</v>
          </cell>
          <cell r="S2653">
            <v>709</v>
          </cell>
          <cell r="T2653">
            <v>709</v>
          </cell>
          <cell r="U2653">
            <v>709</v>
          </cell>
          <cell r="V2653">
            <v>709</v>
          </cell>
          <cell r="W2653">
            <v>709</v>
          </cell>
        </row>
        <row r="2654">
          <cell r="I2654" t="str">
            <v>ALI_32_SEG_9_PROV_2014</v>
          </cell>
          <cell r="J2654">
            <v>9</v>
          </cell>
          <cell r="K2654" t="str">
            <v>POSTRES</v>
          </cell>
          <cell r="L2654">
            <v>32</v>
          </cell>
          <cell r="M2654" t="str">
            <v>32 : Gelatina Preparada Sabor A Frutas.</v>
          </cell>
          <cell r="N2654">
            <v>2014</v>
          </cell>
          <cell r="O2654" t="str">
            <v>PulpaFruit S.A.S.</v>
          </cell>
          <cell r="P2654">
            <v>717</v>
          </cell>
          <cell r="Q2654">
            <v>717</v>
          </cell>
          <cell r="R2654">
            <v>717</v>
          </cell>
          <cell r="S2654">
            <v>717</v>
          </cell>
          <cell r="T2654">
            <v>709</v>
          </cell>
          <cell r="U2654">
            <v>709</v>
          </cell>
          <cell r="V2654">
            <v>709</v>
          </cell>
          <cell r="W2654">
            <v>709</v>
          </cell>
        </row>
        <row r="2655">
          <cell r="I2655" t="str">
            <v>ALI_32_SEG_9_PROV_2047</v>
          </cell>
          <cell r="J2655">
            <v>9</v>
          </cell>
          <cell r="K2655" t="str">
            <v>POSTRES</v>
          </cell>
          <cell r="L2655">
            <v>32</v>
          </cell>
          <cell r="M2655" t="str">
            <v>32 : Gelatina Preparada Sabor A Frutas.</v>
          </cell>
          <cell r="N2655">
            <v>2047</v>
          </cell>
          <cell r="O2655" t="str">
            <v>Inversiones Fasulac Ltda.</v>
          </cell>
          <cell r="P2655">
            <v>727</v>
          </cell>
          <cell r="Q2655">
            <v>727</v>
          </cell>
          <cell r="R2655">
            <v>727</v>
          </cell>
          <cell r="S2655">
            <v>727</v>
          </cell>
          <cell r="T2655">
            <v>709</v>
          </cell>
          <cell r="U2655">
            <v>709</v>
          </cell>
          <cell r="V2655">
            <v>709</v>
          </cell>
          <cell r="W2655">
            <v>709</v>
          </cell>
        </row>
        <row r="2656">
          <cell r="I2656" t="str">
            <v>ALI_32_SEG_9_PROV_2057</v>
          </cell>
          <cell r="J2656">
            <v>9</v>
          </cell>
          <cell r="K2656" t="str">
            <v>POSTRES</v>
          </cell>
          <cell r="L2656">
            <v>32</v>
          </cell>
          <cell r="M2656" t="str">
            <v>32 : Gelatina Preparada Sabor A Frutas.</v>
          </cell>
          <cell r="N2656">
            <v>2057</v>
          </cell>
          <cell r="O2656" t="str">
            <v>Industrias Normandy S.A.</v>
          </cell>
          <cell r="P2656">
            <v>709</v>
          </cell>
          <cell r="Q2656">
            <v>709</v>
          </cell>
          <cell r="R2656">
            <v>709</v>
          </cell>
          <cell r="S2656">
            <v>709</v>
          </cell>
          <cell r="T2656">
            <v>709</v>
          </cell>
          <cell r="U2656">
            <v>709</v>
          </cell>
          <cell r="V2656">
            <v>709</v>
          </cell>
          <cell r="W2656">
            <v>709</v>
          </cell>
        </row>
        <row r="2657">
          <cell r="I2657" t="str">
            <v>ALI_32_SEG_9_PROV_2087</v>
          </cell>
          <cell r="J2657">
            <v>9</v>
          </cell>
          <cell r="K2657" t="str">
            <v>POSTRES</v>
          </cell>
          <cell r="L2657">
            <v>32</v>
          </cell>
          <cell r="M2657" t="str">
            <v>32 : Gelatina Preparada Sabor A Frutas.</v>
          </cell>
          <cell r="N2657">
            <v>2087</v>
          </cell>
          <cell r="O2657" t="str">
            <v>AAA Alimentando A Bogotá 2020 UT</v>
          </cell>
          <cell r="P2657">
            <v>709</v>
          </cell>
          <cell r="Q2657">
            <v>709</v>
          </cell>
          <cell r="R2657">
            <v>709</v>
          </cell>
          <cell r="S2657">
            <v>709</v>
          </cell>
          <cell r="T2657">
            <v>709</v>
          </cell>
          <cell r="U2657">
            <v>709</v>
          </cell>
          <cell r="V2657">
            <v>709</v>
          </cell>
          <cell r="W2657">
            <v>709</v>
          </cell>
        </row>
        <row r="2658">
          <cell r="I2658" t="str">
            <v>ALI_32_SEG_10_PROV_2014</v>
          </cell>
          <cell r="J2658">
            <v>10</v>
          </cell>
          <cell r="K2658" t="str">
            <v>POSTRES</v>
          </cell>
          <cell r="L2658">
            <v>32</v>
          </cell>
          <cell r="M2658" t="str">
            <v>32 : Gelatina Preparada Sabor A Frutas.</v>
          </cell>
          <cell r="N2658">
            <v>2014</v>
          </cell>
          <cell r="O2658" t="str">
            <v>PulpaFruit S.A.S.</v>
          </cell>
          <cell r="P2658">
            <v>717</v>
          </cell>
          <cell r="Q2658">
            <v>717</v>
          </cell>
          <cell r="R2658">
            <v>717</v>
          </cell>
          <cell r="S2658">
            <v>717</v>
          </cell>
          <cell r="T2658">
            <v>709</v>
          </cell>
          <cell r="U2658">
            <v>709</v>
          </cell>
          <cell r="V2658">
            <v>709</v>
          </cell>
          <cell r="W2658">
            <v>709</v>
          </cell>
        </row>
        <row r="2659">
          <cell r="I2659" t="str">
            <v>ALI_32_SEG_10_PROV_2047</v>
          </cell>
          <cell r="J2659">
            <v>10</v>
          </cell>
          <cell r="K2659" t="str">
            <v>POSTRES</v>
          </cell>
          <cell r="L2659">
            <v>32</v>
          </cell>
          <cell r="M2659" t="str">
            <v>32 : Gelatina Preparada Sabor A Frutas.</v>
          </cell>
          <cell r="N2659">
            <v>2047</v>
          </cell>
          <cell r="O2659" t="str">
            <v>Inversiones Fasulac Ltda.</v>
          </cell>
          <cell r="P2659">
            <v>727</v>
          </cell>
          <cell r="Q2659">
            <v>727</v>
          </cell>
          <cell r="R2659">
            <v>727</v>
          </cell>
          <cell r="S2659">
            <v>727</v>
          </cell>
          <cell r="T2659">
            <v>709</v>
          </cell>
          <cell r="U2659">
            <v>709</v>
          </cell>
          <cell r="V2659">
            <v>709</v>
          </cell>
          <cell r="W2659">
            <v>709</v>
          </cell>
        </row>
        <row r="2660">
          <cell r="I2660" t="str">
            <v>ALI_32_SEG_10_PROV_2057</v>
          </cell>
          <cell r="J2660">
            <v>10</v>
          </cell>
          <cell r="K2660" t="str">
            <v>POSTRES</v>
          </cell>
          <cell r="L2660">
            <v>32</v>
          </cell>
          <cell r="M2660" t="str">
            <v>32 : Gelatina Preparada Sabor A Frutas.</v>
          </cell>
          <cell r="N2660">
            <v>2057</v>
          </cell>
          <cell r="O2660" t="str">
            <v>Industrias Normandy S.A.</v>
          </cell>
          <cell r="P2660">
            <v>709</v>
          </cell>
          <cell r="Q2660">
            <v>709</v>
          </cell>
          <cell r="R2660">
            <v>709</v>
          </cell>
          <cell r="S2660">
            <v>709</v>
          </cell>
          <cell r="T2660">
            <v>709</v>
          </cell>
          <cell r="U2660">
            <v>709</v>
          </cell>
          <cell r="V2660">
            <v>709</v>
          </cell>
          <cell r="W2660">
            <v>709</v>
          </cell>
        </row>
        <row r="2661">
          <cell r="I2661" t="str">
            <v>ALI_32_SEG_10_PROV_2087</v>
          </cell>
          <cell r="J2661">
            <v>10</v>
          </cell>
          <cell r="K2661" t="str">
            <v>POSTRES</v>
          </cell>
          <cell r="L2661">
            <v>32</v>
          </cell>
          <cell r="M2661" t="str">
            <v>32 : Gelatina Preparada Sabor A Frutas.</v>
          </cell>
          <cell r="N2661">
            <v>2087</v>
          </cell>
          <cell r="O2661" t="str">
            <v>AAA Alimentando A Bogotá 2020 UT</v>
          </cell>
          <cell r="P2661">
            <v>709</v>
          </cell>
          <cell r="Q2661">
            <v>709</v>
          </cell>
          <cell r="R2661">
            <v>709</v>
          </cell>
          <cell r="S2661">
            <v>709</v>
          </cell>
          <cell r="T2661">
            <v>709</v>
          </cell>
          <cell r="U2661">
            <v>709</v>
          </cell>
          <cell r="V2661">
            <v>709</v>
          </cell>
          <cell r="W2661">
            <v>709</v>
          </cell>
        </row>
        <row r="2662">
          <cell r="I2662" t="str">
            <v>ALI_32_SEG_11_PROV_2014</v>
          </cell>
          <cell r="J2662">
            <v>11</v>
          </cell>
          <cell r="K2662" t="str">
            <v>POSTRES</v>
          </cell>
          <cell r="L2662">
            <v>32</v>
          </cell>
          <cell r="M2662" t="str">
            <v>32 : Gelatina Preparada Sabor A Frutas.</v>
          </cell>
          <cell r="N2662">
            <v>2014</v>
          </cell>
          <cell r="O2662" t="str">
            <v>PulpaFruit S.A.S.</v>
          </cell>
          <cell r="P2662">
            <v>717</v>
          </cell>
          <cell r="Q2662">
            <v>717</v>
          </cell>
          <cell r="R2662">
            <v>717</v>
          </cell>
          <cell r="S2662">
            <v>717</v>
          </cell>
          <cell r="T2662">
            <v>709</v>
          </cell>
          <cell r="U2662">
            <v>709</v>
          </cell>
          <cell r="V2662">
            <v>709</v>
          </cell>
          <cell r="W2662">
            <v>709</v>
          </cell>
        </row>
        <row r="2663">
          <cell r="I2663" t="str">
            <v>ALI_32_SEG_11_PROV_2047</v>
          </cell>
          <cell r="J2663">
            <v>11</v>
          </cell>
          <cell r="K2663" t="str">
            <v>POSTRES</v>
          </cell>
          <cell r="L2663">
            <v>32</v>
          </cell>
          <cell r="M2663" t="str">
            <v>32 : Gelatina Preparada Sabor A Frutas.</v>
          </cell>
          <cell r="N2663">
            <v>2047</v>
          </cell>
          <cell r="O2663" t="str">
            <v>Inversiones Fasulac Ltda.</v>
          </cell>
          <cell r="P2663">
            <v>727</v>
          </cell>
          <cell r="Q2663">
            <v>727</v>
          </cell>
          <cell r="R2663">
            <v>727</v>
          </cell>
          <cell r="S2663">
            <v>727</v>
          </cell>
          <cell r="T2663">
            <v>709</v>
          </cell>
          <cell r="U2663">
            <v>709</v>
          </cell>
          <cell r="V2663">
            <v>709</v>
          </cell>
          <cell r="W2663">
            <v>709</v>
          </cell>
        </row>
        <row r="2664">
          <cell r="I2664" t="str">
            <v>ALI_32_SEG_11_PROV_2057</v>
          </cell>
          <cell r="J2664">
            <v>11</v>
          </cell>
          <cell r="K2664" t="str">
            <v>POSTRES</v>
          </cell>
          <cell r="L2664">
            <v>32</v>
          </cell>
          <cell r="M2664" t="str">
            <v>32 : Gelatina Preparada Sabor A Frutas.</v>
          </cell>
          <cell r="N2664">
            <v>2057</v>
          </cell>
          <cell r="O2664" t="str">
            <v>Industrias Normandy S.A.</v>
          </cell>
          <cell r="P2664">
            <v>709</v>
          </cell>
          <cell r="Q2664">
            <v>709</v>
          </cell>
          <cell r="R2664">
            <v>709</v>
          </cell>
          <cell r="S2664">
            <v>709</v>
          </cell>
          <cell r="T2664">
            <v>709</v>
          </cell>
          <cell r="U2664">
            <v>709</v>
          </cell>
          <cell r="V2664">
            <v>709</v>
          </cell>
          <cell r="W2664">
            <v>709</v>
          </cell>
        </row>
        <row r="2665">
          <cell r="I2665" t="str">
            <v>ALI_32_SEG_11_PROV_2087</v>
          </cell>
          <cell r="J2665">
            <v>11</v>
          </cell>
          <cell r="K2665" t="str">
            <v>POSTRES</v>
          </cell>
          <cell r="L2665">
            <v>32</v>
          </cell>
          <cell r="M2665" t="str">
            <v>32 : Gelatina Preparada Sabor A Frutas.</v>
          </cell>
          <cell r="N2665">
            <v>2087</v>
          </cell>
          <cell r="O2665" t="str">
            <v>AAA Alimentando A Bogotá 2020 UT</v>
          </cell>
          <cell r="P2665">
            <v>709</v>
          </cell>
          <cell r="Q2665">
            <v>709</v>
          </cell>
          <cell r="R2665">
            <v>709</v>
          </cell>
          <cell r="S2665">
            <v>709</v>
          </cell>
          <cell r="T2665">
            <v>709</v>
          </cell>
          <cell r="U2665">
            <v>709</v>
          </cell>
          <cell r="V2665">
            <v>709</v>
          </cell>
          <cell r="W2665">
            <v>709</v>
          </cell>
        </row>
        <row r="2666">
          <cell r="I2666" t="str">
            <v>ALI_32_SEG_12_PROV_2014</v>
          </cell>
          <cell r="J2666">
            <v>12</v>
          </cell>
          <cell r="K2666" t="str">
            <v>POSTRES</v>
          </cell>
          <cell r="L2666">
            <v>32</v>
          </cell>
          <cell r="M2666" t="str">
            <v>32 : Gelatina Preparada Sabor A Frutas.</v>
          </cell>
          <cell r="N2666">
            <v>2014</v>
          </cell>
          <cell r="O2666" t="str">
            <v>PulpaFruit S.A.S.</v>
          </cell>
          <cell r="P2666">
            <v>717</v>
          </cell>
          <cell r="Q2666">
            <v>717</v>
          </cell>
          <cell r="R2666">
            <v>717</v>
          </cell>
          <cell r="S2666">
            <v>717</v>
          </cell>
          <cell r="T2666">
            <v>709</v>
          </cell>
          <cell r="U2666">
            <v>709</v>
          </cell>
          <cell r="V2666">
            <v>709</v>
          </cell>
          <cell r="W2666">
            <v>709</v>
          </cell>
        </row>
        <row r="2667">
          <cell r="I2667" t="str">
            <v>ALI_32_SEG_12_PROV_2047</v>
          </cell>
          <cell r="J2667">
            <v>12</v>
          </cell>
          <cell r="K2667" t="str">
            <v>POSTRES</v>
          </cell>
          <cell r="L2667">
            <v>32</v>
          </cell>
          <cell r="M2667" t="str">
            <v>32 : Gelatina Preparada Sabor A Frutas.</v>
          </cell>
          <cell r="N2667">
            <v>2047</v>
          </cell>
          <cell r="O2667" t="str">
            <v>Inversiones Fasulac Ltda.</v>
          </cell>
          <cell r="P2667">
            <v>727</v>
          </cell>
          <cell r="Q2667">
            <v>727</v>
          </cell>
          <cell r="R2667">
            <v>727</v>
          </cell>
          <cell r="S2667">
            <v>727</v>
          </cell>
          <cell r="T2667">
            <v>709</v>
          </cell>
          <cell r="U2667">
            <v>709</v>
          </cell>
          <cell r="V2667">
            <v>709</v>
          </cell>
          <cell r="W2667">
            <v>709</v>
          </cell>
        </row>
        <row r="2668">
          <cell r="I2668" t="str">
            <v>ALI_32_SEG_12_PROV_2057</v>
          </cell>
          <cell r="J2668">
            <v>12</v>
          </cell>
          <cell r="K2668" t="str">
            <v>POSTRES</v>
          </cell>
          <cell r="L2668">
            <v>32</v>
          </cell>
          <cell r="M2668" t="str">
            <v>32 : Gelatina Preparada Sabor A Frutas.</v>
          </cell>
          <cell r="N2668">
            <v>2057</v>
          </cell>
          <cell r="O2668" t="str">
            <v>Industrias Normandy S.A.</v>
          </cell>
          <cell r="P2668">
            <v>709</v>
          </cell>
          <cell r="Q2668">
            <v>709</v>
          </cell>
          <cell r="R2668">
            <v>709</v>
          </cell>
          <cell r="S2668">
            <v>709</v>
          </cell>
          <cell r="T2668">
            <v>709</v>
          </cell>
          <cell r="U2668">
            <v>709</v>
          </cell>
          <cell r="V2668">
            <v>709</v>
          </cell>
          <cell r="W2668">
            <v>709</v>
          </cell>
        </row>
        <row r="2669">
          <cell r="I2669" t="str">
            <v>ALI_32_SEG_12_PROV_2087</v>
          </cell>
          <cell r="J2669">
            <v>12</v>
          </cell>
          <cell r="K2669" t="str">
            <v>POSTRES</v>
          </cell>
          <cell r="L2669">
            <v>32</v>
          </cell>
          <cell r="M2669" t="str">
            <v>32 : Gelatina Preparada Sabor A Frutas.</v>
          </cell>
          <cell r="N2669">
            <v>2087</v>
          </cell>
          <cell r="O2669" t="str">
            <v>AAA Alimentando A Bogotá 2020 UT</v>
          </cell>
          <cell r="P2669">
            <v>709</v>
          </cell>
          <cell r="Q2669">
            <v>709</v>
          </cell>
          <cell r="R2669">
            <v>709</v>
          </cell>
          <cell r="S2669">
            <v>709</v>
          </cell>
          <cell r="T2669">
            <v>709</v>
          </cell>
          <cell r="U2669">
            <v>709</v>
          </cell>
          <cell r="V2669">
            <v>709</v>
          </cell>
          <cell r="W2669">
            <v>709</v>
          </cell>
        </row>
        <row r="2670">
          <cell r="I2670" t="str">
            <v>ALI_32_SEG_13_PROV_2014</v>
          </cell>
          <cell r="J2670">
            <v>13</v>
          </cell>
          <cell r="K2670" t="str">
            <v>POSTRES</v>
          </cell>
          <cell r="L2670">
            <v>32</v>
          </cell>
          <cell r="M2670" t="str">
            <v>32 : Gelatina Preparada Sabor A Frutas.</v>
          </cell>
          <cell r="N2670">
            <v>2014</v>
          </cell>
          <cell r="O2670" t="str">
            <v>PulpaFruit S.A.S.</v>
          </cell>
          <cell r="P2670">
            <v>717</v>
          </cell>
          <cell r="Q2670">
            <v>717</v>
          </cell>
          <cell r="R2670">
            <v>717</v>
          </cell>
          <cell r="S2670">
            <v>717</v>
          </cell>
          <cell r="T2670">
            <v>709</v>
          </cell>
          <cell r="U2670">
            <v>709</v>
          </cell>
          <cell r="V2670">
            <v>709</v>
          </cell>
          <cell r="W2670">
            <v>709</v>
          </cell>
        </row>
        <row r="2671">
          <cell r="I2671" t="str">
            <v>ALI_32_SEG_13_PROV_2047</v>
          </cell>
          <cell r="J2671">
            <v>13</v>
          </cell>
          <cell r="K2671" t="str">
            <v>POSTRES</v>
          </cell>
          <cell r="L2671">
            <v>32</v>
          </cell>
          <cell r="M2671" t="str">
            <v>32 : Gelatina Preparada Sabor A Frutas.</v>
          </cell>
          <cell r="N2671">
            <v>2047</v>
          </cell>
          <cell r="O2671" t="str">
            <v>Inversiones Fasulac Ltda.</v>
          </cell>
          <cell r="P2671">
            <v>727</v>
          </cell>
          <cell r="Q2671">
            <v>727</v>
          </cell>
          <cell r="R2671">
            <v>727</v>
          </cell>
          <cell r="S2671">
            <v>727</v>
          </cell>
          <cell r="T2671">
            <v>709</v>
          </cell>
          <cell r="U2671">
            <v>709</v>
          </cell>
          <cell r="V2671">
            <v>709</v>
          </cell>
          <cell r="W2671">
            <v>709</v>
          </cell>
        </row>
        <row r="2672">
          <cell r="I2672" t="str">
            <v>ALI_32_SEG_13_PROV_2057</v>
          </cell>
          <cell r="J2672">
            <v>13</v>
          </cell>
          <cell r="K2672" t="str">
            <v>POSTRES</v>
          </cell>
          <cell r="L2672">
            <v>32</v>
          </cell>
          <cell r="M2672" t="str">
            <v>32 : Gelatina Preparada Sabor A Frutas.</v>
          </cell>
          <cell r="N2672">
            <v>2057</v>
          </cell>
          <cell r="O2672" t="str">
            <v>Industrias Normandy S.A.</v>
          </cell>
          <cell r="P2672">
            <v>709</v>
          </cell>
          <cell r="Q2672">
            <v>709</v>
          </cell>
          <cell r="R2672">
            <v>709</v>
          </cell>
          <cell r="S2672">
            <v>709</v>
          </cell>
          <cell r="T2672">
            <v>709</v>
          </cell>
          <cell r="U2672">
            <v>709</v>
          </cell>
          <cell r="V2672">
            <v>709</v>
          </cell>
          <cell r="W2672">
            <v>709</v>
          </cell>
        </row>
        <row r="2673">
          <cell r="I2673" t="str">
            <v>ALI_32_SEG_13_PROV_2087</v>
          </cell>
          <cell r="J2673">
            <v>13</v>
          </cell>
          <cell r="K2673" t="str">
            <v>POSTRES</v>
          </cell>
          <cell r="L2673">
            <v>32</v>
          </cell>
          <cell r="M2673" t="str">
            <v>32 : Gelatina Preparada Sabor A Frutas.</v>
          </cell>
          <cell r="N2673">
            <v>2087</v>
          </cell>
          <cell r="O2673" t="str">
            <v>AAA Alimentando A Bogotá 2020 UT</v>
          </cell>
          <cell r="P2673">
            <v>709</v>
          </cell>
          <cell r="Q2673">
            <v>709</v>
          </cell>
          <cell r="R2673">
            <v>709</v>
          </cell>
          <cell r="S2673">
            <v>709</v>
          </cell>
          <cell r="T2673">
            <v>709</v>
          </cell>
          <cell r="U2673">
            <v>709</v>
          </cell>
          <cell r="V2673">
            <v>709</v>
          </cell>
          <cell r="W2673">
            <v>709</v>
          </cell>
        </row>
        <row r="2674">
          <cell r="I2674" t="str">
            <v>ALI_32_SEG_14_PROV_2014</v>
          </cell>
          <cell r="J2674">
            <v>14</v>
          </cell>
          <cell r="K2674" t="str">
            <v>POSTRES</v>
          </cell>
          <cell r="L2674">
            <v>32</v>
          </cell>
          <cell r="M2674" t="str">
            <v>32 : Gelatina Preparada Sabor A Frutas.</v>
          </cell>
          <cell r="N2674">
            <v>2014</v>
          </cell>
          <cell r="O2674" t="str">
            <v>PulpaFruit S.A.S.</v>
          </cell>
          <cell r="P2674">
            <v>717</v>
          </cell>
          <cell r="Q2674">
            <v>717</v>
          </cell>
          <cell r="R2674">
            <v>717</v>
          </cell>
          <cell r="S2674">
            <v>717</v>
          </cell>
          <cell r="T2674">
            <v>709</v>
          </cell>
          <cell r="U2674">
            <v>709</v>
          </cell>
          <cell r="V2674">
            <v>709</v>
          </cell>
          <cell r="W2674">
            <v>709</v>
          </cell>
        </row>
        <row r="2675">
          <cell r="I2675" t="str">
            <v>ALI_32_SEG_14_PROV_2047</v>
          </cell>
          <cell r="J2675">
            <v>14</v>
          </cell>
          <cell r="K2675" t="str">
            <v>POSTRES</v>
          </cell>
          <cell r="L2675">
            <v>32</v>
          </cell>
          <cell r="M2675" t="str">
            <v>32 : Gelatina Preparada Sabor A Frutas.</v>
          </cell>
          <cell r="N2675">
            <v>2047</v>
          </cell>
          <cell r="O2675" t="str">
            <v>Inversiones Fasulac Ltda.</v>
          </cell>
          <cell r="P2675">
            <v>727</v>
          </cell>
          <cell r="Q2675">
            <v>727</v>
          </cell>
          <cell r="R2675">
            <v>727</v>
          </cell>
          <cell r="S2675">
            <v>727</v>
          </cell>
          <cell r="T2675">
            <v>709</v>
          </cell>
          <cell r="U2675">
            <v>709</v>
          </cell>
          <cell r="V2675">
            <v>709</v>
          </cell>
          <cell r="W2675">
            <v>709</v>
          </cell>
        </row>
        <row r="2676">
          <cell r="I2676" t="str">
            <v>ALI_32_SEG_14_PROV_2057</v>
          </cell>
          <cell r="J2676">
            <v>14</v>
          </cell>
          <cell r="K2676" t="str">
            <v>POSTRES</v>
          </cell>
          <cell r="L2676">
            <v>32</v>
          </cell>
          <cell r="M2676" t="str">
            <v>32 : Gelatina Preparada Sabor A Frutas.</v>
          </cell>
          <cell r="N2676">
            <v>2057</v>
          </cell>
          <cell r="O2676" t="str">
            <v>Industrias Normandy S.A.</v>
          </cell>
          <cell r="P2676">
            <v>709</v>
          </cell>
          <cell r="Q2676">
            <v>709</v>
          </cell>
          <cell r="R2676">
            <v>709</v>
          </cell>
          <cell r="S2676">
            <v>709</v>
          </cell>
          <cell r="T2676">
            <v>709</v>
          </cell>
          <cell r="U2676">
            <v>709</v>
          </cell>
          <cell r="V2676">
            <v>709</v>
          </cell>
          <cell r="W2676">
            <v>709</v>
          </cell>
        </row>
        <row r="2677">
          <cell r="I2677" t="str">
            <v>ALI_32_SEG_14_PROV_2087</v>
          </cell>
          <cell r="J2677">
            <v>14</v>
          </cell>
          <cell r="K2677" t="str">
            <v>POSTRES</v>
          </cell>
          <cell r="L2677">
            <v>32</v>
          </cell>
          <cell r="M2677" t="str">
            <v>32 : Gelatina Preparada Sabor A Frutas.</v>
          </cell>
          <cell r="N2677">
            <v>2087</v>
          </cell>
          <cell r="O2677" t="str">
            <v>AAA Alimentando A Bogotá 2020 UT</v>
          </cell>
          <cell r="P2677">
            <v>709</v>
          </cell>
          <cell r="Q2677">
            <v>709</v>
          </cell>
          <cell r="R2677">
            <v>709</v>
          </cell>
          <cell r="S2677">
            <v>709</v>
          </cell>
          <cell r="T2677">
            <v>709</v>
          </cell>
          <cell r="U2677">
            <v>709</v>
          </cell>
          <cell r="V2677">
            <v>709</v>
          </cell>
          <cell r="W2677">
            <v>709</v>
          </cell>
        </row>
        <row r="2678">
          <cell r="I2678" t="str">
            <v>ALI_32_SEG_15_PROV_2014</v>
          </cell>
          <cell r="J2678">
            <v>15</v>
          </cell>
          <cell r="K2678" t="str">
            <v>POSTRES</v>
          </cell>
          <cell r="L2678">
            <v>32</v>
          </cell>
          <cell r="M2678" t="str">
            <v>32 : Gelatina Preparada Sabor A Frutas.</v>
          </cell>
          <cell r="N2678">
            <v>2014</v>
          </cell>
          <cell r="O2678" t="str">
            <v>PulpaFruit S.A.S.</v>
          </cell>
          <cell r="P2678">
            <v>717</v>
          </cell>
          <cell r="Q2678">
            <v>717</v>
          </cell>
          <cell r="R2678">
            <v>717</v>
          </cell>
          <cell r="S2678">
            <v>717</v>
          </cell>
          <cell r="T2678">
            <v>709</v>
          </cell>
          <cell r="U2678">
            <v>709</v>
          </cell>
          <cell r="V2678">
            <v>709</v>
          </cell>
          <cell r="W2678">
            <v>709</v>
          </cell>
        </row>
        <row r="2679">
          <cell r="I2679" t="str">
            <v>ALI_32_SEG_15_PROV_2047</v>
          </cell>
          <cell r="J2679">
            <v>15</v>
          </cell>
          <cell r="K2679" t="str">
            <v>POSTRES</v>
          </cell>
          <cell r="L2679">
            <v>32</v>
          </cell>
          <cell r="M2679" t="str">
            <v>32 : Gelatina Preparada Sabor A Frutas.</v>
          </cell>
          <cell r="N2679">
            <v>2047</v>
          </cell>
          <cell r="O2679" t="str">
            <v>Inversiones Fasulac Ltda.</v>
          </cell>
          <cell r="P2679">
            <v>727</v>
          </cell>
          <cell r="Q2679">
            <v>727</v>
          </cell>
          <cell r="R2679">
            <v>727</v>
          </cell>
          <cell r="S2679">
            <v>727</v>
          </cell>
          <cell r="T2679">
            <v>709</v>
          </cell>
          <cell r="U2679">
            <v>709</v>
          </cell>
          <cell r="V2679">
            <v>709</v>
          </cell>
          <cell r="W2679">
            <v>709</v>
          </cell>
        </row>
        <row r="2680">
          <cell r="I2680" t="str">
            <v>ALI_32_SEG_15_PROV_2057</v>
          </cell>
          <cell r="J2680">
            <v>15</v>
          </cell>
          <cell r="K2680" t="str">
            <v>POSTRES</v>
          </cell>
          <cell r="L2680">
            <v>32</v>
          </cell>
          <cell r="M2680" t="str">
            <v>32 : Gelatina Preparada Sabor A Frutas.</v>
          </cell>
          <cell r="N2680">
            <v>2057</v>
          </cell>
          <cell r="O2680" t="str">
            <v>Industrias Normandy S.A.</v>
          </cell>
          <cell r="P2680">
            <v>709</v>
          </cell>
          <cell r="Q2680">
            <v>709</v>
          </cell>
          <cell r="R2680">
            <v>709</v>
          </cell>
          <cell r="S2680">
            <v>709</v>
          </cell>
          <cell r="T2680">
            <v>709</v>
          </cell>
          <cell r="U2680">
            <v>709</v>
          </cell>
          <cell r="V2680">
            <v>709</v>
          </cell>
          <cell r="W2680">
            <v>709</v>
          </cell>
        </row>
        <row r="2681">
          <cell r="I2681" t="str">
            <v>ALI_32_SEG_15_PROV_2087</v>
          </cell>
          <cell r="J2681">
            <v>15</v>
          </cell>
          <cell r="K2681" t="str">
            <v>POSTRES</v>
          </cell>
          <cell r="L2681">
            <v>32</v>
          </cell>
          <cell r="M2681" t="str">
            <v>32 : Gelatina Preparada Sabor A Frutas.</v>
          </cell>
          <cell r="N2681">
            <v>2087</v>
          </cell>
          <cell r="O2681" t="str">
            <v>AAA Alimentando A Bogotá 2020 UT</v>
          </cell>
          <cell r="P2681">
            <v>709</v>
          </cell>
          <cell r="Q2681">
            <v>709</v>
          </cell>
          <cell r="R2681">
            <v>709</v>
          </cell>
          <cell r="S2681">
            <v>709</v>
          </cell>
          <cell r="T2681">
            <v>709</v>
          </cell>
          <cell r="U2681">
            <v>709</v>
          </cell>
          <cell r="V2681">
            <v>709</v>
          </cell>
          <cell r="W2681">
            <v>709</v>
          </cell>
        </row>
        <row r="2682">
          <cell r="I2682" t="str">
            <v>ALI_63_SEG_1_PROV_2014</v>
          </cell>
          <cell r="J2682">
            <v>1</v>
          </cell>
          <cell r="K2682" t="str">
            <v>POSTRES</v>
          </cell>
          <cell r="L2682">
            <v>63</v>
          </cell>
          <cell r="M2682" t="str">
            <v>63 : Alimento lácteo fermentado tipo postre.</v>
          </cell>
          <cell r="N2682">
            <v>2014</v>
          </cell>
          <cell r="O2682" t="str">
            <v>PulpaFruit S.A.S.</v>
          </cell>
          <cell r="P2682">
            <v>1959</v>
          </cell>
          <cell r="Q2682">
            <v>1959</v>
          </cell>
          <cell r="R2682">
            <v>1959</v>
          </cell>
          <cell r="S2682">
            <v>1959</v>
          </cell>
          <cell r="T2682">
            <v>1911</v>
          </cell>
          <cell r="U2682">
            <v>1911</v>
          </cell>
          <cell r="V2682">
            <v>1911</v>
          </cell>
          <cell r="W2682">
            <v>1911</v>
          </cell>
        </row>
        <row r="2683">
          <cell r="I2683" t="str">
            <v>ALI_63_SEG_2_PROV_2014</v>
          </cell>
          <cell r="J2683">
            <v>2</v>
          </cell>
          <cell r="K2683" t="str">
            <v>POSTRES</v>
          </cell>
          <cell r="L2683">
            <v>63</v>
          </cell>
          <cell r="M2683" t="str">
            <v>63 : Alimento lácteo fermentado tipo postre.</v>
          </cell>
          <cell r="N2683">
            <v>2014</v>
          </cell>
          <cell r="O2683" t="str">
            <v>PulpaFruit S.A.S.</v>
          </cell>
          <cell r="P2683">
            <v>1959</v>
          </cell>
          <cell r="Q2683">
            <v>1959</v>
          </cell>
          <cell r="R2683">
            <v>1959</v>
          </cell>
          <cell r="S2683">
            <v>1959</v>
          </cell>
          <cell r="T2683">
            <v>1911</v>
          </cell>
          <cell r="U2683">
            <v>1911</v>
          </cell>
          <cell r="V2683">
            <v>1911</v>
          </cell>
          <cell r="W2683">
            <v>1911</v>
          </cell>
        </row>
        <row r="2684">
          <cell r="I2684" t="str">
            <v>ALI_63_SEG_3_PROV_2014</v>
          </cell>
          <cell r="J2684">
            <v>3</v>
          </cell>
          <cell r="K2684" t="str">
            <v>POSTRES</v>
          </cell>
          <cell r="L2684">
            <v>63</v>
          </cell>
          <cell r="M2684" t="str">
            <v>63 : Alimento lácteo fermentado tipo postre.</v>
          </cell>
          <cell r="N2684">
            <v>2014</v>
          </cell>
          <cell r="O2684" t="str">
            <v>PulpaFruit S.A.S.</v>
          </cell>
          <cell r="P2684">
            <v>1959</v>
          </cell>
          <cell r="Q2684">
            <v>1959</v>
          </cell>
          <cell r="R2684">
            <v>1959</v>
          </cell>
          <cell r="S2684">
            <v>1959</v>
          </cell>
          <cell r="T2684">
            <v>1911</v>
          </cell>
          <cell r="U2684">
            <v>1911</v>
          </cell>
          <cell r="V2684">
            <v>1911</v>
          </cell>
          <cell r="W2684">
            <v>1911</v>
          </cell>
        </row>
        <row r="2685">
          <cell r="I2685" t="str">
            <v>ALI_63_SEG_4_PROV_2014</v>
          </cell>
          <cell r="J2685">
            <v>4</v>
          </cell>
          <cell r="K2685" t="str">
            <v>POSTRES</v>
          </cell>
          <cell r="L2685">
            <v>63</v>
          </cell>
          <cell r="M2685" t="str">
            <v>63 : Alimento lácteo fermentado tipo postre.</v>
          </cell>
          <cell r="N2685">
            <v>2014</v>
          </cell>
          <cell r="O2685" t="str">
            <v>PulpaFruit S.A.S.</v>
          </cell>
          <cell r="P2685">
            <v>1959</v>
          </cell>
          <cell r="Q2685">
            <v>1959</v>
          </cell>
          <cell r="R2685">
            <v>1959</v>
          </cell>
          <cell r="S2685">
            <v>1959</v>
          </cell>
          <cell r="T2685">
            <v>1911</v>
          </cell>
          <cell r="U2685">
            <v>1911</v>
          </cell>
          <cell r="V2685">
            <v>1911</v>
          </cell>
          <cell r="W2685">
            <v>1911</v>
          </cell>
        </row>
        <row r="2686">
          <cell r="I2686" t="str">
            <v>ALI_63_SEG_5_PROV_2014</v>
          </cell>
          <cell r="J2686">
            <v>5</v>
          </cell>
          <cell r="K2686" t="str">
            <v>POSTRES</v>
          </cell>
          <cell r="L2686">
            <v>63</v>
          </cell>
          <cell r="M2686" t="str">
            <v>63 : Alimento lácteo fermentado tipo postre.</v>
          </cell>
          <cell r="N2686">
            <v>2014</v>
          </cell>
          <cell r="O2686" t="str">
            <v>PulpaFruit S.A.S.</v>
          </cell>
          <cell r="P2686">
            <v>1959</v>
          </cell>
          <cell r="Q2686">
            <v>1959</v>
          </cell>
          <cell r="R2686">
            <v>1959</v>
          </cell>
          <cell r="S2686">
            <v>1959</v>
          </cell>
          <cell r="T2686">
            <v>1911</v>
          </cell>
          <cell r="U2686">
            <v>1911</v>
          </cell>
          <cell r="V2686">
            <v>1911</v>
          </cell>
          <cell r="W2686">
            <v>1911</v>
          </cell>
        </row>
        <row r="2687">
          <cell r="I2687" t="str">
            <v>ALI_63_SEG_6_PROV_2014</v>
          </cell>
          <cell r="J2687">
            <v>6</v>
          </cell>
          <cell r="K2687" t="str">
            <v>POSTRES</v>
          </cell>
          <cell r="L2687">
            <v>63</v>
          </cell>
          <cell r="M2687" t="str">
            <v>63 : Alimento lácteo fermentado tipo postre.</v>
          </cell>
          <cell r="N2687">
            <v>2014</v>
          </cell>
          <cell r="O2687" t="str">
            <v>PulpaFruit S.A.S.</v>
          </cell>
          <cell r="P2687">
            <v>1959</v>
          </cell>
          <cell r="Q2687">
            <v>1959</v>
          </cell>
          <cell r="R2687">
            <v>1959</v>
          </cell>
          <cell r="S2687">
            <v>1959</v>
          </cell>
          <cell r="T2687">
            <v>1911</v>
          </cell>
          <cell r="U2687">
            <v>1911</v>
          </cell>
          <cell r="V2687">
            <v>1911</v>
          </cell>
          <cell r="W2687">
            <v>1911</v>
          </cell>
        </row>
        <row r="2688">
          <cell r="I2688" t="str">
            <v>ALI_63_SEG_7_PROV_2014</v>
          </cell>
          <cell r="J2688">
            <v>7</v>
          </cell>
          <cell r="K2688" t="str">
            <v>POSTRES</v>
          </cell>
          <cell r="L2688">
            <v>63</v>
          </cell>
          <cell r="M2688" t="str">
            <v>63 : Alimento lácteo fermentado tipo postre.</v>
          </cell>
          <cell r="N2688">
            <v>2014</v>
          </cell>
          <cell r="O2688" t="str">
            <v>PulpaFruit S.A.S.</v>
          </cell>
          <cell r="P2688">
            <v>1959</v>
          </cell>
          <cell r="Q2688">
            <v>1959</v>
          </cell>
          <cell r="R2688">
            <v>1959</v>
          </cell>
          <cell r="S2688">
            <v>1959</v>
          </cell>
          <cell r="T2688">
            <v>1911</v>
          </cell>
          <cell r="U2688">
            <v>1911</v>
          </cell>
          <cell r="V2688">
            <v>1911</v>
          </cell>
          <cell r="W2688">
            <v>1911</v>
          </cell>
        </row>
        <row r="2689">
          <cell r="I2689" t="str">
            <v>ALI_63_SEG_8_PROV_2014</v>
          </cell>
          <cell r="J2689">
            <v>8</v>
          </cell>
          <cell r="K2689" t="str">
            <v>POSTRES</v>
          </cell>
          <cell r="L2689">
            <v>63</v>
          </cell>
          <cell r="M2689" t="str">
            <v>63 : Alimento lácteo fermentado tipo postre.</v>
          </cell>
          <cell r="N2689">
            <v>2014</v>
          </cell>
          <cell r="O2689" t="str">
            <v>PulpaFruit S.A.S.</v>
          </cell>
          <cell r="P2689">
            <v>1959</v>
          </cell>
          <cell r="Q2689">
            <v>1959</v>
          </cell>
          <cell r="R2689">
            <v>1959</v>
          </cell>
          <cell r="S2689">
            <v>1959</v>
          </cell>
          <cell r="T2689">
            <v>1911</v>
          </cell>
          <cell r="U2689">
            <v>1911</v>
          </cell>
          <cell r="V2689">
            <v>1911</v>
          </cell>
          <cell r="W2689">
            <v>1911</v>
          </cell>
        </row>
        <row r="2690">
          <cell r="I2690" t="str">
            <v>ALI_63_SEG_9_PROV_2014</v>
          </cell>
          <cell r="J2690">
            <v>9</v>
          </cell>
          <cell r="K2690" t="str">
            <v>POSTRES</v>
          </cell>
          <cell r="L2690">
            <v>63</v>
          </cell>
          <cell r="M2690" t="str">
            <v>63 : Alimento lácteo fermentado tipo postre.</v>
          </cell>
          <cell r="N2690">
            <v>2014</v>
          </cell>
          <cell r="O2690" t="str">
            <v>PulpaFruit S.A.S.</v>
          </cell>
          <cell r="P2690">
            <v>1959</v>
          </cell>
          <cell r="Q2690">
            <v>1959</v>
          </cell>
          <cell r="R2690">
            <v>1959</v>
          </cell>
          <cell r="S2690">
            <v>1959</v>
          </cell>
          <cell r="T2690">
            <v>1911</v>
          </cell>
          <cell r="U2690">
            <v>1911</v>
          </cell>
          <cell r="V2690">
            <v>1911</v>
          </cell>
          <cell r="W2690">
            <v>1911</v>
          </cell>
        </row>
        <row r="2691">
          <cell r="I2691" t="str">
            <v>ALI_63_SEG_10_PROV_2014</v>
          </cell>
          <cell r="J2691">
            <v>10</v>
          </cell>
          <cell r="K2691" t="str">
            <v>POSTRES</v>
          </cell>
          <cell r="L2691">
            <v>63</v>
          </cell>
          <cell r="M2691" t="str">
            <v>63 : Alimento lácteo fermentado tipo postre.</v>
          </cell>
          <cell r="N2691">
            <v>2014</v>
          </cell>
          <cell r="O2691" t="str">
            <v>PulpaFruit S.A.S.</v>
          </cell>
          <cell r="P2691">
            <v>1959</v>
          </cell>
          <cell r="Q2691">
            <v>1959</v>
          </cell>
          <cell r="R2691">
            <v>1959</v>
          </cell>
          <cell r="S2691">
            <v>1959</v>
          </cell>
          <cell r="T2691">
            <v>1911</v>
          </cell>
          <cell r="U2691">
            <v>1911</v>
          </cell>
          <cell r="V2691">
            <v>1911</v>
          </cell>
          <cell r="W2691">
            <v>1911</v>
          </cell>
        </row>
        <row r="2692">
          <cell r="I2692" t="str">
            <v>ALI_63_SEG_11_PROV_2014</v>
          </cell>
          <cell r="J2692">
            <v>11</v>
          </cell>
          <cell r="K2692" t="str">
            <v>POSTRES</v>
          </cell>
          <cell r="L2692">
            <v>63</v>
          </cell>
          <cell r="M2692" t="str">
            <v>63 : Alimento lácteo fermentado tipo postre.</v>
          </cell>
          <cell r="N2692">
            <v>2014</v>
          </cell>
          <cell r="O2692" t="str">
            <v>PulpaFruit S.A.S.</v>
          </cell>
          <cell r="P2692">
            <v>1959</v>
          </cell>
          <cell r="Q2692">
            <v>1959</v>
          </cell>
          <cell r="R2692">
            <v>1959</v>
          </cell>
          <cell r="S2692">
            <v>1959</v>
          </cell>
          <cell r="T2692">
            <v>1911</v>
          </cell>
          <cell r="U2692">
            <v>1911</v>
          </cell>
          <cell r="V2692">
            <v>1911</v>
          </cell>
          <cell r="W2692">
            <v>1911</v>
          </cell>
        </row>
        <row r="2693">
          <cell r="I2693" t="str">
            <v>ALI_63_SEG_12_PROV_2014</v>
          </cell>
          <cell r="J2693">
            <v>12</v>
          </cell>
          <cell r="K2693" t="str">
            <v>POSTRES</v>
          </cell>
          <cell r="L2693">
            <v>63</v>
          </cell>
          <cell r="M2693" t="str">
            <v>63 : Alimento lácteo fermentado tipo postre.</v>
          </cell>
          <cell r="N2693">
            <v>2014</v>
          </cell>
          <cell r="O2693" t="str">
            <v>PulpaFruit S.A.S.</v>
          </cell>
          <cell r="P2693">
            <v>1959</v>
          </cell>
          <cell r="Q2693">
            <v>1959</v>
          </cell>
          <cell r="R2693">
            <v>1959</v>
          </cell>
          <cell r="S2693">
            <v>1959</v>
          </cell>
          <cell r="T2693">
            <v>1911</v>
          </cell>
          <cell r="U2693">
            <v>1911</v>
          </cell>
          <cell r="V2693">
            <v>1911</v>
          </cell>
          <cell r="W2693">
            <v>1911</v>
          </cell>
        </row>
        <row r="2694">
          <cell r="I2694" t="str">
            <v>ALI_63_SEG_13_PROV_2014</v>
          </cell>
          <cell r="J2694">
            <v>13</v>
          </cell>
          <cell r="K2694" t="str">
            <v>POSTRES</v>
          </cell>
          <cell r="L2694">
            <v>63</v>
          </cell>
          <cell r="M2694" t="str">
            <v>63 : Alimento lácteo fermentado tipo postre.</v>
          </cell>
          <cell r="N2694">
            <v>2014</v>
          </cell>
          <cell r="O2694" t="str">
            <v>PulpaFruit S.A.S.</v>
          </cell>
          <cell r="P2694">
            <v>1959</v>
          </cell>
          <cell r="Q2694">
            <v>1959</v>
          </cell>
          <cell r="R2694">
            <v>1959</v>
          </cell>
          <cell r="S2694">
            <v>1959</v>
          </cell>
          <cell r="T2694">
            <v>1911</v>
          </cell>
          <cell r="U2694">
            <v>1911</v>
          </cell>
          <cell r="V2694">
            <v>1911</v>
          </cell>
          <cell r="W2694">
            <v>1911</v>
          </cell>
        </row>
        <row r="2695">
          <cell r="I2695" t="str">
            <v>ALI_63_SEG_14_PROV_2014</v>
          </cell>
          <cell r="J2695">
            <v>14</v>
          </cell>
          <cell r="K2695" t="str">
            <v>POSTRES</v>
          </cell>
          <cell r="L2695">
            <v>63</v>
          </cell>
          <cell r="M2695" t="str">
            <v>63 : Alimento lácteo fermentado tipo postre.</v>
          </cell>
          <cell r="N2695">
            <v>2014</v>
          </cell>
          <cell r="O2695" t="str">
            <v>PulpaFruit S.A.S.</v>
          </cell>
          <cell r="P2695">
            <v>1959</v>
          </cell>
          <cell r="Q2695">
            <v>1959</v>
          </cell>
          <cell r="R2695">
            <v>1959</v>
          </cell>
          <cell r="S2695">
            <v>1959</v>
          </cell>
          <cell r="T2695">
            <v>1911</v>
          </cell>
          <cell r="U2695">
            <v>1911</v>
          </cell>
          <cell r="V2695">
            <v>1911</v>
          </cell>
          <cell r="W2695">
            <v>1911</v>
          </cell>
        </row>
        <row r="2696">
          <cell r="I2696" t="str">
            <v>ALI_63_SEG_15_PROV_2014</v>
          </cell>
          <cell r="J2696">
            <v>15</v>
          </cell>
          <cell r="K2696" t="str">
            <v>POSTRES</v>
          </cell>
          <cell r="L2696">
            <v>63</v>
          </cell>
          <cell r="M2696" t="str">
            <v>63 : Alimento lácteo fermentado tipo postre.</v>
          </cell>
          <cell r="N2696">
            <v>2014</v>
          </cell>
          <cell r="O2696" t="str">
            <v>PulpaFruit S.A.S.</v>
          </cell>
          <cell r="P2696">
            <v>1959</v>
          </cell>
          <cell r="Q2696">
            <v>1959</v>
          </cell>
          <cell r="R2696">
            <v>1959</v>
          </cell>
          <cell r="S2696">
            <v>1959</v>
          </cell>
          <cell r="T2696">
            <v>1911</v>
          </cell>
          <cell r="U2696">
            <v>1911</v>
          </cell>
          <cell r="V2696">
            <v>1911</v>
          </cell>
          <cell r="W2696">
            <v>1911</v>
          </cell>
        </row>
        <row r="2697">
          <cell r="I2697" t="str">
            <v>ALI_97_SEG_1_PROV_2014</v>
          </cell>
          <cell r="J2697">
            <v>1</v>
          </cell>
          <cell r="K2697" t="str">
            <v>POSTRES</v>
          </cell>
          <cell r="L2697">
            <v>97</v>
          </cell>
          <cell r="M2697" t="str">
            <v>97 : Panelita de leche cortada.</v>
          </cell>
          <cell r="N2697">
            <v>2014</v>
          </cell>
          <cell r="O2697" t="str">
            <v>PulpaFruit S.A.S.</v>
          </cell>
          <cell r="P2697">
            <v>346</v>
          </cell>
          <cell r="Q2697">
            <v>605</v>
          </cell>
          <cell r="R2697">
            <v>777</v>
          </cell>
          <cell r="S2697">
            <v>777</v>
          </cell>
          <cell r="T2697">
            <v>342</v>
          </cell>
          <cell r="U2697">
            <v>597</v>
          </cell>
          <cell r="V2697">
            <v>768</v>
          </cell>
          <cell r="W2697">
            <v>768</v>
          </cell>
        </row>
        <row r="2698">
          <cell r="I2698" t="str">
            <v>ALI_97_SEG_1_PROV_2087</v>
          </cell>
          <cell r="J2698">
            <v>1</v>
          </cell>
          <cell r="K2698" t="str">
            <v>POSTRES</v>
          </cell>
          <cell r="L2698">
            <v>97</v>
          </cell>
          <cell r="M2698" t="str">
            <v>97 : Panelita de leche cortada.</v>
          </cell>
          <cell r="N2698">
            <v>2087</v>
          </cell>
          <cell r="O2698" t="str">
            <v>AAA Alimentando A Bogotá 2020 UT</v>
          </cell>
          <cell r="P2698">
            <v>342</v>
          </cell>
          <cell r="Q2698">
            <v>597</v>
          </cell>
          <cell r="R2698">
            <v>768</v>
          </cell>
          <cell r="S2698">
            <v>768</v>
          </cell>
          <cell r="T2698">
            <v>342</v>
          </cell>
          <cell r="U2698">
            <v>597</v>
          </cell>
          <cell r="V2698">
            <v>768</v>
          </cell>
          <cell r="W2698">
            <v>768</v>
          </cell>
        </row>
        <row r="2699">
          <cell r="I2699" t="str">
            <v>ALI_97_SEG_2_PROV_2014</v>
          </cell>
          <cell r="J2699">
            <v>2</v>
          </cell>
          <cell r="K2699" t="str">
            <v>POSTRES</v>
          </cell>
          <cell r="L2699">
            <v>97</v>
          </cell>
          <cell r="M2699" t="str">
            <v>97 : Panelita de leche cortada.</v>
          </cell>
          <cell r="N2699">
            <v>2014</v>
          </cell>
          <cell r="O2699" t="str">
            <v>PulpaFruit S.A.S.</v>
          </cell>
          <cell r="P2699">
            <v>346</v>
          </cell>
          <cell r="Q2699">
            <v>605</v>
          </cell>
          <cell r="R2699">
            <v>777</v>
          </cell>
          <cell r="S2699">
            <v>777</v>
          </cell>
          <cell r="T2699">
            <v>342</v>
          </cell>
          <cell r="U2699">
            <v>597</v>
          </cell>
          <cell r="V2699">
            <v>768</v>
          </cell>
          <cell r="W2699">
            <v>768</v>
          </cell>
        </row>
        <row r="2700">
          <cell r="I2700" t="str">
            <v>ALI_97_SEG_2_PROV_2087</v>
          </cell>
          <cell r="J2700">
            <v>2</v>
          </cell>
          <cell r="K2700" t="str">
            <v>POSTRES</v>
          </cell>
          <cell r="L2700">
            <v>97</v>
          </cell>
          <cell r="M2700" t="str">
            <v>97 : Panelita de leche cortada.</v>
          </cell>
          <cell r="N2700">
            <v>2087</v>
          </cell>
          <cell r="O2700" t="str">
            <v>AAA Alimentando A Bogotá 2020 UT</v>
          </cell>
          <cell r="P2700">
            <v>342</v>
          </cell>
          <cell r="Q2700">
            <v>597</v>
          </cell>
          <cell r="R2700">
            <v>768</v>
          </cell>
          <cell r="S2700">
            <v>768</v>
          </cell>
          <cell r="T2700">
            <v>342</v>
          </cell>
          <cell r="U2700">
            <v>597</v>
          </cell>
          <cell r="V2700">
            <v>768</v>
          </cell>
          <cell r="W2700">
            <v>768</v>
          </cell>
        </row>
        <row r="2701">
          <cell r="I2701" t="str">
            <v>ALI_97_SEG_3_PROV_2014</v>
          </cell>
          <cell r="J2701">
            <v>3</v>
          </cell>
          <cell r="K2701" t="str">
            <v>POSTRES</v>
          </cell>
          <cell r="L2701">
            <v>97</v>
          </cell>
          <cell r="M2701" t="str">
            <v>97 : Panelita de leche cortada.</v>
          </cell>
          <cell r="N2701">
            <v>2014</v>
          </cell>
          <cell r="O2701" t="str">
            <v>PulpaFruit S.A.S.</v>
          </cell>
          <cell r="P2701">
            <v>346</v>
          </cell>
          <cell r="Q2701">
            <v>605</v>
          </cell>
          <cell r="R2701">
            <v>777</v>
          </cell>
          <cell r="S2701">
            <v>777</v>
          </cell>
          <cell r="T2701">
            <v>342</v>
          </cell>
          <cell r="U2701">
            <v>597</v>
          </cell>
          <cell r="V2701">
            <v>768</v>
          </cell>
          <cell r="W2701">
            <v>768</v>
          </cell>
        </row>
        <row r="2702">
          <cell r="I2702" t="str">
            <v>ALI_97_SEG_3_PROV_2087</v>
          </cell>
          <cell r="J2702">
            <v>3</v>
          </cell>
          <cell r="K2702" t="str">
            <v>POSTRES</v>
          </cell>
          <cell r="L2702">
            <v>97</v>
          </cell>
          <cell r="M2702" t="str">
            <v>97 : Panelita de leche cortada.</v>
          </cell>
          <cell r="N2702">
            <v>2087</v>
          </cell>
          <cell r="O2702" t="str">
            <v>AAA Alimentando A Bogotá 2020 UT</v>
          </cell>
          <cell r="P2702">
            <v>342</v>
          </cell>
          <cell r="Q2702">
            <v>597</v>
          </cell>
          <cell r="R2702">
            <v>768</v>
          </cell>
          <cell r="S2702">
            <v>768</v>
          </cell>
          <cell r="T2702">
            <v>342</v>
          </cell>
          <cell r="U2702">
            <v>597</v>
          </cell>
          <cell r="V2702">
            <v>768</v>
          </cell>
          <cell r="W2702">
            <v>768</v>
          </cell>
        </row>
        <row r="2703">
          <cell r="I2703" t="str">
            <v>ALI_97_SEG_4_PROV_2014</v>
          </cell>
          <cell r="J2703">
            <v>4</v>
          </cell>
          <cell r="K2703" t="str">
            <v>POSTRES</v>
          </cell>
          <cell r="L2703">
            <v>97</v>
          </cell>
          <cell r="M2703" t="str">
            <v>97 : Panelita de leche cortada.</v>
          </cell>
          <cell r="N2703">
            <v>2014</v>
          </cell>
          <cell r="O2703" t="str">
            <v>PulpaFruit S.A.S.</v>
          </cell>
          <cell r="P2703">
            <v>346</v>
          </cell>
          <cell r="Q2703">
            <v>605</v>
          </cell>
          <cell r="R2703">
            <v>777</v>
          </cell>
          <cell r="S2703">
            <v>777</v>
          </cell>
          <cell r="T2703">
            <v>342</v>
          </cell>
          <cell r="U2703">
            <v>597</v>
          </cell>
          <cell r="V2703">
            <v>768</v>
          </cell>
          <cell r="W2703">
            <v>768</v>
          </cell>
        </row>
        <row r="2704">
          <cell r="I2704" t="str">
            <v>ALI_97_SEG_4_PROV_2087</v>
          </cell>
          <cell r="J2704">
            <v>4</v>
          </cell>
          <cell r="K2704" t="str">
            <v>POSTRES</v>
          </cell>
          <cell r="L2704">
            <v>97</v>
          </cell>
          <cell r="M2704" t="str">
            <v>97 : Panelita de leche cortada.</v>
          </cell>
          <cell r="N2704">
            <v>2087</v>
          </cell>
          <cell r="O2704" t="str">
            <v>AAA Alimentando A Bogotá 2020 UT</v>
          </cell>
          <cell r="P2704">
            <v>342</v>
          </cell>
          <cell r="Q2704">
            <v>597</v>
          </cell>
          <cell r="R2704">
            <v>768</v>
          </cell>
          <cell r="S2704">
            <v>768</v>
          </cell>
          <cell r="T2704">
            <v>342</v>
          </cell>
          <cell r="U2704">
            <v>597</v>
          </cell>
          <cell r="V2704">
            <v>768</v>
          </cell>
          <cell r="W2704">
            <v>768</v>
          </cell>
        </row>
        <row r="2705">
          <cell r="I2705" t="str">
            <v>ALI_97_SEG_5_PROV_2014</v>
          </cell>
          <cell r="J2705">
            <v>5</v>
          </cell>
          <cell r="K2705" t="str">
            <v>POSTRES</v>
          </cell>
          <cell r="L2705">
            <v>97</v>
          </cell>
          <cell r="M2705" t="str">
            <v>97 : Panelita de leche cortada.</v>
          </cell>
          <cell r="N2705">
            <v>2014</v>
          </cell>
          <cell r="O2705" t="str">
            <v>PulpaFruit S.A.S.</v>
          </cell>
          <cell r="P2705">
            <v>346</v>
          </cell>
          <cell r="Q2705">
            <v>605</v>
          </cell>
          <cell r="R2705">
            <v>777</v>
          </cell>
          <cell r="S2705">
            <v>777</v>
          </cell>
          <cell r="T2705">
            <v>342</v>
          </cell>
          <cell r="U2705">
            <v>597</v>
          </cell>
          <cell r="V2705">
            <v>768</v>
          </cell>
          <cell r="W2705">
            <v>768</v>
          </cell>
        </row>
        <row r="2706">
          <cell r="I2706" t="str">
            <v>ALI_97_SEG_5_PROV_2087</v>
          </cell>
          <cell r="J2706">
            <v>5</v>
          </cell>
          <cell r="K2706" t="str">
            <v>POSTRES</v>
          </cell>
          <cell r="L2706">
            <v>97</v>
          </cell>
          <cell r="M2706" t="str">
            <v>97 : Panelita de leche cortada.</v>
          </cell>
          <cell r="N2706">
            <v>2087</v>
          </cell>
          <cell r="O2706" t="str">
            <v>AAA Alimentando A Bogotá 2020 UT</v>
          </cell>
          <cell r="P2706">
            <v>342</v>
          </cell>
          <cell r="Q2706">
            <v>597</v>
          </cell>
          <cell r="R2706">
            <v>768</v>
          </cell>
          <cell r="S2706">
            <v>768</v>
          </cell>
          <cell r="T2706">
            <v>342</v>
          </cell>
          <cell r="U2706">
            <v>597</v>
          </cell>
          <cell r="V2706">
            <v>768</v>
          </cell>
          <cell r="W2706">
            <v>768</v>
          </cell>
        </row>
        <row r="2707">
          <cell r="I2707" t="str">
            <v>ALI_97_SEG_6_PROV_2014</v>
          </cell>
          <cell r="J2707">
            <v>6</v>
          </cell>
          <cell r="K2707" t="str">
            <v>POSTRES</v>
          </cell>
          <cell r="L2707">
            <v>97</v>
          </cell>
          <cell r="M2707" t="str">
            <v>97 : Panelita de leche cortada.</v>
          </cell>
          <cell r="N2707">
            <v>2014</v>
          </cell>
          <cell r="O2707" t="str">
            <v>PulpaFruit S.A.S.</v>
          </cell>
          <cell r="P2707">
            <v>346</v>
          </cell>
          <cell r="Q2707">
            <v>605</v>
          </cell>
          <cell r="R2707">
            <v>777</v>
          </cell>
          <cell r="S2707">
            <v>777</v>
          </cell>
          <cell r="T2707">
            <v>342</v>
          </cell>
          <cell r="U2707">
            <v>597</v>
          </cell>
          <cell r="V2707">
            <v>768</v>
          </cell>
          <cell r="W2707">
            <v>768</v>
          </cell>
        </row>
        <row r="2708">
          <cell r="I2708" t="str">
            <v>ALI_97_SEG_6_PROV_2087</v>
          </cell>
          <cell r="J2708">
            <v>6</v>
          </cell>
          <cell r="K2708" t="str">
            <v>POSTRES</v>
          </cell>
          <cell r="L2708">
            <v>97</v>
          </cell>
          <cell r="M2708" t="str">
            <v>97 : Panelita de leche cortada.</v>
          </cell>
          <cell r="N2708">
            <v>2087</v>
          </cell>
          <cell r="O2708" t="str">
            <v>AAA Alimentando A Bogotá 2020 UT</v>
          </cell>
          <cell r="P2708">
            <v>342</v>
          </cell>
          <cell r="Q2708">
            <v>597</v>
          </cell>
          <cell r="R2708">
            <v>768</v>
          </cell>
          <cell r="S2708">
            <v>768</v>
          </cell>
          <cell r="T2708">
            <v>342</v>
          </cell>
          <cell r="U2708">
            <v>597</v>
          </cell>
          <cell r="V2708">
            <v>768</v>
          </cell>
          <cell r="W2708">
            <v>768</v>
          </cell>
        </row>
        <row r="2709">
          <cell r="I2709" t="str">
            <v>ALI_97_SEG_7_PROV_2014</v>
          </cell>
          <cell r="J2709">
            <v>7</v>
          </cell>
          <cell r="K2709" t="str">
            <v>POSTRES</v>
          </cell>
          <cell r="L2709">
            <v>97</v>
          </cell>
          <cell r="M2709" t="str">
            <v>97 : Panelita de leche cortada.</v>
          </cell>
          <cell r="N2709">
            <v>2014</v>
          </cell>
          <cell r="O2709" t="str">
            <v>PulpaFruit S.A.S.</v>
          </cell>
          <cell r="P2709">
            <v>346</v>
          </cell>
          <cell r="Q2709">
            <v>605</v>
          </cell>
          <cell r="R2709">
            <v>777</v>
          </cell>
          <cell r="S2709">
            <v>777</v>
          </cell>
          <cell r="T2709">
            <v>342</v>
          </cell>
          <cell r="U2709">
            <v>597</v>
          </cell>
          <cell r="V2709">
            <v>768</v>
          </cell>
          <cell r="W2709">
            <v>768</v>
          </cell>
        </row>
        <row r="2710">
          <cell r="I2710" t="str">
            <v>ALI_97_SEG_7_PROV_2087</v>
          </cell>
          <cell r="J2710">
            <v>7</v>
          </cell>
          <cell r="K2710" t="str">
            <v>POSTRES</v>
          </cell>
          <cell r="L2710">
            <v>97</v>
          </cell>
          <cell r="M2710" t="str">
            <v>97 : Panelita de leche cortada.</v>
          </cell>
          <cell r="N2710">
            <v>2087</v>
          </cell>
          <cell r="O2710" t="str">
            <v>AAA Alimentando A Bogotá 2020 UT</v>
          </cell>
          <cell r="P2710">
            <v>342</v>
          </cell>
          <cell r="Q2710">
            <v>597</v>
          </cell>
          <cell r="R2710">
            <v>768</v>
          </cell>
          <cell r="S2710">
            <v>768</v>
          </cell>
          <cell r="T2710">
            <v>342</v>
          </cell>
          <cell r="U2710">
            <v>597</v>
          </cell>
          <cell r="V2710">
            <v>768</v>
          </cell>
          <cell r="W2710">
            <v>768</v>
          </cell>
        </row>
        <row r="2711">
          <cell r="I2711" t="str">
            <v>ALI_97_SEG_8_PROV_2014</v>
          </cell>
          <cell r="J2711">
            <v>8</v>
          </cell>
          <cell r="K2711" t="str">
            <v>POSTRES</v>
          </cell>
          <cell r="L2711">
            <v>97</v>
          </cell>
          <cell r="M2711" t="str">
            <v>97 : Panelita de leche cortada.</v>
          </cell>
          <cell r="N2711">
            <v>2014</v>
          </cell>
          <cell r="O2711" t="str">
            <v>PulpaFruit S.A.S.</v>
          </cell>
          <cell r="P2711">
            <v>346</v>
          </cell>
          <cell r="Q2711">
            <v>605</v>
          </cell>
          <cell r="R2711">
            <v>777</v>
          </cell>
          <cell r="S2711">
            <v>777</v>
          </cell>
          <cell r="T2711">
            <v>342</v>
          </cell>
          <cell r="U2711">
            <v>597</v>
          </cell>
          <cell r="V2711">
            <v>768</v>
          </cell>
          <cell r="W2711">
            <v>768</v>
          </cell>
        </row>
        <row r="2712">
          <cell r="I2712" t="str">
            <v>ALI_97_SEG_8_PROV_2087</v>
          </cell>
          <cell r="J2712">
            <v>8</v>
          </cell>
          <cell r="K2712" t="str">
            <v>POSTRES</v>
          </cell>
          <cell r="L2712">
            <v>97</v>
          </cell>
          <cell r="M2712" t="str">
            <v>97 : Panelita de leche cortada.</v>
          </cell>
          <cell r="N2712">
            <v>2087</v>
          </cell>
          <cell r="O2712" t="str">
            <v>AAA Alimentando A Bogotá 2020 UT</v>
          </cell>
          <cell r="P2712">
            <v>342</v>
          </cell>
          <cell r="Q2712">
            <v>597</v>
          </cell>
          <cell r="R2712">
            <v>768</v>
          </cell>
          <cell r="S2712">
            <v>768</v>
          </cell>
          <cell r="T2712">
            <v>342</v>
          </cell>
          <cell r="U2712">
            <v>597</v>
          </cell>
          <cell r="V2712">
            <v>768</v>
          </cell>
          <cell r="W2712">
            <v>768</v>
          </cell>
        </row>
        <row r="2713">
          <cell r="I2713" t="str">
            <v>ALI_97_SEG_9_PROV_2014</v>
          </cell>
          <cell r="J2713">
            <v>9</v>
          </cell>
          <cell r="K2713" t="str">
            <v>POSTRES</v>
          </cell>
          <cell r="L2713">
            <v>97</v>
          </cell>
          <cell r="M2713" t="str">
            <v>97 : Panelita de leche cortada.</v>
          </cell>
          <cell r="N2713">
            <v>2014</v>
          </cell>
          <cell r="O2713" t="str">
            <v>PulpaFruit S.A.S.</v>
          </cell>
          <cell r="P2713">
            <v>346</v>
          </cell>
          <cell r="Q2713">
            <v>605</v>
          </cell>
          <cell r="R2713">
            <v>777</v>
          </cell>
          <cell r="S2713">
            <v>777</v>
          </cell>
          <cell r="T2713">
            <v>342</v>
          </cell>
          <cell r="U2713">
            <v>597</v>
          </cell>
          <cell r="V2713">
            <v>768</v>
          </cell>
          <cell r="W2713">
            <v>768</v>
          </cell>
        </row>
        <row r="2714">
          <cell r="I2714" t="str">
            <v>ALI_97_SEG_9_PROV_2087</v>
          </cell>
          <cell r="J2714">
            <v>9</v>
          </cell>
          <cell r="K2714" t="str">
            <v>POSTRES</v>
          </cell>
          <cell r="L2714">
            <v>97</v>
          </cell>
          <cell r="M2714" t="str">
            <v>97 : Panelita de leche cortada.</v>
          </cell>
          <cell r="N2714">
            <v>2087</v>
          </cell>
          <cell r="O2714" t="str">
            <v>AAA Alimentando A Bogotá 2020 UT</v>
          </cell>
          <cell r="P2714">
            <v>342</v>
          </cell>
          <cell r="Q2714">
            <v>597</v>
          </cell>
          <cell r="R2714">
            <v>768</v>
          </cell>
          <cell r="S2714">
            <v>768</v>
          </cell>
          <cell r="T2714">
            <v>342</v>
          </cell>
          <cell r="U2714">
            <v>597</v>
          </cell>
          <cell r="V2714">
            <v>768</v>
          </cell>
          <cell r="W2714">
            <v>768</v>
          </cell>
        </row>
        <row r="2715">
          <cell r="I2715" t="str">
            <v>ALI_97_SEG_10_PROV_2014</v>
          </cell>
          <cell r="J2715">
            <v>10</v>
          </cell>
          <cell r="K2715" t="str">
            <v>POSTRES</v>
          </cell>
          <cell r="L2715">
            <v>97</v>
          </cell>
          <cell r="M2715" t="str">
            <v>97 : Panelita de leche cortada.</v>
          </cell>
          <cell r="N2715">
            <v>2014</v>
          </cell>
          <cell r="O2715" t="str">
            <v>PulpaFruit S.A.S.</v>
          </cell>
          <cell r="P2715">
            <v>346</v>
          </cell>
          <cell r="Q2715">
            <v>605</v>
          </cell>
          <cell r="R2715">
            <v>777</v>
          </cell>
          <cell r="S2715">
            <v>777</v>
          </cell>
          <cell r="T2715">
            <v>342</v>
          </cell>
          <cell r="U2715">
            <v>597</v>
          </cell>
          <cell r="V2715">
            <v>768</v>
          </cell>
          <cell r="W2715">
            <v>768</v>
          </cell>
        </row>
        <row r="2716">
          <cell r="I2716" t="str">
            <v>ALI_97_SEG_10_PROV_2087</v>
          </cell>
          <cell r="J2716">
            <v>10</v>
          </cell>
          <cell r="K2716" t="str">
            <v>POSTRES</v>
          </cell>
          <cell r="L2716">
            <v>97</v>
          </cell>
          <cell r="M2716" t="str">
            <v>97 : Panelita de leche cortada.</v>
          </cell>
          <cell r="N2716">
            <v>2087</v>
          </cell>
          <cell r="O2716" t="str">
            <v>AAA Alimentando A Bogotá 2020 UT</v>
          </cell>
          <cell r="P2716">
            <v>342</v>
          </cell>
          <cell r="Q2716">
            <v>597</v>
          </cell>
          <cell r="R2716">
            <v>768</v>
          </cell>
          <cell r="S2716">
            <v>768</v>
          </cell>
          <cell r="T2716">
            <v>342</v>
          </cell>
          <cell r="U2716">
            <v>597</v>
          </cell>
          <cell r="V2716">
            <v>768</v>
          </cell>
          <cell r="W2716">
            <v>768</v>
          </cell>
        </row>
        <row r="2717">
          <cell r="I2717" t="str">
            <v>ALI_97_SEG_11_PROV_2014</v>
          </cell>
          <cell r="J2717">
            <v>11</v>
          </cell>
          <cell r="K2717" t="str">
            <v>POSTRES</v>
          </cell>
          <cell r="L2717">
            <v>97</v>
          </cell>
          <cell r="M2717" t="str">
            <v>97 : Panelita de leche cortada.</v>
          </cell>
          <cell r="N2717">
            <v>2014</v>
          </cell>
          <cell r="O2717" t="str">
            <v>PulpaFruit S.A.S.</v>
          </cell>
          <cell r="P2717">
            <v>346</v>
          </cell>
          <cell r="Q2717">
            <v>605</v>
          </cell>
          <cell r="R2717">
            <v>777</v>
          </cell>
          <cell r="S2717">
            <v>777</v>
          </cell>
          <cell r="T2717">
            <v>342</v>
          </cell>
          <cell r="U2717">
            <v>597</v>
          </cell>
          <cell r="V2717">
            <v>768</v>
          </cell>
          <cell r="W2717">
            <v>768</v>
          </cell>
        </row>
        <row r="2718">
          <cell r="I2718" t="str">
            <v>ALI_97_SEG_11_PROV_2087</v>
          </cell>
          <cell r="J2718">
            <v>11</v>
          </cell>
          <cell r="K2718" t="str">
            <v>POSTRES</v>
          </cell>
          <cell r="L2718">
            <v>97</v>
          </cell>
          <cell r="M2718" t="str">
            <v>97 : Panelita de leche cortada.</v>
          </cell>
          <cell r="N2718">
            <v>2087</v>
          </cell>
          <cell r="O2718" t="str">
            <v>AAA Alimentando A Bogotá 2020 UT</v>
          </cell>
          <cell r="P2718">
            <v>342</v>
          </cell>
          <cell r="Q2718">
            <v>597</v>
          </cell>
          <cell r="R2718">
            <v>768</v>
          </cell>
          <cell r="S2718">
            <v>768</v>
          </cell>
          <cell r="T2718">
            <v>342</v>
          </cell>
          <cell r="U2718">
            <v>597</v>
          </cell>
          <cell r="V2718">
            <v>768</v>
          </cell>
          <cell r="W2718">
            <v>768</v>
          </cell>
        </row>
        <row r="2719">
          <cell r="I2719" t="str">
            <v>ALI_97_SEG_12_PROV_2014</v>
          </cell>
          <cell r="J2719">
            <v>12</v>
          </cell>
          <cell r="K2719" t="str">
            <v>POSTRES</v>
          </cell>
          <cell r="L2719">
            <v>97</v>
          </cell>
          <cell r="M2719" t="str">
            <v>97 : Panelita de leche cortada.</v>
          </cell>
          <cell r="N2719">
            <v>2014</v>
          </cell>
          <cell r="O2719" t="str">
            <v>PulpaFruit S.A.S.</v>
          </cell>
          <cell r="P2719">
            <v>346</v>
          </cell>
          <cell r="Q2719">
            <v>605</v>
          </cell>
          <cell r="R2719">
            <v>777</v>
          </cell>
          <cell r="S2719">
            <v>777</v>
          </cell>
          <cell r="T2719">
            <v>342</v>
          </cell>
          <cell r="U2719">
            <v>597</v>
          </cell>
          <cell r="V2719">
            <v>768</v>
          </cell>
          <cell r="W2719">
            <v>768</v>
          </cell>
        </row>
        <row r="2720">
          <cell r="I2720" t="str">
            <v>ALI_97_SEG_12_PROV_2087</v>
          </cell>
          <cell r="J2720">
            <v>12</v>
          </cell>
          <cell r="K2720" t="str">
            <v>POSTRES</v>
          </cell>
          <cell r="L2720">
            <v>97</v>
          </cell>
          <cell r="M2720" t="str">
            <v>97 : Panelita de leche cortada.</v>
          </cell>
          <cell r="N2720">
            <v>2087</v>
          </cell>
          <cell r="O2720" t="str">
            <v>AAA Alimentando A Bogotá 2020 UT</v>
          </cell>
          <cell r="P2720">
            <v>342</v>
          </cell>
          <cell r="Q2720">
            <v>597</v>
          </cell>
          <cell r="R2720">
            <v>768</v>
          </cell>
          <cell r="S2720">
            <v>768</v>
          </cell>
          <cell r="T2720">
            <v>342</v>
          </cell>
          <cell r="U2720">
            <v>597</v>
          </cell>
          <cell r="V2720">
            <v>768</v>
          </cell>
          <cell r="W2720">
            <v>768</v>
          </cell>
        </row>
        <row r="2721">
          <cell r="I2721" t="str">
            <v>ALI_97_SEG_13_PROV_2014</v>
          </cell>
          <cell r="J2721">
            <v>13</v>
          </cell>
          <cell r="K2721" t="str">
            <v>POSTRES</v>
          </cell>
          <cell r="L2721">
            <v>97</v>
          </cell>
          <cell r="M2721" t="str">
            <v>97 : Panelita de leche cortada.</v>
          </cell>
          <cell r="N2721">
            <v>2014</v>
          </cell>
          <cell r="O2721" t="str">
            <v>PulpaFruit S.A.S.</v>
          </cell>
          <cell r="P2721">
            <v>346</v>
          </cell>
          <cell r="Q2721">
            <v>605</v>
          </cell>
          <cell r="R2721">
            <v>777</v>
          </cell>
          <cell r="S2721">
            <v>777</v>
          </cell>
          <cell r="T2721">
            <v>342</v>
          </cell>
          <cell r="U2721">
            <v>597</v>
          </cell>
          <cell r="V2721">
            <v>768</v>
          </cell>
          <cell r="W2721">
            <v>768</v>
          </cell>
        </row>
        <row r="2722">
          <cell r="I2722" t="str">
            <v>ALI_97_SEG_13_PROV_2087</v>
          </cell>
          <cell r="J2722">
            <v>13</v>
          </cell>
          <cell r="K2722" t="str">
            <v>POSTRES</v>
          </cell>
          <cell r="L2722">
            <v>97</v>
          </cell>
          <cell r="M2722" t="str">
            <v>97 : Panelita de leche cortada.</v>
          </cell>
          <cell r="N2722">
            <v>2087</v>
          </cell>
          <cell r="O2722" t="str">
            <v>AAA Alimentando A Bogotá 2020 UT</v>
          </cell>
          <cell r="P2722">
            <v>342</v>
          </cell>
          <cell r="Q2722">
            <v>597</v>
          </cell>
          <cell r="R2722">
            <v>768</v>
          </cell>
          <cell r="S2722">
            <v>768</v>
          </cell>
          <cell r="T2722">
            <v>342</v>
          </cell>
          <cell r="U2722">
            <v>597</v>
          </cell>
          <cell r="V2722">
            <v>768</v>
          </cell>
          <cell r="W2722">
            <v>768</v>
          </cell>
        </row>
        <row r="2723">
          <cell r="I2723" t="str">
            <v>ALI_97_SEG_14_PROV_2014</v>
          </cell>
          <cell r="J2723">
            <v>14</v>
          </cell>
          <cell r="K2723" t="str">
            <v>POSTRES</v>
          </cell>
          <cell r="L2723">
            <v>97</v>
          </cell>
          <cell r="M2723" t="str">
            <v>97 : Panelita de leche cortada.</v>
          </cell>
          <cell r="N2723">
            <v>2014</v>
          </cell>
          <cell r="O2723" t="str">
            <v>PulpaFruit S.A.S.</v>
          </cell>
          <cell r="P2723">
            <v>346</v>
          </cell>
          <cell r="Q2723">
            <v>605</v>
          </cell>
          <cell r="R2723">
            <v>777</v>
          </cell>
          <cell r="S2723">
            <v>777</v>
          </cell>
          <cell r="T2723">
            <v>342</v>
          </cell>
          <cell r="U2723">
            <v>597</v>
          </cell>
          <cell r="V2723">
            <v>768</v>
          </cell>
          <cell r="W2723">
            <v>768</v>
          </cell>
        </row>
        <row r="2724">
          <cell r="I2724" t="str">
            <v>ALI_97_SEG_14_PROV_2087</v>
          </cell>
          <cell r="J2724">
            <v>14</v>
          </cell>
          <cell r="K2724" t="str">
            <v>POSTRES</v>
          </cell>
          <cell r="L2724">
            <v>97</v>
          </cell>
          <cell r="M2724" t="str">
            <v>97 : Panelita de leche cortada.</v>
          </cell>
          <cell r="N2724">
            <v>2087</v>
          </cell>
          <cell r="O2724" t="str">
            <v>AAA Alimentando A Bogotá 2020 UT</v>
          </cell>
          <cell r="P2724">
            <v>342</v>
          </cell>
          <cell r="Q2724">
            <v>597</v>
          </cell>
          <cell r="R2724">
            <v>768</v>
          </cell>
          <cell r="S2724">
            <v>768</v>
          </cell>
          <cell r="T2724">
            <v>342</v>
          </cell>
          <cell r="U2724">
            <v>597</v>
          </cell>
          <cell r="V2724">
            <v>768</v>
          </cell>
          <cell r="W2724">
            <v>768</v>
          </cell>
        </row>
        <row r="2725">
          <cell r="I2725" t="str">
            <v>ALI_97_SEG_15_PROV_2014</v>
          </cell>
          <cell r="J2725">
            <v>15</v>
          </cell>
          <cell r="K2725" t="str">
            <v>POSTRES</v>
          </cell>
          <cell r="L2725">
            <v>97</v>
          </cell>
          <cell r="M2725" t="str">
            <v>97 : Panelita de leche cortada.</v>
          </cell>
          <cell r="N2725">
            <v>2014</v>
          </cell>
          <cell r="O2725" t="str">
            <v>PulpaFruit S.A.S.</v>
          </cell>
          <cell r="P2725">
            <v>346</v>
          </cell>
          <cell r="Q2725">
            <v>605</v>
          </cell>
          <cell r="R2725">
            <v>777</v>
          </cell>
          <cell r="S2725">
            <v>777</v>
          </cell>
          <cell r="T2725">
            <v>342</v>
          </cell>
          <cell r="U2725">
            <v>597</v>
          </cell>
          <cell r="V2725">
            <v>768</v>
          </cell>
          <cell r="W2725">
            <v>768</v>
          </cell>
        </row>
        <row r="2726">
          <cell r="I2726" t="str">
            <v>ALI_97_SEG_15_PROV_2087</v>
          </cell>
          <cell r="J2726">
            <v>15</v>
          </cell>
          <cell r="K2726" t="str">
            <v>POSTRES</v>
          </cell>
          <cell r="L2726">
            <v>97</v>
          </cell>
          <cell r="M2726" t="str">
            <v>97 : Panelita de leche cortada.</v>
          </cell>
          <cell r="N2726">
            <v>2087</v>
          </cell>
          <cell r="O2726" t="str">
            <v>AAA Alimentando A Bogotá 2020 UT</v>
          </cell>
          <cell r="P2726">
            <v>342</v>
          </cell>
          <cell r="Q2726">
            <v>597</v>
          </cell>
          <cell r="R2726">
            <v>768</v>
          </cell>
          <cell r="S2726">
            <v>768</v>
          </cell>
          <cell r="T2726">
            <v>342</v>
          </cell>
          <cell r="U2726">
            <v>597</v>
          </cell>
          <cell r="V2726">
            <v>768</v>
          </cell>
          <cell r="W2726">
            <v>768</v>
          </cell>
        </row>
        <row r="2727">
          <cell r="I2727" t="str">
            <v>ALI_19_SEG_1_PROV_2048</v>
          </cell>
          <cell r="J2727">
            <v>1</v>
          </cell>
          <cell r="K2727" t="str">
            <v>PREPARACIONES COMBINADAS</v>
          </cell>
          <cell r="L2727">
            <v>19</v>
          </cell>
          <cell r="M2727" t="str">
            <v>19 : Croissant De/Con Queso (20% de porción de queso del peso total del producto)</v>
          </cell>
          <cell r="N2727">
            <v>2048</v>
          </cell>
          <cell r="O2727" t="str">
            <v>Comercializadora Nutrimos SA</v>
          </cell>
          <cell r="P2727">
            <v>516</v>
          </cell>
          <cell r="Q2727">
            <v>858</v>
          </cell>
          <cell r="R2727">
            <v>1370</v>
          </cell>
          <cell r="S2727">
            <v>1370</v>
          </cell>
          <cell r="T2727">
            <v>516</v>
          </cell>
          <cell r="U2727">
            <v>858</v>
          </cell>
          <cell r="V2727">
            <v>1370</v>
          </cell>
          <cell r="W2727">
            <v>1370</v>
          </cell>
        </row>
        <row r="2728">
          <cell r="I2728" t="str">
            <v>ALI_19_SEG_1_PROV_2052</v>
          </cell>
          <cell r="J2728">
            <v>1</v>
          </cell>
          <cell r="K2728" t="str">
            <v>PREPARACIONES COMBINADAS</v>
          </cell>
          <cell r="L2728">
            <v>19</v>
          </cell>
          <cell r="M2728" t="str">
            <v>19 : Croissant De/Con Queso (20% de porción de queso del peso total del producto)</v>
          </cell>
          <cell r="N2728">
            <v>2052</v>
          </cell>
          <cell r="O2728" t="str">
            <v>Diseral S.A.S.</v>
          </cell>
          <cell r="P2728">
            <v>531</v>
          </cell>
          <cell r="Q2728">
            <v>884</v>
          </cell>
          <cell r="R2728">
            <v>1412</v>
          </cell>
          <cell r="S2728">
            <v>1412</v>
          </cell>
          <cell r="T2728">
            <v>516</v>
          </cell>
          <cell r="U2728">
            <v>858</v>
          </cell>
          <cell r="V2728">
            <v>1370</v>
          </cell>
          <cell r="W2728">
            <v>1370</v>
          </cell>
        </row>
        <row r="2729">
          <cell r="I2729" t="str">
            <v>ALI_19_SEG_1_PROV_2087</v>
          </cell>
          <cell r="J2729">
            <v>1</v>
          </cell>
          <cell r="K2729" t="str">
            <v>PREPARACIONES COMBINADAS</v>
          </cell>
          <cell r="L2729">
            <v>19</v>
          </cell>
          <cell r="M2729" t="str">
            <v>19 : Croissant De/Con Queso (20% de porción de queso del peso total del producto)</v>
          </cell>
          <cell r="N2729">
            <v>2087</v>
          </cell>
          <cell r="O2729" t="str">
            <v>AAA Alimentando A Bogotá 2020 UT</v>
          </cell>
          <cell r="P2729">
            <v>516</v>
          </cell>
          <cell r="Q2729">
            <v>858</v>
          </cell>
          <cell r="R2729">
            <v>1370</v>
          </cell>
          <cell r="S2729">
            <v>1370</v>
          </cell>
          <cell r="T2729">
            <v>516</v>
          </cell>
          <cell r="U2729">
            <v>858</v>
          </cell>
          <cell r="V2729">
            <v>1370</v>
          </cell>
          <cell r="W2729">
            <v>1370</v>
          </cell>
        </row>
        <row r="2730">
          <cell r="I2730" t="str">
            <v>ALI_19_SEG_1_PROV_2088</v>
          </cell>
          <cell r="J2730">
            <v>1</v>
          </cell>
          <cell r="K2730" t="str">
            <v>PREPARACIONES COMBINADAS</v>
          </cell>
          <cell r="L2730">
            <v>19</v>
          </cell>
          <cell r="M2730" t="str">
            <v>19 : Croissant De/Con Queso (20% de porción de queso del peso total del producto)</v>
          </cell>
          <cell r="N2730">
            <v>2088</v>
          </cell>
          <cell r="O2730" t="str">
            <v>Consorcio Nutriservi Panadería 2020</v>
          </cell>
          <cell r="P2730">
            <v>526</v>
          </cell>
          <cell r="Q2730">
            <v>875</v>
          </cell>
          <cell r="R2730">
            <v>1398</v>
          </cell>
          <cell r="S2730">
            <v>1398</v>
          </cell>
          <cell r="T2730">
            <v>516</v>
          </cell>
          <cell r="U2730">
            <v>858</v>
          </cell>
          <cell r="V2730">
            <v>1370</v>
          </cell>
          <cell r="W2730">
            <v>1370</v>
          </cell>
        </row>
        <row r="2731">
          <cell r="I2731" t="str">
            <v>ALI_19_SEG_2_PROV_2048</v>
          </cell>
          <cell r="J2731">
            <v>2</v>
          </cell>
          <cell r="K2731" t="str">
            <v>PREPARACIONES COMBINADAS</v>
          </cell>
          <cell r="L2731">
            <v>19</v>
          </cell>
          <cell r="M2731" t="str">
            <v>19 : Croissant De/Con Queso (20% de porción de queso del peso total del producto)</v>
          </cell>
          <cell r="N2731">
            <v>2048</v>
          </cell>
          <cell r="O2731" t="str">
            <v>Comercializadora Nutrimos SA</v>
          </cell>
          <cell r="P2731">
            <v>516</v>
          </cell>
          <cell r="Q2731">
            <v>858</v>
          </cell>
          <cell r="R2731">
            <v>1370</v>
          </cell>
          <cell r="S2731">
            <v>1370</v>
          </cell>
          <cell r="T2731">
            <v>516</v>
          </cell>
          <cell r="U2731">
            <v>858</v>
          </cell>
          <cell r="V2731">
            <v>1370</v>
          </cell>
          <cell r="W2731">
            <v>1370</v>
          </cell>
        </row>
        <row r="2732">
          <cell r="I2732" t="str">
            <v>ALI_19_SEG_2_PROV_2052</v>
          </cell>
          <cell r="J2732">
            <v>2</v>
          </cell>
          <cell r="K2732" t="str">
            <v>PREPARACIONES COMBINADAS</v>
          </cell>
          <cell r="L2732">
            <v>19</v>
          </cell>
          <cell r="M2732" t="str">
            <v>19 : Croissant De/Con Queso (20% de porción de queso del peso total del producto)</v>
          </cell>
          <cell r="N2732">
            <v>2052</v>
          </cell>
          <cell r="O2732" t="str">
            <v>Diseral S.A.S.</v>
          </cell>
          <cell r="P2732">
            <v>531</v>
          </cell>
          <cell r="Q2732">
            <v>884</v>
          </cell>
          <cell r="R2732">
            <v>1412</v>
          </cell>
          <cell r="S2732">
            <v>1412</v>
          </cell>
          <cell r="T2732">
            <v>516</v>
          </cell>
          <cell r="U2732">
            <v>858</v>
          </cell>
          <cell r="V2732">
            <v>1370</v>
          </cell>
          <cell r="W2732">
            <v>1370</v>
          </cell>
        </row>
        <row r="2733">
          <cell r="I2733" t="str">
            <v>ALI_19_SEG_2_PROV_2087</v>
          </cell>
          <cell r="J2733">
            <v>2</v>
          </cell>
          <cell r="K2733" t="str">
            <v>PREPARACIONES COMBINADAS</v>
          </cell>
          <cell r="L2733">
            <v>19</v>
          </cell>
          <cell r="M2733" t="str">
            <v>19 : Croissant De/Con Queso (20% de porción de queso del peso total del producto)</v>
          </cell>
          <cell r="N2733">
            <v>2087</v>
          </cell>
          <cell r="O2733" t="str">
            <v>AAA Alimentando A Bogotá 2020 UT</v>
          </cell>
          <cell r="P2733">
            <v>516</v>
          </cell>
          <cell r="Q2733">
            <v>858</v>
          </cell>
          <cell r="R2733">
            <v>1370</v>
          </cell>
          <cell r="S2733">
            <v>1370</v>
          </cell>
          <cell r="T2733">
            <v>516</v>
          </cell>
          <cell r="U2733">
            <v>858</v>
          </cell>
          <cell r="V2733">
            <v>1370</v>
          </cell>
          <cell r="W2733">
            <v>1370</v>
          </cell>
        </row>
        <row r="2734">
          <cell r="I2734" t="str">
            <v>ALI_19_SEG_2_PROV_2088</v>
          </cell>
          <cell r="J2734">
            <v>2</v>
          </cell>
          <cell r="K2734" t="str">
            <v>PREPARACIONES COMBINADAS</v>
          </cell>
          <cell r="L2734">
            <v>19</v>
          </cell>
          <cell r="M2734" t="str">
            <v>19 : Croissant De/Con Queso (20% de porción de queso del peso total del producto)</v>
          </cell>
          <cell r="N2734">
            <v>2088</v>
          </cell>
          <cell r="O2734" t="str">
            <v>Consorcio Nutriservi Panadería 2020</v>
          </cell>
          <cell r="P2734">
            <v>526</v>
          </cell>
          <cell r="Q2734">
            <v>875</v>
          </cell>
          <cell r="R2734">
            <v>1398</v>
          </cell>
          <cell r="S2734">
            <v>1398</v>
          </cell>
          <cell r="T2734">
            <v>516</v>
          </cell>
          <cell r="U2734">
            <v>858</v>
          </cell>
          <cell r="V2734">
            <v>1370</v>
          </cell>
          <cell r="W2734">
            <v>1370</v>
          </cell>
        </row>
        <row r="2735">
          <cell r="I2735" t="str">
            <v>ALI_19_SEG_3_PROV_2048</v>
          </cell>
          <cell r="J2735">
            <v>3</v>
          </cell>
          <cell r="K2735" t="str">
            <v>PREPARACIONES COMBINADAS</v>
          </cell>
          <cell r="L2735">
            <v>19</v>
          </cell>
          <cell r="M2735" t="str">
            <v>19 : Croissant De/Con Queso (20% de porción de queso del peso total del producto)</v>
          </cell>
          <cell r="N2735">
            <v>2048</v>
          </cell>
          <cell r="O2735" t="str">
            <v>Comercializadora Nutrimos SA</v>
          </cell>
          <cell r="P2735">
            <v>516</v>
          </cell>
          <cell r="Q2735">
            <v>858</v>
          </cell>
          <cell r="R2735">
            <v>1370</v>
          </cell>
          <cell r="S2735">
            <v>1370</v>
          </cell>
          <cell r="T2735">
            <v>516</v>
          </cell>
          <cell r="U2735">
            <v>858</v>
          </cell>
          <cell r="V2735">
            <v>1370</v>
          </cell>
          <cell r="W2735">
            <v>1370</v>
          </cell>
        </row>
        <row r="2736">
          <cell r="I2736" t="str">
            <v>ALI_19_SEG_3_PROV_2052</v>
          </cell>
          <cell r="J2736">
            <v>3</v>
          </cell>
          <cell r="K2736" t="str">
            <v>PREPARACIONES COMBINADAS</v>
          </cell>
          <cell r="L2736">
            <v>19</v>
          </cell>
          <cell r="M2736" t="str">
            <v>19 : Croissant De/Con Queso (20% de porción de queso del peso total del producto)</v>
          </cell>
          <cell r="N2736">
            <v>2052</v>
          </cell>
          <cell r="O2736" t="str">
            <v>Diseral S.A.S.</v>
          </cell>
          <cell r="P2736">
            <v>531</v>
          </cell>
          <cell r="Q2736">
            <v>884</v>
          </cell>
          <cell r="R2736">
            <v>1412</v>
          </cell>
          <cell r="S2736">
            <v>1412</v>
          </cell>
          <cell r="T2736">
            <v>516</v>
          </cell>
          <cell r="U2736">
            <v>858</v>
          </cell>
          <cell r="V2736">
            <v>1370</v>
          </cell>
          <cell r="W2736">
            <v>1370</v>
          </cell>
        </row>
        <row r="2737">
          <cell r="I2737" t="str">
            <v>ALI_19_SEG_3_PROV_2087</v>
          </cell>
          <cell r="J2737">
            <v>3</v>
          </cell>
          <cell r="K2737" t="str">
            <v>PREPARACIONES COMBINADAS</v>
          </cell>
          <cell r="L2737">
            <v>19</v>
          </cell>
          <cell r="M2737" t="str">
            <v>19 : Croissant De/Con Queso (20% de porción de queso del peso total del producto)</v>
          </cell>
          <cell r="N2737">
            <v>2087</v>
          </cell>
          <cell r="O2737" t="str">
            <v>AAA Alimentando A Bogotá 2020 UT</v>
          </cell>
          <cell r="P2737">
            <v>516</v>
          </cell>
          <cell r="Q2737">
            <v>858</v>
          </cell>
          <cell r="R2737">
            <v>1370</v>
          </cell>
          <cell r="S2737">
            <v>1370</v>
          </cell>
          <cell r="T2737">
            <v>516</v>
          </cell>
          <cell r="U2737">
            <v>858</v>
          </cell>
          <cell r="V2737">
            <v>1370</v>
          </cell>
          <cell r="W2737">
            <v>1370</v>
          </cell>
        </row>
        <row r="2738">
          <cell r="I2738" t="str">
            <v>ALI_19_SEG_3_PROV_2088</v>
          </cell>
          <cell r="J2738">
            <v>3</v>
          </cell>
          <cell r="K2738" t="str">
            <v>PREPARACIONES COMBINADAS</v>
          </cell>
          <cell r="L2738">
            <v>19</v>
          </cell>
          <cell r="M2738" t="str">
            <v>19 : Croissant De/Con Queso (20% de porción de queso del peso total del producto)</v>
          </cell>
          <cell r="N2738">
            <v>2088</v>
          </cell>
          <cell r="O2738" t="str">
            <v>Consorcio Nutriservi Panadería 2020</v>
          </cell>
          <cell r="P2738">
            <v>526</v>
          </cell>
          <cell r="Q2738">
            <v>875</v>
          </cell>
          <cell r="R2738">
            <v>1398</v>
          </cell>
          <cell r="S2738">
            <v>1398</v>
          </cell>
          <cell r="T2738">
            <v>516</v>
          </cell>
          <cell r="U2738">
            <v>858</v>
          </cell>
          <cell r="V2738">
            <v>1370</v>
          </cell>
          <cell r="W2738">
            <v>1370</v>
          </cell>
        </row>
        <row r="2739">
          <cell r="I2739" t="str">
            <v>ALI_19_SEG_4_PROV_2048</v>
          </cell>
          <cell r="J2739">
            <v>4</v>
          </cell>
          <cell r="K2739" t="str">
            <v>PREPARACIONES COMBINADAS</v>
          </cell>
          <cell r="L2739">
            <v>19</v>
          </cell>
          <cell r="M2739" t="str">
            <v>19 : Croissant De/Con Queso (20% de porción de queso del peso total del producto)</v>
          </cell>
          <cell r="N2739">
            <v>2048</v>
          </cell>
          <cell r="O2739" t="str">
            <v>Comercializadora Nutrimos SA</v>
          </cell>
          <cell r="P2739">
            <v>516</v>
          </cell>
          <cell r="Q2739">
            <v>858</v>
          </cell>
          <cell r="R2739">
            <v>1370</v>
          </cell>
          <cell r="S2739">
            <v>1370</v>
          </cell>
          <cell r="T2739">
            <v>516</v>
          </cell>
          <cell r="U2739">
            <v>858</v>
          </cell>
          <cell r="V2739">
            <v>1370</v>
          </cell>
          <cell r="W2739">
            <v>1370</v>
          </cell>
        </row>
        <row r="2740">
          <cell r="I2740" t="str">
            <v>ALI_19_SEG_4_PROV_2052</v>
          </cell>
          <cell r="J2740">
            <v>4</v>
          </cell>
          <cell r="K2740" t="str">
            <v>PREPARACIONES COMBINADAS</v>
          </cell>
          <cell r="L2740">
            <v>19</v>
          </cell>
          <cell r="M2740" t="str">
            <v>19 : Croissant De/Con Queso (20% de porción de queso del peso total del producto)</v>
          </cell>
          <cell r="N2740">
            <v>2052</v>
          </cell>
          <cell r="O2740" t="str">
            <v>Diseral S.A.S.</v>
          </cell>
          <cell r="P2740">
            <v>531</v>
          </cell>
          <cell r="Q2740">
            <v>884</v>
          </cell>
          <cell r="R2740">
            <v>1412</v>
          </cell>
          <cell r="S2740">
            <v>1412</v>
          </cell>
          <cell r="T2740">
            <v>516</v>
          </cell>
          <cell r="U2740">
            <v>858</v>
          </cell>
          <cell r="V2740">
            <v>1370</v>
          </cell>
          <cell r="W2740">
            <v>1370</v>
          </cell>
        </row>
        <row r="2741">
          <cell r="I2741" t="str">
            <v>ALI_19_SEG_4_PROV_2087</v>
          </cell>
          <cell r="J2741">
            <v>4</v>
          </cell>
          <cell r="K2741" t="str">
            <v>PREPARACIONES COMBINADAS</v>
          </cell>
          <cell r="L2741">
            <v>19</v>
          </cell>
          <cell r="M2741" t="str">
            <v>19 : Croissant De/Con Queso (20% de porción de queso del peso total del producto)</v>
          </cell>
          <cell r="N2741">
            <v>2087</v>
          </cell>
          <cell r="O2741" t="str">
            <v>AAA Alimentando A Bogotá 2020 UT</v>
          </cell>
          <cell r="P2741">
            <v>516</v>
          </cell>
          <cell r="Q2741">
            <v>858</v>
          </cell>
          <cell r="R2741">
            <v>1370</v>
          </cell>
          <cell r="S2741">
            <v>1370</v>
          </cell>
          <cell r="T2741">
            <v>516</v>
          </cell>
          <cell r="U2741">
            <v>858</v>
          </cell>
          <cell r="V2741">
            <v>1370</v>
          </cell>
          <cell r="W2741">
            <v>1370</v>
          </cell>
        </row>
        <row r="2742">
          <cell r="I2742" t="str">
            <v>ALI_19_SEG_4_PROV_2088</v>
          </cell>
          <cell r="J2742">
            <v>4</v>
          </cell>
          <cell r="K2742" t="str">
            <v>PREPARACIONES COMBINADAS</v>
          </cell>
          <cell r="L2742">
            <v>19</v>
          </cell>
          <cell r="M2742" t="str">
            <v>19 : Croissant De/Con Queso (20% de porción de queso del peso total del producto)</v>
          </cell>
          <cell r="N2742">
            <v>2088</v>
          </cell>
          <cell r="O2742" t="str">
            <v>Consorcio Nutriservi Panadería 2020</v>
          </cell>
          <cell r="P2742">
            <v>526</v>
          </cell>
          <cell r="Q2742">
            <v>875</v>
          </cell>
          <cell r="R2742">
            <v>1398</v>
          </cell>
          <cell r="S2742">
            <v>1398</v>
          </cell>
          <cell r="T2742">
            <v>516</v>
          </cell>
          <cell r="U2742">
            <v>858</v>
          </cell>
          <cell r="V2742">
            <v>1370</v>
          </cell>
          <cell r="W2742">
            <v>1370</v>
          </cell>
        </row>
        <row r="2743">
          <cell r="I2743" t="str">
            <v>ALI_19_SEG_5_PROV_2048</v>
          </cell>
          <cell r="J2743">
            <v>5</v>
          </cell>
          <cell r="K2743" t="str">
            <v>PREPARACIONES COMBINADAS</v>
          </cell>
          <cell r="L2743">
            <v>19</v>
          </cell>
          <cell r="M2743" t="str">
            <v>19 : Croissant De/Con Queso (20% de porción de queso del peso total del producto)</v>
          </cell>
          <cell r="N2743">
            <v>2048</v>
          </cell>
          <cell r="O2743" t="str">
            <v>Comercializadora Nutrimos SA</v>
          </cell>
          <cell r="P2743">
            <v>516</v>
          </cell>
          <cell r="Q2743">
            <v>858</v>
          </cell>
          <cell r="R2743">
            <v>1370</v>
          </cell>
          <cell r="S2743">
            <v>1370</v>
          </cell>
          <cell r="T2743">
            <v>516</v>
          </cell>
          <cell r="U2743">
            <v>858</v>
          </cell>
          <cell r="V2743">
            <v>1370</v>
          </cell>
          <cell r="W2743">
            <v>1370</v>
          </cell>
        </row>
        <row r="2744">
          <cell r="I2744" t="str">
            <v>ALI_19_SEG_5_PROV_2052</v>
          </cell>
          <cell r="J2744">
            <v>5</v>
          </cell>
          <cell r="K2744" t="str">
            <v>PREPARACIONES COMBINADAS</v>
          </cell>
          <cell r="L2744">
            <v>19</v>
          </cell>
          <cell r="M2744" t="str">
            <v>19 : Croissant De/Con Queso (20% de porción de queso del peso total del producto)</v>
          </cell>
          <cell r="N2744">
            <v>2052</v>
          </cell>
          <cell r="O2744" t="str">
            <v>Diseral S.A.S.</v>
          </cell>
          <cell r="P2744">
            <v>531</v>
          </cell>
          <cell r="Q2744">
            <v>884</v>
          </cell>
          <cell r="R2744">
            <v>1412</v>
          </cell>
          <cell r="S2744">
            <v>1412</v>
          </cell>
          <cell r="T2744">
            <v>516</v>
          </cell>
          <cell r="U2744">
            <v>858</v>
          </cell>
          <cell r="V2744">
            <v>1370</v>
          </cell>
          <cell r="W2744">
            <v>1370</v>
          </cell>
        </row>
        <row r="2745">
          <cell r="I2745" t="str">
            <v>ALI_19_SEG_5_PROV_2087</v>
          </cell>
          <cell r="J2745">
            <v>5</v>
          </cell>
          <cell r="K2745" t="str">
            <v>PREPARACIONES COMBINADAS</v>
          </cell>
          <cell r="L2745">
            <v>19</v>
          </cell>
          <cell r="M2745" t="str">
            <v>19 : Croissant De/Con Queso (20% de porción de queso del peso total del producto)</v>
          </cell>
          <cell r="N2745">
            <v>2087</v>
          </cell>
          <cell r="O2745" t="str">
            <v>AAA Alimentando A Bogotá 2020 UT</v>
          </cell>
          <cell r="P2745">
            <v>516</v>
          </cell>
          <cell r="Q2745">
            <v>858</v>
          </cell>
          <cell r="R2745">
            <v>1370</v>
          </cell>
          <cell r="S2745">
            <v>1370</v>
          </cell>
          <cell r="T2745">
            <v>516</v>
          </cell>
          <cell r="U2745">
            <v>858</v>
          </cell>
          <cell r="V2745">
            <v>1370</v>
          </cell>
          <cell r="W2745">
            <v>1370</v>
          </cell>
        </row>
        <row r="2746">
          <cell r="I2746" t="str">
            <v>ALI_19_SEG_5_PROV_2088</v>
          </cell>
          <cell r="J2746">
            <v>5</v>
          </cell>
          <cell r="K2746" t="str">
            <v>PREPARACIONES COMBINADAS</v>
          </cell>
          <cell r="L2746">
            <v>19</v>
          </cell>
          <cell r="M2746" t="str">
            <v>19 : Croissant De/Con Queso (20% de porción de queso del peso total del producto)</v>
          </cell>
          <cell r="N2746">
            <v>2088</v>
          </cell>
          <cell r="O2746" t="str">
            <v>Consorcio Nutriservi Panadería 2020</v>
          </cell>
          <cell r="P2746">
            <v>526</v>
          </cell>
          <cell r="Q2746">
            <v>875</v>
          </cell>
          <cell r="R2746">
            <v>1398</v>
          </cell>
          <cell r="S2746">
            <v>1398</v>
          </cell>
          <cell r="T2746">
            <v>516</v>
          </cell>
          <cell r="U2746">
            <v>858</v>
          </cell>
          <cell r="V2746">
            <v>1370</v>
          </cell>
          <cell r="W2746">
            <v>1370</v>
          </cell>
        </row>
        <row r="2747">
          <cell r="I2747" t="str">
            <v>ALI_19_SEG_6_PROV_2048</v>
          </cell>
          <cell r="J2747">
            <v>6</v>
          </cell>
          <cell r="K2747" t="str">
            <v>PREPARACIONES COMBINADAS</v>
          </cell>
          <cell r="L2747">
            <v>19</v>
          </cell>
          <cell r="M2747" t="str">
            <v>19 : Croissant De/Con Queso (20% de porción de queso del peso total del producto)</v>
          </cell>
          <cell r="N2747">
            <v>2048</v>
          </cell>
          <cell r="O2747" t="str">
            <v>Comercializadora Nutrimos SA</v>
          </cell>
          <cell r="P2747">
            <v>516</v>
          </cell>
          <cell r="Q2747">
            <v>858</v>
          </cell>
          <cell r="R2747">
            <v>1370</v>
          </cell>
          <cell r="S2747">
            <v>1370</v>
          </cell>
          <cell r="T2747">
            <v>516</v>
          </cell>
          <cell r="U2747">
            <v>858</v>
          </cell>
          <cell r="V2747">
            <v>1370</v>
          </cell>
          <cell r="W2747">
            <v>1370</v>
          </cell>
        </row>
        <row r="2748">
          <cell r="I2748" t="str">
            <v>ALI_19_SEG_6_PROV_2052</v>
          </cell>
          <cell r="J2748">
            <v>6</v>
          </cell>
          <cell r="K2748" t="str">
            <v>PREPARACIONES COMBINADAS</v>
          </cell>
          <cell r="L2748">
            <v>19</v>
          </cell>
          <cell r="M2748" t="str">
            <v>19 : Croissant De/Con Queso (20% de porción de queso del peso total del producto)</v>
          </cell>
          <cell r="N2748">
            <v>2052</v>
          </cell>
          <cell r="O2748" t="str">
            <v>Diseral S.A.S.</v>
          </cell>
          <cell r="P2748">
            <v>531</v>
          </cell>
          <cell r="Q2748">
            <v>884</v>
          </cell>
          <cell r="R2748">
            <v>1412</v>
          </cell>
          <cell r="S2748">
            <v>1412</v>
          </cell>
          <cell r="T2748">
            <v>516</v>
          </cell>
          <cell r="U2748">
            <v>858</v>
          </cell>
          <cell r="V2748">
            <v>1370</v>
          </cell>
          <cell r="W2748">
            <v>1370</v>
          </cell>
        </row>
        <row r="2749">
          <cell r="I2749" t="str">
            <v>ALI_19_SEG_6_PROV_2087</v>
          </cell>
          <cell r="J2749">
            <v>6</v>
          </cell>
          <cell r="K2749" t="str">
            <v>PREPARACIONES COMBINADAS</v>
          </cell>
          <cell r="L2749">
            <v>19</v>
          </cell>
          <cell r="M2749" t="str">
            <v>19 : Croissant De/Con Queso (20% de porción de queso del peso total del producto)</v>
          </cell>
          <cell r="N2749">
            <v>2087</v>
          </cell>
          <cell r="O2749" t="str">
            <v>AAA Alimentando A Bogotá 2020 UT</v>
          </cell>
          <cell r="P2749">
            <v>516</v>
          </cell>
          <cell r="Q2749">
            <v>858</v>
          </cell>
          <cell r="R2749">
            <v>1370</v>
          </cell>
          <cell r="S2749">
            <v>1370</v>
          </cell>
          <cell r="T2749">
            <v>516</v>
          </cell>
          <cell r="U2749">
            <v>858</v>
          </cell>
          <cell r="V2749">
            <v>1370</v>
          </cell>
          <cell r="W2749">
            <v>1370</v>
          </cell>
        </row>
        <row r="2750">
          <cell r="I2750" t="str">
            <v>ALI_19_SEG_6_PROV_2088</v>
          </cell>
          <cell r="J2750">
            <v>6</v>
          </cell>
          <cell r="K2750" t="str">
            <v>PREPARACIONES COMBINADAS</v>
          </cell>
          <cell r="L2750">
            <v>19</v>
          </cell>
          <cell r="M2750" t="str">
            <v>19 : Croissant De/Con Queso (20% de porción de queso del peso total del producto)</v>
          </cell>
          <cell r="N2750">
            <v>2088</v>
          </cell>
          <cell r="O2750" t="str">
            <v>Consorcio Nutriservi Panadería 2020</v>
          </cell>
          <cell r="P2750">
            <v>526</v>
          </cell>
          <cell r="Q2750">
            <v>875</v>
          </cell>
          <cell r="R2750">
            <v>1398</v>
          </cell>
          <cell r="S2750">
            <v>1398</v>
          </cell>
          <cell r="T2750">
            <v>516</v>
          </cell>
          <cell r="U2750">
            <v>858</v>
          </cell>
          <cell r="V2750">
            <v>1370</v>
          </cell>
          <cell r="W2750">
            <v>1370</v>
          </cell>
        </row>
        <row r="2751">
          <cell r="I2751" t="str">
            <v>ALI_19_SEG_7_PROV_2048</v>
          </cell>
          <cell r="J2751">
            <v>7</v>
          </cell>
          <cell r="K2751" t="str">
            <v>PREPARACIONES COMBINADAS</v>
          </cell>
          <cell r="L2751">
            <v>19</v>
          </cell>
          <cell r="M2751" t="str">
            <v>19 : Croissant De/Con Queso (20% de porción de queso del peso total del producto)</v>
          </cell>
          <cell r="N2751">
            <v>2048</v>
          </cell>
          <cell r="O2751" t="str">
            <v>Comercializadora Nutrimos SA</v>
          </cell>
          <cell r="P2751">
            <v>516</v>
          </cell>
          <cell r="Q2751">
            <v>858</v>
          </cell>
          <cell r="R2751">
            <v>1370</v>
          </cell>
          <cell r="S2751">
            <v>1370</v>
          </cell>
          <cell r="T2751">
            <v>516</v>
          </cell>
          <cell r="U2751">
            <v>858</v>
          </cell>
          <cell r="V2751">
            <v>1370</v>
          </cell>
          <cell r="W2751">
            <v>1370</v>
          </cell>
        </row>
        <row r="2752">
          <cell r="I2752" t="str">
            <v>ALI_19_SEG_7_PROV_2052</v>
          </cell>
          <cell r="J2752">
            <v>7</v>
          </cell>
          <cell r="K2752" t="str">
            <v>PREPARACIONES COMBINADAS</v>
          </cell>
          <cell r="L2752">
            <v>19</v>
          </cell>
          <cell r="M2752" t="str">
            <v>19 : Croissant De/Con Queso (20% de porción de queso del peso total del producto)</v>
          </cell>
          <cell r="N2752">
            <v>2052</v>
          </cell>
          <cell r="O2752" t="str">
            <v>Diseral S.A.S.</v>
          </cell>
          <cell r="P2752">
            <v>531</v>
          </cell>
          <cell r="Q2752">
            <v>884</v>
          </cell>
          <cell r="R2752">
            <v>1412</v>
          </cell>
          <cell r="S2752">
            <v>1412</v>
          </cell>
          <cell r="T2752">
            <v>516</v>
          </cell>
          <cell r="U2752">
            <v>858</v>
          </cell>
          <cell r="V2752">
            <v>1370</v>
          </cell>
          <cell r="W2752">
            <v>1370</v>
          </cell>
        </row>
        <row r="2753">
          <cell r="I2753" t="str">
            <v>ALI_19_SEG_7_PROV_2087</v>
          </cell>
          <cell r="J2753">
            <v>7</v>
          </cell>
          <cell r="K2753" t="str">
            <v>PREPARACIONES COMBINADAS</v>
          </cell>
          <cell r="L2753">
            <v>19</v>
          </cell>
          <cell r="M2753" t="str">
            <v>19 : Croissant De/Con Queso (20% de porción de queso del peso total del producto)</v>
          </cell>
          <cell r="N2753">
            <v>2087</v>
          </cell>
          <cell r="O2753" t="str">
            <v>AAA Alimentando A Bogotá 2020 UT</v>
          </cell>
          <cell r="P2753">
            <v>516</v>
          </cell>
          <cell r="Q2753">
            <v>858</v>
          </cell>
          <cell r="R2753">
            <v>1370</v>
          </cell>
          <cell r="S2753">
            <v>1370</v>
          </cell>
          <cell r="T2753">
            <v>516</v>
          </cell>
          <cell r="U2753">
            <v>858</v>
          </cell>
          <cell r="V2753">
            <v>1370</v>
          </cell>
          <cell r="W2753">
            <v>1370</v>
          </cell>
        </row>
        <row r="2754">
          <cell r="I2754" t="str">
            <v>ALI_19_SEG_7_PROV_2088</v>
          </cell>
          <cell r="J2754">
            <v>7</v>
          </cell>
          <cell r="K2754" t="str">
            <v>PREPARACIONES COMBINADAS</v>
          </cell>
          <cell r="L2754">
            <v>19</v>
          </cell>
          <cell r="M2754" t="str">
            <v>19 : Croissant De/Con Queso (20% de porción de queso del peso total del producto)</v>
          </cell>
          <cell r="N2754">
            <v>2088</v>
          </cell>
          <cell r="O2754" t="str">
            <v>Consorcio Nutriservi Panadería 2020</v>
          </cell>
          <cell r="P2754">
            <v>526</v>
          </cell>
          <cell r="Q2754">
            <v>875</v>
          </cell>
          <cell r="R2754">
            <v>1398</v>
          </cell>
          <cell r="S2754">
            <v>1398</v>
          </cell>
          <cell r="T2754">
            <v>516</v>
          </cell>
          <cell r="U2754">
            <v>858</v>
          </cell>
          <cell r="V2754">
            <v>1370</v>
          </cell>
          <cell r="W2754">
            <v>1370</v>
          </cell>
        </row>
        <row r="2755">
          <cell r="I2755" t="str">
            <v>ALI_19_SEG_8_PROV_2048</v>
          </cell>
          <cell r="J2755">
            <v>8</v>
          </cell>
          <cell r="K2755" t="str">
            <v>PREPARACIONES COMBINADAS</v>
          </cell>
          <cell r="L2755">
            <v>19</v>
          </cell>
          <cell r="M2755" t="str">
            <v>19 : Croissant De/Con Queso (20% de porción de queso del peso total del producto)</v>
          </cell>
          <cell r="N2755">
            <v>2048</v>
          </cell>
          <cell r="O2755" t="str">
            <v>Comercializadora Nutrimos SA</v>
          </cell>
          <cell r="P2755">
            <v>516</v>
          </cell>
          <cell r="Q2755">
            <v>858</v>
          </cell>
          <cell r="R2755">
            <v>1370</v>
          </cell>
          <cell r="S2755">
            <v>1370</v>
          </cell>
          <cell r="T2755">
            <v>516</v>
          </cell>
          <cell r="U2755">
            <v>858</v>
          </cell>
          <cell r="V2755">
            <v>1370</v>
          </cell>
          <cell r="W2755">
            <v>1370</v>
          </cell>
        </row>
        <row r="2756">
          <cell r="I2756" t="str">
            <v>ALI_19_SEG_8_PROV_2052</v>
          </cell>
          <cell r="J2756">
            <v>8</v>
          </cell>
          <cell r="K2756" t="str">
            <v>PREPARACIONES COMBINADAS</v>
          </cell>
          <cell r="L2756">
            <v>19</v>
          </cell>
          <cell r="M2756" t="str">
            <v>19 : Croissant De/Con Queso (20% de porción de queso del peso total del producto)</v>
          </cell>
          <cell r="N2756">
            <v>2052</v>
          </cell>
          <cell r="O2756" t="str">
            <v>Diseral S.A.S.</v>
          </cell>
          <cell r="P2756">
            <v>531</v>
          </cell>
          <cell r="Q2756">
            <v>884</v>
          </cell>
          <cell r="R2756">
            <v>1412</v>
          </cell>
          <cell r="S2756">
            <v>1412</v>
          </cell>
          <cell r="T2756">
            <v>516</v>
          </cell>
          <cell r="U2756">
            <v>858</v>
          </cell>
          <cell r="V2756">
            <v>1370</v>
          </cell>
          <cell r="W2756">
            <v>1370</v>
          </cell>
        </row>
        <row r="2757">
          <cell r="I2757" t="str">
            <v>ALI_19_SEG_8_PROV_2087</v>
          </cell>
          <cell r="J2757">
            <v>8</v>
          </cell>
          <cell r="K2757" t="str">
            <v>PREPARACIONES COMBINADAS</v>
          </cell>
          <cell r="L2757">
            <v>19</v>
          </cell>
          <cell r="M2757" t="str">
            <v>19 : Croissant De/Con Queso (20% de porción de queso del peso total del producto)</v>
          </cell>
          <cell r="N2757">
            <v>2087</v>
          </cell>
          <cell r="O2757" t="str">
            <v>AAA Alimentando A Bogotá 2020 UT</v>
          </cell>
          <cell r="P2757">
            <v>516</v>
          </cell>
          <cell r="Q2757">
            <v>858</v>
          </cell>
          <cell r="R2757">
            <v>1370</v>
          </cell>
          <cell r="S2757">
            <v>1370</v>
          </cell>
          <cell r="T2757">
            <v>516</v>
          </cell>
          <cell r="U2757">
            <v>858</v>
          </cell>
          <cell r="V2757">
            <v>1370</v>
          </cell>
          <cell r="W2757">
            <v>1370</v>
          </cell>
        </row>
        <row r="2758">
          <cell r="I2758" t="str">
            <v>ALI_19_SEG_8_PROV_2088</v>
          </cell>
          <cell r="J2758">
            <v>8</v>
          </cell>
          <cell r="K2758" t="str">
            <v>PREPARACIONES COMBINADAS</v>
          </cell>
          <cell r="L2758">
            <v>19</v>
          </cell>
          <cell r="M2758" t="str">
            <v>19 : Croissant De/Con Queso (20% de porción de queso del peso total del producto)</v>
          </cell>
          <cell r="N2758">
            <v>2088</v>
          </cell>
          <cell r="O2758" t="str">
            <v>Consorcio Nutriservi Panadería 2020</v>
          </cell>
          <cell r="P2758">
            <v>526</v>
          </cell>
          <cell r="Q2758">
            <v>875</v>
          </cell>
          <cell r="R2758">
            <v>1398</v>
          </cell>
          <cell r="S2758">
            <v>1398</v>
          </cell>
          <cell r="T2758">
            <v>516</v>
          </cell>
          <cell r="U2758">
            <v>858</v>
          </cell>
          <cell r="V2758">
            <v>1370</v>
          </cell>
          <cell r="W2758">
            <v>1370</v>
          </cell>
        </row>
        <row r="2759">
          <cell r="I2759" t="str">
            <v>ALI_19_SEG_9_PROV_2048</v>
          </cell>
          <cell r="J2759">
            <v>9</v>
          </cell>
          <cell r="K2759" t="str">
            <v>PREPARACIONES COMBINADAS</v>
          </cell>
          <cell r="L2759">
            <v>19</v>
          </cell>
          <cell r="M2759" t="str">
            <v>19 : Croissant De/Con Queso (20% de porción de queso del peso total del producto)</v>
          </cell>
          <cell r="N2759">
            <v>2048</v>
          </cell>
          <cell r="O2759" t="str">
            <v>Comercializadora Nutrimos SA</v>
          </cell>
          <cell r="P2759">
            <v>516</v>
          </cell>
          <cell r="Q2759">
            <v>858</v>
          </cell>
          <cell r="R2759">
            <v>1370</v>
          </cell>
          <cell r="S2759">
            <v>1370</v>
          </cell>
          <cell r="T2759">
            <v>516</v>
          </cell>
          <cell r="U2759">
            <v>858</v>
          </cell>
          <cell r="V2759">
            <v>1370</v>
          </cell>
          <cell r="W2759">
            <v>1370</v>
          </cell>
        </row>
        <row r="2760">
          <cell r="I2760" t="str">
            <v>ALI_19_SEG_9_PROV_2052</v>
          </cell>
          <cell r="J2760">
            <v>9</v>
          </cell>
          <cell r="K2760" t="str">
            <v>PREPARACIONES COMBINADAS</v>
          </cell>
          <cell r="L2760">
            <v>19</v>
          </cell>
          <cell r="M2760" t="str">
            <v>19 : Croissant De/Con Queso (20% de porción de queso del peso total del producto)</v>
          </cell>
          <cell r="N2760">
            <v>2052</v>
          </cell>
          <cell r="O2760" t="str">
            <v>Diseral S.A.S.</v>
          </cell>
          <cell r="P2760">
            <v>531</v>
          </cell>
          <cell r="Q2760">
            <v>884</v>
          </cell>
          <cell r="R2760">
            <v>1412</v>
          </cell>
          <cell r="S2760">
            <v>1412</v>
          </cell>
          <cell r="T2760">
            <v>516</v>
          </cell>
          <cell r="U2760">
            <v>858</v>
          </cell>
          <cell r="V2760">
            <v>1370</v>
          </cell>
          <cell r="W2760">
            <v>1370</v>
          </cell>
        </row>
        <row r="2761">
          <cell r="I2761" t="str">
            <v>ALI_19_SEG_9_PROV_2087</v>
          </cell>
          <cell r="J2761">
            <v>9</v>
          </cell>
          <cell r="K2761" t="str">
            <v>PREPARACIONES COMBINADAS</v>
          </cell>
          <cell r="L2761">
            <v>19</v>
          </cell>
          <cell r="M2761" t="str">
            <v>19 : Croissant De/Con Queso (20% de porción de queso del peso total del producto)</v>
          </cell>
          <cell r="N2761">
            <v>2087</v>
          </cell>
          <cell r="O2761" t="str">
            <v>AAA Alimentando A Bogotá 2020 UT</v>
          </cell>
          <cell r="P2761">
            <v>516</v>
          </cell>
          <cell r="Q2761">
            <v>858</v>
          </cell>
          <cell r="R2761">
            <v>1370</v>
          </cell>
          <cell r="S2761">
            <v>1370</v>
          </cell>
          <cell r="T2761">
            <v>516</v>
          </cell>
          <cell r="U2761">
            <v>858</v>
          </cell>
          <cell r="V2761">
            <v>1370</v>
          </cell>
          <cell r="W2761">
            <v>1370</v>
          </cell>
        </row>
        <row r="2762">
          <cell r="I2762" t="str">
            <v>ALI_19_SEG_9_PROV_2088</v>
          </cell>
          <cell r="J2762">
            <v>9</v>
          </cell>
          <cell r="K2762" t="str">
            <v>PREPARACIONES COMBINADAS</v>
          </cell>
          <cell r="L2762">
            <v>19</v>
          </cell>
          <cell r="M2762" t="str">
            <v>19 : Croissant De/Con Queso (20% de porción de queso del peso total del producto)</v>
          </cell>
          <cell r="N2762">
            <v>2088</v>
          </cell>
          <cell r="O2762" t="str">
            <v>Consorcio Nutriservi Panadería 2020</v>
          </cell>
          <cell r="P2762">
            <v>526</v>
          </cell>
          <cell r="Q2762">
            <v>875</v>
          </cell>
          <cell r="R2762">
            <v>1398</v>
          </cell>
          <cell r="S2762">
            <v>1398</v>
          </cell>
          <cell r="T2762">
            <v>516</v>
          </cell>
          <cell r="U2762">
            <v>858</v>
          </cell>
          <cell r="V2762">
            <v>1370</v>
          </cell>
          <cell r="W2762">
            <v>1370</v>
          </cell>
        </row>
        <row r="2763">
          <cell r="I2763" t="str">
            <v>ALI_19_SEG_10_PROV_2048</v>
          </cell>
          <cell r="J2763">
            <v>10</v>
          </cell>
          <cell r="K2763" t="str">
            <v>PREPARACIONES COMBINADAS</v>
          </cell>
          <cell r="L2763">
            <v>19</v>
          </cell>
          <cell r="M2763" t="str">
            <v>19 : Croissant De/Con Queso (20% de porción de queso del peso total del producto)</v>
          </cell>
          <cell r="N2763">
            <v>2048</v>
          </cell>
          <cell r="O2763" t="str">
            <v>Comercializadora Nutrimos SA</v>
          </cell>
          <cell r="P2763">
            <v>516</v>
          </cell>
          <cell r="Q2763">
            <v>858</v>
          </cell>
          <cell r="R2763">
            <v>1370</v>
          </cell>
          <cell r="S2763">
            <v>1370</v>
          </cell>
          <cell r="T2763">
            <v>516</v>
          </cell>
          <cell r="U2763">
            <v>858</v>
          </cell>
          <cell r="V2763">
            <v>1370</v>
          </cell>
          <cell r="W2763">
            <v>1370</v>
          </cell>
        </row>
        <row r="2764">
          <cell r="I2764" t="str">
            <v>ALI_19_SEG_10_PROV_2052</v>
          </cell>
          <cell r="J2764">
            <v>10</v>
          </cell>
          <cell r="K2764" t="str">
            <v>PREPARACIONES COMBINADAS</v>
          </cell>
          <cell r="L2764">
            <v>19</v>
          </cell>
          <cell r="M2764" t="str">
            <v>19 : Croissant De/Con Queso (20% de porción de queso del peso total del producto)</v>
          </cell>
          <cell r="N2764">
            <v>2052</v>
          </cell>
          <cell r="O2764" t="str">
            <v>Diseral S.A.S.</v>
          </cell>
          <cell r="P2764">
            <v>531</v>
          </cell>
          <cell r="Q2764">
            <v>884</v>
          </cell>
          <cell r="R2764">
            <v>1412</v>
          </cell>
          <cell r="S2764">
            <v>1412</v>
          </cell>
          <cell r="T2764">
            <v>516</v>
          </cell>
          <cell r="U2764">
            <v>858</v>
          </cell>
          <cell r="V2764">
            <v>1370</v>
          </cell>
          <cell r="W2764">
            <v>1370</v>
          </cell>
        </row>
        <row r="2765">
          <cell r="I2765" t="str">
            <v>ALI_19_SEG_10_PROV_2087</v>
          </cell>
          <cell r="J2765">
            <v>10</v>
          </cell>
          <cell r="K2765" t="str">
            <v>PREPARACIONES COMBINADAS</v>
          </cell>
          <cell r="L2765">
            <v>19</v>
          </cell>
          <cell r="M2765" t="str">
            <v>19 : Croissant De/Con Queso (20% de porción de queso del peso total del producto)</v>
          </cell>
          <cell r="N2765">
            <v>2087</v>
          </cell>
          <cell r="O2765" t="str">
            <v>AAA Alimentando A Bogotá 2020 UT</v>
          </cell>
          <cell r="P2765">
            <v>516</v>
          </cell>
          <cell r="Q2765">
            <v>858</v>
          </cell>
          <cell r="R2765">
            <v>1370</v>
          </cell>
          <cell r="S2765">
            <v>1370</v>
          </cell>
          <cell r="T2765">
            <v>516</v>
          </cell>
          <cell r="U2765">
            <v>858</v>
          </cell>
          <cell r="V2765">
            <v>1370</v>
          </cell>
          <cell r="W2765">
            <v>1370</v>
          </cell>
        </row>
        <row r="2766">
          <cell r="I2766" t="str">
            <v>ALI_19_SEG_10_PROV_2088</v>
          </cell>
          <cell r="J2766">
            <v>10</v>
          </cell>
          <cell r="K2766" t="str">
            <v>PREPARACIONES COMBINADAS</v>
          </cell>
          <cell r="L2766">
            <v>19</v>
          </cell>
          <cell r="M2766" t="str">
            <v>19 : Croissant De/Con Queso (20% de porción de queso del peso total del producto)</v>
          </cell>
          <cell r="N2766">
            <v>2088</v>
          </cell>
          <cell r="O2766" t="str">
            <v>Consorcio Nutriservi Panadería 2020</v>
          </cell>
          <cell r="P2766">
            <v>526</v>
          </cell>
          <cell r="Q2766">
            <v>875</v>
          </cell>
          <cell r="R2766">
            <v>1398</v>
          </cell>
          <cell r="S2766">
            <v>1398</v>
          </cell>
          <cell r="T2766">
            <v>516</v>
          </cell>
          <cell r="U2766">
            <v>858</v>
          </cell>
          <cell r="V2766">
            <v>1370</v>
          </cell>
          <cell r="W2766">
            <v>1370</v>
          </cell>
        </row>
        <row r="2767">
          <cell r="I2767" t="str">
            <v>ALI_19_SEG_11_PROV_2048</v>
          </cell>
          <cell r="J2767">
            <v>11</v>
          </cell>
          <cell r="K2767" t="str">
            <v>PREPARACIONES COMBINADAS</v>
          </cell>
          <cell r="L2767">
            <v>19</v>
          </cell>
          <cell r="M2767" t="str">
            <v>19 : Croissant De/Con Queso (20% de porción de queso del peso total del producto)</v>
          </cell>
          <cell r="N2767">
            <v>2048</v>
          </cell>
          <cell r="O2767" t="str">
            <v>Comercializadora Nutrimos SA</v>
          </cell>
          <cell r="P2767">
            <v>516</v>
          </cell>
          <cell r="Q2767">
            <v>858</v>
          </cell>
          <cell r="R2767">
            <v>1370</v>
          </cell>
          <cell r="S2767">
            <v>1370</v>
          </cell>
          <cell r="T2767">
            <v>516</v>
          </cell>
          <cell r="U2767">
            <v>858</v>
          </cell>
          <cell r="V2767">
            <v>1370</v>
          </cell>
          <cell r="W2767">
            <v>1370</v>
          </cell>
        </row>
        <row r="2768">
          <cell r="I2768" t="str">
            <v>ALI_19_SEG_11_PROV_2052</v>
          </cell>
          <cell r="J2768">
            <v>11</v>
          </cell>
          <cell r="K2768" t="str">
            <v>PREPARACIONES COMBINADAS</v>
          </cell>
          <cell r="L2768">
            <v>19</v>
          </cell>
          <cell r="M2768" t="str">
            <v>19 : Croissant De/Con Queso (20% de porción de queso del peso total del producto)</v>
          </cell>
          <cell r="N2768">
            <v>2052</v>
          </cell>
          <cell r="O2768" t="str">
            <v>Diseral S.A.S.</v>
          </cell>
          <cell r="P2768">
            <v>531</v>
          </cell>
          <cell r="Q2768">
            <v>884</v>
          </cell>
          <cell r="R2768">
            <v>1412</v>
          </cell>
          <cell r="S2768">
            <v>1412</v>
          </cell>
          <cell r="T2768">
            <v>516</v>
          </cell>
          <cell r="U2768">
            <v>858</v>
          </cell>
          <cell r="V2768">
            <v>1370</v>
          </cell>
          <cell r="W2768">
            <v>1370</v>
          </cell>
        </row>
        <row r="2769">
          <cell r="I2769" t="str">
            <v>ALI_19_SEG_11_PROV_2087</v>
          </cell>
          <cell r="J2769">
            <v>11</v>
          </cell>
          <cell r="K2769" t="str">
            <v>PREPARACIONES COMBINADAS</v>
          </cell>
          <cell r="L2769">
            <v>19</v>
          </cell>
          <cell r="M2769" t="str">
            <v>19 : Croissant De/Con Queso (20% de porción de queso del peso total del producto)</v>
          </cell>
          <cell r="N2769">
            <v>2087</v>
          </cell>
          <cell r="O2769" t="str">
            <v>AAA Alimentando A Bogotá 2020 UT</v>
          </cell>
          <cell r="P2769">
            <v>516</v>
          </cell>
          <cell r="Q2769">
            <v>858</v>
          </cell>
          <cell r="R2769">
            <v>1370</v>
          </cell>
          <cell r="S2769">
            <v>1370</v>
          </cell>
          <cell r="T2769">
            <v>516</v>
          </cell>
          <cell r="U2769">
            <v>858</v>
          </cell>
          <cell r="V2769">
            <v>1370</v>
          </cell>
          <cell r="W2769">
            <v>1370</v>
          </cell>
        </row>
        <row r="2770">
          <cell r="I2770" t="str">
            <v>ALI_19_SEG_11_PROV_2088</v>
          </cell>
          <cell r="J2770">
            <v>11</v>
          </cell>
          <cell r="K2770" t="str">
            <v>PREPARACIONES COMBINADAS</v>
          </cell>
          <cell r="L2770">
            <v>19</v>
          </cell>
          <cell r="M2770" t="str">
            <v>19 : Croissant De/Con Queso (20% de porción de queso del peso total del producto)</v>
          </cell>
          <cell r="N2770">
            <v>2088</v>
          </cell>
          <cell r="O2770" t="str">
            <v>Consorcio Nutriservi Panadería 2020</v>
          </cell>
          <cell r="P2770">
            <v>526</v>
          </cell>
          <cell r="Q2770">
            <v>875</v>
          </cell>
          <cell r="R2770">
            <v>1398</v>
          </cell>
          <cell r="S2770">
            <v>1398</v>
          </cell>
          <cell r="T2770">
            <v>516</v>
          </cell>
          <cell r="U2770">
            <v>858</v>
          </cell>
          <cell r="V2770">
            <v>1370</v>
          </cell>
          <cell r="W2770">
            <v>1370</v>
          </cell>
        </row>
        <row r="2771">
          <cell r="I2771" t="str">
            <v>ALI_19_SEG_12_PROV_2048</v>
          </cell>
          <cell r="J2771">
            <v>12</v>
          </cell>
          <cell r="K2771" t="str">
            <v>PREPARACIONES COMBINADAS</v>
          </cell>
          <cell r="L2771">
            <v>19</v>
          </cell>
          <cell r="M2771" t="str">
            <v>19 : Croissant De/Con Queso (20% de porción de queso del peso total del producto)</v>
          </cell>
          <cell r="N2771">
            <v>2048</v>
          </cell>
          <cell r="O2771" t="str">
            <v>Comercializadora Nutrimos SA</v>
          </cell>
          <cell r="P2771">
            <v>516</v>
          </cell>
          <cell r="Q2771">
            <v>858</v>
          </cell>
          <cell r="R2771">
            <v>1370</v>
          </cell>
          <cell r="S2771">
            <v>1370</v>
          </cell>
          <cell r="T2771">
            <v>516</v>
          </cell>
          <cell r="U2771">
            <v>858</v>
          </cell>
          <cell r="V2771">
            <v>1370</v>
          </cell>
          <cell r="W2771">
            <v>1370</v>
          </cell>
        </row>
        <row r="2772">
          <cell r="I2772" t="str">
            <v>ALI_19_SEG_12_PROV_2052</v>
          </cell>
          <cell r="J2772">
            <v>12</v>
          </cell>
          <cell r="K2772" t="str">
            <v>PREPARACIONES COMBINADAS</v>
          </cell>
          <cell r="L2772">
            <v>19</v>
          </cell>
          <cell r="M2772" t="str">
            <v>19 : Croissant De/Con Queso (20% de porción de queso del peso total del producto)</v>
          </cell>
          <cell r="N2772">
            <v>2052</v>
          </cell>
          <cell r="O2772" t="str">
            <v>Diseral S.A.S.</v>
          </cell>
          <cell r="P2772">
            <v>531</v>
          </cell>
          <cell r="Q2772">
            <v>884</v>
          </cell>
          <cell r="R2772">
            <v>1412</v>
          </cell>
          <cell r="S2772">
            <v>1412</v>
          </cell>
          <cell r="T2772">
            <v>516</v>
          </cell>
          <cell r="U2772">
            <v>858</v>
          </cell>
          <cell r="V2772">
            <v>1370</v>
          </cell>
          <cell r="W2772">
            <v>1370</v>
          </cell>
        </row>
        <row r="2773">
          <cell r="I2773" t="str">
            <v>ALI_19_SEG_12_PROV_2087</v>
          </cell>
          <cell r="J2773">
            <v>12</v>
          </cell>
          <cell r="K2773" t="str">
            <v>PREPARACIONES COMBINADAS</v>
          </cell>
          <cell r="L2773">
            <v>19</v>
          </cell>
          <cell r="M2773" t="str">
            <v>19 : Croissant De/Con Queso (20% de porción de queso del peso total del producto)</v>
          </cell>
          <cell r="N2773">
            <v>2087</v>
          </cell>
          <cell r="O2773" t="str">
            <v>AAA Alimentando A Bogotá 2020 UT</v>
          </cell>
          <cell r="P2773">
            <v>516</v>
          </cell>
          <cell r="Q2773">
            <v>858</v>
          </cell>
          <cell r="R2773">
            <v>1370</v>
          </cell>
          <cell r="S2773">
            <v>1370</v>
          </cell>
          <cell r="T2773">
            <v>516</v>
          </cell>
          <cell r="U2773">
            <v>858</v>
          </cell>
          <cell r="V2773">
            <v>1370</v>
          </cell>
          <cell r="W2773">
            <v>1370</v>
          </cell>
        </row>
        <row r="2774">
          <cell r="I2774" t="str">
            <v>ALI_19_SEG_12_PROV_2088</v>
          </cell>
          <cell r="J2774">
            <v>12</v>
          </cell>
          <cell r="K2774" t="str">
            <v>PREPARACIONES COMBINADAS</v>
          </cell>
          <cell r="L2774">
            <v>19</v>
          </cell>
          <cell r="M2774" t="str">
            <v>19 : Croissant De/Con Queso (20% de porción de queso del peso total del producto)</v>
          </cell>
          <cell r="N2774">
            <v>2088</v>
          </cell>
          <cell r="O2774" t="str">
            <v>Consorcio Nutriservi Panadería 2020</v>
          </cell>
          <cell r="P2774">
            <v>526</v>
          </cell>
          <cell r="Q2774">
            <v>875</v>
          </cell>
          <cell r="R2774">
            <v>1398</v>
          </cell>
          <cell r="S2774">
            <v>1398</v>
          </cell>
          <cell r="T2774">
            <v>516</v>
          </cell>
          <cell r="U2774">
            <v>858</v>
          </cell>
          <cell r="V2774">
            <v>1370</v>
          </cell>
          <cell r="W2774">
            <v>1370</v>
          </cell>
        </row>
        <row r="2775">
          <cell r="I2775" t="str">
            <v>ALI_19_SEG_13_PROV_2048</v>
          </cell>
          <cell r="J2775">
            <v>13</v>
          </cell>
          <cell r="K2775" t="str">
            <v>PREPARACIONES COMBINADAS</v>
          </cell>
          <cell r="L2775">
            <v>19</v>
          </cell>
          <cell r="M2775" t="str">
            <v>19 : Croissant De/Con Queso (20% de porción de queso del peso total del producto)</v>
          </cell>
          <cell r="N2775">
            <v>2048</v>
          </cell>
          <cell r="O2775" t="str">
            <v>Comercializadora Nutrimos SA</v>
          </cell>
          <cell r="P2775">
            <v>516</v>
          </cell>
          <cell r="Q2775">
            <v>858</v>
          </cell>
          <cell r="R2775">
            <v>1370</v>
          </cell>
          <cell r="S2775">
            <v>1370</v>
          </cell>
          <cell r="T2775">
            <v>516</v>
          </cell>
          <cell r="U2775">
            <v>858</v>
          </cell>
          <cell r="V2775">
            <v>1370</v>
          </cell>
          <cell r="W2775">
            <v>1370</v>
          </cell>
        </row>
        <row r="2776">
          <cell r="I2776" t="str">
            <v>ALI_19_SEG_13_PROV_2052</v>
          </cell>
          <cell r="J2776">
            <v>13</v>
          </cell>
          <cell r="K2776" t="str">
            <v>PREPARACIONES COMBINADAS</v>
          </cell>
          <cell r="L2776">
            <v>19</v>
          </cell>
          <cell r="M2776" t="str">
            <v>19 : Croissant De/Con Queso (20% de porción de queso del peso total del producto)</v>
          </cell>
          <cell r="N2776">
            <v>2052</v>
          </cell>
          <cell r="O2776" t="str">
            <v>Diseral S.A.S.</v>
          </cell>
          <cell r="P2776">
            <v>531</v>
          </cell>
          <cell r="Q2776">
            <v>884</v>
          </cell>
          <cell r="R2776">
            <v>1412</v>
          </cell>
          <cell r="S2776">
            <v>1412</v>
          </cell>
          <cell r="T2776">
            <v>516</v>
          </cell>
          <cell r="U2776">
            <v>858</v>
          </cell>
          <cell r="V2776">
            <v>1370</v>
          </cell>
          <cell r="W2776">
            <v>1370</v>
          </cell>
        </row>
        <row r="2777">
          <cell r="I2777" t="str">
            <v>ALI_19_SEG_13_PROV_2087</v>
          </cell>
          <cell r="J2777">
            <v>13</v>
          </cell>
          <cell r="K2777" t="str">
            <v>PREPARACIONES COMBINADAS</v>
          </cell>
          <cell r="L2777">
            <v>19</v>
          </cell>
          <cell r="M2777" t="str">
            <v>19 : Croissant De/Con Queso (20% de porción de queso del peso total del producto)</v>
          </cell>
          <cell r="N2777">
            <v>2087</v>
          </cell>
          <cell r="O2777" t="str">
            <v>AAA Alimentando A Bogotá 2020 UT</v>
          </cell>
          <cell r="P2777">
            <v>516</v>
          </cell>
          <cell r="Q2777">
            <v>858</v>
          </cell>
          <cell r="R2777">
            <v>1370</v>
          </cell>
          <cell r="S2777">
            <v>1370</v>
          </cell>
          <cell r="T2777">
            <v>516</v>
          </cell>
          <cell r="U2777">
            <v>858</v>
          </cell>
          <cell r="V2777">
            <v>1370</v>
          </cell>
          <cell r="W2777">
            <v>1370</v>
          </cell>
        </row>
        <row r="2778">
          <cell r="I2778" t="str">
            <v>ALI_19_SEG_13_PROV_2088</v>
          </cell>
          <cell r="J2778">
            <v>13</v>
          </cell>
          <cell r="K2778" t="str">
            <v>PREPARACIONES COMBINADAS</v>
          </cell>
          <cell r="L2778">
            <v>19</v>
          </cell>
          <cell r="M2778" t="str">
            <v>19 : Croissant De/Con Queso (20% de porción de queso del peso total del producto)</v>
          </cell>
          <cell r="N2778">
            <v>2088</v>
          </cell>
          <cell r="O2778" t="str">
            <v>Consorcio Nutriservi Panadería 2020</v>
          </cell>
          <cell r="P2778">
            <v>526</v>
          </cell>
          <cell r="Q2778">
            <v>875</v>
          </cell>
          <cell r="R2778">
            <v>1398</v>
          </cell>
          <cell r="S2778">
            <v>1398</v>
          </cell>
          <cell r="T2778">
            <v>516</v>
          </cell>
          <cell r="U2778">
            <v>858</v>
          </cell>
          <cell r="V2778">
            <v>1370</v>
          </cell>
          <cell r="W2778">
            <v>1370</v>
          </cell>
        </row>
        <row r="2779">
          <cell r="I2779" t="str">
            <v>ALI_19_SEG_14_PROV_2048</v>
          </cell>
          <cell r="J2779">
            <v>14</v>
          </cell>
          <cell r="K2779" t="str">
            <v>PREPARACIONES COMBINADAS</v>
          </cell>
          <cell r="L2779">
            <v>19</v>
          </cell>
          <cell r="M2779" t="str">
            <v>19 : Croissant De/Con Queso (20% de porción de queso del peso total del producto)</v>
          </cell>
          <cell r="N2779">
            <v>2048</v>
          </cell>
          <cell r="O2779" t="str">
            <v>Comercializadora Nutrimos SA</v>
          </cell>
          <cell r="P2779">
            <v>516</v>
          </cell>
          <cell r="Q2779">
            <v>858</v>
          </cell>
          <cell r="R2779">
            <v>1370</v>
          </cell>
          <cell r="S2779">
            <v>1370</v>
          </cell>
          <cell r="T2779">
            <v>516</v>
          </cell>
          <cell r="U2779">
            <v>858</v>
          </cell>
          <cell r="V2779">
            <v>1370</v>
          </cell>
          <cell r="W2779">
            <v>1370</v>
          </cell>
        </row>
        <row r="2780">
          <cell r="I2780" t="str">
            <v>ALI_19_SEG_14_PROV_2052</v>
          </cell>
          <cell r="J2780">
            <v>14</v>
          </cell>
          <cell r="K2780" t="str">
            <v>PREPARACIONES COMBINADAS</v>
          </cell>
          <cell r="L2780">
            <v>19</v>
          </cell>
          <cell r="M2780" t="str">
            <v>19 : Croissant De/Con Queso (20% de porción de queso del peso total del producto)</v>
          </cell>
          <cell r="N2780">
            <v>2052</v>
          </cell>
          <cell r="O2780" t="str">
            <v>Diseral S.A.S.</v>
          </cell>
          <cell r="P2780">
            <v>531</v>
          </cell>
          <cell r="Q2780">
            <v>884</v>
          </cell>
          <cell r="R2780">
            <v>1412</v>
          </cell>
          <cell r="S2780">
            <v>1412</v>
          </cell>
          <cell r="T2780">
            <v>516</v>
          </cell>
          <cell r="U2780">
            <v>858</v>
          </cell>
          <cell r="V2780">
            <v>1370</v>
          </cell>
          <cell r="W2780">
            <v>1370</v>
          </cell>
        </row>
        <row r="2781">
          <cell r="I2781" t="str">
            <v>ALI_19_SEG_14_PROV_2087</v>
          </cell>
          <cell r="J2781">
            <v>14</v>
          </cell>
          <cell r="K2781" t="str">
            <v>PREPARACIONES COMBINADAS</v>
          </cell>
          <cell r="L2781">
            <v>19</v>
          </cell>
          <cell r="M2781" t="str">
            <v>19 : Croissant De/Con Queso (20% de porción de queso del peso total del producto)</v>
          </cell>
          <cell r="N2781">
            <v>2087</v>
          </cell>
          <cell r="O2781" t="str">
            <v>AAA Alimentando A Bogotá 2020 UT</v>
          </cell>
          <cell r="P2781">
            <v>516</v>
          </cell>
          <cell r="Q2781">
            <v>858</v>
          </cell>
          <cell r="R2781">
            <v>1370</v>
          </cell>
          <cell r="S2781">
            <v>1370</v>
          </cell>
          <cell r="T2781">
            <v>516</v>
          </cell>
          <cell r="U2781">
            <v>858</v>
          </cell>
          <cell r="V2781">
            <v>1370</v>
          </cell>
          <cell r="W2781">
            <v>1370</v>
          </cell>
        </row>
        <row r="2782">
          <cell r="I2782" t="str">
            <v>ALI_19_SEG_14_PROV_2088</v>
          </cell>
          <cell r="J2782">
            <v>14</v>
          </cell>
          <cell r="K2782" t="str">
            <v>PREPARACIONES COMBINADAS</v>
          </cell>
          <cell r="L2782">
            <v>19</v>
          </cell>
          <cell r="M2782" t="str">
            <v>19 : Croissant De/Con Queso (20% de porción de queso del peso total del producto)</v>
          </cell>
          <cell r="N2782">
            <v>2088</v>
          </cell>
          <cell r="O2782" t="str">
            <v>Consorcio Nutriservi Panadería 2020</v>
          </cell>
          <cell r="P2782">
            <v>526</v>
          </cell>
          <cell r="Q2782">
            <v>875</v>
          </cell>
          <cell r="R2782">
            <v>1398</v>
          </cell>
          <cell r="S2782">
            <v>1398</v>
          </cell>
          <cell r="T2782">
            <v>516</v>
          </cell>
          <cell r="U2782">
            <v>858</v>
          </cell>
          <cell r="V2782">
            <v>1370</v>
          </cell>
          <cell r="W2782">
            <v>1370</v>
          </cell>
        </row>
        <row r="2783">
          <cell r="I2783" t="str">
            <v>ALI_19_SEG_15_PROV_2048</v>
          </cell>
          <cell r="J2783">
            <v>15</v>
          </cell>
          <cell r="K2783" t="str">
            <v>PREPARACIONES COMBINADAS</v>
          </cell>
          <cell r="L2783">
            <v>19</v>
          </cell>
          <cell r="M2783" t="str">
            <v>19 : Croissant De/Con Queso (20% de porción de queso del peso total del producto)</v>
          </cell>
          <cell r="N2783">
            <v>2048</v>
          </cell>
          <cell r="O2783" t="str">
            <v>Comercializadora Nutrimos SA</v>
          </cell>
          <cell r="P2783">
            <v>516</v>
          </cell>
          <cell r="Q2783">
            <v>858</v>
          </cell>
          <cell r="R2783">
            <v>1370</v>
          </cell>
          <cell r="S2783">
            <v>1370</v>
          </cell>
          <cell r="T2783">
            <v>516</v>
          </cell>
          <cell r="U2783">
            <v>858</v>
          </cell>
          <cell r="V2783">
            <v>1370</v>
          </cell>
          <cell r="W2783">
            <v>1370</v>
          </cell>
        </row>
        <row r="2784">
          <cell r="I2784" t="str">
            <v>ALI_19_SEG_15_PROV_2052</v>
          </cell>
          <cell r="J2784">
            <v>15</v>
          </cell>
          <cell r="K2784" t="str">
            <v>PREPARACIONES COMBINADAS</v>
          </cell>
          <cell r="L2784">
            <v>19</v>
          </cell>
          <cell r="M2784" t="str">
            <v>19 : Croissant De/Con Queso (20% de porción de queso del peso total del producto)</v>
          </cell>
          <cell r="N2784">
            <v>2052</v>
          </cell>
          <cell r="O2784" t="str">
            <v>Diseral S.A.S.</v>
          </cell>
          <cell r="P2784">
            <v>531</v>
          </cell>
          <cell r="Q2784">
            <v>884</v>
          </cell>
          <cell r="R2784">
            <v>1412</v>
          </cell>
          <cell r="S2784">
            <v>1412</v>
          </cell>
          <cell r="T2784">
            <v>516</v>
          </cell>
          <cell r="U2784">
            <v>858</v>
          </cell>
          <cell r="V2784">
            <v>1370</v>
          </cell>
          <cell r="W2784">
            <v>1370</v>
          </cell>
        </row>
        <row r="2785">
          <cell r="I2785" t="str">
            <v>ALI_19_SEG_15_PROV_2087</v>
          </cell>
          <cell r="J2785">
            <v>15</v>
          </cell>
          <cell r="K2785" t="str">
            <v>PREPARACIONES COMBINADAS</v>
          </cell>
          <cell r="L2785">
            <v>19</v>
          </cell>
          <cell r="M2785" t="str">
            <v>19 : Croissant De/Con Queso (20% de porción de queso del peso total del producto)</v>
          </cell>
          <cell r="N2785">
            <v>2087</v>
          </cell>
          <cell r="O2785" t="str">
            <v>AAA Alimentando A Bogotá 2020 UT</v>
          </cell>
          <cell r="P2785">
            <v>516</v>
          </cell>
          <cell r="Q2785">
            <v>858</v>
          </cell>
          <cell r="R2785">
            <v>1370</v>
          </cell>
          <cell r="S2785">
            <v>1370</v>
          </cell>
          <cell r="T2785">
            <v>516</v>
          </cell>
          <cell r="U2785">
            <v>858</v>
          </cell>
          <cell r="V2785">
            <v>1370</v>
          </cell>
          <cell r="W2785">
            <v>1370</v>
          </cell>
        </row>
        <row r="2786">
          <cell r="I2786" t="str">
            <v>ALI_19_SEG_15_PROV_2088</v>
          </cell>
          <cell r="J2786">
            <v>15</v>
          </cell>
          <cell r="K2786" t="str">
            <v>PREPARACIONES COMBINADAS</v>
          </cell>
          <cell r="L2786">
            <v>19</v>
          </cell>
          <cell r="M2786" t="str">
            <v>19 : Croissant De/Con Queso (20% de porción de queso del peso total del producto)</v>
          </cell>
          <cell r="N2786">
            <v>2088</v>
          </cell>
          <cell r="O2786" t="str">
            <v>Consorcio Nutriservi Panadería 2020</v>
          </cell>
          <cell r="P2786">
            <v>526</v>
          </cell>
          <cell r="Q2786">
            <v>875</v>
          </cell>
          <cell r="R2786">
            <v>1398</v>
          </cell>
          <cell r="S2786">
            <v>1398</v>
          </cell>
          <cell r="T2786">
            <v>516</v>
          </cell>
          <cell r="U2786">
            <v>858</v>
          </cell>
          <cell r="V2786">
            <v>1370</v>
          </cell>
          <cell r="W2786">
            <v>1370</v>
          </cell>
        </row>
        <row r="2787">
          <cell r="I2787" t="str">
            <v>ALI_64_SEG_1_PROV_2026</v>
          </cell>
          <cell r="J2787">
            <v>1</v>
          </cell>
          <cell r="K2787" t="str">
            <v>QUÉSOS</v>
          </cell>
          <cell r="L2787">
            <v>64</v>
          </cell>
          <cell r="M2787" t="str">
            <v>64 : Queso doble crema semigraso  semiblando (Porción)</v>
          </cell>
          <cell r="N2787">
            <v>2026</v>
          </cell>
          <cell r="O2787" t="str">
            <v>Lácteos Appenzell SAS</v>
          </cell>
          <cell r="P2787">
            <v>539</v>
          </cell>
          <cell r="Q2787">
            <v>807</v>
          </cell>
          <cell r="R2787">
            <v>1076</v>
          </cell>
          <cell r="S2787">
            <v>1076</v>
          </cell>
          <cell r="T2787">
            <v>524</v>
          </cell>
          <cell r="U2787">
            <v>787</v>
          </cell>
          <cell r="V2787">
            <v>1049</v>
          </cell>
          <cell r="W2787">
            <v>1049</v>
          </cell>
        </row>
        <row r="2788">
          <cell r="I2788" t="str">
            <v>ALI_64_SEG_1_PROV_2050</v>
          </cell>
          <cell r="J2788">
            <v>1</v>
          </cell>
          <cell r="K2788" t="str">
            <v>QUÉSOS</v>
          </cell>
          <cell r="L2788">
            <v>64</v>
          </cell>
          <cell r="M2788" t="str">
            <v>64 : Queso doble crema semigraso  semiblando (Porción)</v>
          </cell>
          <cell r="N2788">
            <v>2050</v>
          </cell>
          <cell r="O2788" t="str">
            <v>Inversiones Peniel SAS</v>
          </cell>
          <cell r="P2788">
            <v>546</v>
          </cell>
          <cell r="Q2788">
            <v>820</v>
          </cell>
          <cell r="R2788">
            <v>1094</v>
          </cell>
          <cell r="S2788">
            <v>1094</v>
          </cell>
          <cell r="T2788">
            <v>524</v>
          </cell>
          <cell r="U2788">
            <v>787</v>
          </cell>
          <cell r="V2788">
            <v>1049</v>
          </cell>
          <cell r="W2788">
            <v>1049</v>
          </cell>
        </row>
        <row r="2789">
          <cell r="I2789" t="str">
            <v>ALI_64_SEG_1_PROV_2083</v>
          </cell>
          <cell r="J2789">
            <v>1</v>
          </cell>
          <cell r="K2789" t="str">
            <v>QUÉSOS</v>
          </cell>
          <cell r="L2789">
            <v>64</v>
          </cell>
          <cell r="M2789" t="str">
            <v>64 : Queso doble crema semigraso  semiblando (Porción)</v>
          </cell>
          <cell r="N2789">
            <v>2083</v>
          </cell>
          <cell r="O2789" t="str">
            <v>Ut Quesos Venetto 2020</v>
          </cell>
          <cell r="P2789">
            <v>524</v>
          </cell>
          <cell r="Q2789">
            <v>787</v>
          </cell>
          <cell r="R2789">
            <v>1049</v>
          </cell>
          <cell r="S2789">
            <v>1049</v>
          </cell>
          <cell r="T2789">
            <v>524</v>
          </cell>
          <cell r="U2789">
            <v>787</v>
          </cell>
          <cell r="V2789">
            <v>1049</v>
          </cell>
          <cell r="W2789">
            <v>1049</v>
          </cell>
        </row>
        <row r="2790">
          <cell r="I2790" t="str">
            <v>ALI_64_SEG_2_PROV_2026</v>
          </cell>
          <cell r="J2790">
            <v>2</v>
          </cell>
          <cell r="K2790" t="str">
            <v>QUÉSOS</v>
          </cell>
          <cell r="L2790">
            <v>64</v>
          </cell>
          <cell r="M2790" t="str">
            <v>64 : Queso doble crema semigraso  semiblando (Porción)</v>
          </cell>
          <cell r="N2790">
            <v>2026</v>
          </cell>
          <cell r="O2790" t="str">
            <v>Lácteos Appenzell SAS</v>
          </cell>
          <cell r="P2790">
            <v>539</v>
          </cell>
          <cell r="Q2790">
            <v>807</v>
          </cell>
          <cell r="R2790">
            <v>1076</v>
          </cell>
          <cell r="S2790">
            <v>1076</v>
          </cell>
          <cell r="T2790">
            <v>524</v>
          </cell>
          <cell r="U2790">
            <v>787</v>
          </cell>
          <cell r="V2790">
            <v>1049</v>
          </cell>
          <cell r="W2790">
            <v>1049</v>
          </cell>
        </row>
        <row r="2791">
          <cell r="I2791" t="str">
            <v>ALI_64_SEG_2_PROV_2050</v>
          </cell>
          <cell r="J2791">
            <v>2</v>
          </cell>
          <cell r="K2791" t="str">
            <v>QUÉSOS</v>
          </cell>
          <cell r="L2791">
            <v>64</v>
          </cell>
          <cell r="M2791" t="str">
            <v>64 : Queso doble crema semigraso  semiblando (Porción)</v>
          </cell>
          <cell r="N2791">
            <v>2050</v>
          </cell>
          <cell r="O2791" t="str">
            <v>Inversiones Peniel SAS</v>
          </cell>
          <cell r="P2791">
            <v>546</v>
          </cell>
          <cell r="Q2791">
            <v>820</v>
          </cell>
          <cell r="R2791">
            <v>1094</v>
          </cell>
          <cell r="S2791">
            <v>1094</v>
          </cell>
          <cell r="T2791">
            <v>524</v>
          </cell>
          <cell r="U2791">
            <v>787</v>
          </cell>
          <cell r="V2791">
            <v>1049</v>
          </cell>
          <cell r="W2791">
            <v>1049</v>
          </cell>
        </row>
        <row r="2792">
          <cell r="I2792" t="str">
            <v>ALI_64_SEG_2_PROV_2083</v>
          </cell>
          <cell r="J2792">
            <v>2</v>
          </cell>
          <cell r="K2792" t="str">
            <v>QUÉSOS</v>
          </cell>
          <cell r="L2792">
            <v>64</v>
          </cell>
          <cell r="M2792" t="str">
            <v>64 : Queso doble crema semigraso  semiblando (Porción)</v>
          </cell>
          <cell r="N2792">
            <v>2083</v>
          </cell>
          <cell r="O2792" t="str">
            <v>Ut Quesos Venetto 2020</v>
          </cell>
          <cell r="P2792">
            <v>524</v>
          </cell>
          <cell r="Q2792">
            <v>787</v>
          </cell>
          <cell r="R2792">
            <v>1049</v>
          </cell>
          <cell r="S2792">
            <v>1049</v>
          </cell>
          <cell r="T2792">
            <v>524</v>
          </cell>
          <cell r="U2792">
            <v>787</v>
          </cell>
          <cell r="V2792">
            <v>1049</v>
          </cell>
          <cell r="W2792">
            <v>1049</v>
          </cell>
        </row>
        <row r="2793">
          <cell r="I2793" t="str">
            <v>ALI_64_SEG_3_PROV_2026</v>
          </cell>
          <cell r="J2793">
            <v>3</v>
          </cell>
          <cell r="K2793" t="str">
            <v>QUÉSOS</v>
          </cell>
          <cell r="L2793">
            <v>64</v>
          </cell>
          <cell r="M2793" t="str">
            <v>64 : Queso doble crema semigraso  semiblando (Porción)</v>
          </cell>
          <cell r="N2793">
            <v>2026</v>
          </cell>
          <cell r="O2793" t="str">
            <v>Lácteos Appenzell SAS</v>
          </cell>
          <cell r="P2793">
            <v>539</v>
          </cell>
          <cell r="Q2793">
            <v>807</v>
          </cell>
          <cell r="R2793">
            <v>1076</v>
          </cell>
          <cell r="S2793">
            <v>1076</v>
          </cell>
          <cell r="T2793">
            <v>524</v>
          </cell>
          <cell r="U2793">
            <v>787</v>
          </cell>
          <cell r="V2793">
            <v>1049</v>
          </cell>
          <cell r="W2793">
            <v>1049</v>
          </cell>
        </row>
        <row r="2794">
          <cell r="I2794" t="str">
            <v>ALI_64_SEG_3_PROV_2050</v>
          </cell>
          <cell r="J2794">
            <v>3</v>
          </cell>
          <cell r="K2794" t="str">
            <v>QUÉSOS</v>
          </cell>
          <cell r="L2794">
            <v>64</v>
          </cell>
          <cell r="M2794" t="str">
            <v>64 : Queso doble crema semigraso  semiblando (Porción)</v>
          </cell>
          <cell r="N2794">
            <v>2050</v>
          </cell>
          <cell r="O2794" t="str">
            <v>Inversiones Peniel SAS</v>
          </cell>
          <cell r="P2794">
            <v>546</v>
          </cell>
          <cell r="Q2794">
            <v>820</v>
          </cell>
          <cell r="R2794">
            <v>1094</v>
          </cell>
          <cell r="S2794">
            <v>1094</v>
          </cell>
          <cell r="T2794">
            <v>524</v>
          </cell>
          <cell r="U2794">
            <v>787</v>
          </cell>
          <cell r="V2794">
            <v>1049</v>
          </cell>
          <cell r="W2794">
            <v>1049</v>
          </cell>
        </row>
        <row r="2795">
          <cell r="I2795" t="str">
            <v>ALI_64_SEG_3_PROV_2083</v>
          </cell>
          <cell r="J2795">
            <v>3</v>
          </cell>
          <cell r="K2795" t="str">
            <v>QUÉSOS</v>
          </cell>
          <cell r="L2795">
            <v>64</v>
          </cell>
          <cell r="M2795" t="str">
            <v>64 : Queso doble crema semigraso  semiblando (Porción)</v>
          </cell>
          <cell r="N2795">
            <v>2083</v>
          </cell>
          <cell r="O2795" t="str">
            <v>Ut Quesos Venetto 2020</v>
          </cell>
          <cell r="P2795">
            <v>524</v>
          </cell>
          <cell r="Q2795">
            <v>787</v>
          </cell>
          <cell r="R2795">
            <v>1049</v>
          </cell>
          <cell r="S2795">
            <v>1049</v>
          </cell>
          <cell r="T2795">
            <v>524</v>
          </cell>
          <cell r="U2795">
            <v>787</v>
          </cell>
          <cell r="V2795">
            <v>1049</v>
          </cell>
          <cell r="W2795">
            <v>1049</v>
          </cell>
        </row>
        <row r="2796">
          <cell r="I2796" t="str">
            <v>ALI_64_SEG_4_PROV_2026</v>
          </cell>
          <cell r="J2796">
            <v>4</v>
          </cell>
          <cell r="K2796" t="str">
            <v>QUÉSOS</v>
          </cell>
          <cell r="L2796">
            <v>64</v>
          </cell>
          <cell r="M2796" t="str">
            <v>64 : Queso doble crema semigraso  semiblando (Porción)</v>
          </cell>
          <cell r="N2796">
            <v>2026</v>
          </cell>
          <cell r="O2796" t="str">
            <v>Lácteos Appenzell SAS</v>
          </cell>
          <cell r="P2796">
            <v>539</v>
          </cell>
          <cell r="Q2796">
            <v>807</v>
          </cell>
          <cell r="R2796">
            <v>1076</v>
          </cell>
          <cell r="S2796">
            <v>1076</v>
          </cell>
          <cell r="T2796">
            <v>524</v>
          </cell>
          <cell r="U2796">
            <v>787</v>
          </cell>
          <cell r="V2796">
            <v>1049</v>
          </cell>
          <cell r="W2796">
            <v>1049</v>
          </cell>
        </row>
        <row r="2797">
          <cell r="I2797" t="str">
            <v>ALI_64_SEG_4_PROV_2050</v>
          </cell>
          <cell r="J2797">
            <v>4</v>
          </cell>
          <cell r="K2797" t="str">
            <v>QUÉSOS</v>
          </cell>
          <cell r="L2797">
            <v>64</v>
          </cell>
          <cell r="M2797" t="str">
            <v>64 : Queso doble crema semigraso  semiblando (Porción)</v>
          </cell>
          <cell r="N2797">
            <v>2050</v>
          </cell>
          <cell r="O2797" t="str">
            <v>Inversiones Peniel SAS</v>
          </cell>
          <cell r="P2797">
            <v>546</v>
          </cell>
          <cell r="Q2797">
            <v>820</v>
          </cell>
          <cell r="R2797">
            <v>1094</v>
          </cell>
          <cell r="S2797">
            <v>1094</v>
          </cell>
          <cell r="T2797">
            <v>524</v>
          </cell>
          <cell r="U2797">
            <v>787</v>
          </cell>
          <cell r="V2797">
            <v>1049</v>
          </cell>
          <cell r="W2797">
            <v>1049</v>
          </cell>
        </row>
        <row r="2798">
          <cell r="I2798" t="str">
            <v>ALI_64_SEG_4_PROV_2083</v>
          </cell>
          <cell r="J2798">
            <v>4</v>
          </cell>
          <cell r="K2798" t="str">
            <v>QUÉSOS</v>
          </cell>
          <cell r="L2798">
            <v>64</v>
          </cell>
          <cell r="M2798" t="str">
            <v>64 : Queso doble crema semigraso  semiblando (Porción)</v>
          </cell>
          <cell r="N2798">
            <v>2083</v>
          </cell>
          <cell r="O2798" t="str">
            <v>Ut Quesos Venetto 2020</v>
          </cell>
          <cell r="P2798">
            <v>524</v>
          </cell>
          <cell r="Q2798">
            <v>787</v>
          </cell>
          <cell r="R2798">
            <v>1049</v>
          </cell>
          <cell r="S2798">
            <v>1049</v>
          </cell>
          <cell r="T2798">
            <v>524</v>
          </cell>
          <cell r="U2798">
            <v>787</v>
          </cell>
          <cell r="V2798">
            <v>1049</v>
          </cell>
          <cell r="W2798">
            <v>1049</v>
          </cell>
        </row>
        <row r="2799">
          <cell r="I2799" t="str">
            <v>ALI_64_SEG_5_PROV_2026</v>
          </cell>
          <cell r="J2799">
            <v>5</v>
          </cell>
          <cell r="K2799" t="str">
            <v>QUÉSOS</v>
          </cell>
          <cell r="L2799">
            <v>64</v>
          </cell>
          <cell r="M2799" t="str">
            <v>64 : Queso doble crema semigraso  semiblando (Porción)</v>
          </cell>
          <cell r="N2799">
            <v>2026</v>
          </cell>
          <cell r="O2799" t="str">
            <v>Lácteos Appenzell SAS</v>
          </cell>
          <cell r="P2799">
            <v>539</v>
          </cell>
          <cell r="Q2799">
            <v>807</v>
          </cell>
          <cell r="R2799">
            <v>1076</v>
          </cell>
          <cell r="S2799">
            <v>1076</v>
          </cell>
          <cell r="T2799">
            <v>524</v>
          </cell>
          <cell r="U2799">
            <v>787</v>
          </cell>
          <cell r="V2799">
            <v>1049</v>
          </cell>
          <cell r="W2799">
            <v>1049</v>
          </cell>
        </row>
        <row r="2800">
          <cell r="I2800" t="str">
            <v>ALI_64_SEG_5_PROV_2050</v>
          </cell>
          <cell r="J2800">
            <v>5</v>
          </cell>
          <cell r="K2800" t="str">
            <v>QUÉSOS</v>
          </cell>
          <cell r="L2800">
            <v>64</v>
          </cell>
          <cell r="M2800" t="str">
            <v>64 : Queso doble crema semigraso  semiblando (Porción)</v>
          </cell>
          <cell r="N2800">
            <v>2050</v>
          </cell>
          <cell r="O2800" t="str">
            <v>Inversiones Peniel SAS</v>
          </cell>
          <cell r="P2800">
            <v>546</v>
          </cell>
          <cell r="Q2800">
            <v>820</v>
          </cell>
          <cell r="R2800">
            <v>1094</v>
          </cell>
          <cell r="S2800">
            <v>1094</v>
          </cell>
          <cell r="T2800">
            <v>524</v>
          </cell>
          <cell r="U2800">
            <v>787</v>
          </cell>
          <cell r="V2800">
            <v>1049</v>
          </cell>
          <cell r="W2800">
            <v>1049</v>
          </cell>
        </row>
        <row r="2801">
          <cell r="I2801" t="str">
            <v>ALI_64_SEG_5_PROV_2083</v>
          </cell>
          <cell r="J2801">
            <v>5</v>
          </cell>
          <cell r="K2801" t="str">
            <v>QUÉSOS</v>
          </cell>
          <cell r="L2801">
            <v>64</v>
          </cell>
          <cell r="M2801" t="str">
            <v>64 : Queso doble crema semigraso  semiblando (Porción)</v>
          </cell>
          <cell r="N2801">
            <v>2083</v>
          </cell>
          <cell r="O2801" t="str">
            <v>Ut Quesos Venetto 2020</v>
          </cell>
          <cell r="P2801">
            <v>524</v>
          </cell>
          <cell r="Q2801">
            <v>787</v>
          </cell>
          <cell r="R2801">
            <v>1049</v>
          </cell>
          <cell r="S2801">
            <v>1049</v>
          </cell>
          <cell r="T2801">
            <v>524</v>
          </cell>
          <cell r="U2801">
            <v>787</v>
          </cell>
          <cell r="V2801">
            <v>1049</v>
          </cell>
          <cell r="W2801">
            <v>1049</v>
          </cell>
        </row>
        <row r="2802">
          <cell r="I2802" t="str">
            <v>ALI_64_SEG_6_PROV_2026</v>
          </cell>
          <cell r="J2802">
            <v>6</v>
          </cell>
          <cell r="K2802" t="str">
            <v>QUÉSOS</v>
          </cell>
          <cell r="L2802">
            <v>64</v>
          </cell>
          <cell r="M2802" t="str">
            <v>64 : Queso doble crema semigraso  semiblando (Porción)</v>
          </cell>
          <cell r="N2802">
            <v>2026</v>
          </cell>
          <cell r="O2802" t="str">
            <v>Lácteos Appenzell SAS</v>
          </cell>
          <cell r="P2802">
            <v>539</v>
          </cell>
          <cell r="Q2802">
            <v>807</v>
          </cell>
          <cell r="R2802">
            <v>1076</v>
          </cell>
          <cell r="S2802">
            <v>1076</v>
          </cell>
          <cell r="T2802">
            <v>524</v>
          </cell>
          <cell r="U2802">
            <v>787</v>
          </cell>
          <cell r="V2802">
            <v>1049</v>
          </cell>
          <cell r="W2802">
            <v>1049</v>
          </cell>
        </row>
        <row r="2803">
          <cell r="I2803" t="str">
            <v>ALI_64_SEG_6_PROV_2050</v>
          </cell>
          <cell r="J2803">
            <v>6</v>
          </cell>
          <cell r="K2803" t="str">
            <v>QUÉSOS</v>
          </cell>
          <cell r="L2803">
            <v>64</v>
          </cell>
          <cell r="M2803" t="str">
            <v>64 : Queso doble crema semigraso  semiblando (Porción)</v>
          </cell>
          <cell r="N2803">
            <v>2050</v>
          </cell>
          <cell r="O2803" t="str">
            <v>Inversiones Peniel SAS</v>
          </cell>
          <cell r="P2803">
            <v>546</v>
          </cell>
          <cell r="Q2803">
            <v>820</v>
          </cell>
          <cell r="R2803">
            <v>1094</v>
          </cell>
          <cell r="S2803">
            <v>1094</v>
          </cell>
          <cell r="T2803">
            <v>524</v>
          </cell>
          <cell r="U2803">
            <v>787</v>
          </cell>
          <cell r="V2803">
            <v>1049</v>
          </cell>
          <cell r="W2803">
            <v>1049</v>
          </cell>
        </row>
        <row r="2804">
          <cell r="I2804" t="str">
            <v>ALI_64_SEG_6_PROV_2083</v>
          </cell>
          <cell r="J2804">
            <v>6</v>
          </cell>
          <cell r="K2804" t="str">
            <v>QUÉSOS</v>
          </cell>
          <cell r="L2804">
            <v>64</v>
          </cell>
          <cell r="M2804" t="str">
            <v>64 : Queso doble crema semigraso  semiblando (Porción)</v>
          </cell>
          <cell r="N2804">
            <v>2083</v>
          </cell>
          <cell r="O2804" t="str">
            <v>Ut Quesos Venetto 2020</v>
          </cell>
          <cell r="P2804">
            <v>524</v>
          </cell>
          <cell r="Q2804">
            <v>787</v>
          </cell>
          <cell r="R2804">
            <v>1049</v>
          </cell>
          <cell r="S2804">
            <v>1049</v>
          </cell>
          <cell r="T2804">
            <v>524</v>
          </cell>
          <cell r="U2804">
            <v>787</v>
          </cell>
          <cell r="V2804">
            <v>1049</v>
          </cell>
          <cell r="W2804">
            <v>1049</v>
          </cell>
        </row>
        <row r="2805">
          <cell r="I2805" t="str">
            <v>ALI_64_SEG_7_PROV_2026</v>
          </cell>
          <cell r="J2805">
            <v>7</v>
          </cell>
          <cell r="K2805" t="str">
            <v>QUÉSOS</v>
          </cell>
          <cell r="L2805">
            <v>64</v>
          </cell>
          <cell r="M2805" t="str">
            <v>64 : Queso doble crema semigraso  semiblando (Porción)</v>
          </cell>
          <cell r="N2805">
            <v>2026</v>
          </cell>
          <cell r="O2805" t="str">
            <v>Lácteos Appenzell SAS</v>
          </cell>
          <cell r="P2805">
            <v>539</v>
          </cell>
          <cell r="Q2805">
            <v>807</v>
          </cell>
          <cell r="R2805">
            <v>1076</v>
          </cell>
          <cell r="S2805">
            <v>1076</v>
          </cell>
          <cell r="T2805">
            <v>524</v>
          </cell>
          <cell r="U2805">
            <v>787</v>
          </cell>
          <cell r="V2805">
            <v>1049</v>
          </cell>
          <cell r="W2805">
            <v>1049</v>
          </cell>
        </row>
        <row r="2806">
          <cell r="I2806" t="str">
            <v>ALI_64_SEG_7_PROV_2050</v>
          </cell>
          <cell r="J2806">
            <v>7</v>
          </cell>
          <cell r="K2806" t="str">
            <v>QUÉSOS</v>
          </cell>
          <cell r="L2806">
            <v>64</v>
          </cell>
          <cell r="M2806" t="str">
            <v>64 : Queso doble crema semigraso  semiblando (Porción)</v>
          </cell>
          <cell r="N2806">
            <v>2050</v>
          </cell>
          <cell r="O2806" t="str">
            <v>Inversiones Peniel SAS</v>
          </cell>
          <cell r="P2806">
            <v>546</v>
          </cell>
          <cell r="Q2806">
            <v>820</v>
          </cell>
          <cell r="R2806">
            <v>1094</v>
          </cell>
          <cell r="S2806">
            <v>1094</v>
          </cell>
          <cell r="T2806">
            <v>524</v>
          </cell>
          <cell r="U2806">
            <v>787</v>
          </cell>
          <cell r="V2806">
            <v>1049</v>
          </cell>
          <cell r="W2806">
            <v>1049</v>
          </cell>
        </row>
        <row r="2807">
          <cell r="I2807" t="str">
            <v>ALI_64_SEG_7_PROV_2083</v>
          </cell>
          <cell r="J2807">
            <v>7</v>
          </cell>
          <cell r="K2807" t="str">
            <v>QUÉSOS</v>
          </cell>
          <cell r="L2807">
            <v>64</v>
          </cell>
          <cell r="M2807" t="str">
            <v>64 : Queso doble crema semigraso  semiblando (Porción)</v>
          </cell>
          <cell r="N2807">
            <v>2083</v>
          </cell>
          <cell r="O2807" t="str">
            <v>Ut Quesos Venetto 2020</v>
          </cell>
          <cell r="P2807">
            <v>524</v>
          </cell>
          <cell r="Q2807">
            <v>787</v>
          </cell>
          <cell r="R2807">
            <v>1049</v>
          </cell>
          <cell r="S2807">
            <v>1049</v>
          </cell>
          <cell r="T2807">
            <v>524</v>
          </cell>
          <cell r="U2807">
            <v>787</v>
          </cell>
          <cell r="V2807">
            <v>1049</v>
          </cell>
          <cell r="W2807">
            <v>1049</v>
          </cell>
        </row>
        <row r="2808">
          <cell r="I2808" t="str">
            <v>ALI_64_SEG_8_PROV_2026</v>
          </cell>
          <cell r="J2808">
            <v>8</v>
          </cell>
          <cell r="K2808" t="str">
            <v>QUÉSOS</v>
          </cell>
          <cell r="L2808">
            <v>64</v>
          </cell>
          <cell r="M2808" t="str">
            <v>64 : Queso doble crema semigraso  semiblando (Porción)</v>
          </cell>
          <cell r="N2808">
            <v>2026</v>
          </cell>
          <cell r="O2808" t="str">
            <v>Lácteos Appenzell SAS</v>
          </cell>
          <cell r="P2808">
            <v>539</v>
          </cell>
          <cell r="Q2808">
            <v>807</v>
          </cell>
          <cell r="R2808">
            <v>1076</v>
          </cell>
          <cell r="S2808">
            <v>1076</v>
          </cell>
          <cell r="T2808">
            <v>524</v>
          </cell>
          <cell r="U2808">
            <v>787</v>
          </cell>
          <cell r="V2808">
            <v>1049</v>
          </cell>
          <cell r="W2808">
            <v>1049</v>
          </cell>
        </row>
        <row r="2809">
          <cell r="I2809" t="str">
            <v>ALI_64_SEG_8_PROV_2050</v>
          </cell>
          <cell r="J2809">
            <v>8</v>
          </cell>
          <cell r="K2809" t="str">
            <v>QUÉSOS</v>
          </cell>
          <cell r="L2809">
            <v>64</v>
          </cell>
          <cell r="M2809" t="str">
            <v>64 : Queso doble crema semigraso  semiblando (Porción)</v>
          </cell>
          <cell r="N2809">
            <v>2050</v>
          </cell>
          <cell r="O2809" t="str">
            <v>Inversiones Peniel SAS</v>
          </cell>
          <cell r="P2809">
            <v>546</v>
          </cell>
          <cell r="Q2809">
            <v>820</v>
          </cell>
          <cell r="R2809">
            <v>1094</v>
          </cell>
          <cell r="S2809">
            <v>1094</v>
          </cell>
          <cell r="T2809">
            <v>524</v>
          </cell>
          <cell r="U2809">
            <v>787</v>
          </cell>
          <cell r="V2809">
            <v>1049</v>
          </cell>
          <cell r="W2809">
            <v>1049</v>
          </cell>
        </row>
        <row r="2810">
          <cell r="I2810" t="str">
            <v>ALI_64_SEG_8_PROV_2083</v>
          </cell>
          <cell r="J2810">
            <v>8</v>
          </cell>
          <cell r="K2810" t="str">
            <v>QUÉSOS</v>
          </cell>
          <cell r="L2810">
            <v>64</v>
          </cell>
          <cell r="M2810" t="str">
            <v>64 : Queso doble crema semigraso  semiblando (Porción)</v>
          </cell>
          <cell r="N2810">
            <v>2083</v>
          </cell>
          <cell r="O2810" t="str">
            <v>Ut Quesos Venetto 2020</v>
          </cell>
          <cell r="P2810">
            <v>524</v>
          </cell>
          <cell r="Q2810">
            <v>787</v>
          </cell>
          <cell r="R2810">
            <v>1049</v>
          </cell>
          <cell r="S2810">
            <v>1049</v>
          </cell>
          <cell r="T2810">
            <v>524</v>
          </cell>
          <cell r="U2810">
            <v>787</v>
          </cell>
          <cell r="V2810">
            <v>1049</v>
          </cell>
          <cell r="W2810">
            <v>1049</v>
          </cell>
        </row>
        <row r="2811">
          <cell r="I2811" t="str">
            <v>ALI_64_SEG_9_PROV_2026</v>
          </cell>
          <cell r="J2811">
            <v>9</v>
          </cell>
          <cell r="K2811" t="str">
            <v>QUÉSOS</v>
          </cell>
          <cell r="L2811">
            <v>64</v>
          </cell>
          <cell r="M2811" t="str">
            <v>64 : Queso doble crema semigraso  semiblando (Porción)</v>
          </cell>
          <cell r="N2811">
            <v>2026</v>
          </cell>
          <cell r="O2811" t="str">
            <v>Lácteos Appenzell SAS</v>
          </cell>
          <cell r="P2811">
            <v>539</v>
          </cell>
          <cell r="Q2811">
            <v>807</v>
          </cell>
          <cell r="R2811">
            <v>1076</v>
          </cell>
          <cell r="S2811">
            <v>1076</v>
          </cell>
          <cell r="T2811">
            <v>524</v>
          </cell>
          <cell r="U2811">
            <v>787</v>
          </cell>
          <cell r="V2811">
            <v>1049</v>
          </cell>
          <cell r="W2811">
            <v>1049</v>
          </cell>
        </row>
        <row r="2812">
          <cell r="I2812" t="str">
            <v>ALI_64_SEG_9_PROV_2050</v>
          </cell>
          <cell r="J2812">
            <v>9</v>
          </cell>
          <cell r="K2812" t="str">
            <v>QUÉSOS</v>
          </cell>
          <cell r="L2812">
            <v>64</v>
          </cell>
          <cell r="M2812" t="str">
            <v>64 : Queso doble crema semigraso  semiblando (Porción)</v>
          </cell>
          <cell r="N2812">
            <v>2050</v>
          </cell>
          <cell r="O2812" t="str">
            <v>Inversiones Peniel SAS</v>
          </cell>
          <cell r="P2812">
            <v>546</v>
          </cell>
          <cell r="Q2812">
            <v>820</v>
          </cell>
          <cell r="R2812">
            <v>1094</v>
          </cell>
          <cell r="S2812">
            <v>1094</v>
          </cell>
          <cell r="T2812">
            <v>524</v>
          </cell>
          <cell r="U2812">
            <v>787</v>
          </cell>
          <cell r="V2812">
            <v>1049</v>
          </cell>
          <cell r="W2812">
            <v>1049</v>
          </cell>
        </row>
        <row r="2813">
          <cell r="I2813" t="str">
            <v>ALI_64_SEG_9_PROV_2083</v>
          </cell>
          <cell r="J2813">
            <v>9</v>
          </cell>
          <cell r="K2813" t="str">
            <v>QUÉSOS</v>
          </cell>
          <cell r="L2813">
            <v>64</v>
          </cell>
          <cell r="M2813" t="str">
            <v>64 : Queso doble crema semigraso  semiblando (Porción)</v>
          </cell>
          <cell r="N2813">
            <v>2083</v>
          </cell>
          <cell r="O2813" t="str">
            <v>Ut Quesos Venetto 2020</v>
          </cell>
          <cell r="P2813">
            <v>524</v>
          </cell>
          <cell r="Q2813">
            <v>787</v>
          </cell>
          <cell r="R2813">
            <v>1049</v>
          </cell>
          <cell r="S2813">
            <v>1049</v>
          </cell>
          <cell r="T2813">
            <v>524</v>
          </cell>
          <cell r="U2813">
            <v>787</v>
          </cell>
          <cell r="V2813">
            <v>1049</v>
          </cell>
          <cell r="W2813">
            <v>1049</v>
          </cell>
        </row>
        <row r="2814">
          <cell r="I2814" t="str">
            <v>ALI_64_SEG_10_PROV_2026</v>
          </cell>
          <cell r="J2814">
            <v>10</v>
          </cell>
          <cell r="K2814" t="str">
            <v>QUÉSOS</v>
          </cell>
          <cell r="L2814">
            <v>64</v>
          </cell>
          <cell r="M2814" t="str">
            <v>64 : Queso doble crema semigraso  semiblando (Porción)</v>
          </cell>
          <cell r="N2814">
            <v>2026</v>
          </cell>
          <cell r="O2814" t="str">
            <v>Lácteos Appenzell SAS</v>
          </cell>
          <cell r="P2814">
            <v>539</v>
          </cell>
          <cell r="Q2814">
            <v>807</v>
          </cell>
          <cell r="R2814">
            <v>1076</v>
          </cell>
          <cell r="S2814">
            <v>1076</v>
          </cell>
          <cell r="T2814">
            <v>524</v>
          </cell>
          <cell r="U2814">
            <v>787</v>
          </cell>
          <cell r="V2814">
            <v>1049</v>
          </cell>
          <cell r="W2814">
            <v>1049</v>
          </cell>
        </row>
        <row r="2815">
          <cell r="I2815" t="str">
            <v>ALI_64_SEG_10_PROV_2050</v>
          </cell>
          <cell r="J2815">
            <v>10</v>
          </cell>
          <cell r="K2815" t="str">
            <v>QUÉSOS</v>
          </cell>
          <cell r="L2815">
            <v>64</v>
          </cell>
          <cell r="M2815" t="str">
            <v>64 : Queso doble crema semigraso  semiblando (Porción)</v>
          </cell>
          <cell r="N2815">
            <v>2050</v>
          </cell>
          <cell r="O2815" t="str">
            <v>Inversiones Peniel SAS</v>
          </cell>
          <cell r="P2815">
            <v>546</v>
          </cell>
          <cell r="Q2815">
            <v>820</v>
          </cell>
          <cell r="R2815">
            <v>1094</v>
          </cell>
          <cell r="S2815">
            <v>1094</v>
          </cell>
          <cell r="T2815">
            <v>524</v>
          </cell>
          <cell r="U2815">
            <v>787</v>
          </cell>
          <cell r="V2815">
            <v>1049</v>
          </cell>
          <cell r="W2815">
            <v>1049</v>
          </cell>
        </row>
        <row r="2816">
          <cell r="I2816" t="str">
            <v>ALI_64_SEG_10_PROV_2083</v>
          </cell>
          <cell r="J2816">
            <v>10</v>
          </cell>
          <cell r="K2816" t="str">
            <v>QUÉSOS</v>
          </cell>
          <cell r="L2816">
            <v>64</v>
          </cell>
          <cell r="M2816" t="str">
            <v>64 : Queso doble crema semigraso  semiblando (Porción)</v>
          </cell>
          <cell r="N2816">
            <v>2083</v>
          </cell>
          <cell r="O2816" t="str">
            <v>Ut Quesos Venetto 2020</v>
          </cell>
          <cell r="P2816">
            <v>524</v>
          </cell>
          <cell r="Q2816">
            <v>787</v>
          </cell>
          <cell r="R2816">
            <v>1049</v>
          </cell>
          <cell r="S2816">
            <v>1049</v>
          </cell>
          <cell r="T2816">
            <v>524</v>
          </cell>
          <cell r="U2816">
            <v>787</v>
          </cell>
          <cell r="V2816">
            <v>1049</v>
          </cell>
          <cell r="W2816">
            <v>1049</v>
          </cell>
        </row>
        <row r="2817">
          <cell r="I2817" t="str">
            <v>ALI_64_SEG_11_PROV_2026</v>
          </cell>
          <cell r="J2817">
            <v>11</v>
          </cell>
          <cell r="K2817" t="str">
            <v>QUÉSOS</v>
          </cell>
          <cell r="L2817">
            <v>64</v>
          </cell>
          <cell r="M2817" t="str">
            <v>64 : Queso doble crema semigraso  semiblando (Porción)</v>
          </cell>
          <cell r="N2817">
            <v>2026</v>
          </cell>
          <cell r="O2817" t="str">
            <v>Lácteos Appenzell SAS</v>
          </cell>
          <cell r="P2817">
            <v>539</v>
          </cell>
          <cell r="Q2817">
            <v>807</v>
          </cell>
          <cell r="R2817">
            <v>1076</v>
          </cell>
          <cell r="S2817">
            <v>1076</v>
          </cell>
          <cell r="T2817">
            <v>524</v>
          </cell>
          <cell r="U2817">
            <v>787</v>
          </cell>
          <cell r="V2817">
            <v>1049</v>
          </cell>
          <cell r="W2817">
            <v>1049</v>
          </cell>
        </row>
        <row r="2818">
          <cell r="I2818" t="str">
            <v>ALI_64_SEG_11_PROV_2050</v>
          </cell>
          <cell r="J2818">
            <v>11</v>
          </cell>
          <cell r="K2818" t="str">
            <v>QUÉSOS</v>
          </cell>
          <cell r="L2818">
            <v>64</v>
          </cell>
          <cell r="M2818" t="str">
            <v>64 : Queso doble crema semigraso  semiblando (Porción)</v>
          </cell>
          <cell r="N2818">
            <v>2050</v>
          </cell>
          <cell r="O2818" t="str">
            <v>Inversiones Peniel SAS</v>
          </cell>
          <cell r="P2818">
            <v>546</v>
          </cell>
          <cell r="Q2818">
            <v>820</v>
          </cell>
          <cell r="R2818">
            <v>1094</v>
          </cell>
          <cell r="S2818">
            <v>1094</v>
          </cell>
          <cell r="T2818">
            <v>524</v>
          </cell>
          <cell r="U2818">
            <v>787</v>
          </cell>
          <cell r="V2818">
            <v>1049</v>
          </cell>
          <cell r="W2818">
            <v>1049</v>
          </cell>
        </row>
        <row r="2819">
          <cell r="I2819" t="str">
            <v>ALI_64_SEG_11_PROV_2083</v>
          </cell>
          <cell r="J2819">
            <v>11</v>
          </cell>
          <cell r="K2819" t="str">
            <v>QUÉSOS</v>
          </cell>
          <cell r="L2819">
            <v>64</v>
          </cell>
          <cell r="M2819" t="str">
            <v>64 : Queso doble crema semigraso  semiblando (Porción)</v>
          </cell>
          <cell r="N2819">
            <v>2083</v>
          </cell>
          <cell r="O2819" t="str">
            <v>Ut Quesos Venetto 2020</v>
          </cell>
          <cell r="P2819">
            <v>524</v>
          </cell>
          <cell r="Q2819">
            <v>787</v>
          </cell>
          <cell r="R2819">
            <v>1049</v>
          </cell>
          <cell r="S2819">
            <v>1049</v>
          </cell>
          <cell r="T2819">
            <v>524</v>
          </cell>
          <cell r="U2819">
            <v>787</v>
          </cell>
          <cell r="V2819">
            <v>1049</v>
          </cell>
          <cell r="W2819">
            <v>1049</v>
          </cell>
        </row>
        <row r="2820">
          <cell r="I2820" t="str">
            <v>ALI_64_SEG_12_PROV_2026</v>
          </cell>
          <cell r="J2820">
            <v>12</v>
          </cell>
          <cell r="K2820" t="str">
            <v>QUÉSOS</v>
          </cell>
          <cell r="L2820">
            <v>64</v>
          </cell>
          <cell r="M2820" t="str">
            <v>64 : Queso doble crema semigraso  semiblando (Porción)</v>
          </cell>
          <cell r="N2820">
            <v>2026</v>
          </cell>
          <cell r="O2820" t="str">
            <v>Lácteos Appenzell SAS</v>
          </cell>
          <cell r="P2820">
            <v>539</v>
          </cell>
          <cell r="Q2820">
            <v>807</v>
          </cell>
          <cell r="R2820">
            <v>1076</v>
          </cell>
          <cell r="S2820">
            <v>1076</v>
          </cell>
          <cell r="T2820">
            <v>524</v>
          </cell>
          <cell r="U2820">
            <v>787</v>
          </cell>
          <cell r="V2820">
            <v>1049</v>
          </cell>
          <cell r="W2820">
            <v>1049</v>
          </cell>
        </row>
        <row r="2821">
          <cell r="I2821" t="str">
            <v>ALI_64_SEG_12_PROV_2050</v>
          </cell>
          <cell r="J2821">
            <v>12</v>
          </cell>
          <cell r="K2821" t="str">
            <v>QUÉSOS</v>
          </cell>
          <cell r="L2821">
            <v>64</v>
          </cell>
          <cell r="M2821" t="str">
            <v>64 : Queso doble crema semigraso  semiblando (Porción)</v>
          </cell>
          <cell r="N2821">
            <v>2050</v>
          </cell>
          <cell r="O2821" t="str">
            <v>Inversiones Peniel SAS</v>
          </cell>
          <cell r="P2821">
            <v>546</v>
          </cell>
          <cell r="Q2821">
            <v>820</v>
          </cell>
          <cell r="R2821">
            <v>1094</v>
          </cell>
          <cell r="S2821">
            <v>1094</v>
          </cell>
          <cell r="T2821">
            <v>524</v>
          </cell>
          <cell r="U2821">
            <v>787</v>
          </cell>
          <cell r="V2821">
            <v>1049</v>
          </cell>
          <cell r="W2821">
            <v>1049</v>
          </cell>
        </row>
        <row r="2822">
          <cell r="I2822" t="str">
            <v>ALI_64_SEG_12_PROV_2083</v>
          </cell>
          <cell r="J2822">
            <v>12</v>
          </cell>
          <cell r="K2822" t="str">
            <v>QUÉSOS</v>
          </cell>
          <cell r="L2822">
            <v>64</v>
          </cell>
          <cell r="M2822" t="str">
            <v>64 : Queso doble crema semigraso  semiblando (Porción)</v>
          </cell>
          <cell r="N2822">
            <v>2083</v>
          </cell>
          <cell r="O2822" t="str">
            <v>Ut Quesos Venetto 2020</v>
          </cell>
          <cell r="P2822">
            <v>524</v>
          </cell>
          <cell r="Q2822">
            <v>787</v>
          </cell>
          <cell r="R2822">
            <v>1049</v>
          </cell>
          <cell r="S2822">
            <v>1049</v>
          </cell>
          <cell r="T2822">
            <v>524</v>
          </cell>
          <cell r="U2822">
            <v>787</v>
          </cell>
          <cell r="V2822">
            <v>1049</v>
          </cell>
          <cell r="W2822">
            <v>1049</v>
          </cell>
        </row>
        <row r="2823">
          <cell r="I2823" t="str">
            <v>ALI_64_SEG_13_PROV_2026</v>
          </cell>
          <cell r="J2823">
            <v>13</v>
          </cell>
          <cell r="K2823" t="str">
            <v>QUÉSOS</v>
          </cell>
          <cell r="L2823">
            <v>64</v>
          </cell>
          <cell r="M2823" t="str">
            <v>64 : Queso doble crema semigraso  semiblando (Porción)</v>
          </cell>
          <cell r="N2823">
            <v>2026</v>
          </cell>
          <cell r="O2823" t="str">
            <v>Lácteos Appenzell SAS</v>
          </cell>
          <cell r="P2823">
            <v>539</v>
          </cell>
          <cell r="Q2823">
            <v>807</v>
          </cell>
          <cell r="R2823">
            <v>1076</v>
          </cell>
          <cell r="S2823">
            <v>1076</v>
          </cell>
          <cell r="T2823">
            <v>524</v>
          </cell>
          <cell r="U2823">
            <v>787</v>
          </cell>
          <cell r="V2823">
            <v>1049</v>
          </cell>
          <cell r="W2823">
            <v>1049</v>
          </cell>
        </row>
        <row r="2824">
          <cell r="I2824" t="str">
            <v>ALI_64_SEG_13_PROV_2050</v>
          </cell>
          <cell r="J2824">
            <v>13</v>
          </cell>
          <cell r="K2824" t="str">
            <v>QUÉSOS</v>
          </cell>
          <cell r="L2824">
            <v>64</v>
          </cell>
          <cell r="M2824" t="str">
            <v>64 : Queso doble crema semigraso  semiblando (Porción)</v>
          </cell>
          <cell r="N2824">
            <v>2050</v>
          </cell>
          <cell r="O2824" t="str">
            <v>Inversiones Peniel SAS</v>
          </cell>
          <cell r="P2824">
            <v>546</v>
          </cell>
          <cell r="Q2824">
            <v>820</v>
          </cell>
          <cell r="R2824">
            <v>1094</v>
          </cell>
          <cell r="S2824">
            <v>1094</v>
          </cell>
          <cell r="T2824">
            <v>524</v>
          </cell>
          <cell r="U2824">
            <v>787</v>
          </cell>
          <cell r="V2824">
            <v>1049</v>
          </cell>
          <cell r="W2824">
            <v>1049</v>
          </cell>
        </row>
        <row r="2825">
          <cell r="I2825" t="str">
            <v>ALI_64_SEG_13_PROV_2083</v>
          </cell>
          <cell r="J2825">
            <v>13</v>
          </cell>
          <cell r="K2825" t="str">
            <v>QUÉSOS</v>
          </cell>
          <cell r="L2825">
            <v>64</v>
          </cell>
          <cell r="M2825" t="str">
            <v>64 : Queso doble crema semigraso  semiblando (Porción)</v>
          </cell>
          <cell r="N2825">
            <v>2083</v>
          </cell>
          <cell r="O2825" t="str">
            <v>Ut Quesos Venetto 2020</v>
          </cell>
          <cell r="P2825">
            <v>524</v>
          </cell>
          <cell r="Q2825">
            <v>787</v>
          </cell>
          <cell r="R2825">
            <v>1049</v>
          </cell>
          <cell r="S2825">
            <v>1049</v>
          </cell>
          <cell r="T2825">
            <v>524</v>
          </cell>
          <cell r="U2825">
            <v>787</v>
          </cell>
          <cell r="V2825">
            <v>1049</v>
          </cell>
          <cell r="W2825">
            <v>1049</v>
          </cell>
        </row>
        <row r="2826">
          <cell r="I2826" t="str">
            <v>ALI_64_SEG_14_PROV_2026</v>
          </cell>
          <cell r="J2826">
            <v>14</v>
          </cell>
          <cell r="K2826" t="str">
            <v>QUÉSOS</v>
          </cell>
          <cell r="L2826">
            <v>64</v>
          </cell>
          <cell r="M2826" t="str">
            <v>64 : Queso doble crema semigraso  semiblando (Porción)</v>
          </cell>
          <cell r="N2826">
            <v>2026</v>
          </cell>
          <cell r="O2826" t="str">
            <v>Lácteos Appenzell SAS</v>
          </cell>
          <cell r="P2826">
            <v>539</v>
          </cell>
          <cell r="Q2826">
            <v>807</v>
          </cell>
          <cell r="R2826">
            <v>1076</v>
          </cell>
          <cell r="S2826">
            <v>1076</v>
          </cell>
          <cell r="T2826">
            <v>524</v>
          </cell>
          <cell r="U2826">
            <v>787</v>
          </cell>
          <cell r="V2826">
            <v>1049</v>
          </cell>
          <cell r="W2826">
            <v>1049</v>
          </cell>
        </row>
        <row r="2827">
          <cell r="I2827" t="str">
            <v>ALI_64_SEG_14_PROV_2050</v>
          </cell>
          <cell r="J2827">
            <v>14</v>
          </cell>
          <cell r="K2827" t="str">
            <v>QUÉSOS</v>
          </cell>
          <cell r="L2827">
            <v>64</v>
          </cell>
          <cell r="M2827" t="str">
            <v>64 : Queso doble crema semigraso  semiblando (Porción)</v>
          </cell>
          <cell r="N2827">
            <v>2050</v>
          </cell>
          <cell r="O2827" t="str">
            <v>Inversiones Peniel SAS</v>
          </cell>
          <cell r="P2827">
            <v>546</v>
          </cell>
          <cell r="Q2827">
            <v>820</v>
          </cell>
          <cell r="R2827">
            <v>1094</v>
          </cell>
          <cell r="S2827">
            <v>1094</v>
          </cell>
          <cell r="T2827">
            <v>524</v>
          </cell>
          <cell r="U2827">
            <v>787</v>
          </cell>
          <cell r="V2827">
            <v>1049</v>
          </cell>
          <cell r="W2827">
            <v>1049</v>
          </cell>
        </row>
        <row r="2828">
          <cell r="I2828" t="str">
            <v>ALI_64_SEG_14_PROV_2083</v>
          </cell>
          <cell r="J2828">
            <v>14</v>
          </cell>
          <cell r="K2828" t="str">
            <v>QUÉSOS</v>
          </cell>
          <cell r="L2828">
            <v>64</v>
          </cell>
          <cell r="M2828" t="str">
            <v>64 : Queso doble crema semigraso  semiblando (Porción)</v>
          </cell>
          <cell r="N2828">
            <v>2083</v>
          </cell>
          <cell r="O2828" t="str">
            <v>Ut Quesos Venetto 2020</v>
          </cell>
          <cell r="P2828">
            <v>524</v>
          </cell>
          <cell r="Q2828">
            <v>787</v>
          </cell>
          <cell r="R2828">
            <v>1049</v>
          </cell>
          <cell r="S2828">
            <v>1049</v>
          </cell>
          <cell r="T2828">
            <v>524</v>
          </cell>
          <cell r="U2828">
            <v>787</v>
          </cell>
          <cell r="V2828">
            <v>1049</v>
          </cell>
          <cell r="W2828">
            <v>1049</v>
          </cell>
        </row>
        <row r="2829">
          <cell r="I2829" t="str">
            <v>ALI_64_SEG_15_PROV_2026</v>
          </cell>
          <cell r="J2829">
            <v>15</v>
          </cell>
          <cell r="K2829" t="str">
            <v>QUÉSOS</v>
          </cell>
          <cell r="L2829">
            <v>64</v>
          </cell>
          <cell r="M2829" t="str">
            <v>64 : Queso doble crema semigraso  semiblando (Porción)</v>
          </cell>
          <cell r="N2829">
            <v>2026</v>
          </cell>
          <cell r="O2829" t="str">
            <v>Lácteos Appenzell SAS</v>
          </cell>
          <cell r="P2829">
            <v>539</v>
          </cell>
          <cell r="Q2829">
            <v>807</v>
          </cell>
          <cell r="R2829">
            <v>1076</v>
          </cell>
          <cell r="S2829">
            <v>1076</v>
          </cell>
          <cell r="T2829">
            <v>524</v>
          </cell>
          <cell r="U2829">
            <v>787</v>
          </cell>
          <cell r="V2829">
            <v>1049</v>
          </cell>
          <cell r="W2829">
            <v>1049</v>
          </cell>
        </row>
        <row r="2830">
          <cell r="I2830" t="str">
            <v>ALI_64_SEG_15_PROV_2050</v>
          </cell>
          <cell r="J2830">
            <v>15</v>
          </cell>
          <cell r="K2830" t="str">
            <v>QUÉSOS</v>
          </cell>
          <cell r="L2830">
            <v>64</v>
          </cell>
          <cell r="M2830" t="str">
            <v>64 : Queso doble crema semigraso  semiblando (Porción)</v>
          </cell>
          <cell r="N2830">
            <v>2050</v>
          </cell>
          <cell r="O2830" t="str">
            <v>Inversiones Peniel SAS</v>
          </cell>
          <cell r="P2830">
            <v>546</v>
          </cell>
          <cell r="Q2830">
            <v>820</v>
          </cell>
          <cell r="R2830">
            <v>1094</v>
          </cell>
          <cell r="S2830">
            <v>1094</v>
          </cell>
          <cell r="T2830">
            <v>524</v>
          </cell>
          <cell r="U2830">
            <v>787</v>
          </cell>
          <cell r="V2830">
            <v>1049</v>
          </cell>
          <cell r="W2830">
            <v>1049</v>
          </cell>
        </row>
        <row r="2831">
          <cell r="I2831" t="str">
            <v>ALI_64_SEG_15_PROV_2083</v>
          </cell>
          <cell r="J2831">
            <v>15</v>
          </cell>
          <cell r="K2831" t="str">
            <v>QUÉSOS</v>
          </cell>
          <cell r="L2831">
            <v>64</v>
          </cell>
          <cell r="M2831" t="str">
            <v>64 : Queso doble crema semigraso  semiblando (Porción)</v>
          </cell>
          <cell r="N2831">
            <v>2083</v>
          </cell>
          <cell r="O2831" t="str">
            <v>Ut Quesos Venetto 2020</v>
          </cell>
          <cell r="P2831">
            <v>524</v>
          </cell>
          <cell r="Q2831">
            <v>787</v>
          </cell>
          <cell r="R2831">
            <v>1049</v>
          </cell>
          <cell r="S2831">
            <v>1049</v>
          </cell>
          <cell r="T2831">
            <v>524</v>
          </cell>
          <cell r="U2831">
            <v>787</v>
          </cell>
          <cell r="V2831">
            <v>1049</v>
          </cell>
          <cell r="W2831">
            <v>1049</v>
          </cell>
        </row>
        <row r="2832">
          <cell r="I2832" t="str">
            <v>ALI_66_SEG_1_PROV_2026</v>
          </cell>
          <cell r="J2832">
            <v>1</v>
          </cell>
          <cell r="K2832" t="str">
            <v>QUÉSOS</v>
          </cell>
          <cell r="L2832">
            <v>66</v>
          </cell>
          <cell r="M2832" t="str">
            <v xml:space="preserve">66 : Queso fresco, semigraso, semiduro tipo mozzarella (Porción forma de dedito) </v>
          </cell>
          <cell r="N2832">
            <v>2026</v>
          </cell>
          <cell r="O2832" t="str">
            <v>Lácteos Appenzell SAS</v>
          </cell>
          <cell r="P2832">
            <v>715</v>
          </cell>
          <cell r="Q2832">
            <v>1072</v>
          </cell>
          <cell r="R2832">
            <v>1430</v>
          </cell>
          <cell r="S2832">
            <v>1430</v>
          </cell>
          <cell r="T2832">
            <v>697</v>
          </cell>
          <cell r="U2832">
            <v>1045</v>
          </cell>
          <cell r="V2832">
            <v>1393</v>
          </cell>
          <cell r="W2832">
            <v>1393</v>
          </cell>
        </row>
        <row r="2833">
          <cell r="I2833" t="str">
            <v>ALI_66_SEG_1_PROV_2050</v>
          </cell>
          <cell r="J2833">
            <v>1</v>
          </cell>
          <cell r="K2833" t="str">
            <v>QUÉSOS</v>
          </cell>
          <cell r="L2833">
            <v>66</v>
          </cell>
          <cell r="M2833" t="str">
            <v xml:space="preserve">66 : Queso fresco, semigraso, semiduro tipo mozzarella (Porción forma de dedito) </v>
          </cell>
          <cell r="N2833">
            <v>2050</v>
          </cell>
          <cell r="O2833" t="str">
            <v>Inversiones Peniel SAS</v>
          </cell>
          <cell r="P2833">
            <v>712</v>
          </cell>
          <cell r="Q2833">
            <v>1067</v>
          </cell>
          <cell r="R2833">
            <v>1422</v>
          </cell>
          <cell r="S2833">
            <v>1422</v>
          </cell>
          <cell r="T2833">
            <v>697</v>
          </cell>
          <cell r="U2833">
            <v>1045</v>
          </cell>
          <cell r="V2833">
            <v>1393</v>
          </cell>
          <cell r="W2833">
            <v>1393</v>
          </cell>
        </row>
        <row r="2834">
          <cell r="I2834" t="str">
            <v>ALI_66_SEG_1_PROV_2083</v>
          </cell>
          <cell r="J2834">
            <v>1</v>
          </cell>
          <cell r="K2834" t="str">
            <v>QUÉSOS</v>
          </cell>
          <cell r="L2834">
            <v>66</v>
          </cell>
          <cell r="M2834" t="str">
            <v xml:space="preserve">66 : Queso fresco, semigraso, semiduro tipo mozzarella (Porción forma de dedito) </v>
          </cell>
          <cell r="N2834">
            <v>2083</v>
          </cell>
          <cell r="O2834" t="str">
            <v>Ut Quesos Venetto 2020</v>
          </cell>
          <cell r="P2834">
            <v>697</v>
          </cell>
          <cell r="Q2834">
            <v>1045</v>
          </cell>
          <cell r="R2834">
            <v>1393</v>
          </cell>
          <cell r="S2834">
            <v>1393</v>
          </cell>
          <cell r="T2834">
            <v>697</v>
          </cell>
          <cell r="U2834">
            <v>1045</v>
          </cell>
          <cell r="V2834">
            <v>1393</v>
          </cell>
          <cell r="W2834">
            <v>1393</v>
          </cell>
        </row>
        <row r="2835">
          <cell r="I2835" t="str">
            <v>ALI_66_SEG_2_PROV_2026</v>
          </cell>
          <cell r="J2835">
            <v>2</v>
          </cell>
          <cell r="K2835" t="str">
            <v>QUÉSOS</v>
          </cell>
          <cell r="L2835">
            <v>66</v>
          </cell>
          <cell r="M2835" t="str">
            <v xml:space="preserve">66 : Queso fresco, semigraso, semiduro tipo mozzarella (Porción forma de dedito) </v>
          </cell>
          <cell r="N2835">
            <v>2026</v>
          </cell>
          <cell r="O2835" t="str">
            <v>Lácteos Appenzell SAS</v>
          </cell>
          <cell r="P2835">
            <v>715</v>
          </cell>
          <cell r="Q2835">
            <v>1072</v>
          </cell>
          <cell r="R2835">
            <v>1430</v>
          </cell>
          <cell r="S2835">
            <v>1430</v>
          </cell>
          <cell r="T2835">
            <v>697</v>
          </cell>
          <cell r="U2835">
            <v>1045</v>
          </cell>
          <cell r="V2835">
            <v>1393</v>
          </cell>
          <cell r="W2835">
            <v>1393</v>
          </cell>
        </row>
        <row r="2836">
          <cell r="I2836" t="str">
            <v>ALI_66_SEG_2_PROV_2050</v>
          </cell>
          <cell r="J2836">
            <v>2</v>
          </cell>
          <cell r="K2836" t="str">
            <v>QUÉSOS</v>
          </cell>
          <cell r="L2836">
            <v>66</v>
          </cell>
          <cell r="M2836" t="str">
            <v xml:space="preserve">66 : Queso fresco, semigraso, semiduro tipo mozzarella (Porción forma de dedito) </v>
          </cell>
          <cell r="N2836">
            <v>2050</v>
          </cell>
          <cell r="O2836" t="str">
            <v>Inversiones Peniel SAS</v>
          </cell>
          <cell r="P2836">
            <v>712</v>
          </cell>
          <cell r="Q2836">
            <v>1067</v>
          </cell>
          <cell r="R2836">
            <v>1422</v>
          </cell>
          <cell r="S2836">
            <v>1422</v>
          </cell>
          <cell r="T2836">
            <v>697</v>
          </cell>
          <cell r="U2836">
            <v>1045</v>
          </cell>
          <cell r="V2836">
            <v>1393</v>
          </cell>
          <cell r="W2836">
            <v>1393</v>
          </cell>
        </row>
        <row r="2837">
          <cell r="I2837" t="str">
            <v>ALI_66_SEG_2_PROV_2083</v>
          </cell>
          <cell r="J2837">
            <v>2</v>
          </cell>
          <cell r="K2837" t="str">
            <v>QUÉSOS</v>
          </cell>
          <cell r="L2837">
            <v>66</v>
          </cell>
          <cell r="M2837" t="str">
            <v xml:space="preserve">66 : Queso fresco, semigraso, semiduro tipo mozzarella (Porción forma de dedito) </v>
          </cell>
          <cell r="N2837">
            <v>2083</v>
          </cell>
          <cell r="O2837" t="str">
            <v>Ut Quesos Venetto 2020</v>
          </cell>
          <cell r="P2837">
            <v>697</v>
          </cell>
          <cell r="Q2837">
            <v>1045</v>
          </cell>
          <cell r="R2837">
            <v>1393</v>
          </cell>
          <cell r="S2837">
            <v>1393</v>
          </cell>
          <cell r="T2837">
            <v>697</v>
          </cell>
          <cell r="U2837">
            <v>1045</v>
          </cell>
          <cell r="V2837">
            <v>1393</v>
          </cell>
          <cell r="W2837">
            <v>1393</v>
          </cell>
        </row>
        <row r="2838">
          <cell r="I2838" t="str">
            <v>ALI_66_SEG_3_PROV_2026</v>
          </cell>
          <cell r="J2838">
            <v>3</v>
          </cell>
          <cell r="K2838" t="str">
            <v>QUÉSOS</v>
          </cell>
          <cell r="L2838">
            <v>66</v>
          </cell>
          <cell r="M2838" t="str">
            <v xml:space="preserve">66 : Queso fresco, semigraso, semiduro tipo mozzarella (Porción forma de dedito) </v>
          </cell>
          <cell r="N2838">
            <v>2026</v>
          </cell>
          <cell r="O2838" t="str">
            <v>Lácteos Appenzell SAS</v>
          </cell>
          <cell r="P2838">
            <v>715</v>
          </cell>
          <cell r="Q2838">
            <v>1072</v>
          </cell>
          <cell r="R2838">
            <v>1430</v>
          </cell>
          <cell r="S2838">
            <v>1430</v>
          </cell>
          <cell r="T2838">
            <v>697</v>
          </cell>
          <cell r="U2838">
            <v>1045</v>
          </cell>
          <cell r="V2838">
            <v>1393</v>
          </cell>
          <cell r="W2838">
            <v>1393</v>
          </cell>
        </row>
        <row r="2839">
          <cell r="I2839" t="str">
            <v>ALI_66_SEG_3_PROV_2050</v>
          </cell>
          <cell r="J2839">
            <v>3</v>
          </cell>
          <cell r="K2839" t="str">
            <v>QUÉSOS</v>
          </cell>
          <cell r="L2839">
            <v>66</v>
          </cell>
          <cell r="M2839" t="str">
            <v xml:space="preserve">66 : Queso fresco, semigraso, semiduro tipo mozzarella (Porción forma de dedito) </v>
          </cell>
          <cell r="N2839">
            <v>2050</v>
          </cell>
          <cell r="O2839" t="str">
            <v>Inversiones Peniel SAS</v>
          </cell>
          <cell r="P2839">
            <v>712</v>
          </cell>
          <cell r="Q2839">
            <v>1067</v>
          </cell>
          <cell r="R2839">
            <v>1422</v>
          </cell>
          <cell r="S2839">
            <v>1422</v>
          </cell>
          <cell r="T2839">
            <v>697</v>
          </cell>
          <cell r="U2839">
            <v>1045</v>
          </cell>
          <cell r="V2839">
            <v>1393</v>
          </cell>
          <cell r="W2839">
            <v>1393</v>
          </cell>
        </row>
        <row r="2840">
          <cell r="I2840" t="str">
            <v>ALI_66_SEG_3_PROV_2083</v>
          </cell>
          <cell r="J2840">
            <v>3</v>
          </cell>
          <cell r="K2840" t="str">
            <v>QUÉSOS</v>
          </cell>
          <cell r="L2840">
            <v>66</v>
          </cell>
          <cell r="M2840" t="str">
            <v xml:space="preserve">66 : Queso fresco, semigraso, semiduro tipo mozzarella (Porción forma de dedito) </v>
          </cell>
          <cell r="N2840">
            <v>2083</v>
          </cell>
          <cell r="O2840" t="str">
            <v>Ut Quesos Venetto 2020</v>
          </cell>
          <cell r="P2840">
            <v>697</v>
          </cell>
          <cell r="Q2840">
            <v>1045</v>
          </cell>
          <cell r="R2840">
            <v>1393</v>
          </cell>
          <cell r="S2840">
            <v>1393</v>
          </cell>
          <cell r="T2840">
            <v>697</v>
          </cell>
          <cell r="U2840">
            <v>1045</v>
          </cell>
          <cell r="V2840">
            <v>1393</v>
          </cell>
          <cell r="W2840">
            <v>1393</v>
          </cell>
        </row>
        <row r="2841">
          <cell r="I2841" t="str">
            <v>ALI_66_SEG_4_PROV_2026</v>
          </cell>
          <cell r="J2841">
            <v>4</v>
          </cell>
          <cell r="K2841" t="str">
            <v>QUÉSOS</v>
          </cell>
          <cell r="L2841">
            <v>66</v>
          </cell>
          <cell r="M2841" t="str">
            <v xml:space="preserve">66 : Queso fresco, semigraso, semiduro tipo mozzarella (Porción forma de dedito) </v>
          </cell>
          <cell r="N2841">
            <v>2026</v>
          </cell>
          <cell r="O2841" t="str">
            <v>Lácteos Appenzell SAS</v>
          </cell>
          <cell r="P2841">
            <v>715</v>
          </cell>
          <cell r="Q2841">
            <v>1072</v>
          </cell>
          <cell r="R2841">
            <v>1430</v>
          </cell>
          <cell r="S2841">
            <v>1430</v>
          </cell>
          <cell r="T2841">
            <v>697</v>
          </cell>
          <cell r="U2841">
            <v>1045</v>
          </cell>
          <cell r="V2841">
            <v>1393</v>
          </cell>
          <cell r="W2841">
            <v>1393</v>
          </cell>
        </row>
        <row r="2842">
          <cell r="I2842" t="str">
            <v>ALI_66_SEG_4_PROV_2050</v>
          </cell>
          <cell r="J2842">
            <v>4</v>
          </cell>
          <cell r="K2842" t="str">
            <v>QUÉSOS</v>
          </cell>
          <cell r="L2842">
            <v>66</v>
          </cell>
          <cell r="M2842" t="str">
            <v xml:space="preserve">66 : Queso fresco, semigraso, semiduro tipo mozzarella (Porción forma de dedito) </v>
          </cell>
          <cell r="N2842">
            <v>2050</v>
          </cell>
          <cell r="O2842" t="str">
            <v>Inversiones Peniel SAS</v>
          </cell>
          <cell r="P2842">
            <v>712</v>
          </cell>
          <cell r="Q2842">
            <v>1067</v>
          </cell>
          <cell r="R2842">
            <v>1422</v>
          </cell>
          <cell r="S2842">
            <v>1422</v>
          </cell>
          <cell r="T2842">
            <v>697</v>
          </cell>
          <cell r="U2842">
            <v>1045</v>
          </cell>
          <cell r="V2842">
            <v>1393</v>
          </cell>
          <cell r="W2842">
            <v>1393</v>
          </cell>
        </row>
        <row r="2843">
          <cell r="I2843" t="str">
            <v>ALI_66_SEG_4_PROV_2083</v>
          </cell>
          <cell r="J2843">
            <v>4</v>
          </cell>
          <cell r="K2843" t="str">
            <v>QUÉSOS</v>
          </cell>
          <cell r="L2843">
            <v>66</v>
          </cell>
          <cell r="M2843" t="str">
            <v xml:space="preserve">66 : Queso fresco, semigraso, semiduro tipo mozzarella (Porción forma de dedito) </v>
          </cell>
          <cell r="N2843">
            <v>2083</v>
          </cell>
          <cell r="O2843" t="str">
            <v>Ut Quesos Venetto 2020</v>
          </cell>
          <cell r="P2843">
            <v>697</v>
          </cell>
          <cell r="Q2843">
            <v>1045</v>
          </cell>
          <cell r="R2843">
            <v>1393</v>
          </cell>
          <cell r="S2843">
            <v>1393</v>
          </cell>
          <cell r="T2843">
            <v>697</v>
          </cell>
          <cell r="U2843">
            <v>1045</v>
          </cell>
          <cell r="V2843">
            <v>1393</v>
          </cell>
          <cell r="W2843">
            <v>1393</v>
          </cell>
        </row>
        <row r="2844">
          <cell r="I2844" t="str">
            <v>ALI_66_SEG_5_PROV_2026</v>
          </cell>
          <cell r="J2844">
            <v>5</v>
          </cell>
          <cell r="K2844" t="str">
            <v>QUÉSOS</v>
          </cell>
          <cell r="L2844">
            <v>66</v>
          </cell>
          <cell r="M2844" t="str">
            <v xml:space="preserve">66 : Queso fresco, semigraso, semiduro tipo mozzarella (Porción forma de dedito) </v>
          </cell>
          <cell r="N2844">
            <v>2026</v>
          </cell>
          <cell r="O2844" t="str">
            <v>Lácteos Appenzell SAS</v>
          </cell>
          <cell r="P2844">
            <v>715</v>
          </cell>
          <cell r="Q2844">
            <v>1072</v>
          </cell>
          <cell r="R2844">
            <v>1430</v>
          </cell>
          <cell r="S2844">
            <v>1430</v>
          </cell>
          <cell r="T2844">
            <v>697</v>
          </cell>
          <cell r="U2844">
            <v>1045</v>
          </cell>
          <cell r="V2844">
            <v>1393</v>
          </cell>
          <cell r="W2844">
            <v>1393</v>
          </cell>
        </row>
        <row r="2845">
          <cell r="I2845" t="str">
            <v>ALI_66_SEG_5_PROV_2050</v>
          </cell>
          <cell r="J2845">
            <v>5</v>
          </cell>
          <cell r="K2845" t="str">
            <v>QUÉSOS</v>
          </cell>
          <cell r="L2845">
            <v>66</v>
          </cell>
          <cell r="M2845" t="str">
            <v xml:space="preserve">66 : Queso fresco, semigraso, semiduro tipo mozzarella (Porción forma de dedito) </v>
          </cell>
          <cell r="N2845">
            <v>2050</v>
          </cell>
          <cell r="O2845" t="str">
            <v>Inversiones Peniel SAS</v>
          </cell>
          <cell r="P2845">
            <v>712</v>
          </cell>
          <cell r="Q2845">
            <v>1067</v>
          </cell>
          <cell r="R2845">
            <v>1422</v>
          </cell>
          <cell r="S2845">
            <v>1422</v>
          </cell>
          <cell r="T2845">
            <v>697</v>
          </cell>
          <cell r="U2845">
            <v>1045</v>
          </cell>
          <cell r="V2845">
            <v>1393</v>
          </cell>
          <cell r="W2845">
            <v>1393</v>
          </cell>
        </row>
        <row r="2846">
          <cell r="I2846" t="str">
            <v>ALI_66_SEG_5_PROV_2083</v>
          </cell>
          <cell r="J2846">
            <v>5</v>
          </cell>
          <cell r="K2846" t="str">
            <v>QUÉSOS</v>
          </cell>
          <cell r="L2846">
            <v>66</v>
          </cell>
          <cell r="M2846" t="str">
            <v xml:space="preserve">66 : Queso fresco, semigraso, semiduro tipo mozzarella (Porción forma de dedito) </v>
          </cell>
          <cell r="N2846">
            <v>2083</v>
          </cell>
          <cell r="O2846" t="str">
            <v>Ut Quesos Venetto 2020</v>
          </cell>
          <cell r="P2846">
            <v>697</v>
          </cell>
          <cell r="Q2846">
            <v>1045</v>
          </cell>
          <cell r="R2846">
            <v>1393</v>
          </cell>
          <cell r="S2846">
            <v>1393</v>
          </cell>
          <cell r="T2846">
            <v>697</v>
          </cell>
          <cell r="U2846">
            <v>1045</v>
          </cell>
          <cell r="V2846">
            <v>1393</v>
          </cell>
          <cell r="W2846">
            <v>1393</v>
          </cell>
        </row>
        <row r="2847">
          <cell r="I2847" t="str">
            <v>ALI_66_SEG_6_PROV_2026</v>
          </cell>
          <cell r="J2847">
            <v>6</v>
          </cell>
          <cell r="K2847" t="str">
            <v>QUÉSOS</v>
          </cell>
          <cell r="L2847">
            <v>66</v>
          </cell>
          <cell r="M2847" t="str">
            <v xml:space="preserve">66 : Queso fresco, semigraso, semiduro tipo mozzarella (Porción forma de dedito) </v>
          </cell>
          <cell r="N2847">
            <v>2026</v>
          </cell>
          <cell r="O2847" t="str">
            <v>Lácteos Appenzell SAS</v>
          </cell>
          <cell r="P2847">
            <v>715</v>
          </cell>
          <cell r="Q2847">
            <v>1072</v>
          </cell>
          <cell r="R2847">
            <v>1430</v>
          </cell>
          <cell r="S2847">
            <v>1430</v>
          </cell>
          <cell r="T2847">
            <v>697</v>
          </cell>
          <cell r="U2847">
            <v>1045</v>
          </cell>
          <cell r="V2847">
            <v>1393</v>
          </cell>
          <cell r="W2847">
            <v>1393</v>
          </cell>
        </row>
        <row r="2848">
          <cell r="I2848" t="str">
            <v>ALI_66_SEG_6_PROV_2050</v>
          </cell>
          <cell r="J2848">
            <v>6</v>
          </cell>
          <cell r="K2848" t="str">
            <v>QUÉSOS</v>
          </cell>
          <cell r="L2848">
            <v>66</v>
          </cell>
          <cell r="M2848" t="str">
            <v xml:space="preserve">66 : Queso fresco, semigraso, semiduro tipo mozzarella (Porción forma de dedito) </v>
          </cell>
          <cell r="N2848">
            <v>2050</v>
          </cell>
          <cell r="O2848" t="str">
            <v>Inversiones Peniel SAS</v>
          </cell>
          <cell r="P2848">
            <v>712</v>
          </cell>
          <cell r="Q2848">
            <v>1067</v>
          </cell>
          <cell r="R2848">
            <v>1422</v>
          </cell>
          <cell r="S2848">
            <v>1422</v>
          </cell>
          <cell r="T2848">
            <v>697</v>
          </cell>
          <cell r="U2848">
            <v>1045</v>
          </cell>
          <cell r="V2848">
            <v>1393</v>
          </cell>
          <cell r="W2848">
            <v>1393</v>
          </cell>
        </row>
        <row r="2849">
          <cell r="I2849" t="str">
            <v>ALI_66_SEG_6_PROV_2083</v>
          </cell>
          <cell r="J2849">
            <v>6</v>
          </cell>
          <cell r="K2849" t="str">
            <v>QUÉSOS</v>
          </cell>
          <cell r="L2849">
            <v>66</v>
          </cell>
          <cell r="M2849" t="str">
            <v xml:space="preserve">66 : Queso fresco, semigraso, semiduro tipo mozzarella (Porción forma de dedito) </v>
          </cell>
          <cell r="N2849">
            <v>2083</v>
          </cell>
          <cell r="O2849" t="str">
            <v>Ut Quesos Venetto 2020</v>
          </cell>
          <cell r="P2849">
            <v>697</v>
          </cell>
          <cell r="Q2849">
            <v>1045</v>
          </cell>
          <cell r="R2849">
            <v>1393</v>
          </cell>
          <cell r="S2849">
            <v>1393</v>
          </cell>
          <cell r="T2849">
            <v>697</v>
          </cell>
          <cell r="U2849">
            <v>1045</v>
          </cell>
          <cell r="V2849">
            <v>1393</v>
          </cell>
          <cell r="W2849">
            <v>1393</v>
          </cell>
        </row>
        <row r="2850">
          <cell r="I2850" t="str">
            <v>ALI_66_SEG_7_PROV_2026</v>
          </cell>
          <cell r="J2850">
            <v>7</v>
          </cell>
          <cell r="K2850" t="str">
            <v>QUÉSOS</v>
          </cell>
          <cell r="L2850">
            <v>66</v>
          </cell>
          <cell r="M2850" t="str">
            <v xml:space="preserve">66 : Queso fresco, semigraso, semiduro tipo mozzarella (Porción forma de dedito) </v>
          </cell>
          <cell r="N2850">
            <v>2026</v>
          </cell>
          <cell r="O2850" t="str">
            <v>Lácteos Appenzell SAS</v>
          </cell>
          <cell r="P2850">
            <v>715</v>
          </cell>
          <cell r="Q2850">
            <v>1072</v>
          </cell>
          <cell r="R2850">
            <v>1430</v>
          </cell>
          <cell r="S2850">
            <v>1430</v>
          </cell>
          <cell r="T2850">
            <v>697</v>
          </cell>
          <cell r="U2850">
            <v>1045</v>
          </cell>
          <cell r="V2850">
            <v>1393</v>
          </cell>
          <cell r="W2850">
            <v>1393</v>
          </cell>
        </row>
        <row r="2851">
          <cell r="I2851" t="str">
            <v>ALI_66_SEG_7_PROV_2050</v>
          </cell>
          <cell r="J2851">
            <v>7</v>
          </cell>
          <cell r="K2851" t="str">
            <v>QUÉSOS</v>
          </cell>
          <cell r="L2851">
            <v>66</v>
          </cell>
          <cell r="M2851" t="str">
            <v xml:space="preserve">66 : Queso fresco, semigraso, semiduro tipo mozzarella (Porción forma de dedito) </v>
          </cell>
          <cell r="N2851">
            <v>2050</v>
          </cell>
          <cell r="O2851" t="str">
            <v>Inversiones Peniel SAS</v>
          </cell>
          <cell r="P2851">
            <v>712</v>
          </cell>
          <cell r="Q2851">
            <v>1067</v>
          </cell>
          <cell r="R2851">
            <v>1422</v>
          </cell>
          <cell r="S2851">
            <v>1422</v>
          </cell>
          <cell r="T2851">
            <v>697</v>
          </cell>
          <cell r="U2851">
            <v>1045</v>
          </cell>
          <cell r="V2851">
            <v>1393</v>
          </cell>
          <cell r="W2851">
            <v>1393</v>
          </cell>
        </row>
        <row r="2852">
          <cell r="I2852" t="str">
            <v>ALI_66_SEG_7_PROV_2083</v>
          </cell>
          <cell r="J2852">
            <v>7</v>
          </cell>
          <cell r="K2852" t="str">
            <v>QUÉSOS</v>
          </cell>
          <cell r="L2852">
            <v>66</v>
          </cell>
          <cell r="M2852" t="str">
            <v xml:space="preserve">66 : Queso fresco, semigraso, semiduro tipo mozzarella (Porción forma de dedito) </v>
          </cell>
          <cell r="N2852">
            <v>2083</v>
          </cell>
          <cell r="O2852" t="str">
            <v>Ut Quesos Venetto 2020</v>
          </cell>
          <cell r="P2852">
            <v>697</v>
          </cell>
          <cell r="Q2852">
            <v>1045</v>
          </cell>
          <cell r="R2852">
            <v>1393</v>
          </cell>
          <cell r="S2852">
            <v>1393</v>
          </cell>
          <cell r="T2852">
            <v>697</v>
          </cell>
          <cell r="U2852">
            <v>1045</v>
          </cell>
          <cell r="V2852">
            <v>1393</v>
          </cell>
          <cell r="W2852">
            <v>1393</v>
          </cell>
        </row>
        <row r="2853">
          <cell r="I2853" t="str">
            <v>ALI_66_SEG_8_PROV_2026</v>
          </cell>
          <cell r="J2853">
            <v>8</v>
          </cell>
          <cell r="K2853" t="str">
            <v>QUÉSOS</v>
          </cell>
          <cell r="L2853">
            <v>66</v>
          </cell>
          <cell r="M2853" t="str">
            <v xml:space="preserve">66 : Queso fresco, semigraso, semiduro tipo mozzarella (Porción forma de dedito) </v>
          </cell>
          <cell r="N2853">
            <v>2026</v>
          </cell>
          <cell r="O2853" t="str">
            <v>Lácteos Appenzell SAS</v>
          </cell>
          <cell r="P2853">
            <v>715</v>
          </cell>
          <cell r="Q2853">
            <v>1072</v>
          </cell>
          <cell r="R2853">
            <v>1430</v>
          </cell>
          <cell r="S2853">
            <v>1430</v>
          </cell>
          <cell r="T2853">
            <v>697</v>
          </cell>
          <cell r="U2853">
            <v>1045</v>
          </cell>
          <cell r="V2853">
            <v>1393</v>
          </cell>
          <cell r="W2853">
            <v>1393</v>
          </cell>
        </row>
        <row r="2854">
          <cell r="I2854" t="str">
            <v>ALI_66_SEG_8_PROV_2050</v>
          </cell>
          <cell r="J2854">
            <v>8</v>
          </cell>
          <cell r="K2854" t="str">
            <v>QUÉSOS</v>
          </cell>
          <cell r="L2854">
            <v>66</v>
          </cell>
          <cell r="M2854" t="str">
            <v xml:space="preserve">66 : Queso fresco, semigraso, semiduro tipo mozzarella (Porción forma de dedito) </v>
          </cell>
          <cell r="N2854">
            <v>2050</v>
          </cell>
          <cell r="O2854" t="str">
            <v>Inversiones Peniel SAS</v>
          </cell>
          <cell r="P2854">
            <v>712</v>
          </cell>
          <cell r="Q2854">
            <v>1067</v>
          </cell>
          <cell r="R2854">
            <v>1422</v>
          </cell>
          <cell r="S2854">
            <v>1422</v>
          </cell>
          <cell r="T2854">
            <v>697</v>
          </cell>
          <cell r="U2854">
            <v>1045</v>
          </cell>
          <cell r="V2854">
            <v>1393</v>
          </cell>
          <cell r="W2854">
            <v>1393</v>
          </cell>
        </row>
        <row r="2855">
          <cell r="I2855" t="str">
            <v>ALI_66_SEG_8_PROV_2083</v>
          </cell>
          <cell r="J2855">
            <v>8</v>
          </cell>
          <cell r="K2855" t="str">
            <v>QUÉSOS</v>
          </cell>
          <cell r="L2855">
            <v>66</v>
          </cell>
          <cell r="M2855" t="str">
            <v xml:space="preserve">66 : Queso fresco, semigraso, semiduro tipo mozzarella (Porción forma de dedito) </v>
          </cell>
          <cell r="N2855">
            <v>2083</v>
          </cell>
          <cell r="O2855" t="str">
            <v>Ut Quesos Venetto 2020</v>
          </cell>
          <cell r="P2855">
            <v>697</v>
          </cell>
          <cell r="Q2855">
            <v>1045</v>
          </cell>
          <cell r="R2855">
            <v>1393</v>
          </cell>
          <cell r="S2855">
            <v>1393</v>
          </cell>
          <cell r="T2855">
            <v>697</v>
          </cell>
          <cell r="U2855">
            <v>1045</v>
          </cell>
          <cell r="V2855">
            <v>1393</v>
          </cell>
          <cell r="W2855">
            <v>1393</v>
          </cell>
        </row>
        <row r="2856">
          <cell r="I2856" t="str">
            <v>ALI_66_SEG_9_PROV_2026</v>
          </cell>
          <cell r="J2856">
            <v>9</v>
          </cell>
          <cell r="K2856" t="str">
            <v>QUÉSOS</v>
          </cell>
          <cell r="L2856">
            <v>66</v>
          </cell>
          <cell r="M2856" t="str">
            <v xml:space="preserve">66 : Queso fresco, semigraso, semiduro tipo mozzarella (Porción forma de dedito) </v>
          </cell>
          <cell r="N2856">
            <v>2026</v>
          </cell>
          <cell r="O2856" t="str">
            <v>Lácteos Appenzell SAS</v>
          </cell>
          <cell r="P2856">
            <v>715</v>
          </cell>
          <cell r="Q2856">
            <v>1072</v>
          </cell>
          <cell r="R2856">
            <v>1430</v>
          </cell>
          <cell r="S2856">
            <v>1430</v>
          </cell>
          <cell r="T2856">
            <v>697</v>
          </cell>
          <cell r="U2856">
            <v>1045</v>
          </cell>
          <cell r="V2856">
            <v>1393</v>
          </cell>
          <cell r="W2856">
            <v>1393</v>
          </cell>
        </row>
        <row r="2857">
          <cell r="I2857" t="str">
            <v>ALI_66_SEG_9_PROV_2050</v>
          </cell>
          <cell r="J2857">
            <v>9</v>
          </cell>
          <cell r="K2857" t="str">
            <v>QUÉSOS</v>
          </cell>
          <cell r="L2857">
            <v>66</v>
          </cell>
          <cell r="M2857" t="str">
            <v xml:space="preserve">66 : Queso fresco, semigraso, semiduro tipo mozzarella (Porción forma de dedito) </v>
          </cell>
          <cell r="N2857">
            <v>2050</v>
          </cell>
          <cell r="O2857" t="str">
            <v>Inversiones Peniel SAS</v>
          </cell>
          <cell r="P2857">
            <v>712</v>
          </cell>
          <cell r="Q2857">
            <v>1067</v>
          </cell>
          <cell r="R2857">
            <v>1422</v>
          </cell>
          <cell r="S2857">
            <v>1422</v>
          </cell>
          <cell r="T2857">
            <v>697</v>
          </cell>
          <cell r="U2857">
            <v>1045</v>
          </cell>
          <cell r="V2857">
            <v>1393</v>
          </cell>
          <cell r="W2857">
            <v>1393</v>
          </cell>
        </row>
        <row r="2858">
          <cell r="I2858" t="str">
            <v>ALI_66_SEG_9_PROV_2083</v>
          </cell>
          <cell r="J2858">
            <v>9</v>
          </cell>
          <cell r="K2858" t="str">
            <v>QUÉSOS</v>
          </cell>
          <cell r="L2858">
            <v>66</v>
          </cell>
          <cell r="M2858" t="str">
            <v xml:space="preserve">66 : Queso fresco, semigraso, semiduro tipo mozzarella (Porción forma de dedito) </v>
          </cell>
          <cell r="N2858">
            <v>2083</v>
          </cell>
          <cell r="O2858" t="str">
            <v>Ut Quesos Venetto 2020</v>
          </cell>
          <cell r="P2858">
            <v>697</v>
          </cell>
          <cell r="Q2858">
            <v>1045</v>
          </cell>
          <cell r="R2858">
            <v>1393</v>
          </cell>
          <cell r="S2858">
            <v>1393</v>
          </cell>
          <cell r="T2858">
            <v>697</v>
          </cell>
          <cell r="U2858">
            <v>1045</v>
          </cell>
          <cell r="V2858">
            <v>1393</v>
          </cell>
          <cell r="W2858">
            <v>1393</v>
          </cell>
        </row>
        <row r="2859">
          <cell r="I2859" t="str">
            <v>ALI_66_SEG_10_PROV_2026</v>
          </cell>
          <cell r="J2859">
            <v>10</v>
          </cell>
          <cell r="K2859" t="str">
            <v>QUÉSOS</v>
          </cell>
          <cell r="L2859">
            <v>66</v>
          </cell>
          <cell r="M2859" t="str">
            <v xml:space="preserve">66 : Queso fresco, semigraso, semiduro tipo mozzarella (Porción forma de dedito) </v>
          </cell>
          <cell r="N2859">
            <v>2026</v>
          </cell>
          <cell r="O2859" t="str">
            <v>Lácteos Appenzell SAS</v>
          </cell>
          <cell r="P2859">
            <v>715</v>
          </cell>
          <cell r="Q2859">
            <v>1072</v>
          </cell>
          <cell r="R2859">
            <v>1430</v>
          </cell>
          <cell r="S2859">
            <v>1430</v>
          </cell>
          <cell r="T2859">
            <v>697</v>
          </cell>
          <cell r="U2859">
            <v>1045</v>
          </cell>
          <cell r="V2859">
            <v>1393</v>
          </cell>
          <cell r="W2859">
            <v>1393</v>
          </cell>
        </row>
        <row r="2860">
          <cell r="I2860" t="str">
            <v>ALI_66_SEG_10_PROV_2050</v>
          </cell>
          <cell r="J2860">
            <v>10</v>
          </cell>
          <cell r="K2860" t="str">
            <v>QUÉSOS</v>
          </cell>
          <cell r="L2860">
            <v>66</v>
          </cell>
          <cell r="M2860" t="str">
            <v xml:space="preserve">66 : Queso fresco, semigraso, semiduro tipo mozzarella (Porción forma de dedito) </v>
          </cell>
          <cell r="N2860">
            <v>2050</v>
          </cell>
          <cell r="O2860" t="str">
            <v>Inversiones Peniel SAS</v>
          </cell>
          <cell r="P2860">
            <v>712</v>
          </cell>
          <cell r="Q2860">
            <v>1067</v>
          </cell>
          <cell r="R2860">
            <v>1422</v>
          </cell>
          <cell r="S2860">
            <v>1422</v>
          </cell>
          <cell r="T2860">
            <v>697</v>
          </cell>
          <cell r="U2860">
            <v>1045</v>
          </cell>
          <cell r="V2860">
            <v>1393</v>
          </cell>
          <cell r="W2860">
            <v>1393</v>
          </cell>
        </row>
        <row r="2861">
          <cell r="I2861" t="str">
            <v>ALI_66_SEG_10_PROV_2083</v>
          </cell>
          <cell r="J2861">
            <v>10</v>
          </cell>
          <cell r="K2861" t="str">
            <v>QUÉSOS</v>
          </cell>
          <cell r="L2861">
            <v>66</v>
          </cell>
          <cell r="M2861" t="str">
            <v xml:space="preserve">66 : Queso fresco, semigraso, semiduro tipo mozzarella (Porción forma de dedito) </v>
          </cell>
          <cell r="N2861">
            <v>2083</v>
          </cell>
          <cell r="O2861" t="str">
            <v>Ut Quesos Venetto 2020</v>
          </cell>
          <cell r="P2861">
            <v>697</v>
          </cell>
          <cell r="Q2861">
            <v>1045</v>
          </cell>
          <cell r="R2861">
            <v>1393</v>
          </cell>
          <cell r="S2861">
            <v>1393</v>
          </cell>
          <cell r="T2861">
            <v>697</v>
          </cell>
          <cell r="U2861">
            <v>1045</v>
          </cell>
          <cell r="V2861">
            <v>1393</v>
          </cell>
          <cell r="W2861">
            <v>1393</v>
          </cell>
        </row>
        <row r="2862">
          <cell r="I2862" t="str">
            <v>ALI_66_SEG_11_PROV_2026</v>
          </cell>
          <cell r="J2862">
            <v>11</v>
          </cell>
          <cell r="K2862" t="str">
            <v>QUÉSOS</v>
          </cell>
          <cell r="L2862">
            <v>66</v>
          </cell>
          <cell r="M2862" t="str">
            <v xml:space="preserve">66 : Queso fresco, semigraso, semiduro tipo mozzarella (Porción forma de dedito) </v>
          </cell>
          <cell r="N2862">
            <v>2026</v>
          </cell>
          <cell r="O2862" t="str">
            <v>Lácteos Appenzell SAS</v>
          </cell>
          <cell r="P2862">
            <v>715</v>
          </cell>
          <cell r="Q2862">
            <v>1072</v>
          </cell>
          <cell r="R2862">
            <v>1430</v>
          </cell>
          <cell r="S2862">
            <v>1430</v>
          </cell>
          <cell r="T2862">
            <v>697</v>
          </cell>
          <cell r="U2862">
            <v>1045</v>
          </cell>
          <cell r="V2862">
            <v>1393</v>
          </cell>
          <cell r="W2862">
            <v>1393</v>
          </cell>
        </row>
        <row r="2863">
          <cell r="I2863" t="str">
            <v>ALI_66_SEG_11_PROV_2050</v>
          </cell>
          <cell r="J2863">
            <v>11</v>
          </cell>
          <cell r="K2863" t="str">
            <v>QUÉSOS</v>
          </cell>
          <cell r="L2863">
            <v>66</v>
          </cell>
          <cell r="M2863" t="str">
            <v xml:space="preserve">66 : Queso fresco, semigraso, semiduro tipo mozzarella (Porción forma de dedito) </v>
          </cell>
          <cell r="N2863">
            <v>2050</v>
          </cell>
          <cell r="O2863" t="str">
            <v>Inversiones Peniel SAS</v>
          </cell>
          <cell r="P2863">
            <v>712</v>
          </cell>
          <cell r="Q2863">
            <v>1067</v>
          </cell>
          <cell r="R2863">
            <v>1422</v>
          </cell>
          <cell r="S2863">
            <v>1422</v>
          </cell>
          <cell r="T2863">
            <v>697</v>
          </cell>
          <cell r="U2863">
            <v>1045</v>
          </cell>
          <cell r="V2863">
            <v>1393</v>
          </cell>
          <cell r="W2863">
            <v>1393</v>
          </cell>
        </row>
        <row r="2864">
          <cell r="I2864" t="str">
            <v>ALI_66_SEG_11_PROV_2083</v>
          </cell>
          <cell r="J2864">
            <v>11</v>
          </cell>
          <cell r="K2864" t="str">
            <v>QUÉSOS</v>
          </cell>
          <cell r="L2864">
            <v>66</v>
          </cell>
          <cell r="M2864" t="str">
            <v xml:space="preserve">66 : Queso fresco, semigraso, semiduro tipo mozzarella (Porción forma de dedito) </v>
          </cell>
          <cell r="N2864">
            <v>2083</v>
          </cell>
          <cell r="O2864" t="str">
            <v>Ut Quesos Venetto 2020</v>
          </cell>
          <cell r="P2864">
            <v>697</v>
          </cell>
          <cell r="Q2864">
            <v>1045</v>
          </cell>
          <cell r="R2864">
            <v>1393</v>
          </cell>
          <cell r="S2864">
            <v>1393</v>
          </cell>
          <cell r="T2864">
            <v>697</v>
          </cell>
          <cell r="U2864">
            <v>1045</v>
          </cell>
          <cell r="V2864">
            <v>1393</v>
          </cell>
          <cell r="W2864">
            <v>1393</v>
          </cell>
        </row>
        <row r="2865">
          <cell r="I2865" t="str">
            <v>ALI_66_SEG_12_PROV_2026</v>
          </cell>
          <cell r="J2865">
            <v>12</v>
          </cell>
          <cell r="K2865" t="str">
            <v>QUÉSOS</v>
          </cell>
          <cell r="L2865">
            <v>66</v>
          </cell>
          <cell r="M2865" t="str">
            <v xml:space="preserve">66 : Queso fresco, semigraso, semiduro tipo mozzarella (Porción forma de dedito) </v>
          </cell>
          <cell r="N2865">
            <v>2026</v>
          </cell>
          <cell r="O2865" t="str">
            <v>Lácteos Appenzell SAS</v>
          </cell>
          <cell r="P2865">
            <v>715</v>
          </cell>
          <cell r="Q2865">
            <v>1072</v>
          </cell>
          <cell r="R2865">
            <v>1430</v>
          </cell>
          <cell r="S2865">
            <v>1430</v>
          </cell>
          <cell r="T2865">
            <v>697</v>
          </cell>
          <cell r="U2865">
            <v>1045</v>
          </cell>
          <cell r="V2865">
            <v>1393</v>
          </cell>
          <cell r="W2865">
            <v>1393</v>
          </cell>
        </row>
        <row r="2866">
          <cell r="I2866" t="str">
            <v>ALI_66_SEG_12_PROV_2050</v>
          </cell>
          <cell r="J2866">
            <v>12</v>
          </cell>
          <cell r="K2866" t="str">
            <v>QUÉSOS</v>
          </cell>
          <cell r="L2866">
            <v>66</v>
          </cell>
          <cell r="M2866" t="str">
            <v xml:space="preserve">66 : Queso fresco, semigraso, semiduro tipo mozzarella (Porción forma de dedito) </v>
          </cell>
          <cell r="N2866">
            <v>2050</v>
          </cell>
          <cell r="O2866" t="str">
            <v>Inversiones Peniel SAS</v>
          </cell>
          <cell r="P2866">
            <v>712</v>
          </cell>
          <cell r="Q2866">
            <v>1067</v>
          </cell>
          <cell r="R2866">
            <v>1422</v>
          </cell>
          <cell r="S2866">
            <v>1422</v>
          </cell>
          <cell r="T2866">
            <v>697</v>
          </cell>
          <cell r="U2866">
            <v>1045</v>
          </cell>
          <cell r="V2866">
            <v>1393</v>
          </cell>
          <cell r="W2866">
            <v>1393</v>
          </cell>
        </row>
        <row r="2867">
          <cell r="I2867" t="str">
            <v>ALI_66_SEG_12_PROV_2083</v>
          </cell>
          <cell r="J2867">
            <v>12</v>
          </cell>
          <cell r="K2867" t="str">
            <v>QUÉSOS</v>
          </cell>
          <cell r="L2867">
            <v>66</v>
          </cell>
          <cell r="M2867" t="str">
            <v xml:space="preserve">66 : Queso fresco, semigraso, semiduro tipo mozzarella (Porción forma de dedito) </v>
          </cell>
          <cell r="N2867">
            <v>2083</v>
          </cell>
          <cell r="O2867" t="str">
            <v>Ut Quesos Venetto 2020</v>
          </cell>
          <cell r="P2867">
            <v>697</v>
          </cell>
          <cell r="Q2867">
            <v>1045</v>
          </cell>
          <cell r="R2867">
            <v>1393</v>
          </cell>
          <cell r="S2867">
            <v>1393</v>
          </cell>
          <cell r="T2867">
            <v>697</v>
          </cell>
          <cell r="U2867">
            <v>1045</v>
          </cell>
          <cell r="V2867">
            <v>1393</v>
          </cell>
          <cell r="W2867">
            <v>1393</v>
          </cell>
        </row>
        <row r="2868">
          <cell r="I2868" t="str">
            <v>ALI_66_SEG_13_PROV_2026</v>
          </cell>
          <cell r="J2868">
            <v>13</v>
          </cell>
          <cell r="K2868" t="str">
            <v>QUÉSOS</v>
          </cell>
          <cell r="L2868">
            <v>66</v>
          </cell>
          <cell r="M2868" t="str">
            <v xml:space="preserve">66 : Queso fresco, semigraso, semiduro tipo mozzarella (Porción forma de dedito) </v>
          </cell>
          <cell r="N2868">
            <v>2026</v>
          </cell>
          <cell r="O2868" t="str">
            <v>Lácteos Appenzell SAS</v>
          </cell>
          <cell r="P2868">
            <v>715</v>
          </cell>
          <cell r="Q2868">
            <v>1072</v>
          </cell>
          <cell r="R2868">
            <v>1430</v>
          </cell>
          <cell r="S2868">
            <v>1430</v>
          </cell>
          <cell r="T2868">
            <v>697</v>
          </cell>
          <cell r="U2868">
            <v>1045</v>
          </cell>
          <cell r="V2868">
            <v>1393</v>
          </cell>
          <cell r="W2868">
            <v>1393</v>
          </cell>
        </row>
        <row r="2869">
          <cell r="I2869" t="str">
            <v>ALI_66_SEG_13_PROV_2050</v>
          </cell>
          <cell r="J2869">
            <v>13</v>
          </cell>
          <cell r="K2869" t="str">
            <v>QUÉSOS</v>
          </cell>
          <cell r="L2869">
            <v>66</v>
          </cell>
          <cell r="M2869" t="str">
            <v xml:space="preserve">66 : Queso fresco, semigraso, semiduro tipo mozzarella (Porción forma de dedito) </v>
          </cell>
          <cell r="N2869">
            <v>2050</v>
          </cell>
          <cell r="O2869" t="str">
            <v>Inversiones Peniel SAS</v>
          </cell>
          <cell r="P2869">
            <v>712</v>
          </cell>
          <cell r="Q2869">
            <v>1067</v>
          </cell>
          <cell r="R2869">
            <v>1422</v>
          </cell>
          <cell r="S2869">
            <v>1422</v>
          </cell>
          <cell r="T2869">
            <v>697</v>
          </cell>
          <cell r="U2869">
            <v>1045</v>
          </cell>
          <cell r="V2869">
            <v>1393</v>
          </cell>
          <cell r="W2869">
            <v>1393</v>
          </cell>
        </row>
        <row r="2870">
          <cell r="I2870" t="str">
            <v>ALI_66_SEG_13_PROV_2083</v>
          </cell>
          <cell r="J2870">
            <v>13</v>
          </cell>
          <cell r="K2870" t="str">
            <v>QUÉSOS</v>
          </cell>
          <cell r="L2870">
            <v>66</v>
          </cell>
          <cell r="M2870" t="str">
            <v xml:space="preserve">66 : Queso fresco, semigraso, semiduro tipo mozzarella (Porción forma de dedito) </v>
          </cell>
          <cell r="N2870">
            <v>2083</v>
          </cell>
          <cell r="O2870" t="str">
            <v>Ut Quesos Venetto 2020</v>
          </cell>
          <cell r="P2870">
            <v>697</v>
          </cell>
          <cell r="Q2870">
            <v>1045</v>
          </cell>
          <cell r="R2870">
            <v>1393</v>
          </cell>
          <cell r="S2870">
            <v>1393</v>
          </cell>
          <cell r="T2870">
            <v>697</v>
          </cell>
          <cell r="U2870">
            <v>1045</v>
          </cell>
          <cell r="V2870">
            <v>1393</v>
          </cell>
          <cell r="W2870">
            <v>1393</v>
          </cell>
        </row>
        <row r="2871">
          <cell r="I2871" t="str">
            <v>ALI_66_SEG_14_PROV_2026</v>
          </cell>
          <cell r="J2871">
            <v>14</v>
          </cell>
          <cell r="K2871" t="str">
            <v>QUÉSOS</v>
          </cell>
          <cell r="L2871">
            <v>66</v>
          </cell>
          <cell r="M2871" t="str">
            <v xml:space="preserve">66 : Queso fresco, semigraso, semiduro tipo mozzarella (Porción forma de dedito) </v>
          </cell>
          <cell r="N2871">
            <v>2026</v>
          </cell>
          <cell r="O2871" t="str">
            <v>Lácteos Appenzell SAS</v>
          </cell>
          <cell r="P2871">
            <v>715</v>
          </cell>
          <cell r="Q2871">
            <v>1072</v>
          </cell>
          <cell r="R2871">
            <v>1430</v>
          </cell>
          <cell r="S2871">
            <v>1430</v>
          </cell>
          <cell r="T2871">
            <v>697</v>
          </cell>
          <cell r="U2871">
            <v>1045</v>
          </cell>
          <cell r="V2871">
            <v>1393</v>
          </cell>
          <cell r="W2871">
            <v>1393</v>
          </cell>
        </row>
        <row r="2872">
          <cell r="I2872" t="str">
            <v>ALI_66_SEG_14_PROV_2050</v>
          </cell>
          <cell r="J2872">
            <v>14</v>
          </cell>
          <cell r="K2872" t="str">
            <v>QUÉSOS</v>
          </cell>
          <cell r="L2872">
            <v>66</v>
          </cell>
          <cell r="M2872" t="str">
            <v xml:space="preserve">66 : Queso fresco, semigraso, semiduro tipo mozzarella (Porción forma de dedito) </v>
          </cell>
          <cell r="N2872">
            <v>2050</v>
          </cell>
          <cell r="O2872" t="str">
            <v>Inversiones Peniel SAS</v>
          </cell>
          <cell r="P2872">
            <v>712</v>
          </cell>
          <cell r="Q2872">
            <v>1067</v>
          </cell>
          <cell r="R2872">
            <v>1422</v>
          </cell>
          <cell r="S2872">
            <v>1422</v>
          </cell>
          <cell r="T2872">
            <v>697</v>
          </cell>
          <cell r="U2872">
            <v>1045</v>
          </cell>
          <cell r="V2872">
            <v>1393</v>
          </cell>
          <cell r="W2872">
            <v>1393</v>
          </cell>
        </row>
        <row r="2873">
          <cell r="I2873" t="str">
            <v>ALI_66_SEG_14_PROV_2083</v>
          </cell>
          <cell r="J2873">
            <v>14</v>
          </cell>
          <cell r="K2873" t="str">
            <v>QUÉSOS</v>
          </cell>
          <cell r="L2873">
            <v>66</v>
          </cell>
          <cell r="M2873" t="str">
            <v xml:space="preserve">66 : Queso fresco, semigraso, semiduro tipo mozzarella (Porción forma de dedito) </v>
          </cell>
          <cell r="N2873">
            <v>2083</v>
          </cell>
          <cell r="O2873" t="str">
            <v>Ut Quesos Venetto 2020</v>
          </cell>
          <cell r="P2873">
            <v>697</v>
          </cell>
          <cell r="Q2873">
            <v>1045</v>
          </cell>
          <cell r="R2873">
            <v>1393</v>
          </cell>
          <cell r="S2873">
            <v>1393</v>
          </cell>
          <cell r="T2873">
            <v>697</v>
          </cell>
          <cell r="U2873">
            <v>1045</v>
          </cell>
          <cell r="V2873">
            <v>1393</v>
          </cell>
          <cell r="W2873">
            <v>1393</v>
          </cell>
        </row>
        <row r="2874">
          <cell r="I2874" t="str">
            <v>ALI_66_SEG_15_PROV_2026</v>
          </cell>
          <cell r="J2874">
            <v>15</v>
          </cell>
          <cell r="K2874" t="str">
            <v>QUÉSOS</v>
          </cell>
          <cell r="L2874">
            <v>66</v>
          </cell>
          <cell r="M2874" t="str">
            <v xml:space="preserve">66 : Queso fresco, semigraso, semiduro tipo mozzarella (Porción forma de dedito) </v>
          </cell>
          <cell r="N2874">
            <v>2026</v>
          </cell>
          <cell r="O2874" t="str">
            <v>Lácteos Appenzell SAS</v>
          </cell>
          <cell r="P2874">
            <v>715</v>
          </cell>
          <cell r="Q2874">
            <v>1072</v>
          </cell>
          <cell r="R2874">
            <v>1430</v>
          </cell>
          <cell r="S2874">
            <v>1430</v>
          </cell>
          <cell r="T2874">
            <v>697</v>
          </cell>
          <cell r="U2874">
            <v>1045</v>
          </cell>
          <cell r="V2874">
            <v>1393</v>
          </cell>
          <cell r="W2874">
            <v>1393</v>
          </cell>
        </row>
        <row r="2875">
          <cell r="I2875" t="str">
            <v>ALI_66_SEG_15_PROV_2050</v>
          </cell>
          <cell r="J2875">
            <v>15</v>
          </cell>
          <cell r="K2875" t="str">
            <v>QUÉSOS</v>
          </cell>
          <cell r="L2875">
            <v>66</v>
          </cell>
          <cell r="M2875" t="str">
            <v xml:space="preserve">66 : Queso fresco, semigraso, semiduro tipo mozzarella (Porción forma de dedito) </v>
          </cell>
          <cell r="N2875">
            <v>2050</v>
          </cell>
          <cell r="O2875" t="str">
            <v>Inversiones Peniel SAS</v>
          </cell>
          <cell r="P2875">
            <v>712</v>
          </cell>
          <cell r="Q2875">
            <v>1067</v>
          </cell>
          <cell r="R2875">
            <v>1422</v>
          </cell>
          <cell r="S2875">
            <v>1422</v>
          </cell>
          <cell r="T2875">
            <v>697</v>
          </cell>
          <cell r="U2875">
            <v>1045</v>
          </cell>
          <cell r="V2875">
            <v>1393</v>
          </cell>
          <cell r="W2875">
            <v>1393</v>
          </cell>
        </row>
        <row r="2876">
          <cell r="I2876" t="str">
            <v>ALI_66_SEG_15_PROV_2083</v>
          </cell>
          <cell r="J2876">
            <v>15</v>
          </cell>
          <cell r="K2876" t="str">
            <v>QUÉSOS</v>
          </cell>
          <cell r="L2876">
            <v>66</v>
          </cell>
          <cell r="M2876" t="str">
            <v xml:space="preserve">66 : Queso fresco, semigraso, semiduro tipo mozzarella (Porción forma de dedito) </v>
          </cell>
          <cell r="N2876">
            <v>2083</v>
          </cell>
          <cell r="O2876" t="str">
            <v>Ut Quesos Venetto 2020</v>
          </cell>
          <cell r="P2876">
            <v>697</v>
          </cell>
          <cell r="Q2876">
            <v>1045</v>
          </cell>
          <cell r="R2876">
            <v>1393</v>
          </cell>
          <cell r="S2876">
            <v>1393</v>
          </cell>
          <cell r="T2876">
            <v>697</v>
          </cell>
          <cell r="U2876">
            <v>1045</v>
          </cell>
          <cell r="V2876">
            <v>1393</v>
          </cell>
          <cell r="W2876">
            <v>1393</v>
          </cell>
        </row>
        <row r="2877">
          <cell r="I2877" t="str">
            <v>ALI_72_SEG_1_PROV_2014</v>
          </cell>
          <cell r="J2877">
            <v>1</v>
          </cell>
          <cell r="K2877" t="str">
            <v>QUÉSOS</v>
          </cell>
          <cell r="L2877">
            <v>72</v>
          </cell>
          <cell r="M2877" t="str">
            <v>72 : Queso Tipo Petit Suisse.</v>
          </cell>
          <cell r="N2877">
            <v>2014</v>
          </cell>
          <cell r="O2877" t="str">
            <v>PulpaFruit S.A.S.</v>
          </cell>
          <cell r="P2877">
            <v>757</v>
          </cell>
          <cell r="Q2877">
            <v>757</v>
          </cell>
          <cell r="R2877">
            <v>757</v>
          </cell>
          <cell r="S2877">
            <v>757</v>
          </cell>
          <cell r="T2877">
            <v>748</v>
          </cell>
          <cell r="U2877">
            <v>748</v>
          </cell>
          <cell r="V2877">
            <v>748</v>
          </cell>
          <cell r="W2877">
            <v>748</v>
          </cell>
        </row>
        <row r="2878">
          <cell r="I2878" t="str">
            <v>ALI_72_SEG_1_PROV_2057</v>
          </cell>
          <cell r="J2878">
            <v>1</v>
          </cell>
          <cell r="K2878" t="str">
            <v>QUÉSOS</v>
          </cell>
          <cell r="L2878">
            <v>72</v>
          </cell>
          <cell r="M2878" t="str">
            <v>72 : Queso Tipo Petit Suisse.</v>
          </cell>
          <cell r="N2878">
            <v>2057</v>
          </cell>
          <cell r="O2878" t="str">
            <v>Industrias Normandy S.A.</v>
          </cell>
          <cell r="P2878">
            <v>748</v>
          </cell>
          <cell r="Q2878">
            <v>748</v>
          </cell>
          <cell r="R2878">
            <v>748</v>
          </cell>
          <cell r="S2878">
            <v>748</v>
          </cell>
          <cell r="T2878">
            <v>748</v>
          </cell>
          <cell r="U2878">
            <v>748</v>
          </cell>
          <cell r="V2878">
            <v>748</v>
          </cell>
          <cell r="W2878">
            <v>748</v>
          </cell>
        </row>
        <row r="2879">
          <cell r="I2879" t="str">
            <v>ALI_72_SEG_2_PROV_2014</v>
          </cell>
          <cell r="J2879">
            <v>2</v>
          </cell>
          <cell r="K2879" t="str">
            <v>QUÉSOS</v>
          </cell>
          <cell r="L2879">
            <v>72</v>
          </cell>
          <cell r="M2879" t="str">
            <v>72 : Queso Tipo Petit Suisse.</v>
          </cell>
          <cell r="N2879">
            <v>2014</v>
          </cell>
          <cell r="O2879" t="str">
            <v>PulpaFruit S.A.S.</v>
          </cell>
          <cell r="P2879">
            <v>757</v>
          </cell>
          <cell r="Q2879">
            <v>757</v>
          </cell>
          <cell r="R2879">
            <v>757</v>
          </cell>
          <cell r="S2879">
            <v>757</v>
          </cell>
          <cell r="T2879">
            <v>748</v>
          </cell>
          <cell r="U2879">
            <v>748</v>
          </cell>
          <cell r="V2879">
            <v>748</v>
          </cell>
          <cell r="W2879">
            <v>748</v>
          </cell>
        </row>
        <row r="2880">
          <cell r="I2880" t="str">
            <v>ALI_72_SEG_2_PROV_2057</v>
          </cell>
          <cell r="J2880">
            <v>2</v>
          </cell>
          <cell r="K2880" t="str">
            <v>QUÉSOS</v>
          </cell>
          <cell r="L2880">
            <v>72</v>
          </cell>
          <cell r="M2880" t="str">
            <v>72 : Queso Tipo Petit Suisse.</v>
          </cell>
          <cell r="N2880">
            <v>2057</v>
          </cell>
          <cell r="O2880" t="str">
            <v>Industrias Normandy S.A.</v>
          </cell>
          <cell r="P2880">
            <v>748</v>
          </cell>
          <cell r="Q2880">
            <v>748</v>
          </cell>
          <cell r="R2880">
            <v>748</v>
          </cell>
          <cell r="S2880">
            <v>748</v>
          </cell>
          <cell r="T2880">
            <v>748</v>
          </cell>
          <cell r="U2880">
            <v>748</v>
          </cell>
          <cell r="V2880">
            <v>748</v>
          </cell>
          <cell r="W2880">
            <v>748</v>
          </cell>
        </row>
        <row r="2881">
          <cell r="I2881" t="str">
            <v>ALI_72_SEG_3_PROV_2014</v>
          </cell>
          <cell r="J2881">
            <v>3</v>
          </cell>
          <cell r="K2881" t="str">
            <v>QUÉSOS</v>
          </cell>
          <cell r="L2881">
            <v>72</v>
          </cell>
          <cell r="M2881" t="str">
            <v>72 : Queso Tipo Petit Suisse.</v>
          </cell>
          <cell r="N2881">
            <v>2014</v>
          </cell>
          <cell r="O2881" t="str">
            <v>PulpaFruit S.A.S.</v>
          </cell>
          <cell r="P2881">
            <v>757</v>
          </cell>
          <cell r="Q2881">
            <v>757</v>
          </cell>
          <cell r="R2881">
            <v>757</v>
          </cell>
          <cell r="S2881">
            <v>757</v>
          </cell>
          <cell r="T2881">
            <v>748</v>
          </cell>
          <cell r="U2881">
            <v>748</v>
          </cell>
          <cell r="V2881">
            <v>748</v>
          </cell>
          <cell r="W2881">
            <v>748</v>
          </cell>
        </row>
        <row r="2882">
          <cell r="I2882" t="str">
            <v>ALI_72_SEG_3_PROV_2057</v>
          </cell>
          <cell r="J2882">
            <v>3</v>
          </cell>
          <cell r="K2882" t="str">
            <v>QUÉSOS</v>
          </cell>
          <cell r="L2882">
            <v>72</v>
          </cell>
          <cell r="M2882" t="str">
            <v>72 : Queso Tipo Petit Suisse.</v>
          </cell>
          <cell r="N2882">
            <v>2057</v>
          </cell>
          <cell r="O2882" t="str">
            <v>Industrias Normandy S.A.</v>
          </cell>
          <cell r="P2882">
            <v>748</v>
          </cell>
          <cell r="Q2882">
            <v>748</v>
          </cell>
          <cell r="R2882">
            <v>748</v>
          </cell>
          <cell r="S2882">
            <v>748</v>
          </cell>
          <cell r="T2882">
            <v>748</v>
          </cell>
          <cell r="U2882">
            <v>748</v>
          </cell>
          <cell r="V2882">
            <v>748</v>
          </cell>
          <cell r="W2882">
            <v>748</v>
          </cell>
        </row>
        <row r="2883">
          <cell r="I2883" t="str">
            <v>ALI_72_SEG_4_PROV_2014</v>
          </cell>
          <cell r="J2883">
            <v>4</v>
          </cell>
          <cell r="K2883" t="str">
            <v>QUÉSOS</v>
          </cell>
          <cell r="L2883">
            <v>72</v>
          </cell>
          <cell r="M2883" t="str">
            <v>72 : Queso Tipo Petit Suisse.</v>
          </cell>
          <cell r="N2883">
            <v>2014</v>
          </cell>
          <cell r="O2883" t="str">
            <v>PulpaFruit S.A.S.</v>
          </cell>
          <cell r="P2883">
            <v>757</v>
          </cell>
          <cell r="Q2883">
            <v>757</v>
          </cell>
          <cell r="R2883">
            <v>757</v>
          </cell>
          <cell r="S2883">
            <v>757</v>
          </cell>
          <cell r="T2883">
            <v>748</v>
          </cell>
          <cell r="U2883">
            <v>748</v>
          </cell>
          <cell r="V2883">
            <v>748</v>
          </cell>
          <cell r="W2883">
            <v>748</v>
          </cell>
        </row>
        <row r="2884">
          <cell r="I2884" t="str">
            <v>ALI_72_SEG_4_PROV_2057</v>
          </cell>
          <cell r="J2884">
            <v>4</v>
          </cell>
          <cell r="K2884" t="str">
            <v>QUÉSOS</v>
          </cell>
          <cell r="L2884">
            <v>72</v>
          </cell>
          <cell r="M2884" t="str">
            <v>72 : Queso Tipo Petit Suisse.</v>
          </cell>
          <cell r="N2884">
            <v>2057</v>
          </cell>
          <cell r="O2884" t="str">
            <v>Industrias Normandy S.A.</v>
          </cell>
          <cell r="P2884">
            <v>748</v>
          </cell>
          <cell r="Q2884">
            <v>748</v>
          </cell>
          <cell r="R2884">
            <v>748</v>
          </cell>
          <cell r="S2884">
            <v>748</v>
          </cell>
          <cell r="T2884">
            <v>748</v>
          </cell>
          <cell r="U2884">
            <v>748</v>
          </cell>
          <cell r="V2884">
            <v>748</v>
          </cell>
          <cell r="W2884">
            <v>748</v>
          </cell>
        </row>
        <row r="2885">
          <cell r="I2885" t="str">
            <v>ALI_72_SEG_5_PROV_2014</v>
          </cell>
          <cell r="J2885">
            <v>5</v>
          </cell>
          <cell r="K2885" t="str">
            <v>QUÉSOS</v>
          </cell>
          <cell r="L2885">
            <v>72</v>
          </cell>
          <cell r="M2885" t="str">
            <v>72 : Queso Tipo Petit Suisse.</v>
          </cell>
          <cell r="N2885">
            <v>2014</v>
          </cell>
          <cell r="O2885" t="str">
            <v>PulpaFruit S.A.S.</v>
          </cell>
          <cell r="P2885">
            <v>757</v>
          </cell>
          <cell r="Q2885">
            <v>757</v>
          </cell>
          <cell r="R2885">
            <v>757</v>
          </cell>
          <cell r="S2885">
            <v>757</v>
          </cell>
          <cell r="T2885">
            <v>748</v>
          </cell>
          <cell r="U2885">
            <v>748</v>
          </cell>
          <cell r="V2885">
            <v>748</v>
          </cell>
          <cell r="W2885">
            <v>748</v>
          </cell>
        </row>
        <row r="2886">
          <cell r="I2886" t="str">
            <v>ALI_72_SEG_5_PROV_2057</v>
          </cell>
          <cell r="J2886">
            <v>5</v>
          </cell>
          <cell r="K2886" t="str">
            <v>QUÉSOS</v>
          </cell>
          <cell r="L2886">
            <v>72</v>
          </cell>
          <cell r="M2886" t="str">
            <v>72 : Queso Tipo Petit Suisse.</v>
          </cell>
          <cell r="N2886">
            <v>2057</v>
          </cell>
          <cell r="O2886" t="str">
            <v>Industrias Normandy S.A.</v>
          </cell>
          <cell r="P2886">
            <v>748</v>
          </cell>
          <cell r="Q2886">
            <v>748</v>
          </cell>
          <cell r="R2886">
            <v>748</v>
          </cell>
          <cell r="S2886">
            <v>748</v>
          </cell>
          <cell r="T2886">
            <v>748</v>
          </cell>
          <cell r="U2886">
            <v>748</v>
          </cell>
          <cell r="V2886">
            <v>748</v>
          </cell>
          <cell r="W2886">
            <v>748</v>
          </cell>
        </row>
        <row r="2887">
          <cell r="I2887" t="str">
            <v>ALI_72_SEG_6_PROV_2014</v>
          </cell>
          <cell r="J2887">
            <v>6</v>
          </cell>
          <cell r="K2887" t="str">
            <v>QUÉSOS</v>
          </cell>
          <cell r="L2887">
            <v>72</v>
          </cell>
          <cell r="M2887" t="str">
            <v>72 : Queso Tipo Petit Suisse.</v>
          </cell>
          <cell r="N2887">
            <v>2014</v>
          </cell>
          <cell r="O2887" t="str">
            <v>PulpaFruit S.A.S.</v>
          </cell>
          <cell r="P2887">
            <v>757</v>
          </cell>
          <cell r="Q2887">
            <v>757</v>
          </cell>
          <cell r="R2887">
            <v>757</v>
          </cell>
          <cell r="S2887">
            <v>757</v>
          </cell>
          <cell r="T2887">
            <v>748</v>
          </cell>
          <cell r="U2887">
            <v>748</v>
          </cell>
          <cell r="V2887">
            <v>748</v>
          </cell>
          <cell r="W2887">
            <v>748</v>
          </cell>
        </row>
        <row r="2888">
          <cell r="I2888" t="str">
            <v>ALI_72_SEG_6_PROV_2057</v>
          </cell>
          <cell r="J2888">
            <v>6</v>
          </cell>
          <cell r="K2888" t="str">
            <v>QUÉSOS</v>
          </cell>
          <cell r="L2888">
            <v>72</v>
          </cell>
          <cell r="M2888" t="str">
            <v>72 : Queso Tipo Petit Suisse.</v>
          </cell>
          <cell r="N2888">
            <v>2057</v>
          </cell>
          <cell r="O2888" t="str">
            <v>Industrias Normandy S.A.</v>
          </cell>
          <cell r="P2888">
            <v>748</v>
          </cell>
          <cell r="Q2888">
            <v>748</v>
          </cell>
          <cell r="R2888">
            <v>748</v>
          </cell>
          <cell r="S2888">
            <v>748</v>
          </cell>
          <cell r="T2888">
            <v>748</v>
          </cell>
          <cell r="U2888">
            <v>748</v>
          </cell>
          <cell r="V2888">
            <v>748</v>
          </cell>
          <cell r="W2888">
            <v>748</v>
          </cell>
        </row>
        <row r="2889">
          <cell r="I2889" t="str">
            <v>ALI_72_SEG_7_PROV_2014</v>
          </cell>
          <cell r="J2889">
            <v>7</v>
          </cell>
          <cell r="K2889" t="str">
            <v>QUÉSOS</v>
          </cell>
          <cell r="L2889">
            <v>72</v>
          </cell>
          <cell r="M2889" t="str">
            <v>72 : Queso Tipo Petit Suisse.</v>
          </cell>
          <cell r="N2889">
            <v>2014</v>
          </cell>
          <cell r="O2889" t="str">
            <v>PulpaFruit S.A.S.</v>
          </cell>
          <cell r="P2889">
            <v>757</v>
          </cell>
          <cell r="Q2889">
            <v>757</v>
          </cell>
          <cell r="R2889">
            <v>757</v>
          </cell>
          <cell r="S2889">
            <v>757</v>
          </cell>
          <cell r="T2889">
            <v>748</v>
          </cell>
          <cell r="U2889">
            <v>748</v>
          </cell>
          <cell r="V2889">
            <v>748</v>
          </cell>
          <cell r="W2889">
            <v>748</v>
          </cell>
        </row>
        <row r="2890">
          <cell r="I2890" t="str">
            <v>ALI_72_SEG_7_PROV_2057</v>
          </cell>
          <cell r="J2890">
            <v>7</v>
          </cell>
          <cell r="K2890" t="str">
            <v>QUÉSOS</v>
          </cell>
          <cell r="L2890">
            <v>72</v>
          </cell>
          <cell r="M2890" t="str">
            <v>72 : Queso Tipo Petit Suisse.</v>
          </cell>
          <cell r="N2890">
            <v>2057</v>
          </cell>
          <cell r="O2890" t="str">
            <v>Industrias Normandy S.A.</v>
          </cell>
          <cell r="P2890">
            <v>748</v>
          </cell>
          <cell r="Q2890">
            <v>748</v>
          </cell>
          <cell r="R2890">
            <v>748</v>
          </cell>
          <cell r="S2890">
            <v>748</v>
          </cell>
          <cell r="T2890">
            <v>748</v>
          </cell>
          <cell r="U2890">
            <v>748</v>
          </cell>
          <cell r="V2890">
            <v>748</v>
          </cell>
          <cell r="W2890">
            <v>748</v>
          </cell>
        </row>
        <row r="2891">
          <cell r="I2891" t="str">
            <v>ALI_72_SEG_8_PROV_2014</v>
          </cell>
          <cell r="J2891">
            <v>8</v>
          </cell>
          <cell r="K2891" t="str">
            <v>QUÉSOS</v>
          </cell>
          <cell r="L2891">
            <v>72</v>
          </cell>
          <cell r="M2891" t="str">
            <v>72 : Queso Tipo Petit Suisse.</v>
          </cell>
          <cell r="N2891">
            <v>2014</v>
          </cell>
          <cell r="O2891" t="str">
            <v>PulpaFruit S.A.S.</v>
          </cell>
          <cell r="P2891">
            <v>757</v>
          </cell>
          <cell r="Q2891">
            <v>757</v>
          </cell>
          <cell r="R2891">
            <v>757</v>
          </cell>
          <cell r="S2891">
            <v>757</v>
          </cell>
          <cell r="T2891">
            <v>748</v>
          </cell>
          <cell r="U2891">
            <v>748</v>
          </cell>
          <cell r="V2891">
            <v>748</v>
          </cell>
          <cell r="W2891">
            <v>748</v>
          </cell>
        </row>
        <row r="2892">
          <cell r="I2892" t="str">
            <v>ALI_72_SEG_8_PROV_2057</v>
          </cell>
          <cell r="J2892">
            <v>8</v>
          </cell>
          <cell r="K2892" t="str">
            <v>QUÉSOS</v>
          </cell>
          <cell r="L2892">
            <v>72</v>
          </cell>
          <cell r="M2892" t="str">
            <v>72 : Queso Tipo Petit Suisse.</v>
          </cell>
          <cell r="N2892">
            <v>2057</v>
          </cell>
          <cell r="O2892" t="str">
            <v>Industrias Normandy S.A.</v>
          </cell>
          <cell r="P2892">
            <v>748</v>
          </cell>
          <cell r="Q2892">
            <v>748</v>
          </cell>
          <cell r="R2892">
            <v>748</v>
          </cell>
          <cell r="S2892">
            <v>748</v>
          </cell>
          <cell r="T2892">
            <v>748</v>
          </cell>
          <cell r="U2892">
            <v>748</v>
          </cell>
          <cell r="V2892">
            <v>748</v>
          </cell>
          <cell r="W2892">
            <v>748</v>
          </cell>
        </row>
        <row r="2893">
          <cell r="I2893" t="str">
            <v>ALI_72_SEG_9_PROV_2014</v>
          </cell>
          <cell r="J2893">
            <v>9</v>
          </cell>
          <cell r="K2893" t="str">
            <v>QUÉSOS</v>
          </cell>
          <cell r="L2893">
            <v>72</v>
          </cell>
          <cell r="M2893" t="str">
            <v>72 : Queso Tipo Petit Suisse.</v>
          </cell>
          <cell r="N2893">
            <v>2014</v>
          </cell>
          <cell r="O2893" t="str">
            <v>PulpaFruit S.A.S.</v>
          </cell>
          <cell r="P2893">
            <v>757</v>
          </cell>
          <cell r="Q2893">
            <v>757</v>
          </cell>
          <cell r="R2893">
            <v>757</v>
          </cell>
          <cell r="S2893">
            <v>757</v>
          </cell>
          <cell r="T2893">
            <v>748</v>
          </cell>
          <cell r="U2893">
            <v>748</v>
          </cell>
          <cell r="V2893">
            <v>748</v>
          </cell>
          <cell r="W2893">
            <v>748</v>
          </cell>
        </row>
        <row r="2894">
          <cell r="I2894" t="str">
            <v>ALI_72_SEG_9_PROV_2057</v>
          </cell>
          <cell r="J2894">
            <v>9</v>
          </cell>
          <cell r="K2894" t="str">
            <v>QUÉSOS</v>
          </cell>
          <cell r="L2894">
            <v>72</v>
          </cell>
          <cell r="M2894" t="str">
            <v>72 : Queso Tipo Petit Suisse.</v>
          </cell>
          <cell r="N2894">
            <v>2057</v>
          </cell>
          <cell r="O2894" t="str">
            <v>Industrias Normandy S.A.</v>
          </cell>
          <cell r="P2894">
            <v>748</v>
          </cell>
          <cell r="Q2894">
            <v>748</v>
          </cell>
          <cell r="R2894">
            <v>748</v>
          </cell>
          <cell r="S2894">
            <v>748</v>
          </cell>
          <cell r="T2894">
            <v>748</v>
          </cell>
          <cell r="U2894">
            <v>748</v>
          </cell>
          <cell r="V2894">
            <v>748</v>
          </cell>
          <cell r="W2894">
            <v>748</v>
          </cell>
        </row>
        <row r="2895">
          <cell r="I2895" t="str">
            <v>ALI_72_SEG_10_PROV_2014</v>
          </cell>
          <cell r="J2895">
            <v>10</v>
          </cell>
          <cell r="K2895" t="str">
            <v>QUÉSOS</v>
          </cell>
          <cell r="L2895">
            <v>72</v>
          </cell>
          <cell r="M2895" t="str">
            <v>72 : Queso Tipo Petit Suisse.</v>
          </cell>
          <cell r="N2895">
            <v>2014</v>
          </cell>
          <cell r="O2895" t="str">
            <v>PulpaFruit S.A.S.</v>
          </cell>
          <cell r="P2895">
            <v>757</v>
          </cell>
          <cell r="Q2895">
            <v>757</v>
          </cell>
          <cell r="R2895">
            <v>757</v>
          </cell>
          <cell r="S2895">
            <v>757</v>
          </cell>
          <cell r="T2895">
            <v>748</v>
          </cell>
          <cell r="U2895">
            <v>748</v>
          </cell>
          <cell r="V2895">
            <v>748</v>
          </cell>
          <cell r="W2895">
            <v>748</v>
          </cell>
        </row>
        <row r="2896">
          <cell r="I2896" t="str">
            <v>ALI_72_SEG_10_PROV_2057</v>
          </cell>
          <cell r="J2896">
            <v>10</v>
          </cell>
          <cell r="K2896" t="str">
            <v>QUÉSOS</v>
          </cell>
          <cell r="L2896">
            <v>72</v>
          </cell>
          <cell r="M2896" t="str">
            <v>72 : Queso Tipo Petit Suisse.</v>
          </cell>
          <cell r="N2896">
            <v>2057</v>
          </cell>
          <cell r="O2896" t="str">
            <v>Industrias Normandy S.A.</v>
          </cell>
          <cell r="P2896">
            <v>748</v>
          </cell>
          <cell r="Q2896">
            <v>748</v>
          </cell>
          <cell r="R2896">
            <v>748</v>
          </cell>
          <cell r="S2896">
            <v>748</v>
          </cell>
          <cell r="T2896">
            <v>748</v>
          </cell>
          <cell r="U2896">
            <v>748</v>
          </cell>
          <cell r="V2896">
            <v>748</v>
          </cell>
          <cell r="W2896">
            <v>748</v>
          </cell>
        </row>
        <row r="2897">
          <cell r="I2897" t="str">
            <v>ALI_72_SEG_11_PROV_2014</v>
          </cell>
          <cell r="J2897">
            <v>11</v>
          </cell>
          <cell r="K2897" t="str">
            <v>QUÉSOS</v>
          </cell>
          <cell r="L2897">
            <v>72</v>
          </cell>
          <cell r="M2897" t="str">
            <v>72 : Queso Tipo Petit Suisse.</v>
          </cell>
          <cell r="N2897">
            <v>2014</v>
          </cell>
          <cell r="O2897" t="str">
            <v>PulpaFruit S.A.S.</v>
          </cell>
          <cell r="P2897">
            <v>757</v>
          </cell>
          <cell r="Q2897">
            <v>757</v>
          </cell>
          <cell r="R2897">
            <v>757</v>
          </cell>
          <cell r="S2897">
            <v>757</v>
          </cell>
          <cell r="T2897">
            <v>748</v>
          </cell>
          <cell r="U2897">
            <v>748</v>
          </cell>
          <cell r="V2897">
            <v>748</v>
          </cell>
          <cell r="W2897">
            <v>748</v>
          </cell>
        </row>
        <row r="2898">
          <cell r="I2898" t="str">
            <v>ALI_72_SEG_11_PROV_2057</v>
          </cell>
          <cell r="J2898">
            <v>11</v>
          </cell>
          <cell r="K2898" t="str">
            <v>QUÉSOS</v>
          </cell>
          <cell r="L2898">
            <v>72</v>
          </cell>
          <cell r="M2898" t="str">
            <v>72 : Queso Tipo Petit Suisse.</v>
          </cell>
          <cell r="N2898">
            <v>2057</v>
          </cell>
          <cell r="O2898" t="str">
            <v>Industrias Normandy S.A.</v>
          </cell>
          <cell r="P2898">
            <v>748</v>
          </cell>
          <cell r="Q2898">
            <v>748</v>
          </cell>
          <cell r="R2898">
            <v>748</v>
          </cell>
          <cell r="S2898">
            <v>748</v>
          </cell>
          <cell r="T2898">
            <v>748</v>
          </cell>
          <cell r="U2898">
            <v>748</v>
          </cell>
          <cell r="V2898">
            <v>748</v>
          </cell>
          <cell r="W2898">
            <v>748</v>
          </cell>
        </row>
        <row r="2899">
          <cell r="I2899" t="str">
            <v>ALI_72_SEG_12_PROV_2014</v>
          </cell>
          <cell r="J2899">
            <v>12</v>
          </cell>
          <cell r="K2899" t="str">
            <v>QUÉSOS</v>
          </cell>
          <cell r="L2899">
            <v>72</v>
          </cell>
          <cell r="M2899" t="str">
            <v>72 : Queso Tipo Petit Suisse.</v>
          </cell>
          <cell r="N2899">
            <v>2014</v>
          </cell>
          <cell r="O2899" t="str">
            <v>PulpaFruit S.A.S.</v>
          </cell>
          <cell r="P2899">
            <v>757</v>
          </cell>
          <cell r="Q2899">
            <v>757</v>
          </cell>
          <cell r="R2899">
            <v>757</v>
          </cell>
          <cell r="S2899">
            <v>757</v>
          </cell>
          <cell r="T2899">
            <v>748</v>
          </cell>
          <cell r="U2899">
            <v>748</v>
          </cell>
          <cell r="V2899">
            <v>748</v>
          </cell>
          <cell r="W2899">
            <v>748</v>
          </cell>
        </row>
        <row r="2900">
          <cell r="I2900" t="str">
            <v>ALI_72_SEG_12_PROV_2057</v>
          </cell>
          <cell r="J2900">
            <v>12</v>
          </cell>
          <cell r="K2900" t="str">
            <v>QUÉSOS</v>
          </cell>
          <cell r="L2900">
            <v>72</v>
          </cell>
          <cell r="M2900" t="str">
            <v>72 : Queso Tipo Petit Suisse.</v>
          </cell>
          <cell r="N2900">
            <v>2057</v>
          </cell>
          <cell r="O2900" t="str">
            <v>Industrias Normandy S.A.</v>
          </cell>
          <cell r="P2900">
            <v>748</v>
          </cell>
          <cell r="Q2900">
            <v>748</v>
          </cell>
          <cell r="R2900">
            <v>748</v>
          </cell>
          <cell r="S2900">
            <v>748</v>
          </cell>
          <cell r="T2900">
            <v>748</v>
          </cell>
          <cell r="U2900">
            <v>748</v>
          </cell>
          <cell r="V2900">
            <v>748</v>
          </cell>
          <cell r="W2900">
            <v>748</v>
          </cell>
        </row>
        <row r="2901">
          <cell r="I2901" t="str">
            <v>ALI_72_SEG_13_PROV_2014</v>
          </cell>
          <cell r="J2901">
            <v>13</v>
          </cell>
          <cell r="K2901" t="str">
            <v>QUÉSOS</v>
          </cell>
          <cell r="L2901">
            <v>72</v>
          </cell>
          <cell r="M2901" t="str">
            <v>72 : Queso Tipo Petit Suisse.</v>
          </cell>
          <cell r="N2901">
            <v>2014</v>
          </cell>
          <cell r="O2901" t="str">
            <v>PulpaFruit S.A.S.</v>
          </cell>
          <cell r="P2901">
            <v>757</v>
          </cell>
          <cell r="Q2901">
            <v>757</v>
          </cell>
          <cell r="R2901">
            <v>757</v>
          </cell>
          <cell r="S2901">
            <v>757</v>
          </cell>
          <cell r="T2901">
            <v>748</v>
          </cell>
          <cell r="U2901">
            <v>748</v>
          </cell>
          <cell r="V2901">
            <v>748</v>
          </cell>
          <cell r="W2901">
            <v>748</v>
          </cell>
        </row>
        <row r="2902">
          <cell r="I2902" t="str">
            <v>ALI_72_SEG_13_PROV_2057</v>
          </cell>
          <cell r="J2902">
            <v>13</v>
          </cell>
          <cell r="K2902" t="str">
            <v>QUÉSOS</v>
          </cell>
          <cell r="L2902">
            <v>72</v>
          </cell>
          <cell r="M2902" t="str">
            <v>72 : Queso Tipo Petit Suisse.</v>
          </cell>
          <cell r="N2902">
            <v>2057</v>
          </cell>
          <cell r="O2902" t="str">
            <v>Industrias Normandy S.A.</v>
          </cell>
          <cell r="P2902">
            <v>748</v>
          </cell>
          <cell r="Q2902">
            <v>748</v>
          </cell>
          <cell r="R2902">
            <v>748</v>
          </cell>
          <cell r="S2902">
            <v>748</v>
          </cell>
          <cell r="T2902">
            <v>748</v>
          </cell>
          <cell r="U2902">
            <v>748</v>
          </cell>
          <cell r="V2902">
            <v>748</v>
          </cell>
          <cell r="W2902">
            <v>748</v>
          </cell>
        </row>
        <row r="2903">
          <cell r="I2903" t="str">
            <v>ALI_72_SEG_14_PROV_2014</v>
          </cell>
          <cell r="J2903">
            <v>14</v>
          </cell>
          <cell r="K2903" t="str">
            <v>QUÉSOS</v>
          </cell>
          <cell r="L2903">
            <v>72</v>
          </cell>
          <cell r="M2903" t="str">
            <v>72 : Queso Tipo Petit Suisse.</v>
          </cell>
          <cell r="N2903">
            <v>2014</v>
          </cell>
          <cell r="O2903" t="str">
            <v>PulpaFruit S.A.S.</v>
          </cell>
          <cell r="P2903">
            <v>757</v>
          </cell>
          <cell r="Q2903">
            <v>757</v>
          </cell>
          <cell r="R2903">
            <v>757</v>
          </cell>
          <cell r="S2903">
            <v>757</v>
          </cell>
          <cell r="T2903">
            <v>748</v>
          </cell>
          <cell r="U2903">
            <v>748</v>
          </cell>
          <cell r="V2903">
            <v>748</v>
          </cell>
          <cell r="W2903">
            <v>748</v>
          </cell>
        </row>
        <row r="2904">
          <cell r="I2904" t="str">
            <v>ALI_72_SEG_14_PROV_2057</v>
          </cell>
          <cell r="J2904">
            <v>14</v>
          </cell>
          <cell r="K2904" t="str">
            <v>QUÉSOS</v>
          </cell>
          <cell r="L2904">
            <v>72</v>
          </cell>
          <cell r="M2904" t="str">
            <v>72 : Queso Tipo Petit Suisse.</v>
          </cell>
          <cell r="N2904">
            <v>2057</v>
          </cell>
          <cell r="O2904" t="str">
            <v>Industrias Normandy S.A.</v>
          </cell>
          <cell r="P2904">
            <v>748</v>
          </cell>
          <cell r="Q2904">
            <v>748</v>
          </cell>
          <cell r="R2904">
            <v>748</v>
          </cell>
          <cell r="S2904">
            <v>748</v>
          </cell>
          <cell r="T2904">
            <v>748</v>
          </cell>
          <cell r="U2904">
            <v>748</v>
          </cell>
          <cell r="V2904">
            <v>748</v>
          </cell>
          <cell r="W2904">
            <v>748</v>
          </cell>
        </row>
        <row r="2905">
          <cell r="I2905" t="str">
            <v>ALI_72_SEG_15_PROV_2014</v>
          </cell>
          <cell r="J2905">
            <v>15</v>
          </cell>
          <cell r="K2905" t="str">
            <v>QUÉSOS</v>
          </cell>
          <cell r="L2905">
            <v>72</v>
          </cell>
          <cell r="M2905" t="str">
            <v>72 : Queso Tipo Petit Suisse.</v>
          </cell>
          <cell r="N2905">
            <v>2014</v>
          </cell>
          <cell r="O2905" t="str">
            <v>PulpaFruit S.A.S.</v>
          </cell>
          <cell r="P2905">
            <v>757</v>
          </cell>
          <cell r="Q2905">
            <v>757</v>
          </cell>
          <cell r="R2905">
            <v>757</v>
          </cell>
          <cell r="S2905">
            <v>757</v>
          </cell>
          <cell r="T2905">
            <v>748</v>
          </cell>
          <cell r="U2905">
            <v>748</v>
          </cell>
          <cell r="V2905">
            <v>748</v>
          </cell>
          <cell r="W2905">
            <v>748</v>
          </cell>
        </row>
        <row r="2906">
          <cell r="I2906" t="str">
            <v>ALI_72_SEG_15_PROV_2057</v>
          </cell>
          <cell r="J2906">
            <v>15</v>
          </cell>
          <cell r="K2906" t="str">
            <v>QUÉSOS</v>
          </cell>
          <cell r="L2906">
            <v>72</v>
          </cell>
          <cell r="M2906" t="str">
            <v>72 : Queso Tipo Petit Suisse.</v>
          </cell>
          <cell r="N2906">
            <v>2057</v>
          </cell>
          <cell r="O2906" t="str">
            <v>Industrias Normandy S.A.</v>
          </cell>
          <cell r="P2906">
            <v>748</v>
          </cell>
          <cell r="Q2906">
            <v>748</v>
          </cell>
          <cell r="R2906">
            <v>748</v>
          </cell>
          <cell r="S2906">
            <v>748</v>
          </cell>
          <cell r="T2906">
            <v>748</v>
          </cell>
          <cell r="U2906">
            <v>748</v>
          </cell>
          <cell r="V2906">
            <v>748</v>
          </cell>
          <cell r="W2906">
            <v>748</v>
          </cell>
        </row>
        <row r="2907">
          <cell r="I2907" t="str">
            <v>ALI_84_SEG_1_PROV_2026</v>
          </cell>
          <cell r="J2907">
            <v>1</v>
          </cell>
          <cell r="K2907" t="str">
            <v>QUÉSOS</v>
          </cell>
          <cell r="L2907">
            <v>84</v>
          </cell>
          <cell r="M2907" t="str">
            <v>84 : Queso con bocadillo.</v>
          </cell>
          <cell r="N2907">
            <v>2026</v>
          </cell>
          <cell r="O2907" t="str">
            <v>Lácteos Appenzell SAS</v>
          </cell>
          <cell r="P2907">
            <v>831</v>
          </cell>
          <cell r="Q2907">
            <v>1660</v>
          </cell>
          <cell r="R2907">
            <v>1937</v>
          </cell>
          <cell r="S2907">
            <v>1937</v>
          </cell>
          <cell r="T2907">
            <v>808</v>
          </cell>
          <cell r="U2907">
            <v>1618</v>
          </cell>
          <cell r="V2907">
            <v>1888</v>
          </cell>
          <cell r="W2907">
            <v>1888</v>
          </cell>
        </row>
        <row r="2908">
          <cell r="I2908" t="str">
            <v>ALI_84_SEG_1_PROV_2050</v>
          </cell>
          <cell r="J2908">
            <v>1</v>
          </cell>
          <cell r="K2908" t="str">
            <v>QUÉSOS</v>
          </cell>
          <cell r="L2908">
            <v>84</v>
          </cell>
          <cell r="M2908" t="str">
            <v>84 : Queso con bocadillo.</v>
          </cell>
          <cell r="N2908">
            <v>2050</v>
          </cell>
          <cell r="O2908" t="str">
            <v>Inversiones Peniel SAS</v>
          </cell>
          <cell r="P2908">
            <v>817</v>
          </cell>
          <cell r="Q2908">
            <v>1635</v>
          </cell>
          <cell r="R2908">
            <v>1908</v>
          </cell>
          <cell r="S2908">
            <v>1908</v>
          </cell>
          <cell r="T2908">
            <v>808</v>
          </cell>
          <cell r="U2908">
            <v>1618</v>
          </cell>
          <cell r="V2908">
            <v>1888</v>
          </cell>
          <cell r="W2908">
            <v>1888</v>
          </cell>
        </row>
        <row r="2909">
          <cell r="I2909" t="str">
            <v>ALI_84_SEG_1_PROV_2083</v>
          </cell>
          <cell r="J2909">
            <v>1</v>
          </cell>
          <cell r="K2909" t="str">
            <v>QUÉSOS</v>
          </cell>
          <cell r="L2909">
            <v>84</v>
          </cell>
          <cell r="M2909" t="str">
            <v>84 : Queso con bocadillo.</v>
          </cell>
          <cell r="N2909">
            <v>2083</v>
          </cell>
          <cell r="O2909" t="str">
            <v>Ut Quesos Venetto 2020</v>
          </cell>
          <cell r="P2909">
            <v>808</v>
          </cell>
          <cell r="Q2909">
            <v>1618</v>
          </cell>
          <cell r="R2909">
            <v>1888</v>
          </cell>
          <cell r="S2909">
            <v>1888</v>
          </cell>
          <cell r="T2909">
            <v>808</v>
          </cell>
          <cell r="U2909">
            <v>1618</v>
          </cell>
          <cell r="V2909">
            <v>1888</v>
          </cell>
          <cell r="W2909">
            <v>1888</v>
          </cell>
        </row>
        <row r="2910">
          <cell r="I2910" t="str">
            <v>ALI_84_SEG_2_PROV_2026</v>
          </cell>
          <cell r="J2910">
            <v>2</v>
          </cell>
          <cell r="K2910" t="str">
            <v>QUÉSOS</v>
          </cell>
          <cell r="L2910">
            <v>84</v>
          </cell>
          <cell r="M2910" t="str">
            <v>84 : Queso con bocadillo.</v>
          </cell>
          <cell r="N2910">
            <v>2026</v>
          </cell>
          <cell r="O2910" t="str">
            <v>Lácteos Appenzell SAS</v>
          </cell>
          <cell r="P2910">
            <v>831</v>
          </cell>
          <cell r="Q2910">
            <v>1660</v>
          </cell>
          <cell r="R2910">
            <v>1937</v>
          </cell>
          <cell r="S2910">
            <v>1937</v>
          </cell>
          <cell r="T2910">
            <v>808</v>
          </cell>
          <cell r="U2910">
            <v>1618</v>
          </cell>
          <cell r="V2910">
            <v>1888</v>
          </cell>
          <cell r="W2910">
            <v>1888</v>
          </cell>
        </row>
        <row r="2911">
          <cell r="I2911" t="str">
            <v>ALI_84_SEG_2_PROV_2050</v>
          </cell>
          <cell r="J2911">
            <v>2</v>
          </cell>
          <cell r="K2911" t="str">
            <v>QUÉSOS</v>
          </cell>
          <cell r="L2911">
            <v>84</v>
          </cell>
          <cell r="M2911" t="str">
            <v>84 : Queso con bocadillo.</v>
          </cell>
          <cell r="N2911">
            <v>2050</v>
          </cell>
          <cell r="O2911" t="str">
            <v>Inversiones Peniel SAS</v>
          </cell>
          <cell r="P2911">
            <v>817</v>
          </cell>
          <cell r="Q2911">
            <v>1635</v>
          </cell>
          <cell r="R2911">
            <v>1908</v>
          </cell>
          <cell r="S2911">
            <v>1908</v>
          </cell>
          <cell r="T2911">
            <v>808</v>
          </cell>
          <cell r="U2911">
            <v>1618</v>
          </cell>
          <cell r="V2911">
            <v>1888</v>
          </cell>
          <cell r="W2911">
            <v>1888</v>
          </cell>
        </row>
        <row r="2912">
          <cell r="I2912" t="str">
            <v>ALI_84_SEG_2_PROV_2083</v>
          </cell>
          <cell r="J2912">
            <v>2</v>
          </cell>
          <cell r="K2912" t="str">
            <v>QUÉSOS</v>
          </cell>
          <cell r="L2912">
            <v>84</v>
          </cell>
          <cell r="M2912" t="str">
            <v>84 : Queso con bocadillo.</v>
          </cell>
          <cell r="N2912">
            <v>2083</v>
          </cell>
          <cell r="O2912" t="str">
            <v>Ut Quesos Venetto 2020</v>
          </cell>
          <cell r="P2912">
            <v>808</v>
          </cell>
          <cell r="Q2912">
            <v>1618</v>
          </cell>
          <cell r="R2912">
            <v>1888</v>
          </cell>
          <cell r="S2912">
            <v>1888</v>
          </cell>
          <cell r="T2912">
            <v>808</v>
          </cell>
          <cell r="U2912">
            <v>1618</v>
          </cell>
          <cell r="V2912">
            <v>1888</v>
          </cell>
          <cell r="W2912">
            <v>1888</v>
          </cell>
        </row>
        <row r="2913">
          <cell r="I2913" t="str">
            <v>ALI_84_SEG_3_PROV_2026</v>
          </cell>
          <cell r="J2913">
            <v>3</v>
          </cell>
          <cell r="K2913" t="str">
            <v>QUÉSOS</v>
          </cell>
          <cell r="L2913">
            <v>84</v>
          </cell>
          <cell r="M2913" t="str">
            <v>84 : Queso con bocadillo.</v>
          </cell>
          <cell r="N2913">
            <v>2026</v>
          </cell>
          <cell r="O2913" t="str">
            <v>Lácteos Appenzell SAS</v>
          </cell>
          <cell r="P2913">
            <v>831</v>
          </cell>
          <cell r="Q2913">
            <v>1660</v>
          </cell>
          <cell r="R2913">
            <v>1937</v>
          </cell>
          <cell r="S2913">
            <v>1937</v>
          </cell>
          <cell r="T2913">
            <v>808</v>
          </cell>
          <cell r="U2913">
            <v>1618</v>
          </cell>
          <cell r="V2913">
            <v>1888</v>
          </cell>
          <cell r="W2913">
            <v>1888</v>
          </cell>
        </row>
        <row r="2914">
          <cell r="I2914" t="str">
            <v>ALI_84_SEG_3_PROV_2050</v>
          </cell>
          <cell r="J2914">
            <v>3</v>
          </cell>
          <cell r="K2914" t="str">
            <v>QUÉSOS</v>
          </cell>
          <cell r="L2914">
            <v>84</v>
          </cell>
          <cell r="M2914" t="str">
            <v>84 : Queso con bocadillo.</v>
          </cell>
          <cell r="N2914">
            <v>2050</v>
          </cell>
          <cell r="O2914" t="str">
            <v>Inversiones Peniel SAS</v>
          </cell>
          <cell r="P2914">
            <v>817</v>
          </cell>
          <cell r="Q2914">
            <v>1635</v>
          </cell>
          <cell r="R2914">
            <v>1908</v>
          </cell>
          <cell r="S2914">
            <v>1908</v>
          </cell>
          <cell r="T2914">
            <v>808</v>
          </cell>
          <cell r="U2914">
            <v>1618</v>
          </cell>
          <cell r="V2914">
            <v>1888</v>
          </cell>
          <cell r="W2914">
            <v>1888</v>
          </cell>
        </row>
        <row r="2915">
          <cell r="I2915" t="str">
            <v>ALI_84_SEG_3_PROV_2083</v>
          </cell>
          <cell r="J2915">
            <v>3</v>
          </cell>
          <cell r="K2915" t="str">
            <v>QUÉSOS</v>
          </cell>
          <cell r="L2915">
            <v>84</v>
          </cell>
          <cell r="M2915" t="str">
            <v>84 : Queso con bocadillo.</v>
          </cell>
          <cell r="N2915">
            <v>2083</v>
          </cell>
          <cell r="O2915" t="str">
            <v>Ut Quesos Venetto 2020</v>
          </cell>
          <cell r="P2915">
            <v>808</v>
          </cell>
          <cell r="Q2915">
            <v>1618</v>
          </cell>
          <cell r="R2915">
            <v>1888</v>
          </cell>
          <cell r="S2915">
            <v>1888</v>
          </cell>
          <cell r="T2915">
            <v>808</v>
          </cell>
          <cell r="U2915">
            <v>1618</v>
          </cell>
          <cell r="V2915">
            <v>1888</v>
          </cell>
          <cell r="W2915">
            <v>1888</v>
          </cell>
        </row>
        <row r="2916">
          <cell r="I2916" t="str">
            <v>ALI_84_SEG_4_PROV_2026</v>
          </cell>
          <cell r="J2916">
            <v>4</v>
          </cell>
          <cell r="K2916" t="str">
            <v>QUÉSOS</v>
          </cell>
          <cell r="L2916">
            <v>84</v>
          </cell>
          <cell r="M2916" t="str">
            <v>84 : Queso con bocadillo.</v>
          </cell>
          <cell r="N2916">
            <v>2026</v>
          </cell>
          <cell r="O2916" t="str">
            <v>Lácteos Appenzell SAS</v>
          </cell>
          <cell r="P2916">
            <v>831</v>
          </cell>
          <cell r="Q2916">
            <v>1660</v>
          </cell>
          <cell r="R2916">
            <v>1937</v>
          </cell>
          <cell r="S2916">
            <v>1937</v>
          </cell>
          <cell r="T2916">
            <v>808</v>
          </cell>
          <cell r="U2916">
            <v>1618</v>
          </cell>
          <cell r="V2916">
            <v>1888</v>
          </cell>
          <cell r="W2916">
            <v>1888</v>
          </cell>
        </row>
        <row r="2917">
          <cell r="I2917" t="str">
            <v>ALI_84_SEG_4_PROV_2050</v>
          </cell>
          <cell r="J2917">
            <v>4</v>
          </cell>
          <cell r="K2917" t="str">
            <v>QUÉSOS</v>
          </cell>
          <cell r="L2917">
            <v>84</v>
          </cell>
          <cell r="M2917" t="str">
            <v>84 : Queso con bocadillo.</v>
          </cell>
          <cell r="N2917">
            <v>2050</v>
          </cell>
          <cell r="O2917" t="str">
            <v>Inversiones Peniel SAS</v>
          </cell>
          <cell r="P2917">
            <v>817</v>
          </cell>
          <cell r="Q2917">
            <v>1635</v>
          </cell>
          <cell r="R2917">
            <v>1908</v>
          </cell>
          <cell r="S2917">
            <v>1908</v>
          </cell>
          <cell r="T2917">
            <v>808</v>
          </cell>
          <cell r="U2917">
            <v>1618</v>
          </cell>
          <cell r="V2917">
            <v>1888</v>
          </cell>
          <cell r="W2917">
            <v>1888</v>
          </cell>
        </row>
        <row r="2918">
          <cell r="I2918" t="str">
            <v>ALI_84_SEG_4_PROV_2083</v>
          </cell>
          <cell r="J2918">
            <v>4</v>
          </cell>
          <cell r="K2918" t="str">
            <v>QUÉSOS</v>
          </cell>
          <cell r="L2918">
            <v>84</v>
          </cell>
          <cell r="M2918" t="str">
            <v>84 : Queso con bocadillo.</v>
          </cell>
          <cell r="N2918">
            <v>2083</v>
          </cell>
          <cell r="O2918" t="str">
            <v>Ut Quesos Venetto 2020</v>
          </cell>
          <cell r="P2918">
            <v>808</v>
          </cell>
          <cell r="Q2918">
            <v>1618</v>
          </cell>
          <cell r="R2918">
            <v>1888</v>
          </cell>
          <cell r="S2918">
            <v>1888</v>
          </cell>
          <cell r="T2918">
            <v>808</v>
          </cell>
          <cell r="U2918">
            <v>1618</v>
          </cell>
          <cell r="V2918">
            <v>1888</v>
          </cell>
          <cell r="W2918">
            <v>1888</v>
          </cell>
        </row>
        <row r="2919">
          <cell r="I2919" t="str">
            <v>ALI_84_SEG_5_PROV_2026</v>
          </cell>
          <cell r="J2919">
            <v>5</v>
          </cell>
          <cell r="K2919" t="str">
            <v>QUÉSOS</v>
          </cell>
          <cell r="L2919">
            <v>84</v>
          </cell>
          <cell r="M2919" t="str">
            <v>84 : Queso con bocadillo.</v>
          </cell>
          <cell r="N2919">
            <v>2026</v>
          </cell>
          <cell r="O2919" t="str">
            <v>Lácteos Appenzell SAS</v>
          </cell>
          <cell r="P2919">
            <v>831</v>
          </cell>
          <cell r="Q2919">
            <v>1660</v>
          </cell>
          <cell r="R2919">
            <v>1937</v>
          </cell>
          <cell r="S2919">
            <v>1937</v>
          </cell>
          <cell r="T2919">
            <v>808</v>
          </cell>
          <cell r="U2919">
            <v>1618</v>
          </cell>
          <cell r="V2919">
            <v>1888</v>
          </cell>
          <cell r="W2919">
            <v>1888</v>
          </cell>
        </row>
        <row r="2920">
          <cell r="I2920" t="str">
            <v>ALI_84_SEG_5_PROV_2050</v>
          </cell>
          <cell r="J2920">
            <v>5</v>
          </cell>
          <cell r="K2920" t="str">
            <v>QUÉSOS</v>
          </cell>
          <cell r="L2920">
            <v>84</v>
          </cell>
          <cell r="M2920" t="str">
            <v>84 : Queso con bocadillo.</v>
          </cell>
          <cell r="N2920">
            <v>2050</v>
          </cell>
          <cell r="O2920" t="str">
            <v>Inversiones Peniel SAS</v>
          </cell>
          <cell r="P2920">
            <v>817</v>
          </cell>
          <cell r="Q2920">
            <v>1635</v>
          </cell>
          <cell r="R2920">
            <v>1908</v>
          </cell>
          <cell r="S2920">
            <v>1908</v>
          </cell>
          <cell r="T2920">
            <v>808</v>
          </cell>
          <cell r="U2920">
            <v>1618</v>
          </cell>
          <cell r="V2920">
            <v>1888</v>
          </cell>
          <cell r="W2920">
            <v>1888</v>
          </cell>
        </row>
        <row r="2921">
          <cell r="I2921" t="str">
            <v>ALI_84_SEG_5_PROV_2083</v>
          </cell>
          <cell r="J2921">
            <v>5</v>
          </cell>
          <cell r="K2921" t="str">
            <v>QUÉSOS</v>
          </cell>
          <cell r="L2921">
            <v>84</v>
          </cell>
          <cell r="M2921" t="str">
            <v>84 : Queso con bocadillo.</v>
          </cell>
          <cell r="N2921">
            <v>2083</v>
          </cell>
          <cell r="O2921" t="str">
            <v>Ut Quesos Venetto 2020</v>
          </cell>
          <cell r="P2921">
            <v>808</v>
          </cell>
          <cell r="Q2921">
            <v>1618</v>
          </cell>
          <cell r="R2921">
            <v>1888</v>
          </cell>
          <cell r="S2921">
            <v>1888</v>
          </cell>
          <cell r="T2921">
            <v>808</v>
          </cell>
          <cell r="U2921">
            <v>1618</v>
          </cell>
          <cell r="V2921">
            <v>1888</v>
          </cell>
          <cell r="W2921">
            <v>1888</v>
          </cell>
        </row>
        <row r="2922">
          <cell r="I2922" t="str">
            <v>ALI_84_SEG_6_PROV_2026</v>
          </cell>
          <cell r="J2922">
            <v>6</v>
          </cell>
          <cell r="K2922" t="str">
            <v>QUÉSOS</v>
          </cell>
          <cell r="L2922">
            <v>84</v>
          </cell>
          <cell r="M2922" t="str">
            <v>84 : Queso con bocadillo.</v>
          </cell>
          <cell r="N2922">
            <v>2026</v>
          </cell>
          <cell r="O2922" t="str">
            <v>Lácteos Appenzell SAS</v>
          </cell>
          <cell r="P2922">
            <v>831</v>
          </cell>
          <cell r="Q2922">
            <v>1660</v>
          </cell>
          <cell r="R2922">
            <v>1937</v>
          </cell>
          <cell r="S2922">
            <v>1937</v>
          </cell>
          <cell r="T2922">
            <v>808</v>
          </cell>
          <cell r="U2922">
            <v>1618</v>
          </cell>
          <cell r="V2922">
            <v>1888</v>
          </cell>
          <cell r="W2922">
            <v>1888</v>
          </cell>
        </row>
        <row r="2923">
          <cell r="I2923" t="str">
            <v>ALI_84_SEG_6_PROV_2050</v>
          </cell>
          <cell r="J2923">
            <v>6</v>
          </cell>
          <cell r="K2923" t="str">
            <v>QUÉSOS</v>
          </cell>
          <cell r="L2923">
            <v>84</v>
          </cell>
          <cell r="M2923" t="str">
            <v>84 : Queso con bocadillo.</v>
          </cell>
          <cell r="N2923">
            <v>2050</v>
          </cell>
          <cell r="O2923" t="str">
            <v>Inversiones Peniel SAS</v>
          </cell>
          <cell r="P2923">
            <v>817</v>
          </cell>
          <cell r="Q2923">
            <v>1635</v>
          </cell>
          <cell r="R2923">
            <v>1908</v>
          </cell>
          <cell r="S2923">
            <v>1908</v>
          </cell>
          <cell r="T2923">
            <v>808</v>
          </cell>
          <cell r="U2923">
            <v>1618</v>
          </cell>
          <cell r="V2923">
            <v>1888</v>
          </cell>
          <cell r="W2923">
            <v>1888</v>
          </cell>
        </row>
        <row r="2924">
          <cell r="I2924" t="str">
            <v>ALI_84_SEG_6_PROV_2083</v>
          </cell>
          <cell r="J2924">
            <v>6</v>
          </cell>
          <cell r="K2924" t="str">
            <v>QUÉSOS</v>
          </cell>
          <cell r="L2924">
            <v>84</v>
          </cell>
          <cell r="M2924" t="str">
            <v>84 : Queso con bocadillo.</v>
          </cell>
          <cell r="N2924">
            <v>2083</v>
          </cell>
          <cell r="O2924" t="str">
            <v>Ut Quesos Venetto 2020</v>
          </cell>
          <cell r="P2924">
            <v>808</v>
          </cell>
          <cell r="Q2924">
            <v>1618</v>
          </cell>
          <cell r="R2924">
            <v>1888</v>
          </cell>
          <cell r="S2924">
            <v>1888</v>
          </cell>
          <cell r="T2924">
            <v>808</v>
          </cell>
          <cell r="U2924">
            <v>1618</v>
          </cell>
          <cell r="V2924">
            <v>1888</v>
          </cell>
          <cell r="W2924">
            <v>1888</v>
          </cell>
        </row>
        <row r="2925">
          <cell r="I2925" t="str">
            <v>ALI_84_SEG_7_PROV_2026</v>
          </cell>
          <cell r="J2925">
            <v>7</v>
          </cell>
          <cell r="K2925" t="str">
            <v>QUÉSOS</v>
          </cell>
          <cell r="L2925">
            <v>84</v>
          </cell>
          <cell r="M2925" t="str">
            <v>84 : Queso con bocadillo.</v>
          </cell>
          <cell r="N2925">
            <v>2026</v>
          </cell>
          <cell r="O2925" t="str">
            <v>Lácteos Appenzell SAS</v>
          </cell>
          <cell r="P2925">
            <v>831</v>
          </cell>
          <cell r="Q2925">
            <v>1660</v>
          </cell>
          <cell r="R2925">
            <v>1937</v>
          </cell>
          <cell r="S2925">
            <v>1937</v>
          </cell>
          <cell r="T2925">
            <v>808</v>
          </cell>
          <cell r="U2925">
            <v>1618</v>
          </cell>
          <cell r="V2925">
            <v>1888</v>
          </cell>
          <cell r="W2925">
            <v>1888</v>
          </cell>
        </row>
        <row r="2926">
          <cell r="I2926" t="str">
            <v>ALI_84_SEG_7_PROV_2050</v>
          </cell>
          <cell r="J2926">
            <v>7</v>
          </cell>
          <cell r="K2926" t="str">
            <v>QUÉSOS</v>
          </cell>
          <cell r="L2926">
            <v>84</v>
          </cell>
          <cell r="M2926" t="str">
            <v>84 : Queso con bocadillo.</v>
          </cell>
          <cell r="N2926">
            <v>2050</v>
          </cell>
          <cell r="O2926" t="str">
            <v>Inversiones Peniel SAS</v>
          </cell>
          <cell r="P2926">
            <v>817</v>
          </cell>
          <cell r="Q2926">
            <v>1635</v>
          </cell>
          <cell r="R2926">
            <v>1908</v>
          </cell>
          <cell r="S2926">
            <v>1908</v>
          </cell>
          <cell r="T2926">
            <v>808</v>
          </cell>
          <cell r="U2926">
            <v>1618</v>
          </cell>
          <cell r="V2926">
            <v>1888</v>
          </cell>
          <cell r="W2926">
            <v>1888</v>
          </cell>
        </row>
        <row r="2927">
          <cell r="I2927" t="str">
            <v>ALI_84_SEG_7_PROV_2083</v>
          </cell>
          <cell r="J2927">
            <v>7</v>
          </cell>
          <cell r="K2927" t="str">
            <v>QUÉSOS</v>
          </cell>
          <cell r="L2927">
            <v>84</v>
          </cell>
          <cell r="M2927" t="str">
            <v>84 : Queso con bocadillo.</v>
          </cell>
          <cell r="N2927">
            <v>2083</v>
          </cell>
          <cell r="O2927" t="str">
            <v>Ut Quesos Venetto 2020</v>
          </cell>
          <cell r="P2927">
            <v>808</v>
          </cell>
          <cell r="Q2927">
            <v>1618</v>
          </cell>
          <cell r="R2927">
            <v>1888</v>
          </cell>
          <cell r="S2927">
            <v>1888</v>
          </cell>
          <cell r="T2927">
            <v>808</v>
          </cell>
          <cell r="U2927">
            <v>1618</v>
          </cell>
          <cell r="V2927">
            <v>1888</v>
          </cell>
          <cell r="W2927">
            <v>1888</v>
          </cell>
        </row>
        <row r="2928">
          <cell r="I2928" t="str">
            <v>ALI_84_SEG_8_PROV_2026</v>
          </cell>
          <cell r="J2928">
            <v>8</v>
          </cell>
          <cell r="K2928" t="str">
            <v>QUÉSOS</v>
          </cell>
          <cell r="L2928">
            <v>84</v>
          </cell>
          <cell r="M2928" t="str">
            <v>84 : Queso con bocadillo.</v>
          </cell>
          <cell r="N2928">
            <v>2026</v>
          </cell>
          <cell r="O2928" t="str">
            <v>Lácteos Appenzell SAS</v>
          </cell>
          <cell r="P2928">
            <v>831</v>
          </cell>
          <cell r="Q2928">
            <v>1660</v>
          </cell>
          <cell r="R2928">
            <v>1937</v>
          </cell>
          <cell r="S2928">
            <v>1937</v>
          </cell>
          <cell r="T2928">
            <v>808</v>
          </cell>
          <cell r="U2928">
            <v>1618</v>
          </cell>
          <cell r="V2928">
            <v>1888</v>
          </cell>
          <cell r="W2928">
            <v>1888</v>
          </cell>
        </row>
        <row r="2929">
          <cell r="I2929" t="str">
            <v>ALI_84_SEG_8_PROV_2050</v>
          </cell>
          <cell r="J2929">
            <v>8</v>
          </cell>
          <cell r="K2929" t="str">
            <v>QUÉSOS</v>
          </cell>
          <cell r="L2929">
            <v>84</v>
          </cell>
          <cell r="M2929" t="str">
            <v>84 : Queso con bocadillo.</v>
          </cell>
          <cell r="N2929">
            <v>2050</v>
          </cell>
          <cell r="O2929" t="str">
            <v>Inversiones Peniel SAS</v>
          </cell>
          <cell r="P2929">
            <v>817</v>
          </cell>
          <cell r="Q2929">
            <v>1635</v>
          </cell>
          <cell r="R2929">
            <v>1908</v>
          </cell>
          <cell r="S2929">
            <v>1908</v>
          </cell>
          <cell r="T2929">
            <v>808</v>
          </cell>
          <cell r="U2929">
            <v>1618</v>
          </cell>
          <cell r="V2929">
            <v>1888</v>
          </cell>
          <cell r="W2929">
            <v>1888</v>
          </cell>
        </row>
        <row r="2930">
          <cell r="I2930" t="str">
            <v>ALI_84_SEG_8_PROV_2083</v>
          </cell>
          <cell r="J2930">
            <v>8</v>
          </cell>
          <cell r="K2930" t="str">
            <v>QUÉSOS</v>
          </cell>
          <cell r="L2930">
            <v>84</v>
          </cell>
          <cell r="M2930" t="str">
            <v>84 : Queso con bocadillo.</v>
          </cell>
          <cell r="N2930">
            <v>2083</v>
          </cell>
          <cell r="O2930" t="str">
            <v>Ut Quesos Venetto 2020</v>
          </cell>
          <cell r="P2930">
            <v>808</v>
          </cell>
          <cell r="Q2930">
            <v>1618</v>
          </cell>
          <cell r="R2930">
            <v>1888</v>
          </cell>
          <cell r="S2930">
            <v>1888</v>
          </cell>
          <cell r="T2930">
            <v>808</v>
          </cell>
          <cell r="U2930">
            <v>1618</v>
          </cell>
          <cell r="V2930">
            <v>1888</v>
          </cell>
          <cell r="W2930">
            <v>1888</v>
          </cell>
        </row>
        <row r="2931">
          <cell r="I2931" t="str">
            <v>ALI_84_SEG_9_PROV_2026</v>
          </cell>
          <cell r="J2931">
            <v>9</v>
          </cell>
          <cell r="K2931" t="str">
            <v>QUÉSOS</v>
          </cell>
          <cell r="L2931">
            <v>84</v>
          </cell>
          <cell r="M2931" t="str">
            <v>84 : Queso con bocadillo.</v>
          </cell>
          <cell r="N2931">
            <v>2026</v>
          </cell>
          <cell r="O2931" t="str">
            <v>Lácteos Appenzell SAS</v>
          </cell>
          <cell r="P2931">
            <v>831</v>
          </cell>
          <cell r="Q2931">
            <v>1660</v>
          </cell>
          <cell r="R2931">
            <v>1937</v>
          </cell>
          <cell r="S2931">
            <v>1937</v>
          </cell>
          <cell r="T2931">
            <v>808</v>
          </cell>
          <cell r="U2931">
            <v>1618</v>
          </cell>
          <cell r="V2931">
            <v>1888</v>
          </cell>
          <cell r="W2931">
            <v>1888</v>
          </cell>
        </row>
        <row r="2932">
          <cell r="I2932" t="str">
            <v>ALI_84_SEG_9_PROV_2050</v>
          </cell>
          <cell r="J2932">
            <v>9</v>
          </cell>
          <cell r="K2932" t="str">
            <v>QUÉSOS</v>
          </cell>
          <cell r="L2932">
            <v>84</v>
          </cell>
          <cell r="M2932" t="str">
            <v>84 : Queso con bocadillo.</v>
          </cell>
          <cell r="N2932">
            <v>2050</v>
          </cell>
          <cell r="O2932" t="str">
            <v>Inversiones Peniel SAS</v>
          </cell>
          <cell r="P2932">
            <v>817</v>
          </cell>
          <cell r="Q2932">
            <v>1635</v>
          </cell>
          <cell r="R2932">
            <v>1908</v>
          </cell>
          <cell r="S2932">
            <v>1908</v>
          </cell>
          <cell r="T2932">
            <v>808</v>
          </cell>
          <cell r="U2932">
            <v>1618</v>
          </cell>
          <cell r="V2932">
            <v>1888</v>
          </cell>
          <cell r="W2932">
            <v>1888</v>
          </cell>
        </row>
        <row r="2933">
          <cell r="I2933" t="str">
            <v>ALI_84_SEG_9_PROV_2083</v>
          </cell>
          <cell r="J2933">
            <v>9</v>
          </cell>
          <cell r="K2933" t="str">
            <v>QUÉSOS</v>
          </cell>
          <cell r="L2933">
            <v>84</v>
          </cell>
          <cell r="M2933" t="str">
            <v>84 : Queso con bocadillo.</v>
          </cell>
          <cell r="N2933">
            <v>2083</v>
          </cell>
          <cell r="O2933" t="str">
            <v>Ut Quesos Venetto 2020</v>
          </cell>
          <cell r="P2933">
            <v>808</v>
          </cell>
          <cell r="Q2933">
            <v>1618</v>
          </cell>
          <cell r="R2933">
            <v>1888</v>
          </cell>
          <cell r="S2933">
            <v>1888</v>
          </cell>
          <cell r="T2933">
            <v>808</v>
          </cell>
          <cell r="U2933">
            <v>1618</v>
          </cell>
          <cell r="V2933">
            <v>1888</v>
          </cell>
          <cell r="W2933">
            <v>1888</v>
          </cell>
        </row>
        <row r="2934">
          <cell r="I2934" t="str">
            <v>ALI_84_SEG_10_PROV_2026</v>
          </cell>
          <cell r="J2934">
            <v>10</v>
          </cell>
          <cell r="K2934" t="str">
            <v>QUÉSOS</v>
          </cell>
          <cell r="L2934">
            <v>84</v>
          </cell>
          <cell r="M2934" t="str">
            <v>84 : Queso con bocadillo.</v>
          </cell>
          <cell r="N2934">
            <v>2026</v>
          </cell>
          <cell r="O2934" t="str">
            <v>Lácteos Appenzell SAS</v>
          </cell>
          <cell r="P2934">
            <v>831</v>
          </cell>
          <cell r="Q2934">
            <v>1660</v>
          </cell>
          <cell r="R2934">
            <v>1937</v>
          </cell>
          <cell r="S2934">
            <v>1937</v>
          </cell>
          <cell r="T2934">
            <v>808</v>
          </cell>
          <cell r="U2934">
            <v>1618</v>
          </cell>
          <cell r="V2934">
            <v>1888</v>
          </cell>
          <cell r="W2934">
            <v>1888</v>
          </cell>
        </row>
        <row r="2935">
          <cell r="I2935" t="str">
            <v>ALI_84_SEG_10_PROV_2050</v>
          </cell>
          <cell r="J2935">
            <v>10</v>
          </cell>
          <cell r="K2935" t="str">
            <v>QUÉSOS</v>
          </cell>
          <cell r="L2935">
            <v>84</v>
          </cell>
          <cell r="M2935" t="str">
            <v>84 : Queso con bocadillo.</v>
          </cell>
          <cell r="N2935">
            <v>2050</v>
          </cell>
          <cell r="O2935" t="str">
            <v>Inversiones Peniel SAS</v>
          </cell>
          <cell r="P2935">
            <v>817</v>
          </cell>
          <cell r="Q2935">
            <v>1635</v>
          </cell>
          <cell r="R2935">
            <v>1908</v>
          </cell>
          <cell r="S2935">
            <v>1908</v>
          </cell>
          <cell r="T2935">
            <v>808</v>
          </cell>
          <cell r="U2935">
            <v>1618</v>
          </cell>
          <cell r="V2935">
            <v>1888</v>
          </cell>
          <cell r="W2935">
            <v>1888</v>
          </cell>
        </row>
        <row r="2936">
          <cell r="I2936" t="str">
            <v>ALI_84_SEG_10_PROV_2083</v>
          </cell>
          <cell r="J2936">
            <v>10</v>
          </cell>
          <cell r="K2936" t="str">
            <v>QUÉSOS</v>
          </cell>
          <cell r="L2936">
            <v>84</v>
          </cell>
          <cell r="M2936" t="str">
            <v>84 : Queso con bocadillo.</v>
          </cell>
          <cell r="N2936">
            <v>2083</v>
          </cell>
          <cell r="O2936" t="str">
            <v>Ut Quesos Venetto 2020</v>
          </cell>
          <cell r="P2936">
            <v>808</v>
          </cell>
          <cell r="Q2936">
            <v>1618</v>
          </cell>
          <cell r="R2936">
            <v>1888</v>
          </cell>
          <cell r="S2936">
            <v>1888</v>
          </cell>
          <cell r="T2936">
            <v>808</v>
          </cell>
          <cell r="U2936">
            <v>1618</v>
          </cell>
          <cell r="V2936">
            <v>1888</v>
          </cell>
          <cell r="W2936">
            <v>1888</v>
          </cell>
        </row>
        <row r="2937">
          <cell r="I2937" t="str">
            <v>ALI_84_SEG_11_PROV_2026</v>
          </cell>
          <cell r="J2937">
            <v>11</v>
          </cell>
          <cell r="K2937" t="str">
            <v>QUÉSOS</v>
          </cell>
          <cell r="L2937">
            <v>84</v>
          </cell>
          <cell r="M2937" t="str">
            <v>84 : Queso con bocadillo.</v>
          </cell>
          <cell r="N2937">
            <v>2026</v>
          </cell>
          <cell r="O2937" t="str">
            <v>Lácteos Appenzell SAS</v>
          </cell>
          <cell r="P2937">
            <v>831</v>
          </cell>
          <cell r="Q2937">
            <v>1660</v>
          </cell>
          <cell r="R2937">
            <v>1937</v>
          </cell>
          <cell r="S2937">
            <v>1937</v>
          </cell>
          <cell r="T2937">
            <v>808</v>
          </cell>
          <cell r="U2937">
            <v>1618</v>
          </cell>
          <cell r="V2937">
            <v>1888</v>
          </cell>
          <cell r="W2937">
            <v>1888</v>
          </cell>
        </row>
        <row r="2938">
          <cell r="I2938" t="str">
            <v>ALI_84_SEG_11_PROV_2050</v>
          </cell>
          <cell r="J2938">
            <v>11</v>
          </cell>
          <cell r="K2938" t="str">
            <v>QUÉSOS</v>
          </cell>
          <cell r="L2938">
            <v>84</v>
          </cell>
          <cell r="M2938" t="str">
            <v>84 : Queso con bocadillo.</v>
          </cell>
          <cell r="N2938">
            <v>2050</v>
          </cell>
          <cell r="O2938" t="str">
            <v>Inversiones Peniel SAS</v>
          </cell>
          <cell r="P2938">
            <v>817</v>
          </cell>
          <cell r="Q2938">
            <v>1635</v>
          </cell>
          <cell r="R2938">
            <v>1908</v>
          </cell>
          <cell r="S2938">
            <v>1908</v>
          </cell>
          <cell r="T2938">
            <v>808</v>
          </cell>
          <cell r="U2938">
            <v>1618</v>
          </cell>
          <cell r="V2938">
            <v>1888</v>
          </cell>
          <cell r="W2938">
            <v>1888</v>
          </cell>
        </row>
        <row r="2939">
          <cell r="I2939" t="str">
            <v>ALI_84_SEG_11_PROV_2083</v>
          </cell>
          <cell r="J2939">
            <v>11</v>
          </cell>
          <cell r="K2939" t="str">
            <v>QUÉSOS</v>
          </cell>
          <cell r="L2939">
            <v>84</v>
          </cell>
          <cell r="M2939" t="str">
            <v>84 : Queso con bocadillo.</v>
          </cell>
          <cell r="N2939">
            <v>2083</v>
          </cell>
          <cell r="O2939" t="str">
            <v>Ut Quesos Venetto 2020</v>
          </cell>
          <cell r="P2939">
            <v>808</v>
          </cell>
          <cell r="Q2939">
            <v>1618</v>
          </cell>
          <cell r="R2939">
            <v>1888</v>
          </cell>
          <cell r="S2939">
            <v>1888</v>
          </cell>
          <cell r="T2939">
            <v>808</v>
          </cell>
          <cell r="U2939">
            <v>1618</v>
          </cell>
          <cell r="V2939">
            <v>1888</v>
          </cell>
          <cell r="W2939">
            <v>1888</v>
          </cell>
        </row>
        <row r="2940">
          <cell r="I2940" t="str">
            <v>ALI_84_SEG_12_PROV_2026</v>
          </cell>
          <cell r="J2940">
            <v>12</v>
          </cell>
          <cell r="K2940" t="str">
            <v>QUÉSOS</v>
          </cell>
          <cell r="L2940">
            <v>84</v>
          </cell>
          <cell r="M2940" t="str">
            <v>84 : Queso con bocadillo.</v>
          </cell>
          <cell r="N2940">
            <v>2026</v>
          </cell>
          <cell r="O2940" t="str">
            <v>Lácteos Appenzell SAS</v>
          </cell>
          <cell r="P2940">
            <v>831</v>
          </cell>
          <cell r="Q2940">
            <v>1660</v>
          </cell>
          <cell r="R2940">
            <v>1937</v>
          </cell>
          <cell r="S2940">
            <v>1937</v>
          </cell>
          <cell r="T2940">
            <v>808</v>
          </cell>
          <cell r="U2940">
            <v>1618</v>
          </cell>
          <cell r="V2940">
            <v>1888</v>
          </cell>
          <cell r="W2940">
            <v>1888</v>
          </cell>
        </row>
        <row r="2941">
          <cell r="I2941" t="str">
            <v>ALI_84_SEG_12_PROV_2050</v>
          </cell>
          <cell r="J2941">
            <v>12</v>
          </cell>
          <cell r="K2941" t="str">
            <v>QUÉSOS</v>
          </cell>
          <cell r="L2941">
            <v>84</v>
          </cell>
          <cell r="M2941" t="str">
            <v>84 : Queso con bocadillo.</v>
          </cell>
          <cell r="N2941">
            <v>2050</v>
          </cell>
          <cell r="O2941" t="str">
            <v>Inversiones Peniel SAS</v>
          </cell>
          <cell r="P2941">
            <v>817</v>
          </cell>
          <cell r="Q2941">
            <v>1635</v>
          </cell>
          <cell r="R2941">
            <v>1908</v>
          </cell>
          <cell r="S2941">
            <v>1908</v>
          </cell>
          <cell r="T2941">
            <v>808</v>
          </cell>
          <cell r="U2941">
            <v>1618</v>
          </cell>
          <cell r="V2941">
            <v>1888</v>
          </cell>
          <cell r="W2941">
            <v>1888</v>
          </cell>
        </row>
        <row r="2942">
          <cell r="I2942" t="str">
            <v>ALI_84_SEG_12_PROV_2083</v>
          </cell>
          <cell r="J2942">
            <v>12</v>
          </cell>
          <cell r="K2942" t="str">
            <v>QUÉSOS</v>
          </cell>
          <cell r="L2942">
            <v>84</v>
          </cell>
          <cell r="M2942" t="str">
            <v>84 : Queso con bocadillo.</v>
          </cell>
          <cell r="N2942">
            <v>2083</v>
          </cell>
          <cell r="O2942" t="str">
            <v>Ut Quesos Venetto 2020</v>
          </cell>
          <cell r="P2942">
            <v>808</v>
          </cell>
          <cell r="Q2942">
            <v>1618</v>
          </cell>
          <cell r="R2942">
            <v>1888</v>
          </cell>
          <cell r="S2942">
            <v>1888</v>
          </cell>
          <cell r="T2942">
            <v>808</v>
          </cell>
          <cell r="U2942">
            <v>1618</v>
          </cell>
          <cell r="V2942">
            <v>1888</v>
          </cell>
          <cell r="W2942">
            <v>1888</v>
          </cell>
        </row>
        <row r="2943">
          <cell r="I2943" t="str">
            <v>ALI_84_SEG_13_PROV_2026</v>
          </cell>
          <cell r="J2943">
            <v>13</v>
          </cell>
          <cell r="K2943" t="str">
            <v>QUÉSOS</v>
          </cell>
          <cell r="L2943">
            <v>84</v>
          </cell>
          <cell r="M2943" t="str">
            <v>84 : Queso con bocadillo.</v>
          </cell>
          <cell r="N2943">
            <v>2026</v>
          </cell>
          <cell r="O2943" t="str">
            <v>Lácteos Appenzell SAS</v>
          </cell>
          <cell r="P2943">
            <v>831</v>
          </cell>
          <cell r="Q2943">
            <v>1660</v>
          </cell>
          <cell r="R2943">
            <v>1937</v>
          </cell>
          <cell r="S2943">
            <v>1937</v>
          </cell>
          <cell r="T2943">
            <v>808</v>
          </cell>
          <cell r="U2943">
            <v>1618</v>
          </cell>
          <cell r="V2943">
            <v>1888</v>
          </cell>
          <cell r="W2943">
            <v>1888</v>
          </cell>
        </row>
        <row r="2944">
          <cell r="I2944" t="str">
            <v>ALI_84_SEG_13_PROV_2050</v>
          </cell>
          <cell r="J2944">
            <v>13</v>
          </cell>
          <cell r="K2944" t="str">
            <v>QUÉSOS</v>
          </cell>
          <cell r="L2944">
            <v>84</v>
          </cell>
          <cell r="M2944" t="str">
            <v>84 : Queso con bocadillo.</v>
          </cell>
          <cell r="N2944">
            <v>2050</v>
          </cell>
          <cell r="O2944" t="str">
            <v>Inversiones Peniel SAS</v>
          </cell>
          <cell r="P2944">
            <v>817</v>
          </cell>
          <cell r="Q2944">
            <v>1635</v>
          </cell>
          <cell r="R2944">
            <v>1908</v>
          </cell>
          <cell r="S2944">
            <v>1908</v>
          </cell>
          <cell r="T2944">
            <v>808</v>
          </cell>
          <cell r="U2944">
            <v>1618</v>
          </cell>
          <cell r="V2944">
            <v>1888</v>
          </cell>
          <cell r="W2944">
            <v>1888</v>
          </cell>
        </row>
        <row r="2945">
          <cell r="I2945" t="str">
            <v>ALI_84_SEG_13_PROV_2083</v>
          </cell>
          <cell r="J2945">
            <v>13</v>
          </cell>
          <cell r="K2945" t="str">
            <v>QUÉSOS</v>
          </cell>
          <cell r="L2945">
            <v>84</v>
          </cell>
          <cell r="M2945" t="str">
            <v>84 : Queso con bocadillo.</v>
          </cell>
          <cell r="N2945">
            <v>2083</v>
          </cell>
          <cell r="O2945" t="str">
            <v>Ut Quesos Venetto 2020</v>
          </cell>
          <cell r="P2945">
            <v>808</v>
          </cell>
          <cell r="Q2945">
            <v>1618</v>
          </cell>
          <cell r="R2945">
            <v>1888</v>
          </cell>
          <cell r="S2945">
            <v>1888</v>
          </cell>
          <cell r="T2945">
            <v>808</v>
          </cell>
          <cell r="U2945">
            <v>1618</v>
          </cell>
          <cell r="V2945">
            <v>1888</v>
          </cell>
          <cell r="W2945">
            <v>1888</v>
          </cell>
        </row>
        <row r="2946">
          <cell r="I2946" t="str">
            <v>ALI_84_SEG_14_PROV_2026</v>
          </cell>
          <cell r="J2946">
            <v>14</v>
          </cell>
          <cell r="K2946" t="str">
            <v>QUÉSOS</v>
          </cell>
          <cell r="L2946">
            <v>84</v>
          </cell>
          <cell r="M2946" t="str">
            <v>84 : Queso con bocadillo.</v>
          </cell>
          <cell r="N2946">
            <v>2026</v>
          </cell>
          <cell r="O2946" t="str">
            <v>Lácteos Appenzell SAS</v>
          </cell>
          <cell r="P2946">
            <v>831</v>
          </cell>
          <cell r="Q2946">
            <v>1660</v>
          </cell>
          <cell r="R2946">
            <v>1937</v>
          </cell>
          <cell r="S2946">
            <v>1937</v>
          </cell>
          <cell r="T2946">
            <v>808</v>
          </cell>
          <cell r="U2946">
            <v>1618</v>
          </cell>
          <cell r="V2946">
            <v>1888</v>
          </cell>
          <cell r="W2946">
            <v>1888</v>
          </cell>
        </row>
        <row r="2947">
          <cell r="I2947" t="str">
            <v>ALI_84_SEG_14_PROV_2050</v>
          </cell>
          <cell r="J2947">
            <v>14</v>
          </cell>
          <cell r="K2947" t="str">
            <v>QUÉSOS</v>
          </cell>
          <cell r="L2947">
            <v>84</v>
          </cell>
          <cell r="M2947" t="str">
            <v>84 : Queso con bocadillo.</v>
          </cell>
          <cell r="N2947">
            <v>2050</v>
          </cell>
          <cell r="O2947" t="str">
            <v>Inversiones Peniel SAS</v>
          </cell>
          <cell r="P2947">
            <v>817</v>
          </cell>
          <cell r="Q2947">
            <v>1635</v>
          </cell>
          <cell r="R2947">
            <v>1908</v>
          </cell>
          <cell r="S2947">
            <v>1908</v>
          </cell>
          <cell r="T2947">
            <v>808</v>
          </cell>
          <cell r="U2947">
            <v>1618</v>
          </cell>
          <cell r="V2947">
            <v>1888</v>
          </cell>
          <cell r="W2947">
            <v>1888</v>
          </cell>
        </row>
        <row r="2948">
          <cell r="I2948" t="str">
            <v>ALI_84_SEG_14_PROV_2083</v>
          </cell>
          <cell r="J2948">
            <v>14</v>
          </cell>
          <cell r="K2948" t="str">
            <v>QUÉSOS</v>
          </cell>
          <cell r="L2948">
            <v>84</v>
          </cell>
          <cell r="M2948" t="str">
            <v>84 : Queso con bocadillo.</v>
          </cell>
          <cell r="N2948">
            <v>2083</v>
          </cell>
          <cell r="O2948" t="str">
            <v>Ut Quesos Venetto 2020</v>
          </cell>
          <cell r="P2948">
            <v>808</v>
          </cell>
          <cell r="Q2948">
            <v>1618</v>
          </cell>
          <cell r="R2948">
            <v>1888</v>
          </cell>
          <cell r="S2948">
            <v>1888</v>
          </cell>
          <cell r="T2948">
            <v>808</v>
          </cell>
          <cell r="U2948">
            <v>1618</v>
          </cell>
          <cell r="V2948">
            <v>1888</v>
          </cell>
          <cell r="W2948">
            <v>1888</v>
          </cell>
        </row>
        <row r="2949">
          <cell r="I2949" t="str">
            <v>ALI_84_SEG_15_PROV_2026</v>
          </cell>
          <cell r="J2949">
            <v>15</v>
          </cell>
          <cell r="K2949" t="str">
            <v>QUÉSOS</v>
          </cell>
          <cell r="L2949">
            <v>84</v>
          </cell>
          <cell r="M2949" t="str">
            <v>84 : Queso con bocadillo.</v>
          </cell>
          <cell r="N2949">
            <v>2026</v>
          </cell>
          <cell r="O2949" t="str">
            <v>Lácteos Appenzell SAS</v>
          </cell>
          <cell r="P2949">
            <v>831</v>
          </cell>
          <cell r="Q2949">
            <v>1660</v>
          </cell>
          <cell r="R2949">
            <v>1937</v>
          </cell>
          <cell r="S2949">
            <v>1937</v>
          </cell>
          <cell r="T2949">
            <v>808</v>
          </cell>
          <cell r="U2949">
            <v>1618</v>
          </cell>
          <cell r="V2949">
            <v>1888</v>
          </cell>
          <cell r="W2949">
            <v>1888</v>
          </cell>
        </row>
        <row r="2950">
          <cell r="I2950" t="str">
            <v>ALI_84_SEG_15_PROV_2050</v>
          </cell>
          <cell r="J2950">
            <v>15</v>
          </cell>
          <cell r="K2950" t="str">
            <v>QUÉSOS</v>
          </cell>
          <cell r="L2950">
            <v>84</v>
          </cell>
          <cell r="M2950" t="str">
            <v>84 : Queso con bocadillo.</v>
          </cell>
          <cell r="N2950">
            <v>2050</v>
          </cell>
          <cell r="O2950" t="str">
            <v>Inversiones Peniel SAS</v>
          </cell>
          <cell r="P2950">
            <v>817</v>
          </cell>
          <cell r="Q2950">
            <v>1635</v>
          </cell>
          <cell r="R2950">
            <v>1908</v>
          </cell>
          <cell r="S2950">
            <v>1908</v>
          </cell>
          <cell r="T2950">
            <v>808</v>
          </cell>
          <cell r="U2950">
            <v>1618</v>
          </cell>
          <cell r="V2950">
            <v>1888</v>
          </cell>
          <cell r="W2950">
            <v>1888</v>
          </cell>
        </row>
        <row r="2951">
          <cell r="I2951" t="str">
            <v>ALI_84_SEG_15_PROV_2083</v>
          </cell>
          <cell r="J2951">
            <v>15</v>
          </cell>
          <cell r="K2951" t="str">
            <v>QUÉSOS</v>
          </cell>
          <cell r="L2951">
            <v>84</v>
          </cell>
          <cell r="M2951" t="str">
            <v>84 : Queso con bocadillo.</v>
          </cell>
          <cell r="N2951">
            <v>2083</v>
          </cell>
          <cell r="O2951" t="str">
            <v>Ut Quesos Venetto 2020</v>
          </cell>
          <cell r="P2951">
            <v>808</v>
          </cell>
          <cell r="Q2951">
            <v>1618</v>
          </cell>
          <cell r="R2951">
            <v>1888</v>
          </cell>
          <cell r="S2951">
            <v>1888</v>
          </cell>
          <cell r="T2951">
            <v>808</v>
          </cell>
          <cell r="U2951">
            <v>1618</v>
          </cell>
          <cell r="V2951">
            <v>1888</v>
          </cell>
          <cell r="W2951">
            <v>1888</v>
          </cell>
        </row>
        <row r="2952">
          <cell r="I2952" t="str">
            <v>ALI_86_SEG_1_PROV_2026</v>
          </cell>
          <cell r="J2952">
            <v>1</v>
          </cell>
          <cell r="K2952" t="str">
            <v>QUÉSOS</v>
          </cell>
          <cell r="L2952">
            <v>86</v>
          </cell>
          <cell r="M2952" t="str">
            <v>86 : Queso Pera semigraso.</v>
          </cell>
          <cell r="N2952">
            <v>2026</v>
          </cell>
          <cell r="O2952" t="str">
            <v>Lácteos Appenzell SAS</v>
          </cell>
          <cell r="P2952">
            <v>1716</v>
          </cell>
          <cell r="Q2952">
            <v>1716</v>
          </cell>
          <cell r="R2952">
            <v>2144</v>
          </cell>
          <cell r="S2952">
            <v>2144</v>
          </cell>
          <cell r="T2952">
            <v>1672</v>
          </cell>
          <cell r="U2952">
            <v>1672</v>
          </cell>
          <cell r="V2952">
            <v>2089</v>
          </cell>
          <cell r="W2952">
            <v>2089</v>
          </cell>
        </row>
        <row r="2953">
          <cell r="I2953" t="str">
            <v>ALI_86_SEG_1_PROV_2050</v>
          </cell>
          <cell r="J2953">
            <v>1</v>
          </cell>
          <cell r="K2953" t="str">
            <v>QUÉSOS</v>
          </cell>
          <cell r="L2953">
            <v>86</v>
          </cell>
          <cell r="M2953" t="str">
            <v>86 : Queso Pera semigraso.</v>
          </cell>
          <cell r="N2953">
            <v>2050</v>
          </cell>
          <cell r="O2953" t="str">
            <v>Inversiones Peniel SAS</v>
          </cell>
          <cell r="P2953">
            <v>1725</v>
          </cell>
          <cell r="Q2953">
            <v>1725</v>
          </cell>
          <cell r="R2953">
            <v>2154</v>
          </cell>
          <cell r="S2953">
            <v>2154</v>
          </cell>
          <cell r="T2953">
            <v>1672</v>
          </cell>
          <cell r="U2953">
            <v>1672</v>
          </cell>
          <cell r="V2953">
            <v>2089</v>
          </cell>
          <cell r="W2953">
            <v>2089</v>
          </cell>
        </row>
        <row r="2954">
          <cell r="I2954" t="str">
            <v>ALI_86_SEG_1_PROV_2083</v>
          </cell>
          <cell r="J2954">
            <v>1</v>
          </cell>
          <cell r="K2954" t="str">
            <v>QUÉSOS</v>
          </cell>
          <cell r="L2954">
            <v>86</v>
          </cell>
          <cell r="M2954" t="str">
            <v>86 : Queso Pera semigraso.</v>
          </cell>
          <cell r="N2954">
            <v>2083</v>
          </cell>
          <cell r="O2954" t="str">
            <v>Ut Quesos Venetto 2020</v>
          </cell>
          <cell r="P2954">
            <v>1672</v>
          </cell>
          <cell r="Q2954">
            <v>1672</v>
          </cell>
          <cell r="R2954">
            <v>2089</v>
          </cell>
          <cell r="S2954">
            <v>2089</v>
          </cell>
          <cell r="T2954">
            <v>1672</v>
          </cell>
          <cell r="U2954">
            <v>1672</v>
          </cell>
          <cell r="V2954">
            <v>2089</v>
          </cell>
          <cell r="W2954">
            <v>2089</v>
          </cell>
        </row>
        <row r="2955">
          <cell r="I2955" t="str">
            <v>ALI_86_SEG_2_PROV_2026</v>
          </cell>
          <cell r="J2955">
            <v>2</v>
          </cell>
          <cell r="K2955" t="str">
            <v>QUÉSOS</v>
          </cell>
          <cell r="L2955">
            <v>86</v>
          </cell>
          <cell r="M2955" t="str">
            <v>86 : Queso Pera semigraso.</v>
          </cell>
          <cell r="N2955">
            <v>2026</v>
          </cell>
          <cell r="O2955" t="str">
            <v>Lácteos Appenzell SAS</v>
          </cell>
          <cell r="P2955">
            <v>1716</v>
          </cell>
          <cell r="Q2955">
            <v>1716</v>
          </cell>
          <cell r="R2955">
            <v>2144</v>
          </cell>
          <cell r="S2955">
            <v>2144</v>
          </cell>
          <cell r="T2955">
            <v>1672</v>
          </cell>
          <cell r="U2955">
            <v>1672</v>
          </cell>
          <cell r="V2955">
            <v>2089</v>
          </cell>
          <cell r="W2955">
            <v>2089</v>
          </cell>
        </row>
        <row r="2956">
          <cell r="I2956" t="str">
            <v>ALI_86_SEG_2_PROV_2050</v>
          </cell>
          <cell r="J2956">
            <v>2</v>
          </cell>
          <cell r="K2956" t="str">
            <v>QUÉSOS</v>
          </cell>
          <cell r="L2956">
            <v>86</v>
          </cell>
          <cell r="M2956" t="str">
            <v>86 : Queso Pera semigraso.</v>
          </cell>
          <cell r="N2956">
            <v>2050</v>
          </cell>
          <cell r="O2956" t="str">
            <v>Inversiones Peniel SAS</v>
          </cell>
          <cell r="P2956">
            <v>1725</v>
          </cell>
          <cell r="Q2956">
            <v>1725</v>
          </cell>
          <cell r="R2956">
            <v>2154</v>
          </cell>
          <cell r="S2956">
            <v>2154</v>
          </cell>
          <cell r="T2956">
            <v>1672</v>
          </cell>
          <cell r="U2956">
            <v>1672</v>
          </cell>
          <cell r="V2956">
            <v>2089</v>
          </cell>
          <cell r="W2956">
            <v>2089</v>
          </cell>
        </row>
        <row r="2957">
          <cell r="I2957" t="str">
            <v>ALI_86_SEG_2_PROV_2083</v>
          </cell>
          <cell r="J2957">
            <v>2</v>
          </cell>
          <cell r="K2957" t="str">
            <v>QUÉSOS</v>
          </cell>
          <cell r="L2957">
            <v>86</v>
          </cell>
          <cell r="M2957" t="str">
            <v>86 : Queso Pera semigraso.</v>
          </cell>
          <cell r="N2957">
            <v>2083</v>
          </cell>
          <cell r="O2957" t="str">
            <v>Ut Quesos Venetto 2020</v>
          </cell>
          <cell r="P2957">
            <v>1672</v>
          </cell>
          <cell r="Q2957">
            <v>1672</v>
          </cell>
          <cell r="R2957">
            <v>2089</v>
          </cell>
          <cell r="S2957">
            <v>2089</v>
          </cell>
          <cell r="T2957">
            <v>1672</v>
          </cell>
          <cell r="U2957">
            <v>1672</v>
          </cell>
          <cell r="V2957">
            <v>2089</v>
          </cell>
          <cell r="W2957">
            <v>2089</v>
          </cell>
        </row>
        <row r="2958">
          <cell r="I2958" t="str">
            <v>ALI_86_SEG_3_PROV_2026</v>
          </cell>
          <cell r="J2958">
            <v>3</v>
          </cell>
          <cell r="K2958" t="str">
            <v>QUÉSOS</v>
          </cell>
          <cell r="L2958">
            <v>86</v>
          </cell>
          <cell r="M2958" t="str">
            <v>86 : Queso Pera semigraso.</v>
          </cell>
          <cell r="N2958">
            <v>2026</v>
          </cell>
          <cell r="O2958" t="str">
            <v>Lácteos Appenzell SAS</v>
          </cell>
          <cell r="P2958">
            <v>1716</v>
          </cell>
          <cell r="Q2958">
            <v>1716</v>
          </cell>
          <cell r="R2958">
            <v>2144</v>
          </cell>
          <cell r="S2958">
            <v>2144</v>
          </cell>
          <cell r="T2958">
            <v>1672</v>
          </cell>
          <cell r="U2958">
            <v>1672</v>
          </cell>
          <cell r="V2958">
            <v>2089</v>
          </cell>
          <cell r="W2958">
            <v>2089</v>
          </cell>
        </row>
        <row r="2959">
          <cell r="I2959" t="str">
            <v>ALI_86_SEG_3_PROV_2050</v>
          </cell>
          <cell r="J2959">
            <v>3</v>
          </cell>
          <cell r="K2959" t="str">
            <v>QUÉSOS</v>
          </cell>
          <cell r="L2959">
            <v>86</v>
          </cell>
          <cell r="M2959" t="str">
            <v>86 : Queso Pera semigraso.</v>
          </cell>
          <cell r="N2959">
            <v>2050</v>
          </cell>
          <cell r="O2959" t="str">
            <v>Inversiones Peniel SAS</v>
          </cell>
          <cell r="P2959">
            <v>1725</v>
          </cell>
          <cell r="Q2959">
            <v>1725</v>
          </cell>
          <cell r="R2959">
            <v>2154</v>
          </cell>
          <cell r="S2959">
            <v>2154</v>
          </cell>
          <cell r="T2959">
            <v>1672</v>
          </cell>
          <cell r="U2959">
            <v>1672</v>
          </cell>
          <cell r="V2959">
            <v>2089</v>
          </cell>
          <cell r="W2959">
            <v>2089</v>
          </cell>
        </row>
        <row r="2960">
          <cell r="I2960" t="str">
            <v>ALI_86_SEG_3_PROV_2083</v>
          </cell>
          <cell r="J2960">
            <v>3</v>
          </cell>
          <cell r="K2960" t="str">
            <v>QUÉSOS</v>
          </cell>
          <cell r="L2960">
            <v>86</v>
          </cell>
          <cell r="M2960" t="str">
            <v>86 : Queso Pera semigraso.</v>
          </cell>
          <cell r="N2960">
            <v>2083</v>
          </cell>
          <cell r="O2960" t="str">
            <v>Ut Quesos Venetto 2020</v>
          </cell>
          <cell r="P2960">
            <v>1672</v>
          </cell>
          <cell r="Q2960">
            <v>1672</v>
          </cell>
          <cell r="R2960">
            <v>2089</v>
          </cell>
          <cell r="S2960">
            <v>2089</v>
          </cell>
          <cell r="T2960">
            <v>1672</v>
          </cell>
          <cell r="U2960">
            <v>1672</v>
          </cell>
          <cell r="V2960">
            <v>2089</v>
          </cell>
          <cell r="W2960">
            <v>2089</v>
          </cell>
        </row>
        <row r="2961">
          <cell r="I2961" t="str">
            <v>ALI_86_SEG_4_PROV_2026</v>
          </cell>
          <cell r="J2961">
            <v>4</v>
          </cell>
          <cell r="K2961" t="str">
            <v>QUÉSOS</v>
          </cell>
          <cell r="L2961">
            <v>86</v>
          </cell>
          <cell r="M2961" t="str">
            <v>86 : Queso Pera semigraso.</v>
          </cell>
          <cell r="N2961">
            <v>2026</v>
          </cell>
          <cell r="O2961" t="str">
            <v>Lácteos Appenzell SAS</v>
          </cell>
          <cell r="P2961">
            <v>1716</v>
          </cell>
          <cell r="Q2961">
            <v>1716</v>
          </cell>
          <cell r="R2961">
            <v>2144</v>
          </cell>
          <cell r="S2961">
            <v>2144</v>
          </cell>
          <cell r="T2961">
            <v>1672</v>
          </cell>
          <cell r="U2961">
            <v>1672</v>
          </cell>
          <cell r="V2961">
            <v>2089</v>
          </cell>
          <cell r="W2961">
            <v>2089</v>
          </cell>
        </row>
        <row r="2962">
          <cell r="I2962" t="str">
            <v>ALI_86_SEG_4_PROV_2050</v>
          </cell>
          <cell r="J2962">
            <v>4</v>
          </cell>
          <cell r="K2962" t="str">
            <v>QUÉSOS</v>
          </cell>
          <cell r="L2962">
            <v>86</v>
          </cell>
          <cell r="M2962" t="str">
            <v>86 : Queso Pera semigraso.</v>
          </cell>
          <cell r="N2962">
            <v>2050</v>
          </cell>
          <cell r="O2962" t="str">
            <v>Inversiones Peniel SAS</v>
          </cell>
          <cell r="P2962">
            <v>1725</v>
          </cell>
          <cell r="Q2962">
            <v>1725</v>
          </cell>
          <cell r="R2962">
            <v>2154</v>
          </cell>
          <cell r="S2962">
            <v>2154</v>
          </cell>
          <cell r="T2962">
            <v>1672</v>
          </cell>
          <cell r="U2962">
            <v>1672</v>
          </cell>
          <cell r="V2962">
            <v>2089</v>
          </cell>
          <cell r="W2962">
            <v>2089</v>
          </cell>
        </row>
        <row r="2963">
          <cell r="I2963" t="str">
            <v>ALI_86_SEG_4_PROV_2083</v>
          </cell>
          <cell r="J2963">
            <v>4</v>
          </cell>
          <cell r="K2963" t="str">
            <v>QUÉSOS</v>
          </cell>
          <cell r="L2963">
            <v>86</v>
          </cell>
          <cell r="M2963" t="str">
            <v>86 : Queso Pera semigraso.</v>
          </cell>
          <cell r="N2963">
            <v>2083</v>
          </cell>
          <cell r="O2963" t="str">
            <v>Ut Quesos Venetto 2020</v>
          </cell>
          <cell r="P2963">
            <v>1672</v>
          </cell>
          <cell r="Q2963">
            <v>1672</v>
          </cell>
          <cell r="R2963">
            <v>2089</v>
          </cell>
          <cell r="S2963">
            <v>2089</v>
          </cell>
          <cell r="T2963">
            <v>1672</v>
          </cell>
          <cell r="U2963">
            <v>1672</v>
          </cell>
          <cell r="V2963">
            <v>2089</v>
          </cell>
          <cell r="W2963">
            <v>2089</v>
          </cell>
        </row>
        <row r="2964">
          <cell r="I2964" t="str">
            <v>ALI_86_SEG_5_PROV_2026</v>
          </cell>
          <cell r="J2964">
            <v>5</v>
          </cell>
          <cell r="K2964" t="str">
            <v>QUÉSOS</v>
          </cell>
          <cell r="L2964">
            <v>86</v>
          </cell>
          <cell r="M2964" t="str">
            <v>86 : Queso Pera semigraso.</v>
          </cell>
          <cell r="N2964">
            <v>2026</v>
          </cell>
          <cell r="O2964" t="str">
            <v>Lácteos Appenzell SAS</v>
          </cell>
          <cell r="P2964">
            <v>1716</v>
          </cell>
          <cell r="Q2964">
            <v>1716</v>
          </cell>
          <cell r="R2964">
            <v>2144</v>
          </cell>
          <cell r="S2964">
            <v>2144</v>
          </cell>
          <cell r="T2964">
            <v>1672</v>
          </cell>
          <cell r="U2964">
            <v>1672</v>
          </cell>
          <cell r="V2964">
            <v>2089</v>
          </cell>
          <cell r="W2964">
            <v>2089</v>
          </cell>
        </row>
        <row r="2965">
          <cell r="I2965" t="str">
            <v>ALI_86_SEG_5_PROV_2050</v>
          </cell>
          <cell r="J2965">
            <v>5</v>
          </cell>
          <cell r="K2965" t="str">
            <v>QUÉSOS</v>
          </cell>
          <cell r="L2965">
            <v>86</v>
          </cell>
          <cell r="M2965" t="str">
            <v>86 : Queso Pera semigraso.</v>
          </cell>
          <cell r="N2965">
            <v>2050</v>
          </cell>
          <cell r="O2965" t="str">
            <v>Inversiones Peniel SAS</v>
          </cell>
          <cell r="P2965">
            <v>1725</v>
          </cell>
          <cell r="Q2965">
            <v>1725</v>
          </cell>
          <cell r="R2965">
            <v>2154</v>
          </cell>
          <cell r="S2965">
            <v>2154</v>
          </cell>
          <cell r="T2965">
            <v>1672</v>
          </cell>
          <cell r="U2965">
            <v>1672</v>
          </cell>
          <cell r="V2965">
            <v>2089</v>
          </cell>
          <cell r="W2965">
            <v>2089</v>
          </cell>
        </row>
        <row r="2966">
          <cell r="I2966" t="str">
            <v>ALI_86_SEG_5_PROV_2083</v>
          </cell>
          <cell r="J2966">
            <v>5</v>
          </cell>
          <cell r="K2966" t="str">
            <v>QUÉSOS</v>
          </cell>
          <cell r="L2966">
            <v>86</v>
          </cell>
          <cell r="M2966" t="str">
            <v>86 : Queso Pera semigraso.</v>
          </cell>
          <cell r="N2966">
            <v>2083</v>
          </cell>
          <cell r="O2966" t="str">
            <v>Ut Quesos Venetto 2020</v>
          </cell>
          <cell r="P2966">
            <v>1672</v>
          </cell>
          <cell r="Q2966">
            <v>1672</v>
          </cell>
          <cell r="R2966">
            <v>2089</v>
          </cell>
          <cell r="S2966">
            <v>2089</v>
          </cell>
          <cell r="T2966">
            <v>1672</v>
          </cell>
          <cell r="U2966">
            <v>1672</v>
          </cell>
          <cell r="V2966">
            <v>2089</v>
          </cell>
          <cell r="W2966">
            <v>2089</v>
          </cell>
        </row>
        <row r="2967">
          <cell r="I2967" t="str">
            <v>ALI_86_SEG_6_PROV_2026</v>
          </cell>
          <cell r="J2967">
            <v>6</v>
          </cell>
          <cell r="K2967" t="str">
            <v>QUÉSOS</v>
          </cell>
          <cell r="L2967">
            <v>86</v>
          </cell>
          <cell r="M2967" t="str">
            <v>86 : Queso Pera semigraso.</v>
          </cell>
          <cell r="N2967">
            <v>2026</v>
          </cell>
          <cell r="O2967" t="str">
            <v>Lácteos Appenzell SAS</v>
          </cell>
          <cell r="P2967">
            <v>1716</v>
          </cell>
          <cell r="Q2967">
            <v>1716</v>
          </cell>
          <cell r="R2967">
            <v>2144</v>
          </cell>
          <cell r="S2967">
            <v>2144</v>
          </cell>
          <cell r="T2967">
            <v>1672</v>
          </cell>
          <cell r="U2967">
            <v>1672</v>
          </cell>
          <cell r="V2967">
            <v>2089</v>
          </cell>
          <cell r="W2967">
            <v>2089</v>
          </cell>
        </row>
        <row r="2968">
          <cell r="I2968" t="str">
            <v>ALI_86_SEG_6_PROV_2050</v>
          </cell>
          <cell r="J2968">
            <v>6</v>
          </cell>
          <cell r="K2968" t="str">
            <v>QUÉSOS</v>
          </cell>
          <cell r="L2968">
            <v>86</v>
          </cell>
          <cell r="M2968" t="str">
            <v>86 : Queso Pera semigraso.</v>
          </cell>
          <cell r="N2968">
            <v>2050</v>
          </cell>
          <cell r="O2968" t="str">
            <v>Inversiones Peniel SAS</v>
          </cell>
          <cell r="P2968">
            <v>1725</v>
          </cell>
          <cell r="Q2968">
            <v>1725</v>
          </cell>
          <cell r="R2968">
            <v>2154</v>
          </cell>
          <cell r="S2968">
            <v>2154</v>
          </cell>
          <cell r="T2968">
            <v>1672</v>
          </cell>
          <cell r="U2968">
            <v>1672</v>
          </cell>
          <cell r="V2968">
            <v>2089</v>
          </cell>
          <cell r="W2968">
            <v>2089</v>
          </cell>
        </row>
        <row r="2969">
          <cell r="I2969" t="str">
            <v>ALI_86_SEG_6_PROV_2083</v>
          </cell>
          <cell r="J2969">
            <v>6</v>
          </cell>
          <cell r="K2969" t="str">
            <v>QUÉSOS</v>
          </cell>
          <cell r="L2969">
            <v>86</v>
          </cell>
          <cell r="M2969" t="str">
            <v>86 : Queso Pera semigraso.</v>
          </cell>
          <cell r="N2969">
            <v>2083</v>
          </cell>
          <cell r="O2969" t="str">
            <v>Ut Quesos Venetto 2020</v>
          </cell>
          <cell r="P2969">
            <v>1672</v>
          </cell>
          <cell r="Q2969">
            <v>1672</v>
          </cell>
          <cell r="R2969">
            <v>2089</v>
          </cell>
          <cell r="S2969">
            <v>2089</v>
          </cell>
          <cell r="T2969">
            <v>1672</v>
          </cell>
          <cell r="U2969">
            <v>1672</v>
          </cell>
          <cell r="V2969">
            <v>2089</v>
          </cell>
          <cell r="W2969">
            <v>2089</v>
          </cell>
        </row>
        <row r="2970">
          <cell r="I2970" t="str">
            <v>ALI_86_SEG_7_PROV_2026</v>
          </cell>
          <cell r="J2970">
            <v>7</v>
          </cell>
          <cell r="K2970" t="str">
            <v>QUÉSOS</v>
          </cell>
          <cell r="L2970">
            <v>86</v>
          </cell>
          <cell r="M2970" t="str">
            <v>86 : Queso Pera semigraso.</v>
          </cell>
          <cell r="N2970">
            <v>2026</v>
          </cell>
          <cell r="O2970" t="str">
            <v>Lácteos Appenzell SAS</v>
          </cell>
          <cell r="P2970">
            <v>1716</v>
          </cell>
          <cell r="Q2970">
            <v>1716</v>
          </cell>
          <cell r="R2970">
            <v>2144</v>
          </cell>
          <cell r="S2970">
            <v>2144</v>
          </cell>
          <cell r="T2970">
            <v>1672</v>
          </cell>
          <cell r="U2970">
            <v>1672</v>
          </cell>
          <cell r="V2970">
            <v>2089</v>
          </cell>
          <cell r="W2970">
            <v>2089</v>
          </cell>
        </row>
        <row r="2971">
          <cell r="I2971" t="str">
            <v>ALI_86_SEG_7_PROV_2050</v>
          </cell>
          <cell r="J2971">
            <v>7</v>
          </cell>
          <cell r="K2971" t="str">
            <v>QUÉSOS</v>
          </cell>
          <cell r="L2971">
            <v>86</v>
          </cell>
          <cell r="M2971" t="str">
            <v>86 : Queso Pera semigraso.</v>
          </cell>
          <cell r="N2971">
            <v>2050</v>
          </cell>
          <cell r="O2971" t="str">
            <v>Inversiones Peniel SAS</v>
          </cell>
          <cell r="P2971">
            <v>1725</v>
          </cell>
          <cell r="Q2971">
            <v>1725</v>
          </cell>
          <cell r="R2971">
            <v>2154</v>
          </cell>
          <cell r="S2971">
            <v>2154</v>
          </cell>
          <cell r="T2971">
            <v>1672</v>
          </cell>
          <cell r="U2971">
            <v>1672</v>
          </cell>
          <cell r="V2971">
            <v>2089</v>
          </cell>
          <cell r="W2971">
            <v>2089</v>
          </cell>
        </row>
        <row r="2972">
          <cell r="I2972" t="str">
            <v>ALI_86_SEG_7_PROV_2083</v>
          </cell>
          <cell r="J2972">
            <v>7</v>
          </cell>
          <cell r="K2972" t="str">
            <v>QUÉSOS</v>
          </cell>
          <cell r="L2972">
            <v>86</v>
          </cell>
          <cell r="M2972" t="str">
            <v>86 : Queso Pera semigraso.</v>
          </cell>
          <cell r="N2972">
            <v>2083</v>
          </cell>
          <cell r="O2972" t="str">
            <v>Ut Quesos Venetto 2020</v>
          </cell>
          <cell r="P2972">
            <v>1672</v>
          </cell>
          <cell r="Q2972">
            <v>1672</v>
          </cell>
          <cell r="R2972">
            <v>2089</v>
          </cell>
          <cell r="S2972">
            <v>2089</v>
          </cell>
          <cell r="T2972">
            <v>1672</v>
          </cell>
          <cell r="U2972">
            <v>1672</v>
          </cell>
          <cell r="V2972">
            <v>2089</v>
          </cell>
          <cell r="W2972">
            <v>2089</v>
          </cell>
        </row>
        <row r="2973">
          <cell r="I2973" t="str">
            <v>ALI_86_SEG_8_PROV_2026</v>
          </cell>
          <cell r="J2973">
            <v>8</v>
          </cell>
          <cell r="K2973" t="str">
            <v>QUÉSOS</v>
          </cell>
          <cell r="L2973">
            <v>86</v>
          </cell>
          <cell r="M2973" t="str">
            <v>86 : Queso Pera semigraso.</v>
          </cell>
          <cell r="N2973">
            <v>2026</v>
          </cell>
          <cell r="O2973" t="str">
            <v>Lácteos Appenzell SAS</v>
          </cell>
          <cell r="P2973">
            <v>1716</v>
          </cell>
          <cell r="Q2973">
            <v>1716</v>
          </cell>
          <cell r="R2973">
            <v>2144</v>
          </cell>
          <cell r="S2973">
            <v>2144</v>
          </cell>
          <cell r="T2973">
            <v>1672</v>
          </cell>
          <cell r="U2973">
            <v>1672</v>
          </cell>
          <cell r="V2973">
            <v>2089</v>
          </cell>
          <cell r="W2973">
            <v>2089</v>
          </cell>
        </row>
        <row r="2974">
          <cell r="I2974" t="str">
            <v>ALI_86_SEG_8_PROV_2050</v>
          </cell>
          <cell r="J2974">
            <v>8</v>
          </cell>
          <cell r="K2974" t="str">
            <v>QUÉSOS</v>
          </cell>
          <cell r="L2974">
            <v>86</v>
          </cell>
          <cell r="M2974" t="str">
            <v>86 : Queso Pera semigraso.</v>
          </cell>
          <cell r="N2974">
            <v>2050</v>
          </cell>
          <cell r="O2974" t="str">
            <v>Inversiones Peniel SAS</v>
          </cell>
          <cell r="P2974">
            <v>1725</v>
          </cell>
          <cell r="Q2974">
            <v>1725</v>
          </cell>
          <cell r="R2974">
            <v>2154</v>
          </cell>
          <cell r="S2974">
            <v>2154</v>
          </cell>
          <cell r="T2974">
            <v>1672</v>
          </cell>
          <cell r="U2974">
            <v>1672</v>
          </cell>
          <cell r="V2974">
            <v>2089</v>
          </cell>
          <cell r="W2974">
            <v>2089</v>
          </cell>
        </row>
        <row r="2975">
          <cell r="I2975" t="str">
            <v>ALI_86_SEG_8_PROV_2083</v>
          </cell>
          <cell r="J2975">
            <v>8</v>
          </cell>
          <cell r="K2975" t="str">
            <v>QUÉSOS</v>
          </cell>
          <cell r="L2975">
            <v>86</v>
          </cell>
          <cell r="M2975" t="str">
            <v>86 : Queso Pera semigraso.</v>
          </cell>
          <cell r="N2975">
            <v>2083</v>
          </cell>
          <cell r="O2975" t="str">
            <v>Ut Quesos Venetto 2020</v>
          </cell>
          <cell r="P2975">
            <v>1672</v>
          </cell>
          <cell r="Q2975">
            <v>1672</v>
          </cell>
          <cell r="R2975">
            <v>2089</v>
          </cell>
          <cell r="S2975">
            <v>2089</v>
          </cell>
          <cell r="T2975">
            <v>1672</v>
          </cell>
          <cell r="U2975">
            <v>1672</v>
          </cell>
          <cell r="V2975">
            <v>2089</v>
          </cell>
          <cell r="W2975">
            <v>2089</v>
          </cell>
        </row>
        <row r="2976">
          <cell r="I2976" t="str">
            <v>ALI_86_SEG_9_PROV_2026</v>
          </cell>
          <cell r="J2976">
            <v>9</v>
          </cell>
          <cell r="K2976" t="str">
            <v>QUÉSOS</v>
          </cell>
          <cell r="L2976">
            <v>86</v>
          </cell>
          <cell r="M2976" t="str">
            <v>86 : Queso Pera semigraso.</v>
          </cell>
          <cell r="N2976">
            <v>2026</v>
          </cell>
          <cell r="O2976" t="str">
            <v>Lácteos Appenzell SAS</v>
          </cell>
          <cell r="P2976">
            <v>1716</v>
          </cell>
          <cell r="Q2976">
            <v>1716</v>
          </cell>
          <cell r="R2976">
            <v>2144</v>
          </cell>
          <cell r="S2976">
            <v>2144</v>
          </cell>
          <cell r="T2976">
            <v>1672</v>
          </cell>
          <cell r="U2976">
            <v>1672</v>
          </cell>
          <cell r="V2976">
            <v>2089</v>
          </cell>
          <cell r="W2976">
            <v>2089</v>
          </cell>
        </row>
        <row r="2977">
          <cell r="I2977" t="str">
            <v>ALI_86_SEG_9_PROV_2050</v>
          </cell>
          <cell r="J2977">
            <v>9</v>
          </cell>
          <cell r="K2977" t="str">
            <v>QUÉSOS</v>
          </cell>
          <cell r="L2977">
            <v>86</v>
          </cell>
          <cell r="M2977" t="str">
            <v>86 : Queso Pera semigraso.</v>
          </cell>
          <cell r="N2977">
            <v>2050</v>
          </cell>
          <cell r="O2977" t="str">
            <v>Inversiones Peniel SAS</v>
          </cell>
          <cell r="P2977">
            <v>1725</v>
          </cell>
          <cell r="Q2977">
            <v>1725</v>
          </cell>
          <cell r="R2977">
            <v>2154</v>
          </cell>
          <cell r="S2977">
            <v>2154</v>
          </cell>
          <cell r="T2977">
            <v>1672</v>
          </cell>
          <cell r="U2977">
            <v>1672</v>
          </cell>
          <cell r="V2977">
            <v>2089</v>
          </cell>
          <cell r="W2977">
            <v>2089</v>
          </cell>
        </row>
        <row r="2978">
          <cell r="I2978" t="str">
            <v>ALI_86_SEG_9_PROV_2083</v>
          </cell>
          <cell r="J2978">
            <v>9</v>
          </cell>
          <cell r="K2978" t="str">
            <v>QUÉSOS</v>
          </cell>
          <cell r="L2978">
            <v>86</v>
          </cell>
          <cell r="M2978" t="str">
            <v>86 : Queso Pera semigraso.</v>
          </cell>
          <cell r="N2978">
            <v>2083</v>
          </cell>
          <cell r="O2978" t="str">
            <v>Ut Quesos Venetto 2020</v>
          </cell>
          <cell r="P2978">
            <v>1672</v>
          </cell>
          <cell r="Q2978">
            <v>1672</v>
          </cell>
          <cell r="R2978">
            <v>2089</v>
          </cell>
          <cell r="S2978">
            <v>2089</v>
          </cell>
          <cell r="T2978">
            <v>1672</v>
          </cell>
          <cell r="U2978">
            <v>1672</v>
          </cell>
          <cell r="V2978">
            <v>2089</v>
          </cell>
          <cell r="W2978">
            <v>2089</v>
          </cell>
        </row>
        <row r="2979">
          <cell r="I2979" t="str">
            <v>ALI_86_SEG_10_PROV_2026</v>
          </cell>
          <cell r="J2979">
            <v>10</v>
          </cell>
          <cell r="K2979" t="str">
            <v>QUÉSOS</v>
          </cell>
          <cell r="L2979">
            <v>86</v>
          </cell>
          <cell r="M2979" t="str">
            <v>86 : Queso Pera semigraso.</v>
          </cell>
          <cell r="N2979">
            <v>2026</v>
          </cell>
          <cell r="O2979" t="str">
            <v>Lácteos Appenzell SAS</v>
          </cell>
          <cell r="P2979">
            <v>1716</v>
          </cell>
          <cell r="Q2979">
            <v>1716</v>
          </cell>
          <cell r="R2979">
            <v>2144</v>
          </cell>
          <cell r="S2979">
            <v>2144</v>
          </cell>
          <cell r="T2979">
            <v>1672</v>
          </cell>
          <cell r="U2979">
            <v>1672</v>
          </cell>
          <cell r="V2979">
            <v>2089</v>
          </cell>
          <cell r="W2979">
            <v>2089</v>
          </cell>
        </row>
        <row r="2980">
          <cell r="I2980" t="str">
            <v>ALI_86_SEG_10_PROV_2050</v>
          </cell>
          <cell r="J2980">
            <v>10</v>
          </cell>
          <cell r="K2980" t="str">
            <v>QUÉSOS</v>
          </cell>
          <cell r="L2980">
            <v>86</v>
          </cell>
          <cell r="M2980" t="str">
            <v>86 : Queso Pera semigraso.</v>
          </cell>
          <cell r="N2980">
            <v>2050</v>
          </cell>
          <cell r="O2980" t="str">
            <v>Inversiones Peniel SAS</v>
          </cell>
          <cell r="P2980">
            <v>1725</v>
          </cell>
          <cell r="Q2980">
            <v>1725</v>
          </cell>
          <cell r="R2980">
            <v>2154</v>
          </cell>
          <cell r="S2980">
            <v>2154</v>
          </cell>
          <cell r="T2980">
            <v>1672</v>
          </cell>
          <cell r="U2980">
            <v>1672</v>
          </cell>
          <cell r="V2980">
            <v>2089</v>
          </cell>
          <cell r="W2980">
            <v>2089</v>
          </cell>
        </row>
        <row r="2981">
          <cell r="I2981" t="str">
            <v>ALI_86_SEG_10_PROV_2083</v>
          </cell>
          <cell r="J2981">
            <v>10</v>
          </cell>
          <cell r="K2981" t="str">
            <v>QUÉSOS</v>
          </cell>
          <cell r="L2981">
            <v>86</v>
          </cell>
          <cell r="M2981" t="str">
            <v>86 : Queso Pera semigraso.</v>
          </cell>
          <cell r="N2981">
            <v>2083</v>
          </cell>
          <cell r="O2981" t="str">
            <v>Ut Quesos Venetto 2020</v>
          </cell>
          <cell r="P2981">
            <v>1672</v>
          </cell>
          <cell r="Q2981">
            <v>1672</v>
          </cell>
          <cell r="R2981">
            <v>2089</v>
          </cell>
          <cell r="S2981">
            <v>2089</v>
          </cell>
          <cell r="T2981">
            <v>1672</v>
          </cell>
          <cell r="U2981">
            <v>1672</v>
          </cell>
          <cell r="V2981">
            <v>2089</v>
          </cell>
          <cell r="W2981">
            <v>2089</v>
          </cell>
        </row>
        <row r="2982">
          <cell r="I2982" t="str">
            <v>ALI_86_SEG_11_PROV_2026</v>
          </cell>
          <cell r="J2982">
            <v>11</v>
          </cell>
          <cell r="K2982" t="str">
            <v>QUÉSOS</v>
          </cell>
          <cell r="L2982">
            <v>86</v>
          </cell>
          <cell r="M2982" t="str">
            <v>86 : Queso Pera semigraso.</v>
          </cell>
          <cell r="N2982">
            <v>2026</v>
          </cell>
          <cell r="O2982" t="str">
            <v>Lácteos Appenzell SAS</v>
          </cell>
          <cell r="P2982">
            <v>1716</v>
          </cell>
          <cell r="Q2982">
            <v>1716</v>
          </cell>
          <cell r="R2982">
            <v>2144</v>
          </cell>
          <cell r="S2982">
            <v>2144</v>
          </cell>
          <cell r="T2982">
            <v>1672</v>
          </cell>
          <cell r="U2982">
            <v>1672</v>
          </cell>
          <cell r="V2982">
            <v>2089</v>
          </cell>
          <cell r="W2982">
            <v>2089</v>
          </cell>
        </row>
        <row r="2983">
          <cell r="I2983" t="str">
            <v>ALI_86_SEG_11_PROV_2050</v>
          </cell>
          <cell r="J2983">
            <v>11</v>
          </cell>
          <cell r="K2983" t="str">
            <v>QUÉSOS</v>
          </cell>
          <cell r="L2983">
            <v>86</v>
          </cell>
          <cell r="M2983" t="str">
            <v>86 : Queso Pera semigraso.</v>
          </cell>
          <cell r="N2983">
            <v>2050</v>
          </cell>
          <cell r="O2983" t="str">
            <v>Inversiones Peniel SAS</v>
          </cell>
          <cell r="P2983">
            <v>1725</v>
          </cell>
          <cell r="Q2983">
            <v>1725</v>
          </cell>
          <cell r="R2983">
            <v>2154</v>
          </cell>
          <cell r="S2983">
            <v>2154</v>
          </cell>
          <cell r="T2983">
            <v>1672</v>
          </cell>
          <cell r="U2983">
            <v>1672</v>
          </cell>
          <cell r="V2983">
            <v>2089</v>
          </cell>
          <cell r="W2983">
            <v>2089</v>
          </cell>
        </row>
        <row r="2984">
          <cell r="I2984" t="str">
            <v>ALI_86_SEG_11_PROV_2083</v>
          </cell>
          <cell r="J2984">
            <v>11</v>
          </cell>
          <cell r="K2984" t="str">
            <v>QUÉSOS</v>
          </cell>
          <cell r="L2984">
            <v>86</v>
          </cell>
          <cell r="M2984" t="str">
            <v>86 : Queso Pera semigraso.</v>
          </cell>
          <cell r="N2984">
            <v>2083</v>
          </cell>
          <cell r="O2984" t="str">
            <v>Ut Quesos Venetto 2020</v>
          </cell>
          <cell r="P2984">
            <v>1672</v>
          </cell>
          <cell r="Q2984">
            <v>1672</v>
          </cell>
          <cell r="R2984">
            <v>2089</v>
          </cell>
          <cell r="S2984">
            <v>2089</v>
          </cell>
          <cell r="T2984">
            <v>1672</v>
          </cell>
          <cell r="U2984">
            <v>1672</v>
          </cell>
          <cell r="V2984">
            <v>2089</v>
          </cell>
          <cell r="W2984">
            <v>2089</v>
          </cell>
        </row>
        <row r="2985">
          <cell r="I2985" t="str">
            <v>ALI_86_SEG_12_PROV_2026</v>
          </cell>
          <cell r="J2985">
            <v>12</v>
          </cell>
          <cell r="K2985" t="str">
            <v>QUÉSOS</v>
          </cell>
          <cell r="L2985">
            <v>86</v>
          </cell>
          <cell r="M2985" t="str">
            <v>86 : Queso Pera semigraso.</v>
          </cell>
          <cell r="N2985">
            <v>2026</v>
          </cell>
          <cell r="O2985" t="str">
            <v>Lácteos Appenzell SAS</v>
          </cell>
          <cell r="P2985">
            <v>1716</v>
          </cell>
          <cell r="Q2985">
            <v>1716</v>
          </cell>
          <cell r="R2985">
            <v>2144</v>
          </cell>
          <cell r="S2985">
            <v>2144</v>
          </cell>
          <cell r="T2985">
            <v>1672</v>
          </cell>
          <cell r="U2985">
            <v>1672</v>
          </cell>
          <cell r="V2985">
            <v>2089</v>
          </cell>
          <cell r="W2985">
            <v>2089</v>
          </cell>
        </row>
        <row r="2986">
          <cell r="I2986" t="str">
            <v>ALI_86_SEG_12_PROV_2050</v>
          </cell>
          <cell r="J2986">
            <v>12</v>
          </cell>
          <cell r="K2986" t="str">
            <v>QUÉSOS</v>
          </cell>
          <cell r="L2986">
            <v>86</v>
          </cell>
          <cell r="M2986" t="str">
            <v>86 : Queso Pera semigraso.</v>
          </cell>
          <cell r="N2986">
            <v>2050</v>
          </cell>
          <cell r="O2986" t="str">
            <v>Inversiones Peniel SAS</v>
          </cell>
          <cell r="P2986">
            <v>1725</v>
          </cell>
          <cell r="Q2986">
            <v>1725</v>
          </cell>
          <cell r="R2986">
            <v>2154</v>
          </cell>
          <cell r="S2986">
            <v>2154</v>
          </cell>
          <cell r="T2986">
            <v>1672</v>
          </cell>
          <cell r="U2986">
            <v>1672</v>
          </cell>
          <cell r="V2986">
            <v>2089</v>
          </cell>
          <cell r="W2986">
            <v>2089</v>
          </cell>
        </row>
        <row r="2987">
          <cell r="I2987" t="str">
            <v>ALI_86_SEG_12_PROV_2083</v>
          </cell>
          <cell r="J2987">
            <v>12</v>
          </cell>
          <cell r="K2987" t="str">
            <v>QUÉSOS</v>
          </cell>
          <cell r="L2987">
            <v>86</v>
          </cell>
          <cell r="M2987" t="str">
            <v>86 : Queso Pera semigraso.</v>
          </cell>
          <cell r="N2987">
            <v>2083</v>
          </cell>
          <cell r="O2987" t="str">
            <v>Ut Quesos Venetto 2020</v>
          </cell>
          <cell r="P2987">
            <v>1672</v>
          </cell>
          <cell r="Q2987">
            <v>1672</v>
          </cell>
          <cell r="R2987">
            <v>2089</v>
          </cell>
          <cell r="S2987">
            <v>2089</v>
          </cell>
          <cell r="T2987">
            <v>1672</v>
          </cell>
          <cell r="U2987">
            <v>1672</v>
          </cell>
          <cell r="V2987">
            <v>2089</v>
          </cell>
          <cell r="W2987">
            <v>2089</v>
          </cell>
        </row>
        <row r="2988">
          <cell r="I2988" t="str">
            <v>ALI_86_SEG_13_PROV_2026</v>
          </cell>
          <cell r="J2988">
            <v>13</v>
          </cell>
          <cell r="K2988" t="str">
            <v>QUÉSOS</v>
          </cell>
          <cell r="L2988">
            <v>86</v>
          </cell>
          <cell r="M2988" t="str">
            <v>86 : Queso Pera semigraso.</v>
          </cell>
          <cell r="N2988">
            <v>2026</v>
          </cell>
          <cell r="O2988" t="str">
            <v>Lácteos Appenzell SAS</v>
          </cell>
          <cell r="P2988">
            <v>1716</v>
          </cell>
          <cell r="Q2988">
            <v>1716</v>
          </cell>
          <cell r="R2988">
            <v>2144</v>
          </cell>
          <cell r="S2988">
            <v>2144</v>
          </cell>
          <cell r="T2988">
            <v>1672</v>
          </cell>
          <cell r="U2988">
            <v>1672</v>
          </cell>
          <cell r="V2988">
            <v>2089</v>
          </cell>
          <cell r="W2988">
            <v>2089</v>
          </cell>
        </row>
        <row r="2989">
          <cell r="I2989" t="str">
            <v>ALI_86_SEG_13_PROV_2050</v>
          </cell>
          <cell r="J2989">
            <v>13</v>
          </cell>
          <cell r="K2989" t="str">
            <v>QUÉSOS</v>
          </cell>
          <cell r="L2989">
            <v>86</v>
          </cell>
          <cell r="M2989" t="str">
            <v>86 : Queso Pera semigraso.</v>
          </cell>
          <cell r="N2989">
            <v>2050</v>
          </cell>
          <cell r="O2989" t="str">
            <v>Inversiones Peniel SAS</v>
          </cell>
          <cell r="P2989">
            <v>1725</v>
          </cell>
          <cell r="Q2989">
            <v>1725</v>
          </cell>
          <cell r="R2989">
            <v>2154</v>
          </cell>
          <cell r="S2989">
            <v>2154</v>
          </cell>
          <cell r="T2989">
            <v>1672</v>
          </cell>
          <cell r="U2989">
            <v>1672</v>
          </cell>
          <cell r="V2989">
            <v>2089</v>
          </cell>
          <cell r="W2989">
            <v>2089</v>
          </cell>
        </row>
        <row r="2990">
          <cell r="I2990" t="str">
            <v>ALI_86_SEG_13_PROV_2083</v>
          </cell>
          <cell r="J2990">
            <v>13</v>
          </cell>
          <cell r="K2990" t="str">
            <v>QUÉSOS</v>
          </cell>
          <cell r="L2990">
            <v>86</v>
          </cell>
          <cell r="M2990" t="str">
            <v>86 : Queso Pera semigraso.</v>
          </cell>
          <cell r="N2990">
            <v>2083</v>
          </cell>
          <cell r="O2990" t="str">
            <v>Ut Quesos Venetto 2020</v>
          </cell>
          <cell r="P2990">
            <v>1672</v>
          </cell>
          <cell r="Q2990">
            <v>1672</v>
          </cell>
          <cell r="R2990">
            <v>2089</v>
          </cell>
          <cell r="S2990">
            <v>2089</v>
          </cell>
          <cell r="T2990">
            <v>1672</v>
          </cell>
          <cell r="U2990">
            <v>1672</v>
          </cell>
          <cell r="V2990">
            <v>2089</v>
          </cell>
          <cell r="W2990">
            <v>2089</v>
          </cell>
        </row>
        <row r="2991">
          <cell r="I2991" t="str">
            <v>ALI_86_SEG_14_PROV_2026</v>
          </cell>
          <cell r="J2991">
            <v>14</v>
          </cell>
          <cell r="K2991" t="str">
            <v>QUÉSOS</v>
          </cell>
          <cell r="L2991">
            <v>86</v>
          </cell>
          <cell r="M2991" t="str">
            <v>86 : Queso Pera semigraso.</v>
          </cell>
          <cell r="N2991">
            <v>2026</v>
          </cell>
          <cell r="O2991" t="str">
            <v>Lácteos Appenzell SAS</v>
          </cell>
          <cell r="P2991">
            <v>1716</v>
          </cell>
          <cell r="Q2991">
            <v>1716</v>
          </cell>
          <cell r="R2991">
            <v>2144</v>
          </cell>
          <cell r="S2991">
            <v>2144</v>
          </cell>
          <cell r="T2991">
            <v>1672</v>
          </cell>
          <cell r="U2991">
            <v>1672</v>
          </cell>
          <cell r="V2991">
            <v>2089</v>
          </cell>
          <cell r="W2991">
            <v>2089</v>
          </cell>
        </row>
        <row r="2992">
          <cell r="I2992" t="str">
            <v>ALI_86_SEG_14_PROV_2050</v>
          </cell>
          <cell r="J2992">
            <v>14</v>
          </cell>
          <cell r="K2992" t="str">
            <v>QUÉSOS</v>
          </cell>
          <cell r="L2992">
            <v>86</v>
          </cell>
          <cell r="M2992" t="str">
            <v>86 : Queso Pera semigraso.</v>
          </cell>
          <cell r="N2992">
            <v>2050</v>
          </cell>
          <cell r="O2992" t="str">
            <v>Inversiones Peniel SAS</v>
          </cell>
          <cell r="P2992">
            <v>1725</v>
          </cell>
          <cell r="Q2992">
            <v>1725</v>
          </cell>
          <cell r="R2992">
            <v>2154</v>
          </cell>
          <cell r="S2992">
            <v>2154</v>
          </cell>
          <cell r="T2992">
            <v>1672</v>
          </cell>
          <cell r="U2992">
            <v>1672</v>
          </cell>
          <cell r="V2992">
            <v>2089</v>
          </cell>
          <cell r="W2992">
            <v>2089</v>
          </cell>
        </row>
        <row r="2993">
          <cell r="I2993" t="str">
            <v>ALI_86_SEG_14_PROV_2083</v>
          </cell>
          <cell r="J2993">
            <v>14</v>
          </cell>
          <cell r="K2993" t="str">
            <v>QUÉSOS</v>
          </cell>
          <cell r="L2993">
            <v>86</v>
          </cell>
          <cell r="M2993" t="str">
            <v>86 : Queso Pera semigraso.</v>
          </cell>
          <cell r="N2993">
            <v>2083</v>
          </cell>
          <cell r="O2993" t="str">
            <v>Ut Quesos Venetto 2020</v>
          </cell>
          <cell r="P2993">
            <v>1672</v>
          </cell>
          <cell r="Q2993">
            <v>1672</v>
          </cell>
          <cell r="R2993">
            <v>2089</v>
          </cell>
          <cell r="S2993">
            <v>2089</v>
          </cell>
          <cell r="T2993">
            <v>1672</v>
          </cell>
          <cell r="U2993">
            <v>1672</v>
          </cell>
          <cell r="V2993">
            <v>2089</v>
          </cell>
          <cell r="W2993">
            <v>2089</v>
          </cell>
        </row>
        <row r="2994">
          <cell r="I2994" t="str">
            <v>ALI_86_SEG_15_PROV_2026</v>
          </cell>
          <cell r="J2994">
            <v>15</v>
          </cell>
          <cell r="K2994" t="str">
            <v>QUÉSOS</v>
          </cell>
          <cell r="L2994">
            <v>86</v>
          </cell>
          <cell r="M2994" t="str">
            <v>86 : Queso Pera semigraso.</v>
          </cell>
          <cell r="N2994">
            <v>2026</v>
          </cell>
          <cell r="O2994" t="str">
            <v>Lácteos Appenzell SAS</v>
          </cell>
          <cell r="P2994">
            <v>1716</v>
          </cell>
          <cell r="Q2994">
            <v>1716</v>
          </cell>
          <cell r="R2994">
            <v>2144</v>
          </cell>
          <cell r="S2994">
            <v>2144</v>
          </cell>
          <cell r="T2994">
            <v>1672</v>
          </cell>
          <cell r="U2994">
            <v>1672</v>
          </cell>
          <cell r="V2994">
            <v>2089</v>
          </cell>
          <cell r="W2994">
            <v>2089</v>
          </cell>
        </row>
        <row r="2995">
          <cell r="I2995" t="str">
            <v>ALI_86_SEG_15_PROV_2050</v>
          </cell>
          <cell r="J2995">
            <v>15</v>
          </cell>
          <cell r="K2995" t="str">
            <v>QUÉSOS</v>
          </cell>
          <cell r="L2995">
            <v>86</v>
          </cell>
          <cell r="M2995" t="str">
            <v>86 : Queso Pera semigraso.</v>
          </cell>
          <cell r="N2995">
            <v>2050</v>
          </cell>
          <cell r="O2995" t="str">
            <v>Inversiones Peniel SAS</v>
          </cell>
          <cell r="P2995">
            <v>1725</v>
          </cell>
          <cell r="Q2995">
            <v>1725</v>
          </cell>
          <cell r="R2995">
            <v>2154</v>
          </cell>
          <cell r="S2995">
            <v>2154</v>
          </cell>
          <cell r="T2995">
            <v>1672</v>
          </cell>
          <cell r="U2995">
            <v>1672</v>
          </cell>
          <cell r="V2995">
            <v>2089</v>
          </cell>
          <cell r="W2995">
            <v>2089</v>
          </cell>
        </row>
        <row r="2996">
          <cell r="I2996" t="str">
            <v>ALI_86_SEG_15_PROV_2083</v>
          </cell>
          <cell r="J2996">
            <v>15</v>
          </cell>
          <cell r="K2996" t="str">
            <v>QUÉSOS</v>
          </cell>
          <cell r="L2996">
            <v>86</v>
          </cell>
          <cell r="M2996" t="str">
            <v>86 : Queso Pera semigraso.</v>
          </cell>
          <cell r="N2996">
            <v>2083</v>
          </cell>
          <cell r="O2996" t="str">
            <v>Ut Quesos Venetto 2020</v>
          </cell>
          <cell r="P2996">
            <v>1672</v>
          </cell>
          <cell r="Q2996">
            <v>1672</v>
          </cell>
          <cell r="R2996">
            <v>2089</v>
          </cell>
          <cell r="S2996">
            <v>2089</v>
          </cell>
          <cell r="T2996">
            <v>1672</v>
          </cell>
          <cell r="U2996">
            <v>1672</v>
          </cell>
          <cell r="V2996">
            <v>2089</v>
          </cell>
          <cell r="W2996">
            <v>2089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5C151-D4C9-6D4F-A3EB-6A2258FC9940}">
  <dimension ref="A1:AZ2017"/>
  <sheetViews>
    <sheetView workbookViewId="0">
      <selection activeCell="G22" sqref="G22"/>
    </sheetView>
  </sheetViews>
  <sheetFormatPr baseColWidth="10" defaultRowHeight="16" x14ac:dyDescent="0.2"/>
  <cols>
    <col min="1" max="1" width="14.6640625" style="49" customWidth="1"/>
    <col min="2" max="2" width="33.33203125" style="49" customWidth="1"/>
    <col min="3" max="3" width="6.6640625" style="49" customWidth="1"/>
    <col min="4" max="4" width="8.33203125" style="49" customWidth="1"/>
    <col min="5" max="5" width="21.6640625" style="49" customWidth="1"/>
    <col min="6" max="6" width="6.6640625" style="49" customWidth="1"/>
    <col min="7" max="7" width="16.6640625" style="49" customWidth="1"/>
    <col min="8" max="8" width="36.6640625" style="49" customWidth="1"/>
    <col min="9" max="9" width="7.6640625" style="49" bestFit="1" customWidth="1"/>
    <col min="10" max="10" width="12" style="49" customWidth="1"/>
    <col min="11" max="11" width="8.83203125" style="49" customWidth="1"/>
    <col min="12" max="15" width="7.6640625" style="49" customWidth="1"/>
    <col min="16" max="16" width="11" style="49" customWidth="1"/>
    <col min="17" max="17" width="7.83203125" style="49" customWidth="1"/>
    <col min="18" max="18" width="11.33203125" style="49" customWidth="1"/>
    <col min="19" max="19" width="11" style="49" customWidth="1"/>
    <col min="20" max="20" width="7.83203125" style="49" customWidth="1"/>
    <col min="21" max="21" width="11.33203125" style="49" customWidth="1"/>
    <col min="22" max="22" width="11" style="49" customWidth="1"/>
    <col min="23" max="23" width="7.83203125" style="49" customWidth="1"/>
    <col min="24" max="24" width="11.33203125" style="49" customWidth="1"/>
    <col min="25" max="26" width="11" style="49" customWidth="1"/>
    <col min="27" max="27" width="11.33203125" style="49" customWidth="1"/>
    <col min="28" max="28" width="17.6640625" style="49" customWidth="1"/>
    <col min="29" max="29" width="12.83203125" style="49" customWidth="1"/>
    <col min="30" max="37" width="8.33203125" style="49" customWidth="1"/>
    <col min="38" max="38" width="28.83203125" style="49" customWidth="1"/>
    <col min="39" max="39" width="12.1640625" style="49" bestFit="1" customWidth="1"/>
    <col min="40" max="40" width="33.6640625" style="49" customWidth="1"/>
    <col min="41" max="41" width="7.33203125" style="49" bestFit="1" customWidth="1"/>
    <col min="42" max="42" width="13.33203125" style="49" customWidth="1"/>
    <col min="43" max="43" width="11.33203125" style="49" customWidth="1"/>
    <col min="44" max="44" width="10" style="49" customWidth="1"/>
    <col min="45" max="45" width="4.1640625" style="49" customWidth="1"/>
    <col min="46" max="46" width="11.83203125" style="49" customWidth="1"/>
    <col min="47" max="47" width="7.1640625" style="49" bestFit="1" customWidth="1"/>
    <col min="48" max="48" width="13.6640625" style="49" customWidth="1"/>
    <col min="49" max="49" width="37.33203125" style="49" customWidth="1"/>
    <col min="50" max="50" width="18.6640625" style="49" customWidth="1"/>
    <col min="51" max="51" width="14.33203125" style="49" customWidth="1"/>
    <col min="52" max="52" width="12" style="49" customWidth="1"/>
  </cols>
  <sheetData>
    <row r="1" spans="1:52" ht="18" x14ac:dyDescent="0.2">
      <c r="A1" s="1"/>
      <c r="B1" s="2"/>
      <c r="C1" s="2"/>
      <c r="D1" s="2"/>
      <c r="E1" s="2"/>
      <c r="F1" s="2"/>
      <c r="G1" s="2"/>
      <c r="H1" s="2"/>
      <c r="I1" s="3"/>
      <c r="J1" s="3"/>
      <c r="K1" s="3"/>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4"/>
    </row>
    <row r="2" spans="1:52" ht="18" x14ac:dyDescent="0.2">
      <c r="A2" s="5" t="s">
        <v>0</v>
      </c>
      <c r="B2" s="6"/>
      <c r="C2" s="6"/>
      <c r="D2" s="6"/>
      <c r="E2" s="6"/>
      <c r="F2" s="6"/>
      <c r="G2" s="6"/>
      <c r="H2" s="6"/>
      <c r="I2" s="7"/>
      <c r="J2" s="7"/>
      <c r="K2" s="7"/>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9"/>
    </row>
    <row r="3" spans="1:52" ht="18" x14ac:dyDescent="0.2">
      <c r="A3" s="5" t="s">
        <v>1</v>
      </c>
      <c r="B3" s="6"/>
      <c r="C3" s="6"/>
      <c r="D3" s="6"/>
      <c r="E3" s="6"/>
      <c r="F3" s="6"/>
      <c r="G3" s="6"/>
      <c r="H3" s="6"/>
      <c r="I3" s="7"/>
      <c r="J3" s="7"/>
      <c r="K3" s="7"/>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9"/>
    </row>
    <row r="4" spans="1:52" ht="18" x14ac:dyDescent="0.2">
      <c r="A4" s="5" t="s">
        <v>2</v>
      </c>
      <c r="B4" s="6"/>
      <c r="C4" s="6"/>
      <c r="D4" s="6"/>
      <c r="E4" s="6"/>
      <c r="F4" s="6"/>
      <c r="G4" s="6"/>
      <c r="H4" s="6"/>
      <c r="I4" s="7"/>
      <c r="J4" s="7"/>
      <c r="K4" s="10"/>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9"/>
    </row>
    <row r="5" spans="1:52" ht="18" x14ac:dyDescent="0.2">
      <c r="A5" s="11"/>
      <c r="B5" s="8"/>
      <c r="C5" s="8"/>
      <c r="D5" s="8"/>
      <c r="E5" s="8"/>
      <c r="F5" s="8"/>
      <c r="G5" s="8"/>
      <c r="H5" s="8"/>
      <c r="I5" s="8"/>
      <c r="J5" s="7"/>
      <c r="K5" s="7"/>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9"/>
    </row>
    <row r="6" spans="1:52" ht="18" x14ac:dyDescent="0.2">
      <c r="A6" s="5" t="s">
        <v>3</v>
      </c>
      <c r="B6" s="6"/>
      <c r="C6" s="6"/>
      <c r="D6" s="6"/>
      <c r="E6" s="6"/>
      <c r="F6" s="6"/>
      <c r="G6" s="6"/>
      <c r="H6" s="6"/>
      <c r="I6" s="12"/>
      <c r="J6" s="12"/>
      <c r="K6" s="13"/>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9"/>
    </row>
    <row r="7" spans="1:52" x14ac:dyDescent="0.2">
      <c r="A7" s="11"/>
      <c r="B7" s="8"/>
      <c r="C7" s="8"/>
      <c r="D7" s="8"/>
      <c r="E7" s="8"/>
      <c r="F7" s="8"/>
      <c r="G7" s="8"/>
      <c r="H7" s="8"/>
      <c r="I7" s="13"/>
      <c r="J7" s="13"/>
      <c r="K7" s="13"/>
      <c r="L7" s="103" t="s">
        <v>4</v>
      </c>
      <c r="M7" s="103"/>
      <c r="N7" s="103"/>
      <c r="O7" s="103"/>
      <c r="P7" s="104" t="s">
        <v>5</v>
      </c>
      <c r="Q7" s="104"/>
      <c r="R7" s="104"/>
      <c r="S7" s="104" t="s">
        <v>6</v>
      </c>
      <c r="T7" s="104"/>
      <c r="U7" s="104"/>
      <c r="V7" s="104" t="s">
        <v>7</v>
      </c>
      <c r="W7" s="104"/>
      <c r="X7" s="104"/>
      <c r="Y7" s="104" t="s">
        <v>8</v>
      </c>
      <c r="Z7" s="104"/>
      <c r="AA7" s="104"/>
      <c r="AB7" s="14" t="s">
        <v>9</v>
      </c>
      <c r="AC7" s="13"/>
      <c r="AD7" s="13"/>
      <c r="AE7" s="13"/>
      <c r="AF7" s="13"/>
      <c r="AG7" s="13"/>
      <c r="AH7" s="13"/>
      <c r="AI7" s="13"/>
      <c r="AJ7" s="13"/>
      <c r="AK7" s="13"/>
      <c r="AL7" s="13"/>
      <c r="AM7" s="13"/>
      <c r="AN7" s="13"/>
      <c r="AO7" s="13"/>
      <c r="AP7" s="13"/>
      <c r="AQ7" s="13"/>
      <c r="AR7" s="13"/>
      <c r="AS7" s="13"/>
      <c r="AT7" s="13"/>
      <c r="AU7" s="13"/>
      <c r="AV7" s="13"/>
      <c r="AW7" s="13"/>
      <c r="AX7" s="13"/>
      <c r="AY7" s="13"/>
      <c r="AZ7" s="9"/>
    </row>
    <row r="8" spans="1:52" x14ac:dyDescent="0.2">
      <c r="A8" s="15">
        <v>1</v>
      </c>
      <c r="B8" s="16">
        <v>2</v>
      </c>
      <c r="C8" s="16">
        <v>3</v>
      </c>
      <c r="D8" s="16">
        <v>4</v>
      </c>
      <c r="E8" s="16">
        <v>5</v>
      </c>
      <c r="F8" s="16">
        <v>6</v>
      </c>
      <c r="G8" s="16">
        <v>7</v>
      </c>
      <c r="H8" s="16">
        <v>8</v>
      </c>
      <c r="I8" s="16">
        <v>9</v>
      </c>
      <c r="J8" s="16">
        <v>10</v>
      </c>
      <c r="K8" s="16">
        <v>11</v>
      </c>
      <c r="L8" s="16">
        <v>12</v>
      </c>
      <c r="M8" s="16">
        <v>13</v>
      </c>
      <c r="N8" s="16">
        <v>14</v>
      </c>
      <c r="O8" s="16">
        <v>15</v>
      </c>
      <c r="P8" s="16">
        <v>16</v>
      </c>
      <c r="Q8" s="16">
        <v>17</v>
      </c>
      <c r="R8" s="16">
        <v>18</v>
      </c>
      <c r="S8" s="16">
        <v>19</v>
      </c>
      <c r="T8" s="16">
        <v>20</v>
      </c>
      <c r="U8" s="16">
        <v>21</v>
      </c>
      <c r="V8" s="16">
        <v>22</v>
      </c>
      <c r="W8" s="16">
        <v>23</v>
      </c>
      <c r="X8" s="16">
        <v>24</v>
      </c>
      <c r="Y8" s="16">
        <v>25</v>
      </c>
      <c r="Z8" s="16">
        <v>26</v>
      </c>
      <c r="AA8" s="16">
        <v>27</v>
      </c>
      <c r="AB8" s="17">
        <v>28</v>
      </c>
      <c r="AC8" s="18"/>
      <c r="AD8" s="19">
        <v>8</v>
      </c>
      <c r="AE8" s="16">
        <v>9</v>
      </c>
      <c r="AF8" s="16">
        <v>10</v>
      </c>
      <c r="AG8" s="17">
        <v>11</v>
      </c>
      <c r="AH8" s="19">
        <v>12</v>
      </c>
      <c r="AI8" s="16">
        <v>13</v>
      </c>
      <c r="AJ8" s="16">
        <v>14</v>
      </c>
      <c r="AK8" s="17">
        <v>15</v>
      </c>
      <c r="AL8" s="13"/>
      <c r="AM8" s="20" t="s">
        <v>10</v>
      </c>
      <c r="AN8" s="20"/>
      <c r="AO8" s="20"/>
      <c r="AP8" s="20"/>
      <c r="AQ8" s="20"/>
      <c r="AR8" s="20"/>
      <c r="AS8" s="20"/>
      <c r="AT8" s="20"/>
      <c r="AU8" s="20"/>
      <c r="AV8" s="20"/>
      <c r="AW8" s="13"/>
      <c r="AX8" s="13"/>
      <c r="AY8" s="13"/>
      <c r="AZ8" s="9"/>
    </row>
    <row r="9" spans="1:52" x14ac:dyDescent="0.2">
      <c r="A9" s="21"/>
      <c r="B9" s="22"/>
      <c r="C9" s="22"/>
      <c r="D9" s="22"/>
      <c r="E9" s="22"/>
      <c r="F9" s="22"/>
      <c r="G9" s="22"/>
      <c r="H9" s="22"/>
      <c r="I9" s="22"/>
      <c r="J9" s="22"/>
      <c r="K9" s="22"/>
      <c r="L9" s="23"/>
      <c r="M9" s="23"/>
      <c r="N9" s="23"/>
      <c r="O9" s="23"/>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4"/>
    </row>
    <row r="10" spans="1:52" ht="36" x14ac:dyDescent="0.2">
      <c r="A10" s="25" t="s">
        <v>11</v>
      </c>
      <c r="B10" s="26" t="s">
        <v>12</v>
      </c>
      <c r="C10" s="26" t="s">
        <v>13</v>
      </c>
      <c r="D10" s="26" t="s">
        <v>14</v>
      </c>
      <c r="E10" s="26" t="s">
        <v>15</v>
      </c>
      <c r="F10" s="26" t="s">
        <v>16</v>
      </c>
      <c r="G10" s="26" t="s">
        <v>17</v>
      </c>
      <c r="H10" s="26" t="s">
        <v>18</v>
      </c>
      <c r="I10" s="26" t="s">
        <v>19</v>
      </c>
      <c r="J10" s="26" t="s">
        <v>20</v>
      </c>
      <c r="K10" s="26" t="s">
        <v>21</v>
      </c>
      <c r="L10" s="26" t="s">
        <v>22</v>
      </c>
      <c r="M10" s="26" t="s">
        <v>23</v>
      </c>
      <c r="N10" s="26" t="s">
        <v>24</v>
      </c>
      <c r="O10" s="26" t="s">
        <v>25</v>
      </c>
      <c r="P10" s="26" t="s">
        <v>26</v>
      </c>
      <c r="Q10" s="26" t="s">
        <v>27</v>
      </c>
      <c r="R10" s="26" t="s">
        <v>28</v>
      </c>
      <c r="S10" s="26" t="s">
        <v>26</v>
      </c>
      <c r="T10" s="26" t="s">
        <v>27</v>
      </c>
      <c r="U10" s="26" t="s">
        <v>28</v>
      </c>
      <c r="V10" s="26" t="s">
        <v>26</v>
      </c>
      <c r="W10" s="26" t="s">
        <v>27</v>
      </c>
      <c r="X10" s="26" t="s">
        <v>28</v>
      </c>
      <c r="Y10" s="26" t="s">
        <v>26</v>
      </c>
      <c r="Z10" s="26" t="s">
        <v>27</v>
      </c>
      <c r="AA10" s="26" t="s">
        <v>28</v>
      </c>
      <c r="AB10" s="27" t="s">
        <v>29</v>
      </c>
      <c r="AC10" s="26" t="s">
        <v>30</v>
      </c>
      <c r="AD10" s="26" t="s">
        <v>31</v>
      </c>
      <c r="AE10" s="26" t="s">
        <v>32</v>
      </c>
      <c r="AF10" s="26" t="s">
        <v>33</v>
      </c>
      <c r="AG10" s="26" t="s">
        <v>34</v>
      </c>
      <c r="AH10" s="28" t="s">
        <v>35</v>
      </c>
      <c r="AI10" s="28" t="s">
        <v>36</v>
      </c>
      <c r="AJ10" s="28" t="s">
        <v>37</v>
      </c>
      <c r="AK10" s="28" t="s">
        <v>38</v>
      </c>
      <c r="AL10" s="26" t="s">
        <v>39</v>
      </c>
      <c r="AM10" s="29" t="s">
        <v>40</v>
      </c>
      <c r="AN10" s="29" t="s">
        <v>41</v>
      </c>
      <c r="AO10" s="29" t="s">
        <v>42</v>
      </c>
      <c r="AP10" s="26" t="s">
        <v>43</v>
      </c>
      <c r="AQ10" s="26" t="s">
        <v>44</v>
      </c>
      <c r="AR10" s="27" t="s">
        <v>45</v>
      </c>
      <c r="AS10" s="29" t="s">
        <v>46</v>
      </c>
      <c r="AT10" s="29" t="s">
        <v>47</v>
      </c>
      <c r="AU10" s="29" t="s">
        <v>48</v>
      </c>
      <c r="AV10" s="27" t="s">
        <v>49</v>
      </c>
      <c r="AW10" s="26" t="s">
        <v>50</v>
      </c>
      <c r="AX10" s="26" t="s">
        <v>51</v>
      </c>
      <c r="AY10" s="26" t="s">
        <v>52</v>
      </c>
      <c r="AZ10" s="30" t="s">
        <v>53</v>
      </c>
    </row>
    <row r="11" spans="1:52" x14ac:dyDescent="0.2">
      <c r="A11" s="31" t="b">
        <f t="shared" ref="A11:A74" si="0">IF(AV11="Cotizacion Seleccionada",CONCATENATE("ALI_",C11,"_SEG_",I11),FALSE)</f>
        <v>0</v>
      </c>
      <c r="B11" s="32" t="s">
        <v>54</v>
      </c>
      <c r="C11" s="33">
        <v>94</v>
      </c>
      <c r="D11" s="33">
        <f>IF(ISERROR(VLOOKUP(E11,Proveedores,2,FALSE)),"",VLOOKUP(E11,Proveedores,2,FALSE))</f>
        <v>2087</v>
      </c>
      <c r="E11" s="34" t="s">
        <v>55</v>
      </c>
      <c r="F11" s="35">
        <v>16</v>
      </c>
      <c r="G11" s="34" t="s">
        <v>56</v>
      </c>
      <c r="H11" s="34" t="s">
        <v>57</v>
      </c>
      <c r="I11" s="33">
        <v>1</v>
      </c>
      <c r="J11" s="34" t="s">
        <v>58</v>
      </c>
      <c r="K11" s="36">
        <v>44835</v>
      </c>
      <c r="L11" s="37">
        <v>6289</v>
      </c>
      <c r="M11" s="37">
        <v>7636</v>
      </c>
      <c r="N11" s="37">
        <v>3542</v>
      </c>
      <c r="O11" s="37">
        <v>273</v>
      </c>
      <c r="P11" s="38">
        <v>505</v>
      </c>
      <c r="Q11" s="39">
        <v>0</v>
      </c>
      <c r="R11" s="38">
        <v>505</v>
      </c>
      <c r="S11" s="38">
        <v>1006</v>
      </c>
      <c r="T11" s="39">
        <v>0</v>
      </c>
      <c r="U11" s="38">
        <v>1006</v>
      </c>
      <c r="V11" s="38">
        <v>1006</v>
      </c>
      <c r="W11" s="39">
        <v>0</v>
      </c>
      <c r="X11" s="38">
        <v>1006</v>
      </c>
      <c r="Y11" s="38">
        <v>1006</v>
      </c>
      <c r="Z11" s="39">
        <v>0</v>
      </c>
      <c r="AA11" s="38">
        <v>1006</v>
      </c>
      <c r="AB11" s="38">
        <v>14695651</v>
      </c>
      <c r="AC11" s="40" t="str">
        <f>IF(OR(AB11=0,AB11=""),"Registro No Valido","Registro Valido")</f>
        <v>Registro Valido</v>
      </c>
      <c r="AD11" s="41">
        <f t="shared" ref="AD11" si="1">IF(OR(ISERROR(VLOOKUP(CONCATENATE("ALI_",$C11,"_SEG_",$I11,"_PROV_",$D11),Catalogo_Precios,AD$8,FALSE)),L11=0),0,VLOOKUP(CONCATENATE("ALI_",$C11,"_SEG_",$I11,"_PROV_",$D11),Catalogo_Precios,AD$8,FALSE))</f>
        <v>505</v>
      </c>
      <c r="AE11" s="41">
        <f t="shared" ref="AE11" si="2">IF(OR(ISERROR(VLOOKUP(CONCATENATE("ALI_",$C11,"_SEG_",$I11,"_PROV_",$D11),Catalogo_Precios,AE$8,FALSE)),M11=0),0,VLOOKUP(CONCATENATE("ALI_",$C11,"_SEG_",$I11,"_PROV_",$D11),Catalogo_Precios,AE$8,FALSE))</f>
        <v>505</v>
      </c>
      <c r="AF11" s="41">
        <f t="shared" ref="AF11" si="3">IF(OR(ISERROR(VLOOKUP(CONCATENATE("ALI_",$C11,"_SEG_",$I11,"_PROV_",$D11),Catalogo_Precios,AF$8,FALSE)),N11=0),0,VLOOKUP(CONCATENATE("ALI_",$C11,"_SEG_",$I11,"_PROV_",$D11),Catalogo_Precios,AF$8,FALSE))</f>
        <v>1006</v>
      </c>
      <c r="AG11" s="41">
        <f t="shared" ref="AG11" si="4">IF(OR(ISERROR(VLOOKUP(CONCATENATE("ALI_",$C11,"_SEG_",$I11,"_PROV_",$D11),Catalogo_Precios,AG$8,FALSE)),O11=0),0,VLOOKUP(CONCATENATE("ALI_",$C11,"_SEG_",$I11,"_PROV_",$D11),Catalogo_Precios,AG$8,FALSE))</f>
        <v>1006</v>
      </c>
      <c r="AH11" s="41">
        <f t="shared" ref="AH11" si="5">IF(OR(ISERROR(VLOOKUP(CONCATENATE("ALI_",$C11,"_SEG_",$I11,"_PROV_",$D11),Catalogo_Precios,AH$8,FALSE)),L11=0),0,VLOOKUP(CONCATENATE("ALI_",$C11,"_SEG_",$I11,"_PROV_",$D11),Catalogo_Precios,AH$8,FALSE))</f>
        <v>505</v>
      </c>
      <c r="AI11" s="41">
        <f t="shared" ref="AI11" si="6">IF(OR(ISERROR(VLOOKUP(CONCATENATE("ALI_",$C11,"_SEG_",$I11,"_PROV_",$D11),Catalogo_Precios,AI$8,FALSE)),M11=0),0,VLOOKUP(CONCATENATE("ALI_",$C11,"_SEG_",$I11,"_PROV_",$D11),Catalogo_Precios,AI$8,FALSE))</f>
        <v>505</v>
      </c>
      <c r="AJ11" s="41">
        <f t="shared" ref="AJ11" si="7">IF(OR(ISERROR(VLOOKUP(CONCATENATE("ALI_",$C11,"_SEG_",$I11,"_PROV_",$D11),Catalogo_Precios,AJ$8,FALSE)),N11=0),0,VLOOKUP(CONCATENATE("ALI_",$C11,"_SEG_",$I11,"_PROV_",$D11),Catalogo_Precios,AJ$8,FALSE))</f>
        <v>1006</v>
      </c>
      <c r="AK11" s="41">
        <f t="shared" ref="AK11" si="8">IF(OR(ISERROR(VLOOKUP(CONCATENATE("ALI_",$C11,"_SEG_",$I11,"_PROV_",$D11),Catalogo_Precios,AK$8,FALSE)),O11=0),0,VLOOKUP(CONCATENATE("ALI_",$C11,"_SEG_",$I11,"_PROV_",$D11),Catalogo_Precios,AK$8,FALSE))</f>
        <v>1006</v>
      </c>
      <c r="AL11" s="40"/>
      <c r="AM11" s="42" t="str">
        <f>IF(AC11="Registro Valido",CONCATENATE("ALI_",C11,"_SEG_",I11),"Registro No Valido")</f>
        <v>ALI_94_SEG_1</v>
      </c>
      <c r="AN11" s="42" t="str">
        <f>IF(AC11="Registro Valido",CONCATENATE("ALI_",C11,"_SEG_",I11,"_VAL_",AB11),"Registro No Valido")</f>
        <v>ALI_94_SEG_1_VAL_14695651</v>
      </c>
      <c r="AO11" s="43">
        <f t="shared" ref="AO11" si="9">IF(OR(AB11="",AB11=0),0,COUNTIF(Codificacion,AM11))</f>
        <v>6</v>
      </c>
      <c r="AP11" s="44">
        <f t="array" ref="AP11">MIN(IF(Codificacion=AM11,Total_Cotizacion,""))</f>
        <v>8696012</v>
      </c>
      <c r="AQ11" s="45" t="b">
        <f>IF(AND(AO11&gt;0,AB11&lt;&gt;""),AP11=AB11,"")</f>
        <v>0</v>
      </c>
      <c r="AR11" s="46" t="str">
        <f t="shared" ref="AR11" si="10">IF(COUNTIF(Codificacion2,CONCATENATE(AM11,"_VAL_",AB11))&gt;1,"Empate","")</f>
        <v/>
      </c>
      <c r="AS11" s="47" t="str">
        <f>IF(AND(AQ11,AR11="",AQ11&lt;&gt;""),"X","")</f>
        <v/>
      </c>
      <c r="AT11" s="42" t="str">
        <f>IF(AC11="Registro Valido",CONCATENATE("ALI_",C11,"_SEG_",I11,"_",AS11),"Registro No Valido")</f>
        <v>ALI_94_SEG_1_</v>
      </c>
      <c r="AU11" s="47">
        <f t="shared" ref="AU11" si="11">IF(AND(COUNTIF(Codificacion3,AT11)&lt;AO11),1,COUNTIF(Codificacion3,AT11))</f>
        <v>1</v>
      </c>
      <c r="AV11" s="45" t="str">
        <f>IF(AND(AU11=1,AS11="X"),"Cotizacion Seleccionada","No Seleccionada")</f>
        <v>No Seleccionada</v>
      </c>
      <c r="AW11" s="40"/>
      <c r="AX11" s="46" t="str">
        <f>CONCATENATE(AM11,AQ11)</f>
        <v>ALI_94_SEG_1FALSO</v>
      </c>
      <c r="AY11" s="46">
        <f t="shared" ref="AY11:AY74" si="12">COUNTIF(AX$10:AX$2017,CONCATENATE(AM11,AQ11))</f>
        <v>3</v>
      </c>
      <c r="AZ11" s="48" t="b">
        <f>AO11=AY11</f>
        <v>0</v>
      </c>
    </row>
    <row r="12" spans="1:52" x14ac:dyDescent="0.2">
      <c r="A12" s="50" t="b">
        <f t="shared" si="0"/>
        <v>0</v>
      </c>
      <c r="B12" s="51" t="s">
        <v>54</v>
      </c>
      <c r="C12" s="52">
        <v>94</v>
      </c>
      <c r="D12" s="52">
        <f t="shared" ref="D12" si="13">IF(ISERROR(VLOOKUP(E12,Proveedores,2,FALSE)),"",VLOOKUP(E12,Proveedores,2,FALSE))</f>
        <v>2087</v>
      </c>
      <c r="E12" s="53" t="s">
        <v>55</v>
      </c>
      <c r="F12" s="54">
        <v>17</v>
      </c>
      <c r="G12" s="53" t="s">
        <v>56</v>
      </c>
      <c r="H12" s="53" t="s">
        <v>57</v>
      </c>
      <c r="I12" s="52">
        <v>2</v>
      </c>
      <c r="J12" s="53" t="s">
        <v>58</v>
      </c>
      <c r="K12" s="55">
        <v>44835</v>
      </c>
      <c r="L12" s="56">
        <v>6430</v>
      </c>
      <c r="M12" s="56">
        <v>7808</v>
      </c>
      <c r="N12" s="56">
        <v>3622</v>
      </c>
      <c r="O12" s="56">
        <v>279</v>
      </c>
      <c r="P12" s="57">
        <v>505</v>
      </c>
      <c r="Q12" s="58">
        <v>0</v>
      </c>
      <c r="R12" s="57">
        <v>505</v>
      </c>
      <c r="S12" s="57">
        <v>1006</v>
      </c>
      <c r="T12" s="58">
        <v>0</v>
      </c>
      <c r="U12" s="57">
        <v>1006</v>
      </c>
      <c r="V12" s="57">
        <v>1006</v>
      </c>
      <c r="W12" s="58">
        <v>0</v>
      </c>
      <c r="X12" s="57">
        <v>1006</v>
      </c>
      <c r="Y12" s="57">
        <v>1006</v>
      </c>
      <c r="Z12" s="58">
        <v>0</v>
      </c>
      <c r="AA12" s="57">
        <v>1006</v>
      </c>
      <c r="AB12" s="57">
        <v>15026404</v>
      </c>
      <c r="AC12" s="53" t="str">
        <f t="shared" ref="AC12:AC75" si="14">IF(OR(AB12=0,AB12=""),"Registro No Valido","Registro Valido")</f>
        <v>Registro Valido</v>
      </c>
      <c r="AD12" s="57">
        <f t="shared" ref="AD12" si="15">IF(OR(ISERROR(VLOOKUP(CONCATENATE("ALI_",$C12,"_SEG_",$I12,"_PROV_",$D12),Catalogo_Precios,AD$8,FALSE)),L12=0),0,VLOOKUP(CONCATENATE("ALI_",$C12,"_SEG_",$I12,"_PROV_",$D12),Catalogo_Precios,AD$8,FALSE))</f>
        <v>505</v>
      </c>
      <c r="AE12" s="57">
        <f t="shared" ref="AE12" si="16">IF(OR(ISERROR(VLOOKUP(CONCATENATE("ALI_",$C12,"_SEG_",$I12,"_PROV_",$D12),Catalogo_Precios,AE$8,FALSE)),M12=0),0,VLOOKUP(CONCATENATE("ALI_",$C12,"_SEG_",$I12,"_PROV_",$D12),Catalogo_Precios,AE$8,FALSE))</f>
        <v>505</v>
      </c>
      <c r="AF12" s="57">
        <f t="shared" ref="AF12" si="17">IF(OR(ISERROR(VLOOKUP(CONCATENATE("ALI_",$C12,"_SEG_",$I12,"_PROV_",$D12),Catalogo_Precios,AF$8,FALSE)),N12=0),0,VLOOKUP(CONCATENATE("ALI_",$C12,"_SEG_",$I12,"_PROV_",$D12),Catalogo_Precios,AF$8,FALSE))</f>
        <v>1006</v>
      </c>
      <c r="AG12" s="57">
        <f t="shared" ref="AG12" si="18">IF(OR(ISERROR(VLOOKUP(CONCATENATE("ALI_",$C12,"_SEG_",$I12,"_PROV_",$D12),Catalogo_Precios,AG$8,FALSE)),O12=0),0,VLOOKUP(CONCATENATE("ALI_",$C12,"_SEG_",$I12,"_PROV_",$D12),Catalogo_Precios,AG$8,FALSE))</f>
        <v>1006</v>
      </c>
      <c r="AH12" s="57">
        <f t="shared" ref="AH12" si="19">IF(OR(ISERROR(VLOOKUP(CONCATENATE("ALI_",$C12,"_SEG_",$I12,"_PROV_",$D12),Catalogo_Precios,AH$8,FALSE)),L12=0),0,VLOOKUP(CONCATENATE("ALI_",$C12,"_SEG_",$I12,"_PROV_",$D12),Catalogo_Precios,AH$8,FALSE))</f>
        <v>505</v>
      </c>
      <c r="AI12" s="57">
        <f t="shared" ref="AI12" si="20">IF(OR(ISERROR(VLOOKUP(CONCATENATE("ALI_",$C12,"_SEG_",$I12,"_PROV_",$D12),Catalogo_Precios,AI$8,FALSE)),M12=0),0,VLOOKUP(CONCATENATE("ALI_",$C12,"_SEG_",$I12,"_PROV_",$D12),Catalogo_Precios,AI$8,FALSE))</f>
        <v>505</v>
      </c>
      <c r="AJ12" s="57">
        <f t="shared" ref="AJ12" si="21">IF(OR(ISERROR(VLOOKUP(CONCATENATE("ALI_",$C12,"_SEG_",$I12,"_PROV_",$D12),Catalogo_Precios,AJ$8,FALSE)),N12=0),0,VLOOKUP(CONCATENATE("ALI_",$C12,"_SEG_",$I12,"_PROV_",$D12),Catalogo_Precios,AJ$8,FALSE))</f>
        <v>1006</v>
      </c>
      <c r="AK12" s="57">
        <f t="shared" ref="AK12" si="22">IF(OR(ISERROR(VLOOKUP(CONCATENATE("ALI_",$C12,"_SEG_",$I12,"_PROV_",$D12),Catalogo_Precios,AK$8,FALSE)),O12=0),0,VLOOKUP(CONCATENATE("ALI_",$C12,"_SEG_",$I12,"_PROV_",$D12),Catalogo_Precios,AK$8,FALSE))</f>
        <v>1006</v>
      </c>
      <c r="AL12" s="53"/>
      <c r="AM12" s="59" t="str">
        <f t="shared" ref="AM12:AM75" si="23">IF(AC12="Registro Valido",CONCATENATE("ALI_",C12,"_SEG_",I12),"Registro No Valido")</f>
        <v>ALI_94_SEG_2</v>
      </c>
      <c r="AN12" s="59" t="str">
        <f t="shared" ref="AN12:AN75" si="24">IF(AC12="Registro Valido",CONCATENATE("ALI_",C12,"_SEG_",I12,"_VAL_",AB12),"Registro No Valido")</f>
        <v>ALI_94_SEG_2_VAL_15026404</v>
      </c>
      <c r="AO12" s="60">
        <f t="shared" ref="AO12" si="25">IF(OR(AB12="",AB12=0),0,COUNTIF(Codificacion,AM12))</f>
        <v>6</v>
      </c>
      <c r="AP12" s="61">
        <f t="array" ref="AP12">MIN(IF(Codificacion=AM12,Total_Cotizacion,""))</f>
        <v>8891676.7999999989</v>
      </c>
      <c r="AQ12" s="62" t="b">
        <f t="shared" ref="AQ12:AQ75" si="26">IF(AND(AO12&gt;0,AB12&lt;&gt;""),AP12=AB12,"")</f>
        <v>0</v>
      </c>
      <c r="AR12" s="51" t="str">
        <f t="shared" ref="AR12" si="27">IF(COUNTIF(Codificacion2,CONCATENATE(AM12,"_VAL_",AB12))&gt;1,"Empate","")</f>
        <v/>
      </c>
      <c r="AS12" s="63" t="str">
        <f t="shared" ref="AS12:AS75" si="28">IF(AND(AQ12,AR12="",AQ12&lt;&gt;""),"X","")</f>
        <v/>
      </c>
      <c r="AT12" s="59" t="str">
        <f t="shared" ref="AT12:AT75" si="29">IF(AC12="Registro Valido",CONCATENATE("ALI_",C12,"_SEG_",I12,"_",AS12),"Registro No Valido")</f>
        <v>ALI_94_SEG_2_</v>
      </c>
      <c r="AU12" s="63">
        <f t="shared" ref="AU12" si="30">IF(AND(COUNTIF(Codificacion3,AT12)&lt;AO12),1,COUNTIF(Codificacion3,AT12))</f>
        <v>1</v>
      </c>
      <c r="AV12" s="62" t="str">
        <f t="shared" ref="AV12:AV75" si="31">IF(AND(AU12=1,AS12="X"),"Cotizacion Seleccionada","No Seleccionada")</f>
        <v>No Seleccionada</v>
      </c>
      <c r="AW12" s="53"/>
      <c r="AX12" s="51" t="str">
        <f t="shared" ref="AX12:AX75" si="32">CONCATENATE(AM12,AQ12)</f>
        <v>ALI_94_SEG_2FALSO</v>
      </c>
      <c r="AY12" s="51">
        <f t="shared" si="12"/>
        <v>3</v>
      </c>
      <c r="AZ12" s="64" t="b">
        <f t="shared" ref="AZ12:AZ75" si="33">AO12=AY12</f>
        <v>0</v>
      </c>
    </row>
    <row r="13" spans="1:52" x14ac:dyDescent="0.2">
      <c r="A13" s="50" t="b">
        <f t="shared" si="0"/>
        <v>0</v>
      </c>
      <c r="B13" s="51" t="s">
        <v>54</v>
      </c>
      <c r="C13" s="52">
        <v>94</v>
      </c>
      <c r="D13" s="52">
        <f t="shared" ref="D13" si="34">IF(ISERROR(VLOOKUP(E13,Proveedores,2,FALSE)),"",VLOOKUP(E13,Proveedores,2,FALSE))</f>
        <v>2087</v>
      </c>
      <c r="E13" s="53" t="s">
        <v>55</v>
      </c>
      <c r="F13" s="54">
        <v>18</v>
      </c>
      <c r="G13" s="53" t="s">
        <v>56</v>
      </c>
      <c r="H13" s="53" t="s">
        <v>57</v>
      </c>
      <c r="I13" s="52">
        <v>3</v>
      </c>
      <c r="J13" s="53" t="s">
        <v>58</v>
      </c>
      <c r="K13" s="55">
        <v>44835</v>
      </c>
      <c r="L13" s="56">
        <v>6392</v>
      </c>
      <c r="M13" s="56">
        <v>7762</v>
      </c>
      <c r="N13" s="56">
        <v>3600</v>
      </c>
      <c r="O13" s="56">
        <v>277</v>
      </c>
      <c r="P13" s="57">
        <v>505</v>
      </c>
      <c r="Q13" s="58">
        <v>0</v>
      </c>
      <c r="R13" s="57">
        <v>505</v>
      </c>
      <c r="S13" s="57">
        <v>1006</v>
      </c>
      <c r="T13" s="58">
        <v>0</v>
      </c>
      <c r="U13" s="57">
        <v>1006</v>
      </c>
      <c r="V13" s="57">
        <v>1006</v>
      </c>
      <c r="W13" s="58">
        <v>0</v>
      </c>
      <c r="X13" s="57">
        <v>1006</v>
      </c>
      <c r="Y13" s="57">
        <v>1006</v>
      </c>
      <c r="Z13" s="58">
        <v>0</v>
      </c>
      <c r="AA13" s="57">
        <v>1006</v>
      </c>
      <c r="AB13" s="57">
        <v>14936794</v>
      </c>
      <c r="AC13" s="53" t="str">
        <f t="shared" si="14"/>
        <v>Registro Valido</v>
      </c>
      <c r="AD13" s="57">
        <f t="shared" ref="AD13" si="35">IF(OR(ISERROR(VLOOKUP(CONCATENATE("ALI_",$C13,"_SEG_",$I13,"_PROV_",$D13),Catalogo_Precios,AD$8,FALSE)),L13=0),0,VLOOKUP(CONCATENATE("ALI_",$C13,"_SEG_",$I13,"_PROV_",$D13),Catalogo_Precios,AD$8,FALSE))</f>
        <v>505</v>
      </c>
      <c r="AE13" s="57">
        <f t="shared" ref="AE13" si="36">IF(OR(ISERROR(VLOOKUP(CONCATENATE("ALI_",$C13,"_SEG_",$I13,"_PROV_",$D13),Catalogo_Precios,AE$8,FALSE)),M13=0),0,VLOOKUP(CONCATENATE("ALI_",$C13,"_SEG_",$I13,"_PROV_",$D13),Catalogo_Precios,AE$8,FALSE))</f>
        <v>505</v>
      </c>
      <c r="AF13" s="57">
        <f t="shared" ref="AF13" si="37">IF(OR(ISERROR(VLOOKUP(CONCATENATE("ALI_",$C13,"_SEG_",$I13,"_PROV_",$D13),Catalogo_Precios,AF$8,FALSE)),N13=0),0,VLOOKUP(CONCATENATE("ALI_",$C13,"_SEG_",$I13,"_PROV_",$D13),Catalogo_Precios,AF$8,FALSE))</f>
        <v>1006</v>
      </c>
      <c r="AG13" s="57">
        <f t="shared" ref="AG13" si="38">IF(OR(ISERROR(VLOOKUP(CONCATENATE("ALI_",$C13,"_SEG_",$I13,"_PROV_",$D13),Catalogo_Precios,AG$8,FALSE)),O13=0),0,VLOOKUP(CONCATENATE("ALI_",$C13,"_SEG_",$I13,"_PROV_",$D13),Catalogo_Precios,AG$8,FALSE))</f>
        <v>1006</v>
      </c>
      <c r="AH13" s="57">
        <f t="shared" ref="AH13" si="39">IF(OR(ISERROR(VLOOKUP(CONCATENATE("ALI_",$C13,"_SEG_",$I13,"_PROV_",$D13),Catalogo_Precios,AH$8,FALSE)),L13=0),0,VLOOKUP(CONCATENATE("ALI_",$C13,"_SEG_",$I13,"_PROV_",$D13),Catalogo_Precios,AH$8,FALSE))</f>
        <v>505</v>
      </c>
      <c r="AI13" s="57">
        <f t="shared" ref="AI13" si="40">IF(OR(ISERROR(VLOOKUP(CONCATENATE("ALI_",$C13,"_SEG_",$I13,"_PROV_",$D13),Catalogo_Precios,AI$8,FALSE)),M13=0),0,VLOOKUP(CONCATENATE("ALI_",$C13,"_SEG_",$I13,"_PROV_",$D13),Catalogo_Precios,AI$8,FALSE))</f>
        <v>505</v>
      </c>
      <c r="AJ13" s="57">
        <f t="shared" ref="AJ13" si="41">IF(OR(ISERROR(VLOOKUP(CONCATENATE("ALI_",$C13,"_SEG_",$I13,"_PROV_",$D13),Catalogo_Precios,AJ$8,FALSE)),N13=0),0,VLOOKUP(CONCATENATE("ALI_",$C13,"_SEG_",$I13,"_PROV_",$D13),Catalogo_Precios,AJ$8,FALSE))</f>
        <v>1006</v>
      </c>
      <c r="AK13" s="57">
        <f t="shared" ref="AK13" si="42">IF(OR(ISERROR(VLOOKUP(CONCATENATE("ALI_",$C13,"_SEG_",$I13,"_PROV_",$D13),Catalogo_Precios,AK$8,FALSE)),O13=0),0,VLOOKUP(CONCATENATE("ALI_",$C13,"_SEG_",$I13,"_PROV_",$D13),Catalogo_Precios,AK$8,FALSE))</f>
        <v>1006</v>
      </c>
      <c r="AL13" s="53"/>
      <c r="AM13" s="59" t="str">
        <f t="shared" si="23"/>
        <v>ALI_94_SEG_3</v>
      </c>
      <c r="AN13" s="59" t="str">
        <f t="shared" si="24"/>
        <v>ALI_94_SEG_3_VAL_14936794</v>
      </c>
      <c r="AO13" s="60">
        <f t="shared" ref="AO13" si="43">IF(OR(AB13="",AB13=0),0,COUNTIF(Codificacion,AM13))</f>
        <v>6</v>
      </c>
      <c r="AP13" s="61">
        <f t="array" ref="AP13">MIN(IF(Codificacion=AM13,Total_Cotizacion,""))</f>
        <v>8838425.5999999996</v>
      </c>
      <c r="AQ13" s="62" t="b">
        <f t="shared" si="26"/>
        <v>0</v>
      </c>
      <c r="AR13" s="51" t="str">
        <f t="shared" ref="AR13" si="44">IF(COUNTIF(Codificacion2,CONCATENATE(AM13,"_VAL_",AB13))&gt;1,"Empate","")</f>
        <v/>
      </c>
      <c r="AS13" s="63" t="str">
        <f t="shared" si="28"/>
        <v/>
      </c>
      <c r="AT13" s="59" t="str">
        <f t="shared" si="29"/>
        <v>ALI_94_SEG_3_</v>
      </c>
      <c r="AU13" s="63">
        <f t="shared" ref="AU13" si="45">IF(AND(COUNTIF(Codificacion3,AT13)&lt;AO13),1,COUNTIF(Codificacion3,AT13))</f>
        <v>1</v>
      </c>
      <c r="AV13" s="62" t="str">
        <f t="shared" si="31"/>
        <v>No Seleccionada</v>
      </c>
      <c r="AW13" s="53"/>
      <c r="AX13" s="51" t="str">
        <f t="shared" si="32"/>
        <v>ALI_94_SEG_3FALSO</v>
      </c>
      <c r="AY13" s="51">
        <f t="shared" si="12"/>
        <v>3</v>
      </c>
      <c r="AZ13" s="64" t="b">
        <f t="shared" si="33"/>
        <v>0</v>
      </c>
    </row>
    <row r="14" spans="1:52" x14ac:dyDescent="0.2">
      <c r="A14" s="50" t="b">
        <f t="shared" si="0"/>
        <v>0</v>
      </c>
      <c r="B14" s="51" t="s">
        <v>54</v>
      </c>
      <c r="C14" s="52">
        <v>94</v>
      </c>
      <c r="D14" s="52">
        <f t="shared" ref="D14" si="46">IF(ISERROR(VLOOKUP(E14,Proveedores,2,FALSE)),"",VLOOKUP(E14,Proveedores,2,FALSE))</f>
        <v>2087</v>
      </c>
      <c r="E14" s="53" t="s">
        <v>55</v>
      </c>
      <c r="F14" s="54">
        <v>19</v>
      </c>
      <c r="G14" s="53" t="s">
        <v>56</v>
      </c>
      <c r="H14" s="53" t="s">
        <v>57</v>
      </c>
      <c r="I14" s="52">
        <v>4</v>
      </c>
      <c r="J14" s="53" t="s">
        <v>58</v>
      </c>
      <c r="K14" s="55">
        <v>44835</v>
      </c>
      <c r="L14" s="56">
        <v>6811</v>
      </c>
      <c r="M14" s="56">
        <v>8271</v>
      </c>
      <c r="N14" s="56">
        <v>3836</v>
      </c>
      <c r="O14" s="56">
        <v>296</v>
      </c>
      <c r="P14" s="57">
        <v>505</v>
      </c>
      <c r="Q14" s="58">
        <v>0</v>
      </c>
      <c r="R14" s="57">
        <v>505</v>
      </c>
      <c r="S14" s="57">
        <v>1006</v>
      </c>
      <c r="T14" s="58">
        <v>0</v>
      </c>
      <c r="U14" s="57">
        <v>1006</v>
      </c>
      <c r="V14" s="57">
        <v>1006</v>
      </c>
      <c r="W14" s="58">
        <v>0</v>
      </c>
      <c r="X14" s="57">
        <v>1006</v>
      </c>
      <c r="Y14" s="57">
        <v>1006</v>
      </c>
      <c r="Z14" s="58">
        <v>0</v>
      </c>
      <c r="AA14" s="57">
        <v>1006</v>
      </c>
      <c r="AB14" s="57">
        <v>15916973</v>
      </c>
      <c r="AC14" s="53" t="str">
        <f t="shared" si="14"/>
        <v>Registro Valido</v>
      </c>
      <c r="AD14" s="57">
        <f t="shared" ref="AD14" si="47">IF(OR(ISERROR(VLOOKUP(CONCATENATE("ALI_",$C14,"_SEG_",$I14,"_PROV_",$D14),Catalogo_Precios,AD$8,FALSE)),L14=0),0,VLOOKUP(CONCATENATE("ALI_",$C14,"_SEG_",$I14,"_PROV_",$D14),Catalogo_Precios,AD$8,FALSE))</f>
        <v>505</v>
      </c>
      <c r="AE14" s="57">
        <f t="shared" ref="AE14" si="48">IF(OR(ISERROR(VLOOKUP(CONCATENATE("ALI_",$C14,"_SEG_",$I14,"_PROV_",$D14),Catalogo_Precios,AE$8,FALSE)),M14=0),0,VLOOKUP(CONCATENATE("ALI_",$C14,"_SEG_",$I14,"_PROV_",$D14),Catalogo_Precios,AE$8,FALSE))</f>
        <v>505</v>
      </c>
      <c r="AF14" s="57">
        <f t="shared" ref="AF14" si="49">IF(OR(ISERROR(VLOOKUP(CONCATENATE("ALI_",$C14,"_SEG_",$I14,"_PROV_",$D14),Catalogo_Precios,AF$8,FALSE)),N14=0),0,VLOOKUP(CONCATENATE("ALI_",$C14,"_SEG_",$I14,"_PROV_",$D14),Catalogo_Precios,AF$8,FALSE))</f>
        <v>1006</v>
      </c>
      <c r="AG14" s="57">
        <f t="shared" ref="AG14" si="50">IF(OR(ISERROR(VLOOKUP(CONCATENATE("ALI_",$C14,"_SEG_",$I14,"_PROV_",$D14),Catalogo_Precios,AG$8,FALSE)),O14=0),0,VLOOKUP(CONCATENATE("ALI_",$C14,"_SEG_",$I14,"_PROV_",$D14),Catalogo_Precios,AG$8,FALSE))</f>
        <v>1006</v>
      </c>
      <c r="AH14" s="57">
        <f t="shared" ref="AH14" si="51">IF(OR(ISERROR(VLOOKUP(CONCATENATE("ALI_",$C14,"_SEG_",$I14,"_PROV_",$D14),Catalogo_Precios,AH$8,FALSE)),L14=0),0,VLOOKUP(CONCATENATE("ALI_",$C14,"_SEG_",$I14,"_PROV_",$D14),Catalogo_Precios,AH$8,FALSE))</f>
        <v>505</v>
      </c>
      <c r="AI14" s="57">
        <f t="shared" ref="AI14" si="52">IF(OR(ISERROR(VLOOKUP(CONCATENATE("ALI_",$C14,"_SEG_",$I14,"_PROV_",$D14),Catalogo_Precios,AI$8,FALSE)),M14=0),0,VLOOKUP(CONCATENATE("ALI_",$C14,"_SEG_",$I14,"_PROV_",$D14),Catalogo_Precios,AI$8,FALSE))</f>
        <v>505</v>
      </c>
      <c r="AJ14" s="57">
        <f t="shared" ref="AJ14" si="53">IF(OR(ISERROR(VLOOKUP(CONCATENATE("ALI_",$C14,"_SEG_",$I14,"_PROV_",$D14),Catalogo_Precios,AJ$8,FALSE)),N14=0),0,VLOOKUP(CONCATENATE("ALI_",$C14,"_SEG_",$I14,"_PROV_",$D14),Catalogo_Precios,AJ$8,FALSE))</f>
        <v>1006</v>
      </c>
      <c r="AK14" s="57">
        <f t="shared" ref="AK14" si="54">IF(OR(ISERROR(VLOOKUP(CONCATENATE("ALI_",$C14,"_SEG_",$I14,"_PROV_",$D14),Catalogo_Precios,AK$8,FALSE)),O14=0),0,VLOOKUP(CONCATENATE("ALI_",$C14,"_SEG_",$I14,"_PROV_",$D14),Catalogo_Precios,AK$8,FALSE))</f>
        <v>1006</v>
      </c>
      <c r="AL14" s="53"/>
      <c r="AM14" s="59" t="str">
        <f t="shared" si="23"/>
        <v>ALI_94_SEG_4</v>
      </c>
      <c r="AN14" s="59" t="str">
        <f t="shared" si="24"/>
        <v>ALI_94_SEG_4_VAL_15916973</v>
      </c>
      <c r="AO14" s="60">
        <f t="shared" ref="AO14" si="55">IF(OR(AB14="",AB14=0),0,COUNTIF(Codificacion,AM14))</f>
        <v>6</v>
      </c>
      <c r="AP14" s="61">
        <f t="array" ref="AP14">MIN(IF(Codificacion=AM14,Total_Cotizacion,""))</f>
        <v>9418561.6000000015</v>
      </c>
      <c r="AQ14" s="62" t="b">
        <f t="shared" si="26"/>
        <v>0</v>
      </c>
      <c r="AR14" s="51" t="str">
        <f t="shared" ref="AR14" si="56">IF(COUNTIF(Codificacion2,CONCATENATE(AM14,"_VAL_",AB14))&gt;1,"Empate","")</f>
        <v/>
      </c>
      <c r="AS14" s="63" t="str">
        <f t="shared" si="28"/>
        <v/>
      </c>
      <c r="AT14" s="59" t="str">
        <f t="shared" si="29"/>
        <v>ALI_94_SEG_4_</v>
      </c>
      <c r="AU14" s="63">
        <f t="shared" ref="AU14" si="57">IF(AND(COUNTIF(Codificacion3,AT14)&lt;AO14),1,COUNTIF(Codificacion3,AT14))</f>
        <v>1</v>
      </c>
      <c r="AV14" s="62" t="str">
        <f t="shared" si="31"/>
        <v>No Seleccionada</v>
      </c>
      <c r="AW14" s="53"/>
      <c r="AX14" s="51" t="str">
        <f t="shared" si="32"/>
        <v>ALI_94_SEG_4FALSO</v>
      </c>
      <c r="AY14" s="51">
        <f t="shared" si="12"/>
        <v>3</v>
      </c>
      <c r="AZ14" s="64" t="b">
        <f t="shared" si="33"/>
        <v>0</v>
      </c>
    </row>
    <row r="15" spans="1:52" x14ac:dyDescent="0.2">
      <c r="A15" s="50" t="b">
        <f t="shared" si="0"/>
        <v>0</v>
      </c>
      <c r="B15" s="51" t="s">
        <v>54</v>
      </c>
      <c r="C15" s="52">
        <v>94</v>
      </c>
      <c r="D15" s="52">
        <f t="shared" ref="D15" si="58">IF(ISERROR(VLOOKUP(E15,Proveedores,2,FALSE)),"",VLOOKUP(E15,Proveedores,2,FALSE))</f>
        <v>2087</v>
      </c>
      <c r="E15" s="53" t="s">
        <v>55</v>
      </c>
      <c r="F15" s="54">
        <v>20</v>
      </c>
      <c r="G15" s="53" t="s">
        <v>56</v>
      </c>
      <c r="H15" s="53" t="s">
        <v>57</v>
      </c>
      <c r="I15" s="52">
        <v>5</v>
      </c>
      <c r="J15" s="53" t="s">
        <v>58</v>
      </c>
      <c r="K15" s="55">
        <v>44835</v>
      </c>
      <c r="L15" s="56">
        <v>6331</v>
      </c>
      <c r="M15" s="56">
        <v>7688</v>
      </c>
      <c r="N15" s="56">
        <v>3566</v>
      </c>
      <c r="O15" s="56">
        <v>275</v>
      </c>
      <c r="P15" s="57">
        <v>505</v>
      </c>
      <c r="Q15" s="58">
        <v>0</v>
      </c>
      <c r="R15" s="57">
        <v>505</v>
      </c>
      <c r="S15" s="57">
        <v>1006</v>
      </c>
      <c r="T15" s="58">
        <v>0</v>
      </c>
      <c r="U15" s="57">
        <v>1006</v>
      </c>
      <c r="V15" s="57">
        <v>1006</v>
      </c>
      <c r="W15" s="58">
        <v>0</v>
      </c>
      <c r="X15" s="57">
        <v>1006</v>
      </c>
      <c r="Y15" s="57">
        <v>1006</v>
      </c>
      <c r="Z15" s="58">
        <v>0</v>
      </c>
      <c r="AA15" s="57">
        <v>1006</v>
      </c>
      <c r="AB15" s="57">
        <v>14795329</v>
      </c>
      <c r="AC15" s="53" t="str">
        <f t="shared" si="14"/>
        <v>Registro Valido</v>
      </c>
      <c r="AD15" s="57">
        <f t="shared" ref="AD15" si="59">IF(OR(ISERROR(VLOOKUP(CONCATENATE("ALI_",$C15,"_SEG_",$I15,"_PROV_",$D15),Catalogo_Precios,AD$8,FALSE)),L15=0),0,VLOOKUP(CONCATENATE("ALI_",$C15,"_SEG_",$I15,"_PROV_",$D15),Catalogo_Precios,AD$8,FALSE))</f>
        <v>505</v>
      </c>
      <c r="AE15" s="57">
        <f t="shared" ref="AE15" si="60">IF(OR(ISERROR(VLOOKUP(CONCATENATE("ALI_",$C15,"_SEG_",$I15,"_PROV_",$D15),Catalogo_Precios,AE$8,FALSE)),M15=0),0,VLOOKUP(CONCATENATE("ALI_",$C15,"_SEG_",$I15,"_PROV_",$D15),Catalogo_Precios,AE$8,FALSE))</f>
        <v>505</v>
      </c>
      <c r="AF15" s="57">
        <f t="shared" ref="AF15" si="61">IF(OR(ISERROR(VLOOKUP(CONCATENATE("ALI_",$C15,"_SEG_",$I15,"_PROV_",$D15),Catalogo_Precios,AF$8,FALSE)),N15=0),0,VLOOKUP(CONCATENATE("ALI_",$C15,"_SEG_",$I15,"_PROV_",$D15),Catalogo_Precios,AF$8,FALSE))</f>
        <v>1006</v>
      </c>
      <c r="AG15" s="57">
        <f t="shared" ref="AG15" si="62">IF(OR(ISERROR(VLOOKUP(CONCATENATE("ALI_",$C15,"_SEG_",$I15,"_PROV_",$D15),Catalogo_Precios,AG$8,FALSE)),O15=0),0,VLOOKUP(CONCATENATE("ALI_",$C15,"_SEG_",$I15,"_PROV_",$D15),Catalogo_Precios,AG$8,FALSE))</f>
        <v>1006</v>
      </c>
      <c r="AH15" s="57">
        <f t="shared" ref="AH15" si="63">IF(OR(ISERROR(VLOOKUP(CONCATENATE("ALI_",$C15,"_SEG_",$I15,"_PROV_",$D15),Catalogo_Precios,AH$8,FALSE)),L15=0),0,VLOOKUP(CONCATENATE("ALI_",$C15,"_SEG_",$I15,"_PROV_",$D15),Catalogo_Precios,AH$8,FALSE))</f>
        <v>505</v>
      </c>
      <c r="AI15" s="57">
        <f t="shared" ref="AI15" si="64">IF(OR(ISERROR(VLOOKUP(CONCATENATE("ALI_",$C15,"_SEG_",$I15,"_PROV_",$D15),Catalogo_Precios,AI$8,FALSE)),M15=0),0,VLOOKUP(CONCATENATE("ALI_",$C15,"_SEG_",$I15,"_PROV_",$D15),Catalogo_Precios,AI$8,FALSE))</f>
        <v>505</v>
      </c>
      <c r="AJ15" s="57">
        <f t="shared" ref="AJ15" si="65">IF(OR(ISERROR(VLOOKUP(CONCATENATE("ALI_",$C15,"_SEG_",$I15,"_PROV_",$D15),Catalogo_Precios,AJ$8,FALSE)),N15=0),0,VLOOKUP(CONCATENATE("ALI_",$C15,"_SEG_",$I15,"_PROV_",$D15),Catalogo_Precios,AJ$8,FALSE))</f>
        <v>1006</v>
      </c>
      <c r="AK15" s="57">
        <f t="shared" ref="AK15" si="66">IF(OR(ISERROR(VLOOKUP(CONCATENATE("ALI_",$C15,"_SEG_",$I15,"_PROV_",$D15),Catalogo_Precios,AK$8,FALSE)),O15=0),0,VLOOKUP(CONCATENATE("ALI_",$C15,"_SEG_",$I15,"_PROV_",$D15),Catalogo_Precios,AK$8,FALSE))</f>
        <v>1006</v>
      </c>
      <c r="AL15" s="53"/>
      <c r="AM15" s="59" t="str">
        <f t="shared" si="23"/>
        <v>ALI_94_SEG_5</v>
      </c>
      <c r="AN15" s="59" t="str">
        <f t="shared" si="24"/>
        <v>ALI_94_SEG_5_VAL_14795329</v>
      </c>
      <c r="AO15" s="60">
        <f t="shared" ref="AO15" si="67">IF(OR(AB15="",AB15=0),0,COUNTIF(Codificacion,AM15))</f>
        <v>6</v>
      </c>
      <c r="AP15" s="61">
        <f t="array" ref="AP15">MIN(IF(Codificacion=AM15,Total_Cotizacion,""))</f>
        <v>8754912.8000000007</v>
      </c>
      <c r="AQ15" s="62" t="b">
        <f t="shared" si="26"/>
        <v>0</v>
      </c>
      <c r="AR15" s="51" t="str">
        <f t="shared" ref="AR15" si="68">IF(COUNTIF(Codificacion2,CONCATENATE(AM15,"_VAL_",AB15))&gt;1,"Empate","")</f>
        <v/>
      </c>
      <c r="AS15" s="63" t="str">
        <f t="shared" si="28"/>
        <v/>
      </c>
      <c r="AT15" s="59" t="str">
        <f t="shared" si="29"/>
        <v>ALI_94_SEG_5_</v>
      </c>
      <c r="AU15" s="63">
        <f t="shared" ref="AU15" si="69">IF(AND(COUNTIF(Codificacion3,AT15)&lt;AO15),1,COUNTIF(Codificacion3,AT15))</f>
        <v>1</v>
      </c>
      <c r="AV15" s="62" t="str">
        <f t="shared" si="31"/>
        <v>No Seleccionada</v>
      </c>
      <c r="AW15" s="53"/>
      <c r="AX15" s="51" t="str">
        <f t="shared" si="32"/>
        <v>ALI_94_SEG_5FALSO</v>
      </c>
      <c r="AY15" s="51">
        <f t="shared" si="12"/>
        <v>3</v>
      </c>
      <c r="AZ15" s="64" t="b">
        <f t="shared" si="33"/>
        <v>0</v>
      </c>
    </row>
    <row r="16" spans="1:52" x14ac:dyDescent="0.2">
      <c r="A16" s="50" t="b">
        <f t="shared" si="0"/>
        <v>0</v>
      </c>
      <c r="B16" s="51" t="s">
        <v>54</v>
      </c>
      <c r="C16" s="52">
        <v>94</v>
      </c>
      <c r="D16" s="52">
        <f t="shared" ref="D16" si="70">IF(ISERROR(VLOOKUP(E16,Proveedores,2,FALSE)),"",VLOOKUP(E16,Proveedores,2,FALSE))</f>
        <v>2087</v>
      </c>
      <c r="E16" s="53" t="s">
        <v>55</v>
      </c>
      <c r="F16" s="54">
        <v>21</v>
      </c>
      <c r="G16" s="53" t="s">
        <v>56</v>
      </c>
      <c r="H16" s="53" t="s">
        <v>57</v>
      </c>
      <c r="I16" s="52">
        <v>6</v>
      </c>
      <c r="J16" s="53" t="s">
        <v>58</v>
      </c>
      <c r="K16" s="55">
        <v>44835</v>
      </c>
      <c r="L16" s="56">
        <v>6852</v>
      </c>
      <c r="M16" s="56">
        <v>8322</v>
      </c>
      <c r="N16" s="56">
        <v>3859</v>
      </c>
      <c r="O16" s="56">
        <v>298</v>
      </c>
      <c r="P16" s="57">
        <v>505</v>
      </c>
      <c r="Q16" s="58">
        <v>0</v>
      </c>
      <c r="R16" s="57">
        <v>505</v>
      </c>
      <c r="S16" s="57">
        <v>1006</v>
      </c>
      <c r="T16" s="58">
        <v>0</v>
      </c>
      <c r="U16" s="57">
        <v>1006</v>
      </c>
      <c r="V16" s="57">
        <v>1006</v>
      </c>
      <c r="W16" s="58">
        <v>0</v>
      </c>
      <c r="X16" s="57">
        <v>1006</v>
      </c>
      <c r="Y16" s="57">
        <v>1006</v>
      </c>
      <c r="Z16" s="58">
        <v>0</v>
      </c>
      <c r="AA16" s="57">
        <v>1006</v>
      </c>
      <c r="AB16" s="57">
        <v>16014134</v>
      </c>
      <c r="AC16" s="53" t="str">
        <f t="shared" si="14"/>
        <v>Registro Valido</v>
      </c>
      <c r="AD16" s="57">
        <f t="shared" ref="AD16" si="71">IF(OR(ISERROR(VLOOKUP(CONCATENATE("ALI_",$C16,"_SEG_",$I16,"_PROV_",$D16),Catalogo_Precios,AD$8,FALSE)),L16=0),0,VLOOKUP(CONCATENATE("ALI_",$C16,"_SEG_",$I16,"_PROV_",$D16),Catalogo_Precios,AD$8,FALSE))</f>
        <v>505</v>
      </c>
      <c r="AE16" s="57">
        <f t="shared" ref="AE16" si="72">IF(OR(ISERROR(VLOOKUP(CONCATENATE("ALI_",$C16,"_SEG_",$I16,"_PROV_",$D16),Catalogo_Precios,AE$8,FALSE)),M16=0),0,VLOOKUP(CONCATENATE("ALI_",$C16,"_SEG_",$I16,"_PROV_",$D16),Catalogo_Precios,AE$8,FALSE))</f>
        <v>505</v>
      </c>
      <c r="AF16" s="57">
        <f t="shared" ref="AF16" si="73">IF(OR(ISERROR(VLOOKUP(CONCATENATE("ALI_",$C16,"_SEG_",$I16,"_PROV_",$D16),Catalogo_Precios,AF$8,FALSE)),N16=0),0,VLOOKUP(CONCATENATE("ALI_",$C16,"_SEG_",$I16,"_PROV_",$D16),Catalogo_Precios,AF$8,FALSE))</f>
        <v>1006</v>
      </c>
      <c r="AG16" s="57">
        <f t="shared" ref="AG16" si="74">IF(OR(ISERROR(VLOOKUP(CONCATENATE("ALI_",$C16,"_SEG_",$I16,"_PROV_",$D16),Catalogo_Precios,AG$8,FALSE)),O16=0),0,VLOOKUP(CONCATENATE("ALI_",$C16,"_SEG_",$I16,"_PROV_",$D16),Catalogo_Precios,AG$8,FALSE))</f>
        <v>1006</v>
      </c>
      <c r="AH16" s="57">
        <f t="shared" ref="AH16" si="75">IF(OR(ISERROR(VLOOKUP(CONCATENATE("ALI_",$C16,"_SEG_",$I16,"_PROV_",$D16),Catalogo_Precios,AH$8,FALSE)),L16=0),0,VLOOKUP(CONCATENATE("ALI_",$C16,"_SEG_",$I16,"_PROV_",$D16),Catalogo_Precios,AH$8,FALSE))</f>
        <v>505</v>
      </c>
      <c r="AI16" s="57">
        <f t="shared" ref="AI16" si="76">IF(OR(ISERROR(VLOOKUP(CONCATENATE("ALI_",$C16,"_SEG_",$I16,"_PROV_",$D16),Catalogo_Precios,AI$8,FALSE)),M16=0),0,VLOOKUP(CONCATENATE("ALI_",$C16,"_SEG_",$I16,"_PROV_",$D16),Catalogo_Precios,AI$8,FALSE))</f>
        <v>505</v>
      </c>
      <c r="AJ16" s="57">
        <f t="shared" ref="AJ16" si="77">IF(OR(ISERROR(VLOOKUP(CONCATENATE("ALI_",$C16,"_SEG_",$I16,"_PROV_",$D16),Catalogo_Precios,AJ$8,FALSE)),N16=0),0,VLOOKUP(CONCATENATE("ALI_",$C16,"_SEG_",$I16,"_PROV_",$D16),Catalogo_Precios,AJ$8,FALSE))</f>
        <v>1006</v>
      </c>
      <c r="AK16" s="57">
        <f t="shared" ref="AK16" si="78">IF(OR(ISERROR(VLOOKUP(CONCATENATE("ALI_",$C16,"_SEG_",$I16,"_PROV_",$D16),Catalogo_Precios,AK$8,FALSE)),O16=0),0,VLOOKUP(CONCATENATE("ALI_",$C16,"_SEG_",$I16,"_PROV_",$D16),Catalogo_Precios,AK$8,FALSE))</f>
        <v>1006</v>
      </c>
      <c r="AL16" s="53"/>
      <c r="AM16" s="59" t="str">
        <f t="shared" si="23"/>
        <v>ALI_94_SEG_6</v>
      </c>
      <c r="AN16" s="59" t="str">
        <f t="shared" si="24"/>
        <v>ALI_94_SEG_6_VAL_16014134</v>
      </c>
      <c r="AO16" s="60">
        <f t="shared" ref="AO16" si="79">IF(OR(AB16="",AB16=0),0,COUNTIF(Codificacion,AM16))</f>
        <v>6</v>
      </c>
      <c r="AP16" s="61">
        <f t="array" ref="AP16">MIN(IF(Codificacion=AM16,Total_Cotizacion,""))</f>
        <v>9475849.5999999996</v>
      </c>
      <c r="AQ16" s="62" t="b">
        <f t="shared" si="26"/>
        <v>0</v>
      </c>
      <c r="AR16" s="51" t="str">
        <f t="shared" ref="AR16" si="80">IF(COUNTIF(Codificacion2,CONCATENATE(AM16,"_VAL_",AB16))&gt;1,"Empate","")</f>
        <v/>
      </c>
      <c r="AS16" s="63" t="str">
        <f t="shared" si="28"/>
        <v/>
      </c>
      <c r="AT16" s="59" t="str">
        <f t="shared" si="29"/>
        <v>ALI_94_SEG_6_</v>
      </c>
      <c r="AU16" s="63">
        <f t="shared" ref="AU16" si="81">IF(AND(COUNTIF(Codificacion3,AT16)&lt;AO16),1,COUNTIF(Codificacion3,AT16))</f>
        <v>1</v>
      </c>
      <c r="AV16" s="62" t="str">
        <f t="shared" si="31"/>
        <v>No Seleccionada</v>
      </c>
      <c r="AW16" s="53"/>
      <c r="AX16" s="51" t="str">
        <f t="shared" si="32"/>
        <v>ALI_94_SEG_6FALSO</v>
      </c>
      <c r="AY16" s="51">
        <f t="shared" si="12"/>
        <v>3</v>
      </c>
      <c r="AZ16" s="64" t="b">
        <f t="shared" si="33"/>
        <v>0</v>
      </c>
    </row>
    <row r="17" spans="1:52" x14ac:dyDescent="0.2">
      <c r="A17" s="50" t="b">
        <f t="shared" si="0"/>
        <v>0</v>
      </c>
      <c r="B17" s="51" t="s">
        <v>54</v>
      </c>
      <c r="C17" s="52">
        <v>94</v>
      </c>
      <c r="D17" s="52">
        <f t="shared" ref="D17" si="82">IF(ISERROR(VLOOKUP(E17,Proveedores,2,FALSE)),"",VLOOKUP(E17,Proveedores,2,FALSE))</f>
        <v>2087</v>
      </c>
      <c r="E17" s="53" t="s">
        <v>55</v>
      </c>
      <c r="F17" s="54">
        <v>22</v>
      </c>
      <c r="G17" s="53" t="s">
        <v>56</v>
      </c>
      <c r="H17" s="53" t="s">
        <v>57</v>
      </c>
      <c r="I17" s="52">
        <v>7</v>
      </c>
      <c r="J17" s="53" t="s">
        <v>58</v>
      </c>
      <c r="K17" s="55">
        <v>44835</v>
      </c>
      <c r="L17" s="56">
        <v>6998</v>
      </c>
      <c r="M17" s="56">
        <v>8498</v>
      </c>
      <c r="N17" s="56">
        <v>3941</v>
      </c>
      <c r="O17" s="56">
        <v>304</v>
      </c>
      <c r="P17" s="57">
        <v>505</v>
      </c>
      <c r="Q17" s="58">
        <v>0</v>
      </c>
      <c r="R17" s="57">
        <v>505</v>
      </c>
      <c r="S17" s="57">
        <v>1006</v>
      </c>
      <c r="T17" s="58">
        <v>0</v>
      </c>
      <c r="U17" s="57">
        <v>1006</v>
      </c>
      <c r="V17" s="57">
        <v>1006</v>
      </c>
      <c r="W17" s="58">
        <v>0</v>
      </c>
      <c r="X17" s="57">
        <v>1006</v>
      </c>
      <c r="Y17" s="57">
        <v>1006</v>
      </c>
      <c r="Z17" s="58">
        <v>0</v>
      </c>
      <c r="AA17" s="57">
        <v>1006</v>
      </c>
      <c r="AB17" s="57">
        <v>16353448</v>
      </c>
      <c r="AC17" s="53" t="str">
        <f t="shared" si="14"/>
        <v>Registro Valido</v>
      </c>
      <c r="AD17" s="57">
        <f t="shared" ref="AD17" si="83">IF(OR(ISERROR(VLOOKUP(CONCATENATE("ALI_",$C17,"_SEG_",$I17,"_PROV_",$D17),Catalogo_Precios,AD$8,FALSE)),L17=0),0,VLOOKUP(CONCATENATE("ALI_",$C17,"_SEG_",$I17,"_PROV_",$D17),Catalogo_Precios,AD$8,FALSE))</f>
        <v>505</v>
      </c>
      <c r="AE17" s="57">
        <f t="shared" ref="AE17" si="84">IF(OR(ISERROR(VLOOKUP(CONCATENATE("ALI_",$C17,"_SEG_",$I17,"_PROV_",$D17),Catalogo_Precios,AE$8,FALSE)),M17=0),0,VLOOKUP(CONCATENATE("ALI_",$C17,"_SEG_",$I17,"_PROV_",$D17),Catalogo_Precios,AE$8,FALSE))</f>
        <v>505</v>
      </c>
      <c r="AF17" s="57">
        <f t="shared" ref="AF17" si="85">IF(OR(ISERROR(VLOOKUP(CONCATENATE("ALI_",$C17,"_SEG_",$I17,"_PROV_",$D17),Catalogo_Precios,AF$8,FALSE)),N17=0),0,VLOOKUP(CONCATENATE("ALI_",$C17,"_SEG_",$I17,"_PROV_",$D17),Catalogo_Precios,AF$8,FALSE))</f>
        <v>1006</v>
      </c>
      <c r="AG17" s="57">
        <f t="shared" ref="AG17" si="86">IF(OR(ISERROR(VLOOKUP(CONCATENATE("ALI_",$C17,"_SEG_",$I17,"_PROV_",$D17),Catalogo_Precios,AG$8,FALSE)),O17=0),0,VLOOKUP(CONCATENATE("ALI_",$C17,"_SEG_",$I17,"_PROV_",$D17),Catalogo_Precios,AG$8,FALSE))</f>
        <v>1006</v>
      </c>
      <c r="AH17" s="57">
        <f t="shared" ref="AH17" si="87">IF(OR(ISERROR(VLOOKUP(CONCATENATE("ALI_",$C17,"_SEG_",$I17,"_PROV_",$D17),Catalogo_Precios,AH$8,FALSE)),L17=0),0,VLOOKUP(CONCATENATE("ALI_",$C17,"_SEG_",$I17,"_PROV_",$D17),Catalogo_Precios,AH$8,FALSE))</f>
        <v>505</v>
      </c>
      <c r="AI17" s="57">
        <f t="shared" ref="AI17" si="88">IF(OR(ISERROR(VLOOKUP(CONCATENATE("ALI_",$C17,"_SEG_",$I17,"_PROV_",$D17),Catalogo_Precios,AI$8,FALSE)),M17=0),0,VLOOKUP(CONCATENATE("ALI_",$C17,"_SEG_",$I17,"_PROV_",$D17),Catalogo_Precios,AI$8,FALSE))</f>
        <v>505</v>
      </c>
      <c r="AJ17" s="57">
        <f t="shared" ref="AJ17" si="89">IF(OR(ISERROR(VLOOKUP(CONCATENATE("ALI_",$C17,"_SEG_",$I17,"_PROV_",$D17),Catalogo_Precios,AJ$8,FALSE)),N17=0),0,VLOOKUP(CONCATENATE("ALI_",$C17,"_SEG_",$I17,"_PROV_",$D17),Catalogo_Precios,AJ$8,FALSE))</f>
        <v>1006</v>
      </c>
      <c r="AK17" s="57">
        <f t="shared" ref="AK17" si="90">IF(OR(ISERROR(VLOOKUP(CONCATENATE("ALI_",$C17,"_SEG_",$I17,"_PROV_",$D17),Catalogo_Precios,AK$8,FALSE)),O17=0),0,VLOOKUP(CONCATENATE("ALI_",$C17,"_SEG_",$I17,"_PROV_",$D17),Catalogo_Precios,AK$8,FALSE))</f>
        <v>1006</v>
      </c>
      <c r="AL17" s="53"/>
      <c r="AM17" s="59" t="str">
        <f t="shared" si="23"/>
        <v>ALI_94_SEG_7</v>
      </c>
      <c r="AN17" s="59" t="str">
        <f t="shared" si="24"/>
        <v>ALI_94_SEG_7_VAL_16353448</v>
      </c>
      <c r="AO17" s="60">
        <f t="shared" ref="AO17" si="91">IF(OR(AB17="",AB17=0),0,COUNTIF(Codificacion,AM17))</f>
        <v>5</v>
      </c>
      <c r="AP17" s="61">
        <f t="array" ref="AP17">MIN(IF(Codificacion=AM17,Total_Cotizacion,""))</f>
        <v>9676760</v>
      </c>
      <c r="AQ17" s="62" t="b">
        <f t="shared" si="26"/>
        <v>0</v>
      </c>
      <c r="AR17" s="51" t="str">
        <f t="shared" ref="AR17" si="92">IF(COUNTIF(Codificacion2,CONCATENATE(AM17,"_VAL_",AB17))&gt;1,"Empate","")</f>
        <v/>
      </c>
      <c r="AS17" s="63" t="str">
        <f t="shared" si="28"/>
        <v/>
      </c>
      <c r="AT17" s="59" t="str">
        <f t="shared" si="29"/>
        <v>ALI_94_SEG_7_</v>
      </c>
      <c r="AU17" s="63">
        <f t="shared" ref="AU17" si="93">IF(AND(COUNTIF(Codificacion3,AT17)&lt;AO17),1,COUNTIF(Codificacion3,AT17))</f>
        <v>1</v>
      </c>
      <c r="AV17" s="62" t="str">
        <f t="shared" si="31"/>
        <v>No Seleccionada</v>
      </c>
      <c r="AW17" s="53"/>
      <c r="AX17" s="51" t="str">
        <f t="shared" si="32"/>
        <v>ALI_94_SEG_7FALSO</v>
      </c>
      <c r="AY17" s="51">
        <f t="shared" si="12"/>
        <v>3</v>
      </c>
      <c r="AZ17" s="64" t="b">
        <f t="shared" si="33"/>
        <v>0</v>
      </c>
    </row>
    <row r="18" spans="1:52" x14ac:dyDescent="0.2">
      <c r="A18" s="50" t="b">
        <f t="shared" si="0"/>
        <v>0</v>
      </c>
      <c r="B18" s="51" t="s">
        <v>54</v>
      </c>
      <c r="C18" s="52">
        <v>94</v>
      </c>
      <c r="D18" s="52">
        <f t="shared" ref="D18" si="94">IF(ISERROR(VLOOKUP(E18,Proveedores,2,FALSE)),"",VLOOKUP(E18,Proveedores,2,FALSE))</f>
        <v>2087</v>
      </c>
      <c r="E18" s="53" t="s">
        <v>55</v>
      </c>
      <c r="F18" s="54">
        <v>23</v>
      </c>
      <c r="G18" s="53" t="s">
        <v>56</v>
      </c>
      <c r="H18" s="53" t="s">
        <v>57</v>
      </c>
      <c r="I18" s="52">
        <v>8</v>
      </c>
      <c r="J18" s="53" t="s">
        <v>58</v>
      </c>
      <c r="K18" s="55">
        <v>44835</v>
      </c>
      <c r="L18" s="56">
        <v>6755</v>
      </c>
      <c r="M18" s="56">
        <v>8201</v>
      </c>
      <c r="N18" s="56">
        <v>3804</v>
      </c>
      <c r="O18" s="56">
        <v>293</v>
      </c>
      <c r="P18" s="57">
        <v>505</v>
      </c>
      <c r="Q18" s="58">
        <v>0</v>
      </c>
      <c r="R18" s="57">
        <v>505</v>
      </c>
      <c r="S18" s="57">
        <v>1006</v>
      </c>
      <c r="T18" s="58">
        <v>0</v>
      </c>
      <c r="U18" s="57">
        <v>1006</v>
      </c>
      <c r="V18" s="57">
        <v>1006</v>
      </c>
      <c r="W18" s="58">
        <v>0</v>
      </c>
      <c r="X18" s="57">
        <v>1006</v>
      </c>
      <c r="Y18" s="57">
        <v>1006</v>
      </c>
      <c r="Z18" s="58">
        <v>0</v>
      </c>
      <c r="AA18" s="57">
        <v>1006</v>
      </c>
      <c r="AB18" s="57">
        <v>15783063</v>
      </c>
      <c r="AC18" s="53" t="str">
        <f t="shared" si="14"/>
        <v>Registro Valido</v>
      </c>
      <c r="AD18" s="57">
        <f t="shared" ref="AD18" si="95">IF(OR(ISERROR(VLOOKUP(CONCATENATE("ALI_",$C18,"_SEG_",$I18,"_PROV_",$D18),Catalogo_Precios,AD$8,FALSE)),L18=0),0,VLOOKUP(CONCATENATE("ALI_",$C18,"_SEG_",$I18,"_PROV_",$D18),Catalogo_Precios,AD$8,FALSE))</f>
        <v>505</v>
      </c>
      <c r="AE18" s="57">
        <f t="shared" ref="AE18" si="96">IF(OR(ISERROR(VLOOKUP(CONCATENATE("ALI_",$C18,"_SEG_",$I18,"_PROV_",$D18),Catalogo_Precios,AE$8,FALSE)),M18=0),0,VLOOKUP(CONCATENATE("ALI_",$C18,"_SEG_",$I18,"_PROV_",$D18),Catalogo_Precios,AE$8,FALSE))</f>
        <v>505</v>
      </c>
      <c r="AF18" s="57">
        <f t="shared" ref="AF18" si="97">IF(OR(ISERROR(VLOOKUP(CONCATENATE("ALI_",$C18,"_SEG_",$I18,"_PROV_",$D18),Catalogo_Precios,AF$8,FALSE)),N18=0),0,VLOOKUP(CONCATENATE("ALI_",$C18,"_SEG_",$I18,"_PROV_",$D18),Catalogo_Precios,AF$8,FALSE))</f>
        <v>1006</v>
      </c>
      <c r="AG18" s="57">
        <f t="shared" ref="AG18" si="98">IF(OR(ISERROR(VLOOKUP(CONCATENATE("ALI_",$C18,"_SEG_",$I18,"_PROV_",$D18),Catalogo_Precios,AG$8,FALSE)),O18=0),0,VLOOKUP(CONCATENATE("ALI_",$C18,"_SEG_",$I18,"_PROV_",$D18),Catalogo_Precios,AG$8,FALSE))</f>
        <v>1006</v>
      </c>
      <c r="AH18" s="57">
        <f t="shared" ref="AH18" si="99">IF(OR(ISERROR(VLOOKUP(CONCATENATE("ALI_",$C18,"_SEG_",$I18,"_PROV_",$D18),Catalogo_Precios,AH$8,FALSE)),L18=0),0,VLOOKUP(CONCATENATE("ALI_",$C18,"_SEG_",$I18,"_PROV_",$D18),Catalogo_Precios,AH$8,FALSE))</f>
        <v>505</v>
      </c>
      <c r="AI18" s="57">
        <f t="shared" ref="AI18" si="100">IF(OR(ISERROR(VLOOKUP(CONCATENATE("ALI_",$C18,"_SEG_",$I18,"_PROV_",$D18),Catalogo_Precios,AI$8,FALSE)),M18=0),0,VLOOKUP(CONCATENATE("ALI_",$C18,"_SEG_",$I18,"_PROV_",$D18),Catalogo_Precios,AI$8,FALSE))</f>
        <v>505</v>
      </c>
      <c r="AJ18" s="57">
        <f t="shared" ref="AJ18" si="101">IF(OR(ISERROR(VLOOKUP(CONCATENATE("ALI_",$C18,"_SEG_",$I18,"_PROV_",$D18),Catalogo_Precios,AJ$8,FALSE)),N18=0),0,VLOOKUP(CONCATENATE("ALI_",$C18,"_SEG_",$I18,"_PROV_",$D18),Catalogo_Precios,AJ$8,FALSE))</f>
        <v>1006</v>
      </c>
      <c r="AK18" s="57">
        <f t="shared" ref="AK18" si="102">IF(OR(ISERROR(VLOOKUP(CONCATENATE("ALI_",$C18,"_SEG_",$I18,"_PROV_",$D18),Catalogo_Precios,AK$8,FALSE)),O18=0),0,VLOOKUP(CONCATENATE("ALI_",$C18,"_SEG_",$I18,"_PROV_",$D18),Catalogo_Precios,AK$8,FALSE))</f>
        <v>1006</v>
      </c>
      <c r="AL18" s="53"/>
      <c r="AM18" s="59" t="str">
        <f t="shared" si="23"/>
        <v>ALI_94_SEG_8</v>
      </c>
      <c r="AN18" s="59" t="str">
        <f t="shared" si="24"/>
        <v>ALI_94_SEG_8_VAL_15783063</v>
      </c>
      <c r="AO18" s="60">
        <f t="shared" ref="AO18" si="103">IF(OR(AB18="",AB18=0),0,COUNTIF(Codificacion,AM18))</f>
        <v>5</v>
      </c>
      <c r="AP18" s="61">
        <f t="array" ref="AP18">MIN(IF(Codificacion=AM18,Total_Cotizacion,""))</f>
        <v>9339489.5999999996</v>
      </c>
      <c r="AQ18" s="62" t="b">
        <f t="shared" si="26"/>
        <v>0</v>
      </c>
      <c r="AR18" s="51" t="str">
        <f t="shared" ref="AR18" si="104">IF(COUNTIF(Codificacion2,CONCATENATE(AM18,"_VAL_",AB18))&gt;1,"Empate","")</f>
        <v/>
      </c>
      <c r="AS18" s="63" t="str">
        <f t="shared" si="28"/>
        <v/>
      </c>
      <c r="AT18" s="59" t="str">
        <f t="shared" si="29"/>
        <v>ALI_94_SEG_8_</v>
      </c>
      <c r="AU18" s="63">
        <f t="shared" ref="AU18" si="105">IF(AND(COUNTIF(Codificacion3,AT18)&lt;AO18),1,COUNTIF(Codificacion3,AT18))</f>
        <v>1</v>
      </c>
      <c r="AV18" s="62" t="str">
        <f t="shared" si="31"/>
        <v>No Seleccionada</v>
      </c>
      <c r="AW18" s="53"/>
      <c r="AX18" s="51" t="str">
        <f t="shared" si="32"/>
        <v>ALI_94_SEG_8FALSO</v>
      </c>
      <c r="AY18" s="51">
        <f t="shared" si="12"/>
        <v>3</v>
      </c>
      <c r="AZ18" s="64" t="b">
        <f t="shared" si="33"/>
        <v>0</v>
      </c>
    </row>
    <row r="19" spans="1:52" x14ac:dyDescent="0.2">
      <c r="A19" s="50" t="b">
        <f t="shared" si="0"/>
        <v>0</v>
      </c>
      <c r="B19" s="51" t="s">
        <v>54</v>
      </c>
      <c r="C19" s="52">
        <v>94</v>
      </c>
      <c r="D19" s="52">
        <f t="shared" ref="D19" si="106">IF(ISERROR(VLOOKUP(E19,Proveedores,2,FALSE)),"",VLOOKUP(E19,Proveedores,2,FALSE))</f>
        <v>2087</v>
      </c>
      <c r="E19" s="53" t="s">
        <v>55</v>
      </c>
      <c r="F19" s="54">
        <v>24</v>
      </c>
      <c r="G19" s="53" t="s">
        <v>56</v>
      </c>
      <c r="H19" s="53" t="s">
        <v>57</v>
      </c>
      <c r="I19" s="52">
        <v>9</v>
      </c>
      <c r="J19" s="53" t="s">
        <v>58</v>
      </c>
      <c r="K19" s="55">
        <v>44835</v>
      </c>
      <c r="L19" s="56">
        <v>6826</v>
      </c>
      <c r="M19" s="56">
        <v>8289</v>
      </c>
      <c r="N19" s="56">
        <v>3844</v>
      </c>
      <c r="O19" s="56">
        <v>296</v>
      </c>
      <c r="P19" s="57">
        <v>505</v>
      </c>
      <c r="Q19" s="58">
        <v>0</v>
      </c>
      <c r="R19" s="57">
        <v>505</v>
      </c>
      <c r="S19" s="57">
        <v>1006</v>
      </c>
      <c r="T19" s="58">
        <v>0</v>
      </c>
      <c r="U19" s="57">
        <v>1006</v>
      </c>
      <c r="V19" s="57">
        <v>1006</v>
      </c>
      <c r="W19" s="58">
        <v>0</v>
      </c>
      <c r="X19" s="57">
        <v>1006</v>
      </c>
      <c r="Y19" s="57">
        <v>1006</v>
      </c>
      <c r="Z19" s="58">
        <v>0</v>
      </c>
      <c r="AA19" s="57">
        <v>1006</v>
      </c>
      <c r="AB19" s="57">
        <v>15950704</v>
      </c>
      <c r="AC19" s="53" t="str">
        <f t="shared" si="14"/>
        <v>Registro Valido</v>
      </c>
      <c r="AD19" s="57">
        <f t="shared" ref="AD19" si="107">IF(OR(ISERROR(VLOOKUP(CONCATENATE("ALI_",$C19,"_SEG_",$I19,"_PROV_",$D19),Catalogo_Precios,AD$8,FALSE)),L19=0),0,VLOOKUP(CONCATENATE("ALI_",$C19,"_SEG_",$I19,"_PROV_",$D19),Catalogo_Precios,AD$8,FALSE))</f>
        <v>505</v>
      </c>
      <c r="AE19" s="57">
        <f t="shared" ref="AE19" si="108">IF(OR(ISERROR(VLOOKUP(CONCATENATE("ALI_",$C19,"_SEG_",$I19,"_PROV_",$D19),Catalogo_Precios,AE$8,FALSE)),M19=0),0,VLOOKUP(CONCATENATE("ALI_",$C19,"_SEG_",$I19,"_PROV_",$D19),Catalogo_Precios,AE$8,FALSE))</f>
        <v>505</v>
      </c>
      <c r="AF19" s="57">
        <f t="shared" ref="AF19" si="109">IF(OR(ISERROR(VLOOKUP(CONCATENATE("ALI_",$C19,"_SEG_",$I19,"_PROV_",$D19),Catalogo_Precios,AF$8,FALSE)),N19=0),0,VLOOKUP(CONCATENATE("ALI_",$C19,"_SEG_",$I19,"_PROV_",$D19),Catalogo_Precios,AF$8,FALSE))</f>
        <v>1006</v>
      </c>
      <c r="AG19" s="57">
        <f t="shared" ref="AG19" si="110">IF(OR(ISERROR(VLOOKUP(CONCATENATE("ALI_",$C19,"_SEG_",$I19,"_PROV_",$D19),Catalogo_Precios,AG$8,FALSE)),O19=0),0,VLOOKUP(CONCATENATE("ALI_",$C19,"_SEG_",$I19,"_PROV_",$D19),Catalogo_Precios,AG$8,FALSE))</f>
        <v>1006</v>
      </c>
      <c r="AH19" s="57">
        <f t="shared" ref="AH19" si="111">IF(OR(ISERROR(VLOOKUP(CONCATENATE("ALI_",$C19,"_SEG_",$I19,"_PROV_",$D19),Catalogo_Precios,AH$8,FALSE)),L19=0),0,VLOOKUP(CONCATENATE("ALI_",$C19,"_SEG_",$I19,"_PROV_",$D19),Catalogo_Precios,AH$8,FALSE))</f>
        <v>505</v>
      </c>
      <c r="AI19" s="57">
        <f t="shared" ref="AI19" si="112">IF(OR(ISERROR(VLOOKUP(CONCATENATE("ALI_",$C19,"_SEG_",$I19,"_PROV_",$D19),Catalogo_Precios,AI$8,FALSE)),M19=0),0,VLOOKUP(CONCATENATE("ALI_",$C19,"_SEG_",$I19,"_PROV_",$D19),Catalogo_Precios,AI$8,FALSE))</f>
        <v>505</v>
      </c>
      <c r="AJ19" s="57">
        <f t="shared" ref="AJ19" si="113">IF(OR(ISERROR(VLOOKUP(CONCATENATE("ALI_",$C19,"_SEG_",$I19,"_PROV_",$D19),Catalogo_Precios,AJ$8,FALSE)),N19=0),0,VLOOKUP(CONCATENATE("ALI_",$C19,"_SEG_",$I19,"_PROV_",$D19),Catalogo_Precios,AJ$8,FALSE))</f>
        <v>1006</v>
      </c>
      <c r="AK19" s="57">
        <f t="shared" ref="AK19" si="114">IF(OR(ISERROR(VLOOKUP(CONCATENATE("ALI_",$C19,"_SEG_",$I19,"_PROV_",$D19),Catalogo_Precios,AK$8,FALSE)),O19=0),0,VLOOKUP(CONCATENATE("ALI_",$C19,"_SEG_",$I19,"_PROV_",$D19),Catalogo_Precios,AK$8,FALSE))</f>
        <v>1006</v>
      </c>
      <c r="AL19" s="53"/>
      <c r="AM19" s="59" t="str">
        <f t="shared" si="23"/>
        <v>ALI_94_SEG_9</v>
      </c>
      <c r="AN19" s="59" t="str">
        <f t="shared" si="24"/>
        <v>ALI_94_SEG_9_VAL_15950704</v>
      </c>
      <c r="AO19" s="60">
        <f t="shared" ref="AO19" si="115">IF(OR(AB19="",AB19=0),0,COUNTIF(Codificacion,AM19))</f>
        <v>5</v>
      </c>
      <c r="AP19" s="61">
        <f t="array" ref="AP19">MIN(IF(Codificacion=AM19,Total_Cotizacion,""))</f>
        <v>9438332</v>
      </c>
      <c r="AQ19" s="62" t="b">
        <f t="shared" si="26"/>
        <v>0</v>
      </c>
      <c r="AR19" s="51" t="str">
        <f t="shared" ref="AR19" si="116">IF(COUNTIF(Codificacion2,CONCATENATE(AM19,"_VAL_",AB19))&gt;1,"Empate","")</f>
        <v/>
      </c>
      <c r="AS19" s="63" t="str">
        <f t="shared" si="28"/>
        <v/>
      </c>
      <c r="AT19" s="59" t="str">
        <f t="shared" si="29"/>
        <v>ALI_94_SEG_9_</v>
      </c>
      <c r="AU19" s="63">
        <f t="shared" ref="AU19" si="117">IF(AND(COUNTIF(Codificacion3,AT19)&lt;AO19),1,COUNTIF(Codificacion3,AT19))</f>
        <v>1</v>
      </c>
      <c r="AV19" s="62" t="str">
        <f t="shared" si="31"/>
        <v>No Seleccionada</v>
      </c>
      <c r="AW19" s="53"/>
      <c r="AX19" s="51" t="str">
        <f t="shared" si="32"/>
        <v>ALI_94_SEG_9FALSO</v>
      </c>
      <c r="AY19" s="51">
        <f t="shared" si="12"/>
        <v>3</v>
      </c>
      <c r="AZ19" s="64" t="b">
        <f t="shared" si="33"/>
        <v>0</v>
      </c>
    </row>
    <row r="20" spans="1:52" x14ac:dyDescent="0.2">
      <c r="A20" s="50" t="b">
        <f t="shared" si="0"/>
        <v>0</v>
      </c>
      <c r="B20" s="51" t="s">
        <v>54</v>
      </c>
      <c r="C20" s="52">
        <v>94</v>
      </c>
      <c r="D20" s="52">
        <f t="shared" ref="D20" si="118">IF(ISERROR(VLOOKUP(E20,Proveedores,2,FALSE)),"",VLOOKUP(E20,Proveedores,2,FALSE))</f>
        <v>2087</v>
      </c>
      <c r="E20" s="53" t="s">
        <v>55</v>
      </c>
      <c r="F20" s="54">
        <v>25</v>
      </c>
      <c r="G20" s="53" t="s">
        <v>56</v>
      </c>
      <c r="H20" s="53" t="s">
        <v>57</v>
      </c>
      <c r="I20" s="52">
        <v>10</v>
      </c>
      <c r="J20" s="53" t="s">
        <v>58</v>
      </c>
      <c r="K20" s="55">
        <v>44835</v>
      </c>
      <c r="L20" s="56">
        <v>6835</v>
      </c>
      <c r="M20" s="56">
        <v>8302</v>
      </c>
      <c r="N20" s="56">
        <v>3850</v>
      </c>
      <c r="O20" s="56">
        <v>297</v>
      </c>
      <c r="P20" s="57">
        <v>505</v>
      </c>
      <c r="Q20" s="58">
        <v>0</v>
      </c>
      <c r="R20" s="57">
        <v>505</v>
      </c>
      <c r="S20" s="57">
        <v>1006</v>
      </c>
      <c r="T20" s="58">
        <v>0</v>
      </c>
      <c r="U20" s="57">
        <v>1006</v>
      </c>
      <c r="V20" s="57">
        <v>1006</v>
      </c>
      <c r="W20" s="58">
        <v>0</v>
      </c>
      <c r="X20" s="57">
        <v>1006</v>
      </c>
      <c r="Y20" s="57">
        <v>1006</v>
      </c>
      <c r="Z20" s="58">
        <v>0</v>
      </c>
      <c r="AA20" s="57">
        <v>1006</v>
      </c>
      <c r="AB20" s="57">
        <v>15975369</v>
      </c>
      <c r="AC20" s="53" t="str">
        <f t="shared" si="14"/>
        <v>Registro Valido</v>
      </c>
      <c r="AD20" s="57">
        <f t="shared" ref="AD20" si="119">IF(OR(ISERROR(VLOOKUP(CONCATENATE("ALI_",$C20,"_SEG_",$I20,"_PROV_",$D20),Catalogo_Precios,AD$8,FALSE)),L20=0),0,VLOOKUP(CONCATENATE("ALI_",$C20,"_SEG_",$I20,"_PROV_",$D20),Catalogo_Precios,AD$8,FALSE))</f>
        <v>505</v>
      </c>
      <c r="AE20" s="57">
        <f t="shared" ref="AE20" si="120">IF(OR(ISERROR(VLOOKUP(CONCATENATE("ALI_",$C20,"_SEG_",$I20,"_PROV_",$D20),Catalogo_Precios,AE$8,FALSE)),M20=0),0,VLOOKUP(CONCATENATE("ALI_",$C20,"_SEG_",$I20,"_PROV_",$D20),Catalogo_Precios,AE$8,FALSE))</f>
        <v>505</v>
      </c>
      <c r="AF20" s="57">
        <f t="shared" ref="AF20" si="121">IF(OR(ISERROR(VLOOKUP(CONCATENATE("ALI_",$C20,"_SEG_",$I20,"_PROV_",$D20),Catalogo_Precios,AF$8,FALSE)),N20=0),0,VLOOKUP(CONCATENATE("ALI_",$C20,"_SEG_",$I20,"_PROV_",$D20),Catalogo_Precios,AF$8,FALSE))</f>
        <v>1006</v>
      </c>
      <c r="AG20" s="57">
        <f t="shared" ref="AG20" si="122">IF(OR(ISERROR(VLOOKUP(CONCATENATE("ALI_",$C20,"_SEG_",$I20,"_PROV_",$D20),Catalogo_Precios,AG$8,FALSE)),O20=0),0,VLOOKUP(CONCATENATE("ALI_",$C20,"_SEG_",$I20,"_PROV_",$D20),Catalogo_Precios,AG$8,FALSE))</f>
        <v>1006</v>
      </c>
      <c r="AH20" s="57">
        <f t="shared" ref="AH20" si="123">IF(OR(ISERROR(VLOOKUP(CONCATENATE("ALI_",$C20,"_SEG_",$I20,"_PROV_",$D20),Catalogo_Precios,AH$8,FALSE)),L20=0),0,VLOOKUP(CONCATENATE("ALI_",$C20,"_SEG_",$I20,"_PROV_",$D20),Catalogo_Precios,AH$8,FALSE))</f>
        <v>505</v>
      </c>
      <c r="AI20" s="57">
        <f t="shared" ref="AI20" si="124">IF(OR(ISERROR(VLOOKUP(CONCATENATE("ALI_",$C20,"_SEG_",$I20,"_PROV_",$D20),Catalogo_Precios,AI$8,FALSE)),M20=0),0,VLOOKUP(CONCATENATE("ALI_",$C20,"_SEG_",$I20,"_PROV_",$D20),Catalogo_Precios,AI$8,FALSE))</f>
        <v>505</v>
      </c>
      <c r="AJ20" s="57">
        <f t="shared" ref="AJ20" si="125">IF(OR(ISERROR(VLOOKUP(CONCATENATE("ALI_",$C20,"_SEG_",$I20,"_PROV_",$D20),Catalogo_Precios,AJ$8,FALSE)),N20=0),0,VLOOKUP(CONCATENATE("ALI_",$C20,"_SEG_",$I20,"_PROV_",$D20),Catalogo_Precios,AJ$8,FALSE))</f>
        <v>1006</v>
      </c>
      <c r="AK20" s="57">
        <f t="shared" ref="AK20" si="126">IF(OR(ISERROR(VLOOKUP(CONCATENATE("ALI_",$C20,"_SEG_",$I20,"_PROV_",$D20),Catalogo_Precios,AK$8,FALSE)),O20=0),0,VLOOKUP(CONCATENATE("ALI_",$C20,"_SEG_",$I20,"_PROV_",$D20),Catalogo_Precios,AK$8,FALSE))</f>
        <v>1006</v>
      </c>
      <c r="AL20" s="53"/>
      <c r="AM20" s="59" t="str">
        <f t="shared" si="23"/>
        <v>ALI_94_SEG_10</v>
      </c>
      <c r="AN20" s="59" t="str">
        <f t="shared" si="24"/>
        <v>ALI_94_SEG_10_VAL_15975369</v>
      </c>
      <c r="AO20" s="60">
        <f t="shared" ref="AO20" si="127">IF(OR(AB20="",AB20=0),0,COUNTIF(Codificacion,AM20))</f>
        <v>5</v>
      </c>
      <c r="AP20" s="61">
        <f t="array" ref="AP20">MIN(IF(Codificacion=AM20,Total_Cotizacion,""))</f>
        <v>9452853.5999999996</v>
      </c>
      <c r="AQ20" s="62" t="b">
        <f t="shared" si="26"/>
        <v>0</v>
      </c>
      <c r="AR20" s="51" t="str">
        <f t="shared" ref="AR20" si="128">IF(COUNTIF(Codificacion2,CONCATENATE(AM20,"_VAL_",AB20))&gt;1,"Empate","")</f>
        <v/>
      </c>
      <c r="AS20" s="63" t="str">
        <f t="shared" si="28"/>
        <v/>
      </c>
      <c r="AT20" s="59" t="str">
        <f t="shared" si="29"/>
        <v>ALI_94_SEG_10_</v>
      </c>
      <c r="AU20" s="63">
        <f t="shared" ref="AU20" si="129">IF(AND(COUNTIF(Codificacion3,AT20)&lt;AO20),1,COUNTIF(Codificacion3,AT20))</f>
        <v>1</v>
      </c>
      <c r="AV20" s="62" t="str">
        <f t="shared" si="31"/>
        <v>No Seleccionada</v>
      </c>
      <c r="AW20" s="53"/>
      <c r="AX20" s="51" t="str">
        <f t="shared" si="32"/>
        <v>ALI_94_SEG_10FALSO</v>
      </c>
      <c r="AY20" s="51">
        <f t="shared" si="12"/>
        <v>3</v>
      </c>
      <c r="AZ20" s="64" t="b">
        <f t="shared" si="33"/>
        <v>0</v>
      </c>
    </row>
    <row r="21" spans="1:52" x14ac:dyDescent="0.2">
      <c r="A21" s="50" t="b">
        <f t="shared" si="0"/>
        <v>0</v>
      </c>
      <c r="B21" s="51" t="s">
        <v>54</v>
      </c>
      <c r="C21" s="52">
        <v>94</v>
      </c>
      <c r="D21" s="52">
        <f t="shared" ref="D21" si="130">IF(ISERROR(VLOOKUP(E21,Proveedores,2,FALSE)),"",VLOOKUP(E21,Proveedores,2,FALSE))</f>
        <v>2087</v>
      </c>
      <c r="E21" s="53" t="s">
        <v>55</v>
      </c>
      <c r="F21" s="54">
        <v>26</v>
      </c>
      <c r="G21" s="53" t="s">
        <v>56</v>
      </c>
      <c r="H21" s="53" t="s">
        <v>57</v>
      </c>
      <c r="I21" s="52">
        <v>11</v>
      </c>
      <c r="J21" s="53" t="s">
        <v>58</v>
      </c>
      <c r="K21" s="55">
        <v>44835</v>
      </c>
      <c r="L21" s="56">
        <v>6732</v>
      </c>
      <c r="M21" s="56">
        <v>8175</v>
      </c>
      <c r="N21" s="56">
        <v>3792</v>
      </c>
      <c r="O21" s="56">
        <v>292</v>
      </c>
      <c r="P21" s="57">
        <v>505</v>
      </c>
      <c r="Q21" s="58">
        <v>0</v>
      </c>
      <c r="R21" s="57">
        <v>505</v>
      </c>
      <c r="S21" s="57">
        <v>1006</v>
      </c>
      <c r="T21" s="58">
        <v>0</v>
      </c>
      <c r="U21" s="57">
        <v>1006</v>
      </c>
      <c r="V21" s="57">
        <v>1006</v>
      </c>
      <c r="W21" s="58">
        <v>0</v>
      </c>
      <c r="X21" s="57">
        <v>1006</v>
      </c>
      <c r="Y21" s="57">
        <v>1006</v>
      </c>
      <c r="Z21" s="58">
        <v>0</v>
      </c>
      <c r="AA21" s="57">
        <v>1006</v>
      </c>
      <c r="AB21" s="57">
        <v>15732214</v>
      </c>
      <c r="AC21" s="53" t="str">
        <f t="shared" si="14"/>
        <v>Registro Valido</v>
      </c>
      <c r="AD21" s="57">
        <f t="shared" ref="AD21" si="131">IF(OR(ISERROR(VLOOKUP(CONCATENATE("ALI_",$C21,"_SEG_",$I21,"_PROV_",$D21),Catalogo_Precios,AD$8,FALSE)),L21=0),0,VLOOKUP(CONCATENATE("ALI_",$C21,"_SEG_",$I21,"_PROV_",$D21),Catalogo_Precios,AD$8,FALSE))</f>
        <v>505</v>
      </c>
      <c r="AE21" s="57">
        <f t="shared" ref="AE21" si="132">IF(OR(ISERROR(VLOOKUP(CONCATENATE("ALI_",$C21,"_SEG_",$I21,"_PROV_",$D21),Catalogo_Precios,AE$8,FALSE)),M21=0),0,VLOOKUP(CONCATENATE("ALI_",$C21,"_SEG_",$I21,"_PROV_",$D21),Catalogo_Precios,AE$8,FALSE))</f>
        <v>505</v>
      </c>
      <c r="AF21" s="57">
        <f t="shared" ref="AF21" si="133">IF(OR(ISERROR(VLOOKUP(CONCATENATE("ALI_",$C21,"_SEG_",$I21,"_PROV_",$D21),Catalogo_Precios,AF$8,FALSE)),N21=0),0,VLOOKUP(CONCATENATE("ALI_",$C21,"_SEG_",$I21,"_PROV_",$D21),Catalogo_Precios,AF$8,FALSE))</f>
        <v>1006</v>
      </c>
      <c r="AG21" s="57">
        <f t="shared" ref="AG21" si="134">IF(OR(ISERROR(VLOOKUP(CONCATENATE("ALI_",$C21,"_SEG_",$I21,"_PROV_",$D21),Catalogo_Precios,AG$8,FALSE)),O21=0),0,VLOOKUP(CONCATENATE("ALI_",$C21,"_SEG_",$I21,"_PROV_",$D21),Catalogo_Precios,AG$8,FALSE))</f>
        <v>1006</v>
      </c>
      <c r="AH21" s="57">
        <f t="shared" ref="AH21" si="135">IF(OR(ISERROR(VLOOKUP(CONCATENATE("ALI_",$C21,"_SEG_",$I21,"_PROV_",$D21),Catalogo_Precios,AH$8,FALSE)),L21=0),0,VLOOKUP(CONCATENATE("ALI_",$C21,"_SEG_",$I21,"_PROV_",$D21),Catalogo_Precios,AH$8,FALSE))</f>
        <v>505</v>
      </c>
      <c r="AI21" s="57">
        <f t="shared" ref="AI21" si="136">IF(OR(ISERROR(VLOOKUP(CONCATENATE("ALI_",$C21,"_SEG_",$I21,"_PROV_",$D21),Catalogo_Precios,AI$8,FALSE)),M21=0),0,VLOOKUP(CONCATENATE("ALI_",$C21,"_SEG_",$I21,"_PROV_",$D21),Catalogo_Precios,AI$8,FALSE))</f>
        <v>505</v>
      </c>
      <c r="AJ21" s="57">
        <f t="shared" ref="AJ21" si="137">IF(OR(ISERROR(VLOOKUP(CONCATENATE("ALI_",$C21,"_SEG_",$I21,"_PROV_",$D21),Catalogo_Precios,AJ$8,FALSE)),N21=0),0,VLOOKUP(CONCATENATE("ALI_",$C21,"_SEG_",$I21,"_PROV_",$D21),Catalogo_Precios,AJ$8,FALSE))</f>
        <v>1006</v>
      </c>
      <c r="AK21" s="57">
        <f t="shared" ref="AK21" si="138">IF(OR(ISERROR(VLOOKUP(CONCATENATE("ALI_",$C21,"_SEG_",$I21,"_PROV_",$D21),Catalogo_Precios,AK$8,FALSE)),O21=0),0,VLOOKUP(CONCATENATE("ALI_",$C21,"_SEG_",$I21,"_PROV_",$D21),Catalogo_Precios,AK$8,FALSE))</f>
        <v>1006</v>
      </c>
      <c r="AL21" s="53"/>
      <c r="AM21" s="59" t="str">
        <f t="shared" si="23"/>
        <v>ALI_94_SEG_11</v>
      </c>
      <c r="AN21" s="59" t="str">
        <f t="shared" si="24"/>
        <v>ALI_94_SEG_11_VAL_15732214</v>
      </c>
      <c r="AO21" s="60">
        <f t="shared" ref="AO21" si="139">IF(OR(AB21="",AB21=0),0,COUNTIF(Codificacion,AM21))</f>
        <v>5</v>
      </c>
      <c r="AP21" s="61">
        <f t="array" ref="AP21">MIN(IF(Codificacion=AM21,Total_Cotizacion,""))</f>
        <v>9309231.1999999993</v>
      </c>
      <c r="AQ21" s="62" t="b">
        <f t="shared" si="26"/>
        <v>0</v>
      </c>
      <c r="AR21" s="51" t="str">
        <f t="shared" ref="AR21" si="140">IF(COUNTIF(Codificacion2,CONCATENATE(AM21,"_VAL_",AB21))&gt;1,"Empate","")</f>
        <v/>
      </c>
      <c r="AS21" s="63" t="str">
        <f t="shared" si="28"/>
        <v/>
      </c>
      <c r="AT21" s="59" t="str">
        <f t="shared" si="29"/>
        <v>ALI_94_SEG_11_</v>
      </c>
      <c r="AU21" s="63">
        <f t="shared" ref="AU21" si="141">IF(AND(COUNTIF(Codificacion3,AT21)&lt;AO21),1,COUNTIF(Codificacion3,AT21))</f>
        <v>1</v>
      </c>
      <c r="AV21" s="62" t="str">
        <f t="shared" si="31"/>
        <v>No Seleccionada</v>
      </c>
      <c r="AW21" s="53"/>
      <c r="AX21" s="51" t="str">
        <f t="shared" si="32"/>
        <v>ALI_94_SEG_11FALSO</v>
      </c>
      <c r="AY21" s="51">
        <f t="shared" si="12"/>
        <v>3</v>
      </c>
      <c r="AZ21" s="64" t="b">
        <f t="shared" si="33"/>
        <v>0</v>
      </c>
    </row>
    <row r="22" spans="1:52" x14ac:dyDescent="0.2">
      <c r="A22" s="50" t="b">
        <f t="shared" si="0"/>
        <v>0</v>
      </c>
      <c r="B22" s="51" t="s">
        <v>54</v>
      </c>
      <c r="C22" s="52">
        <v>94</v>
      </c>
      <c r="D22" s="52">
        <f t="shared" ref="D22" si="142">IF(ISERROR(VLOOKUP(E22,Proveedores,2,FALSE)),"",VLOOKUP(E22,Proveedores,2,FALSE))</f>
        <v>2087</v>
      </c>
      <c r="E22" s="53" t="s">
        <v>55</v>
      </c>
      <c r="F22" s="54">
        <v>27</v>
      </c>
      <c r="G22" s="53" t="s">
        <v>56</v>
      </c>
      <c r="H22" s="53" t="s">
        <v>57</v>
      </c>
      <c r="I22" s="52">
        <v>12</v>
      </c>
      <c r="J22" s="53" t="s">
        <v>58</v>
      </c>
      <c r="K22" s="55">
        <v>44835</v>
      </c>
      <c r="L22" s="56">
        <v>6110</v>
      </c>
      <c r="M22" s="56">
        <v>7419</v>
      </c>
      <c r="N22" s="56">
        <v>3441</v>
      </c>
      <c r="O22" s="56">
        <v>265</v>
      </c>
      <c r="P22" s="57">
        <v>505</v>
      </c>
      <c r="Q22" s="58">
        <v>0</v>
      </c>
      <c r="R22" s="57">
        <v>505</v>
      </c>
      <c r="S22" s="57">
        <v>1006</v>
      </c>
      <c r="T22" s="58">
        <v>0</v>
      </c>
      <c r="U22" s="57">
        <v>1006</v>
      </c>
      <c r="V22" s="57">
        <v>1006</v>
      </c>
      <c r="W22" s="58">
        <v>0</v>
      </c>
      <c r="X22" s="57">
        <v>1006</v>
      </c>
      <c r="Y22" s="57">
        <v>1006</v>
      </c>
      <c r="Z22" s="58">
        <v>0</v>
      </c>
      <c r="AA22" s="57">
        <v>1006</v>
      </c>
      <c r="AB22" s="57">
        <v>14277300</v>
      </c>
      <c r="AC22" s="53" t="str">
        <f t="shared" si="14"/>
        <v>Registro Valido</v>
      </c>
      <c r="AD22" s="57">
        <f t="shared" ref="AD22" si="143">IF(OR(ISERROR(VLOOKUP(CONCATENATE("ALI_",$C22,"_SEG_",$I22,"_PROV_",$D22),Catalogo_Precios,AD$8,FALSE)),L22=0),0,VLOOKUP(CONCATENATE("ALI_",$C22,"_SEG_",$I22,"_PROV_",$D22),Catalogo_Precios,AD$8,FALSE))</f>
        <v>505</v>
      </c>
      <c r="AE22" s="57">
        <f t="shared" ref="AE22" si="144">IF(OR(ISERROR(VLOOKUP(CONCATENATE("ALI_",$C22,"_SEG_",$I22,"_PROV_",$D22),Catalogo_Precios,AE$8,FALSE)),M22=0),0,VLOOKUP(CONCATENATE("ALI_",$C22,"_SEG_",$I22,"_PROV_",$D22),Catalogo_Precios,AE$8,FALSE))</f>
        <v>505</v>
      </c>
      <c r="AF22" s="57">
        <f t="shared" ref="AF22" si="145">IF(OR(ISERROR(VLOOKUP(CONCATENATE("ALI_",$C22,"_SEG_",$I22,"_PROV_",$D22),Catalogo_Precios,AF$8,FALSE)),N22=0),0,VLOOKUP(CONCATENATE("ALI_",$C22,"_SEG_",$I22,"_PROV_",$D22),Catalogo_Precios,AF$8,FALSE))</f>
        <v>1006</v>
      </c>
      <c r="AG22" s="57">
        <f t="shared" ref="AG22" si="146">IF(OR(ISERROR(VLOOKUP(CONCATENATE("ALI_",$C22,"_SEG_",$I22,"_PROV_",$D22),Catalogo_Precios,AG$8,FALSE)),O22=0),0,VLOOKUP(CONCATENATE("ALI_",$C22,"_SEG_",$I22,"_PROV_",$D22),Catalogo_Precios,AG$8,FALSE))</f>
        <v>1006</v>
      </c>
      <c r="AH22" s="57">
        <f t="shared" ref="AH22" si="147">IF(OR(ISERROR(VLOOKUP(CONCATENATE("ALI_",$C22,"_SEG_",$I22,"_PROV_",$D22),Catalogo_Precios,AH$8,FALSE)),L22=0),0,VLOOKUP(CONCATENATE("ALI_",$C22,"_SEG_",$I22,"_PROV_",$D22),Catalogo_Precios,AH$8,FALSE))</f>
        <v>505</v>
      </c>
      <c r="AI22" s="57">
        <f t="shared" ref="AI22" si="148">IF(OR(ISERROR(VLOOKUP(CONCATENATE("ALI_",$C22,"_SEG_",$I22,"_PROV_",$D22),Catalogo_Precios,AI$8,FALSE)),M22=0),0,VLOOKUP(CONCATENATE("ALI_",$C22,"_SEG_",$I22,"_PROV_",$D22),Catalogo_Precios,AI$8,FALSE))</f>
        <v>505</v>
      </c>
      <c r="AJ22" s="57">
        <f t="shared" ref="AJ22" si="149">IF(OR(ISERROR(VLOOKUP(CONCATENATE("ALI_",$C22,"_SEG_",$I22,"_PROV_",$D22),Catalogo_Precios,AJ$8,FALSE)),N22=0),0,VLOOKUP(CONCATENATE("ALI_",$C22,"_SEG_",$I22,"_PROV_",$D22),Catalogo_Precios,AJ$8,FALSE))</f>
        <v>1006</v>
      </c>
      <c r="AK22" s="57">
        <f t="shared" ref="AK22" si="150">IF(OR(ISERROR(VLOOKUP(CONCATENATE("ALI_",$C22,"_SEG_",$I22,"_PROV_",$D22),Catalogo_Precios,AK$8,FALSE)),O22=0),0,VLOOKUP(CONCATENATE("ALI_",$C22,"_SEG_",$I22,"_PROV_",$D22),Catalogo_Precios,AK$8,FALSE))</f>
        <v>1006</v>
      </c>
      <c r="AL22" s="53"/>
      <c r="AM22" s="59" t="str">
        <f t="shared" si="23"/>
        <v>ALI_94_SEG_12</v>
      </c>
      <c r="AN22" s="59" t="str">
        <f t="shared" si="24"/>
        <v>ALI_94_SEG_12_VAL_14277300</v>
      </c>
      <c r="AO22" s="60">
        <f t="shared" ref="AO22" si="151">IF(OR(AB22="",AB22=0),0,COUNTIF(Codificacion,AM22))</f>
        <v>5</v>
      </c>
      <c r="AP22" s="61">
        <f t="array" ref="AP22">MIN(IF(Codificacion=AM22,Total_Cotizacion,""))</f>
        <v>8448304.8000000007</v>
      </c>
      <c r="AQ22" s="62" t="b">
        <f t="shared" si="26"/>
        <v>0</v>
      </c>
      <c r="AR22" s="51" t="str">
        <f t="shared" ref="AR22" si="152">IF(COUNTIF(Codificacion2,CONCATENATE(AM22,"_VAL_",AB22))&gt;1,"Empate","")</f>
        <v/>
      </c>
      <c r="AS22" s="63" t="str">
        <f t="shared" si="28"/>
        <v/>
      </c>
      <c r="AT22" s="59" t="str">
        <f t="shared" si="29"/>
        <v>ALI_94_SEG_12_</v>
      </c>
      <c r="AU22" s="63">
        <f t="shared" ref="AU22" si="153">IF(AND(COUNTIF(Codificacion3,AT22)&lt;AO22),1,COUNTIF(Codificacion3,AT22))</f>
        <v>1</v>
      </c>
      <c r="AV22" s="62" t="str">
        <f t="shared" si="31"/>
        <v>No Seleccionada</v>
      </c>
      <c r="AW22" s="53"/>
      <c r="AX22" s="51" t="str">
        <f t="shared" si="32"/>
        <v>ALI_94_SEG_12FALSO</v>
      </c>
      <c r="AY22" s="51">
        <f t="shared" si="12"/>
        <v>3</v>
      </c>
      <c r="AZ22" s="64" t="b">
        <f t="shared" si="33"/>
        <v>0</v>
      </c>
    </row>
    <row r="23" spans="1:52" x14ac:dyDescent="0.2">
      <c r="A23" s="50" t="b">
        <f t="shared" si="0"/>
        <v>0</v>
      </c>
      <c r="B23" s="51" t="s">
        <v>54</v>
      </c>
      <c r="C23" s="52">
        <v>94</v>
      </c>
      <c r="D23" s="52">
        <f t="shared" ref="D23" si="154">IF(ISERROR(VLOOKUP(E23,Proveedores,2,FALSE)),"",VLOOKUP(E23,Proveedores,2,FALSE))</f>
        <v>2087</v>
      </c>
      <c r="E23" s="53" t="s">
        <v>55</v>
      </c>
      <c r="F23" s="54">
        <v>28</v>
      </c>
      <c r="G23" s="53" t="s">
        <v>56</v>
      </c>
      <c r="H23" s="53" t="s">
        <v>57</v>
      </c>
      <c r="I23" s="52">
        <v>13</v>
      </c>
      <c r="J23" s="53" t="s">
        <v>58</v>
      </c>
      <c r="K23" s="55">
        <v>44835</v>
      </c>
      <c r="L23" s="56">
        <v>6487</v>
      </c>
      <c r="M23" s="56">
        <v>7878</v>
      </c>
      <c r="N23" s="56">
        <v>3654</v>
      </c>
      <c r="O23" s="56">
        <v>282</v>
      </c>
      <c r="P23" s="57">
        <v>505</v>
      </c>
      <c r="Q23" s="58">
        <v>0</v>
      </c>
      <c r="R23" s="57">
        <v>505</v>
      </c>
      <c r="S23" s="57">
        <v>1006</v>
      </c>
      <c r="T23" s="58">
        <v>0</v>
      </c>
      <c r="U23" s="57">
        <v>1006</v>
      </c>
      <c r="V23" s="57">
        <v>1006</v>
      </c>
      <c r="W23" s="58">
        <v>0</v>
      </c>
      <c r="X23" s="57">
        <v>1006</v>
      </c>
      <c r="Y23" s="57">
        <v>1006</v>
      </c>
      <c r="Z23" s="58">
        <v>0</v>
      </c>
      <c r="AA23" s="57">
        <v>1006</v>
      </c>
      <c r="AB23" s="57">
        <v>15160819</v>
      </c>
      <c r="AC23" s="53" t="str">
        <f t="shared" si="14"/>
        <v>Registro Valido</v>
      </c>
      <c r="AD23" s="57">
        <f t="shared" ref="AD23" si="155">IF(OR(ISERROR(VLOOKUP(CONCATENATE("ALI_",$C23,"_SEG_",$I23,"_PROV_",$D23),Catalogo_Precios,AD$8,FALSE)),L23=0),0,VLOOKUP(CONCATENATE("ALI_",$C23,"_SEG_",$I23,"_PROV_",$D23),Catalogo_Precios,AD$8,FALSE))</f>
        <v>505</v>
      </c>
      <c r="AE23" s="57">
        <f t="shared" ref="AE23" si="156">IF(OR(ISERROR(VLOOKUP(CONCATENATE("ALI_",$C23,"_SEG_",$I23,"_PROV_",$D23),Catalogo_Precios,AE$8,FALSE)),M23=0),0,VLOOKUP(CONCATENATE("ALI_",$C23,"_SEG_",$I23,"_PROV_",$D23),Catalogo_Precios,AE$8,FALSE))</f>
        <v>505</v>
      </c>
      <c r="AF23" s="57">
        <f t="shared" ref="AF23" si="157">IF(OR(ISERROR(VLOOKUP(CONCATENATE("ALI_",$C23,"_SEG_",$I23,"_PROV_",$D23),Catalogo_Precios,AF$8,FALSE)),N23=0),0,VLOOKUP(CONCATENATE("ALI_",$C23,"_SEG_",$I23,"_PROV_",$D23),Catalogo_Precios,AF$8,FALSE))</f>
        <v>1006</v>
      </c>
      <c r="AG23" s="57">
        <f t="shared" ref="AG23" si="158">IF(OR(ISERROR(VLOOKUP(CONCATENATE("ALI_",$C23,"_SEG_",$I23,"_PROV_",$D23),Catalogo_Precios,AG$8,FALSE)),O23=0),0,VLOOKUP(CONCATENATE("ALI_",$C23,"_SEG_",$I23,"_PROV_",$D23),Catalogo_Precios,AG$8,FALSE))</f>
        <v>1006</v>
      </c>
      <c r="AH23" s="57">
        <f t="shared" ref="AH23" si="159">IF(OR(ISERROR(VLOOKUP(CONCATENATE("ALI_",$C23,"_SEG_",$I23,"_PROV_",$D23),Catalogo_Precios,AH$8,FALSE)),L23=0),0,VLOOKUP(CONCATENATE("ALI_",$C23,"_SEG_",$I23,"_PROV_",$D23),Catalogo_Precios,AH$8,FALSE))</f>
        <v>505</v>
      </c>
      <c r="AI23" s="57">
        <f t="shared" ref="AI23" si="160">IF(OR(ISERROR(VLOOKUP(CONCATENATE("ALI_",$C23,"_SEG_",$I23,"_PROV_",$D23),Catalogo_Precios,AI$8,FALSE)),M23=0),0,VLOOKUP(CONCATENATE("ALI_",$C23,"_SEG_",$I23,"_PROV_",$D23),Catalogo_Precios,AI$8,FALSE))</f>
        <v>505</v>
      </c>
      <c r="AJ23" s="57">
        <f t="shared" ref="AJ23" si="161">IF(OR(ISERROR(VLOOKUP(CONCATENATE("ALI_",$C23,"_SEG_",$I23,"_PROV_",$D23),Catalogo_Precios,AJ$8,FALSE)),N23=0),0,VLOOKUP(CONCATENATE("ALI_",$C23,"_SEG_",$I23,"_PROV_",$D23),Catalogo_Precios,AJ$8,FALSE))</f>
        <v>1006</v>
      </c>
      <c r="AK23" s="57">
        <f t="shared" ref="AK23" si="162">IF(OR(ISERROR(VLOOKUP(CONCATENATE("ALI_",$C23,"_SEG_",$I23,"_PROV_",$D23),Catalogo_Precios,AK$8,FALSE)),O23=0),0,VLOOKUP(CONCATENATE("ALI_",$C23,"_SEG_",$I23,"_PROV_",$D23),Catalogo_Precios,AK$8,FALSE))</f>
        <v>1006</v>
      </c>
      <c r="AL23" s="53"/>
      <c r="AM23" s="59" t="str">
        <f t="shared" si="23"/>
        <v>ALI_94_SEG_13</v>
      </c>
      <c r="AN23" s="59" t="str">
        <f t="shared" si="24"/>
        <v>ALI_94_SEG_13_VAL_15160819</v>
      </c>
      <c r="AO23" s="60">
        <f t="shared" ref="AO23" si="163">IF(OR(AB23="",AB23=0),0,COUNTIF(Codificacion,AM23))</f>
        <v>5</v>
      </c>
      <c r="AP23" s="61">
        <f t="array" ref="AP23">MIN(IF(Codificacion=AM23,Total_Cotizacion,""))</f>
        <v>8971152.7999999989</v>
      </c>
      <c r="AQ23" s="62" t="b">
        <f t="shared" si="26"/>
        <v>0</v>
      </c>
      <c r="AR23" s="51" t="str">
        <f t="shared" ref="AR23" si="164">IF(COUNTIF(Codificacion2,CONCATENATE(AM23,"_VAL_",AB23))&gt;1,"Empate","")</f>
        <v/>
      </c>
      <c r="AS23" s="63" t="str">
        <f t="shared" si="28"/>
        <v/>
      </c>
      <c r="AT23" s="59" t="str">
        <f t="shared" si="29"/>
        <v>ALI_94_SEG_13_</v>
      </c>
      <c r="AU23" s="63">
        <f t="shared" ref="AU23" si="165">IF(AND(COUNTIF(Codificacion3,AT23)&lt;AO23),1,COUNTIF(Codificacion3,AT23))</f>
        <v>1</v>
      </c>
      <c r="AV23" s="62" t="str">
        <f t="shared" si="31"/>
        <v>No Seleccionada</v>
      </c>
      <c r="AW23" s="53"/>
      <c r="AX23" s="51" t="str">
        <f t="shared" si="32"/>
        <v>ALI_94_SEG_13FALSO</v>
      </c>
      <c r="AY23" s="51">
        <f t="shared" si="12"/>
        <v>3</v>
      </c>
      <c r="AZ23" s="64" t="b">
        <f t="shared" si="33"/>
        <v>0</v>
      </c>
    </row>
    <row r="24" spans="1:52" x14ac:dyDescent="0.2">
      <c r="A24" s="50" t="b">
        <f t="shared" si="0"/>
        <v>0</v>
      </c>
      <c r="B24" s="51" t="s">
        <v>54</v>
      </c>
      <c r="C24" s="52">
        <v>94</v>
      </c>
      <c r="D24" s="52">
        <f t="shared" ref="D24" si="166">IF(ISERROR(VLOOKUP(E24,Proveedores,2,FALSE)),"",VLOOKUP(E24,Proveedores,2,FALSE))</f>
        <v>2087</v>
      </c>
      <c r="E24" s="53" t="s">
        <v>55</v>
      </c>
      <c r="F24" s="54">
        <v>29</v>
      </c>
      <c r="G24" s="53" t="s">
        <v>56</v>
      </c>
      <c r="H24" s="53" t="s">
        <v>57</v>
      </c>
      <c r="I24" s="52">
        <v>14</v>
      </c>
      <c r="J24" s="53" t="s">
        <v>58</v>
      </c>
      <c r="K24" s="55">
        <v>44835</v>
      </c>
      <c r="L24" s="56">
        <v>6428</v>
      </c>
      <c r="M24" s="56">
        <v>7806</v>
      </c>
      <c r="N24" s="56">
        <v>3621</v>
      </c>
      <c r="O24" s="56">
        <v>279</v>
      </c>
      <c r="P24" s="57">
        <v>505</v>
      </c>
      <c r="Q24" s="58">
        <v>0</v>
      </c>
      <c r="R24" s="57">
        <v>505</v>
      </c>
      <c r="S24" s="57">
        <v>1006</v>
      </c>
      <c r="T24" s="58">
        <v>0</v>
      </c>
      <c r="U24" s="57">
        <v>1006</v>
      </c>
      <c r="V24" s="57">
        <v>1006</v>
      </c>
      <c r="W24" s="58">
        <v>0</v>
      </c>
      <c r="X24" s="57">
        <v>1006</v>
      </c>
      <c r="Y24" s="57">
        <v>1006</v>
      </c>
      <c r="Z24" s="58">
        <v>0</v>
      </c>
      <c r="AA24" s="57">
        <v>1006</v>
      </c>
      <c r="AB24" s="57">
        <v>15022376</v>
      </c>
      <c r="AC24" s="53" t="str">
        <f t="shared" si="14"/>
        <v>Registro Valido</v>
      </c>
      <c r="AD24" s="57">
        <f t="shared" ref="AD24" si="167">IF(OR(ISERROR(VLOOKUP(CONCATENATE("ALI_",$C24,"_SEG_",$I24,"_PROV_",$D24),Catalogo_Precios,AD$8,FALSE)),L24=0),0,VLOOKUP(CONCATENATE("ALI_",$C24,"_SEG_",$I24,"_PROV_",$D24),Catalogo_Precios,AD$8,FALSE))</f>
        <v>505</v>
      </c>
      <c r="AE24" s="57">
        <f t="shared" ref="AE24" si="168">IF(OR(ISERROR(VLOOKUP(CONCATENATE("ALI_",$C24,"_SEG_",$I24,"_PROV_",$D24),Catalogo_Precios,AE$8,FALSE)),M24=0),0,VLOOKUP(CONCATENATE("ALI_",$C24,"_SEG_",$I24,"_PROV_",$D24),Catalogo_Precios,AE$8,FALSE))</f>
        <v>505</v>
      </c>
      <c r="AF24" s="57">
        <f t="shared" ref="AF24" si="169">IF(OR(ISERROR(VLOOKUP(CONCATENATE("ALI_",$C24,"_SEG_",$I24,"_PROV_",$D24),Catalogo_Precios,AF$8,FALSE)),N24=0),0,VLOOKUP(CONCATENATE("ALI_",$C24,"_SEG_",$I24,"_PROV_",$D24),Catalogo_Precios,AF$8,FALSE))</f>
        <v>1006</v>
      </c>
      <c r="AG24" s="57">
        <f t="shared" ref="AG24" si="170">IF(OR(ISERROR(VLOOKUP(CONCATENATE("ALI_",$C24,"_SEG_",$I24,"_PROV_",$D24),Catalogo_Precios,AG$8,FALSE)),O24=0),0,VLOOKUP(CONCATENATE("ALI_",$C24,"_SEG_",$I24,"_PROV_",$D24),Catalogo_Precios,AG$8,FALSE))</f>
        <v>1006</v>
      </c>
      <c r="AH24" s="57">
        <f t="shared" ref="AH24" si="171">IF(OR(ISERROR(VLOOKUP(CONCATENATE("ALI_",$C24,"_SEG_",$I24,"_PROV_",$D24),Catalogo_Precios,AH$8,FALSE)),L24=0),0,VLOOKUP(CONCATENATE("ALI_",$C24,"_SEG_",$I24,"_PROV_",$D24),Catalogo_Precios,AH$8,FALSE))</f>
        <v>505</v>
      </c>
      <c r="AI24" s="57">
        <f t="shared" ref="AI24" si="172">IF(OR(ISERROR(VLOOKUP(CONCATENATE("ALI_",$C24,"_SEG_",$I24,"_PROV_",$D24),Catalogo_Precios,AI$8,FALSE)),M24=0),0,VLOOKUP(CONCATENATE("ALI_",$C24,"_SEG_",$I24,"_PROV_",$D24),Catalogo_Precios,AI$8,FALSE))</f>
        <v>505</v>
      </c>
      <c r="AJ24" s="57">
        <f t="shared" ref="AJ24" si="173">IF(OR(ISERROR(VLOOKUP(CONCATENATE("ALI_",$C24,"_SEG_",$I24,"_PROV_",$D24),Catalogo_Precios,AJ$8,FALSE)),N24=0),0,VLOOKUP(CONCATENATE("ALI_",$C24,"_SEG_",$I24,"_PROV_",$D24),Catalogo_Precios,AJ$8,FALSE))</f>
        <v>1006</v>
      </c>
      <c r="AK24" s="57">
        <f t="shared" ref="AK24" si="174">IF(OR(ISERROR(VLOOKUP(CONCATENATE("ALI_",$C24,"_SEG_",$I24,"_PROV_",$D24),Catalogo_Precios,AK$8,FALSE)),O24=0),0,VLOOKUP(CONCATENATE("ALI_",$C24,"_SEG_",$I24,"_PROV_",$D24),Catalogo_Precios,AK$8,FALSE))</f>
        <v>1006</v>
      </c>
      <c r="AL24" s="53"/>
      <c r="AM24" s="59" t="str">
        <f t="shared" si="23"/>
        <v>ALI_94_SEG_14</v>
      </c>
      <c r="AN24" s="59" t="str">
        <f t="shared" si="24"/>
        <v>ALI_94_SEG_14_VAL_15022376</v>
      </c>
      <c r="AO24" s="60">
        <f t="shared" ref="AO24" si="175">IF(OR(AB24="",AB24=0),0,COUNTIF(Codificacion,AM24))</f>
        <v>5</v>
      </c>
      <c r="AP24" s="61">
        <f t="array" ref="AP24">MIN(IF(Codificacion=AM24,Total_Cotizacion,""))</f>
        <v>8889256</v>
      </c>
      <c r="AQ24" s="62" t="b">
        <f t="shared" si="26"/>
        <v>0</v>
      </c>
      <c r="AR24" s="51" t="str">
        <f t="shared" ref="AR24" si="176">IF(COUNTIF(Codificacion2,CONCATENATE(AM24,"_VAL_",AB24))&gt;1,"Empate","")</f>
        <v/>
      </c>
      <c r="AS24" s="63" t="str">
        <f t="shared" si="28"/>
        <v/>
      </c>
      <c r="AT24" s="59" t="str">
        <f t="shared" si="29"/>
        <v>ALI_94_SEG_14_</v>
      </c>
      <c r="AU24" s="63">
        <f t="shared" ref="AU24" si="177">IF(AND(COUNTIF(Codificacion3,AT24)&lt;AO24),1,COUNTIF(Codificacion3,AT24))</f>
        <v>1</v>
      </c>
      <c r="AV24" s="62" t="str">
        <f t="shared" si="31"/>
        <v>No Seleccionada</v>
      </c>
      <c r="AW24" s="53"/>
      <c r="AX24" s="51" t="str">
        <f t="shared" si="32"/>
        <v>ALI_94_SEG_14FALSO</v>
      </c>
      <c r="AY24" s="51">
        <f t="shared" si="12"/>
        <v>3</v>
      </c>
      <c r="AZ24" s="64" t="b">
        <f t="shared" si="33"/>
        <v>0</v>
      </c>
    </row>
    <row r="25" spans="1:52" x14ac:dyDescent="0.2">
      <c r="A25" s="50" t="b">
        <f t="shared" si="0"/>
        <v>0</v>
      </c>
      <c r="B25" s="51" t="s">
        <v>54</v>
      </c>
      <c r="C25" s="52">
        <v>94</v>
      </c>
      <c r="D25" s="52">
        <f t="shared" ref="D25" si="178">IF(ISERROR(VLOOKUP(E25,Proveedores,2,FALSE)),"",VLOOKUP(E25,Proveedores,2,FALSE))</f>
        <v>2087</v>
      </c>
      <c r="E25" s="53" t="s">
        <v>55</v>
      </c>
      <c r="F25" s="54">
        <v>30</v>
      </c>
      <c r="G25" s="53" t="s">
        <v>56</v>
      </c>
      <c r="H25" s="53" t="s">
        <v>57</v>
      </c>
      <c r="I25" s="52">
        <v>15</v>
      </c>
      <c r="J25" s="53" t="s">
        <v>58</v>
      </c>
      <c r="K25" s="55">
        <v>44835</v>
      </c>
      <c r="L25" s="56">
        <v>6076</v>
      </c>
      <c r="M25" s="56">
        <v>7376</v>
      </c>
      <c r="N25" s="56">
        <v>3422</v>
      </c>
      <c r="O25" s="56">
        <v>265</v>
      </c>
      <c r="P25" s="57">
        <v>505</v>
      </c>
      <c r="Q25" s="58">
        <v>0</v>
      </c>
      <c r="R25" s="57">
        <v>505</v>
      </c>
      <c r="S25" s="57">
        <v>1006</v>
      </c>
      <c r="T25" s="58">
        <v>0</v>
      </c>
      <c r="U25" s="57">
        <v>1006</v>
      </c>
      <c r="V25" s="57">
        <v>1006</v>
      </c>
      <c r="W25" s="58">
        <v>0</v>
      </c>
      <c r="X25" s="57">
        <v>1006</v>
      </c>
      <c r="Y25" s="57">
        <v>1006</v>
      </c>
      <c r="Z25" s="58">
        <v>0</v>
      </c>
      <c r="AA25" s="57">
        <v>1006</v>
      </c>
      <c r="AB25" s="57">
        <v>14197758</v>
      </c>
      <c r="AC25" s="53" t="str">
        <f t="shared" si="14"/>
        <v>Registro Valido</v>
      </c>
      <c r="AD25" s="57">
        <f t="shared" ref="AD25" si="179">IF(OR(ISERROR(VLOOKUP(CONCATENATE("ALI_",$C25,"_SEG_",$I25,"_PROV_",$D25),Catalogo_Precios,AD$8,FALSE)),L25=0),0,VLOOKUP(CONCATENATE("ALI_",$C25,"_SEG_",$I25,"_PROV_",$D25),Catalogo_Precios,AD$8,FALSE))</f>
        <v>505</v>
      </c>
      <c r="AE25" s="57">
        <f t="shared" ref="AE25" si="180">IF(OR(ISERROR(VLOOKUP(CONCATENATE("ALI_",$C25,"_SEG_",$I25,"_PROV_",$D25),Catalogo_Precios,AE$8,FALSE)),M25=0),0,VLOOKUP(CONCATENATE("ALI_",$C25,"_SEG_",$I25,"_PROV_",$D25),Catalogo_Precios,AE$8,FALSE))</f>
        <v>505</v>
      </c>
      <c r="AF25" s="57">
        <f t="shared" ref="AF25" si="181">IF(OR(ISERROR(VLOOKUP(CONCATENATE("ALI_",$C25,"_SEG_",$I25,"_PROV_",$D25),Catalogo_Precios,AF$8,FALSE)),N25=0),0,VLOOKUP(CONCATENATE("ALI_",$C25,"_SEG_",$I25,"_PROV_",$D25),Catalogo_Precios,AF$8,FALSE))</f>
        <v>1006</v>
      </c>
      <c r="AG25" s="57">
        <f t="shared" ref="AG25" si="182">IF(OR(ISERROR(VLOOKUP(CONCATENATE("ALI_",$C25,"_SEG_",$I25,"_PROV_",$D25),Catalogo_Precios,AG$8,FALSE)),O25=0),0,VLOOKUP(CONCATENATE("ALI_",$C25,"_SEG_",$I25,"_PROV_",$D25),Catalogo_Precios,AG$8,FALSE))</f>
        <v>1006</v>
      </c>
      <c r="AH25" s="57">
        <f t="shared" ref="AH25" si="183">IF(OR(ISERROR(VLOOKUP(CONCATENATE("ALI_",$C25,"_SEG_",$I25,"_PROV_",$D25),Catalogo_Precios,AH$8,FALSE)),L25=0),0,VLOOKUP(CONCATENATE("ALI_",$C25,"_SEG_",$I25,"_PROV_",$D25),Catalogo_Precios,AH$8,FALSE))</f>
        <v>505</v>
      </c>
      <c r="AI25" s="57">
        <f t="shared" ref="AI25" si="184">IF(OR(ISERROR(VLOOKUP(CONCATENATE("ALI_",$C25,"_SEG_",$I25,"_PROV_",$D25),Catalogo_Precios,AI$8,FALSE)),M25=0),0,VLOOKUP(CONCATENATE("ALI_",$C25,"_SEG_",$I25,"_PROV_",$D25),Catalogo_Precios,AI$8,FALSE))</f>
        <v>505</v>
      </c>
      <c r="AJ25" s="57">
        <f t="shared" ref="AJ25" si="185">IF(OR(ISERROR(VLOOKUP(CONCATENATE("ALI_",$C25,"_SEG_",$I25,"_PROV_",$D25),Catalogo_Precios,AJ$8,FALSE)),N25=0),0,VLOOKUP(CONCATENATE("ALI_",$C25,"_SEG_",$I25,"_PROV_",$D25),Catalogo_Precios,AJ$8,FALSE))</f>
        <v>1006</v>
      </c>
      <c r="AK25" s="57">
        <f t="shared" ref="AK25" si="186">IF(OR(ISERROR(VLOOKUP(CONCATENATE("ALI_",$C25,"_SEG_",$I25,"_PROV_",$D25),Catalogo_Precios,AK$8,FALSE)),O25=0),0,VLOOKUP(CONCATENATE("ALI_",$C25,"_SEG_",$I25,"_PROV_",$D25),Catalogo_Precios,AK$8,FALSE))</f>
        <v>1006</v>
      </c>
      <c r="AL25" s="53"/>
      <c r="AM25" s="59" t="str">
        <f t="shared" si="23"/>
        <v>ALI_94_SEG_15</v>
      </c>
      <c r="AN25" s="59" t="str">
        <f t="shared" si="24"/>
        <v>ALI_94_SEG_15_VAL_14197758</v>
      </c>
      <c r="AO25" s="60">
        <f t="shared" ref="AO25" si="187">IF(OR(AB25="",AB25=0),0,COUNTIF(Codificacion,AM25))</f>
        <v>5</v>
      </c>
      <c r="AP25" s="61">
        <f t="array" ref="AP25">MIN(IF(Codificacion=AM25,Total_Cotizacion,""))</f>
        <v>8401905.5999999996</v>
      </c>
      <c r="AQ25" s="62" t="b">
        <f t="shared" si="26"/>
        <v>0</v>
      </c>
      <c r="AR25" s="51" t="str">
        <f t="shared" ref="AR25" si="188">IF(COUNTIF(Codificacion2,CONCATENATE(AM25,"_VAL_",AB25))&gt;1,"Empate","")</f>
        <v/>
      </c>
      <c r="AS25" s="63" t="str">
        <f t="shared" si="28"/>
        <v/>
      </c>
      <c r="AT25" s="59" t="str">
        <f t="shared" si="29"/>
        <v>ALI_94_SEG_15_</v>
      </c>
      <c r="AU25" s="63">
        <f t="shared" ref="AU25" si="189">IF(AND(COUNTIF(Codificacion3,AT25)&lt;AO25),1,COUNTIF(Codificacion3,AT25))</f>
        <v>1</v>
      </c>
      <c r="AV25" s="62" t="str">
        <f t="shared" si="31"/>
        <v>No Seleccionada</v>
      </c>
      <c r="AW25" s="53"/>
      <c r="AX25" s="51" t="str">
        <f t="shared" si="32"/>
        <v>ALI_94_SEG_15FALSO</v>
      </c>
      <c r="AY25" s="51">
        <f t="shared" si="12"/>
        <v>3</v>
      </c>
      <c r="AZ25" s="64" t="b">
        <f t="shared" si="33"/>
        <v>0</v>
      </c>
    </row>
    <row r="26" spans="1:52" x14ac:dyDescent="0.2">
      <c r="A26" s="50" t="str">
        <f t="shared" si="0"/>
        <v>ALI_118_SEG_1</v>
      </c>
      <c r="B26" s="51" t="s">
        <v>54</v>
      </c>
      <c r="C26" s="52">
        <v>118</v>
      </c>
      <c r="D26" s="52">
        <f t="shared" ref="D26" si="190">IF(ISERROR(VLOOKUP(E26,Proveedores,2,FALSE)),"",VLOOKUP(E26,Proveedores,2,FALSE))</f>
        <v>2087</v>
      </c>
      <c r="E26" s="53" t="s">
        <v>55</v>
      </c>
      <c r="F26" s="54">
        <v>31</v>
      </c>
      <c r="G26" s="53" t="s">
        <v>56</v>
      </c>
      <c r="H26" s="53" t="s">
        <v>59</v>
      </c>
      <c r="I26" s="52">
        <v>1</v>
      </c>
      <c r="J26" s="53" t="s">
        <v>58</v>
      </c>
      <c r="K26" s="55">
        <v>44835</v>
      </c>
      <c r="L26" s="56">
        <v>6696</v>
      </c>
      <c r="M26" s="56">
        <v>8192</v>
      </c>
      <c r="N26" s="56">
        <v>4369</v>
      </c>
      <c r="O26" s="56">
        <v>273</v>
      </c>
      <c r="P26" s="57">
        <v>735</v>
      </c>
      <c r="Q26" s="58">
        <v>0.2</v>
      </c>
      <c r="R26" s="57">
        <v>588</v>
      </c>
      <c r="S26" s="57">
        <v>979</v>
      </c>
      <c r="T26" s="58">
        <v>0.2</v>
      </c>
      <c r="U26" s="57">
        <v>783.2</v>
      </c>
      <c r="V26" s="57">
        <v>1305</v>
      </c>
      <c r="W26" s="58">
        <v>0.2</v>
      </c>
      <c r="X26" s="57">
        <v>1044</v>
      </c>
      <c r="Y26" s="57">
        <v>1305</v>
      </c>
      <c r="Z26" s="58">
        <v>0.2</v>
      </c>
      <c r="AA26" s="57">
        <v>1044</v>
      </c>
      <c r="AB26" s="57">
        <v>15199470.4</v>
      </c>
      <c r="AC26" s="53" t="str">
        <f t="shared" si="14"/>
        <v>Registro Valido</v>
      </c>
      <c r="AD26" s="57">
        <f t="shared" ref="AD26" si="191">IF(OR(ISERROR(VLOOKUP(CONCATENATE("ALI_",$C26,"_SEG_",$I26,"_PROV_",$D26),Catalogo_Precios,AD$8,FALSE)),L26=0),0,VLOOKUP(CONCATENATE("ALI_",$C26,"_SEG_",$I26,"_PROV_",$D26),Catalogo_Precios,AD$8,FALSE))</f>
        <v>735</v>
      </c>
      <c r="AE26" s="57">
        <f t="shared" ref="AE26" si="192">IF(OR(ISERROR(VLOOKUP(CONCATENATE("ALI_",$C26,"_SEG_",$I26,"_PROV_",$D26),Catalogo_Precios,AE$8,FALSE)),M26=0),0,VLOOKUP(CONCATENATE("ALI_",$C26,"_SEG_",$I26,"_PROV_",$D26),Catalogo_Precios,AE$8,FALSE))</f>
        <v>979</v>
      </c>
      <c r="AF26" s="57">
        <f t="shared" ref="AF26" si="193">IF(OR(ISERROR(VLOOKUP(CONCATENATE("ALI_",$C26,"_SEG_",$I26,"_PROV_",$D26),Catalogo_Precios,AF$8,FALSE)),N26=0),0,VLOOKUP(CONCATENATE("ALI_",$C26,"_SEG_",$I26,"_PROV_",$D26),Catalogo_Precios,AF$8,FALSE))</f>
        <v>1305</v>
      </c>
      <c r="AG26" s="57">
        <f t="shared" ref="AG26" si="194">IF(OR(ISERROR(VLOOKUP(CONCATENATE("ALI_",$C26,"_SEG_",$I26,"_PROV_",$D26),Catalogo_Precios,AG$8,FALSE)),O26=0),0,VLOOKUP(CONCATENATE("ALI_",$C26,"_SEG_",$I26,"_PROV_",$D26),Catalogo_Precios,AG$8,FALSE))</f>
        <v>1305</v>
      </c>
      <c r="AH26" s="57">
        <f t="shared" ref="AH26" si="195">IF(OR(ISERROR(VLOOKUP(CONCATENATE("ALI_",$C26,"_SEG_",$I26,"_PROV_",$D26),Catalogo_Precios,AH$8,FALSE)),L26=0),0,VLOOKUP(CONCATENATE("ALI_",$C26,"_SEG_",$I26,"_PROV_",$D26),Catalogo_Precios,AH$8,FALSE))</f>
        <v>735</v>
      </c>
      <c r="AI26" s="57">
        <f t="shared" ref="AI26" si="196">IF(OR(ISERROR(VLOOKUP(CONCATENATE("ALI_",$C26,"_SEG_",$I26,"_PROV_",$D26),Catalogo_Precios,AI$8,FALSE)),M26=0),0,VLOOKUP(CONCATENATE("ALI_",$C26,"_SEG_",$I26,"_PROV_",$D26),Catalogo_Precios,AI$8,FALSE))</f>
        <v>979</v>
      </c>
      <c r="AJ26" s="57">
        <f t="shared" ref="AJ26" si="197">IF(OR(ISERROR(VLOOKUP(CONCATENATE("ALI_",$C26,"_SEG_",$I26,"_PROV_",$D26),Catalogo_Precios,AJ$8,FALSE)),N26=0),0,VLOOKUP(CONCATENATE("ALI_",$C26,"_SEG_",$I26,"_PROV_",$D26),Catalogo_Precios,AJ$8,FALSE))</f>
        <v>1305</v>
      </c>
      <c r="AK26" s="57">
        <f t="shared" ref="AK26" si="198">IF(OR(ISERROR(VLOOKUP(CONCATENATE("ALI_",$C26,"_SEG_",$I26,"_PROV_",$D26),Catalogo_Precios,AK$8,FALSE)),O26=0),0,VLOOKUP(CONCATENATE("ALI_",$C26,"_SEG_",$I26,"_PROV_",$D26),Catalogo_Precios,AK$8,FALSE))</f>
        <v>1305</v>
      </c>
      <c r="AL26" s="53"/>
      <c r="AM26" s="59" t="str">
        <f t="shared" si="23"/>
        <v>ALI_118_SEG_1</v>
      </c>
      <c r="AN26" s="59" t="str">
        <f t="shared" si="24"/>
        <v>ALI_118_SEG_1_VAL_15199470.4</v>
      </c>
      <c r="AO26" s="60">
        <f t="shared" ref="AO26" si="199">IF(OR(AB26="",AB26=0),0,COUNTIF(Codificacion,AM26))</f>
        <v>4</v>
      </c>
      <c r="AP26" s="61">
        <f t="array" ref="AP26">MIN(IF(Codificacion=AM26,Total_Cotizacion,""))</f>
        <v>15199470.4</v>
      </c>
      <c r="AQ26" s="62" t="b">
        <f t="shared" si="26"/>
        <v>1</v>
      </c>
      <c r="AR26" s="51" t="str">
        <f t="shared" ref="AR26" si="200">IF(COUNTIF(Codificacion2,CONCATENATE(AM26,"_VAL_",AB26))&gt;1,"Empate","")</f>
        <v/>
      </c>
      <c r="AS26" s="63" t="str">
        <f t="shared" si="28"/>
        <v>X</v>
      </c>
      <c r="AT26" s="59" t="str">
        <f t="shared" si="29"/>
        <v>ALI_118_SEG_1_X</v>
      </c>
      <c r="AU26" s="63">
        <f t="shared" ref="AU26" si="201">IF(AND(COUNTIF(Codificacion3,AT26)&lt;AO26),1,COUNTIF(Codificacion3,AT26))</f>
        <v>1</v>
      </c>
      <c r="AV26" s="62" t="str">
        <f t="shared" si="31"/>
        <v>Cotizacion Seleccionada</v>
      </c>
      <c r="AW26" s="53"/>
      <c r="AX26" s="51" t="str">
        <f t="shared" si="32"/>
        <v>ALI_118_SEG_1VERDADERO</v>
      </c>
      <c r="AY26" s="51">
        <f t="shared" si="12"/>
        <v>1</v>
      </c>
      <c r="AZ26" s="64" t="b">
        <f t="shared" si="33"/>
        <v>0</v>
      </c>
    </row>
    <row r="27" spans="1:52" x14ac:dyDescent="0.2">
      <c r="A27" s="50" t="str">
        <f t="shared" si="0"/>
        <v>ALI_118_SEG_2</v>
      </c>
      <c r="B27" s="51" t="s">
        <v>54</v>
      </c>
      <c r="C27" s="52">
        <v>118</v>
      </c>
      <c r="D27" s="52">
        <f t="shared" ref="D27" si="202">IF(ISERROR(VLOOKUP(E27,Proveedores,2,FALSE)),"",VLOOKUP(E27,Proveedores,2,FALSE))</f>
        <v>2087</v>
      </c>
      <c r="E27" s="53" t="s">
        <v>55</v>
      </c>
      <c r="F27" s="54">
        <v>32</v>
      </c>
      <c r="G27" s="53" t="s">
        <v>56</v>
      </c>
      <c r="H27" s="53" t="s">
        <v>59</v>
      </c>
      <c r="I27" s="52">
        <v>2</v>
      </c>
      <c r="J27" s="53" t="s">
        <v>58</v>
      </c>
      <c r="K27" s="55">
        <v>44835</v>
      </c>
      <c r="L27" s="56">
        <v>6847</v>
      </c>
      <c r="M27" s="56">
        <v>8377</v>
      </c>
      <c r="N27" s="56">
        <v>4468</v>
      </c>
      <c r="O27" s="56">
        <v>279</v>
      </c>
      <c r="P27" s="57">
        <v>735</v>
      </c>
      <c r="Q27" s="58">
        <v>0.2</v>
      </c>
      <c r="R27" s="57">
        <v>588</v>
      </c>
      <c r="S27" s="57">
        <v>979</v>
      </c>
      <c r="T27" s="58">
        <v>0.2</v>
      </c>
      <c r="U27" s="57">
        <v>783.2</v>
      </c>
      <c r="V27" s="57">
        <v>1305</v>
      </c>
      <c r="W27" s="58">
        <v>0.2</v>
      </c>
      <c r="X27" s="57">
        <v>1044</v>
      </c>
      <c r="Y27" s="57">
        <v>1305</v>
      </c>
      <c r="Z27" s="58">
        <v>0.2</v>
      </c>
      <c r="AA27" s="57">
        <v>1044</v>
      </c>
      <c r="AB27" s="57">
        <v>15542770.4</v>
      </c>
      <c r="AC27" s="53" t="str">
        <f t="shared" si="14"/>
        <v>Registro Valido</v>
      </c>
      <c r="AD27" s="57">
        <f t="shared" ref="AD27" si="203">IF(OR(ISERROR(VLOOKUP(CONCATENATE("ALI_",$C27,"_SEG_",$I27,"_PROV_",$D27),Catalogo_Precios,AD$8,FALSE)),L27=0),0,VLOOKUP(CONCATENATE("ALI_",$C27,"_SEG_",$I27,"_PROV_",$D27),Catalogo_Precios,AD$8,FALSE))</f>
        <v>735</v>
      </c>
      <c r="AE27" s="57">
        <f t="shared" ref="AE27" si="204">IF(OR(ISERROR(VLOOKUP(CONCATENATE("ALI_",$C27,"_SEG_",$I27,"_PROV_",$D27),Catalogo_Precios,AE$8,FALSE)),M27=0),0,VLOOKUP(CONCATENATE("ALI_",$C27,"_SEG_",$I27,"_PROV_",$D27),Catalogo_Precios,AE$8,FALSE))</f>
        <v>979</v>
      </c>
      <c r="AF27" s="57">
        <f t="shared" ref="AF27" si="205">IF(OR(ISERROR(VLOOKUP(CONCATENATE("ALI_",$C27,"_SEG_",$I27,"_PROV_",$D27),Catalogo_Precios,AF$8,FALSE)),N27=0),0,VLOOKUP(CONCATENATE("ALI_",$C27,"_SEG_",$I27,"_PROV_",$D27),Catalogo_Precios,AF$8,FALSE))</f>
        <v>1305</v>
      </c>
      <c r="AG27" s="57">
        <f t="shared" ref="AG27" si="206">IF(OR(ISERROR(VLOOKUP(CONCATENATE("ALI_",$C27,"_SEG_",$I27,"_PROV_",$D27),Catalogo_Precios,AG$8,FALSE)),O27=0),0,VLOOKUP(CONCATENATE("ALI_",$C27,"_SEG_",$I27,"_PROV_",$D27),Catalogo_Precios,AG$8,FALSE))</f>
        <v>1305</v>
      </c>
      <c r="AH27" s="57">
        <f t="shared" ref="AH27" si="207">IF(OR(ISERROR(VLOOKUP(CONCATENATE("ALI_",$C27,"_SEG_",$I27,"_PROV_",$D27),Catalogo_Precios,AH$8,FALSE)),L27=0),0,VLOOKUP(CONCATENATE("ALI_",$C27,"_SEG_",$I27,"_PROV_",$D27),Catalogo_Precios,AH$8,FALSE))</f>
        <v>735</v>
      </c>
      <c r="AI27" s="57">
        <f t="shared" ref="AI27" si="208">IF(OR(ISERROR(VLOOKUP(CONCATENATE("ALI_",$C27,"_SEG_",$I27,"_PROV_",$D27),Catalogo_Precios,AI$8,FALSE)),M27=0),0,VLOOKUP(CONCATENATE("ALI_",$C27,"_SEG_",$I27,"_PROV_",$D27),Catalogo_Precios,AI$8,FALSE))</f>
        <v>979</v>
      </c>
      <c r="AJ27" s="57">
        <f t="shared" ref="AJ27" si="209">IF(OR(ISERROR(VLOOKUP(CONCATENATE("ALI_",$C27,"_SEG_",$I27,"_PROV_",$D27),Catalogo_Precios,AJ$8,FALSE)),N27=0),0,VLOOKUP(CONCATENATE("ALI_",$C27,"_SEG_",$I27,"_PROV_",$D27),Catalogo_Precios,AJ$8,FALSE))</f>
        <v>1305</v>
      </c>
      <c r="AK27" s="57">
        <f t="shared" ref="AK27" si="210">IF(OR(ISERROR(VLOOKUP(CONCATENATE("ALI_",$C27,"_SEG_",$I27,"_PROV_",$D27),Catalogo_Precios,AK$8,FALSE)),O27=0),0,VLOOKUP(CONCATENATE("ALI_",$C27,"_SEG_",$I27,"_PROV_",$D27),Catalogo_Precios,AK$8,FALSE))</f>
        <v>1305</v>
      </c>
      <c r="AL27" s="53"/>
      <c r="AM27" s="59" t="str">
        <f t="shared" si="23"/>
        <v>ALI_118_SEG_2</v>
      </c>
      <c r="AN27" s="59" t="str">
        <f t="shared" si="24"/>
        <v>ALI_118_SEG_2_VAL_15542770.4</v>
      </c>
      <c r="AO27" s="60">
        <f t="shared" ref="AO27" si="211">IF(OR(AB27="",AB27=0),0,COUNTIF(Codificacion,AM27))</f>
        <v>4</v>
      </c>
      <c r="AP27" s="61">
        <f t="array" ref="AP27">MIN(IF(Codificacion=AM27,Total_Cotizacion,""))</f>
        <v>15542770.4</v>
      </c>
      <c r="AQ27" s="62" t="b">
        <f t="shared" si="26"/>
        <v>1</v>
      </c>
      <c r="AR27" s="51" t="str">
        <f t="shared" ref="AR27" si="212">IF(COUNTIF(Codificacion2,CONCATENATE(AM27,"_VAL_",AB27))&gt;1,"Empate","")</f>
        <v/>
      </c>
      <c r="AS27" s="63" t="str">
        <f t="shared" si="28"/>
        <v>X</v>
      </c>
      <c r="AT27" s="59" t="str">
        <f t="shared" si="29"/>
        <v>ALI_118_SEG_2_X</v>
      </c>
      <c r="AU27" s="63">
        <f t="shared" ref="AU27" si="213">IF(AND(COUNTIF(Codificacion3,AT27)&lt;AO27),1,COUNTIF(Codificacion3,AT27))</f>
        <v>1</v>
      </c>
      <c r="AV27" s="62" t="str">
        <f t="shared" si="31"/>
        <v>Cotizacion Seleccionada</v>
      </c>
      <c r="AW27" s="53"/>
      <c r="AX27" s="51" t="str">
        <f t="shared" si="32"/>
        <v>ALI_118_SEG_2VERDADERO</v>
      </c>
      <c r="AY27" s="51">
        <f t="shared" si="12"/>
        <v>1</v>
      </c>
      <c r="AZ27" s="64" t="b">
        <f t="shared" si="33"/>
        <v>0</v>
      </c>
    </row>
    <row r="28" spans="1:52" x14ac:dyDescent="0.2">
      <c r="A28" s="50" t="str">
        <f t="shared" si="0"/>
        <v>ALI_118_SEG_3</v>
      </c>
      <c r="B28" s="51" t="s">
        <v>54</v>
      </c>
      <c r="C28" s="52">
        <v>118</v>
      </c>
      <c r="D28" s="52">
        <f t="shared" ref="D28" si="214">IF(ISERROR(VLOOKUP(E28,Proveedores,2,FALSE)),"",VLOOKUP(E28,Proveedores,2,FALSE))</f>
        <v>2087</v>
      </c>
      <c r="E28" s="53" t="s">
        <v>55</v>
      </c>
      <c r="F28" s="54">
        <v>33</v>
      </c>
      <c r="G28" s="53" t="s">
        <v>56</v>
      </c>
      <c r="H28" s="53" t="s">
        <v>59</v>
      </c>
      <c r="I28" s="52">
        <v>3</v>
      </c>
      <c r="J28" s="53" t="s">
        <v>58</v>
      </c>
      <c r="K28" s="55">
        <v>44835</v>
      </c>
      <c r="L28" s="56">
        <v>6806</v>
      </c>
      <c r="M28" s="56">
        <v>8327</v>
      </c>
      <c r="N28" s="56">
        <v>4441</v>
      </c>
      <c r="O28" s="56">
        <v>277</v>
      </c>
      <c r="P28" s="57">
        <v>735</v>
      </c>
      <c r="Q28" s="58">
        <v>0.2</v>
      </c>
      <c r="R28" s="57">
        <v>588</v>
      </c>
      <c r="S28" s="57">
        <v>979</v>
      </c>
      <c r="T28" s="58">
        <v>0.2</v>
      </c>
      <c r="U28" s="57">
        <v>783.2</v>
      </c>
      <c r="V28" s="57">
        <v>1305</v>
      </c>
      <c r="W28" s="58">
        <v>0.2</v>
      </c>
      <c r="X28" s="57">
        <v>1044</v>
      </c>
      <c r="Y28" s="57">
        <v>1305</v>
      </c>
      <c r="Z28" s="58">
        <v>0.2</v>
      </c>
      <c r="AA28" s="57">
        <v>1044</v>
      </c>
      <c r="AB28" s="57">
        <v>15449226.4</v>
      </c>
      <c r="AC28" s="53" t="str">
        <f t="shared" si="14"/>
        <v>Registro Valido</v>
      </c>
      <c r="AD28" s="57">
        <f t="shared" ref="AD28" si="215">IF(OR(ISERROR(VLOOKUP(CONCATENATE("ALI_",$C28,"_SEG_",$I28,"_PROV_",$D28),Catalogo_Precios,AD$8,FALSE)),L28=0),0,VLOOKUP(CONCATENATE("ALI_",$C28,"_SEG_",$I28,"_PROV_",$D28),Catalogo_Precios,AD$8,FALSE))</f>
        <v>735</v>
      </c>
      <c r="AE28" s="57">
        <f t="shared" ref="AE28" si="216">IF(OR(ISERROR(VLOOKUP(CONCATENATE("ALI_",$C28,"_SEG_",$I28,"_PROV_",$D28),Catalogo_Precios,AE$8,FALSE)),M28=0),0,VLOOKUP(CONCATENATE("ALI_",$C28,"_SEG_",$I28,"_PROV_",$D28),Catalogo_Precios,AE$8,FALSE))</f>
        <v>979</v>
      </c>
      <c r="AF28" s="57">
        <f t="shared" ref="AF28" si="217">IF(OR(ISERROR(VLOOKUP(CONCATENATE("ALI_",$C28,"_SEG_",$I28,"_PROV_",$D28),Catalogo_Precios,AF$8,FALSE)),N28=0),0,VLOOKUP(CONCATENATE("ALI_",$C28,"_SEG_",$I28,"_PROV_",$D28),Catalogo_Precios,AF$8,FALSE))</f>
        <v>1305</v>
      </c>
      <c r="AG28" s="57">
        <f t="shared" ref="AG28" si="218">IF(OR(ISERROR(VLOOKUP(CONCATENATE("ALI_",$C28,"_SEG_",$I28,"_PROV_",$D28),Catalogo_Precios,AG$8,FALSE)),O28=0),0,VLOOKUP(CONCATENATE("ALI_",$C28,"_SEG_",$I28,"_PROV_",$D28),Catalogo_Precios,AG$8,FALSE))</f>
        <v>1305</v>
      </c>
      <c r="AH28" s="57">
        <f t="shared" ref="AH28" si="219">IF(OR(ISERROR(VLOOKUP(CONCATENATE("ALI_",$C28,"_SEG_",$I28,"_PROV_",$D28),Catalogo_Precios,AH$8,FALSE)),L28=0),0,VLOOKUP(CONCATENATE("ALI_",$C28,"_SEG_",$I28,"_PROV_",$D28),Catalogo_Precios,AH$8,FALSE))</f>
        <v>735</v>
      </c>
      <c r="AI28" s="57">
        <f t="shared" ref="AI28" si="220">IF(OR(ISERROR(VLOOKUP(CONCATENATE("ALI_",$C28,"_SEG_",$I28,"_PROV_",$D28),Catalogo_Precios,AI$8,FALSE)),M28=0),0,VLOOKUP(CONCATENATE("ALI_",$C28,"_SEG_",$I28,"_PROV_",$D28),Catalogo_Precios,AI$8,FALSE))</f>
        <v>979</v>
      </c>
      <c r="AJ28" s="57">
        <f t="shared" ref="AJ28" si="221">IF(OR(ISERROR(VLOOKUP(CONCATENATE("ALI_",$C28,"_SEG_",$I28,"_PROV_",$D28),Catalogo_Precios,AJ$8,FALSE)),N28=0),0,VLOOKUP(CONCATENATE("ALI_",$C28,"_SEG_",$I28,"_PROV_",$D28),Catalogo_Precios,AJ$8,FALSE))</f>
        <v>1305</v>
      </c>
      <c r="AK28" s="57">
        <f t="shared" ref="AK28" si="222">IF(OR(ISERROR(VLOOKUP(CONCATENATE("ALI_",$C28,"_SEG_",$I28,"_PROV_",$D28),Catalogo_Precios,AK$8,FALSE)),O28=0),0,VLOOKUP(CONCATENATE("ALI_",$C28,"_SEG_",$I28,"_PROV_",$D28),Catalogo_Precios,AK$8,FALSE))</f>
        <v>1305</v>
      </c>
      <c r="AL28" s="53"/>
      <c r="AM28" s="59" t="str">
        <f t="shared" si="23"/>
        <v>ALI_118_SEG_3</v>
      </c>
      <c r="AN28" s="59" t="str">
        <f t="shared" si="24"/>
        <v>ALI_118_SEG_3_VAL_15449226.4</v>
      </c>
      <c r="AO28" s="60">
        <f t="shared" ref="AO28" si="223">IF(OR(AB28="",AB28=0),0,COUNTIF(Codificacion,AM28))</f>
        <v>4</v>
      </c>
      <c r="AP28" s="61">
        <f t="array" ref="AP28">MIN(IF(Codificacion=AM28,Total_Cotizacion,""))</f>
        <v>15449226.4</v>
      </c>
      <c r="AQ28" s="62" t="b">
        <f t="shared" si="26"/>
        <v>1</v>
      </c>
      <c r="AR28" s="51" t="str">
        <f t="shared" ref="AR28" si="224">IF(COUNTIF(Codificacion2,CONCATENATE(AM28,"_VAL_",AB28))&gt;1,"Empate","")</f>
        <v/>
      </c>
      <c r="AS28" s="63" t="str">
        <f t="shared" si="28"/>
        <v>X</v>
      </c>
      <c r="AT28" s="59" t="str">
        <f t="shared" si="29"/>
        <v>ALI_118_SEG_3_X</v>
      </c>
      <c r="AU28" s="63">
        <f t="shared" ref="AU28" si="225">IF(AND(COUNTIF(Codificacion3,AT28)&lt;AO28),1,COUNTIF(Codificacion3,AT28))</f>
        <v>1</v>
      </c>
      <c r="AV28" s="62" t="str">
        <f t="shared" si="31"/>
        <v>Cotizacion Seleccionada</v>
      </c>
      <c r="AW28" s="53"/>
      <c r="AX28" s="51" t="str">
        <f t="shared" si="32"/>
        <v>ALI_118_SEG_3VERDADERO</v>
      </c>
      <c r="AY28" s="51">
        <f t="shared" si="12"/>
        <v>1</v>
      </c>
      <c r="AZ28" s="64" t="b">
        <f t="shared" si="33"/>
        <v>0</v>
      </c>
    </row>
    <row r="29" spans="1:52" x14ac:dyDescent="0.2">
      <c r="A29" s="50" t="str">
        <f t="shared" si="0"/>
        <v>ALI_118_SEG_4</v>
      </c>
      <c r="B29" s="51" t="s">
        <v>54</v>
      </c>
      <c r="C29" s="52">
        <v>118</v>
      </c>
      <c r="D29" s="52">
        <f t="shared" ref="D29" si="226">IF(ISERROR(VLOOKUP(E29,Proveedores,2,FALSE)),"",VLOOKUP(E29,Proveedores,2,FALSE))</f>
        <v>2087</v>
      </c>
      <c r="E29" s="53" t="s">
        <v>55</v>
      </c>
      <c r="F29" s="54">
        <v>34</v>
      </c>
      <c r="G29" s="53" t="s">
        <v>56</v>
      </c>
      <c r="H29" s="53" t="s">
        <v>59</v>
      </c>
      <c r="I29" s="52">
        <v>4</v>
      </c>
      <c r="J29" s="53" t="s">
        <v>58</v>
      </c>
      <c r="K29" s="55">
        <v>44835</v>
      </c>
      <c r="L29" s="56">
        <v>7252</v>
      </c>
      <c r="M29" s="56">
        <v>8871</v>
      </c>
      <c r="N29" s="56">
        <v>4731</v>
      </c>
      <c r="O29" s="56">
        <v>296</v>
      </c>
      <c r="P29" s="57">
        <v>735</v>
      </c>
      <c r="Q29" s="58">
        <v>0.2</v>
      </c>
      <c r="R29" s="57">
        <v>588</v>
      </c>
      <c r="S29" s="57">
        <v>979</v>
      </c>
      <c r="T29" s="58">
        <v>0.2</v>
      </c>
      <c r="U29" s="57">
        <v>783.2</v>
      </c>
      <c r="V29" s="57">
        <v>1305</v>
      </c>
      <c r="W29" s="58">
        <v>0.2</v>
      </c>
      <c r="X29" s="57">
        <v>1044</v>
      </c>
      <c r="Y29" s="57">
        <v>1305</v>
      </c>
      <c r="Z29" s="58">
        <v>0.2</v>
      </c>
      <c r="AA29" s="57">
        <v>1044</v>
      </c>
      <c r="AB29" s="57">
        <v>16460131.199999999</v>
      </c>
      <c r="AC29" s="53" t="str">
        <f t="shared" si="14"/>
        <v>Registro Valido</v>
      </c>
      <c r="AD29" s="57">
        <f t="shared" ref="AD29" si="227">IF(OR(ISERROR(VLOOKUP(CONCATENATE("ALI_",$C29,"_SEG_",$I29,"_PROV_",$D29),Catalogo_Precios,AD$8,FALSE)),L29=0),0,VLOOKUP(CONCATENATE("ALI_",$C29,"_SEG_",$I29,"_PROV_",$D29),Catalogo_Precios,AD$8,FALSE))</f>
        <v>735</v>
      </c>
      <c r="AE29" s="57">
        <f t="shared" ref="AE29" si="228">IF(OR(ISERROR(VLOOKUP(CONCATENATE("ALI_",$C29,"_SEG_",$I29,"_PROV_",$D29),Catalogo_Precios,AE$8,FALSE)),M29=0),0,VLOOKUP(CONCATENATE("ALI_",$C29,"_SEG_",$I29,"_PROV_",$D29),Catalogo_Precios,AE$8,FALSE))</f>
        <v>979</v>
      </c>
      <c r="AF29" s="57">
        <f t="shared" ref="AF29" si="229">IF(OR(ISERROR(VLOOKUP(CONCATENATE("ALI_",$C29,"_SEG_",$I29,"_PROV_",$D29),Catalogo_Precios,AF$8,FALSE)),N29=0),0,VLOOKUP(CONCATENATE("ALI_",$C29,"_SEG_",$I29,"_PROV_",$D29),Catalogo_Precios,AF$8,FALSE))</f>
        <v>1305</v>
      </c>
      <c r="AG29" s="57">
        <f t="shared" ref="AG29" si="230">IF(OR(ISERROR(VLOOKUP(CONCATENATE("ALI_",$C29,"_SEG_",$I29,"_PROV_",$D29),Catalogo_Precios,AG$8,FALSE)),O29=0),0,VLOOKUP(CONCATENATE("ALI_",$C29,"_SEG_",$I29,"_PROV_",$D29),Catalogo_Precios,AG$8,FALSE))</f>
        <v>1305</v>
      </c>
      <c r="AH29" s="57">
        <f t="shared" ref="AH29" si="231">IF(OR(ISERROR(VLOOKUP(CONCATENATE("ALI_",$C29,"_SEG_",$I29,"_PROV_",$D29),Catalogo_Precios,AH$8,FALSE)),L29=0),0,VLOOKUP(CONCATENATE("ALI_",$C29,"_SEG_",$I29,"_PROV_",$D29),Catalogo_Precios,AH$8,FALSE))</f>
        <v>735</v>
      </c>
      <c r="AI29" s="57">
        <f t="shared" ref="AI29" si="232">IF(OR(ISERROR(VLOOKUP(CONCATENATE("ALI_",$C29,"_SEG_",$I29,"_PROV_",$D29),Catalogo_Precios,AI$8,FALSE)),M29=0),0,VLOOKUP(CONCATENATE("ALI_",$C29,"_SEG_",$I29,"_PROV_",$D29),Catalogo_Precios,AI$8,FALSE))</f>
        <v>979</v>
      </c>
      <c r="AJ29" s="57">
        <f t="shared" ref="AJ29" si="233">IF(OR(ISERROR(VLOOKUP(CONCATENATE("ALI_",$C29,"_SEG_",$I29,"_PROV_",$D29),Catalogo_Precios,AJ$8,FALSE)),N29=0),0,VLOOKUP(CONCATENATE("ALI_",$C29,"_SEG_",$I29,"_PROV_",$D29),Catalogo_Precios,AJ$8,FALSE))</f>
        <v>1305</v>
      </c>
      <c r="AK29" s="57">
        <f t="shared" ref="AK29" si="234">IF(OR(ISERROR(VLOOKUP(CONCATENATE("ALI_",$C29,"_SEG_",$I29,"_PROV_",$D29),Catalogo_Precios,AK$8,FALSE)),O29=0),0,VLOOKUP(CONCATENATE("ALI_",$C29,"_SEG_",$I29,"_PROV_",$D29),Catalogo_Precios,AK$8,FALSE))</f>
        <v>1305</v>
      </c>
      <c r="AL29" s="53"/>
      <c r="AM29" s="59" t="str">
        <f t="shared" si="23"/>
        <v>ALI_118_SEG_4</v>
      </c>
      <c r="AN29" s="59" t="str">
        <f t="shared" si="24"/>
        <v>ALI_118_SEG_4_VAL_16460131.2</v>
      </c>
      <c r="AO29" s="60">
        <f t="shared" ref="AO29" si="235">IF(OR(AB29="",AB29=0),0,COUNTIF(Codificacion,AM29))</f>
        <v>4</v>
      </c>
      <c r="AP29" s="61">
        <f t="array" ref="AP29">MIN(IF(Codificacion=AM29,Total_Cotizacion,""))</f>
        <v>16460131.199999999</v>
      </c>
      <c r="AQ29" s="62" t="b">
        <f t="shared" si="26"/>
        <v>1</v>
      </c>
      <c r="AR29" s="51" t="str">
        <f t="shared" ref="AR29" si="236">IF(COUNTIF(Codificacion2,CONCATENATE(AM29,"_VAL_",AB29))&gt;1,"Empate","")</f>
        <v/>
      </c>
      <c r="AS29" s="63" t="str">
        <f t="shared" si="28"/>
        <v>X</v>
      </c>
      <c r="AT29" s="59" t="str">
        <f t="shared" si="29"/>
        <v>ALI_118_SEG_4_X</v>
      </c>
      <c r="AU29" s="63">
        <f t="shared" ref="AU29" si="237">IF(AND(COUNTIF(Codificacion3,AT29)&lt;AO29),1,COUNTIF(Codificacion3,AT29))</f>
        <v>1</v>
      </c>
      <c r="AV29" s="62" t="str">
        <f t="shared" si="31"/>
        <v>Cotizacion Seleccionada</v>
      </c>
      <c r="AW29" s="53"/>
      <c r="AX29" s="51" t="str">
        <f t="shared" si="32"/>
        <v>ALI_118_SEG_4VERDADERO</v>
      </c>
      <c r="AY29" s="51">
        <f t="shared" si="12"/>
        <v>1</v>
      </c>
      <c r="AZ29" s="64" t="b">
        <f t="shared" si="33"/>
        <v>0</v>
      </c>
    </row>
    <row r="30" spans="1:52" x14ac:dyDescent="0.2">
      <c r="A30" s="50" t="str">
        <f t="shared" si="0"/>
        <v>ALI_118_SEG_5</v>
      </c>
      <c r="B30" s="51" t="s">
        <v>54</v>
      </c>
      <c r="C30" s="52">
        <v>118</v>
      </c>
      <c r="D30" s="52">
        <f t="shared" ref="D30" si="238">IF(ISERROR(VLOOKUP(E30,Proveedores,2,FALSE)),"",VLOOKUP(E30,Proveedores,2,FALSE))</f>
        <v>2087</v>
      </c>
      <c r="E30" s="53" t="s">
        <v>55</v>
      </c>
      <c r="F30" s="54">
        <v>35</v>
      </c>
      <c r="G30" s="53" t="s">
        <v>56</v>
      </c>
      <c r="H30" s="53" t="s">
        <v>59</v>
      </c>
      <c r="I30" s="52">
        <v>5</v>
      </c>
      <c r="J30" s="53" t="s">
        <v>58</v>
      </c>
      <c r="K30" s="55">
        <v>44835</v>
      </c>
      <c r="L30" s="56">
        <v>6741</v>
      </c>
      <c r="M30" s="56">
        <v>8248</v>
      </c>
      <c r="N30" s="56">
        <v>4399</v>
      </c>
      <c r="O30" s="56">
        <v>275</v>
      </c>
      <c r="P30" s="57">
        <v>735</v>
      </c>
      <c r="Q30" s="58">
        <v>0.2</v>
      </c>
      <c r="R30" s="57">
        <v>588</v>
      </c>
      <c r="S30" s="57">
        <v>979</v>
      </c>
      <c r="T30" s="58">
        <v>0.2</v>
      </c>
      <c r="U30" s="57">
        <v>783.2</v>
      </c>
      <c r="V30" s="57">
        <v>1305</v>
      </c>
      <c r="W30" s="58">
        <v>0.2</v>
      </c>
      <c r="X30" s="57">
        <v>1044</v>
      </c>
      <c r="Y30" s="57">
        <v>1305</v>
      </c>
      <c r="Z30" s="58">
        <v>0.2</v>
      </c>
      <c r="AA30" s="57">
        <v>1044</v>
      </c>
      <c r="AB30" s="57">
        <v>15303197.600000001</v>
      </c>
      <c r="AC30" s="53" t="str">
        <f t="shared" si="14"/>
        <v>Registro Valido</v>
      </c>
      <c r="AD30" s="57">
        <f t="shared" ref="AD30" si="239">IF(OR(ISERROR(VLOOKUP(CONCATENATE("ALI_",$C30,"_SEG_",$I30,"_PROV_",$D30),Catalogo_Precios,AD$8,FALSE)),L30=0),0,VLOOKUP(CONCATENATE("ALI_",$C30,"_SEG_",$I30,"_PROV_",$D30),Catalogo_Precios,AD$8,FALSE))</f>
        <v>735</v>
      </c>
      <c r="AE30" s="57">
        <f t="shared" ref="AE30" si="240">IF(OR(ISERROR(VLOOKUP(CONCATENATE("ALI_",$C30,"_SEG_",$I30,"_PROV_",$D30),Catalogo_Precios,AE$8,FALSE)),M30=0),0,VLOOKUP(CONCATENATE("ALI_",$C30,"_SEG_",$I30,"_PROV_",$D30),Catalogo_Precios,AE$8,FALSE))</f>
        <v>979</v>
      </c>
      <c r="AF30" s="57">
        <f t="shared" ref="AF30" si="241">IF(OR(ISERROR(VLOOKUP(CONCATENATE("ALI_",$C30,"_SEG_",$I30,"_PROV_",$D30),Catalogo_Precios,AF$8,FALSE)),N30=0),0,VLOOKUP(CONCATENATE("ALI_",$C30,"_SEG_",$I30,"_PROV_",$D30),Catalogo_Precios,AF$8,FALSE))</f>
        <v>1305</v>
      </c>
      <c r="AG30" s="57">
        <f t="shared" ref="AG30" si="242">IF(OR(ISERROR(VLOOKUP(CONCATENATE("ALI_",$C30,"_SEG_",$I30,"_PROV_",$D30),Catalogo_Precios,AG$8,FALSE)),O30=0),0,VLOOKUP(CONCATENATE("ALI_",$C30,"_SEG_",$I30,"_PROV_",$D30),Catalogo_Precios,AG$8,FALSE))</f>
        <v>1305</v>
      </c>
      <c r="AH30" s="57">
        <f t="shared" ref="AH30" si="243">IF(OR(ISERROR(VLOOKUP(CONCATENATE("ALI_",$C30,"_SEG_",$I30,"_PROV_",$D30),Catalogo_Precios,AH$8,FALSE)),L30=0),0,VLOOKUP(CONCATENATE("ALI_",$C30,"_SEG_",$I30,"_PROV_",$D30),Catalogo_Precios,AH$8,FALSE))</f>
        <v>735</v>
      </c>
      <c r="AI30" s="57">
        <f t="shared" ref="AI30" si="244">IF(OR(ISERROR(VLOOKUP(CONCATENATE("ALI_",$C30,"_SEG_",$I30,"_PROV_",$D30),Catalogo_Precios,AI$8,FALSE)),M30=0),0,VLOOKUP(CONCATENATE("ALI_",$C30,"_SEG_",$I30,"_PROV_",$D30),Catalogo_Precios,AI$8,FALSE))</f>
        <v>979</v>
      </c>
      <c r="AJ30" s="57">
        <f t="shared" ref="AJ30" si="245">IF(OR(ISERROR(VLOOKUP(CONCATENATE("ALI_",$C30,"_SEG_",$I30,"_PROV_",$D30),Catalogo_Precios,AJ$8,FALSE)),N30=0),0,VLOOKUP(CONCATENATE("ALI_",$C30,"_SEG_",$I30,"_PROV_",$D30),Catalogo_Precios,AJ$8,FALSE))</f>
        <v>1305</v>
      </c>
      <c r="AK30" s="57">
        <f t="shared" ref="AK30" si="246">IF(OR(ISERROR(VLOOKUP(CONCATENATE("ALI_",$C30,"_SEG_",$I30,"_PROV_",$D30),Catalogo_Precios,AK$8,FALSE)),O30=0),0,VLOOKUP(CONCATENATE("ALI_",$C30,"_SEG_",$I30,"_PROV_",$D30),Catalogo_Precios,AK$8,FALSE))</f>
        <v>1305</v>
      </c>
      <c r="AL30" s="53"/>
      <c r="AM30" s="59" t="str">
        <f t="shared" si="23"/>
        <v>ALI_118_SEG_5</v>
      </c>
      <c r="AN30" s="59" t="str">
        <f t="shared" si="24"/>
        <v>ALI_118_SEG_5_VAL_15303197.6</v>
      </c>
      <c r="AO30" s="60">
        <f t="shared" ref="AO30" si="247">IF(OR(AB30="",AB30=0),0,COUNTIF(Codificacion,AM30))</f>
        <v>4</v>
      </c>
      <c r="AP30" s="61">
        <f t="array" ref="AP30">MIN(IF(Codificacion=AM30,Total_Cotizacion,""))</f>
        <v>15303197.600000001</v>
      </c>
      <c r="AQ30" s="62" t="b">
        <f t="shared" si="26"/>
        <v>1</v>
      </c>
      <c r="AR30" s="51" t="str">
        <f t="shared" ref="AR30" si="248">IF(COUNTIF(Codificacion2,CONCATENATE(AM30,"_VAL_",AB30))&gt;1,"Empate","")</f>
        <v/>
      </c>
      <c r="AS30" s="63" t="str">
        <f t="shared" si="28"/>
        <v>X</v>
      </c>
      <c r="AT30" s="59" t="str">
        <f t="shared" si="29"/>
        <v>ALI_118_SEG_5_X</v>
      </c>
      <c r="AU30" s="63">
        <f t="shared" ref="AU30" si="249">IF(AND(COUNTIF(Codificacion3,AT30)&lt;AO30),1,COUNTIF(Codificacion3,AT30))</f>
        <v>1</v>
      </c>
      <c r="AV30" s="62" t="str">
        <f t="shared" si="31"/>
        <v>Cotizacion Seleccionada</v>
      </c>
      <c r="AW30" s="53"/>
      <c r="AX30" s="51" t="str">
        <f t="shared" si="32"/>
        <v>ALI_118_SEG_5VERDADERO</v>
      </c>
      <c r="AY30" s="51">
        <f t="shared" si="12"/>
        <v>1</v>
      </c>
      <c r="AZ30" s="64" t="b">
        <f t="shared" si="33"/>
        <v>0</v>
      </c>
    </row>
    <row r="31" spans="1:52" x14ac:dyDescent="0.2">
      <c r="A31" s="50" t="str">
        <f t="shared" si="0"/>
        <v>ALI_118_SEG_6</v>
      </c>
      <c r="B31" s="51" t="s">
        <v>54</v>
      </c>
      <c r="C31" s="52">
        <v>118</v>
      </c>
      <c r="D31" s="52">
        <f t="shared" ref="D31" si="250">IF(ISERROR(VLOOKUP(E31,Proveedores,2,FALSE)),"",VLOOKUP(E31,Proveedores,2,FALSE))</f>
        <v>2087</v>
      </c>
      <c r="E31" s="53" t="s">
        <v>55</v>
      </c>
      <c r="F31" s="54">
        <v>36</v>
      </c>
      <c r="G31" s="53" t="s">
        <v>56</v>
      </c>
      <c r="H31" s="53" t="s">
        <v>59</v>
      </c>
      <c r="I31" s="52">
        <v>6</v>
      </c>
      <c r="J31" s="53" t="s">
        <v>58</v>
      </c>
      <c r="K31" s="55">
        <v>44835</v>
      </c>
      <c r="L31" s="56">
        <v>7296</v>
      </c>
      <c r="M31" s="56">
        <v>8928</v>
      </c>
      <c r="N31" s="56">
        <v>4760</v>
      </c>
      <c r="O31" s="56">
        <v>298</v>
      </c>
      <c r="P31" s="57">
        <v>735</v>
      </c>
      <c r="Q31" s="58">
        <v>0.2</v>
      </c>
      <c r="R31" s="57">
        <v>588</v>
      </c>
      <c r="S31" s="57">
        <v>979</v>
      </c>
      <c r="T31" s="58">
        <v>0.2</v>
      </c>
      <c r="U31" s="57">
        <v>783.2</v>
      </c>
      <c r="V31" s="57">
        <v>1305</v>
      </c>
      <c r="W31" s="58">
        <v>0.2</v>
      </c>
      <c r="X31" s="57">
        <v>1044</v>
      </c>
      <c r="Y31" s="57">
        <v>1305</v>
      </c>
      <c r="Z31" s="58">
        <v>0.2</v>
      </c>
      <c r="AA31" s="57">
        <v>1044</v>
      </c>
      <c r="AB31" s="57">
        <v>16563009.600000001</v>
      </c>
      <c r="AC31" s="53" t="str">
        <f t="shared" si="14"/>
        <v>Registro Valido</v>
      </c>
      <c r="AD31" s="57">
        <f t="shared" ref="AD31" si="251">IF(OR(ISERROR(VLOOKUP(CONCATENATE("ALI_",$C31,"_SEG_",$I31,"_PROV_",$D31),Catalogo_Precios,AD$8,FALSE)),L31=0),0,VLOOKUP(CONCATENATE("ALI_",$C31,"_SEG_",$I31,"_PROV_",$D31),Catalogo_Precios,AD$8,FALSE))</f>
        <v>735</v>
      </c>
      <c r="AE31" s="57">
        <f t="shared" ref="AE31" si="252">IF(OR(ISERROR(VLOOKUP(CONCATENATE("ALI_",$C31,"_SEG_",$I31,"_PROV_",$D31),Catalogo_Precios,AE$8,FALSE)),M31=0),0,VLOOKUP(CONCATENATE("ALI_",$C31,"_SEG_",$I31,"_PROV_",$D31),Catalogo_Precios,AE$8,FALSE))</f>
        <v>979</v>
      </c>
      <c r="AF31" s="57">
        <f t="shared" ref="AF31" si="253">IF(OR(ISERROR(VLOOKUP(CONCATENATE("ALI_",$C31,"_SEG_",$I31,"_PROV_",$D31),Catalogo_Precios,AF$8,FALSE)),N31=0),0,VLOOKUP(CONCATENATE("ALI_",$C31,"_SEG_",$I31,"_PROV_",$D31),Catalogo_Precios,AF$8,FALSE))</f>
        <v>1305</v>
      </c>
      <c r="AG31" s="57">
        <f t="shared" ref="AG31" si="254">IF(OR(ISERROR(VLOOKUP(CONCATENATE("ALI_",$C31,"_SEG_",$I31,"_PROV_",$D31),Catalogo_Precios,AG$8,FALSE)),O31=0),0,VLOOKUP(CONCATENATE("ALI_",$C31,"_SEG_",$I31,"_PROV_",$D31),Catalogo_Precios,AG$8,FALSE))</f>
        <v>1305</v>
      </c>
      <c r="AH31" s="57">
        <f t="shared" ref="AH31" si="255">IF(OR(ISERROR(VLOOKUP(CONCATENATE("ALI_",$C31,"_SEG_",$I31,"_PROV_",$D31),Catalogo_Precios,AH$8,FALSE)),L31=0),0,VLOOKUP(CONCATENATE("ALI_",$C31,"_SEG_",$I31,"_PROV_",$D31),Catalogo_Precios,AH$8,FALSE))</f>
        <v>735</v>
      </c>
      <c r="AI31" s="57">
        <f t="shared" ref="AI31" si="256">IF(OR(ISERROR(VLOOKUP(CONCATENATE("ALI_",$C31,"_SEG_",$I31,"_PROV_",$D31),Catalogo_Precios,AI$8,FALSE)),M31=0),0,VLOOKUP(CONCATENATE("ALI_",$C31,"_SEG_",$I31,"_PROV_",$D31),Catalogo_Precios,AI$8,FALSE))</f>
        <v>979</v>
      </c>
      <c r="AJ31" s="57">
        <f t="shared" ref="AJ31" si="257">IF(OR(ISERROR(VLOOKUP(CONCATENATE("ALI_",$C31,"_SEG_",$I31,"_PROV_",$D31),Catalogo_Precios,AJ$8,FALSE)),N31=0),0,VLOOKUP(CONCATENATE("ALI_",$C31,"_SEG_",$I31,"_PROV_",$D31),Catalogo_Precios,AJ$8,FALSE))</f>
        <v>1305</v>
      </c>
      <c r="AK31" s="57">
        <f t="shared" ref="AK31" si="258">IF(OR(ISERROR(VLOOKUP(CONCATENATE("ALI_",$C31,"_SEG_",$I31,"_PROV_",$D31),Catalogo_Precios,AK$8,FALSE)),O31=0),0,VLOOKUP(CONCATENATE("ALI_",$C31,"_SEG_",$I31,"_PROV_",$D31),Catalogo_Precios,AK$8,FALSE))</f>
        <v>1305</v>
      </c>
      <c r="AL31" s="53"/>
      <c r="AM31" s="59" t="str">
        <f t="shared" si="23"/>
        <v>ALI_118_SEG_6</v>
      </c>
      <c r="AN31" s="59" t="str">
        <f t="shared" si="24"/>
        <v>ALI_118_SEG_6_VAL_16563009.6</v>
      </c>
      <c r="AO31" s="60">
        <f t="shared" ref="AO31" si="259">IF(OR(AB31="",AB31=0),0,COUNTIF(Codificacion,AM31))</f>
        <v>4</v>
      </c>
      <c r="AP31" s="61">
        <f t="array" ref="AP31">MIN(IF(Codificacion=AM31,Total_Cotizacion,""))</f>
        <v>16563009.600000001</v>
      </c>
      <c r="AQ31" s="62" t="b">
        <f t="shared" si="26"/>
        <v>1</v>
      </c>
      <c r="AR31" s="51" t="str">
        <f t="shared" ref="AR31" si="260">IF(COUNTIF(Codificacion2,CONCATENATE(AM31,"_VAL_",AB31))&gt;1,"Empate","")</f>
        <v/>
      </c>
      <c r="AS31" s="63" t="str">
        <f t="shared" si="28"/>
        <v>X</v>
      </c>
      <c r="AT31" s="59" t="str">
        <f t="shared" si="29"/>
        <v>ALI_118_SEG_6_X</v>
      </c>
      <c r="AU31" s="63">
        <f t="shared" ref="AU31" si="261">IF(AND(COUNTIF(Codificacion3,AT31)&lt;AO31),1,COUNTIF(Codificacion3,AT31))</f>
        <v>1</v>
      </c>
      <c r="AV31" s="62" t="str">
        <f t="shared" si="31"/>
        <v>Cotizacion Seleccionada</v>
      </c>
      <c r="AW31" s="53"/>
      <c r="AX31" s="51" t="str">
        <f t="shared" si="32"/>
        <v>ALI_118_SEG_6VERDADERO</v>
      </c>
      <c r="AY31" s="51">
        <f t="shared" si="12"/>
        <v>1</v>
      </c>
      <c r="AZ31" s="64" t="b">
        <f t="shared" si="33"/>
        <v>0</v>
      </c>
    </row>
    <row r="32" spans="1:52" x14ac:dyDescent="0.2">
      <c r="A32" s="50" t="str">
        <f t="shared" si="0"/>
        <v>ALI_118_SEG_7</v>
      </c>
      <c r="B32" s="51" t="s">
        <v>54</v>
      </c>
      <c r="C32" s="52">
        <v>118</v>
      </c>
      <c r="D32" s="52">
        <f t="shared" ref="D32" si="262">IF(ISERROR(VLOOKUP(E32,Proveedores,2,FALSE)),"",VLOOKUP(E32,Proveedores,2,FALSE))</f>
        <v>2087</v>
      </c>
      <c r="E32" s="53" t="s">
        <v>55</v>
      </c>
      <c r="F32" s="54">
        <v>37</v>
      </c>
      <c r="G32" s="53" t="s">
        <v>56</v>
      </c>
      <c r="H32" s="53" t="s">
        <v>59</v>
      </c>
      <c r="I32" s="52">
        <v>7</v>
      </c>
      <c r="J32" s="53" t="s">
        <v>58</v>
      </c>
      <c r="K32" s="55">
        <v>44835</v>
      </c>
      <c r="L32" s="56">
        <v>7451</v>
      </c>
      <c r="M32" s="56">
        <v>9117</v>
      </c>
      <c r="N32" s="56">
        <v>4861</v>
      </c>
      <c r="O32" s="56">
        <v>304</v>
      </c>
      <c r="P32" s="57">
        <v>735</v>
      </c>
      <c r="Q32" s="58">
        <v>0.16</v>
      </c>
      <c r="R32" s="57">
        <v>617.4</v>
      </c>
      <c r="S32" s="57">
        <v>979</v>
      </c>
      <c r="T32" s="58">
        <v>0.16</v>
      </c>
      <c r="U32" s="57">
        <v>822.36</v>
      </c>
      <c r="V32" s="57">
        <v>1305</v>
      </c>
      <c r="W32" s="58">
        <v>0.16</v>
      </c>
      <c r="X32" s="57">
        <v>1096.2</v>
      </c>
      <c r="Y32" s="57">
        <v>1305</v>
      </c>
      <c r="Z32" s="58">
        <v>0.16</v>
      </c>
      <c r="AA32" s="57">
        <v>1096.2</v>
      </c>
      <c r="AB32" s="57">
        <v>17759576.52</v>
      </c>
      <c r="AC32" s="53" t="str">
        <f t="shared" si="14"/>
        <v>Registro Valido</v>
      </c>
      <c r="AD32" s="57">
        <f t="shared" ref="AD32" si="263">IF(OR(ISERROR(VLOOKUP(CONCATENATE("ALI_",$C32,"_SEG_",$I32,"_PROV_",$D32),Catalogo_Precios,AD$8,FALSE)),L32=0),0,VLOOKUP(CONCATENATE("ALI_",$C32,"_SEG_",$I32,"_PROV_",$D32),Catalogo_Precios,AD$8,FALSE))</f>
        <v>735</v>
      </c>
      <c r="AE32" s="57">
        <f t="shared" ref="AE32" si="264">IF(OR(ISERROR(VLOOKUP(CONCATENATE("ALI_",$C32,"_SEG_",$I32,"_PROV_",$D32),Catalogo_Precios,AE$8,FALSE)),M32=0),0,VLOOKUP(CONCATENATE("ALI_",$C32,"_SEG_",$I32,"_PROV_",$D32),Catalogo_Precios,AE$8,FALSE))</f>
        <v>979</v>
      </c>
      <c r="AF32" s="57">
        <f t="shared" ref="AF32" si="265">IF(OR(ISERROR(VLOOKUP(CONCATENATE("ALI_",$C32,"_SEG_",$I32,"_PROV_",$D32),Catalogo_Precios,AF$8,FALSE)),N32=0),0,VLOOKUP(CONCATENATE("ALI_",$C32,"_SEG_",$I32,"_PROV_",$D32),Catalogo_Precios,AF$8,FALSE))</f>
        <v>1305</v>
      </c>
      <c r="AG32" s="57">
        <f t="shared" ref="AG32" si="266">IF(OR(ISERROR(VLOOKUP(CONCATENATE("ALI_",$C32,"_SEG_",$I32,"_PROV_",$D32),Catalogo_Precios,AG$8,FALSE)),O32=0),0,VLOOKUP(CONCATENATE("ALI_",$C32,"_SEG_",$I32,"_PROV_",$D32),Catalogo_Precios,AG$8,FALSE))</f>
        <v>1305</v>
      </c>
      <c r="AH32" s="57">
        <f t="shared" ref="AH32" si="267">IF(OR(ISERROR(VLOOKUP(CONCATENATE("ALI_",$C32,"_SEG_",$I32,"_PROV_",$D32),Catalogo_Precios,AH$8,FALSE)),L32=0),0,VLOOKUP(CONCATENATE("ALI_",$C32,"_SEG_",$I32,"_PROV_",$D32),Catalogo_Precios,AH$8,FALSE))</f>
        <v>735</v>
      </c>
      <c r="AI32" s="57">
        <f t="shared" ref="AI32" si="268">IF(OR(ISERROR(VLOOKUP(CONCATENATE("ALI_",$C32,"_SEG_",$I32,"_PROV_",$D32),Catalogo_Precios,AI$8,FALSE)),M32=0),0,VLOOKUP(CONCATENATE("ALI_",$C32,"_SEG_",$I32,"_PROV_",$D32),Catalogo_Precios,AI$8,FALSE))</f>
        <v>979</v>
      </c>
      <c r="AJ32" s="57">
        <f t="shared" ref="AJ32" si="269">IF(OR(ISERROR(VLOOKUP(CONCATENATE("ALI_",$C32,"_SEG_",$I32,"_PROV_",$D32),Catalogo_Precios,AJ$8,FALSE)),N32=0),0,VLOOKUP(CONCATENATE("ALI_",$C32,"_SEG_",$I32,"_PROV_",$D32),Catalogo_Precios,AJ$8,FALSE))</f>
        <v>1305</v>
      </c>
      <c r="AK32" s="57">
        <f t="shared" ref="AK32" si="270">IF(OR(ISERROR(VLOOKUP(CONCATENATE("ALI_",$C32,"_SEG_",$I32,"_PROV_",$D32),Catalogo_Precios,AK$8,FALSE)),O32=0),0,VLOOKUP(CONCATENATE("ALI_",$C32,"_SEG_",$I32,"_PROV_",$D32),Catalogo_Precios,AK$8,FALSE))</f>
        <v>1305</v>
      </c>
      <c r="AL32" s="53"/>
      <c r="AM32" s="59" t="str">
        <f t="shared" si="23"/>
        <v>ALI_118_SEG_7</v>
      </c>
      <c r="AN32" s="59" t="str">
        <f t="shared" si="24"/>
        <v>ALI_118_SEG_7_VAL_17759576.52</v>
      </c>
      <c r="AO32" s="60">
        <f t="shared" ref="AO32" si="271">IF(OR(AB32="",AB32=0),0,COUNTIF(Codificacion,AM32))</f>
        <v>4</v>
      </c>
      <c r="AP32" s="61">
        <f t="array" ref="AP32">MIN(IF(Codificacion=AM32,Total_Cotizacion,""))</f>
        <v>17759576.52</v>
      </c>
      <c r="AQ32" s="62" t="b">
        <f t="shared" si="26"/>
        <v>1</v>
      </c>
      <c r="AR32" s="51" t="str">
        <f t="shared" ref="AR32" si="272">IF(COUNTIF(Codificacion2,CONCATENATE(AM32,"_VAL_",AB32))&gt;1,"Empate","")</f>
        <v/>
      </c>
      <c r="AS32" s="63" t="str">
        <f t="shared" si="28"/>
        <v>X</v>
      </c>
      <c r="AT32" s="59" t="str">
        <f t="shared" si="29"/>
        <v>ALI_118_SEG_7_X</v>
      </c>
      <c r="AU32" s="63">
        <f t="shared" ref="AU32" si="273">IF(AND(COUNTIF(Codificacion3,AT32)&lt;AO32),1,COUNTIF(Codificacion3,AT32))</f>
        <v>1</v>
      </c>
      <c r="AV32" s="62" t="str">
        <f t="shared" si="31"/>
        <v>Cotizacion Seleccionada</v>
      </c>
      <c r="AW32" s="53"/>
      <c r="AX32" s="51" t="str">
        <f t="shared" si="32"/>
        <v>ALI_118_SEG_7VERDADERO</v>
      </c>
      <c r="AY32" s="51">
        <f t="shared" si="12"/>
        <v>1</v>
      </c>
      <c r="AZ32" s="64" t="b">
        <f t="shared" si="33"/>
        <v>0</v>
      </c>
    </row>
    <row r="33" spans="1:52" x14ac:dyDescent="0.2">
      <c r="A33" s="50" t="str">
        <f t="shared" si="0"/>
        <v>ALI_118_SEG_8</v>
      </c>
      <c r="B33" s="51" t="s">
        <v>54</v>
      </c>
      <c r="C33" s="52">
        <v>118</v>
      </c>
      <c r="D33" s="52">
        <f t="shared" ref="D33" si="274">IF(ISERROR(VLOOKUP(E33,Proveedores,2,FALSE)),"",VLOOKUP(E33,Proveedores,2,FALSE))</f>
        <v>2087</v>
      </c>
      <c r="E33" s="53" t="s">
        <v>55</v>
      </c>
      <c r="F33" s="54">
        <v>38</v>
      </c>
      <c r="G33" s="53" t="s">
        <v>56</v>
      </c>
      <c r="H33" s="53" t="s">
        <v>59</v>
      </c>
      <c r="I33" s="52">
        <v>8</v>
      </c>
      <c r="J33" s="53" t="s">
        <v>58</v>
      </c>
      <c r="K33" s="55">
        <v>44835</v>
      </c>
      <c r="L33" s="56">
        <v>7191</v>
      </c>
      <c r="M33" s="56">
        <v>8798</v>
      </c>
      <c r="N33" s="56">
        <v>4692</v>
      </c>
      <c r="O33" s="56">
        <v>293</v>
      </c>
      <c r="P33" s="57">
        <v>735</v>
      </c>
      <c r="Q33" s="58">
        <v>0.16</v>
      </c>
      <c r="R33" s="57">
        <v>617.4</v>
      </c>
      <c r="S33" s="57">
        <v>979</v>
      </c>
      <c r="T33" s="58">
        <v>0.16</v>
      </c>
      <c r="U33" s="57">
        <v>822.36</v>
      </c>
      <c r="V33" s="57">
        <v>1305</v>
      </c>
      <c r="W33" s="58">
        <v>0.16</v>
      </c>
      <c r="X33" s="57">
        <v>1096.2</v>
      </c>
      <c r="Y33" s="57">
        <v>1305</v>
      </c>
      <c r="Z33" s="58">
        <v>0.16</v>
      </c>
      <c r="AA33" s="57">
        <v>1096.2</v>
      </c>
      <c r="AB33" s="57">
        <v>17139403.68</v>
      </c>
      <c r="AC33" s="53" t="str">
        <f t="shared" si="14"/>
        <v>Registro Valido</v>
      </c>
      <c r="AD33" s="57">
        <f t="shared" ref="AD33" si="275">IF(OR(ISERROR(VLOOKUP(CONCATENATE("ALI_",$C33,"_SEG_",$I33,"_PROV_",$D33),Catalogo_Precios,AD$8,FALSE)),L33=0),0,VLOOKUP(CONCATENATE("ALI_",$C33,"_SEG_",$I33,"_PROV_",$D33),Catalogo_Precios,AD$8,FALSE))</f>
        <v>735</v>
      </c>
      <c r="AE33" s="57">
        <f t="shared" ref="AE33" si="276">IF(OR(ISERROR(VLOOKUP(CONCATENATE("ALI_",$C33,"_SEG_",$I33,"_PROV_",$D33),Catalogo_Precios,AE$8,FALSE)),M33=0),0,VLOOKUP(CONCATENATE("ALI_",$C33,"_SEG_",$I33,"_PROV_",$D33),Catalogo_Precios,AE$8,FALSE))</f>
        <v>979</v>
      </c>
      <c r="AF33" s="57">
        <f t="shared" ref="AF33" si="277">IF(OR(ISERROR(VLOOKUP(CONCATENATE("ALI_",$C33,"_SEG_",$I33,"_PROV_",$D33),Catalogo_Precios,AF$8,FALSE)),N33=0),0,VLOOKUP(CONCATENATE("ALI_",$C33,"_SEG_",$I33,"_PROV_",$D33),Catalogo_Precios,AF$8,FALSE))</f>
        <v>1305</v>
      </c>
      <c r="AG33" s="57">
        <f t="shared" ref="AG33" si="278">IF(OR(ISERROR(VLOOKUP(CONCATENATE("ALI_",$C33,"_SEG_",$I33,"_PROV_",$D33),Catalogo_Precios,AG$8,FALSE)),O33=0),0,VLOOKUP(CONCATENATE("ALI_",$C33,"_SEG_",$I33,"_PROV_",$D33),Catalogo_Precios,AG$8,FALSE))</f>
        <v>1305</v>
      </c>
      <c r="AH33" s="57">
        <f t="shared" ref="AH33" si="279">IF(OR(ISERROR(VLOOKUP(CONCATENATE("ALI_",$C33,"_SEG_",$I33,"_PROV_",$D33),Catalogo_Precios,AH$8,FALSE)),L33=0),0,VLOOKUP(CONCATENATE("ALI_",$C33,"_SEG_",$I33,"_PROV_",$D33),Catalogo_Precios,AH$8,FALSE))</f>
        <v>735</v>
      </c>
      <c r="AI33" s="57">
        <f t="shared" ref="AI33" si="280">IF(OR(ISERROR(VLOOKUP(CONCATENATE("ALI_",$C33,"_SEG_",$I33,"_PROV_",$D33),Catalogo_Precios,AI$8,FALSE)),M33=0),0,VLOOKUP(CONCATENATE("ALI_",$C33,"_SEG_",$I33,"_PROV_",$D33),Catalogo_Precios,AI$8,FALSE))</f>
        <v>979</v>
      </c>
      <c r="AJ33" s="57">
        <f t="shared" ref="AJ33" si="281">IF(OR(ISERROR(VLOOKUP(CONCATENATE("ALI_",$C33,"_SEG_",$I33,"_PROV_",$D33),Catalogo_Precios,AJ$8,FALSE)),N33=0),0,VLOOKUP(CONCATENATE("ALI_",$C33,"_SEG_",$I33,"_PROV_",$D33),Catalogo_Precios,AJ$8,FALSE))</f>
        <v>1305</v>
      </c>
      <c r="AK33" s="57">
        <f t="shared" ref="AK33" si="282">IF(OR(ISERROR(VLOOKUP(CONCATENATE("ALI_",$C33,"_SEG_",$I33,"_PROV_",$D33),Catalogo_Precios,AK$8,FALSE)),O33=0),0,VLOOKUP(CONCATENATE("ALI_",$C33,"_SEG_",$I33,"_PROV_",$D33),Catalogo_Precios,AK$8,FALSE))</f>
        <v>1305</v>
      </c>
      <c r="AL33" s="53"/>
      <c r="AM33" s="59" t="str">
        <f t="shared" si="23"/>
        <v>ALI_118_SEG_8</v>
      </c>
      <c r="AN33" s="59" t="str">
        <f t="shared" si="24"/>
        <v>ALI_118_SEG_8_VAL_17139403.68</v>
      </c>
      <c r="AO33" s="60">
        <f t="shared" ref="AO33" si="283">IF(OR(AB33="",AB33=0),0,COUNTIF(Codificacion,AM33))</f>
        <v>4</v>
      </c>
      <c r="AP33" s="61">
        <f t="array" ref="AP33">MIN(IF(Codificacion=AM33,Total_Cotizacion,""))</f>
        <v>17139403.68</v>
      </c>
      <c r="AQ33" s="62" t="b">
        <f t="shared" si="26"/>
        <v>1</v>
      </c>
      <c r="AR33" s="51" t="str">
        <f t="shared" ref="AR33" si="284">IF(COUNTIF(Codificacion2,CONCATENATE(AM33,"_VAL_",AB33))&gt;1,"Empate","")</f>
        <v/>
      </c>
      <c r="AS33" s="63" t="str">
        <f t="shared" si="28"/>
        <v>X</v>
      </c>
      <c r="AT33" s="59" t="str">
        <f t="shared" si="29"/>
        <v>ALI_118_SEG_8_X</v>
      </c>
      <c r="AU33" s="63">
        <f t="shared" ref="AU33" si="285">IF(AND(COUNTIF(Codificacion3,AT33)&lt;AO33),1,COUNTIF(Codificacion3,AT33))</f>
        <v>1</v>
      </c>
      <c r="AV33" s="62" t="str">
        <f t="shared" si="31"/>
        <v>Cotizacion Seleccionada</v>
      </c>
      <c r="AW33" s="53"/>
      <c r="AX33" s="51" t="str">
        <f t="shared" si="32"/>
        <v>ALI_118_SEG_8VERDADERO</v>
      </c>
      <c r="AY33" s="51">
        <f t="shared" si="12"/>
        <v>1</v>
      </c>
      <c r="AZ33" s="64" t="b">
        <f t="shared" si="33"/>
        <v>0</v>
      </c>
    </row>
    <row r="34" spans="1:52" x14ac:dyDescent="0.2">
      <c r="A34" s="50" t="str">
        <f t="shared" si="0"/>
        <v>ALI_118_SEG_9</v>
      </c>
      <c r="B34" s="51" t="s">
        <v>54</v>
      </c>
      <c r="C34" s="52">
        <v>118</v>
      </c>
      <c r="D34" s="52">
        <f t="shared" ref="D34" si="286">IF(ISERROR(VLOOKUP(E34,Proveedores,2,FALSE)),"",VLOOKUP(E34,Proveedores,2,FALSE))</f>
        <v>2087</v>
      </c>
      <c r="E34" s="53" t="s">
        <v>55</v>
      </c>
      <c r="F34" s="54">
        <v>39</v>
      </c>
      <c r="G34" s="53" t="s">
        <v>56</v>
      </c>
      <c r="H34" s="53" t="s">
        <v>59</v>
      </c>
      <c r="I34" s="52">
        <v>9</v>
      </c>
      <c r="J34" s="53" t="s">
        <v>58</v>
      </c>
      <c r="K34" s="55">
        <v>44835</v>
      </c>
      <c r="L34" s="56">
        <v>7268</v>
      </c>
      <c r="M34" s="56">
        <v>8893</v>
      </c>
      <c r="N34" s="56">
        <v>4742</v>
      </c>
      <c r="O34" s="56">
        <v>296</v>
      </c>
      <c r="P34" s="57">
        <v>735</v>
      </c>
      <c r="Q34" s="58">
        <v>0.16</v>
      </c>
      <c r="R34" s="57">
        <v>617.4</v>
      </c>
      <c r="S34" s="57">
        <v>979</v>
      </c>
      <c r="T34" s="58">
        <v>0.16</v>
      </c>
      <c r="U34" s="57">
        <v>822.36</v>
      </c>
      <c r="V34" s="57">
        <v>1305</v>
      </c>
      <c r="W34" s="58">
        <v>0.16</v>
      </c>
      <c r="X34" s="57">
        <v>1096.2</v>
      </c>
      <c r="Y34" s="57">
        <v>1305</v>
      </c>
      <c r="Z34" s="58">
        <v>0.16</v>
      </c>
      <c r="AA34" s="57">
        <v>1096.2</v>
      </c>
      <c r="AB34" s="57">
        <v>17323166.279999997</v>
      </c>
      <c r="AC34" s="53" t="str">
        <f t="shared" si="14"/>
        <v>Registro Valido</v>
      </c>
      <c r="AD34" s="57">
        <f t="shared" ref="AD34" si="287">IF(OR(ISERROR(VLOOKUP(CONCATENATE("ALI_",$C34,"_SEG_",$I34,"_PROV_",$D34),Catalogo_Precios,AD$8,FALSE)),L34=0),0,VLOOKUP(CONCATENATE("ALI_",$C34,"_SEG_",$I34,"_PROV_",$D34),Catalogo_Precios,AD$8,FALSE))</f>
        <v>735</v>
      </c>
      <c r="AE34" s="57">
        <f t="shared" ref="AE34" si="288">IF(OR(ISERROR(VLOOKUP(CONCATENATE("ALI_",$C34,"_SEG_",$I34,"_PROV_",$D34),Catalogo_Precios,AE$8,FALSE)),M34=0),0,VLOOKUP(CONCATENATE("ALI_",$C34,"_SEG_",$I34,"_PROV_",$D34),Catalogo_Precios,AE$8,FALSE))</f>
        <v>979</v>
      </c>
      <c r="AF34" s="57">
        <f t="shared" ref="AF34" si="289">IF(OR(ISERROR(VLOOKUP(CONCATENATE("ALI_",$C34,"_SEG_",$I34,"_PROV_",$D34),Catalogo_Precios,AF$8,FALSE)),N34=0),0,VLOOKUP(CONCATENATE("ALI_",$C34,"_SEG_",$I34,"_PROV_",$D34),Catalogo_Precios,AF$8,FALSE))</f>
        <v>1305</v>
      </c>
      <c r="AG34" s="57">
        <f t="shared" ref="AG34" si="290">IF(OR(ISERROR(VLOOKUP(CONCATENATE("ALI_",$C34,"_SEG_",$I34,"_PROV_",$D34),Catalogo_Precios,AG$8,FALSE)),O34=0),0,VLOOKUP(CONCATENATE("ALI_",$C34,"_SEG_",$I34,"_PROV_",$D34),Catalogo_Precios,AG$8,FALSE))</f>
        <v>1305</v>
      </c>
      <c r="AH34" s="57">
        <f t="shared" ref="AH34" si="291">IF(OR(ISERROR(VLOOKUP(CONCATENATE("ALI_",$C34,"_SEG_",$I34,"_PROV_",$D34),Catalogo_Precios,AH$8,FALSE)),L34=0),0,VLOOKUP(CONCATENATE("ALI_",$C34,"_SEG_",$I34,"_PROV_",$D34),Catalogo_Precios,AH$8,FALSE))</f>
        <v>735</v>
      </c>
      <c r="AI34" s="57">
        <f t="shared" ref="AI34" si="292">IF(OR(ISERROR(VLOOKUP(CONCATENATE("ALI_",$C34,"_SEG_",$I34,"_PROV_",$D34),Catalogo_Precios,AI$8,FALSE)),M34=0),0,VLOOKUP(CONCATENATE("ALI_",$C34,"_SEG_",$I34,"_PROV_",$D34),Catalogo_Precios,AI$8,FALSE))</f>
        <v>979</v>
      </c>
      <c r="AJ34" s="57">
        <f t="shared" ref="AJ34" si="293">IF(OR(ISERROR(VLOOKUP(CONCATENATE("ALI_",$C34,"_SEG_",$I34,"_PROV_",$D34),Catalogo_Precios,AJ$8,FALSE)),N34=0),0,VLOOKUP(CONCATENATE("ALI_",$C34,"_SEG_",$I34,"_PROV_",$D34),Catalogo_Precios,AJ$8,FALSE))</f>
        <v>1305</v>
      </c>
      <c r="AK34" s="57">
        <f t="shared" ref="AK34" si="294">IF(OR(ISERROR(VLOOKUP(CONCATENATE("ALI_",$C34,"_SEG_",$I34,"_PROV_",$D34),Catalogo_Precios,AK$8,FALSE)),O34=0),0,VLOOKUP(CONCATENATE("ALI_",$C34,"_SEG_",$I34,"_PROV_",$D34),Catalogo_Precios,AK$8,FALSE))</f>
        <v>1305</v>
      </c>
      <c r="AL34" s="53"/>
      <c r="AM34" s="59" t="str">
        <f t="shared" si="23"/>
        <v>ALI_118_SEG_9</v>
      </c>
      <c r="AN34" s="59" t="str">
        <f t="shared" si="24"/>
        <v>ALI_118_SEG_9_VAL_17323166.28</v>
      </c>
      <c r="AO34" s="60">
        <f t="shared" ref="AO34" si="295">IF(OR(AB34="",AB34=0),0,COUNTIF(Codificacion,AM34))</f>
        <v>4</v>
      </c>
      <c r="AP34" s="61">
        <f t="array" ref="AP34">MIN(IF(Codificacion=AM34,Total_Cotizacion,""))</f>
        <v>17323166.279999997</v>
      </c>
      <c r="AQ34" s="62" t="b">
        <f t="shared" si="26"/>
        <v>1</v>
      </c>
      <c r="AR34" s="51" t="str">
        <f t="shared" ref="AR34" si="296">IF(COUNTIF(Codificacion2,CONCATENATE(AM34,"_VAL_",AB34))&gt;1,"Empate","")</f>
        <v/>
      </c>
      <c r="AS34" s="63" t="str">
        <f t="shared" si="28"/>
        <v>X</v>
      </c>
      <c r="AT34" s="59" t="str">
        <f t="shared" si="29"/>
        <v>ALI_118_SEG_9_X</v>
      </c>
      <c r="AU34" s="63">
        <f t="shared" ref="AU34" si="297">IF(AND(COUNTIF(Codificacion3,AT34)&lt;AO34),1,COUNTIF(Codificacion3,AT34))</f>
        <v>1</v>
      </c>
      <c r="AV34" s="62" t="str">
        <f t="shared" si="31"/>
        <v>Cotizacion Seleccionada</v>
      </c>
      <c r="AW34" s="53"/>
      <c r="AX34" s="51" t="str">
        <f t="shared" si="32"/>
        <v>ALI_118_SEG_9VERDADERO</v>
      </c>
      <c r="AY34" s="51">
        <f t="shared" si="12"/>
        <v>1</v>
      </c>
      <c r="AZ34" s="64" t="b">
        <f t="shared" si="33"/>
        <v>0</v>
      </c>
    </row>
    <row r="35" spans="1:52" x14ac:dyDescent="0.2">
      <c r="A35" s="50" t="str">
        <f t="shared" si="0"/>
        <v>ALI_118_SEG_10</v>
      </c>
      <c r="B35" s="51" t="s">
        <v>54</v>
      </c>
      <c r="C35" s="52">
        <v>118</v>
      </c>
      <c r="D35" s="52">
        <f t="shared" ref="D35" si="298">IF(ISERROR(VLOOKUP(E35,Proveedores,2,FALSE)),"",VLOOKUP(E35,Proveedores,2,FALSE))</f>
        <v>2087</v>
      </c>
      <c r="E35" s="53" t="s">
        <v>55</v>
      </c>
      <c r="F35" s="54">
        <v>40</v>
      </c>
      <c r="G35" s="53" t="s">
        <v>56</v>
      </c>
      <c r="H35" s="53" t="s">
        <v>59</v>
      </c>
      <c r="I35" s="52">
        <v>10</v>
      </c>
      <c r="J35" s="53" t="s">
        <v>58</v>
      </c>
      <c r="K35" s="55">
        <v>44835</v>
      </c>
      <c r="L35" s="56">
        <v>7277</v>
      </c>
      <c r="M35" s="56">
        <v>8907</v>
      </c>
      <c r="N35" s="56">
        <v>4749</v>
      </c>
      <c r="O35" s="56">
        <v>297</v>
      </c>
      <c r="P35" s="57">
        <v>735</v>
      </c>
      <c r="Q35" s="58">
        <v>0.16</v>
      </c>
      <c r="R35" s="57">
        <v>617.4</v>
      </c>
      <c r="S35" s="57">
        <v>979</v>
      </c>
      <c r="T35" s="58">
        <v>0.16</v>
      </c>
      <c r="U35" s="57">
        <v>822.36</v>
      </c>
      <c r="V35" s="57">
        <v>1305</v>
      </c>
      <c r="W35" s="58">
        <v>0.16</v>
      </c>
      <c r="X35" s="57">
        <v>1096.2</v>
      </c>
      <c r="Y35" s="57">
        <v>1305</v>
      </c>
      <c r="Z35" s="58">
        <v>0.16</v>
      </c>
      <c r="AA35" s="57">
        <v>1096.2</v>
      </c>
      <c r="AB35" s="57">
        <v>17349005.52</v>
      </c>
      <c r="AC35" s="53" t="str">
        <f t="shared" si="14"/>
        <v>Registro Valido</v>
      </c>
      <c r="AD35" s="57">
        <f t="shared" ref="AD35" si="299">IF(OR(ISERROR(VLOOKUP(CONCATENATE("ALI_",$C35,"_SEG_",$I35,"_PROV_",$D35),Catalogo_Precios,AD$8,FALSE)),L35=0),0,VLOOKUP(CONCATENATE("ALI_",$C35,"_SEG_",$I35,"_PROV_",$D35),Catalogo_Precios,AD$8,FALSE))</f>
        <v>735</v>
      </c>
      <c r="AE35" s="57">
        <f t="shared" ref="AE35" si="300">IF(OR(ISERROR(VLOOKUP(CONCATENATE("ALI_",$C35,"_SEG_",$I35,"_PROV_",$D35),Catalogo_Precios,AE$8,FALSE)),M35=0),0,VLOOKUP(CONCATENATE("ALI_",$C35,"_SEG_",$I35,"_PROV_",$D35),Catalogo_Precios,AE$8,FALSE))</f>
        <v>979</v>
      </c>
      <c r="AF35" s="57">
        <f t="shared" ref="AF35" si="301">IF(OR(ISERROR(VLOOKUP(CONCATENATE("ALI_",$C35,"_SEG_",$I35,"_PROV_",$D35),Catalogo_Precios,AF$8,FALSE)),N35=0),0,VLOOKUP(CONCATENATE("ALI_",$C35,"_SEG_",$I35,"_PROV_",$D35),Catalogo_Precios,AF$8,FALSE))</f>
        <v>1305</v>
      </c>
      <c r="AG35" s="57">
        <f t="shared" ref="AG35" si="302">IF(OR(ISERROR(VLOOKUP(CONCATENATE("ALI_",$C35,"_SEG_",$I35,"_PROV_",$D35),Catalogo_Precios,AG$8,FALSE)),O35=0),0,VLOOKUP(CONCATENATE("ALI_",$C35,"_SEG_",$I35,"_PROV_",$D35),Catalogo_Precios,AG$8,FALSE))</f>
        <v>1305</v>
      </c>
      <c r="AH35" s="57">
        <f t="shared" ref="AH35" si="303">IF(OR(ISERROR(VLOOKUP(CONCATENATE("ALI_",$C35,"_SEG_",$I35,"_PROV_",$D35),Catalogo_Precios,AH$8,FALSE)),L35=0),0,VLOOKUP(CONCATENATE("ALI_",$C35,"_SEG_",$I35,"_PROV_",$D35),Catalogo_Precios,AH$8,FALSE))</f>
        <v>735</v>
      </c>
      <c r="AI35" s="57">
        <f t="shared" ref="AI35" si="304">IF(OR(ISERROR(VLOOKUP(CONCATENATE("ALI_",$C35,"_SEG_",$I35,"_PROV_",$D35),Catalogo_Precios,AI$8,FALSE)),M35=0),0,VLOOKUP(CONCATENATE("ALI_",$C35,"_SEG_",$I35,"_PROV_",$D35),Catalogo_Precios,AI$8,FALSE))</f>
        <v>979</v>
      </c>
      <c r="AJ35" s="57">
        <f t="shared" ref="AJ35" si="305">IF(OR(ISERROR(VLOOKUP(CONCATENATE("ALI_",$C35,"_SEG_",$I35,"_PROV_",$D35),Catalogo_Precios,AJ$8,FALSE)),N35=0),0,VLOOKUP(CONCATENATE("ALI_",$C35,"_SEG_",$I35,"_PROV_",$D35),Catalogo_Precios,AJ$8,FALSE))</f>
        <v>1305</v>
      </c>
      <c r="AK35" s="57">
        <f t="shared" ref="AK35" si="306">IF(OR(ISERROR(VLOOKUP(CONCATENATE("ALI_",$C35,"_SEG_",$I35,"_PROV_",$D35),Catalogo_Precios,AK$8,FALSE)),O35=0),0,VLOOKUP(CONCATENATE("ALI_",$C35,"_SEG_",$I35,"_PROV_",$D35),Catalogo_Precios,AK$8,FALSE))</f>
        <v>1305</v>
      </c>
      <c r="AL35" s="53"/>
      <c r="AM35" s="59" t="str">
        <f t="shared" si="23"/>
        <v>ALI_118_SEG_10</v>
      </c>
      <c r="AN35" s="59" t="str">
        <f t="shared" si="24"/>
        <v>ALI_118_SEG_10_VAL_17349005.52</v>
      </c>
      <c r="AO35" s="60">
        <f t="shared" ref="AO35" si="307">IF(OR(AB35="",AB35=0),0,COUNTIF(Codificacion,AM35))</f>
        <v>4</v>
      </c>
      <c r="AP35" s="61">
        <f t="array" ref="AP35">MIN(IF(Codificacion=AM35,Total_Cotizacion,""))</f>
        <v>17349005.52</v>
      </c>
      <c r="AQ35" s="62" t="b">
        <f t="shared" si="26"/>
        <v>1</v>
      </c>
      <c r="AR35" s="51" t="str">
        <f t="shared" ref="AR35" si="308">IF(COUNTIF(Codificacion2,CONCATENATE(AM35,"_VAL_",AB35))&gt;1,"Empate","")</f>
        <v/>
      </c>
      <c r="AS35" s="63" t="str">
        <f t="shared" si="28"/>
        <v>X</v>
      </c>
      <c r="AT35" s="59" t="str">
        <f t="shared" si="29"/>
        <v>ALI_118_SEG_10_X</v>
      </c>
      <c r="AU35" s="63">
        <f t="shared" ref="AU35" si="309">IF(AND(COUNTIF(Codificacion3,AT35)&lt;AO35),1,COUNTIF(Codificacion3,AT35))</f>
        <v>1</v>
      </c>
      <c r="AV35" s="62" t="str">
        <f t="shared" si="31"/>
        <v>Cotizacion Seleccionada</v>
      </c>
      <c r="AW35" s="53"/>
      <c r="AX35" s="51" t="str">
        <f t="shared" si="32"/>
        <v>ALI_118_SEG_10VERDADERO</v>
      </c>
      <c r="AY35" s="51">
        <f t="shared" si="12"/>
        <v>1</v>
      </c>
      <c r="AZ35" s="64" t="b">
        <f t="shared" si="33"/>
        <v>0</v>
      </c>
    </row>
    <row r="36" spans="1:52" x14ac:dyDescent="0.2">
      <c r="A36" s="50" t="str">
        <f t="shared" si="0"/>
        <v>ALI_118_SEG_11</v>
      </c>
      <c r="B36" s="51" t="s">
        <v>54</v>
      </c>
      <c r="C36" s="52">
        <v>118</v>
      </c>
      <c r="D36" s="52">
        <f t="shared" ref="D36" si="310">IF(ISERROR(VLOOKUP(E36,Proveedores,2,FALSE)),"",VLOOKUP(E36,Proveedores,2,FALSE))</f>
        <v>2087</v>
      </c>
      <c r="E36" s="53" t="s">
        <v>55</v>
      </c>
      <c r="F36" s="54">
        <v>41</v>
      </c>
      <c r="G36" s="53" t="s">
        <v>56</v>
      </c>
      <c r="H36" s="53" t="s">
        <v>59</v>
      </c>
      <c r="I36" s="52">
        <v>11</v>
      </c>
      <c r="J36" s="53" t="s">
        <v>58</v>
      </c>
      <c r="K36" s="55">
        <v>44835</v>
      </c>
      <c r="L36" s="56">
        <v>7168</v>
      </c>
      <c r="M36" s="56">
        <v>8771</v>
      </c>
      <c r="N36" s="56">
        <v>4678</v>
      </c>
      <c r="O36" s="56">
        <v>292</v>
      </c>
      <c r="P36" s="57">
        <v>735</v>
      </c>
      <c r="Q36" s="58">
        <v>0.14000000000000001</v>
      </c>
      <c r="R36" s="57">
        <v>632.1</v>
      </c>
      <c r="S36" s="57">
        <v>979</v>
      </c>
      <c r="T36" s="58">
        <v>0.14000000000000001</v>
      </c>
      <c r="U36" s="57">
        <v>841.94</v>
      </c>
      <c r="V36" s="57">
        <v>1305</v>
      </c>
      <c r="W36" s="58">
        <v>0.14000000000000001</v>
      </c>
      <c r="X36" s="57">
        <v>1122.3</v>
      </c>
      <c r="Y36" s="57">
        <v>1305</v>
      </c>
      <c r="Z36" s="58">
        <v>0.14000000000000001</v>
      </c>
      <c r="AA36" s="57">
        <v>1122.3</v>
      </c>
      <c r="AB36" s="57">
        <v>17493379.539999999</v>
      </c>
      <c r="AC36" s="53" t="str">
        <f t="shared" si="14"/>
        <v>Registro Valido</v>
      </c>
      <c r="AD36" s="57">
        <f t="shared" ref="AD36" si="311">IF(OR(ISERROR(VLOOKUP(CONCATENATE("ALI_",$C36,"_SEG_",$I36,"_PROV_",$D36),Catalogo_Precios,AD$8,FALSE)),L36=0),0,VLOOKUP(CONCATENATE("ALI_",$C36,"_SEG_",$I36,"_PROV_",$D36),Catalogo_Precios,AD$8,FALSE))</f>
        <v>735</v>
      </c>
      <c r="AE36" s="57">
        <f t="shared" ref="AE36" si="312">IF(OR(ISERROR(VLOOKUP(CONCATENATE("ALI_",$C36,"_SEG_",$I36,"_PROV_",$D36),Catalogo_Precios,AE$8,FALSE)),M36=0),0,VLOOKUP(CONCATENATE("ALI_",$C36,"_SEG_",$I36,"_PROV_",$D36),Catalogo_Precios,AE$8,FALSE))</f>
        <v>979</v>
      </c>
      <c r="AF36" s="57">
        <f t="shared" ref="AF36" si="313">IF(OR(ISERROR(VLOOKUP(CONCATENATE("ALI_",$C36,"_SEG_",$I36,"_PROV_",$D36),Catalogo_Precios,AF$8,FALSE)),N36=0),0,VLOOKUP(CONCATENATE("ALI_",$C36,"_SEG_",$I36,"_PROV_",$D36),Catalogo_Precios,AF$8,FALSE))</f>
        <v>1305</v>
      </c>
      <c r="AG36" s="57">
        <f t="shared" ref="AG36" si="314">IF(OR(ISERROR(VLOOKUP(CONCATENATE("ALI_",$C36,"_SEG_",$I36,"_PROV_",$D36),Catalogo_Precios,AG$8,FALSE)),O36=0),0,VLOOKUP(CONCATENATE("ALI_",$C36,"_SEG_",$I36,"_PROV_",$D36),Catalogo_Precios,AG$8,FALSE))</f>
        <v>1305</v>
      </c>
      <c r="AH36" s="57">
        <f t="shared" ref="AH36" si="315">IF(OR(ISERROR(VLOOKUP(CONCATENATE("ALI_",$C36,"_SEG_",$I36,"_PROV_",$D36),Catalogo_Precios,AH$8,FALSE)),L36=0),0,VLOOKUP(CONCATENATE("ALI_",$C36,"_SEG_",$I36,"_PROV_",$D36),Catalogo_Precios,AH$8,FALSE))</f>
        <v>735</v>
      </c>
      <c r="AI36" s="57">
        <f t="shared" ref="AI36" si="316">IF(OR(ISERROR(VLOOKUP(CONCATENATE("ALI_",$C36,"_SEG_",$I36,"_PROV_",$D36),Catalogo_Precios,AI$8,FALSE)),M36=0),0,VLOOKUP(CONCATENATE("ALI_",$C36,"_SEG_",$I36,"_PROV_",$D36),Catalogo_Precios,AI$8,FALSE))</f>
        <v>979</v>
      </c>
      <c r="AJ36" s="57">
        <f t="shared" ref="AJ36" si="317">IF(OR(ISERROR(VLOOKUP(CONCATENATE("ALI_",$C36,"_SEG_",$I36,"_PROV_",$D36),Catalogo_Precios,AJ$8,FALSE)),N36=0),0,VLOOKUP(CONCATENATE("ALI_",$C36,"_SEG_",$I36,"_PROV_",$D36),Catalogo_Precios,AJ$8,FALSE))</f>
        <v>1305</v>
      </c>
      <c r="AK36" s="57">
        <f t="shared" ref="AK36" si="318">IF(OR(ISERROR(VLOOKUP(CONCATENATE("ALI_",$C36,"_SEG_",$I36,"_PROV_",$D36),Catalogo_Precios,AK$8,FALSE)),O36=0),0,VLOOKUP(CONCATENATE("ALI_",$C36,"_SEG_",$I36,"_PROV_",$D36),Catalogo_Precios,AK$8,FALSE))</f>
        <v>1305</v>
      </c>
      <c r="AL36" s="53"/>
      <c r="AM36" s="59" t="str">
        <f t="shared" si="23"/>
        <v>ALI_118_SEG_11</v>
      </c>
      <c r="AN36" s="59" t="str">
        <f t="shared" si="24"/>
        <v>ALI_118_SEG_11_VAL_17493379.54</v>
      </c>
      <c r="AO36" s="60">
        <f t="shared" ref="AO36" si="319">IF(OR(AB36="",AB36=0),0,COUNTIF(Codificacion,AM36))</f>
        <v>4</v>
      </c>
      <c r="AP36" s="61">
        <f t="array" ref="AP36">MIN(IF(Codificacion=AM36,Total_Cotizacion,""))</f>
        <v>17493379.539999999</v>
      </c>
      <c r="AQ36" s="62" t="b">
        <f t="shared" si="26"/>
        <v>1</v>
      </c>
      <c r="AR36" s="51" t="str">
        <f t="shared" ref="AR36" si="320">IF(COUNTIF(Codificacion2,CONCATENATE(AM36,"_VAL_",AB36))&gt;1,"Empate","")</f>
        <v/>
      </c>
      <c r="AS36" s="63" t="str">
        <f t="shared" si="28"/>
        <v>X</v>
      </c>
      <c r="AT36" s="59" t="str">
        <f t="shared" si="29"/>
        <v>ALI_118_SEG_11_X</v>
      </c>
      <c r="AU36" s="63">
        <f t="shared" ref="AU36" si="321">IF(AND(COUNTIF(Codificacion3,AT36)&lt;AO36),1,COUNTIF(Codificacion3,AT36))</f>
        <v>1</v>
      </c>
      <c r="AV36" s="62" t="str">
        <f t="shared" si="31"/>
        <v>Cotizacion Seleccionada</v>
      </c>
      <c r="AW36" s="53"/>
      <c r="AX36" s="51" t="str">
        <f t="shared" si="32"/>
        <v>ALI_118_SEG_11VERDADERO</v>
      </c>
      <c r="AY36" s="51">
        <f t="shared" si="12"/>
        <v>1</v>
      </c>
      <c r="AZ36" s="64" t="b">
        <f t="shared" si="33"/>
        <v>0</v>
      </c>
    </row>
    <row r="37" spans="1:52" x14ac:dyDescent="0.2">
      <c r="A37" s="50" t="str">
        <f t="shared" si="0"/>
        <v>ALI_118_SEG_12</v>
      </c>
      <c r="B37" s="51" t="s">
        <v>54</v>
      </c>
      <c r="C37" s="52">
        <v>118</v>
      </c>
      <c r="D37" s="52">
        <f t="shared" ref="D37" si="322">IF(ISERROR(VLOOKUP(E37,Proveedores,2,FALSE)),"",VLOOKUP(E37,Proveedores,2,FALSE))</f>
        <v>2087</v>
      </c>
      <c r="E37" s="53" t="s">
        <v>55</v>
      </c>
      <c r="F37" s="54">
        <v>42</v>
      </c>
      <c r="G37" s="53" t="s">
        <v>56</v>
      </c>
      <c r="H37" s="53" t="s">
        <v>59</v>
      </c>
      <c r="I37" s="52">
        <v>12</v>
      </c>
      <c r="J37" s="53" t="s">
        <v>58</v>
      </c>
      <c r="K37" s="55">
        <v>44835</v>
      </c>
      <c r="L37" s="56">
        <v>6505</v>
      </c>
      <c r="M37" s="56">
        <v>7960</v>
      </c>
      <c r="N37" s="56">
        <v>4245</v>
      </c>
      <c r="O37" s="56">
        <v>265</v>
      </c>
      <c r="P37" s="57">
        <v>735</v>
      </c>
      <c r="Q37" s="58">
        <v>0.14000000000000001</v>
      </c>
      <c r="R37" s="57">
        <v>632.1</v>
      </c>
      <c r="S37" s="57">
        <v>979</v>
      </c>
      <c r="T37" s="58">
        <v>0.14000000000000001</v>
      </c>
      <c r="U37" s="57">
        <v>841.94</v>
      </c>
      <c r="V37" s="57">
        <v>1305</v>
      </c>
      <c r="W37" s="58">
        <v>0.14000000000000001</v>
      </c>
      <c r="X37" s="57">
        <v>1122.3</v>
      </c>
      <c r="Y37" s="57">
        <v>1305</v>
      </c>
      <c r="Z37" s="58">
        <v>0.14000000000000001</v>
      </c>
      <c r="AA37" s="57">
        <v>1122.3</v>
      </c>
      <c r="AB37" s="57">
        <v>15875225.9</v>
      </c>
      <c r="AC37" s="53" t="str">
        <f t="shared" si="14"/>
        <v>Registro Valido</v>
      </c>
      <c r="AD37" s="57">
        <f t="shared" ref="AD37" si="323">IF(OR(ISERROR(VLOOKUP(CONCATENATE("ALI_",$C37,"_SEG_",$I37,"_PROV_",$D37),Catalogo_Precios,AD$8,FALSE)),L37=0),0,VLOOKUP(CONCATENATE("ALI_",$C37,"_SEG_",$I37,"_PROV_",$D37),Catalogo_Precios,AD$8,FALSE))</f>
        <v>735</v>
      </c>
      <c r="AE37" s="57">
        <f t="shared" ref="AE37" si="324">IF(OR(ISERROR(VLOOKUP(CONCATENATE("ALI_",$C37,"_SEG_",$I37,"_PROV_",$D37),Catalogo_Precios,AE$8,FALSE)),M37=0),0,VLOOKUP(CONCATENATE("ALI_",$C37,"_SEG_",$I37,"_PROV_",$D37),Catalogo_Precios,AE$8,FALSE))</f>
        <v>979</v>
      </c>
      <c r="AF37" s="57">
        <f t="shared" ref="AF37" si="325">IF(OR(ISERROR(VLOOKUP(CONCATENATE("ALI_",$C37,"_SEG_",$I37,"_PROV_",$D37),Catalogo_Precios,AF$8,FALSE)),N37=0),0,VLOOKUP(CONCATENATE("ALI_",$C37,"_SEG_",$I37,"_PROV_",$D37),Catalogo_Precios,AF$8,FALSE))</f>
        <v>1305</v>
      </c>
      <c r="AG37" s="57">
        <f t="shared" ref="AG37" si="326">IF(OR(ISERROR(VLOOKUP(CONCATENATE("ALI_",$C37,"_SEG_",$I37,"_PROV_",$D37),Catalogo_Precios,AG$8,FALSE)),O37=0),0,VLOOKUP(CONCATENATE("ALI_",$C37,"_SEG_",$I37,"_PROV_",$D37),Catalogo_Precios,AG$8,FALSE))</f>
        <v>1305</v>
      </c>
      <c r="AH37" s="57">
        <f t="shared" ref="AH37" si="327">IF(OR(ISERROR(VLOOKUP(CONCATENATE("ALI_",$C37,"_SEG_",$I37,"_PROV_",$D37),Catalogo_Precios,AH$8,FALSE)),L37=0),0,VLOOKUP(CONCATENATE("ALI_",$C37,"_SEG_",$I37,"_PROV_",$D37),Catalogo_Precios,AH$8,FALSE))</f>
        <v>735</v>
      </c>
      <c r="AI37" s="57">
        <f t="shared" ref="AI37" si="328">IF(OR(ISERROR(VLOOKUP(CONCATENATE("ALI_",$C37,"_SEG_",$I37,"_PROV_",$D37),Catalogo_Precios,AI$8,FALSE)),M37=0),0,VLOOKUP(CONCATENATE("ALI_",$C37,"_SEG_",$I37,"_PROV_",$D37),Catalogo_Precios,AI$8,FALSE))</f>
        <v>979</v>
      </c>
      <c r="AJ37" s="57">
        <f t="shared" ref="AJ37" si="329">IF(OR(ISERROR(VLOOKUP(CONCATENATE("ALI_",$C37,"_SEG_",$I37,"_PROV_",$D37),Catalogo_Precios,AJ$8,FALSE)),N37=0),0,VLOOKUP(CONCATENATE("ALI_",$C37,"_SEG_",$I37,"_PROV_",$D37),Catalogo_Precios,AJ$8,FALSE))</f>
        <v>1305</v>
      </c>
      <c r="AK37" s="57">
        <f t="shared" ref="AK37" si="330">IF(OR(ISERROR(VLOOKUP(CONCATENATE("ALI_",$C37,"_SEG_",$I37,"_PROV_",$D37),Catalogo_Precios,AK$8,FALSE)),O37=0),0,VLOOKUP(CONCATENATE("ALI_",$C37,"_SEG_",$I37,"_PROV_",$D37),Catalogo_Precios,AK$8,FALSE))</f>
        <v>1305</v>
      </c>
      <c r="AL37" s="53"/>
      <c r="AM37" s="59" t="str">
        <f t="shared" si="23"/>
        <v>ALI_118_SEG_12</v>
      </c>
      <c r="AN37" s="59" t="str">
        <f t="shared" si="24"/>
        <v>ALI_118_SEG_12_VAL_15875225.9</v>
      </c>
      <c r="AO37" s="60">
        <f t="shared" ref="AO37" si="331">IF(OR(AB37="",AB37=0),0,COUNTIF(Codificacion,AM37))</f>
        <v>4</v>
      </c>
      <c r="AP37" s="61">
        <f t="array" ref="AP37">MIN(IF(Codificacion=AM37,Total_Cotizacion,""))</f>
        <v>15875225.9</v>
      </c>
      <c r="AQ37" s="62" t="b">
        <f t="shared" si="26"/>
        <v>1</v>
      </c>
      <c r="AR37" s="51" t="str">
        <f t="shared" ref="AR37" si="332">IF(COUNTIF(Codificacion2,CONCATENATE(AM37,"_VAL_",AB37))&gt;1,"Empate","")</f>
        <v/>
      </c>
      <c r="AS37" s="63" t="str">
        <f t="shared" si="28"/>
        <v>X</v>
      </c>
      <c r="AT37" s="59" t="str">
        <f t="shared" si="29"/>
        <v>ALI_118_SEG_12_X</v>
      </c>
      <c r="AU37" s="63">
        <f t="shared" ref="AU37" si="333">IF(AND(COUNTIF(Codificacion3,AT37)&lt;AO37),1,COUNTIF(Codificacion3,AT37))</f>
        <v>1</v>
      </c>
      <c r="AV37" s="62" t="str">
        <f t="shared" si="31"/>
        <v>Cotizacion Seleccionada</v>
      </c>
      <c r="AW37" s="53"/>
      <c r="AX37" s="51" t="str">
        <f t="shared" si="32"/>
        <v>ALI_118_SEG_12VERDADERO</v>
      </c>
      <c r="AY37" s="51">
        <f t="shared" si="12"/>
        <v>1</v>
      </c>
      <c r="AZ37" s="64" t="b">
        <f t="shared" si="33"/>
        <v>0</v>
      </c>
    </row>
    <row r="38" spans="1:52" x14ac:dyDescent="0.2">
      <c r="A38" s="50" t="str">
        <f t="shared" si="0"/>
        <v>ALI_118_SEG_13</v>
      </c>
      <c r="B38" s="51" t="s">
        <v>54</v>
      </c>
      <c r="C38" s="52">
        <v>118</v>
      </c>
      <c r="D38" s="52">
        <f t="shared" ref="D38" si="334">IF(ISERROR(VLOOKUP(E38,Proveedores,2,FALSE)),"",VLOOKUP(E38,Proveedores,2,FALSE))</f>
        <v>2087</v>
      </c>
      <c r="E38" s="53" t="s">
        <v>55</v>
      </c>
      <c r="F38" s="54">
        <v>43</v>
      </c>
      <c r="G38" s="53" t="s">
        <v>56</v>
      </c>
      <c r="H38" s="53" t="s">
        <v>59</v>
      </c>
      <c r="I38" s="52">
        <v>13</v>
      </c>
      <c r="J38" s="53" t="s">
        <v>58</v>
      </c>
      <c r="K38" s="55">
        <v>44835</v>
      </c>
      <c r="L38" s="56">
        <v>6907</v>
      </c>
      <c r="M38" s="56">
        <v>8452</v>
      </c>
      <c r="N38" s="56">
        <v>4506</v>
      </c>
      <c r="O38" s="56">
        <v>282</v>
      </c>
      <c r="P38" s="57">
        <v>735</v>
      </c>
      <c r="Q38" s="58">
        <v>0.14000000000000001</v>
      </c>
      <c r="R38" s="57">
        <v>632.1</v>
      </c>
      <c r="S38" s="57">
        <v>979</v>
      </c>
      <c r="T38" s="58">
        <v>0.14000000000000001</v>
      </c>
      <c r="U38" s="57">
        <v>841.94</v>
      </c>
      <c r="V38" s="57">
        <v>1305</v>
      </c>
      <c r="W38" s="58">
        <v>0.14000000000000001</v>
      </c>
      <c r="X38" s="57">
        <v>1122.3</v>
      </c>
      <c r="Y38" s="57">
        <v>1305</v>
      </c>
      <c r="Z38" s="58">
        <v>0.14000000000000001</v>
      </c>
      <c r="AA38" s="57">
        <v>1122.3</v>
      </c>
      <c r="AB38" s="57">
        <v>16855563.980000004</v>
      </c>
      <c r="AC38" s="53" t="str">
        <f t="shared" si="14"/>
        <v>Registro Valido</v>
      </c>
      <c r="AD38" s="57">
        <f t="shared" ref="AD38" si="335">IF(OR(ISERROR(VLOOKUP(CONCATENATE("ALI_",$C38,"_SEG_",$I38,"_PROV_",$D38),Catalogo_Precios,AD$8,FALSE)),L38=0),0,VLOOKUP(CONCATENATE("ALI_",$C38,"_SEG_",$I38,"_PROV_",$D38),Catalogo_Precios,AD$8,FALSE))</f>
        <v>735</v>
      </c>
      <c r="AE38" s="57">
        <f t="shared" ref="AE38" si="336">IF(OR(ISERROR(VLOOKUP(CONCATENATE("ALI_",$C38,"_SEG_",$I38,"_PROV_",$D38),Catalogo_Precios,AE$8,FALSE)),M38=0),0,VLOOKUP(CONCATENATE("ALI_",$C38,"_SEG_",$I38,"_PROV_",$D38),Catalogo_Precios,AE$8,FALSE))</f>
        <v>979</v>
      </c>
      <c r="AF38" s="57">
        <f t="shared" ref="AF38" si="337">IF(OR(ISERROR(VLOOKUP(CONCATENATE("ALI_",$C38,"_SEG_",$I38,"_PROV_",$D38),Catalogo_Precios,AF$8,FALSE)),N38=0),0,VLOOKUP(CONCATENATE("ALI_",$C38,"_SEG_",$I38,"_PROV_",$D38),Catalogo_Precios,AF$8,FALSE))</f>
        <v>1305</v>
      </c>
      <c r="AG38" s="57">
        <f t="shared" ref="AG38" si="338">IF(OR(ISERROR(VLOOKUP(CONCATENATE("ALI_",$C38,"_SEG_",$I38,"_PROV_",$D38),Catalogo_Precios,AG$8,FALSE)),O38=0),0,VLOOKUP(CONCATENATE("ALI_",$C38,"_SEG_",$I38,"_PROV_",$D38),Catalogo_Precios,AG$8,FALSE))</f>
        <v>1305</v>
      </c>
      <c r="AH38" s="57">
        <f t="shared" ref="AH38" si="339">IF(OR(ISERROR(VLOOKUP(CONCATENATE("ALI_",$C38,"_SEG_",$I38,"_PROV_",$D38),Catalogo_Precios,AH$8,FALSE)),L38=0),0,VLOOKUP(CONCATENATE("ALI_",$C38,"_SEG_",$I38,"_PROV_",$D38),Catalogo_Precios,AH$8,FALSE))</f>
        <v>735</v>
      </c>
      <c r="AI38" s="57">
        <f t="shared" ref="AI38" si="340">IF(OR(ISERROR(VLOOKUP(CONCATENATE("ALI_",$C38,"_SEG_",$I38,"_PROV_",$D38),Catalogo_Precios,AI$8,FALSE)),M38=0),0,VLOOKUP(CONCATENATE("ALI_",$C38,"_SEG_",$I38,"_PROV_",$D38),Catalogo_Precios,AI$8,FALSE))</f>
        <v>979</v>
      </c>
      <c r="AJ38" s="57">
        <f t="shared" ref="AJ38" si="341">IF(OR(ISERROR(VLOOKUP(CONCATENATE("ALI_",$C38,"_SEG_",$I38,"_PROV_",$D38),Catalogo_Precios,AJ$8,FALSE)),N38=0),0,VLOOKUP(CONCATENATE("ALI_",$C38,"_SEG_",$I38,"_PROV_",$D38),Catalogo_Precios,AJ$8,FALSE))</f>
        <v>1305</v>
      </c>
      <c r="AK38" s="57">
        <f t="shared" ref="AK38" si="342">IF(OR(ISERROR(VLOOKUP(CONCATENATE("ALI_",$C38,"_SEG_",$I38,"_PROV_",$D38),Catalogo_Precios,AK$8,FALSE)),O38=0),0,VLOOKUP(CONCATENATE("ALI_",$C38,"_SEG_",$I38,"_PROV_",$D38),Catalogo_Precios,AK$8,FALSE))</f>
        <v>1305</v>
      </c>
      <c r="AL38" s="53"/>
      <c r="AM38" s="59" t="str">
        <f t="shared" si="23"/>
        <v>ALI_118_SEG_13</v>
      </c>
      <c r="AN38" s="59" t="str">
        <f t="shared" si="24"/>
        <v>ALI_118_SEG_13_VAL_16855563.98</v>
      </c>
      <c r="AO38" s="60">
        <f t="shared" ref="AO38" si="343">IF(OR(AB38="",AB38=0),0,COUNTIF(Codificacion,AM38))</f>
        <v>4</v>
      </c>
      <c r="AP38" s="61">
        <f t="array" ref="AP38">MIN(IF(Codificacion=AM38,Total_Cotizacion,""))</f>
        <v>16855563.980000004</v>
      </c>
      <c r="AQ38" s="62" t="b">
        <f t="shared" si="26"/>
        <v>1</v>
      </c>
      <c r="AR38" s="51" t="str">
        <f t="shared" ref="AR38" si="344">IF(COUNTIF(Codificacion2,CONCATENATE(AM38,"_VAL_",AB38))&gt;1,"Empate","")</f>
        <v/>
      </c>
      <c r="AS38" s="63" t="str">
        <f t="shared" si="28"/>
        <v>X</v>
      </c>
      <c r="AT38" s="59" t="str">
        <f t="shared" si="29"/>
        <v>ALI_118_SEG_13_X</v>
      </c>
      <c r="AU38" s="63">
        <f t="shared" ref="AU38" si="345">IF(AND(COUNTIF(Codificacion3,AT38)&lt;AO38),1,COUNTIF(Codificacion3,AT38))</f>
        <v>1</v>
      </c>
      <c r="AV38" s="62" t="str">
        <f t="shared" si="31"/>
        <v>Cotizacion Seleccionada</v>
      </c>
      <c r="AW38" s="53"/>
      <c r="AX38" s="51" t="str">
        <f t="shared" si="32"/>
        <v>ALI_118_SEG_13VERDADERO</v>
      </c>
      <c r="AY38" s="51">
        <f t="shared" si="12"/>
        <v>1</v>
      </c>
      <c r="AZ38" s="64" t="b">
        <f t="shared" si="33"/>
        <v>0</v>
      </c>
    </row>
    <row r="39" spans="1:52" x14ac:dyDescent="0.2">
      <c r="A39" s="50" t="str">
        <f t="shared" si="0"/>
        <v>ALI_118_SEG_14</v>
      </c>
      <c r="B39" s="51" t="s">
        <v>54</v>
      </c>
      <c r="C39" s="52">
        <v>118</v>
      </c>
      <c r="D39" s="52">
        <f t="shared" ref="D39" si="346">IF(ISERROR(VLOOKUP(E39,Proveedores,2,FALSE)),"",VLOOKUP(E39,Proveedores,2,FALSE))</f>
        <v>2087</v>
      </c>
      <c r="E39" s="53" t="s">
        <v>55</v>
      </c>
      <c r="F39" s="54">
        <v>44</v>
      </c>
      <c r="G39" s="53" t="s">
        <v>56</v>
      </c>
      <c r="H39" s="53" t="s">
        <v>59</v>
      </c>
      <c r="I39" s="52">
        <v>14</v>
      </c>
      <c r="J39" s="53" t="s">
        <v>58</v>
      </c>
      <c r="K39" s="55">
        <v>44835</v>
      </c>
      <c r="L39" s="56">
        <v>6844</v>
      </c>
      <c r="M39" s="56">
        <v>8375</v>
      </c>
      <c r="N39" s="56">
        <v>4465</v>
      </c>
      <c r="O39" s="56">
        <v>279</v>
      </c>
      <c r="P39" s="57">
        <v>735</v>
      </c>
      <c r="Q39" s="58">
        <v>0.14000000000000001</v>
      </c>
      <c r="R39" s="57">
        <v>632.1</v>
      </c>
      <c r="S39" s="57">
        <v>979</v>
      </c>
      <c r="T39" s="58">
        <v>0.14000000000000001</v>
      </c>
      <c r="U39" s="57">
        <v>841.94</v>
      </c>
      <c r="V39" s="57">
        <v>1305</v>
      </c>
      <c r="W39" s="58">
        <v>0.14000000000000001</v>
      </c>
      <c r="X39" s="57">
        <v>1122.3</v>
      </c>
      <c r="Y39" s="57">
        <v>1305</v>
      </c>
      <c r="Z39" s="58">
        <v>0.14000000000000001</v>
      </c>
      <c r="AA39" s="57">
        <v>1122.3</v>
      </c>
      <c r="AB39" s="57">
        <v>16701531.1</v>
      </c>
      <c r="AC39" s="53" t="str">
        <f t="shared" si="14"/>
        <v>Registro Valido</v>
      </c>
      <c r="AD39" s="57">
        <f t="shared" ref="AD39" si="347">IF(OR(ISERROR(VLOOKUP(CONCATENATE("ALI_",$C39,"_SEG_",$I39,"_PROV_",$D39),Catalogo_Precios,AD$8,FALSE)),L39=0),0,VLOOKUP(CONCATENATE("ALI_",$C39,"_SEG_",$I39,"_PROV_",$D39),Catalogo_Precios,AD$8,FALSE))</f>
        <v>735</v>
      </c>
      <c r="AE39" s="57">
        <f t="shared" ref="AE39" si="348">IF(OR(ISERROR(VLOOKUP(CONCATENATE("ALI_",$C39,"_SEG_",$I39,"_PROV_",$D39),Catalogo_Precios,AE$8,FALSE)),M39=0),0,VLOOKUP(CONCATENATE("ALI_",$C39,"_SEG_",$I39,"_PROV_",$D39),Catalogo_Precios,AE$8,FALSE))</f>
        <v>979</v>
      </c>
      <c r="AF39" s="57">
        <f t="shared" ref="AF39" si="349">IF(OR(ISERROR(VLOOKUP(CONCATENATE("ALI_",$C39,"_SEG_",$I39,"_PROV_",$D39),Catalogo_Precios,AF$8,FALSE)),N39=0),0,VLOOKUP(CONCATENATE("ALI_",$C39,"_SEG_",$I39,"_PROV_",$D39),Catalogo_Precios,AF$8,FALSE))</f>
        <v>1305</v>
      </c>
      <c r="AG39" s="57">
        <f t="shared" ref="AG39" si="350">IF(OR(ISERROR(VLOOKUP(CONCATENATE("ALI_",$C39,"_SEG_",$I39,"_PROV_",$D39),Catalogo_Precios,AG$8,FALSE)),O39=0),0,VLOOKUP(CONCATENATE("ALI_",$C39,"_SEG_",$I39,"_PROV_",$D39),Catalogo_Precios,AG$8,FALSE))</f>
        <v>1305</v>
      </c>
      <c r="AH39" s="57">
        <f t="shared" ref="AH39" si="351">IF(OR(ISERROR(VLOOKUP(CONCATENATE("ALI_",$C39,"_SEG_",$I39,"_PROV_",$D39),Catalogo_Precios,AH$8,FALSE)),L39=0),0,VLOOKUP(CONCATENATE("ALI_",$C39,"_SEG_",$I39,"_PROV_",$D39),Catalogo_Precios,AH$8,FALSE))</f>
        <v>735</v>
      </c>
      <c r="AI39" s="57">
        <f t="shared" ref="AI39" si="352">IF(OR(ISERROR(VLOOKUP(CONCATENATE("ALI_",$C39,"_SEG_",$I39,"_PROV_",$D39),Catalogo_Precios,AI$8,FALSE)),M39=0),0,VLOOKUP(CONCATENATE("ALI_",$C39,"_SEG_",$I39,"_PROV_",$D39),Catalogo_Precios,AI$8,FALSE))</f>
        <v>979</v>
      </c>
      <c r="AJ39" s="57">
        <f t="shared" ref="AJ39" si="353">IF(OR(ISERROR(VLOOKUP(CONCATENATE("ALI_",$C39,"_SEG_",$I39,"_PROV_",$D39),Catalogo_Precios,AJ$8,FALSE)),N39=0),0,VLOOKUP(CONCATENATE("ALI_",$C39,"_SEG_",$I39,"_PROV_",$D39),Catalogo_Precios,AJ$8,FALSE))</f>
        <v>1305</v>
      </c>
      <c r="AK39" s="57">
        <f t="shared" ref="AK39" si="354">IF(OR(ISERROR(VLOOKUP(CONCATENATE("ALI_",$C39,"_SEG_",$I39,"_PROV_",$D39),Catalogo_Precios,AK$8,FALSE)),O39=0),0,VLOOKUP(CONCATENATE("ALI_",$C39,"_SEG_",$I39,"_PROV_",$D39),Catalogo_Precios,AK$8,FALSE))</f>
        <v>1305</v>
      </c>
      <c r="AL39" s="53"/>
      <c r="AM39" s="59" t="str">
        <f t="shared" si="23"/>
        <v>ALI_118_SEG_14</v>
      </c>
      <c r="AN39" s="59" t="str">
        <f t="shared" si="24"/>
        <v>ALI_118_SEG_14_VAL_16701531.1</v>
      </c>
      <c r="AO39" s="60">
        <f t="shared" ref="AO39" si="355">IF(OR(AB39="",AB39=0),0,COUNTIF(Codificacion,AM39))</f>
        <v>4</v>
      </c>
      <c r="AP39" s="61">
        <f t="array" ref="AP39">MIN(IF(Codificacion=AM39,Total_Cotizacion,""))</f>
        <v>16701531.1</v>
      </c>
      <c r="AQ39" s="62" t="b">
        <f t="shared" si="26"/>
        <v>1</v>
      </c>
      <c r="AR39" s="51" t="str">
        <f t="shared" ref="AR39" si="356">IF(COUNTIF(Codificacion2,CONCATENATE(AM39,"_VAL_",AB39))&gt;1,"Empate","")</f>
        <v/>
      </c>
      <c r="AS39" s="63" t="str">
        <f t="shared" si="28"/>
        <v>X</v>
      </c>
      <c r="AT39" s="59" t="str">
        <f t="shared" si="29"/>
        <v>ALI_118_SEG_14_X</v>
      </c>
      <c r="AU39" s="63">
        <f t="shared" ref="AU39" si="357">IF(AND(COUNTIF(Codificacion3,AT39)&lt;AO39),1,COUNTIF(Codificacion3,AT39))</f>
        <v>1</v>
      </c>
      <c r="AV39" s="62" t="str">
        <f t="shared" si="31"/>
        <v>Cotizacion Seleccionada</v>
      </c>
      <c r="AW39" s="53"/>
      <c r="AX39" s="51" t="str">
        <f t="shared" si="32"/>
        <v>ALI_118_SEG_14VERDADERO</v>
      </c>
      <c r="AY39" s="51">
        <f t="shared" si="12"/>
        <v>1</v>
      </c>
      <c r="AZ39" s="64" t="b">
        <f t="shared" si="33"/>
        <v>0</v>
      </c>
    </row>
    <row r="40" spans="1:52" x14ac:dyDescent="0.2">
      <c r="A40" s="50" t="str">
        <f t="shared" si="0"/>
        <v>ALI_118_SEG_15</v>
      </c>
      <c r="B40" s="51" t="s">
        <v>54</v>
      </c>
      <c r="C40" s="52">
        <v>118</v>
      </c>
      <c r="D40" s="52">
        <f t="shared" ref="D40" si="358">IF(ISERROR(VLOOKUP(E40,Proveedores,2,FALSE)),"",VLOOKUP(E40,Proveedores,2,FALSE))</f>
        <v>2087</v>
      </c>
      <c r="E40" s="53" t="s">
        <v>55</v>
      </c>
      <c r="F40" s="54">
        <v>45</v>
      </c>
      <c r="G40" s="53" t="s">
        <v>56</v>
      </c>
      <c r="H40" s="53" t="s">
        <v>59</v>
      </c>
      <c r="I40" s="52">
        <v>15</v>
      </c>
      <c r="J40" s="53" t="s">
        <v>58</v>
      </c>
      <c r="K40" s="55">
        <v>44835</v>
      </c>
      <c r="L40" s="56">
        <v>6466</v>
      </c>
      <c r="M40" s="56">
        <v>7916</v>
      </c>
      <c r="N40" s="56">
        <v>4223</v>
      </c>
      <c r="O40" s="56">
        <v>265</v>
      </c>
      <c r="P40" s="57">
        <v>735</v>
      </c>
      <c r="Q40" s="58">
        <v>0.14000000000000001</v>
      </c>
      <c r="R40" s="57">
        <v>632.1</v>
      </c>
      <c r="S40" s="57">
        <v>979</v>
      </c>
      <c r="T40" s="58">
        <v>0.14000000000000001</v>
      </c>
      <c r="U40" s="57">
        <v>841.94</v>
      </c>
      <c r="V40" s="57">
        <v>1305</v>
      </c>
      <c r="W40" s="58">
        <v>0.14000000000000001</v>
      </c>
      <c r="X40" s="57">
        <v>1122.3</v>
      </c>
      <c r="Y40" s="57">
        <v>1305</v>
      </c>
      <c r="Z40" s="58">
        <v>0.14000000000000001</v>
      </c>
      <c r="AA40" s="57">
        <v>1122.3</v>
      </c>
      <c r="AB40" s="57">
        <v>15788838.039999999</v>
      </c>
      <c r="AC40" s="53" t="str">
        <f t="shared" si="14"/>
        <v>Registro Valido</v>
      </c>
      <c r="AD40" s="57">
        <f t="shared" ref="AD40" si="359">IF(OR(ISERROR(VLOOKUP(CONCATENATE("ALI_",$C40,"_SEG_",$I40,"_PROV_",$D40),Catalogo_Precios,AD$8,FALSE)),L40=0),0,VLOOKUP(CONCATENATE("ALI_",$C40,"_SEG_",$I40,"_PROV_",$D40),Catalogo_Precios,AD$8,FALSE))</f>
        <v>735</v>
      </c>
      <c r="AE40" s="57">
        <f t="shared" ref="AE40" si="360">IF(OR(ISERROR(VLOOKUP(CONCATENATE("ALI_",$C40,"_SEG_",$I40,"_PROV_",$D40),Catalogo_Precios,AE$8,FALSE)),M40=0),0,VLOOKUP(CONCATENATE("ALI_",$C40,"_SEG_",$I40,"_PROV_",$D40),Catalogo_Precios,AE$8,FALSE))</f>
        <v>979</v>
      </c>
      <c r="AF40" s="57">
        <f t="shared" ref="AF40" si="361">IF(OR(ISERROR(VLOOKUP(CONCATENATE("ALI_",$C40,"_SEG_",$I40,"_PROV_",$D40),Catalogo_Precios,AF$8,FALSE)),N40=0),0,VLOOKUP(CONCATENATE("ALI_",$C40,"_SEG_",$I40,"_PROV_",$D40),Catalogo_Precios,AF$8,FALSE))</f>
        <v>1305</v>
      </c>
      <c r="AG40" s="57">
        <f t="shared" ref="AG40" si="362">IF(OR(ISERROR(VLOOKUP(CONCATENATE("ALI_",$C40,"_SEG_",$I40,"_PROV_",$D40),Catalogo_Precios,AG$8,FALSE)),O40=0),0,VLOOKUP(CONCATENATE("ALI_",$C40,"_SEG_",$I40,"_PROV_",$D40),Catalogo_Precios,AG$8,FALSE))</f>
        <v>1305</v>
      </c>
      <c r="AH40" s="57">
        <f t="shared" ref="AH40" si="363">IF(OR(ISERROR(VLOOKUP(CONCATENATE("ALI_",$C40,"_SEG_",$I40,"_PROV_",$D40),Catalogo_Precios,AH$8,FALSE)),L40=0),0,VLOOKUP(CONCATENATE("ALI_",$C40,"_SEG_",$I40,"_PROV_",$D40),Catalogo_Precios,AH$8,FALSE))</f>
        <v>735</v>
      </c>
      <c r="AI40" s="57">
        <f t="shared" ref="AI40" si="364">IF(OR(ISERROR(VLOOKUP(CONCATENATE("ALI_",$C40,"_SEG_",$I40,"_PROV_",$D40),Catalogo_Precios,AI$8,FALSE)),M40=0),0,VLOOKUP(CONCATENATE("ALI_",$C40,"_SEG_",$I40,"_PROV_",$D40),Catalogo_Precios,AI$8,FALSE))</f>
        <v>979</v>
      </c>
      <c r="AJ40" s="57">
        <f t="shared" ref="AJ40" si="365">IF(OR(ISERROR(VLOOKUP(CONCATENATE("ALI_",$C40,"_SEG_",$I40,"_PROV_",$D40),Catalogo_Precios,AJ$8,FALSE)),N40=0),0,VLOOKUP(CONCATENATE("ALI_",$C40,"_SEG_",$I40,"_PROV_",$D40),Catalogo_Precios,AJ$8,FALSE))</f>
        <v>1305</v>
      </c>
      <c r="AK40" s="57">
        <f t="shared" ref="AK40" si="366">IF(OR(ISERROR(VLOOKUP(CONCATENATE("ALI_",$C40,"_SEG_",$I40,"_PROV_",$D40),Catalogo_Precios,AK$8,FALSE)),O40=0),0,VLOOKUP(CONCATENATE("ALI_",$C40,"_SEG_",$I40,"_PROV_",$D40),Catalogo_Precios,AK$8,FALSE))</f>
        <v>1305</v>
      </c>
      <c r="AL40" s="53"/>
      <c r="AM40" s="59" t="str">
        <f t="shared" si="23"/>
        <v>ALI_118_SEG_15</v>
      </c>
      <c r="AN40" s="59" t="str">
        <f t="shared" si="24"/>
        <v>ALI_118_SEG_15_VAL_15788838.04</v>
      </c>
      <c r="AO40" s="60">
        <f t="shared" ref="AO40" si="367">IF(OR(AB40="",AB40=0),0,COUNTIF(Codificacion,AM40))</f>
        <v>4</v>
      </c>
      <c r="AP40" s="61">
        <f t="array" ref="AP40">MIN(IF(Codificacion=AM40,Total_Cotizacion,""))</f>
        <v>15788838.039999999</v>
      </c>
      <c r="AQ40" s="62" t="b">
        <f t="shared" si="26"/>
        <v>1</v>
      </c>
      <c r="AR40" s="51" t="str">
        <f t="shared" ref="AR40" si="368">IF(COUNTIF(Codificacion2,CONCATENATE(AM40,"_VAL_",AB40))&gt;1,"Empate","")</f>
        <v/>
      </c>
      <c r="AS40" s="63" t="str">
        <f t="shared" si="28"/>
        <v>X</v>
      </c>
      <c r="AT40" s="59" t="str">
        <f t="shared" si="29"/>
        <v>ALI_118_SEG_15_X</v>
      </c>
      <c r="AU40" s="63">
        <f t="shared" ref="AU40" si="369">IF(AND(COUNTIF(Codificacion3,AT40)&lt;AO40),1,COUNTIF(Codificacion3,AT40))</f>
        <v>1</v>
      </c>
      <c r="AV40" s="62" t="str">
        <f t="shared" si="31"/>
        <v>Cotizacion Seleccionada</v>
      </c>
      <c r="AW40" s="53"/>
      <c r="AX40" s="51" t="str">
        <f t="shared" si="32"/>
        <v>ALI_118_SEG_15VERDADERO</v>
      </c>
      <c r="AY40" s="51">
        <f t="shared" si="12"/>
        <v>1</v>
      </c>
      <c r="AZ40" s="64" t="b">
        <f t="shared" si="33"/>
        <v>0</v>
      </c>
    </row>
    <row r="41" spans="1:52" x14ac:dyDescent="0.2">
      <c r="A41" s="50" t="b">
        <f t="shared" si="0"/>
        <v>0</v>
      </c>
      <c r="B41" s="51" t="s">
        <v>54</v>
      </c>
      <c r="C41" s="52">
        <v>25</v>
      </c>
      <c r="D41" s="52">
        <f t="shared" ref="D41" si="370">IF(ISERROR(VLOOKUP(E41,Proveedores,2,FALSE)),"",VLOOKUP(E41,Proveedores,2,FALSE))</f>
        <v>2087</v>
      </c>
      <c r="E41" s="53" t="s">
        <v>55</v>
      </c>
      <c r="F41" s="54">
        <v>46</v>
      </c>
      <c r="G41" s="53" t="s">
        <v>56</v>
      </c>
      <c r="H41" s="53" t="s">
        <v>60</v>
      </c>
      <c r="I41" s="52">
        <v>1</v>
      </c>
      <c r="J41" s="53" t="s">
        <v>58</v>
      </c>
      <c r="K41" s="55">
        <v>44835</v>
      </c>
      <c r="L41" s="56">
        <v>6195</v>
      </c>
      <c r="M41" s="56">
        <v>7886</v>
      </c>
      <c r="N41" s="56">
        <v>3723</v>
      </c>
      <c r="O41" s="56">
        <v>405</v>
      </c>
      <c r="P41" s="57">
        <v>559</v>
      </c>
      <c r="Q41" s="58">
        <v>0.1</v>
      </c>
      <c r="R41" s="57">
        <v>503.1</v>
      </c>
      <c r="S41" s="57">
        <v>931</v>
      </c>
      <c r="T41" s="58">
        <v>0.1</v>
      </c>
      <c r="U41" s="57">
        <v>837.9</v>
      </c>
      <c r="V41" s="57">
        <v>931</v>
      </c>
      <c r="W41" s="58">
        <v>0.1</v>
      </c>
      <c r="X41" s="57">
        <v>837.9</v>
      </c>
      <c r="Y41" s="57">
        <v>931</v>
      </c>
      <c r="Z41" s="58">
        <v>0.1</v>
      </c>
      <c r="AA41" s="57">
        <v>837.9</v>
      </c>
      <c r="AB41" s="57">
        <v>13183235.099999998</v>
      </c>
      <c r="AC41" s="53" t="str">
        <f t="shared" si="14"/>
        <v>Registro Valido</v>
      </c>
      <c r="AD41" s="57">
        <f t="shared" ref="AD41" si="371">IF(OR(ISERROR(VLOOKUP(CONCATENATE("ALI_",$C41,"_SEG_",$I41,"_PROV_",$D41),Catalogo_Precios,AD$8,FALSE)),L41=0),0,VLOOKUP(CONCATENATE("ALI_",$C41,"_SEG_",$I41,"_PROV_",$D41),Catalogo_Precios,AD$8,FALSE))</f>
        <v>559</v>
      </c>
      <c r="AE41" s="57">
        <f t="shared" ref="AE41" si="372">IF(OR(ISERROR(VLOOKUP(CONCATENATE("ALI_",$C41,"_SEG_",$I41,"_PROV_",$D41),Catalogo_Precios,AE$8,FALSE)),M41=0),0,VLOOKUP(CONCATENATE("ALI_",$C41,"_SEG_",$I41,"_PROV_",$D41),Catalogo_Precios,AE$8,FALSE))</f>
        <v>931</v>
      </c>
      <c r="AF41" s="57">
        <f t="shared" ref="AF41" si="373">IF(OR(ISERROR(VLOOKUP(CONCATENATE("ALI_",$C41,"_SEG_",$I41,"_PROV_",$D41),Catalogo_Precios,AF$8,FALSE)),N41=0),0,VLOOKUP(CONCATENATE("ALI_",$C41,"_SEG_",$I41,"_PROV_",$D41),Catalogo_Precios,AF$8,FALSE))</f>
        <v>931</v>
      </c>
      <c r="AG41" s="57">
        <f t="shared" ref="AG41" si="374">IF(OR(ISERROR(VLOOKUP(CONCATENATE("ALI_",$C41,"_SEG_",$I41,"_PROV_",$D41),Catalogo_Precios,AG$8,FALSE)),O41=0),0,VLOOKUP(CONCATENATE("ALI_",$C41,"_SEG_",$I41,"_PROV_",$D41),Catalogo_Precios,AG$8,FALSE))</f>
        <v>931</v>
      </c>
      <c r="AH41" s="57">
        <f t="shared" ref="AH41" si="375">IF(OR(ISERROR(VLOOKUP(CONCATENATE("ALI_",$C41,"_SEG_",$I41,"_PROV_",$D41),Catalogo_Precios,AH$8,FALSE)),L41=0),0,VLOOKUP(CONCATENATE("ALI_",$C41,"_SEG_",$I41,"_PROV_",$D41),Catalogo_Precios,AH$8,FALSE))</f>
        <v>559</v>
      </c>
      <c r="AI41" s="57">
        <f t="shared" ref="AI41" si="376">IF(OR(ISERROR(VLOOKUP(CONCATENATE("ALI_",$C41,"_SEG_",$I41,"_PROV_",$D41),Catalogo_Precios,AI$8,FALSE)),M41=0),0,VLOOKUP(CONCATENATE("ALI_",$C41,"_SEG_",$I41,"_PROV_",$D41),Catalogo_Precios,AI$8,FALSE))</f>
        <v>931</v>
      </c>
      <c r="AJ41" s="57">
        <f t="shared" ref="AJ41" si="377">IF(OR(ISERROR(VLOOKUP(CONCATENATE("ALI_",$C41,"_SEG_",$I41,"_PROV_",$D41),Catalogo_Precios,AJ$8,FALSE)),N41=0),0,VLOOKUP(CONCATENATE("ALI_",$C41,"_SEG_",$I41,"_PROV_",$D41),Catalogo_Precios,AJ$8,FALSE))</f>
        <v>931</v>
      </c>
      <c r="AK41" s="57">
        <f t="shared" ref="AK41" si="378">IF(OR(ISERROR(VLOOKUP(CONCATENATE("ALI_",$C41,"_SEG_",$I41,"_PROV_",$D41),Catalogo_Precios,AK$8,FALSE)),O41=0),0,VLOOKUP(CONCATENATE("ALI_",$C41,"_SEG_",$I41,"_PROV_",$D41),Catalogo_Precios,AK$8,FALSE))</f>
        <v>931</v>
      </c>
      <c r="AL41" s="53"/>
      <c r="AM41" s="59" t="str">
        <f t="shared" si="23"/>
        <v>ALI_25_SEG_1</v>
      </c>
      <c r="AN41" s="59" t="str">
        <f t="shared" si="24"/>
        <v>ALI_25_SEG_1_VAL_13183235.1</v>
      </c>
      <c r="AO41" s="60">
        <f t="shared" ref="AO41" si="379">IF(OR(AB41="",AB41=0),0,COUNTIF(Codificacion,AM41))</f>
        <v>6</v>
      </c>
      <c r="AP41" s="61">
        <f t="array" ref="AP41">MIN(IF(Codificacion=AM41,Total_Cotizacion,""))</f>
        <v>11718431.200000001</v>
      </c>
      <c r="AQ41" s="62" t="b">
        <f t="shared" si="26"/>
        <v>0</v>
      </c>
      <c r="AR41" s="51" t="str">
        <f t="shared" ref="AR41" si="380">IF(COUNTIF(Codificacion2,CONCATENATE(AM41,"_VAL_",AB41))&gt;1,"Empate","")</f>
        <v/>
      </c>
      <c r="AS41" s="63" t="str">
        <f t="shared" si="28"/>
        <v/>
      </c>
      <c r="AT41" s="59" t="str">
        <f t="shared" si="29"/>
        <v>ALI_25_SEG_1_</v>
      </c>
      <c r="AU41" s="63">
        <f t="shared" ref="AU41" si="381">IF(AND(COUNTIF(Codificacion3,AT41)&lt;AO41),1,COUNTIF(Codificacion3,AT41))</f>
        <v>1</v>
      </c>
      <c r="AV41" s="62" t="str">
        <f t="shared" si="31"/>
        <v>No Seleccionada</v>
      </c>
      <c r="AW41" s="53"/>
      <c r="AX41" s="51" t="str">
        <f t="shared" si="32"/>
        <v>ALI_25_SEG_1FALSO</v>
      </c>
      <c r="AY41" s="51">
        <f t="shared" si="12"/>
        <v>3</v>
      </c>
      <c r="AZ41" s="64" t="b">
        <f t="shared" si="33"/>
        <v>0</v>
      </c>
    </row>
    <row r="42" spans="1:52" x14ac:dyDescent="0.2">
      <c r="A42" s="50" t="b">
        <f t="shared" si="0"/>
        <v>0</v>
      </c>
      <c r="B42" s="51" t="s">
        <v>54</v>
      </c>
      <c r="C42" s="52">
        <v>25</v>
      </c>
      <c r="D42" s="52">
        <f t="shared" ref="D42" si="382">IF(ISERROR(VLOOKUP(E42,Proveedores,2,FALSE)),"",VLOOKUP(E42,Proveedores,2,FALSE))</f>
        <v>2087</v>
      </c>
      <c r="E42" s="53" t="s">
        <v>55</v>
      </c>
      <c r="F42" s="54">
        <v>47</v>
      </c>
      <c r="G42" s="53" t="s">
        <v>56</v>
      </c>
      <c r="H42" s="53" t="s">
        <v>60</v>
      </c>
      <c r="I42" s="52">
        <v>2</v>
      </c>
      <c r="J42" s="53" t="s">
        <v>58</v>
      </c>
      <c r="K42" s="55">
        <v>44835</v>
      </c>
      <c r="L42" s="56">
        <v>6335</v>
      </c>
      <c r="M42" s="56">
        <v>8064</v>
      </c>
      <c r="N42" s="56">
        <v>3808</v>
      </c>
      <c r="O42" s="56">
        <v>414</v>
      </c>
      <c r="P42" s="57">
        <v>559</v>
      </c>
      <c r="Q42" s="58">
        <v>0.1</v>
      </c>
      <c r="R42" s="57">
        <v>503.1</v>
      </c>
      <c r="S42" s="57">
        <v>931</v>
      </c>
      <c r="T42" s="58">
        <v>0.1</v>
      </c>
      <c r="U42" s="57">
        <v>837.9</v>
      </c>
      <c r="V42" s="57">
        <v>931</v>
      </c>
      <c r="W42" s="58">
        <v>0.1</v>
      </c>
      <c r="X42" s="57">
        <v>837.9</v>
      </c>
      <c r="Y42" s="57">
        <v>931</v>
      </c>
      <c r="Z42" s="58">
        <v>0.1</v>
      </c>
      <c r="AA42" s="57">
        <v>837.9</v>
      </c>
      <c r="AB42" s="57">
        <v>13481577.899999999</v>
      </c>
      <c r="AC42" s="53" t="str">
        <f t="shared" si="14"/>
        <v>Registro Valido</v>
      </c>
      <c r="AD42" s="57">
        <f t="shared" ref="AD42" si="383">IF(OR(ISERROR(VLOOKUP(CONCATENATE("ALI_",$C42,"_SEG_",$I42,"_PROV_",$D42),Catalogo_Precios,AD$8,FALSE)),L42=0),0,VLOOKUP(CONCATENATE("ALI_",$C42,"_SEG_",$I42,"_PROV_",$D42),Catalogo_Precios,AD$8,FALSE))</f>
        <v>559</v>
      </c>
      <c r="AE42" s="57">
        <f t="shared" ref="AE42" si="384">IF(OR(ISERROR(VLOOKUP(CONCATENATE("ALI_",$C42,"_SEG_",$I42,"_PROV_",$D42),Catalogo_Precios,AE$8,FALSE)),M42=0),0,VLOOKUP(CONCATENATE("ALI_",$C42,"_SEG_",$I42,"_PROV_",$D42),Catalogo_Precios,AE$8,FALSE))</f>
        <v>931</v>
      </c>
      <c r="AF42" s="57">
        <f t="shared" ref="AF42" si="385">IF(OR(ISERROR(VLOOKUP(CONCATENATE("ALI_",$C42,"_SEG_",$I42,"_PROV_",$D42),Catalogo_Precios,AF$8,FALSE)),N42=0),0,VLOOKUP(CONCATENATE("ALI_",$C42,"_SEG_",$I42,"_PROV_",$D42),Catalogo_Precios,AF$8,FALSE))</f>
        <v>931</v>
      </c>
      <c r="AG42" s="57">
        <f t="shared" ref="AG42" si="386">IF(OR(ISERROR(VLOOKUP(CONCATENATE("ALI_",$C42,"_SEG_",$I42,"_PROV_",$D42),Catalogo_Precios,AG$8,FALSE)),O42=0),0,VLOOKUP(CONCATENATE("ALI_",$C42,"_SEG_",$I42,"_PROV_",$D42),Catalogo_Precios,AG$8,FALSE))</f>
        <v>931</v>
      </c>
      <c r="AH42" s="57">
        <f t="shared" ref="AH42" si="387">IF(OR(ISERROR(VLOOKUP(CONCATENATE("ALI_",$C42,"_SEG_",$I42,"_PROV_",$D42),Catalogo_Precios,AH$8,FALSE)),L42=0),0,VLOOKUP(CONCATENATE("ALI_",$C42,"_SEG_",$I42,"_PROV_",$D42),Catalogo_Precios,AH$8,FALSE))</f>
        <v>559</v>
      </c>
      <c r="AI42" s="57">
        <f t="shared" ref="AI42" si="388">IF(OR(ISERROR(VLOOKUP(CONCATENATE("ALI_",$C42,"_SEG_",$I42,"_PROV_",$D42),Catalogo_Precios,AI$8,FALSE)),M42=0),0,VLOOKUP(CONCATENATE("ALI_",$C42,"_SEG_",$I42,"_PROV_",$D42),Catalogo_Precios,AI$8,FALSE))</f>
        <v>931</v>
      </c>
      <c r="AJ42" s="57">
        <f t="shared" ref="AJ42" si="389">IF(OR(ISERROR(VLOOKUP(CONCATENATE("ALI_",$C42,"_SEG_",$I42,"_PROV_",$D42),Catalogo_Precios,AJ$8,FALSE)),N42=0),0,VLOOKUP(CONCATENATE("ALI_",$C42,"_SEG_",$I42,"_PROV_",$D42),Catalogo_Precios,AJ$8,FALSE))</f>
        <v>931</v>
      </c>
      <c r="AK42" s="57">
        <f t="shared" ref="AK42" si="390">IF(OR(ISERROR(VLOOKUP(CONCATENATE("ALI_",$C42,"_SEG_",$I42,"_PROV_",$D42),Catalogo_Precios,AK$8,FALSE)),O42=0),0,VLOOKUP(CONCATENATE("ALI_",$C42,"_SEG_",$I42,"_PROV_",$D42),Catalogo_Precios,AK$8,FALSE))</f>
        <v>931</v>
      </c>
      <c r="AL42" s="53"/>
      <c r="AM42" s="59" t="str">
        <f t="shared" si="23"/>
        <v>ALI_25_SEG_2</v>
      </c>
      <c r="AN42" s="59" t="str">
        <f t="shared" si="24"/>
        <v>ALI_25_SEG_2_VAL_13481577.9</v>
      </c>
      <c r="AO42" s="60">
        <f t="shared" ref="AO42" si="391">IF(OR(AB42="",AB42=0),0,COUNTIF(Codificacion,AM42))</f>
        <v>6</v>
      </c>
      <c r="AP42" s="61">
        <f t="array" ref="AP42">MIN(IF(Codificacion=AM42,Total_Cotizacion,""))</f>
        <v>11983624.799999999</v>
      </c>
      <c r="AQ42" s="62" t="b">
        <f t="shared" si="26"/>
        <v>0</v>
      </c>
      <c r="AR42" s="51" t="str">
        <f t="shared" ref="AR42" si="392">IF(COUNTIF(Codificacion2,CONCATENATE(AM42,"_VAL_",AB42))&gt;1,"Empate","")</f>
        <v/>
      </c>
      <c r="AS42" s="63" t="str">
        <f t="shared" si="28"/>
        <v/>
      </c>
      <c r="AT42" s="59" t="str">
        <f t="shared" si="29"/>
        <v>ALI_25_SEG_2_</v>
      </c>
      <c r="AU42" s="63">
        <f t="shared" ref="AU42" si="393">IF(AND(COUNTIF(Codificacion3,AT42)&lt;AO42),1,COUNTIF(Codificacion3,AT42))</f>
        <v>1</v>
      </c>
      <c r="AV42" s="62" t="str">
        <f t="shared" si="31"/>
        <v>No Seleccionada</v>
      </c>
      <c r="AW42" s="53"/>
      <c r="AX42" s="51" t="str">
        <f t="shared" si="32"/>
        <v>ALI_25_SEG_2FALSO</v>
      </c>
      <c r="AY42" s="51">
        <f t="shared" si="12"/>
        <v>3</v>
      </c>
      <c r="AZ42" s="64" t="b">
        <f t="shared" si="33"/>
        <v>0</v>
      </c>
    </row>
    <row r="43" spans="1:52" x14ac:dyDescent="0.2">
      <c r="A43" s="50" t="b">
        <f t="shared" si="0"/>
        <v>0</v>
      </c>
      <c r="B43" s="51" t="s">
        <v>54</v>
      </c>
      <c r="C43" s="52">
        <v>25</v>
      </c>
      <c r="D43" s="52">
        <f t="shared" ref="D43" si="394">IF(ISERROR(VLOOKUP(E43,Proveedores,2,FALSE)),"",VLOOKUP(E43,Proveedores,2,FALSE))</f>
        <v>2087</v>
      </c>
      <c r="E43" s="53" t="s">
        <v>55</v>
      </c>
      <c r="F43" s="54">
        <v>48</v>
      </c>
      <c r="G43" s="53" t="s">
        <v>56</v>
      </c>
      <c r="H43" s="53" t="s">
        <v>60</v>
      </c>
      <c r="I43" s="52">
        <v>3</v>
      </c>
      <c r="J43" s="53" t="s">
        <v>58</v>
      </c>
      <c r="K43" s="55">
        <v>44835</v>
      </c>
      <c r="L43" s="56">
        <v>6297</v>
      </c>
      <c r="M43" s="56">
        <v>8016</v>
      </c>
      <c r="N43" s="56">
        <v>3785</v>
      </c>
      <c r="O43" s="56">
        <v>411</v>
      </c>
      <c r="P43" s="57">
        <v>559</v>
      </c>
      <c r="Q43" s="58">
        <v>0.1</v>
      </c>
      <c r="R43" s="57">
        <v>503.1</v>
      </c>
      <c r="S43" s="57">
        <v>931</v>
      </c>
      <c r="T43" s="58">
        <v>0.1</v>
      </c>
      <c r="U43" s="57">
        <v>837.9</v>
      </c>
      <c r="V43" s="57">
        <v>931</v>
      </c>
      <c r="W43" s="58">
        <v>0.1</v>
      </c>
      <c r="X43" s="57">
        <v>837.9</v>
      </c>
      <c r="Y43" s="57">
        <v>931</v>
      </c>
      <c r="Z43" s="58">
        <v>0.1</v>
      </c>
      <c r="AA43" s="57">
        <v>837.9</v>
      </c>
      <c r="AB43" s="57">
        <v>13400455.5</v>
      </c>
      <c r="AC43" s="53" t="str">
        <f t="shared" si="14"/>
        <v>Registro Valido</v>
      </c>
      <c r="AD43" s="57">
        <f t="shared" ref="AD43" si="395">IF(OR(ISERROR(VLOOKUP(CONCATENATE("ALI_",$C43,"_SEG_",$I43,"_PROV_",$D43),Catalogo_Precios,AD$8,FALSE)),L43=0),0,VLOOKUP(CONCATENATE("ALI_",$C43,"_SEG_",$I43,"_PROV_",$D43),Catalogo_Precios,AD$8,FALSE))</f>
        <v>559</v>
      </c>
      <c r="AE43" s="57">
        <f t="shared" ref="AE43" si="396">IF(OR(ISERROR(VLOOKUP(CONCATENATE("ALI_",$C43,"_SEG_",$I43,"_PROV_",$D43),Catalogo_Precios,AE$8,FALSE)),M43=0),0,VLOOKUP(CONCATENATE("ALI_",$C43,"_SEG_",$I43,"_PROV_",$D43),Catalogo_Precios,AE$8,FALSE))</f>
        <v>931</v>
      </c>
      <c r="AF43" s="57">
        <f t="shared" ref="AF43" si="397">IF(OR(ISERROR(VLOOKUP(CONCATENATE("ALI_",$C43,"_SEG_",$I43,"_PROV_",$D43),Catalogo_Precios,AF$8,FALSE)),N43=0),0,VLOOKUP(CONCATENATE("ALI_",$C43,"_SEG_",$I43,"_PROV_",$D43),Catalogo_Precios,AF$8,FALSE))</f>
        <v>931</v>
      </c>
      <c r="AG43" s="57">
        <f t="shared" ref="AG43" si="398">IF(OR(ISERROR(VLOOKUP(CONCATENATE("ALI_",$C43,"_SEG_",$I43,"_PROV_",$D43),Catalogo_Precios,AG$8,FALSE)),O43=0),0,VLOOKUP(CONCATENATE("ALI_",$C43,"_SEG_",$I43,"_PROV_",$D43),Catalogo_Precios,AG$8,FALSE))</f>
        <v>931</v>
      </c>
      <c r="AH43" s="57">
        <f t="shared" ref="AH43" si="399">IF(OR(ISERROR(VLOOKUP(CONCATENATE("ALI_",$C43,"_SEG_",$I43,"_PROV_",$D43),Catalogo_Precios,AH$8,FALSE)),L43=0),0,VLOOKUP(CONCATENATE("ALI_",$C43,"_SEG_",$I43,"_PROV_",$D43),Catalogo_Precios,AH$8,FALSE))</f>
        <v>559</v>
      </c>
      <c r="AI43" s="57">
        <f t="shared" ref="AI43" si="400">IF(OR(ISERROR(VLOOKUP(CONCATENATE("ALI_",$C43,"_SEG_",$I43,"_PROV_",$D43),Catalogo_Precios,AI$8,FALSE)),M43=0),0,VLOOKUP(CONCATENATE("ALI_",$C43,"_SEG_",$I43,"_PROV_",$D43),Catalogo_Precios,AI$8,FALSE))</f>
        <v>931</v>
      </c>
      <c r="AJ43" s="57">
        <f t="shared" ref="AJ43" si="401">IF(OR(ISERROR(VLOOKUP(CONCATENATE("ALI_",$C43,"_SEG_",$I43,"_PROV_",$D43),Catalogo_Precios,AJ$8,FALSE)),N43=0),0,VLOOKUP(CONCATENATE("ALI_",$C43,"_SEG_",$I43,"_PROV_",$D43),Catalogo_Precios,AJ$8,FALSE))</f>
        <v>931</v>
      </c>
      <c r="AK43" s="57">
        <f t="shared" ref="AK43" si="402">IF(OR(ISERROR(VLOOKUP(CONCATENATE("ALI_",$C43,"_SEG_",$I43,"_PROV_",$D43),Catalogo_Precios,AK$8,FALSE)),O43=0),0,VLOOKUP(CONCATENATE("ALI_",$C43,"_SEG_",$I43,"_PROV_",$D43),Catalogo_Precios,AK$8,FALSE))</f>
        <v>931</v>
      </c>
      <c r="AL43" s="53"/>
      <c r="AM43" s="59" t="str">
        <f t="shared" si="23"/>
        <v>ALI_25_SEG_3</v>
      </c>
      <c r="AN43" s="59" t="str">
        <f t="shared" si="24"/>
        <v>ALI_25_SEG_3_VAL_13400455.5</v>
      </c>
      <c r="AO43" s="60">
        <f t="shared" ref="AO43" si="403">IF(OR(AB43="",AB43=0),0,COUNTIF(Codificacion,AM43))</f>
        <v>6</v>
      </c>
      <c r="AP43" s="61">
        <f t="array" ref="AP43">MIN(IF(Codificacion=AM43,Total_Cotizacion,""))</f>
        <v>11911516</v>
      </c>
      <c r="AQ43" s="62" t="b">
        <f t="shared" si="26"/>
        <v>0</v>
      </c>
      <c r="AR43" s="51" t="str">
        <f t="shared" ref="AR43" si="404">IF(COUNTIF(Codificacion2,CONCATENATE(AM43,"_VAL_",AB43))&gt;1,"Empate","")</f>
        <v/>
      </c>
      <c r="AS43" s="63" t="str">
        <f t="shared" si="28"/>
        <v/>
      </c>
      <c r="AT43" s="59" t="str">
        <f t="shared" si="29"/>
        <v>ALI_25_SEG_3_</v>
      </c>
      <c r="AU43" s="63">
        <f t="shared" ref="AU43" si="405">IF(AND(COUNTIF(Codificacion3,AT43)&lt;AO43),1,COUNTIF(Codificacion3,AT43))</f>
        <v>1</v>
      </c>
      <c r="AV43" s="62" t="str">
        <f t="shared" si="31"/>
        <v>No Seleccionada</v>
      </c>
      <c r="AW43" s="53"/>
      <c r="AX43" s="51" t="str">
        <f t="shared" si="32"/>
        <v>ALI_25_SEG_3FALSO</v>
      </c>
      <c r="AY43" s="51">
        <f t="shared" si="12"/>
        <v>3</v>
      </c>
      <c r="AZ43" s="64" t="b">
        <f t="shared" si="33"/>
        <v>0</v>
      </c>
    </row>
    <row r="44" spans="1:52" x14ac:dyDescent="0.2">
      <c r="A44" s="50" t="b">
        <f t="shared" si="0"/>
        <v>0</v>
      </c>
      <c r="B44" s="51" t="s">
        <v>54</v>
      </c>
      <c r="C44" s="52">
        <v>25</v>
      </c>
      <c r="D44" s="52">
        <f t="shared" ref="D44" si="406">IF(ISERROR(VLOOKUP(E44,Proveedores,2,FALSE)),"",VLOOKUP(E44,Proveedores,2,FALSE))</f>
        <v>2087</v>
      </c>
      <c r="E44" s="53" t="s">
        <v>55</v>
      </c>
      <c r="F44" s="54">
        <v>49</v>
      </c>
      <c r="G44" s="53" t="s">
        <v>56</v>
      </c>
      <c r="H44" s="53" t="s">
        <v>60</v>
      </c>
      <c r="I44" s="52">
        <v>4</v>
      </c>
      <c r="J44" s="53" t="s">
        <v>58</v>
      </c>
      <c r="K44" s="55">
        <v>44835</v>
      </c>
      <c r="L44" s="56">
        <v>6710</v>
      </c>
      <c r="M44" s="56">
        <v>8540</v>
      </c>
      <c r="N44" s="56">
        <v>4032</v>
      </c>
      <c r="O44" s="56">
        <v>439</v>
      </c>
      <c r="P44" s="57">
        <v>559</v>
      </c>
      <c r="Q44" s="58">
        <v>0.1</v>
      </c>
      <c r="R44" s="57">
        <v>503.1</v>
      </c>
      <c r="S44" s="57">
        <v>931</v>
      </c>
      <c r="T44" s="58">
        <v>0.1</v>
      </c>
      <c r="U44" s="57">
        <v>837.9</v>
      </c>
      <c r="V44" s="57">
        <v>931</v>
      </c>
      <c r="W44" s="58">
        <v>0.1</v>
      </c>
      <c r="X44" s="57">
        <v>837.9</v>
      </c>
      <c r="Y44" s="57">
        <v>931</v>
      </c>
      <c r="Z44" s="58">
        <v>0.1</v>
      </c>
      <c r="AA44" s="57">
        <v>837.9</v>
      </c>
      <c r="AB44" s="57">
        <v>14277717.9</v>
      </c>
      <c r="AC44" s="53" t="str">
        <f t="shared" si="14"/>
        <v>Registro Valido</v>
      </c>
      <c r="AD44" s="57">
        <f t="shared" ref="AD44" si="407">IF(OR(ISERROR(VLOOKUP(CONCATENATE("ALI_",$C44,"_SEG_",$I44,"_PROV_",$D44),Catalogo_Precios,AD$8,FALSE)),L44=0),0,VLOOKUP(CONCATENATE("ALI_",$C44,"_SEG_",$I44,"_PROV_",$D44),Catalogo_Precios,AD$8,FALSE))</f>
        <v>559</v>
      </c>
      <c r="AE44" s="57">
        <f t="shared" ref="AE44" si="408">IF(OR(ISERROR(VLOOKUP(CONCATENATE("ALI_",$C44,"_SEG_",$I44,"_PROV_",$D44),Catalogo_Precios,AE$8,FALSE)),M44=0),0,VLOOKUP(CONCATENATE("ALI_",$C44,"_SEG_",$I44,"_PROV_",$D44),Catalogo_Precios,AE$8,FALSE))</f>
        <v>931</v>
      </c>
      <c r="AF44" s="57">
        <f t="shared" ref="AF44" si="409">IF(OR(ISERROR(VLOOKUP(CONCATENATE("ALI_",$C44,"_SEG_",$I44,"_PROV_",$D44),Catalogo_Precios,AF$8,FALSE)),N44=0),0,VLOOKUP(CONCATENATE("ALI_",$C44,"_SEG_",$I44,"_PROV_",$D44),Catalogo_Precios,AF$8,FALSE))</f>
        <v>931</v>
      </c>
      <c r="AG44" s="57">
        <f t="shared" ref="AG44" si="410">IF(OR(ISERROR(VLOOKUP(CONCATENATE("ALI_",$C44,"_SEG_",$I44,"_PROV_",$D44),Catalogo_Precios,AG$8,FALSE)),O44=0),0,VLOOKUP(CONCATENATE("ALI_",$C44,"_SEG_",$I44,"_PROV_",$D44),Catalogo_Precios,AG$8,FALSE))</f>
        <v>931</v>
      </c>
      <c r="AH44" s="57">
        <f t="shared" ref="AH44" si="411">IF(OR(ISERROR(VLOOKUP(CONCATENATE("ALI_",$C44,"_SEG_",$I44,"_PROV_",$D44),Catalogo_Precios,AH$8,FALSE)),L44=0),0,VLOOKUP(CONCATENATE("ALI_",$C44,"_SEG_",$I44,"_PROV_",$D44),Catalogo_Precios,AH$8,FALSE))</f>
        <v>559</v>
      </c>
      <c r="AI44" s="57">
        <f t="shared" ref="AI44" si="412">IF(OR(ISERROR(VLOOKUP(CONCATENATE("ALI_",$C44,"_SEG_",$I44,"_PROV_",$D44),Catalogo_Precios,AI$8,FALSE)),M44=0),0,VLOOKUP(CONCATENATE("ALI_",$C44,"_SEG_",$I44,"_PROV_",$D44),Catalogo_Precios,AI$8,FALSE))</f>
        <v>931</v>
      </c>
      <c r="AJ44" s="57">
        <f t="shared" ref="AJ44" si="413">IF(OR(ISERROR(VLOOKUP(CONCATENATE("ALI_",$C44,"_SEG_",$I44,"_PROV_",$D44),Catalogo_Precios,AJ$8,FALSE)),N44=0),0,VLOOKUP(CONCATENATE("ALI_",$C44,"_SEG_",$I44,"_PROV_",$D44),Catalogo_Precios,AJ$8,FALSE))</f>
        <v>931</v>
      </c>
      <c r="AK44" s="57">
        <f t="shared" ref="AK44" si="414">IF(OR(ISERROR(VLOOKUP(CONCATENATE("ALI_",$C44,"_SEG_",$I44,"_PROV_",$D44),Catalogo_Precios,AK$8,FALSE)),O44=0),0,VLOOKUP(CONCATENATE("ALI_",$C44,"_SEG_",$I44,"_PROV_",$D44),Catalogo_Precios,AK$8,FALSE))</f>
        <v>931</v>
      </c>
      <c r="AL44" s="53"/>
      <c r="AM44" s="59" t="str">
        <f t="shared" si="23"/>
        <v>ALI_25_SEG_4</v>
      </c>
      <c r="AN44" s="59" t="str">
        <f t="shared" si="24"/>
        <v>ALI_25_SEG_4_VAL_14277717.9</v>
      </c>
      <c r="AO44" s="60">
        <f t="shared" ref="AO44" si="415">IF(OR(AB44="",AB44=0),0,COUNTIF(Codificacion,AM44))</f>
        <v>5</v>
      </c>
      <c r="AP44" s="61">
        <f t="array" ref="AP44">MIN(IF(Codificacion=AM44,Total_Cotizacion,""))</f>
        <v>12691304.799999999</v>
      </c>
      <c r="AQ44" s="62" t="b">
        <f t="shared" si="26"/>
        <v>0</v>
      </c>
      <c r="AR44" s="51" t="str">
        <f t="shared" ref="AR44" si="416">IF(COUNTIF(Codificacion2,CONCATENATE(AM44,"_VAL_",AB44))&gt;1,"Empate","")</f>
        <v/>
      </c>
      <c r="AS44" s="63" t="str">
        <f t="shared" si="28"/>
        <v/>
      </c>
      <c r="AT44" s="59" t="str">
        <f t="shared" si="29"/>
        <v>ALI_25_SEG_4_</v>
      </c>
      <c r="AU44" s="63">
        <f t="shared" ref="AU44" si="417">IF(AND(COUNTIF(Codificacion3,AT44)&lt;AO44),1,COUNTIF(Codificacion3,AT44))</f>
        <v>1</v>
      </c>
      <c r="AV44" s="62" t="str">
        <f t="shared" si="31"/>
        <v>No Seleccionada</v>
      </c>
      <c r="AW44" s="53"/>
      <c r="AX44" s="51" t="str">
        <f t="shared" si="32"/>
        <v>ALI_25_SEG_4FALSO</v>
      </c>
      <c r="AY44" s="51">
        <f t="shared" si="12"/>
        <v>3</v>
      </c>
      <c r="AZ44" s="64" t="b">
        <f t="shared" si="33"/>
        <v>0</v>
      </c>
    </row>
    <row r="45" spans="1:52" x14ac:dyDescent="0.2">
      <c r="A45" s="50" t="b">
        <f t="shared" si="0"/>
        <v>0</v>
      </c>
      <c r="B45" s="51" t="s">
        <v>54</v>
      </c>
      <c r="C45" s="52">
        <v>25</v>
      </c>
      <c r="D45" s="52">
        <f t="shared" ref="D45" si="418">IF(ISERROR(VLOOKUP(E45,Proveedores,2,FALSE)),"",VLOOKUP(E45,Proveedores,2,FALSE))</f>
        <v>2087</v>
      </c>
      <c r="E45" s="53" t="s">
        <v>55</v>
      </c>
      <c r="F45" s="54">
        <v>50</v>
      </c>
      <c r="G45" s="53" t="s">
        <v>56</v>
      </c>
      <c r="H45" s="53" t="s">
        <v>60</v>
      </c>
      <c r="I45" s="52">
        <v>5</v>
      </c>
      <c r="J45" s="53" t="s">
        <v>58</v>
      </c>
      <c r="K45" s="55">
        <v>44835</v>
      </c>
      <c r="L45" s="56">
        <v>6237</v>
      </c>
      <c r="M45" s="56">
        <v>7940</v>
      </c>
      <c r="N45" s="56">
        <v>3749</v>
      </c>
      <c r="O45" s="56">
        <v>407</v>
      </c>
      <c r="P45" s="57">
        <v>559</v>
      </c>
      <c r="Q45" s="58">
        <v>0.1</v>
      </c>
      <c r="R45" s="57">
        <v>503.1</v>
      </c>
      <c r="S45" s="57">
        <v>931</v>
      </c>
      <c r="T45" s="58">
        <v>0.1</v>
      </c>
      <c r="U45" s="57">
        <v>837.9</v>
      </c>
      <c r="V45" s="57">
        <v>931</v>
      </c>
      <c r="W45" s="58">
        <v>0.1</v>
      </c>
      <c r="X45" s="57">
        <v>837.9</v>
      </c>
      <c r="Y45" s="57">
        <v>931</v>
      </c>
      <c r="Z45" s="58">
        <v>0.1</v>
      </c>
      <c r="AA45" s="57">
        <v>837.9</v>
      </c>
      <c r="AB45" s="57">
        <v>13273073.1</v>
      </c>
      <c r="AC45" s="53" t="str">
        <f t="shared" si="14"/>
        <v>Registro Valido</v>
      </c>
      <c r="AD45" s="57">
        <f t="shared" ref="AD45" si="419">IF(OR(ISERROR(VLOOKUP(CONCATENATE("ALI_",$C45,"_SEG_",$I45,"_PROV_",$D45),Catalogo_Precios,AD$8,FALSE)),L45=0),0,VLOOKUP(CONCATENATE("ALI_",$C45,"_SEG_",$I45,"_PROV_",$D45),Catalogo_Precios,AD$8,FALSE))</f>
        <v>559</v>
      </c>
      <c r="AE45" s="57">
        <f t="shared" ref="AE45" si="420">IF(OR(ISERROR(VLOOKUP(CONCATENATE("ALI_",$C45,"_SEG_",$I45,"_PROV_",$D45),Catalogo_Precios,AE$8,FALSE)),M45=0),0,VLOOKUP(CONCATENATE("ALI_",$C45,"_SEG_",$I45,"_PROV_",$D45),Catalogo_Precios,AE$8,FALSE))</f>
        <v>931</v>
      </c>
      <c r="AF45" s="57">
        <f t="shared" ref="AF45" si="421">IF(OR(ISERROR(VLOOKUP(CONCATENATE("ALI_",$C45,"_SEG_",$I45,"_PROV_",$D45),Catalogo_Precios,AF$8,FALSE)),N45=0),0,VLOOKUP(CONCATENATE("ALI_",$C45,"_SEG_",$I45,"_PROV_",$D45),Catalogo_Precios,AF$8,FALSE))</f>
        <v>931</v>
      </c>
      <c r="AG45" s="57">
        <f t="shared" ref="AG45" si="422">IF(OR(ISERROR(VLOOKUP(CONCATENATE("ALI_",$C45,"_SEG_",$I45,"_PROV_",$D45),Catalogo_Precios,AG$8,FALSE)),O45=0),0,VLOOKUP(CONCATENATE("ALI_",$C45,"_SEG_",$I45,"_PROV_",$D45),Catalogo_Precios,AG$8,FALSE))</f>
        <v>931</v>
      </c>
      <c r="AH45" s="57">
        <f t="shared" ref="AH45" si="423">IF(OR(ISERROR(VLOOKUP(CONCATENATE("ALI_",$C45,"_SEG_",$I45,"_PROV_",$D45),Catalogo_Precios,AH$8,FALSE)),L45=0),0,VLOOKUP(CONCATENATE("ALI_",$C45,"_SEG_",$I45,"_PROV_",$D45),Catalogo_Precios,AH$8,FALSE))</f>
        <v>559</v>
      </c>
      <c r="AI45" s="57">
        <f t="shared" ref="AI45" si="424">IF(OR(ISERROR(VLOOKUP(CONCATENATE("ALI_",$C45,"_SEG_",$I45,"_PROV_",$D45),Catalogo_Precios,AI$8,FALSE)),M45=0),0,VLOOKUP(CONCATENATE("ALI_",$C45,"_SEG_",$I45,"_PROV_",$D45),Catalogo_Precios,AI$8,FALSE))</f>
        <v>931</v>
      </c>
      <c r="AJ45" s="57">
        <f t="shared" ref="AJ45" si="425">IF(OR(ISERROR(VLOOKUP(CONCATENATE("ALI_",$C45,"_SEG_",$I45,"_PROV_",$D45),Catalogo_Precios,AJ$8,FALSE)),N45=0),0,VLOOKUP(CONCATENATE("ALI_",$C45,"_SEG_",$I45,"_PROV_",$D45),Catalogo_Precios,AJ$8,FALSE))</f>
        <v>931</v>
      </c>
      <c r="AK45" s="57">
        <f t="shared" ref="AK45" si="426">IF(OR(ISERROR(VLOOKUP(CONCATENATE("ALI_",$C45,"_SEG_",$I45,"_PROV_",$D45),Catalogo_Precios,AK$8,FALSE)),O45=0),0,VLOOKUP(CONCATENATE("ALI_",$C45,"_SEG_",$I45,"_PROV_",$D45),Catalogo_Precios,AK$8,FALSE))</f>
        <v>931</v>
      </c>
      <c r="AL45" s="53"/>
      <c r="AM45" s="59" t="str">
        <f t="shared" si="23"/>
        <v>ALI_25_SEG_5</v>
      </c>
      <c r="AN45" s="59" t="str">
        <f t="shared" si="24"/>
        <v>ALI_25_SEG_5_VAL_13273073.1</v>
      </c>
      <c r="AO45" s="60">
        <f t="shared" ref="AO45" si="427">IF(OR(AB45="",AB45=0),0,COUNTIF(Codificacion,AM45))</f>
        <v>5</v>
      </c>
      <c r="AP45" s="61">
        <f t="array" ref="AP45">MIN(IF(Codificacion=AM45,Total_Cotizacion,""))</f>
        <v>11798287.199999999</v>
      </c>
      <c r="AQ45" s="62" t="b">
        <f t="shared" si="26"/>
        <v>0</v>
      </c>
      <c r="AR45" s="51" t="str">
        <f t="shared" ref="AR45" si="428">IF(COUNTIF(Codificacion2,CONCATENATE(AM45,"_VAL_",AB45))&gt;1,"Empate","")</f>
        <v/>
      </c>
      <c r="AS45" s="63" t="str">
        <f t="shared" si="28"/>
        <v/>
      </c>
      <c r="AT45" s="59" t="str">
        <f t="shared" si="29"/>
        <v>ALI_25_SEG_5_</v>
      </c>
      <c r="AU45" s="63">
        <f t="shared" ref="AU45" si="429">IF(AND(COUNTIF(Codificacion3,AT45)&lt;AO45),1,COUNTIF(Codificacion3,AT45))</f>
        <v>1</v>
      </c>
      <c r="AV45" s="62" t="str">
        <f t="shared" si="31"/>
        <v>No Seleccionada</v>
      </c>
      <c r="AW45" s="53"/>
      <c r="AX45" s="51" t="str">
        <f t="shared" si="32"/>
        <v>ALI_25_SEG_5FALSO</v>
      </c>
      <c r="AY45" s="51">
        <f t="shared" si="12"/>
        <v>3</v>
      </c>
      <c r="AZ45" s="64" t="b">
        <f t="shared" si="33"/>
        <v>0</v>
      </c>
    </row>
    <row r="46" spans="1:52" x14ac:dyDescent="0.2">
      <c r="A46" s="50" t="b">
        <f t="shared" si="0"/>
        <v>0</v>
      </c>
      <c r="B46" s="51" t="s">
        <v>54</v>
      </c>
      <c r="C46" s="52">
        <v>25</v>
      </c>
      <c r="D46" s="52">
        <f t="shared" ref="D46" si="430">IF(ISERROR(VLOOKUP(E46,Proveedores,2,FALSE)),"",VLOOKUP(E46,Proveedores,2,FALSE))</f>
        <v>2087</v>
      </c>
      <c r="E46" s="53" t="s">
        <v>55</v>
      </c>
      <c r="F46" s="54">
        <v>51</v>
      </c>
      <c r="G46" s="53" t="s">
        <v>56</v>
      </c>
      <c r="H46" s="53" t="s">
        <v>60</v>
      </c>
      <c r="I46" s="52">
        <v>6</v>
      </c>
      <c r="J46" s="53" t="s">
        <v>58</v>
      </c>
      <c r="K46" s="55">
        <v>44835</v>
      </c>
      <c r="L46" s="56">
        <v>6751</v>
      </c>
      <c r="M46" s="56">
        <v>8594</v>
      </c>
      <c r="N46" s="56">
        <v>4057</v>
      </c>
      <c r="O46" s="56">
        <v>441</v>
      </c>
      <c r="P46" s="57">
        <v>559</v>
      </c>
      <c r="Q46" s="58">
        <v>7.0000000000000007E-2</v>
      </c>
      <c r="R46" s="57">
        <v>519.87</v>
      </c>
      <c r="S46" s="57">
        <v>931</v>
      </c>
      <c r="T46" s="58">
        <v>7.0000000000000007E-2</v>
      </c>
      <c r="U46" s="57">
        <v>865.83</v>
      </c>
      <c r="V46" s="57">
        <v>931</v>
      </c>
      <c r="W46" s="58">
        <v>7.0000000000000007E-2</v>
      </c>
      <c r="X46" s="57">
        <v>865.83</v>
      </c>
      <c r="Y46" s="57">
        <v>931</v>
      </c>
      <c r="Z46" s="58">
        <v>7.0000000000000007E-2</v>
      </c>
      <c r="AA46" s="57">
        <v>865.83</v>
      </c>
      <c r="AB46" s="57">
        <v>14845088.73</v>
      </c>
      <c r="AC46" s="53" t="str">
        <f t="shared" si="14"/>
        <v>Registro Valido</v>
      </c>
      <c r="AD46" s="57">
        <f t="shared" ref="AD46" si="431">IF(OR(ISERROR(VLOOKUP(CONCATENATE("ALI_",$C46,"_SEG_",$I46,"_PROV_",$D46),Catalogo_Precios,AD$8,FALSE)),L46=0),0,VLOOKUP(CONCATENATE("ALI_",$C46,"_SEG_",$I46,"_PROV_",$D46),Catalogo_Precios,AD$8,FALSE))</f>
        <v>559</v>
      </c>
      <c r="AE46" s="57">
        <f t="shared" ref="AE46" si="432">IF(OR(ISERROR(VLOOKUP(CONCATENATE("ALI_",$C46,"_SEG_",$I46,"_PROV_",$D46),Catalogo_Precios,AE$8,FALSE)),M46=0),0,VLOOKUP(CONCATENATE("ALI_",$C46,"_SEG_",$I46,"_PROV_",$D46),Catalogo_Precios,AE$8,FALSE))</f>
        <v>931</v>
      </c>
      <c r="AF46" s="57">
        <f t="shared" ref="AF46" si="433">IF(OR(ISERROR(VLOOKUP(CONCATENATE("ALI_",$C46,"_SEG_",$I46,"_PROV_",$D46),Catalogo_Precios,AF$8,FALSE)),N46=0),0,VLOOKUP(CONCATENATE("ALI_",$C46,"_SEG_",$I46,"_PROV_",$D46),Catalogo_Precios,AF$8,FALSE))</f>
        <v>931</v>
      </c>
      <c r="AG46" s="57">
        <f t="shared" ref="AG46" si="434">IF(OR(ISERROR(VLOOKUP(CONCATENATE("ALI_",$C46,"_SEG_",$I46,"_PROV_",$D46),Catalogo_Precios,AG$8,FALSE)),O46=0),0,VLOOKUP(CONCATENATE("ALI_",$C46,"_SEG_",$I46,"_PROV_",$D46),Catalogo_Precios,AG$8,FALSE))</f>
        <v>931</v>
      </c>
      <c r="AH46" s="57">
        <f t="shared" ref="AH46" si="435">IF(OR(ISERROR(VLOOKUP(CONCATENATE("ALI_",$C46,"_SEG_",$I46,"_PROV_",$D46),Catalogo_Precios,AH$8,FALSE)),L46=0),0,VLOOKUP(CONCATENATE("ALI_",$C46,"_SEG_",$I46,"_PROV_",$D46),Catalogo_Precios,AH$8,FALSE))</f>
        <v>559</v>
      </c>
      <c r="AI46" s="57">
        <f t="shared" ref="AI46" si="436">IF(OR(ISERROR(VLOOKUP(CONCATENATE("ALI_",$C46,"_SEG_",$I46,"_PROV_",$D46),Catalogo_Precios,AI$8,FALSE)),M46=0),0,VLOOKUP(CONCATENATE("ALI_",$C46,"_SEG_",$I46,"_PROV_",$D46),Catalogo_Precios,AI$8,FALSE))</f>
        <v>931</v>
      </c>
      <c r="AJ46" s="57">
        <f t="shared" ref="AJ46" si="437">IF(OR(ISERROR(VLOOKUP(CONCATENATE("ALI_",$C46,"_SEG_",$I46,"_PROV_",$D46),Catalogo_Precios,AJ$8,FALSE)),N46=0),0,VLOOKUP(CONCATENATE("ALI_",$C46,"_SEG_",$I46,"_PROV_",$D46),Catalogo_Precios,AJ$8,FALSE))</f>
        <v>931</v>
      </c>
      <c r="AK46" s="57">
        <f t="shared" ref="AK46" si="438">IF(OR(ISERROR(VLOOKUP(CONCATENATE("ALI_",$C46,"_SEG_",$I46,"_PROV_",$D46),Catalogo_Precios,AK$8,FALSE)),O46=0),0,VLOOKUP(CONCATENATE("ALI_",$C46,"_SEG_",$I46,"_PROV_",$D46),Catalogo_Precios,AK$8,FALSE))</f>
        <v>931</v>
      </c>
      <c r="AL46" s="53"/>
      <c r="AM46" s="59" t="str">
        <f t="shared" si="23"/>
        <v>ALI_25_SEG_6</v>
      </c>
      <c r="AN46" s="59" t="str">
        <f t="shared" si="24"/>
        <v>ALI_25_SEG_6_VAL_14845088.73</v>
      </c>
      <c r="AO46" s="60">
        <f t="shared" ref="AO46" si="439">IF(OR(AB46="",AB46=0),0,COUNTIF(Codificacion,AM46))</f>
        <v>5</v>
      </c>
      <c r="AP46" s="61">
        <f t="array" ref="AP46">MIN(IF(Codificacion=AM46,Total_Cotizacion,""))</f>
        <v>12769968.799999999</v>
      </c>
      <c r="AQ46" s="62" t="b">
        <f t="shared" si="26"/>
        <v>0</v>
      </c>
      <c r="AR46" s="51" t="str">
        <f t="shared" ref="AR46" si="440">IF(COUNTIF(Codificacion2,CONCATENATE(AM46,"_VAL_",AB46))&gt;1,"Empate","")</f>
        <v/>
      </c>
      <c r="AS46" s="63" t="str">
        <f t="shared" si="28"/>
        <v/>
      </c>
      <c r="AT46" s="59" t="str">
        <f t="shared" si="29"/>
        <v>ALI_25_SEG_6_</v>
      </c>
      <c r="AU46" s="63">
        <f t="shared" ref="AU46" si="441">IF(AND(COUNTIF(Codificacion3,AT46)&lt;AO46),1,COUNTIF(Codificacion3,AT46))</f>
        <v>1</v>
      </c>
      <c r="AV46" s="62" t="str">
        <f t="shared" si="31"/>
        <v>No Seleccionada</v>
      </c>
      <c r="AW46" s="53"/>
      <c r="AX46" s="51" t="str">
        <f t="shared" si="32"/>
        <v>ALI_25_SEG_6FALSO</v>
      </c>
      <c r="AY46" s="51">
        <f t="shared" si="12"/>
        <v>3</v>
      </c>
      <c r="AZ46" s="64" t="b">
        <f t="shared" si="33"/>
        <v>0</v>
      </c>
    </row>
    <row r="47" spans="1:52" x14ac:dyDescent="0.2">
      <c r="A47" s="50" t="b">
        <f t="shared" si="0"/>
        <v>0</v>
      </c>
      <c r="B47" s="51" t="s">
        <v>54</v>
      </c>
      <c r="C47" s="52">
        <v>25</v>
      </c>
      <c r="D47" s="52">
        <f t="shared" ref="D47" si="442">IF(ISERROR(VLOOKUP(E47,Proveedores,2,FALSE)),"",VLOOKUP(E47,Proveedores,2,FALSE))</f>
        <v>2087</v>
      </c>
      <c r="E47" s="53" t="s">
        <v>55</v>
      </c>
      <c r="F47" s="54">
        <v>52</v>
      </c>
      <c r="G47" s="53" t="s">
        <v>56</v>
      </c>
      <c r="H47" s="53" t="s">
        <v>60</v>
      </c>
      <c r="I47" s="52">
        <v>7</v>
      </c>
      <c r="J47" s="53" t="s">
        <v>58</v>
      </c>
      <c r="K47" s="55">
        <v>44835</v>
      </c>
      <c r="L47" s="56">
        <v>6894</v>
      </c>
      <c r="M47" s="56">
        <v>8776</v>
      </c>
      <c r="N47" s="56">
        <v>4144</v>
      </c>
      <c r="O47" s="56">
        <v>450</v>
      </c>
      <c r="P47" s="57">
        <v>559</v>
      </c>
      <c r="Q47" s="58">
        <v>7.0000000000000007E-2</v>
      </c>
      <c r="R47" s="57">
        <v>519.87</v>
      </c>
      <c r="S47" s="57">
        <v>931</v>
      </c>
      <c r="T47" s="58">
        <v>7.0000000000000007E-2</v>
      </c>
      <c r="U47" s="57">
        <v>865.83</v>
      </c>
      <c r="V47" s="57">
        <v>931</v>
      </c>
      <c r="W47" s="58">
        <v>7.0000000000000007E-2</v>
      </c>
      <c r="X47" s="57">
        <v>865.83</v>
      </c>
      <c r="Y47" s="57">
        <v>931</v>
      </c>
      <c r="Z47" s="58">
        <v>7.0000000000000007E-2</v>
      </c>
      <c r="AA47" s="57">
        <v>865.83</v>
      </c>
      <c r="AB47" s="57">
        <v>15160130.879999999</v>
      </c>
      <c r="AC47" s="53" t="str">
        <f t="shared" si="14"/>
        <v>Registro Valido</v>
      </c>
      <c r="AD47" s="57">
        <f t="shared" ref="AD47" si="443">IF(OR(ISERROR(VLOOKUP(CONCATENATE("ALI_",$C47,"_SEG_",$I47,"_PROV_",$D47),Catalogo_Precios,AD$8,FALSE)),L47=0),0,VLOOKUP(CONCATENATE("ALI_",$C47,"_SEG_",$I47,"_PROV_",$D47),Catalogo_Precios,AD$8,FALSE))</f>
        <v>559</v>
      </c>
      <c r="AE47" s="57">
        <f t="shared" ref="AE47" si="444">IF(OR(ISERROR(VLOOKUP(CONCATENATE("ALI_",$C47,"_SEG_",$I47,"_PROV_",$D47),Catalogo_Precios,AE$8,FALSE)),M47=0),0,VLOOKUP(CONCATENATE("ALI_",$C47,"_SEG_",$I47,"_PROV_",$D47),Catalogo_Precios,AE$8,FALSE))</f>
        <v>931</v>
      </c>
      <c r="AF47" s="57">
        <f t="shared" ref="AF47" si="445">IF(OR(ISERROR(VLOOKUP(CONCATENATE("ALI_",$C47,"_SEG_",$I47,"_PROV_",$D47),Catalogo_Precios,AF$8,FALSE)),N47=0),0,VLOOKUP(CONCATENATE("ALI_",$C47,"_SEG_",$I47,"_PROV_",$D47),Catalogo_Precios,AF$8,FALSE))</f>
        <v>931</v>
      </c>
      <c r="AG47" s="57">
        <f t="shared" ref="AG47" si="446">IF(OR(ISERROR(VLOOKUP(CONCATENATE("ALI_",$C47,"_SEG_",$I47,"_PROV_",$D47),Catalogo_Precios,AG$8,FALSE)),O47=0),0,VLOOKUP(CONCATENATE("ALI_",$C47,"_SEG_",$I47,"_PROV_",$D47),Catalogo_Precios,AG$8,FALSE))</f>
        <v>931</v>
      </c>
      <c r="AH47" s="57">
        <f t="shared" ref="AH47" si="447">IF(OR(ISERROR(VLOOKUP(CONCATENATE("ALI_",$C47,"_SEG_",$I47,"_PROV_",$D47),Catalogo_Precios,AH$8,FALSE)),L47=0),0,VLOOKUP(CONCATENATE("ALI_",$C47,"_SEG_",$I47,"_PROV_",$D47),Catalogo_Precios,AH$8,FALSE))</f>
        <v>559</v>
      </c>
      <c r="AI47" s="57">
        <f t="shared" ref="AI47" si="448">IF(OR(ISERROR(VLOOKUP(CONCATENATE("ALI_",$C47,"_SEG_",$I47,"_PROV_",$D47),Catalogo_Precios,AI$8,FALSE)),M47=0),0,VLOOKUP(CONCATENATE("ALI_",$C47,"_SEG_",$I47,"_PROV_",$D47),Catalogo_Precios,AI$8,FALSE))</f>
        <v>931</v>
      </c>
      <c r="AJ47" s="57">
        <f t="shared" ref="AJ47" si="449">IF(OR(ISERROR(VLOOKUP(CONCATENATE("ALI_",$C47,"_SEG_",$I47,"_PROV_",$D47),Catalogo_Precios,AJ$8,FALSE)),N47=0),0,VLOOKUP(CONCATENATE("ALI_",$C47,"_SEG_",$I47,"_PROV_",$D47),Catalogo_Precios,AJ$8,FALSE))</f>
        <v>931</v>
      </c>
      <c r="AK47" s="57">
        <f t="shared" ref="AK47" si="450">IF(OR(ISERROR(VLOOKUP(CONCATENATE("ALI_",$C47,"_SEG_",$I47,"_PROV_",$D47),Catalogo_Precios,AK$8,FALSE)),O47=0),0,VLOOKUP(CONCATENATE("ALI_",$C47,"_SEG_",$I47,"_PROV_",$D47),Catalogo_Precios,AK$8,FALSE))</f>
        <v>931</v>
      </c>
      <c r="AL47" s="53"/>
      <c r="AM47" s="59" t="str">
        <f t="shared" si="23"/>
        <v>ALI_25_SEG_7</v>
      </c>
      <c r="AN47" s="59" t="str">
        <f t="shared" si="24"/>
        <v>ALI_25_SEG_7_VAL_15160130.88</v>
      </c>
      <c r="AO47" s="60">
        <f t="shared" ref="AO47" si="451">IF(OR(AB47="",AB47=0),0,COUNTIF(Codificacion,AM47))</f>
        <v>5</v>
      </c>
      <c r="AP47" s="61">
        <f t="array" ref="AP47">MIN(IF(Codificacion=AM47,Total_Cotizacion,""))</f>
        <v>13040972.799999999</v>
      </c>
      <c r="AQ47" s="62" t="b">
        <f t="shared" si="26"/>
        <v>0</v>
      </c>
      <c r="AR47" s="51" t="str">
        <f t="shared" ref="AR47" si="452">IF(COUNTIF(Codificacion2,CONCATENATE(AM47,"_VAL_",AB47))&gt;1,"Empate","")</f>
        <v/>
      </c>
      <c r="AS47" s="63" t="str">
        <f t="shared" si="28"/>
        <v/>
      </c>
      <c r="AT47" s="59" t="str">
        <f t="shared" si="29"/>
        <v>ALI_25_SEG_7_</v>
      </c>
      <c r="AU47" s="63">
        <f t="shared" ref="AU47" si="453">IF(AND(COUNTIF(Codificacion3,AT47)&lt;AO47),1,COUNTIF(Codificacion3,AT47))</f>
        <v>1</v>
      </c>
      <c r="AV47" s="62" t="str">
        <f t="shared" si="31"/>
        <v>No Seleccionada</v>
      </c>
      <c r="AW47" s="53"/>
      <c r="AX47" s="51" t="str">
        <f t="shared" si="32"/>
        <v>ALI_25_SEG_7FALSO</v>
      </c>
      <c r="AY47" s="51">
        <f t="shared" si="12"/>
        <v>3</v>
      </c>
      <c r="AZ47" s="64" t="b">
        <f t="shared" si="33"/>
        <v>0</v>
      </c>
    </row>
    <row r="48" spans="1:52" x14ac:dyDescent="0.2">
      <c r="A48" s="50" t="b">
        <f t="shared" si="0"/>
        <v>0</v>
      </c>
      <c r="B48" s="51" t="s">
        <v>54</v>
      </c>
      <c r="C48" s="52">
        <v>25</v>
      </c>
      <c r="D48" s="52">
        <f t="shared" ref="D48" si="454">IF(ISERROR(VLOOKUP(E48,Proveedores,2,FALSE)),"",VLOOKUP(E48,Proveedores,2,FALSE))</f>
        <v>2087</v>
      </c>
      <c r="E48" s="53" t="s">
        <v>55</v>
      </c>
      <c r="F48" s="54">
        <v>53</v>
      </c>
      <c r="G48" s="53" t="s">
        <v>56</v>
      </c>
      <c r="H48" s="53" t="s">
        <v>60</v>
      </c>
      <c r="I48" s="52">
        <v>8</v>
      </c>
      <c r="J48" s="53" t="s">
        <v>58</v>
      </c>
      <c r="K48" s="55">
        <v>44835</v>
      </c>
      <c r="L48" s="56">
        <v>6654</v>
      </c>
      <c r="M48" s="56">
        <v>8470</v>
      </c>
      <c r="N48" s="56">
        <v>4000</v>
      </c>
      <c r="O48" s="56">
        <v>435</v>
      </c>
      <c r="P48" s="57">
        <v>559</v>
      </c>
      <c r="Q48" s="58">
        <v>7.0000000000000007E-2</v>
      </c>
      <c r="R48" s="57">
        <v>519.87</v>
      </c>
      <c r="S48" s="57">
        <v>931</v>
      </c>
      <c r="T48" s="58">
        <v>7.0000000000000007E-2</v>
      </c>
      <c r="U48" s="57">
        <v>865.83</v>
      </c>
      <c r="V48" s="57">
        <v>931</v>
      </c>
      <c r="W48" s="58">
        <v>7.0000000000000007E-2</v>
      </c>
      <c r="X48" s="57">
        <v>865.83</v>
      </c>
      <c r="Y48" s="57">
        <v>931</v>
      </c>
      <c r="Z48" s="58">
        <v>7.0000000000000007E-2</v>
      </c>
      <c r="AA48" s="57">
        <v>865.83</v>
      </c>
      <c r="AB48" s="57">
        <v>14632751.130000001</v>
      </c>
      <c r="AC48" s="53" t="str">
        <f t="shared" si="14"/>
        <v>Registro Valido</v>
      </c>
      <c r="AD48" s="57">
        <f t="shared" ref="AD48" si="455">IF(OR(ISERROR(VLOOKUP(CONCATENATE("ALI_",$C48,"_SEG_",$I48,"_PROV_",$D48),Catalogo_Precios,AD$8,FALSE)),L48=0),0,VLOOKUP(CONCATENATE("ALI_",$C48,"_SEG_",$I48,"_PROV_",$D48),Catalogo_Precios,AD$8,FALSE))</f>
        <v>559</v>
      </c>
      <c r="AE48" s="57">
        <f t="shared" ref="AE48" si="456">IF(OR(ISERROR(VLOOKUP(CONCATENATE("ALI_",$C48,"_SEG_",$I48,"_PROV_",$D48),Catalogo_Precios,AE$8,FALSE)),M48=0),0,VLOOKUP(CONCATENATE("ALI_",$C48,"_SEG_",$I48,"_PROV_",$D48),Catalogo_Precios,AE$8,FALSE))</f>
        <v>931</v>
      </c>
      <c r="AF48" s="57">
        <f t="shared" ref="AF48" si="457">IF(OR(ISERROR(VLOOKUP(CONCATENATE("ALI_",$C48,"_SEG_",$I48,"_PROV_",$D48),Catalogo_Precios,AF$8,FALSE)),N48=0),0,VLOOKUP(CONCATENATE("ALI_",$C48,"_SEG_",$I48,"_PROV_",$D48),Catalogo_Precios,AF$8,FALSE))</f>
        <v>931</v>
      </c>
      <c r="AG48" s="57">
        <f t="shared" ref="AG48" si="458">IF(OR(ISERROR(VLOOKUP(CONCATENATE("ALI_",$C48,"_SEG_",$I48,"_PROV_",$D48),Catalogo_Precios,AG$8,FALSE)),O48=0),0,VLOOKUP(CONCATENATE("ALI_",$C48,"_SEG_",$I48,"_PROV_",$D48),Catalogo_Precios,AG$8,FALSE))</f>
        <v>931</v>
      </c>
      <c r="AH48" s="57">
        <f t="shared" ref="AH48" si="459">IF(OR(ISERROR(VLOOKUP(CONCATENATE("ALI_",$C48,"_SEG_",$I48,"_PROV_",$D48),Catalogo_Precios,AH$8,FALSE)),L48=0),0,VLOOKUP(CONCATENATE("ALI_",$C48,"_SEG_",$I48,"_PROV_",$D48),Catalogo_Precios,AH$8,FALSE))</f>
        <v>559</v>
      </c>
      <c r="AI48" s="57">
        <f t="shared" ref="AI48" si="460">IF(OR(ISERROR(VLOOKUP(CONCATENATE("ALI_",$C48,"_SEG_",$I48,"_PROV_",$D48),Catalogo_Precios,AI$8,FALSE)),M48=0),0,VLOOKUP(CONCATENATE("ALI_",$C48,"_SEG_",$I48,"_PROV_",$D48),Catalogo_Precios,AI$8,FALSE))</f>
        <v>931</v>
      </c>
      <c r="AJ48" s="57">
        <f t="shared" ref="AJ48" si="461">IF(OR(ISERROR(VLOOKUP(CONCATENATE("ALI_",$C48,"_SEG_",$I48,"_PROV_",$D48),Catalogo_Precios,AJ$8,FALSE)),N48=0),0,VLOOKUP(CONCATENATE("ALI_",$C48,"_SEG_",$I48,"_PROV_",$D48),Catalogo_Precios,AJ$8,FALSE))</f>
        <v>931</v>
      </c>
      <c r="AK48" s="57">
        <f t="shared" ref="AK48" si="462">IF(OR(ISERROR(VLOOKUP(CONCATENATE("ALI_",$C48,"_SEG_",$I48,"_PROV_",$D48),Catalogo_Precios,AK$8,FALSE)),O48=0),0,VLOOKUP(CONCATENATE("ALI_",$C48,"_SEG_",$I48,"_PROV_",$D48),Catalogo_Precios,AK$8,FALSE))</f>
        <v>931</v>
      </c>
      <c r="AL48" s="53"/>
      <c r="AM48" s="59" t="str">
        <f t="shared" si="23"/>
        <v>ALI_25_SEG_8</v>
      </c>
      <c r="AN48" s="59" t="str">
        <f t="shared" si="24"/>
        <v>ALI_25_SEG_8_VAL_14632751.13</v>
      </c>
      <c r="AO48" s="60">
        <f t="shared" ref="AO48" si="463">IF(OR(AB48="",AB48=0),0,COUNTIF(Codificacion,AM48))</f>
        <v>5</v>
      </c>
      <c r="AP48" s="61">
        <f t="array" ref="AP48">MIN(IF(Codificacion=AM48,Total_Cotizacion,""))</f>
        <v>12587312.800000001</v>
      </c>
      <c r="AQ48" s="62" t="b">
        <f t="shared" si="26"/>
        <v>0</v>
      </c>
      <c r="AR48" s="51" t="str">
        <f t="shared" ref="AR48" si="464">IF(COUNTIF(Codificacion2,CONCATENATE(AM48,"_VAL_",AB48))&gt;1,"Empate","")</f>
        <v/>
      </c>
      <c r="AS48" s="63" t="str">
        <f t="shared" si="28"/>
        <v/>
      </c>
      <c r="AT48" s="59" t="str">
        <f t="shared" si="29"/>
        <v>ALI_25_SEG_8_</v>
      </c>
      <c r="AU48" s="63">
        <f t="shared" ref="AU48" si="465">IF(AND(COUNTIF(Codificacion3,AT48)&lt;AO48),1,COUNTIF(Codificacion3,AT48))</f>
        <v>1</v>
      </c>
      <c r="AV48" s="62" t="str">
        <f t="shared" si="31"/>
        <v>No Seleccionada</v>
      </c>
      <c r="AW48" s="53"/>
      <c r="AX48" s="51" t="str">
        <f t="shared" si="32"/>
        <v>ALI_25_SEG_8FALSO</v>
      </c>
      <c r="AY48" s="51">
        <f t="shared" si="12"/>
        <v>3</v>
      </c>
      <c r="AZ48" s="64" t="b">
        <f t="shared" si="33"/>
        <v>0</v>
      </c>
    </row>
    <row r="49" spans="1:52" x14ac:dyDescent="0.2">
      <c r="A49" s="50" t="b">
        <f t="shared" si="0"/>
        <v>0</v>
      </c>
      <c r="B49" s="51" t="s">
        <v>54</v>
      </c>
      <c r="C49" s="52">
        <v>25</v>
      </c>
      <c r="D49" s="52">
        <f t="shared" ref="D49" si="466">IF(ISERROR(VLOOKUP(E49,Proveedores,2,FALSE)),"",VLOOKUP(E49,Proveedores,2,FALSE))</f>
        <v>2087</v>
      </c>
      <c r="E49" s="53" t="s">
        <v>55</v>
      </c>
      <c r="F49" s="54">
        <v>54</v>
      </c>
      <c r="G49" s="53" t="s">
        <v>56</v>
      </c>
      <c r="H49" s="53" t="s">
        <v>60</v>
      </c>
      <c r="I49" s="52">
        <v>9</v>
      </c>
      <c r="J49" s="53" t="s">
        <v>58</v>
      </c>
      <c r="K49" s="55">
        <v>44835</v>
      </c>
      <c r="L49" s="56">
        <v>6724</v>
      </c>
      <c r="M49" s="56">
        <v>8560</v>
      </c>
      <c r="N49" s="56">
        <v>4041</v>
      </c>
      <c r="O49" s="56">
        <v>439</v>
      </c>
      <c r="P49" s="57">
        <v>559</v>
      </c>
      <c r="Q49" s="58">
        <v>7.0000000000000007E-2</v>
      </c>
      <c r="R49" s="57">
        <v>519.87</v>
      </c>
      <c r="S49" s="57">
        <v>931</v>
      </c>
      <c r="T49" s="58">
        <v>7.0000000000000007E-2</v>
      </c>
      <c r="U49" s="57">
        <v>865.83</v>
      </c>
      <c r="V49" s="57">
        <v>931</v>
      </c>
      <c r="W49" s="58">
        <v>7.0000000000000007E-2</v>
      </c>
      <c r="X49" s="57">
        <v>865.83</v>
      </c>
      <c r="Y49" s="57">
        <v>931</v>
      </c>
      <c r="Z49" s="58">
        <v>7.0000000000000007E-2</v>
      </c>
      <c r="AA49" s="57">
        <v>865.83</v>
      </c>
      <c r="AB49" s="57">
        <v>14786029.08</v>
      </c>
      <c r="AC49" s="53" t="str">
        <f t="shared" si="14"/>
        <v>Registro Valido</v>
      </c>
      <c r="AD49" s="57">
        <f t="shared" ref="AD49" si="467">IF(OR(ISERROR(VLOOKUP(CONCATENATE("ALI_",$C49,"_SEG_",$I49,"_PROV_",$D49),Catalogo_Precios,AD$8,FALSE)),L49=0),0,VLOOKUP(CONCATENATE("ALI_",$C49,"_SEG_",$I49,"_PROV_",$D49),Catalogo_Precios,AD$8,FALSE))</f>
        <v>559</v>
      </c>
      <c r="AE49" s="57">
        <f t="shared" ref="AE49" si="468">IF(OR(ISERROR(VLOOKUP(CONCATENATE("ALI_",$C49,"_SEG_",$I49,"_PROV_",$D49),Catalogo_Precios,AE$8,FALSE)),M49=0),0,VLOOKUP(CONCATENATE("ALI_",$C49,"_SEG_",$I49,"_PROV_",$D49),Catalogo_Precios,AE$8,FALSE))</f>
        <v>931</v>
      </c>
      <c r="AF49" s="57">
        <f t="shared" ref="AF49" si="469">IF(OR(ISERROR(VLOOKUP(CONCATENATE("ALI_",$C49,"_SEG_",$I49,"_PROV_",$D49),Catalogo_Precios,AF$8,FALSE)),N49=0),0,VLOOKUP(CONCATENATE("ALI_",$C49,"_SEG_",$I49,"_PROV_",$D49),Catalogo_Precios,AF$8,FALSE))</f>
        <v>931</v>
      </c>
      <c r="AG49" s="57">
        <f t="shared" ref="AG49" si="470">IF(OR(ISERROR(VLOOKUP(CONCATENATE("ALI_",$C49,"_SEG_",$I49,"_PROV_",$D49),Catalogo_Precios,AG$8,FALSE)),O49=0),0,VLOOKUP(CONCATENATE("ALI_",$C49,"_SEG_",$I49,"_PROV_",$D49),Catalogo_Precios,AG$8,FALSE))</f>
        <v>931</v>
      </c>
      <c r="AH49" s="57">
        <f t="shared" ref="AH49" si="471">IF(OR(ISERROR(VLOOKUP(CONCATENATE("ALI_",$C49,"_SEG_",$I49,"_PROV_",$D49),Catalogo_Precios,AH$8,FALSE)),L49=0),0,VLOOKUP(CONCATENATE("ALI_",$C49,"_SEG_",$I49,"_PROV_",$D49),Catalogo_Precios,AH$8,FALSE))</f>
        <v>559</v>
      </c>
      <c r="AI49" s="57">
        <f t="shared" ref="AI49" si="472">IF(OR(ISERROR(VLOOKUP(CONCATENATE("ALI_",$C49,"_SEG_",$I49,"_PROV_",$D49),Catalogo_Precios,AI$8,FALSE)),M49=0),0,VLOOKUP(CONCATENATE("ALI_",$C49,"_SEG_",$I49,"_PROV_",$D49),Catalogo_Precios,AI$8,FALSE))</f>
        <v>931</v>
      </c>
      <c r="AJ49" s="57">
        <f t="shared" ref="AJ49" si="473">IF(OR(ISERROR(VLOOKUP(CONCATENATE("ALI_",$C49,"_SEG_",$I49,"_PROV_",$D49),Catalogo_Precios,AJ$8,FALSE)),N49=0),0,VLOOKUP(CONCATENATE("ALI_",$C49,"_SEG_",$I49,"_PROV_",$D49),Catalogo_Precios,AJ$8,FALSE))</f>
        <v>931</v>
      </c>
      <c r="AK49" s="57">
        <f t="shared" ref="AK49" si="474">IF(OR(ISERROR(VLOOKUP(CONCATENATE("ALI_",$C49,"_SEG_",$I49,"_PROV_",$D49),Catalogo_Precios,AK$8,FALSE)),O49=0),0,VLOOKUP(CONCATENATE("ALI_",$C49,"_SEG_",$I49,"_PROV_",$D49),Catalogo_Precios,AK$8,FALSE))</f>
        <v>931</v>
      </c>
      <c r="AL49" s="53"/>
      <c r="AM49" s="59" t="str">
        <f t="shared" si="23"/>
        <v>ALI_25_SEG_9</v>
      </c>
      <c r="AN49" s="59" t="str">
        <f t="shared" si="24"/>
        <v>ALI_25_SEG_9_VAL_14786029.08</v>
      </c>
      <c r="AO49" s="60">
        <f t="shared" ref="AO49" si="475">IF(OR(AB49="",AB49=0),0,COUNTIF(Codificacion,AM49))</f>
        <v>5</v>
      </c>
      <c r="AP49" s="61">
        <f t="array" ref="AP49">MIN(IF(Codificacion=AM49,Total_Cotizacion,""))</f>
        <v>12719164.800000001</v>
      </c>
      <c r="AQ49" s="62" t="b">
        <f t="shared" si="26"/>
        <v>0</v>
      </c>
      <c r="AR49" s="51" t="str">
        <f t="shared" ref="AR49" si="476">IF(COUNTIF(Codificacion2,CONCATENATE(AM49,"_VAL_",AB49))&gt;1,"Empate","")</f>
        <v/>
      </c>
      <c r="AS49" s="63" t="str">
        <f t="shared" si="28"/>
        <v/>
      </c>
      <c r="AT49" s="59" t="str">
        <f t="shared" si="29"/>
        <v>ALI_25_SEG_9_</v>
      </c>
      <c r="AU49" s="63">
        <f t="shared" ref="AU49" si="477">IF(AND(COUNTIF(Codificacion3,AT49)&lt;AO49),1,COUNTIF(Codificacion3,AT49))</f>
        <v>1</v>
      </c>
      <c r="AV49" s="62" t="str">
        <f t="shared" si="31"/>
        <v>No Seleccionada</v>
      </c>
      <c r="AW49" s="53"/>
      <c r="AX49" s="51" t="str">
        <f t="shared" si="32"/>
        <v>ALI_25_SEG_9FALSO</v>
      </c>
      <c r="AY49" s="51">
        <f t="shared" si="12"/>
        <v>3</v>
      </c>
      <c r="AZ49" s="64" t="b">
        <f t="shared" si="33"/>
        <v>0</v>
      </c>
    </row>
    <row r="50" spans="1:52" x14ac:dyDescent="0.2">
      <c r="A50" s="50" t="b">
        <f t="shared" si="0"/>
        <v>0</v>
      </c>
      <c r="B50" s="51" t="s">
        <v>54</v>
      </c>
      <c r="C50" s="52">
        <v>25</v>
      </c>
      <c r="D50" s="52">
        <f t="shared" ref="D50" si="478">IF(ISERROR(VLOOKUP(E50,Proveedores,2,FALSE)),"",VLOOKUP(E50,Proveedores,2,FALSE))</f>
        <v>2087</v>
      </c>
      <c r="E50" s="53" t="s">
        <v>55</v>
      </c>
      <c r="F50" s="54">
        <v>55</v>
      </c>
      <c r="G50" s="53" t="s">
        <v>56</v>
      </c>
      <c r="H50" s="53" t="s">
        <v>60</v>
      </c>
      <c r="I50" s="52">
        <v>10</v>
      </c>
      <c r="J50" s="53" t="s">
        <v>58</v>
      </c>
      <c r="K50" s="55">
        <v>44835</v>
      </c>
      <c r="L50" s="56">
        <v>6734</v>
      </c>
      <c r="M50" s="56">
        <v>8574</v>
      </c>
      <c r="N50" s="56">
        <v>4048</v>
      </c>
      <c r="O50" s="56">
        <v>440</v>
      </c>
      <c r="P50" s="57">
        <v>559</v>
      </c>
      <c r="Q50" s="58">
        <v>0.04</v>
      </c>
      <c r="R50" s="57">
        <v>536.64</v>
      </c>
      <c r="S50" s="57">
        <v>931</v>
      </c>
      <c r="T50" s="58">
        <v>0.04</v>
      </c>
      <c r="U50" s="57">
        <v>893.76</v>
      </c>
      <c r="V50" s="57">
        <v>931</v>
      </c>
      <c r="W50" s="58">
        <v>0.04</v>
      </c>
      <c r="X50" s="57">
        <v>893.76</v>
      </c>
      <c r="Y50" s="57">
        <v>931</v>
      </c>
      <c r="Z50" s="58">
        <v>0.04</v>
      </c>
      <c r="AA50" s="57">
        <v>893.76</v>
      </c>
      <c r="AB50" s="57">
        <v>15288026.880000001</v>
      </c>
      <c r="AC50" s="53" t="str">
        <f t="shared" si="14"/>
        <v>Registro Valido</v>
      </c>
      <c r="AD50" s="57">
        <f t="shared" ref="AD50" si="479">IF(OR(ISERROR(VLOOKUP(CONCATENATE("ALI_",$C50,"_SEG_",$I50,"_PROV_",$D50),Catalogo_Precios,AD$8,FALSE)),L50=0),0,VLOOKUP(CONCATENATE("ALI_",$C50,"_SEG_",$I50,"_PROV_",$D50),Catalogo_Precios,AD$8,FALSE))</f>
        <v>559</v>
      </c>
      <c r="AE50" s="57">
        <f t="shared" ref="AE50" si="480">IF(OR(ISERROR(VLOOKUP(CONCATENATE("ALI_",$C50,"_SEG_",$I50,"_PROV_",$D50),Catalogo_Precios,AE$8,FALSE)),M50=0),0,VLOOKUP(CONCATENATE("ALI_",$C50,"_SEG_",$I50,"_PROV_",$D50),Catalogo_Precios,AE$8,FALSE))</f>
        <v>931</v>
      </c>
      <c r="AF50" s="57">
        <f t="shared" ref="AF50" si="481">IF(OR(ISERROR(VLOOKUP(CONCATENATE("ALI_",$C50,"_SEG_",$I50,"_PROV_",$D50),Catalogo_Precios,AF$8,FALSE)),N50=0),0,VLOOKUP(CONCATENATE("ALI_",$C50,"_SEG_",$I50,"_PROV_",$D50),Catalogo_Precios,AF$8,FALSE))</f>
        <v>931</v>
      </c>
      <c r="AG50" s="57">
        <f t="shared" ref="AG50" si="482">IF(OR(ISERROR(VLOOKUP(CONCATENATE("ALI_",$C50,"_SEG_",$I50,"_PROV_",$D50),Catalogo_Precios,AG$8,FALSE)),O50=0),0,VLOOKUP(CONCATENATE("ALI_",$C50,"_SEG_",$I50,"_PROV_",$D50),Catalogo_Precios,AG$8,FALSE))</f>
        <v>931</v>
      </c>
      <c r="AH50" s="57">
        <f t="shared" ref="AH50" si="483">IF(OR(ISERROR(VLOOKUP(CONCATENATE("ALI_",$C50,"_SEG_",$I50,"_PROV_",$D50),Catalogo_Precios,AH$8,FALSE)),L50=0),0,VLOOKUP(CONCATENATE("ALI_",$C50,"_SEG_",$I50,"_PROV_",$D50),Catalogo_Precios,AH$8,FALSE))</f>
        <v>559</v>
      </c>
      <c r="AI50" s="57">
        <f t="shared" ref="AI50" si="484">IF(OR(ISERROR(VLOOKUP(CONCATENATE("ALI_",$C50,"_SEG_",$I50,"_PROV_",$D50),Catalogo_Precios,AI$8,FALSE)),M50=0),0,VLOOKUP(CONCATENATE("ALI_",$C50,"_SEG_",$I50,"_PROV_",$D50),Catalogo_Precios,AI$8,FALSE))</f>
        <v>931</v>
      </c>
      <c r="AJ50" s="57">
        <f t="shared" ref="AJ50" si="485">IF(OR(ISERROR(VLOOKUP(CONCATENATE("ALI_",$C50,"_SEG_",$I50,"_PROV_",$D50),Catalogo_Precios,AJ$8,FALSE)),N50=0),0,VLOOKUP(CONCATENATE("ALI_",$C50,"_SEG_",$I50,"_PROV_",$D50),Catalogo_Precios,AJ$8,FALSE))</f>
        <v>931</v>
      </c>
      <c r="AK50" s="57">
        <f t="shared" ref="AK50" si="486">IF(OR(ISERROR(VLOOKUP(CONCATENATE("ALI_",$C50,"_SEG_",$I50,"_PROV_",$D50),Catalogo_Precios,AK$8,FALSE)),O50=0),0,VLOOKUP(CONCATENATE("ALI_",$C50,"_SEG_",$I50,"_PROV_",$D50),Catalogo_Precios,AK$8,FALSE))</f>
        <v>931</v>
      </c>
      <c r="AL50" s="53"/>
      <c r="AM50" s="59" t="str">
        <f t="shared" si="23"/>
        <v>ALI_25_SEG_10</v>
      </c>
      <c r="AN50" s="59" t="str">
        <f t="shared" si="24"/>
        <v>ALI_25_SEG_10_VAL_15288026.88</v>
      </c>
      <c r="AO50" s="60">
        <f t="shared" ref="AO50" si="487">IF(OR(AB50="",AB50=0),0,COUNTIF(Codificacion,AM50))</f>
        <v>5</v>
      </c>
      <c r="AP50" s="61">
        <f t="array" ref="AP50">MIN(IF(Codificacion=AM50,Total_Cotizacion,""))</f>
        <v>12740022.4</v>
      </c>
      <c r="AQ50" s="62" t="b">
        <f t="shared" si="26"/>
        <v>0</v>
      </c>
      <c r="AR50" s="51" t="str">
        <f t="shared" ref="AR50" si="488">IF(COUNTIF(Codificacion2,CONCATENATE(AM50,"_VAL_",AB50))&gt;1,"Empate","")</f>
        <v/>
      </c>
      <c r="AS50" s="63" t="str">
        <f t="shared" si="28"/>
        <v/>
      </c>
      <c r="AT50" s="59" t="str">
        <f t="shared" si="29"/>
        <v>ALI_25_SEG_10_</v>
      </c>
      <c r="AU50" s="63">
        <f t="shared" ref="AU50" si="489">IF(AND(COUNTIF(Codificacion3,AT50)&lt;AO50),1,COUNTIF(Codificacion3,AT50))</f>
        <v>1</v>
      </c>
      <c r="AV50" s="62" t="str">
        <f t="shared" si="31"/>
        <v>No Seleccionada</v>
      </c>
      <c r="AW50" s="53"/>
      <c r="AX50" s="51" t="str">
        <f t="shared" si="32"/>
        <v>ALI_25_SEG_10FALSO</v>
      </c>
      <c r="AY50" s="51">
        <f t="shared" si="12"/>
        <v>3</v>
      </c>
      <c r="AZ50" s="64" t="b">
        <f t="shared" si="33"/>
        <v>0</v>
      </c>
    </row>
    <row r="51" spans="1:52" x14ac:dyDescent="0.2">
      <c r="A51" s="50" t="b">
        <f t="shared" si="0"/>
        <v>0</v>
      </c>
      <c r="B51" s="51" t="s">
        <v>54</v>
      </c>
      <c r="C51" s="52">
        <v>25</v>
      </c>
      <c r="D51" s="52">
        <f t="shared" ref="D51" si="490">IF(ISERROR(VLOOKUP(E51,Proveedores,2,FALSE)),"",VLOOKUP(E51,Proveedores,2,FALSE))</f>
        <v>2087</v>
      </c>
      <c r="E51" s="53" t="s">
        <v>55</v>
      </c>
      <c r="F51" s="54">
        <v>56</v>
      </c>
      <c r="G51" s="53" t="s">
        <v>56</v>
      </c>
      <c r="H51" s="53" t="s">
        <v>60</v>
      </c>
      <c r="I51" s="52">
        <v>11</v>
      </c>
      <c r="J51" s="53" t="s">
        <v>58</v>
      </c>
      <c r="K51" s="55">
        <v>44835</v>
      </c>
      <c r="L51" s="56">
        <v>6632</v>
      </c>
      <c r="M51" s="56">
        <v>8443</v>
      </c>
      <c r="N51" s="56">
        <v>3987</v>
      </c>
      <c r="O51" s="56">
        <v>433</v>
      </c>
      <c r="P51" s="57">
        <v>559</v>
      </c>
      <c r="Q51" s="58">
        <v>0.04</v>
      </c>
      <c r="R51" s="57">
        <v>536.64</v>
      </c>
      <c r="S51" s="57">
        <v>931</v>
      </c>
      <c r="T51" s="58">
        <v>0.04</v>
      </c>
      <c r="U51" s="57">
        <v>893.76</v>
      </c>
      <c r="V51" s="57">
        <v>931</v>
      </c>
      <c r="W51" s="58">
        <v>0.04</v>
      </c>
      <c r="X51" s="57">
        <v>893.76</v>
      </c>
      <c r="Y51" s="57">
        <v>931</v>
      </c>
      <c r="Z51" s="58">
        <v>0.04</v>
      </c>
      <c r="AA51" s="57">
        <v>893.76</v>
      </c>
      <c r="AB51" s="57">
        <v>15055431.360000001</v>
      </c>
      <c r="AC51" s="53" t="str">
        <f t="shared" si="14"/>
        <v>Registro Valido</v>
      </c>
      <c r="AD51" s="57">
        <f t="shared" ref="AD51" si="491">IF(OR(ISERROR(VLOOKUP(CONCATENATE("ALI_",$C51,"_SEG_",$I51,"_PROV_",$D51),Catalogo_Precios,AD$8,FALSE)),L51=0),0,VLOOKUP(CONCATENATE("ALI_",$C51,"_SEG_",$I51,"_PROV_",$D51),Catalogo_Precios,AD$8,FALSE))</f>
        <v>559</v>
      </c>
      <c r="AE51" s="57">
        <f t="shared" ref="AE51" si="492">IF(OR(ISERROR(VLOOKUP(CONCATENATE("ALI_",$C51,"_SEG_",$I51,"_PROV_",$D51),Catalogo_Precios,AE$8,FALSE)),M51=0),0,VLOOKUP(CONCATENATE("ALI_",$C51,"_SEG_",$I51,"_PROV_",$D51),Catalogo_Precios,AE$8,FALSE))</f>
        <v>931</v>
      </c>
      <c r="AF51" s="57">
        <f t="shared" ref="AF51" si="493">IF(OR(ISERROR(VLOOKUP(CONCATENATE("ALI_",$C51,"_SEG_",$I51,"_PROV_",$D51),Catalogo_Precios,AF$8,FALSE)),N51=0),0,VLOOKUP(CONCATENATE("ALI_",$C51,"_SEG_",$I51,"_PROV_",$D51),Catalogo_Precios,AF$8,FALSE))</f>
        <v>931</v>
      </c>
      <c r="AG51" s="57">
        <f t="shared" ref="AG51" si="494">IF(OR(ISERROR(VLOOKUP(CONCATENATE("ALI_",$C51,"_SEG_",$I51,"_PROV_",$D51),Catalogo_Precios,AG$8,FALSE)),O51=0),0,VLOOKUP(CONCATENATE("ALI_",$C51,"_SEG_",$I51,"_PROV_",$D51),Catalogo_Precios,AG$8,FALSE))</f>
        <v>931</v>
      </c>
      <c r="AH51" s="57">
        <f t="shared" ref="AH51" si="495">IF(OR(ISERROR(VLOOKUP(CONCATENATE("ALI_",$C51,"_SEG_",$I51,"_PROV_",$D51),Catalogo_Precios,AH$8,FALSE)),L51=0),0,VLOOKUP(CONCATENATE("ALI_",$C51,"_SEG_",$I51,"_PROV_",$D51),Catalogo_Precios,AH$8,FALSE))</f>
        <v>559</v>
      </c>
      <c r="AI51" s="57">
        <f t="shared" ref="AI51" si="496">IF(OR(ISERROR(VLOOKUP(CONCATENATE("ALI_",$C51,"_SEG_",$I51,"_PROV_",$D51),Catalogo_Precios,AI$8,FALSE)),M51=0),0,VLOOKUP(CONCATENATE("ALI_",$C51,"_SEG_",$I51,"_PROV_",$D51),Catalogo_Precios,AI$8,FALSE))</f>
        <v>931</v>
      </c>
      <c r="AJ51" s="57">
        <f t="shared" ref="AJ51" si="497">IF(OR(ISERROR(VLOOKUP(CONCATENATE("ALI_",$C51,"_SEG_",$I51,"_PROV_",$D51),Catalogo_Precios,AJ$8,FALSE)),N51=0),0,VLOOKUP(CONCATENATE("ALI_",$C51,"_SEG_",$I51,"_PROV_",$D51),Catalogo_Precios,AJ$8,FALSE))</f>
        <v>931</v>
      </c>
      <c r="AK51" s="57">
        <f t="shared" ref="AK51" si="498">IF(OR(ISERROR(VLOOKUP(CONCATENATE("ALI_",$C51,"_SEG_",$I51,"_PROV_",$D51),Catalogo_Precios,AK$8,FALSE)),O51=0),0,VLOOKUP(CONCATENATE("ALI_",$C51,"_SEG_",$I51,"_PROV_",$D51),Catalogo_Precios,AK$8,FALSE))</f>
        <v>931</v>
      </c>
      <c r="AL51" s="53"/>
      <c r="AM51" s="59" t="str">
        <f t="shared" si="23"/>
        <v>ALI_25_SEG_11</v>
      </c>
      <c r="AN51" s="59" t="str">
        <f t="shared" si="24"/>
        <v>ALI_25_SEG_11_VAL_15055431.36</v>
      </c>
      <c r="AO51" s="60">
        <f t="shared" ref="AO51" si="499">IF(OR(AB51="",AB51=0),0,COUNTIF(Codificacion,AM51))</f>
        <v>5</v>
      </c>
      <c r="AP51" s="61">
        <f t="array" ref="AP51">MIN(IF(Codificacion=AM51,Total_Cotizacion,""))</f>
        <v>12546192.799999999</v>
      </c>
      <c r="AQ51" s="62" t="b">
        <f t="shared" si="26"/>
        <v>0</v>
      </c>
      <c r="AR51" s="51" t="str">
        <f t="shared" ref="AR51" si="500">IF(COUNTIF(Codificacion2,CONCATENATE(AM51,"_VAL_",AB51))&gt;1,"Empate","")</f>
        <v/>
      </c>
      <c r="AS51" s="63" t="str">
        <f t="shared" si="28"/>
        <v/>
      </c>
      <c r="AT51" s="59" t="str">
        <f t="shared" si="29"/>
        <v>ALI_25_SEG_11_</v>
      </c>
      <c r="AU51" s="63">
        <f t="shared" ref="AU51" si="501">IF(AND(COUNTIF(Codificacion3,AT51)&lt;AO51),1,COUNTIF(Codificacion3,AT51))</f>
        <v>1</v>
      </c>
      <c r="AV51" s="62" t="str">
        <f t="shared" si="31"/>
        <v>No Seleccionada</v>
      </c>
      <c r="AW51" s="53"/>
      <c r="AX51" s="51" t="str">
        <f t="shared" si="32"/>
        <v>ALI_25_SEG_11FALSO</v>
      </c>
      <c r="AY51" s="51">
        <f t="shared" si="12"/>
        <v>3</v>
      </c>
      <c r="AZ51" s="64" t="b">
        <f t="shared" si="33"/>
        <v>0</v>
      </c>
    </row>
    <row r="52" spans="1:52" x14ac:dyDescent="0.2">
      <c r="A52" s="50" t="b">
        <f t="shared" si="0"/>
        <v>0</v>
      </c>
      <c r="B52" s="51" t="s">
        <v>54</v>
      </c>
      <c r="C52" s="52">
        <v>25</v>
      </c>
      <c r="D52" s="52">
        <f t="shared" ref="D52" si="502">IF(ISERROR(VLOOKUP(E52,Proveedores,2,FALSE)),"",VLOOKUP(E52,Proveedores,2,FALSE))</f>
        <v>2087</v>
      </c>
      <c r="E52" s="53" t="s">
        <v>55</v>
      </c>
      <c r="F52" s="54">
        <v>57</v>
      </c>
      <c r="G52" s="53" t="s">
        <v>56</v>
      </c>
      <c r="H52" s="53" t="s">
        <v>60</v>
      </c>
      <c r="I52" s="52">
        <v>12</v>
      </c>
      <c r="J52" s="53" t="s">
        <v>58</v>
      </c>
      <c r="K52" s="55">
        <v>44835</v>
      </c>
      <c r="L52" s="56">
        <v>6019</v>
      </c>
      <c r="M52" s="56">
        <v>7662</v>
      </c>
      <c r="N52" s="56">
        <v>3618</v>
      </c>
      <c r="O52" s="56">
        <v>393</v>
      </c>
      <c r="P52" s="57">
        <v>559</v>
      </c>
      <c r="Q52" s="58">
        <v>0.04</v>
      </c>
      <c r="R52" s="57">
        <v>536.64</v>
      </c>
      <c r="S52" s="57">
        <v>931</v>
      </c>
      <c r="T52" s="58">
        <v>0.04</v>
      </c>
      <c r="U52" s="57">
        <v>893.76</v>
      </c>
      <c r="V52" s="57">
        <v>931</v>
      </c>
      <c r="W52" s="58">
        <v>0.04</v>
      </c>
      <c r="X52" s="57">
        <v>893.76</v>
      </c>
      <c r="Y52" s="57">
        <v>931</v>
      </c>
      <c r="Z52" s="58">
        <v>0.04</v>
      </c>
      <c r="AA52" s="57">
        <v>893.76</v>
      </c>
      <c r="AB52" s="57">
        <v>13662896.640000001</v>
      </c>
      <c r="AC52" s="53" t="str">
        <f t="shared" si="14"/>
        <v>Registro Valido</v>
      </c>
      <c r="AD52" s="57">
        <f t="shared" ref="AD52" si="503">IF(OR(ISERROR(VLOOKUP(CONCATENATE("ALI_",$C52,"_SEG_",$I52,"_PROV_",$D52),Catalogo_Precios,AD$8,FALSE)),L52=0),0,VLOOKUP(CONCATENATE("ALI_",$C52,"_SEG_",$I52,"_PROV_",$D52),Catalogo_Precios,AD$8,FALSE))</f>
        <v>559</v>
      </c>
      <c r="AE52" s="57">
        <f t="shared" ref="AE52" si="504">IF(OR(ISERROR(VLOOKUP(CONCATENATE("ALI_",$C52,"_SEG_",$I52,"_PROV_",$D52),Catalogo_Precios,AE$8,FALSE)),M52=0),0,VLOOKUP(CONCATENATE("ALI_",$C52,"_SEG_",$I52,"_PROV_",$D52),Catalogo_Precios,AE$8,FALSE))</f>
        <v>931</v>
      </c>
      <c r="AF52" s="57">
        <f t="shared" ref="AF52" si="505">IF(OR(ISERROR(VLOOKUP(CONCATENATE("ALI_",$C52,"_SEG_",$I52,"_PROV_",$D52),Catalogo_Precios,AF$8,FALSE)),N52=0),0,VLOOKUP(CONCATENATE("ALI_",$C52,"_SEG_",$I52,"_PROV_",$D52),Catalogo_Precios,AF$8,FALSE))</f>
        <v>931</v>
      </c>
      <c r="AG52" s="57">
        <f t="shared" ref="AG52" si="506">IF(OR(ISERROR(VLOOKUP(CONCATENATE("ALI_",$C52,"_SEG_",$I52,"_PROV_",$D52),Catalogo_Precios,AG$8,FALSE)),O52=0),0,VLOOKUP(CONCATENATE("ALI_",$C52,"_SEG_",$I52,"_PROV_",$D52),Catalogo_Precios,AG$8,FALSE))</f>
        <v>931</v>
      </c>
      <c r="AH52" s="57">
        <f t="shared" ref="AH52" si="507">IF(OR(ISERROR(VLOOKUP(CONCATENATE("ALI_",$C52,"_SEG_",$I52,"_PROV_",$D52),Catalogo_Precios,AH$8,FALSE)),L52=0),0,VLOOKUP(CONCATENATE("ALI_",$C52,"_SEG_",$I52,"_PROV_",$D52),Catalogo_Precios,AH$8,FALSE))</f>
        <v>559</v>
      </c>
      <c r="AI52" s="57">
        <f t="shared" ref="AI52" si="508">IF(OR(ISERROR(VLOOKUP(CONCATENATE("ALI_",$C52,"_SEG_",$I52,"_PROV_",$D52),Catalogo_Precios,AI$8,FALSE)),M52=0),0,VLOOKUP(CONCATENATE("ALI_",$C52,"_SEG_",$I52,"_PROV_",$D52),Catalogo_Precios,AI$8,FALSE))</f>
        <v>931</v>
      </c>
      <c r="AJ52" s="57">
        <f t="shared" ref="AJ52" si="509">IF(OR(ISERROR(VLOOKUP(CONCATENATE("ALI_",$C52,"_SEG_",$I52,"_PROV_",$D52),Catalogo_Precios,AJ$8,FALSE)),N52=0),0,VLOOKUP(CONCATENATE("ALI_",$C52,"_SEG_",$I52,"_PROV_",$D52),Catalogo_Precios,AJ$8,FALSE))</f>
        <v>931</v>
      </c>
      <c r="AK52" s="57">
        <f t="shared" ref="AK52" si="510">IF(OR(ISERROR(VLOOKUP(CONCATENATE("ALI_",$C52,"_SEG_",$I52,"_PROV_",$D52),Catalogo_Precios,AK$8,FALSE)),O52=0),0,VLOOKUP(CONCATENATE("ALI_",$C52,"_SEG_",$I52,"_PROV_",$D52),Catalogo_Precios,AK$8,FALSE))</f>
        <v>931</v>
      </c>
      <c r="AL52" s="53"/>
      <c r="AM52" s="59" t="str">
        <f t="shared" si="23"/>
        <v>ALI_25_SEG_12</v>
      </c>
      <c r="AN52" s="59" t="str">
        <f t="shared" si="24"/>
        <v>ALI_25_SEG_12_VAL_13662896.64</v>
      </c>
      <c r="AO52" s="60">
        <f t="shared" ref="AO52" si="511">IF(OR(AB52="",AB52=0),0,COUNTIF(Codificacion,AM52))</f>
        <v>5</v>
      </c>
      <c r="AP52" s="61">
        <f t="array" ref="AP52">MIN(IF(Codificacion=AM52,Total_Cotizacion,""))</f>
        <v>11385747.199999999</v>
      </c>
      <c r="AQ52" s="62" t="b">
        <f t="shared" si="26"/>
        <v>0</v>
      </c>
      <c r="AR52" s="51" t="str">
        <f t="shared" ref="AR52" si="512">IF(COUNTIF(Codificacion2,CONCATENATE(AM52,"_VAL_",AB52))&gt;1,"Empate","")</f>
        <v/>
      </c>
      <c r="AS52" s="63" t="str">
        <f t="shared" si="28"/>
        <v/>
      </c>
      <c r="AT52" s="59" t="str">
        <f t="shared" si="29"/>
        <v>ALI_25_SEG_12_</v>
      </c>
      <c r="AU52" s="63">
        <f t="shared" ref="AU52" si="513">IF(AND(COUNTIF(Codificacion3,AT52)&lt;AO52),1,COUNTIF(Codificacion3,AT52))</f>
        <v>1</v>
      </c>
      <c r="AV52" s="62" t="str">
        <f t="shared" si="31"/>
        <v>No Seleccionada</v>
      </c>
      <c r="AW52" s="53"/>
      <c r="AX52" s="51" t="str">
        <f t="shared" si="32"/>
        <v>ALI_25_SEG_12FALSO</v>
      </c>
      <c r="AY52" s="51">
        <f t="shared" si="12"/>
        <v>3</v>
      </c>
      <c r="AZ52" s="64" t="b">
        <f t="shared" si="33"/>
        <v>0</v>
      </c>
    </row>
    <row r="53" spans="1:52" x14ac:dyDescent="0.2">
      <c r="A53" s="50" t="b">
        <f t="shared" si="0"/>
        <v>0</v>
      </c>
      <c r="B53" s="51" t="s">
        <v>54</v>
      </c>
      <c r="C53" s="52">
        <v>25</v>
      </c>
      <c r="D53" s="52">
        <f t="shared" ref="D53" si="514">IF(ISERROR(VLOOKUP(E53,Proveedores,2,FALSE)),"",VLOOKUP(E53,Proveedores,2,FALSE))</f>
        <v>2087</v>
      </c>
      <c r="E53" s="53" t="s">
        <v>55</v>
      </c>
      <c r="F53" s="54">
        <v>58</v>
      </c>
      <c r="G53" s="53" t="s">
        <v>56</v>
      </c>
      <c r="H53" s="53" t="s">
        <v>60</v>
      </c>
      <c r="I53" s="52">
        <v>13</v>
      </c>
      <c r="J53" s="53" t="s">
        <v>58</v>
      </c>
      <c r="K53" s="55">
        <v>44835</v>
      </c>
      <c r="L53" s="56">
        <v>6391</v>
      </c>
      <c r="M53" s="56">
        <v>8136</v>
      </c>
      <c r="N53" s="56">
        <v>3841</v>
      </c>
      <c r="O53" s="56">
        <v>417</v>
      </c>
      <c r="P53" s="57">
        <v>559</v>
      </c>
      <c r="Q53" s="58">
        <v>0.04</v>
      </c>
      <c r="R53" s="57">
        <v>536.64</v>
      </c>
      <c r="S53" s="57">
        <v>931</v>
      </c>
      <c r="T53" s="58">
        <v>0.04</v>
      </c>
      <c r="U53" s="57">
        <v>893.76</v>
      </c>
      <c r="V53" s="57">
        <v>931</v>
      </c>
      <c r="W53" s="58">
        <v>0.04</v>
      </c>
      <c r="X53" s="57">
        <v>893.76</v>
      </c>
      <c r="Y53" s="57">
        <v>931</v>
      </c>
      <c r="Z53" s="58">
        <v>0.04</v>
      </c>
      <c r="AA53" s="57">
        <v>893.76</v>
      </c>
      <c r="AB53" s="57">
        <v>14506927.68</v>
      </c>
      <c r="AC53" s="53" t="str">
        <f t="shared" si="14"/>
        <v>Registro Valido</v>
      </c>
      <c r="AD53" s="57">
        <f t="shared" ref="AD53" si="515">IF(OR(ISERROR(VLOOKUP(CONCATENATE("ALI_",$C53,"_SEG_",$I53,"_PROV_",$D53),Catalogo_Precios,AD$8,FALSE)),L53=0),0,VLOOKUP(CONCATENATE("ALI_",$C53,"_SEG_",$I53,"_PROV_",$D53),Catalogo_Precios,AD$8,FALSE))</f>
        <v>559</v>
      </c>
      <c r="AE53" s="57">
        <f t="shared" ref="AE53" si="516">IF(OR(ISERROR(VLOOKUP(CONCATENATE("ALI_",$C53,"_SEG_",$I53,"_PROV_",$D53),Catalogo_Precios,AE$8,FALSE)),M53=0),0,VLOOKUP(CONCATENATE("ALI_",$C53,"_SEG_",$I53,"_PROV_",$D53),Catalogo_Precios,AE$8,FALSE))</f>
        <v>931</v>
      </c>
      <c r="AF53" s="57">
        <f t="shared" ref="AF53" si="517">IF(OR(ISERROR(VLOOKUP(CONCATENATE("ALI_",$C53,"_SEG_",$I53,"_PROV_",$D53),Catalogo_Precios,AF$8,FALSE)),N53=0),0,VLOOKUP(CONCATENATE("ALI_",$C53,"_SEG_",$I53,"_PROV_",$D53),Catalogo_Precios,AF$8,FALSE))</f>
        <v>931</v>
      </c>
      <c r="AG53" s="57">
        <f t="shared" ref="AG53" si="518">IF(OR(ISERROR(VLOOKUP(CONCATENATE("ALI_",$C53,"_SEG_",$I53,"_PROV_",$D53),Catalogo_Precios,AG$8,FALSE)),O53=0),0,VLOOKUP(CONCATENATE("ALI_",$C53,"_SEG_",$I53,"_PROV_",$D53),Catalogo_Precios,AG$8,FALSE))</f>
        <v>931</v>
      </c>
      <c r="AH53" s="57">
        <f t="shared" ref="AH53" si="519">IF(OR(ISERROR(VLOOKUP(CONCATENATE("ALI_",$C53,"_SEG_",$I53,"_PROV_",$D53),Catalogo_Precios,AH$8,FALSE)),L53=0),0,VLOOKUP(CONCATENATE("ALI_",$C53,"_SEG_",$I53,"_PROV_",$D53),Catalogo_Precios,AH$8,FALSE))</f>
        <v>559</v>
      </c>
      <c r="AI53" s="57">
        <f t="shared" ref="AI53" si="520">IF(OR(ISERROR(VLOOKUP(CONCATENATE("ALI_",$C53,"_SEG_",$I53,"_PROV_",$D53),Catalogo_Precios,AI$8,FALSE)),M53=0),0,VLOOKUP(CONCATENATE("ALI_",$C53,"_SEG_",$I53,"_PROV_",$D53),Catalogo_Precios,AI$8,FALSE))</f>
        <v>931</v>
      </c>
      <c r="AJ53" s="57">
        <f t="shared" ref="AJ53" si="521">IF(OR(ISERROR(VLOOKUP(CONCATENATE("ALI_",$C53,"_SEG_",$I53,"_PROV_",$D53),Catalogo_Precios,AJ$8,FALSE)),N53=0),0,VLOOKUP(CONCATENATE("ALI_",$C53,"_SEG_",$I53,"_PROV_",$D53),Catalogo_Precios,AJ$8,FALSE))</f>
        <v>931</v>
      </c>
      <c r="AK53" s="57">
        <f t="shared" ref="AK53" si="522">IF(OR(ISERROR(VLOOKUP(CONCATENATE("ALI_",$C53,"_SEG_",$I53,"_PROV_",$D53),Catalogo_Precios,AK$8,FALSE)),O53=0),0,VLOOKUP(CONCATENATE("ALI_",$C53,"_SEG_",$I53,"_PROV_",$D53),Catalogo_Precios,AK$8,FALSE))</f>
        <v>931</v>
      </c>
      <c r="AL53" s="53"/>
      <c r="AM53" s="59" t="str">
        <f t="shared" si="23"/>
        <v>ALI_25_SEG_13</v>
      </c>
      <c r="AN53" s="59" t="str">
        <f t="shared" si="24"/>
        <v>ALI_25_SEG_13_VAL_14506927.68</v>
      </c>
      <c r="AO53" s="60">
        <f t="shared" ref="AO53" si="523">IF(OR(AB53="",AB53=0),0,COUNTIF(Codificacion,AM53))</f>
        <v>5</v>
      </c>
      <c r="AP53" s="61">
        <f t="array" ref="AP53">MIN(IF(Codificacion=AM53,Total_Cotizacion,""))</f>
        <v>12089106.4</v>
      </c>
      <c r="AQ53" s="62" t="b">
        <f t="shared" si="26"/>
        <v>0</v>
      </c>
      <c r="AR53" s="51" t="str">
        <f t="shared" ref="AR53" si="524">IF(COUNTIF(Codificacion2,CONCATENATE(AM53,"_VAL_",AB53))&gt;1,"Empate","")</f>
        <v/>
      </c>
      <c r="AS53" s="63" t="str">
        <f t="shared" si="28"/>
        <v/>
      </c>
      <c r="AT53" s="59" t="str">
        <f t="shared" si="29"/>
        <v>ALI_25_SEG_13_</v>
      </c>
      <c r="AU53" s="63">
        <f t="shared" ref="AU53" si="525">IF(AND(COUNTIF(Codificacion3,AT53)&lt;AO53),1,COUNTIF(Codificacion3,AT53))</f>
        <v>1</v>
      </c>
      <c r="AV53" s="62" t="str">
        <f t="shared" si="31"/>
        <v>No Seleccionada</v>
      </c>
      <c r="AW53" s="53"/>
      <c r="AX53" s="51" t="str">
        <f t="shared" si="32"/>
        <v>ALI_25_SEG_13FALSO</v>
      </c>
      <c r="AY53" s="51">
        <f t="shared" si="12"/>
        <v>3</v>
      </c>
      <c r="AZ53" s="64" t="b">
        <f t="shared" si="33"/>
        <v>0</v>
      </c>
    </row>
    <row r="54" spans="1:52" x14ac:dyDescent="0.2">
      <c r="A54" s="50" t="b">
        <f t="shared" si="0"/>
        <v>0</v>
      </c>
      <c r="B54" s="51" t="s">
        <v>54</v>
      </c>
      <c r="C54" s="52">
        <v>25</v>
      </c>
      <c r="D54" s="52">
        <f t="shared" ref="D54" si="526">IF(ISERROR(VLOOKUP(E54,Proveedores,2,FALSE)),"",VLOOKUP(E54,Proveedores,2,FALSE))</f>
        <v>2087</v>
      </c>
      <c r="E54" s="53" t="s">
        <v>55</v>
      </c>
      <c r="F54" s="54">
        <v>59</v>
      </c>
      <c r="G54" s="53" t="s">
        <v>56</v>
      </c>
      <c r="H54" s="53" t="s">
        <v>60</v>
      </c>
      <c r="I54" s="52">
        <v>14</v>
      </c>
      <c r="J54" s="53" t="s">
        <v>58</v>
      </c>
      <c r="K54" s="55">
        <v>44835</v>
      </c>
      <c r="L54" s="56">
        <v>6333</v>
      </c>
      <c r="M54" s="56">
        <v>8062</v>
      </c>
      <c r="N54" s="56">
        <v>3806</v>
      </c>
      <c r="O54" s="56">
        <v>414</v>
      </c>
      <c r="P54" s="57">
        <v>559</v>
      </c>
      <c r="Q54" s="58">
        <v>0.04</v>
      </c>
      <c r="R54" s="57">
        <v>536.64</v>
      </c>
      <c r="S54" s="57">
        <v>931</v>
      </c>
      <c r="T54" s="58">
        <v>0.04</v>
      </c>
      <c r="U54" s="57">
        <v>893.76</v>
      </c>
      <c r="V54" s="57">
        <v>931</v>
      </c>
      <c r="W54" s="58">
        <v>0.04</v>
      </c>
      <c r="X54" s="57">
        <v>893.76</v>
      </c>
      <c r="Y54" s="57">
        <v>931</v>
      </c>
      <c r="Z54" s="58">
        <v>0.04</v>
      </c>
      <c r="AA54" s="57">
        <v>893.76</v>
      </c>
      <c r="AB54" s="57">
        <v>14375701.440000001</v>
      </c>
      <c r="AC54" s="53" t="str">
        <f t="shared" si="14"/>
        <v>Registro Valido</v>
      </c>
      <c r="AD54" s="57">
        <f t="shared" ref="AD54" si="527">IF(OR(ISERROR(VLOOKUP(CONCATENATE("ALI_",$C54,"_SEG_",$I54,"_PROV_",$D54),Catalogo_Precios,AD$8,FALSE)),L54=0),0,VLOOKUP(CONCATENATE("ALI_",$C54,"_SEG_",$I54,"_PROV_",$D54),Catalogo_Precios,AD$8,FALSE))</f>
        <v>559</v>
      </c>
      <c r="AE54" s="57">
        <f t="shared" ref="AE54" si="528">IF(OR(ISERROR(VLOOKUP(CONCATENATE("ALI_",$C54,"_SEG_",$I54,"_PROV_",$D54),Catalogo_Precios,AE$8,FALSE)),M54=0),0,VLOOKUP(CONCATENATE("ALI_",$C54,"_SEG_",$I54,"_PROV_",$D54),Catalogo_Precios,AE$8,FALSE))</f>
        <v>931</v>
      </c>
      <c r="AF54" s="57">
        <f t="shared" ref="AF54" si="529">IF(OR(ISERROR(VLOOKUP(CONCATENATE("ALI_",$C54,"_SEG_",$I54,"_PROV_",$D54),Catalogo_Precios,AF$8,FALSE)),N54=0),0,VLOOKUP(CONCATENATE("ALI_",$C54,"_SEG_",$I54,"_PROV_",$D54),Catalogo_Precios,AF$8,FALSE))</f>
        <v>931</v>
      </c>
      <c r="AG54" s="57">
        <f t="shared" ref="AG54" si="530">IF(OR(ISERROR(VLOOKUP(CONCATENATE("ALI_",$C54,"_SEG_",$I54,"_PROV_",$D54),Catalogo_Precios,AG$8,FALSE)),O54=0),0,VLOOKUP(CONCATENATE("ALI_",$C54,"_SEG_",$I54,"_PROV_",$D54),Catalogo_Precios,AG$8,FALSE))</f>
        <v>931</v>
      </c>
      <c r="AH54" s="57">
        <f t="shared" ref="AH54" si="531">IF(OR(ISERROR(VLOOKUP(CONCATENATE("ALI_",$C54,"_SEG_",$I54,"_PROV_",$D54),Catalogo_Precios,AH$8,FALSE)),L54=0),0,VLOOKUP(CONCATENATE("ALI_",$C54,"_SEG_",$I54,"_PROV_",$D54),Catalogo_Precios,AH$8,FALSE))</f>
        <v>559</v>
      </c>
      <c r="AI54" s="57">
        <f t="shared" ref="AI54" si="532">IF(OR(ISERROR(VLOOKUP(CONCATENATE("ALI_",$C54,"_SEG_",$I54,"_PROV_",$D54),Catalogo_Precios,AI$8,FALSE)),M54=0),0,VLOOKUP(CONCATENATE("ALI_",$C54,"_SEG_",$I54,"_PROV_",$D54),Catalogo_Precios,AI$8,FALSE))</f>
        <v>931</v>
      </c>
      <c r="AJ54" s="57">
        <f t="shared" ref="AJ54" si="533">IF(OR(ISERROR(VLOOKUP(CONCATENATE("ALI_",$C54,"_SEG_",$I54,"_PROV_",$D54),Catalogo_Precios,AJ$8,FALSE)),N54=0),0,VLOOKUP(CONCATENATE("ALI_",$C54,"_SEG_",$I54,"_PROV_",$D54),Catalogo_Precios,AJ$8,FALSE))</f>
        <v>931</v>
      </c>
      <c r="AK54" s="57">
        <f t="shared" ref="AK54" si="534">IF(OR(ISERROR(VLOOKUP(CONCATENATE("ALI_",$C54,"_SEG_",$I54,"_PROV_",$D54),Catalogo_Precios,AK$8,FALSE)),O54=0),0,VLOOKUP(CONCATENATE("ALI_",$C54,"_SEG_",$I54,"_PROV_",$D54),Catalogo_Precios,AK$8,FALSE))</f>
        <v>931</v>
      </c>
      <c r="AL54" s="53"/>
      <c r="AM54" s="59" t="str">
        <f t="shared" si="23"/>
        <v>ALI_25_SEG_14</v>
      </c>
      <c r="AN54" s="59" t="str">
        <f t="shared" si="24"/>
        <v>ALI_25_SEG_14_VAL_14375701.44</v>
      </c>
      <c r="AO54" s="60">
        <f t="shared" ref="AO54" si="535">IF(OR(AB54="",AB54=0),0,COUNTIF(Codificacion,AM54))</f>
        <v>5</v>
      </c>
      <c r="AP54" s="61">
        <f t="array" ref="AP54">MIN(IF(Codificacion=AM54,Total_Cotizacion,""))</f>
        <v>11979751.199999999</v>
      </c>
      <c r="AQ54" s="62" t="b">
        <f t="shared" si="26"/>
        <v>0</v>
      </c>
      <c r="AR54" s="51" t="str">
        <f t="shared" ref="AR54" si="536">IF(COUNTIF(Codificacion2,CONCATENATE(AM54,"_VAL_",AB54))&gt;1,"Empate","")</f>
        <v/>
      </c>
      <c r="AS54" s="63" t="str">
        <f t="shared" si="28"/>
        <v/>
      </c>
      <c r="AT54" s="59" t="str">
        <f t="shared" si="29"/>
        <v>ALI_25_SEG_14_</v>
      </c>
      <c r="AU54" s="63">
        <f t="shared" ref="AU54" si="537">IF(AND(COUNTIF(Codificacion3,AT54)&lt;AO54),1,COUNTIF(Codificacion3,AT54))</f>
        <v>1</v>
      </c>
      <c r="AV54" s="62" t="str">
        <f t="shared" si="31"/>
        <v>No Seleccionada</v>
      </c>
      <c r="AW54" s="53"/>
      <c r="AX54" s="51" t="str">
        <f t="shared" si="32"/>
        <v>ALI_25_SEG_14FALSO</v>
      </c>
      <c r="AY54" s="51">
        <f t="shared" si="12"/>
        <v>3</v>
      </c>
      <c r="AZ54" s="64" t="b">
        <f t="shared" si="33"/>
        <v>0</v>
      </c>
    </row>
    <row r="55" spans="1:52" x14ac:dyDescent="0.2">
      <c r="A55" s="50" t="b">
        <f t="shared" si="0"/>
        <v>0</v>
      </c>
      <c r="B55" s="51" t="s">
        <v>54</v>
      </c>
      <c r="C55" s="52">
        <v>25</v>
      </c>
      <c r="D55" s="52">
        <f t="shared" ref="D55" si="538">IF(ISERROR(VLOOKUP(E55,Proveedores,2,FALSE)),"",VLOOKUP(E55,Proveedores,2,FALSE))</f>
        <v>2087</v>
      </c>
      <c r="E55" s="53" t="s">
        <v>55</v>
      </c>
      <c r="F55" s="54">
        <v>60</v>
      </c>
      <c r="G55" s="53" t="s">
        <v>56</v>
      </c>
      <c r="H55" s="53" t="s">
        <v>60</v>
      </c>
      <c r="I55" s="52">
        <v>15</v>
      </c>
      <c r="J55" s="53" t="s">
        <v>58</v>
      </c>
      <c r="K55" s="55">
        <v>44835</v>
      </c>
      <c r="L55" s="56">
        <v>5985</v>
      </c>
      <c r="M55" s="56">
        <v>7619</v>
      </c>
      <c r="N55" s="56">
        <v>3599</v>
      </c>
      <c r="O55" s="56">
        <v>392</v>
      </c>
      <c r="P55" s="57">
        <v>559</v>
      </c>
      <c r="Q55" s="58">
        <v>0.04</v>
      </c>
      <c r="R55" s="57">
        <v>536.64</v>
      </c>
      <c r="S55" s="57">
        <v>931</v>
      </c>
      <c r="T55" s="58">
        <v>0.04</v>
      </c>
      <c r="U55" s="57">
        <v>893.76</v>
      </c>
      <c r="V55" s="57">
        <v>931</v>
      </c>
      <c r="W55" s="58">
        <v>0.04</v>
      </c>
      <c r="X55" s="57">
        <v>893.76</v>
      </c>
      <c r="Y55" s="57">
        <v>931</v>
      </c>
      <c r="Z55" s="58">
        <v>0.04</v>
      </c>
      <c r="AA55" s="57">
        <v>893.76</v>
      </c>
      <c r="AB55" s="57">
        <v>13588344</v>
      </c>
      <c r="AC55" s="53" t="str">
        <f t="shared" si="14"/>
        <v>Registro Valido</v>
      </c>
      <c r="AD55" s="57">
        <f t="shared" ref="AD55" si="539">IF(OR(ISERROR(VLOOKUP(CONCATENATE("ALI_",$C55,"_SEG_",$I55,"_PROV_",$D55),Catalogo_Precios,AD$8,FALSE)),L55=0),0,VLOOKUP(CONCATENATE("ALI_",$C55,"_SEG_",$I55,"_PROV_",$D55),Catalogo_Precios,AD$8,FALSE))</f>
        <v>559</v>
      </c>
      <c r="AE55" s="57">
        <f t="shared" ref="AE55" si="540">IF(OR(ISERROR(VLOOKUP(CONCATENATE("ALI_",$C55,"_SEG_",$I55,"_PROV_",$D55),Catalogo_Precios,AE$8,FALSE)),M55=0),0,VLOOKUP(CONCATENATE("ALI_",$C55,"_SEG_",$I55,"_PROV_",$D55),Catalogo_Precios,AE$8,FALSE))</f>
        <v>931</v>
      </c>
      <c r="AF55" s="57">
        <f t="shared" ref="AF55" si="541">IF(OR(ISERROR(VLOOKUP(CONCATENATE("ALI_",$C55,"_SEG_",$I55,"_PROV_",$D55),Catalogo_Precios,AF$8,FALSE)),N55=0),0,VLOOKUP(CONCATENATE("ALI_",$C55,"_SEG_",$I55,"_PROV_",$D55),Catalogo_Precios,AF$8,FALSE))</f>
        <v>931</v>
      </c>
      <c r="AG55" s="57">
        <f t="shared" ref="AG55" si="542">IF(OR(ISERROR(VLOOKUP(CONCATENATE("ALI_",$C55,"_SEG_",$I55,"_PROV_",$D55),Catalogo_Precios,AG$8,FALSE)),O55=0),0,VLOOKUP(CONCATENATE("ALI_",$C55,"_SEG_",$I55,"_PROV_",$D55),Catalogo_Precios,AG$8,FALSE))</f>
        <v>931</v>
      </c>
      <c r="AH55" s="57">
        <f t="shared" ref="AH55" si="543">IF(OR(ISERROR(VLOOKUP(CONCATENATE("ALI_",$C55,"_SEG_",$I55,"_PROV_",$D55),Catalogo_Precios,AH$8,FALSE)),L55=0),0,VLOOKUP(CONCATENATE("ALI_",$C55,"_SEG_",$I55,"_PROV_",$D55),Catalogo_Precios,AH$8,FALSE))</f>
        <v>559</v>
      </c>
      <c r="AI55" s="57">
        <f t="shared" ref="AI55" si="544">IF(OR(ISERROR(VLOOKUP(CONCATENATE("ALI_",$C55,"_SEG_",$I55,"_PROV_",$D55),Catalogo_Precios,AI$8,FALSE)),M55=0),0,VLOOKUP(CONCATENATE("ALI_",$C55,"_SEG_",$I55,"_PROV_",$D55),Catalogo_Precios,AI$8,FALSE))</f>
        <v>931</v>
      </c>
      <c r="AJ55" s="57">
        <f t="shared" ref="AJ55" si="545">IF(OR(ISERROR(VLOOKUP(CONCATENATE("ALI_",$C55,"_SEG_",$I55,"_PROV_",$D55),Catalogo_Precios,AJ$8,FALSE)),N55=0),0,VLOOKUP(CONCATENATE("ALI_",$C55,"_SEG_",$I55,"_PROV_",$D55),Catalogo_Precios,AJ$8,FALSE))</f>
        <v>931</v>
      </c>
      <c r="AK55" s="57">
        <f t="shared" ref="AK55" si="546">IF(OR(ISERROR(VLOOKUP(CONCATENATE("ALI_",$C55,"_SEG_",$I55,"_PROV_",$D55),Catalogo_Precios,AK$8,FALSE)),O55=0),0,VLOOKUP(CONCATENATE("ALI_",$C55,"_SEG_",$I55,"_PROV_",$D55),Catalogo_Precios,AK$8,FALSE))</f>
        <v>931</v>
      </c>
      <c r="AL55" s="53"/>
      <c r="AM55" s="59" t="str">
        <f t="shared" si="23"/>
        <v>ALI_25_SEG_15</v>
      </c>
      <c r="AN55" s="59" t="str">
        <f t="shared" si="24"/>
        <v>ALI_25_SEG_15_VAL_13588344</v>
      </c>
      <c r="AO55" s="60">
        <f t="shared" ref="AO55" si="547">IF(OR(AB55="",AB55=0),0,COUNTIF(Codificacion,AM55))</f>
        <v>5</v>
      </c>
      <c r="AP55" s="61">
        <f t="array" ref="AP55">MIN(IF(Codificacion=AM55,Total_Cotizacion,""))</f>
        <v>11323619.999999998</v>
      </c>
      <c r="AQ55" s="62" t="b">
        <f t="shared" si="26"/>
        <v>0</v>
      </c>
      <c r="AR55" s="51" t="str">
        <f t="shared" ref="AR55" si="548">IF(COUNTIF(Codificacion2,CONCATENATE(AM55,"_VAL_",AB55))&gt;1,"Empate","")</f>
        <v/>
      </c>
      <c r="AS55" s="63" t="str">
        <f t="shared" si="28"/>
        <v/>
      </c>
      <c r="AT55" s="59" t="str">
        <f t="shared" si="29"/>
        <v>ALI_25_SEG_15_</v>
      </c>
      <c r="AU55" s="63">
        <f t="shared" ref="AU55" si="549">IF(AND(COUNTIF(Codificacion3,AT55)&lt;AO55),1,COUNTIF(Codificacion3,AT55))</f>
        <v>1</v>
      </c>
      <c r="AV55" s="62" t="str">
        <f t="shared" si="31"/>
        <v>No Seleccionada</v>
      </c>
      <c r="AW55" s="53"/>
      <c r="AX55" s="51" t="str">
        <f t="shared" si="32"/>
        <v>ALI_25_SEG_15FALSO</v>
      </c>
      <c r="AY55" s="51">
        <f t="shared" si="12"/>
        <v>3</v>
      </c>
      <c r="AZ55" s="64" t="b">
        <f t="shared" si="33"/>
        <v>0</v>
      </c>
    </row>
    <row r="56" spans="1:52" x14ac:dyDescent="0.2">
      <c r="A56" s="50" t="b">
        <f t="shared" si="0"/>
        <v>0</v>
      </c>
      <c r="B56" s="51" t="s">
        <v>54</v>
      </c>
      <c r="C56" s="52">
        <v>75</v>
      </c>
      <c r="D56" s="52">
        <f t="shared" ref="D56" si="550">IF(ISERROR(VLOOKUP(E56,Proveedores,2,FALSE)),"",VLOOKUP(E56,Proveedores,2,FALSE))</f>
        <v>2087</v>
      </c>
      <c r="E56" s="53" t="s">
        <v>55</v>
      </c>
      <c r="F56" s="54">
        <v>76</v>
      </c>
      <c r="G56" s="53" t="s">
        <v>61</v>
      </c>
      <c r="H56" s="53" t="s">
        <v>62</v>
      </c>
      <c r="I56" s="52">
        <v>1</v>
      </c>
      <c r="J56" s="53" t="s">
        <v>58</v>
      </c>
      <c r="K56" s="55">
        <v>44835</v>
      </c>
      <c r="L56" s="56">
        <v>12484</v>
      </c>
      <c r="M56" s="56">
        <v>15522</v>
      </c>
      <c r="N56" s="56">
        <v>7266</v>
      </c>
      <c r="O56" s="56">
        <v>677</v>
      </c>
      <c r="P56" s="57">
        <v>886</v>
      </c>
      <c r="Q56" s="58"/>
      <c r="R56" s="57">
        <v>886</v>
      </c>
      <c r="S56" s="57">
        <v>886</v>
      </c>
      <c r="T56" s="58"/>
      <c r="U56" s="57">
        <v>886</v>
      </c>
      <c r="V56" s="57">
        <v>886</v>
      </c>
      <c r="W56" s="58"/>
      <c r="X56" s="57">
        <v>886</v>
      </c>
      <c r="Y56" s="57">
        <v>886</v>
      </c>
      <c r="Z56" s="58"/>
      <c r="AA56" s="57">
        <v>886</v>
      </c>
      <c r="AB56" s="57">
        <v>31850814</v>
      </c>
      <c r="AC56" s="53" t="str">
        <f t="shared" si="14"/>
        <v>Registro Valido</v>
      </c>
      <c r="AD56" s="57">
        <f t="shared" ref="AD56" si="551">IF(OR(ISERROR(VLOOKUP(CONCATENATE("ALI_",$C56,"_SEG_",$I56,"_PROV_",$D56),Catalogo_Precios,AD$8,FALSE)),L56=0),0,VLOOKUP(CONCATENATE("ALI_",$C56,"_SEG_",$I56,"_PROV_",$D56),Catalogo_Precios,AD$8,FALSE))</f>
        <v>886</v>
      </c>
      <c r="AE56" s="57">
        <f t="shared" ref="AE56" si="552">IF(OR(ISERROR(VLOOKUP(CONCATENATE("ALI_",$C56,"_SEG_",$I56,"_PROV_",$D56),Catalogo_Precios,AE$8,FALSE)),M56=0),0,VLOOKUP(CONCATENATE("ALI_",$C56,"_SEG_",$I56,"_PROV_",$D56),Catalogo_Precios,AE$8,FALSE))</f>
        <v>886</v>
      </c>
      <c r="AF56" s="57">
        <f t="shared" ref="AF56" si="553">IF(OR(ISERROR(VLOOKUP(CONCATENATE("ALI_",$C56,"_SEG_",$I56,"_PROV_",$D56),Catalogo_Precios,AF$8,FALSE)),N56=0),0,VLOOKUP(CONCATENATE("ALI_",$C56,"_SEG_",$I56,"_PROV_",$D56),Catalogo_Precios,AF$8,FALSE))</f>
        <v>886</v>
      </c>
      <c r="AG56" s="57">
        <f t="shared" ref="AG56" si="554">IF(OR(ISERROR(VLOOKUP(CONCATENATE("ALI_",$C56,"_SEG_",$I56,"_PROV_",$D56),Catalogo_Precios,AG$8,FALSE)),O56=0),0,VLOOKUP(CONCATENATE("ALI_",$C56,"_SEG_",$I56,"_PROV_",$D56),Catalogo_Precios,AG$8,FALSE))</f>
        <v>886</v>
      </c>
      <c r="AH56" s="57">
        <f t="shared" ref="AH56" si="555">IF(OR(ISERROR(VLOOKUP(CONCATENATE("ALI_",$C56,"_SEG_",$I56,"_PROV_",$D56),Catalogo_Precios,AH$8,FALSE)),L56=0),0,VLOOKUP(CONCATENATE("ALI_",$C56,"_SEG_",$I56,"_PROV_",$D56),Catalogo_Precios,AH$8,FALSE))</f>
        <v>886</v>
      </c>
      <c r="AI56" s="57">
        <f t="shared" ref="AI56" si="556">IF(OR(ISERROR(VLOOKUP(CONCATENATE("ALI_",$C56,"_SEG_",$I56,"_PROV_",$D56),Catalogo_Precios,AI$8,FALSE)),M56=0),0,VLOOKUP(CONCATENATE("ALI_",$C56,"_SEG_",$I56,"_PROV_",$D56),Catalogo_Precios,AI$8,FALSE))</f>
        <v>886</v>
      </c>
      <c r="AJ56" s="57">
        <f t="shared" ref="AJ56" si="557">IF(OR(ISERROR(VLOOKUP(CONCATENATE("ALI_",$C56,"_SEG_",$I56,"_PROV_",$D56),Catalogo_Precios,AJ$8,FALSE)),N56=0),0,VLOOKUP(CONCATENATE("ALI_",$C56,"_SEG_",$I56,"_PROV_",$D56),Catalogo_Precios,AJ$8,FALSE))</f>
        <v>886</v>
      </c>
      <c r="AK56" s="57">
        <f t="shared" ref="AK56" si="558">IF(OR(ISERROR(VLOOKUP(CONCATENATE("ALI_",$C56,"_SEG_",$I56,"_PROV_",$D56),Catalogo_Precios,AK$8,FALSE)),O56=0),0,VLOOKUP(CONCATENATE("ALI_",$C56,"_SEG_",$I56,"_PROV_",$D56),Catalogo_Precios,AK$8,FALSE))</f>
        <v>886</v>
      </c>
      <c r="AL56" s="53"/>
      <c r="AM56" s="59" t="str">
        <f t="shared" si="23"/>
        <v>ALI_75_SEG_1</v>
      </c>
      <c r="AN56" s="59" t="str">
        <f t="shared" si="24"/>
        <v>ALI_75_SEG_1_VAL_31850814</v>
      </c>
      <c r="AO56" s="60">
        <f t="shared" ref="AO56" si="559">IF(OR(AB56="",AB56=0),0,COUNTIF(Codificacion,AM56))</f>
        <v>4</v>
      </c>
      <c r="AP56" s="61">
        <f t="array" ref="AP56">MIN(IF(Codificacion=AM56,Total_Cotizacion,""))</f>
        <v>28606416.75</v>
      </c>
      <c r="AQ56" s="62" t="b">
        <f t="shared" si="26"/>
        <v>0</v>
      </c>
      <c r="AR56" s="51" t="str">
        <f t="shared" ref="AR56" si="560">IF(COUNTIF(Codificacion2,CONCATENATE(AM56,"_VAL_",AB56))&gt;1,"Empate","")</f>
        <v/>
      </c>
      <c r="AS56" s="63" t="str">
        <f t="shared" si="28"/>
        <v/>
      </c>
      <c r="AT56" s="59" t="str">
        <f t="shared" si="29"/>
        <v>ALI_75_SEG_1_</v>
      </c>
      <c r="AU56" s="63">
        <f t="shared" ref="AU56" si="561">IF(AND(COUNTIF(Codificacion3,AT56)&lt;AO56),1,COUNTIF(Codificacion3,AT56))</f>
        <v>1</v>
      </c>
      <c r="AV56" s="62" t="str">
        <f t="shared" si="31"/>
        <v>No Seleccionada</v>
      </c>
      <c r="AW56" s="53"/>
      <c r="AX56" s="51" t="str">
        <f t="shared" si="32"/>
        <v>ALI_75_SEG_1FALSO</v>
      </c>
      <c r="AY56" s="51">
        <f t="shared" si="12"/>
        <v>3</v>
      </c>
      <c r="AZ56" s="64" t="b">
        <f t="shared" si="33"/>
        <v>0</v>
      </c>
    </row>
    <row r="57" spans="1:52" x14ac:dyDescent="0.2">
      <c r="A57" s="50" t="b">
        <f t="shared" si="0"/>
        <v>0</v>
      </c>
      <c r="B57" s="51" t="s">
        <v>54</v>
      </c>
      <c r="C57" s="52">
        <v>75</v>
      </c>
      <c r="D57" s="52">
        <f t="shared" ref="D57" si="562">IF(ISERROR(VLOOKUP(E57,Proveedores,2,FALSE)),"",VLOOKUP(E57,Proveedores,2,FALSE))</f>
        <v>2087</v>
      </c>
      <c r="E57" s="53" t="s">
        <v>55</v>
      </c>
      <c r="F57" s="54">
        <v>77</v>
      </c>
      <c r="G57" s="53" t="s">
        <v>61</v>
      </c>
      <c r="H57" s="53" t="s">
        <v>62</v>
      </c>
      <c r="I57" s="52">
        <v>2</v>
      </c>
      <c r="J57" s="53" t="s">
        <v>58</v>
      </c>
      <c r="K57" s="55">
        <v>44835</v>
      </c>
      <c r="L57" s="56">
        <v>12765</v>
      </c>
      <c r="M57" s="56">
        <v>15872</v>
      </c>
      <c r="N57" s="56">
        <v>7430</v>
      </c>
      <c r="O57" s="56">
        <v>693</v>
      </c>
      <c r="P57" s="57">
        <v>886</v>
      </c>
      <c r="Q57" s="58"/>
      <c r="R57" s="57">
        <v>886</v>
      </c>
      <c r="S57" s="57">
        <v>886</v>
      </c>
      <c r="T57" s="58"/>
      <c r="U57" s="57">
        <v>886</v>
      </c>
      <c r="V57" s="57">
        <v>886</v>
      </c>
      <c r="W57" s="58"/>
      <c r="X57" s="57">
        <v>886</v>
      </c>
      <c r="Y57" s="57">
        <v>886</v>
      </c>
      <c r="Z57" s="58"/>
      <c r="AA57" s="57">
        <v>886</v>
      </c>
      <c r="AB57" s="57">
        <v>32569360</v>
      </c>
      <c r="AC57" s="53" t="str">
        <f t="shared" si="14"/>
        <v>Registro Valido</v>
      </c>
      <c r="AD57" s="57">
        <f t="shared" ref="AD57" si="563">IF(OR(ISERROR(VLOOKUP(CONCATENATE("ALI_",$C57,"_SEG_",$I57,"_PROV_",$D57),Catalogo_Precios,AD$8,FALSE)),L57=0),0,VLOOKUP(CONCATENATE("ALI_",$C57,"_SEG_",$I57,"_PROV_",$D57),Catalogo_Precios,AD$8,FALSE))</f>
        <v>886</v>
      </c>
      <c r="AE57" s="57">
        <f t="shared" ref="AE57" si="564">IF(OR(ISERROR(VLOOKUP(CONCATENATE("ALI_",$C57,"_SEG_",$I57,"_PROV_",$D57),Catalogo_Precios,AE$8,FALSE)),M57=0),0,VLOOKUP(CONCATENATE("ALI_",$C57,"_SEG_",$I57,"_PROV_",$D57),Catalogo_Precios,AE$8,FALSE))</f>
        <v>886</v>
      </c>
      <c r="AF57" s="57">
        <f t="shared" ref="AF57" si="565">IF(OR(ISERROR(VLOOKUP(CONCATENATE("ALI_",$C57,"_SEG_",$I57,"_PROV_",$D57),Catalogo_Precios,AF$8,FALSE)),N57=0),0,VLOOKUP(CONCATENATE("ALI_",$C57,"_SEG_",$I57,"_PROV_",$D57),Catalogo_Precios,AF$8,FALSE))</f>
        <v>886</v>
      </c>
      <c r="AG57" s="57">
        <f t="shared" ref="AG57" si="566">IF(OR(ISERROR(VLOOKUP(CONCATENATE("ALI_",$C57,"_SEG_",$I57,"_PROV_",$D57),Catalogo_Precios,AG$8,FALSE)),O57=0),0,VLOOKUP(CONCATENATE("ALI_",$C57,"_SEG_",$I57,"_PROV_",$D57),Catalogo_Precios,AG$8,FALSE))</f>
        <v>886</v>
      </c>
      <c r="AH57" s="57">
        <f t="shared" ref="AH57" si="567">IF(OR(ISERROR(VLOOKUP(CONCATENATE("ALI_",$C57,"_SEG_",$I57,"_PROV_",$D57),Catalogo_Precios,AH$8,FALSE)),L57=0),0,VLOOKUP(CONCATENATE("ALI_",$C57,"_SEG_",$I57,"_PROV_",$D57),Catalogo_Precios,AH$8,FALSE))</f>
        <v>886</v>
      </c>
      <c r="AI57" s="57">
        <f t="shared" ref="AI57" si="568">IF(OR(ISERROR(VLOOKUP(CONCATENATE("ALI_",$C57,"_SEG_",$I57,"_PROV_",$D57),Catalogo_Precios,AI$8,FALSE)),M57=0),0,VLOOKUP(CONCATENATE("ALI_",$C57,"_SEG_",$I57,"_PROV_",$D57),Catalogo_Precios,AI$8,FALSE))</f>
        <v>886</v>
      </c>
      <c r="AJ57" s="57">
        <f t="shared" ref="AJ57" si="569">IF(OR(ISERROR(VLOOKUP(CONCATENATE("ALI_",$C57,"_SEG_",$I57,"_PROV_",$D57),Catalogo_Precios,AJ$8,FALSE)),N57=0),0,VLOOKUP(CONCATENATE("ALI_",$C57,"_SEG_",$I57,"_PROV_",$D57),Catalogo_Precios,AJ$8,FALSE))</f>
        <v>886</v>
      </c>
      <c r="AK57" s="57">
        <f t="shared" ref="AK57" si="570">IF(OR(ISERROR(VLOOKUP(CONCATENATE("ALI_",$C57,"_SEG_",$I57,"_PROV_",$D57),Catalogo_Precios,AK$8,FALSE)),O57=0),0,VLOOKUP(CONCATENATE("ALI_",$C57,"_SEG_",$I57,"_PROV_",$D57),Catalogo_Precios,AK$8,FALSE))</f>
        <v>886</v>
      </c>
      <c r="AL57" s="53"/>
      <c r="AM57" s="59" t="str">
        <f t="shared" si="23"/>
        <v>ALI_75_SEG_2</v>
      </c>
      <c r="AN57" s="59" t="str">
        <f t="shared" si="24"/>
        <v>ALI_75_SEG_2_VAL_32569360</v>
      </c>
      <c r="AO57" s="60">
        <f t="shared" ref="AO57" si="571">IF(OR(AB57="",AB57=0),0,COUNTIF(Codificacion,AM57))</f>
        <v>4</v>
      </c>
      <c r="AP57" s="61">
        <f t="array" ref="AP57">MIN(IF(Codificacion=AM57,Total_Cotizacion,""))</f>
        <v>29281178</v>
      </c>
      <c r="AQ57" s="62" t="b">
        <f t="shared" si="26"/>
        <v>0</v>
      </c>
      <c r="AR57" s="51" t="str">
        <f t="shared" ref="AR57" si="572">IF(COUNTIF(Codificacion2,CONCATENATE(AM57,"_VAL_",AB57))&gt;1,"Empate","")</f>
        <v/>
      </c>
      <c r="AS57" s="63" t="str">
        <f t="shared" si="28"/>
        <v/>
      </c>
      <c r="AT57" s="59" t="str">
        <f t="shared" si="29"/>
        <v>ALI_75_SEG_2_</v>
      </c>
      <c r="AU57" s="63">
        <f t="shared" ref="AU57" si="573">IF(AND(COUNTIF(Codificacion3,AT57)&lt;AO57),1,COUNTIF(Codificacion3,AT57))</f>
        <v>1</v>
      </c>
      <c r="AV57" s="62" t="str">
        <f t="shared" si="31"/>
        <v>No Seleccionada</v>
      </c>
      <c r="AW57" s="53"/>
      <c r="AX57" s="51" t="str">
        <f t="shared" si="32"/>
        <v>ALI_75_SEG_2FALSO</v>
      </c>
      <c r="AY57" s="51">
        <f t="shared" si="12"/>
        <v>3</v>
      </c>
      <c r="AZ57" s="64" t="b">
        <f t="shared" si="33"/>
        <v>0</v>
      </c>
    </row>
    <row r="58" spans="1:52" x14ac:dyDescent="0.2">
      <c r="A58" s="50" t="b">
        <f t="shared" si="0"/>
        <v>0</v>
      </c>
      <c r="B58" s="51" t="s">
        <v>54</v>
      </c>
      <c r="C58" s="52">
        <v>75</v>
      </c>
      <c r="D58" s="52">
        <f t="shared" ref="D58" si="574">IF(ISERROR(VLOOKUP(E58,Proveedores,2,FALSE)),"",VLOOKUP(E58,Proveedores,2,FALSE))</f>
        <v>2087</v>
      </c>
      <c r="E58" s="53" t="s">
        <v>55</v>
      </c>
      <c r="F58" s="54">
        <v>78</v>
      </c>
      <c r="G58" s="53" t="s">
        <v>61</v>
      </c>
      <c r="H58" s="53" t="s">
        <v>62</v>
      </c>
      <c r="I58" s="52">
        <v>3</v>
      </c>
      <c r="J58" s="53" t="s">
        <v>58</v>
      </c>
      <c r="K58" s="55">
        <v>44835</v>
      </c>
      <c r="L58" s="56">
        <v>12689</v>
      </c>
      <c r="M58" s="56">
        <v>15778</v>
      </c>
      <c r="N58" s="56">
        <v>7385</v>
      </c>
      <c r="O58" s="56">
        <v>688</v>
      </c>
      <c r="P58" s="57">
        <v>886</v>
      </c>
      <c r="Q58" s="58"/>
      <c r="R58" s="57">
        <v>886</v>
      </c>
      <c r="S58" s="57">
        <v>886</v>
      </c>
      <c r="T58" s="58"/>
      <c r="U58" s="57">
        <v>886</v>
      </c>
      <c r="V58" s="57">
        <v>886</v>
      </c>
      <c r="W58" s="58"/>
      <c r="X58" s="57">
        <v>886</v>
      </c>
      <c r="Y58" s="57">
        <v>886</v>
      </c>
      <c r="Z58" s="58"/>
      <c r="AA58" s="57">
        <v>886</v>
      </c>
      <c r="AB58" s="57">
        <v>32374440</v>
      </c>
      <c r="AC58" s="53" t="str">
        <f t="shared" si="14"/>
        <v>Registro Valido</v>
      </c>
      <c r="AD58" s="57">
        <f t="shared" ref="AD58" si="575">IF(OR(ISERROR(VLOOKUP(CONCATENATE("ALI_",$C58,"_SEG_",$I58,"_PROV_",$D58),Catalogo_Precios,AD$8,FALSE)),L58=0),0,VLOOKUP(CONCATENATE("ALI_",$C58,"_SEG_",$I58,"_PROV_",$D58),Catalogo_Precios,AD$8,FALSE))</f>
        <v>886</v>
      </c>
      <c r="AE58" s="57">
        <f t="shared" ref="AE58" si="576">IF(OR(ISERROR(VLOOKUP(CONCATENATE("ALI_",$C58,"_SEG_",$I58,"_PROV_",$D58),Catalogo_Precios,AE$8,FALSE)),M58=0),0,VLOOKUP(CONCATENATE("ALI_",$C58,"_SEG_",$I58,"_PROV_",$D58),Catalogo_Precios,AE$8,FALSE))</f>
        <v>886</v>
      </c>
      <c r="AF58" s="57">
        <f t="shared" ref="AF58" si="577">IF(OR(ISERROR(VLOOKUP(CONCATENATE("ALI_",$C58,"_SEG_",$I58,"_PROV_",$D58),Catalogo_Precios,AF$8,FALSE)),N58=0),0,VLOOKUP(CONCATENATE("ALI_",$C58,"_SEG_",$I58,"_PROV_",$D58),Catalogo_Precios,AF$8,FALSE))</f>
        <v>886</v>
      </c>
      <c r="AG58" s="57">
        <f t="shared" ref="AG58" si="578">IF(OR(ISERROR(VLOOKUP(CONCATENATE("ALI_",$C58,"_SEG_",$I58,"_PROV_",$D58),Catalogo_Precios,AG$8,FALSE)),O58=0),0,VLOOKUP(CONCATENATE("ALI_",$C58,"_SEG_",$I58,"_PROV_",$D58),Catalogo_Precios,AG$8,FALSE))</f>
        <v>886</v>
      </c>
      <c r="AH58" s="57">
        <f t="shared" ref="AH58" si="579">IF(OR(ISERROR(VLOOKUP(CONCATENATE("ALI_",$C58,"_SEG_",$I58,"_PROV_",$D58),Catalogo_Precios,AH$8,FALSE)),L58=0),0,VLOOKUP(CONCATENATE("ALI_",$C58,"_SEG_",$I58,"_PROV_",$D58),Catalogo_Precios,AH$8,FALSE))</f>
        <v>886</v>
      </c>
      <c r="AI58" s="57">
        <f t="shared" ref="AI58" si="580">IF(OR(ISERROR(VLOOKUP(CONCATENATE("ALI_",$C58,"_SEG_",$I58,"_PROV_",$D58),Catalogo_Precios,AI$8,FALSE)),M58=0),0,VLOOKUP(CONCATENATE("ALI_",$C58,"_SEG_",$I58,"_PROV_",$D58),Catalogo_Precios,AI$8,FALSE))</f>
        <v>886</v>
      </c>
      <c r="AJ58" s="57">
        <f t="shared" ref="AJ58" si="581">IF(OR(ISERROR(VLOOKUP(CONCATENATE("ALI_",$C58,"_SEG_",$I58,"_PROV_",$D58),Catalogo_Precios,AJ$8,FALSE)),N58=0),0,VLOOKUP(CONCATENATE("ALI_",$C58,"_SEG_",$I58,"_PROV_",$D58),Catalogo_Precios,AJ$8,FALSE))</f>
        <v>886</v>
      </c>
      <c r="AK58" s="57">
        <f t="shared" ref="AK58" si="582">IF(OR(ISERROR(VLOOKUP(CONCATENATE("ALI_",$C58,"_SEG_",$I58,"_PROV_",$D58),Catalogo_Precios,AK$8,FALSE)),O58=0),0,VLOOKUP(CONCATENATE("ALI_",$C58,"_SEG_",$I58,"_PROV_",$D58),Catalogo_Precios,AK$8,FALSE))</f>
        <v>886</v>
      </c>
      <c r="AL58" s="53"/>
      <c r="AM58" s="59" t="str">
        <f t="shared" si="23"/>
        <v>ALI_75_SEG_3</v>
      </c>
      <c r="AN58" s="59" t="str">
        <f t="shared" si="24"/>
        <v>ALI_75_SEG_3_VAL_32374440</v>
      </c>
      <c r="AO58" s="60">
        <f t="shared" ref="AO58" si="583">IF(OR(AB58="",AB58=0),0,COUNTIF(Codificacion,AM58))</f>
        <v>4</v>
      </c>
      <c r="AP58" s="61">
        <f t="array" ref="AP58">MIN(IF(Codificacion=AM58,Total_Cotizacion,""))</f>
        <v>29115802.800000001</v>
      </c>
      <c r="AQ58" s="62" t="b">
        <f t="shared" si="26"/>
        <v>0</v>
      </c>
      <c r="AR58" s="51" t="str">
        <f t="shared" ref="AR58" si="584">IF(COUNTIF(Codificacion2,CONCATENATE(AM58,"_VAL_",AB58))&gt;1,"Empate","")</f>
        <v/>
      </c>
      <c r="AS58" s="63" t="str">
        <f t="shared" si="28"/>
        <v/>
      </c>
      <c r="AT58" s="59" t="str">
        <f t="shared" si="29"/>
        <v>ALI_75_SEG_3_</v>
      </c>
      <c r="AU58" s="63">
        <f t="shared" ref="AU58" si="585">IF(AND(COUNTIF(Codificacion3,AT58)&lt;AO58),1,COUNTIF(Codificacion3,AT58))</f>
        <v>1</v>
      </c>
      <c r="AV58" s="62" t="str">
        <f t="shared" si="31"/>
        <v>No Seleccionada</v>
      </c>
      <c r="AW58" s="53"/>
      <c r="AX58" s="51" t="str">
        <f t="shared" si="32"/>
        <v>ALI_75_SEG_3FALSO</v>
      </c>
      <c r="AY58" s="51">
        <f t="shared" si="12"/>
        <v>3</v>
      </c>
      <c r="AZ58" s="64" t="b">
        <f t="shared" si="33"/>
        <v>0</v>
      </c>
    </row>
    <row r="59" spans="1:52" x14ac:dyDescent="0.2">
      <c r="A59" s="50" t="b">
        <f t="shared" si="0"/>
        <v>0</v>
      </c>
      <c r="B59" s="51" t="s">
        <v>54</v>
      </c>
      <c r="C59" s="52">
        <v>75</v>
      </c>
      <c r="D59" s="52">
        <f t="shared" ref="D59" si="586">IF(ISERROR(VLOOKUP(E59,Proveedores,2,FALSE)),"",VLOOKUP(E59,Proveedores,2,FALSE))</f>
        <v>2087</v>
      </c>
      <c r="E59" s="53" t="s">
        <v>55</v>
      </c>
      <c r="F59" s="54">
        <v>79</v>
      </c>
      <c r="G59" s="53" t="s">
        <v>61</v>
      </c>
      <c r="H59" s="53" t="s">
        <v>62</v>
      </c>
      <c r="I59" s="52">
        <v>4</v>
      </c>
      <c r="J59" s="53" t="s">
        <v>58</v>
      </c>
      <c r="K59" s="55">
        <v>44835</v>
      </c>
      <c r="L59" s="56">
        <v>13521</v>
      </c>
      <c r="M59" s="56">
        <v>16809</v>
      </c>
      <c r="N59" s="56">
        <v>7869</v>
      </c>
      <c r="O59" s="56">
        <v>735</v>
      </c>
      <c r="P59" s="57">
        <v>886</v>
      </c>
      <c r="Q59" s="58"/>
      <c r="R59" s="57">
        <v>886</v>
      </c>
      <c r="S59" s="57">
        <v>886</v>
      </c>
      <c r="T59" s="58"/>
      <c r="U59" s="57">
        <v>886</v>
      </c>
      <c r="V59" s="57">
        <v>886</v>
      </c>
      <c r="W59" s="58"/>
      <c r="X59" s="57">
        <v>886</v>
      </c>
      <c r="Y59" s="57">
        <v>886</v>
      </c>
      <c r="Z59" s="58"/>
      <c r="AA59" s="57">
        <v>886</v>
      </c>
      <c r="AB59" s="57">
        <v>34495524</v>
      </c>
      <c r="AC59" s="53" t="str">
        <f t="shared" si="14"/>
        <v>Registro Valido</v>
      </c>
      <c r="AD59" s="57">
        <f t="shared" ref="AD59" si="587">IF(OR(ISERROR(VLOOKUP(CONCATENATE("ALI_",$C59,"_SEG_",$I59,"_PROV_",$D59),Catalogo_Precios,AD$8,FALSE)),L59=0),0,VLOOKUP(CONCATENATE("ALI_",$C59,"_SEG_",$I59,"_PROV_",$D59),Catalogo_Precios,AD$8,FALSE))</f>
        <v>886</v>
      </c>
      <c r="AE59" s="57">
        <f t="shared" ref="AE59" si="588">IF(OR(ISERROR(VLOOKUP(CONCATENATE("ALI_",$C59,"_SEG_",$I59,"_PROV_",$D59),Catalogo_Precios,AE$8,FALSE)),M59=0),0,VLOOKUP(CONCATENATE("ALI_",$C59,"_SEG_",$I59,"_PROV_",$D59),Catalogo_Precios,AE$8,FALSE))</f>
        <v>886</v>
      </c>
      <c r="AF59" s="57">
        <f t="shared" ref="AF59" si="589">IF(OR(ISERROR(VLOOKUP(CONCATENATE("ALI_",$C59,"_SEG_",$I59,"_PROV_",$D59),Catalogo_Precios,AF$8,FALSE)),N59=0),0,VLOOKUP(CONCATENATE("ALI_",$C59,"_SEG_",$I59,"_PROV_",$D59),Catalogo_Precios,AF$8,FALSE))</f>
        <v>886</v>
      </c>
      <c r="AG59" s="57">
        <f t="shared" ref="AG59" si="590">IF(OR(ISERROR(VLOOKUP(CONCATENATE("ALI_",$C59,"_SEG_",$I59,"_PROV_",$D59),Catalogo_Precios,AG$8,FALSE)),O59=0),0,VLOOKUP(CONCATENATE("ALI_",$C59,"_SEG_",$I59,"_PROV_",$D59),Catalogo_Precios,AG$8,FALSE))</f>
        <v>886</v>
      </c>
      <c r="AH59" s="57">
        <f t="shared" ref="AH59" si="591">IF(OR(ISERROR(VLOOKUP(CONCATENATE("ALI_",$C59,"_SEG_",$I59,"_PROV_",$D59),Catalogo_Precios,AH$8,FALSE)),L59=0),0,VLOOKUP(CONCATENATE("ALI_",$C59,"_SEG_",$I59,"_PROV_",$D59),Catalogo_Precios,AH$8,FALSE))</f>
        <v>886</v>
      </c>
      <c r="AI59" s="57">
        <f t="shared" ref="AI59" si="592">IF(OR(ISERROR(VLOOKUP(CONCATENATE("ALI_",$C59,"_SEG_",$I59,"_PROV_",$D59),Catalogo_Precios,AI$8,FALSE)),M59=0),0,VLOOKUP(CONCATENATE("ALI_",$C59,"_SEG_",$I59,"_PROV_",$D59),Catalogo_Precios,AI$8,FALSE))</f>
        <v>886</v>
      </c>
      <c r="AJ59" s="57">
        <f t="shared" ref="AJ59" si="593">IF(OR(ISERROR(VLOOKUP(CONCATENATE("ALI_",$C59,"_SEG_",$I59,"_PROV_",$D59),Catalogo_Precios,AJ$8,FALSE)),N59=0),0,VLOOKUP(CONCATENATE("ALI_",$C59,"_SEG_",$I59,"_PROV_",$D59),Catalogo_Precios,AJ$8,FALSE))</f>
        <v>886</v>
      </c>
      <c r="AK59" s="57">
        <f t="shared" ref="AK59" si="594">IF(OR(ISERROR(VLOOKUP(CONCATENATE("ALI_",$C59,"_SEG_",$I59,"_PROV_",$D59),Catalogo_Precios,AK$8,FALSE)),O59=0),0,VLOOKUP(CONCATENATE("ALI_",$C59,"_SEG_",$I59,"_PROV_",$D59),Catalogo_Precios,AK$8,FALSE))</f>
        <v>886</v>
      </c>
      <c r="AL59" s="53"/>
      <c r="AM59" s="59" t="str">
        <f t="shared" si="23"/>
        <v>ALI_75_SEG_4</v>
      </c>
      <c r="AN59" s="59" t="str">
        <f t="shared" si="24"/>
        <v>ALI_75_SEG_4_VAL_34495524</v>
      </c>
      <c r="AO59" s="60">
        <f t="shared" ref="AO59" si="595">IF(OR(AB59="",AB59=0),0,COUNTIF(Codificacion,AM59))</f>
        <v>4</v>
      </c>
      <c r="AP59" s="61">
        <f t="array" ref="AP59">MIN(IF(Codificacion=AM59,Total_Cotizacion,""))</f>
        <v>31402996.379999999</v>
      </c>
      <c r="AQ59" s="62" t="b">
        <f t="shared" si="26"/>
        <v>0</v>
      </c>
      <c r="AR59" s="51" t="str">
        <f t="shared" ref="AR59" si="596">IF(COUNTIF(Codificacion2,CONCATENATE(AM59,"_VAL_",AB59))&gt;1,"Empate","")</f>
        <v/>
      </c>
      <c r="AS59" s="63" t="str">
        <f t="shared" si="28"/>
        <v/>
      </c>
      <c r="AT59" s="59" t="str">
        <f t="shared" si="29"/>
        <v>ALI_75_SEG_4_</v>
      </c>
      <c r="AU59" s="63">
        <f t="shared" ref="AU59" si="597">IF(AND(COUNTIF(Codificacion3,AT59)&lt;AO59),1,COUNTIF(Codificacion3,AT59))</f>
        <v>1</v>
      </c>
      <c r="AV59" s="62" t="str">
        <f t="shared" si="31"/>
        <v>No Seleccionada</v>
      </c>
      <c r="AW59" s="53"/>
      <c r="AX59" s="51" t="str">
        <f t="shared" si="32"/>
        <v>ALI_75_SEG_4FALSO</v>
      </c>
      <c r="AY59" s="51">
        <f t="shared" si="12"/>
        <v>3</v>
      </c>
      <c r="AZ59" s="64" t="b">
        <f t="shared" si="33"/>
        <v>0</v>
      </c>
    </row>
    <row r="60" spans="1:52" x14ac:dyDescent="0.2">
      <c r="A60" s="50" t="b">
        <f t="shared" si="0"/>
        <v>0</v>
      </c>
      <c r="B60" s="51" t="s">
        <v>54</v>
      </c>
      <c r="C60" s="52">
        <v>75</v>
      </c>
      <c r="D60" s="52">
        <f t="shared" ref="D60" si="598">IF(ISERROR(VLOOKUP(E60,Proveedores,2,FALSE)),"",VLOOKUP(E60,Proveedores,2,FALSE))</f>
        <v>2087</v>
      </c>
      <c r="E60" s="53" t="s">
        <v>55</v>
      </c>
      <c r="F60" s="54">
        <v>80</v>
      </c>
      <c r="G60" s="53" t="s">
        <v>61</v>
      </c>
      <c r="H60" s="53" t="s">
        <v>62</v>
      </c>
      <c r="I60" s="52">
        <v>5</v>
      </c>
      <c r="J60" s="53" t="s">
        <v>58</v>
      </c>
      <c r="K60" s="55">
        <v>44835</v>
      </c>
      <c r="L60" s="56">
        <v>12568</v>
      </c>
      <c r="M60" s="56">
        <v>15628</v>
      </c>
      <c r="N60" s="56">
        <v>7315</v>
      </c>
      <c r="O60" s="56">
        <v>682</v>
      </c>
      <c r="P60" s="57">
        <v>886</v>
      </c>
      <c r="Q60" s="58"/>
      <c r="R60" s="57">
        <v>886</v>
      </c>
      <c r="S60" s="57">
        <v>886</v>
      </c>
      <c r="T60" s="58"/>
      <c r="U60" s="57">
        <v>886</v>
      </c>
      <c r="V60" s="57">
        <v>886</v>
      </c>
      <c r="W60" s="58"/>
      <c r="X60" s="57">
        <v>886</v>
      </c>
      <c r="Y60" s="57">
        <v>886</v>
      </c>
      <c r="Z60" s="58"/>
      <c r="AA60" s="57">
        <v>886</v>
      </c>
      <c r="AB60" s="57">
        <v>32066998</v>
      </c>
      <c r="AC60" s="53" t="str">
        <f t="shared" si="14"/>
        <v>Registro Valido</v>
      </c>
      <c r="AD60" s="57">
        <f t="shared" ref="AD60" si="599">IF(OR(ISERROR(VLOOKUP(CONCATENATE("ALI_",$C60,"_SEG_",$I60,"_PROV_",$D60),Catalogo_Precios,AD$8,FALSE)),L60=0),0,VLOOKUP(CONCATENATE("ALI_",$C60,"_SEG_",$I60,"_PROV_",$D60),Catalogo_Precios,AD$8,FALSE))</f>
        <v>886</v>
      </c>
      <c r="AE60" s="57">
        <f t="shared" ref="AE60" si="600">IF(OR(ISERROR(VLOOKUP(CONCATENATE("ALI_",$C60,"_SEG_",$I60,"_PROV_",$D60),Catalogo_Precios,AE$8,FALSE)),M60=0),0,VLOOKUP(CONCATENATE("ALI_",$C60,"_SEG_",$I60,"_PROV_",$D60),Catalogo_Precios,AE$8,FALSE))</f>
        <v>886</v>
      </c>
      <c r="AF60" s="57">
        <f t="shared" ref="AF60" si="601">IF(OR(ISERROR(VLOOKUP(CONCATENATE("ALI_",$C60,"_SEG_",$I60,"_PROV_",$D60),Catalogo_Precios,AF$8,FALSE)),N60=0),0,VLOOKUP(CONCATENATE("ALI_",$C60,"_SEG_",$I60,"_PROV_",$D60),Catalogo_Precios,AF$8,FALSE))</f>
        <v>886</v>
      </c>
      <c r="AG60" s="57">
        <f t="shared" ref="AG60" si="602">IF(OR(ISERROR(VLOOKUP(CONCATENATE("ALI_",$C60,"_SEG_",$I60,"_PROV_",$D60),Catalogo_Precios,AG$8,FALSE)),O60=0),0,VLOOKUP(CONCATENATE("ALI_",$C60,"_SEG_",$I60,"_PROV_",$D60),Catalogo_Precios,AG$8,FALSE))</f>
        <v>886</v>
      </c>
      <c r="AH60" s="57">
        <f t="shared" ref="AH60" si="603">IF(OR(ISERROR(VLOOKUP(CONCATENATE("ALI_",$C60,"_SEG_",$I60,"_PROV_",$D60),Catalogo_Precios,AH$8,FALSE)),L60=0),0,VLOOKUP(CONCATENATE("ALI_",$C60,"_SEG_",$I60,"_PROV_",$D60),Catalogo_Precios,AH$8,FALSE))</f>
        <v>886</v>
      </c>
      <c r="AI60" s="57">
        <f t="shared" ref="AI60" si="604">IF(OR(ISERROR(VLOOKUP(CONCATENATE("ALI_",$C60,"_SEG_",$I60,"_PROV_",$D60),Catalogo_Precios,AI$8,FALSE)),M60=0),0,VLOOKUP(CONCATENATE("ALI_",$C60,"_SEG_",$I60,"_PROV_",$D60),Catalogo_Precios,AI$8,FALSE))</f>
        <v>886</v>
      </c>
      <c r="AJ60" s="57">
        <f t="shared" ref="AJ60" si="605">IF(OR(ISERROR(VLOOKUP(CONCATENATE("ALI_",$C60,"_SEG_",$I60,"_PROV_",$D60),Catalogo_Precios,AJ$8,FALSE)),N60=0),0,VLOOKUP(CONCATENATE("ALI_",$C60,"_SEG_",$I60,"_PROV_",$D60),Catalogo_Precios,AJ$8,FALSE))</f>
        <v>886</v>
      </c>
      <c r="AK60" s="57">
        <f t="shared" ref="AK60" si="606">IF(OR(ISERROR(VLOOKUP(CONCATENATE("ALI_",$C60,"_SEG_",$I60,"_PROV_",$D60),Catalogo_Precios,AK$8,FALSE)),O60=0),0,VLOOKUP(CONCATENATE("ALI_",$C60,"_SEG_",$I60,"_PROV_",$D60),Catalogo_Precios,AK$8,FALSE))</f>
        <v>886</v>
      </c>
      <c r="AL60" s="53"/>
      <c r="AM60" s="59" t="str">
        <f t="shared" si="23"/>
        <v>ALI_75_SEG_5</v>
      </c>
      <c r="AN60" s="59" t="str">
        <f t="shared" si="24"/>
        <v>ALI_75_SEG_5_VAL_32066998</v>
      </c>
      <c r="AO60" s="60">
        <f t="shared" ref="AO60" si="607">IF(OR(AB60="",AB60=0),0,COUNTIF(Codificacion,AM60))</f>
        <v>4</v>
      </c>
      <c r="AP60" s="61">
        <f t="array" ref="AP60">MIN(IF(Codificacion=AM60,Total_Cotizacion,""))</f>
        <v>28813609.23</v>
      </c>
      <c r="AQ60" s="62" t="b">
        <f t="shared" si="26"/>
        <v>0</v>
      </c>
      <c r="AR60" s="51" t="str">
        <f t="shared" ref="AR60" si="608">IF(COUNTIF(Codificacion2,CONCATENATE(AM60,"_VAL_",AB60))&gt;1,"Empate","")</f>
        <v/>
      </c>
      <c r="AS60" s="63" t="str">
        <f t="shared" si="28"/>
        <v/>
      </c>
      <c r="AT60" s="59" t="str">
        <f t="shared" si="29"/>
        <v>ALI_75_SEG_5_</v>
      </c>
      <c r="AU60" s="63">
        <f t="shared" ref="AU60" si="609">IF(AND(COUNTIF(Codificacion3,AT60)&lt;AO60),1,COUNTIF(Codificacion3,AT60))</f>
        <v>1</v>
      </c>
      <c r="AV60" s="62" t="str">
        <f t="shared" si="31"/>
        <v>No Seleccionada</v>
      </c>
      <c r="AW60" s="53"/>
      <c r="AX60" s="51" t="str">
        <f t="shared" si="32"/>
        <v>ALI_75_SEG_5FALSO</v>
      </c>
      <c r="AY60" s="51">
        <f t="shared" si="12"/>
        <v>3</v>
      </c>
      <c r="AZ60" s="64" t="b">
        <f t="shared" si="33"/>
        <v>0</v>
      </c>
    </row>
    <row r="61" spans="1:52" x14ac:dyDescent="0.2">
      <c r="A61" s="50" t="b">
        <f t="shared" si="0"/>
        <v>0</v>
      </c>
      <c r="B61" s="51" t="s">
        <v>54</v>
      </c>
      <c r="C61" s="52">
        <v>75</v>
      </c>
      <c r="D61" s="52">
        <f t="shared" ref="D61" si="610">IF(ISERROR(VLOOKUP(E61,Proveedores,2,FALSE)),"",VLOOKUP(E61,Proveedores,2,FALSE))</f>
        <v>2087</v>
      </c>
      <c r="E61" s="53" t="s">
        <v>55</v>
      </c>
      <c r="F61" s="54">
        <v>81</v>
      </c>
      <c r="G61" s="53" t="s">
        <v>61</v>
      </c>
      <c r="H61" s="53" t="s">
        <v>62</v>
      </c>
      <c r="I61" s="52">
        <v>6</v>
      </c>
      <c r="J61" s="53" t="s">
        <v>58</v>
      </c>
      <c r="K61" s="55">
        <v>44835</v>
      </c>
      <c r="L61" s="56">
        <v>13604</v>
      </c>
      <c r="M61" s="56">
        <v>16916</v>
      </c>
      <c r="N61" s="56">
        <v>7916</v>
      </c>
      <c r="O61" s="56">
        <v>739</v>
      </c>
      <c r="P61" s="57">
        <v>886</v>
      </c>
      <c r="Q61" s="58"/>
      <c r="R61" s="57">
        <v>886</v>
      </c>
      <c r="S61" s="57">
        <v>886</v>
      </c>
      <c r="T61" s="58"/>
      <c r="U61" s="57">
        <v>886</v>
      </c>
      <c r="V61" s="57">
        <v>886</v>
      </c>
      <c r="W61" s="58"/>
      <c r="X61" s="57">
        <v>886</v>
      </c>
      <c r="Y61" s="57">
        <v>886</v>
      </c>
      <c r="Z61" s="58"/>
      <c r="AA61" s="57">
        <v>886</v>
      </c>
      <c r="AB61" s="57">
        <v>34709050</v>
      </c>
      <c r="AC61" s="53" t="str">
        <f t="shared" si="14"/>
        <v>Registro Valido</v>
      </c>
      <c r="AD61" s="57">
        <f t="shared" ref="AD61" si="611">IF(OR(ISERROR(VLOOKUP(CONCATENATE("ALI_",$C61,"_SEG_",$I61,"_PROV_",$D61),Catalogo_Precios,AD$8,FALSE)),L61=0),0,VLOOKUP(CONCATENATE("ALI_",$C61,"_SEG_",$I61,"_PROV_",$D61),Catalogo_Precios,AD$8,FALSE))</f>
        <v>886</v>
      </c>
      <c r="AE61" s="57">
        <f t="shared" ref="AE61" si="612">IF(OR(ISERROR(VLOOKUP(CONCATENATE("ALI_",$C61,"_SEG_",$I61,"_PROV_",$D61),Catalogo_Precios,AE$8,FALSE)),M61=0),0,VLOOKUP(CONCATENATE("ALI_",$C61,"_SEG_",$I61,"_PROV_",$D61),Catalogo_Precios,AE$8,FALSE))</f>
        <v>886</v>
      </c>
      <c r="AF61" s="57">
        <f t="shared" ref="AF61" si="613">IF(OR(ISERROR(VLOOKUP(CONCATENATE("ALI_",$C61,"_SEG_",$I61,"_PROV_",$D61),Catalogo_Precios,AF$8,FALSE)),N61=0),0,VLOOKUP(CONCATENATE("ALI_",$C61,"_SEG_",$I61,"_PROV_",$D61),Catalogo_Precios,AF$8,FALSE))</f>
        <v>886</v>
      </c>
      <c r="AG61" s="57">
        <f t="shared" ref="AG61" si="614">IF(OR(ISERROR(VLOOKUP(CONCATENATE("ALI_",$C61,"_SEG_",$I61,"_PROV_",$D61),Catalogo_Precios,AG$8,FALSE)),O61=0),0,VLOOKUP(CONCATENATE("ALI_",$C61,"_SEG_",$I61,"_PROV_",$D61),Catalogo_Precios,AG$8,FALSE))</f>
        <v>886</v>
      </c>
      <c r="AH61" s="57">
        <f t="shared" ref="AH61" si="615">IF(OR(ISERROR(VLOOKUP(CONCATENATE("ALI_",$C61,"_SEG_",$I61,"_PROV_",$D61),Catalogo_Precios,AH$8,FALSE)),L61=0),0,VLOOKUP(CONCATENATE("ALI_",$C61,"_SEG_",$I61,"_PROV_",$D61),Catalogo_Precios,AH$8,FALSE))</f>
        <v>886</v>
      </c>
      <c r="AI61" s="57">
        <f t="shared" ref="AI61" si="616">IF(OR(ISERROR(VLOOKUP(CONCATENATE("ALI_",$C61,"_SEG_",$I61,"_PROV_",$D61),Catalogo_Precios,AI$8,FALSE)),M61=0),0,VLOOKUP(CONCATENATE("ALI_",$C61,"_SEG_",$I61,"_PROV_",$D61),Catalogo_Precios,AI$8,FALSE))</f>
        <v>886</v>
      </c>
      <c r="AJ61" s="57">
        <f t="shared" ref="AJ61" si="617">IF(OR(ISERROR(VLOOKUP(CONCATENATE("ALI_",$C61,"_SEG_",$I61,"_PROV_",$D61),Catalogo_Precios,AJ$8,FALSE)),N61=0),0,VLOOKUP(CONCATENATE("ALI_",$C61,"_SEG_",$I61,"_PROV_",$D61),Catalogo_Precios,AJ$8,FALSE))</f>
        <v>886</v>
      </c>
      <c r="AK61" s="57">
        <f t="shared" ref="AK61" si="618">IF(OR(ISERROR(VLOOKUP(CONCATENATE("ALI_",$C61,"_SEG_",$I61,"_PROV_",$D61),Catalogo_Precios,AK$8,FALSE)),O61=0),0,VLOOKUP(CONCATENATE("ALI_",$C61,"_SEG_",$I61,"_PROV_",$D61),Catalogo_Precios,AK$8,FALSE))</f>
        <v>886</v>
      </c>
      <c r="AL61" s="53"/>
      <c r="AM61" s="59" t="str">
        <f t="shared" si="23"/>
        <v>ALI_75_SEG_6</v>
      </c>
      <c r="AN61" s="59" t="str">
        <f t="shared" si="24"/>
        <v>ALI_75_SEG_6_VAL_34709050</v>
      </c>
      <c r="AO61" s="60">
        <f t="shared" ref="AO61" si="619">IF(OR(AB61="",AB61=0),0,COUNTIF(Codificacion,AM61))</f>
        <v>4</v>
      </c>
      <c r="AP61" s="61">
        <f t="array" ref="AP61">MIN(IF(Codificacion=AM61,Total_Cotizacion,""))</f>
        <v>31194660.749999996</v>
      </c>
      <c r="AQ61" s="62" t="b">
        <f t="shared" si="26"/>
        <v>0</v>
      </c>
      <c r="AR61" s="51" t="str">
        <f t="shared" ref="AR61" si="620">IF(COUNTIF(Codificacion2,CONCATENATE(AM61,"_VAL_",AB61))&gt;1,"Empate","")</f>
        <v/>
      </c>
      <c r="AS61" s="63" t="str">
        <f t="shared" si="28"/>
        <v/>
      </c>
      <c r="AT61" s="59" t="str">
        <f t="shared" si="29"/>
        <v>ALI_75_SEG_6_</v>
      </c>
      <c r="AU61" s="63">
        <f t="shared" ref="AU61" si="621">IF(AND(COUNTIF(Codificacion3,AT61)&lt;AO61),1,COUNTIF(Codificacion3,AT61))</f>
        <v>1</v>
      </c>
      <c r="AV61" s="62" t="str">
        <f t="shared" si="31"/>
        <v>No Seleccionada</v>
      </c>
      <c r="AW61" s="53"/>
      <c r="AX61" s="51" t="str">
        <f t="shared" si="32"/>
        <v>ALI_75_SEG_6FALSO</v>
      </c>
      <c r="AY61" s="51">
        <f t="shared" si="12"/>
        <v>3</v>
      </c>
      <c r="AZ61" s="64" t="b">
        <f t="shared" si="33"/>
        <v>0</v>
      </c>
    </row>
    <row r="62" spans="1:52" x14ac:dyDescent="0.2">
      <c r="A62" s="50" t="b">
        <f t="shared" si="0"/>
        <v>0</v>
      </c>
      <c r="B62" s="51" t="s">
        <v>54</v>
      </c>
      <c r="C62" s="52">
        <v>75</v>
      </c>
      <c r="D62" s="52">
        <f t="shared" ref="D62" si="622">IF(ISERROR(VLOOKUP(E62,Proveedores,2,FALSE)),"",VLOOKUP(E62,Proveedores,2,FALSE))</f>
        <v>2087</v>
      </c>
      <c r="E62" s="53" t="s">
        <v>55</v>
      </c>
      <c r="F62" s="54">
        <v>82</v>
      </c>
      <c r="G62" s="53" t="s">
        <v>61</v>
      </c>
      <c r="H62" s="53" t="s">
        <v>62</v>
      </c>
      <c r="I62" s="52">
        <v>7</v>
      </c>
      <c r="J62" s="53" t="s">
        <v>58</v>
      </c>
      <c r="K62" s="55">
        <v>44835</v>
      </c>
      <c r="L62" s="56">
        <v>13892</v>
      </c>
      <c r="M62" s="56">
        <v>17274</v>
      </c>
      <c r="N62" s="56">
        <v>8085</v>
      </c>
      <c r="O62" s="56">
        <v>754</v>
      </c>
      <c r="P62" s="57">
        <v>886</v>
      </c>
      <c r="Q62" s="58"/>
      <c r="R62" s="57">
        <v>886</v>
      </c>
      <c r="S62" s="57">
        <v>886</v>
      </c>
      <c r="T62" s="58"/>
      <c r="U62" s="57">
        <v>886</v>
      </c>
      <c r="V62" s="57">
        <v>886</v>
      </c>
      <c r="W62" s="58"/>
      <c r="X62" s="57">
        <v>886</v>
      </c>
      <c r="Y62" s="57">
        <v>886</v>
      </c>
      <c r="Z62" s="58"/>
      <c r="AA62" s="57">
        <v>886</v>
      </c>
      <c r="AB62" s="57">
        <v>35444430</v>
      </c>
      <c r="AC62" s="53" t="str">
        <f t="shared" si="14"/>
        <v>Registro Valido</v>
      </c>
      <c r="AD62" s="57">
        <f t="shared" ref="AD62" si="623">IF(OR(ISERROR(VLOOKUP(CONCATENATE("ALI_",$C62,"_SEG_",$I62,"_PROV_",$D62),Catalogo_Precios,AD$8,FALSE)),L62=0),0,VLOOKUP(CONCATENATE("ALI_",$C62,"_SEG_",$I62,"_PROV_",$D62),Catalogo_Precios,AD$8,FALSE))</f>
        <v>886</v>
      </c>
      <c r="AE62" s="57">
        <f t="shared" ref="AE62" si="624">IF(OR(ISERROR(VLOOKUP(CONCATENATE("ALI_",$C62,"_SEG_",$I62,"_PROV_",$D62),Catalogo_Precios,AE$8,FALSE)),M62=0),0,VLOOKUP(CONCATENATE("ALI_",$C62,"_SEG_",$I62,"_PROV_",$D62),Catalogo_Precios,AE$8,FALSE))</f>
        <v>886</v>
      </c>
      <c r="AF62" s="57">
        <f t="shared" ref="AF62" si="625">IF(OR(ISERROR(VLOOKUP(CONCATENATE("ALI_",$C62,"_SEG_",$I62,"_PROV_",$D62),Catalogo_Precios,AF$8,FALSE)),N62=0),0,VLOOKUP(CONCATENATE("ALI_",$C62,"_SEG_",$I62,"_PROV_",$D62),Catalogo_Precios,AF$8,FALSE))</f>
        <v>886</v>
      </c>
      <c r="AG62" s="57">
        <f t="shared" ref="AG62" si="626">IF(OR(ISERROR(VLOOKUP(CONCATENATE("ALI_",$C62,"_SEG_",$I62,"_PROV_",$D62),Catalogo_Precios,AG$8,FALSE)),O62=0),0,VLOOKUP(CONCATENATE("ALI_",$C62,"_SEG_",$I62,"_PROV_",$D62),Catalogo_Precios,AG$8,FALSE))</f>
        <v>886</v>
      </c>
      <c r="AH62" s="57">
        <f t="shared" ref="AH62" si="627">IF(OR(ISERROR(VLOOKUP(CONCATENATE("ALI_",$C62,"_SEG_",$I62,"_PROV_",$D62),Catalogo_Precios,AH$8,FALSE)),L62=0),0,VLOOKUP(CONCATENATE("ALI_",$C62,"_SEG_",$I62,"_PROV_",$D62),Catalogo_Precios,AH$8,FALSE))</f>
        <v>886</v>
      </c>
      <c r="AI62" s="57">
        <f t="shared" ref="AI62" si="628">IF(OR(ISERROR(VLOOKUP(CONCATENATE("ALI_",$C62,"_SEG_",$I62,"_PROV_",$D62),Catalogo_Precios,AI$8,FALSE)),M62=0),0,VLOOKUP(CONCATENATE("ALI_",$C62,"_SEG_",$I62,"_PROV_",$D62),Catalogo_Precios,AI$8,FALSE))</f>
        <v>886</v>
      </c>
      <c r="AJ62" s="57">
        <f t="shared" ref="AJ62" si="629">IF(OR(ISERROR(VLOOKUP(CONCATENATE("ALI_",$C62,"_SEG_",$I62,"_PROV_",$D62),Catalogo_Precios,AJ$8,FALSE)),N62=0),0,VLOOKUP(CONCATENATE("ALI_",$C62,"_SEG_",$I62,"_PROV_",$D62),Catalogo_Precios,AJ$8,FALSE))</f>
        <v>886</v>
      </c>
      <c r="AK62" s="57">
        <f t="shared" ref="AK62" si="630">IF(OR(ISERROR(VLOOKUP(CONCATENATE("ALI_",$C62,"_SEG_",$I62,"_PROV_",$D62),Catalogo_Precios,AK$8,FALSE)),O62=0),0,VLOOKUP(CONCATENATE("ALI_",$C62,"_SEG_",$I62,"_PROV_",$D62),Catalogo_Precios,AK$8,FALSE))</f>
        <v>886</v>
      </c>
      <c r="AL62" s="53"/>
      <c r="AM62" s="59" t="str">
        <f t="shared" si="23"/>
        <v>ALI_75_SEG_7</v>
      </c>
      <c r="AN62" s="59" t="str">
        <f t="shared" si="24"/>
        <v>ALI_75_SEG_7_VAL_35444430</v>
      </c>
      <c r="AO62" s="60">
        <f t="shared" ref="AO62" si="631">IF(OR(AB62="",AB62=0),0,COUNTIF(Codificacion,AM62))</f>
        <v>4</v>
      </c>
      <c r="AP62" s="61">
        <f t="array" ref="AP62">MIN(IF(Codificacion=AM62,Total_Cotizacion,""))</f>
        <v>32306037.749999996</v>
      </c>
      <c r="AQ62" s="62" t="b">
        <f t="shared" si="26"/>
        <v>0</v>
      </c>
      <c r="AR62" s="51" t="str">
        <f t="shared" ref="AR62" si="632">IF(COUNTIF(Codificacion2,CONCATENATE(AM62,"_VAL_",AB62))&gt;1,"Empate","")</f>
        <v/>
      </c>
      <c r="AS62" s="63" t="str">
        <f t="shared" si="28"/>
        <v/>
      </c>
      <c r="AT62" s="59" t="str">
        <f t="shared" si="29"/>
        <v>ALI_75_SEG_7_</v>
      </c>
      <c r="AU62" s="63">
        <f t="shared" ref="AU62" si="633">IF(AND(COUNTIF(Codificacion3,AT62)&lt;AO62),1,COUNTIF(Codificacion3,AT62))</f>
        <v>1</v>
      </c>
      <c r="AV62" s="62" t="str">
        <f t="shared" si="31"/>
        <v>No Seleccionada</v>
      </c>
      <c r="AW62" s="53"/>
      <c r="AX62" s="51" t="str">
        <f t="shared" si="32"/>
        <v>ALI_75_SEG_7FALSO</v>
      </c>
      <c r="AY62" s="51">
        <f t="shared" si="12"/>
        <v>3</v>
      </c>
      <c r="AZ62" s="64" t="b">
        <f t="shared" si="33"/>
        <v>0</v>
      </c>
    </row>
    <row r="63" spans="1:52" x14ac:dyDescent="0.2">
      <c r="A63" s="50" t="b">
        <f t="shared" si="0"/>
        <v>0</v>
      </c>
      <c r="B63" s="51" t="s">
        <v>54</v>
      </c>
      <c r="C63" s="52">
        <v>75</v>
      </c>
      <c r="D63" s="52">
        <f t="shared" ref="D63" si="634">IF(ISERROR(VLOOKUP(E63,Proveedores,2,FALSE)),"",VLOOKUP(E63,Proveedores,2,FALSE))</f>
        <v>2087</v>
      </c>
      <c r="E63" s="53" t="s">
        <v>55</v>
      </c>
      <c r="F63" s="54">
        <v>83</v>
      </c>
      <c r="G63" s="53" t="s">
        <v>61</v>
      </c>
      <c r="H63" s="53" t="s">
        <v>62</v>
      </c>
      <c r="I63" s="52">
        <v>8</v>
      </c>
      <c r="J63" s="53" t="s">
        <v>58</v>
      </c>
      <c r="K63" s="55">
        <v>44835</v>
      </c>
      <c r="L63" s="56">
        <v>13409</v>
      </c>
      <c r="M63" s="56">
        <v>16671</v>
      </c>
      <c r="N63" s="56">
        <v>7804</v>
      </c>
      <c r="O63" s="56">
        <v>728</v>
      </c>
      <c r="P63" s="57">
        <v>886</v>
      </c>
      <c r="Q63" s="58"/>
      <c r="R63" s="57">
        <v>886</v>
      </c>
      <c r="S63" s="57">
        <v>886</v>
      </c>
      <c r="T63" s="58"/>
      <c r="U63" s="57">
        <v>886</v>
      </c>
      <c r="V63" s="57">
        <v>886</v>
      </c>
      <c r="W63" s="58"/>
      <c r="X63" s="57">
        <v>886</v>
      </c>
      <c r="Y63" s="57">
        <v>886</v>
      </c>
      <c r="Z63" s="58"/>
      <c r="AA63" s="57">
        <v>886</v>
      </c>
      <c r="AB63" s="57">
        <v>34210232</v>
      </c>
      <c r="AC63" s="53" t="str">
        <f t="shared" si="14"/>
        <v>Registro Valido</v>
      </c>
      <c r="AD63" s="57">
        <f t="shared" ref="AD63" si="635">IF(OR(ISERROR(VLOOKUP(CONCATENATE("ALI_",$C63,"_SEG_",$I63,"_PROV_",$D63),Catalogo_Precios,AD$8,FALSE)),L63=0),0,VLOOKUP(CONCATENATE("ALI_",$C63,"_SEG_",$I63,"_PROV_",$D63),Catalogo_Precios,AD$8,FALSE))</f>
        <v>886</v>
      </c>
      <c r="AE63" s="57">
        <f t="shared" ref="AE63" si="636">IF(OR(ISERROR(VLOOKUP(CONCATENATE("ALI_",$C63,"_SEG_",$I63,"_PROV_",$D63),Catalogo_Precios,AE$8,FALSE)),M63=0),0,VLOOKUP(CONCATENATE("ALI_",$C63,"_SEG_",$I63,"_PROV_",$D63),Catalogo_Precios,AE$8,FALSE))</f>
        <v>886</v>
      </c>
      <c r="AF63" s="57">
        <f t="shared" ref="AF63" si="637">IF(OR(ISERROR(VLOOKUP(CONCATENATE("ALI_",$C63,"_SEG_",$I63,"_PROV_",$D63),Catalogo_Precios,AF$8,FALSE)),N63=0),0,VLOOKUP(CONCATENATE("ALI_",$C63,"_SEG_",$I63,"_PROV_",$D63),Catalogo_Precios,AF$8,FALSE))</f>
        <v>886</v>
      </c>
      <c r="AG63" s="57">
        <f t="shared" ref="AG63" si="638">IF(OR(ISERROR(VLOOKUP(CONCATENATE("ALI_",$C63,"_SEG_",$I63,"_PROV_",$D63),Catalogo_Precios,AG$8,FALSE)),O63=0),0,VLOOKUP(CONCATENATE("ALI_",$C63,"_SEG_",$I63,"_PROV_",$D63),Catalogo_Precios,AG$8,FALSE))</f>
        <v>886</v>
      </c>
      <c r="AH63" s="57">
        <f t="shared" ref="AH63" si="639">IF(OR(ISERROR(VLOOKUP(CONCATENATE("ALI_",$C63,"_SEG_",$I63,"_PROV_",$D63),Catalogo_Precios,AH$8,FALSE)),L63=0),0,VLOOKUP(CONCATENATE("ALI_",$C63,"_SEG_",$I63,"_PROV_",$D63),Catalogo_Precios,AH$8,FALSE))</f>
        <v>886</v>
      </c>
      <c r="AI63" s="57">
        <f t="shared" ref="AI63" si="640">IF(OR(ISERROR(VLOOKUP(CONCATENATE("ALI_",$C63,"_SEG_",$I63,"_PROV_",$D63),Catalogo_Precios,AI$8,FALSE)),M63=0),0,VLOOKUP(CONCATENATE("ALI_",$C63,"_SEG_",$I63,"_PROV_",$D63),Catalogo_Precios,AI$8,FALSE))</f>
        <v>886</v>
      </c>
      <c r="AJ63" s="57">
        <f t="shared" ref="AJ63" si="641">IF(OR(ISERROR(VLOOKUP(CONCATENATE("ALI_",$C63,"_SEG_",$I63,"_PROV_",$D63),Catalogo_Precios,AJ$8,FALSE)),N63=0),0,VLOOKUP(CONCATENATE("ALI_",$C63,"_SEG_",$I63,"_PROV_",$D63),Catalogo_Precios,AJ$8,FALSE))</f>
        <v>886</v>
      </c>
      <c r="AK63" s="57">
        <f t="shared" ref="AK63" si="642">IF(OR(ISERROR(VLOOKUP(CONCATENATE("ALI_",$C63,"_SEG_",$I63,"_PROV_",$D63),Catalogo_Precios,AK$8,FALSE)),O63=0),0,VLOOKUP(CONCATENATE("ALI_",$C63,"_SEG_",$I63,"_PROV_",$D63),Catalogo_Precios,AK$8,FALSE))</f>
        <v>886</v>
      </c>
      <c r="AL63" s="53"/>
      <c r="AM63" s="59" t="str">
        <f t="shared" si="23"/>
        <v>ALI_75_SEG_8</v>
      </c>
      <c r="AN63" s="59" t="str">
        <f t="shared" si="24"/>
        <v>ALI_75_SEG_8_VAL_34210232</v>
      </c>
      <c r="AO63" s="60">
        <f t="shared" ref="AO63" si="643">IF(OR(AB63="",AB63=0),0,COUNTIF(Codificacion,AM63))</f>
        <v>4</v>
      </c>
      <c r="AP63" s="61">
        <f t="array" ref="AP63">MIN(IF(Codificacion=AM63,Total_Cotizacion,""))</f>
        <v>30794614.48</v>
      </c>
      <c r="AQ63" s="62" t="b">
        <f t="shared" si="26"/>
        <v>0</v>
      </c>
      <c r="AR63" s="51" t="str">
        <f t="shared" ref="AR63" si="644">IF(COUNTIF(Codificacion2,CONCATENATE(AM63,"_VAL_",AB63))&gt;1,"Empate","")</f>
        <v/>
      </c>
      <c r="AS63" s="63" t="str">
        <f t="shared" si="28"/>
        <v/>
      </c>
      <c r="AT63" s="59" t="str">
        <f t="shared" si="29"/>
        <v>ALI_75_SEG_8_</v>
      </c>
      <c r="AU63" s="63">
        <f t="shared" ref="AU63" si="645">IF(AND(COUNTIF(Codificacion3,AT63)&lt;AO63),1,COUNTIF(Codificacion3,AT63))</f>
        <v>1</v>
      </c>
      <c r="AV63" s="62" t="str">
        <f t="shared" si="31"/>
        <v>No Seleccionada</v>
      </c>
      <c r="AW63" s="53"/>
      <c r="AX63" s="51" t="str">
        <f t="shared" si="32"/>
        <v>ALI_75_SEG_8FALSO</v>
      </c>
      <c r="AY63" s="51">
        <f t="shared" si="12"/>
        <v>3</v>
      </c>
      <c r="AZ63" s="64" t="b">
        <f t="shared" si="33"/>
        <v>0</v>
      </c>
    </row>
    <row r="64" spans="1:52" x14ac:dyDescent="0.2">
      <c r="A64" s="50" t="b">
        <f t="shared" si="0"/>
        <v>0</v>
      </c>
      <c r="B64" s="51" t="s">
        <v>54</v>
      </c>
      <c r="C64" s="52">
        <v>75</v>
      </c>
      <c r="D64" s="52">
        <f t="shared" ref="D64" si="646">IF(ISERROR(VLOOKUP(E64,Proveedores,2,FALSE)),"",VLOOKUP(E64,Proveedores,2,FALSE))</f>
        <v>2087</v>
      </c>
      <c r="E64" s="53" t="s">
        <v>55</v>
      </c>
      <c r="F64" s="54">
        <v>84</v>
      </c>
      <c r="G64" s="53" t="s">
        <v>61</v>
      </c>
      <c r="H64" s="53" t="s">
        <v>62</v>
      </c>
      <c r="I64" s="52">
        <v>9</v>
      </c>
      <c r="J64" s="53" t="s">
        <v>58</v>
      </c>
      <c r="K64" s="55">
        <v>44835</v>
      </c>
      <c r="L64" s="56">
        <v>13550</v>
      </c>
      <c r="M64" s="56">
        <v>16849</v>
      </c>
      <c r="N64" s="56">
        <v>7885</v>
      </c>
      <c r="O64" s="56">
        <v>735</v>
      </c>
      <c r="P64" s="57">
        <v>886</v>
      </c>
      <c r="Q64" s="58"/>
      <c r="R64" s="57">
        <v>886</v>
      </c>
      <c r="S64" s="57">
        <v>886</v>
      </c>
      <c r="T64" s="58"/>
      <c r="U64" s="57">
        <v>886</v>
      </c>
      <c r="V64" s="57">
        <v>886</v>
      </c>
      <c r="W64" s="58"/>
      <c r="X64" s="57">
        <v>886</v>
      </c>
      <c r="Y64" s="57">
        <v>886</v>
      </c>
      <c r="Z64" s="58"/>
      <c r="AA64" s="57">
        <v>886</v>
      </c>
      <c r="AB64" s="57">
        <v>34570834</v>
      </c>
      <c r="AC64" s="53" t="str">
        <f t="shared" si="14"/>
        <v>Registro Valido</v>
      </c>
      <c r="AD64" s="57">
        <f t="shared" ref="AD64" si="647">IF(OR(ISERROR(VLOOKUP(CONCATENATE("ALI_",$C64,"_SEG_",$I64,"_PROV_",$D64),Catalogo_Precios,AD$8,FALSE)),L64=0),0,VLOOKUP(CONCATENATE("ALI_",$C64,"_SEG_",$I64,"_PROV_",$D64),Catalogo_Precios,AD$8,FALSE))</f>
        <v>886</v>
      </c>
      <c r="AE64" s="57">
        <f t="shared" ref="AE64" si="648">IF(OR(ISERROR(VLOOKUP(CONCATENATE("ALI_",$C64,"_SEG_",$I64,"_PROV_",$D64),Catalogo_Precios,AE$8,FALSE)),M64=0),0,VLOOKUP(CONCATENATE("ALI_",$C64,"_SEG_",$I64,"_PROV_",$D64),Catalogo_Precios,AE$8,FALSE))</f>
        <v>886</v>
      </c>
      <c r="AF64" s="57">
        <f t="shared" ref="AF64" si="649">IF(OR(ISERROR(VLOOKUP(CONCATENATE("ALI_",$C64,"_SEG_",$I64,"_PROV_",$D64),Catalogo_Precios,AF$8,FALSE)),N64=0),0,VLOOKUP(CONCATENATE("ALI_",$C64,"_SEG_",$I64,"_PROV_",$D64),Catalogo_Precios,AF$8,FALSE))</f>
        <v>886</v>
      </c>
      <c r="AG64" s="57">
        <f t="shared" ref="AG64" si="650">IF(OR(ISERROR(VLOOKUP(CONCATENATE("ALI_",$C64,"_SEG_",$I64,"_PROV_",$D64),Catalogo_Precios,AG$8,FALSE)),O64=0),0,VLOOKUP(CONCATENATE("ALI_",$C64,"_SEG_",$I64,"_PROV_",$D64),Catalogo_Precios,AG$8,FALSE))</f>
        <v>886</v>
      </c>
      <c r="AH64" s="57">
        <f t="shared" ref="AH64" si="651">IF(OR(ISERROR(VLOOKUP(CONCATENATE("ALI_",$C64,"_SEG_",$I64,"_PROV_",$D64),Catalogo_Precios,AH$8,FALSE)),L64=0),0,VLOOKUP(CONCATENATE("ALI_",$C64,"_SEG_",$I64,"_PROV_",$D64),Catalogo_Precios,AH$8,FALSE))</f>
        <v>886</v>
      </c>
      <c r="AI64" s="57">
        <f t="shared" ref="AI64" si="652">IF(OR(ISERROR(VLOOKUP(CONCATENATE("ALI_",$C64,"_SEG_",$I64,"_PROV_",$D64),Catalogo_Precios,AI$8,FALSE)),M64=0),0,VLOOKUP(CONCATENATE("ALI_",$C64,"_SEG_",$I64,"_PROV_",$D64),Catalogo_Precios,AI$8,FALSE))</f>
        <v>886</v>
      </c>
      <c r="AJ64" s="57">
        <f t="shared" ref="AJ64" si="653">IF(OR(ISERROR(VLOOKUP(CONCATENATE("ALI_",$C64,"_SEG_",$I64,"_PROV_",$D64),Catalogo_Precios,AJ$8,FALSE)),N64=0),0,VLOOKUP(CONCATENATE("ALI_",$C64,"_SEG_",$I64,"_PROV_",$D64),Catalogo_Precios,AJ$8,FALSE))</f>
        <v>886</v>
      </c>
      <c r="AK64" s="57">
        <f t="shared" ref="AK64" si="654">IF(OR(ISERROR(VLOOKUP(CONCATENATE("ALI_",$C64,"_SEG_",$I64,"_PROV_",$D64),Catalogo_Precios,AK$8,FALSE)),O64=0),0,VLOOKUP(CONCATENATE("ALI_",$C64,"_SEG_",$I64,"_PROV_",$D64),Catalogo_Precios,AK$8,FALSE))</f>
        <v>886</v>
      </c>
      <c r="AL64" s="53"/>
      <c r="AM64" s="59" t="str">
        <f t="shared" si="23"/>
        <v>ALI_75_SEG_9</v>
      </c>
      <c r="AN64" s="59" t="str">
        <f t="shared" si="24"/>
        <v>ALI_75_SEG_9_VAL_34570834</v>
      </c>
      <c r="AO64" s="60">
        <f t="shared" ref="AO64" si="655">IF(OR(AB64="",AB64=0),0,COUNTIF(Codificacion,AM64))</f>
        <v>4</v>
      </c>
      <c r="AP64" s="61">
        <f t="array" ref="AP64">MIN(IF(Codificacion=AM64,Total_Cotizacion,""))</f>
        <v>31101654.710000001</v>
      </c>
      <c r="AQ64" s="62" t="b">
        <f t="shared" si="26"/>
        <v>0</v>
      </c>
      <c r="AR64" s="51" t="str">
        <f t="shared" ref="AR64" si="656">IF(COUNTIF(Codificacion2,CONCATENATE(AM64,"_VAL_",AB64))&gt;1,"Empate","")</f>
        <v/>
      </c>
      <c r="AS64" s="63" t="str">
        <f t="shared" si="28"/>
        <v/>
      </c>
      <c r="AT64" s="59" t="str">
        <f t="shared" si="29"/>
        <v>ALI_75_SEG_9_</v>
      </c>
      <c r="AU64" s="63">
        <f t="shared" ref="AU64" si="657">IF(AND(COUNTIF(Codificacion3,AT64)&lt;AO64),1,COUNTIF(Codificacion3,AT64))</f>
        <v>1</v>
      </c>
      <c r="AV64" s="62" t="str">
        <f t="shared" si="31"/>
        <v>No Seleccionada</v>
      </c>
      <c r="AW64" s="53"/>
      <c r="AX64" s="51" t="str">
        <f t="shared" si="32"/>
        <v>ALI_75_SEG_9FALSO</v>
      </c>
      <c r="AY64" s="51">
        <f t="shared" si="12"/>
        <v>3</v>
      </c>
      <c r="AZ64" s="64" t="b">
        <f t="shared" si="33"/>
        <v>0</v>
      </c>
    </row>
    <row r="65" spans="1:52" x14ac:dyDescent="0.2">
      <c r="A65" s="50" t="b">
        <f t="shared" si="0"/>
        <v>0</v>
      </c>
      <c r="B65" s="51" t="s">
        <v>54</v>
      </c>
      <c r="C65" s="52">
        <v>75</v>
      </c>
      <c r="D65" s="52">
        <f t="shared" ref="D65" si="658">IF(ISERROR(VLOOKUP(E65,Proveedores,2,FALSE)),"",VLOOKUP(E65,Proveedores,2,FALSE))</f>
        <v>2087</v>
      </c>
      <c r="E65" s="53" t="s">
        <v>55</v>
      </c>
      <c r="F65" s="54">
        <v>85</v>
      </c>
      <c r="G65" s="53" t="s">
        <v>61</v>
      </c>
      <c r="H65" s="53" t="s">
        <v>62</v>
      </c>
      <c r="I65" s="52">
        <v>10</v>
      </c>
      <c r="J65" s="53" t="s">
        <v>58</v>
      </c>
      <c r="K65" s="55">
        <v>44835</v>
      </c>
      <c r="L65" s="56">
        <v>13569</v>
      </c>
      <c r="M65" s="56">
        <v>16876</v>
      </c>
      <c r="N65" s="56">
        <v>7898</v>
      </c>
      <c r="O65" s="56">
        <v>737</v>
      </c>
      <c r="P65" s="57">
        <v>886</v>
      </c>
      <c r="Q65" s="58"/>
      <c r="R65" s="57">
        <v>886</v>
      </c>
      <c r="S65" s="57">
        <v>886</v>
      </c>
      <c r="T65" s="58"/>
      <c r="U65" s="57">
        <v>886</v>
      </c>
      <c r="V65" s="57">
        <v>886</v>
      </c>
      <c r="W65" s="58"/>
      <c r="X65" s="57">
        <v>886</v>
      </c>
      <c r="Y65" s="57">
        <v>886</v>
      </c>
      <c r="Z65" s="58"/>
      <c r="AA65" s="57">
        <v>886</v>
      </c>
      <c r="AB65" s="57">
        <v>34624880</v>
      </c>
      <c r="AC65" s="53" t="str">
        <f t="shared" si="14"/>
        <v>Registro Valido</v>
      </c>
      <c r="AD65" s="57">
        <f t="shared" ref="AD65" si="659">IF(OR(ISERROR(VLOOKUP(CONCATENATE("ALI_",$C65,"_SEG_",$I65,"_PROV_",$D65),Catalogo_Precios,AD$8,FALSE)),L65=0),0,VLOOKUP(CONCATENATE("ALI_",$C65,"_SEG_",$I65,"_PROV_",$D65),Catalogo_Precios,AD$8,FALSE))</f>
        <v>886</v>
      </c>
      <c r="AE65" s="57">
        <f t="shared" ref="AE65" si="660">IF(OR(ISERROR(VLOOKUP(CONCATENATE("ALI_",$C65,"_SEG_",$I65,"_PROV_",$D65),Catalogo_Precios,AE$8,FALSE)),M65=0),0,VLOOKUP(CONCATENATE("ALI_",$C65,"_SEG_",$I65,"_PROV_",$D65),Catalogo_Precios,AE$8,FALSE))</f>
        <v>886</v>
      </c>
      <c r="AF65" s="57">
        <f t="shared" ref="AF65" si="661">IF(OR(ISERROR(VLOOKUP(CONCATENATE("ALI_",$C65,"_SEG_",$I65,"_PROV_",$D65),Catalogo_Precios,AF$8,FALSE)),N65=0),0,VLOOKUP(CONCATENATE("ALI_",$C65,"_SEG_",$I65,"_PROV_",$D65),Catalogo_Precios,AF$8,FALSE))</f>
        <v>886</v>
      </c>
      <c r="AG65" s="57">
        <f t="shared" ref="AG65" si="662">IF(OR(ISERROR(VLOOKUP(CONCATENATE("ALI_",$C65,"_SEG_",$I65,"_PROV_",$D65),Catalogo_Precios,AG$8,FALSE)),O65=0),0,VLOOKUP(CONCATENATE("ALI_",$C65,"_SEG_",$I65,"_PROV_",$D65),Catalogo_Precios,AG$8,FALSE))</f>
        <v>886</v>
      </c>
      <c r="AH65" s="57">
        <f t="shared" ref="AH65" si="663">IF(OR(ISERROR(VLOOKUP(CONCATENATE("ALI_",$C65,"_SEG_",$I65,"_PROV_",$D65),Catalogo_Precios,AH$8,FALSE)),L65=0),0,VLOOKUP(CONCATENATE("ALI_",$C65,"_SEG_",$I65,"_PROV_",$D65),Catalogo_Precios,AH$8,FALSE))</f>
        <v>886</v>
      </c>
      <c r="AI65" s="57">
        <f t="shared" ref="AI65" si="664">IF(OR(ISERROR(VLOOKUP(CONCATENATE("ALI_",$C65,"_SEG_",$I65,"_PROV_",$D65),Catalogo_Precios,AI$8,FALSE)),M65=0),0,VLOOKUP(CONCATENATE("ALI_",$C65,"_SEG_",$I65,"_PROV_",$D65),Catalogo_Precios,AI$8,FALSE))</f>
        <v>886</v>
      </c>
      <c r="AJ65" s="57">
        <f t="shared" ref="AJ65" si="665">IF(OR(ISERROR(VLOOKUP(CONCATENATE("ALI_",$C65,"_SEG_",$I65,"_PROV_",$D65),Catalogo_Precios,AJ$8,FALSE)),N65=0),0,VLOOKUP(CONCATENATE("ALI_",$C65,"_SEG_",$I65,"_PROV_",$D65),Catalogo_Precios,AJ$8,FALSE))</f>
        <v>886</v>
      </c>
      <c r="AK65" s="57">
        <f t="shared" ref="AK65" si="666">IF(OR(ISERROR(VLOOKUP(CONCATENATE("ALI_",$C65,"_SEG_",$I65,"_PROV_",$D65),Catalogo_Precios,AK$8,FALSE)),O65=0),0,VLOOKUP(CONCATENATE("ALI_",$C65,"_SEG_",$I65,"_PROV_",$D65),Catalogo_Precios,AK$8,FALSE))</f>
        <v>886</v>
      </c>
      <c r="AL65" s="53"/>
      <c r="AM65" s="59" t="str">
        <f t="shared" si="23"/>
        <v>ALI_75_SEG_10</v>
      </c>
      <c r="AN65" s="59" t="str">
        <f t="shared" si="24"/>
        <v>ALI_75_SEG_10_VAL_34624880</v>
      </c>
      <c r="AO65" s="60">
        <f t="shared" ref="AO65" si="667">IF(OR(AB65="",AB65=0),0,COUNTIF(Codificacion,AM65))</f>
        <v>4</v>
      </c>
      <c r="AP65" s="61">
        <f t="array" ref="AP65">MIN(IF(Codificacion=AM65,Total_Cotizacion,""))</f>
        <v>31104944.400000002</v>
      </c>
      <c r="AQ65" s="62" t="b">
        <f t="shared" si="26"/>
        <v>0</v>
      </c>
      <c r="AR65" s="51" t="str">
        <f t="shared" ref="AR65" si="668">IF(COUNTIF(Codificacion2,CONCATENATE(AM65,"_VAL_",AB65))&gt;1,"Empate","")</f>
        <v/>
      </c>
      <c r="AS65" s="63" t="str">
        <f t="shared" si="28"/>
        <v/>
      </c>
      <c r="AT65" s="59" t="str">
        <f t="shared" si="29"/>
        <v>ALI_75_SEG_10_</v>
      </c>
      <c r="AU65" s="63">
        <f t="shared" ref="AU65" si="669">IF(AND(COUNTIF(Codificacion3,AT65)&lt;AO65),1,COUNTIF(Codificacion3,AT65))</f>
        <v>1</v>
      </c>
      <c r="AV65" s="62" t="str">
        <f t="shared" si="31"/>
        <v>No Seleccionada</v>
      </c>
      <c r="AW65" s="53"/>
      <c r="AX65" s="51" t="str">
        <f t="shared" si="32"/>
        <v>ALI_75_SEG_10FALSO</v>
      </c>
      <c r="AY65" s="51">
        <f t="shared" si="12"/>
        <v>3</v>
      </c>
      <c r="AZ65" s="64" t="b">
        <f t="shared" si="33"/>
        <v>0</v>
      </c>
    </row>
    <row r="66" spans="1:52" x14ac:dyDescent="0.2">
      <c r="A66" s="50" t="b">
        <f t="shared" si="0"/>
        <v>0</v>
      </c>
      <c r="B66" s="51" t="s">
        <v>54</v>
      </c>
      <c r="C66" s="52">
        <v>75</v>
      </c>
      <c r="D66" s="52">
        <f t="shared" ref="D66" si="670">IF(ISERROR(VLOOKUP(E66,Proveedores,2,FALSE)),"",VLOOKUP(E66,Proveedores,2,FALSE))</f>
        <v>2087</v>
      </c>
      <c r="E66" s="53" t="s">
        <v>55</v>
      </c>
      <c r="F66" s="54">
        <v>86</v>
      </c>
      <c r="G66" s="53" t="s">
        <v>61</v>
      </c>
      <c r="H66" s="53" t="s">
        <v>62</v>
      </c>
      <c r="I66" s="52">
        <v>11</v>
      </c>
      <c r="J66" s="53" t="s">
        <v>58</v>
      </c>
      <c r="K66" s="55">
        <v>44835</v>
      </c>
      <c r="L66" s="56">
        <v>13364</v>
      </c>
      <c r="M66" s="56">
        <v>16618</v>
      </c>
      <c r="N66" s="56">
        <v>7778</v>
      </c>
      <c r="O66" s="56">
        <v>725</v>
      </c>
      <c r="P66" s="57">
        <v>886</v>
      </c>
      <c r="Q66" s="58"/>
      <c r="R66" s="57">
        <v>886</v>
      </c>
      <c r="S66" s="57">
        <v>886</v>
      </c>
      <c r="T66" s="58"/>
      <c r="U66" s="57">
        <v>886</v>
      </c>
      <c r="V66" s="57">
        <v>886</v>
      </c>
      <c r="W66" s="58"/>
      <c r="X66" s="57">
        <v>886</v>
      </c>
      <c r="Y66" s="57">
        <v>886</v>
      </c>
      <c r="Z66" s="58"/>
      <c r="AA66" s="57">
        <v>886</v>
      </c>
      <c r="AB66" s="57">
        <v>34097710</v>
      </c>
      <c r="AC66" s="53" t="str">
        <f t="shared" si="14"/>
        <v>Registro Valido</v>
      </c>
      <c r="AD66" s="57">
        <f t="shared" ref="AD66" si="671">IF(OR(ISERROR(VLOOKUP(CONCATENATE("ALI_",$C66,"_SEG_",$I66,"_PROV_",$D66),Catalogo_Precios,AD$8,FALSE)),L66=0),0,VLOOKUP(CONCATENATE("ALI_",$C66,"_SEG_",$I66,"_PROV_",$D66),Catalogo_Precios,AD$8,FALSE))</f>
        <v>886</v>
      </c>
      <c r="AE66" s="57">
        <f t="shared" ref="AE66" si="672">IF(OR(ISERROR(VLOOKUP(CONCATENATE("ALI_",$C66,"_SEG_",$I66,"_PROV_",$D66),Catalogo_Precios,AE$8,FALSE)),M66=0),0,VLOOKUP(CONCATENATE("ALI_",$C66,"_SEG_",$I66,"_PROV_",$D66),Catalogo_Precios,AE$8,FALSE))</f>
        <v>886</v>
      </c>
      <c r="AF66" s="57">
        <f t="shared" ref="AF66" si="673">IF(OR(ISERROR(VLOOKUP(CONCATENATE("ALI_",$C66,"_SEG_",$I66,"_PROV_",$D66),Catalogo_Precios,AF$8,FALSE)),N66=0),0,VLOOKUP(CONCATENATE("ALI_",$C66,"_SEG_",$I66,"_PROV_",$D66),Catalogo_Precios,AF$8,FALSE))</f>
        <v>886</v>
      </c>
      <c r="AG66" s="57">
        <f t="shared" ref="AG66" si="674">IF(OR(ISERROR(VLOOKUP(CONCATENATE("ALI_",$C66,"_SEG_",$I66,"_PROV_",$D66),Catalogo_Precios,AG$8,FALSE)),O66=0),0,VLOOKUP(CONCATENATE("ALI_",$C66,"_SEG_",$I66,"_PROV_",$D66),Catalogo_Precios,AG$8,FALSE))</f>
        <v>886</v>
      </c>
      <c r="AH66" s="57">
        <f t="shared" ref="AH66" si="675">IF(OR(ISERROR(VLOOKUP(CONCATENATE("ALI_",$C66,"_SEG_",$I66,"_PROV_",$D66),Catalogo_Precios,AH$8,FALSE)),L66=0),0,VLOOKUP(CONCATENATE("ALI_",$C66,"_SEG_",$I66,"_PROV_",$D66),Catalogo_Precios,AH$8,FALSE))</f>
        <v>886</v>
      </c>
      <c r="AI66" s="57">
        <f t="shared" ref="AI66" si="676">IF(OR(ISERROR(VLOOKUP(CONCATENATE("ALI_",$C66,"_SEG_",$I66,"_PROV_",$D66),Catalogo_Precios,AI$8,FALSE)),M66=0),0,VLOOKUP(CONCATENATE("ALI_",$C66,"_SEG_",$I66,"_PROV_",$D66),Catalogo_Precios,AI$8,FALSE))</f>
        <v>886</v>
      </c>
      <c r="AJ66" s="57">
        <f t="shared" ref="AJ66" si="677">IF(OR(ISERROR(VLOOKUP(CONCATENATE("ALI_",$C66,"_SEG_",$I66,"_PROV_",$D66),Catalogo_Precios,AJ$8,FALSE)),N66=0),0,VLOOKUP(CONCATENATE("ALI_",$C66,"_SEG_",$I66,"_PROV_",$D66),Catalogo_Precios,AJ$8,FALSE))</f>
        <v>886</v>
      </c>
      <c r="AK66" s="57">
        <f t="shared" ref="AK66" si="678">IF(OR(ISERROR(VLOOKUP(CONCATENATE("ALI_",$C66,"_SEG_",$I66,"_PROV_",$D66),Catalogo_Precios,AK$8,FALSE)),O66=0),0,VLOOKUP(CONCATENATE("ALI_",$C66,"_SEG_",$I66,"_PROV_",$D66),Catalogo_Precios,AK$8,FALSE))</f>
        <v>886</v>
      </c>
      <c r="AL66" s="53"/>
      <c r="AM66" s="59" t="str">
        <f t="shared" si="23"/>
        <v>ALI_75_SEG_11</v>
      </c>
      <c r="AN66" s="59" t="str">
        <f t="shared" si="24"/>
        <v>ALI_75_SEG_11_VAL_34097710</v>
      </c>
      <c r="AO66" s="60">
        <f t="shared" ref="AO66" si="679">IF(OR(AB66="",AB66=0),0,COUNTIF(Codificacion,AM66))</f>
        <v>4</v>
      </c>
      <c r="AP66" s="61">
        <f t="array" ref="AP66">MIN(IF(Codificacion=AM66,Total_Cotizacion,""))</f>
        <v>30624438.75</v>
      </c>
      <c r="AQ66" s="62" t="b">
        <f t="shared" si="26"/>
        <v>0</v>
      </c>
      <c r="AR66" s="51" t="str">
        <f t="shared" ref="AR66" si="680">IF(COUNTIF(Codificacion2,CONCATENATE(AM66,"_VAL_",AB66))&gt;1,"Empate","")</f>
        <v/>
      </c>
      <c r="AS66" s="63" t="str">
        <f t="shared" si="28"/>
        <v/>
      </c>
      <c r="AT66" s="59" t="str">
        <f t="shared" si="29"/>
        <v>ALI_75_SEG_11_</v>
      </c>
      <c r="AU66" s="63">
        <f t="shared" ref="AU66" si="681">IF(AND(COUNTIF(Codificacion3,AT66)&lt;AO66),1,COUNTIF(Codificacion3,AT66))</f>
        <v>1</v>
      </c>
      <c r="AV66" s="62" t="str">
        <f t="shared" si="31"/>
        <v>No Seleccionada</v>
      </c>
      <c r="AW66" s="53"/>
      <c r="AX66" s="51" t="str">
        <f t="shared" si="32"/>
        <v>ALI_75_SEG_11FALSO</v>
      </c>
      <c r="AY66" s="51">
        <f t="shared" si="12"/>
        <v>3</v>
      </c>
      <c r="AZ66" s="64" t="b">
        <f t="shared" si="33"/>
        <v>0</v>
      </c>
    </row>
    <row r="67" spans="1:52" x14ac:dyDescent="0.2">
      <c r="A67" s="50" t="b">
        <f t="shared" si="0"/>
        <v>0</v>
      </c>
      <c r="B67" s="51" t="s">
        <v>54</v>
      </c>
      <c r="C67" s="52">
        <v>75</v>
      </c>
      <c r="D67" s="52">
        <f t="shared" ref="D67" si="682">IF(ISERROR(VLOOKUP(E67,Proveedores,2,FALSE)),"",VLOOKUP(E67,Proveedores,2,FALSE))</f>
        <v>2087</v>
      </c>
      <c r="E67" s="53" t="s">
        <v>55</v>
      </c>
      <c r="F67" s="54">
        <v>87</v>
      </c>
      <c r="G67" s="53" t="s">
        <v>61</v>
      </c>
      <c r="H67" s="53" t="s">
        <v>62</v>
      </c>
      <c r="I67" s="52">
        <v>12</v>
      </c>
      <c r="J67" s="53" t="s">
        <v>58</v>
      </c>
      <c r="K67" s="55">
        <v>44835</v>
      </c>
      <c r="L67" s="56">
        <v>12129</v>
      </c>
      <c r="M67" s="56">
        <v>15081</v>
      </c>
      <c r="N67" s="56">
        <v>7059</v>
      </c>
      <c r="O67" s="56">
        <v>658</v>
      </c>
      <c r="P67" s="57">
        <v>886</v>
      </c>
      <c r="Q67" s="58"/>
      <c r="R67" s="57">
        <v>886</v>
      </c>
      <c r="S67" s="57">
        <v>886</v>
      </c>
      <c r="T67" s="58"/>
      <c r="U67" s="57">
        <v>886</v>
      </c>
      <c r="V67" s="57">
        <v>886</v>
      </c>
      <c r="W67" s="58"/>
      <c r="X67" s="57">
        <v>886</v>
      </c>
      <c r="Y67" s="57">
        <v>886</v>
      </c>
      <c r="Z67" s="58"/>
      <c r="AA67" s="57">
        <v>886</v>
      </c>
      <c r="AB67" s="57">
        <v>30945322</v>
      </c>
      <c r="AC67" s="53" t="str">
        <f t="shared" si="14"/>
        <v>Registro Valido</v>
      </c>
      <c r="AD67" s="57">
        <f t="shared" ref="AD67" si="683">IF(OR(ISERROR(VLOOKUP(CONCATENATE("ALI_",$C67,"_SEG_",$I67,"_PROV_",$D67),Catalogo_Precios,AD$8,FALSE)),L67=0),0,VLOOKUP(CONCATENATE("ALI_",$C67,"_SEG_",$I67,"_PROV_",$D67),Catalogo_Precios,AD$8,FALSE))</f>
        <v>886</v>
      </c>
      <c r="AE67" s="57">
        <f t="shared" ref="AE67" si="684">IF(OR(ISERROR(VLOOKUP(CONCATENATE("ALI_",$C67,"_SEG_",$I67,"_PROV_",$D67),Catalogo_Precios,AE$8,FALSE)),M67=0),0,VLOOKUP(CONCATENATE("ALI_",$C67,"_SEG_",$I67,"_PROV_",$D67),Catalogo_Precios,AE$8,FALSE))</f>
        <v>886</v>
      </c>
      <c r="AF67" s="57">
        <f t="shared" ref="AF67" si="685">IF(OR(ISERROR(VLOOKUP(CONCATENATE("ALI_",$C67,"_SEG_",$I67,"_PROV_",$D67),Catalogo_Precios,AF$8,FALSE)),N67=0),0,VLOOKUP(CONCATENATE("ALI_",$C67,"_SEG_",$I67,"_PROV_",$D67),Catalogo_Precios,AF$8,FALSE))</f>
        <v>886</v>
      </c>
      <c r="AG67" s="57">
        <f t="shared" ref="AG67" si="686">IF(OR(ISERROR(VLOOKUP(CONCATENATE("ALI_",$C67,"_SEG_",$I67,"_PROV_",$D67),Catalogo_Precios,AG$8,FALSE)),O67=0),0,VLOOKUP(CONCATENATE("ALI_",$C67,"_SEG_",$I67,"_PROV_",$D67),Catalogo_Precios,AG$8,FALSE))</f>
        <v>886</v>
      </c>
      <c r="AH67" s="57">
        <f t="shared" ref="AH67" si="687">IF(OR(ISERROR(VLOOKUP(CONCATENATE("ALI_",$C67,"_SEG_",$I67,"_PROV_",$D67),Catalogo_Precios,AH$8,FALSE)),L67=0),0,VLOOKUP(CONCATENATE("ALI_",$C67,"_SEG_",$I67,"_PROV_",$D67),Catalogo_Precios,AH$8,FALSE))</f>
        <v>886</v>
      </c>
      <c r="AI67" s="57">
        <f t="shared" ref="AI67" si="688">IF(OR(ISERROR(VLOOKUP(CONCATENATE("ALI_",$C67,"_SEG_",$I67,"_PROV_",$D67),Catalogo_Precios,AI$8,FALSE)),M67=0),0,VLOOKUP(CONCATENATE("ALI_",$C67,"_SEG_",$I67,"_PROV_",$D67),Catalogo_Precios,AI$8,FALSE))</f>
        <v>886</v>
      </c>
      <c r="AJ67" s="57">
        <f t="shared" ref="AJ67" si="689">IF(OR(ISERROR(VLOOKUP(CONCATENATE("ALI_",$C67,"_SEG_",$I67,"_PROV_",$D67),Catalogo_Precios,AJ$8,FALSE)),N67=0),0,VLOOKUP(CONCATENATE("ALI_",$C67,"_SEG_",$I67,"_PROV_",$D67),Catalogo_Precios,AJ$8,FALSE))</f>
        <v>886</v>
      </c>
      <c r="AK67" s="57">
        <f t="shared" ref="AK67" si="690">IF(OR(ISERROR(VLOOKUP(CONCATENATE("ALI_",$C67,"_SEG_",$I67,"_PROV_",$D67),Catalogo_Precios,AK$8,FALSE)),O67=0),0,VLOOKUP(CONCATENATE("ALI_",$C67,"_SEG_",$I67,"_PROV_",$D67),Catalogo_Precios,AK$8,FALSE))</f>
        <v>886</v>
      </c>
      <c r="AL67" s="53"/>
      <c r="AM67" s="59" t="str">
        <f t="shared" si="23"/>
        <v>ALI_75_SEG_12</v>
      </c>
      <c r="AN67" s="59" t="str">
        <f t="shared" si="24"/>
        <v>ALI_75_SEG_12_VAL_30945322</v>
      </c>
      <c r="AO67" s="60">
        <f t="shared" ref="AO67" si="691">IF(OR(AB67="",AB67=0),0,COUNTIF(Codificacion,AM67))</f>
        <v>4</v>
      </c>
      <c r="AP67" s="61">
        <f t="array" ref="AP67">MIN(IF(Codificacion=AM67,Total_Cotizacion,""))</f>
        <v>27802241.27</v>
      </c>
      <c r="AQ67" s="62" t="b">
        <f t="shared" si="26"/>
        <v>0</v>
      </c>
      <c r="AR67" s="51" t="str">
        <f t="shared" ref="AR67" si="692">IF(COUNTIF(Codificacion2,CONCATENATE(AM67,"_VAL_",AB67))&gt;1,"Empate","")</f>
        <v/>
      </c>
      <c r="AS67" s="63" t="str">
        <f t="shared" si="28"/>
        <v/>
      </c>
      <c r="AT67" s="59" t="str">
        <f t="shared" si="29"/>
        <v>ALI_75_SEG_12_</v>
      </c>
      <c r="AU67" s="63">
        <f t="shared" ref="AU67" si="693">IF(AND(COUNTIF(Codificacion3,AT67)&lt;AO67),1,COUNTIF(Codificacion3,AT67))</f>
        <v>1</v>
      </c>
      <c r="AV67" s="62" t="str">
        <f t="shared" si="31"/>
        <v>No Seleccionada</v>
      </c>
      <c r="AW67" s="53"/>
      <c r="AX67" s="51" t="str">
        <f t="shared" si="32"/>
        <v>ALI_75_SEG_12FALSO</v>
      </c>
      <c r="AY67" s="51">
        <f t="shared" si="12"/>
        <v>3</v>
      </c>
      <c r="AZ67" s="64" t="b">
        <f t="shared" si="33"/>
        <v>0</v>
      </c>
    </row>
    <row r="68" spans="1:52" x14ac:dyDescent="0.2">
      <c r="A68" s="50" t="b">
        <f t="shared" si="0"/>
        <v>0</v>
      </c>
      <c r="B68" s="51" t="s">
        <v>54</v>
      </c>
      <c r="C68" s="52">
        <v>75</v>
      </c>
      <c r="D68" s="52">
        <f t="shared" ref="D68" si="694">IF(ISERROR(VLOOKUP(E68,Proveedores,2,FALSE)),"",VLOOKUP(E68,Proveedores,2,FALSE))</f>
        <v>2087</v>
      </c>
      <c r="E68" s="53" t="s">
        <v>55</v>
      </c>
      <c r="F68" s="54">
        <v>88</v>
      </c>
      <c r="G68" s="53" t="s">
        <v>61</v>
      </c>
      <c r="H68" s="53" t="s">
        <v>62</v>
      </c>
      <c r="I68" s="52">
        <v>13</v>
      </c>
      <c r="J68" s="53" t="s">
        <v>58</v>
      </c>
      <c r="K68" s="55">
        <v>44835</v>
      </c>
      <c r="L68" s="56">
        <v>12878</v>
      </c>
      <c r="M68" s="56">
        <v>16014</v>
      </c>
      <c r="N68" s="56">
        <v>7495</v>
      </c>
      <c r="O68" s="56">
        <v>699</v>
      </c>
      <c r="P68" s="57">
        <v>886</v>
      </c>
      <c r="Q68" s="58"/>
      <c r="R68" s="57">
        <v>886</v>
      </c>
      <c r="S68" s="57">
        <v>886</v>
      </c>
      <c r="T68" s="58"/>
      <c r="U68" s="57">
        <v>886</v>
      </c>
      <c r="V68" s="57">
        <v>886</v>
      </c>
      <c r="W68" s="58"/>
      <c r="X68" s="57">
        <v>886</v>
      </c>
      <c r="Y68" s="57">
        <v>886</v>
      </c>
      <c r="Z68" s="58"/>
      <c r="AA68" s="57">
        <v>886</v>
      </c>
      <c r="AB68" s="57">
        <v>32858196</v>
      </c>
      <c r="AC68" s="53" t="str">
        <f t="shared" si="14"/>
        <v>Registro Valido</v>
      </c>
      <c r="AD68" s="57">
        <f t="shared" ref="AD68" si="695">IF(OR(ISERROR(VLOOKUP(CONCATENATE("ALI_",$C68,"_SEG_",$I68,"_PROV_",$D68),Catalogo_Precios,AD$8,FALSE)),L68=0),0,VLOOKUP(CONCATENATE("ALI_",$C68,"_SEG_",$I68,"_PROV_",$D68),Catalogo_Precios,AD$8,FALSE))</f>
        <v>886</v>
      </c>
      <c r="AE68" s="57">
        <f t="shared" ref="AE68" si="696">IF(OR(ISERROR(VLOOKUP(CONCATENATE("ALI_",$C68,"_SEG_",$I68,"_PROV_",$D68),Catalogo_Precios,AE$8,FALSE)),M68=0),0,VLOOKUP(CONCATENATE("ALI_",$C68,"_SEG_",$I68,"_PROV_",$D68),Catalogo_Precios,AE$8,FALSE))</f>
        <v>886</v>
      </c>
      <c r="AF68" s="57">
        <f t="shared" ref="AF68" si="697">IF(OR(ISERROR(VLOOKUP(CONCATENATE("ALI_",$C68,"_SEG_",$I68,"_PROV_",$D68),Catalogo_Precios,AF$8,FALSE)),N68=0),0,VLOOKUP(CONCATENATE("ALI_",$C68,"_SEG_",$I68,"_PROV_",$D68),Catalogo_Precios,AF$8,FALSE))</f>
        <v>886</v>
      </c>
      <c r="AG68" s="57">
        <f t="shared" ref="AG68" si="698">IF(OR(ISERROR(VLOOKUP(CONCATENATE("ALI_",$C68,"_SEG_",$I68,"_PROV_",$D68),Catalogo_Precios,AG$8,FALSE)),O68=0),0,VLOOKUP(CONCATENATE("ALI_",$C68,"_SEG_",$I68,"_PROV_",$D68),Catalogo_Precios,AG$8,FALSE))</f>
        <v>886</v>
      </c>
      <c r="AH68" s="57">
        <f t="shared" ref="AH68" si="699">IF(OR(ISERROR(VLOOKUP(CONCATENATE("ALI_",$C68,"_SEG_",$I68,"_PROV_",$D68),Catalogo_Precios,AH$8,FALSE)),L68=0),0,VLOOKUP(CONCATENATE("ALI_",$C68,"_SEG_",$I68,"_PROV_",$D68),Catalogo_Precios,AH$8,FALSE))</f>
        <v>886</v>
      </c>
      <c r="AI68" s="57">
        <f t="shared" ref="AI68" si="700">IF(OR(ISERROR(VLOOKUP(CONCATENATE("ALI_",$C68,"_SEG_",$I68,"_PROV_",$D68),Catalogo_Precios,AI$8,FALSE)),M68=0),0,VLOOKUP(CONCATENATE("ALI_",$C68,"_SEG_",$I68,"_PROV_",$D68),Catalogo_Precios,AI$8,FALSE))</f>
        <v>886</v>
      </c>
      <c r="AJ68" s="57">
        <f t="shared" ref="AJ68" si="701">IF(OR(ISERROR(VLOOKUP(CONCATENATE("ALI_",$C68,"_SEG_",$I68,"_PROV_",$D68),Catalogo_Precios,AJ$8,FALSE)),N68=0),0,VLOOKUP(CONCATENATE("ALI_",$C68,"_SEG_",$I68,"_PROV_",$D68),Catalogo_Precios,AJ$8,FALSE))</f>
        <v>886</v>
      </c>
      <c r="AK68" s="57">
        <f t="shared" ref="AK68" si="702">IF(OR(ISERROR(VLOOKUP(CONCATENATE("ALI_",$C68,"_SEG_",$I68,"_PROV_",$D68),Catalogo_Precios,AK$8,FALSE)),O68=0),0,VLOOKUP(CONCATENATE("ALI_",$C68,"_SEG_",$I68,"_PROV_",$D68),Catalogo_Precios,AK$8,FALSE))</f>
        <v>886</v>
      </c>
      <c r="AL68" s="53"/>
      <c r="AM68" s="59" t="str">
        <f t="shared" si="23"/>
        <v>ALI_75_SEG_13</v>
      </c>
      <c r="AN68" s="59" t="str">
        <f t="shared" si="24"/>
        <v>ALI_75_SEG_13_VAL_32858196</v>
      </c>
      <c r="AO68" s="60">
        <f t="shared" ref="AO68" si="703">IF(OR(AB68="",AB68=0),0,COUNTIF(Codificacion,AM68))</f>
        <v>4</v>
      </c>
      <c r="AP68" s="61">
        <f t="array" ref="AP68">MIN(IF(Codificacion=AM68,Total_Cotizacion,""))</f>
        <v>29520826.859999999</v>
      </c>
      <c r="AQ68" s="62" t="b">
        <f t="shared" si="26"/>
        <v>0</v>
      </c>
      <c r="AR68" s="51" t="str">
        <f t="shared" ref="AR68" si="704">IF(COUNTIF(Codificacion2,CONCATENATE(AM68,"_VAL_",AB68))&gt;1,"Empate","")</f>
        <v/>
      </c>
      <c r="AS68" s="63" t="str">
        <f t="shared" si="28"/>
        <v/>
      </c>
      <c r="AT68" s="59" t="str">
        <f t="shared" si="29"/>
        <v>ALI_75_SEG_13_</v>
      </c>
      <c r="AU68" s="63">
        <f t="shared" ref="AU68" si="705">IF(AND(COUNTIF(Codificacion3,AT68)&lt;AO68),1,COUNTIF(Codificacion3,AT68))</f>
        <v>1</v>
      </c>
      <c r="AV68" s="62" t="str">
        <f t="shared" si="31"/>
        <v>No Seleccionada</v>
      </c>
      <c r="AW68" s="53"/>
      <c r="AX68" s="51" t="str">
        <f t="shared" si="32"/>
        <v>ALI_75_SEG_13FALSO</v>
      </c>
      <c r="AY68" s="51">
        <f t="shared" si="12"/>
        <v>3</v>
      </c>
      <c r="AZ68" s="64" t="b">
        <f t="shared" si="33"/>
        <v>0</v>
      </c>
    </row>
    <row r="69" spans="1:52" x14ac:dyDescent="0.2">
      <c r="A69" s="50" t="b">
        <f t="shared" si="0"/>
        <v>0</v>
      </c>
      <c r="B69" s="51" t="s">
        <v>54</v>
      </c>
      <c r="C69" s="52">
        <v>75</v>
      </c>
      <c r="D69" s="52">
        <f t="shared" ref="D69" si="706">IF(ISERROR(VLOOKUP(E69,Proveedores,2,FALSE)),"",VLOOKUP(E69,Proveedores,2,FALSE))</f>
        <v>2087</v>
      </c>
      <c r="E69" s="53" t="s">
        <v>55</v>
      </c>
      <c r="F69" s="54">
        <v>89</v>
      </c>
      <c r="G69" s="53" t="s">
        <v>61</v>
      </c>
      <c r="H69" s="53" t="s">
        <v>62</v>
      </c>
      <c r="I69" s="52">
        <v>14</v>
      </c>
      <c r="J69" s="53" t="s">
        <v>58</v>
      </c>
      <c r="K69" s="55">
        <v>44835</v>
      </c>
      <c r="L69" s="56">
        <v>12761</v>
      </c>
      <c r="M69" s="56">
        <v>15868</v>
      </c>
      <c r="N69" s="56">
        <v>7427</v>
      </c>
      <c r="O69" s="56">
        <v>693</v>
      </c>
      <c r="P69" s="57">
        <v>886</v>
      </c>
      <c r="Q69" s="58"/>
      <c r="R69" s="57">
        <v>886</v>
      </c>
      <c r="S69" s="57">
        <v>886</v>
      </c>
      <c r="T69" s="58"/>
      <c r="U69" s="57">
        <v>886</v>
      </c>
      <c r="V69" s="57">
        <v>886</v>
      </c>
      <c r="W69" s="58"/>
      <c r="X69" s="57">
        <v>886</v>
      </c>
      <c r="Y69" s="57">
        <v>886</v>
      </c>
      <c r="Z69" s="58"/>
      <c r="AA69" s="57">
        <v>886</v>
      </c>
      <c r="AB69" s="57">
        <v>32559614</v>
      </c>
      <c r="AC69" s="53" t="str">
        <f t="shared" si="14"/>
        <v>Registro Valido</v>
      </c>
      <c r="AD69" s="57">
        <f t="shared" ref="AD69" si="707">IF(OR(ISERROR(VLOOKUP(CONCATENATE("ALI_",$C69,"_SEG_",$I69,"_PROV_",$D69),Catalogo_Precios,AD$8,FALSE)),L69=0),0,VLOOKUP(CONCATENATE("ALI_",$C69,"_SEG_",$I69,"_PROV_",$D69),Catalogo_Precios,AD$8,FALSE))</f>
        <v>886</v>
      </c>
      <c r="AE69" s="57">
        <f t="shared" ref="AE69" si="708">IF(OR(ISERROR(VLOOKUP(CONCATENATE("ALI_",$C69,"_SEG_",$I69,"_PROV_",$D69),Catalogo_Precios,AE$8,FALSE)),M69=0),0,VLOOKUP(CONCATENATE("ALI_",$C69,"_SEG_",$I69,"_PROV_",$D69),Catalogo_Precios,AE$8,FALSE))</f>
        <v>886</v>
      </c>
      <c r="AF69" s="57">
        <f t="shared" ref="AF69" si="709">IF(OR(ISERROR(VLOOKUP(CONCATENATE("ALI_",$C69,"_SEG_",$I69,"_PROV_",$D69),Catalogo_Precios,AF$8,FALSE)),N69=0),0,VLOOKUP(CONCATENATE("ALI_",$C69,"_SEG_",$I69,"_PROV_",$D69),Catalogo_Precios,AF$8,FALSE))</f>
        <v>886</v>
      </c>
      <c r="AG69" s="57">
        <f t="shared" ref="AG69" si="710">IF(OR(ISERROR(VLOOKUP(CONCATENATE("ALI_",$C69,"_SEG_",$I69,"_PROV_",$D69),Catalogo_Precios,AG$8,FALSE)),O69=0),0,VLOOKUP(CONCATENATE("ALI_",$C69,"_SEG_",$I69,"_PROV_",$D69),Catalogo_Precios,AG$8,FALSE))</f>
        <v>886</v>
      </c>
      <c r="AH69" s="57">
        <f t="shared" ref="AH69" si="711">IF(OR(ISERROR(VLOOKUP(CONCATENATE("ALI_",$C69,"_SEG_",$I69,"_PROV_",$D69),Catalogo_Precios,AH$8,FALSE)),L69=0),0,VLOOKUP(CONCATENATE("ALI_",$C69,"_SEG_",$I69,"_PROV_",$D69),Catalogo_Precios,AH$8,FALSE))</f>
        <v>886</v>
      </c>
      <c r="AI69" s="57">
        <f t="shared" ref="AI69" si="712">IF(OR(ISERROR(VLOOKUP(CONCATENATE("ALI_",$C69,"_SEG_",$I69,"_PROV_",$D69),Catalogo_Precios,AI$8,FALSE)),M69=0),0,VLOOKUP(CONCATENATE("ALI_",$C69,"_SEG_",$I69,"_PROV_",$D69),Catalogo_Precios,AI$8,FALSE))</f>
        <v>886</v>
      </c>
      <c r="AJ69" s="57">
        <f t="shared" ref="AJ69" si="713">IF(OR(ISERROR(VLOOKUP(CONCATENATE("ALI_",$C69,"_SEG_",$I69,"_PROV_",$D69),Catalogo_Precios,AJ$8,FALSE)),N69=0),0,VLOOKUP(CONCATENATE("ALI_",$C69,"_SEG_",$I69,"_PROV_",$D69),Catalogo_Precios,AJ$8,FALSE))</f>
        <v>886</v>
      </c>
      <c r="AK69" s="57">
        <f t="shared" ref="AK69" si="714">IF(OR(ISERROR(VLOOKUP(CONCATENATE("ALI_",$C69,"_SEG_",$I69,"_PROV_",$D69),Catalogo_Precios,AK$8,FALSE)),O69=0),0,VLOOKUP(CONCATENATE("ALI_",$C69,"_SEG_",$I69,"_PROV_",$D69),Catalogo_Precios,AK$8,FALSE))</f>
        <v>886</v>
      </c>
      <c r="AL69" s="53"/>
      <c r="AM69" s="59" t="str">
        <f t="shared" si="23"/>
        <v>ALI_75_SEG_14</v>
      </c>
      <c r="AN69" s="59" t="str">
        <f t="shared" si="24"/>
        <v>ALI_75_SEG_14_VAL_32559614</v>
      </c>
      <c r="AO69" s="60">
        <f t="shared" ref="AO69" si="715">IF(OR(AB69="",AB69=0),0,COUNTIF(Codificacion,AM69))</f>
        <v>4</v>
      </c>
      <c r="AP69" s="61">
        <f t="array" ref="AP69">MIN(IF(Codificacion=AM69,Total_Cotizacion,""))</f>
        <v>29252571.489999998</v>
      </c>
      <c r="AQ69" s="62" t="b">
        <f t="shared" si="26"/>
        <v>0</v>
      </c>
      <c r="AR69" s="51" t="str">
        <f t="shared" ref="AR69" si="716">IF(COUNTIF(Codificacion2,CONCATENATE(AM69,"_VAL_",AB69))&gt;1,"Empate","")</f>
        <v/>
      </c>
      <c r="AS69" s="63" t="str">
        <f t="shared" si="28"/>
        <v/>
      </c>
      <c r="AT69" s="59" t="str">
        <f t="shared" si="29"/>
        <v>ALI_75_SEG_14_</v>
      </c>
      <c r="AU69" s="63">
        <f t="shared" ref="AU69" si="717">IF(AND(COUNTIF(Codificacion3,AT69)&lt;AO69),1,COUNTIF(Codificacion3,AT69))</f>
        <v>1</v>
      </c>
      <c r="AV69" s="62" t="str">
        <f t="shared" si="31"/>
        <v>No Seleccionada</v>
      </c>
      <c r="AW69" s="53"/>
      <c r="AX69" s="51" t="str">
        <f t="shared" si="32"/>
        <v>ALI_75_SEG_14FALSO</v>
      </c>
      <c r="AY69" s="51">
        <f t="shared" si="12"/>
        <v>3</v>
      </c>
      <c r="AZ69" s="64" t="b">
        <f t="shared" si="33"/>
        <v>0</v>
      </c>
    </row>
    <row r="70" spans="1:52" x14ac:dyDescent="0.2">
      <c r="A70" s="50" t="b">
        <f t="shared" si="0"/>
        <v>0</v>
      </c>
      <c r="B70" s="51" t="s">
        <v>54</v>
      </c>
      <c r="C70" s="52">
        <v>75</v>
      </c>
      <c r="D70" s="52">
        <f t="shared" ref="D70" si="718">IF(ISERROR(VLOOKUP(E70,Proveedores,2,FALSE)),"",VLOOKUP(E70,Proveedores,2,FALSE))</f>
        <v>2087</v>
      </c>
      <c r="E70" s="53" t="s">
        <v>55</v>
      </c>
      <c r="F70" s="54">
        <v>90</v>
      </c>
      <c r="G70" s="53" t="s">
        <v>61</v>
      </c>
      <c r="H70" s="53" t="s">
        <v>62</v>
      </c>
      <c r="I70" s="52">
        <v>15</v>
      </c>
      <c r="J70" s="53" t="s">
        <v>58</v>
      </c>
      <c r="K70" s="55">
        <v>44835</v>
      </c>
      <c r="L70" s="56">
        <v>12060</v>
      </c>
      <c r="M70" s="56">
        <v>14997</v>
      </c>
      <c r="N70" s="56">
        <v>7020</v>
      </c>
      <c r="O70" s="56">
        <v>658</v>
      </c>
      <c r="P70" s="57">
        <v>886</v>
      </c>
      <c r="Q70" s="58"/>
      <c r="R70" s="57">
        <v>886</v>
      </c>
      <c r="S70" s="57">
        <v>886</v>
      </c>
      <c r="T70" s="58"/>
      <c r="U70" s="57">
        <v>886</v>
      </c>
      <c r="V70" s="57">
        <v>886</v>
      </c>
      <c r="W70" s="58"/>
      <c r="X70" s="57">
        <v>886</v>
      </c>
      <c r="Y70" s="57">
        <v>886</v>
      </c>
      <c r="Z70" s="58"/>
      <c r="AA70" s="57">
        <v>886</v>
      </c>
      <c r="AB70" s="57">
        <v>30775210</v>
      </c>
      <c r="AC70" s="53" t="str">
        <f t="shared" si="14"/>
        <v>Registro Valido</v>
      </c>
      <c r="AD70" s="57">
        <f t="shared" ref="AD70" si="719">IF(OR(ISERROR(VLOOKUP(CONCATENATE("ALI_",$C70,"_SEG_",$I70,"_PROV_",$D70),Catalogo_Precios,AD$8,FALSE)),L70=0),0,VLOOKUP(CONCATENATE("ALI_",$C70,"_SEG_",$I70,"_PROV_",$D70),Catalogo_Precios,AD$8,FALSE))</f>
        <v>886</v>
      </c>
      <c r="AE70" s="57">
        <f t="shared" ref="AE70" si="720">IF(OR(ISERROR(VLOOKUP(CONCATENATE("ALI_",$C70,"_SEG_",$I70,"_PROV_",$D70),Catalogo_Precios,AE$8,FALSE)),M70=0),0,VLOOKUP(CONCATENATE("ALI_",$C70,"_SEG_",$I70,"_PROV_",$D70),Catalogo_Precios,AE$8,FALSE))</f>
        <v>886</v>
      </c>
      <c r="AF70" s="57">
        <f t="shared" ref="AF70" si="721">IF(OR(ISERROR(VLOOKUP(CONCATENATE("ALI_",$C70,"_SEG_",$I70,"_PROV_",$D70),Catalogo_Precios,AF$8,FALSE)),N70=0),0,VLOOKUP(CONCATENATE("ALI_",$C70,"_SEG_",$I70,"_PROV_",$D70),Catalogo_Precios,AF$8,FALSE))</f>
        <v>886</v>
      </c>
      <c r="AG70" s="57">
        <f t="shared" ref="AG70" si="722">IF(OR(ISERROR(VLOOKUP(CONCATENATE("ALI_",$C70,"_SEG_",$I70,"_PROV_",$D70),Catalogo_Precios,AG$8,FALSE)),O70=0),0,VLOOKUP(CONCATENATE("ALI_",$C70,"_SEG_",$I70,"_PROV_",$D70),Catalogo_Precios,AG$8,FALSE))</f>
        <v>886</v>
      </c>
      <c r="AH70" s="57">
        <f t="shared" ref="AH70" si="723">IF(OR(ISERROR(VLOOKUP(CONCATENATE("ALI_",$C70,"_SEG_",$I70,"_PROV_",$D70),Catalogo_Precios,AH$8,FALSE)),L70=0),0,VLOOKUP(CONCATENATE("ALI_",$C70,"_SEG_",$I70,"_PROV_",$D70),Catalogo_Precios,AH$8,FALSE))</f>
        <v>886</v>
      </c>
      <c r="AI70" s="57">
        <f t="shared" ref="AI70" si="724">IF(OR(ISERROR(VLOOKUP(CONCATENATE("ALI_",$C70,"_SEG_",$I70,"_PROV_",$D70),Catalogo_Precios,AI$8,FALSE)),M70=0),0,VLOOKUP(CONCATENATE("ALI_",$C70,"_SEG_",$I70,"_PROV_",$D70),Catalogo_Precios,AI$8,FALSE))</f>
        <v>886</v>
      </c>
      <c r="AJ70" s="57">
        <f t="shared" ref="AJ70" si="725">IF(OR(ISERROR(VLOOKUP(CONCATENATE("ALI_",$C70,"_SEG_",$I70,"_PROV_",$D70),Catalogo_Precios,AJ$8,FALSE)),N70=0),0,VLOOKUP(CONCATENATE("ALI_",$C70,"_SEG_",$I70,"_PROV_",$D70),Catalogo_Precios,AJ$8,FALSE))</f>
        <v>886</v>
      </c>
      <c r="AK70" s="57">
        <f t="shared" ref="AK70" si="726">IF(OR(ISERROR(VLOOKUP(CONCATENATE("ALI_",$C70,"_SEG_",$I70,"_PROV_",$D70),Catalogo_Precios,AK$8,FALSE)),O70=0),0,VLOOKUP(CONCATENATE("ALI_",$C70,"_SEG_",$I70,"_PROV_",$D70),Catalogo_Precios,AK$8,FALSE))</f>
        <v>886</v>
      </c>
      <c r="AL70" s="53"/>
      <c r="AM70" s="59" t="str">
        <f t="shared" si="23"/>
        <v>ALI_75_SEG_15</v>
      </c>
      <c r="AN70" s="59" t="str">
        <f t="shared" si="24"/>
        <v>ALI_75_SEG_15_VAL_30775210</v>
      </c>
      <c r="AO70" s="60">
        <f t="shared" ref="AO70" si="727">IF(OR(AB70="",AB70=0),0,COUNTIF(Codificacion,AM70))</f>
        <v>4</v>
      </c>
      <c r="AP70" s="61">
        <f t="array" ref="AP70">MIN(IF(Codificacion=AM70,Total_Cotizacion,""))</f>
        <v>27649407.349999998</v>
      </c>
      <c r="AQ70" s="62" t="b">
        <f t="shared" si="26"/>
        <v>0</v>
      </c>
      <c r="AR70" s="51" t="str">
        <f t="shared" ref="AR70" si="728">IF(COUNTIF(Codificacion2,CONCATENATE(AM70,"_VAL_",AB70))&gt;1,"Empate","")</f>
        <v/>
      </c>
      <c r="AS70" s="63" t="str">
        <f t="shared" si="28"/>
        <v/>
      </c>
      <c r="AT70" s="59" t="str">
        <f t="shared" si="29"/>
        <v>ALI_75_SEG_15_</v>
      </c>
      <c r="AU70" s="63">
        <f t="shared" ref="AU70" si="729">IF(AND(COUNTIF(Codificacion3,AT70)&lt;AO70),1,COUNTIF(Codificacion3,AT70))</f>
        <v>1</v>
      </c>
      <c r="AV70" s="62" t="str">
        <f t="shared" si="31"/>
        <v>No Seleccionada</v>
      </c>
      <c r="AW70" s="53"/>
      <c r="AX70" s="51" t="str">
        <f t="shared" si="32"/>
        <v>ALI_75_SEG_15FALSO</v>
      </c>
      <c r="AY70" s="51">
        <f t="shared" si="12"/>
        <v>3</v>
      </c>
      <c r="AZ70" s="64" t="b">
        <f t="shared" si="33"/>
        <v>0</v>
      </c>
    </row>
    <row r="71" spans="1:52" x14ac:dyDescent="0.2">
      <c r="A71" s="50" t="str">
        <f t="shared" si="0"/>
        <v>ALI_93_SEG_1</v>
      </c>
      <c r="B71" s="51" t="s">
        <v>54</v>
      </c>
      <c r="C71" s="52">
        <v>93</v>
      </c>
      <c r="D71" s="52">
        <f t="shared" ref="D71" si="730">IF(ISERROR(VLOOKUP(E71,Proveedores,2,FALSE)),"",VLOOKUP(E71,Proveedores,2,FALSE))</f>
        <v>2087</v>
      </c>
      <c r="E71" s="53" t="s">
        <v>55</v>
      </c>
      <c r="F71" s="54">
        <v>91</v>
      </c>
      <c r="G71" s="53" t="s">
        <v>56</v>
      </c>
      <c r="H71" s="53" t="s">
        <v>63</v>
      </c>
      <c r="I71" s="52">
        <v>1</v>
      </c>
      <c r="J71" s="53" t="s">
        <v>58</v>
      </c>
      <c r="K71" s="55">
        <v>44835</v>
      </c>
      <c r="L71" s="56">
        <v>6891</v>
      </c>
      <c r="M71" s="56">
        <v>8199</v>
      </c>
      <c r="N71" s="56">
        <v>4855</v>
      </c>
      <c r="O71" s="56">
        <v>404</v>
      </c>
      <c r="P71" s="57">
        <v>498</v>
      </c>
      <c r="Q71" s="58">
        <v>0.1</v>
      </c>
      <c r="R71" s="57">
        <v>448.2</v>
      </c>
      <c r="S71" s="57">
        <v>663</v>
      </c>
      <c r="T71" s="58">
        <v>0.1</v>
      </c>
      <c r="U71" s="57">
        <v>596.70000000000005</v>
      </c>
      <c r="V71" s="57">
        <v>994</v>
      </c>
      <c r="W71" s="58">
        <v>0.1</v>
      </c>
      <c r="X71" s="57">
        <v>894.6</v>
      </c>
      <c r="Y71" s="57">
        <v>994</v>
      </c>
      <c r="Z71" s="58">
        <v>0.1</v>
      </c>
      <c r="AA71" s="57">
        <v>894.6</v>
      </c>
      <c r="AB71" s="57">
        <v>12685590.9</v>
      </c>
      <c r="AC71" s="53" t="str">
        <f t="shared" si="14"/>
        <v>Registro Valido</v>
      </c>
      <c r="AD71" s="57">
        <f t="shared" ref="AD71" si="731">IF(OR(ISERROR(VLOOKUP(CONCATENATE("ALI_",$C71,"_SEG_",$I71,"_PROV_",$D71),Catalogo_Precios,AD$8,FALSE)),L71=0),0,VLOOKUP(CONCATENATE("ALI_",$C71,"_SEG_",$I71,"_PROV_",$D71),Catalogo_Precios,AD$8,FALSE))</f>
        <v>498</v>
      </c>
      <c r="AE71" s="57">
        <f t="shared" ref="AE71" si="732">IF(OR(ISERROR(VLOOKUP(CONCATENATE("ALI_",$C71,"_SEG_",$I71,"_PROV_",$D71),Catalogo_Precios,AE$8,FALSE)),M71=0),0,VLOOKUP(CONCATENATE("ALI_",$C71,"_SEG_",$I71,"_PROV_",$D71),Catalogo_Precios,AE$8,FALSE))</f>
        <v>663</v>
      </c>
      <c r="AF71" s="57">
        <f t="shared" ref="AF71" si="733">IF(OR(ISERROR(VLOOKUP(CONCATENATE("ALI_",$C71,"_SEG_",$I71,"_PROV_",$D71),Catalogo_Precios,AF$8,FALSE)),N71=0),0,VLOOKUP(CONCATENATE("ALI_",$C71,"_SEG_",$I71,"_PROV_",$D71),Catalogo_Precios,AF$8,FALSE))</f>
        <v>994</v>
      </c>
      <c r="AG71" s="57">
        <f t="shared" ref="AG71" si="734">IF(OR(ISERROR(VLOOKUP(CONCATENATE("ALI_",$C71,"_SEG_",$I71,"_PROV_",$D71),Catalogo_Precios,AG$8,FALSE)),O71=0),0,VLOOKUP(CONCATENATE("ALI_",$C71,"_SEG_",$I71,"_PROV_",$D71),Catalogo_Precios,AG$8,FALSE))</f>
        <v>994</v>
      </c>
      <c r="AH71" s="57">
        <f t="shared" ref="AH71" si="735">IF(OR(ISERROR(VLOOKUP(CONCATENATE("ALI_",$C71,"_SEG_",$I71,"_PROV_",$D71),Catalogo_Precios,AH$8,FALSE)),L71=0),0,VLOOKUP(CONCATENATE("ALI_",$C71,"_SEG_",$I71,"_PROV_",$D71),Catalogo_Precios,AH$8,FALSE))</f>
        <v>498</v>
      </c>
      <c r="AI71" s="57">
        <f t="shared" ref="AI71" si="736">IF(OR(ISERROR(VLOOKUP(CONCATENATE("ALI_",$C71,"_SEG_",$I71,"_PROV_",$D71),Catalogo_Precios,AI$8,FALSE)),M71=0),0,VLOOKUP(CONCATENATE("ALI_",$C71,"_SEG_",$I71,"_PROV_",$D71),Catalogo_Precios,AI$8,FALSE))</f>
        <v>663</v>
      </c>
      <c r="AJ71" s="57">
        <f t="shared" ref="AJ71" si="737">IF(OR(ISERROR(VLOOKUP(CONCATENATE("ALI_",$C71,"_SEG_",$I71,"_PROV_",$D71),Catalogo_Precios,AJ$8,FALSE)),N71=0),0,VLOOKUP(CONCATENATE("ALI_",$C71,"_SEG_",$I71,"_PROV_",$D71),Catalogo_Precios,AJ$8,FALSE))</f>
        <v>994</v>
      </c>
      <c r="AK71" s="57">
        <f t="shared" ref="AK71" si="738">IF(OR(ISERROR(VLOOKUP(CONCATENATE("ALI_",$C71,"_SEG_",$I71,"_PROV_",$D71),Catalogo_Precios,AK$8,FALSE)),O71=0),0,VLOOKUP(CONCATENATE("ALI_",$C71,"_SEG_",$I71,"_PROV_",$D71),Catalogo_Precios,AK$8,FALSE))</f>
        <v>994</v>
      </c>
      <c r="AL71" s="53"/>
      <c r="AM71" s="59" t="str">
        <f t="shared" si="23"/>
        <v>ALI_93_SEG_1</v>
      </c>
      <c r="AN71" s="59" t="str">
        <f t="shared" si="24"/>
        <v>ALI_93_SEG_1_VAL_12685590.9</v>
      </c>
      <c r="AO71" s="60">
        <f t="shared" ref="AO71" si="739">IF(OR(AB71="",AB71=0),0,COUNTIF(Codificacion,AM71))</f>
        <v>5</v>
      </c>
      <c r="AP71" s="61">
        <f t="array" ref="AP71">MIN(IF(Codificacion=AM71,Total_Cotizacion,""))</f>
        <v>12685590.9</v>
      </c>
      <c r="AQ71" s="62" t="b">
        <f t="shared" si="26"/>
        <v>1</v>
      </c>
      <c r="AR71" s="51" t="str">
        <f t="shared" ref="AR71" si="740">IF(COUNTIF(Codificacion2,CONCATENATE(AM71,"_VAL_",AB71))&gt;1,"Empate","")</f>
        <v/>
      </c>
      <c r="AS71" s="63" t="str">
        <f t="shared" si="28"/>
        <v>X</v>
      </c>
      <c r="AT71" s="59" t="str">
        <f t="shared" si="29"/>
        <v>ALI_93_SEG_1_X</v>
      </c>
      <c r="AU71" s="63">
        <f t="shared" ref="AU71" si="741">IF(AND(COUNTIF(Codificacion3,AT71)&lt;AO71),1,COUNTIF(Codificacion3,AT71))</f>
        <v>1</v>
      </c>
      <c r="AV71" s="62" t="str">
        <f t="shared" si="31"/>
        <v>Cotizacion Seleccionada</v>
      </c>
      <c r="AW71" s="53"/>
      <c r="AX71" s="51" t="str">
        <f t="shared" si="32"/>
        <v>ALI_93_SEG_1VERDADERO</v>
      </c>
      <c r="AY71" s="51">
        <f t="shared" si="12"/>
        <v>1</v>
      </c>
      <c r="AZ71" s="64" t="b">
        <f t="shared" si="33"/>
        <v>0</v>
      </c>
    </row>
    <row r="72" spans="1:52" x14ac:dyDescent="0.2">
      <c r="A72" s="50" t="str">
        <f t="shared" si="0"/>
        <v>ALI_93_SEG_2</v>
      </c>
      <c r="B72" s="51" t="s">
        <v>54</v>
      </c>
      <c r="C72" s="52">
        <v>93</v>
      </c>
      <c r="D72" s="52">
        <f t="shared" ref="D72" si="742">IF(ISERROR(VLOOKUP(E72,Proveedores,2,FALSE)),"",VLOOKUP(E72,Proveedores,2,FALSE))</f>
        <v>2087</v>
      </c>
      <c r="E72" s="53" t="s">
        <v>55</v>
      </c>
      <c r="F72" s="54">
        <v>92</v>
      </c>
      <c r="G72" s="53" t="s">
        <v>56</v>
      </c>
      <c r="H72" s="53" t="s">
        <v>63</v>
      </c>
      <c r="I72" s="52">
        <v>2</v>
      </c>
      <c r="J72" s="53" t="s">
        <v>58</v>
      </c>
      <c r="K72" s="55">
        <v>44835</v>
      </c>
      <c r="L72" s="56">
        <v>7049</v>
      </c>
      <c r="M72" s="56">
        <v>8384</v>
      </c>
      <c r="N72" s="56">
        <v>4964</v>
      </c>
      <c r="O72" s="56">
        <v>414</v>
      </c>
      <c r="P72" s="57">
        <v>498</v>
      </c>
      <c r="Q72" s="58">
        <v>0.1</v>
      </c>
      <c r="R72" s="57">
        <v>448.2</v>
      </c>
      <c r="S72" s="57">
        <v>663</v>
      </c>
      <c r="T72" s="58">
        <v>0.1</v>
      </c>
      <c r="U72" s="57">
        <v>596.70000000000005</v>
      </c>
      <c r="V72" s="57">
        <v>994</v>
      </c>
      <c r="W72" s="58">
        <v>0.1</v>
      </c>
      <c r="X72" s="57">
        <v>894.6</v>
      </c>
      <c r="Y72" s="57">
        <v>994</v>
      </c>
      <c r="Z72" s="58">
        <v>0.1</v>
      </c>
      <c r="AA72" s="57">
        <v>894.6</v>
      </c>
      <c r="AB72" s="57">
        <v>12973253.4</v>
      </c>
      <c r="AC72" s="53" t="str">
        <f t="shared" si="14"/>
        <v>Registro Valido</v>
      </c>
      <c r="AD72" s="57">
        <f t="shared" ref="AD72" si="743">IF(OR(ISERROR(VLOOKUP(CONCATENATE("ALI_",$C72,"_SEG_",$I72,"_PROV_",$D72),Catalogo_Precios,AD$8,FALSE)),L72=0),0,VLOOKUP(CONCATENATE("ALI_",$C72,"_SEG_",$I72,"_PROV_",$D72),Catalogo_Precios,AD$8,FALSE))</f>
        <v>498</v>
      </c>
      <c r="AE72" s="57">
        <f t="shared" ref="AE72" si="744">IF(OR(ISERROR(VLOOKUP(CONCATENATE("ALI_",$C72,"_SEG_",$I72,"_PROV_",$D72),Catalogo_Precios,AE$8,FALSE)),M72=0),0,VLOOKUP(CONCATENATE("ALI_",$C72,"_SEG_",$I72,"_PROV_",$D72),Catalogo_Precios,AE$8,FALSE))</f>
        <v>663</v>
      </c>
      <c r="AF72" s="57">
        <f t="shared" ref="AF72" si="745">IF(OR(ISERROR(VLOOKUP(CONCATENATE("ALI_",$C72,"_SEG_",$I72,"_PROV_",$D72),Catalogo_Precios,AF$8,FALSE)),N72=0),0,VLOOKUP(CONCATENATE("ALI_",$C72,"_SEG_",$I72,"_PROV_",$D72),Catalogo_Precios,AF$8,FALSE))</f>
        <v>994</v>
      </c>
      <c r="AG72" s="57">
        <f t="shared" ref="AG72" si="746">IF(OR(ISERROR(VLOOKUP(CONCATENATE("ALI_",$C72,"_SEG_",$I72,"_PROV_",$D72),Catalogo_Precios,AG$8,FALSE)),O72=0),0,VLOOKUP(CONCATENATE("ALI_",$C72,"_SEG_",$I72,"_PROV_",$D72),Catalogo_Precios,AG$8,FALSE))</f>
        <v>994</v>
      </c>
      <c r="AH72" s="57">
        <f t="shared" ref="AH72" si="747">IF(OR(ISERROR(VLOOKUP(CONCATENATE("ALI_",$C72,"_SEG_",$I72,"_PROV_",$D72),Catalogo_Precios,AH$8,FALSE)),L72=0),0,VLOOKUP(CONCATENATE("ALI_",$C72,"_SEG_",$I72,"_PROV_",$D72),Catalogo_Precios,AH$8,FALSE))</f>
        <v>498</v>
      </c>
      <c r="AI72" s="57">
        <f t="shared" ref="AI72" si="748">IF(OR(ISERROR(VLOOKUP(CONCATENATE("ALI_",$C72,"_SEG_",$I72,"_PROV_",$D72),Catalogo_Precios,AI$8,FALSE)),M72=0),0,VLOOKUP(CONCATENATE("ALI_",$C72,"_SEG_",$I72,"_PROV_",$D72),Catalogo_Precios,AI$8,FALSE))</f>
        <v>663</v>
      </c>
      <c r="AJ72" s="57">
        <f t="shared" ref="AJ72" si="749">IF(OR(ISERROR(VLOOKUP(CONCATENATE("ALI_",$C72,"_SEG_",$I72,"_PROV_",$D72),Catalogo_Precios,AJ$8,FALSE)),N72=0),0,VLOOKUP(CONCATENATE("ALI_",$C72,"_SEG_",$I72,"_PROV_",$D72),Catalogo_Precios,AJ$8,FALSE))</f>
        <v>994</v>
      </c>
      <c r="AK72" s="57">
        <f t="shared" ref="AK72" si="750">IF(OR(ISERROR(VLOOKUP(CONCATENATE("ALI_",$C72,"_SEG_",$I72,"_PROV_",$D72),Catalogo_Precios,AK$8,FALSE)),O72=0),0,VLOOKUP(CONCATENATE("ALI_",$C72,"_SEG_",$I72,"_PROV_",$D72),Catalogo_Precios,AK$8,FALSE))</f>
        <v>994</v>
      </c>
      <c r="AL72" s="53"/>
      <c r="AM72" s="59" t="str">
        <f t="shared" si="23"/>
        <v>ALI_93_SEG_2</v>
      </c>
      <c r="AN72" s="59" t="str">
        <f t="shared" si="24"/>
        <v>ALI_93_SEG_2_VAL_12973253.4</v>
      </c>
      <c r="AO72" s="60">
        <f t="shared" ref="AO72" si="751">IF(OR(AB72="",AB72=0),0,COUNTIF(Codificacion,AM72))</f>
        <v>5</v>
      </c>
      <c r="AP72" s="61">
        <f t="array" ref="AP72">MIN(IF(Codificacion=AM72,Total_Cotizacion,""))</f>
        <v>12973253.4</v>
      </c>
      <c r="AQ72" s="62" t="b">
        <f t="shared" si="26"/>
        <v>1</v>
      </c>
      <c r="AR72" s="51" t="str">
        <f t="shared" ref="AR72" si="752">IF(COUNTIF(Codificacion2,CONCATENATE(AM72,"_VAL_",AB72))&gt;1,"Empate","")</f>
        <v/>
      </c>
      <c r="AS72" s="63" t="str">
        <f t="shared" si="28"/>
        <v>X</v>
      </c>
      <c r="AT72" s="59" t="str">
        <f t="shared" si="29"/>
        <v>ALI_93_SEG_2_X</v>
      </c>
      <c r="AU72" s="63">
        <f t="shared" ref="AU72" si="753">IF(AND(COUNTIF(Codificacion3,AT72)&lt;AO72),1,COUNTIF(Codificacion3,AT72))</f>
        <v>1</v>
      </c>
      <c r="AV72" s="62" t="str">
        <f t="shared" si="31"/>
        <v>Cotizacion Seleccionada</v>
      </c>
      <c r="AW72" s="53"/>
      <c r="AX72" s="51" t="str">
        <f t="shared" si="32"/>
        <v>ALI_93_SEG_2VERDADERO</v>
      </c>
      <c r="AY72" s="51">
        <f t="shared" si="12"/>
        <v>1</v>
      </c>
      <c r="AZ72" s="64" t="b">
        <f t="shared" si="33"/>
        <v>0</v>
      </c>
    </row>
    <row r="73" spans="1:52" x14ac:dyDescent="0.2">
      <c r="A73" s="50" t="str">
        <f t="shared" si="0"/>
        <v>ALI_93_SEG_3</v>
      </c>
      <c r="B73" s="51" t="s">
        <v>54</v>
      </c>
      <c r="C73" s="52">
        <v>93</v>
      </c>
      <c r="D73" s="52">
        <f t="shared" ref="D73" si="754">IF(ISERROR(VLOOKUP(E73,Proveedores,2,FALSE)),"",VLOOKUP(E73,Proveedores,2,FALSE))</f>
        <v>2087</v>
      </c>
      <c r="E73" s="53" t="s">
        <v>55</v>
      </c>
      <c r="F73" s="54">
        <v>93</v>
      </c>
      <c r="G73" s="53" t="s">
        <v>56</v>
      </c>
      <c r="H73" s="53" t="s">
        <v>63</v>
      </c>
      <c r="I73" s="52">
        <v>3</v>
      </c>
      <c r="J73" s="53" t="s">
        <v>58</v>
      </c>
      <c r="K73" s="55">
        <v>44835</v>
      </c>
      <c r="L73" s="56">
        <v>7007</v>
      </c>
      <c r="M73" s="56">
        <v>8334</v>
      </c>
      <c r="N73" s="56">
        <v>4935</v>
      </c>
      <c r="O73" s="56">
        <v>411</v>
      </c>
      <c r="P73" s="57">
        <v>498</v>
      </c>
      <c r="Q73" s="58">
        <v>0.1</v>
      </c>
      <c r="R73" s="57">
        <v>448.2</v>
      </c>
      <c r="S73" s="57">
        <v>663</v>
      </c>
      <c r="T73" s="58">
        <v>0.1</v>
      </c>
      <c r="U73" s="57">
        <v>596.70000000000005</v>
      </c>
      <c r="V73" s="57">
        <v>994</v>
      </c>
      <c r="W73" s="58">
        <v>0.1</v>
      </c>
      <c r="X73" s="57">
        <v>894.6</v>
      </c>
      <c r="Y73" s="57">
        <v>994</v>
      </c>
      <c r="Z73" s="58">
        <v>0.1</v>
      </c>
      <c r="AA73" s="57">
        <v>894.6</v>
      </c>
      <c r="AB73" s="57">
        <v>12895966.800000001</v>
      </c>
      <c r="AC73" s="53" t="str">
        <f t="shared" si="14"/>
        <v>Registro Valido</v>
      </c>
      <c r="AD73" s="57">
        <f t="shared" ref="AD73" si="755">IF(OR(ISERROR(VLOOKUP(CONCATENATE("ALI_",$C73,"_SEG_",$I73,"_PROV_",$D73),Catalogo_Precios,AD$8,FALSE)),L73=0),0,VLOOKUP(CONCATENATE("ALI_",$C73,"_SEG_",$I73,"_PROV_",$D73),Catalogo_Precios,AD$8,FALSE))</f>
        <v>498</v>
      </c>
      <c r="AE73" s="57">
        <f t="shared" ref="AE73" si="756">IF(OR(ISERROR(VLOOKUP(CONCATENATE("ALI_",$C73,"_SEG_",$I73,"_PROV_",$D73),Catalogo_Precios,AE$8,FALSE)),M73=0),0,VLOOKUP(CONCATENATE("ALI_",$C73,"_SEG_",$I73,"_PROV_",$D73),Catalogo_Precios,AE$8,FALSE))</f>
        <v>663</v>
      </c>
      <c r="AF73" s="57">
        <f t="shared" ref="AF73" si="757">IF(OR(ISERROR(VLOOKUP(CONCATENATE("ALI_",$C73,"_SEG_",$I73,"_PROV_",$D73),Catalogo_Precios,AF$8,FALSE)),N73=0),0,VLOOKUP(CONCATENATE("ALI_",$C73,"_SEG_",$I73,"_PROV_",$D73),Catalogo_Precios,AF$8,FALSE))</f>
        <v>994</v>
      </c>
      <c r="AG73" s="57">
        <f t="shared" ref="AG73" si="758">IF(OR(ISERROR(VLOOKUP(CONCATENATE("ALI_",$C73,"_SEG_",$I73,"_PROV_",$D73),Catalogo_Precios,AG$8,FALSE)),O73=0),0,VLOOKUP(CONCATENATE("ALI_",$C73,"_SEG_",$I73,"_PROV_",$D73),Catalogo_Precios,AG$8,FALSE))</f>
        <v>994</v>
      </c>
      <c r="AH73" s="57">
        <f t="shared" ref="AH73" si="759">IF(OR(ISERROR(VLOOKUP(CONCATENATE("ALI_",$C73,"_SEG_",$I73,"_PROV_",$D73),Catalogo_Precios,AH$8,FALSE)),L73=0),0,VLOOKUP(CONCATENATE("ALI_",$C73,"_SEG_",$I73,"_PROV_",$D73),Catalogo_Precios,AH$8,FALSE))</f>
        <v>498</v>
      </c>
      <c r="AI73" s="57">
        <f t="shared" ref="AI73" si="760">IF(OR(ISERROR(VLOOKUP(CONCATENATE("ALI_",$C73,"_SEG_",$I73,"_PROV_",$D73),Catalogo_Precios,AI$8,FALSE)),M73=0),0,VLOOKUP(CONCATENATE("ALI_",$C73,"_SEG_",$I73,"_PROV_",$D73),Catalogo_Precios,AI$8,FALSE))</f>
        <v>663</v>
      </c>
      <c r="AJ73" s="57">
        <f t="shared" ref="AJ73" si="761">IF(OR(ISERROR(VLOOKUP(CONCATENATE("ALI_",$C73,"_SEG_",$I73,"_PROV_",$D73),Catalogo_Precios,AJ$8,FALSE)),N73=0),0,VLOOKUP(CONCATENATE("ALI_",$C73,"_SEG_",$I73,"_PROV_",$D73),Catalogo_Precios,AJ$8,FALSE))</f>
        <v>994</v>
      </c>
      <c r="AK73" s="57">
        <f t="shared" ref="AK73" si="762">IF(OR(ISERROR(VLOOKUP(CONCATENATE("ALI_",$C73,"_SEG_",$I73,"_PROV_",$D73),Catalogo_Precios,AK$8,FALSE)),O73=0),0,VLOOKUP(CONCATENATE("ALI_",$C73,"_SEG_",$I73,"_PROV_",$D73),Catalogo_Precios,AK$8,FALSE))</f>
        <v>994</v>
      </c>
      <c r="AL73" s="53"/>
      <c r="AM73" s="59" t="str">
        <f t="shared" si="23"/>
        <v>ALI_93_SEG_3</v>
      </c>
      <c r="AN73" s="59" t="str">
        <f t="shared" si="24"/>
        <v>ALI_93_SEG_3_VAL_12895966.8</v>
      </c>
      <c r="AO73" s="60">
        <f t="shared" ref="AO73" si="763">IF(OR(AB73="",AB73=0),0,COUNTIF(Codificacion,AM73))</f>
        <v>5</v>
      </c>
      <c r="AP73" s="61">
        <f t="array" ref="AP73">MIN(IF(Codificacion=AM73,Total_Cotizacion,""))</f>
        <v>12895966.800000001</v>
      </c>
      <c r="AQ73" s="62" t="b">
        <f t="shared" si="26"/>
        <v>1</v>
      </c>
      <c r="AR73" s="51" t="str">
        <f t="shared" ref="AR73" si="764">IF(COUNTIF(Codificacion2,CONCATENATE(AM73,"_VAL_",AB73))&gt;1,"Empate","")</f>
        <v/>
      </c>
      <c r="AS73" s="63" t="str">
        <f t="shared" si="28"/>
        <v>X</v>
      </c>
      <c r="AT73" s="59" t="str">
        <f t="shared" si="29"/>
        <v>ALI_93_SEG_3_X</v>
      </c>
      <c r="AU73" s="63">
        <f t="shared" ref="AU73" si="765">IF(AND(COUNTIF(Codificacion3,AT73)&lt;AO73),1,COUNTIF(Codificacion3,AT73))</f>
        <v>1</v>
      </c>
      <c r="AV73" s="62" t="str">
        <f t="shared" si="31"/>
        <v>Cotizacion Seleccionada</v>
      </c>
      <c r="AW73" s="53"/>
      <c r="AX73" s="51" t="str">
        <f t="shared" si="32"/>
        <v>ALI_93_SEG_3VERDADERO</v>
      </c>
      <c r="AY73" s="51">
        <f t="shared" si="12"/>
        <v>1</v>
      </c>
      <c r="AZ73" s="64" t="b">
        <f t="shared" si="33"/>
        <v>0</v>
      </c>
    </row>
    <row r="74" spans="1:52" x14ac:dyDescent="0.2">
      <c r="A74" s="50" t="str">
        <f t="shared" si="0"/>
        <v>ALI_93_SEG_4</v>
      </c>
      <c r="B74" s="51" t="s">
        <v>54</v>
      </c>
      <c r="C74" s="52">
        <v>93</v>
      </c>
      <c r="D74" s="52">
        <f t="shared" ref="D74" si="766">IF(ISERROR(VLOOKUP(E74,Proveedores,2,FALSE)),"",VLOOKUP(E74,Proveedores,2,FALSE))</f>
        <v>2087</v>
      </c>
      <c r="E74" s="53" t="s">
        <v>55</v>
      </c>
      <c r="F74" s="54">
        <v>94</v>
      </c>
      <c r="G74" s="53" t="s">
        <v>56</v>
      </c>
      <c r="H74" s="53" t="s">
        <v>63</v>
      </c>
      <c r="I74" s="52">
        <v>4</v>
      </c>
      <c r="J74" s="53" t="s">
        <v>58</v>
      </c>
      <c r="K74" s="55">
        <v>44835</v>
      </c>
      <c r="L74" s="56">
        <v>7214</v>
      </c>
      <c r="M74" s="56">
        <v>8766</v>
      </c>
      <c r="N74" s="56">
        <v>4850</v>
      </c>
      <c r="O74" s="56">
        <v>439</v>
      </c>
      <c r="P74" s="57">
        <v>498</v>
      </c>
      <c r="Q74" s="58">
        <v>0.1</v>
      </c>
      <c r="R74" s="57">
        <v>448.2</v>
      </c>
      <c r="S74" s="57">
        <v>663</v>
      </c>
      <c r="T74" s="58">
        <v>0.1</v>
      </c>
      <c r="U74" s="57">
        <v>596.70000000000005</v>
      </c>
      <c r="V74" s="57">
        <v>994</v>
      </c>
      <c r="W74" s="58">
        <v>0.1</v>
      </c>
      <c r="X74" s="57">
        <v>894.6</v>
      </c>
      <c r="Y74" s="57">
        <v>994</v>
      </c>
      <c r="Z74" s="58">
        <v>0.1</v>
      </c>
      <c r="AA74" s="57">
        <v>894.6</v>
      </c>
      <c r="AB74" s="57">
        <v>13195526.4</v>
      </c>
      <c r="AC74" s="53" t="str">
        <f t="shared" si="14"/>
        <v>Registro Valido</v>
      </c>
      <c r="AD74" s="57">
        <f t="shared" ref="AD74" si="767">IF(OR(ISERROR(VLOOKUP(CONCATENATE("ALI_",$C74,"_SEG_",$I74,"_PROV_",$D74),Catalogo_Precios,AD$8,FALSE)),L74=0),0,VLOOKUP(CONCATENATE("ALI_",$C74,"_SEG_",$I74,"_PROV_",$D74),Catalogo_Precios,AD$8,FALSE))</f>
        <v>498</v>
      </c>
      <c r="AE74" s="57">
        <f t="shared" ref="AE74" si="768">IF(OR(ISERROR(VLOOKUP(CONCATENATE("ALI_",$C74,"_SEG_",$I74,"_PROV_",$D74),Catalogo_Precios,AE$8,FALSE)),M74=0),0,VLOOKUP(CONCATENATE("ALI_",$C74,"_SEG_",$I74,"_PROV_",$D74),Catalogo_Precios,AE$8,FALSE))</f>
        <v>663</v>
      </c>
      <c r="AF74" s="57">
        <f t="shared" ref="AF74" si="769">IF(OR(ISERROR(VLOOKUP(CONCATENATE("ALI_",$C74,"_SEG_",$I74,"_PROV_",$D74),Catalogo_Precios,AF$8,FALSE)),N74=0),0,VLOOKUP(CONCATENATE("ALI_",$C74,"_SEG_",$I74,"_PROV_",$D74),Catalogo_Precios,AF$8,FALSE))</f>
        <v>994</v>
      </c>
      <c r="AG74" s="57">
        <f t="shared" ref="AG74" si="770">IF(OR(ISERROR(VLOOKUP(CONCATENATE("ALI_",$C74,"_SEG_",$I74,"_PROV_",$D74),Catalogo_Precios,AG$8,FALSE)),O74=0),0,VLOOKUP(CONCATENATE("ALI_",$C74,"_SEG_",$I74,"_PROV_",$D74),Catalogo_Precios,AG$8,FALSE))</f>
        <v>994</v>
      </c>
      <c r="AH74" s="57">
        <f t="shared" ref="AH74" si="771">IF(OR(ISERROR(VLOOKUP(CONCATENATE("ALI_",$C74,"_SEG_",$I74,"_PROV_",$D74),Catalogo_Precios,AH$8,FALSE)),L74=0),0,VLOOKUP(CONCATENATE("ALI_",$C74,"_SEG_",$I74,"_PROV_",$D74),Catalogo_Precios,AH$8,FALSE))</f>
        <v>498</v>
      </c>
      <c r="AI74" s="57">
        <f t="shared" ref="AI74" si="772">IF(OR(ISERROR(VLOOKUP(CONCATENATE("ALI_",$C74,"_SEG_",$I74,"_PROV_",$D74),Catalogo_Precios,AI$8,FALSE)),M74=0),0,VLOOKUP(CONCATENATE("ALI_",$C74,"_SEG_",$I74,"_PROV_",$D74),Catalogo_Precios,AI$8,FALSE))</f>
        <v>663</v>
      </c>
      <c r="AJ74" s="57">
        <f t="shared" ref="AJ74" si="773">IF(OR(ISERROR(VLOOKUP(CONCATENATE("ALI_",$C74,"_SEG_",$I74,"_PROV_",$D74),Catalogo_Precios,AJ$8,FALSE)),N74=0),0,VLOOKUP(CONCATENATE("ALI_",$C74,"_SEG_",$I74,"_PROV_",$D74),Catalogo_Precios,AJ$8,FALSE))</f>
        <v>994</v>
      </c>
      <c r="AK74" s="57">
        <f t="shared" ref="AK74" si="774">IF(OR(ISERROR(VLOOKUP(CONCATENATE("ALI_",$C74,"_SEG_",$I74,"_PROV_",$D74),Catalogo_Precios,AK$8,FALSE)),O74=0),0,VLOOKUP(CONCATENATE("ALI_",$C74,"_SEG_",$I74,"_PROV_",$D74),Catalogo_Precios,AK$8,FALSE))</f>
        <v>994</v>
      </c>
      <c r="AL74" s="53"/>
      <c r="AM74" s="59" t="str">
        <f t="shared" si="23"/>
        <v>ALI_93_SEG_4</v>
      </c>
      <c r="AN74" s="59" t="str">
        <f t="shared" si="24"/>
        <v>ALI_93_SEG_4_VAL_13195526.4</v>
      </c>
      <c r="AO74" s="60">
        <f t="shared" ref="AO74" si="775">IF(OR(AB74="",AB74=0),0,COUNTIF(Codificacion,AM74))</f>
        <v>4</v>
      </c>
      <c r="AP74" s="61">
        <f t="array" ref="AP74">MIN(IF(Codificacion=AM74,Total_Cotizacion,""))</f>
        <v>13195526.4</v>
      </c>
      <c r="AQ74" s="62" t="b">
        <f t="shared" si="26"/>
        <v>1</v>
      </c>
      <c r="AR74" s="51" t="str">
        <f t="shared" ref="AR74" si="776">IF(COUNTIF(Codificacion2,CONCATENATE(AM74,"_VAL_",AB74))&gt;1,"Empate","")</f>
        <v/>
      </c>
      <c r="AS74" s="63" t="str">
        <f t="shared" si="28"/>
        <v>X</v>
      </c>
      <c r="AT74" s="59" t="str">
        <f t="shared" si="29"/>
        <v>ALI_93_SEG_4_X</v>
      </c>
      <c r="AU74" s="63">
        <f t="shared" ref="AU74" si="777">IF(AND(COUNTIF(Codificacion3,AT74)&lt;AO74),1,COUNTIF(Codificacion3,AT74))</f>
        <v>1</v>
      </c>
      <c r="AV74" s="62" t="str">
        <f t="shared" si="31"/>
        <v>Cotizacion Seleccionada</v>
      </c>
      <c r="AW74" s="53"/>
      <c r="AX74" s="51" t="str">
        <f t="shared" si="32"/>
        <v>ALI_93_SEG_4VERDADERO</v>
      </c>
      <c r="AY74" s="51">
        <f t="shared" si="12"/>
        <v>1</v>
      </c>
      <c r="AZ74" s="64" t="b">
        <f t="shared" si="33"/>
        <v>0</v>
      </c>
    </row>
    <row r="75" spans="1:52" x14ac:dyDescent="0.2">
      <c r="A75" s="50" t="str">
        <f t="shared" ref="A75:A329" si="778">IF(AV75="Cotizacion Seleccionada",CONCATENATE("ALI_",C75,"_SEG_",I75),FALSE)</f>
        <v>ALI_93_SEG_5</v>
      </c>
      <c r="B75" s="51" t="s">
        <v>54</v>
      </c>
      <c r="C75" s="52">
        <v>93</v>
      </c>
      <c r="D75" s="52">
        <f t="shared" ref="D75" si="779">IF(ISERROR(VLOOKUP(E75,Proveedores,2,FALSE)),"",VLOOKUP(E75,Proveedores,2,FALSE))</f>
        <v>2087</v>
      </c>
      <c r="E75" s="53" t="s">
        <v>55</v>
      </c>
      <c r="F75" s="54">
        <v>95</v>
      </c>
      <c r="G75" s="53" t="s">
        <v>56</v>
      </c>
      <c r="H75" s="53" t="s">
        <v>63</v>
      </c>
      <c r="I75" s="52">
        <v>5</v>
      </c>
      <c r="J75" s="53" t="s">
        <v>58</v>
      </c>
      <c r="K75" s="55">
        <v>44835</v>
      </c>
      <c r="L75" s="56">
        <v>6705</v>
      </c>
      <c r="M75" s="56">
        <v>8150</v>
      </c>
      <c r="N75" s="56">
        <v>4508</v>
      </c>
      <c r="O75" s="56">
        <v>407</v>
      </c>
      <c r="P75" s="57">
        <v>498</v>
      </c>
      <c r="Q75" s="58">
        <v>0.1</v>
      </c>
      <c r="R75" s="57">
        <v>448.2</v>
      </c>
      <c r="S75" s="57">
        <v>663</v>
      </c>
      <c r="T75" s="58">
        <v>0.1</v>
      </c>
      <c r="U75" s="57">
        <v>596.70000000000005</v>
      </c>
      <c r="V75" s="57">
        <v>994</v>
      </c>
      <c r="W75" s="58">
        <v>0.1</v>
      </c>
      <c r="X75" s="57">
        <v>894.6</v>
      </c>
      <c r="Y75" s="57">
        <v>994</v>
      </c>
      <c r="Z75" s="58">
        <v>0.1</v>
      </c>
      <c r="AA75" s="57">
        <v>894.6</v>
      </c>
      <c r="AB75" s="57">
        <v>12265245</v>
      </c>
      <c r="AC75" s="53" t="str">
        <f t="shared" si="14"/>
        <v>Registro Valido</v>
      </c>
      <c r="AD75" s="57">
        <f t="shared" ref="AD75" si="780">IF(OR(ISERROR(VLOOKUP(CONCATENATE("ALI_",$C75,"_SEG_",$I75,"_PROV_",$D75),Catalogo_Precios,AD$8,FALSE)),L75=0),0,VLOOKUP(CONCATENATE("ALI_",$C75,"_SEG_",$I75,"_PROV_",$D75),Catalogo_Precios,AD$8,FALSE))</f>
        <v>498</v>
      </c>
      <c r="AE75" s="57">
        <f t="shared" ref="AE75" si="781">IF(OR(ISERROR(VLOOKUP(CONCATENATE("ALI_",$C75,"_SEG_",$I75,"_PROV_",$D75),Catalogo_Precios,AE$8,FALSE)),M75=0),0,VLOOKUP(CONCATENATE("ALI_",$C75,"_SEG_",$I75,"_PROV_",$D75),Catalogo_Precios,AE$8,FALSE))</f>
        <v>663</v>
      </c>
      <c r="AF75" s="57">
        <f t="shared" ref="AF75" si="782">IF(OR(ISERROR(VLOOKUP(CONCATENATE("ALI_",$C75,"_SEG_",$I75,"_PROV_",$D75),Catalogo_Precios,AF$8,FALSE)),N75=0),0,VLOOKUP(CONCATENATE("ALI_",$C75,"_SEG_",$I75,"_PROV_",$D75),Catalogo_Precios,AF$8,FALSE))</f>
        <v>994</v>
      </c>
      <c r="AG75" s="57">
        <f t="shared" ref="AG75" si="783">IF(OR(ISERROR(VLOOKUP(CONCATENATE("ALI_",$C75,"_SEG_",$I75,"_PROV_",$D75),Catalogo_Precios,AG$8,FALSE)),O75=0),0,VLOOKUP(CONCATENATE("ALI_",$C75,"_SEG_",$I75,"_PROV_",$D75),Catalogo_Precios,AG$8,FALSE))</f>
        <v>994</v>
      </c>
      <c r="AH75" s="57">
        <f t="shared" ref="AH75" si="784">IF(OR(ISERROR(VLOOKUP(CONCATENATE("ALI_",$C75,"_SEG_",$I75,"_PROV_",$D75),Catalogo_Precios,AH$8,FALSE)),L75=0),0,VLOOKUP(CONCATENATE("ALI_",$C75,"_SEG_",$I75,"_PROV_",$D75),Catalogo_Precios,AH$8,FALSE))</f>
        <v>498</v>
      </c>
      <c r="AI75" s="57">
        <f t="shared" ref="AI75" si="785">IF(OR(ISERROR(VLOOKUP(CONCATENATE("ALI_",$C75,"_SEG_",$I75,"_PROV_",$D75),Catalogo_Precios,AI$8,FALSE)),M75=0),0,VLOOKUP(CONCATENATE("ALI_",$C75,"_SEG_",$I75,"_PROV_",$D75),Catalogo_Precios,AI$8,FALSE))</f>
        <v>663</v>
      </c>
      <c r="AJ75" s="57">
        <f t="shared" ref="AJ75" si="786">IF(OR(ISERROR(VLOOKUP(CONCATENATE("ALI_",$C75,"_SEG_",$I75,"_PROV_",$D75),Catalogo_Precios,AJ$8,FALSE)),N75=0),0,VLOOKUP(CONCATENATE("ALI_",$C75,"_SEG_",$I75,"_PROV_",$D75),Catalogo_Precios,AJ$8,FALSE))</f>
        <v>994</v>
      </c>
      <c r="AK75" s="57">
        <f t="shared" ref="AK75" si="787">IF(OR(ISERROR(VLOOKUP(CONCATENATE("ALI_",$C75,"_SEG_",$I75,"_PROV_",$D75),Catalogo_Precios,AK$8,FALSE)),O75=0),0,VLOOKUP(CONCATENATE("ALI_",$C75,"_SEG_",$I75,"_PROV_",$D75),Catalogo_Precios,AK$8,FALSE))</f>
        <v>994</v>
      </c>
      <c r="AL75" s="53"/>
      <c r="AM75" s="59" t="str">
        <f t="shared" si="23"/>
        <v>ALI_93_SEG_5</v>
      </c>
      <c r="AN75" s="59" t="str">
        <f t="shared" si="24"/>
        <v>ALI_93_SEG_5_VAL_12265245</v>
      </c>
      <c r="AO75" s="60">
        <f t="shared" ref="AO75" si="788">IF(OR(AB75="",AB75=0),0,COUNTIF(Codificacion,AM75))</f>
        <v>4</v>
      </c>
      <c r="AP75" s="61">
        <f t="array" ref="AP75">MIN(IF(Codificacion=AM75,Total_Cotizacion,""))</f>
        <v>12265245</v>
      </c>
      <c r="AQ75" s="62" t="b">
        <f t="shared" si="26"/>
        <v>1</v>
      </c>
      <c r="AR75" s="51" t="str">
        <f t="shared" ref="AR75" si="789">IF(COUNTIF(Codificacion2,CONCATENATE(AM75,"_VAL_",AB75))&gt;1,"Empate","")</f>
        <v/>
      </c>
      <c r="AS75" s="63" t="str">
        <f t="shared" si="28"/>
        <v>X</v>
      </c>
      <c r="AT75" s="59" t="str">
        <f t="shared" si="29"/>
        <v>ALI_93_SEG_5_X</v>
      </c>
      <c r="AU75" s="63">
        <f t="shared" ref="AU75" si="790">IF(AND(COUNTIF(Codificacion3,AT75)&lt;AO75),1,COUNTIF(Codificacion3,AT75))</f>
        <v>1</v>
      </c>
      <c r="AV75" s="62" t="str">
        <f t="shared" si="31"/>
        <v>Cotizacion Seleccionada</v>
      </c>
      <c r="AW75" s="53"/>
      <c r="AX75" s="51" t="str">
        <f t="shared" si="32"/>
        <v>ALI_93_SEG_5VERDADERO</v>
      </c>
      <c r="AY75" s="51">
        <f t="shared" ref="AY75:AY138" si="791">COUNTIF(AX$10:AX$2017,CONCATENATE(AM75,AQ75))</f>
        <v>1</v>
      </c>
      <c r="AZ75" s="64" t="b">
        <f t="shared" si="33"/>
        <v>0</v>
      </c>
    </row>
    <row r="76" spans="1:52" x14ac:dyDescent="0.2">
      <c r="A76" s="50" t="b">
        <f t="shared" si="778"/>
        <v>0</v>
      </c>
      <c r="B76" s="51" t="s">
        <v>54</v>
      </c>
      <c r="C76" s="52">
        <v>93</v>
      </c>
      <c r="D76" s="52">
        <f t="shared" ref="D76" si="792">IF(ISERROR(VLOOKUP(E76,Proveedores,2,FALSE)),"",VLOOKUP(E76,Proveedores,2,FALSE))</f>
        <v>2087</v>
      </c>
      <c r="E76" s="53" t="s">
        <v>55</v>
      </c>
      <c r="F76" s="54">
        <v>96</v>
      </c>
      <c r="G76" s="53" t="s">
        <v>56</v>
      </c>
      <c r="H76" s="53" t="s">
        <v>63</v>
      </c>
      <c r="I76" s="52">
        <v>6</v>
      </c>
      <c r="J76" s="53" t="s">
        <v>58</v>
      </c>
      <c r="K76" s="55">
        <v>44835</v>
      </c>
      <c r="L76" s="56">
        <v>7511</v>
      </c>
      <c r="M76" s="56">
        <v>8935</v>
      </c>
      <c r="N76" s="56">
        <v>5289</v>
      </c>
      <c r="O76" s="56">
        <v>441</v>
      </c>
      <c r="P76" s="57">
        <v>498</v>
      </c>
      <c r="Q76" s="58">
        <v>0.1</v>
      </c>
      <c r="R76" s="57">
        <v>448.2</v>
      </c>
      <c r="S76" s="57">
        <v>663</v>
      </c>
      <c r="T76" s="58">
        <v>0.1</v>
      </c>
      <c r="U76" s="57">
        <v>596.70000000000005</v>
      </c>
      <c r="V76" s="57">
        <v>994</v>
      </c>
      <c r="W76" s="58">
        <v>0.1</v>
      </c>
      <c r="X76" s="57">
        <v>894.6</v>
      </c>
      <c r="Y76" s="57">
        <v>994</v>
      </c>
      <c r="Z76" s="58">
        <v>0.1</v>
      </c>
      <c r="AA76" s="57">
        <v>894.6</v>
      </c>
      <c r="AB76" s="57">
        <v>13824002.699999999</v>
      </c>
      <c r="AC76" s="53" t="str">
        <f t="shared" ref="AC76:AC139" si="793">IF(OR(AB76=0,AB76=""),"Registro No Valido","Registro Valido")</f>
        <v>Registro Valido</v>
      </c>
      <c r="AD76" s="57">
        <f t="shared" ref="AD76" si="794">IF(OR(ISERROR(VLOOKUP(CONCATENATE("ALI_",$C76,"_SEG_",$I76,"_PROV_",$D76),Catalogo_Precios,AD$8,FALSE)),L76=0),0,VLOOKUP(CONCATENATE("ALI_",$C76,"_SEG_",$I76,"_PROV_",$D76),Catalogo_Precios,AD$8,FALSE))</f>
        <v>498</v>
      </c>
      <c r="AE76" s="57">
        <f t="shared" ref="AE76" si="795">IF(OR(ISERROR(VLOOKUP(CONCATENATE("ALI_",$C76,"_SEG_",$I76,"_PROV_",$D76),Catalogo_Precios,AE$8,FALSE)),M76=0),0,VLOOKUP(CONCATENATE("ALI_",$C76,"_SEG_",$I76,"_PROV_",$D76),Catalogo_Precios,AE$8,FALSE))</f>
        <v>663</v>
      </c>
      <c r="AF76" s="57">
        <f t="shared" ref="AF76" si="796">IF(OR(ISERROR(VLOOKUP(CONCATENATE("ALI_",$C76,"_SEG_",$I76,"_PROV_",$D76),Catalogo_Precios,AF$8,FALSE)),N76=0),0,VLOOKUP(CONCATENATE("ALI_",$C76,"_SEG_",$I76,"_PROV_",$D76),Catalogo_Precios,AF$8,FALSE))</f>
        <v>994</v>
      </c>
      <c r="AG76" s="57">
        <f t="shared" ref="AG76" si="797">IF(OR(ISERROR(VLOOKUP(CONCATENATE("ALI_",$C76,"_SEG_",$I76,"_PROV_",$D76),Catalogo_Precios,AG$8,FALSE)),O76=0),0,VLOOKUP(CONCATENATE("ALI_",$C76,"_SEG_",$I76,"_PROV_",$D76),Catalogo_Precios,AG$8,FALSE))</f>
        <v>994</v>
      </c>
      <c r="AH76" s="57">
        <f t="shared" ref="AH76" si="798">IF(OR(ISERROR(VLOOKUP(CONCATENATE("ALI_",$C76,"_SEG_",$I76,"_PROV_",$D76),Catalogo_Precios,AH$8,FALSE)),L76=0),0,VLOOKUP(CONCATENATE("ALI_",$C76,"_SEG_",$I76,"_PROV_",$D76),Catalogo_Precios,AH$8,FALSE))</f>
        <v>498</v>
      </c>
      <c r="AI76" s="57">
        <f t="shared" ref="AI76" si="799">IF(OR(ISERROR(VLOOKUP(CONCATENATE("ALI_",$C76,"_SEG_",$I76,"_PROV_",$D76),Catalogo_Precios,AI$8,FALSE)),M76=0),0,VLOOKUP(CONCATENATE("ALI_",$C76,"_SEG_",$I76,"_PROV_",$D76),Catalogo_Precios,AI$8,FALSE))</f>
        <v>663</v>
      </c>
      <c r="AJ76" s="57">
        <f t="shared" ref="AJ76" si="800">IF(OR(ISERROR(VLOOKUP(CONCATENATE("ALI_",$C76,"_SEG_",$I76,"_PROV_",$D76),Catalogo_Precios,AJ$8,FALSE)),N76=0),0,VLOOKUP(CONCATENATE("ALI_",$C76,"_SEG_",$I76,"_PROV_",$D76),Catalogo_Precios,AJ$8,FALSE))</f>
        <v>994</v>
      </c>
      <c r="AK76" s="57">
        <f t="shared" ref="AK76" si="801">IF(OR(ISERROR(VLOOKUP(CONCATENATE("ALI_",$C76,"_SEG_",$I76,"_PROV_",$D76),Catalogo_Precios,AK$8,FALSE)),O76=0),0,VLOOKUP(CONCATENATE("ALI_",$C76,"_SEG_",$I76,"_PROV_",$D76),Catalogo_Precios,AK$8,FALSE))</f>
        <v>994</v>
      </c>
      <c r="AL76" s="53"/>
      <c r="AM76" s="59" t="str">
        <f t="shared" ref="AM76:AM139" si="802">IF(AC76="Registro Valido",CONCATENATE("ALI_",C76,"_SEG_",I76),"Registro No Valido")</f>
        <v>ALI_93_SEG_6</v>
      </c>
      <c r="AN76" s="59" t="str">
        <f t="shared" ref="AN76:AN139" si="803">IF(AC76="Registro Valido",CONCATENATE("ALI_",C76,"_SEG_",I76,"_VAL_",AB76),"Registro No Valido")</f>
        <v>ALI_93_SEG_6_VAL_13824002.7</v>
      </c>
      <c r="AO76" s="60">
        <f t="shared" ref="AO76" si="804">IF(OR(AB76="",AB76=0),0,COUNTIF(Codificacion,AM76))</f>
        <v>5</v>
      </c>
      <c r="AP76" s="61">
        <f t="array" ref="AP76">MIN(IF(Codificacion=AM76,Total_Cotizacion,""))</f>
        <v>12869459.4</v>
      </c>
      <c r="AQ76" s="62" t="b">
        <f t="shared" ref="AQ76:AQ139" si="805">IF(AND(AO76&gt;0,AB76&lt;&gt;""),AP76=AB76,"")</f>
        <v>0</v>
      </c>
      <c r="AR76" s="51" t="str">
        <f t="shared" ref="AR76" si="806">IF(COUNTIF(Codificacion2,CONCATENATE(AM76,"_VAL_",AB76))&gt;1,"Empate","")</f>
        <v/>
      </c>
      <c r="AS76" s="63" t="str">
        <f t="shared" ref="AS76:AS139" si="807">IF(AND(AQ76,AR76="",AQ76&lt;&gt;""),"X","")</f>
        <v/>
      </c>
      <c r="AT76" s="59" t="str">
        <f t="shared" ref="AT76:AT139" si="808">IF(AC76="Registro Valido",CONCATENATE("ALI_",C76,"_SEG_",I76,"_",AS76),"Registro No Valido")</f>
        <v>ALI_93_SEG_6_</v>
      </c>
      <c r="AU76" s="63">
        <f t="shared" ref="AU76" si="809">IF(AND(COUNTIF(Codificacion3,AT76)&lt;AO76),1,COUNTIF(Codificacion3,AT76))</f>
        <v>1</v>
      </c>
      <c r="AV76" s="62" t="str">
        <f t="shared" ref="AV76:AV139" si="810">IF(AND(AU76=1,AS76="X"),"Cotizacion Seleccionada","No Seleccionada")</f>
        <v>No Seleccionada</v>
      </c>
      <c r="AW76" s="53"/>
      <c r="AX76" s="51" t="str">
        <f t="shared" ref="AX76:AX139" si="811">CONCATENATE(AM76,AQ76)</f>
        <v>ALI_93_SEG_6FALSO</v>
      </c>
      <c r="AY76" s="51">
        <f t="shared" si="791"/>
        <v>4</v>
      </c>
      <c r="AZ76" s="64" t="b">
        <f t="shared" ref="AZ76:AZ139" si="812">AO76=AY76</f>
        <v>0</v>
      </c>
    </row>
    <row r="77" spans="1:52" x14ac:dyDescent="0.2">
      <c r="A77" s="50" t="b">
        <f t="shared" si="778"/>
        <v>0</v>
      </c>
      <c r="B77" s="51" t="s">
        <v>54</v>
      </c>
      <c r="C77" s="52">
        <v>93</v>
      </c>
      <c r="D77" s="52">
        <f t="shared" ref="D77" si="813">IF(ISERROR(VLOOKUP(E77,Proveedores,2,FALSE)),"",VLOOKUP(E77,Proveedores,2,FALSE))</f>
        <v>2087</v>
      </c>
      <c r="E77" s="53" t="s">
        <v>55</v>
      </c>
      <c r="F77" s="54">
        <v>97</v>
      </c>
      <c r="G77" s="53" t="s">
        <v>56</v>
      </c>
      <c r="H77" s="53" t="s">
        <v>63</v>
      </c>
      <c r="I77" s="52">
        <v>7</v>
      </c>
      <c r="J77" s="53" t="s">
        <v>58</v>
      </c>
      <c r="K77" s="55">
        <v>44835</v>
      </c>
      <c r="L77" s="56">
        <v>7670</v>
      </c>
      <c r="M77" s="56">
        <v>9124</v>
      </c>
      <c r="N77" s="56">
        <v>5403</v>
      </c>
      <c r="O77" s="56">
        <v>450</v>
      </c>
      <c r="P77" s="57">
        <v>498</v>
      </c>
      <c r="Q77" s="58">
        <v>0.08</v>
      </c>
      <c r="R77" s="57">
        <v>458.16</v>
      </c>
      <c r="S77" s="57">
        <v>663</v>
      </c>
      <c r="T77" s="58">
        <v>0.08</v>
      </c>
      <c r="U77" s="57">
        <v>609.96</v>
      </c>
      <c r="V77" s="57">
        <v>994</v>
      </c>
      <c r="W77" s="58">
        <v>0.08</v>
      </c>
      <c r="X77" s="57">
        <v>914.48</v>
      </c>
      <c r="Y77" s="57">
        <v>994</v>
      </c>
      <c r="Z77" s="58">
        <v>0.08</v>
      </c>
      <c r="AA77" s="57">
        <v>914.48</v>
      </c>
      <c r="AB77" s="57">
        <v>14431813.68</v>
      </c>
      <c r="AC77" s="53" t="str">
        <f t="shared" si="793"/>
        <v>Registro Valido</v>
      </c>
      <c r="AD77" s="57">
        <f t="shared" ref="AD77" si="814">IF(OR(ISERROR(VLOOKUP(CONCATENATE("ALI_",$C77,"_SEG_",$I77,"_PROV_",$D77),Catalogo_Precios,AD$8,FALSE)),L77=0),0,VLOOKUP(CONCATENATE("ALI_",$C77,"_SEG_",$I77,"_PROV_",$D77),Catalogo_Precios,AD$8,FALSE))</f>
        <v>498</v>
      </c>
      <c r="AE77" s="57">
        <f t="shared" ref="AE77" si="815">IF(OR(ISERROR(VLOOKUP(CONCATENATE("ALI_",$C77,"_SEG_",$I77,"_PROV_",$D77),Catalogo_Precios,AE$8,FALSE)),M77=0),0,VLOOKUP(CONCATENATE("ALI_",$C77,"_SEG_",$I77,"_PROV_",$D77),Catalogo_Precios,AE$8,FALSE))</f>
        <v>663</v>
      </c>
      <c r="AF77" s="57">
        <f t="shared" ref="AF77" si="816">IF(OR(ISERROR(VLOOKUP(CONCATENATE("ALI_",$C77,"_SEG_",$I77,"_PROV_",$D77),Catalogo_Precios,AF$8,FALSE)),N77=0),0,VLOOKUP(CONCATENATE("ALI_",$C77,"_SEG_",$I77,"_PROV_",$D77),Catalogo_Precios,AF$8,FALSE))</f>
        <v>994</v>
      </c>
      <c r="AG77" s="57">
        <f t="shared" ref="AG77" si="817">IF(OR(ISERROR(VLOOKUP(CONCATENATE("ALI_",$C77,"_SEG_",$I77,"_PROV_",$D77),Catalogo_Precios,AG$8,FALSE)),O77=0),0,VLOOKUP(CONCATENATE("ALI_",$C77,"_SEG_",$I77,"_PROV_",$D77),Catalogo_Precios,AG$8,FALSE))</f>
        <v>994</v>
      </c>
      <c r="AH77" s="57">
        <f t="shared" ref="AH77" si="818">IF(OR(ISERROR(VLOOKUP(CONCATENATE("ALI_",$C77,"_SEG_",$I77,"_PROV_",$D77),Catalogo_Precios,AH$8,FALSE)),L77=0),0,VLOOKUP(CONCATENATE("ALI_",$C77,"_SEG_",$I77,"_PROV_",$D77),Catalogo_Precios,AH$8,FALSE))</f>
        <v>498</v>
      </c>
      <c r="AI77" s="57">
        <f t="shared" ref="AI77" si="819">IF(OR(ISERROR(VLOOKUP(CONCATENATE("ALI_",$C77,"_SEG_",$I77,"_PROV_",$D77),Catalogo_Precios,AI$8,FALSE)),M77=0),0,VLOOKUP(CONCATENATE("ALI_",$C77,"_SEG_",$I77,"_PROV_",$D77),Catalogo_Precios,AI$8,FALSE))</f>
        <v>663</v>
      </c>
      <c r="AJ77" s="57">
        <f t="shared" ref="AJ77" si="820">IF(OR(ISERROR(VLOOKUP(CONCATENATE("ALI_",$C77,"_SEG_",$I77,"_PROV_",$D77),Catalogo_Precios,AJ$8,FALSE)),N77=0),0,VLOOKUP(CONCATENATE("ALI_",$C77,"_SEG_",$I77,"_PROV_",$D77),Catalogo_Precios,AJ$8,FALSE))</f>
        <v>994</v>
      </c>
      <c r="AK77" s="57">
        <f t="shared" ref="AK77" si="821">IF(OR(ISERROR(VLOOKUP(CONCATENATE("ALI_",$C77,"_SEG_",$I77,"_PROV_",$D77),Catalogo_Precios,AK$8,FALSE)),O77=0),0,VLOOKUP(CONCATENATE("ALI_",$C77,"_SEG_",$I77,"_PROV_",$D77),Catalogo_Precios,AK$8,FALSE))</f>
        <v>994</v>
      </c>
      <c r="AL77" s="53"/>
      <c r="AM77" s="59" t="str">
        <f t="shared" si="802"/>
        <v>ALI_93_SEG_7</v>
      </c>
      <c r="AN77" s="59" t="str">
        <f t="shared" si="803"/>
        <v>ALI_93_SEG_7_VAL_14431813.68</v>
      </c>
      <c r="AO77" s="60">
        <f t="shared" ref="AO77" si="822">IF(OR(AB77="",AB77=0),0,COUNTIF(Codificacion,AM77))</f>
        <v>5</v>
      </c>
      <c r="AP77" s="61">
        <f t="array" ref="AP77">MIN(IF(Codificacion=AM77,Total_Cotizacion,""))</f>
        <v>13143164.91</v>
      </c>
      <c r="AQ77" s="62" t="b">
        <f t="shared" si="805"/>
        <v>0</v>
      </c>
      <c r="AR77" s="51" t="str">
        <f t="shared" ref="AR77" si="823">IF(COUNTIF(Codificacion2,CONCATENATE(AM77,"_VAL_",AB77))&gt;1,"Empate","")</f>
        <v/>
      </c>
      <c r="AS77" s="63" t="str">
        <f t="shared" si="807"/>
        <v/>
      </c>
      <c r="AT77" s="59" t="str">
        <f t="shared" si="808"/>
        <v>ALI_93_SEG_7_</v>
      </c>
      <c r="AU77" s="63">
        <f t="shared" ref="AU77" si="824">IF(AND(COUNTIF(Codificacion3,AT77)&lt;AO77),1,COUNTIF(Codificacion3,AT77))</f>
        <v>1</v>
      </c>
      <c r="AV77" s="62" t="str">
        <f t="shared" si="810"/>
        <v>No Seleccionada</v>
      </c>
      <c r="AW77" s="53"/>
      <c r="AX77" s="51" t="str">
        <f t="shared" si="811"/>
        <v>ALI_93_SEG_7FALSO</v>
      </c>
      <c r="AY77" s="51">
        <f t="shared" si="791"/>
        <v>4</v>
      </c>
      <c r="AZ77" s="64" t="b">
        <f t="shared" si="812"/>
        <v>0</v>
      </c>
    </row>
    <row r="78" spans="1:52" x14ac:dyDescent="0.2">
      <c r="A78" s="50" t="b">
        <f t="shared" si="778"/>
        <v>0</v>
      </c>
      <c r="B78" s="51" t="s">
        <v>54</v>
      </c>
      <c r="C78" s="52">
        <v>93</v>
      </c>
      <c r="D78" s="52">
        <f t="shared" ref="D78" si="825">IF(ISERROR(VLOOKUP(E78,Proveedores,2,FALSE)),"",VLOOKUP(E78,Proveedores,2,FALSE))</f>
        <v>2087</v>
      </c>
      <c r="E78" s="53" t="s">
        <v>55</v>
      </c>
      <c r="F78" s="54">
        <v>98</v>
      </c>
      <c r="G78" s="53" t="s">
        <v>56</v>
      </c>
      <c r="H78" s="53" t="s">
        <v>63</v>
      </c>
      <c r="I78" s="52">
        <v>8</v>
      </c>
      <c r="J78" s="53" t="s">
        <v>58</v>
      </c>
      <c r="K78" s="55">
        <v>44835</v>
      </c>
      <c r="L78" s="56">
        <v>7403</v>
      </c>
      <c r="M78" s="56">
        <v>8806</v>
      </c>
      <c r="N78" s="56">
        <v>5215</v>
      </c>
      <c r="O78" s="56">
        <v>435</v>
      </c>
      <c r="P78" s="57">
        <v>498</v>
      </c>
      <c r="Q78" s="58">
        <v>0.08</v>
      </c>
      <c r="R78" s="57">
        <v>458.16</v>
      </c>
      <c r="S78" s="57">
        <v>663</v>
      </c>
      <c r="T78" s="58">
        <v>0.08</v>
      </c>
      <c r="U78" s="57">
        <v>609.96</v>
      </c>
      <c r="V78" s="57">
        <v>994</v>
      </c>
      <c r="W78" s="58">
        <v>0.08</v>
      </c>
      <c r="X78" s="57">
        <v>914.48</v>
      </c>
      <c r="Y78" s="57">
        <v>994</v>
      </c>
      <c r="Z78" s="58">
        <v>0.08</v>
      </c>
      <c r="AA78" s="57">
        <v>914.48</v>
      </c>
      <c r="AB78" s="57">
        <v>13929878.240000002</v>
      </c>
      <c r="AC78" s="53" t="str">
        <f t="shared" si="793"/>
        <v>Registro Valido</v>
      </c>
      <c r="AD78" s="57">
        <f t="shared" ref="AD78" si="826">IF(OR(ISERROR(VLOOKUP(CONCATENATE("ALI_",$C78,"_SEG_",$I78,"_PROV_",$D78),Catalogo_Precios,AD$8,FALSE)),L78=0),0,VLOOKUP(CONCATENATE("ALI_",$C78,"_SEG_",$I78,"_PROV_",$D78),Catalogo_Precios,AD$8,FALSE))</f>
        <v>498</v>
      </c>
      <c r="AE78" s="57">
        <f t="shared" ref="AE78" si="827">IF(OR(ISERROR(VLOOKUP(CONCATENATE("ALI_",$C78,"_SEG_",$I78,"_PROV_",$D78),Catalogo_Precios,AE$8,FALSE)),M78=0),0,VLOOKUP(CONCATENATE("ALI_",$C78,"_SEG_",$I78,"_PROV_",$D78),Catalogo_Precios,AE$8,FALSE))</f>
        <v>663</v>
      </c>
      <c r="AF78" s="57">
        <f t="shared" ref="AF78" si="828">IF(OR(ISERROR(VLOOKUP(CONCATENATE("ALI_",$C78,"_SEG_",$I78,"_PROV_",$D78),Catalogo_Precios,AF$8,FALSE)),N78=0),0,VLOOKUP(CONCATENATE("ALI_",$C78,"_SEG_",$I78,"_PROV_",$D78),Catalogo_Precios,AF$8,FALSE))</f>
        <v>994</v>
      </c>
      <c r="AG78" s="57">
        <f t="shared" ref="AG78" si="829">IF(OR(ISERROR(VLOOKUP(CONCATENATE("ALI_",$C78,"_SEG_",$I78,"_PROV_",$D78),Catalogo_Precios,AG$8,FALSE)),O78=0),0,VLOOKUP(CONCATENATE("ALI_",$C78,"_SEG_",$I78,"_PROV_",$D78),Catalogo_Precios,AG$8,FALSE))</f>
        <v>994</v>
      </c>
      <c r="AH78" s="57">
        <f t="shared" ref="AH78" si="830">IF(OR(ISERROR(VLOOKUP(CONCATENATE("ALI_",$C78,"_SEG_",$I78,"_PROV_",$D78),Catalogo_Precios,AH$8,FALSE)),L78=0),0,VLOOKUP(CONCATENATE("ALI_",$C78,"_SEG_",$I78,"_PROV_",$D78),Catalogo_Precios,AH$8,FALSE))</f>
        <v>498</v>
      </c>
      <c r="AI78" s="57">
        <f t="shared" ref="AI78" si="831">IF(OR(ISERROR(VLOOKUP(CONCATENATE("ALI_",$C78,"_SEG_",$I78,"_PROV_",$D78),Catalogo_Precios,AI$8,FALSE)),M78=0),0,VLOOKUP(CONCATENATE("ALI_",$C78,"_SEG_",$I78,"_PROV_",$D78),Catalogo_Precios,AI$8,FALSE))</f>
        <v>663</v>
      </c>
      <c r="AJ78" s="57">
        <f t="shared" ref="AJ78" si="832">IF(OR(ISERROR(VLOOKUP(CONCATENATE("ALI_",$C78,"_SEG_",$I78,"_PROV_",$D78),Catalogo_Precios,AJ$8,FALSE)),N78=0),0,VLOOKUP(CONCATENATE("ALI_",$C78,"_SEG_",$I78,"_PROV_",$D78),Catalogo_Precios,AJ$8,FALSE))</f>
        <v>994</v>
      </c>
      <c r="AK78" s="57">
        <f t="shared" ref="AK78" si="833">IF(OR(ISERROR(VLOOKUP(CONCATENATE("ALI_",$C78,"_SEG_",$I78,"_PROV_",$D78),Catalogo_Precios,AK$8,FALSE)),O78=0),0,VLOOKUP(CONCATENATE("ALI_",$C78,"_SEG_",$I78,"_PROV_",$D78),Catalogo_Precios,AK$8,FALSE))</f>
        <v>994</v>
      </c>
      <c r="AL78" s="53"/>
      <c r="AM78" s="59" t="str">
        <f t="shared" si="802"/>
        <v>ALI_93_SEG_8</v>
      </c>
      <c r="AN78" s="59" t="str">
        <f t="shared" si="803"/>
        <v>ALI_93_SEG_8_VAL_13929878.24</v>
      </c>
      <c r="AO78" s="60">
        <f t="shared" ref="AO78" si="834">IF(OR(AB78="",AB78=0),0,COUNTIF(Codificacion,AM78))</f>
        <v>5</v>
      </c>
      <c r="AP78" s="61">
        <f t="array" ref="AP78">MIN(IF(Codificacion=AM78,Total_Cotizacion,""))</f>
        <v>12686015.25</v>
      </c>
      <c r="AQ78" s="62" t="b">
        <f t="shared" si="805"/>
        <v>0</v>
      </c>
      <c r="AR78" s="51" t="str">
        <f t="shared" ref="AR78" si="835">IF(COUNTIF(Codificacion2,CONCATENATE(AM78,"_VAL_",AB78))&gt;1,"Empate","")</f>
        <v/>
      </c>
      <c r="AS78" s="63" t="str">
        <f t="shared" si="807"/>
        <v/>
      </c>
      <c r="AT78" s="59" t="str">
        <f t="shared" si="808"/>
        <v>ALI_93_SEG_8_</v>
      </c>
      <c r="AU78" s="63">
        <f t="shared" ref="AU78" si="836">IF(AND(COUNTIF(Codificacion3,AT78)&lt;AO78),1,COUNTIF(Codificacion3,AT78))</f>
        <v>1</v>
      </c>
      <c r="AV78" s="62" t="str">
        <f t="shared" si="810"/>
        <v>No Seleccionada</v>
      </c>
      <c r="AW78" s="53"/>
      <c r="AX78" s="51" t="str">
        <f t="shared" si="811"/>
        <v>ALI_93_SEG_8FALSO</v>
      </c>
      <c r="AY78" s="51">
        <f t="shared" si="791"/>
        <v>4</v>
      </c>
      <c r="AZ78" s="64" t="b">
        <f t="shared" si="812"/>
        <v>0</v>
      </c>
    </row>
    <row r="79" spans="1:52" x14ac:dyDescent="0.2">
      <c r="A79" s="50" t="b">
        <f t="shared" si="778"/>
        <v>0</v>
      </c>
      <c r="B79" s="51" t="s">
        <v>54</v>
      </c>
      <c r="C79" s="52">
        <v>93</v>
      </c>
      <c r="D79" s="52">
        <f t="shared" ref="D79" si="837">IF(ISERROR(VLOOKUP(E79,Proveedores,2,FALSE)),"",VLOOKUP(E79,Proveedores,2,FALSE))</f>
        <v>2087</v>
      </c>
      <c r="E79" s="53" t="s">
        <v>55</v>
      </c>
      <c r="F79" s="54">
        <v>99</v>
      </c>
      <c r="G79" s="53" t="s">
        <v>56</v>
      </c>
      <c r="H79" s="53" t="s">
        <v>63</v>
      </c>
      <c r="I79" s="52">
        <v>9</v>
      </c>
      <c r="J79" s="53" t="s">
        <v>58</v>
      </c>
      <c r="K79" s="55">
        <v>44835</v>
      </c>
      <c r="L79" s="56">
        <v>7481</v>
      </c>
      <c r="M79" s="56">
        <v>8900</v>
      </c>
      <c r="N79" s="56">
        <v>5269</v>
      </c>
      <c r="O79" s="56">
        <v>439</v>
      </c>
      <c r="P79" s="57">
        <v>498</v>
      </c>
      <c r="Q79" s="58">
        <v>0.08</v>
      </c>
      <c r="R79" s="57">
        <v>458.16</v>
      </c>
      <c r="S79" s="57">
        <v>663</v>
      </c>
      <c r="T79" s="58">
        <v>0.08</v>
      </c>
      <c r="U79" s="57">
        <v>609.96</v>
      </c>
      <c r="V79" s="57">
        <v>994</v>
      </c>
      <c r="W79" s="58">
        <v>0.08</v>
      </c>
      <c r="X79" s="57">
        <v>914.48</v>
      </c>
      <c r="Y79" s="57">
        <v>994</v>
      </c>
      <c r="Z79" s="58">
        <v>0.08</v>
      </c>
      <c r="AA79" s="57">
        <v>914.48</v>
      </c>
      <c r="AB79" s="57">
        <v>14075990.800000003</v>
      </c>
      <c r="AC79" s="53" t="str">
        <f t="shared" si="793"/>
        <v>Registro Valido</v>
      </c>
      <c r="AD79" s="57">
        <f t="shared" ref="AD79" si="838">IF(OR(ISERROR(VLOOKUP(CONCATENATE("ALI_",$C79,"_SEG_",$I79,"_PROV_",$D79),Catalogo_Precios,AD$8,FALSE)),L79=0),0,VLOOKUP(CONCATENATE("ALI_",$C79,"_SEG_",$I79,"_PROV_",$D79),Catalogo_Precios,AD$8,FALSE))</f>
        <v>498</v>
      </c>
      <c r="AE79" s="57">
        <f t="shared" ref="AE79" si="839">IF(OR(ISERROR(VLOOKUP(CONCATENATE("ALI_",$C79,"_SEG_",$I79,"_PROV_",$D79),Catalogo_Precios,AE$8,FALSE)),M79=0),0,VLOOKUP(CONCATENATE("ALI_",$C79,"_SEG_",$I79,"_PROV_",$D79),Catalogo_Precios,AE$8,FALSE))</f>
        <v>663</v>
      </c>
      <c r="AF79" s="57">
        <f t="shared" ref="AF79" si="840">IF(OR(ISERROR(VLOOKUP(CONCATENATE("ALI_",$C79,"_SEG_",$I79,"_PROV_",$D79),Catalogo_Precios,AF$8,FALSE)),N79=0),0,VLOOKUP(CONCATENATE("ALI_",$C79,"_SEG_",$I79,"_PROV_",$D79),Catalogo_Precios,AF$8,FALSE))</f>
        <v>994</v>
      </c>
      <c r="AG79" s="57">
        <f t="shared" ref="AG79" si="841">IF(OR(ISERROR(VLOOKUP(CONCATENATE("ALI_",$C79,"_SEG_",$I79,"_PROV_",$D79),Catalogo_Precios,AG$8,FALSE)),O79=0),0,VLOOKUP(CONCATENATE("ALI_",$C79,"_SEG_",$I79,"_PROV_",$D79),Catalogo_Precios,AG$8,FALSE))</f>
        <v>994</v>
      </c>
      <c r="AH79" s="57">
        <f t="shared" ref="AH79" si="842">IF(OR(ISERROR(VLOOKUP(CONCATENATE("ALI_",$C79,"_SEG_",$I79,"_PROV_",$D79),Catalogo_Precios,AH$8,FALSE)),L79=0),0,VLOOKUP(CONCATENATE("ALI_",$C79,"_SEG_",$I79,"_PROV_",$D79),Catalogo_Precios,AH$8,FALSE))</f>
        <v>498</v>
      </c>
      <c r="AI79" s="57">
        <f t="shared" ref="AI79" si="843">IF(OR(ISERROR(VLOOKUP(CONCATENATE("ALI_",$C79,"_SEG_",$I79,"_PROV_",$D79),Catalogo_Precios,AI$8,FALSE)),M79=0),0,VLOOKUP(CONCATENATE("ALI_",$C79,"_SEG_",$I79,"_PROV_",$D79),Catalogo_Precios,AI$8,FALSE))</f>
        <v>663</v>
      </c>
      <c r="AJ79" s="57">
        <f t="shared" ref="AJ79" si="844">IF(OR(ISERROR(VLOOKUP(CONCATENATE("ALI_",$C79,"_SEG_",$I79,"_PROV_",$D79),Catalogo_Precios,AJ$8,FALSE)),N79=0),0,VLOOKUP(CONCATENATE("ALI_",$C79,"_SEG_",$I79,"_PROV_",$D79),Catalogo_Precios,AJ$8,FALSE))</f>
        <v>994</v>
      </c>
      <c r="AK79" s="57">
        <f t="shared" ref="AK79" si="845">IF(OR(ISERROR(VLOOKUP(CONCATENATE("ALI_",$C79,"_SEG_",$I79,"_PROV_",$D79),Catalogo_Precios,AK$8,FALSE)),O79=0),0,VLOOKUP(CONCATENATE("ALI_",$C79,"_SEG_",$I79,"_PROV_",$D79),Catalogo_Precios,AK$8,FALSE))</f>
        <v>994</v>
      </c>
      <c r="AL79" s="53"/>
      <c r="AM79" s="59" t="str">
        <f t="shared" si="802"/>
        <v>ALI_93_SEG_9</v>
      </c>
      <c r="AN79" s="59" t="str">
        <f t="shared" si="803"/>
        <v>ALI_93_SEG_9_VAL_14075990.8</v>
      </c>
      <c r="AO79" s="60">
        <f t="shared" ref="AO79" si="846">IF(OR(AB79="",AB79=0),0,COUNTIF(Codificacion,AM79))</f>
        <v>5</v>
      </c>
      <c r="AP79" s="61">
        <f t="array" ref="AP79">MIN(IF(Codificacion=AM79,Total_Cotizacion,""))</f>
        <v>12819154.910000002</v>
      </c>
      <c r="AQ79" s="62" t="b">
        <f t="shared" si="805"/>
        <v>0</v>
      </c>
      <c r="AR79" s="51" t="str">
        <f t="shared" ref="AR79" si="847">IF(COUNTIF(Codificacion2,CONCATENATE(AM79,"_VAL_",AB79))&gt;1,"Empate","")</f>
        <v/>
      </c>
      <c r="AS79" s="63" t="str">
        <f t="shared" si="807"/>
        <v/>
      </c>
      <c r="AT79" s="59" t="str">
        <f t="shared" si="808"/>
        <v>ALI_93_SEG_9_</v>
      </c>
      <c r="AU79" s="63">
        <f t="shared" ref="AU79" si="848">IF(AND(COUNTIF(Codificacion3,AT79)&lt;AO79),1,COUNTIF(Codificacion3,AT79))</f>
        <v>1</v>
      </c>
      <c r="AV79" s="62" t="str">
        <f t="shared" si="810"/>
        <v>No Seleccionada</v>
      </c>
      <c r="AW79" s="53"/>
      <c r="AX79" s="51" t="str">
        <f t="shared" si="811"/>
        <v>ALI_93_SEG_9FALSO</v>
      </c>
      <c r="AY79" s="51">
        <f t="shared" si="791"/>
        <v>4</v>
      </c>
      <c r="AZ79" s="64" t="b">
        <f t="shared" si="812"/>
        <v>0</v>
      </c>
    </row>
    <row r="80" spans="1:52" x14ac:dyDescent="0.2">
      <c r="A80" s="50" t="b">
        <f t="shared" si="778"/>
        <v>0</v>
      </c>
      <c r="B80" s="51" t="s">
        <v>54</v>
      </c>
      <c r="C80" s="52">
        <v>93</v>
      </c>
      <c r="D80" s="52">
        <f t="shared" ref="D80" si="849">IF(ISERROR(VLOOKUP(E80,Proveedores,2,FALSE)),"",VLOOKUP(E80,Proveedores,2,FALSE))</f>
        <v>2087</v>
      </c>
      <c r="E80" s="53" t="s">
        <v>55</v>
      </c>
      <c r="F80" s="54">
        <v>100</v>
      </c>
      <c r="G80" s="53" t="s">
        <v>56</v>
      </c>
      <c r="H80" s="53" t="s">
        <v>63</v>
      </c>
      <c r="I80" s="52">
        <v>10</v>
      </c>
      <c r="J80" s="53" t="s">
        <v>58</v>
      </c>
      <c r="K80" s="55">
        <v>44835</v>
      </c>
      <c r="L80" s="56">
        <v>7492</v>
      </c>
      <c r="M80" s="56">
        <v>8914</v>
      </c>
      <c r="N80" s="56">
        <v>5278</v>
      </c>
      <c r="O80" s="56">
        <v>440</v>
      </c>
      <c r="P80" s="57">
        <v>498</v>
      </c>
      <c r="Q80" s="58">
        <v>0.08</v>
      </c>
      <c r="R80" s="57">
        <v>458.16</v>
      </c>
      <c r="S80" s="57">
        <v>663</v>
      </c>
      <c r="T80" s="58">
        <v>0.08</v>
      </c>
      <c r="U80" s="57">
        <v>609.96</v>
      </c>
      <c r="V80" s="57">
        <v>994</v>
      </c>
      <c r="W80" s="58">
        <v>0.08</v>
      </c>
      <c r="X80" s="57">
        <v>914.48</v>
      </c>
      <c r="Y80" s="57">
        <v>994</v>
      </c>
      <c r="Z80" s="58">
        <v>0.08</v>
      </c>
      <c r="AA80" s="57">
        <v>914.48</v>
      </c>
      <c r="AB80" s="57">
        <v>14098714.800000001</v>
      </c>
      <c r="AC80" s="53" t="str">
        <f t="shared" si="793"/>
        <v>Registro Valido</v>
      </c>
      <c r="AD80" s="57">
        <f t="shared" ref="AD80" si="850">IF(OR(ISERROR(VLOOKUP(CONCATENATE("ALI_",$C80,"_SEG_",$I80,"_PROV_",$D80),Catalogo_Precios,AD$8,FALSE)),L80=0),0,VLOOKUP(CONCATENATE("ALI_",$C80,"_SEG_",$I80,"_PROV_",$D80),Catalogo_Precios,AD$8,FALSE))</f>
        <v>498</v>
      </c>
      <c r="AE80" s="57">
        <f t="shared" ref="AE80" si="851">IF(OR(ISERROR(VLOOKUP(CONCATENATE("ALI_",$C80,"_SEG_",$I80,"_PROV_",$D80),Catalogo_Precios,AE$8,FALSE)),M80=0),0,VLOOKUP(CONCATENATE("ALI_",$C80,"_SEG_",$I80,"_PROV_",$D80),Catalogo_Precios,AE$8,FALSE))</f>
        <v>663</v>
      </c>
      <c r="AF80" s="57">
        <f t="shared" ref="AF80" si="852">IF(OR(ISERROR(VLOOKUP(CONCATENATE("ALI_",$C80,"_SEG_",$I80,"_PROV_",$D80),Catalogo_Precios,AF$8,FALSE)),N80=0),0,VLOOKUP(CONCATENATE("ALI_",$C80,"_SEG_",$I80,"_PROV_",$D80),Catalogo_Precios,AF$8,FALSE))</f>
        <v>994</v>
      </c>
      <c r="AG80" s="57">
        <f t="shared" ref="AG80" si="853">IF(OR(ISERROR(VLOOKUP(CONCATENATE("ALI_",$C80,"_SEG_",$I80,"_PROV_",$D80),Catalogo_Precios,AG$8,FALSE)),O80=0),0,VLOOKUP(CONCATENATE("ALI_",$C80,"_SEG_",$I80,"_PROV_",$D80),Catalogo_Precios,AG$8,FALSE))</f>
        <v>994</v>
      </c>
      <c r="AH80" s="57">
        <f t="shared" ref="AH80" si="854">IF(OR(ISERROR(VLOOKUP(CONCATENATE("ALI_",$C80,"_SEG_",$I80,"_PROV_",$D80),Catalogo_Precios,AH$8,FALSE)),L80=0),0,VLOOKUP(CONCATENATE("ALI_",$C80,"_SEG_",$I80,"_PROV_",$D80),Catalogo_Precios,AH$8,FALSE))</f>
        <v>498</v>
      </c>
      <c r="AI80" s="57">
        <f t="shared" ref="AI80" si="855">IF(OR(ISERROR(VLOOKUP(CONCATENATE("ALI_",$C80,"_SEG_",$I80,"_PROV_",$D80),Catalogo_Precios,AI$8,FALSE)),M80=0),0,VLOOKUP(CONCATENATE("ALI_",$C80,"_SEG_",$I80,"_PROV_",$D80),Catalogo_Precios,AI$8,FALSE))</f>
        <v>663</v>
      </c>
      <c r="AJ80" s="57">
        <f t="shared" ref="AJ80" si="856">IF(OR(ISERROR(VLOOKUP(CONCATENATE("ALI_",$C80,"_SEG_",$I80,"_PROV_",$D80),Catalogo_Precios,AJ$8,FALSE)),N80=0),0,VLOOKUP(CONCATENATE("ALI_",$C80,"_SEG_",$I80,"_PROV_",$D80),Catalogo_Precios,AJ$8,FALSE))</f>
        <v>994</v>
      </c>
      <c r="AK80" s="57">
        <f t="shared" ref="AK80" si="857">IF(OR(ISERROR(VLOOKUP(CONCATENATE("ALI_",$C80,"_SEG_",$I80,"_PROV_",$D80),Catalogo_Precios,AK$8,FALSE)),O80=0),0,VLOOKUP(CONCATENATE("ALI_",$C80,"_SEG_",$I80,"_PROV_",$D80),Catalogo_Precios,AK$8,FALSE))</f>
        <v>994</v>
      </c>
      <c r="AL80" s="53"/>
      <c r="AM80" s="59" t="str">
        <f t="shared" si="802"/>
        <v>ALI_93_SEG_10</v>
      </c>
      <c r="AN80" s="59" t="str">
        <f t="shared" si="803"/>
        <v>ALI_93_SEG_10_VAL_14098714.8</v>
      </c>
      <c r="AO80" s="60">
        <f t="shared" ref="AO80" si="858">IF(OR(AB80="",AB80=0),0,COUNTIF(Codificacion,AM80))</f>
        <v>5</v>
      </c>
      <c r="AP80" s="61">
        <f t="array" ref="AP80">MIN(IF(Codificacion=AM80,Total_Cotizacion,""))</f>
        <v>12839804.560000001</v>
      </c>
      <c r="AQ80" s="62" t="b">
        <f t="shared" si="805"/>
        <v>0</v>
      </c>
      <c r="AR80" s="51" t="str">
        <f t="shared" ref="AR80" si="859">IF(COUNTIF(Codificacion2,CONCATENATE(AM80,"_VAL_",AB80))&gt;1,"Empate","")</f>
        <v/>
      </c>
      <c r="AS80" s="63" t="str">
        <f t="shared" si="807"/>
        <v/>
      </c>
      <c r="AT80" s="59" t="str">
        <f t="shared" si="808"/>
        <v>ALI_93_SEG_10_</v>
      </c>
      <c r="AU80" s="63">
        <f t="shared" ref="AU80" si="860">IF(AND(COUNTIF(Codificacion3,AT80)&lt;AO80),1,COUNTIF(Codificacion3,AT80))</f>
        <v>1</v>
      </c>
      <c r="AV80" s="62" t="str">
        <f t="shared" si="810"/>
        <v>No Seleccionada</v>
      </c>
      <c r="AW80" s="53"/>
      <c r="AX80" s="51" t="str">
        <f t="shared" si="811"/>
        <v>ALI_93_SEG_10FALSO</v>
      </c>
      <c r="AY80" s="51">
        <f t="shared" si="791"/>
        <v>4</v>
      </c>
      <c r="AZ80" s="64" t="b">
        <f t="shared" si="812"/>
        <v>0</v>
      </c>
    </row>
    <row r="81" spans="1:52" x14ac:dyDescent="0.2">
      <c r="A81" s="50" t="b">
        <f t="shared" si="778"/>
        <v>0</v>
      </c>
      <c r="B81" s="51" t="s">
        <v>54</v>
      </c>
      <c r="C81" s="52">
        <v>93</v>
      </c>
      <c r="D81" s="52">
        <f t="shared" ref="D81" si="861">IF(ISERROR(VLOOKUP(E81,Proveedores,2,FALSE)),"",VLOOKUP(E81,Proveedores,2,FALSE))</f>
        <v>2087</v>
      </c>
      <c r="E81" s="53" t="s">
        <v>55</v>
      </c>
      <c r="F81" s="54">
        <v>101</v>
      </c>
      <c r="G81" s="53" t="s">
        <v>56</v>
      </c>
      <c r="H81" s="53" t="s">
        <v>63</v>
      </c>
      <c r="I81" s="52">
        <v>11</v>
      </c>
      <c r="J81" s="53" t="s">
        <v>58</v>
      </c>
      <c r="K81" s="55">
        <v>44835</v>
      </c>
      <c r="L81" s="56">
        <v>7379</v>
      </c>
      <c r="M81" s="56">
        <v>8778</v>
      </c>
      <c r="N81" s="56">
        <v>5197</v>
      </c>
      <c r="O81" s="56">
        <v>433</v>
      </c>
      <c r="P81" s="57">
        <v>498</v>
      </c>
      <c r="Q81" s="58">
        <v>0.08</v>
      </c>
      <c r="R81" s="57">
        <v>458.16</v>
      </c>
      <c r="S81" s="57">
        <v>663</v>
      </c>
      <c r="T81" s="58">
        <v>0.08</v>
      </c>
      <c r="U81" s="57">
        <v>609.96</v>
      </c>
      <c r="V81" s="57">
        <v>994</v>
      </c>
      <c r="W81" s="58">
        <v>0.08</v>
      </c>
      <c r="X81" s="57">
        <v>914.48</v>
      </c>
      <c r="Y81" s="57">
        <v>994</v>
      </c>
      <c r="Z81" s="58">
        <v>0.08</v>
      </c>
      <c r="AA81" s="57">
        <v>914.48</v>
      </c>
      <c r="AB81" s="57">
        <v>13883513.92</v>
      </c>
      <c r="AC81" s="53" t="str">
        <f t="shared" si="793"/>
        <v>Registro Valido</v>
      </c>
      <c r="AD81" s="57">
        <f t="shared" ref="AD81" si="862">IF(OR(ISERROR(VLOOKUP(CONCATENATE("ALI_",$C81,"_SEG_",$I81,"_PROV_",$D81),Catalogo_Precios,AD$8,FALSE)),L81=0),0,VLOOKUP(CONCATENATE("ALI_",$C81,"_SEG_",$I81,"_PROV_",$D81),Catalogo_Precios,AD$8,FALSE))</f>
        <v>498</v>
      </c>
      <c r="AE81" s="57">
        <f t="shared" ref="AE81" si="863">IF(OR(ISERROR(VLOOKUP(CONCATENATE("ALI_",$C81,"_SEG_",$I81,"_PROV_",$D81),Catalogo_Precios,AE$8,FALSE)),M81=0),0,VLOOKUP(CONCATENATE("ALI_",$C81,"_SEG_",$I81,"_PROV_",$D81),Catalogo_Precios,AE$8,FALSE))</f>
        <v>663</v>
      </c>
      <c r="AF81" s="57">
        <f t="shared" ref="AF81" si="864">IF(OR(ISERROR(VLOOKUP(CONCATENATE("ALI_",$C81,"_SEG_",$I81,"_PROV_",$D81),Catalogo_Precios,AF$8,FALSE)),N81=0),0,VLOOKUP(CONCATENATE("ALI_",$C81,"_SEG_",$I81,"_PROV_",$D81),Catalogo_Precios,AF$8,FALSE))</f>
        <v>994</v>
      </c>
      <c r="AG81" s="57">
        <f t="shared" ref="AG81" si="865">IF(OR(ISERROR(VLOOKUP(CONCATENATE("ALI_",$C81,"_SEG_",$I81,"_PROV_",$D81),Catalogo_Precios,AG$8,FALSE)),O81=0),0,VLOOKUP(CONCATENATE("ALI_",$C81,"_SEG_",$I81,"_PROV_",$D81),Catalogo_Precios,AG$8,FALSE))</f>
        <v>994</v>
      </c>
      <c r="AH81" s="57">
        <f t="shared" ref="AH81" si="866">IF(OR(ISERROR(VLOOKUP(CONCATENATE("ALI_",$C81,"_SEG_",$I81,"_PROV_",$D81),Catalogo_Precios,AH$8,FALSE)),L81=0),0,VLOOKUP(CONCATENATE("ALI_",$C81,"_SEG_",$I81,"_PROV_",$D81),Catalogo_Precios,AH$8,FALSE))</f>
        <v>498</v>
      </c>
      <c r="AI81" s="57">
        <f t="shared" ref="AI81" si="867">IF(OR(ISERROR(VLOOKUP(CONCATENATE("ALI_",$C81,"_SEG_",$I81,"_PROV_",$D81),Catalogo_Precios,AI$8,FALSE)),M81=0),0,VLOOKUP(CONCATENATE("ALI_",$C81,"_SEG_",$I81,"_PROV_",$D81),Catalogo_Precios,AI$8,FALSE))</f>
        <v>663</v>
      </c>
      <c r="AJ81" s="57">
        <f t="shared" ref="AJ81" si="868">IF(OR(ISERROR(VLOOKUP(CONCATENATE("ALI_",$C81,"_SEG_",$I81,"_PROV_",$D81),Catalogo_Precios,AJ$8,FALSE)),N81=0),0,VLOOKUP(CONCATENATE("ALI_",$C81,"_SEG_",$I81,"_PROV_",$D81),Catalogo_Precios,AJ$8,FALSE))</f>
        <v>994</v>
      </c>
      <c r="AK81" s="57">
        <f t="shared" ref="AK81" si="869">IF(OR(ISERROR(VLOOKUP(CONCATENATE("ALI_",$C81,"_SEG_",$I81,"_PROV_",$D81),Catalogo_Precios,AK$8,FALSE)),O81=0),0,VLOOKUP(CONCATENATE("ALI_",$C81,"_SEG_",$I81,"_PROV_",$D81),Catalogo_Precios,AK$8,FALSE))</f>
        <v>994</v>
      </c>
      <c r="AL81" s="53"/>
      <c r="AM81" s="59" t="str">
        <f t="shared" si="802"/>
        <v>ALI_93_SEG_11</v>
      </c>
      <c r="AN81" s="59" t="str">
        <f t="shared" si="803"/>
        <v>ALI_93_SEG_11_VAL_13883513.92</v>
      </c>
      <c r="AO81" s="60">
        <f t="shared" ref="AO81" si="870">IF(OR(AB81="",AB81=0),0,COUNTIF(Codificacion,AM81))</f>
        <v>5</v>
      </c>
      <c r="AP81" s="61">
        <f t="array" ref="AP81">MIN(IF(Codificacion=AM81,Total_Cotizacion,""))</f>
        <v>12643860.85</v>
      </c>
      <c r="AQ81" s="62" t="b">
        <f t="shared" si="805"/>
        <v>0</v>
      </c>
      <c r="AR81" s="51" t="str">
        <f t="shared" ref="AR81" si="871">IF(COUNTIF(Codificacion2,CONCATENATE(AM81,"_VAL_",AB81))&gt;1,"Empate","")</f>
        <v/>
      </c>
      <c r="AS81" s="63" t="str">
        <f t="shared" si="807"/>
        <v/>
      </c>
      <c r="AT81" s="59" t="str">
        <f t="shared" si="808"/>
        <v>ALI_93_SEG_11_</v>
      </c>
      <c r="AU81" s="63">
        <f t="shared" ref="AU81" si="872">IF(AND(COUNTIF(Codificacion3,AT81)&lt;AO81),1,COUNTIF(Codificacion3,AT81))</f>
        <v>1</v>
      </c>
      <c r="AV81" s="62" t="str">
        <f t="shared" si="810"/>
        <v>No Seleccionada</v>
      </c>
      <c r="AW81" s="53"/>
      <c r="AX81" s="51" t="str">
        <f t="shared" si="811"/>
        <v>ALI_93_SEG_11FALSO</v>
      </c>
      <c r="AY81" s="51">
        <f t="shared" si="791"/>
        <v>4</v>
      </c>
      <c r="AZ81" s="64" t="b">
        <f t="shared" si="812"/>
        <v>0</v>
      </c>
    </row>
    <row r="82" spans="1:52" x14ac:dyDescent="0.2">
      <c r="A82" s="50" t="b">
        <f t="shared" si="778"/>
        <v>0</v>
      </c>
      <c r="B82" s="51" t="s">
        <v>54</v>
      </c>
      <c r="C82" s="52">
        <v>93</v>
      </c>
      <c r="D82" s="52">
        <f t="shared" ref="D82" si="873">IF(ISERROR(VLOOKUP(E82,Proveedores,2,FALSE)),"",VLOOKUP(E82,Proveedores,2,FALSE))</f>
        <v>2087</v>
      </c>
      <c r="E82" s="53" t="s">
        <v>55</v>
      </c>
      <c r="F82" s="54">
        <v>102</v>
      </c>
      <c r="G82" s="53" t="s">
        <v>56</v>
      </c>
      <c r="H82" s="53" t="s">
        <v>63</v>
      </c>
      <c r="I82" s="52">
        <v>12</v>
      </c>
      <c r="J82" s="53" t="s">
        <v>58</v>
      </c>
      <c r="K82" s="55">
        <v>44835</v>
      </c>
      <c r="L82" s="56">
        <v>6697</v>
      </c>
      <c r="M82" s="56">
        <v>7966</v>
      </c>
      <c r="N82" s="56">
        <v>4717</v>
      </c>
      <c r="O82" s="56">
        <v>393</v>
      </c>
      <c r="P82" s="57">
        <v>498</v>
      </c>
      <c r="Q82" s="58">
        <v>0.05</v>
      </c>
      <c r="R82" s="57">
        <v>473.1</v>
      </c>
      <c r="S82" s="57">
        <v>663</v>
      </c>
      <c r="T82" s="58">
        <v>0.05</v>
      </c>
      <c r="U82" s="57">
        <v>629.85</v>
      </c>
      <c r="V82" s="57">
        <v>994</v>
      </c>
      <c r="W82" s="58">
        <v>0.05</v>
      </c>
      <c r="X82" s="57">
        <v>944.3</v>
      </c>
      <c r="Y82" s="57">
        <v>994</v>
      </c>
      <c r="Z82" s="58">
        <v>0.05</v>
      </c>
      <c r="AA82" s="57">
        <v>944.3</v>
      </c>
      <c r="AB82" s="57">
        <v>13011108.800000001</v>
      </c>
      <c r="AC82" s="53" t="str">
        <f t="shared" si="793"/>
        <v>Registro Valido</v>
      </c>
      <c r="AD82" s="57">
        <f t="shared" ref="AD82" si="874">IF(OR(ISERROR(VLOOKUP(CONCATENATE("ALI_",$C82,"_SEG_",$I82,"_PROV_",$D82),Catalogo_Precios,AD$8,FALSE)),L82=0),0,VLOOKUP(CONCATENATE("ALI_",$C82,"_SEG_",$I82,"_PROV_",$D82),Catalogo_Precios,AD$8,FALSE))</f>
        <v>498</v>
      </c>
      <c r="AE82" s="57">
        <f t="shared" ref="AE82" si="875">IF(OR(ISERROR(VLOOKUP(CONCATENATE("ALI_",$C82,"_SEG_",$I82,"_PROV_",$D82),Catalogo_Precios,AE$8,FALSE)),M82=0),0,VLOOKUP(CONCATENATE("ALI_",$C82,"_SEG_",$I82,"_PROV_",$D82),Catalogo_Precios,AE$8,FALSE))</f>
        <v>663</v>
      </c>
      <c r="AF82" s="57">
        <f t="shared" ref="AF82" si="876">IF(OR(ISERROR(VLOOKUP(CONCATENATE("ALI_",$C82,"_SEG_",$I82,"_PROV_",$D82),Catalogo_Precios,AF$8,FALSE)),N82=0),0,VLOOKUP(CONCATENATE("ALI_",$C82,"_SEG_",$I82,"_PROV_",$D82),Catalogo_Precios,AF$8,FALSE))</f>
        <v>994</v>
      </c>
      <c r="AG82" s="57">
        <f t="shared" ref="AG82" si="877">IF(OR(ISERROR(VLOOKUP(CONCATENATE("ALI_",$C82,"_SEG_",$I82,"_PROV_",$D82),Catalogo_Precios,AG$8,FALSE)),O82=0),0,VLOOKUP(CONCATENATE("ALI_",$C82,"_SEG_",$I82,"_PROV_",$D82),Catalogo_Precios,AG$8,FALSE))</f>
        <v>994</v>
      </c>
      <c r="AH82" s="57">
        <f t="shared" ref="AH82" si="878">IF(OR(ISERROR(VLOOKUP(CONCATENATE("ALI_",$C82,"_SEG_",$I82,"_PROV_",$D82),Catalogo_Precios,AH$8,FALSE)),L82=0),0,VLOOKUP(CONCATENATE("ALI_",$C82,"_SEG_",$I82,"_PROV_",$D82),Catalogo_Precios,AH$8,FALSE))</f>
        <v>498</v>
      </c>
      <c r="AI82" s="57">
        <f t="shared" ref="AI82" si="879">IF(OR(ISERROR(VLOOKUP(CONCATENATE("ALI_",$C82,"_SEG_",$I82,"_PROV_",$D82),Catalogo_Precios,AI$8,FALSE)),M82=0),0,VLOOKUP(CONCATENATE("ALI_",$C82,"_SEG_",$I82,"_PROV_",$D82),Catalogo_Precios,AI$8,FALSE))</f>
        <v>663</v>
      </c>
      <c r="AJ82" s="57">
        <f t="shared" ref="AJ82" si="880">IF(OR(ISERROR(VLOOKUP(CONCATENATE("ALI_",$C82,"_SEG_",$I82,"_PROV_",$D82),Catalogo_Precios,AJ$8,FALSE)),N82=0),0,VLOOKUP(CONCATENATE("ALI_",$C82,"_SEG_",$I82,"_PROV_",$D82),Catalogo_Precios,AJ$8,FALSE))</f>
        <v>994</v>
      </c>
      <c r="AK82" s="57">
        <f t="shared" ref="AK82" si="881">IF(OR(ISERROR(VLOOKUP(CONCATENATE("ALI_",$C82,"_SEG_",$I82,"_PROV_",$D82),Catalogo_Precios,AK$8,FALSE)),O82=0),0,VLOOKUP(CONCATENATE("ALI_",$C82,"_SEG_",$I82,"_PROV_",$D82),Catalogo_Precios,AK$8,FALSE))</f>
        <v>994</v>
      </c>
      <c r="AL82" s="53"/>
      <c r="AM82" s="59" t="str">
        <f t="shared" si="802"/>
        <v>ALI_93_SEG_12</v>
      </c>
      <c r="AN82" s="59" t="str">
        <f t="shared" si="803"/>
        <v>ALI_93_SEG_12_VAL_13011108.8</v>
      </c>
      <c r="AO82" s="60">
        <f t="shared" ref="AO82" si="882">IF(OR(AB82="",AB82=0),0,COUNTIF(Codificacion,AM82))</f>
        <v>5</v>
      </c>
      <c r="AP82" s="61">
        <f t="array" ref="AP82">MIN(IF(Codificacion=AM82,Total_Cotizacion,""))</f>
        <v>11475139.15</v>
      </c>
      <c r="AQ82" s="62" t="b">
        <f t="shared" si="805"/>
        <v>0</v>
      </c>
      <c r="AR82" s="51" t="str">
        <f t="shared" ref="AR82" si="883">IF(COUNTIF(Codificacion2,CONCATENATE(AM82,"_VAL_",AB82))&gt;1,"Empate","")</f>
        <v/>
      </c>
      <c r="AS82" s="63" t="str">
        <f t="shared" si="807"/>
        <v/>
      </c>
      <c r="AT82" s="59" t="str">
        <f t="shared" si="808"/>
        <v>ALI_93_SEG_12_</v>
      </c>
      <c r="AU82" s="63">
        <f t="shared" ref="AU82" si="884">IF(AND(COUNTIF(Codificacion3,AT82)&lt;AO82),1,COUNTIF(Codificacion3,AT82))</f>
        <v>1</v>
      </c>
      <c r="AV82" s="62" t="str">
        <f t="shared" si="810"/>
        <v>No Seleccionada</v>
      </c>
      <c r="AW82" s="53"/>
      <c r="AX82" s="51" t="str">
        <f t="shared" si="811"/>
        <v>ALI_93_SEG_12FALSO</v>
      </c>
      <c r="AY82" s="51">
        <f t="shared" si="791"/>
        <v>4</v>
      </c>
      <c r="AZ82" s="64" t="b">
        <f t="shared" si="812"/>
        <v>0</v>
      </c>
    </row>
    <row r="83" spans="1:52" x14ac:dyDescent="0.2">
      <c r="A83" s="50" t="b">
        <f t="shared" si="778"/>
        <v>0</v>
      </c>
      <c r="B83" s="51" t="s">
        <v>54</v>
      </c>
      <c r="C83" s="52">
        <v>93</v>
      </c>
      <c r="D83" s="52">
        <f t="shared" ref="D83" si="885">IF(ISERROR(VLOOKUP(E83,Proveedores,2,FALSE)),"",VLOOKUP(E83,Proveedores,2,FALSE))</f>
        <v>2087</v>
      </c>
      <c r="E83" s="53" t="s">
        <v>55</v>
      </c>
      <c r="F83" s="54">
        <v>103</v>
      </c>
      <c r="G83" s="53" t="s">
        <v>56</v>
      </c>
      <c r="H83" s="53" t="s">
        <v>63</v>
      </c>
      <c r="I83" s="52">
        <v>13</v>
      </c>
      <c r="J83" s="53" t="s">
        <v>58</v>
      </c>
      <c r="K83" s="55">
        <v>44835</v>
      </c>
      <c r="L83" s="56">
        <v>7111</v>
      </c>
      <c r="M83" s="56">
        <v>8459</v>
      </c>
      <c r="N83" s="56">
        <v>5008</v>
      </c>
      <c r="O83" s="56">
        <v>417</v>
      </c>
      <c r="P83" s="57">
        <v>498</v>
      </c>
      <c r="Q83" s="58">
        <v>0.05</v>
      </c>
      <c r="R83" s="57">
        <v>473.1</v>
      </c>
      <c r="S83" s="57">
        <v>663</v>
      </c>
      <c r="T83" s="58">
        <v>0.05</v>
      </c>
      <c r="U83" s="57">
        <v>629.85</v>
      </c>
      <c r="V83" s="57">
        <v>994</v>
      </c>
      <c r="W83" s="58">
        <v>0.05</v>
      </c>
      <c r="X83" s="57">
        <v>944.3</v>
      </c>
      <c r="Y83" s="57">
        <v>994</v>
      </c>
      <c r="Z83" s="58">
        <v>0.05</v>
      </c>
      <c r="AA83" s="57">
        <v>944.3</v>
      </c>
      <c r="AB83" s="57">
        <v>13814942.749999998</v>
      </c>
      <c r="AC83" s="53" t="str">
        <f t="shared" si="793"/>
        <v>Registro Valido</v>
      </c>
      <c r="AD83" s="57">
        <f t="shared" ref="AD83" si="886">IF(OR(ISERROR(VLOOKUP(CONCATENATE("ALI_",$C83,"_SEG_",$I83,"_PROV_",$D83),Catalogo_Precios,AD$8,FALSE)),L83=0),0,VLOOKUP(CONCATENATE("ALI_",$C83,"_SEG_",$I83,"_PROV_",$D83),Catalogo_Precios,AD$8,FALSE))</f>
        <v>498</v>
      </c>
      <c r="AE83" s="57">
        <f t="shared" ref="AE83" si="887">IF(OR(ISERROR(VLOOKUP(CONCATENATE("ALI_",$C83,"_SEG_",$I83,"_PROV_",$D83),Catalogo_Precios,AE$8,FALSE)),M83=0),0,VLOOKUP(CONCATENATE("ALI_",$C83,"_SEG_",$I83,"_PROV_",$D83),Catalogo_Precios,AE$8,FALSE))</f>
        <v>663</v>
      </c>
      <c r="AF83" s="57">
        <f t="shared" ref="AF83" si="888">IF(OR(ISERROR(VLOOKUP(CONCATENATE("ALI_",$C83,"_SEG_",$I83,"_PROV_",$D83),Catalogo_Precios,AF$8,FALSE)),N83=0),0,VLOOKUP(CONCATENATE("ALI_",$C83,"_SEG_",$I83,"_PROV_",$D83),Catalogo_Precios,AF$8,FALSE))</f>
        <v>994</v>
      </c>
      <c r="AG83" s="57">
        <f t="shared" ref="AG83" si="889">IF(OR(ISERROR(VLOOKUP(CONCATENATE("ALI_",$C83,"_SEG_",$I83,"_PROV_",$D83),Catalogo_Precios,AG$8,FALSE)),O83=0),0,VLOOKUP(CONCATENATE("ALI_",$C83,"_SEG_",$I83,"_PROV_",$D83),Catalogo_Precios,AG$8,FALSE))</f>
        <v>994</v>
      </c>
      <c r="AH83" s="57">
        <f t="shared" ref="AH83" si="890">IF(OR(ISERROR(VLOOKUP(CONCATENATE("ALI_",$C83,"_SEG_",$I83,"_PROV_",$D83),Catalogo_Precios,AH$8,FALSE)),L83=0),0,VLOOKUP(CONCATENATE("ALI_",$C83,"_SEG_",$I83,"_PROV_",$D83),Catalogo_Precios,AH$8,FALSE))</f>
        <v>498</v>
      </c>
      <c r="AI83" s="57">
        <f t="shared" ref="AI83" si="891">IF(OR(ISERROR(VLOOKUP(CONCATENATE("ALI_",$C83,"_SEG_",$I83,"_PROV_",$D83),Catalogo_Precios,AI$8,FALSE)),M83=0),0,VLOOKUP(CONCATENATE("ALI_",$C83,"_SEG_",$I83,"_PROV_",$D83),Catalogo_Precios,AI$8,FALSE))</f>
        <v>663</v>
      </c>
      <c r="AJ83" s="57">
        <f t="shared" ref="AJ83" si="892">IF(OR(ISERROR(VLOOKUP(CONCATENATE("ALI_",$C83,"_SEG_",$I83,"_PROV_",$D83),Catalogo_Precios,AJ$8,FALSE)),N83=0),0,VLOOKUP(CONCATENATE("ALI_",$C83,"_SEG_",$I83,"_PROV_",$D83),Catalogo_Precios,AJ$8,FALSE))</f>
        <v>994</v>
      </c>
      <c r="AK83" s="57">
        <f t="shared" ref="AK83" si="893">IF(OR(ISERROR(VLOOKUP(CONCATENATE("ALI_",$C83,"_SEG_",$I83,"_PROV_",$D83),Catalogo_Precios,AK$8,FALSE)),O83=0),0,VLOOKUP(CONCATENATE("ALI_",$C83,"_SEG_",$I83,"_PROV_",$D83),Catalogo_Precios,AK$8,FALSE))</f>
        <v>994</v>
      </c>
      <c r="AL83" s="53"/>
      <c r="AM83" s="59" t="str">
        <f t="shared" si="802"/>
        <v>ALI_93_SEG_13</v>
      </c>
      <c r="AN83" s="59" t="str">
        <f t="shared" si="803"/>
        <v>ALI_93_SEG_13_VAL_13814942.75</v>
      </c>
      <c r="AO83" s="60">
        <f t="shared" ref="AO83" si="894">IF(OR(AB83="",AB83=0),0,COUNTIF(Codificacion,AM83))</f>
        <v>5</v>
      </c>
      <c r="AP83" s="61">
        <f t="array" ref="AP83">MIN(IF(Codificacion=AM83,Total_Cotizacion,""))</f>
        <v>12184120.950000001</v>
      </c>
      <c r="AQ83" s="62" t="b">
        <f t="shared" si="805"/>
        <v>0</v>
      </c>
      <c r="AR83" s="51" t="str">
        <f t="shared" ref="AR83" si="895">IF(COUNTIF(Codificacion2,CONCATENATE(AM83,"_VAL_",AB83))&gt;1,"Empate","")</f>
        <v/>
      </c>
      <c r="AS83" s="63" t="str">
        <f t="shared" si="807"/>
        <v/>
      </c>
      <c r="AT83" s="59" t="str">
        <f t="shared" si="808"/>
        <v>ALI_93_SEG_13_</v>
      </c>
      <c r="AU83" s="63">
        <f t="shared" ref="AU83" si="896">IF(AND(COUNTIF(Codificacion3,AT83)&lt;AO83),1,COUNTIF(Codificacion3,AT83))</f>
        <v>1</v>
      </c>
      <c r="AV83" s="62" t="str">
        <f t="shared" si="810"/>
        <v>No Seleccionada</v>
      </c>
      <c r="AW83" s="53"/>
      <c r="AX83" s="51" t="str">
        <f t="shared" si="811"/>
        <v>ALI_93_SEG_13FALSO</v>
      </c>
      <c r="AY83" s="51">
        <f t="shared" si="791"/>
        <v>4</v>
      </c>
      <c r="AZ83" s="64" t="b">
        <f t="shared" si="812"/>
        <v>0</v>
      </c>
    </row>
    <row r="84" spans="1:52" x14ac:dyDescent="0.2">
      <c r="A84" s="50" t="b">
        <f t="shared" si="778"/>
        <v>0</v>
      </c>
      <c r="B84" s="51" t="s">
        <v>54</v>
      </c>
      <c r="C84" s="52">
        <v>93</v>
      </c>
      <c r="D84" s="52">
        <f t="shared" ref="D84" si="897">IF(ISERROR(VLOOKUP(E84,Proveedores,2,FALSE)),"",VLOOKUP(E84,Proveedores,2,FALSE))</f>
        <v>2087</v>
      </c>
      <c r="E84" s="53" t="s">
        <v>55</v>
      </c>
      <c r="F84" s="54">
        <v>104</v>
      </c>
      <c r="G84" s="53" t="s">
        <v>56</v>
      </c>
      <c r="H84" s="53" t="s">
        <v>63</v>
      </c>
      <c r="I84" s="52">
        <v>14</v>
      </c>
      <c r="J84" s="53" t="s">
        <v>58</v>
      </c>
      <c r="K84" s="55">
        <v>44835</v>
      </c>
      <c r="L84" s="56">
        <v>7046</v>
      </c>
      <c r="M84" s="56">
        <v>8382</v>
      </c>
      <c r="N84" s="56">
        <v>4962</v>
      </c>
      <c r="O84" s="56">
        <v>414</v>
      </c>
      <c r="P84" s="57">
        <v>498</v>
      </c>
      <c r="Q84" s="58">
        <v>0.05</v>
      </c>
      <c r="R84" s="57">
        <v>473.1</v>
      </c>
      <c r="S84" s="57">
        <v>663</v>
      </c>
      <c r="T84" s="58">
        <v>0.05</v>
      </c>
      <c r="U84" s="57">
        <v>629.85</v>
      </c>
      <c r="V84" s="57">
        <v>994</v>
      </c>
      <c r="W84" s="58">
        <v>0.05</v>
      </c>
      <c r="X84" s="57">
        <v>944.3</v>
      </c>
      <c r="Y84" s="57">
        <v>994</v>
      </c>
      <c r="Z84" s="58">
        <v>0.05</v>
      </c>
      <c r="AA84" s="57">
        <v>944.3</v>
      </c>
      <c r="AB84" s="57">
        <v>13689422.1</v>
      </c>
      <c r="AC84" s="53" t="str">
        <f t="shared" si="793"/>
        <v>Registro Valido</v>
      </c>
      <c r="AD84" s="57">
        <f t="shared" ref="AD84" si="898">IF(OR(ISERROR(VLOOKUP(CONCATENATE("ALI_",$C84,"_SEG_",$I84,"_PROV_",$D84),Catalogo_Precios,AD$8,FALSE)),L84=0),0,VLOOKUP(CONCATENATE("ALI_",$C84,"_SEG_",$I84,"_PROV_",$D84),Catalogo_Precios,AD$8,FALSE))</f>
        <v>498</v>
      </c>
      <c r="AE84" s="57">
        <f t="shared" ref="AE84" si="899">IF(OR(ISERROR(VLOOKUP(CONCATENATE("ALI_",$C84,"_SEG_",$I84,"_PROV_",$D84),Catalogo_Precios,AE$8,FALSE)),M84=0),0,VLOOKUP(CONCATENATE("ALI_",$C84,"_SEG_",$I84,"_PROV_",$D84),Catalogo_Precios,AE$8,FALSE))</f>
        <v>663</v>
      </c>
      <c r="AF84" s="57">
        <f t="shared" ref="AF84" si="900">IF(OR(ISERROR(VLOOKUP(CONCATENATE("ALI_",$C84,"_SEG_",$I84,"_PROV_",$D84),Catalogo_Precios,AF$8,FALSE)),N84=0),0,VLOOKUP(CONCATENATE("ALI_",$C84,"_SEG_",$I84,"_PROV_",$D84),Catalogo_Precios,AF$8,FALSE))</f>
        <v>994</v>
      </c>
      <c r="AG84" s="57">
        <f t="shared" ref="AG84" si="901">IF(OR(ISERROR(VLOOKUP(CONCATENATE("ALI_",$C84,"_SEG_",$I84,"_PROV_",$D84),Catalogo_Precios,AG$8,FALSE)),O84=0),0,VLOOKUP(CONCATENATE("ALI_",$C84,"_SEG_",$I84,"_PROV_",$D84),Catalogo_Precios,AG$8,FALSE))</f>
        <v>994</v>
      </c>
      <c r="AH84" s="57">
        <f t="shared" ref="AH84" si="902">IF(OR(ISERROR(VLOOKUP(CONCATENATE("ALI_",$C84,"_SEG_",$I84,"_PROV_",$D84),Catalogo_Precios,AH$8,FALSE)),L84=0),0,VLOOKUP(CONCATENATE("ALI_",$C84,"_SEG_",$I84,"_PROV_",$D84),Catalogo_Precios,AH$8,FALSE))</f>
        <v>498</v>
      </c>
      <c r="AI84" s="57">
        <f t="shared" ref="AI84" si="903">IF(OR(ISERROR(VLOOKUP(CONCATENATE("ALI_",$C84,"_SEG_",$I84,"_PROV_",$D84),Catalogo_Precios,AI$8,FALSE)),M84=0),0,VLOOKUP(CONCATENATE("ALI_",$C84,"_SEG_",$I84,"_PROV_",$D84),Catalogo_Precios,AI$8,FALSE))</f>
        <v>663</v>
      </c>
      <c r="AJ84" s="57">
        <f t="shared" ref="AJ84" si="904">IF(OR(ISERROR(VLOOKUP(CONCATENATE("ALI_",$C84,"_SEG_",$I84,"_PROV_",$D84),Catalogo_Precios,AJ$8,FALSE)),N84=0),0,VLOOKUP(CONCATENATE("ALI_",$C84,"_SEG_",$I84,"_PROV_",$D84),Catalogo_Precios,AJ$8,FALSE))</f>
        <v>994</v>
      </c>
      <c r="AK84" s="57">
        <f t="shared" ref="AK84" si="905">IF(OR(ISERROR(VLOOKUP(CONCATENATE("ALI_",$C84,"_SEG_",$I84,"_PROV_",$D84),Catalogo_Precios,AK$8,FALSE)),O84=0),0,VLOOKUP(CONCATENATE("ALI_",$C84,"_SEG_",$I84,"_PROV_",$D84),Catalogo_Precios,AK$8,FALSE))</f>
        <v>994</v>
      </c>
      <c r="AL84" s="53"/>
      <c r="AM84" s="59" t="str">
        <f t="shared" si="802"/>
        <v>ALI_93_SEG_14</v>
      </c>
      <c r="AN84" s="59" t="str">
        <f t="shared" si="803"/>
        <v>ALI_93_SEG_14_VAL_13689422.1</v>
      </c>
      <c r="AO84" s="60">
        <f t="shared" ref="AO84" si="906">IF(OR(AB84="",AB84=0),0,COUNTIF(Codificacion,AM84))</f>
        <v>5</v>
      </c>
      <c r="AP84" s="61">
        <f t="array" ref="AP84">MIN(IF(Codificacion=AM84,Total_Cotizacion,""))</f>
        <v>12073400.92</v>
      </c>
      <c r="AQ84" s="62" t="b">
        <f t="shared" si="805"/>
        <v>0</v>
      </c>
      <c r="AR84" s="51" t="str">
        <f t="shared" ref="AR84" si="907">IF(COUNTIF(Codificacion2,CONCATENATE(AM84,"_VAL_",AB84))&gt;1,"Empate","")</f>
        <v/>
      </c>
      <c r="AS84" s="63" t="str">
        <f t="shared" si="807"/>
        <v/>
      </c>
      <c r="AT84" s="59" t="str">
        <f t="shared" si="808"/>
        <v>ALI_93_SEG_14_</v>
      </c>
      <c r="AU84" s="63">
        <f t="shared" ref="AU84" si="908">IF(AND(COUNTIF(Codificacion3,AT84)&lt;AO84),1,COUNTIF(Codificacion3,AT84))</f>
        <v>1</v>
      </c>
      <c r="AV84" s="62" t="str">
        <f t="shared" si="810"/>
        <v>No Seleccionada</v>
      </c>
      <c r="AW84" s="53"/>
      <c r="AX84" s="51" t="str">
        <f t="shared" si="811"/>
        <v>ALI_93_SEG_14FALSO</v>
      </c>
      <c r="AY84" s="51">
        <f t="shared" si="791"/>
        <v>4</v>
      </c>
      <c r="AZ84" s="64" t="b">
        <f t="shared" si="812"/>
        <v>0</v>
      </c>
    </row>
    <row r="85" spans="1:52" x14ac:dyDescent="0.2">
      <c r="A85" s="50" t="b">
        <f t="shared" si="778"/>
        <v>0</v>
      </c>
      <c r="B85" s="51" t="s">
        <v>54</v>
      </c>
      <c r="C85" s="52">
        <v>93</v>
      </c>
      <c r="D85" s="52">
        <f t="shared" ref="D85" si="909">IF(ISERROR(VLOOKUP(E85,Proveedores,2,FALSE)),"",VLOOKUP(E85,Proveedores,2,FALSE))</f>
        <v>2087</v>
      </c>
      <c r="E85" s="53" t="s">
        <v>55</v>
      </c>
      <c r="F85" s="54">
        <v>105</v>
      </c>
      <c r="G85" s="53" t="s">
        <v>56</v>
      </c>
      <c r="H85" s="53" t="s">
        <v>63</v>
      </c>
      <c r="I85" s="52">
        <v>15</v>
      </c>
      <c r="J85" s="53" t="s">
        <v>58</v>
      </c>
      <c r="K85" s="55">
        <v>44835</v>
      </c>
      <c r="L85" s="56">
        <v>6659</v>
      </c>
      <c r="M85" s="56">
        <v>7921</v>
      </c>
      <c r="N85" s="56">
        <v>4690</v>
      </c>
      <c r="O85" s="56">
        <v>393</v>
      </c>
      <c r="P85" s="57">
        <v>498</v>
      </c>
      <c r="Q85" s="58">
        <v>0.05</v>
      </c>
      <c r="R85" s="57">
        <v>473.1</v>
      </c>
      <c r="S85" s="57">
        <v>663</v>
      </c>
      <c r="T85" s="58">
        <v>0.05</v>
      </c>
      <c r="U85" s="57">
        <v>629.85</v>
      </c>
      <c r="V85" s="57">
        <v>994</v>
      </c>
      <c r="W85" s="58">
        <v>0.05</v>
      </c>
      <c r="X85" s="57">
        <v>944.3</v>
      </c>
      <c r="Y85" s="57">
        <v>994</v>
      </c>
      <c r="Z85" s="58">
        <v>0.05</v>
      </c>
      <c r="AA85" s="57">
        <v>944.3</v>
      </c>
      <c r="AB85" s="57">
        <v>12939291.65</v>
      </c>
      <c r="AC85" s="53" t="str">
        <f t="shared" si="793"/>
        <v>Registro Valido</v>
      </c>
      <c r="AD85" s="57">
        <f t="shared" ref="AD85" si="910">IF(OR(ISERROR(VLOOKUP(CONCATENATE("ALI_",$C85,"_SEG_",$I85,"_PROV_",$D85),Catalogo_Precios,AD$8,FALSE)),L85=0),0,VLOOKUP(CONCATENATE("ALI_",$C85,"_SEG_",$I85,"_PROV_",$D85),Catalogo_Precios,AD$8,FALSE))</f>
        <v>498</v>
      </c>
      <c r="AE85" s="57">
        <f t="shared" ref="AE85" si="911">IF(OR(ISERROR(VLOOKUP(CONCATENATE("ALI_",$C85,"_SEG_",$I85,"_PROV_",$D85),Catalogo_Precios,AE$8,FALSE)),M85=0),0,VLOOKUP(CONCATENATE("ALI_",$C85,"_SEG_",$I85,"_PROV_",$D85),Catalogo_Precios,AE$8,FALSE))</f>
        <v>663</v>
      </c>
      <c r="AF85" s="57">
        <f t="shared" ref="AF85" si="912">IF(OR(ISERROR(VLOOKUP(CONCATENATE("ALI_",$C85,"_SEG_",$I85,"_PROV_",$D85),Catalogo_Precios,AF$8,FALSE)),N85=0),0,VLOOKUP(CONCATENATE("ALI_",$C85,"_SEG_",$I85,"_PROV_",$D85),Catalogo_Precios,AF$8,FALSE))</f>
        <v>994</v>
      </c>
      <c r="AG85" s="57">
        <f t="shared" ref="AG85" si="913">IF(OR(ISERROR(VLOOKUP(CONCATENATE("ALI_",$C85,"_SEG_",$I85,"_PROV_",$D85),Catalogo_Precios,AG$8,FALSE)),O85=0),0,VLOOKUP(CONCATENATE("ALI_",$C85,"_SEG_",$I85,"_PROV_",$D85),Catalogo_Precios,AG$8,FALSE))</f>
        <v>994</v>
      </c>
      <c r="AH85" s="57">
        <f t="shared" ref="AH85" si="914">IF(OR(ISERROR(VLOOKUP(CONCATENATE("ALI_",$C85,"_SEG_",$I85,"_PROV_",$D85),Catalogo_Precios,AH$8,FALSE)),L85=0),0,VLOOKUP(CONCATENATE("ALI_",$C85,"_SEG_",$I85,"_PROV_",$D85),Catalogo_Precios,AH$8,FALSE))</f>
        <v>498</v>
      </c>
      <c r="AI85" s="57">
        <f t="shared" ref="AI85" si="915">IF(OR(ISERROR(VLOOKUP(CONCATENATE("ALI_",$C85,"_SEG_",$I85,"_PROV_",$D85),Catalogo_Precios,AI$8,FALSE)),M85=0),0,VLOOKUP(CONCATENATE("ALI_",$C85,"_SEG_",$I85,"_PROV_",$D85),Catalogo_Precios,AI$8,FALSE))</f>
        <v>663</v>
      </c>
      <c r="AJ85" s="57">
        <f t="shared" ref="AJ85" si="916">IF(OR(ISERROR(VLOOKUP(CONCATENATE("ALI_",$C85,"_SEG_",$I85,"_PROV_",$D85),Catalogo_Precios,AJ$8,FALSE)),N85=0),0,VLOOKUP(CONCATENATE("ALI_",$C85,"_SEG_",$I85,"_PROV_",$D85),Catalogo_Precios,AJ$8,FALSE))</f>
        <v>994</v>
      </c>
      <c r="AK85" s="57">
        <f t="shared" ref="AK85" si="917">IF(OR(ISERROR(VLOOKUP(CONCATENATE("ALI_",$C85,"_SEG_",$I85,"_PROV_",$D85),Catalogo_Precios,AK$8,FALSE)),O85=0),0,VLOOKUP(CONCATENATE("ALI_",$C85,"_SEG_",$I85,"_PROV_",$D85),Catalogo_Precios,AK$8,FALSE))</f>
        <v>994</v>
      </c>
      <c r="AL85" s="53"/>
      <c r="AM85" s="59" t="str">
        <f t="shared" si="802"/>
        <v>ALI_93_SEG_15</v>
      </c>
      <c r="AN85" s="59" t="str">
        <f t="shared" si="803"/>
        <v>ALI_93_SEG_15_VAL_12939291.65</v>
      </c>
      <c r="AO85" s="60">
        <f t="shared" ref="AO85" si="918">IF(OR(AB85="",AB85=0),0,COUNTIF(Codificacion,AM85))</f>
        <v>5</v>
      </c>
      <c r="AP85" s="61">
        <f t="array" ref="AP85">MIN(IF(Codificacion=AM85,Total_Cotizacion,""))</f>
        <v>11411729.910000002</v>
      </c>
      <c r="AQ85" s="62" t="b">
        <f t="shared" si="805"/>
        <v>0</v>
      </c>
      <c r="AR85" s="51" t="str">
        <f t="shared" ref="AR85" si="919">IF(COUNTIF(Codificacion2,CONCATENATE(AM85,"_VAL_",AB85))&gt;1,"Empate","")</f>
        <v/>
      </c>
      <c r="AS85" s="63" t="str">
        <f t="shared" si="807"/>
        <v/>
      </c>
      <c r="AT85" s="59" t="str">
        <f t="shared" si="808"/>
        <v>ALI_93_SEG_15_</v>
      </c>
      <c r="AU85" s="63">
        <f t="shared" ref="AU85" si="920">IF(AND(COUNTIF(Codificacion3,AT85)&lt;AO85),1,COUNTIF(Codificacion3,AT85))</f>
        <v>1</v>
      </c>
      <c r="AV85" s="62" t="str">
        <f t="shared" si="810"/>
        <v>No Seleccionada</v>
      </c>
      <c r="AW85" s="53"/>
      <c r="AX85" s="51" t="str">
        <f t="shared" si="811"/>
        <v>ALI_93_SEG_15FALSO</v>
      </c>
      <c r="AY85" s="51">
        <f t="shared" si="791"/>
        <v>4</v>
      </c>
      <c r="AZ85" s="64" t="b">
        <f t="shared" si="812"/>
        <v>0</v>
      </c>
    </row>
    <row r="86" spans="1:52" x14ac:dyDescent="0.2">
      <c r="A86" s="50" t="b">
        <f t="shared" si="778"/>
        <v>0</v>
      </c>
      <c r="B86" s="51" t="s">
        <v>54</v>
      </c>
      <c r="C86" s="52">
        <v>95</v>
      </c>
      <c r="D86" s="52">
        <f t="shared" ref="D86" si="921">IF(ISERROR(VLOOKUP(E86,Proveedores,2,FALSE)),"",VLOOKUP(E86,Proveedores,2,FALSE))</f>
        <v>2087</v>
      </c>
      <c r="E86" s="53" t="s">
        <v>55</v>
      </c>
      <c r="F86" s="54">
        <v>121</v>
      </c>
      <c r="G86" s="53" t="s">
        <v>61</v>
      </c>
      <c r="H86" s="53" t="s">
        <v>64</v>
      </c>
      <c r="I86" s="52">
        <v>1</v>
      </c>
      <c r="J86" s="53" t="s">
        <v>58</v>
      </c>
      <c r="K86" s="55">
        <v>44835</v>
      </c>
      <c r="L86" s="56">
        <v>14818</v>
      </c>
      <c r="M86" s="56">
        <v>17923</v>
      </c>
      <c r="N86" s="56">
        <v>9999</v>
      </c>
      <c r="O86" s="56">
        <v>730</v>
      </c>
      <c r="P86" s="57">
        <v>882</v>
      </c>
      <c r="Q86" s="58">
        <v>0</v>
      </c>
      <c r="R86" s="57">
        <v>882</v>
      </c>
      <c r="S86" s="57">
        <v>882</v>
      </c>
      <c r="T86" s="58">
        <v>0</v>
      </c>
      <c r="U86" s="57">
        <v>882</v>
      </c>
      <c r="V86" s="57">
        <v>882</v>
      </c>
      <c r="W86" s="58">
        <v>0</v>
      </c>
      <c r="X86" s="57">
        <v>882</v>
      </c>
      <c r="Y86" s="57">
        <v>882</v>
      </c>
      <c r="Z86" s="58">
        <v>0</v>
      </c>
      <c r="AA86" s="57">
        <v>882</v>
      </c>
      <c r="AB86" s="57">
        <v>38340540</v>
      </c>
      <c r="AC86" s="53" t="str">
        <f t="shared" si="793"/>
        <v>Registro Valido</v>
      </c>
      <c r="AD86" s="57">
        <f t="shared" ref="AD86" si="922">IF(OR(ISERROR(VLOOKUP(CONCATENATE("ALI_",$C86,"_SEG_",$I86,"_PROV_",$D86),Catalogo_Precios,AD$8,FALSE)),L86=0),0,VLOOKUP(CONCATENATE("ALI_",$C86,"_SEG_",$I86,"_PROV_",$D86),Catalogo_Precios,AD$8,FALSE))</f>
        <v>882</v>
      </c>
      <c r="AE86" s="57">
        <f t="shared" ref="AE86" si="923">IF(OR(ISERROR(VLOOKUP(CONCATENATE("ALI_",$C86,"_SEG_",$I86,"_PROV_",$D86),Catalogo_Precios,AE$8,FALSE)),M86=0),0,VLOOKUP(CONCATENATE("ALI_",$C86,"_SEG_",$I86,"_PROV_",$D86),Catalogo_Precios,AE$8,FALSE))</f>
        <v>882</v>
      </c>
      <c r="AF86" s="57">
        <f t="shared" ref="AF86" si="924">IF(OR(ISERROR(VLOOKUP(CONCATENATE("ALI_",$C86,"_SEG_",$I86,"_PROV_",$D86),Catalogo_Precios,AF$8,FALSE)),N86=0),0,VLOOKUP(CONCATENATE("ALI_",$C86,"_SEG_",$I86,"_PROV_",$D86),Catalogo_Precios,AF$8,FALSE))</f>
        <v>882</v>
      </c>
      <c r="AG86" s="57">
        <f t="shared" ref="AG86" si="925">IF(OR(ISERROR(VLOOKUP(CONCATENATE("ALI_",$C86,"_SEG_",$I86,"_PROV_",$D86),Catalogo_Precios,AG$8,FALSE)),O86=0),0,VLOOKUP(CONCATENATE("ALI_",$C86,"_SEG_",$I86,"_PROV_",$D86),Catalogo_Precios,AG$8,FALSE))</f>
        <v>882</v>
      </c>
      <c r="AH86" s="57">
        <f t="shared" ref="AH86" si="926">IF(OR(ISERROR(VLOOKUP(CONCATENATE("ALI_",$C86,"_SEG_",$I86,"_PROV_",$D86),Catalogo_Precios,AH$8,FALSE)),L86=0),0,VLOOKUP(CONCATENATE("ALI_",$C86,"_SEG_",$I86,"_PROV_",$D86),Catalogo_Precios,AH$8,FALSE))</f>
        <v>882</v>
      </c>
      <c r="AI86" s="57">
        <f t="shared" ref="AI86" si="927">IF(OR(ISERROR(VLOOKUP(CONCATENATE("ALI_",$C86,"_SEG_",$I86,"_PROV_",$D86),Catalogo_Precios,AI$8,FALSE)),M86=0),0,VLOOKUP(CONCATENATE("ALI_",$C86,"_SEG_",$I86,"_PROV_",$D86),Catalogo_Precios,AI$8,FALSE))</f>
        <v>882</v>
      </c>
      <c r="AJ86" s="57">
        <f t="shared" ref="AJ86" si="928">IF(OR(ISERROR(VLOOKUP(CONCATENATE("ALI_",$C86,"_SEG_",$I86,"_PROV_",$D86),Catalogo_Precios,AJ$8,FALSE)),N86=0),0,VLOOKUP(CONCATENATE("ALI_",$C86,"_SEG_",$I86,"_PROV_",$D86),Catalogo_Precios,AJ$8,FALSE))</f>
        <v>882</v>
      </c>
      <c r="AK86" s="57">
        <f t="shared" ref="AK86" si="929">IF(OR(ISERROR(VLOOKUP(CONCATENATE("ALI_",$C86,"_SEG_",$I86,"_PROV_",$D86),Catalogo_Precios,AK$8,FALSE)),O86=0),0,VLOOKUP(CONCATENATE("ALI_",$C86,"_SEG_",$I86,"_PROV_",$D86),Catalogo_Precios,AK$8,FALSE))</f>
        <v>882</v>
      </c>
      <c r="AL86" s="53"/>
      <c r="AM86" s="59" t="str">
        <f t="shared" si="802"/>
        <v>ALI_95_SEG_1</v>
      </c>
      <c r="AN86" s="59" t="str">
        <f t="shared" si="803"/>
        <v>ALI_95_SEG_1_VAL_38340540</v>
      </c>
      <c r="AO86" s="60">
        <f t="shared" ref="AO86" si="930">IF(OR(AB86="",AB86=0),0,COUNTIF(Codificacion,AM86))</f>
        <v>3</v>
      </c>
      <c r="AP86" s="61">
        <f t="array" ref="AP86">MIN(IF(Codificacion=AM86,Total_Cotizacion,""))</f>
        <v>35561068.199999996</v>
      </c>
      <c r="AQ86" s="62" t="b">
        <f t="shared" si="805"/>
        <v>0</v>
      </c>
      <c r="AR86" s="51" t="str">
        <f t="shared" ref="AR86" si="931">IF(COUNTIF(Codificacion2,CONCATENATE(AM86,"_VAL_",AB86))&gt;1,"Empate","")</f>
        <v/>
      </c>
      <c r="AS86" s="63" t="str">
        <f t="shared" si="807"/>
        <v/>
      </c>
      <c r="AT86" s="59" t="str">
        <f t="shared" si="808"/>
        <v>ALI_95_SEG_1_</v>
      </c>
      <c r="AU86" s="63">
        <f t="shared" ref="AU86" si="932">IF(AND(COUNTIF(Codificacion3,AT86)&lt;AO86),1,COUNTIF(Codificacion3,AT86))</f>
        <v>1</v>
      </c>
      <c r="AV86" s="62" t="str">
        <f t="shared" si="810"/>
        <v>No Seleccionada</v>
      </c>
      <c r="AW86" s="53"/>
      <c r="AX86" s="51" t="str">
        <f t="shared" si="811"/>
        <v>ALI_95_SEG_1FALSO</v>
      </c>
      <c r="AY86" s="51">
        <f t="shared" si="791"/>
        <v>2</v>
      </c>
      <c r="AZ86" s="64" t="b">
        <f t="shared" si="812"/>
        <v>0</v>
      </c>
    </row>
    <row r="87" spans="1:52" x14ac:dyDescent="0.2">
      <c r="A87" s="50" t="b">
        <f t="shared" si="778"/>
        <v>0</v>
      </c>
      <c r="B87" s="51" t="s">
        <v>54</v>
      </c>
      <c r="C87" s="52">
        <v>95</v>
      </c>
      <c r="D87" s="52">
        <f t="shared" ref="D87" si="933">IF(ISERROR(VLOOKUP(E87,Proveedores,2,FALSE)),"",VLOOKUP(E87,Proveedores,2,FALSE))</f>
        <v>2087</v>
      </c>
      <c r="E87" s="53" t="s">
        <v>55</v>
      </c>
      <c r="F87" s="54">
        <v>122</v>
      </c>
      <c r="G87" s="53" t="s">
        <v>61</v>
      </c>
      <c r="H87" s="53" t="s">
        <v>64</v>
      </c>
      <c r="I87" s="52">
        <v>2</v>
      </c>
      <c r="J87" s="53" t="s">
        <v>58</v>
      </c>
      <c r="K87" s="55">
        <v>44835</v>
      </c>
      <c r="L87" s="56">
        <v>15158</v>
      </c>
      <c r="M87" s="56">
        <v>18328</v>
      </c>
      <c r="N87" s="56">
        <v>10223</v>
      </c>
      <c r="O87" s="56">
        <v>746</v>
      </c>
      <c r="P87" s="57">
        <v>882</v>
      </c>
      <c r="Q87" s="58">
        <v>0</v>
      </c>
      <c r="R87" s="57">
        <v>882</v>
      </c>
      <c r="S87" s="57">
        <v>882</v>
      </c>
      <c r="T87" s="58">
        <v>0</v>
      </c>
      <c r="U87" s="57">
        <v>882</v>
      </c>
      <c r="V87" s="57">
        <v>882</v>
      </c>
      <c r="W87" s="58">
        <v>0</v>
      </c>
      <c r="X87" s="57">
        <v>882</v>
      </c>
      <c r="Y87" s="57">
        <v>882</v>
      </c>
      <c r="Z87" s="58">
        <v>0</v>
      </c>
      <c r="AA87" s="57">
        <v>882</v>
      </c>
      <c r="AB87" s="57">
        <v>39209310</v>
      </c>
      <c r="AC87" s="53" t="str">
        <f t="shared" si="793"/>
        <v>Registro Valido</v>
      </c>
      <c r="AD87" s="57">
        <f t="shared" ref="AD87" si="934">IF(OR(ISERROR(VLOOKUP(CONCATENATE("ALI_",$C87,"_SEG_",$I87,"_PROV_",$D87),Catalogo_Precios,AD$8,FALSE)),L87=0),0,VLOOKUP(CONCATENATE("ALI_",$C87,"_SEG_",$I87,"_PROV_",$D87),Catalogo_Precios,AD$8,FALSE))</f>
        <v>882</v>
      </c>
      <c r="AE87" s="57">
        <f t="shared" ref="AE87" si="935">IF(OR(ISERROR(VLOOKUP(CONCATENATE("ALI_",$C87,"_SEG_",$I87,"_PROV_",$D87),Catalogo_Precios,AE$8,FALSE)),M87=0),0,VLOOKUP(CONCATENATE("ALI_",$C87,"_SEG_",$I87,"_PROV_",$D87),Catalogo_Precios,AE$8,FALSE))</f>
        <v>882</v>
      </c>
      <c r="AF87" s="57">
        <f t="shared" ref="AF87" si="936">IF(OR(ISERROR(VLOOKUP(CONCATENATE("ALI_",$C87,"_SEG_",$I87,"_PROV_",$D87),Catalogo_Precios,AF$8,FALSE)),N87=0),0,VLOOKUP(CONCATENATE("ALI_",$C87,"_SEG_",$I87,"_PROV_",$D87),Catalogo_Precios,AF$8,FALSE))</f>
        <v>882</v>
      </c>
      <c r="AG87" s="57">
        <f t="shared" ref="AG87" si="937">IF(OR(ISERROR(VLOOKUP(CONCATENATE("ALI_",$C87,"_SEG_",$I87,"_PROV_",$D87),Catalogo_Precios,AG$8,FALSE)),O87=0),0,VLOOKUP(CONCATENATE("ALI_",$C87,"_SEG_",$I87,"_PROV_",$D87),Catalogo_Precios,AG$8,FALSE))</f>
        <v>882</v>
      </c>
      <c r="AH87" s="57">
        <f t="shared" ref="AH87" si="938">IF(OR(ISERROR(VLOOKUP(CONCATENATE("ALI_",$C87,"_SEG_",$I87,"_PROV_",$D87),Catalogo_Precios,AH$8,FALSE)),L87=0),0,VLOOKUP(CONCATENATE("ALI_",$C87,"_SEG_",$I87,"_PROV_",$D87),Catalogo_Precios,AH$8,FALSE))</f>
        <v>882</v>
      </c>
      <c r="AI87" s="57">
        <f t="shared" ref="AI87" si="939">IF(OR(ISERROR(VLOOKUP(CONCATENATE("ALI_",$C87,"_SEG_",$I87,"_PROV_",$D87),Catalogo_Precios,AI$8,FALSE)),M87=0),0,VLOOKUP(CONCATENATE("ALI_",$C87,"_SEG_",$I87,"_PROV_",$D87),Catalogo_Precios,AI$8,FALSE))</f>
        <v>882</v>
      </c>
      <c r="AJ87" s="57">
        <f t="shared" ref="AJ87" si="940">IF(OR(ISERROR(VLOOKUP(CONCATENATE("ALI_",$C87,"_SEG_",$I87,"_PROV_",$D87),Catalogo_Precios,AJ$8,FALSE)),N87=0),0,VLOOKUP(CONCATENATE("ALI_",$C87,"_SEG_",$I87,"_PROV_",$D87),Catalogo_Precios,AJ$8,FALSE))</f>
        <v>882</v>
      </c>
      <c r="AK87" s="57">
        <f t="shared" ref="AK87" si="941">IF(OR(ISERROR(VLOOKUP(CONCATENATE("ALI_",$C87,"_SEG_",$I87,"_PROV_",$D87),Catalogo_Precios,AK$8,FALSE)),O87=0),0,VLOOKUP(CONCATENATE("ALI_",$C87,"_SEG_",$I87,"_PROV_",$D87),Catalogo_Precios,AK$8,FALSE))</f>
        <v>882</v>
      </c>
      <c r="AL87" s="53"/>
      <c r="AM87" s="59" t="str">
        <f t="shared" si="802"/>
        <v>ALI_95_SEG_2</v>
      </c>
      <c r="AN87" s="59" t="str">
        <f t="shared" si="803"/>
        <v>ALI_95_SEG_2_VAL_39209310</v>
      </c>
      <c r="AO87" s="60">
        <f t="shared" ref="AO87" si="942">IF(OR(AB87="",AB87=0),0,COUNTIF(Codificacion,AM87))</f>
        <v>3</v>
      </c>
      <c r="AP87" s="61">
        <f t="array" ref="AP87">MIN(IF(Codificacion=AM87,Total_Cotizacion,""))</f>
        <v>36413979.600000001</v>
      </c>
      <c r="AQ87" s="62" t="b">
        <f t="shared" si="805"/>
        <v>0</v>
      </c>
      <c r="AR87" s="51" t="str">
        <f t="shared" ref="AR87" si="943">IF(COUNTIF(Codificacion2,CONCATENATE(AM87,"_VAL_",AB87))&gt;1,"Empate","")</f>
        <v/>
      </c>
      <c r="AS87" s="63" t="str">
        <f t="shared" si="807"/>
        <v/>
      </c>
      <c r="AT87" s="59" t="str">
        <f t="shared" si="808"/>
        <v>ALI_95_SEG_2_</v>
      </c>
      <c r="AU87" s="63">
        <f t="shared" ref="AU87" si="944">IF(AND(COUNTIF(Codificacion3,AT87)&lt;AO87),1,COUNTIF(Codificacion3,AT87))</f>
        <v>1</v>
      </c>
      <c r="AV87" s="62" t="str">
        <f t="shared" si="810"/>
        <v>No Seleccionada</v>
      </c>
      <c r="AW87" s="53"/>
      <c r="AX87" s="51" t="str">
        <f t="shared" si="811"/>
        <v>ALI_95_SEG_2FALSO</v>
      </c>
      <c r="AY87" s="51">
        <f t="shared" si="791"/>
        <v>2</v>
      </c>
      <c r="AZ87" s="64" t="b">
        <f t="shared" si="812"/>
        <v>0</v>
      </c>
    </row>
    <row r="88" spans="1:52" x14ac:dyDescent="0.2">
      <c r="A88" s="50" t="b">
        <f t="shared" si="778"/>
        <v>0</v>
      </c>
      <c r="B88" s="51" t="s">
        <v>54</v>
      </c>
      <c r="C88" s="52">
        <v>95</v>
      </c>
      <c r="D88" s="52">
        <f t="shared" ref="D88" si="945">IF(ISERROR(VLOOKUP(E88,Proveedores,2,FALSE)),"",VLOOKUP(E88,Proveedores,2,FALSE))</f>
        <v>2087</v>
      </c>
      <c r="E88" s="53" t="s">
        <v>55</v>
      </c>
      <c r="F88" s="54">
        <v>123</v>
      </c>
      <c r="G88" s="53" t="s">
        <v>61</v>
      </c>
      <c r="H88" s="53" t="s">
        <v>64</v>
      </c>
      <c r="I88" s="52">
        <v>3</v>
      </c>
      <c r="J88" s="53" t="s">
        <v>58</v>
      </c>
      <c r="K88" s="55">
        <v>44835</v>
      </c>
      <c r="L88" s="56">
        <v>12043</v>
      </c>
      <c r="M88" s="56">
        <v>14471</v>
      </c>
      <c r="N88" s="56">
        <v>7734</v>
      </c>
      <c r="O88" s="56">
        <v>630</v>
      </c>
      <c r="P88" s="57">
        <v>882</v>
      </c>
      <c r="Q88" s="58">
        <v>0</v>
      </c>
      <c r="R88" s="57">
        <v>882</v>
      </c>
      <c r="S88" s="57">
        <v>882</v>
      </c>
      <c r="T88" s="58">
        <v>0</v>
      </c>
      <c r="U88" s="57">
        <v>882</v>
      </c>
      <c r="V88" s="57">
        <v>882</v>
      </c>
      <c r="W88" s="58">
        <v>0</v>
      </c>
      <c r="X88" s="57">
        <v>882</v>
      </c>
      <c r="Y88" s="57">
        <v>882</v>
      </c>
      <c r="Z88" s="58">
        <v>0</v>
      </c>
      <c r="AA88" s="57">
        <v>882</v>
      </c>
      <c r="AB88" s="57">
        <v>30762396</v>
      </c>
      <c r="AC88" s="53" t="str">
        <f t="shared" si="793"/>
        <v>Registro Valido</v>
      </c>
      <c r="AD88" s="57">
        <f t="shared" ref="AD88" si="946">IF(OR(ISERROR(VLOOKUP(CONCATENATE("ALI_",$C88,"_SEG_",$I88,"_PROV_",$D88),Catalogo_Precios,AD$8,FALSE)),L88=0),0,VLOOKUP(CONCATENATE("ALI_",$C88,"_SEG_",$I88,"_PROV_",$D88),Catalogo_Precios,AD$8,FALSE))</f>
        <v>882</v>
      </c>
      <c r="AE88" s="57">
        <f t="shared" ref="AE88" si="947">IF(OR(ISERROR(VLOOKUP(CONCATENATE("ALI_",$C88,"_SEG_",$I88,"_PROV_",$D88),Catalogo_Precios,AE$8,FALSE)),M88=0),0,VLOOKUP(CONCATENATE("ALI_",$C88,"_SEG_",$I88,"_PROV_",$D88),Catalogo_Precios,AE$8,FALSE))</f>
        <v>882</v>
      </c>
      <c r="AF88" s="57">
        <f t="shared" ref="AF88" si="948">IF(OR(ISERROR(VLOOKUP(CONCATENATE("ALI_",$C88,"_SEG_",$I88,"_PROV_",$D88),Catalogo_Precios,AF$8,FALSE)),N88=0),0,VLOOKUP(CONCATENATE("ALI_",$C88,"_SEG_",$I88,"_PROV_",$D88),Catalogo_Precios,AF$8,FALSE))</f>
        <v>882</v>
      </c>
      <c r="AG88" s="57">
        <f t="shared" ref="AG88" si="949">IF(OR(ISERROR(VLOOKUP(CONCATENATE("ALI_",$C88,"_SEG_",$I88,"_PROV_",$D88),Catalogo_Precios,AG$8,FALSE)),O88=0),0,VLOOKUP(CONCATENATE("ALI_",$C88,"_SEG_",$I88,"_PROV_",$D88),Catalogo_Precios,AG$8,FALSE))</f>
        <v>882</v>
      </c>
      <c r="AH88" s="57">
        <f t="shared" ref="AH88" si="950">IF(OR(ISERROR(VLOOKUP(CONCATENATE("ALI_",$C88,"_SEG_",$I88,"_PROV_",$D88),Catalogo_Precios,AH$8,FALSE)),L88=0),0,VLOOKUP(CONCATENATE("ALI_",$C88,"_SEG_",$I88,"_PROV_",$D88),Catalogo_Precios,AH$8,FALSE))</f>
        <v>882</v>
      </c>
      <c r="AI88" s="57">
        <f t="shared" ref="AI88" si="951">IF(OR(ISERROR(VLOOKUP(CONCATENATE("ALI_",$C88,"_SEG_",$I88,"_PROV_",$D88),Catalogo_Precios,AI$8,FALSE)),M88=0),0,VLOOKUP(CONCATENATE("ALI_",$C88,"_SEG_",$I88,"_PROV_",$D88),Catalogo_Precios,AI$8,FALSE))</f>
        <v>882</v>
      </c>
      <c r="AJ88" s="57">
        <f t="shared" ref="AJ88" si="952">IF(OR(ISERROR(VLOOKUP(CONCATENATE("ALI_",$C88,"_SEG_",$I88,"_PROV_",$D88),Catalogo_Precios,AJ$8,FALSE)),N88=0),0,VLOOKUP(CONCATENATE("ALI_",$C88,"_SEG_",$I88,"_PROV_",$D88),Catalogo_Precios,AJ$8,FALSE))</f>
        <v>882</v>
      </c>
      <c r="AK88" s="57">
        <f t="shared" ref="AK88" si="953">IF(OR(ISERROR(VLOOKUP(CONCATENATE("ALI_",$C88,"_SEG_",$I88,"_PROV_",$D88),Catalogo_Precios,AK$8,FALSE)),O88=0),0,VLOOKUP(CONCATENATE("ALI_",$C88,"_SEG_",$I88,"_PROV_",$D88),Catalogo_Precios,AK$8,FALSE))</f>
        <v>882</v>
      </c>
      <c r="AL88" s="53"/>
      <c r="AM88" s="59" t="str">
        <f t="shared" si="802"/>
        <v>ALI_95_SEG_3</v>
      </c>
      <c r="AN88" s="59" t="str">
        <f t="shared" si="803"/>
        <v>ALI_95_SEG_3_VAL_30762396</v>
      </c>
      <c r="AO88" s="60">
        <f t="shared" ref="AO88" si="954">IF(OR(AB88="",AB88=0),0,COUNTIF(Codificacion,AM88))</f>
        <v>3</v>
      </c>
      <c r="AP88" s="61">
        <f t="array" ref="AP88">MIN(IF(Codificacion=AM88,Total_Cotizacion,""))</f>
        <v>28584962.460000001</v>
      </c>
      <c r="AQ88" s="62" t="b">
        <f t="shared" si="805"/>
        <v>0</v>
      </c>
      <c r="AR88" s="51" t="str">
        <f t="shared" ref="AR88" si="955">IF(COUNTIF(Codificacion2,CONCATENATE(AM88,"_VAL_",AB88))&gt;1,"Empate","")</f>
        <v/>
      </c>
      <c r="AS88" s="63" t="str">
        <f t="shared" si="807"/>
        <v/>
      </c>
      <c r="AT88" s="59" t="str">
        <f t="shared" si="808"/>
        <v>ALI_95_SEG_3_</v>
      </c>
      <c r="AU88" s="63">
        <f t="shared" ref="AU88" si="956">IF(AND(COUNTIF(Codificacion3,AT88)&lt;AO88),1,COUNTIF(Codificacion3,AT88))</f>
        <v>1</v>
      </c>
      <c r="AV88" s="62" t="str">
        <f t="shared" si="810"/>
        <v>No Seleccionada</v>
      </c>
      <c r="AW88" s="53"/>
      <c r="AX88" s="51" t="str">
        <f t="shared" si="811"/>
        <v>ALI_95_SEG_3FALSO</v>
      </c>
      <c r="AY88" s="51">
        <f t="shared" si="791"/>
        <v>2</v>
      </c>
      <c r="AZ88" s="64" t="b">
        <f t="shared" si="812"/>
        <v>0</v>
      </c>
    </row>
    <row r="89" spans="1:52" x14ac:dyDescent="0.2">
      <c r="A89" s="50" t="b">
        <f t="shared" si="778"/>
        <v>0</v>
      </c>
      <c r="B89" s="51" t="s">
        <v>54</v>
      </c>
      <c r="C89" s="52">
        <v>95</v>
      </c>
      <c r="D89" s="52">
        <f t="shared" ref="D89" si="957">IF(ISERROR(VLOOKUP(E89,Proveedores,2,FALSE)),"",VLOOKUP(E89,Proveedores,2,FALSE))</f>
        <v>2087</v>
      </c>
      <c r="E89" s="53" t="s">
        <v>55</v>
      </c>
      <c r="F89" s="54">
        <v>124</v>
      </c>
      <c r="G89" s="53" t="s">
        <v>61</v>
      </c>
      <c r="H89" s="53" t="s">
        <v>64</v>
      </c>
      <c r="I89" s="52">
        <v>4</v>
      </c>
      <c r="J89" s="53" t="s">
        <v>58</v>
      </c>
      <c r="K89" s="55">
        <v>44835</v>
      </c>
      <c r="L89" s="56">
        <v>12831</v>
      </c>
      <c r="M89" s="56">
        <v>15417</v>
      </c>
      <c r="N89" s="56">
        <v>8239</v>
      </c>
      <c r="O89" s="56">
        <v>673</v>
      </c>
      <c r="P89" s="57">
        <v>882</v>
      </c>
      <c r="Q89" s="58">
        <v>0</v>
      </c>
      <c r="R89" s="57">
        <v>882</v>
      </c>
      <c r="S89" s="57">
        <v>882</v>
      </c>
      <c r="T89" s="58">
        <v>0</v>
      </c>
      <c r="U89" s="57">
        <v>882</v>
      </c>
      <c r="V89" s="57">
        <v>882</v>
      </c>
      <c r="W89" s="58">
        <v>0</v>
      </c>
      <c r="X89" s="57">
        <v>882</v>
      </c>
      <c r="Y89" s="57">
        <v>882</v>
      </c>
      <c r="Z89" s="58">
        <v>0</v>
      </c>
      <c r="AA89" s="57">
        <v>882</v>
      </c>
      <c r="AB89" s="57">
        <v>32775120</v>
      </c>
      <c r="AC89" s="53" t="str">
        <f t="shared" si="793"/>
        <v>Registro Valido</v>
      </c>
      <c r="AD89" s="57">
        <f t="shared" ref="AD89" si="958">IF(OR(ISERROR(VLOOKUP(CONCATENATE("ALI_",$C89,"_SEG_",$I89,"_PROV_",$D89),Catalogo_Precios,AD$8,FALSE)),L89=0),0,VLOOKUP(CONCATENATE("ALI_",$C89,"_SEG_",$I89,"_PROV_",$D89),Catalogo_Precios,AD$8,FALSE))</f>
        <v>882</v>
      </c>
      <c r="AE89" s="57">
        <f t="shared" ref="AE89" si="959">IF(OR(ISERROR(VLOOKUP(CONCATENATE("ALI_",$C89,"_SEG_",$I89,"_PROV_",$D89),Catalogo_Precios,AE$8,FALSE)),M89=0),0,VLOOKUP(CONCATENATE("ALI_",$C89,"_SEG_",$I89,"_PROV_",$D89),Catalogo_Precios,AE$8,FALSE))</f>
        <v>882</v>
      </c>
      <c r="AF89" s="57">
        <f t="shared" ref="AF89" si="960">IF(OR(ISERROR(VLOOKUP(CONCATENATE("ALI_",$C89,"_SEG_",$I89,"_PROV_",$D89),Catalogo_Precios,AF$8,FALSE)),N89=0),0,VLOOKUP(CONCATENATE("ALI_",$C89,"_SEG_",$I89,"_PROV_",$D89),Catalogo_Precios,AF$8,FALSE))</f>
        <v>882</v>
      </c>
      <c r="AG89" s="57">
        <f t="shared" ref="AG89" si="961">IF(OR(ISERROR(VLOOKUP(CONCATENATE("ALI_",$C89,"_SEG_",$I89,"_PROV_",$D89),Catalogo_Precios,AG$8,FALSE)),O89=0),0,VLOOKUP(CONCATENATE("ALI_",$C89,"_SEG_",$I89,"_PROV_",$D89),Catalogo_Precios,AG$8,FALSE))</f>
        <v>882</v>
      </c>
      <c r="AH89" s="57">
        <f t="shared" ref="AH89" si="962">IF(OR(ISERROR(VLOOKUP(CONCATENATE("ALI_",$C89,"_SEG_",$I89,"_PROV_",$D89),Catalogo_Precios,AH$8,FALSE)),L89=0),0,VLOOKUP(CONCATENATE("ALI_",$C89,"_SEG_",$I89,"_PROV_",$D89),Catalogo_Precios,AH$8,FALSE))</f>
        <v>882</v>
      </c>
      <c r="AI89" s="57">
        <f t="shared" ref="AI89" si="963">IF(OR(ISERROR(VLOOKUP(CONCATENATE("ALI_",$C89,"_SEG_",$I89,"_PROV_",$D89),Catalogo_Precios,AI$8,FALSE)),M89=0),0,VLOOKUP(CONCATENATE("ALI_",$C89,"_SEG_",$I89,"_PROV_",$D89),Catalogo_Precios,AI$8,FALSE))</f>
        <v>882</v>
      </c>
      <c r="AJ89" s="57">
        <f t="shared" ref="AJ89" si="964">IF(OR(ISERROR(VLOOKUP(CONCATENATE("ALI_",$C89,"_SEG_",$I89,"_PROV_",$D89),Catalogo_Precios,AJ$8,FALSE)),N89=0),0,VLOOKUP(CONCATENATE("ALI_",$C89,"_SEG_",$I89,"_PROV_",$D89),Catalogo_Precios,AJ$8,FALSE))</f>
        <v>882</v>
      </c>
      <c r="AK89" s="57">
        <f t="shared" ref="AK89" si="965">IF(OR(ISERROR(VLOOKUP(CONCATENATE("ALI_",$C89,"_SEG_",$I89,"_PROV_",$D89),Catalogo_Precios,AK$8,FALSE)),O89=0),0,VLOOKUP(CONCATENATE("ALI_",$C89,"_SEG_",$I89,"_PROV_",$D89),Catalogo_Precios,AK$8,FALSE))</f>
        <v>882</v>
      </c>
      <c r="AL89" s="53"/>
      <c r="AM89" s="59" t="str">
        <f t="shared" si="802"/>
        <v>ALI_95_SEG_4</v>
      </c>
      <c r="AN89" s="59" t="str">
        <f t="shared" si="803"/>
        <v>ALI_95_SEG_4_VAL_32775120</v>
      </c>
      <c r="AO89" s="60">
        <f t="shared" ref="AO89" si="966">IF(OR(AB89="",AB89=0),0,COUNTIF(Codificacion,AM89))</f>
        <v>3</v>
      </c>
      <c r="AP89" s="61">
        <f t="array" ref="AP89">MIN(IF(Codificacion=AM89,Total_Cotizacion,""))</f>
        <v>30526940</v>
      </c>
      <c r="AQ89" s="62" t="b">
        <f t="shared" si="805"/>
        <v>0</v>
      </c>
      <c r="AR89" s="51" t="str">
        <f t="shared" ref="AR89" si="967">IF(COUNTIF(Codificacion2,CONCATENATE(AM89,"_VAL_",AB89))&gt;1,"Empate","")</f>
        <v/>
      </c>
      <c r="AS89" s="63" t="str">
        <f t="shared" si="807"/>
        <v/>
      </c>
      <c r="AT89" s="59" t="str">
        <f t="shared" si="808"/>
        <v>ALI_95_SEG_4_</v>
      </c>
      <c r="AU89" s="63">
        <f t="shared" ref="AU89" si="968">IF(AND(COUNTIF(Codificacion3,AT89)&lt;AO89),1,COUNTIF(Codificacion3,AT89))</f>
        <v>1</v>
      </c>
      <c r="AV89" s="62" t="str">
        <f t="shared" si="810"/>
        <v>No Seleccionada</v>
      </c>
      <c r="AW89" s="53"/>
      <c r="AX89" s="51" t="str">
        <f t="shared" si="811"/>
        <v>ALI_95_SEG_4FALSO</v>
      </c>
      <c r="AY89" s="51">
        <f t="shared" si="791"/>
        <v>2</v>
      </c>
      <c r="AZ89" s="64" t="b">
        <f t="shared" si="812"/>
        <v>0</v>
      </c>
    </row>
    <row r="90" spans="1:52" x14ac:dyDescent="0.2">
      <c r="A90" s="50" t="b">
        <f t="shared" si="778"/>
        <v>0</v>
      </c>
      <c r="B90" s="51" t="s">
        <v>54</v>
      </c>
      <c r="C90" s="52">
        <v>95</v>
      </c>
      <c r="D90" s="52">
        <f t="shared" ref="D90" si="969">IF(ISERROR(VLOOKUP(E90,Proveedores,2,FALSE)),"",VLOOKUP(E90,Proveedores,2,FALSE))</f>
        <v>2087</v>
      </c>
      <c r="E90" s="53" t="s">
        <v>55</v>
      </c>
      <c r="F90" s="54">
        <v>125</v>
      </c>
      <c r="G90" s="53" t="s">
        <v>61</v>
      </c>
      <c r="H90" s="53" t="s">
        <v>64</v>
      </c>
      <c r="I90" s="52">
        <v>5</v>
      </c>
      <c r="J90" s="53" t="s">
        <v>58</v>
      </c>
      <c r="K90" s="55">
        <v>44835</v>
      </c>
      <c r="L90" s="56">
        <v>11928</v>
      </c>
      <c r="M90" s="56">
        <v>14334</v>
      </c>
      <c r="N90" s="56">
        <v>7661</v>
      </c>
      <c r="O90" s="56">
        <v>624</v>
      </c>
      <c r="P90" s="57">
        <v>882</v>
      </c>
      <c r="Q90" s="58">
        <v>0</v>
      </c>
      <c r="R90" s="57">
        <v>882</v>
      </c>
      <c r="S90" s="57">
        <v>882</v>
      </c>
      <c r="T90" s="58">
        <v>0</v>
      </c>
      <c r="U90" s="57">
        <v>882</v>
      </c>
      <c r="V90" s="57">
        <v>882</v>
      </c>
      <c r="W90" s="58">
        <v>0</v>
      </c>
      <c r="X90" s="57">
        <v>882</v>
      </c>
      <c r="Y90" s="57">
        <v>882</v>
      </c>
      <c r="Z90" s="58">
        <v>0</v>
      </c>
      <c r="AA90" s="57">
        <v>882</v>
      </c>
      <c r="AB90" s="57">
        <v>30470454</v>
      </c>
      <c r="AC90" s="53" t="str">
        <f t="shared" si="793"/>
        <v>Registro Valido</v>
      </c>
      <c r="AD90" s="57">
        <f t="shared" ref="AD90" si="970">IF(OR(ISERROR(VLOOKUP(CONCATENATE("ALI_",$C90,"_SEG_",$I90,"_PROV_",$D90),Catalogo_Precios,AD$8,FALSE)),L90=0),0,VLOOKUP(CONCATENATE("ALI_",$C90,"_SEG_",$I90,"_PROV_",$D90),Catalogo_Precios,AD$8,FALSE))</f>
        <v>882</v>
      </c>
      <c r="AE90" s="57">
        <f t="shared" ref="AE90" si="971">IF(OR(ISERROR(VLOOKUP(CONCATENATE("ALI_",$C90,"_SEG_",$I90,"_PROV_",$D90),Catalogo_Precios,AE$8,FALSE)),M90=0),0,VLOOKUP(CONCATENATE("ALI_",$C90,"_SEG_",$I90,"_PROV_",$D90),Catalogo_Precios,AE$8,FALSE))</f>
        <v>882</v>
      </c>
      <c r="AF90" s="57">
        <f t="shared" ref="AF90" si="972">IF(OR(ISERROR(VLOOKUP(CONCATENATE("ALI_",$C90,"_SEG_",$I90,"_PROV_",$D90),Catalogo_Precios,AF$8,FALSE)),N90=0),0,VLOOKUP(CONCATENATE("ALI_",$C90,"_SEG_",$I90,"_PROV_",$D90),Catalogo_Precios,AF$8,FALSE))</f>
        <v>882</v>
      </c>
      <c r="AG90" s="57">
        <f t="shared" ref="AG90" si="973">IF(OR(ISERROR(VLOOKUP(CONCATENATE("ALI_",$C90,"_SEG_",$I90,"_PROV_",$D90),Catalogo_Precios,AG$8,FALSE)),O90=0),0,VLOOKUP(CONCATENATE("ALI_",$C90,"_SEG_",$I90,"_PROV_",$D90),Catalogo_Precios,AG$8,FALSE))</f>
        <v>882</v>
      </c>
      <c r="AH90" s="57">
        <f t="shared" ref="AH90" si="974">IF(OR(ISERROR(VLOOKUP(CONCATENATE("ALI_",$C90,"_SEG_",$I90,"_PROV_",$D90),Catalogo_Precios,AH$8,FALSE)),L90=0),0,VLOOKUP(CONCATENATE("ALI_",$C90,"_SEG_",$I90,"_PROV_",$D90),Catalogo_Precios,AH$8,FALSE))</f>
        <v>882</v>
      </c>
      <c r="AI90" s="57">
        <f t="shared" ref="AI90" si="975">IF(OR(ISERROR(VLOOKUP(CONCATENATE("ALI_",$C90,"_SEG_",$I90,"_PROV_",$D90),Catalogo_Precios,AI$8,FALSE)),M90=0),0,VLOOKUP(CONCATENATE("ALI_",$C90,"_SEG_",$I90,"_PROV_",$D90),Catalogo_Precios,AI$8,FALSE))</f>
        <v>882</v>
      </c>
      <c r="AJ90" s="57">
        <f t="shared" ref="AJ90" si="976">IF(OR(ISERROR(VLOOKUP(CONCATENATE("ALI_",$C90,"_SEG_",$I90,"_PROV_",$D90),Catalogo_Precios,AJ$8,FALSE)),N90=0),0,VLOOKUP(CONCATENATE("ALI_",$C90,"_SEG_",$I90,"_PROV_",$D90),Catalogo_Precios,AJ$8,FALSE))</f>
        <v>882</v>
      </c>
      <c r="AK90" s="57">
        <f t="shared" ref="AK90" si="977">IF(OR(ISERROR(VLOOKUP(CONCATENATE("ALI_",$C90,"_SEG_",$I90,"_PROV_",$D90),Catalogo_Precios,AK$8,FALSE)),O90=0),0,VLOOKUP(CONCATENATE("ALI_",$C90,"_SEG_",$I90,"_PROV_",$D90),Catalogo_Precios,AK$8,FALSE))</f>
        <v>882</v>
      </c>
      <c r="AL90" s="53"/>
      <c r="AM90" s="59" t="str">
        <f t="shared" si="802"/>
        <v>ALI_95_SEG_5</v>
      </c>
      <c r="AN90" s="59" t="str">
        <f t="shared" si="803"/>
        <v>ALI_95_SEG_5_VAL_30470454</v>
      </c>
      <c r="AO90" s="60">
        <f t="shared" ref="AO90" si="978">IF(OR(AB90="",AB90=0),0,COUNTIF(Codificacion,AM90))</f>
        <v>3</v>
      </c>
      <c r="AP90" s="61">
        <f t="array" ref="AP90">MIN(IF(Codificacion=AM90,Total_Cotizacion,""))</f>
        <v>28325776.239999998</v>
      </c>
      <c r="AQ90" s="62" t="b">
        <f t="shared" si="805"/>
        <v>0</v>
      </c>
      <c r="AR90" s="51" t="str">
        <f t="shared" ref="AR90" si="979">IF(COUNTIF(Codificacion2,CONCATENATE(AM90,"_VAL_",AB90))&gt;1,"Empate","")</f>
        <v/>
      </c>
      <c r="AS90" s="63" t="str">
        <f t="shared" si="807"/>
        <v/>
      </c>
      <c r="AT90" s="59" t="str">
        <f t="shared" si="808"/>
        <v>ALI_95_SEG_5_</v>
      </c>
      <c r="AU90" s="63">
        <f t="shared" ref="AU90" si="980">IF(AND(COUNTIF(Codificacion3,AT90)&lt;AO90),1,COUNTIF(Codificacion3,AT90))</f>
        <v>1</v>
      </c>
      <c r="AV90" s="62" t="str">
        <f t="shared" si="810"/>
        <v>No Seleccionada</v>
      </c>
      <c r="AW90" s="53"/>
      <c r="AX90" s="51" t="str">
        <f t="shared" si="811"/>
        <v>ALI_95_SEG_5FALSO</v>
      </c>
      <c r="AY90" s="51">
        <f t="shared" si="791"/>
        <v>2</v>
      </c>
      <c r="AZ90" s="64" t="b">
        <f t="shared" si="812"/>
        <v>0</v>
      </c>
    </row>
    <row r="91" spans="1:52" x14ac:dyDescent="0.2">
      <c r="A91" s="50" t="b">
        <f t="shared" si="778"/>
        <v>0</v>
      </c>
      <c r="B91" s="51" t="s">
        <v>54</v>
      </c>
      <c r="C91" s="52">
        <v>95</v>
      </c>
      <c r="D91" s="52">
        <f t="shared" ref="D91" si="981">IF(ISERROR(VLOOKUP(E91,Proveedores,2,FALSE)),"",VLOOKUP(E91,Proveedores,2,FALSE))</f>
        <v>2087</v>
      </c>
      <c r="E91" s="53" t="s">
        <v>55</v>
      </c>
      <c r="F91" s="54">
        <v>126</v>
      </c>
      <c r="G91" s="53" t="s">
        <v>61</v>
      </c>
      <c r="H91" s="53" t="s">
        <v>64</v>
      </c>
      <c r="I91" s="52">
        <v>6</v>
      </c>
      <c r="J91" s="53" t="s">
        <v>58</v>
      </c>
      <c r="K91" s="55">
        <v>44835</v>
      </c>
      <c r="L91" s="56">
        <v>12646</v>
      </c>
      <c r="M91" s="56">
        <v>15218</v>
      </c>
      <c r="N91" s="56">
        <v>8169</v>
      </c>
      <c r="O91" s="56">
        <v>669</v>
      </c>
      <c r="P91" s="57">
        <v>882</v>
      </c>
      <c r="Q91" s="58">
        <v>0</v>
      </c>
      <c r="R91" s="57">
        <v>882</v>
      </c>
      <c r="S91" s="57">
        <v>882</v>
      </c>
      <c r="T91" s="58">
        <v>0</v>
      </c>
      <c r="U91" s="57">
        <v>882</v>
      </c>
      <c r="V91" s="57">
        <v>882</v>
      </c>
      <c r="W91" s="58">
        <v>0</v>
      </c>
      <c r="X91" s="57">
        <v>882</v>
      </c>
      <c r="Y91" s="57">
        <v>882</v>
      </c>
      <c r="Z91" s="58">
        <v>0</v>
      </c>
      <c r="AA91" s="57">
        <v>882</v>
      </c>
      <c r="AB91" s="57">
        <v>32371164</v>
      </c>
      <c r="AC91" s="53" t="str">
        <f t="shared" si="793"/>
        <v>Registro Valido</v>
      </c>
      <c r="AD91" s="57">
        <f t="shared" ref="AD91" si="982">IF(OR(ISERROR(VLOOKUP(CONCATENATE("ALI_",$C91,"_SEG_",$I91,"_PROV_",$D91),Catalogo_Precios,AD$8,FALSE)),L91=0),0,VLOOKUP(CONCATENATE("ALI_",$C91,"_SEG_",$I91,"_PROV_",$D91),Catalogo_Precios,AD$8,FALSE))</f>
        <v>882</v>
      </c>
      <c r="AE91" s="57">
        <f t="shared" ref="AE91" si="983">IF(OR(ISERROR(VLOOKUP(CONCATENATE("ALI_",$C91,"_SEG_",$I91,"_PROV_",$D91),Catalogo_Precios,AE$8,FALSE)),M91=0),0,VLOOKUP(CONCATENATE("ALI_",$C91,"_SEG_",$I91,"_PROV_",$D91),Catalogo_Precios,AE$8,FALSE))</f>
        <v>882</v>
      </c>
      <c r="AF91" s="57">
        <f t="shared" ref="AF91" si="984">IF(OR(ISERROR(VLOOKUP(CONCATENATE("ALI_",$C91,"_SEG_",$I91,"_PROV_",$D91),Catalogo_Precios,AF$8,FALSE)),N91=0),0,VLOOKUP(CONCATENATE("ALI_",$C91,"_SEG_",$I91,"_PROV_",$D91),Catalogo_Precios,AF$8,FALSE))</f>
        <v>882</v>
      </c>
      <c r="AG91" s="57">
        <f t="shared" ref="AG91" si="985">IF(OR(ISERROR(VLOOKUP(CONCATENATE("ALI_",$C91,"_SEG_",$I91,"_PROV_",$D91),Catalogo_Precios,AG$8,FALSE)),O91=0),0,VLOOKUP(CONCATENATE("ALI_",$C91,"_SEG_",$I91,"_PROV_",$D91),Catalogo_Precios,AG$8,FALSE))</f>
        <v>882</v>
      </c>
      <c r="AH91" s="57">
        <f t="shared" ref="AH91" si="986">IF(OR(ISERROR(VLOOKUP(CONCATENATE("ALI_",$C91,"_SEG_",$I91,"_PROV_",$D91),Catalogo_Precios,AH$8,FALSE)),L91=0),0,VLOOKUP(CONCATENATE("ALI_",$C91,"_SEG_",$I91,"_PROV_",$D91),Catalogo_Precios,AH$8,FALSE))</f>
        <v>882</v>
      </c>
      <c r="AI91" s="57">
        <f t="shared" ref="AI91" si="987">IF(OR(ISERROR(VLOOKUP(CONCATENATE("ALI_",$C91,"_SEG_",$I91,"_PROV_",$D91),Catalogo_Precios,AI$8,FALSE)),M91=0),0,VLOOKUP(CONCATENATE("ALI_",$C91,"_SEG_",$I91,"_PROV_",$D91),Catalogo_Precios,AI$8,FALSE))</f>
        <v>882</v>
      </c>
      <c r="AJ91" s="57">
        <f t="shared" ref="AJ91" si="988">IF(OR(ISERROR(VLOOKUP(CONCATENATE("ALI_",$C91,"_SEG_",$I91,"_PROV_",$D91),Catalogo_Precios,AJ$8,FALSE)),N91=0),0,VLOOKUP(CONCATENATE("ALI_",$C91,"_SEG_",$I91,"_PROV_",$D91),Catalogo_Precios,AJ$8,FALSE))</f>
        <v>882</v>
      </c>
      <c r="AK91" s="57">
        <f t="shared" ref="AK91" si="989">IF(OR(ISERROR(VLOOKUP(CONCATENATE("ALI_",$C91,"_SEG_",$I91,"_PROV_",$D91),Catalogo_Precios,AK$8,FALSE)),O91=0),0,VLOOKUP(CONCATENATE("ALI_",$C91,"_SEG_",$I91,"_PROV_",$D91),Catalogo_Precios,AK$8,FALSE))</f>
        <v>882</v>
      </c>
      <c r="AL91" s="53"/>
      <c r="AM91" s="59" t="str">
        <f t="shared" si="802"/>
        <v>ALI_95_SEG_6</v>
      </c>
      <c r="AN91" s="59" t="str">
        <f t="shared" si="803"/>
        <v>ALI_95_SEG_6_VAL_32371164</v>
      </c>
      <c r="AO91" s="60">
        <f t="shared" ref="AO91" si="990">IF(OR(AB91="",AB91=0),0,COUNTIF(Codificacion,AM91))</f>
        <v>3</v>
      </c>
      <c r="AP91" s="61">
        <f t="array" ref="AP91">MIN(IF(Codificacion=AM91,Total_Cotizacion,""))</f>
        <v>30033980.640000001</v>
      </c>
      <c r="AQ91" s="62" t="b">
        <f t="shared" si="805"/>
        <v>0</v>
      </c>
      <c r="AR91" s="51" t="str">
        <f t="shared" ref="AR91" si="991">IF(COUNTIF(Codificacion2,CONCATENATE(AM91,"_VAL_",AB91))&gt;1,"Empate","")</f>
        <v/>
      </c>
      <c r="AS91" s="63" t="str">
        <f t="shared" si="807"/>
        <v/>
      </c>
      <c r="AT91" s="59" t="str">
        <f t="shared" si="808"/>
        <v>ALI_95_SEG_6_</v>
      </c>
      <c r="AU91" s="63">
        <f t="shared" ref="AU91" si="992">IF(AND(COUNTIF(Codificacion3,AT91)&lt;AO91),1,COUNTIF(Codificacion3,AT91))</f>
        <v>1</v>
      </c>
      <c r="AV91" s="62" t="str">
        <f t="shared" si="810"/>
        <v>No Seleccionada</v>
      </c>
      <c r="AW91" s="53"/>
      <c r="AX91" s="51" t="str">
        <f t="shared" si="811"/>
        <v>ALI_95_SEG_6FALSO</v>
      </c>
      <c r="AY91" s="51">
        <f t="shared" si="791"/>
        <v>2</v>
      </c>
      <c r="AZ91" s="64" t="b">
        <f t="shared" si="812"/>
        <v>0</v>
      </c>
    </row>
    <row r="92" spans="1:52" x14ac:dyDescent="0.2">
      <c r="A92" s="50" t="b">
        <f t="shared" si="778"/>
        <v>0</v>
      </c>
      <c r="B92" s="51" t="s">
        <v>54</v>
      </c>
      <c r="C92" s="52">
        <v>95</v>
      </c>
      <c r="D92" s="52">
        <f t="shared" ref="D92" si="993">IF(ISERROR(VLOOKUP(E92,Proveedores,2,FALSE)),"",VLOOKUP(E92,Proveedores,2,FALSE))</f>
        <v>2087</v>
      </c>
      <c r="E92" s="53" t="s">
        <v>55</v>
      </c>
      <c r="F92" s="54">
        <v>127</v>
      </c>
      <c r="G92" s="53" t="s">
        <v>61</v>
      </c>
      <c r="H92" s="53" t="s">
        <v>64</v>
      </c>
      <c r="I92" s="52">
        <v>7</v>
      </c>
      <c r="J92" s="53" t="s">
        <v>58</v>
      </c>
      <c r="K92" s="55">
        <v>44835</v>
      </c>
      <c r="L92" s="56">
        <v>13185</v>
      </c>
      <c r="M92" s="56">
        <v>15844</v>
      </c>
      <c r="N92" s="56">
        <v>8468</v>
      </c>
      <c r="O92" s="56">
        <v>690</v>
      </c>
      <c r="P92" s="57">
        <v>882</v>
      </c>
      <c r="Q92" s="58">
        <v>0</v>
      </c>
      <c r="R92" s="57">
        <v>882</v>
      </c>
      <c r="S92" s="57">
        <v>882</v>
      </c>
      <c r="T92" s="58">
        <v>0</v>
      </c>
      <c r="U92" s="57">
        <v>882</v>
      </c>
      <c r="V92" s="57">
        <v>882</v>
      </c>
      <c r="W92" s="58">
        <v>0</v>
      </c>
      <c r="X92" s="57">
        <v>882</v>
      </c>
      <c r="Y92" s="57">
        <v>882</v>
      </c>
      <c r="Z92" s="58">
        <v>0</v>
      </c>
      <c r="AA92" s="57">
        <v>882</v>
      </c>
      <c r="AB92" s="57">
        <v>33680934</v>
      </c>
      <c r="AC92" s="53" t="str">
        <f t="shared" si="793"/>
        <v>Registro Valido</v>
      </c>
      <c r="AD92" s="57">
        <f t="shared" ref="AD92" si="994">IF(OR(ISERROR(VLOOKUP(CONCATENATE("ALI_",$C92,"_SEG_",$I92,"_PROV_",$D92),Catalogo_Precios,AD$8,FALSE)),L92=0),0,VLOOKUP(CONCATENATE("ALI_",$C92,"_SEG_",$I92,"_PROV_",$D92),Catalogo_Precios,AD$8,FALSE))</f>
        <v>882</v>
      </c>
      <c r="AE92" s="57">
        <f t="shared" ref="AE92" si="995">IF(OR(ISERROR(VLOOKUP(CONCATENATE("ALI_",$C92,"_SEG_",$I92,"_PROV_",$D92),Catalogo_Precios,AE$8,FALSE)),M92=0),0,VLOOKUP(CONCATENATE("ALI_",$C92,"_SEG_",$I92,"_PROV_",$D92),Catalogo_Precios,AE$8,FALSE))</f>
        <v>882</v>
      </c>
      <c r="AF92" s="57">
        <f t="shared" ref="AF92" si="996">IF(OR(ISERROR(VLOOKUP(CONCATENATE("ALI_",$C92,"_SEG_",$I92,"_PROV_",$D92),Catalogo_Precios,AF$8,FALSE)),N92=0),0,VLOOKUP(CONCATENATE("ALI_",$C92,"_SEG_",$I92,"_PROV_",$D92),Catalogo_Precios,AF$8,FALSE))</f>
        <v>882</v>
      </c>
      <c r="AG92" s="57">
        <f t="shared" ref="AG92" si="997">IF(OR(ISERROR(VLOOKUP(CONCATENATE("ALI_",$C92,"_SEG_",$I92,"_PROV_",$D92),Catalogo_Precios,AG$8,FALSE)),O92=0),0,VLOOKUP(CONCATENATE("ALI_",$C92,"_SEG_",$I92,"_PROV_",$D92),Catalogo_Precios,AG$8,FALSE))</f>
        <v>882</v>
      </c>
      <c r="AH92" s="57">
        <f t="shared" ref="AH92" si="998">IF(OR(ISERROR(VLOOKUP(CONCATENATE("ALI_",$C92,"_SEG_",$I92,"_PROV_",$D92),Catalogo_Precios,AH$8,FALSE)),L92=0),0,VLOOKUP(CONCATENATE("ALI_",$C92,"_SEG_",$I92,"_PROV_",$D92),Catalogo_Precios,AH$8,FALSE))</f>
        <v>882</v>
      </c>
      <c r="AI92" s="57">
        <f t="shared" ref="AI92" si="999">IF(OR(ISERROR(VLOOKUP(CONCATENATE("ALI_",$C92,"_SEG_",$I92,"_PROV_",$D92),Catalogo_Precios,AI$8,FALSE)),M92=0),0,VLOOKUP(CONCATENATE("ALI_",$C92,"_SEG_",$I92,"_PROV_",$D92),Catalogo_Precios,AI$8,FALSE))</f>
        <v>882</v>
      </c>
      <c r="AJ92" s="57">
        <f t="shared" ref="AJ92" si="1000">IF(OR(ISERROR(VLOOKUP(CONCATENATE("ALI_",$C92,"_SEG_",$I92,"_PROV_",$D92),Catalogo_Precios,AJ$8,FALSE)),N92=0),0,VLOOKUP(CONCATENATE("ALI_",$C92,"_SEG_",$I92,"_PROV_",$D92),Catalogo_Precios,AJ$8,FALSE))</f>
        <v>882</v>
      </c>
      <c r="AK92" s="57">
        <f t="shared" ref="AK92" si="1001">IF(OR(ISERROR(VLOOKUP(CONCATENATE("ALI_",$C92,"_SEG_",$I92,"_PROV_",$D92),Catalogo_Precios,AK$8,FALSE)),O92=0),0,VLOOKUP(CONCATENATE("ALI_",$C92,"_SEG_",$I92,"_PROV_",$D92),Catalogo_Precios,AK$8,FALSE))</f>
        <v>882</v>
      </c>
      <c r="AL92" s="53"/>
      <c r="AM92" s="59" t="str">
        <f t="shared" si="802"/>
        <v>ALI_95_SEG_7</v>
      </c>
      <c r="AN92" s="59" t="str">
        <f t="shared" si="803"/>
        <v>ALI_95_SEG_7_VAL_33680934</v>
      </c>
      <c r="AO92" s="60">
        <f t="shared" ref="AO92" si="1002">IF(OR(AB92="",AB92=0),0,COUNTIF(Codificacion,AM92))</f>
        <v>3</v>
      </c>
      <c r="AP92" s="61">
        <f t="array" ref="AP92">MIN(IF(Codificacion=AM92,Total_Cotizacion,""))</f>
        <v>31370620.5</v>
      </c>
      <c r="AQ92" s="62" t="b">
        <f t="shared" si="805"/>
        <v>0</v>
      </c>
      <c r="AR92" s="51" t="str">
        <f t="shared" ref="AR92" si="1003">IF(COUNTIF(Codificacion2,CONCATENATE(AM92,"_VAL_",AB92))&gt;1,"Empate","")</f>
        <v/>
      </c>
      <c r="AS92" s="63" t="str">
        <f t="shared" si="807"/>
        <v/>
      </c>
      <c r="AT92" s="59" t="str">
        <f t="shared" si="808"/>
        <v>ALI_95_SEG_7_</v>
      </c>
      <c r="AU92" s="63">
        <f t="shared" ref="AU92" si="1004">IF(AND(COUNTIF(Codificacion3,AT92)&lt;AO92),1,COUNTIF(Codificacion3,AT92))</f>
        <v>1</v>
      </c>
      <c r="AV92" s="62" t="str">
        <f t="shared" si="810"/>
        <v>No Seleccionada</v>
      </c>
      <c r="AW92" s="53"/>
      <c r="AX92" s="51" t="str">
        <f t="shared" si="811"/>
        <v>ALI_95_SEG_7FALSO</v>
      </c>
      <c r="AY92" s="51">
        <f t="shared" si="791"/>
        <v>2</v>
      </c>
      <c r="AZ92" s="64" t="b">
        <f t="shared" si="812"/>
        <v>0</v>
      </c>
    </row>
    <row r="93" spans="1:52" x14ac:dyDescent="0.2">
      <c r="A93" s="50" t="b">
        <f t="shared" si="778"/>
        <v>0</v>
      </c>
      <c r="B93" s="51" t="s">
        <v>54</v>
      </c>
      <c r="C93" s="52">
        <v>95</v>
      </c>
      <c r="D93" s="52">
        <f t="shared" ref="D93" si="1005">IF(ISERROR(VLOOKUP(E93,Proveedores,2,FALSE)),"",VLOOKUP(E93,Proveedores,2,FALSE))</f>
        <v>2087</v>
      </c>
      <c r="E93" s="53" t="s">
        <v>55</v>
      </c>
      <c r="F93" s="54">
        <v>128</v>
      </c>
      <c r="G93" s="53" t="s">
        <v>61</v>
      </c>
      <c r="H93" s="53" t="s">
        <v>64</v>
      </c>
      <c r="I93" s="52">
        <v>8</v>
      </c>
      <c r="J93" s="53" t="s">
        <v>58</v>
      </c>
      <c r="K93" s="55">
        <v>44835</v>
      </c>
      <c r="L93" s="56">
        <v>15917</v>
      </c>
      <c r="M93" s="56">
        <v>19250</v>
      </c>
      <c r="N93" s="56">
        <v>10740</v>
      </c>
      <c r="O93" s="56">
        <v>784</v>
      </c>
      <c r="P93" s="57">
        <v>882</v>
      </c>
      <c r="Q93" s="58">
        <v>0</v>
      </c>
      <c r="R93" s="57">
        <v>882</v>
      </c>
      <c r="S93" s="57">
        <v>882</v>
      </c>
      <c r="T93" s="58">
        <v>0</v>
      </c>
      <c r="U93" s="57">
        <v>882</v>
      </c>
      <c r="V93" s="57">
        <v>882</v>
      </c>
      <c r="W93" s="58">
        <v>0</v>
      </c>
      <c r="X93" s="57">
        <v>882</v>
      </c>
      <c r="Y93" s="57">
        <v>882</v>
      </c>
      <c r="Z93" s="58">
        <v>0</v>
      </c>
      <c r="AA93" s="57">
        <v>882</v>
      </c>
      <c r="AB93" s="57">
        <v>41181462</v>
      </c>
      <c r="AC93" s="53" t="str">
        <f t="shared" si="793"/>
        <v>Registro Valido</v>
      </c>
      <c r="AD93" s="57">
        <f t="shared" ref="AD93" si="1006">IF(OR(ISERROR(VLOOKUP(CONCATENATE("ALI_",$C93,"_SEG_",$I93,"_PROV_",$D93),Catalogo_Precios,AD$8,FALSE)),L93=0),0,VLOOKUP(CONCATENATE("ALI_",$C93,"_SEG_",$I93,"_PROV_",$D93),Catalogo_Precios,AD$8,FALSE))</f>
        <v>882</v>
      </c>
      <c r="AE93" s="57">
        <f t="shared" ref="AE93" si="1007">IF(OR(ISERROR(VLOOKUP(CONCATENATE("ALI_",$C93,"_SEG_",$I93,"_PROV_",$D93),Catalogo_Precios,AE$8,FALSE)),M93=0),0,VLOOKUP(CONCATENATE("ALI_",$C93,"_SEG_",$I93,"_PROV_",$D93),Catalogo_Precios,AE$8,FALSE))</f>
        <v>882</v>
      </c>
      <c r="AF93" s="57">
        <f t="shared" ref="AF93" si="1008">IF(OR(ISERROR(VLOOKUP(CONCATENATE("ALI_",$C93,"_SEG_",$I93,"_PROV_",$D93),Catalogo_Precios,AF$8,FALSE)),N93=0),0,VLOOKUP(CONCATENATE("ALI_",$C93,"_SEG_",$I93,"_PROV_",$D93),Catalogo_Precios,AF$8,FALSE))</f>
        <v>882</v>
      </c>
      <c r="AG93" s="57">
        <f t="shared" ref="AG93" si="1009">IF(OR(ISERROR(VLOOKUP(CONCATENATE("ALI_",$C93,"_SEG_",$I93,"_PROV_",$D93),Catalogo_Precios,AG$8,FALSE)),O93=0),0,VLOOKUP(CONCATENATE("ALI_",$C93,"_SEG_",$I93,"_PROV_",$D93),Catalogo_Precios,AG$8,FALSE))</f>
        <v>882</v>
      </c>
      <c r="AH93" s="57">
        <f t="shared" ref="AH93" si="1010">IF(OR(ISERROR(VLOOKUP(CONCATENATE("ALI_",$C93,"_SEG_",$I93,"_PROV_",$D93),Catalogo_Precios,AH$8,FALSE)),L93=0),0,VLOOKUP(CONCATENATE("ALI_",$C93,"_SEG_",$I93,"_PROV_",$D93),Catalogo_Precios,AH$8,FALSE))</f>
        <v>882</v>
      </c>
      <c r="AI93" s="57">
        <f t="shared" ref="AI93" si="1011">IF(OR(ISERROR(VLOOKUP(CONCATENATE("ALI_",$C93,"_SEG_",$I93,"_PROV_",$D93),Catalogo_Precios,AI$8,FALSE)),M93=0),0,VLOOKUP(CONCATENATE("ALI_",$C93,"_SEG_",$I93,"_PROV_",$D93),Catalogo_Precios,AI$8,FALSE))</f>
        <v>882</v>
      </c>
      <c r="AJ93" s="57">
        <f t="shared" ref="AJ93" si="1012">IF(OR(ISERROR(VLOOKUP(CONCATENATE("ALI_",$C93,"_SEG_",$I93,"_PROV_",$D93),Catalogo_Precios,AJ$8,FALSE)),N93=0),0,VLOOKUP(CONCATENATE("ALI_",$C93,"_SEG_",$I93,"_PROV_",$D93),Catalogo_Precios,AJ$8,FALSE))</f>
        <v>882</v>
      </c>
      <c r="AK93" s="57">
        <f t="shared" ref="AK93" si="1013">IF(OR(ISERROR(VLOOKUP(CONCATENATE("ALI_",$C93,"_SEG_",$I93,"_PROV_",$D93),Catalogo_Precios,AK$8,FALSE)),O93=0),0,VLOOKUP(CONCATENATE("ALI_",$C93,"_SEG_",$I93,"_PROV_",$D93),Catalogo_Precios,AK$8,FALSE))</f>
        <v>882</v>
      </c>
      <c r="AL93" s="53"/>
      <c r="AM93" s="59" t="str">
        <f t="shared" si="802"/>
        <v>ALI_95_SEG_8</v>
      </c>
      <c r="AN93" s="59" t="str">
        <f t="shared" si="803"/>
        <v>ALI_95_SEG_8_VAL_41181462</v>
      </c>
      <c r="AO93" s="60">
        <f t="shared" ref="AO93" si="1014">IF(OR(AB93="",AB93=0),0,COUNTIF(Codificacion,AM93))</f>
        <v>3</v>
      </c>
      <c r="AP93" s="61">
        <f t="array" ref="AP93">MIN(IF(Codificacion=AM93,Total_Cotizacion,""))</f>
        <v>38356656.5</v>
      </c>
      <c r="AQ93" s="62" t="b">
        <f t="shared" si="805"/>
        <v>0</v>
      </c>
      <c r="AR93" s="51" t="str">
        <f t="shared" ref="AR93" si="1015">IF(COUNTIF(Codificacion2,CONCATENATE(AM93,"_VAL_",AB93))&gt;1,"Empate","")</f>
        <v/>
      </c>
      <c r="AS93" s="63" t="str">
        <f t="shared" si="807"/>
        <v/>
      </c>
      <c r="AT93" s="59" t="str">
        <f t="shared" si="808"/>
        <v>ALI_95_SEG_8_</v>
      </c>
      <c r="AU93" s="63">
        <f t="shared" ref="AU93" si="1016">IF(AND(COUNTIF(Codificacion3,AT93)&lt;AO93),1,COUNTIF(Codificacion3,AT93))</f>
        <v>1</v>
      </c>
      <c r="AV93" s="62" t="str">
        <f t="shared" si="810"/>
        <v>No Seleccionada</v>
      </c>
      <c r="AW93" s="53"/>
      <c r="AX93" s="51" t="str">
        <f t="shared" si="811"/>
        <v>ALI_95_SEG_8FALSO</v>
      </c>
      <c r="AY93" s="51">
        <f t="shared" si="791"/>
        <v>2</v>
      </c>
      <c r="AZ93" s="64" t="b">
        <f t="shared" si="812"/>
        <v>0</v>
      </c>
    </row>
    <row r="94" spans="1:52" x14ac:dyDescent="0.2">
      <c r="A94" s="50" t="b">
        <f t="shared" si="778"/>
        <v>0</v>
      </c>
      <c r="B94" s="51" t="s">
        <v>54</v>
      </c>
      <c r="C94" s="52">
        <v>95</v>
      </c>
      <c r="D94" s="52">
        <f t="shared" ref="D94" si="1017">IF(ISERROR(VLOOKUP(E94,Proveedores,2,FALSE)),"",VLOOKUP(E94,Proveedores,2,FALSE))</f>
        <v>2087</v>
      </c>
      <c r="E94" s="53" t="s">
        <v>55</v>
      </c>
      <c r="F94" s="54">
        <v>129</v>
      </c>
      <c r="G94" s="53" t="s">
        <v>61</v>
      </c>
      <c r="H94" s="53" t="s">
        <v>64</v>
      </c>
      <c r="I94" s="52">
        <v>9</v>
      </c>
      <c r="J94" s="53" t="s">
        <v>58</v>
      </c>
      <c r="K94" s="55">
        <v>44835</v>
      </c>
      <c r="L94" s="56">
        <v>16086</v>
      </c>
      <c r="M94" s="56">
        <v>19455</v>
      </c>
      <c r="N94" s="56">
        <v>10850</v>
      </c>
      <c r="O94" s="56">
        <v>791</v>
      </c>
      <c r="P94" s="57">
        <v>882</v>
      </c>
      <c r="Q94" s="58">
        <v>0</v>
      </c>
      <c r="R94" s="57">
        <v>882</v>
      </c>
      <c r="S94" s="57">
        <v>882</v>
      </c>
      <c r="T94" s="58">
        <v>0</v>
      </c>
      <c r="U94" s="57">
        <v>882</v>
      </c>
      <c r="V94" s="57">
        <v>882</v>
      </c>
      <c r="W94" s="58">
        <v>0</v>
      </c>
      <c r="X94" s="57">
        <v>882</v>
      </c>
      <c r="Y94" s="57">
        <v>882</v>
      </c>
      <c r="Z94" s="58">
        <v>0</v>
      </c>
      <c r="AA94" s="57">
        <v>882</v>
      </c>
      <c r="AB94" s="57">
        <v>41614524</v>
      </c>
      <c r="AC94" s="53" t="str">
        <f t="shared" si="793"/>
        <v>Registro Valido</v>
      </c>
      <c r="AD94" s="57">
        <f t="shared" ref="AD94" si="1018">IF(OR(ISERROR(VLOOKUP(CONCATENATE("ALI_",$C94,"_SEG_",$I94,"_PROV_",$D94),Catalogo_Precios,AD$8,FALSE)),L94=0),0,VLOOKUP(CONCATENATE("ALI_",$C94,"_SEG_",$I94,"_PROV_",$D94),Catalogo_Precios,AD$8,FALSE))</f>
        <v>882</v>
      </c>
      <c r="AE94" s="57">
        <f t="shared" ref="AE94" si="1019">IF(OR(ISERROR(VLOOKUP(CONCATENATE("ALI_",$C94,"_SEG_",$I94,"_PROV_",$D94),Catalogo_Precios,AE$8,FALSE)),M94=0),0,VLOOKUP(CONCATENATE("ALI_",$C94,"_SEG_",$I94,"_PROV_",$D94),Catalogo_Precios,AE$8,FALSE))</f>
        <v>882</v>
      </c>
      <c r="AF94" s="57">
        <f t="shared" ref="AF94" si="1020">IF(OR(ISERROR(VLOOKUP(CONCATENATE("ALI_",$C94,"_SEG_",$I94,"_PROV_",$D94),Catalogo_Precios,AF$8,FALSE)),N94=0),0,VLOOKUP(CONCATENATE("ALI_",$C94,"_SEG_",$I94,"_PROV_",$D94),Catalogo_Precios,AF$8,FALSE))</f>
        <v>882</v>
      </c>
      <c r="AG94" s="57">
        <f t="shared" ref="AG94" si="1021">IF(OR(ISERROR(VLOOKUP(CONCATENATE("ALI_",$C94,"_SEG_",$I94,"_PROV_",$D94),Catalogo_Precios,AG$8,FALSE)),O94=0),0,VLOOKUP(CONCATENATE("ALI_",$C94,"_SEG_",$I94,"_PROV_",$D94),Catalogo_Precios,AG$8,FALSE))</f>
        <v>882</v>
      </c>
      <c r="AH94" s="57">
        <f t="shared" ref="AH94" si="1022">IF(OR(ISERROR(VLOOKUP(CONCATENATE("ALI_",$C94,"_SEG_",$I94,"_PROV_",$D94),Catalogo_Precios,AH$8,FALSE)),L94=0),0,VLOOKUP(CONCATENATE("ALI_",$C94,"_SEG_",$I94,"_PROV_",$D94),Catalogo_Precios,AH$8,FALSE))</f>
        <v>882</v>
      </c>
      <c r="AI94" s="57">
        <f t="shared" ref="AI94" si="1023">IF(OR(ISERROR(VLOOKUP(CONCATENATE("ALI_",$C94,"_SEG_",$I94,"_PROV_",$D94),Catalogo_Precios,AI$8,FALSE)),M94=0),0,VLOOKUP(CONCATENATE("ALI_",$C94,"_SEG_",$I94,"_PROV_",$D94),Catalogo_Precios,AI$8,FALSE))</f>
        <v>882</v>
      </c>
      <c r="AJ94" s="57">
        <f t="shared" ref="AJ94" si="1024">IF(OR(ISERROR(VLOOKUP(CONCATENATE("ALI_",$C94,"_SEG_",$I94,"_PROV_",$D94),Catalogo_Precios,AJ$8,FALSE)),N94=0),0,VLOOKUP(CONCATENATE("ALI_",$C94,"_SEG_",$I94,"_PROV_",$D94),Catalogo_Precios,AJ$8,FALSE))</f>
        <v>882</v>
      </c>
      <c r="AK94" s="57">
        <f t="shared" ref="AK94" si="1025">IF(OR(ISERROR(VLOOKUP(CONCATENATE("ALI_",$C94,"_SEG_",$I94,"_PROV_",$D94),Catalogo_Precios,AK$8,FALSE)),O94=0),0,VLOOKUP(CONCATENATE("ALI_",$C94,"_SEG_",$I94,"_PROV_",$D94),Catalogo_Precios,AK$8,FALSE))</f>
        <v>882</v>
      </c>
      <c r="AL94" s="53"/>
      <c r="AM94" s="59" t="str">
        <f t="shared" si="802"/>
        <v>ALI_95_SEG_9</v>
      </c>
      <c r="AN94" s="59" t="str">
        <f t="shared" si="803"/>
        <v>ALI_95_SEG_9_VAL_41614524</v>
      </c>
      <c r="AO94" s="60">
        <f t="shared" ref="AO94" si="1026">IF(OR(AB94="",AB94=0),0,COUNTIF(Codificacion,AM94))</f>
        <v>3</v>
      </c>
      <c r="AP94" s="61">
        <f t="array" ref="AP94">MIN(IF(Codificacion=AM94,Total_Cotizacion,""))</f>
        <v>38760013</v>
      </c>
      <c r="AQ94" s="62" t="b">
        <f t="shared" si="805"/>
        <v>0</v>
      </c>
      <c r="AR94" s="51" t="str">
        <f t="shared" ref="AR94" si="1027">IF(COUNTIF(Codificacion2,CONCATENATE(AM94,"_VAL_",AB94))&gt;1,"Empate","")</f>
        <v/>
      </c>
      <c r="AS94" s="63" t="str">
        <f t="shared" si="807"/>
        <v/>
      </c>
      <c r="AT94" s="59" t="str">
        <f t="shared" si="808"/>
        <v>ALI_95_SEG_9_</v>
      </c>
      <c r="AU94" s="63">
        <f t="shared" ref="AU94" si="1028">IF(AND(COUNTIF(Codificacion3,AT94)&lt;AO94),1,COUNTIF(Codificacion3,AT94))</f>
        <v>1</v>
      </c>
      <c r="AV94" s="62" t="str">
        <f t="shared" si="810"/>
        <v>No Seleccionada</v>
      </c>
      <c r="AW94" s="53"/>
      <c r="AX94" s="51" t="str">
        <f t="shared" si="811"/>
        <v>ALI_95_SEG_9FALSO</v>
      </c>
      <c r="AY94" s="51">
        <f t="shared" si="791"/>
        <v>2</v>
      </c>
      <c r="AZ94" s="64" t="b">
        <f t="shared" si="812"/>
        <v>0</v>
      </c>
    </row>
    <row r="95" spans="1:52" x14ac:dyDescent="0.2">
      <c r="A95" s="50" t="b">
        <f t="shared" si="778"/>
        <v>0</v>
      </c>
      <c r="B95" s="51" t="s">
        <v>54</v>
      </c>
      <c r="C95" s="52">
        <v>95</v>
      </c>
      <c r="D95" s="52">
        <f t="shared" ref="D95" si="1029">IF(ISERROR(VLOOKUP(E95,Proveedores,2,FALSE)),"",VLOOKUP(E95,Proveedores,2,FALSE))</f>
        <v>2087</v>
      </c>
      <c r="E95" s="53" t="s">
        <v>55</v>
      </c>
      <c r="F95" s="54">
        <v>130</v>
      </c>
      <c r="G95" s="53" t="s">
        <v>61</v>
      </c>
      <c r="H95" s="53" t="s">
        <v>64</v>
      </c>
      <c r="I95" s="52">
        <v>10</v>
      </c>
      <c r="J95" s="53" t="s">
        <v>58</v>
      </c>
      <c r="K95" s="55">
        <v>44835</v>
      </c>
      <c r="L95" s="56">
        <v>16109</v>
      </c>
      <c r="M95" s="56">
        <v>19486</v>
      </c>
      <c r="N95" s="56">
        <v>10869</v>
      </c>
      <c r="O95" s="56">
        <v>793</v>
      </c>
      <c r="P95" s="57">
        <v>882</v>
      </c>
      <c r="Q95" s="58">
        <v>0</v>
      </c>
      <c r="R95" s="57">
        <v>882</v>
      </c>
      <c r="S95" s="57">
        <v>882</v>
      </c>
      <c r="T95" s="58">
        <v>0</v>
      </c>
      <c r="U95" s="57">
        <v>882</v>
      </c>
      <c r="V95" s="57">
        <v>882</v>
      </c>
      <c r="W95" s="58">
        <v>0</v>
      </c>
      <c r="X95" s="57">
        <v>882</v>
      </c>
      <c r="Y95" s="57">
        <v>882</v>
      </c>
      <c r="Z95" s="58">
        <v>0</v>
      </c>
      <c r="AA95" s="57">
        <v>882</v>
      </c>
      <c r="AB95" s="57">
        <v>41680674</v>
      </c>
      <c r="AC95" s="53" t="str">
        <f t="shared" si="793"/>
        <v>Registro Valido</v>
      </c>
      <c r="AD95" s="57">
        <f t="shared" ref="AD95" si="1030">IF(OR(ISERROR(VLOOKUP(CONCATENATE("ALI_",$C95,"_SEG_",$I95,"_PROV_",$D95),Catalogo_Precios,AD$8,FALSE)),L95=0),0,VLOOKUP(CONCATENATE("ALI_",$C95,"_SEG_",$I95,"_PROV_",$D95),Catalogo_Precios,AD$8,FALSE))</f>
        <v>882</v>
      </c>
      <c r="AE95" s="57">
        <f t="shared" ref="AE95" si="1031">IF(OR(ISERROR(VLOOKUP(CONCATENATE("ALI_",$C95,"_SEG_",$I95,"_PROV_",$D95),Catalogo_Precios,AE$8,FALSE)),M95=0),0,VLOOKUP(CONCATENATE("ALI_",$C95,"_SEG_",$I95,"_PROV_",$D95),Catalogo_Precios,AE$8,FALSE))</f>
        <v>882</v>
      </c>
      <c r="AF95" s="57">
        <f t="shared" ref="AF95" si="1032">IF(OR(ISERROR(VLOOKUP(CONCATENATE("ALI_",$C95,"_SEG_",$I95,"_PROV_",$D95),Catalogo_Precios,AF$8,FALSE)),N95=0),0,VLOOKUP(CONCATENATE("ALI_",$C95,"_SEG_",$I95,"_PROV_",$D95),Catalogo_Precios,AF$8,FALSE))</f>
        <v>882</v>
      </c>
      <c r="AG95" s="57">
        <f t="shared" ref="AG95" si="1033">IF(OR(ISERROR(VLOOKUP(CONCATENATE("ALI_",$C95,"_SEG_",$I95,"_PROV_",$D95),Catalogo_Precios,AG$8,FALSE)),O95=0),0,VLOOKUP(CONCATENATE("ALI_",$C95,"_SEG_",$I95,"_PROV_",$D95),Catalogo_Precios,AG$8,FALSE))</f>
        <v>882</v>
      </c>
      <c r="AH95" s="57">
        <f t="shared" ref="AH95" si="1034">IF(OR(ISERROR(VLOOKUP(CONCATENATE("ALI_",$C95,"_SEG_",$I95,"_PROV_",$D95),Catalogo_Precios,AH$8,FALSE)),L95=0),0,VLOOKUP(CONCATENATE("ALI_",$C95,"_SEG_",$I95,"_PROV_",$D95),Catalogo_Precios,AH$8,FALSE))</f>
        <v>882</v>
      </c>
      <c r="AI95" s="57">
        <f t="shared" ref="AI95" si="1035">IF(OR(ISERROR(VLOOKUP(CONCATENATE("ALI_",$C95,"_SEG_",$I95,"_PROV_",$D95),Catalogo_Precios,AI$8,FALSE)),M95=0),0,VLOOKUP(CONCATENATE("ALI_",$C95,"_SEG_",$I95,"_PROV_",$D95),Catalogo_Precios,AI$8,FALSE))</f>
        <v>882</v>
      </c>
      <c r="AJ95" s="57">
        <f t="shared" ref="AJ95" si="1036">IF(OR(ISERROR(VLOOKUP(CONCATENATE("ALI_",$C95,"_SEG_",$I95,"_PROV_",$D95),Catalogo_Precios,AJ$8,FALSE)),N95=0),0,VLOOKUP(CONCATENATE("ALI_",$C95,"_SEG_",$I95,"_PROV_",$D95),Catalogo_Precios,AJ$8,FALSE))</f>
        <v>882</v>
      </c>
      <c r="AK95" s="57">
        <f t="shared" ref="AK95" si="1037">IF(OR(ISERROR(VLOOKUP(CONCATENATE("ALI_",$C95,"_SEG_",$I95,"_PROV_",$D95),Catalogo_Precios,AK$8,FALSE)),O95=0),0,VLOOKUP(CONCATENATE("ALI_",$C95,"_SEG_",$I95,"_PROV_",$D95),Catalogo_Precios,AK$8,FALSE))</f>
        <v>882</v>
      </c>
      <c r="AL95" s="53"/>
      <c r="AM95" s="59" t="str">
        <f t="shared" si="802"/>
        <v>ALI_95_SEG_10</v>
      </c>
      <c r="AN95" s="59" t="str">
        <f t="shared" si="803"/>
        <v>ALI_95_SEG_10_VAL_41680674</v>
      </c>
      <c r="AO95" s="60">
        <f t="shared" ref="AO95" si="1038">IF(OR(AB95="",AB95=0),0,COUNTIF(Codificacion,AM95))</f>
        <v>3</v>
      </c>
      <c r="AP95" s="61">
        <f t="array" ref="AP95">MIN(IF(Codificacion=AM95,Total_Cotizacion,""))</f>
        <v>38821625.5</v>
      </c>
      <c r="AQ95" s="62" t="b">
        <f t="shared" si="805"/>
        <v>0</v>
      </c>
      <c r="AR95" s="51" t="str">
        <f t="shared" ref="AR95" si="1039">IF(COUNTIF(Codificacion2,CONCATENATE(AM95,"_VAL_",AB95))&gt;1,"Empate","")</f>
        <v/>
      </c>
      <c r="AS95" s="63" t="str">
        <f t="shared" si="807"/>
        <v/>
      </c>
      <c r="AT95" s="59" t="str">
        <f t="shared" si="808"/>
        <v>ALI_95_SEG_10_</v>
      </c>
      <c r="AU95" s="63">
        <f t="shared" ref="AU95" si="1040">IF(AND(COUNTIF(Codificacion3,AT95)&lt;AO95),1,COUNTIF(Codificacion3,AT95))</f>
        <v>1</v>
      </c>
      <c r="AV95" s="62" t="str">
        <f t="shared" si="810"/>
        <v>No Seleccionada</v>
      </c>
      <c r="AW95" s="53"/>
      <c r="AX95" s="51" t="str">
        <f t="shared" si="811"/>
        <v>ALI_95_SEG_10FALSO</v>
      </c>
      <c r="AY95" s="51">
        <f t="shared" si="791"/>
        <v>2</v>
      </c>
      <c r="AZ95" s="64" t="b">
        <f t="shared" si="812"/>
        <v>0</v>
      </c>
    </row>
    <row r="96" spans="1:52" x14ac:dyDescent="0.2">
      <c r="A96" s="50" t="b">
        <f t="shared" si="778"/>
        <v>0</v>
      </c>
      <c r="B96" s="51" t="s">
        <v>54</v>
      </c>
      <c r="C96" s="52">
        <v>95</v>
      </c>
      <c r="D96" s="52">
        <f t="shared" ref="D96" si="1041">IF(ISERROR(VLOOKUP(E96,Proveedores,2,FALSE)),"",VLOOKUP(E96,Proveedores,2,FALSE))</f>
        <v>2087</v>
      </c>
      <c r="E96" s="53" t="s">
        <v>55</v>
      </c>
      <c r="F96" s="54">
        <v>131</v>
      </c>
      <c r="G96" s="53" t="s">
        <v>61</v>
      </c>
      <c r="H96" s="53" t="s">
        <v>64</v>
      </c>
      <c r="I96" s="52">
        <v>11</v>
      </c>
      <c r="J96" s="53" t="s">
        <v>58</v>
      </c>
      <c r="K96" s="55">
        <v>44835</v>
      </c>
      <c r="L96" s="56">
        <v>12683</v>
      </c>
      <c r="M96" s="56">
        <v>15241</v>
      </c>
      <c r="N96" s="56">
        <v>8147</v>
      </c>
      <c r="O96" s="56">
        <v>664</v>
      </c>
      <c r="P96" s="57">
        <v>882</v>
      </c>
      <c r="Q96" s="58">
        <v>0</v>
      </c>
      <c r="R96" s="57">
        <v>882</v>
      </c>
      <c r="S96" s="57">
        <v>882</v>
      </c>
      <c r="T96" s="58">
        <v>0</v>
      </c>
      <c r="U96" s="57">
        <v>882</v>
      </c>
      <c r="V96" s="57">
        <v>882</v>
      </c>
      <c r="W96" s="58">
        <v>0</v>
      </c>
      <c r="X96" s="57">
        <v>882</v>
      </c>
      <c r="Y96" s="57">
        <v>882</v>
      </c>
      <c r="Z96" s="58">
        <v>0</v>
      </c>
      <c r="AA96" s="57">
        <v>882</v>
      </c>
      <c r="AB96" s="57">
        <v>32400270</v>
      </c>
      <c r="AC96" s="53" t="str">
        <f t="shared" si="793"/>
        <v>Registro Valido</v>
      </c>
      <c r="AD96" s="57">
        <f t="shared" ref="AD96" si="1042">IF(OR(ISERROR(VLOOKUP(CONCATENATE("ALI_",$C96,"_SEG_",$I96,"_PROV_",$D96),Catalogo_Precios,AD$8,FALSE)),L96=0),0,VLOOKUP(CONCATENATE("ALI_",$C96,"_SEG_",$I96,"_PROV_",$D96),Catalogo_Precios,AD$8,FALSE))</f>
        <v>882</v>
      </c>
      <c r="AE96" s="57">
        <f t="shared" ref="AE96" si="1043">IF(OR(ISERROR(VLOOKUP(CONCATENATE("ALI_",$C96,"_SEG_",$I96,"_PROV_",$D96),Catalogo_Precios,AE$8,FALSE)),M96=0),0,VLOOKUP(CONCATENATE("ALI_",$C96,"_SEG_",$I96,"_PROV_",$D96),Catalogo_Precios,AE$8,FALSE))</f>
        <v>882</v>
      </c>
      <c r="AF96" s="57">
        <f t="shared" ref="AF96" si="1044">IF(OR(ISERROR(VLOOKUP(CONCATENATE("ALI_",$C96,"_SEG_",$I96,"_PROV_",$D96),Catalogo_Precios,AF$8,FALSE)),N96=0),0,VLOOKUP(CONCATENATE("ALI_",$C96,"_SEG_",$I96,"_PROV_",$D96),Catalogo_Precios,AF$8,FALSE))</f>
        <v>882</v>
      </c>
      <c r="AG96" s="57">
        <f t="shared" ref="AG96" si="1045">IF(OR(ISERROR(VLOOKUP(CONCATENATE("ALI_",$C96,"_SEG_",$I96,"_PROV_",$D96),Catalogo_Precios,AG$8,FALSE)),O96=0),0,VLOOKUP(CONCATENATE("ALI_",$C96,"_SEG_",$I96,"_PROV_",$D96),Catalogo_Precios,AG$8,FALSE))</f>
        <v>882</v>
      </c>
      <c r="AH96" s="57">
        <f t="shared" ref="AH96" si="1046">IF(OR(ISERROR(VLOOKUP(CONCATENATE("ALI_",$C96,"_SEG_",$I96,"_PROV_",$D96),Catalogo_Precios,AH$8,FALSE)),L96=0),0,VLOOKUP(CONCATENATE("ALI_",$C96,"_SEG_",$I96,"_PROV_",$D96),Catalogo_Precios,AH$8,FALSE))</f>
        <v>882</v>
      </c>
      <c r="AI96" s="57">
        <f t="shared" ref="AI96" si="1047">IF(OR(ISERROR(VLOOKUP(CONCATENATE("ALI_",$C96,"_SEG_",$I96,"_PROV_",$D96),Catalogo_Precios,AI$8,FALSE)),M96=0),0,VLOOKUP(CONCATENATE("ALI_",$C96,"_SEG_",$I96,"_PROV_",$D96),Catalogo_Precios,AI$8,FALSE))</f>
        <v>882</v>
      </c>
      <c r="AJ96" s="57">
        <f t="shared" ref="AJ96" si="1048">IF(OR(ISERROR(VLOOKUP(CONCATENATE("ALI_",$C96,"_SEG_",$I96,"_PROV_",$D96),Catalogo_Precios,AJ$8,FALSE)),N96=0),0,VLOOKUP(CONCATENATE("ALI_",$C96,"_SEG_",$I96,"_PROV_",$D96),Catalogo_Precios,AJ$8,FALSE))</f>
        <v>882</v>
      </c>
      <c r="AK96" s="57">
        <f t="shared" ref="AK96" si="1049">IF(OR(ISERROR(VLOOKUP(CONCATENATE("ALI_",$C96,"_SEG_",$I96,"_PROV_",$D96),Catalogo_Precios,AK$8,FALSE)),O96=0),0,VLOOKUP(CONCATENATE("ALI_",$C96,"_SEG_",$I96,"_PROV_",$D96),Catalogo_Precios,AK$8,FALSE))</f>
        <v>882</v>
      </c>
      <c r="AL96" s="53"/>
      <c r="AM96" s="59" t="str">
        <f t="shared" si="802"/>
        <v>ALI_95_SEG_11</v>
      </c>
      <c r="AN96" s="59" t="str">
        <f t="shared" si="803"/>
        <v>ALI_95_SEG_11_VAL_32400270</v>
      </c>
      <c r="AO96" s="60">
        <f t="shared" ref="AO96" si="1050">IF(OR(AB96="",AB96=0),0,COUNTIF(Codificacion,AM96))</f>
        <v>3</v>
      </c>
      <c r="AP96" s="61">
        <f t="array" ref="AP96">MIN(IF(Codificacion=AM96,Total_Cotizacion,""))</f>
        <v>29077956.599999998</v>
      </c>
      <c r="AQ96" s="62" t="b">
        <f t="shared" si="805"/>
        <v>0</v>
      </c>
      <c r="AR96" s="51" t="str">
        <f t="shared" ref="AR96" si="1051">IF(COUNTIF(Codificacion2,CONCATENATE(AM96,"_VAL_",AB96))&gt;1,"Empate","")</f>
        <v/>
      </c>
      <c r="AS96" s="63" t="str">
        <f t="shared" si="807"/>
        <v/>
      </c>
      <c r="AT96" s="59" t="str">
        <f t="shared" si="808"/>
        <v>ALI_95_SEG_11_</v>
      </c>
      <c r="AU96" s="63">
        <f t="shared" ref="AU96" si="1052">IF(AND(COUNTIF(Codificacion3,AT96)&lt;AO96),1,COUNTIF(Codificacion3,AT96))</f>
        <v>1</v>
      </c>
      <c r="AV96" s="62" t="str">
        <f t="shared" si="810"/>
        <v>No Seleccionada</v>
      </c>
      <c r="AW96" s="53"/>
      <c r="AX96" s="51" t="str">
        <f t="shared" si="811"/>
        <v>ALI_95_SEG_11FALSO</v>
      </c>
      <c r="AY96" s="51">
        <f t="shared" si="791"/>
        <v>2</v>
      </c>
      <c r="AZ96" s="64" t="b">
        <f t="shared" si="812"/>
        <v>0</v>
      </c>
    </row>
    <row r="97" spans="1:52" x14ac:dyDescent="0.2">
      <c r="A97" s="50" t="b">
        <f t="shared" si="778"/>
        <v>0</v>
      </c>
      <c r="B97" s="51" t="s">
        <v>54</v>
      </c>
      <c r="C97" s="52">
        <v>95</v>
      </c>
      <c r="D97" s="52">
        <f t="shared" ref="D97" si="1053">IF(ISERROR(VLOOKUP(E97,Proveedores,2,FALSE)),"",VLOOKUP(E97,Proveedores,2,FALSE))</f>
        <v>2087</v>
      </c>
      <c r="E97" s="53" t="s">
        <v>55</v>
      </c>
      <c r="F97" s="54">
        <v>132</v>
      </c>
      <c r="G97" s="53" t="s">
        <v>61</v>
      </c>
      <c r="H97" s="53" t="s">
        <v>64</v>
      </c>
      <c r="I97" s="52">
        <v>12</v>
      </c>
      <c r="J97" s="53" t="s">
        <v>58</v>
      </c>
      <c r="K97" s="55">
        <v>44835</v>
      </c>
      <c r="L97" s="56">
        <v>11510</v>
      </c>
      <c r="M97" s="56">
        <v>13831</v>
      </c>
      <c r="N97" s="56">
        <v>7393</v>
      </c>
      <c r="O97" s="56">
        <v>604</v>
      </c>
      <c r="P97" s="57">
        <v>882</v>
      </c>
      <c r="Q97" s="58">
        <v>0</v>
      </c>
      <c r="R97" s="57">
        <v>882</v>
      </c>
      <c r="S97" s="57">
        <v>882</v>
      </c>
      <c r="T97" s="58">
        <v>0</v>
      </c>
      <c r="U97" s="57">
        <v>882</v>
      </c>
      <c r="V97" s="57">
        <v>882</v>
      </c>
      <c r="W97" s="58">
        <v>0</v>
      </c>
      <c r="X97" s="57">
        <v>882</v>
      </c>
      <c r="Y97" s="57">
        <v>882</v>
      </c>
      <c r="Z97" s="58">
        <v>0</v>
      </c>
      <c r="AA97" s="57">
        <v>882</v>
      </c>
      <c r="AB97" s="57">
        <v>29404116</v>
      </c>
      <c r="AC97" s="53" t="str">
        <f t="shared" si="793"/>
        <v>Registro Valido</v>
      </c>
      <c r="AD97" s="57">
        <f t="shared" ref="AD97" si="1054">IF(OR(ISERROR(VLOOKUP(CONCATENATE("ALI_",$C97,"_SEG_",$I97,"_PROV_",$D97),Catalogo_Precios,AD$8,FALSE)),L97=0),0,VLOOKUP(CONCATENATE("ALI_",$C97,"_SEG_",$I97,"_PROV_",$D97),Catalogo_Precios,AD$8,FALSE))</f>
        <v>882</v>
      </c>
      <c r="AE97" s="57">
        <f t="shared" ref="AE97" si="1055">IF(OR(ISERROR(VLOOKUP(CONCATENATE("ALI_",$C97,"_SEG_",$I97,"_PROV_",$D97),Catalogo_Precios,AE$8,FALSE)),M97=0),0,VLOOKUP(CONCATENATE("ALI_",$C97,"_SEG_",$I97,"_PROV_",$D97),Catalogo_Precios,AE$8,FALSE))</f>
        <v>882</v>
      </c>
      <c r="AF97" s="57">
        <f t="shared" ref="AF97" si="1056">IF(OR(ISERROR(VLOOKUP(CONCATENATE("ALI_",$C97,"_SEG_",$I97,"_PROV_",$D97),Catalogo_Precios,AF$8,FALSE)),N97=0),0,VLOOKUP(CONCATENATE("ALI_",$C97,"_SEG_",$I97,"_PROV_",$D97),Catalogo_Precios,AF$8,FALSE))</f>
        <v>882</v>
      </c>
      <c r="AG97" s="57">
        <f t="shared" ref="AG97" si="1057">IF(OR(ISERROR(VLOOKUP(CONCATENATE("ALI_",$C97,"_SEG_",$I97,"_PROV_",$D97),Catalogo_Precios,AG$8,FALSE)),O97=0),0,VLOOKUP(CONCATENATE("ALI_",$C97,"_SEG_",$I97,"_PROV_",$D97),Catalogo_Precios,AG$8,FALSE))</f>
        <v>882</v>
      </c>
      <c r="AH97" s="57">
        <f t="shared" ref="AH97" si="1058">IF(OR(ISERROR(VLOOKUP(CONCATENATE("ALI_",$C97,"_SEG_",$I97,"_PROV_",$D97),Catalogo_Precios,AH$8,FALSE)),L97=0),0,VLOOKUP(CONCATENATE("ALI_",$C97,"_SEG_",$I97,"_PROV_",$D97),Catalogo_Precios,AH$8,FALSE))</f>
        <v>882</v>
      </c>
      <c r="AI97" s="57">
        <f t="shared" ref="AI97" si="1059">IF(OR(ISERROR(VLOOKUP(CONCATENATE("ALI_",$C97,"_SEG_",$I97,"_PROV_",$D97),Catalogo_Precios,AI$8,FALSE)),M97=0),0,VLOOKUP(CONCATENATE("ALI_",$C97,"_SEG_",$I97,"_PROV_",$D97),Catalogo_Precios,AI$8,FALSE))</f>
        <v>882</v>
      </c>
      <c r="AJ97" s="57">
        <f t="shared" ref="AJ97" si="1060">IF(OR(ISERROR(VLOOKUP(CONCATENATE("ALI_",$C97,"_SEG_",$I97,"_PROV_",$D97),Catalogo_Precios,AJ$8,FALSE)),N97=0),0,VLOOKUP(CONCATENATE("ALI_",$C97,"_SEG_",$I97,"_PROV_",$D97),Catalogo_Precios,AJ$8,FALSE))</f>
        <v>882</v>
      </c>
      <c r="AK97" s="57">
        <f t="shared" ref="AK97" si="1061">IF(OR(ISERROR(VLOOKUP(CONCATENATE("ALI_",$C97,"_SEG_",$I97,"_PROV_",$D97),Catalogo_Precios,AK$8,FALSE)),O97=0),0,VLOOKUP(CONCATENATE("ALI_",$C97,"_SEG_",$I97,"_PROV_",$D97),Catalogo_Precios,AK$8,FALSE))</f>
        <v>882</v>
      </c>
      <c r="AL97" s="53"/>
      <c r="AM97" s="59" t="str">
        <f t="shared" si="802"/>
        <v>ALI_95_SEG_12</v>
      </c>
      <c r="AN97" s="59" t="str">
        <f t="shared" si="803"/>
        <v>ALI_95_SEG_12_VAL_29404116</v>
      </c>
      <c r="AO97" s="60">
        <f t="shared" ref="AO97" si="1062">IF(OR(AB97="",AB97=0),0,COUNTIF(Codificacion,AM97))</f>
        <v>3</v>
      </c>
      <c r="AP97" s="61">
        <f t="array" ref="AP97">MIN(IF(Codificacion=AM97,Total_Cotizacion,""))</f>
        <v>26389027.279999997</v>
      </c>
      <c r="AQ97" s="62" t="b">
        <f t="shared" si="805"/>
        <v>0</v>
      </c>
      <c r="AR97" s="51" t="str">
        <f t="shared" ref="AR97" si="1063">IF(COUNTIF(Codificacion2,CONCATENATE(AM97,"_VAL_",AB97))&gt;1,"Empate","")</f>
        <v/>
      </c>
      <c r="AS97" s="63" t="str">
        <f t="shared" si="807"/>
        <v/>
      </c>
      <c r="AT97" s="59" t="str">
        <f t="shared" si="808"/>
        <v>ALI_95_SEG_12_</v>
      </c>
      <c r="AU97" s="63">
        <f t="shared" ref="AU97" si="1064">IF(AND(COUNTIF(Codificacion3,AT97)&lt;AO97),1,COUNTIF(Codificacion3,AT97))</f>
        <v>1</v>
      </c>
      <c r="AV97" s="62" t="str">
        <f t="shared" si="810"/>
        <v>No Seleccionada</v>
      </c>
      <c r="AW97" s="53"/>
      <c r="AX97" s="51" t="str">
        <f t="shared" si="811"/>
        <v>ALI_95_SEG_12FALSO</v>
      </c>
      <c r="AY97" s="51">
        <f t="shared" si="791"/>
        <v>2</v>
      </c>
      <c r="AZ97" s="64" t="b">
        <f t="shared" si="812"/>
        <v>0</v>
      </c>
    </row>
    <row r="98" spans="1:52" x14ac:dyDescent="0.2">
      <c r="A98" s="50" t="b">
        <f t="shared" si="778"/>
        <v>0</v>
      </c>
      <c r="B98" s="51" t="s">
        <v>54</v>
      </c>
      <c r="C98" s="52">
        <v>95</v>
      </c>
      <c r="D98" s="52">
        <f t="shared" ref="D98" si="1065">IF(ISERROR(VLOOKUP(E98,Proveedores,2,FALSE)),"",VLOOKUP(E98,Proveedores,2,FALSE))</f>
        <v>2087</v>
      </c>
      <c r="E98" s="53" t="s">
        <v>55</v>
      </c>
      <c r="F98" s="54">
        <v>133</v>
      </c>
      <c r="G98" s="53" t="s">
        <v>61</v>
      </c>
      <c r="H98" s="53" t="s">
        <v>64</v>
      </c>
      <c r="I98" s="52">
        <v>13</v>
      </c>
      <c r="J98" s="53" t="s">
        <v>58</v>
      </c>
      <c r="K98" s="55">
        <v>44835</v>
      </c>
      <c r="L98" s="56">
        <v>15289</v>
      </c>
      <c r="M98" s="56">
        <v>18490</v>
      </c>
      <c r="N98" s="56">
        <v>10312</v>
      </c>
      <c r="O98" s="56">
        <v>752</v>
      </c>
      <c r="P98" s="57">
        <v>882</v>
      </c>
      <c r="Q98" s="58">
        <v>0</v>
      </c>
      <c r="R98" s="57">
        <v>882</v>
      </c>
      <c r="S98" s="57">
        <v>882</v>
      </c>
      <c r="T98" s="58">
        <v>0</v>
      </c>
      <c r="U98" s="57">
        <v>882</v>
      </c>
      <c r="V98" s="57">
        <v>882</v>
      </c>
      <c r="W98" s="58">
        <v>0</v>
      </c>
      <c r="X98" s="57">
        <v>882</v>
      </c>
      <c r="Y98" s="57">
        <v>882</v>
      </c>
      <c r="Z98" s="58">
        <v>0</v>
      </c>
      <c r="AA98" s="57">
        <v>882</v>
      </c>
      <c r="AB98" s="57">
        <v>39551526</v>
      </c>
      <c r="AC98" s="53" t="str">
        <f t="shared" si="793"/>
        <v>Registro Valido</v>
      </c>
      <c r="AD98" s="57">
        <f t="shared" ref="AD98" si="1066">IF(OR(ISERROR(VLOOKUP(CONCATENATE("ALI_",$C98,"_SEG_",$I98,"_PROV_",$D98),Catalogo_Precios,AD$8,FALSE)),L98=0),0,VLOOKUP(CONCATENATE("ALI_",$C98,"_SEG_",$I98,"_PROV_",$D98),Catalogo_Precios,AD$8,FALSE))</f>
        <v>882</v>
      </c>
      <c r="AE98" s="57">
        <f t="shared" ref="AE98" si="1067">IF(OR(ISERROR(VLOOKUP(CONCATENATE("ALI_",$C98,"_SEG_",$I98,"_PROV_",$D98),Catalogo_Precios,AE$8,FALSE)),M98=0),0,VLOOKUP(CONCATENATE("ALI_",$C98,"_SEG_",$I98,"_PROV_",$D98),Catalogo_Precios,AE$8,FALSE))</f>
        <v>882</v>
      </c>
      <c r="AF98" s="57">
        <f t="shared" ref="AF98" si="1068">IF(OR(ISERROR(VLOOKUP(CONCATENATE("ALI_",$C98,"_SEG_",$I98,"_PROV_",$D98),Catalogo_Precios,AF$8,FALSE)),N98=0),0,VLOOKUP(CONCATENATE("ALI_",$C98,"_SEG_",$I98,"_PROV_",$D98),Catalogo_Precios,AF$8,FALSE))</f>
        <v>882</v>
      </c>
      <c r="AG98" s="57">
        <f t="shared" ref="AG98" si="1069">IF(OR(ISERROR(VLOOKUP(CONCATENATE("ALI_",$C98,"_SEG_",$I98,"_PROV_",$D98),Catalogo_Precios,AG$8,FALSE)),O98=0),0,VLOOKUP(CONCATENATE("ALI_",$C98,"_SEG_",$I98,"_PROV_",$D98),Catalogo_Precios,AG$8,FALSE))</f>
        <v>882</v>
      </c>
      <c r="AH98" s="57">
        <f t="shared" ref="AH98" si="1070">IF(OR(ISERROR(VLOOKUP(CONCATENATE("ALI_",$C98,"_SEG_",$I98,"_PROV_",$D98),Catalogo_Precios,AH$8,FALSE)),L98=0),0,VLOOKUP(CONCATENATE("ALI_",$C98,"_SEG_",$I98,"_PROV_",$D98),Catalogo_Precios,AH$8,FALSE))</f>
        <v>882</v>
      </c>
      <c r="AI98" s="57">
        <f t="shared" ref="AI98" si="1071">IF(OR(ISERROR(VLOOKUP(CONCATENATE("ALI_",$C98,"_SEG_",$I98,"_PROV_",$D98),Catalogo_Precios,AI$8,FALSE)),M98=0),0,VLOOKUP(CONCATENATE("ALI_",$C98,"_SEG_",$I98,"_PROV_",$D98),Catalogo_Precios,AI$8,FALSE))</f>
        <v>882</v>
      </c>
      <c r="AJ98" s="57">
        <f t="shared" ref="AJ98" si="1072">IF(OR(ISERROR(VLOOKUP(CONCATENATE("ALI_",$C98,"_SEG_",$I98,"_PROV_",$D98),Catalogo_Precios,AJ$8,FALSE)),N98=0),0,VLOOKUP(CONCATENATE("ALI_",$C98,"_SEG_",$I98,"_PROV_",$D98),Catalogo_Precios,AJ$8,FALSE))</f>
        <v>882</v>
      </c>
      <c r="AK98" s="57">
        <f t="shared" ref="AK98" si="1073">IF(OR(ISERROR(VLOOKUP(CONCATENATE("ALI_",$C98,"_SEG_",$I98,"_PROV_",$D98),Catalogo_Precios,AK$8,FALSE)),O98=0),0,VLOOKUP(CONCATENATE("ALI_",$C98,"_SEG_",$I98,"_PROV_",$D98),Catalogo_Precios,AK$8,FALSE))</f>
        <v>882</v>
      </c>
      <c r="AL98" s="53"/>
      <c r="AM98" s="59" t="str">
        <f t="shared" si="802"/>
        <v>ALI_95_SEG_13</v>
      </c>
      <c r="AN98" s="59" t="str">
        <f t="shared" si="803"/>
        <v>ALI_95_SEG_13_VAL_39551526</v>
      </c>
      <c r="AO98" s="60">
        <f t="shared" ref="AO98" si="1074">IF(OR(AB98="",AB98=0),0,COUNTIF(Codificacion,AM98))</f>
        <v>3</v>
      </c>
      <c r="AP98" s="61">
        <f t="array" ref="AP98">MIN(IF(Codificacion=AM98,Total_Cotizacion,""))</f>
        <v>35495925.079999998</v>
      </c>
      <c r="AQ98" s="62" t="b">
        <f t="shared" si="805"/>
        <v>0</v>
      </c>
      <c r="AR98" s="51" t="str">
        <f t="shared" ref="AR98" si="1075">IF(COUNTIF(Codificacion2,CONCATENATE(AM98,"_VAL_",AB98))&gt;1,"Empate","")</f>
        <v/>
      </c>
      <c r="AS98" s="63" t="str">
        <f t="shared" si="807"/>
        <v/>
      </c>
      <c r="AT98" s="59" t="str">
        <f t="shared" si="808"/>
        <v>ALI_95_SEG_13_</v>
      </c>
      <c r="AU98" s="63">
        <f t="shared" ref="AU98" si="1076">IF(AND(COUNTIF(Codificacion3,AT98)&lt;AO98),1,COUNTIF(Codificacion3,AT98))</f>
        <v>1</v>
      </c>
      <c r="AV98" s="62" t="str">
        <f t="shared" si="810"/>
        <v>No Seleccionada</v>
      </c>
      <c r="AW98" s="53"/>
      <c r="AX98" s="51" t="str">
        <f t="shared" si="811"/>
        <v>ALI_95_SEG_13FALSO</v>
      </c>
      <c r="AY98" s="51">
        <f t="shared" si="791"/>
        <v>2</v>
      </c>
      <c r="AZ98" s="64" t="b">
        <f t="shared" si="812"/>
        <v>0</v>
      </c>
    </row>
    <row r="99" spans="1:52" x14ac:dyDescent="0.2">
      <c r="A99" s="50" t="b">
        <f t="shared" si="778"/>
        <v>0</v>
      </c>
      <c r="B99" s="51" t="s">
        <v>54</v>
      </c>
      <c r="C99" s="52">
        <v>95</v>
      </c>
      <c r="D99" s="52">
        <f t="shared" ref="D99" si="1077">IF(ISERROR(VLOOKUP(E99,Proveedores,2,FALSE)),"",VLOOKUP(E99,Proveedores,2,FALSE))</f>
        <v>2087</v>
      </c>
      <c r="E99" s="53" t="s">
        <v>55</v>
      </c>
      <c r="F99" s="54">
        <v>134</v>
      </c>
      <c r="G99" s="53" t="s">
        <v>61</v>
      </c>
      <c r="H99" s="53" t="s">
        <v>64</v>
      </c>
      <c r="I99" s="52">
        <v>14</v>
      </c>
      <c r="J99" s="53" t="s">
        <v>58</v>
      </c>
      <c r="K99" s="55">
        <v>44835</v>
      </c>
      <c r="L99" s="56">
        <v>15149</v>
      </c>
      <c r="M99" s="56">
        <v>18323</v>
      </c>
      <c r="N99" s="56">
        <v>10219</v>
      </c>
      <c r="O99" s="56">
        <v>746</v>
      </c>
      <c r="P99" s="57">
        <v>882</v>
      </c>
      <c r="Q99" s="58">
        <v>0</v>
      </c>
      <c r="R99" s="57">
        <v>882</v>
      </c>
      <c r="S99" s="57">
        <v>882</v>
      </c>
      <c r="T99" s="58">
        <v>0</v>
      </c>
      <c r="U99" s="57">
        <v>882</v>
      </c>
      <c r="V99" s="57">
        <v>882</v>
      </c>
      <c r="W99" s="58">
        <v>0</v>
      </c>
      <c r="X99" s="57">
        <v>882</v>
      </c>
      <c r="Y99" s="57">
        <v>882</v>
      </c>
      <c r="Z99" s="58">
        <v>0</v>
      </c>
      <c r="AA99" s="57">
        <v>882</v>
      </c>
      <c r="AB99" s="57">
        <v>39193434</v>
      </c>
      <c r="AC99" s="53" t="str">
        <f t="shared" si="793"/>
        <v>Registro Valido</v>
      </c>
      <c r="AD99" s="57">
        <f t="shared" ref="AD99" si="1078">IF(OR(ISERROR(VLOOKUP(CONCATENATE("ALI_",$C99,"_SEG_",$I99,"_PROV_",$D99),Catalogo_Precios,AD$8,FALSE)),L99=0),0,VLOOKUP(CONCATENATE("ALI_",$C99,"_SEG_",$I99,"_PROV_",$D99),Catalogo_Precios,AD$8,FALSE))</f>
        <v>882</v>
      </c>
      <c r="AE99" s="57">
        <f t="shared" ref="AE99" si="1079">IF(OR(ISERROR(VLOOKUP(CONCATENATE("ALI_",$C99,"_SEG_",$I99,"_PROV_",$D99),Catalogo_Precios,AE$8,FALSE)),M99=0),0,VLOOKUP(CONCATENATE("ALI_",$C99,"_SEG_",$I99,"_PROV_",$D99),Catalogo_Precios,AE$8,FALSE))</f>
        <v>882</v>
      </c>
      <c r="AF99" s="57">
        <f t="shared" ref="AF99" si="1080">IF(OR(ISERROR(VLOOKUP(CONCATENATE("ALI_",$C99,"_SEG_",$I99,"_PROV_",$D99),Catalogo_Precios,AF$8,FALSE)),N99=0),0,VLOOKUP(CONCATENATE("ALI_",$C99,"_SEG_",$I99,"_PROV_",$D99),Catalogo_Precios,AF$8,FALSE))</f>
        <v>882</v>
      </c>
      <c r="AG99" s="57">
        <f t="shared" ref="AG99" si="1081">IF(OR(ISERROR(VLOOKUP(CONCATENATE("ALI_",$C99,"_SEG_",$I99,"_PROV_",$D99),Catalogo_Precios,AG$8,FALSE)),O99=0),0,VLOOKUP(CONCATENATE("ALI_",$C99,"_SEG_",$I99,"_PROV_",$D99),Catalogo_Precios,AG$8,FALSE))</f>
        <v>882</v>
      </c>
      <c r="AH99" s="57">
        <f t="shared" ref="AH99" si="1082">IF(OR(ISERROR(VLOOKUP(CONCATENATE("ALI_",$C99,"_SEG_",$I99,"_PROV_",$D99),Catalogo_Precios,AH$8,FALSE)),L99=0),0,VLOOKUP(CONCATENATE("ALI_",$C99,"_SEG_",$I99,"_PROV_",$D99),Catalogo_Precios,AH$8,FALSE))</f>
        <v>882</v>
      </c>
      <c r="AI99" s="57">
        <f t="shared" ref="AI99" si="1083">IF(OR(ISERROR(VLOOKUP(CONCATENATE("ALI_",$C99,"_SEG_",$I99,"_PROV_",$D99),Catalogo_Precios,AI$8,FALSE)),M99=0),0,VLOOKUP(CONCATENATE("ALI_",$C99,"_SEG_",$I99,"_PROV_",$D99),Catalogo_Precios,AI$8,FALSE))</f>
        <v>882</v>
      </c>
      <c r="AJ99" s="57">
        <f t="shared" ref="AJ99" si="1084">IF(OR(ISERROR(VLOOKUP(CONCATENATE("ALI_",$C99,"_SEG_",$I99,"_PROV_",$D99),Catalogo_Precios,AJ$8,FALSE)),N99=0),0,VLOOKUP(CONCATENATE("ALI_",$C99,"_SEG_",$I99,"_PROV_",$D99),Catalogo_Precios,AJ$8,FALSE))</f>
        <v>882</v>
      </c>
      <c r="AK99" s="57">
        <f t="shared" ref="AK99" si="1085">IF(OR(ISERROR(VLOOKUP(CONCATENATE("ALI_",$C99,"_SEG_",$I99,"_PROV_",$D99),Catalogo_Precios,AK$8,FALSE)),O99=0),0,VLOOKUP(CONCATENATE("ALI_",$C99,"_SEG_",$I99,"_PROV_",$D99),Catalogo_Precios,AK$8,FALSE))</f>
        <v>882</v>
      </c>
      <c r="AL99" s="53"/>
      <c r="AM99" s="59" t="str">
        <f t="shared" si="802"/>
        <v>ALI_95_SEG_14</v>
      </c>
      <c r="AN99" s="59" t="str">
        <f t="shared" si="803"/>
        <v>ALI_95_SEG_14_VAL_39193434</v>
      </c>
      <c r="AO99" s="60">
        <f t="shared" ref="AO99" si="1086">IF(OR(AB99="",AB99=0),0,COUNTIF(Codificacion,AM99))</f>
        <v>3</v>
      </c>
      <c r="AP99" s="61">
        <f t="array" ref="AP99">MIN(IF(Codificacion=AM99,Total_Cotizacion,""))</f>
        <v>35174551.719999999</v>
      </c>
      <c r="AQ99" s="62" t="b">
        <f t="shared" si="805"/>
        <v>0</v>
      </c>
      <c r="AR99" s="51" t="str">
        <f t="shared" ref="AR99" si="1087">IF(COUNTIF(Codificacion2,CONCATENATE(AM99,"_VAL_",AB99))&gt;1,"Empate","")</f>
        <v/>
      </c>
      <c r="AS99" s="63" t="str">
        <f t="shared" si="807"/>
        <v/>
      </c>
      <c r="AT99" s="59" t="str">
        <f t="shared" si="808"/>
        <v>ALI_95_SEG_14_</v>
      </c>
      <c r="AU99" s="63">
        <f t="shared" ref="AU99" si="1088">IF(AND(COUNTIF(Codificacion3,AT99)&lt;AO99),1,COUNTIF(Codificacion3,AT99))</f>
        <v>1</v>
      </c>
      <c r="AV99" s="62" t="str">
        <f t="shared" si="810"/>
        <v>No Seleccionada</v>
      </c>
      <c r="AW99" s="53"/>
      <c r="AX99" s="51" t="str">
        <f t="shared" si="811"/>
        <v>ALI_95_SEG_14FALSO</v>
      </c>
      <c r="AY99" s="51">
        <f t="shared" si="791"/>
        <v>2</v>
      </c>
      <c r="AZ99" s="64" t="b">
        <f t="shared" si="812"/>
        <v>0</v>
      </c>
    </row>
    <row r="100" spans="1:52" x14ac:dyDescent="0.2">
      <c r="A100" s="50" t="b">
        <f t="shared" si="778"/>
        <v>0</v>
      </c>
      <c r="B100" s="51" t="s">
        <v>54</v>
      </c>
      <c r="C100" s="52">
        <v>95</v>
      </c>
      <c r="D100" s="52">
        <f t="shared" ref="D100" si="1089">IF(ISERROR(VLOOKUP(E100,Proveedores,2,FALSE)),"",VLOOKUP(E100,Proveedores,2,FALSE))</f>
        <v>2087</v>
      </c>
      <c r="E100" s="53" t="s">
        <v>55</v>
      </c>
      <c r="F100" s="54">
        <v>135</v>
      </c>
      <c r="G100" s="53" t="s">
        <v>61</v>
      </c>
      <c r="H100" s="53" t="s">
        <v>64</v>
      </c>
      <c r="I100" s="52">
        <v>15</v>
      </c>
      <c r="J100" s="53" t="s">
        <v>58</v>
      </c>
      <c r="K100" s="55">
        <v>44835</v>
      </c>
      <c r="L100" s="56">
        <v>14323</v>
      </c>
      <c r="M100" s="56">
        <v>17320</v>
      </c>
      <c r="N100" s="56">
        <v>9660</v>
      </c>
      <c r="O100" s="56">
        <v>705</v>
      </c>
      <c r="P100" s="57">
        <v>882</v>
      </c>
      <c r="Q100" s="58">
        <v>0</v>
      </c>
      <c r="R100" s="57">
        <v>882</v>
      </c>
      <c r="S100" s="57">
        <v>882</v>
      </c>
      <c r="T100" s="58">
        <v>0</v>
      </c>
      <c r="U100" s="57">
        <v>882</v>
      </c>
      <c r="V100" s="57">
        <v>882</v>
      </c>
      <c r="W100" s="58">
        <v>0</v>
      </c>
      <c r="X100" s="57">
        <v>882</v>
      </c>
      <c r="Y100" s="57">
        <v>882</v>
      </c>
      <c r="Z100" s="58">
        <v>0</v>
      </c>
      <c r="AA100" s="57">
        <v>882</v>
      </c>
      <c r="AB100" s="57">
        <v>37051056</v>
      </c>
      <c r="AC100" s="53" t="str">
        <f t="shared" si="793"/>
        <v>Registro Valido</v>
      </c>
      <c r="AD100" s="57">
        <f t="shared" ref="AD100" si="1090">IF(OR(ISERROR(VLOOKUP(CONCATENATE("ALI_",$C100,"_SEG_",$I100,"_PROV_",$D100),Catalogo_Precios,AD$8,FALSE)),L100=0),0,VLOOKUP(CONCATENATE("ALI_",$C100,"_SEG_",$I100,"_PROV_",$D100),Catalogo_Precios,AD$8,FALSE))</f>
        <v>882</v>
      </c>
      <c r="AE100" s="57">
        <f t="shared" ref="AE100" si="1091">IF(OR(ISERROR(VLOOKUP(CONCATENATE("ALI_",$C100,"_SEG_",$I100,"_PROV_",$D100),Catalogo_Precios,AE$8,FALSE)),M100=0),0,VLOOKUP(CONCATENATE("ALI_",$C100,"_SEG_",$I100,"_PROV_",$D100),Catalogo_Precios,AE$8,FALSE))</f>
        <v>882</v>
      </c>
      <c r="AF100" s="57">
        <f t="shared" ref="AF100" si="1092">IF(OR(ISERROR(VLOOKUP(CONCATENATE("ALI_",$C100,"_SEG_",$I100,"_PROV_",$D100),Catalogo_Precios,AF$8,FALSE)),N100=0),0,VLOOKUP(CONCATENATE("ALI_",$C100,"_SEG_",$I100,"_PROV_",$D100),Catalogo_Precios,AF$8,FALSE))</f>
        <v>882</v>
      </c>
      <c r="AG100" s="57">
        <f t="shared" ref="AG100" si="1093">IF(OR(ISERROR(VLOOKUP(CONCATENATE("ALI_",$C100,"_SEG_",$I100,"_PROV_",$D100),Catalogo_Precios,AG$8,FALSE)),O100=0),0,VLOOKUP(CONCATENATE("ALI_",$C100,"_SEG_",$I100,"_PROV_",$D100),Catalogo_Precios,AG$8,FALSE))</f>
        <v>882</v>
      </c>
      <c r="AH100" s="57">
        <f t="shared" ref="AH100" si="1094">IF(OR(ISERROR(VLOOKUP(CONCATENATE("ALI_",$C100,"_SEG_",$I100,"_PROV_",$D100),Catalogo_Precios,AH$8,FALSE)),L100=0),0,VLOOKUP(CONCATENATE("ALI_",$C100,"_SEG_",$I100,"_PROV_",$D100),Catalogo_Precios,AH$8,FALSE))</f>
        <v>882</v>
      </c>
      <c r="AI100" s="57">
        <f t="shared" ref="AI100" si="1095">IF(OR(ISERROR(VLOOKUP(CONCATENATE("ALI_",$C100,"_SEG_",$I100,"_PROV_",$D100),Catalogo_Precios,AI$8,FALSE)),M100=0),0,VLOOKUP(CONCATENATE("ALI_",$C100,"_SEG_",$I100,"_PROV_",$D100),Catalogo_Precios,AI$8,FALSE))</f>
        <v>882</v>
      </c>
      <c r="AJ100" s="57">
        <f t="shared" ref="AJ100" si="1096">IF(OR(ISERROR(VLOOKUP(CONCATENATE("ALI_",$C100,"_SEG_",$I100,"_PROV_",$D100),Catalogo_Precios,AJ$8,FALSE)),N100=0),0,VLOOKUP(CONCATENATE("ALI_",$C100,"_SEG_",$I100,"_PROV_",$D100),Catalogo_Precios,AJ$8,FALSE))</f>
        <v>882</v>
      </c>
      <c r="AK100" s="57">
        <f t="shared" ref="AK100" si="1097">IF(OR(ISERROR(VLOOKUP(CONCATENATE("ALI_",$C100,"_SEG_",$I100,"_PROV_",$D100),Catalogo_Precios,AK$8,FALSE)),O100=0),0,VLOOKUP(CONCATENATE("ALI_",$C100,"_SEG_",$I100,"_PROV_",$D100),Catalogo_Precios,AK$8,FALSE))</f>
        <v>882</v>
      </c>
      <c r="AL100" s="53"/>
      <c r="AM100" s="59" t="str">
        <f t="shared" si="802"/>
        <v>ALI_95_SEG_15</v>
      </c>
      <c r="AN100" s="59" t="str">
        <f t="shared" si="803"/>
        <v>ALI_95_SEG_15_VAL_37051056</v>
      </c>
      <c r="AO100" s="60">
        <f t="shared" ref="AO100" si="1098">IF(OR(AB100="",AB100=0),0,COUNTIF(Codificacion,AM100))</f>
        <v>3</v>
      </c>
      <c r="AP100" s="61">
        <f t="array" ref="AP100">MIN(IF(Codificacion=AM100,Total_Cotizacion,""))</f>
        <v>33251852.48</v>
      </c>
      <c r="AQ100" s="62" t="b">
        <f t="shared" si="805"/>
        <v>0</v>
      </c>
      <c r="AR100" s="51" t="str">
        <f t="shared" ref="AR100" si="1099">IF(COUNTIF(Codificacion2,CONCATENATE(AM100,"_VAL_",AB100))&gt;1,"Empate","")</f>
        <v/>
      </c>
      <c r="AS100" s="63" t="str">
        <f t="shared" si="807"/>
        <v/>
      </c>
      <c r="AT100" s="59" t="str">
        <f t="shared" si="808"/>
        <v>ALI_95_SEG_15_</v>
      </c>
      <c r="AU100" s="63">
        <f t="shared" ref="AU100" si="1100">IF(AND(COUNTIF(Codificacion3,AT100)&lt;AO100),1,COUNTIF(Codificacion3,AT100))</f>
        <v>1</v>
      </c>
      <c r="AV100" s="62" t="str">
        <f t="shared" si="810"/>
        <v>No Seleccionada</v>
      </c>
      <c r="AW100" s="53"/>
      <c r="AX100" s="51" t="str">
        <f t="shared" si="811"/>
        <v>ALI_95_SEG_15FALSO</v>
      </c>
      <c r="AY100" s="51">
        <f t="shared" si="791"/>
        <v>2</v>
      </c>
      <c r="AZ100" s="64" t="b">
        <f t="shared" si="812"/>
        <v>0</v>
      </c>
    </row>
    <row r="101" spans="1:52" x14ac:dyDescent="0.2">
      <c r="A101" s="50" t="b">
        <f t="shared" si="778"/>
        <v>0</v>
      </c>
      <c r="B101" s="51" t="s">
        <v>54</v>
      </c>
      <c r="C101" s="52">
        <v>113</v>
      </c>
      <c r="D101" s="52">
        <f t="shared" ref="D101" si="1101">IF(ISERROR(VLOOKUP(E101,Proveedores,2,FALSE)),"",VLOOKUP(E101,Proveedores,2,FALSE))</f>
        <v>2087</v>
      </c>
      <c r="E101" s="53" t="s">
        <v>55</v>
      </c>
      <c r="F101" s="54">
        <v>136</v>
      </c>
      <c r="G101" s="53" t="s">
        <v>56</v>
      </c>
      <c r="H101" s="53" t="s">
        <v>65</v>
      </c>
      <c r="I101" s="52">
        <v>1</v>
      </c>
      <c r="J101" s="53" t="s">
        <v>58</v>
      </c>
      <c r="K101" s="55">
        <v>44835</v>
      </c>
      <c r="L101" s="56">
        <v>7267</v>
      </c>
      <c r="M101" s="56">
        <v>8741</v>
      </c>
      <c r="N101" s="56">
        <v>5632</v>
      </c>
      <c r="O101" s="56">
        <v>404</v>
      </c>
      <c r="P101" s="57">
        <v>527</v>
      </c>
      <c r="Q101" s="58">
        <v>0.1</v>
      </c>
      <c r="R101" s="57">
        <v>474.3</v>
      </c>
      <c r="S101" s="57">
        <v>703</v>
      </c>
      <c r="T101" s="58">
        <v>0.1</v>
      </c>
      <c r="U101" s="57">
        <v>632.70000000000005</v>
      </c>
      <c r="V101" s="57">
        <v>1052</v>
      </c>
      <c r="W101" s="58">
        <v>0.1</v>
      </c>
      <c r="X101" s="57">
        <v>946.8</v>
      </c>
      <c r="Y101" s="57">
        <v>1052</v>
      </c>
      <c r="Z101" s="58">
        <v>0.1</v>
      </c>
      <c r="AA101" s="57">
        <v>946.8</v>
      </c>
      <c r="AB101" s="57">
        <v>14692053.6</v>
      </c>
      <c r="AC101" s="53" t="str">
        <f t="shared" si="793"/>
        <v>Registro Valido</v>
      </c>
      <c r="AD101" s="57">
        <f t="shared" ref="AD101" si="1102">IF(OR(ISERROR(VLOOKUP(CONCATENATE("ALI_",$C101,"_SEG_",$I101,"_PROV_",$D101),Catalogo_Precios,AD$8,FALSE)),L101=0),0,VLOOKUP(CONCATENATE("ALI_",$C101,"_SEG_",$I101,"_PROV_",$D101),Catalogo_Precios,AD$8,FALSE))</f>
        <v>527</v>
      </c>
      <c r="AE101" s="57">
        <f t="shared" ref="AE101" si="1103">IF(OR(ISERROR(VLOOKUP(CONCATENATE("ALI_",$C101,"_SEG_",$I101,"_PROV_",$D101),Catalogo_Precios,AE$8,FALSE)),M101=0),0,VLOOKUP(CONCATENATE("ALI_",$C101,"_SEG_",$I101,"_PROV_",$D101),Catalogo_Precios,AE$8,FALSE))</f>
        <v>703</v>
      </c>
      <c r="AF101" s="57">
        <f t="shared" ref="AF101" si="1104">IF(OR(ISERROR(VLOOKUP(CONCATENATE("ALI_",$C101,"_SEG_",$I101,"_PROV_",$D101),Catalogo_Precios,AF$8,FALSE)),N101=0),0,VLOOKUP(CONCATENATE("ALI_",$C101,"_SEG_",$I101,"_PROV_",$D101),Catalogo_Precios,AF$8,FALSE))</f>
        <v>1052</v>
      </c>
      <c r="AG101" s="57">
        <f t="shared" ref="AG101" si="1105">IF(OR(ISERROR(VLOOKUP(CONCATENATE("ALI_",$C101,"_SEG_",$I101,"_PROV_",$D101),Catalogo_Precios,AG$8,FALSE)),O101=0),0,VLOOKUP(CONCATENATE("ALI_",$C101,"_SEG_",$I101,"_PROV_",$D101),Catalogo_Precios,AG$8,FALSE))</f>
        <v>1052</v>
      </c>
      <c r="AH101" s="57">
        <f t="shared" ref="AH101" si="1106">IF(OR(ISERROR(VLOOKUP(CONCATENATE("ALI_",$C101,"_SEG_",$I101,"_PROV_",$D101),Catalogo_Precios,AH$8,FALSE)),L101=0),0,VLOOKUP(CONCATENATE("ALI_",$C101,"_SEG_",$I101,"_PROV_",$D101),Catalogo_Precios,AH$8,FALSE))</f>
        <v>527</v>
      </c>
      <c r="AI101" s="57">
        <f t="shared" ref="AI101" si="1107">IF(OR(ISERROR(VLOOKUP(CONCATENATE("ALI_",$C101,"_SEG_",$I101,"_PROV_",$D101),Catalogo_Precios,AI$8,FALSE)),M101=0),0,VLOOKUP(CONCATENATE("ALI_",$C101,"_SEG_",$I101,"_PROV_",$D101),Catalogo_Precios,AI$8,FALSE))</f>
        <v>703</v>
      </c>
      <c r="AJ101" s="57">
        <f t="shared" ref="AJ101" si="1108">IF(OR(ISERROR(VLOOKUP(CONCATENATE("ALI_",$C101,"_SEG_",$I101,"_PROV_",$D101),Catalogo_Precios,AJ$8,FALSE)),N101=0),0,VLOOKUP(CONCATENATE("ALI_",$C101,"_SEG_",$I101,"_PROV_",$D101),Catalogo_Precios,AJ$8,FALSE))</f>
        <v>1052</v>
      </c>
      <c r="AK101" s="57">
        <f t="shared" ref="AK101" si="1109">IF(OR(ISERROR(VLOOKUP(CONCATENATE("ALI_",$C101,"_SEG_",$I101,"_PROV_",$D101),Catalogo_Precios,AK$8,FALSE)),O101=0),0,VLOOKUP(CONCATENATE("ALI_",$C101,"_SEG_",$I101,"_PROV_",$D101),Catalogo_Precios,AK$8,FALSE))</f>
        <v>1052</v>
      </c>
      <c r="AL101" s="53"/>
      <c r="AM101" s="59" t="str">
        <f t="shared" si="802"/>
        <v>ALI_113_SEG_1</v>
      </c>
      <c r="AN101" s="59" t="str">
        <f t="shared" si="803"/>
        <v>ALI_113_SEG_1_VAL_14692053.6</v>
      </c>
      <c r="AO101" s="60">
        <f t="shared" ref="AO101" si="1110">IF(OR(AB101="",AB101=0),0,COUNTIF(Codificacion,AM101))</f>
        <v>7</v>
      </c>
      <c r="AP101" s="61">
        <f t="array" ref="AP101">MIN(IF(Codificacion=AM101,Total_Cotizacion,""))</f>
        <v>13059603.200000001</v>
      </c>
      <c r="AQ101" s="62" t="b">
        <f t="shared" si="805"/>
        <v>0</v>
      </c>
      <c r="AR101" s="51" t="str">
        <f t="shared" ref="AR101" si="1111">IF(COUNTIF(Codificacion2,CONCATENATE(AM101,"_VAL_",AB101))&gt;1,"Empate","")</f>
        <v/>
      </c>
      <c r="AS101" s="63" t="str">
        <f t="shared" si="807"/>
        <v/>
      </c>
      <c r="AT101" s="59" t="str">
        <f t="shared" si="808"/>
        <v>ALI_113_SEG_1_</v>
      </c>
      <c r="AU101" s="63">
        <f t="shared" ref="AU101" si="1112">IF(AND(COUNTIF(Codificacion3,AT101)&lt;AO101),1,COUNTIF(Codificacion3,AT101))</f>
        <v>1</v>
      </c>
      <c r="AV101" s="62" t="str">
        <f t="shared" si="810"/>
        <v>No Seleccionada</v>
      </c>
      <c r="AW101" s="53"/>
      <c r="AX101" s="51" t="str">
        <f t="shared" si="811"/>
        <v>ALI_113_SEG_1FALSO</v>
      </c>
      <c r="AY101" s="51">
        <f t="shared" si="791"/>
        <v>5</v>
      </c>
      <c r="AZ101" s="64" t="b">
        <f t="shared" si="812"/>
        <v>0</v>
      </c>
    </row>
    <row r="102" spans="1:52" x14ac:dyDescent="0.2">
      <c r="A102" s="50" t="b">
        <f t="shared" si="778"/>
        <v>0</v>
      </c>
      <c r="B102" s="51" t="s">
        <v>54</v>
      </c>
      <c r="C102" s="52">
        <v>113</v>
      </c>
      <c r="D102" s="52">
        <f t="shared" ref="D102" si="1113">IF(ISERROR(VLOOKUP(E102,Proveedores,2,FALSE)),"",VLOOKUP(E102,Proveedores,2,FALSE))</f>
        <v>2087</v>
      </c>
      <c r="E102" s="53" t="s">
        <v>55</v>
      </c>
      <c r="F102" s="54">
        <v>137</v>
      </c>
      <c r="G102" s="53" t="s">
        <v>56</v>
      </c>
      <c r="H102" s="53" t="s">
        <v>65</v>
      </c>
      <c r="I102" s="52">
        <v>2</v>
      </c>
      <c r="J102" s="53" t="s">
        <v>58</v>
      </c>
      <c r="K102" s="55">
        <v>44835</v>
      </c>
      <c r="L102" s="56">
        <v>7434</v>
      </c>
      <c r="M102" s="56">
        <v>8939</v>
      </c>
      <c r="N102" s="56">
        <v>5759</v>
      </c>
      <c r="O102" s="56">
        <v>414</v>
      </c>
      <c r="P102" s="57">
        <v>527</v>
      </c>
      <c r="Q102" s="58">
        <v>0.1</v>
      </c>
      <c r="R102" s="57">
        <v>474.3</v>
      </c>
      <c r="S102" s="57">
        <v>703</v>
      </c>
      <c r="T102" s="58">
        <v>0.1</v>
      </c>
      <c r="U102" s="57">
        <v>632.70000000000005</v>
      </c>
      <c r="V102" s="57">
        <v>1052</v>
      </c>
      <c r="W102" s="58">
        <v>0.1</v>
      </c>
      <c r="X102" s="57">
        <v>946.8</v>
      </c>
      <c r="Y102" s="57">
        <v>1052</v>
      </c>
      <c r="Z102" s="58">
        <v>0.1</v>
      </c>
      <c r="AA102" s="57">
        <v>946.8</v>
      </c>
      <c r="AB102" s="57">
        <v>15026247.899999999</v>
      </c>
      <c r="AC102" s="53" t="str">
        <f t="shared" si="793"/>
        <v>Registro Valido</v>
      </c>
      <c r="AD102" s="57">
        <f t="shared" ref="AD102" si="1114">IF(OR(ISERROR(VLOOKUP(CONCATENATE("ALI_",$C102,"_SEG_",$I102,"_PROV_",$D102),Catalogo_Precios,AD$8,FALSE)),L102=0),0,VLOOKUP(CONCATENATE("ALI_",$C102,"_SEG_",$I102,"_PROV_",$D102),Catalogo_Precios,AD$8,FALSE))</f>
        <v>527</v>
      </c>
      <c r="AE102" s="57">
        <f t="shared" ref="AE102" si="1115">IF(OR(ISERROR(VLOOKUP(CONCATENATE("ALI_",$C102,"_SEG_",$I102,"_PROV_",$D102),Catalogo_Precios,AE$8,FALSE)),M102=0),0,VLOOKUP(CONCATENATE("ALI_",$C102,"_SEG_",$I102,"_PROV_",$D102),Catalogo_Precios,AE$8,FALSE))</f>
        <v>703</v>
      </c>
      <c r="AF102" s="57">
        <f t="shared" ref="AF102" si="1116">IF(OR(ISERROR(VLOOKUP(CONCATENATE("ALI_",$C102,"_SEG_",$I102,"_PROV_",$D102),Catalogo_Precios,AF$8,FALSE)),N102=0),0,VLOOKUP(CONCATENATE("ALI_",$C102,"_SEG_",$I102,"_PROV_",$D102),Catalogo_Precios,AF$8,FALSE))</f>
        <v>1052</v>
      </c>
      <c r="AG102" s="57">
        <f t="shared" ref="AG102" si="1117">IF(OR(ISERROR(VLOOKUP(CONCATENATE("ALI_",$C102,"_SEG_",$I102,"_PROV_",$D102),Catalogo_Precios,AG$8,FALSE)),O102=0),0,VLOOKUP(CONCATENATE("ALI_",$C102,"_SEG_",$I102,"_PROV_",$D102),Catalogo_Precios,AG$8,FALSE))</f>
        <v>1052</v>
      </c>
      <c r="AH102" s="57">
        <f t="shared" ref="AH102" si="1118">IF(OR(ISERROR(VLOOKUP(CONCATENATE("ALI_",$C102,"_SEG_",$I102,"_PROV_",$D102),Catalogo_Precios,AH$8,FALSE)),L102=0),0,VLOOKUP(CONCATENATE("ALI_",$C102,"_SEG_",$I102,"_PROV_",$D102),Catalogo_Precios,AH$8,FALSE))</f>
        <v>527</v>
      </c>
      <c r="AI102" s="57">
        <f t="shared" ref="AI102" si="1119">IF(OR(ISERROR(VLOOKUP(CONCATENATE("ALI_",$C102,"_SEG_",$I102,"_PROV_",$D102),Catalogo_Precios,AI$8,FALSE)),M102=0),0,VLOOKUP(CONCATENATE("ALI_",$C102,"_SEG_",$I102,"_PROV_",$D102),Catalogo_Precios,AI$8,FALSE))</f>
        <v>703</v>
      </c>
      <c r="AJ102" s="57">
        <f t="shared" ref="AJ102" si="1120">IF(OR(ISERROR(VLOOKUP(CONCATENATE("ALI_",$C102,"_SEG_",$I102,"_PROV_",$D102),Catalogo_Precios,AJ$8,FALSE)),N102=0),0,VLOOKUP(CONCATENATE("ALI_",$C102,"_SEG_",$I102,"_PROV_",$D102),Catalogo_Precios,AJ$8,FALSE))</f>
        <v>1052</v>
      </c>
      <c r="AK102" s="57">
        <f t="shared" ref="AK102" si="1121">IF(OR(ISERROR(VLOOKUP(CONCATENATE("ALI_",$C102,"_SEG_",$I102,"_PROV_",$D102),Catalogo_Precios,AK$8,FALSE)),O102=0),0,VLOOKUP(CONCATENATE("ALI_",$C102,"_SEG_",$I102,"_PROV_",$D102),Catalogo_Precios,AK$8,FALSE))</f>
        <v>1052</v>
      </c>
      <c r="AL102" s="53"/>
      <c r="AM102" s="59" t="str">
        <f t="shared" si="802"/>
        <v>ALI_113_SEG_2</v>
      </c>
      <c r="AN102" s="59" t="str">
        <f t="shared" si="803"/>
        <v>ALI_113_SEG_2_VAL_15026247.9</v>
      </c>
      <c r="AO102" s="60">
        <f t="shared" ref="AO102" si="1122">IF(OR(AB102="",AB102=0),0,COUNTIF(Codificacion,AM102))</f>
        <v>7</v>
      </c>
      <c r="AP102" s="61">
        <f t="array" ref="AP102">MIN(IF(Codificacion=AM102,Total_Cotizacion,""))</f>
        <v>13356664.800000001</v>
      </c>
      <c r="AQ102" s="62" t="b">
        <f t="shared" si="805"/>
        <v>0</v>
      </c>
      <c r="AR102" s="51" t="str">
        <f t="shared" ref="AR102" si="1123">IF(COUNTIF(Codificacion2,CONCATENATE(AM102,"_VAL_",AB102))&gt;1,"Empate","")</f>
        <v/>
      </c>
      <c r="AS102" s="63" t="str">
        <f t="shared" si="807"/>
        <v/>
      </c>
      <c r="AT102" s="59" t="str">
        <f t="shared" si="808"/>
        <v>ALI_113_SEG_2_</v>
      </c>
      <c r="AU102" s="63">
        <f t="shared" ref="AU102" si="1124">IF(AND(COUNTIF(Codificacion3,AT102)&lt;AO102),1,COUNTIF(Codificacion3,AT102))</f>
        <v>1</v>
      </c>
      <c r="AV102" s="62" t="str">
        <f t="shared" si="810"/>
        <v>No Seleccionada</v>
      </c>
      <c r="AW102" s="53"/>
      <c r="AX102" s="51" t="str">
        <f t="shared" si="811"/>
        <v>ALI_113_SEG_2FALSO</v>
      </c>
      <c r="AY102" s="51">
        <f t="shared" si="791"/>
        <v>5</v>
      </c>
      <c r="AZ102" s="64" t="b">
        <f t="shared" si="812"/>
        <v>0</v>
      </c>
    </row>
    <row r="103" spans="1:52" x14ac:dyDescent="0.2">
      <c r="A103" s="50" t="b">
        <f t="shared" si="778"/>
        <v>0</v>
      </c>
      <c r="B103" s="51" t="s">
        <v>54</v>
      </c>
      <c r="C103" s="52">
        <v>113</v>
      </c>
      <c r="D103" s="52">
        <f t="shared" ref="D103" si="1125">IF(ISERROR(VLOOKUP(E103,Proveedores,2,FALSE)),"",VLOOKUP(E103,Proveedores,2,FALSE))</f>
        <v>2087</v>
      </c>
      <c r="E103" s="53" t="s">
        <v>55</v>
      </c>
      <c r="F103" s="54">
        <v>138</v>
      </c>
      <c r="G103" s="53" t="s">
        <v>56</v>
      </c>
      <c r="H103" s="53" t="s">
        <v>65</v>
      </c>
      <c r="I103" s="52">
        <v>3</v>
      </c>
      <c r="J103" s="53" t="s">
        <v>58</v>
      </c>
      <c r="K103" s="55">
        <v>44835</v>
      </c>
      <c r="L103" s="56">
        <v>7388</v>
      </c>
      <c r="M103" s="56">
        <v>8885</v>
      </c>
      <c r="N103" s="56">
        <v>5724</v>
      </c>
      <c r="O103" s="56">
        <v>411</v>
      </c>
      <c r="P103" s="57">
        <v>527</v>
      </c>
      <c r="Q103" s="58">
        <v>0.1</v>
      </c>
      <c r="R103" s="57">
        <v>474.3</v>
      </c>
      <c r="S103" s="57">
        <v>703</v>
      </c>
      <c r="T103" s="58">
        <v>0.1</v>
      </c>
      <c r="U103" s="57">
        <v>632.70000000000005</v>
      </c>
      <c r="V103" s="57">
        <v>1052</v>
      </c>
      <c r="W103" s="58">
        <v>0.1</v>
      </c>
      <c r="X103" s="57">
        <v>946.8</v>
      </c>
      <c r="Y103" s="57">
        <v>1052</v>
      </c>
      <c r="Z103" s="58">
        <v>0.1</v>
      </c>
      <c r="AA103" s="57">
        <v>946.8</v>
      </c>
      <c r="AB103" s="57">
        <v>14934285.900000002</v>
      </c>
      <c r="AC103" s="53" t="str">
        <f t="shared" si="793"/>
        <v>Registro Valido</v>
      </c>
      <c r="AD103" s="57">
        <f t="shared" ref="AD103" si="1126">IF(OR(ISERROR(VLOOKUP(CONCATENATE("ALI_",$C103,"_SEG_",$I103,"_PROV_",$D103),Catalogo_Precios,AD$8,FALSE)),L103=0),0,VLOOKUP(CONCATENATE("ALI_",$C103,"_SEG_",$I103,"_PROV_",$D103),Catalogo_Precios,AD$8,FALSE))</f>
        <v>527</v>
      </c>
      <c r="AE103" s="57">
        <f t="shared" ref="AE103" si="1127">IF(OR(ISERROR(VLOOKUP(CONCATENATE("ALI_",$C103,"_SEG_",$I103,"_PROV_",$D103),Catalogo_Precios,AE$8,FALSE)),M103=0),0,VLOOKUP(CONCATENATE("ALI_",$C103,"_SEG_",$I103,"_PROV_",$D103),Catalogo_Precios,AE$8,FALSE))</f>
        <v>703</v>
      </c>
      <c r="AF103" s="57">
        <f t="shared" ref="AF103" si="1128">IF(OR(ISERROR(VLOOKUP(CONCATENATE("ALI_",$C103,"_SEG_",$I103,"_PROV_",$D103),Catalogo_Precios,AF$8,FALSE)),N103=0),0,VLOOKUP(CONCATENATE("ALI_",$C103,"_SEG_",$I103,"_PROV_",$D103),Catalogo_Precios,AF$8,FALSE))</f>
        <v>1052</v>
      </c>
      <c r="AG103" s="57">
        <f t="shared" ref="AG103" si="1129">IF(OR(ISERROR(VLOOKUP(CONCATENATE("ALI_",$C103,"_SEG_",$I103,"_PROV_",$D103),Catalogo_Precios,AG$8,FALSE)),O103=0),0,VLOOKUP(CONCATENATE("ALI_",$C103,"_SEG_",$I103,"_PROV_",$D103),Catalogo_Precios,AG$8,FALSE))</f>
        <v>1052</v>
      </c>
      <c r="AH103" s="57">
        <f t="shared" ref="AH103" si="1130">IF(OR(ISERROR(VLOOKUP(CONCATENATE("ALI_",$C103,"_SEG_",$I103,"_PROV_",$D103),Catalogo_Precios,AH$8,FALSE)),L103=0),0,VLOOKUP(CONCATENATE("ALI_",$C103,"_SEG_",$I103,"_PROV_",$D103),Catalogo_Precios,AH$8,FALSE))</f>
        <v>527</v>
      </c>
      <c r="AI103" s="57">
        <f t="shared" ref="AI103" si="1131">IF(OR(ISERROR(VLOOKUP(CONCATENATE("ALI_",$C103,"_SEG_",$I103,"_PROV_",$D103),Catalogo_Precios,AI$8,FALSE)),M103=0),0,VLOOKUP(CONCATENATE("ALI_",$C103,"_SEG_",$I103,"_PROV_",$D103),Catalogo_Precios,AI$8,FALSE))</f>
        <v>703</v>
      </c>
      <c r="AJ103" s="57">
        <f t="shared" ref="AJ103" si="1132">IF(OR(ISERROR(VLOOKUP(CONCATENATE("ALI_",$C103,"_SEG_",$I103,"_PROV_",$D103),Catalogo_Precios,AJ$8,FALSE)),N103=0),0,VLOOKUP(CONCATENATE("ALI_",$C103,"_SEG_",$I103,"_PROV_",$D103),Catalogo_Precios,AJ$8,FALSE))</f>
        <v>1052</v>
      </c>
      <c r="AK103" s="57">
        <f t="shared" ref="AK103" si="1133">IF(OR(ISERROR(VLOOKUP(CONCATENATE("ALI_",$C103,"_SEG_",$I103,"_PROV_",$D103),Catalogo_Precios,AK$8,FALSE)),O103=0),0,VLOOKUP(CONCATENATE("ALI_",$C103,"_SEG_",$I103,"_PROV_",$D103),Catalogo_Precios,AK$8,FALSE))</f>
        <v>1052</v>
      </c>
      <c r="AL103" s="53"/>
      <c r="AM103" s="59" t="str">
        <f t="shared" si="802"/>
        <v>ALI_113_SEG_3</v>
      </c>
      <c r="AN103" s="59" t="str">
        <f t="shared" si="803"/>
        <v>ALI_113_SEG_3_VAL_14934285.9</v>
      </c>
      <c r="AO103" s="60">
        <f t="shared" ref="AO103" si="1134">IF(OR(AB103="",AB103=0),0,COUNTIF(Codificacion,AM103))</f>
        <v>7</v>
      </c>
      <c r="AP103" s="61">
        <f t="array" ref="AP103">MIN(IF(Codificacion=AM103,Total_Cotizacion,""))</f>
        <v>13274920.800000001</v>
      </c>
      <c r="AQ103" s="62" t="b">
        <f t="shared" si="805"/>
        <v>0</v>
      </c>
      <c r="AR103" s="51" t="str">
        <f t="shared" ref="AR103" si="1135">IF(COUNTIF(Codificacion2,CONCATENATE(AM103,"_VAL_",AB103))&gt;1,"Empate","")</f>
        <v/>
      </c>
      <c r="AS103" s="63" t="str">
        <f t="shared" si="807"/>
        <v/>
      </c>
      <c r="AT103" s="59" t="str">
        <f t="shared" si="808"/>
        <v>ALI_113_SEG_3_</v>
      </c>
      <c r="AU103" s="63">
        <f t="shared" ref="AU103" si="1136">IF(AND(COUNTIF(Codificacion3,AT103)&lt;AO103),1,COUNTIF(Codificacion3,AT103))</f>
        <v>1</v>
      </c>
      <c r="AV103" s="62" t="str">
        <f t="shared" si="810"/>
        <v>No Seleccionada</v>
      </c>
      <c r="AW103" s="53"/>
      <c r="AX103" s="51" t="str">
        <f t="shared" si="811"/>
        <v>ALI_113_SEG_3FALSO</v>
      </c>
      <c r="AY103" s="51">
        <f t="shared" si="791"/>
        <v>5</v>
      </c>
      <c r="AZ103" s="64" t="b">
        <f t="shared" si="812"/>
        <v>0</v>
      </c>
    </row>
    <row r="104" spans="1:52" x14ac:dyDescent="0.2">
      <c r="A104" s="50" t="b">
        <f t="shared" si="778"/>
        <v>0</v>
      </c>
      <c r="B104" s="51" t="s">
        <v>54</v>
      </c>
      <c r="C104" s="52">
        <v>113</v>
      </c>
      <c r="D104" s="52">
        <f t="shared" ref="D104" si="1137">IF(ISERROR(VLOOKUP(E104,Proveedores,2,FALSE)),"",VLOOKUP(E104,Proveedores,2,FALSE))</f>
        <v>2087</v>
      </c>
      <c r="E104" s="53" t="s">
        <v>55</v>
      </c>
      <c r="F104" s="54">
        <v>139</v>
      </c>
      <c r="G104" s="53" t="s">
        <v>56</v>
      </c>
      <c r="H104" s="53" t="s">
        <v>65</v>
      </c>
      <c r="I104" s="52">
        <v>4</v>
      </c>
      <c r="J104" s="53" t="s">
        <v>58</v>
      </c>
      <c r="K104" s="55">
        <v>44835</v>
      </c>
      <c r="L104" s="56">
        <v>7872</v>
      </c>
      <c r="M104" s="56">
        <v>9466</v>
      </c>
      <c r="N104" s="56">
        <v>6098</v>
      </c>
      <c r="O104" s="56">
        <v>439</v>
      </c>
      <c r="P104" s="57">
        <v>527</v>
      </c>
      <c r="Q104" s="58">
        <v>0.1</v>
      </c>
      <c r="R104" s="57">
        <v>474.3</v>
      </c>
      <c r="S104" s="57">
        <v>703</v>
      </c>
      <c r="T104" s="58">
        <v>0.1</v>
      </c>
      <c r="U104" s="57">
        <v>632.70000000000005</v>
      </c>
      <c r="V104" s="57">
        <v>1052</v>
      </c>
      <c r="W104" s="58">
        <v>0.1</v>
      </c>
      <c r="X104" s="57">
        <v>946.8</v>
      </c>
      <c r="Y104" s="57">
        <v>1052</v>
      </c>
      <c r="Z104" s="58">
        <v>0.1</v>
      </c>
      <c r="AA104" s="57">
        <v>946.8</v>
      </c>
      <c r="AB104" s="57">
        <v>15912059.399999999</v>
      </c>
      <c r="AC104" s="53" t="str">
        <f t="shared" si="793"/>
        <v>Registro Valido</v>
      </c>
      <c r="AD104" s="57">
        <f t="shared" ref="AD104" si="1138">IF(OR(ISERROR(VLOOKUP(CONCATENATE("ALI_",$C104,"_SEG_",$I104,"_PROV_",$D104),Catalogo_Precios,AD$8,FALSE)),L104=0),0,VLOOKUP(CONCATENATE("ALI_",$C104,"_SEG_",$I104,"_PROV_",$D104),Catalogo_Precios,AD$8,FALSE))</f>
        <v>527</v>
      </c>
      <c r="AE104" s="57">
        <f t="shared" ref="AE104" si="1139">IF(OR(ISERROR(VLOOKUP(CONCATENATE("ALI_",$C104,"_SEG_",$I104,"_PROV_",$D104),Catalogo_Precios,AE$8,FALSE)),M104=0),0,VLOOKUP(CONCATENATE("ALI_",$C104,"_SEG_",$I104,"_PROV_",$D104),Catalogo_Precios,AE$8,FALSE))</f>
        <v>703</v>
      </c>
      <c r="AF104" s="57">
        <f t="shared" ref="AF104" si="1140">IF(OR(ISERROR(VLOOKUP(CONCATENATE("ALI_",$C104,"_SEG_",$I104,"_PROV_",$D104),Catalogo_Precios,AF$8,FALSE)),N104=0),0,VLOOKUP(CONCATENATE("ALI_",$C104,"_SEG_",$I104,"_PROV_",$D104),Catalogo_Precios,AF$8,FALSE))</f>
        <v>1052</v>
      </c>
      <c r="AG104" s="57">
        <f t="shared" ref="AG104" si="1141">IF(OR(ISERROR(VLOOKUP(CONCATENATE("ALI_",$C104,"_SEG_",$I104,"_PROV_",$D104),Catalogo_Precios,AG$8,FALSE)),O104=0),0,VLOOKUP(CONCATENATE("ALI_",$C104,"_SEG_",$I104,"_PROV_",$D104),Catalogo_Precios,AG$8,FALSE))</f>
        <v>1052</v>
      </c>
      <c r="AH104" s="57">
        <f t="shared" ref="AH104" si="1142">IF(OR(ISERROR(VLOOKUP(CONCATENATE("ALI_",$C104,"_SEG_",$I104,"_PROV_",$D104),Catalogo_Precios,AH$8,FALSE)),L104=0),0,VLOOKUP(CONCATENATE("ALI_",$C104,"_SEG_",$I104,"_PROV_",$D104),Catalogo_Precios,AH$8,FALSE))</f>
        <v>527</v>
      </c>
      <c r="AI104" s="57">
        <f t="shared" ref="AI104" si="1143">IF(OR(ISERROR(VLOOKUP(CONCATENATE("ALI_",$C104,"_SEG_",$I104,"_PROV_",$D104),Catalogo_Precios,AI$8,FALSE)),M104=0),0,VLOOKUP(CONCATENATE("ALI_",$C104,"_SEG_",$I104,"_PROV_",$D104),Catalogo_Precios,AI$8,FALSE))</f>
        <v>703</v>
      </c>
      <c r="AJ104" s="57">
        <f t="shared" ref="AJ104" si="1144">IF(OR(ISERROR(VLOOKUP(CONCATENATE("ALI_",$C104,"_SEG_",$I104,"_PROV_",$D104),Catalogo_Precios,AJ$8,FALSE)),N104=0),0,VLOOKUP(CONCATENATE("ALI_",$C104,"_SEG_",$I104,"_PROV_",$D104),Catalogo_Precios,AJ$8,FALSE))</f>
        <v>1052</v>
      </c>
      <c r="AK104" s="57">
        <f t="shared" ref="AK104" si="1145">IF(OR(ISERROR(VLOOKUP(CONCATENATE("ALI_",$C104,"_SEG_",$I104,"_PROV_",$D104),Catalogo_Precios,AK$8,FALSE)),O104=0),0,VLOOKUP(CONCATENATE("ALI_",$C104,"_SEG_",$I104,"_PROV_",$D104),Catalogo_Precios,AK$8,FALSE))</f>
        <v>1052</v>
      </c>
      <c r="AL104" s="53"/>
      <c r="AM104" s="59" t="str">
        <f t="shared" si="802"/>
        <v>ALI_113_SEG_4</v>
      </c>
      <c r="AN104" s="59" t="str">
        <f t="shared" si="803"/>
        <v>ALI_113_SEG_4_VAL_15912059.4</v>
      </c>
      <c r="AO104" s="60">
        <f t="shared" ref="AO104" si="1146">IF(OR(AB104="",AB104=0),0,COUNTIF(Codificacion,AM104))</f>
        <v>6</v>
      </c>
      <c r="AP104" s="61">
        <f t="array" ref="AP104">MIN(IF(Codificacion=AM104,Total_Cotizacion,""))</f>
        <v>14144052.799999999</v>
      </c>
      <c r="AQ104" s="62" t="b">
        <f t="shared" si="805"/>
        <v>0</v>
      </c>
      <c r="AR104" s="51" t="str">
        <f t="shared" ref="AR104" si="1147">IF(COUNTIF(Codificacion2,CONCATENATE(AM104,"_VAL_",AB104))&gt;1,"Empate","")</f>
        <v/>
      </c>
      <c r="AS104" s="63" t="str">
        <f t="shared" si="807"/>
        <v/>
      </c>
      <c r="AT104" s="59" t="str">
        <f t="shared" si="808"/>
        <v>ALI_113_SEG_4_</v>
      </c>
      <c r="AU104" s="63">
        <f t="shared" ref="AU104" si="1148">IF(AND(COUNTIF(Codificacion3,AT104)&lt;AO104),1,COUNTIF(Codificacion3,AT104))</f>
        <v>1</v>
      </c>
      <c r="AV104" s="62" t="str">
        <f t="shared" si="810"/>
        <v>No Seleccionada</v>
      </c>
      <c r="AW104" s="53"/>
      <c r="AX104" s="51" t="str">
        <f t="shared" si="811"/>
        <v>ALI_113_SEG_4FALSO</v>
      </c>
      <c r="AY104" s="51">
        <f t="shared" si="791"/>
        <v>4</v>
      </c>
      <c r="AZ104" s="64" t="b">
        <f t="shared" si="812"/>
        <v>0</v>
      </c>
    </row>
    <row r="105" spans="1:52" x14ac:dyDescent="0.2">
      <c r="A105" s="50" t="b">
        <f t="shared" si="778"/>
        <v>0</v>
      </c>
      <c r="B105" s="51" t="s">
        <v>54</v>
      </c>
      <c r="C105" s="52">
        <v>113</v>
      </c>
      <c r="D105" s="52">
        <f t="shared" ref="D105" si="1149">IF(ISERROR(VLOOKUP(E105,Proveedores,2,FALSE)),"",VLOOKUP(E105,Proveedores,2,FALSE))</f>
        <v>2087</v>
      </c>
      <c r="E105" s="53" t="s">
        <v>55</v>
      </c>
      <c r="F105" s="54">
        <v>140</v>
      </c>
      <c r="G105" s="53" t="s">
        <v>56</v>
      </c>
      <c r="H105" s="53" t="s">
        <v>65</v>
      </c>
      <c r="I105" s="52">
        <v>5</v>
      </c>
      <c r="J105" s="53" t="s">
        <v>58</v>
      </c>
      <c r="K105" s="55">
        <v>44835</v>
      </c>
      <c r="L105" s="56">
        <v>7318</v>
      </c>
      <c r="M105" s="56">
        <v>8801</v>
      </c>
      <c r="N105" s="56">
        <v>5670</v>
      </c>
      <c r="O105" s="56">
        <v>407</v>
      </c>
      <c r="P105" s="57">
        <v>527</v>
      </c>
      <c r="Q105" s="58">
        <v>0.1</v>
      </c>
      <c r="R105" s="57">
        <v>474.3</v>
      </c>
      <c r="S105" s="57">
        <v>703</v>
      </c>
      <c r="T105" s="58">
        <v>0.1</v>
      </c>
      <c r="U105" s="57">
        <v>632.70000000000005</v>
      </c>
      <c r="V105" s="57">
        <v>1052</v>
      </c>
      <c r="W105" s="58">
        <v>0.1</v>
      </c>
      <c r="X105" s="57">
        <v>946.8</v>
      </c>
      <c r="Y105" s="57">
        <v>1052</v>
      </c>
      <c r="Z105" s="58">
        <v>0.1</v>
      </c>
      <c r="AA105" s="57">
        <v>946.8</v>
      </c>
      <c r="AB105" s="57">
        <v>14793023.699999999</v>
      </c>
      <c r="AC105" s="53" t="str">
        <f t="shared" si="793"/>
        <v>Registro Valido</v>
      </c>
      <c r="AD105" s="57">
        <f t="shared" ref="AD105" si="1150">IF(OR(ISERROR(VLOOKUP(CONCATENATE("ALI_",$C105,"_SEG_",$I105,"_PROV_",$D105),Catalogo_Precios,AD$8,FALSE)),L105=0),0,VLOOKUP(CONCATENATE("ALI_",$C105,"_SEG_",$I105,"_PROV_",$D105),Catalogo_Precios,AD$8,FALSE))</f>
        <v>527</v>
      </c>
      <c r="AE105" s="57">
        <f t="shared" ref="AE105" si="1151">IF(OR(ISERROR(VLOOKUP(CONCATENATE("ALI_",$C105,"_SEG_",$I105,"_PROV_",$D105),Catalogo_Precios,AE$8,FALSE)),M105=0),0,VLOOKUP(CONCATENATE("ALI_",$C105,"_SEG_",$I105,"_PROV_",$D105),Catalogo_Precios,AE$8,FALSE))</f>
        <v>703</v>
      </c>
      <c r="AF105" s="57">
        <f t="shared" ref="AF105" si="1152">IF(OR(ISERROR(VLOOKUP(CONCATENATE("ALI_",$C105,"_SEG_",$I105,"_PROV_",$D105),Catalogo_Precios,AF$8,FALSE)),N105=0),0,VLOOKUP(CONCATENATE("ALI_",$C105,"_SEG_",$I105,"_PROV_",$D105),Catalogo_Precios,AF$8,FALSE))</f>
        <v>1052</v>
      </c>
      <c r="AG105" s="57">
        <f t="shared" ref="AG105" si="1153">IF(OR(ISERROR(VLOOKUP(CONCATENATE("ALI_",$C105,"_SEG_",$I105,"_PROV_",$D105),Catalogo_Precios,AG$8,FALSE)),O105=0),0,VLOOKUP(CONCATENATE("ALI_",$C105,"_SEG_",$I105,"_PROV_",$D105),Catalogo_Precios,AG$8,FALSE))</f>
        <v>1052</v>
      </c>
      <c r="AH105" s="57">
        <f t="shared" ref="AH105" si="1154">IF(OR(ISERROR(VLOOKUP(CONCATENATE("ALI_",$C105,"_SEG_",$I105,"_PROV_",$D105),Catalogo_Precios,AH$8,FALSE)),L105=0),0,VLOOKUP(CONCATENATE("ALI_",$C105,"_SEG_",$I105,"_PROV_",$D105),Catalogo_Precios,AH$8,FALSE))</f>
        <v>527</v>
      </c>
      <c r="AI105" s="57">
        <f t="shared" ref="AI105" si="1155">IF(OR(ISERROR(VLOOKUP(CONCATENATE("ALI_",$C105,"_SEG_",$I105,"_PROV_",$D105),Catalogo_Precios,AI$8,FALSE)),M105=0),0,VLOOKUP(CONCATENATE("ALI_",$C105,"_SEG_",$I105,"_PROV_",$D105),Catalogo_Precios,AI$8,FALSE))</f>
        <v>703</v>
      </c>
      <c r="AJ105" s="57">
        <f t="shared" ref="AJ105" si="1156">IF(OR(ISERROR(VLOOKUP(CONCATENATE("ALI_",$C105,"_SEG_",$I105,"_PROV_",$D105),Catalogo_Precios,AJ$8,FALSE)),N105=0),0,VLOOKUP(CONCATENATE("ALI_",$C105,"_SEG_",$I105,"_PROV_",$D105),Catalogo_Precios,AJ$8,FALSE))</f>
        <v>1052</v>
      </c>
      <c r="AK105" s="57">
        <f t="shared" ref="AK105" si="1157">IF(OR(ISERROR(VLOOKUP(CONCATENATE("ALI_",$C105,"_SEG_",$I105,"_PROV_",$D105),Catalogo_Precios,AK$8,FALSE)),O105=0),0,VLOOKUP(CONCATENATE("ALI_",$C105,"_SEG_",$I105,"_PROV_",$D105),Catalogo_Precios,AK$8,FALSE))</f>
        <v>1052</v>
      </c>
      <c r="AL105" s="53"/>
      <c r="AM105" s="59" t="str">
        <f t="shared" si="802"/>
        <v>ALI_113_SEG_5</v>
      </c>
      <c r="AN105" s="59" t="str">
        <f t="shared" si="803"/>
        <v>ALI_113_SEG_5_VAL_14793023.7</v>
      </c>
      <c r="AO105" s="60">
        <f t="shared" ref="AO105" si="1158">IF(OR(AB105="",AB105=0),0,COUNTIF(Codificacion,AM105))</f>
        <v>6</v>
      </c>
      <c r="AP105" s="61">
        <f t="array" ref="AP105">MIN(IF(Codificacion=AM105,Total_Cotizacion,""))</f>
        <v>13149354.399999999</v>
      </c>
      <c r="AQ105" s="62" t="b">
        <f t="shared" si="805"/>
        <v>0</v>
      </c>
      <c r="AR105" s="51" t="str">
        <f t="shared" ref="AR105" si="1159">IF(COUNTIF(Codificacion2,CONCATENATE(AM105,"_VAL_",AB105))&gt;1,"Empate","")</f>
        <v/>
      </c>
      <c r="AS105" s="63" t="str">
        <f t="shared" si="807"/>
        <v/>
      </c>
      <c r="AT105" s="59" t="str">
        <f t="shared" si="808"/>
        <v>ALI_113_SEG_5_</v>
      </c>
      <c r="AU105" s="63">
        <f t="shared" ref="AU105" si="1160">IF(AND(COUNTIF(Codificacion3,AT105)&lt;AO105),1,COUNTIF(Codificacion3,AT105))</f>
        <v>1</v>
      </c>
      <c r="AV105" s="62" t="str">
        <f t="shared" si="810"/>
        <v>No Seleccionada</v>
      </c>
      <c r="AW105" s="53"/>
      <c r="AX105" s="51" t="str">
        <f t="shared" si="811"/>
        <v>ALI_113_SEG_5FALSO</v>
      </c>
      <c r="AY105" s="51">
        <f t="shared" si="791"/>
        <v>4</v>
      </c>
      <c r="AZ105" s="64" t="b">
        <f t="shared" si="812"/>
        <v>0</v>
      </c>
    </row>
    <row r="106" spans="1:52" x14ac:dyDescent="0.2">
      <c r="A106" s="50" t="b">
        <f t="shared" si="778"/>
        <v>0</v>
      </c>
      <c r="B106" s="51" t="s">
        <v>54</v>
      </c>
      <c r="C106" s="52">
        <v>113</v>
      </c>
      <c r="D106" s="52">
        <f t="shared" ref="D106" si="1161">IF(ISERROR(VLOOKUP(E106,Proveedores,2,FALSE)),"",VLOOKUP(E106,Proveedores,2,FALSE))</f>
        <v>2087</v>
      </c>
      <c r="E106" s="53" t="s">
        <v>55</v>
      </c>
      <c r="F106" s="54">
        <v>141</v>
      </c>
      <c r="G106" s="53" t="s">
        <v>56</v>
      </c>
      <c r="H106" s="53" t="s">
        <v>65</v>
      </c>
      <c r="I106" s="52">
        <v>6</v>
      </c>
      <c r="J106" s="53" t="s">
        <v>58</v>
      </c>
      <c r="K106" s="55">
        <v>44835</v>
      </c>
      <c r="L106" s="56">
        <v>7920</v>
      </c>
      <c r="M106" s="56">
        <v>9526</v>
      </c>
      <c r="N106" s="56">
        <v>6136</v>
      </c>
      <c r="O106" s="56">
        <v>441</v>
      </c>
      <c r="P106" s="57">
        <v>527</v>
      </c>
      <c r="Q106" s="58">
        <v>0.08</v>
      </c>
      <c r="R106" s="57">
        <v>484.84</v>
      </c>
      <c r="S106" s="57">
        <v>703</v>
      </c>
      <c r="T106" s="58">
        <v>0.08</v>
      </c>
      <c r="U106" s="57">
        <v>646.76</v>
      </c>
      <c r="V106" s="57">
        <v>1052</v>
      </c>
      <c r="W106" s="58">
        <v>0.08</v>
      </c>
      <c r="X106" s="57">
        <v>967.84</v>
      </c>
      <c r="Y106" s="57">
        <v>1052</v>
      </c>
      <c r="Z106" s="58">
        <v>0.08</v>
      </c>
      <c r="AA106" s="57">
        <v>967.84</v>
      </c>
      <c r="AB106" s="57">
        <v>16366452.239999998</v>
      </c>
      <c r="AC106" s="53" t="str">
        <f t="shared" si="793"/>
        <v>Registro Valido</v>
      </c>
      <c r="AD106" s="57">
        <f t="shared" ref="AD106" si="1162">IF(OR(ISERROR(VLOOKUP(CONCATENATE("ALI_",$C106,"_SEG_",$I106,"_PROV_",$D106),Catalogo_Precios,AD$8,FALSE)),L106=0),0,VLOOKUP(CONCATENATE("ALI_",$C106,"_SEG_",$I106,"_PROV_",$D106),Catalogo_Precios,AD$8,FALSE))</f>
        <v>527</v>
      </c>
      <c r="AE106" s="57">
        <f t="shared" ref="AE106" si="1163">IF(OR(ISERROR(VLOOKUP(CONCATENATE("ALI_",$C106,"_SEG_",$I106,"_PROV_",$D106),Catalogo_Precios,AE$8,FALSE)),M106=0),0,VLOOKUP(CONCATENATE("ALI_",$C106,"_SEG_",$I106,"_PROV_",$D106),Catalogo_Precios,AE$8,FALSE))</f>
        <v>703</v>
      </c>
      <c r="AF106" s="57">
        <f t="shared" ref="AF106" si="1164">IF(OR(ISERROR(VLOOKUP(CONCATENATE("ALI_",$C106,"_SEG_",$I106,"_PROV_",$D106),Catalogo_Precios,AF$8,FALSE)),N106=0),0,VLOOKUP(CONCATENATE("ALI_",$C106,"_SEG_",$I106,"_PROV_",$D106),Catalogo_Precios,AF$8,FALSE))</f>
        <v>1052</v>
      </c>
      <c r="AG106" s="57">
        <f t="shared" ref="AG106" si="1165">IF(OR(ISERROR(VLOOKUP(CONCATENATE("ALI_",$C106,"_SEG_",$I106,"_PROV_",$D106),Catalogo_Precios,AG$8,FALSE)),O106=0),0,VLOOKUP(CONCATENATE("ALI_",$C106,"_SEG_",$I106,"_PROV_",$D106),Catalogo_Precios,AG$8,FALSE))</f>
        <v>1052</v>
      </c>
      <c r="AH106" s="57">
        <f t="shared" ref="AH106" si="1166">IF(OR(ISERROR(VLOOKUP(CONCATENATE("ALI_",$C106,"_SEG_",$I106,"_PROV_",$D106),Catalogo_Precios,AH$8,FALSE)),L106=0),0,VLOOKUP(CONCATENATE("ALI_",$C106,"_SEG_",$I106,"_PROV_",$D106),Catalogo_Precios,AH$8,FALSE))</f>
        <v>527</v>
      </c>
      <c r="AI106" s="57">
        <f t="shared" ref="AI106" si="1167">IF(OR(ISERROR(VLOOKUP(CONCATENATE("ALI_",$C106,"_SEG_",$I106,"_PROV_",$D106),Catalogo_Precios,AI$8,FALSE)),M106=0),0,VLOOKUP(CONCATENATE("ALI_",$C106,"_SEG_",$I106,"_PROV_",$D106),Catalogo_Precios,AI$8,FALSE))</f>
        <v>703</v>
      </c>
      <c r="AJ106" s="57">
        <f t="shared" ref="AJ106" si="1168">IF(OR(ISERROR(VLOOKUP(CONCATENATE("ALI_",$C106,"_SEG_",$I106,"_PROV_",$D106),Catalogo_Precios,AJ$8,FALSE)),N106=0),0,VLOOKUP(CONCATENATE("ALI_",$C106,"_SEG_",$I106,"_PROV_",$D106),Catalogo_Precios,AJ$8,FALSE))</f>
        <v>1052</v>
      </c>
      <c r="AK106" s="57">
        <f t="shared" ref="AK106" si="1169">IF(OR(ISERROR(VLOOKUP(CONCATENATE("ALI_",$C106,"_SEG_",$I106,"_PROV_",$D106),Catalogo_Precios,AK$8,FALSE)),O106=0),0,VLOOKUP(CONCATENATE("ALI_",$C106,"_SEG_",$I106,"_PROV_",$D106),Catalogo_Precios,AK$8,FALSE))</f>
        <v>1052</v>
      </c>
      <c r="AL106" s="53"/>
      <c r="AM106" s="59" t="str">
        <f t="shared" si="802"/>
        <v>ALI_113_SEG_6</v>
      </c>
      <c r="AN106" s="59" t="str">
        <f t="shared" si="803"/>
        <v>ALI_113_SEG_6_VAL_16366452.24</v>
      </c>
      <c r="AO106" s="60">
        <f t="shared" ref="AO106" si="1170">IF(OR(AB106="",AB106=0),0,COUNTIF(Codificacion,AM106))</f>
        <v>6</v>
      </c>
      <c r="AP106" s="61">
        <f t="array" ref="AP106">MIN(IF(Codificacion=AM106,Total_Cotizacion,""))</f>
        <v>14231697.6</v>
      </c>
      <c r="AQ106" s="62" t="b">
        <f t="shared" si="805"/>
        <v>0</v>
      </c>
      <c r="AR106" s="51" t="str">
        <f t="shared" ref="AR106" si="1171">IF(COUNTIF(Codificacion2,CONCATENATE(AM106,"_VAL_",AB106))&gt;1,"Empate","")</f>
        <v/>
      </c>
      <c r="AS106" s="63" t="str">
        <f t="shared" si="807"/>
        <v/>
      </c>
      <c r="AT106" s="59" t="str">
        <f t="shared" si="808"/>
        <v>ALI_113_SEG_6_</v>
      </c>
      <c r="AU106" s="63">
        <f t="shared" ref="AU106" si="1172">IF(AND(COUNTIF(Codificacion3,AT106)&lt;AO106),1,COUNTIF(Codificacion3,AT106))</f>
        <v>1</v>
      </c>
      <c r="AV106" s="62" t="str">
        <f t="shared" si="810"/>
        <v>No Seleccionada</v>
      </c>
      <c r="AW106" s="53"/>
      <c r="AX106" s="51" t="str">
        <f t="shared" si="811"/>
        <v>ALI_113_SEG_6FALSO</v>
      </c>
      <c r="AY106" s="51">
        <f t="shared" si="791"/>
        <v>4</v>
      </c>
      <c r="AZ106" s="64" t="b">
        <f t="shared" si="812"/>
        <v>0</v>
      </c>
    </row>
    <row r="107" spans="1:52" x14ac:dyDescent="0.2">
      <c r="A107" s="50" t="b">
        <f t="shared" si="778"/>
        <v>0</v>
      </c>
      <c r="B107" s="51" t="s">
        <v>54</v>
      </c>
      <c r="C107" s="52">
        <v>113</v>
      </c>
      <c r="D107" s="52">
        <f t="shared" ref="D107" si="1173">IF(ISERROR(VLOOKUP(E107,Proveedores,2,FALSE)),"",VLOOKUP(E107,Proveedores,2,FALSE))</f>
        <v>2087</v>
      </c>
      <c r="E107" s="53" t="s">
        <v>55</v>
      </c>
      <c r="F107" s="54">
        <v>142</v>
      </c>
      <c r="G107" s="53" t="s">
        <v>56</v>
      </c>
      <c r="H107" s="53" t="s">
        <v>65</v>
      </c>
      <c r="I107" s="52">
        <v>7</v>
      </c>
      <c r="J107" s="53" t="s">
        <v>58</v>
      </c>
      <c r="K107" s="55">
        <v>44835</v>
      </c>
      <c r="L107" s="56">
        <v>8089</v>
      </c>
      <c r="M107" s="56">
        <v>9728</v>
      </c>
      <c r="N107" s="56">
        <v>6267</v>
      </c>
      <c r="O107" s="56">
        <v>450</v>
      </c>
      <c r="P107" s="57">
        <v>527</v>
      </c>
      <c r="Q107" s="58">
        <v>0.08</v>
      </c>
      <c r="R107" s="57">
        <v>484.84</v>
      </c>
      <c r="S107" s="57">
        <v>703</v>
      </c>
      <c r="T107" s="58">
        <v>0.08</v>
      </c>
      <c r="U107" s="57">
        <v>646.76</v>
      </c>
      <c r="V107" s="57">
        <v>1052</v>
      </c>
      <c r="W107" s="58">
        <v>0.08</v>
      </c>
      <c r="X107" s="57">
        <v>967.84</v>
      </c>
      <c r="Y107" s="57">
        <v>1052</v>
      </c>
      <c r="Z107" s="58">
        <v>0.08</v>
      </c>
      <c r="AA107" s="57">
        <v>967.84</v>
      </c>
      <c r="AB107" s="57">
        <v>16714533.32</v>
      </c>
      <c r="AC107" s="53" t="str">
        <f t="shared" si="793"/>
        <v>Registro Valido</v>
      </c>
      <c r="AD107" s="57">
        <f t="shared" ref="AD107" si="1174">IF(OR(ISERROR(VLOOKUP(CONCATENATE("ALI_",$C107,"_SEG_",$I107,"_PROV_",$D107),Catalogo_Precios,AD$8,FALSE)),L107=0),0,VLOOKUP(CONCATENATE("ALI_",$C107,"_SEG_",$I107,"_PROV_",$D107),Catalogo_Precios,AD$8,FALSE))</f>
        <v>527</v>
      </c>
      <c r="AE107" s="57">
        <f t="shared" ref="AE107" si="1175">IF(OR(ISERROR(VLOOKUP(CONCATENATE("ALI_",$C107,"_SEG_",$I107,"_PROV_",$D107),Catalogo_Precios,AE$8,FALSE)),M107=0),0,VLOOKUP(CONCATENATE("ALI_",$C107,"_SEG_",$I107,"_PROV_",$D107),Catalogo_Precios,AE$8,FALSE))</f>
        <v>703</v>
      </c>
      <c r="AF107" s="57">
        <f t="shared" ref="AF107" si="1176">IF(OR(ISERROR(VLOOKUP(CONCATENATE("ALI_",$C107,"_SEG_",$I107,"_PROV_",$D107),Catalogo_Precios,AF$8,FALSE)),N107=0),0,VLOOKUP(CONCATENATE("ALI_",$C107,"_SEG_",$I107,"_PROV_",$D107),Catalogo_Precios,AF$8,FALSE))</f>
        <v>1052</v>
      </c>
      <c r="AG107" s="57">
        <f t="shared" ref="AG107" si="1177">IF(OR(ISERROR(VLOOKUP(CONCATENATE("ALI_",$C107,"_SEG_",$I107,"_PROV_",$D107),Catalogo_Precios,AG$8,FALSE)),O107=0),0,VLOOKUP(CONCATENATE("ALI_",$C107,"_SEG_",$I107,"_PROV_",$D107),Catalogo_Precios,AG$8,FALSE))</f>
        <v>1052</v>
      </c>
      <c r="AH107" s="57">
        <f t="shared" ref="AH107" si="1178">IF(OR(ISERROR(VLOOKUP(CONCATENATE("ALI_",$C107,"_SEG_",$I107,"_PROV_",$D107),Catalogo_Precios,AH$8,FALSE)),L107=0),0,VLOOKUP(CONCATENATE("ALI_",$C107,"_SEG_",$I107,"_PROV_",$D107),Catalogo_Precios,AH$8,FALSE))</f>
        <v>527</v>
      </c>
      <c r="AI107" s="57">
        <f t="shared" ref="AI107" si="1179">IF(OR(ISERROR(VLOOKUP(CONCATENATE("ALI_",$C107,"_SEG_",$I107,"_PROV_",$D107),Catalogo_Precios,AI$8,FALSE)),M107=0),0,VLOOKUP(CONCATENATE("ALI_",$C107,"_SEG_",$I107,"_PROV_",$D107),Catalogo_Precios,AI$8,FALSE))</f>
        <v>703</v>
      </c>
      <c r="AJ107" s="57">
        <f t="shared" ref="AJ107" si="1180">IF(OR(ISERROR(VLOOKUP(CONCATENATE("ALI_",$C107,"_SEG_",$I107,"_PROV_",$D107),Catalogo_Precios,AJ$8,FALSE)),N107=0),0,VLOOKUP(CONCATENATE("ALI_",$C107,"_SEG_",$I107,"_PROV_",$D107),Catalogo_Precios,AJ$8,FALSE))</f>
        <v>1052</v>
      </c>
      <c r="AK107" s="57">
        <f t="shared" ref="AK107" si="1181">IF(OR(ISERROR(VLOOKUP(CONCATENATE("ALI_",$C107,"_SEG_",$I107,"_PROV_",$D107),Catalogo_Precios,AK$8,FALSE)),O107=0),0,VLOOKUP(CONCATENATE("ALI_",$C107,"_SEG_",$I107,"_PROV_",$D107),Catalogo_Precios,AK$8,FALSE))</f>
        <v>1052</v>
      </c>
      <c r="AL107" s="53"/>
      <c r="AM107" s="59" t="str">
        <f t="shared" si="802"/>
        <v>ALI_113_SEG_7</v>
      </c>
      <c r="AN107" s="59" t="str">
        <f t="shared" si="803"/>
        <v>ALI_113_SEG_7_VAL_16714533.32</v>
      </c>
      <c r="AO107" s="60">
        <f t="shared" ref="AO107" si="1182">IF(OR(AB107="",AB107=0),0,COUNTIF(Codificacion,AM107))</f>
        <v>6</v>
      </c>
      <c r="AP107" s="61">
        <f t="array" ref="AP107">MIN(IF(Codificacion=AM107,Total_Cotizacion,""))</f>
        <v>14534376.800000001</v>
      </c>
      <c r="AQ107" s="62" t="b">
        <f t="shared" si="805"/>
        <v>0</v>
      </c>
      <c r="AR107" s="51" t="str">
        <f t="shared" ref="AR107" si="1183">IF(COUNTIF(Codificacion2,CONCATENATE(AM107,"_VAL_",AB107))&gt;1,"Empate","")</f>
        <v/>
      </c>
      <c r="AS107" s="63" t="str">
        <f t="shared" si="807"/>
        <v/>
      </c>
      <c r="AT107" s="59" t="str">
        <f t="shared" si="808"/>
        <v>ALI_113_SEG_7_</v>
      </c>
      <c r="AU107" s="63">
        <f t="shared" ref="AU107" si="1184">IF(AND(COUNTIF(Codificacion3,AT107)&lt;AO107),1,COUNTIF(Codificacion3,AT107))</f>
        <v>1</v>
      </c>
      <c r="AV107" s="62" t="str">
        <f t="shared" si="810"/>
        <v>No Seleccionada</v>
      </c>
      <c r="AW107" s="53"/>
      <c r="AX107" s="51" t="str">
        <f t="shared" si="811"/>
        <v>ALI_113_SEG_7FALSO</v>
      </c>
      <c r="AY107" s="51">
        <f t="shared" si="791"/>
        <v>4</v>
      </c>
      <c r="AZ107" s="64" t="b">
        <f t="shared" si="812"/>
        <v>0</v>
      </c>
    </row>
    <row r="108" spans="1:52" x14ac:dyDescent="0.2">
      <c r="A108" s="50" t="b">
        <f t="shared" si="778"/>
        <v>0</v>
      </c>
      <c r="B108" s="51" t="s">
        <v>54</v>
      </c>
      <c r="C108" s="52">
        <v>113</v>
      </c>
      <c r="D108" s="52">
        <f t="shared" ref="D108" si="1185">IF(ISERROR(VLOOKUP(E108,Proveedores,2,FALSE)),"",VLOOKUP(E108,Proveedores,2,FALSE))</f>
        <v>2087</v>
      </c>
      <c r="E108" s="53" t="s">
        <v>55</v>
      </c>
      <c r="F108" s="54">
        <v>143</v>
      </c>
      <c r="G108" s="53" t="s">
        <v>56</v>
      </c>
      <c r="H108" s="53" t="s">
        <v>65</v>
      </c>
      <c r="I108" s="52">
        <v>8</v>
      </c>
      <c r="J108" s="53" t="s">
        <v>58</v>
      </c>
      <c r="K108" s="55">
        <v>44835</v>
      </c>
      <c r="L108" s="56">
        <v>7807</v>
      </c>
      <c r="M108" s="56">
        <v>9388</v>
      </c>
      <c r="N108" s="56">
        <v>6049</v>
      </c>
      <c r="O108" s="56">
        <v>435</v>
      </c>
      <c r="P108" s="57">
        <v>527</v>
      </c>
      <c r="Q108" s="58">
        <v>0.08</v>
      </c>
      <c r="R108" s="57">
        <v>484.84</v>
      </c>
      <c r="S108" s="57">
        <v>703</v>
      </c>
      <c r="T108" s="58">
        <v>0.08</v>
      </c>
      <c r="U108" s="57">
        <v>646.76</v>
      </c>
      <c r="V108" s="57">
        <v>1052</v>
      </c>
      <c r="W108" s="58">
        <v>0.08</v>
      </c>
      <c r="X108" s="57">
        <v>967.84</v>
      </c>
      <c r="Y108" s="57">
        <v>1052</v>
      </c>
      <c r="Z108" s="58">
        <v>0.08</v>
      </c>
      <c r="AA108" s="57">
        <v>967.84</v>
      </c>
      <c r="AB108" s="57">
        <v>16132403.32</v>
      </c>
      <c r="AC108" s="53" t="str">
        <f t="shared" si="793"/>
        <v>Registro Valido</v>
      </c>
      <c r="AD108" s="57">
        <f t="shared" ref="AD108" si="1186">IF(OR(ISERROR(VLOOKUP(CONCATENATE("ALI_",$C108,"_SEG_",$I108,"_PROV_",$D108),Catalogo_Precios,AD$8,FALSE)),L108=0),0,VLOOKUP(CONCATENATE("ALI_",$C108,"_SEG_",$I108,"_PROV_",$D108),Catalogo_Precios,AD$8,FALSE))</f>
        <v>527</v>
      </c>
      <c r="AE108" s="57">
        <f t="shared" ref="AE108" si="1187">IF(OR(ISERROR(VLOOKUP(CONCATENATE("ALI_",$C108,"_SEG_",$I108,"_PROV_",$D108),Catalogo_Precios,AE$8,FALSE)),M108=0),0,VLOOKUP(CONCATENATE("ALI_",$C108,"_SEG_",$I108,"_PROV_",$D108),Catalogo_Precios,AE$8,FALSE))</f>
        <v>703</v>
      </c>
      <c r="AF108" s="57">
        <f t="shared" ref="AF108" si="1188">IF(OR(ISERROR(VLOOKUP(CONCATENATE("ALI_",$C108,"_SEG_",$I108,"_PROV_",$D108),Catalogo_Precios,AF$8,FALSE)),N108=0),0,VLOOKUP(CONCATENATE("ALI_",$C108,"_SEG_",$I108,"_PROV_",$D108),Catalogo_Precios,AF$8,FALSE))</f>
        <v>1052</v>
      </c>
      <c r="AG108" s="57">
        <f t="shared" ref="AG108" si="1189">IF(OR(ISERROR(VLOOKUP(CONCATENATE("ALI_",$C108,"_SEG_",$I108,"_PROV_",$D108),Catalogo_Precios,AG$8,FALSE)),O108=0),0,VLOOKUP(CONCATENATE("ALI_",$C108,"_SEG_",$I108,"_PROV_",$D108),Catalogo_Precios,AG$8,FALSE))</f>
        <v>1052</v>
      </c>
      <c r="AH108" s="57">
        <f t="shared" ref="AH108" si="1190">IF(OR(ISERROR(VLOOKUP(CONCATENATE("ALI_",$C108,"_SEG_",$I108,"_PROV_",$D108),Catalogo_Precios,AH$8,FALSE)),L108=0),0,VLOOKUP(CONCATENATE("ALI_",$C108,"_SEG_",$I108,"_PROV_",$D108),Catalogo_Precios,AH$8,FALSE))</f>
        <v>527</v>
      </c>
      <c r="AI108" s="57">
        <f t="shared" ref="AI108" si="1191">IF(OR(ISERROR(VLOOKUP(CONCATENATE("ALI_",$C108,"_SEG_",$I108,"_PROV_",$D108),Catalogo_Precios,AI$8,FALSE)),M108=0),0,VLOOKUP(CONCATENATE("ALI_",$C108,"_SEG_",$I108,"_PROV_",$D108),Catalogo_Precios,AI$8,FALSE))</f>
        <v>703</v>
      </c>
      <c r="AJ108" s="57">
        <f t="shared" ref="AJ108" si="1192">IF(OR(ISERROR(VLOOKUP(CONCATENATE("ALI_",$C108,"_SEG_",$I108,"_PROV_",$D108),Catalogo_Precios,AJ$8,FALSE)),N108=0),0,VLOOKUP(CONCATENATE("ALI_",$C108,"_SEG_",$I108,"_PROV_",$D108),Catalogo_Precios,AJ$8,FALSE))</f>
        <v>1052</v>
      </c>
      <c r="AK108" s="57">
        <f t="shared" ref="AK108" si="1193">IF(OR(ISERROR(VLOOKUP(CONCATENATE("ALI_",$C108,"_SEG_",$I108,"_PROV_",$D108),Catalogo_Precios,AK$8,FALSE)),O108=0),0,VLOOKUP(CONCATENATE("ALI_",$C108,"_SEG_",$I108,"_PROV_",$D108),Catalogo_Precios,AK$8,FALSE))</f>
        <v>1052</v>
      </c>
      <c r="AL108" s="53"/>
      <c r="AM108" s="59" t="str">
        <f t="shared" si="802"/>
        <v>ALI_113_SEG_8</v>
      </c>
      <c r="AN108" s="59" t="str">
        <f t="shared" si="803"/>
        <v>ALI_113_SEG_8_VAL_16132403.32</v>
      </c>
      <c r="AO108" s="60">
        <f t="shared" ref="AO108" si="1194">IF(OR(AB108="",AB108=0),0,COUNTIF(Codificacion,AM108))</f>
        <v>6</v>
      </c>
      <c r="AP108" s="61">
        <f t="array" ref="AP108">MIN(IF(Codificacion=AM108,Total_Cotizacion,""))</f>
        <v>14028176.800000001</v>
      </c>
      <c r="AQ108" s="62" t="b">
        <f t="shared" si="805"/>
        <v>0</v>
      </c>
      <c r="AR108" s="51" t="str">
        <f t="shared" ref="AR108" si="1195">IF(COUNTIF(Codificacion2,CONCATENATE(AM108,"_VAL_",AB108))&gt;1,"Empate","")</f>
        <v/>
      </c>
      <c r="AS108" s="63" t="str">
        <f t="shared" si="807"/>
        <v/>
      </c>
      <c r="AT108" s="59" t="str">
        <f t="shared" si="808"/>
        <v>ALI_113_SEG_8_</v>
      </c>
      <c r="AU108" s="63">
        <f t="shared" ref="AU108" si="1196">IF(AND(COUNTIF(Codificacion3,AT108)&lt;AO108),1,COUNTIF(Codificacion3,AT108))</f>
        <v>1</v>
      </c>
      <c r="AV108" s="62" t="str">
        <f t="shared" si="810"/>
        <v>No Seleccionada</v>
      </c>
      <c r="AW108" s="53"/>
      <c r="AX108" s="51" t="str">
        <f t="shared" si="811"/>
        <v>ALI_113_SEG_8FALSO</v>
      </c>
      <c r="AY108" s="51">
        <f t="shared" si="791"/>
        <v>4</v>
      </c>
      <c r="AZ108" s="64" t="b">
        <f t="shared" si="812"/>
        <v>0</v>
      </c>
    </row>
    <row r="109" spans="1:52" x14ac:dyDescent="0.2">
      <c r="A109" s="50" t="b">
        <f t="shared" si="778"/>
        <v>0</v>
      </c>
      <c r="B109" s="51" t="s">
        <v>54</v>
      </c>
      <c r="C109" s="52">
        <v>113</v>
      </c>
      <c r="D109" s="52">
        <f t="shared" ref="D109" si="1197">IF(ISERROR(VLOOKUP(E109,Proveedores,2,FALSE)),"",VLOOKUP(E109,Proveedores,2,FALSE))</f>
        <v>2087</v>
      </c>
      <c r="E109" s="53" t="s">
        <v>55</v>
      </c>
      <c r="F109" s="54">
        <v>144</v>
      </c>
      <c r="G109" s="53" t="s">
        <v>56</v>
      </c>
      <c r="H109" s="53" t="s">
        <v>65</v>
      </c>
      <c r="I109" s="52">
        <v>9</v>
      </c>
      <c r="J109" s="53" t="s">
        <v>58</v>
      </c>
      <c r="K109" s="55">
        <v>44835</v>
      </c>
      <c r="L109" s="56">
        <v>7889</v>
      </c>
      <c r="M109" s="56">
        <v>9489</v>
      </c>
      <c r="N109" s="56">
        <v>6112</v>
      </c>
      <c r="O109" s="56">
        <v>439</v>
      </c>
      <c r="P109" s="57">
        <v>527</v>
      </c>
      <c r="Q109" s="58">
        <v>0.08</v>
      </c>
      <c r="R109" s="57">
        <v>484.84</v>
      </c>
      <c r="S109" s="57">
        <v>703</v>
      </c>
      <c r="T109" s="58">
        <v>0.08</v>
      </c>
      <c r="U109" s="57">
        <v>646.76</v>
      </c>
      <c r="V109" s="57">
        <v>1052</v>
      </c>
      <c r="W109" s="58">
        <v>0.08</v>
      </c>
      <c r="X109" s="57">
        <v>967.84</v>
      </c>
      <c r="Y109" s="57">
        <v>1052</v>
      </c>
      <c r="Z109" s="58">
        <v>0.08</v>
      </c>
      <c r="AA109" s="57">
        <v>967.84</v>
      </c>
      <c r="AB109" s="57">
        <v>16302328.239999998</v>
      </c>
      <c r="AC109" s="53" t="str">
        <f t="shared" si="793"/>
        <v>Registro Valido</v>
      </c>
      <c r="AD109" s="57">
        <f t="shared" ref="AD109" si="1198">IF(OR(ISERROR(VLOOKUP(CONCATENATE("ALI_",$C109,"_SEG_",$I109,"_PROV_",$D109),Catalogo_Precios,AD$8,FALSE)),L109=0),0,VLOOKUP(CONCATENATE("ALI_",$C109,"_SEG_",$I109,"_PROV_",$D109),Catalogo_Precios,AD$8,FALSE))</f>
        <v>527</v>
      </c>
      <c r="AE109" s="57">
        <f t="shared" ref="AE109" si="1199">IF(OR(ISERROR(VLOOKUP(CONCATENATE("ALI_",$C109,"_SEG_",$I109,"_PROV_",$D109),Catalogo_Precios,AE$8,FALSE)),M109=0),0,VLOOKUP(CONCATENATE("ALI_",$C109,"_SEG_",$I109,"_PROV_",$D109),Catalogo_Precios,AE$8,FALSE))</f>
        <v>703</v>
      </c>
      <c r="AF109" s="57">
        <f t="shared" ref="AF109" si="1200">IF(OR(ISERROR(VLOOKUP(CONCATENATE("ALI_",$C109,"_SEG_",$I109,"_PROV_",$D109),Catalogo_Precios,AF$8,FALSE)),N109=0),0,VLOOKUP(CONCATENATE("ALI_",$C109,"_SEG_",$I109,"_PROV_",$D109),Catalogo_Precios,AF$8,FALSE))</f>
        <v>1052</v>
      </c>
      <c r="AG109" s="57">
        <f t="shared" ref="AG109" si="1201">IF(OR(ISERROR(VLOOKUP(CONCATENATE("ALI_",$C109,"_SEG_",$I109,"_PROV_",$D109),Catalogo_Precios,AG$8,FALSE)),O109=0),0,VLOOKUP(CONCATENATE("ALI_",$C109,"_SEG_",$I109,"_PROV_",$D109),Catalogo_Precios,AG$8,FALSE))</f>
        <v>1052</v>
      </c>
      <c r="AH109" s="57">
        <f t="shared" ref="AH109" si="1202">IF(OR(ISERROR(VLOOKUP(CONCATENATE("ALI_",$C109,"_SEG_",$I109,"_PROV_",$D109),Catalogo_Precios,AH$8,FALSE)),L109=0),0,VLOOKUP(CONCATENATE("ALI_",$C109,"_SEG_",$I109,"_PROV_",$D109),Catalogo_Precios,AH$8,FALSE))</f>
        <v>527</v>
      </c>
      <c r="AI109" s="57">
        <f t="shared" ref="AI109" si="1203">IF(OR(ISERROR(VLOOKUP(CONCATENATE("ALI_",$C109,"_SEG_",$I109,"_PROV_",$D109),Catalogo_Precios,AI$8,FALSE)),M109=0),0,VLOOKUP(CONCATENATE("ALI_",$C109,"_SEG_",$I109,"_PROV_",$D109),Catalogo_Precios,AI$8,FALSE))</f>
        <v>703</v>
      </c>
      <c r="AJ109" s="57">
        <f t="shared" ref="AJ109" si="1204">IF(OR(ISERROR(VLOOKUP(CONCATENATE("ALI_",$C109,"_SEG_",$I109,"_PROV_",$D109),Catalogo_Precios,AJ$8,FALSE)),N109=0),0,VLOOKUP(CONCATENATE("ALI_",$C109,"_SEG_",$I109,"_PROV_",$D109),Catalogo_Precios,AJ$8,FALSE))</f>
        <v>1052</v>
      </c>
      <c r="AK109" s="57">
        <f t="shared" ref="AK109" si="1205">IF(OR(ISERROR(VLOOKUP(CONCATENATE("ALI_",$C109,"_SEG_",$I109,"_PROV_",$D109),Catalogo_Precios,AK$8,FALSE)),O109=0),0,VLOOKUP(CONCATENATE("ALI_",$C109,"_SEG_",$I109,"_PROV_",$D109),Catalogo_Precios,AK$8,FALSE))</f>
        <v>1052</v>
      </c>
      <c r="AL109" s="53"/>
      <c r="AM109" s="59" t="str">
        <f t="shared" si="802"/>
        <v>ALI_113_SEG_9</v>
      </c>
      <c r="AN109" s="59" t="str">
        <f t="shared" si="803"/>
        <v>ALI_113_SEG_9_VAL_16302328.24</v>
      </c>
      <c r="AO109" s="60">
        <f t="shared" ref="AO109" si="1206">IF(OR(AB109="",AB109=0),0,COUNTIF(Codificacion,AM109))</f>
        <v>6</v>
      </c>
      <c r="AP109" s="61">
        <f t="array" ref="AP109">MIN(IF(Codificacion=AM109,Total_Cotizacion,""))</f>
        <v>14175937.6</v>
      </c>
      <c r="AQ109" s="62" t="b">
        <f t="shared" si="805"/>
        <v>0</v>
      </c>
      <c r="AR109" s="51" t="str">
        <f t="shared" ref="AR109" si="1207">IF(COUNTIF(Codificacion2,CONCATENATE(AM109,"_VAL_",AB109))&gt;1,"Empate","")</f>
        <v/>
      </c>
      <c r="AS109" s="63" t="str">
        <f t="shared" si="807"/>
        <v/>
      </c>
      <c r="AT109" s="59" t="str">
        <f t="shared" si="808"/>
        <v>ALI_113_SEG_9_</v>
      </c>
      <c r="AU109" s="63">
        <f t="shared" ref="AU109" si="1208">IF(AND(COUNTIF(Codificacion3,AT109)&lt;AO109),1,COUNTIF(Codificacion3,AT109))</f>
        <v>1</v>
      </c>
      <c r="AV109" s="62" t="str">
        <f t="shared" si="810"/>
        <v>No Seleccionada</v>
      </c>
      <c r="AW109" s="53"/>
      <c r="AX109" s="51" t="str">
        <f t="shared" si="811"/>
        <v>ALI_113_SEG_9FALSO</v>
      </c>
      <c r="AY109" s="51">
        <f t="shared" si="791"/>
        <v>4</v>
      </c>
      <c r="AZ109" s="64" t="b">
        <f t="shared" si="812"/>
        <v>0</v>
      </c>
    </row>
    <row r="110" spans="1:52" x14ac:dyDescent="0.2">
      <c r="A110" s="50" t="b">
        <f t="shared" si="778"/>
        <v>0</v>
      </c>
      <c r="B110" s="51" t="s">
        <v>54</v>
      </c>
      <c r="C110" s="52">
        <v>113</v>
      </c>
      <c r="D110" s="52">
        <f t="shared" ref="D110" si="1209">IF(ISERROR(VLOOKUP(E110,Proveedores,2,FALSE)),"",VLOOKUP(E110,Proveedores,2,FALSE))</f>
        <v>2087</v>
      </c>
      <c r="E110" s="53" t="s">
        <v>55</v>
      </c>
      <c r="F110" s="54">
        <v>145</v>
      </c>
      <c r="G110" s="53" t="s">
        <v>56</v>
      </c>
      <c r="H110" s="53" t="s">
        <v>65</v>
      </c>
      <c r="I110" s="52">
        <v>10</v>
      </c>
      <c r="J110" s="53" t="s">
        <v>58</v>
      </c>
      <c r="K110" s="55">
        <v>44835</v>
      </c>
      <c r="L110" s="56">
        <v>7900</v>
      </c>
      <c r="M110" s="56">
        <v>9504</v>
      </c>
      <c r="N110" s="56">
        <v>6122</v>
      </c>
      <c r="O110" s="56">
        <v>440</v>
      </c>
      <c r="P110" s="57">
        <v>527</v>
      </c>
      <c r="Q110" s="58">
        <v>0.08</v>
      </c>
      <c r="R110" s="57">
        <v>484.84</v>
      </c>
      <c r="S110" s="57">
        <v>703</v>
      </c>
      <c r="T110" s="58">
        <v>0.08</v>
      </c>
      <c r="U110" s="57">
        <v>646.76</v>
      </c>
      <c r="V110" s="57">
        <v>1052</v>
      </c>
      <c r="W110" s="58">
        <v>0.08</v>
      </c>
      <c r="X110" s="57">
        <v>967.84</v>
      </c>
      <c r="Y110" s="57">
        <v>1052</v>
      </c>
      <c r="Z110" s="58">
        <v>0.08</v>
      </c>
      <c r="AA110" s="57">
        <v>967.84</v>
      </c>
      <c r="AB110" s="57">
        <v>16328009.119999999</v>
      </c>
      <c r="AC110" s="53" t="str">
        <f t="shared" si="793"/>
        <v>Registro Valido</v>
      </c>
      <c r="AD110" s="57">
        <f t="shared" ref="AD110" si="1210">IF(OR(ISERROR(VLOOKUP(CONCATENATE("ALI_",$C110,"_SEG_",$I110,"_PROV_",$D110),Catalogo_Precios,AD$8,FALSE)),L110=0),0,VLOOKUP(CONCATENATE("ALI_",$C110,"_SEG_",$I110,"_PROV_",$D110),Catalogo_Precios,AD$8,FALSE))</f>
        <v>527</v>
      </c>
      <c r="AE110" s="57">
        <f t="shared" ref="AE110" si="1211">IF(OR(ISERROR(VLOOKUP(CONCATENATE("ALI_",$C110,"_SEG_",$I110,"_PROV_",$D110),Catalogo_Precios,AE$8,FALSE)),M110=0),0,VLOOKUP(CONCATENATE("ALI_",$C110,"_SEG_",$I110,"_PROV_",$D110),Catalogo_Precios,AE$8,FALSE))</f>
        <v>703</v>
      </c>
      <c r="AF110" s="57">
        <f t="shared" ref="AF110" si="1212">IF(OR(ISERROR(VLOOKUP(CONCATENATE("ALI_",$C110,"_SEG_",$I110,"_PROV_",$D110),Catalogo_Precios,AF$8,FALSE)),N110=0),0,VLOOKUP(CONCATENATE("ALI_",$C110,"_SEG_",$I110,"_PROV_",$D110),Catalogo_Precios,AF$8,FALSE))</f>
        <v>1052</v>
      </c>
      <c r="AG110" s="57">
        <f t="shared" ref="AG110" si="1213">IF(OR(ISERROR(VLOOKUP(CONCATENATE("ALI_",$C110,"_SEG_",$I110,"_PROV_",$D110),Catalogo_Precios,AG$8,FALSE)),O110=0),0,VLOOKUP(CONCATENATE("ALI_",$C110,"_SEG_",$I110,"_PROV_",$D110),Catalogo_Precios,AG$8,FALSE))</f>
        <v>1052</v>
      </c>
      <c r="AH110" s="57">
        <f t="shared" ref="AH110" si="1214">IF(OR(ISERROR(VLOOKUP(CONCATENATE("ALI_",$C110,"_SEG_",$I110,"_PROV_",$D110),Catalogo_Precios,AH$8,FALSE)),L110=0),0,VLOOKUP(CONCATENATE("ALI_",$C110,"_SEG_",$I110,"_PROV_",$D110),Catalogo_Precios,AH$8,FALSE))</f>
        <v>527</v>
      </c>
      <c r="AI110" s="57">
        <f t="shared" ref="AI110" si="1215">IF(OR(ISERROR(VLOOKUP(CONCATENATE("ALI_",$C110,"_SEG_",$I110,"_PROV_",$D110),Catalogo_Precios,AI$8,FALSE)),M110=0),0,VLOOKUP(CONCATENATE("ALI_",$C110,"_SEG_",$I110,"_PROV_",$D110),Catalogo_Precios,AI$8,FALSE))</f>
        <v>703</v>
      </c>
      <c r="AJ110" s="57">
        <f t="shared" ref="AJ110" si="1216">IF(OR(ISERROR(VLOOKUP(CONCATENATE("ALI_",$C110,"_SEG_",$I110,"_PROV_",$D110),Catalogo_Precios,AJ$8,FALSE)),N110=0),0,VLOOKUP(CONCATENATE("ALI_",$C110,"_SEG_",$I110,"_PROV_",$D110),Catalogo_Precios,AJ$8,FALSE))</f>
        <v>1052</v>
      </c>
      <c r="AK110" s="57">
        <f t="shared" ref="AK110" si="1217">IF(OR(ISERROR(VLOOKUP(CONCATENATE("ALI_",$C110,"_SEG_",$I110,"_PROV_",$D110),Catalogo_Precios,AK$8,FALSE)),O110=0),0,VLOOKUP(CONCATENATE("ALI_",$C110,"_SEG_",$I110,"_PROV_",$D110),Catalogo_Precios,AK$8,FALSE))</f>
        <v>1052</v>
      </c>
      <c r="AL110" s="53"/>
      <c r="AM110" s="59" t="str">
        <f t="shared" si="802"/>
        <v>ALI_113_SEG_10</v>
      </c>
      <c r="AN110" s="59" t="str">
        <f t="shared" si="803"/>
        <v>ALI_113_SEG_10_VAL_16328009.12</v>
      </c>
      <c r="AO110" s="60">
        <f t="shared" ref="AO110" si="1218">IF(OR(AB110="",AB110=0),0,COUNTIF(Codificacion,AM110))</f>
        <v>6</v>
      </c>
      <c r="AP110" s="61">
        <f t="array" ref="AP110">MIN(IF(Codificacion=AM110,Total_Cotizacion,""))</f>
        <v>14198268.800000001</v>
      </c>
      <c r="AQ110" s="62" t="b">
        <f t="shared" si="805"/>
        <v>0</v>
      </c>
      <c r="AR110" s="51" t="str">
        <f t="shared" ref="AR110" si="1219">IF(COUNTIF(Codificacion2,CONCATENATE(AM110,"_VAL_",AB110))&gt;1,"Empate","")</f>
        <v/>
      </c>
      <c r="AS110" s="63" t="str">
        <f t="shared" si="807"/>
        <v/>
      </c>
      <c r="AT110" s="59" t="str">
        <f t="shared" si="808"/>
        <v>ALI_113_SEG_10_</v>
      </c>
      <c r="AU110" s="63">
        <f t="shared" ref="AU110" si="1220">IF(AND(COUNTIF(Codificacion3,AT110)&lt;AO110),1,COUNTIF(Codificacion3,AT110))</f>
        <v>1</v>
      </c>
      <c r="AV110" s="62" t="str">
        <f t="shared" si="810"/>
        <v>No Seleccionada</v>
      </c>
      <c r="AW110" s="53"/>
      <c r="AX110" s="51" t="str">
        <f t="shared" si="811"/>
        <v>ALI_113_SEG_10FALSO</v>
      </c>
      <c r="AY110" s="51">
        <f t="shared" si="791"/>
        <v>4</v>
      </c>
      <c r="AZ110" s="64" t="b">
        <f t="shared" si="812"/>
        <v>0</v>
      </c>
    </row>
    <row r="111" spans="1:52" x14ac:dyDescent="0.2">
      <c r="A111" s="50" t="b">
        <f t="shared" si="778"/>
        <v>0</v>
      </c>
      <c r="B111" s="51" t="s">
        <v>54</v>
      </c>
      <c r="C111" s="52">
        <v>113</v>
      </c>
      <c r="D111" s="52">
        <f t="shared" ref="D111" si="1221">IF(ISERROR(VLOOKUP(E111,Proveedores,2,FALSE)),"",VLOOKUP(E111,Proveedores,2,FALSE))</f>
        <v>2087</v>
      </c>
      <c r="E111" s="53" t="s">
        <v>55</v>
      </c>
      <c r="F111" s="54">
        <v>146</v>
      </c>
      <c r="G111" s="53" t="s">
        <v>56</v>
      </c>
      <c r="H111" s="53" t="s">
        <v>65</v>
      </c>
      <c r="I111" s="52">
        <v>11</v>
      </c>
      <c r="J111" s="53" t="s">
        <v>58</v>
      </c>
      <c r="K111" s="55">
        <v>44835</v>
      </c>
      <c r="L111" s="56">
        <v>7781</v>
      </c>
      <c r="M111" s="56">
        <v>9359</v>
      </c>
      <c r="N111" s="56">
        <v>6030</v>
      </c>
      <c r="O111" s="56">
        <v>433</v>
      </c>
      <c r="P111" s="57">
        <v>527</v>
      </c>
      <c r="Q111" s="58">
        <v>0.06</v>
      </c>
      <c r="R111" s="57">
        <v>495.38</v>
      </c>
      <c r="S111" s="57">
        <v>703</v>
      </c>
      <c r="T111" s="58">
        <v>0.06</v>
      </c>
      <c r="U111" s="57">
        <v>660.82</v>
      </c>
      <c r="V111" s="57">
        <v>1052</v>
      </c>
      <c r="W111" s="58">
        <v>0.06</v>
      </c>
      <c r="X111" s="57">
        <v>988.88</v>
      </c>
      <c r="Y111" s="57">
        <v>1052</v>
      </c>
      <c r="Z111" s="58">
        <v>0.06</v>
      </c>
      <c r="AA111" s="57">
        <v>988.88</v>
      </c>
      <c r="AB111" s="57">
        <v>16430297.6</v>
      </c>
      <c r="AC111" s="53" t="str">
        <f t="shared" si="793"/>
        <v>Registro Valido</v>
      </c>
      <c r="AD111" s="57">
        <f t="shared" ref="AD111" si="1222">IF(OR(ISERROR(VLOOKUP(CONCATENATE("ALI_",$C111,"_SEG_",$I111,"_PROV_",$D111),Catalogo_Precios,AD$8,FALSE)),L111=0),0,VLOOKUP(CONCATENATE("ALI_",$C111,"_SEG_",$I111,"_PROV_",$D111),Catalogo_Precios,AD$8,FALSE))</f>
        <v>527</v>
      </c>
      <c r="AE111" s="57">
        <f t="shared" ref="AE111" si="1223">IF(OR(ISERROR(VLOOKUP(CONCATENATE("ALI_",$C111,"_SEG_",$I111,"_PROV_",$D111),Catalogo_Precios,AE$8,FALSE)),M111=0),0,VLOOKUP(CONCATENATE("ALI_",$C111,"_SEG_",$I111,"_PROV_",$D111),Catalogo_Precios,AE$8,FALSE))</f>
        <v>703</v>
      </c>
      <c r="AF111" s="57">
        <f t="shared" ref="AF111" si="1224">IF(OR(ISERROR(VLOOKUP(CONCATENATE("ALI_",$C111,"_SEG_",$I111,"_PROV_",$D111),Catalogo_Precios,AF$8,FALSE)),N111=0),0,VLOOKUP(CONCATENATE("ALI_",$C111,"_SEG_",$I111,"_PROV_",$D111),Catalogo_Precios,AF$8,FALSE))</f>
        <v>1052</v>
      </c>
      <c r="AG111" s="57">
        <f t="shared" ref="AG111" si="1225">IF(OR(ISERROR(VLOOKUP(CONCATENATE("ALI_",$C111,"_SEG_",$I111,"_PROV_",$D111),Catalogo_Precios,AG$8,FALSE)),O111=0),0,VLOOKUP(CONCATENATE("ALI_",$C111,"_SEG_",$I111,"_PROV_",$D111),Catalogo_Precios,AG$8,FALSE))</f>
        <v>1052</v>
      </c>
      <c r="AH111" s="57">
        <f t="shared" ref="AH111" si="1226">IF(OR(ISERROR(VLOOKUP(CONCATENATE("ALI_",$C111,"_SEG_",$I111,"_PROV_",$D111),Catalogo_Precios,AH$8,FALSE)),L111=0),0,VLOOKUP(CONCATENATE("ALI_",$C111,"_SEG_",$I111,"_PROV_",$D111),Catalogo_Precios,AH$8,FALSE))</f>
        <v>527</v>
      </c>
      <c r="AI111" s="57">
        <f t="shared" ref="AI111" si="1227">IF(OR(ISERROR(VLOOKUP(CONCATENATE("ALI_",$C111,"_SEG_",$I111,"_PROV_",$D111),Catalogo_Precios,AI$8,FALSE)),M111=0),0,VLOOKUP(CONCATENATE("ALI_",$C111,"_SEG_",$I111,"_PROV_",$D111),Catalogo_Precios,AI$8,FALSE))</f>
        <v>703</v>
      </c>
      <c r="AJ111" s="57">
        <f t="shared" ref="AJ111" si="1228">IF(OR(ISERROR(VLOOKUP(CONCATENATE("ALI_",$C111,"_SEG_",$I111,"_PROV_",$D111),Catalogo_Precios,AJ$8,FALSE)),N111=0),0,VLOOKUP(CONCATENATE("ALI_",$C111,"_SEG_",$I111,"_PROV_",$D111),Catalogo_Precios,AJ$8,FALSE))</f>
        <v>1052</v>
      </c>
      <c r="AK111" s="57">
        <f t="shared" ref="AK111" si="1229">IF(OR(ISERROR(VLOOKUP(CONCATENATE("ALI_",$C111,"_SEG_",$I111,"_PROV_",$D111),Catalogo_Precios,AK$8,FALSE)),O111=0),0,VLOOKUP(CONCATENATE("ALI_",$C111,"_SEG_",$I111,"_PROV_",$D111),Catalogo_Precios,AK$8,FALSE))</f>
        <v>1052</v>
      </c>
      <c r="AL111" s="53"/>
      <c r="AM111" s="59" t="str">
        <f t="shared" si="802"/>
        <v>ALI_113_SEG_11</v>
      </c>
      <c r="AN111" s="59" t="str">
        <f t="shared" si="803"/>
        <v>ALI_113_SEG_11_VAL_16430297.6</v>
      </c>
      <c r="AO111" s="60">
        <f t="shared" ref="AO111" si="1230">IF(OR(AB111="",AB111=0),0,COUNTIF(Codificacion,AM111))</f>
        <v>6</v>
      </c>
      <c r="AP111" s="61">
        <f t="array" ref="AP111">MIN(IF(Codificacion=AM111,Total_Cotizacion,""))</f>
        <v>13983232</v>
      </c>
      <c r="AQ111" s="62" t="b">
        <f t="shared" si="805"/>
        <v>0</v>
      </c>
      <c r="AR111" s="51" t="str">
        <f t="shared" ref="AR111" si="1231">IF(COUNTIF(Codificacion2,CONCATENATE(AM111,"_VAL_",AB111))&gt;1,"Empate","")</f>
        <v/>
      </c>
      <c r="AS111" s="63" t="str">
        <f t="shared" si="807"/>
        <v/>
      </c>
      <c r="AT111" s="59" t="str">
        <f t="shared" si="808"/>
        <v>ALI_113_SEG_11_</v>
      </c>
      <c r="AU111" s="63">
        <f t="shared" ref="AU111" si="1232">IF(AND(COUNTIF(Codificacion3,AT111)&lt;AO111),1,COUNTIF(Codificacion3,AT111))</f>
        <v>1</v>
      </c>
      <c r="AV111" s="62" t="str">
        <f t="shared" si="810"/>
        <v>No Seleccionada</v>
      </c>
      <c r="AW111" s="53"/>
      <c r="AX111" s="51" t="str">
        <f t="shared" si="811"/>
        <v>ALI_113_SEG_11FALSO</v>
      </c>
      <c r="AY111" s="51">
        <f t="shared" si="791"/>
        <v>4</v>
      </c>
      <c r="AZ111" s="64" t="b">
        <f t="shared" si="812"/>
        <v>0</v>
      </c>
    </row>
    <row r="112" spans="1:52" x14ac:dyDescent="0.2">
      <c r="A112" s="50" t="b">
        <f t="shared" si="778"/>
        <v>0</v>
      </c>
      <c r="B112" s="51" t="s">
        <v>54</v>
      </c>
      <c r="C112" s="52">
        <v>113</v>
      </c>
      <c r="D112" s="52">
        <f t="shared" ref="D112" si="1233">IF(ISERROR(VLOOKUP(E112,Proveedores,2,FALSE)),"",VLOOKUP(E112,Proveedores,2,FALSE))</f>
        <v>2087</v>
      </c>
      <c r="E112" s="53" t="s">
        <v>55</v>
      </c>
      <c r="F112" s="54">
        <v>147</v>
      </c>
      <c r="G112" s="53" t="s">
        <v>56</v>
      </c>
      <c r="H112" s="53" t="s">
        <v>65</v>
      </c>
      <c r="I112" s="52">
        <v>12</v>
      </c>
      <c r="J112" s="53" t="s">
        <v>58</v>
      </c>
      <c r="K112" s="55">
        <v>44835</v>
      </c>
      <c r="L112" s="56">
        <v>7061</v>
      </c>
      <c r="M112" s="56">
        <v>8493</v>
      </c>
      <c r="N112" s="56">
        <v>5472</v>
      </c>
      <c r="O112" s="56">
        <v>393</v>
      </c>
      <c r="P112" s="57">
        <v>527</v>
      </c>
      <c r="Q112" s="58">
        <v>0.06</v>
      </c>
      <c r="R112" s="57">
        <v>495.38</v>
      </c>
      <c r="S112" s="57">
        <v>703</v>
      </c>
      <c r="T112" s="58">
        <v>0.06</v>
      </c>
      <c r="U112" s="57">
        <v>660.82</v>
      </c>
      <c r="V112" s="57">
        <v>1052</v>
      </c>
      <c r="W112" s="58">
        <v>0.06</v>
      </c>
      <c r="X112" s="57">
        <v>988.88</v>
      </c>
      <c r="Y112" s="57">
        <v>1052</v>
      </c>
      <c r="Z112" s="58">
        <v>0.06</v>
      </c>
      <c r="AA112" s="57">
        <v>988.88</v>
      </c>
      <c r="AB112" s="57">
        <v>14910003.640000001</v>
      </c>
      <c r="AC112" s="53" t="str">
        <f t="shared" si="793"/>
        <v>Registro Valido</v>
      </c>
      <c r="AD112" s="57">
        <f t="shared" ref="AD112" si="1234">IF(OR(ISERROR(VLOOKUP(CONCATENATE("ALI_",$C112,"_SEG_",$I112,"_PROV_",$D112),Catalogo_Precios,AD$8,FALSE)),L112=0),0,VLOOKUP(CONCATENATE("ALI_",$C112,"_SEG_",$I112,"_PROV_",$D112),Catalogo_Precios,AD$8,FALSE))</f>
        <v>527</v>
      </c>
      <c r="AE112" s="57">
        <f t="shared" ref="AE112" si="1235">IF(OR(ISERROR(VLOOKUP(CONCATENATE("ALI_",$C112,"_SEG_",$I112,"_PROV_",$D112),Catalogo_Precios,AE$8,FALSE)),M112=0),0,VLOOKUP(CONCATENATE("ALI_",$C112,"_SEG_",$I112,"_PROV_",$D112),Catalogo_Precios,AE$8,FALSE))</f>
        <v>703</v>
      </c>
      <c r="AF112" s="57">
        <f t="shared" ref="AF112" si="1236">IF(OR(ISERROR(VLOOKUP(CONCATENATE("ALI_",$C112,"_SEG_",$I112,"_PROV_",$D112),Catalogo_Precios,AF$8,FALSE)),N112=0),0,VLOOKUP(CONCATENATE("ALI_",$C112,"_SEG_",$I112,"_PROV_",$D112),Catalogo_Precios,AF$8,FALSE))</f>
        <v>1052</v>
      </c>
      <c r="AG112" s="57">
        <f t="shared" ref="AG112" si="1237">IF(OR(ISERROR(VLOOKUP(CONCATENATE("ALI_",$C112,"_SEG_",$I112,"_PROV_",$D112),Catalogo_Precios,AG$8,FALSE)),O112=0),0,VLOOKUP(CONCATENATE("ALI_",$C112,"_SEG_",$I112,"_PROV_",$D112),Catalogo_Precios,AG$8,FALSE))</f>
        <v>1052</v>
      </c>
      <c r="AH112" s="57">
        <f t="shared" ref="AH112" si="1238">IF(OR(ISERROR(VLOOKUP(CONCATENATE("ALI_",$C112,"_SEG_",$I112,"_PROV_",$D112),Catalogo_Precios,AH$8,FALSE)),L112=0),0,VLOOKUP(CONCATENATE("ALI_",$C112,"_SEG_",$I112,"_PROV_",$D112),Catalogo_Precios,AH$8,FALSE))</f>
        <v>527</v>
      </c>
      <c r="AI112" s="57">
        <f t="shared" ref="AI112" si="1239">IF(OR(ISERROR(VLOOKUP(CONCATENATE("ALI_",$C112,"_SEG_",$I112,"_PROV_",$D112),Catalogo_Precios,AI$8,FALSE)),M112=0),0,VLOOKUP(CONCATENATE("ALI_",$C112,"_SEG_",$I112,"_PROV_",$D112),Catalogo_Precios,AI$8,FALSE))</f>
        <v>703</v>
      </c>
      <c r="AJ112" s="57">
        <f t="shared" ref="AJ112" si="1240">IF(OR(ISERROR(VLOOKUP(CONCATENATE("ALI_",$C112,"_SEG_",$I112,"_PROV_",$D112),Catalogo_Precios,AJ$8,FALSE)),N112=0),0,VLOOKUP(CONCATENATE("ALI_",$C112,"_SEG_",$I112,"_PROV_",$D112),Catalogo_Precios,AJ$8,FALSE))</f>
        <v>1052</v>
      </c>
      <c r="AK112" s="57">
        <f t="shared" ref="AK112" si="1241">IF(OR(ISERROR(VLOOKUP(CONCATENATE("ALI_",$C112,"_SEG_",$I112,"_PROV_",$D112),Catalogo_Precios,AK$8,FALSE)),O112=0),0,VLOOKUP(CONCATENATE("ALI_",$C112,"_SEG_",$I112,"_PROV_",$D112),Catalogo_Precios,AK$8,FALSE))</f>
        <v>1052</v>
      </c>
      <c r="AL112" s="53"/>
      <c r="AM112" s="59" t="str">
        <f t="shared" si="802"/>
        <v>ALI_113_SEG_12</v>
      </c>
      <c r="AN112" s="59" t="str">
        <f t="shared" si="803"/>
        <v>ALI_113_SEG_12_VAL_14910003.64</v>
      </c>
      <c r="AO112" s="60">
        <f t="shared" ref="AO112" si="1242">IF(OR(AB112="",AB112=0),0,COUNTIF(Codificacion,AM112))</f>
        <v>6</v>
      </c>
      <c r="AP112" s="61">
        <f t="array" ref="AP112">MIN(IF(Codificacion=AM112,Total_Cotizacion,""))</f>
        <v>12689364.800000001</v>
      </c>
      <c r="AQ112" s="62" t="b">
        <f t="shared" si="805"/>
        <v>0</v>
      </c>
      <c r="AR112" s="51" t="str">
        <f t="shared" ref="AR112" si="1243">IF(COUNTIF(Codificacion2,CONCATENATE(AM112,"_VAL_",AB112))&gt;1,"Empate","")</f>
        <v/>
      </c>
      <c r="AS112" s="63" t="str">
        <f t="shared" si="807"/>
        <v/>
      </c>
      <c r="AT112" s="59" t="str">
        <f t="shared" si="808"/>
        <v>ALI_113_SEG_12_</v>
      </c>
      <c r="AU112" s="63">
        <f t="shared" ref="AU112" si="1244">IF(AND(COUNTIF(Codificacion3,AT112)&lt;AO112),1,COUNTIF(Codificacion3,AT112))</f>
        <v>1</v>
      </c>
      <c r="AV112" s="62" t="str">
        <f t="shared" si="810"/>
        <v>No Seleccionada</v>
      </c>
      <c r="AW112" s="53"/>
      <c r="AX112" s="51" t="str">
        <f t="shared" si="811"/>
        <v>ALI_113_SEG_12FALSO</v>
      </c>
      <c r="AY112" s="51">
        <f t="shared" si="791"/>
        <v>4</v>
      </c>
      <c r="AZ112" s="64" t="b">
        <f t="shared" si="812"/>
        <v>0</v>
      </c>
    </row>
    <row r="113" spans="1:52" x14ac:dyDescent="0.2">
      <c r="A113" s="50" t="b">
        <f t="shared" si="778"/>
        <v>0</v>
      </c>
      <c r="B113" s="51" t="s">
        <v>54</v>
      </c>
      <c r="C113" s="52">
        <v>113</v>
      </c>
      <c r="D113" s="52">
        <f t="shared" ref="D113" si="1245">IF(ISERROR(VLOOKUP(E113,Proveedores,2,FALSE)),"",VLOOKUP(E113,Proveedores,2,FALSE))</f>
        <v>2087</v>
      </c>
      <c r="E113" s="53" t="s">
        <v>55</v>
      </c>
      <c r="F113" s="54">
        <v>148</v>
      </c>
      <c r="G113" s="53" t="s">
        <v>56</v>
      </c>
      <c r="H113" s="53" t="s">
        <v>65</v>
      </c>
      <c r="I113" s="52">
        <v>13</v>
      </c>
      <c r="J113" s="53" t="s">
        <v>58</v>
      </c>
      <c r="K113" s="55">
        <v>44835</v>
      </c>
      <c r="L113" s="56">
        <v>7499</v>
      </c>
      <c r="M113" s="56">
        <v>9018</v>
      </c>
      <c r="N113" s="56">
        <v>5809</v>
      </c>
      <c r="O113" s="56">
        <v>417</v>
      </c>
      <c r="P113" s="57">
        <v>527</v>
      </c>
      <c r="Q113" s="58">
        <v>0.06</v>
      </c>
      <c r="R113" s="57">
        <v>495.38</v>
      </c>
      <c r="S113" s="57">
        <v>703</v>
      </c>
      <c r="T113" s="58">
        <v>0.06</v>
      </c>
      <c r="U113" s="57">
        <v>660.82</v>
      </c>
      <c r="V113" s="57">
        <v>1052</v>
      </c>
      <c r="W113" s="58">
        <v>0.06</v>
      </c>
      <c r="X113" s="57">
        <v>988.88</v>
      </c>
      <c r="Y113" s="57">
        <v>1052</v>
      </c>
      <c r="Z113" s="58">
        <v>0.06</v>
      </c>
      <c r="AA113" s="57">
        <v>988.88</v>
      </c>
      <c r="AB113" s="57">
        <v>15830896.260000002</v>
      </c>
      <c r="AC113" s="53" t="str">
        <f t="shared" si="793"/>
        <v>Registro Valido</v>
      </c>
      <c r="AD113" s="57">
        <f t="shared" ref="AD113" si="1246">IF(OR(ISERROR(VLOOKUP(CONCATENATE("ALI_",$C113,"_SEG_",$I113,"_PROV_",$D113),Catalogo_Precios,AD$8,FALSE)),L113=0),0,VLOOKUP(CONCATENATE("ALI_",$C113,"_SEG_",$I113,"_PROV_",$D113),Catalogo_Precios,AD$8,FALSE))</f>
        <v>527</v>
      </c>
      <c r="AE113" s="57">
        <f t="shared" ref="AE113" si="1247">IF(OR(ISERROR(VLOOKUP(CONCATENATE("ALI_",$C113,"_SEG_",$I113,"_PROV_",$D113),Catalogo_Precios,AE$8,FALSE)),M113=0),0,VLOOKUP(CONCATENATE("ALI_",$C113,"_SEG_",$I113,"_PROV_",$D113),Catalogo_Precios,AE$8,FALSE))</f>
        <v>703</v>
      </c>
      <c r="AF113" s="57">
        <f t="shared" ref="AF113" si="1248">IF(OR(ISERROR(VLOOKUP(CONCATENATE("ALI_",$C113,"_SEG_",$I113,"_PROV_",$D113),Catalogo_Precios,AF$8,FALSE)),N113=0),0,VLOOKUP(CONCATENATE("ALI_",$C113,"_SEG_",$I113,"_PROV_",$D113),Catalogo_Precios,AF$8,FALSE))</f>
        <v>1052</v>
      </c>
      <c r="AG113" s="57">
        <f t="shared" ref="AG113" si="1249">IF(OR(ISERROR(VLOOKUP(CONCATENATE("ALI_",$C113,"_SEG_",$I113,"_PROV_",$D113),Catalogo_Precios,AG$8,FALSE)),O113=0),0,VLOOKUP(CONCATENATE("ALI_",$C113,"_SEG_",$I113,"_PROV_",$D113),Catalogo_Precios,AG$8,FALSE))</f>
        <v>1052</v>
      </c>
      <c r="AH113" s="57">
        <f t="shared" ref="AH113" si="1250">IF(OR(ISERROR(VLOOKUP(CONCATENATE("ALI_",$C113,"_SEG_",$I113,"_PROV_",$D113),Catalogo_Precios,AH$8,FALSE)),L113=0),0,VLOOKUP(CONCATENATE("ALI_",$C113,"_SEG_",$I113,"_PROV_",$D113),Catalogo_Precios,AH$8,FALSE))</f>
        <v>527</v>
      </c>
      <c r="AI113" s="57">
        <f t="shared" ref="AI113" si="1251">IF(OR(ISERROR(VLOOKUP(CONCATENATE("ALI_",$C113,"_SEG_",$I113,"_PROV_",$D113),Catalogo_Precios,AI$8,FALSE)),M113=0),0,VLOOKUP(CONCATENATE("ALI_",$C113,"_SEG_",$I113,"_PROV_",$D113),Catalogo_Precios,AI$8,FALSE))</f>
        <v>703</v>
      </c>
      <c r="AJ113" s="57">
        <f t="shared" ref="AJ113" si="1252">IF(OR(ISERROR(VLOOKUP(CONCATENATE("ALI_",$C113,"_SEG_",$I113,"_PROV_",$D113),Catalogo_Precios,AJ$8,FALSE)),N113=0),0,VLOOKUP(CONCATENATE("ALI_",$C113,"_SEG_",$I113,"_PROV_",$D113),Catalogo_Precios,AJ$8,FALSE))</f>
        <v>1052</v>
      </c>
      <c r="AK113" s="57">
        <f t="shared" ref="AK113" si="1253">IF(OR(ISERROR(VLOOKUP(CONCATENATE("ALI_",$C113,"_SEG_",$I113,"_PROV_",$D113),Catalogo_Precios,AK$8,FALSE)),O113=0),0,VLOOKUP(CONCATENATE("ALI_",$C113,"_SEG_",$I113,"_PROV_",$D113),Catalogo_Precios,AK$8,FALSE))</f>
        <v>1052</v>
      </c>
      <c r="AL113" s="53"/>
      <c r="AM113" s="59" t="str">
        <f t="shared" si="802"/>
        <v>ALI_113_SEG_13</v>
      </c>
      <c r="AN113" s="59" t="str">
        <f t="shared" si="803"/>
        <v>ALI_113_SEG_13_VAL_15830896.26</v>
      </c>
      <c r="AO113" s="60">
        <f t="shared" ref="AO113" si="1254">IF(OR(AB113="",AB113=0),0,COUNTIF(Codificacion,AM113))</f>
        <v>6</v>
      </c>
      <c r="AP113" s="61">
        <f t="array" ref="AP113">MIN(IF(Codificacion=AM113,Total_Cotizacion,""))</f>
        <v>13473103.199999999</v>
      </c>
      <c r="AQ113" s="62" t="b">
        <f t="shared" si="805"/>
        <v>0</v>
      </c>
      <c r="AR113" s="51" t="str">
        <f t="shared" ref="AR113" si="1255">IF(COUNTIF(Codificacion2,CONCATENATE(AM113,"_VAL_",AB113))&gt;1,"Empate","")</f>
        <v/>
      </c>
      <c r="AS113" s="63" t="str">
        <f t="shared" si="807"/>
        <v/>
      </c>
      <c r="AT113" s="59" t="str">
        <f t="shared" si="808"/>
        <v>ALI_113_SEG_13_</v>
      </c>
      <c r="AU113" s="63">
        <f t="shared" ref="AU113" si="1256">IF(AND(COUNTIF(Codificacion3,AT113)&lt;AO113),1,COUNTIF(Codificacion3,AT113))</f>
        <v>1</v>
      </c>
      <c r="AV113" s="62" t="str">
        <f t="shared" si="810"/>
        <v>No Seleccionada</v>
      </c>
      <c r="AW113" s="53"/>
      <c r="AX113" s="51" t="str">
        <f t="shared" si="811"/>
        <v>ALI_113_SEG_13FALSO</v>
      </c>
      <c r="AY113" s="51">
        <f t="shared" si="791"/>
        <v>4</v>
      </c>
      <c r="AZ113" s="64" t="b">
        <f t="shared" si="812"/>
        <v>0</v>
      </c>
    </row>
    <row r="114" spans="1:52" x14ac:dyDescent="0.2">
      <c r="A114" s="50" t="b">
        <f t="shared" si="778"/>
        <v>0</v>
      </c>
      <c r="B114" s="51" t="s">
        <v>54</v>
      </c>
      <c r="C114" s="52">
        <v>113</v>
      </c>
      <c r="D114" s="52">
        <f t="shared" ref="D114" si="1257">IF(ISERROR(VLOOKUP(E114,Proveedores,2,FALSE)),"",VLOOKUP(E114,Proveedores,2,FALSE))</f>
        <v>2087</v>
      </c>
      <c r="E114" s="53" t="s">
        <v>55</v>
      </c>
      <c r="F114" s="54">
        <v>149</v>
      </c>
      <c r="G114" s="53" t="s">
        <v>56</v>
      </c>
      <c r="H114" s="53" t="s">
        <v>65</v>
      </c>
      <c r="I114" s="52">
        <v>14</v>
      </c>
      <c r="J114" s="53" t="s">
        <v>58</v>
      </c>
      <c r="K114" s="55">
        <v>44835</v>
      </c>
      <c r="L114" s="56">
        <v>7430</v>
      </c>
      <c r="M114" s="56">
        <v>8937</v>
      </c>
      <c r="N114" s="56">
        <v>5756</v>
      </c>
      <c r="O114" s="56">
        <v>414</v>
      </c>
      <c r="P114" s="57">
        <v>527</v>
      </c>
      <c r="Q114" s="58">
        <v>0.06</v>
      </c>
      <c r="R114" s="57">
        <v>495.38</v>
      </c>
      <c r="S114" s="57">
        <v>703</v>
      </c>
      <c r="T114" s="58">
        <v>0.06</v>
      </c>
      <c r="U114" s="57">
        <v>660.82</v>
      </c>
      <c r="V114" s="57">
        <v>1052</v>
      </c>
      <c r="W114" s="58">
        <v>0.06</v>
      </c>
      <c r="X114" s="57">
        <v>988.88</v>
      </c>
      <c r="Y114" s="57">
        <v>1052</v>
      </c>
      <c r="Z114" s="58">
        <v>0.06</v>
      </c>
      <c r="AA114" s="57">
        <v>988.88</v>
      </c>
      <c r="AB114" s="57">
        <v>15687811.34</v>
      </c>
      <c r="AC114" s="53" t="str">
        <f t="shared" si="793"/>
        <v>Registro Valido</v>
      </c>
      <c r="AD114" s="57">
        <f t="shared" ref="AD114" si="1258">IF(OR(ISERROR(VLOOKUP(CONCATENATE("ALI_",$C114,"_SEG_",$I114,"_PROV_",$D114),Catalogo_Precios,AD$8,FALSE)),L114=0),0,VLOOKUP(CONCATENATE("ALI_",$C114,"_SEG_",$I114,"_PROV_",$D114),Catalogo_Precios,AD$8,FALSE))</f>
        <v>527</v>
      </c>
      <c r="AE114" s="57">
        <f t="shared" ref="AE114" si="1259">IF(OR(ISERROR(VLOOKUP(CONCATENATE("ALI_",$C114,"_SEG_",$I114,"_PROV_",$D114),Catalogo_Precios,AE$8,FALSE)),M114=0),0,VLOOKUP(CONCATENATE("ALI_",$C114,"_SEG_",$I114,"_PROV_",$D114),Catalogo_Precios,AE$8,FALSE))</f>
        <v>703</v>
      </c>
      <c r="AF114" s="57">
        <f t="shared" ref="AF114" si="1260">IF(OR(ISERROR(VLOOKUP(CONCATENATE("ALI_",$C114,"_SEG_",$I114,"_PROV_",$D114),Catalogo_Precios,AF$8,FALSE)),N114=0),0,VLOOKUP(CONCATENATE("ALI_",$C114,"_SEG_",$I114,"_PROV_",$D114),Catalogo_Precios,AF$8,FALSE))</f>
        <v>1052</v>
      </c>
      <c r="AG114" s="57">
        <f t="shared" ref="AG114" si="1261">IF(OR(ISERROR(VLOOKUP(CONCATENATE("ALI_",$C114,"_SEG_",$I114,"_PROV_",$D114),Catalogo_Precios,AG$8,FALSE)),O114=0),0,VLOOKUP(CONCATENATE("ALI_",$C114,"_SEG_",$I114,"_PROV_",$D114),Catalogo_Precios,AG$8,FALSE))</f>
        <v>1052</v>
      </c>
      <c r="AH114" s="57">
        <f t="shared" ref="AH114" si="1262">IF(OR(ISERROR(VLOOKUP(CONCATENATE("ALI_",$C114,"_SEG_",$I114,"_PROV_",$D114),Catalogo_Precios,AH$8,FALSE)),L114=0),0,VLOOKUP(CONCATENATE("ALI_",$C114,"_SEG_",$I114,"_PROV_",$D114),Catalogo_Precios,AH$8,FALSE))</f>
        <v>527</v>
      </c>
      <c r="AI114" s="57">
        <f t="shared" ref="AI114" si="1263">IF(OR(ISERROR(VLOOKUP(CONCATENATE("ALI_",$C114,"_SEG_",$I114,"_PROV_",$D114),Catalogo_Precios,AI$8,FALSE)),M114=0),0,VLOOKUP(CONCATENATE("ALI_",$C114,"_SEG_",$I114,"_PROV_",$D114),Catalogo_Precios,AI$8,FALSE))</f>
        <v>703</v>
      </c>
      <c r="AJ114" s="57">
        <f t="shared" ref="AJ114" si="1264">IF(OR(ISERROR(VLOOKUP(CONCATENATE("ALI_",$C114,"_SEG_",$I114,"_PROV_",$D114),Catalogo_Precios,AJ$8,FALSE)),N114=0),0,VLOOKUP(CONCATENATE("ALI_",$C114,"_SEG_",$I114,"_PROV_",$D114),Catalogo_Precios,AJ$8,FALSE))</f>
        <v>1052</v>
      </c>
      <c r="AK114" s="57">
        <f t="shared" ref="AK114" si="1265">IF(OR(ISERROR(VLOOKUP(CONCATENATE("ALI_",$C114,"_SEG_",$I114,"_PROV_",$D114),Catalogo_Precios,AK$8,FALSE)),O114=0),0,VLOOKUP(CONCATENATE("ALI_",$C114,"_SEG_",$I114,"_PROV_",$D114),Catalogo_Precios,AK$8,FALSE))</f>
        <v>1052</v>
      </c>
      <c r="AL114" s="53"/>
      <c r="AM114" s="59" t="str">
        <f t="shared" si="802"/>
        <v>ALI_113_SEG_14</v>
      </c>
      <c r="AN114" s="59" t="str">
        <f t="shared" si="803"/>
        <v>ALI_113_SEG_14_VAL_15687811.34</v>
      </c>
      <c r="AO114" s="60">
        <f t="shared" ref="AO114" si="1266">IF(OR(AB114="",AB114=0),0,COUNTIF(Codificacion,AM114))</f>
        <v>6</v>
      </c>
      <c r="AP114" s="61">
        <f t="array" ref="AP114">MIN(IF(Codificacion=AM114,Total_Cotizacion,""))</f>
        <v>13351328.800000001</v>
      </c>
      <c r="AQ114" s="62" t="b">
        <f t="shared" si="805"/>
        <v>0</v>
      </c>
      <c r="AR114" s="51" t="str">
        <f t="shared" ref="AR114" si="1267">IF(COUNTIF(Codificacion2,CONCATENATE(AM114,"_VAL_",AB114))&gt;1,"Empate","")</f>
        <v/>
      </c>
      <c r="AS114" s="63" t="str">
        <f t="shared" si="807"/>
        <v/>
      </c>
      <c r="AT114" s="59" t="str">
        <f t="shared" si="808"/>
        <v>ALI_113_SEG_14_</v>
      </c>
      <c r="AU114" s="63">
        <f t="shared" ref="AU114" si="1268">IF(AND(COUNTIF(Codificacion3,AT114)&lt;AO114),1,COUNTIF(Codificacion3,AT114))</f>
        <v>1</v>
      </c>
      <c r="AV114" s="62" t="str">
        <f t="shared" si="810"/>
        <v>No Seleccionada</v>
      </c>
      <c r="AW114" s="53"/>
      <c r="AX114" s="51" t="str">
        <f t="shared" si="811"/>
        <v>ALI_113_SEG_14FALSO</v>
      </c>
      <c r="AY114" s="51">
        <f t="shared" si="791"/>
        <v>4</v>
      </c>
      <c r="AZ114" s="64" t="b">
        <f t="shared" si="812"/>
        <v>0</v>
      </c>
    </row>
    <row r="115" spans="1:52" x14ac:dyDescent="0.2">
      <c r="A115" s="50" t="b">
        <f t="shared" si="778"/>
        <v>0</v>
      </c>
      <c r="B115" s="51" t="s">
        <v>54</v>
      </c>
      <c r="C115" s="52">
        <v>113</v>
      </c>
      <c r="D115" s="52">
        <f t="shared" ref="D115" si="1269">IF(ISERROR(VLOOKUP(E115,Proveedores,2,FALSE)),"",VLOOKUP(E115,Proveedores,2,FALSE))</f>
        <v>2087</v>
      </c>
      <c r="E115" s="53" t="s">
        <v>55</v>
      </c>
      <c r="F115" s="54">
        <v>150</v>
      </c>
      <c r="G115" s="53" t="s">
        <v>56</v>
      </c>
      <c r="H115" s="53" t="s">
        <v>65</v>
      </c>
      <c r="I115" s="52">
        <v>15</v>
      </c>
      <c r="J115" s="53" t="s">
        <v>58</v>
      </c>
      <c r="K115" s="55">
        <v>44835</v>
      </c>
      <c r="L115" s="56">
        <v>7022</v>
      </c>
      <c r="M115" s="56">
        <v>8445</v>
      </c>
      <c r="N115" s="56">
        <v>5439</v>
      </c>
      <c r="O115" s="56">
        <v>393</v>
      </c>
      <c r="P115" s="57">
        <v>527</v>
      </c>
      <c r="Q115" s="58">
        <v>0.06</v>
      </c>
      <c r="R115" s="57">
        <v>495.38</v>
      </c>
      <c r="S115" s="57">
        <v>703</v>
      </c>
      <c r="T115" s="58">
        <v>0.06</v>
      </c>
      <c r="U115" s="57">
        <v>660.82</v>
      </c>
      <c r="V115" s="57">
        <v>1052</v>
      </c>
      <c r="W115" s="58">
        <v>0.06</v>
      </c>
      <c r="X115" s="57">
        <v>988.88</v>
      </c>
      <c r="Y115" s="57">
        <v>1052</v>
      </c>
      <c r="Z115" s="58">
        <v>0.06</v>
      </c>
      <c r="AA115" s="57">
        <v>988.88</v>
      </c>
      <c r="AB115" s="57">
        <v>14826331.42</v>
      </c>
      <c r="AC115" s="53" t="str">
        <f t="shared" si="793"/>
        <v>Registro Valido</v>
      </c>
      <c r="AD115" s="57">
        <f t="shared" ref="AD115" si="1270">IF(OR(ISERROR(VLOOKUP(CONCATENATE("ALI_",$C115,"_SEG_",$I115,"_PROV_",$D115),Catalogo_Precios,AD$8,FALSE)),L115=0),0,VLOOKUP(CONCATENATE("ALI_",$C115,"_SEG_",$I115,"_PROV_",$D115),Catalogo_Precios,AD$8,FALSE))</f>
        <v>527</v>
      </c>
      <c r="AE115" s="57">
        <f t="shared" ref="AE115" si="1271">IF(OR(ISERROR(VLOOKUP(CONCATENATE("ALI_",$C115,"_SEG_",$I115,"_PROV_",$D115),Catalogo_Precios,AE$8,FALSE)),M115=0),0,VLOOKUP(CONCATENATE("ALI_",$C115,"_SEG_",$I115,"_PROV_",$D115),Catalogo_Precios,AE$8,FALSE))</f>
        <v>703</v>
      </c>
      <c r="AF115" s="57">
        <f t="shared" ref="AF115" si="1272">IF(OR(ISERROR(VLOOKUP(CONCATENATE("ALI_",$C115,"_SEG_",$I115,"_PROV_",$D115),Catalogo_Precios,AF$8,FALSE)),N115=0),0,VLOOKUP(CONCATENATE("ALI_",$C115,"_SEG_",$I115,"_PROV_",$D115),Catalogo_Precios,AF$8,FALSE))</f>
        <v>1052</v>
      </c>
      <c r="AG115" s="57">
        <f t="shared" ref="AG115" si="1273">IF(OR(ISERROR(VLOOKUP(CONCATENATE("ALI_",$C115,"_SEG_",$I115,"_PROV_",$D115),Catalogo_Precios,AG$8,FALSE)),O115=0),0,VLOOKUP(CONCATENATE("ALI_",$C115,"_SEG_",$I115,"_PROV_",$D115),Catalogo_Precios,AG$8,FALSE))</f>
        <v>1052</v>
      </c>
      <c r="AH115" s="57">
        <f t="shared" ref="AH115" si="1274">IF(OR(ISERROR(VLOOKUP(CONCATENATE("ALI_",$C115,"_SEG_",$I115,"_PROV_",$D115),Catalogo_Precios,AH$8,FALSE)),L115=0),0,VLOOKUP(CONCATENATE("ALI_",$C115,"_SEG_",$I115,"_PROV_",$D115),Catalogo_Precios,AH$8,FALSE))</f>
        <v>527</v>
      </c>
      <c r="AI115" s="57">
        <f t="shared" ref="AI115" si="1275">IF(OR(ISERROR(VLOOKUP(CONCATENATE("ALI_",$C115,"_SEG_",$I115,"_PROV_",$D115),Catalogo_Precios,AI$8,FALSE)),M115=0),0,VLOOKUP(CONCATENATE("ALI_",$C115,"_SEG_",$I115,"_PROV_",$D115),Catalogo_Precios,AI$8,FALSE))</f>
        <v>703</v>
      </c>
      <c r="AJ115" s="57">
        <f t="shared" ref="AJ115" si="1276">IF(OR(ISERROR(VLOOKUP(CONCATENATE("ALI_",$C115,"_SEG_",$I115,"_PROV_",$D115),Catalogo_Precios,AJ$8,FALSE)),N115=0),0,VLOOKUP(CONCATENATE("ALI_",$C115,"_SEG_",$I115,"_PROV_",$D115),Catalogo_Precios,AJ$8,FALSE))</f>
        <v>1052</v>
      </c>
      <c r="AK115" s="57">
        <f t="shared" ref="AK115" si="1277">IF(OR(ISERROR(VLOOKUP(CONCATENATE("ALI_",$C115,"_SEG_",$I115,"_PROV_",$D115),Catalogo_Precios,AK$8,FALSE)),O115=0),0,VLOOKUP(CONCATENATE("ALI_",$C115,"_SEG_",$I115,"_PROV_",$D115),Catalogo_Precios,AK$8,FALSE))</f>
        <v>1052</v>
      </c>
      <c r="AL115" s="53"/>
      <c r="AM115" s="59" t="str">
        <f t="shared" si="802"/>
        <v>ALI_113_SEG_15</v>
      </c>
      <c r="AN115" s="59" t="str">
        <f t="shared" si="803"/>
        <v>ALI_113_SEG_15_VAL_14826331.42</v>
      </c>
      <c r="AO115" s="60">
        <f t="shared" ref="AO115" si="1278">IF(OR(AB115="",AB115=0),0,COUNTIF(Codificacion,AM115))</f>
        <v>6</v>
      </c>
      <c r="AP115" s="61">
        <f t="array" ref="AP115">MIN(IF(Codificacion=AM115,Total_Cotizacion,""))</f>
        <v>12618154.400000002</v>
      </c>
      <c r="AQ115" s="62" t="b">
        <f t="shared" si="805"/>
        <v>0</v>
      </c>
      <c r="AR115" s="51" t="str">
        <f t="shared" ref="AR115" si="1279">IF(COUNTIF(Codificacion2,CONCATENATE(AM115,"_VAL_",AB115))&gt;1,"Empate","")</f>
        <v/>
      </c>
      <c r="AS115" s="63" t="str">
        <f t="shared" si="807"/>
        <v/>
      </c>
      <c r="AT115" s="59" t="str">
        <f t="shared" si="808"/>
        <v>ALI_113_SEG_15_</v>
      </c>
      <c r="AU115" s="63">
        <f t="shared" ref="AU115" si="1280">IF(AND(COUNTIF(Codificacion3,AT115)&lt;AO115),1,COUNTIF(Codificacion3,AT115))</f>
        <v>1</v>
      </c>
      <c r="AV115" s="62" t="str">
        <f t="shared" si="810"/>
        <v>No Seleccionada</v>
      </c>
      <c r="AW115" s="53"/>
      <c r="AX115" s="51" t="str">
        <f t="shared" si="811"/>
        <v>ALI_113_SEG_15FALSO</v>
      </c>
      <c r="AY115" s="51">
        <f t="shared" si="791"/>
        <v>4</v>
      </c>
      <c r="AZ115" s="64" t="b">
        <f t="shared" si="812"/>
        <v>0</v>
      </c>
    </row>
    <row r="116" spans="1:52" x14ac:dyDescent="0.2">
      <c r="A116" s="50" t="b">
        <f t="shared" si="778"/>
        <v>0</v>
      </c>
      <c r="B116" s="51" t="s">
        <v>54</v>
      </c>
      <c r="C116" s="52">
        <v>12</v>
      </c>
      <c r="D116" s="52">
        <f t="shared" ref="D116" si="1281">IF(ISERROR(VLOOKUP(E116,Proveedores,2,FALSE)),"",VLOOKUP(E116,Proveedores,2,FALSE))</f>
        <v>2087</v>
      </c>
      <c r="E116" s="53" t="s">
        <v>55</v>
      </c>
      <c r="F116" s="54">
        <v>166</v>
      </c>
      <c r="G116" s="53" t="s">
        <v>61</v>
      </c>
      <c r="H116" s="53" t="s">
        <v>66</v>
      </c>
      <c r="I116" s="52">
        <v>1</v>
      </c>
      <c r="J116" s="53" t="s">
        <v>58</v>
      </c>
      <c r="K116" s="55">
        <v>44835</v>
      </c>
      <c r="L116" s="56">
        <v>6195</v>
      </c>
      <c r="M116" s="56">
        <v>7886</v>
      </c>
      <c r="N116" s="56">
        <v>3724</v>
      </c>
      <c r="O116" s="56">
        <v>405</v>
      </c>
      <c r="P116" s="57">
        <v>924</v>
      </c>
      <c r="Q116" s="58">
        <v>0.04</v>
      </c>
      <c r="R116" s="57">
        <v>887.04</v>
      </c>
      <c r="S116" s="57">
        <v>924</v>
      </c>
      <c r="T116" s="58">
        <v>0.04</v>
      </c>
      <c r="U116" s="57">
        <v>887.04</v>
      </c>
      <c r="V116" s="57">
        <v>924</v>
      </c>
      <c r="W116" s="58">
        <v>0.04</v>
      </c>
      <c r="X116" s="57">
        <v>887.04</v>
      </c>
      <c r="Y116" s="57">
        <v>924</v>
      </c>
      <c r="Z116" s="58">
        <v>0.04</v>
      </c>
      <c r="AA116" s="57">
        <v>887.04</v>
      </c>
      <c r="AB116" s="57">
        <v>16152998.399999999</v>
      </c>
      <c r="AC116" s="53" t="str">
        <f t="shared" si="793"/>
        <v>Registro Valido</v>
      </c>
      <c r="AD116" s="57">
        <f t="shared" ref="AD116" si="1282">IF(OR(ISERROR(VLOOKUP(CONCATENATE("ALI_",$C116,"_SEG_",$I116,"_PROV_",$D116),Catalogo_Precios,AD$8,FALSE)),L116=0),0,VLOOKUP(CONCATENATE("ALI_",$C116,"_SEG_",$I116,"_PROV_",$D116),Catalogo_Precios,AD$8,FALSE))</f>
        <v>924</v>
      </c>
      <c r="AE116" s="57">
        <f t="shared" ref="AE116" si="1283">IF(OR(ISERROR(VLOOKUP(CONCATENATE("ALI_",$C116,"_SEG_",$I116,"_PROV_",$D116),Catalogo_Precios,AE$8,FALSE)),M116=0),0,VLOOKUP(CONCATENATE("ALI_",$C116,"_SEG_",$I116,"_PROV_",$D116),Catalogo_Precios,AE$8,FALSE))</f>
        <v>924</v>
      </c>
      <c r="AF116" s="57">
        <f t="shared" ref="AF116" si="1284">IF(OR(ISERROR(VLOOKUP(CONCATENATE("ALI_",$C116,"_SEG_",$I116,"_PROV_",$D116),Catalogo_Precios,AF$8,FALSE)),N116=0),0,VLOOKUP(CONCATENATE("ALI_",$C116,"_SEG_",$I116,"_PROV_",$D116),Catalogo_Precios,AF$8,FALSE))</f>
        <v>924</v>
      </c>
      <c r="AG116" s="57">
        <f t="shared" ref="AG116" si="1285">IF(OR(ISERROR(VLOOKUP(CONCATENATE("ALI_",$C116,"_SEG_",$I116,"_PROV_",$D116),Catalogo_Precios,AG$8,FALSE)),O116=0),0,VLOOKUP(CONCATENATE("ALI_",$C116,"_SEG_",$I116,"_PROV_",$D116),Catalogo_Precios,AG$8,FALSE))</f>
        <v>924</v>
      </c>
      <c r="AH116" s="57">
        <f t="shared" ref="AH116" si="1286">IF(OR(ISERROR(VLOOKUP(CONCATENATE("ALI_",$C116,"_SEG_",$I116,"_PROV_",$D116),Catalogo_Precios,AH$8,FALSE)),L116=0),0,VLOOKUP(CONCATENATE("ALI_",$C116,"_SEG_",$I116,"_PROV_",$D116),Catalogo_Precios,AH$8,FALSE))</f>
        <v>924</v>
      </c>
      <c r="AI116" s="57">
        <f t="shared" ref="AI116" si="1287">IF(OR(ISERROR(VLOOKUP(CONCATENATE("ALI_",$C116,"_SEG_",$I116,"_PROV_",$D116),Catalogo_Precios,AI$8,FALSE)),M116=0),0,VLOOKUP(CONCATENATE("ALI_",$C116,"_SEG_",$I116,"_PROV_",$D116),Catalogo_Precios,AI$8,FALSE))</f>
        <v>924</v>
      </c>
      <c r="AJ116" s="57">
        <f t="shared" ref="AJ116" si="1288">IF(OR(ISERROR(VLOOKUP(CONCATENATE("ALI_",$C116,"_SEG_",$I116,"_PROV_",$D116),Catalogo_Precios,AJ$8,FALSE)),N116=0),0,VLOOKUP(CONCATENATE("ALI_",$C116,"_SEG_",$I116,"_PROV_",$D116),Catalogo_Precios,AJ$8,FALSE))</f>
        <v>924</v>
      </c>
      <c r="AK116" s="57">
        <f t="shared" ref="AK116" si="1289">IF(OR(ISERROR(VLOOKUP(CONCATENATE("ALI_",$C116,"_SEG_",$I116,"_PROV_",$D116),Catalogo_Precios,AK$8,FALSE)),O116=0),0,VLOOKUP(CONCATENATE("ALI_",$C116,"_SEG_",$I116,"_PROV_",$D116),Catalogo_Precios,AK$8,FALSE))</f>
        <v>924</v>
      </c>
      <c r="AL116" s="53"/>
      <c r="AM116" s="59" t="str">
        <f t="shared" si="802"/>
        <v>ALI_12_SEG_1</v>
      </c>
      <c r="AN116" s="59" t="str">
        <f t="shared" si="803"/>
        <v>ALI_12_SEG_1_VAL_16152998.4</v>
      </c>
      <c r="AO116" s="60">
        <f t="shared" ref="AO116" si="1290">IF(OR(AB116="",AB116=0),0,COUNTIF(Codificacion,AM116))</f>
        <v>3</v>
      </c>
      <c r="AP116" s="61">
        <f t="array" ref="AP116">MIN(IF(Codificacion=AM116,Total_Cotizacion,""))</f>
        <v>14836550.399999999</v>
      </c>
      <c r="AQ116" s="62" t="b">
        <f t="shared" si="805"/>
        <v>0</v>
      </c>
      <c r="AR116" s="51" t="str">
        <f t="shared" ref="AR116" si="1291">IF(COUNTIF(Codificacion2,CONCATENATE(AM116,"_VAL_",AB116))&gt;1,"Empate","")</f>
        <v/>
      </c>
      <c r="AS116" s="63" t="str">
        <f t="shared" si="807"/>
        <v/>
      </c>
      <c r="AT116" s="59" t="str">
        <f t="shared" si="808"/>
        <v>ALI_12_SEG_1_</v>
      </c>
      <c r="AU116" s="63">
        <f t="shared" ref="AU116" si="1292">IF(AND(COUNTIF(Codificacion3,AT116)&lt;AO116),1,COUNTIF(Codificacion3,AT116))</f>
        <v>1</v>
      </c>
      <c r="AV116" s="62" t="str">
        <f t="shared" si="810"/>
        <v>No Seleccionada</v>
      </c>
      <c r="AW116" s="53"/>
      <c r="AX116" s="51" t="str">
        <f t="shared" si="811"/>
        <v>ALI_12_SEG_1FALSO</v>
      </c>
      <c r="AY116" s="51">
        <f t="shared" si="791"/>
        <v>2</v>
      </c>
      <c r="AZ116" s="64" t="b">
        <f t="shared" si="812"/>
        <v>0</v>
      </c>
    </row>
    <row r="117" spans="1:52" x14ac:dyDescent="0.2">
      <c r="A117" s="50" t="b">
        <f t="shared" si="778"/>
        <v>0</v>
      </c>
      <c r="B117" s="51" t="s">
        <v>54</v>
      </c>
      <c r="C117" s="52">
        <v>12</v>
      </c>
      <c r="D117" s="52">
        <f t="shared" ref="D117" si="1293">IF(ISERROR(VLOOKUP(E117,Proveedores,2,FALSE)),"",VLOOKUP(E117,Proveedores,2,FALSE))</f>
        <v>2087</v>
      </c>
      <c r="E117" s="53" t="s">
        <v>55</v>
      </c>
      <c r="F117" s="54">
        <v>167</v>
      </c>
      <c r="G117" s="53" t="s">
        <v>61</v>
      </c>
      <c r="H117" s="53" t="s">
        <v>66</v>
      </c>
      <c r="I117" s="52">
        <v>2</v>
      </c>
      <c r="J117" s="53" t="s">
        <v>58</v>
      </c>
      <c r="K117" s="55">
        <v>44835</v>
      </c>
      <c r="L117" s="56">
        <v>6335</v>
      </c>
      <c r="M117" s="56">
        <v>8064</v>
      </c>
      <c r="N117" s="56">
        <v>3808</v>
      </c>
      <c r="O117" s="56">
        <v>414</v>
      </c>
      <c r="P117" s="57">
        <v>924</v>
      </c>
      <c r="Q117" s="58">
        <v>0.04</v>
      </c>
      <c r="R117" s="57">
        <v>887.04</v>
      </c>
      <c r="S117" s="57">
        <v>924</v>
      </c>
      <c r="T117" s="58">
        <v>0.04</v>
      </c>
      <c r="U117" s="57">
        <v>887.04</v>
      </c>
      <c r="V117" s="57">
        <v>924</v>
      </c>
      <c r="W117" s="58">
        <v>0.04</v>
      </c>
      <c r="X117" s="57">
        <v>887.04</v>
      </c>
      <c r="Y117" s="57">
        <v>924</v>
      </c>
      <c r="Z117" s="58">
        <v>0.04</v>
      </c>
      <c r="AA117" s="57">
        <v>887.04</v>
      </c>
      <c r="AB117" s="57">
        <v>16517571.84</v>
      </c>
      <c r="AC117" s="53" t="str">
        <f t="shared" si="793"/>
        <v>Registro Valido</v>
      </c>
      <c r="AD117" s="57">
        <f t="shared" ref="AD117" si="1294">IF(OR(ISERROR(VLOOKUP(CONCATENATE("ALI_",$C117,"_SEG_",$I117,"_PROV_",$D117),Catalogo_Precios,AD$8,FALSE)),L117=0),0,VLOOKUP(CONCATENATE("ALI_",$C117,"_SEG_",$I117,"_PROV_",$D117),Catalogo_Precios,AD$8,FALSE))</f>
        <v>924</v>
      </c>
      <c r="AE117" s="57">
        <f t="shared" ref="AE117" si="1295">IF(OR(ISERROR(VLOOKUP(CONCATENATE("ALI_",$C117,"_SEG_",$I117,"_PROV_",$D117),Catalogo_Precios,AE$8,FALSE)),M117=0),0,VLOOKUP(CONCATENATE("ALI_",$C117,"_SEG_",$I117,"_PROV_",$D117),Catalogo_Precios,AE$8,FALSE))</f>
        <v>924</v>
      </c>
      <c r="AF117" s="57">
        <f t="shared" ref="AF117" si="1296">IF(OR(ISERROR(VLOOKUP(CONCATENATE("ALI_",$C117,"_SEG_",$I117,"_PROV_",$D117),Catalogo_Precios,AF$8,FALSE)),N117=0),0,VLOOKUP(CONCATENATE("ALI_",$C117,"_SEG_",$I117,"_PROV_",$D117),Catalogo_Precios,AF$8,FALSE))</f>
        <v>924</v>
      </c>
      <c r="AG117" s="57">
        <f t="shared" ref="AG117" si="1297">IF(OR(ISERROR(VLOOKUP(CONCATENATE("ALI_",$C117,"_SEG_",$I117,"_PROV_",$D117),Catalogo_Precios,AG$8,FALSE)),O117=0),0,VLOOKUP(CONCATENATE("ALI_",$C117,"_SEG_",$I117,"_PROV_",$D117),Catalogo_Precios,AG$8,FALSE))</f>
        <v>924</v>
      </c>
      <c r="AH117" s="57">
        <f t="shared" ref="AH117" si="1298">IF(OR(ISERROR(VLOOKUP(CONCATENATE("ALI_",$C117,"_SEG_",$I117,"_PROV_",$D117),Catalogo_Precios,AH$8,FALSE)),L117=0),0,VLOOKUP(CONCATENATE("ALI_",$C117,"_SEG_",$I117,"_PROV_",$D117),Catalogo_Precios,AH$8,FALSE))</f>
        <v>924</v>
      </c>
      <c r="AI117" s="57">
        <f t="shared" ref="AI117" si="1299">IF(OR(ISERROR(VLOOKUP(CONCATENATE("ALI_",$C117,"_SEG_",$I117,"_PROV_",$D117),Catalogo_Precios,AI$8,FALSE)),M117=0),0,VLOOKUP(CONCATENATE("ALI_",$C117,"_SEG_",$I117,"_PROV_",$D117),Catalogo_Precios,AI$8,FALSE))</f>
        <v>924</v>
      </c>
      <c r="AJ117" s="57">
        <f t="shared" ref="AJ117" si="1300">IF(OR(ISERROR(VLOOKUP(CONCATENATE("ALI_",$C117,"_SEG_",$I117,"_PROV_",$D117),Catalogo_Precios,AJ$8,FALSE)),N117=0),0,VLOOKUP(CONCATENATE("ALI_",$C117,"_SEG_",$I117,"_PROV_",$D117),Catalogo_Precios,AJ$8,FALSE))</f>
        <v>924</v>
      </c>
      <c r="AK117" s="57">
        <f t="shared" ref="AK117" si="1301">IF(OR(ISERROR(VLOOKUP(CONCATENATE("ALI_",$C117,"_SEG_",$I117,"_PROV_",$D117),Catalogo_Precios,AK$8,FALSE)),O117=0),0,VLOOKUP(CONCATENATE("ALI_",$C117,"_SEG_",$I117,"_PROV_",$D117),Catalogo_Precios,AK$8,FALSE))</f>
        <v>924</v>
      </c>
      <c r="AL117" s="53"/>
      <c r="AM117" s="59" t="str">
        <f t="shared" si="802"/>
        <v>ALI_12_SEG_2</v>
      </c>
      <c r="AN117" s="59" t="str">
        <f t="shared" si="803"/>
        <v>ALI_12_SEG_2_VAL_16517571.84</v>
      </c>
      <c r="AO117" s="60">
        <f t="shared" ref="AO117" si="1302">IF(OR(AB117="",AB117=0),0,COUNTIF(Codificacion,AM117))</f>
        <v>3</v>
      </c>
      <c r="AP117" s="61">
        <f t="array" ref="AP117">MIN(IF(Codificacion=AM117,Total_Cotizacion,""))</f>
        <v>14985271.35</v>
      </c>
      <c r="AQ117" s="62" t="b">
        <f t="shared" si="805"/>
        <v>0</v>
      </c>
      <c r="AR117" s="51" t="str">
        <f t="shared" ref="AR117" si="1303">IF(COUNTIF(Codificacion2,CONCATENATE(AM117,"_VAL_",AB117))&gt;1,"Empate","")</f>
        <v/>
      </c>
      <c r="AS117" s="63" t="str">
        <f t="shared" si="807"/>
        <v/>
      </c>
      <c r="AT117" s="59" t="str">
        <f t="shared" si="808"/>
        <v>ALI_12_SEG_2_</v>
      </c>
      <c r="AU117" s="63">
        <f t="shared" ref="AU117" si="1304">IF(AND(COUNTIF(Codificacion3,AT117)&lt;AO117),1,COUNTIF(Codificacion3,AT117))</f>
        <v>1</v>
      </c>
      <c r="AV117" s="62" t="str">
        <f t="shared" si="810"/>
        <v>No Seleccionada</v>
      </c>
      <c r="AW117" s="53"/>
      <c r="AX117" s="51" t="str">
        <f t="shared" si="811"/>
        <v>ALI_12_SEG_2FALSO</v>
      </c>
      <c r="AY117" s="51">
        <f t="shared" si="791"/>
        <v>2</v>
      </c>
      <c r="AZ117" s="64" t="b">
        <f t="shared" si="812"/>
        <v>0</v>
      </c>
    </row>
    <row r="118" spans="1:52" x14ac:dyDescent="0.2">
      <c r="A118" s="50" t="b">
        <f t="shared" si="778"/>
        <v>0</v>
      </c>
      <c r="B118" s="51" t="s">
        <v>54</v>
      </c>
      <c r="C118" s="52">
        <v>12</v>
      </c>
      <c r="D118" s="52">
        <f t="shared" ref="D118" si="1305">IF(ISERROR(VLOOKUP(E118,Proveedores,2,FALSE)),"",VLOOKUP(E118,Proveedores,2,FALSE))</f>
        <v>2087</v>
      </c>
      <c r="E118" s="53" t="s">
        <v>55</v>
      </c>
      <c r="F118" s="54">
        <v>168</v>
      </c>
      <c r="G118" s="53" t="s">
        <v>61</v>
      </c>
      <c r="H118" s="53" t="s">
        <v>66</v>
      </c>
      <c r="I118" s="52">
        <v>3</v>
      </c>
      <c r="J118" s="53" t="s">
        <v>58</v>
      </c>
      <c r="K118" s="55">
        <v>44835</v>
      </c>
      <c r="L118" s="56">
        <v>6297</v>
      </c>
      <c r="M118" s="56">
        <v>8016</v>
      </c>
      <c r="N118" s="56">
        <v>3785</v>
      </c>
      <c r="O118" s="56">
        <v>411</v>
      </c>
      <c r="P118" s="57">
        <v>924</v>
      </c>
      <c r="Q118" s="58">
        <v>0.04</v>
      </c>
      <c r="R118" s="57">
        <v>887.04</v>
      </c>
      <c r="S118" s="57">
        <v>924</v>
      </c>
      <c r="T118" s="58">
        <v>0.04</v>
      </c>
      <c r="U118" s="57">
        <v>887.04</v>
      </c>
      <c r="V118" s="57">
        <v>924</v>
      </c>
      <c r="W118" s="58">
        <v>0.04</v>
      </c>
      <c r="X118" s="57">
        <v>887.04</v>
      </c>
      <c r="Y118" s="57">
        <v>924</v>
      </c>
      <c r="Z118" s="58">
        <v>0.04</v>
      </c>
      <c r="AA118" s="57">
        <v>887.04</v>
      </c>
      <c r="AB118" s="57">
        <v>16418223.359999999</v>
      </c>
      <c r="AC118" s="53" t="str">
        <f t="shared" si="793"/>
        <v>Registro Valido</v>
      </c>
      <c r="AD118" s="57">
        <f t="shared" ref="AD118" si="1306">IF(OR(ISERROR(VLOOKUP(CONCATENATE("ALI_",$C118,"_SEG_",$I118,"_PROV_",$D118),Catalogo_Precios,AD$8,FALSE)),L118=0),0,VLOOKUP(CONCATENATE("ALI_",$C118,"_SEG_",$I118,"_PROV_",$D118),Catalogo_Precios,AD$8,FALSE))</f>
        <v>924</v>
      </c>
      <c r="AE118" s="57">
        <f t="shared" ref="AE118" si="1307">IF(OR(ISERROR(VLOOKUP(CONCATENATE("ALI_",$C118,"_SEG_",$I118,"_PROV_",$D118),Catalogo_Precios,AE$8,FALSE)),M118=0),0,VLOOKUP(CONCATENATE("ALI_",$C118,"_SEG_",$I118,"_PROV_",$D118),Catalogo_Precios,AE$8,FALSE))</f>
        <v>924</v>
      </c>
      <c r="AF118" s="57">
        <f t="shared" ref="AF118" si="1308">IF(OR(ISERROR(VLOOKUP(CONCATENATE("ALI_",$C118,"_SEG_",$I118,"_PROV_",$D118),Catalogo_Precios,AF$8,FALSE)),N118=0),0,VLOOKUP(CONCATENATE("ALI_",$C118,"_SEG_",$I118,"_PROV_",$D118),Catalogo_Precios,AF$8,FALSE))</f>
        <v>924</v>
      </c>
      <c r="AG118" s="57">
        <f t="shared" ref="AG118" si="1309">IF(OR(ISERROR(VLOOKUP(CONCATENATE("ALI_",$C118,"_SEG_",$I118,"_PROV_",$D118),Catalogo_Precios,AG$8,FALSE)),O118=0),0,VLOOKUP(CONCATENATE("ALI_",$C118,"_SEG_",$I118,"_PROV_",$D118),Catalogo_Precios,AG$8,FALSE))</f>
        <v>924</v>
      </c>
      <c r="AH118" s="57">
        <f t="shared" ref="AH118" si="1310">IF(OR(ISERROR(VLOOKUP(CONCATENATE("ALI_",$C118,"_SEG_",$I118,"_PROV_",$D118),Catalogo_Precios,AH$8,FALSE)),L118=0),0,VLOOKUP(CONCATENATE("ALI_",$C118,"_SEG_",$I118,"_PROV_",$D118),Catalogo_Precios,AH$8,FALSE))</f>
        <v>924</v>
      </c>
      <c r="AI118" s="57">
        <f t="shared" ref="AI118" si="1311">IF(OR(ISERROR(VLOOKUP(CONCATENATE("ALI_",$C118,"_SEG_",$I118,"_PROV_",$D118),Catalogo_Precios,AI$8,FALSE)),M118=0),0,VLOOKUP(CONCATENATE("ALI_",$C118,"_SEG_",$I118,"_PROV_",$D118),Catalogo_Precios,AI$8,FALSE))</f>
        <v>924</v>
      </c>
      <c r="AJ118" s="57">
        <f t="shared" ref="AJ118" si="1312">IF(OR(ISERROR(VLOOKUP(CONCATENATE("ALI_",$C118,"_SEG_",$I118,"_PROV_",$D118),Catalogo_Precios,AJ$8,FALSE)),N118=0),0,VLOOKUP(CONCATENATE("ALI_",$C118,"_SEG_",$I118,"_PROV_",$D118),Catalogo_Precios,AJ$8,FALSE))</f>
        <v>924</v>
      </c>
      <c r="AK118" s="57">
        <f t="shared" ref="AK118" si="1313">IF(OR(ISERROR(VLOOKUP(CONCATENATE("ALI_",$C118,"_SEG_",$I118,"_PROV_",$D118),Catalogo_Precios,AK$8,FALSE)),O118=0),0,VLOOKUP(CONCATENATE("ALI_",$C118,"_SEG_",$I118,"_PROV_",$D118),Catalogo_Precios,AK$8,FALSE))</f>
        <v>924</v>
      </c>
      <c r="AL118" s="53"/>
      <c r="AM118" s="59" t="str">
        <f t="shared" si="802"/>
        <v>ALI_12_SEG_3</v>
      </c>
      <c r="AN118" s="59" t="str">
        <f t="shared" si="803"/>
        <v>ALI_12_SEG_3_VAL_16418223.36</v>
      </c>
      <c r="AO118" s="60">
        <f t="shared" ref="AO118" si="1314">IF(OR(AB118="",AB118=0),0,COUNTIF(Codificacion,AM118))</f>
        <v>3</v>
      </c>
      <c r="AP118" s="61">
        <f t="array" ref="AP118">MIN(IF(Codificacion=AM118,Total_Cotizacion,""))</f>
        <v>14962883.459999999</v>
      </c>
      <c r="AQ118" s="62" t="b">
        <f t="shared" si="805"/>
        <v>0</v>
      </c>
      <c r="AR118" s="51" t="str">
        <f t="shared" ref="AR118" si="1315">IF(COUNTIF(Codificacion2,CONCATENATE(AM118,"_VAL_",AB118))&gt;1,"Empate","")</f>
        <v/>
      </c>
      <c r="AS118" s="63" t="str">
        <f t="shared" si="807"/>
        <v/>
      </c>
      <c r="AT118" s="59" t="str">
        <f t="shared" si="808"/>
        <v>ALI_12_SEG_3_</v>
      </c>
      <c r="AU118" s="63">
        <f t="shared" ref="AU118" si="1316">IF(AND(COUNTIF(Codificacion3,AT118)&lt;AO118),1,COUNTIF(Codificacion3,AT118))</f>
        <v>1</v>
      </c>
      <c r="AV118" s="62" t="str">
        <f t="shared" si="810"/>
        <v>No Seleccionada</v>
      </c>
      <c r="AW118" s="53"/>
      <c r="AX118" s="51" t="str">
        <f t="shared" si="811"/>
        <v>ALI_12_SEG_3FALSO</v>
      </c>
      <c r="AY118" s="51">
        <f t="shared" si="791"/>
        <v>2</v>
      </c>
      <c r="AZ118" s="64" t="b">
        <f t="shared" si="812"/>
        <v>0</v>
      </c>
    </row>
    <row r="119" spans="1:52" x14ac:dyDescent="0.2">
      <c r="A119" s="50" t="b">
        <f t="shared" si="778"/>
        <v>0</v>
      </c>
      <c r="B119" s="51" t="s">
        <v>54</v>
      </c>
      <c r="C119" s="52">
        <v>12</v>
      </c>
      <c r="D119" s="52">
        <f t="shared" ref="D119" si="1317">IF(ISERROR(VLOOKUP(E119,Proveedores,2,FALSE)),"",VLOOKUP(E119,Proveedores,2,FALSE))</f>
        <v>2087</v>
      </c>
      <c r="E119" s="53" t="s">
        <v>55</v>
      </c>
      <c r="F119" s="54">
        <v>169</v>
      </c>
      <c r="G119" s="53" t="s">
        <v>61</v>
      </c>
      <c r="H119" s="53" t="s">
        <v>66</v>
      </c>
      <c r="I119" s="52">
        <v>4</v>
      </c>
      <c r="J119" s="53" t="s">
        <v>58</v>
      </c>
      <c r="K119" s="55">
        <v>44835</v>
      </c>
      <c r="L119" s="56">
        <v>6710</v>
      </c>
      <c r="M119" s="56">
        <v>8541</v>
      </c>
      <c r="N119" s="56">
        <v>4033</v>
      </c>
      <c r="O119" s="56">
        <v>439</v>
      </c>
      <c r="P119" s="57">
        <v>924</v>
      </c>
      <c r="Q119" s="58">
        <v>0.04</v>
      </c>
      <c r="R119" s="57">
        <v>887.04</v>
      </c>
      <c r="S119" s="57">
        <v>924</v>
      </c>
      <c r="T119" s="58">
        <v>0.04</v>
      </c>
      <c r="U119" s="57">
        <v>887.04</v>
      </c>
      <c r="V119" s="57">
        <v>924</v>
      </c>
      <c r="W119" s="58">
        <v>0.04</v>
      </c>
      <c r="X119" s="57">
        <v>887.04</v>
      </c>
      <c r="Y119" s="57">
        <v>924</v>
      </c>
      <c r="Z119" s="58">
        <v>0.04</v>
      </c>
      <c r="AA119" s="57">
        <v>887.04</v>
      </c>
      <c r="AB119" s="57">
        <v>17495089.919999998</v>
      </c>
      <c r="AC119" s="53" t="str">
        <f t="shared" si="793"/>
        <v>Registro Valido</v>
      </c>
      <c r="AD119" s="57">
        <f t="shared" ref="AD119" si="1318">IF(OR(ISERROR(VLOOKUP(CONCATENATE("ALI_",$C119,"_SEG_",$I119,"_PROV_",$D119),Catalogo_Precios,AD$8,FALSE)),L119=0),0,VLOOKUP(CONCATENATE("ALI_",$C119,"_SEG_",$I119,"_PROV_",$D119),Catalogo_Precios,AD$8,FALSE))</f>
        <v>924</v>
      </c>
      <c r="AE119" s="57">
        <f t="shared" ref="AE119" si="1319">IF(OR(ISERROR(VLOOKUP(CONCATENATE("ALI_",$C119,"_SEG_",$I119,"_PROV_",$D119),Catalogo_Precios,AE$8,FALSE)),M119=0),0,VLOOKUP(CONCATENATE("ALI_",$C119,"_SEG_",$I119,"_PROV_",$D119),Catalogo_Precios,AE$8,FALSE))</f>
        <v>924</v>
      </c>
      <c r="AF119" s="57">
        <f t="shared" ref="AF119" si="1320">IF(OR(ISERROR(VLOOKUP(CONCATENATE("ALI_",$C119,"_SEG_",$I119,"_PROV_",$D119),Catalogo_Precios,AF$8,FALSE)),N119=0),0,VLOOKUP(CONCATENATE("ALI_",$C119,"_SEG_",$I119,"_PROV_",$D119),Catalogo_Precios,AF$8,FALSE))</f>
        <v>924</v>
      </c>
      <c r="AG119" s="57">
        <f t="shared" ref="AG119" si="1321">IF(OR(ISERROR(VLOOKUP(CONCATENATE("ALI_",$C119,"_SEG_",$I119,"_PROV_",$D119),Catalogo_Precios,AG$8,FALSE)),O119=0),0,VLOOKUP(CONCATENATE("ALI_",$C119,"_SEG_",$I119,"_PROV_",$D119),Catalogo_Precios,AG$8,FALSE))</f>
        <v>924</v>
      </c>
      <c r="AH119" s="57">
        <f t="shared" ref="AH119" si="1322">IF(OR(ISERROR(VLOOKUP(CONCATENATE("ALI_",$C119,"_SEG_",$I119,"_PROV_",$D119),Catalogo_Precios,AH$8,FALSE)),L119=0),0,VLOOKUP(CONCATENATE("ALI_",$C119,"_SEG_",$I119,"_PROV_",$D119),Catalogo_Precios,AH$8,FALSE))</f>
        <v>924</v>
      </c>
      <c r="AI119" s="57">
        <f t="shared" ref="AI119" si="1323">IF(OR(ISERROR(VLOOKUP(CONCATENATE("ALI_",$C119,"_SEG_",$I119,"_PROV_",$D119),Catalogo_Precios,AI$8,FALSE)),M119=0),0,VLOOKUP(CONCATENATE("ALI_",$C119,"_SEG_",$I119,"_PROV_",$D119),Catalogo_Precios,AI$8,FALSE))</f>
        <v>924</v>
      </c>
      <c r="AJ119" s="57">
        <f t="shared" ref="AJ119" si="1324">IF(OR(ISERROR(VLOOKUP(CONCATENATE("ALI_",$C119,"_SEG_",$I119,"_PROV_",$D119),Catalogo_Precios,AJ$8,FALSE)),N119=0),0,VLOOKUP(CONCATENATE("ALI_",$C119,"_SEG_",$I119,"_PROV_",$D119),Catalogo_Precios,AJ$8,FALSE))</f>
        <v>924</v>
      </c>
      <c r="AK119" s="57">
        <f t="shared" ref="AK119" si="1325">IF(OR(ISERROR(VLOOKUP(CONCATENATE("ALI_",$C119,"_SEG_",$I119,"_PROV_",$D119),Catalogo_Precios,AK$8,FALSE)),O119=0),0,VLOOKUP(CONCATENATE("ALI_",$C119,"_SEG_",$I119,"_PROV_",$D119),Catalogo_Precios,AK$8,FALSE))</f>
        <v>924</v>
      </c>
      <c r="AL119" s="53"/>
      <c r="AM119" s="59" t="str">
        <f t="shared" si="802"/>
        <v>ALI_12_SEG_4</v>
      </c>
      <c r="AN119" s="59" t="str">
        <f t="shared" si="803"/>
        <v>ALI_12_SEG_4_VAL_17495089.92</v>
      </c>
      <c r="AO119" s="60">
        <f t="shared" ref="AO119" si="1326">IF(OR(AB119="",AB119=0),0,COUNTIF(Codificacion,AM119))</f>
        <v>3</v>
      </c>
      <c r="AP119" s="61">
        <f t="array" ref="AP119">MIN(IF(Codificacion=AM119,Total_Cotizacion,""))</f>
        <v>16033103.279999999</v>
      </c>
      <c r="AQ119" s="62" t="b">
        <f t="shared" si="805"/>
        <v>0</v>
      </c>
      <c r="AR119" s="51" t="str">
        <f t="shared" ref="AR119" si="1327">IF(COUNTIF(Codificacion2,CONCATENATE(AM119,"_VAL_",AB119))&gt;1,"Empate","")</f>
        <v/>
      </c>
      <c r="AS119" s="63" t="str">
        <f t="shared" si="807"/>
        <v/>
      </c>
      <c r="AT119" s="59" t="str">
        <f t="shared" si="808"/>
        <v>ALI_12_SEG_4_</v>
      </c>
      <c r="AU119" s="63">
        <f t="shared" ref="AU119" si="1328">IF(AND(COUNTIF(Codificacion3,AT119)&lt;AO119),1,COUNTIF(Codificacion3,AT119))</f>
        <v>1</v>
      </c>
      <c r="AV119" s="62" t="str">
        <f t="shared" si="810"/>
        <v>No Seleccionada</v>
      </c>
      <c r="AW119" s="53"/>
      <c r="AX119" s="51" t="str">
        <f t="shared" si="811"/>
        <v>ALI_12_SEG_4FALSO</v>
      </c>
      <c r="AY119" s="51">
        <f t="shared" si="791"/>
        <v>2</v>
      </c>
      <c r="AZ119" s="64" t="b">
        <f t="shared" si="812"/>
        <v>0</v>
      </c>
    </row>
    <row r="120" spans="1:52" x14ac:dyDescent="0.2">
      <c r="A120" s="50" t="b">
        <f t="shared" si="778"/>
        <v>0</v>
      </c>
      <c r="B120" s="51" t="s">
        <v>54</v>
      </c>
      <c r="C120" s="52">
        <v>12</v>
      </c>
      <c r="D120" s="52">
        <f t="shared" ref="D120" si="1329">IF(ISERROR(VLOOKUP(E120,Proveedores,2,FALSE)),"",VLOOKUP(E120,Proveedores,2,FALSE))</f>
        <v>2087</v>
      </c>
      <c r="E120" s="53" t="s">
        <v>55</v>
      </c>
      <c r="F120" s="54">
        <v>170</v>
      </c>
      <c r="G120" s="53" t="s">
        <v>61</v>
      </c>
      <c r="H120" s="53" t="s">
        <v>66</v>
      </c>
      <c r="I120" s="52">
        <v>5</v>
      </c>
      <c r="J120" s="53" t="s">
        <v>58</v>
      </c>
      <c r="K120" s="55">
        <v>44835</v>
      </c>
      <c r="L120" s="56">
        <v>6237</v>
      </c>
      <c r="M120" s="56">
        <v>7940</v>
      </c>
      <c r="N120" s="56">
        <v>3749</v>
      </c>
      <c r="O120" s="56">
        <v>407</v>
      </c>
      <c r="P120" s="57">
        <v>924</v>
      </c>
      <c r="Q120" s="58">
        <v>0.03</v>
      </c>
      <c r="R120" s="57">
        <v>896.28</v>
      </c>
      <c r="S120" s="57">
        <v>924</v>
      </c>
      <c r="T120" s="58">
        <v>0.03</v>
      </c>
      <c r="U120" s="57">
        <v>896.28</v>
      </c>
      <c r="V120" s="57">
        <v>924</v>
      </c>
      <c r="W120" s="58">
        <v>0.03</v>
      </c>
      <c r="X120" s="57">
        <v>896.28</v>
      </c>
      <c r="Y120" s="57">
        <v>924</v>
      </c>
      <c r="Z120" s="58">
        <v>0.03</v>
      </c>
      <c r="AA120" s="57">
        <v>896.28</v>
      </c>
      <c r="AB120" s="57">
        <v>16431501.239999998</v>
      </c>
      <c r="AC120" s="53" t="str">
        <f t="shared" si="793"/>
        <v>Registro Valido</v>
      </c>
      <c r="AD120" s="57">
        <f t="shared" ref="AD120" si="1330">IF(OR(ISERROR(VLOOKUP(CONCATENATE("ALI_",$C120,"_SEG_",$I120,"_PROV_",$D120),Catalogo_Precios,AD$8,FALSE)),L120=0),0,VLOOKUP(CONCATENATE("ALI_",$C120,"_SEG_",$I120,"_PROV_",$D120),Catalogo_Precios,AD$8,FALSE))</f>
        <v>924</v>
      </c>
      <c r="AE120" s="57">
        <f t="shared" ref="AE120" si="1331">IF(OR(ISERROR(VLOOKUP(CONCATENATE("ALI_",$C120,"_SEG_",$I120,"_PROV_",$D120),Catalogo_Precios,AE$8,FALSE)),M120=0),0,VLOOKUP(CONCATENATE("ALI_",$C120,"_SEG_",$I120,"_PROV_",$D120),Catalogo_Precios,AE$8,FALSE))</f>
        <v>924</v>
      </c>
      <c r="AF120" s="57">
        <f t="shared" ref="AF120" si="1332">IF(OR(ISERROR(VLOOKUP(CONCATENATE("ALI_",$C120,"_SEG_",$I120,"_PROV_",$D120),Catalogo_Precios,AF$8,FALSE)),N120=0),0,VLOOKUP(CONCATENATE("ALI_",$C120,"_SEG_",$I120,"_PROV_",$D120),Catalogo_Precios,AF$8,FALSE))</f>
        <v>924</v>
      </c>
      <c r="AG120" s="57">
        <f t="shared" ref="AG120" si="1333">IF(OR(ISERROR(VLOOKUP(CONCATENATE("ALI_",$C120,"_SEG_",$I120,"_PROV_",$D120),Catalogo_Precios,AG$8,FALSE)),O120=0),0,VLOOKUP(CONCATENATE("ALI_",$C120,"_SEG_",$I120,"_PROV_",$D120),Catalogo_Precios,AG$8,FALSE))</f>
        <v>924</v>
      </c>
      <c r="AH120" s="57">
        <f t="shared" ref="AH120" si="1334">IF(OR(ISERROR(VLOOKUP(CONCATENATE("ALI_",$C120,"_SEG_",$I120,"_PROV_",$D120),Catalogo_Precios,AH$8,FALSE)),L120=0),0,VLOOKUP(CONCATENATE("ALI_",$C120,"_SEG_",$I120,"_PROV_",$D120),Catalogo_Precios,AH$8,FALSE))</f>
        <v>924</v>
      </c>
      <c r="AI120" s="57">
        <f t="shared" ref="AI120" si="1335">IF(OR(ISERROR(VLOOKUP(CONCATENATE("ALI_",$C120,"_SEG_",$I120,"_PROV_",$D120),Catalogo_Precios,AI$8,FALSE)),M120=0),0,VLOOKUP(CONCATENATE("ALI_",$C120,"_SEG_",$I120,"_PROV_",$D120),Catalogo_Precios,AI$8,FALSE))</f>
        <v>924</v>
      </c>
      <c r="AJ120" s="57">
        <f t="shared" ref="AJ120" si="1336">IF(OR(ISERROR(VLOOKUP(CONCATENATE("ALI_",$C120,"_SEG_",$I120,"_PROV_",$D120),Catalogo_Precios,AJ$8,FALSE)),N120=0),0,VLOOKUP(CONCATENATE("ALI_",$C120,"_SEG_",$I120,"_PROV_",$D120),Catalogo_Precios,AJ$8,FALSE))</f>
        <v>924</v>
      </c>
      <c r="AK120" s="57">
        <f t="shared" ref="AK120" si="1337">IF(OR(ISERROR(VLOOKUP(CONCATENATE("ALI_",$C120,"_SEG_",$I120,"_PROV_",$D120),Catalogo_Precios,AK$8,FALSE)),O120=0),0,VLOOKUP(CONCATENATE("ALI_",$C120,"_SEG_",$I120,"_PROV_",$D120),Catalogo_Precios,AK$8,FALSE))</f>
        <v>924</v>
      </c>
      <c r="AL120" s="53"/>
      <c r="AM120" s="59" t="str">
        <f t="shared" si="802"/>
        <v>ALI_12_SEG_5</v>
      </c>
      <c r="AN120" s="59" t="str">
        <f t="shared" si="803"/>
        <v>ALI_12_SEG_5_VAL_16431501.24</v>
      </c>
      <c r="AO120" s="60">
        <f t="shared" ref="AO120" si="1338">IF(OR(AB120="",AB120=0),0,COUNTIF(Codificacion,AM120))</f>
        <v>3</v>
      </c>
      <c r="AP120" s="61">
        <f t="array" ref="AP120">MIN(IF(Codificacion=AM120,Total_Cotizacion,""))</f>
        <v>14870692.559999999</v>
      </c>
      <c r="AQ120" s="62" t="b">
        <f t="shared" si="805"/>
        <v>0</v>
      </c>
      <c r="AR120" s="51" t="str">
        <f t="shared" ref="AR120" si="1339">IF(COUNTIF(Codificacion2,CONCATENATE(AM120,"_VAL_",AB120))&gt;1,"Empate","")</f>
        <v/>
      </c>
      <c r="AS120" s="63" t="str">
        <f t="shared" si="807"/>
        <v/>
      </c>
      <c r="AT120" s="59" t="str">
        <f t="shared" si="808"/>
        <v>ALI_12_SEG_5_</v>
      </c>
      <c r="AU120" s="63">
        <f t="shared" ref="AU120" si="1340">IF(AND(COUNTIF(Codificacion3,AT120)&lt;AO120),1,COUNTIF(Codificacion3,AT120))</f>
        <v>1</v>
      </c>
      <c r="AV120" s="62" t="str">
        <f t="shared" si="810"/>
        <v>No Seleccionada</v>
      </c>
      <c r="AW120" s="53"/>
      <c r="AX120" s="51" t="str">
        <f t="shared" si="811"/>
        <v>ALI_12_SEG_5FALSO</v>
      </c>
      <c r="AY120" s="51">
        <f t="shared" si="791"/>
        <v>2</v>
      </c>
      <c r="AZ120" s="64" t="b">
        <f t="shared" si="812"/>
        <v>0</v>
      </c>
    </row>
    <row r="121" spans="1:52" x14ac:dyDescent="0.2">
      <c r="A121" s="50" t="b">
        <f t="shared" si="778"/>
        <v>0</v>
      </c>
      <c r="B121" s="51" t="s">
        <v>54</v>
      </c>
      <c r="C121" s="52">
        <v>12</v>
      </c>
      <c r="D121" s="52">
        <f t="shared" ref="D121" si="1341">IF(ISERROR(VLOOKUP(E121,Proveedores,2,FALSE)),"",VLOOKUP(E121,Proveedores,2,FALSE))</f>
        <v>2087</v>
      </c>
      <c r="E121" s="53" t="s">
        <v>55</v>
      </c>
      <c r="F121" s="54">
        <v>171</v>
      </c>
      <c r="G121" s="53" t="s">
        <v>61</v>
      </c>
      <c r="H121" s="53" t="s">
        <v>66</v>
      </c>
      <c r="I121" s="52">
        <v>6</v>
      </c>
      <c r="J121" s="53" t="s">
        <v>58</v>
      </c>
      <c r="K121" s="55">
        <v>44835</v>
      </c>
      <c r="L121" s="56">
        <v>6750</v>
      </c>
      <c r="M121" s="56">
        <v>8594</v>
      </c>
      <c r="N121" s="56">
        <v>4057</v>
      </c>
      <c r="O121" s="56">
        <v>441</v>
      </c>
      <c r="P121" s="57">
        <v>924</v>
      </c>
      <c r="Q121" s="58">
        <v>0.03</v>
      </c>
      <c r="R121" s="57">
        <v>896.28</v>
      </c>
      <c r="S121" s="57">
        <v>924</v>
      </c>
      <c r="T121" s="58">
        <v>0.03</v>
      </c>
      <c r="U121" s="57">
        <v>896.28</v>
      </c>
      <c r="V121" s="57">
        <v>924</v>
      </c>
      <c r="W121" s="58">
        <v>0.03</v>
      </c>
      <c r="X121" s="57">
        <v>896.28</v>
      </c>
      <c r="Y121" s="57">
        <v>924</v>
      </c>
      <c r="Z121" s="58">
        <v>0.03</v>
      </c>
      <c r="AA121" s="57">
        <v>896.28</v>
      </c>
      <c r="AB121" s="57">
        <v>17783987.760000002</v>
      </c>
      <c r="AC121" s="53" t="str">
        <f t="shared" si="793"/>
        <v>Registro Valido</v>
      </c>
      <c r="AD121" s="57">
        <f t="shared" ref="AD121" si="1342">IF(OR(ISERROR(VLOOKUP(CONCATENATE("ALI_",$C121,"_SEG_",$I121,"_PROV_",$D121),Catalogo_Precios,AD$8,FALSE)),L121=0),0,VLOOKUP(CONCATENATE("ALI_",$C121,"_SEG_",$I121,"_PROV_",$D121),Catalogo_Precios,AD$8,FALSE))</f>
        <v>924</v>
      </c>
      <c r="AE121" s="57">
        <f t="shared" ref="AE121" si="1343">IF(OR(ISERROR(VLOOKUP(CONCATENATE("ALI_",$C121,"_SEG_",$I121,"_PROV_",$D121),Catalogo_Precios,AE$8,FALSE)),M121=0),0,VLOOKUP(CONCATENATE("ALI_",$C121,"_SEG_",$I121,"_PROV_",$D121),Catalogo_Precios,AE$8,FALSE))</f>
        <v>924</v>
      </c>
      <c r="AF121" s="57">
        <f t="shared" ref="AF121" si="1344">IF(OR(ISERROR(VLOOKUP(CONCATENATE("ALI_",$C121,"_SEG_",$I121,"_PROV_",$D121),Catalogo_Precios,AF$8,FALSE)),N121=0),0,VLOOKUP(CONCATENATE("ALI_",$C121,"_SEG_",$I121,"_PROV_",$D121),Catalogo_Precios,AF$8,FALSE))</f>
        <v>924</v>
      </c>
      <c r="AG121" s="57">
        <f t="shared" ref="AG121" si="1345">IF(OR(ISERROR(VLOOKUP(CONCATENATE("ALI_",$C121,"_SEG_",$I121,"_PROV_",$D121),Catalogo_Precios,AG$8,FALSE)),O121=0),0,VLOOKUP(CONCATENATE("ALI_",$C121,"_SEG_",$I121,"_PROV_",$D121),Catalogo_Precios,AG$8,FALSE))</f>
        <v>924</v>
      </c>
      <c r="AH121" s="57">
        <f t="shared" ref="AH121" si="1346">IF(OR(ISERROR(VLOOKUP(CONCATENATE("ALI_",$C121,"_SEG_",$I121,"_PROV_",$D121),Catalogo_Precios,AH$8,FALSE)),L121=0),0,VLOOKUP(CONCATENATE("ALI_",$C121,"_SEG_",$I121,"_PROV_",$D121),Catalogo_Precios,AH$8,FALSE))</f>
        <v>924</v>
      </c>
      <c r="AI121" s="57">
        <f t="shared" ref="AI121" si="1347">IF(OR(ISERROR(VLOOKUP(CONCATENATE("ALI_",$C121,"_SEG_",$I121,"_PROV_",$D121),Catalogo_Precios,AI$8,FALSE)),M121=0),0,VLOOKUP(CONCATENATE("ALI_",$C121,"_SEG_",$I121,"_PROV_",$D121),Catalogo_Precios,AI$8,FALSE))</f>
        <v>924</v>
      </c>
      <c r="AJ121" s="57">
        <f t="shared" ref="AJ121" si="1348">IF(OR(ISERROR(VLOOKUP(CONCATENATE("ALI_",$C121,"_SEG_",$I121,"_PROV_",$D121),Catalogo_Precios,AJ$8,FALSE)),N121=0),0,VLOOKUP(CONCATENATE("ALI_",$C121,"_SEG_",$I121,"_PROV_",$D121),Catalogo_Precios,AJ$8,FALSE))</f>
        <v>924</v>
      </c>
      <c r="AK121" s="57">
        <f t="shared" ref="AK121" si="1349">IF(OR(ISERROR(VLOOKUP(CONCATENATE("ALI_",$C121,"_SEG_",$I121,"_PROV_",$D121),Catalogo_Precios,AK$8,FALSE)),O121=0),0,VLOOKUP(CONCATENATE("ALI_",$C121,"_SEG_",$I121,"_PROV_",$D121),Catalogo_Precios,AK$8,FALSE))</f>
        <v>924</v>
      </c>
      <c r="AL121" s="53"/>
      <c r="AM121" s="59" t="str">
        <f t="shared" si="802"/>
        <v>ALI_12_SEG_6</v>
      </c>
      <c r="AN121" s="59" t="str">
        <f t="shared" si="803"/>
        <v>ALI_12_SEG_6_VAL_17783987.76</v>
      </c>
      <c r="AO121" s="60">
        <f t="shared" ref="AO121" si="1350">IF(OR(AB121="",AB121=0),0,COUNTIF(Codificacion,AM121))</f>
        <v>3</v>
      </c>
      <c r="AP121" s="61">
        <f t="array" ref="AP121">MIN(IF(Codificacion=AM121,Total_Cotizacion,""))</f>
        <v>16220594.07</v>
      </c>
      <c r="AQ121" s="62" t="b">
        <f t="shared" si="805"/>
        <v>0</v>
      </c>
      <c r="AR121" s="51" t="str">
        <f t="shared" ref="AR121" si="1351">IF(COUNTIF(Codificacion2,CONCATENATE(AM121,"_VAL_",AB121))&gt;1,"Empate","")</f>
        <v/>
      </c>
      <c r="AS121" s="63" t="str">
        <f t="shared" si="807"/>
        <v/>
      </c>
      <c r="AT121" s="59" t="str">
        <f t="shared" si="808"/>
        <v>ALI_12_SEG_6_</v>
      </c>
      <c r="AU121" s="63">
        <f t="shared" ref="AU121" si="1352">IF(AND(COUNTIF(Codificacion3,AT121)&lt;AO121),1,COUNTIF(Codificacion3,AT121))</f>
        <v>1</v>
      </c>
      <c r="AV121" s="62" t="str">
        <f t="shared" si="810"/>
        <v>No Seleccionada</v>
      </c>
      <c r="AW121" s="53"/>
      <c r="AX121" s="51" t="str">
        <f t="shared" si="811"/>
        <v>ALI_12_SEG_6FALSO</v>
      </c>
      <c r="AY121" s="51">
        <f t="shared" si="791"/>
        <v>2</v>
      </c>
      <c r="AZ121" s="64" t="b">
        <f t="shared" si="812"/>
        <v>0</v>
      </c>
    </row>
    <row r="122" spans="1:52" x14ac:dyDescent="0.2">
      <c r="A122" s="50" t="b">
        <f t="shared" si="778"/>
        <v>0</v>
      </c>
      <c r="B122" s="51" t="s">
        <v>54</v>
      </c>
      <c r="C122" s="52">
        <v>12</v>
      </c>
      <c r="D122" s="52">
        <f t="shared" ref="D122" si="1353">IF(ISERROR(VLOOKUP(E122,Proveedores,2,FALSE)),"",VLOOKUP(E122,Proveedores,2,FALSE))</f>
        <v>2087</v>
      </c>
      <c r="E122" s="53" t="s">
        <v>55</v>
      </c>
      <c r="F122" s="54">
        <v>172</v>
      </c>
      <c r="G122" s="53" t="s">
        <v>61</v>
      </c>
      <c r="H122" s="53" t="s">
        <v>66</v>
      </c>
      <c r="I122" s="52">
        <v>7</v>
      </c>
      <c r="J122" s="53" t="s">
        <v>58</v>
      </c>
      <c r="K122" s="55">
        <v>44835</v>
      </c>
      <c r="L122" s="56">
        <v>6894</v>
      </c>
      <c r="M122" s="56">
        <v>8776</v>
      </c>
      <c r="N122" s="56">
        <v>4144</v>
      </c>
      <c r="O122" s="56">
        <v>450</v>
      </c>
      <c r="P122" s="57">
        <v>924</v>
      </c>
      <c r="Q122" s="58">
        <v>0.03</v>
      </c>
      <c r="R122" s="57">
        <v>896.28</v>
      </c>
      <c r="S122" s="57">
        <v>924</v>
      </c>
      <c r="T122" s="58">
        <v>0.03</v>
      </c>
      <c r="U122" s="57">
        <v>896.28</v>
      </c>
      <c r="V122" s="57">
        <v>924</v>
      </c>
      <c r="W122" s="58">
        <v>0.03</v>
      </c>
      <c r="X122" s="57">
        <v>896.28</v>
      </c>
      <c r="Y122" s="57">
        <v>924</v>
      </c>
      <c r="Z122" s="58">
        <v>0.03</v>
      </c>
      <c r="AA122" s="57">
        <v>896.28</v>
      </c>
      <c r="AB122" s="57">
        <v>18162217.919999998</v>
      </c>
      <c r="AC122" s="53" t="str">
        <f t="shared" si="793"/>
        <v>Registro Valido</v>
      </c>
      <c r="AD122" s="57">
        <f t="shared" ref="AD122" si="1354">IF(OR(ISERROR(VLOOKUP(CONCATENATE("ALI_",$C122,"_SEG_",$I122,"_PROV_",$D122),Catalogo_Precios,AD$8,FALSE)),L122=0),0,VLOOKUP(CONCATENATE("ALI_",$C122,"_SEG_",$I122,"_PROV_",$D122),Catalogo_Precios,AD$8,FALSE))</f>
        <v>924</v>
      </c>
      <c r="AE122" s="57">
        <f t="shared" ref="AE122" si="1355">IF(OR(ISERROR(VLOOKUP(CONCATENATE("ALI_",$C122,"_SEG_",$I122,"_PROV_",$D122),Catalogo_Precios,AE$8,FALSE)),M122=0),0,VLOOKUP(CONCATENATE("ALI_",$C122,"_SEG_",$I122,"_PROV_",$D122),Catalogo_Precios,AE$8,FALSE))</f>
        <v>924</v>
      </c>
      <c r="AF122" s="57">
        <f t="shared" ref="AF122" si="1356">IF(OR(ISERROR(VLOOKUP(CONCATENATE("ALI_",$C122,"_SEG_",$I122,"_PROV_",$D122),Catalogo_Precios,AF$8,FALSE)),N122=0),0,VLOOKUP(CONCATENATE("ALI_",$C122,"_SEG_",$I122,"_PROV_",$D122),Catalogo_Precios,AF$8,FALSE))</f>
        <v>924</v>
      </c>
      <c r="AG122" s="57">
        <f t="shared" ref="AG122" si="1357">IF(OR(ISERROR(VLOOKUP(CONCATENATE("ALI_",$C122,"_SEG_",$I122,"_PROV_",$D122),Catalogo_Precios,AG$8,FALSE)),O122=0),0,VLOOKUP(CONCATENATE("ALI_",$C122,"_SEG_",$I122,"_PROV_",$D122),Catalogo_Precios,AG$8,FALSE))</f>
        <v>924</v>
      </c>
      <c r="AH122" s="57">
        <f t="shared" ref="AH122" si="1358">IF(OR(ISERROR(VLOOKUP(CONCATENATE("ALI_",$C122,"_SEG_",$I122,"_PROV_",$D122),Catalogo_Precios,AH$8,FALSE)),L122=0),0,VLOOKUP(CONCATENATE("ALI_",$C122,"_SEG_",$I122,"_PROV_",$D122),Catalogo_Precios,AH$8,FALSE))</f>
        <v>924</v>
      </c>
      <c r="AI122" s="57">
        <f t="shared" ref="AI122" si="1359">IF(OR(ISERROR(VLOOKUP(CONCATENATE("ALI_",$C122,"_SEG_",$I122,"_PROV_",$D122),Catalogo_Precios,AI$8,FALSE)),M122=0),0,VLOOKUP(CONCATENATE("ALI_",$C122,"_SEG_",$I122,"_PROV_",$D122),Catalogo_Precios,AI$8,FALSE))</f>
        <v>924</v>
      </c>
      <c r="AJ122" s="57">
        <f t="shared" ref="AJ122" si="1360">IF(OR(ISERROR(VLOOKUP(CONCATENATE("ALI_",$C122,"_SEG_",$I122,"_PROV_",$D122),Catalogo_Precios,AJ$8,FALSE)),N122=0),0,VLOOKUP(CONCATENATE("ALI_",$C122,"_SEG_",$I122,"_PROV_",$D122),Catalogo_Precios,AJ$8,FALSE))</f>
        <v>924</v>
      </c>
      <c r="AK122" s="57">
        <f t="shared" ref="AK122" si="1361">IF(OR(ISERROR(VLOOKUP(CONCATENATE("ALI_",$C122,"_SEG_",$I122,"_PROV_",$D122),Catalogo_Precios,AK$8,FALSE)),O122=0),0,VLOOKUP(CONCATENATE("ALI_",$C122,"_SEG_",$I122,"_PROV_",$D122),Catalogo_Precios,AK$8,FALSE))</f>
        <v>924</v>
      </c>
      <c r="AL122" s="53"/>
      <c r="AM122" s="59" t="str">
        <f t="shared" si="802"/>
        <v>ALI_12_SEG_7</v>
      </c>
      <c r="AN122" s="59" t="str">
        <f t="shared" si="803"/>
        <v>ALI_12_SEG_7_VAL_18162217.92</v>
      </c>
      <c r="AO122" s="60">
        <f t="shared" ref="AO122" si="1362">IF(OR(AB122="",AB122=0),0,COUNTIF(Codificacion,AM122))</f>
        <v>3</v>
      </c>
      <c r="AP122" s="61">
        <f t="array" ref="AP122">MIN(IF(Codificacion=AM122,Total_Cotizacion,""))</f>
        <v>16639599.060000001</v>
      </c>
      <c r="AQ122" s="62" t="b">
        <f t="shared" si="805"/>
        <v>0</v>
      </c>
      <c r="AR122" s="51" t="str">
        <f t="shared" ref="AR122" si="1363">IF(COUNTIF(Codificacion2,CONCATENATE(AM122,"_VAL_",AB122))&gt;1,"Empate","")</f>
        <v/>
      </c>
      <c r="AS122" s="63" t="str">
        <f t="shared" si="807"/>
        <v/>
      </c>
      <c r="AT122" s="59" t="str">
        <f t="shared" si="808"/>
        <v>ALI_12_SEG_7_</v>
      </c>
      <c r="AU122" s="63">
        <f t="shared" ref="AU122" si="1364">IF(AND(COUNTIF(Codificacion3,AT122)&lt;AO122),1,COUNTIF(Codificacion3,AT122))</f>
        <v>1</v>
      </c>
      <c r="AV122" s="62" t="str">
        <f t="shared" si="810"/>
        <v>No Seleccionada</v>
      </c>
      <c r="AW122" s="53"/>
      <c r="AX122" s="51" t="str">
        <f t="shared" si="811"/>
        <v>ALI_12_SEG_7FALSO</v>
      </c>
      <c r="AY122" s="51">
        <f t="shared" si="791"/>
        <v>2</v>
      </c>
      <c r="AZ122" s="64" t="b">
        <f t="shared" si="812"/>
        <v>0</v>
      </c>
    </row>
    <row r="123" spans="1:52" x14ac:dyDescent="0.2">
      <c r="A123" s="50" t="b">
        <f t="shared" si="778"/>
        <v>0</v>
      </c>
      <c r="B123" s="51" t="s">
        <v>54</v>
      </c>
      <c r="C123" s="52">
        <v>12</v>
      </c>
      <c r="D123" s="52">
        <f t="shared" ref="D123" si="1365">IF(ISERROR(VLOOKUP(E123,Proveedores,2,FALSE)),"",VLOOKUP(E123,Proveedores,2,FALSE))</f>
        <v>2087</v>
      </c>
      <c r="E123" s="53" t="s">
        <v>55</v>
      </c>
      <c r="F123" s="54">
        <v>173</v>
      </c>
      <c r="G123" s="53" t="s">
        <v>61</v>
      </c>
      <c r="H123" s="53" t="s">
        <v>66</v>
      </c>
      <c r="I123" s="52">
        <v>8</v>
      </c>
      <c r="J123" s="53" t="s">
        <v>58</v>
      </c>
      <c r="K123" s="55">
        <v>44835</v>
      </c>
      <c r="L123" s="56">
        <v>6654</v>
      </c>
      <c r="M123" s="56">
        <v>8470</v>
      </c>
      <c r="N123" s="56">
        <v>4000</v>
      </c>
      <c r="O123" s="56">
        <v>435</v>
      </c>
      <c r="P123" s="57">
        <v>924</v>
      </c>
      <c r="Q123" s="58">
        <v>0.03</v>
      </c>
      <c r="R123" s="57">
        <v>896.28</v>
      </c>
      <c r="S123" s="57">
        <v>924</v>
      </c>
      <c r="T123" s="58">
        <v>0.03</v>
      </c>
      <c r="U123" s="57">
        <v>896.28</v>
      </c>
      <c r="V123" s="57">
        <v>924</v>
      </c>
      <c r="W123" s="58">
        <v>0.03</v>
      </c>
      <c r="X123" s="57">
        <v>896.28</v>
      </c>
      <c r="Y123" s="57">
        <v>924</v>
      </c>
      <c r="Z123" s="58">
        <v>0.03</v>
      </c>
      <c r="AA123" s="57">
        <v>896.28</v>
      </c>
      <c r="AB123" s="57">
        <v>17530340.52</v>
      </c>
      <c r="AC123" s="53" t="str">
        <f t="shared" si="793"/>
        <v>Registro Valido</v>
      </c>
      <c r="AD123" s="57">
        <f t="shared" ref="AD123" si="1366">IF(OR(ISERROR(VLOOKUP(CONCATENATE("ALI_",$C123,"_SEG_",$I123,"_PROV_",$D123),Catalogo_Precios,AD$8,FALSE)),L123=0),0,VLOOKUP(CONCATENATE("ALI_",$C123,"_SEG_",$I123,"_PROV_",$D123),Catalogo_Precios,AD$8,FALSE))</f>
        <v>924</v>
      </c>
      <c r="AE123" s="57">
        <f t="shared" ref="AE123" si="1367">IF(OR(ISERROR(VLOOKUP(CONCATENATE("ALI_",$C123,"_SEG_",$I123,"_PROV_",$D123),Catalogo_Precios,AE$8,FALSE)),M123=0),0,VLOOKUP(CONCATENATE("ALI_",$C123,"_SEG_",$I123,"_PROV_",$D123),Catalogo_Precios,AE$8,FALSE))</f>
        <v>924</v>
      </c>
      <c r="AF123" s="57">
        <f t="shared" ref="AF123" si="1368">IF(OR(ISERROR(VLOOKUP(CONCATENATE("ALI_",$C123,"_SEG_",$I123,"_PROV_",$D123),Catalogo_Precios,AF$8,FALSE)),N123=0),0,VLOOKUP(CONCATENATE("ALI_",$C123,"_SEG_",$I123,"_PROV_",$D123),Catalogo_Precios,AF$8,FALSE))</f>
        <v>924</v>
      </c>
      <c r="AG123" s="57">
        <f t="shared" ref="AG123" si="1369">IF(OR(ISERROR(VLOOKUP(CONCATENATE("ALI_",$C123,"_SEG_",$I123,"_PROV_",$D123),Catalogo_Precios,AG$8,FALSE)),O123=0),0,VLOOKUP(CONCATENATE("ALI_",$C123,"_SEG_",$I123,"_PROV_",$D123),Catalogo_Precios,AG$8,FALSE))</f>
        <v>924</v>
      </c>
      <c r="AH123" s="57">
        <f t="shared" ref="AH123" si="1370">IF(OR(ISERROR(VLOOKUP(CONCATENATE("ALI_",$C123,"_SEG_",$I123,"_PROV_",$D123),Catalogo_Precios,AH$8,FALSE)),L123=0),0,VLOOKUP(CONCATENATE("ALI_",$C123,"_SEG_",$I123,"_PROV_",$D123),Catalogo_Precios,AH$8,FALSE))</f>
        <v>924</v>
      </c>
      <c r="AI123" s="57">
        <f t="shared" ref="AI123" si="1371">IF(OR(ISERROR(VLOOKUP(CONCATENATE("ALI_",$C123,"_SEG_",$I123,"_PROV_",$D123),Catalogo_Precios,AI$8,FALSE)),M123=0),0,VLOOKUP(CONCATENATE("ALI_",$C123,"_SEG_",$I123,"_PROV_",$D123),Catalogo_Precios,AI$8,FALSE))</f>
        <v>924</v>
      </c>
      <c r="AJ123" s="57">
        <f t="shared" ref="AJ123" si="1372">IF(OR(ISERROR(VLOOKUP(CONCATENATE("ALI_",$C123,"_SEG_",$I123,"_PROV_",$D123),Catalogo_Precios,AJ$8,FALSE)),N123=0),0,VLOOKUP(CONCATENATE("ALI_",$C123,"_SEG_",$I123,"_PROV_",$D123),Catalogo_Precios,AJ$8,FALSE))</f>
        <v>924</v>
      </c>
      <c r="AK123" s="57">
        <f t="shared" ref="AK123" si="1373">IF(OR(ISERROR(VLOOKUP(CONCATENATE("ALI_",$C123,"_SEG_",$I123,"_PROV_",$D123),Catalogo_Precios,AK$8,FALSE)),O123=0),0,VLOOKUP(CONCATENATE("ALI_",$C123,"_SEG_",$I123,"_PROV_",$D123),Catalogo_Precios,AK$8,FALSE))</f>
        <v>924</v>
      </c>
      <c r="AL123" s="53"/>
      <c r="AM123" s="59" t="str">
        <f t="shared" si="802"/>
        <v>ALI_12_SEG_8</v>
      </c>
      <c r="AN123" s="59" t="str">
        <f t="shared" si="803"/>
        <v>ALI_12_SEG_8_VAL_17530340.52</v>
      </c>
      <c r="AO123" s="60">
        <f t="shared" ref="AO123" si="1374">IF(OR(AB123="",AB123=0),0,COUNTIF(Codificacion,AM123))</f>
        <v>3</v>
      </c>
      <c r="AP123" s="61">
        <f t="array" ref="AP123">MIN(IF(Codificacion=AM123,Total_Cotizacion,""))</f>
        <v>16024573.32</v>
      </c>
      <c r="AQ123" s="62" t="b">
        <f t="shared" si="805"/>
        <v>0</v>
      </c>
      <c r="AR123" s="51" t="str">
        <f t="shared" ref="AR123" si="1375">IF(COUNTIF(Codificacion2,CONCATENATE(AM123,"_VAL_",AB123))&gt;1,"Empate","")</f>
        <v/>
      </c>
      <c r="AS123" s="63" t="str">
        <f t="shared" si="807"/>
        <v/>
      </c>
      <c r="AT123" s="59" t="str">
        <f t="shared" si="808"/>
        <v>ALI_12_SEG_8_</v>
      </c>
      <c r="AU123" s="63">
        <f t="shared" ref="AU123" si="1376">IF(AND(COUNTIF(Codificacion3,AT123)&lt;AO123),1,COUNTIF(Codificacion3,AT123))</f>
        <v>1</v>
      </c>
      <c r="AV123" s="62" t="str">
        <f t="shared" si="810"/>
        <v>No Seleccionada</v>
      </c>
      <c r="AW123" s="53"/>
      <c r="AX123" s="51" t="str">
        <f t="shared" si="811"/>
        <v>ALI_12_SEG_8FALSO</v>
      </c>
      <c r="AY123" s="51">
        <f t="shared" si="791"/>
        <v>2</v>
      </c>
      <c r="AZ123" s="64" t="b">
        <f t="shared" si="812"/>
        <v>0</v>
      </c>
    </row>
    <row r="124" spans="1:52" x14ac:dyDescent="0.2">
      <c r="A124" s="50" t="b">
        <f t="shared" si="778"/>
        <v>0</v>
      </c>
      <c r="B124" s="51" t="s">
        <v>54</v>
      </c>
      <c r="C124" s="52">
        <v>12</v>
      </c>
      <c r="D124" s="52">
        <f t="shared" ref="D124" si="1377">IF(ISERROR(VLOOKUP(E124,Proveedores,2,FALSE)),"",VLOOKUP(E124,Proveedores,2,FALSE))</f>
        <v>2087</v>
      </c>
      <c r="E124" s="53" t="s">
        <v>55</v>
      </c>
      <c r="F124" s="54">
        <v>174</v>
      </c>
      <c r="G124" s="53" t="s">
        <v>61</v>
      </c>
      <c r="H124" s="53" t="s">
        <v>66</v>
      </c>
      <c r="I124" s="52">
        <v>9</v>
      </c>
      <c r="J124" s="53" t="s">
        <v>58</v>
      </c>
      <c r="K124" s="55">
        <v>44835</v>
      </c>
      <c r="L124" s="56">
        <v>6724</v>
      </c>
      <c r="M124" s="56">
        <v>8560</v>
      </c>
      <c r="N124" s="56">
        <v>4041</v>
      </c>
      <c r="O124" s="56">
        <v>439</v>
      </c>
      <c r="P124" s="57">
        <v>924</v>
      </c>
      <c r="Q124" s="58">
        <v>0.03</v>
      </c>
      <c r="R124" s="57">
        <v>896.28</v>
      </c>
      <c r="S124" s="57">
        <v>924</v>
      </c>
      <c r="T124" s="58">
        <v>0.03</v>
      </c>
      <c r="U124" s="57">
        <v>896.28</v>
      </c>
      <c r="V124" s="57">
        <v>924</v>
      </c>
      <c r="W124" s="58">
        <v>0.03</v>
      </c>
      <c r="X124" s="57">
        <v>896.28</v>
      </c>
      <c r="Y124" s="57">
        <v>924</v>
      </c>
      <c r="Z124" s="58">
        <v>0.03</v>
      </c>
      <c r="AA124" s="57">
        <v>896.28</v>
      </c>
      <c r="AB124" s="57">
        <v>17714077.920000002</v>
      </c>
      <c r="AC124" s="53" t="str">
        <f t="shared" si="793"/>
        <v>Registro Valido</v>
      </c>
      <c r="AD124" s="57">
        <f t="shared" ref="AD124" si="1378">IF(OR(ISERROR(VLOOKUP(CONCATENATE("ALI_",$C124,"_SEG_",$I124,"_PROV_",$D124),Catalogo_Precios,AD$8,FALSE)),L124=0),0,VLOOKUP(CONCATENATE("ALI_",$C124,"_SEG_",$I124,"_PROV_",$D124),Catalogo_Precios,AD$8,FALSE))</f>
        <v>924</v>
      </c>
      <c r="AE124" s="57">
        <f t="shared" ref="AE124" si="1379">IF(OR(ISERROR(VLOOKUP(CONCATENATE("ALI_",$C124,"_SEG_",$I124,"_PROV_",$D124),Catalogo_Precios,AE$8,FALSE)),M124=0),0,VLOOKUP(CONCATENATE("ALI_",$C124,"_SEG_",$I124,"_PROV_",$D124),Catalogo_Precios,AE$8,FALSE))</f>
        <v>924</v>
      </c>
      <c r="AF124" s="57">
        <f t="shared" ref="AF124" si="1380">IF(OR(ISERROR(VLOOKUP(CONCATENATE("ALI_",$C124,"_SEG_",$I124,"_PROV_",$D124),Catalogo_Precios,AF$8,FALSE)),N124=0),0,VLOOKUP(CONCATENATE("ALI_",$C124,"_SEG_",$I124,"_PROV_",$D124),Catalogo_Precios,AF$8,FALSE))</f>
        <v>924</v>
      </c>
      <c r="AG124" s="57">
        <f t="shared" ref="AG124" si="1381">IF(OR(ISERROR(VLOOKUP(CONCATENATE("ALI_",$C124,"_SEG_",$I124,"_PROV_",$D124),Catalogo_Precios,AG$8,FALSE)),O124=0),0,VLOOKUP(CONCATENATE("ALI_",$C124,"_SEG_",$I124,"_PROV_",$D124),Catalogo_Precios,AG$8,FALSE))</f>
        <v>924</v>
      </c>
      <c r="AH124" s="57">
        <f t="shared" ref="AH124" si="1382">IF(OR(ISERROR(VLOOKUP(CONCATENATE("ALI_",$C124,"_SEG_",$I124,"_PROV_",$D124),Catalogo_Precios,AH$8,FALSE)),L124=0),0,VLOOKUP(CONCATENATE("ALI_",$C124,"_SEG_",$I124,"_PROV_",$D124),Catalogo_Precios,AH$8,FALSE))</f>
        <v>924</v>
      </c>
      <c r="AI124" s="57">
        <f t="shared" ref="AI124" si="1383">IF(OR(ISERROR(VLOOKUP(CONCATENATE("ALI_",$C124,"_SEG_",$I124,"_PROV_",$D124),Catalogo_Precios,AI$8,FALSE)),M124=0),0,VLOOKUP(CONCATENATE("ALI_",$C124,"_SEG_",$I124,"_PROV_",$D124),Catalogo_Precios,AI$8,FALSE))</f>
        <v>924</v>
      </c>
      <c r="AJ124" s="57">
        <f t="shared" ref="AJ124" si="1384">IF(OR(ISERROR(VLOOKUP(CONCATENATE("ALI_",$C124,"_SEG_",$I124,"_PROV_",$D124),Catalogo_Precios,AJ$8,FALSE)),N124=0),0,VLOOKUP(CONCATENATE("ALI_",$C124,"_SEG_",$I124,"_PROV_",$D124),Catalogo_Precios,AJ$8,FALSE))</f>
        <v>924</v>
      </c>
      <c r="AK124" s="57">
        <f t="shared" ref="AK124" si="1385">IF(OR(ISERROR(VLOOKUP(CONCATENATE("ALI_",$C124,"_SEG_",$I124,"_PROV_",$D124),Catalogo_Precios,AK$8,FALSE)),O124=0),0,VLOOKUP(CONCATENATE("ALI_",$C124,"_SEG_",$I124,"_PROV_",$D124),Catalogo_Precios,AK$8,FALSE))</f>
        <v>924</v>
      </c>
      <c r="AL124" s="53"/>
      <c r="AM124" s="59" t="str">
        <f t="shared" si="802"/>
        <v>ALI_12_SEG_9</v>
      </c>
      <c r="AN124" s="59" t="str">
        <f t="shared" si="803"/>
        <v>ALI_12_SEG_9_VAL_17714077.92</v>
      </c>
      <c r="AO124" s="60">
        <f t="shared" ref="AO124" si="1386">IF(OR(AB124="",AB124=0),0,COUNTIF(Codificacion,AM124))</f>
        <v>3</v>
      </c>
      <c r="AP124" s="61">
        <f t="array" ref="AP124">MIN(IF(Codificacion=AM124,Total_Cotizacion,""))</f>
        <v>16210969.5</v>
      </c>
      <c r="AQ124" s="62" t="b">
        <f t="shared" si="805"/>
        <v>0</v>
      </c>
      <c r="AR124" s="51" t="str">
        <f t="shared" ref="AR124" si="1387">IF(COUNTIF(Codificacion2,CONCATENATE(AM124,"_VAL_",AB124))&gt;1,"Empate","")</f>
        <v/>
      </c>
      <c r="AS124" s="63" t="str">
        <f t="shared" si="807"/>
        <v/>
      </c>
      <c r="AT124" s="59" t="str">
        <f t="shared" si="808"/>
        <v>ALI_12_SEG_9_</v>
      </c>
      <c r="AU124" s="63">
        <f t="shared" ref="AU124" si="1388">IF(AND(COUNTIF(Codificacion3,AT124)&lt;AO124),1,COUNTIF(Codificacion3,AT124))</f>
        <v>1</v>
      </c>
      <c r="AV124" s="62" t="str">
        <f t="shared" si="810"/>
        <v>No Seleccionada</v>
      </c>
      <c r="AW124" s="53"/>
      <c r="AX124" s="51" t="str">
        <f t="shared" si="811"/>
        <v>ALI_12_SEG_9FALSO</v>
      </c>
      <c r="AY124" s="51">
        <f t="shared" si="791"/>
        <v>2</v>
      </c>
      <c r="AZ124" s="64" t="b">
        <f t="shared" si="812"/>
        <v>0</v>
      </c>
    </row>
    <row r="125" spans="1:52" x14ac:dyDescent="0.2">
      <c r="A125" s="50" t="str">
        <f t="shared" si="778"/>
        <v>ALI_12_SEG_10</v>
      </c>
      <c r="B125" s="51" t="s">
        <v>54</v>
      </c>
      <c r="C125" s="52">
        <v>12</v>
      </c>
      <c r="D125" s="52">
        <f t="shared" ref="D125" si="1389">IF(ISERROR(VLOOKUP(E125,Proveedores,2,FALSE)),"",VLOOKUP(E125,Proveedores,2,FALSE))</f>
        <v>2087</v>
      </c>
      <c r="E125" s="53" t="s">
        <v>55</v>
      </c>
      <c r="F125" s="54">
        <v>175</v>
      </c>
      <c r="G125" s="53" t="s">
        <v>61</v>
      </c>
      <c r="H125" s="53" t="s">
        <v>66</v>
      </c>
      <c r="I125" s="52">
        <v>10</v>
      </c>
      <c r="J125" s="53" t="s">
        <v>58</v>
      </c>
      <c r="K125" s="55">
        <v>44835</v>
      </c>
      <c r="L125" s="56">
        <v>6734</v>
      </c>
      <c r="M125" s="56">
        <v>8574</v>
      </c>
      <c r="N125" s="56">
        <v>4048</v>
      </c>
      <c r="O125" s="56">
        <v>440</v>
      </c>
      <c r="P125" s="57">
        <v>924</v>
      </c>
      <c r="Q125" s="58">
        <v>0.02</v>
      </c>
      <c r="R125" s="57">
        <v>905.52</v>
      </c>
      <c r="S125" s="57">
        <v>924</v>
      </c>
      <c r="T125" s="58">
        <v>0.02</v>
      </c>
      <c r="U125" s="57">
        <v>905.52</v>
      </c>
      <c r="V125" s="57">
        <v>924</v>
      </c>
      <c r="W125" s="58">
        <v>0.02</v>
      </c>
      <c r="X125" s="57">
        <v>905.52</v>
      </c>
      <c r="Y125" s="57">
        <v>924</v>
      </c>
      <c r="Z125" s="58">
        <v>0.02</v>
      </c>
      <c r="AA125" s="57">
        <v>905.52</v>
      </c>
      <c r="AB125" s="57">
        <v>17925673.920000002</v>
      </c>
      <c r="AC125" s="53" t="str">
        <f t="shared" si="793"/>
        <v>Registro Valido</v>
      </c>
      <c r="AD125" s="57">
        <f t="shared" ref="AD125" si="1390">IF(OR(ISERROR(VLOOKUP(CONCATENATE("ALI_",$C125,"_SEG_",$I125,"_PROV_",$D125),Catalogo_Precios,AD$8,FALSE)),L125=0),0,VLOOKUP(CONCATENATE("ALI_",$C125,"_SEG_",$I125,"_PROV_",$D125),Catalogo_Precios,AD$8,FALSE))</f>
        <v>924</v>
      </c>
      <c r="AE125" s="57">
        <f t="shared" ref="AE125" si="1391">IF(OR(ISERROR(VLOOKUP(CONCATENATE("ALI_",$C125,"_SEG_",$I125,"_PROV_",$D125),Catalogo_Precios,AE$8,FALSE)),M125=0),0,VLOOKUP(CONCATENATE("ALI_",$C125,"_SEG_",$I125,"_PROV_",$D125),Catalogo_Precios,AE$8,FALSE))</f>
        <v>924</v>
      </c>
      <c r="AF125" s="57">
        <f t="shared" ref="AF125" si="1392">IF(OR(ISERROR(VLOOKUP(CONCATENATE("ALI_",$C125,"_SEG_",$I125,"_PROV_",$D125),Catalogo_Precios,AF$8,FALSE)),N125=0),0,VLOOKUP(CONCATENATE("ALI_",$C125,"_SEG_",$I125,"_PROV_",$D125),Catalogo_Precios,AF$8,FALSE))</f>
        <v>924</v>
      </c>
      <c r="AG125" s="57">
        <f t="shared" ref="AG125" si="1393">IF(OR(ISERROR(VLOOKUP(CONCATENATE("ALI_",$C125,"_SEG_",$I125,"_PROV_",$D125),Catalogo_Precios,AG$8,FALSE)),O125=0),0,VLOOKUP(CONCATENATE("ALI_",$C125,"_SEG_",$I125,"_PROV_",$D125),Catalogo_Precios,AG$8,FALSE))</f>
        <v>924</v>
      </c>
      <c r="AH125" s="57">
        <f t="shared" ref="AH125" si="1394">IF(OR(ISERROR(VLOOKUP(CONCATENATE("ALI_",$C125,"_SEG_",$I125,"_PROV_",$D125),Catalogo_Precios,AH$8,FALSE)),L125=0),0,VLOOKUP(CONCATENATE("ALI_",$C125,"_SEG_",$I125,"_PROV_",$D125),Catalogo_Precios,AH$8,FALSE))</f>
        <v>924</v>
      </c>
      <c r="AI125" s="57">
        <f t="shared" ref="AI125" si="1395">IF(OR(ISERROR(VLOOKUP(CONCATENATE("ALI_",$C125,"_SEG_",$I125,"_PROV_",$D125),Catalogo_Precios,AI$8,FALSE)),M125=0),0,VLOOKUP(CONCATENATE("ALI_",$C125,"_SEG_",$I125,"_PROV_",$D125),Catalogo_Precios,AI$8,FALSE))</f>
        <v>924</v>
      </c>
      <c r="AJ125" s="57">
        <f t="shared" ref="AJ125" si="1396">IF(OR(ISERROR(VLOOKUP(CONCATENATE("ALI_",$C125,"_SEG_",$I125,"_PROV_",$D125),Catalogo_Precios,AJ$8,FALSE)),N125=0),0,VLOOKUP(CONCATENATE("ALI_",$C125,"_SEG_",$I125,"_PROV_",$D125),Catalogo_Precios,AJ$8,FALSE))</f>
        <v>924</v>
      </c>
      <c r="AK125" s="57">
        <f t="shared" ref="AK125" si="1397">IF(OR(ISERROR(VLOOKUP(CONCATENATE("ALI_",$C125,"_SEG_",$I125,"_PROV_",$D125),Catalogo_Precios,AK$8,FALSE)),O125=0),0,VLOOKUP(CONCATENATE("ALI_",$C125,"_SEG_",$I125,"_PROV_",$D125),Catalogo_Precios,AK$8,FALSE))</f>
        <v>924</v>
      </c>
      <c r="AL125" s="53"/>
      <c r="AM125" s="59" t="str">
        <f t="shared" si="802"/>
        <v>ALI_12_SEG_10</v>
      </c>
      <c r="AN125" s="59" t="str">
        <f t="shared" si="803"/>
        <v>ALI_12_SEG_10_VAL_17925673.92</v>
      </c>
      <c r="AO125" s="60">
        <f t="shared" ref="AO125" si="1398">IF(OR(AB125="",AB125=0),0,COUNTIF(Codificacion,AM125))</f>
        <v>2</v>
      </c>
      <c r="AP125" s="61">
        <f t="array" ref="AP125">MIN(IF(Codificacion=AM125,Total_Cotizacion,""))</f>
        <v>17925673.920000002</v>
      </c>
      <c r="AQ125" s="62" t="b">
        <f t="shared" si="805"/>
        <v>1</v>
      </c>
      <c r="AR125" s="51" t="str">
        <f t="shared" ref="AR125" si="1399">IF(COUNTIF(Codificacion2,CONCATENATE(AM125,"_VAL_",AB125))&gt;1,"Empate","")</f>
        <v/>
      </c>
      <c r="AS125" s="63" t="str">
        <f t="shared" si="807"/>
        <v>X</v>
      </c>
      <c r="AT125" s="59" t="str">
        <f t="shared" si="808"/>
        <v>ALI_12_SEG_10_X</v>
      </c>
      <c r="AU125" s="63">
        <f t="shared" ref="AU125" si="1400">IF(AND(COUNTIF(Codificacion3,AT125)&lt;AO125),1,COUNTIF(Codificacion3,AT125))</f>
        <v>1</v>
      </c>
      <c r="AV125" s="62" t="str">
        <f t="shared" si="810"/>
        <v>Cotizacion Seleccionada</v>
      </c>
      <c r="AW125" s="53"/>
      <c r="AX125" s="51" t="str">
        <f t="shared" si="811"/>
        <v>ALI_12_SEG_10VERDADERO</v>
      </c>
      <c r="AY125" s="51">
        <f t="shared" si="791"/>
        <v>1</v>
      </c>
      <c r="AZ125" s="64" t="b">
        <f t="shared" si="812"/>
        <v>0</v>
      </c>
    </row>
    <row r="126" spans="1:52" x14ac:dyDescent="0.2">
      <c r="A126" s="50" t="str">
        <f t="shared" si="778"/>
        <v>ALI_12_SEG_11</v>
      </c>
      <c r="B126" s="51" t="s">
        <v>54</v>
      </c>
      <c r="C126" s="52">
        <v>12</v>
      </c>
      <c r="D126" s="52">
        <f t="shared" ref="D126" si="1401">IF(ISERROR(VLOOKUP(E126,Proveedores,2,FALSE)),"",VLOOKUP(E126,Proveedores,2,FALSE))</f>
        <v>2087</v>
      </c>
      <c r="E126" s="53" t="s">
        <v>55</v>
      </c>
      <c r="F126" s="54">
        <v>176</v>
      </c>
      <c r="G126" s="53" t="s">
        <v>61</v>
      </c>
      <c r="H126" s="53" t="s">
        <v>66</v>
      </c>
      <c r="I126" s="52">
        <v>11</v>
      </c>
      <c r="J126" s="53" t="s">
        <v>58</v>
      </c>
      <c r="K126" s="55">
        <v>44835</v>
      </c>
      <c r="L126" s="56">
        <v>6632</v>
      </c>
      <c r="M126" s="56">
        <v>8443</v>
      </c>
      <c r="N126" s="56">
        <v>3986</v>
      </c>
      <c r="O126" s="56">
        <v>433</v>
      </c>
      <c r="P126" s="57">
        <v>924</v>
      </c>
      <c r="Q126" s="58">
        <v>0.02</v>
      </c>
      <c r="R126" s="57">
        <v>905.52</v>
      </c>
      <c r="S126" s="57">
        <v>924</v>
      </c>
      <c r="T126" s="58">
        <v>0.02</v>
      </c>
      <c r="U126" s="57">
        <v>905.52</v>
      </c>
      <c r="V126" s="57">
        <v>924</v>
      </c>
      <c r="W126" s="58">
        <v>0.02</v>
      </c>
      <c r="X126" s="57">
        <v>905.52</v>
      </c>
      <c r="Y126" s="57">
        <v>924</v>
      </c>
      <c r="Z126" s="58">
        <v>0.02</v>
      </c>
      <c r="AA126" s="57">
        <v>905.52</v>
      </c>
      <c r="AB126" s="57">
        <v>17652206.879999999</v>
      </c>
      <c r="AC126" s="53" t="str">
        <f t="shared" si="793"/>
        <v>Registro Valido</v>
      </c>
      <c r="AD126" s="57">
        <f t="shared" ref="AD126" si="1402">IF(OR(ISERROR(VLOOKUP(CONCATENATE("ALI_",$C126,"_SEG_",$I126,"_PROV_",$D126),Catalogo_Precios,AD$8,FALSE)),L126=0),0,VLOOKUP(CONCATENATE("ALI_",$C126,"_SEG_",$I126,"_PROV_",$D126),Catalogo_Precios,AD$8,FALSE))</f>
        <v>924</v>
      </c>
      <c r="AE126" s="57">
        <f t="shared" ref="AE126" si="1403">IF(OR(ISERROR(VLOOKUP(CONCATENATE("ALI_",$C126,"_SEG_",$I126,"_PROV_",$D126),Catalogo_Precios,AE$8,FALSE)),M126=0),0,VLOOKUP(CONCATENATE("ALI_",$C126,"_SEG_",$I126,"_PROV_",$D126),Catalogo_Precios,AE$8,FALSE))</f>
        <v>924</v>
      </c>
      <c r="AF126" s="57">
        <f t="shared" ref="AF126" si="1404">IF(OR(ISERROR(VLOOKUP(CONCATENATE("ALI_",$C126,"_SEG_",$I126,"_PROV_",$D126),Catalogo_Precios,AF$8,FALSE)),N126=0),0,VLOOKUP(CONCATENATE("ALI_",$C126,"_SEG_",$I126,"_PROV_",$D126),Catalogo_Precios,AF$8,FALSE))</f>
        <v>924</v>
      </c>
      <c r="AG126" s="57">
        <f t="shared" ref="AG126" si="1405">IF(OR(ISERROR(VLOOKUP(CONCATENATE("ALI_",$C126,"_SEG_",$I126,"_PROV_",$D126),Catalogo_Precios,AG$8,FALSE)),O126=0),0,VLOOKUP(CONCATENATE("ALI_",$C126,"_SEG_",$I126,"_PROV_",$D126),Catalogo_Precios,AG$8,FALSE))</f>
        <v>924</v>
      </c>
      <c r="AH126" s="57">
        <f t="shared" ref="AH126" si="1406">IF(OR(ISERROR(VLOOKUP(CONCATENATE("ALI_",$C126,"_SEG_",$I126,"_PROV_",$D126),Catalogo_Precios,AH$8,FALSE)),L126=0),0,VLOOKUP(CONCATENATE("ALI_",$C126,"_SEG_",$I126,"_PROV_",$D126),Catalogo_Precios,AH$8,FALSE))</f>
        <v>924</v>
      </c>
      <c r="AI126" s="57">
        <f t="shared" ref="AI126" si="1407">IF(OR(ISERROR(VLOOKUP(CONCATENATE("ALI_",$C126,"_SEG_",$I126,"_PROV_",$D126),Catalogo_Precios,AI$8,FALSE)),M126=0),0,VLOOKUP(CONCATENATE("ALI_",$C126,"_SEG_",$I126,"_PROV_",$D126),Catalogo_Precios,AI$8,FALSE))</f>
        <v>924</v>
      </c>
      <c r="AJ126" s="57">
        <f t="shared" ref="AJ126" si="1408">IF(OR(ISERROR(VLOOKUP(CONCATENATE("ALI_",$C126,"_SEG_",$I126,"_PROV_",$D126),Catalogo_Precios,AJ$8,FALSE)),N126=0),0,VLOOKUP(CONCATENATE("ALI_",$C126,"_SEG_",$I126,"_PROV_",$D126),Catalogo_Precios,AJ$8,FALSE))</f>
        <v>924</v>
      </c>
      <c r="AK126" s="57">
        <f t="shared" ref="AK126" si="1409">IF(OR(ISERROR(VLOOKUP(CONCATENATE("ALI_",$C126,"_SEG_",$I126,"_PROV_",$D126),Catalogo_Precios,AK$8,FALSE)),O126=0),0,VLOOKUP(CONCATENATE("ALI_",$C126,"_SEG_",$I126,"_PROV_",$D126),Catalogo_Precios,AK$8,FALSE))</f>
        <v>924</v>
      </c>
      <c r="AL126" s="53"/>
      <c r="AM126" s="59" t="str">
        <f t="shared" si="802"/>
        <v>ALI_12_SEG_11</v>
      </c>
      <c r="AN126" s="59" t="str">
        <f t="shared" si="803"/>
        <v>ALI_12_SEG_11_VAL_17652206.88</v>
      </c>
      <c r="AO126" s="60">
        <f t="shared" ref="AO126" si="1410">IF(OR(AB126="",AB126=0),0,COUNTIF(Codificacion,AM126))</f>
        <v>2</v>
      </c>
      <c r="AP126" s="61">
        <f t="array" ref="AP126">MIN(IF(Codificacion=AM126,Total_Cotizacion,""))</f>
        <v>17652206.879999999</v>
      </c>
      <c r="AQ126" s="62" t="b">
        <f t="shared" si="805"/>
        <v>1</v>
      </c>
      <c r="AR126" s="51" t="str">
        <f t="shared" ref="AR126" si="1411">IF(COUNTIF(Codificacion2,CONCATENATE(AM126,"_VAL_",AB126))&gt;1,"Empate","")</f>
        <v/>
      </c>
      <c r="AS126" s="63" t="str">
        <f t="shared" si="807"/>
        <v>X</v>
      </c>
      <c r="AT126" s="59" t="str">
        <f t="shared" si="808"/>
        <v>ALI_12_SEG_11_X</v>
      </c>
      <c r="AU126" s="63">
        <f t="shared" ref="AU126" si="1412">IF(AND(COUNTIF(Codificacion3,AT126)&lt;AO126),1,COUNTIF(Codificacion3,AT126))</f>
        <v>1</v>
      </c>
      <c r="AV126" s="62" t="str">
        <f t="shared" si="810"/>
        <v>Cotizacion Seleccionada</v>
      </c>
      <c r="AW126" s="53"/>
      <c r="AX126" s="51" t="str">
        <f t="shared" si="811"/>
        <v>ALI_12_SEG_11VERDADERO</v>
      </c>
      <c r="AY126" s="51">
        <f t="shared" si="791"/>
        <v>1</v>
      </c>
      <c r="AZ126" s="64" t="b">
        <f t="shared" si="812"/>
        <v>0</v>
      </c>
    </row>
    <row r="127" spans="1:52" x14ac:dyDescent="0.2">
      <c r="A127" s="50" t="str">
        <f t="shared" si="778"/>
        <v>ALI_12_SEG_12</v>
      </c>
      <c r="B127" s="51" t="s">
        <v>54</v>
      </c>
      <c r="C127" s="52">
        <v>12</v>
      </c>
      <c r="D127" s="52">
        <f t="shared" ref="D127" si="1413">IF(ISERROR(VLOOKUP(E127,Proveedores,2,FALSE)),"",VLOOKUP(E127,Proveedores,2,FALSE))</f>
        <v>2087</v>
      </c>
      <c r="E127" s="53" t="s">
        <v>55</v>
      </c>
      <c r="F127" s="54">
        <v>177</v>
      </c>
      <c r="G127" s="53" t="s">
        <v>61</v>
      </c>
      <c r="H127" s="53" t="s">
        <v>66</v>
      </c>
      <c r="I127" s="52">
        <v>12</v>
      </c>
      <c r="J127" s="53" t="s">
        <v>58</v>
      </c>
      <c r="K127" s="55">
        <v>44835</v>
      </c>
      <c r="L127" s="56">
        <v>6019</v>
      </c>
      <c r="M127" s="56">
        <v>7662</v>
      </c>
      <c r="N127" s="56">
        <v>3618</v>
      </c>
      <c r="O127" s="56">
        <v>393</v>
      </c>
      <c r="P127" s="57">
        <v>924</v>
      </c>
      <c r="Q127" s="58">
        <v>0.02</v>
      </c>
      <c r="R127" s="57">
        <v>905.52</v>
      </c>
      <c r="S127" s="57">
        <v>924</v>
      </c>
      <c r="T127" s="58">
        <v>0.02</v>
      </c>
      <c r="U127" s="57">
        <v>905.52</v>
      </c>
      <c r="V127" s="57">
        <v>924</v>
      </c>
      <c r="W127" s="58">
        <v>0.02</v>
      </c>
      <c r="X127" s="57">
        <v>905.52</v>
      </c>
      <c r="Y127" s="57">
        <v>924</v>
      </c>
      <c r="Z127" s="58">
        <v>0.02</v>
      </c>
      <c r="AA127" s="57">
        <v>905.52</v>
      </c>
      <c r="AB127" s="57">
        <v>16020459.84</v>
      </c>
      <c r="AC127" s="53" t="str">
        <f t="shared" si="793"/>
        <v>Registro Valido</v>
      </c>
      <c r="AD127" s="57">
        <f t="shared" ref="AD127" si="1414">IF(OR(ISERROR(VLOOKUP(CONCATENATE("ALI_",$C127,"_SEG_",$I127,"_PROV_",$D127),Catalogo_Precios,AD$8,FALSE)),L127=0),0,VLOOKUP(CONCATENATE("ALI_",$C127,"_SEG_",$I127,"_PROV_",$D127),Catalogo_Precios,AD$8,FALSE))</f>
        <v>924</v>
      </c>
      <c r="AE127" s="57">
        <f t="shared" ref="AE127" si="1415">IF(OR(ISERROR(VLOOKUP(CONCATENATE("ALI_",$C127,"_SEG_",$I127,"_PROV_",$D127),Catalogo_Precios,AE$8,FALSE)),M127=0),0,VLOOKUP(CONCATENATE("ALI_",$C127,"_SEG_",$I127,"_PROV_",$D127),Catalogo_Precios,AE$8,FALSE))</f>
        <v>924</v>
      </c>
      <c r="AF127" s="57">
        <f t="shared" ref="AF127" si="1416">IF(OR(ISERROR(VLOOKUP(CONCATENATE("ALI_",$C127,"_SEG_",$I127,"_PROV_",$D127),Catalogo_Precios,AF$8,FALSE)),N127=0),0,VLOOKUP(CONCATENATE("ALI_",$C127,"_SEG_",$I127,"_PROV_",$D127),Catalogo_Precios,AF$8,FALSE))</f>
        <v>924</v>
      </c>
      <c r="AG127" s="57">
        <f t="shared" ref="AG127" si="1417">IF(OR(ISERROR(VLOOKUP(CONCATENATE("ALI_",$C127,"_SEG_",$I127,"_PROV_",$D127),Catalogo_Precios,AG$8,FALSE)),O127=0),0,VLOOKUP(CONCATENATE("ALI_",$C127,"_SEG_",$I127,"_PROV_",$D127),Catalogo_Precios,AG$8,FALSE))</f>
        <v>924</v>
      </c>
      <c r="AH127" s="57">
        <f t="shared" ref="AH127" si="1418">IF(OR(ISERROR(VLOOKUP(CONCATENATE("ALI_",$C127,"_SEG_",$I127,"_PROV_",$D127),Catalogo_Precios,AH$8,FALSE)),L127=0),0,VLOOKUP(CONCATENATE("ALI_",$C127,"_SEG_",$I127,"_PROV_",$D127),Catalogo_Precios,AH$8,FALSE))</f>
        <v>924</v>
      </c>
      <c r="AI127" s="57">
        <f t="shared" ref="AI127" si="1419">IF(OR(ISERROR(VLOOKUP(CONCATENATE("ALI_",$C127,"_SEG_",$I127,"_PROV_",$D127),Catalogo_Precios,AI$8,FALSE)),M127=0),0,VLOOKUP(CONCATENATE("ALI_",$C127,"_SEG_",$I127,"_PROV_",$D127),Catalogo_Precios,AI$8,FALSE))</f>
        <v>924</v>
      </c>
      <c r="AJ127" s="57">
        <f t="shared" ref="AJ127" si="1420">IF(OR(ISERROR(VLOOKUP(CONCATENATE("ALI_",$C127,"_SEG_",$I127,"_PROV_",$D127),Catalogo_Precios,AJ$8,FALSE)),N127=0),0,VLOOKUP(CONCATENATE("ALI_",$C127,"_SEG_",$I127,"_PROV_",$D127),Catalogo_Precios,AJ$8,FALSE))</f>
        <v>924</v>
      </c>
      <c r="AK127" s="57">
        <f t="shared" ref="AK127" si="1421">IF(OR(ISERROR(VLOOKUP(CONCATENATE("ALI_",$C127,"_SEG_",$I127,"_PROV_",$D127),Catalogo_Precios,AK$8,FALSE)),O127=0),0,VLOOKUP(CONCATENATE("ALI_",$C127,"_SEG_",$I127,"_PROV_",$D127),Catalogo_Precios,AK$8,FALSE))</f>
        <v>924</v>
      </c>
      <c r="AL127" s="53"/>
      <c r="AM127" s="59" t="str">
        <f t="shared" si="802"/>
        <v>ALI_12_SEG_12</v>
      </c>
      <c r="AN127" s="59" t="str">
        <f t="shared" si="803"/>
        <v>ALI_12_SEG_12_VAL_16020459.84</v>
      </c>
      <c r="AO127" s="60">
        <f t="shared" ref="AO127" si="1422">IF(OR(AB127="",AB127=0),0,COUNTIF(Codificacion,AM127))</f>
        <v>2</v>
      </c>
      <c r="AP127" s="61">
        <f t="array" ref="AP127">MIN(IF(Codificacion=AM127,Total_Cotizacion,""))</f>
        <v>16020459.84</v>
      </c>
      <c r="AQ127" s="62" t="b">
        <f t="shared" si="805"/>
        <v>1</v>
      </c>
      <c r="AR127" s="51" t="str">
        <f t="shared" ref="AR127" si="1423">IF(COUNTIF(Codificacion2,CONCATENATE(AM127,"_VAL_",AB127))&gt;1,"Empate","")</f>
        <v/>
      </c>
      <c r="AS127" s="63" t="str">
        <f t="shared" si="807"/>
        <v>X</v>
      </c>
      <c r="AT127" s="59" t="str">
        <f t="shared" si="808"/>
        <v>ALI_12_SEG_12_X</v>
      </c>
      <c r="AU127" s="63">
        <f t="shared" ref="AU127" si="1424">IF(AND(COUNTIF(Codificacion3,AT127)&lt;AO127),1,COUNTIF(Codificacion3,AT127))</f>
        <v>1</v>
      </c>
      <c r="AV127" s="62" t="str">
        <f t="shared" si="810"/>
        <v>Cotizacion Seleccionada</v>
      </c>
      <c r="AW127" s="53"/>
      <c r="AX127" s="51" t="str">
        <f t="shared" si="811"/>
        <v>ALI_12_SEG_12VERDADERO</v>
      </c>
      <c r="AY127" s="51">
        <f t="shared" si="791"/>
        <v>1</v>
      </c>
      <c r="AZ127" s="64" t="b">
        <f t="shared" si="812"/>
        <v>0</v>
      </c>
    </row>
    <row r="128" spans="1:52" x14ac:dyDescent="0.2">
      <c r="A128" s="50" t="str">
        <f t="shared" si="778"/>
        <v>ALI_12_SEG_13</v>
      </c>
      <c r="B128" s="51" t="s">
        <v>54</v>
      </c>
      <c r="C128" s="52">
        <v>12</v>
      </c>
      <c r="D128" s="52">
        <f t="shared" ref="D128" si="1425">IF(ISERROR(VLOOKUP(E128,Proveedores,2,FALSE)),"",VLOOKUP(E128,Proveedores,2,FALSE))</f>
        <v>2087</v>
      </c>
      <c r="E128" s="53" t="s">
        <v>55</v>
      </c>
      <c r="F128" s="54">
        <v>178</v>
      </c>
      <c r="G128" s="53" t="s">
        <v>61</v>
      </c>
      <c r="H128" s="53" t="s">
        <v>66</v>
      </c>
      <c r="I128" s="52">
        <v>13</v>
      </c>
      <c r="J128" s="53" t="s">
        <v>58</v>
      </c>
      <c r="K128" s="55">
        <v>44835</v>
      </c>
      <c r="L128" s="56">
        <v>6391</v>
      </c>
      <c r="M128" s="56">
        <v>8136</v>
      </c>
      <c r="N128" s="56">
        <v>3841</v>
      </c>
      <c r="O128" s="56">
        <v>417</v>
      </c>
      <c r="P128" s="57">
        <v>924</v>
      </c>
      <c r="Q128" s="58">
        <v>0.02</v>
      </c>
      <c r="R128" s="57">
        <v>905.52</v>
      </c>
      <c r="S128" s="57">
        <v>924</v>
      </c>
      <c r="T128" s="58">
        <v>0.02</v>
      </c>
      <c r="U128" s="57">
        <v>905.52</v>
      </c>
      <c r="V128" s="57">
        <v>924</v>
      </c>
      <c r="W128" s="58">
        <v>0.02</v>
      </c>
      <c r="X128" s="57">
        <v>905.52</v>
      </c>
      <c r="Y128" s="57">
        <v>924</v>
      </c>
      <c r="Z128" s="58">
        <v>0.02</v>
      </c>
      <c r="AA128" s="57">
        <v>905.52</v>
      </c>
      <c r="AB128" s="57">
        <v>17010193.199999999</v>
      </c>
      <c r="AC128" s="53" t="str">
        <f t="shared" si="793"/>
        <v>Registro Valido</v>
      </c>
      <c r="AD128" s="57">
        <f t="shared" ref="AD128" si="1426">IF(OR(ISERROR(VLOOKUP(CONCATENATE("ALI_",$C128,"_SEG_",$I128,"_PROV_",$D128),Catalogo_Precios,AD$8,FALSE)),L128=0),0,VLOOKUP(CONCATENATE("ALI_",$C128,"_SEG_",$I128,"_PROV_",$D128),Catalogo_Precios,AD$8,FALSE))</f>
        <v>924</v>
      </c>
      <c r="AE128" s="57">
        <f t="shared" ref="AE128" si="1427">IF(OR(ISERROR(VLOOKUP(CONCATENATE("ALI_",$C128,"_SEG_",$I128,"_PROV_",$D128),Catalogo_Precios,AE$8,FALSE)),M128=0),0,VLOOKUP(CONCATENATE("ALI_",$C128,"_SEG_",$I128,"_PROV_",$D128),Catalogo_Precios,AE$8,FALSE))</f>
        <v>924</v>
      </c>
      <c r="AF128" s="57">
        <f t="shared" ref="AF128" si="1428">IF(OR(ISERROR(VLOOKUP(CONCATENATE("ALI_",$C128,"_SEG_",$I128,"_PROV_",$D128),Catalogo_Precios,AF$8,FALSE)),N128=0),0,VLOOKUP(CONCATENATE("ALI_",$C128,"_SEG_",$I128,"_PROV_",$D128),Catalogo_Precios,AF$8,FALSE))</f>
        <v>924</v>
      </c>
      <c r="AG128" s="57">
        <f t="shared" ref="AG128" si="1429">IF(OR(ISERROR(VLOOKUP(CONCATENATE("ALI_",$C128,"_SEG_",$I128,"_PROV_",$D128),Catalogo_Precios,AG$8,FALSE)),O128=0),0,VLOOKUP(CONCATENATE("ALI_",$C128,"_SEG_",$I128,"_PROV_",$D128),Catalogo_Precios,AG$8,FALSE))</f>
        <v>924</v>
      </c>
      <c r="AH128" s="57">
        <f t="shared" ref="AH128" si="1430">IF(OR(ISERROR(VLOOKUP(CONCATENATE("ALI_",$C128,"_SEG_",$I128,"_PROV_",$D128),Catalogo_Precios,AH$8,FALSE)),L128=0),0,VLOOKUP(CONCATENATE("ALI_",$C128,"_SEG_",$I128,"_PROV_",$D128),Catalogo_Precios,AH$8,FALSE))</f>
        <v>924</v>
      </c>
      <c r="AI128" s="57">
        <f t="shared" ref="AI128" si="1431">IF(OR(ISERROR(VLOOKUP(CONCATENATE("ALI_",$C128,"_SEG_",$I128,"_PROV_",$D128),Catalogo_Precios,AI$8,FALSE)),M128=0),0,VLOOKUP(CONCATENATE("ALI_",$C128,"_SEG_",$I128,"_PROV_",$D128),Catalogo_Precios,AI$8,FALSE))</f>
        <v>924</v>
      </c>
      <c r="AJ128" s="57">
        <f t="shared" ref="AJ128" si="1432">IF(OR(ISERROR(VLOOKUP(CONCATENATE("ALI_",$C128,"_SEG_",$I128,"_PROV_",$D128),Catalogo_Precios,AJ$8,FALSE)),N128=0),0,VLOOKUP(CONCATENATE("ALI_",$C128,"_SEG_",$I128,"_PROV_",$D128),Catalogo_Precios,AJ$8,FALSE))</f>
        <v>924</v>
      </c>
      <c r="AK128" s="57">
        <f t="shared" ref="AK128" si="1433">IF(OR(ISERROR(VLOOKUP(CONCATENATE("ALI_",$C128,"_SEG_",$I128,"_PROV_",$D128),Catalogo_Precios,AK$8,FALSE)),O128=0),0,VLOOKUP(CONCATENATE("ALI_",$C128,"_SEG_",$I128,"_PROV_",$D128),Catalogo_Precios,AK$8,FALSE))</f>
        <v>924</v>
      </c>
      <c r="AL128" s="53"/>
      <c r="AM128" s="59" t="str">
        <f t="shared" si="802"/>
        <v>ALI_12_SEG_13</v>
      </c>
      <c r="AN128" s="59" t="str">
        <f t="shared" si="803"/>
        <v>ALI_12_SEG_13_VAL_17010193.2</v>
      </c>
      <c r="AO128" s="60">
        <f t="shared" ref="AO128" si="1434">IF(OR(AB128="",AB128=0),0,COUNTIF(Codificacion,AM128))</f>
        <v>2</v>
      </c>
      <c r="AP128" s="61">
        <f t="array" ref="AP128">MIN(IF(Codificacion=AM128,Total_Cotizacion,""))</f>
        <v>17010193.199999999</v>
      </c>
      <c r="AQ128" s="62" t="b">
        <f t="shared" si="805"/>
        <v>1</v>
      </c>
      <c r="AR128" s="51" t="str">
        <f t="shared" ref="AR128" si="1435">IF(COUNTIF(Codificacion2,CONCATENATE(AM128,"_VAL_",AB128))&gt;1,"Empate","")</f>
        <v/>
      </c>
      <c r="AS128" s="63" t="str">
        <f t="shared" si="807"/>
        <v>X</v>
      </c>
      <c r="AT128" s="59" t="str">
        <f t="shared" si="808"/>
        <v>ALI_12_SEG_13_X</v>
      </c>
      <c r="AU128" s="63">
        <f t="shared" ref="AU128" si="1436">IF(AND(COUNTIF(Codificacion3,AT128)&lt;AO128),1,COUNTIF(Codificacion3,AT128))</f>
        <v>1</v>
      </c>
      <c r="AV128" s="62" t="str">
        <f t="shared" si="810"/>
        <v>Cotizacion Seleccionada</v>
      </c>
      <c r="AW128" s="53"/>
      <c r="AX128" s="51" t="str">
        <f t="shared" si="811"/>
        <v>ALI_12_SEG_13VERDADERO</v>
      </c>
      <c r="AY128" s="51">
        <f t="shared" si="791"/>
        <v>1</v>
      </c>
      <c r="AZ128" s="64" t="b">
        <f t="shared" si="812"/>
        <v>0</v>
      </c>
    </row>
    <row r="129" spans="1:52" x14ac:dyDescent="0.2">
      <c r="A129" s="50" t="str">
        <f t="shared" si="778"/>
        <v>ALI_12_SEG_14</v>
      </c>
      <c r="B129" s="51" t="s">
        <v>54</v>
      </c>
      <c r="C129" s="52">
        <v>12</v>
      </c>
      <c r="D129" s="52">
        <f t="shared" ref="D129" si="1437">IF(ISERROR(VLOOKUP(E129,Proveedores,2,FALSE)),"",VLOOKUP(E129,Proveedores,2,FALSE))</f>
        <v>2087</v>
      </c>
      <c r="E129" s="53" t="s">
        <v>55</v>
      </c>
      <c r="F129" s="54">
        <v>179</v>
      </c>
      <c r="G129" s="53" t="s">
        <v>61</v>
      </c>
      <c r="H129" s="53" t="s">
        <v>66</v>
      </c>
      <c r="I129" s="52">
        <v>14</v>
      </c>
      <c r="J129" s="53" t="s">
        <v>58</v>
      </c>
      <c r="K129" s="55">
        <v>44835</v>
      </c>
      <c r="L129" s="56">
        <v>6333</v>
      </c>
      <c r="M129" s="56">
        <v>8062</v>
      </c>
      <c r="N129" s="56">
        <v>3806</v>
      </c>
      <c r="O129" s="56">
        <v>414</v>
      </c>
      <c r="P129" s="57">
        <v>924</v>
      </c>
      <c r="Q129" s="58">
        <v>0.02</v>
      </c>
      <c r="R129" s="57">
        <v>905.52</v>
      </c>
      <c r="S129" s="57">
        <v>924</v>
      </c>
      <c r="T129" s="58">
        <v>0.02</v>
      </c>
      <c r="U129" s="57">
        <v>905.52</v>
      </c>
      <c r="V129" s="57">
        <v>924</v>
      </c>
      <c r="W129" s="58">
        <v>0.02</v>
      </c>
      <c r="X129" s="57">
        <v>905.52</v>
      </c>
      <c r="Y129" s="57">
        <v>924</v>
      </c>
      <c r="Z129" s="58">
        <v>0.02</v>
      </c>
      <c r="AA129" s="57">
        <v>905.52</v>
      </c>
      <c r="AB129" s="57">
        <v>16856254.800000001</v>
      </c>
      <c r="AC129" s="53" t="str">
        <f t="shared" si="793"/>
        <v>Registro Valido</v>
      </c>
      <c r="AD129" s="57">
        <f t="shared" ref="AD129" si="1438">IF(OR(ISERROR(VLOOKUP(CONCATENATE("ALI_",$C129,"_SEG_",$I129,"_PROV_",$D129),Catalogo_Precios,AD$8,FALSE)),L129=0),0,VLOOKUP(CONCATENATE("ALI_",$C129,"_SEG_",$I129,"_PROV_",$D129),Catalogo_Precios,AD$8,FALSE))</f>
        <v>924</v>
      </c>
      <c r="AE129" s="57">
        <f t="shared" ref="AE129" si="1439">IF(OR(ISERROR(VLOOKUP(CONCATENATE("ALI_",$C129,"_SEG_",$I129,"_PROV_",$D129),Catalogo_Precios,AE$8,FALSE)),M129=0),0,VLOOKUP(CONCATENATE("ALI_",$C129,"_SEG_",$I129,"_PROV_",$D129),Catalogo_Precios,AE$8,FALSE))</f>
        <v>924</v>
      </c>
      <c r="AF129" s="57">
        <f t="shared" ref="AF129" si="1440">IF(OR(ISERROR(VLOOKUP(CONCATENATE("ALI_",$C129,"_SEG_",$I129,"_PROV_",$D129),Catalogo_Precios,AF$8,FALSE)),N129=0),0,VLOOKUP(CONCATENATE("ALI_",$C129,"_SEG_",$I129,"_PROV_",$D129),Catalogo_Precios,AF$8,FALSE))</f>
        <v>924</v>
      </c>
      <c r="AG129" s="57">
        <f t="shared" ref="AG129" si="1441">IF(OR(ISERROR(VLOOKUP(CONCATENATE("ALI_",$C129,"_SEG_",$I129,"_PROV_",$D129),Catalogo_Precios,AG$8,FALSE)),O129=0),0,VLOOKUP(CONCATENATE("ALI_",$C129,"_SEG_",$I129,"_PROV_",$D129),Catalogo_Precios,AG$8,FALSE))</f>
        <v>924</v>
      </c>
      <c r="AH129" s="57">
        <f t="shared" ref="AH129" si="1442">IF(OR(ISERROR(VLOOKUP(CONCATENATE("ALI_",$C129,"_SEG_",$I129,"_PROV_",$D129),Catalogo_Precios,AH$8,FALSE)),L129=0),0,VLOOKUP(CONCATENATE("ALI_",$C129,"_SEG_",$I129,"_PROV_",$D129),Catalogo_Precios,AH$8,FALSE))</f>
        <v>924</v>
      </c>
      <c r="AI129" s="57">
        <f t="shared" ref="AI129" si="1443">IF(OR(ISERROR(VLOOKUP(CONCATENATE("ALI_",$C129,"_SEG_",$I129,"_PROV_",$D129),Catalogo_Precios,AI$8,FALSE)),M129=0),0,VLOOKUP(CONCATENATE("ALI_",$C129,"_SEG_",$I129,"_PROV_",$D129),Catalogo_Precios,AI$8,FALSE))</f>
        <v>924</v>
      </c>
      <c r="AJ129" s="57">
        <f t="shared" ref="AJ129" si="1444">IF(OR(ISERROR(VLOOKUP(CONCATENATE("ALI_",$C129,"_SEG_",$I129,"_PROV_",$D129),Catalogo_Precios,AJ$8,FALSE)),N129=0),0,VLOOKUP(CONCATENATE("ALI_",$C129,"_SEG_",$I129,"_PROV_",$D129),Catalogo_Precios,AJ$8,FALSE))</f>
        <v>924</v>
      </c>
      <c r="AK129" s="57">
        <f t="shared" ref="AK129" si="1445">IF(OR(ISERROR(VLOOKUP(CONCATENATE("ALI_",$C129,"_SEG_",$I129,"_PROV_",$D129),Catalogo_Precios,AK$8,FALSE)),O129=0),0,VLOOKUP(CONCATENATE("ALI_",$C129,"_SEG_",$I129,"_PROV_",$D129),Catalogo_Precios,AK$8,FALSE))</f>
        <v>924</v>
      </c>
      <c r="AL129" s="53"/>
      <c r="AM129" s="59" t="str">
        <f t="shared" si="802"/>
        <v>ALI_12_SEG_14</v>
      </c>
      <c r="AN129" s="59" t="str">
        <f t="shared" si="803"/>
        <v>ALI_12_SEG_14_VAL_16856254.8</v>
      </c>
      <c r="AO129" s="60">
        <f t="shared" ref="AO129" si="1446">IF(OR(AB129="",AB129=0),0,COUNTIF(Codificacion,AM129))</f>
        <v>2</v>
      </c>
      <c r="AP129" s="61">
        <f t="array" ref="AP129">MIN(IF(Codificacion=AM129,Total_Cotizacion,""))</f>
        <v>16856254.800000001</v>
      </c>
      <c r="AQ129" s="62" t="b">
        <f t="shared" si="805"/>
        <v>1</v>
      </c>
      <c r="AR129" s="51" t="str">
        <f t="shared" ref="AR129" si="1447">IF(COUNTIF(Codificacion2,CONCATENATE(AM129,"_VAL_",AB129))&gt;1,"Empate","")</f>
        <v/>
      </c>
      <c r="AS129" s="63" t="str">
        <f t="shared" si="807"/>
        <v>X</v>
      </c>
      <c r="AT129" s="59" t="str">
        <f t="shared" si="808"/>
        <v>ALI_12_SEG_14_X</v>
      </c>
      <c r="AU129" s="63">
        <f t="shared" ref="AU129" si="1448">IF(AND(COUNTIF(Codificacion3,AT129)&lt;AO129),1,COUNTIF(Codificacion3,AT129))</f>
        <v>1</v>
      </c>
      <c r="AV129" s="62" t="str">
        <f t="shared" si="810"/>
        <v>Cotizacion Seleccionada</v>
      </c>
      <c r="AW129" s="53"/>
      <c r="AX129" s="51" t="str">
        <f t="shared" si="811"/>
        <v>ALI_12_SEG_14VERDADERO</v>
      </c>
      <c r="AY129" s="51">
        <f t="shared" si="791"/>
        <v>1</v>
      </c>
      <c r="AZ129" s="64" t="b">
        <f t="shared" si="812"/>
        <v>0</v>
      </c>
    </row>
    <row r="130" spans="1:52" x14ac:dyDescent="0.2">
      <c r="A130" s="50" t="str">
        <f t="shared" si="778"/>
        <v>ALI_12_SEG_15</v>
      </c>
      <c r="B130" s="51" t="s">
        <v>54</v>
      </c>
      <c r="C130" s="52">
        <v>12</v>
      </c>
      <c r="D130" s="52">
        <f t="shared" ref="D130" si="1449">IF(ISERROR(VLOOKUP(E130,Proveedores,2,FALSE)),"",VLOOKUP(E130,Proveedores,2,FALSE))</f>
        <v>2087</v>
      </c>
      <c r="E130" s="53" t="s">
        <v>55</v>
      </c>
      <c r="F130" s="54">
        <v>180</v>
      </c>
      <c r="G130" s="53" t="s">
        <v>61</v>
      </c>
      <c r="H130" s="53" t="s">
        <v>66</v>
      </c>
      <c r="I130" s="52">
        <v>15</v>
      </c>
      <c r="J130" s="53" t="s">
        <v>58</v>
      </c>
      <c r="K130" s="55">
        <v>44835</v>
      </c>
      <c r="L130" s="56">
        <v>5986</v>
      </c>
      <c r="M130" s="56">
        <v>7618</v>
      </c>
      <c r="N130" s="56">
        <v>3598</v>
      </c>
      <c r="O130" s="56">
        <v>392</v>
      </c>
      <c r="P130" s="57">
        <v>924</v>
      </c>
      <c r="Q130" s="58">
        <v>0.02</v>
      </c>
      <c r="R130" s="57">
        <v>905.52</v>
      </c>
      <c r="S130" s="57">
        <v>924</v>
      </c>
      <c r="T130" s="58">
        <v>0.02</v>
      </c>
      <c r="U130" s="57">
        <v>905.52</v>
      </c>
      <c r="V130" s="57">
        <v>924</v>
      </c>
      <c r="W130" s="58">
        <v>0.02</v>
      </c>
      <c r="X130" s="57">
        <v>905.52</v>
      </c>
      <c r="Y130" s="57">
        <v>924</v>
      </c>
      <c r="Z130" s="58">
        <v>0.02</v>
      </c>
      <c r="AA130" s="57">
        <v>905.52</v>
      </c>
      <c r="AB130" s="57">
        <v>15931718.879999999</v>
      </c>
      <c r="AC130" s="53" t="str">
        <f t="shared" si="793"/>
        <v>Registro Valido</v>
      </c>
      <c r="AD130" s="57">
        <f t="shared" ref="AD130" si="1450">IF(OR(ISERROR(VLOOKUP(CONCATENATE("ALI_",$C130,"_SEG_",$I130,"_PROV_",$D130),Catalogo_Precios,AD$8,FALSE)),L130=0),0,VLOOKUP(CONCATENATE("ALI_",$C130,"_SEG_",$I130,"_PROV_",$D130),Catalogo_Precios,AD$8,FALSE))</f>
        <v>924</v>
      </c>
      <c r="AE130" s="57">
        <f t="shared" ref="AE130" si="1451">IF(OR(ISERROR(VLOOKUP(CONCATENATE("ALI_",$C130,"_SEG_",$I130,"_PROV_",$D130),Catalogo_Precios,AE$8,FALSE)),M130=0),0,VLOOKUP(CONCATENATE("ALI_",$C130,"_SEG_",$I130,"_PROV_",$D130),Catalogo_Precios,AE$8,FALSE))</f>
        <v>924</v>
      </c>
      <c r="AF130" s="57">
        <f t="shared" ref="AF130" si="1452">IF(OR(ISERROR(VLOOKUP(CONCATENATE("ALI_",$C130,"_SEG_",$I130,"_PROV_",$D130),Catalogo_Precios,AF$8,FALSE)),N130=0),0,VLOOKUP(CONCATENATE("ALI_",$C130,"_SEG_",$I130,"_PROV_",$D130),Catalogo_Precios,AF$8,FALSE))</f>
        <v>924</v>
      </c>
      <c r="AG130" s="57">
        <f t="shared" ref="AG130" si="1453">IF(OR(ISERROR(VLOOKUP(CONCATENATE("ALI_",$C130,"_SEG_",$I130,"_PROV_",$D130),Catalogo_Precios,AG$8,FALSE)),O130=0),0,VLOOKUP(CONCATENATE("ALI_",$C130,"_SEG_",$I130,"_PROV_",$D130),Catalogo_Precios,AG$8,FALSE))</f>
        <v>924</v>
      </c>
      <c r="AH130" s="57">
        <f t="shared" ref="AH130" si="1454">IF(OR(ISERROR(VLOOKUP(CONCATENATE("ALI_",$C130,"_SEG_",$I130,"_PROV_",$D130),Catalogo_Precios,AH$8,FALSE)),L130=0),0,VLOOKUP(CONCATENATE("ALI_",$C130,"_SEG_",$I130,"_PROV_",$D130),Catalogo_Precios,AH$8,FALSE))</f>
        <v>924</v>
      </c>
      <c r="AI130" s="57">
        <f t="shared" ref="AI130" si="1455">IF(OR(ISERROR(VLOOKUP(CONCATENATE("ALI_",$C130,"_SEG_",$I130,"_PROV_",$D130),Catalogo_Precios,AI$8,FALSE)),M130=0),0,VLOOKUP(CONCATENATE("ALI_",$C130,"_SEG_",$I130,"_PROV_",$D130),Catalogo_Precios,AI$8,FALSE))</f>
        <v>924</v>
      </c>
      <c r="AJ130" s="57">
        <f t="shared" ref="AJ130" si="1456">IF(OR(ISERROR(VLOOKUP(CONCATENATE("ALI_",$C130,"_SEG_",$I130,"_PROV_",$D130),Catalogo_Precios,AJ$8,FALSE)),N130=0),0,VLOOKUP(CONCATENATE("ALI_",$C130,"_SEG_",$I130,"_PROV_",$D130),Catalogo_Precios,AJ$8,FALSE))</f>
        <v>924</v>
      </c>
      <c r="AK130" s="57">
        <f t="shared" ref="AK130" si="1457">IF(OR(ISERROR(VLOOKUP(CONCATENATE("ALI_",$C130,"_SEG_",$I130,"_PROV_",$D130),Catalogo_Precios,AK$8,FALSE)),O130=0),0,VLOOKUP(CONCATENATE("ALI_",$C130,"_SEG_",$I130,"_PROV_",$D130),Catalogo_Precios,AK$8,FALSE))</f>
        <v>924</v>
      </c>
      <c r="AL130" s="53"/>
      <c r="AM130" s="59" t="str">
        <f t="shared" si="802"/>
        <v>ALI_12_SEG_15</v>
      </c>
      <c r="AN130" s="59" t="str">
        <f t="shared" si="803"/>
        <v>ALI_12_SEG_15_VAL_15931718.88</v>
      </c>
      <c r="AO130" s="60">
        <f t="shared" ref="AO130" si="1458">IF(OR(AB130="",AB130=0),0,COUNTIF(Codificacion,AM130))</f>
        <v>2</v>
      </c>
      <c r="AP130" s="61">
        <f t="array" ref="AP130">MIN(IF(Codificacion=AM130,Total_Cotizacion,""))</f>
        <v>15931718.879999999</v>
      </c>
      <c r="AQ130" s="62" t="b">
        <f t="shared" si="805"/>
        <v>1</v>
      </c>
      <c r="AR130" s="51" t="str">
        <f t="shared" ref="AR130" si="1459">IF(COUNTIF(Codificacion2,CONCATENATE(AM130,"_VAL_",AB130))&gt;1,"Empate","")</f>
        <v/>
      </c>
      <c r="AS130" s="63" t="str">
        <f t="shared" si="807"/>
        <v>X</v>
      </c>
      <c r="AT130" s="59" t="str">
        <f t="shared" si="808"/>
        <v>ALI_12_SEG_15_X</v>
      </c>
      <c r="AU130" s="63">
        <f t="shared" ref="AU130" si="1460">IF(AND(COUNTIF(Codificacion3,AT130)&lt;AO130),1,COUNTIF(Codificacion3,AT130))</f>
        <v>1</v>
      </c>
      <c r="AV130" s="62" t="str">
        <f t="shared" si="810"/>
        <v>Cotizacion Seleccionada</v>
      </c>
      <c r="AW130" s="53"/>
      <c r="AX130" s="51" t="str">
        <f t="shared" si="811"/>
        <v>ALI_12_SEG_15VERDADERO</v>
      </c>
      <c r="AY130" s="51">
        <f t="shared" si="791"/>
        <v>1</v>
      </c>
      <c r="AZ130" s="64" t="b">
        <f t="shared" si="812"/>
        <v>0</v>
      </c>
    </row>
    <row r="131" spans="1:52" x14ac:dyDescent="0.2">
      <c r="A131" s="50" t="b">
        <f t="shared" si="778"/>
        <v>0</v>
      </c>
      <c r="B131" s="51" t="s">
        <v>54</v>
      </c>
      <c r="C131" s="52">
        <v>45</v>
      </c>
      <c r="D131" s="52">
        <f t="shared" ref="D131" si="1461">IF(ISERROR(VLOOKUP(E131,Proveedores,2,FALSE)),"",VLOOKUP(E131,Proveedores,2,FALSE))</f>
        <v>2087</v>
      </c>
      <c r="E131" s="53" t="s">
        <v>55</v>
      </c>
      <c r="F131" s="54">
        <v>181</v>
      </c>
      <c r="G131" s="53" t="s">
        <v>56</v>
      </c>
      <c r="H131" s="53" t="s">
        <v>67</v>
      </c>
      <c r="I131" s="52">
        <v>1</v>
      </c>
      <c r="J131" s="53" t="s">
        <v>58</v>
      </c>
      <c r="K131" s="55">
        <v>44835</v>
      </c>
      <c r="L131" s="56">
        <v>6195</v>
      </c>
      <c r="M131" s="56">
        <v>7886</v>
      </c>
      <c r="N131" s="56">
        <v>3724</v>
      </c>
      <c r="O131" s="56">
        <v>405</v>
      </c>
      <c r="P131" s="57">
        <v>578</v>
      </c>
      <c r="Q131" s="58">
        <v>0.1</v>
      </c>
      <c r="R131" s="57">
        <v>520.20000000000005</v>
      </c>
      <c r="S131" s="57">
        <v>769</v>
      </c>
      <c r="T131" s="58">
        <v>0.1</v>
      </c>
      <c r="U131" s="57">
        <v>692.1</v>
      </c>
      <c r="V131" s="57">
        <v>1153</v>
      </c>
      <c r="W131" s="58">
        <v>0.1</v>
      </c>
      <c r="X131" s="57">
        <v>1037.7</v>
      </c>
      <c r="Y131" s="57">
        <v>1153</v>
      </c>
      <c r="Z131" s="58">
        <v>0.1</v>
      </c>
      <c r="AA131" s="57">
        <v>1037.7</v>
      </c>
      <c r="AB131" s="57">
        <v>12965202.900000002</v>
      </c>
      <c r="AC131" s="53" t="str">
        <f t="shared" si="793"/>
        <v>Registro Valido</v>
      </c>
      <c r="AD131" s="57">
        <f t="shared" ref="AD131" si="1462">IF(OR(ISERROR(VLOOKUP(CONCATENATE("ALI_",$C131,"_SEG_",$I131,"_PROV_",$D131),Catalogo_Precios,AD$8,FALSE)),L131=0),0,VLOOKUP(CONCATENATE("ALI_",$C131,"_SEG_",$I131,"_PROV_",$D131),Catalogo_Precios,AD$8,FALSE))</f>
        <v>578</v>
      </c>
      <c r="AE131" s="57">
        <f t="shared" ref="AE131" si="1463">IF(OR(ISERROR(VLOOKUP(CONCATENATE("ALI_",$C131,"_SEG_",$I131,"_PROV_",$D131),Catalogo_Precios,AE$8,FALSE)),M131=0),0,VLOOKUP(CONCATENATE("ALI_",$C131,"_SEG_",$I131,"_PROV_",$D131),Catalogo_Precios,AE$8,FALSE))</f>
        <v>769</v>
      </c>
      <c r="AF131" s="57">
        <f t="shared" ref="AF131" si="1464">IF(OR(ISERROR(VLOOKUP(CONCATENATE("ALI_",$C131,"_SEG_",$I131,"_PROV_",$D131),Catalogo_Precios,AF$8,FALSE)),N131=0),0,VLOOKUP(CONCATENATE("ALI_",$C131,"_SEG_",$I131,"_PROV_",$D131),Catalogo_Precios,AF$8,FALSE))</f>
        <v>1153</v>
      </c>
      <c r="AG131" s="57">
        <f t="shared" ref="AG131" si="1465">IF(OR(ISERROR(VLOOKUP(CONCATENATE("ALI_",$C131,"_SEG_",$I131,"_PROV_",$D131),Catalogo_Precios,AG$8,FALSE)),O131=0),0,VLOOKUP(CONCATENATE("ALI_",$C131,"_SEG_",$I131,"_PROV_",$D131),Catalogo_Precios,AG$8,FALSE))</f>
        <v>1153</v>
      </c>
      <c r="AH131" s="57">
        <f t="shared" ref="AH131" si="1466">IF(OR(ISERROR(VLOOKUP(CONCATENATE("ALI_",$C131,"_SEG_",$I131,"_PROV_",$D131),Catalogo_Precios,AH$8,FALSE)),L131=0),0,VLOOKUP(CONCATENATE("ALI_",$C131,"_SEG_",$I131,"_PROV_",$D131),Catalogo_Precios,AH$8,FALSE))</f>
        <v>578</v>
      </c>
      <c r="AI131" s="57">
        <f t="shared" ref="AI131" si="1467">IF(OR(ISERROR(VLOOKUP(CONCATENATE("ALI_",$C131,"_SEG_",$I131,"_PROV_",$D131),Catalogo_Precios,AI$8,FALSE)),M131=0),0,VLOOKUP(CONCATENATE("ALI_",$C131,"_SEG_",$I131,"_PROV_",$D131),Catalogo_Precios,AI$8,FALSE))</f>
        <v>769</v>
      </c>
      <c r="AJ131" s="57">
        <f t="shared" ref="AJ131" si="1468">IF(OR(ISERROR(VLOOKUP(CONCATENATE("ALI_",$C131,"_SEG_",$I131,"_PROV_",$D131),Catalogo_Precios,AJ$8,FALSE)),N131=0),0,VLOOKUP(CONCATENATE("ALI_",$C131,"_SEG_",$I131,"_PROV_",$D131),Catalogo_Precios,AJ$8,FALSE))</f>
        <v>1153</v>
      </c>
      <c r="AK131" s="57">
        <f t="shared" ref="AK131" si="1469">IF(OR(ISERROR(VLOOKUP(CONCATENATE("ALI_",$C131,"_SEG_",$I131,"_PROV_",$D131),Catalogo_Precios,AK$8,FALSE)),O131=0),0,VLOOKUP(CONCATENATE("ALI_",$C131,"_SEG_",$I131,"_PROV_",$D131),Catalogo_Precios,AK$8,FALSE))</f>
        <v>1153</v>
      </c>
      <c r="AL131" s="53"/>
      <c r="AM131" s="59" t="str">
        <f t="shared" si="802"/>
        <v>ALI_45_SEG_1</v>
      </c>
      <c r="AN131" s="59" t="str">
        <f t="shared" si="803"/>
        <v>ALI_45_SEG_1_VAL_12965202.9</v>
      </c>
      <c r="AO131" s="60">
        <f t="shared" ref="AO131" si="1470">IF(OR(AB131="",AB131=0),0,COUNTIF(Codificacion,AM131))</f>
        <v>7</v>
      </c>
      <c r="AP131" s="61">
        <f t="array" ref="AP131">MIN(IF(Codificacion=AM131,Total_Cotizacion,""))</f>
        <v>11524624.800000001</v>
      </c>
      <c r="AQ131" s="62" t="b">
        <f t="shared" si="805"/>
        <v>0</v>
      </c>
      <c r="AR131" s="51" t="str">
        <f t="shared" ref="AR131" si="1471">IF(COUNTIF(Codificacion2,CONCATENATE(AM131,"_VAL_",AB131))&gt;1,"Empate","")</f>
        <v/>
      </c>
      <c r="AS131" s="63" t="str">
        <f t="shared" si="807"/>
        <v/>
      </c>
      <c r="AT131" s="59" t="str">
        <f t="shared" si="808"/>
        <v>ALI_45_SEG_1_</v>
      </c>
      <c r="AU131" s="63">
        <f t="shared" ref="AU131" si="1472">IF(AND(COUNTIF(Codificacion3,AT131)&lt;AO131),1,COUNTIF(Codificacion3,AT131))</f>
        <v>1</v>
      </c>
      <c r="AV131" s="62" t="str">
        <f t="shared" si="810"/>
        <v>No Seleccionada</v>
      </c>
      <c r="AW131" s="53"/>
      <c r="AX131" s="51" t="str">
        <f t="shared" si="811"/>
        <v>ALI_45_SEG_1FALSO</v>
      </c>
      <c r="AY131" s="51">
        <f t="shared" si="791"/>
        <v>3</v>
      </c>
      <c r="AZ131" s="64" t="b">
        <f t="shared" si="812"/>
        <v>0</v>
      </c>
    </row>
    <row r="132" spans="1:52" x14ac:dyDescent="0.2">
      <c r="A132" s="50" t="b">
        <f t="shared" si="778"/>
        <v>0</v>
      </c>
      <c r="B132" s="51" t="s">
        <v>54</v>
      </c>
      <c r="C132" s="52">
        <v>45</v>
      </c>
      <c r="D132" s="52">
        <f t="shared" ref="D132" si="1473">IF(ISERROR(VLOOKUP(E132,Proveedores,2,FALSE)),"",VLOOKUP(E132,Proveedores,2,FALSE))</f>
        <v>2087</v>
      </c>
      <c r="E132" s="53" t="s">
        <v>55</v>
      </c>
      <c r="F132" s="54">
        <v>182</v>
      </c>
      <c r="G132" s="53" t="s">
        <v>56</v>
      </c>
      <c r="H132" s="53" t="s">
        <v>67</v>
      </c>
      <c r="I132" s="52">
        <v>2</v>
      </c>
      <c r="J132" s="53" t="s">
        <v>58</v>
      </c>
      <c r="K132" s="55">
        <v>44835</v>
      </c>
      <c r="L132" s="56">
        <v>6335</v>
      </c>
      <c r="M132" s="56">
        <v>8064</v>
      </c>
      <c r="N132" s="56">
        <v>3808</v>
      </c>
      <c r="O132" s="56">
        <v>414</v>
      </c>
      <c r="P132" s="57">
        <v>578</v>
      </c>
      <c r="Q132" s="58">
        <v>0.1</v>
      </c>
      <c r="R132" s="57">
        <v>520.20000000000005</v>
      </c>
      <c r="S132" s="57">
        <v>769</v>
      </c>
      <c r="T132" s="58">
        <v>0.1</v>
      </c>
      <c r="U132" s="57">
        <v>692.1</v>
      </c>
      <c r="V132" s="57">
        <v>1153</v>
      </c>
      <c r="W132" s="58">
        <v>0.1</v>
      </c>
      <c r="X132" s="57">
        <v>1037.7</v>
      </c>
      <c r="Y132" s="57">
        <v>1153</v>
      </c>
      <c r="Z132" s="58">
        <v>0.1</v>
      </c>
      <c r="AA132" s="57">
        <v>1037.7</v>
      </c>
      <c r="AB132" s="57">
        <v>13257730.800000001</v>
      </c>
      <c r="AC132" s="53" t="str">
        <f t="shared" si="793"/>
        <v>Registro Valido</v>
      </c>
      <c r="AD132" s="57">
        <f t="shared" ref="AD132" si="1474">IF(OR(ISERROR(VLOOKUP(CONCATENATE("ALI_",$C132,"_SEG_",$I132,"_PROV_",$D132),Catalogo_Precios,AD$8,FALSE)),L132=0),0,VLOOKUP(CONCATENATE("ALI_",$C132,"_SEG_",$I132,"_PROV_",$D132),Catalogo_Precios,AD$8,FALSE))</f>
        <v>578</v>
      </c>
      <c r="AE132" s="57">
        <f t="shared" ref="AE132" si="1475">IF(OR(ISERROR(VLOOKUP(CONCATENATE("ALI_",$C132,"_SEG_",$I132,"_PROV_",$D132),Catalogo_Precios,AE$8,FALSE)),M132=0),0,VLOOKUP(CONCATENATE("ALI_",$C132,"_SEG_",$I132,"_PROV_",$D132),Catalogo_Precios,AE$8,FALSE))</f>
        <v>769</v>
      </c>
      <c r="AF132" s="57">
        <f t="shared" ref="AF132" si="1476">IF(OR(ISERROR(VLOOKUP(CONCATENATE("ALI_",$C132,"_SEG_",$I132,"_PROV_",$D132),Catalogo_Precios,AF$8,FALSE)),N132=0),0,VLOOKUP(CONCATENATE("ALI_",$C132,"_SEG_",$I132,"_PROV_",$D132),Catalogo_Precios,AF$8,FALSE))</f>
        <v>1153</v>
      </c>
      <c r="AG132" s="57">
        <f t="shared" ref="AG132" si="1477">IF(OR(ISERROR(VLOOKUP(CONCATENATE("ALI_",$C132,"_SEG_",$I132,"_PROV_",$D132),Catalogo_Precios,AG$8,FALSE)),O132=0),0,VLOOKUP(CONCATENATE("ALI_",$C132,"_SEG_",$I132,"_PROV_",$D132),Catalogo_Precios,AG$8,FALSE))</f>
        <v>1153</v>
      </c>
      <c r="AH132" s="57">
        <f t="shared" ref="AH132" si="1478">IF(OR(ISERROR(VLOOKUP(CONCATENATE("ALI_",$C132,"_SEG_",$I132,"_PROV_",$D132),Catalogo_Precios,AH$8,FALSE)),L132=0),0,VLOOKUP(CONCATENATE("ALI_",$C132,"_SEG_",$I132,"_PROV_",$D132),Catalogo_Precios,AH$8,FALSE))</f>
        <v>578</v>
      </c>
      <c r="AI132" s="57">
        <f t="shared" ref="AI132" si="1479">IF(OR(ISERROR(VLOOKUP(CONCATENATE("ALI_",$C132,"_SEG_",$I132,"_PROV_",$D132),Catalogo_Precios,AI$8,FALSE)),M132=0),0,VLOOKUP(CONCATENATE("ALI_",$C132,"_SEG_",$I132,"_PROV_",$D132),Catalogo_Precios,AI$8,FALSE))</f>
        <v>769</v>
      </c>
      <c r="AJ132" s="57">
        <f t="shared" ref="AJ132" si="1480">IF(OR(ISERROR(VLOOKUP(CONCATENATE("ALI_",$C132,"_SEG_",$I132,"_PROV_",$D132),Catalogo_Precios,AJ$8,FALSE)),N132=0),0,VLOOKUP(CONCATENATE("ALI_",$C132,"_SEG_",$I132,"_PROV_",$D132),Catalogo_Precios,AJ$8,FALSE))</f>
        <v>1153</v>
      </c>
      <c r="AK132" s="57">
        <f t="shared" ref="AK132" si="1481">IF(OR(ISERROR(VLOOKUP(CONCATENATE("ALI_",$C132,"_SEG_",$I132,"_PROV_",$D132),Catalogo_Precios,AK$8,FALSE)),O132=0),0,VLOOKUP(CONCATENATE("ALI_",$C132,"_SEG_",$I132,"_PROV_",$D132),Catalogo_Precios,AK$8,FALSE))</f>
        <v>1153</v>
      </c>
      <c r="AL132" s="53"/>
      <c r="AM132" s="59" t="str">
        <f t="shared" si="802"/>
        <v>ALI_45_SEG_2</v>
      </c>
      <c r="AN132" s="59" t="str">
        <f t="shared" si="803"/>
        <v>ALI_45_SEG_2_VAL_13257730.8</v>
      </c>
      <c r="AO132" s="60">
        <f t="shared" ref="AO132" si="1482">IF(OR(AB132="",AB132=0),0,COUNTIF(Codificacion,AM132))</f>
        <v>7</v>
      </c>
      <c r="AP132" s="61">
        <f t="array" ref="AP132">MIN(IF(Codificacion=AM132,Total_Cotizacion,""))</f>
        <v>11784649.6</v>
      </c>
      <c r="AQ132" s="62" t="b">
        <f t="shared" si="805"/>
        <v>0</v>
      </c>
      <c r="AR132" s="51" t="str">
        <f t="shared" ref="AR132" si="1483">IF(COUNTIF(Codificacion2,CONCATENATE(AM132,"_VAL_",AB132))&gt;1,"Empate","")</f>
        <v/>
      </c>
      <c r="AS132" s="63" t="str">
        <f t="shared" si="807"/>
        <v/>
      </c>
      <c r="AT132" s="59" t="str">
        <f t="shared" si="808"/>
        <v>ALI_45_SEG_2_</v>
      </c>
      <c r="AU132" s="63">
        <f t="shared" ref="AU132" si="1484">IF(AND(COUNTIF(Codificacion3,AT132)&lt;AO132),1,COUNTIF(Codificacion3,AT132))</f>
        <v>1</v>
      </c>
      <c r="AV132" s="62" t="str">
        <f t="shared" si="810"/>
        <v>No Seleccionada</v>
      </c>
      <c r="AW132" s="53"/>
      <c r="AX132" s="51" t="str">
        <f t="shared" si="811"/>
        <v>ALI_45_SEG_2FALSO</v>
      </c>
      <c r="AY132" s="51">
        <f t="shared" si="791"/>
        <v>3</v>
      </c>
      <c r="AZ132" s="64" t="b">
        <f t="shared" si="812"/>
        <v>0</v>
      </c>
    </row>
    <row r="133" spans="1:52" x14ac:dyDescent="0.2">
      <c r="A133" s="50" t="b">
        <f t="shared" si="778"/>
        <v>0</v>
      </c>
      <c r="B133" s="51" t="s">
        <v>54</v>
      </c>
      <c r="C133" s="52">
        <v>45</v>
      </c>
      <c r="D133" s="52">
        <f t="shared" ref="D133" si="1485">IF(ISERROR(VLOOKUP(E133,Proveedores,2,FALSE)),"",VLOOKUP(E133,Proveedores,2,FALSE))</f>
        <v>2087</v>
      </c>
      <c r="E133" s="53" t="s">
        <v>55</v>
      </c>
      <c r="F133" s="54">
        <v>183</v>
      </c>
      <c r="G133" s="53" t="s">
        <v>56</v>
      </c>
      <c r="H133" s="53" t="s">
        <v>67</v>
      </c>
      <c r="I133" s="52">
        <v>3</v>
      </c>
      <c r="J133" s="53" t="s">
        <v>58</v>
      </c>
      <c r="K133" s="55">
        <v>44835</v>
      </c>
      <c r="L133" s="56">
        <v>6297</v>
      </c>
      <c r="M133" s="56">
        <v>8016</v>
      </c>
      <c r="N133" s="56">
        <v>3785</v>
      </c>
      <c r="O133" s="56">
        <v>411</v>
      </c>
      <c r="P133" s="57">
        <v>578</v>
      </c>
      <c r="Q133" s="58">
        <v>0.1</v>
      </c>
      <c r="R133" s="57">
        <v>520.20000000000005</v>
      </c>
      <c r="S133" s="57">
        <v>769</v>
      </c>
      <c r="T133" s="58">
        <v>0.1</v>
      </c>
      <c r="U133" s="57">
        <v>692.1</v>
      </c>
      <c r="V133" s="57">
        <v>1153</v>
      </c>
      <c r="W133" s="58">
        <v>0.1</v>
      </c>
      <c r="X133" s="57">
        <v>1037.7</v>
      </c>
      <c r="Y133" s="57">
        <v>1153</v>
      </c>
      <c r="Z133" s="58">
        <v>0.1</v>
      </c>
      <c r="AA133" s="57">
        <v>1037.7</v>
      </c>
      <c r="AB133" s="57">
        <v>13177762.199999999</v>
      </c>
      <c r="AC133" s="53" t="str">
        <f t="shared" si="793"/>
        <v>Registro Valido</v>
      </c>
      <c r="AD133" s="57">
        <f t="shared" ref="AD133" si="1486">IF(OR(ISERROR(VLOOKUP(CONCATENATE("ALI_",$C133,"_SEG_",$I133,"_PROV_",$D133),Catalogo_Precios,AD$8,FALSE)),L133=0),0,VLOOKUP(CONCATENATE("ALI_",$C133,"_SEG_",$I133,"_PROV_",$D133),Catalogo_Precios,AD$8,FALSE))</f>
        <v>578</v>
      </c>
      <c r="AE133" s="57">
        <f t="shared" ref="AE133" si="1487">IF(OR(ISERROR(VLOOKUP(CONCATENATE("ALI_",$C133,"_SEG_",$I133,"_PROV_",$D133),Catalogo_Precios,AE$8,FALSE)),M133=0),0,VLOOKUP(CONCATENATE("ALI_",$C133,"_SEG_",$I133,"_PROV_",$D133),Catalogo_Precios,AE$8,FALSE))</f>
        <v>769</v>
      </c>
      <c r="AF133" s="57">
        <f t="shared" ref="AF133" si="1488">IF(OR(ISERROR(VLOOKUP(CONCATENATE("ALI_",$C133,"_SEG_",$I133,"_PROV_",$D133),Catalogo_Precios,AF$8,FALSE)),N133=0),0,VLOOKUP(CONCATENATE("ALI_",$C133,"_SEG_",$I133,"_PROV_",$D133),Catalogo_Precios,AF$8,FALSE))</f>
        <v>1153</v>
      </c>
      <c r="AG133" s="57">
        <f t="shared" ref="AG133" si="1489">IF(OR(ISERROR(VLOOKUP(CONCATENATE("ALI_",$C133,"_SEG_",$I133,"_PROV_",$D133),Catalogo_Precios,AG$8,FALSE)),O133=0),0,VLOOKUP(CONCATENATE("ALI_",$C133,"_SEG_",$I133,"_PROV_",$D133),Catalogo_Precios,AG$8,FALSE))</f>
        <v>1153</v>
      </c>
      <c r="AH133" s="57">
        <f t="shared" ref="AH133" si="1490">IF(OR(ISERROR(VLOOKUP(CONCATENATE("ALI_",$C133,"_SEG_",$I133,"_PROV_",$D133),Catalogo_Precios,AH$8,FALSE)),L133=0),0,VLOOKUP(CONCATENATE("ALI_",$C133,"_SEG_",$I133,"_PROV_",$D133),Catalogo_Precios,AH$8,FALSE))</f>
        <v>578</v>
      </c>
      <c r="AI133" s="57">
        <f t="shared" ref="AI133" si="1491">IF(OR(ISERROR(VLOOKUP(CONCATENATE("ALI_",$C133,"_SEG_",$I133,"_PROV_",$D133),Catalogo_Precios,AI$8,FALSE)),M133=0),0,VLOOKUP(CONCATENATE("ALI_",$C133,"_SEG_",$I133,"_PROV_",$D133),Catalogo_Precios,AI$8,FALSE))</f>
        <v>769</v>
      </c>
      <c r="AJ133" s="57">
        <f t="shared" ref="AJ133" si="1492">IF(OR(ISERROR(VLOOKUP(CONCATENATE("ALI_",$C133,"_SEG_",$I133,"_PROV_",$D133),Catalogo_Precios,AJ$8,FALSE)),N133=0),0,VLOOKUP(CONCATENATE("ALI_",$C133,"_SEG_",$I133,"_PROV_",$D133),Catalogo_Precios,AJ$8,FALSE))</f>
        <v>1153</v>
      </c>
      <c r="AK133" s="57">
        <f t="shared" ref="AK133" si="1493">IF(OR(ISERROR(VLOOKUP(CONCATENATE("ALI_",$C133,"_SEG_",$I133,"_PROV_",$D133),Catalogo_Precios,AK$8,FALSE)),O133=0),0,VLOOKUP(CONCATENATE("ALI_",$C133,"_SEG_",$I133,"_PROV_",$D133),Catalogo_Precios,AK$8,FALSE))</f>
        <v>1153</v>
      </c>
      <c r="AL133" s="53"/>
      <c r="AM133" s="59" t="str">
        <f t="shared" si="802"/>
        <v>ALI_45_SEG_3</v>
      </c>
      <c r="AN133" s="59" t="str">
        <f t="shared" si="803"/>
        <v>ALI_45_SEG_3_VAL_13177762.2</v>
      </c>
      <c r="AO133" s="60">
        <f t="shared" ref="AO133" si="1494">IF(OR(AB133="",AB133=0),0,COUNTIF(Codificacion,AM133))</f>
        <v>7</v>
      </c>
      <c r="AP133" s="61">
        <f t="array" ref="AP133">MIN(IF(Codificacion=AM133,Total_Cotizacion,""))</f>
        <v>11713566.4</v>
      </c>
      <c r="AQ133" s="62" t="b">
        <f t="shared" si="805"/>
        <v>0</v>
      </c>
      <c r="AR133" s="51" t="str">
        <f t="shared" ref="AR133" si="1495">IF(COUNTIF(Codificacion2,CONCATENATE(AM133,"_VAL_",AB133))&gt;1,"Empate","")</f>
        <v/>
      </c>
      <c r="AS133" s="63" t="str">
        <f t="shared" si="807"/>
        <v/>
      </c>
      <c r="AT133" s="59" t="str">
        <f t="shared" si="808"/>
        <v>ALI_45_SEG_3_</v>
      </c>
      <c r="AU133" s="63">
        <f t="shared" ref="AU133" si="1496">IF(AND(COUNTIF(Codificacion3,AT133)&lt;AO133),1,COUNTIF(Codificacion3,AT133))</f>
        <v>1</v>
      </c>
      <c r="AV133" s="62" t="str">
        <f t="shared" si="810"/>
        <v>No Seleccionada</v>
      </c>
      <c r="AW133" s="53"/>
      <c r="AX133" s="51" t="str">
        <f t="shared" si="811"/>
        <v>ALI_45_SEG_3FALSO</v>
      </c>
      <c r="AY133" s="51">
        <f t="shared" si="791"/>
        <v>3</v>
      </c>
      <c r="AZ133" s="64" t="b">
        <f t="shared" si="812"/>
        <v>0</v>
      </c>
    </row>
    <row r="134" spans="1:52" x14ac:dyDescent="0.2">
      <c r="A134" s="50" t="b">
        <f t="shared" si="778"/>
        <v>0</v>
      </c>
      <c r="B134" s="51" t="s">
        <v>54</v>
      </c>
      <c r="C134" s="52">
        <v>45</v>
      </c>
      <c r="D134" s="52">
        <f t="shared" ref="D134" si="1497">IF(ISERROR(VLOOKUP(E134,Proveedores,2,FALSE)),"",VLOOKUP(E134,Proveedores,2,FALSE))</f>
        <v>2087</v>
      </c>
      <c r="E134" s="53" t="s">
        <v>55</v>
      </c>
      <c r="F134" s="54">
        <v>184</v>
      </c>
      <c r="G134" s="53" t="s">
        <v>56</v>
      </c>
      <c r="H134" s="53" t="s">
        <v>67</v>
      </c>
      <c r="I134" s="52">
        <v>4</v>
      </c>
      <c r="J134" s="53" t="s">
        <v>58</v>
      </c>
      <c r="K134" s="55">
        <v>44835</v>
      </c>
      <c r="L134" s="56">
        <v>6710</v>
      </c>
      <c r="M134" s="56">
        <v>8541</v>
      </c>
      <c r="N134" s="56">
        <v>4033</v>
      </c>
      <c r="O134" s="56">
        <v>439</v>
      </c>
      <c r="P134" s="57">
        <v>578</v>
      </c>
      <c r="Q134" s="58">
        <v>0.1</v>
      </c>
      <c r="R134" s="57">
        <v>520.20000000000005</v>
      </c>
      <c r="S134" s="57">
        <v>769</v>
      </c>
      <c r="T134" s="58">
        <v>0.1</v>
      </c>
      <c r="U134" s="57">
        <v>692.1</v>
      </c>
      <c r="V134" s="57">
        <v>1153</v>
      </c>
      <c r="W134" s="58">
        <v>0.1</v>
      </c>
      <c r="X134" s="57">
        <v>1037.7</v>
      </c>
      <c r="Y134" s="57">
        <v>1153</v>
      </c>
      <c r="Z134" s="58">
        <v>0.1</v>
      </c>
      <c r="AA134" s="57">
        <v>1037.7</v>
      </c>
      <c r="AB134" s="57">
        <v>14042362.500000002</v>
      </c>
      <c r="AC134" s="53" t="str">
        <f t="shared" si="793"/>
        <v>Registro Valido</v>
      </c>
      <c r="AD134" s="57">
        <f t="shared" ref="AD134" si="1498">IF(OR(ISERROR(VLOOKUP(CONCATENATE("ALI_",$C134,"_SEG_",$I134,"_PROV_",$D134),Catalogo_Precios,AD$8,FALSE)),L134=0),0,VLOOKUP(CONCATENATE("ALI_",$C134,"_SEG_",$I134,"_PROV_",$D134),Catalogo_Precios,AD$8,FALSE))</f>
        <v>578</v>
      </c>
      <c r="AE134" s="57">
        <f t="shared" ref="AE134" si="1499">IF(OR(ISERROR(VLOOKUP(CONCATENATE("ALI_",$C134,"_SEG_",$I134,"_PROV_",$D134),Catalogo_Precios,AE$8,FALSE)),M134=0),0,VLOOKUP(CONCATENATE("ALI_",$C134,"_SEG_",$I134,"_PROV_",$D134),Catalogo_Precios,AE$8,FALSE))</f>
        <v>769</v>
      </c>
      <c r="AF134" s="57">
        <f t="shared" ref="AF134" si="1500">IF(OR(ISERROR(VLOOKUP(CONCATENATE("ALI_",$C134,"_SEG_",$I134,"_PROV_",$D134),Catalogo_Precios,AF$8,FALSE)),N134=0),0,VLOOKUP(CONCATENATE("ALI_",$C134,"_SEG_",$I134,"_PROV_",$D134),Catalogo_Precios,AF$8,FALSE))</f>
        <v>1153</v>
      </c>
      <c r="AG134" s="57">
        <f t="shared" ref="AG134" si="1501">IF(OR(ISERROR(VLOOKUP(CONCATENATE("ALI_",$C134,"_SEG_",$I134,"_PROV_",$D134),Catalogo_Precios,AG$8,FALSE)),O134=0),0,VLOOKUP(CONCATENATE("ALI_",$C134,"_SEG_",$I134,"_PROV_",$D134),Catalogo_Precios,AG$8,FALSE))</f>
        <v>1153</v>
      </c>
      <c r="AH134" s="57">
        <f t="shared" ref="AH134" si="1502">IF(OR(ISERROR(VLOOKUP(CONCATENATE("ALI_",$C134,"_SEG_",$I134,"_PROV_",$D134),Catalogo_Precios,AH$8,FALSE)),L134=0),0,VLOOKUP(CONCATENATE("ALI_",$C134,"_SEG_",$I134,"_PROV_",$D134),Catalogo_Precios,AH$8,FALSE))</f>
        <v>578</v>
      </c>
      <c r="AI134" s="57">
        <f t="shared" ref="AI134" si="1503">IF(OR(ISERROR(VLOOKUP(CONCATENATE("ALI_",$C134,"_SEG_",$I134,"_PROV_",$D134),Catalogo_Precios,AI$8,FALSE)),M134=0),0,VLOOKUP(CONCATENATE("ALI_",$C134,"_SEG_",$I134,"_PROV_",$D134),Catalogo_Precios,AI$8,FALSE))</f>
        <v>769</v>
      </c>
      <c r="AJ134" s="57">
        <f t="shared" ref="AJ134" si="1504">IF(OR(ISERROR(VLOOKUP(CONCATENATE("ALI_",$C134,"_SEG_",$I134,"_PROV_",$D134),Catalogo_Precios,AJ$8,FALSE)),N134=0),0,VLOOKUP(CONCATENATE("ALI_",$C134,"_SEG_",$I134,"_PROV_",$D134),Catalogo_Precios,AJ$8,FALSE))</f>
        <v>1153</v>
      </c>
      <c r="AK134" s="57">
        <f t="shared" ref="AK134" si="1505">IF(OR(ISERROR(VLOOKUP(CONCATENATE("ALI_",$C134,"_SEG_",$I134,"_PROV_",$D134),Catalogo_Precios,AK$8,FALSE)),O134=0),0,VLOOKUP(CONCATENATE("ALI_",$C134,"_SEG_",$I134,"_PROV_",$D134),Catalogo_Precios,AK$8,FALSE))</f>
        <v>1153</v>
      </c>
      <c r="AL134" s="53"/>
      <c r="AM134" s="59" t="str">
        <f t="shared" si="802"/>
        <v>ALI_45_SEG_4</v>
      </c>
      <c r="AN134" s="59" t="str">
        <f t="shared" si="803"/>
        <v>ALI_45_SEG_4_VAL_14042362.5</v>
      </c>
      <c r="AO134" s="60">
        <f t="shared" ref="AO134" si="1506">IF(OR(AB134="",AB134=0),0,COUNTIF(Codificacion,AM134))</f>
        <v>6</v>
      </c>
      <c r="AP134" s="61">
        <f t="array" ref="AP134">MIN(IF(Codificacion=AM134,Total_Cotizacion,""))</f>
        <v>12482100</v>
      </c>
      <c r="AQ134" s="62" t="b">
        <f t="shared" si="805"/>
        <v>0</v>
      </c>
      <c r="AR134" s="51" t="str">
        <f t="shared" ref="AR134" si="1507">IF(COUNTIF(Codificacion2,CONCATENATE(AM134,"_VAL_",AB134))&gt;1,"Empate","")</f>
        <v/>
      </c>
      <c r="AS134" s="63" t="str">
        <f t="shared" si="807"/>
        <v/>
      </c>
      <c r="AT134" s="59" t="str">
        <f t="shared" si="808"/>
        <v>ALI_45_SEG_4_</v>
      </c>
      <c r="AU134" s="63">
        <f t="shared" ref="AU134" si="1508">IF(AND(COUNTIF(Codificacion3,AT134)&lt;AO134),1,COUNTIF(Codificacion3,AT134))</f>
        <v>1</v>
      </c>
      <c r="AV134" s="62" t="str">
        <f t="shared" si="810"/>
        <v>No Seleccionada</v>
      </c>
      <c r="AW134" s="53"/>
      <c r="AX134" s="51" t="str">
        <f t="shared" si="811"/>
        <v>ALI_45_SEG_4FALSO</v>
      </c>
      <c r="AY134" s="51">
        <f t="shared" si="791"/>
        <v>3</v>
      </c>
      <c r="AZ134" s="64" t="b">
        <f t="shared" si="812"/>
        <v>0</v>
      </c>
    </row>
    <row r="135" spans="1:52" x14ac:dyDescent="0.2">
      <c r="A135" s="50" t="b">
        <f t="shared" si="778"/>
        <v>0</v>
      </c>
      <c r="B135" s="51" t="s">
        <v>54</v>
      </c>
      <c r="C135" s="52">
        <v>45</v>
      </c>
      <c r="D135" s="52">
        <f t="shared" ref="D135" si="1509">IF(ISERROR(VLOOKUP(E135,Proveedores,2,FALSE)),"",VLOOKUP(E135,Proveedores,2,FALSE))</f>
        <v>2087</v>
      </c>
      <c r="E135" s="53" t="s">
        <v>55</v>
      </c>
      <c r="F135" s="54">
        <v>185</v>
      </c>
      <c r="G135" s="53" t="s">
        <v>56</v>
      </c>
      <c r="H135" s="53" t="s">
        <v>67</v>
      </c>
      <c r="I135" s="52">
        <v>5</v>
      </c>
      <c r="J135" s="53" t="s">
        <v>58</v>
      </c>
      <c r="K135" s="55">
        <v>44835</v>
      </c>
      <c r="L135" s="56">
        <v>6237</v>
      </c>
      <c r="M135" s="56">
        <v>7940</v>
      </c>
      <c r="N135" s="56">
        <v>3749</v>
      </c>
      <c r="O135" s="56">
        <v>407</v>
      </c>
      <c r="P135" s="57">
        <v>578</v>
      </c>
      <c r="Q135" s="58">
        <v>0.1</v>
      </c>
      <c r="R135" s="57">
        <v>520.20000000000005</v>
      </c>
      <c r="S135" s="57">
        <v>769</v>
      </c>
      <c r="T135" s="58">
        <v>0.1</v>
      </c>
      <c r="U135" s="57">
        <v>692.1</v>
      </c>
      <c r="V135" s="57">
        <v>1153</v>
      </c>
      <c r="W135" s="58">
        <v>0.1</v>
      </c>
      <c r="X135" s="57">
        <v>1037.7</v>
      </c>
      <c r="Y135" s="57">
        <v>1153</v>
      </c>
      <c r="Z135" s="58">
        <v>0.1</v>
      </c>
      <c r="AA135" s="57">
        <v>1037.7</v>
      </c>
      <c r="AB135" s="57">
        <v>13052442.600000001</v>
      </c>
      <c r="AC135" s="53" t="str">
        <f t="shared" si="793"/>
        <v>Registro Valido</v>
      </c>
      <c r="AD135" s="57">
        <f t="shared" ref="AD135" si="1510">IF(OR(ISERROR(VLOOKUP(CONCATENATE("ALI_",$C135,"_SEG_",$I135,"_PROV_",$D135),Catalogo_Precios,AD$8,FALSE)),L135=0),0,VLOOKUP(CONCATENATE("ALI_",$C135,"_SEG_",$I135,"_PROV_",$D135),Catalogo_Precios,AD$8,FALSE))</f>
        <v>578</v>
      </c>
      <c r="AE135" s="57">
        <f t="shared" ref="AE135" si="1511">IF(OR(ISERROR(VLOOKUP(CONCATENATE("ALI_",$C135,"_SEG_",$I135,"_PROV_",$D135),Catalogo_Precios,AE$8,FALSE)),M135=0),0,VLOOKUP(CONCATENATE("ALI_",$C135,"_SEG_",$I135,"_PROV_",$D135),Catalogo_Precios,AE$8,FALSE))</f>
        <v>769</v>
      </c>
      <c r="AF135" s="57">
        <f t="shared" ref="AF135" si="1512">IF(OR(ISERROR(VLOOKUP(CONCATENATE("ALI_",$C135,"_SEG_",$I135,"_PROV_",$D135),Catalogo_Precios,AF$8,FALSE)),N135=0),0,VLOOKUP(CONCATENATE("ALI_",$C135,"_SEG_",$I135,"_PROV_",$D135),Catalogo_Precios,AF$8,FALSE))</f>
        <v>1153</v>
      </c>
      <c r="AG135" s="57">
        <f t="shared" ref="AG135" si="1513">IF(OR(ISERROR(VLOOKUP(CONCATENATE("ALI_",$C135,"_SEG_",$I135,"_PROV_",$D135),Catalogo_Precios,AG$8,FALSE)),O135=0),0,VLOOKUP(CONCATENATE("ALI_",$C135,"_SEG_",$I135,"_PROV_",$D135),Catalogo_Precios,AG$8,FALSE))</f>
        <v>1153</v>
      </c>
      <c r="AH135" s="57">
        <f t="shared" ref="AH135" si="1514">IF(OR(ISERROR(VLOOKUP(CONCATENATE("ALI_",$C135,"_SEG_",$I135,"_PROV_",$D135),Catalogo_Precios,AH$8,FALSE)),L135=0),0,VLOOKUP(CONCATENATE("ALI_",$C135,"_SEG_",$I135,"_PROV_",$D135),Catalogo_Precios,AH$8,FALSE))</f>
        <v>578</v>
      </c>
      <c r="AI135" s="57">
        <f t="shared" ref="AI135" si="1515">IF(OR(ISERROR(VLOOKUP(CONCATENATE("ALI_",$C135,"_SEG_",$I135,"_PROV_",$D135),Catalogo_Precios,AI$8,FALSE)),M135=0),0,VLOOKUP(CONCATENATE("ALI_",$C135,"_SEG_",$I135,"_PROV_",$D135),Catalogo_Precios,AI$8,FALSE))</f>
        <v>769</v>
      </c>
      <c r="AJ135" s="57">
        <f t="shared" ref="AJ135" si="1516">IF(OR(ISERROR(VLOOKUP(CONCATENATE("ALI_",$C135,"_SEG_",$I135,"_PROV_",$D135),Catalogo_Precios,AJ$8,FALSE)),N135=0),0,VLOOKUP(CONCATENATE("ALI_",$C135,"_SEG_",$I135,"_PROV_",$D135),Catalogo_Precios,AJ$8,FALSE))</f>
        <v>1153</v>
      </c>
      <c r="AK135" s="57">
        <f t="shared" ref="AK135" si="1517">IF(OR(ISERROR(VLOOKUP(CONCATENATE("ALI_",$C135,"_SEG_",$I135,"_PROV_",$D135),Catalogo_Precios,AK$8,FALSE)),O135=0),0,VLOOKUP(CONCATENATE("ALI_",$C135,"_SEG_",$I135,"_PROV_",$D135),Catalogo_Precios,AK$8,FALSE))</f>
        <v>1153</v>
      </c>
      <c r="AL135" s="53"/>
      <c r="AM135" s="59" t="str">
        <f t="shared" si="802"/>
        <v>ALI_45_SEG_5</v>
      </c>
      <c r="AN135" s="59" t="str">
        <f t="shared" si="803"/>
        <v>ALI_45_SEG_5_VAL_13052442.6</v>
      </c>
      <c r="AO135" s="60">
        <f t="shared" ref="AO135" si="1518">IF(OR(AB135="",AB135=0),0,COUNTIF(Codificacion,AM135))</f>
        <v>6</v>
      </c>
      <c r="AP135" s="61">
        <f t="array" ref="AP135">MIN(IF(Codificacion=AM135,Total_Cotizacion,""))</f>
        <v>11602171.200000001</v>
      </c>
      <c r="AQ135" s="62" t="b">
        <f t="shared" si="805"/>
        <v>0</v>
      </c>
      <c r="AR135" s="51" t="str">
        <f t="shared" ref="AR135" si="1519">IF(COUNTIF(Codificacion2,CONCATENATE(AM135,"_VAL_",AB135))&gt;1,"Empate","")</f>
        <v/>
      </c>
      <c r="AS135" s="63" t="str">
        <f t="shared" si="807"/>
        <v/>
      </c>
      <c r="AT135" s="59" t="str">
        <f t="shared" si="808"/>
        <v>ALI_45_SEG_5_</v>
      </c>
      <c r="AU135" s="63">
        <f t="shared" ref="AU135" si="1520">IF(AND(COUNTIF(Codificacion3,AT135)&lt;AO135),1,COUNTIF(Codificacion3,AT135))</f>
        <v>1</v>
      </c>
      <c r="AV135" s="62" t="str">
        <f t="shared" si="810"/>
        <v>No Seleccionada</v>
      </c>
      <c r="AW135" s="53"/>
      <c r="AX135" s="51" t="str">
        <f t="shared" si="811"/>
        <v>ALI_45_SEG_5FALSO</v>
      </c>
      <c r="AY135" s="51">
        <f t="shared" si="791"/>
        <v>3</v>
      </c>
      <c r="AZ135" s="64" t="b">
        <f t="shared" si="812"/>
        <v>0</v>
      </c>
    </row>
    <row r="136" spans="1:52" x14ac:dyDescent="0.2">
      <c r="A136" s="50" t="b">
        <f t="shared" si="778"/>
        <v>0</v>
      </c>
      <c r="B136" s="51" t="s">
        <v>54</v>
      </c>
      <c r="C136" s="52">
        <v>45</v>
      </c>
      <c r="D136" s="52">
        <f t="shared" ref="D136" si="1521">IF(ISERROR(VLOOKUP(E136,Proveedores,2,FALSE)),"",VLOOKUP(E136,Proveedores,2,FALSE))</f>
        <v>2087</v>
      </c>
      <c r="E136" s="53" t="s">
        <v>55</v>
      </c>
      <c r="F136" s="54">
        <v>186</v>
      </c>
      <c r="G136" s="53" t="s">
        <v>56</v>
      </c>
      <c r="H136" s="53" t="s">
        <v>67</v>
      </c>
      <c r="I136" s="52">
        <v>6</v>
      </c>
      <c r="J136" s="53" t="s">
        <v>58</v>
      </c>
      <c r="K136" s="55">
        <v>44835</v>
      </c>
      <c r="L136" s="56">
        <v>6750</v>
      </c>
      <c r="M136" s="56">
        <v>8594</v>
      </c>
      <c r="N136" s="56">
        <v>4057</v>
      </c>
      <c r="O136" s="56">
        <v>441</v>
      </c>
      <c r="P136" s="57">
        <v>578</v>
      </c>
      <c r="Q136" s="58">
        <v>0.08</v>
      </c>
      <c r="R136" s="57">
        <v>531.76</v>
      </c>
      <c r="S136" s="57">
        <v>769</v>
      </c>
      <c r="T136" s="58">
        <v>0.08</v>
      </c>
      <c r="U136" s="57">
        <v>707.48</v>
      </c>
      <c r="V136" s="57">
        <v>1153</v>
      </c>
      <c r="W136" s="58">
        <v>0.08</v>
      </c>
      <c r="X136" s="57">
        <v>1060.76</v>
      </c>
      <c r="Y136" s="57">
        <v>1153</v>
      </c>
      <c r="Z136" s="58">
        <v>0.08</v>
      </c>
      <c r="AA136" s="57">
        <v>1060.76</v>
      </c>
      <c r="AB136" s="57">
        <v>14440761.600000001</v>
      </c>
      <c r="AC136" s="53" t="str">
        <f t="shared" si="793"/>
        <v>Registro Valido</v>
      </c>
      <c r="AD136" s="57">
        <f t="shared" ref="AD136" si="1522">IF(OR(ISERROR(VLOOKUP(CONCATENATE("ALI_",$C136,"_SEG_",$I136,"_PROV_",$D136),Catalogo_Precios,AD$8,FALSE)),L136=0),0,VLOOKUP(CONCATENATE("ALI_",$C136,"_SEG_",$I136,"_PROV_",$D136),Catalogo_Precios,AD$8,FALSE))</f>
        <v>578</v>
      </c>
      <c r="AE136" s="57">
        <f t="shared" ref="AE136" si="1523">IF(OR(ISERROR(VLOOKUP(CONCATENATE("ALI_",$C136,"_SEG_",$I136,"_PROV_",$D136),Catalogo_Precios,AE$8,FALSE)),M136=0),0,VLOOKUP(CONCATENATE("ALI_",$C136,"_SEG_",$I136,"_PROV_",$D136),Catalogo_Precios,AE$8,FALSE))</f>
        <v>769</v>
      </c>
      <c r="AF136" s="57">
        <f t="shared" ref="AF136" si="1524">IF(OR(ISERROR(VLOOKUP(CONCATENATE("ALI_",$C136,"_SEG_",$I136,"_PROV_",$D136),Catalogo_Precios,AF$8,FALSE)),N136=0),0,VLOOKUP(CONCATENATE("ALI_",$C136,"_SEG_",$I136,"_PROV_",$D136),Catalogo_Precios,AF$8,FALSE))</f>
        <v>1153</v>
      </c>
      <c r="AG136" s="57">
        <f t="shared" ref="AG136" si="1525">IF(OR(ISERROR(VLOOKUP(CONCATENATE("ALI_",$C136,"_SEG_",$I136,"_PROV_",$D136),Catalogo_Precios,AG$8,FALSE)),O136=0),0,VLOOKUP(CONCATENATE("ALI_",$C136,"_SEG_",$I136,"_PROV_",$D136),Catalogo_Precios,AG$8,FALSE))</f>
        <v>1153</v>
      </c>
      <c r="AH136" s="57">
        <f t="shared" ref="AH136" si="1526">IF(OR(ISERROR(VLOOKUP(CONCATENATE("ALI_",$C136,"_SEG_",$I136,"_PROV_",$D136),Catalogo_Precios,AH$8,FALSE)),L136=0),0,VLOOKUP(CONCATENATE("ALI_",$C136,"_SEG_",$I136,"_PROV_",$D136),Catalogo_Precios,AH$8,FALSE))</f>
        <v>578</v>
      </c>
      <c r="AI136" s="57">
        <f t="shared" ref="AI136" si="1527">IF(OR(ISERROR(VLOOKUP(CONCATENATE("ALI_",$C136,"_SEG_",$I136,"_PROV_",$D136),Catalogo_Precios,AI$8,FALSE)),M136=0),0,VLOOKUP(CONCATENATE("ALI_",$C136,"_SEG_",$I136,"_PROV_",$D136),Catalogo_Precios,AI$8,FALSE))</f>
        <v>769</v>
      </c>
      <c r="AJ136" s="57">
        <f t="shared" ref="AJ136" si="1528">IF(OR(ISERROR(VLOOKUP(CONCATENATE("ALI_",$C136,"_SEG_",$I136,"_PROV_",$D136),Catalogo_Precios,AJ$8,FALSE)),N136=0),0,VLOOKUP(CONCATENATE("ALI_",$C136,"_SEG_",$I136,"_PROV_",$D136),Catalogo_Precios,AJ$8,FALSE))</f>
        <v>1153</v>
      </c>
      <c r="AK136" s="57">
        <f t="shared" ref="AK136" si="1529">IF(OR(ISERROR(VLOOKUP(CONCATENATE("ALI_",$C136,"_SEG_",$I136,"_PROV_",$D136),Catalogo_Precios,AK$8,FALSE)),O136=0),0,VLOOKUP(CONCATENATE("ALI_",$C136,"_SEG_",$I136,"_PROV_",$D136),Catalogo_Precios,AK$8,FALSE))</f>
        <v>1153</v>
      </c>
      <c r="AL136" s="53"/>
      <c r="AM136" s="59" t="str">
        <f t="shared" si="802"/>
        <v>ALI_45_SEG_6</v>
      </c>
      <c r="AN136" s="59" t="str">
        <f t="shared" si="803"/>
        <v>ALI_45_SEG_6_VAL_14440761.6</v>
      </c>
      <c r="AO136" s="60">
        <f t="shared" ref="AO136" si="1530">IF(OR(AB136="",AB136=0),0,COUNTIF(Codificacion,AM136))</f>
        <v>6</v>
      </c>
      <c r="AP136" s="61">
        <f t="array" ref="AP136">MIN(IF(Codificacion=AM136,Total_Cotizacion,""))</f>
        <v>12557184.000000002</v>
      </c>
      <c r="AQ136" s="62" t="b">
        <f t="shared" si="805"/>
        <v>0</v>
      </c>
      <c r="AR136" s="51" t="str">
        <f t="shared" ref="AR136" si="1531">IF(COUNTIF(Codificacion2,CONCATENATE(AM136,"_VAL_",AB136))&gt;1,"Empate","")</f>
        <v/>
      </c>
      <c r="AS136" s="63" t="str">
        <f t="shared" si="807"/>
        <v/>
      </c>
      <c r="AT136" s="59" t="str">
        <f t="shared" si="808"/>
        <v>ALI_45_SEG_6_</v>
      </c>
      <c r="AU136" s="63">
        <f t="shared" ref="AU136" si="1532">IF(AND(COUNTIF(Codificacion3,AT136)&lt;AO136),1,COUNTIF(Codificacion3,AT136))</f>
        <v>1</v>
      </c>
      <c r="AV136" s="62" t="str">
        <f t="shared" si="810"/>
        <v>No Seleccionada</v>
      </c>
      <c r="AW136" s="53"/>
      <c r="AX136" s="51" t="str">
        <f t="shared" si="811"/>
        <v>ALI_45_SEG_6FALSO</v>
      </c>
      <c r="AY136" s="51">
        <f t="shared" si="791"/>
        <v>3</v>
      </c>
      <c r="AZ136" s="64" t="b">
        <f t="shared" si="812"/>
        <v>0</v>
      </c>
    </row>
    <row r="137" spans="1:52" x14ac:dyDescent="0.2">
      <c r="A137" s="50" t="b">
        <f t="shared" si="778"/>
        <v>0</v>
      </c>
      <c r="B137" s="51" t="s">
        <v>54</v>
      </c>
      <c r="C137" s="52">
        <v>45</v>
      </c>
      <c r="D137" s="52">
        <f t="shared" ref="D137" si="1533">IF(ISERROR(VLOOKUP(E137,Proveedores,2,FALSE)),"",VLOOKUP(E137,Proveedores,2,FALSE))</f>
        <v>2087</v>
      </c>
      <c r="E137" s="53" t="s">
        <v>55</v>
      </c>
      <c r="F137" s="54">
        <v>187</v>
      </c>
      <c r="G137" s="53" t="s">
        <v>56</v>
      </c>
      <c r="H137" s="53" t="s">
        <v>67</v>
      </c>
      <c r="I137" s="52">
        <v>7</v>
      </c>
      <c r="J137" s="53" t="s">
        <v>58</v>
      </c>
      <c r="K137" s="55">
        <v>44835</v>
      </c>
      <c r="L137" s="56">
        <v>6894</v>
      </c>
      <c r="M137" s="56">
        <v>8776</v>
      </c>
      <c r="N137" s="56">
        <v>4144</v>
      </c>
      <c r="O137" s="56">
        <v>450</v>
      </c>
      <c r="P137" s="57">
        <v>578</v>
      </c>
      <c r="Q137" s="58">
        <v>0.08</v>
      </c>
      <c r="R137" s="57">
        <v>531.76</v>
      </c>
      <c r="S137" s="57">
        <v>769</v>
      </c>
      <c r="T137" s="58">
        <v>0.08</v>
      </c>
      <c r="U137" s="57">
        <v>707.48</v>
      </c>
      <c r="V137" s="57">
        <v>1153</v>
      </c>
      <c r="W137" s="58">
        <v>0.08</v>
      </c>
      <c r="X137" s="57">
        <v>1060.76</v>
      </c>
      <c r="Y137" s="57">
        <v>1153</v>
      </c>
      <c r="Z137" s="58">
        <v>0.08</v>
      </c>
      <c r="AA137" s="57">
        <v>1060.76</v>
      </c>
      <c r="AB137" s="57">
        <v>14747929.359999999</v>
      </c>
      <c r="AC137" s="53" t="str">
        <f t="shared" si="793"/>
        <v>Registro Valido</v>
      </c>
      <c r="AD137" s="57">
        <f t="shared" ref="AD137" si="1534">IF(OR(ISERROR(VLOOKUP(CONCATENATE("ALI_",$C137,"_SEG_",$I137,"_PROV_",$D137),Catalogo_Precios,AD$8,FALSE)),L137=0),0,VLOOKUP(CONCATENATE("ALI_",$C137,"_SEG_",$I137,"_PROV_",$D137),Catalogo_Precios,AD$8,FALSE))</f>
        <v>578</v>
      </c>
      <c r="AE137" s="57">
        <f t="shared" ref="AE137" si="1535">IF(OR(ISERROR(VLOOKUP(CONCATENATE("ALI_",$C137,"_SEG_",$I137,"_PROV_",$D137),Catalogo_Precios,AE$8,FALSE)),M137=0),0,VLOOKUP(CONCATENATE("ALI_",$C137,"_SEG_",$I137,"_PROV_",$D137),Catalogo_Precios,AE$8,FALSE))</f>
        <v>769</v>
      </c>
      <c r="AF137" s="57">
        <f t="shared" ref="AF137" si="1536">IF(OR(ISERROR(VLOOKUP(CONCATENATE("ALI_",$C137,"_SEG_",$I137,"_PROV_",$D137),Catalogo_Precios,AF$8,FALSE)),N137=0),0,VLOOKUP(CONCATENATE("ALI_",$C137,"_SEG_",$I137,"_PROV_",$D137),Catalogo_Precios,AF$8,FALSE))</f>
        <v>1153</v>
      </c>
      <c r="AG137" s="57">
        <f t="shared" ref="AG137" si="1537">IF(OR(ISERROR(VLOOKUP(CONCATENATE("ALI_",$C137,"_SEG_",$I137,"_PROV_",$D137),Catalogo_Precios,AG$8,FALSE)),O137=0),0,VLOOKUP(CONCATENATE("ALI_",$C137,"_SEG_",$I137,"_PROV_",$D137),Catalogo_Precios,AG$8,FALSE))</f>
        <v>1153</v>
      </c>
      <c r="AH137" s="57">
        <f t="shared" ref="AH137" si="1538">IF(OR(ISERROR(VLOOKUP(CONCATENATE("ALI_",$C137,"_SEG_",$I137,"_PROV_",$D137),Catalogo_Precios,AH$8,FALSE)),L137=0),0,VLOOKUP(CONCATENATE("ALI_",$C137,"_SEG_",$I137,"_PROV_",$D137),Catalogo_Precios,AH$8,FALSE))</f>
        <v>578</v>
      </c>
      <c r="AI137" s="57">
        <f t="shared" ref="AI137" si="1539">IF(OR(ISERROR(VLOOKUP(CONCATENATE("ALI_",$C137,"_SEG_",$I137,"_PROV_",$D137),Catalogo_Precios,AI$8,FALSE)),M137=0),0,VLOOKUP(CONCATENATE("ALI_",$C137,"_SEG_",$I137,"_PROV_",$D137),Catalogo_Precios,AI$8,FALSE))</f>
        <v>769</v>
      </c>
      <c r="AJ137" s="57">
        <f t="shared" ref="AJ137" si="1540">IF(OR(ISERROR(VLOOKUP(CONCATENATE("ALI_",$C137,"_SEG_",$I137,"_PROV_",$D137),Catalogo_Precios,AJ$8,FALSE)),N137=0),0,VLOOKUP(CONCATENATE("ALI_",$C137,"_SEG_",$I137,"_PROV_",$D137),Catalogo_Precios,AJ$8,FALSE))</f>
        <v>1153</v>
      </c>
      <c r="AK137" s="57">
        <f t="shared" ref="AK137" si="1541">IF(OR(ISERROR(VLOOKUP(CONCATENATE("ALI_",$C137,"_SEG_",$I137,"_PROV_",$D137),Catalogo_Precios,AK$8,FALSE)),O137=0),0,VLOOKUP(CONCATENATE("ALI_",$C137,"_SEG_",$I137,"_PROV_",$D137),Catalogo_Precios,AK$8,FALSE))</f>
        <v>1153</v>
      </c>
      <c r="AL137" s="53"/>
      <c r="AM137" s="59" t="str">
        <f t="shared" si="802"/>
        <v>ALI_45_SEG_7</v>
      </c>
      <c r="AN137" s="59" t="str">
        <f t="shared" si="803"/>
        <v>ALI_45_SEG_7_VAL_14747929.36</v>
      </c>
      <c r="AO137" s="60">
        <f t="shared" ref="AO137" si="1542">IF(OR(AB137="",AB137=0),0,COUNTIF(Codificacion,AM137))</f>
        <v>6</v>
      </c>
      <c r="AP137" s="61">
        <f t="array" ref="AP137">MIN(IF(Codificacion=AM137,Total_Cotizacion,""))</f>
        <v>12824286.4</v>
      </c>
      <c r="AQ137" s="62" t="b">
        <f t="shared" si="805"/>
        <v>0</v>
      </c>
      <c r="AR137" s="51" t="str">
        <f t="shared" ref="AR137" si="1543">IF(COUNTIF(Codificacion2,CONCATENATE(AM137,"_VAL_",AB137))&gt;1,"Empate","")</f>
        <v/>
      </c>
      <c r="AS137" s="63" t="str">
        <f t="shared" si="807"/>
        <v/>
      </c>
      <c r="AT137" s="59" t="str">
        <f t="shared" si="808"/>
        <v>ALI_45_SEG_7_</v>
      </c>
      <c r="AU137" s="63">
        <f t="shared" ref="AU137" si="1544">IF(AND(COUNTIF(Codificacion3,AT137)&lt;AO137),1,COUNTIF(Codificacion3,AT137))</f>
        <v>1</v>
      </c>
      <c r="AV137" s="62" t="str">
        <f t="shared" si="810"/>
        <v>No Seleccionada</v>
      </c>
      <c r="AW137" s="53"/>
      <c r="AX137" s="51" t="str">
        <f t="shared" si="811"/>
        <v>ALI_45_SEG_7FALSO</v>
      </c>
      <c r="AY137" s="51">
        <f t="shared" si="791"/>
        <v>3</v>
      </c>
      <c r="AZ137" s="64" t="b">
        <f t="shared" si="812"/>
        <v>0</v>
      </c>
    </row>
    <row r="138" spans="1:52" x14ac:dyDescent="0.2">
      <c r="A138" s="50" t="b">
        <f t="shared" si="778"/>
        <v>0</v>
      </c>
      <c r="B138" s="51" t="s">
        <v>54</v>
      </c>
      <c r="C138" s="52">
        <v>45</v>
      </c>
      <c r="D138" s="52">
        <f t="shared" ref="D138" si="1545">IF(ISERROR(VLOOKUP(E138,Proveedores,2,FALSE)),"",VLOOKUP(E138,Proveedores,2,FALSE))</f>
        <v>2087</v>
      </c>
      <c r="E138" s="53" t="s">
        <v>55</v>
      </c>
      <c r="F138" s="54">
        <v>188</v>
      </c>
      <c r="G138" s="53" t="s">
        <v>56</v>
      </c>
      <c r="H138" s="53" t="s">
        <v>67</v>
      </c>
      <c r="I138" s="52">
        <v>8</v>
      </c>
      <c r="J138" s="53" t="s">
        <v>58</v>
      </c>
      <c r="K138" s="55">
        <v>44835</v>
      </c>
      <c r="L138" s="56">
        <v>6654</v>
      </c>
      <c r="M138" s="56">
        <v>8470</v>
      </c>
      <c r="N138" s="56">
        <v>4000</v>
      </c>
      <c r="O138" s="56">
        <v>435</v>
      </c>
      <c r="P138" s="57">
        <v>578</v>
      </c>
      <c r="Q138" s="58">
        <v>0.08</v>
      </c>
      <c r="R138" s="57">
        <v>531.76</v>
      </c>
      <c r="S138" s="57">
        <v>769</v>
      </c>
      <c r="T138" s="58">
        <v>0.08</v>
      </c>
      <c r="U138" s="57">
        <v>707.48</v>
      </c>
      <c r="V138" s="57">
        <v>1153</v>
      </c>
      <c r="W138" s="58">
        <v>0.08</v>
      </c>
      <c r="X138" s="57">
        <v>1060.76</v>
      </c>
      <c r="Y138" s="57">
        <v>1153</v>
      </c>
      <c r="Z138" s="58">
        <v>0.08</v>
      </c>
      <c r="AA138" s="57">
        <v>1060.76</v>
      </c>
      <c r="AB138" s="57">
        <v>14235157.24</v>
      </c>
      <c r="AC138" s="53" t="str">
        <f t="shared" si="793"/>
        <v>Registro Valido</v>
      </c>
      <c r="AD138" s="57">
        <f t="shared" ref="AD138" si="1546">IF(OR(ISERROR(VLOOKUP(CONCATENATE("ALI_",$C138,"_SEG_",$I138,"_PROV_",$D138),Catalogo_Precios,AD$8,FALSE)),L138=0),0,VLOOKUP(CONCATENATE("ALI_",$C138,"_SEG_",$I138,"_PROV_",$D138),Catalogo_Precios,AD$8,FALSE))</f>
        <v>578</v>
      </c>
      <c r="AE138" s="57">
        <f t="shared" ref="AE138" si="1547">IF(OR(ISERROR(VLOOKUP(CONCATENATE("ALI_",$C138,"_SEG_",$I138,"_PROV_",$D138),Catalogo_Precios,AE$8,FALSE)),M138=0),0,VLOOKUP(CONCATENATE("ALI_",$C138,"_SEG_",$I138,"_PROV_",$D138),Catalogo_Precios,AE$8,FALSE))</f>
        <v>769</v>
      </c>
      <c r="AF138" s="57">
        <f t="shared" ref="AF138" si="1548">IF(OR(ISERROR(VLOOKUP(CONCATENATE("ALI_",$C138,"_SEG_",$I138,"_PROV_",$D138),Catalogo_Precios,AF$8,FALSE)),N138=0),0,VLOOKUP(CONCATENATE("ALI_",$C138,"_SEG_",$I138,"_PROV_",$D138),Catalogo_Precios,AF$8,FALSE))</f>
        <v>1153</v>
      </c>
      <c r="AG138" s="57">
        <f t="shared" ref="AG138" si="1549">IF(OR(ISERROR(VLOOKUP(CONCATENATE("ALI_",$C138,"_SEG_",$I138,"_PROV_",$D138),Catalogo_Precios,AG$8,FALSE)),O138=0),0,VLOOKUP(CONCATENATE("ALI_",$C138,"_SEG_",$I138,"_PROV_",$D138),Catalogo_Precios,AG$8,FALSE))</f>
        <v>1153</v>
      </c>
      <c r="AH138" s="57">
        <f t="shared" ref="AH138" si="1550">IF(OR(ISERROR(VLOOKUP(CONCATENATE("ALI_",$C138,"_SEG_",$I138,"_PROV_",$D138),Catalogo_Precios,AH$8,FALSE)),L138=0),0,VLOOKUP(CONCATENATE("ALI_",$C138,"_SEG_",$I138,"_PROV_",$D138),Catalogo_Precios,AH$8,FALSE))</f>
        <v>578</v>
      </c>
      <c r="AI138" s="57">
        <f t="shared" ref="AI138" si="1551">IF(OR(ISERROR(VLOOKUP(CONCATENATE("ALI_",$C138,"_SEG_",$I138,"_PROV_",$D138),Catalogo_Precios,AI$8,FALSE)),M138=0),0,VLOOKUP(CONCATENATE("ALI_",$C138,"_SEG_",$I138,"_PROV_",$D138),Catalogo_Precios,AI$8,FALSE))</f>
        <v>769</v>
      </c>
      <c r="AJ138" s="57">
        <f t="shared" ref="AJ138" si="1552">IF(OR(ISERROR(VLOOKUP(CONCATENATE("ALI_",$C138,"_SEG_",$I138,"_PROV_",$D138),Catalogo_Precios,AJ$8,FALSE)),N138=0),0,VLOOKUP(CONCATENATE("ALI_",$C138,"_SEG_",$I138,"_PROV_",$D138),Catalogo_Precios,AJ$8,FALSE))</f>
        <v>1153</v>
      </c>
      <c r="AK138" s="57">
        <f t="shared" ref="AK138" si="1553">IF(OR(ISERROR(VLOOKUP(CONCATENATE("ALI_",$C138,"_SEG_",$I138,"_PROV_",$D138),Catalogo_Precios,AK$8,FALSE)),O138=0),0,VLOOKUP(CONCATENATE("ALI_",$C138,"_SEG_",$I138,"_PROV_",$D138),Catalogo_Precios,AK$8,FALSE))</f>
        <v>1153</v>
      </c>
      <c r="AL138" s="53"/>
      <c r="AM138" s="59" t="str">
        <f t="shared" si="802"/>
        <v>ALI_45_SEG_8</v>
      </c>
      <c r="AN138" s="59" t="str">
        <f t="shared" si="803"/>
        <v>ALI_45_SEG_8_VAL_14235157.24</v>
      </c>
      <c r="AO138" s="60">
        <f t="shared" ref="AO138" si="1554">IF(OR(AB138="",AB138=0),0,COUNTIF(Codificacion,AM138))</f>
        <v>6</v>
      </c>
      <c r="AP138" s="61">
        <f t="array" ref="AP138">MIN(IF(Codificacion=AM138,Total_Cotizacion,""))</f>
        <v>12378397.6</v>
      </c>
      <c r="AQ138" s="62" t="b">
        <f t="shared" si="805"/>
        <v>0</v>
      </c>
      <c r="AR138" s="51" t="str">
        <f t="shared" ref="AR138" si="1555">IF(COUNTIF(Codificacion2,CONCATENATE(AM138,"_VAL_",AB138))&gt;1,"Empate","")</f>
        <v/>
      </c>
      <c r="AS138" s="63" t="str">
        <f t="shared" si="807"/>
        <v/>
      </c>
      <c r="AT138" s="59" t="str">
        <f t="shared" si="808"/>
        <v>ALI_45_SEG_8_</v>
      </c>
      <c r="AU138" s="63">
        <f t="shared" ref="AU138" si="1556">IF(AND(COUNTIF(Codificacion3,AT138)&lt;AO138),1,COUNTIF(Codificacion3,AT138))</f>
        <v>1</v>
      </c>
      <c r="AV138" s="62" t="str">
        <f t="shared" si="810"/>
        <v>No Seleccionada</v>
      </c>
      <c r="AW138" s="53"/>
      <c r="AX138" s="51" t="str">
        <f t="shared" si="811"/>
        <v>ALI_45_SEG_8FALSO</v>
      </c>
      <c r="AY138" s="51">
        <f t="shared" si="791"/>
        <v>3</v>
      </c>
      <c r="AZ138" s="64" t="b">
        <f t="shared" si="812"/>
        <v>0</v>
      </c>
    </row>
    <row r="139" spans="1:52" x14ac:dyDescent="0.2">
      <c r="A139" s="50" t="b">
        <f t="shared" si="778"/>
        <v>0</v>
      </c>
      <c r="B139" s="51" t="s">
        <v>54</v>
      </c>
      <c r="C139" s="52">
        <v>45</v>
      </c>
      <c r="D139" s="52">
        <f t="shared" ref="D139" si="1557">IF(ISERROR(VLOOKUP(E139,Proveedores,2,FALSE)),"",VLOOKUP(E139,Proveedores,2,FALSE))</f>
        <v>2087</v>
      </c>
      <c r="E139" s="53" t="s">
        <v>55</v>
      </c>
      <c r="F139" s="54">
        <v>189</v>
      </c>
      <c r="G139" s="53" t="s">
        <v>56</v>
      </c>
      <c r="H139" s="53" t="s">
        <v>67</v>
      </c>
      <c r="I139" s="52">
        <v>9</v>
      </c>
      <c r="J139" s="53" t="s">
        <v>58</v>
      </c>
      <c r="K139" s="55">
        <v>44835</v>
      </c>
      <c r="L139" s="56">
        <v>6724</v>
      </c>
      <c r="M139" s="56">
        <v>8560</v>
      </c>
      <c r="N139" s="56">
        <v>4041</v>
      </c>
      <c r="O139" s="56">
        <v>439</v>
      </c>
      <c r="P139" s="57">
        <v>578</v>
      </c>
      <c r="Q139" s="58">
        <v>0.08</v>
      </c>
      <c r="R139" s="57">
        <v>531.76</v>
      </c>
      <c r="S139" s="57">
        <v>769</v>
      </c>
      <c r="T139" s="58">
        <v>0.08</v>
      </c>
      <c r="U139" s="57">
        <v>707.48</v>
      </c>
      <c r="V139" s="57">
        <v>1153</v>
      </c>
      <c r="W139" s="58">
        <v>0.08</v>
      </c>
      <c r="X139" s="57">
        <v>1060.76</v>
      </c>
      <c r="Y139" s="57">
        <v>1153</v>
      </c>
      <c r="Z139" s="58">
        <v>0.08</v>
      </c>
      <c r="AA139" s="57">
        <v>1060.76</v>
      </c>
      <c r="AB139" s="57">
        <v>14383787.84</v>
      </c>
      <c r="AC139" s="53" t="str">
        <f t="shared" si="793"/>
        <v>Registro Valido</v>
      </c>
      <c r="AD139" s="57">
        <f t="shared" ref="AD139" si="1558">IF(OR(ISERROR(VLOOKUP(CONCATENATE("ALI_",$C139,"_SEG_",$I139,"_PROV_",$D139),Catalogo_Precios,AD$8,FALSE)),L139=0),0,VLOOKUP(CONCATENATE("ALI_",$C139,"_SEG_",$I139,"_PROV_",$D139),Catalogo_Precios,AD$8,FALSE))</f>
        <v>578</v>
      </c>
      <c r="AE139" s="57">
        <f t="shared" ref="AE139" si="1559">IF(OR(ISERROR(VLOOKUP(CONCATENATE("ALI_",$C139,"_SEG_",$I139,"_PROV_",$D139),Catalogo_Precios,AE$8,FALSE)),M139=0),0,VLOOKUP(CONCATENATE("ALI_",$C139,"_SEG_",$I139,"_PROV_",$D139),Catalogo_Precios,AE$8,FALSE))</f>
        <v>769</v>
      </c>
      <c r="AF139" s="57">
        <f t="shared" ref="AF139" si="1560">IF(OR(ISERROR(VLOOKUP(CONCATENATE("ALI_",$C139,"_SEG_",$I139,"_PROV_",$D139),Catalogo_Precios,AF$8,FALSE)),N139=0),0,VLOOKUP(CONCATENATE("ALI_",$C139,"_SEG_",$I139,"_PROV_",$D139),Catalogo_Precios,AF$8,FALSE))</f>
        <v>1153</v>
      </c>
      <c r="AG139" s="57">
        <f t="shared" ref="AG139" si="1561">IF(OR(ISERROR(VLOOKUP(CONCATENATE("ALI_",$C139,"_SEG_",$I139,"_PROV_",$D139),Catalogo_Precios,AG$8,FALSE)),O139=0),0,VLOOKUP(CONCATENATE("ALI_",$C139,"_SEG_",$I139,"_PROV_",$D139),Catalogo_Precios,AG$8,FALSE))</f>
        <v>1153</v>
      </c>
      <c r="AH139" s="57">
        <f t="shared" ref="AH139" si="1562">IF(OR(ISERROR(VLOOKUP(CONCATENATE("ALI_",$C139,"_SEG_",$I139,"_PROV_",$D139),Catalogo_Precios,AH$8,FALSE)),L139=0),0,VLOOKUP(CONCATENATE("ALI_",$C139,"_SEG_",$I139,"_PROV_",$D139),Catalogo_Precios,AH$8,FALSE))</f>
        <v>578</v>
      </c>
      <c r="AI139" s="57">
        <f t="shared" ref="AI139" si="1563">IF(OR(ISERROR(VLOOKUP(CONCATENATE("ALI_",$C139,"_SEG_",$I139,"_PROV_",$D139),Catalogo_Precios,AI$8,FALSE)),M139=0),0,VLOOKUP(CONCATENATE("ALI_",$C139,"_SEG_",$I139,"_PROV_",$D139),Catalogo_Precios,AI$8,FALSE))</f>
        <v>769</v>
      </c>
      <c r="AJ139" s="57">
        <f t="shared" ref="AJ139" si="1564">IF(OR(ISERROR(VLOOKUP(CONCATENATE("ALI_",$C139,"_SEG_",$I139,"_PROV_",$D139),Catalogo_Precios,AJ$8,FALSE)),N139=0),0,VLOOKUP(CONCATENATE("ALI_",$C139,"_SEG_",$I139,"_PROV_",$D139),Catalogo_Precios,AJ$8,FALSE))</f>
        <v>1153</v>
      </c>
      <c r="AK139" s="57">
        <f t="shared" ref="AK139" si="1565">IF(OR(ISERROR(VLOOKUP(CONCATENATE("ALI_",$C139,"_SEG_",$I139,"_PROV_",$D139),Catalogo_Precios,AK$8,FALSE)),O139=0),0,VLOOKUP(CONCATENATE("ALI_",$C139,"_SEG_",$I139,"_PROV_",$D139),Catalogo_Precios,AK$8,FALSE))</f>
        <v>1153</v>
      </c>
      <c r="AL139" s="53"/>
      <c r="AM139" s="59" t="str">
        <f t="shared" si="802"/>
        <v>ALI_45_SEG_9</v>
      </c>
      <c r="AN139" s="59" t="str">
        <f t="shared" si="803"/>
        <v>ALI_45_SEG_9_VAL_14383787.84</v>
      </c>
      <c r="AO139" s="60">
        <f t="shared" ref="AO139" si="1566">IF(OR(AB139="",AB139=0),0,COUNTIF(Codificacion,AM139))</f>
        <v>6</v>
      </c>
      <c r="AP139" s="61">
        <f t="array" ref="AP139">MIN(IF(Codificacion=AM139,Total_Cotizacion,""))</f>
        <v>12507641.6</v>
      </c>
      <c r="AQ139" s="62" t="b">
        <f t="shared" si="805"/>
        <v>0</v>
      </c>
      <c r="AR139" s="51" t="str">
        <f t="shared" ref="AR139" si="1567">IF(COUNTIF(Codificacion2,CONCATENATE(AM139,"_VAL_",AB139))&gt;1,"Empate","")</f>
        <v/>
      </c>
      <c r="AS139" s="63" t="str">
        <f t="shared" si="807"/>
        <v/>
      </c>
      <c r="AT139" s="59" t="str">
        <f t="shared" si="808"/>
        <v>ALI_45_SEG_9_</v>
      </c>
      <c r="AU139" s="63">
        <f t="shared" ref="AU139" si="1568">IF(AND(COUNTIF(Codificacion3,AT139)&lt;AO139),1,COUNTIF(Codificacion3,AT139))</f>
        <v>1</v>
      </c>
      <c r="AV139" s="62" t="str">
        <f t="shared" si="810"/>
        <v>No Seleccionada</v>
      </c>
      <c r="AW139" s="53"/>
      <c r="AX139" s="51" t="str">
        <f t="shared" si="811"/>
        <v>ALI_45_SEG_9FALSO</v>
      </c>
      <c r="AY139" s="51">
        <f t="shared" ref="AY139:AY202" si="1569">COUNTIF(AX$10:AX$2017,CONCATENATE(AM139,AQ139))</f>
        <v>3</v>
      </c>
      <c r="AZ139" s="64" t="b">
        <f t="shared" si="812"/>
        <v>0</v>
      </c>
    </row>
    <row r="140" spans="1:52" x14ac:dyDescent="0.2">
      <c r="A140" s="50" t="b">
        <f t="shared" si="778"/>
        <v>0</v>
      </c>
      <c r="B140" s="51" t="s">
        <v>54</v>
      </c>
      <c r="C140" s="52">
        <v>45</v>
      </c>
      <c r="D140" s="52">
        <f t="shared" ref="D140" si="1570">IF(ISERROR(VLOOKUP(E140,Proveedores,2,FALSE)),"",VLOOKUP(E140,Proveedores,2,FALSE))</f>
        <v>2087</v>
      </c>
      <c r="E140" s="53" t="s">
        <v>55</v>
      </c>
      <c r="F140" s="54">
        <v>190</v>
      </c>
      <c r="G140" s="53" t="s">
        <v>56</v>
      </c>
      <c r="H140" s="53" t="s">
        <v>67</v>
      </c>
      <c r="I140" s="52">
        <v>10</v>
      </c>
      <c r="J140" s="53" t="s">
        <v>58</v>
      </c>
      <c r="K140" s="55">
        <v>44835</v>
      </c>
      <c r="L140" s="56">
        <v>6734</v>
      </c>
      <c r="M140" s="56">
        <v>8574</v>
      </c>
      <c r="N140" s="56">
        <v>4048</v>
      </c>
      <c r="O140" s="56">
        <v>440</v>
      </c>
      <c r="P140" s="57">
        <v>578</v>
      </c>
      <c r="Q140" s="58">
        <v>0.08</v>
      </c>
      <c r="R140" s="57">
        <v>531.76</v>
      </c>
      <c r="S140" s="57">
        <v>769</v>
      </c>
      <c r="T140" s="58">
        <v>0.08</v>
      </c>
      <c r="U140" s="57">
        <v>707.48</v>
      </c>
      <c r="V140" s="57">
        <v>1153</v>
      </c>
      <c r="W140" s="58">
        <v>0.08</v>
      </c>
      <c r="X140" s="57">
        <v>1060.76</v>
      </c>
      <c r="Y140" s="57">
        <v>1153</v>
      </c>
      <c r="Z140" s="58">
        <v>0.08</v>
      </c>
      <c r="AA140" s="57">
        <v>1060.76</v>
      </c>
      <c r="AB140" s="57">
        <v>14407496.24</v>
      </c>
      <c r="AC140" s="53" t="str">
        <f t="shared" ref="AC140:AC203" si="1571">IF(OR(AB140=0,AB140=""),"Registro No Valido","Registro Valido")</f>
        <v>Registro Valido</v>
      </c>
      <c r="AD140" s="57">
        <f t="shared" ref="AD140" si="1572">IF(OR(ISERROR(VLOOKUP(CONCATENATE("ALI_",$C140,"_SEG_",$I140,"_PROV_",$D140),Catalogo_Precios,AD$8,FALSE)),L140=0),0,VLOOKUP(CONCATENATE("ALI_",$C140,"_SEG_",$I140,"_PROV_",$D140),Catalogo_Precios,AD$8,FALSE))</f>
        <v>578</v>
      </c>
      <c r="AE140" s="57">
        <f t="shared" ref="AE140" si="1573">IF(OR(ISERROR(VLOOKUP(CONCATENATE("ALI_",$C140,"_SEG_",$I140,"_PROV_",$D140),Catalogo_Precios,AE$8,FALSE)),M140=0),0,VLOOKUP(CONCATENATE("ALI_",$C140,"_SEG_",$I140,"_PROV_",$D140),Catalogo_Precios,AE$8,FALSE))</f>
        <v>769</v>
      </c>
      <c r="AF140" s="57">
        <f t="shared" ref="AF140" si="1574">IF(OR(ISERROR(VLOOKUP(CONCATENATE("ALI_",$C140,"_SEG_",$I140,"_PROV_",$D140),Catalogo_Precios,AF$8,FALSE)),N140=0),0,VLOOKUP(CONCATENATE("ALI_",$C140,"_SEG_",$I140,"_PROV_",$D140),Catalogo_Precios,AF$8,FALSE))</f>
        <v>1153</v>
      </c>
      <c r="AG140" s="57">
        <f t="shared" ref="AG140" si="1575">IF(OR(ISERROR(VLOOKUP(CONCATENATE("ALI_",$C140,"_SEG_",$I140,"_PROV_",$D140),Catalogo_Precios,AG$8,FALSE)),O140=0),0,VLOOKUP(CONCATENATE("ALI_",$C140,"_SEG_",$I140,"_PROV_",$D140),Catalogo_Precios,AG$8,FALSE))</f>
        <v>1153</v>
      </c>
      <c r="AH140" s="57">
        <f t="shared" ref="AH140" si="1576">IF(OR(ISERROR(VLOOKUP(CONCATENATE("ALI_",$C140,"_SEG_",$I140,"_PROV_",$D140),Catalogo_Precios,AH$8,FALSE)),L140=0),0,VLOOKUP(CONCATENATE("ALI_",$C140,"_SEG_",$I140,"_PROV_",$D140),Catalogo_Precios,AH$8,FALSE))</f>
        <v>578</v>
      </c>
      <c r="AI140" s="57">
        <f t="shared" ref="AI140" si="1577">IF(OR(ISERROR(VLOOKUP(CONCATENATE("ALI_",$C140,"_SEG_",$I140,"_PROV_",$D140),Catalogo_Precios,AI$8,FALSE)),M140=0),0,VLOOKUP(CONCATENATE("ALI_",$C140,"_SEG_",$I140,"_PROV_",$D140),Catalogo_Precios,AI$8,FALSE))</f>
        <v>769</v>
      </c>
      <c r="AJ140" s="57">
        <f t="shared" ref="AJ140" si="1578">IF(OR(ISERROR(VLOOKUP(CONCATENATE("ALI_",$C140,"_SEG_",$I140,"_PROV_",$D140),Catalogo_Precios,AJ$8,FALSE)),N140=0),0,VLOOKUP(CONCATENATE("ALI_",$C140,"_SEG_",$I140,"_PROV_",$D140),Catalogo_Precios,AJ$8,FALSE))</f>
        <v>1153</v>
      </c>
      <c r="AK140" s="57">
        <f t="shared" ref="AK140" si="1579">IF(OR(ISERROR(VLOOKUP(CONCATENATE("ALI_",$C140,"_SEG_",$I140,"_PROV_",$D140),Catalogo_Precios,AK$8,FALSE)),O140=0),0,VLOOKUP(CONCATENATE("ALI_",$C140,"_SEG_",$I140,"_PROV_",$D140),Catalogo_Precios,AK$8,FALSE))</f>
        <v>1153</v>
      </c>
      <c r="AL140" s="53"/>
      <c r="AM140" s="59" t="str">
        <f t="shared" ref="AM140:AM203" si="1580">IF(AC140="Registro Valido",CONCATENATE("ALI_",C140,"_SEG_",I140),"Registro No Valido")</f>
        <v>ALI_45_SEG_10</v>
      </c>
      <c r="AN140" s="59" t="str">
        <f t="shared" ref="AN140:AN203" si="1581">IF(AC140="Registro Valido",CONCATENATE("ALI_",C140,"_SEG_",I140,"_VAL_",AB140),"Registro No Valido")</f>
        <v>ALI_45_SEG_10_VAL_14407496.24</v>
      </c>
      <c r="AO140" s="60">
        <f t="shared" ref="AO140" si="1582">IF(OR(AB140="",AB140=0),0,COUNTIF(Codificacion,AM140))</f>
        <v>5</v>
      </c>
      <c r="AP140" s="61">
        <f t="array" ref="AP140">MIN(IF(Codificacion=AM140,Total_Cotizacion,""))</f>
        <v>12528257.6</v>
      </c>
      <c r="AQ140" s="62" t="b">
        <f t="shared" ref="AQ140:AQ203" si="1583">IF(AND(AO140&gt;0,AB140&lt;&gt;""),AP140=AB140,"")</f>
        <v>0</v>
      </c>
      <c r="AR140" s="51" t="str">
        <f t="shared" ref="AR140" si="1584">IF(COUNTIF(Codificacion2,CONCATENATE(AM140,"_VAL_",AB140))&gt;1,"Empate","")</f>
        <v/>
      </c>
      <c r="AS140" s="63" t="str">
        <f t="shared" ref="AS140:AS203" si="1585">IF(AND(AQ140,AR140="",AQ140&lt;&gt;""),"X","")</f>
        <v/>
      </c>
      <c r="AT140" s="59" t="str">
        <f t="shared" ref="AT140:AT203" si="1586">IF(AC140="Registro Valido",CONCATENATE("ALI_",C140,"_SEG_",I140,"_",AS140),"Registro No Valido")</f>
        <v>ALI_45_SEG_10_</v>
      </c>
      <c r="AU140" s="63">
        <f t="shared" ref="AU140" si="1587">IF(AND(COUNTIF(Codificacion3,AT140)&lt;AO140),1,COUNTIF(Codificacion3,AT140))</f>
        <v>1</v>
      </c>
      <c r="AV140" s="62" t="str">
        <f t="shared" ref="AV140:AV203" si="1588">IF(AND(AU140=1,AS140="X"),"Cotizacion Seleccionada","No Seleccionada")</f>
        <v>No Seleccionada</v>
      </c>
      <c r="AW140" s="53"/>
      <c r="AX140" s="51" t="str">
        <f t="shared" ref="AX140:AX203" si="1589">CONCATENATE(AM140,AQ140)</f>
        <v>ALI_45_SEG_10FALSO</v>
      </c>
      <c r="AY140" s="51">
        <f t="shared" si="1569"/>
        <v>3</v>
      </c>
      <c r="AZ140" s="64" t="b">
        <f t="shared" ref="AZ140:AZ203" si="1590">AO140=AY140</f>
        <v>0</v>
      </c>
    </row>
    <row r="141" spans="1:52" x14ac:dyDescent="0.2">
      <c r="A141" s="50" t="b">
        <f t="shared" si="778"/>
        <v>0</v>
      </c>
      <c r="B141" s="51" t="s">
        <v>54</v>
      </c>
      <c r="C141" s="52">
        <v>45</v>
      </c>
      <c r="D141" s="52">
        <f t="shared" ref="D141" si="1591">IF(ISERROR(VLOOKUP(E141,Proveedores,2,FALSE)),"",VLOOKUP(E141,Proveedores,2,FALSE))</f>
        <v>2087</v>
      </c>
      <c r="E141" s="53" t="s">
        <v>55</v>
      </c>
      <c r="F141" s="54">
        <v>191</v>
      </c>
      <c r="G141" s="53" t="s">
        <v>56</v>
      </c>
      <c r="H141" s="53" t="s">
        <v>67</v>
      </c>
      <c r="I141" s="52">
        <v>11</v>
      </c>
      <c r="J141" s="53" t="s">
        <v>58</v>
      </c>
      <c r="K141" s="55">
        <v>44835</v>
      </c>
      <c r="L141" s="56">
        <v>6632</v>
      </c>
      <c r="M141" s="56">
        <v>8443</v>
      </c>
      <c r="N141" s="56">
        <v>3986</v>
      </c>
      <c r="O141" s="56">
        <v>433</v>
      </c>
      <c r="P141" s="57">
        <v>578</v>
      </c>
      <c r="Q141" s="58">
        <v>0.05</v>
      </c>
      <c r="R141" s="57">
        <v>549.1</v>
      </c>
      <c r="S141" s="57">
        <v>769</v>
      </c>
      <c r="T141" s="58">
        <v>0.05</v>
      </c>
      <c r="U141" s="57">
        <v>730.55</v>
      </c>
      <c r="V141" s="57">
        <v>1153</v>
      </c>
      <c r="W141" s="58">
        <v>0.05</v>
      </c>
      <c r="X141" s="57">
        <v>1095.3499999999999</v>
      </c>
      <c r="Y141" s="57">
        <v>1153</v>
      </c>
      <c r="Z141" s="58">
        <v>0.05</v>
      </c>
      <c r="AA141" s="57">
        <v>1095.3499999999999</v>
      </c>
      <c r="AB141" s="57">
        <v>14650016.5</v>
      </c>
      <c r="AC141" s="53" t="str">
        <f t="shared" si="1571"/>
        <v>Registro Valido</v>
      </c>
      <c r="AD141" s="57">
        <f t="shared" ref="AD141" si="1592">IF(OR(ISERROR(VLOOKUP(CONCATENATE("ALI_",$C141,"_SEG_",$I141,"_PROV_",$D141),Catalogo_Precios,AD$8,FALSE)),L141=0),0,VLOOKUP(CONCATENATE("ALI_",$C141,"_SEG_",$I141,"_PROV_",$D141),Catalogo_Precios,AD$8,FALSE))</f>
        <v>578</v>
      </c>
      <c r="AE141" s="57">
        <f t="shared" ref="AE141" si="1593">IF(OR(ISERROR(VLOOKUP(CONCATENATE("ALI_",$C141,"_SEG_",$I141,"_PROV_",$D141),Catalogo_Precios,AE$8,FALSE)),M141=0),0,VLOOKUP(CONCATENATE("ALI_",$C141,"_SEG_",$I141,"_PROV_",$D141),Catalogo_Precios,AE$8,FALSE))</f>
        <v>769</v>
      </c>
      <c r="AF141" s="57">
        <f t="shared" ref="AF141" si="1594">IF(OR(ISERROR(VLOOKUP(CONCATENATE("ALI_",$C141,"_SEG_",$I141,"_PROV_",$D141),Catalogo_Precios,AF$8,FALSE)),N141=0),0,VLOOKUP(CONCATENATE("ALI_",$C141,"_SEG_",$I141,"_PROV_",$D141),Catalogo_Precios,AF$8,FALSE))</f>
        <v>1153</v>
      </c>
      <c r="AG141" s="57">
        <f t="shared" ref="AG141" si="1595">IF(OR(ISERROR(VLOOKUP(CONCATENATE("ALI_",$C141,"_SEG_",$I141,"_PROV_",$D141),Catalogo_Precios,AG$8,FALSE)),O141=0),0,VLOOKUP(CONCATENATE("ALI_",$C141,"_SEG_",$I141,"_PROV_",$D141),Catalogo_Precios,AG$8,FALSE))</f>
        <v>1153</v>
      </c>
      <c r="AH141" s="57">
        <f t="shared" ref="AH141" si="1596">IF(OR(ISERROR(VLOOKUP(CONCATENATE("ALI_",$C141,"_SEG_",$I141,"_PROV_",$D141),Catalogo_Precios,AH$8,FALSE)),L141=0),0,VLOOKUP(CONCATENATE("ALI_",$C141,"_SEG_",$I141,"_PROV_",$D141),Catalogo_Precios,AH$8,FALSE))</f>
        <v>578</v>
      </c>
      <c r="AI141" s="57">
        <f t="shared" ref="AI141" si="1597">IF(OR(ISERROR(VLOOKUP(CONCATENATE("ALI_",$C141,"_SEG_",$I141,"_PROV_",$D141),Catalogo_Precios,AI$8,FALSE)),M141=0),0,VLOOKUP(CONCATENATE("ALI_",$C141,"_SEG_",$I141,"_PROV_",$D141),Catalogo_Precios,AI$8,FALSE))</f>
        <v>769</v>
      </c>
      <c r="AJ141" s="57">
        <f t="shared" ref="AJ141" si="1598">IF(OR(ISERROR(VLOOKUP(CONCATENATE("ALI_",$C141,"_SEG_",$I141,"_PROV_",$D141),Catalogo_Precios,AJ$8,FALSE)),N141=0),0,VLOOKUP(CONCATENATE("ALI_",$C141,"_SEG_",$I141,"_PROV_",$D141),Catalogo_Precios,AJ$8,FALSE))</f>
        <v>1153</v>
      </c>
      <c r="AK141" s="57">
        <f t="shared" ref="AK141" si="1599">IF(OR(ISERROR(VLOOKUP(CONCATENATE("ALI_",$C141,"_SEG_",$I141,"_PROV_",$D141),Catalogo_Precios,AK$8,FALSE)),O141=0),0,VLOOKUP(CONCATENATE("ALI_",$C141,"_SEG_",$I141,"_PROV_",$D141),Catalogo_Precios,AK$8,FALSE))</f>
        <v>1153</v>
      </c>
      <c r="AL141" s="53"/>
      <c r="AM141" s="59" t="str">
        <f t="shared" si="1580"/>
        <v>ALI_45_SEG_11</v>
      </c>
      <c r="AN141" s="59" t="str">
        <f t="shared" si="1581"/>
        <v>ALI_45_SEG_11_VAL_14650016.5</v>
      </c>
      <c r="AO141" s="60">
        <f t="shared" ref="AO141" si="1600">IF(OR(AB141="",AB141=0),0,COUNTIF(Codificacion,AM141))</f>
        <v>5</v>
      </c>
      <c r="AP141" s="61">
        <f t="array" ref="AP141">MIN(IF(Codificacion=AM141,Total_Cotizacion,""))</f>
        <v>12336856</v>
      </c>
      <c r="AQ141" s="62" t="b">
        <f t="shared" si="1583"/>
        <v>0</v>
      </c>
      <c r="AR141" s="51" t="str">
        <f t="shared" ref="AR141" si="1601">IF(COUNTIF(Codificacion2,CONCATENATE(AM141,"_VAL_",AB141))&gt;1,"Empate","")</f>
        <v/>
      </c>
      <c r="AS141" s="63" t="str">
        <f t="shared" si="1585"/>
        <v/>
      </c>
      <c r="AT141" s="59" t="str">
        <f t="shared" si="1586"/>
        <v>ALI_45_SEG_11_</v>
      </c>
      <c r="AU141" s="63">
        <f t="shared" ref="AU141" si="1602">IF(AND(COUNTIF(Codificacion3,AT141)&lt;AO141),1,COUNTIF(Codificacion3,AT141))</f>
        <v>1</v>
      </c>
      <c r="AV141" s="62" t="str">
        <f t="shared" si="1588"/>
        <v>No Seleccionada</v>
      </c>
      <c r="AW141" s="53"/>
      <c r="AX141" s="51" t="str">
        <f t="shared" si="1589"/>
        <v>ALI_45_SEG_11FALSO</v>
      </c>
      <c r="AY141" s="51">
        <f t="shared" si="1569"/>
        <v>3</v>
      </c>
      <c r="AZ141" s="64" t="b">
        <f t="shared" si="1590"/>
        <v>0</v>
      </c>
    </row>
    <row r="142" spans="1:52" x14ac:dyDescent="0.2">
      <c r="A142" s="50" t="b">
        <f t="shared" si="778"/>
        <v>0</v>
      </c>
      <c r="B142" s="51" t="s">
        <v>54</v>
      </c>
      <c r="C142" s="52">
        <v>82</v>
      </c>
      <c r="D142" s="52">
        <f t="shared" ref="D142" si="1603">IF(ISERROR(VLOOKUP(E142,Proveedores,2,FALSE)),"",VLOOKUP(E142,Proveedores,2,FALSE))</f>
        <v>2087</v>
      </c>
      <c r="E142" s="53" t="s">
        <v>55</v>
      </c>
      <c r="F142" s="54">
        <v>267</v>
      </c>
      <c r="G142" s="53" t="s">
        <v>61</v>
      </c>
      <c r="H142" s="53" t="s">
        <v>68</v>
      </c>
      <c r="I142" s="52">
        <v>1</v>
      </c>
      <c r="J142" s="53" t="s">
        <v>58</v>
      </c>
      <c r="K142" s="55">
        <v>44835</v>
      </c>
      <c r="L142" s="56">
        <v>7940</v>
      </c>
      <c r="M142" s="56">
        <v>9132</v>
      </c>
      <c r="N142" s="56">
        <v>5174</v>
      </c>
      <c r="O142" s="56">
        <v>316</v>
      </c>
      <c r="P142" s="57">
        <v>906</v>
      </c>
      <c r="Q142" s="58"/>
      <c r="R142" s="57">
        <v>906</v>
      </c>
      <c r="S142" s="57">
        <v>906</v>
      </c>
      <c r="T142" s="58"/>
      <c r="U142" s="57">
        <v>906</v>
      </c>
      <c r="V142" s="57">
        <v>906</v>
      </c>
      <c r="W142" s="58"/>
      <c r="X142" s="57">
        <v>906</v>
      </c>
      <c r="Y142" s="57">
        <v>906</v>
      </c>
      <c r="Z142" s="58"/>
      <c r="AA142" s="57">
        <v>906</v>
      </c>
      <c r="AB142" s="57">
        <v>20441172</v>
      </c>
      <c r="AC142" s="53" t="str">
        <f t="shared" si="1571"/>
        <v>Registro Valido</v>
      </c>
      <c r="AD142" s="57">
        <f t="shared" ref="AD142" si="1604">IF(OR(ISERROR(VLOOKUP(CONCATENATE("ALI_",$C142,"_SEG_",$I142,"_PROV_",$D142),Catalogo_Precios,AD$8,FALSE)),L142=0),0,VLOOKUP(CONCATENATE("ALI_",$C142,"_SEG_",$I142,"_PROV_",$D142),Catalogo_Precios,AD$8,FALSE))</f>
        <v>906</v>
      </c>
      <c r="AE142" s="57">
        <f t="shared" ref="AE142" si="1605">IF(OR(ISERROR(VLOOKUP(CONCATENATE("ALI_",$C142,"_SEG_",$I142,"_PROV_",$D142),Catalogo_Precios,AE$8,FALSE)),M142=0),0,VLOOKUP(CONCATENATE("ALI_",$C142,"_SEG_",$I142,"_PROV_",$D142),Catalogo_Precios,AE$8,FALSE))</f>
        <v>906</v>
      </c>
      <c r="AF142" s="57">
        <f t="shared" ref="AF142" si="1606">IF(OR(ISERROR(VLOOKUP(CONCATENATE("ALI_",$C142,"_SEG_",$I142,"_PROV_",$D142),Catalogo_Precios,AF$8,FALSE)),N142=0),0,VLOOKUP(CONCATENATE("ALI_",$C142,"_SEG_",$I142,"_PROV_",$D142),Catalogo_Precios,AF$8,FALSE))</f>
        <v>906</v>
      </c>
      <c r="AG142" s="57">
        <f t="shared" ref="AG142" si="1607">IF(OR(ISERROR(VLOOKUP(CONCATENATE("ALI_",$C142,"_SEG_",$I142,"_PROV_",$D142),Catalogo_Precios,AG$8,FALSE)),O142=0),0,VLOOKUP(CONCATENATE("ALI_",$C142,"_SEG_",$I142,"_PROV_",$D142),Catalogo_Precios,AG$8,FALSE))</f>
        <v>906</v>
      </c>
      <c r="AH142" s="57">
        <f t="shared" ref="AH142" si="1608">IF(OR(ISERROR(VLOOKUP(CONCATENATE("ALI_",$C142,"_SEG_",$I142,"_PROV_",$D142),Catalogo_Precios,AH$8,FALSE)),L142=0),0,VLOOKUP(CONCATENATE("ALI_",$C142,"_SEG_",$I142,"_PROV_",$D142),Catalogo_Precios,AH$8,FALSE))</f>
        <v>906</v>
      </c>
      <c r="AI142" s="57">
        <f t="shared" ref="AI142" si="1609">IF(OR(ISERROR(VLOOKUP(CONCATENATE("ALI_",$C142,"_SEG_",$I142,"_PROV_",$D142),Catalogo_Precios,AI$8,FALSE)),M142=0),0,VLOOKUP(CONCATENATE("ALI_",$C142,"_SEG_",$I142,"_PROV_",$D142),Catalogo_Precios,AI$8,FALSE))</f>
        <v>906</v>
      </c>
      <c r="AJ142" s="57">
        <f t="shared" ref="AJ142" si="1610">IF(OR(ISERROR(VLOOKUP(CONCATENATE("ALI_",$C142,"_SEG_",$I142,"_PROV_",$D142),Catalogo_Precios,AJ$8,FALSE)),N142=0),0,VLOOKUP(CONCATENATE("ALI_",$C142,"_SEG_",$I142,"_PROV_",$D142),Catalogo_Precios,AJ$8,FALSE))</f>
        <v>906</v>
      </c>
      <c r="AK142" s="57">
        <f t="shared" ref="AK142" si="1611">IF(OR(ISERROR(VLOOKUP(CONCATENATE("ALI_",$C142,"_SEG_",$I142,"_PROV_",$D142),Catalogo_Precios,AK$8,FALSE)),O142=0),0,VLOOKUP(CONCATENATE("ALI_",$C142,"_SEG_",$I142,"_PROV_",$D142),Catalogo_Precios,AK$8,FALSE))</f>
        <v>906</v>
      </c>
      <c r="AL142" s="53"/>
      <c r="AM142" s="59" t="str">
        <f t="shared" si="1580"/>
        <v>ALI_82_SEG_1</v>
      </c>
      <c r="AN142" s="59" t="str">
        <f t="shared" si="1581"/>
        <v>ALI_82_SEG_1_VAL_20441172</v>
      </c>
      <c r="AO142" s="60">
        <f t="shared" ref="AO142" si="1612">IF(OR(AB142="",AB142=0),0,COUNTIF(Codificacion,AM142))</f>
        <v>4</v>
      </c>
      <c r="AP142" s="61">
        <f t="array" ref="AP142">MIN(IF(Codificacion=AM142,Total_Cotizacion,""))</f>
        <v>18982313.080000002</v>
      </c>
      <c r="AQ142" s="62" t="b">
        <f t="shared" si="1583"/>
        <v>0</v>
      </c>
      <c r="AR142" s="51" t="str">
        <f t="shared" ref="AR142" si="1613">IF(COUNTIF(Codificacion2,CONCATENATE(AM142,"_VAL_",AB142))&gt;1,"Empate","")</f>
        <v/>
      </c>
      <c r="AS142" s="63" t="str">
        <f t="shared" si="1585"/>
        <v/>
      </c>
      <c r="AT142" s="59" t="str">
        <f t="shared" si="1586"/>
        <v>ALI_82_SEG_1_</v>
      </c>
      <c r="AU142" s="63">
        <f t="shared" ref="AU142" si="1614">IF(AND(COUNTIF(Codificacion3,AT142)&lt;AO142),1,COUNTIF(Codificacion3,AT142))</f>
        <v>1</v>
      </c>
      <c r="AV142" s="62" t="str">
        <f t="shared" si="1588"/>
        <v>No Seleccionada</v>
      </c>
      <c r="AW142" s="53"/>
      <c r="AX142" s="51" t="str">
        <f t="shared" si="1589"/>
        <v>ALI_82_SEG_1FALSO</v>
      </c>
      <c r="AY142" s="51">
        <f t="shared" si="1569"/>
        <v>3</v>
      </c>
      <c r="AZ142" s="64" t="b">
        <f t="shared" si="1590"/>
        <v>0</v>
      </c>
    </row>
    <row r="143" spans="1:52" x14ac:dyDescent="0.2">
      <c r="A143" s="50" t="b">
        <f t="shared" si="778"/>
        <v>0</v>
      </c>
      <c r="B143" s="51" t="s">
        <v>54</v>
      </c>
      <c r="C143" s="52">
        <v>82</v>
      </c>
      <c r="D143" s="52">
        <f t="shared" ref="D143" si="1615">IF(ISERROR(VLOOKUP(E143,Proveedores,2,FALSE)),"",VLOOKUP(E143,Proveedores,2,FALSE))</f>
        <v>2087</v>
      </c>
      <c r="E143" s="53" t="s">
        <v>55</v>
      </c>
      <c r="F143" s="54">
        <v>268</v>
      </c>
      <c r="G143" s="53" t="s">
        <v>61</v>
      </c>
      <c r="H143" s="53" t="s">
        <v>68</v>
      </c>
      <c r="I143" s="52">
        <v>2</v>
      </c>
      <c r="J143" s="53" t="s">
        <v>58</v>
      </c>
      <c r="K143" s="55">
        <v>44835</v>
      </c>
      <c r="L143" s="56">
        <v>8137</v>
      </c>
      <c r="M143" s="56">
        <v>9359</v>
      </c>
      <c r="N143" s="56">
        <v>5308</v>
      </c>
      <c r="O143" s="56">
        <v>323</v>
      </c>
      <c r="P143" s="57">
        <v>906</v>
      </c>
      <c r="Q143" s="58"/>
      <c r="R143" s="57">
        <v>906</v>
      </c>
      <c r="S143" s="57">
        <v>906</v>
      </c>
      <c r="T143" s="58"/>
      <c r="U143" s="57">
        <v>906</v>
      </c>
      <c r="V143" s="57">
        <v>906</v>
      </c>
      <c r="W143" s="58"/>
      <c r="X143" s="57">
        <v>906</v>
      </c>
      <c r="Y143" s="57">
        <v>906</v>
      </c>
      <c r="Z143" s="58"/>
      <c r="AA143" s="57">
        <v>906</v>
      </c>
      <c r="AB143" s="57">
        <v>20953062</v>
      </c>
      <c r="AC143" s="53" t="str">
        <f t="shared" si="1571"/>
        <v>Registro Valido</v>
      </c>
      <c r="AD143" s="57">
        <f t="shared" ref="AD143" si="1616">IF(OR(ISERROR(VLOOKUP(CONCATENATE("ALI_",$C143,"_SEG_",$I143,"_PROV_",$D143),Catalogo_Precios,AD$8,FALSE)),L143=0),0,VLOOKUP(CONCATENATE("ALI_",$C143,"_SEG_",$I143,"_PROV_",$D143),Catalogo_Precios,AD$8,FALSE))</f>
        <v>906</v>
      </c>
      <c r="AE143" s="57">
        <f t="shared" ref="AE143" si="1617">IF(OR(ISERROR(VLOOKUP(CONCATENATE("ALI_",$C143,"_SEG_",$I143,"_PROV_",$D143),Catalogo_Precios,AE$8,FALSE)),M143=0),0,VLOOKUP(CONCATENATE("ALI_",$C143,"_SEG_",$I143,"_PROV_",$D143),Catalogo_Precios,AE$8,FALSE))</f>
        <v>906</v>
      </c>
      <c r="AF143" s="57">
        <f t="shared" ref="AF143" si="1618">IF(OR(ISERROR(VLOOKUP(CONCATENATE("ALI_",$C143,"_SEG_",$I143,"_PROV_",$D143),Catalogo_Precios,AF$8,FALSE)),N143=0),0,VLOOKUP(CONCATENATE("ALI_",$C143,"_SEG_",$I143,"_PROV_",$D143),Catalogo_Precios,AF$8,FALSE))</f>
        <v>906</v>
      </c>
      <c r="AG143" s="57">
        <f t="shared" ref="AG143" si="1619">IF(OR(ISERROR(VLOOKUP(CONCATENATE("ALI_",$C143,"_SEG_",$I143,"_PROV_",$D143),Catalogo_Precios,AG$8,FALSE)),O143=0),0,VLOOKUP(CONCATENATE("ALI_",$C143,"_SEG_",$I143,"_PROV_",$D143),Catalogo_Precios,AG$8,FALSE))</f>
        <v>906</v>
      </c>
      <c r="AH143" s="57">
        <f t="shared" ref="AH143" si="1620">IF(OR(ISERROR(VLOOKUP(CONCATENATE("ALI_",$C143,"_SEG_",$I143,"_PROV_",$D143),Catalogo_Precios,AH$8,FALSE)),L143=0),0,VLOOKUP(CONCATENATE("ALI_",$C143,"_SEG_",$I143,"_PROV_",$D143),Catalogo_Precios,AH$8,FALSE))</f>
        <v>906</v>
      </c>
      <c r="AI143" s="57">
        <f t="shared" ref="AI143" si="1621">IF(OR(ISERROR(VLOOKUP(CONCATENATE("ALI_",$C143,"_SEG_",$I143,"_PROV_",$D143),Catalogo_Precios,AI$8,FALSE)),M143=0),0,VLOOKUP(CONCATENATE("ALI_",$C143,"_SEG_",$I143,"_PROV_",$D143),Catalogo_Precios,AI$8,FALSE))</f>
        <v>906</v>
      </c>
      <c r="AJ143" s="57">
        <f t="shared" ref="AJ143" si="1622">IF(OR(ISERROR(VLOOKUP(CONCATENATE("ALI_",$C143,"_SEG_",$I143,"_PROV_",$D143),Catalogo_Precios,AJ$8,FALSE)),N143=0),0,VLOOKUP(CONCATENATE("ALI_",$C143,"_SEG_",$I143,"_PROV_",$D143),Catalogo_Precios,AJ$8,FALSE))</f>
        <v>906</v>
      </c>
      <c r="AK143" s="57">
        <f t="shared" ref="AK143" si="1623">IF(OR(ISERROR(VLOOKUP(CONCATENATE("ALI_",$C143,"_SEG_",$I143,"_PROV_",$D143),Catalogo_Precios,AK$8,FALSE)),O143=0),0,VLOOKUP(CONCATENATE("ALI_",$C143,"_SEG_",$I143,"_PROV_",$D143),Catalogo_Precios,AK$8,FALSE))</f>
        <v>906</v>
      </c>
      <c r="AL143" s="53"/>
      <c r="AM143" s="59" t="str">
        <f t="shared" si="1580"/>
        <v>ALI_82_SEG_2</v>
      </c>
      <c r="AN143" s="59" t="str">
        <f t="shared" si="1581"/>
        <v>ALI_82_SEG_2_VAL_20953062</v>
      </c>
      <c r="AO143" s="60">
        <f t="shared" ref="AO143" si="1624">IF(OR(AB143="",AB143=0),0,COUNTIF(Codificacion,AM143))</f>
        <v>4</v>
      </c>
      <c r="AP143" s="61">
        <f t="array" ref="AP143">MIN(IF(Codificacion=AM143,Total_Cotizacion,""))</f>
        <v>19485422.580000002</v>
      </c>
      <c r="AQ143" s="62" t="b">
        <f t="shared" si="1583"/>
        <v>0</v>
      </c>
      <c r="AR143" s="51" t="str">
        <f t="shared" ref="AR143" si="1625">IF(COUNTIF(Codificacion2,CONCATENATE(AM143,"_VAL_",AB143))&gt;1,"Empate","")</f>
        <v/>
      </c>
      <c r="AS143" s="63" t="str">
        <f t="shared" si="1585"/>
        <v/>
      </c>
      <c r="AT143" s="59" t="str">
        <f t="shared" si="1586"/>
        <v>ALI_82_SEG_2_</v>
      </c>
      <c r="AU143" s="63">
        <f t="shared" ref="AU143" si="1626">IF(AND(COUNTIF(Codificacion3,AT143)&lt;AO143),1,COUNTIF(Codificacion3,AT143))</f>
        <v>1</v>
      </c>
      <c r="AV143" s="62" t="str">
        <f t="shared" si="1588"/>
        <v>No Seleccionada</v>
      </c>
      <c r="AW143" s="53"/>
      <c r="AX143" s="51" t="str">
        <f t="shared" si="1589"/>
        <v>ALI_82_SEG_2FALSO</v>
      </c>
      <c r="AY143" s="51">
        <f t="shared" si="1569"/>
        <v>3</v>
      </c>
      <c r="AZ143" s="64" t="b">
        <f t="shared" si="1590"/>
        <v>0</v>
      </c>
    </row>
    <row r="144" spans="1:52" x14ac:dyDescent="0.2">
      <c r="A144" s="50" t="b">
        <f t="shared" si="778"/>
        <v>0</v>
      </c>
      <c r="B144" s="51" t="s">
        <v>54</v>
      </c>
      <c r="C144" s="52">
        <v>82</v>
      </c>
      <c r="D144" s="52">
        <f t="shared" ref="D144" si="1627">IF(ISERROR(VLOOKUP(E144,Proveedores,2,FALSE)),"",VLOOKUP(E144,Proveedores,2,FALSE))</f>
        <v>2087</v>
      </c>
      <c r="E144" s="53" t="s">
        <v>55</v>
      </c>
      <c r="F144" s="54">
        <v>269</v>
      </c>
      <c r="G144" s="53" t="s">
        <v>61</v>
      </c>
      <c r="H144" s="53" t="s">
        <v>68</v>
      </c>
      <c r="I144" s="52">
        <v>3</v>
      </c>
      <c r="J144" s="53" t="s">
        <v>58</v>
      </c>
      <c r="K144" s="55">
        <v>44835</v>
      </c>
      <c r="L144" s="56">
        <v>8086</v>
      </c>
      <c r="M144" s="56">
        <v>9301</v>
      </c>
      <c r="N144" s="56">
        <v>5276</v>
      </c>
      <c r="O144" s="56">
        <v>321</v>
      </c>
      <c r="P144" s="57">
        <v>906</v>
      </c>
      <c r="Q144" s="58"/>
      <c r="R144" s="57">
        <v>906</v>
      </c>
      <c r="S144" s="57">
        <v>906</v>
      </c>
      <c r="T144" s="58"/>
      <c r="U144" s="57">
        <v>906</v>
      </c>
      <c r="V144" s="57">
        <v>906</v>
      </c>
      <c r="W144" s="58"/>
      <c r="X144" s="57">
        <v>906</v>
      </c>
      <c r="Y144" s="57">
        <v>906</v>
      </c>
      <c r="Z144" s="58"/>
      <c r="AA144" s="57">
        <v>906</v>
      </c>
      <c r="AB144" s="57">
        <v>20823504</v>
      </c>
      <c r="AC144" s="53" t="str">
        <f t="shared" si="1571"/>
        <v>Registro Valido</v>
      </c>
      <c r="AD144" s="57">
        <f t="shared" ref="AD144" si="1628">IF(OR(ISERROR(VLOOKUP(CONCATENATE("ALI_",$C144,"_SEG_",$I144,"_PROV_",$D144),Catalogo_Precios,AD$8,FALSE)),L144=0),0,VLOOKUP(CONCATENATE("ALI_",$C144,"_SEG_",$I144,"_PROV_",$D144),Catalogo_Precios,AD$8,FALSE))</f>
        <v>906</v>
      </c>
      <c r="AE144" s="57">
        <f t="shared" ref="AE144" si="1629">IF(OR(ISERROR(VLOOKUP(CONCATENATE("ALI_",$C144,"_SEG_",$I144,"_PROV_",$D144),Catalogo_Precios,AE$8,FALSE)),M144=0),0,VLOOKUP(CONCATENATE("ALI_",$C144,"_SEG_",$I144,"_PROV_",$D144),Catalogo_Precios,AE$8,FALSE))</f>
        <v>906</v>
      </c>
      <c r="AF144" s="57">
        <f t="shared" ref="AF144" si="1630">IF(OR(ISERROR(VLOOKUP(CONCATENATE("ALI_",$C144,"_SEG_",$I144,"_PROV_",$D144),Catalogo_Precios,AF$8,FALSE)),N144=0),0,VLOOKUP(CONCATENATE("ALI_",$C144,"_SEG_",$I144,"_PROV_",$D144),Catalogo_Precios,AF$8,FALSE))</f>
        <v>906</v>
      </c>
      <c r="AG144" s="57">
        <f t="shared" ref="AG144" si="1631">IF(OR(ISERROR(VLOOKUP(CONCATENATE("ALI_",$C144,"_SEG_",$I144,"_PROV_",$D144),Catalogo_Precios,AG$8,FALSE)),O144=0),0,VLOOKUP(CONCATENATE("ALI_",$C144,"_SEG_",$I144,"_PROV_",$D144),Catalogo_Precios,AG$8,FALSE))</f>
        <v>906</v>
      </c>
      <c r="AH144" s="57">
        <f t="shared" ref="AH144" si="1632">IF(OR(ISERROR(VLOOKUP(CONCATENATE("ALI_",$C144,"_SEG_",$I144,"_PROV_",$D144),Catalogo_Precios,AH$8,FALSE)),L144=0),0,VLOOKUP(CONCATENATE("ALI_",$C144,"_SEG_",$I144,"_PROV_",$D144),Catalogo_Precios,AH$8,FALSE))</f>
        <v>906</v>
      </c>
      <c r="AI144" s="57">
        <f t="shared" ref="AI144" si="1633">IF(OR(ISERROR(VLOOKUP(CONCATENATE("ALI_",$C144,"_SEG_",$I144,"_PROV_",$D144),Catalogo_Precios,AI$8,FALSE)),M144=0),0,VLOOKUP(CONCATENATE("ALI_",$C144,"_SEG_",$I144,"_PROV_",$D144),Catalogo_Precios,AI$8,FALSE))</f>
        <v>906</v>
      </c>
      <c r="AJ144" s="57">
        <f t="shared" ref="AJ144" si="1634">IF(OR(ISERROR(VLOOKUP(CONCATENATE("ALI_",$C144,"_SEG_",$I144,"_PROV_",$D144),Catalogo_Precios,AJ$8,FALSE)),N144=0),0,VLOOKUP(CONCATENATE("ALI_",$C144,"_SEG_",$I144,"_PROV_",$D144),Catalogo_Precios,AJ$8,FALSE))</f>
        <v>906</v>
      </c>
      <c r="AK144" s="57">
        <f t="shared" ref="AK144" si="1635">IF(OR(ISERROR(VLOOKUP(CONCATENATE("ALI_",$C144,"_SEG_",$I144,"_PROV_",$D144),Catalogo_Precios,AK$8,FALSE)),O144=0),0,VLOOKUP(CONCATENATE("ALI_",$C144,"_SEG_",$I144,"_PROV_",$D144),Catalogo_Precios,AK$8,FALSE))</f>
        <v>906</v>
      </c>
      <c r="AL144" s="53"/>
      <c r="AM144" s="59" t="str">
        <f t="shared" si="1580"/>
        <v>ALI_82_SEG_3</v>
      </c>
      <c r="AN144" s="59" t="str">
        <f t="shared" si="1581"/>
        <v>ALI_82_SEG_3_VAL_20823504</v>
      </c>
      <c r="AO144" s="60">
        <f t="shared" ref="AO144" si="1636">IF(OR(AB144="",AB144=0),0,COUNTIF(Codificacion,AM144))</f>
        <v>4</v>
      </c>
      <c r="AP144" s="61">
        <f t="array" ref="AP144">MIN(IF(Codificacion=AM144,Total_Cotizacion,""))</f>
        <v>19373443.439999998</v>
      </c>
      <c r="AQ144" s="62" t="b">
        <f t="shared" si="1583"/>
        <v>0</v>
      </c>
      <c r="AR144" s="51" t="str">
        <f t="shared" ref="AR144" si="1637">IF(COUNTIF(Codificacion2,CONCATENATE(AM144,"_VAL_",AB144))&gt;1,"Empate","")</f>
        <v/>
      </c>
      <c r="AS144" s="63" t="str">
        <f t="shared" si="1585"/>
        <v/>
      </c>
      <c r="AT144" s="59" t="str">
        <f t="shared" si="1586"/>
        <v>ALI_82_SEG_3_</v>
      </c>
      <c r="AU144" s="63">
        <f t="shared" ref="AU144" si="1638">IF(AND(COUNTIF(Codificacion3,AT144)&lt;AO144),1,COUNTIF(Codificacion3,AT144))</f>
        <v>1</v>
      </c>
      <c r="AV144" s="62" t="str">
        <f t="shared" si="1588"/>
        <v>No Seleccionada</v>
      </c>
      <c r="AW144" s="53"/>
      <c r="AX144" s="51" t="str">
        <f t="shared" si="1589"/>
        <v>ALI_82_SEG_3FALSO</v>
      </c>
      <c r="AY144" s="51">
        <f t="shared" si="1569"/>
        <v>3</v>
      </c>
      <c r="AZ144" s="64" t="b">
        <f t="shared" si="1590"/>
        <v>0</v>
      </c>
    </row>
    <row r="145" spans="1:52" x14ac:dyDescent="0.2">
      <c r="A145" s="50" t="b">
        <f t="shared" si="778"/>
        <v>0</v>
      </c>
      <c r="B145" s="51" t="s">
        <v>54</v>
      </c>
      <c r="C145" s="52">
        <v>82</v>
      </c>
      <c r="D145" s="52">
        <f t="shared" ref="D145" si="1639">IF(ISERROR(VLOOKUP(E145,Proveedores,2,FALSE)),"",VLOOKUP(E145,Proveedores,2,FALSE))</f>
        <v>2087</v>
      </c>
      <c r="E145" s="53" t="s">
        <v>55</v>
      </c>
      <c r="F145" s="54">
        <v>270</v>
      </c>
      <c r="G145" s="53" t="s">
        <v>61</v>
      </c>
      <c r="H145" s="53" t="s">
        <v>68</v>
      </c>
      <c r="I145" s="52">
        <v>4</v>
      </c>
      <c r="J145" s="53" t="s">
        <v>58</v>
      </c>
      <c r="K145" s="55">
        <v>44835</v>
      </c>
      <c r="L145" s="56">
        <v>8600</v>
      </c>
      <c r="M145" s="56">
        <v>9889</v>
      </c>
      <c r="N145" s="56">
        <v>5602</v>
      </c>
      <c r="O145" s="56">
        <v>343</v>
      </c>
      <c r="P145" s="57">
        <v>906</v>
      </c>
      <c r="Q145" s="58"/>
      <c r="R145" s="57">
        <v>906</v>
      </c>
      <c r="S145" s="57">
        <v>906</v>
      </c>
      <c r="T145" s="58"/>
      <c r="U145" s="57">
        <v>906</v>
      </c>
      <c r="V145" s="57">
        <v>906</v>
      </c>
      <c r="W145" s="58"/>
      <c r="X145" s="57">
        <v>906</v>
      </c>
      <c r="Y145" s="57">
        <v>906</v>
      </c>
      <c r="Z145" s="58"/>
      <c r="AA145" s="57">
        <v>906</v>
      </c>
      <c r="AB145" s="57">
        <v>22137204</v>
      </c>
      <c r="AC145" s="53" t="str">
        <f t="shared" si="1571"/>
        <v>Registro Valido</v>
      </c>
      <c r="AD145" s="57">
        <f t="shared" ref="AD145" si="1640">IF(OR(ISERROR(VLOOKUP(CONCATENATE("ALI_",$C145,"_SEG_",$I145,"_PROV_",$D145),Catalogo_Precios,AD$8,FALSE)),L145=0),0,VLOOKUP(CONCATENATE("ALI_",$C145,"_SEG_",$I145,"_PROV_",$D145),Catalogo_Precios,AD$8,FALSE))</f>
        <v>906</v>
      </c>
      <c r="AE145" s="57">
        <f t="shared" ref="AE145" si="1641">IF(OR(ISERROR(VLOOKUP(CONCATENATE("ALI_",$C145,"_SEG_",$I145,"_PROV_",$D145),Catalogo_Precios,AE$8,FALSE)),M145=0),0,VLOOKUP(CONCATENATE("ALI_",$C145,"_SEG_",$I145,"_PROV_",$D145),Catalogo_Precios,AE$8,FALSE))</f>
        <v>906</v>
      </c>
      <c r="AF145" s="57">
        <f t="shared" ref="AF145" si="1642">IF(OR(ISERROR(VLOOKUP(CONCATENATE("ALI_",$C145,"_SEG_",$I145,"_PROV_",$D145),Catalogo_Precios,AF$8,FALSE)),N145=0),0,VLOOKUP(CONCATENATE("ALI_",$C145,"_SEG_",$I145,"_PROV_",$D145),Catalogo_Precios,AF$8,FALSE))</f>
        <v>906</v>
      </c>
      <c r="AG145" s="57">
        <f t="shared" ref="AG145" si="1643">IF(OR(ISERROR(VLOOKUP(CONCATENATE("ALI_",$C145,"_SEG_",$I145,"_PROV_",$D145),Catalogo_Precios,AG$8,FALSE)),O145=0),0,VLOOKUP(CONCATENATE("ALI_",$C145,"_SEG_",$I145,"_PROV_",$D145),Catalogo_Precios,AG$8,FALSE))</f>
        <v>906</v>
      </c>
      <c r="AH145" s="57">
        <f t="shared" ref="AH145" si="1644">IF(OR(ISERROR(VLOOKUP(CONCATENATE("ALI_",$C145,"_SEG_",$I145,"_PROV_",$D145),Catalogo_Precios,AH$8,FALSE)),L145=0),0,VLOOKUP(CONCATENATE("ALI_",$C145,"_SEG_",$I145,"_PROV_",$D145),Catalogo_Precios,AH$8,FALSE))</f>
        <v>906</v>
      </c>
      <c r="AI145" s="57">
        <f t="shared" ref="AI145" si="1645">IF(OR(ISERROR(VLOOKUP(CONCATENATE("ALI_",$C145,"_SEG_",$I145,"_PROV_",$D145),Catalogo_Precios,AI$8,FALSE)),M145=0),0,VLOOKUP(CONCATENATE("ALI_",$C145,"_SEG_",$I145,"_PROV_",$D145),Catalogo_Precios,AI$8,FALSE))</f>
        <v>906</v>
      </c>
      <c r="AJ145" s="57">
        <f t="shared" ref="AJ145" si="1646">IF(OR(ISERROR(VLOOKUP(CONCATENATE("ALI_",$C145,"_SEG_",$I145,"_PROV_",$D145),Catalogo_Precios,AJ$8,FALSE)),N145=0),0,VLOOKUP(CONCATENATE("ALI_",$C145,"_SEG_",$I145,"_PROV_",$D145),Catalogo_Precios,AJ$8,FALSE))</f>
        <v>906</v>
      </c>
      <c r="AK145" s="57">
        <f t="shared" ref="AK145" si="1647">IF(OR(ISERROR(VLOOKUP(CONCATENATE("ALI_",$C145,"_SEG_",$I145,"_PROV_",$D145),Catalogo_Precios,AK$8,FALSE)),O145=0),0,VLOOKUP(CONCATENATE("ALI_",$C145,"_SEG_",$I145,"_PROV_",$D145),Catalogo_Precios,AK$8,FALSE))</f>
        <v>906</v>
      </c>
      <c r="AL145" s="53"/>
      <c r="AM145" s="59" t="str">
        <f t="shared" si="1580"/>
        <v>ALI_82_SEG_4</v>
      </c>
      <c r="AN145" s="59" t="str">
        <f t="shared" si="1581"/>
        <v>ALI_82_SEG_4_VAL_22137204</v>
      </c>
      <c r="AO145" s="60">
        <f t="shared" ref="AO145" si="1648">IF(OR(AB145="",AB145=0),0,COUNTIF(Codificacion,AM145))</f>
        <v>4</v>
      </c>
      <c r="AP145" s="61">
        <f t="array" ref="AP145">MIN(IF(Codificacion=AM145,Total_Cotizacion,""))</f>
        <v>20532623.220000003</v>
      </c>
      <c r="AQ145" s="62" t="b">
        <f t="shared" si="1583"/>
        <v>0</v>
      </c>
      <c r="AR145" s="51" t="str">
        <f t="shared" ref="AR145" si="1649">IF(COUNTIF(Codificacion2,CONCATENATE(AM145,"_VAL_",AB145))&gt;1,"Empate","")</f>
        <v/>
      </c>
      <c r="AS145" s="63" t="str">
        <f t="shared" si="1585"/>
        <v/>
      </c>
      <c r="AT145" s="59" t="str">
        <f t="shared" si="1586"/>
        <v>ALI_82_SEG_4_</v>
      </c>
      <c r="AU145" s="63">
        <f t="shared" ref="AU145" si="1650">IF(AND(COUNTIF(Codificacion3,AT145)&lt;AO145),1,COUNTIF(Codificacion3,AT145))</f>
        <v>1</v>
      </c>
      <c r="AV145" s="62" t="str">
        <f t="shared" si="1588"/>
        <v>No Seleccionada</v>
      </c>
      <c r="AW145" s="53"/>
      <c r="AX145" s="51" t="str">
        <f t="shared" si="1589"/>
        <v>ALI_82_SEG_4FALSO</v>
      </c>
      <c r="AY145" s="51">
        <f t="shared" si="1569"/>
        <v>3</v>
      </c>
      <c r="AZ145" s="64" t="b">
        <f t="shared" si="1590"/>
        <v>0</v>
      </c>
    </row>
    <row r="146" spans="1:52" x14ac:dyDescent="0.2">
      <c r="A146" s="50" t="b">
        <f t="shared" si="778"/>
        <v>0</v>
      </c>
      <c r="B146" s="51" t="s">
        <v>54</v>
      </c>
      <c r="C146" s="52">
        <v>82</v>
      </c>
      <c r="D146" s="52">
        <f t="shared" ref="D146" si="1651">IF(ISERROR(VLOOKUP(E146,Proveedores,2,FALSE)),"",VLOOKUP(E146,Proveedores,2,FALSE))</f>
        <v>2087</v>
      </c>
      <c r="E146" s="53" t="s">
        <v>55</v>
      </c>
      <c r="F146" s="54">
        <v>271</v>
      </c>
      <c r="G146" s="53" t="s">
        <v>61</v>
      </c>
      <c r="H146" s="53" t="s">
        <v>68</v>
      </c>
      <c r="I146" s="52">
        <v>5</v>
      </c>
      <c r="J146" s="53" t="s">
        <v>58</v>
      </c>
      <c r="K146" s="55">
        <v>44835</v>
      </c>
      <c r="L146" s="56">
        <v>8009</v>
      </c>
      <c r="M146" s="56">
        <v>9213</v>
      </c>
      <c r="N146" s="56">
        <v>5226</v>
      </c>
      <c r="O146" s="56">
        <v>318</v>
      </c>
      <c r="P146" s="57">
        <v>906</v>
      </c>
      <c r="Q146" s="58"/>
      <c r="R146" s="57">
        <v>906</v>
      </c>
      <c r="S146" s="57">
        <v>906</v>
      </c>
      <c r="T146" s="58"/>
      <c r="U146" s="57">
        <v>906</v>
      </c>
      <c r="V146" s="57">
        <v>906</v>
      </c>
      <c r="W146" s="58"/>
      <c r="X146" s="57">
        <v>906</v>
      </c>
      <c r="Y146" s="57">
        <v>906</v>
      </c>
      <c r="Z146" s="58"/>
      <c r="AA146" s="57">
        <v>906</v>
      </c>
      <c r="AB146" s="57">
        <v>20625996</v>
      </c>
      <c r="AC146" s="53" t="str">
        <f t="shared" si="1571"/>
        <v>Registro Valido</v>
      </c>
      <c r="AD146" s="57">
        <f t="shared" ref="AD146" si="1652">IF(OR(ISERROR(VLOOKUP(CONCATENATE("ALI_",$C146,"_SEG_",$I146,"_PROV_",$D146),Catalogo_Precios,AD$8,FALSE)),L146=0),0,VLOOKUP(CONCATENATE("ALI_",$C146,"_SEG_",$I146,"_PROV_",$D146),Catalogo_Precios,AD$8,FALSE))</f>
        <v>906</v>
      </c>
      <c r="AE146" s="57">
        <f t="shared" ref="AE146" si="1653">IF(OR(ISERROR(VLOOKUP(CONCATENATE("ALI_",$C146,"_SEG_",$I146,"_PROV_",$D146),Catalogo_Precios,AE$8,FALSE)),M146=0),0,VLOOKUP(CONCATENATE("ALI_",$C146,"_SEG_",$I146,"_PROV_",$D146),Catalogo_Precios,AE$8,FALSE))</f>
        <v>906</v>
      </c>
      <c r="AF146" s="57">
        <f t="shared" ref="AF146" si="1654">IF(OR(ISERROR(VLOOKUP(CONCATENATE("ALI_",$C146,"_SEG_",$I146,"_PROV_",$D146),Catalogo_Precios,AF$8,FALSE)),N146=0),0,VLOOKUP(CONCATENATE("ALI_",$C146,"_SEG_",$I146,"_PROV_",$D146),Catalogo_Precios,AF$8,FALSE))</f>
        <v>906</v>
      </c>
      <c r="AG146" s="57">
        <f t="shared" ref="AG146" si="1655">IF(OR(ISERROR(VLOOKUP(CONCATENATE("ALI_",$C146,"_SEG_",$I146,"_PROV_",$D146),Catalogo_Precios,AG$8,FALSE)),O146=0),0,VLOOKUP(CONCATENATE("ALI_",$C146,"_SEG_",$I146,"_PROV_",$D146),Catalogo_Precios,AG$8,FALSE))</f>
        <v>906</v>
      </c>
      <c r="AH146" s="57">
        <f t="shared" ref="AH146" si="1656">IF(OR(ISERROR(VLOOKUP(CONCATENATE("ALI_",$C146,"_SEG_",$I146,"_PROV_",$D146),Catalogo_Precios,AH$8,FALSE)),L146=0),0,VLOOKUP(CONCATENATE("ALI_",$C146,"_SEG_",$I146,"_PROV_",$D146),Catalogo_Precios,AH$8,FALSE))</f>
        <v>906</v>
      </c>
      <c r="AI146" s="57">
        <f t="shared" ref="AI146" si="1657">IF(OR(ISERROR(VLOOKUP(CONCATENATE("ALI_",$C146,"_SEG_",$I146,"_PROV_",$D146),Catalogo_Precios,AI$8,FALSE)),M146=0),0,VLOOKUP(CONCATENATE("ALI_",$C146,"_SEG_",$I146,"_PROV_",$D146),Catalogo_Precios,AI$8,FALSE))</f>
        <v>906</v>
      </c>
      <c r="AJ146" s="57">
        <f t="shared" ref="AJ146" si="1658">IF(OR(ISERROR(VLOOKUP(CONCATENATE("ALI_",$C146,"_SEG_",$I146,"_PROV_",$D146),Catalogo_Precios,AJ$8,FALSE)),N146=0),0,VLOOKUP(CONCATENATE("ALI_",$C146,"_SEG_",$I146,"_PROV_",$D146),Catalogo_Precios,AJ$8,FALSE))</f>
        <v>906</v>
      </c>
      <c r="AK146" s="57">
        <f t="shared" ref="AK146" si="1659">IF(OR(ISERROR(VLOOKUP(CONCATENATE("ALI_",$C146,"_SEG_",$I146,"_PROV_",$D146),Catalogo_Precios,AK$8,FALSE)),O146=0),0,VLOOKUP(CONCATENATE("ALI_",$C146,"_SEG_",$I146,"_PROV_",$D146),Catalogo_Precios,AK$8,FALSE))</f>
        <v>906</v>
      </c>
      <c r="AL146" s="53"/>
      <c r="AM146" s="59" t="str">
        <f t="shared" si="1580"/>
        <v>ALI_82_SEG_5</v>
      </c>
      <c r="AN146" s="59" t="str">
        <f t="shared" si="1581"/>
        <v>ALI_82_SEG_5_VAL_20625996</v>
      </c>
      <c r="AO146" s="60">
        <f t="shared" ref="AO146" si="1660">IF(OR(AB146="",AB146=0),0,COUNTIF(Codificacion,AM146))</f>
        <v>4</v>
      </c>
      <c r="AP146" s="61">
        <f t="array" ref="AP146">MIN(IF(Codificacion=AM146,Total_Cotizacion,""))</f>
        <v>19107959.120000001</v>
      </c>
      <c r="AQ146" s="62" t="b">
        <f t="shared" si="1583"/>
        <v>0</v>
      </c>
      <c r="AR146" s="51" t="str">
        <f t="shared" ref="AR146" si="1661">IF(COUNTIF(Codificacion2,CONCATENATE(AM146,"_VAL_",AB146))&gt;1,"Empate","")</f>
        <v/>
      </c>
      <c r="AS146" s="63" t="str">
        <f t="shared" si="1585"/>
        <v/>
      </c>
      <c r="AT146" s="59" t="str">
        <f t="shared" si="1586"/>
        <v>ALI_82_SEG_5_</v>
      </c>
      <c r="AU146" s="63">
        <f t="shared" ref="AU146" si="1662">IF(AND(COUNTIF(Codificacion3,AT146)&lt;AO146),1,COUNTIF(Codificacion3,AT146))</f>
        <v>1</v>
      </c>
      <c r="AV146" s="62" t="str">
        <f t="shared" si="1588"/>
        <v>No Seleccionada</v>
      </c>
      <c r="AW146" s="53"/>
      <c r="AX146" s="51" t="str">
        <f t="shared" si="1589"/>
        <v>ALI_82_SEG_5FALSO</v>
      </c>
      <c r="AY146" s="51">
        <f t="shared" si="1569"/>
        <v>3</v>
      </c>
      <c r="AZ146" s="64" t="b">
        <f t="shared" si="1590"/>
        <v>0</v>
      </c>
    </row>
    <row r="147" spans="1:52" x14ac:dyDescent="0.2">
      <c r="A147" s="50" t="b">
        <f t="shared" si="778"/>
        <v>0</v>
      </c>
      <c r="B147" s="51" t="s">
        <v>54</v>
      </c>
      <c r="C147" s="52">
        <v>82</v>
      </c>
      <c r="D147" s="52">
        <f t="shared" ref="D147" si="1663">IF(ISERROR(VLOOKUP(E147,Proveedores,2,FALSE)),"",VLOOKUP(E147,Proveedores,2,FALSE))</f>
        <v>2087</v>
      </c>
      <c r="E147" s="53" t="s">
        <v>55</v>
      </c>
      <c r="F147" s="54">
        <v>272</v>
      </c>
      <c r="G147" s="53" t="s">
        <v>61</v>
      </c>
      <c r="H147" s="53" t="s">
        <v>68</v>
      </c>
      <c r="I147" s="52">
        <v>6</v>
      </c>
      <c r="J147" s="53" t="s">
        <v>58</v>
      </c>
      <c r="K147" s="55">
        <v>44835</v>
      </c>
      <c r="L147" s="56">
        <v>6013</v>
      </c>
      <c r="M147" s="56">
        <v>6744</v>
      </c>
      <c r="N147" s="56">
        <v>4149</v>
      </c>
      <c r="O147" s="56">
        <v>230</v>
      </c>
      <c r="P147" s="57">
        <v>906</v>
      </c>
      <c r="Q147" s="58"/>
      <c r="R147" s="57">
        <v>906</v>
      </c>
      <c r="S147" s="57">
        <v>906</v>
      </c>
      <c r="T147" s="58"/>
      <c r="U147" s="57">
        <v>906</v>
      </c>
      <c r="V147" s="57">
        <v>906</v>
      </c>
      <c r="W147" s="58"/>
      <c r="X147" s="57">
        <v>906</v>
      </c>
      <c r="Y147" s="57">
        <v>906</v>
      </c>
      <c r="Z147" s="58"/>
      <c r="AA147" s="57">
        <v>906</v>
      </c>
      <c r="AB147" s="57">
        <v>15525216</v>
      </c>
      <c r="AC147" s="53" t="str">
        <f t="shared" si="1571"/>
        <v>Registro Valido</v>
      </c>
      <c r="AD147" s="57">
        <f t="shared" ref="AD147" si="1664">IF(OR(ISERROR(VLOOKUP(CONCATENATE("ALI_",$C147,"_SEG_",$I147,"_PROV_",$D147),Catalogo_Precios,AD$8,FALSE)),L147=0),0,VLOOKUP(CONCATENATE("ALI_",$C147,"_SEG_",$I147,"_PROV_",$D147),Catalogo_Precios,AD$8,FALSE))</f>
        <v>906</v>
      </c>
      <c r="AE147" s="57">
        <f t="shared" ref="AE147" si="1665">IF(OR(ISERROR(VLOOKUP(CONCATENATE("ALI_",$C147,"_SEG_",$I147,"_PROV_",$D147),Catalogo_Precios,AE$8,FALSE)),M147=0),0,VLOOKUP(CONCATENATE("ALI_",$C147,"_SEG_",$I147,"_PROV_",$D147),Catalogo_Precios,AE$8,FALSE))</f>
        <v>906</v>
      </c>
      <c r="AF147" s="57">
        <f t="shared" ref="AF147" si="1666">IF(OR(ISERROR(VLOOKUP(CONCATENATE("ALI_",$C147,"_SEG_",$I147,"_PROV_",$D147),Catalogo_Precios,AF$8,FALSE)),N147=0),0,VLOOKUP(CONCATENATE("ALI_",$C147,"_SEG_",$I147,"_PROV_",$D147),Catalogo_Precios,AF$8,FALSE))</f>
        <v>906</v>
      </c>
      <c r="AG147" s="57">
        <f t="shared" ref="AG147" si="1667">IF(OR(ISERROR(VLOOKUP(CONCATENATE("ALI_",$C147,"_SEG_",$I147,"_PROV_",$D147),Catalogo_Precios,AG$8,FALSE)),O147=0),0,VLOOKUP(CONCATENATE("ALI_",$C147,"_SEG_",$I147,"_PROV_",$D147),Catalogo_Precios,AG$8,FALSE))</f>
        <v>906</v>
      </c>
      <c r="AH147" s="57">
        <f t="shared" ref="AH147" si="1668">IF(OR(ISERROR(VLOOKUP(CONCATENATE("ALI_",$C147,"_SEG_",$I147,"_PROV_",$D147),Catalogo_Precios,AH$8,FALSE)),L147=0),0,VLOOKUP(CONCATENATE("ALI_",$C147,"_SEG_",$I147,"_PROV_",$D147),Catalogo_Precios,AH$8,FALSE))</f>
        <v>906</v>
      </c>
      <c r="AI147" s="57">
        <f t="shared" ref="AI147" si="1669">IF(OR(ISERROR(VLOOKUP(CONCATENATE("ALI_",$C147,"_SEG_",$I147,"_PROV_",$D147),Catalogo_Precios,AI$8,FALSE)),M147=0),0,VLOOKUP(CONCATENATE("ALI_",$C147,"_SEG_",$I147,"_PROV_",$D147),Catalogo_Precios,AI$8,FALSE))</f>
        <v>906</v>
      </c>
      <c r="AJ147" s="57">
        <f t="shared" ref="AJ147" si="1670">IF(OR(ISERROR(VLOOKUP(CONCATENATE("ALI_",$C147,"_SEG_",$I147,"_PROV_",$D147),Catalogo_Precios,AJ$8,FALSE)),N147=0),0,VLOOKUP(CONCATENATE("ALI_",$C147,"_SEG_",$I147,"_PROV_",$D147),Catalogo_Precios,AJ$8,FALSE))</f>
        <v>906</v>
      </c>
      <c r="AK147" s="57">
        <f t="shared" ref="AK147" si="1671">IF(OR(ISERROR(VLOOKUP(CONCATENATE("ALI_",$C147,"_SEG_",$I147,"_PROV_",$D147),Catalogo_Precios,AK$8,FALSE)),O147=0),0,VLOOKUP(CONCATENATE("ALI_",$C147,"_SEG_",$I147,"_PROV_",$D147),Catalogo_Precios,AK$8,FALSE))</f>
        <v>906</v>
      </c>
      <c r="AL147" s="53"/>
      <c r="AM147" s="59" t="str">
        <f t="shared" si="1580"/>
        <v>ALI_82_SEG_6</v>
      </c>
      <c r="AN147" s="59" t="str">
        <f t="shared" si="1581"/>
        <v>ALI_82_SEG_6_VAL_15525216</v>
      </c>
      <c r="AO147" s="60">
        <f t="shared" ref="AO147" si="1672">IF(OR(AB147="",AB147=0),0,COUNTIF(Codificacion,AM147))</f>
        <v>4</v>
      </c>
      <c r="AP147" s="61">
        <f t="array" ref="AP147">MIN(IF(Codificacion=AM147,Total_Cotizacion,""))</f>
        <v>14365280.159999998</v>
      </c>
      <c r="AQ147" s="62" t="b">
        <f t="shared" si="1583"/>
        <v>0</v>
      </c>
      <c r="AR147" s="51" t="str">
        <f t="shared" ref="AR147" si="1673">IF(COUNTIF(Codificacion2,CONCATENATE(AM147,"_VAL_",AB147))&gt;1,"Empate","")</f>
        <v/>
      </c>
      <c r="AS147" s="63" t="str">
        <f t="shared" si="1585"/>
        <v/>
      </c>
      <c r="AT147" s="59" t="str">
        <f t="shared" si="1586"/>
        <v>ALI_82_SEG_6_</v>
      </c>
      <c r="AU147" s="63">
        <f t="shared" ref="AU147" si="1674">IF(AND(COUNTIF(Codificacion3,AT147)&lt;AO147),1,COUNTIF(Codificacion3,AT147))</f>
        <v>1</v>
      </c>
      <c r="AV147" s="62" t="str">
        <f t="shared" si="1588"/>
        <v>No Seleccionada</v>
      </c>
      <c r="AW147" s="53"/>
      <c r="AX147" s="51" t="str">
        <f t="shared" si="1589"/>
        <v>ALI_82_SEG_6FALSO</v>
      </c>
      <c r="AY147" s="51">
        <f t="shared" si="1569"/>
        <v>3</v>
      </c>
      <c r="AZ147" s="64" t="b">
        <f t="shared" si="1590"/>
        <v>0</v>
      </c>
    </row>
    <row r="148" spans="1:52" x14ac:dyDescent="0.2">
      <c r="A148" s="50" t="b">
        <f t="shared" si="778"/>
        <v>0</v>
      </c>
      <c r="B148" s="51" t="s">
        <v>54</v>
      </c>
      <c r="C148" s="52">
        <v>82</v>
      </c>
      <c r="D148" s="52">
        <f t="shared" ref="D148" si="1675">IF(ISERROR(VLOOKUP(E148,Proveedores,2,FALSE)),"",VLOOKUP(E148,Proveedores,2,FALSE))</f>
        <v>2087</v>
      </c>
      <c r="E148" s="53" t="s">
        <v>55</v>
      </c>
      <c r="F148" s="54">
        <v>273</v>
      </c>
      <c r="G148" s="53" t="s">
        <v>61</v>
      </c>
      <c r="H148" s="53" t="s">
        <v>68</v>
      </c>
      <c r="I148" s="52">
        <v>7</v>
      </c>
      <c r="J148" s="53" t="s">
        <v>58</v>
      </c>
      <c r="K148" s="55">
        <v>44835</v>
      </c>
      <c r="L148" s="56">
        <v>6150</v>
      </c>
      <c r="M148" s="56">
        <v>6901</v>
      </c>
      <c r="N148" s="56">
        <v>4251</v>
      </c>
      <c r="O148" s="56">
        <v>235</v>
      </c>
      <c r="P148" s="57">
        <v>906</v>
      </c>
      <c r="Q148" s="58"/>
      <c r="R148" s="57">
        <v>906</v>
      </c>
      <c r="S148" s="57">
        <v>906</v>
      </c>
      <c r="T148" s="58"/>
      <c r="U148" s="57">
        <v>906</v>
      </c>
      <c r="V148" s="57">
        <v>906</v>
      </c>
      <c r="W148" s="58"/>
      <c r="X148" s="57">
        <v>906</v>
      </c>
      <c r="Y148" s="57">
        <v>906</v>
      </c>
      <c r="Z148" s="58"/>
      <c r="AA148" s="57">
        <v>906</v>
      </c>
      <c r="AB148" s="57">
        <v>15888522</v>
      </c>
      <c r="AC148" s="53" t="str">
        <f t="shared" si="1571"/>
        <v>Registro Valido</v>
      </c>
      <c r="AD148" s="57">
        <f t="shared" ref="AD148" si="1676">IF(OR(ISERROR(VLOOKUP(CONCATENATE("ALI_",$C148,"_SEG_",$I148,"_PROV_",$D148),Catalogo_Precios,AD$8,FALSE)),L148=0),0,VLOOKUP(CONCATENATE("ALI_",$C148,"_SEG_",$I148,"_PROV_",$D148),Catalogo_Precios,AD$8,FALSE))</f>
        <v>906</v>
      </c>
      <c r="AE148" s="57">
        <f t="shared" ref="AE148" si="1677">IF(OR(ISERROR(VLOOKUP(CONCATENATE("ALI_",$C148,"_SEG_",$I148,"_PROV_",$D148),Catalogo_Precios,AE$8,FALSE)),M148=0),0,VLOOKUP(CONCATENATE("ALI_",$C148,"_SEG_",$I148,"_PROV_",$D148),Catalogo_Precios,AE$8,FALSE))</f>
        <v>906</v>
      </c>
      <c r="AF148" s="57">
        <f t="shared" ref="AF148" si="1678">IF(OR(ISERROR(VLOOKUP(CONCATENATE("ALI_",$C148,"_SEG_",$I148,"_PROV_",$D148),Catalogo_Precios,AF$8,FALSE)),N148=0),0,VLOOKUP(CONCATENATE("ALI_",$C148,"_SEG_",$I148,"_PROV_",$D148),Catalogo_Precios,AF$8,FALSE))</f>
        <v>906</v>
      </c>
      <c r="AG148" s="57">
        <f t="shared" ref="AG148" si="1679">IF(OR(ISERROR(VLOOKUP(CONCATENATE("ALI_",$C148,"_SEG_",$I148,"_PROV_",$D148),Catalogo_Precios,AG$8,FALSE)),O148=0),0,VLOOKUP(CONCATENATE("ALI_",$C148,"_SEG_",$I148,"_PROV_",$D148),Catalogo_Precios,AG$8,FALSE))</f>
        <v>906</v>
      </c>
      <c r="AH148" s="57">
        <f t="shared" ref="AH148" si="1680">IF(OR(ISERROR(VLOOKUP(CONCATENATE("ALI_",$C148,"_SEG_",$I148,"_PROV_",$D148),Catalogo_Precios,AH$8,FALSE)),L148=0),0,VLOOKUP(CONCATENATE("ALI_",$C148,"_SEG_",$I148,"_PROV_",$D148),Catalogo_Precios,AH$8,FALSE))</f>
        <v>906</v>
      </c>
      <c r="AI148" s="57">
        <f t="shared" ref="AI148" si="1681">IF(OR(ISERROR(VLOOKUP(CONCATENATE("ALI_",$C148,"_SEG_",$I148,"_PROV_",$D148),Catalogo_Precios,AI$8,FALSE)),M148=0),0,VLOOKUP(CONCATENATE("ALI_",$C148,"_SEG_",$I148,"_PROV_",$D148),Catalogo_Precios,AI$8,FALSE))</f>
        <v>906</v>
      </c>
      <c r="AJ148" s="57">
        <f t="shared" ref="AJ148" si="1682">IF(OR(ISERROR(VLOOKUP(CONCATENATE("ALI_",$C148,"_SEG_",$I148,"_PROV_",$D148),Catalogo_Precios,AJ$8,FALSE)),N148=0),0,VLOOKUP(CONCATENATE("ALI_",$C148,"_SEG_",$I148,"_PROV_",$D148),Catalogo_Precios,AJ$8,FALSE))</f>
        <v>906</v>
      </c>
      <c r="AK148" s="57">
        <f t="shared" ref="AK148" si="1683">IF(OR(ISERROR(VLOOKUP(CONCATENATE("ALI_",$C148,"_SEG_",$I148,"_PROV_",$D148),Catalogo_Precios,AK$8,FALSE)),O148=0),0,VLOOKUP(CONCATENATE("ALI_",$C148,"_SEG_",$I148,"_PROV_",$D148),Catalogo_Precios,AK$8,FALSE))</f>
        <v>906</v>
      </c>
      <c r="AL148" s="53"/>
      <c r="AM148" s="59" t="str">
        <f t="shared" si="1580"/>
        <v>ALI_82_SEG_7</v>
      </c>
      <c r="AN148" s="59" t="str">
        <f t="shared" si="1581"/>
        <v>ALI_82_SEG_7_VAL_15888522</v>
      </c>
      <c r="AO148" s="60">
        <f t="shared" ref="AO148" si="1684">IF(OR(AB148="",AB148=0),0,COUNTIF(Codificacion,AM148))</f>
        <v>4</v>
      </c>
      <c r="AP148" s="61">
        <f t="array" ref="AP148">MIN(IF(Codificacion=AM148,Total_Cotizacion,""))</f>
        <v>14683730.100000001</v>
      </c>
      <c r="AQ148" s="62" t="b">
        <f t="shared" si="1583"/>
        <v>0</v>
      </c>
      <c r="AR148" s="51" t="str">
        <f t="shared" ref="AR148" si="1685">IF(COUNTIF(Codificacion2,CONCATENATE(AM148,"_VAL_",AB148))&gt;1,"Empate","")</f>
        <v/>
      </c>
      <c r="AS148" s="63" t="str">
        <f t="shared" si="1585"/>
        <v/>
      </c>
      <c r="AT148" s="59" t="str">
        <f t="shared" si="1586"/>
        <v>ALI_82_SEG_7_</v>
      </c>
      <c r="AU148" s="63">
        <f t="shared" ref="AU148" si="1686">IF(AND(COUNTIF(Codificacion3,AT148)&lt;AO148),1,COUNTIF(Codificacion3,AT148))</f>
        <v>1</v>
      </c>
      <c r="AV148" s="62" t="str">
        <f t="shared" si="1588"/>
        <v>No Seleccionada</v>
      </c>
      <c r="AW148" s="53"/>
      <c r="AX148" s="51" t="str">
        <f t="shared" si="1589"/>
        <v>ALI_82_SEG_7FALSO</v>
      </c>
      <c r="AY148" s="51">
        <f t="shared" si="1569"/>
        <v>3</v>
      </c>
      <c r="AZ148" s="64" t="b">
        <f t="shared" si="1590"/>
        <v>0</v>
      </c>
    </row>
    <row r="149" spans="1:52" x14ac:dyDescent="0.2">
      <c r="A149" s="50" t="b">
        <f t="shared" si="778"/>
        <v>0</v>
      </c>
      <c r="B149" s="51" t="s">
        <v>54</v>
      </c>
      <c r="C149" s="52">
        <v>82</v>
      </c>
      <c r="D149" s="52">
        <f t="shared" ref="D149" si="1687">IF(ISERROR(VLOOKUP(E149,Proveedores,2,FALSE)),"",VLOOKUP(E149,Proveedores,2,FALSE))</f>
        <v>2087</v>
      </c>
      <c r="E149" s="53" t="s">
        <v>55</v>
      </c>
      <c r="F149" s="54">
        <v>274</v>
      </c>
      <c r="G149" s="53" t="s">
        <v>61</v>
      </c>
      <c r="H149" s="53" t="s">
        <v>68</v>
      </c>
      <c r="I149" s="52">
        <v>8</v>
      </c>
      <c r="J149" s="53" t="s">
        <v>58</v>
      </c>
      <c r="K149" s="55">
        <v>44835</v>
      </c>
      <c r="L149" s="56">
        <v>5936</v>
      </c>
      <c r="M149" s="56">
        <v>6660</v>
      </c>
      <c r="N149" s="56">
        <v>4103</v>
      </c>
      <c r="O149" s="56">
        <v>227</v>
      </c>
      <c r="P149" s="57">
        <v>906</v>
      </c>
      <c r="Q149" s="58"/>
      <c r="R149" s="57">
        <v>906</v>
      </c>
      <c r="S149" s="57">
        <v>906</v>
      </c>
      <c r="T149" s="58"/>
      <c r="U149" s="57">
        <v>906</v>
      </c>
      <c r="V149" s="57">
        <v>906</v>
      </c>
      <c r="W149" s="58"/>
      <c r="X149" s="57">
        <v>906</v>
      </c>
      <c r="Y149" s="57">
        <v>906</v>
      </c>
      <c r="Z149" s="58"/>
      <c r="AA149" s="57">
        <v>906</v>
      </c>
      <c r="AB149" s="57">
        <v>15334956</v>
      </c>
      <c r="AC149" s="53" t="str">
        <f t="shared" si="1571"/>
        <v>Registro Valido</v>
      </c>
      <c r="AD149" s="57">
        <f t="shared" ref="AD149" si="1688">IF(OR(ISERROR(VLOOKUP(CONCATENATE("ALI_",$C149,"_SEG_",$I149,"_PROV_",$D149),Catalogo_Precios,AD$8,FALSE)),L149=0),0,VLOOKUP(CONCATENATE("ALI_",$C149,"_SEG_",$I149,"_PROV_",$D149),Catalogo_Precios,AD$8,FALSE))</f>
        <v>906</v>
      </c>
      <c r="AE149" s="57">
        <f t="shared" ref="AE149" si="1689">IF(OR(ISERROR(VLOOKUP(CONCATENATE("ALI_",$C149,"_SEG_",$I149,"_PROV_",$D149),Catalogo_Precios,AE$8,FALSE)),M149=0),0,VLOOKUP(CONCATENATE("ALI_",$C149,"_SEG_",$I149,"_PROV_",$D149),Catalogo_Precios,AE$8,FALSE))</f>
        <v>906</v>
      </c>
      <c r="AF149" s="57">
        <f t="shared" ref="AF149" si="1690">IF(OR(ISERROR(VLOOKUP(CONCATENATE("ALI_",$C149,"_SEG_",$I149,"_PROV_",$D149),Catalogo_Precios,AF$8,FALSE)),N149=0),0,VLOOKUP(CONCATENATE("ALI_",$C149,"_SEG_",$I149,"_PROV_",$D149),Catalogo_Precios,AF$8,FALSE))</f>
        <v>906</v>
      </c>
      <c r="AG149" s="57">
        <f t="shared" ref="AG149" si="1691">IF(OR(ISERROR(VLOOKUP(CONCATENATE("ALI_",$C149,"_SEG_",$I149,"_PROV_",$D149),Catalogo_Precios,AG$8,FALSE)),O149=0),0,VLOOKUP(CONCATENATE("ALI_",$C149,"_SEG_",$I149,"_PROV_",$D149),Catalogo_Precios,AG$8,FALSE))</f>
        <v>906</v>
      </c>
      <c r="AH149" s="57">
        <f t="shared" ref="AH149" si="1692">IF(OR(ISERROR(VLOOKUP(CONCATENATE("ALI_",$C149,"_SEG_",$I149,"_PROV_",$D149),Catalogo_Precios,AH$8,FALSE)),L149=0),0,VLOOKUP(CONCATENATE("ALI_",$C149,"_SEG_",$I149,"_PROV_",$D149),Catalogo_Precios,AH$8,FALSE))</f>
        <v>906</v>
      </c>
      <c r="AI149" s="57">
        <f t="shared" ref="AI149" si="1693">IF(OR(ISERROR(VLOOKUP(CONCATENATE("ALI_",$C149,"_SEG_",$I149,"_PROV_",$D149),Catalogo_Precios,AI$8,FALSE)),M149=0),0,VLOOKUP(CONCATENATE("ALI_",$C149,"_SEG_",$I149,"_PROV_",$D149),Catalogo_Precios,AI$8,FALSE))</f>
        <v>906</v>
      </c>
      <c r="AJ149" s="57">
        <f t="shared" ref="AJ149" si="1694">IF(OR(ISERROR(VLOOKUP(CONCATENATE("ALI_",$C149,"_SEG_",$I149,"_PROV_",$D149),Catalogo_Precios,AJ$8,FALSE)),N149=0),0,VLOOKUP(CONCATENATE("ALI_",$C149,"_SEG_",$I149,"_PROV_",$D149),Catalogo_Precios,AJ$8,FALSE))</f>
        <v>906</v>
      </c>
      <c r="AK149" s="57">
        <f t="shared" ref="AK149" si="1695">IF(OR(ISERROR(VLOOKUP(CONCATENATE("ALI_",$C149,"_SEG_",$I149,"_PROV_",$D149),Catalogo_Precios,AK$8,FALSE)),O149=0),0,VLOOKUP(CONCATENATE("ALI_",$C149,"_SEG_",$I149,"_PROV_",$D149),Catalogo_Precios,AK$8,FALSE))</f>
        <v>906</v>
      </c>
      <c r="AL149" s="53"/>
      <c r="AM149" s="59" t="str">
        <f t="shared" si="1580"/>
        <v>ALI_82_SEG_8</v>
      </c>
      <c r="AN149" s="59" t="str">
        <f t="shared" si="1581"/>
        <v>ALI_82_SEG_8_VAL_15334956</v>
      </c>
      <c r="AO149" s="60">
        <f t="shared" ref="AO149" si="1696">IF(OR(AB149="",AB149=0),0,COUNTIF(Codificacion,AM149))</f>
        <v>4</v>
      </c>
      <c r="AP149" s="61">
        <f t="array" ref="AP149">MIN(IF(Codificacion=AM149,Total_Cotizacion,""))</f>
        <v>14002541.279999999</v>
      </c>
      <c r="AQ149" s="62" t="b">
        <f t="shared" si="1583"/>
        <v>0</v>
      </c>
      <c r="AR149" s="51" t="str">
        <f t="shared" ref="AR149" si="1697">IF(COUNTIF(Codificacion2,CONCATENATE(AM149,"_VAL_",AB149))&gt;1,"Empate","")</f>
        <v/>
      </c>
      <c r="AS149" s="63" t="str">
        <f t="shared" si="1585"/>
        <v/>
      </c>
      <c r="AT149" s="59" t="str">
        <f t="shared" si="1586"/>
        <v>ALI_82_SEG_8_</v>
      </c>
      <c r="AU149" s="63">
        <f t="shared" ref="AU149" si="1698">IF(AND(COUNTIF(Codificacion3,AT149)&lt;AO149),1,COUNTIF(Codificacion3,AT149))</f>
        <v>1</v>
      </c>
      <c r="AV149" s="62" t="str">
        <f t="shared" si="1588"/>
        <v>No Seleccionada</v>
      </c>
      <c r="AW149" s="53"/>
      <c r="AX149" s="51" t="str">
        <f t="shared" si="1589"/>
        <v>ALI_82_SEG_8FALSO</v>
      </c>
      <c r="AY149" s="51">
        <f t="shared" si="1569"/>
        <v>3</v>
      </c>
      <c r="AZ149" s="64" t="b">
        <f t="shared" si="1590"/>
        <v>0</v>
      </c>
    </row>
    <row r="150" spans="1:52" x14ac:dyDescent="0.2">
      <c r="A150" s="50" t="b">
        <f t="shared" si="778"/>
        <v>0</v>
      </c>
      <c r="B150" s="51" t="s">
        <v>54</v>
      </c>
      <c r="C150" s="52">
        <v>82</v>
      </c>
      <c r="D150" s="52">
        <f t="shared" ref="D150" si="1699">IF(ISERROR(VLOOKUP(E150,Proveedores,2,FALSE)),"",VLOOKUP(E150,Proveedores,2,FALSE))</f>
        <v>2087</v>
      </c>
      <c r="E150" s="53" t="s">
        <v>55</v>
      </c>
      <c r="F150" s="54">
        <v>275</v>
      </c>
      <c r="G150" s="53" t="s">
        <v>61</v>
      </c>
      <c r="H150" s="53" t="s">
        <v>68</v>
      </c>
      <c r="I150" s="52">
        <v>9</v>
      </c>
      <c r="J150" s="53" t="s">
        <v>58</v>
      </c>
      <c r="K150" s="55">
        <v>44835</v>
      </c>
      <c r="L150" s="56">
        <v>5999</v>
      </c>
      <c r="M150" s="56">
        <v>6731</v>
      </c>
      <c r="N150" s="56">
        <v>4145</v>
      </c>
      <c r="O150" s="56">
        <v>229</v>
      </c>
      <c r="P150" s="57">
        <v>906</v>
      </c>
      <c r="Q150" s="58"/>
      <c r="R150" s="57">
        <v>906</v>
      </c>
      <c r="S150" s="57">
        <v>906</v>
      </c>
      <c r="T150" s="58"/>
      <c r="U150" s="57">
        <v>906</v>
      </c>
      <c r="V150" s="57">
        <v>906</v>
      </c>
      <c r="W150" s="58"/>
      <c r="X150" s="57">
        <v>906</v>
      </c>
      <c r="Y150" s="57">
        <v>906</v>
      </c>
      <c r="Z150" s="58"/>
      <c r="AA150" s="57">
        <v>906</v>
      </c>
      <c r="AB150" s="57">
        <v>15496224</v>
      </c>
      <c r="AC150" s="53" t="str">
        <f t="shared" si="1571"/>
        <v>Registro Valido</v>
      </c>
      <c r="AD150" s="57">
        <f t="shared" ref="AD150" si="1700">IF(OR(ISERROR(VLOOKUP(CONCATENATE("ALI_",$C150,"_SEG_",$I150,"_PROV_",$D150),Catalogo_Precios,AD$8,FALSE)),L150=0),0,VLOOKUP(CONCATENATE("ALI_",$C150,"_SEG_",$I150,"_PROV_",$D150),Catalogo_Precios,AD$8,FALSE))</f>
        <v>906</v>
      </c>
      <c r="AE150" s="57">
        <f t="shared" ref="AE150" si="1701">IF(OR(ISERROR(VLOOKUP(CONCATENATE("ALI_",$C150,"_SEG_",$I150,"_PROV_",$D150),Catalogo_Precios,AE$8,FALSE)),M150=0),0,VLOOKUP(CONCATENATE("ALI_",$C150,"_SEG_",$I150,"_PROV_",$D150),Catalogo_Precios,AE$8,FALSE))</f>
        <v>906</v>
      </c>
      <c r="AF150" s="57">
        <f t="shared" ref="AF150" si="1702">IF(OR(ISERROR(VLOOKUP(CONCATENATE("ALI_",$C150,"_SEG_",$I150,"_PROV_",$D150),Catalogo_Precios,AF$8,FALSE)),N150=0),0,VLOOKUP(CONCATENATE("ALI_",$C150,"_SEG_",$I150,"_PROV_",$D150),Catalogo_Precios,AF$8,FALSE))</f>
        <v>906</v>
      </c>
      <c r="AG150" s="57">
        <f t="shared" ref="AG150" si="1703">IF(OR(ISERROR(VLOOKUP(CONCATENATE("ALI_",$C150,"_SEG_",$I150,"_PROV_",$D150),Catalogo_Precios,AG$8,FALSE)),O150=0),0,VLOOKUP(CONCATENATE("ALI_",$C150,"_SEG_",$I150,"_PROV_",$D150),Catalogo_Precios,AG$8,FALSE))</f>
        <v>906</v>
      </c>
      <c r="AH150" s="57">
        <f t="shared" ref="AH150" si="1704">IF(OR(ISERROR(VLOOKUP(CONCATENATE("ALI_",$C150,"_SEG_",$I150,"_PROV_",$D150),Catalogo_Precios,AH$8,FALSE)),L150=0),0,VLOOKUP(CONCATENATE("ALI_",$C150,"_SEG_",$I150,"_PROV_",$D150),Catalogo_Precios,AH$8,FALSE))</f>
        <v>906</v>
      </c>
      <c r="AI150" s="57">
        <f t="shared" ref="AI150" si="1705">IF(OR(ISERROR(VLOOKUP(CONCATENATE("ALI_",$C150,"_SEG_",$I150,"_PROV_",$D150),Catalogo_Precios,AI$8,FALSE)),M150=0),0,VLOOKUP(CONCATENATE("ALI_",$C150,"_SEG_",$I150,"_PROV_",$D150),Catalogo_Precios,AI$8,FALSE))</f>
        <v>906</v>
      </c>
      <c r="AJ150" s="57">
        <f t="shared" ref="AJ150" si="1706">IF(OR(ISERROR(VLOOKUP(CONCATENATE("ALI_",$C150,"_SEG_",$I150,"_PROV_",$D150),Catalogo_Precios,AJ$8,FALSE)),N150=0),0,VLOOKUP(CONCATENATE("ALI_",$C150,"_SEG_",$I150,"_PROV_",$D150),Catalogo_Precios,AJ$8,FALSE))</f>
        <v>906</v>
      </c>
      <c r="AK150" s="57">
        <f t="shared" ref="AK150" si="1707">IF(OR(ISERROR(VLOOKUP(CONCATENATE("ALI_",$C150,"_SEG_",$I150,"_PROV_",$D150),Catalogo_Precios,AK$8,FALSE)),O150=0),0,VLOOKUP(CONCATENATE("ALI_",$C150,"_SEG_",$I150,"_PROV_",$D150),Catalogo_Precios,AK$8,FALSE))</f>
        <v>906</v>
      </c>
      <c r="AL150" s="53"/>
      <c r="AM150" s="59" t="str">
        <f t="shared" si="1580"/>
        <v>ALI_82_SEG_9</v>
      </c>
      <c r="AN150" s="59" t="str">
        <f t="shared" si="1581"/>
        <v>ALI_82_SEG_9_VAL_15496224</v>
      </c>
      <c r="AO150" s="60">
        <f t="shared" ref="AO150" si="1708">IF(OR(AB150="",AB150=0),0,COUNTIF(Codificacion,AM150))</f>
        <v>4</v>
      </c>
      <c r="AP150" s="61">
        <f t="array" ref="AP150">MIN(IF(Codificacion=AM150,Total_Cotizacion,""))</f>
        <v>14157664.960000001</v>
      </c>
      <c r="AQ150" s="62" t="b">
        <f t="shared" si="1583"/>
        <v>0</v>
      </c>
      <c r="AR150" s="51" t="str">
        <f t="shared" ref="AR150" si="1709">IF(COUNTIF(Codificacion2,CONCATENATE(AM150,"_VAL_",AB150))&gt;1,"Empate","")</f>
        <v/>
      </c>
      <c r="AS150" s="63" t="str">
        <f t="shared" si="1585"/>
        <v/>
      </c>
      <c r="AT150" s="59" t="str">
        <f t="shared" si="1586"/>
        <v>ALI_82_SEG_9_</v>
      </c>
      <c r="AU150" s="63">
        <f t="shared" ref="AU150" si="1710">IF(AND(COUNTIF(Codificacion3,AT150)&lt;AO150),1,COUNTIF(Codificacion3,AT150))</f>
        <v>1</v>
      </c>
      <c r="AV150" s="62" t="str">
        <f t="shared" si="1588"/>
        <v>No Seleccionada</v>
      </c>
      <c r="AW150" s="53"/>
      <c r="AX150" s="51" t="str">
        <f t="shared" si="1589"/>
        <v>ALI_82_SEG_9FALSO</v>
      </c>
      <c r="AY150" s="51">
        <f t="shared" si="1569"/>
        <v>3</v>
      </c>
      <c r="AZ150" s="64" t="b">
        <f t="shared" si="1590"/>
        <v>0</v>
      </c>
    </row>
    <row r="151" spans="1:52" x14ac:dyDescent="0.2">
      <c r="A151" s="50" t="b">
        <f t="shared" si="778"/>
        <v>0</v>
      </c>
      <c r="B151" s="51" t="s">
        <v>54</v>
      </c>
      <c r="C151" s="52">
        <v>82</v>
      </c>
      <c r="D151" s="52">
        <f t="shared" ref="D151" si="1711">IF(ISERROR(VLOOKUP(E151,Proveedores,2,FALSE)),"",VLOOKUP(E151,Proveedores,2,FALSE))</f>
        <v>2087</v>
      </c>
      <c r="E151" s="53" t="s">
        <v>55</v>
      </c>
      <c r="F151" s="54">
        <v>276</v>
      </c>
      <c r="G151" s="53" t="s">
        <v>61</v>
      </c>
      <c r="H151" s="53" t="s">
        <v>68</v>
      </c>
      <c r="I151" s="52">
        <v>10</v>
      </c>
      <c r="J151" s="53" t="s">
        <v>58</v>
      </c>
      <c r="K151" s="55">
        <v>44835</v>
      </c>
      <c r="L151" s="56">
        <v>6007</v>
      </c>
      <c r="M151" s="56">
        <v>6742</v>
      </c>
      <c r="N151" s="56">
        <v>4152</v>
      </c>
      <c r="O151" s="56">
        <v>230</v>
      </c>
      <c r="P151" s="57">
        <v>906</v>
      </c>
      <c r="Q151" s="58"/>
      <c r="R151" s="57">
        <v>906</v>
      </c>
      <c r="S151" s="57">
        <v>906</v>
      </c>
      <c r="T151" s="58"/>
      <c r="U151" s="57">
        <v>906</v>
      </c>
      <c r="V151" s="57">
        <v>906</v>
      </c>
      <c r="W151" s="58"/>
      <c r="X151" s="57">
        <v>906</v>
      </c>
      <c r="Y151" s="57">
        <v>906</v>
      </c>
      <c r="Z151" s="58"/>
      <c r="AA151" s="57">
        <v>906</v>
      </c>
      <c r="AB151" s="57">
        <v>15520686</v>
      </c>
      <c r="AC151" s="53" t="str">
        <f t="shared" si="1571"/>
        <v>Registro Valido</v>
      </c>
      <c r="AD151" s="57">
        <f t="shared" ref="AD151" si="1712">IF(OR(ISERROR(VLOOKUP(CONCATENATE("ALI_",$C151,"_SEG_",$I151,"_PROV_",$D151),Catalogo_Precios,AD$8,FALSE)),L151=0),0,VLOOKUP(CONCATENATE("ALI_",$C151,"_SEG_",$I151,"_PROV_",$D151),Catalogo_Precios,AD$8,FALSE))</f>
        <v>906</v>
      </c>
      <c r="AE151" s="57">
        <f t="shared" ref="AE151" si="1713">IF(OR(ISERROR(VLOOKUP(CONCATENATE("ALI_",$C151,"_SEG_",$I151,"_PROV_",$D151),Catalogo_Precios,AE$8,FALSE)),M151=0),0,VLOOKUP(CONCATENATE("ALI_",$C151,"_SEG_",$I151,"_PROV_",$D151),Catalogo_Precios,AE$8,FALSE))</f>
        <v>906</v>
      </c>
      <c r="AF151" s="57">
        <f t="shared" ref="AF151" si="1714">IF(OR(ISERROR(VLOOKUP(CONCATENATE("ALI_",$C151,"_SEG_",$I151,"_PROV_",$D151),Catalogo_Precios,AF$8,FALSE)),N151=0),0,VLOOKUP(CONCATENATE("ALI_",$C151,"_SEG_",$I151,"_PROV_",$D151),Catalogo_Precios,AF$8,FALSE))</f>
        <v>906</v>
      </c>
      <c r="AG151" s="57">
        <f t="shared" ref="AG151" si="1715">IF(OR(ISERROR(VLOOKUP(CONCATENATE("ALI_",$C151,"_SEG_",$I151,"_PROV_",$D151),Catalogo_Precios,AG$8,FALSE)),O151=0),0,VLOOKUP(CONCATENATE("ALI_",$C151,"_SEG_",$I151,"_PROV_",$D151),Catalogo_Precios,AG$8,FALSE))</f>
        <v>906</v>
      </c>
      <c r="AH151" s="57">
        <f t="shared" ref="AH151" si="1716">IF(OR(ISERROR(VLOOKUP(CONCATENATE("ALI_",$C151,"_SEG_",$I151,"_PROV_",$D151),Catalogo_Precios,AH$8,FALSE)),L151=0),0,VLOOKUP(CONCATENATE("ALI_",$C151,"_SEG_",$I151,"_PROV_",$D151),Catalogo_Precios,AH$8,FALSE))</f>
        <v>906</v>
      </c>
      <c r="AI151" s="57">
        <f t="shared" ref="AI151" si="1717">IF(OR(ISERROR(VLOOKUP(CONCATENATE("ALI_",$C151,"_SEG_",$I151,"_PROV_",$D151),Catalogo_Precios,AI$8,FALSE)),M151=0),0,VLOOKUP(CONCATENATE("ALI_",$C151,"_SEG_",$I151,"_PROV_",$D151),Catalogo_Precios,AI$8,FALSE))</f>
        <v>906</v>
      </c>
      <c r="AJ151" s="57">
        <f t="shared" ref="AJ151" si="1718">IF(OR(ISERROR(VLOOKUP(CONCATENATE("ALI_",$C151,"_SEG_",$I151,"_PROV_",$D151),Catalogo_Precios,AJ$8,FALSE)),N151=0),0,VLOOKUP(CONCATENATE("ALI_",$C151,"_SEG_",$I151,"_PROV_",$D151),Catalogo_Precios,AJ$8,FALSE))</f>
        <v>906</v>
      </c>
      <c r="AK151" s="57">
        <f t="shared" ref="AK151" si="1719">IF(OR(ISERROR(VLOOKUP(CONCATENATE("ALI_",$C151,"_SEG_",$I151,"_PROV_",$D151),Catalogo_Precios,AK$8,FALSE)),O151=0),0,VLOOKUP(CONCATENATE("ALI_",$C151,"_SEG_",$I151,"_PROV_",$D151),Catalogo_Precios,AK$8,FALSE))</f>
        <v>906</v>
      </c>
      <c r="AL151" s="53"/>
      <c r="AM151" s="59" t="str">
        <f t="shared" si="1580"/>
        <v>ALI_82_SEG_10</v>
      </c>
      <c r="AN151" s="59" t="str">
        <f t="shared" si="1581"/>
        <v>ALI_82_SEG_10_VAL_15520686</v>
      </c>
      <c r="AO151" s="60">
        <f t="shared" ref="AO151" si="1720">IF(OR(AB151="",AB151=0),0,COUNTIF(Codificacion,AM151))</f>
        <v>4</v>
      </c>
      <c r="AP151" s="61">
        <f t="array" ref="AP151">MIN(IF(Codificacion=AM151,Total_Cotizacion,""))</f>
        <v>14192690.880000001</v>
      </c>
      <c r="AQ151" s="62" t="b">
        <f t="shared" si="1583"/>
        <v>0</v>
      </c>
      <c r="AR151" s="51" t="str">
        <f t="shared" ref="AR151" si="1721">IF(COUNTIF(Codificacion2,CONCATENATE(AM151,"_VAL_",AB151))&gt;1,"Empate","")</f>
        <v/>
      </c>
      <c r="AS151" s="63" t="str">
        <f t="shared" si="1585"/>
        <v/>
      </c>
      <c r="AT151" s="59" t="str">
        <f t="shared" si="1586"/>
        <v>ALI_82_SEG_10_</v>
      </c>
      <c r="AU151" s="63">
        <f t="shared" ref="AU151" si="1722">IF(AND(COUNTIF(Codificacion3,AT151)&lt;AO151),1,COUNTIF(Codificacion3,AT151))</f>
        <v>1</v>
      </c>
      <c r="AV151" s="62" t="str">
        <f t="shared" si="1588"/>
        <v>No Seleccionada</v>
      </c>
      <c r="AW151" s="53"/>
      <c r="AX151" s="51" t="str">
        <f t="shared" si="1589"/>
        <v>ALI_82_SEG_10FALSO</v>
      </c>
      <c r="AY151" s="51">
        <f t="shared" si="1569"/>
        <v>3</v>
      </c>
      <c r="AZ151" s="64" t="b">
        <f t="shared" si="1590"/>
        <v>0</v>
      </c>
    </row>
    <row r="152" spans="1:52" x14ac:dyDescent="0.2">
      <c r="A152" s="50" t="b">
        <f t="shared" si="778"/>
        <v>0</v>
      </c>
      <c r="B152" s="51" t="s">
        <v>54</v>
      </c>
      <c r="C152" s="52">
        <v>82</v>
      </c>
      <c r="D152" s="52">
        <f t="shared" ref="D152" si="1723">IF(ISERROR(VLOOKUP(E152,Proveedores,2,FALSE)),"",VLOOKUP(E152,Proveedores,2,FALSE))</f>
        <v>2087</v>
      </c>
      <c r="E152" s="53" t="s">
        <v>55</v>
      </c>
      <c r="F152" s="54">
        <v>277</v>
      </c>
      <c r="G152" s="53" t="s">
        <v>61</v>
      </c>
      <c r="H152" s="53" t="s">
        <v>68</v>
      </c>
      <c r="I152" s="52">
        <v>11</v>
      </c>
      <c r="J152" s="53" t="s">
        <v>58</v>
      </c>
      <c r="K152" s="55">
        <v>44835</v>
      </c>
      <c r="L152" s="56">
        <v>8501</v>
      </c>
      <c r="M152" s="56">
        <v>9776</v>
      </c>
      <c r="N152" s="56">
        <v>5539</v>
      </c>
      <c r="O152" s="56">
        <v>338</v>
      </c>
      <c r="P152" s="57">
        <v>906</v>
      </c>
      <c r="Q152" s="58"/>
      <c r="R152" s="57">
        <v>906</v>
      </c>
      <c r="S152" s="57">
        <v>906</v>
      </c>
      <c r="T152" s="58"/>
      <c r="U152" s="57">
        <v>906</v>
      </c>
      <c r="V152" s="57">
        <v>906</v>
      </c>
      <c r="W152" s="58"/>
      <c r="X152" s="57">
        <v>906</v>
      </c>
      <c r="Y152" s="57">
        <v>906</v>
      </c>
      <c r="Z152" s="58"/>
      <c r="AA152" s="57">
        <v>906</v>
      </c>
      <c r="AB152" s="57">
        <v>21883524</v>
      </c>
      <c r="AC152" s="53" t="str">
        <f t="shared" si="1571"/>
        <v>Registro Valido</v>
      </c>
      <c r="AD152" s="57">
        <f t="shared" ref="AD152" si="1724">IF(OR(ISERROR(VLOOKUP(CONCATENATE("ALI_",$C152,"_SEG_",$I152,"_PROV_",$D152),Catalogo_Precios,AD$8,FALSE)),L152=0),0,VLOOKUP(CONCATENATE("ALI_",$C152,"_SEG_",$I152,"_PROV_",$D152),Catalogo_Precios,AD$8,FALSE))</f>
        <v>906</v>
      </c>
      <c r="AE152" s="57">
        <f t="shared" ref="AE152" si="1725">IF(OR(ISERROR(VLOOKUP(CONCATENATE("ALI_",$C152,"_SEG_",$I152,"_PROV_",$D152),Catalogo_Precios,AE$8,FALSE)),M152=0),0,VLOOKUP(CONCATENATE("ALI_",$C152,"_SEG_",$I152,"_PROV_",$D152),Catalogo_Precios,AE$8,FALSE))</f>
        <v>906</v>
      </c>
      <c r="AF152" s="57">
        <f t="shared" ref="AF152" si="1726">IF(OR(ISERROR(VLOOKUP(CONCATENATE("ALI_",$C152,"_SEG_",$I152,"_PROV_",$D152),Catalogo_Precios,AF$8,FALSE)),N152=0),0,VLOOKUP(CONCATENATE("ALI_",$C152,"_SEG_",$I152,"_PROV_",$D152),Catalogo_Precios,AF$8,FALSE))</f>
        <v>906</v>
      </c>
      <c r="AG152" s="57">
        <f t="shared" ref="AG152" si="1727">IF(OR(ISERROR(VLOOKUP(CONCATENATE("ALI_",$C152,"_SEG_",$I152,"_PROV_",$D152),Catalogo_Precios,AG$8,FALSE)),O152=0),0,VLOOKUP(CONCATENATE("ALI_",$C152,"_SEG_",$I152,"_PROV_",$D152),Catalogo_Precios,AG$8,FALSE))</f>
        <v>906</v>
      </c>
      <c r="AH152" s="57">
        <f t="shared" ref="AH152" si="1728">IF(OR(ISERROR(VLOOKUP(CONCATENATE("ALI_",$C152,"_SEG_",$I152,"_PROV_",$D152),Catalogo_Precios,AH$8,FALSE)),L152=0),0,VLOOKUP(CONCATENATE("ALI_",$C152,"_SEG_",$I152,"_PROV_",$D152),Catalogo_Precios,AH$8,FALSE))</f>
        <v>906</v>
      </c>
      <c r="AI152" s="57">
        <f t="shared" ref="AI152" si="1729">IF(OR(ISERROR(VLOOKUP(CONCATENATE("ALI_",$C152,"_SEG_",$I152,"_PROV_",$D152),Catalogo_Precios,AI$8,FALSE)),M152=0),0,VLOOKUP(CONCATENATE("ALI_",$C152,"_SEG_",$I152,"_PROV_",$D152),Catalogo_Precios,AI$8,FALSE))</f>
        <v>906</v>
      </c>
      <c r="AJ152" s="57">
        <f t="shared" ref="AJ152" si="1730">IF(OR(ISERROR(VLOOKUP(CONCATENATE("ALI_",$C152,"_SEG_",$I152,"_PROV_",$D152),Catalogo_Precios,AJ$8,FALSE)),N152=0),0,VLOOKUP(CONCATENATE("ALI_",$C152,"_SEG_",$I152,"_PROV_",$D152),Catalogo_Precios,AJ$8,FALSE))</f>
        <v>906</v>
      </c>
      <c r="AK152" s="57">
        <f t="shared" ref="AK152" si="1731">IF(OR(ISERROR(VLOOKUP(CONCATENATE("ALI_",$C152,"_SEG_",$I152,"_PROV_",$D152),Catalogo_Precios,AK$8,FALSE)),O152=0),0,VLOOKUP(CONCATENATE("ALI_",$C152,"_SEG_",$I152,"_PROV_",$D152),Catalogo_Precios,AK$8,FALSE))</f>
        <v>906</v>
      </c>
      <c r="AL152" s="53"/>
      <c r="AM152" s="59" t="str">
        <f t="shared" si="1580"/>
        <v>ALI_82_SEG_11</v>
      </c>
      <c r="AN152" s="59" t="str">
        <f t="shared" si="1581"/>
        <v>ALI_82_SEG_11_VAL_21883524</v>
      </c>
      <c r="AO152" s="60">
        <f t="shared" ref="AO152" si="1732">IF(OR(AB152="",AB152=0),0,COUNTIF(Codificacion,AM152))</f>
        <v>4</v>
      </c>
      <c r="AP152" s="61">
        <f t="array" ref="AP152">MIN(IF(Codificacion=AM152,Total_Cotizacion,""))</f>
        <v>20006516.66</v>
      </c>
      <c r="AQ152" s="62" t="b">
        <f t="shared" si="1583"/>
        <v>0</v>
      </c>
      <c r="AR152" s="51" t="str">
        <f t="shared" ref="AR152" si="1733">IF(COUNTIF(Codificacion2,CONCATENATE(AM152,"_VAL_",AB152))&gt;1,"Empate","")</f>
        <v/>
      </c>
      <c r="AS152" s="63" t="str">
        <f t="shared" si="1585"/>
        <v/>
      </c>
      <c r="AT152" s="59" t="str">
        <f t="shared" si="1586"/>
        <v>ALI_82_SEG_11_</v>
      </c>
      <c r="AU152" s="63">
        <f t="shared" ref="AU152" si="1734">IF(AND(COUNTIF(Codificacion3,AT152)&lt;AO152),1,COUNTIF(Codificacion3,AT152))</f>
        <v>1</v>
      </c>
      <c r="AV152" s="62" t="str">
        <f t="shared" si="1588"/>
        <v>No Seleccionada</v>
      </c>
      <c r="AW152" s="53"/>
      <c r="AX152" s="51" t="str">
        <f t="shared" si="1589"/>
        <v>ALI_82_SEG_11FALSO</v>
      </c>
      <c r="AY152" s="51">
        <f t="shared" si="1569"/>
        <v>3</v>
      </c>
      <c r="AZ152" s="64" t="b">
        <f t="shared" si="1590"/>
        <v>0</v>
      </c>
    </row>
    <row r="153" spans="1:52" x14ac:dyDescent="0.2">
      <c r="A153" s="50" t="b">
        <f t="shared" si="778"/>
        <v>0</v>
      </c>
      <c r="B153" s="51" t="s">
        <v>54</v>
      </c>
      <c r="C153" s="52">
        <v>82</v>
      </c>
      <c r="D153" s="52">
        <f t="shared" ref="D153" si="1735">IF(ISERROR(VLOOKUP(E153,Proveedores,2,FALSE)),"",VLOOKUP(E153,Proveedores,2,FALSE))</f>
        <v>2087</v>
      </c>
      <c r="E153" s="53" t="s">
        <v>55</v>
      </c>
      <c r="F153" s="54">
        <v>278</v>
      </c>
      <c r="G153" s="53" t="s">
        <v>61</v>
      </c>
      <c r="H153" s="53" t="s">
        <v>68</v>
      </c>
      <c r="I153" s="52">
        <v>12</v>
      </c>
      <c r="J153" s="53" t="s">
        <v>58</v>
      </c>
      <c r="K153" s="55">
        <v>44835</v>
      </c>
      <c r="L153" s="56">
        <v>7729</v>
      </c>
      <c r="M153" s="56">
        <v>8891</v>
      </c>
      <c r="N153" s="56">
        <v>5043</v>
      </c>
      <c r="O153" s="56">
        <v>307</v>
      </c>
      <c r="P153" s="57">
        <v>906</v>
      </c>
      <c r="Q153" s="58"/>
      <c r="R153" s="57">
        <v>906</v>
      </c>
      <c r="S153" s="57">
        <v>906</v>
      </c>
      <c r="T153" s="58"/>
      <c r="U153" s="57">
        <v>906</v>
      </c>
      <c r="V153" s="57">
        <v>906</v>
      </c>
      <c r="W153" s="58"/>
      <c r="X153" s="57">
        <v>906</v>
      </c>
      <c r="Y153" s="57">
        <v>906</v>
      </c>
      <c r="Z153" s="58"/>
      <c r="AA153" s="57">
        <v>906</v>
      </c>
      <c r="AB153" s="57">
        <v>19904820</v>
      </c>
      <c r="AC153" s="53" t="str">
        <f t="shared" si="1571"/>
        <v>Registro Valido</v>
      </c>
      <c r="AD153" s="57">
        <f t="shared" ref="AD153" si="1736">IF(OR(ISERROR(VLOOKUP(CONCATENATE("ALI_",$C153,"_SEG_",$I153,"_PROV_",$D153),Catalogo_Precios,AD$8,FALSE)),L153=0),0,VLOOKUP(CONCATENATE("ALI_",$C153,"_SEG_",$I153,"_PROV_",$D153),Catalogo_Precios,AD$8,FALSE))</f>
        <v>906</v>
      </c>
      <c r="AE153" s="57">
        <f t="shared" ref="AE153" si="1737">IF(OR(ISERROR(VLOOKUP(CONCATENATE("ALI_",$C153,"_SEG_",$I153,"_PROV_",$D153),Catalogo_Precios,AE$8,FALSE)),M153=0),0,VLOOKUP(CONCATENATE("ALI_",$C153,"_SEG_",$I153,"_PROV_",$D153),Catalogo_Precios,AE$8,FALSE))</f>
        <v>906</v>
      </c>
      <c r="AF153" s="57">
        <f t="shared" ref="AF153" si="1738">IF(OR(ISERROR(VLOOKUP(CONCATENATE("ALI_",$C153,"_SEG_",$I153,"_PROV_",$D153),Catalogo_Precios,AF$8,FALSE)),N153=0),0,VLOOKUP(CONCATENATE("ALI_",$C153,"_SEG_",$I153,"_PROV_",$D153),Catalogo_Precios,AF$8,FALSE))</f>
        <v>906</v>
      </c>
      <c r="AG153" s="57">
        <f t="shared" ref="AG153" si="1739">IF(OR(ISERROR(VLOOKUP(CONCATENATE("ALI_",$C153,"_SEG_",$I153,"_PROV_",$D153),Catalogo_Precios,AG$8,FALSE)),O153=0),0,VLOOKUP(CONCATENATE("ALI_",$C153,"_SEG_",$I153,"_PROV_",$D153),Catalogo_Precios,AG$8,FALSE))</f>
        <v>906</v>
      </c>
      <c r="AH153" s="57">
        <f t="shared" ref="AH153" si="1740">IF(OR(ISERROR(VLOOKUP(CONCATENATE("ALI_",$C153,"_SEG_",$I153,"_PROV_",$D153),Catalogo_Precios,AH$8,FALSE)),L153=0),0,VLOOKUP(CONCATENATE("ALI_",$C153,"_SEG_",$I153,"_PROV_",$D153),Catalogo_Precios,AH$8,FALSE))</f>
        <v>906</v>
      </c>
      <c r="AI153" s="57">
        <f t="shared" ref="AI153" si="1741">IF(OR(ISERROR(VLOOKUP(CONCATENATE("ALI_",$C153,"_SEG_",$I153,"_PROV_",$D153),Catalogo_Precios,AI$8,FALSE)),M153=0),0,VLOOKUP(CONCATENATE("ALI_",$C153,"_SEG_",$I153,"_PROV_",$D153),Catalogo_Precios,AI$8,FALSE))</f>
        <v>906</v>
      </c>
      <c r="AJ153" s="57">
        <f t="shared" ref="AJ153" si="1742">IF(OR(ISERROR(VLOOKUP(CONCATENATE("ALI_",$C153,"_SEG_",$I153,"_PROV_",$D153),Catalogo_Precios,AJ$8,FALSE)),N153=0),0,VLOOKUP(CONCATENATE("ALI_",$C153,"_SEG_",$I153,"_PROV_",$D153),Catalogo_Precios,AJ$8,FALSE))</f>
        <v>906</v>
      </c>
      <c r="AK153" s="57">
        <f t="shared" ref="AK153" si="1743">IF(OR(ISERROR(VLOOKUP(CONCATENATE("ALI_",$C153,"_SEG_",$I153,"_PROV_",$D153),Catalogo_Precios,AK$8,FALSE)),O153=0),0,VLOOKUP(CONCATENATE("ALI_",$C153,"_SEG_",$I153,"_PROV_",$D153),Catalogo_Precios,AK$8,FALSE))</f>
        <v>906</v>
      </c>
      <c r="AL153" s="53"/>
      <c r="AM153" s="59" t="str">
        <f t="shared" si="1580"/>
        <v>ALI_82_SEG_12</v>
      </c>
      <c r="AN153" s="59" t="str">
        <f t="shared" si="1581"/>
        <v>ALI_82_SEG_12_VAL_19904820</v>
      </c>
      <c r="AO153" s="60">
        <f t="shared" ref="AO153" si="1744">IF(OR(AB153="",AB153=0),0,COUNTIF(Codificacion,AM153))</f>
        <v>4</v>
      </c>
      <c r="AP153" s="61">
        <f t="array" ref="AP153">MIN(IF(Codificacion=AM153,Total_Cotizacion,""))</f>
        <v>18213789.100000001</v>
      </c>
      <c r="AQ153" s="62" t="b">
        <f t="shared" si="1583"/>
        <v>0</v>
      </c>
      <c r="AR153" s="51" t="str">
        <f t="shared" ref="AR153" si="1745">IF(COUNTIF(Codificacion2,CONCATENATE(AM153,"_VAL_",AB153))&gt;1,"Empate","")</f>
        <v/>
      </c>
      <c r="AS153" s="63" t="str">
        <f t="shared" si="1585"/>
        <v/>
      </c>
      <c r="AT153" s="59" t="str">
        <f t="shared" si="1586"/>
        <v>ALI_82_SEG_12_</v>
      </c>
      <c r="AU153" s="63">
        <f t="shared" ref="AU153" si="1746">IF(AND(COUNTIF(Codificacion3,AT153)&lt;AO153),1,COUNTIF(Codificacion3,AT153))</f>
        <v>1</v>
      </c>
      <c r="AV153" s="62" t="str">
        <f t="shared" si="1588"/>
        <v>No Seleccionada</v>
      </c>
      <c r="AW153" s="53"/>
      <c r="AX153" s="51" t="str">
        <f t="shared" si="1589"/>
        <v>ALI_82_SEG_12FALSO</v>
      </c>
      <c r="AY153" s="51">
        <f t="shared" si="1569"/>
        <v>3</v>
      </c>
      <c r="AZ153" s="64" t="b">
        <f t="shared" si="1590"/>
        <v>0</v>
      </c>
    </row>
    <row r="154" spans="1:52" x14ac:dyDescent="0.2">
      <c r="A154" s="50" t="b">
        <f t="shared" si="778"/>
        <v>0</v>
      </c>
      <c r="B154" s="51" t="s">
        <v>54</v>
      </c>
      <c r="C154" s="52">
        <v>82</v>
      </c>
      <c r="D154" s="52">
        <f t="shared" ref="D154" si="1747">IF(ISERROR(VLOOKUP(E154,Proveedores,2,FALSE)),"",VLOOKUP(E154,Proveedores,2,FALSE))</f>
        <v>2087</v>
      </c>
      <c r="E154" s="53" t="s">
        <v>55</v>
      </c>
      <c r="F154" s="54">
        <v>279</v>
      </c>
      <c r="G154" s="53" t="s">
        <v>61</v>
      </c>
      <c r="H154" s="53" t="s">
        <v>68</v>
      </c>
      <c r="I154" s="52">
        <v>13</v>
      </c>
      <c r="J154" s="53" t="s">
        <v>58</v>
      </c>
      <c r="K154" s="55">
        <v>44835</v>
      </c>
      <c r="L154" s="56">
        <v>8193</v>
      </c>
      <c r="M154" s="56">
        <v>9420</v>
      </c>
      <c r="N154" s="56">
        <v>5336</v>
      </c>
      <c r="O154" s="56">
        <v>326</v>
      </c>
      <c r="P154" s="57">
        <v>906</v>
      </c>
      <c r="Q154" s="58"/>
      <c r="R154" s="57">
        <v>906</v>
      </c>
      <c r="S154" s="57">
        <v>906</v>
      </c>
      <c r="T154" s="58"/>
      <c r="U154" s="57">
        <v>906</v>
      </c>
      <c r="V154" s="57">
        <v>906</v>
      </c>
      <c r="W154" s="58"/>
      <c r="X154" s="57">
        <v>906</v>
      </c>
      <c r="Y154" s="57">
        <v>906</v>
      </c>
      <c r="Z154" s="58"/>
      <c r="AA154" s="57">
        <v>906</v>
      </c>
      <c r="AB154" s="57">
        <v>21087150</v>
      </c>
      <c r="AC154" s="53" t="str">
        <f t="shared" si="1571"/>
        <v>Registro Valido</v>
      </c>
      <c r="AD154" s="57">
        <f t="shared" ref="AD154" si="1748">IF(OR(ISERROR(VLOOKUP(CONCATENATE("ALI_",$C154,"_SEG_",$I154,"_PROV_",$D154),Catalogo_Precios,AD$8,FALSE)),L154=0),0,VLOOKUP(CONCATENATE("ALI_",$C154,"_SEG_",$I154,"_PROV_",$D154),Catalogo_Precios,AD$8,FALSE))</f>
        <v>906</v>
      </c>
      <c r="AE154" s="57">
        <f t="shared" ref="AE154" si="1749">IF(OR(ISERROR(VLOOKUP(CONCATENATE("ALI_",$C154,"_SEG_",$I154,"_PROV_",$D154),Catalogo_Precios,AE$8,FALSE)),M154=0),0,VLOOKUP(CONCATENATE("ALI_",$C154,"_SEG_",$I154,"_PROV_",$D154),Catalogo_Precios,AE$8,FALSE))</f>
        <v>906</v>
      </c>
      <c r="AF154" s="57">
        <f t="shared" ref="AF154" si="1750">IF(OR(ISERROR(VLOOKUP(CONCATENATE("ALI_",$C154,"_SEG_",$I154,"_PROV_",$D154),Catalogo_Precios,AF$8,FALSE)),N154=0),0,VLOOKUP(CONCATENATE("ALI_",$C154,"_SEG_",$I154,"_PROV_",$D154),Catalogo_Precios,AF$8,FALSE))</f>
        <v>906</v>
      </c>
      <c r="AG154" s="57">
        <f t="shared" ref="AG154" si="1751">IF(OR(ISERROR(VLOOKUP(CONCATENATE("ALI_",$C154,"_SEG_",$I154,"_PROV_",$D154),Catalogo_Precios,AG$8,FALSE)),O154=0),0,VLOOKUP(CONCATENATE("ALI_",$C154,"_SEG_",$I154,"_PROV_",$D154),Catalogo_Precios,AG$8,FALSE))</f>
        <v>906</v>
      </c>
      <c r="AH154" s="57">
        <f t="shared" ref="AH154" si="1752">IF(OR(ISERROR(VLOOKUP(CONCATENATE("ALI_",$C154,"_SEG_",$I154,"_PROV_",$D154),Catalogo_Precios,AH$8,FALSE)),L154=0),0,VLOOKUP(CONCATENATE("ALI_",$C154,"_SEG_",$I154,"_PROV_",$D154),Catalogo_Precios,AH$8,FALSE))</f>
        <v>906</v>
      </c>
      <c r="AI154" s="57">
        <f t="shared" ref="AI154" si="1753">IF(OR(ISERROR(VLOOKUP(CONCATENATE("ALI_",$C154,"_SEG_",$I154,"_PROV_",$D154),Catalogo_Precios,AI$8,FALSE)),M154=0),0,VLOOKUP(CONCATENATE("ALI_",$C154,"_SEG_",$I154,"_PROV_",$D154),Catalogo_Precios,AI$8,FALSE))</f>
        <v>906</v>
      </c>
      <c r="AJ154" s="57">
        <f t="shared" ref="AJ154" si="1754">IF(OR(ISERROR(VLOOKUP(CONCATENATE("ALI_",$C154,"_SEG_",$I154,"_PROV_",$D154),Catalogo_Precios,AJ$8,FALSE)),N154=0),0,VLOOKUP(CONCATENATE("ALI_",$C154,"_SEG_",$I154,"_PROV_",$D154),Catalogo_Precios,AJ$8,FALSE))</f>
        <v>906</v>
      </c>
      <c r="AK154" s="57">
        <f t="shared" ref="AK154" si="1755">IF(OR(ISERROR(VLOOKUP(CONCATENATE("ALI_",$C154,"_SEG_",$I154,"_PROV_",$D154),Catalogo_Precios,AK$8,FALSE)),O154=0),0,VLOOKUP(CONCATENATE("ALI_",$C154,"_SEG_",$I154,"_PROV_",$D154),Catalogo_Precios,AK$8,FALSE))</f>
        <v>906</v>
      </c>
      <c r="AL154" s="53"/>
      <c r="AM154" s="59" t="str">
        <f t="shared" si="1580"/>
        <v>ALI_82_SEG_13</v>
      </c>
      <c r="AN154" s="59" t="str">
        <f t="shared" si="1581"/>
        <v>ALI_82_SEG_13_VAL_21087150</v>
      </c>
      <c r="AO154" s="60">
        <f t="shared" ref="AO154" si="1756">IF(OR(AB154="",AB154=0),0,COUNTIF(Codificacion,AM154))</f>
        <v>4</v>
      </c>
      <c r="AP154" s="61">
        <f t="array" ref="AP154">MIN(IF(Codificacion=AM154,Total_Cotizacion,""))</f>
        <v>19347111</v>
      </c>
      <c r="AQ154" s="62" t="b">
        <f t="shared" si="1583"/>
        <v>0</v>
      </c>
      <c r="AR154" s="51" t="str">
        <f t="shared" ref="AR154" si="1757">IF(COUNTIF(Codificacion2,CONCATENATE(AM154,"_VAL_",AB154))&gt;1,"Empate","")</f>
        <v/>
      </c>
      <c r="AS154" s="63" t="str">
        <f t="shared" si="1585"/>
        <v/>
      </c>
      <c r="AT154" s="59" t="str">
        <f t="shared" si="1586"/>
        <v>ALI_82_SEG_13_</v>
      </c>
      <c r="AU154" s="63">
        <f t="shared" ref="AU154" si="1758">IF(AND(COUNTIF(Codificacion3,AT154)&lt;AO154),1,COUNTIF(Codificacion3,AT154))</f>
        <v>1</v>
      </c>
      <c r="AV154" s="62" t="str">
        <f t="shared" si="1588"/>
        <v>No Seleccionada</v>
      </c>
      <c r="AW154" s="53"/>
      <c r="AX154" s="51" t="str">
        <f t="shared" si="1589"/>
        <v>ALI_82_SEG_13FALSO</v>
      </c>
      <c r="AY154" s="51">
        <f t="shared" si="1569"/>
        <v>3</v>
      </c>
      <c r="AZ154" s="64" t="b">
        <f t="shared" si="1590"/>
        <v>0</v>
      </c>
    </row>
    <row r="155" spans="1:52" x14ac:dyDescent="0.2">
      <c r="A155" s="50" t="b">
        <f t="shared" si="778"/>
        <v>0</v>
      </c>
      <c r="B155" s="51" t="s">
        <v>54</v>
      </c>
      <c r="C155" s="52">
        <v>82</v>
      </c>
      <c r="D155" s="52">
        <f t="shared" ref="D155" si="1759">IF(ISERROR(VLOOKUP(E155,Proveedores,2,FALSE)),"",VLOOKUP(E155,Proveedores,2,FALSE))</f>
        <v>2087</v>
      </c>
      <c r="E155" s="53" t="s">
        <v>55</v>
      </c>
      <c r="F155" s="54">
        <v>280</v>
      </c>
      <c r="G155" s="53" t="s">
        <v>61</v>
      </c>
      <c r="H155" s="53" t="s">
        <v>68</v>
      </c>
      <c r="I155" s="52">
        <v>14</v>
      </c>
      <c r="J155" s="53" t="s">
        <v>58</v>
      </c>
      <c r="K155" s="55">
        <v>44835</v>
      </c>
      <c r="L155" s="56">
        <v>8133</v>
      </c>
      <c r="M155" s="56">
        <v>9356</v>
      </c>
      <c r="N155" s="56">
        <v>5303</v>
      </c>
      <c r="O155" s="56">
        <v>325</v>
      </c>
      <c r="P155" s="57">
        <v>906</v>
      </c>
      <c r="Q155" s="58"/>
      <c r="R155" s="57">
        <v>906</v>
      </c>
      <c r="S155" s="57">
        <v>906</v>
      </c>
      <c r="T155" s="58"/>
      <c r="U155" s="57">
        <v>906</v>
      </c>
      <c r="V155" s="57">
        <v>906</v>
      </c>
      <c r="W155" s="58"/>
      <c r="X155" s="57">
        <v>906</v>
      </c>
      <c r="Y155" s="57">
        <v>906</v>
      </c>
      <c r="Z155" s="58"/>
      <c r="AA155" s="57">
        <v>906</v>
      </c>
      <c r="AB155" s="57">
        <v>20944002</v>
      </c>
      <c r="AC155" s="53" t="str">
        <f t="shared" si="1571"/>
        <v>Registro Valido</v>
      </c>
      <c r="AD155" s="57">
        <f t="shared" ref="AD155" si="1760">IF(OR(ISERROR(VLOOKUP(CONCATENATE("ALI_",$C155,"_SEG_",$I155,"_PROV_",$D155),Catalogo_Precios,AD$8,FALSE)),L155=0),0,VLOOKUP(CONCATENATE("ALI_",$C155,"_SEG_",$I155,"_PROV_",$D155),Catalogo_Precios,AD$8,FALSE))</f>
        <v>906</v>
      </c>
      <c r="AE155" s="57">
        <f t="shared" ref="AE155" si="1761">IF(OR(ISERROR(VLOOKUP(CONCATENATE("ALI_",$C155,"_SEG_",$I155,"_PROV_",$D155),Catalogo_Precios,AE$8,FALSE)),M155=0),0,VLOOKUP(CONCATENATE("ALI_",$C155,"_SEG_",$I155,"_PROV_",$D155),Catalogo_Precios,AE$8,FALSE))</f>
        <v>906</v>
      </c>
      <c r="AF155" s="57">
        <f t="shared" ref="AF155" si="1762">IF(OR(ISERROR(VLOOKUP(CONCATENATE("ALI_",$C155,"_SEG_",$I155,"_PROV_",$D155),Catalogo_Precios,AF$8,FALSE)),N155=0),0,VLOOKUP(CONCATENATE("ALI_",$C155,"_SEG_",$I155,"_PROV_",$D155),Catalogo_Precios,AF$8,FALSE))</f>
        <v>906</v>
      </c>
      <c r="AG155" s="57">
        <f t="shared" ref="AG155" si="1763">IF(OR(ISERROR(VLOOKUP(CONCATENATE("ALI_",$C155,"_SEG_",$I155,"_PROV_",$D155),Catalogo_Precios,AG$8,FALSE)),O155=0),0,VLOOKUP(CONCATENATE("ALI_",$C155,"_SEG_",$I155,"_PROV_",$D155),Catalogo_Precios,AG$8,FALSE))</f>
        <v>906</v>
      </c>
      <c r="AH155" s="57">
        <f t="shared" ref="AH155" si="1764">IF(OR(ISERROR(VLOOKUP(CONCATENATE("ALI_",$C155,"_SEG_",$I155,"_PROV_",$D155),Catalogo_Precios,AH$8,FALSE)),L155=0),0,VLOOKUP(CONCATENATE("ALI_",$C155,"_SEG_",$I155,"_PROV_",$D155),Catalogo_Precios,AH$8,FALSE))</f>
        <v>906</v>
      </c>
      <c r="AI155" s="57">
        <f t="shared" ref="AI155" si="1765">IF(OR(ISERROR(VLOOKUP(CONCATENATE("ALI_",$C155,"_SEG_",$I155,"_PROV_",$D155),Catalogo_Precios,AI$8,FALSE)),M155=0),0,VLOOKUP(CONCATENATE("ALI_",$C155,"_SEG_",$I155,"_PROV_",$D155),Catalogo_Precios,AI$8,FALSE))</f>
        <v>906</v>
      </c>
      <c r="AJ155" s="57">
        <f t="shared" ref="AJ155" si="1766">IF(OR(ISERROR(VLOOKUP(CONCATENATE("ALI_",$C155,"_SEG_",$I155,"_PROV_",$D155),Catalogo_Precios,AJ$8,FALSE)),N155=0),0,VLOOKUP(CONCATENATE("ALI_",$C155,"_SEG_",$I155,"_PROV_",$D155),Catalogo_Precios,AJ$8,FALSE))</f>
        <v>906</v>
      </c>
      <c r="AK155" s="57">
        <f t="shared" ref="AK155" si="1767">IF(OR(ISERROR(VLOOKUP(CONCATENATE("ALI_",$C155,"_SEG_",$I155,"_PROV_",$D155),Catalogo_Precios,AK$8,FALSE)),O155=0),0,VLOOKUP(CONCATENATE("ALI_",$C155,"_SEG_",$I155,"_PROV_",$D155),Catalogo_Precios,AK$8,FALSE))</f>
        <v>906</v>
      </c>
      <c r="AL155" s="53"/>
      <c r="AM155" s="59" t="str">
        <f t="shared" si="1580"/>
        <v>ALI_82_SEG_14</v>
      </c>
      <c r="AN155" s="59" t="str">
        <f t="shared" si="1581"/>
        <v>ALI_82_SEG_14_VAL_20944002</v>
      </c>
      <c r="AO155" s="60">
        <f t="shared" ref="AO155" si="1768">IF(OR(AB155="",AB155=0),0,COUNTIF(Codificacion,AM155))</f>
        <v>4</v>
      </c>
      <c r="AP155" s="61">
        <f t="array" ref="AP155">MIN(IF(Codificacion=AM155,Total_Cotizacion,""))</f>
        <v>19239123.25</v>
      </c>
      <c r="AQ155" s="62" t="b">
        <f t="shared" si="1583"/>
        <v>0</v>
      </c>
      <c r="AR155" s="51" t="str">
        <f t="shared" ref="AR155" si="1769">IF(COUNTIF(Codificacion2,CONCATENATE(AM155,"_VAL_",AB155))&gt;1,"Empate","")</f>
        <v/>
      </c>
      <c r="AS155" s="63" t="str">
        <f t="shared" si="1585"/>
        <v/>
      </c>
      <c r="AT155" s="59" t="str">
        <f t="shared" si="1586"/>
        <v>ALI_82_SEG_14_</v>
      </c>
      <c r="AU155" s="63">
        <f t="shared" ref="AU155" si="1770">IF(AND(COUNTIF(Codificacion3,AT155)&lt;AO155),1,COUNTIF(Codificacion3,AT155))</f>
        <v>1</v>
      </c>
      <c r="AV155" s="62" t="str">
        <f t="shared" si="1588"/>
        <v>No Seleccionada</v>
      </c>
      <c r="AW155" s="53"/>
      <c r="AX155" s="51" t="str">
        <f t="shared" si="1589"/>
        <v>ALI_82_SEG_14FALSO</v>
      </c>
      <c r="AY155" s="51">
        <f t="shared" si="1569"/>
        <v>3</v>
      </c>
      <c r="AZ155" s="64" t="b">
        <f t="shared" si="1590"/>
        <v>0</v>
      </c>
    </row>
    <row r="156" spans="1:52" x14ac:dyDescent="0.2">
      <c r="A156" s="50" t="b">
        <f t="shared" si="778"/>
        <v>0</v>
      </c>
      <c r="B156" s="51" t="s">
        <v>54</v>
      </c>
      <c r="C156" s="52">
        <v>82</v>
      </c>
      <c r="D156" s="52">
        <f t="shared" ref="D156" si="1771">IF(ISERROR(VLOOKUP(E156,Proveedores,2,FALSE)),"",VLOOKUP(E156,Proveedores,2,FALSE))</f>
        <v>2087</v>
      </c>
      <c r="E156" s="53" t="s">
        <v>55</v>
      </c>
      <c r="F156" s="54">
        <v>281</v>
      </c>
      <c r="G156" s="53" t="s">
        <v>61</v>
      </c>
      <c r="H156" s="53" t="s">
        <v>68</v>
      </c>
      <c r="I156" s="52">
        <v>15</v>
      </c>
      <c r="J156" s="53" t="s">
        <v>58</v>
      </c>
      <c r="K156" s="55">
        <v>44835</v>
      </c>
      <c r="L156" s="56">
        <v>5342</v>
      </c>
      <c r="M156" s="56">
        <v>5992</v>
      </c>
      <c r="N156" s="56">
        <v>3689</v>
      </c>
      <c r="O156" s="56">
        <v>203</v>
      </c>
      <c r="P156" s="57">
        <v>906</v>
      </c>
      <c r="Q156" s="58"/>
      <c r="R156" s="57">
        <v>906</v>
      </c>
      <c r="S156" s="57">
        <v>906</v>
      </c>
      <c r="T156" s="58"/>
      <c r="U156" s="57">
        <v>906</v>
      </c>
      <c r="V156" s="57">
        <v>906</v>
      </c>
      <c r="W156" s="58"/>
      <c r="X156" s="57">
        <v>906</v>
      </c>
      <c r="Y156" s="57">
        <v>906</v>
      </c>
      <c r="Z156" s="58"/>
      <c r="AA156" s="57">
        <v>906</v>
      </c>
      <c r="AB156" s="57">
        <v>13794756</v>
      </c>
      <c r="AC156" s="53" t="str">
        <f t="shared" si="1571"/>
        <v>Registro Valido</v>
      </c>
      <c r="AD156" s="57">
        <f t="shared" ref="AD156" si="1772">IF(OR(ISERROR(VLOOKUP(CONCATENATE("ALI_",$C156,"_SEG_",$I156,"_PROV_",$D156),Catalogo_Precios,AD$8,FALSE)),L156=0),0,VLOOKUP(CONCATENATE("ALI_",$C156,"_SEG_",$I156,"_PROV_",$D156),Catalogo_Precios,AD$8,FALSE))</f>
        <v>906</v>
      </c>
      <c r="AE156" s="57">
        <f t="shared" ref="AE156" si="1773">IF(OR(ISERROR(VLOOKUP(CONCATENATE("ALI_",$C156,"_SEG_",$I156,"_PROV_",$D156),Catalogo_Precios,AE$8,FALSE)),M156=0),0,VLOOKUP(CONCATENATE("ALI_",$C156,"_SEG_",$I156,"_PROV_",$D156),Catalogo_Precios,AE$8,FALSE))</f>
        <v>906</v>
      </c>
      <c r="AF156" s="57">
        <f t="shared" ref="AF156" si="1774">IF(OR(ISERROR(VLOOKUP(CONCATENATE("ALI_",$C156,"_SEG_",$I156,"_PROV_",$D156),Catalogo_Precios,AF$8,FALSE)),N156=0),0,VLOOKUP(CONCATENATE("ALI_",$C156,"_SEG_",$I156,"_PROV_",$D156),Catalogo_Precios,AF$8,FALSE))</f>
        <v>906</v>
      </c>
      <c r="AG156" s="57">
        <f t="shared" ref="AG156" si="1775">IF(OR(ISERROR(VLOOKUP(CONCATENATE("ALI_",$C156,"_SEG_",$I156,"_PROV_",$D156),Catalogo_Precios,AG$8,FALSE)),O156=0),0,VLOOKUP(CONCATENATE("ALI_",$C156,"_SEG_",$I156,"_PROV_",$D156),Catalogo_Precios,AG$8,FALSE))</f>
        <v>906</v>
      </c>
      <c r="AH156" s="57">
        <f t="shared" ref="AH156" si="1776">IF(OR(ISERROR(VLOOKUP(CONCATENATE("ALI_",$C156,"_SEG_",$I156,"_PROV_",$D156),Catalogo_Precios,AH$8,FALSE)),L156=0),0,VLOOKUP(CONCATENATE("ALI_",$C156,"_SEG_",$I156,"_PROV_",$D156),Catalogo_Precios,AH$8,FALSE))</f>
        <v>906</v>
      </c>
      <c r="AI156" s="57">
        <f t="shared" ref="AI156" si="1777">IF(OR(ISERROR(VLOOKUP(CONCATENATE("ALI_",$C156,"_SEG_",$I156,"_PROV_",$D156),Catalogo_Precios,AI$8,FALSE)),M156=0),0,VLOOKUP(CONCATENATE("ALI_",$C156,"_SEG_",$I156,"_PROV_",$D156),Catalogo_Precios,AI$8,FALSE))</f>
        <v>906</v>
      </c>
      <c r="AJ156" s="57">
        <f t="shared" ref="AJ156" si="1778">IF(OR(ISERROR(VLOOKUP(CONCATENATE("ALI_",$C156,"_SEG_",$I156,"_PROV_",$D156),Catalogo_Precios,AJ$8,FALSE)),N156=0),0,VLOOKUP(CONCATENATE("ALI_",$C156,"_SEG_",$I156,"_PROV_",$D156),Catalogo_Precios,AJ$8,FALSE))</f>
        <v>906</v>
      </c>
      <c r="AK156" s="57">
        <f t="shared" ref="AK156" si="1779">IF(OR(ISERROR(VLOOKUP(CONCATENATE("ALI_",$C156,"_SEG_",$I156,"_PROV_",$D156),Catalogo_Precios,AK$8,FALSE)),O156=0),0,VLOOKUP(CONCATENATE("ALI_",$C156,"_SEG_",$I156,"_PROV_",$D156),Catalogo_Precios,AK$8,FALSE))</f>
        <v>906</v>
      </c>
      <c r="AL156" s="53"/>
      <c r="AM156" s="59" t="str">
        <f t="shared" si="1580"/>
        <v>ALI_82_SEG_15</v>
      </c>
      <c r="AN156" s="59" t="str">
        <f t="shared" si="1581"/>
        <v>ALI_82_SEG_15_VAL_13794756</v>
      </c>
      <c r="AO156" s="60">
        <f t="shared" ref="AO156" si="1780">IF(OR(AB156="",AB156=0),0,COUNTIF(Codificacion,AM156))</f>
        <v>4</v>
      </c>
      <c r="AP156" s="61">
        <f t="array" ref="AP156">MIN(IF(Codificacion=AM156,Total_Cotizacion,""))</f>
        <v>12687216.76</v>
      </c>
      <c r="AQ156" s="62" t="b">
        <f t="shared" si="1583"/>
        <v>0</v>
      </c>
      <c r="AR156" s="51" t="str">
        <f t="shared" ref="AR156" si="1781">IF(COUNTIF(Codificacion2,CONCATENATE(AM156,"_VAL_",AB156))&gt;1,"Empate","")</f>
        <v/>
      </c>
      <c r="AS156" s="63" t="str">
        <f t="shared" si="1585"/>
        <v/>
      </c>
      <c r="AT156" s="59" t="str">
        <f t="shared" si="1586"/>
        <v>ALI_82_SEG_15_</v>
      </c>
      <c r="AU156" s="63">
        <f t="shared" ref="AU156" si="1782">IF(AND(COUNTIF(Codificacion3,AT156)&lt;AO156),1,COUNTIF(Codificacion3,AT156))</f>
        <v>1</v>
      </c>
      <c r="AV156" s="62" t="str">
        <f t="shared" si="1588"/>
        <v>No Seleccionada</v>
      </c>
      <c r="AW156" s="53"/>
      <c r="AX156" s="51" t="str">
        <f t="shared" si="1589"/>
        <v>ALI_82_SEG_15FALSO</v>
      </c>
      <c r="AY156" s="51">
        <f t="shared" si="1569"/>
        <v>3</v>
      </c>
      <c r="AZ156" s="64" t="b">
        <f t="shared" si="1590"/>
        <v>0</v>
      </c>
    </row>
    <row r="157" spans="1:52" x14ac:dyDescent="0.2">
      <c r="A157" s="50" t="b">
        <f t="shared" si="778"/>
        <v>0</v>
      </c>
      <c r="B157" s="51" t="s">
        <v>54</v>
      </c>
      <c r="C157" s="52">
        <v>120</v>
      </c>
      <c r="D157" s="52">
        <f t="shared" ref="D157" si="1783">IF(ISERROR(VLOOKUP(E157,Proveedores,2,FALSE)),"",VLOOKUP(E157,Proveedores,2,FALSE))</f>
        <v>2087</v>
      </c>
      <c r="E157" s="53" t="s">
        <v>55</v>
      </c>
      <c r="F157" s="54">
        <v>282</v>
      </c>
      <c r="G157" s="53" t="s">
        <v>56</v>
      </c>
      <c r="H157" s="53" t="s">
        <v>69</v>
      </c>
      <c r="I157" s="52">
        <v>1</v>
      </c>
      <c r="J157" s="53" t="s">
        <v>58</v>
      </c>
      <c r="K157" s="55">
        <v>44835</v>
      </c>
      <c r="L157" s="56">
        <v>6888</v>
      </c>
      <c r="M157" s="56">
        <v>7856</v>
      </c>
      <c r="N157" s="56">
        <v>4586</v>
      </c>
      <c r="O157" s="56">
        <v>270</v>
      </c>
      <c r="P157" s="57">
        <v>512</v>
      </c>
      <c r="Q157" s="58"/>
      <c r="R157" s="57">
        <v>512</v>
      </c>
      <c r="S157" s="57">
        <v>681</v>
      </c>
      <c r="T157" s="58"/>
      <c r="U157" s="57">
        <v>681</v>
      </c>
      <c r="V157" s="57">
        <v>851</v>
      </c>
      <c r="W157" s="58"/>
      <c r="X157" s="57">
        <v>851</v>
      </c>
      <c r="Y157" s="57">
        <v>851</v>
      </c>
      <c r="Z157" s="58"/>
      <c r="AA157" s="57">
        <v>851</v>
      </c>
      <c r="AB157" s="57">
        <v>13009048</v>
      </c>
      <c r="AC157" s="53" t="str">
        <f t="shared" si="1571"/>
        <v>Registro Valido</v>
      </c>
      <c r="AD157" s="57">
        <f t="shared" ref="AD157" si="1784">IF(OR(ISERROR(VLOOKUP(CONCATENATE("ALI_",$C157,"_SEG_",$I157,"_PROV_",$D157),Catalogo_Precios,AD$8,FALSE)),L157=0),0,VLOOKUP(CONCATENATE("ALI_",$C157,"_SEG_",$I157,"_PROV_",$D157),Catalogo_Precios,AD$8,FALSE))</f>
        <v>512</v>
      </c>
      <c r="AE157" s="57">
        <f t="shared" ref="AE157" si="1785">IF(OR(ISERROR(VLOOKUP(CONCATENATE("ALI_",$C157,"_SEG_",$I157,"_PROV_",$D157),Catalogo_Precios,AE$8,FALSE)),M157=0),0,VLOOKUP(CONCATENATE("ALI_",$C157,"_SEG_",$I157,"_PROV_",$D157),Catalogo_Precios,AE$8,FALSE))</f>
        <v>681</v>
      </c>
      <c r="AF157" s="57">
        <f t="shared" ref="AF157" si="1786">IF(OR(ISERROR(VLOOKUP(CONCATENATE("ALI_",$C157,"_SEG_",$I157,"_PROV_",$D157),Catalogo_Precios,AF$8,FALSE)),N157=0),0,VLOOKUP(CONCATENATE("ALI_",$C157,"_SEG_",$I157,"_PROV_",$D157),Catalogo_Precios,AF$8,FALSE))</f>
        <v>851</v>
      </c>
      <c r="AG157" s="57">
        <f t="shared" ref="AG157" si="1787">IF(OR(ISERROR(VLOOKUP(CONCATENATE("ALI_",$C157,"_SEG_",$I157,"_PROV_",$D157),Catalogo_Precios,AG$8,FALSE)),O157=0),0,VLOOKUP(CONCATENATE("ALI_",$C157,"_SEG_",$I157,"_PROV_",$D157),Catalogo_Precios,AG$8,FALSE))</f>
        <v>851</v>
      </c>
      <c r="AH157" s="57">
        <f t="shared" ref="AH157" si="1788">IF(OR(ISERROR(VLOOKUP(CONCATENATE("ALI_",$C157,"_SEG_",$I157,"_PROV_",$D157),Catalogo_Precios,AH$8,FALSE)),L157=0),0,VLOOKUP(CONCATENATE("ALI_",$C157,"_SEG_",$I157,"_PROV_",$D157),Catalogo_Precios,AH$8,FALSE))</f>
        <v>512</v>
      </c>
      <c r="AI157" s="57">
        <f t="shared" ref="AI157" si="1789">IF(OR(ISERROR(VLOOKUP(CONCATENATE("ALI_",$C157,"_SEG_",$I157,"_PROV_",$D157),Catalogo_Precios,AI$8,FALSE)),M157=0),0,VLOOKUP(CONCATENATE("ALI_",$C157,"_SEG_",$I157,"_PROV_",$D157),Catalogo_Precios,AI$8,FALSE))</f>
        <v>681</v>
      </c>
      <c r="AJ157" s="57">
        <f t="shared" ref="AJ157" si="1790">IF(OR(ISERROR(VLOOKUP(CONCATENATE("ALI_",$C157,"_SEG_",$I157,"_PROV_",$D157),Catalogo_Precios,AJ$8,FALSE)),N157=0),0,VLOOKUP(CONCATENATE("ALI_",$C157,"_SEG_",$I157,"_PROV_",$D157),Catalogo_Precios,AJ$8,FALSE))</f>
        <v>851</v>
      </c>
      <c r="AK157" s="57">
        <f t="shared" ref="AK157" si="1791">IF(OR(ISERROR(VLOOKUP(CONCATENATE("ALI_",$C157,"_SEG_",$I157,"_PROV_",$D157),Catalogo_Precios,AK$8,FALSE)),O157=0),0,VLOOKUP(CONCATENATE("ALI_",$C157,"_SEG_",$I157,"_PROV_",$D157),Catalogo_Precios,AK$8,FALSE))</f>
        <v>851</v>
      </c>
      <c r="AL157" s="53"/>
      <c r="AM157" s="59" t="str">
        <f t="shared" si="1580"/>
        <v>ALI_120_SEG_1</v>
      </c>
      <c r="AN157" s="59" t="str">
        <f t="shared" si="1581"/>
        <v>ALI_120_SEG_1_VAL_13009048</v>
      </c>
      <c r="AO157" s="60">
        <f t="shared" ref="AO157" si="1792">IF(OR(AB157="",AB157=0),0,COUNTIF(Codificacion,AM157))</f>
        <v>6</v>
      </c>
      <c r="AP157" s="61">
        <f t="array" ref="AP157">MIN(IF(Codificacion=AM157,Total_Cotizacion,""))</f>
        <v>10921424.640000001</v>
      </c>
      <c r="AQ157" s="62" t="b">
        <f t="shared" si="1583"/>
        <v>0</v>
      </c>
      <c r="AR157" s="51" t="str">
        <f t="shared" ref="AR157" si="1793">IF(COUNTIF(Codificacion2,CONCATENATE(AM157,"_VAL_",AB157))&gt;1,"Empate","")</f>
        <v>Empate</v>
      </c>
      <c r="AS157" s="63" t="str">
        <f t="shared" si="1585"/>
        <v/>
      </c>
      <c r="AT157" s="59" t="str">
        <f t="shared" si="1586"/>
        <v>ALI_120_SEG_1_</v>
      </c>
      <c r="AU157" s="63">
        <f t="shared" ref="AU157" si="1794">IF(AND(COUNTIF(Codificacion3,AT157)&lt;AO157),1,COUNTIF(Codificacion3,AT157))</f>
        <v>1</v>
      </c>
      <c r="AV157" s="62" t="str">
        <f t="shared" si="1588"/>
        <v>No Seleccionada</v>
      </c>
      <c r="AW157" s="53"/>
      <c r="AX157" s="51" t="str">
        <f t="shared" si="1589"/>
        <v>ALI_120_SEG_1FALSO</v>
      </c>
      <c r="AY157" s="51">
        <f t="shared" si="1569"/>
        <v>5</v>
      </c>
      <c r="AZ157" s="64" t="b">
        <f t="shared" si="1590"/>
        <v>0</v>
      </c>
    </row>
    <row r="158" spans="1:52" x14ac:dyDescent="0.2">
      <c r="A158" s="50" t="b">
        <f t="shared" si="778"/>
        <v>0</v>
      </c>
      <c r="B158" s="51" t="s">
        <v>54</v>
      </c>
      <c r="C158" s="52">
        <v>120</v>
      </c>
      <c r="D158" s="52">
        <f t="shared" ref="D158" si="1795">IF(ISERROR(VLOOKUP(E158,Proveedores,2,FALSE)),"",VLOOKUP(E158,Proveedores,2,FALSE))</f>
        <v>2087</v>
      </c>
      <c r="E158" s="53" t="s">
        <v>55</v>
      </c>
      <c r="F158" s="54">
        <v>283</v>
      </c>
      <c r="G158" s="53" t="s">
        <v>56</v>
      </c>
      <c r="H158" s="53" t="s">
        <v>69</v>
      </c>
      <c r="I158" s="52">
        <v>2</v>
      </c>
      <c r="J158" s="53" t="s">
        <v>58</v>
      </c>
      <c r="K158" s="55">
        <v>44835</v>
      </c>
      <c r="L158" s="56">
        <v>7046</v>
      </c>
      <c r="M158" s="56">
        <v>8034</v>
      </c>
      <c r="N158" s="56">
        <v>4689</v>
      </c>
      <c r="O158" s="56">
        <v>276</v>
      </c>
      <c r="P158" s="57">
        <v>512</v>
      </c>
      <c r="Q158" s="58"/>
      <c r="R158" s="57">
        <v>512</v>
      </c>
      <c r="S158" s="57">
        <v>681</v>
      </c>
      <c r="T158" s="58"/>
      <c r="U158" s="57">
        <v>681</v>
      </c>
      <c r="V158" s="57">
        <v>851</v>
      </c>
      <c r="W158" s="58"/>
      <c r="X158" s="57">
        <v>851</v>
      </c>
      <c r="Y158" s="57">
        <v>851</v>
      </c>
      <c r="Z158" s="58"/>
      <c r="AA158" s="57">
        <v>851</v>
      </c>
      <c r="AB158" s="57">
        <v>13303921</v>
      </c>
      <c r="AC158" s="53" t="str">
        <f t="shared" si="1571"/>
        <v>Registro Valido</v>
      </c>
      <c r="AD158" s="57">
        <f t="shared" ref="AD158" si="1796">IF(OR(ISERROR(VLOOKUP(CONCATENATE("ALI_",$C158,"_SEG_",$I158,"_PROV_",$D158),Catalogo_Precios,AD$8,FALSE)),L158=0),0,VLOOKUP(CONCATENATE("ALI_",$C158,"_SEG_",$I158,"_PROV_",$D158),Catalogo_Precios,AD$8,FALSE))</f>
        <v>512</v>
      </c>
      <c r="AE158" s="57">
        <f t="shared" ref="AE158" si="1797">IF(OR(ISERROR(VLOOKUP(CONCATENATE("ALI_",$C158,"_SEG_",$I158,"_PROV_",$D158),Catalogo_Precios,AE$8,FALSE)),M158=0),0,VLOOKUP(CONCATENATE("ALI_",$C158,"_SEG_",$I158,"_PROV_",$D158),Catalogo_Precios,AE$8,FALSE))</f>
        <v>681</v>
      </c>
      <c r="AF158" s="57">
        <f t="shared" ref="AF158" si="1798">IF(OR(ISERROR(VLOOKUP(CONCATENATE("ALI_",$C158,"_SEG_",$I158,"_PROV_",$D158),Catalogo_Precios,AF$8,FALSE)),N158=0),0,VLOOKUP(CONCATENATE("ALI_",$C158,"_SEG_",$I158,"_PROV_",$D158),Catalogo_Precios,AF$8,FALSE))</f>
        <v>851</v>
      </c>
      <c r="AG158" s="57">
        <f t="shared" ref="AG158" si="1799">IF(OR(ISERROR(VLOOKUP(CONCATENATE("ALI_",$C158,"_SEG_",$I158,"_PROV_",$D158),Catalogo_Precios,AG$8,FALSE)),O158=0),0,VLOOKUP(CONCATENATE("ALI_",$C158,"_SEG_",$I158,"_PROV_",$D158),Catalogo_Precios,AG$8,FALSE))</f>
        <v>851</v>
      </c>
      <c r="AH158" s="57">
        <f t="shared" ref="AH158" si="1800">IF(OR(ISERROR(VLOOKUP(CONCATENATE("ALI_",$C158,"_SEG_",$I158,"_PROV_",$D158),Catalogo_Precios,AH$8,FALSE)),L158=0),0,VLOOKUP(CONCATENATE("ALI_",$C158,"_SEG_",$I158,"_PROV_",$D158),Catalogo_Precios,AH$8,FALSE))</f>
        <v>512</v>
      </c>
      <c r="AI158" s="57">
        <f t="shared" ref="AI158" si="1801">IF(OR(ISERROR(VLOOKUP(CONCATENATE("ALI_",$C158,"_SEG_",$I158,"_PROV_",$D158),Catalogo_Precios,AI$8,FALSE)),M158=0),0,VLOOKUP(CONCATENATE("ALI_",$C158,"_SEG_",$I158,"_PROV_",$D158),Catalogo_Precios,AI$8,FALSE))</f>
        <v>681</v>
      </c>
      <c r="AJ158" s="57">
        <f t="shared" ref="AJ158" si="1802">IF(OR(ISERROR(VLOOKUP(CONCATENATE("ALI_",$C158,"_SEG_",$I158,"_PROV_",$D158),Catalogo_Precios,AJ$8,FALSE)),N158=0),0,VLOOKUP(CONCATENATE("ALI_",$C158,"_SEG_",$I158,"_PROV_",$D158),Catalogo_Precios,AJ$8,FALSE))</f>
        <v>851</v>
      </c>
      <c r="AK158" s="57">
        <f t="shared" ref="AK158" si="1803">IF(OR(ISERROR(VLOOKUP(CONCATENATE("ALI_",$C158,"_SEG_",$I158,"_PROV_",$D158),Catalogo_Precios,AK$8,FALSE)),O158=0),0,VLOOKUP(CONCATENATE("ALI_",$C158,"_SEG_",$I158,"_PROV_",$D158),Catalogo_Precios,AK$8,FALSE))</f>
        <v>851</v>
      </c>
      <c r="AL158" s="53"/>
      <c r="AM158" s="59" t="str">
        <f t="shared" si="1580"/>
        <v>ALI_120_SEG_2</v>
      </c>
      <c r="AN158" s="59" t="str">
        <f t="shared" si="1581"/>
        <v>ALI_120_SEG_2_VAL_13303921</v>
      </c>
      <c r="AO158" s="60">
        <f t="shared" ref="AO158" si="1804">IF(OR(AB158="",AB158=0),0,COUNTIF(Codificacion,AM158))</f>
        <v>6</v>
      </c>
      <c r="AP158" s="61">
        <f t="array" ref="AP158">MIN(IF(Codificacion=AM158,Total_Cotizacion,""))</f>
        <v>11169029.399999999</v>
      </c>
      <c r="AQ158" s="62" t="b">
        <f t="shared" si="1583"/>
        <v>0</v>
      </c>
      <c r="AR158" s="51" t="str">
        <f t="shared" ref="AR158" si="1805">IF(COUNTIF(Codificacion2,CONCATENATE(AM158,"_VAL_",AB158))&gt;1,"Empate","")</f>
        <v>Empate</v>
      </c>
      <c r="AS158" s="63" t="str">
        <f t="shared" si="1585"/>
        <v/>
      </c>
      <c r="AT158" s="59" t="str">
        <f t="shared" si="1586"/>
        <v>ALI_120_SEG_2_</v>
      </c>
      <c r="AU158" s="63">
        <f t="shared" ref="AU158" si="1806">IF(AND(COUNTIF(Codificacion3,AT158)&lt;AO158),1,COUNTIF(Codificacion3,AT158))</f>
        <v>1</v>
      </c>
      <c r="AV158" s="62" t="str">
        <f t="shared" si="1588"/>
        <v>No Seleccionada</v>
      </c>
      <c r="AW158" s="53"/>
      <c r="AX158" s="51" t="str">
        <f t="shared" si="1589"/>
        <v>ALI_120_SEG_2FALSO</v>
      </c>
      <c r="AY158" s="51">
        <f t="shared" si="1569"/>
        <v>5</v>
      </c>
      <c r="AZ158" s="64" t="b">
        <f t="shared" si="1590"/>
        <v>0</v>
      </c>
    </row>
    <row r="159" spans="1:52" x14ac:dyDescent="0.2">
      <c r="A159" s="50" t="b">
        <f t="shared" si="778"/>
        <v>0</v>
      </c>
      <c r="B159" s="51" t="s">
        <v>54</v>
      </c>
      <c r="C159" s="52">
        <v>120</v>
      </c>
      <c r="D159" s="52">
        <f t="shared" ref="D159" si="1807">IF(ISERROR(VLOOKUP(E159,Proveedores,2,FALSE)),"",VLOOKUP(E159,Proveedores,2,FALSE))</f>
        <v>2087</v>
      </c>
      <c r="E159" s="53" t="s">
        <v>55</v>
      </c>
      <c r="F159" s="54">
        <v>284</v>
      </c>
      <c r="G159" s="53" t="s">
        <v>56</v>
      </c>
      <c r="H159" s="53" t="s">
        <v>69</v>
      </c>
      <c r="I159" s="52">
        <v>3</v>
      </c>
      <c r="J159" s="53" t="s">
        <v>58</v>
      </c>
      <c r="K159" s="55">
        <v>44835</v>
      </c>
      <c r="L159" s="56">
        <v>7003</v>
      </c>
      <c r="M159" s="56">
        <v>7985</v>
      </c>
      <c r="N159" s="56">
        <v>4661</v>
      </c>
      <c r="O159" s="56">
        <v>275</v>
      </c>
      <c r="P159" s="57">
        <v>512</v>
      </c>
      <c r="Q159" s="58"/>
      <c r="R159" s="57">
        <v>512</v>
      </c>
      <c r="S159" s="57">
        <v>681</v>
      </c>
      <c r="T159" s="58"/>
      <c r="U159" s="57">
        <v>681</v>
      </c>
      <c r="V159" s="57">
        <v>851</v>
      </c>
      <c r="W159" s="58"/>
      <c r="X159" s="57">
        <v>851</v>
      </c>
      <c r="Y159" s="57">
        <v>851</v>
      </c>
      <c r="Z159" s="58"/>
      <c r="AA159" s="57">
        <v>851</v>
      </c>
      <c r="AB159" s="57">
        <v>13223857</v>
      </c>
      <c r="AC159" s="53" t="str">
        <f t="shared" si="1571"/>
        <v>Registro Valido</v>
      </c>
      <c r="AD159" s="57">
        <f t="shared" ref="AD159" si="1808">IF(OR(ISERROR(VLOOKUP(CONCATENATE("ALI_",$C159,"_SEG_",$I159,"_PROV_",$D159),Catalogo_Precios,AD$8,FALSE)),L159=0),0,VLOOKUP(CONCATENATE("ALI_",$C159,"_SEG_",$I159,"_PROV_",$D159),Catalogo_Precios,AD$8,FALSE))</f>
        <v>512</v>
      </c>
      <c r="AE159" s="57">
        <f t="shared" ref="AE159" si="1809">IF(OR(ISERROR(VLOOKUP(CONCATENATE("ALI_",$C159,"_SEG_",$I159,"_PROV_",$D159),Catalogo_Precios,AE$8,FALSE)),M159=0),0,VLOOKUP(CONCATENATE("ALI_",$C159,"_SEG_",$I159,"_PROV_",$D159),Catalogo_Precios,AE$8,FALSE))</f>
        <v>681</v>
      </c>
      <c r="AF159" s="57">
        <f t="shared" ref="AF159" si="1810">IF(OR(ISERROR(VLOOKUP(CONCATENATE("ALI_",$C159,"_SEG_",$I159,"_PROV_",$D159),Catalogo_Precios,AF$8,FALSE)),N159=0),0,VLOOKUP(CONCATENATE("ALI_",$C159,"_SEG_",$I159,"_PROV_",$D159),Catalogo_Precios,AF$8,FALSE))</f>
        <v>851</v>
      </c>
      <c r="AG159" s="57">
        <f t="shared" ref="AG159" si="1811">IF(OR(ISERROR(VLOOKUP(CONCATENATE("ALI_",$C159,"_SEG_",$I159,"_PROV_",$D159),Catalogo_Precios,AG$8,FALSE)),O159=0),0,VLOOKUP(CONCATENATE("ALI_",$C159,"_SEG_",$I159,"_PROV_",$D159),Catalogo_Precios,AG$8,FALSE))</f>
        <v>851</v>
      </c>
      <c r="AH159" s="57">
        <f t="shared" ref="AH159" si="1812">IF(OR(ISERROR(VLOOKUP(CONCATENATE("ALI_",$C159,"_SEG_",$I159,"_PROV_",$D159),Catalogo_Precios,AH$8,FALSE)),L159=0),0,VLOOKUP(CONCATENATE("ALI_",$C159,"_SEG_",$I159,"_PROV_",$D159),Catalogo_Precios,AH$8,FALSE))</f>
        <v>512</v>
      </c>
      <c r="AI159" s="57">
        <f t="shared" ref="AI159" si="1813">IF(OR(ISERROR(VLOOKUP(CONCATENATE("ALI_",$C159,"_SEG_",$I159,"_PROV_",$D159),Catalogo_Precios,AI$8,FALSE)),M159=0),0,VLOOKUP(CONCATENATE("ALI_",$C159,"_SEG_",$I159,"_PROV_",$D159),Catalogo_Precios,AI$8,FALSE))</f>
        <v>681</v>
      </c>
      <c r="AJ159" s="57">
        <f t="shared" ref="AJ159" si="1814">IF(OR(ISERROR(VLOOKUP(CONCATENATE("ALI_",$C159,"_SEG_",$I159,"_PROV_",$D159),Catalogo_Precios,AJ$8,FALSE)),N159=0),0,VLOOKUP(CONCATENATE("ALI_",$C159,"_SEG_",$I159,"_PROV_",$D159),Catalogo_Precios,AJ$8,FALSE))</f>
        <v>851</v>
      </c>
      <c r="AK159" s="57">
        <f t="shared" ref="AK159" si="1815">IF(OR(ISERROR(VLOOKUP(CONCATENATE("ALI_",$C159,"_SEG_",$I159,"_PROV_",$D159),Catalogo_Precios,AK$8,FALSE)),O159=0),0,VLOOKUP(CONCATENATE("ALI_",$C159,"_SEG_",$I159,"_PROV_",$D159),Catalogo_Precios,AK$8,FALSE))</f>
        <v>851</v>
      </c>
      <c r="AL159" s="53"/>
      <c r="AM159" s="59" t="str">
        <f t="shared" si="1580"/>
        <v>ALI_120_SEG_3</v>
      </c>
      <c r="AN159" s="59" t="str">
        <f t="shared" si="1581"/>
        <v>ALI_120_SEG_3_VAL_13223857</v>
      </c>
      <c r="AO159" s="60">
        <f t="shared" ref="AO159" si="1816">IF(OR(AB159="",AB159=0),0,COUNTIF(Codificacion,AM159))</f>
        <v>6</v>
      </c>
      <c r="AP159" s="61">
        <f t="array" ref="AP159">MIN(IF(Codificacion=AM159,Total_Cotizacion,""))</f>
        <v>11101770.040000001</v>
      </c>
      <c r="AQ159" s="62" t="b">
        <f t="shared" si="1583"/>
        <v>0</v>
      </c>
      <c r="AR159" s="51" t="str">
        <f t="shared" ref="AR159" si="1817">IF(COUNTIF(Codificacion2,CONCATENATE(AM159,"_VAL_",AB159))&gt;1,"Empate","")</f>
        <v>Empate</v>
      </c>
      <c r="AS159" s="63" t="str">
        <f t="shared" si="1585"/>
        <v/>
      </c>
      <c r="AT159" s="59" t="str">
        <f t="shared" si="1586"/>
        <v>ALI_120_SEG_3_</v>
      </c>
      <c r="AU159" s="63">
        <f t="shared" ref="AU159" si="1818">IF(AND(COUNTIF(Codificacion3,AT159)&lt;AO159),1,COUNTIF(Codificacion3,AT159))</f>
        <v>1</v>
      </c>
      <c r="AV159" s="62" t="str">
        <f t="shared" si="1588"/>
        <v>No Seleccionada</v>
      </c>
      <c r="AW159" s="53"/>
      <c r="AX159" s="51" t="str">
        <f t="shared" si="1589"/>
        <v>ALI_120_SEG_3FALSO</v>
      </c>
      <c r="AY159" s="51">
        <f t="shared" si="1569"/>
        <v>5</v>
      </c>
      <c r="AZ159" s="64" t="b">
        <f t="shared" si="1590"/>
        <v>0</v>
      </c>
    </row>
    <row r="160" spans="1:52" x14ac:dyDescent="0.2">
      <c r="A160" s="50" t="b">
        <f t="shared" si="778"/>
        <v>0</v>
      </c>
      <c r="B160" s="51" t="s">
        <v>54</v>
      </c>
      <c r="C160" s="52">
        <v>120</v>
      </c>
      <c r="D160" s="52">
        <f t="shared" ref="D160" si="1819">IF(ISERROR(VLOOKUP(E160,Proveedores,2,FALSE)),"",VLOOKUP(E160,Proveedores,2,FALSE))</f>
        <v>2087</v>
      </c>
      <c r="E160" s="53" t="s">
        <v>55</v>
      </c>
      <c r="F160" s="54">
        <v>285</v>
      </c>
      <c r="G160" s="53" t="s">
        <v>56</v>
      </c>
      <c r="H160" s="53" t="s">
        <v>69</v>
      </c>
      <c r="I160" s="52">
        <v>4</v>
      </c>
      <c r="J160" s="53" t="s">
        <v>58</v>
      </c>
      <c r="K160" s="55">
        <v>44835</v>
      </c>
      <c r="L160" s="56">
        <v>7471</v>
      </c>
      <c r="M160" s="56">
        <v>8511</v>
      </c>
      <c r="N160" s="56">
        <v>4954</v>
      </c>
      <c r="O160" s="56">
        <v>293</v>
      </c>
      <c r="P160" s="57">
        <v>512</v>
      </c>
      <c r="Q160" s="58"/>
      <c r="R160" s="57">
        <v>512</v>
      </c>
      <c r="S160" s="57">
        <v>681</v>
      </c>
      <c r="T160" s="58"/>
      <c r="U160" s="57">
        <v>681</v>
      </c>
      <c r="V160" s="57">
        <v>851</v>
      </c>
      <c r="W160" s="58"/>
      <c r="X160" s="57">
        <v>851</v>
      </c>
      <c r="Y160" s="57">
        <v>851</v>
      </c>
      <c r="Z160" s="58"/>
      <c r="AA160" s="57">
        <v>851</v>
      </c>
      <c r="AB160" s="57">
        <v>14086340</v>
      </c>
      <c r="AC160" s="53" t="str">
        <f t="shared" si="1571"/>
        <v>Registro Valido</v>
      </c>
      <c r="AD160" s="57">
        <f t="shared" ref="AD160" si="1820">IF(OR(ISERROR(VLOOKUP(CONCATENATE("ALI_",$C160,"_SEG_",$I160,"_PROV_",$D160),Catalogo_Precios,AD$8,FALSE)),L160=0),0,VLOOKUP(CONCATENATE("ALI_",$C160,"_SEG_",$I160,"_PROV_",$D160),Catalogo_Precios,AD$8,FALSE))</f>
        <v>512</v>
      </c>
      <c r="AE160" s="57">
        <f t="shared" ref="AE160" si="1821">IF(OR(ISERROR(VLOOKUP(CONCATENATE("ALI_",$C160,"_SEG_",$I160,"_PROV_",$D160),Catalogo_Precios,AE$8,FALSE)),M160=0),0,VLOOKUP(CONCATENATE("ALI_",$C160,"_SEG_",$I160,"_PROV_",$D160),Catalogo_Precios,AE$8,FALSE))</f>
        <v>681</v>
      </c>
      <c r="AF160" s="57">
        <f t="shared" ref="AF160" si="1822">IF(OR(ISERROR(VLOOKUP(CONCATENATE("ALI_",$C160,"_SEG_",$I160,"_PROV_",$D160),Catalogo_Precios,AF$8,FALSE)),N160=0),0,VLOOKUP(CONCATENATE("ALI_",$C160,"_SEG_",$I160,"_PROV_",$D160),Catalogo_Precios,AF$8,FALSE))</f>
        <v>851</v>
      </c>
      <c r="AG160" s="57">
        <f t="shared" ref="AG160" si="1823">IF(OR(ISERROR(VLOOKUP(CONCATENATE("ALI_",$C160,"_SEG_",$I160,"_PROV_",$D160),Catalogo_Precios,AG$8,FALSE)),O160=0),0,VLOOKUP(CONCATENATE("ALI_",$C160,"_SEG_",$I160,"_PROV_",$D160),Catalogo_Precios,AG$8,FALSE))</f>
        <v>851</v>
      </c>
      <c r="AH160" s="57">
        <f t="shared" ref="AH160" si="1824">IF(OR(ISERROR(VLOOKUP(CONCATENATE("ALI_",$C160,"_SEG_",$I160,"_PROV_",$D160),Catalogo_Precios,AH$8,FALSE)),L160=0),0,VLOOKUP(CONCATENATE("ALI_",$C160,"_SEG_",$I160,"_PROV_",$D160),Catalogo_Precios,AH$8,FALSE))</f>
        <v>512</v>
      </c>
      <c r="AI160" s="57">
        <f t="shared" ref="AI160" si="1825">IF(OR(ISERROR(VLOOKUP(CONCATENATE("ALI_",$C160,"_SEG_",$I160,"_PROV_",$D160),Catalogo_Precios,AI$8,FALSE)),M160=0),0,VLOOKUP(CONCATENATE("ALI_",$C160,"_SEG_",$I160,"_PROV_",$D160),Catalogo_Precios,AI$8,FALSE))</f>
        <v>681</v>
      </c>
      <c r="AJ160" s="57">
        <f t="shared" ref="AJ160" si="1826">IF(OR(ISERROR(VLOOKUP(CONCATENATE("ALI_",$C160,"_SEG_",$I160,"_PROV_",$D160),Catalogo_Precios,AJ$8,FALSE)),N160=0),0,VLOOKUP(CONCATENATE("ALI_",$C160,"_SEG_",$I160,"_PROV_",$D160),Catalogo_Precios,AJ$8,FALSE))</f>
        <v>851</v>
      </c>
      <c r="AK160" s="57">
        <f t="shared" ref="AK160" si="1827">IF(OR(ISERROR(VLOOKUP(CONCATENATE("ALI_",$C160,"_SEG_",$I160,"_PROV_",$D160),Catalogo_Precios,AK$8,FALSE)),O160=0),0,VLOOKUP(CONCATENATE("ALI_",$C160,"_SEG_",$I160,"_PROV_",$D160),Catalogo_Precios,AK$8,FALSE))</f>
        <v>851</v>
      </c>
      <c r="AL160" s="53"/>
      <c r="AM160" s="59" t="str">
        <f t="shared" si="1580"/>
        <v>ALI_120_SEG_4</v>
      </c>
      <c r="AN160" s="59" t="str">
        <f t="shared" si="1581"/>
        <v>ALI_120_SEG_4_VAL_14086340</v>
      </c>
      <c r="AO160" s="60">
        <f t="shared" ref="AO160" si="1828">IF(OR(AB160="",AB160=0),0,COUNTIF(Codificacion,AM160))</f>
        <v>5</v>
      </c>
      <c r="AP160" s="61">
        <f t="array" ref="AP160">MIN(IF(Codificacion=AM160,Total_Cotizacion,""))</f>
        <v>11826380.880000001</v>
      </c>
      <c r="AQ160" s="62" t="b">
        <f t="shared" si="1583"/>
        <v>0</v>
      </c>
      <c r="AR160" s="51" t="str">
        <f t="shared" ref="AR160" si="1829">IF(COUNTIF(Codificacion2,CONCATENATE(AM160,"_VAL_",AB160))&gt;1,"Empate","")</f>
        <v>Empate</v>
      </c>
      <c r="AS160" s="63" t="str">
        <f t="shared" si="1585"/>
        <v/>
      </c>
      <c r="AT160" s="59" t="str">
        <f t="shared" si="1586"/>
        <v>ALI_120_SEG_4_</v>
      </c>
      <c r="AU160" s="63">
        <f t="shared" ref="AU160" si="1830">IF(AND(COUNTIF(Codificacion3,AT160)&lt;AO160),1,COUNTIF(Codificacion3,AT160))</f>
        <v>1</v>
      </c>
      <c r="AV160" s="62" t="str">
        <f t="shared" si="1588"/>
        <v>No Seleccionada</v>
      </c>
      <c r="AW160" s="53"/>
      <c r="AX160" s="51" t="str">
        <f t="shared" si="1589"/>
        <v>ALI_120_SEG_4FALSO</v>
      </c>
      <c r="AY160" s="51">
        <f t="shared" si="1569"/>
        <v>4</v>
      </c>
      <c r="AZ160" s="64" t="b">
        <f t="shared" si="1590"/>
        <v>0</v>
      </c>
    </row>
    <row r="161" spans="1:52" x14ac:dyDescent="0.2">
      <c r="A161" s="50" t="b">
        <f t="shared" si="778"/>
        <v>0</v>
      </c>
      <c r="B161" s="51" t="s">
        <v>54</v>
      </c>
      <c r="C161" s="52">
        <v>120</v>
      </c>
      <c r="D161" s="52">
        <f t="shared" ref="D161" si="1831">IF(ISERROR(VLOOKUP(E161,Proveedores,2,FALSE)),"",VLOOKUP(E161,Proveedores,2,FALSE))</f>
        <v>2087</v>
      </c>
      <c r="E161" s="53" t="s">
        <v>55</v>
      </c>
      <c r="F161" s="54">
        <v>286</v>
      </c>
      <c r="G161" s="53" t="s">
        <v>56</v>
      </c>
      <c r="H161" s="53" t="s">
        <v>69</v>
      </c>
      <c r="I161" s="52">
        <v>5</v>
      </c>
      <c r="J161" s="53" t="s">
        <v>58</v>
      </c>
      <c r="K161" s="55">
        <v>44835</v>
      </c>
      <c r="L161" s="56">
        <v>6946</v>
      </c>
      <c r="M161" s="56">
        <v>7913</v>
      </c>
      <c r="N161" s="56">
        <v>4606</v>
      </c>
      <c r="O161" s="56">
        <v>272</v>
      </c>
      <c r="P161" s="57">
        <v>512</v>
      </c>
      <c r="Q161" s="58"/>
      <c r="R161" s="57">
        <v>512</v>
      </c>
      <c r="S161" s="57">
        <v>681</v>
      </c>
      <c r="T161" s="58"/>
      <c r="U161" s="57">
        <v>681</v>
      </c>
      <c r="V161" s="57">
        <v>851</v>
      </c>
      <c r="W161" s="58"/>
      <c r="X161" s="57">
        <v>851</v>
      </c>
      <c r="Y161" s="57">
        <v>851</v>
      </c>
      <c r="Z161" s="58"/>
      <c r="AA161" s="57">
        <v>851</v>
      </c>
      <c r="AB161" s="57">
        <v>13096283</v>
      </c>
      <c r="AC161" s="53" t="str">
        <f t="shared" si="1571"/>
        <v>Registro Valido</v>
      </c>
      <c r="AD161" s="57">
        <f t="shared" ref="AD161" si="1832">IF(OR(ISERROR(VLOOKUP(CONCATENATE("ALI_",$C161,"_SEG_",$I161,"_PROV_",$D161),Catalogo_Precios,AD$8,FALSE)),L161=0),0,VLOOKUP(CONCATENATE("ALI_",$C161,"_SEG_",$I161,"_PROV_",$D161),Catalogo_Precios,AD$8,FALSE))</f>
        <v>512</v>
      </c>
      <c r="AE161" s="57">
        <f t="shared" ref="AE161" si="1833">IF(OR(ISERROR(VLOOKUP(CONCATENATE("ALI_",$C161,"_SEG_",$I161,"_PROV_",$D161),Catalogo_Precios,AE$8,FALSE)),M161=0),0,VLOOKUP(CONCATENATE("ALI_",$C161,"_SEG_",$I161,"_PROV_",$D161),Catalogo_Precios,AE$8,FALSE))</f>
        <v>681</v>
      </c>
      <c r="AF161" s="57">
        <f t="shared" ref="AF161" si="1834">IF(OR(ISERROR(VLOOKUP(CONCATENATE("ALI_",$C161,"_SEG_",$I161,"_PROV_",$D161),Catalogo_Precios,AF$8,FALSE)),N161=0),0,VLOOKUP(CONCATENATE("ALI_",$C161,"_SEG_",$I161,"_PROV_",$D161),Catalogo_Precios,AF$8,FALSE))</f>
        <v>851</v>
      </c>
      <c r="AG161" s="57">
        <f t="shared" ref="AG161" si="1835">IF(OR(ISERROR(VLOOKUP(CONCATENATE("ALI_",$C161,"_SEG_",$I161,"_PROV_",$D161),Catalogo_Precios,AG$8,FALSE)),O161=0),0,VLOOKUP(CONCATENATE("ALI_",$C161,"_SEG_",$I161,"_PROV_",$D161),Catalogo_Precios,AG$8,FALSE))</f>
        <v>851</v>
      </c>
      <c r="AH161" s="57">
        <f t="shared" ref="AH161" si="1836">IF(OR(ISERROR(VLOOKUP(CONCATENATE("ALI_",$C161,"_SEG_",$I161,"_PROV_",$D161),Catalogo_Precios,AH$8,FALSE)),L161=0),0,VLOOKUP(CONCATENATE("ALI_",$C161,"_SEG_",$I161,"_PROV_",$D161),Catalogo_Precios,AH$8,FALSE))</f>
        <v>512</v>
      </c>
      <c r="AI161" s="57">
        <f t="shared" ref="AI161" si="1837">IF(OR(ISERROR(VLOOKUP(CONCATENATE("ALI_",$C161,"_SEG_",$I161,"_PROV_",$D161),Catalogo_Precios,AI$8,FALSE)),M161=0),0,VLOOKUP(CONCATENATE("ALI_",$C161,"_SEG_",$I161,"_PROV_",$D161),Catalogo_Precios,AI$8,FALSE))</f>
        <v>681</v>
      </c>
      <c r="AJ161" s="57">
        <f t="shared" ref="AJ161" si="1838">IF(OR(ISERROR(VLOOKUP(CONCATENATE("ALI_",$C161,"_SEG_",$I161,"_PROV_",$D161),Catalogo_Precios,AJ$8,FALSE)),N161=0),0,VLOOKUP(CONCATENATE("ALI_",$C161,"_SEG_",$I161,"_PROV_",$D161),Catalogo_Precios,AJ$8,FALSE))</f>
        <v>851</v>
      </c>
      <c r="AK161" s="57">
        <f t="shared" ref="AK161" si="1839">IF(OR(ISERROR(VLOOKUP(CONCATENATE("ALI_",$C161,"_SEG_",$I161,"_PROV_",$D161),Catalogo_Precios,AK$8,FALSE)),O161=0),0,VLOOKUP(CONCATENATE("ALI_",$C161,"_SEG_",$I161,"_PROV_",$D161),Catalogo_Precios,AK$8,FALSE))</f>
        <v>851</v>
      </c>
      <c r="AL161" s="53"/>
      <c r="AM161" s="59" t="str">
        <f t="shared" si="1580"/>
        <v>ALI_120_SEG_5</v>
      </c>
      <c r="AN161" s="59" t="str">
        <f t="shared" si="1581"/>
        <v>ALI_120_SEG_5_VAL_13096283</v>
      </c>
      <c r="AO161" s="60">
        <f t="shared" ref="AO161" si="1840">IF(OR(AB161="",AB161=0),0,COUNTIF(Codificacion,AM161))</f>
        <v>5</v>
      </c>
      <c r="AP161" s="61">
        <f t="array" ref="AP161">MIN(IF(Codificacion=AM161,Total_Cotizacion,""))</f>
        <v>10995175.52</v>
      </c>
      <c r="AQ161" s="62" t="b">
        <f t="shared" si="1583"/>
        <v>0</v>
      </c>
      <c r="AR161" s="51" t="str">
        <f t="shared" ref="AR161" si="1841">IF(COUNTIF(Codificacion2,CONCATENATE(AM161,"_VAL_",AB161))&gt;1,"Empate","")</f>
        <v>Empate</v>
      </c>
      <c r="AS161" s="63" t="str">
        <f t="shared" si="1585"/>
        <v/>
      </c>
      <c r="AT161" s="59" t="str">
        <f t="shared" si="1586"/>
        <v>ALI_120_SEG_5_</v>
      </c>
      <c r="AU161" s="63">
        <f t="shared" ref="AU161" si="1842">IF(AND(COUNTIF(Codificacion3,AT161)&lt;AO161),1,COUNTIF(Codificacion3,AT161))</f>
        <v>1</v>
      </c>
      <c r="AV161" s="62" t="str">
        <f t="shared" si="1588"/>
        <v>No Seleccionada</v>
      </c>
      <c r="AW161" s="53"/>
      <c r="AX161" s="51" t="str">
        <f t="shared" si="1589"/>
        <v>ALI_120_SEG_5FALSO</v>
      </c>
      <c r="AY161" s="51">
        <f t="shared" si="1569"/>
        <v>4</v>
      </c>
      <c r="AZ161" s="64" t="b">
        <f t="shared" si="1590"/>
        <v>0</v>
      </c>
    </row>
    <row r="162" spans="1:52" x14ac:dyDescent="0.2">
      <c r="A162" s="50" t="b">
        <f t="shared" si="778"/>
        <v>0</v>
      </c>
      <c r="B162" s="51" t="s">
        <v>54</v>
      </c>
      <c r="C162" s="52">
        <v>120</v>
      </c>
      <c r="D162" s="52">
        <f t="shared" ref="D162" si="1843">IF(ISERROR(VLOOKUP(E162,Proveedores,2,FALSE)),"",VLOOKUP(E162,Proveedores,2,FALSE))</f>
        <v>2087</v>
      </c>
      <c r="E162" s="53" t="s">
        <v>55</v>
      </c>
      <c r="F162" s="54">
        <v>287</v>
      </c>
      <c r="G162" s="53" t="s">
        <v>56</v>
      </c>
      <c r="H162" s="53" t="s">
        <v>69</v>
      </c>
      <c r="I162" s="52">
        <v>6</v>
      </c>
      <c r="J162" s="53" t="s">
        <v>58</v>
      </c>
      <c r="K162" s="55">
        <v>44835</v>
      </c>
      <c r="L162" s="56">
        <v>7519</v>
      </c>
      <c r="M162" s="56">
        <v>8566</v>
      </c>
      <c r="N162" s="56">
        <v>4985</v>
      </c>
      <c r="O162" s="56">
        <v>295</v>
      </c>
      <c r="P162" s="57">
        <v>512</v>
      </c>
      <c r="Q162" s="58"/>
      <c r="R162" s="57">
        <v>512</v>
      </c>
      <c r="S162" s="57">
        <v>681</v>
      </c>
      <c r="T162" s="58"/>
      <c r="U162" s="57">
        <v>681</v>
      </c>
      <c r="V162" s="57">
        <v>851</v>
      </c>
      <c r="W162" s="58"/>
      <c r="X162" s="57">
        <v>851</v>
      </c>
      <c r="Y162" s="57">
        <v>851</v>
      </c>
      <c r="Z162" s="58"/>
      <c r="AA162" s="57">
        <v>851</v>
      </c>
      <c r="AB162" s="57">
        <v>14176454</v>
      </c>
      <c r="AC162" s="53" t="str">
        <f t="shared" si="1571"/>
        <v>Registro Valido</v>
      </c>
      <c r="AD162" s="57">
        <f t="shared" ref="AD162" si="1844">IF(OR(ISERROR(VLOOKUP(CONCATENATE("ALI_",$C162,"_SEG_",$I162,"_PROV_",$D162),Catalogo_Precios,AD$8,FALSE)),L162=0),0,VLOOKUP(CONCATENATE("ALI_",$C162,"_SEG_",$I162,"_PROV_",$D162),Catalogo_Precios,AD$8,FALSE))</f>
        <v>512</v>
      </c>
      <c r="AE162" s="57">
        <f t="shared" ref="AE162" si="1845">IF(OR(ISERROR(VLOOKUP(CONCATENATE("ALI_",$C162,"_SEG_",$I162,"_PROV_",$D162),Catalogo_Precios,AE$8,FALSE)),M162=0),0,VLOOKUP(CONCATENATE("ALI_",$C162,"_SEG_",$I162,"_PROV_",$D162),Catalogo_Precios,AE$8,FALSE))</f>
        <v>681</v>
      </c>
      <c r="AF162" s="57">
        <f t="shared" ref="AF162" si="1846">IF(OR(ISERROR(VLOOKUP(CONCATENATE("ALI_",$C162,"_SEG_",$I162,"_PROV_",$D162),Catalogo_Precios,AF$8,FALSE)),N162=0),0,VLOOKUP(CONCATENATE("ALI_",$C162,"_SEG_",$I162,"_PROV_",$D162),Catalogo_Precios,AF$8,FALSE))</f>
        <v>851</v>
      </c>
      <c r="AG162" s="57">
        <f t="shared" ref="AG162" si="1847">IF(OR(ISERROR(VLOOKUP(CONCATENATE("ALI_",$C162,"_SEG_",$I162,"_PROV_",$D162),Catalogo_Precios,AG$8,FALSE)),O162=0),0,VLOOKUP(CONCATENATE("ALI_",$C162,"_SEG_",$I162,"_PROV_",$D162),Catalogo_Precios,AG$8,FALSE))</f>
        <v>851</v>
      </c>
      <c r="AH162" s="57">
        <f t="shared" ref="AH162" si="1848">IF(OR(ISERROR(VLOOKUP(CONCATENATE("ALI_",$C162,"_SEG_",$I162,"_PROV_",$D162),Catalogo_Precios,AH$8,FALSE)),L162=0),0,VLOOKUP(CONCATENATE("ALI_",$C162,"_SEG_",$I162,"_PROV_",$D162),Catalogo_Precios,AH$8,FALSE))</f>
        <v>512</v>
      </c>
      <c r="AI162" s="57">
        <f t="shared" ref="AI162" si="1849">IF(OR(ISERROR(VLOOKUP(CONCATENATE("ALI_",$C162,"_SEG_",$I162,"_PROV_",$D162),Catalogo_Precios,AI$8,FALSE)),M162=0),0,VLOOKUP(CONCATENATE("ALI_",$C162,"_SEG_",$I162,"_PROV_",$D162),Catalogo_Precios,AI$8,FALSE))</f>
        <v>681</v>
      </c>
      <c r="AJ162" s="57">
        <f t="shared" ref="AJ162" si="1850">IF(OR(ISERROR(VLOOKUP(CONCATENATE("ALI_",$C162,"_SEG_",$I162,"_PROV_",$D162),Catalogo_Precios,AJ$8,FALSE)),N162=0),0,VLOOKUP(CONCATENATE("ALI_",$C162,"_SEG_",$I162,"_PROV_",$D162),Catalogo_Precios,AJ$8,FALSE))</f>
        <v>851</v>
      </c>
      <c r="AK162" s="57">
        <f t="shared" ref="AK162" si="1851">IF(OR(ISERROR(VLOOKUP(CONCATENATE("ALI_",$C162,"_SEG_",$I162,"_PROV_",$D162),Catalogo_Precios,AK$8,FALSE)),O162=0),0,VLOOKUP(CONCATENATE("ALI_",$C162,"_SEG_",$I162,"_PROV_",$D162),Catalogo_Precios,AK$8,FALSE))</f>
        <v>851</v>
      </c>
      <c r="AL162" s="53"/>
      <c r="AM162" s="59" t="str">
        <f t="shared" si="1580"/>
        <v>ALI_120_SEG_6</v>
      </c>
      <c r="AN162" s="59" t="str">
        <f t="shared" si="1581"/>
        <v>ALI_120_SEG_6_VAL_14176454</v>
      </c>
      <c r="AO162" s="60">
        <f t="shared" ref="AO162" si="1852">IF(OR(AB162="",AB162=0),0,COUNTIF(Codificacion,AM162))</f>
        <v>5</v>
      </c>
      <c r="AP162" s="61">
        <f t="array" ref="AP162">MIN(IF(Codificacion=AM162,Total_Cotizacion,""))</f>
        <v>11902065.400000002</v>
      </c>
      <c r="AQ162" s="62" t="b">
        <f t="shared" si="1583"/>
        <v>0</v>
      </c>
      <c r="AR162" s="51" t="str">
        <f t="shared" ref="AR162" si="1853">IF(COUNTIF(Codificacion2,CONCATENATE(AM162,"_VAL_",AB162))&gt;1,"Empate","")</f>
        <v>Empate</v>
      </c>
      <c r="AS162" s="63" t="str">
        <f t="shared" si="1585"/>
        <v/>
      </c>
      <c r="AT162" s="59" t="str">
        <f t="shared" si="1586"/>
        <v>ALI_120_SEG_6_</v>
      </c>
      <c r="AU162" s="63">
        <f t="shared" ref="AU162" si="1854">IF(AND(COUNTIF(Codificacion3,AT162)&lt;AO162),1,COUNTIF(Codificacion3,AT162))</f>
        <v>1</v>
      </c>
      <c r="AV162" s="62" t="str">
        <f t="shared" si="1588"/>
        <v>No Seleccionada</v>
      </c>
      <c r="AW162" s="53"/>
      <c r="AX162" s="51" t="str">
        <f t="shared" si="1589"/>
        <v>ALI_120_SEG_6FALSO</v>
      </c>
      <c r="AY162" s="51">
        <f t="shared" si="1569"/>
        <v>4</v>
      </c>
      <c r="AZ162" s="64" t="b">
        <f t="shared" si="1590"/>
        <v>0</v>
      </c>
    </row>
    <row r="163" spans="1:52" x14ac:dyDescent="0.2">
      <c r="A163" s="50" t="b">
        <f t="shared" si="778"/>
        <v>0</v>
      </c>
      <c r="B163" s="51" t="s">
        <v>54</v>
      </c>
      <c r="C163" s="52">
        <v>120</v>
      </c>
      <c r="D163" s="52">
        <f t="shared" ref="D163" si="1855">IF(ISERROR(VLOOKUP(E163,Proveedores,2,FALSE)),"",VLOOKUP(E163,Proveedores,2,FALSE))</f>
        <v>2087</v>
      </c>
      <c r="E163" s="53" t="s">
        <v>55</v>
      </c>
      <c r="F163" s="54">
        <v>288</v>
      </c>
      <c r="G163" s="53" t="s">
        <v>56</v>
      </c>
      <c r="H163" s="53" t="s">
        <v>69</v>
      </c>
      <c r="I163" s="52">
        <v>7</v>
      </c>
      <c r="J163" s="53" t="s">
        <v>58</v>
      </c>
      <c r="K163" s="55">
        <v>44835</v>
      </c>
      <c r="L163" s="56">
        <v>7678</v>
      </c>
      <c r="M163" s="56">
        <v>8747</v>
      </c>
      <c r="N163" s="56">
        <v>5091</v>
      </c>
      <c r="O163" s="56">
        <v>300</v>
      </c>
      <c r="P163" s="57">
        <v>512</v>
      </c>
      <c r="Q163" s="58"/>
      <c r="R163" s="57">
        <v>512</v>
      </c>
      <c r="S163" s="57">
        <v>681</v>
      </c>
      <c r="T163" s="58"/>
      <c r="U163" s="57">
        <v>681</v>
      </c>
      <c r="V163" s="57">
        <v>851</v>
      </c>
      <c r="W163" s="58"/>
      <c r="X163" s="57">
        <v>851</v>
      </c>
      <c r="Y163" s="57">
        <v>851</v>
      </c>
      <c r="Z163" s="58"/>
      <c r="AA163" s="57">
        <v>851</v>
      </c>
      <c r="AB163" s="57">
        <v>14475584</v>
      </c>
      <c r="AC163" s="53" t="str">
        <f t="shared" si="1571"/>
        <v>Registro Valido</v>
      </c>
      <c r="AD163" s="57">
        <f t="shared" ref="AD163" si="1856">IF(OR(ISERROR(VLOOKUP(CONCATENATE("ALI_",$C163,"_SEG_",$I163,"_PROV_",$D163),Catalogo_Precios,AD$8,FALSE)),L163=0),0,VLOOKUP(CONCATENATE("ALI_",$C163,"_SEG_",$I163,"_PROV_",$D163),Catalogo_Precios,AD$8,FALSE))</f>
        <v>512</v>
      </c>
      <c r="AE163" s="57">
        <f t="shared" ref="AE163" si="1857">IF(OR(ISERROR(VLOOKUP(CONCATENATE("ALI_",$C163,"_SEG_",$I163,"_PROV_",$D163),Catalogo_Precios,AE$8,FALSE)),M163=0),0,VLOOKUP(CONCATENATE("ALI_",$C163,"_SEG_",$I163,"_PROV_",$D163),Catalogo_Precios,AE$8,FALSE))</f>
        <v>681</v>
      </c>
      <c r="AF163" s="57">
        <f t="shared" ref="AF163" si="1858">IF(OR(ISERROR(VLOOKUP(CONCATENATE("ALI_",$C163,"_SEG_",$I163,"_PROV_",$D163),Catalogo_Precios,AF$8,FALSE)),N163=0),0,VLOOKUP(CONCATENATE("ALI_",$C163,"_SEG_",$I163,"_PROV_",$D163),Catalogo_Precios,AF$8,FALSE))</f>
        <v>851</v>
      </c>
      <c r="AG163" s="57">
        <f t="shared" ref="AG163" si="1859">IF(OR(ISERROR(VLOOKUP(CONCATENATE("ALI_",$C163,"_SEG_",$I163,"_PROV_",$D163),Catalogo_Precios,AG$8,FALSE)),O163=0),0,VLOOKUP(CONCATENATE("ALI_",$C163,"_SEG_",$I163,"_PROV_",$D163),Catalogo_Precios,AG$8,FALSE))</f>
        <v>851</v>
      </c>
      <c r="AH163" s="57">
        <f t="shared" ref="AH163" si="1860">IF(OR(ISERROR(VLOOKUP(CONCATENATE("ALI_",$C163,"_SEG_",$I163,"_PROV_",$D163),Catalogo_Precios,AH$8,FALSE)),L163=0),0,VLOOKUP(CONCATENATE("ALI_",$C163,"_SEG_",$I163,"_PROV_",$D163),Catalogo_Precios,AH$8,FALSE))</f>
        <v>512</v>
      </c>
      <c r="AI163" s="57">
        <f t="shared" ref="AI163" si="1861">IF(OR(ISERROR(VLOOKUP(CONCATENATE("ALI_",$C163,"_SEG_",$I163,"_PROV_",$D163),Catalogo_Precios,AI$8,FALSE)),M163=0),0,VLOOKUP(CONCATENATE("ALI_",$C163,"_SEG_",$I163,"_PROV_",$D163),Catalogo_Precios,AI$8,FALSE))</f>
        <v>681</v>
      </c>
      <c r="AJ163" s="57">
        <f t="shared" ref="AJ163" si="1862">IF(OR(ISERROR(VLOOKUP(CONCATENATE("ALI_",$C163,"_SEG_",$I163,"_PROV_",$D163),Catalogo_Precios,AJ$8,FALSE)),N163=0),0,VLOOKUP(CONCATENATE("ALI_",$C163,"_SEG_",$I163,"_PROV_",$D163),Catalogo_Precios,AJ$8,FALSE))</f>
        <v>851</v>
      </c>
      <c r="AK163" s="57">
        <f t="shared" ref="AK163" si="1863">IF(OR(ISERROR(VLOOKUP(CONCATENATE("ALI_",$C163,"_SEG_",$I163,"_PROV_",$D163),Catalogo_Precios,AK$8,FALSE)),O163=0),0,VLOOKUP(CONCATENATE("ALI_",$C163,"_SEG_",$I163,"_PROV_",$D163),Catalogo_Precios,AK$8,FALSE))</f>
        <v>851</v>
      </c>
      <c r="AL163" s="53"/>
      <c r="AM163" s="59" t="str">
        <f t="shared" si="1580"/>
        <v>ALI_120_SEG_7</v>
      </c>
      <c r="AN163" s="59" t="str">
        <f t="shared" si="1581"/>
        <v>ALI_120_SEG_7_VAL_14475584</v>
      </c>
      <c r="AO163" s="60">
        <f t="shared" ref="AO163" si="1864">IF(OR(AB163="",AB163=0),0,COUNTIF(Codificacion,AM163))</f>
        <v>5</v>
      </c>
      <c r="AP163" s="61">
        <f t="array" ref="AP163">MIN(IF(Codificacion=AM163,Total_Cotizacion,""))</f>
        <v>12153224.84</v>
      </c>
      <c r="AQ163" s="62" t="b">
        <f t="shared" si="1583"/>
        <v>0</v>
      </c>
      <c r="AR163" s="51" t="str">
        <f t="shared" ref="AR163" si="1865">IF(COUNTIF(Codificacion2,CONCATENATE(AM163,"_VAL_",AB163))&gt;1,"Empate","")</f>
        <v>Empate</v>
      </c>
      <c r="AS163" s="63" t="str">
        <f t="shared" si="1585"/>
        <v/>
      </c>
      <c r="AT163" s="59" t="str">
        <f t="shared" si="1586"/>
        <v>ALI_120_SEG_7_</v>
      </c>
      <c r="AU163" s="63">
        <f t="shared" ref="AU163" si="1866">IF(AND(COUNTIF(Codificacion3,AT163)&lt;AO163),1,COUNTIF(Codificacion3,AT163))</f>
        <v>1</v>
      </c>
      <c r="AV163" s="62" t="str">
        <f t="shared" si="1588"/>
        <v>No Seleccionada</v>
      </c>
      <c r="AW163" s="53"/>
      <c r="AX163" s="51" t="str">
        <f t="shared" si="1589"/>
        <v>ALI_120_SEG_7FALSO</v>
      </c>
      <c r="AY163" s="51">
        <f t="shared" si="1569"/>
        <v>4</v>
      </c>
      <c r="AZ163" s="64" t="b">
        <f t="shared" si="1590"/>
        <v>0</v>
      </c>
    </row>
    <row r="164" spans="1:52" x14ac:dyDescent="0.2">
      <c r="A164" s="50" t="b">
        <f t="shared" si="778"/>
        <v>0</v>
      </c>
      <c r="B164" s="51" t="s">
        <v>54</v>
      </c>
      <c r="C164" s="52">
        <v>120</v>
      </c>
      <c r="D164" s="52">
        <f t="shared" ref="D164" si="1867">IF(ISERROR(VLOOKUP(E164,Proveedores,2,FALSE)),"",VLOOKUP(E164,Proveedores,2,FALSE))</f>
        <v>2087</v>
      </c>
      <c r="E164" s="53" t="s">
        <v>55</v>
      </c>
      <c r="F164" s="54">
        <v>289</v>
      </c>
      <c r="G164" s="53" t="s">
        <v>56</v>
      </c>
      <c r="H164" s="53" t="s">
        <v>69</v>
      </c>
      <c r="I164" s="52">
        <v>8</v>
      </c>
      <c r="J164" s="53" t="s">
        <v>58</v>
      </c>
      <c r="K164" s="55">
        <v>44835</v>
      </c>
      <c r="L164" s="56">
        <v>7410</v>
      </c>
      <c r="M164" s="56">
        <v>8441</v>
      </c>
      <c r="N164" s="56">
        <v>4914</v>
      </c>
      <c r="O164" s="56">
        <v>291</v>
      </c>
      <c r="P164" s="57">
        <v>512</v>
      </c>
      <c r="Q164" s="58"/>
      <c r="R164" s="57">
        <v>512</v>
      </c>
      <c r="S164" s="57">
        <v>681</v>
      </c>
      <c r="T164" s="58"/>
      <c r="U164" s="57">
        <v>681</v>
      </c>
      <c r="V164" s="57">
        <v>851</v>
      </c>
      <c r="W164" s="58"/>
      <c r="X164" s="57">
        <v>851</v>
      </c>
      <c r="Y164" s="57">
        <v>851</v>
      </c>
      <c r="Z164" s="58"/>
      <c r="AA164" s="57">
        <v>851</v>
      </c>
      <c r="AB164" s="57">
        <v>13971696</v>
      </c>
      <c r="AC164" s="53" t="str">
        <f t="shared" si="1571"/>
        <v>Registro Valido</v>
      </c>
      <c r="AD164" s="57">
        <f t="shared" ref="AD164" si="1868">IF(OR(ISERROR(VLOOKUP(CONCATENATE("ALI_",$C164,"_SEG_",$I164,"_PROV_",$D164),Catalogo_Precios,AD$8,FALSE)),L164=0),0,VLOOKUP(CONCATENATE("ALI_",$C164,"_SEG_",$I164,"_PROV_",$D164),Catalogo_Precios,AD$8,FALSE))</f>
        <v>512</v>
      </c>
      <c r="AE164" s="57">
        <f t="shared" ref="AE164" si="1869">IF(OR(ISERROR(VLOOKUP(CONCATENATE("ALI_",$C164,"_SEG_",$I164,"_PROV_",$D164),Catalogo_Precios,AE$8,FALSE)),M164=0),0,VLOOKUP(CONCATENATE("ALI_",$C164,"_SEG_",$I164,"_PROV_",$D164),Catalogo_Precios,AE$8,FALSE))</f>
        <v>681</v>
      </c>
      <c r="AF164" s="57">
        <f t="shared" ref="AF164" si="1870">IF(OR(ISERROR(VLOOKUP(CONCATENATE("ALI_",$C164,"_SEG_",$I164,"_PROV_",$D164),Catalogo_Precios,AF$8,FALSE)),N164=0),0,VLOOKUP(CONCATENATE("ALI_",$C164,"_SEG_",$I164,"_PROV_",$D164),Catalogo_Precios,AF$8,FALSE))</f>
        <v>851</v>
      </c>
      <c r="AG164" s="57">
        <f t="shared" ref="AG164" si="1871">IF(OR(ISERROR(VLOOKUP(CONCATENATE("ALI_",$C164,"_SEG_",$I164,"_PROV_",$D164),Catalogo_Precios,AG$8,FALSE)),O164=0),0,VLOOKUP(CONCATENATE("ALI_",$C164,"_SEG_",$I164,"_PROV_",$D164),Catalogo_Precios,AG$8,FALSE))</f>
        <v>851</v>
      </c>
      <c r="AH164" s="57">
        <f t="shared" ref="AH164" si="1872">IF(OR(ISERROR(VLOOKUP(CONCATENATE("ALI_",$C164,"_SEG_",$I164,"_PROV_",$D164),Catalogo_Precios,AH$8,FALSE)),L164=0),0,VLOOKUP(CONCATENATE("ALI_",$C164,"_SEG_",$I164,"_PROV_",$D164),Catalogo_Precios,AH$8,FALSE))</f>
        <v>512</v>
      </c>
      <c r="AI164" s="57">
        <f t="shared" ref="AI164" si="1873">IF(OR(ISERROR(VLOOKUP(CONCATENATE("ALI_",$C164,"_SEG_",$I164,"_PROV_",$D164),Catalogo_Precios,AI$8,FALSE)),M164=0),0,VLOOKUP(CONCATENATE("ALI_",$C164,"_SEG_",$I164,"_PROV_",$D164),Catalogo_Precios,AI$8,FALSE))</f>
        <v>681</v>
      </c>
      <c r="AJ164" s="57">
        <f t="shared" ref="AJ164" si="1874">IF(OR(ISERROR(VLOOKUP(CONCATENATE("ALI_",$C164,"_SEG_",$I164,"_PROV_",$D164),Catalogo_Precios,AJ$8,FALSE)),N164=0),0,VLOOKUP(CONCATENATE("ALI_",$C164,"_SEG_",$I164,"_PROV_",$D164),Catalogo_Precios,AJ$8,FALSE))</f>
        <v>851</v>
      </c>
      <c r="AK164" s="57">
        <f t="shared" ref="AK164" si="1875">IF(OR(ISERROR(VLOOKUP(CONCATENATE("ALI_",$C164,"_SEG_",$I164,"_PROV_",$D164),Catalogo_Precios,AK$8,FALSE)),O164=0),0,VLOOKUP(CONCATENATE("ALI_",$C164,"_SEG_",$I164,"_PROV_",$D164),Catalogo_Precios,AK$8,FALSE))</f>
        <v>851</v>
      </c>
      <c r="AL164" s="53"/>
      <c r="AM164" s="59" t="str">
        <f t="shared" si="1580"/>
        <v>ALI_120_SEG_8</v>
      </c>
      <c r="AN164" s="59" t="str">
        <f t="shared" si="1581"/>
        <v>ALI_120_SEG_8_VAL_13971696</v>
      </c>
      <c r="AO164" s="60">
        <f t="shared" ref="AO164" si="1876">IF(OR(AB164="",AB164=0),0,COUNTIF(Codificacion,AM164))</f>
        <v>5</v>
      </c>
      <c r="AP164" s="61">
        <f t="array" ref="AP164">MIN(IF(Codificacion=AM164,Total_Cotizacion,""))</f>
        <v>11730095</v>
      </c>
      <c r="AQ164" s="62" t="b">
        <f t="shared" si="1583"/>
        <v>0</v>
      </c>
      <c r="AR164" s="51" t="str">
        <f t="shared" ref="AR164" si="1877">IF(COUNTIF(Codificacion2,CONCATENATE(AM164,"_VAL_",AB164))&gt;1,"Empate","")</f>
        <v>Empate</v>
      </c>
      <c r="AS164" s="63" t="str">
        <f t="shared" si="1585"/>
        <v/>
      </c>
      <c r="AT164" s="59" t="str">
        <f t="shared" si="1586"/>
        <v>ALI_120_SEG_8_</v>
      </c>
      <c r="AU164" s="63">
        <f t="shared" ref="AU164" si="1878">IF(AND(COUNTIF(Codificacion3,AT164)&lt;AO164),1,COUNTIF(Codificacion3,AT164))</f>
        <v>1</v>
      </c>
      <c r="AV164" s="62" t="str">
        <f t="shared" si="1588"/>
        <v>No Seleccionada</v>
      </c>
      <c r="AW164" s="53"/>
      <c r="AX164" s="51" t="str">
        <f t="shared" si="1589"/>
        <v>ALI_120_SEG_8FALSO</v>
      </c>
      <c r="AY164" s="51">
        <f t="shared" si="1569"/>
        <v>4</v>
      </c>
      <c r="AZ164" s="64" t="b">
        <f t="shared" si="1590"/>
        <v>0</v>
      </c>
    </row>
    <row r="165" spans="1:52" x14ac:dyDescent="0.2">
      <c r="A165" s="50" t="b">
        <f t="shared" si="778"/>
        <v>0</v>
      </c>
      <c r="B165" s="51" t="s">
        <v>54</v>
      </c>
      <c r="C165" s="52">
        <v>120</v>
      </c>
      <c r="D165" s="52">
        <f t="shared" ref="D165" si="1879">IF(ISERROR(VLOOKUP(E165,Proveedores,2,FALSE)),"",VLOOKUP(E165,Proveedores,2,FALSE))</f>
        <v>2087</v>
      </c>
      <c r="E165" s="53" t="s">
        <v>55</v>
      </c>
      <c r="F165" s="54">
        <v>290</v>
      </c>
      <c r="G165" s="53" t="s">
        <v>56</v>
      </c>
      <c r="H165" s="53" t="s">
        <v>69</v>
      </c>
      <c r="I165" s="52">
        <v>9</v>
      </c>
      <c r="J165" s="53" t="s">
        <v>58</v>
      </c>
      <c r="K165" s="55">
        <v>44835</v>
      </c>
      <c r="L165" s="56">
        <v>7489</v>
      </c>
      <c r="M165" s="56">
        <v>8532</v>
      </c>
      <c r="N165" s="56">
        <v>4965</v>
      </c>
      <c r="O165" s="56">
        <v>294</v>
      </c>
      <c r="P165" s="57">
        <v>512</v>
      </c>
      <c r="Q165" s="58"/>
      <c r="R165" s="57">
        <v>512</v>
      </c>
      <c r="S165" s="57">
        <v>681</v>
      </c>
      <c r="T165" s="58"/>
      <c r="U165" s="57">
        <v>681</v>
      </c>
      <c r="V165" s="57">
        <v>851</v>
      </c>
      <c r="W165" s="58"/>
      <c r="X165" s="57">
        <v>851</v>
      </c>
      <c r="Y165" s="57">
        <v>851</v>
      </c>
      <c r="Z165" s="58"/>
      <c r="AA165" s="57">
        <v>851</v>
      </c>
      <c r="AB165" s="57">
        <v>14120069</v>
      </c>
      <c r="AC165" s="53" t="str">
        <f t="shared" si="1571"/>
        <v>Registro Valido</v>
      </c>
      <c r="AD165" s="57">
        <f t="shared" ref="AD165" si="1880">IF(OR(ISERROR(VLOOKUP(CONCATENATE("ALI_",$C165,"_SEG_",$I165,"_PROV_",$D165),Catalogo_Precios,AD$8,FALSE)),L165=0),0,VLOOKUP(CONCATENATE("ALI_",$C165,"_SEG_",$I165,"_PROV_",$D165),Catalogo_Precios,AD$8,FALSE))</f>
        <v>512</v>
      </c>
      <c r="AE165" s="57">
        <f t="shared" ref="AE165" si="1881">IF(OR(ISERROR(VLOOKUP(CONCATENATE("ALI_",$C165,"_SEG_",$I165,"_PROV_",$D165),Catalogo_Precios,AE$8,FALSE)),M165=0),0,VLOOKUP(CONCATENATE("ALI_",$C165,"_SEG_",$I165,"_PROV_",$D165),Catalogo_Precios,AE$8,FALSE))</f>
        <v>681</v>
      </c>
      <c r="AF165" s="57">
        <f t="shared" ref="AF165" si="1882">IF(OR(ISERROR(VLOOKUP(CONCATENATE("ALI_",$C165,"_SEG_",$I165,"_PROV_",$D165),Catalogo_Precios,AF$8,FALSE)),N165=0),0,VLOOKUP(CONCATENATE("ALI_",$C165,"_SEG_",$I165,"_PROV_",$D165),Catalogo_Precios,AF$8,FALSE))</f>
        <v>851</v>
      </c>
      <c r="AG165" s="57">
        <f t="shared" ref="AG165" si="1883">IF(OR(ISERROR(VLOOKUP(CONCATENATE("ALI_",$C165,"_SEG_",$I165,"_PROV_",$D165),Catalogo_Precios,AG$8,FALSE)),O165=0),0,VLOOKUP(CONCATENATE("ALI_",$C165,"_SEG_",$I165,"_PROV_",$D165),Catalogo_Precios,AG$8,FALSE))</f>
        <v>851</v>
      </c>
      <c r="AH165" s="57">
        <f t="shared" ref="AH165" si="1884">IF(OR(ISERROR(VLOOKUP(CONCATENATE("ALI_",$C165,"_SEG_",$I165,"_PROV_",$D165),Catalogo_Precios,AH$8,FALSE)),L165=0),0,VLOOKUP(CONCATENATE("ALI_",$C165,"_SEG_",$I165,"_PROV_",$D165),Catalogo_Precios,AH$8,FALSE))</f>
        <v>512</v>
      </c>
      <c r="AI165" s="57">
        <f t="shared" ref="AI165" si="1885">IF(OR(ISERROR(VLOOKUP(CONCATENATE("ALI_",$C165,"_SEG_",$I165,"_PROV_",$D165),Catalogo_Precios,AI$8,FALSE)),M165=0),0,VLOOKUP(CONCATENATE("ALI_",$C165,"_SEG_",$I165,"_PROV_",$D165),Catalogo_Precios,AI$8,FALSE))</f>
        <v>681</v>
      </c>
      <c r="AJ165" s="57">
        <f t="shared" ref="AJ165" si="1886">IF(OR(ISERROR(VLOOKUP(CONCATENATE("ALI_",$C165,"_SEG_",$I165,"_PROV_",$D165),Catalogo_Precios,AJ$8,FALSE)),N165=0),0,VLOOKUP(CONCATENATE("ALI_",$C165,"_SEG_",$I165,"_PROV_",$D165),Catalogo_Precios,AJ$8,FALSE))</f>
        <v>851</v>
      </c>
      <c r="AK165" s="57">
        <f t="shared" ref="AK165" si="1887">IF(OR(ISERROR(VLOOKUP(CONCATENATE("ALI_",$C165,"_SEG_",$I165,"_PROV_",$D165),Catalogo_Precios,AK$8,FALSE)),O165=0),0,VLOOKUP(CONCATENATE("ALI_",$C165,"_SEG_",$I165,"_PROV_",$D165),Catalogo_Precios,AK$8,FALSE))</f>
        <v>851</v>
      </c>
      <c r="AL165" s="53"/>
      <c r="AM165" s="59" t="str">
        <f t="shared" si="1580"/>
        <v>ALI_120_SEG_9</v>
      </c>
      <c r="AN165" s="59" t="str">
        <f t="shared" si="1581"/>
        <v>ALI_120_SEG_9_VAL_14120069</v>
      </c>
      <c r="AO165" s="60">
        <f t="shared" ref="AO165" si="1888">IF(OR(AB165="",AB165=0),0,COUNTIF(Codificacion,AM165))</f>
        <v>5</v>
      </c>
      <c r="AP165" s="61">
        <f t="array" ref="AP165">MIN(IF(Codificacion=AM165,Total_Cotizacion,""))</f>
        <v>11854726.560000001</v>
      </c>
      <c r="AQ165" s="62" t="b">
        <f t="shared" si="1583"/>
        <v>0</v>
      </c>
      <c r="AR165" s="51" t="str">
        <f t="shared" ref="AR165" si="1889">IF(COUNTIF(Codificacion2,CONCATENATE(AM165,"_VAL_",AB165))&gt;1,"Empate","")</f>
        <v>Empate</v>
      </c>
      <c r="AS165" s="63" t="str">
        <f t="shared" si="1585"/>
        <v/>
      </c>
      <c r="AT165" s="59" t="str">
        <f t="shared" si="1586"/>
        <v>ALI_120_SEG_9_</v>
      </c>
      <c r="AU165" s="63">
        <f t="shared" ref="AU165" si="1890">IF(AND(COUNTIF(Codificacion3,AT165)&lt;AO165),1,COUNTIF(Codificacion3,AT165))</f>
        <v>1</v>
      </c>
      <c r="AV165" s="62" t="str">
        <f t="shared" si="1588"/>
        <v>No Seleccionada</v>
      </c>
      <c r="AW165" s="53"/>
      <c r="AX165" s="51" t="str">
        <f t="shared" si="1589"/>
        <v>ALI_120_SEG_9FALSO</v>
      </c>
      <c r="AY165" s="51">
        <f t="shared" si="1569"/>
        <v>4</v>
      </c>
      <c r="AZ165" s="64" t="b">
        <f t="shared" si="1590"/>
        <v>0</v>
      </c>
    </row>
    <row r="166" spans="1:52" x14ac:dyDescent="0.2">
      <c r="A166" s="50" t="b">
        <f t="shared" si="778"/>
        <v>0</v>
      </c>
      <c r="B166" s="51" t="s">
        <v>54</v>
      </c>
      <c r="C166" s="52">
        <v>120</v>
      </c>
      <c r="D166" s="52">
        <f t="shared" ref="D166" si="1891">IF(ISERROR(VLOOKUP(E166,Proveedores,2,FALSE)),"",VLOOKUP(E166,Proveedores,2,FALSE))</f>
        <v>2087</v>
      </c>
      <c r="E166" s="53" t="s">
        <v>55</v>
      </c>
      <c r="F166" s="54">
        <v>291</v>
      </c>
      <c r="G166" s="53" t="s">
        <v>56</v>
      </c>
      <c r="H166" s="53" t="s">
        <v>69</v>
      </c>
      <c r="I166" s="52">
        <v>10</v>
      </c>
      <c r="J166" s="53" t="s">
        <v>58</v>
      </c>
      <c r="K166" s="55">
        <v>44835</v>
      </c>
      <c r="L166" s="56">
        <v>7499</v>
      </c>
      <c r="M166" s="56">
        <v>8545</v>
      </c>
      <c r="N166" s="56">
        <v>4974</v>
      </c>
      <c r="O166" s="56">
        <v>294</v>
      </c>
      <c r="P166" s="57">
        <v>512</v>
      </c>
      <c r="Q166" s="58"/>
      <c r="R166" s="57">
        <v>512</v>
      </c>
      <c r="S166" s="57">
        <v>681</v>
      </c>
      <c r="T166" s="58"/>
      <c r="U166" s="57">
        <v>681</v>
      </c>
      <c r="V166" s="57">
        <v>851</v>
      </c>
      <c r="W166" s="58"/>
      <c r="X166" s="57">
        <v>851</v>
      </c>
      <c r="Y166" s="57">
        <v>851</v>
      </c>
      <c r="Z166" s="58"/>
      <c r="AA166" s="57">
        <v>851</v>
      </c>
      <c r="AB166" s="57">
        <v>14141701</v>
      </c>
      <c r="AC166" s="53" t="str">
        <f t="shared" si="1571"/>
        <v>Registro Valido</v>
      </c>
      <c r="AD166" s="57">
        <f t="shared" ref="AD166" si="1892">IF(OR(ISERROR(VLOOKUP(CONCATENATE("ALI_",$C166,"_SEG_",$I166,"_PROV_",$D166),Catalogo_Precios,AD$8,FALSE)),L166=0),0,VLOOKUP(CONCATENATE("ALI_",$C166,"_SEG_",$I166,"_PROV_",$D166),Catalogo_Precios,AD$8,FALSE))</f>
        <v>512</v>
      </c>
      <c r="AE166" s="57">
        <f t="shared" ref="AE166" si="1893">IF(OR(ISERROR(VLOOKUP(CONCATENATE("ALI_",$C166,"_SEG_",$I166,"_PROV_",$D166),Catalogo_Precios,AE$8,FALSE)),M166=0),0,VLOOKUP(CONCATENATE("ALI_",$C166,"_SEG_",$I166,"_PROV_",$D166),Catalogo_Precios,AE$8,FALSE))</f>
        <v>681</v>
      </c>
      <c r="AF166" s="57">
        <f t="shared" ref="AF166" si="1894">IF(OR(ISERROR(VLOOKUP(CONCATENATE("ALI_",$C166,"_SEG_",$I166,"_PROV_",$D166),Catalogo_Precios,AF$8,FALSE)),N166=0),0,VLOOKUP(CONCATENATE("ALI_",$C166,"_SEG_",$I166,"_PROV_",$D166),Catalogo_Precios,AF$8,FALSE))</f>
        <v>851</v>
      </c>
      <c r="AG166" s="57">
        <f t="shared" ref="AG166" si="1895">IF(OR(ISERROR(VLOOKUP(CONCATENATE("ALI_",$C166,"_SEG_",$I166,"_PROV_",$D166),Catalogo_Precios,AG$8,FALSE)),O166=0),0,VLOOKUP(CONCATENATE("ALI_",$C166,"_SEG_",$I166,"_PROV_",$D166),Catalogo_Precios,AG$8,FALSE))</f>
        <v>851</v>
      </c>
      <c r="AH166" s="57">
        <f t="shared" ref="AH166" si="1896">IF(OR(ISERROR(VLOOKUP(CONCATENATE("ALI_",$C166,"_SEG_",$I166,"_PROV_",$D166),Catalogo_Precios,AH$8,FALSE)),L166=0),0,VLOOKUP(CONCATENATE("ALI_",$C166,"_SEG_",$I166,"_PROV_",$D166),Catalogo_Precios,AH$8,FALSE))</f>
        <v>512</v>
      </c>
      <c r="AI166" s="57">
        <f t="shared" ref="AI166" si="1897">IF(OR(ISERROR(VLOOKUP(CONCATENATE("ALI_",$C166,"_SEG_",$I166,"_PROV_",$D166),Catalogo_Precios,AI$8,FALSE)),M166=0),0,VLOOKUP(CONCATENATE("ALI_",$C166,"_SEG_",$I166,"_PROV_",$D166),Catalogo_Precios,AI$8,FALSE))</f>
        <v>681</v>
      </c>
      <c r="AJ166" s="57">
        <f t="shared" ref="AJ166" si="1898">IF(OR(ISERROR(VLOOKUP(CONCATENATE("ALI_",$C166,"_SEG_",$I166,"_PROV_",$D166),Catalogo_Precios,AJ$8,FALSE)),N166=0),0,VLOOKUP(CONCATENATE("ALI_",$C166,"_SEG_",$I166,"_PROV_",$D166),Catalogo_Precios,AJ$8,FALSE))</f>
        <v>851</v>
      </c>
      <c r="AK166" s="57">
        <f t="shared" ref="AK166" si="1899">IF(OR(ISERROR(VLOOKUP(CONCATENATE("ALI_",$C166,"_SEG_",$I166,"_PROV_",$D166),Catalogo_Precios,AK$8,FALSE)),O166=0),0,VLOOKUP(CONCATENATE("ALI_",$C166,"_SEG_",$I166,"_PROV_",$D166),Catalogo_Precios,AK$8,FALSE))</f>
        <v>851</v>
      </c>
      <c r="AL166" s="53"/>
      <c r="AM166" s="59" t="str">
        <f t="shared" si="1580"/>
        <v>ALI_120_SEG_10</v>
      </c>
      <c r="AN166" s="59" t="str">
        <f t="shared" si="1581"/>
        <v>ALI_120_SEG_10_VAL_14141701</v>
      </c>
      <c r="AO166" s="60">
        <f t="shared" ref="AO166" si="1900">IF(OR(AB166="",AB166=0),0,COUNTIF(Codificacion,AM166))</f>
        <v>5</v>
      </c>
      <c r="AP166" s="61">
        <f t="array" ref="AP166">MIN(IF(Codificacion=AM166,Total_Cotizacion,""))</f>
        <v>11872842.520000001</v>
      </c>
      <c r="AQ166" s="62" t="b">
        <f t="shared" si="1583"/>
        <v>0</v>
      </c>
      <c r="AR166" s="51" t="str">
        <f t="shared" ref="AR166" si="1901">IF(COUNTIF(Codificacion2,CONCATENATE(AM166,"_VAL_",AB166))&gt;1,"Empate","")</f>
        <v>Empate</v>
      </c>
      <c r="AS166" s="63" t="str">
        <f t="shared" si="1585"/>
        <v/>
      </c>
      <c r="AT166" s="59" t="str">
        <f t="shared" si="1586"/>
        <v>ALI_120_SEG_10_</v>
      </c>
      <c r="AU166" s="63">
        <f t="shared" ref="AU166" si="1902">IF(AND(COUNTIF(Codificacion3,AT166)&lt;AO166),1,COUNTIF(Codificacion3,AT166))</f>
        <v>1</v>
      </c>
      <c r="AV166" s="62" t="str">
        <f t="shared" si="1588"/>
        <v>No Seleccionada</v>
      </c>
      <c r="AW166" s="53"/>
      <c r="AX166" s="51" t="str">
        <f t="shared" si="1589"/>
        <v>ALI_120_SEG_10FALSO</v>
      </c>
      <c r="AY166" s="51">
        <f t="shared" si="1569"/>
        <v>4</v>
      </c>
      <c r="AZ166" s="64" t="b">
        <f t="shared" si="1590"/>
        <v>0</v>
      </c>
    </row>
    <row r="167" spans="1:52" x14ac:dyDescent="0.2">
      <c r="A167" s="50" t="b">
        <f t="shared" si="778"/>
        <v>0</v>
      </c>
      <c r="B167" s="51" t="s">
        <v>54</v>
      </c>
      <c r="C167" s="52">
        <v>120</v>
      </c>
      <c r="D167" s="52">
        <f t="shared" ref="D167" si="1903">IF(ISERROR(VLOOKUP(E167,Proveedores,2,FALSE)),"",VLOOKUP(E167,Proveedores,2,FALSE))</f>
        <v>2087</v>
      </c>
      <c r="E167" s="53" t="s">
        <v>55</v>
      </c>
      <c r="F167" s="54">
        <v>292</v>
      </c>
      <c r="G167" s="53" t="s">
        <v>56</v>
      </c>
      <c r="H167" s="53" t="s">
        <v>69</v>
      </c>
      <c r="I167" s="52">
        <v>11</v>
      </c>
      <c r="J167" s="53" t="s">
        <v>58</v>
      </c>
      <c r="K167" s="55">
        <v>44835</v>
      </c>
      <c r="L167" s="56">
        <v>7576</v>
      </c>
      <c r="M167" s="56">
        <v>8666</v>
      </c>
      <c r="N167" s="56">
        <v>5049</v>
      </c>
      <c r="O167" s="56">
        <v>298</v>
      </c>
      <c r="P167" s="57">
        <v>512</v>
      </c>
      <c r="Q167" s="58"/>
      <c r="R167" s="57">
        <v>512</v>
      </c>
      <c r="S167" s="57">
        <v>681</v>
      </c>
      <c r="T167" s="58"/>
      <c r="U167" s="57">
        <v>681</v>
      </c>
      <c r="V167" s="57">
        <v>851</v>
      </c>
      <c r="W167" s="58"/>
      <c r="X167" s="57">
        <v>851</v>
      </c>
      <c r="Y167" s="57">
        <v>851</v>
      </c>
      <c r="Z167" s="58"/>
      <c r="AA167" s="57">
        <v>851</v>
      </c>
      <c r="AB167" s="57">
        <v>14330755</v>
      </c>
      <c r="AC167" s="53" t="str">
        <f t="shared" si="1571"/>
        <v>Registro Valido</v>
      </c>
      <c r="AD167" s="57">
        <f t="shared" ref="AD167" si="1904">IF(OR(ISERROR(VLOOKUP(CONCATENATE("ALI_",$C167,"_SEG_",$I167,"_PROV_",$D167),Catalogo_Precios,AD$8,FALSE)),L167=0),0,VLOOKUP(CONCATENATE("ALI_",$C167,"_SEG_",$I167,"_PROV_",$D167),Catalogo_Precios,AD$8,FALSE))</f>
        <v>512</v>
      </c>
      <c r="AE167" s="57">
        <f t="shared" ref="AE167" si="1905">IF(OR(ISERROR(VLOOKUP(CONCATENATE("ALI_",$C167,"_SEG_",$I167,"_PROV_",$D167),Catalogo_Precios,AE$8,FALSE)),M167=0),0,VLOOKUP(CONCATENATE("ALI_",$C167,"_SEG_",$I167,"_PROV_",$D167),Catalogo_Precios,AE$8,FALSE))</f>
        <v>681</v>
      </c>
      <c r="AF167" s="57">
        <f t="shared" ref="AF167" si="1906">IF(OR(ISERROR(VLOOKUP(CONCATENATE("ALI_",$C167,"_SEG_",$I167,"_PROV_",$D167),Catalogo_Precios,AF$8,FALSE)),N167=0),0,VLOOKUP(CONCATENATE("ALI_",$C167,"_SEG_",$I167,"_PROV_",$D167),Catalogo_Precios,AF$8,FALSE))</f>
        <v>851</v>
      </c>
      <c r="AG167" s="57">
        <f t="shared" ref="AG167" si="1907">IF(OR(ISERROR(VLOOKUP(CONCATENATE("ALI_",$C167,"_SEG_",$I167,"_PROV_",$D167),Catalogo_Precios,AG$8,FALSE)),O167=0),0,VLOOKUP(CONCATENATE("ALI_",$C167,"_SEG_",$I167,"_PROV_",$D167),Catalogo_Precios,AG$8,FALSE))</f>
        <v>851</v>
      </c>
      <c r="AH167" s="57">
        <f t="shared" ref="AH167" si="1908">IF(OR(ISERROR(VLOOKUP(CONCATENATE("ALI_",$C167,"_SEG_",$I167,"_PROV_",$D167),Catalogo_Precios,AH$8,FALSE)),L167=0),0,VLOOKUP(CONCATENATE("ALI_",$C167,"_SEG_",$I167,"_PROV_",$D167),Catalogo_Precios,AH$8,FALSE))</f>
        <v>512</v>
      </c>
      <c r="AI167" s="57">
        <f t="shared" ref="AI167" si="1909">IF(OR(ISERROR(VLOOKUP(CONCATENATE("ALI_",$C167,"_SEG_",$I167,"_PROV_",$D167),Catalogo_Precios,AI$8,FALSE)),M167=0),0,VLOOKUP(CONCATENATE("ALI_",$C167,"_SEG_",$I167,"_PROV_",$D167),Catalogo_Precios,AI$8,FALSE))</f>
        <v>681</v>
      </c>
      <c r="AJ167" s="57">
        <f t="shared" ref="AJ167" si="1910">IF(OR(ISERROR(VLOOKUP(CONCATENATE("ALI_",$C167,"_SEG_",$I167,"_PROV_",$D167),Catalogo_Precios,AJ$8,FALSE)),N167=0),0,VLOOKUP(CONCATENATE("ALI_",$C167,"_SEG_",$I167,"_PROV_",$D167),Catalogo_Precios,AJ$8,FALSE))</f>
        <v>851</v>
      </c>
      <c r="AK167" s="57">
        <f t="shared" ref="AK167" si="1911">IF(OR(ISERROR(VLOOKUP(CONCATENATE("ALI_",$C167,"_SEG_",$I167,"_PROV_",$D167),Catalogo_Precios,AK$8,FALSE)),O167=0),0,VLOOKUP(CONCATENATE("ALI_",$C167,"_SEG_",$I167,"_PROV_",$D167),Catalogo_Precios,AK$8,FALSE))</f>
        <v>851</v>
      </c>
      <c r="AL167" s="53"/>
      <c r="AM167" s="59" t="str">
        <f t="shared" si="1580"/>
        <v>ALI_120_SEG_11</v>
      </c>
      <c r="AN167" s="59" t="str">
        <f t="shared" si="1581"/>
        <v>ALI_120_SEG_11_VAL_14330755</v>
      </c>
      <c r="AO167" s="60">
        <f t="shared" ref="AO167" si="1912">IF(OR(AB167="",AB167=0),0,COUNTIF(Codificacion,AM167))</f>
        <v>5</v>
      </c>
      <c r="AP167" s="61">
        <f t="array" ref="AP167">MIN(IF(Codificacion=AM167,Total_Cotizacion,""))</f>
        <v>12031161.880000001</v>
      </c>
      <c r="AQ167" s="62" t="b">
        <f t="shared" si="1583"/>
        <v>0</v>
      </c>
      <c r="AR167" s="51" t="str">
        <f t="shared" ref="AR167" si="1913">IF(COUNTIF(Codificacion2,CONCATENATE(AM167,"_VAL_",AB167))&gt;1,"Empate","")</f>
        <v>Empate</v>
      </c>
      <c r="AS167" s="63" t="str">
        <f t="shared" si="1585"/>
        <v/>
      </c>
      <c r="AT167" s="59" t="str">
        <f t="shared" si="1586"/>
        <v>ALI_120_SEG_11_</v>
      </c>
      <c r="AU167" s="63">
        <f t="shared" ref="AU167" si="1914">IF(AND(COUNTIF(Codificacion3,AT167)&lt;AO167),1,COUNTIF(Codificacion3,AT167))</f>
        <v>1</v>
      </c>
      <c r="AV167" s="62" t="str">
        <f t="shared" si="1588"/>
        <v>No Seleccionada</v>
      </c>
      <c r="AW167" s="53"/>
      <c r="AX167" s="51" t="str">
        <f t="shared" si="1589"/>
        <v>ALI_120_SEG_11FALSO</v>
      </c>
      <c r="AY167" s="51">
        <f t="shared" si="1569"/>
        <v>4</v>
      </c>
      <c r="AZ167" s="64" t="b">
        <f t="shared" si="1590"/>
        <v>0</v>
      </c>
    </row>
    <row r="168" spans="1:52" x14ac:dyDescent="0.2">
      <c r="A168" s="50" t="b">
        <f t="shared" si="778"/>
        <v>0</v>
      </c>
      <c r="B168" s="51" t="s">
        <v>54</v>
      </c>
      <c r="C168" s="52">
        <v>120</v>
      </c>
      <c r="D168" s="52">
        <f t="shared" ref="D168" si="1915">IF(ISERROR(VLOOKUP(E168,Proveedores,2,FALSE)),"",VLOOKUP(E168,Proveedores,2,FALSE))</f>
        <v>2087</v>
      </c>
      <c r="E168" s="53" t="s">
        <v>55</v>
      </c>
      <c r="F168" s="54">
        <v>293</v>
      </c>
      <c r="G168" s="53" t="s">
        <v>56</v>
      </c>
      <c r="H168" s="53" t="s">
        <v>69</v>
      </c>
      <c r="I168" s="52">
        <v>12</v>
      </c>
      <c r="J168" s="53" t="s">
        <v>58</v>
      </c>
      <c r="K168" s="55">
        <v>44835</v>
      </c>
      <c r="L168" s="56">
        <v>6876</v>
      </c>
      <c r="M168" s="56">
        <v>7864</v>
      </c>
      <c r="N168" s="56">
        <v>4581</v>
      </c>
      <c r="O168" s="56">
        <v>270</v>
      </c>
      <c r="P168" s="57">
        <v>512</v>
      </c>
      <c r="Q168" s="58"/>
      <c r="R168" s="57">
        <v>512</v>
      </c>
      <c r="S168" s="57">
        <v>681</v>
      </c>
      <c r="T168" s="58"/>
      <c r="U168" s="57">
        <v>681</v>
      </c>
      <c r="V168" s="57">
        <v>851</v>
      </c>
      <c r="W168" s="58"/>
      <c r="X168" s="57">
        <v>851</v>
      </c>
      <c r="Y168" s="57">
        <v>851</v>
      </c>
      <c r="Z168" s="58"/>
      <c r="AA168" s="57">
        <v>851</v>
      </c>
      <c r="AB168" s="57">
        <v>13004097</v>
      </c>
      <c r="AC168" s="53" t="str">
        <f t="shared" si="1571"/>
        <v>Registro Valido</v>
      </c>
      <c r="AD168" s="57">
        <f t="shared" ref="AD168" si="1916">IF(OR(ISERROR(VLOOKUP(CONCATENATE("ALI_",$C168,"_SEG_",$I168,"_PROV_",$D168),Catalogo_Precios,AD$8,FALSE)),L168=0),0,VLOOKUP(CONCATENATE("ALI_",$C168,"_SEG_",$I168,"_PROV_",$D168),Catalogo_Precios,AD$8,FALSE))</f>
        <v>512</v>
      </c>
      <c r="AE168" s="57">
        <f t="shared" ref="AE168" si="1917">IF(OR(ISERROR(VLOOKUP(CONCATENATE("ALI_",$C168,"_SEG_",$I168,"_PROV_",$D168),Catalogo_Precios,AE$8,FALSE)),M168=0),0,VLOOKUP(CONCATENATE("ALI_",$C168,"_SEG_",$I168,"_PROV_",$D168),Catalogo_Precios,AE$8,FALSE))</f>
        <v>681</v>
      </c>
      <c r="AF168" s="57">
        <f t="shared" ref="AF168" si="1918">IF(OR(ISERROR(VLOOKUP(CONCATENATE("ALI_",$C168,"_SEG_",$I168,"_PROV_",$D168),Catalogo_Precios,AF$8,FALSE)),N168=0),0,VLOOKUP(CONCATENATE("ALI_",$C168,"_SEG_",$I168,"_PROV_",$D168),Catalogo_Precios,AF$8,FALSE))</f>
        <v>851</v>
      </c>
      <c r="AG168" s="57">
        <f t="shared" ref="AG168" si="1919">IF(OR(ISERROR(VLOOKUP(CONCATENATE("ALI_",$C168,"_SEG_",$I168,"_PROV_",$D168),Catalogo_Precios,AG$8,FALSE)),O168=0),0,VLOOKUP(CONCATENATE("ALI_",$C168,"_SEG_",$I168,"_PROV_",$D168),Catalogo_Precios,AG$8,FALSE))</f>
        <v>851</v>
      </c>
      <c r="AH168" s="57">
        <f t="shared" ref="AH168" si="1920">IF(OR(ISERROR(VLOOKUP(CONCATENATE("ALI_",$C168,"_SEG_",$I168,"_PROV_",$D168),Catalogo_Precios,AH$8,FALSE)),L168=0),0,VLOOKUP(CONCATENATE("ALI_",$C168,"_SEG_",$I168,"_PROV_",$D168),Catalogo_Precios,AH$8,FALSE))</f>
        <v>512</v>
      </c>
      <c r="AI168" s="57">
        <f t="shared" ref="AI168" si="1921">IF(OR(ISERROR(VLOOKUP(CONCATENATE("ALI_",$C168,"_SEG_",$I168,"_PROV_",$D168),Catalogo_Precios,AI$8,FALSE)),M168=0),0,VLOOKUP(CONCATENATE("ALI_",$C168,"_SEG_",$I168,"_PROV_",$D168),Catalogo_Precios,AI$8,FALSE))</f>
        <v>681</v>
      </c>
      <c r="AJ168" s="57">
        <f t="shared" ref="AJ168" si="1922">IF(OR(ISERROR(VLOOKUP(CONCATENATE("ALI_",$C168,"_SEG_",$I168,"_PROV_",$D168),Catalogo_Precios,AJ$8,FALSE)),N168=0),0,VLOOKUP(CONCATENATE("ALI_",$C168,"_SEG_",$I168,"_PROV_",$D168),Catalogo_Precios,AJ$8,FALSE))</f>
        <v>851</v>
      </c>
      <c r="AK168" s="57">
        <f t="shared" ref="AK168" si="1923">IF(OR(ISERROR(VLOOKUP(CONCATENATE("ALI_",$C168,"_SEG_",$I168,"_PROV_",$D168),Catalogo_Precios,AK$8,FALSE)),O168=0),0,VLOOKUP(CONCATENATE("ALI_",$C168,"_SEG_",$I168,"_PROV_",$D168),Catalogo_Precios,AK$8,FALSE))</f>
        <v>851</v>
      </c>
      <c r="AL168" s="53"/>
      <c r="AM168" s="59" t="str">
        <f t="shared" si="1580"/>
        <v>ALI_120_SEG_12</v>
      </c>
      <c r="AN168" s="59" t="str">
        <f t="shared" si="1581"/>
        <v>ALI_120_SEG_12_VAL_13004097</v>
      </c>
      <c r="AO168" s="60">
        <f t="shared" ref="AO168" si="1924">IF(OR(AB168="",AB168=0),0,COUNTIF(Codificacion,AM168))</f>
        <v>5</v>
      </c>
      <c r="AP168" s="61">
        <f t="array" ref="AP168">MIN(IF(Codificacion=AM168,Total_Cotizacion,""))</f>
        <v>10917435.640000001</v>
      </c>
      <c r="AQ168" s="62" t="b">
        <f t="shared" si="1583"/>
        <v>0</v>
      </c>
      <c r="AR168" s="51" t="str">
        <f t="shared" ref="AR168" si="1925">IF(COUNTIF(Codificacion2,CONCATENATE(AM168,"_VAL_",AB168))&gt;1,"Empate","")</f>
        <v>Empate</v>
      </c>
      <c r="AS168" s="63" t="str">
        <f t="shared" si="1585"/>
        <v/>
      </c>
      <c r="AT168" s="59" t="str">
        <f t="shared" si="1586"/>
        <v>ALI_120_SEG_12_</v>
      </c>
      <c r="AU168" s="63">
        <f t="shared" ref="AU168" si="1926">IF(AND(COUNTIF(Codificacion3,AT168)&lt;AO168),1,COUNTIF(Codificacion3,AT168))</f>
        <v>1</v>
      </c>
      <c r="AV168" s="62" t="str">
        <f t="shared" si="1588"/>
        <v>No Seleccionada</v>
      </c>
      <c r="AW168" s="53"/>
      <c r="AX168" s="51" t="str">
        <f t="shared" si="1589"/>
        <v>ALI_120_SEG_12FALSO</v>
      </c>
      <c r="AY168" s="51">
        <f t="shared" si="1569"/>
        <v>4</v>
      </c>
      <c r="AZ168" s="64" t="b">
        <f t="shared" si="1590"/>
        <v>0</v>
      </c>
    </row>
    <row r="169" spans="1:52" x14ac:dyDescent="0.2">
      <c r="A169" s="50" t="b">
        <f t="shared" si="778"/>
        <v>0</v>
      </c>
      <c r="B169" s="51" t="s">
        <v>54</v>
      </c>
      <c r="C169" s="52">
        <v>120</v>
      </c>
      <c r="D169" s="52">
        <f t="shared" ref="D169" si="1927">IF(ISERROR(VLOOKUP(E169,Proveedores,2,FALSE)),"",VLOOKUP(E169,Proveedores,2,FALSE))</f>
        <v>2087</v>
      </c>
      <c r="E169" s="53" t="s">
        <v>55</v>
      </c>
      <c r="F169" s="54">
        <v>294</v>
      </c>
      <c r="G169" s="53" t="s">
        <v>56</v>
      </c>
      <c r="H169" s="53" t="s">
        <v>69</v>
      </c>
      <c r="I169" s="52">
        <v>13</v>
      </c>
      <c r="J169" s="53" t="s">
        <v>58</v>
      </c>
      <c r="K169" s="55">
        <v>44835</v>
      </c>
      <c r="L169" s="56">
        <v>7300</v>
      </c>
      <c r="M169" s="56">
        <v>8350</v>
      </c>
      <c r="N169" s="56">
        <v>4864</v>
      </c>
      <c r="O169" s="56">
        <v>287</v>
      </c>
      <c r="P169" s="57">
        <v>512</v>
      </c>
      <c r="Q169" s="58"/>
      <c r="R169" s="57">
        <v>512</v>
      </c>
      <c r="S169" s="57">
        <v>681</v>
      </c>
      <c r="T169" s="58"/>
      <c r="U169" s="57">
        <v>681</v>
      </c>
      <c r="V169" s="57">
        <v>851</v>
      </c>
      <c r="W169" s="58"/>
      <c r="X169" s="57">
        <v>851</v>
      </c>
      <c r="Y169" s="57">
        <v>851</v>
      </c>
      <c r="Z169" s="58"/>
      <c r="AA169" s="57">
        <v>851</v>
      </c>
      <c r="AB169" s="57">
        <v>13807451</v>
      </c>
      <c r="AC169" s="53" t="str">
        <f t="shared" si="1571"/>
        <v>Registro Valido</v>
      </c>
      <c r="AD169" s="57">
        <f t="shared" ref="AD169" si="1928">IF(OR(ISERROR(VLOOKUP(CONCATENATE("ALI_",$C169,"_SEG_",$I169,"_PROV_",$D169),Catalogo_Precios,AD$8,FALSE)),L169=0),0,VLOOKUP(CONCATENATE("ALI_",$C169,"_SEG_",$I169,"_PROV_",$D169),Catalogo_Precios,AD$8,FALSE))</f>
        <v>512</v>
      </c>
      <c r="AE169" s="57">
        <f t="shared" ref="AE169" si="1929">IF(OR(ISERROR(VLOOKUP(CONCATENATE("ALI_",$C169,"_SEG_",$I169,"_PROV_",$D169),Catalogo_Precios,AE$8,FALSE)),M169=0),0,VLOOKUP(CONCATENATE("ALI_",$C169,"_SEG_",$I169,"_PROV_",$D169),Catalogo_Precios,AE$8,FALSE))</f>
        <v>681</v>
      </c>
      <c r="AF169" s="57">
        <f t="shared" ref="AF169" si="1930">IF(OR(ISERROR(VLOOKUP(CONCATENATE("ALI_",$C169,"_SEG_",$I169,"_PROV_",$D169),Catalogo_Precios,AF$8,FALSE)),N169=0),0,VLOOKUP(CONCATENATE("ALI_",$C169,"_SEG_",$I169,"_PROV_",$D169),Catalogo_Precios,AF$8,FALSE))</f>
        <v>851</v>
      </c>
      <c r="AG169" s="57">
        <f t="shared" ref="AG169" si="1931">IF(OR(ISERROR(VLOOKUP(CONCATENATE("ALI_",$C169,"_SEG_",$I169,"_PROV_",$D169),Catalogo_Precios,AG$8,FALSE)),O169=0),0,VLOOKUP(CONCATENATE("ALI_",$C169,"_SEG_",$I169,"_PROV_",$D169),Catalogo_Precios,AG$8,FALSE))</f>
        <v>851</v>
      </c>
      <c r="AH169" s="57">
        <f t="shared" ref="AH169" si="1932">IF(OR(ISERROR(VLOOKUP(CONCATENATE("ALI_",$C169,"_SEG_",$I169,"_PROV_",$D169),Catalogo_Precios,AH$8,FALSE)),L169=0),0,VLOOKUP(CONCATENATE("ALI_",$C169,"_SEG_",$I169,"_PROV_",$D169),Catalogo_Precios,AH$8,FALSE))</f>
        <v>512</v>
      </c>
      <c r="AI169" s="57">
        <f t="shared" ref="AI169" si="1933">IF(OR(ISERROR(VLOOKUP(CONCATENATE("ALI_",$C169,"_SEG_",$I169,"_PROV_",$D169),Catalogo_Precios,AI$8,FALSE)),M169=0),0,VLOOKUP(CONCATENATE("ALI_",$C169,"_SEG_",$I169,"_PROV_",$D169),Catalogo_Precios,AI$8,FALSE))</f>
        <v>681</v>
      </c>
      <c r="AJ169" s="57">
        <f t="shared" ref="AJ169" si="1934">IF(OR(ISERROR(VLOOKUP(CONCATENATE("ALI_",$C169,"_SEG_",$I169,"_PROV_",$D169),Catalogo_Precios,AJ$8,FALSE)),N169=0),0,VLOOKUP(CONCATENATE("ALI_",$C169,"_SEG_",$I169,"_PROV_",$D169),Catalogo_Precios,AJ$8,FALSE))</f>
        <v>851</v>
      </c>
      <c r="AK169" s="57">
        <f t="shared" ref="AK169" si="1935">IF(OR(ISERROR(VLOOKUP(CONCATENATE("ALI_",$C169,"_SEG_",$I169,"_PROV_",$D169),Catalogo_Precios,AK$8,FALSE)),O169=0),0,VLOOKUP(CONCATENATE("ALI_",$C169,"_SEG_",$I169,"_PROV_",$D169),Catalogo_Precios,AK$8,FALSE))</f>
        <v>851</v>
      </c>
      <c r="AL169" s="53"/>
      <c r="AM169" s="59" t="str">
        <f t="shared" si="1580"/>
        <v>ALI_120_SEG_13</v>
      </c>
      <c r="AN169" s="59" t="str">
        <f t="shared" si="1581"/>
        <v>ALI_120_SEG_13_VAL_13807451</v>
      </c>
      <c r="AO169" s="60">
        <f t="shared" ref="AO169" si="1936">IF(OR(AB169="",AB169=0),0,COUNTIF(Codificacion,AM169))</f>
        <v>5</v>
      </c>
      <c r="AP169" s="61">
        <f t="array" ref="AP169">MIN(IF(Codificacion=AM169,Total_Cotizacion,""))</f>
        <v>11591866.84</v>
      </c>
      <c r="AQ169" s="62" t="b">
        <f t="shared" si="1583"/>
        <v>0</v>
      </c>
      <c r="AR169" s="51" t="str">
        <f t="shared" ref="AR169" si="1937">IF(COUNTIF(Codificacion2,CONCATENATE(AM169,"_VAL_",AB169))&gt;1,"Empate","")</f>
        <v>Empate</v>
      </c>
      <c r="AS169" s="63" t="str">
        <f t="shared" si="1585"/>
        <v/>
      </c>
      <c r="AT169" s="59" t="str">
        <f t="shared" si="1586"/>
        <v>ALI_120_SEG_13_</v>
      </c>
      <c r="AU169" s="63">
        <f t="shared" ref="AU169" si="1938">IF(AND(COUNTIF(Codificacion3,AT169)&lt;AO169),1,COUNTIF(Codificacion3,AT169))</f>
        <v>1</v>
      </c>
      <c r="AV169" s="62" t="str">
        <f t="shared" si="1588"/>
        <v>No Seleccionada</v>
      </c>
      <c r="AW169" s="53"/>
      <c r="AX169" s="51" t="str">
        <f t="shared" si="1589"/>
        <v>ALI_120_SEG_13FALSO</v>
      </c>
      <c r="AY169" s="51">
        <f t="shared" si="1569"/>
        <v>4</v>
      </c>
      <c r="AZ169" s="64" t="b">
        <f t="shared" si="1590"/>
        <v>0</v>
      </c>
    </row>
    <row r="170" spans="1:52" x14ac:dyDescent="0.2">
      <c r="A170" s="50" t="b">
        <f t="shared" si="778"/>
        <v>0</v>
      </c>
      <c r="B170" s="51" t="s">
        <v>54</v>
      </c>
      <c r="C170" s="52">
        <v>120</v>
      </c>
      <c r="D170" s="52">
        <f t="shared" ref="D170" si="1939">IF(ISERROR(VLOOKUP(E170,Proveedores,2,FALSE)),"",VLOOKUP(E170,Proveedores,2,FALSE))</f>
        <v>2087</v>
      </c>
      <c r="E170" s="53" t="s">
        <v>55</v>
      </c>
      <c r="F170" s="54">
        <v>295</v>
      </c>
      <c r="G170" s="53" t="s">
        <v>56</v>
      </c>
      <c r="H170" s="53" t="s">
        <v>69</v>
      </c>
      <c r="I170" s="52">
        <v>14</v>
      </c>
      <c r="J170" s="53" t="s">
        <v>58</v>
      </c>
      <c r="K170" s="55">
        <v>44835</v>
      </c>
      <c r="L170" s="56">
        <v>7234</v>
      </c>
      <c r="M170" s="56">
        <v>8275</v>
      </c>
      <c r="N170" s="56">
        <v>4819</v>
      </c>
      <c r="O170" s="56">
        <v>285</v>
      </c>
      <c r="P170" s="57">
        <v>512</v>
      </c>
      <c r="Q170" s="58"/>
      <c r="R170" s="57">
        <v>512</v>
      </c>
      <c r="S170" s="57">
        <v>681</v>
      </c>
      <c r="T170" s="58"/>
      <c r="U170" s="57">
        <v>681</v>
      </c>
      <c r="V170" s="57">
        <v>851</v>
      </c>
      <c r="W170" s="58"/>
      <c r="X170" s="57">
        <v>851</v>
      </c>
      <c r="Y170" s="57">
        <v>851</v>
      </c>
      <c r="Z170" s="58"/>
      <c r="AA170" s="57">
        <v>851</v>
      </c>
      <c r="AB170" s="57">
        <v>13682587</v>
      </c>
      <c r="AC170" s="53" t="str">
        <f t="shared" si="1571"/>
        <v>Registro Valido</v>
      </c>
      <c r="AD170" s="57">
        <f t="shared" ref="AD170" si="1940">IF(OR(ISERROR(VLOOKUP(CONCATENATE("ALI_",$C170,"_SEG_",$I170,"_PROV_",$D170),Catalogo_Precios,AD$8,FALSE)),L170=0),0,VLOOKUP(CONCATENATE("ALI_",$C170,"_SEG_",$I170,"_PROV_",$D170),Catalogo_Precios,AD$8,FALSE))</f>
        <v>512</v>
      </c>
      <c r="AE170" s="57">
        <f t="shared" ref="AE170" si="1941">IF(OR(ISERROR(VLOOKUP(CONCATENATE("ALI_",$C170,"_SEG_",$I170,"_PROV_",$D170),Catalogo_Precios,AE$8,FALSE)),M170=0),0,VLOOKUP(CONCATENATE("ALI_",$C170,"_SEG_",$I170,"_PROV_",$D170),Catalogo_Precios,AE$8,FALSE))</f>
        <v>681</v>
      </c>
      <c r="AF170" s="57">
        <f t="shared" ref="AF170" si="1942">IF(OR(ISERROR(VLOOKUP(CONCATENATE("ALI_",$C170,"_SEG_",$I170,"_PROV_",$D170),Catalogo_Precios,AF$8,FALSE)),N170=0),0,VLOOKUP(CONCATENATE("ALI_",$C170,"_SEG_",$I170,"_PROV_",$D170),Catalogo_Precios,AF$8,FALSE))</f>
        <v>851</v>
      </c>
      <c r="AG170" s="57">
        <f t="shared" ref="AG170" si="1943">IF(OR(ISERROR(VLOOKUP(CONCATENATE("ALI_",$C170,"_SEG_",$I170,"_PROV_",$D170),Catalogo_Precios,AG$8,FALSE)),O170=0),0,VLOOKUP(CONCATENATE("ALI_",$C170,"_SEG_",$I170,"_PROV_",$D170),Catalogo_Precios,AG$8,FALSE))</f>
        <v>851</v>
      </c>
      <c r="AH170" s="57">
        <f t="shared" ref="AH170" si="1944">IF(OR(ISERROR(VLOOKUP(CONCATENATE("ALI_",$C170,"_SEG_",$I170,"_PROV_",$D170),Catalogo_Precios,AH$8,FALSE)),L170=0),0,VLOOKUP(CONCATENATE("ALI_",$C170,"_SEG_",$I170,"_PROV_",$D170),Catalogo_Precios,AH$8,FALSE))</f>
        <v>512</v>
      </c>
      <c r="AI170" s="57">
        <f t="shared" ref="AI170" si="1945">IF(OR(ISERROR(VLOOKUP(CONCATENATE("ALI_",$C170,"_SEG_",$I170,"_PROV_",$D170),Catalogo_Precios,AI$8,FALSE)),M170=0),0,VLOOKUP(CONCATENATE("ALI_",$C170,"_SEG_",$I170,"_PROV_",$D170),Catalogo_Precios,AI$8,FALSE))</f>
        <v>681</v>
      </c>
      <c r="AJ170" s="57">
        <f t="shared" ref="AJ170" si="1946">IF(OR(ISERROR(VLOOKUP(CONCATENATE("ALI_",$C170,"_SEG_",$I170,"_PROV_",$D170),Catalogo_Precios,AJ$8,FALSE)),N170=0),0,VLOOKUP(CONCATENATE("ALI_",$C170,"_SEG_",$I170,"_PROV_",$D170),Catalogo_Precios,AJ$8,FALSE))</f>
        <v>851</v>
      </c>
      <c r="AK170" s="57">
        <f t="shared" ref="AK170" si="1947">IF(OR(ISERROR(VLOOKUP(CONCATENATE("ALI_",$C170,"_SEG_",$I170,"_PROV_",$D170),Catalogo_Precios,AK$8,FALSE)),O170=0),0,VLOOKUP(CONCATENATE("ALI_",$C170,"_SEG_",$I170,"_PROV_",$D170),Catalogo_Precios,AK$8,FALSE))</f>
        <v>851</v>
      </c>
      <c r="AL170" s="53"/>
      <c r="AM170" s="59" t="str">
        <f t="shared" si="1580"/>
        <v>ALI_120_SEG_14</v>
      </c>
      <c r="AN170" s="59" t="str">
        <f t="shared" si="1581"/>
        <v>ALI_120_SEG_14_VAL_13682587</v>
      </c>
      <c r="AO170" s="60">
        <f t="shared" ref="AO170" si="1948">IF(OR(AB170="",AB170=0),0,COUNTIF(Codificacion,AM170))</f>
        <v>5</v>
      </c>
      <c r="AP170" s="61">
        <f t="array" ref="AP170">MIN(IF(Codificacion=AM170,Total_Cotizacion,""))</f>
        <v>11487059.76</v>
      </c>
      <c r="AQ170" s="62" t="b">
        <f t="shared" si="1583"/>
        <v>0</v>
      </c>
      <c r="AR170" s="51" t="str">
        <f t="shared" ref="AR170" si="1949">IF(COUNTIF(Codificacion2,CONCATENATE(AM170,"_VAL_",AB170))&gt;1,"Empate","")</f>
        <v>Empate</v>
      </c>
      <c r="AS170" s="63" t="str">
        <f t="shared" si="1585"/>
        <v/>
      </c>
      <c r="AT170" s="59" t="str">
        <f t="shared" si="1586"/>
        <v>ALI_120_SEG_14_</v>
      </c>
      <c r="AU170" s="63">
        <f t="shared" ref="AU170" si="1950">IF(AND(COUNTIF(Codificacion3,AT170)&lt;AO170),1,COUNTIF(Codificacion3,AT170))</f>
        <v>1</v>
      </c>
      <c r="AV170" s="62" t="str">
        <f t="shared" si="1588"/>
        <v>No Seleccionada</v>
      </c>
      <c r="AW170" s="53"/>
      <c r="AX170" s="51" t="str">
        <f t="shared" si="1589"/>
        <v>ALI_120_SEG_14FALSO</v>
      </c>
      <c r="AY170" s="51">
        <f t="shared" si="1569"/>
        <v>4</v>
      </c>
      <c r="AZ170" s="64" t="b">
        <f t="shared" si="1590"/>
        <v>0</v>
      </c>
    </row>
    <row r="171" spans="1:52" x14ac:dyDescent="0.2">
      <c r="A171" s="50" t="b">
        <f t="shared" si="778"/>
        <v>0</v>
      </c>
      <c r="B171" s="51" t="s">
        <v>54</v>
      </c>
      <c r="C171" s="52">
        <v>120</v>
      </c>
      <c r="D171" s="52">
        <f t="shared" ref="D171" si="1951">IF(ISERROR(VLOOKUP(E171,Proveedores,2,FALSE)),"",VLOOKUP(E171,Proveedores,2,FALSE))</f>
        <v>2087</v>
      </c>
      <c r="E171" s="53" t="s">
        <v>55</v>
      </c>
      <c r="F171" s="54">
        <v>296</v>
      </c>
      <c r="G171" s="53" t="s">
        <v>56</v>
      </c>
      <c r="H171" s="53" t="s">
        <v>69</v>
      </c>
      <c r="I171" s="52">
        <v>15</v>
      </c>
      <c r="J171" s="53" t="s">
        <v>58</v>
      </c>
      <c r="K171" s="55">
        <v>44835</v>
      </c>
      <c r="L171" s="56">
        <v>6840</v>
      </c>
      <c r="M171" s="56">
        <v>7822</v>
      </c>
      <c r="N171" s="56">
        <v>4558</v>
      </c>
      <c r="O171" s="56">
        <v>271</v>
      </c>
      <c r="P171" s="57">
        <v>512</v>
      </c>
      <c r="Q171" s="58"/>
      <c r="R171" s="57">
        <v>512</v>
      </c>
      <c r="S171" s="57">
        <v>681</v>
      </c>
      <c r="T171" s="58"/>
      <c r="U171" s="57">
        <v>681</v>
      </c>
      <c r="V171" s="57">
        <v>851</v>
      </c>
      <c r="W171" s="58"/>
      <c r="X171" s="57">
        <v>851</v>
      </c>
      <c r="Y171" s="57">
        <v>851</v>
      </c>
      <c r="Z171" s="58"/>
      <c r="AA171" s="57">
        <v>851</v>
      </c>
      <c r="AB171" s="57">
        <v>12938341</v>
      </c>
      <c r="AC171" s="53" t="str">
        <f t="shared" si="1571"/>
        <v>Registro Valido</v>
      </c>
      <c r="AD171" s="57">
        <f t="shared" ref="AD171" si="1952">IF(OR(ISERROR(VLOOKUP(CONCATENATE("ALI_",$C171,"_SEG_",$I171,"_PROV_",$D171),Catalogo_Precios,AD$8,FALSE)),L171=0),0,VLOOKUP(CONCATENATE("ALI_",$C171,"_SEG_",$I171,"_PROV_",$D171),Catalogo_Precios,AD$8,FALSE))</f>
        <v>512</v>
      </c>
      <c r="AE171" s="57">
        <f t="shared" ref="AE171" si="1953">IF(OR(ISERROR(VLOOKUP(CONCATENATE("ALI_",$C171,"_SEG_",$I171,"_PROV_",$D171),Catalogo_Precios,AE$8,FALSE)),M171=0),0,VLOOKUP(CONCATENATE("ALI_",$C171,"_SEG_",$I171,"_PROV_",$D171),Catalogo_Precios,AE$8,FALSE))</f>
        <v>681</v>
      </c>
      <c r="AF171" s="57">
        <f t="shared" ref="AF171" si="1954">IF(OR(ISERROR(VLOOKUP(CONCATENATE("ALI_",$C171,"_SEG_",$I171,"_PROV_",$D171),Catalogo_Precios,AF$8,FALSE)),N171=0),0,VLOOKUP(CONCATENATE("ALI_",$C171,"_SEG_",$I171,"_PROV_",$D171),Catalogo_Precios,AF$8,FALSE))</f>
        <v>851</v>
      </c>
      <c r="AG171" s="57">
        <f t="shared" ref="AG171" si="1955">IF(OR(ISERROR(VLOOKUP(CONCATENATE("ALI_",$C171,"_SEG_",$I171,"_PROV_",$D171),Catalogo_Precios,AG$8,FALSE)),O171=0),0,VLOOKUP(CONCATENATE("ALI_",$C171,"_SEG_",$I171,"_PROV_",$D171),Catalogo_Precios,AG$8,FALSE))</f>
        <v>851</v>
      </c>
      <c r="AH171" s="57">
        <f t="shared" ref="AH171" si="1956">IF(OR(ISERROR(VLOOKUP(CONCATENATE("ALI_",$C171,"_SEG_",$I171,"_PROV_",$D171),Catalogo_Precios,AH$8,FALSE)),L171=0),0,VLOOKUP(CONCATENATE("ALI_",$C171,"_SEG_",$I171,"_PROV_",$D171),Catalogo_Precios,AH$8,FALSE))</f>
        <v>512</v>
      </c>
      <c r="AI171" s="57">
        <f t="shared" ref="AI171" si="1957">IF(OR(ISERROR(VLOOKUP(CONCATENATE("ALI_",$C171,"_SEG_",$I171,"_PROV_",$D171),Catalogo_Precios,AI$8,FALSE)),M171=0),0,VLOOKUP(CONCATENATE("ALI_",$C171,"_SEG_",$I171,"_PROV_",$D171),Catalogo_Precios,AI$8,FALSE))</f>
        <v>681</v>
      </c>
      <c r="AJ171" s="57">
        <f t="shared" ref="AJ171" si="1958">IF(OR(ISERROR(VLOOKUP(CONCATENATE("ALI_",$C171,"_SEG_",$I171,"_PROV_",$D171),Catalogo_Precios,AJ$8,FALSE)),N171=0),0,VLOOKUP(CONCATENATE("ALI_",$C171,"_SEG_",$I171,"_PROV_",$D171),Catalogo_Precios,AJ$8,FALSE))</f>
        <v>851</v>
      </c>
      <c r="AK171" s="57">
        <f t="shared" ref="AK171" si="1959">IF(OR(ISERROR(VLOOKUP(CONCATENATE("ALI_",$C171,"_SEG_",$I171,"_PROV_",$D171),Catalogo_Precios,AK$8,FALSE)),O171=0),0,VLOOKUP(CONCATENATE("ALI_",$C171,"_SEG_",$I171,"_PROV_",$D171),Catalogo_Precios,AK$8,FALSE))</f>
        <v>851</v>
      </c>
      <c r="AL171" s="53"/>
      <c r="AM171" s="59" t="str">
        <f t="shared" si="1580"/>
        <v>ALI_120_SEG_15</v>
      </c>
      <c r="AN171" s="59" t="str">
        <f t="shared" si="1581"/>
        <v>ALI_120_SEG_15_VAL_12938341</v>
      </c>
      <c r="AO171" s="60">
        <f t="shared" ref="AO171" si="1960">IF(OR(AB171="",AB171=0),0,COUNTIF(Codificacion,AM171))</f>
        <v>5</v>
      </c>
      <c r="AP171" s="61">
        <f t="array" ref="AP171">MIN(IF(Codificacion=AM171,Total_Cotizacion,""))</f>
        <v>10862105.960000001</v>
      </c>
      <c r="AQ171" s="62" t="b">
        <f t="shared" si="1583"/>
        <v>0</v>
      </c>
      <c r="AR171" s="51" t="str">
        <f t="shared" ref="AR171" si="1961">IF(COUNTIF(Codificacion2,CONCATENATE(AM171,"_VAL_",AB171))&gt;1,"Empate","")</f>
        <v>Empate</v>
      </c>
      <c r="AS171" s="63" t="str">
        <f t="shared" si="1585"/>
        <v/>
      </c>
      <c r="AT171" s="59" t="str">
        <f t="shared" si="1586"/>
        <v>ALI_120_SEG_15_</v>
      </c>
      <c r="AU171" s="63">
        <f t="shared" ref="AU171" si="1962">IF(AND(COUNTIF(Codificacion3,AT171)&lt;AO171),1,COUNTIF(Codificacion3,AT171))</f>
        <v>1</v>
      </c>
      <c r="AV171" s="62" t="str">
        <f t="shared" si="1588"/>
        <v>No Seleccionada</v>
      </c>
      <c r="AW171" s="53"/>
      <c r="AX171" s="51" t="str">
        <f t="shared" si="1589"/>
        <v>ALI_120_SEG_15FALSO</v>
      </c>
      <c r="AY171" s="51">
        <f t="shared" si="1569"/>
        <v>4</v>
      </c>
      <c r="AZ171" s="64" t="b">
        <f t="shared" si="1590"/>
        <v>0</v>
      </c>
    </row>
    <row r="172" spans="1:52" x14ac:dyDescent="0.2">
      <c r="A172" s="50" t="str">
        <f t="shared" si="778"/>
        <v>ALI_6_SEG_1</v>
      </c>
      <c r="B172" s="51" t="s">
        <v>54</v>
      </c>
      <c r="C172" s="52">
        <v>6</v>
      </c>
      <c r="D172" s="52">
        <f t="shared" ref="D172" si="1963">IF(ISERROR(VLOOKUP(E172,Proveedores,2,FALSE)),"",VLOOKUP(E172,Proveedores,2,FALSE))</f>
        <v>2087</v>
      </c>
      <c r="E172" s="53" t="s">
        <v>55</v>
      </c>
      <c r="F172" s="54">
        <v>297</v>
      </c>
      <c r="G172" s="53" t="s">
        <v>61</v>
      </c>
      <c r="H172" s="53" t="s">
        <v>70</v>
      </c>
      <c r="I172" s="52">
        <v>1</v>
      </c>
      <c r="J172" s="53" t="s">
        <v>58</v>
      </c>
      <c r="K172" s="55">
        <v>44835</v>
      </c>
      <c r="L172" s="56">
        <v>3743</v>
      </c>
      <c r="M172" s="56">
        <v>4361</v>
      </c>
      <c r="N172" s="56">
        <v>3382</v>
      </c>
      <c r="O172" s="56">
        <v>183</v>
      </c>
      <c r="P172" s="57">
        <v>832</v>
      </c>
      <c r="Q172" s="58">
        <v>0.1</v>
      </c>
      <c r="R172" s="57">
        <v>748.8</v>
      </c>
      <c r="S172" s="57">
        <v>832</v>
      </c>
      <c r="T172" s="58">
        <v>0.1</v>
      </c>
      <c r="U172" s="57">
        <v>748.8</v>
      </c>
      <c r="V172" s="57">
        <v>832</v>
      </c>
      <c r="W172" s="58">
        <v>0.1</v>
      </c>
      <c r="X172" s="57">
        <v>748.8</v>
      </c>
      <c r="Y172" s="57">
        <v>832</v>
      </c>
      <c r="Z172" s="58">
        <v>0.1</v>
      </c>
      <c r="AA172" s="57">
        <v>748.8</v>
      </c>
      <c r="AB172" s="57">
        <v>8737747.1999999993</v>
      </c>
      <c r="AC172" s="53" t="str">
        <f t="shared" si="1571"/>
        <v>Registro Valido</v>
      </c>
      <c r="AD172" s="57">
        <f t="shared" ref="AD172" si="1964">IF(OR(ISERROR(VLOOKUP(CONCATENATE("ALI_",$C172,"_SEG_",$I172,"_PROV_",$D172),Catalogo_Precios,AD$8,FALSE)),L172=0),0,VLOOKUP(CONCATENATE("ALI_",$C172,"_SEG_",$I172,"_PROV_",$D172),Catalogo_Precios,AD$8,FALSE))</f>
        <v>832</v>
      </c>
      <c r="AE172" s="57">
        <f t="shared" ref="AE172" si="1965">IF(OR(ISERROR(VLOOKUP(CONCATENATE("ALI_",$C172,"_SEG_",$I172,"_PROV_",$D172),Catalogo_Precios,AE$8,FALSE)),M172=0),0,VLOOKUP(CONCATENATE("ALI_",$C172,"_SEG_",$I172,"_PROV_",$D172),Catalogo_Precios,AE$8,FALSE))</f>
        <v>832</v>
      </c>
      <c r="AF172" s="57">
        <f t="shared" ref="AF172" si="1966">IF(OR(ISERROR(VLOOKUP(CONCATENATE("ALI_",$C172,"_SEG_",$I172,"_PROV_",$D172),Catalogo_Precios,AF$8,FALSE)),N172=0),0,VLOOKUP(CONCATENATE("ALI_",$C172,"_SEG_",$I172,"_PROV_",$D172),Catalogo_Precios,AF$8,FALSE))</f>
        <v>832</v>
      </c>
      <c r="AG172" s="57">
        <f t="shared" ref="AG172" si="1967">IF(OR(ISERROR(VLOOKUP(CONCATENATE("ALI_",$C172,"_SEG_",$I172,"_PROV_",$D172),Catalogo_Precios,AG$8,FALSE)),O172=0),0,VLOOKUP(CONCATENATE("ALI_",$C172,"_SEG_",$I172,"_PROV_",$D172),Catalogo_Precios,AG$8,FALSE))</f>
        <v>832</v>
      </c>
      <c r="AH172" s="57">
        <f t="shared" ref="AH172" si="1968">IF(OR(ISERROR(VLOOKUP(CONCATENATE("ALI_",$C172,"_SEG_",$I172,"_PROV_",$D172),Catalogo_Precios,AH$8,FALSE)),L172=0),0,VLOOKUP(CONCATENATE("ALI_",$C172,"_SEG_",$I172,"_PROV_",$D172),Catalogo_Precios,AH$8,FALSE))</f>
        <v>832</v>
      </c>
      <c r="AI172" s="57">
        <f t="shared" ref="AI172" si="1969">IF(OR(ISERROR(VLOOKUP(CONCATENATE("ALI_",$C172,"_SEG_",$I172,"_PROV_",$D172),Catalogo_Precios,AI$8,FALSE)),M172=0),0,VLOOKUP(CONCATENATE("ALI_",$C172,"_SEG_",$I172,"_PROV_",$D172),Catalogo_Precios,AI$8,FALSE))</f>
        <v>832</v>
      </c>
      <c r="AJ172" s="57">
        <f t="shared" ref="AJ172" si="1970">IF(OR(ISERROR(VLOOKUP(CONCATENATE("ALI_",$C172,"_SEG_",$I172,"_PROV_",$D172),Catalogo_Precios,AJ$8,FALSE)),N172=0),0,VLOOKUP(CONCATENATE("ALI_",$C172,"_SEG_",$I172,"_PROV_",$D172),Catalogo_Precios,AJ$8,FALSE))</f>
        <v>832</v>
      </c>
      <c r="AK172" s="57">
        <f t="shared" ref="AK172" si="1971">IF(OR(ISERROR(VLOOKUP(CONCATENATE("ALI_",$C172,"_SEG_",$I172,"_PROV_",$D172),Catalogo_Precios,AK$8,FALSE)),O172=0),0,VLOOKUP(CONCATENATE("ALI_",$C172,"_SEG_",$I172,"_PROV_",$D172),Catalogo_Precios,AK$8,FALSE))</f>
        <v>832</v>
      </c>
      <c r="AL172" s="53"/>
      <c r="AM172" s="59" t="str">
        <f t="shared" si="1580"/>
        <v>ALI_6_SEG_1</v>
      </c>
      <c r="AN172" s="59" t="str">
        <f t="shared" si="1581"/>
        <v>ALI_6_SEG_1_VAL_8737747.2</v>
      </c>
      <c r="AO172" s="60">
        <f t="shared" ref="AO172" si="1972">IF(OR(AB172="",AB172=0),0,COUNTIF(Codificacion,AM172))</f>
        <v>4</v>
      </c>
      <c r="AP172" s="61">
        <f t="array" ref="AP172">MIN(IF(Codificacion=AM172,Total_Cotizacion,""))</f>
        <v>8737747.1999999993</v>
      </c>
      <c r="AQ172" s="62" t="b">
        <f t="shared" si="1583"/>
        <v>1</v>
      </c>
      <c r="AR172" s="51" t="str">
        <f t="shared" ref="AR172" si="1973">IF(COUNTIF(Codificacion2,CONCATENATE(AM172,"_VAL_",AB172))&gt;1,"Empate","")</f>
        <v/>
      </c>
      <c r="AS172" s="63" t="str">
        <f t="shared" si="1585"/>
        <v>X</v>
      </c>
      <c r="AT172" s="59" t="str">
        <f t="shared" si="1586"/>
        <v>ALI_6_SEG_1_X</v>
      </c>
      <c r="AU172" s="63">
        <f t="shared" ref="AU172" si="1974">IF(AND(COUNTIF(Codificacion3,AT172)&lt;AO172),1,COUNTIF(Codificacion3,AT172))</f>
        <v>1</v>
      </c>
      <c r="AV172" s="62" t="str">
        <f t="shared" si="1588"/>
        <v>Cotizacion Seleccionada</v>
      </c>
      <c r="AW172" s="53"/>
      <c r="AX172" s="51" t="str">
        <f t="shared" si="1589"/>
        <v>ALI_6_SEG_1VERDADERO</v>
      </c>
      <c r="AY172" s="51">
        <f t="shared" si="1569"/>
        <v>1</v>
      </c>
      <c r="AZ172" s="64" t="b">
        <f t="shared" si="1590"/>
        <v>0</v>
      </c>
    </row>
    <row r="173" spans="1:52" x14ac:dyDescent="0.2">
      <c r="A173" s="50" t="str">
        <f t="shared" si="778"/>
        <v>ALI_6_SEG_2</v>
      </c>
      <c r="B173" s="51" t="s">
        <v>54</v>
      </c>
      <c r="C173" s="52">
        <v>6</v>
      </c>
      <c r="D173" s="52">
        <f t="shared" ref="D173" si="1975">IF(ISERROR(VLOOKUP(E173,Proveedores,2,FALSE)),"",VLOOKUP(E173,Proveedores,2,FALSE))</f>
        <v>2087</v>
      </c>
      <c r="E173" s="53" t="s">
        <v>55</v>
      </c>
      <c r="F173" s="54">
        <v>298</v>
      </c>
      <c r="G173" s="53" t="s">
        <v>61</v>
      </c>
      <c r="H173" s="53" t="s">
        <v>70</v>
      </c>
      <c r="I173" s="52">
        <v>2</v>
      </c>
      <c r="J173" s="53" t="s">
        <v>58</v>
      </c>
      <c r="K173" s="55">
        <v>44835</v>
      </c>
      <c r="L173" s="56">
        <v>3803</v>
      </c>
      <c r="M173" s="56">
        <v>4199</v>
      </c>
      <c r="N173" s="56">
        <v>3722</v>
      </c>
      <c r="O173" s="56">
        <v>167</v>
      </c>
      <c r="P173" s="57">
        <v>832</v>
      </c>
      <c r="Q173" s="58">
        <v>0.1</v>
      </c>
      <c r="R173" s="57">
        <v>748.8</v>
      </c>
      <c r="S173" s="57">
        <v>832</v>
      </c>
      <c r="T173" s="58">
        <v>0.1</v>
      </c>
      <c r="U173" s="57">
        <v>748.8</v>
      </c>
      <c r="V173" s="57">
        <v>832</v>
      </c>
      <c r="W173" s="58">
        <v>0.1</v>
      </c>
      <c r="X173" s="57">
        <v>748.8</v>
      </c>
      <c r="Y173" s="57">
        <v>832</v>
      </c>
      <c r="Z173" s="58">
        <v>0.1</v>
      </c>
      <c r="AA173" s="57">
        <v>748.8</v>
      </c>
      <c r="AB173" s="57">
        <v>8903980.7999999989</v>
      </c>
      <c r="AC173" s="53" t="str">
        <f t="shared" si="1571"/>
        <v>Registro Valido</v>
      </c>
      <c r="AD173" s="57">
        <f t="shared" ref="AD173" si="1976">IF(OR(ISERROR(VLOOKUP(CONCATENATE("ALI_",$C173,"_SEG_",$I173,"_PROV_",$D173),Catalogo_Precios,AD$8,FALSE)),L173=0),0,VLOOKUP(CONCATENATE("ALI_",$C173,"_SEG_",$I173,"_PROV_",$D173),Catalogo_Precios,AD$8,FALSE))</f>
        <v>832</v>
      </c>
      <c r="AE173" s="57">
        <f t="shared" ref="AE173" si="1977">IF(OR(ISERROR(VLOOKUP(CONCATENATE("ALI_",$C173,"_SEG_",$I173,"_PROV_",$D173),Catalogo_Precios,AE$8,FALSE)),M173=0),0,VLOOKUP(CONCATENATE("ALI_",$C173,"_SEG_",$I173,"_PROV_",$D173),Catalogo_Precios,AE$8,FALSE))</f>
        <v>832</v>
      </c>
      <c r="AF173" s="57">
        <f t="shared" ref="AF173" si="1978">IF(OR(ISERROR(VLOOKUP(CONCATENATE("ALI_",$C173,"_SEG_",$I173,"_PROV_",$D173),Catalogo_Precios,AF$8,FALSE)),N173=0),0,VLOOKUP(CONCATENATE("ALI_",$C173,"_SEG_",$I173,"_PROV_",$D173),Catalogo_Precios,AF$8,FALSE))</f>
        <v>832</v>
      </c>
      <c r="AG173" s="57">
        <f t="shared" ref="AG173" si="1979">IF(OR(ISERROR(VLOOKUP(CONCATENATE("ALI_",$C173,"_SEG_",$I173,"_PROV_",$D173),Catalogo_Precios,AG$8,FALSE)),O173=0),0,VLOOKUP(CONCATENATE("ALI_",$C173,"_SEG_",$I173,"_PROV_",$D173),Catalogo_Precios,AG$8,FALSE))</f>
        <v>832</v>
      </c>
      <c r="AH173" s="57">
        <f t="shared" ref="AH173" si="1980">IF(OR(ISERROR(VLOOKUP(CONCATENATE("ALI_",$C173,"_SEG_",$I173,"_PROV_",$D173),Catalogo_Precios,AH$8,FALSE)),L173=0),0,VLOOKUP(CONCATENATE("ALI_",$C173,"_SEG_",$I173,"_PROV_",$D173),Catalogo_Precios,AH$8,FALSE))</f>
        <v>832</v>
      </c>
      <c r="AI173" s="57">
        <f t="shared" ref="AI173" si="1981">IF(OR(ISERROR(VLOOKUP(CONCATENATE("ALI_",$C173,"_SEG_",$I173,"_PROV_",$D173),Catalogo_Precios,AI$8,FALSE)),M173=0),0,VLOOKUP(CONCATENATE("ALI_",$C173,"_SEG_",$I173,"_PROV_",$D173),Catalogo_Precios,AI$8,FALSE))</f>
        <v>832</v>
      </c>
      <c r="AJ173" s="57">
        <f t="shared" ref="AJ173" si="1982">IF(OR(ISERROR(VLOOKUP(CONCATENATE("ALI_",$C173,"_SEG_",$I173,"_PROV_",$D173),Catalogo_Precios,AJ$8,FALSE)),N173=0),0,VLOOKUP(CONCATENATE("ALI_",$C173,"_SEG_",$I173,"_PROV_",$D173),Catalogo_Precios,AJ$8,FALSE))</f>
        <v>832</v>
      </c>
      <c r="AK173" s="57">
        <f t="shared" ref="AK173" si="1983">IF(OR(ISERROR(VLOOKUP(CONCATENATE("ALI_",$C173,"_SEG_",$I173,"_PROV_",$D173),Catalogo_Precios,AK$8,FALSE)),O173=0),0,VLOOKUP(CONCATENATE("ALI_",$C173,"_SEG_",$I173,"_PROV_",$D173),Catalogo_Precios,AK$8,FALSE))</f>
        <v>832</v>
      </c>
      <c r="AL173" s="53"/>
      <c r="AM173" s="59" t="str">
        <f t="shared" si="1580"/>
        <v>ALI_6_SEG_2</v>
      </c>
      <c r="AN173" s="59" t="str">
        <f t="shared" si="1581"/>
        <v>ALI_6_SEG_2_VAL_8903980.8</v>
      </c>
      <c r="AO173" s="60">
        <f t="shared" ref="AO173" si="1984">IF(OR(AB173="",AB173=0),0,COUNTIF(Codificacion,AM173))</f>
        <v>4</v>
      </c>
      <c r="AP173" s="61">
        <f t="array" ref="AP173">MIN(IF(Codificacion=AM173,Total_Cotizacion,""))</f>
        <v>8903980.7999999989</v>
      </c>
      <c r="AQ173" s="62" t="b">
        <f t="shared" si="1583"/>
        <v>1</v>
      </c>
      <c r="AR173" s="51" t="str">
        <f t="shared" ref="AR173" si="1985">IF(COUNTIF(Codificacion2,CONCATENATE(AM173,"_VAL_",AB173))&gt;1,"Empate","")</f>
        <v/>
      </c>
      <c r="AS173" s="63" t="str">
        <f t="shared" si="1585"/>
        <v>X</v>
      </c>
      <c r="AT173" s="59" t="str">
        <f t="shared" si="1586"/>
        <v>ALI_6_SEG_2_X</v>
      </c>
      <c r="AU173" s="63">
        <f t="shared" ref="AU173" si="1986">IF(AND(COUNTIF(Codificacion3,AT173)&lt;AO173),1,COUNTIF(Codificacion3,AT173))</f>
        <v>1</v>
      </c>
      <c r="AV173" s="62" t="str">
        <f t="shared" si="1588"/>
        <v>Cotizacion Seleccionada</v>
      </c>
      <c r="AW173" s="53"/>
      <c r="AX173" s="51" t="str">
        <f t="shared" si="1589"/>
        <v>ALI_6_SEG_2VERDADERO</v>
      </c>
      <c r="AY173" s="51">
        <f t="shared" si="1569"/>
        <v>1</v>
      </c>
      <c r="AZ173" s="64" t="b">
        <f t="shared" si="1590"/>
        <v>0</v>
      </c>
    </row>
    <row r="174" spans="1:52" x14ac:dyDescent="0.2">
      <c r="A174" s="50" t="str">
        <f t="shared" si="778"/>
        <v>ALI_6_SEG_3</v>
      </c>
      <c r="B174" s="51" t="s">
        <v>54</v>
      </c>
      <c r="C174" s="52">
        <v>6</v>
      </c>
      <c r="D174" s="52">
        <f t="shared" ref="D174" si="1987">IF(ISERROR(VLOOKUP(E174,Proveedores,2,FALSE)),"",VLOOKUP(E174,Proveedores,2,FALSE))</f>
        <v>2087</v>
      </c>
      <c r="E174" s="53" t="s">
        <v>55</v>
      </c>
      <c r="F174" s="54">
        <v>299</v>
      </c>
      <c r="G174" s="53" t="s">
        <v>61</v>
      </c>
      <c r="H174" s="53" t="s">
        <v>70</v>
      </c>
      <c r="I174" s="52">
        <v>3</v>
      </c>
      <c r="J174" s="53" t="s">
        <v>58</v>
      </c>
      <c r="K174" s="55">
        <v>44835</v>
      </c>
      <c r="L174" s="56">
        <v>3806</v>
      </c>
      <c r="M174" s="56">
        <v>4432</v>
      </c>
      <c r="N174" s="56">
        <v>3437</v>
      </c>
      <c r="O174" s="56">
        <v>186</v>
      </c>
      <c r="P174" s="57">
        <v>832</v>
      </c>
      <c r="Q174" s="58">
        <v>0.1</v>
      </c>
      <c r="R174" s="57">
        <v>748.8</v>
      </c>
      <c r="S174" s="57">
        <v>832</v>
      </c>
      <c r="T174" s="58">
        <v>0.1</v>
      </c>
      <c r="U174" s="57">
        <v>748.8</v>
      </c>
      <c r="V174" s="57">
        <v>832</v>
      </c>
      <c r="W174" s="58">
        <v>0.1</v>
      </c>
      <c r="X174" s="57">
        <v>748.8</v>
      </c>
      <c r="Y174" s="57">
        <v>832</v>
      </c>
      <c r="Z174" s="58">
        <v>0.1</v>
      </c>
      <c r="AA174" s="57">
        <v>748.8</v>
      </c>
      <c r="AB174" s="57">
        <v>8881516.8000000007</v>
      </c>
      <c r="AC174" s="53" t="str">
        <f t="shared" si="1571"/>
        <v>Registro Valido</v>
      </c>
      <c r="AD174" s="57">
        <f t="shared" ref="AD174" si="1988">IF(OR(ISERROR(VLOOKUP(CONCATENATE("ALI_",$C174,"_SEG_",$I174,"_PROV_",$D174),Catalogo_Precios,AD$8,FALSE)),L174=0),0,VLOOKUP(CONCATENATE("ALI_",$C174,"_SEG_",$I174,"_PROV_",$D174),Catalogo_Precios,AD$8,FALSE))</f>
        <v>832</v>
      </c>
      <c r="AE174" s="57">
        <f t="shared" ref="AE174" si="1989">IF(OR(ISERROR(VLOOKUP(CONCATENATE("ALI_",$C174,"_SEG_",$I174,"_PROV_",$D174),Catalogo_Precios,AE$8,FALSE)),M174=0),0,VLOOKUP(CONCATENATE("ALI_",$C174,"_SEG_",$I174,"_PROV_",$D174),Catalogo_Precios,AE$8,FALSE))</f>
        <v>832</v>
      </c>
      <c r="AF174" s="57">
        <f t="shared" ref="AF174" si="1990">IF(OR(ISERROR(VLOOKUP(CONCATENATE("ALI_",$C174,"_SEG_",$I174,"_PROV_",$D174),Catalogo_Precios,AF$8,FALSE)),N174=0),0,VLOOKUP(CONCATENATE("ALI_",$C174,"_SEG_",$I174,"_PROV_",$D174),Catalogo_Precios,AF$8,FALSE))</f>
        <v>832</v>
      </c>
      <c r="AG174" s="57">
        <f t="shared" ref="AG174" si="1991">IF(OR(ISERROR(VLOOKUP(CONCATENATE("ALI_",$C174,"_SEG_",$I174,"_PROV_",$D174),Catalogo_Precios,AG$8,FALSE)),O174=0),0,VLOOKUP(CONCATENATE("ALI_",$C174,"_SEG_",$I174,"_PROV_",$D174),Catalogo_Precios,AG$8,FALSE))</f>
        <v>832</v>
      </c>
      <c r="AH174" s="57">
        <f t="shared" ref="AH174" si="1992">IF(OR(ISERROR(VLOOKUP(CONCATENATE("ALI_",$C174,"_SEG_",$I174,"_PROV_",$D174),Catalogo_Precios,AH$8,FALSE)),L174=0),0,VLOOKUP(CONCATENATE("ALI_",$C174,"_SEG_",$I174,"_PROV_",$D174),Catalogo_Precios,AH$8,FALSE))</f>
        <v>832</v>
      </c>
      <c r="AI174" s="57">
        <f t="shared" ref="AI174" si="1993">IF(OR(ISERROR(VLOOKUP(CONCATENATE("ALI_",$C174,"_SEG_",$I174,"_PROV_",$D174),Catalogo_Precios,AI$8,FALSE)),M174=0),0,VLOOKUP(CONCATENATE("ALI_",$C174,"_SEG_",$I174,"_PROV_",$D174),Catalogo_Precios,AI$8,FALSE))</f>
        <v>832</v>
      </c>
      <c r="AJ174" s="57">
        <f t="shared" ref="AJ174" si="1994">IF(OR(ISERROR(VLOOKUP(CONCATENATE("ALI_",$C174,"_SEG_",$I174,"_PROV_",$D174),Catalogo_Precios,AJ$8,FALSE)),N174=0),0,VLOOKUP(CONCATENATE("ALI_",$C174,"_SEG_",$I174,"_PROV_",$D174),Catalogo_Precios,AJ$8,FALSE))</f>
        <v>832</v>
      </c>
      <c r="AK174" s="57">
        <f t="shared" ref="AK174" si="1995">IF(OR(ISERROR(VLOOKUP(CONCATENATE("ALI_",$C174,"_SEG_",$I174,"_PROV_",$D174),Catalogo_Precios,AK$8,FALSE)),O174=0),0,VLOOKUP(CONCATENATE("ALI_",$C174,"_SEG_",$I174,"_PROV_",$D174),Catalogo_Precios,AK$8,FALSE))</f>
        <v>832</v>
      </c>
      <c r="AL174" s="53"/>
      <c r="AM174" s="59" t="str">
        <f t="shared" si="1580"/>
        <v>ALI_6_SEG_3</v>
      </c>
      <c r="AN174" s="59" t="str">
        <f t="shared" si="1581"/>
        <v>ALI_6_SEG_3_VAL_8881516.8</v>
      </c>
      <c r="AO174" s="60">
        <f t="shared" ref="AO174" si="1996">IF(OR(AB174="",AB174=0),0,COUNTIF(Codificacion,AM174))</f>
        <v>4</v>
      </c>
      <c r="AP174" s="61">
        <f t="array" ref="AP174">MIN(IF(Codificacion=AM174,Total_Cotizacion,""))</f>
        <v>8881516.8000000007</v>
      </c>
      <c r="AQ174" s="62" t="b">
        <f t="shared" si="1583"/>
        <v>1</v>
      </c>
      <c r="AR174" s="51" t="str">
        <f t="shared" ref="AR174" si="1997">IF(COUNTIF(Codificacion2,CONCATENATE(AM174,"_VAL_",AB174))&gt;1,"Empate","")</f>
        <v/>
      </c>
      <c r="AS174" s="63" t="str">
        <f t="shared" si="1585"/>
        <v>X</v>
      </c>
      <c r="AT174" s="59" t="str">
        <f t="shared" si="1586"/>
        <v>ALI_6_SEG_3_X</v>
      </c>
      <c r="AU174" s="63">
        <f t="shared" ref="AU174" si="1998">IF(AND(COUNTIF(Codificacion3,AT174)&lt;AO174),1,COUNTIF(Codificacion3,AT174))</f>
        <v>1</v>
      </c>
      <c r="AV174" s="62" t="str">
        <f t="shared" si="1588"/>
        <v>Cotizacion Seleccionada</v>
      </c>
      <c r="AW174" s="53"/>
      <c r="AX174" s="51" t="str">
        <f t="shared" si="1589"/>
        <v>ALI_6_SEG_3VERDADERO</v>
      </c>
      <c r="AY174" s="51">
        <f t="shared" si="1569"/>
        <v>1</v>
      </c>
      <c r="AZ174" s="64" t="b">
        <f t="shared" si="1590"/>
        <v>0</v>
      </c>
    </row>
    <row r="175" spans="1:52" x14ac:dyDescent="0.2">
      <c r="A175" s="50" t="str">
        <f t="shared" si="778"/>
        <v>ALI_6_SEG_4</v>
      </c>
      <c r="B175" s="51" t="s">
        <v>54</v>
      </c>
      <c r="C175" s="52">
        <v>6</v>
      </c>
      <c r="D175" s="52">
        <f t="shared" ref="D175" si="1999">IF(ISERROR(VLOOKUP(E175,Proveedores,2,FALSE)),"",VLOOKUP(E175,Proveedores,2,FALSE))</f>
        <v>2087</v>
      </c>
      <c r="E175" s="53" t="s">
        <v>55</v>
      </c>
      <c r="F175" s="54">
        <v>300</v>
      </c>
      <c r="G175" s="53" t="s">
        <v>61</v>
      </c>
      <c r="H175" s="53" t="s">
        <v>70</v>
      </c>
      <c r="I175" s="52">
        <v>4</v>
      </c>
      <c r="J175" s="53" t="s">
        <v>58</v>
      </c>
      <c r="K175" s="55">
        <v>44835</v>
      </c>
      <c r="L175" s="56">
        <v>4026</v>
      </c>
      <c r="M175" s="56">
        <v>4446</v>
      </c>
      <c r="N175" s="56">
        <v>3942</v>
      </c>
      <c r="O175" s="56">
        <v>177</v>
      </c>
      <c r="P175" s="57">
        <v>832</v>
      </c>
      <c r="Q175" s="58">
        <v>0.1</v>
      </c>
      <c r="R175" s="57">
        <v>748.8</v>
      </c>
      <c r="S175" s="57">
        <v>832</v>
      </c>
      <c r="T175" s="58">
        <v>0.1</v>
      </c>
      <c r="U175" s="57">
        <v>748.8</v>
      </c>
      <c r="V175" s="57">
        <v>832</v>
      </c>
      <c r="W175" s="58">
        <v>0.1</v>
      </c>
      <c r="X175" s="57">
        <v>748.8</v>
      </c>
      <c r="Y175" s="57">
        <v>832</v>
      </c>
      <c r="Z175" s="58">
        <v>0.1</v>
      </c>
      <c r="AA175" s="57">
        <v>748.8</v>
      </c>
      <c r="AB175" s="57">
        <v>9428140.7999999989</v>
      </c>
      <c r="AC175" s="53" t="str">
        <f t="shared" si="1571"/>
        <v>Registro Valido</v>
      </c>
      <c r="AD175" s="57">
        <f t="shared" ref="AD175" si="2000">IF(OR(ISERROR(VLOOKUP(CONCATENATE("ALI_",$C175,"_SEG_",$I175,"_PROV_",$D175),Catalogo_Precios,AD$8,FALSE)),L175=0),0,VLOOKUP(CONCATENATE("ALI_",$C175,"_SEG_",$I175,"_PROV_",$D175),Catalogo_Precios,AD$8,FALSE))</f>
        <v>832</v>
      </c>
      <c r="AE175" s="57">
        <f t="shared" ref="AE175" si="2001">IF(OR(ISERROR(VLOOKUP(CONCATENATE("ALI_",$C175,"_SEG_",$I175,"_PROV_",$D175),Catalogo_Precios,AE$8,FALSE)),M175=0),0,VLOOKUP(CONCATENATE("ALI_",$C175,"_SEG_",$I175,"_PROV_",$D175),Catalogo_Precios,AE$8,FALSE))</f>
        <v>832</v>
      </c>
      <c r="AF175" s="57">
        <f t="shared" ref="AF175" si="2002">IF(OR(ISERROR(VLOOKUP(CONCATENATE("ALI_",$C175,"_SEG_",$I175,"_PROV_",$D175),Catalogo_Precios,AF$8,FALSE)),N175=0),0,VLOOKUP(CONCATENATE("ALI_",$C175,"_SEG_",$I175,"_PROV_",$D175),Catalogo_Precios,AF$8,FALSE))</f>
        <v>832</v>
      </c>
      <c r="AG175" s="57">
        <f t="shared" ref="AG175" si="2003">IF(OR(ISERROR(VLOOKUP(CONCATENATE("ALI_",$C175,"_SEG_",$I175,"_PROV_",$D175),Catalogo_Precios,AG$8,FALSE)),O175=0),0,VLOOKUP(CONCATENATE("ALI_",$C175,"_SEG_",$I175,"_PROV_",$D175),Catalogo_Precios,AG$8,FALSE))</f>
        <v>832</v>
      </c>
      <c r="AH175" s="57">
        <f t="shared" ref="AH175" si="2004">IF(OR(ISERROR(VLOOKUP(CONCATENATE("ALI_",$C175,"_SEG_",$I175,"_PROV_",$D175),Catalogo_Precios,AH$8,FALSE)),L175=0),0,VLOOKUP(CONCATENATE("ALI_",$C175,"_SEG_",$I175,"_PROV_",$D175),Catalogo_Precios,AH$8,FALSE))</f>
        <v>832</v>
      </c>
      <c r="AI175" s="57">
        <f t="shared" ref="AI175" si="2005">IF(OR(ISERROR(VLOOKUP(CONCATENATE("ALI_",$C175,"_SEG_",$I175,"_PROV_",$D175),Catalogo_Precios,AI$8,FALSE)),M175=0),0,VLOOKUP(CONCATENATE("ALI_",$C175,"_SEG_",$I175,"_PROV_",$D175),Catalogo_Precios,AI$8,FALSE))</f>
        <v>832</v>
      </c>
      <c r="AJ175" s="57">
        <f t="shared" ref="AJ175" si="2006">IF(OR(ISERROR(VLOOKUP(CONCATENATE("ALI_",$C175,"_SEG_",$I175,"_PROV_",$D175),Catalogo_Precios,AJ$8,FALSE)),N175=0),0,VLOOKUP(CONCATENATE("ALI_",$C175,"_SEG_",$I175,"_PROV_",$D175),Catalogo_Precios,AJ$8,FALSE))</f>
        <v>832</v>
      </c>
      <c r="AK175" s="57">
        <f t="shared" ref="AK175" si="2007">IF(OR(ISERROR(VLOOKUP(CONCATENATE("ALI_",$C175,"_SEG_",$I175,"_PROV_",$D175),Catalogo_Precios,AK$8,FALSE)),O175=0),0,VLOOKUP(CONCATENATE("ALI_",$C175,"_SEG_",$I175,"_PROV_",$D175),Catalogo_Precios,AK$8,FALSE))</f>
        <v>832</v>
      </c>
      <c r="AL175" s="53"/>
      <c r="AM175" s="59" t="str">
        <f t="shared" si="1580"/>
        <v>ALI_6_SEG_4</v>
      </c>
      <c r="AN175" s="59" t="str">
        <f t="shared" si="1581"/>
        <v>ALI_6_SEG_4_VAL_9428140.8</v>
      </c>
      <c r="AO175" s="60">
        <f t="shared" ref="AO175" si="2008">IF(OR(AB175="",AB175=0),0,COUNTIF(Codificacion,AM175))</f>
        <v>4</v>
      </c>
      <c r="AP175" s="61">
        <f t="array" ref="AP175">MIN(IF(Codificacion=AM175,Total_Cotizacion,""))</f>
        <v>9428140.7999999989</v>
      </c>
      <c r="AQ175" s="62" t="b">
        <f t="shared" si="1583"/>
        <v>1</v>
      </c>
      <c r="AR175" s="51" t="str">
        <f t="shared" ref="AR175" si="2009">IF(COUNTIF(Codificacion2,CONCATENATE(AM175,"_VAL_",AB175))&gt;1,"Empate","")</f>
        <v/>
      </c>
      <c r="AS175" s="63" t="str">
        <f t="shared" si="1585"/>
        <v>X</v>
      </c>
      <c r="AT175" s="59" t="str">
        <f t="shared" si="1586"/>
        <v>ALI_6_SEG_4_X</v>
      </c>
      <c r="AU175" s="63">
        <f t="shared" ref="AU175" si="2010">IF(AND(COUNTIF(Codificacion3,AT175)&lt;AO175),1,COUNTIF(Codificacion3,AT175))</f>
        <v>1</v>
      </c>
      <c r="AV175" s="62" t="str">
        <f t="shared" si="1588"/>
        <v>Cotizacion Seleccionada</v>
      </c>
      <c r="AW175" s="53"/>
      <c r="AX175" s="51" t="str">
        <f t="shared" si="1589"/>
        <v>ALI_6_SEG_4VERDADERO</v>
      </c>
      <c r="AY175" s="51">
        <f t="shared" si="1569"/>
        <v>1</v>
      </c>
      <c r="AZ175" s="64" t="b">
        <f t="shared" si="1590"/>
        <v>0</v>
      </c>
    </row>
    <row r="176" spans="1:52" x14ac:dyDescent="0.2">
      <c r="A176" s="50" t="str">
        <f t="shared" si="778"/>
        <v>ALI_6_SEG_5</v>
      </c>
      <c r="B176" s="51" t="s">
        <v>54</v>
      </c>
      <c r="C176" s="52">
        <v>6</v>
      </c>
      <c r="D176" s="52">
        <f t="shared" ref="D176" si="2011">IF(ISERROR(VLOOKUP(E176,Proveedores,2,FALSE)),"",VLOOKUP(E176,Proveedores,2,FALSE))</f>
        <v>2087</v>
      </c>
      <c r="E176" s="53" t="s">
        <v>55</v>
      </c>
      <c r="F176" s="54">
        <v>301</v>
      </c>
      <c r="G176" s="53" t="s">
        <v>61</v>
      </c>
      <c r="H176" s="53" t="s">
        <v>70</v>
      </c>
      <c r="I176" s="52">
        <v>5</v>
      </c>
      <c r="J176" s="53" t="s">
        <v>58</v>
      </c>
      <c r="K176" s="55">
        <v>44835</v>
      </c>
      <c r="L176" s="56">
        <v>3769</v>
      </c>
      <c r="M176" s="56">
        <v>4390</v>
      </c>
      <c r="N176" s="56">
        <v>3405</v>
      </c>
      <c r="O176" s="56">
        <v>184</v>
      </c>
      <c r="P176" s="57">
        <v>832</v>
      </c>
      <c r="Q176" s="58">
        <v>0.1</v>
      </c>
      <c r="R176" s="57">
        <v>748.8</v>
      </c>
      <c r="S176" s="57">
        <v>832</v>
      </c>
      <c r="T176" s="58">
        <v>0.1</v>
      </c>
      <c r="U176" s="57">
        <v>748.8</v>
      </c>
      <c r="V176" s="57">
        <v>832</v>
      </c>
      <c r="W176" s="58">
        <v>0.1</v>
      </c>
      <c r="X176" s="57">
        <v>748.8</v>
      </c>
      <c r="Y176" s="57">
        <v>832</v>
      </c>
      <c r="Z176" s="58">
        <v>0.1</v>
      </c>
      <c r="AA176" s="57">
        <v>748.8</v>
      </c>
      <c r="AB176" s="57">
        <v>8796902.3999999985</v>
      </c>
      <c r="AC176" s="53" t="str">
        <f t="shared" si="1571"/>
        <v>Registro Valido</v>
      </c>
      <c r="AD176" s="57">
        <f t="shared" ref="AD176" si="2012">IF(OR(ISERROR(VLOOKUP(CONCATENATE("ALI_",$C176,"_SEG_",$I176,"_PROV_",$D176),Catalogo_Precios,AD$8,FALSE)),L176=0),0,VLOOKUP(CONCATENATE("ALI_",$C176,"_SEG_",$I176,"_PROV_",$D176),Catalogo_Precios,AD$8,FALSE))</f>
        <v>832</v>
      </c>
      <c r="AE176" s="57">
        <f t="shared" ref="AE176" si="2013">IF(OR(ISERROR(VLOOKUP(CONCATENATE("ALI_",$C176,"_SEG_",$I176,"_PROV_",$D176),Catalogo_Precios,AE$8,FALSE)),M176=0),0,VLOOKUP(CONCATENATE("ALI_",$C176,"_SEG_",$I176,"_PROV_",$D176),Catalogo_Precios,AE$8,FALSE))</f>
        <v>832</v>
      </c>
      <c r="AF176" s="57">
        <f t="shared" ref="AF176" si="2014">IF(OR(ISERROR(VLOOKUP(CONCATENATE("ALI_",$C176,"_SEG_",$I176,"_PROV_",$D176),Catalogo_Precios,AF$8,FALSE)),N176=0),0,VLOOKUP(CONCATENATE("ALI_",$C176,"_SEG_",$I176,"_PROV_",$D176),Catalogo_Precios,AF$8,FALSE))</f>
        <v>832</v>
      </c>
      <c r="AG176" s="57">
        <f t="shared" ref="AG176" si="2015">IF(OR(ISERROR(VLOOKUP(CONCATENATE("ALI_",$C176,"_SEG_",$I176,"_PROV_",$D176),Catalogo_Precios,AG$8,FALSE)),O176=0),0,VLOOKUP(CONCATENATE("ALI_",$C176,"_SEG_",$I176,"_PROV_",$D176),Catalogo_Precios,AG$8,FALSE))</f>
        <v>832</v>
      </c>
      <c r="AH176" s="57">
        <f t="shared" ref="AH176" si="2016">IF(OR(ISERROR(VLOOKUP(CONCATENATE("ALI_",$C176,"_SEG_",$I176,"_PROV_",$D176),Catalogo_Precios,AH$8,FALSE)),L176=0),0,VLOOKUP(CONCATENATE("ALI_",$C176,"_SEG_",$I176,"_PROV_",$D176),Catalogo_Precios,AH$8,FALSE))</f>
        <v>832</v>
      </c>
      <c r="AI176" s="57">
        <f t="shared" ref="AI176" si="2017">IF(OR(ISERROR(VLOOKUP(CONCATENATE("ALI_",$C176,"_SEG_",$I176,"_PROV_",$D176),Catalogo_Precios,AI$8,FALSE)),M176=0),0,VLOOKUP(CONCATENATE("ALI_",$C176,"_SEG_",$I176,"_PROV_",$D176),Catalogo_Precios,AI$8,FALSE))</f>
        <v>832</v>
      </c>
      <c r="AJ176" s="57">
        <f t="shared" ref="AJ176" si="2018">IF(OR(ISERROR(VLOOKUP(CONCATENATE("ALI_",$C176,"_SEG_",$I176,"_PROV_",$D176),Catalogo_Precios,AJ$8,FALSE)),N176=0),0,VLOOKUP(CONCATENATE("ALI_",$C176,"_SEG_",$I176,"_PROV_",$D176),Catalogo_Precios,AJ$8,FALSE))</f>
        <v>832</v>
      </c>
      <c r="AK176" s="57">
        <f t="shared" ref="AK176" si="2019">IF(OR(ISERROR(VLOOKUP(CONCATENATE("ALI_",$C176,"_SEG_",$I176,"_PROV_",$D176),Catalogo_Precios,AK$8,FALSE)),O176=0),0,VLOOKUP(CONCATENATE("ALI_",$C176,"_SEG_",$I176,"_PROV_",$D176),Catalogo_Precios,AK$8,FALSE))</f>
        <v>832</v>
      </c>
      <c r="AL176" s="53"/>
      <c r="AM176" s="59" t="str">
        <f t="shared" si="1580"/>
        <v>ALI_6_SEG_5</v>
      </c>
      <c r="AN176" s="59" t="str">
        <f t="shared" si="1581"/>
        <v>ALI_6_SEG_5_VAL_8796902.4</v>
      </c>
      <c r="AO176" s="60">
        <f t="shared" ref="AO176" si="2020">IF(OR(AB176="",AB176=0),0,COUNTIF(Codificacion,AM176))</f>
        <v>4</v>
      </c>
      <c r="AP176" s="61">
        <f t="array" ref="AP176">MIN(IF(Codificacion=AM176,Total_Cotizacion,""))</f>
        <v>8796902.3999999985</v>
      </c>
      <c r="AQ176" s="62" t="b">
        <f t="shared" si="1583"/>
        <v>1</v>
      </c>
      <c r="AR176" s="51" t="str">
        <f t="shared" ref="AR176" si="2021">IF(COUNTIF(Codificacion2,CONCATENATE(AM176,"_VAL_",AB176))&gt;1,"Empate","")</f>
        <v/>
      </c>
      <c r="AS176" s="63" t="str">
        <f t="shared" si="1585"/>
        <v>X</v>
      </c>
      <c r="AT176" s="59" t="str">
        <f t="shared" si="1586"/>
        <v>ALI_6_SEG_5_X</v>
      </c>
      <c r="AU176" s="63">
        <f t="shared" ref="AU176" si="2022">IF(AND(COUNTIF(Codificacion3,AT176)&lt;AO176),1,COUNTIF(Codificacion3,AT176))</f>
        <v>1</v>
      </c>
      <c r="AV176" s="62" t="str">
        <f t="shared" si="1588"/>
        <v>Cotizacion Seleccionada</v>
      </c>
      <c r="AW176" s="53"/>
      <c r="AX176" s="51" t="str">
        <f t="shared" si="1589"/>
        <v>ALI_6_SEG_5VERDADERO</v>
      </c>
      <c r="AY176" s="51">
        <f t="shared" si="1569"/>
        <v>1</v>
      </c>
      <c r="AZ176" s="64" t="b">
        <f t="shared" si="1590"/>
        <v>0</v>
      </c>
    </row>
    <row r="177" spans="1:52" x14ac:dyDescent="0.2">
      <c r="A177" s="50" t="b">
        <f t="shared" si="778"/>
        <v>0</v>
      </c>
      <c r="B177" s="51" t="s">
        <v>54</v>
      </c>
      <c r="C177" s="52">
        <v>6</v>
      </c>
      <c r="D177" s="52">
        <f t="shared" ref="D177" si="2023">IF(ISERROR(VLOOKUP(E177,Proveedores,2,FALSE)),"",VLOOKUP(E177,Proveedores,2,FALSE))</f>
        <v>2087</v>
      </c>
      <c r="E177" s="53" t="s">
        <v>55</v>
      </c>
      <c r="F177" s="54">
        <v>302</v>
      </c>
      <c r="G177" s="53" t="s">
        <v>61</v>
      </c>
      <c r="H177" s="53" t="s">
        <v>70</v>
      </c>
      <c r="I177" s="52">
        <v>6</v>
      </c>
      <c r="J177" s="53" t="s">
        <v>58</v>
      </c>
      <c r="K177" s="55">
        <v>44835</v>
      </c>
      <c r="L177" s="56">
        <v>4051</v>
      </c>
      <c r="M177" s="56">
        <v>4475</v>
      </c>
      <c r="N177" s="56">
        <v>3966</v>
      </c>
      <c r="O177" s="56">
        <v>178</v>
      </c>
      <c r="P177" s="57">
        <v>832</v>
      </c>
      <c r="Q177" s="58">
        <v>0.08</v>
      </c>
      <c r="R177" s="57">
        <v>765.44</v>
      </c>
      <c r="S177" s="57">
        <v>832</v>
      </c>
      <c r="T177" s="58">
        <v>0.08</v>
      </c>
      <c r="U177" s="57">
        <v>765.44</v>
      </c>
      <c r="V177" s="57">
        <v>832</v>
      </c>
      <c r="W177" s="58">
        <v>0.08</v>
      </c>
      <c r="X177" s="57">
        <v>765.44</v>
      </c>
      <c r="Y177" s="57">
        <v>832</v>
      </c>
      <c r="Z177" s="58">
        <v>0.08</v>
      </c>
      <c r="AA177" s="57">
        <v>765.44</v>
      </c>
      <c r="AB177" s="57">
        <v>9698124.8000000007</v>
      </c>
      <c r="AC177" s="53" t="str">
        <f t="shared" si="1571"/>
        <v>Registro Valido</v>
      </c>
      <c r="AD177" s="57">
        <f t="shared" ref="AD177" si="2024">IF(OR(ISERROR(VLOOKUP(CONCATENATE("ALI_",$C177,"_SEG_",$I177,"_PROV_",$D177),Catalogo_Precios,AD$8,FALSE)),L177=0),0,VLOOKUP(CONCATENATE("ALI_",$C177,"_SEG_",$I177,"_PROV_",$D177),Catalogo_Precios,AD$8,FALSE))</f>
        <v>832</v>
      </c>
      <c r="AE177" s="57">
        <f t="shared" ref="AE177" si="2025">IF(OR(ISERROR(VLOOKUP(CONCATENATE("ALI_",$C177,"_SEG_",$I177,"_PROV_",$D177),Catalogo_Precios,AE$8,FALSE)),M177=0),0,VLOOKUP(CONCATENATE("ALI_",$C177,"_SEG_",$I177,"_PROV_",$D177),Catalogo_Precios,AE$8,FALSE))</f>
        <v>832</v>
      </c>
      <c r="AF177" s="57">
        <f t="shared" ref="AF177" si="2026">IF(OR(ISERROR(VLOOKUP(CONCATENATE("ALI_",$C177,"_SEG_",$I177,"_PROV_",$D177),Catalogo_Precios,AF$8,FALSE)),N177=0),0,VLOOKUP(CONCATENATE("ALI_",$C177,"_SEG_",$I177,"_PROV_",$D177),Catalogo_Precios,AF$8,FALSE))</f>
        <v>832</v>
      </c>
      <c r="AG177" s="57">
        <f t="shared" ref="AG177" si="2027">IF(OR(ISERROR(VLOOKUP(CONCATENATE("ALI_",$C177,"_SEG_",$I177,"_PROV_",$D177),Catalogo_Precios,AG$8,FALSE)),O177=0),0,VLOOKUP(CONCATENATE("ALI_",$C177,"_SEG_",$I177,"_PROV_",$D177),Catalogo_Precios,AG$8,FALSE))</f>
        <v>832</v>
      </c>
      <c r="AH177" s="57">
        <f t="shared" ref="AH177" si="2028">IF(OR(ISERROR(VLOOKUP(CONCATENATE("ALI_",$C177,"_SEG_",$I177,"_PROV_",$D177),Catalogo_Precios,AH$8,FALSE)),L177=0),0,VLOOKUP(CONCATENATE("ALI_",$C177,"_SEG_",$I177,"_PROV_",$D177),Catalogo_Precios,AH$8,FALSE))</f>
        <v>832</v>
      </c>
      <c r="AI177" s="57">
        <f t="shared" ref="AI177" si="2029">IF(OR(ISERROR(VLOOKUP(CONCATENATE("ALI_",$C177,"_SEG_",$I177,"_PROV_",$D177),Catalogo_Precios,AI$8,FALSE)),M177=0),0,VLOOKUP(CONCATENATE("ALI_",$C177,"_SEG_",$I177,"_PROV_",$D177),Catalogo_Precios,AI$8,FALSE))</f>
        <v>832</v>
      </c>
      <c r="AJ177" s="57">
        <f t="shared" ref="AJ177" si="2030">IF(OR(ISERROR(VLOOKUP(CONCATENATE("ALI_",$C177,"_SEG_",$I177,"_PROV_",$D177),Catalogo_Precios,AJ$8,FALSE)),N177=0),0,VLOOKUP(CONCATENATE("ALI_",$C177,"_SEG_",$I177,"_PROV_",$D177),Catalogo_Precios,AJ$8,FALSE))</f>
        <v>832</v>
      </c>
      <c r="AK177" s="57">
        <f t="shared" ref="AK177" si="2031">IF(OR(ISERROR(VLOOKUP(CONCATENATE("ALI_",$C177,"_SEG_",$I177,"_PROV_",$D177),Catalogo_Precios,AK$8,FALSE)),O177=0),0,VLOOKUP(CONCATENATE("ALI_",$C177,"_SEG_",$I177,"_PROV_",$D177),Catalogo_Precios,AK$8,FALSE))</f>
        <v>832</v>
      </c>
      <c r="AL177" s="53"/>
      <c r="AM177" s="59" t="str">
        <f t="shared" si="1580"/>
        <v>ALI_6_SEG_6</v>
      </c>
      <c r="AN177" s="59" t="str">
        <f t="shared" si="1581"/>
        <v>ALI_6_SEG_6_VAL_9698124.8</v>
      </c>
      <c r="AO177" s="60">
        <f t="shared" ref="AO177" si="2032">IF(OR(AB177="",AB177=0),0,COUNTIF(Codificacion,AM177))</f>
        <v>4</v>
      </c>
      <c r="AP177" s="61">
        <f t="array" ref="AP177">MIN(IF(Codificacion=AM177,Total_Cotizacion,""))</f>
        <v>9502500</v>
      </c>
      <c r="AQ177" s="62" t="b">
        <f t="shared" si="1583"/>
        <v>0</v>
      </c>
      <c r="AR177" s="51" t="str">
        <f t="shared" ref="AR177" si="2033">IF(COUNTIF(Codificacion2,CONCATENATE(AM177,"_VAL_",AB177))&gt;1,"Empate","")</f>
        <v/>
      </c>
      <c r="AS177" s="63" t="str">
        <f t="shared" si="1585"/>
        <v/>
      </c>
      <c r="AT177" s="59" t="str">
        <f t="shared" si="1586"/>
        <v>ALI_6_SEG_6_</v>
      </c>
      <c r="AU177" s="63">
        <f t="shared" ref="AU177" si="2034">IF(AND(COUNTIF(Codificacion3,AT177)&lt;AO177),1,COUNTIF(Codificacion3,AT177))</f>
        <v>1</v>
      </c>
      <c r="AV177" s="62" t="str">
        <f t="shared" si="1588"/>
        <v>No Seleccionada</v>
      </c>
      <c r="AW177" s="53"/>
      <c r="AX177" s="51" t="str">
        <f t="shared" si="1589"/>
        <v>ALI_6_SEG_6FALSO</v>
      </c>
      <c r="AY177" s="51">
        <f t="shared" si="1569"/>
        <v>3</v>
      </c>
      <c r="AZ177" s="64" t="b">
        <f t="shared" si="1590"/>
        <v>0</v>
      </c>
    </row>
    <row r="178" spans="1:52" x14ac:dyDescent="0.2">
      <c r="A178" s="50" t="b">
        <f t="shared" si="778"/>
        <v>0</v>
      </c>
      <c r="B178" s="51" t="s">
        <v>54</v>
      </c>
      <c r="C178" s="52">
        <v>6</v>
      </c>
      <c r="D178" s="52">
        <f t="shared" ref="D178" si="2035">IF(ISERROR(VLOOKUP(E178,Proveedores,2,FALSE)),"",VLOOKUP(E178,Proveedores,2,FALSE))</f>
        <v>2087</v>
      </c>
      <c r="E178" s="53" t="s">
        <v>55</v>
      </c>
      <c r="F178" s="54">
        <v>303</v>
      </c>
      <c r="G178" s="53" t="s">
        <v>61</v>
      </c>
      <c r="H178" s="53" t="s">
        <v>70</v>
      </c>
      <c r="I178" s="52">
        <v>7</v>
      </c>
      <c r="J178" s="53" t="s">
        <v>58</v>
      </c>
      <c r="K178" s="55">
        <v>44835</v>
      </c>
      <c r="L178" s="56">
        <v>4137</v>
      </c>
      <c r="M178" s="56">
        <v>4570</v>
      </c>
      <c r="N178" s="56">
        <v>4050</v>
      </c>
      <c r="O178" s="56">
        <v>182</v>
      </c>
      <c r="P178" s="57">
        <v>832</v>
      </c>
      <c r="Q178" s="58">
        <v>0.08</v>
      </c>
      <c r="R178" s="57">
        <v>765.44</v>
      </c>
      <c r="S178" s="57">
        <v>832</v>
      </c>
      <c r="T178" s="58">
        <v>0.08</v>
      </c>
      <c r="U178" s="57">
        <v>765.44</v>
      </c>
      <c r="V178" s="57">
        <v>832</v>
      </c>
      <c r="W178" s="58">
        <v>0.08</v>
      </c>
      <c r="X178" s="57">
        <v>765.44</v>
      </c>
      <c r="Y178" s="57">
        <v>832</v>
      </c>
      <c r="Z178" s="58">
        <v>0.08</v>
      </c>
      <c r="AA178" s="57">
        <v>765.44</v>
      </c>
      <c r="AB178" s="57">
        <v>9904028.1600000001</v>
      </c>
      <c r="AC178" s="53" t="str">
        <f t="shared" si="1571"/>
        <v>Registro Valido</v>
      </c>
      <c r="AD178" s="57">
        <f t="shared" ref="AD178" si="2036">IF(OR(ISERROR(VLOOKUP(CONCATENATE("ALI_",$C178,"_SEG_",$I178,"_PROV_",$D178),Catalogo_Precios,AD$8,FALSE)),L178=0),0,VLOOKUP(CONCATENATE("ALI_",$C178,"_SEG_",$I178,"_PROV_",$D178),Catalogo_Precios,AD$8,FALSE))</f>
        <v>832</v>
      </c>
      <c r="AE178" s="57">
        <f t="shared" ref="AE178" si="2037">IF(OR(ISERROR(VLOOKUP(CONCATENATE("ALI_",$C178,"_SEG_",$I178,"_PROV_",$D178),Catalogo_Precios,AE$8,FALSE)),M178=0),0,VLOOKUP(CONCATENATE("ALI_",$C178,"_SEG_",$I178,"_PROV_",$D178),Catalogo_Precios,AE$8,FALSE))</f>
        <v>832</v>
      </c>
      <c r="AF178" s="57">
        <f t="shared" ref="AF178" si="2038">IF(OR(ISERROR(VLOOKUP(CONCATENATE("ALI_",$C178,"_SEG_",$I178,"_PROV_",$D178),Catalogo_Precios,AF$8,FALSE)),N178=0),0,VLOOKUP(CONCATENATE("ALI_",$C178,"_SEG_",$I178,"_PROV_",$D178),Catalogo_Precios,AF$8,FALSE))</f>
        <v>832</v>
      </c>
      <c r="AG178" s="57">
        <f t="shared" ref="AG178" si="2039">IF(OR(ISERROR(VLOOKUP(CONCATENATE("ALI_",$C178,"_SEG_",$I178,"_PROV_",$D178),Catalogo_Precios,AG$8,FALSE)),O178=0),0,VLOOKUP(CONCATENATE("ALI_",$C178,"_SEG_",$I178,"_PROV_",$D178),Catalogo_Precios,AG$8,FALSE))</f>
        <v>832</v>
      </c>
      <c r="AH178" s="57">
        <f t="shared" ref="AH178" si="2040">IF(OR(ISERROR(VLOOKUP(CONCATENATE("ALI_",$C178,"_SEG_",$I178,"_PROV_",$D178),Catalogo_Precios,AH$8,FALSE)),L178=0),0,VLOOKUP(CONCATENATE("ALI_",$C178,"_SEG_",$I178,"_PROV_",$D178),Catalogo_Precios,AH$8,FALSE))</f>
        <v>832</v>
      </c>
      <c r="AI178" s="57">
        <f t="shared" ref="AI178" si="2041">IF(OR(ISERROR(VLOOKUP(CONCATENATE("ALI_",$C178,"_SEG_",$I178,"_PROV_",$D178),Catalogo_Precios,AI$8,FALSE)),M178=0),0,VLOOKUP(CONCATENATE("ALI_",$C178,"_SEG_",$I178,"_PROV_",$D178),Catalogo_Precios,AI$8,FALSE))</f>
        <v>832</v>
      </c>
      <c r="AJ178" s="57">
        <f t="shared" ref="AJ178" si="2042">IF(OR(ISERROR(VLOOKUP(CONCATENATE("ALI_",$C178,"_SEG_",$I178,"_PROV_",$D178),Catalogo_Precios,AJ$8,FALSE)),N178=0),0,VLOOKUP(CONCATENATE("ALI_",$C178,"_SEG_",$I178,"_PROV_",$D178),Catalogo_Precios,AJ$8,FALSE))</f>
        <v>832</v>
      </c>
      <c r="AK178" s="57">
        <f t="shared" ref="AK178" si="2043">IF(OR(ISERROR(VLOOKUP(CONCATENATE("ALI_",$C178,"_SEG_",$I178,"_PROV_",$D178),Catalogo_Precios,AK$8,FALSE)),O178=0),0,VLOOKUP(CONCATENATE("ALI_",$C178,"_SEG_",$I178,"_PROV_",$D178),Catalogo_Precios,AK$8,FALSE))</f>
        <v>832</v>
      </c>
      <c r="AL178" s="53"/>
      <c r="AM178" s="59" t="str">
        <f t="shared" si="1580"/>
        <v>ALI_6_SEG_7</v>
      </c>
      <c r="AN178" s="59" t="str">
        <f t="shared" si="1581"/>
        <v>ALI_6_SEG_7_VAL_9904028.16</v>
      </c>
      <c r="AO178" s="60">
        <f t="shared" ref="AO178" si="2044">IF(OR(AB178="",AB178=0),0,COUNTIF(Codificacion,AM178))</f>
        <v>4</v>
      </c>
      <c r="AP178" s="61">
        <f t="array" ref="AP178">MIN(IF(Codificacion=AM178,Total_Cotizacion,""))</f>
        <v>9704250</v>
      </c>
      <c r="AQ178" s="62" t="b">
        <f t="shared" si="1583"/>
        <v>0</v>
      </c>
      <c r="AR178" s="51" t="str">
        <f t="shared" ref="AR178" si="2045">IF(COUNTIF(Codificacion2,CONCATENATE(AM178,"_VAL_",AB178))&gt;1,"Empate","")</f>
        <v/>
      </c>
      <c r="AS178" s="63" t="str">
        <f t="shared" si="1585"/>
        <v/>
      </c>
      <c r="AT178" s="59" t="str">
        <f t="shared" si="1586"/>
        <v>ALI_6_SEG_7_</v>
      </c>
      <c r="AU178" s="63">
        <f t="shared" ref="AU178" si="2046">IF(AND(COUNTIF(Codificacion3,AT178)&lt;AO178),1,COUNTIF(Codificacion3,AT178))</f>
        <v>1</v>
      </c>
      <c r="AV178" s="62" t="str">
        <f t="shared" si="1588"/>
        <v>No Seleccionada</v>
      </c>
      <c r="AW178" s="53"/>
      <c r="AX178" s="51" t="str">
        <f t="shared" si="1589"/>
        <v>ALI_6_SEG_7FALSO</v>
      </c>
      <c r="AY178" s="51">
        <f t="shared" si="1569"/>
        <v>3</v>
      </c>
      <c r="AZ178" s="64" t="b">
        <f t="shared" si="1590"/>
        <v>0</v>
      </c>
    </row>
    <row r="179" spans="1:52" x14ac:dyDescent="0.2">
      <c r="A179" s="50" t="b">
        <f t="shared" si="778"/>
        <v>0</v>
      </c>
      <c r="B179" s="51" t="s">
        <v>54</v>
      </c>
      <c r="C179" s="52">
        <v>6</v>
      </c>
      <c r="D179" s="52">
        <f t="shared" ref="D179" si="2047">IF(ISERROR(VLOOKUP(E179,Proveedores,2,FALSE)),"",VLOOKUP(E179,Proveedores,2,FALSE))</f>
        <v>2087</v>
      </c>
      <c r="E179" s="53" t="s">
        <v>55</v>
      </c>
      <c r="F179" s="54">
        <v>304</v>
      </c>
      <c r="G179" s="53" t="s">
        <v>61</v>
      </c>
      <c r="H179" s="53" t="s">
        <v>70</v>
      </c>
      <c r="I179" s="52">
        <v>8</v>
      </c>
      <c r="J179" s="53" t="s">
        <v>58</v>
      </c>
      <c r="K179" s="55">
        <v>44835</v>
      </c>
      <c r="L179" s="56">
        <v>4020</v>
      </c>
      <c r="M179" s="56">
        <v>4683</v>
      </c>
      <c r="N179" s="56">
        <v>3631</v>
      </c>
      <c r="O179" s="56">
        <v>196</v>
      </c>
      <c r="P179" s="57">
        <v>832</v>
      </c>
      <c r="Q179" s="58">
        <v>0.08</v>
      </c>
      <c r="R179" s="57">
        <v>765.44</v>
      </c>
      <c r="S179" s="57">
        <v>832</v>
      </c>
      <c r="T179" s="58">
        <v>0.08</v>
      </c>
      <c r="U179" s="57">
        <v>765.44</v>
      </c>
      <c r="V179" s="57">
        <v>832</v>
      </c>
      <c r="W179" s="58">
        <v>0.08</v>
      </c>
      <c r="X179" s="57">
        <v>765.44</v>
      </c>
      <c r="Y179" s="57">
        <v>832</v>
      </c>
      <c r="Z179" s="58">
        <v>0.08</v>
      </c>
      <c r="AA179" s="57">
        <v>765.44</v>
      </c>
      <c r="AB179" s="57">
        <v>9590963.2000000011</v>
      </c>
      <c r="AC179" s="53" t="str">
        <f t="shared" si="1571"/>
        <v>Registro Valido</v>
      </c>
      <c r="AD179" s="57">
        <f t="shared" ref="AD179" si="2048">IF(OR(ISERROR(VLOOKUP(CONCATENATE("ALI_",$C179,"_SEG_",$I179,"_PROV_",$D179),Catalogo_Precios,AD$8,FALSE)),L179=0),0,VLOOKUP(CONCATENATE("ALI_",$C179,"_SEG_",$I179,"_PROV_",$D179),Catalogo_Precios,AD$8,FALSE))</f>
        <v>832</v>
      </c>
      <c r="AE179" s="57">
        <f t="shared" ref="AE179" si="2049">IF(OR(ISERROR(VLOOKUP(CONCATENATE("ALI_",$C179,"_SEG_",$I179,"_PROV_",$D179),Catalogo_Precios,AE$8,FALSE)),M179=0),0,VLOOKUP(CONCATENATE("ALI_",$C179,"_SEG_",$I179,"_PROV_",$D179),Catalogo_Precios,AE$8,FALSE))</f>
        <v>832</v>
      </c>
      <c r="AF179" s="57">
        <f t="shared" ref="AF179" si="2050">IF(OR(ISERROR(VLOOKUP(CONCATENATE("ALI_",$C179,"_SEG_",$I179,"_PROV_",$D179),Catalogo_Precios,AF$8,FALSE)),N179=0),0,VLOOKUP(CONCATENATE("ALI_",$C179,"_SEG_",$I179,"_PROV_",$D179),Catalogo_Precios,AF$8,FALSE))</f>
        <v>832</v>
      </c>
      <c r="AG179" s="57">
        <f t="shared" ref="AG179" si="2051">IF(OR(ISERROR(VLOOKUP(CONCATENATE("ALI_",$C179,"_SEG_",$I179,"_PROV_",$D179),Catalogo_Precios,AG$8,FALSE)),O179=0),0,VLOOKUP(CONCATENATE("ALI_",$C179,"_SEG_",$I179,"_PROV_",$D179),Catalogo_Precios,AG$8,FALSE))</f>
        <v>832</v>
      </c>
      <c r="AH179" s="57">
        <f t="shared" ref="AH179" si="2052">IF(OR(ISERROR(VLOOKUP(CONCATENATE("ALI_",$C179,"_SEG_",$I179,"_PROV_",$D179),Catalogo_Precios,AH$8,FALSE)),L179=0),0,VLOOKUP(CONCATENATE("ALI_",$C179,"_SEG_",$I179,"_PROV_",$D179),Catalogo_Precios,AH$8,FALSE))</f>
        <v>832</v>
      </c>
      <c r="AI179" s="57">
        <f t="shared" ref="AI179" si="2053">IF(OR(ISERROR(VLOOKUP(CONCATENATE("ALI_",$C179,"_SEG_",$I179,"_PROV_",$D179),Catalogo_Precios,AI$8,FALSE)),M179=0),0,VLOOKUP(CONCATENATE("ALI_",$C179,"_SEG_",$I179,"_PROV_",$D179),Catalogo_Precios,AI$8,FALSE))</f>
        <v>832</v>
      </c>
      <c r="AJ179" s="57">
        <f t="shared" ref="AJ179" si="2054">IF(OR(ISERROR(VLOOKUP(CONCATENATE("ALI_",$C179,"_SEG_",$I179,"_PROV_",$D179),Catalogo_Precios,AJ$8,FALSE)),N179=0),0,VLOOKUP(CONCATENATE("ALI_",$C179,"_SEG_",$I179,"_PROV_",$D179),Catalogo_Precios,AJ$8,FALSE))</f>
        <v>832</v>
      </c>
      <c r="AK179" s="57">
        <f t="shared" ref="AK179" si="2055">IF(OR(ISERROR(VLOOKUP(CONCATENATE("ALI_",$C179,"_SEG_",$I179,"_PROV_",$D179),Catalogo_Precios,AK$8,FALSE)),O179=0),0,VLOOKUP(CONCATENATE("ALI_",$C179,"_SEG_",$I179,"_PROV_",$D179),Catalogo_Precios,AK$8,FALSE))</f>
        <v>832</v>
      </c>
      <c r="AL179" s="53"/>
      <c r="AM179" s="59" t="str">
        <f t="shared" si="1580"/>
        <v>ALI_6_SEG_8</v>
      </c>
      <c r="AN179" s="59" t="str">
        <f t="shared" si="1581"/>
        <v>ALI_6_SEG_8_VAL_9590963.2</v>
      </c>
      <c r="AO179" s="60">
        <f t="shared" ref="AO179" si="2056">IF(OR(AB179="",AB179=0),0,COUNTIF(Codificacion,AM179))</f>
        <v>4</v>
      </c>
      <c r="AP179" s="61">
        <f t="array" ref="AP179">MIN(IF(Codificacion=AM179,Total_Cotizacion,""))</f>
        <v>9397500</v>
      </c>
      <c r="AQ179" s="62" t="b">
        <f t="shared" si="1583"/>
        <v>0</v>
      </c>
      <c r="AR179" s="51" t="str">
        <f t="shared" ref="AR179" si="2057">IF(COUNTIF(Codificacion2,CONCATENATE(AM179,"_VAL_",AB179))&gt;1,"Empate","")</f>
        <v/>
      </c>
      <c r="AS179" s="63" t="str">
        <f t="shared" si="1585"/>
        <v/>
      </c>
      <c r="AT179" s="59" t="str">
        <f t="shared" si="1586"/>
        <v>ALI_6_SEG_8_</v>
      </c>
      <c r="AU179" s="63">
        <f t="shared" ref="AU179" si="2058">IF(AND(COUNTIF(Codificacion3,AT179)&lt;AO179),1,COUNTIF(Codificacion3,AT179))</f>
        <v>1</v>
      </c>
      <c r="AV179" s="62" t="str">
        <f t="shared" si="1588"/>
        <v>No Seleccionada</v>
      </c>
      <c r="AW179" s="53"/>
      <c r="AX179" s="51" t="str">
        <f t="shared" si="1589"/>
        <v>ALI_6_SEG_8FALSO</v>
      </c>
      <c r="AY179" s="51">
        <f t="shared" si="1569"/>
        <v>3</v>
      </c>
      <c r="AZ179" s="64" t="b">
        <f t="shared" si="1590"/>
        <v>0</v>
      </c>
    </row>
    <row r="180" spans="1:52" x14ac:dyDescent="0.2">
      <c r="A180" s="50" t="b">
        <f t="shared" si="778"/>
        <v>0</v>
      </c>
      <c r="B180" s="51" t="s">
        <v>54</v>
      </c>
      <c r="C180" s="52">
        <v>6</v>
      </c>
      <c r="D180" s="52">
        <f t="shared" ref="D180" si="2059">IF(ISERROR(VLOOKUP(E180,Proveedores,2,FALSE)),"",VLOOKUP(E180,Proveedores,2,FALSE))</f>
        <v>2087</v>
      </c>
      <c r="E180" s="53" t="s">
        <v>55</v>
      </c>
      <c r="F180" s="54">
        <v>305</v>
      </c>
      <c r="G180" s="53" t="s">
        <v>61</v>
      </c>
      <c r="H180" s="53" t="s">
        <v>70</v>
      </c>
      <c r="I180" s="52">
        <v>9</v>
      </c>
      <c r="J180" s="53" t="s">
        <v>58</v>
      </c>
      <c r="K180" s="55">
        <v>44835</v>
      </c>
      <c r="L180" s="56">
        <v>4064</v>
      </c>
      <c r="M180" s="56">
        <v>4734</v>
      </c>
      <c r="N180" s="56">
        <v>3670</v>
      </c>
      <c r="O180" s="56">
        <v>198</v>
      </c>
      <c r="P180" s="57">
        <v>832</v>
      </c>
      <c r="Q180" s="58">
        <v>0.08</v>
      </c>
      <c r="R180" s="57">
        <v>765.44</v>
      </c>
      <c r="S180" s="57">
        <v>832</v>
      </c>
      <c r="T180" s="58">
        <v>0.08</v>
      </c>
      <c r="U180" s="57">
        <v>765.44</v>
      </c>
      <c r="V180" s="57">
        <v>832</v>
      </c>
      <c r="W180" s="58">
        <v>0.08</v>
      </c>
      <c r="X180" s="57">
        <v>765.44</v>
      </c>
      <c r="Y180" s="57">
        <v>832</v>
      </c>
      <c r="Z180" s="58">
        <v>0.08</v>
      </c>
      <c r="AA180" s="57">
        <v>765.44</v>
      </c>
      <c r="AB180" s="57">
        <v>9695063.040000001</v>
      </c>
      <c r="AC180" s="53" t="str">
        <f t="shared" si="1571"/>
        <v>Registro Valido</v>
      </c>
      <c r="AD180" s="57">
        <f t="shared" ref="AD180" si="2060">IF(OR(ISERROR(VLOOKUP(CONCATENATE("ALI_",$C180,"_SEG_",$I180,"_PROV_",$D180),Catalogo_Precios,AD$8,FALSE)),L180=0),0,VLOOKUP(CONCATENATE("ALI_",$C180,"_SEG_",$I180,"_PROV_",$D180),Catalogo_Precios,AD$8,FALSE))</f>
        <v>832</v>
      </c>
      <c r="AE180" s="57">
        <f t="shared" ref="AE180" si="2061">IF(OR(ISERROR(VLOOKUP(CONCATENATE("ALI_",$C180,"_SEG_",$I180,"_PROV_",$D180),Catalogo_Precios,AE$8,FALSE)),M180=0),0,VLOOKUP(CONCATENATE("ALI_",$C180,"_SEG_",$I180,"_PROV_",$D180),Catalogo_Precios,AE$8,FALSE))</f>
        <v>832</v>
      </c>
      <c r="AF180" s="57">
        <f t="shared" ref="AF180" si="2062">IF(OR(ISERROR(VLOOKUP(CONCATENATE("ALI_",$C180,"_SEG_",$I180,"_PROV_",$D180),Catalogo_Precios,AF$8,FALSE)),N180=0),0,VLOOKUP(CONCATENATE("ALI_",$C180,"_SEG_",$I180,"_PROV_",$D180),Catalogo_Precios,AF$8,FALSE))</f>
        <v>832</v>
      </c>
      <c r="AG180" s="57">
        <f t="shared" ref="AG180" si="2063">IF(OR(ISERROR(VLOOKUP(CONCATENATE("ALI_",$C180,"_SEG_",$I180,"_PROV_",$D180),Catalogo_Precios,AG$8,FALSE)),O180=0),0,VLOOKUP(CONCATENATE("ALI_",$C180,"_SEG_",$I180,"_PROV_",$D180),Catalogo_Precios,AG$8,FALSE))</f>
        <v>832</v>
      </c>
      <c r="AH180" s="57">
        <f t="shared" ref="AH180" si="2064">IF(OR(ISERROR(VLOOKUP(CONCATENATE("ALI_",$C180,"_SEG_",$I180,"_PROV_",$D180),Catalogo_Precios,AH$8,FALSE)),L180=0),0,VLOOKUP(CONCATENATE("ALI_",$C180,"_SEG_",$I180,"_PROV_",$D180),Catalogo_Precios,AH$8,FALSE))</f>
        <v>832</v>
      </c>
      <c r="AI180" s="57">
        <f t="shared" ref="AI180" si="2065">IF(OR(ISERROR(VLOOKUP(CONCATENATE("ALI_",$C180,"_SEG_",$I180,"_PROV_",$D180),Catalogo_Precios,AI$8,FALSE)),M180=0),0,VLOOKUP(CONCATENATE("ALI_",$C180,"_SEG_",$I180,"_PROV_",$D180),Catalogo_Precios,AI$8,FALSE))</f>
        <v>832</v>
      </c>
      <c r="AJ180" s="57">
        <f t="shared" ref="AJ180" si="2066">IF(OR(ISERROR(VLOOKUP(CONCATENATE("ALI_",$C180,"_SEG_",$I180,"_PROV_",$D180),Catalogo_Precios,AJ$8,FALSE)),N180=0),0,VLOOKUP(CONCATENATE("ALI_",$C180,"_SEG_",$I180,"_PROV_",$D180),Catalogo_Precios,AJ$8,FALSE))</f>
        <v>832</v>
      </c>
      <c r="AK180" s="57">
        <f t="shared" ref="AK180" si="2067">IF(OR(ISERROR(VLOOKUP(CONCATENATE("ALI_",$C180,"_SEG_",$I180,"_PROV_",$D180),Catalogo_Precios,AK$8,FALSE)),O180=0),0,VLOOKUP(CONCATENATE("ALI_",$C180,"_SEG_",$I180,"_PROV_",$D180),Catalogo_Precios,AK$8,FALSE))</f>
        <v>832</v>
      </c>
      <c r="AL180" s="53"/>
      <c r="AM180" s="59" t="str">
        <f t="shared" si="1580"/>
        <v>ALI_6_SEG_9</v>
      </c>
      <c r="AN180" s="59" t="str">
        <f t="shared" si="1581"/>
        <v>ALI_6_SEG_9_VAL_9695063.04</v>
      </c>
      <c r="AO180" s="60">
        <f t="shared" ref="AO180" si="2068">IF(OR(AB180="",AB180=0),0,COUNTIF(Codificacion,AM180))</f>
        <v>4</v>
      </c>
      <c r="AP180" s="61">
        <f t="array" ref="AP180">MIN(IF(Codificacion=AM180,Total_Cotizacion,""))</f>
        <v>9499500</v>
      </c>
      <c r="AQ180" s="62" t="b">
        <f t="shared" si="1583"/>
        <v>0</v>
      </c>
      <c r="AR180" s="51" t="str">
        <f t="shared" ref="AR180" si="2069">IF(COUNTIF(Codificacion2,CONCATENATE(AM180,"_VAL_",AB180))&gt;1,"Empate","")</f>
        <v/>
      </c>
      <c r="AS180" s="63" t="str">
        <f t="shared" si="1585"/>
        <v/>
      </c>
      <c r="AT180" s="59" t="str">
        <f t="shared" si="1586"/>
        <v>ALI_6_SEG_9_</v>
      </c>
      <c r="AU180" s="63">
        <f t="shared" ref="AU180" si="2070">IF(AND(COUNTIF(Codificacion3,AT180)&lt;AO180),1,COUNTIF(Codificacion3,AT180))</f>
        <v>1</v>
      </c>
      <c r="AV180" s="62" t="str">
        <f t="shared" si="1588"/>
        <v>No Seleccionada</v>
      </c>
      <c r="AW180" s="53"/>
      <c r="AX180" s="51" t="str">
        <f t="shared" si="1589"/>
        <v>ALI_6_SEG_9FALSO</v>
      </c>
      <c r="AY180" s="51">
        <f t="shared" si="1569"/>
        <v>3</v>
      </c>
      <c r="AZ180" s="64" t="b">
        <f t="shared" si="1590"/>
        <v>0</v>
      </c>
    </row>
    <row r="181" spans="1:52" x14ac:dyDescent="0.2">
      <c r="A181" s="50" t="b">
        <f t="shared" si="778"/>
        <v>0</v>
      </c>
      <c r="B181" s="51" t="s">
        <v>54</v>
      </c>
      <c r="C181" s="52">
        <v>6</v>
      </c>
      <c r="D181" s="52">
        <f t="shared" ref="D181" si="2071">IF(ISERROR(VLOOKUP(E181,Proveedores,2,FALSE)),"",VLOOKUP(E181,Proveedores,2,FALSE))</f>
        <v>2087</v>
      </c>
      <c r="E181" s="53" t="s">
        <v>55</v>
      </c>
      <c r="F181" s="54">
        <v>306</v>
      </c>
      <c r="G181" s="53" t="s">
        <v>61</v>
      </c>
      <c r="H181" s="53" t="s">
        <v>70</v>
      </c>
      <c r="I181" s="52">
        <v>10</v>
      </c>
      <c r="J181" s="53" t="s">
        <v>58</v>
      </c>
      <c r="K181" s="55">
        <v>44835</v>
      </c>
      <c r="L181" s="56">
        <v>4041</v>
      </c>
      <c r="M181" s="56">
        <v>4464</v>
      </c>
      <c r="N181" s="56">
        <v>3957</v>
      </c>
      <c r="O181" s="56">
        <v>178</v>
      </c>
      <c r="P181" s="57">
        <v>832</v>
      </c>
      <c r="Q181" s="58">
        <v>0.08</v>
      </c>
      <c r="R181" s="57">
        <v>765.44</v>
      </c>
      <c r="S181" s="57">
        <v>832</v>
      </c>
      <c r="T181" s="58">
        <v>0.08</v>
      </c>
      <c r="U181" s="57">
        <v>765.44</v>
      </c>
      <c r="V181" s="57">
        <v>832</v>
      </c>
      <c r="W181" s="58">
        <v>0.08</v>
      </c>
      <c r="X181" s="57">
        <v>765.44</v>
      </c>
      <c r="Y181" s="57">
        <v>832</v>
      </c>
      <c r="Z181" s="58">
        <v>0.08</v>
      </c>
      <c r="AA181" s="57">
        <v>765.44</v>
      </c>
      <c r="AB181" s="57">
        <v>9675161.6000000015</v>
      </c>
      <c r="AC181" s="53" t="str">
        <f t="shared" si="1571"/>
        <v>Registro Valido</v>
      </c>
      <c r="AD181" s="57">
        <f t="shared" ref="AD181" si="2072">IF(OR(ISERROR(VLOOKUP(CONCATENATE("ALI_",$C181,"_SEG_",$I181,"_PROV_",$D181),Catalogo_Precios,AD$8,FALSE)),L181=0),0,VLOOKUP(CONCATENATE("ALI_",$C181,"_SEG_",$I181,"_PROV_",$D181),Catalogo_Precios,AD$8,FALSE))</f>
        <v>832</v>
      </c>
      <c r="AE181" s="57">
        <f t="shared" ref="AE181" si="2073">IF(OR(ISERROR(VLOOKUP(CONCATENATE("ALI_",$C181,"_SEG_",$I181,"_PROV_",$D181),Catalogo_Precios,AE$8,FALSE)),M181=0),0,VLOOKUP(CONCATENATE("ALI_",$C181,"_SEG_",$I181,"_PROV_",$D181),Catalogo_Precios,AE$8,FALSE))</f>
        <v>832</v>
      </c>
      <c r="AF181" s="57">
        <f t="shared" ref="AF181" si="2074">IF(OR(ISERROR(VLOOKUP(CONCATENATE("ALI_",$C181,"_SEG_",$I181,"_PROV_",$D181),Catalogo_Precios,AF$8,FALSE)),N181=0),0,VLOOKUP(CONCATENATE("ALI_",$C181,"_SEG_",$I181,"_PROV_",$D181),Catalogo_Precios,AF$8,FALSE))</f>
        <v>832</v>
      </c>
      <c r="AG181" s="57">
        <f t="shared" ref="AG181" si="2075">IF(OR(ISERROR(VLOOKUP(CONCATENATE("ALI_",$C181,"_SEG_",$I181,"_PROV_",$D181),Catalogo_Precios,AG$8,FALSE)),O181=0),0,VLOOKUP(CONCATENATE("ALI_",$C181,"_SEG_",$I181,"_PROV_",$D181),Catalogo_Precios,AG$8,FALSE))</f>
        <v>832</v>
      </c>
      <c r="AH181" s="57">
        <f t="shared" ref="AH181" si="2076">IF(OR(ISERROR(VLOOKUP(CONCATENATE("ALI_",$C181,"_SEG_",$I181,"_PROV_",$D181),Catalogo_Precios,AH$8,FALSE)),L181=0),0,VLOOKUP(CONCATENATE("ALI_",$C181,"_SEG_",$I181,"_PROV_",$D181),Catalogo_Precios,AH$8,FALSE))</f>
        <v>832</v>
      </c>
      <c r="AI181" s="57">
        <f t="shared" ref="AI181" si="2077">IF(OR(ISERROR(VLOOKUP(CONCATENATE("ALI_",$C181,"_SEG_",$I181,"_PROV_",$D181),Catalogo_Precios,AI$8,FALSE)),M181=0),0,VLOOKUP(CONCATENATE("ALI_",$C181,"_SEG_",$I181,"_PROV_",$D181),Catalogo_Precios,AI$8,FALSE))</f>
        <v>832</v>
      </c>
      <c r="AJ181" s="57">
        <f t="shared" ref="AJ181" si="2078">IF(OR(ISERROR(VLOOKUP(CONCATENATE("ALI_",$C181,"_SEG_",$I181,"_PROV_",$D181),Catalogo_Precios,AJ$8,FALSE)),N181=0),0,VLOOKUP(CONCATENATE("ALI_",$C181,"_SEG_",$I181,"_PROV_",$D181),Catalogo_Precios,AJ$8,FALSE))</f>
        <v>832</v>
      </c>
      <c r="AK181" s="57">
        <f t="shared" ref="AK181" si="2079">IF(OR(ISERROR(VLOOKUP(CONCATENATE("ALI_",$C181,"_SEG_",$I181,"_PROV_",$D181),Catalogo_Precios,AK$8,FALSE)),O181=0),0,VLOOKUP(CONCATENATE("ALI_",$C181,"_SEG_",$I181,"_PROV_",$D181),Catalogo_Precios,AK$8,FALSE))</f>
        <v>832</v>
      </c>
      <c r="AL181" s="53"/>
      <c r="AM181" s="59" t="str">
        <f t="shared" si="1580"/>
        <v>ALI_6_SEG_10</v>
      </c>
      <c r="AN181" s="59" t="str">
        <f t="shared" si="1581"/>
        <v>ALI_6_SEG_10_VAL_9675161.6</v>
      </c>
      <c r="AO181" s="60">
        <f t="shared" ref="AO181" si="2080">IF(OR(AB181="",AB181=0),0,COUNTIF(Codificacion,AM181))</f>
        <v>4</v>
      </c>
      <c r="AP181" s="61">
        <f t="array" ref="AP181">MIN(IF(Codificacion=AM181,Total_Cotizacion,""))</f>
        <v>9480000</v>
      </c>
      <c r="AQ181" s="62" t="b">
        <f t="shared" si="1583"/>
        <v>0</v>
      </c>
      <c r="AR181" s="51" t="str">
        <f t="shared" ref="AR181" si="2081">IF(COUNTIF(Codificacion2,CONCATENATE(AM181,"_VAL_",AB181))&gt;1,"Empate","")</f>
        <v/>
      </c>
      <c r="AS181" s="63" t="str">
        <f t="shared" si="1585"/>
        <v/>
      </c>
      <c r="AT181" s="59" t="str">
        <f t="shared" si="1586"/>
        <v>ALI_6_SEG_10_</v>
      </c>
      <c r="AU181" s="63">
        <f t="shared" ref="AU181" si="2082">IF(AND(COUNTIF(Codificacion3,AT181)&lt;AO181),1,COUNTIF(Codificacion3,AT181))</f>
        <v>1</v>
      </c>
      <c r="AV181" s="62" t="str">
        <f t="shared" si="1588"/>
        <v>No Seleccionada</v>
      </c>
      <c r="AW181" s="53"/>
      <c r="AX181" s="51" t="str">
        <f t="shared" si="1589"/>
        <v>ALI_6_SEG_10FALSO</v>
      </c>
      <c r="AY181" s="51">
        <f t="shared" si="1569"/>
        <v>3</v>
      </c>
      <c r="AZ181" s="64" t="b">
        <f t="shared" si="1590"/>
        <v>0</v>
      </c>
    </row>
    <row r="182" spans="1:52" x14ac:dyDescent="0.2">
      <c r="A182" s="50" t="b">
        <f t="shared" si="778"/>
        <v>0</v>
      </c>
      <c r="B182" s="51" t="s">
        <v>54</v>
      </c>
      <c r="C182" s="52">
        <v>6</v>
      </c>
      <c r="D182" s="52">
        <f t="shared" ref="D182" si="2083">IF(ISERROR(VLOOKUP(E182,Proveedores,2,FALSE)),"",VLOOKUP(E182,Proveedores,2,FALSE))</f>
        <v>2087</v>
      </c>
      <c r="E182" s="53" t="s">
        <v>55</v>
      </c>
      <c r="F182" s="54">
        <v>307</v>
      </c>
      <c r="G182" s="53" t="s">
        <v>61</v>
      </c>
      <c r="H182" s="53" t="s">
        <v>70</v>
      </c>
      <c r="I182" s="52">
        <v>11</v>
      </c>
      <c r="J182" s="53" t="s">
        <v>58</v>
      </c>
      <c r="K182" s="55">
        <v>44835</v>
      </c>
      <c r="L182" s="56">
        <v>3980</v>
      </c>
      <c r="M182" s="56">
        <v>4396</v>
      </c>
      <c r="N182" s="56">
        <v>3897</v>
      </c>
      <c r="O182" s="56">
        <v>175</v>
      </c>
      <c r="P182" s="57">
        <v>832</v>
      </c>
      <c r="Q182" s="58">
        <v>0.05</v>
      </c>
      <c r="R182" s="57">
        <v>790.4</v>
      </c>
      <c r="S182" s="57">
        <v>832</v>
      </c>
      <c r="T182" s="58">
        <v>0.05</v>
      </c>
      <c r="U182" s="57">
        <v>790.4</v>
      </c>
      <c r="V182" s="57">
        <v>832</v>
      </c>
      <c r="W182" s="58">
        <v>0.05</v>
      </c>
      <c r="X182" s="57">
        <v>790.4</v>
      </c>
      <c r="Y182" s="57">
        <v>832</v>
      </c>
      <c r="Z182" s="58">
        <v>0.05</v>
      </c>
      <c r="AA182" s="57">
        <v>790.4</v>
      </c>
      <c r="AB182" s="57">
        <v>9838899.1999999993</v>
      </c>
      <c r="AC182" s="53" t="str">
        <f t="shared" si="1571"/>
        <v>Registro Valido</v>
      </c>
      <c r="AD182" s="57">
        <f t="shared" ref="AD182" si="2084">IF(OR(ISERROR(VLOOKUP(CONCATENATE("ALI_",$C182,"_SEG_",$I182,"_PROV_",$D182),Catalogo_Precios,AD$8,FALSE)),L182=0),0,VLOOKUP(CONCATENATE("ALI_",$C182,"_SEG_",$I182,"_PROV_",$D182),Catalogo_Precios,AD$8,FALSE))</f>
        <v>832</v>
      </c>
      <c r="AE182" s="57">
        <f t="shared" ref="AE182" si="2085">IF(OR(ISERROR(VLOOKUP(CONCATENATE("ALI_",$C182,"_SEG_",$I182,"_PROV_",$D182),Catalogo_Precios,AE$8,FALSE)),M182=0),0,VLOOKUP(CONCATENATE("ALI_",$C182,"_SEG_",$I182,"_PROV_",$D182),Catalogo_Precios,AE$8,FALSE))</f>
        <v>832</v>
      </c>
      <c r="AF182" s="57">
        <f t="shared" ref="AF182" si="2086">IF(OR(ISERROR(VLOOKUP(CONCATENATE("ALI_",$C182,"_SEG_",$I182,"_PROV_",$D182),Catalogo_Precios,AF$8,FALSE)),N182=0),0,VLOOKUP(CONCATENATE("ALI_",$C182,"_SEG_",$I182,"_PROV_",$D182),Catalogo_Precios,AF$8,FALSE))</f>
        <v>832</v>
      </c>
      <c r="AG182" s="57">
        <f t="shared" ref="AG182" si="2087">IF(OR(ISERROR(VLOOKUP(CONCATENATE("ALI_",$C182,"_SEG_",$I182,"_PROV_",$D182),Catalogo_Precios,AG$8,FALSE)),O182=0),0,VLOOKUP(CONCATENATE("ALI_",$C182,"_SEG_",$I182,"_PROV_",$D182),Catalogo_Precios,AG$8,FALSE))</f>
        <v>832</v>
      </c>
      <c r="AH182" s="57">
        <f t="shared" ref="AH182" si="2088">IF(OR(ISERROR(VLOOKUP(CONCATENATE("ALI_",$C182,"_SEG_",$I182,"_PROV_",$D182),Catalogo_Precios,AH$8,FALSE)),L182=0),0,VLOOKUP(CONCATENATE("ALI_",$C182,"_SEG_",$I182,"_PROV_",$D182),Catalogo_Precios,AH$8,FALSE))</f>
        <v>832</v>
      </c>
      <c r="AI182" s="57">
        <f t="shared" ref="AI182" si="2089">IF(OR(ISERROR(VLOOKUP(CONCATENATE("ALI_",$C182,"_SEG_",$I182,"_PROV_",$D182),Catalogo_Precios,AI$8,FALSE)),M182=0),0,VLOOKUP(CONCATENATE("ALI_",$C182,"_SEG_",$I182,"_PROV_",$D182),Catalogo_Precios,AI$8,FALSE))</f>
        <v>832</v>
      </c>
      <c r="AJ182" s="57">
        <f t="shared" ref="AJ182" si="2090">IF(OR(ISERROR(VLOOKUP(CONCATENATE("ALI_",$C182,"_SEG_",$I182,"_PROV_",$D182),Catalogo_Precios,AJ$8,FALSE)),N182=0),0,VLOOKUP(CONCATENATE("ALI_",$C182,"_SEG_",$I182,"_PROV_",$D182),Catalogo_Precios,AJ$8,FALSE))</f>
        <v>832</v>
      </c>
      <c r="AK182" s="57">
        <f t="shared" ref="AK182" si="2091">IF(OR(ISERROR(VLOOKUP(CONCATENATE("ALI_",$C182,"_SEG_",$I182,"_PROV_",$D182),Catalogo_Precios,AK$8,FALSE)),O182=0),0,VLOOKUP(CONCATENATE("ALI_",$C182,"_SEG_",$I182,"_PROV_",$D182),Catalogo_Precios,AK$8,FALSE))</f>
        <v>832</v>
      </c>
      <c r="AL182" s="53"/>
      <c r="AM182" s="59" t="str">
        <f t="shared" si="1580"/>
        <v>ALI_6_SEG_11</v>
      </c>
      <c r="AN182" s="59" t="str">
        <f t="shared" si="1581"/>
        <v>ALI_6_SEG_11_VAL_9838899.2</v>
      </c>
      <c r="AO182" s="60">
        <f t="shared" ref="AO182" si="2092">IF(OR(AB182="",AB182=0),0,COUNTIF(Codificacion,AM182))</f>
        <v>4</v>
      </c>
      <c r="AP182" s="61">
        <f t="array" ref="AP182">MIN(IF(Codificacion=AM182,Total_Cotizacion,""))</f>
        <v>9336000</v>
      </c>
      <c r="AQ182" s="62" t="b">
        <f t="shared" si="1583"/>
        <v>0</v>
      </c>
      <c r="AR182" s="51" t="str">
        <f t="shared" ref="AR182" si="2093">IF(COUNTIF(Codificacion2,CONCATENATE(AM182,"_VAL_",AB182))&gt;1,"Empate","")</f>
        <v/>
      </c>
      <c r="AS182" s="63" t="str">
        <f t="shared" si="1585"/>
        <v/>
      </c>
      <c r="AT182" s="59" t="str">
        <f t="shared" si="1586"/>
        <v>ALI_6_SEG_11_</v>
      </c>
      <c r="AU182" s="63">
        <f t="shared" ref="AU182" si="2094">IF(AND(COUNTIF(Codificacion3,AT182)&lt;AO182),1,COUNTIF(Codificacion3,AT182))</f>
        <v>1</v>
      </c>
      <c r="AV182" s="62" t="str">
        <f t="shared" si="1588"/>
        <v>No Seleccionada</v>
      </c>
      <c r="AW182" s="53"/>
      <c r="AX182" s="51" t="str">
        <f t="shared" si="1589"/>
        <v>ALI_6_SEG_11FALSO</v>
      </c>
      <c r="AY182" s="51">
        <f t="shared" si="1569"/>
        <v>3</v>
      </c>
      <c r="AZ182" s="64" t="b">
        <f t="shared" si="1590"/>
        <v>0</v>
      </c>
    </row>
    <row r="183" spans="1:52" x14ac:dyDescent="0.2">
      <c r="A183" s="50" t="b">
        <f t="shared" si="778"/>
        <v>0</v>
      </c>
      <c r="B183" s="51" t="s">
        <v>54</v>
      </c>
      <c r="C183" s="52">
        <v>6</v>
      </c>
      <c r="D183" s="52">
        <f t="shared" ref="D183" si="2095">IF(ISERROR(VLOOKUP(E183,Proveedores,2,FALSE)),"",VLOOKUP(E183,Proveedores,2,FALSE))</f>
        <v>2087</v>
      </c>
      <c r="E183" s="53" t="s">
        <v>55</v>
      </c>
      <c r="F183" s="54">
        <v>308</v>
      </c>
      <c r="G183" s="53" t="s">
        <v>61</v>
      </c>
      <c r="H183" s="53" t="s">
        <v>70</v>
      </c>
      <c r="I183" s="52">
        <v>12</v>
      </c>
      <c r="J183" s="53" t="s">
        <v>58</v>
      </c>
      <c r="K183" s="55">
        <v>44835</v>
      </c>
      <c r="L183" s="56">
        <v>3637</v>
      </c>
      <c r="M183" s="56">
        <v>4237</v>
      </c>
      <c r="N183" s="56">
        <v>3286</v>
      </c>
      <c r="O183" s="56">
        <v>178</v>
      </c>
      <c r="P183" s="57">
        <v>832</v>
      </c>
      <c r="Q183" s="58">
        <v>0.05</v>
      </c>
      <c r="R183" s="57">
        <v>790.4</v>
      </c>
      <c r="S183" s="57">
        <v>832</v>
      </c>
      <c r="T183" s="58">
        <v>0.05</v>
      </c>
      <c r="U183" s="57">
        <v>790.4</v>
      </c>
      <c r="V183" s="57">
        <v>832</v>
      </c>
      <c r="W183" s="58">
        <v>0.05</v>
      </c>
      <c r="X183" s="57">
        <v>790.4</v>
      </c>
      <c r="Y183" s="57">
        <v>832</v>
      </c>
      <c r="Z183" s="58">
        <v>0.05</v>
      </c>
      <c r="AA183" s="57">
        <v>790.4</v>
      </c>
      <c r="AB183" s="57">
        <v>8961555.1999999993</v>
      </c>
      <c r="AC183" s="53" t="str">
        <f t="shared" si="1571"/>
        <v>Registro Valido</v>
      </c>
      <c r="AD183" s="57">
        <f t="shared" ref="AD183" si="2096">IF(OR(ISERROR(VLOOKUP(CONCATENATE("ALI_",$C183,"_SEG_",$I183,"_PROV_",$D183),Catalogo_Precios,AD$8,FALSE)),L183=0),0,VLOOKUP(CONCATENATE("ALI_",$C183,"_SEG_",$I183,"_PROV_",$D183),Catalogo_Precios,AD$8,FALSE))</f>
        <v>832</v>
      </c>
      <c r="AE183" s="57">
        <f t="shared" ref="AE183" si="2097">IF(OR(ISERROR(VLOOKUP(CONCATENATE("ALI_",$C183,"_SEG_",$I183,"_PROV_",$D183),Catalogo_Precios,AE$8,FALSE)),M183=0),0,VLOOKUP(CONCATENATE("ALI_",$C183,"_SEG_",$I183,"_PROV_",$D183),Catalogo_Precios,AE$8,FALSE))</f>
        <v>832</v>
      </c>
      <c r="AF183" s="57">
        <f t="shared" ref="AF183" si="2098">IF(OR(ISERROR(VLOOKUP(CONCATENATE("ALI_",$C183,"_SEG_",$I183,"_PROV_",$D183),Catalogo_Precios,AF$8,FALSE)),N183=0),0,VLOOKUP(CONCATENATE("ALI_",$C183,"_SEG_",$I183,"_PROV_",$D183),Catalogo_Precios,AF$8,FALSE))</f>
        <v>832</v>
      </c>
      <c r="AG183" s="57">
        <f t="shared" ref="AG183" si="2099">IF(OR(ISERROR(VLOOKUP(CONCATENATE("ALI_",$C183,"_SEG_",$I183,"_PROV_",$D183),Catalogo_Precios,AG$8,FALSE)),O183=0),0,VLOOKUP(CONCATENATE("ALI_",$C183,"_SEG_",$I183,"_PROV_",$D183),Catalogo_Precios,AG$8,FALSE))</f>
        <v>832</v>
      </c>
      <c r="AH183" s="57">
        <f t="shared" ref="AH183" si="2100">IF(OR(ISERROR(VLOOKUP(CONCATENATE("ALI_",$C183,"_SEG_",$I183,"_PROV_",$D183),Catalogo_Precios,AH$8,FALSE)),L183=0),0,VLOOKUP(CONCATENATE("ALI_",$C183,"_SEG_",$I183,"_PROV_",$D183),Catalogo_Precios,AH$8,FALSE))</f>
        <v>832</v>
      </c>
      <c r="AI183" s="57">
        <f t="shared" ref="AI183" si="2101">IF(OR(ISERROR(VLOOKUP(CONCATENATE("ALI_",$C183,"_SEG_",$I183,"_PROV_",$D183),Catalogo_Precios,AI$8,FALSE)),M183=0),0,VLOOKUP(CONCATENATE("ALI_",$C183,"_SEG_",$I183,"_PROV_",$D183),Catalogo_Precios,AI$8,FALSE))</f>
        <v>832</v>
      </c>
      <c r="AJ183" s="57">
        <f t="shared" ref="AJ183" si="2102">IF(OR(ISERROR(VLOOKUP(CONCATENATE("ALI_",$C183,"_SEG_",$I183,"_PROV_",$D183),Catalogo_Precios,AJ$8,FALSE)),N183=0),0,VLOOKUP(CONCATENATE("ALI_",$C183,"_SEG_",$I183,"_PROV_",$D183),Catalogo_Precios,AJ$8,FALSE))</f>
        <v>832</v>
      </c>
      <c r="AK183" s="57">
        <f t="shared" ref="AK183" si="2103">IF(OR(ISERROR(VLOOKUP(CONCATENATE("ALI_",$C183,"_SEG_",$I183,"_PROV_",$D183),Catalogo_Precios,AK$8,FALSE)),O183=0),0,VLOOKUP(CONCATENATE("ALI_",$C183,"_SEG_",$I183,"_PROV_",$D183),Catalogo_Precios,AK$8,FALSE))</f>
        <v>832</v>
      </c>
      <c r="AL183" s="53"/>
      <c r="AM183" s="59" t="str">
        <f t="shared" si="1580"/>
        <v>ALI_6_SEG_12</v>
      </c>
      <c r="AN183" s="59" t="str">
        <f t="shared" si="1581"/>
        <v>ALI_6_SEG_12_VAL_8961555.2</v>
      </c>
      <c r="AO183" s="60">
        <f t="shared" ref="AO183" si="2104">IF(OR(AB183="",AB183=0),0,COUNTIF(Codificacion,AM183))</f>
        <v>4</v>
      </c>
      <c r="AP183" s="61">
        <f t="array" ref="AP183">MIN(IF(Codificacion=AM183,Total_Cotizacion,""))</f>
        <v>8503500</v>
      </c>
      <c r="AQ183" s="62" t="b">
        <f t="shared" si="1583"/>
        <v>0</v>
      </c>
      <c r="AR183" s="51" t="str">
        <f t="shared" ref="AR183" si="2105">IF(COUNTIF(Codificacion2,CONCATENATE(AM183,"_VAL_",AB183))&gt;1,"Empate","")</f>
        <v/>
      </c>
      <c r="AS183" s="63" t="str">
        <f t="shared" si="1585"/>
        <v/>
      </c>
      <c r="AT183" s="59" t="str">
        <f t="shared" si="1586"/>
        <v>ALI_6_SEG_12_</v>
      </c>
      <c r="AU183" s="63">
        <f t="shared" ref="AU183" si="2106">IF(AND(COUNTIF(Codificacion3,AT183)&lt;AO183),1,COUNTIF(Codificacion3,AT183))</f>
        <v>1</v>
      </c>
      <c r="AV183" s="62" t="str">
        <f t="shared" si="1588"/>
        <v>No Seleccionada</v>
      </c>
      <c r="AW183" s="53"/>
      <c r="AX183" s="51" t="str">
        <f t="shared" si="1589"/>
        <v>ALI_6_SEG_12FALSO</v>
      </c>
      <c r="AY183" s="51">
        <f t="shared" si="1569"/>
        <v>3</v>
      </c>
      <c r="AZ183" s="64" t="b">
        <f t="shared" si="1590"/>
        <v>0</v>
      </c>
    </row>
    <row r="184" spans="1:52" x14ac:dyDescent="0.2">
      <c r="A184" s="50" t="b">
        <f t="shared" si="778"/>
        <v>0</v>
      </c>
      <c r="B184" s="51" t="s">
        <v>54</v>
      </c>
      <c r="C184" s="52">
        <v>6</v>
      </c>
      <c r="D184" s="52">
        <f t="shared" ref="D184" si="2107">IF(ISERROR(VLOOKUP(E184,Proveedores,2,FALSE)),"",VLOOKUP(E184,Proveedores,2,FALSE))</f>
        <v>2087</v>
      </c>
      <c r="E184" s="53" t="s">
        <v>55</v>
      </c>
      <c r="F184" s="54">
        <v>309</v>
      </c>
      <c r="G184" s="53" t="s">
        <v>61</v>
      </c>
      <c r="H184" s="53" t="s">
        <v>70</v>
      </c>
      <c r="I184" s="52">
        <v>13</v>
      </c>
      <c r="J184" s="53" t="s">
        <v>58</v>
      </c>
      <c r="K184" s="55">
        <v>44835</v>
      </c>
      <c r="L184" s="56">
        <v>3836</v>
      </c>
      <c r="M184" s="56">
        <v>4236</v>
      </c>
      <c r="N184" s="56">
        <v>3756</v>
      </c>
      <c r="O184" s="56">
        <v>170</v>
      </c>
      <c r="P184" s="57">
        <v>832</v>
      </c>
      <c r="Q184" s="58">
        <v>0.05</v>
      </c>
      <c r="R184" s="57">
        <v>790.4</v>
      </c>
      <c r="S184" s="57">
        <v>832</v>
      </c>
      <c r="T184" s="58">
        <v>0.05</v>
      </c>
      <c r="U184" s="57">
        <v>790.4</v>
      </c>
      <c r="V184" s="57">
        <v>832</v>
      </c>
      <c r="W184" s="58">
        <v>0.05</v>
      </c>
      <c r="X184" s="57">
        <v>790.4</v>
      </c>
      <c r="Y184" s="57">
        <v>832</v>
      </c>
      <c r="Z184" s="58">
        <v>0.05</v>
      </c>
      <c r="AA184" s="57">
        <v>790.4</v>
      </c>
      <c r="AB184" s="57">
        <v>9483219.1999999993</v>
      </c>
      <c r="AC184" s="53" t="str">
        <f t="shared" si="1571"/>
        <v>Registro Valido</v>
      </c>
      <c r="AD184" s="57">
        <f t="shared" ref="AD184" si="2108">IF(OR(ISERROR(VLOOKUP(CONCATENATE("ALI_",$C184,"_SEG_",$I184,"_PROV_",$D184),Catalogo_Precios,AD$8,FALSE)),L184=0),0,VLOOKUP(CONCATENATE("ALI_",$C184,"_SEG_",$I184,"_PROV_",$D184),Catalogo_Precios,AD$8,FALSE))</f>
        <v>832</v>
      </c>
      <c r="AE184" s="57">
        <f t="shared" ref="AE184" si="2109">IF(OR(ISERROR(VLOOKUP(CONCATENATE("ALI_",$C184,"_SEG_",$I184,"_PROV_",$D184),Catalogo_Precios,AE$8,FALSE)),M184=0),0,VLOOKUP(CONCATENATE("ALI_",$C184,"_SEG_",$I184,"_PROV_",$D184),Catalogo_Precios,AE$8,FALSE))</f>
        <v>832</v>
      </c>
      <c r="AF184" s="57">
        <f t="shared" ref="AF184" si="2110">IF(OR(ISERROR(VLOOKUP(CONCATENATE("ALI_",$C184,"_SEG_",$I184,"_PROV_",$D184),Catalogo_Precios,AF$8,FALSE)),N184=0),0,VLOOKUP(CONCATENATE("ALI_",$C184,"_SEG_",$I184,"_PROV_",$D184),Catalogo_Precios,AF$8,FALSE))</f>
        <v>832</v>
      </c>
      <c r="AG184" s="57">
        <f t="shared" ref="AG184" si="2111">IF(OR(ISERROR(VLOOKUP(CONCATENATE("ALI_",$C184,"_SEG_",$I184,"_PROV_",$D184),Catalogo_Precios,AG$8,FALSE)),O184=0),0,VLOOKUP(CONCATENATE("ALI_",$C184,"_SEG_",$I184,"_PROV_",$D184),Catalogo_Precios,AG$8,FALSE))</f>
        <v>832</v>
      </c>
      <c r="AH184" s="57">
        <f t="shared" ref="AH184" si="2112">IF(OR(ISERROR(VLOOKUP(CONCATENATE("ALI_",$C184,"_SEG_",$I184,"_PROV_",$D184),Catalogo_Precios,AH$8,FALSE)),L184=0),0,VLOOKUP(CONCATENATE("ALI_",$C184,"_SEG_",$I184,"_PROV_",$D184),Catalogo_Precios,AH$8,FALSE))</f>
        <v>832</v>
      </c>
      <c r="AI184" s="57">
        <f t="shared" ref="AI184" si="2113">IF(OR(ISERROR(VLOOKUP(CONCATENATE("ALI_",$C184,"_SEG_",$I184,"_PROV_",$D184),Catalogo_Precios,AI$8,FALSE)),M184=0),0,VLOOKUP(CONCATENATE("ALI_",$C184,"_SEG_",$I184,"_PROV_",$D184),Catalogo_Precios,AI$8,FALSE))</f>
        <v>832</v>
      </c>
      <c r="AJ184" s="57">
        <f t="shared" ref="AJ184" si="2114">IF(OR(ISERROR(VLOOKUP(CONCATENATE("ALI_",$C184,"_SEG_",$I184,"_PROV_",$D184),Catalogo_Precios,AJ$8,FALSE)),N184=0),0,VLOOKUP(CONCATENATE("ALI_",$C184,"_SEG_",$I184,"_PROV_",$D184),Catalogo_Precios,AJ$8,FALSE))</f>
        <v>832</v>
      </c>
      <c r="AK184" s="57">
        <f t="shared" ref="AK184" si="2115">IF(OR(ISERROR(VLOOKUP(CONCATENATE("ALI_",$C184,"_SEG_",$I184,"_PROV_",$D184),Catalogo_Precios,AK$8,FALSE)),O184=0),0,VLOOKUP(CONCATENATE("ALI_",$C184,"_SEG_",$I184,"_PROV_",$D184),Catalogo_Precios,AK$8,FALSE))</f>
        <v>832</v>
      </c>
      <c r="AL184" s="53"/>
      <c r="AM184" s="59" t="str">
        <f t="shared" si="1580"/>
        <v>ALI_6_SEG_13</v>
      </c>
      <c r="AN184" s="59" t="str">
        <f t="shared" si="1581"/>
        <v>ALI_6_SEG_13_VAL_9483219.2</v>
      </c>
      <c r="AO184" s="60">
        <f t="shared" ref="AO184" si="2116">IF(OR(AB184="",AB184=0),0,COUNTIF(Codificacion,AM184))</f>
        <v>4</v>
      </c>
      <c r="AP184" s="61">
        <f t="array" ref="AP184">MIN(IF(Codificacion=AM184,Total_Cotizacion,""))</f>
        <v>8998500</v>
      </c>
      <c r="AQ184" s="62" t="b">
        <f t="shared" si="1583"/>
        <v>0</v>
      </c>
      <c r="AR184" s="51" t="str">
        <f t="shared" ref="AR184" si="2117">IF(COUNTIF(Codificacion2,CONCATENATE(AM184,"_VAL_",AB184))&gt;1,"Empate","")</f>
        <v/>
      </c>
      <c r="AS184" s="63" t="str">
        <f t="shared" si="1585"/>
        <v/>
      </c>
      <c r="AT184" s="59" t="str">
        <f t="shared" si="1586"/>
        <v>ALI_6_SEG_13_</v>
      </c>
      <c r="AU184" s="63">
        <f t="shared" ref="AU184" si="2118">IF(AND(COUNTIF(Codificacion3,AT184)&lt;AO184),1,COUNTIF(Codificacion3,AT184))</f>
        <v>1</v>
      </c>
      <c r="AV184" s="62" t="str">
        <f t="shared" si="1588"/>
        <v>No Seleccionada</v>
      </c>
      <c r="AW184" s="53"/>
      <c r="AX184" s="51" t="str">
        <f t="shared" si="1589"/>
        <v>ALI_6_SEG_13FALSO</v>
      </c>
      <c r="AY184" s="51">
        <f t="shared" si="1569"/>
        <v>3</v>
      </c>
      <c r="AZ184" s="64" t="b">
        <f t="shared" si="1590"/>
        <v>0</v>
      </c>
    </row>
    <row r="185" spans="1:52" x14ac:dyDescent="0.2">
      <c r="A185" s="50" t="b">
        <f t="shared" si="778"/>
        <v>0</v>
      </c>
      <c r="B185" s="51" t="s">
        <v>54</v>
      </c>
      <c r="C185" s="52">
        <v>6</v>
      </c>
      <c r="D185" s="52">
        <f t="shared" ref="D185" si="2119">IF(ISERROR(VLOOKUP(E185,Proveedores,2,FALSE)),"",VLOOKUP(E185,Proveedores,2,FALSE))</f>
        <v>2087</v>
      </c>
      <c r="E185" s="53" t="s">
        <v>55</v>
      </c>
      <c r="F185" s="54">
        <v>310</v>
      </c>
      <c r="G185" s="53" t="s">
        <v>61</v>
      </c>
      <c r="H185" s="53" t="s">
        <v>70</v>
      </c>
      <c r="I185" s="52">
        <v>14</v>
      </c>
      <c r="J185" s="53" t="s">
        <v>58</v>
      </c>
      <c r="K185" s="55">
        <v>44835</v>
      </c>
      <c r="L185" s="56">
        <v>3827</v>
      </c>
      <c r="M185" s="56">
        <v>4459</v>
      </c>
      <c r="N185" s="56">
        <v>3456</v>
      </c>
      <c r="O185" s="56">
        <v>187</v>
      </c>
      <c r="P185" s="57">
        <v>832</v>
      </c>
      <c r="Q185" s="58">
        <v>0.05</v>
      </c>
      <c r="R185" s="57">
        <v>790.4</v>
      </c>
      <c r="S185" s="57">
        <v>832</v>
      </c>
      <c r="T185" s="58">
        <v>0.05</v>
      </c>
      <c r="U185" s="57">
        <v>790.4</v>
      </c>
      <c r="V185" s="57">
        <v>832</v>
      </c>
      <c r="W185" s="58">
        <v>0.05</v>
      </c>
      <c r="X185" s="57">
        <v>790.4</v>
      </c>
      <c r="Y185" s="57">
        <v>832</v>
      </c>
      <c r="Z185" s="58">
        <v>0.05</v>
      </c>
      <c r="AA185" s="57">
        <v>790.4</v>
      </c>
      <c r="AB185" s="57">
        <v>9428681.6000000015</v>
      </c>
      <c r="AC185" s="53" t="str">
        <f t="shared" si="1571"/>
        <v>Registro Valido</v>
      </c>
      <c r="AD185" s="57">
        <f t="shared" ref="AD185" si="2120">IF(OR(ISERROR(VLOOKUP(CONCATENATE("ALI_",$C185,"_SEG_",$I185,"_PROV_",$D185),Catalogo_Precios,AD$8,FALSE)),L185=0),0,VLOOKUP(CONCATENATE("ALI_",$C185,"_SEG_",$I185,"_PROV_",$D185),Catalogo_Precios,AD$8,FALSE))</f>
        <v>832</v>
      </c>
      <c r="AE185" s="57">
        <f t="shared" ref="AE185" si="2121">IF(OR(ISERROR(VLOOKUP(CONCATENATE("ALI_",$C185,"_SEG_",$I185,"_PROV_",$D185),Catalogo_Precios,AE$8,FALSE)),M185=0),0,VLOOKUP(CONCATENATE("ALI_",$C185,"_SEG_",$I185,"_PROV_",$D185),Catalogo_Precios,AE$8,FALSE))</f>
        <v>832</v>
      </c>
      <c r="AF185" s="57">
        <f t="shared" ref="AF185" si="2122">IF(OR(ISERROR(VLOOKUP(CONCATENATE("ALI_",$C185,"_SEG_",$I185,"_PROV_",$D185),Catalogo_Precios,AF$8,FALSE)),N185=0),0,VLOOKUP(CONCATENATE("ALI_",$C185,"_SEG_",$I185,"_PROV_",$D185),Catalogo_Precios,AF$8,FALSE))</f>
        <v>832</v>
      </c>
      <c r="AG185" s="57">
        <f t="shared" ref="AG185" si="2123">IF(OR(ISERROR(VLOOKUP(CONCATENATE("ALI_",$C185,"_SEG_",$I185,"_PROV_",$D185),Catalogo_Precios,AG$8,FALSE)),O185=0),0,VLOOKUP(CONCATENATE("ALI_",$C185,"_SEG_",$I185,"_PROV_",$D185),Catalogo_Precios,AG$8,FALSE))</f>
        <v>832</v>
      </c>
      <c r="AH185" s="57">
        <f t="shared" ref="AH185" si="2124">IF(OR(ISERROR(VLOOKUP(CONCATENATE("ALI_",$C185,"_SEG_",$I185,"_PROV_",$D185),Catalogo_Precios,AH$8,FALSE)),L185=0),0,VLOOKUP(CONCATENATE("ALI_",$C185,"_SEG_",$I185,"_PROV_",$D185),Catalogo_Precios,AH$8,FALSE))</f>
        <v>832</v>
      </c>
      <c r="AI185" s="57">
        <f t="shared" ref="AI185" si="2125">IF(OR(ISERROR(VLOOKUP(CONCATENATE("ALI_",$C185,"_SEG_",$I185,"_PROV_",$D185),Catalogo_Precios,AI$8,FALSE)),M185=0),0,VLOOKUP(CONCATENATE("ALI_",$C185,"_SEG_",$I185,"_PROV_",$D185),Catalogo_Precios,AI$8,FALSE))</f>
        <v>832</v>
      </c>
      <c r="AJ185" s="57">
        <f t="shared" ref="AJ185" si="2126">IF(OR(ISERROR(VLOOKUP(CONCATENATE("ALI_",$C185,"_SEG_",$I185,"_PROV_",$D185),Catalogo_Precios,AJ$8,FALSE)),N185=0),0,VLOOKUP(CONCATENATE("ALI_",$C185,"_SEG_",$I185,"_PROV_",$D185),Catalogo_Precios,AJ$8,FALSE))</f>
        <v>832</v>
      </c>
      <c r="AK185" s="57">
        <f t="shared" ref="AK185" si="2127">IF(OR(ISERROR(VLOOKUP(CONCATENATE("ALI_",$C185,"_SEG_",$I185,"_PROV_",$D185),Catalogo_Precios,AK$8,FALSE)),O185=0),0,VLOOKUP(CONCATENATE("ALI_",$C185,"_SEG_",$I185,"_PROV_",$D185),Catalogo_Precios,AK$8,FALSE))</f>
        <v>832</v>
      </c>
      <c r="AL185" s="53"/>
      <c r="AM185" s="59" t="str">
        <f t="shared" si="1580"/>
        <v>ALI_6_SEG_14</v>
      </c>
      <c r="AN185" s="59" t="str">
        <f t="shared" si="1581"/>
        <v>ALI_6_SEG_14_VAL_9428681.6</v>
      </c>
      <c r="AO185" s="60">
        <f t="shared" ref="AO185" si="2128">IF(OR(AB185="",AB185=0),0,COUNTIF(Codificacion,AM185))</f>
        <v>4</v>
      </c>
      <c r="AP185" s="61">
        <f t="array" ref="AP185">MIN(IF(Codificacion=AM185,Total_Cotizacion,""))</f>
        <v>8946750</v>
      </c>
      <c r="AQ185" s="62" t="b">
        <f t="shared" si="1583"/>
        <v>0</v>
      </c>
      <c r="AR185" s="51" t="str">
        <f t="shared" ref="AR185" si="2129">IF(COUNTIF(Codificacion2,CONCATENATE(AM185,"_VAL_",AB185))&gt;1,"Empate","")</f>
        <v/>
      </c>
      <c r="AS185" s="63" t="str">
        <f t="shared" si="1585"/>
        <v/>
      </c>
      <c r="AT185" s="59" t="str">
        <f t="shared" si="1586"/>
        <v>ALI_6_SEG_14_</v>
      </c>
      <c r="AU185" s="63">
        <f t="shared" ref="AU185" si="2130">IF(AND(COUNTIF(Codificacion3,AT185)&lt;AO185),1,COUNTIF(Codificacion3,AT185))</f>
        <v>1</v>
      </c>
      <c r="AV185" s="62" t="str">
        <f t="shared" si="1588"/>
        <v>No Seleccionada</v>
      </c>
      <c r="AW185" s="53"/>
      <c r="AX185" s="51" t="str">
        <f t="shared" si="1589"/>
        <v>ALI_6_SEG_14FALSO</v>
      </c>
      <c r="AY185" s="51">
        <f t="shared" si="1569"/>
        <v>3</v>
      </c>
      <c r="AZ185" s="64" t="b">
        <f t="shared" si="1590"/>
        <v>0</v>
      </c>
    </row>
    <row r="186" spans="1:52" x14ac:dyDescent="0.2">
      <c r="A186" s="50" t="b">
        <f t="shared" si="778"/>
        <v>0</v>
      </c>
      <c r="B186" s="51" t="s">
        <v>54</v>
      </c>
      <c r="C186" s="52">
        <v>6</v>
      </c>
      <c r="D186" s="52">
        <f t="shared" ref="D186" si="2131">IF(ISERROR(VLOOKUP(E186,Proveedores,2,FALSE)),"",VLOOKUP(E186,Proveedores,2,FALSE))</f>
        <v>2087</v>
      </c>
      <c r="E186" s="53" t="s">
        <v>55</v>
      </c>
      <c r="F186" s="54">
        <v>311</v>
      </c>
      <c r="G186" s="53" t="s">
        <v>61</v>
      </c>
      <c r="H186" s="53" t="s">
        <v>70</v>
      </c>
      <c r="I186" s="52">
        <v>15</v>
      </c>
      <c r="J186" s="53" t="s">
        <v>58</v>
      </c>
      <c r="K186" s="55">
        <v>44835</v>
      </c>
      <c r="L186" s="56">
        <v>3617</v>
      </c>
      <c r="M186" s="56">
        <v>4215</v>
      </c>
      <c r="N186" s="56">
        <v>3267</v>
      </c>
      <c r="O186" s="56">
        <v>177</v>
      </c>
      <c r="P186" s="57">
        <v>832</v>
      </c>
      <c r="Q186" s="58">
        <v>0.05</v>
      </c>
      <c r="R186" s="57">
        <v>790.4</v>
      </c>
      <c r="S186" s="57">
        <v>832</v>
      </c>
      <c r="T186" s="58">
        <v>0.05</v>
      </c>
      <c r="U186" s="57">
        <v>790.4</v>
      </c>
      <c r="V186" s="57">
        <v>832</v>
      </c>
      <c r="W186" s="58">
        <v>0.05</v>
      </c>
      <c r="X186" s="57">
        <v>790.4</v>
      </c>
      <c r="Y186" s="57">
        <v>832</v>
      </c>
      <c r="Z186" s="58">
        <v>0.05</v>
      </c>
      <c r="AA186" s="57">
        <v>790.4</v>
      </c>
      <c r="AB186" s="57">
        <v>8912550.4000000004</v>
      </c>
      <c r="AC186" s="53" t="str">
        <f t="shared" si="1571"/>
        <v>Registro Valido</v>
      </c>
      <c r="AD186" s="57">
        <f t="shared" ref="AD186" si="2132">IF(OR(ISERROR(VLOOKUP(CONCATENATE("ALI_",$C186,"_SEG_",$I186,"_PROV_",$D186),Catalogo_Precios,AD$8,FALSE)),L186=0),0,VLOOKUP(CONCATENATE("ALI_",$C186,"_SEG_",$I186,"_PROV_",$D186),Catalogo_Precios,AD$8,FALSE))</f>
        <v>832</v>
      </c>
      <c r="AE186" s="57">
        <f t="shared" ref="AE186" si="2133">IF(OR(ISERROR(VLOOKUP(CONCATENATE("ALI_",$C186,"_SEG_",$I186,"_PROV_",$D186),Catalogo_Precios,AE$8,FALSE)),M186=0),0,VLOOKUP(CONCATENATE("ALI_",$C186,"_SEG_",$I186,"_PROV_",$D186),Catalogo_Precios,AE$8,FALSE))</f>
        <v>832</v>
      </c>
      <c r="AF186" s="57">
        <f t="shared" ref="AF186" si="2134">IF(OR(ISERROR(VLOOKUP(CONCATENATE("ALI_",$C186,"_SEG_",$I186,"_PROV_",$D186),Catalogo_Precios,AF$8,FALSE)),N186=0),0,VLOOKUP(CONCATENATE("ALI_",$C186,"_SEG_",$I186,"_PROV_",$D186),Catalogo_Precios,AF$8,FALSE))</f>
        <v>832</v>
      </c>
      <c r="AG186" s="57">
        <f t="shared" ref="AG186" si="2135">IF(OR(ISERROR(VLOOKUP(CONCATENATE("ALI_",$C186,"_SEG_",$I186,"_PROV_",$D186),Catalogo_Precios,AG$8,FALSE)),O186=0),0,VLOOKUP(CONCATENATE("ALI_",$C186,"_SEG_",$I186,"_PROV_",$D186),Catalogo_Precios,AG$8,FALSE))</f>
        <v>832</v>
      </c>
      <c r="AH186" s="57">
        <f t="shared" ref="AH186" si="2136">IF(OR(ISERROR(VLOOKUP(CONCATENATE("ALI_",$C186,"_SEG_",$I186,"_PROV_",$D186),Catalogo_Precios,AH$8,FALSE)),L186=0),0,VLOOKUP(CONCATENATE("ALI_",$C186,"_SEG_",$I186,"_PROV_",$D186),Catalogo_Precios,AH$8,FALSE))</f>
        <v>832</v>
      </c>
      <c r="AI186" s="57">
        <f t="shared" ref="AI186" si="2137">IF(OR(ISERROR(VLOOKUP(CONCATENATE("ALI_",$C186,"_SEG_",$I186,"_PROV_",$D186),Catalogo_Precios,AI$8,FALSE)),M186=0),0,VLOOKUP(CONCATENATE("ALI_",$C186,"_SEG_",$I186,"_PROV_",$D186),Catalogo_Precios,AI$8,FALSE))</f>
        <v>832</v>
      </c>
      <c r="AJ186" s="57">
        <f t="shared" ref="AJ186" si="2138">IF(OR(ISERROR(VLOOKUP(CONCATENATE("ALI_",$C186,"_SEG_",$I186,"_PROV_",$D186),Catalogo_Precios,AJ$8,FALSE)),N186=0),0,VLOOKUP(CONCATENATE("ALI_",$C186,"_SEG_",$I186,"_PROV_",$D186),Catalogo_Precios,AJ$8,FALSE))</f>
        <v>832</v>
      </c>
      <c r="AK186" s="57">
        <f t="shared" ref="AK186" si="2139">IF(OR(ISERROR(VLOOKUP(CONCATENATE("ALI_",$C186,"_SEG_",$I186,"_PROV_",$D186),Catalogo_Precios,AK$8,FALSE)),O186=0),0,VLOOKUP(CONCATENATE("ALI_",$C186,"_SEG_",$I186,"_PROV_",$D186),Catalogo_Precios,AK$8,FALSE))</f>
        <v>832</v>
      </c>
      <c r="AL186" s="53"/>
      <c r="AM186" s="59" t="str">
        <f t="shared" si="1580"/>
        <v>ALI_6_SEG_15</v>
      </c>
      <c r="AN186" s="59" t="str">
        <f t="shared" si="1581"/>
        <v>ALI_6_SEG_15_VAL_8912550.4</v>
      </c>
      <c r="AO186" s="60">
        <f t="shared" ref="AO186" si="2140">IF(OR(AB186="",AB186=0),0,COUNTIF(Codificacion,AM186))</f>
        <v>4</v>
      </c>
      <c r="AP186" s="61">
        <f t="array" ref="AP186">MIN(IF(Codificacion=AM186,Total_Cotizacion,""))</f>
        <v>8457000</v>
      </c>
      <c r="AQ186" s="62" t="b">
        <f t="shared" si="1583"/>
        <v>0</v>
      </c>
      <c r="AR186" s="51" t="str">
        <f t="shared" ref="AR186" si="2141">IF(COUNTIF(Codificacion2,CONCATENATE(AM186,"_VAL_",AB186))&gt;1,"Empate","")</f>
        <v/>
      </c>
      <c r="AS186" s="63" t="str">
        <f t="shared" si="1585"/>
        <v/>
      </c>
      <c r="AT186" s="59" t="str">
        <f t="shared" si="1586"/>
        <v>ALI_6_SEG_15_</v>
      </c>
      <c r="AU186" s="63">
        <f t="shared" ref="AU186" si="2142">IF(AND(COUNTIF(Codificacion3,AT186)&lt;AO186),1,COUNTIF(Codificacion3,AT186))</f>
        <v>1</v>
      </c>
      <c r="AV186" s="62" t="str">
        <f t="shared" si="1588"/>
        <v>No Seleccionada</v>
      </c>
      <c r="AW186" s="53"/>
      <c r="AX186" s="51" t="str">
        <f t="shared" si="1589"/>
        <v>ALI_6_SEG_15FALSO</v>
      </c>
      <c r="AY186" s="51">
        <f t="shared" si="1569"/>
        <v>3</v>
      </c>
      <c r="AZ186" s="64" t="b">
        <f t="shared" si="1590"/>
        <v>0</v>
      </c>
    </row>
    <row r="187" spans="1:52" x14ac:dyDescent="0.2">
      <c r="A187" s="50" t="b">
        <f t="shared" si="778"/>
        <v>0</v>
      </c>
      <c r="B187" s="51" t="s">
        <v>54</v>
      </c>
      <c r="C187" s="52">
        <v>32</v>
      </c>
      <c r="D187" s="52">
        <f t="shared" ref="D187" si="2143">IF(ISERROR(VLOOKUP(E187,Proveedores,2,FALSE)),"",VLOOKUP(E187,Proveedores,2,FALSE))</f>
        <v>2087</v>
      </c>
      <c r="E187" s="53" t="s">
        <v>55</v>
      </c>
      <c r="F187" s="54">
        <v>312</v>
      </c>
      <c r="G187" s="53" t="s">
        <v>71</v>
      </c>
      <c r="H187" s="53" t="s">
        <v>72</v>
      </c>
      <c r="I187" s="52">
        <v>1</v>
      </c>
      <c r="J187" s="53" t="s">
        <v>58</v>
      </c>
      <c r="K187" s="55">
        <v>44835</v>
      </c>
      <c r="L187" s="56">
        <v>407</v>
      </c>
      <c r="M187" s="56">
        <v>556</v>
      </c>
      <c r="N187" s="56">
        <v>827</v>
      </c>
      <c r="O187" s="56">
        <v>0</v>
      </c>
      <c r="P187" s="57">
        <v>709</v>
      </c>
      <c r="Q187" s="58">
        <v>0.1</v>
      </c>
      <c r="R187" s="57">
        <v>638.1</v>
      </c>
      <c r="S187" s="57">
        <v>709</v>
      </c>
      <c r="T187" s="58">
        <v>0.1</v>
      </c>
      <c r="U187" s="57">
        <v>638.1</v>
      </c>
      <c r="V187" s="57">
        <v>709</v>
      </c>
      <c r="W187" s="58">
        <v>0.1</v>
      </c>
      <c r="X187" s="57">
        <v>638.1</v>
      </c>
      <c r="Y187" s="57">
        <v>0</v>
      </c>
      <c r="Z187" s="58"/>
      <c r="AA187" s="57">
        <v>0</v>
      </c>
      <c r="AB187" s="57">
        <v>1142199</v>
      </c>
      <c r="AC187" s="53" t="str">
        <f t="shared" si="1571"/>
        <v>Registro Valido</v>
      </c>
      <c r="AD187" s="57">
        <f t="shared" ref="AD187" si="2144">IF(OR(ISERROR(VLOOKUP(CONCATENATE("ALI_",$C187,"_SEG_",$I187,"_PROV_",$D187),Catalogo_Precios,AD$8,FALSE)),L187=0),0,VLOOKUP(CONCATENATE("ALI_",$C187,"_SEG_",$I187,"_PROV_",$D187),Catalogo_Precios,AD$8,FALSE))</f>
        <v>709</v>
      </c>
      <c r="AE187" s="57">
        <f t="shared" ref="AE187" si="2145">IF(OR(ISERROR(VLOOKUP(CONCATENATE("ALI_",$C187,"_SEG_",$I187,"_PROV_",$D187),Catalogo_Precios,AE$8,FALSE)),M187=0),0,VLOOKUP(CONCATENATE("ALI_",$C187,"_SEG_",$I187,"_PROV_",$D187),Catalogo_Precios,AE$8,FALSE))</f>
        <v>709</v>
      </c>
      <c r="AF187" s="57">
        <f t="shared" ref="AF187" si="2146">IF(OR(ISERROR(VLOOKUP(CONCATENATE("ALI_",$C187,"_SEG_",$I187,"_PROV_",$D187),Catalogo_Precios,AF$8,FALSE)),N187=0),0,VLOOKUP(CONCATENATE("ALI_",$C187,"_SEG_",$I187,"_PROV_",$D187),Catalogo_Precios,AF$8,FALSE))</f>
        <v>709</v>
      </c>
      <c r="AG187" s="57">
        <f t="shared" ref="AG187" si="2147">IF(OR(ISERROR(VLOOKUP(CONCATENATE("ALI_",$C187,"_SEG_",$I187,"_PROV_",$D187),Catalogo_Precios,AG$8,FALSE)),O187=0),0,VLOOKUP(CONCATENATE("ALI_",$C187,"_SEG_",$I187,"_PROV_",$D187),Catalogo_Precios,AG$8,FALSE))</f>
        <v>0</v>
      </c>
      <c r="AH187" s="57">
        <f t="shared" ref="AH187" si="2148">IF(OR(ISERROR(VLOOKUP(CONCATENATE("ALI_",$C187,"_SEG_",$I187,"_PROV_",$D187),Catalogo_Precios,AH$8,FALSE)),L187=0),0,VLOOKUP(CONCATENATE("ALI_",$C187,"_SEG_",$I187,"_PROV_",$D187),Catalogo_Precios,AH$8,FALSE))</f>
        <v>709</v>
      </c>
      <c r="AI187" s="57">
        <f t="shared" ref="AI187" si="2149">IF(OR(ISERROR(VLOOKUP(CONCATENATE("ALI_",$C187,"_SEG_",$I187,"_PROV_",$D187),Catalogo_Precios,AI$8,FALSE)),M187=0),0,VLOOKUP(CONCATENATE("ALI_",$C187,"_SEG_",$I187,"_PROV_",$D187),Catalogo_Precios,AI$8,FALSE))</f>
        <v>709</v>
      </c>
      <c r="AJ187" s="57">
        <f t="shared" ref="AJ187" si="2150">IF(OR(ISERROR(VLOOKUP(CONCATENATE("ALI_",$C187,"_SEG_",$I187,"_PROV_",$D187),Catalogo_Precios,AJ$8,FALSE)),N187=0),0,VLOOKUP(CONCATENATE("ALI_",$C187,"_SEG_",$I187,"_PROV_",$D187),Catalogo_Precios,AJ$8,FALSE))</f>
        <v>709</v>
      </c>
      <c r="AK187" s="57">
        <f t="shared" ref="AK187" si="2151">IF(OR(ISERROR(VLOOKUP(CONCATENATE("ALI_",$C187,"_SEG_",$I187,"_PROV_",$D187),Catalogo_Precios,AK$8,FALSE)),O187=0),0,VLOOKUP(CONCATENATE("ALI_",$C187,"_SEG_",$I187,"_PROV_",$D187),Catalogo_Precios,AK$8,FALSE))</f>
        <v>0</v>
      </c>
      <c r="AL187" s="53"/>
      <c r="AM187" s="59" t="str">
        <f t="shared" si="1580"/>
        <v>ALI_32_SEG_1</v>
      </c>
      <c r="AN187" s="59" t="str">
        <f t="shared" si="1581"/>
        <v>ALI_32_SEG_1_VAL_1142199</v>
      </c>
      <c r="AO187" s="60">
        <f t="shared" ref="AO187" si="2152">IF(OR(AB187="",AB187=0),0,COUNTIF(Codificacion,AM187))</f>
        <v>4</v>
      </c>
      <c r="AP187" s="61">
        <f t="array" ref="AP187">MIN(IF(Codificacion=AM187,Total_Cotizacion,""))</f>
        <v>1015288.0000000001</v>
      </c>
      <c r="AQ187" s="62" t="b">
        <f t="shared" si="1583"/>
        <v>0</v>
      </c>
      <c r="AR187" s="51" t="str">
        <f t="shared" ref="AR187" si="2153">IF(COUNTIF(Codificacion2,CONCATENATE(AM187,"_VAL_",AB187))&gt;1,"Empate","")</f>
        <v/>
      </c>
      <c r="AS187" s="63" t="str">
        <f t="shared" si="1585"/>
        <v/>
      </c>
      <c r="AT187" s="59" t="str">
        <f t="shared" si="1586"/>
        <v>ALI_32_SEG_1_</v>
      </c>
      <c r="AU187" s="63">
        <f t="shared" ref="AU187" si="2154">IF(AND(COUNTIF(Codificacion3,AT187)&lt;AO187),1,COUNTIF(Codificacion3,AT187))</f>
        <v>1</v>
      </c>
      <c r="AV187" s="62" t="str">
        <f t="shared" si="1588"/>
        <v>No Seleccionada</v>
      </c>
      <c r="AW187" s="53"/>
      <c r="AX187" s="51" t="str">
        <f t="shared" si="1589"/>
        <v>ALI_32_SEG_1FALSO</v>
      </c>
      <c r="AY187" s="51">
        <f t="shared" si="1569"/>
        <v>3</v>
      </c>
      <c r="AZ187" s="64" t="b">
        <f t="shared" si="1590"/>
        <v>0</v>
      </c>
    </row>
    <row r="188" spans="1:52" x14ac:dyDescent="0.2">
      <c r="A188" s="50" t="b">
        <f t="shared" si="778"/>
        <v>0</v>
      </c>
      <c r="B188" s="51" t="s">
        <v>54</v>
      </c>
      <c r="C188" s="52">
        <v>32</v>
      </c>
      <c r="D188" s="52">
        <f t="shared" ref="D188" si="2155">IF(ISERROR(VLOOKUP(E188,Proveedores,2,FALSE)),"",VLOOKUP(E188,Proveedores,2,FALSE))</f>
        <v>2087</v>
      </c>
      <c r="E188" s="53" t="s">
        <v>55</v>
      </c>
      <c r="F188" s="54">
        <v>313</v>
      </c>
      <c r="G188" s="53" t="s">
        <v>71</v>
      </c>
      <c r="H188" s="53" t="s">
        <v>72</v>
      </c>
      <c r="I188" s="52">
        <v>2</v>
      </c>
      <c r="J188" s="53" t="s">
        <v>58</v>
      </c>
      <c r="K188" s="55">
        <v>44835</v>
      </c>
      <c r="L188" s="56">
        <v>416</v>
      </c>
      <c r="M188" s="56">
        <v>569</v>
      </c>
      <c r="N188" s="56">
        <v>846</v>
      </c>
      <c r="O188" s="56">
        <v>0</v>
      </c>
      <c r="P188" s="57">
        <v>709</v>
      </c>
      <c r="Q188" s="58">
        <v>0.1</v>
      </c>
      <c r="R188" s="57">
        <v>638.1</v>
      </c>
      <c r="S188" s="57">
        <v>709</v>
      </c>
      <c r="T188" s="58">
        <v>0.1</v>
      </c>
      <c r="U188" s="57">
        <v>638.1</v>
      </c>
      <c r="V188" s="57">
        <v>709</v>
      </c>
      <c r="W188" s="58">
        <v>0.1</v>
      </c>
      <c r="X188" s="57">
        <v>638.1</v>
      </c>
      <c r="Y188" s="57">
        <v>0</v>
      </c>
      <c r="Z188" s="58"/>
      <c r="AA188" s="57">
        <v>0</v>
      </c>
      <c r="AB188" s="57">
        <v>1168361.1000000001</v>
      </c>
      <c r="AC188" s="53" t="str">
        <f t="shared" si="1571"/>
        <v>Registro Valido</v>
      </c>
      <c r="AD188" s="57">
        <f t="shared" ref="AD188" si="2156">IF(OR(ISERROR(VLOOKUP(CONCATENATE("ALI_",$C188,"_SEG_",$I188,"_PROV_",$D188),Catalogo_Precios,AD$8,FALSE)),L188=0),0,VLOOKUP(CONCATENATE("ALI_",$C188,"_SEG_",$I188,"_PROV_",$D188),Catalogo_Precios,AD$8,FALSE))</f>
        <v>709</v>
      </c>
      <c r="AE188" s="57">
        <f t="shared" ref="AE188" si="2157">IF(OR(ISERROR(VLOOKUP(CONCATENATE("ALI_",$C188,"_SEG_",$I188,"_PROV_",$D188),Catalogo_Precios,AE$8,FALSE)),M188=0),0,VLOOKUP(CONCATENATE("ALI_",$C188,"_SEG_",$I188,"_PROV_",$D188),Catalogo_Precios,AE$8,FALSE))</f>
        <v>709</v>
      </c>
      <c r="AF188" s="57">
        <f t="shared" ref="AF188" si="2158">IF(OR(ISERROR(VLOOKUP(CONCATENATE("ALI_",$C188,"_SEG_",$I188,"_PROV_",$D188),Catalogo_Precios,AF$8,FALSE)),N188=0),0,VLOOKUP(CONCATENATE("ALI_",$C188,"_SEG_",$I188,"_PROV_",$D188),Catalogo_Precios,AF$8,FALSE))</f>
        <v>709</v>
      </c>
      <c r="AG188" s="57">
        <f t="shared" ref="AG188" si="2159">IF(OR(ISERROR(VLOOKUP(CONCATENATE("ALI_",$C188,"_SEG_",$I188,"_PROV_",$D188),Catalogo_Precios,AG$8,FALSE)),O188=0),0,VLOOKUP(CONCATENATE("ALI_",$C188,"_SEG_",$I188,"_PROV_",$D188),Catalogo_Precios,AG$8,FALSE))</f>
        <v>0</v>
      </c>
      <c r="AH188" s="57">
        <f t="shared" ref="AH188" si="2160">IF(OR(ISERROR(VLOOKUP(CONCATENATE("ALI_",$C188,"_SEG_",$I188,"_PROV_",$D188),Catalogo_Precios,AH$8,FALSE)),L188=0),0,VLOOKUP(CONCATENATE("ALI_",$C188,"_SEG_",$I188,"_PROV_",$D188),Catalogo_Precios,AH$8,FALSE))</f>
        <v>709</v>
      </c>
      <c r="AI188" s="57">
        <f t="shared" ref="AI188" si="2161">IF(OR(ISERROR(VLOOKUP(CONCATENATE("ALI_",$C188,"_SEG_",$I188,"_PROV_",$D188),Catalogo_Precios,AI$8,FALSE)),M188=0),0,VLOOKUP(CONCATENATE("ALI_",$C188,"_SEG_",$I188,"_PROV_",$D188),Catalogo_Precios,AI$8,FALSE))</f>
        <v>709</v>
      </c>
      <c r="AJ188" s="57">
        <f t="shared" ref="AJ188" si="2162">IF(OR(ISERROR(VLOOKUP(CONCATENATE("ALI_",$C188,"_SEG_",$I188,"_PROV_",$D188),Catalogo_Precios,AJ$8,FALSE)),N188=0),0,VLOOKUP(CONCATENATE("ALI_",$C188,"_SEG_",$I188,"_PROV_",$D188),Catalogo_Precios,AJ$8,FALSE))</f>
        <v>709</v>
      </c>
      <c r="AK188" s="57">
        <f t="shared" ref="AK188" si="2163">IF(OR(ISERROR(VLOOKUP(CONCATENATE("ALI_",$C188,"_SEG_",$I188,"_PROV_",$D188),Catalogo_Precios,AK$8,FALSE)),O188=0),0,VLOOKUP(CONCATENATE("ALI_",$C188,"_SEG_",$I188,"_PROV_",$D188),Catalogo_Precios,AK$8,FALSE))</f>
        <v>0</v>
      </c>
      <c r="AL188" s="53"/>
      <c r="AM188" s="59" t="str">
        <f t="shared" si="1580"/>
        <v>ALI_32_SEG_2</v>
      </c>
      <c r="AN188" s="59" t="str">
        <f t="shared" si="1581"/>
        <v>ALI_32_SEG_2_VAL_1168361.1</v>
      </c>
      <c r="AO188" s="60">
        <f t="shared" ref="AO188" si="2164">IF(OR(AB188="",AB188=0),0,COUNTIF(Codificacion,AM188))</f>
        <v>4</v>
      </c>
      <c r="AP188" s="61">
        <f t="array" ref="AP188">MIN(IF(Codificacion=AM188,Total_Cotizacion,""))</f>
        <v>1038543.2</v>
      </c>
      <c r="AQ188" s="62" t="b">
        <f t="shared" si="1583"/>
        <v>0</v>
      </c>
      <c r="AR188" s="51" t="str">
        <f t="shared" ref="AR188" si="2165">IF(COUNTIF(Codificacion2,CONCATENATE(AM188,"_VAL_",AB188))&gt;1,"Empate","")</f>
        <v/>
      </c>
      <c r="AS188" s="63" t="str">
        <f t="shared" si="1585"/>
        <v/>
      </c>
      <c r="AT188" s="59" t="str">
        <f t="shared" si="1586"/>
        <v>ALI_32_SEG_2_</v>
      </c>
      <c r="AU188" s="63">
        <f t="shared" ref="AU188" si="2166">IF(AND(COUNTIF(Codificacion3,AT188)&lt;AO188),1,COUNTIF(Codificacion3,AT188))</f>
        <v>1</v>
      </c>
      <c r="AV188" s="62" t="str">
        <f t="shared" si="1588"/>
        <v>No Seleccionada</v>
      </c>
      <c r="AW188" s="53"/>
      <c r="AX188" s="51" t="str">
        <f t="shared" si="1589"/>
        <v>ALI_32_SEG_2FALSO</v>
      </c>
      <c r="AY188" s="51">
        <f t="shared" si="1569"/>
        <v>3</v>
      </c>
      <c r="AZ188" s="64" t="b">
        <f t="shared" si="1590"/>
        <v>0</v>
      </c>
    </row>
    <row r="189" spans="1:52" x14ac:dyDescent="0.2">
      <c r="A189" s="50" t="b">
        <f t="shared" si="778"/>
        <v>0</v>
      </c>
      <c r="B189" s="51" t="s">
        <v>54</v>
      </c>
      <c r="C189" s="52">
        <v>32</v>
      </c>
      <c r="D189" s="52">
        <f t="shared" ref="D189" si="2167">IF(ISERROR(VLOOKUP(E189,Proveedores,2,FALSE)),"",VLOOKUP(E189,Proveedores,2,FALSE))</f>
        <v>2087</v>
      </c>
      <c r="E189" s="53" t="s">
        <v>55</v>
      </c>
      <c r="F189" s="54">
        <v>314</v>
      </c>
      <c r="G189" s="53" t="s">
        <v>71</v>
      </c>
      <c r="H189" s="53" t="s">
        <v>72</v>
      </c>
      <c r="I189" s="52">
        <v>3</v>
      </c>
      <c r="J189" s="53" t="s">
        <v>58</v>
      </c>
      <c r="K189" s="55">
        <v>44835</v>
      </c>
      <c r="L189" s="56">
        <v>413</v>
      </c>
      <c r="M189" s="56">
        <v>565</v>
      </c>
      <c r="N189" s="56">
        <v>841</v>
      </c>
      <c r="O189" s="56">
        <v>0</v>
      </c>
      <c r="P189" s="57">
        <v>709</v>
      </c>
      <c r="Q189" s="58">
        <v>0.1</v>
      </c>
      <c r="R189" s="57">
        <v>638.1</v>
      </c>
      <c r="S189" s="57">
        <v>709</v>
      </c>
      <c r="T189" s="58">
        <v>0.1</v>
      </c>
      <c r="U189" s="57">
        <v>638.1</v>
      </c>
      <c r="V189" s="57">
        <v>709</v>
      </c>
      <c r="W189" s="58">
        <v>0.1</v>
      </c>
      <c r="X189" s="57">
        <v>638.1</v>
      </c>
      <c r="Y189" s="57">
        <v>0</v>
      </c>
      <c r="Z189" s="58"/>
      <c r="AA189" s="57">
        <v>0</v>
      </c>
      <c r="AB189" s="57">
        <v>1160703.8999999999</v>
      </c>
      <c r="AC189" s="53" t="str">
        <f t="shared" si="1571"/>
        <v>Registro Valido</v>
      </c>
      <c r="AD189" s="57">
        <f t="shared" ref="AD189" si="2168">IF(OR(ISERROR(VLOOKUP(CONCATENATE("ALI_",$C189,"_SEG_",$I189,"_PROV_",$D189),Catalogo_Precios,AD$8,FALSE)),L189=0),0,VLOOKUP(CONCATENATE("ALI_",$C189,"_SEG_",$I189,"_PROV_",$D189),Catalogo_Precios,AD$8,FALSE))</f>
        <v>709</v>
      </c>
      <c r="AE189" s="57">
        <f t="shared" ref="AE189" si="2169">IF(OR(ISERROR(VLOOKUP(CONCATENATE("ALI_",$C189,"_SEG_",$I189,"_PROV_",$D189),Catalogo_Precios,AE$8,FALSE)),M189=0),0,VLOOKUP(CONCATENATE("ALI_",$C189,"_SEG_",$I189,"_PROV_",$D189),Catalogo_Precios,AE$8,FALSE))</f>
        <v>709</v>
      </c>
      <c r="AF189" s="57">
        <f t="shared" ref="AF189" si="2170">IF(OR(ISERROR(VLOOKUP(CONCATENATE("ALI_",$C189,"_SEG_",$I189,"_PROV_",$D189),Catalogo_Precios,AF$8,FALSE)),N189=0),0,VLOOKUP(CONCATENATE("ALI_",$C189,"_SEG_",$I189,"_PROV_",$D189),Catalogo_Precios,AF$8,FALSE))</f>
        <v>709</v>
      </c>
      <c r="AG189" s="57">
        <f t="shared" ref="AG189" si="2171">IF(OR(ISERROR(VLOOKUP(CONCATENATE("ALI_",$C189,"_SEG_",$I189,"_PROV_",$D189),Catalogo_Precios,AG$8,FALSE)),O189=0),0,VLOOKUP(CONCATENATE("ALI_",$C189,"_SEG_",$I189,"_PROV_",$D189),Catalogo_Precios,AG$8,FALSE))</f>
        <v>0</v>
      </c>
      <c r="AH189" s="57">
        <f t="shared" ref="AH189" si="2172">IF(OR(ISERROR(VLOOKUP(CONCATENATE("ALI_",$C189,"_SEG_",$I189,"_PROV_",$D189),Catalogo_Precios,AH$8,FALSE)),L189=0),0,VLOOKUP(CONCATENATE("ALI_",$C189,"_SEG_",$I189,"_PROV_",$D189),Catalogo_Precios,AH$8,FALSE))</f>
        <v>709</v>
      </c>
      <c r="AI189" s="57">
        <f t="shared" ref="AI189" si="2173">IF(OR(ISERROR(VLOOKUP(CONCATENATE("ALI_",$C189,"_SEG_",$I189,"_PROV_",$D189),Catalogo_Precios,AI$8,FALSE)),M189=0),0,VLOOKUP(CONCATENATE("ALI_",$C189,"_SEG_",$I189,"_PROV_",$D189),Catalogo_Precios,AI$8,FALSE))</f>
        <v>709</v>
      </c>
      <c r="AJ189" s="57">
        <f t="shared" ref="AJ189" si="2174">IF(OR(ISERROR(VLOOKUP(CONCATENATE("ALI_",$C189,"_SEG_",$I189,"_PROV_",$D189),Catalogo_Precios,AJ$8,FALSE)),N189=0),0,VLOOKUP(CONCATENATE("ALI_",$C189,"_SEG_",$I189,"_PROV_",$D189),Catalogo_Precios,AJ$8,FALSE))</f>
        <v>709</v>
      </c>
      <c r="AK189" s="57">
        <f t="shared" ref="AK189" si="2175">IF(OR(ISERROR(VLOOKUP(CONCATENATE("ALI_",$C189,"_SEG_",$I189,"_PROV_",$D189),Catalogo_Precios,AK$8,FALSE)),O189=0),0,VLOOKUP(CONCATENATE("ALI_",$C189,"_SEG_",$I189,"_PROV_",$D189),Catalogo_Precios,AK$8,FALSE))</f>
        <v>0</v>
      </c>
      <c r="AL189" s="53"/>
      <c r="AM189" s="59" t="str">
        <f t="shared" si="1580"/>
        <v>ALI_32_SEG_3</v>
      </c>
      <c r="AN189" s="59" t="str">
        <f t="shared" si="1581"/>
        <v>ALI_32_SEG_3_VAL_1160703.9</v>
      </c>
      <c r="AO189" s="60">
        <f t="shared" ref="AO189" si="2176">IF(OR(AB189="",AB189=0),0,COUNTIF(Codificacion,AM189))</f>
        <v>4</v>
      </c>
      <c r="AP189" s="61">
        <f t="array" ref="AP189">MIN(IF(Codificacion=AM189,Total_Cotizacion,""))</f>
        <v>1031736.8</v>
      </c>
      <c r="AQ189" s="62" t="b">
        <f t="shared" si="1583"/>
        <v>0</v>
      </c>
      <c r="AR189" s="51" t="str">
        <f t="shared" ref="AR189" si="2177">IF(COUNTIF(Codificacion2,CONCATENATE(AM189,"_VAL_",AB189))&gt;1,"Empate","")</f>
        <v/>
      </c>
      <c r="AS189" s="63" t="str">
        <f t="shared" si="1585"/>
        <v/>
      </c>
      <c r="AT189" s="59" t="str">
        <f t="shared" si="1586"/>
        <v>ALI_32_SEG_3_</v>
      </c>
      <c r="AU189" s="63">
        <f t="shared" ref="AU189" si="2178">IF(AND(COUNTIF(Codificacion3,AT189)&lt;AO189),1,COUNTIF(Codificacion3,AT189))</f>
        <v>1</v>
      </c>
      <c r="AV189" s="62" t="str">
        <f t="shared" si="1588"/>
        <v>No Seleccionada</v>
      </c>
      <c r="AW189" s="53"/>
      <c r="AX189" s="51" t="str">
        <f t="shared" si="1589"/>
        <v>ALI_32_SEG_3FALSO</v>
      </c>
      <c r="AY189" s="51">
        <f t="shared" si="1569"/>
        <v>3</v>
      </c>
      <c r="AZ189" s="64" t="b">
        <f t="shared" si="1590"/>
        <v>0</v>
      </c>
    </row>
    <row r="190" spans="1:52" x14ac:dyDescent="0.2">
      <c r="A190" s="50" t="b">
        <f t="shared" si="778"/>
        <v>0</v>
      </c>
      <c r="B190" s="51" t="s">
        <v>54</v>
      </c>
      <c r="C190" s="52">
        <v>32</v>
      </c>
      <c r="D190" s="52">
        <f t="shared" ref="D190" si="2179">IF(ISERROR(VLOOKUP(E190,Proveedores,2,FALSE)),"",VLOOKUP(E190,Proveedores,2,FALSE))</f>
        <v>2087</v>
      </c>
      <c r="E190" s="53" t="s">
        <v>55</v>
      </c>
      <c r="F190" s="54">
        <v>315</v>
      </c>
      <c r="G190" s="53" t="s">
        <v>71</v>
      </c>
      <c r="H190" s="53" t="s">
        <v>72</v>
      </c>
      <c r="I190" s="52">
        <v>4</v>
      </c>
      <c r="J190" s="53" t="s">
        <v>58</v>
      </c>
      <c r="K190" s="55">
        <v>44835</v>
      </c>
      <c r="L190" s="56">
        <v>441</v>
      </c>
      <c r="M190" s="56">
        <v>602</v>
      </c>
      <c r="N190" s="56">
        <v>896</v>
      </c>
      <c r="O190" s="56">
        <v>0</v>
      </c>
      <c r="P190" s="57">
        <v>709</v>
      </c>
      <c r="Q190" s="58">
        <v>0.1</v>
      </c>
      <c r="R190" s="57">
        <v>638.1</v>
      </c>
      <c r="S190" s="57">
        <v>709</v>
      </c>
      <c r="T190" s="58">
        <v>0.1</v>
      </c>
      <c r="U190" s="57">
        <v>638.1</v>
      </c>
      <c r="V190" s="57">
        <v>709</v>
      </c>
      <c r="W190" s="58">
        <v>0.1</v>
      </c>
      <c r="X190" s="57">
        <v>638.1</v>
      </c>
      <c r="Y190" s="57">
        <v>0</v>
      </c>
      <c r="Z190" s="58"/>
      <c r="AA190" s="57">
        <v>0</v>
      </c>
      <c r="AB190" s="57">
        <v>1237275.8999999999</v>
      </c>
      <c r="AC190" s="53" t="str">
        <f t="shared" si="1571"/>
        <v>Registro Valido</v>
      </c>
      <c r="AD190" s="57">
        <f t="shared" ref="AD190" si="2180">IF(OR(ISERROR(VLOOKUP(CONCATENATE("ALI_",$C190,"_SEG_",$I190,"_PROV_",$D190),Catalogo_Precios,AD$8,FALSE)),L190=0),0,VLOOKUP(CONCATENATE("ALI_",$C190,"_SEG_",$I190,"_PROV_",$D190),Catalogo_Precios,AD$8,FALSE))</f>
        <v>709</v>
      </c>
      <c r="AE190" s="57">
        <f t="shared" ref="AE190" si="2181">IF(OR(ISERROR(VLOOKUP(CONCATENATE("ALI_",$C190,"_SEG_",$I190,"_PROV_",$D190),Catalogo_Precios,AE$8,FALSE)),M190=0),0,VLOOKUP(CONCATENATE("ALI_",$C190,"_SEG_",$I190,"_PROV_",$D190),Catalogo_Precios,AE$8,FALSE))</f>
        <v>709</v>
      </c>
      <c r="AF190" s="57">
        <f t="shared" ref="AF190" si="2182">IF(OR(ISERROR(VLOOKUP(CONCATENATE("ALI_",$C190,"_SEG_",$I190,"_PROV_",$D190),Catalogo_Precios,AF$8,FALSE)),N190=0),0,VLOOKUP(CONCATENATE("ALI_",$C190,"_SEG_",$I190,"_PROV_",$D190),Catalogo_Precios,AF$8,FALSE))</f>
        <v>709</v>
      </c>
      <c r="AG190" s="57">
        <f t="shared" ref="AG190" si="2183">IF(OR(ISERROR(VLOOKUP(CONCATENATE("ALI_",$C190,"_SEG_",$I190,"_PROV_",$D190),Catalogo_Precios,AG$8,FALSE)),O190=0),0,VLOOKUP(CONCATENATE("ALI_",$C190,"_SEG_",$I190,"_PROV_",$D190),Catalogo_Precios,AG$8,FALSE))</f>
        <v>0</v>
      </c>
      <c r="AH190" s="57">
        <f t="shared" ref="AH190" si="2184">IF(OR(ISERROR(VLOOKUP(CONCATENATE("ALI_",$C190,"_SEG_",$I190,"_PROV_",$D190),Catalogo_Precios,AH$8,FALSE)),L190=0),0,VLOOKUP(CONCATENATE("ALI_",$C190,"_SEG_",$I190,"_PROV_",$D190),Catalogo_Precios,AH$8,FALSE))</f>
        <v>709</v>
      </c>
      <c r="AI190" s="57">
        <f t="shared" ref="AI190" si="2185">IF(OR(ISERROR(VLOOKUP(CONCATENATE("ALI_",$C190,"_SEG_",$I190,"_PROV_",$D190),Catalogo_Precios,AI$8,FALSE)),M190=0),0,VLOOKUP(CONCATENATE("ALI_",$C190,"_SEG_",$I190,"_PROV_",$D190),Catalogo_Precios,AI$8,FALSE))</f>
        <v>709</v>
      </c>
      <c r="AJ190" s="57">
        <f t="shared" ref="AJ190" si="2186">IF(OR(ISERROR(VLOOKUP(CONCATENATE("ALI_",$C190,"_SEG_",$I190,"_PROV_",$D190),Catalogo_Precios,AJ$8,FALSE)),N190=0),0,VLOOKUP(CONCATENATE("ALI_",$C190,"_SEG_",$I190,"_PROV_",$D190),Catalogo_Precios,AJ$8,FALSE))</f>
        <v>709</v>
      </c>
      <c r="AK190" s="57">
        <f t="shared" ref="AK190" si="2187">IF(OR(ISERROR(VLOOKUP(CONCATENATE("ALI_",$C190,"_SEG_",$I190,"_PROV_",$D190),Catalogo_Precios,AK$8,FALSE)),O190=0),0,VLOOKUP(CONCATENATE("ALI_",$C190,"_SEG_",$I190,"_PROV_",$D190),Catalogo_Precios,AK$8,FALSE))</f>
        <v>0</v>
      </c>
      <c r="AL190" s="53"/>
      <c r="AM190" s="59" t="str">
        <f t="shared" si="1580"/>
        <v>ALI_32_SEG_4</v>
      </c>
      <c r="AN190" s="59" t="str">
        <f t="shared" si="1581"/>
        <v>ALI_32_SEG_4_VAL_1237275.9</v>
      </c>
      <c r="AO190" s="60">
        <f t="shared" ref="AO190" si="2188">IF(OR(AB190="",AB190=0),0,COUNTIF(Codificacion,AM190))</f>
        <v>4</v>
      </c>
      <c r="AP190" s="61">
        <f t="array" ref="AP190">MIN(IF(Codificacion=AM190,Total_Cotizacion,""))</f>
        <v>1099800.8000000003</v>
      </c>
      <c r="AQ190" s="62" t="b">
        <f t="shared" si="1583"/>
        <v>0</v>
      </c>
      <c r="AR190" s="51" t="str">
        <f t="shared" ref="AR190" si="2189">IF(COUNTIF(Codificacion2,CONCATENATE(AM190,"_VAL_",AB190))&gt;1,"Empate","")</f>
        <v/>
      </c>
      <c r="AS190" s="63" t="str">
        <f t="shared" si="1585"/>
        <v/>
      </c>
      <c r="AT190" s="59" t="str">
        <f t="shared" si="1586"/>
        <v>ALI_32_SEG_4_</v>
      </c>
      <c r="AU190" s="63">
        <f t="shared" ref="AU190" si="2190">IF(AND(COUNTIF(Codificacion3,AT190)&lt;AO190),1,COUNTIF(Codificacion3,AT190))</f>
        <v>1</v>
      </c>
      <c r="AV190" s="62" t="str">
        <f t="shared" si="1588"/>
        <v>No Seleccionada</v>
      </c>
      <c r="AW190" s="53"/>
      <c r="AX190" s="51" t="str">
        <f t="shared" si="1589"/>
        <v>ALI_32_SEG_4FALSO</v>
      </c>
      <c r="AY190" s="51">
        <f t="shared" si="1569"/>
        <v>3</v>
      </c>
      <c r="AZ190" s="64" t="b">
        <f t="shared" si="1590"/>
        <v>0</v>
      </c>
    </row>
    <row r="191" spans="1:52" x14ac:dyDescent="0.2">
      <c r="A191" s="50" t="b">
        <f t="shared" si="778"/>
        <v>0</v>
      </c>
      <c r="B191" s="51" t="s">
        <v>54</v>
      </c>
      <c r="C191" s="52">
        <v>32</v>
      </c>
      <c r="D191" s="52">
        <f t="shared" ref="D191" si="2191">IF(ISERROR(VLOOKUP(E191,Proveedores,2,FALSE)),"",VLOOKUP(E191,Proveedores,2,FALSE))</f>
        <v>2087</v>
      </c>
      <c r="E191" s="53" t="s">
        <v>55</v>
      </c>
      <c r="F191" s="54">
        <v>316</v>
      </c>
      <c r="G191" s="53" t="s">
        <v>71</v>
      </c>
      <c r="H191" s="53" t="s">
        <v>72</v>
      </c>
      <c r="I191" s="52">
        <v>5</v>
      </c>
      <c r="J191" s="53" t="s">
        <v>58</v>
      </c>
      <c r="K191" s="55">
        <v>44835</v>
      </c>
      <c r="L191" s="56">
        <v>410</v>
      </c>
      <c r="M191" s="56">
        <v>560</v>
      </c>
      <c r="N191" s="56">
        <v>832</v>
      </c>
      <c r="O191" s="56">
        <v>0</v>
      </c>
      <c r="P191" s="57">
        <v>709</v>
      </c>
      <c r="Q191" s="58">
        <v>0.1</v>
      </c>
      <c r="R191" s="57">
        <v>638.1</v>
      </c>
      <c r="S191" s="57">
        <v>709</v>
      </c>
      <c r="T191" s="58">
        <v>0.1</v>
      </c>
      <c r="U191" s="57">
        <v>638.1</v>
      </c>
      <c r="V191" s="57">
        <v>709</v>
      </c>
      <c r="W191" s="58">
        <v>0.1</v>
      </c>
      <c r="X191" s="57">
        <v>638.1</v>
      </c>
      <c r="Y191" s="57">
        <v>0</v>
      </c>
      <c r="Z191" s="58"/>
      <c r="AA191" s="57">
        <v>0</v>
      </c>
      <c r="AB191" s="57">
        <v>1149856.2000000002</v>
      </c>
      <c r="AC191" s="53" t="str">
        <f t="shared" si="1571"/>
        <v>Registro Valido</v>
      </c>
      <c r="AD191" s="57">
        <f t="shared" ref="AD191" si="2192">IF(OR(ISERROR(VLOOKUP(CONCATENATE("ALI_",$C191,"_SEG_",$I191,"_PROV_",$D191),Catalogo_Precios,AD$8,FALSE)),L191=0),0,VLOOKUP(CONCATENATE("ALI_",$C191,"_SEG_",$I191,"_PROV_",$D191),Catalogo_Precios,AD$8,FALSE))</f>
        <v>709</v>
      </c>
      <c r="AE191" s="57">
        <f t="shared" ref="AE191" si="2193">IF(OR(ISERROR(VLOOKUP(CONCATENATE("ALI_",$C191,"_SEG_",$I191,"_PROV_",$D191),Catalogo_Precios,AE$8,FALSE)),M191=0),0,VLOOKUP(CONCATENATE("ALI_",$C191,"_SEG_",$I191,"_PROV_",$D191),Catalogo_Precios,AE$8,FALSE))</f>
        <v>709</v>
      </c>
      <c r="AF191" s="57">
        <f t="shared" ref="AF191" si="2194">IF(OR(ISERROR(VLOOKUP(CONCATENATE("ALI_",$C191,"_SEG_",$I191,"_PROV_",$D191),Catalogo_Precios,AF$8,FALSE)),N191=0),0,VLOOKUP(CONCATENATE("ALI_",$C191,"_SEG_",$I191,"_PROV_",$D191),Catalogo_Precios,AF$8,FALSE))</f>
        <v>709</v>
      </c>
      <c r="AG191" s="57">
        <f t="shared" ref="AG191" si="2195">IF(OR(ISERROR(VLOOKUP(CONCATENATE("ALI_",$C191,"_SEG_",$I191,"_PROV_",$D191),Catalogo_Precios,AG$8,FALSE)),O191=0),0,VLOOKUP(CONCATENATE("ALI_",$C191,"_SEG_",$I191,"_PROV_",$D191),Catalogo_Precios,AG$8,FALSE))</f>
        <v>0</v>
      </c>
      <c r="AH191" s="57">
        <f t="shared" ref="AH191" si="2196">IF(OR(ISERROR(VLOOKUP(CONCATENATE("ALI_",$C191,"_SEG_",$I191,"_PROV_",$D191),Catalogo_Precios,AH$8,FALSE)),L191=0),0,VLOOKUP(CONCATENATE("ALI_",$C191,"_SEG_",$I191,"_PROV_",$D191),Catalogo_Precios,AH$8,FALSE))</f>
        <v>709</v>
      </c>
      <c r="AI191" s="57">
        <f t="shared" ref="AI191" si="2197">IF(OR(ISERROR(VLOOKUP(CONCATENATE("ALI_",$C191,"_SEG_",$I191,"_PROV_",$D191),Catalogo_Precios,AI$8,FALSE)),M191=0),0,VLOOKUP(CONCATENATE("ALI_",$C191,"_SEG_",$I191,"_PROV_",$D191),Catalogo_Precios,AI$8,FALSE))</f>
        <v>709</v>
      </c>
      <c r="AJ191" s="57">
        <f t="shared" ref="AJ191" si="2198">IF(OR(ISERROR(VLOOKUP(CONCATENATE("ALI_",$C191,"_SEG_",$I191,"_PROV_",$D191),Catalogo_Precios,AJ$8,FALSE)),N191=0),0,VLOOKUP(CONCATENATE("ALI_",$C191,"_SEG_",$I191,"_PROV_",$D191),Catalogo_Precios,AJ$8,FALSE))</f>
        <v>709</v>
      </c>
      <c r="AK191" s="57">
        <f t="shared" ref="AK191" si="2199">IF(OR(ISERROR(VLOOKUP(CONCATENATE("ALI_",$C191,"_SEG_",$I191,"_PROV_",$D191),Catalogo_Precios,AK$8,FALSE)),O191=0),0,VLOOKUP(CONCATENATE("ALI_",$C191,"_SEG_",$I191,"_PROV_",$D191),Catalogo_Precios,AK$8,FALSE))</f>
        <v>0</v>
      </c>
      <c r="AL191" s="53"/>
      <c r="AM191" s="59" t="str">
        <f t="shared" si="1580"/>
        <v>ALI_32_SEG_5</v>
      </c>
      <c r="AN191" s="59" t="str">
        <f t="shared" si="1581"/>
        <v>ALI_32_SEG_5_VAL_1149856.2</v>
      </c>
      <c r="AO191" s="60">
        <f t="shared" ref="AO191" si="2200">IF(OR(AB191="",AB191=0),0,COUNTIF(Codificacion,AM191))</f>
        <v>4</v>
      </c>
      <c r="AP191" s="61">
        <f t="array" ref="AP191">MIN(IF(Codificacion=AM191,Total_Cotizacion,""))</f>
        <v>1022094.4</v>
      </c>
      <c r="AQ191" s="62" t="b">
        <f t="shared" si="1583"/>
        <v>0</v>
      </c>
      <c r="AR191" s="51" t="str">
        <f t="shared" ref="AR191" si="2201">IF(COUNTIF(Codificacion2,CONCATENATE(AM191,"_VAL_",AB191))&gt;1,"Empate","")</f>
        <v/>
      </c>
      <c r="AS191" s="63" t="str">
        <f t="shared" si="1585"/>
        <v/>
      </c>
      <c r="AT191" s="59" t="str">
        <f t="shared" si="1586"/>
        <v>ALI_32_SEG_5_</v>
      </c>
      <c r="AU191" s="63">
        <f t="shared" ref="AU191" si="2202">IF(AND(COUNTIF(Codificacion3,AT191)&lt;AO191),1,COUNTIF(Codificacion3,AT191))</f>
        <v>1</v>
      </c>
      <c r="AV191" s="62" t="str">
        <f t="shared" si="1588"/>
        <v>No Seleccionada</v>
      </c>
      <c r="AW191" s="53"/>
      <c r="AX191" s="51" t="str">
        <f t="shared" si="1589"/>
        <v>ALI_32_SEG_5FALSO</v>
      </c>
      <c r="AY191" s="51">
        <f t="shared" si="1569"/>
        <v>3</v>
      </c>
      <c r="AZ191" s="64" t="b">
        <f t="shared" si="1590"/>
        <v>0</v>
      </c>
    </row>
    <row r="192" spans="1:52" x14ac:dyDescent="0.2">
      <c r="A192" s="50" t="b">
        <f t="shared" si="778"/>
        <v>0</v>
      </c>
      <c r="B192" s="51" t="s">
        <v>54</v>
      </c>
      <c r="C192" s="52">
        <v>32</v>
      </c>
      <c r="D192" s="52">
        <f t="shared" ref="D192" si="2203">IF(ISERROR(VLOOKUP(E192,Proveedores,2,FALSE)),"",VLOOKUP(E192,Proveedores,2,FALSE))</f>
        <v>2087</v>
      </c>
      <c r="E192" s="53" t="s">
        <v>55</v>
      </c>
      <c r="F192" s="54">
        <v>317</v>
      </c>
      <c r="G192" s="53" t="s">
        <v>71</v>
      </c>
      <c r="H192" s="53" t="s">
        <v>72</v>
      </c>
      <c r="I192" s="52">
        <v>6</v>
      </c>
      <c r="J192" s="53" t="s">
        <v>58</v>
      </c>
      <c r="K192" s="55">
        <v>44835</v>
      </c>
      <c r="L192" s="56">
        <v>443</v>
      </c>
      <c r="M192" s="56">
        <v>606</v>
      </c>
      <c r="N192" s="56">
        <v>901</v>
      </c>
      <c r="O192" s="56">
        <v>0</v>
      </c>
      <c r="P192" s="57">
        <v>709</v>
      </c>
      <c r="Q192" s="58">
        <v>7.0000000000000007E-2</v>
      </c>
      <c r="R192" s="57">
        <v>659.37</v>
      </c>
      <c r="S192" s="57">
        <v>709</v>
      </c>
      <c r="T192" s="58">
        <v>7.0000000000000007E-2</v>
      </c>
      <c r="U192" s="57">
        <v>659.37</v>
      </c>
      <c r="V192" s="57">
        <v>709</v>
      </c>
      <c r="W192" s="58">
        <v>7.0000000000000007E-2</v>
      </c>
      <c r="X192" s="57">
        <v>659.37</v>
      </c>
      <c r="Y192" s="57">
        <v>0</v>
      </c>
      <c r="Z192" s="58"/>
      <c r="AA192" s="57">
        <v>0</v>
      </c>
      <c r="AB192" s="57">
        <v>1285771.5</v>
      </c>
      <c r="AC192" s="53" t="str">
        <f t="shared" si="1571"/>
        <v>Registro Valido</v>
      </c>
      <c r="AD192" s="57">
        <f t="shared" ref="AD192" si="2204">IF(OR(ISERROR(VLOOKUP(CONCATENATE("ALI_",$C192,"_SEG_",$I192,"_PROV_",$D192),Catalogo_Precios,AD$8,FALSE)),L192=0),0,VLOOKUP(CONCATENATE("ALI_",$C192,"_SEG_",$I192,"_PROV_",$D192),Catalogo_Precios,AD$8,FALSE))</f>
        <v>709</v>
      </c>
      <c r="AE192" s="57">
        <f t="shared" ref="AE192" si="2205">IF(OR(ISERROR(VLOOKUP(CONCATENATE("ALI_",$C192,"_SEG_",$I192,"_PROV_",$D192),Catalogo_Precios,AE$8,FALSE)),M192=0),0,VLOOKUP(CONCATENATE("ALI_",$C192,"_SEG_",$I192,"_PROV_",$D192),Catalogo_Precios,AE$8,FALSE))</f>
        <v>709</v>
      </c>
      <c r="AF192" s="57">
        <f t="shared" ref="AF192" si="2206">IF(OR(ISERROR(VLOOKUP(CONCATENATE("ALI_",$C192,"_SEG_",$I192,"_PROV_",$D192),Catalogo_Precios,AF$8,FALSE)),N192=0),0,VLOOKUP(CONCATENATE("ALI_",$C192,"_SEG_",$I192,"_PROV_",$D192),Catalogo_Precios,AF$8,FALSE))</f>
        <v>709</v>
      </c>
      <c r="AG192" s="57">
        <f t="shared" ref="AG192" si="2207">IF(OR(ISERROR(VLOOKUP(CONCATENATE("ALI_",$C192,"_SEG_",$I192,"_PROV_",$D192),Catalogo_Precios,AG$8,FALSE)),O192=0),0,VLOOKUP(CONCATENATE("ALI_",$C192,"_SEG_",$I192,"_PROV_",$D192),Catalogo_Precios,AG$8,FALSE))</f>
        <v>0</v>
      </c>
      <c r="AH192" s="57">
        <f t="shared" ref="AH192" si="2208">IF(OR(ISERROR(VLOOKUP(CONCATENATE("ALI_",$C192,"_SEG_",$I192,"_PROV_",$D192),Catalogo_Precios,AH$8,FALSE)),L192=0),0,VLOOKUP(CONCATENATE("ALI_",$C192,"_SEG_",$I192,"_PROV_",$D192),Catalogo_Precios,AH$8,FALSE))</f>
        <v>709</v>
      </c>
      <c r="AI192" s="57">
        <f t="shared" ref="AI192" si="2209">IF(OR(ISERROR(VLOOKUP(CONCATENATE("ALI_",$C192,"_SEG_",$I192,"_PROV_",$D192),Catalogo_Precios,AI$8,FALSE)),M192=0),0,VLOOKUP(CONCATENATE("ALI_",$C192,"_SEG_",$I192,"_PROV_",$D192),Catalogo_Precios,AI$8,FALSE))</f>
        <v>709</v>
      </c>
      <c r="AJ192" s="57">
        <f t="shared" ref="AJ192" si="2210">IF(OR(ISERROR(VLOOKUP(CONCATENATE("ALI_",$C192,"_SEG_",$I192,"_PROV_",$D192),Catalogo_Precios,AJ$8,FALSE)),N192=0),0,VLOOKUP(CONCATENATE("ALI_",$C192,"_SEG_",$I192,"_PROV_",$D192),Catalogo_Precios,AJ$8,FALSE))</f>
        <v>709</v>
      </c>
      <c r="AK192" s="57">
        <f t="shared" ref="AK192" si="2211">IF(OR(ISERROR(VLOOKUP(CONCATENATE("ALI_",$C192,"_SEG_",$I192,"_PROV_",$D192),Catalogo_Precios,AK$8,FALSE)),O192=0),0,VLOOKUP(CONCATENATE("ALI_",$C192,"_SEG_",$I192,"_PROV_",$D192),Catalogo_Precios,AK$8,FALSE))</f>
        <v>0</v>
      </c>
      <c r="AL192" s="53"/>
      <c r="AM192" s="59" t="str">
        <f t="shared" si="1580"/>
        <v>ALI_32_SEG_6</v>
      </c>
      <c r="AN192" s="59" t="str">
        <f t="shared" si="1581"/>
        <v>ALI_32_SEG_6_VAL_1285771.5</v>
      </c>
      <c r="AO192" s="60">
        <f t="shared" ref="AO192" si="2212">IF(OR(AB192="",AB192=0),0,COUNTIF(Codificacion,AM192))</f>
        <v>4</v>
      </c>
      <c r="AP192" s="61">
        <f t="array" ref="AP192">MIN(IF(Codificacion=AM192,Total_Cotizacion,""))</f>
        <v>1106040</v>
      </c>
      <c r="AQ192" s="62" t="b">
        <f t="shared" si="1583"/>
        <v>0</v>
      </c>
      <c r="AR192" s="51" t="str">
        <f t="shared" ref="AR192" si="2213">IF(COUNTIF(Codificacion2,CONCATENATE(AM192,"_VAL_",AB192))&gt;1,"Empate","")</f>
        <v/>
      </c>
      <c r="AS192" s="63" t="str">
        <f t="shared" si="1585"/>
        <v/>
      </c>
      <c r="AT192" s="59" t="str">
        <f t="shared" si="1586"/>
        <v>ALI_32_SEG_6_</v>
      </c>
      <c r="AU192" s="63">
        <f t="shared" ref="AU192" si="2214">IF(AND(COUNTIF(Codificacion3,AT192)&lt;AO192),1,COUNTIF(Codificacion3,AT192))</f>
        <v>1</v>
      </c>
      <c r="AV192" s="62" t="str">
        <f t="shared" si="1588"/>
        <v>No Seleccionada</v>
      </c>
      <c r="AW192" s="53"/>
      <c r="AX192" s="51" t="str">
        <f t="shared" si="1589"/>
        <v>ALI_32_SEG_6FALSO</v>
      </c>
      <c r="AY192" s="51">
        <f t="shared" si="1569"/>
        <v>3</v>
      </c>
      <c r="AZ192" s="64" t="b">
        <f t="shared" si="1590"/>
        <v>0</v>
      </c>
    </row>
    <row r="193" spans="1:52" x14ac:dyDescent="0.2">
      <c r="A193" s="50" t="b">
        <f t="shared" si="778"/>
        <v>0</v>
      </c>
      <c r="B193" s="51" t="s">
        <v>54</v>
      </c>
      <c r="C193" s="52">
        <v>32</v>
      </c>
      <c r="D193" s="52">
        <f t="shared" ref="D193" si="2215">IF(ISERROR(VLOOKUP(E193,Proveedores,2,FALSE)),"",VLOOKUP(E193,Proveedores,2,FALSE))</f>
        <v>2087</v>
      </c>
      <c r="E193" s="53" t="s">
        <v>55</v>
      </c>
      <c r="F193" s="54">
        <v>318</v>
      </c>
      <c r="G193" s="53" t="s">
        <v>71</v>
      </c>
      <c r="H193" s="53" t="s">
        <v>72</v>
      </c>
      <c r="I193" s="52">
        <v>7</v>
      </c>
      <c r="J193" s="53" t="s">
        <v>58</v>
      </c>
      <c r="K193" s="55">
        <v>44835</v>
      </c>
      <c r="L193" s="56">
        <v>453</v>
      </c>
      <c r="M193" s="56">
        <v>619</v>
      </c>
      <c r="N193" s="56">
        <v>920</v>
      </c>
      <c r="O193" s="56">
        <v>0</v>
      </c>
      <c r="P193" s="57">
        <v>709</v>
      </c>
      <c r="Q193" s="58">
        <v>7.0000000000000007E-2</v>
      </c>
      <c r="R193" s="57">
        <v>659.37</v>
      </c>
      <c r="S193" s="57">
        <v>709</v>
      </c>
      <c r="T193" s="58">
        <v>7.0000000000000007E-2</v>
      </c>
      <c r="U193" s="57">
        <v>659.37</v>
      </c>
      <c r="V193" s="57">
        <v>709</v>
      </c>
      <c r="W193" s="58">
        <v>7.0000000000000007E-2</v>
      </c>
      <c r="X193" s="57">
        <v>659.37</v>
      </c>
      <c r="Y193" s="57">
        <v>0</v>
      </c>
      <c r="Z193" s="58"/>
      <c r="AA193" s="57">
        <v>0</v>
      </c>
      <c r="AB193" s="57">
        <v>1313465.04</v>
      </c>
      <c r="AC193" s="53" t="str">
        <f t="shared" si="1571"/>
        <v>Registro Valido</v>
      </c>
      <c r="AD193" s="57">
        <f t="shared" ref="AD193" si="2216">IF(OR(ISERROR(VLOOKUP(CONCATENATE("ALI_",$C193,"_SEG_",$I193,"_PROV_",$D193),Catalogo_Precios,AD$8,FALSE)),L193=0),0,VLOOKUP(CONCATENATE("ALI_",$C193,"_SEG_",$I193,"_PROV_",$D193),Catalogo_Precios,AD$8,FALSE))</f>
        <v>709</v>
      </c>
      <c r="AE193" s="57">
        <f t="shared" ref="AE193" si="2217">IF(OR(ISERROR(VLOOKUP(CONCATENATE("ALI_",$C193,"_SEG_",$I193,"_PROV_",$D193),Catalogo_Precios,AE$8,FALSE)),M193=0),0,VLOOKUP(CONCATENATE("ALI_",$C193,"_SEG_",$I193,"_PROV_",$D193),Catalogo_Precios,AE$8,FALSE))</f>
        <v>709</v>
      </c>
      <c r="AF193" s="57">
        <f t="shared" ref="AF193" si="2218">IF(OR(ISERROR(VLOOKUP(CONCATENATE("ALI_",$C193,"_SEG_",$I193,"_PROV_",$D193),Catalogo_Precios,AF$8,FALSE)),N193=0),0,VLOOKUP(CONCATENATE("ALI_",$C193,"_SEG_",$I193,"_PROV_",$D193),Catalogo_Precios,AF$8,FALSE))</f>
        <v>709</v>
      </c>
      <c r="AG193" s="57">
        <f t="shared" ref="AG193" si="2219">IF(OR(ISERROR(VLOOKUP(CONCATENATE("ALI_",$C193,"_SEG_",$I193,"_PROV_",$D193),Catalogo_Precios,AG$8,FALSE)),O193=0),0,VLOOKUP(CONCATENATE("ALI_",$C193,"_SEG_",$I193,"_PROV_",$D193),Catalogo_Precios,AG$8,FALSE))</f>
        <v>0</v>
      </c>
      <c r="AH193" s="57">
        <f t="shared" ref="AH193" si="2220">IF(OR(ISERROR(VLOOKUP(CONCATENATE("ALI_",$C193,"_SEG_",$I193,"_PROV_",$D193),Catalogo_Precios,AH$8,FALSE)),L193=0),0,VLOOKUP(CONCATENATE("ALI_",$C193,"_SEG_",$I193,"_PROV_",$D193),Catalogo_Precios,AH$8,FALSE))</f>
        <v>709</v>
      </c>
      <c r="AI193" s="57">
        <f t="shared" ref="AI193" si="2221">IF(OR(ISERROR(VLOOKUP(CONCATENATE("ALI_",$C193,"_SEG_",$I193,"_PROV_",$D193),Catalogo_Precios,AI$8,FALSE)),M193=0),0,VLOOKUP(CONCATENATE("ALI_",$C193,"_SEG_",$I193,"_PROV_",$D193),Catalogo_Precios,AI$8,FALSE))</f>
        <v>709</v>
      </c>
      <c r="AJ193" s="57">
        <f t="shared" ref="AJ193" si="2222">IF(OR(ISERROR(VLOOKUP(CONCATENATE("ALI_",$C193,"_SEG_",$I193,"_PROV_",$D193),Catalogo_Precios,AJ$8,FALSE)),N193=0),0,VLOOKUP(CONCATENATE("ALI_",$C193,"_SEG_",$I193,"_PROV_",$D193),Catalogo_Precios,AJ$8,FALSE))</f>
        <v>709</v>
      </c>
      <c r="AK193" s="57">
        <f t="shared" ref="AK193" si="2223">IF(OR(ISERROR(VLOOKUP(CONCATENATE("ALI_",$C193,"_SEG_",$I193,"_PROV_",$D193),Catalogo_Precios,AK$8,FALSE)),O193=0),0,VLOOKUP(CONCATENATE("ALI_",$C193,"_SEG_",$I193,"_PROV_",$D193),Catalogo_Precios,AK$8,FALSE))</f>
        <v>0</v>
      </c>
      <c r="AL193" s="53"/>
      <c r="AM193" s="59" t="str">
        <f t="shared" si="1580"/>
        <v>ALI_32_SEG_7</v>
      </c>
      <c r="AN193" s="59" t="str">
        <f t="shared" si="1581"/>
        <v>ALI_32_SEG_7_VAL_1313465.04</v>
      </c>
      <c r="AO193" s="60">
        <f t="shared" ref="AO193" si="2224">IF(OR(AB193="",AB193=0),0,COUNTIF(Codificacion,AM193))</f>
        <v>4</v>
      </c>
      <c r="AP193" s="61">
        <f t="array" ref="AP193">MIN(IF(Codificacion=AM193,Total_Cotizacion,""))</f>
        <v>1129862.4000000001</v>
      </c>
      <c r="AQ193" s="62" t="b">
        <f t="shared" si="1583"/>
        <v>0</v>
      </c>
      <c r="AR193" s="51" t="str">
        <f t="shared" ref="AR193" si="2225">IF(COUNTIF(Codificacion2,CONCATENATE(AM193,"_VAL_",AB193))&gt;1,"Empate","")</f>
        <v/>
      </c>
      <c r="AS193" s="63" t="str">
        <f t="shared" si="1585"/>
        <v/>
      </c>
      <c r="AT193" s="59" t="str">
        <f t="shared" si="1586"/>
        <v>ALI_32_SEG_7_</v>
      </c>
      <c r="AU193" s="63">
        <f t="shared" ref="AU193" si="2226">IF(AND(COUNTIF(Codificacion3,AT193)&lt;AO193),1,COUNTIF(Codificacion3,AT193))</f>
        <v>1</v>
      </c>
      <c r="AV193" s="62" t="str">
        <f t="shared" si="1588"/>
        <v>No Seleccionada</v>
      </c>
      <c r="AW193" s="53"/>
      <c r="AX193" s="51" t="str">
        <f t="shared" si="1589"/>
        <v>ALI_32_SEG_7FALSO</v>
      </c>
      <c r="AY193" s="51">
        <f t="shared" si="1569"/>
        <v>3</v>
      </c>
      <c r="AZ193" s="64" t="b">
        <f t="shared" si="1590"/>
        <v>0</v>
      </c>
    </row>
    <row r="194" spans="1:52" x14ac:dyDescent="0.2">
      <c r="A194" s="50" t="b">
        <f t="shared" si="778"/>
        <v>0</v>
      </c>
      <c r="B194" s="51" t="s">
        <v>54</v>
      </c>
      <c r="C194" s="52">
        <v>32</v>
      </c>
      <c r="D194" s="52">
        <f t="shared" ref="D194" si="2227">IF(ISERROR(VLOOKUP(E194,Proveedores,2,FALSE)),"",VLOOKUP(E194,Proveedores,2,FALSE))</f>
        <v>2087</v>
      </c>
      <c r="E194" s="53" t="s">
        <v>55</v>
      </c>
      <c r="F194" s="54">
        <v>319</v>
      </c>
      <c r="G194" s="53" t="s">
        <v>71</v>
      </c>
      <c r="H194" s="53" t="s">
        <v>72</v>
      </c>
      <c r="I194" s="52">
        <v>8</v>
      </c>
      <c r="J194" s="53" t="s">
        <v>58</v>
      </c>
      <c r="K194" s="55">
        <v>44835</v>
      </c>
      <c r="L194" s="56">
        <v>437</v>
      </c>
      <c r="M194" s="56">
        <v>598</v>
      </c>
      <c r="N194" s="56">
        <v>889</v>
      </c>
      <c r="O194" s="56">
        <v>0</v>
      </c>
      <c r="P194" s="57">
        <v>709</v>
      </c>
      <c r="Q194" s="58">
        <v>7.0000000000000007E-2</v>
      </c>
      <c r="R194" s="57">
        <v>659.37</v>
      </c>
      <c r="S194" s="57">
        <v>709</v>
      </c>
      <c r="T194" s="58">
        <v>7.0000000000000007E-2</v>
      </c>
      <c r="U194" s="57">
        <v>659.37</v>
      </c>
      <c r="V194" s="57">
        <v>709</v>
      </c>
      <c r="W194" s="58">
        <v>7.0000000000000007E-2</v>
      </c>
      <c r="X194" s="57">
        <v>659.37</v>
      </c>
      <c r="Y194" s="57">
        <v>0</v>
      </c>
      <c r="Z194" s="58"/>
      <c r="AA194" s="57">
        <v>0</v>
      </c>
      <c r="AB194" s="57">
        <v>1268627.8799999999</v>
      </c>
      <c r="AC194" s="53" t="str">
        <f t="shared" si="1571"/>
        <v>Registro Valido</v>
      </c>
      <c r="AD194" s="57">
        <f t="shared" ref="AD194" si="2228">IF(OR(ISERROR(VLOOKUP(CONCATENATE("ALI_",$C194,"_SEG_",$I194,"_PROV_",$D194),Catalogo_Precios,AD$8,FALSE)),L194=0),0,VLOOKUP(CONCATENATE("ALI_",$C194,"_SEG_",$I194,"_PROV_",$D194),Catalogo_Precios,AD$8,FALSE))</f>
        <v>709</v>
      </c>
      <c r="AE194" s="57">
        <f t="shared" ref="AE194" si="2229">IF(OR(ISERROR(VLOOKUP(CONCATENATE("ALI_",$C194,"_SEG_",$I194,"_PROV_",$D194),Catalogo_Precios,AE$8,FALSE)),M194=0),0,VLOOKUP(CONCATENATE("ALI_",$C194,"_SEG_",$I194,"_PROV_",$D194),Catalogo_Precios,AE$8,FALSE))</f>
        <v>709</v>
      </c>
      <c r="AF194" s="57">
        <f t="shared" ref="AF194" si="2230">IF(OR(ISERROR(VLOOKUP(CONCATENATE("ALI_",$C194,"_SEG_",$I194,"_PROV_",$D194),Catalogo_Precios,AF$8,FALSE)),N194=0),0,VLOOKUP(CONCATENATE("ALI_",$C194,"_SEG_",$I194,"_PROV_",$D194),Catalogo_Precios,AF$8,FALSE))</f>
        <v>709</v>
      </c>
      <c r="AG194" s="57">
        <f t="shared" ref="AG194" si="2231">IF(OR(ISERROR(VLOOKUP(CONCATENATE("ALI_",$C194,"_SEG_",$I194,"_PROV_",$D194),Catalogo_Precios,AG$8,FALSE)),O194=0),0,VLOOKUP(CONCATENATE("ALI_",$C194,"_SEG_",$I194,"_PROV_",$D194),Catalogo_Precios,AG$8,FALSE))</f>
        <v>0</v>
      </c>
      <c r="AH194" s="57">
        <f t="shared" ref="AH194" si="2232">IF(OR(ISERROR(VLOOKUP(CONCATENATE("ALI_",$C194,"_SEG_",$I194,"_PROV_",$D194),Catalogo_Precios,AH$8,FALSE)),L194=0),0,VLOOKUP(CONCATENATE("ALI_",$C194,"_SEG_",$I194,"_PROV_",$D194),Catalogo_Precios,AH$8,FALSE))</f>
        <v>709</v>
      </c>
      <c r="AI194" s="57">
        <f t="shared" ref="AI194" si="2233">IF(OR(ISERROR(VLOOKUP(CONCATENATE("ALI_",$C194,"_SEG_",$I194,"_PROV_",$D194),Catalogo_Precios,AI$8,FALSE)),M194=0),0,VLOOKUP(CONCATENATE("ALI_",$C194,"_SEG_",$I194,"_PROV_",$D194),Catalogo_Precios,AI$8,FALSE))</f>
        <v>709</v>
      </c>
      <c r="AJ194" s="57">
        <f t="shared" ref="AJ194" si="2234">IF(OR(ISERROR(VLOOKUP(CONCATENATE("ALI_",$C194,"_SEG_",$I194,"_PROV_",$D194),Catalogo_Precios,AJ$8,FALSE)),N194=0),0,VLOOKUP(CONCATENATE("ALI_",$C194,"_SEG_",$I194,"_PROV_",$D194),Catalogo_Precios,AJ$8,FALSE))</f>
        <v>709</v>
      </c>
      <c r="AK194" s="57">
        <f t="shared" ref="AK194" si="2235">IF(OR(ISERROR(VLOOKUP(CONCATENATE("ALI_",$C194,"_SEG_",$I194,"_PROV_",$D194),Catalogo_Precios,AK$8,FALSE)),O194=0),0,VLOOKUP(CONCATENATE("ALI_",$C194,"_SEG_",$I194,"_PROV_",$D194),Catalogo_Precios,AK$8,FALSE))</f>
        <v>0</v>
      </c>
      <c r="AL194" s="53"/>
      <c r="AM194" s="59" t="str">
        <f t="shared" si="1580"/>
        <v>ALI_32_SEG_8</v>
      </c>
      <c r="AN194" s="59" t="str">
        <f t="shared" si="1581"/>
        <v>ALI_32_SEG_8_VAL_1268627.88</v>
      </c>
      <c r="AO194" s="60">
        <f t="shared" ref="AO194" si="2236">IF(OR(AB194="",AB194=0),0,COUNTIF(Codificacion,AM194))</f>
        <v>4</v>
      </c>
      <c r="AP194" s="61">
        <f t="array" ref="AP194">MIN(IF(Codificacion=AM194,Total_Cotizacion,""))</f>
        <v>1091292.8</v>
      </c>
      <c r="AQ194" s="62" t="b">
        <f t="shared" si="1583"/>
        <v>0</v>
      </c>
      <c r="AR194" s="51" t="str">
        <f t="shared" ref="AR194" si="2237">IF(COUNTIF(Codificacion2,CONCATENATE(AM194,"_VAL_",AB194))&gt;1,"Empate","")</f>
        <v/>
      </c>
      <c r="AS194" s="63" t="str">
        <f t="shared" si="1585"/>
        <v/>
      </c>
      <c r="AT194" s="59" t="str">
        <f t="shared" si="1586"/>
        <v>ALI_32_SEG_8_</v>
      </c>
      <c r="AU194" s="63">
        <f t="shared" ref="AU194" si="2238">IF(AND(COUNTIF(Codificacion3,AT194)&lt;AO194),1,COUNTIF(Codificacion3,AT194))</f>
        <v>1</v>
      </c>
      <c r="AV194" s="62" t="str">
        <f t="shared" si="1588"/>
        <v>No Seleccionada</v>
      </c>
      <c r="AW194" s="53"/>
      <c r="AX194" s="51" t="str">
        <f t="shared" si="1589"/>
        <v>ALI_32_SEG_8FALSO</v>
      </c>
      <c r="AY194" s="51">
        <f t="shared" si="1569"/>
        <v>3</v>
      </c>
      <c r="AZ194" s="64" t="b">
        <f t="shared" si="1590"/>
        <v>0</v>
      </c>
    </row>
    <row r="195" spans="1:52" x14ac:dyDescent="0.2">
      <c r="A195" s="50" t="b">
        <f t="shared" si="778"/>
        <v>0</v>
      </c>
      <c r="B195" s="51" t="s">
        <v>54</v>
      </c>
      <c r="C195" s="52">
        <v>32</v>
      </c>
      <c r="D195" s="52">
        <f t="shared" ref="D195" si="2239">IF(ISERROR(VLOOKUP(E195,Proveedores,2,FALSE)),"",VLOOKUP(E195,Proveedores,2,FALSE))</f>
        <v>2087</v>
      </c>
      <c r="E195" s="53" t="s">
        <v>55</v>
      </c>
      <c r="F195" s="54">
        <v>320</v>
      </c>
      <c r="G195" s="53" t="s">
        <v>71</v>
      </c>
      <c r="H195" s="53" t="s">
        <v>72</v>
      </c>
      <c r="I195" s="52">
        <v>9</v>
      </c>
      <c r="J195" s="53" t="s">
        <v>58</v>
      </c>
      <c r="K195" s="55">
        <v>44835</v>
      </c>
      <c r="L195" s="56">
        <v>442</v>
      </c>
      <c r="M195" s="56">
        <v>604</v>
      </c>
      <c r="N195" s="56">
        <v>898</v>
      </c>
      <c r="O195" s="56">
        <v>0</v>
      </c>
      <c r="P195" s="57">
        <v>709</v>
      </c>
      <c r="Q195" s="58">
        <v>7.0000000000000007E-2</v>
      </c>
      <c r="R195" s="57">
        <v>659.37</v>
      </c>
      <c r="S195" s="57">
        <v>709</v>
      </c>
      <c r="T195" s="58">
        <v>7.0000000000000007E-2</v>
      </c>
      <c r="U195" s="57">
        <v>659.37</v>
      </c>
      <c r="V195" s="57">
        <v>709</v>
      </c>
      <c r="W195" s="58">
        <v>7.0000000000000007E-2</v>
      </c>
      <c r="X195" s="57">
        <v>659.37</v>
      </c>
      <c r="Y195" s="57">
        <v>0</v>
      </c>
      <c r="Z195" s="58"/>
      <c r="AA195" s="57">
        <v>0</v>
      </c>
      <c r="AB195" s="57">
        <v>1281815.28</v>
      </c>
      <c r="AC195" s="53" t="str">
        <f t="shared" si="1571"/>
        <v>Registro Valido</v>
      </c>
      <c r="AD195" s="57">
        <f t="shared" ref="AD195" si="2240">IF(OR(ISERROR(VLOOKUP(CONCATENATE("ALI_",$C195,"_SEG_",$I195,"_PROV_",$D195),Catalogo_Precios,AD$8,FALSE)),L195=0),0,VLOOKUP(CONCATENATE("ALI_",$C195,"_SEG_",$I195,"_PROV_",$D195),Catalogo_Precios,AD$8,FALSE))</f>
        <v>709</v>
      </c>
      <c r="AE195" s="57">
        <f t="shared" ref="AE195" si="2241">IF(OR(ISERROR(VLOOKUP(CONCATENATE("ALI_",$C195,"_SEG_",$I195,"_PROV_",$D195),Catalogo_Precios,AE$8,FALSE)),M195=0),0,VLOOKUP(CONCATENATE("ALI_",$C195,"_SEG_",$I195,"_PROV_",$D195),Catalogo_Precios,AE$8,FALSE))</f>
        <v>709</v>
      </c>
      <c r="AF195" s="57">
        <f t="shared" ref="AF195" si="2242">IF(OR(ISERROR(VLOOKUP(CONCATENATE("ALI_",$C195,"_SEG_",$I195,"_PROV_",$D195),Catalogo_Precios,AF$8,FALSE)),N195=0),0,VLOOKUP(CONCATENATE("ALI_",$C195,"_SEG_",$I195,"_PROV_",$D195),Catalogo_Precios,AF$8,FALSE))</f>
        <v>709</v>
      </c>
      <c r="AG195" s="57">
        <f t="shared" ref="AG195" si="2243">IF(OR(ISERROR(VLOOKUP(CONCATENATE("ALI_",$C195,"_SEG_",$I195,"_PROV_",$D195),Catalogo_Precios,AG$8,FALSE)),O195=0),0,VLOOKUP(CONCATENATE("ALI_",$C195,"_SEG_",$I195,"_PROV_",$D195),Catalogo_Precios,AG$8,FALSE))</f>
        <v>0</v>
      </c>
      <c r="AH195" s="57">
        <f t="shared" ref="AH195" si="2244">IF(OR(ISERROR(VLOOKUP(CONCATENATE("ALI_",$C195,"_SEG_",$I195,"_PROV_",$D195),Catalogo_Precios,AH$8,FALSE)),L195=0),0,VLOOKUP(CONCATENATE("ALI_",$C195,"_SEG_",$I195,"_PROV_",$D195),Catalogo_Precios,AH$8,FALSE))</f>
        <v>709</v>
      </c>
      <c r="AI195" s="57">
        <f t="shared" ref="AI195" si="2245">IF(OR(ISERROR(VLOOKUP(CONCATENATE("ALI_",$C195,"_SEG_",$I195,"_PROV_",$D195),Catalogo_Precios,AI$8,FALSE)),M195=0),0,VLOOKUP(CONCATENATE("ALI_",$C195,"_SEG_",$I195,"_PROV_",$D195),Catalogo_Precios,AI$8,FALSE))</f>
        <v>709</v>
      </c>
      <c r="AJ195" s="57">
        <f t="shared" ref="AJ195" si="2246">IF(OR(ISERROR(VLOOKUP(CONCATENATE("ALI_",$C195,"_SEG_",$I195,"_PROV_",$D195),Catalogo_Precios,AJ$8,FALSE)),N195=0),0,VLOOKUP(CONCATENATE("ALI_",$C195,"_SEG_",$I195,"_PROV_",$D195),Catalogo_Precios,AJ$8,FALSE))</f>
        <v>709</v>
      </c>
      <c r="AK195" s="57">
        <f t="shared" ref="AK195" si="2247">IF(OR(ISERROR(VLOOKUP(CONCATENATE("ALI_",$C195,"_SEG_",$I195,"_PROV_",$D195),Catalogo_Precios,AK$8,FALSE)),O195=0),0,VLOOKUP(CONCATENATE("ALI_",$C195,"_SEG_",$I195,"_PROV_",$D195),Catalogo_Precios,AK$8,FALSE))</f>
        <v>0</v>
      </c>
      <c r="AL195" s="53"/>
      <c r="AM195" s="59" t="str">
        <f t="shared" si="1580"/>
        <v>ALI_32_SEG_9</v>
      </c>
      <c r="AN195" s="59" t="str">
        <f t="shared" si="1581"/>
        <v>ALI_32_SEG_9_VAL_1281815.28</v>
      </c>
      <c r="AO195" s="60">
        <f t="shared" ref="AO195" si="2248">IF(OR(AB195="",AB195=0),0,COUNTIF(Codificacion,AM195))</f>
        <v>4</v>
      </c>
      <c r="AP195" s="61">
        <f t="array" ref="AP195">MIN(IF(Codificacion=AM195,Total_Cotizacion,""))</f>
        <v>1102636.8</v>
      </c>
      <c r="AQ195" s="62" t="b">
        <f t="shared" si="1583"/>
        <v>0</v>
      </c>
      <c r="AR195" s="51" t="str">
        <f t="shared" ref="AR195" si="2249">IF(COUNTIF(Codificacion2,CONCATENATE(AM195,"_VAL_",AB195))&gt;1,"Empate","")</f>
        <v/>
      </c>
      <c r="AS195" s="63" t="str">
        <f t="shared" si="1585"/>
        <v/>
      </c>
      <c r="AT195" s="59" t="str">
        <f t="shared" si="1586"/>
        <v>ALI_32_SEG_9_</v>
      </c>
      <c r="AU195" s="63">
        <f t="shared" ref="AU195" si="2250">IF(AND(COUNTIF(Codificacion3,AT195)&lt;AO195),1,COUNTIF(Codificacion3,AT195))</f>
        <v>1</v>
      </c>
      <c r="AV195" s="62" t="str">
        <f t="shared" si="1588"/>
        <v>No Seleccionada</v>
      </c>
      <c r="AW195" s="53"/>
      <c r="AX195" s="51" t="str">
        <f t="shared" si="1589"/>
        <v>ALI_32_SEG_9FALSO</v>
      </c>
      <c r="AY195" s="51">
        <f t="shared" si="1569"/>
        <v>3</v>
      </c>
      <c r="AZ195" s="64" t="b">
        <f t="shared" si="1590"/>
        <v>0</v>
      </c>
    </row>
    <row r="196" spans="1:52" x14ac:dyDescent="0.2">
      <c r="A196" s="50" t="b">
        <f t="shared" si="778"/>
        <v>0</v>
      </c>
      <c r="B196" s="51" t="s">
        <v>54</v>
      </c>
      <c r="C196" s="52">
        <v>45</v>
      </c>
      <c r="D196" s="52">
        <f t="shared" ref="D196" si="2251">IF(ISERROR(VLOOKUP(E196,Proveedores,2,FALSE)),"",VLOOKUP(E196,Proveedores,2,FALSE))</f>
        <v>2087</v>
      </c>
      <c r="E196" s="53" t="s">
        <v>55</v>
      </c>
      <c r="F196" s="54">
        <v>321</v>
      </c>
      <c r="G196" s="53" t="s">
        <v>56</v>
      </c>
      <c r="H196" s="53" t="s">
        <v>67</v>
      </c>
      <c r="I196" s="52">
        <v>12</v>
      </c>
      <c r="J196" s="53" t="s">
        <v>58</v>
      </c>
      <c r="K196" s="55">
        <v>44835</v>
      </c>
      <c r="L196" s="56">
        <v>6019</v>
      </c>
      <c r="M196" s="56">
        <v>7662</v>
      </c>
      <c r="N196" s="56">
        <v>3618</v>
      </c>
      <c r="O196" s="56">
        <v>393</v>
      </c>
      <c r="P196" s="57">
        <v>578</v>
      </c>
      <c r="Q196" s="58">
        <v>0.05</v>
      </c>
      <c r="R196" s="57">
        <v>549.1</v>
      </c>
      <c r="S196" s="57">
        <v>769</v>
      </c>
      <c r="T196" s="58">
        <v>0.05</v>
      </c>
      <c r="U196" s="57">
        <v>730.55</v>
      </c>
      <c r="V196" s="57">
        <v>1153</v>
      </c>
      <c r="W196" s="58">
        <v>0.05</v>
      </c>
      <c r="X196" s="57">
        <v>1095.3499999999999</v>
      </c>
      <c r="Y196" s="57">
        <v>1153</v>
      </c>
      <c r="Z196" s="58">
        <v>0.05</v>
      </c>
      <c r="AA196" s="57">
        <v>1095.3499999999999</v>
      </c>
      <c r="AB196" s="57">
        <v>13295955.850000001</v>
      </c>
      <c r="AC196" s="53" t="str">
        <f t="shared" si="1571"/>
        <v>Registro Valido</v>
      </c>
      <c r="AD196" s="57">
        <f t="shared" ref="AD196" si="2252">IF(OR(ISERROR(VLOOKUP(CONCATENATE("ALI_",$C196,"_SEG_",$I196,"_PROV_",$D196),Catalogo_Precios,AD$8,FALSE)),L196=0),0,VLOOKUP(CONCATENATE("ALI_",$C196,"_SEG_",$I196,"_PROV_",$D196),Catalogo_Precios,AD$8,FALSE))</f>
        <v>578</v>
      </c>
      <c r="AE196" s="57">
        <f t="shared" ref="AE196" si="2253">IF(OR(ISERROR(VLOOKUP(CONCATENATE("ALI_",$C196,"_SEG_",$I196,"_PROV_",$D196),Catalogo_Precios,AE$8,FALSE)),M196=0),0,VLOOKUP(CONCATENATE("ALI_",$C196,"_SEG_",$I196,"_PROV_",$D196),Catalogo_Precios,AE$8,FALSE))</f>
        <v>769</v>
      </c>
      <c r="AF196" s="57">
        <f t="shared" ref="AF196" si="2254">IF(OR(ISERROR(VLOOKUP(CONCATENATE("ALI_",$C196,"_SEG_",$I196,"_PROV_",$D196),Catalogo_Precios,AF$8,FALSE)),N196=0),0,VLOOKUP(CONCATENATE("ALI_",$C196,"_SEG_",$I196,"_PROV_",$D196),Catalogo_Precios,AF$8,FALSE))</f>
        <v>1153</v>
      </c>
      <c r="AG196" s="57">
        <f t="shared" ref="AG196" si="2255">IF(OR(ISERROR(VLOOKUP(CONCATENATE("ALI_",$C196,"_SEG_",$I196,"_PROV_",$D196),Catalogo_Precios,AG$8,FALSE)),O196=0),0,VLOOKUP(CONCATENATE("ALI_",$C196,"_SEG_",$I196,"_PROV_",$D196),Catalogo_Precios,AG$8,FALSE))</f>
        <v>1153</v>
      </c>
      <c r="AH196" s="57">
        <f t="shared" ref="AH196" si="2256">IF(OR(ISERROR(VLOOKUP(CONCATENATE("ALI_",$C196,"_SEG_",$I196,"_PROV_",$D196),Catalogo_Precios,AH$8,FALSE)),L196=0),0,VLOOKUP(CONCATENATE("ALI_",$C196,"_SEG_",$I196,"_PROV_",$D196),Catalogo_Precios,AH$8,FALSE))</f>
        <v>578</v>
      </c>
      <c r="AI196" s="57">
        <f t="shared" ref="AI196" si="2257">IF(OR(ISERROR(VLOOKUP(CONCATENATE("ALI_",$C196,"_SEG_",$I196,"_PROV_",$D196),Catalogo_Precios,AI$8,FALSE)),M196=0),0,VLOOKUP(CONCATENATE("ALI_",$C196,"_SEG_",$I196,"_PROV_",$D196),Catalogo_Precios,AI$8,FALSE))</f>
        <v>769</v>
      </c>
      <c r="AJ196" s="57">
        <f t="shared" ref="AJ196" si="2258">IF(OR(ISERROR(VLOOKUP(CONCATENATE("ALI_",$C196,"_SEG_",$I196,"_PROV_",$D196),Catalogo_Precios,AJ$8,FALSE)),N196=0),0,VLOOKUP(CONCATENATE("ALI_",$C196,"_SEG_",$I196,"_PROV_",$D196),Catalogo_Precios,AJ$8,FALSE))</f>
        <v>1153</v>
      </c>
      <c r="AK196" s="57">
        <f t="shared" ref="AK196" si="2259">IF(OR(ISERROR(VLOOKUP(CONCATENATE("ALI_",$C196,"_SEG_",$I196,"_PROV_",$D196),Catalogo_Precios,AK$8,FALSE)),O196=0),0,VLOOKUP(CONCATENATE("ALI_",$C196,"_SEG_",$I196,"_PROV_",$D196),Catalogo_Precios,AK$8,FALSE))</f>
        <v>1153</v>
      </c>
      <c r="AL196" s="53"/>
      <c r="AM196" s="59" t="str">
        <f t="shared" si="1580"/>
        <v>ALI_45_SEG_12</v>
      </c>
      <c r="AN196" s="59" t="str">
        <f t="shared" si="1581"/>
        <v>ALI_45_SEG_12_VAL_13295955.85</v>
      </c>
      <c r="AO196" s="60">
        <f t="shared" ref="AO196" si="2260">IF(OR(AB196="",AB196=0),0,COUNTIF(Codificacion,AM196))</f>
        <v>5</v>
      </c>
      <c r="AP196" s="61">
        <f t="array" ref="AP196">MIN(IF(Codificacion=AM196,Total_Cotizacion,""))</f>
        <v>11196594.399999999</v>
      </c>
      <c r="AQ196" s="62" t="b">
        <f t="shared" si="1583"/>
        <v>0</v>
      </c>
      <c r="AR196" s="51" t="str">
        <f t="shared" ref="AR196" si="2261">IF(COUNTIF(Codificacion2,CONCATENATE(AM196,"_VAL_",AB196))&gt;1,"Empate","")</f>
        <v/>
      </c>
      <c r="AS196" s="63" t="str">
        <f t="shared" si="1585"/>
        <v/>
      </c>
      <c r="AT196" s="59" t="str">
        <f t="shared" si="1586"/>
        <v>ALI_45_SEG_12_</v>
      </c>
      <c r="AU196" s="63">
        <f t="shared" ref="AU196" si="2262">IF(AND(COUNTIF(Codificacion3,AT196)&lt;AO196),1,COUNTIF(Codificacion3,AT196))</f>
        <v>1</v>
      </c>
      <c r="AV196" s="62" t="str">
        <f t="shared" si="1588"/>
        <v>No Seleccionada</v>
      </c>
      <c r="AW196" s="53"/>
      <c r="AX196" s="51" t="str">
        <f t="shared" si="1589"/>
        <v>ALI_45_SEG_12FALSO</v>
      </c>
      <c r="AY196" s="51">
        <f t="shared" si="1569"/>
        <v>3</v>
      </c>
      <c r="AZ196" s="64" t="b">
        <f t="shared" si="1590"/>
        <v>0</v>
      </c>
    </row>
    <row r="197" spans="1:52" x14ac:dyDescent="0.2">
      <c r="A197" s="50" t="b">
        <f t="shared" si="778"/>
        <v>0</v>
      </c>
      <c r="B197" s="51" t="s">
        <v>54</v>
      </c>
      <c r="C197" s="52">
        <v>45</v>
      </c>
      <c r="D197" s="52">
        <f t="shared" ref="D197" si="2263">IF(ISERROR(VLOOKUP(E197,Proveedores,2,FALSE)),"",VLOOKUP(E197,Proveedores,2,FALSE))</f>
        <v>2087</v>
      </c>
      <c r="E197" s="53" t="s">
        <v>55</v>
      </c>
      <c r="F197" s="54">
        <v>322</v>
      </c>
      <c r="G197" s="53" t="s">
        <v>56</v>
      </c>
      <c r="H197" s="53" t="s">
        <v>67</v>
      </c>
      <c r="I197" s="52">
        <v>13</v>
      </c>
      <c r="J197" s="53" t="s">
        <v>58</v>
      </c>
      <c r="K197" s="55">
        <v>44835</v>
      </c>
      <c r="L197" s="56">
        <v>6391</v>
      </c>
      <c r="M197" s="56">
        <v>8136</v>
      </c>
      <c r="N197" s="56">
        <v>3841</v>
      </c>
      <c r="O197" s="56">
        <v>417</v>
      </c>
      <c r="P197" s="57">
        <v>578</v>
      </c>
      <c r="Q197" s="58">
        <v>0.05</v>
      </c>
      <c r="R197" s="57">
        <v>549.1</v>
      </c>
      <c r="S197" s="57">
        <v>769</v>
      </c>
      <c r="T197" s="58">
        <v>0.05</v>
      </c>
      <c r="U197" s="57">
        <v>730.55</v>
      </c>
      <c r="V197" s="57">
        <v>1153</v>
      </c>
      <c r="W197" s="58">
        <v>0.05</v>
      </c>
      <c r="X197" s="57">
        <v>1095.3499999999999</v>
      </c>
      <c r="Y197" s="57">
        <v>1153</v>
      </c>
      <c r="Z197" s="58">
        <v>0.05</v>
      </c>
      <c r="AA197" s="57">
        <v>1095.3499999999999</v>
      </c>
      <c r="AB197" s="57">
        <v>14117053.199999999</v>
      </c>
      <c r="AC197" s="53" t="str">
        <f t="shared" si="1571"/>
        <v>Registro Valido</v>
      </c>
      <c r="AD197" s="57">
        <f t="shared" ref="AD197" si="2264">IF(OR(ISERROR(VLOOKUP(CONCATENATE("ALI_",$C197,"_SEG_",$I197,"_PROV_",$D197),Catalogo_Precios,AD$8,FALSE)),L197=0),0,VLOOKUP(CONCATENATE("ALI_",$C197,"_SEG_",$I197,"_PROV_",$D197),Catalogo_Precios,AD$8,FALSE))</f>
        <v>578</v>
      </c>
      <c r="AE197" s="57">
        <f t="shared" ref="AE197" si="2265">IF(OR(ISERROR(VLOOKUP(CONCATENATE("ALI_",$C197,"_SEG_",$I197,"_PROV_",$D197),Catalogo_Precios,AE$8,FALSE)),M197=0),0,VLOOKUP(CONCATENATE("ALI_",$C197,"_SEG_",$I197,"_PROV_",$D197),Catalogo_Precios,AE$8,FALSE))</f>
        <v>769</v>
      </c>
      <c r="AF197" s="57">
        <f t="shared" ref="AF197" si="2266">IF(OR(ISERROR(VLOOKUP(CONCATENATE("ALI_",$C197,"_SEG_",$I197,"_PROV_",$D197),Catalogo_Precios,AF$8,FALSE)),N197=0),0,VLOOKUP(CONCATENATE("ALI_",$C197,"_SEG_",$I197,"_PROV_",$D197),Catalogo_Precios,AF$8,FALSE))</f>
        <v>1153</v>
      </c>
      <c r="AG197" s="57">
        <f t="shared" ref="AG197" si="2267">IF(OR(ISERROR(VLOOKUP(CONCATENATE("ALI_",$C197,"_SEG_",$I197,"_PROV_",$D197),Catalogo_Precios,AG$8,FALSE)),O197=0),0,VLOOKUP(CONCATENATE("ALI_",$C197,"_SEG_",$I197,"_PROV_",$D197),Catalogo_Precios,AG$8,FALSE))</f>
        <v>1153</v>
      </c>
      <c r="AH197" s="57">
        <f t="shared" ref="AH197" si="2268">IF(OR(ISERROR(VLOOKUP(CONCATENATE("ALI_",$C197,"_SEG_",$I197,"_PROV_",$D197),Catalogo_Precios,AH$8,FALSE)),L197=0),0,VLOOKUP(CONCATENATE("ALI_",$C197,"_SEG_",$I197,"_PROV_",$D197),Catalogo_Precios,AH$8,FALSE))</f>
        <v>578</v>
      </c>
      <c r="AI197" s="57">
        <f t="shared" ref="AI197" si="2269">IF(OR(ISERROR(VLOOKUP(CONCATENATE("ALI_",$C197,"_SEG_",$I197,"_PROV_",$D197),Catalogo_Precios,AI$8,FALSE)),M197=0),0,VLOOKUP(CONCATENATE("ALI_",$C197,"_SEG_",$I197,"_PROV_",$D197),Catalogo_Precios,AI$8,FALSE))</f>
        <v>769</v>
      </c>
      <c r="AJ197" s="57">
        <f t="shared" ref="AJ197" si="2270">IF(OR(ISERROR(VLOOKUP(CONCATENATE("ALI_",$C197,"_SEG_",$I197,"_PROV_",$D197),Catalogo_Precios,AJ$8,FALSE)),N197=0),0,VLOOKUP(CONCATENATE("ALI_",$C197,"_SEG_",$I197,"_PROV_",$D197),Catalogo_Precios,AJ$8,FALSE))</f>
        <v>1153</v>
      </c>
      <c r="AK197" s="57">
        <f t="shared" ref="AK197" si="2271">IF(OR(ISERROR(VLOOKUP(CONCATENATE("ALI_",$C197,"_SEG_",$I197,"_PROV_",$D197),Catalogo_Precios,AK$8,FALSE)),O197=0),0,VLOOKUP(CONCATENATE("ALI_",$C197,"_SEG_",$I197,"_PROV_",$D197),Catalogo_Precios,AK$8,FALSE))</f>
        <v>1153</v>
      </c>
      <c r="AL197" s="53"/>
      <c r="AM197" s="59" t="str">
        <f t="shared" si="1580"/>
        <v>ALI_45_SEG_13</v>
      </c>
      <c r="AN197" s="59" t="str">
        <f t="shared" si="1581"/>
        <v>ALI_45_SEG_13_VAL_14117053.2</v>
      </c>
      <c r="AO197" s="60">
        <f t="shared" ref="AO197" si="2272">IF(OR(AB197="",AB197=0),0,COUNTIF(Codificacion,AM197))</f>
        <v>5</v>
      </c>
      <c r="AP197" s="61">
        <f t="array" ref="AP197">MIN(IF(Codificacion=AM197,Total_Cotizacion,""))</f>
        <v>11888044.800000001</v>
      </c>
      <c r="AQ197" s="62" t="b">
        <f t="shared" si="1583"/>
        <v>0</v>
      </c>
      <c r="AR197" s="51" t="str">
        <f t="shared" ref="AR197" si="2273">IF(COUNTIF(Codificacion2,CONCATENATE(AM197,"_VAL_",AB197))&gt;1,"Empate","")</f>
        <v/>
      </c>
      <c r="AS197" s="63" t="str">
        <f t="shared" si="1585"/>
        <v/>
      </c>
      <c r="AT197" s="59" t="str">
        <f t="shared" si="1586"/>
        <v>ALI_45_SEG_13_</v>
      </c>
      <c r="AU197" s="63">
        <f t="shared" ref="AU197" si="2274">IF(AND(COUNTIF(Codificacion3,AT197)&lt;AO197),1,COUNTIF(Codificacion3,AT197))</f>
        <v>1</v>
      </c>
      <c r="AV197" s="62" t="str">
        <f t="shared" si="1588"/>
        <v>No Seleccionada</v>
      </c>
      <c r="AW197" s="53"/>
      <c r="AX197" s="51" t="str">
        <f t="shared" si="1589"/>
        <v>ALI_45_SEG_13FALSO</v>
      </c>
      <c r="AY197" s="51">
        <f t="shared" si="1569"/>
        <v>3</v>
      </c>
      <c r="AZ197" s="64" t="b">
        <f t="shared" si="1590"/>
        <v>0</v>
      </c>
    </row>
    <row r="198" spans="1:52" x14ac:dyDescent="0.2">
      <c r="A198" s="50" t="b">
        <f t="shared" si="778"/>
        <v>0</v>
      </c>
      <c r="B198" s="51" t="s">
        <v>54</v>
      </c>
      <c r="C198" s="52">
        <v>45</v>
      </c>
      <c r="D198" s="52">
        <f t="shared" ref="D198" si="2275">IF(ISERROR(VLOOKUP(E198,Proveedores,2,FALSE)),"",VLOOKUP(E198,Proveedores,2,FALSE))</f>
        <v>2087</v>
      </c>
      <c r="E198" s="53" t="s">
        <v>55</v>
      </c>
      <c r="F198" s="54">
        <v>323</v>
      </c>
      <c r="G198" s="53" t="s">
        <v>56</v>
      </c>
      <c r="H198" s="53" t="s">
        <v>67</v>
      </c>
      <c r="I198" s="52">
        <v>14</v>
      </c>
      <c r="J198" s="53" t="s">
        <v>58</v>
      </c>
      <c r="K198" s="55">
        <v>44835</v>
      </c>
      <c r="L198" s="56">
        <v>6333</v>
      </c>
      <c r="M198" s="56">
        <v>8062</v>
      </c>
      <c r="N198" s="56">
        <v>3806</v>
      </c>
      <c r="O198" s="56">
        <v>414</v>
      </c>
      <c r="P198" s="57">
        <v>578</v>
      </c>
      <c r="Q198" s="58">
        <v>0.05</v>
      </c>
      <c r="R198" s="57">
        <v>549.1</v>
      </c>
      <c r="S198" s="57">
        <v>769</v>
      </c>
      <c r="T198" s="58">
        <v>0.05</v>
      </c>
      <c r="U198" s="57">
        <v>730.55</v>
      </c>
      <c r="V198" s="57">
        <v>1153</v>
      </c>
      <c r="W198" s="58">
        <v>0.05</v>
      </c>
      <c r="X198" s="57">
        <v>1095.3499999999999</v>
      </c>
      <c r="Y198" s="57">
        <v>1153</v>
      </c>
      <c r="Z198" s="58">
        <v>0.05</v>
      </c>
      <c r="AA198" s="57">
        <v>1095.3499999999999</v>
      </c>
      <c r="AB198" s="57">
        <v>13989521.4</v>
      </c>
      <c r="AC198" s="53" t="str">
        <f t="shared" si="1571"/>
        <v>Registro Valido</v>
      </c>
      <c r="AD198" s="57">
        <f t="shared" ref="AD198" si="2276">IF(OR(ISERROR(VLOOKUP(CONCATENATE("ALI_",$C198,"_SEG_",$I198,"_PROV_",$D198),Catalogo_Precios,AD$8,FALSE)),L198=0),0,VLOOKUP(CONCATENATE("ALI_",$C198,"_SEG_",$I198,"_PROV_",$D198),Catalogo_Precios,AD$8,FALSE))</f>
        <v>578</v>
      </c>
      <c r="AE198" s="57">
        <f t="shared" ref="AE198" si="2277">IF(OR(ISERROR(VLOOKUP(CONCATENATE("ALI_",$C198,"_SEG_",$I198,"_PROV_",$D198),Catalogo_Precios,AE$8,FALSE)),M198=0),0,VLOOKUP(CONCATENATE("ALI_",$C198,"_SEG_",$I198,"_PROV_",$D198),Catalogo_Precios,AE$8,FALSE))</f>
        <v>769</v>
      </c>
      <c r="AF198" s="57">
        <f t="shared" ref="AF198" si="2278">IF(OR(ISERROR(VLOOKUP(CONCATENATE("ALI_",$C198,"_SEG_",$I198,"_PROV_",$D198),Catalogo_Precios,AF$8,FALSE)),N198=0),0,VLOOKUP(CONCATENATE("ALI_",$C198,"_SEG_",$I198,"_PROV_",$D198),Catalogo_Precios,AF$8,FALSE))</f>
        <v>1153</v>
      </c>
      <c r="AG198" s="57">
        <f t="shared" ref="AG198" si="2279">IF(OR(ISERROR(VLOOKUP(CONCATENATE("ALI_",$C198,"_SEG_",$I198,"_PROV_",$D198),Catalogo_Precios,AG$8,FALSE)),O198=0),0,VLOOKUP(CONCATENATE("ALI_",$C198,"_SEG_",$I198,"_PROV_",$D198),Catalogo_Precios,AG$8,FALSE))</f>
        <v>1153</v>
      </c>
      <c r="AH198" s="57">
        <f t="shared" ref="AH198" si="2280">IF(OR(ISERROR(VLOOKUP(CONCATENATE("ALI_",$C198,"_SEG_",$I198,"_PROV_",$D198),Catalogo_Precios,AH$8,FALSE)),L198=0),0,VLOOKUP(CONCATENATE("ALI_",$C198,"_SEG_",$I198,"_PROV_",$D198),Catalogo_Precios,AH$8,FALSE))</f>
        <v>578</v>
      </c>
      <c r="AI198" s="57">
        <f t="shared" ref="AI198" si="2281">IF(OR(ISERROR(VLOOKUP(CONCATENATE("ALI_",$C198,"_SEG_",$I198,"_PROV_",$D198),Catalogo_Precios,AI$8,FALSE)),M198=0),0,VLOOKUP(CONCATENATE("ALI_",$C198,"_SEG_",$I198,"_PROV_",$D198),Catalogo_Precios,AI$8,FALSE))</f>
        <v>769</v>
      </c>
      <c r="AJ198" s="57">
        <f t="shared" ref="AJ198" si="2282">IF(OR(ISERROR(VLOOKUP(CONCATENATE("ALI_",$C198,"_SEG_",$I198,"_PROV_",$D198),Catalogo_Precios,AJ$8,FALSE)),N198=0),0,VLOOKUP(CONCATENATE("ALI_",$C198,"_SEG_",$I198,"_PROV_",$D198),Catalogo_Precios,AJ$8,FALSE))</f>
        <v>1153</v>
      </c>
      <c r="AK198" s="57">
        <f t="shared" ref="AK198" si="2283">IF(OR(ISERROR(VLOOKUP(CONCATENATE("ALI_",$C198,"_SEG_",$I198,"_PROV_",$D198),Catalogo_Precios,AK$8,FALSE)),O198=0),0,VLOOKUP(CONCATENATE("ALI_",$C198,"_SEG_",$I198,"_PROV_",$D198),Catalogo_Precios,AK$8,FALSE))</f>
        <v>1153</v>
      </c>
      <c r="AL198" s="53"/>
      <c r="AM198" s="59" t="str">
        <f t="shared" si="1580"/>
        <v>ALI_45_SEG_14</v>
      </c>
      <c r="AN198" s="59" t="str">
        <f t="shared" si="1581"/>
        <v>ALI_45_SEG_14_VAL_13989521.4</v>
      </c>
      <c r="AO198" s="60">
        <f t="shared" ref="AO198" si="2284">IF(OR(AB198="",AB198=0),0,COUNTIF(Codificacion,AM198))</f>
        <v>5</v>
      </c>
      <c r="AP198" s="61">
        <f t="array" ref="AP198">MIN(IF(Codificacion=AM198,Total_Cotizacion,""))</f>
        <v>11780649.6</v>
      </c>
      <c r="AQ198" s="62" t="b">
        <f t="shared" si="1583"/>
        <v>0</v>
      </c>
      <c r="AR198" s="51" t="str">
        <f t="shared" ref="AR198" si="2285">IF(COUNTIF(Codificacion2,CONCATENATE(AM198,"_VAL_",AB198))&gt;1,"Empate","")</f>
        <v/>
      </c>
      <c r="AS198" s="63" t="str">
        <f t="shared" si="1585"/>
        <v/>
      </c>
      <c r="AT198" s="59" t="str">
        <f t="shared" si="1586"/>
        <v>ALI_45_SEG_14_</v>
      </c>
      <c r="AU198" s="63">
        <f t="shared" ref="AU198" si="2286">IF(AND(COUNTIF(Codificacion3,AT198)&lt;AO198),1,COUNTIF(Codificacion3,AT198))</f>
        <v>1</v>
      </c>
      <c r="AV198" s="62" t="str">
        <f t="shared" si="1588"/>
        <v>No Seleccionada</v>
      </c>
      <c r="AW198" s="53"/>
      <c r="AX198" s="51" t="str">
        <f t="shared" si="1589"/>
        <v>ALI_45_SEG_14FALSO</v>
      </c>
      <c r="AY198" s="51">
        <f t="shared" si="1569"/>
        <v>3</v>
      </c>
      <c r="AZ198" s="64" t="b">
        <f t="shared" si="1590"/>
        <v>0</v>
      </c>
    </row>
    <row r="199" spans="1:52" x14ac:dyDescent="0.2">
      <c r="A199" s="50" t="b">
        <f t="shared" si="778"/>
        <v>0</v>
      </c>
      <c r="B199" s="51" t="s">
        <v>54</v>
      </c>
      <c r="C199" s="52">
        <v>45</v>
      </c>
      <c r="D199" s="52">
        <f t="shared" ref="D199" si="2287">IF(ISERROR(VLOOKUP(E199,Proveedores,2,FALSE)),"",VLOOKUP(E199,Proveedores,2,FALSE))</f>
        <v>2087</v>
      </c>
      <c r="E199" s="53" t="s">
        <v>55</v>
      </c>
      <c r="F199" s="54">
        <v>324</v>
      </c>
      <c r="G199" s="53" t="s">
        <v>56</v>
      </c>
      <c r="H199" s="53" t="s">
        <v>67</v>
      </c>
      <c r="I199" s="52">
        <v>15</v>
      </c>
      <c r="J199" s="53" t="s">
        <v>58</v>
      </c>
      <c r="K199" s="55">
        <v>44835</v>
      </c>
      <c r="L199" s="56">
        <v>5986</v>
      </c>
      <c r="M199" s="56">
        <v>7618</v>
      </c>
      <c r="N199" s="56">
        <v>3598</v>
      </c>
      <c r="O199" s="56">
        <v>392</v>
      </c>
      <c r="P199" s="57">
        <v>578</v>
      </c>
      <c r="Q199" s="58">
        <v>0.05</v>
      </c>
      <c r="R199" s="57">
        <v>549.1</v>
      </c>
      <c r="S199" s="57">
        <v>769</v>
      </c>
      <c r="T199" s="58">
        <v>0.05</v>
      </c>
      <c r="U199" s="57">
        <v>730.55</v>
      </c>
      <c r="V199" s="57">
        <v>1153</v>
      </c>
      <c r="W199" s="58">
        <v>0.05</v>
      </c>
      <c r="X199" s="57">
        <v>1095.3499999999999</v>
      </c>
      <c r="Y199" s="57">
        <v>1153</v>
      </c>
      <c r="Z199" s="58">
        <v>0.05</v>
      </c>
      <c r="AA199" s="57">
        <v>1095.3499999999999</v>
      </c>
      <c r="AB199" s="57">
        <v>13222689</v>
      </c>
      <c r="AC199" s="53" t="str">
        <f t="shared" si="1571"/>
        <v>Registro Valido</v>
      </c>
      <c r="AD199" s="57">
        <f t="shared" ref="AD199" si="2288">IF(OR(ISERROR(VLOOKUP(CONCATENATE("ALI_",$C199,"_SEG_",$I199,"_PROV_",$D199),Catalogo_Precios,AD$8,FALSE)),L199=0),0,VLOOKUP(CONCATENATE("ALI_",$C199,"_SEG_",$I199,"_PROV_",$D199),Catalogo_Precios,AD$8,FALSE))</f>
        <v>578</v>
      </c>
      <c r="AE199" s="57">
        <f t="shared" ref="AE199" si="2289">IF(OR(ISERROR(VLOOKUP(CONCATENATE("ALI_",$C199,"_SEG_",$I199,"_PROV_",$D199),Catalogo_Precios,AE$8,FALSE)),M199=0),0,VLOOKUP(CONCATENATE("ALI_",$C199,"_SEG_",$I199,"_PROV_",$D199),Catalogo_Precios,AE$8,FALSE))</f>
        <v>769</v>
      </c>
      <c r="AF199" s="57">
        <f t="shared" ref="AF199" si="2290">IF(OR(ISERROR(VLOOKUP(CONCATENATE("ALI_",$C199,"_SEG_",$I199,"_PROV_",$D199),Catalogo_Precios,AF$8,FALSE)),N199=0),0,VLOOKUP(CONCATENATE("ALI_",$C199,"_SEG_",$I199,"_PROV_",$D199),Catalogo_Precios,AF$8,FALSE))</f>
        <v>1153</v>
      </c>
      <c r="AG199" s="57">
        <f t="shared" ref="AG199" si="2291">IF(OR(ISERROR(VLOOKUP(CONCATENATE("ALI_",$C199,"_SEG_",$I199,"_PROV_",$D199),Catalogo_Precios,AG$8,FALSE)),O199=0),0,VLOOKUP(CONCATENATE("ALI_",$C199,"_SEG_",$I199,"_PROV_",$D199),Catalogo_Precios,AG$8,FALSE))</f>
        <v>1153</v>
      </c>
      <c r="AH199" s="57">
        <f t="shared" ref="AH199" si="2292">IF(OR(ISERROR(VLOOKUP(CONCATENATE("ALI_",$C199,"_SEG_",$I199,"_PROV_",$D199),Catalogo_Precios,AH$8,FALSE)),L199=0),0,VLOOKUP(CONCATENATE("ALI_",$C199,"_SEG_",$I199,"_PROV_",$D199),Catalogo_Precios,AH$8,FALSE))</f>
        <v>578</v>
      </c>
      <c r="AI199" s="57">
        <f t="shared" ref="AI199" si="2293">IF(OR(ISERROR(VLOOKUP(CONCATENATE("ALI_",$C199,"_SEG_",$I199,"_PROV_",$D199),Catalogo_Precios,AI$8,FALSE)),M199=0),0,VLOOKUP(CONCATENATE("ALI_",$C199,"_SEG_",$I199,"_PROV_",$D199),Catalogo_Precios,AI$8,FALSE))</f>
        <v>769</v>
      </c>
      <c r="AJ199" s="57">
        <f t="shared" ref="AJ199" si="2294">IF(OR(ISERROR(VLOOKUP(CONCATENATE("ALI_",$C199,"_SEG_",$I199,"_PROV_",$D199),Catalogo_Precios,AJ$8,FALSE)),N199=0),0,VLOOKUP(CONCATENATE("ALI_",$C199,"_SEG_",$I199,"_PROV_",$D199),Catalogo_Precios,AJ$8,FALSE))</f>
        <v>1153</v>
      </c>
      <c r="AK199" s="57">
        <f t="shared" ref="AK199" si="2295">IF(OR(ISERROR(VLOOKUP(CONCATENATE("ALI_",$C199,"_SEG_",$I199,"_PROV_",$D199),Catalogo_Precios,AK$8,FALSE)),O199=0),0,VLOOKUP(CONCATENATE("ALI_",$C199,"_SEG_",$I199,"_PROV_",$D199),Catalogo_Precios,AK$8,FALSE))</f>
        <v>1153</v>
      </c>
      <c r="AL199" s="53"/>
      <c r="AM199" s="59" t="str">
        <f t="shared" si="1580"/>
        <v>ALI_45_SEG_15</v>
      </c>
      <c r="AN199" s="59" t="str">
        <f t="shared" si="1581"/>
        <v>ALI_45_SEG_15_VAL_13222689</v>
      </c>
      <c r="AO199" s="60">
        <f t="shared" ref="AO199" si="2296">IF(OR(AB199="",AB199=0),0,COUNTIF(Codificacion,AM199))</f>
        <v>5</v>
      </c>
      <c r="AP199" s="61">
        <f t="array" ref="AP199">MIN(IF(Codificacion=AM199,Total_Cotizacion,""))</f>
        <v>11134896</v>
      </c>
      <c r="AQ199" s="62" t="b">
        <f t="shared" si="1583"/>
        <v>0</v>
      </c>
      <c r="AR199" s="51" t="str">
        <f t="shared" ref="AR199" si="2297">IF(COUNTIF(Codificacion2,CONCATENATE(AM199,"_VAL_",AB199))&gt;1,"Empate","")</f>
        <v/>
      </c>
      <c r="AS199" s="63" t="str">
        <f t="shared" si="1585"/>
        <v/>
      </c>
      <c r="AT199" s="59" t="str">
        <f t="shared" si="1586"/>
        <v>ALI_45_SEG_15_</v>
      </c>
      <c r="AU199" s="63">
        <f t="shared" ref="AU199" si="2298">IF(AND(COUNTIF(Codificacion3,AT199)&lt;AO199),1,COUNTIF(Codificacion3,AT199))</f>
        <v>1</v>
      </c>
      <c r="AV199" s="62" t="str">
        <f t="shared" si="1588"/>
        <v>No Seleccionada</v>
      </c>
      <c r="AW199" s="53"/>
      <c r="AX199" s="51" t="str">
        <f t="shared" si="1589"/>
        <v>ALI_45_SEG_15FALSO</v>
      </c>
      <c r="AY199" s="51">
        <f t="shared" si="1569"/>
        <v>3</v>
      </c>
      <c r="AZ199" s="64" t="b">
        <f t="shared" si="1590"/>
        <v>0</v>
      </c>
    </row>
    <row r="200" spans="1:52" x14ac:dyDescent="0.2">
      <c r="A200" s="50" t="b">
        <f t="shared" si="778"/>
        <v>0</v>
      </c>
      <c r="B200" s="51" t="s">
        <v>54</v>
      </c>
      <c r="C200" s="52">
        <v>27</v>
      </c>
      <c r="D200" s="52">
        <f t="shared" ref="D200" si="2299">IF(ISERROR(VLOOKUP(E200,Proveedores,2,FALSE)),"",VLOOKUP(E200,Proveedores,2,FALSE))</f>
        <v>2087</v>
      </c>
      <c r="E200" s="53" t="s">
        <v>55</v>
      </c>
      <c r="F200" s="54">
        <v>340</v>
      </c>
      <c r="G200" s="53" t="s">
        <v>56</v>
      </c>
      <c r="H200" s="53" t="s">
        <v>73</v>
      </c>
      <c r="I200" s="52">
        <v>1</v>
      </c>
      <c r="J200" s="53" t="s">
        <v>58</v>
      </c>
      <c r="K200" s="55">
        <v>44835</v>
      </c>
      <c r="L200" s="56">
        <v>9385</v>
      </c>
      <c r="M200" s="56">
        <v>11579</v>
      </c>
      <c r="N200" s="56">
        <v>5404</v>
      </c>
      <c r="O200" s="56">
        <v>475</v>
      </c>
      <c r="P200" s="57">
        <v>557</v>
      </c>
      <c r="Q200" s="58">
        <v>0.1</v>
      </c>
      <c r="R200" s="57">
        <v>501.3</v>
      </c>
      <c r="S200" s="57">
        <v>1019</v>
      </c>
      <c r="T200" s="58">
        <v>0.1</v>
      </c>
      <c r="U200" s="57">
        <v>917.1</v>
      </c>
      <c r="V200" s="57">
        <v>1019</v>
      </c>
      <c r="W200" s="58">
        <v>0.1</v>
      </c>
      <c r="X200" s="57">
        <v>917.1</v>
      </c>
      <c r="Y200" s="57">
        <v>1019</v>
      </c>
      <c r="Z200" s="58">
        <v>0.1</v>
      </c>
      <c r="AA200" s="57">
        <v>917.1</v>
      </c>
      <c r="AB200" s="57">
        <v>20715432.300000001</v>
      </c>
      <c r="AC200" s="53" t="str">
        <f t="shared" si="1571"/>
        <v>Registro Valido</v>
      </c>
      <c r="AD200" s="57">
        <f t="shared" ref="AD200" si="2300">IF(OR(ISERROR(VLOOKUP(CONCATENATE("ALI_",$C200,"_SEG_",$I200,"_PROV_",$D200),Catalogo_Precios,AD$8,FALSE)),L200=0),0,VLOOKUP(CONCATENATE("ALI_",$C200,"_SEG_",$I200,"_PROV_",$D200),Catalogo_Precios,AD$8,FALSE))</f>
        <v>557</v>
      </c>
      <c r="AE200" s="57">
        <f t="shared" ref="AE200" si="2301">IF(OR(ISERROR(VLOOKUP(CONCATENATE("ALI_",$C200,"_SEG_",$I200,"_PROV_",$D200),Catalogo_Precios,AE$8,FALSE)),M200=0),0,VLOOKUP(CONCATENATE("ALI_",$C200,"_SEG_",$I200,"_PROV_",$D200),Catalogo_Precios,AE$8,FALSE))</f>
        <v>1019</v>
      </c>
      <c r="AF200" s="57">
        <f t="shared" ref="AF200" si="2302">IF(OR(ISERROR(VLOOKUP(CONCATENATE("ALI_",$C200,"_SEG_",$I200,"_PROV_",$D200),Catalogo_Precios,AF$8,FALSE)),N200=0),0,VLOOKUP(CONCATENATE("ALI_",$C200,"_SEG_",$I200,"_PROV_",$D200),Catalogo_Precios,AF$8,FALSE))</f>
        <v>1019</v>
      </c>
      <c r="AG200" s="57">
        <f t="shared" ref="AG200" si="2303">IF(OR(ISERROR(VLOOKUP(CONCATENATE("ALI_",$C200,"_SEG_",$I200,"_PROV_",$D200),Catalogo_Precios,AG$8,FALSE)),O200=0),0,VLOOKUP(CONCATENATE("ALI_",$C200,"_SEG_",$I200,"_PROV_",$D200),Catalogo_Precios,AG$8,FALSE))</f>
        <v>1019</v>
      </c>
      <c r="AH200" s="57">
        <f t="shared" ref="AH200" si="2304">IF(OR(ISERROR(VLOOKUP(CONCATENATE("ALI_",$C200,"_SEG_",$I200,"_PROV_",$D200),Catalogo_Precios,AH$8,FALSE)),L200=0),0,VLOOKUP(CONCATENATE("ALI_",$C200,"_SEG_",$I200,"_PROV_",$D200),Catalogo_Precios,AH$8,FALSE))</f>
        <v>557</v>
      </c>
      <c r="AI200" s="57">
        <f t="shared" ref="AI200" si="2305">IF(OR(ISERROR(VLOOKUP(CONCATENATE("ALI_",$C200,"_SEG_",$I200,"_PROV_",$D200),Catalogo_Precios,AI$8,FALSE)),M200=0),0,VLOOKUP(CONCATENATE("ALI_",$C200,"_SEG_",$I200,"_PROV_",$D200),Catalogo_Precios,AI$8,FALSE))</f>
        <v>1019</v>
      </c>
      <c r="AJ200" s="57">
        <f t="shared" ref="AJ200" si="2306">IF(OR(ISERROR(VLOOKUP(CONCATENATE("ALI_",$C200,"_SEG_",$I200,"_PROV_",$D200),Catalogo_Precios,AJ$8,FALSE)),N200=0),0,VLOOKUP(CONCATENATE("ALI_",$C200,"_SEG_",$I200,"_PROV_",$D200),Catalogo_Precios,AJ$8,FALSE))</f>
        <v>1019</v>
      </c>
      <c r="AK200" s="57">
        <f t="shared" ref="AK200" si="2307">IF(OR(ISERROR(VLOOKUP(CONCATENATE("ALI_",$C200,"_SEG_",$I200,"_PROV_",$D200),Catalogo_Precios,AK$8,FALSE)),O200=0),0,VLOOKUP(CONCATENATE("ALI_",$C200,"_SEG_",$I200,"_PROV_",$D200),Catalogo_Precios,AK$8,FALSE))</f>
        <v>1019</v>
      </c>
      <c r="AL200" s="53"/>
      <c r="AM200" s="59" t="str">
        <f t="shared" si="1580"/>
        <v>ALI_27_SEG_1</v>
      </c>
      <c r="AN200" s="59" t="str">
        <f t="shared" si="1581"/>
        <v>ALI_27_SEG_1_VAL_20715432.3</v>
      </c>
      <c r="AO200" s="60">
        <f t="shared" ref="AO200" si="2308">IF(OR(AB200="",AB200=0),0,COUNTIF(Codificacion,AM200))</f>
        <v>4</v>
      </c>
      <c r="AP200" s="61">
        <f t="array" ref="AP200">MIN(IF(Codificacion=AM200,Total_Cotizacion,""))</f>
        <v>18413717.600000001</v>
      </c>
      <c r="AQ200" s="62" t="b">
        <f t="shared" si="1583"/>
        <v>0</v>
      </c>
      <c r="AR200" s="51" t="str">
        <f t="shared" ref="AR200" si="2309">IF(COUNTIF(Codificacion2,CONCATENATE(AM200,"_VAL_",AB200))&gt;1,"Empate","")</f>
        <v/>
      </c>
      <c r="AS200" s="63" t="str">
        <f t="shared" si="1585"/>
        <v/>
      </c>
      <c r="AT200" s="59" t="str">
        <f t="shared" si="1586"/>
        <v>ALI_27_SEG_1_</v>
      </c>
      <c r="AU200" s="63">
        <f t="shared" ref="AU200" si="2310">IF(AND(COUNTIF(Codificacion3,AT200)&lt;AO200),1,COUNTIF(Codificacion3,AT200))</f>
        <v>1</v>
      </c>
      <c r="AV200" s="62" t="str">
        <f t="shared" si="1588"/>
        <v>No Seleccionada</v>
      </c>
      <c r="AW200" s="53"/>
      <c r="AX200" s="51" t="str">
        <f t="shared" si="1589"/>
        <v>ALI_27_SEG_1FALSO</v>
      </c>
      <c r="AY200" s="51">
        <f t="shared" si="1569"/>
        <v>3</v>
      </c>
      <c r="AZ200" s="64" t="b">
        <f t="shared" si="1590"/>
        <v>0</v>
      </c>
    </row>
    <row r="201" spans="1:52" x14ac:dyDescent="0.2">
      <c r="A201" s="50" t="b">
        <f t="shared" si="778"/>
        <v>0</v>
      </c>
      <c r="B201" s="51" t="s">
        <v>54</v>
      </c>
      <c r="C201" s="52">
        <v>27</v>
      </c>
      <c r="D201" s="52">
        <f t="shared" ref="D201" si="2311">IF(ISERROR(VLOOKUP(E201,Proveedores,2,FALSE)),"",VLOOKUP(E201,Proveedores,2,FALSE))</f>
        <v>2087</v>
      </c>
      <c r="E201" s="53" t="s">
        <v>55</v>
      </c>
      <c r="F201" s="54">
        <v>341</v>
      </c>
      <c r="G201" s="53" t="s">
        <v>56</v>
      </c>
      <c r="H201" s="53" t="s">
        <v>73</v>
      </c>
      <c r="I201" s="52">
        <v>2</v>
      </c>
      <c r="J201" s="53" t="s">
        <v>58</v>
      </c>
      <c r="K201" s="55">
        <v>44835</v>
      </c>
      <c r="L201" s="56">
        <v>9599</v>
      </c>
      <c r="M201" s="56">
        <v>11840</v>
      </c>
      <c r="N201" s="56">
        <v>5526</v>
      </c>
      <c r="O201" s="56">
        <v>486</v>
      </c>
      <c r="P201" s="57">
        <v>557</v>
      </c>
      <c r="Q201" s="58">
        <v>0.1</v>
      </c>
      <c r="R201" s="57">
        <v>501.3</v>
      </c>
      <c r="S201" s="57">
        <v>1019</v>
      </c>
      <c r="T201" s="58">
        <v>0.1</v>
      </c>
      <c r="U201" s="57">
        <v>917.1</v>
      </c>
      <c r="V201" s="57">
        <v>1019</v>
      </c>
      <c r="W201" s="58">
        <v>0.1</v>
      </c>
      <c r="X201" s="57">
        <v>917.1</v>
      </c>
      <c r="Y201" s="57">
        <v>1019</v>
      </c>
      <c r="Z201" s="58">
        <v>0.1</v>
      </c>
      <c r="AA201" s="57">
        <v>917.1</v>
      </c>
      <c r="AB201" s="57">
        <v>21184047.900000002</v>
      </c>
      <c r="AC201" s="53" t="str">
        <f t="shared" si="1571"/>
        <v>Registro Valido</v>
      </c>
      <c r="AD201" s="57">
        <f t="shared" ref="AD201" si="2312">IF(OR(ISERROR(VLOOKUP(CONCATENATE("ALI_",$C201,"_SEG_",$I201,"_PROV_",$D201),Catalogo_Precios,AD$8,FALSE)),L201=0),0,VLOOKUP(CONCATENATE("ALI_",$C201,"_SEG_",$I201,"_PROV_",$D201),Catalogo_Precios,AD$8,FALSE))</f>
        <v>557</v>
      </c>
      <c r="AE201" s="57">
        <f t="shared" ref="AE201" si="2313">IF(OR(ISERROR(VLOOKUP(CONCATENATE("ALI_",$C201,"_SEG_",$I201,"_PROV_",$D201),Catalogo_Precios,AE$8,FALSE)),M201=0),0,VLOOKUP(CONCATENATE("ALI_",$C201,"_SEG_",$I201,"_PROV_",$D201),Catalogo_Precios,AE$8,FALSE))</f>
        <v>1019</v>
      </c>
      <c r="AF201" s="57">
        <f t="shared" ref="AF201" si="2314">IF(OR(ISERROR(VLOOKUP(CONCATENATE("ALI_",$C201,"_SEG_",$I201,"_PROV_",$D201),Catalogo_Precios,AF$8,FALSE)),N201=0),0,VLOOKUP(CONCATENATE("ALI_",$C201,"_SEG_",$I201,"_PROV_",$D201),Catalogo_Precios,AF$8,FALSE))</f>
        <v>1019</v>
      </c>
      <c r="AG201" s="57">
        <f t="shared" ref="AG201" si="2315">IF(OR(ISERROR(VLOOKUP(CONCATENATE("ALI_",$C201,"_SEG_",$I201,"_PROV_",$D201),Catalogo_Precios,AG$8,FALSE)),O201=0),0,VLOOKUP(CONCATENATE("ALI_",$C201,"_SEG_",$I201,"_PROV_",$D201),Catalogo_Precios,AG$8,FALSE))</f>
        <v>1019</v>
      </c>
      <c r="AH201" s="57">
        <f t="shared" ref="AH201" si="2316">IF(OR(ISERROR(VLOOKUP(CONCATENATE("ALI_",$C201,"_SEG_",$I201,"_PROV_",$D201),Catalogo_Precios,AH$8,FALSE)),L201=0),0,VLOOKUP(CONCATENATE("ALI_",$C201,"_SEG_",$I201,"_PROV_",$D201),Catalogo_Precios,AH$8,FALSE))</f>
        <v>557</v>
      </c>
      <c r="AI201" s="57">
        <f t="shared" ref="AI201" si="2317">IF(OR(ISERROR(VLOOKUP(CONCATENATE("ALI_",$C201,"_SEG_",$I201,"_PROV_",$D201),Catalogo_Precios,AI$8,FALSE)),M201=0),0,VLOOKUP(CONCATENATE("ALI_",$C201,"_SEG_",$I201,"_PROV_",$D201),Catalogo_Precios,AI$8,FALSE))</f>
        <v>1019</v>
      </c>
      <c r="AJ201" s="57">
        <f t="shared" ref="AJ201" si="2318">IF(OR(ISERROR(VLOOKUP(CONCATENATE("ALI_",$C201,"_SEG_",$I201,"_PROV_",$D201),Catalogo_Precios,AJ$8,FALSE)),N201=0),0,VLOOKUP(CONCATENATE("ALI_",$C201,"_SEG_",$I201,"_PROV_",$D201),Catalogo_Precios,AJ$8,FALSE))</f>
        <v>1019</v>
      </c>
      <c r="AK201" s="57">
        <f t="shared" ref="AK201" si="2319">IF(OR(ISERROR(VLOOKUP(CONCATENATE("ALI_",$C201,"_SEG_",$I201,"_PROV_",$D201),Catalogo_Precios,AK$8,FALSE)),O201=0),0,VLOOKUP(CONCATENATE("ALI_",$C201,"_SEG_",$I201,"_PROV_",$D201),Catalogo_Precios,AK$8,FALSE))</f>
        <v>1019</v>
      </c>
      <c r="AL201" s="53"/>
      <c r="AM201" s="59" t="str">
        <f t="shared" si="1580"/>
        <v>ALI_27_SEG_2</v>
      </c>
      <c r="AN201" s="59" t="str">
        <f t="shared" si="1581"/>
        <v>ALI_27_SEG_2_VAL_21184047.9</v>
      </c>
      <c r="AO201" s="60">
        <f t="shared" ref="AO201" si="2320">IF(OR(AB201="",AB201=0),0,COUNTIF(Codificacion,AM201))</f>
        <v>4</v>
      </c>
      <c r="AP201" s="61">
        <f t="array" ref="AP201">MIN(IF(Codificacion=AM201,Total_Cotizacion,""))</f>
        <v>18830264.800000001</v>
      </c>
      <c r="AQ201" s="62" t="b">
        <f t="shared" si="1583"/>
        <v>0</v>
      </c>
      <c r="AR201" s="51" t="str">
        <f t="shared" ref="AR201" si="2321">IF(COUNTIF(Codificacion2,CONCATENATE(AM201,"_VAL_",AB201))&gt;1,"Empate","")</f>
        <v/>
      </c>
      <c r="AS201" s="63" t="str">
        <f t="shared" si="1585"/>
        <v/>
      </c>
      <c r="AT201" s="59" t="str">
        <f t="shared" si="1586"/>
        <v>ALI_27_SEG_2_</v>
      </c>
      <c r="AU201" s="63">
        <f t="shared" ref="AU201" si="2322">IF(AND(COUNTIF(Codificacion3,AT201)&lt;AO201),1,COUNTIF(Codificacion3,AT201))</f>
        <v>1</v>
      </c>
      <c r="AV201" s="62" t="str">
        <f t="shared" si="1588"/>
        <v>No Seleccionada</v>
      </c>
      <c r="AW201" s="53"/>
      <c r="AX201" s="51" t="str">
        <f t="shared" si="1589"/>
        <v>ALI_27_SEG_2FALSO</v>
      </c>
      <c r="AY201" s="51">
        <f t="shared" si="1569"/>
        <v>3</v>
      </c>
      <c r="AZ201" s="64" t="b">
        <f t="shared" si="1590"/>
        <v>0</v>
      </c>
    </row>
    <row r="202" spans="1:52" x14ac:dyDescent="0.2">
      <c r="A202" s="50" t="b">
        <f t="shared" si="778"/>
        <v>0</v>
      </c>
      <c r="B202" s="51" t="s">
        <v>54</v>
      </c>
      <c r="C202" s="52">
        <v>27</v>
      </c>
      <c r="D202" s="52">
        <f t="shared" ref="D202" si="2323">IF(ISERROR(VLOOKUP(E202,Proveedores,2,FALSE)),"",VLOOKUP(E202,Proveedores,2,FALSE))</f>
        <v>2087</v>
      </c>
      <c r="E202" s="53" t="s">
        <v>55</v>
      </c>
      <c r="F202" s="54">
        <v>342</v>
      </c>
      <c r="G202" s="53" t="s">
        <v>56</v>
      </c>
      <c r="H202" s="53" t="s">
        <v>73</v>
      </c>
      <c r="I202" s="52">
        <v>3</v>
      </c>
      <c r="J202" s="53" t="s">
        <v>58</v>
      </c>
      <c r="K202" s="55">
        <v>44835</v>
      </c>
      <c r="L202" s="56">
        <v>9541</v>
      </c>
      <c r="M202" s="56">
        <v>11770</v>
      </c>
      <c r="N202" s="56">
        <v>5493</v>
      </c>
      <c r="O202" s="56">
        <v>483</v>
      </c>
      <c r="P202" s="57">
        <v>557</v>
      </c>
      <c r="Q202" s="58">
        <v>0.1</v>
      </c>
      <c r="R202" s="57">
        <v>501.3</v>
      </c>
      <c r="S202" s="57">
        <v>1019</v>
      </c>
      <c r="T202" s="58">
        <v>0.1</v>
      </c>
      <c r="U202" s="57">
        <v>917.1</v>
      </c>
      <c r="V202" s="57">
        <v>1019</v>
      </c>
      <c r="W202" s="58">
        <v>0.1</v>
      </c>
      <c r="X202" s="57">
        <v>917.1</v>
      </c>
      <c r="Y202" s="57">
        <v>1019</v>
      </c>
      <c r="Z202" s="58">
        <v>0.1</v>
      </c>
      <c r="AA202" s="57">
        <v>917.1</v>
      </c>
      <c r="AB202" s="57">
        <v>21057759.900000002</v>
      </c>
      <c r="AC202" s="53" t="str">
        <f t="shared" si="1571"/>
        <v>Registro Valido</v>
      </c>
      <c r="AD202" s="57">
        <f t="shared" ref="AD202" si="2324">IF(OR(ISERROR(VLOOKUP(CONCATENATE("ALI_",$C202,"_SEG_",$I202,"_PROV_",$D202),Catalogo_Precios,AD$8,FALSE)),L202=0),0,VLOOKUP(CONCATENATE("ALI_",$C202,"_SEG_",$I202,"_PROV_",$D202),Catalogo_Precios,AD$8,FALSE))</f>
        <v>557</v>
      </c>
      <c r="AE202" s="57">
        <f t="shared" ref="AE202" si="2325">IF(OR(ISERROR(VLOOKUP(CONCATENATE("ALI_",$C202,"_SEG_",$I202,"_PROV_",$D202),Catalogo_Precios,AE$8,FALSE)),M202=0),0,VLOOKUP(CONCATENATE("ALI_",$C202,"_SEG_",$I202,"_PROV_",$D202),Catalogo_Precios,AE$8,FALSE))</f>
        <v>1019</v>
      </c>
      <c r="AF202" s="57">
        <f t="shared" ref="AF202" si="2326">IF(OR(ISERROR(VLOOKUP(CONCATENATE("ALI_",$C202,"_SEG_",$I202,"_PROV_",$D202),Catalogo_Precios,AF$8,FALSE)),N202=0),0,VLOOKUP(CONCATENATE("ALI_",$C202,"_SEG_",$I202,"_PROV_",$D202),Catalogo_Precios,AF$8,FALSE))</f>
        <v>1019</v>
      </c>
      <c r="AG202" s="57">
        <f t="shared" ref="AG202" si="2327">IF(OR(ISERROR(VLOOKUP(CONCATENATE("ALI_",$C202,"_SEG_",$I202,"_PROV_",$D202),Catalogo_Precios,AG$8,FALSE)),O202=0),0,VLOOKUP(CONCATENATE("ALI_",$C202,"_SEG_",$I202,"_PROV_",$D202),Catalogo_Precios,AG$8,FALSE))</f>
        <v>1019</v>
      </c>
      <c r="AH202" s="57">
        <f t="shared" ref="AH202" si="2328">IF(OR(ISERROR(VLOOKUP(CONCATENATE("ALI_",$C202,"_SEG_",$I202,"_PROV_",$D202),Catalogo_Precios,AH$8,FALSE)),L202=0),0,VLOOKUP(CONCATENATE("ALI_",$C202,"_SEG_",$I202,"_PROV_",$D202),Catalogo_Precios,AH$8,FALSE))</f>
        <v>557</v>
      </c>
      <c r="AI202" s="57">
        <f t="shared" ref="AI202" si="2329">IF(OR(ISERROR(VLOOKUP(CONCATENATE("ALI_",$C202,"_SEG_",$I202,"_PROV_",$D202),Catalogo_Precios,AI$8,FALSE)),M202=0),0,VLOOKUP(CONCATENATE("ALI_",$C202,"_SEG_",$I202,"_PROV_",$D202),Catalogo_Precios,AI$8,FALSE))</f>
        <v>1019</v>
      </c>
      <c r="AJ202" s="57">
        <f t="shared" ref="AJ202" si="2330">IF(OR(ISERROR(VLOOKUP(CONCATENATE("ALI_",$C202,"_SEG_",$I202,"_PROV_",$D202),Catalogo_Precios,AJ$8,FALSE)),N202=0),0,VLOOKUP(CONCATENATE("ALI_",$C202,"_SEG_",$I202,"_PROV_",$D202),Catalogo_Precios,AJ$8,FALSE))</f>
        <v>1019</v>
      </c>
      <c r="AK202" s="57">
        <f t="shared" ref="AK202" si="2331">IF(OR(ISERROR(VLOOKUP(CONCATENATE("ALI_",$C202,"_SEG_",$I202,"_PROV_",$D202),Catalogo_Precios,AK$8,FALSE)),O202=0),0,VLOOKUP(CONCATENATE("ALI_",$C202,"_SEG_",$I202,"_PROV_",$D202),Catalogo_Precios,AK$8,FALSE))</f>
        <v>1019</v>
      </c>
      <c r="AL202" s="53"/>
      <c r="AM202" s="59" t="str">
        <f t="shared" si="1580"/>
        <v>ALI_27_SEG_3</v>
      </c>
      <c r="AN202" s="59" t="str">
        <f t="shared" si="1581"/>
        <v>ALI_27_SEG_3_VAL_21057759.9</v>
      </c>
      <c r="AO202" s="60">
        <f t="shared" ref="AO202" si="2332">IF(OR(AB202="",AB202=0),0,COUNTIF(Codificacion,AM202))</f>
        <v>4</v>
      </c>
      <c r="AP202" s="61">
        <f t="array" ref="AP202">MIN(IF(Codificacion=AM202,Total_Cotizacion,""))</f>
        <v>18718008.800000004</v>
      </c>
      <c r="AQ202" s="62" t="b">
        <f t="shared" si="1583"/>
        <v>0</v>
      </c>
      <c r="AR202" s="51" t="str">
        <f t="shared" ref="AR202" si="2333">IF(COUNTIF(Codificacion2,CONCATENATE(AM202,"_VAL_",AB202))&gt;1,"Empate","")</f>
        <v/>
      </c>
      <c r="AS202" s="63" t="str">
        <f t="shared" si="1585"/>
        <v/>
      </c>
      <c r="AT202" s="59" t="str">
        <f t="shared" si="1586"/>
        <v>ALI_27_SEG_3_</v>
      </c>
      <c r="AU202" s="63">
        <f t="shared" ref="AU202" si="2334">IF(AND(COUNTIF(Codificacion3,AT202)&lt;AO202),1,COUNTIF(Codificacion3,AT202))</f>
        <v>1</v>
      </c>
      <c r="AV202" s="62" t="str">
        <f t="shared" si="1588"/>
        <v>No Seleccionada</v>
      </c>
      <c r="AW202" s="53"/>
      <c r="AX202" s="51" t="str">
        <f t="shared" si="1589"/>
        <v>ALI_27_SEG_3FALSO</v>
      </c>
      <c r="AY202" s="51">
        <f t="shared" si="1569"/>
        <v>3</v>
      </c>
      <c r="AZ202" s="64" t="b">
        <f t="shared" si="1590"/>
        <v>0</v>
      </c>
    </row>
    <row r="203" spans="1:52" x14ac:dyDescent="0.2">
      <c r="A203" s="50" t="b">
        <f t="shared" si="778"/>
        <v>0</v>
      </c>
      <c r="B203" s="51" t="s">
        <v>54</v>
      </c>
      <c r="C203" s="52">
        <v>27</v>
      </c>
      <c r="D203" s="52">
        <f t="shared" ref="D203" si="2335">IF(ISERROR(VLOOKUP(E203,Proveedores,2,FALSE)),"",VLOOKUP(E203,Proveedores,2,FALSE))</f>
        <v>2087</v>
      </c>
      <c r="E203" s="53" t="s">
        <v>55</v>
      </c>
      <c r="F203" s="54">
        <v>343</v>
      </c>
      <c r="G203" s="53" t="s">
        <v>56</v>
      </c>
      <c r="H203" s="53" t="s">
        <v>73</v>
      </c>
      <c r="I203" s="52">
        <v>4</v>
      </c>
      <c r="J203" s="53" t="s">
        <v>58</v>
      </c>
      <c r="K203" s="55">
        <v>44835</v>
      </c>
      <c r="L203" s="56">
        <v>10164</v>
      </c>
      <c r="M203" s="56">
        <v>12539</v>
      </c>
      <c r="N203" s="56">
        <v>5852</v>
      </c>
      <c r="O203" s="56">
        <v>515</v>
      </c>
      <c r="P203" s="57">
        <v>557</v>
      </c>
      <c r="Q203" s="58">
        <v>0.1</v>
      </c>
      <c r="R203" s="57">
        <v>501.3</v>
      </c>
      <c r="S203" s="57">
        <v>1019</v>
      </c>
      <c r="T203" s="58">
        <v>0.1</v>
      </c>
      <c r="U203" s="57">
        <v>917.1</v>
      </c>
      <c r="V203" s="57">
        <v>1019</v>
      </c>
      <c r="W203" s="58">
        <v>0.1</v>
      </c>
      <c r="X203" s="57">
        <v>917.1</v>
      </c>
      <c r="Y203" s="57">
        <v>1019</v>
      </c>
      <c r="Z203" s="58">
        <v>0.1</v>
      </c>
      <c r="AA203" s="57">
        <v>917.1</v>
      </c>
      <c r="AB203" s="57">
        <v>22433905.800000001</v>
      </c>
      <c r="AC203" s="53" t="str">
        <f t="shared" si="1571"/>
        <v>Registro Valido</v>
      </c>
      <c r="AD203" s="57">
        <f t="shared" ref="AD203" si="2336">IF(OR(ISERROR(VLOOKUP(CONCATENATE("ALI_",$C203,"_SEG_",$I203,"_PROV_",$D203),Catalogo_Precios,AD$8,FALSE)),L203=0),0,VLOOKUP(CONCATENATE("ALI_",$C203,"_SEG_",$I203,"_PROV_",$D203),Catalogo_Precios,AD$8,FALSE))</f>
        <v>557</v>
      </c>
      <c r="AE203" s="57">
        <f t="shared" ref="AE203" si="2337">IF(OR(ISERROR(VLOOKUP(CONCATENATE("ALI_",$C203,"_SEG_",$I203,"_PROV_",$D203),Catalogo_Precios,AE$8,FALSE)),M203=0),0,VLOOKUP(CONCATENATE("ALI_",$C203,"_SEG_",$I203,"_PROV_",$D203),Catalogo_Precios,AE$8,FALSE))</f>
        <v>1019</v>
      </c>
      <c r="AF203" s="57">
        <f t="shared" ref="AF203" si="2338">IF(OR(ISERROR(VLOOKUP(CONCATENATE("ALI_",$C203,"_SEG_",$I203,"_PROV_",$D203),Catalogo_Precios,AF$8,FALSE)),N203=0),0,VLOOKUP(CONCATENATE("ALI_",$C203,"_SEG_",$I203,"_PROV_",$D203),Catalogo_Precios,AF$8,FALSE))</f>
        <v>1019</v>
      </c>
      <c r="AG203" s="57">
        <f t="shared" ref="AG203" si="2339">IF(OR(ISERROR(VLOOKUP(CONCATENATE("ALI_",$C203,"_SEG_",$I203,"_PROV_",$D203),Catalogo_Precios,AG$8,FALSE)),O203=0),0,VLOOKUP(CONCATENATE("ALI_",$C203,"_SEG_",$I203,"_PROV_",$D203),Catalogo_Precios,AG$8,FALSE))</f>
        <v>1019</v>
      </c>
      <c r="AH203" s="57">
        <f t="shared" ref="AH203" si="2340">IF(OR(ISERROR(VLOOKUP(CONCATENATE("ALI_",$C203,"_SEG_",$I203,"_PROV_",$D203),Catalogo_Precios,AH$8,FALSE)),L203=0),0,VLOOKUP(CONCATENATE("ALI_",$C203,"_SEG_",$I203,"_PROV_",$D203),Catalogo_Precios,AH$8,FALSE))</f>
        <v>557</v>
      </c>
      <c r="AI203" s="57">
        <f t="shared" ref="AI203" si="2341">IF(OR(ISERROR(VLOOKUP(CONCATENATE("ALI_",$C203,"_SEG_",$I203,"_PROV_",$D203),Catalogo_Precios,AI$8,FALSE)),M203=0),0,VLOOKUP(CONCATENATE("ALI_",$C203,"_SEG_",$I203,"_PROV_",$D203),Catalogo_Precios,AI$8,FALSE))</f>
        <v>1019</v>
      </c>
      <c r="AJ203" s="57">
        <f t="shared" ref="AJ203" si="2342">IF(OR(ISERROR(VLOOKUP(CONCATENATE("ALI_",$C203,"_SEG_",$I203,"_PROV_",$D203),Catalogo_Precios,AJ$8,FALSE)),N203=0),0,VLOOKUP(CONCATENATE("ALI_",$C203,"_SEG_",$I203,"_PROV_",$D203),Catalogo_Precios,AJ$8,FALSE))</f>
        <v>1019</v>
      </c>
      <c r="AK203" s="57">
        <f t="shared" ref="AK203" si="2343">IF(OR(ISERROR(VLOOKUP(CONCATENATE("ALI_",$C203,"_SEG_",$I203,"_PROV_",$D203),Catalogo_Precios,AK$8,FALSE)),O203=0),0,VLOOKUP(CONCATENATE("ALI_",$C203,"_SEG_",$I203,"_PROV_",$D203),Catalogo_Precios,AK$8,FALSE))</f>
        <v>1019</v>
      </c>
      <c r="AL203" s="53"/>
      <c r="AM203" s="59" t="str">
        <f t="shared" si="1580"/>
        <v>ALI_27_SEG_4</v>
      </c>
      <c r="AN203" s="59" t="str">
        <f t="shared" si="1581"/>
        <v>ALI_27_SEG_4_VAL_22433905.8</v>
      </c>
      <c r="AO203" s="60">
        <f t="shared" ref="AO203" si="2344">IF(OR(AB203="",AB203=0),0,COUNTIF(Codificacion,AM203))</f>
        <v>4</v>
      </c>
      <c r="AP203" s="61">
        <f t="array" ref="AP203">MIN(IF(Codificacion=AM203,Total_Cotizacion,""))</f>
        <v>19941249.600000001</v>
      </c>
      <c r="AQ203" s="62" t="b">
        <f t="shared" si="1583"/>
        <v>0</v>
      </c>
      <c r="AR203" s="51" t="str">
        <f t="shared" ref="AR203" si="2345">IF(COUNTIF(Codificacion2,CONCATENATE(AM203,"_VAL_",AB203))&gt;1,"Empate","")</f>
        <v/>
      </c>
      <c r="AS203" s="63" t="str">
        <f t="shared" si="1585"/>
        <v/>
      </c>
      <c r="AT203" s="59" t="str">
        <f t="shared" si="1586"/>
        <v>ALI_27_SEG_4_</v>
      </c>
      <c r="AU203" s="63">
        <f t="shared" ref="AU203" si="2346">IF(AND(COUNTIF(Codificacion3,AT203)&lt;AO203),1,COUNTIF(Codificacion3,AT203))</f>
        <v>1</v>
      </c>
      <c r="AV203" s="62" t="str">
        <f t="shared" si="1588"/>
        <v>No Seleccionada</v>
      </c>
      <c r="AW203" s="53"/>
      <c r="AX203" s="51" t="str">
        <f t="shared" si="1589"/>
        <v>ALI_27_SEG_4FALSO</v>
      </c>
      <c r="AY203" s="51">
        <f t="shared" ref="AY203:AY266" si="2347">COUNTIF(AX$10:AX$2017,CONCATENATE(AM203,AQ203))</f>
        <v>3</v>
      </c>
      <c r="AZ203" s="64" t="b">
        <f t="shared" si="1590"/>
        <v>0</v>
      </c>
    </row>
    <row r="204" spans="1:52" x14ac:dyDescent="0.2">
      <c r="A204" s="50" t="b">
        <f t="shared" si="778"/>
        <v>0</v>
      </c>
      <c r="B204" s="51" t="s">
        <v>54</v>
      </c>
      <c r="C204" s="52">
        <v>27</v>
      </c>
      <c r="D204" s="52">
        <f t="shared" ref="D204" si="2348">IF(ISERROR(VLOOKUP(E204,Proveedores,2,FALSE)),"",VLOOKUP(E204,Proveedores,2,FALSE))</f>
        <v>2087</v>
      </c>
      <c r="E204" s="53" t="s">
        <v>55</v>
      </c>
      <c r="F204" s="54">
        <v>344</v>
      </c>
      <c r="G204" s="53" t="s">
        <v>56</v>
      </c>
      <c r="H204" s="53" t="s">
        <v>73</v>
      </c>
      <c r="I204" s="52">
        <v>5</v>
      </c>
      <c r="J204" s="53" t="s">
        <v>58</v>
      </c>
      <c r="K204" s="55">
        <v>44835</v>
      </c>
      <c r="L204" s="56">
        <v>9449</v>
      </c>
      <c r="M204" s="56">
        <v>11657</v>
      </c>
      <c r="N204" s="56">
        <v>5440</v>
      </c>
      <c r="O204" s="56">
        <v>479</v>
      </c>
      <c r="P204" s="57">
        <v>557</v>
      </c>
      <c r="Q204" s="58">
        <v>0.1</v>
      </c>
      <c r="R204" s="57">
        <v>501.3</v>
      </c>
      <c r="S204" s="57">
        <v>1019</v>
      </c>
      <c r="T204" s="58">
        <v>0.1</v>
      </c>
      <c r="U204" s="57">
        <v>917.1</v>
      </c>
      <c r="V204" s="57">
        <v>1019</v>
      </c>
      <c r="W204" s="58">
        <v>0.1</v>
      </c>
      <c r="X204" s="57">
        <v>917.1</v>
      </c>
      <c r="Y204" s="57">
        <v>1019</v>
      </c>
      <c r="Z204" s="58">
        <v>0.1</v>
      </c>
      <c r="AA204" s="57">
        <v>917.1</v>
      </c>
      <c r="AB204" s="57">
        <v>20855733.300000001</v>
      </c>
      <c r="AC204" s="53" t="str">
        <f t="shared" ref="AC204:AC267" si="2349">IF(OR(AB204=0,AB204=""),"Registro No Valido","Registro Valido")</f>
        <v>Registro Valido</v>
      </c>
      <c r="AD204" s="57">
        <f t="shared" ref="AD204" si="2350">IF(OR(ISERROR(VLOOKUP(CONCATENATE("ALI_",$C204,"_SEG_",$I204,"_PROV_",$D204),Catalogo_Precios,AD$8,FALSE)),L204=0),0,VLOOKUP(CONCATENATE("ALI_",$C204,"_SEG_",$I204,"_PROV_",$D204),Catalogo_Precios,AD$8,FALSE))</f>
        <v>557</v>
      </c>
      <c r="AE204" s="57">
        <f t="shared" ref="AE204" si="2351">IF(OR(ISERROR(VLOOKUP(CONCATENATE("ALI_",$C204,"_SEG_",$I204,"_PROV_",$D204),Catalogo_Precios,AE$8,FALSE)),M204=0),0,VLOOKUP(CONCATENATE("ALI_",$C204,"_SEG_",$I204,"_PROV_",$D204),Catalogo_Precios,AE$8,FALSE))</f>
        <v>1019</v>
      </c>
      <c r="AF204" s="57">
        <f t="shared" ref="AF204" si="2352">IF(OR(ISERROR(VLOOKUP(CONCATENATE("ALI_",$C204,"_SEG_",$I204,"_PROV_",$D204),Catalogo_Precios,AF$8,FALSE)),N204=0),0,VLOOKUP(CONCATENATE("ALI_",$C204,"_SEG_",$I204,"_PROV_",$D204),Catalogo_Precios,AF$8,FALSE))</f>
        <v>1019</v>
      </c>
      <c r="AG204" s="57">
        <f t="shared" ref="AG204" si="2353">IF(OR(ISERROR(VLOOKUP(CONCATENATE("ALI_",$C204,"_SEG_",$I204,"_PROV_",$D204),Catalogo_Precios,AG$8,FALSE)),O204=0),0,VLOOKUP(CONCATENATE("ALI_",$C204,"_SEG_",$I204,"_PROV_",$D204),Catalogo_Precios,AG$8,FALSE))</f>
        <v>1019</v>
      </c>
      <c r="AH204" s="57">
        <f t="shared" ref="AH204" si="2354">IF(OR(ISERROR(VLOOKUP(CONCATENATE("ALI_",$C204,"_SEG_",$I204,"_PROV_",$D204),Catalogo_Precios,AH$8,FALSE)),L204=0),0,VLOOKUP(CONCATENATE("ALI_",$C204,"_SEG_",$I204,"_PROV_",$D204),Catalogo_Precios,AH$8,FALSE))</f>
        <v>557</v>
      </c>
      <c r="AI204" s="57">
        <f t="shared" ref="AI204" si="2355">IF(OR(ISERROR(VLOOKUP(CONCATENATE("ALI_",$C204,"_SEG_",$I204,"_PROV_",$D204),Catalogo_Precios,AI$8,FALSE)),M204=0),0,VLOOKUP(CONCATENATE("ALI_",$C204,"_SEG_",$I204,"_PROV_",$D204),Catalogo_Precios,AI$8,FALSE))</f>
        <v>1019</v>
      </c>
      <c r="AJ204" s="57">
        <f t="shared" ref="AJ204" si="2356">IF(OR(ISERROR(VLOOKUP(CONCATENATE("ALI_",$C204,"_SEG_",$I204,"_PROV_",$D204),Catalogo_Precios,AJ$8,FALSE)),N204=0),0,VLOOKUP(CONCATENATE("ALI_",$C204,"_SEG_",$I204,"_PROV_",$D204),Catalogo_Precios,AJ$8,FALSE))</f>
        <v>1019</v>
      </c>
      <c r="AK204" s="57">
        <f t="shared" ref="AK204" si="2357">IF(OR(ISERROR(VLOOKUP(CONCATENATE("ALI_",$C204,"_SEG_",$I204,"_PROV_",$D204),Catalogo_Precios,AK$8,FALSE)),O204=0),0,VLOOKUP(CONCATENATE("ALI_",$C204,"_SEG_",$I204,"_PROV_",$D204),Catalogo_Precios,AK$8,FALSE))</f>
        <v>1019</v>
      </c>
      <c r="AL204" s="53"/>
      <c r="AM204" s="59" t="str">
        <f t="shared" ref="AM204:AM267" si="2358">IF(AC204="Registro Valido",CONCATENATE("ALI_",C204,"_SEG_",I204),"Registro No Valido")</f>
        <v>ALI_27_SEG_5</v>
      </c>
      <c r="AN204" s="59" t="str">
        <f t="shared" ref="AN204:AN267" si="2359">IF(AC204="Registro Valido",CONCATENATE("ALI_",C204,"_SEG_",I204,"_VAL_",AB204),"Registro No Valido")</f>
        <v>ALI_27_SEG_5_VAL_20855733.3</v>
      </c>
      <c r="AO204" s="60">
        <f t="shared" ref="AO204" si="2360">IF(OR(AB204="",AB204=0),0,COUNTIF(Codificacion,AM204))</f>
        <v>4</v>
      </c>
      <c r="AP204" s="61">
        <f t="array" ref="AP204">MIN(IF(Codificacion=AM204,Total_Cotizacion,""))</f>
        <v>18538429.600000001</v>
      </c>
      <c r="AQ204" s="62" t="b">
        <f t="shared" ref="AQ204:AQ267" si="2361">IF(AND(AO204&gt;0,AB204&lt;&gt;""),AP204=AB204,"")</f>
        <v>0</v>
      </c>
      <c r="AR204" s="51" t="str">
        <f t="shared" ref="AR204" si="2362">IF(COUNTIF(Codificacion2,CONCATENATE(AM204,"_VAL_",AB204))&gt;1,"Empate","")</f>
        <v/>
      </c>
      <c r="AS204" s="63" t="str">
        <f t="shared" ref="AS204:AS255" si="2363">IF(AND(AQ204,AR204="",AQ204&lt;&gt;""),"X","")</f>
        <v/>
      </c>
      <c r="AT204" s="59" t="str">
        <f t="shared" ref="AT204:AT267" si="2364">IF(AC204="Registro Valido",CONCATENATE("ALI_",C204,"_SEG_",I204,"_",AS204),"Registro No Valido")</f>
        <v>ALI_27_SEG_5_</v>
      </c>
      <c r="AU204" s="63">
        <f t="shared" ref="AU204" si="2365">IF(AND(COUNTIF(Codificacion3,AT204)&lt;AO204),1,COUNTIF(Codificacion3,AT204))</f>
        <v>1</v>
      </c>
      <c r="AV204" s="62" t="str">
        <f t="shared" ref="AV204:AV267" si="2366">IF(AND(AU204=1,AS204="X"),"Cotizacion Seleccionada","No Seleccionada")</f>
        <v>No Seleccionada</v>
      </c>
      <c r="AW204" s="53"/>
      <c r="AX204" s="51" t="str">
        <f t="shared" ref="AX204:AX267" si="2367">CONCATENATE(AM204,AQ204)</f>
        <v>ALI_27_SEG_5FALSO</v>
      </c>
      <c r="AY204" s="51">
        <f t="shared" si="2347"/>
        <v>3</v>
      </c>
      <c r="AZ204" s="64" t="b">
        <f t="shared" ref="AZ204:AZ267" si="2368">AO204=AY204</f>
        <v>0</v>
      </c>
    </row>
    <row r="205" spans="1:52" x14ac:dyDescent="0.2">
      <c r="A205" s="50" t="b">
        <f t="shared" si="778"/>
        <v>0</v>
      </c>
      <c r="B205" s="51" t="s">
        <v>54</v>
      </c>
      <c r="C205" s="52">
        <v>27</v>
      </c>
      <c r="D205" s="52">
        <f t="shared" ref="D205" si="2369">IF(ISERROR(VLOOKUP(E205,Proveedores,2,FALSE)),"",VLOOKUP(E205,Proveedores,2,FALSE))</f>
        <v>2087</v>
      </c>
      <c r="E205" s="53" t="s">
        <v>55</v>
      </c>
      <c r="F205" s="54">
        <v>345</v>
      </c>
      <c r="G205" s="53" t="s">
        <v>56</v>
      </c>
      <c r="H205" s="53" t="s">
        <v>73</v>
      </c>
      <c r="I205" s="52">
        <v>6</v>
      </c>
      <c r="J205" s="53" t="s">
        <v>58</v>
      </c>
      <c r="K205" s="55">
        <v>44835</v>
      </c>
      <c r="L205" s="56">
        <v>10229</v>
      </c>
      <c r="M205" s="56">
        <v>12620</v>
      </c>
      <c r="N205" s="56">
        <v>5887</v>
      </c>
      <c r="O205" s="56">
        <v>519</v>
      </c>
      <c r="P205" s="57">
        <v>557</v>
      </c>
      <c r="Q205" s="58">
        <v>0.08</v>
      </c>
      <c r="R205" s="57">
        <v>512.44000000000005</v>
      </c>
      <c r="S205" s="57">
        <v>1019</v>
      </c>
      <c r="T205" s="58">
        <v>0.08</v>
      </c>
      <c r="U205" s="57">
        <v>937.48</v>
      </c>
      <c r="V205" s="57">
        <v>1019</v>
      </c>
      <c r="W205" s="58">
        <v>0.08</v>
      </c>
      <c r="X205" s="57">
        <v>937.48</v>
      </c>
      <c r="Y205" s="57">
        <v>1019</v>
      </c>
      <c r="Z205" s="58">
        <v>0.08</v>
      </c>
      <c r="AA205" s="57">
        <v>937.48</v>
      </c>
      <c r="AB205" s="57">
        <v>23078243.239999998</v>
      </c>
      <c r="AC205" s="53" t="str">
        <f t="shared" si="2349"/>
        <v>Registro Valido</v>
      </c>
      <c r="AD205" s="57">
        <f t="shared" ref="AD205" si="2370">IF(OR(ISERROR(VLOOKUP(CONCATENATE("ALI_",$C205,"_SEG_",$I205,"_PROV_",$D205),Catalogo_Precios,AD$8,FALSE)),L205=0),0,VLOOKUP(CONCATENATE("ALI_",$C205,"_SEG_",$I205,"_PROV_",$D205),Catalogo_Precios,AD$8,FALSE))</f>
        <v>557</v>
      </c>
      <c r="AE205" s="57">
        <f t="shared" ref="AE205" si="2371">IF(OR(ISERROR(VLOOKUP(CONCATENATE("ALI_",$C205,"_SEG_",$I205,"_PROV_",$D205),Catalogo_Precios,AE$8,FALSE)),M205=0),0,VLOOKUP(CONCATENATE("ALI_",$C205,"_SEG_",$I205,"_PROV_",$D205),Catalogo_Precios,AE$8,FALSE))</f>
        <v>1019</v>
      </c>
      <c r="AF205" s="57">
        <f t="shared" ref="AF205" si="2372">IF(OR(ISERROR(VLOOKUP(CONCATENATE("ALI_",$C205,"_SEG_",$I205,"_PROV_",$D205),Catalogo_Precios,AF$8,FALSE)),N205=0),0,VLOOKUP(CONCATENATE("ALI_",$C205,"_SEG_",$I205,"_PROV_",$D205),Catalogo_Precios,AF$8,FALSE))</f>
        <v>1019</v>
      </c>
      <c r="AG205" s="57">
        <f t="shared" ref="AG205" si="2373">IF(OR(ISERROR(VLOOKUP(CONCATENATE("ALI_",$C205,"_SEG_",$I205,"_PROV_",$D205),Catalogo_Precios,AG$8,FALSE)),O205=0),0,VLOOKUP(CONCATENATE("ALI_",$C205,"_SEG_",$I205,"_PROV_",$D205),Catalogo_Precios,AG$8,FALSE))</f>
        <v>1019</v>
      </c>
      <c r="AH205" s="57">
        <f t="shared" ref="AH205" si="2374">IF(OR(ISERROR(VLOOKUP(CONCATENATE("ALI_",$C205,"_SEG_",$I205,"_PROV_",$D205),Catalogo_Precios,AH$8,FALSE)),L205=0),0,VLOOKUP(CONCATENATE("ALI_",$C205,"_SEG_",$I205,"_PROV_",$D205),Catalogo_Precios,AH$8,FALSE))</f>
        <v>557</v>
      </c>
      <c r="AI205" s="57">
        <f t="shared" ref="AI205" si="2375">IF(OR(ISERROR(VLOOKUP(CONCATENATE("ALI_",$C205,"_SEG_",$I205,"_PROV_",$D205),Catalogo_Precios,AI$8,FALSE)),M205=0),0,VLOOKUP(CONCATENATE("ALI_",$C205,"_SEG_",$I205,"_PROV_",$D205),Catalogo_Precios,AI$8,FALSE))</f>
        <v>1019</v>
      </c>
      <c r="AJ205" s="57">
        <f t="shared" ref="AJ205" si="2376">IF(OR(ISERROR(VLOOKUP(CONCATENATE("ALI_",$C205,"_SEG_",$I205,"_PROV_",$D205),Catalogo_Precios,AJ$8,FALSE)),N205=0),0,VLOOKUP(CONCATENATE("ALI_",$C205,"_SEG_",$I205,"_PROV_",$D205),Catalogo_Precios,AJ$8,FALSE))</f>
        <v>1019</v>
      </c>
      <c r="AK205" s="57">
        <f t="shared" ref="AK205" si="2377">IF(OR(ISERROR(VLOOKUP(CONCATENATE("ALI_",$C205,"_SEG_",$I205,"_PROV_",$D205),Catalogo_Precios,AK$8,FALSE)),O205=0),0,VLOOKUP(CONCATENATE("ALI_",$C205,"_SEG_",$I205,"_PROV_",$D205),Catalogo_Precios,AK$8,FALSE))</f>
        <v>1019</v>
      </c>
      <c r="AL205" s="53"/>
      <c r="AM205" s="59" t="str">
        <f t="shared" si="2358"/>
        <v>ALI_27_SEG_6</v>
      </c>
      <c r="AN205" s="59" t="str">
        <f t="shared" si="2359"/>
        <v>ALI_27_SEG_6_VAL_23078243.24</v>
      </c>
      <c r="AO205" s="60">
        <f t="shared" ref="AO205" si="2378">IF(OR(AB205="",AB205=0),0,COUNTIF(Codificacion,AM205))</f>
        <v>4</v>
      </c>
      <c r="AP205" s="61">
        <f t="array" ref="AP205">MIN(IF(Codificacion=AM205,Total_Cotizacion,""))</f>
        <v>20068037.600000001</v>
      </c>
      <c r="AQ205" s="62" t="b">
        <f t="shared" si="2361"/>
        <v>0</v>
      </c>
      <c r="AR205" s="51" t="str">
        <f t="shared" ref="AR205" si="2379">IF(COUNTIF(Codificacion2,CONCATENATE(AM205,"_VAL_",AB205))&gt;1,"Empate","")</f>
        <v/>
      </c>
      <c r="AS205" s="63" t="str">
        <f t="shared" si="2363"/>
        <v/>
      </c>
      <c r="AT205" s="59" t="str">
        <f t="shared" si="2364"/>
        <v>ALI_27_SEG_6_</v>
      </c>
      <c r="AU205" s="63">
        <f t="shared" ref="AU205" si="2380">IF(AND(COUNTIF(Codificacion3,AT205)&lt;AO205),1,COUNTIF(Codificacion3,AT205))</f>
        <v>1</v>
      </c>
      <c r="AV205" s="62" t="str">
        <f t="shared" si="2366"/>
        <v>No Seleccionada</v>
      </c>
      <c r="AW205" s="53"/>
      <c r="AX205" s="51" t="str">
        <f t="shared" si="2367"/>
        <v>ALI_27_SEG_6FALSO</v>
      </c>
      <c r="AY205" s="51">
        <f t="shared" si="2347"/>
        <v>3</v>
      </c>
      <c r="AZ205" s="64" t="b">
        <f t="shared" si="2368"/>
        <v>0</v>
      </c>
    </row>
    <row r="206" spans="1:52" x14ac:dyDescent="0.2">
      <c r="A206" s="50" t="b">
        <f t="shared" si="778"/>
        <v>0</v>
      </c>
      <c r="B206" s="51" t="s">
        <v>54</v>
      </c>
      <c r="C206" s="52">
        <v>27</v>
      </c>
      <c r="D206" s="52">
        <f t="shared" ref="D206" si="2381">IF(ISERROR(VLOOKUP(E206,Proveedores,2,FALSE)),"",VLOOKUP(E206,Proveedores,2,FALSE))</f>
        <v>2087</v>
      </c>
      <c r="E206" s="53" t="s">
        <v>55</v>
      </c>
      <c r="F206" s="54">
        <v>346</v>
      </c>
      <c r="G206" s="53" t="s">
        <v>56</v>
      </c>
      <c r="H206" s="53" t="s">
        <v>73</v>
      </c>
      <c r="I206" s="52">
        <v>7</v>
      </c>
      <c r="J206" s="53" t="s">
        <v>58</v>
      </c>
      <c r="K206" s="55">
        <v>44835</v>
      </c>
      <c r="L206" s="56">
        <v>10445</v>
      </c>
      <c r="M206" s="56">
        <v>12886</v>
      </c>
      <c r="N206" s="56">
        <v>6013</v>
      </c>
      <c r="O206" s="56">
        <v>529</v>
      </c>
      <c r="P206" s="57">
        <v>557</v>
      </c>
      <c r="Q206" s="58">
        <v>0.08</v>
      </c>
      <c r="R206" s="57">
        <v>512.44000000000005</v>
      </c>
      <c r="S206" s="57">
        <v>1019</v>
      </c>
      <c r="T206" s="58">
        <v>0.08</v>
      </c>
      <c r="U206" s="57">
        <v>937.48</v>
      </c>
      <c r="V206" s="57">
        <v>1019</v>
      </c>
      <c r="W206" s="58">
        <v>0.08</v>
      </c>
      <c r="X206" s="57">
        <v>937.48</v>
      </c>
      <c r="Y206" s="57">
        <v>1019</v>
      </c>
      <c r="Z206" s="58">
        <v>0.08</v>
      </c>
      <c r="AA206" s="57">
        <v>937.48</v>
      </c>
      <c r="AB206" s="57">
        <v>23565797.240000002</v>
      </c>
      <c r="AC206" s="53" t="str">
        <f t="shared" si="2349"/>
        <v>Registro Valido</v>
      </c>
      <c r="AD206" s="57">
        <f t="shared" ref="AD206" si="2382">IF(OR(ISERROR(VLOOKUP(CONCATENATE("ALI_",$C206,"_SEG_",$I206,"_PROV_",$D206),Catalogo_Precios,AD$8,FALSE)),L206=0),0,VLOOKUP(CONCATENATE("ALI_",$C206,"_SEG_",$I206,"_PROV_",$D206),Catalogo_Precios,AD$8,FALSE))</f>
        <v>557</v>
      </c>
      <c r="AE206" s="57">
        <f t="shared" ref="AE206" si="2383">IF(OR(ISERROR(VLOOKUP(CONCATENATE("ALI_",$C206,"_SEG_",$I206,"_PROV_",$D206),Catalogo_Precios,AE$8,FALSE)),M206=0),0,VLOOKUP(CONCATENATE("ALI_",$C206,"_SEG_",$I206,"_PROV_",$D206),Catalogo_Precios,AE$8,FALSE))</f>
        <v>1019</v>
      </c>
      <c r="AF206" s="57">
        <f t="shared" ref="AF206" si="2384">IF(OR(ISERROR(VLOOKUP(CONCATENATE("ALI_",$C206,"_SEG_",$I206,"_PROV_",$D206),Catalogo_Precios,AF$8,FALSE)),N206=0),0,VLOOKUP(CONCATENATE("ALI_",$C206,"_SEG_",$I206,"_PROV_",$D206),Catalogo_Precios,AF$8,FALSE))</f>
        <v>1019</v>
      </c>
      <c r="AG206" s="57">
        <f t="shared" ref="AG206" si="2385">IF(OR(ISERROR(VLOOKUP(CONCATENATE("ALI_",$C206,"_SEG_",$I206,"_PROV_",$D206),Catalogo_Precios,AG$8,FALSE)),O206=0),0,VLOOKUP(CONCATENATE("ALI_",$C206,"_SEG_",$I206,"_PROV_",$D206),Catalogo_Precios,AG$8,FALSE))</f>
        <v>1019</v>
      </c>
      <c r="AH206" s="57">
        <f t="shared" ref="AH206" si="2386">IF(OR(ISERROR(VLOOKUP(CONCATENATE("ALI_",$C206,"_SEG_",$I206,"_PROV_",$D206),Catalogo_Precios,AH$8,FALSE)),L206=0),0,VLOOKUP(CONCATENATE("ALI_",$C206,"_SEG_",$I206,"_PROV_",$D206),Catalogo_Precios,AH$8,FALSE))</f>
        <v>557</v>
      </c>
      <c r="AI206" s="57">
        <f t="shared" ref="AI206" si="2387">IF(OR(ISERROR(VLOOKUP(CONCATENATE("ALI_",$C206,"_SEG_",$I206,"_PROV_",$D206),Catalogo_Precios,AI$8,FALSE)),M206=0),0,VLOOKUP(CONCATENATE("ALI_",$C206,"_SEG_",$I206,"_PROV_",$D206),Catalogo_Precios,AI$8,FALSE))</f>
        <v>1019</v>
      </c>
      <c r="AJ206" s="57">
        <f t="shared" ref="AJ206" si="2388">IF(OR(ISERROR(VLOOKUP(CONCATENATE("ALI_",$C206,"_SEG_",$I206,"_PROV_",$D206),Catalogo_Precios,AJ$8,FALSE)),N206=0),0,VLOOKUP(CONCATENATE("ALI_",$C206,"_SEG_",$I206,"_PROV_",$D206),Catalogo_Precios,AJ$8,FALSE))</f>
        <v>1019</v>
      </c>
      <c r="AK206" s="57">
        <f t="shared" ref="AK206" si="2389">IF(OR(ISERROR(VLOOKUP(CONCATENATE("ALI_",$C206,"_SEG_",$I206,"_PROV_",$D206),Catalogo_Precios,AK$8,FALSE)),O206=0),0,VLOOKUP(CONCATENATE("ALI_",$C206,"_SEG_",$I206,"_PROV_",$D206),Catalogo_Precios,AK$8,FALSE))</f>
        <v>1019</v>
      </c>
      <c r="AL206" s="53"/>
      <c r="AM206" s="59" t="str">
        <f t="shared" si="2358"/>
        <v>ALI_27_SEG_7</v>
      </c>
      <c r="AN206" s="59" t="str">
        <f t="shared" si="2359"/>
        <v>ALI_27_SEG_7_VAL_23565797.24</v>
      </c>
      <c r="AO206" s="60">
        <f t="shared" ref="AO206" si="2390">IF(OR(AB206="",AB206=0),0,COUNTIF(Codificacion,AM206))</f>
        <v>4</v>
      </c>
      <c r="AP206" s="61">
        <f t="array" ref="AP206">MIN(IF(Codificacion=AM206,Total_Cotizacion,""))</f>
        <v>20491997.600000001</v>
      </c>
      <c r="AQ206" s="62" t="b">
        <f t="shared" si="2361"/>
        <v>0</v>
      </c>
      <c r="AR206" s="51" t="str">
        <f t="shared" ref="AR206" si="2391">IF(COUNTIF(Codificacion2,CONCATENATE(AM206,"_VAL_",AB206))&gt;1,"Empate","")</f>
        <v/>
      </c>
      <c r="AS206" s="63" t="str">
        <f t="shared" si="2363"/>
        <v/>
      </c>
      <c r="AT206" s="59" t="str">
        <f t="shared" si="2364"/>
        <v>ALI_27_SEG_7_</v>
      </c>
      <c r="AU206" s="63">
        <f t="shared" ref="AU206" si="2392">IF(AND(COUNTIF(Codificacion3,AT206)&lt;AO206),1,COUNTIF(Codificacion3,AT206))</f>
        <v>1</v>
      </c>
      <c r="AV206" s="62" t="str">
        <f t="shared" si="2366"/>
        <v>No Seleccionada</v>
      </c>
      <c r="AW206" s="53"/>
      <c r="AX206" s="51" t="str">
        <f t="shared" si="2367"/>
        <v>ALI_27_SEG_7FALSO</v>
      </c>
      <c r="AY206" s="51">
        <f t="shared" si="2347"/>
        <v>3</v>
      </c>
      <c r="AZ206" s="64" t="b">
        <f t="shared" si="2368"/>
        <v>0</v>
      </c>
    </row>
    <row r="207" spans="1:52" x14ac:dyDescent="0.2">
      <c r="A207" s="50" t="b">
        <f t="shared" si="778"/>
        <v>0</v>
      </c>
      <c r="B207" s="51" t="s">
        <v>54</v>
      </c>
      <c r="C207" s="52">
        <v>32</v>
      </c>
      <c r="D207" s="52">
        <f t="shared" ref="D207" si="2393">IF(ISERROR(VLOOKUP(E207,Proveedores,2,FALSE)),"",VLOOKUP(E207,Proveedores,2,FALSE))</f>
        <v>2087</v>
      </c>
      <c r="E207" s="53" t="s">
        <v>55</v>
      </c>
      <c r="F207" s="54">
        <v>347</v>
      </c>
      <c r="G207" s="53" t="s">
        <v>71</v>
      </c>
      <c r="H207" s="53" t="s">
        <v>72</v>
      </c>
      <c r="I207" s="52">
        <v>10</v>
      </c>
      <c r="J207" s="53" t="s">
        <v>58</v>
      </c>
      <c r="K207" s="55">
        <v>44835</v>
      </c>
      <c r="L207" s="56">
        <v>442</v>
      </c>
      <c r="M207" s="56">
        <v>605</v>
      </c>
      <c r="N207" s="56">
        <v>899</v>
      </c>
      <c r="O207" s="56">
        <v>0</v>
      </c>
      <c r="P207" s="57">
        <v>709</v>
      </c>
      <c r="Q207" s="58">
        <v>7.0000000000000007E-2</v>
      </c>
      <c r="R207" s="57">
        <v>659.37</v>
      </c>
      <c r="S207" s="57">
        <v>709</v>
      </c>
      <c r="T207" s="58">
        <v>7.0000000000000007E-2</v>
      </c>
      <c r="U207" s="57">
        <v>659.37</v>
      </c>
      <c r="V207" s="57">
        <v>709</v>
      </c>
      <c r="W207" s="58">
        <v>7.0000000000000007E-2</v>
      </c>
      <c r="X207" s="57">
        <v>659.37</v>
      </c>
      <c r="Y207" s="57">
        <v>0</v>
      </c>
      <c r="Z207" s="58"/>
      <c r="AA207" s="57">
        <v>0</v>
      </c>
      <c r="AB207" s="57">
        <v>1283134.02</v>
      </c>
      <c r="AC207" s="53" t="str">
        <f t="shared" si="2349"/>
        <v>Registro Valido</v>
      </c>
      <c r="AD207" s="57">
        <f t="shared" ref="AD207" si="2394">IF(OR(ISERROR(VLOOKUP(CONCATENATE("ALI_",$C207,"_SEG_",$I207,"_PROV_",$D207),Catalogo_Precios,AD$8,FALSE)),L207=0),0,VLOOKUP(CONCATENATE("ALI_",$C207,"_SEG_",$I207,"_PROV_",$D207),Catalogo_Precios,AD$8,FALSE))</f>
        <v>709</v>
      </c>
      <c r="AE207" s="57">
        <f t="shared" ref="AE207" si="2395">IF(OR(ISERROR(VLOOKUP(CONCATENATE("ALI_",$C207,"_SEG_",$I207,"_PROV_",$D207),Catalogo_Precios,AE$8,FALSE)),M207=0),0,VLOOKUP(CONCATENATE("ALI_",$C207,"_SEG_",$I207,"_PROV_",$D207),Catalogo_Precios,AE$8,FALSE))</f>
        <v>709</v>
      </c>
      <c r="AF207" s="57">
        <f t="shared" ref="AF207" si="2396">IF(OR(ISERROR(VLOOKUP(CONCATENATE("ALI_",$C207,"_SEG_",$I207,"_PROV_",$D207),Catalogo_Precios,AF$8,FALSE)),N207=0),0,VLOOKUP(CONCATENATE("ALI_",$C207,"_SEG_",$I207,"_PROV_",$D207),Catalogo_Precios,AF$8,FALSE))</f>
        <v>709</v>
      </c>
      <c r="AG207" s="57">
        <f t="shared" ref="AG207" si="2397">IF(OR(ISERROR(VLOOKUP(CONCATENATE("ALI_",$C207,"_SEG_",$I207,"_PROV_",$D207),Catalogo_Precios,AG$8,FALSE)),O207=0),0,VLOOKUP(CONCATENATE("ALI_",$C207,"_SEG_",$I207,"_PROV_",$D207),Catalogo_Precios,AG$8,FALSE))</f>
        <v>0</v>
      </c>
      <c r="AH207" s="57">
        <f t="shared" ref="AH207" si="2398">IF(OR(ISERROR(VLOOKUP(CONCATENATE("ALI_",$C207,"_SEG_",$I207,"_PROV_",$D207),Catalogo_Precios,AH$8,FALSE)),L207=0),0,VLOOKUP(CONCATENATE("ALI_",$C207,"_SEG_",$I207,"_PROV_",$D207),Catalogo_Precios,AH$8,FALSE))</f>
        <v>709</v>
      </c>
      <c r="AI207" s="57">
        <f t="shared" ref="AI207" si="2399">IF(OR(ISERROR(VLOOKUP(CONCATENATE("ALI_",$C207,"_SEG_",$I207,"_PROV_",$D207),Catalogo_Precios,AI$8,FALSE)),M207=0),0,VLOOKUP(CONCATENATE("ALI_",$C207,"_SEG_",$I207,"_PROV_",$D207),Catalogo_Precios,AI$8,FALSE))</f>
        <v>709</v>
      </c>
      <c r="AJ207" s="57">
        <f t="shared" ref="AJ207" si="2400">IF(OR(ISERROR(VLOOKUP(CONCATENATE("ALI_",$C207,"_SEG_",$I207,"_PROV_",$D207),Catalogo_Precios,AJ$8,FALSE)),N207=0),0,VLOOKUP(CONCATENATE("ALI_",$C207,"_SEG_",$I207,"_PROV_",$D207),Catalogo_Precios,AJ$8,FALSE))</f>
        <v>709</v>
      </c>
      <c r="AK207" s="57">
        <f t="shared" ref="AK207" si="2401">IF(OR(ISERROR(VLOOKUP(CONCATENATE("ALI_",$C207,"_SEG_",$I207,"_PROV_",$D207),Catalogo_Precios,AK$8,FALSE)),O207=0),0,VLOOKUP(CONCATENATE("ALI_",$C207,"_SEG_",$I207,"_PROV_",$D207),Catalogo_Precios,AK$8,FALSE))</f>
        <v>0</v>
      </c>
      <c r="AL207" s="53"/>
      <c r="AM207" s="59" t="str">
        <f t="shared" si="2358"/>
        <v>ALI_32_SEG_10</v>
      </c>
      <c r="AN207" s="59" t="str">
        <f t="shared" si="2359"/>
        <v>ALI_32_SEG_10_VAL_1283134.02</v>
      </c>
      <c r="AO207" s="60">
        <f t="shared" ref="AO207" si="2402">IF(OR(AB207="",AB207=0),0,COUNTIF(Codificacion,AM207))</f>
        <v>4</v>
      </c>
      <c r="AP207" s="61">
        <f t="array" ref="AP207">MIN(IF(Codificacion=AM207,Total_Cotizacion,""))</f>
        <v>1103771.2000000002</v>
      </c>
      <c r="AQ207" s="62" t="b">
        <f t="shared" si="2361"/>
        <v>0</v>
      </c>
      <c r="AR207" s="51" t="str">
        <f t="shared" ref="AR207" si="2403">IF(COUNTIF(Codificacion2,CONCATENATE(AM207,"_VAL_",AB207))&gt;1,"Empate","")</f>
        <v/>
      </c>
      <c r="AS207" s="63" t="str">
        <f t="shared" si="2363"/>
        <v/>
      </c>
      <c r="AT207" s="59" t="str">
        <f t="shared" si="2364"/>
        <v>ALI_32_SEG_10_</v>
      </c>
      <c r="AU207" s="63">
        <f t="shared" ref="AU207" si="2404">IF(AND(COUNTIF(Codificacion3,AT207)&lt;AO207),1,COUNTIF(Codificacion3,AT207))</f>
        <v>1</v>
      </c>
      <c r="AV207" s="62" t="str">
        <f t="shared" si="2366"/>
        <v>No Seleccionada</v>
      </c>
      <c r="AW207" s="53"/>
      <c r="AX207" s="51" t="str">
        <f t="shared" si="2367"/>
        <v>ALI_32_SEG_10FALSO</v>
      </c>
      <c r="AY207" s="51">
        <f t="shared" si="2347"/>
        <v>3</v>
      </c>
      <c r="AZ207" s="64" t="b">
        <f t="shared" si="2368"/>
        <v>0</v>
      </c>
    </row>
    <row r="208" spans="1:52" x14ac:dyDescent="0.2">
      <c r="A208" s="50" t="b">
        <f t="shared" si="778"/>
        <v>0</v>
      </c>
      <c r="B208" s="51" t="s">
        <v>54</v>
      </c>
      <c r="C208" s="52">
        <v>32</v>
      </c>
      <c r="D208" s="52">
        <f t="shared" ref="D208" si="2405">IF(ISERROR(VLOOKUP(E208,Proveedores,2,FALSE)),"",VLOOKUP(E208,Proveedores,2,FALSE))</f>
        <v>2087</v>
      </c>
      <c r="E208" s="53" t="s">
        <v>55</v>
      </c>
      <c r="F208" s="54">
        <v>348</v>
      </c>
      <c r="G208" s="53" t="s">
        <v>71</v>
      </c>
      <c r="H208" s="53" t="s">
        <v>72</v>
      </c>
      <c r="I208" s="52">
        <v>11</v>
      </c>
      <c r="J208" s="53" t="s">
        <v>58</v>
      </c>
      <c r="K208" s="55">
        <v>44835</v>
      </c>
      <c r="L208" s="56">
        <v>435</v>
      </c>
      <c r="M208" s="56">
        <v>595</v>
      </c>
      <c r="N208" s="56">
        <v>886</v>
      </c>
      <c r="O208" s="56">
        <v>0</v>
      </c>
      <c r="P208" s="57">
        <v>709</v>
      </c>
      <c r="Q208" s="58">
        <v>0.04</v>
      </c>
      <c r="R208" s="57">
        <v>680.64</v>
      </c>
      <c r="S208" s="57">
        <v>709</v>
      </c>
      <c r="T208" s="58">
        <v>0.04</v>
      </c>
      <c r="U208" s="57">
        <v>680.64</v>
      </c>
      <c r="V208" s="57">
        <v>709</v>
      </c>
      <c r="W208" s="58">
        <v>0.04</v>
      </c>
      <c r="X208" s="57">
        <v>680.64</v>
      </c>
      <c r="Y208" s="57">
        <v>0</v>
      </c>
      <c r="Z208" s="58"/>
      <c r="AA208" s="57">
        <v>0</v>
      </c>
      <c r="AB208" s="57">
        <v>1304106.24</v>
      </c>
      <c r="AC208" s="53" t="str">
        <f t="shared" si="2349"/>
        <v>Registro Valido</v>
      </c>
      <c r="AD208" s="57">
        <f t="shared" ref="AD208" si="2406">IF(OR(ISERROR(VLOOKUP(CONCATENATE("ALI_",$C208,"_SEG_",$I208,"_PROV_",$D208),Catalogo_Precios,AD$8,FALSE)),L208=0),0,VLOOKUP(CONCATENATE("ALI_",$C208,"_SEG_",$I208,"_PROV_",$D208),Catalogo_Precios,AD$8,FALSE))</f>
        <v>709</v>
      </c>
      <c r="AE208" s="57">
        <f t="shared" ref="AE208" si="2407">IF(OR(ISERROR(VLOOKUP(CONCATENATE("ALI_",$C208,"_SEG_",$I208,"_PROV_",$D208),Catalogo_Precios,AE$8,FALSE)),M208=0),0,VLOOKUP(CONCATENATE("ALI_",$C208,"_SEG_",$I208,"_PROV_",$D208),Catalogo_Precios,AE$8,FALSE))</f>
        <v>709</v>
      </c>
      <c r="AF208" s="57">
        <f t="shared" ref="AF208" si="2408">IF(OR(ISERROR(VLOOKUP(CONCATENATE("ALI_",$C208,"_SEG_",$I208,"_PROV_",$D208),Catalogo_Precios,AF$8,FALSE)),N208=0),0,VLOOKUP(CONCATENATE("ALI_",$C208,"_SEG_",$I208,"_PROV_",$D208),Catalogo_Precios,AF$8,FALSE))</f>
        <v>709</v>
      </c>
      <c r="AG208" s="57">
        <f t="shared" ref="AG208" si="2409">IF(OR(ISERROR(VLOOKUP(CONCATENATE("ALI_",$C208,"_SEG_",$I208,"_PROV_",$D208),Catalogo_Precios,AG$8,FALSE)),O208=0),0,VLOOKUP(CONCATENATE("ALI_",$C208,"_SEG_",$I208,"_PROV_",$D208),Catalogo_Precios,AG$8,FALSE))</f>
        <v>0</v>
      </c>
      <c r="AH208" s="57">
        <f t="shared" ref="AH208" si="2410">IF(OR(ISERROR(VLOOKUP(CONCATENATE("ALI_",$C208,"_SEG_",$I208,"_PROV_",$D208),Catalogo_Precios,AH$8,FALSE)),L208=0),0,VLOOKUP(CONCATENATE("ALI_",$C208,"_SEG_",$I208,"_PROV_",$D208),Catalogo_Precios,AH$8,FALSE))</f>
        <v>709</v>
      </c>
      <c r="AI208" s="57">
        <f t="shared" ref="AI208" si="2411">IF(OR(ISERROR(VLOOKUP(CONCATENATE("ALI_",$C208,"_SEG_",$I208,"_PROV_",$D208),Catalogo_Precios,AI$8,FALSE)),M208=0),0,VLOOKUP(CONCATENATE("ALI_",$C208,"_SEG_",$I208,"_PROV_",$D208),Catalogo_Precios,AI$8,FALSE))</f>
        <v>709</v>
      </c>
      <c r="AJ208" s="57">
        <f t="shared" ref="AJ208" si="2412">IF(OR(ISERROR(VLOOKUP(CONCATENATE("ALI_",$C208,"_SEG_",$I208,"_PROV_",$D208),Catalogo_Precios,AJ$8,FALSE)),N208=0),0,VLOOKUP(CONCATENATE("ALI_",$C208,"_SEG_",$I208,"_PROV_",$D208),Catalogo_Precios,AJ$8,FALSE))</f>
        <v>709</v>
      </c>
      <c r="AK208" s="57">
        <f t="shared" ref="AK208" si="2413">IF(OR(ISERROR(VLOOKUP(CONCATENATE("ALI_",$C208,"_SEG_",$I208,"_PROV_",$D208),Catalogo_Precios,AK$8,FALSE)),O208=0),0,VLOOKUP(CONCATENATE("ALI_",$C208,"_SEG_",$I208,"_PROV_",$D208),Catalogo_Precios,AK$8,FALSE))</f>
        <v>0</v>
      </c>
      <c r="AL208" s="53"/>
      <c r="AM208" s="59" t="str">
        <f t="shared" si="2358"/>
        <v>ALI_32_SEG_11</v>
      </c>
      <c r="AN208" s="59" t="str">
        <f t="shared" si="2359"/>
        <v>ALI_32_SEG_11_VAL_1304106.24</v>
      </c>
      <c r="AO208" s="60">
        <f t="shared" ref="AO208" si="2414">IF(OR(AB208="",AB208=0),0,COUNTIF(Codificacion,AM208))</f>
        <v>4</v>
      </c>
      <c r="AP208" s="61">
        <f t="array" ref="AP208">MIN(IF(Codificacion=AM208,Total_Cotizacion,""))</f>
        <v>1086755.2</v>
      </c>
      <c r="AQ208" s="62" t="b">
        <f t="shared" si="2361"/>
        <v>0</v>
      </c>
      <c r="AR208" s="51" t="str">
        <f t="shared" ref="AR208" si="2415">IF(COUNTIF(Codificacion2,CONCATENATE(AM208,"_VAL_",AB208))&gt;1,"Empate","")</f>
        <v/>
      </c>
      <c r="AS208" s="63" t="str">
        <f t="shared" si="2363"/>
        <v/>
      </c>
      <c r="AT208" s="59" t="str">
        <f t="shared" si="2364"/>
        <v>ALI_32_SEG_11_</v>
      </c>
      <c r="AU208" s="63">
        <f t="shared" ref="AU208" si="2416">IF(AND(COUNTIF(Codificacion3,AT208)&lt;AO208),1,COUNTIF(Codificacion3,AT208))</f>
        <v>1</v>
      </c>
      <c r="AV208" s="62" t="str">
        <f t="shared" si="2366"/>
        <v>No Seleccionada</v>
      </c>
      <c r="AW208" s="53"/>
      <c r="AX208" s="51" t="str">
        <f t="shared" si="2367"/>
        <v>ALI_32_SEG_11FALSO</v>
      </c>
      <c r="AY208" s="51">
        <f t="shared" si="2347"/>
        <v>3</v>
      </c>
      <c r="AZ208" s="64" t="b">
        <f t="shared" si="2368"/>
        <v>0</v>
      </c>
    </row>
    <row r="209" spans="1:52" x14ac:dyDescent="0.2">
      <c r="A209" s="50" t="b">
        <f t="shared" si="778"/>
        <v>0</v>
      </c>
      <c r="B209" s="51" t="s">
        <v>54</v>
      </c>
      <c r="C209" s="52">
        <v>32</v>
      </c>
      <c r="D209" s="52">
        <f t="shared" ref="D209" si="2417">IF(ISERROR(VLOOKUP(E209,Proveedores,2,FALSE)),"",VLOOKUP(E209,Proveedores,2,FALSE))</f>
        <v>2087</v>
      </c>
      <c r="E209" s="53" t="s">
        <v>55</v>
      </c>
      <c r="F209" s="54">
        <v>349</v>
      </c>
      <c r="G209" s="53" t="s">
        <v>71</v>
      </c>
      <c r="H209" s="53" t="s">
        <v>72</v>
      </c>
      <c r="I209" s="52">
        <v>12</v>
      </c>
      <c r="J209" s="53" t="s">
        <v>58</v>
      </c>
      <c r="K209" s="55">
        <v>44835</v>
      </c>
      <c r="L209" s="56">
        <v>395</v>
      </c>
      <c r="M209" s="56">
        <v>540</v>
      </c>
      <c r="N209" s="56">
        <v>803</v>
      </c>
      <c r="O209" s="56">
        <v>0</v>
      </c>
      <c r="P209" s="57">
        <v>709</v>
      </c>
      <c r="Q209" s="58">
        <v>0.04</v>
      </c>
      <c r="R209" s="57">
        <v>680.64</v>
      </c>
      <c r="S209" s="57">
        <v>709</v>
      </c>
      <c r="T209" s="58">
        <v>0.04</v>
      </c>
      <c r="U209" s="57">
        <v>680.64</v>
      </c>
      <c r="V209" s="57">
        <v>709</v>
      </c>
      <c r="W209" s="58">
        <v>0.04</v>
      </c>
      <c r="X209" s="57">
        <v>680.64</v>
      </c>
      <c r="Y209" s="57">
        <v>0</v>
      </c>
      <c r="Z209" s="58"/>
      <c r="AA209" s="57">
        <v>0</v>
      </c>
      <c r="AB209" s="57">
        <v>1182952.3199999998</v>
      </c>
      <c r="AC209" s="53" t="str">
        <f t="shared" si="2349"/>
        <v>Registro Valido</v>
      </c>
      <c r="AD209" s="57">
        <f t="shared" ref="AD209" si="2418">IF(OR(ISERROR(VLOOKUP(CONCATENATE("ALI_",$C209,"_SEG_",$I209,"_PROV_",$D209),Catalogo_Precios,AD$8,FALSE)),L209=0),0,VLOOKUP(CONCATENATE("ALI_",$C209,"_SEG_",$I209,"_PROV_",$D209),Catalogo_Precios,AD$8,FALSE))</f>
        <v>709</v>
      </c>
      <c r="AE209" s="57">
        <f t="shared" ref="AE209" si="2419">IF(OR(ISERROR(VLOOKUP(CONCATENATE("ALI_",$C209,"_SEG_",$I209,"_PROV_",$D209),Catalogo_Precios,AE$8,FALSE)),M209=0),0,VLOOKUP(CONCATENATE("ALI_",$C209,"_SEG_",$I209,"_PROV_",$D209),Catalogo_Precios,AE$8,FALSE))</f>
        <v>709</v>
      </c>
      <c r="AF209" s="57">
        <f t="shared" ref="AF209" si="2420">IF(OR(ISERROR(VLOOKUP(CONCATENATE("ALI_",$C209,"_SEG_",$I209,"_PROV_",$D209),Catalogo_Precios,AF$8,FALSE)),N209=0),0,VLOOKUP(CONCATENATE("ALI_",$C209,"_SEG_",$I209,"_PROV_",$D209),Catalogo_Precios,AF$8,FALSE))</f>
        <v>709</v>
      </c>
      <c r="AG209" s="57">
        <f t="shared" ref="AG209" si="2421">IF(OR(ISERROR(VLOOKUP(CONCATENATE("ALI_",$C209,"_SEG_",$I209,"_PROV_",$D209),Catalogo_Precios,AG$8,FALSE)),O209=0),0,VLOOKUP(CONCATENATE("ALI_",$C209,"_SEG_",$I209,"_PROV_",$D209),Catalogo_Precios,AG$8,FALSE))</f>
        <v>0</v>
      </c>
      <c r="AH209" s="57">
        <f t="shared" ref="AH209" si="2422">IF(OR(ISERROR(VLOOKUP(CONCATENATE("ALI_",$C209,"_SEG_",$I209,"_PROV_",$D209),Catalogo_Precios,AH$8,FALSE)),L209=0),0,VLOOKUP(CONCATENATE("ALI_",$C209,"_SEG_",$I209,"_PROV_",$D209),Catalogo_Precios,AH$8,FALSE))</f>
        <v>709</v>
      </c>
      <c r="AI209" s="57">
        <f t="shared" ref="AI209" si="2423">IF(OR(ISERROR(VLOOKUP(CONCATENATE("ALI_",$C209,"_SEG_",$I209,"_PROV_",$D209),Catalogo_Precios,AI$8,FALSE)),M209=0),0,VLOOKUP(CONCATENATE("ALI_",$C209,"_SEG_",$I209,"_PROV_",$D209),Catalogo_Precios,AI$8,FALSE))</f>
        <v>709</v>
      </c>
      <c r="AJ209" s="57">
        <f t="shared" ref="AJ209" si="2424">IF(OR(ISERROR(VLOOKUP(CONCATENATE("ALI_",$C209,"_SEG_",$I209,"_PROV_",$D209),Catalogo_Precios,AJ$8,FALSE)),N209=0),0,VLOOKUP(CONCATENATE("ALI_",$C209,"_SEG_",$I209,"_PROV_",$D209),Catalogo_Precios,AJ$8,FALSE))</f>
        <v>709</v>
      </c>
      <c r="AK209" s="57">
        <f t="shared" ref="AK209" si="2425">IF(OR(ISERROR(VLOOKUP(CONCATENATE("ALI_",$C209,"_SEG_",$I209,"_PROV_",$D209),Catalogo_Precios,AK$8,FALSE)),O209=0),0,VLOOKUP(CONCATENATE("ALI_",$C209,"_SEG_",$I209,"_PROV_",$D209),Catalogo_Precios,AK$8,FALSE))</f>
        <v>0</v>
      </c>
      <c r="AL209" s="53"/>
      <c r="AM209" s="59" t="str">
        <f t="shared" si="2358"/>
        <v>ALI_32_SEG_12</v>
      </c>
      <c r="AN209" s="59" t="str">
        <f t="shared" si="2359"/>
        <v>ALI_32_SEG_12_VAL_1182952.32</v>
      </c>
      <c r="AO209" s="60">
        <f t="shared" ref="AO209" si="2426">IF(OR(AB209="",AB209=0),0,COUNTIF(Codificacion,AM209))</f>
        <v>4</v>
      </c>
      <c r="AP209" s="61">
        <f t="array" ref="AP209">MIN(IF(Codificacion=AM209,Total_Cotizacion,""))</f>
        <v>985793.60000000009</v>
      </c>
      <c r="AQ209" s="62" t="b">
        <f t="shared" si="2361"/>
        <v>0</v>
      </c>
      <c r="AR209" s="51" t="str">
        <f t="shared" ref="AR209" si="2427">IF(COUNTIF(Codificacion2,CONCATENATE(AM209,"_VAL_",AB209))&gt;1,"Empate","")</f>
        <v/>
      </c>
      <c r="AS209" s="63" t="str">
        <f t="shared" si="2363"/>
        <v/>
      </c>
      <c r="AT209" s="59" t="str">
        <f t="shared" si="2364"/>
        <v>ALI_32_SEG_12_</v>
      </c>
      <c r="AU209" s="63">
        <f t="shared" ref="AU209" si="2428">IF(AND(COUNTIF(Codificacion3,AT209)&lt;AO209),1,COUNTIF(Codificacion3,AT209))</f>
        <v>1</v>
      </c>
      <c r="AV209" s="62" t="str">
        <f t="shared" si="2366"/>
        <v>No Seleccionada</v>
      </c>
      <c r="AW209" s="53"/>
      <c r="AX209" s="51" t="str">
        <f t="shared" si="2367"/>
        <v>ALI_32_SEG_12FALSO</v>
      </c>
      <c r="AY209" s="51">
        <f t="shared" si="2347"/>
        <v>3</v>
      </c>
      <c r="AZ209" s="64" t="b">
        <f t="shared" si="2368"/>
        <v>0</v>
      </c>
    </row>
    <row r="210" spans="1:52" x14ac:dyDescent="0.2">
      <c r="A210" s="50" t="b">
        <f t="shared" si="778"/>
        <v>0</v>
      </c>
      <c r="B210" s="51" t="s">
        <v>54</v>
      </c>
      <c r="C210" s="52">
        <v>32</v>
      </c>
      <c r="D210" s="52">
        <f t="shared" ref="D210" si="2429">IF(ISERROR(VLOOKUP(E210,Proveedores,2,FALSE)),"",VLOOKUP(E210,Proveedores,2,FALSE))</f>
        <v>2087</v>
      </c>
      <c r="E210" s="53" t="s">
        <v>55</v>
      </c>
      <c r="F210" s="54">
        <v>350</v>
      </c>
      <c r="G210" s="53" t="s">
        <v>71</v>
      </c>
      <c r="H210" s="53" t="s">
        <v>72</v>
      </c>
      <c r="I210" s="52">
        <v>13</v>
      </c>
      <c r="J210" s="53" t="s">
        <v>58</v>
      </c>
      <c r="K210" s="55">
        <v>44835</v>
      </c>
      <c r="L210" s="56">
        <v>420</v>
      </c>
      <c r="M210" s="56">
        <v>574</v>
      </c>
      <c r="N210" s="56">
        <v>853</v>
      </c>
      <c r="O210" s="56">
        <v>0</v>
      </c>
      <c r="P210" s="57">
        <v>709</v>
      </c>
      <c r="Q210" s="58">
        <v>0.04</v>
      </c>
      <c r="R210" s="57">
        <v>680.64</v>
      </c>
      <c r="S210" s="57">
        <v>709</v>
      </c>
      <c r="T210" s="58">
        <v>0.04</v>
      </c>
      <c r="U210" s="57">
        <v>680.64</v>
      </c>
      <c r="V210" s="57">
        <v>709</v>
      </c>
      <c r="W210" s="58">
        <v>0.04</v>
      </c>
      <c r="X210" s="57">
        <v>680.64</v>
      </c>
      <c r="Y210" s="57">
        <v>0</v>
      </c>
      <c r="Z210" s="58"/>
      <c r="AA210" s="57">
        <v>0</v>
      </c>
      <c r="AB210" s="57">
        <v>1257142.08</v>
      </c>
      <c r="AC210" s="53" t="str">
        <f t="shared" si="2349"/>
        <v>Registro Valido</v>
      </c>
      <c r="AD210" s="57">
        <f t="shared" ref="AD210" si="2430">IF(OR(ISERROR(VLOOKUP(CONCATENATE("ALI_",$C210,"_SEG_",$I210,"_PROV_",$D210),Catalogo_Precios,AD$8,FALSE)),L210=0),0,VLOOKUP(CONCATENATE("ALI_",$C210,"_SEG_",$I210,"_PROV_",$D210),Catalogo_Precios,AD$8,FALSE))</f>
        <v>709</v>
      </c>
      <c r="AE210" s="57">
        <f t="shared" ref="AE210" si="2431">IF(OR(ISERROR(VLOOKUP(CONCATENATE("ALI_",$C210,"_SEG_",$I210,"_PROV_",$D210),Catalogo_Precios,AE$8,FALSE)),M210=0),0,VLOOKUP(CONCATENATE("ALI_",$C210,"_SEG_",$I210,"_PROV_",$D210),Catalogo_Precios,AE$8,FALSE))</f>
        <v>709</v>
      </c>
      <c r="AF210" s="57">
        <f t="shared" ref="AF210" si="2432">IF(OR(ISERROR(VLOOKUP(CONCATENATE("ALI_",$C210,"_SEG_",$I210,"_PROV_",$D210),Catalogo_Precios,AF$8,FALSE)),N210=0),0,VLOOKUP(CONCATENATE("ALI_",$C210,"_SEG_",$I210,"_PROV_",$D210),Catalogo_Precios,AF$8,FALSE))</f>
        <v>709</v>
      </c>
      <c r="AG210" s="57">
        <f t="shared" ref="AG210" si="2433">IF(OR(ISERROR(VLOOKUP(CONCATENATE("ALI_",$C210,"_SEG_",$I210,"_PROV_",$D210),Catalogo_Precios,AG$8,FALSE)),O210=0),0,VLOOKUP(CONCATENATE("ALI_",$C210,"_SEG_",$I210,"_PROV_",$D210),Catalogo_Precios,AG$8,FALSE))</f>
        <v>0</v>
      </c>
      <c r="AH210" s="57">
        <f t="shared" ref="AH210" si="2434">IF(OR(ISERROR(VLOOKUP(CONCATENATE("ALI_",$C210,"_SEG_",$I210,"_PROV_",$D210),Catalogo_Precios,AH$8,FALSE)),L210=0),0,VLOOKUP(CONCATENATE("ALI_",$C210,"_SEG_",$I210,"_PROV_",$D210),Catalogo_Precios,AH$8,FALSE))</f>
        <v>709</v>
      </c>
      <c r="AI210" s="57">
        <f t="shared" ref="AI210" si="2435">IF(OR(ISERROR(VLOOKUP(CONCATENATE("ALI_",$C210,"_SEG_",$I210,"_PROV_",$D210),Catalogo_Precios,AI$8,FALSE)),M210=0),0,VLOOKUP(CONCATENATE("ALI_",$C210,"_SEG_",$I210,"_PROV_",$D210),Catalogo_Precios,AI$8,FALSE))</f>
        <v>709</v>
      </c>
      <c r="AJ210" s="57">
        <f t="shared" ref="AJ210" si="2436">IF(OR(ISERROR(VLOOKUP(CONCATENATE("ALI_",$C210,"_SEG_",$I210,"_PROV_",$D210),Catalogo_Precios,AJ$8,FALSE)),N210=0),0,VLOOKUP(CONCATENATE("ALI_",$C210,"_SEG_",$I210,"_PROV_",$D210),Catalogo_Precios,AJ$8,FALSE))</f>
        <v>709</v>
      </c>
      <c r="AK210" s="57">
        <f t="shared" ref="AK210" si="2437">IF(OR(ISERROR(VLOOKUP(CONCATENATE("ALI_",$C210,"_SEG_",$I210,"_PROV_",$D210),Catalogo_Precios,AK$8,FALSE)),O210=0),0,VLOOKUP(CONCATENATE("ALI_",$C210,"_SEG_",$I210,"_PROV_",$D210),Catalogo_Precios,AK$8,FALSE))</f>
        <v>0</v>
      </c>
      <c r="AL210" s="53"/>
      <c r="AM210" s="59" t="str">
        <f t="shared" si="2358"/>
        <v>ALI_32_SEG_13</v>
      </c>
      <c r="AN210" s="59" t="str">
        <f t="shared" si="2359"/>
        <v>ALI_32_SEG_13_VAL_1257142.08</v>
      </c>
      <c r="AO210" s="60">
        <f t="shared" ref="AO210" si="2438">IF(OR(AB210="",AB210=0),0,COUNTIF(Codificacion,AM210))</f>
        <v>4</v>
      </c>
      <c r="AP210" s="61">
        <f t="array" ref="AP210">MIN(IF(Codificacion=AM210,Total_Cotizacion,""))</f>
        <v>1047618.4000000001</v>
      </c>
      <c r="AQ210" s="62" t="b">
        <f t="shared" si="2361"/>
        <v>0</v>
      </c>
      <c r="AR210" s="51" t="str">
        <f t="shared" ref="AR210" si="2439">IF(COUNTIF(Codificacion2,CONCATENATE(AM210,"_VAL_",AB210))&gt;1,"Empate","")</f>
        <v/>
      </c>
      <c r="AS210" s="63" t="str">
        <f t="shared" si="2363"/>
        <v/>
      </c>
      <c r="AT210" s="59" t="str">
        <f t="shared" si="2364"/>
        <v>ALI_32_SEG_13_</v>
      </c>
      <c r="AU210" s="63">
        <f t="shared" ref="AU210" si="2440">IF(AND(COUNTIF(Codificacion3,AT210)&lt;AO210),1,COUNTIF(Codificacion3,AT210))</f>
        <v>1</v>
      </c>
      <c r="AV210" s="62" t="str">
        <f t="shared" si="2366"/>
        <v>No Seleccionada</v>
      </c>
      <c r="AW210" s="53"/>
      <c r="AX210" s="51" t="str">
        <f t="shared" si="2367"/>
        <v>ALI_32_SEG_13FALSO</v>
      </c>
      <c r="AY210" s="51">
        <f t="shared" si="2347"/>
        <v>3</v>
      </c>
      <c r="AZ210" s="64" t="b">
        <f t="shared" si="2368"/>
        <v>0</v>
      </c>
    </row>
    <row r="211" spans="1:52" x14ac:dyDescent="0.2">
      <c r="A211" s="50" t="b">
        <f t="shared" si="778"/>
        <v>0</v>
      </c>
      <c r="B211" s="51" t="s">
        <v>54</v>
      </c>
      <c r="C211" s="52">
        <v>32</v>
      </c>
      <c r="D211" s="52">
        <f t="shared" ref="D211" si="2441">IF(ISERROR(VLOOKUP(E211,Proveedores,2,FALSE)),"",VLOOKUP(E211,Proveedores,2,FALSE))</f>
        <v>2087</v>
      </c>
      <c r="E211" s="53" t="s">
        <v>55</v>
      </c>
      <c r="F211" s="54">
        <v>351</v>
      </c>
      <c r="G211" s="53" t="s">
        <v>71</v>
      </c>
      <c r="H211" s="53" t="s">
        <v>72</v>
      </c>
      <c r="I211" s="52">
        <v>14</v>
      </c>
      <c r="J211" s="53" t="s">
        <v>58</v>
      </c>
      <c r="K211" s="55">
        <v>44835</v>
      </c>
      <c r="L211" s="56">
        <v>416</v>
      </c>
      <c r="M211" s="56">
        <v>569</v>
      </c>
      <c r="N211" s="56">
        <v>845</v>
      </c>
      <c r="O211" s="56">
        <v>0</v>
      </c>
      <c r="P211" s="57">
        <v>709</v>
      </c>
      <c r="Q211" s="58">
        <v>0.04</v>
      </c>
      <c r="R211" s="57">
        <v>680.64</v>
      </c>
      <c r="S211" s="57">
        <v>709</v>
      </c>
      <c r="T211" s="58">
        <v>0.04</v>
      </c>
      <c r="U211" s="57">
        <v>680.64</v>
      </c>
      <c r="V211" s="57">
        <v>709</v>
      </c>
      <c r="W211" s="58">
        <v>0.04</v>
      </c>
      <c r="X211" s="57">
        <v>680.64</v>
      </c>
      <c r="Y211" s="57">
        <v>0</v>
      </c>
      <c r="Z211" s="58"/>
      <c r="AA211" s="57">
        <v>0</v>
      </c>
      <c r="AB211" s="57">
        <v>1245571.2</v>
      </c>
      <c r="AC211" s="53" t="str">
        <f t="shared" si="2349"/>
        <v>Registro Valido</v>
      </c>
      <c r="AD211" s="57">
        <f t="shared" ref="AD211" si="2442">IF(OR(ISERROR(VLOOKUP(CONCATENATE("ALI_",$C211,"_SEG_",$I211,"_PROV_",$D211),Catalogo_Precios,AD$8,FALSE)),L211=0),0,VLOOKUP(CONCATENATE("ALI_",$C211,"_SEG_",$I211,"_PROV_",$D211),Catalogo_Precios,AD$8,FALSE))</f>
        <v>709</v>
      </c>
      <c r="AE211" s="57">
        <f t="shared" ref="AE211" si="2443">IF(OR(ISERROR(VLOOKUP(CONCATENATE("ALI_",$C211,"_SEG_",$I211,"_PROV_",$D211),Catalogo_Precios,AE$8,FALSE)),M211=0),0,VLOOKUP(CONCATENATE("ALI_",$C211,"_SEG_",$I211,"_PROV_",$D211),Catalogo_Precios,AE$8,FALSE))</f>
        <v>709</v>
      </c>
      <c r="AF211" s="57">
        <f t="shared" ref="AF211" si="2444">IF(OR(ISERROR(VLOOKUP(CONCATENATE("ALI_",$C211,"_SEG_",$I211,"_PROV_",$D211),Catalogo_Precios,AF$8,FALSE)),N211=0),0,VLOOKUP(CONCATENATE("ALI_",$C211,"_SEG_",$I211,"_PROV_",$D211),Catalogo_Precios,AF$8,FALSE))</f>
        <v>709</v>
      </c>
      <c r="AG211" s="57">
        <f t="shared" ref="AG211" si="2445">IF(OR(ISERROR(VLOOKUP(CONCATENATE("ALI_",$C211,"_SEG_",$I211,"_PROV_",$D211),Catalogo_Precios,AG$8,FALSE)),O211=0),0,VLOOKUP(CONCATENATE("ALI_",$C211,"_SEG_",$I211,"_PROV_",$D211),Catalogo_Precios,AG$8,FALSE))</f>
        <v>0</v>
      </c>
      <c r="AH211" s="57">
        <f t="shared" ref="AH211" si="2446">IF(OR(ISERROR(VLOOKUP(CONCATENATE("ALI_",$C211,"_SEG_",$I211,"_PROV_",$D211),Catalogo_Precios,AH$8,FALSE)),L211=0),0,VLOOKUP(CONCATENATE("ALI_",$C211,"_SEG_",$I211,"_PROV_",$D211),Catalogo_Precios,AH$8,FALSE))</f>
        <v>709</v>
      </c>
      <c r="AI211" s="57">
        <f t="shared" ref="AI211" si="2447">IF(OR(ISERROR(VLOOKUP(CONCATENATE("ALI_",$C211,"_SEG_",$I211,"_PROV_",$D211),Catalogo_Precios,AI$8,FALSE)),M211=0),0,VLOOKUP(CONCATENATE("ALI_",$C211,"_SEG_",$I211,"_PROV_",$D211),Catalogo_Precios,AI$8,FALSE))</f>
        <v>709</v>
      </c>
      <c r="AJ211" s="57">
        <f t="shared" ref="AJ211" si="2448">IF(OR(ISERROR(VLOOKUP(CONCATENATE("ALI_",$C211,"_SEG_",$I211,"_PROV_",$D211),Catalogo_Precios,AJ$8,FALSE)),N211=0),0,VLOOKUP(CONCATENATE("ALI_",$C211,"_SEG_",$I211,"_PROV_",$D211),Catalogo_Precios,AJ$8,FALSE))</f>
        <v>709</v>
      </c>
      <c r="AK211" s="57">
        <f t="shared" ref="AK211" si="2449">IF(OR(ISERROR(VLOOKUP(CONCATENATE("ALI_",$C211,"_SEG_",$I211,"_PROV_",$D211),Catalogo_Precios,AK$8,FALSE)),O211=0),0,VLOOKUP(CONCATENATE("ALI_",$C211,"_SEG_",$I211,"_PROV_",$D211),Catalogo_Precios,AK$8,FALSE))</f>
        <v>0</v>
      </c>
      <c r="AL211" s="53"/>
      <c r="AM211" s="59" t="str">
        <f t="shared" si="2358"/>
        <v>ALI_32_SEG_14</v>
      </c>
      <c r="AN211" s="59" t="str">
        <f t="shared" si="2359"/>
        <v>ALI_32_SEG_14_VAL_1245571.2</v>
      </c>
      <c r="AO211" s="60">
        <f t="shared" ref="AO211" si="2450">IF(OR(AB211="",AB211=0),0,COUNTIF(Codificacion,AM211))</f>
        <v>4</v>
      </c>
      <c r="AP211" s="61">
        <f t="array" ref="AP211">MIN(IF(Codificacion=AM211,Total_Cotizacion,""))</f>
        <v>1037976</v>
      </c>
      <c r="AQ211" s="62" t="b">
        <f t="shared" si="2361"/>
        <v>0</v>
      </c>
      <c r="AR211" s="51" t="str">
        <f t="shared" ref="AR211" si="2451">IF(COUNTIF(Codificacion2,CONCATENATE(AM211,"_VAL_",AB211))&gt;1,"Empate","")</f>
        <v/>
      </c>
      <c r="AS211" s="63" t="str">
        <f t="shared" si="2363"/>
        <v/>
      </c>
      <c r="AT211" s="59" t="str">
        <f t="shared" si="2364"/>
        <v>ALI_32_SEG_14_</v>
      </c>
      <c r="AU211" s="63">
        <f t="shared" ref="AU211" si="2452">IF(AND(COUNTIF(Codificacion3,AT211)&lt;AO211),1,COUNTIF(Codificacion3,AT211))</f>
        <v>1</v>
      </c>
      <c r="AV211" s="62" t="str">
        <f t="shared" si="2366"/>
        <v>No Seleccionada</v>
      </c>
      <c r="AW211" s="53"/>
      <c r="AX211" s="51" t="str">
        <f t="shared" si="2367"/>
        <v>ALI_32_SEG_14FALSO</v>
      </c>
      <c r="AY211" s="51">
        <f t="shared" si="2347"/>
        <v>3</v>
      </c>
      <c r="AZ211" s="64" t="b">
        <f t="shared" si="2368"/>
        <v>0</v>
      </c>
    </row>
    <row r="212" spans="1:52" x14ac:dyDescent="0.2">
      <c r="A212" s="50" t="b">
        <f t="shared" si="778"/>
        <v>0</v>
      </c>
      <c r="B212" s="51" t="s">
        <v>54</v>
      </c>
      <c r="C212" s="52">
        <v>32</v>
      </c>
      <c r="D212" s="52">
        <f t="shared" ref="D212" si="2453">IF(ISERROR(VLOOKUP(E212,Proveedores,2,FALSE)),"",VLOOKUP(E212,Proveedores,2,FALSE))</f>
        <v>2087</v>
      </c>
      <c r="E212" s="53" t="s">
        <v>55</v>
      </c>
      <c r="F212" s="54">
        <v>352</v>
      </c>
      <c r="G212" s="53" t="s">
        <v>71</v>
      </c>
      <c r="H212" s="53" t="s">
        <v>72</v>
      </c>
      <c r="I212" s="52">
        <v>15</v>
      </c>
      <c r="J212" s="53" t="s">
        <v>58</v>
      </c>
      <c r="K212" s="55">
        <v>44835</v>
      </c>
      <c r="L212" s="56">
        <v>393</v>
      </c>
      <c r="M212" s="56">
        <v>539</v>
      </c>
      <c r="N212" s="56">
        <v>799</v>
      </c>
      <c r="O212" s="56">
        <v>0</v>
      </c>
      <c r="P212" s="57">
        <v>709</v>
      </c>
      <c r="Q212" s="58">
        <v>0.04</v>
      </c>
      <c r="R212" s="57">
        <v>680.64</v>
      </c>
      <c r="S212" s="57">
        <v>709</v>
      </c>
      <c r="T212" s="58">
        <v>0.04</v>
      </c>
      <c r="U212" s="57">
        <v>680.64</v>
      </c>
      <c r="V212" s="57">
        <v>709</v>
      </c>
      <c r="W212" s="58">
        <v>0.04</v>
      </c>
      <c r="X212" s="57">
        <v>680.64</v>
      </c>
      <c r="Y212" s="57">
        <v>0</v>
      </c>
      <c r="Z212" s="58"/>
      <c r="AA212" s="57">
        <v>0</v>
      </c>
      <c r="AB212" s="57">
        <v>1178187.8399999999</v>
      </c>
      <c r="AC212" s="53" t="str">
        <f t="shared" si="2349"/>
        <v>Registro Valido</v>
      </c>
      <c r="AD212" s="57">
        <f t="shared" ref="AD212" si="2454">IF(OR(ISERROR(VLOOKUP(CONCATENATE("ALI_",$C212,"_SEG_",$I212,"_PROV_",$D212),Catalogo_Precios,AD$8,FALSE)),L212=0),0,VLOOKUP(CONCATENATE("ALI_",$C212,"_SEG_",$I212,"_PROV_",$D212),Catalogo_Precios,AD$8,FALSE))</f>
        <v>709</v>
      </c>
      <c r="AE212" s="57">
        <f t="shared" ref="AE212" si="2455">IF(OR(ISERROR(VLOOKUP(CONCATENATE("ALI_",$C212,"_SEG_",$I212,"_PROV_",$D212),Catalogo_Precios,AE$8,FALSE)),M212=0),0,VLOOKUP(CONCATENATE("ALI_",$C212,"_SEG_",$I212,"_PROV_",$D212),Catalogo_Precios,AE$8,FALSE))</f>
        <v>709</v>
      </c>
      <c r="AF212" s="57">
        <f t="shared" ref="AF212" si="2456">IF(OR(ISERROR(VLOOKUP(CONCATENATE("ALI_",$C212,"_SEG_",$I212,"_PROV_",$D212),Catalogo_Precios,AF$8,FALSE)),N212=0),0,VLOOKUP(CONCATENATE("ALI_",$C212,"_SEG_",$I212,"_PROV_",$D212),Catalogo_Precios,AF$8,FALSE))</f>
        <v>709</v>
      </c>
      <c r="AG212" s="57">
        <f t="shared" ref="AG212" si="2457">IF(OR(ISERROR(VLOOKUP(CONCATENATE("ALI_",$C212,"_SEG_",$I212,"_PROV_",$D212),Catalogo_Precios,AG$8,FALSE)),O212=0),0,VLOOKUP(CONCATENATE("ALI_",$C212,"_SEG_",$I212,"_PROV_",$D212),Catalogo_Precios,AG$8,FALSE))</f>
        <v>0</v>
      </c>
      <c r="AH212" s="57">
        <f t="shared" ref="AH212" si="2458">IF(OR(ISERROR(VLOOKUP(CONCATENATE("ALI_",$C212,"_SEG_",$I212,"_PROV_",$D212),Catalogo_Precios,AH$8,FALSE)),L212=0),0,VLOOKUP(CONCATENATE("ALI_",$C212,"_SEG_",$I212,"_PROV_",$D212),Catalogo_Precios,AH$8,FALSE))</f>
        <v>709</v>
      </c>
      <c r="AI212" s="57">
        <f t="shared" ref="AI212" si="2459">IF(OR(ISERROR(VLOOKUP(CONCATENATE("ALI_",$C212,"_SEG_",$I212,"_PROV_",$D212),Catalogo_Precios,AI$8,FALSE)),M212=0),0,VLOOKUP(CONCATENATE("ALI_",$C212,"_SEG_",$I212,"_PROV_",$D212),Catalogo_Precios,AI$8,FALSE))</f>
        <v>709</v>
      </c>
      <c r="AJ212" s="57">
        <f t="shared" ref="AJ212" si="2460">IF(OR(ISERROR(VLOOKUP(CONCATENATE("ALI_",$C212,"_SEG_",$I212,"_PROV_",$D212),Catalogo_Precios,AJ$8,FALSE)),N212=0),0,VLOOKUP(CONCATENATE("ALI_",$C212,"_SEG_",$I212,"_PROV_",$D212),Catalogo_Precios,AJ$8,FALSE))</f>
        <v>709</v>
      </c>
      <c r="AK212" s="57">
        <f t="shared" ref="AK212" si="2461">IF(OR(ISERROR(VLOOKUP(CONCATENATE("ALI_",$C212,"_SEG_",$I212,"_PROV_",$D212),Catalogo_Precios,AK$8,FALSE)),O212=0),0,VLOOKUP(CONCATENATE("ALI_",$C212,"_SEG_",$I212,"_PROV_",$D212),Catalogo_Precios,AK$8,FALSE))</f>
        <v>0</v>
      </c>
      <c r="AL212" s="53"/>
      <c r="AM212" s="59" t="str">
        <f t="shared" si="2358"/>
        <v>ALI_32_SEG_15</v>
      </c>
      <c r="AN212" s="59" t="str">
        <f t="shared" si="2359"/>
        <v>ALI_32_SEG_15_VAL_1178187.84</v>
      </c>
      <c r="AO212" s="60">
        <f t="shared" ref="AO212" si="2462">IF(OR(AB212="",AB212=0),0,COUNTIF(Codificacion,AM212))</f>
        <v>4</v>
      </c>
      <c r="AP212" s="61">
        <f t="array" ref="AP212">MIN(IF(Codificacion=AM212,Total_Cotizacion,""))</f>
        <v>981823.20000000007</v>
      </c>
      <c r="AQ212" s="62" t="b">
        <f t="shared" si="2361"/>
        <v>0</v>
      </c>
      <c r="AR212" s="51" t="str">
        <f t="shared" ref="AR212" si="2463">IF(COUNTIF(Codificacion2,CONCATENATE(AM212,"_VAL_",AB212))&gt;1,"Empate","")</f>
        <v/>
      </c>
      <c r="AS212" s="63" t="str">
        <f t="shared" si="2363"/>
        <v/>
      </c>
      <c r="AT212" s="59" t="str">
        <f t="shared" si="2364"/>
        <v>ALI_32_SEG_15_</v>
      </c>
      <c r="AU212" s="63">
        <f t="shared" ref="AU212" si="2464">IF(AND(COUNTIF(Codificacion3,AT212)&lt;AO212),1,COUNTIF(Codificacion3,AT212))</f>
        <v>1</v>
      </c>
      <c r="AV212" s="62" t="str">
        <f t="shared" si="2366"/>
        <v>No Seleccionada</v>
      </c>
      <c r="AW212" s="53"/>
      <c r="AX212" s="51" t="str">
        <f t="shared" si="2367"/>
        <v>ALI_32_SEG_15FALSO</v>
      </c>
      <c r="AY212" s="51">
        <f t="shared" si="2347"/>
        <v>3</v>
      </c>
      <c r="AZ212" s="64" t="b">
        <f t="shared" si="2368"/>
        <v>0</v>
      </c>
    </row>
    <row r="213" spans="1:52" x14ac:dyDescent="0.2">
      <c r="A213" s="50" t="b">
        <f t="shared" si="778"/>
        <v>0</v>
      </c>
      <c r="B213" s="51" t="s">
        <v>54</v>
      </c>
      <c r="C213" s="52">
        <v>27</v>
      </c>
      <c r="D213" s="52">
        <f t="shared" ref="D213" si="2465">IF(ISERROR(VLOOKUP(E213,Proveedores,2,FALSE)),"",VLOOKUP(E213,Proveedores,2,FALSE))</f>
        <v>2087</v>
      </c>
      <c r="E213" s="53" t="s">
        <v>55</v>
      </c>
      <c r="F213" s="54">
        <v>357</v>
      </c>
      <c r="G213" s="53" t="s">
        <v>56</v>
      </c>
      <c r="H213" s="53" t="s">
        <v>73</v>
      </c>
      <c r="I213" s="52">
        <v>8</v>
      </c>
      <c r="J213" s="53" t="s">
        <v>58</v>
      </c>
      <c r="K213" s="55">
        <v>44835</v>
      </c>
      <c r="L213" s="56">
        <v>10080</v>
      </c>
      <c r="M213" s="56">
        <v>12436</v>
      </c>
      <c r="N213" s="56">
        <v>5804</v>
      </c>
      <c r="O213" s="56">
        <v>510</v>
      </c>
      <c r="P213" s="57">
        <v>557</v>
      </c>
      <c r="Q213" s="58">
        <v>0.08</v>
      </c>
      <c r="R213" s="57">
        <v>512.44000000000005</v>
      </c>
      <c r="S213" s="57">
        <v>1019</v>
      </c>
      <c r="T213" s="58">
        <v>0.08</v>
      </c>
      <c r="U213" s="57">
        <v>937.48</v>
      </c>
      <c r="V213" s="57">
        <v>1019</v>
      </c>
      <c r="W213" s="58">
        <v>0.08</v>
      </c>
      <c r="X213" s="57">
        <v>937.48</v>
      </c>
      <c r="Y213" s="57">
        <v>1019</v>
      </c>
      <c r="Z213" s="58">
        <v>0.08</v>
      </c>
      <c r="AA213" s="57">
        <v>937.48</v>
      </c>
      <c r="AB213" s="57">
        <v>22743145.199999999</v>
      </c>
      <c r="AC213" s="53" t="str">
        <f t="shared" si="2349"/>
        <v>Registro Valido</v>
      </c>
      <c r="AD213" s="57">
        <f t="shared" ref="AD213" si="2466">IF(OR(ISERROR(VLOOKUP(CONCATENATE("ALI_",$C213,"_SEG_",$I213,"_PROV_",$D213),Catalogo_Precios,AD$8,FALSE)),L213=0),0,VLOOKUP(CONCATENATE("ALI_",$C213,"_SEG_",$I213,"_PROV_",$D213),Catalogo_Precios,AD$8,FALSE))</f>
        <v>557</v>
      </c>
      <c r="AE213" s="57">
        <f t="shared" ref="AE213" si="2467">IF(OR(ISERROR(VLOOKUP(CONCATENATE("ALI_",$C213,"_SEG_",$I213,"_PROV_",$D213),Catalogo_Precios,AE$8,FALSE)),M213=0),0,VLOOKUP(CONCATENATE("ALI_",$C213,"_SEG_",$I213,"_PROV_",$D213),Catalogo_Precios,AE$8,FALSE))</f>
        <v>1019</v>
      </c>
      <c r="AF213" s="57">
        <f t="shared" ref="AF213" si="2468">IF(OR(ISERROR(VLOOKUP(CONCATENATE("ALI_",$C213,"_SEG_",$I213,"_PROV_",$D213),Catalogo_Precios,AF$8,FALSE)),N213=0),0,VLOOKUP(CONCATENATE("ALI_",$C213,"_SEG_",$I213,"_PROV_",$D213),Catalogo_Precios,AF$8,FALSE))</f>
        <v>1019</v>
      </c>
      <c r="AG213" s="57">
        <f t="shared" ref="AG213" si="2469">IF(OR(ISERROR(VLOOKUP(CONCATENATE("ALI_",$C213,"_SEG_",$I213,"_PROV_",$D213),Catalogo_Precios,AG$8,FALSE)),O213=0),0,VLOOKUP(CONCATENATE("ALI_",$C213,"_SEG_",$I213,"_PROV_",$D213),Catalogo_Precios,AG$8,FALSE))</f>
        <v>1019</v>
      </c>
      <c r="AH213" s="57">
        <f t="shared" ref="AH213" si="2470">IF(OR(ISERROR(VLOOKUP(CONCATENATE("ALI_",$C213,"_SEG_",$I213,"_PROV_",$D213),Catalogo_Precios,AH$8,FALSE)),L213=0),0,VLOOKUP(CONCATENATE("ALI_",$C213,"_SEG_",$I213,"_PROV_",$D213),Catalogo_Precios,AH$8,FALSE))</f>
        <v>557</v>
      </c>
      <c r="AI213" s="57">
        <f t="shared" ref="AI213" si="2471">IF(OR(ISERROR(VLOOKUP(CONCATENATE("ALI_",$C213,"_SEG_",$I213,"_PROV_",$D213),Catalogo_Precios,AI$8,FALSE)),M213=0),0,VLOOKUP(CONCATENATE("ALI_",$C213,"_SEG_",$I213,"_PROV_",$D213),Catalogo_Precios,AI$8,FALSE))</f>
        <v>1019</v>
      </c>
      <c r="AJ213" s="57">
        <f t="shared" ref="AJ213" si="2472">IF(OR(ISERROR(VLOOKUP(CONCATENATE("ALI_",$C213,"_SEG_",$I213,"_PROV_",$D213),Catalogo_Precios,AJ$8,FALSE)),N213=0),0,VLOOKUP(CONCATENATE("ALI_",$C213,"_SEG_",$I213,"_PROV_",$D213),Catalogo_Precios,AJ$8,FALSE))</f>
        <v>1019</v>
      </c>
      <c r="AK213" s="57">
        <f t="shared" ref="AK213" si="2473">IF(OR(ISERROR(VLOOKUP(CONCATENATE("ALI_",$C213,"_SEG_",$I213,"_PROV_",$D213),Catalogo_Precios,AK$8,FALSE)),O213=0),0,VLOOKUP(CONCATENATE("ALI_",$C213,"_SEG_",$I213,"_PROV_",$D213),Catalogo_Precios,AK$8,FALSE))</f>
        <v>1019</v>
      </c>
      <c r="AL213" s="53"/>
      <c r="AM213" s="59" t="str">
        <f t="shared" si="2358"/>
        <v>ALI_27_SEG_8</v>
      </c>
      <c r="AN213" s="59" t="str">
        <f t="shared" si="2359"/>
        <v>ALI_27_SEG_8_VAL_22743145.2</v>
      </c>
      <c r="AO213" s="60">
        <f t="shared" ref="AO213" si="2474">IF(OR(AB213="",AB213=0),0,COUNTIF(Codificacion,AM213))</f>
        <v>4</v>
      </c>
      <c r="AP213" s="61">
        <f t="array" ref="AP213">MIN(IF(Codificacion=AM213,Total_Cotizacion,""))</f>
        <v>19776648</v>
      </c>
      <c r="AQ213" s="62" t="b">
        <f t="shared" si="2361"/>
        <v>0</v>
      </c>
      <c r="AR213" s="51" t="str">
        <f t="shared" ref="AR213" si="2475">IF(COUNTIF(Codificacion2,CONCATENATE(AM213,"_VAL_",AB213))&gt;1,"Empate","")</f>
        <v/>
      </c>
      <c r="AS213" s="63" t="str">
        <f t="shared" si="2363"/>
        <v/>
      </c>
      <c r="AT213" s="59" t="str">
        <f t="shared" si="2364"/>
        <v>ALI_27_SEG_8_</v>
      </c>
      <c r="AU213" s="63">
        <f t="shared" ref="AU213" si="2476">IF(AND(COUNTIF(Codificacion3,AT213)&lt;AO213),1,COUNTIF(Codificacion3,AT213))</f>
        <v>1</v>
      </c>
      <c r="AV213" s="62" t="str">
        <f t="shared" si="2366"/>
        <v>No Seleccionada</v>
      </c>
      <c r="AW213" s="53"/>
      <c r="AX213" s="51" t="str">
        <f t="shared" si="2367"/>
        <v>ALI_27_SEG_8FALSO</v>
      </c>
      <c r="AY213" s="51">
        <f t="shared" si="2347"/>
        <v>3</v>
      </c>
      <c r="AZ213" s="64" t="b">
        <f t="shared" si="2368"/>
        <v>0</v>
      </c>
    </row>
    <row r="214" spans="1:52" x14ac:dyDescent="0.2">
      <c r="A214" s="50" t="b">
        <f t="shared" si="778"/>
        <v>0</v>
      </c>
      <c r="B214" s="51" t="s">
        <v>54</v>
      </c>
      <c r="C214" s="52">
        <v>27</v>
      </c>
      <c r="D214" s="52">
        <f t="shared" ref="D214" si="2477">IF(ISERROR(VLOOKUP(E214,Proveedores,2,FALSE)),"",VLOOKUP(E214,Proveedores,2,FALSE))</f>
        <v>2087</v>
      </c>
      <c r="E214" s="53" t="s">
        <v>55</v>
      </c>
      <c r="F214" s="54">
        <v>358</v>
      </c>
      <c r="G214" s="53" t="s">
        <v>56</v>
      </c>
      <c r="H214" s="53" t="s">
        <v>73</v>
      </c>
      <c r="I214" s="52">
        <v>9</v>
      </c>
      <c r="J214" s="53" t="s">
        <v>58</v>
      </c>
      <c r="K214" s="55">
        <v>44835</v>
      </c>
      <c r="L214" s="56">
        <v>10188</v>
      </c>
      <c r="M214" s="56">
        <v>12569</v>
      </c>
      <c r="N214" s="56">
        <v>5865</v>
      </c>
      <c r="O214" s="56">
        <v>515</v>
      </c>
      <c r="P214" s="57">
        <v>557</v>
      </c>
      <c r="Q214" s="58">
        <v>0.08</v>
      </c>
      <c r="R214" s="57">
        <v>512.44000000000005</v>
      </c>
      <c r="S214" s="57">
        <v>1019</v>
      </c>
      <c r="T214" s="58">
        <v>0.08</v>
      </c>
      <c r="U214" s="57">
        <v>937.48</v>
      </c>
      <c r="V214" s="57">
        <v>1019</v>
      </c>
      <c r="W214" s="58">
        <v>0.08</v>
      </c>
      <c r="X214" s="57">
        <v>937.48</v>
      </c>
      <c r="Y214" s="57">
        <v>1019</v>
      </c>
      <c r="Z214" s="58">
        <v>0.08</v>
      </c>
      <c r="AA214" s="57">
        <v>937.48</v>
      </c>
      <c r="AB214" s="57">
        <v>22985047.240000002</v>
      </c>
      <c r="AC214" s="53" t="str">
        <f t="shared" si="2349"/>
        <v>Registro Valido</v>
      </c>
      <c r="AD214" s="57">
        <f t="shared" ref="AD214" si="2478">IF(OR(ISERROR(VLOOKUP(CONCATENATE("ALI_",$C214,"_SEG_",$I214,"_PROV_",$D214),Catalogo_Precios,AD$8,FALSE)),L214=0),0,VLOOKUP(CONCATENATE("ALI_",$C214,"_SEG_",$I214,"_PROV_",$D214),Catalogo_Precios,AD$8,FALSE))</f>
        <v>557</v>
      </c>
      <c r="AE214" s="57">
        <f t="shared" ref="AE214" si="2479">IF(OR(ISERROR(VLOOKUP(CONCATENATE("ALI_",$C214,"_SEG_",$I214,"_PROV_",$D214),Catalogo_Precios,AE$8,FALSE)),M214=0),0,VLOOKUP(CONCATENATE("ALI_",$C214,"_SEG_",$I214,"_PROV_",$D214),Catalogo_Precios,AE$8,FALSE))</f>
        <v>1019</v>
      </c>
      <c r="AF214" s="57">
        <f t="shared" ref="AF214" si="2480">IF(OR(ISERROR(VLOOKUP(CONCATENATE("ALI_",$C214,"_SEG_",$I214,"_PROV_",$D214),Catalogo_Precios,AF$8,FALSE)),N214=0),0,VLOOKUP(CONCATENATE("ALI_",$C214,"_SEG_",$I214,"_PROV_",$D214),Catalogo_Precios,AF$8,FALSE))</f>
        <v>1019</v>
      </c>
      <c r="AG214" s="57">
        <f t="shared" ref="AG214" si="2481">IF(OR(ISERROR(VLOOKUP(CONCATENATE("ALI_",$C214,"_SEG_",$I214,"_PROV_",$D214),Catalogo_Precios,AG$8,FALSE)),O214=0),0,VLOOKUP(CONCATENATE("ALI_",$C214,"_SEG_",$I214,"_PROV_",$D214),Catalogo_Precios,AG$8,FALSE))</f>
        <v>1019</v>
      </c>
      <c r="AH214" s="57">
        <f t="shared" ref="AH214" si="2482">IF(OR(ISERROR(VLOOKUP(CONCATENATE("ALI_",$C214,"_SEG_",$I214,"_PROV_",$D214),Catalogo_Precios,AH$8,FALSE)),L214=0),0,VLOOKUP(CONCATENATE("ALI_",$C214,"_SEG_",$I214,"_PROV_",$D214),Catalogo_Precios,AH$8,FALSE))</f>
        <v>557</v>
      </c>
      <c r="AI214" s="57">
        <f t="shared" ref="AI214" si="2483">IF(OR(ISERROR(VLOOKUP(CONCATENATE("ALI_",$C214,"_SEG_",$I214,"_PROV_",$D214),Catalogo_Precios,AI$8,FALSE)),M214=0),0,VLOOKUP(CONCATENATE("ALI_",$C214,"_SEG_",$I214,"_PROV_",$D214),Catalogo_Precios,AI$8,FALSE))</f>
        <v>1019</v>
      </c>
      <c r="AJ214" s="57">
        <f t="shared" ref="AJ214" si="2484">IF(OR(ISERROR(VLOOKUP(CONCATENATE("ALI_",$C214,"_SEG_",$I214,"_PROV_",$D214),Catalogo_Precios,AJ$8,FALSE)),N214=0),0,VLOOKUP(CONCATENATE("ALI_",$C214,"_SEG_",$I214,"_PROV_",$D214),Catalogo_Precios,AJ$8,FALSE))</f>
        <v>1019</v>
      </c>
      <c r="AK214" s="57">
        <f t="shared" ref="AK214" si="2485">IF(OR(ISERROR(VLOOKUP(CONCATENATE("ALI_",$C214,"_SEG_",$I214,"_PROV_",$D214),Catalogo_Precios,AK$8,FALSE)),O214=0),0,VLOOKUP(CONCATENATE("ALI_",$C214,"_SEG_",$I214,"_PROV_",$D214),Catalogo_Precios,AK$8,FALSE))</f>
        <v>1019</v>
      </c>
      <c r="AL214" s="53"/>
      <c r="AM214" s="59" t="str">
        <f t="shared" si="2358"/>
        <v>ALI_27_SEG_9</v>
      </c>
      <c r="AN214" s="59" t="str">
        <f t="shared" si="2359"/>
        <v>ALI_27_SEG_9_VAL_22985047.24</v>
      </c>
      <c r="AO214" s="60">
        <f t="shared" ref="AO214" si="2486">IF(OR(AB214="",AB214=0),0,COUNTIF(Codificacion,AM214))</f>
        <v>4</v>
      </c>
      <c r="AP214" s="61">
        <f t="array" ref="AP214">MIN(IF(Codificacion=AM214,Total_Cotizacion,""))</f>
        <v>19986997.600000001</v>
      </c>
      <c r="AQ214" s="62" t="b">
        <f t="shared" si="2361"/>
        <v>0</v>
      </c>
      <c r="AR214" s="51" t="str">
        <f t="shared" ref="AR214" si="2487">IF(COUNTIF(Codificacion2,CONCATENATE(AM214,"_VAL_",AB214))&gt;1,"Empate","")</f>
        <v/>
      </c>
      <c r="AS214" s="63" t="str">
        <f t="shared" si="2363"/>
        <v/>
      </c>
      <c r="AT214" s="59" t="str">
        <f t="shared" si="2364"/>
        <v>ALI_27_SEG_9_</v>
      </c>
      <c r="AU214" s="63">
        <f t="shared" ref="AU214" si="2488">IF(AND(COUNTIF(Codificacion3,AT214)&lt;AO214),1,COUNTIF(Codificacion3,AT214))</f>
        <v>1</v>
      </c>
      <c r="AV214" s="62" t="str">
        <f t="shared" si="2366"/>
        <v>No Seleccionada</v>
      </c>
      <c r="AW214" s="53"/>
      <c r="AX214" s="51" t="str">
        <f t="shared" si="2367"/>
        <v>ALI_27_SEG_9FALSO</v>
      </c>
      <c r="AY214" s="51">
        <f t="shared" si="2347"/>
        <v>3</v>
      </c>
      <c r="AZ214" s="64" t="b">
        <f t="shared" si="2368"/>
        <v>0</v>
      </c>
    </row>
    <row r="215" spans="1:52" x14ac:dyDescent="0.2">
      <c r="A215" s="50" t="b">
        <f t="shared" si="778"/>
        <v>0</v>
      </c>
      <c r="B215" s="51" t="s">
        <v>54</v>
      </c>
      <c r="C215" s="52">
        <v>27</v>
      </c>
      <c r="D215" s="52">
        <f t="shared" ref="D215" si="2489">IF(ISERROR(VLOOKUP(E215,Proveedores,2,FALSE)),"",VLOOKUP(E215,Proveedores,2,FALSE))</f>
        <v>2087</v>
      </c>
      <c r="E215" s="53" t="s">
        <v>55</v>
      </c>
      <c r="F215" s="54">
        <v>359</v>
      </c>
      <c r="G215" s="53" t="s">
        <v>56</v>
      </c>
      <c r="H215" s="53" t="s">
        <v>73</v>
      </c>
      <c r="I215" s="52">
        <v>10</v>
      </c>
      <c r="J215" s="53" t="s">
        <v>58</v>
      </c>
      <c r="K215" s="55">
        <v>44835</v>
      </c>
      <c r="L215" s="56">
        <v>10202</v>
      </c>
      <c r="M215" s="56">
        <v>12589</v>
      </c>
      <c r="N215" s="56">
        <v>5874</v>
      </c>
      <c r="O215" s="56">
        <v>517</v>
      </c>
      <c r="P215" s="57">
        <v>557</v>
      </c>
      <c r="Q215" s="58">
        <v>0.08</v>
      </c>
      <c r="R215" s="57">
        <v>512.44000000000005</v>
      </c>
      <c r="S215" s="57">
        <v>1019</v>
      </c>
      <c r="T215" s="58">
        <v>0.08</v>
      </c>
      <c r="U215" s="57">
        <v>937.48</v>
      </c>
      <c r="V215" s="57">
        <v>1019</v>
      </c>
      <c r="W215" s="58">
        <v>0.08</v>
      </c>
      <c r="X215" s="57">
        <v>937.48</v>
      </c>
      <c r="Y215" s="57">
        <v>1019</v>
      </c>
      <c r="Z215" s="58">
        <v>0.08</v>
      </c>
      <c r="AA215" s="57">
        <v>937.48</v>
      </c>
      <c r="AB215" s="57">
        <v>23021283.280000001</v>
      </c>
      <c r="AC215" s="53" t="str">
        <f t="shared" si="2349"/>
        <v>Registro Valido</v>
      </c>
      <c r="AD215" s="57">
        <f t="shared" ref="AD215" si="2490">IF(OR(ISERROR(VLOOKUP(CONCATENATE("ALI_",$C215,"_SEG_",$I215,"_PROV_",$D215),Catalogo_Precios,AD$8,FALSE)),L215=0),0,VLOOKUP(CONCATENATE("ALI_",$C215,"_SEG_",$I215,"_PROV_",$D215),Catalogo_Precios,AD$8,FALSE))</f>
        <v>557</v>
      </c>
      <c r="AE215" s="57">
        <f t="shared" ref="AE215" si="2491">IF(OR(ISERROR(VLOOKUP(CONCATENATE("ALI_",$C215,"_SEG_",$I215,"_PROV_",$D215),Catalogo_Precios,AE$8,FALSE)),M215=0),0,VLOOKUP(CONCATENATE("ALI_",$C215,"_SEG_",$I215,"_PROV_",$D215),Catalogo_Precios,AE$8,FALSE))</f>
        <v>1019</v>
      </c>
      <c r="AF215" s="57">
        <f t="shared" ref="AF215" si="2492">IF(OR(ISERROR(VLOOKUP(CONCATENATE("ALI_",$C215,"_SEG_",$I215,"_PROV_",$D215),Catalogo_Precios,AF$8,FALSE)),N215=0),0,VLOOKUP(CONCATENATE("ALI_",$C215,"_SEG_",$I215,"_PROV_",$D215),Catalogo_Precios,AF$8,FALSE))</f>
        <v>1019</v>
      </c>
      <c r="AG215" s="57">
        <f t="shared" ref="AG215" si="2493">IF(OR(ISERROR(VLOOKUP(CONCATENATE("ALI_",$C215,"_SEG_",$I215,"_PROV_",$D215),Catalogo_Precios,AG$8,FALSE)),O215=0),0,VLOOKUP(CONCATENATE("ALI_",$C215,"_SEG_",$I215,"_PROV_",$D215),Catalogo_Precios,AG$8,FALSE))</f>
        <v>1019</v>
      </c>
      <c r="AH215" s="57">
        <f t="shared" ref="AH215" si="2494">IF(OR(ISERROR(VLOOKUP(CONCATENATE("ALI_",$C215,"_SEG_",$I215,"_PROV_",$D215),Catalogo_Precios,AH$8,FALSE)),L215=0),0,VLOOKUP(CONCATENATE("ALI_",$C215,"_SEG_",$I215,"_PROV_",$D215),Catalogo_Precios,AH$8,FALSE))</f>
        <v>557</v>
      </c>
      <c r="AI215" s="57">
        <f t="shared" ref="AI215" si="2495">IF(OR(ISERROR(VLOOKUP(CONCATENATE("ALI_",$C215,"_SEG_",$I215,"_PROV_",$D215),Catalogo_Precios,AI$8,FALSE)),M215=0),0,VLOOKUP(CONCATENATE("ALI_",$C215,"_SEG_",$I215,"_PROV_",$D215),Catalogo_Precios,AI$8,FALSE))</f>
        <v>1019</v>
      </c>
      <c r="AJ215" s="57">
        <f t="shared" ref="AJ215" si="2496">IF(OR(ISERROR(VLOOKUP(CONCATENATE("ALI_",$C215,"_SEG_",$I215,"_PROV_",$D215),Catalogo_Precios,AJ$8,FALSE)),N215=0),0,VLOOKUP(CONCATENATE("ALI_",$C215,"_SEG_",$I215,"_PROV_",$D215),Catalogo_Precios,AJ$8,FALSE))</f>
        <v>1019</v>
      </c>
      <c r="AK215" s="57">
        <f t="shared" ref="AK215" si="2497">IF(OR(ISERROR(VLOOKUP(CONCATENATE("ALI_",$C215,"_SEG_",$I215,"_PROV_",$D215),Catalogo_Precios,AK$8,FALSE)),O215=0),0,VLOOKUP(CONCATENATE("ALI_",$C215,"_SEG_",$I215,"_PROV_",$D215),Catalogo_Precios,AK$8,FALSE))</f>
        <v>1019</v>
      </c>
      <c r="AL215" s="53"/>
      <c r="AM215" s="59" t="str">
        <f t="shared" si="2358"/>
        <v>ALI_27_SEG_10</v>
      </c>
      <c r="AN215" s="59" t="str">
        <f t="shared" si="2359"/>
        <v>ALI_27_SEG_10_VAL_23021283.28</v>
      </c>
      <c r="AO215" s="60">
        <f t="shared" ref="AO215" si="2498">IF(OR(AB215="",AB215=0),0,COUNTIF(Codificacion,AM215))</f>
        <v>4</v>
      </c>
      <c r="AP215" s="61">
        <f t="array" ref="AP215">MIN(IF(Codificacion=AM215,Total_Cotizacion,""))</f>
        <v>20018507.199999999</v>
      </c>
      <c r="AQ215" s="62" t="b">
        <f t="shared" si="2361"/>
        <v>0</v>
      </c>
      <c r="AR215" s="51" t="str">
        <f t="shared" ref="AR215" si="2499">IF(COUNTIF(Codificacion2,CONCATENATE(AM215,"_VAL_",AB215))&gt;1,"Empate","")</f>
        <v/>
      </c>
      <c r="AS215" s="63" t="str">
        <f t="shared" si="2363"/>
        <v/>
      </c>
      <c r="AT215" s="59" t="str">
        <f t="shared" si="2364"/>
        <v>ALI_27_SEG_10_</v>
      </c>
      <c r="AU215" s="63">
        <f t="shared" ref="AU215" si="2500">IF(AND(COUNTIF(Codificacion3,AT215)&lt;AO215),1,COUNTIF(Codificacion3,AT215))</f>
        <v>1</v>
      </c>
      <c r="AV215" s="62" t="str">
        <f t="shared" si="2366"/>
        <v>No Seleccionada</v>
      </c>
      <c r="AW215" s="53"/>
      <c r="AX215" s="51" t="str">
        <f t="shared" si="2367"/>
        <v>ALI_27_SEG_10FALSO</v>
      </c>
      <c r="AY215" s="51">
        <f t="shared" si="2347"/>
        <v>3</v>
      </c>
      <c r="AZ215" s="64" t="b">
        <f t="shared" si="2368"/>
        <v>0</v>
      </c>
    </row>
    <row r="216" spans="1:52" x14ac:dyDescent="0.2">
      <c r="A216" s="50" t="b">
        <f t="shared" si="778"/>
        <v>0</v>
      </c>
      <c r="B216" s="51" t="s">
        <v>54</v>
      </c>
      <c r="C216" s="52">
        <v>27</v>
      </c>
      <c r="D216" s="52">
        <f t="shared" ref="D216" si="2501">IF(ISERROR(VLOOKUP(E216,Proveedores,2,FALSE)),"",VLOOKUP(E216,Proveedores,2,FALSE))</f>
        <v>2087</v>
      </c>
      <c r="E216" s="53" t="s">
        <v>55</v>
      </c>
      <c r="F216" s="54">
        <v>360</v>
      </c>
      <c r="G216" s="53" t="s">
        <v>56</v>
      </c>
      <c r="H216" s="53" t="s">
        <v>73</v>
      </c>
      <c r="I216" s="52">
        <v>11</v>
      </c>
      <c r="J216" s="53" t="s">
        <v>58</v>
      </c>
      <c r="K216" s="55">
        <v>44835</v>
      </c>
      <c r="L216" s="56">
        <v>10048</v>
      </c>
      <c r="M216" s="56">
        <v>12397</v>
      </c>
      <c r="N216" s="56">
        <v>5786</v>
      </c>
      <c r="O216" s="56">
        <v>509</v>
      </c>
      <c r="P216" s="57">
        <v>557</v>
      </c>
      <c r="Q216" s="58">
        <v>0.05</v>
      </c>
      <c r="R216" s="57">
        <v>529.15</v>
      </c>
      <c r="S216" s="57">
        <v>1019</v>
      </c>
      <c r="T216" s="58">
        <v>0.05</v>
      </c>
      <c r="U216" s="57">
        <v>968.05</v>
      </c>
      <c r="V216" s="57">
        <v>1019</v>
      </c>
      <c r="W216" s="58">
        <v>0.05</v>
      </c>
      <c r="X216" s="57">
        <v>968.05</v>
      </c>
      <c r="Y216" s="57">
        <v>1019</v>
      </c>
      <c r="Z216" s="58">
        <v>0.05</v>
      </c>
      <c r="AA216" s="57">
        <v>968.05</v>
      </c>
      <c r="AB216" s="57">
        <v>23411689.800000001</v>
      </c>
      <c r="AC216" s="53" t="str">
        <f t="shared" si="2349"/>
        <v>Registro Valido</v>
      </c>
      <c r="AD216" s="57">
        <f t="shared" ref="AD216" si="2502">IF(OR(ISERROR(VLOOKUP(CONCATENATE("ALI_",$C216,"_SEG_",$I216,"_PROV_",$D216),Catalogo_Precios,AD$8,FALSE)),L216=0),0,VLOOKUP(CONCATENATE("ALI_",$C216,"_SEG_",$I216,"_PROV_",$D216),Catalogo_Precios,AD$8,FALSE))</f>
        <v>557</v>
      </c>
      <c r="AE216" s="57">
        <f t="shared" ref="AE216" si="2503">IF(OR(ISERROR(VLOOKUP(CONCATENATE("ALI_",$C216,"_SEG_",$I216,"_PROV_",$D216),Catalogo_Precios,AE$8,FALSE)),M216=0),0,VLOOKUP(CONCATENATE("ALI_",$C216,"_SEG_",$I216,"_PROV_",$D216),Catalogo_Precios,AE$8,FALSE))</f>
        <v>1019</v>
      </c>
      <c r="AF216" s="57">
        <f t="shared" ref="AF216" si="2504">IF(OR(ISERROR(VLOOKUP(CONCATENATE("ALI_",$C216,"_SEG_",$I216,"_PROV_",$D216),Catalogo_Precios,AF$8,FALSE)),N216=0),0,VLOOKUP(CONCATENATE("ALI_",$C216,"_SEG_",$I216,"_PROV_",$D216),Catalogo_Precios,AF$8,FALSE))</f>
        <v>1019</v>
      </c>
      <c r="AG216" s="57">
        <f t="shared" ref="AG216" si="2505">IF(OR(ISERROR(VLOOKUP(CONCATENATE("ALI_",$C216,"_SEG_",$I216,"_PROV_",$D216),Catalogo_Precios,AG$8,FALSE)),O216=0),0,VLOOKUP(CONCATENATE("ALI_",$C216,"_SEG_",$I216,"_PROV_",$D216),Catalogo_Precios,AG$8,FALSE))</f>
        <v>1019</v>
      </c>
      <c r="AH216" s="57">
        <f t="shared" ref="AH216" si="2506">IF(OR(ISERROR(VLOOKUP(CONCATENATE("ALI_",$C216,"_SEG_",$I216,"_PROV_",$D216),Catalogo_Precios,AH$8,FALSE)),L216=0),0,VLOOKUP(CONCATENATE("ALI_",$C216,"_SEG_",$I216,"_PROV_",$D216),Catalogo_Precios,AH$8,FALSE))</f>
        <v>557</v>
      </c>
      <c r="AI216" s="57">
        <f t="shared" ref="AI216" si="2507">IF(OR(ISERROR(VLOOKUP(CONCATENATE("ALI_",$C216,"_SEG_",$I216,"_PROV_",$D216),Catalogo_Precios,AI$8,FALSE)),M216=0),0,VLOOKUP(CONCATENATE("ALI_",$C216,"_SEG_",$I216,"_PROV_",$D216),Catalogo_Precios,AI$8,FALSE))</f>
        <v>1019</v>
      </c>
      <c r="AJ216" s="57">
        <f t="shared" ref="AJ216" si="2508">IF(OR(ISERROR(VLOOKUP(CONCATENATE("ALI_",$C216,"_SEG_",$I216,"_PROV_",$D216),Catalogo_Precios,AJ$8,FALSE)),N216=0),0,VLOOKUP(CONCATENATE("ALI_",$C216,"_SEG_",$I216,"_PROV_",$D216),Catalogo_Precios,AJ$8,FALSE))</f>
        <v>1019</v>
      </c>
      <c r="AK216" s="57">
        <f t="shared" ref="AK216" si="2509">IF(OR(ISERROR(VLOOKUP(CONCATENATE("ALI_",$C216,"_SEG_",$I216,"_PROV_",$D216),Catalogo_Precios,AK$8,FALSE)),O216=0),0,VLOOKUP(CONCATENATE("ALI_",$C216,"_SEG_",$I216,"_PROV_",$D216),Catalogo_Precios,AK$8,FALSE))</f>
        <v>1019</v>
      </c>
      <c r="AL216" s="53"/>
      <c r="AM216" s="59" t="str">
        <f t="shared" si="2358"/>
        <v>ALI_27_SEG_11</v>
      </c>
      <c r="AN216" s="59" t="str">
        <f t="shared" si="2359"/>
        <v>ALI_27_SEG_11_VAL_23411689.8</v>
      </c>
      <c r="AO216" s="60">
        <f t="shared" ref="AO216" si="2510">IF(OR(AB216="",AB216=0),0,COUNTIF(Codificacion,AM216))</f>
        <v>4</v>
      </c>
      <c r="AP216" s="61">
        <f t="array" ref="AP216">MIN(IF(Codificacion=AM216,Total_Cotizacion,""))</f>
        <v>19715107.199999999</v>
      </c>
      <c r="AQ216" s="62" t="b">
        <f t="shared" si="2361"/>
        <v>0</v>
      </c>
      <c r="AR216" s="51" t="str">
        <f t="shared" ref="AR216" si="2511">IF(COUNTIF(Codificacion2,CONCATENATE(AM216,"_VAL_",AB216))&gt;1,"Empate","")</f>
        <v/>
      </c>
      <c r="AS216" s="63" t="str">
        <f t="shared" si="2363"/>
        <v/>
      </c>
      <c r="AT216" s="59" t="str">
        <f t="shared" si="2364"/>
        <v>ALI_27_SEG_11_</v>
      </c>
      <c r="AU216" s="63">
        <f t="shared" ref="AU216" si="2512">IF(AND(COUNTIF(Codificacion3,AT216)&lt;AO216),1,COUNTIF(Codificacion3,AT216))</f>
        <v>1</v>
      </c>
      <c r="AV216" s="62" t="str">
        <f t="shared" si="2366"/>
        <v>No Seleccionada</v>
      </c>
      <c r="AW216" s="53"/>
      <c r="AX216" s="51" t="str">
        <f t="shared" si="2367"/>
        <v>ALI_27_SEG_11FALSO</v>
      </c>
      <c r="AY216" s="51">
        <f t="shared" si="2347"/>
        <v>3</v>
      </c>
      <c r="AZ216" s="64" t="b">
        <f t="shared" si="2368"/>
        <v>0</v>
      </c>
    </row>
    <row r="217" spans="1:52" x14ac:dyDescent="0.2">
      <c r="A217" s="50" t="b">
        <f t="shared" si="778"/>
        <v>0</v>
      </c>
      <c r="B217" s="51" t="s">
        <v>54</v>
      </c>
      <c r="C217" s="52">
        <v>27</v>
      </c>
      <c r="D217" s="52">
        <f t="shared" ref="D217" si="2513">IF(ISERROR(VLOOKUP(E217,Proveedores,2,FALSE)),"",VLOOKUP(E217,Proveedores,2,FALSE))</f>
        <v>2087</v>
      </c>
      <c r="E217" s="53" t="s">
        <v>55</v>
      </c>
      <c r="F217" s="54">
        <v>361</v>
      </c>
      <c r="G217" s="53" t="s">
        <v>56</v>
      </c>
      <c r="H217" s="53" t="s">
        <v>73</v>
      </c>
      <c r="I217" s="52">
        <v>12</v>
      </c>
      <c r="J217" s="53" t="s">
        <v>58</v>
      </c>
      <c r="K217" s="55">
        <v>44835</v>
      </c>
      <c r="L217" s="56">
        <v>9120</v>
      </c>
      <c r="M217" s="56">
        <v>11250</v>
      </c>
      <c r="N217" s="56">
        <v>5250</v>
      </c>
      <c r="O217" s="56">
        <v>461</v>
      </c>
      <c r="P217" s="57">
        <v>557</v>
      </c>
      <c r="Q217" s="58">
        <v>0.05</v>
      </c>
      <c r="R217" s="57">
        <v>529.15</v>
      </c>
      <c r="S217" s="57">
        <v>1019</v>
      </c>
      <c r="T217" s="58">
        <v>0.05</v>
      </c>
      <c r="U217" s="57">
        <v>968.05</v>
      </c>
      <c r="V217" s="57">
        <v>1019</v>
      </c>
      <c r="W217" s="58">
        <v>0.05</v>
      </c>
      <c r="X217" s="57">
        <v>968.05</v>
      </c>
      <c r="Y217" s="57">
        <v>1019</v>
      </c>
      <c r="Z217" s="58">
        <v>0.05</v>
      </c>
      <c r="AA217" s="57">
        <v>968.05</v>
      </c>
      <c r="AB217" s="57">
        <v>21244944.050000001</v>
      </c>
      <c r="AC217" s="53" t="str">
        <f t="shared" si="2349"/>
        <v>Registro Valido</v>
      </c>
      <c r="AD217" s="57">
        <f t="shared" ref="AD217" si="2514">IF(OR(ISERROR(VLOOKUP(CONCATENATE("ALI_",$C217,"_SEG_",$I217,"_PROV_",$D217),Catalogo_Precios,AD$8,FALSE)),L217=0),0,VLOOKUP(CONCATENATE("ALI_",$C217,"_SEG_",$I217,"_PROV_",$D217),Catalogo_Precios,AD$8,FALSE))</f>
        <v>557</v>
      </c>
      <c r="AE217" s="57">
        <f t="shared" ref="AE217" si="2515">IF(OR(ISERROR(VLOOKUP(CONCATENATE("ALI_",$C217,"_SEG_",$I217,"_PROV_",$D217),Catalogo_Precios,AE$8,FALSE)),M217=0),0,VLOOKUP(CONCATENATE("ALI_",$C217,"_SEG_",$I217,"_PROV_",$D217),Catalogo_Precios,AE$8,FALSE))</f>
        <v>1019</v>
      </c>
      <c r="AF217" s="57">
        <f t="shared" ref="AF217" si="2516">IF(OR(ISERROR(VLOOKUP(CONCATENATE("ALI_",$C217,"_SEG_",$I217,"_PROV_",$D217),Catalogo_Precios,AF$8,FALSE)),N217=0),0,VLOOKUP(CONCATENATE("ALI_",$C217,"_SEG_",$I217,"_PROV_",$D217),Catalogo_Precios,AF$8,FALSE))</f>
        <v>1019</v>
      </c>
      <c r="AG217" s="57">
        <f t="shared" ref="AG217" si="2517">IF(OR(ISERROR(VLOOKUP(CONCATENATE("ALI_",$C217,"_SEG_",$I217,"_PROV_",$D217),Catalogo_Precios,AG$8,FALSE)),O217=0),0,VLOOKUP(CONCATENATE("ALI_",$C217,"_SEG_",$I217,"_PROV_",$D217),Catalogo_Precios,AG$8,FALSE))</f>
        <v>1019</v>
      </c>
      <c r="AH217" s="57">
        <f t="shared" ref="AH217" si="2518">IF(OR(ISERROR(VLOOKUP(CONCATENATE("ALI_",$C217,"_SEG_",$I217,"_PROV_",$D217),Catalogo_Precios,AH$8,FALSE)),L217=0),0,VLOOKUP(CONCATENATE("ALI_",$C217,"_SEG_",$I217,"_PROV_",$D217),Catalogo_Precios,AH$8,FALSE))</f>
        <v>557</v>
      </c>
      <c r="AI217" s="57">
        <f t="shared" ref="AI217" si="2519">IF(OR(ISERROR(VLOOKUP(CONCATENATE("ALI_",$C217,"_SEG_",$I217,"_PROV_",$D217),Catalogo_Precios,AI$8,FALSE)),M217=0),0,VLOOKUP(CONCATENATE("ALI_",$C217,"_SEG_",$I217,"_PROV_",$D217),Catalogo_Precios,AI$8,FALSE))</f>
        <v>1019</v>
      </c>
      <c r="AJ217" s="57">
        <f t="shared" ref="AJ217" si="2520">IF(OR(ISERROR(VLOOKUP(CONCATENATE("ALI_",$C217,"_SEG_",$I217,"_PROV_",$D217),Catalogo_Precios,AJ$8,FALSE)),N217=0),0,VLOOKUP(CONCATENATE("ALI_",$C217,"_SEG_",$I217,"_PROV_",$D217),Catalogo_Precios,AJ$8,FALSE))</f>
        <v>1019</v>
      </c>
      <c r="AK217" s="57">
        <f t="shared" ref="AK217" si="2521">IF(OR(ISERROR(VLOOKUP(CONCATENATE("ALI_",$C217,"_SEG_",$I217,"_PROV_",$D217),Catalogo_Precios,AK$8,FALSE)),O217=0),0,VLOOKUP(CONCATENATE("ALI_",$C217,"_SEG_",$I217,"_PROV_",$D217),Catalogo_Precios,AK$8,FALSE))</f>
        <v>1019</v>
      </c>
      <c r="AL217" s="53"/>
      <c r="AM217" s="59" t="str">
        <f t="shared" si="2358"/>
        <v>ALI_27_SEG_12</v>
      </c>
      <c r="AN217" s="59" t="str">
        <f t="shared" si="2359"/>
        <v>ALI_27_SEG_12_VAL_21244944.05</v>
      </c>
      <c r="AO217" s="60">
        <f t="shared" ref="AO217" si="2522">IF(OR(AB217="",AB217=0),0,COUNTIF(Codificacion,AM217))</f>
        <v>4</v>
      </c>
      <c r="AP217" s="61">
        <f t="array" ref="AP217">MIN(IF(Codificacion=AM217,Total_Cotizacion,""))</f>
        <v>17890479.199999999</v>
      </c>
      <c r="AQ217" s="62" t="b">
        <f t="shared" si="2361"/>
        <v>0</v>
      </c>
      <c r="AR217" s="51" t="str">
        <f t="shared" ref="AR217" si="2523">IF(COUNTIF(Codificacion2,CONCATENATE(AM217,"_VAL_",AB217))&gt;1,"Empate","")</f>
        <v/>
      </c>
      <c r="AS217" s="63" t="str">
        <f t="shared" si="2363"/>
        <v/>
      </c>
      <c r="AT217" s="59" t="str">
        <f t="shared" si="2364"/>
        <v>ALI_27_SEG_12_</v>
      </c>
      <c r="AU217" s="63">
        <f t="shared" ref="AU217" si="2524">IF(AND(COUNTIF(Codificacion3,AT217)&lt;AO217),1,COUNTIF(Codificacion3,AT217))</f>
        <v>1</v>
      </c>
      <c r="AV217" s="62" t="str">
        <f t="shared" si="2366"/>
        <v>No Seleccionada</v>
      </c>
      <c r="AW217" s="53"/>
      <c r="AX217" s="51" t="str">
        <f t="shared" si="2367"/>
        <v>ALI_27_SEG_12FALSO</v>
      </c>
      <c r="AY217" s="51">
        <f t="shared" si="2347"/>
        <v>3</v>
      </c>
      <c r="AZ217" s="64" t="b">
        <f t="shared" si="2368"/>
        <v>0</v>
      </c>
    </row>
    <row r="218" spans="1:52" x14ac:dyDescent="0.2">
      <c r="A218" s="50" t="b">
        <f t="shared" si="778"/>
        <v>0</v>
      </c>
      <c r="B218" s="51" t="s">
        <v>54</v>
      </c>
      <c r="C218" s="52">
        <v>27</v>
      </c>
      <c r="D218" s="52">
        <f t="shared" ref="D218" si="2525">IF(ISERROR(VLOOKUP(E218,Proveedores,2,FALSE)),"",VLOOKUP(E218,Proveedores,2,FALSE))</f>
        <v>2087</v>
      </c>
      <c r="E218" s="53" t="s">
        <v>55</v>
      </c>
      <c r="F218" s="54">
        <v>362</v>
      </c>
      <c r="G218" s="53" t="s">
        <v>56</v>
      </c>
      <c r="H218" s="53" t="s">
        <v>73</v>
      </c>
      <c r="I218" s="52">
        <v>13</v>
      </c>
      <c r="J218" s="53" t="s">
        <v>58</v>
      </c>
      <c r="K218" s="55">
        <v>44835</v>
      </c>
      <c r="L218" s="56">
        <v>9682</v>
      </c>
      <c r="M218" s="56">
        <v>11946</v>
      </c>
      <c r="N218" s="56">
        <v>5573</v>
      </c>
      <c r="O218" s="56">
        <v>491</v>
      </c>
      <c r="P218" s="57">
        <v>557</v>
      </c>
      <c r="Q218" s="58">
        <v>0.05</v>
      </c>
      <c r="R218" s="57">
        <v>529.15</v>
      </c>
      <c r="S218" s="57">
        <v>1019</v>
      </c>
      <c r="T218" s="58">
        <v>0.05</v>
      </c>
      <c r="U218" s="57">
        <v>968.05</v>
      </c>
      <c r="V218" s="57">
        <v>1019</v>
      </c>
      <c r="W218" s="58">
        <v>0.05</v>
      </c>
      <c r="X218" s="57">
        <v>968.05</v>
      </c>
      <c r="Y218" s="57">
        <v>1019</v>
      </c>
      <c r="Z218" s="58">
        <v>0.05</v>
      </c>
      <c r="AA218" s="57">
        <v>968.05</v>
      </c>
      <c r="AB218" s="57">
        <v>22557810.799999997</v>
      </c>
      <c r="AC218" s="53" t="str">
        <f t="shared" si="2349"/>
        <v>Registro Valido</v>
      </c>
      <c r="AD218" s="57">
        <f t="shared" ref="AD218" si="2526">IF(OR(ISERROR(VLOOKUP(CONCATENATE("ALI_",$C218,"_SEG_",$I218,"_PROV_",$D218),Catalogo_Precios,AD$8,FALSE)),L218=0),0,VLOOKUP(CONCATENATE("ALI_",$C218,"_SEG_",$I218,"_PROV_",$D218),Catalogo_Precios,AD$8,FALSE))</f>
        <v>557</v>
      </c>
      <c r="AE218" s="57">
        <f t="shared" ref="AE218" si="2527">IF(OR(ISERROR(VLOOKUP(CONCATENATE("ALI_",$C218,"_SEG_",$I218,"_PROV_",$D218),Catalogo_Precios,AE$8,FALSE)),M218=0),0,VLOOKUP(CONCATENATE("ALI_",$C218,"_SEG_",$I218,"_PROV_",$D218),Catalogo_Precios,AE$8,FALSE))</f>
        <v>1019</v>
      </c>
      <c r="AF218" s="57">
        <f t="shared" ref="AF218" si="2528">IF(OR(ISERROR(VLOOKUP(CONCATENATE("ALI_",$C218,"_SEG_",$I218,"_PROV_",$D218),Catalogo_Precios,AF$8,FALSE)),N218=0),0,VLOOKUP(CONCATENATE("ALI_",$C218,"_SEG_",$I218,"_PROV_",$D218),Catalogo_Precios,AF$8,FALSE))</f>
        <v>1019</v>
      </c>
      <c r="AG218" s="57">
        <f t="shared" ref="AG218" si="2529">IF(OR(ISERROR(VLOOKUP(CONCATENATE("ALI_",$C218,"_SEG_",$I218,"_PROV_",$D218),Catalogo_Precios,AG$8,FALSE)),O218=0),0,VLOOKUP(CONCATENATE("ALI_",$C218,"_SEG_",$I218,"_PROV_",$D218),Catalogo_Precios,AG$8,FALSE))</f>
        <v>1019</v>
      </c>
      <c r="AH218" s="57">
        <f t="shared" ref="AH218" si="2530">IF(OR(ISERROR(VLOOKUP(CONCATENATE("ALI_",$C218,"_SEG_",$I218,"_PROV_",$D218),Catalogo_Precios,AH$8,FALSE)),L218=0),0,VLOOKUP(CONCATENATE("ALI_",$C218,"_SEG_",$I218,"_PROV_",$D218),Catalogo_Precios,AH$8,FALSE))</f>
        <v>557</v>
      </c>
      <c r="AI218" s="57">
        <f t="shared" ref="AI218" si="2531">IF(OR(ISERROR(VLOOKUP(CONCATENATE("ALI_",$C218,"_SEG_",$I218,"_PROV_",$D218),Catalogo_Precios,AI$8,FALSE)),M218=0),0,VLOOKUP(CONCATENATE("ALI_",$C218,"_SEG_",$I218,"_PROV_",$D218),Catalogo_Precios,AI$8,FALSE))</f>
        <v>1019</v>
      </c>
      <c r="AJ218" s="57">
        <f t="shared" ref="AJ218" si="2532">IF(OR(ISERROR(VLOOKUP(CONCATENATE("ALI_",$C218,"_SEG_",$I218,"_PROV_",$D218),Catalogo_Precios,AJ$8,FALSE)),N218=0),0,VLOOKUP(CONCATENATE("ALI_",$C218,"_SEG_",$I218,"_PROV_",$D218),Catalogo_Precios,AJ$8,FALSE))</f>
        <v>1019</v>
      </c>
      <c r="AK218" s="57">
        <f t="shared" ref="AK218" si="2533">IF(OR(ISERROR(VLOOKUP(CONCATENATE("ALI_",$C218,"_SEG_",$I218,"_PROV_",$D218),Catalogo_Precios,AK$8,FALSE)),O218=0),0,VLOOKUP(CONCATENATE("ALI_",$C218,"_SEG_",$I218,"_PROV_",$D218),Catalogo_Precios,AK$8,FALSE))</f>
        <v>1019</v>
      </c>
      <c r="AL218" s="53"/>
      <c r="AM218" s="59" t="str">
        <f t="shared" si="2358"/>
        <v>ALI_27_SEG_13</v>
      </c>
      <c r="AN218" s="59" t="str">
        <f t="shared" si="2359"/>
        <v>ALI_27_SEG_13_VAL_22557810.8</v>
      </c>
      <c r="AO218" s="60">
        <f t="shared" ref="AO218" si="2534">IF(OR(AB218="",AB218=0),0,COUNTIF(Codificacion,AM218))</f>
        <v>4</v>
      </c>
      <c r="AP218" s="61">
        <f t="array" ref="AP218">MIN(IF(Codificacion=AM218,Total_Cotizacion,""))</f>
        <v>18996051.200000003</v>
      </c>
      <c r="AQ218" s="62" t="b">
        <f t="shared" si="2361"/>
        <v>0</v>
      </c>
      <c r="AR218" s="51" t="str">
        <f t="shared" ref="AR218" si="2535">IF(COUNTIF(Codificacion2,CONCATENATE(AM218,"_VAL_",AB218))&gt;1,"Empate","")</f>
        <v/>
      </c>
      <c r="AS218" s="63" t="str">
        <f t="shared" si="2363"/>
        <v/>
      </c>
      <c r="AT218" s="59" t="str">
        <f t="shared" si="2364"/>
        <v>ALI_27_SEG_13_</v>
      </c>
      <c r="AU218" s="63">
        <f t="shared" ref="AU218" si="2536">IF(AND(COUNTIF(Codificacion3,AT218)&lt;AO218),1,COUNTIF(Codificacion3,AT218))</f>
        <v>1</v>
      </c>
      <c r="AV218" s="62" t="str">
        <f t="shared" si="2366"/>
        <v>No Seleccionada</v>
      </c>
      <c r="AW218" s="53"/>
      <c r="AX218" s="51" t="str">
        <f t="shared" si="2367"/>
        <v>ALI_27_SEG_13FALSO</v>
      </c>
      <c r="AY218" s="51">
        <f t="shared" si="2347"/>
        <v>3</v>
      </c>
      <c r="AZ218" s="64" t="b">
        <f t="shared" si="2368"/>
        <v>0</v>
      </c>
    </row>
    <row r="219" spans="1:52" x14ac:dyDescent="0.2">
      <c r="A219" s="50" t="b">
        <f t="shared" si="778"/>
        <v>0</v>
      </c>
      <c r="B219" s="51" t="s">
        <v>54</v>
      </c>
      <c r="C219" s="52">
        <v>27</v>
      </c>
      <c r="D219" s="52">
        <f t="shared" ref="D219" si="2537">IF(ISERROR(VLOOKUP(E219,Proveedores,2,FALSE)),"",VLOOKUP(E219,Proveedores,2,FALSE))</f>
        <v>2087</v>
      </c>
      <c r="E219" s="53" t="s">
        <v>55</v>
      </c>
      <c r="F219" s="54">
        <v>363</v>
      </c>
      <c r="G219" s="53" t="s">
        <v>56</v>
      </c>
      <c r="H219" s="53" t="s">
        <v>73</v>
      </c>
      <c r="I219" s="52">
        <v>14</v>
      </c>
      <c r="J219" s="53" t="s">
        <v>58</v>
      </c>
      <c r="K219" s="55">
        <v>44835</v>
      </c>
      <c r="L219" s="56">
        <v>9594</v>
      </c>
      <c r="M219" s="56">
        <v>11837</v>
      </c>
      <c r="N219" s="56">
        <v>5523</v>
      </c>
      <c r="O219" s="56">
        <v>486</v>
      </c>
      <c r="P219" s="57">
        <v>557</v>
      </c>
      <c r="Q219" s="58">
        <v>0.05</v>
      </c>
      <c r="R219" s="57">
        <v>529.15</v>
      </c>
      <c r="S219" s="57">
        <v>1019</v>
      </c>
      <c r="T219" s="58">
        <v>0.05</v>
      </c>
      <c r="U219" s="57">
        <v>968.05</v>
      </c>
      <c r="V219" s="57">
        <v>1019</v>
      </c>
      <c r="W219" s="58">
        <v>0.05</v>
      </c>
      <c r="X219" s="57">
        <v>968.05</v>
      </c>
      <c r="Y219" s="57">
        <v>1019</v>
      </c>
      <c r="Z219" s="58">
        <v>0.05</v>
      </c>
      <c r="AA219" s="57">
        <v>968.05</v>
      </c>
      <c r="AB219" s="57">
        <v>22352485.399999999</v>
      </c>
      <c r="AC219" s="53" t="str">
        <f t="shared" si="2349"/>
        <v>Registro Valido</v>
      </c>
      <c r="AD219" s="57">
        <f t="shared" ref="AD219" si="2538">IF(OR(ISERROR(VLOOKUP(CONCATENATE("ALI_",$C219,"_SEG_",$I219,"_PROV_",$D219),Catalogo_Precios,AD$8,FALSE)),L219=0),0,VLOOKUP(CONCATENATE("ALI_",$C219,"_SEG_",$I219,"_PROV_",$D219),Catalogo_Precios,AD$8,FALSE))</f>
        <v>557</v>
      </c>
      <c r="AE219" s="57">
        <f t="shared" ref="AE219" si="2539">IF(OR(ISERROR(VLOOKUP(CONCATENATE("ALI_",$C219,"_SEG_",$I219,"_PROV_",$D219),Catalogo_Precios,AE$8,FALSE)),M219=0),0,VLOOKUP(CONCATENATE("ALI_",$C219,"_SEG_",$I219,"_PROV_",$D219),Catalogo_Precios,AE$8,FALSE))</f>
        <v>1019</v>
      </c>
      <c r="AF219" s="57">
        <f t="shared" ref="AF219" si="2540">IF(OR(ISERROR(VLOOKUP(CONCATENATE("ALI_",$C219,"_SEG_",$I219,"_PROV_",$D219),Catalogo_Precios,AF$8,FALSE)),N219=0),0,VLOOKUP(CONCATENATE("ALI_",$C219,"_SEG_",$I219,"_PROV_",$D219),Catalogo_Precios,AF$8,FALSE))</f>
        <v>1019</v>
      </c>
      <c r="AG219" s="57">
        <f t="shared" ref="AG219" si="2541">IF(OR(ISERROR(VLOOKUP(CONCATENATE("ALI_",$C219,"_SEG_",$I219,"_PROV_",$D219),Catalogo_Precios,AG$8,FALSE)),O219=0),0,VLOOKUP(CONCATENATE("ALI_",$C219,"_SEG_",$I219,"_PROV_",$D219),Catalogo_Precios,AG$8,FALSE))</f>
        <v>1019</v>
      </c>
      <c r="AH219" s="57">
        <f t="shared" ref="AH219" si="2542">IF(OR(ISERROR(VLOOKUP(CONCATENATE("ALI_",$C219,"_SEG_",$I219,"_PROV_",$D219),Catalogo_Precios,AH$8,FALSE)),L219=0),0,VLOOKUP(CONCATENATE("ALI_",$C219,"_SEG_",$I219,"_PROV_",$D219),Catalogo_Precios,AH$8,FALSE))</f>
        <v>557</v>
      </c>
      <c r="AI219" s="57">
        <f t="shared" ref="AI219" si="2543">IF(OR(ISERROR(VLOOKUP(CONCATENATE("ALI_",$C219,"_SEG_",$I219,"_PROV_",$D219),Catalogo_Precios,AI$8,FALSE)),M219=0),0,VLOOKUP(CONCATENATE("ALI_",$C219,"_SEG_",$I219,"_PROV_",$D219),Catalogo_Precios,AI$8,FALSE))</f>
        <v>1019</v>
      </c>
      <c r="AJ219" s="57">
        <f t="shared" ref="AJ219" si="2544">IF(OR(ISERROR(VLOOKUP(CONCATENATE("ALI_",$C219,"_SEG_",$I219,"_PROV_",$D219),Catalogo_Precios,AJ$8,FALSE)),N219=0),0,VLOOKUP(CONCATENATE("ALI_",$C219,"_SEG_",$I219,"_PROV_",$D219),Catalogo_Precios,AJ$8,FALSE))</f>
        <v>1019</v>
      </c>
      <c r="AK219" s="57">
        <f t="shared" ref="AK219" si="2545">IF(OR(ISERROR(VLOOKUP(CONCATENATE("ALI_",$C219,"_SEG_",$I219,"_PROV_",$D219),Catalogo_Precios,AK$8,FALSE)),O219=0),0,VLOOKUP(CONCATENATE("ALI_",$C219,"_SEG_",$I219,"_PROV_",$D219),Catalogo_Precios,AK$8,FALSE))</f>
        <v>1019</v>
      </c>
      <c r="AL219" s="53"/>
      <c r="AM219" s="59" t="str">
        <f t="shared" si="2358"/>
        <v>ALI_27_SEG_14</v>
      </c>
      <c r="AN219" s="59" t="str">
        <f t="shared" si="2359"/>
        <v>ALI_27_SEG_14_VAL_22352485.4</v>
      </c>
      <c r="AO219" s="60">
        <f t="shared" ref="AO219" si="2546">IF(OR(AB219="",AB219=0),0,COUNTIF(Codificacion,AM219))</f>
        <v>4</v>
      </c>
      <c r="AP219" s="61">
        <f t="array" ref="AP219">MIN(IF(Codificacion=AM219,Total_Cotizacion,""))</f>
        <v>18823145.600000001</v>
      </c>
      <c r="AQ219" s="62" t="b">
        <f t="shared" si="2361"/>
        <v>0</v>
      </c>
      <c r="AR219" s="51" t="str">
        <f t="shared" ref="AR219" si="2547">IF(COUNTIF(Codificacion2,CONCATENATE(AM219,"_VAL_",AB219))&gt;1,"Empate","")</f>
        <v/>
      </c>
      <c r="AS219" s="63" t="str">
        <f t="shared" si="2363"/>
        <v/>
      </c>
      <c r="AT219" s="59" t="str">
        <f t="shared" si="2364"/>
        <v>ALI_27_SEG_14_</v>
      </c>
      <c r="AU219" s="63">
        <f t="shared" ref="AU219" si="2548">IF(AND(COUNTIF(Codificacion3,AT219)&lt;AO219),1,COUNTIF(Codificacion3,AT219))</f>
        <v>1</v>
      </c>
      <c r="AV219" s="62" t="str">
        <f t="shared" si="2366"/>
        <v>No Seleccionada</v>
      </c>
      <c r="AW219" s="53"/>
      <c r="AX219" s="51" t="str">
        <f t="shared" si="2367"/>
        <v>ALI_27_SEG_14FALSO</v>
      </c>
      <c r="AY219" s="51">
        <f t="shared" si="2347"/>
        <v>3</v>
      </c>
      <c r="AZ219" s="64" t="b">
        <f t="shared" si="2368"/>
        <v>0</v>
      </c>
    </row>
    <row r="220" spans="1:52" x14ac:dyDescent="0.2">
      <c r="A220" s="50" t="b">
        <f t="shared" si="778"/>
        <v>0</v>
      </c>
      <c r="B220" s="51" t="s">
        <v>54</v>
      </c>
      <c r="C220" s="52">
        <v>27</v>
      </c>
      <c r="D220" s="52">
        <f t="shared" ref="D220" si="2549">IF(ISERROR(VLOOKUP(E220,Proveedores,2,FALSE)),"",VLOOKUP(E220,Proveedores,2,FALSE))</f>
        <v>2087</v>
      </c>
      <c r="E220" s="53" t="s">
        <v>55</v>
      </c>
      <c r="F220" s="54">
        <v>364</v>
      </c>
      <c r="G220" s="53" t="s">
        <v>56</v>
      </c>
      <c r="H220" s="53" t="s">
        <v>73</v>
      </c>
      <c r="I220" s="52">
        <v>15</v>
      </c>
      <c r="J220" s="53" t="s">
        <v>58</v>
      </c>
      <c r="K220" s="55">
        <v>44835</v>
      </c>
      <c r="L220" s="56">
        <v>9072</v>
      </c>
      <c r="M220" s="56">
        <v>11187</v>
      </c>
      <c r="N220" s="56">
        <v>5223</v>
      </c>
      <c r="O220" s="56">
        <v>461</v>
      </c>
      <c r="P220" s="57">
        <v>557</v>
      </c>
      <c r="Q220" s="58">
        <v>0.05</v>
      </c>
      <c r="R220" s="57">
        <v>529.15</v>
      </c>
      <c r="S220" s="57">
        <v>1019</v>
      </c>
      <c r="T220" s="58">
        <v>0.05</v>
      </c>
      <c r="U220" s="57">
        <v>968.05</v>
      </c>
      <c r="V220" s="57">
        <v>1019</v>
      </c>
      <c r="W220" s="58">
        <v>0.05</v>
      </c>
      <c r="X220" s="57">
        <v>968.05</v>
      </c>
      <c r="Y220" s="57">
        <v>1019</v>
      </c>
      <c r="Z220" s="58">
        <v>0.05</v>
      </c>
      <c r="AA220" s="57">
        <v>968.05</v>
      </c>
      <c r="AB220" s="57">
        <v>21132420.349999998</v>
      </c>
      <c r="AC220" s="53" t="str">
        <f t="shared" si="2349"/>
        <v>Registro Valido</v>
      </c>
      <c r="AD220" s="57">
        <f t="shared" ref="AD220" si="2550">IF(OR(ISERROR(VLOOKUP(CONCATENATE("ALI_",$C220,"_SEG_",$I220,"_PROV_",$D220),Catalogo_Precios,AD$8,FALSE)),L220=0),0,VLOOKUP(CONCATENATE("ALI_",$C220,"_SEG_",$I220,"_PROV_",$D220),Catalogo_Precios,AD$8,FALSE))</f>
        <v>557</v>
      </c>
      <c r="AE220" s="57">
        <f t="shared" ref="AE220" si="2551">IF(OR(ISERROR(VLOOKUP(CONCATENATE("ALI_",$C220,"_SEG_",$I220,"_PROV_",$D220),Catalogo_Precios,AE$8,FALSE)),M220=0),0,VLOOKUP(CONCATENATE("ALI_",$C220,"_SEG_",$I220,"_PROV_",$D220),Catalogo_Precios,AE$8,FALSE))</f>
        <v>1019</v>
      </c>
      <c r="AF220" s="57">
        <f t="shared" ref="AF220" si="2552">IF(OR(ISERROR(VLOOKUP(CONCATENATE("ALI_",$C220,"_SEG_",$I220,"_PROV_",$D220),Catalogo_Precios,AF$8,FALSE)),N220=0),0,VLOOKUP(CONCATENATE("ALI_",$C220,"_SEG_",$I220,"_PROV_",$D220),Catalogo_Precios,AF$8,FALSE))</f>
        <v>1019</v>
      </c>
      <c r="AG220" s="57">
        <f t="shared" ref="AG220" si="2553">IF(OR(ISERROR(VLOOKUP(CONCATENATE("ALI_",$C220,"_SEG_",$I220,"_PROV_",$D220),Catalogo_Precios,AG$8,FALSE)),O220=0),0,VLOOKUP(CONCATENATE("ALI_",$C220,"_SEG_",$I220,"_PROV_",$D220),Catalogo_Precios,AG$8,FALSE))</f>
        <v>1019</v>
      </c>
      <c r="AH220" s="57">
        <f t="shared" ref="AH220" si="2554">IF(OR(ISERROR(VLOOKUP(CONCATENATE("ALI_",$C220,"_SEG_",$I220,"_PROV_",$D220),Catalogo_Precios,AH$8,FALSE)),L220=0),0,VLOOKUP(CONCATENATE("ALI_",$C220,"_SEG_",$I220,"_PROV_",$D220),Catalogo_Precios,AH$8,FALSE))</f>
        <v>557</v>
      </c>
      <c r="AI220" s="57">
        <f t="shared" ref="AI220" si="2555">IF(OR(ISERROR(VLOOKUP(CONCATENATE("ALI_",$C220,"_SEG_",$I220,"_PROV_",$D220),Catalogo_Precios,AI$8,FALSE)),M220=0),0,VLOOKUP(CONCATENATE("ALI_",$C220,"_SEG_",$I220,"_PROV_",$D220),Catalogo_Precios,AI$8,FALSE))</f>
        <v>1019</v>
      </c>
      <c r="AJ220" s="57">
        <f t="shared" ref="AJ220" si="2556">IF(OR(ISERROR(VLOOKUP(CONCATENATE("ALI_",$C220,"_SEG_",$I220,"_PROV_",$D220),Catalogo_Precios,AJ$8,FALSE)),N220=0),0,VLOOKUP(CONCATENATE("ALI_",$C220,"_SEG_",$I220,"_PROV_",$D220),Catalogo_Precios,AJ$8,FALSE))</f>
        <v>1019</v>
      </c>
      <c r="AK220" s="57">
        <f t="shared" ref="AK220" si="2557">IF(OR(ISERROR(VLOOKUP(CONCATENATE("ALI_",$C220,"_SEG_",$I220,"_PROV_",$D220),Catalogo_Precios,AK$8,FALSE)),O220=0),0,VLOOKUP(CONCATENATE("ALI_",$C220,"_SEG_",$I220,"_PROV_",$D220),Catalogo_Precios,AK$8,FALSE))</f>
        <v>1019</v>
      </c>
      <c r="AL220" s="53"/>
      <c r="AM220" s="59" t="str">
        <f t="shared" si="2358"/>
        <v>ALI_27_SEG_15</v>
      </c>
      <c r="AN220" s="59" t="str">
        <f t="shared" si="2359"/>
        <v>ALI_27_SEG_15_VAL_21132420.35</v>
      </c>
      <c r="AO220" s="60">
        <f t="shared" ref="AO220" si="2558">IF(OR(AB220="",AB220=0),0,COUNTIF(Codificacion,AM220))</f>
        <v>4</v>
      </c>
      <c r="AP220" s="61">
        <f t="array" ref="AP220">MIN(IF(Codificacion=AM220,Total_Cotizacion,""))</f>
        <v>17795722.400000002</v>
      </c>
      <c r="AQ220" s="62" t="b">
        <f t="shared" si="2361"/>
        <v>0</v>
      </c>
      <c r="AR220" s="51" t="str">
        <f t="shared" ref="AR220" si="2559">IF(COUNTIF(Codificacion2,CONCATENATE(AM220,"_VAL_",AB220))&gt;1,"Empate","")</f>
        <v/>
      </c>
      <c r="AS220" s="63" t="str">
        <f t="shared" si="2363"/>
        <v/>
      </c>
      <c r="AT220" s="59" t="str">
        <f t="shared" si="2364"/>
        <v>ALI_27_SEG_15_</v>
      </c>
      <c r="AU220" s="63">
        <f t="shared" ref="AU220" si="2560">IF(AND(COUNTIF(Codificacion3,AT220)&lt;AO220),1,COUNTIF(Codificacion3,AT220))</f>
        <v>1</v>
      </c>
      <c r="AV220" s="62" t="str">
        <f t="shared" si="2366"/>
        <v>No Seleccionada</v>
      </c>
      <c r="AW220" s="53"/>
      <c r="AX220" s="51" t="str">
        <f t="shared" si="2367"/>
        <v>ALI_27_SEG_15FALSO</v>
      </c>
      <c r="AY220" s="51">
        <f t="shared" si="2347"/>
        <v>3</v>
      </c>
      <c r="AZ220" s="64" t="b">
        <f t="shared" si="2368"/>
        <v>0</v>
      </c>
    </row>
    <row r="221" spans="1:52" x14ac:dyDescent="0.2">
      <c r="A221" s="50" t="b">
        <f t="shared" si="778"/>
        <v>0</v>
      </c>
      <c r="B221" s="51" t="s">
        <v>54</v>
      </c>
      <c r="C221" s="52">
        <v>16</v>
      </c>
      <c r="D221" s="52">
        <f t="shared" ref="D221" si="2561">IF(ISERROR(VLOOKUP(E221,Proveedores,2,FALSE)),"",VLOOKUP(E221,Proveedores,2,FALSE))</f>
        <v>2087</v>
      </c>
      <c r="E221" s="53" t="s">
        <v>55</v>
      </c>
      <c r="F221" s="54">
        <v>403</v>
      </c>
      <c r="G221" s="53" t="s">
        <v>71</v>
      </c>
      <c r="H221" s="53" t="s">
        <v>74</v>
      </c>
      <c r="I221" s="52">
        <v>1</v>
      </c>
      <c r="J221" s="53" t="s">
        <v>58</v>
      </c>
      <c r="K221" s="55">
        <v>44835</v>
      </c>
      <c r="L221" s="56">
        <v>9161</v>
      </c>
      <c r="M221" s="56">
        <v>11124</v>
      </c>
      <c r="N221" s="56">
        <v>5159</v>
      </c>
      <c r="O221" s="56">
        <v>398</v>
      </c>
      <c r="P221" s="57">
        <v>416</v>
      </c>
      <c r="Q221" s="58"/>
      <c r="R221" s="57">
        <v>416</v>
      </c>
      <c r="S221" s="57">
        <v>416</v>
      </c>
      <c r="T221" s="58"/>
      <c r="U221" s="57">
        <v>416</v>
      </c>
      <c r="V221" s="57">
        <v>416</v>
      </c>
      <c r="W221" s="58"/>
      <c r="X221" s="57">
        <v>416</v>
      </c>
      <c r="Y221" s="57">
        <v>416</v>
      </c>
      <c r="Z221" s="58"/>
      <c r="AA221" s="57">
        <v>416</v>
      </c>
      <c r="AB221" s="57">
        <v>10750272</v>
      </c>
      <c r="AC221" s="53" t="str">
        <f t="shared" si="2349"/>
        <v>Registro Valido</v>
      </c>
      <c r="AD221" s="57">
        <f t="shared" ref="AD221" si="2562">IF(OR(ISERROR(VLOOKUP(CONCATENATE("ALI_",$C221,"_SEG_",$I221,"_PROV_",$D221),Catalogo_Precios,AD$8,FALSE)),L221=0),0,VLOOKUP(CONCATENATE("ALI_",$C221,"_SEG_",$I221,"_PROV_",$D221),Catalogo_Precios,AD$8,FALSE))</f>
        <v>416</v>
      </c>
      <c r="AE221" s="57">
        <f t="shared" ref="AE221" si="2563">IF(OR(ISERROR(VLOOKUP(CONCATENATE("ALI_",$C221,"_SEG_",$I221,"_PROV_",$D221),Catalogo_Precios,AE$8,FALSE)),M221=0),0,VLOOKUP(CONCATENATE("ALI_",$C221,"_SEG_",$I221,"_PROV_",$D221),Catalogo_Precios,AE$8,FALSE))</f>
        <v>416</v>
      </c>
      <c r="AF221" s="57">
        <f t="shared" ref="AF221" si="2564">IF(OR(ISERROR(VLOOKUP(CONCATENATE("ALI_",$C221,"_SEG_",$I221,"_PROV_",$D221),Catalogo_Precios,AF$8,FALSE)),N221=0),0,VLOOKUP(CONCATENATE("ALI_",$C221,"_SEG_",$I221,"_PROV_",$D221),Catalogo_Precios,AF$8,FALSE))</f>
        <v>416</v>
      </c>
      <c r="AG221" s="57">
        <f t="shared" ref="AG221" si="2565">IF(OR(ISERROR(VLOOKUP(CONCATENATE("ALI_",$C221,"_SEG_",$I221,"_PROV_",$D221),Catalogo_Precios,AG$8,FALSE)),O221=0),0,VLOOKUP(CONCATENATE("ALI_",$C221,"_SEG_",$I221,"_PROV_",$D221),Catalogo_Precios,AG$8,FALSE))</f>
        <v>416</v>
      </c>
      <c r="AH221" s="57">
        <f t="shared" ref="AH221" si="2566">IF(OR(ISERROR(VLOOKUP(CONCATENATE("ALI_",$C221,"_SEG_",$I221,"_PROV_",$D221),Catalogo_Precios,AH$8,FALSE)),L221=0),0,VLOOKUP(CONCATENATE("ALI_",$C221,"_SEG_",$I221,"_PROV_",$D221),Catalogo_Precios,AH$8,FALSE))</f>
        <v>416</v>
      </c>
      <c r="AI221" s="57">
        <f t="shared" ref="AI221" si="2567">IF(OR(ISERROR(VLOOKUP(CONCATENATE("ALI_",$C221,"_SEG_",$I221,"_PROV_",$D221),Catalogo_Precios,AI$8,FALSE)),M221=0),0,VLOOKUP(CONCATENATE("ALI_",$C221,"_SEG_",$I221,"_PROV_",$D221),Catalogo_Precios,AI$8,FALSE))</f>
        <v>416</v>
      </c>
      <c r="AJ221" s="57">
        <f t="shared" ref="AJ221" si="2568">IF(OR(ISERROR(VLOOKUP(CONCATENATE("ALI_",$C221,"_SEG_",$I221,"_PROV_",$D221),Catalogo_Precios,AJ$8,FALSE)),N221=0),0,VLOOKUP(CONCATENATE("ALI_",$C221,"_SEG_",$I221,"_PROV_",$D221),Catalogo_Precios,AJ$8,FALSE))</f>
        <v>416</v>
      </c>
      <c r="AK221" s="57">
        <f t="shared" ref="AK221" si="2569">IF(OR(ISERROR(VLOOKUP(CONCATENATE("ALI_",$C221,"_SEG_",$I221,"_PROV_",$D221),Catalogo_Precios,AK$8,FALSE)),O221=0),0,VLOOKUP(CONCATENATE("ALI_",$C221,"_SEG_",$I221,"_PROV_",$D221),Catalogo_Precios,AK$8,FALSE))</f>
        <v>416</v>
      </c>
      <c r="AL221" s="53"/>
      <c r="AM221" s="59" t="str">
        <f t="shared" si="2358"/>
        <v>ALI_16_SEG_1</v>
      </c>
      <c r="AN221" s="59" t="str">
        <f t="shared" si="2359"/>
        <v>ALI_16_SEG_1_VAL_10750272</v>
      </c>
      <c r="AO221" s="60">
        <f t="shared" ref="AO221" si="2570">IF(OR(AB221="",AB221=0),0,COUNTIF(Codificacion,AM221))</f>
        <v>3</v>
      </c>
      <c r="AP221" s="61">
        <f t="array" ref="AP221">MIN(IF(Codificacion=AM221,Total_Cotizacion,""))</f>
        <v>8600217.5999999996</v>
      </c>
      <c r="AQ221" s="62" t="b">
        <f t="shared" si="2361"/>
        <v>0</v>
      </c>
      <c r="AR221" s="51" t="str">
        <f t="shared" ref="AR221" si="2571">IF(COUNTIF(Codificacion2,CONCATENATE(AM221,"_VAL_",AB221))&gt;1,"Empate","")</f>
        <v/>
      </c>
      <c r="AS221" s="63" t="str">
        <f t="shared" si="2363"/>
        <v/>
      </c>
      <c r="AT221" s="59" t="str">
        <f t="shared" si="2364"/>
        <v>ALI_16_SEG_1_</v>
      </c>
      <c r="AU221" s="63">
        <f t="shared" ref="AU221" si="2572">IF(AND(COUNTIF(Codificacion3,AT221)&lt;AO221),1,COUNTIF(Codificacion3,AT221))</f>
        <v>1</v>
      </c>
      <c r="AV221" s="62" t="str">
        <f t="shared" si="2366"/>
        <v>No Seleccionada</v>
      </c>
      <c r="AW221" s="53"/>
      <c r="AX221" s="51" t="str">
        <f t="shared" si="2367"/>
        <v>ALI_16_SEG_1FALSO</v>
      </c>
      <c r="AY221" s="51">
        <f t="shared" si="2347"/>
        <v>2</v>
      </c>
      <c r="AZ221" s="64" t="b">
        <f t="shared" si="2368"/>
        <v>0</v>
      </c>
    </row>
    <row r="222" spans="1:52" x14ac:dyDescent="0.2">
      <c r="A222" s="50" t="b">
        <f t="shared" si="778"/>
        <v>0</v>
      </c>
      <c r="B222" s="51" t="s">
        <v>54</v>
      </c>
      <c r="C222" s="52">
        <v>16</v>
      </c>
      <c r="D222" s="52">
        <f t="shared" ref="D222" si="2573">IF(ISERROR(VLOOKUP(E222,Proveedores,2,FALSE)),"",VLOOKUP(E222,Proveedores,2,FALSE))</f>
        <v>2087</v>
      </c>
      <c r="E222" s="53" t="s">
        <v>55</v>
      </c>
      <c r="F222" s="54">
        <v>404</v>
      </c>
      <c r="G222" s="53" t="s">
        <v>71</v>
      </c>
      <c r="H222" s="53" t="s">
        <v>74</v>
      </c>
      <c r="I222" s="52">
        <v>2</v>
      </c>
      <c r="J222" s="53" t="s">
        <v>58</v>
      </c>
      <c r="K222" s="55">
        <v>44835</v>
      </c>
      <c r="L222" s="56">
        <v>9368</v>
      </c>
      <c r="M222" s="56">
        <v>11375</v>
      </c>
      <c r="N222" s="56">
        <v>5276</v>
      </c>
      <c r="O222" s="56">
        <v>408</v>
      </c>
      <c r="P222" s="57">
        <v>416</v>
      </c>
      <c r="Q222" s="58"/>
      <c r="R222" s="57">
        <v>416</v>
      </c>
      <c r="S222" s="57">
        <v>416</v>
      </c>
      <c r="T222" s="58"/>
      <c r="U222" s="57">
        <v>416</v>
      </c>
      <c r="V222" s="57">
        <v>416</v>
      </c>
      <c r="W222" s="58"/>
      <c r="X222" s="57">
        <v>416</v>
      </c>
      <c r="Y222" s="57">
        <v>416</v>
      </c>
      <c r="Z222" s="58"/>
      <c r="AA222" s="57">
        <v>416</v>
      </c>
      <c r="AB222" s="57">
        <v>10993632</v>
      </c>
      <c r="AC222" s="53" t="str">
        <f t="shared" si="2349"/>
        <v>Registro Valido</v>
      </c>
      <c r="AD222" s="57">
        <f t="shared" ref="AD222" si="2574">IF(OR(ISERROR(VLOOKUP(CONCATENATE("ALI_",$C222,"_SEG_",$I222,"_PROV_",$D222),Catalogo_Precios,AD$8,FALSE)),L222=0),0,VLOOKUP(CONCATENATE("ALI_",$C222,"_SEG_",$I222,"_PROV_",$D222),Catalogo_Precios,AD$8,FALSE))</f>
        <v>416</v>
      </c>
      <c r="AE222" s="57">
        <f t="shared" ref="AE222" si="2575">IF(OR(ISERROR(VLOOKUP(CONCATENATE("ALI_",$C222,"_SEG_",$I222,"_PROV_",$D222),Catalogo_Precios,AE$8,FALSE)),M222=0),0,VLOOKUP(CONCATENATE("ALI_",$C222,"_SEG_",$I222,"_PROV_",$D222),Catalogo_Precios,AE$8,FALSE))</f>
        <v>416</v>
      </c>
      <c r="AF222" s="57">
        <f t="shared" ref="AF222" si="2576">IF(OR(ISERROR(VLOOKUP(CONCATENATE("ALI_",$C222,"_SEG_",$I222,"_PROV_",$D222),Catalogo_Precios,AF$8,FALSE)),N222=0),0,VLOOKUP(CONCATENATE("ALI_",$C222,"_SEG_",$I222,"_PROV_",$D222),Catalogo_Precios,AF$8,FALSE))</f>
        <v>416</v>
      </c>
      <c r="AG222" s="57">
        <f t="shared" ref="AG222" si="2577">IF(OR(ISERROR(VLOOKUP(CONCATENATE("ALI_",$C222,"_SEG_",$I222,"_PROV_",$D222),Catalogo_Precios,AG$8,FALSE)),O222=0),0,VLOOKUP(CONCATENATE("ALI_",$C222,"_SEG_",$I222,"_PROV_",$D222),Catalogo_Precios,AG$8,FALSE))</f>
        <v>416</v>
      </c>
      <c r="AH222" s="57">
        <f t="shared" ref="AH222" si="2578">IF(OR(ISERROR(VLOOKUP(CONCATENATE("ALI_",$C222,"_SEG_",$I222,"_PROV_",$D222),Catalogo_Precios,AH$8,FALSE)),L222=0),0,VLOOKUP(CONCATENATE("ALI_",$C222,"_SEG_",$I222,"_PROV_",$D222),Catalogo_Precios,AH$8,FALSE))</f>
        <v>416</v>
      </c>
      <c r="AI222" s="57">
        <f t="shared" ref="AI222" si="2579">IF(OR(ISERROR(VLOOKUP(CONCATENATE("ALI_",$C222,"_SEG_",$I222,"_PROV_",$D222),Catalogo_Precios,AI$8,FALSE)),M222=0),0,VLOOKUP(CONCATENATE("ALI_",$C222,"_SEG_",$I222,"_PROV_",$D222),Catalogo_Precios,AI$8,FALSE))</f>
        <v>416</v>
      </c>
      <c r="AJ222" s="57">
        <f t="shared" ref="AJ222" si="2580">IF(OR(ISERROR(VLOOKUP(CONCATENATE("ALI_",$C222,"_SEG_",$I222,"_PROV_",$D222),Catalogo_Precios,AJ$8,FALSE)),N222=0),0,VLOOKUP(CONCATENATE("ALI_",$C222,"_SEG_",$I222,"_PROV_",$D222),Catalogo_Precios,AJ$8,FALSE))</f>
        <v>416</v>
      </c>
      <c r="AK222" s="57">
        <f t="shared" ref="AK222" si="2581">IF(OR(ISERROR(VLOOKUP(CONCATENATE("ALI_",$C222,"_SEG_",$I222,"_PROV_",$D222),Catalogo_Precios,AK$8,FALSE)),O222=0),0,VLOOKUP(CONCATENATE("ALI_",$C222,"_SEG_",$I222,"_PROV_",$D222),Catalogo_Precios,AK$8,FALSE))</f>
        <v>416</v>
      </c>
      <c r="AL222" s="53"/>
      <c r="AM222" s="59" t="str">
        <f t="shared" si="2358"/>
        <v>ALI_16_SEG_2</v>
      </c>
      <c r="AN222" s="59" t="str">
        <f t="shared" si="2359"/>
        <v>ALI_16_SEG_2_VAL_10993632</v>
      </c>
      <c r="AO222" s="60">
        <f t="shared" ref="AO222" si="2582">IF(OR(AB222="",AB222=0),0,COUNTIF(Codificacion,AM222))</f>
        <v>3</v>
      </c>
      <c r="AP222" s="61">
        <f t="array" ref="AP222">MIN(IF(Codificacion=AM222,Total_Cotizacion,""))</f>
        <v>8794905.6000000015</v>
      </c>
      <c r="AQ222" s="62" t="b">
        <f t="shared" si="2361"/>
        <v>0</v>
      </c>
      <c r="AR222" s="51" t="str">
        <f t="shared" ref="AR222" si="2583">IF(COUNTIF(Codificacion2,CONCATENATE(AM222,"_VAL_",AB222))&gt;1,"Empate","")</f>
        <v/>
      </c>
      <c r="AS222" s="63" t="str">
        <f t="shared" si="2363"/>
        <v/>
      </c>
      <c r="AT222" s="59" t="str">
        <f t="shared" si="2364"/>
        <v>ALI_16_SEG_2_</v>
      </c>
      <c r="AU222" s="63">
        <f t="shared" ref="AU222" si="2584">IF(AND(COUNTIF(Codificacion3,AT222)&lt;AO222),1,COUNTIF(Codificacion3,AT222))</f>
        <v>1</v>
      </c>
      <c r="AV222" s="62" t="str">
        <f t="shared" si="2366"/>
        <v>No Seleccionada</v>
      </c>
      <c r="AW222" s="53"/>
      <c r="AX222" s="51" t="str">
        <f t="shared" si="2367"/>
        <v>ALI_16_SEG_2FALSO</v>
      </c>
      <c r="AY222" s="51">
        <f t="shared" si="2347"/>
        <v>2</v>
      </c>
      <c r="AZ222" s="64" t="b">
        <f t="shared" si="2368"/>
        <v>0</v>
      </c>
    </row>
    <row r="223" spans="1:52" x14ac:dyDescent="0.2">
      <c r="A223" s="50" t="b">
        <f t="shared" si="778"/>
        <v>0</v>
      </c>
      <c r="B223" s="51" t="s">
        <v>54</v>
      </c>
      <c r="C223" s="52">
        <v>16</v>
      </c>
      <c r="D223" s="52">
        <f t="shared" ref="D223" si="2585">IF(ISERROR(VLOOKUP(E223,Proveedores,2,FALSE)),"",VLOOKUP(E223,Proveedores,2,FALSE))</f>
        <v>2087</v>
      </c>
      <c r="E223" s="53" t="s">
        <v>55</v>
      </c>
      <c r="F223" s="54">
        <v>405</v>
      </c>
      <c r="G223" s="53" t="s">
        <v>71</v>
      </c>
      <c r="H223" s="53" t="s">
        <v>74</v>
      </c>
      <c r="I223" s="52">
        <v>3</v>
      </c>
      <c r="J223" s="53" t="s">
        <v>58</v>
      </c>
      <c r="K223" s="55">
        <v>44835</v>
      </c>
      <c r="L223" s="56">
        <v>9310</v>
      </c>
      <c r="M223" s="56">
        <v>11307</v>
      </c>
      <c r="N223" s="56">
        <v>5244</v>
      </c>
      <c r="O223" s="56">
        <v>404</v>
      </c>
      <c r="P223" s="57">
        <v>416</v>
      </c>
      <c r="Q223" s="58"/>
      <c r="R223" s="57">
        <v>416</v>
      </c>
      <c r="S223" s="57">
        <v>416</v>
      </c>
      <c r="T223" s="58"/>
      <c r="U223" s="57">
        <v>416</v>
      </c>
      <c r="V223" s="57">
        <v>416</v>
      </c>
      <c r="W223" s="58"/>
      <c r="X223" s="57">
        <v>416</v>
      </c>
      <c r="Y223" s="57">
        <v>416</v>
      </c>
      <c r="Z223" s="58"/>
      <c r="AA223" s="57">
        <v>416</v>
      </c>
      <c r="AB223" s="57">
        <v>10926240</v>
      </c>
      <c r="AC223" s="53" t="str">
        <f t="shared" si="2349"/>
        <v>Registro Valido</v>
      </c>
      <c r="AD223" s="57">
        <f t="shared" ref="AD223" si="2586">IF(OR(ISERROR(VLOOKUP(CONCATENATE("ALI_",$C223,"_SEG_",$I223,"_PROV_",$D223),Catalogo_Precios,AD$8,FALSE)),L223=0),0,VLOOKUP(CONCATENATE("ALI_",$C223,"_SEG_",$I223,"_PROV_",$D223),Catalogo_Precios,AD$8,FALSE))</f>
        <v>416</v>
      </c>
      <c r="AE223" s="57">
        <f t="shared" ref="AE223" si="2587">IF(OR(ISERROR(VLOOKUP(CONCATENATE("ALI_",$C223,"_SEG_",$I223,"_PROV_",$D223),Catalogo_Precios,AE$8,FALSE)),M223=0),0,VLOOKUP(CONCATENATE("ALI_",$C223,"_SEG_",$I223,"_PROV_",$D223),Catalogo_Precios,AE$8,FALSE))</f>
        <v>416</v>
      </c>
      <c r="AF223" s="57">
        <f t="shared" ref="AF223" si="2588">IF(OR(ISERROR(VLOOKUP(CONCATENATE("ALI_",$C223,"_SEG_",$I223,"_PROV_",$D223),Catalogo_Precios,AF$8,FALSE)),N223=0),0,VLOOKUP(CONCATENATE("ALI_",$C223,"_SEG_",$I223,"_PROV_",$D223),Catalogo_Precios,AF$8,FALSE))</f>
        <v>416</v>
      </c>
      <c r="AG223" s="57">
        <f t="shared" ref="AG223" si="2589">IF(OR(ISERROR(VLOOKUP(CONCATENATE("ALI_",$C223,"_SEG_",$I223,"_PROV_",$D223),Catalogo_Precios,AG$8,FALSE)),O223=0),0,VLOOKUP(CONCATENATE("ALI_",$C223,"_SEG_",$I223,"_PROV_",$D223),Catalogo_Precios,AG$8,FALSE))</f>
        <v>416</v>
      </c>
      <c r="AH223" s="57">
        <f t="shared" ref="AH223" si="2590">IF(OR(ISERROR(VLOOKUP(CONCATENATE("ALI_",$C223,"_SEG_",$I223,"_PROV_",$D223),Catalogo_Precios,AH$8,FALSE)),L223=0),0,VLOOKUP(CONCATENATE("ALI_",$C223,"_SEG_",$I223,"_PROV_",$D223),Catalogo_Precios,AH$8,FALSE))</f>
        <v>416</v>
      </c>
      <c r="AI223" s="57">
        <f t="shared" ref="AI223" si="2591">IF(OR(ISERROR(VLOOKUP(CONCATENATE("ALI_",$C223,"_SEG_",$I223,"_PROV_",$D223),Catalogo_Precios,AI$8,FALSE)),M223=0),0,VLOOKUP(CONCATENATE("ALI_",$C223,"_SEG_",$I223,"_PROV_",$D223),Catalogo_Precios,AI$8,FALSE))</f>
        <v>416</v>
      </c>
      <c r="AJ223" s="57">
        <f t="shared" ref="AJ223" si="2592">IF(OR(ISERROR(VLOOKUP(CONCATENATE("ALI_",$C223,"_SEG_",$I223,"_PROV_",$D223),Catalogo_Precios,AJ$8,FALSE)),N223=0),0,VLOOKUP(CONCATENATE("ALI_",$C223,"_SEG_",$I223,"_PROV_",$D223),Catalogo_Precios,AJ$8,FALSE))</f>
        <v>416</v>
      </c>
      <c r="AK223" s="57">
        <f t="shared" ref="AK223" si="2593">IF(OR(ISERROR(VLOOKUP(CONCATENATE("ALI_",$C223,"_SEG_",$I223,"_PROV_",$D223),Catalogo_Precios,AK$8,FALSE)),O223=0),0,VLOOKUP(CONCATENATE("ALI_",$C223,"_SEG_",$I223,"_PROV_",$D223),Catalogo_Precios,AK$8,FALSE))</f>
        <v>416</v>
      </c>
      <c r="AL223" s="53"/>
      <c r="AM223" s="59" t="str">
        <f t="shared" si="2358"/>
        <v>ALI_16_SEG_3</v>
      </c>
      <c r="AN223" s="59" t="str">
        <f t="shared" si="2359"/>
        <v>ALI_16_SEG_3_VAL_10926240</v>
      </c>
      <c r="AO223" s="60">
        <f t="shared" ref="AO223" si="2594">IF(OR(AB223="",AB223=0),0,COUNTIF(Codificacion,AM223))</f>
        <v>3</v>
      </c>
      <c r="AP223" s="61">
        <f t="array" ref="AP223">MIN(IF(Codificacion=AM223,Total_Cotizacion,""))</f>
        <v>8740991.9999999981</v>
      </c>
      <c r="AQ223" s="62" t="b">
        <f t="shared" si="2361"/>
        <v>0</v>
      </c>
      <c r="AR223" s="51" t="str">
        <f t="shared" ref="AR223" si="2595">IF(COUNTIF(Codificacion2,CONCATENATE(AM223,"_VAL_",AB223))&gt;1,"Empate","")</f>
        <v/>
      </c>
      <c r="AS223" s="63" t="str">
        <f t="shared" si="2363"/>
        <v/>
      </c>
      <c r="AT223" s="59" t="str">
        <f t="shared" si="2364"/>
        <v>ALI_16_SEG_3_</v>
      </c>
      <c r="AU223" s="63">
        <f t="shared" ref="AU223" si="2596">IF(AND(COUNTIF(Codificacion3,AT223)&lt;AO223),1,COUNTIF(Codificacion3,AT223))</f>
        <v>1</v>
      </c>
      <c r="AV223" s="62" t="str">
        <f t="shared" si="2366"/>
        <v>No Seleccionada</v>
      </c>
      <c r="AW223" s="53"/>
      <c r="AX223" s="51" t="str">
        <f t="shared" si="2367"/>
        <v>ALI_16_SEG_3FALSO</v>
      </c>
      <c r="AY223" s="51">
        <f t="shared" si="2347"/>
        <v>2</v>
      </c>
      <c r="AZ223" s="64" t="b">
        <f t="shared" si="2368"/>
        <v>0</v>
      </c>
    </row>
    <row r="224" spans="1:52" x14ac:dyDescent="0.2">
      <c r="A224" s="50" t="b">
        <f t="shared" si="778"/>
        <v>0</v>
      </c>
      <c r="B224" s="51" t="s">
        <v>54</v>
      </c>
      <c r="C224" s="52">
        <v>16</v>
      </c>
      <c r="D224" s="52">
        <f t="shared" ref="D224" si="2597">IF(ISERROR(VLOOKUP(E224,Proveedores,2,FALSE)),"",VLOOKUP(E224,Proveedores,2,FALSE))</f>
        <v>2087</v>
      </c>
      <c r="E224" s="53" t="s">
        <v>55</v>
      </c>
      <c r="F224" s="54">
        <v>406</v>
      </c>
      <c r="G224" s="53" t="s">
        <v>71</v>
      </c>
      <c r="H224" s="53" t="s">
        <v>74</v>
      </c>
      <c r="I224" s="52">
        <v>4</v>
      </c>
      <c r="J224" s="53" t="s">
        <v>58</v>
      </c>
      <c r="K224" s="55">
        <v>44835</v>
      </c>
      <c r="L224" s="56">
        <v>9921</v>
      </c>
      <c r="M224" s="56">
        <v>12048</v>
      </c>
      <c r="N224" s="56">
        <v>5588</v>
      </c>
      <c r="O224" s="56">
        <v>431</v>
      </c>
      <c r="P224" s="57">
        <v>416</v>
      </c>
      <c r="Q224" s="58"/>
      <c r="R224" s="57">
        <v>416</v>
      </c>
      <c r="S224" s="57">
        <v>416</v>
      </c>
      <c r="T224" s="58"/>
      <c r="U224" s="57">
        <v>416</v>
      </c>
      <c r="V224" s="57">
        <v>416</v>
      </c>
      <c r="W224" s="58"/>
      <c r="X224" s="57">
        <v>416</v>
      </c>
      <c r="Y224" s="57">
        <v>416</v>
      </c>
      <c r="Z224" s="58"/>
      <c r="AA224" s="57">
        <v>416</v>
      </c>
      <c r="AB224" s="57">
        <v>11643008</v>
      </c>
      <c r="AC224" s="53" t="str">
        <f t="shared" si="2349"/>
        <v>Registro Valido</v>
      </c>
      <c r="AD224" s="57">
        <f t="shared" ref="AD224" si="2598">IF(OR(ISERROR(VLOOKUP(CONCATENATE("ALI_",$C224,"_SEG_",$I224,"_PROV_",$D224),Catalogo_Precios,AD$8,FALSE)),L224=0),0,VLOOKUP(CONCATENATE("ALI_",$C224,"_SEG_",$I224,"_PROV_",$D224),Catalogo_Precios,AD$8,FALSE))</f>
        <v>416</v>
      </c>
      <c r="AE224" s="57">
        <f t="shared" ref="AE224" si="2599">IF(OR(ISERROR(VLOOKUP(CONCATENATE("ALI_",$C224,"_SEG_",$I224,"_PROV_",$D224),Catalogo_Precios,AE$8,FALSE)),M224=0),0,VLOOKUP(CONCATENATE("ALI_",$C224,"_SEG_",$I224,"_PROV_",$D224),Catalogo_Precios,AE$8,FALSE))</f>
        <v>416</v>
      </c>
      <c r="AF224" s="57">
        <f t="shared" ref="AF224" si="2600">IF(OR(ISERROR(VLOOKUP(CONCATENATE("ALI_",$C224,"_SEG_",$I224,"_PROV_",$D224),Catalogo_Precios,AF$8,FALSE)),N224=0),0,VLOOKUP(CONCATENATE("ALI_",$C224,"_SEG_",$I224,"_PROV_",$D224),Catalogo_Precios,AF$8,FALSE))</f>
        <v>416</v>
      </c>
      <c r="AG224" s="57">
        <f t="shared" ref="AG224" si="2601">IF(OR(ISERROR(VLOOKUP(CONCATENATE("ALI_",$C224,"_SEG_",$I224,"_PROV_",$D224),Catalogo_Precios,AG$8,FALSE)),O224=0),0,VLOOKUP(CONCATENATE("ALI_",$C224,"_SEG_",$I224,"_PROV_",$D224),Catalogo_Precios,AG$8,FALSE))</f>
        <v>416</v>
      </c>
      <c r="AH224" s="57">
        <f t="shared" ref="AH224" si="2602">IF(OR(ISERROR(VLOOKUP(CONCATENATE("ALI_",$C224,"_SEG_",$I224,"_PROV_",$D224),Catalogo_Precios,AH$8,FALSE)),L224=0),0,VLOOKUP(CONCATENATE("ALI_",$C224,"_SEG_",$I224,"_PROV_",$D224),Catalogo_Precios,AH$8,FALSE))</f>
        <v>416</v>
      </c>
      <c r="AI224" s="57">
        <f t="shared" ref="AI224" si="2603">IF(OR(ISERROR(VLOOKUP(CONCATENATE("ALI_",$C224,"_SEG_",$I224,"_PROV_",$D224),Catalogo_Precios,AI$8,FALSE)),M224=0),0,VLOOKUP(CONCATENATE("ALI_",$C224,"_SEG_",$I224,"_PROV_",$D224),Catalogo_Precios,AI$8,FALSE))</f>
        <v>416</v>
      </c>
      <c r="AJ224" s="57">
        <f t="shared" ref="AJ224" si="2604">IF(OR(ISERROR(VLOOKUP(CONCATENATE("ALI_",$C224,"_SEG_",$I224,"_PROV_",$D224),Catalogo_Precios,AJ$8,FALSE)),N224=0),0,VLOOKUP(CONCATENATE("ALI_",$C224,"_SEG_",$I224,"_PROV_",$D224),Catalogo_Precios,AJ$8,FALSE))</f>
        <v>416</v>
      </c>
      <c r="AK224" s="57">
        <f t="shared" ref="AK224" si="2605">IF(OR(ISERROR(VLOOKUP(CONCATENATE("ALI_",$C224,"_SEG_",$I224,"_PROV_",$D224),Catalogo_Precios,AK$8,FALSE)),O224=0),0,VLOOKUP(CONCATENATE("ALI_",$C224,"_SEG_",$I224,"_PROV_",$D224),Catalogo_Precios,AK$8,FALSE))</f>
        <v>416</v>
      </c>
      <c r="AL224" s="53"/>
      <c r="AM224" s="59" t="str">
        <f t="shared" si="2358"/>
        <v>ALI_16_SEG_4</v>
      </c>
      <c r="AN224" s="59" t="str">
        <f t="shared" si="2359"/>
        <v>ALI_16_SEG_4_VAL_11643008</v>
      </c>
      <c r="AO224" s="60">
        <f t="shared" ref="AO224" si="2606">IF(OR(AB224="",AB224=0),0,COUNTIF(Codificacion,AM224))</f>
        <v>3</v>
      </c>
      <c r="AP224" s="61">
        <f t="array" ref="AP224">MIN(IF(Codificacion=AM224,Total_Cotizacion,""))</f>
        <v>9314406.4000000004</v>
      </c>
      <c r="AQ224" s="62" t="b">
        <f t="shared" si="2361"/>
        <v>0</v>
      </c>
      <c r="AR224" s="51" t="str">
        <f t="shared" ref="AR224" si="2607">IF(COUNTIF(Codificacion2,CONCATENATE(AM224,"_VAL_",AB224))&gt;1,"Empate","")</f>
        <v/>
      </c>
      <c r="AS224" s="63" t="str">
        <f t="shared" si="2363"/>
        <v/>
      </c>
      <c r="AT224" s="59" t="str">
        <f t="shared" si="2364"/>
        <v>ALI_16_SEG_4_</v>
      </c>
      <c r="AU224" s="63">
        <f t="shared" ref="AU224" si="2608">IF(AND(COUNTIF(Codificacion3,AT224)&lt;AO224),1,COUNTIF(Codificacion3,AT224))</f>
        <v>1</v>
      </c>
      <c r="AV224" s="62" t="str">
        <f t="shared" si="2366"/>
        <v>No Seleccionada</v>
      </c>
      <c r="AW224" s="53"/>
      <c r="AX224" s="51" t="str">
        <f t="shared" si="2367"/>
        <v>ALI_16_SEG_4FALSO</v>
      </c>
      <c r="AY224" s="51">
        <f t="shared" si="2347"/>
        <v>2</v>
      </c>
      <c r="AZ224" s="64" t="b">
        <f t="shared" si="2368"/>
        <v>0</v>
      </c>
    </row>
    <row r="225" spans="1:52" x14ac:dyDescent="0.2">
      <c r="A225" s="50" t="b">
        <f t="shared" si="778"/>
        <v>0</v>
      </c>
      <c r="B225" s="51" t="s">
        <v>54</v>
      </c>
      <c r="C225" s="52">
        <v>16</v>
      </c>
      <c r="D225" s="52">
        <f t="shared" ref="D225" si="2609">IF(ISERROR(VLOOKUP(E225,Proveedores,2,FALSE)),"",VLOOKUP(E225,Proveedores,2,FALSE))</f>
        <v>2087</v>
      </c>
      <c r="E225" s="53" t="s">
        <v>55</v>
      </c>
      <c r="F225" s="54">
        <v>407</v>
      </c>
      <c r="G225" s="53" t="s">
        <v>71</v>
      </c>
      <c r="H225" s="53" t="s">
        <v>74</v>
      </c>
      <c r="I225" s="52">
        <v>5</v>
      </c>
      <c r="J225" s="53" t="s">
        <v>58</v>
      </c>
      <c r="K225" s="55">
        <v>44835</v>
      </c>
      <c r="L225" s="56">
        <v>9223</v>
      </c>
      <c r="M225" s="56">
        <v>11199</v>
      </c>
      <c r="N225" s="56">
        <v>5195</v>
      </c>
      <c r="O225" s="56">
        <v>401</v>
      </c>
      <c r="P225" s="57">
        <v>416</v>
      </c>
      <c r="Q225" s="58"/>
      <c r="R225" s="57">
        <v>416</v>
      </c>
      <c r="S225" s="57">
        <v>416</v>
      </c>
      <c r="T225" s="58"/>
      <c r="U225" s="57">
        <v>416</v>
      </c>
      <c r="V225" s="57">
        <v>416</v>
      </c>
      <c r="W225" s="58"/>
      <c r="X225" s="57">
        <v>416</v>
      </c>
      <c r="Y225" s="57">
        <v>416</v>
      </c>
      <c r="Z225" s="58"/>
      <c r="AA225" s="57">
        <v>416</v>
      </c>
      <c r="AB225" s="57">
        <v>10823488</v>
      </c>
      <c r="AC225" s="53" t="str">
        <f t="shared" si="2349"/>
        <v>Registro Valido</v>
      </c>
      <c r="AD225" s="57">
        <f t="shared" ref="AD225" si="2610">IF(OR(ISERROR(VLOOKUP(CONCATENATE("ALI_",$C225,"_SEG_",$I225,"_PROV_",$D225),Catalogo_Precios,AD$8,FALSE)),L225=0),0,VLOOKUP(CONCATENATE("ALI_",$C225,"_SEG_",$I225,"_PROV_",$D225),Catalogo_Precios,AD$8,FALSE))</f>
        <v>416</v>
      </c>
      <c r="AE225" s="57">
        <f t="shared" ref="AE225" si="2611">IF(OR(ISERROR(VLOOKUP(CONCATENATE("ALI_",$C225,"_SEG_",$I225,"_PROV_",$D225),Catalogo_Precios,AE$8,FALSE)),M225=0),0,VLOOKUP(CONCATENATE("ALI_",$C225,"_SEG_",$I225,"_PROV_",$D225),Catalogo_Precios,AE$8,FALSE))</f>
        <v>416</v>
      </c>
      <c r="AF225" s="57">
        <f t="shared" ref="AF225" si="2612">IF(OR(ISERROR(VLOOKUP(CONCATENATE("ALI_",$C225,"_SEG_",$I225,"_PROV_",$D225),Catalogo_Precios,AF$8,FALSE)),N225=0),0,VLOOKUP(CONCATENATE("ALI_",$C225,"_SEG_",$I225,"_PROV_",$D225),Catalogo_Precios,AF$8,FALSE))</f>
        <v>416</v>
      </c>
      <c r="AG225" s="57">
        <f t="shared" ref="AG225" si="2613">IF(OR(ISERROR(VLOOKUP(CONCATENATE("ALI_",$C225,"_SEG_",$I225,"_PROV_",$D225),Catalogo_Precios,AG$8,FALSE)),O225=0),0,VLOOKUP(CONCATENATE("ALI_",$C225,"_SEG_",$I225,"_PROV_",$D225),Catalogo_Precios,AG$8,FALSE))</f>
        <v>416</v>
      </c>
      <c r="AH225" s="57">
        <f t="shared" ref="AH225" si="2614">IF(OR(ISERROR(VLOOKUP(CONCATENATE("ALI_",$C225,"_SEG_",$I225,"_PROV_",$D225),Catalogo_Precios,AH$8,FALSE)),L225=0),0,VLOOKUP(CONCATENATE("ALI_",$C225,"_SEG_",$I225,"_PROV_",$D225),Catalogo_Precios,AH$8,FALSE))</f>
        <v>416</v>
      </c>
      <c r="AI225" s="57">
        <f t="shared" ref="AI225" si="2615">IF(OR(ISERROR(VLOOKUP(CONCATENATE("ALI_",$C225,"_SEG_",$I225,"_PROV_",$D225),Catalogo_Precios,AI$8,FALSE)),M225=0),0,VLOOKUP(CONCATENATE("ALI_",$C225,"_SEG_",$I225,"_PROV_",$D225),Catalogo_Precios,AI$8,FALSE))</f>
        <v>416</v>
      </c>
      <c r="AJ225" s="57">
        <f t="shared" ref="AJ225" si="2616">IF(OR(ISERROR(VLOOKUP(CONCATENATE("ALI_",$C225,"_SEG_",$I225,"_PROV_",$D225),Catalogo_Precios,AJ$8,FALSE)),N225=0),0,VLOOKUP(CONCATENATE("ALI_",$C225,"_SEG_",$I225,"_PROV_",$D225),Catalogo_Precios,AJ$8,FALSE))</f>
        <v>416</v>
      </c>
      <c r="AK225" s="57">
        <f t="shared" ref="AK225" si="2617">IF(OR(ISERROR(VLOOKUP(CONCATENATE("ALI_",$C225,"_SEG_",$I225,"_PROV_",$D225),Catalogo_Precios,AK$8,FALSE)),O225=0),0,VLOOKUP(CONCATENATE("ALI_",$C225,"_SEG_",$I225,"_PROV_",$D225),Catalogo_Precios,AK$8,FALSE))</f>
        <v>416</v>
      </c>
      <c r="AL225" s="53"/>
      <c r="AM225" s="59" t="str">
        <f t="shared" si="2358"/>
        <v>ALI_16_SEG_5</v>
      </c>
      <c r="AN225" s="59" t="str">
        <f t="shared" si="2359"/>
        <v>ALI_16_SEG_5_VAL_10823488</v>
      </c>
      <c r="AO225" s="60">
        <f t="shared" ref="AO225" si="2618">IF(OR(AB225="",AB225=0),0,COUNTIF(Codificacion,AM225))</f>
        <v>3</v>
      </c>
      <c r="AP225" s="61">
        <f t="array" ref="AP225">MIN(IF(Codificacion=AM225,Total_Cotizacion,""))</f>
        <v>8658790.4000000004</v>
      </c>
      <c r="AQ225" s="62" t="b">
        <f t="shared" si="2361"/>
        <v>0</v>
      </c>
      <c r="AR225" s="51" t="str">
        <f t="shared" ref="AR225" si="2619">IF(COUNTIF(Codificacion2,CONCATENATE(AM225,"_VAL_",AB225))&gt;1,"Empate","")</f>
        <v/>
      </c>
      <c r="AS225" s="63" t="str">
        <f t="shared" si="2363"/>
        <v/>
      </c>
      <c r="AT225" s="59" t="str">
        <f t="shared" si="2364"/>
        <v>ALI_16_SEG_5_</v>
      </c>
      <c r="AU225" s="63">
        <f t="shared" ref="AU225" si="2620">IF(AND(COUNTIF(Codificacion3,AT225)&lt;AO225),1,COUNTIF(Codificacion3,AT225))</f>
        <v>1</v>
      </c>
      <c r="AV225" s="62" t="str">
        <f t="shared" si="2366"/>
        <v>No Seleccionada</v>
      </c>
      <c r="AW225" s="53"/>
      <c r="AX225" s="51" t="str">
        <f t="shared" si="2367"/>
        <v>ALI_16_SEG_5FALSO</v>
      </c>
      <c r="AY225" s="51">
        <f t="shared" si="2347"/>
        <v>2</v>
      </c>
      <c r="AZ225" s="64" t="b">
        <f t="shared" si="2368"/>
        <v>0</v>
      </c>
    </row>
    <row r="226" spans="1:52" x14ac:dyDescent="0.2">
      <c r="A226" s="50" t="b">
        <f t="shared" si="778"/>
        <v>0</v>
      </c>
      <c r="B226" s="51" t="s">
        <v>54</v>
      </c>
      <c r="C226" s="52">
        <v>16</v>
      </c>
      <c r="D226" s="52">
        <f t="shared" ref="D226" si="2621">IF(ISERROR(VLOOKUP(E226,Proveedores,2,FALSE)),"",VLOOKUP(E226,Proveedores,2,FALSE))</f>
        <v>2087</v>
      </c>
      <c r="E226" s="53" t="s">
        <v>55</v>
      </c>
      <c r="F226" s="54">
        <v>408</v>
      </c>
      <c r="G226" s="53" t="s">
        <v>71</v>
      </c>
      <c r="H226" s="53" t="s">
        <v>74</v>
      </c>
      <c r="I226" s="52">
        <v>6</v>
      </c>
      <c r="J226" s="53" t="s">
        <v>58</v>
      </c>
      <c r="K226" s="55">
        <v>44835</v>
      </c>
      <c r="L226" s="56">
        <v>9982</v>
      </c>
      <c r="M226" s="56">
        <v>12123</v>
      </c>
      <c r="N226" s="56">
        <v>5622</v>
      </c>
      <c r="O226" s="56">
        <v>433</v>
      </c>
      <c r="P226" s="57">
        <v>416</v>
      </c>
      <c r="Q226" s="58"/>
      <c r="R226" s="57">
        <v>416</v>
      </c>
      <c r="S226" s="57">
        <v>416</v>
      </c>
      <c r="T226" s="58"/>
      <c r="U226" s="57">
        <v>416</v>
      </c>
      <c r="V226" s="57">
        <v>416</v>
      </c>
      <c r="W226" s="58"/>
      <c r="X226" s="57">
        <v>416</v>
      </c>
      <c r="Y226" s="57">
        <v>416</v>
      </c>
      <c r="Z226" s="58"/>
      <c r="AA226" s="57">
        <v>416</v>
      </c>
      <c r="AB226" s="57">
        <v>11714560</v>
      </c>
      <c r="AC226" s="53" t="str">
        <f t="shared" si="2349"/>
        <v>Registro Valido</v>
      </c>
      <c r="AD226" s="57">
        <f t="shared" ref="AD226" si="2622">IF(OR(ISERROR(VLOOKUP(CONCATENATE("ALI_",$C226,"_SEG_",$I226,"_PROV_",$D226),Catalogo_Precios,AD$8,FALSE)),L226=0),0,VLOOKUP(CONCATENATE("ALI_",$C226,"_SEG_",$I226,"_PROV_",$D226),Catalogo_Precios,AD$8,FALSE))</f>
        <v>416</v>
      </c>
      <c r="AE226" s="57">
        <f t="shared" ref="AE226" si="2623">IF(OR(ISERROR(VLOOKUP(CONCATENATE("ALI_",$C226,"_SEG_",$I226,"_PROV_",$D226),Catalogo_Precios,AE$8,FALSE)),M226=0),0,VLOOKUP(CONCATENATE("ALI_",$C226,"_SEG_",$I226,"_PROV_",$D226),Catalogo_Precios,AE$8,FALSE))</f>
        <v>416</v>
      </c>
      <c r="AF226" s="57">
        <f t="shared" ref="AF226" si="2624">IF(OR(ISERROR(VLOOKUP(CONCATENATE("ALI_",$C226,"_SEG_",$I226,"_PROV_",$D226),Catalogo_Precios,AF$8,FALSE)),N226=0),0,VLOOKUP(CONCATENATE("ALI_",$C226,"_SEG_",$I226,"_PROV_",$D226),Catalogo_Precios,AF$8,FALSE))</f>
        <v>416</v>
      </c>
      <c r="AG226" s="57">
        <f t="shared" ref="AG226" si="2625">IF(OR(ISERROR(VLOOKUP(CONCATENATE("ALI_",$C226,"_SEG_",$I226,"_PROV_",$D226),Catalogo_Precios,AG$8,FALSE)),O226=0),0,VLOOKUP(CONCATENATE("ALI_",$C226,"_SEG_",$I226,"_PROV_",$D226),Catalogo_Precios,AG$8,FALSE))</f>
        <v>416</v>
      </c>
      <c r="AH226" s="57">
        <f t="shared" ref="AH226" si="2626">IF(OR(ISERROR(VLOOKUP(CONCATENATE("ALI_",$C226,"_SEG_",$I226,"_PROV_",$D226),Catalogo_Precios,AH$8,FALSE)),L226=0),0,VLOOKUP(CONCATENATE("ALI_",$C226,"_SEG_",$I226,"_PROV_",$D226),Catalogo_Precios,AH$8,FALSE))</f>
        <v>416</v>
      </c>
      <c r="AI226" s="57">
        <f t="shared" ref="AI226" si="2627">IF(OR(ISERROR(VLOOKUP(CONCATENATE("ALI_",$C226,"_SEG_",$I226,"_PROV_",$D226),Catalogo_Precios,AI$8,FALSE)),M226=0),0,VLOOKUP(CONCATENATE("ALI_",$C226,"_SEG_",$I226,"_PROV_",$D226),Catalogo_Precios,AI$8,FALSE))</f>
        <v>416</v>
      </c>
      <c r="AJ226" s="57">
        <f t="shared" ref="AJ226" si="2628">IF(OR(ISERROR(VLOOKUP(CONCATENATE("ALI_",$C226,"_SEG_",$I226,"_PROV_",$D226),Catalogo_Precios,AJ$8,FALSE)),N226=0),0,VLOOKUP(CONCATENATE("ALI_",$C226,"_SEG_",$I226,"_PROV_",$D226),Catalogo_Precios,AJ$8,FALSE))</f>
        <v>416</v>
      </c>
      <c r="AK226" s="57">
        <f t="shared" ref="AK226" si="2629">IF(OR(ISERROR(VLOOKUP(CONCATENATE("ALI_",$C226,"_SEG_",$I226,"_PROV_",$D226),Catalogo_Precios,AK$8,FALSE)),O226=0),0,VLOOKUP(CONCATENATE("ALI_",$C226,"_SEG_",$I226,"_PROV_",$D226),Catalogo_Precios,AK$8,FALSE))</f>
        <v>416</v>
      </c>
      <c r="AL226" s="53"/>
      <c r="AM226" s="59" t="str">
        <f t="shared" si="2358"/>
        <v>ALI_16_SEG_6</v>
      </c>
      <c r="AN226" s="59" t="str">
        <f t="shared" si="2359"/>
        <v>ALI_16_SEG_6_VAL_11714560</v>
      </c>
      <c r="AO226" s="60">
        <f t="shared" ref="AO226" si="2630">IF(OR(AB226="",AB226=0),0,COUNTIF(Codificacion,AM226))</f>
        <v>3</v>
      </c>
      <c r="AP226" s="61">
        <f t="array" ref="AP226">MIN(IF(Codificacion=AM226,Total_Cotizacion,""))</f>
        <v>9371648</v>
      </c>
      <c r="AQ226" s="62" t="b">
        <f t="shared" si="2361"/>
        <v>0</v>
      </c>
      <c r="AR226" s="51" t="str">
        <f t="shared" ref="AR226" si="2631">IF(COUNTIF(Codificacion2,CONCATENATE(AM226,"_VAL_",AB226))&gt;1,"Empate","")</f>
        <v/>
      </c>
      <c r="AS226" s="63" t="str">
        <f t="shared" si="2363"/>
        <v/>
      </c>
      <c r="AT226" s="59" t="str">
        <f t="shared" si="2364"/>
        <v>ALI_16_SEG_6_</v>
      </c>
      <c r="AU226" s="63">
        <f t="shared" ref="AU226" si="2632">IF(AND(COUNTIF(Codificacion3,AT226)&lt;AO226),1,COUNTIF(Codificacion3,AT226))</f>
        <v>1</v>
      </c>
      <c r="AV226" s="62" t="str">
        <f t="shared" si="2366"/>
        <v>No Seleccionada</v>
      </c>
      <c r="AW226" s="53"/>
      <c r="AX226" s="51" t="str">
        <f t="shared" si="2367"/>
        <v>ALI_16_SEG_6FALSO</v>
      </c>
      <c r="AY226" s="51">
        <f t="shared" si="2347"/>
        <v>2</v>
      </c>
      <c r="AZ226" s="64" t="b">
        <f t="shared" si="2368"/>
        <v>0</v>
      </c>
    </row>
    <row r="227" spans="1:52" x14ac:dyDescent="0.2">
      <c r="A227" s="50" t="b">
        <f t="shared" si="778"/>
        <v>0</v>
      </c>
      <c r="B227" s="51" t="s">
        <v>54</v>
      </c>
      <c r="C227" s="52">
        <v>16</v>
      </c>
      <c r="D227" s="52">
        <f t="shared" ref="D227" si="2633">IF(ISERROR(VLOOKUP(E227,Proveedores,2,FALSE)),"",VLOOKUP(E227,Proveedores,2,FALSE))</f>
        <v>2087</v>
      </c>
      <c r="E227" s="53" t="s">
        <v>55</v>
      </c>
      <c r="F227" s="54">
        <v>409</v>
      </c>
      <c r="G227" s="53" t="s">
        <v>71</v>
      </c>
      <c r="H227" s="53" t="s">
        <v>74</v>
      </c>
      <c r="I227" s="52">
        <v>7</v>
      </c>
      <c r="J227" s="53" t="s">
        <v>58</v>
      </c>
      <c r="K227" s="55">
        <v>44835</v>
      </c>
      <c r="L227" s="56">
        <v>10194</v>
      </c>
      <c r="M227" s="56">
        <v>12378</v>
      </c>
      <c r="N227" s="56">
        <v>5741</v>
      </c>
      <c r="O227" s="56">
        <v>442</v>
      </c>
      <c r="P227" s="57">
        <v>416</v>
      </c>
      <c r="Q227" s="58"/>
      <c r="R227" s="57">
        <v>416</v>
      </c>
      <c r="S227" s="57">
        <v>416</v>
      </c>
      <c r="T227" s="58"/>
      <c r="U227" s="57">
        <v>416</v>
      </c>
      <c r="V227" s="57">
        <v>416</v>
      </c>
      <c r="W227" s="58"/>
      <c r="X227" s="57">
        <v>416</v>
      </c>
      <c r="Y227" s="57">
        <v>416</v>
      </c>
      <c r="Z227" s="58"/>
      <c r="AA227" s="57">
        <v>416</v>
      </c>
      <c r="AB227" s="57">
        <v>11962080</v>
      </c>
      <c r="AC227" s="53" t="str">
        <f t="shared" si="2349"/>
        <v>Registro Valido</v>
      </c>
      <c r="AD227" s="57">
        <f t="shared" ref="AD227" si="2634">IF(OR(ISERROR(VLOOKUP(CONCATENATE("ALI_",$C227,"_SEG_",$I227,"_PROV_",$D227),Catalogo_Precios,AD$8,FALSE)),L227=0),0,VLOOKUP(CONCATENATE("ALI_",$C227,"_SEG_",$I227,"_PROV_",$D227),Catalogo_Precios,AD$8,FALSE))</f>
        <v>416</v>
      </c>
      <c r="AE227" s="57">
        <f t="shared" ref="AE227" si="2635">IF(OR(ISERROR(VLOOKUP(CONCATENATE("ALI_",$C227,"_SEG_",$I227,"_PROV_",$D227),Catalogo_Precios,AE$8,FALSE)),M227=0),0,VLOOKUP(CONCATENATE("ALI_",$C227,"_SEG_",$I227,"_PROV_",$D227),Catalogo_Precios,AE$8,FALSE))</f>
        <v>416</v>
      </c>
      <c r="AF227" s="57">
        <f t="shared" ref="AF227" si="2636">IF(OR(ISERROR(VLOOKUP(CONCATENATE("ALI_",$C227,"_SEG_",$I227,"_PROV_",$D227),Catalogo_Precios,AF$8,FALSE)),N227=0),0,VLOOKUP(CONCATENATE("ALI_",$C227,"_SEG_",$I227,"_PROV_",$D227),Catalogo_Precios,AF$8,FALSE))</f>
        <v>416</v>
      </c>
      <c r="AG227" s="57">
        <f t="shared" ref="AG227" si="2637">IF(OR(ISERROR(VLOOKUP(CONCATENATE("ALI_",$C227,"_SEG_",$I227,"_PROV_",$D227),Catalogo_Precios,AG$8,FALSE)),O227=0),0,VLOOKUP(CONCATENATE("ALI_",$C227,"_SEG_",$I227,"_PROV_",$D227),Catalogo_Precios,AG$8,FALSE))</f>
        <v>416</v>
      </c>
      <c r="AH227" s="57">
        <f t="shared" ref="AH227" si="2638">IF(OR(ISERROR(VLOOKUP(CONCATENATE("ALI_",$C227,"_SEG_",$I227,"_PROV_",$D227),Catalogo_Precios,AH$8,FALSE)),L227=0),0,VLOOKUP(CONCATENATE("ALI_",$C227,"_SEG_",$I227,"_PROV_",$D227),Catalogo_Precios,AH$8,FALSE))</f>
        <v>416</v>
      </c>
      <c r="AI227" s="57">
        <f t="shared" ref="AI227" si="2639">IF(OR(ISERROR(VLOOKUP(CONCATENATE("ALI_",$C227,"_SEG_",$I227,"_PROV_",$D227),Catalogo_Precios,AI$8,FALSE)),M227=0),0,VLOOKUP(CONCATENATE("ALI_",$C227,"_SEG_",$I227,"_PROV_",$D227),Catalogo_Precios,AI$8,FALSE))</f>
        <v>416</v>
      </c>
      <c r="AJ227" s="57">
        <f t="shared" ref="AJ227" si="2640">IF(OR(ISERROR(VLOOKUP(CONCATENATE("ALI_",$C227,"_SEG_",$I227,"_PROV_",$D227),Catalogo_Precios,AJ$8,FALSE)),N227=0),0,VLOOKUP(CONCATENATE("ALI_",$C227,"_SEG_",$I227,"_PROV_",$D227),Catalogo_Precios,AJ$8,FALSE))</f>
        <v>416</v>
      </c>
      <c r="AK227" s="57">
        <f t="shared" ref="AK227" si="2641">IF(OR(ISERROR(VLOOKUP(CONCATENATE("ALI_",$C227,"_SEG_",$I227,"_PROV_",$D227),Catalogo_Precios,AK$8,FALSE)),O227=0),0,VLOOKUP(CONCATENATE("ALI_",$C227,"_SEG_",$I227,"_PROV_",$D227),Catalogo_Precios,AK$8,FALSE))</f>
        <v>416</v>
      </c>
      <c r="AL227" s="53"/>
      <c r="AM227" s="59" t="str">
        <f t="shared" si="2358"/>
        <v>ALI_16_SEG_7</v>
      </c>
      <c r="AN227" s="59" t="str">
        <f t="shared" si="2359"/>
        <v>ALI_16_SEG_7_VAL_11962080</v>
      </c>
      <c r="AO227" s="60">
        <f t="shared" ref="AO227" si="2642">IF(OR(AB227="",AB227=0),0,COUNTIF(Codificacion,AM227))</f>
        <v>3</v>
      </c>
      <c r="AP227" s="61">
        <f t="array" ref="AP227">MIN(IF(Codificacion=AM227,Total_Cotizacion,""))</f>
        <v>9569664</v>
      </c>
      <c r="AQ227" s="62" t="b">
        <f t="shared" si="2361"/>
        <v>0</v>
      </c>
      <c r="AR227" s="51" t="str">
        <f t="shared" ref="AR227" si="2643">IF(COUNTIF(Codificacion2,CONCATENATE(AM227,"_VAL_",AB227))&gt;1,"Empate","")</f>
        <v/>
      </c>
      <c r="AS227" s="63" t="str">
        <f t="shared" si="2363"/>
        <v/>
      </c>
      <c r="AT227" s="59" t="str">
        <f t="shared" si="2364"/>
        <v>ALI_16_SEG_7_</v>
      </c>
      <c r="AU227" s="63">
        <f t="shared" ref="AU227" si="2644">IF(AND(COUNTIF(Codificacion3,AT227)&lt;AO227),1,COUNTIF(Codificacion3,AT227))</f>
        <v>1</v>
      </c>
      <c r="AV227" s="62" t="str">
        <f t="shared" si="2366"/>
        <v>No Seleccionada</v>
      </c>
      <c r="AW227" s="53"/>
      <c r="AX227" s="51" t="str">
        <f t="shared" si="2367"/>
        <v>ALI_16_SEG_7FALSO</v>
      </c>
      <c r="AY227" s="51">
        <f t="shared" si="2347"/>
        <v>2</v>
      </c>
      <c r="AZ227" s="64" t="b">
        <f t="shared" si="2368"/>
        <v>0</v>
      </c>
    </row>
    <row r="228" spans="1:52" x14ac:dyDescent="0.2">
      <c r="A228" s="50" t="b">
        <f t="shared" si="778"/>
        <v>0</v>
      </c>
      <c r="B228" s="51" t="s">
        <v>54</v>
      </c>
      <c r="C228" s="52">
        <v>16</v>
      </c>
      <c r="D228" s="52">
        <f t="shared" ref="D228" si="2645">IF(ISERROR(VLOOKUP(E228,Proveedores,2,FALSE)),"",VLOOKUP(E228,Proveedores,2,FALSE))</f>
        <v>2087</v>
      </c>
      <c r="E228" s="53" t="s">
        <v>55</v>
      </c>
      <c r="F228" s="54">
        <v>410</v>
      </c>
      <c r="G228" s="53" t="s">
        <v>71</v>
      </c>
      <c r="H228" s="53" t="s">
        <v>74</v>
      </c>
      <c r="I228" s="52">
        <v>8</v>
      </c>
      <c r="J228" s="53" t="s">
        <v>58</v>
      </c>
      <c r="K228" s="55">
        <v>44835</v>
      </c>
      <c r="L228" s="56">
        <v>9839</v>
      </c>
      <c r="M228" s="56">
        <v>11947</v>
      </c>
      <c r="N228" s="56">
        <v>5543</v>
      </c>
      <c r="O228" s="56">
        <v>427</v>
      </c>
      <c r="P228" s="57">
        <v>416</v>
      </c>
      <c r="Q228" s="58"/>
      <c r="R228" s="57">
        <v>416</v>
      </c>
      <c r="S228" s="57">
        <v>416</v>
      </c>
      <c r="T228" s="58"/>
      <c r="U228" s="57">
        <v>416</v>
      </c>
      <c r="V228" s="57">
        <v>416</v>
      </c>
      <c r="W228" s="58"/>
      <c r="X228" s="57">
        <v>416</v>
      </c>
      <c r="Y228" s="57">
        <v>416</v>
      </c>
      <c r="Z228" s="58"/>
      <c r="AA228" s="57">
        <v>416</v>
      </c>
      <c r="AB228" s="57">
        <v>11546496</v>
      </c>
      <c r="AC228" s="53" t="str">
        <f t="shared" si="2349"/>
        <v>Registro Valido</v>
      </c>
      <c r="AD228" s="57">
        <f t="shared" ref="AD228" si="2646">IF(OR(ISERROR(VLOOKUP(CONCATENATE("ALI_",$C228,"_SEG_",$I228,"_PROV_",$D228),Catalogo_Precios,AD$8,FALSE)),L228=0),0,VLOOKUP(CONCATENATE("ALI_",$C228,"_SEG_",$I228,"_PROV_",$D228),Catalogo_Precios,AD$8,FALSE))</f>
        <v>416</v>
      </c>
      <c r="AE228" s="57">
        <f t="shared" ref="AE228" si="2647">IF(OR(ISERROR(VLOOKUP(CONCATENATE("ALI_",$C228,"_SEG_",$I228,"_PROV_",$D228),Catalogo_Precios,AE$8,FALSE)),M228=0),0,VLOOKUP(CONCATENATE("ALI_",$C228,"_SEG_",$I228,"_PROV_",$D228),Catalogo_Precios,AE$8,FALSE))</f>
        <v>416</v>
      </c>
      <c r="AF228" s="57">
        <f t="shared" ref="AF228" si="2648">IF(OR(ISERROR(VLOOKUP(CONCATENATE("ALI_",$C228,"_SEG_",$I228,"_PROV_",$D228),Catalogo_Precios,AF$8,FALSE)),N228=0),0,VLOOKUP(CONCATENATE("ALI_",$C228,"_SEG_",$I228,"_PROV_",$D228),Catalogo_Precios,AF$8,FALSE))</f>
        <v>416</v>
      </c>
      <c r="AG228" s="57">
        <f t="shared" ref="AG228" si="2649">IF(OR(ISERROR(VLOOKUP(CONCATENATE("ALI_",$C228,"_SEG_",$I228,"_PROV_",$D228),Catalogo_Precios,AG$8,FALSE)),O228=0),0,VLOOKUP(CONCATENATE("ALI_",$C228,"_SEG_",$I228,"_PROV_",$D228),Catalogo_Precios,AG$8,FALSE))</f>
        <v>416</v>
      </c>
      <c r="AH228" s="57">
        <f t="shared" ref="AH228" si="2650">IF(OR(ISERROR(VLOOKUP(CONCATENATE("ALI_",$C228,"_SEG_",$I228,"_PROV_",$D228),Catalogo_Precios,AH$8,FALSE)),L228=0),0,VLOOKUP(CONCATENATE("ALI_",$C228,"_SEG_",$I228,"_PROV_",$D228),Catalogo_Precios,AH$8,FALSE))</f>
        <v>416</v>
      </c>
      <c r="AI228" s="57">
        <f t="shared" ref="AI228" si="2651">IF(OR(ISERROR(VLOOKUP(CONCATENATE("ALI_",$C228,"_SEG_",$I228,"_PROV_",$D228),Catalogo_Precios,AI$8,FALSE)),M228=0),0,VLOOKUP(CONCATENATE("ALI_",$C228,"_SEG_",$I228,"_PROV_",$D228),Catalogo_Precios,AI$8,FALSE))</f>
        <v>416</v>
      </c>
      <c r="AJ228" s="57">
        <f t="shared" ref="AJ228" si="2652">IF(OR(ISERROR(VLOOKUP(CONCATENATE("ALI_",$C228,"_SEG_",$I228,"_PROV_",$D228),Catalogo_Precios,AJ$8,FALSE)),N228=0),0,VLOOKUP(CONCATENATE("ALI_",$C228,"_SEG_",$I228,"_PROV_",$D228),Catalogo_Precios,AJ$8,FALSE))</f>
        <v>416</v>
      </c>
      <c r="AK228" s="57">
        <f t="shared" ref="AK228" si="2653">IF(OR(ISERROR(VLOOKUP(CONCATENATE("ALI_",$C228,"_SEG_",$I228,"_PROV_",$D228),Catalogo_Precios,AK$8,FALSE)),O228=0),0,VLOOKUP(CONCATENATE("ALI_",$C228,"_SEG_",$I228,"_PROV_",$D228),Catalogo_Precios,AK$8,FALSE))</f>
        <v>416</v>
      </c>
      <c r="AL228" s="53"/>
      <c r="AM228" s="59" t="str">
        <f t="shared" si="2358"/>
        <v>ALI_16_SEG_8</v>
      </c>
      <c r="AN228" s="59" t="str">
        <f t="shared" si="2359"/>
        <v>ALI_16_SEG_8_VAL_11546496</v>
      </c>
      <c r="AO228" s="60">
        <f t="shared" ref="AO228" si="2654">IF(OR(AB228="",AB228=0),0,COUNTIF(Codificacion,AM228))</f>
        <v>3</v>
      </c>
      <c r="AP228" s="61">
        <f t="array" ref="AP228">MIN(IF(Codificacion=AM228,Total_Cotizacion,""))</f>
        <v>9237196.8000000007</v>
      </c>
      <c r="AQ228" s="62" t="b">
        <f t="shared" si="2361"/>
        <v>0</v>
      </c>
      <c r="AR228" s="51" t="str">
        <f t="shared" ref="AR228" si="2655">IF(COUNTIF(Codificacion2,CONCATENATE(AM228,"_VAL_",AB228))&gt;1,"Empate","")</f>
        <v/>
      </c>
      <c r="AS228" s="63" t="str">
        <f t="shared" si="2363"/>
        <v/>
      </c>
      <c r="AT228" s="59" t="str">
        <f t="shared" si="2364"/>
        <v>ALI_16_SEG_8_</v>
      </c>
      <c r="AU228" s="63">
        <f t="shared" ref="AU228" si="2656">IF(AND(COUNTIF(Codificacion3,AT228)&lt;AO228),1,COUNTIF(Codificacion3,AT228))</f>
        <v>1</v>
      </c>
      <c r="AV228" s="62" t="str">
        <f t="shared" si="2366"/>
        <v>No Seleccionada</v>
      </c>
      <c r="AW228" s="53"/>
      <c r="AX228" s="51" t="str">
        <f t="shared" si="2367"/>
        <v>ALI_16_SEG_8FALSO</v>
      </c>
      <c r="AY228" s="51">
        <f t="shared" si="2347"/>
        <v>2</v>
      </c>
      <c r="AZ228" s="64" t="b">
        <f t="shared" si="2368"/>
        <v>0</v>
      </c>
    </row>
    <row r="229" spans="1:52" x14ac:dyDescent="0.2">
      <c r="A229" s="50" t="b">
        <f t="shared" si="778"/>
        <v>0</v>
      </c>
      <c r="B229" s="51" t="s">
        <v>54</v>
      </c>
      <c r="C229" s="52">
        <v>16</v>
      </c>
      <c r="D229" s="52">
        <f t="shared" ref="D229" si="2657">IF(ISERROR(VLOOKUP(E229,Proveedores,2,FALSE)),"",VLOOKUP(E229,Proveedores,2,FALSE))</f>
        <v>2087</v>
      </c>
      <c r="E229" s="53" t="s">
        <v>55</v>
      </c>
      <c r="F229" s="54">
        <v>411</v>
      </c>
      <c r="G229" s="53" t="s">
        <v>71</v>
      </c>
      <c r="H229" s="53" t="s">
        <v>74</v>
      </c>
      <c r="I229" s="52">
        <v>9</v>
      </c>
      <c r="J229" s="53" t="s">
        <v>58</v>
      </c>
      <c r="K229" s="55">
        <v>44835</v>
      </c>
      <c r="L229" s="56">
        <v>9944</v>
      </c>
      <c r="M229" s="56">
        <v>12074</v>
      </c>
      <c r="N229" s="56">
        <v>5600</v>
      </c>
      <c r="O229" s="56">
        <v>431</v>
      </c>
      <c r="P229" s="57">
        <v>416</v>
      </c>
      <c r="Q229" s="58"/>
      <c r="R229" s="57">
        <v>416</v>
      </c>
      <c r="S229" s="57">
        <v>416</v>
      </c>
      <c r="T229" s="58"/>
      <c r="U229" s="57">
        <v>416</v>
      </c>
      <c r="V229" s="57">
        <v>416</v>
      </c>
      <c r="W229" s="58"/>
      <c r="X229" s="57">
        <v>416</v>
      </c>
      <c r="Y229" s="57">
        <v>416</v>
      </c>
      <c r="Z229" s="58"/>
      <c r="AA229" s="57">
        <v>416</v>
      </c>
      <c r="AB229" s="57">
        <v>11668384</v>
      </c>
      <c r="AC229" s="53" t="str">
        <f t="shared" si="2349"/>
        <v>Registro Valido</v>
      </c>
      <c r="AD229" s="57">
        <f t="shared" ref="AD229" si="2658">IF(OR(ISERROR(VLOOKUP(CONCATENATE("ALI_",$C229,"_SEG_",$I229,"_PROV_",$D229),Catalogo_Precios,AD$8,FALSE)),L229=0),0,VLOOKUP(CONCATENATE("ALI_",$C229,"_SEG_",$I229,"_PROV_",$D229),Catalogo_Precios,AD$8,FALSE))</f>
        <v>416</v>
      </c>
      <c r="AE229" s="57">
        <f t="shared" ref="AE229" si="2659">IF(OR(ISERROR(VLOOKUP(CONCATENATE("ALI_",$C229,"_SEG_",$I229,"_PROV_",$D229),Catalogo_Precios,AE$8,FALSE)),M229=0),0,VLOOKUP(CONCATENATE("ALI_",$C229,"_SEG_",$I229,"_PROV_",$D229),Catalogo_Precios,AE$8,FALSE))</f>
        <v>416</v>
      </c>
      <c r="AF229" s="57">
        <f t="shared" ref="AF229" si="2660">IF(OR(ISERROR(VLOOKUP(CONCATENATE("ALI_",$C229,"_SEG_",$I229,"_PROV_",$D229),Catalogo_Precios,AF$8,FALSE)),N229=0),0,VLOOKUP(CONCATENATE("ALI_",$C229,"_SEG_",$I229,"_PROV_",$D229),Catalogo_Precios,AF$8,FALSE))</f>
        <v>416</v>
      </c>
      <c r="AG229" s="57">
        <f t="shared" ref="AG229" si="2661">IF(OR(ISERROR(VLOOKUP(CONCATENATE("ALI_",$C229,"_SEG_",$I229,"_PROV_",$D229),Catalogo_Precios,AG$8,FALSE)),O229=0),0,VLOOKUP(CONCATENATE("ALI_",$C229,"_SEG_",$I229,"_PROV_",$D229),Catalogo_Precios,AG$8,FALSE))</f>
        <v>416</v>
      </c>
      <c r="AH229" s="57">
        <f t="shared" ref="AH229" si="2662">IF(OR(ISERROR(VLOOKUP(CONCATENATE("ALI_",$C229,"_SEG_",$I229,"_PROV_",$D229),Catalogo_Precios,AH$8,FALSE)),L229=0),0,VLOOKUP(CONCATENATE("ALI_",$C229,"_SEG_",$I229,"_PROV_",$D229),Catalogo_Precios,AH$8,FALSE))</f>
        <v>416</v>
      </c>
      <c r="AI229" s="57">
        <f t="shared" ref="AI229" si="2663">IF(OR(ISERROR(VLOOKUP(CONCATENATE("ALI_",$C229,"_SEG_",$I229,"_PROV_",$D229),Catalogo_Precios,AI$8,FALSE)),M229=0),0,VLOOKUP(CONCATENATE("ALI_",$C229,"_SEG_",$I229,"_PROV_",$D229),Catalogo_Precios,AI$8,FALSE))</f>
        <v>416</v>
      </c>
      <c r="AJ229" s="57">
        <f t="shared" ref="AJ229" si="2664">IF(OR(ISERROR(VLOOKUP(CONCATENATE("ALI_",$C229,"_SEG_",$I229,"_PROV_",$D229),Catalogo_Precios,AJ$8,FALSE)),N229=0),0,VLOOKUP(CONCATENATE("ALI_",$C229,"_SEG_",$I229,"_PROV_",$D229),Catalogo_Precios,AJ$8,FALSE))</f>
        <v>416</v>
      </c>
      <c r="AK229" s="57">
        <f t="shared" ref="AK229" si="2665">IF(OR(ISERROR(VLOOKUP(CONCATENATE("ALI_",$C229,"_SEG_",$I229,"_PROV_",$D229),Catalogo_Precios,AK$8,FALSE)),O229=0),0,VLOOKUP(CONCATENATE("ALI_",$C229,"_SEG_",$I229,"_PROV_",$D229),Catalogo_Precios,AK$8,FALSE))</f>
        <v>416</v>
      </c>
      <c r="AL229" s="53"/>
      <c r="AM229" s="59" t="str">
        <f t="shared" si="2358"/>
        <v>ALI_16_SEG_9</v>
      </c>
      <c r="AN229" s="59" t="str">
        <f t="shared" si="2359"/>
        <v>ALI_16_SEG_9_VAL_11668384</v>
      </c>
      <c r="AO229" s="60">
        <f t="shared" ref="AO229" si="2666">IF(OR(AB229="",AB229=0),0,COUNTIF(Codificacion,AM229))</f>
        <v>3</v>
      </c>
      <c r="AP229" s="61">
        <f t="array" ref="AP229">MIN(IF(Codificacion=AM229,Total_Cotizacion,""))</f>
        <v>9334707.2000000011</v>
      </c>
      <c r="AQ229" s="62" t="b">
        <f t="shared" si="2361"/>
        <v>0</v>
      </c>
      <c r="AR229" s="51" t="str">
        <f t="shared" ref="AR229" si="2667">IF(COUNTIF(Codificacion2,CONCATENATE(AM229,"_VAL_",AB229))&gt;1,"Empate","")</f>
        <v/>
      </c>
      <c r="AS229" s="63" t="str">
        <f t="shared" si="2363"/>
        <v/>
      </c>
      <c r="AT229" s="59" t="str">
        <f t="shared" si="2364"/>
        <v>ALI_16_SEG_9_</v>
      </c>
      <c r="AU229" s="63">
        <f t="shared" ref="AU229" si="2668">IF(AND(COUNTIF(Codificacion3,AT229)&lt;AO229),1,COUNTIF(Codificacion3,AT229))</f>
        <v>1</v>
      </c>
      <c r="AV229" s="62" t="str">
        <f t="shared" si="2366"/>
        <v>No Seleccionada</v>
      </c>
      <c r="AW229" s="53"/>
      <c r="AX229" s="51" t="str">
        <f t="shared" si="2367"/>
        <v>ALI_16_SEG_9FALSO</v>
      </c>
      <c r="AY229" s="51">
        <f t="shared" si="2347"/>
        <v>2</v>
      </c>
      <c r="AZ229" s="64" t="b">
        <f t="shared" si="2368"/>
        <v>0</v>
      </c>
    </row>
    <row r="230" spans="1:52" x14ac:dyDescent="0.2">
      <c r="A230" s="50" t="b">
        <f t="shared" si="778"/>
        <v>0</v>
      </c>
      <c r="B230" s="51" t="s">
        <v>54</v>
      </c>
      <c r="C230" s="52">
        <v>16</v>
      </c>
      <c r="D230" s="52">
        <f t="shared" ref="D230" si="2669">IF(ISERROR(VLOOKUP(E230,Proveedores,2,FALSE)),"",VLOOKUP(E230,Proveedores,2,FALSE))</f>
        <v>2087</v>
      </c>
      <c r="E230" s="53" t="s">
        <v>55</v>
      </c>
      <c r="F230" s="54">
        <v>412</v>
      </c>
      <c r="G230" s="53" t="s">
        <v>71</v>
      </c>
      <c r="H230" s="53" t="s">
        <v>74</v>
      </c>
      <c r="I230" s="52">
        <v>10</v>
      </c>
      <c r="J230" s="53" t="s">
        <v>58</v>
      </c>
      <c r="K230" s="55">
        <v>44835</v>
      </c>
      <c r="L230" s="56">
        <v>9957</v>
      </c>
      <c r="M230" s="56">
        <v>12093</v>
      </c>
      <c r="N230" s="56">
        <v>5609</v>
      </c>
      <c r="O230" s="56">
        <v>433</v>
      </c>
      <c r="P230" s="57">
        <v>416</v>
      </c>
      <c r="Q230" s="58"/>
      <c r="R230" s="57">
        <v>416</v>
      </c>
      <c r="S230" s="57">
        <v>416</v>
      </c>
      <c r="T230" s="58"/>
      <c r="U230" s="57">
        <v>416</v>
      </c>
      <c r="V230" s="57">
        <v>416</v>
      </c>
      <c r="W230" s="58"/>
      <c r="X230" s="57">
        <v>416</v>
      </c>
      <c r="Y230" s="57">
        <v>416</v>
      </c>
      <c r="Z230" s="58"/>
      <c r="AA230" s="57">
        <v>416</v>
      </c>
      <c r="AB230" s="57">
        <v>11686272</v>
      </c>
      <c r="AC230" s="53" t="str">
        <f t="shared" si="2349"/>
        <v>Registro Valido</v>
      </c>
      <c r="AD230" s="57">
        <f t="shared" ref="AD230" si="2670">IF(OR(ISERROR(VLOOKUP(CONCATENATE("ALI_",$C230,"_SEG_",$I230,"_PROV_",$D230),Catalogo_Precios,AD$8,FALSE)),L230=0),0,VLOOKUP(CONCATENATE("ALI_",$C230,"_SEG_",$I230,"_PROV_",$D230),Catalogo_Precios,AD$8,FALSE))</f>
        <v>416</v>
      </c>
      <c r="AE230" s="57">
        <f t="shared" ref="AE230" si="2671">IF(OR(ISERROR(VLOOKUP(CONCATENATE("ALI_",$C230,"_SEG_",$I230,"_PROV_",$D230),Catalogo_Precios,AE$8,FALSE)),M230=0),0,VLOOKUP(CONCATENATE("ALI_",$C230,"_SEG_",$I230,"_PROV_",$D230),Catalogo_Precios,AE$8,FALSE))</f>
        <v>416</v>
      </c>
      <c r="AF230" s="57">
        <f t="shared" ref="AF230" si="2672">IF(OR(ISERROR(VLOOKUP(CONCATENATE("ALI_",$C230,"_SEG_",$I230,"_PROV_",$D230),Catalogo_Precios,AF$8,FALSE)),N230=0),0,VLOOKUP(CONCATENATE("ALI_",$C230,"_SEG_",$I230,"_PROV_",$D230),Catalogo_Precios,AF$8,FALSE))</f>
        <v>416</v>
      </c>
      <c r="AG230" s="57">
        <f t="shared" ref="AG230" si="2673">IF(OR(ISERROR(VLOOKUP(CONCATENATE("ALI_",$C230,"_SEG_",$I230,"_PROV_",$D230),Catalogo_Precios,AG$8,FALSE)),O230=0),0,VLOOKUP(CONCATENATE("ALI_",$C230,"_SEG_",$I230,"_PROV_",$D230),Catalogo_Precios,AG$8,FALSE))</f>
        <v>416</v>
      </c>
      <c r="AH230" s="57">
        <f t="shared" ref="AH230" si="2674">IF(OR(ISERROR(VLOOKUP(CONCATENATE("ALI_",$C230,"_SEG_",$I230,"_PROV_",$D230),Catalogo_Precios,AH$8,FALSE)),L230=0),0,VLOOKUP(CONCATENATE("ALI_",$C230,"_SEG_",$I230,"_PROV_",$D230),Catalogo_Precios,AH$8,FALSE))</f>
        <v>416</v>
      </c>
      <c r="AI230" s="57">
        <f t="shared" ref="AI230" si="2675">IF(OR(ISERROR(VLOOKUP(CONCATENATE("ALI_",$C230,"_SEG_",$I230,"_PROV_",$D230),Catalogo_Precios,AI$8,FALSE)),M230=0),0,VLOOKUP(CONCATENATE("ALI_",$C230,"_SEG_",$I230,"_PROV_",$D230),Catalogo_Precios,AI$8,FALSE))</f>
        <v>416</v>
      </c>
      <c r="AJ230" s="57">
        <f t="shared" ref="AJ230" si="2676">IF(OR(ISERROR(VLOOKUP(CONCATENATE("ALI_",$C230,"_SEG_",$I230,"_PROV_",$D230),Catalogo_Precios,AJ$8,FALSE)),N230=0),0,VLOOKUP(CONCATENATE("ALI_",$C230,"_SEG_",$I230,"_PROV_",$D230),Catalogo_Precios,AJ$8,FALSE))</f>
        <v>416</v>
      </c>
      <c r="AK230" s="57">
        <f t="shared" ref="AK230" si="2677">IF(OR(ISERROR(VLOOKUP(CONCATENATE("ALI_",$C230,"_SEG_",$I230,"_PROV_",$D230),Catalogo_Precios,AK$8,FALSE)),O230=0),0,VLOOKUP(CONCATENATE("ALI_",$C230,"_SEG_",$I230,"_PROV_",$D230),Catalogo_Precios,AK$8,FALSE))</f>
        <v>416</v>
      </c>
      <c r="AL230" s="53"/>
      <c r="AM230" s="59" t="str">
        <f t="shared" si="2358"/>
        <v>ALI_16_SEG_10</v>
      </c>
      <c r="AN230" s="59" t="str">
        <f t="shared" si="2359"/>
        <v>ALI_16_SEG_10_VAL_11686272</v>
      </c>
      <c r="AO230" s="60">
        <f t="shared" ref="AO230" si="2678">IF(OR(AB230="",AB230=0),0,COUNTIF(Codificacion,AM230))</f>
        <v>3</v>
      </c>
      <c r="AP230" s="61">
        <f t="array" ref="AP230">MIN(IF(Codificacion=AM230,Total_Cotizacion,""))</f>
        <v>9349017.5999999996</v>
      </c>
      <c r="AQ230" s="62" t="b">
        <f t="shared" si="2361"/>
        <v>0</v>
      </c>
      <c r="AR230" s="51" t="str">
        <f t="shared" ref="AR230" si="2679">IF(COUNTIF(Codificacion2,CONCATENATE(AM230,"_VAL_",AB230))&gt;1,"Empate","")</f>
        <v/>
      </c>
      <c r="AS230" s="63" t="str">
        <f t="shared" si="2363"/>
        <v/>
      </c>
      <c r="AT230" s="59" t="str">
        <f t="shared" si="2364"/>
        <v>ALI_16_SEG_10_</v>
      </c>
      <c r="AU230" s="63">
        <f t="shared" ref="AU230" si="2680">IF(AND(COUNTIF(Codificacion3,AT230)&lt;AO230),1,COUNTIF(Codificacion3,AT230))</f>
        <v>1</v>
      </c>
      <c r="AV230" s="62" t="str">
        <f t="shared" si="2366"/>
        <v>No Seleccionada</v>
      </c>
      <c r="AW230" s="53"/>
      <c r="AX230" s="51" t="str">
        <f t="shared" si="2367"/>
        <v>ALI_16_SEG_10FALSO</v>
      </c>
      <c r="AY230" s="51">
        <f t="shared" si="2347"/>
        <v>2</v>
      </c>
      <c r="AZ230" s="64" t="b">
        <f t="shared" si="2368"/>
        <v>0</v>
      </c>
    </row>
    <row r="231" spans="1:52" x14ac:dyDescent="0.2">
      <c r="A231" s="50" t="b">
        <f t="shared" si="778"/>
        <v>0</v>
      </c>
      <c r="B231" s="51" t="s">
        <v>54</v>
      </c>
      <c r="C231" s="52">
        <v>16</v>
      </c>
      <c r="D231" s="52">
        <f t="shared" ref="D231" si="2681">IF(ISERROR(VLOOKUP(E231,Proveedores,2,FALSE)),"",VLOOKUP(E231,Proveedores,2,FALSE))</f>
        <v>2087</v>
      </c>
      <c r="E231" s="53" t="s">
        <v>55</v>
      </c>
      <c r="F231" s="54">
        <v>413</v>
      </c>
      <c r="G231" s="53" t="s">
        <v>71</v>
      </c>
      <c r="H231" s="53" t="s">
        <v>74</v>
      </c>
      <c r="I231" s="52">
        <v>11</v>
      </c>
      <c r="J231" s="53" t="s">
        <v>58</v>
      </c>
      <c r="K231" s="55">
        <v>44835</v>
      </c>
      <c r="L231" s="56">
        <v>9807</v>
      </c>
      <c r="M231" s="56">
        <v>11909</v>
      </c>
      <c r="N231" s="56">
        <v>5524</v>
      </c>
      <c r="O231" s="56">
        <v>425</v>
      </c>
      <c r="P231" s="57">
        <v>416</v>
      </c>
      <c r="Q231" s="58"/>
      <c r="R231" s="57">
        <v>416</v>
      </c>
      <c r="S231" s="57">
        <v>416</v>
      </c>
      <c r="T231" s="58"/>
      <c r="U231" s="57">
        <v>416</v>
      </c>
      <c r="V231" s="57">
        <v>416</v>
      </c>
      <c r="W231" s="58"/>
      <c r="X231" s="57">
        <v>416</v>
      </c>
      <c r="Y231" s="57">
        <v>416</v>
      </c>
      <c r="Z231" s="58"/>
      <c r="AA231" s="57">
        <v>416</v>
      </c>
      <c r="AB231" s="57">
        <v>11508640</v>
      </c>
      <c r="AC231" s="53" t="str">
        <f t="shared" si="2349"/>
        <v>Registro Valido</v>
      </c>
      <c r="AD231" s="57">
        <f t="shared" ref="AD231" si="2682">IF(OR(ISERROR(VLOOKUP(CONCATENATE("ALI_",$C231,"_SEG_",$I231,"_PROV_",$D231),Catalogo_Precios,AD$8,FALSE)),L231=0),0,VLOOKUP(CONCATENATE("ALI_",$C231,"_SEG_",$I231,"_PROV_",$D231),Catalogo_Precios,AD$8,FALSE))</f>
        <v>416</v>
      </c>
      <c r="AE231" s="57">
        <f t="shared" ref="AE231" si="2683">IF(OR(ISERROR(VLOOKUP(CONCATENATE("ALI_",$C231,"_SEG_",$I231,"_PROV_",$D231),Catalogo_Precios,AE$8,FALSE)),M231=0),0,VLOOKUP(CONCATENATE("ALI_",$C231,"_SEG_",$I231,"_PROV_",$D231),Catalogo_Precios,AE$8,FALSE))</f>
        <v>416</v>
      </c>
      <c r="AF231" s="57">
        <f t="shared" ref="AF231" si="2684">IF(OR(ISERROR(VLOOKUP(CONCATENATE("ALI_",$C231,"_SEG_",$I231,"_PROV_",$D231),Catalogo_Precios,AF$8,FALSE)),N231=0),0,VLOOKUP(CONCATENATE("ALI_",$C231,"_SEG_",$I231,"_PROV_",$D231),Catalogo_Precios,AF$8,FALSE))</f>
        <v>416</v>
      </c>
      <c r="AG231" s="57">
        <f t="shared" ref="AG231" si="2685">IF(OR(ISERROR(VLOOKUP(CONCATENATE("ALI_",$C231,"_SEG_",$I231,"_PROV_",$D231),Catalogo_Precios,AG$8,FALSE)),O231=0),0,VLOOKUP(CONCATENATE("ALI_",$C231,"_SEG_",$I231,"_PROV_",$D231),Catalogo_Precios,AG$8,FALSE))</f>
        <v>416</v>
      </c>
      <c r="AH231" s="57">
        <f t="shared" ref="AH231" si="2686">IF(OR(ISERROR(VLOOKUP(CONCATENATE("ALI_",$C231,"_SEG_",$I231,"_PROV_",$D231),Catalogo_Precios,AH$8,FALSE)),L231=0),0,VLOOKUP(CONCATENATE("ALI_",$C231,"_SEG_",$I231,"_PROV_",$D231),Catalogo_Precios,AH$8,FALSE))</f>
        <v>416</v>
      </c>
      <c r="AI231" s="57">
        <f t="shared" ref="AI231" si="2687">IF(OR(ISERROR(VLOOKUP(CONCATENATE("ALI_",$C231,"_SEG_",$I231,"_PROV_",$D231),Catalogo_Precios,AI$8,FALSE)),M231=0),0,VLOOKUP(CONCATENATE("ALI_",$C231,"_SEG_",$I231,"_PROV_",$D231),Catalogo_Precios,AI$8,FALSE))</f>
        <v>416</v>
      </c>
      <c r="AJ231" s="57">
        <f t="shared" ref="AJ231" si="2688">IF(OR(ISERROR(VLOOKUP(CONCATENATE("ALI_",$C231,"_SEG_",$I231,"_PROV_",$D231),Catalogo_Precios,AJ$8,FALSE)),N231=0),0,VLOOKUP(CONCATENATE("ALI_",$C231,"_SEG_",$I231,"_PROV_",$D231),Catalogo_Precios,AJ$8,FALSE))</f>
        <v>416</v>
      </c>
      <c r="AK231" s="57">
        <f t="shared" ref="AK231" si="2689">IF(OR(ISERROR(VLOOKUP(CONCATENATE("ALI_",$C231,"_SEG_",$I231,"_PROV_",$D231),Catalogo_Precios,AK$8,FALSE)),O231=0),0,VLOOKUP(CONCATENATE("ALI_",$C231,"_SEG_",$I231,"_PROV_",$D231),Catalogo_Precios,AK$8,FALSE))</f>
        <v>416</v>
      </c>
      <c r="AL231" s="53"/>
      <c r="AM231" s="59" t="str">
        <f t="shared" si="2358"/>
        <v>ALI_16_SEG_11</v>
      </c>
      <c r="AN231" s="59" t="str">
        <f t="shared" si="2359"/>
        <v>ALI_16_SEG_11_VAL_11508640</v>
      </c>
      <c r="AO231" s="60">
        <f t="shared" ref="AO231" si="2690">IF(OR(AB231="",AB231=0),0,COUNTIF(Codificacion,AM231))</f>
        <v>3</v>
      </c>
      <c r="AP231" s="61">
        <f t="array" ref="AP231">MIN(IF(Codificacion=AM231,Total_Cotizacion,""))</f>
        <v>9206912</v>
      </c>
      <c r="AQ231" s="62" t="b">
        <f t="shared" si="2361"/>
        <v>0</v>
      </c>
      <c r="AR231" s="51" t="str">
        <f t="shared" ref="AR231" si="2691">IF(COUNTIF(Codificacion2,CONCATENATE(AM231,"_VAL_",AB231))&gt;1,"Empate","")</f>
        <v/>
      </c>
      <c r="AS231" s="63" t="str">
        <f t="shared" si="2363"/>
        <v/>
      </c>
      <c r="AT231" s="59" t="str">
        <f t="shared" si="2364"/>
        <v>ALI_16_SEG_11_</v>
      </c>
      <c r="AU231" s="63">
        <f t="shared" ref="AU231" si="2692">IF(AND(COUNTIF(Codificacion3,AT231)&lt;AO231),1,COUNTIF(Codificacion3,AT231))</f>
        <v>1</v>
      </c>
      <c r="AV231" s="62" t="str">
        <f t="shared" si="2366"/>
        <v>No Seleccionada</v>
      </c>
      <c r="AW231" s="53"/>
      <c r="AX231" s="51" t="str">
        <f t="shared" si="2367"/>
        <v>ALI_16_SEG_11FALSO</v>
      </c>
      <c r="AY231" s="51">
        <f t="shared" si="2347"/>
        <v>2</v>
      </c>
      <c r="AZ231" s="64" t="b">
        <f t="shared" si="2368"/>
        <v>0</v>
      </c>
    </row>
    <row r="232" spans="1:52" x14ac:dyDescent="0.2">
      <c r="A232" s="50" t="b">
        <f t="shared" si="778"/>
        <v>0</v>
      </c>
      <c r="B232" s="51" t="s">
        <v>54</v>
      </c>
      <c r="C232" s="52">
        <v>16</v>
      </c>
      <c r="D232" s="52">
        <f t="shared" ref="D232" si="2693">IF(ISERROR(VLOOKUP(E232,Proveedores,2,FALSE)),"",VLOOKUP(E232,Proveedores,2,FALSE))</f>
        <v>2087</v>
      </c>
      <c r="E232" s="53" t="s">
        <v>55</v>
      </c>
      <c r="F232" s="54">
        <v>414</v>
      </c>
      <c r="G232" s="53" t="s">
        <v>71</v>
      </c>
      <c r="H232" s="53" t="s">
        <v>74</v>
      </c>
      <c r="I232" s="52">
        <v>12</v>
      </c>
      <c r="J232" s="53" t="s">
        <v>58</v>
      </c>
      <c r="K232" s="55">
        <v>44835</v>
      </c>
      <c r="L232" s="56">
        <v>8901</v>
      </c>
      <c r="M232" s="56">
        <v>10808</v>
      </c>
      <c r="N232" s="56">
        <v>5014</v>
      </c>
      <c r="O232" s="56">
        <v>386</v>
      </c>
      <c r="P232" s="57">
        <v>416</v>
      </c>
      <c r="Q232" s="58"/>
      <c r="R232" s="57">
        <v>416</v>
      </c>
      <c r="S232" s="57">
        <v>416</v>
      </c>
      <c r="T232" s="58"/>
      <c r="U232" s="57">
        <v>416</v>
      </c>
      <c r="V232" s="57">
        <v>416</v>
      </c>
      <c r="W232" s="58"/>
      <c r="X232" s="57">
        <v>416</v>
      </c>
      <c r="Y232" s="57">
        <v>416</v>
      </c>
      <c r="Z232" s="58"/>
      <c r="AA232" s="57">
        <v>416</v>
      </c>
      <c r="AB232" s="57">
        <v>10445344</v>
      </c>
      <c r="AC232" s="53" t="str">
        <f t="shared" si="2349"/>
        <v>Registro Valido</v>
      </c>
      <c r="AD232" s="57">
        <f t="shared" ref="AD232" si="2694">IF(OR(ISERROR(VLOOKUP(CONCATENATE("ALI_",$C232,"_SEG_",$I232,"_PROV_",$D232),Catalogo_Precios,AD$8,FALSE)),L232=0),0,VLOOKUP(CONCATENATE("ALI_",$C232,"_SEG_",$I232,"_PROV_",$D232),Catalogo_Precios,AD$8,FALSE))</f>
        <v>416</v>
      </c>
      <c r="AE232" s="57">
        <f t="shared" ref="AE232" si="2695">IF(OR(ISERROR(VLOOKUP(CONCATENATE("ALI_",$C232,"_SEG_",$I232,"_PROV_",$D232),Catalogo_Precios,AE$8,FALSE)),M232=0),0,VLOOKUP(CONCATENATE("ALI_",$C232,"_SEG_",$I232,"_PROV_",$D232),Catalogo_Precios,AE$8,FALSE))</f>
        <v>416</v>
      </c>
      <c r="AF232" s="57">
        <f t="shared" ref="AF232" si="2696">IF(OR(ISERROR(VLOOKUP(CONCATENATE("ALI_",$C232,"_SEG_",$I232,"_PROV_",$D232),Catalogo_Precios,AF$8,FALSE)),N232=0),0,VLOOKUP(CONCATENATE("ALI_",$C232,"_SEG_",$I232,"_PROV_",$D232),Catalogo_Precios,AF$8,FALSE))</f>
        <v>416</v>
      </c>
      <c r="AG232" s="57">
        <f t="shared" ref="AG232" si="2697">IF(OR(ISERROR(VLOOKUP(CONCATENATE("ALI_",$C232,"_SEG_",$I232,"_PROV_",$D232),Catalogo_Precios,AG$8,FALSE)),O232=0),0,VLOOKUP(CONCATENATE("ALI_",$C232,"_SEG_",$I232,"_PROV_",$D232),Catalogo_Precios,AG$8,FALSE))</f>
        <v>416</v>
      </c>
      <c r="AH232" s="57">
        <f t="shared" ref="AH232" si="2698">IF(OR(ISERROR(VLOOKUP(CONCATENATE("ALI_",$C232,"_SEG_",$I232,"_PROV_",$D232),Catalogo_Precios,AH$8,FALSE)),L232=0),0,VLOOKUP(CONCATENATE("ALI_",$C232,"_SEG_",$I232,"_PROV_",$D232),Catalogo_Precios,AH$8,FALSE))</f>
        <v>416</v>
      </c>
      <c r="AI232" s="57">
        <f t="shared" ref="AI232" si="2699">IF(OR(ISERROR(VLOOKUP(CONCATENATE("ALI_",$C232,"_SEG_",$I232,"_PROV_",$D232),Catalogo_Precios,AI$8,FALSE)),M232=0),0,VLOOKUP(CONCATENATE("ALI_",$C232,"_SEG_",$I232,"_PROV_",$D232),Catalogo_Precios,AI$8,FALSE))</f>
        <v>416</v>
      </c>
      <c r="AJ232" s="57">
        <f t="shared" ref="AJ232" si="2700">IF(OR(ISERROR(VLOOKUP(CONCATENATE("ALI_",$C232,"_SEG_",$I232,"_PROV_",$D232),Catalogo_Precios,AJ$8,FALSE)),N232=0),0,VLOOKUP(CONCATENATE("ALI_",$C232,"_SEG_",$I232,"_PROV_",$D232),Catalogo_Precios,AJ$8,FALSE))</f>
        <v>416</v>
      </c>
      <c r="AK232" s="57">
        <f t="shared" ref="AK232" si="2701">IF(OR(ISERROR(VLOOKUP(CONCATENATE("ALI_",$C232,"_SEG_",$I232,"_PROV_",$D232),Catalogo_Precios,AK$8,FALSE)),O232=0),0,VLOOKUP(CONCATENATE("ALI_",$C232,"_SEG_",$I232,"_PROV_",$D232),Catalogo_Precios,AK$8,FALSE))</f>
        <v>416</v>
      </c>
      <c r="AL232" s="53"/>
      <c r="AM232" s="59" t="str">
        <f t="shared" si="2358"/>
        <v>ALI_16_SEG_12</v>
      </c>
      <c r="AN232" s="59" t="str">
        <f t="shared" si="2359"/>
        <v>ALI_16_SEG_12_VAL_10445344</v>
      </c>
      <c r="AO232" s="60">
        <f t="shared" ref="AO232" si="2702">IF(OR(AB232="",AB232=0),0,COUNTIF(Codificacion,AM232))</f>
        <v>3</v>
      </c>
      <c r="AP232" s="61">
        <f t="array" ref="AP232">MIN(IF(Codificacion=AM232,Total_Cotizacion,""))</f>
        <v>8356275.2000000002</v>
      </c>
      <c r="AQ232" s="62" t="b">
        <f t="shared" si="2361"/>
        <v>0</v>
      </c>
      <c r="AR232" s="51" t="str">
        <f t="shared" ref="AR232" si="2703">IF(COUNTIF(Codificacion2,CONCATENATE(AM232,"_VAL_",AB232))&gt;1,"Empate","")</f>
        <v/>
      </c>
      <c r="AS232" s="63" t="str">
        <f t="shared" si="2363"/>
        <v/>
      </c>
      <c r="AT232" s="59" t="str">
        <f t="shared" si="2364"/>
        <v>ALI_16_SEG_12_</v>
      </c>
      <c r="AU232" s="63">
        <f t="shared" ref="AU232" si="2704">IF(AND(COUNTIF(Codificacion3,AT232)&lt;AO232),1,COUNTIF(Codificacion3,AT232))</f>
        <v>1</v>
      </c>
      <c r="AV232" s="62" t="str">
        <f t="shared" si="2366"/>
        <v>No Seleccionada</v>
      </c>
      <c r="AW232" s="53"/>
      <c r="AX232" s="51" t="str">
        <f t="shared" si="2367"/>
        <v>ALI_16_SEG_12FALSO</v>
      </c>
      <c r="AY232" s="51">
        <f t="shared" si="2347"/>
        <v>2</v>
      </c>
      <c r="AZ232" s="64" t="b">
        <f t="shared" si="2368"/>
        <v>0</v>
      </c>
    </row>
    <row r="233" spans="1:52" x14ac:dyDescent="0.2">
      <c r="A233" s="50" t="b">
        <f t="shared" si="778"/>
        <v>0</v>
      </c>
      <c r="B233" s="51" t="s">
        <v>54</v>
      </c>
      <c r="C233" s="52">
        <v>16</v>
      </c>
      <c r="D233" s="52">
        <f t="shared" ref="D233" si="2705">IF(ISERROR(VLOOKUP(E233,Proveedores,2,FALSE)),"",VLOOKUP(E233,Proveedores,2,FALSE))</f>
        <v>2087</v>
      </c>
      <c r="E233" s="53" t="s">
        <v>55</v>
      </c>
      <c r="F233" s="54">
        <v>415</v>
      </c>
      <c r="G233" s="53" t="s">
        <v>71</v>
      </c>
      <c r="H233" s="53" t="s">
        <v>74</v>
      </c>
      <c r="I233" s="52">
        <v>13</v>
      </c>
      <c r="J233" s="53" t="s">
        <v>58</v>
      </c>
      <c r="K233" s="55">
        <v>44835</v>
      </c>
      <c r="L233" s="56">
        <v>9451</v>
      </c>
      <c r="M233" s="56">
        <v>11476</v>
      </c>
      <c r="N233" s="56">
        <v>5323</v>
      </c>
      <c r="O233" s="56">
        <v>410</v>
      </c>
      <c r="P233" s="57">
        <v>416</v>
      </c>
      <c r="Q233" s="58"/>
      <c r="R233" s="57">
        <v>416</v>
      </c>
      <c r="S233" s="57">
        <v>416</v>
      </c>
      <c r="T233" s="58"/>
      <c r="U233" s="57">
        <v>416</v>
      </c>
      <c r="V233" s="57">
        <v>416</v>
      </c>
      <c r="W233" s="58"/>
      <c r="X233" s="57">
        <v>416</v>
      </c>
      <c r="Y233" s="57">
        <v>416</v>
      </c>
      <c r="Z233" s="58"/>
      <c r="AA233" s="57">
        <v>416</v>
      </c>
      <c r="AB233" s="57">
        <v>11090560</v>
      </c>
      <c r="AC233" s="53" t="str">
        <f t="shared" si="2349"/>
        <v>Registro Valido</v>
      </c>
      <c r="AD233" s="57">
        <f t="shared" ref="AD233" si="2706">IF(OR(ISERROR(VLOOKUP(CONCATENATE("ALI_",$C233,"_SEG_",$I233,"_PROV_",$D233),Catalogo_Precios,AD$8,FALSE)),L233=0),0,VLOOKUP(CONCATENATE("ALI_",$C233,"_SEG_",$I233,"_PROV_",$D233),Catalogo_Precios,AD$8,FALSE))</f>
        <v>416</v>
      </c>
      <c r="AE233" s="57">
        <f t="shared" ref="AE233" si="2707">IF(OR(ISERROR(VLOOKUP(CONCATENATE("ALI_",$C233,"_SEG_",$I233,"_PROV_",$D233),Catalogo_Precios,AE$8,FALSE)),M233=0),0,VLOOKUP(CONCATENATE("ALI_",$C233,"_SEG_",$I233,"_PROV_",$D233),Catalogo_Precios,AE$8,FALSE))</f>
        <v>416</v>
      </c>
      <c r="AF233" s="57">
        <f t="shared" ref="AF233" si="2708">IF(OR(ISERROR(VLOOKUP(CONCATENATE("ALI_",$C233,"_SEG_",$I233,"_PROV_",$D233),Catalogo_Precios,AF$8,FALSE)),N233=0),0,VLOOKUP(CONCATENATE("ALI_",$C233,"_SEG_",$I233,"_PROV_",$D233),Catalogo_Precios,AF$8,FALSE))</f>
        <v>416</v>
      </c>
      <c r="AG233" s="57">
        <f t="shared" ref="AG233" si="2709">IF(OR(ISERROR(VLOOKUP(CONCATENATE("ALI_",$C233,"_SEG_",$I233,"_PROV_",$D233),Catalogo_Precios,AG$8,FALSE)),O233=0),0,VLOOKUP(CONCATENATE("ALI_",$C233,"_SEG_",$I233,"_PROV_",$D233),Catalogo_Precios,AG$8,FALSE))</f>
        <v>416</v>
      </c>
      <c r="AH233" s="57">
        <f t="shared" ref="AH233" si="2710">IF(OR(ISERROR(VLOOKUP(CONCATENATE("ALI_",$C233,"_SEG_",$I233,"_PROV_",$D233),Catalogo_Precios,AH$8,FALSE)),L233=0),0,VLOOKUP(CONCATENATE("ALI_",$C233,"_SEG_",$I233,"_PROV_",$D233),Catalogo_Precios,AH$8,FALSE))</f>
        <v>416</v>
      </c>
      <c r="AI233" s="57">
        <f t="shared" ref="AI233" si="2711">IF(OR(ISERROR(VLOOKUP(CONCATENATE("ALI_",$C233,"_SEG_",$I233,"_PROV_",$D233),Catalogo_Precios,AI$8,FALSE)),M233=0),0,VLOOKUP(CONCATENATE("ALI_",$C233,"_SEG_",$I233,"_PROV_",$D233),Catalogo_Precios,AI$8,FALSE))</f>
        <v>416</v>
      </c>
      <c r="AJ233" s="57">
        <f t="shared" ref="AJ233" si="2712">IF(OR(ISERROR(VLOOKUP(CONCATENATE("ALI_",$C233,"_SEG_",$I233,"_PROV_",$D233),Catalogo_Precios,AJ$8,FALSE)),N233=0),0,VLOOKUP(CONCATENATE("ALI_",$C233,"_SEG_",$I233,"_PROV_",$D233),Catalogo_Precios,AJ$8,FALSE))</f>
        <v>416</v>
      </c>
      <c r="AK233" s="57">
        <f t="shared" ref="AK233" si="2713">IF(OR(ISERROR(VLOOKUP(CONCATENATE("ALI_",$C233,"_SEG_",$I233,"_PROV_",$D233),Catalogo_Precios,AK$8,FALSE)),O233=0),0,VLOOKUP(CONCATENATE("ALI_",$C233,"_SEG_",$I233,"_PROV_",$D233),Catalogo_Precios,AK$8,FALSE))</f>
        <v>416</v>
      </c>
      <c r="AL233" s="53"/>
      <c r="AM233" s="59" t="str">
        <f t="shared" si="2358"/>
        <v>ALI_16_SEG_13</v>
      </c>
      <c r="AN233" s="59" t="str">
        <f t="shared" si="2359"/>
        <v>ALI_16_SEG_13_VAL_11090560</v>
      </c>
      <c r="AO233" s="60">
        <f t="shared" ref="AO233" si="2714">IF(OR(AB233="",AB233=0),0,COUNTIF(Codificacion,AM233))</f>
        <v>3</v>
      </c>
      <c r="AP233" s="61">
        <f t="array" ref="AP233">MIN(IF(Codificacion=AM233,Total_Cotizacion,""))</f>
        <v>8872448</v>
      </c>
      <c r="AQ233" s="62" t="b">
        <f t="shared" si="2361"/>
        <v>0</v>
      </c>
      <c r="AR233" s="51" t="str">
        <f t="shared" ref="AR233" si="2715">IF(COUNTIF(Codificacion2,CONCATENATE(AM233,"_VAL_",AB233))&gt;1,"Empate","")</f>
        <v/>
      </c>
      <c r="AS233" s="63" t="str">
        <f t="shared" si="2363"/>
        <v/>
      </c>
      <c r="AT233" s="59" t="str">
        <f t="shared" si="2364"/>
        <v>ALI_16_SEG_13_</v>
      </c>
      <c r="AU233" s="63">
        <f t="shared" ref="AU233" si="2716">IF(AND(COUNTIF(Codificacion3,AT233)&lt;AO233),1,COUNTIF(Codificacion3,AT233))</f>
        <v>1</v>
      </c>
      <c r="AV233" s="62" t="str">
        <f t="shared" si="2366"/>
        <v>No Seleccionada</v>
      </c>
      <c r="AW233" s="53"/>
      <c r="AX233" s="51" t="str">
        <f t="shared" si="2367"/>
        <v>ALI_16_SEG_13FALSO</v>
      </c>
      <c r="AY233" s="51">
        <f t="shared" si="2347"/>
        <v>2</v>
      </c>
      <c r="AZ233" s="64" t="b">
        <f t="shared" si="2368"/>
        <v>0</v>
      </c>
    </row>
    <row r="234" spans="1:52" x14ac:dyDescent="0.2">
      <c r="A234" s="50" t="b">
        <f t="shared" si="778"/>
        <v>0</v>
      </c>
      <c r="B234" s="51" t="s">
        <v>54</v>
      </c>
      <c r="C234" s="52">
        <v>16</v>
      </c>
      <c r="D234" s="52">
        <f t="shared" ref="D234" si="2717">IF(ISERROR(VLOOKUP(E234,Proveedores,2,FALSE)),"",VLOOKUP(E234,Proveedores,2,FALSE))</f>
        <v>2087</v>
      </c>
      <c r="E234" s="53" t="s">
        <v>55</v>
      </c>
      <c r="F234" s="54">
        <v>416</v>
      </c>
      <c r="G234" s="53" t="s">
        <v>71</v>
      </c>
      <c r="H234" s="53" t="s">
        <v>74</v>
      </c>
      <c r="I234" s="52">
        <v>14</v>
      </c>
      <c r="J234" s="53" t="s">
        <v>58</v>
      </c>
      <c r="K234" s="55">
        <v>44835</v>
      </c>
      <c r="L234" s="56">
        <v>9364</v>
      </c>
      <c r="M234" s="56">
        <v>11371</v>
      </c>
      <c r="N234" s="56">
        <v>5274</v>
      </c>
      <c r="O234" s="56">
        <v>408</v>
      </c>
      <c r="P234" s="57">
        <v>416</v>
      </c>
      <c r="Q234" s="58"/>
      <c r="R234" s="57">
        <v>416</v>
      </c>
      <c r="S234" s="57">
        <v>416</v>
      </c>
      <c r="T234" s="58"/>
      <c r="U234" s="57">
        <v>416</v>
      </c>
      <c r="V234" s="57">
        <v>416</v>
      </c>
      <c r="W234" s="58"/>
      <c r="X234" s="57">
        <v>416</v>
      </c>
      <c r="Y234" s="57">
        <v>416</v>
      </c>
      <c r="Z234" s="58"/>
      <c r="AA234" s="57">
        <v>416</v>
      </c>
      <c r="AB234" s="57">
        <v>10989472</v>
      </c>
      <c r="AC234" s="53" t="str">
        <f t="shared" si="2349"/>
        <v>Registro Valido</v>
      </c>
      <c r="AD234" s="57">
        <f t="shared" ref="AD234" si="2718">IF(OR(ISERROR(VLOOKUP(CONCATENATE("ALI_",$C234,"_SEG_",$I234,"_PROV_",$D234),Catalogo_Precios,AD$8,FALSE)),L234=0),0,VLOOKUP(CONCATENATE("ALI_",$C234,"_SEG_",$I234,"_PROV_",$D234),Catalogo_Precios,AD$8,FALSE))</f>
        <v>416</v>
      </c>
      <c r="AE234" s="57">
        <f t="shared" ref="AE234" si="2719">IF(OR(ISERROR(VLOOKUP(CONCATENATE("ALI_",$C234,"_SEG_",$I234,"_PROV_",$D234),Catalogo_Precios,AE$8,FALSE)),M234=0),0,VLOOKUP(CONCATENATE("ALI_",$C234,"_SEG_",$I234,"_PROV_",$D234),Catalogo_Precios,AE$8,FALSE))</f>
        <v>416</v>
      </c>
      <c r="AF234" s="57">
        <f t="shared" ref="AF234" si="2720">IF(OR(ISERROR(VLOOKUP(CONCATENATE("ALI_",$C234,"_SEG_",$I234,"_PROV_",$D234),Catalogo_Precios,AF$8,FALSE)),N234=0),0,VLOOKUP(CONCATENATE("ALI_",$C234,"_SEG_",$I234,"_PROV_",$D234),Catalogo_Precios,AF$8,FALSE))</f>
        <v>416</v>
      </c>
      <c r="AG234" s="57">
        <f t="shared" ref="AG234" si="2721">IF(OR(ISERROR(VLOOKUP(CONCATENATE("ALI_",$C234,"_SEG_",$I234,"_PROV_",$D234),Catalogo_Precios,AG$8,FALSE)),O234=0),0,VLOOKUP(CONCATENATE("ALI_",$C234,"_SEG_",$I234,"_PROV_",$D234),Catalogo_Precios,AG$8,FALSE))</f>
        <v>416</v>
      </c>
      <c r="AH234" s="57">
        <f t="shared" ref="AH234" si="2722">IF(OR(ISERROR(VLOOKUP(CONCATENATE("ALI_",$C234,"_SEG_",$I234,"_PROV_",$D234),Catalogo_Precios,AH$8,FALSE)),L234=0),0,VLOOKUP(CONCATENATE("ALI_",$C234,"_SEG_",$I234,"_PROV_",$D234),Catalogo_Precios,AH$8,FALSE))</f>
        <v>416</v>
      </c>
      <c r="AI234" s="57">
        <f t="shared" ref="AI234" si="2723">IF(OR(ISERROR(VLOOKUP(CONCATENATE("ALI_",$C234,"_SEG_",$I234,"_PROV_",$D234),Catalogo_Precios,AI$8,FALSE)),M234=0),0,VLOOKUP(CONCATENATE("ALI_",$C234,"_SEG_",$I234,"_PROV_",$D234),Catalogo_Precios,AI$8,FALSE))</f>
        <v>416</v>
      </c>
      <c r="AJ234" s="57">
        <f t="shared" ref="AJ234" si="2724">IF(OR(ISERROR(VLOOKUP(CONCATENATE("ALI_",$C234,"_SEG_",$I234,"_PROV_",$D234),Catalogo_Precios,AJ$8,FALSE)),N234=0),0,VLOOKUP(CONCATENATE("ALI_",$C234,"_SEG_",$I234,"_PROV_",$D234),Catalogo_Precios,AJ$8,FALSE))</f>
        <v>416</v>
      </c>
      <c r="AK234" s="57">
        <f t="shared" ref="AK234" si="2725">IF(OR(ISERROR(VLOOKUP(CONCATENATE("ALI_",$C234,"_SEG_",$I234,"_PROV_",$D234),Catalogo_Precios,AK$8,FALSE)),O234=0),0,VLOOKUP(CONCATENATE("ALI_",$C234,"_SEG_",$I234,"_PROV_",$D234),Catalogo_Precios,AK$8,FALSE))</f>
        <v>416</v>
      </c>
      <c r="AL234" s="53"/>
      <c r="AM234" s="59" t="str">
        <f t="shared" si="2358"/>
        <v>ALI_16_SEG_14</v>
      </c>
      <c r="AN234" s="59" t="str">
        <f t="shared" si="2359"/>
        <v>ALI_16_SEG_14_VAL_10989472</v>
      </c>
      <c r="AO234" s="60">
        <f t="shared" ref="AO234" si="2726">IF(OR(AB234="",AB234=0),0,COUNTIF(Codificacion,AM234))</f>
        <v>3</v>
      </c>
      <c r="AP234" s="61">
        <f t="array" ref="AP234">MIN(IF(Codificacion=AM234,Total_Cotizacion,""))</f>
        <v>8791577.5999999996</v>
      </c>
      <c r="AQ234" s="62" t="b">
        <f t="shared" si="2361"/>
        <v>0</v>
      </c>
      <c r="AR234" s="51" t="str">
        <f t="shared" ref="AR234" si="2727">IF(COUNTIF(Codificacion2,CONCATENATE(AM234,"_VAL_",AB234))&gt;1,"Empate","")</f>
        <v/>
      </c>
      <c r="AS234" s="63" t="str">
        <f t="shared" si="2363"/>
        <v/>
      </c>
      <c r="AT234" s="59" t="str">
        <f t="shared" si="2364"/>
        <v>ALI_16_SEG_14_</v>
      </c>
      <c r="AU234" s="63">
        <f t="shared" ref="AU234" si="2728">IF(AND(COUNTIF(Codificacion3,AT234)&lt;AO234),1,COUNTIF(Codificacion3,AT234))</f>
        <v>1</v>
      </c>
      <c r="AV234" s="62" t="str">
        <f t="shared" si="2366"/>
        <v>No Seleccionada</v>
      </c>
      <c r="AW234" s="53"/>
      <c r="AX234" s="51" t="str">
        <f t="shared" si="2367"/>
        <v>ALI_16_SEG_14FALSO</v>
      </c>
      <c r="AY234" s="51">
        <f t="shared" si="2347"/>
        <v>2</v>
      </c>
      <c r="AZ234" s="64" t="b">
        <f t="shared" si="2368"/>
        <v>0</v>
      </c>
    </row>
    <row r="235" spans="1:52" x14ac:dyDescent="0.2">
      <c r="A235" s="50" t="b">
        <f t="shared" si="778"/>
        <v>0</v>
      </c>
      <c r="B235" s="51" t="s">
        <v>54</v>
      </c>
      <c r="C235" s="52">
        <v>16</v>
      </c>
      <c r="D235" s="52">
        <f t="shared" ref="D235" si="2729">IF(ISERROR(VLOOKUP(E235,Proveedores,2,FALSE)),"",VLOOKUP(E235,Proveedores,2,FALSE))</f>
        <v>2087</v>
      </c>
      <c r="E235" s="53" t="s">
        <v>55</v>
      </c>
      <c r="F235" s="54">
        <v>417</v>
      </c>
      <c r="G235" s="53" t="s">
        <v>71</v>
      </c>
      <c r="H235" s="53" t="s">
        <v>74</v>
      </c>
      <c r="I235" s="52">
        <v>15</v>
      </c>
      <c r="J235" s="53" t="s">
        <v>58</v>
      </c>
      <c r="K235" s="55">
        <v>44835</v>
      </c>
      <c r="L235" s="56">
        <v>8852</v>
      </c>
      <c r="M235" s="56">
        <v>10749</v>
      </c>
      <c r="N235" s="56">
        <v>4983</v>
      </c>
      <c r="O235" s="56">
        <v>385</v>
      </c>
      <c r="P235" s="57">
        <v>416</v>
      </c>
      <c r="Q235" s="58"/>
      <c r="R235" s="57">
        <v>416</v>
      </c>
      <c r="S235" s="57">
        <v>416</v>
      </c>
      <c r="T235" s="58"/>
      <c r="U235" s="57">
        <v>416</v>
      </c>
      <c r="V235" s="57">
        <v>416</v>
      </c>
      <c r="W235" s="58"/>
      <c r="X235" s="57">
        <v>416</v>
      </c>
      <c r="Y235" s="57">
        <v>416</v>
      </c>
      <c r="Z235" s="58"/>
      <c r="AA235" s="57">
        <v>416</v>
      </c>
      <c r="AB235" s="57">
        <v>10387104</v>
      </c>
      <c r="AC235" s="53" t="str">
        <f t="shared" si="2349"/>
        <v>Registro Valido</v>
      </c>
      <c r="AD235" s="57">
        <f t="shared" ref="AD235" si="2730">IF(OR(ISERROR(VLOOKUP(CONCATENATE("ALI_",$C235,"_SEG_",$I235,"_PROV_",$D235),Catalogo_Precios,AD$8,FALSE)),L235=0),0,VLOOKUP(CONCATENATE("ALI_",$C235,"_SEG_",$I235,"_PROV_",$D235),Catalogo_Precios,AD$8,FALSE))</f>
        <v>416</v>
      </c>
      <c r="AE235" s="57">
        <f t="shared" ref="AE235" si="2731">IF(OR(ISERROR(VLOOKUP(CONCATENATE("ALI_",$C235,"_SEG_",$I235,"_PROV_",$D235),Catalogo_Precios,AE$8,FALSE)),M235=0),0,VLOOKUP(CONCATENATE("ALI_",$C235,"_SEG_",$I235,"_PROV_",$D235),Catalogo_Precios,AE$8,FALSE))</f>
        <v>416</v>
      </c>
      <c r="AF235" s="57">
        <f t="shared" ref="AF235" si="2732">IF(OR(ISERROR(VLOOKUP(CONCATENATE("ALI_",$C235,"_SEG_",$I235,"_PROV_",$D235),Catalogo_Precios,AF$8,FALSE)),N235=0),0,VLOOKUP(CONCATENATE("ALI_",$C235,"_SEG_",$I235,"_PROV_",$D235),Catalogo_Precios,AF$8,FALSE))</f>
        <v>416</v>
      </c>
      <c r="AG235" s="57">
        <f t="shared" ref="AG235" si="2733">IF(OR(ISERROR(VLOOKUP(CONCATENATE("ALI_",$C235,"_SEG_",$I235,"_PROV_",$D235),Catalogo_Precios,AG$8,FALSE)),O235=0),0,VLOOKUP(CONCATENATE("ALI_",$C235,"_SEG_",$I235,"_PROV_",$D235),Catalogo_Precios,AG$8,FALSE))</f>
        <v>416</v>
      </c>
      <c r="AH235" s="57">
        <f t="shared" ref="AH235" si="2734">IF(OR(ISERROR(VLOOKUP(CONCATENATE("ALI_",$C235,"_SEG_",$I235,"_PROV_",$D235),Catalogo_Precios,AH$8,FALSE)),L235=0),0,VLOOKUP(CONCATENATE("ALI_",$C235,"_SEG_",$I235,"_PROV_",$D235),Catalogo_Precios,AH$8,FALSE))</f>
        <v>416</v>
      </c>
      <c r="AI235" s="57">
        <f t="shared" ref="AI235" si="2735">IF(OR(ISERROR(VLOOKUP(CONCATENATE("ALI_",$C235,"_SEG_",$I235,"_PROV_",$D235),Catalogo_Precios,AI$8,FALSE)),M235=0),0,VLOOKUP(CONCATENATE("ALI_",$C235,"_SEG_",$I235,"_PROV_",$D235),Catalogo_Precios,AI$8,FALSE))</f>
        <v>416</v>
      </c>
      <c r="AJ235" s="57">
        <f t="shared" ref="AJ235" si="2736">IF(OR(ISERROR(VLOOKUP(CONCATENATE("ALI_",$C235,"_SEG_",$I235,"_PROV_",$D235),Catalogo_Precios,AJ$8,FALSE)),N235=0),0,VLOOKUP(CONCATENATE("ALI_",$C235,"_SEG_",$I235,"_PROV_",$D235),Catalogo_Precios,AJ$8,FALSE))</f>
        <v>416</v>
      </c>
      <c r="AK235" s="57">
        <f t="shared" ref="AK235" si="2737">IF(OR(ISERROR(VLOOKUP(CONCATENATE("ALI_",$C235,"_SEG_",$I235,"_PROV_",$D235),Catalogo_Precios,AK$8,FALSE)),O235=0),0,VLOOKUP(CONCATENATE("ALI_",$C235,"_SEG_",$I235,"_PROV_",$D235),Catalogo_Precios,AK$8,FALSE))</f>
        <v>416</v>
      </c>
      <c r="AL235" s="53"/>
      <c r="AM235" s="59" t="str">
        <f t="shared" si="2358"/>
        <v>ALI_16_SEG_15</v>
      </c>
      <c r="AN235" s="59" t="str">
        <f t="shared" si="2359"/>
        <v>ALI_16_SEG_15_VAL_10387104</v>
      </c>
      <c r="AO235" s="60">
        <f t="shared" ref="AO235" si="2738">IF(OR(AB235="",AB235=0),0,COUNTIF(Codificacion,AM235))</f>
        <v>3</v>
      </c>
      <c r="AP235" s="61">
        <f t="array" ref="AP235">MIN(IF(Codificacion=AM235,Total_Cotizacion,""))</f>
        <v>8309683.2000000011</v>
      </c>
      <c r="AQ235" s="62" t="b">
        <f t="shared" si="2361"/>
        <v>0</v>
      </c>
      <c r="AR235" s="51" t="str">
        <f t="shared" ref="AR235" si="2739">IF(COUNTIF(Codificacion2,CONCATENATE(AM235,"_VAL_",AB235))&gt;1,"Empate","")</f>
        <v/>
      </c>
      <c r="AS235" s="63" t="str">
        <f t="shared" si="2363"/>
        <v/>
      </c>
      <c r="AT235" s="59" t="str">
        <f t="shared" si="2364"/>
        <v>ALI_16_SEG_15_</v>
      </c>
      <c r="AU235" s="63">
        <f t="shared" ref="AU235" si="2740">IF(AND(COUNTIF(Codificacion3,AT235)&lt;AO235),1,COUNTIF(Codificacion3,AT235))</f>
        <v>1</v>
      </c>
      <c r="AV235" s="62" t="str">
        <f t="shared" si="2366"/>
        <v>No Seleccionada</v>
      </c>
      <c r="AW235" s="53"/>
      <c r="AX235" s="51" t="str">
        <f t="shared" si="2367"/>
        <v>ALI_16_SEG_15FALSO</v>
      </c>
      <c r="AY235" s="51">
        <f t="shared" si="2347"/>
        <v>2</v>
      </c>
      <c r="AZ235" s="64" t="b">
        <f t="shared" si="2368"/>
        <v>0</v>
      </c>
    </row>
    <row r="236" spans="1:52" x14ac:dyDescent="0.2">
      <c r="A236" s="50" t="b">
        <f t="shared" si="778"/>
        <v>0</v>
      </c>
      <c r="B236" s="51" t="s">
        <v>54</v>
      </c>
      <c r="C236" s="52">
        <v>73</v>
      </c>
      <c r="D236" s="52">
        <f t="shared" ref="D236" si="2741">IF(ISERROR(VLOOKUP(E236,Proveedores,2,FALSE)),"",VLOOKUP(E236,Proveedores,2,FALSE))</f>
        <v>2087</v>
      </c>
      <c r="E236" s="53" t="s">
        <v>55</v>
      </c>
      <c r="F236" s="54">
        <v>427</v>
      </c>
      <c r="G236" s="53" t="s">
        <v>61</v>
      </c>
      <c r="H236" s="53" t="s">
        <v>75</v>
      </c>
      <c r="I236" s="52">
        <v>11</v>
      </c>
      <c r="J236" s="53" t="s">
        <v>58</v>
      </c>
      <c r="K236" s="55">
        <v>44835</v>
      </c>
      <c r="L236" s="56">
        <v>529</v>
      </c>
      <c r="M236" s="56">
        <v>723</v>
      </c>
      <c r="N236" s="56">
        <v>1075</v>
      </c>
      <c r="O236" s="56">
        <v>0</v>
      </c>
      <c r="P236" s="57">
        <v>2247</v>
      </c>
      <c r="Q236" s="58">
        <v>0.08</v>
      </c>
      <c r="R236" s="57">
        <v>2067.2399999999998</v>
      </c>
      <c r="S236" s="57">
        <v>2247</v>
      </c>
      <c r="T236" s="58">
        <v>0.08</v>
      </c>
      <c r="U236" s="57">
        <v>2067.2399999999998</v>
      </c>
      <c r="V236" s="57">
        <v>2247</v>
      </c>
      <c r="W236" s="58">
        <v>0.08</v>
      </c>
      <c r="X236" s="57">
        <v>2067.2399999999998</v>
      </c>
      <c r="Y236" s="57">
        <v>0</v>
      </c>
      <c r="Z236" s="58"/>
      <c r="AA236" s="57">
        <v>0</v>
      </c>
      <c r="AB236" s="57">
        <v>4810467.4799999986</v>
      </c>
      <c r="AC236" s="53" t="str">
        <f t="shared" si="2349"/>
        <v>Registro Valido</v>
      </c>
      <c r="AD236" s="57">
        <f t="shared" ref="AD236" si="2742">IF(OR(ISERROR(VLOOKUP(CONCATENATE("ALI_",$C236,"_SEG_",$I236,"_PROV_",$D236),Catalogo_Precios,AD$8,FALSE)),L236=0),0,VLOOKUP(CONCATENATE("ALI_",$C236,"_SEG_",$I236,"_PROV_",$D236),Catalogo_Precios,AD$8,FALSE))</f>
        <v>2247</v>
      </c>
      <c r="AE236" s="57">
        <f t="shared" ref="AE236" si="2743">IF(OR(ISERROR(VLOOKUP(CONCATENATE("ALI_",$C236,"_SEG_",$I236,"_PROV_",$D236),Catalogo_Precios,AE$8,FALSE)),M236=0),0,VLOOKUP(CONCATENATE("ALI_",$C236,"_SEG_",$I236,"_PROV_",$D236),Catalogo_Precios,AE$8,FALSE))</f>
        <v>2247</v>
      </c>
      <c r="AF236" s="57">
        <f t="shared" ref="AF236" si="2744">IF(OR(ISERROR(VLOOKUP(CONCATENATE("ALI_",$C236,"_SEG_",$I236,"_PROV_",$D236),Catalogo_Precios,AF$8,FALSE)),N236=0),0,VLOOKUP(CONCATENATE("ALI_",$C236,"_SEG_",$I236,"_PROV_",$D236),Catalogo_Precios,AF$8,FALSE))</f>
        <v>2247</v>
      </c>
      <c r="AG236" s="57">
        <f t="shared" ref="AG236" si="2745">IF(OR(ISERROR(VLOOKUP(CONCATENATE("ALI_",$C236,"_SEG_",$I236,"_PROV_",$D236),Catalogo_Precios,AG$8,FALSE)),O236=0),0,VLOOKUP(CONCATENATE("ALI_",$C236,"_SEG_",$I236,"_PROV_",$D236),Catalogo_Precios,AG$8,FALSE))</f>
        <v>0</v>
      </c>
      <c r="AH236" s="57">
        <f t="shared" ref="AH236" si="2746">IF(OR(ISERROR(VLOOKUP(CONCATENATE("ALI_",$C236,"_SEG_",$I236,"_PROV_",$D236),Catalogo_Precios,AH$8,FALSE)),L236=0),0,VLOOKUP(CONCATENATE("ALI_",$C236,"_SEG_",$I236,"_PROV_",$D236),Catalogo_Precios,AH$8,FALSE))</f>
        <v>2247</v>
      </c>
      <c r="AI236" s="57">
        <f t="shared" ref="AI236" si="2747">IF(OR(ISERROR(VLOOKUP(CONCATENATE("ALI_",$C236,"_SEG_",$I236,"_PROV_",$D236),Catalogo_Precios,AI$8,FALSE)),M236=0),0,VLOOKUP(CONCATENATE("ALI_",$C236,"_SEG_",$I236,"_PROV_",$D236),Catalogo_Precios,AI$8,FALSE))</f>
        <v>2247</v>
      </c>
      <c r="AJ236" s="57">
        <f t="shared" ref="AJ236" si="2748">IF(OR(ISERROR(VLOOKUP(CONCATENATE("ALI_",$C236,"_SEG_",$I236,"_PROV_",$D236),Catalogo_Precios,AJ$8,FALSE)),N236=0),0,VLOOKUP(CONCATENATE("ALI_",$C236,"_SEG_",$I236,"_PROV_",$D236),Catalogo_Precios,AJ$8,FALSE))</f>
        <v>2247</v>
      </c>
      <c r="AK236" s="57">
        <f t="shared" ref="AK236" si="2749">IF(OR(ISERROR(VLOOKUP(CONCATENATE("ALI_",$C236,"_SEG_",$I236,"_PROV_",$D236),Catalogo_Precios,AK$8,FALSE)),O236=0),0,VLOOKUP(CONCATENATE("ALI_",$C236,"_SEG_",$I236,"_PROV_",$D236),Catalogo_Precios,AK$8,FALSE))</f>
        <v>0</v>
      </c>
      <c r="AL236" s="53"/>
      <c r="AM236" s="59" t="str">
        <f t="shared" si="2358"/>
        <v>ALI_73_SEG_11</v>
      </c>
      <c r="AN236" s="59" t="str">
        <f t="shared" si="2359"/>
        <v>ALI_73_SEG_11_VAL_4810467.48</v>
      </c>
      <c r="AO236" s="60">
        <f t="shared" ref="AO236" si="2750">IF(OR(AB236="",AB236=0),0,COUNTIF(Codificacion,AM236))</f>
        <v>4</v>
      </c>
      <c r="AP236" s="61">
        <f t="array" ref="AP236">MIN(IF(Codificacion=AM236,Total_Cotizacion,""))</f>
        <v>4183015.2</v>
      </c>
      <c r="AQ236" s="62" t="b">
        <f t="shared" si="2361"/>
        <v>0</v>
      </c>
      <c r="AR236" s="51" t="str">
        <f t="shared" ref="AR236" si="2751">IF(COUNTIF(Codificacion2,CONCATENATE(AM236,"_VAL_",AB236))&gt;1,"Empate","")</f>
        <v/>
      </c>
      <c r="AS236" s="63" t="str">
        <f t="shared" si="2363"/>
        <v/>
      </c>
      <c r="AT236" s="59" t="str">
        <f t="shared" si="2364"/>
        <v>ALI_73_SEG_11_</v>
      </c>
      <c r="AU236" s="63">
        <f t="shared" ref="AU236" si="2752">IF(AND(COUNTIF(Codificacion3,AT236)&lt;AO236),1,COUNTIF(Codificacion3,AT236))</f>
        <v>1</v>
      </c>
      <c r="AV236" s="62" t="str">
        <f t="shared" si="2366"/>
        <v>No Seleccionada</v>
      </c>
      <c r="AW236" s="53"/>
      <c r="AX236" s="51" t="str">
        <f t="shared" si="2367"/>
        <v>ALI_73_SEG_11FALSO</v>
      </c>
      <c r="AY236" s="51">
        <f t="shared" si="2347"/>
        <v>3</v>
      </c>
      <c r="AZ236" s="64" t="b">
        <f t="shared" si="2368"/>
        <v>0</v>
      </c>
    </row>
    <row r="237" spans="1:52" x14ac:dyDescent="0.2">
      <c r="A237" s="50" t="str">
        <f t="shared" si="778"/>
        <v>ALI_73_SEG_12</v>
      </c>
      <c r="B237" s="51" t="s">
        <v>54</v>
      </c>
      <c r="C237" s="52">
        <v>73</v>
      </c>
      <c r="D237" s="52">
        <f t="shared" ref="D237" si="2753">IF(ISERROR(VLOOKUP(E237,Proveedores,2,FALSE)),"",VLOOKUP(E237,Proveedores,2,FALSE))</f>
        <v>2087</v>
      </c>
      <c r="E237" s="53" t="s">
        <v>55</v>
      </c>
      <c r="F237" s="54">
        <v>428</v>
      </c>
      <c r="G237" s="53" t="s">
        <v>61</v>
      </c>
      <c r="H237" s="53" t="s">
        <v>75</v>
      </c>
      <c r="I237" s="52">
        <v>12</v>
      </c>
      <c r="J237" s="53" t="s">
        <v>58</v>
      </c>
      <c r="K237" s="55">
        <v>44835</v>
      </c>
      <c r="L237" s="56">
        <v>480</v>
      </c>
      <c r="M237" s="56">
        <v>656</v>
      </c>
      <c r="N237" s="56">
        <v>975</v>
      </c>
      <c r="O237" s="56">
        <v>0</v>
      </c>
      <c r="P237" s="57">
        <v>2247</v>
      </c>
      <c r="Q237" s="58">
        <v>0.08</v>
      </c>
      <c r="R237" s="57">
        <v>2067.2399999999998</v>
      </c>
      <c r="S237" s="57">
        <v>2247</v>
      </c>
      <c r="T237" s="58">
        <v>0.08</v>
      </c>
      <c r="U237" s="57">
        <v>2067.2399999999998</v>
      </c>
      <c r="V237" s="57">
        <v>2247</v>
      </c>
      <c r="W237" s="58">
        <v>0.08</v>
      </c>
      <c r="X237" s="57">
        <v>2067.2399999999998</v>
      </c>
      <c r="Y237" s="57">
        <v>0</v>
      </c>
      <c r="Z237" s="58"/>
      <c r="AA237" s="57">
        <v>0</v>
      </c>
      <c r="AB237" s="57">
        <v>4363943.6399999997</v>
      </c>
      <c r="AC237" s="53" t="str">
        <f t="shared" si="2349"/>
        <v>Registro Valido</v>
      </c>
      <c r="AD237" s="57">
        <f t="shared" ref="AD237" si="2754">IF(OR(ISERROR(VLOOKUP(CONCATENATE("ALI_",$C237,"_SEG_",$I237,"_PROV_",$D237),Catalogo_Precios,AD$8,FALSE)),L237=0),0,VLOOKUP(CONCATENATE("ALI_",$C237,"_SEG_",$I237,"_PROV_",$D237),Catalogo_Precios,AD$8,FALSE))</f>
        <v>2247</v>
      </c>
      <c r="AE237" s="57">
        <f t="shared" ref="AE237" si="2755">IF(OR(ISERROR(VLOOKUP(CONCATENATE("ALI_",$C237,"_SEG_",$I237,"_PROV_",$D237),Catalogo_Precios,AE$8,FALSE)),M237=0),0,VLOOKUP(CONCATENATE("ALI_",$C237,"_SEG_",$I237,"_PROV_",$D237),Catalogo_Precios,AE$8,FALSE))</f>
        <v>2247</v>
      </c>
      <c r="AF237" s="57">
        <f t="shared" ref="AF237" si="2756">IF(OR(ISERROR(VLOOKUP(CONCATENATE("ALI_",$C237,"_SEG_",$I237,"_PROV_",$D237),Catalogo_Precios,AF$8,FALSE)),N237=0),0,VLOOKUP(CONCATENATE("ALI_",$C237,"_SEG_",$I237,"_PROV_",$D237),Catalogo_Precios,AF$8,FALSE))</f>
        <v>2247</v>
      </c>
      <c r="AG237" s="57">
        <f t="shared" ref="AG237" si="2757">IF(OR(ISERROR(VLOOKUP(CONCATENATE("ALI_",$C237,"_SEG_",$I237,"_PROV_",$D237),Catalogo_Precios,AG$8,FALSE)),O237=0),0,VLOOKUP(CONCATENATE("ALI_",$C237,"_SEG_",$I237,"_PROV_",$D237),Catalogo_Precios,AG$8,FALSE))</f>
        <v>0</v>
      </c>
      <c r="AH237" s="57">
        <f t="shared" ref="AH237" si="2758">IF(OR(ISERROR(VLOOKUP(CONCATENATE("ALI_",$C237,"_SEG_",$I237,"_PROV_",$D237),Catalogo_Precios,AH$8,FALSE)),L237=0),0,VLOOKUP(CONCATENATE("ALI_",$C237,"_SEG_",$I237,"_PROV_",$D237),Catalogo_Precios,AH$8,FALSE))</f>
        <v>2247</v>
      </c>
      <c r="AI237" s="57">
        <f t="shared" ref="AI237" si="2759">IF(OR(ISERROR(VLOOKUP(CONCATENATE("ALI_",$C237,"_SEG_",$I237,"_PROV_",$D237),Catalogo_Precios,AI$8,FALSE)),M237=0),0,VLOOKUP(CONCATENATE("ALI_",$C237,"_SEG_",$I237,"_PROV_",$D237),Catalogo_Precios,AI$8,FALSE))</f>
        <v>2247</v>
      </c>
      <c r="AJ237" s="57">
        <f t="shared" ref="AJ237" si="2760">IF(OR(ISERROR(VLOOKUP(CONCATENATE("ALI_",$C237,"_SEG_",$I237,"_PROV_",$D237),Catalogo_Precios,AJ$8,FALSE)),N237=0),0,VLOOKUP(CONCATENATE("ALI_",$C237,"_SEG_",$I237,"_PROV_",$D237),Catalogo_Precios,AJ$8,FALSE))</f>
        <v>2247</v>
      </c>
      <c r="AK237" s="57">
        <f t="shared" ref="AK237" si="2761">IF(OR(ISERROR(VLOOKUP(CONCATENATE("ALI_",$C237,"_SEG_",$I237,"_PROV_",$D237),Catalogo_Precios,AK$8,FALSE)),O237=0),0,VLOOKUP(CONCATENATE("ALI_",$C237,"_SEG_",$I237,"_PROV_",$D237),Catalogo_Precios,AK$8,FALSE))</f>
        <v>0</v>
      </c>
      <c r="AL237" s="53"/>
      <c r="AM237" s="59" t="str">
        <f t="shared" si="2358"/>
        <v>ALI_73_SEG_12</v>
      </c>
      <c r="AN237" s="59" t="str">
        <f t="shared" si="2359"/>
        <v>ALI_73_SEG_12_VAL_4363943.64</v>
      </c>
      <c r="AO237" s="60">
        <f t="shared" ref="AO237" si="2762">IF(OR(AB237="",AB237=0),0,COUNTIF(Codificacion,AM237))</f>
        <v>4</v>
      </c>
      <c r="AP237" s="61">
        <f t="array" ref="AP237">MIN(IF(Codificacion=AM237,Total_Cotizacion,""))</f>
        <v>4363943.6399999997</v>
      </c>
      <c r="AQ237" s="62" t="b">
        <f t="shared" si="2361"/>
        <v>1</v>
      </c>
      <c r="AR237" s="51" t="str">
        <f t="shared" ref="AR237" si="2763">IF(COUNTIF(Codificacion2,CONCATENATE(AM237,"_VAL_",AB237))&gt;1,"Empate","")</f>
        <v/>
      </c>
      <c r="AS237" s="63" t="str">
        <f t="shared" si="2363"/>
        <v>X</v>
      </c>
      <c r="AT237" s="59" t="str">
        <f t="shared" si="2364"/>
        <v>ALI_73_SEG_12_X</v>
      </c>
      <c r="AU237" s="63">
        <f t="shared" ref="AU237" si="2764">IF(AND(COUNTIF(Codificacion3,AT237)&lt;AO237),1,COUNTIF(Codificacion3,AT237))</f>
        <v>1</v>
      </c>
      <c r="AV237" s="62" t="str">
        <f t="shared" si="2366"/>
        <v>Cotizacion Seleccionada</v>
      </c>
      <c r="AW237" s="53"/>
      <c r="AX237" s="51" t="str">
        <f t="shared" si="2367"/>
        <v>ALI_73_SEG_12VERDADERO</v>
      </c>
      <c r="AY237" s="51">
        <f t="shared" si="2347"/>
        <v>1</v>
      </c>
      <c r="AZ237" s="64" t="b">
        <f t="shared" si="2368"/>
        <v>0</v>
      </c>
    </row>
    <row r="238" spans="1:52" x14ac:dyDescent="0.2">
      <c r="A238" s="50" t="str">
        <f t="shared" si="778"/>
        <v>ALI_73_SEG_13</v>
      </c>
      <c r="B238" s="51" t="s">
        <v>54</v>
      </c>
      <c r="C238" s="52">
        <v>73</v>
      </c>
      <c r="D238" s="52">
        <f t="shared" ref="D238" si="2765">IF(ISERROR(VLOOKUP(E238,Proveedores,2,FALSE)),"",VLOOKUP(E238,Proveedores,2,FALSE))</f>
        <v>2087</v>
      </c>
      <c r="E238" s="53" t="s">
        <v>55</v>
      </c>
      <c r="F238" s="54">
        <v>429</v>
      </c>
      <c r="G238" s="53" t="s">
        <v>61</v>
      </c>
      <c r="H238" s="53" t="s">
        <v>75</v>
      </c>
      <c r="I238" s="52">
        <v>13</v>
      </c>
      <c r="J238" s="53" t="s">
        <v>58</v>
      </c>
      <c r="K238" s="55">
        <v>44835</v>
      </c>
      <c r="L238" s="56">
        <v>509</v>
      </c>
      <c r="M238" s="56">
        <v>697</v>
      </c>
      <c r="N238" s="56">
        <v>1036</v>
      </c>
      <c r="O238" s="56">
        <v>0</v>
      </c>
      <c r="P238" s="57">
        <v>2247</v>
      </c>
      <c r="Q238" s="58">
        <v>0.08</v>
      </c>
      <c r="R238" s="57">
        <v>2067.2399999999998</v>
      </c>
      <c r="S238" s="57">
        <v>2247</v>
      </c>
      <c r="T238" s="58">
        <v>0.08</v>
      </c>
      <c r="U238" s="57">
        <v>2067.2399999999998</v>
      </c>
      <c r="V238" s="57">
        <v>2247</v>
      </c>
      <c r="W238" s="58">
        <v>0.08</v>
      </c>
      <c r="X238" s="57">
        <v>2067.2399999999998</v>
      </c>
      <c r="Y238" s="57">
        <v>0</v>
      </c>
      <c r="Z238" s="58"/>
      <c r="AA238" s="57">
        <v>0</v>
      </c>
      <c r="AB238" s="57">
        <v>4634752.0799999991</v>
      </c>
      <c r="AC238" s="53" t="str">
        <f t="shared" si="2349"/>
        <v>Registro Valido</v>
      </c>
      <c r="AD238" s="57">
        <f t="shared" ref="AD238" si="2766">IF(OR(ISERROR(VLOOKUP(CONCATENATE("ALI_",$C238,"_SEG_",$I238,"_PROV_",$D238),Catalogo_Precios,AD$8,FALSE)),L238=0),0,VLOOKUP(CONCATENATE("ALI_",$C238,"_SEG_",$I238,"_PROV_",$D238),Catalogo_Precios,AD$8,FALSE))</f>
        <v>2247</v>
      </c>
      <c r="AE238" s="57">
        <f t="shared" ref="AE238" si="2767">IF(OR(ISERROR(VLOOKUP(CONCATENATE("ALI_",$C238,"_SEG_",$I238,"_PROV_",$D238),Catalogo_Precios,AE$8,FALSE)),M238=0),0,VLOOKUP(CONCATENATE("ALI_",$C238,"_SEG_",$I238,"_PROV_",$D238),Catalogo_Precios,AE$8,FALSE))</f>
        <v>2247</v>
      </c>
      <c r="AF238" s="57">
        <f t="shared" ref="AF238" si="2768">IF(OR(ISERROR(VLOOKUP(CONCATENATE("ALI_",$C238,"_SEG_",$I238,"_PROV_",$D238),Catalogo_Precios,AF$8,FALSE)),N238=0),0,VLOOKUP(CONCATENATE("ALI_",$C238,"_SEG_",$I238,"_PROV_",$D238),Catalogo_Precios,AF$8,FALSE))</f>
        <v>2247</v>
      </c>
      <c r="AG238" s="57">
        <f t="shared" ref="AG238" si="2769">IF(OR(ISERROR(VLOOKUP(CONCATENATE("ALI_",$C238,"_SEG_",$I238,"_PROV_",$D238),Catalogo_Precios,AG$8,FALSE)),O238=0),0,VLOOKUP(CONCATENATE("ALI_",$C238,"_SEG_",$I238,"_PROV_",$D238),Catalogo_Precios,AG$8,FALSE))</f>
        <v>0</v>
      </c>
      <c r="AH238" s="57">
        <f t="shared" ref="AH238" si="2770">IF(OR(ISERROR(VLOOKUP(CONCATENATE("ALI_",$C238,"_SEG_",$I238,"_PROV_",$D238),Catalogo_Precios,AH$8,FALSE)),L238=0),0,VLOOKUP(CONCATENATE("ALI_",$C238,"_SEG_",$I238,"_PROV_",$D238),Catalogo_Precios,AH$8,FALSE))</f>
        <v>2247</v>
      </c>
      <c r="AI238" s="57">
        <f t="shared" ref="AI238" si="2771">IF(OR(ISERROR(VLOOKUP(CONCATENATE("ALI_",$C238,"_SEG_",$I238,"_PROV_",$D238),Catalogo_Precios,AI$8,FALSE)),M238=0),0,VLOOKUP(CONCATENATE("ALI_",$C238,"_SEG_",$I238,"_PROV_",$D238),Catalogo_Precios,AI$8,FALSE))</f>
        <v>2247</v>
      </c>
      <c r="AJ238" s="57">
        <f t="shared" ref="AJ238" si="2772">IF(OR(ISERROR(VLOOKUP(CONCATENATE("ALI_",$C238,"_SEG_",$I238,"_PROV_",$D238),Catalogo_Precios,AJ$8,FALSE)),N238=0),0,VLOOKUP(CONCATENATE("ALI_",$C238,"_SEG_",$I238,"_PROV_",$D238),Catalogo_Precios,AJ$8,FALSE))</f>
        <v>2247</v>
      </c>
      <c r="AK238" s="57">
        <f t="shared" ref="AK238" si="2773">IF(OR(ISERROR(VLOOKUP(CONCATENATE("ALI_",$C238,"_SEG_",$I238,"_PROV_",$D238),Catalogo_Precios,AK$8,FALSE)),O238=0),0,VLOOKUP(CONCATENATE("ALI_",$C238,"_SEG_",$I238,"_PROV_",$D238),Catalogo_Precios,AK$8,FALSE))</f>
        <v>0</v>
      </c>
      <c r="AL238" s="53"/>
      <c r="AM238" s="59" t="str">
        <f t="shared" si="2358"/>
        <v>ALI_73_SEG_13</v>
      </c>
      <c r="AN238" s="59" t="str">
        <f t="shared" si="2359"/>
        <v>ALI_73_SEG_13_VAL_4634752.08</v>
      </c>
      <c r="AO238" s="60">
        <f t="shared" ref="AO238" si="2774">IF(OR(AB238="",AB238=0),0,COUNTIF(Codificacion,AM238))</f>
        <v>4</v>
      </c>
      <c r="AP238" s="61">
        <f t="array" ref="AP238">MIN(IF(Codificacion=AM238,Total_Cotizacion,""))</f>
        <v>4634752.0799999991</v>
      </c>
      <c r="AQ238" s="62" t="b">
        <f t="shared" si="2361"/>
        <v>1</v>
      </c>
      <c r="AR238" s="51" t="str">
        <f t="shared" ref="AR238" si="2775">IF(COUNTIF(Codificacion2,CONCATENATE(AM238,"_VAL_",AB238))&gt;1,"Empate","")</f>
        <v/>
      </c>
      <c r="AS238" s="63" t="str">
        <f t="shared" si="2363"/>
        <v>X</v>
      </c>
      <c r="AT238" s="59" t="str">
        <f t="shared" si="2364"/>
        <v>ALI_73_SEG_13_X</v>
      </c>
      <c r="AU238" s="63">
        <f t="shared" ref="AU238" si="2776">IF(AND(COUNTIF(Codificacion3,AT238)&lt;AO238),1,COUNTIF(Codificacion3,AT238))</f>
        <v>1</v>
      </c>
      <c r="AV238" s="62" t="str">
        <f t="shared" si="2366"/>
        <v>Cotizacion Seleccionada</v>
      </c>
      <c r="AW238" s="53"/>
      <c r="AX238" s="51" t="str">
        <f t="shared" si="2367"/>
        <v>ALI_73_SEG_13VERDADERO</v>
      </c>
      <c r="AY238" s="51">
        <f t="shared" si="2347"/>
        <v>1</v>
      </c>
      <c r="AZ238" s="64" t="b">
        <f t="shared" si="2368"/>
        <v>0</v>
      </c>
    </row>
    <row r="239" spans="1:52" x14ac:dyDescent="0.2">
      <c r="A239" s="50" t="str">
        <f t="shared" si="778"/>
        <v>ALI_73_SEG_14</v>
      </c>
      <c r="B239" s="51" t="s">
        <v>54</v>
      </c>
      <c r="C239" s="52">
        <v>73</v>
      </c>
      <c r="D239" s="52">
        <f t="shared" ref="D239" si="2777">IF(ISERROR(VLOOKUP(E239,Proveedores,2,FALSE)),"",VLOOKUP(E239,Proveedores,2,FALSE))</f>
        <v>2087</v>
      </c>
      <c r="E239" s="53" t="s">
        <v>55</v>
      </c>
      <c r="F239" s="54">
        <v>430</v>
      </c>
      <c r="G239" s="53" t="s">
        <v>61</v>
      </c>
      <c r="H239" s="53" t="s">
        <v>75</v>
      </c>
      <c r="I239" s="52">
        <v>14</v>
      </c>
      <c r="J239" s="53" t="s">
        <v>58</v>
      </c>
      <c r="K239" s="55">
        <v>44835</v>
      </c>
      <c r="L239" s="56">
        <v>505</v>
      </c>
      <c r="M239" s="56">
        <v>690</v>
      </c>
      <c r="N239" s="56">
        <v>1026</v>
      </c>
      <c r="O239" s="56">
        <v>0</v>
      </c>
      <c r="P239" s="57">
        <v>2247</v>
      </c>
      <c r="Q239" s="58">
        <v>0.08</v>
      </c>
      <c r="R239" s="57">
        <v>2067.2399999999998</v>
      </c>
      <c r="S239" s="57">
        <v>2247</v>
      </c>
      <c r="T239" s="58">
        <v>0.08</v>
      </c>
      <c r="U239" s="57">
        <v>2067.2399999999998</v>
      </c>
      <c r="V239" s="57">
        <v>2247</v>
      </c>
      <c r="W239" s="58">
        <v>0.08</v>
      </c>
      <c r="X239" s="57">
        <v>2067.2399999999998</v>
      </c>
      <c r="Y239" s="57">
        <v>0</v>
      </c>
      <c r="Z239" s="58"/>
      <c r="AA239" s="57">
        <v>0</v>
      </c>
      <c r="AB239" s="57">
        <v>4591340.0399999991</v>
      </c>
      <c r="AC239" s="53" t="str">
        <f t="shared" si="2349"/>
        <v>Registro Valido</v>
      </c>
      <c r="AD239" s="57">
        <f t="shared" ref="AD239" si="2778">IF(OR(ISERROR(VLOOKUP(CONCATENATE("ALI_",$C239,"_SEG_",$I239,"_PROV_",$D239),Catalogo_Precios,AD$8,FALSE)),L239=0),0,VLOOKUP(CONCATENATE("ALI_",$C239,"_SEG_",$I239,"_PROV_",$D239),Catalogo_Precios,AD$8,FALSE))</f>
        <v>2247</v>
      </c>
      <c r="AE239" s="57">
        <f t="shared" ref="AE239" si="2779">IF(OR(ISERROR(VLOOKUP(CONCATENATE("ALI_",$C239,"_SEG_",$I239,"_PROV_",$D239),Catalogo_Precios,AE$8,FALSE)),M239=0),0,VLOOKUP(CONCATENATE("ALI_",$C239,"_SEG_",$I239,"_PROV_",$D239),Catalogo_Precios,AE$8,FALSE))</f>
        <v>2247</v>
      </c>
      <c r="AF239" s="57">
        <f t="shared" ref="AF239" si="2780">IF(OR(ISERROR(VLOOKUP(CONCATENATE("ALI_",$C239,"_SEG_",$I239,"_PROV_",$D239),Catalogo_Precios,AF$8,FALSE)),N239=0),0,VLOOKUP(CONCATENATE("ALI_",$C239,"_SEG_",$I239,"_PROV_",$D239),Catalogo_Precios,AF$8,FALSE))</f>
        <v>2247</v>
      </c>
      <c r="AG239" s="57">
        <f t="shared" ref="AG239" si="2781">IF(OR(ISERROR(VLOOKUP(CONCATENATE("ALI_",$C239,"_SEG_",$I239,"_PROV_",$D239),Catalogo_Precios,AG$8,FALSE)),O239=0),0,VLOOKUP(CONCATENATE("ALI_",$C239,"_SEG_",$I239,"_PROV_",$D239),Catalogo_Precios,AG$8,FALSE))</f>
        <v>0</v>
      </c>
      <c r="AH239" s="57">
        <f t="shared" ref="AH239" si="2782">IF(OR(ISERROR(VLOOKUP(CONCATENATE("ALI_",$C239,"_SEG_",$I239,"_PROV_",$D239),Catalogo_Precios,AH$8,FALSE)),L239=0),0,VLOOKUP(CONCATENATE("ALI_",$C239,"_SEG_",$I239,"_PROV_",$D239),Catalogo_Precios,AH$8,FALSE))</f>
        <v>2247</v>
      </c>
      <c r="AI239" s="57">
        <f t="shared" ref="AI239" si="2783">IF(OR(ISERROR(VLOOKUP(CONCATENATE("ALI_",$C239,"_SEG_",$I239,"_PROV_",$D239),Catalogo_Precios,AI$8,FALSE)),M239=0),0,VLOOKUP(CONCATENATE("ALI_",$C239,"_SEG_",$I239,"_PROV_",$D239),Catalogo_Precios,AI$8,FALSE))</f>
        <v>2247</v>
      </c>
      <c r="AJ239" s="57">
        <f t="shared" ref="AJ239" si="2784">IF(OR(ISERROR(VLOOKUP(CONCATENATE("ALI_",$C239,"_SEG_",$I239,"_PROV_",$D239),Catalogo_Precios,AJ$8,FALSE)),N239=0),0,VLOOKUP(CONCATENATE("ALI_",$C239,"_SEG_",$I239,"_PROV_",$D239),Catalogo_Precios,AJ$8,FALSE))</f>
        <v>2247</v>
      </c>
      <c r="AK239" s="57">
        <f t="shared" ref="AK239" si="2785">IF(OR(ISERROR(VLOOKUP(CONCATENATE("ALI_",$C239,"_SEG_",$I239,"_PROV_",$D239),Catalogo_Precios,AK$8,FALSE)),O239=0),0,VLOOKUP(CONCATENATE("ALI_",$C239,"_SEG_",$I239,"_PROV_",$D239),Catalogo_Precios,AK$8,FALSE))</f>
        <v>0</v>
      </c>
      <c r="AL239" s="53"/>
      <c r="AM239" s="59" t="str">
        <f t="shared" si="2358"/>
        <v>ALI_73_SEG_14</v>
      </c>
      <c r="AN239" s="59" t="str">
        <f t="shared" si="2359"/>
        <v>ALI_73_SEG_14_VAL_4591340.04</v>
      </c>
      <c r="AO239" s="60">
        <f t="shared" ref="AO239" si="2786">IF(OR(AB239="",AB239=0),0,COUNTIF(Codificacion,AM239))</f>
        <v>4</v>
      </c>
      <c r="AP239" s="61">
        <f t="array" ref="AP239">MIN(IF(Codificacion=AM239,Total_Cotizacion,""))</f>
        <v>4591340.0399999991</v>
      </c>
      <c r="AQ239" s="62" t="b">
        <f t="shared" si="2361"/>
        <v>1</v>
      </c>
      <c r="AR239" s="51" t="str">
        <f t="shared" ref="AR239" si="2787">IF(COUNTIF(Codificacion2,CONCATENATE(AM239,"_VAL_",AB239))&gt;1,"Empate","")</f>
        <v/>
      </c>
      <c r="AS239" s="63" t="str">
        <f t="shared" si="2363"/>
        <v>X</v>
      </c>
      <c r="AT239" s="59" t="str">
        <f t="shared" si="2364"/>
        <v>ALI_73_SEG_14_X</v>
      </c>
      <c r="AU239" s="63">
        <f t="shared" ref="AU239" si="2788">IF(AND(COUNTIF(Codificacion3,AT239)&lt;AO239),1,COUNTIF(Codificacion3,AT239))</f>
        <v>1</v>
      </c>
      <c r="AV239" s="62" t="str">
        <f t="shared" si="2366"/>
        <v>Cotizacion Seleccionada</v>
      </c>
      <c r="AW239" s="53"/>
      <c r="AX239" s="51" t="str">
        <f t="shared" si="2367"/>
        <v>ALI_73_SEG_14VERDADERO</v>
      </c>
      <c r="AY239" s="51">
        <f t="shared" si="2347"/>
        <v>1</v>
      </c>
      <c r="AZ239" s="64" t="b">
        <f t="shared" si="2368"/>
        <v>0</v>
      </c>
    </row>
    <row r="240" spans="1:52" x14ac:dyDescent="0.2">
      <c r="A240" s="50" t="str">
        <f t="shared" si="778"/>
        <v>ALI_73_SEG_15</v>
      </c>
      <c r="B240" s="51" t="s">
        <v>54</v>
      </c>
      <c r="C240" s="52">
        <v>73</v>
      </c>
      <c r="D240" s="52">
        <f t="shared" ref="D240" si="2789">IF(ISERROR(VLOOKUP(E240,Proveedores,2,FALSE)),"",VLOOKUP(E240,Proveedores,2,FALSE))</f>
        <v>2087</v>
      </c>
      <c r="E240" s="53" t="s">
        <v>55</v>
      </c>
      <c r="F240" s="54">
        <v>431</v>
      </c>
      <c r="G240" s="53" t="s">
        <v>61</v>
      </c>
      <c r="H240" s="53" t="s">
        <v>75</v>
      </c>
      <c r="I240" s="52">
        <v>15</v>
      </c>
      <c r="J240" s="53" t="s">
        <v>58</v>
      </c>
      <c r="K240" s="55">
        <v>44835</v>
      </c>
      <c r="L240" s="56">
        <v>477</v>
      </c>
      <c r="M240" s="56">
        <v>652</v>
      </c>
      <c r="N240" s="56">
        <v>970</v>
      </c>
      <c r="O240" s="56">
        <v>0</v>
      </c>
      <c r="P240" s="57">
        <v>2247</v>
      </c>
      <c r="Q240" s="58">
        <v>0.08</v>
      </c>
      <c r="R240" s="57">
        <v>2067.2399999999998</v>
      </c>
      <c r="S240" s="57">
        <v>2247</v>
      </c>
      <c r="T240" s="58">
        <v>0.08</v>
      </c>
      <c r="U240" s="57">
        <v>2067.2399999999998</v>
      </c>
      <c r="V240" s="57">
        <v>2247</v>
      </c>
      <c r="W240" s="58">
        <v>0.08</v>
      </c>
      <c r="X240" s="57">
        <v>2067.2399999999998</v>
      </c>
      <c r="Y240" s="57">
        <v>0</v>
      </c>
      <c r="Z240" s="58"/>
      <c r="AA240" s="57">
        <v>0</v>
      </c>
      <c r="AB240" s="57">
        <v>4339136.76</v>
      </c>
      <c r="AC240" s="53" t="str">
        <f t="shared" si="2349"/>
        <v>Registro Valido</v>
      </c>
      <c r="AD240" s="57">
        <f t="shared" ref="AD240" si="2790">IF(OR(ISERROR(VLOOKUP(CONCATENATE("ALI_",$C240,"_SEG_",$I240,"_PROV_",$D240),Catalogo_Precios,AD$8,FALSE)),L240=0),0,VLOOKUP(CONCATENATE("ALI_",$C240,"_SEG_",$I240,"_PROV_",$D240),Catalogo_Precios,AD$8,FALSE))</f>
        <v>2247</v>
      </c>
      <c r="AE240" s="57">
        <f t="shared" ref="AE240" si="2791">IF(OR(ISERROR(VLOOKUP(CONCATENATE("ALI_",$C240,"_SEG_",$I240,"_PROV_",$D240),Catalogo_Precios,AE$8,FALSE)),M240=0),0,VLOOKUP(CONCATENATE("ALI_",$C240,"_SEG_",$I240,"_PROV_",$D240),Catalogo_Precios,AE$8,FALSE))</f>
        <v>2247</v>
      </c>
      <c r="AF240" s="57">
        <f t="shared" ref="AF240" si="2792">IF(OR(ISERROR(VLOOKUP(CONCATENATE("ALI_",$C240,"_SEG_",$I240,"_PROV_",$D240),Catalogo_Precios,AF$8,FALSE)),N240=0),0,VLOOKUP(CONCATENATE("ALI_",$C240,"_SEG_",$I240,"_PROV_",$D240),Catalogo_Precios,AF$8,FALSE))</f>
        <v>2247</v>
      </c>
      <c r="AG240" s="57">
        <f t="shared" ref="AG240" si="2793">IF(OR(ISERROR(VLOOKUP(CONCATENATE("ALI_",$C240,"_SEG_",$I240,"_PROV_",$D240),Catalogo_Precios,AG$8,FALSE)),O240=0),0,VLOOKUP(CONCATENATE("ALI_",$C240,"_SEG_",$I240,"_PROV_",$D240),Catalogo_Precios,AG$8,FALSE))</f>
        <v>0</v>
      </c>
      <c r="AH240" s="57">
        <f t="shared" ref="AH240" si="2794">IF(OR(ISERROR(VLOOKUP(CONCATENATE("ALI_",$C240,"_SEG_",$I240,"_PROV_",$D240),Catalogo_Precios,AH$8,FALSE)),L240=0),0,VLOOKUP(CONCATENATE("ALI_",$C240,"_SEG_",$I240,"_PROV_",$D240),Catalogo_Precios,AH$8,FALSE))</f>
        <v>2247</v>
      </c>
      <c r="AI240" s="57">
        <f t="shared" ref="AI240" si="2795">IF(OR(ISERROR(VLOOKUP(CONCATENATE("ALI_",$C240,"_SEG_",$I240,"_PROV_",$D240),Catalogo_Precios,AI$8,FALSE)),M240=0),0,VLOOKUP(CONCATENATE("ALI_",$C240,"_SEG_",$I240,"_PROV_",$D240),Catalogo_Precios,AI$8,FALSE))</f>
        <v>2247</v>
      </c>
      <c r="AJ240" s="57">
        <f t="shared" ref="AJ240" si="2796">IF(OR(ISERROR(VLOOKUP(CONCATENATE("ALI_",$C240,"_SEG_",$I240,"_PROV_",$D240),Catalogo_Precios,AJ$8,FALSE)),N240=0),0,VLOOKUP(CONCATENATE("ALI_",$C240,"_SEG_",$I240,"_PROV_",$D240),Catalogo_Precios,AJ$8,FALSE))</f>
        <v>2247</v>
      </c>
      <c r="AK240" s="57">
        <f t="shared" ref="AK240" si="2797">IF(OR(ISERROR(VLOOKUP(CONCATENATE("ALI_",$C240,"_SEG_",$I240,"_PROV_",$D240),Catalogo_Precios,AK$8,FALSE)),O240=0),0,VLOOKUP(CONCATENATE("ALI_",$C240,"_SEG_",$I240,"_PROV_",$D240),Catalogo_Precios,AK$8,FALSE))</f>
        <v>0</v>
      </c>
      <c r="AL240" s="53"/>
      <c r="AM240" s="59" t="str">
        <f t="shared" si="2358"/>
        <v>ALI_73_SEG_15</v>
      </c>
      <c r="AN240" s="59" t="str">
        <f t="shared" si="2359"/>
        <v>ALI_73_SEG_15_VAL_4339136.76</v>
      </c>
      <c r="AO240" s="60">
        <f t="shared" ref="AO240" si="2798">IF(OR(AB240="",AB240=0),0,COUNTIF(Codificacion,AM240))</f>
        <v>4</v>
      </c>
      <c r="AP240" s="61">
        <f t="array" ref="AP240">MIN(IF(Codificacion=AM240,Total_Cotizacion,""))</f>
        <v>4339136.76</v>
      </c>
      <c r="AQ240" s="62" t="b">
        <f t="shared" si="2361"/>
        <v>1</v>
      </c>
      <c r="AR240" s="51" t="str">
        <f t="shared" ref="AR240" si="2799">IF(COUNTIF(Codificacion2,CONCATENATE(AM240,"_VAL_",AB240))&gt;1,"Empate","")</f>
        <v/>
      </c>
      <c r="AS240" s="63" t="str">
        <f t="shared" si="2363"/>
        <v>X</v>
      </c>
      <c r="AT240" s="59" t="str">
        <f t="shared" si="2364"/>
        <v>ALI_73_SEG_15_X</v>
      </c>
      <c r="AU240" s="63">
        <f t="shared" ref="AU240" si="2800">IF(AND(COUNTIF(Codificacion3,AT240)&lt;AO240),1,COUNTIF(Codificacion3,AT240))</f>
        <v>1</v>
      </c>
      <c r="AV240" s="62" t="str">
        <f t="shared" si="2366"/>
        <v>Cotizacion Seleccionada</v>
      </c>
      <c r="AW240" s="53"/>
      <c r="AX240" s="51" t="str">
        <f t="shared" si="2367"/>
        <v>ALI_73_SEG_15VERDADERO</v>
      </c>
      <c r="AY240" s="51">
        <f t="shared" si="2347"/>
        <v>1</v>
      </c>
      <c r="AZ240" s="64" t="b">
        <f t="shared" si="2368"/>
        <v>0</v>
      </c>
    </row>
    <row r="241" spans="1:52" x14ac:dyDescent="0.2">
      <c r="A241" s="50" t="str">
        <f t="shared" si="778"/>
        <v>ALI_39_SEG_1</v>
      </c>
      <c r="B241" s="51" t="s">
        <v>54</v>
      </c>
      <c r="C241" s="52">
        <v>39</v>
      </c>
      <c r="D241" s="52">
        <f t="shared" ref="D241" si="2801">IF(ISERROR(VLOOKUP(E241,Proveedores,2,FALSE)),"",VLOOKUP(E241,Proveedores,2,FALSE))</f>
        <v>2087</v>
      </c>
      <c r="E241" s="53" t="s">
        <v>55</v>
      </c>
      <c r="F241" s="54">
        <v>462</v>
      </c>
      <c r="G241" s="53" t="s">
        <v>61</v>
      </c>
      <c r="H241" s="53" t="s">
        <v>76</v>
      </c>
      <c r="I241" s="52">
        <v>1</v>
      </c>
      <c r="J241" s="53" t="s">
        <v>58</v>
      </c>
      <c r="K241" s="55">
        <v>44835</v>
      </c>
      <c r="L241" s="56">
        <v>15220</v>
      </c>
      <c r="M241" s="56">
        <v>17655</v>
      </c>
      <c r="N241" s="56">
        <v>12113</v>
      </c>
      <c r="O241" s="56">
        <v>678</v>
      </c>
      <c r="P241" s="57">
        <v>772</v>
      </c>
      <c r="Q241" s="58"/>
      <c r="R241" s="57">
        <v>772</v>
      </c>
      <c r="S241" s="57">
        <v>772</v>
      </c>
      <c r="T241" s="58"/>
      <c r="U241" s="57">
        <v>772</v>
      </c>
      <c r="V241" s="57">
        <v>772</v>
      </c>
      <c r="W241" s="58"/>
      <c r="X241" s="57">
        <v>772</v>
      </c>
      <c r="Y241" s="57">
        <v>772</v>
      </c>
      <c r="Z241" s="58"/>
      <c r="AA241" s="57">
        <v>772</v>
      </c>
      <c r="AB241" s="57">
        <v>35254152</v>
      </c>
      <c r="AC241" s="53" t="str">
        <f t="shared" si="2349"/>
        <v>Registro Valido</v>
      </c>
      <c r="AD241" s="57">
        <f t="shared" ref="AD241" si="2802">IF(OR(ISERROR(VLOOKUP(CONCATENATE("ALI_",$C241,"_SEG_",$I241,"_PROV_",$D241),Catalogo_Precios,AD$8,FALSE)),L241=0),0,VLOOKUP(CONCATENATE("ALI_",$C241,"_SEG_",$I241,"_PROV_",$D241),Catalogo_Precios,AD$8,FALSE))</f>
        <v>772</v>
      </c>
      <c r="AE241" s="57">
        <f t="shared" ref="AE241" si="2803">IF(OR(ISERROR(VLOOKUP(CONCATENATE("ALI_",$C241,"_SEG_",$I241,"_PROV_",$D241),Catalogo_Precios,AE$8,FALSE)),M241=0),0,VLOOKUP(CONCATENATE("ALI_",$C241,"_SEG_",$I241,"_PROV_",$D241),Catalogo_Precios,AE$8,FALSE))</f>
        <v>772</v>
      </c>
      <c r="AF241" s="57">
        <f t="shared" ref="AF241" si="2804">IF(OR(ISERROR(VLOOKUP(CONCATENATE("ALI_",$C241,"_SEG_",$I241,"_PROV_",$D241),Catalogo_Precios,AF$8,FALSE)),N241=0),0,VLOOKUP(CONCATENATE("ALI_",$C241,"_SEG_",$I241,"_PROV_",$D241),Catalogo_Precios,AF$8,FALSE))</f>
        <v>772</v>
      </c>
      <c r="AG241" s="57">
        <f t="shared" ref="AG241" si="2805">IF(OR(ISERROR(VLOOKUP(CONCATENATE("ALI_",$C241,"_SEG_",$I241,"_PROV_",$D241),Catalogo_Precios,AG$8,FALSE)),O241=0),0,VLOOKUP(CONCATENATE("ALI_",$C241,"_SEG_",$I241,"_PROV_",$D241),Catalogo_Precios,AG$8,FALSE))</f>
        <v>772</v>
      </c>
      <c r="AH241" s="57">
        <f t="shared" ref="AH241" si="2806">IF(OR(ISERROR(VLOOKUP(CONCATENATE("ALI_",$C241,"_SEG_",$I241,"_PROV_",$D241),Catalogo_Precios,AH$8,FALSE)),L241=0),0,VLOOKUP(CONCATENATE("ALI_",$C241,"_SEG_",$I241,"_PROV_",$D241),Catalogo_Precios,AH$8,FALSE))</f>
        <v>772</v>
      </c>
      <c r="AI241" s="57">
        <f t="shared" ref="AI241" si="2807">IF(OR(ISERROR(VLOOKUP(CONCATENATE("ALI_",$C241,"_SEG_",$I241,"_PROV_",$D241),Catalogo_Precios,AI$8,FALSE)),M241=0),0,VLOOKUP(CONCATENATE("ALI_",$C241,"_SEG_",$I241,"_PROV_",$D241),Catalogo_Precios,AI$8,FALSE))</f>
        <v>772</v>
      </c>
      <c r="AJ241" s="57">
        <f t="shared" ref="AJ241" si="2808">IF(OR(ISERROR(VLOOKUP(CONCATENATE("ALI_",$C241,"_SEG_",$I241,"_PROV_",$D241),Catalogo_Precios,AJ$8,FALSE)),N241=0),0,VLOOKUP(CONCATENATE("ALI_",$C241,"_SEG_",$I241,"_PROV_",$D241),Catalogo_Precios,AJ$8,FALSE))</f>
        <v>772</v>
      </c>
      <c r="AK241" s="57">
        <f t="shared" ref="AK241" si="2809">IF(OR(ISERROR(VLOOKUP(CONCATENATE("ALI_",$C241,"_SEG_",$I241,"_PROV_",$D241),Catalogo_Precios,AK$8,FALSE)),O241=0),0,VLOOKUP(CONCATENATE("ALI_",$C241,"_SEG_",$I241,"_PROV_",$D241),Catalogo_Precios,AK$8,FALSE))</f>
        <v>772</v>
      </c>
      <c r="AL241" s="53"/>
      <c r="AM241" s="59" t="str">
        <f t="shared" si="2358"/>
        <v>ALI_39_SEG_1</v>
      </c>
      <c r="AN241" s="59" t="str">
        <f t="shared" si="2359"/>
        <v>ALI_39_SEG_1_VAL_35254152</v>
      </c>
      <c r="AO241" s="60">
        <f t="shared" ref="AO241" si="2810">IF(OR(AB241="",AB241=0),0,COUNTIF(Codificacion,AM241))</f>
        <v>2</v>
      </c>
      <c r="AP241" s="61">
        <f t="array" ref="AP241">MIN(IF(Codificacion=AM241,Total_Cotizacion,""))</f>
        <v>35254152</v>
      </c>
      <c r="AQ241" s="62" t="b">
        <f t="shared" si="2361"/>
        <v>1</v>
      </c>
      <c r="AR241" s="51" t="str">
        <f t="shared" ref="AR241" si="2811">IF(COUNTIF(Codificacion2,CONCATENATE(AM241,"_VAL_",AB241))&gt;1,"Empate","")</f>
        <v/>
      </c>
      <c r="AS241" s="63" t="str">
        <f t="shared" si="2363"/>
        <v>X</v>
      </c>
      <c r="AT241" s="59" t="str">
        <f t="shared" si="2364"/>
        <v>ALI_39_SEG_1_X</v>
      </c>
      <c r="AU241" s="63">
        <f t="shared" ref="AU241" si="2812">IF(AND(COUNTIF(Codificacion3,AT241)&lt;AO241),1,COUNTIF(Codificacion3,AT241))</f>
        <v>1</v>
      </c>
      <c r="AV241" s="62" t="str">
        <f t="shared" si="2366"/>
        <v>Cotizacion Seleccionada</v>
      </c>
      <c r="AW241" s="53"/>
      <c r="AX241" s="51" t="str">
        <f t="shared" si="2367"/>
        <v>ALI_39_SEG_1VERDADERO</v>
      </c>
      <c r="AY241" s="51">
        <f t="shared" si="2347"/>
        <v>1</v>
      </c>
      <c r="AZ241" s="64" t="b">
        <f t="shared" si="2368"/>
        <v>0</v>
      </c>
    </row>
    <row r="242" spans="1:52" x14ac:dyDescent="0.2">
      <c r="A242" s="50" t="str">
        <f t="shared" si="778"/>
        <v>ALI_39_SEG_2</v>
      </c>
      <c r="B242" s="51" t="s">
        <v>54</v>
      </c>
      <c r="C242" s="52">
        <v>39</v>
      </c>
      <c r="D242" s="52">
        <f t="shared" ref="D242" si="2813">IF(ISERROR(VLOOKUP(E242,Proveedores,2,FALSE)),"",VLOOKUP(E242,Proveedores,2,FALSE))</f>
        <v>2087</v>
      </c>
      <c r="E242" s="53" t="s">
        <v>55</v>
      </c>
      <c r="F242" s="54">
        <v>463</v>
      </c>
      <c r="G242" s="53" t="s">
        <v>61</v>
      </c>
      <c r="H242" s="53" t="s">
        <v>76</v>
      </c>
      <c r="I242" s="52">
        <v>2</v>
      </c>
      <c r="J242" s="53" t="s">
        <v>58</v>
      </c>
      <c r="K242" s="55">
        <v>44835</v>
      </c>
      <c r="L242" s="56">
        <v>15568</v>
      </c>
      <c r="M242" s="56">
        <v>18053</v>
      </c>
      <c r="N242" s="56">
        <v>12383</v>
      </c>
      <c r="O242" s="56">
        <v>694</v>
      </c>
      <c r="P242" s="57">
        <v>772</v>
      </c>
      <c r="Q242" s="58"/>
      <c r="R242" s="57">
        <v>772</v>
      </c>
      <c r="S242" s="57">
        <v>772</v>
      </c>
      <c r="T242" s="58"/>
      <c r="U242" s="57">
        <v>772</v>
      </c>
      <c r="V242" s="57">
        <v>772</v>
      </c>
      <c r="W242" s="58"/>
      <c r="X242" s="57">
        <v>772</v>
      </c>
      <c r="Y242" s="57">
        <v>772</v>
      </c>
      <c r="Z242" s="58"/>
      <c r="AA242" s="57">
        <v>772</v>
      </c>
      <c r="AB242" s="57">
        <v>36050856</v>
      </c>
      <c r="AC242" s="53" t="str">
        <f t="shared" si="2349"/>
        <v>Registro Valido</v>
      </c>
      <c r="AD242" s="57">
        <f t="shared" ref="AD242" si="2814">IF(OR(ISERROR(VLOOKUP(CONCATENATE("ALI_",$C242,"_SEG_",$I242,"_PROV_",$D242),Catalogo_Precios,AD$8,FALSE)),L242=0),0,VLOOKUP(CONCATENATE("ALI_",$C242,"_SEG_",$I242,"_PROV_",$D242),Catalogo_Precios,AD$8,FALSE))</f>
        <v>772</v>
      </c>
      <c r="AE242" s="57">
        <f t="shared" ref="AE242" si="2815">IF(OR(ISERROR(VLOOKUP(CONCATENATE("ALI_",$C242,"_SEG_",$I242,"_PROV_",$D242),Catalogo_Precios,AE$8,FALSE)),M242=0),0,VLOOKUP(CONCATENATE("ALI_",$C242,"_SEG_",$I242,"_PROV_",$D242),Catalogo_Precios,AE$8,FALSE))</f>
        <v>772</v>
      </c>
      <c r="AF242" s="57">
        <f t="shared" ref="AF242" si="2816">IF(OR(ISERROR(VLOOKUP(CONCATENATE("ALI_",$C242,"_SEG_",$I242,"_PROV_",$D242),Catalogo_Precios,AF$8,FALSE)),N242=0),0,VLOOKUP(CONCATENATE("ALI_",$C242,"_SEG_",$I242,"_PROV_",$D242),Catalogo_Precios,AF$8,FALSE))</f>
        <v>772</v>
      </c>
      <c r="AG242" s="57">
        <f t="shared" ref="AG242" si="2817">IF(OR(ISERROR(VLOOKUP(CONCATENATE("ALI_",$C242,"_SEG_",$I242,"_PROV_",$D242),Catalogo_Precios,AG$8,FALSE)),O242=0),0,VLOOKUP(CONCATENATE("ALI_",$C242,"_SEG_",$I242,"_PROV_",$D242),Catalogo_Precios,AG$8,FALSE))</f>
        <v>772</v>
      </c>
      <c r="AH242" s="57">
        <f t="shared" ref="AH242" si="2818">IF(OR(ISERROR(VLOOKUP(CONCATENATE("ALI_",$C242,"_SEG_",$I242,"_PROV_",$D242),Catalogo_Precios,AH$8,FALSE)),L242=0),0,VLOOKUP(CONCATENATE("ALI_",$C242,"_SEG_",$I242,"_PROV_",$D242),Catalogo_Precios,AH$8,FALSE))</f>
        <v>772</v>
      </c>
      <c r="AI242" s="57">
        <f t="shared" ref="AI242" si="2819">IF(OR(ISERROR(VLOOKUP(CONCATENATE("ALI_",$C242,"_SEG_",$I242,"_PROV_",$D242),Catalogo_Precios,AI$8,FALSE)),M242=0),0,VLOOKUP(CONCATENATE("ALI_",$C242,"_SEG_",$I242,"_PROV_",$D242),Catalogo_Precios,AI$8,FALSE))</f>
        <v>772</v>
      </c>
      <c r="AJ242" s="57">
        <f t="shared" ref="AJ242" si="2820">IF(OR(ISERROR(VLOOKUP(CONCATENATE("ALI_",$C242,"_SEG_",$I242,"_PROV_",$D242),Catalogo_Precios,AJ$8,FALSE)),N242=0),0,VLOOKUP(CONCATENATE("ALI_",$C242,"_SEG_",$I242,"_PROV_",$D242),Catalogo_Precios,AJ$8,FALSE))</f>
        <v>772</v>
      </c>
      <c r="AK242" s="57">
        <f t="shared" ref="AK242" si="2821">IF(OR(ISERROR(VLOOKUP(CONCATENATE("ALI_",$C242,"_SEG_",$I242,"_PROV_",$D242),Catalogo_Precios,AK$8,FALSE)),O242=0),0,VLOOKUP(CONCATENATE("ALI_",$C242,"_SEG_",$I242,"_PROV_",$D242),Catalogo_Precios,AK$8,FALSE))</f>
        <v>772</v>
      </c>
      <c r="AL242" s="53"/>
      <c r="AM242" s="59" t="str">
        <f t="shared" si="2358"/>
        <v>ALI_39_SEG_2</v>
      </c>
      <c r="AN242" s="59" t="str">
        <f t="shared" si="2359"/>
        <v>ALI_39_SEG_2_VAL_36050856</v>
      </c>
      <c r="AO242" s="60">
        <f t="shared" ref="AO242" si="2822">IF(OR(AB242="",AB242=0),0,COUNTIF(Codificacion,AM242))</f>
        <v>2</v>
      </c>
      <c r="AP242" s="61">
        <f t="array" ref="AP242">MIN(IF(Codificacion=AM242,Total_Cotizacion,""))</f>
        <v>36050856</v>
      </c>
      <c r="AQ242" s="62" t="b">
        <f t="shared" si="2361"/>
        <v>1</v>
      </c>
      <c r="AR242" s="51" t="str">
        <f t="shared" ref="AR242" si="2823">IF(COUNTIF(Codificacion2,CONCATENATE(AM242,"_VAL_",AB242))&gt;1,"Empate","")</f>
        <v/>
      </c>
      <c r="AS242" s="63" t="str">
        <f t="shared" si="2363"/>
        <v>X</v>
      </c>
      <c r="AT242" s="59" t="str">
        <f t="shared" si="2364"/>
        <v>ALI_39_SEG_2_X</v>
      </c>
      <c r="AU242" s="63">
        <f t="shared" ref="AU242" si="2824">IF(AND(COUNTIF(Codificacion3,AT242)&lt;AO242),1,COUNTIF(Codificacion3,AT242))</f>
        <v>1</v>
      </c>
      <c r="AV242" s="62" t="str">
        <f t="shared" si="2366"/>
        <v>Cotizacion Seleccionada</v>
      </c>
      <c r="AW242" s="53"/>
      <c r="AX242" s="51" t="str">
        <f t="shared" si="2367"/>
        <v>ALI_39_SEG_2VERDADERO</v>
      </c>
      <c r="AY242" s="51">
        <f t="shared" si="2347"/>
        <v>1</v>
      </c>
      <c r="AZ242" s="64" t="b">
        <f t="shared" si="2368"/>
        <v>0</v>
      </c>
    </row>
    <row r="243" spans="1:52" x14ac:dyDescent="0.2">
      <c r="A243" s="50" t="str">
        <f t="shared" si="778"/>
        <v>ALI_39_SEG_3</v>
      </c>
      <c r="B243" s="51" t="s">
        <v>54</v>
      </c>
      <c r="C243" s="52">
        <v>39</v>
      </c>
      <c r="D243" s="52">
        <f t="shared" ref="D243" si="2825">IF(ISERROR(VLOOKUP(E243,Proveedores,2,FALSE)),"",VLOOKUP(E243,Proveedores,2,FALSE))</f>
        <v>2087</v>
      </c>
      <c r="E243" s="53" t="s">
        <v>55</v>
      </c>
      <c r="F243" s="54">
        <v>464</v>
      </c>
      <c r="G243" s="53" t="s">
        <v>61</v>
      </c>
      <c r="H243" s="53" t="s">
        <v>76</v>
      </c>
      <c r="I243" s="52">
        <v>3</v>
      </c>
      <c r="J243" s="53" t="s">
        <v>58</v>
      </c>
      <c r="K243" s="55">
        <v>44835</v>
      </c>
      <c r="L243" s="56">
        <v>15472</v>
      </c>
      <c r="M243" s="56">
        <v>17945</v>
      </c>
      <c r="N243" s="56">
        <v>12311</v>
      </c>
      <c r="O243" s="56">
        <v>689</v>
      </c>
      <c r="P243" s="57">
        <v>772</v>
      </c>
      <c r="Q243" s="58"/>
      <c r="R243" s="57">
        <v>772</v>
      </c>
      <c r="S243" s="57">
        <v>772</v>
      </c>
      <c r="T243" s="58"/>
      <c r="U243" s="57">
        <v>772</v>
      </c>
      <c r="V243" s="57">
        <v>772</v>
      </c>
      <c r="W243" s="58"/>
      <c r="X243" s="57">
        <v>772</v>
      </c>
      <c r="Y243" s="57">
        <v>772</v>
      </c>
      <c r="Z243" s="58"/>
      <c r="AA243" s="57">
        <v>772</v>
      </c>
      <c r="AB243" s="57">
        <v>35833924</v>
      </c>
      <c r="AC243" s="53" t="str">
        <f t="shared" si="2349"/>
        <v>Registro Valido</v>
      </c>
      <c r="AD243" s="57">
        <f t="shared" ref="AD243" si="2826">IF(OR(ISERROR(VLOOKUP(CONCATENATE("ALI_",$C243,"_SEG_",$I243,"_PROV_",$D243),Catalogo_Precios,AD$8,FALSE)),L243=0),0,VLOOKUP(CONCATENATE("ALI_",$C243,"_SEG_",$I243,"_PROV_",$D243),Catalogo_Precios,AD$8,FALSE))</f>
        <v>772</v>
      </c>
      <c r="AE243" s="57">
        <f t="shared" ref="AE243" si="2827">IF(OR(ISERROR(VLOOKUP(CONCATENATE("ALI_",$C243,"_SEG_",$I243,"_PROV_",$D243),Catalogo_Precios,AE$8,FALSE)),M243=0),0,VLOOKUP(CONCATENATE("ALI_",$C243,"_SEG_",$I243,"_PROV_",$D243),Catalogo_Precios,AE$8,FALSE))</f>
        <v>772</v>
      </c>
      <c r="AF243" s="57">
        <f t="shared" ref="AF243" si="2828">IF(OR(ISERROR(VLOOKUP(CONCATENATE("ALI_",$C243,"_SEG_",$I243,"_PROV_",$D243),Catalogo_Precios,AF$8,FALSE)),N243=0),0,VLOOKUP(CONCATENATE("ALI_",$C243,"_SEG_",$I243,"_PROV_",$D243),Catalogo_Precios,AF$8,FALSE))</f>
        <v>772</v>
      </c>
      <c r="AG243" s="57">
        <f t="shared" ref="AG243" si="2829">IF(OR(ISERROR(VLOOKUP(CONCATENATE("ALI_",$C243,"_SEG_",$I243,"_PROV_",$D243),Catalogo_Precios,AG$8,FALSE)),O243=0),0,VLOOKUP(CONCATENATE("ALI_",$C243,"_SEG_",$I243,"_PROV_",$D243),Catalogo_Precios,AG$8,FALSE))</f>
        <v>772</v>
      </c>
      <c r="AH243" s="57">
        <f t="shared" ref="AH243" si="2830">IF(OR(ISERROR(VLOOKUP(CONCATENATE("ALI_",$C243,"_SEG_",$I243,"_PROV_",$D243),Catalogo_Precios,AH$8,FALSE)),L243=0),0,VLOOKUP(CONCATENATE("ALI_",$C243,"_SEG_",$I243,"_PROV_",$D243),Catalogo_Precios,AH$8,FALSE))</f>
        <v>772</v>
      </c>
      <c r="AI243" s="57">
        <f t="shared" ref="AI243" si="2831">IF(OR(ISERROR(VLOOKUP(CONCATENATE("ALI_",$C243,"_SEG_",$I243,"_PROV_",$D243),Catalogo_Precios,AI$8,FALSE)),M243=0),0,VLOOKUP(CONCATENATE("ALI_",$C243,"_SEG_",$I243,"_PROV_",$D243),Catalogo_Precios,AI$8,FALSE))</f>
        <v>772</v>
      </c>
      <c r="AJ243" s="57">
        <f t="shared" ref="AJ243" si="2832">IF(OR(ISERROR(VLOOKUP(CONCATENATE("ALI_",$C243,"_SEG_",$I243,"_PROV_",$D243),Catalogo_Precios,AJ$8,FALSE)),N243=0),0,VLOOKUP(CONCATENATE("ALI_",$C243,"_SEG_",$I243,"_PROV_",$D243),Catalogo_Precios,AJ$8,FALSE))</f>
        <v>772</v>
      </c>
      <c r="AK243" s="57">
        <f t="shared" ref="AK243" si="2833">IF(OR(ISERROR(VLOOKUP(CONCATENATE("ALI_",$C243,"_SEG_",$I243,"_PROV_",$D243),Catalogo_Precios,AK$8,FALSE)),O243=0),0,VLOOKUP(CONCATENATE("ALI_",$C243,"_SEG_",$I243,"_PROV_",$D243),Catalogo_Precios,AK$8,FALSE))</f>
        <v>772</v>
      </c>
      <c r="AL243" s="53"/>
      <c r="AM243" s="59" t="str">
        <f t="shared" si="2358"/>
        <v>ALI_39_SEG_3</v>
      </c>
      <c r="AN243" s="59" t="str">
        <f t="shared" si="2359"/>
        <v>ALI_39_SEG_3_VAL_35833924</v>
      </c>
      <c r="AO243" s="60">
        <f t="shared" ref="AO243" si="2834">IF(OR(AB243="",AB243=0),0,COUNTIF(Codificacion,AM243))</f>
        <v>2</v>
      </c>
      <c r="AP243" s="61">
        <f t="array" ref="AP243">MIN(IF(Codificacion=AM243,Total_Cotizacion,""))</f>
        <v>35833924</v>
      </c>
      <c r="AQ243" s="62" t="b">
        <f t="shared" si="2361"/>
        <v>1</v>
      </c>
      <c r="AR243" s="51" t="str">
        <f t="shared" ref="AR243" si="2835">IF(COUNTIF(Codificacion2,CONCATENATE(AM243,"_VAL_",AB243))&gt;1,"Empate","")</f>
        <v/>
      </c>
      <c r="AS243" s="63" t="str">
        <f t="shared" si="2363"/>
        <v>X</v>
      </c>
      <c r="AT243" s="59" t="str">
        <f t="shared" si="2364"/>
        <v>ALI_39_SEG_3_X</v>
      </c>
      <c r="AU243" s="63">
        <f t="shared" ref="AU243" si="2836">IF(AND(COUNTIF(Codificacion3,AT243)&lt;AO243),1,COUNTIF(Codificacion3,AT243))</f>
        <v>1</v>
      </c>
      <c r="AV243" s="62" t="str">
        <f t="shared" si="2366"/>
        <v>Cotizacion Seleccionada</v>
      </c>
      <c r="AW243" s="53"/>
      <c r="AX243" s="51" t="str">
        <f t="shared" si="2367"/>
        <v>ALI_39_SEG_3VERDADERO</v>
      </c>
      <c r="AY243" s="51">
        <f t="shared" si="2347"/>
        <v>1</v>
      </c>
      <c r="AZ243" s="64" t="b">
        <f t="shared" si="2368"/>
        <v>0</v>
      </c>
    </row>
    <row r="244" spans="1:52" x14ac:dyDescent="0.2">
      <c r="A244" s="50" t="str">
        <f t="shared" si="778"/>
        <v>ALI_39_SEG_4</v>
      </c>
      <c r="B244" s="51" t="s">
        <v>54</v>
      </c>
      <c r="C244" s="52">
        <v>39</v>
      </c>
      <c r="D244" s="52">
        <f t="shared" ref="D244" si="2837">IF(ISERROR(VLOOKUP(E244,Proveedores,2,FALSE)),"",VLOOKUP(E244,Proveedores,2,FALSE))</f>
        <v>2087</v>
      </c>
      <c r="E244" s="53" t="s">
        <v>55</v>
      </c>
      <c r="F244" s="54">
        <v>465</v>
      </c>
      <c r="G244" s="53" t="s">
        <v>61</v>
      </c>
      <c r="H244" s="53" t="s">
        <v>76</v>
      </c>
      <c r="I244" s="52">
        <v>4</v>
      </c>
      <c r="J244" s="53" t="s">
        <v>58</v>
      </c>
      <c r="K244" s="55">
        <v>44835</v>
      </c>
      <c r="L244" s="56">
        <v>16484</v>
      </c>
      <c r="M244" s="56">
        <v>19119</v>
      </c>
      <c r="N244" s="56">
        <v>13118</v>
      </c>
      <c r="O244" s="56">
        <v>735</v>
      </c>
      <c r="P244" s="57">
        <v>772</v>
      </c>
      <c r="Q244" s="58"/>
      <c r="R244" s="57">
        <v>772</v>
      </c>
      <c r="S244" s="57">
        <v>772</v>
      </c>
      <c r="T244" s="58"/>
      <c r="U244" s="57">
        <v>772</v>
      </c>
      <c r="V244" s="57">
        <v>772</v>
      </c>
      <c r="W244" s="58"/>
      <c r="X244" s="57">
        <v>772</v>
      </c>
      <c r="Y244" s="57">
        <v>772</v>
      </c>
      <c r="Z244" s="58"/>
      <c r="AA244" s="57">
        <v>772</v>
      </c>
      <c r="AB244" s="57">
        <v>38180032</v>
      </c>
      <c r="AC244" s="53" t="str">
        <f t="shared" si="2349"/>
        <v>Registro Valido</v>
      </c>
      <c r="AD244" s="57">
        <f t="shared" ref="AD244" si="2838">IF(OR(ISERROR(VLOOKUP(CONCATENATE("ALI_",$C244,"_SEG_",$I244,"_PROV_",$D244),Catalogo_Precios,AD$8,FALSE)),L244=0),0,VLOOKUP(CONCATENATE("ALI_",$C244,"_SEG_",$I244,"_PROV_",$D244),Catalogo_Precios,AD$8,FALSE))</f>
        <v>772</v>
      </c>
      <c r="AE244" s="57">
        <f t="shared" ref="AE244" si="2839">IF(OR(ISERROR(VLOOKUP(CONCATENATE("ALI_",$C244,"_SEG_",$I244,"_PROV_",$D244),Catalogo_Precios,AE$8,FALSE)),M244=0),0,VLOOKUP(CONCATENATE("ALI_",$C244,"_SEG_",$I244,"_PROV_",$D244),Catalogo_Precios,AE$8,FALSE))</f>
        <v>772</v>
      </c>
      <c r="AF244" s="57">
        <f t="shared" ref="AF244" si="2840">IF(OR(ISERROR(VLOOKUP(CONCATENATE("ALI_",$C244,"_SEG_",$I244,"_PROV_",$D244),Catalogo_Precios,AF$8,FALSE)),N244=0),0,VLOOKUP(CONCATENATE("ALI_",$C244,"_SEG_",$I244,"_PROV_",$D244),Catalogo_Precios,AF$8,FALSE))</f>
        <v>772</v>
      </c>
      <c r="AG244" s="57">
        <f t="shared" ref="AG244" si="2841">IF(OR(ISERROR(VLOOKUP(CONCATENATE("ALI_",$C244,"_SEG_",$I244,"_PROV_",$D244),Catalogo_Precios,AG$8,FALSE)),O244=0),0,VLOOKUP(CONCATENATE("ALI_",$C244,"_SEG_",$I244,"_PROV_",$D244),Catalogo_Precios,AG$8,FALSE))</f>
        <v>772</v>
      </c>
      <c r="AH244" s="57">
        <f t="shared" ref="AH244" si="2842">IF(OR(ISERROR(VLOOKUP(CONCATENATE("ALI_",$C244,"_SEG_",$I244,"_PROV_",$D244),Catalogo_Precios,AH$8,FALSE)),L244=0),0,VLOOKUP(CONCATENATE("ALI_",$C244,"_SEG_",$I244,"_PROV_",$D244),Catalogo_Precios,AH$8,FALSE))</f>
        <v>772</v>
      </c>
      <c r="AI244" s="57">
        <f t="shared" ref="AI244" si="2843">IF(OR(ISERROR(VLOOKUP(CONCATENATE("ALI_",$C244,"_SEG_",$I244,"_PROV_",$D244),Catalogo_Precios,AI$8,FALSE)),M244=0),0,VLOOKUP(CONCATENATE("ALI_",$C244,"_SEG_",$I244,"_PROV_",$D244),Catalogo_Precios,AI$8,FALSE))</f>
        <v>772</v>
      </c>
      <c r="AJ244" s="57">
        <f t="shared" ref="AJ244" si="2844">IF(OR(ISERROR(VLOOKUP(CONCATENATE("ALI_",$C244,"_SEG_",$I244,"_PROV_",$D244),Catalogo_Precios,AJ$8,FALSE)),N244=0),0,VLOOKUP(CONCATENATE("ALI_",$C244,"_SEG_",$I244,"_PROV_",$D244),Catalogo_Precios,AJ$8,FALSE))</f>
        <v>772</v>
      </c>
      <c r="AK244" s="57">
        <f t="shared" ref="AK244" si="2845">IF(OR(ISERROR(VLOOKUP(CONCATENATE("ALI_",$C244,"_SEG_",$I244,"_PROV_",$D244),Catalogo_Precios,AK$8,FALSE)),O244=0),0,VLOOKUP(CONCATENATE("ALI_",$C244,"_SEG_",$I244,"_PROV_",$D244),Catalogo_Precios,AK$8,FALSE))</f>
        <v>772</v>
      </c>
      <c r="AL244" s="53"/>
      <c r="AM244" s="59" t="str">
        <f t="shared" si="2358"/>
        <v>ALI_39_SEG_4</v>
      </c>
      <c r="AN244" s="59" t="str">
        <f t="shared" si="2359"/>
        <v>ALI_39_SEG_4_VAL_38180032</v>
      </c>
      <c r="AO244" s="60">
        <f t="shared" ref="AO244" si="2846">IF(OR(AB244="",AB244=0),0,COUNTIF(Codificacion,AM244))</f>
        <v>1</v>
      </c>
      <c r="AP244" s="61">
        <f t="array" ref="AP244">MIN(IF(Codificacion=AM244,Total_Cotizacion,""))</f>
        <v>38180032</v>
      </c>
      <c r="AQ244" s="62" t="b">
        <f t="shared" si="2361"/>
        <v>1</v>
      </c>
      <c r="AR244" s="51" t="str">
        <f t="shared" ref="AR244" si="2847">IF(COUNTIF(Codificacion2,CONCATENATE(AM244,"_VAL_",AB244))&gt;1,"Empate","")</f>
        <v/>
      </c>
      <c r="AS244" s="63" t="str">
        <f t="shared" si="2363"/>
        <v>X</v>
      </c>
      <c r="AT244" s="59" t="str">
        <f t="shared" si="2364"/>
        <v>ALI_39_SEG_4_X</v>
      </c>
      <c r="AU244" s="63">
        <f t="shared" ref="AU244" si="2848">IF(AND(COUNTIF(Codificacion3,AT244)&lt;AO244),1,COUNTIF(Codificacion3,AT244))</f>
        <v>1</v>
      </c>
      <c r="AV244" s="62" t="str">
        <f t="shared" si="2366"/>
        <v>Cotizacion Seleccionada</v>
      </c>
      <c r="AW244" s="53"/>
      <c r="AX244" s="51" t="str">
        <f t="shared" si="2367"/>
        <v>ALI_39_SEG_4VERDADERO</v>
      </c>
      <c r="AY244" s="51">
        <f t="shared" si="2347"/>
        <v>1</v>
      </c>
      <c r="AZ244" s="64" t="b">
        <f t="shared" si="2368"/>
        <v>1</v>
      </c>
    </row>
    <row r="245" spans="1:52" x14ac:dyDescent="0.2">
      <c r="A245" s="50" t="str">
        <f t="shared" si="778"/>
        <v>ALI_39_SEG_5</v>
      </c>
      <c r="B245" s="51" t="s">
        <v>54</v>
      </c>
      <c r="C245" s="52">
        <v>39</v>
      </c>
      <c r="D245" s="52">
        <f t="shared" ref="D245" si="2849">IF(ISERROR(VLOOKUP(E245,Proveedores,2,FALSE)),"",VLOOKUP(E245,Proveedores,2,FALSE))</f>
        <v>2087</v>
      </c>
      <c r="E245" s="53" t="s">
        <v>55</v>
      </c>
      <c r="F245" s="54">
        <v>466</v>
      </c>
      <c r="G245" s="53" t="s">
        <v>61</v>
      </c>
      <c r="H245" s="53" t="s">
        <v>76</v>
      </c>
      <c r="I245" s="52">
        <v>5</v>
      </c>
      <c r="J245" s="53" t="s">
        <v>58</v>
      </c>
      <c r="K245" s="55">
        <v>44835</v>
      </c>
      <c r="L245" s="56">
        <v>15326</v>
      </c>
      <c r="M245" s="56">
        <v>17775</v>
      </c>
      <c r="N245" s="56">
        <v>12193</v>
      </c>
      <c r="O245" s="56">
        <v>683</v>
      </c>
      <c r="P245" s="57">
        <v>772</v>
      </c>
      <c r="Q245" s="58"/>
      <c r="R245" s="57">
        <v>772</v>
      </c>
      <c r="S245" s="57">
        <v>772</v>
      </c>
      <c r="T245" s="58"/>
      <c r="U245" s="57">
        <v>772</v>
      </c>
      <c r="V245" s="57">
        <v>772</v>
      </c>
      <c r="W245" s="58"/>
      <c r="X245" s="57">
        <v>772</v>
      </c>
      <c r="Y245" s="57">
        <v>772</v>
      </c>
      <c r="Z245" s="58"/>
      <c r="AA245" s="57">
        <v>772</v>
      </c>
      <c r="AB245" s="57">
        <v>35494244</v>
      </c>
      <c r="AC245" s="53" t="str">
        <f t="shared" si="2349"/>
        <v>Registro Valido</v>
      </c>
      <c r="AD245" s="57">
        <f t="shared" ref="AD245" si="2850">IF(OR(ISERROR(VLOOKUP(CONCATENATE("ALI_",$C245,"_SEG_",$I245,"_PROV_",$D245),Catalogo_Precios,AD$8,FALSE)),L245=0),0,VLOOKUP(CONCATENATE("ALI_",$C245,"_SEG_",$I245,"_PROV_",$D245),Catalogo_Precios,AD$8,FALSE))</f>
        <v>772</v>
      </c>
      <c r="AE245" s="57">
        <f t="shared" ref="AE245" si="2851">IF(OR(ISERROR(VLOOKUP(CONCATENATE("ALI_",$C245,"_SEG_",$I245,"_PROV_",$D245),Catalogo_Precios,AE$8,FALSE)),M245=0),0,VLOOKUP(CONCATENATE("ALI_",$C245,"_SEG_",$I245,"_PROV_",$D245),Catalogo_Precios,AE$8,FALSE))</f>
        <v>772</v>
      </c>
      <c r="AF245" s="57">
        <f t="shared" ref="AF245" si="2852">IF(OR(ISERROR(VLOOKUP(CONCATENATE("ALI_",$C245,"_SEG_",$I245,"_PROV_",$D245),Catalogo_Precios,AF$8,FALSE)),N245=0),0,VLOOKUP(CONCATENATE("ALI_",$C245,"_SEG_",$I245,"_PROV_",$D245),Catalogo_Precios,AF$8,FALSE))</f>
        <v>772</v>
      </c>
      <c r="AG245" s="57">
        <f t="shared" ref="AG245" si="2853">IF(OR(ISERROR(VLOOKUP(CONCATENATE("ALI_",$C245,"_SEG_",$I245,"_PROV_",$D245),Catalogo_Precios,AG$8,FALSE)),O245=0),0,VLOOKUP(CONCATENATE("ALI_",$C245,"_SEG_",$I245,"_PROV_",$D245),Catalogo_Precios,AG$8,FALSE))</f>
        <v>772</v>
      </c>
      <c r="AH245" s="57">
        <f t="shared" ref="AH245" si="2854">IF(OR(ISERROR(VLOOKUP(CONCATENATE("ALI_",$C245,"_SEG_",$I245,"_PROV_",$D245),Catalogo_Precios,AH$8,FALSE)),L245=0),0,VLOOKUP(CONCATENATE("ALI_",$C245,"_SEG_",$I245,"_PROV_",$D245),Catalogo_Precios,AH$8,FALSE))</f>
        <v>772</v>
      </c>
      <c r="AI245" s="57">
        <f t="shared" ref="AI245" si="2855">IF(OR(ISERROR(VLOOKUP(CONCATENATE("ALI_",$C245,"_SEG_",$I245,"_PROV_",$D245),Catalogo_Precios,AI$8,FALSE)),M245=0),0,VLOOKUP(CONCATENATE("ALI_",$C245,"_SEG_",$I245,"_PROV_",$D245),Catalogo_Precios,AI$8,FALSE))</f>
        <v>772</v>
      </c>
      <c r="AJ245" s="57">
        <f t="shared" ref="AJ245" si="2856">IF(OR(ISERROR(VLOOKUP(CONCATENATE("ALI_",$C245,"_SEG_",$I245,"_PROV_",$D245),Catalogo_Precios,AJ$8,FALSE)),N245=0),0,VLOOKUP(CONCATENATE("ALI_",$C245,"_SEG_",$I245,"_PROV_",$D245),Catalogo_Precios,AJ$8,FALSE))</f>
        <v>772</v>
      </c>
      <c r="AK245" s="57">
        <f t="shared" ref="AK245" si="2857">IF(OR(ISERROR(VLOOKUP(CONCATENATE("ALI_",$C245,"_SEG_",$I245,"_PROV_",$D245),Catalogo_Precios,AK$8,FALSE)),O245=0),0,VLOOKUP(CONCATENATE("ALI_",$C245,"_SEG_",$I245,"_PROV_",$D245),Catalogo_Precios,AK$8,FALSE))</f>
        <v>772</v>
      </c>
      <c r="AL245" s="53"/>
      <c r="AM245" s="59" t="str">
        <f t="shared" si="2358"/>
        <v>ALI_39_SEG_5</v>
      </c>
      <c r="AN245" s="59" t="str">
        <f t="shared" si="2359"/>
        <v>ALI_39_SEG_5_VAL_35494244</v>
      </c>
      <c r="AO245" s="60">
        <f t="shared" ref="AO245" si="2858">IF(OR(AB245="",AB245=0),0,COUNTIF(Codificacion,AM245))</f>
        <v>2</v>
      </c>
      <c r="AP245" s="61">
        <f t="array" ref="AP245">MIN(IF(Codificacion=AM245,Total_Cotizacion,""))</f>
        <v>35494244</v>
      </c>
      <c r="AQ245" s="62" t="b">
        <f t="shared" si="2361"/>
        <v>1</v>
      </c>
      <c r="AR245" s="51" t="str">
        <f t="shared" ref="AR245" si="2859">IF(COUNTIF(Codificacion2,CONCATENATE(AM245,"_VAL_",AB245))&gt;1,"Empate","")</f>
        <v/>
      </c>
      <c r="AS245" s="63" t="str">
        <f t="shared" si="2363"/>
        <v>X</v>
      </c>
      <c r="AT245" s="59" t="str">
        <f t="shared" si="2364"/>
        <v>ALI_39_SEG_5_X</v>
      </c>
      <c r="AU245" s="63">
        <f t="shared" ref="AU245" si="2860">IF(AND(COUNTIF(Codificacion3,AT245)&lt;AO245),1,COUNTIF(Codificacion3,AT245))</f>
        <v>1</v>
      </c>
      <c r="AV245" s="62" t="str">
        <f t="shared" si="2366"/>
        <v>Cotizacion Seleccionada</v>
      </c>
      <c r="AW245" s="53"/>
      <c r="AX245" s="51" t="str">
        <f t="shared" si="2367"/>
        <v>ALI_39_SEG_5VERDADERO</v>
      </c>
      <c r="AY245" s="51">
        <f t="shared" si="2347"/>
        <v>1</v>
      </c>
      <c r="AZ245" s="64" t="b">
        <f t="shared" si="2368"/>
        <v>0</v>
      </c>
    </row>
    <row r="246" spans="1:52" x14ac:dyDescent="0.2">
      <c r="A246" s="50" t="str">
        <f t="shared" si="778"/>
        <v>ALI_39_SEG_6</v>
      </c>
      <c r="B246" s="51" t="s">
        <v>54</v>
      </c>
      <c r="C246" s="52">
        <v>39</v>
      </c>
      <c r="D246" s="52">
        <f t="shared" ref="D246" si="2861">IF(ISERROR(VLOOKUP(E246,Proveedores,2,FALSE)),"",VLOOKUP(E246,Proveedores,2,FALSE))</f>
        <v>2087</v>
      </c>
      <c r="E246" s="53" t="s">
        <v>55</v>
      </c>
      <c r="F246" s="54">
        <v>467</v>
      </c>
      <c r="G246" s="53" t="s">
        <v>61</v>
      </c>
      <c r="H246" s="53" t="s">
        <v>76</v>
      </c>
      <c r="I246" s="52">
        <v>6</v>
      </c>
      <c r="J246" s="53" t="s">
        <v>58</v>
      </c>
      <c r="K246" s="55">
        <v>44835</v>
      </c>
      <c r="L246" s="56">
        <v>16591</v>
      </c>
      <c r="M246" s="56">
        <v>19241</v>
      </c>
      <c r="N246" s="56">
        <v>13199</v>
      </c>
      <c r="O246" s="56">
        <v>738</v>
      </c>
      <c r="P246" s="57">
        <v>772</v>
      </c>
      <c r="Q246" s="58"/>
      <c r="R246" s="57">
        <v>772</v>
      </c>
      <c r="S246" s="57">
        <v>772</v>
      </c>
      <c r="T246" s="58"/>
      <c r="U246" s="57">
        <v>772</v>
      </c>
      <c r="V246" s="57">
        <v>772</v>
      </c>
      <c r="W246" s="58"/>
      <c r="X246" s="57">
        <v>772</v>
      </c>
      <c r="Y246" s="57">
        <v>772</v>
      </c>
      <c r="Z246" s="58"/>
      <c r="AA246" s="57">
        <v>772</v>
      </c>
      <c r="AB246" s="57">
        <v>38421668</v>
      </c>
      <c r="AC246" s="53" t="str">
        <f t="shared" si="2349"/>
        <v>Registro Valido</v>
      </c>
      <c r="AD246" s="57">
        <f t="shared" ref="AD246" si="2862">IF(OR(ISERROR(VLOOKUP(CONCATENATE("ALI_",$C246,"_SEG_",$I246,"_PROV_",$D246),Catalogo_Precios,AD$8,FALSE)),L246=0),0,VLOOKUP(CONCATENATE("ALI_",$C246,"_SEG_",$I246,"_PROV_",$D246),Catalogo_Precios,AD$8,FALSE))</f>
        <v>772</v>
      </c>
      <c r="AE246" s="57">
        <f t="shared" ref="AE246" si="2863">IF(OR(ISERROR(VLOOKUP(CONCATENATE("ALI_",$C246,"_SEG_",$I246,"_PROV_",$D246),Catalogo_Precios,AE$8,FALSE)),M246=0),0,VLOOKUP(CONCATENATE("ALI_",$C246,"_SEG_",$I246,"_PROV_",$D246),Catalogo_Precios,AE$8,FALSE))</f>
        <v>772</v>
      </c>
      <c r="AF246" s="57">
        <f t="shared" ref="AF246" si="2864">IF(OR(ISERROR(VLOOKUP(CONCATENATE("ALI_",$C246,"_SEG_",$I246,"_PROV_",$D246),Catalogo_Precios,AF$8,FALSE)),N246=0),0,VLOOKUP(CONCATENATE("ALI_",$C246,"_SEG_",$I246,"_PROV_",$D246),Catalogo_Precios,AF$8,FALSE))</f>
        <v>772</v>
      </c>
      <c r="AG246" s="57">
        <f t="shared" ref="AG246" si="2865">IF(OR(ISERROR(VLOOKUP(CONCATENATE("ALI_",$C246,"_SEG_",$I246,"_PROV_",$D246),Catalogo_Precios,AG$8,FALSE)),O246=0),0,VLOOKUP(CONCATENATE("ALI_",$C246,"_SEG_",$I246,"_PROV_",$D246),Catalogo_Precios,AG$8,FALSE))</f>
        <v>772</v>
      </c>
      <c r="AH246" s="57">
        <f t="shared" ref="AH246" si="2866">IF(OR(ISERROR(VLOOKUP(CONCATENATE("ALI_",$C246,"_SEG_",$I246,"_PROV_",$D246),Catalogo_Precios,AH$8,FALSE)),L246=0),0,VLOOKUP(CONCATENATE("ALI_",$C246,"_SEG_",$I246,"_PROV_",$D246),Catalogo_Precios,AH$8,FALSE))</f>
        <v>772</v>
      </c>
      <c r="AI246" s="57">
        <f t="shared" ref="AI246" si="2867">IF(OR(ISERROR(VLOOKUP(CONCATENATE("ALI_",$C246,"_SEG_",$I246,"_PROV_",$D246),Catalogo_Precios,AI$8,FALSE)),M246=0),0,VLOOKUP(CONCATENATE("ALI_",$C246,"_SEG_",$I246,"_PROV_",$D246),Catalogo_Precios,AI$8,FALSE))</f>
        <v>772</v>
      </c>
      <c r="AJ246" s="57">
        <f t="shared" ref="AJ246" si="2868">IF(OR(ISERROR(VLOOKUP(CONCATENATE("ALI_",$C246,"_SEG_",$I246,"_PROV_",$D246),Catalogo_Precios,AJ$8,FALSE)),N246=0),0,VLOOKUP(CONCATENATE("ALI_",$C246,"_SEG_",$I246,"_PROV_",$D246),Catalogo_Precios,AJ$8,FALSE))</f>
        <v>772</v>
      </c>
      <c r="AK246" s="57">
        <f t="shared" ref="AK246" si="2869">IF(OR(ISERROR(VLOOKUP(CONCATENATE("ALI_",$C246,"_SEG_",$I246,"_PROV_",$D246),Catalogo_Precios,AK$8,FALSE)),O246=0),0,VLOOKUP(CONCATENATE("ALI_",$C246,"_SEG_",$I246,"_PROV_",$D246),Catalogo_Precios,AK$8,FALSE))</f>
        <v>772</v>
      </c>
      <c r="AL246" s="53"/>
      <c r="AM246" s="59" t="str">
        <f t="shared" si="2358"/>
        <v>ALI_39_SEG_6</v>
      </c>
      <c r="AN246" s="59" t="str">
        <f t="shared" si="2359"/>
        <v>ALI_39_SEG_6_VAL_38421668</v>
      </c>
      <c r="AO246" s="60">
        <f t="shared" ref="AO246" si="2870">IF(OR(AB246="",AB246=0),0,COUNTIF(Codificacion,AM246))</f>
        <v>1</v>
      </c>
      <c r="AP246" s="61">
        <f t="array" ref="AP246">MIN(IF(Codificacion=AM246,Total_Cotizacion,""))</f>
        <v>38421668</v>
      </c>
      <c r="AQ246" s="62" t="b">
        <f t="shared" si="2361"/>
        <v>1</v>
      </c>
      <c r="AR246" s="51" t="str">
        <f t="shared" ref="AR246" si="2871">IF(COUNTIF(Codificacion2,CONCATENATE(AM246,"_VAL_",AB246))&gt;1,"Empate","")</f>
        <v/>
      </c>
      <c r="AS246" s="63" t="str">
        <f t="shared" si="2363"/>
        <v>X</v>
      </c>
      <c r="AT246" s="59" t="str">
        <f t="shared" si="2364"/>
        <v>ALI_39_SEG_6_X</v>
      </c>
      <c r="AU246" s="63">
        <f t="shared" ref="AU246" si="2872">IF(AND(COUNTIF(Codificacion3,AT246)&lt;AO246),1,COUNTIF(Codificacion3,AT246))</f>
        <v>1</v>
      </c>
      <c r="AV246" s="62" t="str">
        <f t="shared" si="2366"/>
        <v>Cotizacion Seleccionada</v>
      </c>
      <c r="AW246" s="53"/>
      <c r="AX246" s="51" t="str">
        <f t="shared" si="2367"/>
        <v>ALI_39_SEG_6VERDADERO</v>
      </c>
      <c r="AY246" s="51">
        <f t="shared" si="2347"/>
        <v>1</v>
      </c>
      <c r="AZ246" s="64" t="b">
        <f t="shared" si="2368"/>
        <v>1</v>
      </c>
    </row>
    <row r="247" spans="1:52" x14ac:dyDescent="0.2">
      <c r="A247" s="50" t="str">
        <f t="shared" si="778"/>
        <v>ALI_39_SEG_7</v>
      </c>
      <c r="B247" s="51" t="s">
        <v>54</v>
      </c>
      <c r="C247" s="52">
        <v>39</v>
      </c>
      <c r="D247" s="52">
        <f t="shared" ref="D247" si="2873">IF(ISERROR(VLOOKUP(E247,Proveedores,2,FALSE)),"",VLOOKUP(E247,Proveedores,2,FALSE))</f>
        <v>2087</v>
      </c>
      <c r="E247" s="53" t="s">
        <v>55</v>
      </c>
      <c r="F247" s="54">
        <v>468</v>
      </c>
      <c r="G247" s="53" t="s">
        <v>61</v>
      </c>
      <c r="H247" s="53" t="s">
        <v>76</v>
      </c>
      <c r="I247" s="52">
        <v>7</v>
      </c>
      <c r="J247" s="53" t="s">
        <v>58</v>
      </c>
      <c r="K247" s="55">
        <v>44835</v>
      </c>
      <c r="L247" s="56">
        <v>16941</v>
      </c>
      <c r="M247" s="56">
        <v>19645</v>
      </c>
      <c r="N247" s="56">
        <v>13480</v>
      </c>
      <c r="O247" s="56">
        <v>755</v>
      </c>
      <c r="P247" s="57">
        <v>772</v>
      </c>
      <c r="Q247" s="58"/>
      <c r="R247" s="57">
        <v>772</v>
      </c>
      <c r="S247" s="57">
        <v>772</v>
      </c>
      <c r="T247" s="58"/>
      <c r="U247" s="57">
        <v>772</v>
      </c>
      <c r="V247" s="57">
        <v>772</v>
      </c>
      <c r="W247" s="58"/>
      <c r="X247" s="57">
        <v>772</v>
      </c>
      <c r="Y247" s="57">
        <v>772</v>
      </c>
      <c r="Z247" s="58"/>
      <c r="AA247" s="57">
        <v>772</v>
      </c>
      <c r="AB247" s="57">
        <v>39233812</v>
      </c>
      <c r="AC247" s="53" t="str">
        <f t="shared" si="2349"/>
        <v>Registro Valido</v>
      </c>
      <c r="AD247" s="57">
        <f t="shared" ref="AD247" si="2874">IF(OR(ISERROR(VLOOKUP(CONCATENATE("ALI_",$C247,"_SEG_",$I247,"_PROV_",$D247),Catalogo_Precios,AD$8,FALSE)),L247=0),0,VLOOKUP(CONCATENATE("ALI_",$C247,"_SEG_",$I247,"_PROV_",$D247),Catalogo_Precios,AD$8,FALSE))</f>
        <v>772</v>
      </c>
      <c r="AE247" s="57">
        <f t="shared" ref="AE247" si="2875">IF(OR(ISERROR(VLOOKUP(CONCATENATE("ALI_",$C247,"_SEG_",$I247,"_PROV_",$D247),Catalogo_Precios,AE$8,FALSE)),M247=0),0,VLOOKUP(CONCATENATE("ALI_",$C247,"_SEG_",$I247,"_PROV_",$D247),Catalogo_Precios,AE$8,FALSE))</f>
        <v>772</v>
      </c>
      <c r="AF247" s="57">
        <f t="shared" ref="AF247" si="2876">IF(OR(ISERROR(VLOOKUP(CONCATENATE("ALI_",$C247,"_SEG_",$I247,"_PROV_",$D247),Catalogo_Precios,AF$8,FALSE)),N247=0),0,VLOOKUP(CONCATENATE("ALI_",$C247,"_SEG_",$I247,"_PROV_",$D247),Catalogo_Precios,AF$8,FALSE))</f>
        <v>772</v>
      </c>
      <c r="AG247" s="57">
        <f t="shared" ref="AG247" si="2877">IF(OR(ISERROR(VLOOKUP(CONCATENATE("ALI_",$C247,"_SEG_",$I247,"_PROV_",$D247),Catalogo_Precios,AG$8,FALSE)),O247=0),0,VLOOKUP(CONCATENATE("ALI_",$C247,"_SEG_",$I247,"_PROV_",$D247),Catalogo_Precios,AG$8,FALSE))</f>
        <v>772</v>
      </c>
      <c r="AH247" s="57">
        <f t="shared" ref="AH247" si="2878">IF(OR(ISERROR(VLOOKUP(CONCATENATE("ALI_",$C247,"_SEG_",$I247,"_PROV_",$D247),Catalogo_Precios,AH$8,FALSE)),L247=0),0,VLOOKUP(CONCATENATE("ALI_",$C247,"_SEG_",$I247,"_PROV_",$D247),Catalogo_Precios,AH$8,FALSE))</f>
        <v>772</v>
      </c>
      <c r="AI247" s="57">
        <f t="shared" ref="AI247" si="2879">IF(OR(ISERROR(VLOOKUP(CONCATENATE("ALI_",$C247,"_SEG_",$I247,"_PROV_",$D247),Catalogo_Precios,AI$8,FALSE)),M247=0),0,VLOOKUP(CONCATENATE("ALI_",$C247,"_SEG_",$I247,"_PROV_",$D247),Catalogo_Precios,AI$8,FALSE))</f>
        <v>772</v>
      </c>
      <c r="AJ247" s="57">
        <f t="shared" ref="AJ247" si="2880">IF(OR(ISERROR(VLOOKUP(CONCATENATE("ALI_",$C247,"_SEG_",$I247,"_PROV_",$D247),Catalogo_Precios,AJ$8,FALSE)),N247=0),0,VLOOKUP(CONCATENATE("ALI_",$C247,"_SEG_",$I247,"_PROV_",$D247),Catalogo_Precios,AJ$8,FALSE))</f>
        <v>772</v>
      </c>
      <c r="AK247" s="57">
        <f t="shared" ref="AK247" si="2881">IF(OR(ISERROR(VLOOKUP(CONCATENATE("ALI_",$C247,"_SEG_",$I247,"_PROV_",$D247),Catalogo_Precios,AK$8,FALSE)),O247=0),0,VLOOKUP(CONCATENATE("ALI_",$C247,"_SEG_",$I247,"_PROV_",$D247),Catalogo_Precios,AK$8,FALSE))</f>
        <v>772</v>
      </c>
      <c r="AL247" s="53"/>
      <c r="AM247" s="59" t="str">
        <f t="shared" si="2358"/>
        <v>ALI_39_SEG_7</v>
      </c>
      <c r="AN247" s="59" t="str">
        <f t="shared" si="2359"/>
        <v>ALI_39_SEG_7_VAL_39233812</v>
      </c>
      <c r="AO247" s="60">
        <f t="shared" ref="AO247" si="2882">IF(OR(AB247="",AB247=0),0,COUNTIF(Codificacion,AM247))</f>
        <v>1</v>
      </c>
      <c r="AP247" s="61">
        <f t="array" ref="AP247">MIN(IF(Codificacion=AM247,Total_Cotizacion,""))</f>
        <v>39233812</v>
      </c>
      <c r="AQ247" s="62" t="b">
        <f t="shared" si="2361"/>
        <v>1</v>
      </c>
      <c r="AR247" s="51" t="str">
        <f t="shared" ref="AR247" si="2883">IF(COUNTIF(Codificacion2,CONCATENATE(AM247,"_VAL_",AB247))&gt;1,"Empate","")</f>
        <v/>
      </c>
      <c r="AS247" s="63" t="str">
        <f t="shared" si="2363"/>
        <v>X</v>
      </c>
      <c r="AT247" s="59" t="str">
        <f t="shared" si="2364"/>
        <v>ALI_39_SEG_7_X</v>
      </c>
      <c r="AU247" s="63">
        <f t="shared" ref="AU247" si="2884">IF(AND(COUNTIF(Codificacion3,AT247)&lt;AO247),1,COUNTIF(Codificacion3,AT247))</f>
        <v>1</v>
      </c>
      <c r="AV247" s="62" t="str">
        <f t="shared" si="2366"/>
        <v>Cotizacion Seleccionada</v>
      </c>
      <c r="AW247" s="53"/>
      <c r="AX247" s="51" t="str">
        <f t="shared" si="2367"/>
        <v>ALI_39_SEG_7VERDADERO</v>
      </c>
      <c r="AY247" s="51">
        <f t="shared" si="2347"/>
        <v>1</v>
      </c>
      <c r="AZ247" s="64" t="b">
        <f t="shared" si="2368"/>
        <v>1</v>
      </c>
    </row>
    <row r="248" spans="1:52" x14ac:dyDescent="0.2">
      <c r="A248" s="50" t="str">
        <f t="shared" si="778"/>
        <v>ALI_39_SEG_8</v>
      </c>
      <c r="B248" s="51" t="s">
        <v>54</v>
      </c>
      <c r="C248" s="52">
        <v>39</v>
      </c>
      <c r="D248" s="52">
        <f t="shared" ref="D248" si="2885">IF(ISERROR(VLOOKUP(E248,Proveedores,2,FALSE)),"",VLOOKUP(E248,Proveedores,2,FALSE))</f>
        <v>2087</v>
      </c>
      <c r="E248" s="53" t="s">
        <v>55</v>
      </c>
      <c r="F248" s="54">
        <v>469</v>
      </c>
      <c r="G248" s="53" t="s">
        <v>61</v>
      </c>
      <c r="H248" s="53" t="s">
        <v>76</v>
      </c>
      <c r="I248" s="52">
        <v>8</v>
      </c>
      <c r="J248" s="53" t="s">
        <v>58</v>
      </c>
      <c r="K248" s="55">
        <v>44835</v>
      </c>
      <c r="L248" s="56">
        <v>16350</v>
      </c>
      <c r="M248" s="56">
        <v>18961</v>
      </c>
      <c r="N248" s="56">
        <v>13010</v>
      </c>
      <c r="O248" s="56">
        <v>728</v>
      </c>
      <c r="P248" s="57">
        <v>772</v>
      </c>
      <c r="Q248" s="58"/>
      <c r="R248" s="57">
        <v>772</v>
      </c>
      <c r="S248" s="57">
        <v>772</v>
      </c>
      <c r="T248" s="58"/>
      <c r="U248" s="57">
        <v>772</v>
      </c>
      <c r="V248" s="57">
        <v>772</v>
      </c>
      <c r="W248" s="58"/>
      <c r="X248" s="57">
        <v>772</v>
      </c>
      <c r="Y248" s="57">
        <v>772</v>
      </c>
      <c r="Z248" s="58"/>
      <c r="AA248" s="57">
        <v>772</v>
      </c>
      <c r="AB248" s="57">
        <v>37865828</v>
      </c>
      <c r="AC248" s="53" t="str">
        <f t="shared" si="2349"/>
        <v>Registro Valido</v>
      </c>
      <c r="AD248" s="57">
        <f t="shared" ref="AD248" si="2886">IF(OR(ISERROR(VLOOKUP(CONCATENATE("ALI_",$C248,"_SEG_",$I248,"_PROV_",$D248),Catalogo_Precios,AD$8,FALSE)),L248=0),0,VLOOKUP(CONCATENATE("ALI_",$C248,"_SEG_",$I248,"_PROV_",$D248),Catalogo_Precios,AD$8,FALSE))</f>
        <v>772</v>
      </c>
      <c r="AE248" s="57">
        <f t="shared" ref="AE248" si="2887">IF(OR(ISERROR(VLOOKUP(CONCATENATE("ALI_",$C248,"_SEG_",$I248,"_PROV_",$D248),Catalogo_Precios,AE$8,FALSE)),M248=0),0,VLOOKUP(CONCATENATE("ALI_",$C248,"_SEG_",$I248,"_PROV_",$D248),Catalogo_Precios,AE$8,FALSE))</f>
        <v>772</v>
      </c>
      <c r="AF248" s="57">
        <f t="shared" ref="AF248" si="2888">IF(OR(ISERROR(VLOOKUP(CONCATENATE("ALI_",$C248,"_SEG_",$I248,"_PROV_",$D248),Catalogo_Precios,AF$8,FALSE)),N248=0),0,VLOOKUP(CONCATENATE("ALI_",$C248,"_SEG_",$I248,"_PROV_",$D248),Catalogo_Precios,AF$8,FALSE))</f>
        <v>772</v>
      </c>
      <c r="AG248" s="57">
        <f t="shared" ref="AG248" si="2889">IF(OR(ISERROR(VLOOKUP(CONCATENATE("ALI_",$C248,"_SEG_",$I248,"_PROV_",$D248),Catalogo_Precios,AG$8,FALSE)),O248=0),0,VLOOKUP(CONCATENATE("ALI_",$C248,"_SEG_",$I248,"_PROV_",$D248),Catalogo_Precios,AG$8,FALSE))</f>
        <v>772</v>
      </c>
      <c r="AH248" s="57">
        <f t="shared" ref="AH248" si="2890">IF(OR(ISERROR(VLOOKUP(CONCATENATE("ALI_",$C248,"_SEG_",$I248,"_PROV_",$D248),Catalogo_Precios,AH$8,FALSE)),L248=0),0,VLOOKUP(CONCATENATE("ALI_",$C248,"_SEG_",$I248,"_PROV_",$D248),Catalogo_Precios,AH$8,FALSE))</f>
        <v>772</v>
      </c>
      <c r="AI248" s="57">
        <f t="shared" ref="AI248" si="2891">IF(OR(ISERROR(VLOOKUP(CONCATENATE("ALI_",$C248,"_SEG_",$I248,"_PROV_",$D248),Catalogo_Precios,AI$8,FALSE)),M248=0),0,VLOOKUP(CONCATENATE("ALI_",$C248,"_SEG_",$I248,"_PROV_",$D248),Catalogo_Precios,AI$8,FALSE))</f>
        <v>772</v>
      </c>
      <c r="AJ248" s="57">
        <f t="shared" ref="AJ248" si="2892">IF(OR(ISERROR(VLOOKUP(CONCATENATE("ALI_",$C248,"_SEG_",$I248,"_PROV_",$D248),Catalogo_Precios,AJ$8,FALSE)),N248=0),0,VLOOKUP(CONCATENATE("ALI_",$C248,"_SEG_",$I248,"_PROV_",$D248),Catalogo_Precios,AJ$8,FALSE))</f>
        <v>772</v>
      </c>
      <c r="AK248" s="57">
        <f t="shared" ref="AK248" si="2893">IF(OR(ISERROR(VLOOKUP(CONCATENATE("ALI_",$C248,"_SEG_",$I248,"_PROV_",$D248),Catalogo_Precios,AK$8,FALSE)),O248=0),0,VLOOKUP(CONCATENATE("ALI_",$C248,"_SEG_",$I248,"_PROV_",$D248),Catalogo_Precios,AK$8,FALSE))</f>
        <v>772</v>
      </c>
      <c r="AL248" s="53"/>
      <c r="AM248" s="59" t="str">
        <f t="shared" si="2358"/>
        <v>ALI_39_SEG_8</v>
      </c>
      <c r="AN248" s="59" t="str">
        <f t="shared" si="2359"/>
        <v>ALI_39_SEG_8_VAL_37865828</v>
      </c>
      <c r="AO248" s="60">
        <f t="shared" ref="AO248" si="2894">IF(OR(AB248="",AB248=0),0,COUNTIF(Codificacion,AM248))</f>
        <v>2</v>
      </c>
      <c r="AP248" s="61">
        <f t="array" ref="AP248">MIN(IF(Codificacion=AM248,Total_Cotizacion,""))</f>
        <v>37865828</v>
      </c>
      <c r="AQ248" s="62" t="b">
        <f t="shared" si="2361"/>
        <v>1</v>
      </c>
      <c r="AR248" s="51" t="str">
        <f t="shared" ref="AR248" si="2895">IF(COUNTIF(Codificacion2,CONCATENATE(AM248,"_VAL_",AB248))&gt;1,"Empate","")</f>
        <v/>
      </c>
      <c r="AS248" s="63" t="str">
        <f t="shared" si="2363"/>
        <v>X</v>
      </c>
      <c r="AT248" s="59" t="str">
        <f t="shared" si="2364"/>
        <v>ALI_39_SEG_8_X</v>
      </c>
      <c r="AU248" s="63">
        <f t="shared" ref="AU248" si="2896">IF(AND(COUNTIF(Codificacion3,AT248)&lt;AO248),1,COUNTIF(Codificacion3,AT248))</f>
        <v>1</v>
      </c>
      <c r="AV248" s="62" t="str">
        <f t="shared" si="2366"/>
        <v>Cotizacion Seleccionada</v>
      </c>
      <c r="AW248" s="53"/>
      <c r="AX248" s="51" t="str">
        <f t="shared" si="2367"/>
        <v>ALI_39_SEG_8VERDADERO</v>
      </c>
      <c r="AY248" s="51">
        <f t="shared" si="2347"/>
        <v>1</v>
      </c>
      <c r="AZ248" s="64" t="b">
        <f t="shared" si="2368"/>
        <v>0</v>
      </c>
    </row>
    <row r="249" spans="1:52" x14ac:dyDescent="0.2">
      <c r="A249" s="50" t="str">
        <f t="shared" si="778"/>
        <v>ALI_39_SEG_9</v>
      </c>
      <c r="B249" s="51" t="s">
        <v>54</v>
      </c>
      <c r="C249" s="52">
        <v>39</v>
      </c>
      <c r="D249" s="52">
        <f t="shared" ref="D249" si="2897">IF(ISERROR(VLOOKUP(E249,Proveedores,2,FALSE)),"",VLOOKUP(E249,Proveedores,2,FALSE))</f>
        <v>2087</v>
      </c>
      <c r="E249" s="53" t="s">
        <v>55</v>
      </c>
      <c r="F249" s="54">
        <v>470</v>
      </c>
      <c r="G249" s="53" t="s">
        <v>61</v>
      </c>
      <c r="H249" s="53" t="s">
        <v>76</v>
      </c>
      <c r="I249" s="52">
        <v>9</v>
      </c>
      <c r="J249" s="53" t="s">
        <v>58</v>
      </c>
      <c r="K249" s="55">
        <v>44835</v>
      </c>
      <c r="L249" s="56">
        <v>16525</v>
      </c>
      <c r="M249" s="56">
        <v>19162</v>
      </c>
      <c r="N249" s="56">
        <v>13145</v>
      </c>
      <c r="O249" s="56">
        <v>735</v>
      </c>
      <c r="P249" s="57">
        <v>772</v>
      </c>
      <c r="Q249" s="58"/>
      <c r="R249" s="57">
        <v>772</v>
      </c>
      <c r="S249" s="57">
        <v>772</v>
      </c>
      <c r="T249" s="58"/>
      <c r="U249" s="57">
        <v>772</v>
      </c>
      <c r="V249" s="57">
        <v>772</v>
      </c>
      <c r="W249" s="58"/>
      <c r="X249" s="57">
        <v>772</v>
      </c>
      <c r="Y249" s="57">
        <v>772</v>
      </c>
      <c r="Z249" s="58"/>
      <c r="AA249" s="57">
        <v>772</v>
      </c>
      <c r="AB249" s="57">
        <v>38265724</v>
      </c>
      <c r="AC249" s="53" t="str">
        <f t="shared" si="2349"/>
        <v>Registro Valido</v>
      </c>
      <c r="AD249" s="57">
        <f t="shared" ref="AD249" si="2898">IF(OR(ISERROR(VLOOKUP(CONCATENATE("ALI_",$C249,"_SEG_",$I249,"_PROV_",$D249),Catalogo_Precios,AD$8,FALSE)),L249=0),0,VLOOKUP(CONCATENATE("ALI_",$C249,"_SEG_",$I249,"_PROV_",$D249),Catalogo_Precios,AD$8,FALSE))</f>
        <v>772</v>
      </c>
      <c r="AE249" s="57">
        <f t="shared" ref="AE249" si="2899">IF(OR(ISERROR(VLOOKUP(CONCATENATE("ALI_",$C249,"_SEG_",$I249,"_PROV_",$D249),Catalogo_Precios,AE$8,FALSE)),M249=0),0,VLOOKUP(CONCATENATE("ALI_",$C249,"_SEG_",$I249,"_PROV_",$D249),Catalogo_Precios,AE$8,FALSE))</f>
        <v>772</v>
      </c>
      <c r="AF249" s="57">
        <f t="shared" ref="AF249" si="2900">IF(OR(ISERROR(VLOOKUP(CONCATENATE("ALI_",$C249,"_SEG_",$I249,"_PROV_",$D249),Catalogo_Precios,AF$8,FALSE)),N249=0),0,VLOOKUP(CONCATENATE("ALI_",$C249,"_SEG_",$I249,"_PROV_",$D249),Catalogo_Precios,AF$8,FALSE))</f>
        <v>772</v>
      </c>
      <c r="AG249" s="57">
        <f t="shared" ref="AG249" si="2901">IF(OR(ISERROR(VLOOKUP(CONCATENATE("ALI_",$C249,"_SEG_",$I249,"_PROV_",$D249),Catalogo_Precios,AG$8,FALSE)),O249=0),0,VLOOKUP(CONCATENATE("ALI_",$C249,"_SEG_",$I249,"_PROV_",$D249),Catalogo_Precios,AG$8,FALSE))</f>
        <v>772</v>
      </c>
      <c r="AH249" s="57">
        <f t="shared" ref="AH249" si="2902">IF(OR(ISERROR(VLOOKUP(CONCATENATE("ALI_",$C249,"_SEG_",$I249,"_PROV_",$D249),Catalogo_Precios,AH$8,FALSE)),L249=0),0,VLOOKUP(CONCATENATE("ALI_",$C249,"_SEG_",$I249,"_PROV_",$D249),Catalogo_Precios,AH$8,FALSE))</f>
        <v>772</v>
      </c>
      <c r="AI249" s="57">
        <f t="shared" ref="AI249" si="2903">IF(OR(ISERROR(VLOOKUP(CONCATENATE("ALI_",$C249,"_SEG_",$I249,"_PROV_",$D249),Catalogo_Precios,AI$8,FALSE)),M249=0),0,VLOOKUP(CONCATENATE("ALI_",$C249,"_SEG_",$I249,"_PROV_",$D249),Catalogo_Precios,AI$8,FALSE))</f>
        <v>772</v>
      </c>
      <c r="AJ249" s="57">
        <f t="shared" ref="AJ249" si="2904">IF(OR(ISERROR(VLOOKUP(CONCATENATE("ALI_",$C249,"_SEG_",$I249,"_PROV_",$D249),Catalogo_Precios,AJ$8,FALSE)),N249=0),0,VLOOKUP(CONCATENATE("ALI_",$C249,"_SEG_",$I249,"_PROV_",$D249),Catalogo_Precios,AJ$8,FALSE))</f>
        <v>772</v>
      </c>
      <c r="AK249" s="57">
        <f t="shared" ref="AK249" si="2905">IF(OR(ISERROR(VLOOKUP(CONCATENATE("ALI_",$C249,"_SEG_",$I249,"_PROV_",$D249),Catalogo_Precios,AK$8,FALSE)),O249=0),0,VLOOKUP(CONCATENATE("ALI_",$C249,"_SEG_",$I249,"_PROV_",$D249),Catalogo_Precios,AK$8,FALSE))</f>
        <v>772</v>
      </c>
      <c r="AL249" s="53"/>
      <c r="AM249" s="59" t="str">
        <f t="shared" si="2358"/>
        <v>ALI_39_SEG_9</v>
      </c>
      <c r="AN249" s="59" t="str">
        <f t="shared" si="2359"/>
        <v>ALI_39_SEG_9_VAL_38265724</v>
      </c>
      <c r="AO249" s="60">
        <f t="shared" ref="AO249" si="2906">IF(OR(AB249="",AB249=0),0,COUNTIF(Codificacion,AM249))</f>
        <v>1</v>
      </c>
      <c r="AP249" s="61">
        <f t="array" ref="AP249">MIN(IF(Codificacion=AM249,Total_Cotizacion,""))</f>
        <v>38265724</v>
      </c>
      <c r="AQ249" s="62" t="b">
        <f t="shared" si="2361"/>
        <v>1</v>
      </c>
      <c r="AR249" s="51" t="str">
        <f t="shared" ref="AR249" si="2907">IF(COUNTIF(Codificacion2,CONCATENATE(AM249,"_VAL_",AB249))&gt;1,"Empate","")</f>
        <v/>
      </c>
      <c r="AS249" s="63" t="str">
        <f t="shared" si="2363"/>
        <v>X</v>
      </c>
      <c r="AT249" s="59" t="str">
        <f t="shared" si="2364"/>
        <v>ALI_39_SEG_9_X</v>
      </c>
      <c r="AU249" s="63">
        <f t="shared" ref="AU249" si="2908">IF(AND(COUNTIF(Codificacion3,AT249)&lt;AO249),1,COUNTIF(Codificacion3,AT249))</f>
        <v>1</v>
      </c>
      <c r="AV249" s="62" t="str">
        <f t="shared" si="2366"/>
        <v>Cotizacion Seleccionada</v>
      </c>
      <c r="AW249" s="53"/>
      <c r="AX249" s="51" t="str">
        <f t="shared" si="2367"/>
        <v>ALI_39_SEG_9VERDADERO</v>
      </c>
      <c r="AY249" s="51">
        <f t="shared" si="2347"/>
        <v>1</v>
      </c>
      <c r="AZ249" s="64" t="b">
        <f t="shared" si="2368"/>
        <v>1</v>
      </c>
    </row>
    <row r="250" spans="1:52" x14ac:dyDescent="0.2">
      <c r="A250" s="50" t="str">
        <f t="shared" si="778"/>
        <v>ALI_39_SEG_10</v>
      </c>
      <c r="B250" s="51" t="s">
        <v>54</v>
      </c>
      <c r="C250" s="52">
        <v>39</v>
      </c>
      <c r="D250" s="52">
        <f t="shared" ref="D250" si="2909">IF(ISERROR(VLOOKUP(E250,Proveedores,2,FALSE)),"",VLOOKUP(E250,Proveedores,2,FALSE))</f>
        <v>2087</v>
      </c>
      <c r="E250" s="53" t="s">
        <v>55</v>
      </c>
      <c r="F250" s="54">
        <v>471</v>
      </c>
      <c r="G250" s="53" t="s">
        <v>61</v>
      </c>
      <c r="H250" s="53" t="s">
        <v>76</v>
      </c>
      <c r="I250" s="52">
        <v>10</v>
      </c>
      <c r="J250" s="53" t="s">
        <v>58</v>
      </c>
      <c r="K250" s="55">
        <v>44835</v>
      </c>
      <c r="L250" s="56">
        <v>16547</v>
      </c>
      <c r="M250" s="56">
        <v>19193</v>
      </c>
      <c r="N250" s="56">
        <v>13167</v>
      </c>
      <c r="O250" s="56">
        <v>737</v>
      </c>
      <c r="P250" s="57">
        <v>772</v>
      </c>
      <c r="Q250" s="58"/>
      <c r="R250" s="57">
        <v>772</v>
      </c>
      <c r="S250" s="57">
        <v>772</v>
      </c>
      <c r="T250" s="58"/>
      <c r="U250" s="57">
        <v>772</v>
      </c>
      <c r="V250" s="57">
        <v>772</v>
      </c>
      <c r="W250" s="58"/>
      <c r="X250" s="57">
        <v>772</v>
      </c>
      <c r="Y250" s="57">
        <v>772</v>
      </c>
      <c r="Z250" s="58"/>
      <c r="AA250" s="57">
        <v>772</v>
      </c>
      <c r="AB250" s="57">
        <v>38325168</v>
      </c>
      <c r="AC250" s="53" t="str">
        <f t="shared" si="2349"/>
        <v>Registro Valido</v>
      </c>
      <c r="AD250" s="57">
        <f t="shared" ref="AD250" si="2910">IF(OR(ISERROR(VLOOKUP(CONCATENATE("ALI_",$C250,"_SEG_",$I250,"_PROV_",$D250),Catalogo_Precios,AD$8,FALSE)),L250=0),0,VLOOKUP(CONCATENATE("ALI_",$C250,"_SEG_",$I250,"_PROV_",$D250),Catalogo_Precios,AD$8,FALSE))</f>
        <v>772</v>
      </c>
      <c r="AE250" s="57">
        <f t="shared" ref="AE250" si="2911">IF(OR(ISERROR(VLOOKUP(CONCATENATE("ALI_",$C250,"_SEG_",$I250,"_PROV_",$D250),Catalogo_Precios,AE$8,FALSE)),M250=0),0,VLOOKUP(CONCATENATE("ALI_",$C250,"_SEG_",$I250,"_PROV_",$D250),Catalogo_Precios,AE$8,FALSE))</f>
        <v>772</v>
      </c>
      <c r="AF250" s="57">
        <f t="shared" ref="AF250" si="2912">IF(OR(ISERROR(VLOOKUP(CONCATENATE("ALI_",$C250,"_SEG_",$I250,"_PROV_",$D250),Catalogo_Precios,AF$8,FALSE)),N250=0),0,VLOOKUP(CONCATENATE("ALI_",$C250,"_SEG_",$I250,"_PROV_",$D250),Catalogo_Precios,AF$8,FALSE))</f>
        <v>772</v>
      </c>
      <c r="AG250" s="57">
        <f t="shared" ref="AG250" si="2913">IF(OR(ISERROR(VLOOKUP(CONCATENATE("ALI_",$C250,"_SEG_",$I250,"_PROV_",$D250),Catalogo_Precios,AG$8,FALSE)),O250=0),0,VLOOKUP(CONCATENATE("ALI_",$C250,"_SEG_",$I250,"_PROV_",$D250),Catalogo_Precios,AG$8,FALSE))</f>
        <v>772</v>
      </c>
      <c r="AH250" s="57">
        <f t="shared" ref="AH250" si="2914">IF(OR(ISERROR(VLOOKUP(CONCATENATE("ALI_",$C250,"_SEG_",$I250,"_PROV_",$D250),Catalogo_Precios,AH$8,FALSE)),L250=0),0,VLOOKUP(CONCATENATE("ALI_",$C250,"_SEG_",$I250,"_PROV_",$D250),Catalogo_Precios,AH$8,FALSE))</f>
        <v>772</v>
      </c>
      <c r="AI250" s="57">
        <f t="shared" ref="AI250" si="2915">IF(OR(ISERROR(VLOOKUP(CONCATENATE("ALI_",$C250,"_SEG_",$I250,"_PROV_",$D250),Catalogo_Precios,AI$8,FALSE)),M250=0),0,VLOOKUP(CONCATENATE("ALI_",$C250,"_SEG_",$I250,"_PROV_",$D250),Catalogo_Precios,AI$8,FALSE))</f>
        <v>772</v>
      </c>
      <c r="AJ250" s="57">
        <f t="shared" ref="AJ250" si="2916">IF(OR(ISERROR(VLOOKUP(CONCATENATE("ALI_",$C250,"_SEG_",$I250,"_PROV_",$D250),Catalogo_Precios,AJ$8,FALSE)),N250=0),0,VLOOKUP(CONCATENATE("ALI_",$C250,"_SEG_",$I250,"_PROV_",$D250),Catalogo_Precios,AJ$8,FALSE))</f>
        <v>772</v>
      </c>
      <c r="AK250" s="57">
        <f t="shared" ref="AK250" si="2917">IF(OR(ISERROR(VLOOKUP(CONCATENATE("ALI_",$C250,"_SEG_",$I250,"_PROV_",$D250),Catalogo_Precios,AK$8,FALSE)),O250=0),0,VLOOKUP(CONCATENATE("ALI_",$C250,"_SEG_",$I250,"_PROV_",$D250),Catalogo_Precios,AK$8,FALSE))</f>
        <v>772</v>
      </c>
      <c r="AL250" s="53"/>
      <c r="AM250" s="59" t="str">
        <f t="shared" si="2358"/>
        <v>ALI_39_SEG_10</v>
      </c>
      <c r="AN250" s="59" t="str">
        <f t="shared" si="2359"/>
        <v>ALI_39_SEG_10_VAL_38325168</v>
      </c>
      <c r="AO250" s="60">
        <f t="shared" ref="AO250" si="2918">IF(OR(AB250="",AB250=0),0,COUNTIF(Codificacion,AM250))</f>
        <v>1</v>
      </c>
      <c r="AP250" s="61">
        <f t="array" ref="AP250">MIN(IF(Codificacion=AM250,Total_Cotizacion,""))</f>
        <v>38325168</v>
      </c>
      <c r="AQ250" s="62" t="b">
        <f t="shared" si="2361"/>
        <v>1</v>
      </c>
      <c r="AR250" s="51" t="str">
        <f t="shared" ref="AR250" si="2919">IF(COUNTIF(Codificacion2,CONCATENATE(AM250,"_VAL_",AB250))&gt;1,"Empate","")</f>
        <v/>
      </c>
      <c r="AS250" s="63" t="str">
        <f t="shared" si="2363"/>
        <v>X</v>
      </c>
      <c r="AT250" s="59" t="str">
        <f t="shared" si="2364"/>
        <v>ALI_39_SEG_10_X</v>
      </c>
      <c r="AU250" s="63">
        <f t="shared" ref="AU250" si="2920">IF(AND(COUNTIF(Codificacion3,AT250)&lt;AO250),1,COUNTIF(Codificacion3,AT250))</f>
        <v>1</v>
      </c>
      <c r="AV250" s="62" t="str">
        <f t="shared" si="2366"/>
        <v>Cotizacion Seleccionada</v>
      </c>
      <c r="AW250" s="53"/>
      <c r="AX250" s="51" t="str">
        <f t="shared" si="2367"/>
        <v>ALI_39_SEG_10VERDADERO</v>
      </c>
      <c r="AY250" s="51">
        <f t="shared" si="2347"/>
        <v>1</v>
      </c>
      <c r="AZ250" s="64" t="b">
        <f t="shared" si="2368"/>
        <v>1</v>
      </c>
    </row>
    <row r="251" spans="1:52" x14ac:dyDescent="0.2">
      <c r="A251" s="50" t="str">
        <f t="shared" si="778"/>
        <v>ALI_39_SEG_11</v>
      </c>
      <c r="B251" s="51" t="s">
        <v>54</v>
      </c>
      <c r="C251" s="52">
        <v>39</v>
      </c>
      <c r="D251" s="52">
        <f t="shared" ref="D251" si="2921">IF(ISERROR(VLOOKUP(E251,Proveedores,2,FALSE)),"",VLOOKUP(E251,Proveedores,2,FALSE))</f>
        <v>2087</v>
      </c>
      <c r="E251" s="53" t="s">
        <v>55</v>
      </c>
      <c r="F251" s="54">
        <v>472</v>
      </c>
      <c r="G251" s="53" t="s">
        <v>61</v>
      </c>
      <c r="H251" s="53" t="s">
        <v>76</v>
      </c>
      <c r="I251" s="52">
        <v>11</v>
      </c>
      <c r="J251" s="53" t="s">
        <v>58</v>
      </c>
      <c r="K251" s="55">
        <v>44835</v>
      </c>
      <c r="L251" s="56">
        <v>16297</v>
      </c>
      <c r="M251" s="56">
        <v>18901</v>
      </c>
      <c r="N251" s="56">
        <v>12966</v>
      </c>
      <c r="O251" s="56">
        <v>725</v>
      </c>
      <c r="P251" s="57">
        <v>772</v>
      </c>
      <c r="Q251" s="58"/>
      <c r="R251" s="57">
        <v>772</v>
      </c>
      <c r="S251" s="57">
        <v>772</v>
      </c>
      <c r="T251" s="58"/>
      <c r="U251" s="57">
        <v>772</v>
      </c>
      <c r="V251" s="57">
        <v>772</v>
      </c>
      <c r="W251" s="58"/>
      <c r="X251" s="57">
        <v>772</v>
      </c>
      <c r="Y251" s="57">
        <v>772</v>
      </c>
      <c r="Z251" s="58"/>
      <c r="AA251" s="57">
        <v>772</v>
      </c>
      <c r="AB251" s="57">
        <v>37742308</v>
      </c>
      <c r="AC251" s="53" t="str">
        <f t="shared" si="2349"/>
        <v>Registro Valido</v>
      </c>
      <c r="AD251" s="57">
        <f t="shared" ref="AD251" si="2922">IF(OR(ISERROR(VLOOKUP(CONCATENATE("ALI_",$C251,"_SEG_",$I251,"_PROV_",$D251),Catalogo_Precios,AD$8,FALSE)),L251=0),0,VLOOKUP(CONCATENATE("ALI_",$C251,"_SEG_",$I251,"_PROV_",$D251),Catalogo_Precios,AD$8,FALSE))</f>
        <v>772</v>
      </c>
      <c r="AE251" s="57">
        <f t="shared" ref="AE251" si="2923">IF(OR(ISERROR(VLOOKUP(CONCATENATE("ALI_",$C251,"_SEG_",$I251,"_PROV_",$D251),Catalogo_Precios,AE$8,FALSE)),M251=0),0,VLOOKUP(CONCATENATE("ALI_",$C251,"_SEG_",$I251,"_PROV_",$D251),Catalogo_Precios,AE$8,FALSE))</f>
        <v>772</v>
      </c>
      <c r="AF251" s="57">
        <f t="shared" ref="AF251" si="2924">IF(OR(ISERROR(VLOOKUP(CONCATENATE("ALI_",$C251,"_SEG_",$I251,"_PROV_",$D251),Catalogo_Precios,AF$8,FALSE)),N251=0),0,VLOOKUP(CONCATENATE("ALI_",$C251,"_SEG_",$I251,"_PROV_",$D251),Catalogo_Precios,AF$8,FALSE))</f>
        <v>772</v>
      </c>
      <c r="AG251" s="57">
        <f t="shared" ref="AG251" si="2925">IF(OR(ISERROR(VLOOKUP(CONCATENATE("ALI_",$C251,"_SEG_",$I251,"_PROV_",$D251),Catalogo_Precios,AG$8,FALSE)),O251=0),0,VLOOKUP(CONCATENATE("ALI_",$C251,"_SEG_",$I251,"_PROV_",$D251),Catalogo_Precios,AG$8,FALSE))</f>
        <v>772</v>
      </c>
      <c r="AH251" s="57">
        <f t="shared" ref="AH251" si="2926">IF(OR(ISERROR(VLOOKUP(CONCATENATE("ALI_",$C251,"_SEG_",$I251,"_PROV_",$D251),Catalogo_Precios,AH$8,FALSE)),L251=0),0,VLOOKUP(CONCATENATE("ALI_",$C251,"_SEG_",$I251,"_PROV_",$D251),Catalogo_Precios,AH$8,FALSE))</f>
        <v>772</v>
      </c>
      <c r="AI251" s="57">
        <f t="shared" ref="AI251" si="2927">IF(OR(ISERROR(VLOOKUP(CONCATENATE("ALI_",$C251,"_SEG_",$I251,"_PROV_",$D251),Catalogo_Precios,AI$8,FALSE)),M251=0),0,VLOOKUP(CONCATENATE("ALI_",$C251,"_SEG_",$I251,"_PROV_",$D251),Catalogo_Precios,AI$8,FALSE))</f>
        <v>772</v>
      </c>
      <c r="AJ251" s="57">
        <f t="shared" ref="AJ251" si="2928">IF(OR(ISERROR(VLOOKUP(CONCATENATE("ALI_",$C251,"_SEG_",$I251,"_PROV_",$D251),Catalogo_Precios,AJ$8,FALSE)),N251=0),0,VLOOKUP(CONCATENATE("ALI_",$C251,"_SEG_",$I251,"_PROV_",$D251),Catalogo_Precios,AJ$8,FALSE))</f>
        <v>772</v>
      </c>
      <c r="AK251" s="57">
        <f t="shared" ref="AK251" si="2929">IF(OR(ISERROR(VLOOKUP(CONCATENATE("ALI_",$C251,"_SEG_",$I251,"_PROV_",$D251),Catalogo_Precios,AK$8,FALSE)),O251=0),0,VLOOKUP(CONCATENATE("ALI_",$C251,"_SEG_",$I251,"_PROV_",$D251),Catalogo_Precios,AK$8,FALSE))</f>
        <v>772</v>
      </c>
      <c r="AL251" s="53"/>
      <c r="AM251" s="59" t="str">
        <f t="shared" si="2358"/>
        <v>ALI_39_SEG_11</v>
      </c>
      <c r="AN251" s="59" t="str">
        <f t="shared" si="2359"/>
        <v>ALI_39_SEG_11_VAL_37742308</v>
      </c>
      <c r="AO251" s="60">
        <f t="shared" ref="AO251" si="2930">IF(OR(AB251="",AB251=0),0,COUNTIF(Codificacion,AM251))</f>
        <v>2</v>
      </c>
      <c r="AP251" s="61">
        <f t="array" ref="AP251">MIN(IF(Codificacion=AM251,Total_Cotizacion,""))</f>
        <v>37742308</v>
      </c>
      <c r="AQ251" s="62" t="b">
        <f t="shared" si="2361"/>
        <v>1</v>
      </c>
      <c r="AR251" s="51" t="str">
        <f t="shared" ref="AR251" si="2931">IF(COUNTIF(Codificacion2,CONCATENATE(AM251,"_VAL_",AB251))&gt;1,"Empate","")</f>
        <v/>
      </c>
      <c r="AS251" s="63" t="str">
        <f t="shared" si="2363"/>
        <v>X</v>
      </c>
      <c r="AT251" s="59" t="str">
        <f t="shared" si="2364"/>
        <v>ALI_39_SEG_11_X</v>
      </c>
      <c r="AU251" s="63">
        <f t="shared" ref="AU251" si="2932">IF(AND(COUNTIF(Codificacion3,AT251)&lt;AO251),1,COUNTIF(Codificacion3,AT251))</f>
        <v>1</v>
      </c>
      <c r="AV251" s="62" t="str">
        <f t="shared" si="2366"/>
        <v>Cotizacion Seleccionada</v>
      </c>
      <c r="AW251" s="53"/>
      <c r="AX251" s="51" t="str">
        <f t="shared" si="2367"/>
        <v>ALI_39_SEG_11VERDADERO</v>
      </c>
      <c r="AY251" s="51">
        <f t="shared" si="2347"/>
        <v>1</v>
      </c>
      <c r="AZ251" s="64" t="b">
        <f t="shared" si="2368"/>
        <v>0</v>
      </c>
    </row>
    <row r="252" spans="1:52" x14ac:dyDescent="0.2">
      <c r="A252" s="50" t="str">
        <f t="shared" si="778"/>
        <v>ALI_39_SEG_12</v>
      </c>
      <c r="B252" s="51" t="s">
        <v>54</v>
      </c>
      <c r="C252" s="52">
        <v>39</v>
      </c>
      <c r="D252" s="52">
        <f t="shared" ref="D252" si="2933">IF(ISERROR(VLOOKUP(E252,Proveedores,2,FALSE)),"",VLOOKUP(E252,Proveedores,2,FALSE))</f>
        <v>2087</v>
      </c>
      <c r="E252" s="53" t="s">
        <v>55</v>
      </c>
      <c r="F252" s="54">
        <v>473</v>
      </c>
      <c r="G252" s="53" t="s">
        <v>61</v>
      </c>
      <c r="H252" s="53" t="s">
        <v>76</v>
      </c>
      <c r="I252" s="52">
        <v>12</v>
      </c>
      <c r="J252" s="53" t="s">
        <v>58</v>
      </c>
      <c r="K252" s="55">
        <v>44835</v>
      </c>
      <c r="L252" s="56">
        <v>14791</v>
      </c>
      <c r="M252" s="56">
        <v>17154</v>
      </c>
      <c r="N252" s="56">
        <v>11767</v>
      </c>
      <c r="O252" s="56">
        <v>658</v>
      </c>
      <c r="P252" s="57">
        <v>772</v>
      </c>
      <c r="Q252" s="58"/>
      <c r="R252" s="57">
        <v>772</v>
      </c>
      <c r="S252" s="57">
        <v>772</v>
      </c>
      <c r="T252" s="58"/>
      <c r="U252" s="57">
        <v>772</v>
      </c>
      <c r="V252" s="57">
        <v>772</v>
      </c>
      <c r="W252" s="58"/>
      <c r="X252" s="57">
        <v>772</v>
      </c>
      <c r="Y252" s="57">
        <v>772</v>
      </c>
      <c r="Z252" s="58"/>
      <c r="AA252" s="57">
        <v>772</v>
      </c>
      <c r="AB252" s="57">
        <v>34253640</v>
      </c>
      <c r="AC252" s="53" t="str">
        <f t="shared" si="2349"/>
        <v>Registro Valido</v>
      </c>
      <c r="AD252" s="57">
        <f t="shared" ref="AD252" si="2934">IF(OR(ISERROR(VLOOKUP(CONCATENATE("ALI_",$C252,"_SEG_",$I252,"_PROV_",$D252),Catalogo_Precios,AD$8,FALSE)),L252=0),0,VLOOKUP(CONCATENATE("ALI_",$C252,"_SEG_",$I252,"_PROV_",$D252),Catalogo_Precios,AD$8,FALSE))</f>
        <v>772</v>
      </c>
      <c r="AE252" s="57">
        <f t="shared" ref="AE252" si="2935">IF(OR(ISERROR(VLOOKUP(CONCATENATE("ALI_",$C252,"_SEG_",$I252,"_PROV_",$D252),Catalogo_Precios,AE$8,FALSE)),M252=0),0,VLOOKUP(CONCATENATE("ALI_",$C252,"_SEG_",$I252,"_PROV_",$D252),Catalogo_Precios,AE$8,FALSE))</f>
        <v>772</v>
      </c>
      <c r="AF252" s="57">
        <f t="shared" ref="AF252" si="2936">IF(OR(ISERROR(VLOOKUP(CONCATENATE("ALI_",$C252,"_SEG_",$I252,"_PROV_",$D252),Catalogo_Precios,AF$8,FALSE)),N252=0),0,VLOOKUP(CONCATENATE("ALI_",$C252,"_SEG_",$I252,"_PROV_",$D252),Catalogo_Precios,AF$8,FALSE))</f>
        <v>772</v>
      </c>
      <c r="AG252" s="57">
        <f t="shared" ref="AG252" si="2937">IF(OR(ISERROR(VLOOKUP(CONCATENATE("ALI_",$C252,"_SEG_",$I252,"_PROV_",$D252),Catalogo_Precios,AG$8,FALSE)),O252=0),0,VLOOKUP(CONCATENATE("ALI_",$C252,"_SEG_",$I252,"_PROV_",$D252),Catalogo_Precios,AG$8,FALSE))</f>
        <v>772</v>
      </c>
      <c r="AH252" s="57">
        <f t="shared" ref="AH252" si="2938">IF(OR(ISERROR(VLOOKUP(CONCATENATE("ALI_",$C252,"_SEG_",$I252,"_PROV_",$D252),Catalogo_Precios,AH$8,FALSE)),L252=0),0,VLOOKUP(CONCATENATE("ALI_",$C252,"_SEG_",$I252,"_PROV_",$D252),Catalogo_Precios,AH$8,FALSE))</f>
        <v>772</v>
      </c>
      <c r="AI252" s="57">
        <f t="shared" ref="AI252" si="2939">IF(OR(ISERROR(VLOOKUP(CONCATENATE("ALI_",$C252,"_SEG_",$I252,"_PROV_",$D252),Catalogo_Precios,AI$8,FALSE)),M252=0),0,VLOOKUP(CONCATENATE("ALI_",$C252,"_SEG_",$I252,"_PROV_",$D252),Catalogo_Precios,AI$8,FALSE))</f>
        <v>772</v>
      </c>
      <c r="AJ252" s="57">
        <f t="shared" ref="AJ252" si="2940">IF(OR(ISERROR(VLOOKUP(CONCATENATE("ALI_",$C252,"_SEG_",$I252,"_PROV_",$D252),Catalogo_Precios,AJ$8,FALSE)),N252=0),0,VLOOKUP(CONCATENATE("ALI_",$C252,"_SEG_",$I252,"_PROV_",$D252),Catalogo_Precios,AJ$8,FALSE))</f>
        <v>772</v>
      </c>
      <c r="AK252" s="57">
        <f t="shared" ref="AK252" si="2941">IF(OR(ISERROR(VLOOKUP(CONCATENATE("ALI_",$C252,"_SEG_",$I252,"_PROV_",$D252),Catalogo_Precios,AK$8,FALSE)),O252=0),0,VLOOKUP(CONCATENATE("ALI_",$C252,"_SEG_",$I252,"_PROV_",$D252),Catalogo_Precios,AK$8,FALSE))</f>
        <v>772</v>
      </c>
      <c r="AL252" s="53"/>
      <c r="AM252" s="59" t="str">
        <f t="shared" si="2358"/>
        <v>ALI_39_SEG_12</v>
      </c>
      <c r="AN252" s="59" t="str">
        <f t="shared" si="2359"/>
        <v>ALI_39_SEG_12_VAL_34253640</v>
      </c>
      <c r="AO252" s="60">
        <f t="shared" ref="AO252" si="2942">IF(OR(AB252="",AB252=0),0,COUNTIF(Codificacion,AM252))</f>
        <v>2</v>
      </c>
      <c r="AP252" s="61">
        <f t="array" ref="AP252">MIN(IF(Codificacion=AM252,Total_Cotizacion,""))</f>
        <v>34253640</v>
      </c>
      <c r="AQ252" s="62" t="b">
        <f t="shared" si="2361"/>
        <v>1</v>
      </c>
      <c r="AR252" s="51" t="str">
        <f t="shared" ref="AR252" si="2943">IF(COUNTIF(Codificacion2,CONCATENATE(AM252,"_VAL_",AB252))&gt;1,"Empate","")</f>
        <v/>
      </c>
      <c r="AS252" s="63" t="str">
        <f t="shared" si="2363"/>
        <v>X</v>
      </c>
      <c r="AT252" s="59" t="str">
        <f t="shared" si="2364"/>
        <v>ALI_39_SEG_12_X</v>
      </c>
      <c r="AU252" s="63">
        <f t="shared" ref="AU252" si="2944">IF(AND(COUNTIF(Codificacion3,AT252)&lt;AO252),1,COUNTIF(Codificacion3,AT252))</f>
        <v>1</v>
      </c>
      <c r="AV252" s="62" t="str">
        <f t="shared" si="2366"/>
        <v>Cotizacion Seleccionada</v>
      </c>
      <c r="AW252" s="53"/>
      <c r="AX252" s="51" t="str">
        <f t="shared" si="2367"/>
        <v>ALI_39_SEG_12VERDADERO</v>
      </c>
      <c r="AY252" s="51">
        <f t="shared" si="2347"/>
        <v>1</v>
      </c>
      <c r="AZ252" s="64" t="b">
        <f t="shared" si="2368"/>
        <v>0</v>
      </c>
    </row>
    <row r="253" spans="1:52" x14ac:dyDescent="0.2">
      <c r="A253" s="50" t="str">
        <f t="shared" si="778"/>
        <v>ALI_39_SEG_13</v>
      </c>
      <c r="B253" s="51" t="s">
        <v>54</v>
      </c>
      <c r="C253" s="52">
        <v>39</v>
      </c>
      <c r="D253" s="52">
        <f t="shared" ref="D253" si="2945">IF(ISERROR(VLOOKUP(E253,Proveedores,2,FALSE)),"",VLOOKUP(E253,Proveedores,2,FALSE))</f>
        <v>2087</v>
      </c>
      <c r="E253" s="53" t="s">
        <v>55</v>
      </c>
      <c r="F253" s="54">
        <v>474</v>
      </c>
      <c r="G253" s="53" t="s">
        <v>61</v>
      </c>
      <c r="H253" s="53" t="s">
        <v>76</v>
      </c>
      <c r="I253" s="52">
        <v>13</v>
      </c>
      <c r="J253" s="53" t="s">
        <v>58</v>
      </c>
      <c r="K253" s="55">
        <v>44835</v>
      </c>
      <c r="L253" s="56">
        <v>15706</v>
      </c>
      <c r="M253" s="56">
        <v>18211</v>
      </c>
      <c r="N253" s="56">
        <v>12492</v>
      </c>
      <c r="O253" s="56">
        <v>698</v>
      </c>
      <c r="P253" s="57">
        <v>772</v>
      </c>
      <c r="Q253" s="58"/>
      <c r="R253" s="57">
        <v>772</v>
      </c>
      <c r="S253" s="57">
        <v>772</v>
      </c>
      <c r="T253" s="58"/>
      <c r="U253" s="57">
        <v>772</v>
      </c>
      <c r="V253" s="57">
        <v>772</v>
      </c>
      <c r="W253" s="58"/>
      <c r="X253" s="57">
        <v>772</v>
      </c>
      <c r="Y253" s="57">
        <v>772</v>
      </c>
      <c r="Z253" s="58"/>
      <c r="AA253" s="57">
        <v>772</v>
      </c>
      <c r="AB253" s="57">
        <v>36366604</v>
      </c>
      <c r="AC253" s="53" t="str">
        <f t="shared" si="2349"/>
        <v>Registro Valido</v>
      </c>
      <c r="AD253" s="57">
        <f t="shared" ref="AD253" si="2946">IF(OR(ISERROR(VLOOKUP(CONCATENATE("ALI_",$C253,"_SEG_",$I253,"_PROV_",$D253),Catalogo_Precios,AD$8,FALSE)),L253=0),0,VLOOKUP(CONCATENATE("ALI_",$C253,"_SEG_",$I253,"_PROV_",$D253),Catalogo_Precios,AD$8,FALSE))</f>
        <v>772</v>
      </c>
      <c r="AE253" s="57">
        <f t="shared" ref="AE253" si="2947">IF(OR(ISERROR(VLOOKUP(CONCATENATE("ALI_",$C253,"_SEG_",$I253,"_PROV_",$D253),Catalogo_Precios,AE$8,FALSE)),M253=0),0,VLOOKUP(CONCATENATE("ALI_",$C253,"_SEG_",$I253,"_PROV_",$D253),Catalogo_Precios,AE$8,FALSE))</f>
        <v>772</v>
      </c>
      <c r="AF253" s="57">
        <f t="shared" ref="AF253" si="2948">IF(OR(ISERROR(VLOOKUP(CONCATENATE("ALI_",$C253,"_SEG_",$I253,"_PROV_",$D253),Catalogo_Precios,AF$8,FALSE)),N253=0),0,VLOOKUP(CONCATENATE("ALI_",$C253,"_SEG_",$I253,"_PROV_",$D253),Catalogo_Precios,AF$8,FALSE))</f>
        <v>772</v>
      </c>
      <c r="AG253" s="57">
        <f t="shared" ref="AG253" si="2949">IF(OR(ISERROR(VLOOKUP(CONCATENATE("ALI_",$C253,"_SEG_",$I253,"_PROV_",$D253),Catalogo_Precios,AG$8,FALSE)),O253=0),0,VLOOKUP(CONCATENATE("ALI_",$C253,"_SEG_",$I253,"_PROV_",$D253),Catalogo_Precios,AG$8,FALSE))</f>
        <v>772</v>
      </c>
      <c r="AH253" s="57">
        <f t="shared" ref="AH253" si="2950">IF(OR(ISERROR(VLOOKUP(CONCATENATE("ALI_",$C253,"_SEG_",$I253,"_PROV_",$D253),Catalogo_Precios,AH$8,FALSE)),L253=0),0,VLOOKUP(CONCATENATE("ALI_",$C253,"_SEG_",$I253,"_PROV_",$D253),Catalogo_Precios,AH$8,FALSE))</f>
        <v>772</v>
      </c>
      <c r="AI253" s="57">
        <f t="shared" ref="AI253" si="2951">IF(OR(ISERROR(VLOOKUP(CONCATENATE("ALI_",$C253,"_SEG_",$I253,"_PROV_",$D253),Catalogo_Precios,AI$8,FALSE)),M253=0),0,VLOOKUP(CONCATENATE("ALI_",$C253,"_SEG_",$I253,"_PROV_",$D253),Catalogo_Precios,AI$8,FALSE))</f>
        <v>772</v>
      </c>
      <c r="AJ253" s="57">
        <f t="shared" ref="AJ253" si="2952">IF(OR(ISERROR(VLOOKUP(CONCATENATE("ALI_",$C253,"_SEG_",$I253,"_PROV_",$D253),Catalogo_Precios,AJ$8,FALSE)),N253=0),0,VLOOKUP(CONCATENATE("ALI_",$C253,"_SEG_",$I253,"_PROV_",$D253),Catalogo_Precios,AJ$8,FALSE))</f>
        <v>772</v>
      </c>
      <c r="AK253" s="57">
        <f t="shared" ref="AK253" si="2953">IF(OR(ISERROR(VLOOKUP(CONCATENATE("ALI_",$C253,"_SEG_",$I253,"_PROV_",$D253),Catalogo_Precios,AK$8,FALSE)),O253=0),0,VLOOKUP(CONCATENATE("ALI_",$C253,"_SEG_",$I253,"_PROV_",$D253),Catalogo_Precios,AK$8,FALSE))</f>
        <v>772</v>
      </c>
      <c r="AL253" s="53"/>
      <c r="AM253" s="59" t="str">
        <f t="shared" si="2358"/>
        <v>ALI_39_SEG_13</v>
      </c>
      <c r="AN253" s="59" t="str">
        <f t="shared" si="2359"/>
        <v>ALI_39_SEG_13_VAL_36366604</v>
      </c>
      <c r="AO253" s="60">
        <f t="shared" ref="AO253" si="2954">IF(OR(AB253="",AB253=0),0,COUNTIF(Codificacion,AM253))</f>
        <v>2</v>
      </c>
      <c r="AP253" s="61">
        <f t="array" ref="AP253">MIN(IF(Codificacion=AM253,Total_Cotizacion,""))</f>
        <v>36366604</v>
      </c>
      <c r="AQ253" s="62" t="b">
        <f t="shared" si="2361"/>
        <v>1</v>
      </c>
      <c r="AR253" s="51" t="str">
        <f t="shared" ref="AR253" si="2955">IF(COUNTIF(Codificacion2,CONCATENATE(AM253,"_VAL_",AB253))&gt;1,"Empate","")</f>
        <v/>
      </c>
      <c r="AS253" s="63" t="str">
        <f t="shared" si="2363"/>
        <v>X</v>
      </c>
      <c r="AT253" s="59" t="str">
        <f t="shared" si="2364"/>
        <v>ALI_39_SEG_13_X</v>
      </c>
      <c r="AU253" s="63">
        <f t="shared" ref="AU253" si="2956">IF(AND(COUNTIF(Codificacion3,AT253)&lt;AO253),1,COUNTIF(Codificacion3,AT253))</f>
        <v>1</v>
      </c>
      <c r="AV253" s="62" t="str">
        <f t="shared" si="2366"/>
        <v>Cotizacion Seleccionada</v>
      </c>
      <c r="AW253" s="53"/>
      <c r="AX253" s="51" t="str">
        <f t="shared" si="2367"/>
        <v>ALI_39_SEG_13VERDADERO</v>
      </c>
      <c r="AY253" s="51">
        <f t="shared" si="2347"/>
        <v>1</v>
      </c>
      <c r="AZ253" s="64" t="b">
        <f t="shared" si="2368"/>
        <v>0</v>
      </c>
    </row>
    <row r="254" spans="1:52" x14ac:dyDescent="0.2">
      <c r="A254" s="50" t="str">
        <f t="shared" si="778"/>
        <v>ALI_39_SEG_14</v>
      </c>
      <c r="B254" s="51" t="s">
        <v>54</v>
      </c>
      <c r="C254" s="52">
        <v>39</v>
      </c>
      <c r="D254" s="52">
        <f t="shared" ref="D254" si="2957">IF(ISERROR(VLOOKUP(E254,Proveedores,2,FALSE)),"",VLOOKUP(E254,Proveedores,2,FALSE))</f>
        <v>2087</v>
      </c>
      <c r="E254" s="53" t="s">
        <v>55</v>
      </c>
      <c r="F254" s="54">
        <v>475</v>
      </c>
      <c r="G254" s="53" t="s">
        <v>61</v>
      </c>
      <c r="H254" s="53" t="s">
        <v>76</v>
      </c>
      <c r="I254" s="52">
        <v>14</v>
      </c>
      <c r="J254" s="53" t="s">
        <v>58</v>
      </c>
      <c r="K254" s="55">
        <v>44835</v>
      </c>
      <c r="L254" s="56">
        <v>15562</v>
      </c>
      <c r="M254" s="56">
        <v>18047</v>
      </c>
      <c r="N254" s="56">
        <v>12380</v>
      </c>
      <c r="O254" s="56">
        <v>694</v>
      </c>
      <c r="P254" s="57">
        <v>772</v>
      </c>
      <c r="Q254" s="58"/>
      <c r="R254" s="57">
        <v>772</v>
      </c>
      <c r="S254" s="57">
        <v>772</v>
      </c>
      <c r="T254" s="58"/>
      <c r="U254" s="57">
        <v>772</v>
      </c>
      <c r="V254" s="57">
        <v>772</v>
      </c>
      <c r="W254" s="58"/>
      <c r="X254" s="57">
        <v>772</v>
      </c>
      <c r="Y254" s="57">
        <v>772</v>
      </c>
      <c r="Z254" s="58"/>
      <c r="AA254" s="57">
        <v>772</v>
      </c>
      <c r="AB254" s="57">
        <v>36039276</v>
      </c>
      <c r="AC254" s="53" t="str">
        <f t="shared" si="2349"/>
        <v>Registro Valido</v>
      </c>
      <c r="AD254" s="57">
        <f t="shared" ref="AD254" si="2958">IF(OR(ISERROR(VLOOKUP(CONCATENATE("ALI_",$C254,"_SEG_",$I254,"_PROV_",$D254),Catalogo_Precios,AD$8,FALSE)),L254=0),0,VLOOKUP(CONCATENATE("ALI_",$C254,"_SEG_",$I254,"_PROV_",$D254),Catalogo_Precios,AD$8,FALSE))</f>
        <v>772</v>
      </c>
      <c r="AE254" s="57">
        <f t="shared" ref="AE254" si="2959">IF(OR(ISERROR(VLOOKUP(CONCATENATE("ALI_",$C254,"_SEG_",$I254,"_PROV_",$D254),Catalogo_Precios,AE$8,FALSE)),M254=0),0,VLOOKUP(CONCATENATE("ALI_",$C254,"_SEG_",$I254,"_PROV_",$D254),Catalogo_Precios,AE$8,FALSE))</f>
        <v>772</v>
      </c>
      <c r="AF254" s="57">
        <f t="shared" ref="AF254" si="2960">IF(OR(ISERROR(VLOOKUP(CONCATENATE("ALI_",$C254,"_SEG_",$I254,"_PROV_",$D254),Catalogo_Precios,AF$8,FALSE)),N254=0),0,VLOOKUP(CONCATENATE("ALI_",$C254,"_SEG_",$I254,"_PROV_",$D254),Catalogo_Precios,AF$8,FALSE))</f>
        <v>772</v>
      </c>
      <c r="AG254" s="57">
        <f t="shared" ref="AG254" si="2961">IF(OR(ISERROR(VLOOKUP(CONCATENATE("ALI_",$C254,"_SEG_",$I254,"_PROV_",$D254),Catalogo_Precios,AG$8,FALSE)),O254=0),0,VLOOKUP(CONCATENATE("ALI_",$C254,"_SEG_",$I254,"_PROV_",$D254),Catalogo_Precios,AG$8,FALSE))</f>
        <v>772</v>
      </c>
      <c r="AH254" s="57">
        <f t="shared" ref="AH254" si="2962">IF(OR(ISERROR(VLOOKUP(CONCATENATE("ALI_",$C254,"_SEG_",$I254,"_PROV_",$D254),Catalogo_Precios,AH$8,FALSE)),L254=0),0,VLOOKUP(CONCATENATE("ALI_",$C254,"_SEG_",$I254,"_PROV_",$D254),Catalogo_Precios,AH$8,FALSE))</f>
        <v>772</v>
      </c>
      <c r="AI254" s="57">
        <f t="shared" ref="AI254" si="2963">IF(OR(ISERROR(VLOOKUP(CONCATENATE("ALI_",$C254,"_SEG_",$I254,"_PROV_",$D254),Catalogo_Precios,AI$8,FALSE)),M254=0),0,VLOOKUP(CONCATENATE("ALI_",$C254,"_SEG_",$I254,"_PROV_",$D254),Catalogo_Precios,AI$8,FALSE))</f>
        <v>772</v>
      </c>
      <c r="AJ254" s="57">
        <f t="shared" ref="AJ254" si="2964">IF(OR(ISERROR(VLOOKUP(CONCATENATE("ALI_",$C254,"_SEG_",$I254,"_PROV_",$D254),Catalogo_Precios,AJ$8,FALSE)),N254=0),0,VLOOKUP(CONCATENATE("ALI_",$C254,"_SEG_",$I254,"_PROV_",$D254),Catalogo_Precios,AJ$8,FALSE))</f>
        <v>772</v>
      </c>
      <c r="AK254" s="57">
        <f t="shared" ref="AK254" si="2965">IF(OR(ISERROR(VLOOKUP(CONCATENATE("ALI_",$C254,"_SEG_",$I254,"_PROV_",$D254),Catalogo_Precios,AK$8,FALSE)),O254=0),0,VLOOKUP(CONCATENATE("ALI_",$C254,"_SEG_",$I254,"_PROV_",$D254),Catalogo_Precios,AK$8,FALSE))</f>
        <v>772</v>
      </c>
      <c r="AL254" s="53"/>
      <c r="AM254" s="59" t="str">
        <f t="shared" si="2358"/>
        <v>ALI_39_SEG_14</v>
      </c>
      <c r="AN254" s="59" t="str">
        <f t="shared" si="2359"/>
        <v>ALI_39_SEG_14_VAL_36039276</v>
      </c>
      <c r="AO254" s="60">
        <f t="shared" ref="AO254" si="2966">IF(OR(AB254="",AB254=0),0,COUNTIF(Codificacion,AM254))</f>
        <v>2</v>
      </c>
      <c r="AP254" s="61">
        <f t="array" ref="AP254">MIN(IF(Codificacion=AM254,Total_Cotizacion,""))</f>
        <v>36039276</v>
      </c>
      <c r="AQ254" s="62" t="b">
        <f t="shared" si="2361"/>
        <v>1</v>
      </c>
      <c r="AR254" s="51" t="str">
        <f t="shared" ref="AR254" si="2967">IF(COUNTIF(Codificacion2,CONCATENATE(AM254,"_VAL_",AB254))&gt;1,"Empate","")</f>
        <v/>
      </c>
      <c r="AS254" s="63" t="str">
        <f t="shared" si="2363"/>
        <v>X</v>
      </c>
      <c r="AT254" s="59" t="str">
        <f t="shared" si="2364"/>
        <v>ALI_39_SEG_14_X</v>
      </c>
      <c r="AU254" s="63">
        <f t="shared" ref="AU254" si="2968">IF(AND(COUNTIF(Codificacion3,AT254)&lt;AO254),1,COUNTIF(Codificacion3,AT254))</f>
        <v>1</v>
      </c>
      <c r="AV254" s="62" t="str">
        <f t="shared" si="2366"/>
        <v>Cotizacion Seleccionada</v>
      </c>
      <c r="AW254" s="53"/>
      <c r="AX254" s="51" t="str">
        <f t="shared" si="2367"/>
        <v>ALI_39_SEG_14VERDADERO</v>
      </c>
      <c r="AY254" s="51">
        <f t="shared" si="2347"/>
        <v>1</v>
      </c>
      <c r="AZ254" s="64" t="b">
        <f t="shared" si="2368"/>
        <v>0</v>
      </c>
    </row>
    <row r="255" spans="1:52" x14ac:dyDescent="0.2">
      <c r="A255" s="50" t="str">
        <f t="shared" si="778"/>
        <v>ALI_39_SEG_15</v>
      </c>
      <c r="B255" s="51" t="s">
        <v>54</v>
      </c>
      <c r="C255" s="52">
        <v>39</v>
      </c>
      <c r="D255" s="52">
        <f t="shared" ref="D255" si="2969">IF(ISERROR(VLOOKUP(E255,Proveedores,2,FALSE)),"",VLOOKUP(E255,Proveedores,2,FALSE))</f>
        <v>2087</v>
      </c>
      <c r="E255" s="53" t="s">
        <v>55</v>
      </c>
      <c r="F255" s="54">
        <v>476</v>
      </c>
      <c r="G255" s="53" t="s">
        <v>61</v>
      </c>
      <c r="H255" s="53" t="s">
        <v>76</v>
      </c>
      <c r="I255" s="52">
        <v>15</v>
      </c>
      <c r="J255" s="53" t="s">
        <v>58</v>
      </c>
      <c r="K255" s="55">
        <v>44835</v>
      </c>
      <c r="L255" s="56">
        <v>14710</v>
      </c>
      <c r="M255" s="56">
        <v>17060</v>
      </c>
      <c r="N255" s="56">
        <v>11713</v>
      </c>
      <c r="O255" s="56">
        <v>654</v>
      </c>
      <c r="P255" s="57">
        <v>772</v>
      </c>
      <c r="Q255" s="58"/>
      <c r="R255" s="57">
        <v>772</v>
      </c>
      <c r="S255" s="57">
        <v>772</v>
      </c>
      <c r="T255" s="58"/>
      <c r="U255" s="57">
        <v>772</v>
      </c>
      <c r="V255" s="57">
        <v>772</v>
      </c>
      <c r="W255" s="58"/>
      <c r="X255" s="57">
        <v>772</v>
      </c>
      <c r="Y255" s="57">
        <v>772</v>
      </c>
      <c r="Z255" s="58"/>
      <c r="AA255" s="57">
        <v>772</v>
      </c>
      <c r="AB255" s="57">
        <v>34073764</v>
      </c>
      <c r="AC255" s="53" t="str">
        <f t="shared" si="2349"/>
        <v>Registro Valido</v>
      </c>
      <c r="AD255" s="57">
        <f t="shared" ref="AD255" si="2970">IF(OR(ISERROR(VLOOKUP(CONCATENATE("ALI_",$C255,"_SEG_",$I255,"_PROV_",$D255),Catalogo_Precios,AD$8,FALSE)),L255=0),0,VLOOKUP(CONCATENATE("ALI_",$C255,"_SEG_",$I255,"_PROV_",$D255),Catalogo_Precios,AD$8,FALSE))</f>
        <v>772</v>
      </c>
      <c r="AE255" s="57">
        <f t="shared" ref="AE255" si="2971">IF(OR(ISERROR(VLOOKUP(CONCATENATE("ALI_",$C255,"_SEG_",$I255,"_PROV_",$D255),Catalogo_Precios,AE$8,FALSE)),M255=0),0,VLOOKUP(CONCATENATE("ALI_",$C255,"_SEG_",$I255,"_PROV_",$D255),Catalogo_Precios,AE$8,FALSE))</f>
        <v>772</v>
      </c>
      <c r="AF255" s="57">
        <f t="shared" ref="AF255" si="2972">IF(OR(ISERROR(VLOOKUP(CONCATENATE("ALI_",$C255,"_SEG_",$I255,"_PROV_",$D255),Catalogo_Precios,AF$8,FALSE)),N255=0),0,VLOOKUP(CONCATENATE("ALI_",$C255,"_SEG_",$I255,"_PROV_",$D255),Catalogo_Precios,AF$8,FALSE))</f>
        <v>772</v>
      </c>
      <c r="AG255" s="57">
        <f t="shared" ref="AG255" si="2973">IF(OR(ISERROR(VLOOKUP(CONCATENATE("ALI_",$C255,"_SEG_",$I255,"_PROV_",$D255),Catalogo_Precios,AG$8,FALSE)),O255=0),0,VLOOKUP(CONCATENATE("ALI_",$C255,"_SEG_",$I255,"_PROV_",$D255),Catalogo_Precios,AG$8,FALSE))</f>
        <v>772</v>
      </c>
      <c r="AH255" s="57">
        <f t="shared" ref="AH255" si="2974">IF(OR(ISERROR(VLOOKUP(CONCATENATE("ALI_",$C255,"_SEG_",$I255,"_PROV_",$D255),Catalogo_Precios,AH$8,FALSE)),L255=0),0,VLOOKUP(CONCATENATE("ALI_",$C255,"_SEG_",$I255,"_PROV_",$D255),Catalogo_Precios,AH$8,FALSE))</f>
        <v>772</v>
      </c>
      <c r="AI255" s="57">
        <f t="shared" ref="AI255" si="2975">IF(OR(ISERROR(VLOOKUP(CONCATENATE("ALI_",$C255,"_SEG_",$I255,"_PROV_",$D255),Catalogo_Precios,AI$8,FALSE)),M255=0),0,VLOOKUP(CONCATENATE("ALI_",$C255,"_SEG_",$I255,"_PROV_",$D255),Catalogo_Precios,AI$8,FALSE))</f>
        <v>772</v>
      </c>
      <c r="AJ255" s="57">
        <f t="shared" ref="AJ255" si="2976">IF(OR(ISERROR(VLOOKUP(CONCATENATE("ALI_",$C255,"_SEG_",$I255,"_PROV_",$D255),Catalogo_Precios,AJ$8,FALSE)),N255=0),0,VLOOKUP(CONCATENATE("ALI_",$C255,"_SEG_",$I255,"_PROV_",$D255),Catalogo_Precios,AJ$8,FALSE))</f>
        <v>772</v>
      </c>
      <c r="AK255" s="57">
        <f t="shared" ref="AK255" si="2977">IF(OR(ISERROR(VLOOKUP(CONCATENATE("ALI_",$C255,"_SEG_",$I255,"_PROV_",$D255),Catalogo_Precios,AK$8,FALSE)),O255=0),0,VLOOKUP(CONCATENATE("ALI_",$C255,"_SEG_",$I255,"_PROV_",$D255),Catalogo_Precios,AK$8,FALSE))</f>
        <v>772</v>
      </c>
      <c r="AL255" s="53"/>
      <c r="AM255" s="59" t="str">
        <f t="shared" si="2358"/>
        <v>ALI_39_SEG_15</v>
      </c>
      <c r="AN255" s="59" t="str">
        <f t="shared" si="2359"/>
        <v>ALI_39_SEG_15_VAL_34073764</v>
      </c>
      <c r="AO255" s="60">
        <f t="shared" ref="AO255" si="2978">IF(OR(AB255="",AB255=0),0,COUNTIF(Codificacion,AM255))</f>
        <v>2</v>
      </c>
      <c r="AP255" s="61">
        <f t="array" ref="AP255">MIN(IF(Codificacion=AM255,Total_Cotizacion,""))</f>
        <v>34073764</v>
      </c>
      <c r="AQ255" s="62" t="b">
        <f t="shared" si="2361"/>
        <v>1</v>
      </c>
      <c r="AR255" s="51" t="str">
        <f t="shared" ref="AR255" si="2979">IF(COUNTIF(Codificacion2,CONCATENATE(AM255,"_VAL_",AB255))&gt;1,"Empate","")</f>
        <v/>
      </c>
      <c r="AS255" s="63" t="str">
        <f t="shared" si="2363"/>
        <v>X</v>
      </c>
      <c r="AT255" s="59" t="str">
        <f t="shared" si="2364"/>
        <v>ALI_39_SEG_15_X</v>
      </c>
      <c r="AU255" s="63">
        <f t="shared" ref="AU255" si="2980">IF(AND(COUNTIF(Codificacion3,AT255)&lt;AO255),1,COUNTIF(Codificacion3,AT255))</f>
        <v>1</v>
      </c>
      <c r="AV255" s="62" t="str">
        <f t="shared" si="2366"/>
        <v>Cotizacion Seleccionada</v>
      </c>
      <c r="AW255" s="53"/>
      <c r="AX255" s="51" t="str">
        <f t="shared" si="2367"/>
        <v>ALI_39_SEG_15VERDADERO</v>
      </c>
      <c r="AY255" s="51">
        <f t="shared" si="2347"/>
        <v>1</v>
      </c>
      <c r="AZ255" s="64" t="b">
        <f t="shared" si="2368"/>
        <v>0</v>
      </c>
    </row>
    <row r="256" spans="1:52" x14ac:dyDescent="0.2">
      <c r="A256" s="50" t="str">
        <f t="shared" si="778"/>
        <v>ALI_125_SEG_1</v>
      </c>
      <c r="B256" s="51" t="s">
        <v>54</v>
      </c>
      <c r="C256" s="52">
        <v>125</v>
      </c>
      <c r="D256" s="52">
        <f t="shared" ref="D256" si="2981">IF(ISERROR(VLOOKUP(E256,Proveedores,2,FALSE)),"",VLOOKUP(E256,Proveedores,2,FALSE))</f>
        <v>2087</v>
      </c>
      <c r="E256" s="53" t="s">
        <v>55</v>
      </c>
      <c r="F256" s="54">
        <v>477</v>
      </c>
      <c r="G256" s="53" t="s">
        <v>56</v>
      </c>
      <c r="H256" s="53" t="s">
        <v>77</v>
      </c>
      <c r="I256" s="52">
        <v>1</v>
      </c>
      <c r="J256" s="53" t="s">
        <v>58</v>
      </c>
      <c r="K256" s="55">
        <v>44835</v>
      </c>
      <c r="L256" s="56">
        <v>9349</v>
      </c>
      <c r="M256" s="56">
        <v>11154</v>
      </c>
      <c r="N256" s="56">
        <v>6548</v>
      </c>
      <c r="O256" s="56">
        <v>551</v>
      </c>
      <c r="P256" s="57">
        <v>598</v>
      </c>
      <c r="Q256" s="58"/>
      <c r="R256" s="57">
        <v>598</v>
      </c>
      <c r="S256" s="57">
        <v>598</v>
      </c>
      <c r="T256" s="58"/>
      <c r="U256" s="57">
        <v>598</v>
      </c>
      <c r="V256" s="57">
        <v>598</v>
      </c>
      <c r="W256" s="58"/>
      <c r="X256" s="57">
        <v>598</v>
      </c>
      <c r="Y256" s="57">
        <v>598</v>
      </c>
      <c r="Z256" s="58"/>
      <c r="AA256" s="57">
        <v>598</v>
      </c>
      <c r="AB256" s="57">
        <v>16505996</v>
      </c>
      <c r="AC256" s="53" t="str">
        <f t="shared" si="2349"/>
        <v>Registro Valido</v>
      </c>
      <c r="AD256" s="57">
        <f t="shared" ref="AD256" si="2982">IF(OR(ISERROR(VLOOKUP(CONCATENATE("ALI_",$C256,"_SEG_",$I256,"_PROV_",$D256),Catalogo_Precios,AD$8,FALSE)),L256=0),0,VLOOKUP(CONCATENATE("ALI_",$C256,"_SEG_",$I256,"_PROV_",$D256),Catalogo_Precios,AD$8,FALSE))</f>
        <v>598</v>
      </c>
      <c r="AE256" s="57">
        <f t="shared" ref="AE256" si="2983">IF(OR(ISERROR(VLOOKUP(CONCATENATE("ALI_",$C256,"_SEG_",$I256,"_PROV_",$D256),Catalogo_Precios,AE$8,FALSE)),M256=0),0,VLOOKUP(CONCATENATE("ALI_",$C256,"_SEG_",$I256,"_PROV_",$D256),Catalogo_Precios,AE$8,FALSE))</f>
        <v>598</v>
      </c>
      <c r="AF256" s="57">
        <f t="shared" ref="AF256" si="2984">IF(OR(ISERROR(VLOOKUP(CONCATENATE("ALI_",$C256,"_SEG_",$I256,"_PROV_",$D256),Catalogo_Precios,AF$8,FALSE)),N256=0),0,VLOOKUP(CONCATENATE("ALI_",$C256,"_SEG_",$I256,"_PROV_",$D256),Catalogo_Precios,AF$8,FALSE))</f>
        <v>598</v>
      </c>
      <c r="AG256" s="57">
        <f t="shared" ref="AG256" si="2985">IF(OR(ISERROR(VLOOKUP(CONCATENATE("ALI_",$C256,"_SEG_",$I256,"_PROV_",$D256),Catalogo_Precios,AG$8,FALSE)),O256=0),0,VLOOKUP(CONCATENATE("ALI_",$C256,"_SEG_",$I256,"_PROV_",$D256),Catalogo_Precios,AG$8,FALSE))</f>
        <v>598</v>
      </c>
      <c r="AH256" s="57">
        <f t="shared" ref="AH256" si="2986">IF(OR(ISERROR(VLOOKUP(CONCATENATE("ALI_",$C256,"_SEG_",$I256,"_PROV_",$D256),Catalogo_Precios,AH$8,FALSE)),L256=0),0,VLOOKUP(CONCATENATE("ALI_",$C256,"_SEG_",$I256,"_PROV_",$D256),Catalogo_Precios,AH$8,FALSE))</f>
        <v>598</v>
      </c>
      <c r="AI256" s="57">
        <f t="shared" ref="AI256" si="2987">IF(OR(ISERROR(VLOOKUP(CONCATENATE("ALI_",$C256,"_SEG_",$I256,"_PROV_",$D256),Catalogo_Precios,AI$8,FALSE)),M256=0),0,VLOOKUP(CONCATENATE("ALI_",$C256,"_SEG_",$I256,"_PROV_",$D256),Catalogo_Precios,AI$8,FALSE))</f>
        <v>598</v>
      </c>
      <c r="AJ256" s="57">
        <f t="shared" ref="AJ256" si="2988">IF(OR(ISERROR(VLOOKUP(CONCATENATE("ALI_",$C256,"_SEG_",$I256,"_PROV_",$D256),Catalogo_Precios,AJ$8,FALSE)),N256=0),0,VLOOKUP(CONCATENATE("ALI_",$C256,"_SEG_",$I256,"_PROV_",$D256),Catalogo_Precios,AJ$8,FALSE))</f>
        <v>598</v>
      </c>
      <c r="AK256" s="57">
        <f t="shared" ref="AK256" si="2989">IF(OR(ISERROR(VLOOKUP(CONCATENATE("ALI_",$C256,"_SEG_",$I256,"_PROV_",$D256),Catalogo_Precios,AK$8,FALSE)),O256=0),0,VLOOKUP(CONCATENATE("ALI_",$C256,"_SEG_",$I256,"_PROV_",$D256),Catalogo_Precios,AK$8,FALSE))</f>
        <v>598</v>
      </c>
      <c r="AL256" s="53"/>
      <c r="AM256" s="59" t="str">
        <f t="shared" si="2358"/>
        <v>ALI_125_SEG_1</v>
      </c>
      <c r="AN256" s="59" t="str">
        <f t="shared" si="2359"/>
        <v>ALI_125_SEG_1_VAL_16505996</v>
      </c>
      <c r="AO256" s="60">
        <f t="shared" ref="AO256" si="2990">IF(OR(AB256="",AB256=0),0,COUNTIF(Codificacion,AM256))</f>
        <v>2</v>
      </c>
      <c r="AP256" s="61">
        <f t="array" ref="AP256">MIN(IF(Codificacion=AM256,Total_Cotizacion,""))</f>
        <v>16505996</v>
      </c>
      <c r="AQ256" s="62" t="b">
        <f t="shared" si="2361"/>
        <v>1</v>
      </c>
      <c r="AR256" s="51" t="str">
        <f t="shared" ref="AR256" si="2991">IF(COUNTIF(Codificacion2,CONCATENATE(AM256,"_VAL_",AB256))&gt;1,"Empate","")</f>
        <v>Empate</v>
      </c>
      <c r="AS256" s="63" t="s">
        <v>78</v>
      </c>
      <c r="AT256" s="59" t="str">
        <f t="shared" si="2364"/>
        <v>ALI_125_SEG_1_x</v>
      </c>
      <c r="AU256" s="63">
        <f t="shared" ref="AU256" si="2992">IF(AND(COUNTIF(Codificacion3,AT256)&lt;AO256),1,COUNTIF(Codificacion3,AT256))</f>
        <v>1</v>
      </c>
      <c r="AV256" s="62" t="str">
        <f t="shared" si="2366"/>
        <v>Cotizacion Seleccionada</v>
      </c>
      <c r="AW256" s="53"/>
      <c r="AX256" s="51" t="str">
        <f t="shared" si="2367"/>
        <v>ALI_125_SEG_1VERDADERO</v>
      </c>
      <c r="AY256" s="51">
        <f t="shared" si="2347"/>
        <v>2</v>
      </c>
      <c r="AZ256" s="64" t="b">
        <f t="shared" si="2368"/>
        <v>1</v>
      </c>
    </row>
    <row r="257" spans="1:52" x14ac:dyDescent="0.2">
      <c r="A257" s="50" t="str">
        <f t="shared" si="778"/>
        <v>ALI_125_SEG_2</v>
      </c>
      <c r="B257" s="51" t="s">
        <v>54</v>
      </c>
      <c r="C257" s="52">
        <v>125</v>
      </c>
      <c r="D257" s="52">
        <f t="shared" ref="D257" si="2993">IF(ISERROR(VLOOKUP(E257,Proveedores,2,FALSE)),"",VLOOKUP(E257,Proveedores,2,FALSE))</f>
        <v>2087</v>
      </c>
      <c r="E257" s="53" t="s">
        <v>55</v>
      </c>
      <c r="F257" s="54">
        <v>478</v>
      </c>
      <c r="G257" s="53" t="s">
        <v>56</v>
      </c>
      <c r="H257" s="53" t="s">
        <v>77</v>
      </c>
      <c r="I257" s="52">
        <v>2</v>
      </c>
      <c r="J257" s="53" t="s">
        <v>58</v>
      </c>
      <c r="K257" s="55">
        <v>44835</v>
      </c>
      <c r="L257" s="56">
        <v>9564</v>
      </c>
      <c r="M257" s="56">
        <v>11407</v>
      </c>
      <c r="N257" s="56">
        <v>6695</v>
      </c>
      <c r="O257" s="56">
        <v>564</v>
      </c>
      <c r="P257" s="57">
        <v>598</v>
      </c>
      <c r="Q257" s="58"/>
      <c r="R257" s="57">
        <v>598</v>
      </c>
      <c r="S257" s="57">
        <v>598</v>
      </c>
      <c r="T257" s="58"/>
      <c r="U257" s="57">
        <v>598</v>
      </c>
      <c r="V257" s="57">
        <v>598</v>
      </c>
      <c r="W257" s="58"/>
      <c r="X257" s="57">
        <v>598</v>
      </c>
      <c r="Y257" s="57">
        <v>598</v>
      </c>
      <c r="Z257" s="58"/>
      <c r="AA257" s="57">
        <v>598</v>
      </c>
      <c r="AB257" s="57">
        <v>16881540</v>
      </c>
      <c r="AC257" s="53" t="str">
        <f t="shared" si="2349"/>
        <v>Registro Valido</v>
      </c>
      <c r="AD257" s="57">
        <f t="shared" ref="AD257" si="2994">IF(OR(ISERROR(VLOOKUP(CONCATENATE("ALI_",$C257,"_SEG_",$I257,"_PROV_",$D257),Catalogo_Precios,AD$8,FALSE)),L257=0),0,VLOOKUP(CONCATENATE("ALI_",$C257,"_SEG_",$I257,"_PROV_",$D257),Catalogo_Precios,AD$8,FALSE))</f>
        <v>598</v>
      </c>
      <c r="AE257" s="57">
        <f t="shared" ref="AE257" si="2995">IF(OR(ISERROR(VLOOKUP(CONCATENATE("ALI_",$C257,"_SEG_",$I257,"_PROV_",$D257),Catalogo_Precios,AE$8,FALSE)),M257=0),0,VLOOKUP(CONCATENATE("ALI_",$C257,"_SEG_",$I257,"_PROV_",$D257),Catalogo_Precios,AE$8,FALSE))</f>
        <v>598</v>
      </c>
      <c r="AF257" s="57">
        <f t="shared" ref="AF257" si="2996">IF(OR(ISERROR(VLOOKUP(CONCATENATE("ALI_",$C257,"_SEG_",$I257,"_PROV_",$D257),Catalogo_Precios,AF$8,FALSE)),N257=0),0,VLOOKUP(CONCATENATE("ALI_",$C257,"_SEG_",$I257,"_PROV_",$D257),Catalogo_Precios,AF$8,FALSE))</f>
        <v>598</v>
      </c>
      <c r="AG257" s="57">
        <f t="shared" ref="AG257" si="2997">IF(OR(ISERROR(VLOOKUP(CONCATENATE("ALI_",$C257,"_SEG_",$I257,"_PROV_",$D257),Catalogo_Precios,AG$8,FALSE)),O257=0),0,VLOOKUP(CONCATENATE("ALI_",$C257,"_SEG_",$I257,"_PROV_",$D257),Catalogo_Precios,AG$8,FALSE))</f>
        <v>598</v>
      </c>
      <c r="AH257" s="57">
        <f t="shared" ref="AH257" si="2998">IF(OR(ISERROR(VLOOKUP(CONCATENATE("ALI_",$C257,"_SEG_",$I257,"_PROV_",$D257),Catalogo_Precios,AH$8,FALSE)),L257=0),0,VLOOKUP(CONCATENATE("ALI_",$C257,"_SEG_",$I257,"_PROV_",$D257),Catalogo_Precios,AH$8,FALSE))</f>
        <v>598</v>
      </c>
      <c r="AI257" s="57">
        <f t="shared" ref="AI257" si="2999">IF(OR(ISERROR(VLOOKUP(CONCATENATE("ALI_",$C257,"_SEG_",$I257,"_PROV_",$D257),Catalogo_Precios,AI$8,FALSE)),M257=0),0,VLOOKUP(CONCATENATE("ALI_",$C257,"_SEG_",$I257,"_PROV_",$D257),Catalogo_Precios,AI$8,FALSE))</f>
        <v>598</v>
      </c>
      <c r="AJ257" s="57">
        <f t="shared" ref="AJ257" si="3000">IF(OR(ISERROR(VLOOKUP(CONCATENATE("ALI_",$C257,"_SEG_",$I257,"_PROV_",$D257),Catalogo_Precios,AJ$8,FALSE)),N257=0),0,VLOOKUP(CONCATENATE("ALI_",$C257,"_SEG_",$I257,"_PROV_",$D257),Catalogo_Precios,AJ$8,FALSE))</f>
        <v>598</v>
      </c>
      <c r="AK257" s="57">
        <f t="shared" ref="AK257" si="3001">IF(OR(ISERROR(VLOOKUP(CONCATENATE("ALI_",$C257,"_SEG_",$I257,"_PROV_",$D257),Catalogo_Precios,AK$8,FALSE)),O257=0),0,VLOOKUP(CONCATENATE("ALI_",$C257,"_SEG_",$I257,"_PROV_",$D257),Catalogo_Precios,AK$8,FALSE))</f>
        <v>598</v>
      </c>
      <c r="AL257" s="53"/>
      <c r="AM257" s="59" t="str">
        <f t="shared" si="2358"/>
        <v>ALI_125_SEG_2</v>
      </c>
      <c r="AN257" s="59" t="str">
        <f t="shared" si="2359"/>
        <v>ALI_125_SEG_2_VAL_16881540</v>
      </c>
      <c r="AO257" s="60">
        <f t="shared" ref="AO257" si="3002">IF(OR(AB257="",AB257=0),0,COUNTIF(Codificacion,AM257))</f>
        <v>2</v>
      </c>
      <c r="AP257" s="61">
        <f t="array" ref="AP257">MIN(IF(Codificacion=AM257,Total_Cotizacion,""))</f>
        <v>16881540</v>
      </c>
      <c r="AQ257" s="62" t="b">
        <f t="shared" si="2361"/>
        <v>1</v>
      </c>
      <c r="AR257" s="51" t="str">
        <f t="shared" ref="AR257" si="3003">IF(COUNTIF(Codificacion2,CONCATENATE(AM257,"_VAL_",AB257))&gt;1,"Empate","")</f>
        <v>Empate</v>
      </c>
      <c r="AS257" s="63" t="s">
        <v>78</v>
      </c>
      <c r="AT257" s="59" t="str">
        <f t="shared" si="2364"/>
        <v>ALI_125_SEG_2_x</v>
      </c>
      <c r="AU257" s="63">
        <f t="shared" ref="AU257" si="3004">IF(AND(COUNTIF(Codificacion3,AT257)&lt;AO257),1,COUNTIF(Codificacion3,AT257))</f>
        <v>1</v>
      </c>
      <c r="AV257" s="62" t="str">
        <f t="shared" si="2366"/>
        <v>Cotizacion Seleccionada</v>
      </c>
      <c r="AW257" s="53"/>
      <c r="AX257" s="51" t="str">
        <f t="shared" si="2367"/>
        <v>ALI_125_SEG_2VERDADERO</v>
      </c>
      <c r="AY257" s="51">
        <f t="shared" si="2347"/>
        <v>2</v>
      </c>
      <c r="AZ257" s="64" t="b">
        <f t="shared" si="2368"/>
        <v>1</v>
      </c>
    </row>
    <row r="258" spans="1:52" x14ac:dyDescent="0.2">
      <c r="A258" s="50" t="str">
        <f t="shared" si="778"/>
        <v>ALI_125_SEG_4</v>
      </c>
      <c r="B258" s="51" t="s">
        <v>54</v>
      </c>
      <c r="C258" s="52">
        <v>125</v>
      </c>
      <c r="D258" s="52">
        <f t="shared" ref="D258" si="3005">IF(ISERROR(VLOOKUP(E258,Proveedores,2,FALSE)),"",VLOOKUP(E258,Proveedores,2,FALSE))</f>
        <v>2087</v>
      </c>
      <c r="E258" s="53" t="s">
        <v>55</v>
      </c>
      <c r="F258" s="54">
        <v>479</v>
      </c>
      <c r="G258" s="53" t="s">
        <v>56</v>
      </c>
      <c r="H258" s="53" t="s">
        <v>77</v>
      </c>
      <c r="I258" s="52">
        <v>4</v>
      </c>
      <c r="J258" s="53" t="s">
        <v>58</v>
      </c>
      <c r="K258" s="55">
        <v>44835</v>
      </c>
      <c r="L258" s="56">
        <v>10125</v>
      </c>
      <c r="M258" s="56">
        <v>12078</v>
      </c>
      <c r="N258" s="56">
        <v>7090</v>
      </c>
      <c r="O258" s="56">
        <v>597</v>
      </c>
      <c r="P258" s="57">
        <v>598</v>
      </c>
      <c r="Q258" s="58"/>
      <c r="R258" s="57">
        <v>598</v>
      </c>
      <c r="S258" s="57">
        <v>598</v>
      </c>
      <c r="T258" s="58"/>
      <c r="U258" s="57">
        <v>598</v>
      </c>
      <c r="V258" s="57">
        <v>598</v>
      </c>
      <c r="W258" s="58"/>
      <c r="X258" s="57">
        <v>598</v>
      </c>
      <c r="Y258" s="57">
        <v>598</v>
      </c>
      <c r="Z258" s="58"/>
      <c r="AA258" s="57">
        <v>598</v>
      </c>
      <c r="AB258" s="57">
        <v>17874220</v>
      </c>
      <c r="AC258" s="53" t="str">
        <f t="shared" si="2349"/>
        <v>Registro Valido</v>
      </c>
      <c r="AD258" s="57">
        <f t="shared" ref="AD258" si="3006">IF(OR(ISERROR(VLOOKUP(CONCATENATE("ALI_",$C258,"_SEG_",$I258,"_PROV_",$D258),Catalogo_Precios,AD$8,FALSE)),L258=0),0,VLOOKUP(CONCATENATE("ALI_",$C258,"_SEG_",$I258,"_PROV_",$D258),Catalogo_Precios,AD$8,FALSE))</f>
        <v>598</v>
      </c>
      <c r="AE258" s="57">
        <f t="shared" ref="AE258" si="3007">IF(OR(ISERROR(VLOOKUP(CONCATENATE("ALI_",$C258,"_SEG_",$I258,"_PROV_",$D258),Catalogo_Precios,AE$8,FALSE)),M258=0),0,VLOOKUP(CONCATENATE("ALI_",$C258,"_SEG_",$I258,"_PROV_",$D258),Catalogo_Precios,AE$8,FALSE))</f>
        <v>598</v>
      </c>
      <c r="AF258" s="57">
        <f t="shared" ref="AF258" si="3008">IF(OR(ISERROR(VLOOKUP(CONCATENATE("ALI_",$C258,"_SEG_",$I258,"_PROV_",$D258),Catalogo_Precios,AF$8,FALSE)),N258=0),0,VLOOKUP(CONCATENATE("ALI_",$C258,"_SEG_",$I258,"_PROV_",$D258),Catalogo_Precios,AF$8,FALSE))</f>
        <v>598</v>
      </c>
      <c r="AG258" s="57">
        <f t="shared" ref="AG258" si="3009">IF(OR(ISERROR(VLOOKUP(CONCATENATE("ALI_",$C258,"_SEG_",$I258,"_PROV_",$D258),Catalogo_Precios,AG$8,FALSE)),O258=0),0,VLOOKUP(CONCATENATE("ALI_",$C258,"_SEG_",$I258,"_PROV_",$D258),Catalogo_Precios,AG$8,FALSE))</f>
        <v>598</v>
      </c>
      <c r="AH258" s="57">
        <f t="shared" ref="AH258" si="3010">IF(OR(ISERROR(VLOOKUP(CONCATENATE("ALI_",$C258,"_SEG_",$I258,"_PROV_",$D258),Catalogo_Precios,AH$8,FALSE)),L258=0),0,VLOOKUP(CONCATENATE("ALI_",$C258,"_SEG_",$I258,"_PROV_",$D258),Catalogo_Precios,AH$8,FALSE))</f>
        <v>598</v>
      </c>
      <c r="AI258" s="57">
        <f t="shared" ref="AI258" si="3011">IF(OR(ISERROR(VLOOKUP(CONCATENATE("ALI_",$C258,"_SEG_",$I258,"_PROV_",$D258),Catalogo_Precios,AI$8,FALSE)),M258=0),0,VLOOKUP(CONCATENATE("ALI_",$C258,"_SEG_",$I258,"_PROV_",$D258),Catalogo_Precios,AI$8,FALSE))</f>
        <v>598</v>
      </c>
      <c r="AJ258" s="57">
        <f t="shared" ref="AJ258" si="3012">IF(OR(ISERROR(VLOOKUP(CONCATENATE("ALI_",$C258,"_SEG_",$I258,"_PROV_",$D258),Catalogo_Precios,AJ$8,FALSE)),N258=0),0,VLOOKUP(CONCATENATE("ALI_",$C258,"_SEG_",$I258,"_PROV_",$D258),Catalogo_Precios,AJ$8,FALSE))</f>
        <v>598</v>
      </c>
      <c r="AK258" s="57">
        <f t="shared" ref="AK258" si="3013">IF(OR(ISERROR(VLOOKUP(CONCATENATE("ALI_",$C258,"_SEG_",$I258,"_PROV_",$D258),Catalogo_Precios,AK$8,FALSE)),O258=0),0,VLOOKUP(CONCATENATE("ALI_",$C258,"_SEG_",$I258,"_PROV_",$D258),Catalogo_Precios,AK$8,FALSE))</f>
        <v>598</v>
      </c>
      <c r="AL258" s="53"/>
      <c r="AM258" s="59" t="str">
        <f t="shared" si="2358"/>
        <v>ALI_125_SEG_4</v>
      </c>
      <c r="AN258" s="59" t="str">
        <f t="shared" si="2359"/>
        <v>ALI_125_SEG_4_VAL_17874220</v>
      </c>
      <c r="AO258" s="60">
        <f t="shared" ref="AO258" si="3014">IF(OR(AB258="",AB258=0),0,COUNTIF(Codificacion,AM258))</f>
        <v>2</v>
      </c>
      <c r="AP258" s="61">
        <f t="array" ref="AP258">MIN(IF(Codificacion=AM258,Total_Cotizacion,""))</f>
        <v>17874220</v>
      </c>
      <c r="AQ258" s="62" t="b">
        <f t="shared" si="2361"/>
        <v>1</v>
      </c>
      <c r="AR258" s="51" t="str">
        <f t="shared" ref="AR258" si="3015">IF(COUNTIF(Codificacion2,CONCATENATE(AM258,"_VAL_",AB258))&gt;1,"Empate","")</f>
        <v>Empate</v>
      </c>
      <c r="AS258" s="63" t="s">
        <v>78</v>
      </c>
      <c r="AT258" s="59" t="str">
        <f t="shared" si="2364"/>
        <v>ALI_125_SEG_4_x</v>
      </c>
      <c r="AU258" s="63">
        <f t="shared" ref="AU258" si="3016">IF(AND(COUNTIF(Codificacion3,AT258)&lt;AO258),1,COUNTIF(Codificacion3,AT258))</f>
        <v>1</v>
      </c>
      <c r="AV258" s="62" t="str">
        <f t="shared" si="2366"/>
        <v>Cotizacion Seleccionada</v>
      </c>
      <c r="AW258" s="53"/>
      <c r="AX258" s="51" t="str">
        <f t="shared" si="2367"/>
        <v>ALI_125_SEG_4VERDADERO</v>
      </c>
      <c r="AY258" s="51">
        <f t="shared" si="2347"/>
        <v>2</v>
      </c>
      <c r="AZ258" s="64" t="b">
        <f t="shared" si="2368"/>
        <v>1</v>
      </c>
    </row>
    <row r="259" spans="1:52" x14ac:dyDescent="0.2">
      <c r="A259" s="50" t="str">
        <f t="shared" si="778"/>
        <v>ALI_125_SEG_5</v>
      </c>
      <c r="B259" s="51" t="s">
        <v>54</v>
      </c>
      <c r="C259" s="52">
        <v>125</v>
      </c>
      <c r="D259" s="52">
        <f t="shared" ref="D259" si="3017">IF(ISERROR(VLOOKUP(E259,Proveedores,2,FALSE)),"",VLOOKUP(E259,Proveedores,2,FALSE))</f>
        <v>2087</v>
      </c>
      <c r="E259" s="53" t="s">
        <v>55</v>
      </c>
      <c r="F259" s="54">
        <v>480</v>
      </c>
      <c r="G259" s="53" t="s">
        <v>56</v>
      </c>
      <c r="H259" s="53" t="s">
        <v>77</v>
      </c>
      <c r="I259" s="52">
        <v>5</v>
      </c>
      <c r="J259" s="53" t="s">
        <v>58</v>
      </c>
      <c r="K259" s="55">
        <v>44835</v>
      </c>
      <c r="L259" s="56">
        <v>9413</v>
      </c>
      <c r="M259" s="56">
        <v>11228</v>
      </c>
      <c r="N259" s="56">
        <v>6589</v>
      </c>
      <c r="O259" s="56">
        <v>555</v>
      </c>
      <c r="P259" s="57">
        <v>598</v>
      </c>
      <c r="Q259" s="58"/>
      <c r="R259" s="57">
        <v>598</v>
      </c>
      <c r="S259" s="57">
        <v>598</v>
      </c>
      <c r="T259" s="58"/>
      <c r="U259" s="57">
        <v>598</v>
      </c>
      <c r="V259" s="57">
        <v>598</v>
      </c>
      <c r="W259" s="58"/>
      <c r="X259" s="57">
        <v>598</v>
      </c>
      <c r="Y259" s="57">
        <v>598</v>
      </c>
      <c r="Z259" s="58"/>
      <c r="AA259" s="57">
        <v>598</v>
      </c>
      <c r="AB259" s="57">
        <v>16615430</v>
      </c>
      <c r="AC259" s="53" t="str">
        <f t="shared" si="2349"/>
        <v>Registro Valido</v>
      </c>
      <c r="AD259" s="57">
        <f t="shared" ref="AD259" si="3018">IF(OR(ISERROR(VLOOKUP(CONCATENATE("ALI_",$C259,"_SEG_",$I259,"_PROV_",$D259),Catalogo_Precios,AD$8,FALSE)),L259=0),0,VLOOKUP(CONCATENATE("ALI_",$C259,"_SEG_",$I259,"_PROV_",$D259),Catalogo_Precios,AD$8,FALSE))</f>
        <v>598</v>
      </c>
      <c r="AE259" s="57">
        <f t="shared" ref="AE259" si="3019">IF(OR(ISERROR(VLOOKUP(CONCATENATE("ALI_",$C259,"_SEG_",$I259,"_PROV_",$D259),Catalogo_Precios,AE$8,FALSE)),M259=0),0,VLOOKUP(CONCATENATE("ALI_",$C259,"_SEG_",$I259,"_PROV_",$D259),Catalogo_Precios,AE$8,FALSE))</f>
        <v>598</v>
      </c>
      <c r="AF259" s="57">
        <f t="shared" ref="AF259" si="3020">IF(OR(ISERROR(VLOOKUP(CONCATENATE("ALI_",$C259,"_SEG_",$I259,"_PROV_",$D259),Catalogo_Precios,AF$8,FALSE)),N259=0),0,VLOOKUP(CONCATENATE("ALI_",$C259,"_SEG_",$I259,"_PROV_",$D259),Catalogo_Precios,AF$8,FALSE))</f>
        <v>598</v>
      </c>
      <c r="AG259" s="57">
        <f t="shared" ref="AG259" si="3021">IF(OR(ISERROR(VLOOKUP(CONCATENATE("ALI_",$C259,"_SEG_",$I259,"_PROV_",$D259),Catalogo_Precios,AG$8,FALSE)),O259=0),0,VLOOKUP(CONCATENATE("ALI_",$C259,"_SEG_",$I259,"_PROV_",$D259),Catalogo_Precios,AG$8,FALSE))</f>
        <v>598</v>
      </c>
      <c r="AH259" s="57">
        <f t="shared" ref="AH259" si="3022">IF(OR(ISERROR(VLOOKUP(CONCATENATE("ALI_",$C259,"_SEG_",$I259,"_PROV_",$D259),Catalogo_Precios,AH$8,FALSE)),L259=0),0,VLOOKUP(CONCATENATE("ALI_",$C259,"_SEG_",$I259,"_PROV_",$D259),Catalogo_Precios,AH$8,FALSE))</f>
        <v>598</v>
      </c>
      <c r="AI259" s="57">
        <f t="shared" ref="AI259" si="3023">IF(OR(ISERROR(VLOOKUP(CONCATENATE("ALI_",$C259,"_SEG_",$I259,"_PROV_",$D259),Catalogo_Precios,AI$8,FALSE)),M259=0),0,VLOOKUP(CONCATENATE("ALI_",$C259,"_SEG_",$I259,"_PROV_",$D259),Catalogo_Precios,AI$8,FALSE))</f>
        <v>598</v>
      </c>
      <c r="AJ259" s="57">
        <f t="shared" ref="AJ259" si="3024">IF(OR(ISERROR(VLOOKUP(CONCATENATE("ALI_",$C259,"_SEG_",$I259,"_PROV_",$D259),Catalogo_Precios,AJ$8,FALSE)),N259=0),0,VLOOKUP(CONCATENATE("ALI_",$C259,"_SEG_",$I259,"_PROV_",$D259),Catalogo_Precios,AJ$8,FALSE))</f>
        <v>598</v>
      </c>
      <c r="AK259" s="57">
        <f t="shared" ref="AK259" si="3025">IF(OR(ISERROR(VLOOKUP(CONCATENATE("ALI_",$C259,"_SEG_",$I259,"_PROV_",$D259),Catalogo_Precios,AK$8,FALSE)),O259=0),0,VLOOKUP(CONCATENATE("ALI_",$C259,"_SEG_",$I259,"_PROV_",$D259),Catalogo_Precios,AK$8,FALSE))</f>
        <v>598</v>
      </c>
      <c r="AL259" s="53"/>
      <c r="AM259" s="59" t="str">
        <f t="shared" si="2358"/>
        <v>ALI_125_SEG_5</v>
      </c>
      <c r="AN259" s="59" t="str">
        <f t="shared" si="2359"/>
        <v>ALI_125_SEG_5_VAL_16615430</v>
      </c>
      <c r="AO259" s="60">
        <f t="shared" ref="AO259" si="3026">IF(OR(AB259="",AB259=0),0,COUNTIF(Codificacion,AM259))</f>
        <v>2</v>
      </c>
      <c r="AP259" s="61">
        <f t="array" ref="AP259">MIN(IF(Codificacion=AM259,Total_Cotizacion,""))</f>
        <v>16615430</v>
      </c>
      <c r="AQ259" s="62" t="b">
        <f t="shared" si="2361"/>
        <v>1</v>
      </c>
      <c r="AR259" s="51" t="str">
        <f t="shared" ref="AR259" si="3027">IF(COUNTIF(Codificacion2,CONCATENATE(AM259,"_VAL_",AB259))&gt;1,"Empate","")</f>
        <v>Empate</v>
      </c>
      <c r="AS259" s="63" t="s">
        <v>78</v>
      </c>
      <c r="AT259" s="59" t="str">
        <f t="shared" si="2364"/>
        <v>ALI_125_SEG_5_x</v>
      </c>
      <c r="AU259" s="63">
        <f t="shared" ref="AU259" si="3028">IF(AND(COUNTIF(Codificacion3,AT259)&lt;AO259),1,COUNTIF(Codificacion3,AT259))</f>
        <v>1</v>
      </c>
      <c r="AV259" s="62" t="str">
        <f t="shared" si="2366"/>
        <v>Cotizacion Seleccionada</v>
      </c>
      <c r="AW259" s="53"/>
      <c r="AX259" s="51" t="str">
        <f t="shared" si="2367"/>
        <v>ALI_125_SEG_5VERDADERO</v>
      </c>
      <c r="AY259" s="51">
        <f t="shared" si="2347"/>
        <v>2</v>
      </c>
      <c r="AZ259" s="64" t="b">
        <f t="shared" si="2368"/>
        <v>1</v>
      </c>
    </row>
    <row r="260" spans="1:52" x14ac:dyDescent="0.2">
      <c r="A260" s="50" t="str">
        <f t="shared" si="778"/>
        <v>ALI_125_SEG_7</v>
      </c>
      <c r="B260" s="51" t="s">
        <v>54</v>
      </c>
      <c r="C260" s="52">
        <v>125</v>
      </c>
      <c r="D260" s="52">
        <f t="shared" ref="D260" si="3029">IF(ISERROR(VLOOKUP(E260,Proveedores,2,FALSE)),"",VLOOKUP(E260,Proveedores,2,FALSE))</f>
        <v>2087</v>
      </c>
      <c r="E260" s="53" t="s">
        <v>55</v>
      </c>
      <c r="F260" s="54">
        <v>481</v>
      </c>
      <c r="G260" s="53" t="s">
        <v>56</v>
      </c>
      <c r="H260" s="53" t="s">
        <v>77</v>
      </c>
      <c r="I260" s="52">
        <v>7</v>
      </c>
      <c r="J260" s="53" t="s">
        <v>58</v>
      </c>
      <c r="K260" s="55">
        <v>44835</v>
      </c>
      <c r="L260" s="56">
        <v>10406</v>
      </c>
      <c r="M260" s="56">
        <v>12412</v>
      </c>
      <c r="N260" s="56">
        <v>7286</v>
      </c>
      <c r="O260" s="56">
        <v>614</v>
      </c>
      <c r="P260" s="57">
        <v>598</v>
      </c>
      <c r="Q260" s="58"/>
      <c r="R260" s="57">
        <v>598</v>
      </c>
      <c r="S260" s="57">
        <v>598</v>
      </c>
      <c r="T260" s="58"/>
      <c r="U260" s="57">
        <v>598</v>
      </c>
      <c r="V260" s="57">
        <v>598</v>
      </c>
      <c r="W260" s="58"/>
      <c r="X260" s="57">
        <v>598</v>
      </c>
      <c r="Y260" s="57">
        <v>598</v>
      </c>
      <c r="Z260" s="58"/>
      <c r="AA260" s="57">
        <v>598</v>
      </c>
      <c r="AB260" s="57">
        <v>18369364</v>
      </c>
      <c r="AC260" s="53" t="str">
        <f t="shared" si="2349"/>
        <v>Registro Valido</v>
      </c>
      <c r="AD260" s="57">
        <f t="shared" ref="AD260" si="3030">IF(OR(ISERROR(VLOOKUP(CONCATENATE("ALI_",$C260,"_SEG_",$I260,"_PROV_",$D260),Catalogo_Precios,AD$8,FALSE)),L260=0),0,VLOOKUP(CONCATENATE("ALI_",$C260,"_SEG_",$I260,"_PROV_",$D260),Catalogo_Precios,AD$8,FALSE))</f>
        <v>598</v>
      </c>
      <c r="AE260" s="57">
        <f t="shared" ref="AE260" si="3031">IF(OR(ISERROR(VLOOKUP(CONCATENATE("ALI_",$C260,"_SEG_",$I260,"_PROV_",$D260),Catalogo_Precios,AE$8,FALSE)),M260=0),0,VLOOKUP(CONCATENATE("ALI_",$C260,"_SEG_",$I260,"_PROV_",$D260),Catalogo_Precios,AE$8,FALSE))</f>
        <v>598</v>
      </c>
      <c r="AF260" s="57">
        <f t="shared" ref="AF260" si="3032">IF(OR(ISERROR(VLOOKUP(CONCATENATE("ALI_",$C260,"_SEG_",$I260,"_PROV_",$D260),Catalogo_Precios,AF$8,FALSE)),N260=0),0,VLOOKUP(CONCATENATE("ALI_",$C260,"_SEG_",$I260,"_PROV_",$D260),Catalogo_Precios,AF$8,FALSE))</f>
        <v>598</v>
      </c>
      <c r="AG260" s="57">
        <f t="shared" ref="AG260" si="3033">IF(OR(ISERROR(VLOOKUP(CONCATENATE("ALI_",$C260,"_SEG_",$I260,"_PROV_",$D260),Catalogo_Precios,AG$8,FALSE)),O260=0),0,VLOOKUP(CONCATENATE("ALI_",$C260,"_SEG_",$I260,"_PROV_",$D260),Catalogo_Precios,AG$8,FALSE))</f>
        <v>598</v>
      </c>
      <c r="AH260" s="57">
        <f t="shared" ref="AH260" si="3034">IF(OR(ISERROR(VLOOKUP(CONCATENATE("ALI_",$C260,"_SEG_",$I260,"_PROV_",$D260),Catalogo_Precios,AH$8,FALSE)),L260=0),0,VLOOKUP(CONCATENATE("ALI_",$C260,"_SEG_",$I260,"_PROV_",$D260),Catalogo_Precios,AH$8,FALSE))</f>
        <v>598</v>
      </c>
      <c r="AI260" s="57">
        <f t="shared" ref="AI260" si="3035">IF(OR(ISERROR(VLOOKUP(CONCATENATE("ALI_",$C260,"_SEG_",$I260,"_PROV_",$D260),Catalogo_Precios,AI$8,FALSE)),M260=0),0,VLOOKUP(CONCATENATE("ALI_",$C260,"_SEG_",$I260,"_PROV_",$D260),Catalogo_Precios,AI$8,FALSE))</f>
        <v>598</v>
      </c>
      <c r="AJ260" s="57">
        <f t="shared" ref="AJ260" si="3036">IF(OR(ISERROR(VLOOKUP(CONCATENATE("ALI_",$C260,"_SEG_",$I260,"_PROV_",$D260),Catalogo_Precios,AJ$8,FALSE)),N260=0),0,VLOOKUP(CONCATENATE("ALI_",$C260,"_SEG_",$I260,"_PROV_",$D260),Catalogo_Precios,AJ$8,FALSE))</f>
        <v>598</v>
      </c>
      <c r="AK260" s="57">
        <f t="shared" ref="AK260" si="3037">IF(OR(ISERROR(VLOOKUP(CONCATENATE("ALI_",$C260,"_SEG_",$I260,"_PROV_",$D260),Catalogo_Precios,AK$8,FALSE)),O260=0),0,VLOOKUP(CONCATENATE("ALI_",$C260,"_SEG_",$I260,"_PROV_",$D260),Catalogo_Precios,AK$8,FALSE))</f>
        <v>598</v>
      </c>
      <c r="AL260" s="53"/>
      <c r="AM260" s="59" t="str">
        <f t="shared" si="2358"/>
        <v>ALI_125_SEG_7</v>
      </c>
      <c r="AN260" s="59" t="str">
        <f t="shared" si="2359"/>
        <v>ALI_125_SEG_7_VAL_18369364</v>
      </c>
      <c r="AO260" s="60">
        <f t="shared" ref="AO260" si="3038">IF(OR(AB260="",AB260=0),0,COUNTIF(Codificacion,AM260))</f>
        <v>2</v>
      </c>
      <c r="AP260" s="61">
        <f t="array" ref="AP260">MIN(IF(Codificacion=AM260,Total_Cotizacion,""))</f>
        <v>18369364</v>
      </c>
      <c r="AQ260" s="62" t="b">
        <f t="shared" si="2361"/>
        <v>1</v>
      </c>
      <c r="AR260" s="51" t="str">
        <f t="shared" ref="AR260" si="3039">IF(COUNTIF(Codificacion2,CONCATENATE(AM260,"_VAL_",AB260))&gt;1,"Empate","")</f>
        <v>Empate</v>
      </c>
      <c r="AS260" s="63" t="s">
        <v>78</v>
      </c>
      <c r="AT260" s="59" t="str">
        <f t="shared" si="2364"/>
        <v>ALI_125_SEG_7_x</v>
      </c>
      <c r="AU260" s="63">
        <f t="shared" ref="AU260" si="3040">IF(AND(COUNTIF(Codificacion3,AT260)&lt;AO260),1,COUNTIF(Codificacion3,AT260))</f>
        <v>1</v>
      </c>
      <c r="AV260" s="62" t="str">
        <f t="shared" si="2366"/>
        <v>Cotizacion Seleccionada</v>
      </c>
      <c r="AW260" s="53"/>
      <c r="AX260" s="51" t="str">
        <f t="shared" si="2367"/>
        <v>ALI_125_SEG_7VERDADERO</v>
      </c>
      <c r="AY260" s="51">
        <f t="shared" si="2347"/>
        <v>2</v>
      </c>
      <c r="AZ260" s="64" t="b">
        <f t="shared" si="2368"/>
        <v>1</v>
      </c>
    </row>
    <row r="261" spans="1:52" x14ac:dyDescent="0.2">
      <c r="A261" s="50" t="str">
        <f t="shared" si="778"/>
        <v>ALI_125_SEG_8</v>
      </c>
      <c r="B261" s="51" t="s">
        <v>54</v>
      </c>
      <c r="C261" s="52">
        <v>125</v>
      </c>
      <c r="D261" s="52">
        <f t="shared" ref="D261" si="3041">IF(ISERROR(VLOOKUP(E261,Proveedores,2,FALSE)),"",VLOOKUP(E261,Proveedores,2,FALSE))</f>
        <v>2087</v>
      </c>
      <c r="E261" s="53" t="s">
        <v>55</v>
      </c>
      <c r="F261" s="54">
        <v>482</v>
      </c>
      <c r="G261" s="53" t="s">
        <v>56</v>
      </c>
      <c r="H261" s="53" t="s">
        <v>77</v>
      </c>
      <c r="I261" s="52">
        <v>8</v>
      </c>
      <c r="J261" s="53" t="s">
        <v>58</v>
      </c>
      <c r="K261" s="55">
        <v>44835</v>
      </c>
      <c r="L261" s="56">
        <v>10042</v>
      </c>
      <c r="M261" s="56">
        <v>11982</v>
      </c>
      <c r="N261" s="56">
        <v>7033</v>
      </c>
      <c r="O261" s="56">
        <v>592</v>
      </c>
      <c r="P261" s="57">
        <v>598</v>
      </c>
      <c r="Q261" s="58"/>
      <c r="R261" s="57">
        <v>598</v>
      </c>
      <c r="S261" s="57">
        <v>598</v>
      </c>
      <c r="T261" s="58"/>
      <c r="U261" s="57">
        <v>598</v>
      </c>
      <c r="V261" s="57">
        <v>598</v>
      </c>
      <c r="W261" s="58"/>
      <c r="X261" s="57">
        <v>598</v>
      </c>
      <c r="Y261" s="57">
        <v>598</v>
      </c>
      <c r="Z261" s="58"/>
      <c r="AA261" s="57">
        <v>598</v>
      </c>
      <c r="AB261" s="57">
        <v>17730102</v>
      </c>
      <c r="AC261" s="53" t="str">
        <f t="shared" si="2349"/>
        <v>Registro Valido</v>
      </c>
      <c r="AD261" s="57">
        <f t="shared" ref="AD261" si="3042">IF(OR(ISERROR(VLOOKUP(CONCATENATE("ALI_",$C261,"_SEG_",$I261,"_PROV_",$D261),Catalogo_Precios,AD$8,FALSE)),L261=0),0,VLOOKUP(CONCATENATE("ALI_",$C261,"_SEG_",$I261,"_PROV_",$D261),Catalogo_Precios,AD$8,FALSE))</f>
        <v>598</v>
      </c>
      <c r="AE261" s="57">
        <f t="shared" ref="AE261" si="3043">IF(OR(ISERROR(VLOOKUP(CONCATENATE("ALI_",$C261,"_SEG_",$I261,"_PROV_",$D261),Catalogo_Precios,AE$8,FALSE)),M261=0),0,VLOOKUP(CONCATENATE("ALI_",$C261,"_SEG_",$I261,"_PROV_",$D261),Catalogo_Precios,AE$8,FALSE))</f>
        <v>598</v>
      </c>
      <c r="AF261" s="57">
        <f t="shared" ref="AF261" si="3044">IF(OR(ISERROR(VLOOKUP(CONCATENATE("ALI_",$C261,"_SEG_",$I261,"_PROV_",$D261),Catalogo_Precios,AF$8,FALSE)),N261=0),0,VLOOKUP(CONCATENATE("ALI_",$C261,"_SEG_",$I261,"_PROV_",$D261),Catalogo_Precios,AF$8,FALSE))</f>
        <v>598</v>
      </c>
      <c r="AG261" s="57">
        <f t="shared" ref="AG261" si="3045">IF(OR(ISERROR(VLOOKUP(CONCATENATE("ALI_",$C261,"_SEG_",$I261,"_PROV_",$D261),Catalogo_Precios,AG$8,FALSE)),O261=0),0,VLOOKUP(CONCATENATE("ALI_",$C261,"_SEG_",$I261,"_PROV_",$D261),Catalogo_Precios,AG$8,FALSE))</f>
        <v>598</v>
      </c>
      <c r="AH261" s="57">
        <f t="shared" ref="AH261" si="3046">IF(OR(ISERROR(VLOOKUP(CONCATENATE("ALI_",$C261,"_SEG_",$I261,"_PROV_",$D261),Catalogo_Precios,AH$8,FALSE)),L261=0),0,VLOOKUP(CONCATENATE("ALI_",$C261,"_SEG_",$I261,"_PROV_",$D261),Catalogo_Precios,AH$8,FALSE))</f>
        <v>598</v>
      </c>
      <c r="AI261" s="57">
        <f t="shared" ref="AI261" si="3047">IF(OR(ISERROR(VLOOKUP(CONCATENATE("ALI_",$C261,"_SEG_",$I261,"_PROV_",$D261),Catalogo_Precios,AI$8,FALSE)),M261=0),0,VLOOKUP(CONCATENATE("ALI_",$C261,"_SEG_",$I261,"_PROV_",$D261),Catalogo_Precios,AI$8,FALSE))</f>
        <v>598</v>
      </c>
      <c r="AJ261" s="57">
        <f t="shared" ref="AJ261" si="3048">IF(OR(ISERROR(VLOOKUP(CONCATENATE("ALI_",$C261,"_SEG_",$I261,"_PROV_",$D261),Catalogo_Precios,AJ$8,FALSE)),N261=0),0,VLOOKUP(CONCATENATE("ALI_",$C261,"_SEG_",$I261,"_PROV_",$D261),Catalogo_Precios,AJ$8,FALSE))</f>
        <v>598</v>
      </c>
      <c r="AK261" s="57">
        <f t="shared" ref="AK261" si="3049">IF(OR(ISERROR(VLOOKUP(CONCATENATE("ALI_",$C261,"_SEG_",$I261,"_PROV_",$D261),Catalogo_Precios,AK$8,FALSE)),O261=0),0,VLOOKUP(CONCATENATE("ALI_",$C261,"_SEG_",$I261,"_PROV_",$D261),Catalogo_Precios,AK$8,FALSE))</f>
        <v>598</v>
      </c>
      <c r="AL261" s="53"/>
      <c r="AM261" s="59" t="str">
        <f t="shared" si="2358"/>
        <v>ALI_125_SEG_8</v>
      </c>
      <c r="AN261" s="59" t="str">
        <f t="shared" si="2359"/>
        <v>ALI_125_SEG_8_VAL_17730102</v>
      </c>
      <c r="AO261" s="60">
        <f t="shared" ref="AO261" si="3050">IF(OR(AB261="",AB261=0),0,COUNTIF(Codificacion,AM261))</f>
        <v>2</v>
      </c>
      <c r="AP261" s="61">
        <f t="array" ref="AP261">MIN(IF(Codificacion=AM261,Total_Cotizacion,""))</f>
        <v>17730102</v>
      </c>
      <c r="AQ261" s="62" t="b">
        <f t="shared" si="2361"/>
        <v>1</v>
      </c>
      <c r="AR261" s="51" t="str">
        <f t="shared" ref="AR261" si="3051">IF(COUNTIF(Codificacion2,CONCATENATE(AM261,"_VAL_",AB261))&gt;1,"Empate","")</f>
        <v>Empate</v>
      </c>
      <c r="AS261" s="63" t="s">
        <v>78</v>
      </c>
      <c r="AT261" s="59" t="str">
        <f t="shared" si="2364"/>
        <v>ALI_125_SEG_8_x</v>
      </c>
      <c r="AU261" s="63">
        <f t="shared" ref="AU261" si="3052">IF(AND(COUNTIF(Codificacion3,AT261)&lt;AO261),1,COUNTIF(Codificacion3,AT261))</f>
        <v>1</v>
      </c>
      <c r="AV261" s="62" t="str">
        <f t="shared" si="2366"/>
        <v>Cotizacion Seleccionada</v>
      </c>
      <c r="AW261" s="53"/>
      <c r="AX261" s="51" t="str">
        <f t="shared" si="2367"/>
        <v>ALI_125_SEG_8VERDADERO</v>
      </c>
      <c r="AY261" s="51">
        <f t="shared" si="2347"/>
        <v>2</v>
      </c>
      <c r="AZ261" s="64" t="b">
        <f t="shared" si="2368"/>
        <v>1</v>
      </c>
    </row>
    <row r="262" spans="1:52" x14ac:dyDescent="0.2">
      <c r="A262" s="50" t="str">
        <f t="shared" si="778"/>
        <v>ALI_125_SEG_10</v>
      </c>
      <c r="B262" s="51" t="s">
        <v>54</v>
      </c>
      <c r="C262" s="52">
        <v>125</v>
      </c>
      <c r="D262" s="52">
        <f t="shared" ref="D262" si="3053">IF(ISERROR(VLOOKUP(E262,Proveedores,2,FALSE)),"",VLOOKUP(E262,Proveedores,2,FALSE))</f>
        <v>2087</v>
      </c>
      <c r="E262" s="53" t="s">
        <v>55</v>
      </c>
      <c r="F262" s="54">
        <v>483</v>
      </c>
      <c r="G262" s="53" t="s">
        <v>56</v>
      </c>
      <c r="H262" s="53" t="s">
        <v>77</v>
      </c>
      <c r="I262" s="52">
        <v>10</v>
      </c>
      <c r="J262" s="53" t="s">
        <v>58</v>
      </c>
      <c r="K262" s="55">
        <v>44835</v>
      </c>
      <c r="L262" s="56">
        <v>10164</v>
      </c>
      <c r="M262" s="56">
        <v>12126</v>
      </c>
      <c r="N262" s="56">
        <v>7117</v>
      </c>
      <c r="O262" s="56">
        <v>600</v>
      </c>
      <c r="P262" s="57">
        <v>598</v>
      </c>
      <c r="Q262" s="58"/>
      <c r="R262" s="57">
        <v>598</v>
      </c>
      <c r="S262" s="57">
        <v>598</v>
      </c>
      <c r="T262" s="58"/>
      <c r="U262" s="57">
        <v>598</v>
      </c>
      <c r="V262" s="57">
        <v>598</v>
      </c>
      <c r="W262" s="58"/>
      <c r="X262" s="57">
        <v>598</v>
      </c>
      <c r="Y262" s="57">
        <v>598</v>
      </c>
      <c r="Z262" s="58"/>
      <c r="AA262" s="57">
        <v>598</v>
      </c>
      <c r="AB262" s="57">
        <v>17944186</v>
      </c>
      <c r="AC262" s="53" t="str">
        <f t="shared" si="2349"/>
        <v>Registro Valido</v>
      </c>
      <c r="AD262" s="57">
        <f t="shared" ref="AD262" si="3054">IF(OR(ISERROR(VLOOKUP(CONCATENATE("ALI_",$C262,"_SEG_",$I262,"_PROV_",$D262),Catalogo_Precios,AD$8,FALSE)),L262=0),0,VLOOKUP(CONCATENATE("ALI_",$C262,"_SEG_",$I262,"_PROV_",$D262),Catalogo_Precios,AD$8,FALSE))</f>
        <v>598</v>
      </c>
      <c r="AE262" s="57">
        <f t="shared" ref="AE262" si="3055">IF(OR(ISERROR(VLOOKUP(CONCATENATE("ALI_",$C262,"_SEG_",$I262,"_PROV_",$D262),Catalogo_Precios,AE$8,FALSE)),M262=0),0,VLOOKUP(CONCATENATE("ALI_",$C262,"_SEG_",$I262,"_PROV_",$D262),Catalogo_Precios,AE$8,FALSE))</f>
        <v>598</v>
      </c>
      <c r="AF262" s="57">
        <f t="shared" ref="AF262" si="3056">IF(OR(ISERROR(VLOOKUP(CONCATENATE("ALI_",$C262,"_SEG_",$I262,"_PROV_",$D262),Catalogo_Precios,AF$8,FALSE)),N262=0),0,VLOOKUP(CONCATENATE("ALI_",$C262,"_SEG_",$I262,"_PROV_",$D262),Catalogo_Precios,AF$8,FALSE))</f>
        <v>598</v>
      </c>
      <c r="AG262" s="57">
        <f t="shared" ref="AG262" si="3057">IF(OR(ISERROR(VLOOKUP(CONCATENATE("ALI_",$C262,"_SEG_",$I262,"_PROV_",$D262),Catalogo_Precios,AG$8,FALSE)),O262=0),0,VLOOKUP(CONCATENATE("ALI_",$C262,"_SEG_",$I262,"_PROV_",$D262),Catalogo_Precios,AG$8,FALSE))</f>
        <v>598</v>
      </c>
      <c r="AH262" s="57">
        <f t="shared" ref="AH262" si="3058">IF(OR(ISERROR(VLOOKUP(CONCATENATE("ALI_",$C262,"_SEG_",$I262,"_PROV_",$D262),Catalogo_Precios,AH$8,FALSE)),L262=0),0,VLOOKUP(CONCATENATE("ALI_",$C262,"_SEG_",$I262,"_PROV_",$D262),Catalogo_Precios,AH$8,FALSE))</f>
        <v>598</v>
      </c>
      <c r="AI262" s="57">
        <f t="shared" ref="AI262" si="3059">IF(OR(ISERROR(VLOOKUP(CONCATENATE("ALI_",$C262,"_SEG_",$I262,"_PROV_",$D262),Catalogo_Precios,AI$8,FALSE)),M262=0),0,VLOOKUP(CONCATENATE("ALI_",$C262,"_SEG_",$I262,"_PROV_",$D262),Catalogo_Precios,AI$8,FALSE))</f>
        <v>598</v>
      </c>
      <c r="AJ262" s="57">
        <f t="shared" ref="AJ262" si="3060">IF(OR(ISERROR(VLOOKUP(CONCATENATE("ALI_",$C262,"_SEG_",$I262,"_PROV_",$D262),Catalogo_Precios,AJ$8,FALSE)),N262=0),0,VLOOKUP(CONCATENATE("ALI_",$C262,"_SEG_",$I262,"_PROV_",$D262),Catalogo_Precios,AJ$8,FALSE))</f>
        <v>598</v>
      </c>
      <c r="AK262" s="57">
        <f t="shared" ref="AK262" si="3061">IF(OR(ISERROR(VLOOKUP(CONCATENATE("ALI_",$C262,"_SEG_",$I262,"_PROV_",$D262),Catalogo_Precios,AK$8,FALSE)),O262=0),0,VLOOKUP(CONCATENATE("ALI_",$C262,"_SEG_",$I262,"_PROV_",$D262),Catalogo_Precios,AK$8,FALSE))</f>
        <v>598</v>
      </c>
      <c r="AL262" s="53"/>
      <c r="AM262" s="59" t="str">
        <f t="shared" si="2358"/>
        <v>ALI_125_SEG_10</v>
      </c>
      <c r="AN262" s="59" t="str">
        <f t="shared" si="2359"/>
        <v>ALI_125_SEG_10_VAL_17944186</v>
      </c>
      <c r="AO262" s="60">
        <f t="shared" ref="AO262" si="3062">IF(OR(AB262="",AB262=0),0,COUNTIF(Codificacion,AM262))</f>
        <v>2</v>
      </c>
      <c r="AP262" s="61">
        <f t="array" ref="AP262">MIN(IF(Codificacion=AM262,Total_Cotizacion,""))</f>
        <v>17944186</v>
      </c>
      <c r="AQ262" s="62" t="b">
        <f t="shared" si="2361"/>
        <v>1</v>
      </c>
      <c r="AR262" s="51" t="str">
        <f t="shared" ref="AR262" si="3063">IF(COUNTIF(Codificacion2,CONCATENATE(AM262,"_VAL_",AB262))&gt;1,"Empate","")</f>
        <v>Empate</v>
      </c>
      <c r="AS262" s="63" t="s">
        <v>78</v>
      </c>
      <c r="AT262" s="59" t="str">
        <f t="shared" si="2364"/>
        <v>ALI_125_SEG_10_x</v>
      </c>
      <c r="AU262" s="63">
        <f t="shared" ref="AU262" si="3064">IF(AND(COUNTIF(Codificacion3,AT262)&lt;AO262),1,COUNTIF(Codificacion3,AT262))</f>
        <v>1</v>
      </c>
      <c r="AV262" s="62" t="str">
        <f t="shared" si="2366"/>
        <v>Cotizacion Seleccionada</v>
      </c>
      <c r="AW262" s="53"/>
      <c r="AX262" s="51" t="str">
        <f t="shared" si="2367"/>
        <v>ALI_125_SEG_10VERDADERO</v>
      </c>
      <c r="AY262" s="51">
        <f t="shared" si="2347"/>
        <v>2</v>
      </c>
      <c r="AZ262" s="64" t="b">
        <f t="shared" si="2368"/>
        <v>1</v>
      </c>
    </row>
    <row r="263" spans="1:52" x14ac:dyDescent="0.2">
      <c r="A263" s="50" t="str">
        <f t="shared" si="778"/>
        <v>ALI_125_SEG_11</v>
      </c>
      <c r="B263" s="51" t="s">
        <v>54</v>
      </c>
      <c r="C263" s="52">
        <v>125</v>
      </c>
      <c r="D263" s="52">
        <f t="shared" ref="D263" si="3065">IF(ISERROR(VLOOKUP(E263,Proveedores,2,FALSE)),"",VLOOKUP(E263,Proveedores,2,FALSE))</f>
        <v>2087</v>
      </c>
      <c r="E263" s="53" t="s">
        <v>55</v>
      </c>
      <c r="F263" s="54">
        <v>484</v>
      </c>
      <c r="G263" s="53" t="s">
        <v>56</v>
      </c>
      <c r="H263" s="53" t="s">
        <v>77</v>
      </c>
      <c r="I263" s="52">
        <v>11</v>
      </c>
      <c r="J263" s="53" t="s">
        <v>58</v>
      </c>
      <c r="K263" s="55">
        <v>44835</v>
      </c>
      <c r="L263" s="56">
        <v>10010</v>
      </c>
      <c r="M263" s="56">
        <v>11941</v>
      </c>
      <c r="N263" s="56">
        <v>7009</v>
      </c>
      <c r="O263" s="56">
        <v>590</v>
      </c>
      <c r="P263" s="57">
        <v>598</v>
      </c>
      <c r="Q263" s="58"/>
      <c r="R263" s="57">
        <v>598</v>
      </c>
      <c r="S263" s="57">
        <v>598</v>
      </c>
      <c r="T263" s="58"/>
      <c r="U263" s="57">
        <v>598</v>
      </c>
      <c r="V263" s="57">
        <v>598</v>
      </c>
      <c r="W263" s="58"/>
      <c r="X263" s="57">
        <v>598</v>
      </c>
      <c r="Y263" s="57">
        <v>598</v>
      </c>
      <c r="Z263" s="58"/>
      <c r="AA263" s="57">
        <v>598</v>
      </c>
      <c r="AB263" s="57">
        <v>17670900</v>
      </c>
      <c r="AC263" s="53" t="str">
        <f t="shared" si="2349"/>
        <v>Registro Valido</v>
      </c>
      <c r="AD263" s="57">
        <f t="shared" ref="AD263" si="3066">IF(OR(ISERROR(VLOOKUP(CONCATENATE("ALI_",$C263,"_SEG_",$I263,"_PROV_",$D263),Catalogo_Precios,AD$8,FALSE)),L263=0),0,VLOOKUP(CONCATENATE("ALI_",$C263,"_SEG_",$I263,"_PROV_",$D263),Catalogo_Precios,AD$8,FALSE))</f>
        <v>598</v>
      </c>
      <c r="AE263" s="57">
        <f t="shared" ref="AE263" si="3067">IF(OR(ISERROR(VLOOKUP(CONCATENATE("ALI_",$C263,"_SEG_",$I263,"_PROV_",$D263),Catalogo_Precios,AE$8,FALSE)),M263=0),0,VLOOKUP(CONCATENATE("ALI_",$C263,"_SEG_",$I263,"_PROV_",$D263),Catalogo_Precios,AE$8,FALSE))</f>
        <v>598</v>
      </c>
      <c r="AF263" s="57">
        <f t="shared" ref="AF263" si="3068">IF(OR(ISERROR(VLOOKUP(CONCATENATE("ALI_",$C263,"_SEG_",$I263,"_PROV_",$D263),Catalogo_Precios,AF$8,FALSE)),N263=0),0,VLOOKUP(CONCATENATE("ALI_",$C263,"_SEG_",$I263,"_PROV_",$D263),Catalogo_Precios,AF$8,FALSE))</f>
        <v>598</v>
      </c>
      <c r="AG263" s="57">
        <f t="shared" ref="AG263" si="3069">IF(OR(ISERROR(VLOOKUP(CONCATENATE("ALI_",$C263,"_SEG_",$I263,"_PROV_",$D263),Catalogo_Precios,AG$8,FALSE)),O263=0),0,VLOOKUP(CONCATENATE("ALI_",$C263,"_SEG_",$I263,"_PROV_",$D263),Catalogo_Precios,AG$8,FALSE))</f>
        <v>598</v>
      </c>
      <c r="AH263" s="57">
        <f t="shared" ref="AH263" si="3070">IF(OR(ISERROR(VLOOKUP(CONCATENATE("ALI_",$C263,"_SEG_",$I263,"_PROV_",$D263),Catalogo_Precios,AH$8,FALSE)),L263=0),0,VLOOKUP(CONCATENATE("ALI_",$C263,"_SEG_",$I263,"_PROV_",$D263),Catalogo_Precios,AH$8,FALSE))</f>
        <v>598</v>
      </c>
      <c r="AI263" s="57">
        <f t="shared" ref="AI263" si="3071">IF(OR(ISERROR(VLOOKUP(CONCATENATE("ALI_",$C263,"_SEG_",$I263,"_PROV_",$D263),Catalogo_Precios,AI$8,FALSE)),M263=0),0,VLOOKUP(CONCATENATE("ALI_",$C263,"_SEG_",$I263,"_PROV_",$D263),Catalogo_Precios,AI$8,FALSE))</f>
        <v>598</v>
      </c>
      <c r="AJ263" s="57">
        <f t="shared" ref="AJ263" si="3072">IF(OR(ISERROR(VLOOKUP(CONCATENATE("ALI_",$C263,"_SEG_",$I263,"_PROV_",$D263),Catalogo_Precios,AJ$8,FALSE)),N263=0),0,VLOOKUP(CONCATENATE("ALI_",$C263,"_SEG_",$I263,"_PROV_",$D263),Catalogo_Precios,AJ$8,FALSE))</f>
        <v>598</v>
      </c>
      <c r="AK263" s="57">
        <f t="shared" ref="AK263" si="3073">IF(OR(ISERROR(VLOOKUP(CONCATENATE("ALI_",$C263,"_SEG_",$I263,"_PROV_",$D263),Catalogo_Precios,AK$8,FALSE)),O263=0),0,VLOOKUP(CONCATENATE("ALI_",$C263,"_SEG_",$I263,"_PROV_",$D263),Catalogo_Precios,AK$8,FALSE))</f>
        <v>598</v>
      </c>
      <c r="AL263" s="53"/>
      <c r="AM263" s="59" t="str">
        <f t="shared" si="2358"/>
        <v>ALI_125_SEG_11</v>
      </c>
      <c r="AN263" s="59" t="str">
        <f t="shared" si="2359"/>
        <v>ALI_125_SEG_11_VAL_17670900</v>
      </c>
      <c r="AO263" s="60">
        <f t="shared" ref="AO263" si="3074">IF(OR(AB263="",AB263=0),0,COUNTIF(Codificacion,AM263))</f>
        <v>2</v>
      </c>
      <c r="AP263" s="61">
        <f t="array" ref="AP263">MIN(IF(Codificacion=AM263,Total_Cotizacion,""))</f>
        <v>17670900</v>
      </c>
      <c r="AQ263" s="62" t="b">
        <f t="shared" si="2361"/>
        <v>1</v>
      </c>
      <c r="AR263" s="51" t="str">
        <f t="shared" ref="AR263" si="3075">IF(COUNTIF(Codificacion2,CONCATENATE(AM263,"_VAL_",AB263))&gt;1,"Empate","")</f>
        <v>Empate</v>
      </c>
      <c r="AS263" s="63" t="s">
        <v>78</v>
      </c>
      <c r="AT263" s="59" t="str">
        <f t="shared" si="2364"/>
        <v>ALI_125_SEG_11_x</v>
      </c>
      <c r="AU263" s="63">
        <f t="shared" ref="AU263" si="3076">IF(AND(COUNTIF(Codificacion3,AT263)&lt;AO263),1,COUNTIF(Codificacion3,AT263))</f>
        <v>1</v>
      </c>
      <c r="AV263" s="62" t="str">
        <f t="shared" si="2366"/>
        <v>Cotizacion Seleccionada</v>
      </c>
      <c r="AW263" s="53"/>
      <c r="AX263" s="51" t="str">
        <f t="shared" si="2367"/>
        <v>ALI_125_SEG_11VERDADERO</v>
      </c>
      <c r="AY263" s="51">
        <f t="shared" si="2347"/>
        <v>2</v>
      </c>
      <c r="AZ263" s="64" t="b">
        <f t="shared" si="2368"/>
        <v>1</v>
      </c>
    </row>
    <row r="264" spans="1:52" x14ac:dyDescent="0.2">
      <c r="A264" s="50" t="str">
        <f t="shared" si="778"/>
        <v>ALI_125_SEG_13</v>
      </c>
      <c r="B264" s="51" t="s">
        <v>54</v>
      </c>
      <c r="C264" s="52">
        <v>125</v>
      </c>
      <c r="D264" s="52">
        <f t="shared" ref="D264" si="3077">IF(ISERROR(VLOOKUP(E264,Proveedores,2,FALSE)),"",VLOOKUP(E264,Proveedores,2,FALSE))</f>
        <v>2087</v>
      </c>
      <c r="E264" s="53" t="s">
        <v>55</v>
      </c>
      <c r="F264" s="54">
        <v>485</v>
      </c>
      <c r="G264" s="53" t="s">
        <v>56</v>
      </c>
      <c r="H264" s="53" t="s">
        <v>77</v>
      </c>
      <c r="I264" s="52">
        <v>13</v>
      </c>
      <c r="J264" s="53" t="s">
        <v>58</v>
      </c>
      <c r="K264" s="55">
        <v>44835</v>
      </c>
      <c r="L264" s="56">
        <v>9646</v>
      </c>
      <c r="M264" s="56">
        <v>11507</v>
      </c>
      <c r="N264" s="56">
        <v>6753</v>
      </c>
      <c r="O264" s="56">
        <v>569</v>
      </c>
      <c r="P264" s="57">
        <v>598</v>
      </c>
      <c r="Q264" s="58"/>
      <c r="R264" s="57">
        <v>598</v>
      </c>
      <c r="S264" s="57">
        <v>598</v>
      </c>
      <c r="T264" s="58"/>
      <c r="U264" s="57">
        <v>598</v>
      </c>
      <c r="V264" s="57">
        <v>598</v>
      </c>
      <c r="W264" s="58"/>
      <c r="X264" s="57">
        <v>598</v>
      </c>
      <c r="Y264" s="57">
        <v>598</v>
      </c>
      <c r="Z264" s="58"/>
      <c r="AA264" s="57">
        <v>598</v>
      </c>
      <c r="AB264" s="57">
        <v>17028050</v>
      </c>
      <c r="AC264" s="53" t="str">
        <f t="shared" si="2349"/>
        <v>Registro Valido</v>
      </c>
      <c r="AD264" s="57">
        <f t="shared" ref="AD264" si="3078">IF(OR(ISERROR(VLOOKUP(CONCATENATE("ALI_",$C264,"_SEG_",$I264,"_PROV_",$D264),Catalogo_Precios,AD$8,FALSE)),L264=0),0,VLOOKUP(CONCATENATE("ALI_",$C264,"_SEG_",$I264,"_PROV_",$D264),Catalogo_Precios,AD$8,FALSE))</f>
        <v>598</v>
      </c>
      <c r="AE264" s="57">
        <f t="shared" ref="AE264" si="3079">IF(OR(ISERROR(VLOOKUP(CONCATENATE("ALI_",$C264,"_SEG_",$I264,"_PROV_",$D264),Catalogo_Precios,AE$8,FALSE)),M264=0),0,VLOOKUP(CONCATENATE("ALI_",$C264,"_SEG_",$I264,"_PROV_",$D264),Catalogo_Precios,AE$8,FALSE))</f>
        <v>598</v>
      </c>
      <c r="AF264" s="57">
        <f t="shared" ref="AF264" si="3080">IF(OR(ISERROR(VLOOKUP(CONCATENATE("ALI_",$C264,"_SEG_",$I264,"_PROV_",$D264),Catalogo_Precios,AF$8,FALSE)),N264=0),0,VLOOKUP(CONCATENATE("ALI_",$C264,"_SEG_",$I264,"_PROV_",$D264),Catalogo_Precios,AF$8,FALSE))</f>
        <v>598</v>
      </c>
      <c r="AG264" s="57">
        <f t="shared" ref="AG264" si="3081">IF(OR(ISERROR(VLOOKUP(CONCATENATE("ALI_",$C264,"_SEG_",$I264,"_PROV_",$D264),Catalogo_Precios,AG$8,FALSE)),O264=0),0,VLOOKUP(CONCATENATE("ALI_",$C264,"_SEG_",$I264,"_PROV_",$D264),Catalogo_Precios,AG$8,FALSE))</f>
        <v>598</v>
      </c>
      <c r="AH264" s="57">
        <f t="shared" ref="AH264" si="3082">IF(OR(ISERROR(VLOOKUP(CONCATENATE("ALI_",$C264,"_SEG_",$I264,"_PROV_",$D264),Catalogo_Precios,AH$8,FALSE)),L264=0),0,VLOOKUP(CONCATENATE("ALI_",$C264,"_SEG_",$I264,"_PROV_",$D264),Catalogo_Precios,AH$8,FALSE))</f>
        <v>598</v>
      </c>
      <c r="AI264" s="57">
        <f t="shared" ref="AI264" si="3083">IF(OR(ISERROR(VLOOKUP(CONCATENATE("ALI_",$C264,"_SEG_",$I264,"_PROV_",$D264),Catalogo_Precios,AI$8,FALSE)),M264=0),0,VLOOKUP(CONCATENATE("ALI_",$C264,"_SEG_",$I264,"_PROV_",$D264),Catalogo_Precios,AI$8,FALSE))</f>
        <v>598</v>
      </c>
      <c r="AJ264" s="57">
        <f t="shared" ref="AJ264" si="3084">IF(OR(ISERROR(VLOOKUP(CONCATENATE("ALI_",$C264,"_SEG_",$I264,"_PROV_",$D264),Catalogo_Precios,AJ$8,FALSE)),N264=0),0,VLOOKUP(CONCATENATE("ALI_",$C264,"_SEG_",$I264,"_PROV_",$D264),Catalogo_Precios,AJ$8,FALSE))</f>
        <v>598</v>
      </c>
      <c r="AK264" s="57">
        <f t="shared" ref="AK264" si="3085">IF(OR(ISERROR(VLOOKUP(CONCATENATE("ALI_",$C264,"_SEG_",$I264,"_PROV_",$D264),Catalogo_Precios,AK$8,FALSE)),O264=0),0,VLOOKUP(CONCATENATE("ALI_",$C264,"_SEG_",$I264,"_PROV_",$D264),Catalogo_Precios,AK$8,FALSE))</f>
        <v>598</v>
      </c>
      <c r="AL264" s="53"/>
      <c r="AM264" s="59" t="str">
        <f t="shared" si="2358"/>
        <v>ALI_125_SEG_13</v>
      </c>
      <c r="AN264" s="59" t="str">
        <f t="shared" si="2359"/>
        <v>ALI_125_SEG_13_VAL_17028050</v>
      </c>
      <c r="AO264" s="60">
        <f t="shared" ref="AO264" si="3086">IF(OR(AB264="",AB264=0),0,COUNTIF(Codificacion,AM264))</f>
        <v>2</v>
      </c>
      <c r="AP264" s="61">
        <f t="array" ref="AP264">MIN(IF(Codificacion=AM264,Total_Cotizacion,""))</f>
        <v>17028050</v>
      </c>
      <c r="AQ264" s="62" t="b">
        <f t="shared" si="2361"/>
        <v>1</v>
      </c>
      <c r="AR264" s="51" t="str">
        <f t="shared" ref="AR264" si="3087">IF(COUNTIF(Codificacion2,CONCATENATE(AM264,"_VAL_",AB264))&gt;1,"Empate","")</f>
        <v>Empate</v>
      </c>
      <c r="AS264" s="63" t="s">
        <v>78</v>
      </c>
      <c r="AT264" s="59" t="str">
        <f t="shared" si="2364"/>
        <v>ALI_125_SEG_13_x</v>
      </c>
      <c r="AU264" s="63">
        <f t="shared" ref="AU264" si="3088">IF(AND(COUNTIF(Codificacion3,AT264)&lt;AO264),1,COUNTIF(Codificacion3,AT264))</f>
        <v>1</v>
      </c>
      <c r="AV264" s="62" t="str">
        <f t="shared" si="2366"/>
        <v>Cotizacion Seleccionada</v>
      </c>
      <c r="AW264" s="53"/>
      <c r="AX264" s="51" t="str">
        <f t="shared" si="2367"/>
        <v>ALI_125_SEG_13VERDADERO</v>
      </c>
      <c r="AY264" s="51">
        <f t="shared" si="2347"/>
        <v>2</v>
      </c>
      <c r="AZ264" s="64" t="b">
        <f t="shared" si="2368"/>
        <v>1</v>
      </c>
    </row>
    <row r="265" spans="1:52" x14ac:dyDescent="0.2">
      <c r="A265" s="50" t="str">
        <f t="shared" si="778"/>
        <v>ALI_125_SEG_14</v>
      </c>
      <c r="B265" s="51" t="s">
        <v>54</v>
      </c>
      <c r="C265" s="52">
        <v>125</v>
      </c>
      <c r="D265" s="52">
        <f t="shared" ref="D265" si="3089">IF(ISERROR(VLOOKUP(E265,Proveedores,2,FALSE)),"",VLOOKUP(E265,Proveedores,2,FALSE))</f>
        <v>2087</v>
      </c>
      <c r="E265" s="53" t="s">
        <v>55</v>
      </c>
      <c r="F265" s="54">
        <v>486</v>
      </c>
      <c r="G265" s="53" t="s">
        <v>56</v>
      </c>
      <c r="H265" s="53" t="s">
        <v>77</v>
      </c>
      <c r="I265" s="52">
        <v>14</v>
      </c>
      <c r="J265" s="53" t="s">
        <v>58</v>
      </c>
      <c r="K265" s="55">
        <v>44835</v>
      </c>
      <c r="L265" s="56">
        <v>9558</v>
      </c>
      <c r="M265" s="56">
        <v>11402</v>
      </c>
      <c r="N265" s="56">
        <v>6692</v>
      </c>
      <c r="O265" s="56">
        <v>564</v>
      </c>
      <c r="P265" s="57">
        <v>598</v>
      </c>
      <c r="Q265" s="58"/>
      <c r="R265" s="57">
        <v>598</v>
      </c>
      <c r="S265" s="57">
        <v>598</v>
      </c>
      <c r="T265" s="58"/>
      <c r="U265" s="57">
        <v>598</v>
      </c>
      <c r="V265" s="57">
        <v>598</v>
      </c>
      <c r="W265" s="58"/>
      <c r="X265" s="57">
        <v>598</v>
      </c>
      <c r="Y265" s="57">
        <v>598</v>
      </c>
      <c r="Z265" s="58"/>
      <c r="AA265" s="57">
        <v>598</v>
      </c>
      <c r="AB265" s="57">
        <v>16873168</v>
      </c>
      <c r="AC265" s="53" t="str">
        <f t="shared" si="2349"/>
        <v>Registro Valido</v>
      </c>
      <c r="AD265" s="57">
        <f t="shared" ref="AD265" si="3090">IF(OR(ISERROR(VLOOKUP(CONCATENATE("ALI_",$C265,"_SEG_",$I265,"_PROV_",$D265),Catalogo_Precios,AD$8,FALSE)),L265=0),0,VLOOKUP(CONCATENATE("ALI_",$C265,"_SEG_",$I265,"_PROV_",$D265),Catalogo_Precios,AD$8,FALSE))</f>
        <v>598</v>
      </c>
      <c r="AE265" s="57">
        <f t="shared" ref="AE265" si="3091">IF(OR(ISERROR(VLOOKUP(CONCATENATE("ALI_",$C265,"_SEG_",$I265,"_PROV_",$D265),Catalogo_Precios,AE$8,FALSE)),M265=0),0,VLOOKUP(CONCATENATE("ALI_",$C265,"_SEG_",$I265,"_PROV_",$D265),Catalogo_Precios,AE$8,FALSE))</f>
        <v>598</v>
      </c>
      <c r="AF265" s="57">
        <f t="shared" ref="AF265" si="3092">IF(OR(ISERROR(VLOOKUP(CONCATENATE("ALI_",$C265,"_SEG_",$I265,"_PROV_",$D265),Catalogo_Precios,AF$8,FALSE)),N265=0),0,VLOOKUP(CONCATENATE("ALI_",$C265,"_SEG_",$I265,"_PROV_",$D265),Catalogo_Precios,AF$8,FALSE))</f>
        <v>598</v>
      </c>
      <c r="AG265" s="57">
        <f t="shared" ref="AG265" si="3093">IF(OR(ISERROR(VLOOKUP(CONCATENATE("ALI_",$C265,"_SEG_",$I265,"_PROV_",$D265),Catalogo_Precios,AG$8,FALSE)),O265=0),0,VLOOKUP(CONCATENATE("ALI_",$C265,"_SEG_",$I265,"_PROV_",$D265),Catalogo_Precios,AG$8,FALSE))</f>
        <v>598</v>
      </c>
      <c r="AH265" s="57">
        <f t="shared" ref="AH265" si="3094">IF(OR(ISERROR(VLOOKUP(CONCATENATE("ALI_",$C265,"_SEG_",$I265,"_PROV_",$D265),Catalogo_Precios,AH$8,FALSE)),L265=0),0,VLOOKUP(CONCATENATE("ALI_",$C265,"_SEG_",$I265,"_PROV_",$D265),Catalogo_Precios,AH$8,FALSE))</f>
        <v>598</v>
      </c>
      <c r="AI265" s="57">
        <f t="shared" ref="AI265" si="3095">IF(OR(ISERROR(VLOOKUP(CONCATENATE("ALI_",$C265,"_SEG_",$I265,"_PROV_",$D265),Catalogo_Precios,AI$8,FALSE)),M265=0),0,VLOOKUP(CONCATENATE("ALI_",$C265,"_SEG_",$I265,"_PROV_",$D265),Catalogo_Precios,AI$8,FALSE))</f>
        <v>598</v>
      </c>
      <c r="AJ265" s="57">
        <f t="shared" ref="AJ265" si="3096">IF(OR(ISERROR(VLOOKUP(CONCATENATE("ALI_",$C265,"_SEG_",$I265,"_PROV_",$D265),Catalogo_Precios,AJ$8,FALSE)),N265=0),0,VLOOKUP(CONCATENATE("ALI_",$C265,"_SEG_",$I265,"_PROV_",$D265),Catalogo_Precios,AJ$8,FALSE))</f>
        <v>598</v>
      </c>
      <c r="AK265" s="57">
        <f t="shared" ref="AK265" si="3097">IF(OR(ISERROR(VLOOKUP(CONCATENATE("ALI_",$C265,"_SEG_",$I265,"_PROV_",$D265),Catalogo_Precios,AK$8,FALSE)),O265=0),0,VLOOKUP(CONCATENATE("ALI_",$C265,"_SEG_",$I265,"_PROV_",$D265),Catalogo_Precios,AK$8,FALSE))</f>
        <v>598</v>
      </c>
      <c r="AL265" s="53"/>
      <c r="AM265" s="59" t="str">
        <f t="shared" si="2358"/>
        <v>ALI_125_SEG_14</v>
      </c>
      <c r="AN265" s="59" t="str">
        <f t="shared" si="2359"/>
        <v>ALI_125_SEG_14_VAL_16873168</v>
      </c>
      <c r="AO265" s="60">
        <f t="shared" ref="AO265" si="3098">IF(OR(AB265="",AB265=0),0,COUNTIF(Codificacion,AM265))</f>
        <v>2</v>
      </c>
      <c r="AP265" s="61">
        <f t="array" ref="AP265">MIN(IF(Codificacion=AM265,Total_Cotizacion,""))</f>
        <v>16873168</v>
      </c>
      <c r="AQ265" s="62" t="b">
        <f t="shared" si="2361"/>
        <v>1</v>
      </c>
      <c r="AR265" s="51" t="str">
        <f t="shared" ref="AR265" si="3099">IF(COUNTIF(Codificacion2,CONCATENATE(AM265,"_VAL_",AB265))&gt;1,"Empate","")</f>
        <v>Empate</v>
      </c>
      <c r="AS265" s="63" t="s">
        <v>78</v>
      </c>
      <c r="AT265" s="59" t="str">
        <f t="shared" si="2364"/>
        <v>ALI_125_SEG_14_x</v>
      </c>
      <c r="AU265" s="63">
        <f t="shared" ref="AU265" si="3100">IF(AND(COUNTIF(Codificacion3,AT265)&lt;AO265),1,COUNTIF(Codificacion3,AT265))</f>
        <v>1</v>
      </c>
      <c r="AV265" s="62" t="str">
        <f t="shared" si="2366"/>
        <v>Cotizacion Seleccionada</v>
      </c>
      <c r="AW265" s="53"/>
      <c r="AX265" s="51" t="str">
        <f t="shared" si="2367"/>
        <v>ALI_125_SEG_14VERDADERO</v>
      </c>
      <c r="AY265" s="51">
        <f t="shared" si="2347"/>
        <v>2</v>
      </c>
      <c r="AZ265" s="64" t="b">
        <f t="shared" si="2368"/>
        <v>1</v>
      </c>
    </row>
    <row r="266" spans="1:52" x14ac:dyDescent="0.2">
      <c r="A266" s="50" t="str">
        <f t="shared" si="778"/>
        <v>ALI_125_SEG_15</v>
      </c>
      <c r="B266" s="51" t="s">
        <v>54</v>
      </c>
      <c r="C266" s="52">
        <v>125</v>
      </c>
      <c r="D266" s="52">
        <f t="shared" ref="D266" si="3101">IF(ISERROR(VLOOKUP(E266,Proveedores,2,FALSE)),"",VLOOKUP(E266,Proveedores,2,FALSE))</f>
        <v>2087</v>
      </c>
      <c r="E266" s="53" t="s">
        <v>55</v>
      </c>
      <c r="F266" s="54">
        <v>487</v>
      </c>
      <c r="G266" s="53" t="s">
        <v>56</v>
      </c>
      <c r="H266" s="53" t="s">
        <v>77</v>
      </c>
      <c r="I266" s="52">
        <v>15</v>
      </c>
      <c r="J266" s="53" t="s">
        <v>58</v>
      </c>
      <c r="K266" s="55">
        <v>44835</v>
      </c>
      <c r="L266" s="56">
        <v>9037</v>
      </c>
      <c r="M266" s="56">
        <v>10781</v>
      </c>
      <c r="N266" s="56">
        <v>6328</v>
      </c>
      <c r="O266" s="56">
        <v>534</v>
      </c>
      <c r="P266" s="57">
        <v>598</v>
      </c>
      <c r="Q266" s="58"/>
      <c r="R266" s="57">
        <v>598</v>
      </c>
      <c r="S266" s="57">
        <v>598</v>
      </c>
      <c r="T266" s="58"/>
      <c r="U266" s="57">
        <v>598</v>
      </c>
      <c r="V266" s="57">
        <v>598</v>
      </c>
      <c r="W266" s="58"/>
      <c r="X266" s="57">
        <v>598</v>
      </c>
      <c r="Y266" s="57">
        <v>598</v>
      </c>
      <c r="Z266" s="58"/>
      <c r="AA266" s="57">
        <v>598</v>
      </c>
      <c r="AB266" s="57">
        <v>15954640</v>
      </c>
      <c r="AC266" s="53" t="str">
        <f t="shared" si="2349"/>
        <v>Registro Valido</v>
      </c>
      <c r="AD266" s="57">
        <f t="shared" ref="AD266" si="3102">IF(OR(ISERROR(VLOOKUP(CONCATENATE("ALI_",$C266,"_SEG_",$I266,"_PROV_",$D266),Catalogo_Precios,AD$8,FALSE)),L266=0),0,VLOOKUP(CONCATENATE("ALI_",$C266,"_SEG_",$I266,"_PROV_",$D266),Catalogo_Precios,AD$8,FALSE))</f>
        <v>598</v>
      </c>
      <c r="AE266" s="57">
        <f t="shared" ref="AE266" si="3103">IF(OR(ISERROR(VLOOKUP(CONCATENATE("ALI_",$C266,"_SEG_",$I266,"_PROV_",$D266),Catalogo_Precios,AE$8,FALSE)),M266=0),0,VLOOKUP(CONCATENATE("ALI_",$C266,"_SEG_",$I266,"_PROV_",$D266),Catalogo_Precios,AE$8,FALSE))</f>
        <v>598</v>
      </c>
      <c r="AF266" s="57">
        <f t="shared" ref="AF266" si="3104">IF(OR(ISERROR(VLOOKUP(CONCATENATE("ALI_",$C266,"_SEG_",$I266,"_PROV_",$D266),Catalogo_Precios,AF$8,FALSE)),N266=0),0,VLOOKUP(CONCATENATE("ALI_",$C266,"_SEG_",$I266,"_PROV_",$D266),Catalogo_Precios,AF$8,FALSE))</f>
        <v>598</v>
      </c>
      <c r="AG266" s="57">
        <f t="shared" ref="AG266" si="3105">IF(OR(ISERROR(VLOOKUP(CONCATENATE("ALI_",$C266,"_SEG_",$I266,"_PROV_",$D266),Catalogo_Precios,AG$8,FALSE)),O266=0),0,VLOOKUP(CONCATENATE("ALI_",$C266,"_SEG_",$I266,"_PROV_",$D266),Catalogo_Precios,AG$8,FALSE))</f>
        <v>598</v>
      </c>
      <c r="AH266" s="57">
        <f t="shared" ref="AH266" si="3106">IF(OR(ISERROR(VLOOKUP(CONCATENATE("ALI_",$C266,"_SEG_",$I266,"_PROV_",$D266),Catalogo_Precios,AH$8,FALSE)),L266=0),0,VLOOKUP(CONCATENATE("ALI_",$C266,"_SEG_",$I266,"_PROV_",$D266),Catalogo_Precios,AH$8,FALSE))</f>
        <v>598</v>
      </c>
      <c r="AI266" s="57">
        <f t="shared" ref="AI266" si="3107">IF(OR(ISERROR(VLOOKUP(CONCATENATE("ALI_",$C266,"_SEG_",$I266,"_PROV_",$D266),Catalogo_Precios,AI$8,FALSE)),M266=0),0,VLOOKUP(CONCATENATE("ALI_",$C266,"_SEG_",$I266,"_PROV_",$D266),Catalogo_Precios,AI$8,FALSE))</f>
        <v>598</v>
      </c>
      <c r="AJ266" s="57">
        <f t="shared" ref="AJ266" si="3108">IF(OR(ISERROR(VLOOKUP(CONCATENATE("ALI_",$C266,"_SEG_",$I266,"_PROV_",$D266),Catalogo_Precios,AJ$8,FALSE)),N266=0),0,VLOOKUP(CONCATENATE("ALI_",$C266,"_SEG_",$I266,"_PROV_",$D266),Catalogo_Precios,AJ$8,FALSE))</f>
        <v>598</v>
      </c>
      <c r="AK266" s="57">
        <f t="shared" ref="AK266" si="3109">IF(OR(ISERROR(VLOOKUP(CONCATENATE("ALI_",$C266,"_SEG_",$I266,"_PROV_",$D266),Catalogo_Precios,AK$8,FALSE)),O266=0),0,VLOOKUP(CONCATENATE("ALI_",$C266,"_SEG_",$I266,"_PROV_",$D266),Catalogo_Precios,AK$8,FALSE))</f>
        <v>598</v>
      </c>
      <c r="AL266" s="53"/>
      <c r="AM266" s="59" t="str">
        <f t="shared" si="2358"/>
        <v>ALI_125_SEG_15</v>
      </c>
      <c r="AN266" s="59" t="str">
        <f t="shared" si="2359"/>
        <v>ALI_125_SEG_15_VAL_15954640</v>
      </c>
      <c r="AO266" s="60">
        <f t="shared" ref="AO266" si="3110">IF(OR(AB266="",AB266=0),0,COUNTIF(Codificacion,AM266))</f>
        <v>2</v>
      </c>
      <c r="AP266" s="61">
        <f t="array" ref="AP266">MIN(IF(Codificacion=AM266,Total_Cotizacion,""))</f>
        <v>15954640</v>
      </c>
      <c r="AQ266" s="62" t="b">
        <f t="shared" si="2361"/>
        <v>1</v>
      </c>
      <c r="AR266" s="51" t="str">
        <f t="shared" ref="AR266" si="3111">IF(COUNTIF(Codificacion2,CONCATENATE(AM266,"_VAL_",AB266))&gt;1,"Empate","")</f>
        <v>Empate</v>
      </c>
      <c r="AS266" s="63" t="s">
        <v>78</v>
      </c>
      <c r="AT266" s="59" t="str">
        <f t="shared" si="2364"/>
        <v>ALI_125_SEG_15_x</v>
      </c>
      <c r="AU266" s="63">
        <f t="shared" ref="AU266" si="3112">IF(AND(COUNTIF(Codificacion3,AT266)&lt;AO266),1,COUNTIF(Codificacion3,AT266))</f>
        <v>1</v>
      </c>
      <c r="AV266" s="62" t="str">
        <f t="shared" si="2366"/>
        <v>Cotizacion Seleccionada</v>
      </c>
      <c r="AW266" s="53"/>
      <c r="AX266" s="51" t="str">
        <f t="shared" si="2367"/>
        <v>ALI_125_SEG_15VERDADERO</v>
      </c>
      <c r="AY266" s="51">
        <f t="shared" si="2347"/>
        <v>2</v>
      </c>
      <c r="AZ266" s="64" t="b">
        <f t="shared" si="2368"/>
        <v>1</v>
      </c>
    </row>
    <row r="267" spans="1:52" x14ac:dyDescent="0.2">
      <c r="A267" s="50" t="b">
        <f t="shared" si="778"/>
        <v>0</v>
      </c>
      <c r="B267" s="51" t="s">
        <v>54</v>
      </c>
      <c r="C267" s="52">
        <v>124</v>
      </c>
      <c r="D267" s="52">
        <f t="shared" ref="D267" si="3113">IF(ISERROR(VLOOKUP(E267,Proveedores,2,FALSE)),"",VLOOKUP(E267,Proveedores,2,FALSE))</f>
        <v>2087</v>
      </c>
      <c r="E267" s="53" t="s">
        <v>55</v>
      </c>
      <c r="F267" s="54">
        <v>503</v>
      </c>
      <c r="G267" s="53" t="s">
        <v>56</v>
      </c>
      <c r="H267" s="53" t="s">
        <v>79</v>
      </c>
      <c r="I267" s="52">
        <v>4</v>
      </c>
      <c r="J267" s="53" t="s">
        <v>58</v>
      </c>
      <c r="K267" s="55">
        <v>44835</v>
      </c>
      <c r="L267" s="56">
        <v>7430</v>
      </c>
      <c r="M267" s="56">
        <v>8863</v>
      </c>
      <c r="N267" s="56">
        <v>5203</v>
      </c>
      <c r="O267" s="56">
        <v>439</v>
      </c>
      <c r="P267" s="57">
        <v>246</v>
      </c>
      <c r="Q267" s="58">
        <v>0</v>
      </c>
      <c r="R267" s="57">
        <v>246</v>
      </c>
      <c r="S267" s="57">
        <v>733</v>
      </c>
      <c r="T267" s="58">
        <v>0</v>
      </c>
      <c r="U267" s="57">
        <v>733</v>
      </c>
      <c r="V267" s="57">
        <v>733</v>
      </c>
      <c r="W267" s="58">
        <v>0</v>
      </c>
      <c r="X267" s="57">
        <v>733</v>
      </c>
      <c r="Y267" s="57">
        <v>733</v>
      </c>
      <c r="Z267" s="58">
        <v>0</v>
      </c>
      <c r="AA267" s="57">
        <v>733</v>
      </c>
      <c r="AB267" s="57">
        <v>12459945</v>
      </c>
      <c r="AC267" s="53" t="str">
        <f t="shared" si="2349"/>
        <v>Registro Valido</v>
      </c>
      <c r="AD267" s="57">
        <f t="shared" ref="AD267" si="3114">IF(OR(ISERROR(VLOOKUP(CONCATENATE("ALI_",$C267,"_SEG_",$I267,"_PROV_",$D267),Catalogo_Precios,AD$8,FALSE)),L267=0),0,VLOOKUP(CONCATENATE("ALI_",$C267,"_SEG_",$I267,"_PROV_",$D267),Catalogo_Precios,AD$8,FALSE))</f>
        <v>246</v>
      </c>
      <c r="AE267" s="57">
        <f t="shared" ref="AE267" si="3115">IF(OR(ISERROR(VLOOKUP(CONCATENATE("ALI_",$C267,"_SEG_",$I267,"_PROV_",$D267),Catalogo_Precios,AE$8,FALSE)),M267=0),0,VLOOKUP(CONCATENATE("ALI_",$C267,"_SEG_",$I267,"_PROV_",$D267),Catalogo_Precios,AE$8,FALSE))</f>
        <v>733</v>
      </c>
      <c r="AF267" s="57">
        <f t="shared" ref="AF267" si="3116">IF(OR(ISERROR(VLOOKUP(CONCATENATE("ALI_",$C267,"_SEG_",$I267,"_PROV_",$D267),Catalogo_Precios,AF$8,FALSE)),N267=0),0,VLOOKUP(CONCATENATE("ALI_",$C267,"_SEG_",$I267,"_PROV_",$D267),Catalogo_Precios,AF$8,FALSE))</f>
        <v>733</v>
      </c>
      <c r="AG267" s="57">
        <f t="shared" ref="AG267" si="3117">IF(OR(ISERROR(VLOOKUP(CONCATENATE("ALI_",$C267,"_SEG_",$I267,"_PROV_",$D267),Catalogo_Precios,AG$8,FALSE)),O267=0),0,VLOOKUP(CONCATENATE("ALI_",$C267,"_SEG_",$I267,"_PROV_",$D267),Catalogo_Precios,AG$8,FALSE))</f>
        <v>733</v>
      </c>
      <c r="AH267" s="57">
        <f t="shared" ref="AH267" si="3118">IF(OR(ISERROR(VLOOKUP(CONCATENATE("ALI_",$C267,"_SEG_",$I267,"_PROV_",$D267),Catalogo_Precios,AH$8,FALSE)),L267=0),0,VLOOKUP(CONCATENATE("ALI_",$C267,"_SEG_",$I267,"_PROV_",$D267),Catalogo_Precios,AH$8,FALSE))</f>
        <v>246</v>
      </c>
      <c r="AI267" s="57">
        <f t="shared" ref="AI267" si="3119">IF(OR(ISERROR(VLOOKUP(CONCATENATE("ALI_",$C267,"_SEG_",$I267,"_PROV_",$D267),Catalogo_Precios,AI$8,FALSE)),M267=0),0,VLOOKUP(CONCATENATE("ALI_",$C267,"_SEG_",$I267,"_PROV_",$D267),Catalogo_Precios,AI$8,FALSE))</f>
        <v>733</v>
      </c>
      <c r="AJ267" s="57">
        <f t="shared" ref="AJ267" si="3120">IF(OR(ISERROR(VLOOKUP(CONCATENATE("ALI_",$C267,"_SEG_",$I267,"_PROV_",$D267),Catalogo_Precios,AJ$8,FALSE)),N267=0),0,VLOOKUP(CONCATENATE("ALI_",$C267,"_SEG_",$I267,"_PROV_",$D267),Catalogo_Precios,AJ$8,FALSE))</f>
        <v>733</v>
      </c>
      <c r="AK267" s="57">
        <f t="shared" ref="AK267" si="3121">IF(OR(ISERROR(VLOOKUP(CONCATENATE("ALI_",$C267,"_SEG_",$I267,"_PROV_",$D267),Catalogo_Precios,AK$8,FALSE)),O267=0),0,VLOOKUP(CONCATENATE("ALI_",$C267,"_SEG_",$I267,"_PROV_",$D267),Catalogo_Precios,AK$8,FALSE))</f>
        <v>733</v>
      </c>
      <c r="AL267" s="53"/>
      <c r="AM267" s="59" t="str">
        <f t="shared" si="2358"/>
        <v>ALI_124_SEG_4</v>
      </c>
      <c r="AN267" s="59" t="str">
        <f t="shared" si="2359"/>
        <v>ALI_124_SEG_4_VAL_12459945</v>
      </c>
      <c r="AO267" s="60">
        <f t="shared" ref="AO267" si="3122">IF(OR(AB267="",AB267=0),0,COUNTIF(Codificacion,AM267))</f>
        <v>4</v>
      </c>
      <c r="AP267" s="61">
        <f t="array" ref="AP267">MIN(IF(Codificacion=AM267,Total_Cotizacion,""))</f>
        <v>9967956</v>
      </c>
      <c r="AQ267" s="62" t="b">
        <f t="shared" si="2361"/>
        <v>0</v>
      </c>
      <c r="AR267" s="51" t="str">
        <f t="shared" ref="AR267" si="3123">IF(COUNTIF(Codificacion2,CONCATENATE(AM267,"_VAL_",AB267))&gt;1,"Empate","")</f>
        <v/>
      </c>
      <c r="AS267" s="63" t="str">
        <f t="shared" ref="AS267:AS275" si="3124">IF(AND(AQ267,AR267="",AQ267&lt;&gt;""),"X","")</f>
        <v/>
      </c>
      <c r="AT267" s="59" t="str">
        <f t="shared" si="2364"/>
        <v>ALI_124_SEG_4_</v>
      </c>
      <c r="AU267" s="63">
        <f t="shared" ref="AU267" si="3125">IF(AND(COUNTIF(Codificacion3,AT267)&lt;AO267),1,COUNTIF(Codificacion3,AT267))</f>
        <v>1</v>
      </c>
      <c r="AV267" s="62" t="str">
        <f t="shared" si="2366"/>
        <v>No Seleccionada</v>
      </c>
      <c r="AW267" s="53"/>
      <c r="AX267" s="51" t="str">
        <f t="shared" si="2367"/>
        <v>ALI_124_SEG_4FALSO</v>
      </c>
      <c r="AY267" s="51">
        <f t="shared" ref="AY267:AY330" si="3126">COUNTIF(AX$10:AX$2017,CONCATENATE(AM267,AQ267))</f>
        <v>2</v>
      </c>
      <c r="AZ267" s="64" t="b">
        <f t="shared" si="2368"/>
        <v>0</v>
      </c>
    </row>
    <row r="268" spans="1:52" x14ac:dyDescent="0.2">
      <c r="A268" s="50" t="b">
        <f t="shared" si="778"/>
        <v>0</v>
      </c>
      <c r="B268" s="51" t="s">
        <v>54</v>
      </c>
      <c r="C268" s="52">
        <v>124</v>
      </c>
      <c r="D268" s="52">
        <f t="shared" ref="D268" si="3127">IF(ISERROR(VLOOKUP(E268,Proveedores,2,FALSE)),"",VLOOKUP(E268,Proveedores,2,FALSE))</f>
        <v>2087</v>
      </c>
      <c r="E268" s="53" t="s">
        <v>55</v>
      </c>
      <c r="F268" s="54">
        <v>504</v>
      </c>
      <c r="G268" s="53" t="s">
        <v>56</v>
      </c>
      <c r="H268" s="53" t="s">
        <v>79</v>
      </c>
      <c r="I268" s="52">
        <v>5</v>
      </c>
      <c r="J268" s="53" t="s">
        <v>58</v>
      </c>
      <c r="K268" s="55">
        <v>44835</v>
      </c>
      <c r="L268" s="56">
        <v>6908</v>
      </c>
      <c r="M268" s="56">
        <v>8240</v>
      </c>
      <c r="N268" s="56">
        <v>4837</v>
      </c>
      <c r="O268" s="56">
        <v>408</v>
      </c>
      <c r="P268" s="57">
        <v>246</v>
      </c>
      <c r="Q268" s="58">
        <v>0</v>
      </c>
      <c r="R268" s="57">
        <v>246</v>
      </c>
      <c r="S268" s="57">
        <v>733</v>
      </c>
      <c r="T268" s="58">
        <v>0</v>
      </c>
      <c r="U268" s="57">
        <v>733</v>
      </c>
      <c r="V268" s="57">
        <v>733</v>
      </c>
      <c r="W268" s="58">
        <v>0</v>
      </c>
      <c r="X268" s="57">
        <v>733</v>
      </c>
      <c r="Y268" s="57">
        <v>733</v>
      </c>
      <c r="Z268" s="58">
        <v>0</v>
      </c>
      <c r="AA268" s="57">
        <v>733</v>
      </c>
      <c r="AB268" s="57">
        <v>11583873</v>
      </c>
      <c r="AC268" s="53" t="str">
        <f t="shared" ref="AC268:AC331" si="3128">IF(OR(AB268=0,AB268=""),"Registro No Valido","Registro Valido")</f>
        <v>Registro Valido</v>
      </c>
      <c r="AD268" s="57">
        <f t="shared" ref="AD268" si="3129">IF(OR(ISERROR(VLOOKUP(CONCATENATE("ALI_",$C268,"_SEG_",$I268,"_PROV_",$D268),Catalogo_Precios,AD$8,FALSE)),L268=0),0,VLOOKUP(CONCATENATE("ALI_",$C268,"_SEG_",$I268,"_PROV_",$D268),Catalogo_Precios,AD$8,FALSE))</f>
        <v>246</v>
      </c>
      <c r="AE268" s="57">
        <f t="shared" ref="AE268" si="3130">IF(OR(ISERROR(VLOOKUP(CONCATENATE("ALI_",$C268,"_SEG_",$I268,"_PROV_",$D268),Catalogo_Precios,AE$8,FALSE)),M268=0),0,VLOOKUP(CONCATENATE("ALI_",$C268,"_SEG_",$I268,"_PROV_",$D268),Catalogo_Precios,AE$8,FALSE))</f>
        <v>733</v>
      </c>
      <c r="AF268" s="57">
        <f t="shared" ref="AF268" si="3131">IF(OR(ISERROR(VLOOKUP(CONCATENATE("ALI_",$C268,"_SEG_",$I268,"_PROV_",$D268),Catalogo_Precios,AF$8,FALSE)),N268=0),0,VLOOKUP(CONCATENATE("ALI_",$C268,"_SEG_",$I268,"_PROV_",$D268),Catalogo_Precios,AF$8,FALSE))</f>
        <v>733</v>
      </c>
      <c r="AG268" s="57">
        <f t="shared" ref="AG268" si="3132">IF(OR(ISERROR(VLOOKUP(CONCATENATE("ALI_",$C268,"_SEG_",$I268,"_PROV_",$D268),Catalogo_Precios,AG$8,FALSE)),O268=0),0,VLOOKUP(CONCATENATE("ALI_",$C268,"_SEG_",$I268,"_PROV_",$D268),Catalogo_Precios,AG$8,FALSE))</f>
        <v>733</v>
      </c>
      <c r="AH268" s="57">
        <f t="shared" ref="AH268" si="3133">IF(OR(ISERROR(VLOOKUP(CONCATENATE("ALI_",$C268,"_SEG_",$I268,"_PROV_",$D268),Catalogo_Precios,AH$8,FALSE)),L268=0),0,VLOOKUP(CONCATENATE("ALI_",$C268,"_SEG_",$I268,"_PROV_",$D268),Catalogo_Precios,AH$8,FALSE))</f>
        <v>246</v>
      </c>
      <c r="AI268" s="57">
        <f t="shared" ref="AI268" si="3134">IF(OR(ISERROR(VLOOKUP(CONCATENATE("ALI_",$C268,"_SEG_",$I268,"_PROV_",$D268),Catalogo_Precios,AI$8,FALSE)),M268=0),0,VLOOKUP(CONCATENATE("ALI_",$C268,"_SEG_",$I268,"_PROV_",$D268),Catalogo_Precios,AI$8,FALSE))</f>
        <v>733</v>
      </c>
      <c r="AJ268" s="57">
        <f t="shared" ref="AJ268" si="3135">IF(OR(ISERROR(VLOOKUP(CONCATENATE("ALI_",$C268,"_SEG_",$I268,"_PROV_",$D268),Catalogo_Precios,AJ$8,FALSE)),N268=0),0,VLOOKUP(CONCATENATE("ALI_",$C268,"_SEG_",$I268,"_PROV_",$D268),Catalogo_Precios,AJ$8,FALSE))</f>
        <v>733</v>
      </c>
      <c r="AK268" s="57">
        <f t="shared" ref="AK268" si="3136">IF(OR(ISERROR(VLOOKUP(CONCATENATE("ALI_",$C268,"_SEG_",$I268,"_PROV_",$D268),Catalogo_Precios,AK$8,FALSE)),O268=0),0,VLOOKUP(CONCATENATE("ALI_",$C268,"_SEG_",$I268,"_PROV_",$D268),Catalogo_Precios,AK$8,FALSE))</f>
        <v>733</v>
      </c>
      <c r="AL268" s="53"/>
      <c r="AM268" s="59" t="str">
        <f t="shared" ref="AM268:AM331" si="3137">IF(AC268="Registro Valido",CONCATENATE("ALI_",C268,"_SEG_",I268),"Registro No Valido")</f>
        <v>ALI_124_SEG_5</v>
      </c>
      <c r="AN268" s="59" t="str">
        <f t="shared" ref="AN268:AN331" si="3138">IF(AC268="Registro Valido",CONCATENATE("ALI_",C268,"_SEG_",I268,"_VAL_",AB268),"Registro No Valido")</f>
        <v>ALI_124_SEG_5_VAL_11583873</v>
      </c>
      <c r="AO268" s="60">
        <f t="shared" ref="AO268" si="3139">IF(OR(AB268="",AB268=0),0,COUNTIF(Codificacion,AM268))</f>
        <v>4</v>
      </c>
      <c r="AP268" s="61">
        <f t="array" ref="AP268">MIN(IF(Codificacion=AM268,Total_Cotizacion,""))</f>
        <v>9267098.3999999985</v>
      </c>
      <c r="AQ268" s="62" t="b">
        <f t="shared" ref="AQ268:AQ331" si="3140">IF(AND(AO268&gt;0,AB268&lt;&gt;""),AP268=AB268,"")</f>
        <v>0</v>
      </c>
      <c r="AR268" s="51" t="str">
        <f t="shared" ref="AR268" si="3141">IF(COUNTIF(Codificacion2,CONCATENATE(AM268,"_VAL_",AB268))&gt;1,"Empate","")</f>
        <v/>
      </c>
      <c r="AS268" s="63" t="str">
        <f t="shared" si="3124"/>
        <v/>
      </c>
      <c r="AT268" s="59" t="str">
        <f t="shared" ref="AT268:AT331" si="3142">IF(AC268="Registro Valido",CONCATENATE("ALI_",C268,"_SEG_",I268,"_",AS268),"Registro No Valido")</f>
        <v>ALI_124_SEG_5_</v>
      </c>
      <c r="AU268" s="63">
        <f t="shared" ref="AU268" si="3143">IF(AND(COUNTIF(Codificacion3,AT268)&lt;AO268),1,COUNTIF(Codificacion3,AT268))</f>
        <v>1</v>
      </c>
      <c r="AV268" s="62" t="str">
        <f t="shared" ref="AV268:AV331" si="3144">IF(AND(AU268=1,AS268="X"),"Cotizacion Seleccionada","No Seleccionada")</f>
        <v>No Seleccionada</v>
      </c>
      <c r="AW268" s="53"/>
      <c r="AX268" s="51" t="str">
        <f t="shared" ref="AX268:AX331" si="3145">CONCATENATE(AM268,AQ268)</f>
        <v>ALI_124_SEG_5FALSO</v>
      </c>
      <c r="AY268" s="51">
        <f t="shared" si="3126"/>
        <v>3</v>
      </c>
      <c r="AZ268" s="64" t="b">
        <f t="shared" ref="AZ268:AZ331" si="3146">AO268=AY268</f>
        <v>0</v>
      </c>
    </row>
    <row r="269" spans="1:52" x14ac:dyDescent="0.2">
      <c r="A269" s="50" t="b">
        <f t="shared" si="778"/>
        <v>0</v>
      </c>
      <c r="B269" s="51" t="s">
        <v>54</v>
      </c>
      <c r="C269" s="52">
        <v>124</v>
      </c>
      <c r="D269" s="52">
        <f t="shared" ref="D269" si="3147">IF(ISERROR(VLOOKUP(E269,Proveedores,2,FALSE)),"",VLOOKUP(E269,Proveedores,2,FALSE))</f>
        <v>2087</v>
      </c>
      <c r="E269" s="53" t="s">
        <v>55</v>
      </c>
      <c r="F269" s="54">
        <v>505</v>
      </c>
      <c r="G269" s="53" t="s">
        <v>56</v>
      </c>
      <c r="H269" s="53" t="s">
        <v>79</v>
      </c>
      <c r="I269" s="52">
        <v>6</v>
      </c>
      <c r="J269" s="53" t="s">
        <v>58</v>
      </c>
      <c r="K269" s="55">
        <v>44835</v>
      </c>
      <c r="L269" s="56">
        <v>7477</v>
      </c>
      <c r="M269" s="56">
        <v>8920</v>
      </c>
      <c r="N269" s="56">
        <v>5236</v>
      </c>
      <c r="O269" s="56">
        <v>442</v>
      </c>
      <c r="P269" s="57">
        <v>246</v>
      </c>
      <c r="Q269" s="58">
        <v>0</v>
      </c>
      <c r="R269" s="57">
        <v>246</v>
      </c>
      <c r="S269" s="57">
        <v>733</v>
      </c>
      <c r="T269" s="58">
        <v>0</v>
      </c>
      <c r="U269" s="57">
        <v>733</v>
      </c>
      <c r="V269" s="57">
        <v>733</v>
      </c>
      <c r="W269" s="58">
        <v>0</v>
      </c>
      <c r="X269" s="57">
        <v>733</v>
      </c>
      <c r="Y269" s="57">
        <v>733</v>
      </c>
      <c r="Z269" s="58">
        <v>0</v>
      </c>
      <c r="AA269" s="57">
        <v>733</v>
      </c>
      <c r="AB269" s="57">
        <v>12539676</v>
      </c>
      <c r="AC269" s="53" t="str">
        <f t="shared" si="3128"/>
        <v>Registro Valido</v>
      </c>
      <c r="AD269" s="57">
        <f t="shared" ref="AD269" si="3148">IF(OR(ISERROR(VLOOKUP(CONCATENATE("ALI_",$C269,"_SEG_",$I269,"_PROV_",$D269),Catalogo_Precios,AD$8,FALSE)),L269=0),0,VLOOKUP(CONCATENATE("ALI_",$C269,"_SEG_",$I269,"_PROV_",$D269),Catalogo_Precios,AD$8,FALSE))</f>
        <v>246</v>
      </c>
      <c r="AE269" s="57">
        <f t="shared" ref="AE269" si="3149">IF(OR(ISERROR(VLOOKUP(CONCATENATE("ALI_",$C269,"_SEG_",$I269,"_PROV_",$D269),Catalogo_Precios,AE$8,FALSE)),M269=0),0,VLOOKUP(CONCATENATE("ALI_",$C269,"_SEG_",$I269,"_PROV_",$D269),Catalogo_Precios,AE$8,FALSE))</f>
        <v>733</v>
      </c>
      <c r="AF269" s="57">
        <f t="shared" ref="AF269" si="3150">IF(OR(ISERROR(VLOOKUP(CONCATENATE("ALI_",$C269,"_SEG_",$I269,"_PROV_",$D269),Catalogo_Precios,AF$8,FALSE)),N269=0),0,VLOOKUP(CONCATENATE("ALI_",$C269,"_SEG_",$I269,"_PROV_",$D269),Catalogo_Precios,AF$8,FALSE))</f>
        <v>733</v>
      </c>
      <c r="AG269" s="57">
        <f t="shared" ref="AG269" si="3151">IF(OR(ISERROR(VLOOKUP(CONCATENATE("ALI_",$C269,"_SEG_",$I269,"_PROV_",$D269),Catalogo_Precios,AG$8,FALSE)),O269=0),0,VLOOKUP(CONCATENATE("ALI_",$C269,"_SEG_",$I269,"_PROV_",$D269),Catalogo_Precios,AG$8,FALSE))</f>
        <v>733</v>
      </c>
      <c r="AH269" s="57">
        <f t="shared" ref="AH269" si="3152">IF(OR(ISERROR(VLOOKUP(CONCATENATE("ALI_",$C269,"_SEG_",$I269,"_PROV_",$D269),Catalogo_Precios,AH$8,FALSE)),L269=0),0,VLOOKUP(CONCATENATE("ALI_",$C269,"_SEG_",$I269,"_PROV_",$D269),Catalogo_Precios,AH$8,FALSE))</f>
        <v>246</v>
      </c>
      <c r="AI269" s="57">
        <f t="shared" ref="AI269" si="3153">IF(OR(ISERROR(VLOOKUP(CONCATENATE("ALI_",$C269,"_SEG_",$I269,"_PROV_",$D269),Catalogo_Precios,AI$8,FALSE)),M269=0),0,VLOOKUP(CONCATENATE("ALI_",$C269,"_SEG_",$I269,"_PROV_",$D269),Catalogo_Precios,AI$8,FALSE))</f>
        <v>733</v>
      </c>
      <c r="AJ269" s="57">
        <f t="shared" ref="AJ269" si="3154">IF(OR(ISERROR(VLOOKUP(CONCATENATE("ALI_",$C269,"_SEG_",$I269,"_PROV_",$D269),Catalogo_Precios,AJ$8,FALSE)),N269=0),0,VLOOKUP(CONCATENATE("ALI_",$C269,"_SEG_",$I269,"_PROV_",$D269),Catalogo_Precios,AJ$8,FALSE))</f>
        <v>733</v>
      </c>
      <c r="AK269" s="57">
        <f t="shared" ref="AK269" si="3155">IF(OR(ISERROR(VLOOKUP(CONCATENATE("ALI_",$C269,"_SEG_",$I269,"_PROV_",$D269),Catalogo_Precios,AK$8,FALSE)),O269=0),0,VLOOKUP(CONCATENATE("ALI_",$C269,"_SEG_",$I269,"_PROV_",$D269),Catalogo_Precios,AK$8,FALSE))</f>
        <v>733</v>
      </c>
      <c r="AL269" s="53"/>
      <c r="AM269" s="59" t="str">
        <f t="shared" si="3137"/>
        <v>ALI_124_SEG_6</v>
      </c>
      <c r="AN269" s="59" t="str">
        <f t="shared" si="3138"/>
        <v>ALI_124_SEG_6_VAL_12539676</v>
      </c>
      <c r="AO269" s="60">
        <f t="shared" ref="AO269" si="3156">IF(OR(AB269="",AB269=0),0,COUNTIF(Codificacion,AM269))</f>
        <v>4</v>
      </c>
      <c r="AP269" s="61">
        <f t="array" ref="AP269">MIN(IF(Codificacion=AM269,Total_Cotizacion,""))</f>
        <v>10031740.800000001</v>
      </c>
      <c r="AQ269" s="62" t="b">
        <f t="shared" si="3140"/>
        <v>0</v>
      </c>
      <c r="AR269" s="51" t="str">
        <f t="shared" ref="AR269" si="3157">IF(COUNTIF(Codificacion2,CONCATENATE(AM269,"_VAL_",AB269))&gt;1,"Empate","")</f>
        <v>Empate</v>
      </c>
      <c r="AS269" s="63" t="str">
        <f t="shared" si="3124"/>
        <v/>
      </c>
      <c r="AT269" s="59" t="str">
        <f t="shared" si="3142"/>
        <v>ALI_124_SEG_6_</v>
      </c>
      <c r="AU269" s="63">
        <f t="shared" ref="AU269" si="3158">IF(AND(COUNTIF(Codificacion3,AT269)&lt;AO269),1,COUNTIF(Codificacion3,AT269))</f>
        <v>1</v>
      </c>
      <c r="AV269" s="62" t="str">
        <f t="shared" si="3144"/>
        <v>No Seleccionada</v>
      </c>
      <c r="AW269" s="53"/>
      <c r="AX269" s="51" t="str">
        <f t="shared" si="3145"/>
        <v>ALI_124_SEG_6FALSO</v>
      </c>
      <c r="AY269" s="51">
        <f t="shared" si="3126"/>
        <v>3</v>
      </c>
      <c r="AZ269" s="64" t="b">
        <f t="shared" si="3146"/>
        <v>0</v>
      </c>
    </row>
    <row r="270" spans="1:52" x14ac:dyDescent="0.2">
      <c r="A270" s="50" t="b">
        <f t="shared" si="778"/>
        <v>0</v>
      </c>
      <c r="B270" s="51" t="s">
        <v>54</v>
      </c>
      <c r="C270" s="52">
        <v>124</v>
      </c>
      <c r="D270" s="52">
        <f t="shared" ref="D270" si="3159">IF(ISERROR(VLOOKUP(E270,Proveedores,2,FALSE)),"",VLOOKUP(E270,Proveedores,2,FALSE))</f>
        <v>2087</v>
      </c>
      <c r="E270" s="53" t="s">
        <v>55</v>
      </c>
      <c r="F270" s="54">
        <v>506</v>
      </c>
      <c r="G270" s="53" t="s">
        <v>56</v>
      </c>
      <c r="H270" s="53" t="s">
        <v>79</v>
      </c>
      <c r="I270" s="52">
        <v>7</v>
      </c>
      <c r="J270" s="53" t="s">
        <v>58</v>
      </c>
      <c r="K270" s="55">
        <v>44835</v>
      </c>
      <c r="L270" s="56">
        <v>7635</v>
      </c>
      <c r="M270" s="56">
        <v>9109</v>
      </c>
      <c r="N270" s="56">
        <v>5347</v>
      </c>
      <c r="O270" s="56">
        <v>450</v>
      </c>
      <c r="P270" s="57">
        <v>246</v>
      </c>
      <c r="Q270" s="58">
        <v>0</v>
      </c>
      <c r="R270" s="57">
        <v>246</v>
      </c>
      <c r="S270" s="57">
        <v>733</v>
      </c>
      <c r="T270" s="58">
        <v>0</v>
      </c>
      <c r="U270" s="57">
        <v>733</v>
      </c>
      <c r="V270" s="57">
        <v>733</v>
      </c>
      <c r="W270" s="58">
        <v>0</v>
      </c>
      <c r="X270" s="57">
        <v>733</v>
      </c>
      <c r="Y270" s="57">
        <v>733</v>
      </c>
      <c r="Z270" s="58">
        <v>0</v>
      </c>
      <c r="AA270" s="57">
        <v>733</v>
      </c>
      <c r="AB270" s="57">
        <v>12804308</v>
      </c>
      <c r="AC270" s="53" t="str">
        <f t="shared" si="3128"/>
        <v>Registro Valido</v>
      </c>
      <c r="AD270" s="57">
        <f t="shared" ref="AD270" si="3160">IF(OR(ISERROR(VLOOKUP(CONCATENATE("ALI_",$C270,"_SEG_",$I270,"_PROV_",$D270),Catalogo_Precios,AD$8,FALSE)),L270=0),0,VLOOKUP(CONCATENATE("ALI_",$C270,"_SEG_",$I270,"_PROV_",$D270),Catalogo_Precios,AD$8,FALSE))</f>
        <v>246</v>
      </c>
      <c r="AE270" s="57">
        <f t="shared" ref="AE270" si="3161">IF(OR(ISERROR(VLOOKUP(CONCATENATE("ALI_",$C270,"_SEG_",$I270,"_PROV_",$D270),Catalogo_Precios,AE$8,FALSE)),M270=0),0,VLOOKUP(CONCATENATE("ALI_",$C270,"_SEG_",$I270,"_PROV_",$D270),Catalogo_Precios,AE$8,FALSE))</f>
        <v>733</v>
      </c>
      <c r="AF270" s="57">
        <f t="shared" ref="AF270" si="3162">IF(OR(ISERROR(VLOOKUP(CONCATENATE("ALI_",$C270,"_SEG_",$I270,"_PROV_",$D270),Catalogo_Precios,AF$8,FALSE)),N270=0),0,VLOOKUP(CONCATENATE("ALI_",$C270,"_SEG_",$I270,"_PROV_",$D270),Catalogo_Precios,AF$8,FALSE))</f>
        <v>733</v>
      </c>
      <c r="AG270" s="57">
        <f t="shared" ref="AG270" si="3163">IF(OR(ISERROR(VLOOKUP(CONCATENATE("ALI_",$C270,"_SEG_",$I270,"_PROV_",$D270),Catalogo_Precios,AG$8,FALSE)),O270=0),0,VLOOKUP(CONCATENATE("ALI_",$C270,"_SEG_",$I270,"_PROV_",$D270),Catalogo_Precios,AG$8,FALSE))</f>
        <v>733</v>
      </c>
      <c r="AH270" s="57">
        <f t="shared" ref="AH270" si="3164">IF(OR(ISERROR(VLOOKUP(CONCATENATE("ALI_",$C270,"_SEG_",$I270,"_PROV_",$D270),Catalogo_Precios,AH$8,FALSE)),L270=0),0,VLOOKUP(CONCATENATE("ALI_",$C270,"_SEG_",$I270,"_PROV_",$D270),Catalogo_Precios,AH$8,FALSE))</f>
        <v>246</v>
      </c>
      <c r="AI270" s="57">
        <f t="shared" ref="AI270" si="3165">IF(OR(ISERROR(VLOOKUP(CONCATENATE("ALI_",$C270,"_SEG_",$I270,"_PROV_",$D270),Catalogo_Precios,AI$8,FALSE)),M270=0),0,VLOOKUP(CONCATENATE("ALI_",$C270,"_SEG_",$I270,"_PROV_",$D270),Catalogo_Precios,AI$8,FALSE))</f>
        <v>733</v>
      </c>
      <c r="AJ270" s="57">
        <f t="shared" ref="AJ270" si="3166">IF(OR(ISERROR(VLOOKUP(CONCATENATE("ALI_",$C270,"_SEG_",$I270,"_PROV_",$D270),Catalogo_Precios,AJ$8,FALSE)),N270=0),0,VLOOKUP(CONCATENATE("ALI_",$C270,"_SEG_",$I270,"_PROV_",$D270),Catalogo_Precios,AJ$8,FALSE))</f>
        <v>733</v>
      </c>
      <c r="AK270" s="57">
        <f t="shared" ref="AK270" si="3167">IF(OR(ISERROR(VLOOKUP(CONCATENATE("ALI_",$C270,"_SEG_",$I270,"_PROV_",$D270),Catalogo_Precios,AK$8,FALSE)),O270=0),0,VLOOKUP(CONCATENATE("ALI_",$C270,"_SEG_",$I270,"_PROV_",$D270),Catalogo_Precios,AK$8,FALSE))</f>
        <v>733</v>
      </c>
      <c r="AL270" s="53"/>
      <c r="AM270" s="59" t="str">
        <f t="shared" si="3137"/>
        <v>ALI_124_SEG_7</v>
      </c>
      <c r="AN270" s="59" t="str">
        <f t="shared" si="3138"/>
        <v>ALI_124_SEG_7_VAL_12804308</v>
      </c>
      <c r="AO270" s="60">
        <f t="shared" ref="AO270" si="3168">IF(OR(AB270="",AB270=0),0,COUNTIF(Codificacion,AM270))</f>
        <v>4</v>
      </c>
      <c r="AP270" s="61">
        <f t="array" ref="AP270">MIN(IF(Codificacion=AM270,Total_Cotizacion,""))</f>
        <v>10243446.399999999</v>
      </c>
      <c r="AQ270" s="62" t="b">
        <f t="shared" si="3140"/>
        <v>0</v>
      </c>
      <c r="AR270" s="51" t="str">
        <f t="shared" ref="AR270" si="3169">IF(COUNTIF(Codificacion2,CONCATENATE(AM270,"_VAL_",AB270))&gt;1,"Empate","")</f>
        <v/>
      </c>
      <c r="AS270" s="63" t="str">
        <f t="shared" si="3124"/>
        <v/>
      </c>
      <c r="AT270" s="59" t="str">
        <f t="shared" si="3142"/>
        <v>ALI_124_SEG_7_</v>
      </c>
      <c r="AU270" s="63">
        <f t="shared" ref="AU270" si="3170">IF(AND(COUNTIF(Codificacion3,AT270)&lt;AO270),1,COUNTIF(Codificacion3,AT270))</f>
        <v>1</v>
      </c>
      <c r="AV270" s="62" t="str">
        <f t="shared" si="3144"/>
        <v>No Seleccionada</v>
      </c>
      <c r="AW270" s="53"/>
      <c r="AX270" s="51" t="str">
        <f t="shared" si="3145"/>
        <v>ALI_124_SEG_7FALSO</v>
      </c>
      <c r="AY270" s="51">
        <f t="shared" si="3126"/>
        <v>3</v>
      </c>
      <c r="AZ270" s="64" t="b">
        <f t="shared" si="3146"/>
        <v>0</v>
      </c>
    </row>
    <row r="271" spans="1:52" x14ac:dyDescent="0.2">
      <c r="A271" s="50" t="b">
        <f t="shared" si="778"/>
        <v>0</v>
      </c>
      <c r="B271" s="51" t="s">
        <v>54</v>
      </c>
      <c r="C271" s="52">
        <v>124</v>
      </c>
      <c r="D271" s="52">
        <f t="shared" ref="D271" si="3171">IF(ISERROR(VLOOKUP(E271,Proveedores,2,FALSE)),"",VLOOKUP(E271,Proveedores,2,FALSE))</f>
        <v>2087</v>
      </c>
      <c r="E271" s="53" t="s">
        <v>55</v>
      </c>
      <c r="F271" s="54">
        <v>507</v>
      </c>
      <c r="G271" s="53" t="s">
        <v>56</v>
      </c>
      <c r="H271" s="53" t="s">
        <v>79</v>
      </c>
      <c r="I271" s="52">
        <v>8</v>
      </c>
      <c r="J271" s="53" t="s">
        <v>58</v>
      </c>
      <c r="K271" s="55">
        <v>44835</v>
      </c>
      <c r="L271" s="56">
        <v>7370</v>
      </c>
      <c r="M271" s="56">
        <v>8791</v>
      </c>
      <c r="N271" s="56">
        <v>5161</v>
      </c>
      <c r="O271" s="56">
        <v>435</v>
      </c>
      <c r="P271" s="57">
        <v>246</v>
      </c>
      <c r="Q271" s="58">
        <v>0</v>
      </c>
      <c r="R271" s="57">
        <v>246</v>
      </c>
      <c r="S271" s="57">
        <v>733</v>
      </c>
      <c r="T271" s="58">
        <v>0</v>
      </c>
      <c r="U271" s="57">
        <v>733</v>
      </c>
      <c r="V271" s="57">
        <v>733</v>
      </c>
      <c r="W271" s="58">
        <v>0</v>
      </c>
      <c r="X271" s="57">
        <v>733</v>
      </c>
      <c r="Y271" s="57">
        <v>733</v>
      </c>
      <c r="Z271" s="58">
        <v>0</v>
      </c>
      <c r="AA271" s="57">
        <v>733</v>
      </c>
      <c r="AB271" s="57">
        <v>12358691</v>
      </c>
      <c r="AC271" s="53" t="str">
        <f t="shared" si="3128"/>
        <v>Registro Valido</v>
      </c>
      <c r="AD271" s="57">
        <f t="shared" ref="AD271" si="3172">IF(OR(ISERROR(VLOOKUP(CONCATENATE("ALI_",$C271,"_SEG_",$I271,"_PROV_",$D271),Catalogo_Precios,AD$8,FALSE)),L271=0),0,VLOOKUP(CONCATENATE("ALI_",$C271,"_SEG_",$I271,"_PROV_",$D271),Catalogo_Precios,AD$8,FALSE))</f>
        <v>246</v>
      </c>
      <c r="AE271" s="57">
        <f t="shared" ref="AE271" si="3173">IF(OR(ISERROR(VLOOKUP(CONCATENATE("ALI_",$C271,"_SEG_",$I271,"_PROV_",$D271),Catalogo_Precios,AE$8,FALSE)),M271=0),0,VLOOKUP(CONCATENATE("ALI_",$C271,"_SEG_",$I271,"_PROV_",$D271),Catalogo_Precios,AE$8,FALSE))</f>
        <v>733</v>
      </c>
      <c r="AF271" s="57">
        <f t="shared" ref="AF271" si="3174">IF(OR(ISERROR(VLOOKUP(CONCATENATE("ALI_",$C271,"_SEG_",$I271,"_PROV_",$D271),Catalogo_Precios,AF$8,FALSE)),N271=0),0,VLOOKUP(CONCATENATE("ALI_",$C271,"_SEG_",$I271,"_PROV_",$D271),Catalogo_Precios,AF$8,FALSE))</f>
        <v>733</v>
      </c>
      <c r="AG271" s="57">
        <f t="shared" ref="AG271" si="3175">IF(OR(ISERROR(VLOOKUP(CONCATENATE("ALI_",$C271,"_SEG_",$I271,"_PROV_",$D271),Catalogo_Precios,AG$8,FALSE)),O271=0),0,VLOOKUP(CONCATENATE("ALI_",$C271,"_SEG_",$I271,"_PROV_",$D271),Catalogo_Precios,AG$8,FALSE))</f>
        <v>733</v>
      </c>
      <c r="AH271" s="57">
        <f t="shared" ref="AH271" si="3176">IF(OR(ISERROR(VLOOKUP(CONCATENATE("ALI_",$C271,"_SEG_",$I271,"_PROV_",$D271),Catalogo_Precios,AH$8,FALSE)),L271=0),0,VLOOKUP(CONCATENATE("ALI_",$C271,"_SEG_",$I271,"_PROV_",$D271),Catalogo_Precios,AH$8,FALSE))</f>
        <v>246</v>
      </c>
      <c r="AI271" s="57">
        <f t="shared" ref="AI271" si="3177">IF(OR(ISERROR(VLOOKUP(CONCATENATE("ALI_",$C271,"_SEG_",$I271,"_PROV_",$D271),Catalogo_Precios,AI$8,FALSE)),M271=0),0,VLOOKUP(CONCATENATE("ALI_",$C271,"_SEG_",$I271,"_PROV_",$D271),Catalogo_Precios,AI$8,FALSE))</f>
        <v>733</v>
      </c>
      <c r="AJ271" s="57">
        <f t="shared" ref="AJ271" si="3178">IF(OR(ISERROR(VLOOKUP(CONCATENATE("ALI_",$C271,"_SEG_",$I271,"_PROV_",$D271),Catalogo_Precios,AJ$8,FALSE)),N271=0),0,VLOOKUP(CONCATENATE("ALI_",$C271,"_SEG_",$I271,"_PROV_",$D271),Catalogo_Precios,AJ$8,FALSE))</f>
        <v>733</v>
      </c>
      <c r="AK271" s="57">
        <f t="shared" ref="AK271" si="3179">IF(OR(ISERROR(VLOOKUP(CONCATENATE("ALI_",$C271,"_SEG_",$I271,"_PROV_",$D271),Catalogo_Precios,AK$8,FALSE)),O271=0),0,VLOOKUP(CONCATENATE("ALI_",$C271,"_SEG_",$I271,"_PROV_",$D271),Catalogo_Precios,AK$8,FALSE))</f>
        <v>733</v>
      </c>
      <c r="AL271" s="53"/>
      <c r="AM271" s="59" t="str">
        <f t="shared" si="3137"/>
        <v>ALI_124_SEG_8</v>
      </c>
      <c r="AN271" s="59" t="str">
        <f t="shared" si="3138"/>
        <v>ALI_124_SEG_8_VAL_12358691</v>
      </c>
      <c r="AO271" s="60">
        <f t="shared" ref="AO271" si="3180">IF(OR(AB271="",AB271=0),0,COUNTIF(Codificacion,AM271))</f>
        <v>4</v>
      </c>
      <c r="AP271" s="61">
        <f t="array" ref="AP271">MIN(IF(Codificacion=AM271,Total_Cotizacion,""))</f>
        <v>9886952.7999999989</v>
      </c>
      <c r="AQ271" s="62" t="b">
        <f t="shared" si="3140"/>
        <v>0</v>
      </c>
      <c r="AR271" s="51" t="str">
        <f t="shared" ref="AR271" si="3181">IF(COUNTIF(Codificacion2,CONCATENATE(AM271,"_VAL_",AB271))&gt;1,"Empate","")</f>
        <v>Empate</v>
      </c>
      <c r="AS271" s="63" t="str">
        <f t="shared" si="3124"/>
        <v/>
      </c>
      <c r="AT271" s="59" t="str">
        <f t="shared" si="3142"/>
        <v>ALI_124_SEG_8_</v>
      </c>
      <c r="AU271" s="63">
        <f t="shared" ref="AU271" si="3182">IF(AND(COUNTIF(Codificacion3,AT271)&lt;AO271),1,COUNTIF(Codificacion3,AT271))</f>
        <v>1</v>
      </c>
      <c r="AV271" s="62" t="str">
        <f t="shared" si="3144"/>
        <v>No Seleccionada</v>
      </c>
      <c r="AW271" s="53"/>
      <c r="AX271" s="51" t="str">
        <f t="shared" si="3145"/>
        <v>ALI_124_SEG_8FALSO</v>
      </c>
      <c r="AY271" s="51">
        <f t="shared" si="3126"/>
        <v>3</v>
      </c>
      <c r="AZ271" s="64" t="b">
        <f t="shared" si="3146"/>
        <v>0</v>
      </c>
    </row>
    <row r="272" spans="1:52" x14ac:dyDescent="0.2">
      <c r="A272" s="50" t="b">
        <f t="shared" si="778"/>
        <v>0</v>
      </c>
      <c r="B272" s="51" t="s">
        <v>54</v>
      </c>
      <c r="C272" s="52">
        <v>124</v>
      </c>
      <c r="D272" s="52">
        <f t="shared" ref="D272" si="3183">IF(ISERROR(VLOOKUP(E272,Proveedores,2,FALSE)),"",VLOOKUP(E272,Proveedores,2,FALSE))</f>
        <v>2087</v>
      </c>
      <c r="E272" s="53" t="s">
        <v>55</v>
      </c>
      <c r="F272" s="54">
        <v>508</v>
      </c>
      <c r="G272" s="53" t="s">
        <v>56</v>
      </c>
      <c r="H272" s="53" t="s">
        <v>79</v>
      </c>
      <c r="I272" s="52">
        <v>9</v>
      </c>
      <c r="J272" s="53" t="s">
        <v>58</v>
      </c>
      <c r="K272" s="55">
        <v>44835</v>
      </c>
      <c r="L272" s="56">
        <v>7448</v>
      </c>
      <c r="M272" s="56">
        <v>8884</v>
      </c>
      <c r="N272" s="56">
        <v>5215</v>
      </c>
      <c r="O272" s="56">
        <v>439</v>
      </c>
      <c r="P272" s="57">
        <v>246</v>
      </c>
      <c r="Q272" s="58">
        <v>0</v>
      </c>
      <c r="R272" s="57">
        <v>246</v>
      </c>
      <c r="S272" s="57">
        <v>733</v>
      </c>
      <c r="T272" s="58">
        <v>0</v>
      </c>
      <c r="U272" s="57">
        <v>733</v>
      </c>
      <c r="V272" s="57">
        <v>733</v>
      </c>
      <c r="W272" s="58">
        <v>0</v>
      </c>
      <c r="X272" s="57">
        <v>733</v>
      </c>
      <c r="Y272" s="57">
        <v>733</v>
      </c>
      <c r="Z272" s="58">
        <v>0</v>
      </c>
      <c r="AA272" s="57">
        <v>733</v>
      </c>
      <c r="AB272" s="57">
        <v>12488562</v>
      </c>
      <c r="AC272" s="53" t="str">
        <f t="shared" si="3128"/>
        <v>Registro Valido</v>
      </c>
      <c r="AD272" s="57">
        <f t="shared" ref="AD272" si="3184">IF(OR(ISERROR(VLOOKUP(CONCATENATE("ALI_",$C272,"_SEG_",$I272,"_PROV_",$D272),Catalogo_Precios,AD$8,FALSE)),L272=0),0,VLOOKUP(CONCATENATE("ALI_",$C272,"_SEG_",$I272,"_PROV_",$D272),Catalogo_Precios,AD$8,FALSE))</f>
        <v>246</v>
      </c>
      <c r="AE272" s="57">
        <f t="shared" ref="AE272" si="3185">IF(OR(ISERROR(VLOOKUP(CONCATENATE("ALI_",$C272,"_SEG_",$I272,"_PROV_",$D272),Catalogo_Precios,AE$8,FALSE)),M272=0),0,VLOOKUP(CONCATENATE("ALI_",$C272,"_SEG_",$I272,"_PROV_",$D272),Catalogo_Precios,AE$8,FALSE))</f>
        <v>733</v>
      </c>
      <c r="AF272" s="57">
        <f t="shared" ref="AF272" si="3186">IF(OR(ISERROR(VLOOKUP(CONCATENATE("ALI_",$C272,"_SEG_",$I272,"_PROV_",$D272),Catalogo_Precios,AF$8,FALSE)),N272=0),0,VLOOKUP(CONCATENATE("ALI_",$C272,"_SEG_",$I272,"_PROV_",$D272),Catalogo_Precios,AF$8,FALSE))</f>
        <v>733</v>
      </c>
      <c r="AG272" s="57">
        <f t="shared" ref="AG272" si="3187">IF(OR(ISERROR(VLOOKUP(CONCATENATE("ALI_",$C272,"_SEG_",$I272,"_PROV_",$D272),Catalogo_Precios,AG$8,FALSE)),O272=0),0,VLOOKUP(CONCATENATE("ALI_",$C272,"_SEG_",$I272,"_PROV_",$D272),Catalogo_Precios,AG$8,FALSE))</f>
        <v>733</v>
      </c>
      <c r="AH272" s="57">
        <f t="shared" ref="AH272" si="3188">IF(OR(ISERROR(VLOOKUP(CONCATENATE("ALI_",$C272,"_SEG_",$I272,"_PROV_",$D272),Catalogo_Precios,AH$8,FALSE)),L272=0),0,VLOOKUP(CONCATENATE("ALI_",$C272,"_SEG_",$I272,"_PROV_",$D272),Catalogo_Precios,AH$8,FALSE))</f>
        <v>246</v>
      </c>
      <c r="AI272" s="57">
        <f t="shared" ref="AI272" si="3189">IF(OR(ISERROR(VLOOKUP(CONCATENATE("ALI_",$C272,"_SEG_",$I272,"_PROV_",$D272),Catalogo_Precios,AI$8,FALSE)),M272=0),0,VLOOKUP(CONCATENATE("ALI_",$C272,"_SEG_",$I272,"_PROV_",$D272),Catalogo_Precios,AI$8,FALSE))</f>
        <v>733</v>
      </c>
      <c r="AJ272" s="57">
        <f t="shared" ref="AJ272" si="3190">IF(OR(ISERROR(VLOOKUP(CONCATENATE("ALI_",$C272,"_SEG_",$I272,"_PROV_",$D272),Catalogo_Precios,AJ$8,FALSE)),N272=0),0,VLOOKUP(CONCATENATE("ALI_",$C272,"_SEG_",$I272,"_PROV_",$D272),Catalogo_Precios,AJ$8,FALSE))</f>
        <v>733</v>
      </c>
      <c r="AK272" s="57">
        <f t="shared" ref="AK272" si="3191">IF(OR(ISERROR(VLOOKUP(CONCATENATE("ALI_",$C272,"_SEG_",$I272,"_PROV_",$D272),Catalogo_Precios,AK$8,FALSE)),O272=0),0,VLOOKUP(CONCATENATE("ALI_",$C272,"_SEG_",$I272,"_PROV_",$D272),Catalogo_Precios,AK$8,FALSE))</f>
        <v>733</v>
      </c>
      <c r="AL272" s="53"/>
      <c r="AM272" s="59" t="str">
        <f t="shared" si="3137"/>
        <v>ALI_124_SEG_9</v>
      </c>
      <c r="AN272" s="59" t="str">
        <f t="shared" si="3138"/>
        <v>ALI_124_SEG_9_VAL_12488562</v>
      </c>
      <c r="AO272" s="60">
        <f t="shared" ref="AO272" si="3192">IF(OR(AB272="",AB272=0),0,COUNTIF(Codificacion,AM272))</f>
        <v>4</v>
      </c>
      <c r="AP272" s="61">
        <f t="array" ref="AP272">MIN(IF(Codificacion=AM272,Total_Cotizacion,""))</f>
        <v>9990849.5999999996</v>
      </c>
      <c r="AQ272" s="62" t="b">
        <f t="shared" si="3140"/>
        <v>0</v>
      </c>
      <c r="AR272" s="51" t="str">
        <f t="shared" ref="AR272" si="3193">IF(COUNTIF(Codificacion2,CONCATENATE(AM272,"_VAL_",AB272))&gt;1,"Empate","")</f>
        <v/>
      </c>
      <c r="AS272" s="63" t="str">
        <f t="shared" si="3124"/>
        <v/>
      </c>
      <c r="AT272" s="59" t="str">
        <f t="shared" si="3142"/>
        <v>ALI_124_SEG_9_</v>
      </c>
      <c r="AU272" s="63">
        <f t="shared" ref="AU272" si="3194">IF(AND(COUNTIF(Codificacion3,AT272)&lt;AO272),1,COUNTIF(Codificacion3,AT272))</f>
        <v>1</v>
      </c>
      <c r="AV272" s="62" t="str">
        <f t="shared" si="3144"/>
        <v>No Seleccionada</v>
      </c>
      <c r="AW272" s="53"/>
      <c r="AX272" s="51" t="str">
        <f t="shared" si="3145"/>
        <v>ALI_124_SEG_9FALSO</v>
      </c>
      <c r="AY272" s="51">
        <f t="shared" si="3126"/>
        <v>3</v>
      </c>
      <c r="AZ272" s="64" t="b">
        <f t="shared" si="3146"/>
        <v>0</v>
      </c>
    </row>
    <row r="273" spans="1:52" x14ac:dyDescent="0.2">
      <c r="A273" s="50" t="b">
        <f t="shared" si="778"/>
        <v>0</v>
      </c>
      <c r="B273" s="51" t="s">
        <v>54</v>
      </c>
      <c r="C273" s="52">
        <v>124</v>
      </c>
      <c r="D273" s="52">
        <f t="shared" ref="D273" si="3195">IF(ISERROR(VLOOKUP(E273,Proveedores,2,FALSE)),"",VLOOKUP(E273,Proveedores,2,FALSE))</f>
        <v>2087</v>
      </c>
      <c r="E273" s="53" t="s">
        <v>55</v>
      </c>
      <c r="F273" s="54">
        <v>509</v>
      </c>
      <c r="G273" s="53" t="s">
        <v>56</v>
      </c>
      <c r="H273" s="53" t="s">
        <v>79</v>
      </c>
      <c r="I273" s="52">
        <v>10</v>
      </c>
      <c r="J273" s="53" t="s">
        <v>58</v>
      </c>
      <c r="K273" s="55">
        <v>44835</v>
      </c>
      <c r="L273" s="56">
        <v>7458</v>
      </c>
      <c r="M273" s="56">
        <v>8898</v>
      </c>
      <c r="N273" s="56">
        <v>5223</v>
      </c>
      <c r="O273" s="56">
        <v>441</v>
      </c>
      <c r="P273" s="57">
        <v>246</v>
      </c>
      <c r="Q273" s="58">
        <v>0</v>
      </c>
      <c r="R273" s="57">
        <v>246</v>
      </c>
      <c r="S273" s="57">
        <v>733</v>
      </c>
      <c r="T273" s="58">
        <v>0</v>
      </c>
      <c r="U273" s="57">
        <v>733</v>
      </c>
      <c r="V273" s="57">
        <v>733</v>
      </c>
      <c r="W273" s="58">
        <v>0</v>
      </c>
      <c r="X273" s="57">
        <v>733</v>
      </c>
      <c r="Y273" s="57">
        <v>733</v>
      </c>
      <c r="Z273" s="58">
        <v>0</v>
      </c>
      <c r="AA273" s="57">
        <v>733</v>
      </c>
      <c r="AB273" s="57">
        <v>12508614</v>
      </c>
      <c r="AC273" s="53" t="str">
        <f t="shared" si="3128"/>
        <v>Registro Valido</v>
      </c>
      <c r="AD273" s="57">
        <f t="shared" ref="AD273" si="3196">IF(OR(ISERROR(VLOOKUP(CONCATENATE("ALI_",$C273,"_SEG_",$I273,"_PROV_",$D273),Catalogo_Precios,AD$8,FALSE)),L273=0),0,VLOOKUP(CONCATENATE("ALI_",$C273,"_SEG_",$I273,"_PROV_",$D273),Catalogo_Precios,AD$8,FALSE))</f>
        <v>246</v>
      </c>
      <c r="AE273" s="57">
        <f t="shared" ref="AE273" si="3197">IF(OR(ISERROR(VLOOKUP(CONCATENATE("ALI_",$C273,"_SEG_",$I273,"_PROV_",$D273),Catalogo_Precios,AE$8,FALSE)),M273=0),0,VLOOKUP(CONCATENATE("ALI_",$C273,"_SEG_",$I273,"_PROV_",$D273),Catalogo_Precios,AE$8,FALSE))</f>
        <v>733</v>
      </c>
      <c r="AF273" s="57">
        <f t="shared" ref="AF273" si="3198">IF(OR(ISERROR(VLOOKUP(CONCATENATE("ALI_",$C273,"_SEG_",$I273,"_PROV_",$D273),Catalogo_Precios,AF$8,FALSE)),N273=0),0,VLOOKUP(CONCATENATE("ALI_",$C273,"_SEG_",$I273,"_PROV_",$D273),Catalogo_Precios,AF$8,FALSE))</f>
        <v>733</v>
      </c>
      <c r="AG273" s="57">
        <f t="shared" ref="AG273" si="3199">IF(OR(ISERROR(VLOOKUP(CONCATENATE("ALI_",$C273,"_SEG_",$I273,"_PROV_",$D273),Catalogo_Precios,AG$8,FALSE)),O273=0),0,VLOOKUP(CONCATENATE("ALI_",$C273,"_SEG_",$I273,"_PROV_",$D273),Catalogo_Precios,AG$8,FALSE))</f>
        <v>733</v>
      </c>
      <c r="AH273" s="57">
        <f t="shared" ref="AH273" si="3200">IF(OR(ISERROR(VLOOKUP(CONCATENATE("ALI_",$C273,"_SEG_",$I273,"_PROV_",$D273),Catalogo_Precios,AH$8,FALSE)),L273=0),0,VLOOKUP(CONCATENATE("ALI_",$C273,"_SEG_",$I273,"_PROV_",$D273),Catalogo_Precios,AH$8,FALSE))</f>
        <v>246</v>
      </c>
      <c r="AI273" s="57">
        <f t="shared" ref="AI273" si="3201">IF(OR(ISERROR(VLOOKUP(CONCATENATE("ALI_",$C273,"_SEG_",$I273,"_PROV_",$D273),Catalogo_Precios,AI$8,FALSE)),M273=0),0,VLOOKUP(CONCATENATE("ALI_",$C273,"_SEG_",$I273,"_PROV_",$D273),Catalogo_Precios,AI$8,FALSE))</f>
        <v>733</v>
      </c>
      <c r="AJ273" s="57">
        <f t="shared" ref="AJ273" si="3202">IF(OR(ISERROR(VLOOKUP(CONCATENATE("ALI_",$C273,"_SEG_",$I273,"_PROV_",$D273),Catalogo_Precios,AJ$8,FALSE)),N273=0),0,VLOOKUP(CONCATENATE("ALI_",$C273,"_SEG_",$I273,"_PROV_",$D273),Catalogo_Precios,AJ$8,FALSE))</f>
        <v>733</v>
      </c>
      <c r="AK273" s="57">
        <f t="shared" ref="AK273" si="3203">IF(OR(ISERROR(VLOOKUP(CONCATENATE("ALI_",$C273,"_SEG_",$I273,"_PROV_",$D273),Catalogo_Precios,AK$8,FALSE)),O273=0),0,VLOOKUP(CONCATENATE("ALI_",$C273,"_SEG_",$I273,"_PROV_",$D273),Catalogo_Precios,AK$8,FALSE))</f>
        <v>733</v>
      </c>
      <c r="AL273" s="53"/>
      <c r="AM273" s="59" t="str">
        <f t="shared" si="3137"/>
        <v>ALI_124_SEG_10</v>
      </c>
      <c r="AN273" s="59" t="str">
        <f t="shared" si="3138"/>
        <v>ALI_124_SEG_10_VAL_12508614</v>
      </c>
      <c r="AO273" s="60">
        <f t="shared" ref="AO273" si="3204">IF(OR(AB273="",AB273=0),0,COUNTIF(Codificacion,AM273))</f>
        <v>4</v>
      </c>
      <c r="AP273" s="61">
        <f t="array" ref="AP273">MIN(IF(Codificacion=AM273,Total_Cotizacion,""))</f>
        <v>10006891.200000001</v>
      </c>
      <c r="AQ273" s="62" t="b">
        <f t="shared" si="3140"/>
        <v>0</v>
      </c>
      <c r="AR273" s="51" t="str">
        <f t="shared" ref="AR273" si="3205">IF(COUNTIF(Codificacion2,CONCATENATE(AM273,"_VAL_",AB273))&gt;1,"Empate","")</f>
        <v/>
      </c>
      <c r="AS273" s="63" t="str">
        <f t="shared" si="3124"/>
        <v/>
      </c>
      <c r="AT273" s="59" t="str">
        <f t="shared" si="3142"/>
        <v>ALI_124_SEG_10_</v>
      </c>
      <c r="AU273" s="63">
        <f t="shared" ref="AU273" si="3206">IF(AND(COUNTIF(Codificacion3,AT273)&lt;AO273),1,COUNTIF(Codificacion3,AT273))</f>
        <v>1</v>
      </c>
      <c r="AV273" s="62" t="str">
        <f t="shared" si="3144"/>
        <v>No Seleccionada</v>
      </c>
      <c r="AW273" s="53"/>
      <c r="AX273" s="51" t="str">
        <f t="shared" si="3145"/>
        <v>ALI_124_SEG_10FALSO</v>
      </c>
      <c r="AY273" s="51">
        <f t="shared" si="3126"/>
        <v>2</v>
      </c>
      <c r="AZ273" s="64" t="b">
        <f t="shared" si="3146"/>
        <v>0</v>
      </c>
    </row>
    <row r="274" spans="1:52" x14ac:dyDescent="0.2">
      <c r="A274" s="50" t="b">
        <f t="shared" si="778"/>
        <v>0</v>
      </c>
      <c r="B274" s="51" t="s">
        <v>54</v>
      </c>
      <c r="C274" s="52">
        <v>124</v>
      </c>
      <c r="D274" s="52">
        <f t="shared" ref="D274" si="3207">IF(ISERROR(VLOOKUP(E274,Proveedores,2,FALSE)),"",VLOOKUP(E274,Proveedores,2,FALSE))</f>
        <v>2087</v>
      </c>
      <c r="E274" s="53" t="s">
        <v>55</v>
      </c>
      <c r="F274" s="54">
        <v>510</v>
      </c>
      <c r="G274" s="53" t="s">
        <v>56</v>
      </c>
      <c r="H274" s="53" t="s">
        <v>79</v>
      </c>
      <c r="I274" s="52">
        <v>11</v>
      </c>
      <c r="J274" s="53" t="s">
        <v>58</v>
      </c>
      <c r="K274" s="55">
        <v>44835</v>
      </c>
      <c r="L274" s="56">
        <v>7346</v>
      </c>
      <c r="M274" s="56">
        <v>8762</v>
      </c>
      <c r="N274" s="56">
        <v>5144</v>
      </c>
      <c r="O274" s="56">
        <v>433</v>
      </c>
      <c r="P274" s="57">
        <v>246</v>
      </c>
      <c r="Q274" s="58">
        <v>0</v>
      </c>
      <c r="R274" s="57">
        <v>246</v>
      </c>
      <c r="S274" s="57">
        <v>733</v>
      </c>
      <c r="T274" s="58">
        <v>0</v>
      </c>
      <c r="U274" s="57">
        <v>733</v>
      </c>
      <c r="V274" s="57">
        <v>733</v>
      </c>
      <c r="W274" s="58">
        <v>0</v>
      </c>
      <c r="X274" s="57">
        <v>733</v>
      </c>
      <c r="Y274" s="57">
        <v>733</v>
      </c>
      <c r="Z274" s="58">
        <v>0</v>
      </c>
      <c r="AA274" s="57">
        <v>733</v>
      </c>
      <c r="AB274" s="57">
        <v>12317603</v>
      </c>
      <c r="AC274" s="53" t="str">
        <f t="shared" si="3128"/>
        <v>Registro Valido</v>
      </c>
      <c r="AD274" s="57">
        <f t="shared" ref="AD274" si="3208">IF(OR(ISERROR(VLOOKUP(CONCATENATE("ALI_",$C274,"_SEG_",$I274,"_PROV_",$D274),Catalogo_Precios,AD$8,FALSE)),L274=0),0,VLOOKUP(CONCATENATE("ALI_",$C274,"_SEG_",$I274,"_PROV_",$D274),Catalogo_Precios,AD$8,FALSE))</f>
        <v>246</v>
      </c>
      <c r="AE274" s="57">
        <f t="shared" ref="AE274" si="3209">IF(OR(ISERROR(VLOOKUP(CONCATENATE("ALI_",$C274,"_SEG_",$I274,"_PROV_",$D274),Catalogo_Precios,AE$8,FALSE)),M274=0),0,VLOOKUP(CONCATENATE("ALI_",$C274,"_SEG_",$I274,"_PROV_",$D274),Catalogo_Precios,AE$8,FALSE))</f>
        <v>733</v>
      </c>
      <c r="AF274" s="57">
        <f t="shared" ref="AF274" si="3210">IF(OR(ISERROR(VLOOKUP(CONCATENATE("ALI_",$C274,"_SEG_",$I274,"_PROV_",$D274),Catalogo_Precios,AF$8,FALSE)),N274=0),0,VLOOKUP(CONCATENATE("ALI_",$C274,"_SEG_",$I274,"_PROV_",$D274),Catalogo_Precios,AF$8,FALSE))</f>
        <v>733</v>
      </c>
      <c r="AG274" s="57">
        <f t="shared" ref="AG274" si="3211">IF(OR(ISERROR(VLOOKUP(CONCATENATE("ALI_",$C274,"_SEG_",$I274,"_PROV_",$D274),Catalogo_Precios,AG$8,FALSE)),O274=0),0,VLOOKUP(CONCATENATE("ALI_",$C274,"_SEG_",$I274,"_PROV_",$D274),Catalogo_Precios,AG$8,FALSE))</f>
        <v>733</v>
      </c>
      <c r="AH274" s="57">
        <f t="shared" ref="AH274" si="3212">IF(OR(ISERROR(VLOOKUP(CONCATENATE("ALI_",$C274,"_SEG_",$I274,"_PROV_",$D274),Catalogo_Precios,AH$8,FALSE)),L274=0),0,VLOOKUP(CONCATENATE("ALI_",$C274,"_SEG_",$I274,"_PROV_",$D274),Catalogo_Precios,AH$8,FALSE))</f>
        <v>246</v>
      </c>
      <c r="AI274" s="57">
        <f t="shared" ref="AI274" si="3213">IF(OR(ISERROR(VLOOKUP(CONCATENATE("ALI_",$C274,"_SEG_",$I274,"_PROV_",$D274),Catalogo_Precios,AI$8,FALSE)),M274=0),0,VLOOKUP(CONCATENATE("ALI_",$C274,"_SEG_",$I274,"_PROV_",$D274),Catalogo_Precios,AI$8,FALSE))</f>
        <v>733</v>
      </c>
      <c r="AJ274" s="57">
        <f t="shared" ref="AJ274" si="3214">IF(OR(ISERROR(VLOOKUP(CONCATENATE("ALI_",$C274,"_SEG_",$I274,"_PROV_",$D274),Catalogo_Precios,AJ$8,FALSE)),N274=0),0,VLOOKUP(CONCATENATE("ALI_",$C274,"_SEG_",$I274,"_PROV_",$D274),Catalogo_Precios,AJ$8,FALSE))</f>
        <v>733</v>
      </c>
      <c r="AK274" s="57">
        <f t="shared" ref="AK274" si="3215">IF(OR(ISERROR(VLOOKUP(CONCATENATE("ALI_",$C274,"_SEG_",$I274,"_PROV_",$D274),Catalogo_Precios,AK$8,FALSE)),O274=0),0,VLOOKUP(CONCATENATE("ALI_",$C274,"_SEG_",$I274,"_PROV_",$D274),Catalogo_Precios,AK$8,FALSE))</f>
        <v>733</v>
      </c>
      <c r="AL274" s="53"/>
      <c r="AM274" s="59" t="str">
        <f t="shared" si="3137"/>
        <v>ALI_124_SEG_11</v>
      </c>
      <c r="AN274" s="59" t="str">
        <f t="shared" si="3138"/>
        <v>ALI_124_SEG_11_VAL_12317603</v>
      </c>
      <c r="AO274" s="60">
        <f t="shared" ref="AO274" si="3216">IF(OR(AB274="",AB274=0),0,COUNTIF(Codificacion,AM274))</f>
        <v>4</v>
      </c>
      <c r="AP274" s="61">
        <f t="array" ref="AP274">MIN(IF(Codificacion=AM274,Total_Cotizacion,""))</f>
        <v>9854082.3999999985</v>
      </c>
      <c r="AQ274" s="62" t="b">
        <f t="shared" si="3140"/>
        <v>0</v>
      </c>
      <c r="AR274" s="51" t="str">
        <f t="shared" ref="AR274" si="3217">IF(COUNTIF(Codificacion2,CONCATENATE(AM274,"_VAL_",AB274))&gt;1,"Empate","")</f>
        <v/>
      </c>
      <c r="AS274" s="63" t="str">
        <f t="shared" si="3124"/>
        <v/>
      </c>
      <c r="AT274" s="59" t="str">
        <f t="shared" si="3142"/>
        <v>ALI_124_SEG_11_</v>
      </c>
      <c r="AU274" s="63">
        <f t="shared" ref="AU274" si="3218">IF(AND(COUNTIF(Codificacion3,AT274)&lt;AO274),1,COUNTIF(Codificacion3,AT274))</f>
        <v>1</v>
      </c>
      <c r="AV274" s="62" t="str">
        <f t="shared" si="3144"/>
        <v>No Seleccionada</v>
      </c>
      <c r="AW274" s="53"/>
      <c r="AX274" s="51" t="str">
        <f t="shared" si="3145"/>
        <v>ALI_124_SEG_11FALSO</v>
      </c>
      <c r="AY274" s="51">
        <f t="shared" si="3126"/>
        <v>3</v>
      </c>
      <c r="AZ274" s="64" t="b">
        <f t="shared" si="3146"/>
        <v>0</v>
      </c>
    </row>
    <row r="275" spans="1:52" x14ac:dyDescent="0.2">
      <c r="A275" s="50" t="b">
        <f t="shared" si="778"/>
        <v>0</v>
      </c>
      <c r="B275" s="51" t="s">
        <v>54</v>
      </c>
      <c r="C275" s="52">
        <v>124</v>
      </c>
      <c r="D275" s="52">
        <f t="shared" ref="D275" si="3219">IF(ISERROR(VLOOKUP(E275,Proveedores,2,FALSE)),"",VLOOKUP(E275,Proveedores,2,FALSE))</f>
        <v>2087</v>
      </c>
      <c r="E275" s="53" t="s">
        <v>55</v>
      </c>
      <c r="F275" s="54">
        <v>511</v>
      </c>
      <c r="G275" s="53" t="s">
        <v>56</v>
      </c>
      <c r="H275" s="53" t="s">
        <v>79</v>
      </c>
      <c r="I275" s="52">
        <v>12</v>
      </c>
      <c r="J275" s="53" t="s">
        <v>58</v>
      </c>
      <c r="K275" s="55">
        <v>44835</v>
      </c>
      <c r="L275" s="56">
        <v>6666</v>
      </c>
      <c r="M275" s="56">
        <v>7952</v>
      </c>
      <c r="N275" s="56">
        <v>4667</v>
      </c>
      <c r="O275" s="56">
        <v>393</v>
      </c>
      <c r="P275" s="57">
        <v>246</v>
      </c>
      <c r="Q275" s="58">
        <v>0</v>
      </c>
      <c r="R275" s="57">
        <v>246</v>
      </c>
      <c r="S275" s="57">
        <v>733</v>
      </c>
      <c r="T275" s="58">
        <v>0</v>
      </c>
      <c r="U275" s="57">
        <v>733</v>
      </c>
      <c r="V275" s="57">
        <v>733</v>
      </c>
      <c r="W275" s="58">
        <v>0</v>
      </c>
      <c r="X275" s="57">
        <v>733</v>
      </c>
      <c r="Y275" s="57">
        <v>733</v>
      </c>
      <c r="Z275" s="58">
        <v>0</v>
      </c>
      <c r="AA275" s="57">
        <v>733</v>
      </c>
      <c r="AB275" s="57">
        <v>11177632</v>
      </c>
      <c r="AC275" s="53" t="str">
        <f t="shared" si="3128"/>
        <v>Registro Valido</v>
      </c>
      <c r="AD275" s="57">
        <f t="shared" ref="AD275" si="3220">IF(OR(ISERROR(VLOOKUP(CONCATENATE("ALI_",$C275,"_SEG_",$I275,"_PROV_",$D275),Catalogo_Precios,AD$8,FALSE)),L275=0),0,VLOOKUP(CONCATENATE("ALI_",$C275,"_SEG_",$I275,"_PROV_",$D275),Catalogo_Precios,AD$8,FALSE))</f>
        <v>246</v>
      </c>
      <c r="AE275" s="57">
        <f t="shared" ref="AE275" si="3221">IF(OR(ISERROR(VLOOKUP(CONCATENATE("ALI_",$C275,"_SEG_",$I275,"_PROV_",$D275),Catalogo_Precios,AE$8,FALSE)),M275=0),0,VLOOKUP(CONCATENATE("ALI_",$C275,"_SEG_",$I275,"_PROV_",$D275),Catalogo_Precios,AE$8,FALSE))</f>
        <v>733</v>
      </c>
      <c r="AF275" s="57">
        <f t="shared" ref="AF275" si="3222">IF(OR(ISERROR(VLOOKUP(CONCATENATE("ALI_",$C275,"_SEG_",$I275,"_PROV_",$D275),Catalogo_Precios,AF$8,FALSE)),N275=0),0,VLOOKUP(CONCATENATE("ALI_",$C275,"_SEG_",$I275,"_PROV_",$D275),Catalogo_Precios,AF$8,FALSE))</f>
        <v>733</v>
      </c>
      <c r="AG275" s="57">
        <f t="shared" ref="AG275" si="3223">IF(OR(ISERROR(VLOOKUP(CONCATENATE("ALI_",$C275,"_SEG_",$I275,"_PROV_",$D275),Catalogo_Precios,AG$8,FALSE)),O275=0),0,VLOOKUP(CONCATENATE("ALI_",$C275,"_SEG_",$I275,"_PROV_",$D275),Catalogo_Precios,AG$8,FALSE))</f>
        <v>733</v>
      </c>
      <c r="AH275" s="57">
        <f t="shared" ref="AH275" si="3224">IF(OR(ISERROR(VLOOKUP(CONCATENATE("ALI_",$C275,"_SEG_",$I275,"_PROV_",$D275),Catalogo_Precios,AH$8,FALSE)),L275=0),0,VLOOKUP(CONCATENATE("ALI_",$C275,"_SEG_",$I275,"_PROV_",$D275),Catalogo_Precios,AH$8,FALSE))</f>
        <v>246</v>
      </c>
      <c r="AI275" s="57">
        <f t="shared" ref="AI275" si="3225">IF(OR(ISERROR(VLOOKUP(CONCATENATE("ALI_",$C275,"_SEG_",$I275,"_PROV_",$D275),Catalogo_Precios,AI$8,FALSE)),M275=0),0,VLOOKUP(CONCATENATE("ALI_",$C275,"_SEG_",$I275,"_PROV_",$D275),Catalogo_Precios,AI$8,FALSE))</f>
        <v>733</v>
      </c>
      <c r="AJ275" s="57">
        <f t="shared" ref="AJ275" si="3226">IF(OR(ISERROR(VLOOKUP(CONCATENATE("ALI_",$C275,"_SEG_",$I275,"_PROV_",$D275),Catalogo_Precios,AJ$8,FALSE)),N275=0),0,VLOOKUP(CONCATENATE("ALI_",$C275,"_SEG_",$I275,"_PROV_",$D275),Catalogo_Precios,AJ$8,FALSE))</f>
        <v>733</v>
      </c>
      <c r="AK275" s="57">
        <f t="shared" ref="AK275" si="3227">IF(OR(ISERROR(VLOOKUP(CONCATENATE("ALI_",$C275,"_SEG_",$I275,"_PROV_",$D275),Catalogo_Precios,AK$8,FALSE)),O275=0),0,VLOOKUP(CONCATENATE("ALI_",$C275,"_SEG_",$I275,"_PROV_",$D275),Catalogo_Precios,AK$8,FALSE))</f>
        <v>733</v>
      </c>
      <c r="AL275" s="53"/>
      <c r="AM275" s="59" t="str">
        <f t="shared" si="3137"/>
        <v>ALI_124_SEG_12</v>
      </c>
      <c r="AN275" s="59" t="str">
        <f t="shared" si="3138"/>
        <v>ALI_124_SEG_12_VAL_11177632</v>
      </c>
      <c r="AO275" s="60">
        <f t="shared" ref="AO275" si="3228">IF(OR(AB275="",AB275=0),0,COUNTIF(Codificacion,AM275))</f>
        <v>4</v>
      </c>
      <c r="AP275" s="61">
        <f t="array" ref="AP275">MIN(IF(Codificacion=AM275,Total_Cotizacion,""))</f>
        <v>8942105.5999999978</v>
      </c>
      <c r="AQ275" s="62" t="b">
        <f t="shared" si="3140"/>
        <v>0</v>
      </c>
      <c r="AR275" s="51" t="str">
        <f t="shared" ref="AR275" si="3229">IF(COUNTIF(Codificacion2,CONCATENATE(AM275,"_VAL_",AB275))&gt;1,"Empate","")</f>
        <v/>
      </c>
      <c r="AS275" s="63" t="str">
        <f t="shared" si="3124"/>
        <v/>
      </c>
      <c r="AT275" s="59" t="str">
        <f t="shared" si="3142"/>
        <v>ALI_124_SEG_12_</v>
      </c>
      <c r="AU275" s="63">
        <f t="shared" ref="AU275" si="3230">IF(AND(COUNTIF(Codificacion3,AT275)&lt;AO275),1,COUNTIF(Codificacion3,AT275))</f>
        <v>1</v>
      </c>
      <c r="AV275" s="62" t="str">
        <f t="shared" si="3144"/>
        <v>No Seleccionada</v>
      </c>
      <c r="AW275" s="53"/>
      <c r="AX275" s="51" t="str">
        <f t="shared" si="3145"/>
        <v>ALI_124_SEG_12FALSO</v>
      </c>
      <c r="AY275" s="51">
        <f t="shared" si="3126"/>
        <v>2</v>
      </c>
      <c r="AZ275" s="64" t="b">
        <f t="shared" si="3146"/>
        <v>0</v>
      </c>
    </row>
    <row r="276" spans="1:52" x14ac:dyDescent="0.2">
      <c r="A276" s="50" t="str">
        <f t="shared" si="778"/>
        <v>ALI_124_SEG_13</v>
      </c>
      <c r="B276" s="51" t="s">
        <v>54</v>
      </c>
      <c r="C276" s="52">
        <v>124</v>
      </c>
      <c r="D276" s="52">
        <f t="shared" ref="D276" si="3231">IF(ISERROR(VLOOKUP(E276,Proveedores,2,FALSE)),"",VLOOKUP(E276,Proveedores,2,FALSE))</f>
        <v>2087</v>
      </c>
      <c r="E276" s="53" t="s">
        <v>55</v>
      </c>
      <c r="F276" s="54">
        <v>512</v>
      </c>
      <c r="G276" s="53" t="s">
        <v>56</v>
      </c>
      <c r="H276" s="53" t="s">
        <v>79</v>
      </c>
      <c r="I276" s="52">
        <v>13</v>
      </c>
      <c r="J276" s="53" t="s">
        <v>58</v>
      </c>
      <c r="K276" s="55">
        <v>44835</v>
      </c>
      <c r="L276" s="56">
        <v>7078</v>
      </c>
      <c r="M276" s="56">
        <v>8444</v>
      </c>
      <c r="N276" s="56">
        <v>4956</v>
      </c>
      <c r="O276" s="56">
        <v>417</v>
      </c>
      <c r="P276" s="57">
        <v>246</v>
      </c>
      <c r="Q276" s="58">
        <v>0</v>
      </c>
      <c r="R276" s="57">
        <v>246</v>
      </c>
      <c r="S276" s="57">
        <v>733</v>
      </c>
      <c r="T276" s="58">
        <v>0</v>
      </c>
      <c r="U276" s="57">
        <v>733</v>
      </c>
      <c r="V276" s="57">
        <v>733</v>
      </c>
      <c r="W276" s="58">
        <v>0</v>
      </c>
      <c r="X276" s="57">
        <v>733</v>
      </c>
      <c r="Y276" s="57">
        <v>733</v>
      </c>
      <c r="Z276" s="58">
        <v>0</v>
      </c>
      <c r="AA276" s="57">
        <v>733</v>
      </c>
      <c r="AB276" s="57">
        <v>11869049</v>
      </c>
      <c r="AC276" s="53" t="str">
        <f t="shared" si="3128"/>
        <v>Registro Valido</v>
      </c>
      <c r="AD276" s="57">
        <f t="shared" ref="AD276" si="3232">IF(OR(ISERROR(VLOOKUP(CONCATENATE("ALI_",$C276,"_SEG_",$I276,"_PROV_",$D276),Catalogo_Precios,AD$8,FALSE)),L276=0),0,VLOOKUP(CONCATENATE("ALI_",$C276,"_SEG_",$I276,"_PROV_",$D276),Catalogo_Precios,AD$8,FALSE))</f>
        <v>246</v>
      </c>
      <c r="AE276" s="57">
        <f t="shared" ref="AE276" si="3233">IF(OR(ISERROR(VLOOKUP(CONCATENATE("ALI_",$C276,"_SEG_",$I276,"_PROV_",$D276),Catalogo_Precios,AE$8,FALSE)),M276=0),0,VLOOKUP(CONCATENATE("ALI_",$C276,"_SEG_",$I276,"_PROV_",$D276),Catalogo_Precios,AE$8,FALSE))</f>
        <v>733</v>
      </c>
      <c r="AF276" s="57">
        <f t="shared" ref="AF276" si="3234">IF(OR(ISERROR(VLOOKUP(CONCATENATE("ALI_",$C276,"_SEG_",$I276,"_PROV_",$D276),Catalogo_Precios,AF$8,FALSE)),N276=0),0,VLOOKUP(CONCATENATE("ALI_",$C276,"_SEG_",$I276,"_PROV_",$D276),Catalogo_Precios,AF$8,FALSE))</f>
        <v>733</v>
      </c>
      <c r="AG276" s="57">
        <f t="shared" ref="AG276" si="3235">IF(OR(ISERROR(VLOOKUP(CONCATENATE("ALI_",$C276,"_SEG_",$I276,"_PROV_",$D276),Catalogo_Precios,AG$8,FALSE)),O276=0),0,VLOOKUP(CONCATENATE("ALI_",$C276,"_SEG_",$I276,"_PROV_",$D276),Catalogo_Precios,AG$8,FALSE))</f>
        <v>733</v>
      </c>
      <c r="AH276" s="57">
        <f t="shared" ref="AH276" si="3236">IF(OR(ISERROR(VLOOKUP(CONCATENATE("ALI_",$C276,"_SEG_",$I276,"_PROV_",$D276),Catalogo_Precios,AH$8,FALSE)),L276=0),0,VLOOKUP(CONCATENATE("ALI_",$C276,"_SEG_",$I276,"_PROV_",$D276),Catalogo_Precios,AH$8,FALSE))</f>
        <v>246</v>
      </c>
      <c r="AI276" s="57">
        <f t="shared" ref="AI276" si="3237">IF(OR(ISERROR(VLOOKUP(CONCATENATE("ALI_",$C276,"_SEG_",$I276,"_PROV_",$D276),Catalogo_Precios,AI$8,FALSE)),M276=0),0,VLOOKUP(CONCATENATE("ALI_",$C276,"_SEG_",$I276,"_PROV_",$D276),Catalogo_Precios,AI$8,FALSE))</f>
        <v>733</v>
      </c>
      <c r="AJ276" s="57">
        <f t="shared" ref="AJ276" si="3238">IF(OR(ISERROR(VLOOKUP(CONCATENATE("ALI_",$C276,"_SEG_",$I276,"_PROV_",$D276),Catalogo_Precios,AJ$8,FALSE)),N276=0),0,VLOOKUP(CONCATENATE("ALI_",$C276,"_SEG_",$I276,"_PROV_",$D276),Catalogo_Precios,AJ$8,FALSE))</f>
        <v>733</v>
      </c>
      <c r="AK276" s="57">
        <f t="shared" ref="AK276" si="3239">IF(OR(ISERROR(VLOOKUP(CONCATENATE("ALI_",$C276,"_SEG_",$I276,"_PROV_",$D276),Catalogo_Precios,AK$8,FALSE)),O276=0),0,VLOOKUP(CONCATENATE("ALI_",$C276,"_SEG_",$I276,"_PROV_",$D276),Catalogo_Precios,AK$8,FALSE))</f>
        <v>733</v>
      </c>
      <c r="AL276" s="53"/>
      <c r="AM276" s="59" t="str">
        <f t="shared" si="3137"/>
        <v>ALI_124_SEG_13</v>
      </c>
      <c r="AN276" s="59" t="str">
        <f t="shared" si="3138"/>
        <v>ALI_124_SEG_13_VAL_11869049</v>
      </c>
      <c r="AO276" s="60">
        <f t="shared" ref="AO276" si="3240">IF(OR(AB276="",AB276=0),0,COUNTIF(Codificacion,AM276))</f>
        <v>4</v>
      </c>
      <c r="AP276" s="61">
        <f t="array" ref="AP276">MIN(IF(Codificacion=AM276,Total_Cotizacion,""))</f>
        <v>11869049</v>
      </c>
      <c r="AQ276" s="62" t="b">
        <f t="shared" si="3140"/>
        <v>1</v>
      </c>
      <c r="AR276" s="51" t="str">
        <f t="shared" ref="AR276" si="3241">IF(COUNTIF(Codificacion2,CONCATENATE(AM276,"_VAL_",AB276))&gt;1,"Empate","")</f>
        <v>Empate</v>
      </c>
      <c r="AS276" s="63" t="s">
        <v>78</v>
      </c>
      <c r="AT276" s="59" t="str">
        <f t="shared" si="3142"/>
        <v>ALI_124_SEG_13_x</v>
      </c>
      <c r="AU276" s="63">
        <f t="shared" ref="AU276" si="3242">IF(AND(COUNTIF(Codificacion3,AT276)&lt;AO276),1,COUNTIF(Codificacion3,AT276))</f>
        <v>1</v>
      </c>
      <c r="AV276" s="62" t="str">
        <f t="shared" si="3144"/>
        <v>Cotizacion Seleccionada</v>
      </c>
      <c r="AW276" s="53"/>
      <c r="AX276" s="51" t="str">
        <f t="shared" si="3145"/>
        <v>ALI_124_SEG_13VERDADERO</v>
      </c>
      <c r="AY276" s="51">
        <f t="shared" si="3126"/>
        <v>2</v>
      </c>
      <c r="AZ276" s="64" t="b">
        <f t="shared" si="3146"/>
        <v>0</v>
      </c>
    </row>
    <row r="277" spans="1:52" x14ac:dyDescent="0.2">
      <c r="A277" s="50" t="b">
        <f t="shared" si="778"/>
        <v>0</v>
      </c>
      <c r="B277" s="51" t="s">
        <v>54</v>
      </c>
      <c r="C277" s="52">
        <v>124</v>
      </c>
      <c r="D277" s="52">
        <f t="shared" ref="D277" si="3243">IF(ISERROR(VLOOKUP(E277,Proveedores,2,FALSE)),"",VLOOKUP(E277,Proveedores,2,FALSE))</f>
        <v>2087</v>
      </c>
      <c r="E277" s="53" t="s">
        <v>55</v>
      </c>
      <c r="F277" s="54">
        <v>513</v>
      </c>
      <c r="G277" s="53" t="s">
        <v>56</v>
      </c>
      <c r="H277" s="53" t="s">
        <v>79</v>
      </c>
      <c r="I277" s="52">
        <v>14</v>
      </c>
      <c r="J277" s="53" t="s">
        <v>58</v>
      </c>
      <c r="K277" s="55">
        <v>44835</v>
      </c>
      <c r="L277" s="56">
        <v>7014</v>
      </c>
      <c r="M277" s="56">
        <v>8367</v>
      </c>
      <c r="N277" s="56">
        <v>4911</v>
      </c>
      <c r="O277" s="56">
        <v>414</v>
      </c>
      <c r="P277" s="57">
        <v>246</v>
      </c>
      <c r="Q277" s="58">
        <v>0</v>
      </c>
      <c r="R277" s="57">
        <v>246</v>
      </c>
      <c r="S277" s="57">
        <v>733</v>
      </c>
      <c r="T277" s="58">
        <v>0</v>
      </c>
      <c r="U277" s="57">
        <v>733</v>
      </c>
      <c r="V277" s="57">
        <v>733</v>
      </c>
      <c r="W277" s="58">
        <v>0</v>
      </c>
      <c r="X277" s="57">
        <v>733</v>
      </c>
      <c r="Y277" s="57">
        <v>733</v>
      </c>
      <c r="Z277" s="58">
        <v>0</v>
      </c>
      <c r="AA277" s="57">
        <v>733</v>
      </c>
      <c r="AB277" s="57">
        <v>11761680</v>
      </c>
      <c r="AC277" s="53" t="str">
        <f t="shared" si="3128"/>
        <v>Registro Valido</v>
      </c>
      <c r="AD277" s="57">
        <f t="shared" ref="AD277" si="3244">IF(OR(ISERROR(VLOOKUP(CONCATENATE("ALI_",$C277,"_SEG_",$I277,"_PROV_",$D277),Catalogo_Precios,AD$8,FALSE)),L277=0),0,VLOOKUP(CONCATENATE("ALI_",$C277,"_SEG_",$I277,"_PROV_",$D277),Catalogo_Precios,AD$8,FALSE))</f>
        <v>246</v>
      </c>
      <c r="AE277" s="57">
        <f t="shared" ref="AE277" si="3245">IF(OR(ISERROR(VLOOKUP(CONCATENATE("ALI_",$C277,"_SEG_",$I277,"_PROV_",$D277),Catalogo_Precios,AE$8,FALSE)),M277=0),0,VLOOKUP(CONCATENATE("ALI_",$C277,"_SEG_",$I277,"_PROV_",$D277),Catalogo_Precios,AE$8,FALSE))</f>
        <v>733</v>
      </c>
      <c r="AF277" s="57">
        <f t="shared" ref="AF277" si="3246">IF(OR(ISERROR(VLOOKUP(CONCATENATE("ALI_",$C277,"_SEG_",$I277,"_PROV_",$D277),Catalogo_Precios,AF$8,FALSE)),N277=0),0,VLOOKUP(CONCATENATE("ALI_",$C277,"_SEG_",$I277,"_PROV_",$D277),Catalogo_Precios,AF$8,FALSE))</f>
        <v>733</v>
      </c>
      <c r="AG277" s="57">
        <f t="shared" ref="AG277" si="3247">IF(OR(ISERROR(VLOOKUP(CONCATENATE("ALI_",$C277,"_SEG_",$I277,"_PROV_",$D277),Catalogo_Precios,AG$8,FALSE)),O277=0),0,VLOOKUP(CONCATENATE("ALI_",$C277,"_SEG_",$I277,"_PROV_",$D277),Catalogo_Precios,AG$8,FALSE))</f>
        <v>733</v>
      </c>
      <c r="AH277" s="57">
        <f t="shared" ref="AH277" si="3248">IF(OR(ISERROR(VLOOKUP(CONCATENATE("ALI_",$C277,"_SEG_",$I277,"_PROV_",$D277),Catalogo_Precios,AH$8,FALSE)),L277=0),0,VLOOKUP(CONCATENATE("ALI_",$C277,"_SEG_",$I277,"_PROV_",$D277),Catalogo_Precios,AH$8,FALSE))</f>
        <v>246</v>
      </c>
      <c r="AI277" s="57">
        <f t="shared" ref="AI277" si="3249">IF(OR(ISERROR(VLOOKUP(CONCATENATE("ALI_",$C277,"_SEG_",$I277,"_PROV_",$D277),Catalogo_Precios,AI$8,FALSE)),M277=0),0,VLOOKUP(CONCATENATE("ALI_",$C277,"_SEG_",$I277,"_PROV_",$D277),Catalogo_Precios,AI$8,FALSE))</f>
        <v>733</v>
      </c>
      <c r="AJ277" s="57">
        <f t="shared" ref="AJ277" si="3250">IF(OR(ISERROR(VLOOKUP(CONCATENATE("ALI_",$C277,"_SEG_",$I277,"_PROV_",$D277),Catalogo_Precios,AJ$8,FALSE)),N277=0),0,VLOOKUP(CONCATENATE("ALI_",$C277,"_SEG_",$I277,"_PROV_",$D277),Catalogo_Precios,AJ$8,FALSE))</f>
        <v>733</v>
      </c>
      <c r="AK277" s="57">
        <f t="shared" ref="AK277" si="3251">IF(OR(ISERROR(VLOOKUP(CONCATENATE("ALI_",$C277,"_SEG_",$I277,"_PROV_",$D277),Catalogo_Precios,AK$8,FALSE)),O277=0),0,VLOOKUP(CONCATENATE("ALI_",$C277,"_SEG_",$I277,"_PROV_",$D277),Catalogo_Precios,AK$8,FALSE))</f>
        <v>733</v>
      </c>
      <c r="AL277" s="53"/>
      <c r="AM277" s="59" t="str">
        <f t="shared" si="3137"/>
        <v>ALI_124_SEG_14</v>
      </c>
      <c r="AN277" s="59" t="str">
        <f t="shared" si="3138"/>
        <v>ALI_124_SEG_14_VAL_11761680</v>
      </c>
      <c r="AO277" s="60">
        <f t="shared" ref="AO277" si="3252">IF(OR(AB277="",AB277=0),0,COUNTIF(Codificacion,AM277))</f>
        <v>4</v>
      </c>
      <c r="AP277" s="61">
        <f t="array" ref="AP277">MIN(IF(Codificacion=AM277,Total_Cotizacion,""))</f>
        <v>9409344</v>
      </c>
      <c r="AQ277" s="62" t="b">
        <f t="shared" si="3140"/>
        <v>0</v>
      </c>
      <c r="AR277" s="51" t="str">
        <f t="shared" ref="AR277" si="3253">IF(COUNTIF(Codificacion2,CONCATENATE(AM277,"_VAL_",AB277))&gt;1,"Empate","")</f>
        <v/>
      </c>
      <c r="AS277" s="63" t="str">
        <f t="shared" ref="AS277:AS278" si="3254">IF(AND(AQ277,AR277="",AQ277&lt;&gt;""),"X","")</f>
        <v/>
      </c>
      <c r="AT277" s="59" t="str">
        <f t="shared" si="3142"/>
        <v>ALI_124_SEG_14_</v>
      </c>
      <c r="AU277" s="63">
        <f t="shared" ref="AU277" si="3255">IF(AND(COUNTIF(Codificacion3,AT277)&lt;AO277),1,COUNTIF(Codificacion3,AT277))</f>
        <v>1</v>
      </c>
      <c r="AV277" s="62" t="str">
        <f t="shared" si="3144"/>
        <v>No Seleccionada</v>
      </c>
      <c r="AW277" s="53"/>
      <c r="AX277" s="51" t="str">
        <f t="shared" si="3145"/>
        <v>ALI_124_SEG_14FALSO</v>
      </c>
      <c r="AY277" s="51">
        <f t="shared" si="3126"/>
        <v>2</v>
      </c>
      <c r="AZ277" s="64" t="b">
        <f t="shared" si="3146"/>
        <v>0</v>
      </c>
    </row>
    <row r="278" spans="1:52" x14ac:dyDescent="0.2">
      <c r="A278" s="50" t="b">
        <f t="shared" si="778"/>
        <v>0</v>
      </c>
      <c r="B278" s="51" t="s">
        <v>54</v>
      </c>
      <c r="C278" s="52">
        <v>124</v>
      </c>
      <c r="D278" s="52">
        <f t="shared" ref="D278" si="3256">IF(ISERROR(VLOOKUP(E278,Proveedores,2,FALSE)),"",VLOOKUP(E278,Proveedores,2,FALSE))</f>
        <v>2087</v>
      </c>
      <c r="E278" s="53" t="s">
        <v>55</v>
      </c>
      <c r="F278" s="54">
        <v>514</v>
      </c>
      <c r="G278" s="53" t="s">
        <v>56</v>
      </c>
      <c r="H278" s="53" t="s">
        <v>79</v>
      </c>
      <c r="I278" s="52">
        <v>15</v>
      </c>
      <c r="J278" s="53" t="s">
        <v>58</v>
      </c>
      <c r="K278" s="55">
        <v>44835</v>
      </c>
      <c r="L278" s="56">
        <v>6632</v>
      </c>
      <c r="M278" s="56">
        <v>7912</v>
      </c>
      <c r="N278" s="56">
        <v>4639</v>
      </c>
      <c r="O278" s="56">
        <v>389</v>
      </c>
      <c r="P278" s="57">
        <v>246</v>
      </c>
      <c r="Q278" s="58">
        <v>0</v>
      </c>
      <c r="R278" s="57">
        <v>246</v>
      </c>
      <c r="S278" s="57">
        <v>733</v>
      </c>
      <c r="T278" s="58">
        <v>0</v>
      </c>
      <c r="U278" s="57">
        <v>733</v>
      </c>
      <c r="V278" s="57">
        <v>733</v>
      </c>
      <c r="W278" s="58">
        <v>0</v>
      </c>
      <c r="X278" s="57">
        <v>733</v>
      </c>
      <c r="Y278" s="57">
        <v>733</v>
      </c>
      <c r="Z278" s="58">
        <v>0</v>
      </c>
      <c r="AA278" s="57">
        <v>733</v>
      </c>
      <c r="AB278" s="57">
        <v>11116492</v>
      </c>
      <c r="AC278" s="53" t="str">
        <f t="shared" si="3128"/>
        <v>Registro Valido</v>
      </c>
      <c r="AD278" s="57">
        <f t="shared" ref="AD278" si="3257">IF(OR(ISERROR(VLOOKUP(CONCATENATE("ALI_",$C278,"_SEG_",$I278,"_PROV_",$D278),Catalogo_Precios,AD$8,FALSE)),L278=0),0,VLOOKUP(CONCATENATE("ALI_",$C278,"_SEG_",$I278,"_PROV_",$D278),Catalogo_Precios,AD$8,FALSE))</f>
        <v>246</v>
      </c>
      <c r="AE278" s="57">
        <f t="shared" ref="AE278" si="3258">IF(OR(ISERROR(VLOOKUP(CONCATENATE("ALI_",$C278,"_SEG_",$I278,"_PROV_",$D278),Catalogo_Precios,AE$8,FALSE)),M278=0),0,VLOOKUP(CONCATENATE("ALI_",$C278,"_SEG_",$I278,"_PROV_",$D278),Catalogo_Precios,AE$8,FALSE))</f>
        <v>733</v>
      </c>
      <c r="AF278" s="57">
        <f t="shared" ref="AF278" si="3259">IF(OR(ISERROR(VLOOKUP(CONCATENATE("ALI_",$C278,"_SEG_",$I278,"_PROV_",$D278),Catalogo_Precios,AF$8,FALSE)),N278=0),0,VLOOKUP(CONCATENATE("ALI_",$C278,"_SEG_",$I278,"_PROV_",$D278),Catalogo_Precios,AF$8,FALSE))</f>
        <v>733</v>
      </c>
      <c r="AG278" s="57">
        <f t="shared" ref="AG278" si="3260">IF(OR(ISERROR(VLOOKUP(CONCATENATE("ALI_",$C278,"_SEG_",$I278,"_PROV_",$D278),Catalogo_Precios,AG$8,FALSE)),O278=0),0,VLOOKUP(CONCATENATE("ALI_",$C278,"_SEG_",$I278,"_PROV_",$D278),Catalogo_Precios,AG$8,FALSE))</f>
        <v>733</v>
      </c>
      <c r="AH278" s="57">
        <f t="shared" ref="AH278" si="3261">IF(OR(ISERROR(VLOOKUP(CONCATENATE("ALI_",$C278,"_SEG_",$I278,"_PROV_",$D278),Catalogo_Precios,AH$8,FALSE)),L278=0),0,VLOOKUP(CONCATENATE("ALI_",$C278,"_SEG_",$I278,"_PROV_",$D278),Catalogo_Precios,AH$8,FALSE))</f>
        <v>246</v>
      </c>
      <c r="AI278" s="57">
        <f t="shared" ref="AI278" si="3262">IF(OR(ISERROR(VLOOKUP(CONCATENATE("ALI_",$C278,"_SEG_",$I278,"_PROV_",$D278),Catalogo_Precios,AI$8,FALSE)),M278=0),0,VLOOKUP(CONCATENATE("ALI_",$C278,"_SEG_",$I278,"_PROV_",$D278),Catalogo_Precios,AI$8,FALSE))</f>
        <v>733</v>
      </c>
      <c r="AJ278" s="57">
        <f t="shared" ref="AJ278" si="3263">IF(OR(ISERROR(VLOOKUP(CONCATENATE("ALI_",$C278,"_SEG_",$I278,"_PROV_",$D278),Catalogo_Precios,AJ$8,FALSE)),N278=0),0,VLOOKUP(CONCATENATE("ALI_",$C278,"_SEG_",$I278,"_PROV_",$D278),Catalogo_Precios,AJ$8,FALSE))</f>
        <v>733</v>
      </c>
      <c r="AK278" s="57">
        <f t="shared" ref="AK278" si="3264">IF(OR(ISERROR(VLOOKUP(CONCATENATE("ALI_",$C278,"_SEG_",$I278,"_PROV_",$D278),Catalogo_Precios,AK$8,FALSE)),O278=0),0,VLOOKUP(CONCATENATE("ALI_",$C278,"_SEG_",$I278,"_PROV_",$D278),Catalogo_Precios,AK$8,FALSE))</f>
        <v>733</v>
      </c>
      <c r="AL278" s="53"/>
      <c r="AM278" s="59" t="str">
        <f t="shared" si="3137"/>
        <v>ALI_124_SEG_15</v>
      </c>
      <c r="AN278" s="59" t="str">
        <f t="shared" si="3138"/>
        <v>ALI_124_SEG_15_VAL_11116492</v>
      </c>
      <c r="AO278" s="60">
        <f t="shared" ref="AO278" si="3265">IF(OR(AB278="",AB278=0),0,COUNTIF(Codificacion,AM278))</f>
        <v>4</v>
      </c>
      <c r="AP278" s="61">
        <f t="array" ref="AP278">MIN(IF(Codificacion=AM278,Total_Cotizacion,""))</f>
        <v>8893193.5999999996</v>
      </c>
      <c r="AQ278" s="62" t="b">
        <f t="shared" si="3140"/>
        <v>0</v>
      </c>
      <c r="AR278" s="51" t="str">
        <f t="shared" ref="AR278" si="3266">IF(COUNTIF(Codificacion2,CONCATENATE(AM278,"_VAL_",AB278))&gt;1,"Empate","")</f>
        <v/>
      </c>
      <c r="AS278" s="63" t="str">
        <f t="shared" si="3254"/>
        <v/>
      </c>
      <c r="AT278" s="59" t="str">
        <f t="shared" si="3142"/>
        <v>ALI_124_SEG_15_</v>
      </c>
      <c r="AU278" s="63">
        <f t="shared" ref="AU278" si="3267">IF(AND(COUNTIF(Codificacion3,AT278)&lt;AO278),1,COUNTIF(Codificacion3,AT278))</f>
        <v>1</v>
      </c>
      <c r="AV278" s="62" t="str">
        <f t="shared" si="3144"/>
        <v>No Seleccionada</v>
      </c>
      <c r="AW278" s="53"/>
      <c r="AX278" s="51" t="str">
        <f t="shared" si="3145"/>
        <v>ALI_124_SEG_15FALSO</v>
      </c>
      <c r="AY278" s="51">
        <f t="shared" si="3126"/>
        <v>3</v>
      </c>
      <c r="AZ278" s="64" t="b">
        <f t="shared" si="3146"/>
        <v>0</v>
      </c>
    </row>
    <row r="279" spans="1:52" x14ac:dyDescent="0.2">
      <c r="A279" s="50" t="str">
        <f t="shared" si="778"/>
        <v>ALI_87_SEG_1</v>
      </c>
      <c r="B279" s="51" t="s">
        <v>54</v>
      </c>
      <c r="C279" s="52">
        <v>87</v>
      </c>
      <c r="D279" s="52">
        <f t="shared" ref="D279" si="3268">IF(ISERROR(VLOOKUP(E279,Proveedores,2,FALSE)),"",VLOOKUP(E279,Proveedores,2,FALSE))</f>
        <v>2087</v>
      </c>
      <c r="E279" s="53" t="s">
        <v>55</v>
      </c>
      <c r="F279" s="54">
        <v>534</v>
      </c>
      <c r="G279" s="53" t="s">
        <v>56</v>
      </c>
      <c r="H279" s="53" t="s">
        <v>80</v>
      </c>
      <c r="I279" s="52">
        <v>1</v>
      </c>
      <c r="J279" s="53" t="s">
        <v>58</v>
      </c>
      <c r="K279" s="55">
        <v>44835</v>
      </c>
      <c r="L279" s="56">
        <v>1181</v>
      </c>
      <c r="M279" s="56">
        <v>1434</v>
      </c>
      <c r="N279" s="56">
        <v>665</v>
      </c>
      <c r="O279" s="56">
        <v>19</v>
      </c>
      <c r="P279" s="57">
        <v>480</v>
      </c>
      <c r="Q279" s="58">
        <v>0</v>
      </c>
      <c r="R279" s="57">
        <v>480</v>
      </c>
      <c r="S279" s="57">
        <v>960</v>
      </c>
      <c r="T279" s="58">
        <v>0</v>
      </c>
      <c r="U279" s="57">
        <v>960</v>
      </c>
      <c r="V279" s="57">
        <v>1440</v>
      </c>
      <c r="W279" s="58">
        <v>0</v>
      </c>
      <c r="X279" s="57">
        <v>1440</v>
      </c>
      <c r="Y279" s="57">
        <v>1440</v>
      </c>
      <c r="Z279" s="58">
        <v>0</v>
      </c>
      <c r="AA279" s="57">
        <v>1440</v>
      </c>
      <c r="AB279" s="57">
        <v>2928480</v>
      </c>
      <c r="AC279" s="53" t="str">
        <f t="shared" si="3128"/>
        <v>Registro Valido</v>
      </c>
      <c r="AD279" s="57">
        <f t="shared" ref="AD279" si="3269">IF(OR(ISERROR(VLOOKUP(CONCATENATE("ALI_",$C279,"_SEG_",$I279,"_PROV_",$D279),Catalogo_Precios,AD$8,FALSE)),L279=0),0,VLOOKUP(CONCATENATE("ALI_",$C279,"_SEG_",$I279,"_PROV_",$D279),Catalogo_Precios,AD$8,FALSE))</f>
        <v>480</v>
      </c>
      <c r="AE279" s="57">
        <f t="shared" ref="AE279" si="3270">IF(OR(ISERROR(VLOOKUP(CONCATENATE("ALI_",$C279,"_SEG_",$I279,"_PROV_",$D279),Catalogo_Precios,AE$8,FALSE)),M279=0),0,VLOOKUP(CONCATENATE("ALI_",$C279,"_SEG_",$I279,"_PROV_",$D279),Catalogo_Precios,AE$8,FALSE))</f>
        <v>960</v>
      </c>
      <c r="AF279" s="57">
        <f t="shared" ref="AF279" si="3271">IF(OR(ISERROR(VLOOKUP(CONCATENATE("ALI_",$C279,"_SEG_",$I279,"_PROV_",$D279),Catalogo_Precios,AF$8,FALSE)),N279=0),0,VLOOKUP(CONCATENATE("ALI_",$C279,"_SEG_",$I279,"_PROV_",$D279),Catalogo_Precios,AF$8,FALSE))</f>
        <v>1440</v>
      </c>
      <c r="AG279" s="57">
        <f t="shared" ref="AG279" si="3272">IF(OR(ISERROR(VLOOKUP(CONCATENATE("ALI_",$C279,"_SEG_",$I279,"_PROV_",$D279),Catalogo_Precios,AG$8,FALSE)),O279=0),0,VLOOKUP(CONCATENATE("ALI_",$C279,"_SEG_",$I279,"_PROV_",$D279),Catalogo_Precios,AG$8,FALSE))</f>
        <v>1440</v>
      </c>
      <c r="AH279" s="57">
        <f t="shared" ref="AH279" si="3273">IF(OR(ISERROR(VLOOKUP(CONCATENATE("ALI_",$C279,"_SEG_",$I279,"_PROV_",$D279),Catalogo_Precios,AH$8,FALSE)),L279=0),0,VLOOKUP(CONCATENATE("ALI_",$C279,"_SEG_",$I279,"_PROV_",$D279),Catalogo_Precios,AH$8,FALSE))</f>
        <v>480</v>
      </c>
      <c r="AI279" s="57">
        <f t="shared" ref="AI279" si="3274">IF(OR(ISERROR(VLOOKUP(CONCATENATE("ALI_",$C279,"_SEG_",$I279,"_PROV_",$D279),Catalogo_Precios,AI$8,FALSE)),M279=0),0,VLOOKUP(CONCATENATE("ALI_",$C279,"_SEG_",$I279,"_PROV_",$D279),Catalogo_Precios,AI$8,FALSE))</f>
        <v>960</v>
      </c>
      <c r="AJ279" s="57">
        <f t="shared" ref="AJ279" si="3275">IF(OR(ISERROR(VLOOKUP(CONCATENATE("ALI_",$C279,"_SEG_",$I279,"_PROV_",$D279),Catalogo_Precios,AJ$8,FALSE)),N279=0),0,VLOOKUP(CONCATENATE("ALI_",$C279,"_SEG_",$I279,"_PROV_",$D279),Catalogo_Precios,AJ$8,FALSE))</f>
        <v>1440</v>
      </c>
      <c r="AK279" s="57">
        <f t="shared" ref="AK279" si="3276">IF(OR(ISERROR(VLOOKUP(CONCATENATE("ALI_",$C279,"_SEG_",$I279,"_PROV_",$D279),Catalogo_Precios,AK$8,FALSE)),O279=0),0,VLOOKUP(CONCATENATE("ALI_",$C279,"_SEG_",$I279,"_PROV_",$D279),Catalogo_Precios,AK$8,FALSE))</f>
        <v>1440</v>
      </c>
      <c r="AL279" s="53"/>
      <c r="AM279" s="59" t="str">
        <f t="shared" si="3137"/>
        <v>ALI_87_SEG_1</v>
      </c>
      <c r="AN279" s="59" t="str">
        <f t="shared" si="3138"/>
        <v>ALI_87_SEG_1_VAL_2928480</v>
      </c>
      <c r="AO279" s="60">
        <f t="shared" ref="AO279" si="3277">IF(OR(AB279="",AB279=0),0,COUNTIF(Codificacion,AM279))</f>
        <v>2</v>
      </c>
      <c r="AP279" s="61">
        <f t="array" ref="AP279">MIN(IF(Codificacion=AM279,Total_Cotizacion,""))</f>
        <v>2928480</v>
      </c>
      <c r="AQ279" s="62" t="b">
        <f t="shared" si="3140"/>
        <v>1</v>
      </c>
      <c r="AR279" s="51" t="str">
        <f t="shared" ref="AR279" si="3278">IF(COUNTIF(Codificacion2,CONCATENATE(AM279,"_VAL_",AB279))&gt;1,"Empate","")</f>
        <v>Empate</v>
      </c>
      <c r="AS279" s="63" t="s">
        <v>78</v>
      </c>
      <c r="AT279" s="59" t="str">
        <f t="shared" si="3142"/>
        <v>ALI_87_SEG_1_x</v>
      </c>
      <c r="AU279" s="63">
        <f t="shared" ref="AU279" si="3279">IF(AND(COUNTIF(Codificacion3,AT279)&lt;AO279),1,COUNTIF(Codificacion3,AT279))</f>
        <v>1</v>
      </c>
      <c r="AV279" s="62" t="str">
        <f t="shared" si="3144"/>
        <v>Cotizacion Seleccionada</v>
      </c>
      <c r="AW279" s="53"/>
      <c r="AX279" s="51" t="str">
        <f t="shared" si="3145"/>
        <v>ALI_87_SEG_1VERDADERO</v>
      </c>
      <c r="AY279" s="51">
        <f t="shared" si="3126"/>
        <v>2</v>
      </c>
      <c r="AZ279" s="64" t="b">
        <f t="shared" si="3146"/>
        <v>1</v>
      </c>
    </row>
    <row r="280" spans="1:52" x14ac:dyDescent="0.2">
      <c r="A280" s="50" t="str">
        <f t="shared" si="778"/>
        <v>ALI_87_SEG_2</v>
      </c>
      <c r="B280" s="51" t="s">
        <v>54</v>
      </c>
      <c r="C280" s="52">
        <v>87</v>
      </c>
      <c r="D280" s="52">
        <f t="shared" ref="D280" si="3280">IF(ISERROR(VLOOKUP(E280,Proveedores,2,FALSE)),"",VLOOKUP(E280,Proveedores,2,FALSE))</f>
        <v>2087</v>
      </c>
      <c r="E280" s="53" t="s">
        <v>55</v>
      </c>
      <c r="F280" s="54">
        <v>535</v>
      </c>
      <c r="G280" s="53" t="s">
        <v>56</v>
      </c>
      <c r="H280" s="53" t="s">
        <v>80</v>
      </c>
      <c r="I280" s="52">
        <v>2</v>
      </c>
      <c r="J280" s="53" t="s">
        <v>58</v>
      </c>
      <c r="K280" s="55">
        <v>44835</v>
      </c>
      <c r="L280" s="56">
        <v>1208</v>
      </c>
      <c r="M280" s="56">
        <v>1466</v>
      </c>
      <c r="N280" s="56">
        <v>680</v>
      </c>
      <c r="O280" s="56">
        <v>20</v>
      </c>
      <c r="P280" s="57">
        <v>480</v>
      </c>
      <c r="Q280" s="58">
        <v>0</v>
      </c>
      <c r="R280" s="57">
        <v>480</v>
      </c>
      <c r="S280" s="57">
        <v>960</v>
      </c>
      <c r="T280" s="58">
        <v>0</v>
      </c>
      <c r="U280" s="57">
        <v>960</v>
      </c>
      <c r="V280" s="57">
        <v>1440</v>
      </c>
      <c r="W280" s="58">
        <v>0</v>
      </c>
      <c r="X280" s="57">
        <v>1440</v>
      </c>
      <c r="Y280" s="57">
        <v>1440</v>
      </c>
      <c r="Z280" s="58">
        <v>0</v>
      </c>
      <c r="AA280" s="57">
        <v>1440</v>
      </c>
      <c r="AB280" s="57">
        <v>2995200</v>
      </c>
      <c r="AC280" s="53" t="str">
        <f t="shared" si="3128"/>
        <v>Registro Valido</v>
      </c>
      <c r="AD280" s="57">
        <f t="shared" ref="AD280" si="3281">IF(OR(ISERROR(VLOOKUP(CONCATENATE("ALI_",$C280,"_SEG_",$I280,"_PROV_",$D280),Catalogo_Precios,AD$8,FALSE)),L280=0),0,VLOOKUP(CONCATENATE("ALI_",$C280,"_SEG_",$I280,"_PROV_",$D280),Catalogo_Precios,AD$8,FALSE))</f>
        <v>480</v>
      </c>
      <c r="AE280" s="57">
        <f t="shared" ref="AE280" si="3282">IF(OR(ISERROR(VLOOKUP(CONCATENATE("ALI_",$C280,"_SEG_",$I280,"_PROV_",$D280),Catalogo_Precios,AE$8,FALSE)),M280=0),0,VLOOKUP(CONCATENATE("ALI_",$C280,"_SEG_",$I280,"_PROV_",$D280),Catalogo_Precios,AE$8,FALSE))</f>
        <v>960</v>
      </c>
      <c r="AF280" s="57">
        <f t="shared" ref="AF280" si="3283">IF(OR(ISERROR(VLOOKUP(CONCATENATE("ALI_",$C280,"_SEG_",$I280,"_PROV_",$D280),Catalogo_Precios,AF$8,FALSE)),N280=0),0,VLOOKUP(CONCATENATE("ALI_",$C280,"_SEG_",$I280,"_PROV_",$D280),Catalogo_Precios,AF$8,FALSE))</f>
        <v>1440</v>
      </c>
      <c r="AG280" s="57">
        <f t="shared" ref="AG280" si="3284">IF(OR(ISERROR(VLOOKUP(CONCATENATE("ALI_",$C280,"_SEG_",$I280,"_PROV_",$D280),Catalogo_Precios,AG$8,FALSE)),O280=0),0,VLOOKUP(CONCATENATE("ALI_",$C280,"_SEG_",$I280,"_PROV_",$D280),Catalogo_Precios,AG$8,FALSE))</f>
        <v>1440</v>
      </c>
      <c r="AH280" s="57">
        <f t="shared" ref="AH280" si="3285">IF(OR(ISERROR(VLOOKUP(CONCATENATE("ALI_",$C280,"_SEG_",$I280,"_PROV_",$D280),Catalogo_Precios,AH$8,FALSE)),L280=0),0,VLOOKUP(CONCATENATE("ALI_",$C280,"_SEG_",$I280,"_PROV_",$D280),Catalogo_Precios,AH$8,FALSE))</f>
        <v>480</v>
      </c>
      <c r="AI280" s="57">
        <f t="shared" ref="AI280" si="3286">IF(OR(ISERROR(VLOOKUP(CONCATENATE("ALI_",$C280,"_SEG_",$I280,"_PROV_",$D280),Catalogo_Precios,AI$8,FALSE)),M280=0),0,VLOOKUP(CONCATENATE("ALI_",$C280,"_SEG_",$I280,"_PROV_",$D280),Catalogo_Precios,AI$8,FALSE))</f>
        <v>960</v>
      </c>
      <c r="AJ280" s="57">
        <f t="shared" ref="AJ280" si="3287">IF(OR(ISERROR(VLOOKUP(CONCATENATE("ALI_",$C280,"_SEG_",$I280,"_PROV_",$D280),Catalogo_Precios,AJ$8,FALSE)),N280=0),0,VLOOKUP(CONCATENATE("ALI_",$C280,"_SEG_",$I280,"_PROV_",$D280),Catalogo_Precios,AJ$8,FALSE))</f>
        <v>1440</v>
      </c>
      <c r="AK280" s="57">
        <f t="shared" ref="AK280" si="3288">IF(OR(ISERROR(VLOOKUP(CONCATENATE("ALI_",$C280,"_SEG_",$I280,"_PROV_",$D280),Catalogo_Precios,AK$8,FALSE)),O280=0),0,VLOOKUP(CONCATENATE("ALI_",$C280,"_SEG_",$I280,"_PROV_",$D280),Catalogo_Precios,AK$8,FALSE))</f>
        <v>1440</v>
      </c>
      <c r="AL280" s="53"/>
      <c r="AM280" s="59" t="str">
        <f t="shared" si="3137"/>
        <v>ALI_87_SEG_2</v>
      </c>
      <c r="AN280" s="59" t="str">
        <f t="shared" si="3138"/>
        <v>ALI_87_SEG_2_VAL_2995200</v>
      </c>
      <c r="AO280" s="60">
        <f t="shared" ref="AO280" si="3289">IF(OR(AB280="",AB280=0),0,COUNTIF(Codificacion,AM280))</f>
        <v>2</v>
      </c>
      <c r="AP280" s="61">
        <f t="array" ref="AP280">MIN(IF(Codificacion=AM280,Total_Cotizacion,""))</f>
        <v>2995200</v>
      </c>
      <c r="AQ280" s="62" t="b">
        <f t="shared" si="3140"/>
        <v>1</v>
      </c>
      <c r="AR280" s="51" t="str">
        <f t="shared" ref="AR280" si="3290">IF(COUNTIF(Codificacion2,CONCATENATE(AM280,"_VAL_",AB280))&gt;1,"Empate","")</f>
        <v>Empate</v>
      </c>
      <c r="AS280" s="63" t="s">
        <v>78</v>
      </c>
      <c r="AT280" s="59" t="str">
        <f t="shared" si="3142"/>
        <v>ALI_87_SEG_2_x</v>
      </c>
      <c r="AU280" s="63">
        <f t="shared" ref="AU280" si="3291">IF(AND(COUNTIF(Codificacion3,AT280)&lt;AO280),1,COUNTIF(Codificacion3,AT280))</f>
        <v>1</v>
      </c>
      <c r="AV280" s="62" t="str">
        <f t="shared" si="3144"/>
        <v>Cotizacion Seleccionada</v>
      </c>
      <c r="AW280" s="53"/>
      <c r="AX280" s="51" t="str">
        <f t="shared" si="3145"/>
        <v>ALI_87_SEG_2VERDADERO</v>
      </c>
      <c r="AY280" s="51">
        <f t="shared" si="3126"/>
        <v>2</v>
      </c>
      <c r="AZ280" s="64" t="b">
        <f t="shared" si="3146"/>
        <v>1</v>
      </c>
    </row>
    <row r="281" spans="1:52" x14ac:dyDescent="0.2">
      <c r="A281" s="50" t="str">
        <f t="shared" si="778"/>
        <v>ALI_87_SEG_3</v>
      </c>
      <c r="B281" s="51" t="s">
        <v>54</v>
      </c>
      <c r="C281" s="52">
        <v>87</v>
      </c>
      <c r="D281" s="52">
        <f t="shared" ref="D281" si="3292">IF(ISERROR(VLOOKUP(E281,Proveedores,2,FALSE)),"",VLOOKUP(E281,Proveedores,2,FALSE))</f>
        <v>2087</v>
      </c>
      <c r="E281" s="53" t="s">
        <v>55</v>
      </c>
      <c r="F281" s="54">
        <v>536</v>
      </c>
      <c r="G281" s="53" t="s">
        <v>56</v>
      </c>
      <c r="H281" s="53" t="s">
        <v>80</v>
      </c>
      <c r="I281" s="52">
        <v>3</v>
      </c>
      <c r="J281" s="53" t="s">
        <v>58</v>
      </c>
      <c r="K281" s="55">
        <v>44835</v>
      </c>
      <c r="L281" s="56">
        <v>1200</v>
      </c>
      <c r="M281" s="56">
        <v>1457</v>
      </c>
      <c r="N281" s="56">
        <v>676</v>
      </c>
      <c r="O281" s="56">
        <v>20</v>
      </c>
      <c r="P281" s="57">
        <v>480</v>
      </c>
      <c r="Q281" s="58">
        <v>0</v>
      </c>
      <c r="R281" s="57">
        <v>480</v>
      </c>
      <c r="S281" s="57">
        <v>960</v>
      </c>
      <c r="T281" s="58">
        <v>0</v>
      </c>
      <c r="U281" s="57">
        <v>960</v>
      </c>
      <c r="V281" s="57">
        <v>1440</v>
      </c>
      <c r="W281" s="58">
        <v>0</v>
      </c>
      <c r="X281" s="57">
        <v>1440</v>
      </c>
      <c r="Y281" s="57">
        <v>1440</v>
      </c>
      <c r="Z281" s="58">
        <v>0</v>
      </c>
      <c r="AA281" s="57">
        <v>1440</v>
      </c>
      <c r="AB281" s="57">
        <v>2976960</v>
      </c>
      <c r="AC281" s="53" t="str">
        <f t="shared" si="3128"/>
        <v>Registro Valido</v>
      </c>
      <c r="AD281" s="57">
        <f t="shared" ref="AD281" si="3293">IF(OR(ISERROR(VLOOKUP(CONCATENATE("ALI_",$C281,"_SEG_",$I281,"_PROV_",$D281),Catalogo_Precios,AD$8,FALSE)),L281=0),0,VLOOKUP(CONCATENATE("ALI_",$C281,"_SEG_",$I281,"_PROV_",$D281),Catalogo_Precios,AD$8,FALSE))</f>
        <v>480</v>
      </c>
      <c r="AE281" s="57">
        <f t="shared" ref="AE281" si="3294">IF(OR(ISERROR(VLOOKUP(CONCATENATE("ALI_",$C281,"_SEG_",$I281,"_PROV_",$D281),Catalogo_Precios,AE$8,FALSE)),M281=0),0,VLOOKUP(CONCATENATE("ALI_",$C281,"_SEG_",$I281,"_PROV_",$D281),Catalogo_Precios,AE$8,FALSE))</f>
        <v>960</v>
      </c>
      <c r="AF281" s="57">
        <f t="shared" ref="AF281" si="3295">IF(OR(ISERROR(VLOOKUP(CONCATENATE("ALI_",$C281,"_SEG_",$I281,"_PROV_",$D281),Catalogo_Precios,AF$8,FALSE)),N281=0),0,VLOOKUP(CONCATENATE("ALI_",$C281,"_SEG_",$I281,"_PROV_",$D281),Catalogo_Precios,AF$8,FALSE))</f>
        <v>1440</v>
      </c>
      <c r="AG281" s="57">
        <f t="shared" ref="AG281" si="3296">IF(OR(ISERROR(VLOOKUP(CONCATENATE("ALI_",$C281,"_SEG_",$I281,"_PROV_",$D281),Catalogo_Precios,AG$8,FALSE)),O281=0),0,VLOOKUP(CONCATENATE("ALI_",$C281,"_SEG_",$I281,"_PROV_",$D281),Catalogo_Precios,AG$8,FALSE))</f>
        <v>1440</v>
      </c>
      <c r="AH281" s="57">
        <f t="shared" ref="AH281" si="3297">IF(OR(ISERROR(VLOOKUP(CONCATENATE("ALI_",$C281,"_SEG_",$I281,"_PROV_",$D281),Catalogo_Precios,AH$8,FALSE)),L281=0),0,VLOOKUP(CONCATENATE("ALI_",$C281,"_SEG_",$I281,"_PROV_",$D281),Catalogo_Precios,AH$8,FALSE))</f>
        <v>480</v>
      </c>
      <c r="AI281" s="57">
        <f t="shared" ref="AI281" si="3298">IF(OR(ISERROR(VLOOKUP(CONCATENATE("ALI_",$C281,"_SEG_",$I281,"_PROV_",$D281),Catalogo_Precios,AI$8,FALSE)),M281=0),0,VLOOKUP(CONCATENATE("ALI_",$C281,"_SEG_",$I281,"_PROV_",$D281),Catalogo_Precios,AI$8,FALSE))</f>
        <v>960</v>
      </c>
      <c r="AJ281" s="57">
        <f t="shared" ref="AJ281" si="3299">IF(OR(ISERROR(VLOOKUP(CONCATENATE("ALI_",$C281,"_SEG_",$I281,"_PROV_",$D281),Catalogo_Precios,AJ$8,FALSE)),N281=0),0,VLOOKUP(CONCATENATE("ALI_",$C281,"_SEG_",$I281,"_PROV_",$D281),Catalogo_Precios,AJ$8,FALSE))</f>
        <v>1440</v>
      </c>
      <c r="AK281" s="57">
        <f t="shared" ref="AK281" si="3300">IF(OR(ISERROR(VLOOKUP(CONCATENATE("ALI_",$C281,"_SEG_",$I281,"_PROV_",$D281),Catalogo_Precios,AK$8,FALSE)),O281=0),0,VLOOKUP(CONCATENATE("ALI_",$C281,"_SEG_",$I281,"_PROV_",$D281),Catalogo_Precios,AK$8,FALSE))</f>
        <v>1440</v>
      </c>
      <c r="AL281" s="53"/>
      <c r="AM281" s="59" t="str">
        <f t="shared" si="3137"/>
        <v>ALI_87_SEG_3</v>
      </c>
      <c r="AN281" s="59" t="str">
        <f t="shared" si="3138"/>
        <v>ALI_87_SEG_3_VAL_2976960</v>
      </c>
      <c r="AO281" s="60">
        <f t="shared" ref="AO281" si="3301">IF(OR(AB281="",AB281=0),0,COUNTIF(Codificacion,AM281))</f>
        <v>2</v>
      </c>
      <c r="AP281" s="61">
        <f t="array" ref="AP281">MIN(IF(Codificacion=AM281,Total_Cotizacion,""))</f>
        <v>2976960</v>
      </c>
      <c r="AQ281" s="62" t="b">
        <f t="shared" si="3140"/>
        <v>1</v>
      </c>
      <c r="AR281" s="51" t="str">
        <f t="shared" ref="AR281" si="3302">IF(COUNTIF(Codificacion2,CONCATENATE(AM281,"_VAL_",AB281))&gt;1,"Empate","")</f>
        <v>Empate</v>
      </c>
      <c r="AS281" s="63" t="s">
        <v>78</v>
      </c>
      <c r="AT281" s="59" t="str">
        <f t="shared" si="3142"/>
        <v>ALI_87_SEG_3_x</v>
      </c>
      <c r="AU281" s="63">
        <f t="shared" ref="AU281" si="3303">IF(AND(COUNTIF(Codificacion3,AT281)&lt;AO281),1,COUNTIF(Codificacion3,AT281))</f>
        <v>1</v>
      </c>
      <c r="AV281" s="62" t="str">
        <f t="shared" si="3144"/>
        <v>Cotizacion Seleccionada</v>
      </c>
      <c r="AW281" s="53"/>
      <c r="AX281" s="51" t="str">
        <f t="shared" si="3145"/>
        <v>ALI_87_SEG_3VERDADERO</v>
      </c>
      <c r="AY281" s="51">
        <f t="shared" si="3126"/>
        <v>2</v>
      </c>
      <c r="AZ281" s="64" t="b">
        <f t="shared" si="3146"/>
        <v>1</v>
      </c>
    </row>
    <row r="282" spans="1:52" x14ac:dyDescent="0.2">
      <c r="A282" s="50" t="str">
        <f t="shared" si="778"/>
        <v>ALI_87_SEG_4</v>
      </c>
      <c r="B282" s="51" t="s">
        <v>54</v>
      </c>
      <c r="C282" s="52">
        <v>87</v>
      </c>
      <c r="D282" s="52">
        <f t="shared" ref="D282" si="3304">IF(ISERROR(VLOOKUP(E282,Proveedores,2,FALSE)),"",VLOOKUP(E282,Proveedores,2,FALSE))</f>
        <v>2087</v>
      </c>
      <c r="E282" s="53" t="s">
        <v>55</v>
      </c>
      <c r="F282" s="54">
        <v>537</v>
      </c>
      <c r="G282" s="53" t="s">
        <v>56</v>
      </c>
      <c r="H282" s="53" t="s">
        <v>80</v>
      </c>
      <c r="I282" s="52">
        <v>4</v>
      </c>
      <c r="J282" s="53" t="s">
        <v>58</v>
      </c>
      <c r="K282" s="55">
        <v>44835</v>
      </c>
      <c r="L282" s="56">
        <v>1279</v>
      </c>
      <c r="M282" s="56">
        <v>1553</v>
      </c>
      <c r="N282" s="56">
        <v>720</v>
      </c>
      <c r="O282" s="56">
        <v>21</v>
      </c>
      <c r="P282" s="57">
        <v>480</v>
      </c>
      <c r="Q282" s="58">
        <v>0</v>
      </c>
      <c r="R282" s="57">
        <v>480</v>
      </c>
      <c r="S282" s="57">
        <v>960</v>
      </c>
      <c r="T282" s="58">
        <v>0</v>
      </c>
      <c r="U282" s="57">
        <v>960</v>
      </c>
      <c r="V282" s="57">
        <v>1440</v>
      </c>
      <c r="W282" s="58">
        <v>0</v>
      </c>
      <c r="X282" s="57">
        <v>1440</v>
      </c>
      <c r="Y282" s="57">
        <v>1440</v>
      </c>
      <c r="Z282" s="58">
        <v>0</v>
      </c>
      <c r="AA282" s="57">
        <v>1440</v>
      </c>
      <c r="AB282" s="57">
        <v>3171840</v>
      </c>
      <c r="AC282" s="53" t="str">
        <f t="shared" si="3128"/>
        <v>Registro Valido</v>
      </c>
      <c r="AD282" s="57">
        <f t="shared" ref="AD282" si="3305">IF(OR(ISERROR(VLOOKUP(CONCATENATE("ALI_",$C282,"_SEG_",$I282,"_PROV_",$D282),Catalogo_Precios,AD$8,FALSE)),L282=0),0,VLOOKUP(CONCATENATE("ALI_",$C282,"_SEG_",$I282,"_PROV_",$D282),Catalogo_Precios,AD$8,FALSE))</f>
        <v>480</v>
      </c>
      <c r="AE282" s="57">
        <f t="shared" ref="AE282" si="3306">IF(OR(ISERROR(VLOOKUP(CONCATENATE("ALI_",$C282,"_SEG_",$I282,"_PROV_",$D282),Catalogo_Precios,AE$8,FALSE)),M282=0),0,VLOOKUP(CONCATENATE("ALI_",$C282,"_SEG_",$I282,"_PROV_",$D282),Catalogo_Precios,AE$8,FALSE))</f>
        <v>960</v>
      </c>
      <c r="AF282" s="57">
        <f t="shared" ref="AF282" si="3307">IF(OR(ISERROR(VLOOKUP(CONCATENATE("ALI_",$C282,"_SEG_",$I282,"_PROV_",$D282),Catalogo_Precios,AF$8,FALSE)),N282=0),0,VLOOKUP(CONCATENATE("ALI_",$C282,"_SEG_",$I282,"_PROV_",$D282),Catalogo_Precios,AF$8,FALSE))</f>
        <v>1440</v>
      </c>
      <c r="AG282" s="57">
        <f t="shared" ref="AG282" si="3308">IF(OR(ISERROR(VLOOKUP(CONCATENATE("ALI_",$C282,"_SEG_",$I282,"_PROV_",$D282),Catalogo_Precios,AG$8,FALSE)),O282=0),0,VLOOKUP(CONCATENATE("ALI_",$C282,"_SEG_",$I282,"_PROV_",$D282),Catalogo_Precios,AG$8,FALSE))</f>
        <v>1440</v>
      </c>
      <c r="AH282" s="57">
        <f t="shared" ref="AH282" si="3309">IF(OR(ISERROR(VLOOKUP(CONCATENATE("ALI_",$C282,"_SEG_",$I282,"_PROV_",$D282),Catalogo_Precios,AH$8,FALSE)),L282=0),0,VLOOKUP(CONCATENATE("ALI_",$C282,"_SEG_",$I282,"_PROV_",$D282),Catalogo_Precios,AH$8,FALSE))</f>
        <v>480</v>
      </c>
      <c r="AI282" s="57">
        <f t="shared" ref="AI282" si="3310">IF(OR(ISERROR(VLOOKUP(CONCATENATE("ALI_",$C282,"_SEG_",$I282,"_PROV_",$D282),Catalogo_Precios,AI$8,FALSE)),M282=0),0,VLOOKUP(CONCATENATE("ALI_",$C282,"_SEG_",$I282,"_PROV_",$D282),Catalogo_Precios,AI$8,FALSE))</f>
        <v>960</v>
      </c>
      <c r="AJ282" s="57">
        <f t="shared" ref="AJ282" si="3311">IF(OR(ISERROR(VLOOKUP(CONCATENATE("ALI_",$C282,"_SEG_",$I282,"_PROV_",$D282),Catalogo_Precios,AJ$8,FALSE)),N282=0),0,VLOOKUP(CONCATENATE("ALI_",$C282,"_SEG_",$I282,"_PROV_",$D282),Catalogo_Precios,AJ$8,FALSE))</f>
        <v>1440</v>
      </c>
      <c r="AK282" s="57">
        <f t="shared" ref="AK282" si="3312">IF(OR(ISERROR(VLOOKUP(CONCATENATE("ALI_",$C282,"_SEG_",$I282,"_PROV_",$D282),Catalogo_Precios,AK$8,FALSE)),O282=0),0,VLOOKUP(CONCATENATE("ALI_",$C282,"_SEG_",$I282,"_PROV_",$D282),Catalogo_Precios,AK$8,FALSE))</f>
        <v>1440</v>
      </c>
      <c r="AL282" s="53"/>
      <c r="AM282" s="59" t="str">
        <f t="shared" si="3137"/>
        <v>ALI_87_SEG_4</v>
      </c>
      <c r="AN282" s="59" t="str">
        <f t="shared" si="3138"/>
        <v>ALI_87_SEG_4_VAL_3171840</v>
      </c>
      <c r="AO282" s="60">
        <f t="shared" ref="AO282" si="3313">IF(OR(AB282="",AB282=0),0,COUNTIF(Codificacion,AM282))</f>
        <v>2</v>
      </c>
      <c r="AP282" s="61">
        <f t="array" ref="AP282">MIN(IF(Codificacion=AM282,Total_Cotizacion,""))</f>
        <v>3171840</v>
      </c>
      <c r="AQ282" s="62" t="b">
        <f t="shared" si="3140"/>
        <v>1</v>
      </c>
      <c r="AR282" s="51" t="str">
        <f t="shared" ref="AR282" si="3314">IF(COUNTIF(Codificacion2,CONCATENATE(AM282,"_VAL_",AB282))&gt;1,"Empate","")</f>
        <v>Empate</v>
      </c>
      <c r="AS282" s="63" t="s">
        <v>78</v>
      </c>
      <c r="AT282" s="59" t="str">
        <f t="shared" si="3142"/>
        <v>ALI_87_SEG_4_x</v>
      </c>
      <c r="AU282" s="63">
        <f t="shared" ref="AU282" si="3315">IF(AND(COUNTIF(Codificacion3,AT282)&lt;AO282),1,COUNTIF(Codificacion3,AT282))</f>
        <v>1</v>
      </c>
      <c r="AV282" s="62" t="str">
        <f t="shared" si="3144"/>
        <v>Cotizacion Seleccionada</v>
      </c>
      <c r="AW282" s="53"/>
      <c r="AX282" s="51" t="str">
        <f t="shared" si="3145"/>
        <v>ALI_87_SEG_4VERDADERO</v>
      </c>
      <c r="AY282" s="51">
        <f t="shared" si="3126"/>
        <v>2</v>
      </c>
      <c r="AZ282" s="64" t="b">
        <f t="shared" si="3146"/>
        <v>1</v>
      </c>
    </row>
    <row r="283" spans="1:52" x14ac:dyDescent="0.2">
      <c r="A283" s="50" t="str">
        <f t="shared" si="778"/>
        <v>ALI_87_SEG_5</v>
      </c>
      <c r="B283" s="51" t="s">
        <v>54</v>
      </c>
      <c r="C283" s="52">
        <v>87</v>
      </c>
      <c r="D283" s="52">
        <f t="shared" ref="D283" si="3316">IF(ISERROR(VLOOKUP(E283,Proveedores,2,FALSE)),"",VLOOKUP(E283,Proveedores,2,FALSE))</f>
        <v>2087</v>
      </c>
      <c r="E283" s="53" t="s">
        <v>55</v>
      </c>
      <c r="F283" s="54">
        <v>538</v>
      </c>
      <c r="G283" s="53" t="s">
        <v>56</v>
      </c>
      <c r="H283" s="53" t="s">
        <v>80</v>
      </c>
      <c r="I283" s="52">
        <v>5</v>
      </c>
      <c r="J283" s="53" t="s">
        <v>58</v>
      </c>
      <c r="K283" s="55">
        <v>44835</v>
      </c>
      <c r="L283" s="56">
        <v>1189</v>
      </c>
      <c r="M283" s="56">
        <v>1444</v>
      </c>
      <c r="N283" s="56">
        <v>670</v>
      </c>
      <c r="O283" s="56">
        <v>20</v>
      </c>
      <c r="P283" s="57">
        <v>480</v>
      </c>
      <c r="Q283" s="58">
        <v>0</v>
      </c>
      <c r="R283" s="57">
        <v>480</v>
      </c>
      <c r="S283" s="57">
        <v>960</v>
      </c>
      <c r="T283" s="58">
        <v>0</v>
      </c>
      <c r="U283" s="57">
        <v>960</v>
      </c>
      <c r="V283" s="57">
        <v>1440</v>
      </c>
      <c r="W283" s="58">
        <v>0</v>
      </c>
      <c r="X283" s="57">
        <v>1440</v>
      </c>
      <c r="Y283" s="57">
        <v>1440</v>
      </c>
      <c r="Z283" s="58">
        <v>0</v>
      </c>
      <c r="AA283" s="57">
        <v>1440</v>
      </c>
      <c r="AB283" s="57">
        <v>2950560</v>
      </c>
      <c r="AC283" s="53" t="str">
        <f t="shared" si="3128"/>
        <v>Registro Valido</v>
      </c>
      <c r="AD283" s="57">
        <f t="shared" ref="AD283" si="3317">IF(OR(ISERROR(VLOOKUP(CONCATENATE("ALI_",$C283,"_SEG_",$I283,"_PROV_",$D283),Catalogo_Precios,AD$8,FALSE)),L283=0),0,VLOOKUP(CONCATENATE("ALI_",$C283,"_SEG_",$I283,"_PROV_",$D283),Catalogo_Precios,AD$8,FALSE))</f>
        <v>480</v>
      </c>
      <c r="AE283" s="57">
        <f t="shared" ref="AE283" si="3318">IF(OR(ISERROR(VLOOKUP(CONCATENATE("ALI_",$C283,"_SEG_",$I283,"_PROV_",$D283),Catalogo_Precios,AE$8,FALSE)),M283=0),0,VLOOKUP(CONCATENATE("ALI_",$C283,"_SEG_",$I283,"_PROV_",$D283),Catalogo_Precios,AE$8,FALSE))</f>
        <v>960</v>
      </c>
      <c r="AF283" s="57">
        <f t="shared" ref="AF283" si="3319">IF(OR(ISERROR(VLOOKUP(CONCATENATE("ALI_",$C283,"_SEG_",$I283,"_PROV_",$D283),Catalogo_Precios,AF$8,FALSE)),N283=0),0,VLOOKUP(CONCATENATE("ALI_",$C283,"_SEG_",$I283,"_PROV_",$D283),Catalogo_Precios,AF$8,FALSE))</f>
        <v>1440</v>
      </c>
      <c r="AG283" s="57">
        <f t="shared" ref="AG283" si="3320">IF(OR(ISERROR(VLOOKUP(CONCATENATE("ALI_",$C283,"_SEG_",$I283,"_PROV_",$D283),Catalogo_Precios,AG$8,FALSE)),O283=0),0,VLOOKUP(CONCATENATE("ALI_",$C283,"_SEG_",$I283,"_PROV_",$D283),Catalogo_Precios,AG$8,FALSE))</f>
        <v>1440</v>
      </c>
      <c r="AH283" s="57">
        <f t="shared" ref="AH283" si="3321">IF(OR(ISERROR(VLOOKUP(CONCATENATE("ALI_",$C283,"_SEG_",$I283,"_PROV_",$D283),Catalogo_Precios,AH$8,FALSE)),L283=0),0,VLOOKUP(CONCATENATE("ALI_",$C283,"_SEG_",$I283,"_PROV_",$D283),Catalogo_Precios,AH$8,FALSE))</f>
        <v>480</v>
      </c>
      <c r="AI283" s="57">
        <f t="shared" ref="AI283" si="3322">IF(OR(ISERROR(VLOOKUP(CONCATENATE("ALI_",$C283,"_SEG_",$I283,"_PROV_",$D283),Catalogo_Precios,AI$8,FALSE)),M283=0),0,VLOOKUP(CONCATENATE("ALI_",$C283,"_SEG_",$I283,"_PROV_",$D283),Catalogo_Precios,AI$8,FALSE))</f>
        <v>960</v>
      </c>
      <c r="AJ283" s="57">
        <f t="shared" ref="AJ283" si="3323">IF(OR(ISERROR(VLOOKUP(CONCATENATE("ALI_",$C283,"_SEG_",$I283,"_PROV_",$D283),Catalogo_Precios,AJ$8,FALSE)),N283=0),0,VLOOKUP(CONCATENATE("ALI_",$C283,"_SEG_",$I283,"_PROV_",$D283),Catalogo_Precios,AJ$8,FALSE))</f>
        <v>1440</v>
      </c>
      <c r="AK283" s="57">
        <f t="shared" ref="AK283" si="3324">IF(OR(ISERROR(VLOOKUP(CONCATENATE("ALI_",$C283,"_SEG_",$I283,"_PROV_",$D283),Catalogo_Precios,AK$8,FALSE)),O283=0),0,VLOOKUP(CONCATENATE("ALI_",$C283,"_SEG_",$I283,"_PROV_",$D283),Catalogo_Precios,AK$8,FALSE))</f>
        <v>1440</v>
      </c>
      <c r="AL283" s="53"/>
      <c r="AM283" s="59" t="str">
        <f t="shared" si="3137"/>
        <v>ALI_87_SEG_5</v>
      </c>
      <c r="AN283" s="59" t="str">
        <f t="shared" si="3138"/>
        <v>ALI_87_SEG_5_VAL_2950560</v>
      </c>
      <c r="AO283" s="60">
        <f t="shared" ref="AO283" si="3325">IF(OR(AB283="",AB283=0),0,COUNTIF(Codificacion,AM283))</f>
        <v>2</v>
      </c>
      <c r="AP283" s="61">
        <f t="array" ref="AP283">MIN(IF(Codificacion=AM283,Total_Cotizacion,""))</f>
        <v>2950560</v>
      </c>
      <c r="AQ283" s="62" t="b">
        <f t="shared" si="3140"/>
        <v>1</v>
      </c>
      <c r="AR283" s="51" t="str">
        <f t="shared" ref="AR283" si="3326">IF(COUNTIF(Codificacion2,CONCATENATE(AM283,"_VAL_",AB283))&gt;1,"Empate","")</f>
        <v>Empate</v>
      </c>
      <c r="AS283" s="63" t="s">
        <v>78</v>
      </c>
      <c r="AT283" s="59" t="str">
        <f t="shared" si="3142"/>
        <v>ALI_87_SEG_5_x</v>
      </c>
      <c r="AU283" s="63">
        <f t="shared" ref="AU283" si="3327">IF(AND(COUNTIF(Codificacion3,AT283)&lt;AO283),1,COUNTIF(Codificacion3,AT283))</f>
        <v>1</v>
      </c>
      <c r="AV283" s="62" t="str">
        <f t="shared" si="3144"/>
        <v>Cotizacion Seleccionada</v>
      </c>
      <c r="AW283" s="53"/>
      <c r="AX283" s="51" t="str">
        <f t="shared" si="3145"/>
        <v>ALI_87_SEG_5VERDADERO</v>
      </c>
      <c r="AY283" s="51">
        <f t="shared" si="3126"/>
        <v>2</v>
      </c>
      <c r="AZ283" s="64" t="b">
        <f t="shared" si="3146"/>
        <v>1</v>
      </c>
    </row>
    <row r="284" spans="1:52" x14ac:dyDescent="0.2">
      <c r="A284" s="50" t="str">
        <f t="shared" si="778"/>
        <v>ALI_87_SEG_6</v>
      </c>
      <c r="B284" s="51" t="s">
        <v>54</v>
      </c>
      <c r="C284" s="52">
        <v>87</v>
      </c>
      <c r="D284" s="52">
        <f t="shared" ref="D284" si="3328">IF(ISERROR(VLOOKUP(E284,Proveedores,2,FALSE)),"",VLOOKUP(E284,Proveedores,2,FALSE))</f>
        <v>2087</v>
      </c>
      <c r="E284" s="53" t="s">
        <v>55</v>
      </c>
      <c r="F284" s="54">
        <v>539</v>
      </c>
      <c r="G284" s="53" t="s">
        <v>56</v>
      </c>
      <c r="H284" s="53" t="s">
        <v>80</v>
      </c>
      <c r="I284" s="52">
        <v>6</v>
      </c>
      <c r="J284" s="53" t="s">
        <v>58</v>
      </c>
      <c r="K284" s="55">
        <v>44835</v>
      </c>
      <c r="L284" s="56">
        <v>1287</v>
      </c>
      <c r="M284" s="56">
        <v>1563</v>
      </c>
      <c r="N284" s="56">
        <v>725</v>
      </c>
      <c r="O284" s="56">
        <v>21</v>
      </c>
      <c r="P284" s="57">
        <v>480</v>
      </c>
      <c r="Q284" s="58">
        <v>0</v>
      </c>
      <c r="R284" s="57">
        <v>480</v>
      </c>
      <c r="S284" s="57">
        <v>960</v>
      </c>
      <c r="T284" s="58">
        <v>0</v>
      </c>
      <c r="U284" s="57">
        <v>960</v>
      </c>
      <c r="V284" s="57">
        <v>1440</v>
      </c>
      <c r="W284" s="58">
        <v>0</v>
      </c>
      <c r="X284" s="57">
        <v>1440</v>
      </c>
      <c r="Y284" s="57">
        <v>1440</v>
      </c>
      <c r="Z284" s="58">
        <v>0</v>
      </c>
      <c r="AA284" s="57">
        <v>1440</v>
      </c>
      <c r="AB284" s="57">
        <v>3192480</v>
      </c>
      <c r="AC284" s="53" t="str">
        <f t="shared" si="3128"/>
        <v>Registro Valido</v>
      </c>
      <c r="AD284" s="57">
        <f t="shared" ref="AD284" si="3329">IF(OR(ISERROR(VLOOKUP(CONCATENATE("ALI_",$C284,"_SEG_",$I284,"_PROV_",$D284),Catalogo_Precios,AD$8,FALSE)),L284=0),0,VLOOKUP(CONCATENATE("ALI_",$C284,"_SEG_",$I284,"_PROV_",$D284),Catalogo_Precios,AD$8,FALSE))</f>
        <v>480</v>
      </c>
      <c r="AE284" s="57">
        <f t="shared" ref="AE284" si="3330">IF(OR(ISERROR(VLOOKUP(CONCATENATE("ALI_",$C284,"_SEG_",$I284,"_PROV_",$D284),Catalogo_Precios,AE$8,FALSE)),M284=0),0,VLOOKUP(CONCATENATE("ALI_",$C284,"_SEG_",$I284,"_PROV_",$D284),Catalogo_Precios,AE$8,FALSE))</f>
        <v>960</v>
      </c>
      <c r="AF284" s="57">
        <f t="shared" ref="AF284" si="3331">IF(OR(ISERROR(VLOOKUP(CONCATENATE("ALI_",$C284,"_SEG_",$I284,"_PROV_",$D284),Catalogo_Precios,AF$8,FALSE)),N284=0),0,VLOOKUP(CONCATENATE("ALI_",$C284,"_SEG_",$I284,"_PROV_",$D284),Catalogo_Precios,AF$8,FALSE))</f>
        <v>1440</v>
      </c>
      <c r="AG284" s="57">
        <f t="shared" ref="AG284" si="3332">IF(OR(ISERROR(VLOOKUP(CONCATENATE("ALI_",$C284,"_SEG_",$I284,"_PROV_",$D284),Catalogo_Precios,AG$8,FALSE)),O284=0),0,VLOOKUP(CONCATENATE("ALI_",$C284,"_SEG_",$I284,"_PROV_",$D284),Catalogo_Precios,AG$8,FALSE))</f>
        <v>1440</v>
      </c>
      <c r="AH284" s="57">
        <f t="shared" ref="AH284" si="3333">IF(OR(ISERROR(VLOOKUP(CONCATENATE("ALI_",$C284,"_SEG_",$I284,"_PROV_",$D284),Catalogo_Precios,AH$8,FALSE)),L284=0),0,VLOOKUP(CONCATENATE("ALI_",$C284,"_SEG_",$I284,"_PROV_",$D284),Catalogo_Precios,AH$8,FALSE))</f>
        <v>480</v>
      </c>
      <c r="AI284" s="57">
        <f t="shared" ref="AI284" si="3334">IF(OR(ISERROR(VLOOKUP(CONCATENATE("ALI_",$C284,"_SEG_",$I284,"_PROV_",$D284),Catalogo_Precios,AI$8,FALSE)),M284=0),0,VLOOKUP(CONCATENATE("ALI_",$C284,"_SEG_",$I284,"_PROV_",$D284),Catalogo_Precios,AI$8,FALSE))</f>
        <v>960</v>
      </c>
      <c r="AJ284" s="57">
        <f t="shared" ref="AJ284" si="3335">IF(OR(ISERROR(VLOOKUP(CONCATENATE("ALI_",$C284,"_SEG_",$I284,"_PROV_",$D284),Catalogo_Precios,AJ$8,FALSE)),N284=0),0,VLOOKUP(CONCATENATE("ALI_",$C284,"_SEG_",$I284,"_PROV_",$D284),Catalogo_Precios,AJ$8,FALSE))</f>
        <v>1440</v>
      </c>
      <c r="AK284" s="57">
        <f t="shared" ref="AK284" si="3336">IF(OR(ISERROR(VLOOKUP(CONCATENATE("ALI_",$C284,"_SEG_",$I284,"_PROV_",$D284),Catalogo_Precios,AK$8,FALSE)),O284=0),0,VLOOKUP(CONCATENATE("ALI_",$C284,"_SEG_",$I284,"_PROV_",$D284),Catalogo_Precios,AK$8,FALSE))</f>
        <v>1440</v>
      </c>
      <c r="AL284" s="53"/>
      <c r="AM284" s="59" t="str">
        <f t="shared" si="3137"/>
        <v>ALI_87_SEG_6</v>
      </c>
      <c r="AN284" s="59" t="str">
        <f t="shared" si="3138"/>
        <v>ALI_87_SEG_6_VAL_3192480</v>
      </c>
      <c r="AO284" s="60">
        <f t="shared" ref="AO284" si="3337">IF(OR(AB284="",AB284=0),0,COUNTIF(Codificacion,AM284))</f>
        <v>2</v>
      </c>
      <c r="AP284" s="61">
        <f t="array" ref="AP284">MIN(IF(Codificacion=AM284,Total_Cotizacion,""))</f>
        <v>3192480</v>
      </c>
      <c r="AQ284" s="62" t="b">
        <f t="shared" si="3140"/>
        <v>1</v>
      </c>
      <c r="AR284" s="51" t="str">
        <f t="shared" ref="AR284" si="3338">IF(COUNTIF(Codificacion2,CONCATENATE(AM284,"_VAL_",AB284))&gt;1,"Empate","")</f>
        <v>Empate</v>
      </c>
      <c r="AS284" s="63" t="s">
        <v>78</v>
      </c>
      <c r="AT284" s="59" t="str">
        <f t="shared" si="3142"/>
        <v>ALI_87_SEG_6_x</v>
      </c>
      <c r="AU284" s="63">
        <f t="shared" ref="AU284" si="3339">IF(AND(COUNTIF(Codificacion3,AT284)&lt;AO284),1,COUNTIF(Codificacion3,AT284))</f>
        <v>1</v>
      </c>
      <c r="AV284" s="62" t="str">
        <f t="shared" si="3144"/>
        <v>Cotizacion Seleccionada</v>
      </c>
      <c r="AW284" s="53"/>
      <c r="AX284" s="51" t="str">
        <f t="shared" si="3145"/>
        <v>ALI_87_SEG_6VERDADERO</v>
      </c>
      <c r="AY284" s="51">
        <f t="shared" si="3126"/>
        <v>2</v>
      </c>
      <c r="AZ284" s="64" t="b">
        <f t="shared" si="3146"/>
        <v>1</v>
      </c>
    </row>
    <row r="285" spans="1:52" x14ac:dyDescent="0.2">
      <c r="A285" s="50" t="str">
        <f t="shared" si="778"/>
        <v>ALI_87_SEG_7</v>
      </c>
      <c r="B285" s="51" t="s">
        <v>54</v>
      </c>
      <c r="C285" s="52">
        <v>87</v>
      </c>
      <c r="D285" s="52">
        <f t="shared" ref="D285" si="3340">IF(ISERROR(VLOOKUP(E285,Proveedores,2,FALSE)),"",VLOOKUP(E285,Proveedores,2,FALSE))</f>
        <v>2087</v>
      </c>
      <c r="E285" s="53" t="s">
        <v>55</v>
      </c>
      <c r="F285" s="54">
        <v>540</v>
      </c>
      <c r="G285" s="53" t="s">
        <v>56</v>
      </c>
      <c r="H285" s="53" t="s">
        <v>80</v>
      </c>
      <c r="I285" s="52">
        <v>7</v>
      </c>
      <c r="J285" s="53" t="s">
        <v>58</v>
      </c>
      <c r="K285" s="55">
        <v>44835</v>
      </c>
      <c r="L285" s="56">
        <v>1314</v>
      </c>
      <c r="M285" s="56">
        <v>1596</v>
      </c>
      <c r="N285" s="56">
        <v>740</v>
      </c>
      <c r="O285" s="56">
        <v>22</v>
      </c>
      <c r="P285" s="57">
        <v>480</v>
      </c>
      <c r="Q285" s="58">
        <v>0</v>
      </c>
      <c r="R285" s="57">
        <v>480</v>
      </c>
      <c r="S285" s="57">
        <v>960</v>
      </c>
      <c r="T285" s="58">
        <v>0</v>
      </c>
      <c r="U285" s="57">
        <v>960</v>
      </c>
      <c r="V285" s="57">
        <v>1440</v>
      </c>
      <c r="W285" s="58">
        <v>0</v>
      </c>
      <c r="X285" s="57">
        <v>1440</v>
      </c>
      <c r="Y285" s="57">
        <v>1440</v>
      </c>
      <c r="Z285" s="58">
        <v>0</v>
      </c>
      <c r="AA285" s="57">
        <v>1440</v>
      </c>
      <c r="AB285" s="57">
        <v>3260160</v>
      </c>
      <c r="AC285" s="53" t="str">
        <f t="shared" si="3128"/>
        <v>Registro Valido</v>
      </c>
      <c r="AD285" s="57">
        <f t="shared" ref="AD285" si="3341">IF(OR(ISERROR(VLOOKUP(CONCATENATE("ALI_",$C285,"_SEG_",$I285,"_PROV_",$D285),Catalogo_Precios,AD$8,FALSE)),L285=0),0,VLOOKUP(CONCATENATE("ALI_",$C285,"_SEG_",$I285,"_PROV_",$D285),Catalogo_Precios,AD$8,FALSE))</f>
        <v>480</v>
      </c>
      <c r="AE285" s="57">
        <f t="shared" ref="AE285" si="3342">IF(OR(ISERROR(VLOOKUP(CONCATENATE("ALI_",$C285,"_SEG_",$I285,"_PROV_",$D285),Catalogo_Precios,AE$8,FALSE)),M285=0),0,VLOOKUP(CONCATENATE("ALI_",$C285,"_SEG_",$I285,"_PROV_",$D285),Catalogo_Precios,AE$8,FALSE))</f>
        <v>960</v>
      </c>
      <c r="AF285" s="57">
        <f t="shared" ref="AF285" si="3343">IF(OR(ISERROR(VLOOKUP(CONCATENATE("ALI_",$C285,"_SEG_",$I285,"_PROV_",$D285),Catalogo_Precios,AF$8,FALSE)),N285=0),0,VLOOKUP(CONCATENATE("ALI_",$C285,"_SEG_",$I285,"_PROV_",$D285),Catalogo_Precios,AF$8,FALSE))</f>
        <v>1440</v>
      </c>
      <c r="AG285" s="57">
        <f t="shared" ref="AG285" si="3344">IF(OR(ISERROR(VLOOKUP(CONCATENATE("ALI_",$C285,"_SEG_",$I285,"_PROV_",$D285),Catalogo_Precios,AG$8,FALSE)),O285=0),0,VLOOKUP(CONCATENATE("ALI_",$C285,"_SEG_",$I285,"_PROV_",$D285),Catalogo_Precios,AG$8,FALSE))</f>
        <v>1440</v>
      </c>
      <c r="AH285" s="57">
        <f t="shared" ref="AH285" si="3345">IF(OR(ISERROR(VLOOKUP(CONCATENATE("ALI_",$C285,"_SEG_",$I285,"_PROV_",$D285),Catalogo_Precios,AH$8,FALSE)),L285=0),0,VLOOKUP(CONCATENATE("ALI_",$C285,"_SEG_",$I285,"_PROV_",$D285),Catalogo_Precios,AH$8,FALSE))</f>
        <v>480</v>
      </c>
      <c r="AI285" s="57">
        <f t="shared" ref="AI285" si="3346">IF(OR(ISERROR(VLOOKUP(CONCATENATE("ALI_",$C285,"_SEG_",$I285,"_PROV_",$D285),Catalogo_Precios,AI$8,FALSE)),M285=0),0,VLOOKUP(CONCATENATE("ALI_",$C285,"_SEG_",$I285,"_PROV_",$D285),Catalogo_Precios,AI$8,FALSE))</f>
        <v>960</v>
      </c>
      <c r="AJ285" s="57">
        <f t="shared" ref="AJ285" si="3347">IF(OR(ISERROR(VLOOKUP(CONCATENATE("ALI_",$C285,"_SEG_",$I285,"_PROV_",$D285),Catalogo_Precios,AJ$8,FALSE)),N285=0),0,VLOOKUP(CONCATENATE("ALI_",$C285,"_SEG_",$I285,"_PROV_",$D285),Catalogo_Precios,AJ$8,FALSE))</f>
        <v>1440</v>
      </c>
      <c r="AK285" s="57">
        <f t="shared" ref="AK285" si="3348">IF(OR(ISERROR(VLOOKUP(CONCATENATE("ALI_",$C285,"_SEG_",$I285,"_PROV_",$D285),Catalogo_Precios,AK$8,FALSE)),O285=0),0,VLOOKUP(CONCATENATE("ALI_",$C285,"_SEG_",$I285,"_PROV_",$D285),Catalogo_Precios,AK$8,FALSE))</f>
        <v>1440</v>
      </c>
      <c r="AL285" s="53"/>
      <c r="AM285" s="59" t="str">
        <f t="shared" si="3137"/>
        <v>ALI_87_SEG_7</v>
      </c>
      <c r="AN285" s="59" t="str">
        <f t="shared" si="3138"/>
        <v>ALI_87_SEG_7_VAL_3260160</v>
      </c>
      <c r="AO285" s="60">
        <f t="shared" ref="AO285" si="3349">IF(OR(AB285="",AB285=0),0,COUNTIF(Codificacion,AM285))</f>
        <v>2</v>
      </c>
      <c r="AP285" s="61">
        <f t="array" ref="AP285">MIN(IF(Codificacion=AM285,Total_Cotizacion,""))</f>
        <v>3260160</v>
      </c>
      <c r="AQ285" s="62" t="b">
        <f t="shared" si="3140"/>
        <v>1</v>
      </c>
      <c r="AR285" s="51" t="str">
        <f t="shared" ref="AR285" si="3350">IF(COUNTIF(Codificacion2,CONCATENATE(AM285,"_VAL_",AB285))&gt;1,"Empate","")</f>
        <v>Empate</v>
      </c>
      <c r="AS285" s="63" t="s">
        <v>78</v>
      </c>
      <c r="AT285" s="59" t="str">
        <f t="shared" si="3142"/>
        <v>ALI_87_SEG_7_x</v>
      </c>
      <c r="AU285" s="63">
        <f t="shared" ref="AU285" si="3351">IF(AND(COUNTIF(Codificacion3,AT285)&lt;AO285),1,COUNTIF(Codificacion3,AT285))</f>
        <v>1</v>
      </c>
      <c r="AV285" s="62" t="str">
        <f t="shared" si="3144"/>
        <v>Cotizacion Seleccionada</v>
      </c>
      <c r="AW285" s="53"/>
      <c r="AX285" s="51" t="str">
        <f t="shared" si="3145"/>
        <v>ALI_87_SEG_7VERDADERO</v>
      </c>
      <c r="AY285" s="51">
        <f t="shared" si="3126"/>
        <v>2</v>
      </c>
      <c r="AZ285" s="64" t="b">
        <f t="shared" si="3146"/>
        <v>1</v>
      </c>
    </row>
    <row r="286" spans="1:52" x14ac:dyDescent="0.2">
      <c r="A286" s="50" t="str">
        <f t="shared" si="778"/>
        <v>ALI_87_SEG_8</v>
      </c>
      <c r="B286" s="51" t="s">
        <v>54</v>
      </c>
      <c r="C286" s="52">
        <v>87</v>
      </c>
      <c r="D286" s="52">
        <f t="shared" ref="D286" si="3352">IF(ISERROR(VLOOKUP(E286,Proveedores,2,FALSE)),"",VLOOKUP(E286,Proveedores,2,FALSE))</f>
        <v>2087</v>
      </c>
      <c r="E286" s="53" t="s">
        <v>55</v>
      </c>
      <c r="F286" s="54">
        <v>541</v>
      </c>
      <c r="G286" s="53" t="s">
        <v>56</v>
      </c>
      <c r="H286" s="53" t="s">
        <v>80</v>
      </c>
      <c r="I286" s="52">
        <v>8</v>
      </c>
      <c r="J286" s="53" t="s">
        <v>58</v>
      </c>
      <c r="K286" s="55">
        <v>44835</v>
      </c>
      <c r="L286" s="56">
        <v>1268</v>
      </c>
      <c r="M286" s="56">
        <v>1540</v>
      </c>
      <c r="N286" s="56">
        <v>714</v>
      </c>
      <c r="O286" s="56">
        <v>21</v>
      </c>
      <c r="P286" s="57">
        <v>480</v>
      </c>
      <c r="Q286" s="58">
        <v>0</v>
      </c>
      <c r="R286" s="57">
        <v>480</v>
      </c>
      <c r="S286" s="57">
        <v>960</v>
      </c>
      <c r="T286" s="58">
        <v>0</v>
      </c>
      <c r="U286" s="57">
        <v>960</v>
      </c>
      <c r="V286" s="57">
        <v>1440</v>
      </c>
      <c r="W286" s="58">
        <v>0</v>
      </c>
      <c r="X286" s="57">
        <v>1440</v>
      </c>
      <c r="Y286" s="57">
        <v>1440</v>
      </c>
      <c r="Z286" s="58">
        <v>0</v>
      </c>
      <c r="AA286" s="57">
        <v>1440</v>
      </c>
      <c r="AB286" s="57">
        <v>3145440</v>
      </c>
      <c r="AC286" s="53" t="str">
        <f t="shared" si="3128"/>
        <v>Registro Valido</v>
      </c>
      <c r="AD286" s="57">
        <f t="shared" ref="AD286" si="3353">IF(OR(ISERROR(VLOOKUP(CONCATENATE("ALI_",$C286,"_SEG_",$I286,"_PROV_",$D286),Catalogo_Precios,AD$8,FALSE)),L286=0),0,VLOOKUP(CONCATENATE("ALI_",$C286,"_SEG_",$I286,"_PROV_",$D286),Catalogo_Precios,AD$8,FALSE))</f>
        <v>480</v>
      </c>
      <c r="AE286" s="57">
        <f t="shared" ref="AE286" si="3354">IF(OR(ISERROR(VLOOKUP(CONCATENATE("ALI_",$C286,"_SEG_",$I286,"_PROV_",$D286),Catalogo_Precios,AE$8,FALSE)),M286=0),0,VLOOKUP(CONCATENATE("ALI_",$C286,"_SEG_",$I286,"_PROV_",$D286),Catalogo_Precios,AE$8,FALSE))</f>
        <v>960</v>
      </c>
      <c r="AF286" s="57">
        <f t="shared" ref="AF286" si="3355">IF(OR(ISERROR(VLOOKUP(CONCATENATE("ALI_",$C286,"_SEG_",$I286,"_PROV_",$D286),Catalogo_Precios,AF$8,FALSE)),N286=0),0,VLOOKUP(CONCATENATE("ALI_",$C286,"_SEG_",$I286,"_PROV_",$D286),Catalogo_Precios,AF$8,FALSE))</f>
        <v>1440</v>
      </c>
      <c r="AG286" s="57">
        <f t="shared" ref="AG286" si="3356">IF(OR(ISERROR(VLOOKUP(CONCATENATE("ALI_",$C286,"_SEG_",$I286,"_PROV_",$D286),Catalogo_Precios,AG$8,FALSE)),O286=0),0,VLOOKUP(CONCATENATE("ALI_",$C286,"_SEG_",$I286,"_PROV_",$D286),Catalogo_Precios,AG$8,FALSE))</f>
        <v>1440</v>
      </c>
      <c r="AH286" s="57">
        <f t="shared" ref="AH286" si="3357">IF(OR(ISERROR(VLOOKUP(CONCATENATE("ALI_",$C286,"_SEG_",$I286,"_PROV_",$D286),Catalogo_Precios,AH$8,FALSE)),L286=0),0,VLOOKUP(CONCATENATE("ALI_",$C286,"_SEG_",$I286,"_PROV_",$D286),Catalogo_Precios,AH$8,FALSE))</f>
        <v>480</v>
      </c>
      <c r="AI286" s="57">
        <f t="shared" ref="AI286" si="3358">IF(OR(ISERROR(VLOOKUP(CONCATENATE("ALI_",$C286,"_SEG_",$I286,"_PROV_",$D286),Catalogo_Precios,AI$8,FALSE)),M286=0),0,VLOOKUP(CONCATENATE("ALI_",$C286,"_SEG_",$I286,"_PROV_",$D286),Catalogo_Precios,AI$8,FALSE))</f>
        <v>960</v>
      </c>
      <c r="AJ286" s="57">
        <f t="shared" ref="AJ286" si="3359">IF(OR(ISERROR(VLOOKUP(CONCATENATE("ALI_",$C286,"_SEG_",$I286,"_PROV_",$D286),Catalogo_Precios,AJ$8,FALSE)),N286=0),0,VLOOKUP(CONCATENATE("ALI_",$C286,"_SEG_",$I286,"_PROV_",$D286),Catalogo_Precios,AJ$8,FALSE))</f>
        <v>1440</v>
      </c>
      <c r="AK286" s="57">
        <f t="shared" ref="AK286" si="3360">IF(OR(ISERROR(VLOOKUP(CONCATENATE("ALI_",$C286,"_SEG_",$I286,"_PROV_",$D286),Catalogo_Precios,AK$8,FALSE)),O286=0),0,VLOOKUP(CONCATENATE("ALI_",$C286,"_SEG_",$I286,"_PROV_",$D286),Catalogo_Precios,AK$8,FALSE))</f>
        <v>1440</v>
      </c>
      <c r="AL286" s="53"/>
      <c r="AM286" s="59" t="str">
        <f t="shared" si="3137"/>
        <v>ALI_87_SEG_8</v>
      </c>
      <c r="AN286" s="59" t="str">
        <f t="shared" si="3138"/>
        <v>ALI_87_SEG_8_VAL_3145440</v>
      </c>
      <c r="AO286" s="60">
        <f t="shared" ref="AO286" si="3361">IF(OR(AB286="",AB286=0),0,COUNTIF(Codificacion,AM286))</f>
        <v>2</v>
      </c>
      <c r="AP286" s="61">
        <f t="array" ref="AP286">MIN(IF(Codificacion=AM286,Total_Cotizacion,""))</f>
        <v>3145440</v>
      </c>
      <c r="AQ286" s="62" t="b">
        <f t="shared" si="3140"/>
        <v>1</v>
      </c>
      <c r="AR286" s="51" t="str">
        <f t="shared" ref="AR286" si="3362">IF(COUNTIF(Codificacion2,CONCATENATE(AM286,"_VAL_",AB286))&gt;1,"Empate","")</f>
        <v>Empate</v>
      </c>
      <c r="AS286" s="63" t="s">
        <v>78</v>
      </c>
      <c r="AT286" s="59" t="str">
        <f t="shared" si="3142"/>
        <v>ALI_87_SEG_8_x</v>
      </c>
      <c r="AU286" s="63">
        <f t="shared" ref="AU286" si="3363">IF(AND(COUNTIF(Codificacion3,AT286)&lt;AO286),1,COUNTIF(Codificacion3,AT286))</f>
        <v>1</v>
      </c>
      <c r="AV286" s="62" t="str">
        <f t="shared" si="3144"/>
        <v>Cotizacion Seleccionada</v>
      </c>
      <c r="AW286" s="53"/>
      <c r="AX286" s="51" t="str">
        <f t="shared" si="3145"/>
        <v>ALI_87_SEG_8VERDADERO</v>
      </c>
      <c r="AY286" s="51">
        <f t="shared" si="3126"/>
        <v>2</v>
      </c>
      <c r="AZ286" s="64" t="b">
        <f t="shared" si="3146"/>
        <v>1</v>
      </c>
    </row>
    <row r="287" spans="1:52" x14ac:dyDescent="0.2">
      <c r="A287" s="50" t="str">
        <f t="shared" si="778"/>
        <v>ALI_87_SEG_9</v>
      </c>
      <c r="B287" s="51" t="s">
        <v>54</v>
      </c>
      <c r="C287" s="52">
        <v>87</v>
      </c>
      <c r="D287" s="52">
        <f t="shared" ref="D287" si="3364">IF(ISERROR(VLOOKUP(E287,Proveedores,2,FALSE)),"",VLOOKUP(E287,Proveedores,2,FALSE))</f>
        <v>2087</v>
      </c>
      <c r="E287" s="53" t="s">
        <v>55</v>
      </c>
      <c r="F287" s="54">
        <v>542</v>
      </c>
      <c r="G287" s="53" t="s">
        <v>56</v>
      </c>
      <c r="H287" s="53" t="s">
        <v>80</v>
      </c>
      <c r="I287" s="52">
        <v>9</v>
      </c>
      <c r="J287" s="53" t="s">
        <v>58</v>
      </c>
      <c r="K287" s="55">
        <v>44835</v>
      </c>
      <c r="L287" s="56">
        <v>1282</v>
      </c>
      <c r="M287" s="56">
        <v>1556</v>
      </c>
      <c r="N287" s="56">
        <v>722</v>
      </c>
      <c r="O287" s="56">
        <v>21</v>
      </c>
      <c r="P287" s="57">
        <v>480</v>
      </c>
      <c r="Q287" s="58">
        <v>0</v>
      </c>
      <c r="R287" s="57">
        <v>480</v>
      </c>
      <c r="S287" s="57">
        <v>960</v>
      </c>
      <c r="T287" s="58">
        <v>0</v>
      </c>
      <c r="U287" s="57">
        <v>960</v>
      </c>
      <c r="V287" s="57">
        <v>1440</v>
      </c>
      <c r="W287" s="58">
        <v>0</v>
      </c>
      <c r="X287" s="57">
        <v>1440</v>
      </c>
      <c r="Y287" s="57">
        <v>1440</v>
      </c>
      <c r="Z287" s="58">
        <v>0</v>
      </c>
      <c r="AA287" s="57">
        <v>1440</v>
      </c>
      <c r="AB287" s="57">
        <v>3179040</v>
      </c>
      <c r="AC287" s="53" t="str">
        <f t="shared" si="3128"/>
        <v>Registro Valido</v>
      </c>
      <c r="AD287" s="57">
        <f t="shared" ref="AD287" si="3365">IF(OR(ISERROR(VLOOKUP(CONCATENATE("ALI_",$C287,"_SEG_",$I287,"_PROV_",$D287),Catalogo_Precios,AD$8,FALSE)),L287=0),0,VLOOKUP(CONCATENATE("ALI_",$C287,"_SEG_",$I287,"_PROV_",$D287),Catalogo_Precios,AD$8,FALSE))</f>
        <v>480</v>
      </c>
      <c r="AE287" s="57">
        <f t="shared" ref="AE287" si="3366">IF(OR(ISERROR(VLOOKUP(CONCATENATE("ALI_",$C287,"_SEG_",$I287,"_PROV_",$D287),Catalogo_Precios,AE$8,FALSE)),M287=0),0,VLOOKUP(CONCATENATE("ALI_",$C287,"_SEG_",$I287,"_PROV_",$D287),Catalogo_Precios,AE$8,FALSE))</f>
        <v>960</v>
      </c>
      <c r="AF287" s="57">
        <f t="shared" ref="AF287" si="3367">IF(OR(ISERROR(VLOOKUP(CONCATENATE("ALI_",$C287,"_SEG_",$I287,"_PROV_",$D287),Catalogo_Precios,AF$8,FALSE)),N287=0),0,VLOOKUP(CONCATENATE("ALI_",$C287,"_SEG_",$I287,"_PROV_",$D287),Catalogo_Precios,AF$8,FALSE))</f>
        <v>1440</v>
      </c>
      <c r="AG287" s="57">
        <f t="shared" ref="AG287" si="3368">IF(OR(ISERROR(VLOOKUP(CONCATENATE("ALI_",$C287,"_SEG_",$I287,"_PROV_",$D287),Catalogo_Precios,AG$8,FALSE)),O287=0),0,VLOOKUP(CONCATENATE("ALI_",$C287,"_SEG_",$I287,"_PROV_",$D287),Catalogo_Precios,AG$8,FALSE))</f>
        <v>1440</v>
      </c>
      <c r="AH287" s="57">
        <f t="shared" ref="AH287" si="3369">IF(OR(ISERROR(VLOOKUP(CONCATENATE("ALI_",$C287,"_SEG_",$I287,"_PROV_",$D287),Catalogo_Precios,AH$8,FALSE)),L287=0),0,VLOOKUP(CONCATENATE("ALI_",$C287,"_SEG_",$I287,"_PROV_",$D287),Catalogo_Precios,AH$8,FALSE))</f>
        <v>480</v>
      </c>
      <c r="AI287" s="57">
        <f t="shared" ref="AI287" si="3370">IF(OR(ISERROR(VLOOKUP(CONCATENATE("ALI_",$C287,"_SEG_",$I287,"_PROV_",$D287),Catalogo_Precios,AI$8,FALSE)),M287=0),0,VLOOKUP(CONCATENATE("ALI_",$C287,"_SEG_",$I287,"_PROV_",$D287),Catalogo_Precios,AI$8,FALSE))</f>
        <v>960</v>
      </c>
      <c r="AJ287" s="57">
        <f t="shared" ref="AJ287" si="3371">IF(OR(ISERROR(VLOOKUP(CONCATENATE("ALI_",$C287,"_SEG_",$I287,"_PROV_",$D287),Catalogo_Precios,AJ$8,FALSE)),N287=0),0,VLOOKUP(CONCATENATE("ALI_",$C287,"_SEG_",$I287,"_PROV_",$D287),Catalogo_Precios,AJ$8,FALSE))</f>
        <v>1440</v>
      </c>
      <c r="AK287" s="57">
        <f t="shared" ref="AK287" si="3372">IF(OR(ISERROR(VLOOKUP(CONCATENATE("ALI_",$C287,"_SEG_",$I287,"_PROV_",$D287),Catalogo_Precios,AK$8,FALSE)),O287=0),0,VLOOKUP(CONCATENATE("ALI_",$C287,"_SEG_",$I287,"_PROV_",$D287),Catalogo_Precios,AK$8,FALSE))</f>
        <v>1440</v>
      </c>
      <c r="AL287" s="53"/>
      <c r="AM287" s="59" t="str">
        <f t="shared" si="3137"/>
        <v>ALI_87_SEG_9</v>
      </c>
      <c r="AN287" s="59" t="str">
        <f t="shared" si="3138"/>
        <v>ALI_87_SEG_9_VAL_3179040</v>
      </c>
      <c r="AO287" s="60">
        <f t="shared" ref="AO287" si="3373">IF(OR(AB287="",AB287=0),0,COUNTIF(Codificacion,AM287))</f>
        <v>2</v>
      </c>
      <c r="AP287" s="61">
        <f t="array" ref="AP287">MIN(IF(Codificacion=AM287,Total_Cotizacion,""))</f>
        <v>3179040</v>
      </c>
      <c r="AQ287" s="62" t="b">
        <f t="shared" si="3140"/>
        <v>1</v>
      </c>
      <c r="AR287" s="51" t="str">
        <f t="shared" ref="AR287" si="3374">IF(COUNTIF(Codificacion2,CONCATENATE(AM287,"_VAL_",AB287))&gt;1,"Empate","")</f>
        <v>Empate</v>
      </c>
      <c r="AS287" s="63" t="s">
        <v>78</v>
      </c>
      <c r="AT287" s="59" t="str">
        <f t="shared" si="3142"/>
        <v>ALI_87_SEG_9_x</v>
      </c>
      <c r="AU287" s="63">
        <f t="shared" ref="AU287" si="3375">IF(AND(COUNTIF(Codificacion3,AT287)&lt;AO287),1,COUNTIF(Codificacion3,AT287))</f>
        <v>1</v>
      </c>
      <c r="AV287" s="62" t="str">
        <f t="shared" si="3144"/>
        <v>Cotizacion Seleccionada</v>
      </c>
      <c r="AW287" s="53"/>
      <c r="AX287" s="51" t="str">
        <f t="shared" si="3145"/>
        <v>ALI_87_SEG_9VERDADERO</v>
      </c>
      <c r="AY287" s="51">
        <f t="shared" si="3126"/>
        <v>2</v>
      </c>
      <c r="AZ287" s="64" t="b">
        <f t="shared" si="3146"/>
        <v>1</v>
      </c>
    </row>
    <row r="288" spans="1:52" x14ac:dyDescent="0.2">
      <c r="A288" s="50" t="str">
        <f t="shared" si="778"/>
        <v>ALI_87_SEG_10</v>
      </c>
      <c r="B288" s="51" t="s">
        <v>54</v>
      </c>
      <c r="C288" s="52">
        <v>87</v>
      </c>
      <c r="D288" s="52">
        <f t="shared" ref="D288" si="3376">IF(ISERROR(VLOOKUP(E288,Proveedores,2,FALSE)),"",VLOOKUP(E288,Proveedores,2,FALSE))</f>
        <v>2087</v>
      </c>
      <c r="E288" s="53" t="s">
        <v>55</v>
      </c>
      <c r="F288" s="54">
        <v>543</v>
      </c>
      <c r="G288" s="53" t="s">
        <v>56</v>
      </c>
      <c r="H288" s="53" t="s">
        <v>80</v>
      </c>
      <c r="I288" s="52">
        <v>10</v>
      </c>
      <c r="J288" s="53" t="s">
        <v>58</v>
      </c>
      <c r="K288" s="55">
        <v>44835</v>
      </c>
      <c r="L288" s="56">
        <v>1284</v>
      </c>
      <c r="M288" s="56">
        <v>1559</v>
      </c>
      <c r="N288" s="56">
        <v>723</v>
      </c>
      <c r="O288" s="56">
        <v>21</v>
      </c>
      <c r="P288" s="57">
        <v>480</v>
      </c>
      <c r="Q288" s="58">
        <v>0</v>
      </c>
      <c r="R288" s="57">
        <v>480</v>
      </c>
      <c r="S288" s="57">
        <v>960</v>
      </c>
      <c r="T288" s="58">
        <v>0</v>
      </c>
      <c r="U288" s="57">
        <v>960</v>
      </c>
      <c r="V288" s="57">
        <v>1440</v>
      </c>
      <c r="W288" s="58">
        <v>0</v>
      </c>
      <c r="X288" s="57">
        <v>1440</v>
      </c>
      <c r="Y288" s="57">
        <v>1440</v>
      </c>
      <c r="Z288" s="58">
        <v>0</v>
      </c>
      <c r="AA288" s="57">
        <v>1440</v>
      </c>
      <c r="AB288" s="57">
        <v>3184320</v>
      </c>
      <c r="AC288" s="53" t="str">
        <f t="shared" si="3128"/>
        <v>Registro Valido</v>
      </c>
      <c r="AD288" s="57">
        <f t="shared" ref="AD288" si="3377">IF(OR(ISERROR(VLOOKUP(CONCATENATE("ALI_",$C288,"_SEG_",$I288,"_PROV_",$D288),Catalogo_Precios,AD$8,FALSE)),L288=0),0,VLOOKUP(CONCATENATE("ALI_",$C288,"_SEG_",$I288,"_PROV_",$D288),Catalogo_Precios,AD$8,FALSE))</f>
        <v>480</v>
      </c>
      <c r="AE288" s="57">
        <f t="shared" ref="AE288" si="3378">IF(OR(ISERROR(VLOOKUP(CONCATENATE("ALI_",$C288,"_SEG_",$I288,"_PROV_",$D288),Catalogo_Precios,AE$8,FALSE)),M288=0),0,VLOOKUP(CONCATENATE("ALI_",$C288,"_SEG_",$I288,"_PROV_",$D288),Catalogo_Precios,AE$8,FALSE))</f>
        <v>960</v>
      </c>
      <c r="AF288" s="57">
        <f t="shared" ref="AF288" si="3379">IF(OR(ISERROR(VLOOKUP(CONCATENATE("ALI_",$C288,"_SEG_",$I288,"_PROV_",$D288),Catalogo_Precios,AF$8,FALSE)),N288=0),0,VLOOKUP(CONCATENATE("ALI_",$C288,"_SEG_",$I288,"_PROV_",$D288),Catalogo_Precios,AF$8,FALSE))</f>
        <v>1440</v>
      </c>
      <c r="AG288" s="57">
        <f t="shared" ref="AG288" si="3380">IF(OR(ISERROR(VLOOKUP(CONCATENATE("ALI_",$C288,"_SEG_",$I288,"_PROV_",$D288),Catalogo_Precios,AG$8,FALSE)),O288=0),0,VLOOKUP(CONCATENATE("ALI_",$C288,"_SEG_",$I288,"_PROV_",$D288),Catalogo_Precios,AG$8,FALSE))</f>
        <v>1440</v>
      </c>
      <c r="AH288" s="57">
        <f t="shared" ref="AH288" si="3381">IF(OR(ISERROR(VLOOKUP(CONCATENATE("ALI_",$C288,"_SEG_",$I288,"_PROV_",$D288),Catalogo_Precios,AH$8,FALSE)),L288=0),0,VLOOKUP(CONCATENATE("ALI_",$C288,"_SEG_",$I288,"_PROV_",$D288),Catalogo_Precios,AH$8,FALSE))</f>
        <v>480</v>
      </c>
      <c r="AI288" s="57">
        <f t="shared" ref="AI288" si="3382">IF(OR(ISERROR(VLOOKUP(CONCATENATE("ALI_",$C288,"_SEG_",$I288,"_PROV_",$D288),Catalogo_Precios,AI$8,FALSE)),M288=0),0,VLOOKUP(CONCATENATE("ALI_",$C288,"_SEG_",$I288,"_PROV_",$D288),Catalogo_Precios,AI$8,FALSE))</f>
        <v>960</v>
      </c>
      <c r="AJ288" s="57">
        <f t="shared" ref="AJ288" si="3383">IF(OR(ISERROR(VLOOKUP(CONCATENATE("ALI_",$C288,"_SEG_",$I288,"_PROV_",$D288),Catalogo_Precios,AJ$8,FALSE)),N288=0),0,VLOOKUP(CONCATENATE("ALI_",$C288,"_SEG_",$I288,"_PROV_",$D288),Catalogo_Precios,AJ$8,FALSE))</f>
        <v>1440</v>
      </c>
      <c r="AK288" s="57">
        <f t="shared" ref="AK288" si="3384">IF(OR(ISERROR(VLOOKUP(CONCATENATE("ALI_",$C288,"_SEG_",$I288,"_PROV_",$D288),Catalogo_Precios,AK$8,FALSE)),O288=0),0,VLOOKUP(CONCATENATE("ALI_",$C288,"_SEG_",$I288,"_PROV_",$D288),Catalogo_Precios,AK$8,FALSE))</f>
        <v>1440</v>
      </c>
      <c r="AL288" s="53"/>
      <c r="AM288" s="59" t="str">
        <f t="shared" si="3137"/>
        <v>ALI_87_SEG_10</v>
      </c>
      <c r="AN288" s="59" t="str">
        <f t="shared" si="3138"/>
        <v>ALI_87_SEG_10_VAL_3184320</v>
      </c>
      <c r="AO288" s="60">
        <f t="shared" ref="AO288" si="3385">IF(OR(AB288="",AB288=0),0,COUNTIF(Codificacion,AM288))</f>
        <v>2</v>
      </c>
      <c r="AP288" s="61">
        <f t="array" ref="AP288">MIN(IF(Codificacion=AM288,Total_Cotizacion,""))</f>
        <v>3184320</v>
      </c>
      <c r="AQ288" s="62" t="b">
        <f t="shared" si="3140"/>
        <v>1</v>
      </c>
      <c r="AR288" s="51" t="str">
        <f t="shared" ref="AR288" si="3386">IF(COUNTIF(Codificacion2,CONCATENATE(AM288,"_VAL_",AB288))&gt;1,"Empate","")</f>
        <v>Empate</v>
      </c>
      <c r="AS288" s="63" t="s">
        <v>78</v>
      </c>
      <c r="AT288" s="59" t="str">
        <f t="shared" si="3142"/>
        <v>ALI_87_SEG_10_x</v>
      </c>
      <c r="AU288" s="63">
        <f t="shared" ref="AU288" si="3387">IF(AND(COUNTIF(Codificacion3,AT288)&lt;AO288),1,COUNTIF(Codificacion3,AT288))</f>
        <v>1</v>
      </c>
      <c r="AV288" s="62" t="str">
        <f t="shared" si="3144"/>
        <v>Cotizacion Seleccionada</v>
      </c>
      <c r="AW288" s="53"/>
      <c r="AX288" s="51" t="str">
        <f t="shared" si="3145"/>
        <v>ALI_87_SEG_10VERDADERO</v>
      </c>
      <c r="AY288" s="51">
        <f t="shared" si="3126"/>
        <v>2</v>
      </c>
      <c r="AZ288" s="64" t="b">
        <f t="shared" si="3146"/>
        <v>1</v>
      </c>
    </row>
    <row r="289" spans="1:52" x14ac:dyDescent="0.2">
      <c r="A289" s="50" t="str">
        <f t="shared" si="778"/>
        <v>ALI_87_SEG_11</v>
      </c>
      <c r="B289" s="51" t="s">
        <v>54</v>
      </c>
      <c r="C289" s="52">
        <v>87</v>
      </c>
      <c r="D289" s="52">
        <f t="shared" ref="D289" si="3388">IF(ISERROR(VLOOKUP(E289,Proveedores,2,FALSE)),"",VLOOKUP(E289,Proveedores,2,FALSE))</f>
        <v>2087</v>
      </c>
      <c r="E289" s="53" t="s">
        <v>55</v>
      </c>
      <c r="F289" s="54">
        <v>544</v>
      </c>
      <c r="G289" s="53" t="s">
        <v>56</v>
      </c>
      <c r="H289" s="53" t="s">
        <v>80</v>
      </c>
      <c r="I289" s="52">
        <v>11</v>
      </c>
      <c r="J289" s="53" t="s">
        <v>58</v>
      </c>
      <c r="K289" s="55">
        <v>44835</v>
      </c>
      <c r="L289" s="56">
        <v>1264</v>
      </c>
      <c r="M289" s="56">
        <v>1535</v>
      </c>
      <c r="N289" s="56">
        <v>712</v>
      </c>
      <c r="O289" s="56">
        <v>21</v>
      </c>
      <c r="P289" s="57">
        <v>480</v>
      </c>
      <c r="Q289" s="58">
        <v>0</v>
      </c>
      <c r="R289" s="57">
        <v>480</v>
      </c>
      <c r="S289" s="57">
        <v>960</v>
      </c>
      <c r="T289" s="58">
        <v>0</v>
      </c>
      <c r="U289" s="57">
        <v>960</v>
      </c>
      <c r="V289" s="57">
        <v>1440</v>
      </c>
      <c r="W289" s="58">
        <v>0</v>
      </c>
      <c r="X289" s="57">
        <v>1440</v>
      </c>
      <c r="Y289" s="57">
        <v>1440</v>
      </c>
      <c r="Z289" s="58">
        <v>0</v>
      </c>
      <c r="AA289" s="57">
        <v>1440</v>
      </c>
      <c r="AB289" s="57">
        <v>3135840</v>
      </c>
      <c r="AC289" s="53" t="str">
        <f t="shared" si="3128"/>
        <v>Registro Valido</v>
      </c>
      <c r="AD289" s="57">
        <f t="shared" ref="AD289" si="3389">IF(OR(ISERROR(VLOOKUP(CONCATENATE("ALI_",$C289,"_SEG_",$I289,"_PROV_",$D289),Catalogo_Precios,AD$8,FALSE)),L289=0),0,VLOOKUP(CONCATENATE("ALI_",$C289,"_SEG_",$I289,"_PROV_",$D289),Catalogo_Precios,AD$8,FALSE))</f>
        <v>480</v>
      </c>
      <c r="AE289" s="57">
        <f t="shared" ref="AE289" si="3390">IF(OR(ISERROR(VLOOKUP(CONCATENATE("ALI_",$C289,"_SEG_",$I289,"_PROV_",$D289),Catalogo_Precios,AE$8,FALSE)),M289=0),0,VLOOKUP(CONCATENATE("ALI_",$C289,"_SEG_",$I289,"_PROV_",$D289),Catalogo_Precios,AE$8,FALSE))</f>
        <v>960</v>
      </c>
      <c r="AF289" s="57">
        <f t="shared" ref="AF289" si="3391">IF(OR(ISERROR(VLOOKUP(CONCATENATE("ALI_",$C289,"_SEG_",$I289,"_PROV_",$D289),Catalogo_Precios,AF$8,FALSE)),N289=0),0,VLOOKUP(CONCATENATE("ALI_",$C289,"_SEG_",$I289,"_PROV_",$D289),Catalogo_Precios,AF$8,FALSE))</f>
        <v>1440</v>
      </c>
      <c r="AG289" s="57">
        <f t="shared" ref="AG289" si="3392">IF(OR(ISERROR(VLOOKUP(CONCATENATE("ALI_",$C289,"_SEG_",$I289,"_PROV_",$D289),Catalogo_Precios,AG$8,FALSE)),O289=0),0,VLOOKUP(CONCATENATE("ALI_",$C289,"_SEG_",$I289,"_PROV_",$D289),Catalogo_Precios,AG$8,FALSE))</f>
        <v>1440</v>
      </c>
      <c r="AH289" s="57">
        <f t="shared" ref="AH289" si="3393">IF(OR(ISERROR(VLOOKUP(CONCATENATE("ALI_",$C289,"_SEG_",$I289,"_PROV_",$D289),Catalogo_Precios,AH$8,FALSE)),L289=0),0,VLOOKUP(CONCATENATE("ALI_",$C289,"_SEG_",$I289,"_PROV_",$D289),Catalogo_Precios,AH$8,FALSE))</f>
        <v>480</v>
      </c>
      <c r="AI289" s="57">
        <f t="shared" ref="AI289" si="3394">IF(OR(ISERROR(VLOOKUP(CONCATENATE("ALI_",$C289,"_SEG_",$I289,"_PROV_",$D289),Catalogo_Precios,AI$8,FALSE)),M289=0),0,VLOOKUP(CONCATENATE("ALI_",$C289,"_SEG_",$I289,"_PROV_",$D289),Catalogo_Precios,AI$8,FALSE))</f>
        <v>960</v>
      </c>
      <c r="AJ289" s="57">
        <f t="shared" ref="AJ289" si="3395">IF(OR(ISERROR(VLOOKUP(CONCATENATE("ALI_",$C289,"_SEG_",$I289,"_PROV_",$D289),Catalogo_Precios,AJ$8,FALSE)),N289=0),0,VLOOKUP(CONCATENATE("ALI_",$C289,"_SEG_",$I289,"_PROV_",$D289),Catalogo_Precios,AJ$8,FALSE))</f>
        <v>1440</v>
      </c>
      <c r="AK289" s="57">
        <f t="shared" ref="AK289" si="3396">IF(OR(ISERROR(VLOOKUP(CONCATENATE("ALI_",$C289,"_SEG_",$I289,"_PROV_",$D289),Catalogo_Precios,AK$8,FALSE)),O289=0),0,VLOOKUP(CONCATENATE("ALI_",$C289,"_SEG_",$I289,"_PROV_",$D289),Catalogo_Precios,AK$8,FALSE))</f>
        <v>1440</v>
      </c>
      <c r="AL289" s="53"/>
      <c r="AM289" s="59" t="str">
        <f t="shared" si="3137"/>
        <v>ALI_87_SEG_11</v>
      </c>
      <c r="AN289" s="59" t="str">
        <f t="shared" si="3138"/>
        <v>ALI_87_SEG_11_VAL_3135840</v>
      </c>
      <c r="AO289" s="60">
        <f t="shared" ref="AO289" si="3397">IF(OR(AB289="",AB289=0),0,COUNTIF(Codificacion,AM289))</f>
        <v>2</v>
      </c>
      <c r="AP289" s="61">
        <f t="array" ref="AP289">MIN(IF(Codificacion=AM289,Total_Cotizacion,""))</f>
        <v>3135840</v>
      </c>
      <c r="AQ289" s="62" t="b">
        <f t="shared" si="3140"/>
        <v>1</v>
      </c>
      <c r="AR289" s="51" t="str">
        <f t="shared" ref="AR289" si="3398">IF(COUNTIF(Codificacion2,CONCATENATE(AM289,"_VAL_",AB289))&gt;1,"Empate","")</f>
        <v>Empate</v>
      </c>
      <c r="AS289" s="63" t="s">
        <v>78</v>
      </c>
      <c r="AT289" s="59" t="str">
        <f t="shared" si="3142"/>
        <v>ALI_87_SEG_11_x</v>
      </c>
      <c r="AU289" s="63">
        <f t="shared" ref="AU289" si="3399">IF(AND(COUNTIF(Codificacion3,AT289)&lt;AO289),1,COUNTIF(Codificacion3,AT289))</f>
        <v>1</v>
      </c>
      <c r="AV289" s="62" t="str">
        <f t="shared" si="3144"/>
        <v>Cotizacion Seleccionada</v>
      </c>
      <c r="AW289" s="53"/>
      <c r="AX289" s="51" t="str">
        <f t="shared" si="3145"/>
        <v>ALI_87_SEG_11VERDADERO</v>
      </c>
      <c r="AY289" s="51">
        <f t="shared" si="3126"/>
        <v>2</v>
      </c>
      <c r="AZ289" s="64" t="b">
        <f t="shared" si="3146"/>
        <v>1</v>
      </c>
    </row>
    <row r="290" spans="1:52" x14ac:dyDescent="0.2">
      <c r="A290" s="50" t="str">
        <f t="shared" si="778"/>
        <v>ALI_87_SEG_12</v>
      </c>
      <c r="B290" s="51" t="s">
        <v>54</v>
      </c>
      <c r="C290" s="52">
        <v>87</v>
      </c>
      <c r="D290" s="52">
        <f t="shared" ref="D290" si="3400">IF(ISERROR(VLOOKUP(E290,Proveedores,2,FALSE)),"",VLOOKUP(E290,Proveedores,2,FALSE))</f>
        <v>2087</v>
      </c>
      <c r="E290" s="53" t="s">
        <v>55</v>
      </c>
      <c r="F290" s="54">
        <v>545</v>
      </c>
      <c r="G290" s="53" t="s">
        <v>56</v>
      </c>
      <c r="H290" s="53" t="s">
        <v>80</v>
      </c>
      <c r="I290" s="52">
        <v>12</v>
      </c>
      <c r="J290" s="53" t="s">
        <v>58</v>
      </c>
      <c r="K290" s="55">
        <v>44835</v>
      </c>
      <c r="L290" s="56">
        <v>1147</v>
      </c>
      <c r="M290" s="56">
        <v>1393</v>
      </c>
      <c r="N290" s="56">
        <v>646</v>
      </c>
      <c r="O290" s="56">
        <v>19</v>
      </c>
      <c r="P290" s="57">
        <v>480</v>
      </c>
      <c r="Q290" s="58">
        <v>0</v>
      </c>
      <c r="R290" s="57">
        <v>480</v>
      </c>
      <c r="S290" s="57">
        <v>960</v>
      </c>
      <c r="T290" s="58">
        <v>0</v>
      </c>
      <c r="U290" s="57">
        <v>960</v>
      </c>
      <c r="V290" s="57">
        <v>1440</v>
      </c>
      <c r="W290" s="58">
        <v>0</v>
      </c>
      <c r="X290" s="57">
        <v>1440</v>
      </c>
      <c r="Y290" s="57">
        <v>1440</v>
      </c>
      <c r="Z290" s="58">
        <v>0</v>
      </c>
      <c r="AA290" s="57">
        <v>1440</v>
      </c>
      <c r="AB290" s="57">
        <v>2845440</v>
      </c>
      <c r="AC290" s="53" t="str">
        <f t="shared" si="3128"/>
        <v>Registro Valido</v>
      </c>
      <c r="AD290" s="57">
        <f t="shared" ref="AD290" si="3401">IF(OR(ISERROR(VLOOKUP(CONCATENATE("ALI_",$C290,"_SEG_",$I290,"_PROV_",$D290),Catalogo_Precios,AD$8,FALSE)),L290=0),0,VLOOKUP(CONCATENATE("ALI_",$C290,"_SEG_",$I290,"_PROV_",$D290),Catalogo_Precios,AD$8,FALSE))</f>
        <v>480</v>
      </c>
      <c r="AE290" s="57">
        <f t="shared" ref="AE290" si="3402">IF(OR(ISERROR(VLOOKUP(CONCATENATE("ALI_",$C290,"_SEG_",$I290,"_PROV_",$D290),Catalogo_Precios,AE$8,FALSE)),M290=0),0,VLOOKUP(CONCATENATE("ALI_",$C290,"_SEG_",$I290,"_PROV_",$D290),Catalogo_Precios,AE$8,FALSE))</f>
        <v>960</v>
      </c>
      <c r="AF290" s="57">
        <f t="shared" ref="AF290" si="3403">IF(OR(ISERROR(VLOOKUP(CONCATENATE("ALI_",$C290,"_SEG_",$I290,"_PROV_",$D290),Catalogo_Precios,AF$8,FALSE)),N290=0),0,VLOOKUP(CONCATENATE("ALI_",$C290,"_SEG_",$I290,"_PROV_",$D290),Catalogo_Precios,AF$8,FALSE))</f>
        <v>1440</v>
      </c>
      <c r="AG290" s="57">
        <f t="shared" ref="AG290" si="3404">IF(OR(ISERROR(VLOOKUP(CONCATENATE("ALI_",$C290,"_SEG_",$I290,"_PROV_",$D290),Catalogo_Precios,AG$8,FALSE)),O290=0),0,VLOOKUP(CONCATENATE("ALI_",$C290,"_SEG_",$I290,"_PROV_",$D290),Catalogo_Precios,AG$8,FALSE))</f>
        <v>1440</v>
      </c>
      <c r="AH290" s="57">
        <f t="shared" ref="AH290" si="3405">IF(OR(ISERROR(VLOOKUP(CONCATENATE("ALI_",$C290,"_SEG_",$I290,"_PROV_",$D290),Catalogo_Precios,AH$8,FALSE)),L290=0),0,VLOOKUP(CONCATENATE("ALI_",$C290,"_SEG_",$I290,"_PROV_",$D290),Catalogo_Precios,AH$8,FALSE))</f>
        <v>480</v>
      </c>
      <c r="AI290" s="57">
        <f t="shared" ref="AI290" si="3406">IF(OR(ISERROR(VLOOKUP(CONCATENATE("ALI_",$C290,"_SEG_",$I290,"_PROV_",$D290),Catalogo_Precios,AI$8,FALSE)),M290=0),0,VLOOKUP(CONCATENATE("ALI_",$C290,"_SEG_",$I290,"_PROV_",$D290),Catalogo_Precios,AI$8,FALSE))</f>
        <v>960</v>
      </c>
      <c r="AJ290" s="57">
        <f t="shared" ref="AJ290" si="3407">IF(OR(ISERROR(VLOOKUP(CONCATENATE("ALI_",$C290,"_SEG_",$I290,"_PROV_",$D290),Catalogo_Precios,AJ$8,FALSE)),N290=0),0,VLOOKUP(CONCATENATE("ALI_",$C290,"_SEG_",$I290,"_PROV_",$D290),Catalogo_Precios,AJ$8,FALSE))</f>
        <v>1440</v>
      </c>
      <c r="AK290" s="57">
        <f t="shared" ref="AK290" si="3408">IF(OR(ISERROR(VLOOKUP(CONCATENATE("ALI_",$C290,"_SEG_",$I290,"_PROV_",$D290),Catalogo_Precios,AK$8,FALSE)),O290=0),0,VLOOKUP(CONCATENATE("ALI_",$C290,"_SEG_",$I290,"_PROV_",$D290),Catalogo_Precios,AK$8,FALSE))</f>
        <v>1440</v>
      </c>
      <c r="AL290" s="53"/>
      <c r="AM290" s="59" t="str">
        <f t="shared" si="3137"/>
        <v>ALI_87_SEG_12</v>
      </c>
      <c r="AN290" s="59" t="str">
        <f t="shared" si="3138"/>
        <v>ALI_87_SEG_12_VAL_2845440</v>
      </c>
      <c r="AO290" s="60">
        <f t="shared" ref="AO290" si="3409">IF(OR(AB290="",AB290=0),0,COUNTIF(Codificacion,AM290))</f>
        <v>2</v>
      </c>
      <c r="AP290" s="61">
        <f t="array" ref="AP290">MIN(IF(Codificacion=AM290,Total_Cotizacion,""))</f>
        <v>2845440</v>
      </c>
      <c r="AQ290" s="62" t="b">
        <f t="shared" si="3140"/>
        <v>1</v>
      </c>
      <c r="AR290" s="51" t="str">
        <f t="shared" ref="AR290" si="3410">IF(COUNTIF(Codificacion2,CONCATENATE(AM290,"_VAL_",AB290))&gt;1,"Empate","")</f>
        <v>Empate</v>
      </c>
      <c r="AS290" s="63" t="s">
        <v>78</v>
      </c>
      <c r="AT290" s="59" t="str">
        <f t="shared" si="3142"/>
        <v>ALI_87_SEG_12_x</v>
      </c>
      <c r="AU290" s="63">
        <f t="shared" ref="AU290" si="3411">IF(AND(COUNTIF(Codificacion3,AT290)&lt;AO290),1,COUNTIF(Codificacion3,AT290))</f>
        <v>1</v>
      </c>
      <c r="AV290" s="62" t="str">
        <f t="shared" si="3144"/>
        <v>Cotizacion Seleccionada</v>
      </c>
      <c r="AW290" s="53"/>
      <c r="AX290" s="51" t="str">
        <f t="shared" si="3145"/>
        <v>ALI_87_SEG_12VERDADERO</v>
      </c>
      <c r="AY290" s="51">
        <f t="shared" si="3126"/>
        <v>2</v>
      </c>
      <c r="AZ290" s="64" t="b">
        <f t="shared" si="3146"/>
        <v>1</v>
      </c>
    </row>
    <row r="291" spans="1:52" x14ac:dyDescent="0.2">
      <c r="A291" s="50" t="str">
        <f t="shared" si="778"/>
        <v>ALI_87_SEG_13</v>
      </c>
      <c r="B291" s="51" t="s">
        <v>54</v>
      </c>
      <c r="C291" s="52">
        <v>87</v>
      </c>
      <c r="D291" s="52">
        <f t="shared" ref="D291" si="3412">IF(ISERROR(VLOOKUP(E291,Proveedores,2,FALSE)),"",VLOOKUP(E291,Proveedores,2,FALSE))</f>
        <v>2087</v>
      </c>
      <c r="E291" s="53" t="s">
        <v>55</v>
      </c>
      <c r="F291" s="54">
        <v>546</v>
      </c>
      <c r="G291" s="53" t="s">
        <v>56</v>
      </c>
      <c r="H291" s="53" t="s">
        <v>80</v>
      </c>
      <c r="I291" s="52">
        <v>13</v>
      </c>
      <c r="J291" s="53" t="s">
        <v>58</v>
      </c>
      <c r="K291" s="55">
        <v>44835</v>
      </c>
      <c r="L291" s="56">
        <v>1218</v>
      </c>
      <c r="M291" s="56">
        <v>1479</v>
      </c>
      <c r="N291" s="56">
        <v>686</v>
      </c>
      <c r="O291" s="56">
        <v>20</v>
      </c>
      <c r="P291" s="57">
        <v>480</v>
      </c>
      <c r="Q291" s="58">
        <v>0</v>
      </c>
      <c r="R291" s="57">
        <v>480</v>
      </c>
      <c r="S291" s="57">
        <v>960</v>
      </c>
      <c r="T291" s="58">
        <v>0</v>
      </c>
      <c r="U291" s="57">
        <v>960</v>
      </c>
      <c r="V291" s="57">
        <v>1440</v>
      </c>
      <c r="W291" s="58">
        <v>0</v>
      </c>
      <c r="X291" s="57">
        <v>1440</v>
      </c>
      <c r="Y291" s="57">
        <v>1440</v>
      </c>
      <c r="Z291" s="58">
        <v>0</v>
      </c>
      <c r="AA291" s="57">
        <v>1440</v>
      </c>
      <c r="AB291" s="57">
        <v>3021120</v>
      </c>
      <c r="AC291" s="53" t="str">
        <f t="shared" si="3128"/>
        <v>Registro Valido</v>
      </c>
      <c r="AD291" s="57">
        <f t="shared" ref="AD291" si="3413">IF(OR(ISERROR(VLOOKUP(CONCATENATE("ALI_",$C291,"_SEG_",$I291,"_PROV_",$D291),Catalogo_Precios,AD$8,FALSE)),L291=0),0,VLOOKUP(CONCATENATE("ALI_",$C291,"_SEG_",$I291,"_PROV_",$D291),Catalogo_Precios,AD$8,FALSE))</f>
        <v>480</v>
      </c>
      <c r="AE291" s="57">
        <f t="shared" ref="AE291" si="3414">IF(OR(ISERROR(VLOOKUP(CONCATENATE("ALI_",$C291,"_SEG_",$I291,"_PROV_",$D291),Catalogo_Precios,AE$8,FALSE)),M291=0),0,VLOOKUP(CONCATENATE("ALI_",$C291,"_SEG_",$I291,"_PROV_",$D291),Catalogo_Precios,AE$8,FALSE))</f>
        <v>960</v>
      </c>
      <c r="AF291" s="57">
        <f t="shared" ref="AF291" si="3415">IF(OR(ISERROR(VLOOKUP(CONCATENATE("ALI_",$C291,"_SEG_",$I291,"_PROV_",$D291),Catalogo_Precios,AF$8,FALSE)),N291=0),0,VLOOKUP(CONCATENATE("ALI_",$C291,"_SEG_",$I291,"_PROV_",$D291),Catalogo_Precios,AF$8,FALSE))</f>
        <v>1440</v>
      </c>
      <c r="AG291" s="57">
        <f t="shared" ref="AG291" si="3416">IF(OR(ISERROR(VLOOKUP(CONCATENATE("ALI_",$C291,"_SEG_",$I291,"_PROV_",$D291),Catalogo_Precios,AG$8,FALSE)),O291=0),0,VLOOKUP(CONCATENATE("ALI_",$C291,"_SEG_",$I291,"_PROV_",$D291),Catalogo_Precios,AG$8,FALSE))</f>
        <v>1440</v>
      </c>
      <c r="AH291" s="57">
        <f t="shared" ref="AH291" si="3417">IF(OR(ISERROR(VLOOKUP(CONCATENATE("ALI_",$C291,"_SEG_",$I291,"_PROV_",$D291),Catalogo_Precios,AH$8,FALSE)),L291=0),0,VLOOKUP(CONCATENATE("ALI_",$C291,"_SEG_",$I291,"_PROV_",$D291),Catalogo_Precios,AH$8,FALSE))</f>
        <v>480</v>
      </c>
      <c r="AI291" s="57">
        <f t="shared" ref="AI291" si="3418">IF(OR(ISERROR(VLOOKUP(CONCATENATE("ALI_",$C291,"_SEG_",$I291,"_PROV_",$D291),Catalogo_Precios,AI$8,FALSE)),M291=0),0,VLOOKUP(CONCATENATE("ALI_",$C291,"_SEG_",$I291,"_PROV_",$D291),Catalogo_Precios,AI$8,FALSE))</f>
        <v>960</v>
      </c>
      <c r="AJ291" s="57">
        <f t="shared" ref="AJ291" si="3419">IF(OR(ISERROR(VLOOKUP(CONCATENATE("ALI_",$C291,"_SEG_",$I291,"_PROV_",$D291),Catalogo_Precios,AJ$8,FALSE)),N291=0),0,VLOOKUP(CONCATENATE("ALI_",$C291,"_SEG_",$I291,"_PROV_",$D291),Catalogo_Precios,AJ$8,FALSE))</f>
        <v>1440</v>
      </c>
      <c r="AK291" s="57">
        <f t="shared" ref="AK291" si="3420">IF(OR(ISERROR(VLOOKUP(CONCATENATE("ALI_",$C291,"_SEG_",$I291,"_PROV_",$D291),Catalogo_Precios,AK$8,FALSE)),O291=0),0,VLOOKUP(CONCATENATE("ALI_",$C291,"_SEG_",$I291,"_PROV_",$D291),Catalogo_Precios,AK$8,FALSE))</f>
        <v>1440</v>
      </c>
      <c r="AL291" s="53"/>
      <c r="AM291" s="59" t="str">
        <f t="shared" si="3137"/>
        <v>ALI_87_SEG_13</v>
      </c>
      <c r="AN291" s="59" t="str">
        <f t="shared" si="3138"/>
        <v>ALI_87_SEG_13_VAL_3021120</v>
      </c>
      <c r="AO291" s="60">
        <f t="shared" ref="AO291" si="3421">IF(OR(AB291="",AB291=0),0,COUNTIF(Codificacion,AM291))</f>
        <v>2</v>
      </c>
      <c r="AP291" s="61">
        <f t="array" ref="AP291">MIN(IF(Codificacion=AM291,Total_Cotizacion,""))</f>
        <v>3021120</v>
      </c>
      <c r="AQ291" s="62" t="b">
        <f t="shared" si="3140"/>
        <v>1</v>
      </c>
      <c r="AR291" s="51" t="str">
        <f t="shared" ref="AR291" si="3422">IF(COUNTIF(Codificacion2,CONCATENATE(AM291,"_VAL_",AB291))&gt;1,"Empate","")</f>
        <v>Empate</v>
      </c>
      <c r="AS291" s="63" t="s">
        <v>78</v>
      </c>
      <c r="AT291" s="59" t="str">
        <f t="shared" si="3142"/>
        <v>ALI_87_SEG_13_x</v>
      </c>
      <c r="AU291" s="63">
        <f t="shared" ref="AU291" si="3423">IF(AND(COUNTIF(Codificacion3,AT291)&lt;AO291),1,COUNTIF(Codificacion3,AT291))</f>
        <v>1</v>
      </c>
      <c r="AV291" s="62" t="str">
        <f t="shared" si="3144"/>
        <v>Cotizacion Seleccionada</v>
      </c>
      <c r="AW291" s="53"/>
      <c r="AX291" s="51" t="str">
        <f t="shared" si="3145"/>
        <v>ALI_87_SEG_13VERDADERO</v>
      </c>
      <c r="AY291" s="51">
        <f t="shared" si="3126"/>
        <v>2</v>
      </c>
      <c r="AZ291" s="64" t="b">
        <f t="shared" si="3146"/>
        <v>1</v>
      </c>
    </row>
    <row r="292" spans="1:52" x14ac:dyDescent="0.2">
      <c r="A292" s="50" t="str">
        <f t="shared" si="778"/>
        <v>ALI_87_SEG_14</v>
      </c>
      <c r="B292" s="51" t="s">
        <v>54</v>
      </c>
      <c r="C292" s="52">
        <v>87</v>
      </c>
      <c r="D292" s="52">
        <f t="shared" ref="D292" si="3424">IF(ISERROR(VLOOKUP(E292,Proveedores,2,FALSE)),"",VLOOKUP(E292,Proveedores,2,FALSE))</f>
        <v>2087</v>
      </c>
      <c r="E292" s="53" t="s">
        <v>55</v>
      </c>
      <c r="F292" s="54">
        <v>547</v>
      </c>
      <c r="G292" s="53" t="s">
        <v>56</v>
      </c>
      <c r="H292" s="53" t="s">
        <v>80</v>
      </c>
      <c r="I292" s="52">
        <v>14</v>
      </c>
      <c r="J292" s="53" t="s">
        <v>58</v>
      </c>
      <c r="K292" s="55">
        <v>44835</v>
      </c>
      <c r="L292" s="56">
        <v>1207</v>
      </c>
      <c r="M292" s="56">
        <v>1466</v>
      </c>
      <c r="N292" s="56">
        <v>680</v>
      </c>
      <c r="O292" s="56">
        <v>20</v>
      </c>
      <c r="P292" s="57">
        <v>480</v>
      </c>
      <c r="Q292" s="58">
        <v>0</v>
      </c>
      <c r="R292" s="57">
        <v>480</v>
      </c>
      <c r="S292" s="57">
        <v>960</v>
      </c>
      <c r="T292" s="58">
        <v>0</v>
      </c>
      <c r="U292" s="57">
        <v>960</v>
      </c>
      <c r="V292" s="57">
        <v>1440</v>
      </c>
      <c r="W292" s="58">
        <v>0</v>
      </c>
      <c r="X292" s="57">
        <v>1440</v>
      </c>
      <c r="Y292" s="57">
        <v>1440</v>
      </c>
      <c r="Z292" s="58">
        <v>0</v>
      </c>
      <c r="AA292" s="57">
        <v>1440</v>
      </c>
      <c r="AB292" s="57">
        <v>2994720</v>
      </c>
      <c r="AC292" s="53" t="str">
        <f t="shared" si="3128"/>
        <v>Registro Valido</v>
      </c>
      <c r="AD292" s="57">
        <f t="shared" ref="AD292" si="3425">IF(OR(ISERROR(VLOOKUP(CONCATENATE("ALI_",$C292,"_SEG_",$I292,"_PROV_",$D292),Catalogo_Precios,AD$8,FALSE)),L292=0),0,VLOOKUP(CONCATENATE("ALI_",$C292,"_SEG_",$I292,"_PROV_",$D292),Catalogo_Precios,AD$8,FALSE))</f>
        <v>480</v>
      </c>
      <c r="AE292" s="57">
        <f t="shared" ref="AE292" si="3426">IF(OR(ISERROR(VLOOKUP(CONCATENATE("ALI_",$C292,"_SEG_",$I292,"_PROV_",$D292),Catalogo_Precios,AE$8,FALSE)),M292=0),0,VLOOKUP(CONCATENATE("ALI_",$C292,"_SEG_",$I292,"_PROV_",$D292),Catalogo_Precios,AE$8,FALSE))</f>
        <v>960</v>
      </c>
      <c r="AF292" s="57">
        <f t="shared" ref="AF292" si="3427">IF(OR(ISERROR(VLOOKUP(CONCATENATE("ALI_",$C292,"_SEG_",$I292,"_PROV_",$D292),Catalogo_Precios,AF$8,FALSE)),N292=0),0,VLOOKUP(CONCATENATE("ALI_",$C292,"_SEG_",$I292,"_PROV_",$D292),Catalogo_Precios,AF$8,FALSE))</f>
        <v>1440</v>
      </c>
      <c r="AG292" s="57">
        <f t="shared" ref="AG292" si="3428">IF(OR(ISERROR(VLOOKUP(CONCATENATE("ALI_",$C292,"_SEG_",$I292,"_PROV_",$D292),Catalogo_Precios,AG$8,FALSE)),O292=0),0,VLOOKUP(CONCATENATE("ALI_",$C292,"_SEG_",$I292,"_PROV_",$D292),Catalogo_Precios,AG$8,FALSE))</f>
        <v>1440</v>
      </c>
      <c r="AH292" s="57">
        <f t="shared" ref="AH292" si="3429">IF(OR(ISERROR(VLOOKUP(CONCATENATE("ALI_",$C292,"_SEG_",$I292,"_PROV_",$D292),Catalogo_Precios,AH$8,FALSE)),L292=0),0,VLOOKUP(CONCATENATE("ALI_",$C292,"_SEG_",$I292,"_PROV_",$D292),Catalogo_Precios,AH$8,FALSE))</f>
        <v>480</v>
      </c>
      <c r="AI292" s="57">
        <f t="shared" ref="AI292" si="3430">IF(OR(ISERROR(VLOOKUP(CONCATENATE("ALI_",$C292,"_SEG_",$I292,"_PROV_",$D292),Catalogo_Precios,AI$8,FALSE)),M292=0),0,VLOOKUP(CONCATENATE("ALI_",$C292,"_SEG_",$I292,"_PROV_",$D292),Catalogo_Precios,AI$8,FALSE))</f>
        <v>960</v>
      </c>
      <c r="AJ292" s="57">
        <f t="shared" ref="AJ292" si="3431">IF(OR(ISERROR(VLOOKUP(CONCATENATE("ALI_",$C292,"_SEG_",$I292,"_PROV_",$D292),Catalogo_Precios,AJ$8,FALSE)),N292=0),0,VLOOKUP(CONCATENATE("ALI_",$C292,"_SEG_",$I292,"_PROV_",$D292),Catalogo_Precios,AJ$8,FALSE))</f>
        <v>1440</v>
      </c>
      <c r="AK292" s="57">
        <f t="shared" ref="AK292" si="3432">IF(OR(ISERROR(VLOOKUP(CONCATENATE("ALI_",$C292,"_SEG_",$I292,"_PROV_",$D292),Catalogo_Precios,AK$8,FALSE)),O292=0),0,VLOOKUP(CONCATENATE("ALI_",$C292,"_SEG_",$I292,"_PROV_",$D292),Catalogo_Precios,AK$8,FALSE))</f>
        <v>1440</v>
      </c>
      <c r="AL292" s="53"/>
      <c r="AM292" s="59" t="str">
        <f t="shared" si="3137"/>
        <v>ALI_87_SEG_14</v>
      </c>
      <c r="AN292" s="59" t="str">
        <f t="shared" si="3138"/>
        <v>ALI_87_SEG_14_VAL_2994720</v>
      </c>
      <c r="AO292" s="60">
        <f t="shared" ref="AO292" si="3433">IF(OR(AB292="",AB292=0),0,COUNTIF(Codificacion,AM292))</f>
        <v>2</v>
      </c>
      <c r="AP292" s="61">
        <f t="array" ref="AP292">MIN(IF(Codificacion=AM292,Total_Cotizacion,""))</f>
        <v>2994720</v>
      </c>
      <c r="AQ292" s="62" t="b">
        <f t="shared" si="3140"/>
        <v>1</v>
      </c>
      <c r="AR292" s="51" t="str">
        <f t="shared" ref="AR292" si="3434">IF(COUNTIF(Codificacion2,CONCATENATE(AM292,"_VAL_",AB292))&gt;1,"Empate","")</f>
        <v>Empate</v>
      </c>
      <c r="AS292" s="63" t="s">
        <v>78</v>
      </c>
      <c r="AT292" s="59" t="str">
        <f t="shared" si="3142"/>
        <v>ALI_87_SEG_14_x</v>
      </c>
      <c r="AU292" s="63">
        <f t="shared" ref="AU292" si="3435">IF(AND(COUNTIF(Codificacion3,AT292)&lt;AO292),1,COUNTIF(Codificacion3,AT292))</f>
        <v>1</v>
      </c>
      <c r="AV292" s="62" t="str">
        <f t="shared" si="3144"/>
        <v>Cotizacion Seleccionada</v>
      </c>
      <c r="AW292" s="53"/>
      <c r="AX292" s="51" t="str">
        <f t="shared" si="3145"/>
        <v>ALI_87_SEG_14VERDADERO</v>
      </c>
      <c r="AY292" s="51">
        <f t="shared" si="3126"/>
        <v>2</v>
      </c>
      <c r="AZ292" s="64" t="b">
        <f t="shared" si="3146"/>
        <v>1</v>
      </c>
    </row>
    <row r="293" spans="1:52" x14ac:dyDescent="0.2">
      <c r="A293" s="50" t="str">
        <f t="shared" si="778"/>
        <v>ALI_87_SEG_15</v>
      </c>
      <c r="B293" s="51" t="s">
        <v>54</v>
      </c>
      <c r="C293" s="52">
        <v>87</v>
      </c>
      <c r="D293" s="52">
        <f t="shared" ref="D293" si="3436">IF(ISERROR(VLOOKUP(E293,Proveedores,2,FALSE)),"",VLOOKUP(E293,Proveedores,2,FALSE))</f>
        <v>2087</v>
      </c>
      <c r="E293" s="53" t="s">
        <v>55</v>
      </c>
      <c r="F293" s="54">
        <v>548</v>
      </c>
      <c r="G293" s="53" t="s">
        <v>56</v>
      </c>
      <c r="H293" s="53" t="s">
        <v>80</v>
      </c>
      <c r="I293" s="52">
        <v>15</v>
      </c>
      <c r="J293" s="53" t="s">
        <v>58</v>
      </c>
      <c r="K293" s="55">
        <v>44835</v>
      </c>
      <c r="L293" s="56">
        <v>1141</v>
      </c>
      <c r="M293" s="56">
        <v>1385</v>
      </c>
      <c r="N293" s="56">
        <v>642</v>
      </c>
      <c r="O293" s="56">
        <v>17</v>
      </c>
      <c r="P293" s="57">
        <v>480</v>
      </c>
      <c r="Q293" s="58">
        <v>0</v>
      </c>
      <c r="R293" s="57">
        <v>480</v>
      </c>
      <c r="S293" s="57">
        <v>960</v>
      </c>
      <c r="T293" s="58">
        <v>0</v>
      </c>
      <c r="U293" s="57">
        <v>960</v>
      </c>
      <c r="V293" s="57">
        <v>1440</v>
      </c>
      <c r="W293" s="58">
        <v>0</v>
      </c>
      <c r="X293" s="57">
        <v>1440</v>
      </c>
      <c r="Y293" s="57">
        <v>1440</v>
      </c>
      <c r="Z293" s="58">
        <v>0</v>
      </c>
      <c r="AA293" s="57">
        <v>1440</v>
      </c>
      <c r="AB293" s="57">
        <v>2826240</v>
      </c>
      <c r="AC293" s="53" t="str">
        <f t="shared" si="3128"/>
        <v>Registro Valido</v>
      </c>
      <c r="AD293" s="57">
        <f t="shared" ref="AD293" si="3437">IF(OR(ISERROR(VLOOKUP(CONCATENATE("ALI_",$C293,"_SEG_",$I293,"_PROV_",$D293),Catalogo_Precios,AD$8,FALSE)),L293=0),0,VLOOKUP(CONCATENATE("ALI_",$C293,"_SEG_",$I293,"_PROV_",$D293),Catalogo_Precios,AD$8,FALSE))</f>
        <v>480</v>
      </c>
      <c r="AE293" s="57">
        <f t="shared" ref="AE293" si="3438">IF(OR(ISERROR(VLOOKUP(CONCATENATE("ALI_",$C293,"_SEG_",$I293,"_PROV_",$D293),Catalogo_Precios,AE$8,FALSE)),M293=0),0,VLOOKUP(CONCATENATE("ALI_",$C293,"_SEG_",$I293,"_PROV_",$D293),Catalogo_Precios,AE$8,FALSE))</f>
        <v>960</v>
      </c>
      <c r="AF293" s="57">
        <f t="shared" ref="AF293" si="3439">IF(OR(ISERROR(VLOOKUP(CONCATENATE("ALI_",$C293,"_SEG_",$I293,"_PROV_",$D293),Catalogo_Precios,AF$8,FALSE)),N293=0),0,VLOOKUP(CONCATENATE("ALI_",$C293,"_SEG_",$I293,"_PROV_",$D293),Catalogo_Precios,AF$8,FALSE))</f>
        <v>1440</v>
      </c>
      <c r="AG293" s="57">
        <f t="shared" ref="AG293" si="3440">IF(OR(ISERROR(VLOOKUP(CONCATENATE("ALI_",$C293,"_SEG_",$I293,"_PROV_",$D293),Catalogo_Precios,AG$8,FALSE)),O293=0),0,VLOOKUP(CONCATENATE("ALI_",$C293,"_SEG_",$I293,"_PROV_",$D293),Catalogo_Precios,AG$8,FALSE))</f>
        <v>1440</v>
      </c>
      <c r="AH293" s="57">
        <f t="shared" ref="AH293" si="3441">IF(OR(ISERROR(VLOOKUP(CONCATENATE("ALI_",$C293,"_SEG_",$I293,"_PROV_",$D293),Catalogo_Precios,AH$8,FALSE)),L293=0),0,VLOOKUP(CONCATENATE("ALI_",$C293,"_SEG_",$I293,"_PROV_",$D293),Catalogo_Precios,AH$8,FALSE))</f>
        <v>480</v>
      </c>
      <c r="AI293" s="57">
        <f t="shared" ref="AI293" si="3442">IF(OR(ISERROR(VLOOKUP(CONCATENATE("ALI_",$C293,"_SEG_",$I293,"_PROV_",$D293),Catalogo_Precios,AI$8,FALSE)),M293=0),0,VLOOKUP(CONCATENATE("ALI_",$C293,"_SEG_",$I293,"_PROV_",$D293),Catalogo_Precios,AI$8,FALSE))</f>
        <v>960</v>
      </c>
      <c r="AJ293" s="57">
        <f t="shared" ref="AJ293" si="3443">IF(OR(ISERROR(VLOOKUP(CONCATENATE("ALI_",$C293,"_SEG_",$I293,"_PROV_",$D293),Catalogo_Precios,AJ$8,FALSE)),N293=0),0,VLOOKUP(CONCATENATE("ALI_",$C293,"_SEG_",$I293,"_PROV_",$D293),Catalogo_Precios,AJ$8,FALSE))</f>
        <v>1440</v>
      </c>
      <c r="AK293" s="57">
        <f t="shared" ref="AK293" si="3444">IF(OR(ISERROR(VLOOKUP(CONCATENATE("ALI_",$C293,"_SEG_",$I293,"_PROV_",$D293),Catalogo_Precios,AK$8,FALSE)),O293=0),0,VLOOKUP(CONCATENATE("ALI_",$C293,"_SEG_",$I293,"_PROV_",$D293),Catalogo_Precios,AK$8,FALSE))</f>
        <v>1440</v>
      </c>
      <c r="AL293" s="53"/>
      <c r="AM293" s="59" t="str">
        <f t="shared" si="3137"/>
        <v>ALI_87_SEG_15</v>
      </c>
      <c r="AN293" s="59" t="str">
        <f t="shared" si="3138"/>
        <v>ALI_87_SEG_15_VAL_2826240</v>
      </c>
      <c r="AO293" s="60">
        <f t="shared" ref="AO293" si="3445">IF(OR(AB293="",AB293=0),0,COUNTIF(Codificacion,AM293))</f>
        <v>2</v>
      </c>
      <c r="AP293" s="61">
        <f t="array" ref="AP293">MIN(IF(Codificacion=AM293,Total_Cotizacion,""))</f>
        <v>2826240</v>
      </c>
      <c r="AQ293" s="62" t="b">
        <f t="shared" si="3140"/>
        <v>1</v>
      </c>
      <c r="AR293" s="51" t="str">
        <f t="shared" ref="AR293" si="3446">IF(COUNTIF(Codificacion2,CONCATENATE(AM293,"_VAL_",AB293))&gt;1,"Empate","")</f>
        <v>Empate</v>
      </c>
      <c r="AS293" s="63" t="s">
        <v>78</v>
      </c>
      <c r="AT293" s="59" t="str">
        <f t="shared" si="3142"/>
        <v>ALI_87_SEG_15_x</v>
      </c>
      <c r="AU293" s="63">
        <f t="shared" ref="AU293" si="3447">IF(AND(COUNTIF(Codificacion3,AT293)&lt;AO293),1,COUNTIF(Codificacion3,AT293))</f>
        <v>1</v>
      </c>
      <c r="AV293" s="62" t="str">
        <f t="shared" si="3144"/>
        <v>Cotizacion Seleccionada</v>
      </c>
      <c r="AW293" s="53"/>
      <c r="AX293" s="51" t="str">
        <f t="shared" si="3145"/>
        <v>ALI_87_SEG_15VERDADERO</v>
      </c>
      <c r="AY293" s="51">
        <f t="shared" si="3126"/>
        <v>2</v>
      </c>
      <c r="AZ293" s="64" t="b">
        <f t="shared" si="3146"/>
        <v>1</v>
      </c>
    </row>
    <row r="294" spans="1:52" x14ac:dyDescent="0.2">
      <c r="A294" s="50" t="b">
        <f t="shared" si="778"/>
        <v>0</v>
      </c>
      <c r="B294" s="51" t="s">
        <v>54</v>
      </c>
      <c r="C294" s="52">
        <v>28</v>
      </c>
      <c r="D294" s="52">
        <f t="shared" ref="D294" si="3448">IF(ISERROR(VLOOKUP(E294,Proveedores,2,FALSE)),"",VLOOKUP(E294,Proveedores,2,FALSE))</f>
        <v>2087</v>
      </c>
      <c r="E294" s="53" t="s">
        <v>55</v>
      </c>
      <c r="F294" s="54">
        <v>549</v>
      </c>
      <c r="G294" s="53" t="s">
        <v>56</v>
      </c>
      <c r="H294" s="53" t="s">
        <v>81</v>
      </c>
      <c r="I294" s="52">
        <v>1</v>
      </c>
      <c r="J294" s="53" t="s">
        <v>58</v>
      </c>
      <c r="K294" s="55">
        <v>44835</v>
      </c>
      <c r="L294" s="56">
        <v>3066</v>
      </c>
      <c r="M294" s="56">
        <v>3738</v>
      </c>
      <c r="N294" s="56">
        <v>3358</v>
      </c>
      <c r="O294" s="56">
        <v>0</v>
      </c>
      <c r="P294" s="57">
        <v>661</v>
      </c>
      <c r="Q294" s="58">
        <v>0.05</v>
      </c>
      <c r="R294" s="57">
        <v>627.95000000000005</v>
      </c>
      <c r="S294" s="57">
        <v>661</v>
      </c>
      <c r="T294" s="58">
        <v>0.05</v>
      </c>
      <c r="U294" s="57">
        <v>627.95000000000005</v>
      </c>
      <c r="V294" s="57">
        <v>661</v>
      </c>
      <c r="W294" s="58">
        <v>0.05</v>
      </c>
      <c r="X294" s="57">
        <v>627.95000000000005</v>
      </c>
      <c r="Y294" s="57">
        <v>0</v>
      </c>
      <c r="Z294" s="58"/>
      <c r="AA294" s="57">
        <v>0</v>
      </c>
      <c r="AB294" s="57">
        <v>6381227.9000000004</v>
      </c>
      <c r="AC294" s="53" t="str">
        <f t="shared" si="3128"/>
        <v>Registro Valido</v>
      </c>
      <c r="AD294" s="57">
        <f t="shared" ref="AD294" si="3449">IF(OR(ISERROR(VLOOKUP(CONCATENATE("ALI_",$C294,"_SEG_",$I294,"_PROV_",$D294),Catalogo_Precios,AD$8,FALSE)),L294=0),0,VLOOKUP(CONCATENATE("ALI_",$C294,"_SEG_",$I294,"_PROV_",$D294),Catalogo_Precios,AD$8,FALSE))</f>
        <v>661</v>
      </c>
      <c r="AE294" s="57">
        <f t="shared" ref="AE294" si="3450">IF(OR(ISERROR(VLOOKUP(CONCATENATE("ALI_",$C294,"_SEG_",$I294,"_PROV_",$D294),Catalogo_Precios,AE$8,FALSE)),M294=0),0,VLOOKUP(CONCATENATE("ALI_",$C294,"_SEG_",$I294,"_PROV_",$D294),Catalogo_Precios,AE$8,FALSE))</f>
        <v>661</v>
      </c>
      <c r="AF294" s="57">
        <f t="shared" ref="AF294" si="3451">IF(OR(ISERROR(VLOOKUP(CONCATENATE("ALI_",$C294,"_SEG_",$I294,"_PROV_",$D294),Catalogo_Precios,AF$8,FALSE)),N294=0),0,VLOOKUP(CONCATENATE("ALI_",$C294,"_SEG_",$I294,"_PROV_",$D294),Catalogo_Precios,AF$8,FALSE))</f>
        <v>661</v>
      </c>
      <c r="AG294" s="57">
        <f t="shared" ref="AG294" si="3452">IF(OR(ISERROR(VLOOKUP(CONCATENATE("ALI_",$C294,"_SEG_",$I294,"_PROV_",$D294),Catalogo_Precios,AG$8,FALSE)),O294=0),0,VLOOKUP(CONCATENATE("ALI_",$C294,"_SEG_",$I294,"_PROV_",$D294),Catalogo_Precios,AG$8,FALSE))</f>
        <v>0</v>
      </c>
      <c r="AH294" s="57">
        <f t="shared" ref="AH294" si="3453">IF(OR(ISERROR(VLOOKUP(CONCATENATE("ALI_",$C294,"_SEG_",$I294,"_PROV_",$D294),Catalogo_Precios,AH$8,FALSE)),L294=0),0,VLOOKUP(CONCATENATE("ALI_",$C294,"_SEG_",$I294,"_PROV_",$D294),Catalogo_Precios,AH$8,FALSE))</f>
        <v>661</v>
      </c>
      <c r="AI294" s="57">
        <f t="shared" ref="AI294" si="3454">IF(OR(ISERROR(VLOOKUP(CONCATENATE("ALI_",$C294,"_SEG_",$I294,"_PROV_",$D294),Catalogo_Precios,AI$8,FALSE)),M294=0),0,VLOOKUP(CONCATENATE("ALI_",$C294,"_SEG_",$I294,"_PROV_",$D294),Catalogo_Precios,AI$8,FALSE))</f>
        <v>661</v>
      </c>
      <c r="AJ294" s="57">
        <f t="shared" ref="AJ294" si="3455">IF(OR(ISERROR(VLOOKUP(CONCATENATE("ALI_",$C294,"_SEG_",$I294,"_PROV_",$D294),Catalogo_Precios,AJ$8,FALSE)),N294=0),0,VLOOKUP(CONCATENATE("ALI_",$C294,"_SEG_",$I294,"_PROV_",$D294),Catalogo_Precios,AJ$8,FALSE))</f>
        <v>661</v>
      </c>
      <c r="AK294" s="57">
        <f t="shared" ref="AK294" si="3456">IF(OR(ISERROR(VLOOKUP(CONCATENATE("ALI_",$C294,"_SEG_",$I294,"_PROV_",$D294),Catalogo_Precios,AK$8,FALSE)),O294=0),0,VLOOKUP(CONCATENATE("ALI_",$C294,"_SEG_",$I294,"_PROV_",$D294),Catalogo_Precios,AK$8,FALSE))</f>
        <v>0</v>
      </c>
      <c r="AL294" s="53"/>
      <c r="AM294" s="59" t="str">
        <f t="shared" si="3137"/>
        <v>ALI_28_SEG_1</v>
      </c>
      <c r="AN294" s="59" t="str">
        <f t="shared" si="3138"/>
        <v>ALI_28_SEG_1_VAL_6381227.9</v>
      </c>
      <c r="AO294" s="60">
        <f t="shared" ref="AO294" si="3457">IF(OR(AB294="",AB294=0),0,COUNTIF(Codificacion,AM294))</f>
        <v>3</v>
      </c>
      <c r="AP294" s="61">
        <f t="array" ref="AP294">MIN(IF(Codificacion=AM294,Total_Cotizacion,""))</f>
        <v>5373665.5999999996</v>
      </c>
      <c r="AQ294" s="62" t="b">
        <f t="shared" si="3140"/>
        <v>0</v>
      </c>
      <c r="AR294" s="51" t="str">
        <f t="shared" ref="AR294" si="3458">IF(COUNTIF(Codificacion2,CONCATENATE(AM294,"_VAL_",AB294))&gt;1,"Empate","")</f>
        <v/>
      </c>
      <c r="AS294" s="63" t="str">
        <f t="shared" ref="AS294:AS357" si="3459">IF(AND(AQ294,AR294="",AQ294&lt;&gt;""),"X","")</f>
        <v/>
      </c>
      <c r="AT294" s="59" t="str">
        <f t="shared" si="3142"/>
        <v>ALI_28_SEG_1_</v>
      </c>
      <c r="AU294" s="63">
        <f t="shared" ref="AU294" si="3460">IF(AND(COUNTIF(Codificacion3,AT294)&lt;AO294),1,COUNTIF(Codificacion3,AT294))</f>
        <v>1</v>
      </c>
      <c r="AV294" s="62" t="str">
        <f t="shared" si="3144"/>
        <v>No Seleccionada</v>
      </c>
      <c r="AW294" s="53"/>
      <c r="AX294" s="51" t="str">
        <f t="shared" si="3145"/>
        <v>ALI_28_SEG_1FALSO</v>
      </c>
      <c r="AY294" s="51">
        <f t="shared" si="3126"/>
        <v>1</v>
      </c>
      <c r="AZ294" s="64" t="b">
        <f t="shared" si="3146"/>
        <v>0</v>
      </c>
    </row>
    <row r="295" spans="1:52" x14ac:dyDescent="0.2">
      <c r="A295" s="50" t="b">
        <f t="shared" si="778"/>
        <v>0</v>
      </c>
      <c r="B295" s="51" t="s">
        <v>54</v>
      </c>
      <c r="C295" s="52">
        <v>28</v>
      </c>
      <c r="D295" s="52">
        <f t="shared" ref="D295" si="3461">IF(ISERROR(VLOOKUP(E295,Proveedores,2,FALSE)),"",VLOOKUP(E295,Proveedores,2,FALSE))</f>
        <v>2087</v>
      </c>
      <c r="E295" s="53" t="s">
        <v>55</v>
      </c>
      <c r="F295" s="54">
        <v>550</v>
      </c>
      <c r="G295" s="53" t="s">
        <v>56</v>
      </c>
      <c r="H295" s="53" t="s">
        <v>81</v>
      </c>
      <c r="I295" s="52">
        <v>2</v>
      </c>
      <c r="J295" s="53" t="s">
        <v>58</v>
      </c>
      <c r="K295" s="55">
        <v>44835</v>
      </c>
      <c r="L295" s="56">
        <v>3138</v>
      </c>
      <c r="M295" s="56">
        <v>3824</v>
      </c>
      <c r="N295" s="56">
        <v>3434</v>
      </c>
      <c r="O295" s="56">
        <v>0</v>
      </c>
      <c r="P295" s="57">
        <v>661</v>
      </c>
      <c r="Q295" s="58">
        <v>0.05</v>
      </c>
      <c r="R295" s="57">
        <v>627.95000000000005</v>
      </c>
      <c r="S295" s="57">
        <v>661</v>
      </c>
      <c r="T295" s="58">
        <v>0.05</v>
      </c>
      <c r="U295" s="57">
        <v>627.95000000000005</v>
      </c>
      <c r="V295" s="57">
        <v>661</v>
      </c>
      <c r="W295" s="58">
        <v>0.05</v>
      </c>
      <c r="X295" s="57">
        <v>627.95000000000005</v>
      </c>
      <c r="Y295" s="57">
        <v>0</v>
      </c>
      <c r="Z295" s="58"/>
      <c r="AA295" s="57">
        <v>0</v>
      </c>
      <c r="AB295" s="57">
        <v>6528168.2000000011</v>
      </c>
      <c r="AC295" s="53" t="str">
        <f t="shared" si="3128"/>
        <v>Registro Valido</v>
      </c>
      <c r="AD295" s="57">
        <f t="shared" ref="AD295" si="3462">IF(OR(ISERROR(VLOOKUP(CONCATENATE("ALI_",$C295,"_SEG_",$I295,"_PROV_",$D295),Catalogo_Precios,AD$8,FALSE)),L295=0),0,VLOOKUP(CONCATENATE("ALI_",$C295,"_SEG_",$I295,"_PROV_",$D295),Catalogo_Precios,AD$8,FALSE))</f>
        <v>661</v>
      </c>
      <c r="AE295" s="57">
        <f t="shared" ref="AE295" si="3463">IF(OR(ISERROR(VLOOKUP(CONCATENATE("ALI_",$C295,"_SEG_",$I295,"_PROV_",$D295),Catalogo_Precios,AE$8,FALSE)),M295=0),0,VLOOKUP(CONCATENATE("ALI_",$C295,"_SEG_",$I295,"_PROV_",$D295),Catalogo_Precios,AE$8,FALSE))</f>
        <v>661</v>
      </c>
      <c r="AF295" s="57">
        <f t="shared" ref="AF295" si="3464">IF(OR(ISERROR(VLOOKUP(CONCATENATE("ALI_",$C295,"_SEG_",$I295,"_PROV_",$D295),Catalogo_Precios,AF$8,FALSE)),N295=0),0,VLOOKUP(CONCATENATE("ALI_",$C295,"_SEG_",$I295,"_PROV_",$D295),Catalogo_Precios,AF$8,FALSE))</f>
        <v>661</v>
      </c>
      <c r="AG295" s="57">
        <f t="shared" ref="AG295" si="3465">IF(OR(ISERROR(VLOOKUP(CONCATENATE("ALI_",$C295,"_SEG_",$I295,"_PROV_",$D295),Catalogo_Precios,AG$8,FALSE)),O295=0),0,VLOOKUP(CONCATENATE("ALI_",$C295,"_SEG_",$I295,"_PROV_",$D295),Catalogo_Precios,AG$8,FALSE))</f>
        <v>0</v>
      </c>
      <c r="AH295" s="57">
        <f t="shared" ref="AH295" si="3466">IF(OR(ISERROR(VLOOKUP(CONCATENATE("ALI_",$C295,"_SEG_",$I295,"_PROV_",$D295),Catalogo_Precios,AH$8,FALSE)),L295=0),0,VLOOKUP(CONCATENATE("ALI_",$C295,"_SEG_",$I295,"_PROV_",$D295),Catalogo_Precios,AH$8,FALSE))</f>
        <v>661</v>
      </c>
      <c r="AI295" s="57">
        <f t="shared" ref="AI295" si="3467">IF(OR(ISERROR(VLOOKUP(CONCATENATE("ALI_",$C295,"_SEG_",$I295,"_PROV_",$D295),Catalogo_Precios,AI$8,FALSE)),M295=0),0,VLOOKUP(CONCATENATE("ALI_",$C295,"_SEG_",$I295,"_PROV_",$D295),Catalogo_Precios,AI$8,FALSE))</f>
        <v>661</v>
      </c>
      <c r="AJ295" s="57">
        <f t="shared" ref="AJ295" si="3468">IF(OR(ISERROR(VLOOKUP(CONCATENATE("ALI_",$C295,"_SEG_",$I295,"_PROV_",$D295),Catalogo_Precios,AJ$8,FALSE)),N295=0),0,VLOOKUP(CONCATENATE("ALI_",$C295,"_SEG_",$I295,"_PROV_",$D295),Catalogo_Precios,AJ$8,FALSE))</f>
        <v>661</v>
      </c>
      <c r="AK295" s="57">
        <f t="shared" ref="AK295" si="3469">IF(OR(ISERROR(VLOOKUP(CONCATENATE("ALI_",$C295,"_SEG_",$I295,"_PROV_",$D295),Catalogo_Precios,AK$8,FALSE)),O295=0),0,VLOOKUP(CONCATENATE("ALI_",$C295,"_SEG_",$I295,"_PROV_",$D295),Catalogo_Precios,AK$8,FALSE))</f>
        <v>0</v>
      </c>
      <c r="AL295" s="53"/>
      <c r="AM295" s="59" t="str">
        <f t="shared" si="3137"/>
        <v>ALI_28_SEG_2</v>
      </c>
      <c r="AN295" s="59" t="str">
        <f t="shared" si="3138"/>
        <v>ALI_28_SEG_2_VAL_6528168.2</v>
      </c>
      <c r="AO295" s="60">
        <f t="shared" ref="AO295" si="3470">IF(OR(AB295="",AB295=0),0,COUNTIF(Codificacion,AM295))</f>
        <v>3</v>
      </c>
      <c r="AP295" s="61">
        <f t="array" ref="AP295">MIN(IF(Codificacion=AM295,Total_Cotizacion,""))</f>
        <v>5497404.7999999998</v>
      </c>
      <c r="AQ295" s="62" t="b">
        <f t="shared" si="3140"/>
        <v>0</v>
      </c>
      <c r="AR295" s="51" t="str">
        <f t="shared" ref="AR295" si="3471">IF(COUNTIF(Codificacion2,CONCATENATE(AM295,"_VAL_",AB295))&gt;1,"Empate","")</f>
        <v/>
      </c>
      <c r="AS295" s="63" t="str">
        <f t="shared" si="3459"/>
        <v/>
      </c>
      <c r="AT295" s="59" t="str">
        <f t="shared" si="3142"/>
        <v>ALI_28_SEG_2_</v>
      </c>
      <c r="AU295" s="63">
        <f t="shared" ref="AU295" si="3472">IF(AND(COUNTIF(Codificacion3,AT295)&lt;AO295),1,COUNTIF(Codificacion3,AT295))</f>
        <v>1</v>
      </c>
      <c r="AV295" s="62" t="str">
        <f t="shared" si="3144"/>
        <v>No Seleccionada</v>
      </c>
      <c r="AW295" s="53"/>
      <c r="AX295" s="51" t="str">
        <f t="shared" si="3145"/>
        <v>ALI_28_SEG_2FALSO</v>
      </c>
      <c r="AY295" s="51">
        <f t="shared" si="3126"/>
        <v>1</v>
      </c>
      <c r="AZ295" s="64" t="b">
        <f t="shared" si="3146"/>
        <v>0</v>
      </c>
    </row>
    <row r="296" spans="1:52" x14ac:dyDescent="0.2">
      <c r="A296" s="50" t="b">
        <f t="shared" si="778"/>
        <v>0</v>
      </c>
      <c r="B296" s="51" t="s">
        <v>54</v>
      </c>
      <c r="C296" s="52">
        <v>28</v>
      </c>
      <c r="D296" s="52">
        <f t="shared" ref="D296" si="3473">IF(ISERROR(VLOOKUP(E296,Proveedores,2,FALSE)),"",VLOOKUP(E296,Proveedores,2,FALSE))</f>
        <v>2087</v>
      </c>
      <c r="E296" s="53" t="s">
        <v>55</v>
      </c>
      <c r="F296" s="54">
        <v>551</v>
      </c>
      <c r="G296" s="53" t="s">
        <v>56</v>
      </c>
      <c r="H296" s="53" t="s">
        <v>81</v>
      </c>
      <c r="I296" s="52">
        <v>3</v>
      </c>
      <c r="J296" s="53" t="s">
        <v>58</v>
      </c>
      <c r="K296" s="55">
        <v>44835</v>
      </c>
      <c r="L296" s="56">
        <v>3117</v>
      </c>
      <c r="M296" s="56">
        <v>3798</v>
      </c>
      <c r="N296" s="56">
        <v>3415</v>
      </c>
      <c r="O296" s="56">
        <v>0</v>
      </c>
      <c r="P296" s="57">
        <v>661</v>
      </c>
      <c r="Q296" s="58">
        <v>0.05</v>
      </c>
      <c r="R296" s="57">
        <v>627.95000000000005</v>
      </c>
      <c r="S296" s="57">
        <v>661</v>
      </c>
      <c r="T296" s="58">
        <v>0.05</v>
      </c>
      <c r="U296" s="57">
        <v>627.95000000000005</v>
      </c>
      <c r="V296" s="57">
        <v>661</v>
      </c>
      <c r="W296" s="58">
        <v>0.05</v>
      </c>
      <c r="X296" s="57">
        <v>627.95000000000005</v>
      </c>
      <c r="Y296" s="57">
        <v>0</v>
      </c>
      <c r="Z296" s="58"/>
      <c r="AA296" s="57">
        <v>0</v>
      </c>
      <c r="AB296" s="57">
        <v>6486723.5</v>
      </c>
      <c r="AC296" s="53" t="str">
        <f t="shared" si="3128"/>
        <v>Registro Valido</v>
      </c>
      <c r="AD296" s="57">
        <f t="shared" ref="AD296" si="3474">IF(OR(ISERROR(VLOOKUP(CONCATENATE("ALI_",$C296,"_SEG_",$I296,"_PROV_",$D296),Catalogo_Precios,AD$8,FALSE)),L296=0),0,VLOOKUP(CONCATENATE("ALI_",$C296,"_SEG_",$I296,"_PROV_",$D296),Catalogo_Precios,AD$8,FALSE))</f>
        <v>661</v>
      </c>
      <c r="AE296" s="57">
        <f t="shared" ref="AE296" si="3475">IF(OR(ISERROR(VLOOKUP(CONCATENATE("ALI_",$C296,"_SEG_",$I296,"_PROV_",$D296),Catalogo_Precios,AE$8,FALSE)),M296=0),0,VLOOKUP(CONCATENATE("ALI_",$C296,"_SEG_",$I296,"_PROV_",$D296),Catalogo_Precios,AE$8,FALSE))</f>
        <v>661</v>
      </c>
      <c r="AF296" s="57">
        <f t="shared" ref="AF296" si="3476">IF(OR(ISERROR(VLOOKUP(CONCATENATE("ALI_",$C296,"_SEG_",$I296,"_PROV_",$D296),Catalogo_Precios,AF$8,FALSE)),N296=0),0,VLOOKUP(CONCATENATE("ALI_",$C296,"_SEG_",$I296,"_PROV_",$D296),Catalogo_Precios,AF$8,FALSE))</f>
        <v>661</v>
      </c>
      <c r="AG296" s="57">
        <f t="shared" ref="AG296" si="3477">IF(OR(ISERROR(VLOOKUP(CONCATENATE("ALI_",$C296,"_SEG_",$I296,"_PROV_",$D296),Catalogo_Precios,AG$8,FALSE)),O296=0),0,VLOOKUP(CONCATENATE("ALI_",$C296,"_SEG_",$I296,"_PROV_",$D296),Catalogo_Precios,AG$8,FALSE))</f>
        <v>0</v>
      </c>
      <c r="AH296" s="57">
        <f t="shared" ref="AH296" si="3478">IF(OR(ISERROR(VLOOKUP(CONCATENATE("ALI_",$C296,"_SEG_",$I296,"_PROV_",$D296),Catalogo_Precios,AH$8,FALSE)),L296=0),0,VLOOKUP(CONCATENATE("ALI_",$C296,"_SEG_",$I296,"_PROV_",$D296),Catalogo_Precios,AH$8,FALSE))</f>
        <v>661</v>
      </c>
      <c r="AI296" s="57">
        <f t="shared" ref="AI296" si="3479">IF(OR(ISERROR(VLOOKUP(CONCATENATE("ALI_",$C296,"_SEG_",$I296,"_PROV_",$D296),Catalogo_Precios,AI$8,FALSE)),M296=0),0,VLOOKUP(CONCATENATE("ALI_",$C296,"_SEG_",$I296,"_PROV_",$D296),Catalogo_Precios,AI$8,FALSE))</f>
        <v>661</v>
      </c>
      <c r="AJ296" s="57">
        <f t="shared" ref="AJ296" si="3480">IF(OR(ISERROR(VLOOKUP(CONCATENATE("ALI_",$C296,"_SEG_",$I296,"_PROV_",$D296),Catalogo_Precios,AJ$8,FALSE)),N296=0),0,VLOOKUP(CONCATENATE("ALI_",$C296,"_SEG_",$I296,"_PROV_",$D296),Catalogo_Precios,AJ$8,FALSE))</f>
        <v>661</v>
      </c>
      <c r="AK296" s="57">
        <f t="shared" ref="AK296" si="3481">IF(OR(ISERROR(VLOOKUP(CONCATENATE("ALI_",$C296,"_SEG_",$I296,"_PROV_",$D296),Catalogo_Precios,AK$8,FALSE)),O296=0),0,VLOOKUP(CONCATENATE("ALI_",$C296,"_SEG_",$I296,"_PROV_",$D296),Catalogo_Precios,AK$8,FALSE))</f>
        <v>0</v>
      </c>
      <c r="AL296" s="53"/>
      <c r="AM296" s="59" t="str">
        <f t="shared" si="3137"/>
        <v>ALI_28_SEG_3</v>
      </c>
      <c r="AN296" s="59" t="str">
        <f t="shared" si="3138"/>
        <v>ALI_28_SEG_3_VAL_6486723.5</v>
      </c>
      <c r="AO296" s="60">
        <f t="shared" ref="AO296" si="3482">IF(OR(AB296="",AB296=0),0,COUNTIF(Codificacion,AM296))</f>
        <v>3</v>
      </c>
      <c r="AP296" s="61">
        <f t="array" ref="AP296">MIN(IF(Codificacion=AM296,Total_Cotizacion,""))</f>
        <v>5462504</v>
      </c>
      <c r="AQ296" s="62" t="b">
        <f t="shared" si="3140"/>
        <v>0</v>
      </c>
      <c r="AR296" s="51" t="str">
        <f t="shared" ref="AR296" si="3483">IF(COUNTIF(Codificacion2,CONCATENATE(AM296,"_VAL_",AB296))&gt;1,"Empate","")</f>
        <v/>
      </c>
      <c r="AS296" s="63" t="str">
        <f t="shared" si="3459"/>
        <v/>
      </c>
      <c r="AT296" s="59" t="str">
        <f t="shared" si="3142"/>
        <v>ALI_28_SEG_3_</v>
      </c>
      <c r="AU296" s="63">
        <f t="shared" ref="AU296" si="3484">IF(AND(COUNTIF(Codificacion3,AT296)&lt;AO296),1,COUNTIF(Codificacion3,AT296))</f>
        <v>1</v>
      </c>
      <c r="AV296" s="62" t="str">
        <f t="shared" si="3144"/>
        <v>No Seleccionada</v>
      </c>
      <c r="AW296" s="53"/>
      <c r="AX296" s="51" t="str">
        <f t="shared" si="3145"/>
        <v>ALI_28_SEG_3FALSO</v>
      </c>
      <c r="AY296" s="51">
        <f t="shared" si="3126"/>
        <v>1</v>
      </c>
      <c r="AZ296" s="64" t="b">
        <f t="shared" si="3146"/>
        <v>0</v>
      </c>
    </row>
    <row r="297" spans="1:52" x14ac:dyDescent="0.2">
      <c r="A297" s="50" t="b">
        <f t="shared" si="778"/>
        <v>0</v>
      </c>
      <c r="B297" s="51" t="s">
        <v>54</v>
      </c>
      <c r="C297" s="52">
        <v>28</v>
      </c>
      <c r="D297" s="52">
        <f t="shared" ref="D297" si="3485">IF(ISERROR(VLOOKUP(E297,Proveedores,2,FALSE)),"",VLOOKUP(E297,Proveedores,2,FALSE))</f>
        <v>2087</v>
      </c>
      <c r="E297" s="53" t="s">
        <v>55</v>
      </c>
      <c r="F297" s="54">
        <v>552</v>
      </c>
      <c r="G297" s="53" t="s">
        <v>56</v>
      </c>
      <c r="H297" s="53" t="s">
        <v>81</v>
      </c>
      <c r="I297" s="52">
        <v>4</v>
      </c>
      <c r="J297" s="53" t="s">
        <v>58</v>
      </c>
      <c r="K297" s="55">
        <v>44835</v>
      </c>
      <c r="L297" s="56">
        <v>3321</v>
      </c>
      <c r="M297" s="56">
        <v>4047</v>
      </c>
      <c r="N297" s="56">
        <v>3636</v>
      </c>
      <c r="O297" s="56">
        <v>0</v>
      </c>
      <c r="P297" s="57">
        <v>661</v>
      </c>
      <c r="Q297" s="58">
        <v>0.05</v>
      </c>
      <c r="R297" s="57">
        <v>627.95000000000005</v>
      </c>
      <c r="S297" s="57">
        <v>661</v>
      </c>
      <c r="T297" s="58">
        <v>0.05</v>
      </c>
      <c r="U297" s="57">
        <v>627.95000000000005</v>
      </c>
      <c r="V297" s="57">
        <v>661</v>
      </c>
      <c r="W297" s="58">
        <v>0.05</v>
      </c>
      <c r="X297" s="57">
        <v>627.95000000000005</v>
      </c>
      <c r="Y297" s="57">
        <v>0</v>
      </c>
      <c r="Z297" s="58"/>
      <c r="AA297" s="57">
        <v>0</v>
      </c>
      <c r="AB297" s="57">
        <v>6909961.8000000007</v>
      </c>
      <c r="AC297" s="53" t="str">
        <f t="shared" si="3128"/>
        <v>Registro Valido</v>
      </c>
      <c r="AD297" s="57">
        <f t="shared" ref="AD297" si="3486">IF(OR(ISERROR(VLOOKUP(CONCATENATE("ALI_",$C297,"_SEG_",$I297,"_PROV_",$D297),Catalogo_Precios,AD$8,FALSE)),L297=0),0,VLOOKUP(CONCATENATE("ALI_",$C297,"_SEG_",$I297,"_PROV_",$D297),Catalogo_Precios,AD$8,FALSE))</f>
        <v>661</v>
      </c>
      <c r="AE297" s="57">
        <f t="shared" ref="AE297" si="3487">IF(OR(ISERROR(VLOOKUP(CONCATENATE("ALI_",$C297,"_SEG_",$I297,"_PROV_",$D297),Catalogo_Precios,AE$8,FALSE)),M297=0),0,VLOOKUP(CONCATENATE("ALI_",$C297,"_SEG_",$I297,"_PROV_",$D297),Catalogo_Precios,AE$8,FALSE))</f>
        <v>661</v>
      </c>
      <c r="AF297" s="57">
        <f t="shared" ref="AF297" si="3488">IF(OR(ISERROR(VLOOKUP(CONCATENATE("ALI_",$C297,"_SEG_",$I297,"_PROV_",$D297),Catalogo_Precios,AF$8,FALSE)),N297=0),0,VLOOKUP(CONCATENATE("ALI_",$C297,"_SEG_",$I297,"_PROV_",$D297),Catalogo_Precios,AF$8,FALSE))</f>
        <v>661</v>
      </c>
      <c r="AG297" s="57">
        <f t="shared" ref="AG297" si="3489">IF(OR(ISERROR(VLOOKUP(CONCATENATE("ALI_",$C297,"_SEG_",$I297,"_PROV_",$D297),Catalogo_Precios,AG$8,FALSE)),O297=0),0,VLOOKUP(CONCATENATE("ALI_",$C297,"_SEG_",$I297,"_PROV_",$D297),Catalogo_Precios,AG$8,FALSE))</f>
        <v>0</v>
      </c>
      <c r="AH297" s="57">
        <f t="shared" ref="AH297" si="3490">IF(OR(ISERROR(VLOOKUP(CONCATENATE("ALI_",$C297,"_SEG_",$I297,"_PROV_",$D297),Catalogo_Precios,AH$8,FALSE)),L297=0),0,VLOOKUP(CONCATENATE("ALI_",$C297,"_SEG_",$I297,"_PROV_",$D297),Catalogo_Precios,AH$8,FALSE))</f>
        <v>661</v>
      </c>
      <c r="AI297" s="57">
        <f t="shared" ref="AI297" si="3491">IF(OR(ISERROR(VLOOKUP(CONCATENATE("ALI_",$C297,"_SEG_",$I297,"_PROV_",$D297),Catalogo_Precios,AI$8,FALSE)),M297=0),0,VLOOKUP(CONCATENATE("ALI_",$C297,"_SEG_",$I297,"_PROV_",$D297),Catalogo_Precios,AI$8,FALSE))</f>
        <v>661</v>
      </c>
      <c r="AJ297" s="57">
        <f t="shared" ref="AJ297" si="3492">IF(OR(ISERROR(VLOOKUP(CONCATENATE("ALI_",$C297,"_SEG_",$I297,"_PROV_",$D297),Catalogo_Precios,AJ$8,FALSE)),N297=0),0,VLOOKUP(CONCATENATE("ALI_",$C297,"_SEG_",$I297,"_PROV_",$D297),Catalogo_Precios,AJ$8,FALSE))</f>
        <v>661</v>
      </c>
      <c r="AK297" s="57">
        <f t="shared" ref="AK297" si="3493">IF(OR(ISERROR(VLOOKUP(CONCATENATE("ALI_",$C297,"_SEG_",$I297,"_PROV_",$D297),Catalogo_Precios,AK$8,FALSE)),O297=0),0,VLOOKUP(CONCATENATE("ALI_",$C297,"_SEG_",$I297,"_PROV_",$D297),Catalogo_Precios,AK$8,FALSE))</f>
        <v>0</v>
      </c>
      <c r="AL297" s="53"/>
      <c r="AM297" s="59" t="str">
        <f t="shared" si="3137"/>
        <v>ALI_28_SEG_4</v>
      </c>
      <c r="AN297" s="59" t="str">
        <f t="shared" si="3138"/>
        <v>ALI_28_SEG_4_VAL_6909961.8</v>
      </c>
      <c r="AO297" s="60">
        <f t="shared" ref="AO297" si="3494">IF(OR(AB297="",AB297=0),0,COUNTIF(Codificacion,AM297))</f>
        <v>3</v>
      </c>
      <c r="AP297" s="61">
        <f t="array" ref="AP297">MIN(IF(Codificacion=AM297,Total_Cotizacion,""))</f>
        <v>5818915.1999999993</v>
      </c>
      <c r="AQ297" s="62" t="b">
        <f t="shared" si="3140"/>
        <v>0</v>
      </c>
      <c r="AR297" s="51" t="str">
        <f t="shared" ref="AR297" si="3495">IF(COUNTIF(Codificacion2,CONCATENATE(AM297,"_VAL_",AB297))&gt;1,"Empate","")</f>
        <v/>
      </c>
      <c r="AS297" s="63" t="str">
        <f t="shared" si="3459"/>
        <v/>
      </c>
      <c r="AT297" s="59" t="str">
        <f t="shared" si="3142"/>
        <v>ALI_28_SEG_4_</v>
      </c>
      <c r="AU297" s="63">
        <f t="shared" ref="AU297" si="3496">IF(AND(COUNTIF(Codificacion3,AT297)&lt;AO297),1,COUNTIF(Codificacion3,AT297))</f>
        <v>1</v>
      </c>
      <c r="AV297" s="62" t="str">
        <f t="shared" si="3144"/>
        <v>No Seleccionada</v>
      </c>
      <c r="AW297" s="53"/>
      <c r="AX297" s="51" t="str">
        <f t="shared" si="3145"/>
        <v>ALI_28_SEG_4FALSO</v>
      </c>
      <c r="AY297" s="51">
        <f t="shared" si="3126"/>
        <v>1</v>
      </c>
      <c r="AZ297" s="64" t="b">
        <f t="shared" si="3146"/>
        <v>0</v>
      </c>
    </row>
    <row r="298" spans="1:52" x14ac:dyDescent="0.2">
      <c r="A298" s="50" t="b">
        <f t="shared" si="778"/>
        <v>0</v>
      </c>
      <c r="B298" s="51" t="s">
        <v>54</v>
      </c>
      <c r="C298" s="52">
        <v>28</v>
      </c>
      <c r="D298" s="52">
        <f t="shared" ref="D298" si="3497">IF(ISERROR(VLOOKUP(E298,Proveedores,2,FALSE)),"",VLOOKUP(E298,Proveedores,2,FALSE))</f>
        <v>2087</v>
      </c>
      <c r="E298" s="53" t="s">
        <v>55</v>
      </c>
      <c r="F298" s="54">
        <v>553</v>
      </c>
      <c r="G298" s="53" t="s">
        <v>56</v>
      </c>
      <c r="H298" s="53" t="s">
        <v>81</v>
      </c>
      <c r="I298" s="52">
        <v>5</v>
      </c>
      <c r="J298" s="53" t="s">
        <v>58</v>
      </c>
      <c r="K298" s="55">
        <v>44835</v>
      </c>
      <c r="L298" s="56">
        <v>3087</v>
      </c>
      <c r="M298" s="56">
        <v>3762</v>
      </c>
      <c r="N298" s="56">
        <v>3379</v>
      </c>
      <c r="O298" s="56">
        <v>0</v>
      </c>
      <c r="P298" s="57">
        <v>661</v>
      </c>
      <c r="Q298" s="58">
        <v>0.05</v>
      </c>
      <c r="R298" s="57">
        <v>627.95000000000005</v>
      </c>
      <c r="S298" s="57">
        <v>661</v>
      </c>
      <c r="T298" s="58">
        <v>0.05</v>
      </c>
      <c r="U298" s="57">
        <v>627.95000000000005</v>
      </c>
      <c r="V298" s="57">
        <v>661</v>
      </c>
      <c r="W298" s="58">
        <v>0.05</v>
      </c>
      <c r="X298" s="57">
        <v>627.95000000000005</v>
      </c>
      <c r="Y298" s="57">
        <v>0</v>
      </c>
      <c r="Z298" s="58"/>
      <c r="AA298" s="57">
        <v>0</v>
      </c>
      <c r="AB298" s="57">
        <v>6422672.6000000015</v>
      </c>
      <c r="AC298" s="53" t="str">
        <f t="shared" si="3128"/>
        <v>Registro Valido</v>
      </c>
      <c r="AD298" s="57">
        <f t="shared" ref="AD298" si="3498">IF(OR(ISERROR(VLOOKUP(CONCATENATE("ALI_",$C298,"_SEG_",$I298,"_PROV_",$D298),Catalogo_Precios,AD$8,FALSE)),L298=0),0,VLOOKUP(CONCATENATE("ALI_",$C298,"_SEG_",$I298,"_PROV_",$D298),Catalogo_Precios,AD$8,FALSE))</f>
        <v>661</v>
      </c>
      <c r="AE298" s="57">
        <f t="shared" ref="AE298" si="3499">IF(OR(ISERROR(VLOOKUP(CONCATENATE("ALI_",$C298,"_SEG_",$I298,"_PROV_",$D298),Catalogo_Precios,AE$8,FALSE)),M298=0),0,VLOOKUP(CONCATENATE("ALI_",$C298,"_SEG_",$I298,"_PROV_",$D298),Catalogo_Precios,AE$8,FALSE))</f>
        <v>661</v>
      </c>
      <c r="AF298" s="57">
        <f t="shared" ref="AF298" si="3500">IF(OR(ISERROR(VLOOKUP(CONCATENATE("ALI_",$C298,"_SEG_",$I298,"_PROV_",$D298),Catalogo_Precios,AF$8,FALSE)),N298=0),0,VLOOKUP(CONCATENATE("ALI_",$C298,"_SEG_",$I298,"_PROV_",$D298),Catalogo_Precios,AF$8,FALSE))</f>
        <v>661</v>
      </c>
      <c r="AG298" s="57">
        <f t="shared" ref="AG298" si="3501">IF(OR(ISERROR(VLOOKUP(CONCATENATE("ALI_",$C298,"_SEG_",$I298,"_PROV_",$D298),Catalogo_Precios,AG$8,FALSE)),O298=0),0,VLOOKUP(CONCATENATE("ALI_",$C298,"_SEG_",$I298,"_PROV_",$D298),Catalogo_Precios,AG$8,FALSE))</f>
        <v>0</v>
      </c>
      <c r="AH298" s="57">
        <f t="shared" ref="AH298" si="3502">IF(OR(ISERROR(VLOOKUP(CONCATENATE("ALI_",$C298,"_SEG_",$I298,"_PROV_",$D298),Catalogo_Precios,AH$8,FALSE)),L298=0),0,VLOOKUP(CONCATENATE("ALI_",$C298,"_SEG_",$I298,"_PROV_",$D298),Catalogo_Precios,AH$8,FALSE))</f>
        <v>661</v>
      </c>
      <c r="AI298" s="57">
        <f t="shared" ref="AI298" si="3503">IF(OR(ISERROR(VLOOKUP(CONCATENATE("ALI_",$C298,"_SEG_",$I298,"_PROV_",$D298),Catalogo_Precios,AI$8,FALSE)),M298=0),0,VLOOKUP(CONCATENATE("ALI_",$C298,"_SEG_",$I298,"_PROV_",$D298),Catalogo_Precios,AI$8,FALSE))</f>
        <v>661</v>
      </c>
      <c r="AJ298" s="57">
        <f t="shared" ref="AJ298" si="3504">IF(OR(ISERROR(VLOOKUP(CONCATENATE("ALI_",$C298,"_SEG_",$I298,"_PROV_",$D298),Catalogo_Precios,AJ$8,FALSE)),N298=0),0,VLOOKUP(CONCATENATE("ALI_",$C298,"_SEG_",$I298,"_PROV_",$D298),Catalogo_Precios,AJ$8,FALSE))</f>
        <v>661</v>
      </c>
      <c r="AK298" s="57">
        <f t="shared" ref="AK298" si="3505">IF(OR(ISERROR(VLOOKUP(CONCATENATE("ALI_",$C298,"_SEG_",$I298,"_PROV_",$D298),Catalogo_Precios,AK$8,FALSE)),O298=0),0,VLOOKUP(CONCATENATE("ALI_",$C298,"_SEG_",$I298,"_PROV_",$D298),Catalogo_Precios,AK$8,FALSE))</f>
        <v>0</v>
      </c>
      <c r="AL298" s="53"/>
      <c r="AM298" s="59" t="str">
        <f t="shared" si="3137"/>
        <v>ALI_28_SEG_5</v>
      </c>
      <c r="AN298" s="59" t="str">
        <f t="shared" si="3138"/>
        <v>ALI_28_SEG_5_VAL_6422672.6</v>
      </c>
      <c r="AO298" s="60">
        <f t="shared" ref="AO298" si="3506">IF(OR(AB298="",AB298=0),0,COUNTIF(Codificacion,AM298))</f>
        <v>3</v>
      </c>
      <c r="AP298" s="61">
        <f t="array" ref="AP298">MIN(IF(Codificacion=AM298,Total_Cotizacion,""))</f>
        <v>5408566.3999999994</v>
      </c>
      <c r="AQ298" s="62" t="b">
        <f t="shared" si="3140"/>
        <v>0</v>
      </c>
      <c r="AR298" s="51" t="str">
        <f t="shared" ref="AR298" si="3507">IF(COUNTIF(Codificacion2,CONCATENATE(AM298,"_VAL_",AB298))&gt;1,"Empate","")</f>
        <v/>
      </c>
      <c r="AS298" s="63" t="str">
        <f t="shared" si="3459"/>
        <v/>
      </c>
      <c r="AT298" s="59" t="str">
        <f t="shared" si="3142"/>
        <v>ALI_28_SEG_5_</v>
      </c>
      <c r="AU298" s="63">
        <f t="shared" ref="AU298" si="3508">IF(AND(COUNTIF(Codificacion3,AT298)&lt;AO298),1,COUNTIF(Codificacion3,AT298))</f>
        <v>1</v>
      </c>
      <c r="AV298" s="62" t="str">
        <f t="shared" si="3144"/>
        <v>No Seleccionada</v>
      </c>
      <c r="AW298" s="53"/>
      <c r="AX298" s="51" t="str">
        <f t="shared" si="3145"/>
        <v>ALI_28_SEG_5FALSO</v>
      </c>
      <c r="AY298" s="51">
        <f t="shared" si="3126"/>
        <v>1</v>
      </c>
      <c r="AZ298" s="64" t="b">
        <f t="shared" si="3146"/>
        <v>0</v>
      </c>
    </row>
    <row r="299" spans="1:52" x14ac:dyDescent="0.2">
      <c r="A299" s="50" t="b">
        <f t="shared" si="778"/>
        <v>0</v>
      </c>
      <c r="B299" s="51" t="s">
        <v>54</v>
      </c>
      <c r="C299" s="52">
        <v>28</v>
      </c>
      <c r="D299" s="52">
        <f t="shared" ref="D299" si="3509">IF(ISERROR(VLOOKUP(E299,Proveedores,2,FALSE)),"",VLOOKUP(E299,Proveedores,2,FALSE))</f>
        <v>2087</v>
      </c>
      <c r="E299" s="53" t="s">
        <v>55</v>
      </c>
      <c r="F299" s="54">
        <v>554</v>
      </c>
      <c r="G299" s="53" t="s">
        <v>56</v>
      </c>
      <c r="H299" s="53" t="s">
        <v>81</v>
      </c>
      <c r="I299" s="52">
        <v>6</v>
      </c>
      <c r="J299" s="53" t="s">
        <v>58</v>
      </c>
      <c r="K299" s="55">
        <v>44835</v>
      </c>
      <c r="L299" s="56">
        <v>3343</v>
      </c>
      <c r="M299" s="56">
        <v>4073</v>
      </c>
      <c r="N299" s="56">
        <v>3659</v>
      </c>
      <c r="O299" s="56">
        <v>0</v>
      </c>
      <c r="P299" s="57">
        <v>661</v>
      </c>
      <c r="Q299" s="58">
        <v>0.05</v>
      </c>
      <c r="R299" s="57">
        <v>627.95000000000005</v>
      </c>
      <c r="S299" s="57">
        <v>661</v>
      </c>
      <c r="T299" s="58">
        <v>0.05</v>
      </c>
      <c r="U299" s="57">
        <v>627.95000000000005</v>
      </c>
      <c r="V299" s="57">
        <v>661</v>
      </c>
      <c r="W299" s="58">
        <v>0.05</v>
      </c>
      <c r="X299" s="57">
        <v>627.95000000000005</v>
      </c>
      <c r="Y299" s="57">
        <v>0</v>
      </c>
      <c r="Z299" s="58"/>
      <c r="AA299" s="57">
        <v>0</v>
      </c>
      <c r="AB299" s="57">
        <v>6954546.25</v>
      </c>
      <c r="AC299" s="53" t="str">
        <f t="shared" si="3128"/>
        <v>Registro Valido</v>
      </c>
      <c r="AD299" s="57">
        <f t="shared" ref="AD299" si="3510">IF(OR(ISERROR(VLOOKUP(CONCATENATE("ALI_",$C299,"_SEG_",$I299,"_PROV_",$D299),Catalogo_Precios,AD$8,FALSE)),L299=0),0,VLOOKUP(CONCATENATE("ALI_",$C299,"_SEG_",$I299,"_PROV_",$D299),Catalogo_Precios,AD$8,FALSE))</f>
        <v>661</v>
      </c>
      <c r="AE299" s="57">
        <f t="shared" ref="AE299" si="3511">IF(OR(ISERROR(VLOOKUP(CONCATENATE("ALI_",$C299,"_SEG_",$I299,"_PROV_",$D299),Catalogo_Precios,AE$8,FALSE)),M299=0),0,VLOOKUP(CONCATENATE("ALI_",$C299,"_SEG_",$I299,"_PROV_",$D299),Catalogo_Precios,AE$8,FALSE))</f>
        <v>661</v>
      </c>
      <c r="AF299" s="57">
        <f t="shared" ref="AF299" si="3512">IF(OR(ISERROR(VLOOKUP(CONCATENATE("ALI_",$C299,"_SEG_",$I299,"_PROV_",$D299),Catalogo_Precios,AF$8,FALSE)),N299=0),0,VLOOKUP(CONCATENATE("ALI_",$C299,"_SEG_",$I299,"_PROV_",$D299),Catalogo_Precios,AF$8,FALSE))</f>
        <v>661</v>
      </c>
      <c r="AG299" s="57">
        <f t="shared" ref="AG299" si="3513">IF(OR(ISERROR(VLOOKUP(CONCATENATE("ALI_",$C299,"_SEG_",$I299,"_PROV_",$D299),Catalogo_Precios,AG$8,FALSE)),O299=0),0,VLOOKUP(CONCATENATE("ALI_",$C299,"_SEG_",$I299,"_PROV_",$D299),Catalogo_Precios,AG$8,FALSE))</f>
        <v>0</v>
      </c>
      <c r="AH299" s="57">
        <f t="shared" ref="AH299" si="3514">IF(OR(ISERROR(VLOOKUP(CONCATENATE("ALI_",$C299,"_SEG_",$I299,"_PROV_",$D299),Catalogo_Precios,AH$8,FALSE)),L299=0),0,VLOOKUP(CONCATENATE("ALI_",$C299,"_SEG_",$I299,"_PROV_",$D299),Catalogo_Precios,AH$8,FALSE))</f>
        <v>661</v>
      </c>
      <c r="AI299" s="57">
        <f t="shared" ref="AI299" si="3515">IF(OR(ISERROR(VLOOKUP(CONCATENATE("ALI_",$C299,"_SEG_",$I299,"_PROV_",$D299),Catalogo_Precios,AI$8,FALSE)),M299=0),0,VLOOKUP(CONCATENATE("ALI_",$C299,"_SEG_",$I299,"_PROV_",$D299),Catalogo_Precios,AI$8,FALSE))</f>
        <v>661</v>
      </c>
      <c r="AJ299" s="57">
        <f t="shared" ref="AJ299" si="3516">IF(OR(ISERROR(VLOOKUP(CONCATENATE("ALI_",$C299,"_SEG_",$I299,"_PROV_",$D299),Catalogo_Precios,AJ$8,FALSE)),N299=0),0,VLOOKUP(CONCATENATE("ALI_",$C299,"_SEG_",$I299,"_PROV_",$D299),Catalogo_Precios,AJ$8,FALSE))</f>
        <v>661</v>
      </c>
      <c r="AK299" s="57">
        <f t="shared" ref="AK299" si="3517">IF(OR(ISERROR(VLOOKUP(CONCATENATE("ALI_",$C299,"_SEG_",$I299,"_PROV_",$D299),Catalogo_Precios,AK$8,FALSE)),O299=0),0,VLOOKUP(CONCATENATE("ALI_",$C299,"_SEG_",$I299,"_PROV_",$D299),Catalogo_Precios,AK$8,FALSE))</f>
        <v>0</v>
      </c>
      <c r="AL299" s="53"/>
      <c r="AM299" s="59" t="str">
        <f t="shared" si="3137"/>
        <v>ALI_28_SEG_6</v>
      </c>
      <c r="AN299" s="59" t="str">
        <f t="shared" si="3138"/>
        <v>ALI_28_SEG_6_VAL_6954546.25</v>
      </c>
      <c r="AO299" s="60">
        <f t="shared" ref="AO299" si="3518">IF(OR(AB299="",AB299=0),0,COUNTIF(Codificacion,AM299))</f>
        <v>3</v>
      </c>
      <c r="AP299" s="61">
        <f t="array" ref="AP299">MIN(IF(Codificacion=AM299,Total_Cotizacion,""))</f>
        <v>5856460</v>
      </c>
      <c r="AQ299" s="62" t="b">
        <f t="shared" si="3140"/>
        <v>0</v>
      </c>
      <c r="AR299" s="51" t="str">
        <f t="shared" ref="AR299" si="3519">IF(COUNTIF(Codificacion2,CONCATENATE(AM299,"_VAL_",AB299))&gt;1,"Empate","")</f>
        <v/>
      </c>
      <c r="AS299" s="63" t="str">
        <f t="shared" si="3459"/>
        <v/>
      </c>
      <c r="AT299" s="59" t="str">
        <f t="shared" si="3142"/>
        <v>ALI_28_SEG_6_</v>
      </c>
      <c r="AU299" s="63">
        <f t="shared" ref="AU299" si="3520">IF(AND(COUNTIF(Codificacion3,AT299)&lt;AO299),1,COUNTIF(Codificacion3,AT299))</f>
        <v>1</v>
      </c>
      <c r="AV299" s="62" t="str">
        <f t="shared" si="3144"/>
        <v>No Seleccionada</v>
      </c>
      <c r="AW299" s="53"/>
      <c r="AX299" s="51" t="str">
        <f t="shared" si="3145"/>
        <v>ALI_28_SEG_6FALSO</v>
      </c>
      <c r="AY299" s="51">
        <f t="shared" si="3126"/>
        <v>1</v>
      </c>
      <c r="AZ299" s="64" t="b">
        <f t="shared" si="3146"/>
        <v>0</v>
      </c>
    </row>
    <row r="300" spans="1:52" x14ac:dyDescent="0.2">
      <c r="A300" s="50" t="b">
        <f t="shared" si="778"/>
        <v>0</v>
      </c>
      <c r="B300" s="51" t="s">
        <v>54</v>
      </c>
      <c r="C300" s="52">
        <v>28</v>
      </c>
      <c r="D300" s="52">
        <f t="shared" ref="D300" si="3521">IF(ISERROR(VLOOKUP(E300,Proveedores,2,FALSE)),"",VLOOKUP(E300,Proveedores,2,FALSE))</f>
        <v>2087</v>
      </c>
      <c r="E300" s="53" t="s">
        <v>55</v>
      </c>
      <c r="F300" s="54">
        <v>555</v>
      </c>
      <c r="G300" s="53" t="s">
        <v>56</v>
      </c>
      <c r="H300" s="53" t="s">
        <v>81</v>
      </c>
      <c r="I300" s="52">
        <v>7</v>
      </c>
      <c r="J300" s="53" t="s">
        <v>58</v>
      </c>
      <c r="K300" s="55">
        <v>44835</v>
      </c>
      <c r="L300" s="56">
        <v>3413</v>
      </c>
      <c r="M300" s="56">
        <v>4159</v>
      </c>
      <c r="N300" s="56">
        <v>3737</v>
      </c>
      <c r="O300" s="56">
        <v>0</v>
      </c>
      <c r="P300" s="57">
        <v>661</v>
      </c>
      <c r="Q300" s="58">
        <v>0.05</v>
      </c>
      <c r="R300" s="57">
        <v>627.95000000000005</v>
      </c>
      <c r="S300" s="57">
        <v>661</v>
      </c>
      <c r="T300" s="58">
        <v>0.05</v>
      </c>
      <c r="U300" s="57">
        <v>627.95000000000005</v>
      </c>
      <c r="V300" s="57">
        <v>661</v>
      </c>
      <c r="W300" s="58">
        <v>0.05</v>
      </c>
      <c r="X300" s="57">
        <v>627.95000000000005</v>
      </c>
      <c r="Y300" s="57">
        <v>0</v>
      </c>
      <c r="Z300" s="58"/>
      <c r="AA300" s="57">
        <v>0</v>
      </c>
      <c r="AB300" s="57">
        <v>7101486.5500000007</v>
      </c>
      <c r="AC300" s="53" t="str">
        <f t="shared" si="3128"/>
        <v>Registro Valido</v>
      </c>
      <c r="AD300" s="57">
        <f t="shared" ref="AD300" si="3522">IF(OR(ISERROR(VLOOKUP(CONCATENATE("ALI_",$C300,"_SEG_",$I300,"_PROV_",$D300),Catalogo_Precios,AD$8,FALSE)),L300=0),0,VLOOKUP(CONCATENATE("ALI_",$C300,"_SEG_",$I300,"_PROV_",$D300),Catalogo_Precios,AD$8,FALSE))</f>
        <v>661</v>
      </c>
      <c r="AE300" s="57">
        <f t="shared" ref="AE300" si="3523">IF(OR(ISERROR(VLOOKUP(CONCATENATE("ALI_",$C300,"_SEG_",$I300,"_PROV_",$D300),Catalogo_Precios,AE$8,FALSE)),M300=0),0,VLOOKUP(CONCATENATE("ALI_",$C300,"_SEG_",$I300,"_PROV_",$D300),Catalogo_Precios,AE$8,FALSE))</f>
        <v>661</v>
      </c>
      <c r="AF300" s="57">
        <f t="shared" ref="AF300" si="3524">IF(OR(ISERROR(VLOOKUP(CONCATENATE("ALI_",$C300,"_SEG_",$I300,"_PROV_",$D300),Catalogo_Precios,AF$8,FALSE)),N300=0),0,VLOOKUP(CONCATENATE("ALI_",$C300,"_SEG_",$I300,"_PROV_",$D300),Catalogo_Precios,AF$8,FALSE))</f>
        <v>661</v>
      </c>
      <c r="AG300" s="57">
        <f t="shared" ref="AG300" si="3525">IF(OR(ISERROR(VLOOKUP(CONCATENATE("ALI_",$C300,"_SEG_",$I300,"_PROV_",$D300),Catalogo_Precios,AG$8,FALSE)),O300=0),0,VLOOKUP(CONCATENATE("ALI_",$C300,"_SEG_",$I300,"_PROV_",$D300),Catalogo_Precios,AG$8,FALSE))</f>
        <v>0</v>
      </c>
      <c r="AH300" s="57">
        <f t="shared" ref="AH300" si="3526">IF(OR(ISERROR(VLOOKUP(CONCATENATE("ALI_",$C300,"_SEG_",$I300,"_PROV_",$D300),Catalogo_Precios,AH$8,FALSE)),L300=0),0,VLOOKUP(CONCATENATE("ALI_",$C300,"_SEG_",$I300,"_PROV_",$D300),Catalogo_Precios,AH$8,FALSE))</f>
        <v>661</v>
      </c>
      <c r="AI300" s="57">
        <f t="shared" ref="AI300" si="3527">IF(OR(ISERROR(VLOOKUP(CONCATENATE("ALI_",$C300,"_SEG_",$I300,"_PROV_",$D300),Catalogo_Precios,AI$8,FALSE)),M300=0),0,VLOOKUP(CONCATENATE("ALI_",$C300,"_SEG_",$I300,"_PROV_",$D300),Catalogo_Precios,AI$8,FALSE))</f>
        <v>661</v>
      </c>
      <c r="AJ300" s="57">
        <f t="shared" ref="AJ300" si="3528">IF(OR(ISERROR(VLOOKUP(CONCATENATE("ALI_",$C300,"_SEG_",$I300,"_PROV_",$D300),Catalogo_Precios,AJ$8,FALSE)),N300=0),0,VLOOKUP(CONCATENATE("ALI_",$C300,"_SEG_",$I300,"_PROV_",$D300),Catalogo_Precios,AJ$8,FALSE))</f>
        <v>661</v>
      </c>
      <c r="AK300" s="57">
        <f t="shared" ref="AK300" si="3529">IF(OR(ISERROR(VLOOKUP(CONCATENATE("ALI_",$C300,"_SEG_",$I300,"_PROV_",$D300),Catalogo_Precios,AK$8,FALSE)),O300=0),0,VLOOKUP(CONCATENATE("ALI_",$C300,"_SEG_",$I300,"_PROV_",$D300),Catalogo_Precios,AK$8,FALSE))</f>
        <v>0</v>
      </c>
      <c r="AL300" s="53"/>
      <c r="AM300" s="59" t="str">
        <f t="shared" si="3137"/>
        <v>ALI_28_SEG_7</v>
      </c>
      <c r="AN300" s="59" t="str">
        <f t="shared" si="3138"/>
        <v>ALI_28_SEG_7_VAL_7101486.55</v>
      </c>
      <c r="AO300" s="60">
        <f t="shared" ref="AO300" si="3530">IF(OR(AB300="",AB300=0),0,COUNTIF(Codificacion,AM300))</f>
        <v>3</v>
      </c>
      <c r="AP300" s="61">
        <f t="array" ref="AP300">MIN(IF(Codificacion=AM300,Total_Cotizacion,""))</f>
        <v>5980199.1999999993</v>
      </c>
      <c r="AQ300" s="62" t="b">
        <f t="shared" si="3140"/>
        <v>0</v>
      </c>
      <c r="AR300" s="51" t="str">
        <f t="shared" ref="AR300" si="3531">IF(COUNTIF(Codificacion2,CONCATENATE(AM300,"_VAL_",AB300))&gt;1,"Empate","")</f>
        <v/>
      </c>
      <c r="AS300" s="63" t="str">
        <f t="shared" si="3459"/>
        <v/>
      </c>
      <c r="AT300" s="59" t="str">
        <f t="shared" si="3142"/>
        <v>ALI_28_SEG_7_</v>
      </c>
      <c r="AU300" s="63">
        <f t="shared" ref="AU300" si="3532">IF(AND(COUNTIF(Codificacion3,AT300)&lt;AO300),1,COUNTIF(Codificacion3,AT300))</f>
        <v>1</v>
      </c>
      <c r="AV300" s="62" t="str">
        <f t="shared" si="3144"/>
        <v>No Seleccionada</v>
      </c>
      <c r="AW300" s="53"/>
      <c r="AX300" s="51" t="str">
        <f t="shared" si="3145"/>
        <v>ALI_28_SEG_7FALSO</v>
      </c>
      <c r="AY300" s="51">
        <f t="shared" si="3126"/>
        <v>1</v>
      </c>
      <c r="AZ300" s="64" t="b">
        <f t="shared" si="3146"/>
        <v>0</v>
      </c>
    </row>
    <row r="301" spans="1:52" x14ac:dyDescent="0.2">
      <c r="A301" s="50" t="b">
        <f t="shared" si="778"/>
        <v>0</v>
      </c>
      <c r="B301" s="51" t="s">
        <v>54</v>
      </c>
      <c r="C301" s="52">
        <v>28</v>
      </c>
      <c r="D301" s="52">
        <f t="shared" ref="D301" si="3533">IF(ISERROR(VLOOKUP(E301,Proveedores,2,FALSE)),"",VLOOKUP(E301,Proveedores,2,FALSE))</f>
        <v>2087</v>
      </c>
      <c r="E301" s="53" t="s">
        <v>55</v>
      </c>
      <c r="F301" s="54">
        <v>556</v>
      </c>
      <c r="G301" s="53" t="s">
        <v>56</v>
      </c>
      <c r="H301" s="53" t="s">
        <v>81</v>
      </c>
      <c r="I301" s="52">
        <v>8</v>
      </c>
      <c r="J301" s="53" t="s">
        <v>58</v>
      </c>
      <c r="K301" s="55">
        <v>44835</v>
      </c>
      <c r="L301" s="56">
        <v>3293</v>
      </c>
      <c r="M301" s="56">
        <v>4015</v>
      </c>
      <c r="N301" s="56">
        <v>3608</v>
      </c>
      <c r="O301" s="56">
        <v>0</v>
      </c>
      <c r="P301" s="57">
        <v>661</v>
      </c>
      <c r="Q301" s="58">
        <v>0.05</v>
      </c>
      <c r="R301" s="57">
        <v>627.95000000000005</v>
      </c>
      <c r="S301" s="57">
        <v>661</v>
      </c>
      <c r="T301" s="58">
        <v>0.05</v>
      </c>
      <c r="U301" s="57">
        <v>627.95000000000005</v>
      </c>
      <c r="V301" s="57">
        <v>661</v>
      </c>
      <c r="W301" s="58">
        <v>0.05</v>
      </c>
      <c r="X301" s="57">
        <v>627.95000000000005</v>
      </c>
      <c r="Y301" s="57">
        <v>0</v>
      </c>
      <c r="Z301" s="58"/>
      <c r="AA301" s="57">
        <v>0</v>
      </c>
      <c r="AB301" s="57">
        <v>6854702.1999999993</v>
      </c>
      <c r="AC301" s="53" t="str">
        <f t="shared" si="3128"/>
        <v>Registro Valido</v>
      </c>
      <c r="AD301" s="57">
        <f t="shared" ref="AD301" si="3534">IF(OR(ISERROR(VLOOKUP(CONCATENATE("ALI_",$C301,"_SEG_",$I301,"_PROV_",$D301),Catalogo_Precios,AD$8,FALSE)),L301=0),0,VLOOKUP(CONCATENATE("ALI_",$C301,"_SEG_",$I301,"_PROV_",$D301),Catalogo_Precios,AD$8,FALSE))</f>
        <v>661</v>
      </c>
      <c r="AE301" s="57">
        <f t="shared" ref="AE301" si="3535">IF(OR(ISERROR(VLOOKUP(CONCATENATE("ALI_",$C301,"_SEG_",$I301,"_PROV_",$D301),Catalogo_Precios,AE$8,FALSE)),M301=0),0,VLOOKUP(CONCATENATE("ALI_",$C301,"_SEG_",$I301,"_PROV_",$D301),Catalogo_Precios,AE$8,FALSE))</f>
        <v>661</v>
      </c>
      <c r="AF301" s="57">
        <f t="shared" ref="AF301" si="3536">IF(OR(ISERROR(VLOOKUP(CONCATENATE("ALI_",$C301,"_SEG_",$I301,"_PROV_",$D301),Catalogo_Precios,AF$8,FALSE)),N301=0),0,VLOOKUP(CONCATENATE("ALI_",$C301,"_SEG_",$I301,"_PROV_",$D301),Catalogo_Precios,AF$8,FALSE))</f>
        <v>661</v>
      </c>
      <c r="AG301" s="57">
        <f t="shared" ref="AG301" si="3537">IF(OR(ISERROR(VLOOKUP(CONCATENATE("ALI_",$C301,"_SEG_",$I301,"_PROV_",$D301),Catalogo_Precios,AG$8,FALSE)),O301=0),0,VLOOKUP(CONCATENATE("ALI_",$C301,"_SEG_",$I301,"_PROV_",$D301),Catalogo_Precios,AG$8,FALSE))</f>
        <v>0</v>
      </c>
      <c r="AH301" s="57">
        <f t="shared" ref="AH301" si="3538">IF(OR(ISERROR(VLOOKUP(CONCATENATE("ALI_",$C301,"_SEG_",$I301,"_PROV_",$D301),Catalogo_Precios,AH$8,FALSE)),L301=0),0,VLOOKUP(CONCATENATE("ALI_",$C301,"_SEG_",$I301,"_PROV_",$D301),Catalogo_Precios,AH$8,FALSE))</f>
        <v>661</v>
      </c>
      <c r="AI301" s="57">
        <f t="shared" ref="AI301" si="3539">IF(OR(ISERROR(VLOOKUP(CONCATENATE("ALI_",$C301,"_SEG_",$I301,"_PROV_",$D301),Catalogo_Precios,AI$8,FALSE)),M301=0),0,VLOOKUP(CONCATENATE("ALI_",$C301,"_SEG_",$I301,"_PROV_",$D301),Catalogo_Precios,AI$8,FALSE))</f>
        <v>661</v>
      </c>
      <c r="AJ301" s="57">
        <f t="shared" ref="AJ301" si="3540">IF(OR(ISERROR(VLOOKUP(CONCATENATE("ALI_",$C301,"_SEG_",$I301,"_PROV_",$D301),Catalogo_Precios,AJ$8,FALSE)),N301=0),0,VLOOKUP(CONCATENATE("ALI_",$C301,"_SEG_",$I301,"_PROV_",$D301),Catalogo_Precios,AJ$8,FALSE))</f>
        <v>661</v>
      </c>
      <c r="AK301" s="57">
        <f t="shared" ref="AK301" si="3541">IF(OR(ISERROR(VLOOKUP(CONCATENATE("ALI_",$C301,"_SEG_",$I301,"_PROV_",$D301),Catalogo_Precios,AK$8,FALSE)),O301=0),0,VLOOKUP(CONCATENATE("ALI_",$C301,"_SEG_",$I301,"_PROV_",$D301),Catalogo_Precios,AK$8,FALSE))</f>
        <v>0</v>
      </c>
      <c r="AL301" s="53"/>
      <c r="AM301" s="59" t="str">
        <f t="shared" si="3137"/>
        <v>ALI_28_SEG_8</v>
      </c>
      <c r="AN301" s="59" t="str">
        <f t="shared" si="3138"/>
        <v>ALI_28_SEG_8_VAL_6854702.2</v>
      </c>
      <c r="AO301" s="60">
        <f t="shared" ref="AO301" si="3542">IF(OR(AB301="",AB301=0),0,COUNTIF(Codificacion,AM301))</f>
        <v>3</v>
      </c>
      <c r="AP301" s="61">
        <f t="array" ref="AP301">MIN(IF(Codificacion=AM301,Total_Cotizacion,""))</f>
        <v>5772380.7999999998</v>
      </c>
      <c r="AQ301" s="62" t="b">
        <f t="shared" si="3140"/>
        <v>0</v>
      </c>
      <c r="AR301" s="51" t="str">
        <f t="shared" ref="AR301" si="3543">IF(COUNTIF(Codificacion2,CONCATENATE(AM301,"_VAL_",AB301))&gt;1,"Empate","")</f>
        <v/>
      </c>
      <c r="AS301" s="63" t="str">
        <f t="shared" si="3459"/>
        <v/>
      </c>
      <c r="AT301" s="59" t="str">
        <f t="shared" si="3142"/>
        <v>ALI_28_SEG_8_</v>
      </c>
      <c r="AU301" s="63">
        <f t="shared" ref="AU301" si="3544">IF(AND(COUNTIF(Codificacion3,AT301)&lt;AO301),1,COUNTIF(Codificacion3,AT301))</f>
        <v>1</v>
      </c>
      <c r="AV301" s="62" t="str">
        <f t="shared" si="3144"/>
        <v>No Seleccionada</v>
      </c>
      <c r="AW301" s="53"/>
      <c r="AX301" s="51" t="str">
        <f t="shared" si="3145"/>
        <v>ALI_28_SEG_8FALSO</v>
      </c>
      <c r="AY301" s="51">
        <f t="shared" si="3126"/>
        <v>1</v>
      </c>
      <c r="AZ301" s="64" t="b">
        <f t="shared" si="3146"/>
        <v>0</v>
      </c>
    </row>
    <row r="302" spans="1:52" x14ac:dyDescent="0.2">
      <c r="A302" s="50" t="b">
        <f t="shared" si="778"/>
        <v>0</v>
      </c>
      <c r="B302" s="51" t="s">
        <v>54</v>
      </c>
      <c r="C302" s="52">
        <v>28</v>
      </c>
      <c r="D302" s="52">
        <f t="shared" ref="D302" si="3545">IF(ISERROR(VLOOKUP(E302,Proveedores,2,FALSE)),"",VLOOKUP(E302,Proveedores,2,FALSE))</f>
        <v>2087</v>
      </c>
      <c r="E302" s="53" t="s">
        <v>55</v>
      </c>
      <c r="F302" s="54">
        <v>557</v>
      </c>
      <c r="G302" s="53" t="s">
        <v>56</v>
      </c>
      <c r="H302" s="53" t="s">
        <v>81</v>
      </c>
      <c r="I302" s="52">
        <v>9</v>
      </c>
      <c r="J302" s="53" t="s">
        <v>58</v>
      </c>
      <c r="K302" s="55">
        <v>44835</v>
      </c>
      <c r="L302" s="56">
        <v>3330</v>
      </c>
      <c r="M302" s="56">
        <v>4057</v>
      </c>
      <c r="N302" s="56">
        <v>3645</v>
      </c>
      <c r="O302" s="56">
        <v>0</v>
      </c>
      <c r="P302" s="57">
        <v>661</v>
      </c>
      <c r="Q302" s="58">
        <v>0.05</v>
      </c>
      <c r="R302" s="57">
        <v>627.95000000000005</v>
      </c>
      <c r="S302" s="57">
        <v>661</v>
      </c>
      <c r="T302" s="58">
        <v>0.05</v>
      </c>
      <c r="U302" s="57">
        <v>627.95000000000005</v>
      </c>
      <c r="V302" s="57">
        <v>661</v>
      </c>
      <c r="W302" s="58">
        <v>0.05</v>
      </c>
      <c r="X302" s="57">
        <v>627.95000000000005</v>
      </c>
      <c r="Y302" s="57">
        <v>0</v>
      </c>
      <c r="Z302" s="58"/>
      <c r="AA302" s="57">
        <v>0</v>
      </c>
      <c r="AB302" s="57">
        <v>6927544.4000000004</v>
      </c>
      <c r="AC302" s="53" t="str">
        <f t="shared" si="3128"/>
        <v>Registro Valido</v>
      </c>
      <c r="AD302" s="57">
        <f t="shared" ref="AD302" si="3546">IF(OR(ISERROR(VLOOKUP(CONCATENATE("ALI_",$C302,"_SEG_",$I302,"_PROV_",$D302),Catalogo_Precios,AD$8,FALSE)),L302=0),0,VLOOKUP(CONCATENATE("ALI_",$C302,"_SEG_",$I302,"_PROV_",$D302),Catalogo_Precios,AD$8,FALSE))</f>
        <v>661</v>
      </c>
      <c r="AE302" s="57">
        <f t="shared" ref="AE302" si="3547">IF(OR(ISERROR(VLOOKUP(CONCATENATE("ALI_",$C302,"_SEG_",$I302,"_PROV_",$D302),Catalogo_Precios,AE$8,FALSE)),M302=0),0,VLOOKUP(CONCATENATE("ALI_",$C302,"_SEG_",$I302,"_PROV_",$D302),Catalogo_Precios,AE$8,FALSE))</f>
        <v>661</v>
      </c>
      <c r="AF302" s="57">
        <f t="shared" ref="AF302" si="3548">IF(OR(ISERROR(VLOOKUP(CONCATENATE("ALI_",$C302,"_SEG_",$I302,"_PROV_",$D302),Catalogo_Precios,AF$8,FALSE)),N302=0),0,VLOOKUP(CONCATENATE("ALI_",$C302,"_SEG_",$I302,"_PROV_",$D302),Catalogo_Precios,AF$8,FALSE))</f>
        <v>661</v>
      </c>
      <c r="AG302" s="57">
        <f t="shared" ref="AG302" si="3549">IF(OR(ISERROR(VLOOKUP(CONCATENATE("ALI_",$C302,"_SEG_",$I302,"_PROV_",$D302),Catalogo_Precios,AG$8,FALSE)),O302=0),0,VLOOKUP(CONCATENATE("ALI_",$C302,"_SEG_",$I302,"_PROV_",$D302),Catalogo_Precios,AG$8,FALSE))</f>
        <v>0</v>
      </c>
      <c r="AH302" s="57">
        <f t="shared" ref="AH302" si="3550">IF(OR(ISERROR(VLOOKUP(CONCATENATE("ALI_",$C302,"_SEG_",$I302,"_PROV_",$D302),Catalogo_Precios,AH$8,FALSE)),L302=0),0,VLOOKUP(CONCATENATE("ALI_",$C302,"_SEG_",$I302,"_PROV_",$D302),Catalogo_Precios,AH$8,FALSE))</f>
        <v>661</v>
      </c>
      <c r="AI302" s="57">
        <f t="shared" ref="AI302" si="3551">IF(OR(ISERROR(VLOOKUP(CONCATENATE("ALI_",$C302,"_SEG_",$I302,"_PROV_",$D302),Catalogo_Precios,AI$8,FALSE)),M302=0),0,VLOOKUP(CONCATENATE("ALI_",$C302,"_SEG_",$I302,"_PROV_",$D302),Catalogo_Precios,AI$8,FALSE))</f>
        <v>661</v>
      </c>
      <c r="AJ302" s="57">
        <f t="shared" ref="AJ302" si="3552">IF(OR(ISERROR(VLOOKUP(CONCATENATE("ALI_",$C302,"_SEG_",$I302,"_PROV_",$D302),Catalogo_Precios,AJ$8,FALSE)),N302=0),0,VLOOKUP(CONCATENATE("ALI_",$C302,"_SEG_",$I302,"_PROV_",$D302),Catalogo_Precios,AJ$8,FALSE))</f>
        <v>661</v>
      </c>
      <c r="AK302" s="57">
        <f t="shared" ref="AK302" si="3553">IF(OR(ISERROR(VLOOKUP(CONCATENATE("ALI_",$C302,"_SEG_",$I302,"_PROV_",$D302),Catalogo_Precios,AK$8,FALSE)),O302=0),0,VLOOKUP(CONCATENATE("ALI_",$C302,"_SEG_",$I302,"_PROV_",$D302),Catalogo_Precios,AK$8,FALSE))</f>
        <v>0</v>
      </c>
      <c r="AL302" s="53"/>
      <c r="AM302" s="59" t="str">
        <f t="shared" si="3137"/>
        <v>ALI_28_SEG_9</v>
      </c>
      <c r="AN302" s="59" t="str">
        <f t="shared" si="3138"/>
        <v>ALI_28_SEG_9_VAL_6927544.4</v>
      </c>
      <c r="AO302" s="60">
        <f t="shared" ref="AO302" si="3554">IF(OR(AB302="",AB302=0),0,COUNTIF(Codificacion,AM302))</f>
        <v>3</v>
      </c>
      <c r="AP302" s="61">
        <f t="array" ref="AP302">MIN(IF(Codificacion=AM302,Total_Cotizacion,""))</f>
        <v>5833721.5999999996</v>
      </c>
      <c r="AQ302" s="62" t="b">
        <f t="shared" si="3140"/>
        <v>0</v>
      </c>
      <c r="AR302" s="51" t="str">
        <f t="shared" ref="AR302" si="3555">IF(COUNTIF(Codificacion2,CONCATENATE(AM302,"_VAL_",AB302))&gt;1,"Empate","")</f>
        <v/>
      </c>
      <c r="AS302" s="63" t="str">
        <f t="shared" si="3459"/>
        <v/>
      </c>
      <c r="AT302" s="59" t="str">
        <f t="shared" si="3142"/>
        <v>ALI_28_SEG_9_</v>
      </c>
      <c r="AU302" s="63">
        <f t="shared" ref="AU302" si="3556">IF(AND(COUNTIF(Codificacion3,AT302)&lt;AO302),1,COUNTIF(Codificacion3,AT302))</f>
        <v>1</v>
      </c>
      <c r="AV302" s="62" t="str">
        <f t="shared" si="3144"/>
        <v>No Seleccionada</v>
      </c>
      <c r="AW302" s="53"/>
      <c r="AX302" s="51" t="str">
        <f t="shared" si="3145"/>
        <v>ALI_28_SEG_9FALSO</v>
      </c>
      <c r="AY302" s="51">
        <f t="shared" si="3126"/>
        <v>1</v>
      </c>
      <c r="AZ302" s="64" t="b">
        <f t="shared" si="3146"/>
        <v>0</v>
      </c>
    </row>
    <row r="303" spans="1:52" x14ac:dyDescent="0.2">
      <c r="A303" s="50" t="b">
        <f t="shared" si="778"/>
        <v>0</v>
      </c>
      <c r="B303" s="51" t="s">
        <v>54</v>
      </c>
      <c r="C303" s="52">
        <v>28</v>
      </c>
      <c r="D303" s="52">
        <f t="shared" ref="D303" si="3557">IF(ISERROR(VLOOKUP(E303,Proveedores,2,FALSE)),"",VLOOKUP(E303,Proveedores,2,FALSE))</f>
        <v>2087</v>
      </c>
      <c r="E303" s="53" t="s">
        <v>55</v>
      </c>
      <c r="F303" s="54">
        <v>558</v>
      </c>
      <c r="G303" s="53" t="s">
        <v>56</v>
      </c>
      <c r="H303" s="53" t="s">
        <v>81</v>
      </c>
      <c r="I303" s="52">
        <v>10</v>
      </c>
      <c r="J303" s="53" t="s">
        <v>58</v>
      </c>
      <c r="K303" s="55">
        <v>44835</v>
      </c>
      <c r="L303" s="56">
        <v>3333</v>
      </c>
      <c r="M303" s="56">
        <v>4064</v>
      </c>
      <c r="N303" s="56">
        <v>3650</v>
      </c>
      <c r="O303" s="56">
        <v>0</v>
      </c>
      <c r="P303" s="57">
        <v>661</v>
      </c>
      <c r="Q303" s="58">
        <v>0.05</v>
      </c>
      <c r="R303" s="57">
        <v>627.95000000000005</v>
      </c>
      <c r="S303" s="57">
        <v>661</v>
      </c>
      <c r="T303" s="58">
        <v>0.05</v>
      </c>
      <c r="U303" s="57">
        <v>627.95000000000005</v>
      </c>
      <c r="V303" s="57">
        <v>661</v>
      </c>
      <c r="W303" s="58">
        <v>0.05</v>
      </c>
      <c r="X303" s="57">
        <v>627.95000000000005</v>
      </c>
      <c r="Y303" s="57">
        <v>0</v>
      </c>
      <c r="Z303" s="58"/>
      <c r="AA303" s="57">
        <v>0</v>
      </c>
      <c r="AB303" s="57">
        <v>6936963.6500000004</v>
      </c>
      <c r="AC303" s="53" t="str">
        <f t="shared" si="3128"/>
        <v>Registro Valido</v>
      </c>
      <c r="AD303" s="57">
        <f t="shared" ref="AD303" si="3558">IF(OR(ISERROR(VLOOKUP(CONCATENATE("ALI_",$C303,"_SEG_",$I303,"_PROV_",$D303),Catalogo_Precios,AD$8,FALSE)),L303=0),0,VLOOKUP(CONCATENATE("ALI_",$C303,"_SEG_",$I303,"_PROV_",$D303),Catalogo_Precios,AD$8,FALSE))</f>
        <v>661</v>
      </c>
      <c r="AE303" s="57">
        <f t="shared" ref="AE303" si="3559">IF(OR(ISERROR(VLOOKUP(CONCATENATE("ALI_",$C303,"_SEG_",$I303,"_PROV_",$D303),Catalogo_Precios,AE$8,FALSE)),M303=0),0,VLOOKUP(CONCATENATE("ALI_",$C303,"_SEG_",$I303,"_PROV_",$D303),Catalogo_Precios,AE$8,FALSE))</f>
        <v>661</v>
      </c>
      <c r="AF303" s="57">
        <f t="shared" ref="AF303" si="3560">IF(OR(ISERROR(VLOOKUP(CONCATENATE("ALI_",$C303,"_SEG_",$I303,"_PROV_",$D303),Catalogo_Precios,AF$8,FALSE)),N303=0),0,VLOOKUP(CONCATENATE("ALI_",$C303,"_SEG_",$I303,"_PROV_",$D303),Catalogo_Precios,AF$8,FALSE))</f>
        <v>661</v>
      </c>
      <c r="AG303" s="57">
        <f t="shared" ref="AG303" si="3561">IF(OR(ISERROR(VLOOKUP(CONCATENATE("ALI_",$C303,"_SEG_",$I303,"_PROV_",$D303),Catalogo_Precios,AG$8,FALSE)),O303=0),0,VLOOKUP(CONCATENATE("ALI_",$C303,"_SEG_",$I303,"_PROV_",$D303),Catalogo_Precios,AG$8,FALSE))</f>
        <v>0</v>
      </c>
      <c r="AH303" s="57">
        <f t="shared" ref="AH303" si="3562">IF(OR(ISERROR(VLOOKUP(CONCATENATE("ALI_",$C303,"_SEG_",$I303,"_PROV_",$D303),Catalogo_Precios,AH$8,FALSE)),L303=0),0,VLOOKUP(CONCATENATE("ALI_",$C303,"_SEG_",$I303,"_PROV_",$D303),Catalogo_Precios,AH$8,FALSE))</f>
        <v>661</v>
      </c>
      <c r="AI303" s="57">
        <f t="shared" ref="AI303" si="3563">IF(OR(ISERROR(VLOOKUP(CONCATENATE("ALI_",$C303,"_SEG_",$I303,"_PROV_",$D303),Catalogo_Precios,AI$8,FALSE)),M303=0),0,VLOOKUP(CONCATENATE("ALI_",$C303,"_SEG_",$I303,"_PROV_",$D303),Catalogo_Precios,AI$8,FALSE))</f>
        <v>661</v>
      </c>
      <c r="AJ303" s="57">
        <f t="shared" ref="AJ303" si="3564">IF(OR(ISERROR(VLOOKUP(CONCATENATE("ALI_",$C303,"_SEG_",$I303,"_PROV_",$D303),Catalogo_Precios,AJ$8,FALSE)),N303=0),0,VLOOKUP(CONCATENATE("ALI_",$C303,"_SEG_",$I303,"_PROV_",$D303),Catalogo_Precios,AJ$8,FALSE))</f>
        <v>661</v>
      </c>
      <c r="AK303" s="57">
        <f t="shared" ref="AK303" si="3565">IF(OR(ISERROR(VLOOKUP(CONCATENATE("ALI_",$C303,"_SEG_",$I303,"_PROV_",$D303),Catalogo_Precios,AK$8,FALSE)),O303=0),0,VLOOKUP(CONCATENATE("ALI_",$C303,"_SEG_",$I303,"_PROV_",$D303),Catalogo_Precios,AK$8,FALSE))</f>
        <v>0</v>
      </c>
      <c r="AL303" s="53"/>
      <c r="AM303" s="59" t="str">
        <f t="shared" si="3137"/>
        <v>ALI_28_SEG_10</v>
      </c>
      <c r="AN303" s="59" t="str">
        <f t="shared" si="3138"/>
        <v>ALI_28_SEG_10_VAL_6936963.65</v>
      </c>
      <c r="AO303" s="60">
        <f t="shared" ref="AO303" si="3566">IF(OR(AB303="",AB303=0),0,COUNTIF(Codificacion,AM303))</f>
        <v>3</v>
      </c>
      <c r="AP303" s="61">
        <f t="array" ref="AP303">MIN(IF(Codificacion=AM303,Total_Cotizacion,""))</f>
        <v>5841653.5999999996</v>
      </c>
      <c r="AQ303" s="62" t="b">
        <f t="shared" si="3140"/>
        <v>0</v>
      </c>
      <c r="AR303" s="51" t="str">
        <f t="shared" ref="AR303" si="3567">IF(COUNTIF(Codificacion2,CONCATENATE(AM303,"_VAL_",AB303))&gt;1,"Empate","")</f>
        <v/>
      </c>
      <c r="AS303" s="63" t="str">
        <f t="shared" si="3459"/>
        <v/>
      </c>
      <c r="AT303" s="59" t="str">
        <f t="shared" si="3142"/>
        <v>ALI_28_SEG_10_</v>
      </c>
      <c r="AU303" s="63">
        <f t="shared" ref="AU303" si="3568">IF(AND(COUNTIF(Codificacion3,AT303)&lt;AO303),1,COUNTIF(Codificacion3,AT303))</f>
        <v>1</v>
      </c>
      <c r="AV303" s="62" t="str">
        <f t="shared" si="3144"/>
        <v>No Seleccionada</v>
      </c>
      <c r="AW303" s="53"/>
      <c r="AX303" s="51" t="str">
        <f t="shared" si="3145"/>
        <v>ALI_28_SEG_10FALSO</v>
      </c>
      <c r="AY303" s="51">
        <f t="shared" si="3126"/>
        <v>1</v>
      </c>
      <c r="AZ303" s="64" t="b">
        <f t="shared" si="3146"/>
        <v>0</v>
      </c>
    </row>
    <row r="304" spans="1:52" x14ac:dyDescent="0.2">
      <c r="A304" s="50" t="b">
        <f t="shared" si="778"/>
        <v>0</v>
      </c>
      <c r="B304" s="51" t="s">
        <v>54</v>
      </c>
      <c r="C304" s="52">
        <v>28</v>
      </c>
      <c r="D304" s="52">
        <f t="shared" ref="D304" si="3569">IF(ISERROR(VLOOKUP(E304,Proveedores,2,FALSE)),"",VLOOKUP(E304,Proveedores,2,FALSE))</f>
        <v>2087</v>
      </c>
      <c r="E304" s="53" t="s">
        <v>55</v>
      </c>
      <c r="F304" s="54">
        <v>559</v>
      </c>
      <c r="G304" s="53" t="s">
        <v>56</v>
      </c>
      <c r="H304" s="53" t="s">
        <v>81</v>
      </c>
      <c r="I304" s="52">
        <v>11</v>
      </c>
      <c r="J304" s="53" t="s">
        <v>58</v>
      </c>
      <c r="K304" s="55">
        <v>44835</v>
      </c>
      <c r="L304" s="56">
        <v>3282</v>
      </c>
      <c r="M304" s="56">
        <v>4001</v>
      </c>
      <c r="N304" s="56">
        <v>3596</v>
      </c>
      <c r="O304" s="56">
        <v>0</v>
      </c>
      <c r="P304" s="57">
        <v>661</v>
      </c>
      <c r="Q304" s="58">
        <v>0.05</v>
      </c>
      <c r="R304" s="57">
        <v>627.95000000000005</v>
      </c>
      <c r="S304" s="57">
        <v>661</v>
      </c>
      <c r="T304" s="58">
        <v>0.05</v>
      </c>
      <c r="U304" s="57">
        <v>627.95000000000005</v>
      </c>
      <c r="V304" s="57">
        <v>661</v>
      </c>
      <c r="W304" s="58">
        <v>0.05</v>
      </c>
      <c r="X304" s="57">
        <v>627.95000000000005</v>
      </c>
      <c r="Y304" s="57">
        <v>0</v>
      </c>
      <c r="Z304" s="58"/>
      <c r="AA304" s="57">
        <v>0</v>
      </c>
      <c r="AB304" s="57">
        <v>6831468.0500000007</v>
      </c>
      <c r="AC304" s="53" t="str">
        <f t="shared" si="3128"/>
        <v>Registro Valido</v>
      </c>
      <c r="AD304" s="57">
        <f t="shared" ref="AD304" si="3570">IF(OR(ISERROR(VLOOKUP(CONCATENATE("ALI_",$C304,"_SEG_",$I304,"_PROV_",$D304),Catalogo_Precios,AD$8,FALSE)),L304=0),0,VLOOKUP(CONCATENATE("ALI_",$C304,"_SEG_",$I304,"_PROV_",$D304),Catalogo_Precios,AD$8,FALSE))</f>
        <v>661</v>
      </c>
      <c r="AE304" s="57">
        <f t="shared" ref="AE304" si="3571">IF(OR(ISERROR(VLOOKUP(CONCATENATE("ALI_",$C304,"_SEG_",$I304,"_PROV_",$D304),Catalogo_Precios,AE$8,FALSE)),M304=0),0,VLOOKUP(CONCATENATE("ALI_",$C304,"_SEG_",$I304,"_PROV_",$D304),Catalogo_Precios,AE$8,FALSE))</f>
        <v>661</v>
      </c>
      <c r="AF304" s="57">
        <f t="shared" ref="AF304" si="3572">IF(OR(ISERROR(VLOOKUP(CONCATENATE("ALI_",$C304,"_SEG_",$I304,"_PROV_",$D304),Catalogo_Precios,AF$8,FALSE)),N304=0),0,VLOOKUP(CONCATENATE("ALI_",$C304,"_SEG_",$I304,"_PROV_",$D304),Catalogo_Precios,AF$8,FALSE))</f>
        <v>661</v>
      </c>
      <c r="AG304" s="57">
        <f t="shared" ref="AG304" si="3573">IF(OR(ISERROR(VLOOKUP(CONCATENATE("ALI_",$C304,"_SEG_",$I304,"_PROV_",$D304),Catalogo_Precios,AG$8,FALSE)),O304=0),0,VLOOKUP(CONCATENATE("ALI_",$C304,"_SEG_",$I304,"_PROV_",$D304),Catalogo_Precios,AG$8,FALSE))</f>
        <v>0</v>
      </c>
      <c r="AH304" s="57">
        <f t="shared" ref="AH304" si="3574">IF(OR(ISERROR(VLOOKUP(CONCATENATE("ALI_",$C304,"_SEG_",$I304,"_PROV_",$D304),Catalogo_Precios,AH$8,FALSE)),L304=0),0,VLOOKUP(CONCATENATE("ALI_",$C304,"_SEG_",$I304,"_PROV_",$D304),Catalogo_Precios,AH$8,FALSE))</f>
        <v>661</v>
      </c>
      <c r="AI304" s="57">
        <f t="shared" ref="AI304" si="3575">IF(OR(ISERROR(VLOOKUP(CONCATENATE("ALI_",$C304,"_SEG_",$I304,"_PROV_",$D304),Catalogo_Precios,AI$8,FALSE)),M304=0),0,VLOOKUP(CONCATENATE("ALI_",$C304,"_SEG_",$I304,"_PROV_",$D304),Catalogo_Precios,AI$8,FALSE))</f>
        <v>661</v>
      </c>
      <c r="AJ304" s="57">
        <f t="shared" ref="AJ304" si="3576">IF(OR(ISERROR(VLOOKUP(CONCATENATE("ALI_",$C304,"_SEG_",$I304,"_PROV_",$D304),Catalogo_Precios,AJ$8,FALSE)),N304=0),0,VLOOKUP(CONCATENATE("ALI_",$C304,"_SEG_",$I304,"_PROV_",$D304),Catalogo_Precios,AJ$8,FALSE))</f>
        <v>661</v>
      </c>
      <c r="AK304" s="57">
        <f t="shared" ref="AK304" si="3577">IF(OR(ISERROR(VLOOKUP(CONCATENATE("ALI_",$C304,"_SEG_",$I304,"_PROV_",$D304),Catalogo_Precios,AK$8,FALSE)),O304=0),0,VLOOKUP(CONCATENATE("ALI_",$C304,"_SEG_",$I304,"_PROV_",$D304),Catalogo_Precios,AK$8,FALSE))</f>
        <v>0</v>
      </c>
      <c r="AL304" s="53"/>
      <c r="AM304" s="59" t="str">
        <f t="shared" si="3137"/>
        <v>ALI_28_SEG_11</v>
      </c>
      <c r="AN304" s="59" t="str">
        <f t="shared" si="3138"/>
        <v>ALI_28_SEG_11_VAL_6831468.05</v>
      </c>
      <c r="AO304" s="60">
        <f t="shared" ref="AO304" si="3578">IF(OR(AB304="",AB304=0),0,COUNTIF(Codificacion,AM304))</f>
        <v>3</v>
      </c>
      <c r="AP304" s="61">
        <f t="array" ref="AP304">MIN(IF(Codificacion=AM304,Total_Cotizacion,""))</f>
        <v>5752815.1999999993</v>
      </c>
      <c r="AQ304" s="62" t="b">
        <f t="shared" si="3140"/>
        <v>0</v>
      </c>
      <c r="AR304" s="51" t="str">
        <f t="shared" ref="AR304" si="3579">IF(COUNTIF(Codificacion2,CONCATENATE(AM304,"_VAL_",AB304))&gt;1,"Empate","")</f>
        <v/>
      </c>
      <c r="AS304" s="63" t="str">
        <f t="shared" si="3459"/>
        <v/>
      </c>
      <c r="AT304" s="59" t="str">
        <f t="shared" si="3142"/>
        <v>ALI_28_SEG_11_</v>
      </c>
      <c r="AU304" s="63">
        <f t="shared" ref="AU304" si="3580">IF(AND(COUNTIF(Codificacion3,AT304)&lt;AO304),1,COUNTIF(Codificacion3,AT304))</f>
        <v>1</v>
      </c>
      <c r="AV304" s="62" t="str">
        <f t="shared" si="3144"/>
        <v>No Seleccionada</v>
      </c>
      <c r="AW304" s="53"/>
      <c r="AX304" s="51" t="str">
        <f t="shared" si="3145"/>
        <v>ALI_28_SEG_11FALSO</v>
      </c>
      <c r="AY304" s="51">
        <f t="shared" si="3126"/>
        <v>1</v>
      </c>
      <c r="AZ304" s="64" t="b">
        <f t="shared" si="3146"/>
        <v>0</v>
      </c>
    </row>
    <row r="305" spans="1:52" x14ac:dyDescent="0.2">
      <c r="A305" s="50" t="b">
        <f t="shared" si="778"/>
        <v>0</v>
      </c>
      <c r="B305" s="51" t="s">
        <v>54</v>
      </c>
      <c r="C305" s="52">
        <v>28</v>
      </c>
      <c r="D305" s="52">
        <f t="shared" ref="D305" si="3581">IF(ISERROR(VLOOKUP(E305,Proveedores,2,FALSE)),"",VLOOKUP(E305,Proveedores,2,FALSE))</f>
        <v>2087</v>
      </c>
      <c r="E305" s="53" t="s">
        <v>55</v>
      </c>
      <c r="F305" s="54">
        <v>560</v>
      </c>
      <c r="G305" s="53" t="s">
        <v>56</v>
      </c>
      <c r="H305" s="53" t="s">
        <v>81</v>
      </c>
      <c r="I305" s="52">
        <v>12</v>
      </c>
      <c r="J305" s="53" t="s">
        <v>58</v>
      </c>
      <c r="K305" s="55">
        <v>44835</v>
      </c>
      <c r="L305" s="56">
        <v>2978</v>
      </c>
      <c r="M305" s="56">
        <v>3630</v>
      </c>
      <c r="N305" s="56">
        <v>3261</v>
      </c>
      <c r="O305" s="56">
        <v>0</v>
      </c>
      <c r="P305" s="57">
        <v>661</v>
      </c>
      <c r="Q305" s="58">
        <v>0.05</v>
      </c>
      <c r="R305" s="57">
        <v>627.95000000000005</v>
      </c>
      <c r="S305" s="57">
        <v>661</v>
      </c>
      <c r="T305" s="58">
        <v>0.05</v>
      </c>
      <c r="U305" s="57">
        <v>627.95000000000005</v>
      </c>
      <c r="V305" s="57">
        <v>661</v>
      </c>
      <c r="W305" s="58">
        <v>0.05</v>
      </c>
      <c r="X305" s="57">
        <v>627.95000000000005</v>
      </c>
      <c r="Y305" s="57">
        <v>0</v>
      </c>
      <c r="Z305" s="58"/>
      <c r="AA305" s="57">
        <v>0</v>
      </c>
      <c r="AB305" s="57">
        <v>6197238.5500000007</v>
      </c>
      <c r="AC305" s="53" t="str">
        <f t="shared" si="3128"/>
        <v>Registro Valido</v>
      </c>
      <c r="AD305" s="57">
        <f t="shared" ref="AD305" si="3582">IF(OR(ISERROR(VLOOKUP(CONCATENATE("ALI_",$C305,"_SEG_",$I305,"_PROV_",$D305),Catalogo_Precios,AD$8,FALSE)),L305=0),0,VLOOKUP(CONCATENATE("ALI_",$C305,"_SEG_",$I305,"_PROV_",$D305),Catalogo_Precios,AD$8,FALSE))</f>
        <v>661</v>
      </c>
      <c r="AE305" s="57">
        <f t="shared" ref="AE305" si="3583">IF(OR(ISERROR(VLOOKUP(CONCATENATE("ALI_",$C305,"_SEG_",$I305,"_PROV_",$D305),Catalogo_Precios,AE$8,FALSE)),M305=0),0,VLOOKUP(CONCATENATE("ALI_",$C305,"_SEG_",$I305,"_PROV_",$D305),Catalogo_Precios,AE$8,FALSE))</f>
        <v>661</v>
      </c>
      <c r="AF305" s="57">
        <f t="shared" ref="AF305" si="3584">IF(OR(ISERROR(VLOOKUP(CONCATENATE("ALI_",$C305,"_SEG_",$I305,"_PROV_",$D305),Catalogo_Precios,AF$8,FALSE)),N305=0),0,VLOOKUP(CONCATENATE("ALI_",$C305,"_SEG_",$I305,"_PROV_",$D305),Catalogo_Precios,AF$8,FALSE))</f>
        <v>661</v>
      </c>
      <c r="AG305" s="57">
        <f t="shared" ref="AG305" si="3585">IF(OR(ISERROR(VLOOKUP(CONCATENATE("ALI_",$C305,"_SEG_",$I305,"_PROV_",$D305),Catalogo_Precios,AG$8,FALSE)),O305=0),0,VLOOKUP(CONCATENATE("ALI_",$C305,"_SEG_",$I305,"_PROV_",$D305),Catalogo_Precios,AG$8,FALSE))</f>
        <v>0</v>
      </c>
      <c r="AH305" s="57">
        <f t="shared" ref="AH305" si="3586">IF(OR(ISERROR(VLOOKUP(CONCATENATE("ALI_",$C305,"_SEG_",$I305,"_PROV_",$D305),Catalogo_Precios,AH$8,FALSE)),L305=0),0,VLOOKUP(CONCATENATE("ALI_",$C305,"_SEG_",$I305,"_PROV_",$D305),Catalogo_Precios,AH$8,FALSE))</f>
        <v>661</v>
      </c>
      <c r="AI305" s="57">
        <f t="shared" ref="AI305" si="3587">IF(OR(ISERROR(VLOOKUP(CONCATENATE("ALI_",$C305,"_SEG_",$I305,"_PROV_",$D305),Catalogo_Precios,AI$8,FALSE)),M305=0),0,VLOOKUP(CONCATENATE("ALI_",$C305,"_SEG_",$I305,"_PROV_",$D305),Catalogo_Precios,AI$8,FALSE))</f>
        <v>661</v>
      </c>
      <c r="AJ305" s="57">
        <f t="shared" ref="AJ305" si="3588">IF(OR(ISERROR(VLOOKUP(CONCATENATE("ALI_",$C305,"_SEG_",$I305,"_PROV_",$D305),Catalogo_Precios,AJ$8,FALSE)),N305=0),0,VLOOKUP(CONCATENATE("ALI_",$C305,"_SEG_",$I305,"_PROV_",$D305),Catalogo_Precios,AJ$8,FALSE))</f>
        <v>661</v>
      </c>
      <c r="AK305" s="57">
        <f t="shared" ref="AK305" si="3589">IF(OR(ISERROR(VLOOKUP(CONCATENATE("ALI_",$C305,"_SEG_",$I305,"_PROV_",$D305),Catalogo_Precios,AK$8,FALSE)),O305=0),0,VLOOKUP(CONCATENATE("ALI_",$C305,"_SEG_",$I305,"_PROV_",$D305),Catalogo_Precios,AK$8,FALSE))</f>
        <v>0</v>
      </c>
      <c r="AL305" s="53"/>
      <c r="AM305" s="59" t="str">
        <f t="shared" si="3137"/>
        <v>ALI_28_SEG_12</v>
      </c>
      <c r="AN305" s="59" t="str">
        <f t="shared" si="3138"/>
        <v>ALI_28_SEG_12_VAL_6197238.55</v>
      </c>
      <c r="AO305" s="60">
        <f t="shared" ref="AO305" si="3590">IF(OR(AB305="",AB305=0),0,COUNTIF(Codificacion,AM305))</f>
        <v>3</v>
      </c>
      <c r="AP305" s="61">
        <f t="array" ref="AP305">MIN(IF(Codificacion=AM305,Total_Cotizacion,""))</f>
        <v>5218727.1999999993</v>
      </c>
      <c r="AQ305" s="62" t="b">
        <f t="shared" si="3140"/>
        <v>0</v>
      </c>
      <c r="AR305" s="51" t="str">
        <f t="shared" ref="AR305" si="3591">IF(COUNTIF(Codificacion2,CONCATENATE(AM305,"_VAL_",AB305))&gt;1,"Empate","")</f>
        <v/>
      </c>
      <c r="AS305" s="63" t="str">
        <f t="shared" si="3459"/>
        <v/>
      </c>
      <c r="AT305" s="59" t="str">
        <f t="shared" si="3142"/>
        <v>ALI_28_SEG_12_</v>
      </c>
      <c r="AU305" s="63">
        <f t="shared" ref="AU305" si="3592">IF(AND(COUNTIF(Codificacion3,AT305)&lt;AO305),1,COUNTIF(Codificacion3,AT305))</f>
        <v>1</v>
      </c>
      <c r="AV305" s="62" t="str">
        <f t="shared" si="3144"/>
        <v>No Seleccionada</v>
      </c>
      <c r="AW305" s="53"/>
      <c r="AX305" s="51" t="str">
        <f t="shared" si="3145"/>
        <v>ALI_28_SEG_12FALSO</v>
      </c>
      <c r="AY305" s="51">
        <f t="shared" si="3126"/>
        <v>1</v>
      </c>
      <c r="AZ305" s="64" t="b">
        <f t="shared" si="3146"/>
        <v>0</v>
      </c>
    </row>
    <row r="306" spans="1:52" x14ac:dyDescent="0.2">
      <c r="A306" s="50" t="b">
        <f t="shared" si="778"/>
        <v>0</v>
      </c>
      <c r="B306" s="51" t="s">
        <v>54</v>
      </c>
      <c r="C306" s="52">
        <v>28</v>
      </c>
      <c r="D306" s="52">
        <f t="shared" ref="D306" si="3593">IF(ISERROR(VLOOKUP(E306,Proveedores,2,FALSE)),"",VLOOKUP(E306,Proveedores,2,FALSE))</f>
        <v>2087</v>
      </c>
      <c r="E306" s="53" t="s">
        <v>55</v>
      </c>
      <c r="F306" s="54">
        <v>561</v>
      </c>
      <c r="G306" s="53" t="s">
        <v>56</v>
      </c>
      <c r="H306" s="53" t="s">
        <v>81</v>
      </c>
      <c r="I306" s="52">
        <v>13</v>
      </c>
      <c r="J306" s="53" t="s">
        <v>58</v>
      </c>
      <c r="K306" s="55">
        <v>44835</v>
      </c>
      <c r="L306" s="56">
        <v>3162</v>
      </c>
      <c r="M306" s="56">
        <v>3857</v>
      </c>
      <c r="N306" s="56">
        <v>3463</v>
      </c>
      <c r="O306" s="56">
        <v>0</v>
      </c>
      <c r="P306" s="57">
        <v>661</v>
      </c>
      <c r="Q306" s="58">
        <v>0.05</v>
      </c>
      <c r="R306" s="57">
        <v>627.95000000000005</v>
      </c>
      <c r="S306" s="57">
        <v>661</v>
      </c>
      <c r="T306" s="58">
        <v>0.05</v>
      </c>
      <c r="U306" s="57">
        <v>627.95000000000005</v>
      </c>
      <c r="V306" s="57">
        <v>661</v>
      </c>
      <c r="W306" s="58">
        <v>0.05</v>
      </c>
      <c r="X306" s="57">
        <v>627.95000000000005</v>
      </c>
      <c r="Y306" s="57">
        <v>0</v>
      </c>
      <c r="Z306" s="58"/>
      <c r="AA306" s="57">
        <v>0</v>
      </c>
      <c r="AB306" s="57">
        <v>6582171.9000000004</v>
      </c>
      <c r="AC306" s="53" t="str">
        <f t="shared" si="3128"/>
        <v>Registro Valido</v>
      </c>
      <c r="AD306" s="57">
        <f t="shared" ref="AD306" si="3594">IF(OR(ISERROR(VLOOKUP(CONCATENATE("ALI_",$C306,"_SEG_",$I306,"_PROV_",$D306),Catalogo_Precios,AD$8,FALSE)),L306=0),0,VLOOKUP(CONCATENATE("ALI_",$C306,"_SEG_",$I306,"_PROV_",$D306),Catalogo_Precios,AD$8,FALSE))</f>
        <v>661</v>
      </c>
      <c r="AE306" s="57">
        <f t="shared" ref="AE306" si="3595">IF(OR(ISERROR(VLOOKUP(CONCATENATE("ALI_",$C306,"_SEG_",$I306,"_PROV_",$D306),Catalogo_Precios,AE$8,FALSE)),M306=0),0,VLOOKUP(CONCATENATE("ALI_",$C306,"_SEG_",$I306,"_PROV_",$D306),Catalogo_Precios,AE$8,FALSE))</f>
        <v>661</v>
      </c>
      <c r="AF306" s="57">
        <f t="shared" ref="AF306" si="3596">IF(OR(ISERROR(VLOOKUP(CONCATENATE("ALI_",$C306,"_SEG_",$I306,"_PROV_",$D306),Catalogo_Precios,AF$8,FALSE)),N306=0),0,VLOOKUP(CONCATENATE("ALI_",$C306,"_SEG_",$I306,"_PROV_",$D306),Catalogo_Precios,AF$8,FALSE))</f>
        <v>661</v>
      </c>
      <c r="AG306" s="57">
        <f t="shared" ref="AG306" si="3597">IF(OR(ISERROR(VLOOKUP(CONCATENATE("ALI_",$C306,"_SEG_",$I306,"_PROV_",$D306),Catalogo_Precios,AG$8,FALSE)),O306=0),0,VLOOKUP(CONCATENATE("ALI_",$C306,"_SEG_",$I306,"_PROV_",$D306),Catalogo_Precios,AG$8,FALSE))</f>
        <v>0</v>
      </c>
      <c r="AH306" s="57">
        <f t="shared" ref="AH306" si="3598">IF(OR(ISERROR(VLOOKUP(CONCATENATE("ALI_",$C306,"_SEG_",$I306,"_PROV_",$D306),Catalogo_Precios,AH$8,FALSE)),L306=0),0,VLOOKUP(CONCATENATE("ALI_",$C306,"_SEG_",$I306,"_PROV_",$D306),Catalogo_Precios,AH$8,FALSE))</f>
        <v>661</v>
      </c>
      <c r="AI306" s="57">
        <f t="shared" ref="AI306" si="3599">IF(OR(ISERROR(VLOOKUP(CONCATENATE("ALI_",$C306,"_SEG_",$I306,"_PROV_",$D306),Catalogo_Precios,AI$8,FALSE)),M306=0),0,VLOOKUP(CONCATENATE("ALI_",$C306,"_SEG_",$I306,"_PROV_",$D306),Catalogo_Precios,AI$8,FALSE))</f>
        <v>661</v>
      </c>
      <c r="AJ306" s="57">
        <f t="shared" ref="AJ306" si="3600">IF(OR(ISERROR(VLOOKUP(CONCATENATE("ALI_",$C306,"_SEG_",$I306,"_PROV_",$D306),Catalogo_Precios,AJ$8,FALSE)),N306=0),0,VLOOKUP(CONCATENATE("ALI_",$C306,"_SEG_",$I306,"_PROV_",$D306),Catalogo_Precios,AJ$8,FALSE))</f>
        <v>661</v>
      </c>
      <c r="AK306" s="57">
        <f t="shared" ref="AK306" si="3601">IF(OR(ISERROR(VLOOKUP(CONCATENATE("ALI_",$C306,"_SEG_",$I306,"_PROV_",$D306),Catalogo_Precios,AK$8,FALSE)),O306=0),0,VLOOKUP(CONCATENATE("ALI_",$C306,"_SEG_",$I306,"_PROV_",$D306),Catalogo_Precios,AK$8,FALSE))</f>
        <v>0</v>
      </c>
      <c r="AL306" s="53"/>
      <c r="AM306" s="59" t="str">
        <f t="shared" si="3137"/>
        <v>ALI_28_SEG_13</v>
      </c>
      <c r="AN306" s="59" t="str">
        <f t="shared" si="3138"/>
        <v>ALI_28_SEG_13_VAL_6582171.9</v>
      </c>
      <c r="AO306" s="60">
        <f t="shared" ref="AO306" si="3602">IF(OR(AB306="",AB306=0),0,COUNTIF(Codificacion,AM306))</f>
        <v>3</v>
      </c>
      <c r="AP306" s="61">
        <f t="array" ref="AP306">MIN(IF(Codificacion=AM306,Total_Cotizacion,""))</f>
        <v>5542881.5999999996</v>
      </c>
      <c r="AQ306" s="62" t="b">
        <f t="shared" si="3140"/>
        <v>0</v>
      </c>
      <c r="AR306" s="51" t="str">
        <f t="shared" ref="AR306" si="3603">IF(COUNTIF(Codificacion2,CONCATENATE(AM306,"_VAL_",AB306))&gt;1,"Empate","")</f>
        <v/>
      </c>
      <c r="AS306" s="63" t="str">
        <f t="shared" si="3459"/>
        <v/>
      </c>
      <c r="AT306" s="59" t="str">
        <f t="shared" si="3142"/>
        <v>ALI_28_SEG_13_</v>
      </c>
      <c r="AU306" s="63">
        <f t="shared" ref="AU306" si="3604">IF(AND(COUNTIF(Codificacion3,AT306)&lt;AO306),1,COUNTIF(Codificacion3,AT306))</f>
        <v>1</v>
      </c>
      <c r="AV306" s="62" t="str">
        <f t="shared" si="3144"/>
        <v>No Seleccionada</v>
      </c>
      <c r="AW306" s="53"/>
      <c r="AX306" s="51" t="str">
        <f t="shared" si="3145"/>
        <v>ALI_28_SEG_13FALSO</v>
      </c>
      <c r="AY306" s="51">
        <f t="shared" si="3126"/>
        <v>1</v>
      </c>
      <c r="AZ306" s="64" t="b">
        <f t="shared" si="3146"/>
        <v>0</v>
      </c>
    </row>
    <row r="307" spans="1:52" x14ac:dyDescent="0.2">
      <c r="A307" s="50" t="b">
        <f t="shared" si="778"/>
        <v>0</v>
      </c>
      <c r="B307" s="51" t="s">
        <v>54</v>
      </c>
      <c r="C307" s="52">
        <v>28</v>
      </c>
      <c r="D307" s="52">
        <f t="shared" ref="D307" si="3605">IF(ISERROR(VLOOKUP(E307,Proveedores,2,FALSE)),"",VLOOKUP(E307,Proveedores,2,FALSE))</f>
        <v>2087</v>
      </c>
      <c r="E307" s="53" t="s">
        <v>55</v>
      </c>
      <c r="F307" s="54">
        <v>562</v>
      </c>
      <c r="G307" s="53" t="s">
        <v>56</v>
      </c>
      <c r="H307" s="53" t="s">
        <v>81</v>
      </c>
      <c r="I307" s="52">
        <v>14</v>
      </c>
      <c r="J307" s="53" t="s">
        <v>58</v>
      </c>
      <c r="K307" s="55">
        <v>44835</v>
      </c>
      <c r="L307" s="56">
        <v>3135</v>
      </c>
      <c r="M307" s="56">
        <v>3822</v>
      </c>
      <c r="N307" s="56">
        <v>3431</v>
      </c>
      <c r="O307" s="56">
        <v>0</v>
      </c>
      <c r="P307" s="57">
        <v>661</v>
      </c>
      <c r="Q307" s="58">
        <v>0.05</v>
      </c>
      <c r="R307" s="57">
        <v>627.95000000000005</v>
      </c>
      <c r="S307" s="57">
        <v>661</v>
      </c>
      <c r="T307" s="58">
        <v>0.05</v>
      </c>
      <c r="U307" s="57">
        <v>627.95000000000005</v>
      </c>
      <c r="V307" s="57">
        <v>661</v>
      </c>
      <c r="W307" s="58">
        <v>0.05</v>
      </c>
      <c r="X307" s="57">
        <v>627.95000000000005</v>
      </c>
      <c r="Y307" s="57">
        <v>0</v>
      </c>
      <c r="Z307" s="58"/>
      <c r="AA307" s="57">
        <v>0</v>
      </c>
      <c r="AB307" s="57">
        <v>6523144.6000000006</v>
      </c>
      <c r="AC307" s="53" t="str">
        <f t="shared" si="3128"/>
        <v>Registro Valido</v>
      </c>
      <c r="AD307" s="57">
        <f t="shared" ref="AD307" si="3606">IF(OR(ISERROR(VLOOKUP(CONCATENATE("ALI_",$C307,"_SEG_",$I307,"_PROV_",$D307),Catalogo_Precios,AD$8,FALSE)),L307=0),0,VLOOKUP(CONCATENATE("ALI_",$C307,"_SEG_",$I307,"_PROV_",$D307),Catalogo_Precios,AD$8,FALSE))</f>
        <v>661</v>
      </c>
      <c r="AE307" s="57">
        <f t="shared" ref="AE307" si="3607">IF(OR(ISERROR(VLOOKUP(CONCATENATE("ALI_",$C307,"_SEG_",$I307,"_PROV_",$D307),Catalogo_Precios,AE$8,FALSE)),M307=0),0,VLOOKUP(CONCATENATE("ALI_",$C307,"_SEG_",$I307,"_PROV_",$D307),Catalogo_Precios,AE$8,FALSE))</f>
        <v>661</v>
      </c>
      <c r="AF307" s="57">
        <f t="shared" ref="AF307" si="3608">IF(OR(ISERROR(VLOOKUP(CONCATENATE("ALI_",$C307,"_SEG_",$I307,"_PROV_",$D307),Catalogo_Precios,AF$8,FALSE)),N307=0),0,VLOOKUP(CONCATENATE("ALI_",$C307,"_SEG_",$I307,"_PROV_",$D307),Catalogo_Precios,AF$8,FALSE))</f>
        <v>661</v>
      </c>
      <c r="AG307" s="57">
        <f t="shared" ref="AG307" si="3609">IF(OR(ISERROR(VLOOKUP(CONCATENATE("ALI_",$C307,"_SEG_",$I307,"_PROV_",$D307),Catalogo_Precios,AG$8,FALSE)),O307=0),0,VLOOKUP(CONCATENATE("ALI_",$C307,"_SEG_",$I307,"_PROV_",$D307),Catalogo_Precios,AG$8,FALSE))</f>
        <v>0</v>
      </c>
      <c r="AH307" s="57">
        <f t="shared" ref="AH307" si="3610">IF(OR(ISERROR(VLOOKUP(CONCATENATE("ALI_",$C307,"_SEG_",$I307,"_PROV_",$D307),Catalogo_Precios,AH$8,FALSE)),L307=0),0,VLOOKUP(CONCATENATE("ALI_",$C307,"_SEG_",$I307,"_PROV_",$D307),Catalogo_Precios,AH$8,FALSE))</f>
        <v>661</v>
      </c>
      <c r="AI307" s="57">
        <f t="shared" ref="AI307" si="3611">IF(OR(ISERROR(VLOOKUP(CONCATENATE("ALI_",$C307,"_SEG_",$I307,"_PROV_",$D307),Catalogo_Precios,AI$8,FALSE)),M307=0),0,VLOOKUP(CONCATENATE("ALI_",$C307,"_SEG_",$I307,"_PROV_",$D307),Catalogo_Precios,AI$8,FALSE))</f>
        <v>661</v>
      </c>
      <c r="AJ307" s="57">
        <f t="shared" ref="AJ307" si="3612">IF(OR(ISERROR(VLOOKUP(CONCATENATE("ALI_",$C307,"_SEG_",$I307,"_PROV_",$D307),Catalogo_Precios,AJ$8,FALSE)),N307=0),0,VLOOKUP(CONCATENATE("ALI_",$C307,"_SEG_",$I307,"_PROV_",$D307),Catalogo_Precios,AJ$8,FALSE))</f>
        <v>661</v>
      </c>
      <c r="AK307" s="57">
        <f t="shared" ref="AK307" si="3613">IF(OR(ISERROR(VLOOKUP(CONCATENATE("ALI_",$C307,"_SEG_",$I307,"_PROV_",$D307),Catalogo_Precios,AK$8,FALSE)),O307=0),0,VLOOKUP(CONCATENATE("ALI_",$C307,"_SEG_",$I307,"_PROV_",$D307),Catalogo_Precios,AK$8,FALSE))</f>
        <v>0</v>
      </c>
      <c r="AL307" s="53"/>
      <c r="AM307" s="59" t="str">
        <f t="shared" si="3137"/>
        <v>ALI_28_SEG_14</v>
      </c>
      <c r="AN307" s="59" t="str">
        <f t="shared" si="3138"/>
        <v>ALI_28_SEG_14_VAL_6523144.6</v>
      </c>
      <c r="AO307" s="60">
        <f t="shared" ref="AO307" si="3614">IF(OR(AB307="",AB307=0),0,COUNTIF(Codificacion,AM307))</f>
        <v>3</v>
      </c>
      <c r="AP307" s="61">
        <f t="array" ref="AP307">MIN(IF(Codificacion=AM307,Total_Cotizacion,""))</f>
        <v>5493174.3999999994</v>
      </c>
      <c r="AQ307" s="62" t="b">
        <f t="shared" si="3140"/>
        <v>0</v>
      </c>
      <c r="AR307" s="51" t="str">
        <f t="shared" ref="AR307" si="3615">IF(COUNTIF(Codificacion2,CONCATENATE(AM307,"_VAL_",AB307))&gt;1,"Empate","")</f>
        <v/>
      </c>
      <c r="AS307" s="63" t="str">
        <f t="shared" si="3459"/>
        <v/>
      </c>
      <c r="AT307" s="59" t="str">
        <f t="shared" si="3142"/>
        <v>ALI_28_SEG_14_</v>
      </c>
      <c r="AU307" s="63">
        <f t="shared" ref="AU307" si="3616">IF(AND(COUNTIF(Codificacion3,AT307)&lt;AO307),1,COUNTIF(Codificacion3,AT307))</f>
        <v>1</v>
      </c>
      <c r="AV307" s="62" t="str">
        <f t="shared" si="3144"/>
        <v>No Seleccionada</v>
      </c>
      <c r="AW307" s="53"/>
      <c r="AX307" s="51" t="str">
        <f t="shared" si="3145"/>
        <v>ALI_28_SEG_14FALSO</v>
      </c>
      <c r="AY307" s="51">
        <f t="shared" si="3126"/>
        <v>1</v>
      </c>
      <c r="AZ307" s="64" t="b">
        <f t="shared" si="3146"/>
        <v>0</v>
      </c>
    </row>
    <row r="308" spans="1:52" x14ac:dyDescent="0.2">
      <c r="A308" s="50" t="b">
        <f t="shared" si="778"/>
        <v>0</v>
      </c>
      <c r="B308" s="51" t="s">
        <v>54</v>
      </c>
      <c r="C308" s="52">
        <v>28</v>
      </c>
      <c r="D308" s="52">
        <f t="shared" ref="D308" si="3617">IF(ISERROR(VLOOKUP(E308,Proveedores,2,FALSE)),"",VLOOKUP(E308,Proveedores,2,FALSE))</f>
        <v>2087</v>
      </c>
      <c r="E308" s="53" t="s">
        <v>55</v>
      </c>
      <c r="F308" s="54">
        <v>563</v>
      </c>
      <c r="G308" s="53" t="s">
        <v>56</v>
      </c>
      <c r="H308" s="53" t="s">
        <v>81</v>
      </c>
      <c r="I308" s="52">
        <v>15</v>
      </c>
      <c r="J308" s="53" t="s">
        <v>58</v>
      </c>
      <c r="K308" s="55">
        <v>44835</v>
      </c>
      <c r="L308" s="56">
        <v>2968</v>
      </c>
      <c r="M308" s="56">
        <v>3615</v>
      </c>
      <c r="N308" s="56">
        <v>3246</v>
      </c>
      <c r="O308" s="56">
        <v>0</v>
      </c>
      <c r="P308" s="57">
        <v>661</v>
      </c>
      <c r="Q308" s="58">
        <v>0.05</v>
      </c>
      <c r="R308" s="57">
        <v>627.95000000000005</v>
      </c>
      <c r="S308" s="57">
        <v>661</v>
      </c>
      <c r="T308" s="58">
        <v>0.05</v>
      </c>
      <c r="U308" s="57">
        <v>627.95000000000005</v>
      </c>
      <c r="V308" s="57">
        <v>661</v>
      </c>
      <c r="W308" s="58">
        <v>0.05</v>
      </c>
      <c r="X308" s="57">
        <v>627.95000000000005</v>
      </c>
      <c r="Y308" s="57">
        <v>0</v>
      </c>
      <c r="Z308" s="58"/>
      <c r="AA308" s="57">
        <v>0</v>
      </c>
      <c r="AB308" s="57">
        <v>6172120.5500000007</v>
      </c>
      <c r="AC308" s="53" t="str">
        <f t="shared" si="3128"/>
        <v>Registro Valido</v>
      </c>
      <c r="AD308" s="57">
        <f t="shared" ref="AD308" si="3618">IF(OR(ISERROR(VLOOKUP(CONCATENATE("ALI_",$C308,"_SEG_",$I308,"_PROV_",$D308),Catalogo_Precios,AD$8,FALSE)),L308=0),0,VLOOKUP(CONCATENATE("ALI_",$C308,"_SEG_",$I308,"_PROV_",$D308),Catalogo_Precios,AD$8,FALSE))</f>
        <v>661</v>
      </c>
      <c r="AE308" s="57">
        <f t="shared" ref="AE308" si="3619">IF(OR(ISERROR(VLOOKUP(CONCATENATE("ALI_",$C308,"_SEG_",$I308,"_PROV_",$D308),Catalogo_Precios,AE$8,FALSE)),M308=0),0,VLOOKUP(CONCATENATE("ALI_",$C308,"_SEG_",$I308,"_PROV_",$D308),Catalogo_Precios,AE$8,FALSE))</f>
        <v>661</v>
      </c>
      <c r="AF308" s="57">
        <f t="shared" ref="AF308" si="3620">IF(OR(ISERROR(VLOOKUP(CONCATENATE("ALI_",$C308,"_SEG_",$I308,"_PROV_",$D308),Catalogo_Precios,AF$8,FALSE)),N308=0),0,VLOOKUP(CONCATENATE("ALI_",$C308,"_SEG_",$I308,"_PROV_",$D308),Catalogo_Precios,AF$8,FALSE))</f>
        <v>661</v>
      </c>
      <c r="AG308" s="57">
        <f t="shared" ref="AG308" si="3621">IF(OR(ISERROR(VLOOKUP(CONCATENATE("ALI_",$C308,"_SEG_",$I308,"_PROV_",$D308),Catalogo_Precios,AG$8,FALSE)),O308=0),0,VLOOKUP(CONCATENATE("ALI_",$C308,"_SEG_",$I308,"_PROV_",$D308),Catalogo_Precios,AG$8,FALSE))</f>
        <v>0</v>
      </c>
      <c r="AH308" s="57">
        <f t="shared" ref="AH308" si="3622">IF(OR(ISERROR(VLOOKUP(CONCATENATE("ALI_",$C308,"_SEG_",$I308,"_PROV_",$D308),Catalogo_Precios,AH$8,FALSE)),L308=0),0,VLOOKUP(CONCATENATE("ALI_",$C308,"_SEG_",$I308,"_PROV_",$D308),Catalogo_Precios,AH$8,FALSE))</f>
        <v>661</v>
      </c>
      <c r="AI308" s="57">
        <f t="shared" ref="AI308" si="3623">IF(OR(ISERROR(VLOOKUP(CONCATENATE("ALI_",$C308,"_SEG_",$I308,"_PROV_",$D308),Catalogo_Precios,AI$8,FALSE)),M308=0),0,VLOOKUP(CONCATENATE("ALI_",$C308,"_SEG_",$I308,"_PROV_",$D308),Catalogo_Precios,AI$8,FALSE))</f>
        <v>661</v>
      </c>
      <c r="AJ308" s="57">
        <f t="shared" ref="AJ308" si="3624">IF(OR(ISERROR(VLOOKUP(CONCATENATE("ALI_",$C308,"_SEG_",$I308,"_PROV_",$D308),Catalogo_Precios,AJ$8,FALSE)),N308=0),0,VLOOKUP(CONCATENATE("ALI_",$C308,"_SEG_",$I308,"_PROV_",$D308),Catalogo_Precios,AJ$8,FALSE))</f>
        <v>661</v>
      </c>
      <c r="AK308" s="57">
        <f t="shared" ref="AK308" si="3625">IF(OR(ISERROR(VLOOKUP(CONCATENATE("ALI_",$C308,"_SEG_",$I308,"_PROV_",$D308),Catalogo_Precios,AK$8,FALSE)),O308=0),0,VLOOKUP(CONCATENATE("ALI_",$C308,"_SEG_",$I308,"_PROV_",$D308),Catalogo_Precios,AK$8,FALSE))</f>
        <v>0</v>
      </c>
      <c r="AL308" s="53"/>
      <c r="AM308" s="59" t="str">
        <f t="shared" si="3137"/>
        <v>ALI_28_SEG_15</v>
      </c>
      <c r="AN308" s="59" t="str">
        <f t="shared" si="3138"/>
        <v>ALI_28_SEG_15_VAL_6172120.55</v>
      </c>
      <c r="AO308" s="60">
        <f t="shared" ref="AO308" si="3626">IF(OR(AB308="",AB308=0),0,COUNTIF(Codificacion,AM308))</f>
        <v>3</v>
      </c>
      <c r="AP308" s="61">
        <f t="array" ref="AP308">MIN(IF(Codificacion=AM308,Total_Cotizacion,""))</f>
        <v>5197575.1999999993</v>
      </c>
      <c r="AQ308" s="62" t="b">
        <f t="shared" si="3140"/>
        <v>0</v>
      </c>
      <c r="AR308" s="51" t="str">
        <f t="shared" ref="AR308" si="3627">IF(COUNTIF(Codificacion2,CONCATENATE(AM308,"_VAL_",AB308))&gt;1,"Empate","")</f>
        <v/>
      </c>
      <c r="AS308" s="63" t="str">
        <f t="shared" si="3459"/>
        <v/>
      </c>
      <c r="AT308" s="59" t="str">
        <f t="shared" si="3142"/>
        <v>ALI_28_SEG_15_</v>
      </c>
      <c r="AU308" s="63">
        <f t="shared" ref="AU308" si="3628">IF(AND(COUNTIF(Codificacion3,AT308)&lt;AO308),1,COUNTIF(Codificacion3,AT308))</f>
        <v>1</v>
      </c>
      <c r="AV308" s="62" t="str">
        <f t="shared" si="3144"/>
        <v>No Seleccionada</v>
      </c>
      <c r="AW308" s="53"/>
      <c r="AX308" s="51" t="str">
        <f t="shared" si="3145"/>
        <v>ALI_28_SEG_15FALSO</v>
      </c>
      <c r="AY308" s="51">
        <f t="shared" si="3126"/>
        <v>1</v>
      </c>
      <c r="AZ308" s="64" t="b">
        <f t="shared" si="3146"/>
        <v>0</v>
      </c>
    </row>
    <row r="309" spans="1:52" x14ac:dyDescent="0.2">
      <c r="A309" s="50" t="b">
        <f t="shared" si="778"/>
        <v>0</v>
      </c>
      <c r="B309" s="51" t="s">
        <v>54</v>
      </c>
      <c r="C309" s="52">
        <v>61</v>
      </c>
      <c r="D309" s="52">
        <f t="shared" ref="D309" si="3629">IF(ISERROR(VLOOKUP(E309,Proveedores,2,FALSE)),"",VLOOKUP(E309,Proveedores,2,FALSE))</f>
        <v>2087</v>
      </c>
      <c r="E309" s="53" t="s">
        <v>55</v>
      </c>
      <c r="F309" s="54">
        <v>564</v>
      </c>
      <c r="G309" s="53" t="s">
        <v>56</v>
      </c>
      <c r="H309" s="53" t="s">
        <v>82</v>
      </c>
      <c r="I309" s="52">
        <v>1</v>
      </c>
      <c r="J309" s="53" t="s">
        <v>58</v>
      </c>
      <c r="K309" s="55">
        <v>44835</v>
      </c>
      <c r="L309" s="56">
        <v>3097</v>
      </c>
      <c r="M309" s="56">
        <v>3943</v>
      </c>
      <c r="N309" s="56">
        <v>1862</v>
      </c>
      <c r="O309" s="56">
        <v>0</v>
      </c>
      <c r="P309" s="57">
        <v>396</v>
      </c>
      <c r="Q309" s="58">
        <v>0.05</v>
      </c>
      <c r="R309" s="57">
        <v>376.2</v>
      </c>
      <c r="S309" s="57">
        <v>789</v>
      </c>
      <c r="T309" s="58">
        <v>0.05</v>
      </c>
      <c r="U309" s="57">
        <v>749.55</v>
      </c>
      <c r="V309" s="57">
        <v>1183</v>
      </c>
      <c r="W309" s="58">
        <v>0.05</v>
      </c>
      <c r="X309" s="57">
        <v>1123.8499999999999</v>
      </c>
      <c r="Y309" s="57">
        <v>0</v>
      </c>
      <c r="Z309" s="58"/>
      <c r="AA309" s="57">
        <v>0</v>
      </c>
      <c r="AB309" s="57">
        <v>6213175.75</v>
      </c>
      <c r="AC309" s="53" t="str">
        <f t="shared" si="3128"/>
        <v>Registro Valido</v>
      </c>
      <c r="AD309" s="57">
        <f t="shared" ref="AD309" si="3630">IF(OR(ISERROR(VLOOKUP(CONCATENATE("ALI_",$C309,"_SEG_",$I309,"_PROV_",$D309),Catalogo_Precios,AD$8,FALSE)),L309=0),0,VLOOKUP(CONCATENATE("ALI_",$C309,"_SEG_",$I309,"_PROV_",$D309),Catalogo_Precios,AD$8,FALSE))</f>
        <v>396</v>
      </c>
      <c r="AE309" s="57">
        <f t="shared" ref="AE309" si="3631">IF(OR(ISERROR(VLOOKUP(CONCATENATE("ALI_",$C309,"_SEG_",$I309,"_PROV_",$D309),Catalogo_Precios,AE$8,FALSE)),M309=0),0,VLOOKUP(CONCATENATE("ALI_",$C309,"_SEG_",$I309,"_PROV_",$D309),Catalogo_Precios,AE$8,FALSE))</f>
        <v>789</v>
      </c>
      <c r="AF309" s="57">
        <f t="shared" ref="AF309" si="3632">IF(OR(ISERROR(VLOOKUP(CONCATENATE("ALI_",$C309,"_SEG_",$I309,"_PROV_",$D309),Catalogo_Precios,AF$8,FALSE)),N309=0),0,VLOOKUP(CONCATENATE("ALI_",$C309,"_SEG_",$I309,"_PROV_",$D309),Catalogo_Precios,AF$8,FALSE))</f>
        <v>1183</v>
      </c>
      <c r="AG309" s="57">
        <f t="shared" ref="AG309" si="3633">IF(OR(ISERROR(VLOOKUP(CONCATENATE("ALI_",$C309,"_SEG_",$I309,"_PROV_",$D309),Catalogo_Precios,AG$8,FALSE)),O309=0),0,VLOOKUP(CONCATENATE("ALI_",$C309,"_SEG_",$I309,"_PROV_",$D309),Catalogo_Precios,AG$8,FALSE))</f>
        <v>0</v>
      </c>
      <c r="AH309" s="57">
        <f t="shared" ref="AH309" si="3634">IF(OR(ISERROR(VLOOKUP(CONCATENATE("ALI_",$C309,"_SEG_",$I309,"_PROV_",$D309),Catalogo_Precios,AH$8,FALSE)),L309=0),0,VLOOKUP(CONCATENATE("ALI_",$C309,"_SEG_",$I309,"_PROV_",$D309),Catalogo_Precios,AH$8,FALSE))</f>
        <v>396</v>
      </c>
      <c r="AI309" s="57">
        <f t="shared" ref="AI309" si="3635">IF(OR(ISERROR(VLOOKUP(CONCATENATE("ALI_",$C309,"_SEG_",$I309,"_PROV_",$D309),Catalogo_Precios,AI$8,FALSE)),M309=0),0,VLOOKUP(CONCATENATE("ALI_",$C309,"_SEG_",$I309,"_PROV_",$D309),Catalogo_Precios,AI$8,FALSE))</f>
        <v>789</v>
      </c>
      <c r="AJ309" s="57">
        <f t="shared" ref="AJ309" si="3636">IF(OR(ISERROR(VLOOKUP(CONCATENATE("ALI_",$C309,"_SEG_",$I309,"_PROV_",$D309),Catalogo_Precios,AJ$8,FALSE)),N309=0),0,VLOOKUP(CONCATENATE("ALI_",$C309,"_SEG_",$I309,"_PROV_",$D309),Catalogo_Precios,AJ$8,FALSE))</f>
        <v>1183</v>
      </c>
      <c r="AK309" s="57">
        <f t="shared" ref="AK309" si="3637">IF(OR(ISERROR(VLOOKUP(CONCATENATE("ALI_",$C309,"_SEG_",$I309,"_PROV_",$D309),Catalogo_Precios,AK$8,FALSE)),O309=0),0,VLOOKUP(CONCATENATE("ALI_",$C309,"_SEG_",$I309,"_PROV_",$D309),Catalogo_Precios,AK$8,FALSE))</f>
        <v>0</v>
      </c>
      <c r="AL309" s="53"/>
      <c r="AM309" s="59" t="str">
        <f t="shared" si="3137"/>
        <v>ALI_61_SEG_1</v>
      </c>
      <c r="AN309" s="59" t="str">
        <f t="shared" si="3138"/>
        <v>ALI_61_SEG_1_VAL_6213175.75</v>
      </c>
      <c r="AO309" s="60">
        <f t="shared" ref="AO309" si="3638">IF(OR(AB309="",AB309=0),0,COUNTIF(Codificacion,AM309))</f>
        <v>4</v>
      </c>
      <c r="AP309" s="61">
        <f t="array" ref="AP309">MIN(IF(Codificacion=AM309,Total_Cotizacion,""))</f>
        <v>5232148</v>
      </c>
      <c r="AQ309" s="62" t="b">
        <f t="shared" si="3140"/>
        <v>0</v>
      </c>
      <c r="AR309" s="51" t="str">
        <f t="shared" ref="AR309" si="3639">IF(COUNTIF(Codificacion2,CONCATENATE(AM309,"_VAL_",AB309))&gt;1,"Empate","")</f>
        <v/>
      </c>
      <c r="AS309" s="63" t="str">
        <f t="shared" si="3459"/>
        <v/>
      </c>
      <c r="AT309" s="59" t="str">
        <f t="shared" si="3142"/>
        <v>ALI_61_SEG_1_</v>
      </c>
      <c r="AU309" s="63">
        <f t="shared" ref="AU309" si="3640">IF(AND(COUNTIF(Codificacion3,AT309)&lt;AO309),1,COUNTIF(Codificacion3,AT309))</f>
        <v>1</v>
      </c>
      <c r="AV309" s="62" t="str">
        <f t="shared" si="3144"/>
        <v>No Seleccionada</v>
      </c>
      <c r="AW309" s="53"/>
      <c r="AX309" s="51" t="str">
        <f t="shared" si="3145"/>
        <v>ALI_61_SEG_1FALSO</v>
      </c>
      <c r="AY309" s="51">
        <f t="shared" si="3126"/>
        <v>3</v>
      </c>
      <c r="AZ309" s="64" t="b">
        <f t="shared" si="3146"/>
        <v>0</v>
      </c>
    </row>
    <row r="310" spans="1:52" x14ac:dyDescent="0.2">
      <c r="A310" s="50" t="b">
        <f t="shared" si="778"/>
        <v>0</v>
      </c>
      <c r="B310" s="51" t="s">
        <v>54</v>
      </c>
      <c r="C310" s="52">
        <v>61</v>
      </c>
      <c r="D310" s="52">
        <f t="shared" ref="D310" si="3641">IF(ISERROR(VLOOKUP(E310,Proveedores,2,FALSE)),"",VLOOKUP(E310,Proveedores,2,FALSE))</f>
        <v>2087</v>
      </c>
      <c r="E310" s="53" t="s">
        <v>55</v>
      </c>
      <c r="F310" s="54">
        <v>565</v>
      </c>
      <c r="G310" s="53" t="s">
        <v>56</v>
      </c>
      <c r="H310" s="53" t="s">
        <v>82</v>
      </c>
      <c r="I310" s="52">
        <v>2</v>
      </c>
      <c r="J310" s="53" t="s">
        <v>58</v>
      </c>
      <c r="K310" s="55">
        <v>44835</v>
      </c>
      <c r="L310" s="56">
        <v>3169</v>
      </c>
      <c r="M310" s="56">
        <v>4033</v>
      </c>
      <c r="N310" s="56">
        <v>1904</v>
      </c>
      <c r="O310" s="56">
        <v>0</v>
      </c>
      <c r="P310" s="57">
        <v>396</v>
      </c>
      <c r="Q310" s="58">
        <v>0.05</v>
      </c>
      <c r="R310" s="57">
        <v>376.2</v>
      </c>
      <c r="S310" s="57">
        <v>789</v>
      </c>
      <c r="T310" s="58">
        <v>0.05</v>
      </c>
      <c r="U310" s="57">
        <v>749.55</v>
      </c>
      <c r="V310" s="57">
        <v>1183</v>
      </c>
      <c r="W310" s="58">
        <v>0.05</v>
      </c>
      <c r="X310" s="57">
        <v>1123.8499999999999</v>
      </c>
      <c r="Y310" s="57">
        <v>0</v>
      </c>
      <c r="Z310" s="58"/>
      <c r="AA310" s="57">
        <v>0</v>
      </c>
      <c r="AB310" s="57">
        <v>6354923.3499999996</v>
      </c>
      <c r="AC310" s="53" t="str">
        <f t="shared" si="3128"/>
        <v>Registro Valido</v>
      </c>
      <c r="AD310" s="57">
        <f t="shared" ref="AD310" si="3642">IF(OR(ISERROR(VLOOKUP(CONCATENATE("ALI_",$C310,"_SEG_",$I310,"_PROV_",$D310),Catalogo_Precios,AD$8,FALSE)),L310=0),0,VLOOKUP(CONCATENATE("ALI_",$C310,"_SEG_",$I310,"_PROV_",$D310),Catalogo_Precios,AD$8,FALSE))</f>
        <v>396</v>
      </c>
      <c r="AE310" s="57">
        <f t="shared" ref="AE310" si="3643">IF(OR(ISERROR(VLOOKUP(CONCATENATE("ALI_",$C310,"_SEG_",$I310,"_PROV_",$D310),Catalogo_Precios,AE$8,FALSE)),M310=0),0,VLOOKUP(CONCATENATE("ALI_",$C310,"_SEG_",$I310,"_PROV_",$D310),Catalogo_Precios,AE$8,FALSE))</f>
        <v>789</v>
      </c>
      <c r="AF310" s="57">
        <f t="shared" ref="AF310" si="3644">IF(OR(ISERROR(VLOOKUP(CONCATENATE("ALI_",$C310,"_SEG_",$I310,"_PROV_",$D310),Catalogo_Precios,AF$8,FALSE)),N310=0),0,VLOOKUP(CONCATENATE("ALI_",$C310,"_SEG_",$I310,"_PROV_",$D310),Catalogo_Precios,AF$8,FALSE))</f>
        <v>1183</v>
      </c>
      <c r="AG310" s="57">
        <f t="shared" ref="AG310" si="3645">IF(OR(ISERROR(VLOOKUP(CONCATENATE("ALI_",$C310,"_SEG_",$I310,"_PROV_",$D310),Catalogo_Precios,AG$8,FALSE)),O310=0),0,VLOOKUP(CONCATENATE("ALI_",$C310,"_SEG_",$I310,"_PROV_",$D310),Catalogo_Precios,AG$8,FALSE))</f>
        <v>0</v>
      </c>
      <c r="AH310" s="57">
        <f t="shared" ref="AH310" si="3646">IF(OR(ISERROR(VLOOKUP(CONCATENATE("ALI_",$C310,"_SEG_",$I310,"_PROV_",$D310),Catalogo_Precios,AH$8,FALSE)),L310=0),0,VLOOKUP(CONCATENATE("ALI_",$C310,"_SEG_",$I310,"_PROV_",$D310),Catalogo_Precios,AH$8,FALSE))</f>
        <v>396</v>
      </c>
      <c r="AI310" s="57">
        <f t="shared" ref="AI310" si="3647">IF(OR(ISERROR(VLOOKUP(CONCATENATE("ALI_",$C310,"_SEG_",$I310,"_PROV_",$D310),Catalogo_Precios,AI$8,FALSE)),M310=0),0,VLOOKUP(CONCATENATE("ALI_",$C310,"_SEG_",$I310,"_PROV_",$D310),Catalogo_Precios,AI$8,FALSE))</f>
        <v>789</v>
      </c>
      <c r="AJ310" s="57">
        <f t="shared" ref="AJ310" si="3648">IF(OR(ISERROR(VLOOKUP(CONCATENATE("ALI_",$C310,"_SEG_",$I310,"_PROV_",$D310),Catalogo_Precios,AJ$8,FALSE)),N310=0),0,VLOOKUP(CONCATENATE("ALI_",$C310,"_SEG_",$I310,"_PROV_",$D310),Catalogo_Precios,AJ$8,FALSE))</f>
        <v>1183</v>
      </c>
      <c r="AK310" s="57">
        <f t="shared" ref="AK310" si="3649">IF(OR(ISERROR(VLOOKUP(CONCATENATE("ALI_",$C310,"_SEG_",$I310,"_PROV_",$D310),Catalogo_Precios,AK$8,FALSE)),O310=0),0,VLOOKUP(CONCATENATE("ALI_",$C310,"_SEG_",$I310,"_PROV_",$D310),Catalogo_Precios,AK$8,FALSE))</f>
        <v>0</v>
      </c>
      <c r="AL310" s="53"/>
      <c r="AM310" s="59" t="str">
        <f t="shared" si="3137"/>
        <v>ALI_61_SEG_2</v>
      </c>
      <c r="AN310" s="59" t="str">
        <f t="shared" si="3138"/>
        <v>ALI_61_SEG_2_VAL_6354923.35</v>
      </c>
      <c r="AO310" s="60">
        <f t="shared" ref="AO310" si="3650">IF(OR(AB310="",AB310=0),0,COUNTIF(Codificacion,AM310))</f>
        <v>4</v>
      </c>
      <c r="AP310" s="61">
        <f t="array" ref="AP310">MIN(IF(Codificacion=AM310,Total_Cotizacion,""))</f>
        <v>5351514.4000000004</v>
      </c>
      <c r="AQ310" s="62" t="b">
        <f t="shared" si="3140"/>
        <v>0</v>
      </c>
      <c r="AR310" s="51" t="str">
        <f t="shared" ref="AR310" si="3651">IF(COUNTIF(Codificacion2,CONCATENATE(AM310,"_VAL_",AB310))&gt;1,"Empate","")</f>
        <v/>
      </c>
      <c r="AS310" s="63" t="str">
        <f t="shared" si="3459"/>
        <v/>
      </c>
      <c r="AT310" s="59" t="str">
        <f t="shared" si="3142"/>
        <v>ALI_61_SEG_2_</v>
      </c>
      <c r="AU310" s="63">
        <f t="shared" ref="AU310" si="3652">IF(AND(COUNTIF(Codificacion3,AT310)&lt;AO310),1,COUNTIF(Codificacion3,AT310))</f>
        <v>1</v>
      </c>
      <c r="AV310" s="62" t="str">
        <f t="shared" si="3144"/>
        <v>No Seleccionada</v>
      </c>
      <c r="AW310" s="53"/>
      <c r="AX310" s="51" t="str">
        <f t="shared" si="3145"/>
        <v>ALI_61_SEG_2FALSO</v>
      </c>
      <c r="AY310" s="51">
        <f t="shared" si="3126"/>
        <v>3</v>
      </c>
      <c r="AZ310" s="64" t="b">
        <f t="shared" si="3146"/>
        <v>0</v>
      </c>
    </row>
    <row r="311" spans="1:52" x14ac:dyDescent="0.2">
      <c r="A311" s="50" t="b">
        <f t="shared" si="778"/>
        <v>0</v>
      </c>
      <c r="B311" s="51" t="s">
        <v>54</v>
      </c>
      <c r="C311" s="52">
        <v>61</v>
      </c>
      <c r="D311" s="52">
        <f t="shared" ref="D311" si="3653">IF(ISERROR(VLOOKUP(E311,Proveedores,2,FALSE)),"",VLOOKUP(E311,Proveedores,2,FALSE))</f>
        <v>2087</v>
      </c>
      <c r="E311" s="53" t="s">
        <v>55</v>
      </c>
      <c r="F311" s="54">
        <v>566</v>
      </c>
      <c r="G311" s="53" t="s">
        <v>56</v>
      </c>
      <c r="H311" s="53" t="s">
        <v>82</v>
      </c>
      <c r="I311" s="52">
        <v>3</v>
      </c>
      <c r="J311" s="53" t="s">
        <v>58</v>
      </c>
      <c r="K311" s="55">
        <v>44835</v>
      </c>
      <c r="L311" s="56">
        <v>3148</v>
      </c>
      <c r="M311" s="56">
        <v>4007</v>
      </c>
      <c r="N311" s="56">
        <v>1893</v>
      </c>
      <c r="O311" s="56">
        <v>0</v>
      </c>
      <c r="P311" s="57">
        <v>396</v>
      </c>
      <c r="Q311" s="58">
        <v>0.05</v>
      </c>
      <c r="R311" s="57">
        <v>376.2</v>
      </c>
      <c r="S311" s="57">
        <v>789</v>
      </c>
      <c r="T311" s="58">
        <v>0.05</v>
      </c>
      <c r="U311" s="57">
        <v>749.55</v>
      </c>
      <c r="V311" s="57">
        <v>1183</v>
      </c>
      <c r="W311" s="58">
        <v>0.05</v>
      </c>
      <c r="X311" s="57">
        <v>1123.8499999999999</v>
      </c>
      <c r="Y311" s="57">
        <v>0</v>
      </c>
      <c r="Z311" s="58"/>
      <c r="AA311" s="57">
        <v>0</v>
      </c>
      <c r="AB311" s="57">
        <v>6315172.4999999991</v>
      </c>
      <c r="AC311" s="53" t="str">
        <f t="shared" si="3128"/>
        <v>Registro Valido</v>
      </c>
      <c r="AD311" s="57">
        <f t="shared" ref="AD311" si="3654">IF(OR(ISERROR(VLOOKUP(CONCATENATE("ALI_",$C311,"_SEG_",$I311,"_PROV_",$D311),Catalogo_Precios,AD$8,FALSE)),L311=0),0,VLOOKUP(CONCATENATE("ALI_",$C311,"_SEG_",$I311,"_PROV_",$D311),Catalogo_Precios,AD$8,FALSE))</f>
        <v>396</v>
      </c>
      <c r="AE311" s="57">
        <f t="shared" ref="AE311" si="3655">IF(OR(ISERROR(VLOOKUP(CONCATENATE("ALI_",$C311,"_SEG_",$I311,"_PROV_",$D311),Catalogo_Precios,AE$8,FALSE)),M311=0),0,VLOOKUP(CONCATENATE("ALI_",$C311,"_SEG_",$I311,"_PROV_",$D311),Catalogo_Precios,AE$8,FALSE))</f>
        <v>789</v>
      </c>
      <c r="AF311" s="57">
        <f t="shared" ref="AF311" si="3656">IF(OR(ISERROR(VLOOKUP(CONCATENATE("ALI_",$C311,"_SEG_",$I311,"_PROV_",$D311),Catalogo_Precios,AF$8,FALSE)),N311=0),0,VLOOKUP(CONCATENATE("ALI_",$C311,"_SEG_",$I311,"_PROV_",$D311),Catalogo_Precios,AF$8,FALSE))</f>
        <v>1183</v>
      </c>
      <c r="AG311" s="57">
        <f t="shared" ref="AG311" si="3657">IF(OR(ISERROR(VLOOKUP(CONCATENATE("ALI_",$C311,"_SEG_",$I311,"_PROV_",$D311),Catalogo_Precios,AG$8,FALSE)),O311=0),0,VLOOKUP(CONCATENATE("ALI_",$C311,"_SEG_",$I311,"_PROV_",$D311),Catalogo_Precios,AG$8,FALSE))</f>
        <v>0</v>
      </c>
      <c r="AH311" s="57">
        <f t="shared" ref="AH311" si="3658">IF(OR(ISERROR(VLOOKUP(CONCATENATE("ALI_",$C311,"_SEG_",$I311,"_PROV_",$D311),Catalogo_Precios,AH$8,FALSE)),L311=0),0,VLOOKUP(CONCATENATE("ALI_",$C311,"_SEG_",$I311,"_PROV_",$D311),Catalogo_Precios,AH$8,FALSE))</f>
        <v>396</v>
      </c>
      <c r="AI311" s="57">
        <f t="shared" ref="AI311" si="3659">IF(OR(ISERROR(VLOOKUP(CONCATENATE("ALI_",$C311,"_SEG_",$I311,"_PROV_",$D311),Catalogo_Precios,AI$8,FALSE)),M311=0),0,VLOOKUP(CONCATENATE("ALI_",$C311,"_SEG_",$I311,"_PROV_",$D311),Catalogo_Precios,AI$8,FALSE))</f>
        <v>789</v>
      </c>
      <c r="AJ311" s="57">
        <f t="shared" ref="AJ311" si="3660">IF(OR(ISERROR(VLOOKUP(CONCATENATE("ALI_",$C311,"_SEG_",$I311,"_PROV_",$D311),Catalogo_Precios,AJ$8,FALSE)),N311=0),0,VLOOKUP(CONCATENATE("ALI_",$C311,"_SEG_",$I311,"_PROV_",$D311),Catalogo_Precios,AJ$8,FALSE))</f>
        <v>1183</v>
      </c>
      <c r="AK311" s="57">
        <f t="shared" ref="AK311" si="3661">IF(OR(ISERROR(VLOOKUP(CONCATENATE("ALI_",$C311,"_SEG_",$I311,"_PROV_",$D311),Catalogo_Precios,AK$8,FALSE)),O311=0),0,VLOOKUP(CONCATENATE("ALI_",$C311,"_SEG_",$I311,"_PROV_",$D311),Catalogo_Precios,AK$8,FALSE))</f>
        <v>0</v>
      </c>
      <c r="AL311" s="53"/>
      <c r="AM311" s="59" t="str">
        <f t="shared" si="3137"/>
        <v>ALI_61_SEG_3</v>
      </c>
      <c r="AN311" s="59" t="str">
        <f t="shared" si="3138"/>
        <v>ALI_61_SEG_3_VAL_6315172.5</v>
      </c>
      <c r="AO311" s="60">
        <f t="shared" ref="AO311" si="3662">IF(OR(AB311="",AB311=0),0,COUNTIF(Codificacion,AM311))</f>
        <v>4</v>
      </c>
      <c r="AP311" s="61">
        <f t="array" ref="AP311">MIN(IF(Codificacion=AM311,Total_Cotizacion,""))</f>
        <v>5318040</v>
      </c>
      <c r="AQ311" s="62" t="b">
        <f t="shared" si="3140"/>
        <v>0</v>
      </c>
      <c r="AR311" s="51" t="str">
        <f t="shared" ref="AR311" si="3663">IF(COUNTIF(Codificacion2,CONCATENATE(AM311,"_VAL_",AB311))&gt;1,"Empate","")</f>
        <v/>
      </c>
      <c r="AS311" s="63" t="str">
        <f t="shared" si="3459"/>
        <v/>
      </c>
      <c r="AT311" s="59" t="str">
        <f t="shared" si="3142"/>
        <v>ALI_61_SEG_3_</v>
      </c>
      <c r="AU311" s="63">
        <f t="shared" ref="AU311" si="3664">IF(AND(COUNTIF(Codificacion3,AT311)&lt;AO311),1,COUNTIF(Codificacion3,AT311))</f>
        <v>1</v>
      </c>
      <c r="AV311" s="62" t="str">
        <f t="shared" si="3144"/>
        <v>No Seleccionada</v>
      </c>
      <c r="AW311" s="53"/>
      <c r="AX311" s="51" t="str">
        <f t="shared" si="3145"/>
        <v>ALI_61_SEG_3FALSO</v>
      </c>
      <c r="AY311" s="51">
        <f t="shared" si="3126"/>
        <v>3</v>
      </c>
      <c r="AZ311" s="64" t="b">
        <f t="shared" si="3146"/>
        <v>0</v>
      </c>
    </row>
    <row r="312" spans="1:52" x14ac:dyDescent="0.2">
      <c r="A312" s="50" t="b">
        <f t="shared" si="778"/>
        <v>0</v>
      </c>
      <c r="B312" s="51" t="s">
        <v>54</v>
      </c>
      <c r="C312" s="52">
        <v>61</v>
      </c>
      <c r="D312" s="52">
        <f t="shared" ref="D312" si="3665">IF(ISERROR(VLOOKUP(E312,Proveedores,2,FALSE)),"",VLOOKUP(E312,Proveedores,2,FALSE))</f>
        <v>2087</v>
      </c>
      <c r="E312" s="53" t="s">
        <v>55</v>
      </c>
      <c r="F312" s="54">
        <v>567</v>
      </c>
      <c r="G312" s="53" t="s">
        <v>56</v>
      </c>
      <c r="H312" s="53" t="s">
        <v>82</v>
      </c>
      <c r="I312" s="52">
        <v>4</v>
      </c>
      <c r="J312" s="53" t="s">
        <v>58</v>
      </c>
      <c r="K312" s="55">
        <v>44835</v>
      </c>
      <c r="L312" s="56">
        <v>3354</v>
      </c>
      <c r="M312" s="56">
        <v>4269</v>
      </c>
      <c r="N312" s="56">
        <v>2016</v>
      </c>
      <c r="O312" s="56">
        <v>0</v>
      </c>
      <c r="P312" s="57">
        <v>396</v>
      </c>
      <c r="Q312" s="58">
        <v>0.05</v>
      </c>
      <c r="R312" s="57">
        <v>376.2</v>
      </c>
      <c r="S312" s="57">
        <v>789</v>
      </c>
      <c r="T312" s="58">
        <v>0.05</v>
      </c>
      <c r="U312" s="57">
        <v>749.55</v>
      </c>
      <c r="V312" s="57">
        <v>1183</v>
      </c>
      <c r="W312" s="58">
        <v>0.05</v>
      </c>
      <c r="X312" s="57">
        <v>1123.8499999999999</v>
      </c>
      <c r="Y312" s="57">
        <v>0</v>
      </c>
      <c r="Z312" s="58"/>
      <c r="AA312" s="57">
        <v>0</v>
      </c>
      <c r="AB312" s="57">
        <v>6727285.3499999996</v>
      </c>
      <c r="AC312" s="53" t="str">
        <f t="shared" si="3128"/>
        <v>Registro Valido</v>
      </c>
      <c r="AD312" s="57">
        <f t="shared" ref="AD312" si="3666">IF(OR(ISERROR(VLOOKUP(CONCATENATE("ALI_",$C312,"_SEG_",$I312,"_PROV_",$D312),Catalogo_Precios,AD$8,FALSE)),L312=0),0,VLOOKUP(CONCATENATE("ALI_",$C312,"_SEG_",$I312,"_PROV_",$D312),Catalogo_Precios,AD$8,FALSE))</f>
        <v>396</v>
      </c>
      <c r="AE312" s="57">
        <f t="shared" ref="AE312" si="3667">IF(OR(ISERROR(VLOOKUP(CONCATENATE("ALI_",$C312,"_SEG_",$I312,"_PROV_",$D312),Catalogo_Precios,AE$8,FALSE)),M312=0),0,VLOOKUP(CONCATENATE("ALI_",$C312,"_SEG_",$I312,"_PROV_",$D312),Catalogo_Precios,AE$8,FALSE))</f>
        <v>789</v>
      </c>
      <c r="AF312" s="57">
        <f t="shared" ref="AF312" si="3668">IF(OR(ISERROR(VLOOKUP(CONCATENATE("ALI_",$C312,"_SEG_",$I312,"_PROV_",$D312),Catalogo_Precios,AF$8,FALSE)),N312=0),0,VLOOKUP(CONCATENATE("ALI_",$C312,"_SEG_",$I312,"_PROV_",$D312),Catalogo_Precios,AF$8,FALSE))</f>
        <v>1183</v>
      </c>
      <c r="AG312" s="57">
        <f t="shared" ref="AG312" si="3669">IF(OR(ISERROR(VLOOKUP(CONCATENATE("ALI_",$C312,"_SEG_",$I312,"_PROV_",$D312),Catalogo_Precios,AG$8,FALSE)),O312=0),0,VLOOKUP(CONCATENATE("ALI_",$C312,"_SEG_",$I312,"_PROV_",$D312),Catalogo_Precios,AG$8,FALSE))</f>
        <v>0</v>
      </c>
      <c r="AH312" s="57">
        <f t="shared" ref="AH312" si="3670">IF(OR(ISERROR(VLOOKUP(CONCATENATE("ALI_",$C312,"_SEG_",$I312,"_PROV_",$D312),Catalogo_Precios,AH$8,FALSE)),L312=0),0,VLOOKUP(CONCATENATE("ALI_",$C312,"_SEG_",$I312,"_PROV_",$D312),Catalogo_Precios,AH$8,FALSE))</f>
        <v>396</v>
      </c>
      <c r="AI312" s="57">
        <f t="shared" ref="AI312" si="3671">IF(OR(ISERROR(VLOOKUP(CONCATENATE("ALI_",$C312,"_SEG_",$I312,"_PROV_",$D312),Catalogo_Precios,AI$8,FALSE)),M312=0),0,VLOOKUP(CONCATENATE("ALI_",$C312,"_SEG_",$I312,"_PROV_",$D312),Catalogo_Precios,AI$8,FALSE))</f>
        <v>789</v>
      </c>
      <c r="AJ312" s="57">
        <f t="shared" ref="AJ312" si="3672">IF(OR(ISERROR(VLOOKUP(CONCATENATE("ALI_",$C312,"_SEG_",$I312,"_PROV_",$D312),Catalogo_Precios,AJ$8,FALSE)),N312=0),0,VLOOKUP(CONCATENATE("ALI_",$C312,"_SEG_",$I312,"_PROV_",$D312),Catalogo_Precios,AJ$8,FALSE))</f>
        <v>1183</v>
      </c>
      <c r="AK312" s="57">
        <f t="shared" ref="AK312" si="3673">IF(OR(ISERROR(VLOOKUP(CONCATENATE("ALI_",$C312,"_SEG_",$I312,"_PROV_",$D312),Catalogo_Precios,AK$8,FALSE)),O312=0),0,VLOOKUP(CONCATENATE("ALI_",$C312,"_SEG_",$I312,"_PROV_",$D312),Catalogo_Precios,AK$8,FALSE))</f>
        <v>0</v>
      </c>
      <c r="AL312" s="53"/>
      <c r="AM312" s="59" t="str">
        <f t="shared" si="3137"/>
        <v>ALI_61_SEG_4</v>
      </c>
      <c r="AN312" s="59" t="str">
        <f t="shared" si="3138"/>
        <v>ALI_61_SEG_4_VAL_6727285.35</v>
      </c>
      <c r="AO312" s="60">
        <f t="shared" ref="AO312" si="3674">IF(OR(AB312="",AB312=0),0,COUNTIF(Codificacion,AM312))</f>
        <v>4</v>
      </c>
      <c r="AP312" s="61">
        <f t="array" ref="AP312">MIN(IF(Codificacion=AM312,Total_Cotizacion,""))</f>
        <v>5665082.4000000004</v>
      </c>
      <c r="AQ312" s="62" t="b">
        <f t="shared" si="3140"/>
        <v>0</v>
      </c>
      <c r="AR312" s="51" t="str">
        <f t="shared" ref="AR312" si="3675">IF(COUNTIF(Codificacion2,CONCATENATE(AM312,"_VAL_",AB312))&gt;1,"Empate","")</f>
        <v/>
      </c>
      <c r="AS312" s="63" t="str">
        <f t="shared" si="3459"/>
        <v/>
      </c>
      <c r="AT312" s="59" t="str">
        <f t="shared" si="3142"/>
        <v>ALI_61_SEG_4_</v>
      </c>
      <c r="AU312" s="63">
        <f t="shared" ref="AU312" si="3676">IF(AND(COUNTIF(Codificacion3,AT312)&lt;AO312),1,COUNTIF(Codificacion3,AT312))</f>
        <v>1</v>
      </c>
      <c r="AV312" s="62" t="str">
        <f t="shared" si="3144"/>
        <v>No Seleccionada</v>
      </c>
      <c r="AW312" s="53"/>
      <c r="AX312" s="51" t="str">
        <f t="shared" si="3145"/>
        <v>ALI_61_SEG_4FALSO</v>
      </c>
      <c r="AY312" s="51">
        <f t="shared" si="3126"/>
        <v>3</v>
      </c>
      <c r="AZ312" s="64" t="b">
        <f t="shared" si="3146"/>
        <v>0</v>
      </c>
    </row>
    <row r="313" spans="1:52" x14ac:dyDescent="0.2">
      <c r="A313" s="50" t="b">
        <f t="shared" si="778"/>
        <v>0</v>
      </c>
      <c r="B313" s="51" t="s">
        <v>54</v>
      </c>
      <c r="C313" s="52">
        <v>61</v>
      </c>
      <c r="D313" s="52">
        <f t="shared" ref="D313" si="3677">IF(ISERROR(VLOOKUP(E313,Proveedores,2,FALSE)),"",VLOOKUP(E313,Proveedores,2,FALSE))</f>
        <v>2087</v>
      </c>
      <c r="E313" s="53" t="s">
        <v>55</v>
      </c>
      <c r="F313" s="54">
        <v>568</v>
      </c>
      <c r="G313" s="53" t="s">
        <v>56</v>
      </c>
      <c r="H313" s="53" t="s">
        <v>82</v>
      </c>
      <c r="I313" s="52">
        <v>5</v>
      </c>
      <c r="J313" s="53" t="s">
        <v>58</v>
      </c>
      <c r="K313" s="55">
        <v>44835</v>
      </c>
      <c r="L313" s="56">
        <v>3119</v>
      </c>
      <c r="M313" s="56">
        <v>3969</v>
      </c>
      <c r="N313" s="56">
        <v>1874</v>
      </c>
      <c r="O313" s="56">
        <v>0</v>
      </c>
      <c r="P313" s="57">
        <v>396</v>
      </c>
      <c r="Q313" s="58">
        <v>0.05</v>
      </c>
      <c r="R313" s="57">
        <v>376.2</v>
      </c>
      <c r="S313" s="57">
        <v>789</v>
      </c>
      <c r="T313" s="58">
        <v>0.05</v>
      </c>
      <c r="U313" s="57">
        <v>749.55</v>
      </c>
      <c r="V313" s="57">
        <v>1183</v>
      </c>
      <c r="W313" s="58">
        <v>0.05</v>
      </c>
      <c r="X313" s="57">
        <v>1123.8499999999999</v>
      </c>
      <c r="Y313" s="57">
        <v>0</v>
      </c>
      <c r="Z313" s="58"/>
      <c r="AA313" s="57">
        <v>0</v>
      </c>
      <c r="AB313" s="57">
        <v>6254426.6500000004</v>
      </c>
      <c r="AC313" s="53" t="str">
        <f t="shared" si="3128"/>
        <v>Registro Valido</v>
      </c>
      <c r="AD313" s="57">
        <f t="shared" ref="AD313" si="3678">IF(OR(ISERROR(VLOOKUP(CONCATENATE("ALI_",$C313,"_SEG_",$I313,"_PROV_",$D313),Catalogo_Precios,AD$8,FALSE)),L313=0),0,VLOOKUP(CONCATENATE("ALI_",$C313,"_SEG_",$I313,"_PROV_",$D313),Catalogo_Precios,AD$8,FALSE))</f>
        <v>396</v>
      </c>
      <c r="AE313" s="57">
        <f t="shared" ref="AE313" si="3679">IF(OR(ISERROR(VLOOKUP(CONCATENATE("ALI_",$C313,"_SEG_",$I313,"_PROV_",$D313),Catalogo_Precios,AE$8,FALSE)),M313=0),0,VLOOKUP(CONCATENATE("ALI_",$C313,"_SEG_",$I313,"_PROV_",$D313),Catalogo_Precios,AE$8,FALSE))</f>
        <v>789</v>
      </c>
      <c r="AF313" s="57">
        <f t="shared" ref="AF313" si="3680">IF(OR(ISERROR(VLOOKUP(CONCATENATE("ALI_",$C313,"_SEG_",$I313,"_PROV_",$D313),Catalogo_Precios,AF$8,FALSE)),N313=0),0,VLOOKUP(CONCATENATE("ALI_",$C313,"_SEG_",$I313,"_PROV_",$D313),Catalogo_Precios,AF$8,FALSE))</f>
        <v>1183</v>
      </c>
      <c r="AG313" s="57">
        <f t="shared" ref="AG313" si="3681">IF(OR(ISERROR(VLOOKUP(CONCATENATE("ALI_",$C313,"_SEG_",$I313,"_PROV_",$D313),Catalogo_Precios,AG$8,FALSE)),O313=0),0,VLOOKUP(CONCATENATE("ALI_",$C313,"_SEG_",$I313,"_PROV_",$D313),Catalogo_Precios,AG$8,FALSE))</f>
        <v>0</v>
      </c>
      <c r="AH313" s="57">
        <f t="shared" ref="AH313" si="3682">IF(OR(ISERROR(VLOOKUP(CONCATENATE("ALI_",$C313,"_SEG_",$I313,"_PROV_",$D313),Catalogo_Precios,AH$8,FALSE)),L313=0),0,VLOOKUP(CONCATENATE("ALI_",$C313,"_SEG_",$I313,"_PROV_",$D313),Catalogo_Precios,AH$8,FALSE))</f>
        <v>396</v>
      </c>
      <c r="AI313" s="57">
        <f t="shared" ref="AI313" si="3683">IF(OR(ISERROR(VLOOKUP(CONCATENATE("ALI_",$C313,"_SEG_",$I313,"_PROV_",$D313),Catalogo_Precios,AI$8,FALSE)),M313=0),0,VLOOKUP(CONCATENATE("ALI_",$C313,"_SEG_",$I313,"_PROV_",$D313),Catalogo_Precios,AI$8,FALSE))</f>
        <v>789</v>
      </c>
      <c r="AJ313" s="57">
        <f t="shared" ref="AJ313" si="3684">IF(OR(ISERROR(VLOOKUP(CONCATENATE("ALI_",$C313,"_SEG_",$I313,"_PROV_",$D313),Catalogo_Precios,AJ$8,FALSE)),N313=0),0,VLOOKUP(CONCATENATE("ALI_",$C313,"_SEG_",$I313,"_PROV_",$D313),Catalogo_Precios,AJ$8,FALSE))</f>
        <v>1183</v>
      </c>
      <c r="AK313" s="57">
        <f t="shared" ref="AK313" si="3685">IF(OR(ISERROR(VLOOKUP(CONCATENATE("ALI_",$C313,"_SEG_",$I313,"_PROV_",$D313),Catalogo_Precios,AK$8,FALSE)),O313=0),0,VLOOKUP(CONCATENATE("ALI_",$C313,"_SEG_",$I313,"_PROV_",$D313),Catalogo_Precios,AK$8,FALSE))</f>
        <v>0</v>
      </c>
      <c r="AL313" s="53"/>
      <c r="AM313" s="59" t="str">
        <f t="shared" si="3137"/>
        <v>ALI_61_SEG_5</v>
      </c>
      <c r="AN313" s="59" t="str">
        <f t="shared" si="3138"/>
        <v>ALI_61_SEG_5_VAL_6254426.65</v>
      </c>
      <c r="AO313" s="60">
        <f t="shared" ref="AO313" si="3686">IF(OR(AB313="",AB313=0),0,COUNTIF(Codificacion,AM313))</f>
        <v>4</v>
      </c>
      <c r="AP313" s="61">
        <f t="array" ref="AP313">MIN(IF(Codificacion=AM313,Total_Cotizacion,""))</f>
        <v>5266885.6000000006</v>
      </c>
      <c r="AQ313" s="62" t="b">
        <f t="shared" si="3140"/>
        <v>0</v>
      </c>
      <c r="AR313" s="51" t="str">
        <f t="shared" ref="AR313" si="3687">IF(COUNTIF(Codificacion2,CONCATENATE(AM313,"_VAL_",AB313))&gt;1,"Empate","")</f>
        <v/>
      </c>
      <c r="AS313" s="63" t="str">
        <f t="shared" si="3459"/>
        <v/>
      </c>
      <c r="AT313" s="59" t="str">
        <f t="shared" si="3142"/>
        <v>ALI_61_SEG_5_</v>
      </c>
      <c r="AU313" s="63">
        <f t="shared" ref="AU313" si="3688">IF(AND(COUNTIF(Codificacion3,AT313)&lt;AO313),1,COUNTIF(Codificacion3,AT313))</f>
        <v>1</v>
      </c>
      <c r="AV313" s="62" t="str">
        <f t="shared" si="3144"/>
        <v>No Seleccionada</v>
      </c>
      <c r="AW313" s="53"/>
      <c r="AX313" s="51" t="str">
        <f t="shared" si="3145"/>
        <v>ALI_61_SEG_5FALSO</v>
      </c>
      <c r="AY313" s="51">
        <f t="shared" si="3126"/>
        <v>3</v>
      </c>
      <c r="AZ313" s="64" t="b">
        <f t="shared" si="3146"/>
        <v>0</v>
      </c>
    </row>
    <row r="314" spans="1:52" x14ac:dyDescent="0.2">
      <c r="A314" s="50" t="b">
        <f t="shared" si="778"/>
        <v>0</v>
      </c>
      <c r="B314" s="51" t="s">
        <v>54</v>
      </c>
      <c r="C314" s="52">
        <v>61</v>
      </c>
      <c r="D314" s="52">
        <f t="shared" ref="D314" si="3689">IF(ISERROR(VLOOKUP(E314,Proveedores,2,FALSE)),"",VLOOKUP(E314,Proveedores,2,FALSE))</f>
        <v>2087</v>
      </c>
      <c r="E314" s="53" t="s">
        <v>55</v>
      </c>
      <c r="F314" s="54">
        <v>569</v>
      </c>
      <c r="G314" s="53" t="s">
        <v>56</v>
      </c>
      <c r="H314" s="53" t="s">
        <v>82</v>
      </c>
      <c r="I314" s="52">
        <v>6</v>
      </c>
      <c r="J314" s="53" t="s">
        <v>58</v>
      </c>
      <c r="K314" s="55">
        <v>44835</v>
      </c>
      <c r="L314" s="56">
        <v>3376</v>
      </c>
      <c r="M314" s="56">
        <v>4297</v>
      </c>
      <c r="N314" s="56">
        <v>2029</v>
      </c>
      <c r="O314" s="56">
        <v>0</v>
      </c>
      <c r="P314" s="57">
        <v>396</v>
      </c>
      <c r="Q314" s="58">
        <v>0.05</v>
      </c>
      <c r="R314" s="57">
        <v>376.2</v>
      </c>
      <c r="S314" s="57">
        <v>789</v>
      </c>
      <c r="T314" s="58">
        <v>0.05</v>
      </c>
      <c r="U314" s="57">
        <v>749.55</v>
      </c>
      <c r="V314" s="57">
        <v>1183</v>
      </c>
      <c r="W314" s="58">
        <v>0.05</v>
      </c>
      <c r="X314" s="57">
        <v>1123.8499999999999</v>
      </c>
      <c r="Y314" s="57">
        <v>0</v>
      </c>
      <c r="Z314" s="58"/>
      <c r="AA314" s="57">
        <v>0</v>
      </c>
      <c r="AB314" s="57">
        <v>6771159.1999999993</v>
      </c>
      <c r="AC314" s="53" t="str">
        <f t="shared" si="3128"/>
        <v>Registro Valido</v>
      </c>
      <c r="AD314" s="57">
        <f t="shared" ref="AD314" si="3690">IF(OR(ISERROR(VLOOKUP(CONCATENATE("ALI_",$C314,"_SEG_",$I314,"_PROV_",$D314),Catalogo_Precios,AD$8,FALSE)),L314=0),0,VLOOKUP(CONCATENATE("ALI_",$C314,"_SEG_",$I314,"_PROV_",$D314),Catalogo_Precios,AD$8,FALSE))</f>
        <v>396</v>
      </c>
      <c r="AE314" s="57">
        <f t="shared" ref="AE314" si="3691">IF(OR(ISERROR(VLOOKUP(CONCATENATE("ALI_",$C314,"_SEG_",$I314,"_PROV_",$D314),Catalogo_Precios,AE$8,FALSE)),M314=0),0,VLOOKUP(CONCATENATE("ALI_",$C314,"_SEG_",$I314,"_PROV_",$D314),Catalogo_Precios,AE$8,FALSE))</f>
        <v>789</v>
      </c>
      <c r="AF314" s="57">
        <f t="shared" ref="AF314" si="3692">IF(OR(ISERROR(VLOOKUP(CONCATENATE("ALI_",$C314,"_SEG_",$I314,"_PROV_",$D314),Catalogo_Precios,AF$8,FALSE)),N314=0),0,VLOOKUP(CONCATENATE("ALI_",$C314,"_SEG_",$I314,"_PROV_",$D314),Catalogo_Precios,AF$8,FALSE))</f>
        <v>1183</v>
      </c>
      <c r="AG314" s="57">
        <f t="shared" ref="AG314" si="3693">IF(OR(ISERROR(VLOOKUP(CONCATENATE("ALI_",$C314,"_SEG_",$I314,"_PROV_",$D314),Catalogo_Precios,AG$8,FALSE)),O314=0),0,VLOOKUP(CONCATENATE("ALI_",$C314,"_SEG_",$I314,"_PROV_",$D314),Catalogo_Precios,AG$8,FALSE))</f>
        <v>0</v>
      </c>
      <c r="AH314" s="57">
        <f t="shared" ref="AH314" si="3694">IF(OR(ISERROR(VLOOKUP(CONCATENATE("ALI_",$C314,"_SEG_",$I314,"_PROV_",$D314),Catalogo_Precios,AH$8,FALSE)),L314=0),0,VLOOKUP(CONCATENATE("ALI_",$C314,"_SEG_",$I314,"_PROV_",$D314),Catalogo_Precios,AH$8,FALSE))</f>
        <v>396</v>
      </c>
      <c r="AI314" s="57">
        <f t="shared" ref="AI314" si="3695">IF(OR(ISERROR(VLOOKUP(CONCATENATE("ALI_",$C314,"_SEG_",$I314,"_PROV_",$D314),Catalogo_Precios,AI$8,FALSE)),M314=0),0,VLOOKUP(CONCATENATE("ALI_",$C314,"_SEG_",$I314,"_PROV_",$D314),Catalogo_Precios,AI$8,FALSE))</f>
        <v>789</v>
      </c>
      <c r="AJ314" s="57">
        <f t="shared" ref="AJ314" si="3696">IF(OR(ISERROR(VLOOKUP(CONCATENATE("ALI_",$C314,"_SEG_",$I314,"_PROV_",$D314),Catalogo_Precios,AJ$8,FALSE)),N314=0),0,VLOOKUP(CONCATENATE("ALI_",$C314,"_SEG_",$I314,"_PROV_",$D314),Catalogo_Precios,AJ$8,FALSE))</f>
        <v>1183</v>
      </c>
      <c r="AK314" s="57">
        <f t="shared" ref="AK314" si="3697">IF(OR(ISERROR(VLOOKUP(CONCATENATE("ALI_",$C314,"_SEG_",$I314,"_PROV_",$D314),Catalogo_Precios,AK$8,FALSE)),O314=0),0,VLOOKUP(CONCATENATE("ALI_",$C314,"_SEG_",$I314,"_PROV_",$D314),Catalogo_Precios,AK$8,FALSE))</f>
        <v>0</v>
      </c>
      <c r="AL314" s="53"/>
      <c r="AM314" s="59" t="str">
        <f t="shared" si="3137"/>
        <v>ALI_61_SEG_6</v>
      </c>
      <c r="AN314" s="59" t="str">
        <f t="shared" si="3138"/>
        <v>ALI_61_SEG_6_VAL_6771159.2</v>
      </c>
      <c r="AO314" s="60">
        <f t="shared" ref="AO314" si="3698">IF(OR(AB314="",AB314=0),0,COUNTIF(Codificacion,AM314))</f>
        <v>4</v>
      </c>
      <c r="AP314" s="61">
        <f t="array" ref="AP314">MIN(IF(Codificacion=AM314,Total_Cotizacion,""))</f>
        <v>5702028.7999999998</v>
      </c>
      <c r="AQ314" s="62" t="b">
        <f t="shared" si="3140"/>
        <v>0</v>
      </c>
      <c r="AR314" s="51" t="str">
        <f t="shared" ref="AR314" si="3699">IF(COUNTIF(Codificacion2,CONCATENATE(AM314,"_VAL_",AB314))&gt;1,"Empate","")</f>
        <v/>
      </c>
      <c r="AS314" s="63" t="str">
        <f t="shared" si="3459"/>
        <v/>
      </c>
      <c r="AT314" s="59" t="str">
        <f t="shared" si="3142"/>
        <v>ALI_61_SEG_6_</v>
      </c>
      <c r="AU314" s="63">
        <f t="shared" ref="AU314" si="3700">IF(AND(COUNTIF(Codificacion3,AT314)&lt;AO314),1,COUNTIF(Codificacion3,AT314))</f>
        <v>1</v>
      </c>
      <c r="AV314" s="62" t="str">
        <f t="shared" si="3144"/>
        <v>No Seleccionada</v>
      </c>
      <c r="AW314" s="53"/>
      <c r="AX314" s="51" t="str">
        <f t="shared" si="3145"/>
        <v>ALI_61_SEG_6FALSO</v>
      </c>
      <c r="AY314" s="51">
        <f t="shared" si="3126"/>
        <v>3</v>
      </c>
      <c r="AZ314" s="64" t="b">
        <f t="shared" si="3146"/>
        <v>0</v>
      </c>
    </row>
    <row r="315" spans="1:52" x14ac:dyDescent="0.2">
      <c r="A315" s="50" t="b">
        <f t="shared" si="778"/>
        <v>0</v>
      </c>
      <c r="B315" s="51" t="s">
        <v>54</v>
      </c>
      <c r="C315" s="52">
        <v>61</v>
      </c>
      <c r="D315" s="52">
        <f t="shared" ref="D315" si="3701">IF(ISERROR(VLOOKUP(E315,Proveedores,2,FALSE)),"",VLOOKUP(E315,Proveedores,2,FALSE))</f>
        <v>2087</v>
      </c>
      <c r="E315" s="53" t="s">
        <v>55</v>
      </c>
      <c r="F315" s="54">
        <v>570</v>
      </c>
      <c r="G315" s="53" t="s">
        <v>56</v>
      </c>
      <c r="H315" s="53" t="s">
        <v>82</v>
      </c>
      <c r="I315" s="52">
        <v>7</v>
      </c>
      <c r="J315" s="53" t="s">
        <v>58</v>
      </c>
      <c r="K315" s="55">
        <v>44835</v>
      </c>
      <c r="L315" s="56">
        <v>3447</v>
      </c>
      <c r="M315" s="56">
        <v>4388</v>
      </c>
      <c r="N315" s="56">
        <v>2072</v>
      </c>
      <c r="O315" s="56">
        <v>0</v>
      </c>
      <c r="P315" s="57">
        <v>396</v>
      </c>
      <c r="Q315" s="58">
        <v>0.03</v>
      </c>
      <c r="R315" s="57">
        <v>384.12</v>
      </c>
      <c r="S315" s="57">
        <v>789</v>
      </c>
      <c r="T315" s="58">
        <v>0.03</v>
      </c>
      <c r="U315" s="57">
        <v>765.33</v>
      </c>
      <c r="V315" s="57">
        <v>1183</v>
      </c>
      <c r="W315" s="58">
        <v>0.03</v>
      </c>
      <c r="X315" s="57">
        <v>1147.51</v>
      </c>
      <c r="Y315" s="57">
        <v>0</v>
      </c>
      <c r="Z315" s="58"/>
      <c r="AA315" s="57">
        <v>0</v>
      </c>
      <c r="AB315" s="57">
        <v>7059970.4000000004</v>
      </c>
      <c r="AC315" s="53" t="str">
        <f t="shared" si="3128"/>
        <v>Registro Valido</v>
      </c>
      <c r="AD315" s="57">
        <f t="shared" ref="AD315" si="3702">IF(OR(ISERROR(VLOOKUP(CONCATENATE("ALI_",$C315,"_SEG_",$I315,"_PROV_",$D315),Catalogo_Precios,AD$8,FALSE)),L315=0),0,VLOOKUP(CONCATENATE("ALI_",$C315,"_SEG_",$I315,"_PROV_",$D315),Catalogo_Precios,AD$8,FALSE))</f>
        <v>396</v>
      </c>
      <c r="AE315" s="57">
        <f t="shared" ref="AE315" si="3703">IF(OR(ISERROR(VLOOKUP(CONCATENATE("ALI_",$C315,"_SEG_",$I315,"_PROV_",$D315),Catalogo_Precios,AE$8,FALSE)),M315=0),0,VLOOKUP(CONCATENATE("ALI_",$C315,"_SEG_",$I315,"_PROV_",$D315),Catalogo_Precios,AE$8,FALSE))</f>
        <v>789</v>
      </c>
      <c r="AF315" s="57">
        <f t="shared" ref="AF315" si="3704">IF(OR(ISERROR(VLOOKUP(CONCATENATE("ALI_",$C315,"_SEG_",$I315,"_PROV_",$D315),Catalogo_Precios,AF$8,FALSE)),N315=0),0,VLOOKUP(CONCATENATE("ALI_",$C315,"_SEG_",$I315,"_PROV_",$D315),Catalogo_Precios,AF$8,FALSE))</f>
        <v>1183</v>
      </c>
      <c r="AG315" s="57">
        <f t="shared" ref="AG315" si="3705">IF(OR(ISERROR(VLOOKUP(CONCATENATE("ALI_",$C315,"_SEG_",$I315,"_PROV_",$D315),Catalogo_Precios,AG$8,FALSE)),O315=0),0,VLOOKUP(CONCATENATE("ALI_",$C315,"_SEG_",$I315,"_PROV_",$D315),Catalogo_Precios,AG$8,FALSE))</f>
        <v>0</v>
      </c>
      <c r="AH315" s="57">
        <f t="shared" ref="AH315" si="3706">IF(OR(ISERROR(VLOOKUP(CONCATENATE("ALI_",$C315,"_SEG_",$I315,"_PROV_",$D315),Catalogo_Precios,AH$8,FALSE)),L315=0),0,VLOOKUP(CONCATENATE("ALI_",$C315,"_SEG_",$I315,"_PROV_",$D315),Catalogo_Precios,AH$8,FALSE))</f>
        <v>396</v>
      </c>
      <c r="AI315" s="57">
        <f t="shared" ref="AI315" si="3707">IF(OR(ISERROR(VLOOKUP(CONCATENATE("ALI_",$C315,"_SEG_",$I315,"_PROV_",$D315),Catalogo_Precios,AI$8,FALSE)),M315=0),0,VLOOKUP(CONCATENATE("ALI_",$C315,"_SEG_",$I315,"_PROV_",$D315),Catalogo_Precios,AI$8,FALSE))</f>
        <v>789</v>
      </c>
      <c r="AJ315" s="57">
        <f t="shared" ref="AJ315" si="3708">IF(OR(ISERROR(VLOOKUP(CONCATENATE("ALI_",$C315,"_SEG_",$I315,"_PROV_",$D315),Catalogo_Precios,AJ$8,FALSE)),N315=0),0,VLOOKUP(CONCATENATE("ALI_",$C315,"_SEG_",$I315,"_PROV_",$D315),Catalogo_Precios,AJ$8,FALSE))</f>
        <v>1183</v>
      </c>
      <c r="AK315" s="57">
        <f t="shared" ref="AK315" si="3709">IF(OR(ISERROR(VLOOKUP(CONCATENATE("ALI_",$C315,"_SEG_",$I315,"_PROV_",$D315),Catalogo_Precios,AK$8,FALSE)),O315=0),0,VLOOKUP(CONCATENATE("ALI_",$C315,"_SEG_",$I315,"_PROV_",$D315),Catalogo_Precios,AK$8,FALSE))</f>
        <v>0</v>
      </c>
      <c r="AL315" s="53"/>
      <c r="AM315" s="59" t="str">
        <f t="shared" si="3137"/>
        <v>ALI_61_SEG_7</v>
      </c>
      <c r="AN315" s="59" t="str">
        <f t="shared" si="3138"/>
        <v>ALI_61_SEG_7_VAL_7059970.4</v>
      </c>
      <c r="AO315" s="60">
        <f t="shared" ref="AO315" si="3710">IF(OR(AB315="",AB315=0),0,COUNTIF(Codificacion,AM315))</f>
        <v>4</v>
      </c>
      <c r="AP315" s="61">
        <f t="array" ref="AP315">MIN(IF(Codificacion=AM315,Total_Cotizacion,""))</f>
        <v>5822656</v>
      </c>
      <c r="AQ315" s="62" t="b">
        <f t="shared" si="3140"/>
        <v>0</v>
      </c>
      <c r="AR315" s="51" t="str">
        <f t="shared" ref="AR315" si="3711">IF(COUNTIF(Codificacion2,CONCATENATE(AM315,"_VAL_",AB315))&gt;1,"Empate","")</f>
        <v/>
      </c>
      <c r="AS315" s="63" t="str">
        <f t="shared" si="3459"/>
        <v/>
      </c>
      <c r="AT315" s="59" t="str">
        <f t="shared" si="3142"/>
        <v>ALI_61_SEG_7_</v>
      </c>
      <c r="AU315" s="63">
        <f t="shared" ref="AU315" si="3712">IF(AND(COUNTIF(Codificacion3,AT315)&lt;AO315),1,COUNTIF(Codificacion3,AT315))</f>
        <v>1</v>
      </c>
      <c r="AV315" s="62" t="str">
        <f t="shared" si="3144"/>
        <v>No Seleccionada</v>
      </c>
      <c r="AW315" s="53"/>
      <c r="AX315" s="51" t="str">
        <f t="shared" si="3145"/>
        <v>ALI_61_SEG_7FALSO</v>
      </c>
      <c r="AY315" s="51">
        <f t="shared" si="3126"/>
        <v>3</v>
      </c>
      <c r="AZ315" s="64" t="b">
        <f t="shared" si="3146"/>
        <v>0</v>
      </c>
    </row>
    <row r="316" spans="1:52" x14ac:dyDescent="0.2">
      <c r="A316" s="50" t="b">
        <f t="shared" si="778"/>
        <v>0</v>
      </c>
      <c r="B316" s="51" t="s">
        <v>54</v>
      </c>
      <c r="C316" s="52">
        <v>61</v>
      </c>
      <c r="D316" s="52">
        <f t="shared" ref="D316" si="3713">IF(ISERROR(VLOOKUP(E316,Proveedores,2,FALSE)),"",VLOOKUP(E316,Proveedores,2,FALSE))</f>
        <v>2087</v>
      </c>
      <c r="E316" s="53" t="s">
        <v>55</v>
      </c>
      <c r="F316" s="54">
        <v>571</v>
      </c>
      <c r="G316" s="53" t="s">
        <v>56</v>
      </c>
      <c r="H316" s="53" t="s">
        <v>82</v>
      </c>
      <c r="I316" s="52">
        <v>8</v>
      </c>
      <c r="J316" s="53" t="s">
        <v>58</v>
      </c>
      <c r="K316" s="55">
        <v>44835</v>
      </c>
      <c r="L316" s="56">
        <v>3327</v>
      </c>
      <c r="M316" s="56">
        <v>4236</v>
      </c>
      <c r="N316" s="56">
        <v>2000</v>
      </c>
      <c r="O316" s="56">
        <v>0</v>
      </c>
      <c r="P316" s="57">
        <v>396</v>
      </c>
      <c r="Q316" s="58">
        <v>0.03</v>
      </c>
      <c r="R316" s="57">
        <v>384.12</v>
      </c>
      <c r="S316" s="57">
        <v>789</v>
      </c>
      <c r="T316" s="58">
        <v>0.03</v>
      </c>
      <c r="U316" s="57">
        <v>765.33</v>
      </c>
      <c r="V316" s="57">
        <v>1183</v>
      </c>
      <c r="W316" s="58">
        <v>0.03</v>
      </c>
      <c r="X316" s="57">
        <v>1147.51</v>
      </c>
      <c r="Y316" s="57">
        <v>0</v>
      </c>
      <c r="Z316" s="58"/>
      <c r="AA316" s="57">
        <v>0</v>
      </c>
      <c r="AB316" s="57">
        <v>6814925.1200000001</v>
      </c>
      <c r="AC316" s="53" t="str">
        <f t="shared" si="3128"/>
        <v>Registro Valido</v>
      </c>
      <c r="AD316" s="57">
        <f t="shared" ref="AD316" si="3714">IF(OR(ISERROR(VLOOKUP(CONCATENATE("ALI_",$C316,"_SEG_",$I316,"_PROV_",$D316),Catalogo_Precios,AD$8,FALSE)),L316=0),0,VLOOKUP(CONCATENATE("ALI_",$C316,"_SEG_",$I316,"_PROV_",$D316),Catalogo_Precios,AD$8,FALSE))</f>
        <v>396</v>
      </c>
      <c r="AE316" s="57">
        <f t="shared" ref="AE316" si="3715">IF(OR(ISERROR(VLOOKUP(CONCATENATE("ALI_",$C316,"_SEG_",$I316,"_PROV_",$D316),Catalogo_Precios,AE$8,FALSE)),M316=0),0,VLOOKUP(CONCATENATE("ALI_",$C316,"_SEG_",$I316,"_PROV_",$D316),Catalogo_Precios,AE$8,FALSE))</f>
        <v>789</v>
      </c>
      <c r="AF316" s="57">
        <f t="shared" ref="AF316" si="3716">IF(OR(ISERROR(VLOOKUP(CONCATENATE("ALI_",$C316,"_SEG_",$I316,"_PROV_",$D316),Catalogo_Precios,AF$8,FALSE)),N316=0),0,VLOOKUP(CONCATENATE("ALI_",$C316,"_SEG_",$I316,"_PROV_",$D316),Catalogo_Precios,AF$8,FALSE))</f>
        <v>1183</v>
      </c>
      <c r="AG316" s="57">
        <f t="shared" ref="AG316" si="3717">IF(OR(ISERROR(VLOOKUP(CONCATENATE("ALI_",$C316,"_SEG_",$I316,"_PROV_",$D316),Catalogo_Precios,AG$8,FALSE)),O316=0),0,VLOOKUP(CONCATENATE("ALI_",$C316,"_SEG_",$I316,"_PROV_",$D316),Catalogo_Precios,AG$8,FALSE))</f>
        <v>0</v>
      </c>
      <c r="AH316" s="57">
        <f t="shared" ref="AH316" si="3718">IF(OR(ISERROR(VLOOKUP(CONCATENATE("ALI_",$C316,"_SEG_",$I316,"_PROV_",$D316),Catalogo_Precios,AH$8,FALSE)),L316=0),0,VLOOKUP(CONCATENATE("ALI_",$C316,"_SEG_",$I316,"_PROV_",$D316),Catalogo_Precios,AH$8,FALSE))</f>
        <v>396</v>
      </c>
      <c r="AI316" s="57">
        <f t="shared" ref="AI316" si="3719">IF(OR(ISERROR(VLOOKUP(CONCATENATE("ALI_",$C316,"_SEG_",$I316,"_PROV_",$D316),Catalogo_Precios,AI$8,FALSE)),M316=0),0,VLOOKUP(CONCATENATE("ALI_",$C316,"_SEG_",$I316,"_PROV_",$D316),Catalogo_Precios,AI$8,FALSE))</f>
        <v>789</v>
      </c>
      <c r="AJ316" s="57">
        <f t="shared" ref="AJ316" si="3720">IF(OR(ISERROR(VLOOKUP(CONCATENATE("ALI_",$C316,"_SEG_",$I316,"_PROV_",$D316),Catalogo_Precios,AJ$8,FALSE)),N316=0),0,VLOOKUP(CONCATENATE("ALI_",$C316,"_SEG_",$I316,"_PROV_",$D316),Catalogo_Precios,AJ$8,FALSE))</f>
        <v>1183</v>
      </c>
      <c r="AK316" s="57">
        <f t="shared" ref="AK316" si="3721">IF(OR(ISERROR(VLOOKUP(CONCATENATE("ALI_",$C316,"_SEG_",$I316,"_PROV_",$D316),Catalogo_Precios,AK$8,FALSE)),O316=0),0,VLOOKUP(CONCATENATE("ALI_",$C316,"_SEG_",$I316,"_PROV_",$D316),Catalogo_Precios,AK$8,FALSE))</f>
        <v>0</v>
      </c>
      <c r="AL316" s="53"/>
      <c r="AM316" s="59" t="str">
        <f t="shared" si="3137"/>
        <v>ALI_61_SEG_8</v>
      </c>
      <c r="AN316" s="59" t="str">
        <f t="shared" si="3138"/>
        <v>ALI_61_SEG_8_VAL_6814925.12</v>
      </c>
      <c r="AO316" s="60">
        <f t="shared" ref="AO316" si="3722">IF(OR(AB316="",AB316=0),0,COUNTIF(Codificacion,AM316))</f>
        <v>4</v>
      </c>
      <c r="AP316" s="61">
        <f t="array" ref="AP316">MIN(IF(Codificacion=AM316,Total_Cotizacion,""))</f>
        <v>5620556.8000000007</v>
      </c>
      <c r="AQ316" s="62" t="b">
        <f t="shared" si="3140"/>
        <v>0</v>
      </c>
      <c r="AR316" s="51" t="str">
        <f t="shared" ref="AR316" si="3723">IF(COUNTIF(Codificacion2,CONCATENATE(AM316,"_VAL_",AB316))&gt;1,"Empate","")</f>
        <v/>
      </c>
      <c r="AS316" s="63" t="str">
        <f t="shared" si="3459"/>
        <v/>
      </c>
      <c r="AT316" s="59" t="str">
        <f t="shared" si="3142"/>
        <v>ALI_61_SEG_8_</v>
      </c>
      <c r="AU316" s="63">
        <f t="shared" ref="AU316" si="3724">IF(AND(COUNTIF(Codificacion3,AT316)&lt;AO316),1,COUNTIF(Codificacion3,AT316))</f>
        <v>1</v>
      </c>
      <c r="AV316" s="62" t="str">
        <f t="shared" si="3144"/>
        <v>No Seleccionada</v>
      </c>
      <c r="AW316" s="53"/>
      <c r="AX316" s="51" t="str">
        <f t="shared" si="3145"/>
        <v>ALI_61_SEG_8FALSO</v>
      </c>
      <c r="AY316" s="51">
        <f t="shared" si="3126"/>
        <v>3</v>
      </c>
      <c r="AZ316" s="64" t="b">
        <f t="shared" si="3146"/>
        <v>0</v>
      </c>
    </row>
    <row r="317" spans="1:52" x14ac:dyDescent="0.2">
      <c r="A317" s="50" t="b">
        <f t="shared" si="778"/>
        <v>0</v>
      </c>
      <c r="B317" s="51" t="s">
        <v>54</v>
      </c>
      <c r="C317" s="52">
        <v>61</v>
      </c>
      <c r="D317" s="52">
        <f t="shared" ref="D317" si="3725">IF(ISERROR(VLOOKUP(E317,Proveedores,2,FALSE)),"",VLOOKUP(E317,Proveedores,2,FALSE))</f>
        <v>2087</v>
      </c>
      <c r="E317" s="53" t="s">
        <v>55</v>
      </c>
      <c r="F317" s="54">
        <v>572</v>
      </c>
      <c r="G317" s="53" t="s">
        <v>56</v>
      </c>
      <c r="H317" s="53" t="s">
        <v>82</v>
      </c>
      <c r="I317" s="52">
        <v>9</v>
      </c>
      <c r="J317" s="53" t="s">
        <v>58</v>
      </c>
      <c r="K317" s="55">
        <v>44835</v>
      </c>
      <c r="L317" s="56">
        <v>3364</v>
      </c>
      <c r="M317" s="56">
        <v>4280</v>
      </c>
      <c r="N317" s="56">
        <v>2021</v>
      </c>
      <c r="O317" s="56">
        <v>0</v>
      </c>
      <c r="P317" s="57">
        <v>396</v>
      </c>
      <c r="Q317" s="58">
        <v>0.03</v>
      </c>
      <c r="R317" s="57">
        <v>384.12</v>
      </c>
      <c r="S317" s="57">
        <v>789</v>
      </c>
      <c r="T317" s="58">
        <v>0.03</v>
      </c>
      <c r="U317" s="57">
        <v>765.33</v>
      </c>
      <c r="V317" s="57">
        <v>1183</v>
      </c>
      <c r="W317" s="58">
        <v>0.03</v>
      </c>
      <c r="X317" s="57">
        <v>1147.51</v>
      </c>
      <c r="Y317" s="57">
        <v>0</v>
      </c>
      <c r="Z317" s="58"/>
      <c r="AA317" s="57">
        <v>0</v>
      </c>
      <c r="AB317" s="57">
        <v>6886909.79</v>
      </c>
      <c r="AC317" s="53" t="str">
        <f t="shared" si="3128"/>
        <v>Registro Valido</v>
      </c>
      <c r="AD317" s="57">
        <f t="shared" ref="AD317" si="3726">IF(OR(ISERROR(VLOOKUP(CONCATENATE("ALI_",$C317,"_SEG_",$I317,"_PROV_",$D317),Catalogo_Precios,AD$8,FALSE)),L317=0),0,VLOOKUP(CONCATENATE("ALI_",$C317,"_SEG_",$I317,"_PROV_",$D317),Catalogo_Precios,AD$8,FALSE))</f>
        <v>396</v>
      </c>
      <c r="AE317" s="57">
        <f t="shared" ref="AE317" si="3727">IF(OR(ISERROR(VLOOKUP(CONCATENATE("ALI_",$C317,"_SEG_",$I317,"_PROV_",$D317),Catalogo_Precios,AE$8,FALSE)),M317=0),0,VLOOKUP(CONCATENATE("ALI_",$C317,"_SEG_",$I317,"_PROV_",$D317),Catalogo_Precios,AE$8,FALSE))</f>
        <v>789</v>
      </c>
      <c r="AF317" s="57">
        <f t="shared" ref="AF317" si="3728">IF(OR(ISERROR(VLOOKUP(CONCATENATE("ALI_",$C317,"_SEG_",$I317,"_PROV_",$D317),Catalogo_Precios,AF$8,FALSE)),N317=0),0,VLOOKUP(CONCATENATE("ALI_",$C317,"_SEG_",$I317,"_PROV_",$D317),Catalogo_Precios,AF$8,FALSE))</f>
        <v>1183</v>
      </c>
      <c r="AG317" s="57">
        <f t="shared" ref="AG317" si="3729">IF(OR(ISERROR(VLOOKUP(CONCATENATE("ALI_",$C317,"_SEG_",$I317,"_PROV_",$D317),Catalogo_Precios,AG$8,FALSE)),O317=0),0,VLOOKUP(CONCATENATE("ALI_",$C317,"_SEG_",$I317,"_PROV_",$D317),Catalogo_Precios,AG$8,FALSE))</f>
        <v>0</v>
      </c>
      <c r="AH317" s="57">
        <f t="shared" ref="AH317" si="3730">IF(OR(ISERROR(VLOOKUP(CONCATENATE("ALI_",$C317,"_SEG_",$I317,"_PROV_",$D317),Catalogo_Precios,AH$8,FALSE)),L317=0),0,VLOOKUP(CONCATENATE("ALI_",$C317,"_SEG_",$I317,"_PROV_",$D317),Catalogo_Precios,AH$8,FALSE))</f>
        <v>396</v>
      </c>
      <c r="AI317" s="57">
        <f t="shared" ref="AI317" si="3731">IF(OR(ISERROR(VLOOKUP(CONCATENATE("ALI_",$C317,"_SEG_",$I317,"_PROV_",$D317),Catalogo_Precios,AI$8,FALSE)),M317=0),0,VLOOKUP(CONCATENATE("ALI_",$C317,"_SEG_",$I317,"_PROV_",$D317),Catalogo_Precios,AI$8,FALSE))</f>
        <v>789</v>
      </c>
      <c r="AJ317" s="57">
        <f t="shared" ref="AJ317" si="3732">IF(OR(ISERROR(VLOOKUP(CONCATENATE("ALI_",$C317,"_SEG_",$I317,"_PROV_",$D317),Catalogo_Precios,AJ$8,FALSE)),N317=0),0,VLOOKUP(CONCATENATE("ALI_",$C317,"_SEG_",$I317,"_PROV_",$D317),Catalogo_Precios,AJ$8,FALSE))</f>
        <v>1183</v>
      </c>
      <c r="AK317" s="57">
        <f t="shared" ref="AK317" si="3733">IF(OR(ISERROR(VLOOKUP(CONCATENATE("ALI_",$C317,"_SEG_",$I317,"_PROV_",$D317),Catalogo_Precios,AK$8,FALSE)),O317=0),0,VLOOKUP(CONCATENATE("ALI_",$C317,"_SEG_",$I317,"_PROV_",$D317),Catalogo_Precios,AK$8,FALSE))</f>
        <v>0</v>
      </c>
      <c r="AL317" s="53"/>
      <c r="AM317" s="59" t="str">
        <f t="shared" si="3137"/>
        <v>ALI_61_SEG_9</v>
      </c>
      <c r="AN317" s="59" t="str">
        <f t="shared" si="3138"/>
        <v>ALI_61_SEG_9_VAL_6886909.79</v>
      </c>
      <c r="AO317" s="60">
        <f t="shared" ref="AO317" si="3734">IF(OR(AB317="",AB317=0),0,COUNTIF(Codificacion,AM317))</f>
        <v>4</v>
      </c>
      <c r="AP317" s="61">
        <f t="array" ref="AP317">MIN(IF(Codificacion=AM317,Total_Cotizacion,""))</f>
        <v>5679925.5999999996</v>
      </c>
      <c r="AQ317" s="62" t="b">
        <f t="shared" si="3140"/>
        <v>0</v>
      </c>
      <c r="AR317" s="51" t="str">
        <f t="shared" ref="AR317" si="3735">IF(COUNTIF(Codificacion2,CONCATENATE(AM317,"_VAL_",AB317))&gt;1,"Empate","")</f>
        <v/>
      </c>
      <c r="AS317" s="63" t="str">
        <f t="shared" si="3459"/>
        <v/>
      </c>
      <c r="AT317" s="59" t="str">
        <f t="shared" si="3142"/>
        <v>ALI_61_SEG_9_</v>
      </c>
      <c r="AU317" s="63">
        <f t="shared" ref="AU317" si="3736">IF(AND(COUNTIF(Codificacion3,AT317)&lt;AO317),1,COUNTIF(Codificacion3,AT317))</f>
        <v>1</v>
      </c>
      <c r="AV317" s="62" t="str">
        <f t="shared" si="3144"/>
        <v>No Seleccionada</v>
      </c>
      <c r="AW317" s="53"/>
      <c r="AX317" s="51" t="str">
        <f t="shared" si="3145"/>
        <v>ALI_61_SEG_9FALSO</v>
      </c>
      <c r="AY317" s="51">
        <f t="shared" si="3126"/>
        <v>3</v>
      </c>
      <c r="AZ317" s="64" t="b">
        <f t="shared" si="3146"/>
        <v>0</v>
      </c>
    </row>
    <row r="318" spans="1:52" x14ac:dyDescent="0.2">
      <c r="A318" s="50" t="b">
        <f t="shared" si="778"/>
        <v>0</v>
      </c>
      <c r="B318" s="51" t="s">
        <v>54</v>
      </c>
      <c r="C318" s="52">
        <v>61</v>
      </c>
      <c r="D318" s="52">
        <f t="shared" ref="D318" si="3737">IF(ISERROR(VLOOKUP(E318,Proveedores,2,FALSE)),"",VLOOKUP(E318,Proveedores,2,FALSE))</f>
        <v>2087</v>
      </c>
      <c r="E318" s="53" t="s">
        <v>55</v>
      </c>
      <c r="F318" s="54">
        <v>573</v>
      </c>
      <c r="G318" s="53" t="s">
        <v>56</v>
      </c>
      <c r="H318" s="53" t="s">
        <v>82</v>
      </c>
      <c r="I318" s="52">
        <v>10</v>
      </c>
      <c r="J318" s="53" t="s">
        <v>58</v>
      </c>
      <c r="K318" s="55">
        <v>44835</v>
      </c>
      <c r="L318" s="56">
        <v>3367</v>
      </c>
      <c r="M318" s="56">
        <v>4286</v>
      </c>
      <c r="N318" s="56">
        <v>2024</v>
      </c>
      <c r="O318" s="56">
        <v>0</v>
      </c>
      <c r="P318" s="57">
        <v>396</v>
      </c>
      <c r="Q318" s="58">
        <v>0.03</v>
      </c>
      <c r="R318" s="57">
        <v>384.12</v>
      </c>
      <c r="S318" s="57">
        <v>789</v>
      </c>
      <c r="T318" s="58">
        <v>0.03</v>
      </c>
      <c r="U318" s="57">
        <v>765.33</v>
      </c>
      <c r="V318" s="57">
        <v>1183</v>
      </c>
      <c r="W318" s="58">
        <v>0.03</v>
      </c>
      <c r="X318" s="57">
        <v>1147.51</v>
      </c>
      <c r="Y318" s="57">
        <v>0</v>
      </c>
      <c r="Z318" s="58"/>
      <c r="AA318" s="57">
        <v>0</v>
      </c>
      <c r="AB318" s="57">
        <v>6896096.6600000001</v>
      </c>
      <c r="AC318" s="53" t="str">
        <f t="shared" si="3128"/>
        <v>Registro Valido</v>
      </c>
      <c r="AD318" s="57">
        <f t="shared" ref="AD318" si="3738">IF(OR(ISERROR(VLOOKUP(CONCATENATE("ALI_",$C318,"_SEG_",$I318,"_PROV_",$D318),Catalogo_Precios,AD$8,FALSE)),L318=0),0,VLOOKUP(CONCATENATE("ALI_",$C318,"_SEG_",$I318,"_PROV_",$D318),Catalogo_Precios,AD$8,FALSE))</f>
        <v>396</v>
      </c>
      <c r="AE318" s="57">
        <f t="shared" ref="AE318" si="3739">IF(OR(ISERROR(VLOOKUP(CONCATENATE("ALI_",$C318,"_SEG_",$I318,"_PROV_",$D318),Catalogo_Precios,AE$8,FALSE)),M318=0),0,VLOOKUP(CONCATENATE("ALI_",$C318,"_SEG_",$I318,"_PROV_",$D318),Catalogo_Precios,AE$8,FALSE))</f>
        <v>789</v>
      </c>
      <c r="AF318" s="57">
        <f t="shared" ref="AF318" si="3740">IF(OR(ISERROR(VLOOKUP(CONCATENATE("ALI_",$C318,"_SEG_",$I318,"_PROV_",$D318),Catalogo_Precios,AF$8,FALSE)),N318=0),0,VLOOKUP(CONCATENATE("ALI_",$C318,"_SEG_",$I318,"_PROV_",$D318),Catalogo_Precios,AF$8,FALSE))</f>
        <v>1183</v>
      </c>
      <c r="AG318" s="57">
        <f t="shared" ref="AG318" si="3741">IF(OR(ISERROR(VLOOKUP(CONCATENATE("ALI_",$C318,"_SEG_",$I318,"_PROV_",$D318),Catalogo_Precios,AG$8,FALSE)),O318=0),0,VLOOKUP(CONCATENATE("ALI_",$C318,"_SEG_",$I318,"_PROV_",$D318),Catalogo_Precios,AG$8,FALSE))</f>
        <v>0</v>
      </c>
      <c r="AH318" s="57">
        <f t="shared" ref="AH318" si="3742">IF(OR(ISERROR(VLOOKUP(CONCATENATE("ALI_",$C318,"_SEG_",$I318,"_PROV_",$D318),Catalogo_Precios,AH$8,FALSE)),L318=0),0,VLOOKUP(CONCATENATE("ALI_",$C318,"_SEG_",$I318,"_PROV_",$D318),Catalogo_Precios,AH$8,FALSE))</f>
        <v>396</v>
      </c>
      <c r="AI318" s="57">
        <f t="shared" ref="AI318" si="3743">IF(OR(ISERROR(VLOOKUP(CONCATENATE("ALI_",$C318,"_SEG_",$I318,"_PROV_",$D318),Catalogo_Precios,AI$8,FALSE)),M318=0),0,VLOOKUP(CONCATENATE("ALI_",$C318,"_SEG_",$I318,"_PROV_",$D318),Catalogo_Precios,AI$8,FALSE))</f>
        <v>789</v>
      </c>
      <c r="AJ318" s="57">
        <f t="shared" ref="AJ318" si="3744">IF(OR(ISERROR(VLOOKUP(CONCATENATE("ALI_",$C318,"_SEG_",$I318,"_PROV_",$D318),Catalogo_Precios,AJ$8,FALSE)),N318=0),0,VLOOKUP(CONCATENATE("ALI_",$C318,"_SEG_",$I318,"_PROV_",$D318),Catalogo_Precios,AJ$8,FALSE))</f>
        <v>1183</v>
      </c>
      <c r="AK318" s="57">
        <f t="shared" ref="AK318" si="3745">IF(OR(ISERROR(VLOOKUP(CONCATENATE("ALI_",$C318,"_SEG_",$I318,"_PROV_",$D318),Catalogo_Precios,AK$8,FALSE)),O318=0),0,VLOOKUP(CONCATENATE("ALI_",$C318,"_SEG_",$I318,"_PROV_",$D318),Catalogo_Precios,AK$8,FALSE))</f>
        <v>0</v>
      </c>
      <c r="AL318" s="53"/>
      <c r="AM318" s="59" t="str">
        <f t="shared" si="3137"/>
        <v>ALI_61_SEG_10</v>
      </c>
      <c r="AN318" s="59" t="str">
        <f t="shared" si="3138"/>
        <v>ALI_61_SEG_10_VAL_6896096.66</v>
      </c>
      <c r="AO318" s="60">
        <f t="shared" ref="AO318" si="3746">IF(OR(AB318="",AB318=0),0,COUNTIF(Codificacion,AM318))</f>
        <v>4</v>
      </c>
      <c r="AP318" s="61">
        <f t="array" ref="AP318">MIN(IF(Codificacion=AM318,Total_Cotizacion,""))</f>
        <v>5687502.4000000004</v>
      </c>
      <c r="AQ318" s="62" t="b">
        <f t="shared" si="3140"/>
        <v>0</v>
      </c>
      <c r="AR318" s="51" t="str">
        <f t="shared" ref="AR318" si="3747">IF(COUNTIF(Codificacion2,CONCATENATE(AM318,"_VAL_",AB318))&gt;1,"Empate","")</f>
        <v/>
      </c>
      <c r="AS318" s="63" t="str">
        <f t="shared" si="3459"/>
        <v/>
      </c>
      <c r="AT318" s="59" t="str">
        <f t="shared" si="3142"/>
        <v>ALI_61_SEG_10_</v>
      </c>
      <c r="AU318" s="63">
        <f t="shared" ref="AU318" si="3748">IF(AND(COUNTIF(Codificacion3,AT318)&lt;AO318),1,COUNTIF(Codificacion3,AT318))</f>
        <v>1</v>
      </c>
      <c r="AV318" s="62" t="str">
        <f t="shared" si="3144"/>
        <v>No Seleccionada</v>
      </c>
      <c r="AW318" s="53"/>
      <c r="AX318" s="51" t="str">
        <f t="shared" si="3145"/>
        <v>ALI_61_SEG_10FALSO</v>
      </c>
      <c r="AY318" s="51">
        <f t="shared" si="3126"/>
        <v>3</v>
      </c>
      <c r="AZ318" s="64" t="b">
        <f t="shared" si="3146"/>
        <v>0</v>
      </c>
    </row>
    <row r="319" spans="1:52" x14ac:dyDescent="0.2">
      <c r="A319" s="50" t="b">
        <f t="shared" si="778"/>
        <v>0</v>
      </c>
      <c r="B319" s="51" t="s">
        <v>54</v>
      </c>
      <c r="C319" s="52">
        <v>61</v>
      </c>
      <c r="D319" s="52">
        <f t="shared" ref="D319" si="3749">IF(ISERROR(VLOOKUP(E319,Proveedores,2,FALSE)),"",VLOOKUP(E319,Proveedores,2,FALSE))</f>
        <v>2087</v>
      </c>
      <c r="E319" s="53" t="s">
        <v>55</v>
      </c>
      <c r="F319" s="54">
        <v>574</v>
      </c>
      <c r="G319" s="53" t="s">
        <v>56</v>
      </c>
      <c r="H319" s="53" t="s">
        <v>82</v>
      </c>
      <c r="I319" s="52">
        <v>11</v>
      </c>
      <c r="J319" s="53" t="s">
        <v>58</v>
      </c>
      <c r="K319" s="55">
        <v>44835</v>
      </c>
      <c r="L319" s="56">
        <v>3315</v>
      </c>
      <c r="M319" s="56">
        <v>4221</v>
      </c>
      <c r="N319" s="56">
        <v>1993</v>
      </c>
      <c r="O319" s="56">
        <v>0</v>
      </c>
      <c r="P319" s="57">
        <v>396</v>
      </c>
      <c r="Q319" s="58">
        <v>0</v>
      </c>
      <c r="R319" s="57">
        <v>396</v>
      </c>
      <c r="S319" s="57">
        <v>789</v>
      </c>
      <c r="T319" s="58">
        <v>0</v>
      </c>
      <c r="U319" s="57">
        <v>789</v>
      </c>
      <c r="V319" s="57">
        <v>1183</v>
      </c>
      <c r="W319" s="58">
        <v>0</v>
      </c>
      <c r="X319" s="57">
        <v>1183</v>
      </c>
      <c r="Y319" s="57">
        <v>0</v>
      </c>
      <c r="Z319" s="58"/>
      <c r="AA319" s="57">
        <v>0</v>
      </c>
      <c r="AB319" s="57">
        <v>7000828</v>
      </c>
      <c r="AC319" s="53" t="str">
        <f t="shared" si="3128"/>
        <v>Registro Valido</v>
      </c>
      <c r="AD319" s="57">
        <f t="shared" ref="AD319" si="3750">IF(OR(ISERROR(VLOOKUP(CONCATENATE("ALI_",$C319,"_SEG_",$I319,"_PROV_",$D319),Catalogo_Precios,AD$8,FALSE)),L319=0),0,VLOOKUP(CONCATENATE("ALI_",$C319,"_SEG_",$I319,"_PROV_",$D319),Catalogo_Precios,AD$8,FALSE))</f>
        <v>396</v>
      </c>
      <c r="AE319" s="57">
        <f t="shared" ref="AE319" si="3751">IF(OR(ISERROR(VLOOKUP(CONCATENATE("ALI_",$C319,"_SEG_",$I319,"_PROV_",$D319),Catalogo_Precios,AE$8,FALSE)),M319=0),0,VLOOKUP(CONCATENATE("ALI_",$C319,"_SEG_",$I319,"_PROV_",$D319),Catalogo_Precios,AE$8,FALSE))</f>
        <v>789</v>
      </c>
      <c r="AF319" s="57">
        <f t="shared" ref="AF319" si="3752">IF(OR(ISERROR(VLOOKUP(CONCATENATE("ALI_",$C319,"_SEG_",$I319,"_PROV_",$D319),Catalogo_Precios,AF$8,FALSE)),N319=0),0,VLOOKUP(CONCATENATE("ALI_",$C319,"_SEG_",$I319,"_PROV_",$D319),Catalogo_Precios,AF$8,FALSE))</f>
        <v>1183</v>
      </c>
      <c r="AG319" s="57">
        <f t="shared" ref="AG319" si="3753">IF(OR(ISERROR(VLOOKUP(CONCATENATE("ALI_",$C319,"_SEG_",$I319,"_PROV_",$D319),Catalogo_Precios,AG$8,FALSE)),O319=0),0,VLOOKUP(CONCATENATE("ALI_",$C319,"_SEG_",$I319,"_PROV_",$D319),Catalogo_Precios,AG$8,FALSE))</f>
        <v>0</v>
      </c>
      <c r="AH319" s="57">
        <f t="shared" ref="AH319" si="3754">IF(OR(ISERROR(VLOOKUP(CONCATENATE("ALI_",$C319,"_SEG_",$I319,"_PROV_",$D319),Catalogo_Precios,AH$8,FALSE)),L319=0),0,VLOOKUP(CONCATENATE("ALI_",$C319,"_SEG_",$I319,"_PROV_",$D319),Catalogo_Precios,AH$8,FALSE))</f>
        <v>396</v>
      </c>
      <c r="AI319" s="57">
        <f t="shared" ref="AI319" si="3755">IF(OR(ISERROR(VLOOKUP(CONCATENATE("ALI_",$C319,"_SEG_",$I319,"_PROV_",$D319),Catalogo_Precios,AI$8,FALSE)),M319=0),0,VLOOKUP(CONCATENATE("ALI_",$C319,"_SEG_",$I319,"_PROV_",$D319),Catalogo_Precios,AI$8,FALSE))</f>
        <v>789</v>
      </c>
      <c r="AJ319" s="57">
        <f t="shared" ref="AJ319" si="3756">IF(OR(ISERROR(VLOOKUP(CONCATENATE("ALI_",$C319,"_SEG_",$I319,"_PROV_",$D319),Catalogo_Precios,AJ$8,FALSE)),N319=0),0,VLOOKUP(CONCATENATE("ALI_",$C319,"_SEG_",$I319,"_PROV_",$D319),Catalogo_Precios,AJ$8,FALSE))</f>
        <v>1183</v>
      </c>
      <c r="AK319" s="57">
        <f t="shared" ref="AK319" si="3757">IF(OR(ISERROR(VLOOKUP(CONCATENATE("ALI_",$C319,"_SEG_",$I319,"_PROV_",$D319),Catalogo_Precios,AK$8,FALSE)),O319=0),0,VLOOKUP(CONCATENATE("ALI_",$C319,"_SEG_",$I319,"_PROV_",$D319),Catalogo_Precios,AK$8,FALSE))</f>
        <v>0</v>
      </c>
      <c r="AL319" s="53"/>
      <c r="AM319" s="59" t="str">
        <f t="shared" si="3137"/>
        <v>ALI_61_SEG_11</v>
      </c>
      <c r="AN319" s="59" t="str">
        <f t="shared" si="3138"/>
        <v>ALI_61_SEG_11_VAL_7000828</v>
      </c>
      <c r="AO319" s="60">
        <f t="shared" ref="AO319" si="3758">IF(OR(AB319="",AB319=0),0,COUNTIF(Codificacion,AM319))</f>
        <v>4</v>
      </c>
      <c r="AP319" s="61">
        <f t="array" ref="AP319">MIN(IF(Codificacion=AM319,Total_Cotizacion,""))</f>
        <v>5600662.4000000004</v>
      </c>
      <c r="AQ319" s="62" t="b">
        <f t="shared" si="3140"/>
        <v>0</v>
      </c>
      <c r="AR319" s="51" t="str">
        <f t="shared" ref="AR319" si="3759">IF(COUNTIF(Codificacion2,CONCATENATE(AM319,"_VAL_",AB319))&gt;1,"Empate","")</f>
        <v/>
      </c>
      <c r="AS319" s="63" t="str">
        <f t="shared" si="3459"/>
        <v/>
      </c>
      <c r="AT319" s="59" t="str">
        <f t="shared" si="3142"/>
        <v>ALI_61_SEG_11_</v>
      </c>
      <c r="AU319" s="63">
        <f t="shared" ref="AU319" si="3760">IF(AND(COUNTIF(Codificacion3,AT319)&lt;AO319),1,COUNTIF(Codificacion3,AT319))</f>
        <v>1</v>
      </c>
      <c r="AV319" s="62" t="str">
        <f t="shared" si="3144"/>
        <v>No Seleccionada</v>
      </c>
      <c r="AW319" s="53"/>
      <c r="AX319" s="51" t="str">
        <f t="shared" si="3145"/>
        <v>ALI_61_SEG_11FALSO</v>
      </c>
      <c r="AY319" s="51">
        <f t="shared" si="3126"/>
        <v>3</v>
      </c>
      <c r="AZ319" s="64" t="b">
        <f t="shared" si="3146"/>
        <v>0</v>
      </c>
    </row>
    <row r="320" spans="1:52" x14ac:dyDescent="0.2">
      <c r="A320" s="50" t="b">
        <f t="shared" si="778"/>
        <v>0</v>
      </c>
      <c r="B320" s="51" t="s">
        <v>54</v>
      </c>
      <c r="C320" s="52">
        <v>61</v>
      </c>
      <c r="D320" s="52">
        <f t="shared" ref="D320" si="3761">IF(ISERROR(VLOOKUP(E320,Proveedores,2,FALSE)),"",VLOOKUP(E320,Proveedores,2,FALSE))</f>
        <v>2087</v>
      </c>
      <c r="E320" s="53" t="s">
        <v>55</v>
      </c>
      <c r="F320" s="54">
        <v>575</v>
      </c>
      <c r="G320" s="53" t="s">
        <v>56</v>
      </c>
      <c r="H320" s="53" t="s">
        <v>82</v>
      </c>
      <c r="I320" s="52">
        <v>12</v>
      </c>
      <c r="J320" s="53" t="s">
        <v>58</v>
      </c>
      <c r="K320" s="55">
        <v>44835</v>
      </c>
      <c r="L320" s="56">
        <v>3008</v>
      </c>
      <c r="M320" s="56">
        <v>3830</v>
      </c>
      <c r="N320" s="56">
        <v>1808</v>
      </c>
      <c r="O320" s="56">
        <v>0</v>
      </c>
      <c r="P320" s="57">
        <v>396</v>
      </c>
      <c r="Q320" s="58">
        <v>0</v>
      </c>
      <c r="R320" s="57">
        <v>396</v>
      </c>
      <c r="S320" s="57">
        <v>789</v>
      </c>
      <c r="T320" s="58">
        <v>0</v>
      </c>
      <c r="U320" s="57">
        <v>789</v>
      </c>
      <c r="V320" s="57">
        <v>1183</v>
      </c>
      <c r="W320" s="58">
        <v>0</v>
      </c>
      <c r="X320" s="57">
        <v>1183</v>
      </c>
      <c r="Y320" s="57">
        <v>0</v>
      </c>
      <c r="Z320" s="58"/>
      <c r="AA320" s="57">
        <v>0</v>
      </c>
      <c r="AB320" s="57">
        <v>6351902</v>
      </c>
      <c r="AC320" s="53" t="str">
        <f t="shared" si="3128"/>
        <v>Registro Valido</v>
      </c>
      <c r="AD320" s="57">
        <f t="shared" ref="AD320" si="3762">IF(OR(ISERROR(VLOOKUP(CONCATENATE("ALI_",$C320,"_SEG_",$I320,"_PROV_",$D320),Catalogo_Precios,AD$8,FALSE)),L320=0),0,VLOOKUP(CONCATENATE("ALI_",$C320,"_SEG_",$I320,"_PROV_",$D320),Catalogo_Precios,AD$8,FALSE))</f>
        <v>396</v>
      </c>
      <c r="AE320" s="57">
        <f t="shared" ref="AE320" si="3763">IF(OR(ISERROR(VLOOKUP(CONCATENATE("ALI_",$C320,"_SEG_",$I320,"_PROV_",$D320),Catalogo_Precios,AE$8,FALSE)),M320=0),0,VLOOKUP(CONCATENATE("ALI_",$C320,"_SEG_",$I320,"_PROV_",$D320),Catalogo_Precios,AE$8,FALSE))</f>
        <v>789</v>
      </c>
      <c r="AF320" s="57">
        <f t="shared" ref="AF320" si="3764">IF(OR(ISERROR(VLOOKUP(CONCATENATE("ALI_",$C320,"_SEG_",$I320,"_PROV_",$D320),Catalogo_Precios,AF$8,FALSE)),N320=0),0,VLOOKUP(CONCATENATE("ALI_",$C320,"_SEG_",$I320,"_PROV_",$D320),Catalogo_Precios,AF$8,FALSE))</f>
        <v>1183</v>
      </c>
      <c r="AG320" s="57">
        <f t="shared" ref="AG320" si="3765">IF(OR(ISERROR(VLOOKUP(CONCATENATE("ALI_",$C320,"_SEG_",$I320,"_PROV_",$D320),Catalogo_Precios,AG$8,FALSE)),O320=0),0,VLOOKUP(CONCATENATE("ALI_",$C320,"_SEG_",$I320,"_PROV_",$D320),Catalogo_Precios,AG$8,FALSE))</f>
        <v>0</v>
      </c>
      <c r="AH320" s="57">
        <f t="shared" ref="AH320" si="3766">IF(OR(ISERROR(VLOOKUP(CONCATENATE("ALI_",$C320,"_SEG_",$I320,"_PROV_",$D320),Catalogo_Precios,AH$8,FALSE)),L320=0),0,VLOOKUP(CONCATENATE("ALI_",$C320,"_SEG_",$I320,"_PROV_",$D320),Catalogo_Precios,AH$8,FALSE))</f>
        <v>396</v>
      </c>
      <c r="AI320" s="57">
        <f t="shared" ref="AI320" si="3767">IF(OR(ISERROR(VLOOKUP(CONCATENATE("ALI_",$C320,"_SEG_",$I320,"_PROV_",$D320),Catalogo_Precios,AI$8,FALSE)),M320=0),0,VLOOKUP(CONCATENATE("ALI_",$C320,"_SEG_",$I320,"_PROV_",$D320),Catalogo_Precios,AI$8,FALSE))</f>
        <v>789</v>
      </c>
      <c r="AJ320" s="57">
        <f t="shared" ref="AJ320" si="3768">IF(OR(ISERROR(VLOOKUP(CONCATENATE("ALI_",$C320,"_SEG_",$I320,"_PROV_",$D320),Catalogo_Precios,AJ$8,FALSE)),N320=0),0,VLOOKUP(CONCATENATE("ALI_",$C320,"_SEG_",$I320,"_PROV_",$D320),Catalogo_Precios,AJ$8,FALSE))</f>
        <v>1183</v>
      </c>
      <c r="AK320" s="57">
        <f t="shared" ref="AK320" si="3769">IF(OR(ISERROR(VLOOKUP(CONCATENATE("ALI_",$C320,"_SEG_",$I320,"_PROV_",$D320),Catalogo_Precios,AK$8,FALSE)),O320=0),0,VLOOKUP(CONCATENATE("ALI_",$C320,"_SEG_",$I320,"_PROV_",$D320),Catalogo_Precios,AK$8,FALSE))</f>
        <v>0</v>
      </c>
      <c r="AL320" s="53"/>
      <c r="AM320" s="59" t="str">
        <f t="shared" si="3137"/>
        <v>ALI_61_SEG_12</v>
      </c>
      <c r="AN320" s="59" t="str">
        <f t="shared" si="3138"/>
        <v>ALI_61_SEG_12_VAL_6351902</v>
      </c>
      <c r="AO320" s="60">
        <f t="shared" ref="AO320" si="3770">IF(OR(AB320="",AB320=0),0,COUNTIF(Codificacion,AM320))</f>
        <v>4</v>
      </c>
      <c r="AP320" s="61">
        <f t="array" ref="AP320">MIN(IF(Codificacion=AM320,Total_Cotizacion,""))</f>
        <v>5081521.5999999996</v>
      </c>
      <c r="AQ320" s="62" t="b">
        <f t="shared" si="3140"/>
        <v>0</v>
      </c>
      <c r="AR320" s="51" t="str">
        <f t="shared" ref="AR320" si="3771">IF(COUNTIF(Codificacion2,CONCATENATE(AM320,"_VAL_",AB320))&gt;1,"Empate","")</f>
        <v/>
      </c>
      <c r="AS320" s="63" t="str">
        <f t="shared" si="3459"/>
        <v/>
      </c>
      <c r="AT320" s="59" t="str">
        <f t="shared" si="3142"/>
        <v>ALI_61_SEG_12_</v>
      </c>
      <c r="AU320" s="63">
        <f t="shared" ref="AU320" si="3772">IF(AND(COUNTIF(Codificacion3,AT320)&lt;AO320),1,COUNTIF(Codificacion3,AT320))</f>
        <v>1</v>
      </c>
      <c r="AV320" s="62" t="str">
        <f t="shared" si="3144"/>
        <v>No Seleccionada</v>
      </c>
      <c r="AW320" s="53"/>
      <c r="AX320" s="51" t="str">
        <f t="shared" si="3145"/>
        <v>ALI_61_SEG_12FALSO</v>
      </c>
      <c r="AY320" s="51">
        <f t="shared" si="3126"/>
        <v>3</v>
      </c>
      <c r="AZ320" s="64" t="b">
        <f t="shared" si="3146"/>
        <v>0</v>
      </c>
    </row>
    <row r="321" spans="1:52" x14ac:dyDescent="0.2">
      <c r="A321" s="50" t="b">
        <f t="shared" si="778"/>
        <v>0</v>
      </c>
      <c r="B321" s="51" t="s">
        <v>54</v>
      </c>
      <c r="C321" s="52">
        <v>61</v>
      </c>
      <c r="D321" s="52">
        <f t="shared" ref="D321" si="3773">IF(ISERROR(VLOOKUP(E321,Proveedores,2,FALSE)),"",VLOOKUP(E321,Proveedores,2,FALSE))</f>
        <v>2087</v>
      </c>
      <c r="E321" s="53" t="s">
        <v>55</v>
      </c>
      <c r="F321" s="54">
        <v>576</v>
      </c>
      <c r="G321" s="53" t="s">
        <v>56</v>
      </c>
      <c r="H321" s="53" t="s">
        <v>82</v>
      </c>
      <c r="I321" s="52">
        <v>13</v>
      </c>
      <c r="J321" s="53" t="s">
        <v>58</v>
      </c>
      <c r="K321" s="55">
        <v>44835</v>
      </c>
      <c r="L321" s="56">
        <v>3195</v>
      </c>
      <c r="M321" s="56">
        <v>4068</v>
      </c>
      <c r="N321" s="56">
        <v>1920</v>
      </c>
      <c r="O321" s="56">
        <v>0</v>
      </c>
      <c r="P321" s="57">
        <v>396</v>
      </c>
      <c r="Q321" s="58">
        <v>0</v>
      </c>
      <c r="R321" s="57">
        <v>396</v>
      </c>
      <c r="S321" s="57">
        <v>789</v>
      </c>
      <c r="T321" s="58">
        <v>0</v>
      </c>
      <c r="U321" s="57">
        <v>789</v>
      </c>
      <c r="V321" s="57">
        <v>1183</v>
      </c>
      <c r="W321" s="58">
        <v>0</v>
      </c>
      <c r="X321" s="57">
        <v>1183</v>
      </c>
      <c r="Y321" s="57">
        <v>0</v>
      </c>
      <c r="Z321" s="58"/>
      <c r="AA321" s="57">
        <v>0</v>
      </c>
      <c r="AB321" s="57">
        <v>6746232</v>
      </c>
      <c r="AC321" s="53" t="str">
        <f t="shared" si="3128"/>
        <v>Registro Valido</v>
      </c>
      <c r="AD321" s="57">
        <f t="shared" ref="AD321" si="3774">IF(OR(ISERROR(VLOOKUP(CONCATENATE("ALI_",$C321,"_SEG_",$I321,"_PROV_",$D321),Catalogo_Precios,AD$8,FALSE)),L321=0),0,VLOOKUP(CONCATENATE("ALI_",$C321,"_SEG_",$I321,"_PROV_",$D321),Catalogo_Precios,AD$8,FALSE))</f>
        <v>396</v>
      </c>
      <c r="AE321" s="57">
        <f t="shared" ref="AE321" si="3775">IF(OR(ISERROR(VLOOKUP(CONCATENATE("ALI_",$C321,"_SEG_",$I321,"_PROV_",$D321),Catalogo_Precios,AE$8,FALSE)),M321=0),0,VLOOKUP(CONCATENATE("ALI_",$C321,"_SEG_",$I321,"_PROV_",$D321),Catalogo_Precios,AE$8,FALSE))</f>
        <v>789</v>
      </c>
      <c r="AF321" s="57">
        <f t="shared" ref="AF321" si="3776">IF(OR(ISERROR(VLOOKUP(CONCATENATE("ALI_",$C321,"_SEG_",$I321,"_PROV_",$D321),Catalogo_Precios,AF$8,FALSE)),N321=0),0,VLOOKUP(CONCATENATE("ALI_",$C321,"_SEG_",$I321,"_PROV_",$D321),Catalogo_Precios,AF$8,FALSE))</f>
        <v>1183</v>
      </c>
      <c r="AG321" s="57">
        <f t="shared" ref="AG321" si="3777">IF(OR(ISERROR(VLOOKUP(CONCATENATE("ALI_",$C321,"_SEG_",$I321,"_PROV_",$D321),Catalogo_Precios,AG$8,FALSE)),O321=0),0,VLOOKUP(CONCATENATE("ALI_",$C321,"_SEG_",$I321,"_PROV_",$D321),Catalogo_Precios,AG$8,FALSE))</f>
        <v>0</v>
      </c>
      <c r="AH321" s="57">
        <f t="shared" ref="AH321" si="3778">IF(OR(ISERROR(VLOOKUP(CONCATENATE("ALI_",$C321,"_SEG_",$I321,"_PROV_",$D321),Catalogo_Precios,AH$8,FALSE)),L321=0),0,VLOOKUP(CONCATENATE("ALI_",$C321,"_SEG_",$I321,"_PROV_",$D321),Catalogo_Precios,AH$8,FALSE))</f>
        <v>396</v>
      </c>
      <c r="AI321" s="57">
        <f t="shared" ref="AI321" si="3779">IF(OR(ISERROR(VLOOKUP(CONCATENATE("ALI_",$C321,"_SEG_",$I321,"_PROV_",$D321),Catalogo_Precios,AI$8,FALSE)),M321=0),0,VLOOKUP(CONCATENATE("ALI_",$C321,"_SEG_",$I321,"_PROV_",$D321),Catalogo_Precios,AI$8,FALSE))</f>
        <v>789</v>
      </c>
      <c r="AJ321" s="57">
        <f t="shared" ref="AJ321" si="3780">IF(OR(ISERROR(VLOOKUP(CONCATENATE("ALI_",$C321,"_SEG_",$I321,"_PROV_",$D321),Catalogo_Precios,AJ$8,FALSE)),N321=0),0,VLOOKUP(CONCATENATE("ALI_",$C321,"_SEG_",$I321,"_PROV_",$D321),Catalogo_Precios,AJ$8,FALSE))</f>
        <v>1183</v>
      </c>
      <c r="AK321" s="57">
        <f t="shared" ref="AK321" si="3781">IF(OR(ISERROR(VLOOKUP(CONCATENATE("ALI_",$C321,"_SEG_",$I321,"_PROV_",$D321),Catalogo_Precios,AK$8,FALSE)),O321=0),0,VLOOKUP(CONCATENATE("ALI_",$C321,"_SEG_",$I321,"_PROV_",$D321),Catalogo_Precios,AK$8,FALSE))</f>
        <v>0</v>
      </c>
      <c r="AL321" s="53"/>
      <c r="AM321" s="59" t="str">
        <f t="shared" si="3137"/>
        <v>ALI_61_SEG_13</v>
      </c>
      <c r="AN321" s="59" t="str">
        <f t="shared" si="3138"/>
        <v>ALI_61_SEG_13_VAL_6746232</v>
      </c>
      <c r="AO321" s="60">
        <f t="shared" ref="AO321" si="3782">IF(OR(AB321="",AB321=0),0,COUNTIF(Codificacion,AM321))</f>
        <v>4</v>
      </c>
      <c r="AP321" s="61">
        <f t="array" ref="AP321">MIN(IF(Codificacion=AM321,Total_Cotizacion,""))</f>
        <v>5396985.5999999996</v>
      </c>
      <c r="AQ321" s="62" t="b">
        <f t="shared" si="3140"/>
        <v>0</v>
      </c>
      <c r="AR321" s="51" t="str">
        <f t="shared" ref="AR321" si="3783">IF(COUNTIF(Codificacion2,CONCATENATE(AM321,"_VAL_",AB321))&gt;1,"Empate","")</f>
        <v/>
      </c>
      <c r="AS321" s="63" t="str">
        <f t="shared" si="3459"/>
        <v/>
      </c>
      <c r="AT321" s="59" t="str">
        <f t="shared" si="3142"/>
        <v>ALI_61_SEG_13_</v>
      </c>
      <c r="AU321" s="63">
        <f t="shared" ref="AU321" si="3784">IF(AND(COUNTIF(Codificacion3,AT321)&lt;AO321),1,COUNTIF(Codificacion3,AT321))</f>
        <v>1</v>
      </c>
      <c r="AV321" s="62" t="str">
        <f t="shared" si="3144"/>
        <v>No Seleccionada</v>
      </c>
      <c r="AW321" s="53"/>
      <c r="AX321" s="51" t="str">
        <f t="shared" si="3145"/>
        <v>ALI_61_SEG_13FALSO</v>
      </c>
      <c r="AY321" s="51">
        <f t="shared" si="3126"/>
        <v>3</v>
      </c>
      <c r="AZ321" s="64" t="b">
        <f t="shared" si="3146"/>
        <v>0</v>
      </c>
    </row>
    <row r="322" spans="1:52" x14ac:dyDescent="0.2">
      <c r="A322" s="50" t="b">
        <f t="shared" si="778"/>
        <v>0</v>
      </c>
      <c r="B322" s="51" t="s">
        <v>54</v>
      </c>
      <c r="C322" s="52">
        <v>61</v>
      </c>
      <c r="D322" s="52">
        <f t="shared" ref="D322" si="3785">IF(ISERROR(VLOOKUP(E322,Proveedores,2,FALSE)),"",VLOOKUP(E322,Proveedores,2,FALSE))</f>
        <v>2087</v>
      </c>
      <c r="E322" s="53" t="s">
        <v>55</v>
      </c>
      <c r="F322" s="54">
        <v>577</v>
      </c>
      <c r="G322" s="53" t="s">
        <v>56</v>
      </c>
      <c r="H322" s="53" t="s">
        <v>82</v>
      </c>
      <c r="I322" s="52">
        <v>14</v>
      </c>
      <c r="J322" s="53" t="s">
        <v>58</v>
      </c>
      <c r="K322" s="55">
        <v>44835</v>
      </c>
      <c r="L322" s="56">
        <v>3166</v>
      </c>
      <c r="M322" s="56">
        <v>4031</v>
      </c>
      <c r="N322" s="56">
        <v>1903</v>
      </c>
      <c r="O322" s="56">
        <v>0</v>
      </c>
      <c r="P322" s="57">
        <v>396</v>
      </c>
      <c r="Q322" s="58">
        <v>0</v>
      </c>
      <c r="R322" s="57">
        <v>396</v>
      </c>
      <c r="S322" s="57">
        <v>789</v>
      </c>
      <c r="T322" s="58">
        <v>0</v>
      </c>
      <c r="U322" s="57">
        <v>789</v>
      </c>
      <c r="V322" s="57">
        <v>1183</v>
      </c>
      <c r="W322" s="58">
        <v>0</v>
      </c>
      <c r="X322" s="57">
        <v>1183</v>
      </c>
      <c r="Y322" s="57">
        <v>0</v>
      </c>
      <c r="Z322" s="58"/>
      <c r="AA322" s="57">
        <v>0</v>
      </c>
      <c r="AB322" s="57">
        <v>6685444</v>
      </c>
      <c r="AC322" s="53" t="str">
        <f t="shared" si="3128"/>
        <v>Registro Valido</v>
      </c>
      <c r="AD322" s="57">
        <f t="shared" ref="AD322" si="3786">IF(OR(ISERROR(VLOOKUP(CONCATENATE("ALI_",$C322,"_SEG_",$I322,"_PROV_",$D322),Catalogo_Precios,AD$8,FALSE)),L322=0),0,VLOOKUP(CONCATENATE("ALI_",$C322,"_SEG_",$I322,"_PROV_",$D322),Catalogo_Precios,AD$8,FALSE))</f>
        <v>396</v>
      </c>
      <c r="AE322" s="57">
        <f t="shared" ref="AE322" si="3787">IF(OR(ISERROR(VLOOKUP(CONCATENATE("ALI_",$C322,"_SEG_",$I322,"_PROV_",$D322),Catalogo_Precios,AE$8,FALSE)),M322=0),0,VLOOKUP(CONCATENATE("ALI_",$C322,"_SEG_",$I322,"_PROV_",$D322),Catalogo_Precios,AE$8,FALSE))</f>
        <v>789</v>
      </c>
      <c r="AF322" s="57">
        <f t="shared" ref="AF322" si="3788">IF(OR(ISERROR(VLOOKUP(CONCATENATE("ALI_",$C322,"_SEG_",$I322,"_PROV_",$D322),Catalogo_Precios,AF$8,FALSE)),N322=0),0,VLOOKUP(CONCATENATE("ALI_",$C322,"_SEG_",$I322,"_PROV_",$D322),Catalogo_Precios,AF$8,FALSE))</f>
        <v>1183</v>
      </c>
      <c r="AG322" s="57">
        <f t="shared" ref="AG322" si="3789">IF(OR(ISERROR(VLOOKUP(CONCATENATE("ALI_",$C322,"_SEG_",$I322,"_PROV_",$D322),Catalogo_Precios,AG$8,FALSE)),O322=0),0,VLOOKUP(CONCATENATE("ALI_",$C322,"_SEG_",$I322,"_PROV_",$D322),Catalogo_Precios,AG$8,FALSE))</f>
        <v>0</v>
      </c>
      <c r="AH322" s="57">
        <f t="shared" ref="AH322" si="3790">IF(OR(ISERROR(VLOOKUP(CONCATENATE("ALI_",$C322,"_SEG_",$I322,"_PROV_",$D322),Catalogo_Precios,AH$8,FALSE)),L322=0),0,VLOOKUP(CONCATENATE("ALI_",$C322,"_SEG_",$I322,"_PROV_",$D322),Catalogo_Precios,AH$8,FALSE))</f>
        <v>396</v>
      </c>
      <c r="AI322" s="57">
        <f t="shared" ref="AI322" si="3791">IF(OR(ISERROR(VLOOKUP(CONCATENATE("ALI_",$C322,"_SEG_",$I322,"_PROV_",$D322),Catalogo_Precios,AI$8,FALSE)),M322=0),0,VLOOKUP(CONCATENATE("ALI_",$C322,"_SEG_",$I322,"_PROV_",$D322),Catalogo_Precios,AI$8,FALSE))</f>
        <v>789</v>
      </c>
      <c r="AJ322" s="57">
        <f t="shared" ref="AJ322" si="3792">IF(OR(ISERROR(VLOOKUP(CONCATENATE("ALI_",$C322,"_SEG_",$I322,"_PROV_",$D322),Catalogo_Precios,AJ$8,FALSE)),N322=0),0,VLOOKUP(CONCATENATE("ALI_",$C322,"_SEG_",$I322,"_PROV_",$D322),Catalogo_Precios,AJ$8,FALSE))</f>
        <v>1183</v>
      </c>
      <c r="AK322" s="57">
        <f t="shared" ref="AK322" si="3793">IF(OR(ISERROR(VLOOKUP(CONCATENATE("ALI_",$C322,"_SEG_",$I322,"_PROV_",$D322),Catalogo_Precios,AK$8,FALSE)),O322=0),0,VLOOKUP(CONCATENATE("ALI_",$C322,"_SEG_",$I322,"_PROV_",$D322),Catalogo_Precios,AK$8,FALSE))</f>
        <v>0</v>
      </c>
      <c r="AL322" s="53"/>
      <c r="AM322" s="59" t="str">
        <f t="shared" si="3137"/>
        <v>ALI_61_SEG_14</v>
      </c>
      <c r="AN322" s="59" t="str">
        <f t="shared" si="3138"/>
        <v>ALI_61_SEG_14_VAL_6685444</v>
      </c>
      <c r="AO322" s="60">
        <f t="shared" ref="AO322" si="3794">IF(OR(AB322="",AB322=0),0,COUNTIF(Codificacion,AM322))</f>
        <v>4</v>
      </c>
      <c r="AP322" s="61">
        <f t="array" ref="AP322">MIN(IF(Codificacion=AM322,Total_Cotizacion,""))</f>
        <v>5348355.2</v>
      </c>
      <c r="AQ322" s="62" t="b">
        <f t="shared" si="3140"/>
        <v>0</v>
      </c>
      <c r="AR322" s="51" t="str">
        <f t="shared" ref="AR322" si="3795">IF(COUNTIF(Codificacion2,CONCATENATE(AM322,"_VAL_",AB322))&gt;1,"Empate","")</f>
        <v/>
      </c>
      <c r="AS322" s="63" t="str">
        <f t="shared" si="3459"/>
        <v/>
      </c>
      <c r="AT322" s="59" t="str">
        <f t="shared" si="3142"/>
        <v>ALI_61_SEG_14_</v>
      </c>
      <c r="AU322" s="63">
        <f t="shared" ref="AU322" si="3796">IF(AND(COUNTIF(Codificacion3,AT322)&lt;AO322),1,COUNTIF(Codificacion3,AT322))</f>
        <v>1</v>
      </c>
      <c r="AV322" s="62" t="str">
        <f t="shared" si="3144"/>
        <v>No Seleccionada</v>
      </c>
      <c r="AW322" s="53"/>
      <c r="AX322" s="51" t="str">
        <f t="shared" si="3145"/>
        <v>ALI_61_SEG_14FALSO</v>
      </c>
      <c r="AY322" s="51">
        <f t="shared" si="3126"/>
        <v>3</v>
      </c>
      <c r="AZ322" s="64" t="b">
        <f t="shared" si="3146"/>
        <v>0</v>
      </c>
    </row>
    <row r="323" spans="1:52" x14ac:dyDescent="0.2">
      <c r="A323" s="50" t="b">
        <f t="shared" si="778"/>
        <v>0</v>
      </c>
      <c r="B323" s="51" t="s">
        <v>54</v>
      </c>
      <c r="C323" s="52">
        <v>61</v>
      </c>
      <c r="D323" s="52">
        <f t="shared" ref="D323" si="3797">IF(ISERROR(VLOOKUP(E323,Proveedores,2,FALSE)),"",VLOOKUP(E323,Proveedores,2,FALSE))</f>
        <v>2087</v>
      </c>
      <c r="E323" s="53" t="s">
        <v>55</v>
      </c>
      <c r="F323" s="54">
        <v>578</v>
      </c>
      <c r="G323" s="53" t="s">
        <v>56</v>
      </c>
      <c r="H323" s="53" t="s">
        <v>82</v>
      </c>
      <c r="I323" s="52">
        <v>15</v>
      </c>
      <c r="J323" s="53" t="s">
        <v>58</v>
      </c>
      <c r="K323" s="55">
        <v>44835</v>
      </c>
      <c r="L323" s="56">
        <v>2993</v>
      </c>
      <c r="M323" s="56">
        <v>3813</v>
      </c>
      <c r="N323" s="56">
        <v>1800</v>
      </c>
      <c r="O323" s="56">
        <v>0</v>
      </c>
      <c r="P323" s="57">
        <v>396</v>
      </c>
      <c r="Q323" s="58">
        <v>0</v>
      </c>
      <c r="R323" s="57">
        <v>396</v>
      </c>
      <c r="S323" s="57">
        <v>789</v>
      </c>
      <c r="T323" s="58">
        <v>0</v>
      </c>
      <c r="U323" s="57">
        <v>789</v>
      </c>
      <c r="V323" s="57">
        <v>1183</v>
      </c>
      <c r="W323" s="58">
        <v>0</v>
      </c>
      <c r="X323" s="57">
        <v>1183</v>
      </c>
      <c r="Y323" s="57">
        <v>0</v>
      </c>
      <c r="Z323" s="58"/>
      <c r="AA323" s="57">
        <v>0</v>
      </c>
      <c r="AB323" s="57">
        <v>6323085</v>
      </c>
      <c r="AC323" s="53" t="str">
        <f t="shared" si="3128"/>
        <v>Registro Valido</v>
      </c>
      <c r="AD323" s="57">
        <f t="shared" ref="AD323" si="3798">IF(OR(ISERROR(VLOOKUP(CONCATENATE("ALI_",$C323,"_SEG_",$I323,"_PROV_",$D323),Catalogo_Precios,AD$8,FALSE)),L323=0),0,VLOOKUP(CONCATENATE("ALI_",$C323,"_SEG_",$I323,"_PROV_",$D323),Catalogo_Precios,AD$8,FALSE))</f>
        <v>396</v>
      </c>
      <c r="AE323" s="57">
        <f t="shared" ref="AE323" si="3799">IF(OR(ISERROR(VLOOKUP(CONCATENATE("ALI_",$C323,"_SEG_",$I323,"_PROV_",$D323),Catalogo_Precios,AE$8,FALSE)),M323=0),0,VLOOKUP(CONCATENATE("ALI_",$C323,"_SEG_",$I323,"_PROV_",$D323),Catalogo_Precios,AE$8,FALSE))</f>
        <v>789</v>
      </c>
      <c r="AF323" s="57">
        <f t="shared" ref="AF323" si="3800">IF(OR(ISERROR(VLOOKUP(CONCATENATE("ALI_",$C323,"_SEG_",$I323,"_PROV_",$D323),Catalogo_Precios,AF$8,FALSE)),N323=0),0,VLOOKUP(CONCATENATE("ALI_",$C323,"_SEG_",$I323,"_PROV_",$D323),Catalogo_Precios,AF$8,FALSE))</f>
        <v>1183</v>
      </c>
      <c r="AG323" s="57">
        <f t="shared" ref="AG323" si="3801">IF(OR(ISERROR(VLOOKUP(CONCATENATE("ALI_",$C323,"_SEG_",$I323,"_PROV_",$D323),Catalogo_Precios,AG$8,FALSE)),O323=0),0,VLOOKUP(CONCATENATE("ALI_",$C323,"_SEG_",$I323,"_PROV_",$D323),Catalogo_Precios,AG$8,FALSE))</f>
        <v>0</v>
      </c>
      <c r="AH323" s="57">
        <f t="shared" ref="AH323" si="3802">IF(OR(ISERROR(VLOOKUP(CONCATENATE("ALI_",$C323,"_SEG_",$I323,"_PROV_",$D323),Catalogo_Precios,AH$8,FALSE)),L323=0),0,VLOOKUP(CONCATENATE("ALI_",$C323,"_SEG_",$I323,"_PROV_",$D323),Catalogo_Precios,AH$8,FALSE))</f>
        <v>396</v>
      </c>
      <c r="AI323" s="57">
        <f t="shared" ref="AI323" si="3803">IF(OR(ISERROR(VLOOKUP(CONCATENATE("ALI_",$C323,"_SEG_",$I323,"_PROV_",$D323),Catalogo_Precios,AI$8,FALSE)),M323=0),0,VLOOKUP(CONCATENATE("ALI_",$C323,"_SEG_",$I323,"_PROV_",$D323),Catalogo_Precios,AI$8,FALSE))</f>
        <v>789</v>
      </c>
      <c r="AJ323" s="57">
        <f t="shared" ref="AJ323" si="3804">IF(OR(ISERROR(VLOOKUP(CONCATENATE("ALI_",$C323,"_SEG_",$I323,"_PROV_",$D323),Catalogo_Precios,AJ$8,FALSE)),N323=0),0,VLOOKUP(CONCATENATE("ALI_",$C323,"_SEG_",$I323,"_PROV_",$D323),Catalogo_Precios,AJ$8,FALSE))</f>
        <v>1183</v>
      </c>
      <c r="AK323" s="57">
        <f t="shared" ref="AK323" si="3805">IF(OR(ISERROR(VLOOKUP(CONCATENATE("ALI_",$C323,"_SEG_",$I323,"_PROV_",$D323),Catalogo_Precios,AK$8,FALSE)),O323=0),0,VLOOKUP(CONCATENATE("ALI_",$C323,"_SEG_",$I323,"_PROV_",$D323),Catalogo_Precios,AK$8,FALSE))</f>
        <v>0</v>
      </c>
      <c r="AL323" s="53"/>
      <c r="AM323" s="59" t="str">
        <f t="shared" si="3137"/>
        <v>ALI_61_SEG_15</v>
      </c>
      <c r="AN323" s="59" t="str">
        <f t="shared" si="3138"/>
        <v>ALI_61_SEG_15_VAL_6323085</v>
      </c>
      <c r="AO323" s="60">
        <f t="shared" ref="AO323" si="3806">IF(OR(AB323="",AB323=0),0,COUNTIF(Codificacion,AM323))</f>
        <v>4</v>
      </c>
      <c r="AP323" s="61">
        <f t="array" ref="AP323">MIN(IF(Codificacion=AM323,Total_Cotizacion,""))</f>
        <v>5058468</v>
      </c>
      <c r="AQ323" s="62" t="b">
        <f t="shared" si="3140"/>
        <v>0</v>
      </c>
      <c r="AR323" s="51" t="str">
        <f t="shared" ref="AR323" si="3807">IF(COUNTIF(Codificacion2,CONCATENATE(AM323,"_VAL_",AB323))&gt;1,"Empate","")</f>
        <v/>
      </c>
      <c r="AS323" s="63" t="str">
        <f t="shared" si="3459"/>
        <v/>
      </c>
      <c r="AT323" s="59" t="str">
        <f t="shared" si="3142"/>
        <v>ALI_61_SEG_15_</v>
      </c>
      <c r="AU323" s="63">
        <f t="shared" ref="AU323" si="3808">IF(AND(COUNTIF(Codificacion3,AT323)&lt;AO323),1,COUNTIF(Codificacion3,AT323))</f>
        <v>1</v>
      </c>
      <c r="AV323" s="62" t="str">
        <f t="shared" si="3144"/>
        <v>No Seleccionada</v>
      </c>
      <c r="AW323" s="53"/>
      <c r="AX323" s="51" t="str">
        <f t="shared" si="3145"/>
        <v>ALI_61_SEG_15FALSO</v>
      </c>
      <c r="AY323" s="51">
        <f t="shared" si="3126"/>
        <v>3</v>
      </c>
      <c r="AZ323" s="64" t="b">
        <f t="shared" si="3146"/>
        <v>0</v>
      </c>
    </row>
    <row r="324" spans="1:52" x14ac:dyDescent="0.2">
      <c r="A324" s="50" t="str">
        <f t="shared" si="778"/>
        <v>ALI_85_SEG_1</v>
      </c>
      <c r="B324" s="51" t="s">
        <v>54</v>
      </c>
      <c r="C324" s="52">
        <v>85</v>
      </c>
      <c r="D324" s="52">
        <f t="shared" ref="D324" si="3809">IF(ISERROR(VLOOKUP(E324,Proveedores,2,FALSE)),"",VLOOKUP(E324,Proveedores,2,FALSE))</f>
        <v>2087</v>
      </c>
      <c r="E324" s="53" t="s">
        <v>55</v>
      </c>
      <c r="F324" s="54">
        <v>587</v>
      </c>
      <c r="G324" s="53" t="s">
        <v>61</v>
      </c>
      <c r="H324" s="53" t="s">
        <v>83</v>
      </c>
      <c r="I324" s="52">
        <v>1</v>
      </c>
      <c r="J324" s="53" t="s">
        <v>58</v>
      </c>
      <c r="K324" s="55">
        <v>44835</v>
      </c>
      <c r="L324" s="56">
        <v>3986</v>
      </c>
      <c r="M324" s="56">
        <v>4841</v>
      </c>
      <c r="N324" s="56">
        <v>2245</v>
      </c>
      <c r="O324" s="56">
        <v>173</v>
      </c>
      <c r="P324" s="57">
        <v>2353</v>
      </c>
      <c r="Q324" s="58">
        <v>0.2</v>
      </c>
      <c r="R324" s="57">
        <v>1882.4</v>
      </c>
      <c r="S324" s="57">
        <v>2353</v>
      </c>
      <c r="T324" s="58">
        <v>0.2</v>
      </c>
      <c r="U324" s="57">
        <v>1882.4</v>
      </c>
      <c r="V324" s="57">
        <v>2941</v>
      </c>
      <c r="W324" s="58">
        <v>0.2</v>
      </c>
      <c r="X324" s="57">
        <v>2352.8000000000002</v>
      </c>
      <c r="Y324" s="57">
        <v>2941</v>
      </c>
      <c r="Z324" s="58">
        <v>0.2</v>
      </c>
      <c r="AA324" s="57">
        <v>2352.8000000000002</v>
      </c>
      <c r="AB324" s="57">
        <v>22305015.199999999</v>
      </c>
      <c r="AC324" s="53" t="str">
        <f t="shared" si="3128"/>
        <v>Registro Valido</v>
      </c>
      <c r="AD324" s="57">
        <f t="shared" ref="AD324" si="3810">IF(OR(ISERROR(VLOOKUP(CONCATENATE("ALI_",$C324,"_SEG_",$I324,"_PROV_",$D324),Catalogo_Precios,AD$8,FALSE)),L324=0),0,VLOOKUP(CONCATENATE("ALI_",$C324,"_SEG_",$I324,"_PROV_",$D324),Catalogo_Precios,AD$8,FALSE))</f>
        <v>2353</v>
      </c>
      <c r="AE324" s="57">
        <f t="shared" ref="AE324" si="3811">IF(OR(ISERROR(VLOOKUP(CONCATENATE("ALI_",$C324,"_SEG_",$I324,"_PROV_",$D324),Catalogo_Precios,AE$8,FALSE)),M324=0),0,VLOOKUP(CONCATENATE("ALI_",$C324,"_SEG_",$I324,"_PROV_",$D324),Catalogo_Precios,AE$8,FALSE))</f>
        <v>2353</v>
      </c>
      <c r="AF324" s="57">
        <f t="shared" ref="AF324" si="3812">IF(OR(ISERROR(VLOOKUP(CONCATENATE("ALI_",$C324,"_SEG_",$I324,"_PROV_",$D324),Catalogo_Precios,AF$8,FALSE)),N324=0),0,VLOOKUP(CONCATENATE("ALI_",$C324,"_SEG_",$I324,"_PROV_",$D324),Catalogo_Precios,AF$8,FALSE))</f>
        <v>2941</v>
      </c>
      <c r="AG324" s="57">
        <f t="shared" ref="AG324" si="3813">IF(OR(ISERROR(VLOOKUP(CONCATENATE("ALI_",$C324,"_SEG_",$I324,"_PROV_",$D324),Catalogo_Precios,AG$8,FALSE)),O324=0),0,VLOOKUP(CONCATENATE("ALI_",$C324,"_SEG_",$I324,"_PROV_",$D324),Catalogo_Precios,AG$8,FALSE))</f>
        <v>2941</v>
      </c>
      <c r="AH324" s="57">
        <f t="shared" ref="AH324" si="3814">IF(OR(ISERROR(VLOOKUP(CONCATENATE("ALI_",$C324,"_SEG_",$I324,"_PROV_",$D324),Catalogo_Precios,AH$8,FALSE)),L324=0),0,VLOOKUP(CONCATENATE("ALI_",$C324,"_SEG_",$I324,"_PROV_",$D324),Catalogo_Precios,AH$8,FALSE))</f>
        <v>2353</v>
      </c>
      <c r="AI324" s="57">
        <f t="shared" ref="AI324" si="3815">IF(OR(ISERROR(VLOOKUP(CONCATENATE("ALI_",$C324,"_SEG_",$I324,"_PROV_",$D324),Catalogo_Precios,AI$8,FALSE)),M324=0),0,VLOOKUP(CONCATENATE("ALI_",$C324,"_SEG_",$I324,"_PROV_",$D324),Catalogo_Precios,AI$8,FALSE))</f>
        <v>2353</v>
      </c>
      <c r="AJ324" s="57">
        <f t="shared" ref="AJ324" si="3816">IF(OR(ISERROR(VLOOKUP(CONCATENATE("ALI_",$C324,"_SEG_",$I324,"_PROV_",$D324),Catalogo_Precios,AJ$8,FALSE)),N324=0),0,VLOOKUP(CONCATENATE("ALI_",$C324,"_SEG_",$I324,"_PROV_",$D324),Catalogo_Precios,AJ$8,FALSE))</f>
        <v>2941</v>
      </c>
      <c r="AK324" s="57">
        <f t="shared" ref="AK324" si="3817">IF(OR(ISERROR(VLOOKUP(CONCATENATE("ALI_",$C324,"_SEG_",$I324,"_PROV_",$D324),Catalogo_Precios,AK$8,FALSE)),O324=0),0,VLOOKUP(CONCATENATE("ALI_",$C324,"_SEG_",$I324,"_PROV_",$D324),Catalogo_Precios,AK$8,FALSE))</f>
        <v>2941</v>
      </c>
      <c r="AL324" s="53"/>
      <c r="AM324" s="59" t="str">
        <f t="shared" si="3137"/>
        <v>ALI_85_SEG_1</v>
      </c>
      <c r="AN324" s="59" t="str">
        <f t="shared" si="3138"/>
        <v>ALI_85_SEG_1_VAL_22305015.2</v>
      </c>
      <c r="AO324" s="60">
        <f t="shared" ref="AO324" si="3818">IF(OR(AB324="",AB324=0),0,COUNTIF(Codificacion,AM324))</f>
        <v>3</v>
      </c>
      <c r="AP324" s="61">
        <f t="array" ref="AP324">MIN(IF(Codificacion=AM324,Total_Cotizacion,""))</f>
        <v>22305015.199999999</v>
      </c>
      <c r="AQ324" s="62" t="b">
        <f t="shared" si="3140"/>
        <v>1</v>
      </c>
      <c r="AR324" s="51" t="str">
        <f t="shared" ref="AR324" si="3819">IF(COUNTIF(Codificacion2,CONCATENATE(AM324,"_VAL_",AB324))&gt;1,"Empate","")</f>
        <v/>
      </c>
      <c r="AS324" s="63" t="str">
        <f t="shared" si="3459"/>
        <v>X</v>
      </c>
      <c r="AT324" s="59" t="str">
        <f t="shared" si="3142"/>
        <v>ALI_85_SEG_1_X</v>
      </c>
      <c r="AU324" s="63">
        <f t="shared" ref="AU324" si="3820">IF(AND(COUNTIF(Codificacion3,AT324)&lt;AO324),1,COUNTIF(Codificacion3,AT324))</f>
        <v>1</v>
      </c>
      <c r="AV324" s="62" t="str">
        <f t="shared" si="3144"/>
        <v>Cotizacion Seleccionada</v>
      </c>
      <c r="AW324" s="53"/>
      <c r="AX324" s="51" t="str">
        <f t="shared" si="3145"/>
        <v>ALI_85_SEG_1VERDADERO</v>
      </c>
      <c r="AY324" s="51">
        <f t="shared" si="3126"/>
        <v>1</v>
      </c>
      <c r="AZ324" s="64" t="b">
        <f t="shared" si="3146"/>
        <v>0</v>
      </c>
    </row>
    <row r="325" spans="1:52" x14ac:dyDescent="0.2">
      <c r="A325" s="50" t="str">
        <f t="shared" si="778"/>
        <v>ALI_85_SEG_2</v>
      </c>
      <c r="B325" s="51" t="s">
        <v>54</v>
      </c>
      <c r="C325" s="52">
        <v>85</v>
      </c>
      <c r="D325" s="52">
        <f t="shared" ref="D325" si="3821">IF(ISERROR(VLOOKUP(E325,Proveedores,2,FALSE)),"",VLOOKUP(E325,Proveedores,2,FALSE))</f>
        <v>2087</v>
      </c>
      <c r="E325" s="53" t="s">
        <v>55</v>
      </c>
      <c r="F325" s="54">
        <v>588</v>
      </c>
      <c r="G325" s="53" t="s">
        <v>61</v>
      </c>
      <c r="H325" s="53" t="s">
        <v>83</v>
      </c>
      <c r="I325" s="52">
        <v>2</v>
      </c>
      <c r="J325" s="53" t="s">
        <v>58</v>
      </c>
      <c r="K325" s="55">
        <v>44835</v>
      </c>
      <c r="L325" s="56">
        <v>4077</v>
      </c>
      <c r="M325" s="56">
        <v>4950</v>
      </c>
      <c r="N325" s="56">
        <v>2296</v>
      </c>
      <c r="O325" s="56">
        <v>177</v>
      </c>
      <c r="P325" s="57">
        <v>2353</v>
      </c>
      <c r="Q325" s="58">
        <v>0.2</v>
      </c>
      <c r="R325" s="57">
        <v>1882.4</v>
      </c>
      <c r="S325" s="57">
        <v>2353</v>
      </c>
      <c r="T325" s="58">
        <v>0.2</v>
      </c>
      <c r="U325" s="57">
        <v>1882.4</v>
      </c>
      <c r="V325" s="57">
        <v>2941</v>
      </c>
      <c r="W325" s="58">
        <v>0.2</v>
      </c>
      <c r="X325" s="57">
        <v>2352.8000000000002</v>
      </c>
      <c r="Y325" s="57">
        <v>2941</v>
      </c>
      <c r="Z325" s="58">
        <v>0.2</v>
      </c>
      <c r="AA325" s="57">
        <v>2352.8000000000002</v>
      </c>
      <c r="AB325" s="57">
        <v>22810899.200000003</v>
      </c>
      <c r="AC325" s="53" t="str">
        <f t="shared" si="3128"/>
        <v>Registro Valido</v>
      </c>
      <c r="AD325" s="57">
        <f t="shared" ref="AD325" si="3822">IF(OR(ISERROR(VLOOKUP(CONCATENATE("ALI_",$C325,"_SEG_",$I325,"_PROV_",$D325),Catalogo_Precios,AD$8,FALSE)),L325=0),0,VLOOKUP(CONCATENATE("ALI_",$C325,"_SEG_",$I325,"_PROV_",$D325),Catalogo_Precios,AD$8,FALSE))</f>
        <v>2353</v>
      </c>
      <c r="AE325" s="57">
        <f t="shared" ref="AE325" si="3823">IF(OR(ISERROR(VLOOKUP(CONCATENATE("ALI_",$C325,"_SEG_",$I325,"_PROV_",$D325),Catalogo_Precios,AE$8,FALSE)),M325=0),0,VLOOKUP(CONCATENATE("ALI_",$C325,"_SEG_",$I325,"_PROV_",$D325),Catalogo_Precios,AE$8,FALSE))</f>
        <v>2353</v>
      </c>
      <c r="AF325" s="57">
        <f t="shared" ref="AF325" si="3824">IF(OR(ISERROR(VLOOKUP(CONCATENATE("ALI_",$C325,"_SEG_",$I325,"_PROV_",$D325),Catalogo_Precios,AF$8,FALSE)),N325=0),0,VLOOKUP(CONCATENATE("ALI_",$C325,"_SEG_",$I325,"_PROV_",$D325),Catalogo_Precios,AF$8,FALSE))</f>
        <v>2941</v>
      </c>
      <c r="AG325" s="57">
        <f t="shared" ref="AG325" si="3825">IF(OR(ISERROR(VLOOKUP(CONCATENATE("ALI_",$C325,"_SEG_",$I325,"_PROV_",$D325),Catalogo_Precios,AG$8,FALSE)),O325=0),0,VLOOKUP(CONCATENATE("ALI_",$C325,"_SEG_",$I325,"_PROV_",$D325),Catalogo_Precios,AG$8,FALSE))</f>
        <v>2941</v>
      </c>
      <c r="AH325" s="57">
        <f t="shared" ref="AH325" si="3826">IF(OR(ISERROR(VLOOKUP(CONCATENATE("ALI_",$C325,"_SEG_",$I325,"_PROV_",$D325),Catalogo_Precios,AH$8,FALSE)),L325=0),0,VLOOKUP(CONCATENATE("ALI_",$C325,"_SEG_",$I325,"_PROV_",$D325),Catalogo_Precios,AH$8,FALSE))</f>
        <v>2353</v>
      </c>
      <c r="AI325" s="57">
        <f t="shared" ref="AI325" si="3827">IF(OR(ISERROR(VLOOKUP(CONCATENATE("ALI_",$C325,"_SEG_",$I325,"_PROV_",$D325),Catalogo_Precios,AI$8,FALSE)),M325=0),0,VLOOKUP(CONCATENATE("ALI_",$C325,"_SEG_",$I325,"_PROV_",$D325),Catalogo_Precios,AI$8,FALSE))</f>
        <v>2353</v>
      </c>
      <c r="AJ325" s="57">
        <f t="shared" ref="AJ325" si="3828">IF(OR(ISERROR(VLOOKUP(CONCATENATE("ALI_",$C325,"_SEG_",$I325,"_PROV_",$D325),Catalogo_Precios,AJ$8,FALSE)),N325=0),0,VLOOKUP(CONCATENATE("ALI_",$C325,"_SEG_",$I325,"_PROV_",$D325),Catalogo_Precios,AJ$8,FALSE))</f>
        <v>2941</v>
      </c>
      <c r="AK325" s="57">
        <f t="shared" ref="AK325" si="3829">IF(OR(ISERROR(VLOOKUP(CONCATENATE("ALI_",$C325,"_SEG_",$I325,"_PROV_",$D325),Catalogo_Precios,AK$8,FALSE)),O325=0),0,VLOOKUP(CONCATENATE("ALI_",$C325,"_SEG_",$I325,"_PROV_",$D325),Catalogo_Precios,AK$8,FALSE))</f>
        <v>2941</v>
      </c>
      <c r="AL325" s="53"/>
      <c r="AM325" s="59" t="str">
        <f t="shared" si="3137"/>
        <v>ALI_85_SEG_2</v>
      </c>
      <c r="AN325" s="59" t="str">
        <f t="shared" si="3138"/>
        <v>ALI_85_SEG_2_VAL_22810899.2</v>
      </c>
      <c r="AO325" s="60">
        <f t="shared" ref="AO325" si="3830">IF(OR(AB325="",AB325=0),0,COUNTIF(Codificacion,AM325))</f>
        <v>3</v>
      </c>
      <c r="AP325" s="61">
        <f t="array" ref="AP325">MIN(IF(Codificacion=AM325,Total_Cotizacion,""))</f>
        <v>22810899.200000003</v>
      </c>
      <c r="AQ325" s="62" t="b">
        <f t="shared" si="3140"/>
        <v>1</v>
      </c>
      <c r="AR325" s="51" t="str">
        <f t="shared" ref="AR325" si="3831">IF(COUNTIF(Codificacion2,CONCATENATE(AM325,"_VAL_",AB325))&gt;1,"Empate","")</f>
        <v/>
      </c>
      <c r="AS325" s="63" t="str">
        <f t="shared" si="3459"/>
        <v>X</v>
      </c>
      <c r="AT325" s="59" t="str">
        <f t="shared" si="3142"/>
        <v>ALI_85_SEG_2_X</v>
      </c>
      <c r="AU325" s="63">
        <f t="shared" ref="AU325" si="3832">IF(AND(COUNTIF(Codificacion3,AT325)&lt;AO325),1,COUNTIF(Codificacion3,AT325))</f>
        <v>1</v>
      </c>
      <c r="AV325" s="62" t="str">
        <f t="shared" si="3144"/>
        <v>Cotizacion Seleccionada</v>
      </c>
      <c r="AW325" s="53"/>
      <c r="AX325" s="51" t="str">
        <f t="shared" si="3145"/>
        <v>ALI_85_SEG_2VERDADERO</v>
      </c>
      <c r="AY325" s="51">
        <f t="shared" si="3126"/>
        <v>1</v>
      </c>
      <c r="AZ325" s="64" t="b">
        <f t="shared" si="3146"/>
        <v>0</v>
      </c>
    </row>
    <row r="326" spans="1:52" x14ac:dyDescent="0.2">
      <c r="A326" s="50" t="str">
        <f t="shared" si="778"/>
        <v>ALI_85_SEG_3</v>
      </c>
      <c r="B326" s="51" t="s">
        <v>54</v>
      </c>
      <c r="C326" s="52">
        <v>85</v>
      </c>
      <c r="D326" s="52">
        <f t="shared" ref="D326" si="3833">IF(ISERROR(VLOOKUP(E326,Proveedores,2,FALSE)),"",VLOOKUP(E326,Proveedores,2,FALSE))</f>
        <v>2087</v>
      </c>
      <c r="E326" s="53" t="s">
        <v>55</v>
      </c>
      <c r="F326" s="54">
        <v>589</v>
      </c>
      <c r="G326" s="53" t="s">
        <v>61</v>
      </c>
      <c r="H326" s="53" t="s">
        <v>83</v>
      </c>
      <c r="I326" s="52">
        <v>3</v>
      </c>
      <c r="J326" s="53" t="s">
        <v>58</v>
      </c>
      <c r="K326" s="55">
        <v>44835</v>
      </c>
      <c r="L326" s="56">
        <v>4052</v>
      </c>
      <c r="M326" s="56">
        <v>4920</v>
      </c>
      <c r="N326" s="56">
        <v>2282</v>
      </c>
      <c r="O326" s="56">
        <v>176</v>
      </c>
      <c r="P326" s="57">
        <v>2353</v>
      </c>
      <c r="Q326" s="58">
        <v>0.2</v>
      </c>
      <c r="R326" s="57">
        <v>1882.4</v>
      </c>
      <c r="S326" s="57">
        <v>2353</v>
      </c>
      <c r="T326" s="58">
        <v>0.2</v>
      </c>
      <c r="U326" s="57">
        <v>1882.4</v>
      </c>
      <c r="V326" s="57">
        <v>2941</v>
      </c>
      <c r="W326" s="58">
        <v>0.2</v>
      </c>
      <c r="X326" s="57">
        <v>2352.8000000000002</v>
      </c>
      <c r="Y326" s="57">
        <v>2941</v>
      </c>
      <c r="Z326" s="58">
        <v>0.2</v>
      </c>
      <c r="AA326" s="57">
        <v>2352.8000000000002</v>
      </c>
      <c r="AB326" s="57">
        <v>22672075.200000003</v>
      </c>
      <c r="AC326" s="53" t="str">
        <f t="shared" si="3128"/>
        <v>Registro Valido</v>
      </c>
      <c r="AD326" s="57">
        <f t="shared" ref="AD326" si="3834">IF(OR(ISERROR(VLOOKUP(CONCATENATE("ALI_",$C326,"_SEG_",$I326,"_PROV_",$D326),Catalogo_Precios,AD$8,FALSE)),L326=0),0,VLOOKUP(CONCATENATE("ALI_",$C326,"_SEG_",$I326,"_PROV_",$D326),Catalogo_Precios,AD$8,FALSE))</f>
        <v>2353</v>
      </c>
      <c r="AE326" s="57">
        <f t="shared" ref="AE326" si="3835">IF(OR(ISERROR(VLOOKUP(CONCATENATE("ALI_",$C326,"_SEG_",$I326,"_PROV_",$D326),Catalogo_Precios,AE$8,FALSE)),M326=0),0,VLOOKUP(CONCATENATE("ALI_",$C326,"_SEG_",$I326,"_PROV_",$D326),Catalogo_Precios,AE$8,FALSE))</f>
        <v>2353</v>
      </c>
      <c r="AF326" s="57">
        <f t="shared" ref="AF326" si="3836">IF(OR(ISERROR(VLOOKUP(CONCATENATE("ALI_",$C326,"_SEG_",$I326,"_PROV_",$D326),Catalogo_Precios,AF$8,FALSE)),N326=0),0,VLOOKUP(CONCATENATE("ALI_",$C326,"_SEG_",$I326,"_PROV_",$D326),Catalogo_Precios,AF$8,FALSE))</f>
        <v>2941</v>
      </c>
      <c r="AG326" s="57">
        <f t="shared" ref="AG326" si="3837">IF(OR(ISERROR(VLOOKUP(CONCATENATE("ALI_",$C326,"_SEG_",$I326,"_PROV_",$D326),Catalogo_Precios,AG$8,FALSE)),O326=0),0,VLOOKUP(CONCATENATE("ALI_",$C326,"_SEG_",$I326,"_PROV_",$D326),Catalogo_Precios,AG$8,FALSE))</f>
        <v>2941</v>
      </c>
      <c r="AH326" s="57">
        <f t="shared" ref="AH326" si="3838">IF(OR(ISERROR(VLOOKUP(CONCATENATE("ALI_",$C326,"_SEG_",$I326,"_PROV_",$D326),Catalogo_Precios,AH$8,FALSE)),L326=0),0,VLOOKUP(CONCATENATE("ALI_",$C326,"_SEG_",$I326,"_PROV_",$D326),Catalogo_Precios,AH$8,FALSE))</f>
        <v>2353</v>
      </c>
      <c r="AI326" s="57">
        <f t="shared" ref="AI326" si="3839">IF(OR(ISERROR(VLOOKUP(CONCATENATE("ALI_",$C326,"_SEG_",$I326,"_PROV_",$D326),Catalogo_Precios,AI$8,FALSE)),M326=0),0,VLOOKUP(CONCATENATE("ALI_",$C326,"_SEG_",$I326,"_PROV_",$D326),Catalogo_Precios,AI$8,FALSE))</f>
        <v>2353</v>
      </c>
      <c r="AJ326" s="57">
        <f t="shared" ref="AJ326" si="3840">IF(OR(ISERROR(VLOOKUP(CONCATENATE("ALI_",$C326,"_SEG_",$I326,"_PROV_",$D326),Catalogo_Precios,AJ$8,FALSE)),N326=0),0,VLOOKUP(CONCATENATE("ALI_",$C326,"_SEG_",$I326,"_PROV_",$D326),Catalogo_Precios,AJ$8,FALSE))</f>
        <v>2941</v>
      </c>
      <c r="AK326" s="57">
        <f t="shared" ref="AK326" si="3841">IF(OR(ISERROR(VLOOKUP(CONCATENATE("ALI_",$C326,"_SEG_",$I326,"_PROV_",$D326),Catalogo_Precios,AK$8,FALSE)),O326=0),0,VLOOKUP(CONCATENATE("ALI_",$C326,"_SEG_",$I326,"_PROV_",$D326),Catalogo_Precios,AK$8,FALSE))</f>
        <v>2941</v>
      </c>
      <c r="AL326" s="53"/>
      <c r="AM326" s="59" t="str">
        <f t="shared" si="3137"/>
        <v>ALI_85_SEG_3</v>
      </c>
      <c r="AN326" s="59" t="str">
        <f t="shared" si="3138"/>
        <v>ALI_85_SEG_3_VAL_22672075.2</v>
      </c>
      <c r="AO326" s="60">
        <f t="shared" ref="AO326" si="3842">IF(OR(AB326="",AB326=0),0,COUNTIF(Codificacion,AM326))</f>
        <v>3</v>
      </c>
      <c r="AP326" s="61">
        <f t="array" ref="AP326">MIN(IF(Codificacion=AM326,Total_Cotizacion,""))</f>
        <v>22672075.200000003</v>
      </c>
      <c r="AQ326" s="62" t="b">
        <f t="shared" si="3140"/>
        <v>1</v>
      </c>
      <c r="AR326" s="51" t="str">
        <f t="shared" ref="AR326" si="3843">IF(COUNTIF(Codificacion2,CONCATENATE(AM326,"_VAL_",AB326))&gt;1,"Empate","")</f>
        <v/>
      </c>
      <c r="AS326" s="63" t="str">
        <f t="shared" si="3459"/>
        <v>X</v>
      </c>
      <c r="AT326" s="59" t="str">
        <f t="shared" si="3142"/>
        <v>ALI_85_SEG_3_X</v>
      </c>
      <c r="AU326" s="63">
        <f t="shared" ref="AU326" si="3844">IF(AND(COUNTIF(Codificacion3,AT326)&lt;AO326),1,COUNTIF(Codificacion3,AT326))</f>
        <v>1</v>
      </c>
      <c r="AV326" s="62" t="str">
        <f t="shared" si="3144"/>
        <v>Cotizacion Seleccionada</v>
      </c>
      <c r="AW326" s="53"/>
      <c r="AX326" s="51" t="str">
        <f t="shared" si="3145"/>
        <v>ALI_85_SEG_3VERDADERO</v>
      </c>
      <c r="AY326" s="51">
        <f t="shared" si="3126"/>
        <v>1</v>
      </c>
      <c r="AZ326" s="64" t="b">
        <f t="shared" si="3146"/>
        <v>0</v>
      </c>
    </row>
    <row r="327" spans="1:52" x14ac:dyDescent="0.2">
      <c r="A327" s="50" t="str">
        <f t="shared" si="778"/>
        <v>ALI_85_SEG_4</v>
      </c>
      <c r="B327" s="51" t="s">
        <v>54</v>
      </c>
      <c r="C327" s="52">
        <v>85</v>
      </c>
      <c r="D327" s="52">
        <f t="shared" ref="D327" si="3845">IF(ISERROR(VLOOKUP(E327,Proveedores,2,FALSE)),"",VLOOKUP(E327,Proveedores,2,FALSE))</f>
        <v>2087</v>
      </c>
      <c r="E327" s="53" t="s">
        <v>55</v>
      </c>
      <c r="F327" s="54">
        <v>590</v>
      </c>
      <c r="G327" s="53" t="s">
        <v>61</v>
      </c>
      <c r="H327" s="53" t="s">
        <v>83</v>
      </c>
      <c r="I327" s="52">
        <v>4</v>
      </c>
      <c r="J327" s="53" t="s">
        <v>58</v>
      </c>
      <c r="K327" s="55">
        <v>44835</v>
      </c>
      <c r="L327" s="56">
        <v>4317</v>
      </c>
      <c r="M327" s="56">
        <v>5242</v>
      </c>
      <c r="N327" s="56">
        <v>2432</v>
      </c>
      <c r="O327" s="56">
        <v>188</v>
      </c>
      <c r="P327" s="57">
        <v>2353</v>
      </c>
      <c r="Q327" s="58">
        <v>0.2</v>
      </c>
      <c r="R327" s="57">
        <v>1882.4</v>
      </c>
      <c r="S327" s="57">
        <v>2353</v>
      </c>
      <c r="T327" s="58">
        <v>0.2</v>
      </c>
      <c r="U327" s="57">
        <v>1882.4</v>
      </c>
      <c r="V327" s="57">
        <v>2941</v>
      </c>
      <c r="W327" s="58">
        <v>0.2</v>
      </c>
      <c r="X327" s="57">
        <v>2352.8000000000002</v>
      </c>
      <c r="Y327" s="57">
        <v>2941</v>
      </c>
      <c r="Z327" s="58">
        <v>0.2</v>
      </c>
      <c r="AA327" s="57">
        <v>2352.8000000000002</v>
      </c>
      <c r="AB327" s="57">
        <v>24158197.600000001</v>
      </c>
      <c r="AC327" s="53" t="str">
        <f t="shared" si="3128"/>
        <v>Registro Valido</v>
      </c>
      <c r="AD327" s="57">
        <f t="shared" ref="AD327" si="3846">IF(OR(ISERROR(VLOOKUP(CONCATENATE("ALI_",$C327,"_SEG_",$I327,"_PROV_",$D327),Catalogo_Precios,AD$8,FALSE)),L327=0),0,VLOOKUP(CONCATENATE("ALI_",$C327,"_SEG_",$I327,"_PROV_",$D327),Catalogo_Precios,AD$8,FALSE))</f>
        <v>2353</v>
      </c>
      <c r="AE327" s="57">
        <f t="shared" ref="AE327" si="3847">IF(OR(ISERROR(VLOOKUP(CONCATENATE("ALI_",$C327,"_SEG_",$I327,"_PROV_",$D327),Catalogo_Precios,AE$8,FALSE)),M327=0),0,VLOOKUP(CONCATENATE("ALI_",$C327,"_SEG_",$I327,"_PROV_",$D327),Catalogo_Precios,AE$8,FALSE))</f>
        <v>2353</v>
      </c>
      <c r="AF327" s="57">
        <f t="shared" ref="AF327" si="3848">IF(OR(ISERROR(VLOOKUP(CONCATENATE("ALI_",$C327,"_SEG_",$I327,"_PROV_",$D327),Catalogo_Precios,AF$8,FALSE)),N327=0),0,VLOOKUP(CONCATENATE("ALI_",$C327,"_SEG_",$I327,"_PROV_",$D327),Catalogo_Precios,AF$8,FALSE))</f>
        <v>2941</v>
      </c>
      <c r="AG327" s="57">
        <f t="shared" ref="AG327" si="3849">IF(OR(ISERROR(VLOOKUP(CONCATENATE("ALI_",$C327,"_SEG_",$I327,"_PROV_",$D327),Catalogo_Precios,AG$8,FALSE)),O327=0),0,VLOOKUP(CONCATENATE("ALI_",$C327,"_SEG_",$I327,"_PROV_",$D327),Catalogo_Precios,AG$8,FALSE))</f>
        <v>2941</v>
      </c>
      <c r="AH327" s="57">
        <f t="shared" ref="AH327" si="3850">IF(OR(ISERROR(VLOOKUP(CONCATENATE("ALI_",$C327,"_SEG_",$I327,"_PROV_",$D327),Catalogo_Precios,AH$8,FALSE)),L327=0),0,VLOOKUP(CONCATENATE("ALI_",$C327,"_SEG_",$I327,"_PROV_",$D327),Catalogo_Precios,AH$8,FALSE))</f>
        <v>2353</v>
      </c>
      <c r="AI327" s="57">
        <f t="shared" ref="AI327" si="3851">IF(OR(ISERROR(VLOOKUP(CONCATENATE("ALI_",$C327,"_SEG_",$I327,"_PROV_",$D327),Catalogo_Precios,AI$8,FALSE)),M327=0),0,VLOOKUP(CONCATENATE("ALI_",$C327,"_SEG_",$I327,"_PROV_",$D327),Catalogo_Precios,AI$8,FALSE))</f>
        <v>2353</v>
      </c>
      <c r="AJ327" s="57">
        <f t="shared" ref="AJ327" si="3852">IF(OR(ISERROR(VLOOKUP(CONCATENATE("ALI_",$C327,"_SEG_",$I327,"_PROV_",$D327),Catalogo_Precios,AJ$8,FALSE)),N327=0),0,VLOOKUP(CONCATENATE("ALI_",$C327,"_SEG_",$I327,"_PROV_",$D327),Catalogo_Precios,AJ$8,FALSE))</f>
        <v>2941</v>
      </c>
      <c r="AK327" s="57">
        <f t="shared" ref="AK327" si="3853">IF(OR(ISERROR(VLOOKUP(CONCATENATE("ALI_",$C327,"_SEG_",$I327,"_PROV_",$D327),Catalogo_Precios,AK$8,FALSE)),O327=0),0,VLOOKUP(CONCATENATE("ALI_",$C327,"_SEG_",$I327,"_PROV_",$D327),Catalogo_Precios,AK$8,FALSE))</f>
        <v>2941</v>
      </c>
      <c r="AL327" s="53"/>
      <c r="AM327" s="59" t="str">
        <f t="shared" si="3137"/>
        <v>ALI_85_SEG_4</v>
      </c>
      <c r="AN327" s="59" t="str">
        <f t="shared" si="3138"/>
        <v>ALI_85_SEG_4_VAL_24158197.6</v>
      </c>
      <c r="AO327" s="60">
        <f t="shared" ref="AO327" si="3854">IF(OR(AB327="",AB327=0),0,COUNTIF(Codificacion,AM327))</f>
        <v>3</v>
      </c>
      <c r="AP327" s="61">
        <f t="array" ref="AP327">MIN(IF(Codificacion=AM327,Total_Cotizacion,""))</f>
        <v>24158197.600000001</v>
      </c>
      <c r="AQ327" s="62" t="b">
        <f t="shared" si="3140"/>
        <v>1</v>
      </c>
      <c r="AR327" s="51" t="str">
        <f t="shared" ref="AR327" si="3855">IF(COUNTIF(Codificacion2,CONCATENATE(AM327,"_VAL_",AB327))&gt;1,"Empate","")</f>
        <v/>
      </c>
      <c r="AS327" s="63" t="str">
        <f t="shared" si="3459"/>
        <v>X</v>
      </c>
      <c r="AT327" s="59" t="str">
        <f t="shared" si="3142"/>
        <v>ALI_85_SEG_4_X</v>
      </c>
      <c r="AU327" s="63">
        <f t="shared" ref="AU327" si="3856">IF(AND(COUNTIF(Codificacion3,AT327)&lt;AO327),1,COUNTIF(Codificacion3,AT327))</f>
        <v>1</v>
      </c>
      <c r="AV327" s="62" t="str">
        <f t="shared" si="3144"/>
        <v>Cotizacion Seleccionada</v>
      </c>
      <c r="AW327" s="53"/>
      <c r="AX327" s="51" t="str">
        <f t="shared" si="3145"/>
        <v>ALI_85_SEG_4VERDADERO</v>
      </c>
      <c r="AY327" s="51">
        <f t="shared" si="3126"/>
        <v>1</v>
      </c>
      <c r="AZ327" s="64" t="b">
        <f t="shared" si="3146"/>
        <v>0</v>
      </c>
    </row>
    <row r="328" spans="1:52" x14ac:dyDescent="0.2">
      <c r="A328" s="50" t="str">
        <f t="shared" si="778"/>
        <v>ALI_85_SEG_5</v>
      </c>
      <c r="B328" s="51" t="s">
        <v>54</v>
      </c>
      <c r="C328" s="52">
        <v>85</v>
      </c>
      <c r="D328" s="52">
        <f t="shared" ref="D328" si="3857">IF(ISERROR(VLOOKUP(E328,Proveedores,2,FALSE)),"",VLOOKUP(E328,Proveedores,2,FALSE))</f>
        <v>2087</v>
      </c>
      <c r="E328" s="53" t="s">
        <v>55</v>
      </c>
      <c r="F328" s="54">
        <v>591</v>
      </c>
      <c r="G328" s="53" t="s">
        <v>61</v>
      </c>
      <c r="H328" s="53" t="s">
        <v>83</v>
      </c>
      <c r="I328" s="52">
        <v>5</v>
      </c>
      <c r="J328" s="53" t="s">
        <v>58</v>
      </c>
      <c r="K328" s="55">
        <v>44835</v>
      </c>
      <c r="L328" s="56">
        <v>4013</v>
      </c>
      <c r="M328" s="56">
        <v>4873</v>
      </c>
      <c r="N328" s="56">
        <v>2260</v>
      </c>
      <c r="O328" s="56">
        <v>174</v>
      </c>
      <c r="P328" s="57">
        <v>2353</v>
      </c>
      <c r="Q328" s="58">
        <v>0.2</v>
      </c>
      <c r="R328" s="57">
        <v>1882.4</v>
      </c>
      <c r="S328" s="57">
        <v>2353</v>
      </c>
      <c r="T328" s="58">
        <v>0.2</v>
      </c>
      <c r="U328" s="57">
        <v>1882.4</v>
      </c>
      <c r="V328" s="57">
        <v>2941</v>
      </c>
      <c r="W328" s="58">
        <v>0.2</v>
      </c>
      <c r="X328" s="57">
        <v>2352.8000000000002</v>
      </c>
      <c r="Y328" s="57">
        <v>2941</v>
      </c>
      <c r="Z328" s="58">
        <v>0.2</v>
      </c>
      <c r="AA328" s="57">
        <v>2352.8000000000002</v>
      </c>
      <c r="AB328" s="57">
        <v>22453721.600000001</v>
      </c>
      <c r="AC328" s="53" t="str">
        <f t="shared" si="3128"/>
        <v>Registro Valido</v>
      </c>
      <c r="AD328" s="57">
        <f t="shared" ref="AD328" si="3858">IF(OR(ISERROR(VLOOKUP(CONCATENATE("ALI_",$C328,"_SEG_",$I328,"_PROV_",$D328),Catalogo_Precios,AD$8,FALSE)),L328=0),0,VLOOKUP(CONCATENATE("ALI_",$C328,"_SEG_",$I328,"_PROV_",$D328),Catalogo_Precios,AD$8,FALSE))</f>
        <v>2353</v>
      </c>
      <c r="AE328" s="57">
        <f t="shared" ref="AE328" si="3859">IF(OR(ISERROR(VLOOKUP(CONCATENATE("ALI_",$C328,"_SEG_",$I328,"_PROV_",$D328),Catalogo_Precios,AE$8,FALSE)),M328=0),0,VLOOKUP(CONCATENATE("ALI_",$C328,"_SEG_",$I328,"_PROV_",$D328),Catalogo_Precios,AE$8,FALSE))</f>
        <v>2353</v>
      </c>
      <c r="AF328" s="57">
        <f t="shared" ref="AF328" si="3860">IF(OR(ISERROR(VLOOKUP(CONCATENATE("ALI_",$C328,"_SEG_",$I328,"_PROV_",$D328),Catalogo_Precios,AF$8,FALSE)),N328=0),0,VLOOKUP(CONCATENATE("ALI_",$C328,"_SEG_",$I328,"_PROV_",$D328),Catalogo_Precios,AF$8,FALSE))</f>
        <v>2941</v>
      </c>
      <c r="AG328" s="57">
        <f t="shared" ref="AG328" si="3861">IF(OR(ISERROR(VLOOKUP(CONCATENATE("ALI_",$C328,"_SEG_",$I328,"_PROV_",$D328),Catalogo_Precios,AG$8,FALSE)),O328=0),0,VLOOKUP(CONCATENATE("ALI_",$C328,"_SEG_",$I328,"_PROV_",$D328),Catalogo_Precios,AG$8,FALSE))</f>
        <v>2941</v>
      </c>
      <c r="AH328" s="57">
        <f t="shared" ref="AH328" si="3862">IF(OR(ISERROR(VLOOKUP(CONCATENATE("ALI_",$C328,"_SEG_",$I328,"_PROV_",$D328),Catalogo_Precios,AH$8,FALSE)),L328=0),0,VLOOKUP(CONCATENATE("ALI_",$C328,"_SEG_",$I328,"_PROV_",$D328),Catalogo_Precios,AH$8,FALSE))</f>
        <v>2353</v>
      </c>
      <c r="AI328" s="57">
        <f t="shared" ref="AI328" si="3863">IF(OR(ISERROR(VLOOKUP(CONCATENATE("ALI_",$C328,"_SEG_",$I328,"_PROV_",$D328),Catalogo_Precios,AI$8,FALSE)),M328=0),0,VLOOKUP(CONCATENATE("ALI_",$C328,"_SEG_",$I328,"_PROV_",$D328),Catalogo_Precios,AI$8,FALSE))</f>
        <v>2353</v>
      </c>
      <c r="AJ328" s="57">
        <f t="shared" ref="AJ328" si="3864">IF(OR(ISERROR(VLOOKUP(CONCATENATE("ALI_",$C328,"_SEG_",$I328,"_PROV_",$D328),Catalogo_Precios,AJ$8,FALSE)),N328=0),0,VLOOKUP(CONCATENATE("ALI_",$C328,"_SEG_",$I328,"_PROV_",$D328),Catalogo_Precios,AJ$8,FALSE))</f>
        <v>2941</v>
      </c>
      <c r="AK328" s="57">
        <f t="shared" ref="AK328" si="3865">IF(OR(ISERROR(VLOOKUP(CONCATENATE("ALI_",$C328,"_SEG_",$I328,"_PROV_",$D328),Catalogo_Precios,AK$8,FALSE)),O328=0),0,VLOOKUP(CONCATENATE("ALI_",$C328,"_SEG_",$I328,"_PROV_",$D328),Catalogo_Precios,AK$8,FALSE))</f>
        <v>2941</v>
      </c>
      <c r="AL328" s="53"/>
      <c r="AM328" s="59" t="str">
        <f t="shared" si="3137"/>
        <v>ALI_85_SEG_5</v>
      </c>
      <c r="AN328" s="59" t="str">
        <f t="shared" si="3138"/>
        <v>ALI_85_SEG_5_VAL_22453721.6</v>
      </c>
      <c r="AO328" s="60">
        <f t="shared" ref="AO328" si="3866">IF(OR(AB328="",AB328=0),0,COUNTIF(Codificacion,AM328))</f>
        <v>3</v>
      </c>
      <c r="AP328" s="61">
        <f t="array" ref="AP328">MIN(IF(Codificacion=AM328,Total_Cotizacion,""))</f>
        <v>22453721.600000001</v>
      </c>
      <c r="AQ328" s="62" t="b">
        <f t="shared" si="3140"/>
        <v>1</v>
      </c>
      <c r="AR328" s="51" t="str">
        <f t="shared" ref="AR328" si="3867">IF(COUNTIF(Codificacion2,CONCATENATE(AM328,"_VAL_",AB328))&gt;1,"Empate","")</f>
        <v/>
      </c>
      <c r="AS328" s="63" t="str">
        <f t="shared" si="3459"/>
        <v>X</v>
      </c>
      <c r="AT328" s="59" t="str">
        <f t="shared" si="3142"/>
        <v>ALI_85_SEG_5_X</v>
      </c>
      <c r="AU328" s="63">
        <f t="shared" ref="AU328" si="3868">IF(AND(COUNTIF(Codificacion3,AT328)&lt;AO328),1,COUNTIF(Codificacion3,AT328))</f>
        <v>1</v>
      </c>
      <c r="AV328" s="62" t="str">
        <f t="shared" si="3144"/>
        <v>Cotizacion Seleccionada</v>
      </c>
      <c r="AW328" s="53"/>
      <c r="AX328" s="51" t="str">
        <f t="shared" si="3145"/>
        <v>ALI_85_SEG_5VERDADERO</v>
      </c>
      <c r="AY328" s="51">
        <f t="shared" si="3126"/>
        <v>1</v>
      </c>
      <c r="AZ328" s="64" t="b">
        <f t="shared" si="3146"/>
        <v>0</v>
      </c>
    </row>
    <row r="329" spans="1:52" x14ac:dyDescent="0.2">
      <c r="A329" s="50" t="str">
        <f t="shared" si="778"/>
        <v>ALI_85_SEG_6</v>
      </c>
      <c r="B329" s="51" t="s">
        <v>54</v>
      </c>
      <c r="C329" s="52">
        <v>85</v>
      </c>
      <c r="D329" s="52">
        <f t="shared" ref="D329" si="3869">IF(ISERROR(VLOOKUP(E329,Proveedores,2,FALSE)),"",VLOOKUP(E329,Proveedores,2,FALSE))</f>
        <v>2087</v>
      </c>
      <c r="E329" s="53" t="s">
        <v>55</v>
      </c>
      <c r="F329" s="54">
        <v>592</v>
      </c>
      <c r="G329" s="53" t="s">
        <v>61</v>
      </c>
      <c r="H329" s="53" t="s">
        <v>83</v>
      </c>
      <c r="I329" s="52">
        <v>6</v>
      </c>
      <c r="J329" s="53" t="s">
        <v>58</v>
      </c>
      <c r="K329" s="55">
        <v>44835</v>
      </c>
      <c r="L329" s="56">
        <v>4344</v>
      </c>
      <c r="M329" s="56">
        <v>5275</v>
      </c>
      <c r="N329" s="56">
        <v>2446</v>
      </c>
      <c r="O329" s="56">
        <v>189</v>
      </c>
      <c r="P329" s="57">
        <v>2353</v>
      </c>
      <c r="Q329" s="58">
        <v>0.2</v>
      </c>
      <c r="R329" s="57">
        <v>1882.4</v>
      </c>
      <c r="S329" s="57">
        <v>2353</v>
      </c>
      <c r="T329" s="58">
        <v>0.2</v>
      </c>
      <c r="U329" s="57">
        <v>1882.4</v>
      </c>
      <c r="V329" s="57">
        <v>2941</v>
      </c>
      <c r="W329" s="58">
        <v>0.2</v>
      </c>
      <c r="X329" s="57">
        <v>2352.8000000000002</v>
      </c>
      <c r="Y329" s="57">
        <v>2941</v>
      </c>
      <c r="Z329" s="58">
        <v>0.2</v>
      </c>
      <c r="AA329" s="57">
        <v>2352.8000000000002</v>
      </c>
      <c r="AB329" s="57">
        <v>24306433.600000001</v>
      </c>
      <c r="AC329" s="53" t="str">
        <f t="shared" si="3128"/>
        <v>Registro Valido</v>
      </c>
      <c r="AD329" s="57">
        <f t="shared" ref="AD329" si="3870">IF(OR(ISERROR(VLOOKUP(CONCATENATE("ALI_",$C329,"_SEG_",$I329,"_PROV_",$D329),Catalogo_Precios,AD$8,FALSE)),L329=0),0,VLOOKUP(CONCATENATE("ALI_",$C329,"_SEG_",$I329,"_PROV_",$D329),Catalogo_Precios,AD$8,FALSE))</f>
        <v>2353</v>
      </c>
      <c r="AE329" s="57">
        <f t="shared" ref="AE329" si="3871">IF(OR(ISERROR(VLOOKUP(CONCATENATE("ALI_",$C329,"_SEG_",$I329,"_PROV_",$D329),Catalogo_Precios,AE$8,FALSE)),M329=0),0,VLOOKUP(CONCATENATE("ALI_",$C329,"_SEG_",$I329,"_PROV_",$D329),Catalogo_Precios,AE$8,FALSE))</f>
        <v>2353</v>
      </c>
      <c r="AF329" s="57">
        <f t="shared" ref="AF329" si="3872">IF(OR(ISERROR(VLOOKUP(CONCATENATE("ALI_",$C329,"_SEG_",$I329,"_PROV_",$D329),Catalogo_Precios,AF$8,FALSE)),N329=0),0,VLOOKUP(CONCATENATE("ALI_",$C329,"_SEG_",$I329,"_PROV_",$D329),Catalogo_Precios,AF$8,FALSE))</f>
        <v>2941</v>
      </c>
      <c r="AG329" s="57">
        <f t="shared" ref="AG329" si="3873">IF(OR(ISERROR(VLOOKUP(CONCATENATE("ALI_",$C329,"_SEG_",$I329,"_PROV_",$D329),Catalogo_Precios,AG$8,FALSE)),O329=0),0,VLOOKUP(CONCATENATE("ALI_",$C329,"_SEG_",$I329,"_PROV_",$D329),Catalogo_Precios,AG$8,FALSE))</f>
        <v>2941</v>
      </c>
      <c r="AH329" s="57">
        <f t="shared" ref="AH329" si="3874">IF(OR(ISERROR(VLOOKUP(CONCATENATE("ALI_",$C329,"_SEG_",$I329,"_PROV_",$D329),Catalogo_Precios,AH$8,FALSE)),L329=0),0,VLOOKUP(CONCATENATE("ALI_",$C329,"_SEG_",$I329,"_PROV_",$D329),Catalogo_Precios,AH$8,FALSE))</f>
        <v>2353</v>
      </c>
      <c r="AI329" s="57">
        <f t="shared" ref="AI329" si="3875">IF(OR(ISERROR(VLOOKUP(CONCATENATE("ALI_",$C329,"_SEG_",$I329,"_PROV_",$D329),Catalogo_Precios,AI$8,FALSE)),M329=0),0,VLOOKUP(CONCATENATE("ALI_",$C329,"_SEG_",$I329,"_PROV_",$D329),Catalogo_Precios,AI$8,FALSE))</f>
        <v>2353</v>
      </c>
      <c r="AJ329" s="57">
        <f t="shared" ref="AJ329" si="3876">IF(OR(ISERROR(VLOOKUP(CONCATENATE("ALI_",$C329,"_SEG_",$I329,"_PROV_",$D329),Catalogo_Precios,AJ$8,FALSE)),N329=0),0,VLOOKUP(CONCATENATE("ALI_",$C329,"_SEG_",$I329,"_PROV_",$D329),Catalogo_Precios,AJ$8,FALSE))</f>
        <v>2941</v>
      </c>
      <c r="AK329" s="57">
        <f t="shared" ref="AK329" si="3877">IF(OR(ISERROR(VLOOKUP(CONCATENATE("ALI_",$C329,"_SEG_",$I329,"_PROV_",$D329),Catalogo_Precios,AK$8,FALSE)),O329=0),0,VLOOKUP(CONCATENATE("ALI_",$C329,"_SEG_",$I329,"_PROV_",$D329),Catalogo_Precios,AK$8,FALSE))</f>
        <v>2941</v>
      </c>
      <c r="AL329" s="53"/>
      <c r="AM329" s="59" t="str">
        <f t="shared" si="3137"/>
        <v>ALI_85_SEG_6</v>
      </c>
      <c r="AN329" s="59" t="str">
        <f t="shared" si="3138"/>
        <v>ALI_85_SEG_6_VAL_24306433.6</v>
      </c>
      <c r="AO329" s="60">
        <f t="shared" ref="AO329" si="3878">IF(OR(AB329="",AB329=0),0,COUNTIF(Codificacion,AM329))</f>
        <v>3</v>
      </c>
      <c r="AP329" s="61">
        <f t="array" ref="AP329">MIN(IF(Codificacion=AM329,Total_Cotizacion,""))</f>
        <v>24306433.600000001</v>
      </c>
      <c r="AQ329" s="62" t="b">
        <f t="shared" si="3140"/>
        <v>1</v>
      </c>
      <c r="AR329" s="51" t="str">
        <f t="shared" ref="AR329" si="3879">IF(COUNTIF(Codificacion2,CONCATENATE(AM329,"_VAL_",AB329))&gt;1,"Empate","")</f>
        <v/>
      </c>
      <c r="AS329" s="63" t="str">
        <f t="shared" si="3459"/>
        <v>X</v>
      </c>
      <c r="AT329" s="59" t="str">
        <f t="shared" si="3142"/>
        <v>ALI_85_SEG_6_X</v>
      </c>
      <c r="AU329" s="63">
        <f t="shared" ref="AU329" si="3880">IF(AND(COUNTIF(Codificacion3,AT329)&lt;AO329),1,COUNTIF(Codificacion3,AT329))</f>
        <v>1</v>
      </c>
      <c r="AV329" s="62" t="str">
        <f t="shared" si="3144"/>
        <v>Cotizacion Seleccionada</v>
      </c>
      <c r="AW329" s="53"/>
      <c r="AX329" s="51" t="str">
        <f t="shared" si="3145"/>
        <v>ALI_85_SEG_6VERDADERO</v>
      </c>
      <c r="AY329" s="51">
        <f t="shared" si="3126"/>
        <v>1</v>
      </c>
      <c r="AZ329" s="64" t="b">
        <f t="shared" si="3146"/>
        <v>0</v>
      </c>
    </row>
    <row r="330" spans="1:52" x14ac:dyDescent="0.2">
      <c r="A330" s="50" t="str">
        <f t="shared" ref="A330:A584" si="3881">IF(AV330="Cotizacion Seleccionada",CONCATENATE("ALI_",C330,"_SEG_",I330),FALSE)</f>
        <v>ALI_85_SEG_7</v>
      </c>
      <c r="B330" s="51" t="s">
        <v>54</v>
      </c>
      <c r="C330" s="52">
        <v>85</v>
      </c>
      <c r="D330" s="52">
        <f t="shared" ref="D330" si="3882">IF(ISERROR(VLOOKUP(E330,Proveedores,2,FALSE)),"",VLOOKUP(E330,Proveedores,2,FALSE))</f>
        <v>2087</v>
      </c>
      <c r="E330" s="53" t="s">
        <v>55</v>
      </c>
      <c r="F330" s="54">
        <v>593</v>
      </c>
      <c r="G330" s="53" t="s">
        <v>61</v>
      </c>
      <c r="H330" s="53" t="s">
        <v>83</v>
      </c>
      <c r="I330" s="52">
        <v>7</v>
      </c>
      <c r="J330" s="53" t="s">
        <v>58</v>
      </c>
      <c r="K330" s="55">
        <v>44835</v>
      </c>
      <c r="L330" s="56">
        <v>4436</v>
      </c>
      <c r="M330" s="56">
        <v>5386</v>
      </c>
      <c r="N330" s="56">
        <v>2498</v>
      </c>
      <c r="O330" s="56">
        <v>193</v>
      </c>
      <c r="P330" s="57">
        <v>2353</v>
      </c>
      <c r="Q330" s="58">
        <v>0.2</v>
      </c>
      <c r="R330" s="57">
        <v>1882.4</v>
      </c>
      <c r="S330" s="57">
        <v>2353</v>
      </c>
      <c r="T330" s="58">
        <v>0.2</v>
      </c>
      <c r="U330" s="57">
        <v>1882.4</v>
      </c>
      <c r="V330" s="57">
        <v>2941</v>
      </c>
      <c r="W330" s="58">
        <v>0.2</v>
      </c>
      <c r="X330" s="57">
        <v>2352.8000000000002</v>
      </c>
      <c r="Y330" s="57">
        <v>2941</v>
      </c>
      <c r="Z330" s="58">
        <v>0.2</v>
      </c>
      <c r="AA330" s="57">
        <v>2352.8000000000002</v>
      </c>
      <c r="AB330" s="57">
        <v>24820317.600000001</v>
      </c>
      <c r="AC330" s="53" t="str">
        <f t="shared" si="3128"/>
        <v>Registro Valido</v>
      </c>
      <c r="AD330" s="57">
        <f t="shared" ref="AD330" si="3883">IF(OR(ISERROR(VLOOKUP(CONCATENATE("ALI_",$C330,"_SEG_",$I330,"_PROV_",$D330),Catalogo_Precios,AD$8,FALSE)),L330=0),0,VLOOKUP(CONCATENATE("ALI_",$C330,"_SEG_",$I330,"_PROV_",$D330),Catalogo_Precios,AD$8,FALSE))</f>
        <v>2353</v>
      </c>
      <c r="AE330" s="57">
        <f t="shared" ref="AE330" si="3884">IF(OR(ISERROR(VLOOKUP(CONCATENATE("ALI_",$C330,"_SEG_",$I330,"_PROV_",$D330),Catalogo_Precios,AE$8,FALSE)),M330=0),0,VLOOKUP(CONCATENATE("ALI_",$C330,"_SEG_",$I330,"_PROV_",$D330),Catalogo_Precios,AE$8,FALSE))</f>
        <v>2353</v>
      </c>
      <c r="AF330" s="57">
        <f t="shared" ref="AF330" si="3885">IF(OR(ISERROR(VLOOKUP(CONCATENATE("ALI_",$C330,"_SEG_",$I330,"_PROV_",$D330),Catalogo_Precios,AF$8,FALSE)),N330=0),0,VLOOKUP(CONCATENATE("ALI_",$C330,"_SEG_",$I330,"_PROV_",$D330),Catalogo_Precios,AF$8,FALSE))</f>
        <v>2941</v>
      </c>
      <c r="AG330" s="57">
        <f t="shared" ref="AG330" si="3886">IF(OR(ISERROR(VLOOKUP(CONCATENATE("ALI_",$C330,"_SEG_",$I330,"_PROV_",$D330),Catalogo_Precios,AG$8,FALSE)),O330=0),0,VLOOKUP(CONCATENATE("ALI_",$C330,"_SEG_",$I330,"_PROV_",$D330),Catalogo_Precios,AG$8,FALSE))</f>
        <v>2941</v>
      </c>
      <c r="AH330" s="57">
        <f t="shared" ref="AH330" si="3887">IF(OR(ISERROR(VLOOKUP(CONCATENATE("ALI_",$C330,"_SEG_",$I330,"_PROV_",$D330),Catalogo_Precios,AH$8,FALSE)),L330=0),0,VLOOKUP(CONCATENATE("ALI_",$C330,"_SEG_",$I330,"_PROV_",$D330),Catalogo_Precios,AH$8,FALSE))</f>
        <v>2353</v>
      </c>
      <c r="AI330" s="57">
        <f t="shared" ref="AI330" si="3888">IF(OR(ISERROR(VLOOKUP(CONCATENATE("ALI_",$C330,"_SEG_",$I330,"_PROV_",$D330),Catalogo_Precios,AI$8,FALSE)),M330=0),0,VLOOKUP(CONCATENATE("ALI_",$C330,"_SEG_",$I330,"_PROV_",$D330),Catalogo_Precios,AI$8,FALSE))</f>
        <v>2353</v>
      </c>
      <c r="AJ330" s="57">
        <f t="shared" ref="AJ330" si="3889">IF(OR(ISERROR(VLOOKUP(CONCATENATE("ALI_",$C330,"_SEG_",$I330,"_PROV_",$D330),Catalogo_Precios,AJ$8,FALSE)),N330=0),0,VLOOKUP(CONCATENATE("ALI_",$C330,"_SEG_",$I330,"_PROV_",$D330),Catalogo_Precios,AJ$8,FALSE))</f>
        <v>2941</v>
      </c>
      <c r="AK330" s="57">
        <f t="shared" ref="AK330" si="3890">IF(OR(ISERROR(VLOOKUP(CONCATENATE("ALI_",$C330,"_SEG_",$I330,"_PROV_",$D330),Catalogo_Precios,AK$8,FALSE)),O330=0),0,VLOOKUP(CONCATENATE("ALI_",$C330,"_SEG_",$I330,"_PROV_",$D330),Catalogo_Precios,AK$8,FALSE))</f>
        <v>2941</v>
      </c>
      <c r="AL330" s="53"/>
      <c r="AM330" s="59" t="str">
        <f t="shared" si="3137"/>
        <v>ALI_85_SEG_7</v>
      </c>
      <c r="AN330" s="59" t="str">
        <f t="shared" si="3138"/>
        <v>ALI_85_SEG_7_VAL_24820317.6</v>
      </c>
      <c r="AO330" s="60">
        <f t="shared" ref="AO330" si="3891">IF(OR(AB330="",AB330=0),0,COUNTIF(Codificacion,AM330))</f>
        <v>3</v>
      </c>
      <c r="AP330" s="61">
        <f t="array" ref="AP330">MIN(IF(Codificacion=AM330,Total_Cotizacion,""))</f>
        <v>24820317.600000001</v>
      </c>
      <c r="AQ330" s="62" t="b">
        <f t="shared" si="3140"/>
        <v>1</v>
      </c>
      <c r="AR330" s="51" t="str">
        <f t="shared" ref="AR330" si="3892">IF(COUNTIF(Codificacion2,CONCATENATE(AM330,"_VAL_",AB330))&gt;1,"Empate","")</f>
        <v/>
      </c>
      <c r="AS330" s="63" t="str">
        <f t="shared" si="3459"/>
        <v>X</v>
      </c>
      <c r="AT330" s="59" t="str">
        <f t="shared" si="3142"/>
        <v>ALI_85_SEG_7_X</v>
      </c>
      <c r="AU330" s="63">
        <f t="shared" ref="AU330" si="3893">IF(AND(COUNTIF(Codificacion3,AT330)&lt;AO330),1,COUNTIF(Codificacion3,AT330))</f>
        <v>1</v>
      </c>
      <c r="AV330" s="62" t="str">
        <f t="shared" si="3144"/>
        <v>Cotizacion Seleccionada</v>
      </c>
      <c r="AW330" s="53"/>
      <c r="AX330" s="51" t="str">
        <f t="shared" si="3145"/>
        <v>ALI_85_SEG_7VERDADERO</v>
      </c>
      <c r="AY330" s="51">
        <f t="shared" si="3126"/>
        <v>1</v>
      </c>
      <c r="AZ330" s="64" t="b">
        <f t="shared" si="3146"/>
        <v>0</v>
      </c>
    </row>
    <row r="331" spans="1:52" x14ac:dyDescent="0.2">
      <c r="A331" s="50" t="str">
        <f t="shared" si="3881"/>
        <v>ALI_85_SEG_8</v>
      </c>
      <c r="B331" s="51" t="s">
        <v>54</v>
      </c>
      <c r="C331" s="52">
        <v>85</v>
      </c>
      <c r="D331" s="52">
        <f t="shared" ref="D331" si="3894">IF(ISERROR(VLOOKUP(E331,Proveedores,2,FALSE)),"",VLOOKUP(E331,Proveedores,2,FALSE))</f>
        <v>2087</v>
      </c>
      <c r="E331" s="53" t="s">
        <v>55</v>
      </c>
      <c r="F331" s="54">
        <v>594</v>
      </c>
      <c r="G331" s="53" t="s">
        <v>61</v>
      </c>
      <c r="H331" s="53" t="s">
        <v>83</v>
      </c>
      <c r="I331" s="52">
        <v>8</v>
      </c>
      <c r="J331" s="53" t="s">
        <v>58</v>
      </c>
      <c r="K331" s="55">
        <v>44835</v>
      </c>
      <c r="L331" s="56">
        <v>4281</v>
      </c>
      <c r="M331" s="56">
        <v>5199</v>
      </c>
      <c r="N331" s="56">
        <v>2412</v>
      </c>
      <c r="O331" s="56">
        <v>186</v>
      </c>
      <c r="P331" s="57">
        <v>2353</v>
      </c>
      <c r="Q331" s="58">
        <v>0.2</v>
      </c>
      <c r="R331" s="57">
        <v>1882.4</v>
      </c>
      <c r="S331" s="57">
        <v>2353</v>
      </c>
      <c r="T331" s="58">
        <v>0.2</v>
      </c>
      <c r="U331" s="57">
        <v>1882.4</v>
      </c>
      <c r="V331" s="57">
        <v>2941</v>
      </c>
      <c r="W331" s="58">
        <v>0.2</v>
      </c>
      <c r="X331" s="57">
        <v>2352.8000000000002</v>
      </c>
      <c r="Y331" s="57">
        <v>2941</v>
      </c>
      <c r="Z331" s="58">
        <v>0.2</v>
      </c>
      <c r="AA331" s="57">
        <v>2352.8000000000002</v>
      </c>
      <c r="AB331" s="57">
        <v>23957726.400000002</v>
      </c>
      <c r="AC331" s="53" t="str">
        <f t="shared" si="3128"/>
        <v>Registro Valido</v>
      </c>
      <c r="AD331" s="57">
        <f t="shared" ref="AD331" si="3895">IF(OR(ISERROR(VLOOKUP(CONCATENATE("ALI_",$C331,"_SEG_",$I331,"_PROV_",$D331),Catalogo_Precios,AD$8,FALSE)),L331=0),0,VLOOKUP(CONCATENATE("ALI_",$C331,"_SEG_",$I331,"_PROV_",$D331),Catalogo_Precios,AD$8,FALSE))</f>
        <v>2353</v>
      </c>
      <c r="AE331" s="57">
        <f t="shared" ref="AE331" si="3896">IF(OR(ISERROR(VLOOKUP(CONCATENATE("ALI_",$C331,"_SEG_",$I331,"_PROV_",$D331),Catalogo_Precios,AE$8,FALSE)),M331=0),0,VLOOKUP(CONCATENATE("ALI_",$C331,"_SEG_",$I331,"_PROV_",$D331),Catalogo_Precios,AE$8,FALSE))</f>
        <v>2353</v>
      </c>
      <c r="AF331" s="57">
        <f t="shared" ref="AF331" si="3897">IF(OR(ISERROR(VLOOKUP(CONCATENATE("ALI_",$C331,"_SEG_",$I331,"_PROV_",$D331),Catalogo_Precios,AF$8,FALSE)),N331=0),0,VLOOKUP(CONCATENATE("ALI_",$C331,"_SEG_",$I331,"_PROV_",$D331),Catalogo_Precios,AF$8,FALSE))</f>
        <v>2941</v>
      </c>
      <c r="AG331" s="57">
        <f t="shared" ref="AG331" si="3898">IF(OR(ISERROR(VLOOKUP(CONCATENATE("ALI_",$C331,"_SEG_",$I331,"_PROV_",$D331),Catalogo_Precios,AG$8,FALSE)),O331=0),0,VLOOKUP(CONCATENATE("ALI_",$C331,"_SEG_",$I331,"_PROV_",$D331),Catalogo_Precios,AG$8,FALSE))</f>
        <v>2941</v>
      </c>
      <c r="AH331" s="57">
        <f t="shared" ref="AH331" si="3899">IF(OR(ISERROR(VLOOKUP(CONCATENATE("ALI_",$C331,"_SEG_",$I331,"_PROV_",$D331),Catalogo_Precios,AH$8,FALSE)),L331=0),0,VLOOKUP(CONCATENATE("ALI_",$C331,"_SEG_",$I331,"_PROV_",$D331),Catalogo_Precios,AH$8,FALSE))</f>
        <v>2353</v>
      </c>
      <c r="AI331" s="57">
        <f t="shared" ref="AI331" si="3900">IF(OR(ISERROR(VLOOKUP(CONCATENATE("ALI_",$C331,"_SEG_",$I331,"_PROV_",$D331),Catalogo_Precios,AI$8,FALSE)),M331=0),0,VLOOKUP(CONCATENATE("ALI_",$C331,"_SEG_",$I331,"_PROV_",$D331),Catalogo_Precios,AI$8,FALSE))</f>
        <v>2353</v>
      </c>
      <c r="AJ331" s="57">
        <f t="shared" ref="AJ331" si="3901">IF(OR(ISERROR(VLOOKUP(CONCATENATE("ALI_",$C331,"_SEG_",$I331,"_PROV_",$D331),Catalogo_Precios,AJ$8,FALSE)),N331=0),0,VLOOKUP(CONCATENATE("ALI_",$C331,"_SEG_",$I331,"_PROV_",$D331),Catalogo_Precios,AJ$8,FALSE))</f>
        <v>2941</v>
      </c>
      <c r="AK331" s="57">
        <f t="shared" ref="AK331" si="3902">IF(OR(ISERROR(VLOOKUP(CONCATENATE("ALI_",$C331,"_SEG_",$I331,"_PROV_",$D331),Catalogo_Precios,AK$8,FALSE)),O331=0),0,VLOOKUP(CONCATENATE("ALI_",$C331,"_SEG_",$I331,"_PROV_",$D331),Catalogo_Precios,AK$8,FALSE))</f>
        <v>2941</v>
      </c>
      <c r="AL331" s="53"/>
      <c r="AM331" s="59" t="str">
        <f t="shared" si="3137"/>
        <v>ALI_85_SEG_8</v>
      </c>
      <c r="AN331" s="59" t="str">
        <f t="shared" si="3138"/>
        <v>ALI_85_SEG_8_VAL_23957726.4</v>
      </c>
      <c r="AO331" s="60">
        <f t="shared" ref="AO331" si="3903">IF(OR(AB331="",AB331=0),0,COUNTIF(Codificacion,AM331))</f>
        <v>3</v>
      </c>
      <c r="AP331" s="61">
        <f t="array" ref="AP331">MIN(IF(Codificacion=AM331,Total_Cotizacion,""))</f>
        <v>23957726.400000002</v>
      </c>
      <c r="AQ331" s="62" t="b">
        <f t="shared" si="3140"/>
        <v>1</v>
      </c>
      <c r="AR331" s="51" t="str">
        <f t="shared" ref="AR331" si="3904">IF(COUNTIF(Codificacion2,CONCATENATE(AM331,"_VAL_",AB331))&gt;1,"Empate","")</f>
        <v/>
      </c>
      <c r="AS331" s="63" t="str">
        <f t="shared" si="3459"/>
        <v>X</v>
      </c>
      <c r="AT331" s="59" t="str">
        <f t="shared" si="3142"/>
        <v>ALI_85_SEG_8_X</v>
      </c>
      <c r="AU331" s="63">
        <f t="shared" ref="AU331" si="3905">IF(AND(COUNTIF(Codificacion3,AT331)&lt;AO331),1,COUNTIF(Codificacion3,AT331))</f>
        <v>1</v>
      </c>
      <c r="AV331" s="62" t="str">
        <f t="shared" si="3144"/>
        <v>Cotizacion Seleccionada</v>
      </c>
      <c r="AW331" s="53"/>
      <c r="AX331" s="51" t="str">
        <f t="shared" si="3145"/>
        <v>ALI_85_SEG_8VERDADERO</v>
      </c>
      <c r="AY331" s="51">
        <f t="shared" ref="AY331:AY394" si="3906">COUNTIF(AX$10:AX$2017,CONCATENATE(AM331,AQ331))</f>
        <v>1</v>
      </c>
      <c r="AZ331" s="64" t="b">
        <f t="shared" si="3146"/>
        <v>0</v>
      </c>
    </row>
    <row r="332" spans="1:52" x14ac:dyDescent="0.2">
      <c r="A332" s="50" t="str">
        <f t="shared" si="3881"/>
        <v>ALI_85_SEG_9</v>
      </c>
      <c r="B332" s="51" t="s">
        <v>54</v>
      </c>
      <c r="C332" s="52">
        <v>85</v>
      </c>
      <c r="D332" s="52">
        <f t="shared" ref="D332" si="3907">IF(ISERROR(VLOOKUP(E332,Proveedores,2,FALSE)),"",VLOOKUP(E332,Proveedores,2,FALSE))</f>
        <v>2087</v>
      </c>
      <c r="E332" s="53" t="s">
        <v>55</v>
      </c>
      <c r="F332" s="54">
        <v>595</v>
      </c>
      <c r="G332" s="53" t="s">
        <v>61</v>
      </c>
      <c r="H332" s="53" t="s">
        <v>83</v>
      </c>
      <c r="I332" s="52">
        <v>9</v>
      </c>
      <c r="J332" s="53" t="s">
        <v>58</v>
      </c>
      <c r="K332" s="55">
        <v>44835</v>
      </c>
      <c r="L332" s="56">
        <v>4327</v>
      </c>
      <c r="M332" s="56">
        <v>5254</v>
      </c>
      <c r="N332" s="56">
        <v>2436</v>
      </c>
      <c r="O332" s="56">
        <v>188</v>
      </c>
      <c r="P332" s="57">
        <v>2353</v>
      </c>
      <c r="Q332" s="58">
        <v>0.2</v>
      </c>
      <c r="R332" s="57">
        <v>1882.4</v>
      </c>
      <c r="S332" s="57">
        <v>2353</v>
      </c>
      <c r="T332" s="58">
        <v>0.2</v>
      </c>
      <c r="U332" s="57">
        <v>1882.4</v>
      </c>
      <c r="V332" s="57">
        <v>2941</v>
      </c>
      <c r="W332" s="58">
        <v>0.2</v>
      </c>
      <c r="X332" s="57">
        <v>2352.8000000000002</v>
      </c>
      <c r="Y332" s="57">
        <v>2941</v>
      </c>
      <c r="Z332" s="58">
        <v>0.2</v>
      </c>
      <c r="AA332" s="57">
        <v>2352.8000000000002</v>
      </c>
      <c r="AB332" s="57">
        <v>24209021.599999998</v>
      </c>
      <c r="AC332" s="53" t="str">
        <f t="shared" ref="AC332:AC395" si="3908">IF(OR(AB332=0,AB332=""),"Registro No Valido","Registro Valido")</f>
        <v>Registro Valido</v>
      </c>
      <c r="AD332" s="57">
        <f t="shared" ref="AD332" si="3909">IF(OR(ISERROR(VLOOKUP(CONCATENATE("ALI_",$C332,"_SEG_",$I332,"_PROV_",$D332),Catalogo_Precios,AD$8,FALSE)),L332=0),0,VLOOKUP(CONCATENATE("ALI_",$C332,"_SEG_",$I332,"_PROV_",$D332),Catalogo_Precios,AD$8,FALSE))</f>
        <v>2353</v>
      </c>
      <c r="AE332" s="57">
        <f t="shared" ref="AE332" si="3910">IF(OR(ISERROR(VLOOKUP(CONCATENATE("ALI_",$C332,"_SEG_",$I332,"_PROV_",$D332),Catalogo_Precios,AE$8,FALSE)),M332=0),0,VLOOKUP(CONCATENATE("ALI_",$C332,"_SEG_",$I332,"_PROV_",$D332),Catalogo_Precios,AE$8,FALSE))</f>
        <v>2353</v>
      </c>
      <c r="AF332" s="57">
        <f t="shared" ref="AF332" si="3911">IF(OR(ISERROR(VLOOKUP(CONCATENATE("ALI_",$C332,"_SEG_",$I332,"_PROV_",$D332),Catalogo_Precios,AF$8,FALSE)),N332=0),0,VLOOKUP(CONCATENATE("ALI_",$C332,"_SEG_",$I332,"_PROV_",$D332),Catalogo_Precios,AF$8,FALSE))</f>
        <v>2941</v>
      </c>
      <c r="AG332" s="57">
        <f t="shared" ref="AG332" si="3912">IF(OR(ISERROR(VLOOKUP(CONCATENATE("ALI_",$C332,"_SEG_",$I332,"_PROV_",$D332),Catalogo_Precios,AG$8,FALSE)),O332=0),0,VLOOKUP(CONCATENATE("ALI_",$C332,"_SEG_",$I332,"_PROV_",$D332),Catalogo_Precios,AG$8,FALSE))</f>
        <v>2941</v>
      </c>
      <c r="AH332" s="57">
        <f t="shared" ref="AH332" si="3913">IF(OR(ISERROR(VLOOKUP(CONCATENATE("ALI_",$C332,"_SEG_",$I332,"_PROV_",$D332),Catalogo_Precios,AH$8,FALSE)),L332=0),0,VLOOKUP(CONCATENATE("ALI_",$C332,"_SEG_",$I332,"_PROV_",$D332),Catalogo_Precios,AH$8,FALSE))</f>
        <v>2353</v>
      </c>
      <c r="AI332" s="57">
        <f t="shared" ref="AI332" si="3914">IF(OR(ISERROR(VLOOKUP(CONCATENATE("ALI_",$C332,"_SEG_",$I332,"_PROV_",$D332),Catalogo_Precios,AI$8,FALSE)),M332=0),0,VLOOKUP(CONCATENATE("ALI_",$C332,"_SEG_",$I332,"_PROV_",$D332),Catalogo_Precios,AI$8,FALSE))</f>
        <v>2353</v>
      </c>
      <c r="AJ332" s="57">
        <f t="shared" ref="AJ332" si="3915">IF(OR(ISERROR(VLOOKUP(CONCATENATE("ALI_",$C332,"_SEG_",$I332,"_PROV_",$D332),Catalogo_Precios,AJ$8,FALSE)),N332=0),0,VLOOKUP(CONCATENATE("ALI_",$C332,"_SEG_",$I332,"_PROV_",$D332),Catalogo_Precios,AJ$8,FALSE))</f>
        <v>2941</v>
      </c>
      <c r="AK332" s="57">
        <f t="shared" ref="AK332" si="3916">IF(OR(ISERROR(VLOOKUP(CONCATENATE("ALI_",$C332,"_SEG_",$I332,"_PROV_",$D332),Catalogo_Precios,AK$8,FALSE)),O332=0),0,VLOOKUP(CONCATENATE("ALI_",$C332,"_SEG_",$I332,"_PROV_",$D332),Catalogo_Precios,AK$8,FALSE))</f>
        <v>2941</v>
      </c>
      <c r="AL332" s="53"/>
      <c r="AM332" s="59" t="str">
        <f t="shared" ref="AM332:AM395" si="3917">IF(AC332="Registro Valido",CONCATENATE("ALI_",C332,"_SEG_",I332),"Registro No Valido")</f>
        <v>ALI_85_SEG_9</v>
      </c>
      <c r="AN332" s="59" t="str">
        <f t="shared" ref="AN332:AN395" si="3918">IF(AC332="Registro Valido",CONCATENATE("ALI_",C332,"_SEG_",I332,"_VAL_",AB332),"Registro No Valido")</f>
        <v>ALI_85_SEG_9_VAL_24209021.6</v>
      </c>
      <c r="AO332" s="60">
        <f t="shared" ref="AO332" si="3919">IF(OR(AB332="",AB332=0),0,COUNTIF(Codificacion,AM332))</f>
        <v>3</v>
      </c>
      <c r="AP332" s="61">
        <f t="array" ref="AP332">MIN(IF(Codificacion=AM332,Total_Cotizacion,""))</f>
        <v>24209021.599999998</v>
      </c>
      <c r="AQ332" s="62" t="b">
        <f t="shared" ref="AQ332:AQ395" si="3920">IF(AND(AO332&gt;0,AB332&lt;&gt;""),AP332=AB332,"")</f>
        <v>1</v>
      </c>
      <c r="AR332" s="51" t="str">
        <f t="shared" ref="AR332" si="3921">IF(COUNTIF(Codificacion2,CONCATENATE(AM332,"_VAL_",AB332))&gt;1,"Empate","")</f>
        <v/>
      </c>
      <c r="AS332" s="63" t="str">
        <f t="shared" si="3459"/>
        <v>X</v>
      </c>
      <c r="AT332" s="59" t="str">
        <f t="shared" ref="AT332:AT395" si="3922">IF(AC332="Registro Valido",CONCATENATE("ALI_",C332,"_SEG_",I332,"_",AS332),"Registro No Valido")</f>
        <v>ALI_85_SEG_9_X</v>
      </c>
      <c r="AU332" s="63">
        <f t="shared" ref="AU332" si="3923">IF(AND(COUNTIF(Codificacion3,AT332)&lt;AO332),1,COUNTIF(Codificacion3,AT332))</f>
        <v>1</v>
      </c>
      <c r="AV332" s="62" t="str">
        <f t="shared" ref="AV332:AV395" si="3924">IF(AND(AU332=1,AS332="X"),"Cotizacion Seleccionada","No Seleccionada")</f>
        <v>Cotizacion Seleccionada</v>
      </c>
      <c r="AW332" s="53"/>
      <c r="AX332" s="51" t="str">
        <f t="shared" ref="AX332:AX395" si="3925">CONCATENATE(AM332,AQ332)</f>
        <v>ALI_85_SEG_9VERDADERO</v>
      </c>
      <c r="AY332" s="51">
        <f t="shared" si="3906"/>
        <v>1</v>
      </c>
      <c r="AZ332" s="64" t="b">
        <f t="shared" ref="AZ332:AZ395" si="3926">AO332=AY332</f>
        <v>0</v>
      </c>
    </row>
    <row r="333" spans="1:52" x14ac:dyDescent="0.2">
      <c r="A333" s="50" t="str">
        <f t="shared" si="3881"/>
        <v>ALI_85_SEG_10</v>
      </c>
      <c r="B333" s="51" t="s">
        <v>54</v>
      </c>
      <c r="C333" s="52">
        <v>85</v>
      </c>
      <c r="D333" s="52">
        <f t="shared" ref="D333" si="3927">IF(ISERROR(VLOOKUP(E333,Proveedores,2,FALSE)),"",VLOOKUP(E333,Proveedores,2,FALSE))</f>
        <v>2087</v>
      </c>
      <c r="E333" s="53" t="s">
        <v>55</v>
      </c>
      <c r="F333" s="54">
        <v>596</v>
      </c>
      <c r="G333" s="53" t="s">
        <v>61</v>
      </c>
      <c r="H333" s="53" t="s">
        <v>83</v>
      </c>
      <c r="I333" s="52">
        <v>10</v>
      </c>
      <c r="J333" s="53" t="s">
        <v>58</v>
      </c>
      <c r="K333" s="55">
        <v>44835</v>
      </c>
      <c r="L333" s="56">
        <v>4333</v>
      </c>
      <c r="M333" s="56">
        <v>5262</v>
      </c>
      <c r="N333" s="56">
        <v>2441</v>
      </c>
      <c r="O333" s="56">
        <v>188</v>
      </c>
      <c r="P333" s="57">
        <v>2353</v>
      </c>
      <c r="Q333" s="58">
        <v>0.2</v>
      </c>
      <c r="R333" s="57">
        <v>1882.4</v>
      </c>
      <c r="S333" s="57">
        <v>2353</v>
      </c>
      <c r="T333" s="58">
        <v>0.2</v>
      </c>
      <c r="U333" s="57">
        <v>1882.4</v>
      </c>
      <c r="V333" s="57">
        <v>2941</v>
      </c>
      <c r="W333" s="58">
        <v>0.2</v>
      </c>
      <c r="X333" s="57">
        <v>2352.8000000000002</v>
      </c>
      <c r="Y333" s="57">
        <v>2941</v>
      </c>
      <c r="Z333" s="58">
        <v>0.2</v>
      </c>
      <c r="AA333" s="57">
        <v>2352.8000000000002</v>
      </c>
      <c r="AB333" s="57">
        <v>24247139.199999999</v>
      </c>
      <c r="AC333" s="53" t="str">
        <f t="shared" si="3908"/>
        <v>Registro Valido</v>
      </c>
      <c r="AD333" s="57">
        <f t="shared" ref="AD333" si="3928">IF(OR(ISERROR(VLOOKUP(CONCATENATE("ALI_",$C333,"_SEG_",$I333,"_PROV_",$D333),Catalogo_Precios,AD$8,FALSE)),L333=0),0,VLOOKUP(CONCATENATE("ALI_",$C333,"_SEG_",$I333,"_PROV_",$D333),Catalogo_Precios,AD$8,FALSE))</f>
        <v>2353</v>
      </c>
      <c r="AE333" s="57">
        <f t="shared" ref="AE333" si="3929">IF(OR(ISERROR(VLOOKUP(CONCATENATE("ALI_",$C333,"_SEG_",$I333,"_PROV_",$D333),Catalogo_Precios,AE$8,FALSE)),M333=0),0,VLOOKUP(CONCATENATE("ALI_",$C333,"_SEG_",$I333,"_PROV_",$D333),Catalogo_Precios,AE$8,FALSE))</f>
        <v>2353</v>
      </c>
      <c r="AF333" s="57">
        <f t="shared" ref="AF333" si="3930">IF(OR(ISERROR(VLOOKUP(CONCATENATE("ALI_",$C333,"_SEG_",$I333,"_PROV_",$D333),Catalogo_Precios,AF$8,FALSE)),N333=0),0,VLOOKUP(CONCATENATE("ALI_",$C333,"_SEG_",$I333,"_PROV_",$D333),Catalogo_Precios,AF$8,FALSE))</f>
        <v>2941</v>
      </c>
      <c r="AG333" s="57">
        <f t="shared" ref="AG333" si="3931">IF(OR(ISERROR(VLOOKUP(CONCATENATE("ALI_",$C333,"_SEG_",$I333,"_PROV_",$D333),Catalogo_Precios,AG$8,FALSE)),O333=0),0,VLOOKUP(CONCATENATE("ALI_",$C333,"_SEG_",$I333,"_PROV_",$D333),Catalogo_Precios,AG$8,FALSE))</f>
        <v>2941</v>
      </c>
      <c r="AH333" s="57">
        <f t="shared" ref="AH333" si="3932">IF(OR(ISERROR(VLOOKUP(CONCATENATE("ALI_",$C333,"_SEG_",$I333,"_PROV_",$D333),Catalogo_Precios,AH$8,FALSE)),L333=0),0,VLOOKUP(CONCATENATE("ALI_",$C333,"_SEG_",$I333,"_PROV_",$D333),Catalogo_Precios,AH$8,FALSE))</f>
        <v>2353</v>
      </c>
      <c r="AI333" s="57">
        <f t="shared" ref="AI333" si="3933">IF(OR(ISERROR(VLOOKUP(CONCATENATE("ALI_",$C333,"_SEG_",$I333,"_PROV_",$D333),Catalogo_Precios,AI$8,FALSE)),M333=0),0,VLOOKUP(CONCATENATE("ALI_",$C333,"_SEG_",$I333,"_PROV_",$D333),Catalogo_Precios,AI$8,FALSE))</f>
        <v>2353</v>
      </c>
      <c r="AJ333" s="57">
        <f t="shared" ref="AJ333" si="3934">IF(OR(ISERROR(VLOOKUP(CONCATENATE("ALI_",$C333,"_SEG_",$I333,"_PROV_",$D333),Catalogo_Precios,AJ$8,FALSE)),N333=0),0,VLOOKUP(CONCATENATE("ALI_",$C333,"_SEG_",$I333,"_PROV_",$D333),Catalogo_Precios,AJ$8,FALSE))</f>
        <v>2941</v>
      </c>
      <c r="AK333" s="57">
        <f t="shared" ref="AK333" si="3935">IF(OR(ISERROR(VLOOKUP(CONCATENATE("ALI_",$C333,"_SEG_",$I333,"_PROV_",$D333),Catalogo_Precios,AK$8,FALSE)),O333=0),0,VLOOKUP(CONCATENATE("ALI_",$C333,"_SEG_",$I333,"_PROV_",$D333),Catalogo_Precios,AK$8,FALSE))</f>
        <v>2941</v>
      </c>
      <c r="AL333" s="53"/>
      <c r="AM333" s="59" t="str">
        <f t="shared" si="3917"/>
        <v>ALI_85_SEG_10</v>
      </c>
      <c r="AN333" s="59" t="str">
        <f t="shared" si="3918"/>
        <v>ALI_85_SEG_10_VAL_24247139.2</v>
      </c>
      <c r="AO333" s="60">
        <f t="shared" ref="AO333" si="3936">IF(OR(AB333="",AB333=0),0,COUNTIF(Codificacion,AM333))</f>
        <v>3</v>
      </c>
      <c r="AP333" s="61">
        <f t="array" ref="AP333">MIN(IF(Codificacion=AM333,Total_Cotizacion,""))</f>
        <v>24247139.199999999</v>
      </c>
      <c r="AQ333" s="62" t="b">
        <f t="shared" si="3920"/>
        <v>1</v>
      </c>
      <c r="AR333" s="51" t="str">
        <f t="shared" ref="AR333" si="3937">IF(COUNTIF(Codificacion2,CONCATENATE(AM333,"_VAL_",AB333))&gt;1,"Empate","")</f>
        <v/>
      </c>
      <c r="AS333" s="63" t="str">
        <f t="shared" si="3459"/>
        <v>X</v>
      </c>
      <c r="AT333" s="59" t="str">
        <f t="shared" si="3922"/>
        <v>ALI_85_SEG_10_X</v>
      </c>
      <c r="AU333" s="63">
        <f t="shared" ref="AU333" si="3938">IF(AND(COUNTIF(Codificacion3,AT333)&lt;AO333),1,COUNTIF(Codificacion3,AT333))</f>
        <v>1</v>
      </c>
      <c r="AV333" s="62" t="str">
        <f t="shared" si="3924"/>
        <v>Cotizacion Seleccionada</v>
      </c>
      <c r="AW333" s="53"/>
      <c r="AX333" s="51" t="str">
        <f t="shared" si="3925"/>
        <v>ALI_85_SEG_10VERDADERO</v>
      </c>
      <c r="AY333" s="51">
        <f t="shared" si="3906"/>
        <v>1</v>
      </c>
      <c r="AZ333" s="64" t="b">
        <f t="shared" si="3926"/>
        <v>0</v>
      </c>
    </row>
    <row r="334" spans="1:52" x14ac:dyDescent="0.2">
      <c r="A334" s="50" t="str">
        <f t="shared" si="3881"/>
        <v>ALI_85_SEG_11</v>
      </c>
      <c r="B334" s="51" t="s">
        <v>54</v>
      </c>
      <c r="C334" s="52">
        <v>85</v>
      </c>
      <c r="D334" s="52">
        <f t="shared" ref="D334" si="3939">IF(ISERROR(VLOOKUP(E334,Proveedores,2,FALSE)),"",VLOOKUP(E334,Proveedores,2,FALSE))</f>
        <v>2087</v>
      </c>
      <c r="E334" s="53" t="s">
        <v>55</v>
      </c>
      <c r="F334" s="54">
        <v>597</v>
      </c>
      <c r="G334" s="53" t="s">
        <v>61</v>
      </c>
      <c r="H334" s="53" t="s">
        <v>83</v>
      </c>
      <c r="I334" s="52">
        <v>11</v>
      </c>
      <c r="J334" s="53" t="s">
        <v>58</v>
      </c>
      <c r="K334" s="55">
        <v>44835</v>
      </c>
      <c r="L334" s="56">
        <v>4267</v>
      </c>
      <c r="M334" s="56">
        <v>5182</v>
      </c>
      <c r="N334" s="56">
        <v>2403</v>
      </c>
      <c r="O334" s="56">
        <v>185</v>
      </c>
      <c r="P334" s="57">
        <v>2353</v>
      </c>
      <c r="Q334" s="58">
        <v>0.2</v>
      </c>
      <c r="R334" s="57">
        <v>1882.4</v>
      </c>
      <c r="S334" s="57">
        <v>2353</v>
      </c>
      <c r="T334" s="58">
        <v>0.2</v>
      </c>
      <c r="U334" s="57">
        <v>1882.4</v>
      </c>
      <c r="V334" s="57">
        <v>2941</v>
      </c>
      <c r="W334" s="58">
        <v>0.2</v>
      </c>
      <c r="X334" s="57">
        <v>2352.8000000000002</v>
      </c>
      <c r="Y334" s="57">
        <v>2941</v>
      </c>
      <c r="Z334" s="58">
        <v>0.2</v>
      </c>
      <c r="AA334" s="57">
        <v>2352.8000000000002</v>
      </c>
      <c r="AB334" s="57">
        <v>23875844</v>
      </c>
      <c r="AC334" s="53" t="str">
        <f t="shared" si="3908"/>
        <v>Registro Valido</v>
      </c>
      <c r="AD334" s="57">
        <f t="shared" ref="AD334" si="3940">IF(OR(ISERROR(VLOOKUP(CONCATENATE("ALI_",$C334,"_SEG_",$I334,"_PROV_",$D334),Catalogo_Precios,AD$8,FALSE)),L334=0),0,VLOOKUP(CONCATENATE("ALI_",$C334,"_SEG_",$I334,"_PROV_",$D334),Catalogo_Precios,AD$8,FALSE))</f>
        <v>2353</v>
      </c>
      <c r="AE334" s="57">
        <f t="shared" ref="AE334" si="3941">IF(OR(ISERROR(VLOOKUP(CONCATENATE("ALI_",$C334,"_SEG_",$I334,"_PROV_",$D334),Catalogo_Precios,AE$8,FALSE)),M334=0),0,VLOOKUP(CONCATENATE("ALI_",$C334,"_SEG_",$I334,"_PROV_",$D334),Catalogo_Precios,AE$8,FALSE))</f>
        <v>2353</v>
      </c>
      <c r="AF334" s="57">
        <f t="shared" ref="AF334" si="3942">IF(OR(ISERROR(VLOOKUP(CONCATENATE("ALI_",$C334,"_SEG_",$I334,"_PROV_",$D334),Catalogo_Precios,AF$8,FALSE)),N334=0),0,VLOOKUP(CONCATENATE("ALI_",$C334,"_SEG_",$I334,"_PROV_",$D334),Catalogo_Precios,AF$8,FALSE))</f>
        <v>2941</v>
      </c>
      <c r="AG334" s="57">
        <f t="shared" ref="AG334" si="3943">IF(OR(ISERROR(VLOOKUP(CONCATENATE("ALI_",$C334,"_SEG_",$I334,"_PROV_",$D334),Catalogo_Precios,AG$8,FALSE)),O334=0),0,VLOOKUP(CONCATENATE("ALI_",$C334,"_SEG_",$I334,"_PROV_",$D334),Catalogo_Precios,AG$8,FALSE))</f>
        <v>2941</v>
      </c>
      <c r="AH334" s="57">
        <f t="shared" ref="AH334" si="3944">IF(OR(ISERROR(VLOOKUP(CONCATENATE("ALI_",$C334,"_SEG_",$I334,"_PROV_",$D334),Catalogo_Precios,AH$8,FALSE)),L334=0),0,VLOOKUP(CONCATENATE("ALI_",$C334,"_SEG_",$I334,"_PROV_",$D334),Catalogo_Precios,AH$8,FALSE))</f>
        <v>2353</v>
      </c>
      <c r="AI334" s="57">
        <f t="shared" ref="AI334" si="3945">IF(OR(ISERROR(VLOOKUP(CONCATENATE("ALI_",$C334,"_SEG_",$I334,"_PROV_",$D334),Catalogo_Precios,AI$8,FALSE)),M334=0),0,VLOOKUP(CONCATENATE("ALI_",$C334,"_SEG_",$I334,"_PROV_",$D334),Catalogo_Precios,AI$8,FALSE))</f>
        <v>2353</v>
      </c>
      <c r="AJ334" s="57">
        <f t="shared" ref="AJ334" si="3946">IF(OR(ISERROR(VLOOKUP(CONCATENATE("ALI_",$C334,"_SEG_",$I334,"_PROV_",$D334),Catalogo_Precios,AJ$8,FALSE)),N334=0),0,VLOOKUP(CONCATENATE("ALI_",$C334,"_SEG_",$I334,"_PROV_",$D334),Catalogo_Precios,AJ$8,FALSE))</f>
        <v>2941</v>
      </c>
      <c r="AK334" s="57">
        <f t="shared" ref="AK334" si="3947">IF(OR(ISERROR(VLOOKUP(CONCATENATE("ALI_",$C334,"_SEG_",$I334,"_PROV_",$D334),Catalogo_Precios,AK$8,FALSE)),O334=0),0,VLOOKUP(CONCATENATE("ALI_",$C334,"_SEG_",$I334,"_PROV_",$D334),Catalogo_Precios,AK$8,FALSE))</f>
        <v>2941</v>
      </c>
      <c r="AL334" s="53"/>
      <c r="AM334" s="59" t="str">
        <f t="shared" si="3917"/>
        <v>ALI_85_SEG_11</v>
      </c>
      <c r="AN334" s="59" t="str">
        <f t="shared" si="3918"/>
        <v>ALI_85_SEG_11_VAL_23875844</v>
      </c>
      <c r="AO334" s="60">
        <f t="shared" ref="AO334" si="3948">IF(OR(AB334="",AB334=0),0,COUNTIF(Codificacion,AM334))</f>
        <v>3</v>
      </c>
      <c r="AP334" s="61">
        <f t="array" ref="AP334">MIN(IF(Codificacion=AM334,Total_Cotizacion,""))</f>
        <v>23875844</v>
      </c>
      <c r="AQ334" s="62" t="b">
        <f t="shared" si="3920"/>
        <v>1</v>
      </c>
      <c r="AR334" s="51" t="str">
        <f t="shared" ref="AR334" si="3949">IF(COUNTIF(Codificacion2,CONCATENATE(AM334,"_VAL_",AB334))&gt;1,"Empate","")</f>
        <v/>
      </c>
      <c r="AS334" s="63" t="str">
        <f t="shared" si="3459"/>
        <v>X</v>
      </c>
      <c r="AT334" s="59" t="str">
        <f t="shared" si="3922"/>
        <v>ALI_85_SEG_11_X</v>
      </c>
      <c r="AU334" s="63">
        <f t="shared" ref="AU334" si="3950">IF(AND(COUNTIF(Codificacion3,AT334)&lt;AO334),1,COUNTIF(Codificacion3,AT334))</f>
        <v>1</v>
      </c>
      <c r="AV334" s="62" t="str">
        <f t="shared" si="3924"/>
        <v>Cotizacion Seleccionada</v>
      </c>
      <c r="AW334" s="53"/>
      <c r="AX334" s="51" t="str">
        <f t="shared" si="3925"/>
        <v>ALI_85_SEG_11VERDADERO</v>
      </c>
      <c r="AY334" s="51">
        <f t="shared" si="3906"/>
        <v>1</v>
      </c>
      <c r="AZ334" s="64" t="b">
        <f t="shared" si="3926"/>
        <v>0</v>
      </c>
    </row>
    <row r="335" spans="1:52" x14ac:dyDescent="0.2">
      <c r="A335" s="50" t="str">
        <f t="shared" si="3881"/>
        <v>ALI_85_SEG_12</v>
      </c>
      <c r="B335" s="51" t="s">
        <v>54</v>
      </c>
      <c r="C335" s="52">
        <v>85</v>
      </c>
      <c r="D335" s="52">
        <f t="shared" ref="D335" si="3951">IF(ISERROR(VLOOKUP(E335,Proveedores,2,FALSE)),"",VLOOKUP(E335,Proveedores,2,FALSE))</f>
        <v>2087</v>
      </c>
      <c r="E335" s="53" t="s">
        <v>55</v>
      </c>
      <c r="F335" s="54">
        <v>598</v>
      </c>
      <c r="G335" s="53" t="s">
        <v>61</v>
      </c>
      <c r="H335" s="53" t="s">
        <v>83</v>
      </c>
      <c r="I335" s="52">
        <v>12</v>
      </c>
      <c r="J335" s="53" t="s">
        <v>58</v>
      </c>
      <c r="K335" s="55">
        <v>44835</v>
      </c>
      <c r="L335" s="56">
        <v>3873</v>
      </c>
      <c r="M335" s="56">
        <v>4703</v>
      </c>
      <c r="N335" s="56">
        <v>2181</v>
      </c>
      <c r="O335" s="56">
        <v>168</v>
      </c>
      <c r="P335" s="57">
        <v>2353</v>
      </c>
      <c r="Q335" s="58">
        <v>0.2</v>
      </c>
      <c r="R335" s="57">
        <v>1882.4</v>
      </c>
      <c r="S335" s="57">
        <v>2353</v>
      </c>
      <c r="T335" s="58">
        <v>0.2</v>
      </c>
      <c r="U335" s="57">
        <v>1882.4</v>
      </c>
      <c r="V335" s="57">
        <v>2941</v>
      </c>
      <c r="W335" s="58">
        <v>0.2</v>
      </c>
      <c r="X335" s="57">
        <v>2352.8000000000002</v>
      </c>
      <c r="Y335" s="57">
        <v>2941</v>
      </c>
      <c r="Z335" s="58">
        <v>0.2</v>
      </c>
      <c r="AA335" s="57">
        <v>2352.8000000000002</v>
      </c>
      <c r="AB335" s="57">
        <v>21670189.600000001</v>
      </c>
      <c r="AC335" s="53" t="str">
        <f t="shared" si="3908"/>
        <v>Registro Valido</v>
      </c>
      <c r="AD335" s="57">
        <f t="shared" ref="AD335" si="3952">IF(OR(ISERROR(VLOOKUP(CONCATENATE("ALI_",$C335,"_SEG_",$I335,"_PROV_",$D335),Catalogo_Precios,AD$8,FALSE)),L335=0),0,VLOOKUP(CONCATENATE("ALI_",$C335,"_SEG_",$I335,"_PROV_",$D335),Catalogo_Precios,AD$8,FALSE))</f>
        <v>2353</v>
      </c>
      <c r="AE335" s="57">
        <f t="shared" ref="AE335" si="3953">IF(OR(ISERROR(VLOOKUP(CONCATENATE("ALI_",$C335,"_SEG_",$I335,"_PROV_",$D335),Catalogo_Precios,AE$8,FALSE)),M335=0),0,VLOOKUP(CONCATENATE("ALI_",$C335,"_SEG_",$I335,"_PROV_",$D335),Catalogo_Precios,AE$8,FALSE))</f>
        <v>2353</v>
      </c>
      <c r="AF335" s="57">
        <f t="shared" ref="AF335" si="3954">IF(OR(ISERROR(VLOOKUP(CONCATENATE("ALI_",$C335,"_SEG_",$I335,"_PROV_",$D335),Catalogo_Precios,AF$8,FALSE)),N335=0),0,VLOOKUP(CONCATENATE("ALI_",$C335,"_SEG_",$I335,"_PROV_",$D335),Catalogo_Precios,AF$8,FALSE))</f>
        <v>2941</v>
      </c>
      <c r="AG335" s="57">
        <f t="shared" ref="AG335" si="3955">IF(OR(ISERROR(VLOOKUP(CONCATENATE("ALI_",$C335,"_SEG_",$I335,"_PROV_",$D335),Catalogo_Precios,AG$8,FALSE)),O335=0),0,VLOOKUP(CONCATENATE("ALI_",$C335,"_SEG_",$I335,"_PROV_",$D335),Catalogo_Precios,AG$8,FALSE))</f>
        <v>2941</v>
      </c>
      <c r="AH335" s="57">
        <f t="shared" ref="AH335" si="3956">IF(OR(ISERROR(VLOOKUP(CONCATENATE("ALI_",$C335,"_SEG_",$I335,"_PROV_",$D335),Catalogo_Precios,AH$8,FALSE)),L335=0),0,VLOOKUP(CONCATENATE("ALI_",$C335,"_SEG_",$I335,"_PROV_",$D335),Catalogo_Precios,AH$8,FALSE))</f>
        <v>2353</v>
      </c>
      <c r="AI335" s="57">
        <f t="shared" ref="AI335" si="3957">IF(OR(ISERROR(VLOOKUP(CONCATENATE("ALI_",$C335,"_SEG_",$I335,"_PROV_",$D335),Catalogo_Precios,AI$8,FALSE)),M335=0),0,VLOOKUP(CONCATENATE("ALI_",$C335,"_SEG_",$I335,"_PROV_",$D335),Catalogo_Precios,AI$8,FALSE))</f>
        <v>2353</v>
      </c>
      <c r="AJ335" s="57">
        <f t="shared" ref="AJ335" si="3958">IF(OR(ISERROR(VLOOKUP(CONCATENATE("ALI_",$C335,"_SEG_",$I335,"_PROV_",$D335),Catalogo_Precios,AJ$8,FALSE)),N335=0),0,VLOOKUP(CONCATENATE("ALI_",$C335,"_SEG_",$I335,"_PROV_",$D335),Catalogo_Precios,AJ$8,FALSE))</f>
        <v>2941</v>
      </c>
      <c r="AK335" s="57">
        <f t="shared" ref="AK335" si="3959">IF(OR(ISERROR(VLOOKUP(CONCATENATE("ALI_",$C335,"_SEG_",$I335,"_PROV_",$D335),Catalogo_Precios,AK$8,FALSE)),O335=0),0,VLOOKUP(CONCATENATE("ALI_",$C335,"_SEG_",$I335,"_PROV_",$D335),Catalogo_Precios,AK$8,FALSE))</f>
        <v>2941</v>
      </c>
      <c r="AL335" s="53"/>
      <c r="AM335" s="59" t="str">
        <f t="shared" si="3917"/>
        <v>ALI_85_SEG_12</v>
      </c>
      <c r="AN335" s="59" t="str">
        <f t="shared" si="3918"/>
        <v>ALI_85_SEG_12_VAL_21670189.6</v>
      </c>
      <c r="AO335" s="60">
        <f t="shared" ref="AO335" si="3960">IF(OR(AB335="",AB335=0),0,COUNTIF(Codificacion,AM335))</f>
        <v>3</v>
      </c>
      <c r="AP335" s="61">
        <f t="array" ref="AP335">MIN(IF(Codificacion=AM335,Total_Cotizacion,""))</f>
        <v>21670189.600000001</v>
      </c>
      <c r="AQ335" s="62" t="b">
        <f t="shared" si="3920"/>
        <v>1</v>
      </c>
      <c r="AR335" s="51" t="str">
        <f t="shared" ref="AR335" si="3961">IF(COUNTIF(Codificacion2,CONCATENATE(AM335,"_VAL_",AB335))&gt;1,"Empate","")</f>
        <v/>
      </c>
      <c r="AS335" s="63" t="str">
        <f t="shared" si="3459"/>
        <v>X</v>
      </c>
      <c r="AT335" s="59" t="str">
        <f t="shared" si="3922"/>
        <v>ALI_85_SEG_12_X</v>
      </c>
      <c r="AU335" s="63">
        <f t="shared" ref="AU335" si="3962">IF(AND(COUNTIF(Codificacion3,AT335)&lt;AO335),1,COUNTIF(Codificacion3,AT335))</f>
        <v>1</v>
      </c>
      <c r="AV335" s="62" t="str">
        <f t="shared" si="3924"/>
        <v>Cotizacion Seleccionada</v>
      </c>
      <c r="AW335" s="53"/>
      <c r="AX335" s="51" t="str">
        <f t="shared" si="3925"/>
        <v>ALI_85_SEG_12VERDADERO</v>
      </c>
      <c r="AY335" s="51">
        <f t="shared" si="3906"/>
        <v>1</v>
      </c>
      <c r="AZ335" s="64" t="b">
        <f t="shared" si="3926"/>
        <v>0</v>
      </c>
    </row>
    <row r="336" spans="1:52" x14ac:dyDescent="0.2">
      <c r="A336" s="50" t="str">
        <f t="shared" si="3881"/>
        <v>ALI_85_SEG_13</v>
      </c>
      <c r="B336" s="51" t="s">
        <v>54</v>
      </c>
      <c r="C336" s="52">
        <v>85</v>
      </c>
      <c r="D336" s="52">
        <f t="shared" ref="D336" si="3963">IF(ISERROR(VLOOKUP(E336,Proveedores,2,FALSE)),"",VLOOKUP(E336,Proveedores,2,FALSE))</f>
        <v>2087</v>
      </c>
      <c r="E336" s="53" t="s">
        <v>55</v>
      </c>
      <c r="F336" s="54">
        <v>599</v>
      </c>
      <c r="G336" s="53" t="s">
        <v>61</v>
      </c>
      <c r="H336" s="53" t="s">
        <v>83</v>
      </c>
      <c r="I336" s="52">
        <v>13</v>
      </c>
      <c r="J336" s="53" t="s">
        <v>58</v>
      </c>
      <c r="K336" s="55">
        <v>44835</v>
      </c>
      <c r="L336" s="56">
        <v>4112</v>
      </c>
      <c r="M336" s="56">
        <v>4994</v>
      </c>
      <c r="N336" s="56">
        <v>2316</v>
      </c>
      <c r="O336" s="56">
        <v>178</v>
      </c>
      <c r="P336" s="57">
        <v>2353</v>
      </c>
      <c r="Q336" s="58">
        <v>0.2</v>
      </c>
      <c r="R336" s="57">
        <v>1882.4</v>
      </c>
      <c r="S336" s="57">
        <v>2353</v>
      </c>
      <c r="T336" s="58">
        <v>0.2</v>
      </c>
      <c r="U336" s="57">
        <v>1882.4</v>
      </c>
      <c r="V336" s="57">
        <v>2941</v>
      </c>
      <c r="W336" s="58">
        <v>0.2</v>
      </c>
      <c r="X336" s="57">
        <v>2352.8000000000002</v>
      </c>
      <c r="Y336" s="57">
        <v>2941</v>
      </c>
      <c r="Z336" s="58">
        <v>0.2</v>
      </c>
      <c r="AA336" s="57">
        <v>2352.8000000000002</v>
      </c>
      <c r="AB336" s="57">
        <v>23009017.599999998</v>
      </c>
      <c r="AC336" s="53" t="str">
        <f t="shared" si="3908"/>
        <v>Registro Valido</v>
      </c>
      <c r="AD336" s="57">
        <f t="shared" ref="AD336" si="3964">IF(OR(ISERROR(VLOOKUP(CONCATENATE("ALI_",$C336,"_SEG_",$I336,"_PROV_",$D336),Catalogo_Precios,AD$8,FALSE)),L336=0),0,VLOOKUP(CONCATENATE("ALI_",$C336,"_SEG_",$I336,"_PROV_",$D336),Catalogo_Precios,AD$8,FALSE))</f>
        <v>2353</v>
      </c>
      <c r="AE336" s="57">
        <f t="shared" ref="AE336" si="3965">IF(OR(ISERROR(VLOOKUP(CONCATENATE("ALI_",$C336,"_SEG_",$I336,"_PROV_",$D336),Catalogo_Precios,AE$8,FALSE)),M336=0),0,VLOOKUP(CONCATENATE("ALI_",$C336,"_SEG_",$I336,"_PROV_",$D336),Catalogo_Precios,AE$8,FALSE))</f>
        <v>2353</v>
      </c>
      <c r="AF336" s="57">
        <f t="shared" ref="AF336" si="3966">IF(OR(ISERROR(VLOOKUP(CONCATENATE("ALI_",$C336,"_SEG_",$I336,"_PROV_",$D336),Catalogo_Precios,AF$8,FALSE)),N336=0),0,VLOOKUP(CONCATENATE("ALI_",$C336,"_SEG_",$I336,"_PROV_",$D336),Catalogo_Precios,AF$8,FALSE))</f>
        <v>2941</v>
      </c>
      <c r="AG336" s="57">
        <f t="shared" ref="AG336" si="3967">IF(OR(ISERROR(VLOOKUP(CONCATENATE("ALI_",$C336,"_SEG_",$I336,"_PROV_",$D336),Catalogo_Precios,AG$8,FALSE)),O336=0),0,VLOOKUP(CONCATENATE("ALI_",$C336,"_SEG_",$I336,"_PROV_",$D336),Catalogo_Precios,AG$8,FALSE))</f>
        <v>2941</v>
      </c>
      <c r="AH336" s="57">
        <f t="shared" ref="AH336" si="3968">IF(OR(ISERROR(VLOOKUP(CONCATENATE("ALI_",$C336,"_SEG_",$I336,"_PROV_",$D336),Catalogo_Precios,AH$8,FALSE)),L336=0),0,VLOOKUP(CONCATENATE("ALI_",$C336,"_SEG_",$I336,"_PROV_",$D336),Catalogo_Precios,AH$8,FALSE))</f>
        <v>2353</v>
      </c>
      <c r="AI336" s="57">
        <f t="shared" ref="AI336" si="3969">IF(OR(ISERROR(VLOOKUP(CONCATENATE("ALI_",$C336,"_SEG_",$I336,"_PROV_",$D336),Catalogo_Precios,AI$8,FALSE)),M336=0),0,VLOOKUP(CONCATENATE("ALI_",$C336,"_SEG_",$I336,"_PROV_",$D336),Catalogo_Precios,AI$8,FALSE))</f>
        <v>2353</v>
      </c>
      <c r="AJ336" s="57">
        <f t="shared" ref="AJ336" si="3970">IF(OR(ISERROR(VLOOKUP(CONCATENATE("ALI_",$C336,"_SEG_",$I336,"_PROV_",$D336),Catalogo_Precios,AJ$8,FALSE)),N336=0),0,VLOOKUP(CONCATENATE("ALI_",$C336,"_SEG_",$I336,"_PROV_",$D336),Catalogo_Precios,AJ$8,FALSE))</f>
        <v>2941</v>
      </c>
      <c r="AK336" s="57">
        <f t="shared" ref="AK336" si="3971">IF(OR(ISERROR(VLOOKUP(CONCATENATE("ALI_",$C336,"_SEG_",$I336,"_PROV_",$D336),Catalogo_Precios,AK$8,FALSE)),O336=0),0,VLOOKUP(CONCATENATE("ALI_",$C336,"_SEG_",$I336,"_PROV_",$D336),Catalogo_Precios,AK$8,FALSE))</f>
        <v>2941</v>
      </c>
      <c r="AL336" s="53"/>
      <c r="AM336" s="59" t="str">
        <f t="shared" si="3917"/>
        <v>ALI_85_SEG_13</v>
      </c>
      <c r="AN336" s="59" t="str">
        <f t="shared" si="3918"/>
        <v>ALI_85_SEG_13_VAL_23009017.6</v>
      </c>
      <c r="AO336" s="60">
        <f t="shared" ref="AO336" si="3972">IF(OR(AB336="",AB336=0),0,COUNTIF(Codificacion,AM336))</f>
        <v>3</v>
      </c>
      <c r="AP336" s="61">
        <f t="array" ref="AP336">MIN(IF(Codificacion=AM336,Total_Cotizacion,""))</f>
        <v>23009017.599999998</v>
      </c>
      <c r="AQ336" s="62" t="b">
        <f t="shared" si="3920"/>
        <v>1</v>
      </c>
      <c r="AR336" s="51" t="str">
        <f t="shared" ref="AR336" si="3973">IF(COUNTIF(Codificacion2,CONCATENATE(AM336,"_VAL_",AB336))&gt;1,"Empate","")</f>
        <v/>
      </c>
      <c r="AS336" s="63" t="str">
        <f t="shared" si="3459"/>
        <v>X</v>
      </c>
      <c r="AT336" s="59" t="str">
        <f t="shared" si="3922"/>
        <v>ALI_85_SEG_13_X</v>
      </c>
      <c r="AU336" s="63">
        <f t="shared" ref="AU336" si="3974">IF(AND(COUNTIF(Codificacion3,AT336)&lt;AO336),1,COUNTIF(Codificacion3,AT336))</f>
        <v>1</v>
      </c>
      <c r="AV336" s="62" t="str">
        <f t="shared" si="3924"/>
        <v>Cotizacion Seleccionada</v>
      </c>
      <c r="AW336" s="53"/>
      <c r="AX336" s="51" t="str">
        <f t="shared" si="3925"/>
        <v>ALI_85_SEG_13VERDADERO</v>
      </c>
      <c r="AY336" s="51">
        <f t="shared" si="3906"/>
        <v>1</v>
      </c>
      <c r="AZ336" s="64" t="b">
        <f t="shared" si="3926"/>
        <v>0</v>
      </c>
    </row>
    <row r="337" spans="1:52" x14ac:dyDescent="0.2">
      <c r="A337" s="50" t="str">
        <f t="shared" si="3881"/>
        <v>ALI_85_SEG_14</v>
      </c>
      <c r="B337" s="51" t="s">
        <v>54</v>
      </c>
      <c r="C337" s="52">
        <v>85</v>
      </c>
      <c r="D337" s="52">
        <f t="shared" ref="D337" si="3975">IF(ISERROR(VLOOKUP(E337,Proveedores,2,FALSE)),"",VLOOKUP(E337,Proveedores,2,FALSE))</f>
        <v>2087</v>
      </c>
      <c r="E337" s="53" t="s">
        <v>55</v>
      </c>
      <c r="F337" s="54">
        <v>600</v>
      </c>
      <c r="G337" s="53" t="s">
        <v>61</v>
      </c>
      <c r="H337" s="53" t="s">
        <v>83</v>
      </c>
      <c r="I337" s="52">
        <v>14</v>
      </c>
      <c r="J337" s="53" t="s">
        <v>58</v>
      </c>
      <c r="K337" s="55">
        <v>44835</v>
      </c>
      <c r="L337" s="56">
        <v>4075</v>
      </c>
      <c r="M337" s="56">
        <v>4948</v>
      </c>
      <c r="N337" s="56">
        <v>2295</v>
      </c>
      <c r="O337" s="56">
        <v>177</v>
      </c>
      <c r="P337" s="57">
        <v>2353</v>
      </c>
      <c r="Q337" s="58">
        <v>0.2</v>
      </c>
      <c r="R337" s="57">
        <v>1882.4</v>
      </c>
      <c r="S337" s="57">
        <v>2353</v>
      </c>
      <c r="T337" s="58">
        <v>0.2</v>
      </c>
      <c r="U337" s="57">
        <v>1882.4</v>
      </c>
      <c r="V337" s="57">
        <v>2941</v>
      </c>
      <c r="W337" s="58">
        <v>0.2</v>
      </c>
      <c r="X337" s="57">
        <v>2352.8000000000002</v>
      </c>
      <c r="Y337" s="57">
        <v>2941</v>
      </c>
      <c r="Z337" s="58">
        <v>0.2</v>
      </c>
      <c r="AA337" s="57">
        <v>2352.8000000000002</v>
      </c>
      <c r="AB337" s="57">
        <v>22801016.800000004</v>
      </c>
      <c r="AC337" s="53" t="str">
        <f t="shared" si="3908"/>
        <v>Registro Valido</v>
      </c>
      <c r="AD337" s="57">
        <f t="shared" ref="AD337" si="3976">IF(OR(ISERROR(VLOOKUP(CONCATENATE("ALI_",$C337,"_SEG_",$I337,"_PROV_",$D337),Catalogo_Precios,AD$8,FALSE)),L337=0),0,VLOOKUP(CONCATENATE("ALI_",$C337,"_SEG_",$I337,"_PROV_",$D337),Catalogo_Precios,AD$8,FALSE))</f>
        <v>2353</v>
      </c>
      <c r="AE337" s="57">
        <f t="shared" ref="AE337" si="3977">IF(OR(ISERROR(VLOOKUP(CONCATENATE("ALI_",$C337,"_SEG_",$I337,"_PROV_",$D337),Catalogo_Precios,AE$8,FALSE)),M337=0),0,VLOOKUP(CONCATENATE("ALI_",$C337,"_SEG_",$I337,"_PROV_",$D337),Catalogo_Precios,AE$8,FALSE))</f>
        <v>2353</v>
      </c>
      <c r="AF337" s="57">
        <f t="shared" ref="AF337" si="3978">IF(OR(ISERROR(VLOOKUP(CONCATENATE("ALI_",$C337,"_SEG_",$I337,"_PROV_",$D337),Catalogo_Precios,AF$8,FALSE)),N337=0),0,VLOOKUP(CONCATENATE("ALI_",$C337,"_SEG_",$I337,"_PROV_",$D337),Catalogo_Precios,AF$8,FALSE))</f>
        <v>2941</v>
      </c>
      <c r="AG337" s="57">
        <f t="shared" ref="AG337" si="3979">IF(OR(ISERROR(VLOOKUP(CONCATENATE("ALI_",$C337,"_SEG_",$I337,"_PROV_",$D337),Catalogo_Precios,AG$8,FALSE)),O337=0),0,VLOOKUP(CONCATENATE("ALI_",$C337,"_SEG_",$I337,"_PROV_",$D337),Catalogo_Precios,AG$8,FALSE))</f>
        <v>2941</v>
      </c>
      <c r="AH337" s="57">
        <f t="shared" ref="AH337" si="3980">IF(OR(ISERROR(VLOOKUP(CONCATENATE("ALI_",$C337,"_SEG_",$I337,"_PROV_",$D337),Catalogo_Precios,AH$8,FALSE)),L337=0),0,VLOOKUP(CONCATENATE("ALI_",$C337,"_SEG_",$I337,"_PROV_",$D337),Catalogo_Precios,AH$8,FALSE))</f>
        <v>2353</v>
      </c>
      <c r="AI337" s="57">
        <f t="shared" ref="AI337" si="3981">IF(OR(ISERROR(VLOOKUP(CONCATENATE("ALI_",$C337,"_SEG_",$I337,"_PROV_",$D337),Catalogo_Precios,AI$8,FALSE)),M337=0),0,VLOOKUP(CONCATENATE("ALI_",$C337,"_SEG_",$I337,"_PROV_",$D337),Catalogo_Precios,AI$8,FALSE))</f>
        <v>2353</v>
      </c>
      <c r="AJ337" s="57">
        <f t="shared" ref="AJ337" si="3982">IF(OR(ISERROR(VLOOKUP(CONCATENATE("ALI_",$C337,"_SEG_",$I337,"_PROV_",$D337),Catalogo_Precios,AJ$8,FALSE)),N337=0),0,VLOOKUP(CONCATENATE("ALI_",$C337,"_SEG_",$I337,"_PROV_",$D337),Catalogo_Precios,AJ$8,FALSE))</f>
        <v>2941</v>
      </c>
      <c r="AK337" s="57">
        <f t="shared" ref="AK337" si="3983">IF(OR(ISERROR(VLOOKUP(CONCATENATE("ALI_",$C337,"_SEG_",$I337,"_PROV_",$D337),Catalogo_Precios,AK$8,FALSE)),O337=0),0,VLOOKUP(CONCATENATE("ALI_",$C337,"_SEG_",$I337,"_PROV_",$D337),Catalogo_Precios,AK$8,FALSE))</f>
        <v>2941</v>
      </c>
      <c r="AL337" s="53"/>
      <c r="AM337" s="59" t="str">
        <f t="shared" si="3917"/>
        <v>ALI_85_SEG_14</v>
      </c>
      <c r="AN337" s="59" t="str">
        <f t="shared" si="3918"/>
        <v>ALI_85_SEG_14_VAL_22801016.8</v>
      </c>
      <c r="AO337" s="60">
        <f t="shared" ref="AO337" si="3984">IF(OR(AB337="",AB337=0),0,COUNTIF(Codificacion,AM337))</f>
        <v>3</v>
      </c>
      <c r="AP337" s="61">
        <f t="array" ref="AP337">MIN(IF(Codificacion=AM337,Total_Cotizacion,""))</f>
        <v>22801016.800000004</v>
      </c>
      <c r="AQ337" s="62" t="b">
        <f t="shared" si="3920"/>
        <v>1</v>
      </c>
      <c r="AR337" s="51" t="str">
        <f t="shared" ref="AR337" si="3985">IF(COUNTIF(Codificacion2,CONCATENATE(AM337,"_VAL_",AB337))&gt;1,"Empate","")</f>
        <v/>
      </c>
      <c r="AS337" s="63" t="str">
        <f t="shared" si="3459"/>
        <v>X</v>
      </c>
      <c r="AT337" s="59" t="str">
        <f t="shared" si="3922"/>
        <v>ALI_85_SEG_14_X</v>
      </c>
      <c r="AU337" s="63">
        <f t="shared" ref="AU337" si="3986">IF(AND(COUNTIF(Codificacion3,AT337)&lt;AO337),1,COUNTIF(Codificacion3,AT337))</f>
        <v>1</v>
      </c>
      <c r="AV337" s="62" t="str">
        <f t="shared" si="3924"/>
        <v>Cotizacion Seleccionada</v>
      </c>
      <c r="AW337" s="53"/>
      <c r="AX337" s="51" t="str">
        <f t="shared" si="3925"/>
        <v>ALI_85_SEG_14VERDADERO</v>
      </c>
      <c r="AY337" s="51">
        <f t="shared" si="3906"/>
        <v>1</v>
      </c>
      <c r="AZ337" s="64" t="b">
        <f t="shared" si="3926"/>
        <v>0</v>
      </c>
    </row>
    <row r="338" spans="1:52" x14ac:dyDescent="0.2">
      <c r="A338" s="50" t="str">
        <f t="shared" si="3881"/>
        <v>ALI_85_SEG_15</v>
      </c>
      <c r="B338" s="51" t="s">
        <v>54</v>
      </c>
      <c r="C338" s="52">
        <v>85</v>
      </c>
      <c r="D338" s="52">
        <f t="shared" ref="D338" si="3987">IF(ISERROR(VLOOKUP(E338,Proveedores,2,FALSE)),"",VLOOKUP(E338,Proveedores,2,FALSE))</f>
        <v>2087</v>
      </c>
      <c r="E338" s="53" t="s">
        <v>55</v>
      </c>
      <c r="F338" s="54">
        <v>601</v>
      </c>
      <c r="G338" s="53" t="s">
        <v>61</v>
      </c>
      <c r="H338" s="53" t="s">
        <v>83</v>
      </c>
      <c r="I338" s="52">
        <v>15</v>
      </c>
      <c r="J338" s="53" t="s">
        <v>58</v>
      </c>
      <c r="K338" s="55">
        <v>44835</v>
      </c>
      <c r="L338" s="56">
        <v>3850</v>
      </c>
      <c r="M338" s="56">
        <v>4676</v>
      </c>
      <c r="N338" s="56">
        <v>2170</v>
      </c>
      <c r="O338" s="56">
        <v>167</v>
      </c>
      <c r="P338" s="57">
        <v>2353</v>
      </c>
      <c r="Q338" s="58">
        <v>0.2</v>
      </c>
      <c r="R338" s="57">
        <v>1882.4</v>
      </c>
      <c r="S338" s="57">
        <v>2353</v>
      </c>
      <c r="T338" s="58">
        <v>0.2</v>
      </c>
      <c r="U338" s="57">
        <v>1882.4</v>
      </c>
      <c r="V338" s="57">
        <v>2941</v>
      </c>
      <c r="W338" s="58">
        <v>0.2</v>
      </c>
      <c r="X338" s="57">
        <v>2352.8000000000002</v>
      </c>
      <c r="Y338" s="57">
        <v>2941</v>
      </c>
      <c r="Z338" s="58">
        <v>0.2</v>
      </c>
      <c r="AA338" s="57">
        <v>2352.8000000000002</v>
      </c>
      <c r="AB338" s="57">
        <v>21547836</v>
      </c>
      <c r="AC338" s="53" t="str">
        <f t="shared" si="3908"/>
        <v>Registro Valido</v>
      </c>
      <c r="AD338" s="57">
        <f t="shared" ref="AD338" si="3988">IF(OR(ISERROR(VLOOKUP(CONCATENATE("ALI_",$C338,"_SEG_",$I338,"_PROV_",$D338),Catalogo_Precios,AD$8,FALSE)),L338=0),0,VLOOKUP(CONCATENATE("ALI_",$C338,"_SEG_",$I338,"_PROV_",$D338),Catalogo_Precios,AD$8,FALSE))</f>
        <v>2353</v>
      </c>
      <c r="AE338" s="57">
        <f t="shared" ref="AE338" si="3989">IF(OR(ISERROR(VLOOKUP(CONCATENATE("ALI_",$C338,"_SEG_",$I338,"_PROV_",$D338),Catalogo_Precios,AE$8,FALSE)),M338=0),0,VLOOKUP(CONCATENATE("ALI_",$C338,"_SEG_",$I338,"_PROV_",$D338),Catalogo_Precios,AE$8,FALSE))</f>
        <v>2353</v>
      </c>
      <c r="AF338" s="57">
        <f t="shared" ref="AF338" si="3990">IF(OR(ISERROR(VLOOKUP(CONCATENATE("ALI_",$C338,"_SEG_",$I338,"_PROV_",$D338),Catalogo_Precios,AF$8,FALSE)),N338=0),0,VLOOKUP(CONCATENATE("ALI_",$C338,"_SEG_",$I338,"_PROV_",$D338),Catalogo_Precios,AF$8,FALSE))</f>
        <v>2941</v>
      </c>
      <c r="AG338" s="57">
        <f t="shared" ref="AG338" si="3991">IF(OR(ISERROR(VLOOKUP(CONCATENATE("ALI_",$C338,"_SEG_",$I338,"_PROV_",$D338),Catalogo_Precios,AG$8,FALSE)),O338=0),0,VLOOKUP(CONCATENATE("ALI_",$C338,"_SEG_",$I338,"_PROV_",$D338),Catalogo_Precios,AG$8,FALSE))</f>
        <v>2941</v>
      </c>
      <c r="AH338" s="57">
        <f t="shared" ref="AH338" si="3992">IF(OR(ISERROR(VLOOKUP(CONCATENATE("ALI_",$C338,"_SEG_",$I338,"_PROV_",$D338),Catalogo_Precios,AH$8,FALSE)),L338=0),0,VLOOKUP(CONCATENATE("ALI_",$C338,"_SEG_",$I338,"_PROV_",$D338),Catalogo_Precios,AH$8,FALSE))</f>
        <v>2353</v>
      </c>
      <c r="AI338" s="57">
        <f t="shared" ref="AI338" si="3993">IF(OR(ISERROR(VLOOKUP(CONCATENATE("ALI_",$C338,"_SEG_",$I338,"_PROV_",$D338),Catalogo_Precios,AI$8,FALSE)),M338=0),0,VLOOKUP(CONCATENATE("ALI_",$C338,"_SEG_",$I338,"_PROV_",$D338),Catalogo_Precios,AI$8,FALSE))</f>
        <v>2353</v>
      </c>
      <c r="AJ338" s="57">
        <f t="shared" ref="AJ338" si="3994">IF(OR(ISERROR(VLOOKUP(CONCATENATE("ALI_",$C338,"_SEG_",$I338,"_PROV_",$D338),Catalogo_Precios,AJ$8,FALSE)),N338=0),0,VLOOKUP(CONCATENATE("ALI_",$C338,"_SEG_",$I338,"_PROV_",$D338),Catalogo_Precios,AJ$8,FALSE))</f>
        <v>2941</v>
      </c>
      <c r="AK338" s="57">
        <f t="shared" ref="AK338" si="3995">IF(OR(ISERROR(VLOOKUP(CONCATENATE("ALI_",$C338,"_SEG_",$I338,"_PROV_",$D338),Catalogo_Precios,AK$8,FALSE)),O338=0),0,VLOOKUP(CONCATENATE("ALI_",$C338,"_SEG_",$I338,"_PROV_",$D338),Catalogo_Precios,AK$8,FALSE))</f>
        <v>2941</v>
      </c>
      <c r="AL338" s="53"/>
      <c r="AM338" s="59" t="str">
        <f t="shared" si="3917"/>
        <v>ALI_85_SEG_15</v>
      </c>
      <c r="AN338" s="59" t="str">
        <f t="shared" si="3918"/>
        <v>ALI_85_SEG_15_VAL_21547836</v>
      </c>
      <c r="AO338" s="60">
        <f t="shared" ref="AO338" si="3996">IF(OR(AB338="",AB338=0),0,COUNTIF(Codificacion,AM338))</f>
        <v>3</v>
      </c>
      <c r="AP338" s="61">
        <f t="array" ref="AP338">MIN(IF(Codificacion=AM338,Total_Cotizacion,""))</f>
        <v>21547836</v>
      </c>
      <c r="AQ338" s="62" t="b">
        <f t="shared" si="3920"/>
        <v>1</v>
      </c>
      <c r="AR338" s="51" t="str">
        <f t="shared" ref="AR338" si="3997">IF(COUNTIF(Codificacion2,CONCATENATE(AM338,"_VAL_",AB338))&gt;1,"Empate","")</f>
        <v/>
      </c>
      <c r="AS338" s="63" t="str">
        <f t="shared" si="3459"/>
        <v>X</v>
      </c>
      <c r="AT338" s="59" t="str">
        <f t="shared" si="3922"/>
        <v>ALI_85_SEG_15_X</v>
      </c>
      <c r="AU338" s="63">
        <f t="shared" ref="AU338" si="3998">IF(AND(COUNTIF(Codificacion3,AT338)&lt;AO338),1,COUNTIF(Codificacion3,AT338))</f>
        <v>1</v>
      </c>
      <c r="AV338" s="62" t="str">
        <f t="shared" si="3924"/>
        <v>Cotizacion Seleccionada</v>
      </c>
      <c r="AW338" s="53"/>
      <c r="AX338" s="51" t="str">
        <f t="shared" si="3925"/>
        <v>ALI_85_SEG_15VERDADERO</v>
      </c>
      <c r="AY338" s="51">
        <f t="shared" si="3906"/>
        <v>1</v>
      </c>
      <c r="AZ338" s="64" t="b">
        <f t="shared" si="3926"/>
        <v>0</v>
      </c>
    </row>
    <row r="339" spans="1:52" x14ac:dyDescent="0.2">
      <c r="A339" s="50" t="b">
        <f t="shared" si="3881"/>
        <v>0</v>
      </c>
      <c r="B339" s="51" t="s">
        <v>54</v>
      </c>
      <c r="C339" s="52">
        <v>71</v>
      </c>
      <c r="D339" s="52">
        <f t="shared" ref="D339" si="3999">IF(ISERROR(VLOOKUP(E339,Proveedores,2,FALSE)),"",VLOOKUP(E339,Proveedores,2,FALSE))</f>
        <v>2087</v>
      </c>
      <c r="E339" s="53" t="s">
        <v>55</v>
      </c>
      <c r="F339" s="54">
        <v>632</v>
      </c>
      <c r="G339" s="53" t="s">
        <v>61</v>
      </c>
      <c r="H339" s="53" t="s">
        <v>84</v>
      </c>
      <c r="I339" s="52">
        <v>1</v>
      </c>
      <c r="J339" s="53" t="s">
        <v>58</v>
      </c>
      <c r="K339" s="55">
        <v>44835</v>
      </c>
      <c r="L339" s="56">
        <v>5114</v>
      </c>
      <c r="M339" s="56">
        <v>1279</v>
      </c>
      <c r="N339" s="56">
        <v>1918</v>
      </c>
      <c r="O339" s="56">
        <v>0</v>
      </c>
      <c r="P339" s="57">
        <v>2116</v>
      </c>
      <c r="Q339" s="58">
        <v>0.05</v>
      </c>
      <c r="R339" s="57">
        <v>2010.2</v>
      </c>
      <c r="S339" s="57">
        <v>2116</v>
      </c>
      <c r="T339" s="58">
        <v>0.05</v>
      </c>
      <c r="U339" s="57">
        <v>2010.2</v>
      </c>
      <c r="V339" s="57">
        <v>2116</v>
      </c>
      <c r="W339" s="58">
        <v>0.05</v>
      </c>
      <c r="X339" s="57">
        <v>2010.2</v>
      </c>
      <c r="Y339" s="57">
        <v>0</v>
      </c>
      <c r="Z339" s="58"/>
      <c r="AA339" s="57">
        <v>0</v>
      </c>
      <c r="AB339" s="57">
        <v>16706772.200000001</v>
      </c>
      <c r="AC339" s="53" t="str">
        <f t="shared" si="3908"/>
        <v>Registro Valido</v>
      </c>
      <c r="AD339" s="57">
        <f t="shared" ref="AD339" si="4000">IF(OR(ISERROR(VLOOKUP(CONCATENATE("ALI_",$C339,"_SEG_",$I339,"_PROV_",$D339),Catalogo_Precios,AD$8,FALSE)),L339=0),0,VLOOKUP(CONCATENATE("ALI_",$C339,"_SEG_",$I339,"_PROV_",$D339),Catalogo_Precios,AD$8,FALSE))</f>
        <v>2116</v>
      </c>
      <c r="AE339" s="57">
        <f t="shared" ref="AE339" si="4001">IF(OR(ISERROR(VLOOKUP(CONCATENATE("ALI_",$C339,"_SEG_",$I339,"_PROV_",$D339),Catalogo_Precios,AE$8,FALSE)),M339=0),0,VLOOKUP(CONCATENATE("ALI_",$C339,"_SEG_",$I339,"_PROV_",$D339),Catalogo_Precios,AE$8,FALSE))</f>
        <v>2116</v>
      </c>
      <c r="AF339" s="57">
        <f t="shared" ref="AF339" si="4002">IF(OR(ISERROR(VLOOKUP(CONCATENATE("ALI_",$C339,"_SEG_",$I339,"_PROV_",$D339),Catalogo_Precios,AF$8,FALSE)),N339=0),0,VLOOKUP(CONCATENATE("ALI_",$C339,"_SEG_",$I339,"_PROV_",$D339),Catalogo_Precios,AF$8,FALSE))</f>
        <v>2116</v>
      </c>
      <c r="AG339" s="57">
        <f t="shared" ref="AG339" si="4003">IF(OR(ISERROR(VLOOKUP(CONCATENATE("ALI_",$C339,"_SEG_",$I339,"_PROV_",$D339),Catalogo_Precios,AG$8,FALSE)),O339=0),0,VLOOKUP(CONCATENATE("ALI_",$C339,"_SEG_",$I339,"_PROV_",$D339),Catalogo_Precios,AG$8,FALSE))</f>
        <v>0</v>
      </c>
      <c r="AH339" s="57">
        <f t="shared" ref="AH339" si="4004">IF(OR(ISERROR(VLOOKUP(CONCATENATE("ALI_",$C339,"_SEG_",$I339,"_PROV_",$D339),Catalogo_Precios,AH$8,FALSE)),L339=0),0,VLOOKUP(CONCATENATE("ALI_",$C339,"_SEG_",$I339,"_PROV_",$D339),Catalogo_Precios,AH$8,FALSE))</f>
        <v>2116</v>
      </c>
      <c r="AI339" s="57">
        <f t="shared" ref="AI339" si="4005">IF(OR(ISERROR(VLOOKUP(CONCATENATE("ALI_",$C339,"_SEG_",$I339,"_PROV_",$D339),Catalogo_Precios,AI$8,FALSE)),M339=0),0,VLOOKUP(CONCATENATE("ALI_",$C339,"_SEG_",$I339,"_PROV_",$D339),Catalogo_Precios,AI$8,FALSE))</f>
        <v>2116</v>
      </c>
      <c r="AJ339" s="57">
        <f t="shared" ref="AJ339" si="4006">IF(OR(ISERROR(VLOOKUP(CONCATENATE("ALI_",$C339,"_SEG_",$I339,"_PROV_",$D339),Catalogo_Precios,AJ$8,FALSE)),N339=0),0,VLOOKUP(CONCATENATE("ALI_",$C339,"_SEG_",$I339,"_PROV_",$D339),Catalogo_Precios,AJ$8,FALSE))</f>
        <v>2116</v>
      </c>
      <c r="AK339" s="57">
        <f t="shared" ref="AK339" si="4007">IF(OR(ISERROR(VLOOKUP(CONCATENATE("ALI_",$C339,"_SEG_",$I339,"_PROV_",$D339),Catalogo_Precios,AK$8,FALSE)),O339=0),0,VLOOKUP(CONCATENATE("ALI_",$C339,"_SEG_",$I339,"_PROV_",$D339),Catalogo_Precios,AK$8,FALSE))</f>
        <v>0</v>
      </c>
      <c r="AL339" s="53"/>
      <c r="AM339" s="59" t="str">
        <f t="shared" si="3917"/>
        <v>ALI_71_SEG_1</v>
      </c>
      <c r="AN339" s="59" t="str">
        <f t="shared" si="3918"/>
        <v>ALI_71_SEG_1_VAL_16706772.2</v>
      </c>
      <c r="AO339" s="60">
        <f t="shared" ref="AO339" si="4008">IF(OR(AB339="",AB339=0),0,COUNTIF(Codificacion,AM339))</f>
        <v>4</v>
      </c>
      <c r="AP339" s="61">
        <f t="array" ref="AP339">MIN(IF(Codificacion=AM339,Total_Cotizacion,""))</f>
        <v>14068860.799999999</v>
      </c>
      <c r="AQ339" s="62" t="b">
        <f t="shared" si="3920"/>
        <v>0</v>
      </c>
      <c r="AR339" s="51" t="str">
        <f t="shared" ref="AR339" si="4009">IF(COUNTIF(Codificacion2,CONCATENATE(AM339,"_VAL_",AB339))&gt;1,"Empate","")</f>
        <v/>
      </c>
      <c r="AS339" s="63" t="str">
        <f t="shared" si="3459"/>
        <v/>
      </c>
      <c r="AT339" s="59" t="str">
        <f t="shared" si="3922"/>
        <v>ALI_71_SEG_1_</v>
      </c>
      <c r="AU339" s="63">
        <f t="shared" ref="AU339" si="4010">IF(AND(COUNTIF(Codificacion3,AT339)&lt;AO339),1,COUNTIF(Codificacion3,AT339))</f>
        <v>1</v>
      </c>
      <c r="AV339" s="62" t="str">
        <f t="shared" si="3924"/>
        <v>No Seleccionada</v>
      </c>
      <c r="AW339" s="53"/>
      <c r="AX339" s="51" t="str">
        <f t="shared" si="3925"/>
        <v>ALI_71_SEG_1FALSO</v>
      </c>
      <c r="AY339" s="51">
        <f t="shared" si="3906"/>
        <v>3</v>
      </c>
      <c r="AZ339" s="64" t="b">
        <f t="shared" si="3926"/>
        <v>0</v>
      </c>
    </row>
    <row r="340" spans="1:52" x14ac:dyDescent="0.2">
      <c r="A340" s="50" t="b">
        <f t="shared" si="3881"/>
        <v>0</v>
      </c>
      <c r="B340" s="51" t="s">
        <v>54</v>
      </c>
      <c r="C340" s="52">
        <v>71</v>
      </c>
      <c r="D340" s="52">
        <f t="shared" ref="D340" si="4011">IF(ISERROR(VLOOKUP(E340,Proveedores,2,FALSE)),"",VLOOKUP(E340,Proveedores,2,FALSE))</f>
        <v>2087</v>
      </c>
      <c r="E340" s="53" t="s">
        <v>55</v>
      </c>
      <c r="F340" s="54">
        <v>633</v>
      </c>
      <c r="G340" s="53" t="s">
        <v>61</v>
      </c>
      <c r="H340" s="53" t="s">
        <v>84</v>
      </c>
      <c r="I340" s="52">
        <v>2</v>
      </c>
      <c r="J340" s="53" t="s">
        <v>58</v>
      </c>
      <c r="K340" s="55">
        <v>44835</v>
      </c>
      <c r="L340" s="56">
        <v>5231</v>
      </c>
      <c r="M340" s="56">
        <v>1308</v>
      </c>
      <c r="N340" s="56">
        <v>1961</v>
      </c>
      <c r="O340" s="56">
        <v>0</v>
      </c>
      <c r="P340" s="57">
        <v>2116</v>
      </c>
      <c r="Q340" s="58">
        <v>0.05</v>
      </c>
      <c r="R340" s="57">
        <v>2010.2</v>
      </c>
      <c r="S340" s="57">
        <v>2116</v>
      </c>
      <c r="T340" s="58">
        <v>0.05</v>
      </c>
      <c r="U340" s="57">
        <v>2010.2</v>
      </c>
      <c r="V340" s="57">
        <v>2116</v>
      </c>
      <c r="W340" s="58">
        <v>0.05</v>
      </c>
      <c r="X340" s="57">
        <v>2010.2</v>
      </c>
      <c r="Y340" s="57">
        <v>0</v>
      </c>
      <c r="Z340" s="58"/>
      <c r="AA340" s="57">
        <v>0</v>
      </c>
      <c r="AB340" s="57">
        <v>17086700</v>
      </c>
      <c r="AC340" s="53" t="str">
        <f t="shared" si="3908"/>
        <v>Registro Valido</v>
      </c>
      <c r="AD340" s="57">
        <f t="shared" ref="AD340" si="4012">IF(OR(ISERROR(VLOOKUP(CONCATENATE("ALI_",$C340,"_SEG_",$I340,"_PROV_",$D340),Catalogo_Precios,AD$8,FALSE)),L340=0),0,VLOOKUP(CONCATENATE("ALI_",$C340,"_SEG_",$I340,"_PROV_",$D340),Catalogo_Precios,AD$8,FALSE))</f>
        <v>2116</v>
      </c>
      <c r="AE340" s="57">
        <f t="shared" ref="AE340" si="4013">IF(OR(ISERROR(VLOOKUP(CONCATENATE("ALI_",$C340,"_SEG_",$I340,"_PROV_",$D340),Catalogo_Precios,AE$8,FALSE)),M340=0),0,VLOOKUP(CONCATENATE("ALI_",$C340,"_SEG_",$I340,"_PROV_",$D340),Catalogo_Precios,AE$8,FALSE))</f>
        <v>2116</v>
      </c>
      <c r="AF340" s="57">
        <f t="shared" ref="AF340" si="4014">IF(OR(ISERROR(VLOOKUP(CONCATENATE("ALI_",$C340,"_SEG_",$I340,"_PROV_",$D340),Catalogo_Precios,AF$8,FALSE)),N340=0),0,VLOOKUP(CONCATENATE("ALI_",$C340,"_SEG_",$I340,"_PROV_",$D340),Catalogo_Precios,AF$8,FALSE))</f>
        <v>2116</v>
      </c>
      <c r="AG340" s="57">
        <f t="shared" ref="AG340" si="4015">IF(OR(ISERROR(VLOOKUP(CONCATENATE("ALI_",$C340,"_SEG_",$I340,"_PROV_",$D340),Catalogo_Precios,AG$8,FALSE)),O340=0),0,VLOOKUP(CONCATENATE("ALI_",$C340,"_SEG_",$I340,"_PROV_",$D340),Catalogo_Precios,AG$8,FALSE))</f>
        <v>0</v>
      </c>
      <c r="AH340" s="57">
        <f t="shared" ref="AH340" si="4016">IF(OR(ISERROR(VLOOKUP(CONCATENATE("ALI_",$C340,"_SEG_",$I340,"_PROV_",$D340),Catalogo_Precios,AH$8,FALSE)),L340=0),0,VLOOKUP(CONCATENATE("ALI_",$C340,"_SEG_",$I340,"_PROV_",$D340),Catalogo_Precios,AH$8,FALSE))</f>
        <v>2116</v>
      </c>
      <c r="AI340" s="57">
        <f t="shared" ref="AI340" si="4017">IF(OR(ISERROR(VLOOKUP(CONCATENATE("ALI_",$C340,"_SEG_",$I340,"_PROV_",$D340),Catalogo_Precios,AI$8,FALSE)),M340=0),0,VLOOKUP(CONCATENATE("ALI_",$C340,"_SEG_",$I340,"_PROV_",$D340),Catalogo_Precios,AI$8,FALSE))</f>
        <v>2116</v>
      </c>
      <c r="AJ340" s="57">
        <f t="shared" ref="AJ340" si="4018">IF(OR(ISERROR(VLOOKUP(CONCATENATE("ALI_",$C340,"_SEG_",$I340,"_PROV_",$D340),Catalogo_Precios,AJ$8,FALSE)),N340=0),0,VLOOKUP(CONCATENATE("ALI_",$C340,"_SEG_",$I340,"_PROV_",$D340),Catalogo_Precios,AJ$8,FALSE))</f>
        <v>2116</v>
      </c>
      <c r="AK340" s="57">
        <f t="shared" ref="AK340" si="4019">IF(OR(ISERROR(VLOOKUP(CONCATENATE("ALI_",$C340,"_SEG_",$I340,"_PROV_",$D340),Catalogo_Precios,AK$8,FALSE)),O340=0),0,VLOOKUP(CONCATENATE("ALI_",$C340,"_SEG_",$I340,"_PROV_",$D340),Catalogo_Precios,AK$8,FALSE))</f>
        <v>0</v>
      </c>
      <c r="AL340" s="53"/>
      <c r="AM340" s="59" t="str">
        <f t="shared" si="3917"/>
        <v>ALI_71_SEG_2</v>
      </c>
      <c r="AN340" s="59" t="str">
        <f t="shared" si="3918"/>
        <v>ALI_71_SEG_2_VAL_17086700</v>
      </c>
      <c r="AO340" s="60">
        <f t="shared" ref="AO340" si="4020">IF(OR(AB340="",AB340=0),0,COUNTIF(Codificacion,AM340))</f>
        <v>4</v>
      </c>
      <c r="AP340" s="61">
        <f t="array" ref="AP340">MIN(IF(Codificacion=AM340,Total_Cotizacion,""))</f>
        <v>14388800</v>
      </c>
      <c r="AQ340" s="62" t="b">
        <f t="shared" si="3920"/>
        <v>0</v>
      </c>
      <c r="AR340" s="51" t="str">
        <f t="shared" ref="AR340" si="4021">IF(COUNTIF(Codificacion2,CONCATENATE(AM340,"_VAL_",AB340))&gt;1,"Empate","")</f>
        <v/>
      </c>
      <c r="AS340" s="63" t="str">
        <f t="shared" si="3459"/>
        <v/>
      </c>
      <c r="AT340" s="59" t="str">
        <f t="shared" si="3922"/>
        <v>ALI_71_SEG_2_</v>
      </c>
      <c r="AU340" s="63">
        <f t="shared" ref="AU340" si="4022">IF(AND(COUNTIF(Codificacion3,AT340)&lt;AO340),1,COUNTIF(Codificacion3,AT340))</f>
        <v>1</v>
      </c>
      <c r="AV340" s="62" t="str">
        <f t="shared" si="3924"/>
        <v>No Seleccionada</v>
      </c>
      <c r="AW340" s="53"/>
      <c r="AX340" s="51" t="str">
        <f t="shared" si="3925"/>
        <v>ALI_71_SEG_2FALSO</v>
      </c>
      <c r="AY340" s="51">
        <f t="shared" si="3906"/>
        <v>3</v>
      </c>
      <c r="AZ340" s="64" t="b">
        <f t="shared" si="3926"/>
        <v>0</v>
      </c>
    </row>
    <row r="341" spans="1:52" x14ac:dyDescent="0.2">
      <c r="A341" s="50" t="b">
        <f t="shared" si="3881"/>
        <v>0</v>
      </c>
      <c r="B341" s="51" t="s">
        <v>54</v>
      </c>
      <c r="C341" s="52">
        <v>71</v>
      </c>
      <c r="D341" s="52">
        <f t="shared" ref="D341" si="4023">IF(ISERROR(VLOOKUP(E341,Proveedores,2,FALSE)),"",VLOOKUP(E341,Proveedores,2,FALSE))</f>
        <v>2087</v>
      </c>
      <c r="E341" s="53" t="s">
        <v>55</v>
      </c>
      <c r="F341" s="54">
        <v>634</v>
      </c>
      <c r="G341" s="53" t="s">
        <v>61</v>
      </c>
      <c r="H341" s="53" t="s">
        <v>84</v>
      </c>
      <c r="I341" s="52">
        <v>3</v>
      </c>
      <c r="J341" s="53" t="s">
        <v>58</v>
      </c>
      <c r="K341" s="55">
        <v>44835</v>
      </c>
      <c r="L341" s="56">
        <v>5199</v>
      </c>
      <c r="M341" s="56">
        <v>1300</v>
      </c>
      <c r="N341" s="56">
        <v>1950</v>
      </c>
      <c r="O341" s="56">
        <v>0</v>
      </c>
      <c r="P341" s="57">
        <v>2116</v>
      </c>
      <c r="Q341" s="58">
        <v>0.05</v>
      </c>
      <c r="R341" s="57">
        <v>2010.2</v>
      </c>
      <c r="S341" s="57">
        <v>2116</v>
      </c>
      <c r="T341" s="58">
        <v>0.05</v>
      </c>
      <c r="U341" s="57">
        <v>2010.2</v>
      </c>
      <c r="V341" s="57">
        <v>2116</v>
      </c>
      <c r="W341" s="58">
        <v>0.05</v>
      </c>
      <c r="X341" s="57">
        <v>2010.2</v>
      </c>
      <c r="Y341" s="57">
        <v>0</v>
      </c>
      <c r="Z341" s="58"/>
      <c r="AA341" s="57">
        <v>0</v>
      </c>
      <c r="AB341" s="57">
        <v>16984179.800000001</v>
      </c>
      <c r="AC341" s="53" t="str">
        <f t="shared" si="3908"/>
        <v>Registro Valido</v>
      </c>
      <c r="AD341" s="57">
        <f t="shared" ref="AD341" si="4024">IF(OR(ISERROR(VLOOKUP(CONCATENATE("ALI_",$C341,"_SEG_",$I341,"_PROV_",$D341),Catalogo_Precios,AD$8,FALSE)),L341=0),0,VLOOKUP(CONCATENATE("ALI_",$C341,"_SEG_",$I341,"_PROV_",$D341),Catalogo_Precios,AD$8,FALSE))</f>
        <v>2116</v>
      </c>
      <c r="AE341" s="57">
        <f t="shared" ref="AE341" si="4025">IF(OR(ISERROR(VLOOKUP(CONCATENATE("ALI_",$C341,"_SEG_",$I341,"_PROV_",$D341),Catalogo_Precios,AE$8,FALSE)),M341=0),0,VLOOKUP(CONCATENATE("ALI_",$C341,"_SEG_",$I341,"_PROV_",$D341),Catalogo_Precios,AE$8,FALSE))</f>
        <v>2116</v>
      </c>
      <c r="AF341" s="57">
        <f t="shared" ref="AF341" si="4026">IF(OR(ISERROR(VLOOKUP(CONCATENATE("ALI_",$C341,"_SEG_",$I341,"_PROV_",$D341),Catalogo_Precios,AF$8,FALSE)),N341=0),0,VLOOKUP(CONCATENATE("ALI_",$C341,"_SEG_",$I341,"_PROV_",$D341),Catalogo_Precios,AF$8,FALSE))</f>
        <v>2116</v>
      </c>
      <c r="AG341" s="57">
        <f t="shared" ref="AG341" si="4027">IF(OR(ISERROR(VLOOKUP(CONCATENATE("ALI_",$C341,"_SEG_",$I341,"_PROV_",$D341),Catalogo_Precios,AG$8,FALSE)),O341=0),0,VLOOKUP(CONCATENATE("ALI_",$C341,"_SEG_",$I341,"_PROV_",$D341),Catalogo_Precios,AG$8,FALSE))</f>
        <v>0</v>
      </c>
      <c r="AH341" s="57">
        <f t="shared" ref="AH341" si="4028">IF(OR(ISERROR(VLOOKUP(CONCATENATE("ALI_",$C341,"_SEG_",$I341,"_PROV_",$D341),Catalogo_Precios,AH$8,FALSE)),L341=0),0,VLOOKUP(CONCATENATE("ALI_",$C341,"_SEG_",$I341,"_PROV_",$D341),Catalogo_Precios,AH$8,FALSE))</f>
        <v>2116</v>
      </c>
      <c r="AI341" s="57">
        <f t="shared" ref="AI341" si="4029">IF(OR(ISERROR(VLOOKUP(CONCATENATE("ALI_",$C341,"_SEG_",$I341,"_PROV_",$D341),Catalogo_Precios,AI$8,FALSE)),M341=0),0,VLOOKUP(CONCATENATE("ALI_",$C341,"_SEG_",$I341,"_PROV_",$D341),Catalogo_Precios,AI$8,FALSE))</f>
        <v>2116</v>
      </c>
      <c r="AJ341" s="57">
        <f t="shared" ref="AJ341" si="4030">IF(OR(ISERROR(VLOOKUP(CONCATENATE("ALI_",$C341,"_SEG_",$I341,"_PROV_",$D341),Catalogo_Precios,AJ$8,FALSE)),N341=0),0,VLOOKUP(CONCATENATE("ALI_",$C341,"_SEG_",$I341,"_PROV_",$D341),Catalogo_Precios,AJ$8,FALSE))</f>
        <v>2116</v>
      </c>
      <c r="AK341" s="57">
        <f t="shared" ref="AK341" si="4031">IF(OR(ISERROR(VLOOKUP(CONCATENATE("ALI_",$C341,"_SEG_",$I341,"_PROV_",$D341),Catalogo_Precios,AK$8,FALSE)),O341=0),0,VLOOKUP(CONCATENATE("ALI_",$C341,"_SEG_",$I341,"_PROV_",$D341),Catalogo_Precios,AK$8,FALSE))</f>
        <v>0</v>
      </c>
      <c r="AL341" s="53"/>
      <c r="AM341" s="59" t="str">
        <f t="shared" si="3917"/>
        <v>ALI_71_SEG_3</v>
      </c>
      <c r="AN341" s="59" t="str">
        <f t="shared" si="3918"/>
        <v>ALI_71_SEG_3_VAL_16984179.8</v>
      </c>
      <c r="AO341" s="60">
        <f t="shared" ref="AO341" si="4032">IF(OR(AB341="",AB341=0),0,COUNTIF(Codificacion,AM341))</f>
        <v>4</v>
      </c>
      <c r="AP341" s="61">
        <f t="array" ref="AP341">MIN(IF(Codificacion=AM341,Total_Cotizacion,""))</f>
        <v>14302467.199999999</v>
      </c>
      <c r="AQ341" s="62" t="b">
        <f t="shared" si="3920"/>
        <v>0</v>
      </c>
      <c r="AR341" s="51" t="str">
        <f t="shared" ref="AR341" si="4033">IF(COUNTIF(Codificacion2,CONCATENATE(AM341,"_VAL_",AB341))&gt;1,"Empate","")</f>
        <v/>
      </c>
      <c r="AS341" s="63" t="str">
        <f t="shared" si="3459"/>
        <v/>
      </c>
      <c r="AT341" s="59" t="str">
        <f t="shared" si="3922"/>
        <v>ALI_71_SEG_3_</v>
      </c>
      <c r="AU341" s="63">
        <f t="shared" ref="AU341" si="4034">IF(AND(COUNTIF(Codificacion3,AT341)&lt;AO341),1,COUNTIF(Codificacion3,AT341))</f>
        <v>1</v>
      </c>
      <c r="AV341" s="62" t="str">
        <f t="shared" si="3924"/>
        <v>No Seleccionada</v>
      </c>
      <c r="AW341" s="53"/>
      <c r="AX341" s="51" t="str">
        <f t="shared" si="3925"/>
        <v>ALI_71_SEG_3FALSO</v>
      </c>
      <c r="AY341" s="51">
        <f t="shared" si="3906"/>
        <v>3</v>
      </c>
      <c r="AZ341" s="64" t="b">
        <f t="shared" si="3926"/>
        <v>0</v>
      </c>
    </row>
    <row r="342" spans="1:52" x14ac:dyDescent="0.2">
      <c r="A342" s="50" t="b">
        <f t="shared" si="3881"/>
        <v>0</v>
      </c>
      <c r="B342" s="51" t="s">
        <v>54</v>
      </c>
      <c r="C342" s="52">
        <v>71</v>
      </c>
      <c r="D342" s="52">
        <f t="shared" ref="D342" si="4035">IF(ISERROR(VLOOKUP(E342,Proveedores,2,FALSE)),"",VLOOKUP(E342,Proveedores,2,FALSE))</f>
        <v>2087</v>
      </c>
      <c r="E342" s="53" t="s">
        <v>55</v>
      </c>
      <c r="F342" s="54">
        <v>635</v>
      </c>
      <c r="G342" s="53" t="s">
        <v>61</v>
      </c>
      <c r="H342" s="53" t="s">
        <v>84</v>
      </c>
      <c r="I342" s="52">
        <v>4</v>
      </c>
      <c r="J342" s="53" t="s">
        <v>58</v>
      </c>
      <c r="K342" s="55">
        <v>44835</v>
      </c>
      <c r="L342" s="56">
        <v>5540</v>
      </c>
      <c r="M342" s="56">
        <v>1385</v>
      </c>
      <c r="N342" s="56">
        <v>2078</v>
      </c>
      <c r="O342" s="56">
        <v>0</v>
      </c>
      <c r="P342" s="57">
        <v>2116</v>
      </c>
      <c r="Q342" s="58">
        <v>0.05</v>
      </c>
      <c r="R342" s="57">
        <v>2010.2</v>
      </c>
      <c r="S342" s="57">
        <v>2116</v>
      </c>
      <c r="T342" s="58">
        <v>0.05</v>
      </c>
      <c r="U342" s="57">
        <v>2010.2</v>
      </c>
      <c r="V342" s="57">
        <v>2116</v>
      </c>
      <c r="W342" s="58">
        <v>0.05</v>
      </c>
      <c r="X342" s="57">
        <v>2010.2</v>
      </c>
      <c r="Y342" s="57">
        <v>0</v>
      </c>
      <c r="Z342" s="58"/>
      <c r="AA342" s="57">
        <v>0</v>
      </c>
      <c r="AB342" s="57">
        <v>18097830.600000001</v>
      </c>
      <c r="AC342" s="53" t="str">
        <f t="shared" si="3908"/>
        <v>Registro Valido</v>
      </c>
      <c r="AD342" s="57">
        <f t="shared" ref="AD342" si="4036">IF(OR(ISERROR(VLOOKUP(CONCATENATE("ALI_",$C342,"_SEG_",$I342,"_PROV_",$D342),Catalogo_Precios,AD$8,FALSE)),L342=0),0,VLOOKUP(CONCATENATE("ALI_",$C342,"_SEG_",$I342,"_PROV_",$D342),Catalogo_Precios,AD$8,FALSE))</f>
        <v>2116</v>
      </c>
      <c r="AE342" s="57">
        <f t="shared" ref="AE342" si="4037">IF(OR(ISERROR(VLOOKUP(CONCATENATE("ALI_",$C342,"_SEG_",$I342,"_PROV_",$D342),Catalogo_Precios,AE$8,FALSE)),M342=0),0,VLOOKUP(CONCATENATE("ALI_",$C342,"_SEG_",$I342,"_PROV_",$D342),Catalogo_Precios,AE$8,FALSE))</f>
        <v>2116</v>
      </c>
      <c r="AF342" s="57">
        <f t="shared" ref="AF342" si="4038">IF(OR(ISERROR(VLOOKUP(CONCATENATE("ALI_",$C342,"_SEG_",$I342,"_PROV_",$D342),Catalogo_Precios,AF$8,FALSE)),N342=0),0,VLOOKUP(CONCATENATE("ALI_",$C342,"_SEG_",$I342,"_PROV_",$D342),Catalogo_Precios,AF$8,FALSE))</f>
        <v>2116</v>
      </c>
      <c r="AG342" s="57">
        <f t="shared" ref="AG342" si="4039">IF(OR(ISERROR(VLOOKUP(CONCATENATE("ALI_",$C342,"_SEG_",$I342,"_PROV_",$D342),Catalogo_Precios,AG$8,FALSE)),O342=0),0,VLOOKUP(CONCATENATE("ALI_",$C342,"_SEG_",$I342,"_PROV_",$D342),Catalogo_Precios,AG$8,FALSE))</f>
        <v>0</v>
      </c>
      <c r="AH342" s="57">
        <f t="shared" ref="AH342" si="4040">IF(OR(ISERROR(VLOOKUP(CONCATENATE("ALI_",$C342,"_SEG_",$I342,"_PROV_",$D342),Catalogo_Precios,AH$8,FALSE)),L342=0),0,VLOOKUP(CONCATENATE("ALI_",$C342,"_SEG_",$I342,"_PROV_",$D342),Catalogo_Precios,AH$8,FALSE))</f>
        <v>2116</v>
      </c>
      <c r="AI342" s="57">
        <f t="shared" ref="AI342" si="4041">IF(OR(ISERROR(VLOOKUP(CONCATENATE("ALI_",$C342,"_SEG_",$I342,"_PROV_",$D342),Catalogo_Precios,AI$8,FALSE)),M342=0),0,VLOOKUP(CONCATENATE("ALI_",$C342,"_SEG_",$I342,"_PROV_",$D342),Catalogo_Precios,AI$8,FALSE))</f>
        <v>2116</v>
      </c>
      <c r="AJ342" s="57">
        <f t="shared" ref="AJ342" si="4042">IF(OR(ISERROR(VLOOKUP(CONCATENATE("ALI_",$C342,"_SEG_",$I342,"_PROV_",$D342),Catalogo_Precios,AJ$8,FALSE)),N342=0),0,VLOOKUP(CONCATENATE("ALI_",$C342,"_SEG_",$I342,"_PROV_",$D342),Catalogo_Precios,AJ$8,FALSE))</f>
        <v>2116</v>
      </c>
      <c r="AK342" s="57">
        <f t="shared" ref="AK342" si="4043">IF(OR(ISERROR(VLOOKUP(CONCATENATE("ALI_",$C342,"_SEG_",$I342,"_PROV_",$D342),Catalogo_Precios,AK$8,FALSE)),O342=0),0,VLOOKUP(CONCATENATE("ALI_",$C342,"_SEG_",$I342,"_PROV_",$D342),Catalogo_Precios,AK$8,FALSE))</f>
        <v>0</v>
      </c>
      <c r="AL342" s="53"/>
      <c r="AM342" s="59" t="str">
        <f t="shared" si="3917"/>
        <v>ALI_71_SEG_4</v>
      </c>
      <c r="AN342" s="59" t="str">
        <f t="shared" si="3918"/>
        <v>ALI_71_SEG_4_VAL_18097830.6</v>
      </c>
      <c r="AO342" s="60">
        <f t="shared" ref="AO342" si="4044">IF(OR(AB342="",AB342=0),0,COUNTIF(Codificacion,AM342))</f>
        <v>4</v>
      </c>
      <c r="AP342" s="61">
        <f t="array" ref="AP342">MIN(IF(Codificacion=AM342,Total_Cotizacion,""))</f>
        <v>15240278.4</v>
      </c>
      <c r="AQ342" s="62" t="b">
        <f t="shared" si="3920"/>
        <v>0</v>
      </c>
      <c r="AR342" s="51" t="str">
        <f t="shared" ref="AR342" si="4045">IF(COUNTIF(Codificacion2,CONCATENATE(AM342,"_VAL_",AB342))&gt;1,"Empate","")</f>
        <v/>
      </c>
      <c r="AS342" s="63" t="str">
        <f t="shared" si="3459"/>
        <v/>
      </c>
      <c r="AT342" s="59" t="str">
        <f t="shared" si="3922"/>
        <v>ALI_71_SEG_4_</v>
      </c>
      <c r="AU342" s="63">
        <f t="shared" ref="AU342" si="4046">IF(AND(COUNTIF(Codificacion3,AT342)&lt;AO342),1,COUNTIF(Codificacion3,AT342))</f>
        <v>1</v>
      </c>
      <c r="AV342" s="62" t="str">
        <f t="shared" si="3924"/>
        <v>No Seleccionada</v>
      </c>
      <c r="AW342" s="53"/>
      <c r="AX342" s="51" t="str">
        <f t="shared" si="3925"/>
        <v>ALI_71_SEG_4FALSO</v>
      </c>
      <c r="AY342" s="51">
        <f t="shared" si="3906"/>
        <v>3</v>
      </c>
      <c r="AZ342" s="64" t="b">
        <f t="shared" si="3926"/>
        <v>0</v>
      </c>
    </row>
    <row r="343" spans="1:52" x14ac:dyDescent="0.2">
      <c r="A343" s="50" t="b">
        <f t="shared" si="3881"/>
        <v>0</v>
      </c>
      <c r="B343" s="51" t="s">
        <v>54</v>
      </c>
      <c r="C343" s="52">
        <v>71</v>
      </c>
      <c r="D343" s="52">
        <f t="shared" ref="D343" si="4047">IF(ISERROR(VLOOKUP(E343,Proveedores,2,FALSE)),"",VLOOKUP(E343,Proveedores,2,FALSE))</f>
        <v>2087</v>
      </c>
      <c r="E343" s="53" t="s">
        <v>55</v>
      </c>
      <c r="F343" s="54">
        <v>636</v>
      </c>
      <c r="G343" s="53" t="s">
        <v>61</v>
      </c>
      <c r="H343" s="53" t="s">
        <v>84</v>
      </c>
      <c r="I343" s="52">
        <v>5</v>
      </c>
      <c r="J343" s="53" t="s">
        <v>58</v>
      </c>
      <c r="K343" s="55">
        <v>44835</v>
      </c>
      <c r="L343" s="56">
        <v>5150</v>
      </c>
      <c r="M343" s="56">
        <v>1287</v>
      </c>
      <c r="N343" s="56">
        <v>1931</v>
      </c>
      <c r="O343" s="56">
        <v>0</v>
      </c>
      <c r="P343" s="57">
        <v>2116</v>
      </c>
      <c r="Q343" s="58">
        <v>0.05</v>
      </c>
      <c r="R343" s="57">
        <v>2010.2</v>
      </c>
      <c r="S343" s="57">
        <v>2116</v>
      </c>
      <c r="T343" s="58">
        <v>0.05</v>
      </c>
      <c r="U343" s="57">
        <v>2010.2</v>
      </c>
      <c r="V343" s="57">
        <v>2116</v>
      </c>
      <c r="W343" s="58">
        <v>0.05</v>
      </c>
      <c r="X343" s="57">
        <v>2010.2</v>
      </c>
      <c r="Y343" s="57">
        <v>0</v>
      </c>
      <c r="Z343" s="58"/>
      <c r="AA343" s="57">
        <v>0</v>
      </c>
      <c r="AB343" s="57">
        <v>16821353.600000001</v>
      </c>
      <c r="AC343" s="53" t="str">
        <f t="shared" si="3908"/>
        <v>Registro Valido</v>
      </c>
      <c r="AD343" s="57">
        <f t="shared" ref="AD343" si="4048">IF(OR(ISERROR(VLOOKUP(CONCATENATE("ALI_",$C343,"_SEG_",$I343,"_PROV_",$D343),Catalogo_Precios,AD$8,FALSE)),L343=0),0,VLOOKUP(CONCATENATE("ALI_",$C343,"_SEG_",$I343,"_PROV_",$D343),Catalogo_Precios,AD$8,FALSE))</f>
        <v>2116</v>
      </c>
      <c r="AE343" s="57">
        <f t="shared" ref="AE343" si="4049">IF(OR(ISERROR(VLOOKUP(CONCATENATE("ALI_",$C343,"_SEG_",$I343,"_PROV_",$D343),Catalogo_Precios,AE$8,FALSE)),M343=0),0,VLOOKUP(CONCATENATE("ALI_",$C343,"_SEG_",$I343,"_PROV_",$D343),Catalogo_Precios,AE$8,FALSE))</f>
        <v>2116</v>
      </c>
      <c r="AF343" s="57">
        <f t="shared" ref="AF343" si="4050">IF(OR(ISERROR(VLOOKUP(CONCATENATE("ALI_",$C343,"_SEG_",$I343,"_PROV_",$D343),Catalogo_Precios,AF$8,FALSE)),N343=0),0,VLOOKUP(CONCATENATE("ALI_",$C343,"_SEG_",$I343,"_PROV_",$D343),Catalogo_Precios,AF$8,FALSE))</f>
        <v>2116</v>
      </c>
      <c r="AG343" s="57">
        <f t="shared" ref="AG343" si="4051">IF(OR(ISERROR(VLOOKUP(CONCATENATE("ALI_",$C343,"_SEG_",$I343,"_PROV_",$D343),Catalogo_Precios,AG$8,FALSE)),O343=0),0,VLOOKUP(CONCATENATE("ALI_",$C343,"_SEG_",$I343,"_PROV_",$D343),Catalogo_Precios,AG$8,FALSE))</f>
        <v>0</v>
      </c>
      <c r="AH343" s="57">
        <f t="shared" ref="AH343" si="4052">IF(OR(ISERROR(VLOOKUP(CONCATENATE("ALI_",$C343,"_SEG_",$I343,"_PROV_",$D343),Catalogo_Precios,AH$8,FALSE)),L343=0),0,VLOOKUP(CONCATENATE("ALI_",$C343,"_SEG_",$I343,"_PROV_",$D343),Catalogo_Precios,AH$8,FALSE))</f>
        <v>2116</v>
      </c>
      <c r="AI343" s="57">
        <f t="shared" ref="AI343" si="4053">IF(OR(ISERROR(VLOOKUP(CONCATENATE("ALI_",$C343,"_SEG_",$I343,"_PROV_",$D343),Catalogo_Precios,AI$8,FALSE)),M343=0),0,VLOOKUP(CONCATENATE("ALI_",$C343,"_SEG_",$I343,"_PROV_",$D343),Catalogo_Precios,AI$8,FALSE))</f>
        <v>2116</v>
      </c>
      <c r="AJ343" s="57">
        <f t="shared" ref="AJ343" si="4054">IF(OR(ISERROR(VLOOKUP(CONCATENATE("ALI_",$C343,"_SEG_",$I343,"_PROV_",$D343),Catalogo_Precios,AJ$8,FALSE)),N343=0),0,VLOOKUP(CONCATENATE("ALI_",$C343,"_SEG_",$I343,"_PROV_",$D343),Catalogo_Precios,AJ$8,FALSE))</f>
        <v>2116</v>
      </c>
      <c r="AK343" s="57">
        <f t="shared" ref="AK343" si="4055">IF(OR(ISERROR(VLOOKUP(CONCATENATE("ALI_",$C343,"_SEG_",$I343,"_PROV_",$D343),Catalogo_Precios,AK$8,FALSE)),O343=0),0,VLOOKUP(CONCATENATE("ALI_",$C343,"_SEG_",$I343,"_PROV_",$D343),Catalogo_Precios,AK$8,FALSE))</f>
        <v>0</v>
      </c>
      <c r="AL343" s="53"/>
      <c r="AM343" s="59" t="str">
        <f t="shared" si="3917"/>
        <v>ALI_71_SEG_5</v>
      </c>
      <c r="AN343" s="59" t="str">
        <f t="shared" si="3918"/>
        <v>ALI_71_SEG_5_VAL_16821353.6</v>
      </c>
      <c r="AO343" s="60">
        <f t="shared" ref="AO343" si="4056">IF(OR(AB343="",AB343=0),0,COUNTIF(Codificacion,AM343))</f>
        <v>4</v>
      </c>
      <c r="AP343" s="61">
        <f t="array" ref="AP343">MIN(IF(Codificacion=AM343,Total_Cotizacion,""))</f>
        <v>14165350.399999999</v>
      </c>
      <c r="AQ343" s="62" t="b">
        <f t="shared" si="3920"/>
        <v>0</v>
      </c>
      <c r="AR343" s="51" t="str">
        <f t="shared" ref="AR343" si="4057">IF(COUNTIF(Codificacion2,CONCATENATE(AM343,"_VAL_",AB343))&gt;1,"Empate","")</f>
        <v/>
      </c>
      <c r="AS343" s="63" t="str">
        <f t="shared" si="3459"/>
        <v/>
      </c>
      <c r="AT343" s="59" t="str">
        <f t="shared" si="3922"/>
        <v>ALI_71_SEG_5_</v>
      </c>
      <c r="AU343" s="63">
        <f t="shared" ref="AU343" si="4058">IF(AND(COUNTIF(Codificacion3,AT343)&lt;AO343),1,COUNTIF(Codificacion3,AT343))</f>
        <v>1</v>
      </c>
      <c r="AV343" s="62" t="str">
        <f t="shared" si="3924"/>
        <v>No Seleccionada</v>
      </c>
      <c r="AW343" s="53"/>
      <c r="AX343" s="51" t="str">
        <f t="shared" si="3925"/>
        <v>ALI_71_SEG_5FALSO</v>
      </c>
      <c r="AY343" s="51">
        <f t="shared" si="3906"/>
        <v>3</v>
      </c>
      <c r="AZ343" s="64" t="b">
        <f t="shared" si="3926"/>
        <v>0</v>
      </c>
    </row>
    <row r="344" spans="1:52" x14ac:dyDescent="0.2">
      <c r="A344" s="50" t="b">
        <f t="shared" si="3881"/>
        <v>0</v>
      </c>
      <c r="B344" s="51" t="s">
        <v>54</v>
      </c>
      <c r="C344" s="52">
        <v>71</v>
      </c>
      <c r="D344" s="52">
        <f t="shared" ref="D344" si="4059">IF(ISERROR(VLOOKUP(E344,Proveedores,2,FALSE)),"",VLOOKUP(E344,Proveedores,2,FALSE))</f>
        <v>2087</v>
      </c>
      <c r="E344" s="53" t="s">
        <v>55</v>
      </c>
      <c r="F344" s="54">
        <v>637</v>
      </c>
      <c r="G344" s="53" t="s">
        <v>61</v>
      </c>
      <c r="H344" s="53" t="s">
        <v>84</v>
      </c>
      <c r="I344" s="52">
        <v>6</v>
      </c>
      <c r="J344" s="53" t="s">
        <v>58</v>
      </c>
      <c r="K344" s="55">
        <v>44835</v>
      </c>
      <c r="L344" s="56">
        <v>5574</v>
      </c>
      <c r="M344" s="56">
        <v>1394</v>
      </c>
      <c r="N344" s="56">
        <v>2090</v>
      </c>
      <c r="O344" s="56">
        <v>0</v>
      </c>
      <c r="P344" s="57">
        <v>2116</v>
      </c>
      <c r="Q344" s="58">
        <v>0.03</v>
      </c>
      <c r="R344" s="57">
        <v>2052.52</v>
      </c>
      <c r="S344" s="57">
        <v>2116</v>
      </c>
      <c r="T344" s="58">
        <v>0.03</v>
      </c>
      <c r="U344" s="57">
        <v>2052.52</v>
      </c>
      <c r="V344" s="57">
        <v>2116</v>
      </c>
      <c r="W344" s="58">
        <v>0.03</v>
      </c>
      <c r="X344" s="57">
        <v>2052.52</v>
      </c>
      <c r="Y344" s="57">
        <v>0</v>
      </c>
      <c r="Z344" s="58"/>
      <c r="AA344" s="57">
        <v>0</v>
      </c>
      <c r="AB344" s="57">
        <v>18591726.16</v>
      </c>
      <c r="AC344" s="53" t="str">
        <f t="shared" si="3908"/>
        <v>Registro Valido</v>
      </c>
      <c r="AD344" s="57">
        <f t="shared" ref="AD344" si="4060">IF(OR(ISERROR(VLOOKUP(CONCATENATE("ALI_",$C344,"_SEG_",$I344,"_PROV_",$D344),Catalogo_Precios,AD$8,FALSE)),L344=0),0,VLOOKUP(CONCATENATE("ALI_",$C344,"_SEG_",$I344,"_PROV_",$D344),Catalogo_Precios,AD$8,FALSE))</f>
        <v>2116</v>
      </c>
      <c r="AE344" s="57">
        <f t="shared" ref="AE344" si="4061">IF(OR(ISERROR(VLOOKUP(CONCATENATE("ALI_",$C344,"_SEG_",$I344,"_PROV_",$D344),Catalogo_Precios,AE$8,FALSE)),M344=0),0,VLOOKUP(CONCATENATE("ALI_",$C344,"_SEG_",$I344,"_PROV_",$D344),Catalogo_Precios,AE$8,FALSE))</f>
        <v>2116</v>
      </c>
      <c r="AF344" s="57">
        <f t="shared" ref="AF344" si="4062">IF(OR(ISERROR(VLOOKUP(CONCATENATE("ALI_",$C344,"_SEG_",$I344,"_PROV_",$D344),Catalogo_Precios,AF$8,FALSE)),N344=0),0,VLOOKUP(CONCATENATE("ALI_",$C344,"_SEG_",$I344,"_PROV_",$D344),Catalogo_Precios,AF$8,FALSE))</f>
        <v>2116</v>
      </c>
      <c r="AG344" s="57">
        <f t="shared" ref="AG344" si="4063">IF(OR(ISERROR(VLOOKUP(CONCATENATE("ALI_",$C344,"_SEG_",$I344,"_PROV_",$D344),Catalogo_Precios,AG$8,FALSE)),O344=0),0,VLOOKUP(CONCATENATE("ALI_",$C344,"_SEG_",$I344,"_PROV_",$D344),Catalogo_Precios,AG$8,FALSE))</f>
        <v>0</v>
      </c>
      <c r="AH344" s="57">
        <f t="shared" ref="AH344" si="4064">IF(OR(ISERROR(VLOOKUP(CONCATENATE("ALI_",$C344,"_SEG_",$I344,"_PROV_",$D344),Catalogo_Precios,AH$8,FALSE)),L344=0),0,VLOOKUP(CONCATENATE("ALI_",$C344,"_SEG_",$I344,"_PROV_",$D344),Catalogo_Precios,AH$8,FALSE))</f>
        <v>2116</v>
      </c>
      <c r="AI344" s="57">
        <f t="shared" ref="AI344" si="4065">IF(OR(ISERROR(VLOOKUP(CONCATENATE("ALI_",$C344,"_SEG_",$I344,"_PROV_",$D344),Catalogo_Precios,AI$8,FALSE)),M344=0),0,VLOOKUP(CONCATENATE("ALI_",$C344,"_SEG_",$I344,"_PROV_",$D344),Catalogo_Precios,AI$8,FALSE))</f>
        <v>2116</v>
      </c>
      <c r="AJ344" s="57">
        <f t="shared" ref="AJ344" si="4066">IF(OR(ISERROR(VLOOKUP(CONCATENATE("ALI_",$C344,"_SEG_",$I344,"_PROV_",$D344),Catalogo_Precios,AJ$8,FALSE)),N344=0),0,VLOOKUP(CONCATENATE("ALI_",$C344,"_SEG_",$I344,"_PROV_",$D344),Catalogo_Precios,AJ$8,FALSE))</f>
        <v>2116</v>
      </c>
      <c r="AK344" s="57">
        <f t="shared" ref="AK344" si="4067">IF(OR(ISERROR(VLOOKUP(CONCATENATE("ALI_",$C344,"_SEG_",$I344,"_PROV_",$D344),Catalogo_Precios,AK$8,FALSE)),O344=0),0,VLOOKUP(CONCATENATE("ALI_",$C344,"_SEG_",$I344,"_PROV_",$D344),Catalogo_Precios,AK$8,FALSE))</f>
        <v>0</v>
      </c>
      <c r="AL344" s="53"/>
      <c r="AM344" s="59" t="str">
        <f t="shared" si="3917"/>
        <v>ALI_71_SEG_6</v>
      </c>
      <c r="AN344" s="59" t="str">
        <f t="shared" si="3918"/>
        <v>ALI_71_SEG_6_VAL_18591726.16</v>
      </c>
      <c r="AO344" s="60">
        <f t="shared" ref="AO344" si="4068">IF(OR(AB344="",AB344=0),0,COUNTIF(Codificacion,AM344))</f>
        <v>4</v>
      </c>
      <c r="AP344" s="61">
        <f t="array" ref="AP344">MIN(IF(Codificacion=AM344,Total_Cotizacion,""))</f>
        <v>15333382.399999999</v>
      </c>
      <c r="AQ344" s="62" t="b">
        <f t="shared" si="3920"/>
        <v>0</v>
      </c>
      <c r="AR344" s="51" t="str">
        <f t="shared" ref="AR344" si="4069">IF(COUNTIF(Codificacion2,CONCATENATE(AM344,"_VAL_",AB344))&gt;1,"Empate","")</f>
        <v/>
      </c>
      <c r="AS344" s="63" t="str">
        <f t="shared" si="3459"/>
        <v/>
      </c>
      <c r="AT344" s="59" t="str">
        <f t="shared" si="3922"/>
        <v>ALI_71_SEG_6_</v>
      </c>
      <c r="AU344" s="63">
        <f t="shared" ref="AU344" si="4070">IF(AND(COUNTIF(Codificacion3,AT344)&lt;AO344),1,COUNTIF(Codificacion3,AT344))</f>
        <v>1</v>
      </c>
      <c r="AV344" s="62" t="str">
        <f t="shared" si="3924"/>
        <v>No Seleccionada</v>
      </c>
      <c r="AW344" s="53"/>
      <c r="AX344" s="51" t="str">
        <f t="shared" si="3925"/>
        <v>ALI_71_SEG_6FALSO</v>
      </c>
      <c r="AY344" s="51">
        <f t="shared" si="3906"/>
        <v>3</v>
      </c>
      <c r="AZ344" s="64" t="b">
        <f t="shared" si="3926"/>
        <v>0</v>
      </c>
    </row>
    <row r="345" spans="1:52" x14ac:dyDescent="0.2">
      <c r="A345" s="50" t="b">
        <f t="shared" si="3881"/>
        <v>0</v>
      </c>
      <c r="B345" s="51" t="s">
        <v>54</v>
      </c>
      <c r="C345" s="52">
        <v>71</v>
      </c>
      <c r="D345" s="52">
        <f t="shared" ref="D345" si="4071">IF(ISERROR(VLOOKUP(E345,Proveedores,2,FALSE)),"",VLOOKUP(E345,Proveedores,2,FALSE))</f>
        <v>2087</v>
      </c>
      <c r="E345" s="53" t="s">
        <v>55</v>
      </c>
      <c r="F345" s="54">
        <v>638</v>
      </c>
      <c r="G345" s="53" t="s">
        <v>61</v>
      </c>
      <c r="H345" s="53" t="s">
        <v>84</v>
      </c>
      <c r="I345" s="52">
        <v>7</v>
      </c>
      <c r="J345" s="53" t="s">
        <v>58</v>
      </c>
      <c r="K345" s="55">
        <v>44835</v>
      </c>
      <c r="L345" s="56">
        <v>5692</v>
      </c>
      <c r="M345" s="56">
        <v>1423</v>
      </c>
      <c r="N345" s="56">
        <v>2135</v>
      </c>
      <c r="O345" s="56">
        <v>0</v>
      </c>
      <c r="P345" s="57">
        <v>2116</v>
      </c>
      <c r="Q345" s="58">
        <v>0.03</v>
      </c>
      <c r="R345" s="57">
        <v>2052.52</v>
      </c>
      <c r="S345" s="57">
        <v>2116</v>
      </c>
      <c r="T345" s="58">
        <v>0.03</v>
      </c>
      <c r="U345" s="57">
        <v>2052.52</v>
      </c>
      <c r="V345" s="57">
        <v>2116</v>
      </c>
      <c r="W345" s="58">
        <v>0.03</v>
      </c>
      <c r="X345" s="57">
        <v>2052.52</v>
      </c>
      <c r="Y345" s="57">
        <v>0</v>
      </c>
      <c r="Z345" s="58"/>
      <c r="AA345" s="57">
        <v>0</v>
      </c>
      <c r="AB345" s="57">
        <v>18985810</v>
      </c>
      <c r="AC345" s="53" t="str">
        <f t="shared" si="3908"/>
        <v>Registro Valido</v>
      </c>
      <c r="AD345" s="57">
        <f t="shared" ref="AD345" si="4072">IF(OR(ISERROR(VLOOKUP(CONCATENATE("ALI_",$C345,"_SEG_",$I345,"_PROV_",$D345),Catalogo_Precios,AD$8,FALSE)),L345=0),0,VLOOKUP(CONCATENATE("ALI_",$C345,"_SEG_",$I345,"_PROV_",$D345),Catalogo_Precios,AD$8,FALSE))</f>
        <v>2116</v>
      </c>
      <c r="AE345" s="57">
        <f t="shared" ref="AE345" si="4073">IF(OR(ISERROR(VLOOKUP(CONCATENATE("ALI_",$C345,"_SEG_",$I345,"_PROV_",$D345),Catalogo_Precios,AE$8,FALSE)),M345=0),0,VLOOKUP(CONCATENATE("ALI_",$C345,"_SEG_",$I345,"_PROV_",$D345),Catalogo_Precios,AE$8,FALSE))</f>
        <v>2116</v>
      </c>
      <c r="AF345" s="57">
        <f t="shared" ref="AF345" si="4074">IF(OR(ISERROR(VLOOKUP(CONCATENATE("ALI_",$C345,"_SEG_",$I345,"_PROV_",$D345),Catalogo_Precios,AF$8,FALSE)),N345=0),0,VLOOKUP(CONCATENATE("ALI_",$C345,"_SEG_",$I345,"_PROV_",$D345),Catalogo_Precios,AF$8,FALSE))</f>
        <v>2116</v>
      </c>
      <c r="AG345" s="57">
        <f t="shared" ref="AG345" si="4075">IF(OR(ISERROR(VLOOKUP(CONCATENATE("ALI_",$C345,"_SEG_",$I345,"_PROV_",$D345),Catalogo_Precios,AG$8,FALSE)),O345=0),0,VLOOKUP(CONCATENATE("ALI_",$C345,"_SEG_",$I345,"_PROV_",$D345),Catalogo_Precios,AG$8,FALSE))</f>
        <v>0</v>
      </c>
      <c r="AH345" s="57">
        <f t="shared" ref="AH345" si="4076">IF(OR(ISERROR(VLOOKUP(CONCATENATE("ALI_",$C345,"_SEG_",$I345,"_PROV_",$D345),Catalogo_Precios,AH$8,FALSE)),L345=0),0,VLOOKUP(CONCATENATE("ALI_",$C345,"_SEG_",$I345,"_PROV_",$D345),Catalogo_Precios,AH$8,FALSE))</f>
        <v>2116</v>
      </c>
      <c r="AI345" s="57">
        <f t="shared" ref="AI345" si="4077">IF(OR(ISERROR(VLOOKUP(CONCATENATE("ALI_",$C345,"_SEG_",$I345,"_PROV_",$D345),Catalogo_Precios,AI$8,FALSE)),M345=0),0,VLOOKUP(CONCATENATE("ALI_",$C345,"_SEG_",$I345,"_PROV_",$D345),Catalogo_Precios,AI$8,FALSE))</f>
        <v>2116</v>
      </c>
      <c r="AJ345" s="57">
        <f t="shared" ref="AJ345" si="4078">IF(OR(ISERROR(VLOOKUP(CONCATENATE("ALI_",$C345,"_SEG_",$I345,"_PROV_",$D345),Catalogo_Precios,AJ$8,FALSE)),N345=0),0,VLOOKUP(CONCATENATE("ALI_",$C345,"_SEG_",$I345,"_PROV_",$D345),Catalogo_Precios,AJ$8,FALSE))</f>
        <v>2116</v>
      </c>
      <c r="AK345" s="57">
        <f t="shared" ref="AK345" si="4079">IF(OR(ISERROR(VLOOKUP(CONCATENATE("ALI_",$C345,"_SEG_",$I345,"_PROV_",$D345),Catalogo_Precios,AK$8,FALSE)),O345=0),0,VLOOKUP(CONCATENATE("ALI_",$C345,"_SEG_",$I345,"_PROV_",$D345),Catalogo_Precios,AK$8,FALSE))</f>
        <v>0</v>
      </c>
      <c r="AL345" s="53"/>
      <c r="AM345" s="59" t="str">
        <f t="shared" si="3917"/>
        <v>ALI_71_SEG_7</v>
      </c>
      <c r="AN345" s="59" t="str">
        <f t="shared" si="3918"/>
        <v>ALI_71_SEG_7_VAL_18985810</v>
      </c>
      <c r="AO345" s="60">
        <f t="shared" ref="AO345" si="4080">IF(OR(AB345="",AB345=0),0,COUNTIF(Codificacion,AM345))</f>
        <v>4</v>
      </c>
      <c r="AP345" s="61">
        <f t="array" ref="AP345">MIN(IF(Codificacion=AM345,Total_Cotizacion,""))</f>
        <v>15658400</v>
      </c>
      <c r="AQ345" s="62" t="b">
        <f t="shared" si="3920"/>
        <v>0</v>
      </c>
      <c r="AR345" s="51" t="str">
        <f t="shared" ref="AR345" si="4081">IF(COUNTIF(Codificacion2,CONCATENATE(AM345,"_VAL_",AB345))&gt;1,"Empate","")</f>
        <v/>
      </c>
      <c r="AS345" s="63" t="str">
        <f t="shared" si="3459"/>
        <v/>
      </c>
      <c r="AT345" s="59" t="str">
        <f t="shared" si="3922"/>
        <v>ALI_71_SEG_7_</v>
      </c>
      <c r="AU345" s="63">
        <f t="shared" ref="AU345" si="4082">IF(AND(COUNTIF(Codificacion3,AT345)&lt;AO345),1,COUNTIF(Codificacion3,AT345))</f>
        <v>1</v>
      </c>
      <c r="AV345" s="62" t="str">
        <f t="shared" si="3924"/>
        <v>No Seleccionada</v>
      </c>
      <c r="AW345" s="53"/>
      <c r="AX345" s="51" t="str">
        <f t="shared" si="3925"/>
        <v>ALI_71_SEG_7FALSO</v>
      </c>
      <c r="AY345" s="51">
        <f t="shared" si="3906"/>
        <v>3</v>
      </c>
      <c r="AZ345" s="64" t="b">
        <f t="shared" si="3926"/>
        <v>0</v>
      </c>
    </row>
    <row r="346" spans="1:52" x14ac:dyDescent="0.2">
      <c r="A346" s="50" t="b">
        <f t="shared" si="3881"/>
        <v>0</v>
      </c>
      <c r="B346" s="51" t="s">
        <v>54</v>
      </c>
      <c r="C346" s="52">
        <v>71</v>
      </c>
      <c r="D346" s="52">
        <f t="shared" ref="D346" si="4083">IF(ISERROR(VLOOKUP(E346,Proveedores,2,FALSE)),"",VLOOKUP(E346,Proveedores,2,FALSE))</f>
        <v>2087</v>
      </c>
      <c r="E346" s="53" t="s">
        <v>55</v>
      </c>
      <c r="F346" s="54">
        <v>639</v>
      </c>
      <c r="G346" s="53" t="s">
        <v>61</v>
      </c>
      <c r="H346" s="53" t="s">
        <v>84</v>
      </c>
      <c r="I346" s="52">
        <v>8</v>
      </c>
      <c r="J346" s="53" t="s">
        <v>58</v>
      </c>
      <c r="K346" s="55">
        <v>44835</v>
      </c>
      <c r="L346" s="56">
        <v>5494</v>
      </c>
      <c r="M346" s="56">
        <v>1373</v>
      </c>
      <c r="N346" s="56">
        <v>2060</v>
      </c>
      <c r="O346" s="56">
        <v>0</v>
      </c>
      <c r="P346" s="57">
        <v>2116</v>
      </c>
      <c r="Q346" s="58">
        <v>0.03</v>
      </c>
      <c r="R346" s="57">
        <v>2052.52</v>
      </c>
      <c r="S346" s="57">
        <v>2116</v>
      </c>
      <c r="T346" s="58">
        <v>0.03</v>
      </c>
      <c r="U346" s="57">
        <v>2052.52</v>
      </c>
      <c r="V346" s="57">
        <v>2116</v>
      </c>
      <c r="W346" s="58">
        <v>0.03</v>
      </c>
      <c r="X346" s="57">
        <v>2052.52</v>
      </c>
      <c r="Y346" s="57">
        <v>0</v>
      </c>
      <c r="Z346" s="58"/>
      <c r="AA346" s="57">
        <v>0</v>
      </c>
      <c r="AB346" s="57">
        <v>18322846.039999999</v>
      </c>
      <c r="AC346" s="53" t="str">
        <f t="shared" si="3908"/>
        <v>Registro Valido</v>
      </c>
      <c r="AD346" s="57">
        <f t="shared" ref="AD346" si="4084">IF(OR(ISERROR(VLOOKUP(CONCATENATE("ALI_",$C346,"_SEG_",$I346,"_PROV_",$D346),Catalogo_Precios,AD$8,FALSE)),L346=0),0,VLOOKUP(CONCATENATE("ALI_",$C346,"_SEG_",$I346,"_PROV_",$D346),Catalogo_Precios,AD$8,FALSE))</f>
        <v>2116</v>
      </c>
      <c r="AE346" s="57">
        <f t="shared" ref="AE346" si="4085">IF(OR(ISERROR(VLOOKUP(CONCATENATE("ALI_",$C346,"_SEG_",$I346,"_PROV_",$D346),Catalogo_Precios,AE$8,FALSE)),M346=0),0,VLOOKUP(CONCATENATE("ALI_",$C346,"_SEG_",$I346,"_PROV_",$D346),Catalogo_Precios,AE$8,FALSE))</f>
        <v>2116</v>
      </c>
      <c r="AF346" s="57">
        <f t="shared" ref="AF346" si="4086">IF(OR(ISERROR(VLOOKUP(CONCATENATE("ALI_",$C346,"_SEG_",$I346,"_PROV_",$D346),Catalogo_Precios,AF$8,FALSE)),N346=0),0,VLOOKUP(CONCATENATE("ALI_",$C346,"_SEG_",$I346,"_PROV_",$D346),Catalogo_Precios,AF$8,FALSE))</f>
        <v>2116</v>
      </c>
      <c r="AG346" s="57">
        <f t="shared" ref="AG346" si="4087">IF(OR(ISERROR(VLOOKUP(CONCATENATE("ALI_",$C346,"_SEG_",$I346,"_PROV_",$D346),Catalogo_Precios,AG$8,FALSE)),O346=0),0,VLOOKUP(CONCATENATE("ALI_",$C346,"_SEG_",$I346,"_PROV_",$D346),Catalogo_Precios,AG$8,FALSE))</f>
        <v>0</v>
      </c>
      <c r="AH346" s="57">
        <f t="shared" ref="AH346" si="4088">IF(OR(ISERROR(VLOOKUP(CONCATENATE("ALI_",$C346,"_SEG_",$I346,"_PROV_",$D346),Catalogo_Precios,AH$8,FALSE)),L346=0),0,VLOOKUP(CONCATENATE("ALI_",$C346,"_SEG_",$I346,"_PROV_",$D346),Catalogo_Precios,AH$8,FALSE))</f>
        <v>2116</v>
      </c>
      <c r="AI346" s="57">
        <f t="shared" ref="AI346" si="4089">IF(OR(ISERROR(VLOOKUP(CONCATENATE("ALI_",$C346,"_SEG_",$I346,"_PROV_",$D346),Catalogo_Precios,AI$8,FALSE)),M346=0),0,VLOOKUP(CONCATENATE("ALI_",$C346,"_SEG_",$I346,"_PROV_",$D346),Catalogo_Precios,AI$8,FALSE))</f>
        <v>2116</v>
      </c>
      <c r="AJ346" s="57">
        <f t="shared" ref="AJ346" si="4090">IF(OR(ISERROR(VLOOKUP(CONCATENATE("ALI_",$C346,"_SEG_",$I346,"_PROV_",$D346),Catalogo_Precios,AJ$8,FALSE)),N346=0),0,VLOOKUP(CONCATENATE("ALI_",$C346,"_SEG_",$I346,"_PROV_",$D346),Catalogo_Precios,AJ$8,FALSE))</f>
        <v>2116</v>
      </c>
      <c r="AK346" s="57">
        <f t="shared" ref="AK346" si="4091">IF(OR(ISERROR(VLOOKUP(CONCATENATE("ALI_",$C346,"_SEG_",$I346,"_PROV_",$D346),Catalogo_Precios,AK$8,FALSE)),O346=0),0,VLOOKUP(CONCATENATE("ALI_",$C346,"_SEG_",$I346,"_PROV_",$D346),Catalogo_Precios,AK$8,FALSE))</f>
        <v>0</v>
      </c>
      <c r="AL346" s="53"/>
      <c r="AM346" s="59" t="str">
        <f t="shared" si="3917"/>
        <v>ALI_71_SEG_8</v>
      </c>
      <c r="AN346" s="59" t="str">
        <f t="shared" si="3918"/>
        <v>ALI_71_SEG_8_VAL_18322846.04</v>
      </c>
      <c r="AO346" s="60">
        <f t="shared" ref="AO346" si="4092">IF(OR(AB346="",AB346=0),0,COUNTIF(Codificacion,AM346))</f>
        <v>4</v>
      </c>
      <c r="AP346" s="61">
        <f t="array" ref="AP346">MIN(IF(Codificacion=AM346,Total_Cotizacion,""))</f>
        <v>15111625.6</v>
      </c>
      <c r="AQ346" s="62" t="b">
        <f t="shared" si="3920"/>
        <v>0</v>
      </c>
      <c r="AR346" s="51" t="str">
        <f t="shared" ref="AR346" si="4093">IF(COUNTIF(Codificacion2,CONCATENATE(AM346,"_VAL_",AB346))&gt;1,"Empate","")</f>
        <v/>
      </c>
      <c r="AS346" s="63" t="str">
        <f t="shared" si="3459"/>
        <v/>
      </c>
      <c r="AT346" s="59" t="str">
        <f t="shared" si="3922"/>
        <v>ALI_71_SEG_8_</v>
      </c>
      <c r="AU346" s="63">
        <f t="shared" ref="AU346" si="4094">IF(AND(COUNTIF(Codificacion3,AT346)&lt;AO346),1,COUNTIF(Codificacion3,AT346))</f>
        <v>1</v>
      </c>
      <c r="AV346" s="62" t="str">
        <f t="shared" si="3924"/>
        <v>No Seleccionada</v>
      </c>
      <c r="AW346" s="53"/>
      <c r="AX346" s="51" t="str">
        <f t="shared" si="3925"/>
        <v>ALI_71_SEG_8FALSO</v>
      </c>
      <c r="AY346" s="51">
        <f t="shared" si="3906"/>
        <v>3</v>
      </c>
      <c r="AZ346" s="64" t="b">
        <f t="shared" si="3926"/>
        <v>0</v>
      </c>
    </row>
    <row r="347" spans="1:52" x14ac:dyDescent="0.2">
      <c r="A347" s="50" t="b">
        <f t="shared" si="3881"/>
        <v>0</v>
      </c>
      <c r="B347" s="51" t="s">
        <v>54</v>
      </c>
      <c r="C347" s="52">
        <v>71</v>
      </c>
      <c r="D347" s="52">
        <f t="shared" ref="D347" si="4095">IF(ISERROR(VLOOKUP(E347,Proveedores,2,FALSE)),"",VLOOKUP(E347,Proveedores,2,FALSE))</f>
        <v>2087</v>
      </c>
      <c r="E347" s="53" t="s">
        <v>55</v>
      </c>
      <c r="F347" s="54">
        <v>640</v>
      </c>
      <c r="G347" s="53" t="s">
        <v>61</v>
      </c>
      <c r="H347" s="53" t="s">
        <v>84</v>
      </c>
      <c r="I347" s="52">
        <v>9</v>
      </c>
      <c r="J347" s="53" t="s">
        <v>58</v>
      </c>
      <c r="K347" s="55">
        <v>44835</v>
      </c>
      <c r="L347" s="56">
        <v>5552</v>
      </c>
      <c r="M347" s="56">
        <v>1388</v>
      </c>
      <c r="N347" s="56">
        <v>2082</v>
      </c>
      <c r="O347" s="56">
        <v>0</v>
      </c>
      <c r="P347" s="57">
        <v>2116</v>
      </c>
      <c r="Q347" s="58">
        <v>0.03</v>
      </c>
      <c r="R347" s="57">
        <v>2052.52</v>
      </c>
      <c r="S347" s="57">
        <v>2116</v>
      </c>
      <c r="T347" s="58">
        <v>0.03</v>
      </c>
      <c r="U347" s="57">
        <v>2052.52</v>
      </c>
      <c r="V347" s="57">
        <v>2116</v>
      </c>
      <c r="W347" s="58">
        <v>0.03</v>
      </c>
      <c r="X347" s="57">
        <v>2052.52</v>
      </c>
      <c r="Y347" s="57">
        <v>0</v>
      </c>
      <c r="Z347" s="58"/>
      <c r="AA347" s="57">
        <v>0</v>
      </c>
      <c r="AB347" s="57">
        <v>18517835.439999998</v>
      </c>
      <c r="AC347" s="53" t="str">
        <f t="shared" si="3908"/>
        <v>Registro Valido</v>
      </c>
      <c r="AD347" s="57">
        <f t="shared" ref="AD347" si="4096">IF(OR(ISERROR(VLOOKUP(CONCATENATE("ALI_",$C347,"_SEG_",$I347,"_PROV_",$D347),Catalogo_Precios,AD$8,FALSE)),L347=0),0,VLOOKUP(CONCATENATE("ALI_",$C347,"_SEG_",$I347,"_PROV_",$D347),Catalogo_Precios,AD$8,FALSE))</f>
        <v>2116</v>
      </c>
      <c r="AE347" s="57">
        <f t="shared" ref="AE347" si="4097">IF(OR(ISERROR(VLOOKUP(CONCATENATE("ALI_",$C347,"_SEG_",$I347,"_PROV_",$D347),Catalogo_Precios,AE$8,FALSE)),M347=0),0,VLOOKUP(CONCATENATE("ALI_",$C347,"_SEG_",$I347,"_PROV_",$D347),Catalogo_Precios,AE$8,FALSE))</f>
        <v>2116</v>
      </c>
      <c r="AF347" s="57">
        <f t="shared" ref="AF347" si="4098">IF(OR(ISERROR(VLOOKUP(CONCATENATE("ALI_",$C347,"_SEG_",$I347,"_PROV_",$D347),Catalogo_Precios,AF$8,FALSE)),N347=0),0,VLOOKUP(CONCATENATE("ALI_",$C347,"_SEG_",$I347,"_PROV_",$D347),Catalogo_Precios,AF$8,FALSE))</f>
        <v>2116</v>
      </c>
      <c r="AG347" s="57">
        <f t="shared" ref="AG347" si="4099">IF(OR(ISERROR(VLOOKUP(CONCATENATE("ALI_",$C347,"_SEG_",$I347,"_PROV_",$D347),Catalogo_Precios,AG$8,FALSE)),O347=0),0,VLOOKUP(CONCATENATE("ALI_",$C347,"_SEG_",$I347,"_PROV_",$D347),Catalogo_Precios,AG$8,FALSE))</f>
        <v>0</v>
      </c>
      <c r="AH347" s="57">
        <f t="shared" ref="AH347" si="4100">IF(OR(ISERROR(VLOOKUP(CONCATENATE("ALI_",$C347,"_SEG_",$I347,"_PROV_",$D347),Catalogo_Precios,AH$8,FALSE)),L347=0),0,VLOOKUP(CONCATENATE("ALI_",$C347,"_SEG_",$I347,"_PROV_",$D347),Catalogo_Precios,AH$8,FALSE))</f>
        <v>2116</v>
      </c>
      <c r="AI347" s="57">
        <f t="shared" ref="AI347" si="4101">IF(OR(ISERROR(VLOOKUP(CONCATENATE("ALI_",$C347,"_SEG_",$I347,"_PROV_",$D347),Catalogo_Precios,AI$8,FALSE)),M347=0),0,VLOOKUP(CONCATENATE("ALI_",$C347,"_SEG_",$I347,"_PROV_",$D347),Catalogo_Precios,AI$8,FALSE))</f>
        <v>2116</v>
      </c>
      <c r="AJ347" s="57">
        <f t="shared" ref="AJ347" si="4102">IF(OR(ISERROR(VLOOKUP(CONCATENATE("ALI_",$C347,"_SEG_",$I347,"_PROV_",$D347),Catalogo_Precios,AJ$8,FALSE)),N347=0),0,VLOOKUP(CONCATENATE("ALI_",$C347,"_SEG_",$I347,"_PROV_",$D347),Catalogo_Precios,AJ$8,FALSE))</f>
        <v>2116</v>
      </c>
      <c r="AK347" s="57">
        <f t="shared" ref="AK347" si="4103">IF(OR(ISERROR(VLOOKUP(CONCATENATE("ALI_",$C347,"_SEG_",$I347,"_PROV_",$D347),Catalogo_Precios,AK$8,FALSE)),O347=0),0,VLOOKUP(CONCATENATE("ALI_",$C347,"_SEG_",$I347,"_PROV_",$D347),Catalogo_Precios,AK$8,FALSE))</f>
        <v>0</v>
      </c>
      <c r="AL347" s="53"/>
      <c r="AM347" s="59" t="str">
        <f t="shared" si="3917"/>
        <v>ALI_71_SEG_9</v>
      </c>
      <c r="AN347" s="59" t="str">
        <f t="shared" si="3918"/>
        <v>ALI_71_SEG_9_VAL_18517835.44</v>
      </c>
      <c r="AO347" s="60">
        <f t="shared" ref="AO347" si="4104">IF(OR(AB347="",AB347=0),0,COUNTIF(Codificacion,AM347))</f>
        <v>4</v>
      </c>
      <c r="AP347" s="61">
        <f t="array" ref="AP347">MIN(IF(Codificacion=AM347,Total_Cotizacion,""))</f>
        <v>15272441.6</v>
      </c>
      <c r="AQ347" s="62" t="b">
        <f t="shared" si="3920"/>
        <v>0</v>
      </c>
      <c r="AR347" s="51" t="str">
        <f t="shared" ref="AR347" si="4105">IF(COUNTIF(Codificacion2,CONCATENATE(AM347,"_VAL_",AB347))&gt;1,"Empate","")</f>
        <v/>
      </c>
      <c r="AS347" s="63" t="str">
        <f t="shared" si="3459"/>
        <v/>
      </c>
      <c r="AT347" s="59" t="str">
        <f t="shared" si="3922"/>
        <v>ALI_71_SEG_9_</v>
      </c>
      <c r="AU347" s="63">
        <f t="shared" ref="AU347" si="4106">IF(AND(COUNTIF(Codificacion3,AT347)&lt;AO347),1,COUNTIF(Codificacion3,AT347))</f>
        <v>1</v>
      </c>
      <c r="AV347" s="62" t="str">
        <f t="shared" si="3924"/>
        <v>No Seleccionada</v>
      </c>
      <c r="AW347" s="53"/>
      <c r="AX347" s="51" t="str">
        <f t="shared" si="3925"/>
        <v>ALI_71_SEG_9FALSO</v>
      </c>
      <c r="AY347" s="51">
        <f t="shared" si="3906"/>
        <v>3</v>
      </c>
      <c r="AZ347" s="64" t="b">
        <f t="shared" si="3926"/>
        <v>0</v>
      </c>
    </row>
    <row r="348" spans="1:52" x14ac:dyDescent="0.2">
      <c r="A348" s="50" t="b">
        <f t="shared" si="3881"/>
        <v>0</v>
      </c>
      <c r="B348" s="51" t="s">
        <v>54</v>
      </c>
      <c r="C348" s="52">
        <v>71</v>
      </c>
      <c r="D348" s="52">
        <f t="shared" ref="D348" si="4107">IF(ISERROR(VLOOKUP(E348,Proveedores,2,FALSE)),"",VLOOKUP(E348,Proveedores,2,FALSE))</f>
        <v>2087</v>
      </c>
      <c r="E348" s="53" t="s">
        <v>55</v>
      </c>
      <c r="F348" s="54">
        <v>641</v>
      </c>
      <c r="G348" s="53" t="s">
        <v>61</v>
      </c>
      <c r="H348" s="53" t="s">
        <v>84</v>
      </c>
      <c r="I348" s="52">
        <v>10</v>
      </c>
      <c r="J348" s="53" t="s">
        <v>58</v>
      </c>
      <c r="K348" s="55">
        <v>44835</v>
      </c>
      <c r="L348" s="56">
        <v>5560</v>
      </c>
      <c r="M348" s="56">
        <v>1390</v>
      </c>
      <c r="N348" s="56">
        <v>2085</v>
      </c>
      <c r="O348" s="56">
        <v>0</v>
      </c>
      <c r="P348" s="57">
        <v>2116</v>
      </c>
      <c r="Q348" s="58">
        <v>0.03</v>
      </c>
      <c r="R348" s="57">
        <v>2052.52</v>
      </c>
      <c r="S348" s="57">
        <v>2116</v>
      </c>
      <c r="T348" s="58">
        <v>0.03</v>
      </c>
      <c r="U348" s="57">
        <v>2052.52</v>
      </c>
      <c r="V348" s="57">
        <v>2116</v>
      </c>
      <c r="W348" s="58">
        <v>0.03</v>
      </c>
      <c r="X348" s="57">
        <v>2052.52</v>
      </c>
      <c r="Y348" s="57">
        <v>0</v>
      </c>
      <c r="Z348" s="58"/>
      <c r="AA348" s="57">
        <v>0</v>
      </c>
      <c r="AB348" s="57">
        <v>18544518.199999999</v>
      </c>
      <c r="AC348" s="53" t="str">
        <f t="shared" si="3908"/>
        <v>Registro Valido</v>
      </c>
      <c r="AD348" s="57">
        <f t="shared" ref="AD348" si="4108">IF(OR(ISERROR(VLOOKUP(CONCATENATE("ALI_",$C348,"_SEG_",$I348,"_PROV_",$D348),Catalogo_Precios,AD$8,FALSE)),L348=0),0,VLOOKUP(CONCATENATE("ALI_",$C348,"_SEG_",$I348,"_PROV_",$D348),Catalogo_Precios,AD$8,FALSE))</f>
        <v>2116</v>
      </c>
      <c r="AE348" s="57">
        <f t="shared" ref="AE348" si="4109">IF(OR(ISERROR(VLOOKUP(CONCATENATE("ALI_",$C348,"_SEG_",$I348,"_PROV_",$D348),Catalogo_Precios,AE$8,FALSE)),M348=0),0,VLOOKUP(CONCATENATE("ALI_",$C348,"_SEG_",$I348,"_PROV_",$D348),Catalogo_Precios,AE$8,FALSE))</f>
        <v>2116</v>
      </c>
      <c r="AF348" s="57">
        <f t="shared" ref="AF348" si="4110">IF(OR(ISERROR(VLOOKUP(CONCATENATE("ALI_",$C348,"_SEG_",$I348,"_PROV_",$D348),Catalogo_Precios,AF$8,FALSE)),N348=0),0,VLOOKUP(CONCATENATE("ALI_",$C348,"_SEG_",$I348,"_PROV_",$D348),Catalogo_Precios,AF$8,FALSE))</f>
        <v>2116</v>
      </c>
      <c r="AG348" s="57">
        <f t="shared" ref="AG348" si="4111">IF(OR(ISERROR(VLOOKUP(CONCATENATE("ALI_",$C348,"_SEG_",$I348,"_PROV_",$D348),Catalogo_Precios,AG$8,FALSE)),O348=0),0,VLOOKUP(CONCATENATE("ALI_",$C348,"_SEG_",$I348,"_PROV_",$D348),Catalogo_Precios,AG$8,FALSE))</f>
        <v>0</v>
      </c>
      <c r="AH348" s="57">
        <f t="shared" ref="AH348" si="4112">IF(OR(ISERROR(VLOOKUP(CONCATENATE("ALI_",$C348,"_SEG_",$I348,"_PROV_",$D348),Catalogo_Precios,AH$8,FALSE)),L348=0),0,VLOOKUP(CONCATENATE("ALI_",$C348,"_SEG_",$I348,"_PROV_",$D348),Catalogo_Precios,AH$8,FALSE))</f>
        <v>2116</v>
      </c>
      <c r="AI348" s="57">
        <f t="shared" ref="AI348" si="4113">IF(OR(ISERROR(VLOOKUP(CONCATENATE("ALI_",$C348,"_SEG_",$I348,"_PROV_",$D348),Catalogo_Precios,AI$8,FALSE)),M348=0),0,VLOOKUP(CONCATENATE("ALI_",$C348,"_SEG_",$I348,"_PROV_",$D348),Catalogo_Precios,AI$8,FALSE))</f>
        <v>2116</v>
      </c>
      <c r="AJ348" s="57">
        <f t="shared" ref="AJ348" si="4114">IF(OR(ISERROR(VLOOKUP(CONCATENATE("ALI_",$C348,"_SEG_",$I348,"_PROV_",$D348),Catalogo_Precios,AJ$8,FALSE)),N348=0),0,VLOOKUP(CONCATENATE("ALI_",$C348,"_SEG_",$I348,"_PROV_",$D348),Catalogo_Precios,AJ$8,FALSE))</f>
        <v>2116</v>
      </c>
      <c r="AK348" s="57">
        <f t="shared" ref="AK348" si="4115">IF(OR(ISERROR(VLOOKUP(CONCATENATE("ALI_",$C348,"_SEG_",$I348,"_PROV_",$D348),Catalogo_Precios,AK$8,FALSE)),O348=0),0,VLOOKUP(CONCATENATE("ALI_",$C348,"_SEG_",$I348,"_PROV_",$D348),Catalogo_Precios,AK$8,FALSE))</f>
        <v>0</v>
      </c>
      <c r="AL348" s="53"/>
      <c r="AM348" s="59" t="str">
        <f t="shared" si="3917"/>
        <v>ALI_71_SEG_10</v>
      </c>
      <c r="AN348" s="59" t="str">
        <f t="shared" si="3918"/>
        <v>ALI_71_SEG_10_VAL_18544518.2</v>
      </c>
      <c r="AO348" s="60">
        <f t="shared" ref="AO348" si="4116">IF(OR(AB348="",AB348=0),0,COUNTIF(Codificacion,AM348))</f>
        <v>4</v>
      </c>
      <c r="AP348" s="61">
        <f t="array" ref="AP348">MIN(IF(Codificacion=AM348,Total_Cotizacion,""))</f>
        <v>15294448</v>
      </c>
      <c r="AQ348" s="62" t="b">
        <f t="shared" si="3920"/>
        <v>0</v>
      </c>
      <c r="AR348" s="51" t="str">
        <f t="shared" ref="AR348" si="4117">IF(COUNTIF(Codificacion2,CONCATENATE(AM348,"_VAL_",AB348))&gt;1,"Empate","")</f>
        <v/>
      </c>
      <c r="AS348" s="63" t="str">
        <f t="shared" si="3459"/>
        <v/>
      </c>
      <c r="AT348" s="59" t="str">
        <f t="shared" si="3922"/>
        <v>ALI_71_SEG_10_</v>
      </c>
      <c r="AU348" s="63">
        <f t="shared" ref="AU348" si="4118">IF(AND(COUNTIF(Codificacion3,AT348)&lt;AO348),1,COUNTIF(Codificacion3,AT348))</f>
        <v>1</v>
      </c>
      <c r="AV348" s="62" t="str">
        <f t="shared" si="3924"/>
        <v>No Seleccionada</v>
      </c>
      <c r="AW348" s="53"/>
      <c r="AX348" s="51" t="str">
        <f t="shared" si="3925"/>
        <v>ALI_71_SEG_10FALSO</v>
      </c>
      <c r="AY348" s="51">
        <f t="shared" si="3906"/>
        <v>3</v>
      </c>
      <c r="AZ348" s="64" t="b">
        <f t="shared" si="3926"/>
        <v>0</v>
      </c>
    </row>
    <row r="349" spans="1:52" x14ac:dyDescent="0.2">
      <c r="A349" s="50" t="b">
        <f t="shared" si="3881"/>
        <v>0</v>
      </c>
      <c r="B349" s="51" t="s">
        <v>54</v>
      </c>
      <c r="C349" s="52">
        <v>71</v>
      </c>
      <c r="D349" s="52">
        <f t="shared" ref="D349" si="4119">IF(ISERROR(VLOOKUP(E349,Proveedores,2,FALSE)),"",VLOOKUP(E349,Proveedores,2,FALSE))</f>
        <v>2087</v>
      </c>
      <c r="E349" s="53" t="s">
        <v>55</v>
      </c>
      <c r="F349" s="54">
        <v>642</v>
      </c>
      <c r="G349" s="53" t="s">
        <v>61</v>
      </c>
      <c r="H349" s="53" t="s">
        <v>84</v>
      </c>
      <c r="I349" s="52">
        <v>11</v>
      </c>
      <c r="J349" s="53" t="s">
        <v>58</v>
      </c>
      <c r="K349" s="55">
        <v>44835</v>
      </c>
      <c r="L349" s="56">
        <v>5476</v>
      </c>
      <c r="M349" s="56">
        <v>1369</v>
      </c>
      <c r="N349" s="56">
        <v>2054</v>
      </c>
      <c r="O349" s="56">
        <v>0</v>
      </c>
      <c r="P349" s="57">
        <v>2116</v>
      </c>
      <c r="Q349" s="58">
        <v>0</v>
      </c>
      <c r="R349" s="57">
        <v>2116</v>
      </c>
      <c r="S349" s="57">
        <v>2116</v>
      </c>
      <c r="T349" s="58">
        <v>0</v>
      </c>
      <c r="U349" s="57">
        <v>2116</v>
      </c>
      <c r="V349" s="57">
        <v>2116</v>
      </c>
      <c r="W349" s="58">
        <v>0</v>
      </c>
      <c r="X349" s="57">
        <v>2116</v>
      </c>
      <c r="Y349" s="57">
        <v>0</v>
      </c>
      <c r="Z349" s="58"/>
      <c r="AA349" s="57">
        <v>0</v>
      </c>
      <c r="AB349" s="57">
        <v>18830284</v>
      </c>
      <c r="AC349" s="53" t="str">
        <f t="shared" si="3908"/>
        <v>Registro Valido</v>
      </c>
      <c r="AD349" s="57">
        <f t="shared" ref="AD349" si="4120">IF(OR(ISERROR(VLOOKUP(CONCATENATE("ALI_",$C349,"_SEG_",$I349,"_PROV_",$D349),Catalogo_Precios,AD$8,FALSE)),L349=0),0,VLOOKUP(CONCATENATE("ALI_",$C349,"_SEG_",$I349,"_PROV_",$D349),Catalogo_Precios,AD$8,FALSE))</f>
        <v>2116</v>
      </c>
      <c r="AE349" s="57">
        <f t="shared" ref="AE349" si="4121">IF(OR(ISERROR(VLOOKUP(CONCATENATE("ALI_",$C349,"_SEG_",$I349,"_PROV_",$D349),Catalogo_Precios,AE$8,FALSE)),M349=0),0,VLOOKUP(CONCATENATE("ALI_",$C349,"_SEG_",$I349,"_PROV_",$D349),Catalogo_Precios,AE$8,FALSE))</f>
        <v>2116</v>
      </c>
      <c r="AF349" s="57">
        <f t="shared" ref="AF349" si="4122">IF(OR(ISERROR(VLOOKUP(CONCATENATE("ALI_",$C349,"_SEG_",$I349,"_PROV_",$D349),Catalogo_Precios,AF$8,FALSE)),N349=0),0,VLOOKUP(CONCATENATE("ALI_",$C349,"_SEG_",$I349,"_PROV_",$D349),Catalogo_Precios,AF$8,FALSE))</f>
        <v>2116</v>
      </c>
      <c r="AG349" s="57">
        <f t="shared" ref="AG349" si="4123">IF(OR(ISERROR(VLOOKUP(CONCATENATE("ALI_",$C349,"_SEG_",$I349,"_PROV_",$D349),Catalogo_Precios,AG$8,FALSE)),O349=0),0,VLOOKUP(CONCATENATE("ALI_",$C349,"_SEG_",$I349,"_PROV_",$D349),Catalogo_Precios,AG$8,FALSE))</f>
        <v>0</v>
      </c>
      <c r="AH349" s="57">
        <f t="shared" ref="AH349" si="4124">IF(OR(ISERROR(VLOOKUP(CONCATENATE("ALI_",$C349,"_SEG_",$I349,"_PROV_",$D349),Catalogo_Precios,AH$8,FALSE)),L349=0),0,VLOOKUP(CONCATENATE("ALI_",$C349,"_SEG_",$I349,"_PROV_",$D349),Catalogo_Precios,AH$8,FALSE))</f>
        <v>2116</v>
      </c>
      <c r="AI349" s="57">
        <f t="shared" ref="AI349" si="4125">IF(OR(ISERROR(VLOOKUP(CONCATENATE("ALI_",$C349,"_SEG_",$I349,"_PROV_",$D349),Catalogo_Precios,AI$8,FALSE)),M349=0),0,VLOOKUP(CONCATENATE("ALI_",$C349,"_SEG_",$I349,"_PROV_",$D349),Catalogo_Precios,AI$8,FALSE))</f>
        <v>2116</v>
      </c>
      <c r="AJ349" s="57">
        <f t="shared" ref="AJ349" si="4126">IF(OR(ISERROR(VLOOKUP(CONCATENATE("ALI_",$C349,"_SEG_",$I349,"_PROV_",$D349),Catalogo_Precios,AJ$8,FALSE)),N349=0),0,VLOOKUP(CONCATENATE("ALI_",$C349,"_SEG_",$I349,"_PROV_",$D349),Catalogo_Precios,AJ$8,FALSE))</f>
        <v>2116</v>
      </c>
      <c r="AK349" s="57">
        <f t="shared" ref="AK349" si="4127">IF(OR(ISERROR(VLOOKUP(CONCATENATE("ALI_",$C349,"_SEG_",$I349,"_PROV_",$D349),Catalogo_Precios,AK$8,FALSE)),O349=0),0,VLOOKUP(CONCATENATE("ALI_",$C349,"_SEG_",$I349,"_PROV_",$D349),Catalogo_Precios,AK$8,FALSE))</f>
        <v>0</v>
      </c>
      <c r="AL349" s="53"/>
      <c r="AM349" s="59" t="str">
        <f t="shared" si="3917"/>
        <v>ALI_71_SEG_11</v>
      </c>
      <c r="AN349" s="59" t="str">
        <f t="shared" si="3918"/>
        <v>ALI_71_SEG_11_VAL_18830284</v>
      </c>
      <c r="AO349" s="60">
        <f t="shared" ref="AO349" si="4128">IF(OR(AB349="",AB349=0),0,COUNTIF(Codificacion,AM349))</f>
        <v>4</v>
      </c>
      <c r="AP349" s="61">
        <f t="array" ref="AP349">MIN(IF(Codificacion=AM349,Total_Cotizacion,""))</f>
        <v>15064227.199999997</v>
      </c>
      <c r="AQ349" s="62" t="b">
        <f t="shared" si="3920"/>
        <v>0</v>
      </c>
      <c r="AR349" s="51" t="str">
        <f t="shared" ref="AR349" si="4129">IF(COUNTIF(Codificacion2,CONCATENATE(AM349,"_VAL_",AB349))&gt;1,"Empate","")</f>
        <v/>
      </c>
      <c r="AS349" s="63" t="str">
        <f t="shared" si="3459"/>
        <v/>
      </c>
      <c r="AT349" s="59" t="str">
        <f t="shared" si="3922"/>
        <v>ALI_71_SEG_11_</v>
      </c>
      <c r="AU349" s="63">
        <f t="shared" ref="AU349" si="4130">IF(AND(COUNTIF(Codificacion3,AT349)&lt;AO349),1,COUNTIF(Codificacion3,AT349))</f>
        <v>1</v>
      </c>
      <c r="AV349" s="62" t="str">
        <f t="shared" si="3924"/>
        <v>No Seleccionada</v>
      </c>
      <c r="AW349" s="53"/>
      <c r="AX349" s="51" t="str">
        <f t="shared" si="3925"/>
        <v>ALI_71_SEG_11FALSO</v>
      </c>
      <c r="AY349" s="51">
        <f t="shared" si="3906"/>
        <v>3</v>
      </c>
      <c r="AZ349" s="64" t="b">
        <f t="shared" si="3926"/>
        <v>0</v>
      </c>
    </row>
    <row r="350" spans="1:52" x14ac:dyDescent="0.2">
      <c r="A350" s="50" t="b">
        <f t="shared" si="3881"/>
        <v>0</v>
      </c>
      <c r="B350" s="51" t="s">
        <v>54</v>
      </c>
      <c r="C350" s="52">
        <v>71</v>
      </c>
      <c r="D350" s="52">
        <f t="shared" ref="D350" si="4131">IF(ISERROR(VLOOKUP(E350,Proveedores,2,FALSE)),"",VLOOKUP(E350,Proveedores,2,FALSE))</f>
        <v>2087</v>
      </c>
      <c r="E350" s="53" t="s">
        <v>55</v>
      </c>
      <c r="F350" s="54">
        <v>643</v>
      </c>
      <c r="G350" s="53" t="s">
        <v>61</v>
      </c>
      <c r="H350" s="53" t="s">
        <v>84</v>
      </c>
      <c r="I350" s="52">
        <v>12</v>
      </c>
      <c r="J350" s="53" t="s">
        <v>58</v>
      </c>
      <c r="K350" s="55">
        <v>44835</v>
      </c>
      <c r="L350" s="56">
        <v>4970</v>
      </c>
      <c r="M350" s="56">
        <v>1242</v>
      </c>
      <c r="N350" s="56">
        <v>1864</v>
      </c>
      <c r="O350" s="56">
        <v>0</v>
      </c>
      <c r="P350" s="57">
        <v>2116</v>
      </c>
      <c r="Q350" s="58">
        <v>0</v>
      </c>
      <c r="R350" s="57">
        <v>2116</v>
      </c>
      <c r="S350" s="57">
        <v>2116</v>
      </c>
      <c r="T350" s="58">
        <v>0</v>
      </c>
      <c r="U350" s="57">
        <v>2116</v>
      </c>
      <c r="V350" s="57">
        <v>2116</v>
      </c>
      <c r="W350" s="58">
        <v>0</v>
      </c>
      <c r="X350" s="57">
        <v>2116</v>
      </c>
      <c r="Y350" s="57">
        <v>0</v>
      </c>
      <c r="Z350" s="58"/>
      <c r="AA350" s="57">
        <v>0</v>
      </c>
      <c r="AB350" s="57">
        <v>17088816</v>
      </c>
      <c r="AC350" s="53" t="str">
        <f t="shared" si="3908"/>
        <v>Registro Valido</v>
      </c>
      <c r="AD350" s="57">
        <f t="shared" ref="AD350" si="4132">IF(OR(ISERROR(VLOOKUP(CONCATENATE("ALI_",$C350,"_SEG_",$I350,"_PROV_",$D350),Catalogo_Precios,AD$8,FALSE)),L350=0),0,VLOOKUP(CONCATENATE("ALI_",$C350,"_SEG_",$I350,"_PROV_",$D350),Catalogo_Precios,AD$8,FALSE))</f>
        <v>2116</v>
      </c>
      <c r="AE350" s="57">
        <f t="shared" ref="AE350" si="4133">IF(OR(ISERROR(VLOOKUP(CONCATENATE("ALI_",$C350,"_SEG_",$I350,"_PROV_",$D350),Catalogo_Precios,AE$8,FALSE)),M350=0),0,VLOOKUP(CONCATENATE("ALI_",$C350,"_SEG_",$I350,"_PROV_",$D350),Catalogo_Precios,AE$8,FALSE))</f>
        <v>2116</v>
      </c>
      <c r="AF350" s="57">
        <f t="shared" ref="AF350" si="4134">IF(OR(ISERROR(VLOOKUP(CONCATENATE("ALI_",$C350,"_SEG_",$I350,"_PROV_",$D350),Catalogo_Precios,AF$8,FALSE)),N350=0),0,VLOOKUP(CONCATENATE("ALI_",$C350,"_SEG_",$I350,"_PROV_",$D350),Catalogo_Precios,AF$8,FALSE))</f>
        <v>2116</v>
      </c>
      <c r="AG350" s="57">
        <f t="shared" ref="AG350" si="4135">IF(OR(ISERROR(VLOOKUP(CONCATENATE("ALI_",$C350,"_SEG_",$I350,"_PROV_",$D350),Catalogo_Precios,AG$8,FALSE)),O350=0),0,VLOOKUP(CONCATENATE("ALI_",$C350,"_SEG_",$I350,"_PROV_",$D350),Catalogo_Precios,AG$8,FALSE))</f>
        <v>0</v>
      </c>
      <c r="AH350" s="57">
        <f t="shared" ref="AH350" si="4136">IF(OR(ISERROR(VLOOKUP(CONCATENATE("ALI_",$C350,"_SEG_",$I350,"_PROV_",$D350),Catalogo_Precios,AH$8,FALSE)),L350=0),0,VLOOKUP(CONCATENATE("ALI_",$C350,"_SEG_",$I350,"_PROV_",$D350),Catalogo_Precios,AH$8,FALSE))</f>
        <v>2116</v>
      </c>
      <c r="AI350" s="57">
        <f t="shared" ref="AI350" si="4137">IF(OR(ISERROR(VLOOKUP(CONCATENATE("ALI_",$C350,"_SEG_",$I350,"_PROV_",$D350),Catalogo_Precios,AI$8,FALSE)),M350=0),0,VLOOKUP(CONCATENATE("ALI_",$C350,"_SEG_",$I350,"_PROV_",$D350),Catalogo_Precios,AI$8,FALSE))</f>
        <v>2116</v>
      </c>
      <c r="AJ350" s="57">
        <f t="shared" ref="AJ350" si="4138">IF(OR(ISERROR(VLOOKUP(CONCATENATE("ALI_",$C350,"_SEG_",$I350,"_PROV_",$D350),Catalogo_Precios,AJ$8,FALSE)),N350=0),0,VLOOKUP(CONCATENATE("ALI_",$C350,"_SEG_",$I350,"_PROV_",$D350),Catalogo_Precios,AJ$8,FALSE))</f>
        <v>2116</v>
      </c>
      <c r="AK350" s="57">
        <f t="shared" ref="AK350" si="4139">IF(OR(ISERROR(VLOOKUP(CONCATENATE("ALI_",$C350,"_SEG_",$I350,"_PROV_",$D350),Catalogo_Precios,AK$8,FALSE)),O350=0),0,VLOOKUP(CONCATENATE("ALI_",$C350,"_SEG_",$I350,"_PROV_",$D350),Catalogo_Precios,AK$8,FALSE))</f>
        <v>0</v>
      </c>
      <c r="AL350" s="53"/>
      <c r="AM350" s="59" t="str">
        <f t="shared" si="3917"/>
        <v>ALI_71_SEG_12</v>
      </c>
      <c r="AN350" s="59" t="str">
        <f t="shared" si="3918"/>
        <v>ALI_71_SEG_12_VAL_17088816</v>
      </c>
      <c r="AO350" s="60">
        <f t="shared" ref="AO350" si="4140">IF(OR(AB350="",AB350=0),0,COUNTIF(Codificacion,AM350))</f>
        <v>4</v>
      </c>
      <c r="AP350" s="61">
        <f t="array" ref="AP350">MIN(IF(Codificacion=AM350,Total_Cotizacion,""))</f>
        <v>13671052.799999999</v>
      </c>
      <c r="AQ350" s="62" t="b">
        <f t="shared" si="3920"/>
        <v>0</v>
      </c>
      <c r="AR350" s="51" t="str">
        <f t="shared" ref="AR350" si="4141">IF(COUNTIF(Codificacion2,CONCATENATE(AM350,"_VAL_",AB350))&gt;1,"Empate","")</f>
        <v/>
      </c>
      <c r="AS350" s="63" t="str">
        <f t="shared" si="3459"/>
        <v/>
      </c>
      <c r="AT350" s="59" t="str">
        <f t="shared" si="3922"/>
        <v>ALI_71_SEG_12_</v>
      </c>
      <c r="AU350" s="63">
        <f t="shared" ref="AU350" si="4142">IF(AND(COUNTIF(Codificacion3,AT350)&lt;AO350),1,COUNTIF(Codificacion3,AT350))</f>
        <v>1</v>
      </c>
      <c r="AV350" s="62" t="str">
        <f t="shared" si="3924"/>
        <v>No Seleccionada</v>
      </c>
      <c r="AW350" s="53"/>
      <c r="AX350" s="51" t="str">
        <f t="shared" si="3925"/>
        <v>ALI_71_SEG_12FALSO</v>
      </c>
      <c r="AY350" s="51">
        <f t="shared" si="3906"/>
        <v>3</v>
      </c>
      <c r="AZ350" s="64" t="b">
        <f t="shared" si="3926"/>
        <v>0</v>
      </c>
    </row>
    <row r="351" spans="1:52" x14ac:dyDescent="0.2">
      <c r="A351" s="50" t="b">
        <f t="shared" si="3881"/>
        <v>0</v>
      </c>
      <c r="B351" s="51" t="s">
        <v>54</v>
      </c>
      <c r="C351" s="52">
        <v>71</v>
      </c>
      <c r="D351" s="52">
        <f t="shared" ref="D351" si="4143">IF(ISERROR(VLOOKUP(E351,Proveedores,2,FALSE)),"",VLOOKUP(E351,Proveedores,2,FALSE))</f>
        <v>2087</v>
      </c>
      <c r="E351" s="53" t="s">
        <v>55</v>
      </c>
      <c r="F351" s="54">
        <v>644</v>
      </c>
      <c r="G351" s="53" t="s">
        <v>61</v>
      </c>
      <c r="H351" s="53" t="s">
        <v>84</v>
      </c>
      <c r="I351" s="52">
        <v>13</v>
      </c>
      <c r="J351" s="53" t="s">
        <v>58</v>
      </c>
      <c r="K351" s="55">
        <v>44835</v>
      </c>
      <c r="L351" s="56">
        <v>5277</v>
      </c>
      <c r="M351" s="56">
        <v>1319</v>
      </c>
      <c r="N351" s="56">
        <v>1979</v>
      </c>
      <c r="O351" s="56">
        <v>0</v>
      </c>
      <c r="P351" s="57">
        <v>2116</v>
      </c>
      <c r="Q351" s="58">
        <v>0</v>
      </c>
      <c r="R351" s="57">
        <v>2116</v>
      </c>
      <c r="S351" s="57">
        <v>2116</v>
      </c>
      <c r="T351" s="58">
        <v>0</v>
      </c>
      <c r="U351" s="57">
        <v>2116</v>
      </c>
      <c r="V351" s="57">
        <v>2116</v>
      </c>
      <c r="W351" s="58">
        <v>0</v>
      </c>
      <c r="X351" s="57">
        <v>2116</v>
      </c>
      <c r="Y351" s="57">
        <v>0</v>
      </c>
      <c r="Z351" s="58"/>
      <c r="AA351" s="57">
        <v>0</v>
      </c>
      <c r="AB351" s="57">
        <v>18144700</v>
      </c>
      <c r="AC351" s="53" t="str">
        <f t="shared" si="3908"/>
        <v>Registro Valido</v>
      </c>
      <c r="AD351" s="57">
        <f t="shared" ref="AD351" si="4144">IF(OR(ISERROR(VLOOKUP(CONCATENATE("ALI_",$C351,"_SEG_",$I351,"_PROV_",$D351),Catalogo_Precios,AD$8,FALSE)),L351=0),0,VLOOKUP(CONCATENATE("ALI_",$C351,"_SEG_",$I351,"_PROV_",$D351),Catalogo_Precios,AD$8,FALSE))</f>
        <v>2116</v>
      </c>
      <c r="AE351" s="57">
        <f t="shared" ref="AE351" si="4145">IF(OR(ISERROR(VLOOKUP(CONCATENATE("ALI_",$C351,"_SEG_",$I351,"_PROV_",$D351),Catalogo_Precios,AE$8,FALSE)),M351=0),0,VLOOKUP(CONCATENATE("ALI_",$C351,"_SEG_",$I351,"_PROV_",$D351),Catalogo_Precios,AE$8,FALSE))</f>
        <v>2116</v>
      </c>
      <c r="AF351" s="57">
        <f t="shared" ref="AF351" si="4146">IF(OR(ISERROR(VLOOKUP(CONCATENATE("ALI_",$C351,"_SEG_",$I351,"_PROV_",$D351),Catalogo_Precios,AF$8,FALSE)),N351=0),0,VLOOKUP(CONCATENATE("ALI_",$C351,"_SEG_",$I351,"_PROV_",$D351),Catalogo_Precios,AF$8,FALSE))</f>
        <v>2116</v>
      </c>
      <c r="AG351" s="57">
        <f t="shared" ref="AG351" si="4147">IF(OR(ISERROR(VLOOKUP(CONCATENATE("ALI_",$C351,"_SEG_",$I351,"_PROV_",$D351),Catalogo_Precios,AG$8,FALSE)),O351=0),0,VLOOKUP(CONCATENATE("ALI_",$C351,"_SEG_",$I351,"_PROV_",$D351),Catalogo_Precios,AG$8,FALSE))</f>
        <v>0</v>
      </c>
      <c r="AH351" s="57">
        <f t="shared" ref="AH351" si="4148">IF(OR(ISERROR(VLOOKUP(CONCATENATE("ALI_",$C351,"_SEG_",$I351,"_PROV_",$D351),Catalogo_Precios,AH$8,FALSE)),L351=0),0,VLOOKUP(CONCATENATE("ALI_",$C351,"_SEG_",$I351,"_PROV_",$D351),Catalogo_Precios,AH$8,FALSE))</f>
        <v>2116</v>
      </c>
      <c r="AI351" s="57">
        <f t="shared" ref="AI351" si="4149">IF(OR(ISERROR(VLOOKUP(CONCATENATE("ALI_",$C351,"_SEG_",$I351,"_PROV_",$D351),Catalogo_Precios,AI$8,FALSE)),M351=0),0,VLOOKUP(CONCATENATE("ALI_",$C351,"_SEG_",$I351,"_PROV_",$D351),Catalogo_Precios,AI$8,FALSE))</f>
        <v>2116</v>
      </c>
      <c r="AJ351" s="57">
        <f t="shared" ref="AJ351" si="4150">IF(OR(ISERROR(VLOOKUP(CONCATENATE("ALI_",$C351,"_SEG_",$I351,"_PROV_",$D351),Catalogo_Precios,AJ$8,FALSE)),N351=0),0,VLOOKUP(CONCATENATE("ALI_",$C351,"_SEG_",$I351,"_PROV_",$D351),Catalogo_Precios,AJ$8,FALSE))</f>
        <v>2116</v>
      </c>
      <c r="AK351" s="57">
        <f t="shared" ref="AK351" si="4151">IF(OR(ISERROR(VLOOKUP(CONCATENATE("ALI_",$C351,"_SEG_",$I351,"_PROV_",$D351),Catalogo_Precios,AK$8,FALSE)),O351=0),0,VLOOKUP(CONCATENATE("ALI_",$C351,"_SEG_",$I351,"_PROV_",$D351),Catalogo_Precios,AK$8,FALSE))</f>
        <v>0</v>
      </c>
      <c r="AL351" s="53"/>
      <c r="AM351" s="59" t="str">
        <f t="shared" si="3917"/>
        <v>ALI_71_SEG_13</v>
      </c>
      <c r="AN351" s="59" t="str">
        <f t="shared" si="3918"/>
        <v>ALI_71_SEG_13_VAL_18144700</v>
      </c>
      <c r="AO351" s="60">
        <f t="shared" ref="AO351" si="4152">IF(OR(AB351="",AB351=0),0,COUNTIF(Codificacion,AM351))</f>
        <v>4</v>
      </c>
      <c r="AP351" s="61">
        <f t="array" ref="AP351">MIN(IF(Codificacion=AM351,Total_Cotizacion,""))</f>
        <v>14515759.999999998</v>
      </c>
      <c r="AQ351" s="62" t="b">
        <f t="shared" si="3920"/>
        <v>0</v>
      </c>
      <c r="AR351" s="51" t="str">
        <f t="shared" ref="AR351" si="4153">IF(COUNTIF(Codificacion2,CONCATENATE(AM351,"_VAL_",AB351))&gt;1,"Empate","")</f>
        <v/>
      </c>
      <c r="AS351" s="63" t="str">
        <f t="shared" si="3459"/>
        <v/>
      </c>
      <c r="AT351" s="59" t="str">
        <f t="shared" si="3922"/>
        <v>ALI_71_SEG_13_</v>
      </c>
      <c r="AU351" s="63">
        <f t="shared" ref="AU351" si="4154">IF(AND(COUNTIF(Codificacion3,AT351)&lt;AO351),1,COUNTIF(Codificacion3,AT351))</f>
        <v>1</v>
      </c>
      <c r="AV351" s="62" t="str">
        <f t="shared" si="3924"/>
        <v>No Seleccionada</v>
      </c>
      <c r="AW351" s="53"/>
      <c r="AX351" s="51" t="str">
        <f t="shared" si="3925"/>
        <v>ALI_71_SEG_13FALSO</v>
      </c>
      <c r="AY351" s="51">
        <f t="shared" si="3906"/>
        <v>3</v>
      </c>
      <c r="AZ351" s="64" t="b">
        <f t="shared" si="3926"/>
        <v>0</v>
      </c>
    </row>
    <row r="352" spans="1:52" x14ac:dyDescent="0.2">
      <c r="A352" s="50" t="b">
        <f t="shared" si="3881"/>
        <v>0</v>
      </c>
      <c r="B352" s="51" t="s">
        <v>54</v>
      </c>
      <c r="C352" s="52">
        <v>71</v>
      </c>
      <c r="D352" s="52">
        <f t="shared" ref="D352" si="4155">IF(ISERROR(VLOOKUP(E352,Proveedores,2,FALSE)),"",VLOOKUP(E352,Proveedores,2,FALSE))</f>
        <v>2087</v>
      </c>
      <c r="E352" s="53" t="s">
        <v>55</v>
      </c>
      <c r="F352" s="54">
        <v>645</v>
      </c>
      <c r="G352" s="53" t="s">
        <v>61</v>
      </c>
      <c r="H352" s="53" t="s">
        <v>84</v>
      </c>
      <c r="I352" s="52">
        <v>14</v>
      </c>
      <c r="J352" s="53" t="s">
        <v>58</v>
      </c>
      <c r="K352" s="55">
        <v>44835</v>
      </c>
      <c r="L352" s="56">
        <v>5229</v>
      </c>
      <c r="M352" s="56">
        <v>1307</v>
      </c>
      <c r="N352" s="56">
        <v>1961</v>
      </c>
      <c r="O352" s="56">
        <v>0</v>
      </c>
      <c r="P352" s="57">
        <v>2116</v>
      </c>
      <c r="Q352" s="58">
        <v>0</v>
      </c>
      <c r="R352" s="57">
        <v>2116</v>
      </c>
      <c r="S352" s="57">
        <v>2116</v>
      </c>
      <c r="T352" s="58">
        <v>0</v>
      </c>
      <c r="U352" s="57">
        <v>2116</v>
      </c>
      <c r="V352" s="57">
        <v>2116</v>
      </c>
      <c r="W352" s="58">
        <v>0</v>
      </c>
      <c r="X352" s="57">
        <v>2116</v>
      </c>
      <c r="Y352" s="57">
        <v>0</v>
      </c>
      <c r="Z352" s="58"/>
      <c r="AA352" s="57">
        <v>0</v>
      </c>
      <c r="AB352" s="57">
        <v>17979652</v>
      </c>
      <c r="AC352" s="53" t="str">
        <f t="shared" si="3908"/>
        <v>Registro Valido</v>
      </c>
      <c r="AD352" s="57">
        <f t="shared" ref="AD352" si="4156">IF(OR(ISERROR(VLOOKUP(CONCATENATE("ALI_",$C352,"_SEG_",$I352,"_PROV_",$D352),Catalogo_Precios,AD$8,FALSE)),L352=0),0,VLOOKUP(CONCATENATE("ALI_",$C352,"_SEG_",$I352,"_PROV_",$D352),Catalogo_Precios,AD$8,FALSE))</f>
        <v>2116</v>
      </c>
      <c r="AE352" s="57">
        <f t="shared" ref="AE352" si="4157">IF(OR(ISERROR(VLOOKUP(CONCATENATE("ALI_",$C352,"_SEG_",$I352,"_PROV_",$D352),Catalogo_Precios,AE$8,FALSE)),M352=0),0,VLOOKUP(CONCATENATE("ALI_",$C352,"_SEG_",$I352,"_PROV_",$D352),Catalogo_Precios,AE$8,FALSE))</f>
        <v>2116</v>
      </c>
      <c r="AF352" s="57">
        <f t="shared" ref="AF352" si="4158">IF(OR(ISERROR(VLOOKUP(CONCATENATE("ALI_",$C352,"_SEG_",$I352,"_PROV_",$D352),Catalogo_Precios,AF$8,FALSE)),N352=0),0,VLOOKUP(CONCATENATE("ALI_",$C352,"_SEG_",$I352,"_PROV_",$D352),Catalogo_Precios,AF$8,FALSE))</f>
        <v>2116</v>
      </c>
      <c r="AG352" s="57">
        <f t="shared" ref="AG352" si="4159">IF(OR(ISERROR(VLOOKUP(CONCATENATE("ALI_",$C352,"_SEG_",$I352,"_PROV_",$D352),Catalogo_Precios,AG$8,FALSE)),O352=0),0,VLOOKUP(CONCATENATE("ALI_",$C352,"_SEG_",$I352,"_PROV_",$D352),Catalogo_Precios,AG$8,FALSE))</f>
        <v>0</v>
      </c>
      <c r="AH352" s="57">
        <f t="shared" ref="AH352" si="4160">IF(OR(ISERROR(VLOOKUP(CONCATENATE("ALI_",$C352,"_SEG_",$I352,"_PROV_",$D352),Catalogo_Precios,AH$8,FALSE)),L352=0),0,VLOOKUP(CONCATENATE("ALI_",$C352,"_SEG_",$I352,"_PROV_",$D352),Catalogo_Precios,AH$8,FALSE))</f>
        <v>2116</v>
      </c>
      <c r="AI352" s="57">
        <f t="shared" ref="AI352" si="4161">IF(OR(ISERROR(VLOOKUP(CONCATENATE("ALI_",$C352,"_SEG_",$I352,"_PROV_",$D352),Catalogo_Precios,AI$8,FALSE)),M352=0),0,VLOOKUP(CONCATENATE("ALI_",$C352,"_SEG_",$I352,"_PROV_",$D352),Catalogo_Precios,AI$8,FALSE))</f>
        <v>2116</v>
      </c>
      <c r="AJ352" s="57">
        <f t="shared" ref="AJ352" si="4162">IF(OR(ISERROR(VLOOKUP(CONCATENATE("ALI_",$C352,"_SEG_",$I352,"_PROV_",$D352),Catalogo_Precios,AJ$8,FALSE)),N352=0),0,VLOOKUP(CONCATENATE("ALI_",$C352,"_SEG_",$I352,"_PROV_",$D352),Catalogo_Precios,AJ$8,FALSE))</f>
        <v>2116</v>
      </c>
      <c r="AK352" s="57">
        <f t="shared" ref="AK352" si="4163">IF(OR(ISERROR(VLOOKUP(CONCATENATE("ALI_",$C352,"_SEG_",$I352,"_PROV_",$D352),Catalogo_Precios,AK$8,FALSE)),O352=0),0,VLOOKUP(CONCATENATE("ALI_",$C352,"_SEG_",$I352,"_PROV_",$D352),Catalogo_Precios,AK$8,FALSE))</f>
        <v>0</v>
      </c>
      <c r="AL352" s="53"/>
      <c r="AM352" s="59" t="str">
        <f t="shared" si="3917"/>
        <v>ALI_71_SEG_14</v>
      </c>
      <c r="AN352" s="59" t="str">
        <f t="shared" si="3918"/>
        <v>ALI_71_SEG_14_VAL_17979652</v>
      </c>
      <c r="AO352" s="60">
        <f t="shared" ref="AO352" si="4164">IF(OR(AB352="",AB352=0),0,COUNTIF(Codificacion,AM352))</f>
        <v>4</v>
      </c>
      <c r="AP352" s="61">
        <f t="array" ref="AP352">MIN(IF(Codificacion=AM352,Total_Cotizacion,""))</f>
        <v>14383721.599999998</v>
      </c>
      <c r="AQ352" s="62" t="b">
        <f t="shared" si="3920"/>
        <v>0</v>
      </c>
      <c r="AR352" s="51" t="str">
        <f t="shared" ref="AR352" si="4165">IF(COUNTIF(Codificacion2,CONCATENATE(AM352,"_VAL_",AB352))&gt;1,"Empate","")</f>
        <v/>
      </c>
      <c r="AS352" s="63" t="str">
        <f t="shared" si="3459"/>
        <v/>
      </c>
      <c r="AT352" s="59" t="str">
        <f t="shared" si="3922"/>
        <v>ALI_71_SEG_14_</v>
      </c>
      <c r="AU352" s="63">
        <f t="shared" ref="AU352" si="4166">IF(AND(COUNTIF(Codificacion3,AT352)&lt;AO352),1,COUNTIF(Codificacion3,AT352))</f>
        <v>1</v>
      </c>
      <c r="AV352" s="62" t="str">
        <f t="shared" si="3924"/>
        <v>No Seleccionada</v>
      </c>
      <c r="AW352" s="53"/>
      <c r="AX352" s="51" t="str">
        <f t="shared" si="3925"/>
        <v>ALI_71_SEG_14FALSO</v>
      </c>
      <c r="AY352" s="51">
        <f t="shared" si="3906"/>
        <v>3</v>
      </c>
      <c r="AZ352" s="64" t="b">
        <f t="shared" si="3926"/>
        <v>0</v>
      </c>
    </row>
    <row r="353" spans="1:52" x14ac:dyDescent="0.2">
      <c r="A353" s="50" t="b">
        <f t="shared" si="3881"/>
        <v>0</v>
      </c>
      <c r="B353" s="51" t="s">
        <v>54</v>
      </c>
      <c r="C353" s="52">
        <v>71</v>
      </c>
      <c r="D353" s="52">
        <f t="shared" ref="D353" si="4167">IF(ISERROR(VLOOKUP(E353,Proveedores,2,FALSE)),"",VLOOKUP(E353,Proveedores,2,FALSE))</f>
        <v>2087</v>
      </c>
      <c r="E353" s="53" t="s">
        <v>55</v>
      </c>
      <c r="F353" s="54">
        <v>646</v>
      </c>
      <c r="G353" s="53" t="s">
        <v>61</v>
      </c>
      <c r="H353" s="53" t="s">
        <v>84</v>
      </c>
      <c r="I353" s="52">
        <v>15</v>
      </c>
      <c r="J353" s="53" t="s">
        <v>58</v>
      </c>
      <c r="K353" s="55">
        <v>44835</v>
      </c>
      <c r="L353" s="56">
        <v>4942</v>
      </c>
      <c r="M353" s="56">
        <v>1236</v>
      </c>
      <c r="N353" s="56">
        <v>1852</v>
      </c>
      <c r="O353" s="56">
        <v>0</v>
      </c>
      <c r="P353" s="57">
        <v>2116</v>
      </c>
      <c r="Q353" s="58">
        <v>0</v>
      </c>
      <c r="R353" s="57">
        <v>2116</v>
      </c>
      <c r="S353" s="57">
        <v>2116</v>
      </c>
      <c r="T353" s="58">
        <v>0</v>
      </c>
      <c r="U353" s="57">
        <v>2116</v>
      </c>
      <c r="V353" s="57">
        <v>2116</v>
      </c>
      <c r="W353" s="58">
        <v>0</v>
      </c>
      <c r="X353" s="57">
        <v>2116</v>
      </c>
      <c r="Y353" s="57">
        <v>0</v>
      </c>
      <c r="Z353" s="58"/>
      <c r="AA353" s="57">
        <v>0</v>
      </c>
      <c r="AB353" s="57">
        <v>16991480</v>
      </c>
      <c r="AC353" s="53" t="str">
        <f t="shared" si="3908"/>
        <v>Registro Valido</v>
      </c>
      <c r="AD353" s="57">
        <f t="shared" ref="AD353" si="4168">IF(OR(ISERROR(VLOOKUP(CONCATENATE("ALI_",$C353,"_SEG_",$I353,"_PROV_",$D353),Catalogo_Precios,AD$8,FALSE)),L353=0),0,VLOOKUP(CONCATENATE("ALI_",$C353,"_SEG_",$I353,"_PROV_",$D353),Catalogo_Precios,AD$8,FALSE))</f>
        <v>2116</v>
      </c>
      <c r="AE353" s="57">
        <f t="shared" ref="AE353" si="4169">IF(OR(ISERROR(VLOOKUP(CONCATENATE("ALI_",$C353,"_SEG_",$I353,"_PROV_",$D353),Catalogo_Precios,AE$8,FALSE)),M353=0),0,VLOOKUP(CONCATENATE("ALI_",$C353,"_SEG_",$I353,"_PROV_",$D353),Catalogo_Precios,AE$8,FALSE))</f>
        <v>2116</v>
      </c>
      <c r="AF353" s="57">
        <f t="shared" ref="AF353" si="4170">IF(OR(ISERROR(VLOOKUP(CONCATENATE("ALI_",$C353,"_SEG_",$I353,"_PROV_",$D353),Catalogo_Precios,AF$8,FALSE)),N353=0),0,VLOOKUP(CONCATENATE("ALI_",$C353,"_SEG_",$I353,"_PROV_",$D353),Catalogo_Precios,AF$8,FALSE))</f>
        <v>2116</v>
      </c>
      <c r="AG353" s="57">
        <f t="shared" ref="AG353" si="4171">IF(OR(ISERROR(VLOOKUP(CONCATENATE("ALI_",$C353,"_SEG_",$I353,"_PROV_",$D353),Catalogo_Precios,AG$8,FALSE)),O353=0),0,VLOOKUP(CONCATENATE("ALI_",$C353,"_SEG_",$I353,"_PROV_",$D353),Catalogo_Precios,AG$8,FALSE))</f>
        <v>0</v>
      </c>
      <c r="AH353" s="57">
        <f t="shared" ref="AH353" si="4172">IF(OR(ISERROR(VLOOKUP(CONCATENATE("ALI_",$C353,"_SEG_",$I353,"_PROV_",$D353),Catalogo_Precios,AH$8,FALSE)),L353=0),0,VLOOKUP(CONCATENATE("ALI_",$C353,"_SEG_",$I353,"_PROV_",$D353),Catalogo_Precios,AH$8,FALSE))</f>
        <v>2116</v>
      </c>
      <c r="AI353" s="57">
        <f t="shared" ref="AI353" si="4173">IF(OR(ISERROR(VLOOKUP(CONCATENATE("ALI_",$C353,"_SEG_",$I353,"_PROV_",$D353),Catalogo_Precios,AI$8,FALSE)),M353=0),0,VLOOKUP(CONCATENATE("ALI_",$C353,"_SEG_",$I353,"_PROV_",$D353),Catalogo_Precios,AI$8,FALSE))</f>
        <v>2116</v>
      </c>
      <c r="AJ353" s="57">
        <f t="shared" ref="AJ353" si="4174">IF(OR(ISERROR(VLOOKUP(CONCATENATE("ALI_",$C353,"_SEG_",$I353,"_PROV_",$D353),Catalogo_Precios,AJ$8,FALSE)),N353=0),0,VLOOKUP(CONCATENATE("ALI_",$C353,"_SEG_",$I353,"_PROV_",$D353),Catalogo_Precios,AJ$8,FALSE))</f>
        <v>2116</v>
      </c>
      <c r="AK353" s="57">
        <f t="shared" ref="AK353" si="4175">IF(OR(ISERROR(VLOOKUP(CONCATENATE("ALI_",$C353,"_SEG_",$I353,"_PROV_",$D353),Catalogo_Precios,AK$8,FALSE)),O353=0),0,VLOOKUP(CONCATENATE("ALI_",$C353,"_SEG_",$I353,"_PROV_",$D353),Catalogo_Precios,AK$8,FALSE))</f>
        <v>0</v>
      </c>
      <c r="AL353" s="53"/>
      <c r="AM353" s="59" t="str">
        <f t="shared" si="3917"/>
        <v>ALI_71_SEG_15</v>
      </c>
      <c r="AN353" s="59" t="str">
        <f t="shared" si="3918"/>
        <v>ALI_71_SEG_15_VAL_16991480</v>
      </c>
      <c r="AO353" s="60">
        <f t="shared" ref="AO353" si="4176">IF(OR(AB353="",AB353=0),0,COUNTIF(Codificacion,AM353))</f>
        <v>4</v>
      </c>
      <c r="AP353" s="61">
        <f t="array" ref="AP353">MIN(IF(Codificacion=AM353,Total_Cotizacion,""))</f>
        <v>13593184</v>
      </c>
      <c r="AQ353" s="62" t="b">
        <f t="shared" si="3920"/>
        <v>0</v>
      </c>
      <c r="AR353" s="51" t="str">
        <f t="shared" ref="AR353" si="4177">IF(COUNTIF(Codificacion2,CONCATENATE(AM353,"_VAL_",AB353))&gt;1,"Empate","")</f>
        <v/>
      </c>
      <c r="AS353" s="63" t="str">
        <f t="shared" si="3459"/>
        <v/>
      </c>
      <c r="AT353" s="59" t="str">
        <f t="shared" si="3922"/>
        <v>ALI_71_SEG_15_</v>
      </c>
      <c r="AU353" s="63">
        <f t="shared" ref="AU353" si="4178">IF(AND(COUNTIF(Codificacion3,AT353)&lt;AO353),1,COUNTIF(Codificacion3,AT353))</f>
        <v>1</v>
      </c>
      <c r="AV353" s="62" t="str">
        <f t="shared" si="3924"/>
        <v>No Seleccionada</v>
      </c>
      <c r="AW353" s="53"/>
      <c r="AX353" s="51" t="str">
        <f t="shared" si="3925"/>
        <v>ALI_71_SEG_15FALSO</v>
      </c>
      <c r="AY353" s="51">
        <f t="shared" si="3906"/>
        <v>3</v>
      </c>
      <c r="AZ353" s="64" t="b">
        <f t="shared" si="3926"/>
        <v>0</v>
      </c>
    </row>
    <row r="354" spans="1:52" x14ac:dyDescent="0.2">
      <c r="A354" s="50" t="str">
        <f t="shared" si="3881"/>
        <v>ALI_53_SEG_1</v>
      </c>
      <c r="B354" s="51" t="s">
        <v>85</v>
      </c>
      <c r="C354" s="52">
        <v>53</v>
      </c>
      <c r="D354" s="52">
        <f t="shared" ref="D354" si="4179">IF(ISERROR(VLOOKUP(E354,Proveedores,2,FALSE)),"",VLOOKUP(E354,Proveedores,2,FALSE))</f>
        <v>2086</v>
      </c>
      <c r="E354" s="53" t="s">
        <v>86</v>
      </c>
      <c r="F354" s="54">
        <v>515</v>
      </c>
      <c r="G354" s="53" t="s">
        <v>87</v>
      </c>
      <c r="H354" s="53" t="s">
        <v>88</v>
      </c>
      <c r="I354" s="52">
        <v>1</v>
      </c>
      <c r="J354" s="53" t="s">
        <v>58</v>
      </c>
      <c r="K354" s="55">
        <v>44835</v>
      </c>
      <c r="L354" s="56">
        <v>3672</v>
      </c>
      <c r="M354" s="56">
        <v>4674</v>
      </c>
      <c r="N354" s="56">
        <v>2447</v>
      </c>
      <c r="O354" s="56">
        <v>0</v>
      </c>
      <c r="P354" s="57">
        <v>1037</v>
      </c>
      <c r="Q354" s="58">
        <v>0.15</v>
      </c>
      <c r="R354" s="57">
        <v>881.45</v>
      </c>
      <c r="S354" s="57">
        <v>1037</v>
      </c>
      <c r="T354" s="58">
        <v>0.15</v>
      </c>
      <c r="U354" s="57">
        <v>881.45</v>
      </c>
      <c r="V354" s="57">
        <v>1037</v>
      </c>
      <c r="W354" s="58">
        <v>0.15</v>
      </c>
      <c r="X354" s="57">
        <v>881.45</v>
      </c>
      <c r="Y354" s="57">
        <v>0</v>
      </c>
      <c r="Z354" s="58"/>
      <c r="AA354" s="57">
        <v>0</v>
      </c>
      <c r="AB354" s="57">
        <v>9513489.8500000015</v>
      </c>
      <c r="AC354" s="53" t="str">
        <f t="shared" si="3908"/>
        <v>Registro Valido</v>
      </c>
      <c r="AD354" s="57">
        <f t="shared" ref="AD354" si="4180">IF(OR(ISERROR(VLOOKUP(CONCATENATE("ALI_",$C354,"_SEG_",$I354,"_PROV_",$D354),Catalogo_Precios,AD$8,FALSE)),L354=0),0,VLOOKUP(CONCATENATE("ALI_",$C354,"_SEG_",$I354,"_PROV_",$D354),Catalogo_Precios,AD$8,FALSE))</f>
        <v>1037</v>
      </c>
      <c r="AE354" s="57">
        <f t="shared" ref="AE354" si="4181">IF(OR(ISERROR(VLOOKUP(CONCATENATE("ALI_",$C354,"_SEG_",$I354,"_PROV_",$D354),Catalogo_Precios,AE$8,FALSE)),M354=0),0,VLOOKUP(CONCATENATE("ALI_",$C354,"_SEG_",$I354,"_PROV_",$D354),Catalogo_Precios,AE$8,FALSE))</f>
        <v>1037</v>
      </c>
      <c r="AF354" s="57">
        <f t="shared" ref="AF354" si="4182">IF(OR(ISERROR(VLOOKUP(CONCATENATE("ALI_",$C354,"_SEG_",$I354,"_PROV_",$D354),Catalogo_Precios,AF$8,FALSE)),N354=0),0,VLOOKUP(CONCATENATE("ALI_",$C354,"_SEG_",$I354,"_PROV_",$D354),Catalogo_Precios,AF$8,FALSE))</f>
        <v>1037</v>
      </c>
      <c r="AG354" s="57">
        <f t="shared" ref="AG354" si="4183">IF(OR(ISERROR(VLOOKUP(CONCATENATE("ALI_",$C354,"_SEG_",$I354,"_PROV_",$D354),Catalogo_Precios,AG$8,FALSE)),O354=0),0,VLOOKUP(CONCATENATE("ALI_",$C354,"_SEG_",$I354,"_PROV_",$D354),Catalogo_Precios,AG$8,FALSE))</f>
        <v>0</v>
      </c>
      <c r="AH354" s="57">
        <f t="shared" ref="AH354" si="4184">IF(OR(ISERROR(VLOOKUP(CONCATENATE("ALI_",$C354,"_SEG_",$I354,"_PROV_",$D354),Catalogo_Precios,AH$8,FALSE)),L354=0),0,VLOOKUP(CONCATENATE("ALI_",$C354,"_SEG_",$I354,"_PROV_",$D354),Catalogo_Precios,AH$8,FALSE))</f>
        <v>1013</v>
      </c>
      <c r="AI354" s="57">
        <f t="shared" ref="AI354" si="4185">IF(OR(ISERROR(VLOOKUP(CONCATENATE("ALI_",$C354,"_SEG_",$I354,"_PROV_",$D354),Catalogo_Precios,AI$8,FALSE)),M354=0),0,VLOOKUP(CONCATENATE("ALI_",$C354,"_SEG_",$I354,"_PROV_",$D354),Catalogo_Precios,AI$8,FALSE))</f>
        <v>1013</v>
      </c>
      <c r="AJ354" s="57">
        <f t="shared" ref="AJ354" si="4186">IF(OR(ISERROR(VLOOKUP(CONCATENATE("ALI_",$C354,"_SEG_",$I354,"_PROV_",$D354),Catalogo_Precios,AJ$8,FALSE)),N354=0),0,VLOOKUP(CONCATENATE("ALI_",$C354,"_SEG_",$I354,"_PROV_",$D354),Catalogo_Precios,AJ$8,FALSE))</f>
        <v>1013</v>
      </c>
      <c r="AK354" s="57">
        <f t="shared" ref="AK354" si="4187">IF(OR(ISERROR(VLOOKUP(CONCATENATE("ALI_",$C354,"_SEG_",$I354,"_PROV_",$D354),Catalogo_Precios,AK$8,FALSE)),O354=0),0,VLOOKUP(CONCATENATE("ALI_",$C354,"_SEG_",$I354,"_PROV_",$D354),Catalogo_Precios,AK$8,FALSE))</f>
        <v>0</v>
      </c>
      <c r="AL354" s="53"/>
      <c r="AM354" s="59" t="str">
        <f t="shared" si="3917"/>
        <v>ALI_53_SEG_1</v>
      </c>
      <c r="AN354" s="59" t="str">
        <f t="shared" si="3918"/>
        <v>ALI_53_SEG_1_VAL_9513489.85</v>
      </c>
      <c r="AO354" s="60">
        <f t="shared" ref="AO354" si="4188">IF(OR(AB354="",AB354=0),0,COUNTIF(Codificacion,AM354))</f>
        <v>2</v>
      </c>
      <c r="AP354" s="61">
        <f t="array" ref="AP354">MIN(IF(Codificacion=AM354,Total_Cotizacion,""))</f>
        <v>9513489.8500000015</v>
      </c>
      <c r="AQ354" s="62" t="b">
        <f t="shared" si="3920"/>
        <v>1</v>
      </c>
      <c r="AR354" s="51" t="str">
        <f t="shared" ref="AR354" si="4189">IF(COUNTIF(Codificacion2,CONCATENATE(AM354,"_VAL_",AB354))&gt;1,"Empate","")</f>
        <v/>
      </c>
      <c r="AS354" s="63" t="str">
        <f t="shared" si="3459"/>
        <v>X</v>
      </c>
      <c r="AT354" s="59" t="str">
        <f t="shared" si="3922"/>
        <v>ALI_53_SEG_1_X</v>
      </c>
      <c r="AU354" s="63">
        <f t="shared" ref="AU354" si="4190">IF(AND(COUNTIF(Codificacion3,AT354)&lt;AO354),1,COUNTIF(Codificacion3,AT354))</f>
        <v>1</v>
      </c>
      <c r="AV354" s="62" t="str">
        <f t="shared" si="3924"/>
        <v>Cotizacion Seleccionada</v>
      </c>
      <c r="AW354" s="53"/>
      <c r="AX354" s="51" t="str">
        <f t="shared" si="3925"/>
        <v>ALI_53_SEG_1VERDADERO</v>
      </c>
      <c r="AY354" s="51">
        <f t="shared" si="3906"/>
        <v>1</v>
      </c>
      <c r="AZ354" s="64" t="b">
        <f t="shared" si="3926"/>
        <v>0</v>
      </c>
    </row>
    <row r="355" spans="1:52" x14ac:dyDescent="0.2">
      <c r="A355" s="50" t="str">
        <f t="shared" si="3881"/>
        <v>ALI_53_SEG_2</v>
      </c>
      <c r="B355" s="51" t="s">
        <v>85</v>
      </c>
      <c r="C355" s="52">
        <v>53</v>
      </c>
      <c r="D355" s="52">
        <f t="shared" ref="D355" si="4191">IF(ISERROR(VLOOKUP(E355,Proveedores,2,FALSE)),"",VLOOKUP(E355,Proveedores,2,FALSE))</f>
        <v>2086</v>
      </c>
      <c r="E355" s="53" t="s">
        <v>86</v>
      </c>
      <c r="F355" s="54">
        <v>516</v>
      </c>
      <c r="G355" s="53" t="s">
        <v>87</v>
      </c>
      <c r="H355" s="53" t="s">
        <v>88</v>
      </c>
      <c r="I355" s="52">
        <v>2</v>
      </c>
      <c r="J355" s="53" t="s">
        <v>58</v>
      </c>
      <c r="K355" s="55">
        <v>44835</v>
      </c>
      <c r="L355" s="56">
        <v>3755</v>
      </c>
      <c r="M355" s="56">
        <v>4780</v>
      </c>
      <c r="N355" s="56">
        <v>2502</v>
      </c>
      <c r="O355" s="56">
        <v>0</v>
      </c>
      <c r="P355" s="57">
        <v>1037</v>
      </c>
      <c r="Q355" s="58">
        <v>0.15</v>
      </c>
      <c r="R355" s="57">
        <v>881.45</v>
      </c>
      <c r="S355" s="57">
        <v>1037</v>
      </c>
      <c r="T355" s="58">
        <v>0.15</v>
      </c>
      <c r="U355" s="57">
        <v>881.45</v>
      </c>
      <c r="V355" s="57">
        <v>1037</v>
      </c>
      <c r="W355" s="58">
        <v>0.15</v>
      </c>
      <c r="X355" s="57">
        <v>881.45</v>
      </c>
      <c r="Y355" s="57">
        <v>0</v>
      </c>
      <c r="Z355" s="58"/>
      <c r="AA355" s="57">
        <v>0</v>
      </c>
      <c r="AB355" s="57">
        <v>9728563.6500000004</v>
      </c>
      <c r="AC355" s="53" t="str">
        <f t="shared" si="3908"/>
        <v>Registro Valido</v>
      </c>
      <c r="AD355" s="57">
        <f t="shared" ref="AD355" si="4192">IF(OR(ISERROR(VLOOKUP(CONCATENATE("ALI_",$C355,"_SEG_",$I355,"_PROV_",$D355),Catalogo_Precios,AD$8,FALSE)),L355=0),0,VLOOKUP(CONCATENATE("ALI_",$C355,"_SEG_",$I355,"_PROV_",$D355),Catalogo_Precios,AD$8,FALSE))</f>
        <v>1037</v>
      </c>
      <c r="AE355" s="57">
        <f t="shared" ref="AE355" si="4193">IF(OR(ISERROR(VLOOKUP(CONCATENATE("ALI_",$C355,"_SEG_",$I355,"_PROV_",$D355),Catalogo_Precios,AE$8,FALSE)),M355=0),0,VLOOKUP(CONCATENATE("ALI_",$C355,"_SEG_",$I355,"_PROV_",$D355),Catalogo_Precios,AE$8,FALSE))</f>
        <v>1037</v>
      </c>
      <c r="AF355" s="57">
        <f t="shared" ref="AF355" si="4194">IF(OR(ISERROR(VLOOKUP(CONCATENATE("ALI_",$C355,"_SEG_",$I355,"_PROV_",$D355),Catalogo_Precios,AF$8,FALSE)),N355=0),0,VLOOKUP(CONCATENATE("ALI_",$C355,"_SEG_",$I355,"_PROV_",$D355),Catalogo_Precios,AF$8,FALSE))</f>
        <v>1037</v>
      </c>
      <c r="AG355" s="57">
        <f t="shared" ref="AG355" si="4195">IF(OR(ISERROR(VLOOKUP(CONCATENATE("ALI_",$C355,"_SEG_",$I355,"_PROV_",$D355),Catalogo_Precios,AG$8,FALSE)),O355=0),0,VLOOKUP(CONCATENATE("ALI_",$C355,"_SEG_",$I355,"_PROV_",$D355),Catalogo_Precios,AG$8,FALSE))</f>
        <v>0</v>
      </c>
      <c r="AH355" s="57">
        <f t="shared" ref="AH355" si="4196">IF(OR(ISERROR(VLOOKUP(CONCATENATE("ALI_",$C355,"_SEG_",$I355,"_PROV_",$D355),Catalogo_Precios,AH$8,FALSE)),L355=0),0,VLOOKUP(CONCATENATE("ALI_",$C355,"_SEG_",$I355,"_PROV_",$D355),Catalogo_Precios,AH$8,FALSE))</f>
        <v>1013</v>
      </c>
      <c r="AI355" s="57">
        <f t="shared" ref="AI355" si="4197">IF(OR(ISERROR(VLOOKUP(CONCATENATE("ALI_",$C355,"_SEG_",$I355,"_PROV_",$D355),Catalogo_Precios,AI$8,FALSE)),M355=0),0,VLOOKUP(CONCATENATE("ALI_",$C355,"_SEG_",$I355,"_PROV_",$D355),Catalogo_Precios,AI$8,FALSE))</f>
        <v>1013</v>
      </c>
      <c r="AJ355" s="57">
        <f t="shared" ref="AJ355" si="4198">IF(OR(ISERROR(VLOOKUP(CONCATENATE("ALI_",$C355,"_SEG_",$I355,"_PROV_",$D355),Catalogo_Precios,AJ$8,FALSE)),N355=0),0,VLOOKUP(CONCATENATE("ALI_",$C355,"_SEG_",$I355,"_PROV_",$D355),Catalogo_Precios,AJ$8,FALSE))</f>
        <v>1013</v>
      </c>
      <c r="AK355" s="57">
        <f t="shared" ref="AK355" si="4199">IF(OR(ISERROR(VLOOKUP(CONCATENATE("ALI_",$C355,"_SEG_",$I355,"_PROV_",$D355),Catalogo_Precios,AK$8,FALSE)),O355=0),0,VLOOKUP(CONCATENATE("ALI_",$C355,"_SEG_",$I355,"_PROV_",$D355),Catalogo_Precios,AK$8,FALSE))</f>
        <v>0</v>
      </c>
      <c r="AL355" s="53"/>
      <c r="AM355" s="59" t="str">
        <f t="shared" si="3917"/>
        <v>ALI_53_SEG_2</v>
      </c>
      <c r="AN355" s="59" t="str">
        <f t="shared" si="3918"/>
        <v>ALI_53_SEG_2_VAL_9728563.65</v>
      </c>
      <c r="AO355" s="60">
        <f t="shared" ref="AO355" si="4200">IF(OR(AB355="",AB355=0),0,COUNTIF(Codificacion,AM355))</f>
        <v>2</v>
      </c>
      <c r="AP355" s="61">
        <f t="array" ref="AP355">MIN(IF(Codificacion=AM355,Total_Cotizacion,""))</f>
        <v>9728563.6500000004</v>
      </c>
      <c r="AQ355" s="62" t="b">
        <f t="shared" si="3920"/>
        <v>1</v>
      </c>
      <c r="AR355" s="51" t="str">
        <f t="shared" ref="AR355" si="4201">IF(COUNTIF(Codificacion2,CONCATENATE(AM355,"_VAL_",AB355))&gt;1,"Empate","")</f>
        <v/>
      </c>
      <c r="AS355" s="63" t="str">
        <f t="shared" si="3459"/>
        <v>X</v>
      </c>
      <c r="AT355" s="59" t="str">
        <f t="shared" si="3922"/>
        <v>ALI_53_SEG_2_X</v>
      </c>
      <c r="AU355" s="63">
        <f t="shared" ref="AU355" si="4202">IF(AND(COUNTIF(Codificacion3,AT355)&lt;AO355),1,COUNTIF(Codificacion3,AT355))</f>
        <v>1</v>
      </c>
      <c r="AV355" s="62" t="str">
        <f t="shared" si="3924"/>
        <v>Cotizacion Seleccionada</v>
      </c>
      <c r="AW355" s="53"/>
      <c r="AX355" s="51" t="str">
        <f t="shared" si="3925"/>
        <v>ALI_53_SEG_2VERDADERO</v>
      </c>
      <c r="AY355" s="51">
        <f t="shared" si="3906"/>
        <v>1</v>
      </c>
      <c r="AZ355" s="64" t="b">
        <f t="shared" si="3926"/>
        <v>0</v>
      </c>
    </row>
    <row r="356" spans="1:52" x14ac:dyDescent="0.2">
      <c r="A356" s="50" t="str">
        <f t="shared" si="3881"/>
        <v>ALI_53_SEG_3</v>
      </c>
      <c r="B356" s="51" t="s">
        <v>85</v>
      </c>
      <c r="C356" s="52">
        <v>53</v>
      </c>
      <c r="D356" s="52">
        <f t="shared" ref="D356" si="4203">IF(ISERROR(VLOOKUP(E356,Proveedores,2,FALSE)),"",VLOOKUP(E356,Proveedores,2,FALSE))</f>
        <v>2086</v>
      </c>
      <c r="E356" s="53" t="s">
        <v>86</v>
      </c>
      <c r="F356" s="54">
        <v>517</v>
      </c>
      <c r="G356" s="53" t="s">
        <v>87</v>
      </c>
      <c r="H356" s="53" t="s">
        <v>88</v>
      </c>
      <c r="I356" s="52">
        <v>3</v>
      </c>
      <c r="J356" s="53" t="s">
        <v>58</v>
      </c>
      <c r="K356" s="55">
        <v>44835</v>
      </c>
      <c r="L356" s="56">
        <v>3732</v>
      </c>
      <c r="M356" s="56">
        <v>4751</v>
      </c>
      <c r="N356" s="56">
        <v>2487</v>
      </c>
      <c r="O356" s="56">
        <v>0</v>
      </c>
      <c r="P356" s="57">
        <v>1037</v>
      </c>
      <c r="Q356" s="58">
        <v>0.15</v>
      </c>
      <c r="R356" s="57">
        <v>881.45</v>
      </c>
      <c r="S356" s="57">
        <v>1037</v>
      </c>
      <c r="T356" s="58">
        <v>0.15</v>
      </c>
      <c r="U356" s="57">
        <v>881.45</v>
      </c>
      <c r="V356" s="57">
        <v>1037</v>
      </c>
      <c r="W356" s="58">
        <v>0.15</v>
      </c>
      <c r="X356" s="57">
        <v>881.45</v>
      </c>
      <c r="Y356" s="57">
        <v>0</v>
      </c>
      <c r="Z356" s="58"/>
      <c r="AA356" s="57">
        <v>0</v>
      </c>
      <c r="AB356" s="57">
        <v>9669506.5</v>
      </c>
      <c r="AC356" s="53" t="str">
        <f t="shared" si="3908"/>
        <v>Registro Valido</v>
      </c>
      <c r="AD356" s="57">
        <f t="shared" ref="AD356" si="4204">IF(OR(ISERROR(VLOOKUP(CONCATENATE("ALI_",$C356,"_SEG_",$I356,"_PROV_",$D356),Catalogo_Precios,AD$8,FALSE)),L356=0),0,VLOOKUP(CONCATENATE("ALI_",$C356,"_SEG_",$I356,"_PROV_",$D356),Catalogo_Precios,AD$8,FALSE))</f>
        <v>1037</v>
      </c>
      <c r="AE356" s="57">
        <f t="shared" ref="AE356" si="4205">IF(OR(ISERROR(VLOOKUP(CONCATENATE("ALI_",$C356,"_SEG_",$I356,"_PROV_",$D356),Catalogo_Precios,AE$8,FALSE)),M356=0),0,VLOOKUP(CONCATENATE("ALI_",$C356,"_SEG_",$I356,"_PROV_",$D356),Catalogo_Precios,AE$8,FALSE))</f>
        <v>1037</v>
      </c>
      <c r="AF356" s="57">
        <f t="shared" ref="AF356" si="4206">IF(OR(ISERROR(VLOOKUP(CONCATENATE("ALI_",$C356,"_SEG_",$I356,"_PROV_",$D356),Catalogo_Precios,AF$8,FALSE)),N356=0),0,VLOOKUP(CONCATENATE("ALI_",$C356,"_SEG_",$I356,"_PROV_",$D356),Catalogo_Precios,AF$8,FALSE))</f>
        <v>1037</v>
      </c>
      <c r="AG356" s="57">
        <f t="shared" ref="AG356" si="4207">IF(OR(ISERROR(VLOOKUP(CONCATENATE("ALI_",$C356,"_SEG_",$I356,"_PROV_",$D356),Catalogo_Precios,AG$8,FALSE)),O356=0),0,VLOOKUP(CONCATENATE("ALI_",$C356,"_SEG_",$I356,"_PROV_",$D356),Catalogo_Precios,AG$8,FALSE))</f>
        <v>0</v>
      </c>
      <c r="AH356" s="57">
        <f t="shared" ref="AH356" si="4208">IF(OR(ISERROR(VLOOKUP(CONCATENATE("ALI_",$C356,"_SEG_",$I356,"_PROV_",$D356),Catalogo_Precios,AH$8,FALSE)),L356=0),0,VLOOKUP(CONCATENATE("ALI_",$C356,"_SEG_",$I356,"_PROV_",$D356),Catalogo_Precios,AH$8,FALSE))</f>
        <v>1013</v>
      </c>
      <c r="AI356" s="57">
        <f t="shared" ref="AI356" si="4209">IF(OR(ISERROR(VLOOKUP(CONCATENATE("ALI_",$C356,"_SEG_",$I356,"_PROV_",$D356),Catalogo_Precios,AI$8,FALSE)),M356=0),0,VLOOKUP(CONCATENATE("ALI_",$C356,"_SEG_",$I356,"_PROV_",$D356),Catalogo_Precios,AI$8,FALSE))</f>
        <v>1013</v>
      </c>
      <c r="AJ356" s="57">
        <f t="shared" ref="AJ356" si="4210">IF(OR(ISERROR(VLOOKUP(CONCATENATE("ALI_",$C356,"_SEG_",$I356,"_PROV_",$D356),Catalogo_Precios,AJ$8,FALSE)),N356=0),0,VLOOKUP(CONCATENATE("ALI_",$C356,"_SEG_",$I356,"_PROV_",$D356),Catalogo_Precios,AJ$8,FALSE))</f>
        <v>1013</v>
      </c>
      <c r="AK356" s="57">
        <f t="shared" ref="AK356" si="4211">IF(OR(ISERROR(VLOOKUP(CONCATENATE("ALI_",$C356,"_SEG_",$I356,"_PROV_",$D356),Catalogo_Precios,AK$8,FALSE)),O356=0),0,VLOOKUP(CONCATENATE("ALI_",$C356,"_SEG_",$I356,"_PROV_",$D356),Catalogo_Precios,AK$8,FALSE))</f>
        <v>0</v>
      </c>
      <c r="AL356" s="53"/>
      <c r="AM356" s="59" t="str">
        <f t="shared" si="3917"/>
        <v>ALI_53_SEG_3</v>
      </c>
      <c r="AN356" s="59" t="str">
        <f t="shared" si="3918"/>
        <v>ALI_53_SEG_3_VAL_9669506.5</v>
      </c>
      <c r="AO356" s="60">
        <f t="shared" ref="AO356" si="4212">IF(OR(AB356="",AB356=0),0,COUNTIF(Codificacion,AM356))</f>
        <v>2</v>
      </c>
      <c r="AP356" s="61">
        <f t="array" ref="AP356">MIN(IF(Codificacion=AM356,Total_Cotizacion,""))</f>
        <v>9669506.5</v>
      </c>
      <c r="AQ356" s="62" t="b">
        <f t="shared" si="3920"/>
        <v>1</v>
      </c>
      <c r="AR356" s="51" t="str">
        <f t="shared" ref="AR356" si="4213">IF(COUNTIF(Codificacion2,CONCATENATE(AM356,"_VAL_",AB356))&gt;1,"Empate","")</f>
        <v/>
      </c>
      <c r="AS356" s="63" t="str">
        <f t="shared" si="3459"/>
        <v>X</v>
      </c>
      <c r="AT356" s="59" t="str">
        <f t="shared" si="3922"/>
        <v>ALI_53_SEG_3_X</v>
      </c>
      <c r="AU356" s="63">
        <f t="shared" ref="AU356" si="4214">IF(AND(COUNTIF(Codificacion3,AT356)&lt;AO356),1,COUNTIF(Codificacion3,AT356))</f>
        <v>1</v>
      </c>
      <c r="AV356" s="62" t="str">
        <f t="shared" si="3924"/>
        <v>Cotizacion Seleccionada</v>
      </c>
      <c r="AW356" s="53"/>
      <c r="AX356" s="51" t="str">
        <f t="shared" si="3925"/>
        <v>ALI_53_SEG_3VERDADERO</v>
      </c>
      <c r="AY356" s="51">
        <f t="shared" si="3906"/>
        <v>1</v>
      </c>
      <c r="AZ356" s="64" t="b">
        <f t="shared" si="3926"/>
        <v>0</v>
      </c>
    </row>
    <row r="357" spans="1:52" x14ac:dyDescent="0.2">
      <c r="A357" s="50" t="str">
        <f t="shared" si="3881"/>
        <v>ALI_53_SEG_4</v>
      </c>
      <c r="B357" s="51" t="s">
        <v>85</v>
      </c>
      <c r="C357" s="52">
        <v>53</v>
      </c>
      <c r="D357" s="52">
        <f t="shared" ref="D357" si="4215">IF(ISERROR(VLOOKUP(E357,Proveedores,2,FALSE)),"",VLOOKUP(E357,Proveedores,2,FALSE))</f>
        <v>2086</v>
      </c>
      <c r="E357" s="53" t="s">
        <v>86</v>
      </c>
      <c r="F357" s="54">
        <v>518</v>
      </c>
      <c r="G357" s="53" t="s">
        <v>87</v>
      </c>
      <c r="H357" s="53" t="s">
        <v>88</v>
      </c>
      <c r="I357" s="52">
        <v>4</v>
      </c>
      <c r="J357" s="53" t="s">
        <v>58</v>
      </c>
      <c r="K357" s="55">
        <v>44835</v>
      </c>
      <c r="L357" s="56">
        <v>3977</v>
      </c>
      <c r="M357" s="56">
        <v>5063</v>
      </c>
      <c r="N357" s="56">
        <v>2650</v>
      </c>
      <c r="O357" s="56">
        <v>0</v>
      </c>
      <c r="P357" s="57">
        <v>1037</v>
      </c>
      <c r="Q357" s="58">
        <v>0.15</v>
      </c>
      <c r="R357" s="57">
        <v>881.45</v>
      </c>
      <c r="S357" s="57">
        <v>1037</v>
      </c>
      <c r="T357" s="58">
        <v>0.15</v>
      </c>
      <c r="U357" s="57">
        <v>881.45</v>
      </c>
      <c r="V357" s="57">
        <v>1037</v>
      </c>
      <c r="W357" s="58">
        <v>0.15</v>
      </c>
      <c r="X357" s="57">
        <v>881.45</v>
      </c>
      <c r="Y357" s="57">
        <v>0</v>
      </c>
      <c r="Z357" s="58"/>
      <c r="AA357" s="57">
        <v>0</v>
      </c>
      <c r="AB357" s="57">
        <v>10304150.5</v>
      </c>
      <c r="AC357" s="53" t="str">
        <f t="shared" si="3908"/>
        <v>Registro Valido</v>
      </c>
      <c r="AD357" s="57">
        <f t="shared" ref="AD357" si="4216">IF(OR(ISERROR(VLOOKUP(CONCATENATE("ALI_",$C357,"_SEG_",$I357,"_PROV_",$D357),Catalogo_Precios,AD$8,FALSE)),L357=0),0,VLOOKUP(CONCATENATE("ALI_",$C357,"_SEG_",$I357,"_PROV_",$D357),Catalogo_Precios,AD$8,FALSE))</f>
        <v>1037</v>
      </c>
      <c r="AE357" s="57">
        <f t="shared" ref="AE357" si="4217">IF(OR(ISERROR(VLOOKUP(CONCATENATE("ALI_",$C357,"_SEG_",$I357,"_PROV_",$D357),Catalogo_Precios,AE$8,FALSE)),M357=0),0,VLOOKUP(CONCATENATE("ALI_",$C357,"_SEG_",$I357,"_PROV_",$D357),Catalogo_Precios,AE$8,FALSE))</f>
        <v>1037</v>
      </c>
      <c r="AF357" s="57">
        <f t="shared" ref="AF357" si="4218">IF(OR(ISERROR(VLOOKUP(CONCATENATE("ALI_",$C357,"_SEG_",$I357,"_PROV_",$D357),Catalogo_Precios,AF$8,FALSE)),N357=0),0,VLOOKUP(CONCATENATE("ALI_",$C357,"_SEG_",$I357,"_PROV_",$D357),Catalogo_Precios,AF$8,FALSE))</f>
        <v>1037</v>
      </c>
      <c r="AG357" s="57">
        <f t="shared" ref="AG357" si="4219">IF(OR(ISERROR(VLOOKUP(CONCATENATE("ALI_",$C357,"_SEG_",$I357,"_PROV_",$D357),Catalogo_Precios,AG$8,FALSE)),O357=0),0,VLOOKUP(CONCATENATE("ALI_",$C357,"_SEG_",$I357,"_PROV_",$D357),Catalogo_Precios,AG$8,FALSE))</f>
        <v>0</v>
      </c>
      <c r="AH357" s="57">
        <f t="shared" ref="AH357" si="4220">IF(OR(ISERROR(VLOOKUP(CONCATENATE("ALI_",$C357,"_SEG_",$I357,"_PROV_",$D357),Catalogo_Precios,AH$8,FALSE)),L357=0),0,VLOOKUP(CONCATENATE("ALI_",$C357,"_SEG_",$I357,"_PROV_",$D357),Catalogo_Precios,AH$8,FALSE))</f>
        <v>1013</v>
      </c>
      <c r="AI357" s="57">
        <f t="shared" ref="AI357" si="4221">IF(OR(ISERROR(VLOOKUP(CONCATENATE("ALI_",$C357,"_SEG_",$I357,"_PROV_",$D357),Catalogo_Precios,AI$8,FALSE)),M357=0),0,VLOOKUP(CONCATENATE("ALI_",$C357,"_SEG_",$I357,"_PROV_",$D357),Catalogo_Precios,AI$8,FALSE))</f>
        <v>1013</v>
      </c>
      <c r="AJ357" s="57">
        <f t="shared" ref="AJ357" si="4222">IF(OR(ISERROR(VLOOKUP(CONCATENATE("ALI_",$C357,"_SEG_",$I357,"_PROV_",$D357),Catalogo_Precios,AJ$8,FALSE)),N357=0),0,VLOOKUP(CONCATENATE("ALI_",$C357,"_SEG_",$I357,"_PROV_",$D357),Catalogo_Precios,AJ$8,FALSE))</f>
        <v>1013</v>
      </c>
      <c r="AK357" s="57">
        <f t="shared" ref="AK357" si="4223">IF(OR(ISERROR(VLOOKUP(CONCATENATE("ALI_",$C357,"_SEG_",$I357,"_PROV_",$D357),Catalogo_Precios,AK$8,FALSE)),O357=0),0,VLOOKUP(CONCATENATE("ALI_",$C357,"_SEG_",$I357,"_PROV_",$D357),Catalogo_Precios,AK$8,FALSE))</f>
        <v>0</v>
      </c>
      <c r="AL357" s="53"/>
      <c r="AM357" s="59" t="str">
        <f t="shared" si="3917"/>
        <v>ALI_53_SEG_4</v>
      </c>
      <c r="AN357" s="59" t="str">
        <f t="shared" si="3918"/>
        <v>ALI_53_SEG_4_VAL_10304150.5</v>
      </c>
      <c r="AO357" s="60">
        <f t="shared" ref="AO357" si="4224">IF(OR(AB357="",AB357=0),0,COUNTIF(Codificacion,AM357))</f>
        <v>2</v>
      </c>
      <c r="AP357" s="61">
        <f t="array" ref="AP357">MIN(IF(Codificacion=AM357,Total_Cotizacion,""))</f>
        <v>10304150.5</v>
      </c>
      <c r="AQ357" s="62" t="b">
        <f t="shared" si="3920"/>
        <v>1</v>
      </c>
      <c r="AR357" s="51" t="str">
        <f t="shared" ref="AR357" si="4225">IF(COUNTIF(Codificacion2,CONCATENATE(AM357,"_VAL_",AB357))&gt;1,"Empate","")</f>
        <v/>
      </c>
      <c r="AS357" s="63" t="str">
        <f t="shared" si="3459"/>
        <v>X</v>
      </c>
      <c r="AT357" s="59" t="str">
        <f t="shared" si="3922"/>
        <v>ALI_53_SEG_4_X</v>
      </c>
      <c r="AU357" s="63">
        <f t="shared" ref="AU357" si="4226">IF(AND(COUNTIF(Codificacion3,AT357)&lt;AO357),1,COUNTIF(Codificacion3,AT357))</f>
        <v>1</v>
      </c>
      <c r="AV357" s="62" t="str">
        <f t="shared" si="3924"/>
        <v>Cotizacion Seleccionada</v>
      </c>
      <c r="AW357" s="53"/>
      <c r="AX357" s="51" t="str">
        <f t="shared" si="3925"/>
        <v>ALI_53_SEG_4VERDADERO</v>
      </c>
      <c r="AY357" s="51">
        <f t="shared" si="3906"/>
        <v>1</v>
      </c>
      <c r="AZ357" s="64" t="b">
        <f t="shared" si="3926"/>
        <v>0</v>
      </c>
    </row>
    <row r="358" spans="1:52" x14ac:dyDescent="0.2">
      <c r="A358" s="50" t="str">
        <f t="shared" si="3881"/>
        <v>ALI_53_SEG_5</v>
      </c>
      <c r="B358" s="51" t="s">
        <v>85</v>
      </c>
      <c r="C358" s="52">
        <v>53</v>
      </c>
      <c r="D358" s="52">
        <f t="shared" ref="D358" si="4227">IF(ISERROR(VLOOKUP(E358,Proveedores,2,FALSE)),"",VLOOKUP(E358,Proveedores,2,FALSE))</f>
        <v>2086</v>
      </c>
      <c r="E358" s="53" t="s">
        <v>86</v>
      </c>
      <c r="F358" s="54">
        <v>519</v>
      </c>
      <c r="G358" s="53" t="s">
        <v>87</v>
      </c>
      <c r="H358" s="53" t="s">
        <v>88</v>
      </c>
      <c r="I358" s="52">
        <v>5</v>
      </c>
      <c r="J358" s="53" t="s">
        <v>58</v>
      </c>
      <c r="K358" s="55">
        <v>44835</v>
      </c>
      <c r="L358" s="56">
        <v>3697</v>
      </c>
      <c r="M358" s="56">
        <v>4706</v>
      </c>
      <c r="N358" s="56">
        <v>2463</v>
      </c>
      <c r="O358" s="56">
        <v>0</v>
      </c>
      <c r="P358" s="57">
        <v>1037</v>
      </c>
      <c r="Q358" s="58">
        <v>0.15</v>
      </c>
      <c r="R358" s="57">
        <v>881.45</v>
      </c>
      <c r="S358" s="57">
        <v>1037</v>
      </c>
      <c r="T358" s="58">
        <v>0.15</v>
      </c>
      <c r="U358" s="57">
        <v>881.45</v>
      </c>
      <c r="V358" s="57">
        <v>1037</v>
      </c>
      <c r="W358" s="58">
        <v>0.15</v>
      </c>
      <c r="X358" s="57">
        <v>881.45</v>
      </c>
      <c r="Y358" s="57">
        <v>0</v>
      </c>
      <c r="Z358" s="58"/>
      <c r="AA358" s="57">
        <v>0</v>
      </c>
      <c r="AB358" s="57">
        <v>9577835.7000000011</v>
      </c>
      <c r="AC358" s="53" t="str">
        <f t="shared" si="3908"/>
        <v>Registro Valido</v>
      </c>
      <c r="AD358" s="57">
        <f t="shared" ref="AD358" si="4228">IF(OR(ISERROR(VLOOKUP(CONCATENATE("ALI_",$C358,"_SEG_",$I358,"_PROV_",$D358),Catalogo_Precios,AD$8,FALSE)),L358=0),0,VLOOKUP(CONCATENATE("ALI_",$C358,"_SEG_",$I358,"_PROV_",$D358),Catalogo_Precios,AD$8,FALSE))</f>
        <v>1037</v>
      </c>
      <c r="AE358" s="57">
        <f t="shared" ref="AE358" si="4229">IF(OR(ISERROR(VLOOKUP(CONCATENATE("ALI_",$C358,"_SEG_",$I358,"_PROV_",$D358),Catalogo_Precios,AE$8,FALSE)),M358=0),0,VLOOKUP(CONCATENATE("ALI_",$C358,"_SEG_",$I358,"_PROV_",$D358),Catalogo_Precios,AE$8,FALSE))</f>
        <v>1037</v>
      </c>
      <c r="AF358" s="57">
        <f t="shared" ref="AF358" si="4230">IF(OR(ISERROR(VLOOKUP(CONCATENATE("ALI_",$C358,"_SEG_",$I358,"_PROV_",$D358),Catalogo_Precios,AF$8,FALSE)),N358=0),0,VLOOKUP(CONCATENATE("ALI_",$C358,"_SEG_",$I358,"_PROV_",$D358),Catalogo_Precios,AF$8,FALSE))</f>
        <v>1037</v>
      </c>
      <c r="AG358" s="57">
        <f t="shared" ref="AG358" si="4231">IF(OR(ISERROR(VLOOKUP(CONCATENATE("ALI_",$C358,"_SEG_",$I358,"_PROV_",$D358),Catalogo_Precios,AG$8,FALSE)),O358=0),0,VLOOKUP(CONCATENATE("ALI_",$C358,"_SEG_",$I358,"_PROV_",$D358),Catalogo_Precios,AG$8,FALSE))</f>
        <v>0</v>
      </c>
      <c r="AH358" s="57">
        <f t="shared" ref="AH358" si="4232">IF(OR(ISERROR(VLOOKUP(CONCATENATE("ALI_",$C358,"_SEG_",$I358,"_PROV_",$D358),Catalogo_Precios,AH$8,FALSE)),L358=0),0,VLOOKUP(CONCATENATE("ALI_",$C358,"_SEG_",$I358,"_PROV_",$D358),Catalogo_Precios,AH$8,FALSE))</f>
        <v>1013</v>
      </c>
      <c r="AI358" s="57">
        <f t="shared" ref="AI358" si="4233">IF(OR(ISERROR(VLOOKUP(CONCATENATE("ALI_",$C358,"_SEG_",$I358,"_PROV_",$D358),Catalogo_Precios,AI$8,FALSE)),M358=0),0,VLOOKUP(CONCATENATE("ALI_",$C358,"_SEG_",$I358,"_PROV_",$D358),Catalogo_Precios,AI$8,FALSE))</f>
        <v>1013</v>
      </c>
      <c r="AJ358" s="57">
        <f t="shared" ref="AJ358" si="4234">IF(OR(ISERROR(VLOOKUP(CONCATENATE("ALI_",$C358,"_SEG_",$I358,"_PROV_",$D358),Catalogo_Precios,AJ$8,FALSE)),N358=0),0,VLOOKUP(CONCATENATE("ALI_",$C358,"_SEG_",$I358,"_PROV_",$D358),Catalogo_Precios,AJ$8,FALSE))</f>
        <v>1013</v>
      </c>
      <c r="AK358" s="57">
        <f t="shared" ref="AK358" si="4235">IF(OR(ISERROR(VLOOKUP(CONCATENATE("ALI_",$C358,"_SEG_",$I358,"_PROV_",$D358),Catalogo_Precios,AK$8,FALSE)),O358=0),0,VLOOKUP(CONCATENATE("ALI_",$C358,"_SEG_",$I358,"_PROV_",$D358),Catalogo_Precios,AK$8,FALSE))</f>
        <v>0</v>
      </c>
      <c r="AL358" s="53"/>
      <c r="AM358" s="59" t="str">
        <f t="shared" si="3917"/>
        <v>ALI_53_SEG_5</v>
      </c>
      <c r="AN358" s="59" t="str">
        <f t="shared" si="3918"/>
        <v>ALI_53_SEG_5_VAL_9577835.7</v>
      </c>
      <c r="AO358" s="60">
        <f t="shared" ref="AO358" si="4236">IF(OR(AB358="",AB358=0),0,COUNTIF(Codificacion,AM358))</f>
        <v>2</v>
      </c>
      <c r="AP358" s="61">
        <f t="array" ref="AP358">MIN(IF(Codificacion=AM358,Total_Cotizacion,""))</f>
        <v>9577835.7000000011</v>
      </c>
      <c r="AQ358" s="62" t="b">
        <f t="shared" si="3920"/>
        <v>1</v>
      </c>
      <c r="AR358" s="51" t="str">
        <f t="shared" ref="AR358" si="4237">IF(COUNTIF(Codificacion2,CONCATENATE(AM358,"_VAL_",AB358))&gt;1,"Empate","")</f>
        <v/>
      </c>
      <c r="AS358" s="63" t="str">
        <f t="shared" ref="AS358:AS368" si="4238">IF(AND(AQ358,AR358="",AQ358&lt;&gt;""),"X","")</f>
        <v>X</v>
      </c>
      <c r="AT358" s="59" t="str">
        <f t="shared" si="3922"/>
        <v>ALI_53_SEG_5_X</v>
      </c>
      <c r="AU358" s="63">
        <f t="shared" ref="AU358" si="4239">IF(AND(COUNTIF(Codificacion3,AT358)&lt;AO358),1,COUNTIF(Codificacion3,AT358))</f>
        <v>1</v>
      </c>
      <c r="AV358" s="62" t="str">
        <f t="shared" si="3924"/>
        <v>Cotizacion Seleccionada</v>
      </c>
      <c r="AW358" s="53"/>
      <c r="AX358" s="51" t="str">
        <f t="shared" si="3925"/>
        <v>ALI_53_SEG_5VERDADERO</v>
      </c>
      <c r="AY358" s="51">
        <f t="shared" si="3906"/>
        <v>1</v>
      </c>
      <c r="AZ358" s="64" t="b">
        <f t="shared" si="3926"/>
        <v>0</v>
      </c>
    </row>
    <row r="359" spans="1:52" x14ac:dyDescent="0.2">
      <c r="A359" s="50" t="str">
        <f t="shared" si="3881"/>
        <v>ALI_53_SEG_6</v>
      </c>
      <c r="B359" s="51" t="s">
        <v>85</v>
      </c>
      <c r="C359" s="52">
        <v>53</v>
      </c>
      <c r="D359" s="52">
        <f t="shared" ref="D359" si="4240">IF(ISERROR(VLOOKUP(E359,Proveedores,2,FALSE)),"",VLOOKUP(E359,Proveedores,2,FALSE))</f>
        <v>2086</v>
      </c>
      <c r="E359" s="53" t="s">
        <v>86</v>
      </c>
      <c r="F359" s="54">
        <v>520</v>
      </c>
      <c r="G359" s="53" t="s">
        <v>87</v>
      </c>
      <c r="H359" s="53" t="s">
        <v>88</v>
      </c>
      <c r="I359" s="52">
        <v>6</v>
      </c>
      <c r="J359" s="53" t="s">
        <v>58</v>
      </c>
      <c r="K359" s="55">
        <v>44835</v>
      </c>
      <c r="L359" s="56">
        <v>4001</v>
      </c>
      <c r="M359" s="56">
        <v>5094</v>
      </c>
      <c r="N359" s="56">
        <v>2666</v>
      </c>
      <c r="O359" s="56">
        <v>0</v>
      </c>
      <c r="P359" s="57">
        <v>1037</v>
      </c>
      <c r="Q359" s="58">
        <v>0.15</v>
      </c>
      <c r="R359" s="57">
        <v>881.45</v>
      </c>
      <c r="S359" s="57">
        <v>1037</v>
      </c>
      <c r="T359" s="58">
        <v>0.15</v>
      </c>
      <c r="U359" s="57">
        <v>881.45</v>
      </c>
      <c r="V359" s="57">
        <v>1037</v>
      </c>
      <c r="W359" s="58">
        <v>0.15</v>
      </c>
      <c r="X359" s="57">
        <v>881.45</v>
      </c>
      <c r="Y359" s="57">
        <v>0</v>
      </c>
      <c r="Z359" s="58"/>
      <c r="AA359" s="57">
        <v>0</v>
      </c>
      <c r="AB359" s="57">
        <v>10366733.449999999</v>
      </c>
      <c r="AC359" s="53" t="str">
        <f t="shared" si="3908"/>
        <v>Registro Valido</v>
      </c>
      <c r="AD359" s="57">
        <f t="shared" ref="AD359" si="4241">IF(OR(ISERROR(VLOOKUP(CONCATENATE("ALI_",$C359,"_SEG_",$I359,"_PROV_",$D359),Catalogo_Precios,AD$8,FALSE)),L359=0),0,VLOOKUP(CONCATENATE("ALI_",$C359,"_SEG_",$I359,"_PROV_",$D359),Catalogo_Precios,AD$8,FALSE))</f>
        <v>1037</v>
      </c>
      <c r="AE359" s="57">
        <f t="shared" ref="AE359" si="4242">IF(OR(ISERROR(VLOOKUP(CONCATENATE("ALI_",$C359,"_SEG_",$I359,"_PROV_",$D359),Catalogo_Precios,AE$8,FALSE)),M359=0),0,VLOOKUP(CONCATENATE("ALI_",$C359,"_SEG_",$I359,"_PROV_",$D359),Catalogo_Precios,AE$8,FALSE))</f>
        <v>1037</v>
      </c>
      <c r="AF359" s="57">
        <f t="shared" ref="AF359" si="4243">IF(OR(ISERROR(VLOOKUP(CONCATENATE("ALI_",$C359,"_SEG_",$I359,"_PROV_",$D359),Catalogo_Precios,AF$8,FALSE)),N359=0),0,VLOOKUP(CONCATENATE("ALI_",$C359,"_SEG_",$I359,"_PROV_",$D359),Catalogo_Precios,AF$8,FALSE))</f>
        <v>1037</v>
      </c>
      <c r="AG359" s="57">
        <f t="shared" ref="AG359" si="4244">IF(OR(ISERROR(VLOOKUP(CONCATENATE("ALI_",$C359,"_SEG_",$I359,"_PROV_",$D359),Catalogo_Precios,AG$8,FALSE)),O359=0),0,VLOOKUP(CONCATENATE("ALI_",$C359,"_SEG_",$I359,"_PROV_",$D359),Catalogo_Precios,AG$8,FALSE))</f>
        <v>0</v>
      </c>
      <c r="AH359" s="57">
        <f t="shared" ref="AH359" si="4245">IF(OR(ISERROR(VLOOKUP(CONCATENATE("ALI_",$C359,"_SEG_",$I359,"_PROV_",$D359),Catalogo_Precios,AH$8,FALSE)),L359=0),0,VLOOKUP(CONCATENATE("ALI_",$C359,"_SEG_",$I359,"_PROV_",$D359),Catalogo_Precios,AH$8,FALSE))</f>
        <v>1013</v>
      </c>
      <c r="AI359" s="57">
        <f t="shared" ref="AI359" si="4246">IF(OR(ISERROR(VLOOKUP(CONCATENATE("ALI_",$C359,"_SEG_",$I359,"_PROV_",$D359),Catalogo_Precios,AI$8,FALSE)),M359=0),0,VLOOKUP(CONCATENATE("ALI_",$C359,"_SEG_",$I359,"_PROV_",$D359),Catalogo_Precios,AI$8,FALSE))</f>
        <v>1013</v>
      </c>
      <c r="AJ359" s="57">
        <f t="shared" ref="AJ359" si="4247">IF(OR(ISERROR(VLOOKUP(CONCATENATE("ALI_",$C359,"_SEG_",$I359,"_PROV_",$D359),Catalogo_Precios,AJ$8,FALSE)),N359=0),0,VLOOKUP(CONCATENATE("ALI_",$C359,"_SEG_",$I359,"_PROV_",$D359),Catalogo_Precios,AJ$8,FALSE))</f>
        <v>1013</v>
      </c>
      <c r="AK359" s="57">
        <f t="shared" ref="AK359" si="4248">IF(OR(ISERROR(VLOOKUP(CONCATENATE("ALI_",$C359,"_SEG_",$I359,"_PROV_",$D359),Catalogo_Precios,AK$8,FALSE)),O359=0),0,VLOOKUP(CONCATENATE("ALI_",$C359,"_SEG_",$I359,"_PROV_",$D359),Catalogo_Precios,AK$8,FALSE))</f>
        <v>0</v>
      </c>
      <c r="AL359" s="53"/>
      <c r="AM359" s="59" t="str">
        <f t="shared" si="3917"/>
        <v>ALI_53_SEG_6</v>
      </c>
      <c r="AN359" s="59" t="str">
        <f t="shared" si="3918"/>
        <v>ALI_53_SEG_6_VAL_10366733.45</v>
      </c>
      <c r="AO359" s="60">
        <f t="shared" ref="AO359" si="4249">IF(OR(AB359="",AB359=0),0,COUNTIF(Codificacion,AM359))</f>
        <v>2</v>
      </c>
      <c r="AP359" s="61">
        <f t="array" ref="AP359">MIN(IF(Codificacion=AM359,Total_Cotizacion,""))</f>
        <v>10366733.449999999</v>
      </c>
      <c r="AQ359" s="62" t="b">
        <f t="shared" si="3920"/>
        <v>1</v>
      </c>
      <c r="AR359" s="51" t="str">
        <f t="shared" ref="AR359" si="4250">IF(COUNTIF(Codificacion2,CONCATENATE(AM359,"_VAL_",AB359))&gt;1,"Empate","")</f>
        <v/>
      </c>
      <c r="AS359" s="63" t="str">
        <f t="shared" si="4238"/>
        <v>X</v>
      </c>
      <c r="AT359" s="59" t="str">
        <f t="shared" si="3922"/>
        <v>ALI_53_SEG_6_X</v>
      </c>
      <c r="AU359" s="63">
        <f t="shared" ref="AU359" si="4251">IF(AND(COUNTIF(Codificacion3,AT359)&lt;AO359),1,COUNTIF(Codificacion3,AT359))</f>
        <v>1</v>
      </c>
      <c r="AV359" s="62" t="str">
        <f t="shared" si="3924"/>
        <v>Cotizacion Seleccionada</v>
      </c>
      <c r="AW359" s="53"/>
      <c r="AX359" s="51" t="str">
        <f t="shared" si="3925"/>
        <v>ALI_53_SEG_6VERDADERO</v>
      </c>
      <c r="AY359" s="51">
        <f t="shared" si="3906"/>
        <v>1</v>
      </c>
      <c r="AZ359" s="64" t="b">
        <f t="shared" si="3926"/>
        <v>0</v>
      </c>
    </row>
    <row r="360" spans="1:52" x14ac:dyDescent="0.2">
      <c r="A360" s="50" t="str">
        <f t="shared" si="3881"/>
        <v>ALI_53_SEG_7</v>
      </c>
      <c r="B360" s="51" t="s">
        <v>85</v>
      </c>
      <c r="C360" s="52">
        <v>53</v>
      </c>
      <c r="D360" s="52">
        <f t="shared" ref="D360" si="4252">IF(ISERROR(VLOOKUP(E360,Proveedores,2,FALSE)),"",VLOOKUP(E360,Proveedores,2,FALSE))</f>
        <v>2086</v>
      </c>
      <c r="E360" s="53" t="s">
        <v>86</v>
      </c>
      <c r="F360" s="54">
        <v>521</v>
      </c>
      <c r="G360" s="53" t="s">
        <v>87</v>
      </c>
      <c r="H360" s="53" t="s">
        <v>88</v>
      </c>
      <c r="I360" s="52">
        <v>7</v>
      </c>
      <c r="J360" s="53" t="s">
        <v>58</v>
      </c>
      <c r="K360" s="55">
        <v>44835</v>
      </c>
      <c r="L360" s="56">
        <v>4086</v>
      </c>
      <c r="M360" s="56">
        <v>5201</v>
      </c>
      <c r="N360" s="56">
        <v>2723</v>
      </c>
      <c r="O360" s="56">
        <v>0</v>
      </c>
      <c r="P360" s="57">
        <v>1037</v>
      </c>
      <c r="Q360" s="58">
        <v>0.15</v>
      </c>
      <c r="R360" s="57">
        <v>881.45</v>
      </c>
      <c r="S360" s="57">
        <v>1037</v>
      </c>
      <c r="T360" s="58">
        <v>0.15</v>
      </c>
      <c r="U360" s="57">
        <v>881.45</v>
      </c>
      <c r="V360" s="57">
        <v>1037</v>
      </c>
      <c r="W360" s="58">
        <v>0.15</v>
      </c>
      <c r="X360" s="57">
        <v>881.45</v>
      </c>
      <c r="Y360" s="57">
        <v>0</v>
      </c>
      <c r="Z360" s="58"/>
      <c r="AA360" s="57">
        <v>0</v>
      </c>
      <c r="AB360" s="57">
        <v>10586214.5</v>
      </c>
      <c r="AC360" s="53" t="str">
        <f t="shared" si="3908"/>
        <v>Registro Valido</v>
      </c>
      <c r="AD360" s="57">
        <f t="shared" ref="AD360" si="4253">IF(OR(ISERROR(VLOOKUP(CONCATENATE("ALI_",$C360,"_SEG_",$I360,"_PROV_",$D360),Catalogo_Precios,AD$8,FALSE)),L360=0),0,VLOOKUP(CONCATENATE("ALI_",$C360,"_SEG_",$I360,"_PROV_",$D360),Catalogo_Precios,AD$8,FALSE))</f>
        <v>1037</v>
      </c>
      <c r="AE360" s="57">
        <f t="shared" ref="AE360" si="4254">IF(OR(ISERROR(VLOOKUP(CONCATENATE("ALI_",$C360,"_SEG_",$I360,"_PROV_",$D360),Catalogo_Precios,AE$8,FALSE)),M360=0),0,VLOOKUP(CONCATENATE("ALI_",$C360,"_SEG_",$I360,"_PROV_",$D360),Catalogo_Precios,AE$8,FALSE))</f>
        <v>1037</v>
      </c>
      <c r="AF360" s="57">
        <f t="shared" ref="AF360" si="4255">IF(OR(ISERROR(VLOOKUP(CONCATENATE("ALI_",$C360,"_SEG_",$I360,"_PROV_",$D360),Catalogo_Precios,AF$8,FALSE)),N360=0),0,VLOOKUP(CONCATENATE("ALI_",$C360,"_SEG_",$I360,"_PROV_",$D360),Catalogo_Precios,AF$8,FALSE))</f>
        <v>1037</v>
      </c>
      <c r="AG360" s="57">
        <f t="shared" ref="AG360" si="4256">IF(OR(ISERROR(VLOOKUP(CONCATENATE("ALI_",$C360,"_SEG_",$I360,"_PROV_",$D360),Catalogo_Precios,AG$8,FALSE)),O360=0),0,VLOOKUP(CONCATENATE("ALI_",$C360,"_SEG_",$I360,"_PROV_",$D360),Catalogo_Precios,AG$8,FALSE))</f>
        <v>0</v>
      </c>
      <c r="AH360" s="57">
        <f t="shared" ref="AH360" si="4257">IF(OR(ISERROR(VLOOKUP(CONCATENATE("ALI_",$C360,"_SEG_",$I360,"_PROV_",$D360),Catalogo_Precios,AH$8,FALSE)),L360=0),0,VLOOKUP(CONCATENATE("ALI_",$C360,"_SEG_",$I360,"_PROV_",$D360),Catalogo_Precios,AH$8,FALSE))</f>
        <v>1013</v>
      </c>
      <c r="AI360" s="57">
        <f t="shared" ref="AI360" si="4258">IF(OR(ISERROR(VLOOKUP(CONCATENATE("ALI_",$C360,"_SEG_",$I360,"_PROV_",$D360),Catalogo_Precios,AI$8,FALSE)),M360=0),0,VLOOKUP(CONCATENATE("ALI_",$C360,"_SEG_",$I360,"_PROV_",$D360),Catalogo_Precios,AI$8,FALSE))</f>
        <v>1013</v>
      </c>
      <c r="AJ360" s="57">
        <f t="shared" ref="AJ360" si="4259">IF(OR(ISERROR(VLOOKUP(CONCATENATE("ALI_",$C360,"_SEG_",$I360,"_PROV_",$D360),Catalogo_Precios,AJ$8,FALSE)),N360=0),0,VLOOKUP(CONCATENATE("ALI_",$C360,"_SEG_",$I360,"_PROV_",$D360),Catalogo_Precios,AJ$8,FALSE))</f>
        <v>1013</v>
      </c>
      <c r="AK360" s="57">
        <f t="shared" ref="AK360" si="4260">IF(OR(ISERROR(VLOOKUP(CONCATENATE("ALI_",$C360,"_SEG_",$I360,"_PROV_",$D360),Catalogo_Precios,AK$8,FALSE)),O360=0),0,VLOOKUP(CONCATENATE("ALI_",$C360,"_SEG_",$I360,"_PROV_",$D360),Catalogo_Precios,AK$8,FALSE))</f>
        <v>0</v>
      </c>
      <c r="AL360" s="53"/>
      <c r="AM360" s="59" t="str">
        <f t="shared" si="3917"/>
        <v>ALI_53_SEG_7</v>
      </c>
      <c r="AN360" s="59" t="str">
        <f t="shared" si="3918"/>
        <v>ALI_53_SEG_7_VAL_10586214.5</v>
      </c>
      <c r="AO360" s="60">
        <f t="shared" ref="AO360" si="4261">IF(OR(AB360="",AB360=0),0,COUNTIF(Codificacion,AM360))</f>
        <v>2</v>
      </c>
      <c r="AP360" s="61">
        <f t="array" ref="AP360">MIN(IF(Codificacion=AM360,Total_Cotizacion,""))</f>
        <v>10586214.5</v>
      </c>
      <c r="AQ360" s="62" t="b">
        <f t="shared" si="3920"/>
        <v>1</v>
      </c>
      <c r="AR360" s="51" t="str">
        <f t="shared" ref="AR360" si="4262">IF(COUNTIF(Codificacion2,CONCATENATE(AM360,"_VAL_",AB360))&gt;1,"Empate","")</f>
        <v/>
      </c>
      <c r="AS360" s="63" t="str">
        <f t="shared" si="4238"/>
        <v>X</v>
      </c>
      <c r="AT360" s="59" t="str">
        <f t="shared" si="3922"/>
        <v>ALI_53_SEG_7_X</v>
      </c>
      <c r="AU360" s="63">
        <f t="shared" ref="AU360" si="4263">IF(AND(COUNTIF(Codificacion3,AT360)&lt;AO360),1,COUNTIF(Codificacion3,AT360))</f>
        <v>1</v>
      </c>
      <c r="AV360" s="62" t="str">
        <f t="shared" si="3924"/>
        <v>Cotizacion Seleccionada</v>
      </c>
      <c r="AW360" s="53"/>
      <c r="AX360" s="51" t="str">
        <f t="shared" si="3925"/>
        <v>ALI_53_SEG_7VERDADERO</v>
      </c>
      <c r="AY360" s="51">
        <f t="shared" si="3906"/>
        <v>1</v>
      </c>
      <c r="AZ360" s="64" t="b">
        <f t="shared" si="3926"/>
        <v>0</v>
      </c>
    </row>
    <row r="361" spans="1:52" x14ac:dyDescent="0.2">
      <c r="A361" s="50" t="str">
        <f t="shared" si="3881"/>
        <v>ALI_53_SEG_8</v>
      </c>
      <c r="B361" s="51" t="s">
        <v>85</v>
      </c>
      <c r="C361" s="52">
        <v>53</v>
      </c>
      <c r="D361" s="52">
        <f t="shared" ref="D361" si="4264">IF(ISERROR(VLOOKUP(E361,Proveedores,2,FALSE)),"",VLOOKUP(E361,Proveedores,2,FALSE))</f>
        <v>2086</v>
      </c>
      <c r="E361" s="53" t="s">
        <v>86</v>
      </c>
      <c r="F361" s="54">
        <v>522</v>
      </c>
      <c r="G361" s="53" t="s">
        <v>87</v>
      </c>
      <c r="H361" s="53" t="s">
        <v>88</v>
      </c>
      <c r="I361" s="52">
        <v>8</v>
      </c>
      <c r="J361" s="53" t="s">
        <v>58</v>
      </c>
      <c r="K361" s="55">
        <v>44835</v>
      </c>
      <c r="L361" s="56">
        <v>3944</v>
      </c>
      <c r="M361" s="56">
        <v>5020</v>
      </c>
      <c r="N361" s="56">
        <v>2628</v>
      </c>
      <c r="O361" s="56">
        <v>0</v>
      </c>
      <c r="P361" s="57">
        <v>1037</v>
      </c>
      <c r="Q361" s="58">
        <v>0.15</v>
      </c>
      <c r="R361" s="57">
        <v>881.45</v>
      </c>
      <c r="S361" s="57">
        <v>1037</v>
      </c>
      <c r="T361" s="58">
        <v>0.15</v>
      </c>
      <c r="U361" s="57">
        <v>881.45</v>
      </c>
      <c r="V361" s="57">
        <v>1037</v>
      </c>
      <c r="W361" s="58">
        <v>0.15</v>
      </c>
      <c r="X361" s="57">
        <v>881.45</v>
      </c>
      <c r="Y361" s="57">
        <v>0</v>
      </c>
      <c r="Z361" s="58"/>
      <c r="AA361" s="57">
        <v>0</v>
      </c>
      <c r="AB361" s="57">
        <v>10217768.4</v>
      </c>
      <c r="AC361" s="53" t="str">
        <f t="shared" si="3908"/>
        <v>Registro Valido</v>
      </c>
      <c r="AD361" s="57">
        <f t="shared" ref="AD361" si="4265">IF(OR(ISERROR(VLOOKUP(CONCATENATE("ALI_",$C361,"_SEG_",$I361,"_PROV_",$D361),Catalogo_Precios,AD$8,FALSE)),L361=0),0,VLOOKUP(CONCATENATE("ALI_",$C361,"_SEG_",$I361,"_PROV_",$D361),Catalogo_Precios,AD$8,FALSE))</f>
        <v>1037</v>
      </c>
      <c r="AE361" s="57">
        <f t="shared" ref="AE361" si="4266">IF(OR(ISERROR(VLOOKUP(CONCATENATE("ALI_",$C361,"_SEG_",$I361,"_PROV_",$D361),Catalogo_Precios,AE$8,FALSE)),M361=0),0,VLOOKUP(CONCATENATE("ALI_",$C361,"_SEG_",$I361,"_PROV_",$D361),Catalogo_Precios,AE$8,FALSE))</f>
        <v>1037</v>
      </c>
      <c r="AF361" s="57">
        <f t="shared" ref="AF361" si="4267">IF(OR(ISERROR(VLOOKUP(CONCATENATE("ALI_",$C361,"_SEG_",$I361,"_PROV_",$D361),Catalogo_Precios,AF$8,FALSE)),N361=0),0,VLOOKUP(CONCATENATE("ALI_",$C361,"_SEG_",$I361,"_PROV_",$D361),Catalogo_Precios,AF$8,FALSE))</f>
        <v>1037</v>
      </c>
      <c r="AG361" s="57">
        <f t="shared" ref="AG361" si="4268">IF(OR(ISERROR(VLOOKUP(CONCATENATE("ALI_",$C361,"_SEG_",$I361,"_PROV_",$D361),Catalogo_Precios,AG$8,FALSE)),O361=0),0,VLOOKUP(CONCATENATE("ALI_",$C361,"_SEG_",$I361,"_PROV_",$D361),Catalogo_Precios,AG$8,FALSE))</f>
        <v>0</v>
      </c>
      <c r="AH361" s="57">
        <f t="shared" ref="AH361" si="4269">IF(OR(ISERROR(VLOOKUP(CONCATENATE("ALI_",$C361,"_SEG_",$I361,"_PROV_",$D361),Catalogo_Precios,AH$8,FALSE)),L361=0),0,VLOOKUP(CONCATENATE("ALI_",$C361,"_SEG_",$I361,"_PROV_",$D361),Catalogo_Precios,AH$8,FALSE))</f>
        <v>1013</v>
      </c>
      <c r="AI361" s="57">
        <f t="shared" ref="AI361" si="4270">IF(OR(ISERROR(VLOOKUP(CONCATENATE("ALI_",$C361,"_SEG_",$I361,"_PROV_",$D361),Catalogo_Precios,AI$8,FALSE)),M361=0),0,VLOOKUP(CONCATENATE("ALI_",$C361,"_SEG_",$I361,"_PROV_",$D361),Catalogo_Precios,AI$8,FALSE))</f>
        <v>1013</v>
      </c>
      <c r="AJ361" s="57">
        <f t="shared" ref="AJ361" si="4271">IF(OR(ISERROR(VLOOKUP(CONCATENATE("ALI_",$C361,"_SEG_",$I361,"_PROV_",$D361),Catalogo_Precios,AJ$8,FALSE)),N361=0),0,VLOOKUP(CONCATENATE("ALI_",$C361,"_SEG_",$I361,"_PROV_",$D361),Catalogo_Precios,AJ$8,FALSE))</f>
        <v>1013</v>
      </c>
      <c r="AK361" s="57">
        <f t="shared" ref="AK361" si="4272">IF(OR(ISERROR(VLOOKUP(CONCATENATE("ALI_",$C361,"_SEG_",$I361,"_PROV_",$D361),Catalogo_Precios,AK$8,FALSE)),O361=0),0,VLOOKUP(CONCATENATE("ALI_",$C361,"_SEG_",$I361,"_PROV_",$D361),Catalogo_Precios,AK$8,FALSE))</f>
        <v>0</v>
      </c>
      <c r="AL361" s="53"/>
      <c r="AM361" s="59" t="str">
        <f t="shared" si="3917"/>
        <v>ALI_53_SEG_8</v>
      </c>
      <c r="AN361" s="59" t="str">
        <f t="shared" si="3918"/>
        <v>ALI_53_SEG_8_VAL_10217768.4</v>
      </c>
      <c r="AO361" s="60">
        <f t="shared" ref="AO361" si="4273">IF(OR(AB361="",AB361=0),0,COUNTIF(Codificacion,AM361))</f>
        <v>2</v>
      </c>
      <c r="AP361" s="61">
        <f t="array" ref="AP361">MIN(IF(Codificacion=AM361,Total_Cotizacion,""))</f>
        <v>10217768.4</v>
      </c>
      <c r="AQ361" s="62" t="b">
        <f t="shared" si="3920"/>
        <v>1</v>
      </c>
      <c r="AR361" s="51" t="str">
        <f t="shared" ref="AR361" si="4274">IF(COUNTIF(Codificacion2,CONCATENATE(AM361,"_VAL_",AB361))&gt;1,"Empate","")</f>
        <v/>
      </c>
      <c r="AS361" s="63" t="str">
        <f t="shared" si="4238"/>
        <v>X</v>
      </c>
      <c r="AT361" s="59" t="str">
        <f t="shared" si="3922"/>
        <v>ALI_53_SEG_8_X</v>
      </c>
      <c r="AU361" s="63">
        <f t="shared" ref="AU361" si="4275">IF(AND(COUNTIF(Codificacion3,AT361)&lt;AO361),1,COUNTIF(Codificacion3,AT361))</f>
        <v>1</v>
      </c>
      <c r="AV361" s="62" t="str">
        <f t="shared" si="3924"/>
        <v>Cotizacion Seleccionada</v>
      </c>
      <c r="AW361" s="53"/>
      <c r="AX361" s="51" t="str">
        <f t="shared" si="3925"/>
        <v>ALI_53_SEG_8VERDADERO</v>
      </c>
      <c r="AY361" s="51">
        <f t="shared" si="3906"/>
        <v>1</v>
      </c>
      <c r="AZ361" s="64" t="b">
        <f t="shared" si="3926"/>
        <v>0</v>
      </c>
    </row>
    <row r="362" spans="1:52" x14ac:dyDescent="0.2">
      <c r="A362" s="50" t="str">
        <f t="shared" si="3881"/>
        <v>ALI_53_SEG_9</v>
      </c>
      <c r="B362" s="51" t="s">
        <v>85</v>
      </c>
      <c r="C362" s="52">
        <v>53</v>
      </c>
      <c r="D362" s="52">
        <f t="shared" ref="D362" si="4276">IF(ISERROR(VLOOKUP(E362,Proveedores,2,FALSE)),"",VLOOKUP(E362,Proveedores,2,FALSE))</f>
        <v>2086</v>
      </c>
      <c r="E362" s="53" t="s">
        <v>86</v>
      </c>
      <c r="F362" s="54">
        <v>523</v>
      </c>
      <c r="G362" s="53" t="s">
        <v>87</v>
      </c>
      <c r="H362" s="53" t="s">
        <v>88</v>
      </c>
      <c r="I362" s="52">
        <v>9</v>
      </c>
      <c r="J362" s="53" t="s">
        <v>58</v>
      </c>
      <c r="K362" s="55">
        <v>44835</v>
      </c>
      <c r="L362" s="56">
        <v>3985</v>
      </c>
      <c r="M362" s="56">
        <v>5073</v>
      </c>
      <c r="N362" s="56">
        <v>2655</v>
      </c>
      <c r="O362" s="56">
        <v>0</v>
      </c>
      <c r="P362" s="57">
        <v>1037</v>
      </c>
      <c r="Q362" s="58">
        <v>0.15</v>
      </c>
      <c r="R362" s="57">
        <v>881.45</v>
      </c>
      <c r="S362" s="57">
        <v>1037</v>
      </c>
      <c r="T362" s="58">
        <v>0.15</v>
      </c>
      <c r="U362" s="57">
        <v>881.45</v>
      </c>
      <c r="V362" s="57">
        <v>1037</v>
      </c>
      <c r="W362" s="58">
        <v>0.15</v>
      </c>
      <c r="X362" s="57">
        <v>881.45</v>
      </c>
      <c r="Y362" s="57">
        <v>0</v>
      </c>
      <c r="Z362" s="58"/>
      <c r="AA362" s="57">
        <v>0</v>
      </c>
      <c r="AB362" s="57">
        <v>10324423.850000001</v>
      </c>
      <c r="AC362" s="53" t="str">
        <f t="shared" si="3908"/>
        <v>Registro Valido</v>
      </c>
      <c r="AD362" s="57">
        <f t="shared" ref="AD362" si="4277">IF(OR(ISERROR(VLOOKUP(CONCATENATE("ALI_",$C362,"_SEG_",$I362,"_PROV_",$D362),Catalogo_Precios,AD$8,FALSE)),L362=0),0,VLOOKUP(CONCATENATE("ALI_",$C362,"_SEG_",$I362,"_PROV_",$D362),Catalogo_Precios,AD$8,FALSE))</f>
        <v>1037</v>
      </c>
      <c r="AE362" s="57">
        <f t="shared" ref="AE362" si="4278">IF(OR(ISERROR(VLOOKUP(CONCATENATE("ALI_",$C362,"_SEG_",$I362,"_PROV_",$D362),Catalogo_Precios,AE$8,FALSE)),M362=0),0,VLOOKUP(CONCATENATE("ALI_",$C362,"_SEG_",$I362,"_PROV_",$D362),Catalogo_Precios,AE$8,FALSE))</f>
        <v>1037</v>
      </c>
      <c r="AF362" s="57">
        <f t="shared" ref="AF362" si="4279">IF(OR(ISERROR(VLOOKUP(CONCATENATE("ALI_",$C362,"_SEG_",$I362,"_PROV_",$D362),Catalogo_Precios,AF$8,FALSE)),N362=0),0,VLOOKUP(CONCATENATE("ALI_",$C362,"_SEG_",$I362,"_PROV_",$D362),Catalogo_Precios,AF$8,FALSE))</f>
        <v>1037</v>
      </c>
      <c r="AG362" s="57">
        <f t="shared" ref="AG362" si="4280">IF(OR(ISERROR(VLOOKUP(CONCATENATE("ALI_",$C362,"_SEG_",$I362,"_PROV_",$D362),Catalogo_Precios,AG$8,FALSE)),O362=0),0,VLOOKUP(CONCATENATE("ALI_",$C362,"_SEG_",$I362,"_PROV_",$D362),Catalogo_Precios,AG$8,FALSE))</f>
        <v>0</v>
      </c>
      <c r="AH362" s="57">
        <f t="shared" ref="AH362" si="4281">IF(OR(ISERROR(VLOOKUP(CONCATENATE("ALI_",$C362,"_SEG_",$I362,"_PROV_",$D362),Catalogo_Precios,AH$8,FALSE)),L362=0),0,VLOOKUP(CONCATENATE("ALI_",$C362,"_SEG_",$I362,"_PROV_",$D362),Catalogo_Precios,AH$8,FALSE))</f>
        <v>1013</v>
      </c>
      <c r="AI362" s="57">
        <f t="shared" ref="AI362" si="4282">IF(OR(ISERROR(VLOOKUP(CONCATENATE("ALI_",$C362,"_SEG_",$I362,"_PROV_",$D362),Catalogo_Precios,AI$8,FALSE)),M362=0),0,VLOOKUP(CONCATENATE("ALI_",$C362,"_SEG_",$I362,"_PROV_",$D362),Catalogo_Precios,AI$8,FALSE))</f>
        <v>1013</v>
      </c>
      <c r="AJ362" s="57">
        <f t="shared" ref="AJ362" si="4283">IF(OR(ISERROR(VLOOKUP(CONCATENATE("ALI_",$C362,"_SEG_",$I362,"_PROV_",$D362),Catalogo_Precios,AJ$8,FALSE)),N362=0),0,VLOOKUP(CONCATENATE("ALI_",$C362,"_SEG_",$I362,"_PROV_",$D362),Catalogo_Precios,AJ$8,FALSE))</f>
        <v>1013</v>
      </c>
      <c r="AK362" s="57">
        <f t="shared" ref="AK362" si="4284">IF(OR(ISERROR(VLOOKUP(CONCATENATE("ALI_",$C362,"_SEG_",$I362,"_PROV_",$D362),Catalogo_Precios,AK$8,FALSE)),O362=0),0,VLOOKUP(CONCATENATE("ALI_",$C362,"_SEG_",$I362,"_PROV_",$D362),Catalogo_Precios,AK$8,FALSE))</f>
        <v>0</v>
      </c>
      <c r="AL362" s="53"/>
      <c r="AM362" s="59" t="str">
        <f t="shared" si="3917"/>
        <v>ALI_53_SEG_9</v>
      </c>
      <c r="AN362" s="59" t="str">
        <f t="shared" si="3918"/>
        <v>ALI_53_SEG_9_VAL_10324423.85</v>
      </c>
      <c r="AO362" s="60">
        <f t="shared" ref="AO362" si="4285">IF(OR(AB362="",AB362=0),0,COUNTIF(Codificacion,AM362))</f>
        <v>2</v>
      </c>
      <c r="AP362" s="61">
        <f t="array" ref="AP362">MIN(IF(Codificacion=AM362,Total_Cotizacion,""))</f>
        <v>10324423.850000001</v>
      </c>
      <c r="AQ362" s="62" t="b">
        <f t="shared" si="3920"/>
        <v>1</v>
      </c>
      <c r="AR362" s="51" t="str">
        <f t="shared" ref="AR362" si="4286">IF(COUNTIF(Codificacion2,CONCATENATE(AM362,"_VAL_",AB362))&gt;1,"Empate","")</f>
        <v/>
      </c>
      <c r="AS362" s="63" t="str">
        <f t="shared" si="4238"/>
        <v>X</v>
      </c>
      <c r="AT362" s="59" t="str">
        <f t="shared" si="3922"/>
        <v>ALI_53_SEG_9_X</v>
      </c>
      <c r="AU362" s="63">
        <f t="shared" ref="AU362" si="4287">IF(AND(COUNTIF(Codificacion3,AT362)&lt;AO362),1,COUNTIF(Codificacion3,AT362))</f>
        <v>1</v>
      </c>
      <c r="AV362" s="62" t="str">
        <f t="shared" si="3924"/>
        <v>Cotizacion Seleccionada</v>
      </c>
      <c r="AW362" s="53"/>
      <c r="AX362" s="51" t="str">
        <f t="shared" si="3925"/>
        <v>ALI_53_SEG_9VERDADERO</v>
      </c>
      <c r="AY362" s="51">
        <f t="shared" si="3906"/>
        <v>1</v>
      </c>
      <c r="AZ362" s="64" t="b">
        <f t="shared" si="3926"/>
        <v>0</v>
      </c>
    </row>
    <row r="363" spans="1:52" x14ac:dyDescent="0.2">
      <c r="A363" s="50" t="str">
        <f t="shared" si="3881"/>
        <v>ALI_53_SEG_10</v>
      </c>
      <c r="B363" s="51" t="s">
        <v>85</v>
      </c>
      <c r="C363" s="52">
        <v>53</v>
      </c>
      <c r="D363" s="52">
        <f t="shared" ref="D363" si="4288">IF(ISERROR(VLOOKUP(E363,Proveedores,2,FALSE)),"",VLOOKUP(E363,Proveedores,2,FALSE))</f>
        <v>2086</v>
      </c>
      <c r="E363" s="53" t="s">
        <v>86</v>
      </c>
      <c r="F363" s="54">
        <v>524</v>
      </c>
      <c r="G363" s="53" t="s">
        <v>87</v>
      </c>
      <c r="H363" s="53" t="s">
        <v>88</v>
      </c>
      <c r="I363" s="52">
        <v>10</v>
      </c>
      <c r="J363" s="53" t="s">
        <v>58</v>
      </c>
      <c r="K363" s="55">
        <v>44835</v>
      </c>
      <c r="L363" s="56">
        <v>3991</v>
      </c>
      <c r="M363" s="56">
        <v>5082</v>
      </c>
      <c r="N363" s="56">
        <v>2660</v>
      </c>
      <c r="O363" s="56">
        <v>0</v>
      </c>
      <c r="P363" s="57">
        <v>1037</v>
      </c>
      <c r="Q363" s="58">
        <v>0.15</v>
      </c>
      <c r="R363" s="57">
        <v>881.45</v>
      </c>
      <c r="S363" s="57">
        <v>1037</v>
      </c>
      <c r="T363" s="58">
        <v>0.15</v>
      </c>
      <c r="U363" s="57">
        <v>881.45</v>
      </c>
      <c r="V363" s="57">
        <v>1037</v>
      </c>
      <c r="W363" s="58">
        <v>0.15</v>
      </c>
      <c r="X363" s="57">
        <v>881.45</v>
      </c>
      <c r="Y363" s="57">
        <v>0</v>
      </c>
      <c r="Z363" s="58"/>
      <c r="AA363" s="57">
        <v>0</v>
      </c>
      <c r="AB363" s="57">
        <v>10342052.850000001</v>
      </c>
      <c r="AC363" s="53" t="str">
        <f t="shared" si="3908"/>
        <v>Registro Valido</v>
      </c>
      <c r="AD363" s="57">
        <f t="shared" ref="AD363" si="4289">IF(OR(ISERROR(VLOOKUP(CONCATENATE("ALI_",$C363,"_SEG_",$I363,"_PROV_",$D363),Catalogo_Precios,AD$8,FALSE)),L363=0),0,VLOOKUP(CONCATENATE("ALI_",$C363,"_SEG_",$I363,"_PROV_",$D363),Catalogo_Precios,AD$8,FALSE))</f>
        <v>1037</v>
      </c>
      <c r="AE363" s="57">
        <f t="shared" ref="AE363" si="4290">IF(OR(ISERROR(VLOOKUP(CONCATENATE("ALI_",$C363,"_SEG_",$I363,"_PROV_",$D363),Catalogo_Precios,AE$8,FALSE)),M363=0),0,VLOOKUP(CONCATENATE("ALI_",$C363,"_SEG_",$I363,"_PROV_",$D363),Catalogo_Precios,AE$8,FALSE))</f>
        <v>1037</v>
      </c>
      <c r="AF363" s="57">
        <f t="shared" ref="AF363" si="4291">IF(OR(ISERROR(VLOOKUP(CONCATENATE("ALI_",$C363,"_SEG_",$I363,"_PROV_",$D363),Catalogo_Precios,AF$8,FALSE)),N363=0),0,VLOOKUP(CONCATENATE("ALI_",$C363,"_SEG_",$I363,"_PROV_",$D363),Catalogo_Precios,AF$8,FALSE))</f>
        <v>1037</v>
      </c>
      <c r="AG363" s="57">
        <f t="shared" ref="AG363" si="4292">IF(OR(ISERROR(VLOOKUP(CONCATENATE("ALI_",$C363,"_SEG_",$I363,"_PROV_",$D363),Catalogo_Precios,AG$8,FALSE)),O363=0),0,VLOOKUP(CONCATENATE("ALI_",$C363,"_SEG_",$I363,"_PROV_",$D363),Catalogo_Precios,AG$8,FALSE))</f>
        <v>0</v>
      </c>
      <c r="AH363" s="57">
        <f t="shared" ref="AH363" si="4293">IF(OR(ISERROR(VLOOKUP(CONCATENATE("ALI_",$C363,"_SEG_",$I363,"_PROV_",$D363),Catalogo_Precios,AH$8,FALSE)),L363=0),0,VLOOKUP(CONCATENATE("ALI_",$C363,"_SEG_",$I363,"_PROV_",$D363),Catalogo_Precios,AH$8,FALSE))</f>
        <v>1013</v>
      </c>
      <c r="AI363" s="57">
        <f t="shared" ref="AI363" si="4294">IF(OR(ISERROR(VLOOKUP(CONCATENATE("ALI_",$C363,"_SEG_",$I363,"_PROV_",$D363),Catalogo_Precios,AI$8,FALSE)),M363=0),0,VLOOKUP(CONCATENATE("ALI_",$C363,"_SEG_",$I363,"_PROV_",$D363),Catalogo_Precios,AI$8,FALSE))</f>
        <v>1013</v>
      </c>
      <c r="AJ363" s="57">
        <f t="shared" ref="AJ363" si="4295">IF(OR(ISERROR(VLOOKUP(CONCATENATE("ALI_",$C363,"_SEG_",$I363,"_PROV_",$D363),Catalogo_Precios,AJ$8,FALSE)),N363=0),0,VLOOKUP(CONCATENATE("ALI_",$C363,"_SEG_",$I363,"_PROV_",$D363),Catalogo_Precios,AJ$8,FALSE))</f>
        <v>1013</v>
      </c>
      <c r="AK363" s="57">
        <f t="shared" ref="AK363" si="4296">IF(OR(ISERROR(VLOOKUP(CONCATENATE("ALI_",$C363,"_SEG_",$I363,"_PROV_",$D363),Catalogo_Precios,AK$8,FALSE)),O363=0),0,VLOOKUP(CONCATENATE("ALI_",$C363,"_SEG_",$I363,"_PROV_",$D363),Catalogo_Precios,AK$8,FALSE))</f>
        <v>0</v>
      </c>
      <c r="AL363" s="53"/>
      <c r="AM363" s="59" t="str">
        <f t="shared" si="3917"/>
        <v>ALI_53_SEG_10</v>
      </c>
      <c r="AN363" s="59" t="str">
        <f t="shared" si="3918"/>
        <v>ALI_53_SEG_10_VAL_10342052.85</v>
      </c>
      <c r="AO363" s="60">
        <f t="shared" ref="AO363" si="4297">IF(OR(AB363="",AB363=0),0,COUNTIF(Codificacion,AM363))</f>
        <v>2</v>
      </c>
      <c r="AP363" s="61">
        <f t="array" ref="AP363">MIN(IF(Codificacion=AM363,Total_Cotizacion,""))</f>
        <v>10342052.850000001</v>
      </c>
      <c r="AQ363" s="62" t="b">
        <f t="shared" si="3920"/>
        <v>1</v>
      </c>
      <c r="AR363" s="51" t="str">
        <f t="shared" ref="AR363" si="4298">IF(COUNTIF(Codificacion2,CONCATENATE(AM363,"_VAL_",AB363))&gt;1,"Empate","")</f>
        <v/>
      </c>
      <c r="AS363" s="63" t="str">
        <f t="shared" si="4238"/>
        <v>X</v>
      </c>
      <c r="AT363" s="59" t="str">
        <f t="shared" si="3922"/>
        <v>ALI_53_SEG_10_X</v>
      </c>
      <c r="AU363" s="63">
        <f t="shared" ref="AU363" si="4299">IF(AND(COUNTIF(Codificacion3,AT363)&lt;AO363),1,COUNTIF(Codificacion3,AT363))</f>
        <v>1</v>
      </c>
      <c r="AV363" s="62" t="str">
        <f t="shared" si="3924"/>
        <v>Cotizacion Seleccionada</v>
      </c>
      <c r="AW363" s="53"/>
      <c r="AX363" s="51" t="str">
        <f t="shared" si="3925"/>
        <v>ALI_53_SEG_10VERDADERO</v>
      </c>
      <c r="AY363" s="51">
        <f t="shared" si="3906"/>
        <v>1</v>
      </c>
      <c r="AZ363" s="64" t="b">
        <f t="shared" si="3926"/>
        <v>0</v>
      </c>
    </row>
    <row r="364" spans="1:52" x14ac:dyDescent="0.2">
      <c r="A364" s="50" t="str">
        <f t="shared" si="3881"/>
        <v>ALI_53_SEG_11</v>
      </c>
      <c r="B364" s="51" t="s">
        <v>85</v>
      </c>
      <c r="C364" s="52">
        <v>53</v>
      </c>
      <c r="D364" s="52">
        <f t="shared" ref="D364" si="4300">IF(ISERROR(VLOOKUP(E364,Proveedores,2,FALSE)),"",VLOOKUP(E364,Proveedores,2,FALSE))</f>
        <v>2086</v>
      </c>
      <c r="E364" s="53" t="s">
        <v>86</v>
      </c>
      <c r="F364" s="54">
        <v>525</v>
      </c>
      <c r="G364" s="53" t="s">
        <v>87</v>
      </c>
      <c r="H364" s="53" t="s">
        <v>88</v>
      </c>
      <c r="I364" s="52">
        <v>11</v>
      </c>
      <c r="J364" s="53" t="s">
        <v>58</v>
      </c>
      <c r="K364" s="55">
        <v>44835</v>
      </c>
      <c r="L364" s="56">
        <v>3931</v>
      </c>
      <c r="M364" s="56">
        <v>5004</v>
      </c>
      <c r="N364" s="56">
        <v>2620</v>
      </c>
      <c r="O364" s="56">
        <v>0</v>
      </c>
      <c r="P364" s="57">
        <v>1037</v>
      </c>
      <c r="Q364" s="58">
        <v>0.15</v>
      </c>
      <c r="R364" s="57">
        <v>881.45</v>
      </c>
      <c r="S364" s="57">
        <v>1037</v>
      </c>
      <c r="T364" s="58">
        <v>0.15</v>
      </c>
      <c r="U364" s="57">
        <v>881.45</v>
      </c>
      <c r="V364" s="57">
        <v>1037</v>
      </c>
      <c r="W364" s="58">
        <v>0.15</v>
      </c>
      <c r="X364" s="57">
        <v>881.45</v>
      </c>
      <c r="Y364" s="57">
        <v>0</v>
      </c>
      <c r="Z364" s="58"/>
      <c r="AA364" s="57">
        <v>0</v>
      </c>
      <c r="AB364" s="57">
        <v>10185154.75</v>
      </c>
      <c r="AC364" s="53" t="str">
        <f t="shared" si="3908"/>
        <v>Registro Valido</v>
      </c>
      <c r="AD364" s="57">
        <f t="shared" ref="AD364" si="4301">IF(OR(ISERROR(VLOOKUP(CONCATENATE("ALI_",$C364,"_SEG_",$I364,"_PROV_",$D364),Catalogo_Precios,AD$8,FALSE)),L364=0),0,VLOOKUP(CONCATENATE("ALI_",$C364,"_SEG_",$I364,"_PROV_",$D364),Catalogo_Precios,AD$8,FALSE))</f>
        <v>1037</v>
      </c>
      <c r="AE364" s="57">
        <f t="shared" ref="AE364" si="4302">IF(OR(ISERROR(VLOOKUP(CONCATENATE("ALI_",$C364,"_SEG_",$I364,"_PROV_",$D364),Catalogo_Precios,AE$8,FALSE)),M364=0),0,VLOOKUP(CONCATENATE("ALI_",$C364,"_SEG_",$I364,"_PROV_",$D364),Catalogo_Precios,AE$8,FALSE))</f>
        <v>1037</v>
      </c>
      <c r="AF364" s="57">
        <f t="shared" ref="AF364" si="4303">IF(OR(ISERROR(VLOOKUP(CONCATENATE("ALI_",$C364,"_SEG_",$I364,"_PROV_",$D364),Catalogo_Precios,AF$8,FALSE)),N364=0),0,VLOOKUP(CONCATENATE("ALI_",$C364,"_SEG_",$I364,"_PROV_",$D364),Catalogo_Precios,AF$8,FALSE))</f>
        <v>1037</v>
      </c>
      <c r="AG364" s="57">
        <f t="shared" ref="AG364" si="4304">IF(OR(ISERROR(VLOOKUP(CONCATENATE("ALI_",$C364,"_SEG_",$I364,"_PROV_",$D364),Catalogo_Precios,AG$8,FALSE)),O364=0),0,VLOOKUP(CONCATENATE("ALI_",$C364,"_SEG_",$I364,"_PROV_",$D364),Catalogo_Precios,AG$8,FALSE))</f>
        <v>0</v>
      </c>
      <c r="AH364" s="57">
        <f t="shared" ref="AH364" si="4305">IF(OR(ISERROR(VLOOKUP(CONCATENATE("ALI_",$C364,"_SEG_",$I364,"_PROV_",$D364),Catalogo_Precios,AH$8,FALSE)),L364=0),0,VLOOKUP(CONCATENATE("ALI_",$C364,"_SEG_",$I364,"_PROV_",$D364),Catalogo_Precios,AH$8,FALSE))</f>
        <v>1013</v>
      </c>
      <c r="AI364" s="57">
        <f t="shared" ref="AI364" si="4306">IF(OR(ISERROR(VLOOKUP(CONCATENATE("ALI_",$C364,"_SEG_",$I364,"_PROV_",$D364),Catalogo_Precios,AI$8,FALSE)),M364=0),0,VLOOKUP(CONCATENATE("ALI_",$C364,"_SEG_",$I364,"_PROV_",$D364),Catalogo_Precios,AI$8,FALSE))</f>
        <v>1013</v>
      </c>
      <c r="AJ364" s="57">
        <f t="shared" ref="AJ364" si="4307">IF(OR(ISERROR(VLOOKUP(CONCATENATE("ALI_",$C364,"_SEG_",$I364,"_PROV_",$D364),Catalogo_Precios,AJ$8,FALSE)),N364=0),0,VLOOKUP(CONCATENATE("ALI_",$C364,"_SEG_",$I364,"_PROV_",$D364),Catalogo_Precios,AJ$8,FALSE))</f>
        <v>1013</v>
      </c>
      <c r="AK364" s="57">
        <f t="shared" ref="AK364" si="4308">IF(OR(ISERROR(VLOOKUP(CONCATENATE("ALI_",$C364,"_SEG_",$I364,"_PROV_",$D364),Catalogo_Precios,AK$8,FALSE)),O364=0),0,VLOOKUP(CONCATENATE("ALI_",$C364,"_SEG_",$I364,"_PROV_",$D364),Catalogo_Precios,AK$8,FALSE))</f>
        <v>0</v>
      </c>
      <c r="AL364" s="53"/>
      <c r="AM364" s="59" t="str">
        <f t="shared" si="3917"/>
        <v>ALI_53_SEG_11</v>
      </c>
      <c r="AN364" s="59" t="str">
        <f t="shared" si="3918"/>
        <v>ALI_53_SEG_11_VAL_10185154.75</v>
      </c>
      <c r="AO364" s="60">
        <f t="shared" ref="AO364" si="4309">IF(OR(AB364="",AB364=0),0,COUNTIF(Codificacion,AM364))</f>
        <v>2</v>
      </c>
      <c r="AP364" s="61">
        <f t="array" ref="AP364">MIN(IF(Codificacion=AM364,Total_Cotizacion,""))</f>
        <v>10185154.75</v>
      </c>
      <c r="AQ364" s="62" t="b">
        <f t="shared" si="3920"/>
        <v>1</v>
      </c>
      <c r="AR364" s="51" t="str">
        <f t="shared" ref="AR364" si="4310">IF(COUNTIF(Codificacion2,CONCATENATE(AM364,"_VAL_",AB364))&gt;1,"Empate","")</f>
        <v/>
      </c>
      <c r="AS364" s="63" t="str">
        <f t="shared" si="4238"/>
        <v>X</v>
      </c>
      <c r="AT364" s="59" t="str">
        <f t="shared" si="3922"/>
        <v>ALI_53_SEG_11_X</v>
      </c>
      <c r="AU364" s="63">
        <f t="shared" ref="AU364" si="4311">IF(AND(COUNTIF(Codificacion3,AT364)&lt;AO364),1,COUNTIF(Codificacion3,AT364))</f>
        <v>1</v>
      </c>
      <c r="AV364" s="62" t="str">
        <f t="shared" si="3924"/>
        <v>Cotizacion Seleccionada</v>
      </c>
      <c r="AW364" s="53"/>
      <c r="AX364" s="51" t="str">
        <f t="shared" si="3925"/>
        <v>ALI_53_SEG_11VERDADERO</v>
      </c>
      <c r="AY364" s="51">
        <f t="shared" si="3906"/>
        <v>1</v>
      </c>
      <c r="AZ364" s="64" t="b">
        <f t="shared" si="3926"/>
        <v>0</v>
      </c>
    </row>
    <row r="365" spans="1:52" x14ac:dyDescent="0.2">
      <c r="A365" s="50" t="str">
        <f t="shared" si="3881"/>
        <v>ALI_53_SEG_12</v>
      </c>
      <c r="B365" s="51" t="s">
        <v>85</v>
      </c>
      <c r="C365" s="52">
        <v>53</v>
      </c>
      <c r="D365" s="52">
        <f t="shared" ref="D365" si="4312">IF(ISERROR(VLOOKUP(E365,Proveedores,2,FALSE)),"",VLOOKUP(E365,Proveedores,2,FALSE))</f>
        <v>2086</v>
      </c>
      <c r="E365" s="53" t="s">
        <v>86</v>
      </c>
      <c r="F365" s="54">
        <v>526</v>
      </c>
      <c r="G365" s="53" t="s">
        <v>87</v>
      </c>
      <c r="H365" s="53" t="s">
        <v>88</v>
      </c>
      <c r="I365" s="52">
        <v>12</v>
      </c>
      <c r="J365" s="53" t="s">
        <v>58</v>
      </c>
      <c r="K365" s="55">
        <v>44835</v>
      </c>
      <c r="L365" s="56">
        <v>3567</v>
      </c>
      <c r="M365" s="56">
        <v>4541</v>
      </c>
      <c r="N365" s="56">
        <v>2377</v>
      </c>
      <c r="O365" s="56">
        <v>0</v>
      </c>
      <c r="P365" s="57">
        <v>1037</v>
      </c>
      <c r="Q365" s="58">
        <v>0.15</v>
      </c>
      <c r="R365" s="57">
        <v>881.45</v>
      </c>
      <c r="S365" s="57">
        <v>1037</v>
      </c>
      <c r="T365" s="58">
        <v>0.15</v>
      </c>
      <c r="U365" s="57">
        <v>881.45</v>
      </c>
      <c r="V365" s="57">
        <v>1037</v>
      </c>
      <c r="W365" s="58">
        <v>0.15</v>
      </c>
      <c r="X365" s="57">
        <v>881.45</v>
      </c>
      <c r="Y365" s="57">
        <v>0</v>
      </c>
      <c r="Z365" s="58"/>
      <c r="AA365" s="57">
        <v>0</v>
      </c>
      <c r="AB365" s="57">
        <v>9242003.25</v>
      </c>
      <c r="AC365" s="53" t="str">
        <f t="shared" si="3908"/>
        <v>Registro Valido</v>
      </c>
      <c r="AD365" s="57">
        <f t="shared" ref="AD365" si="4313">IF(OR(ISERROR(VLOOKUP(CONCATENATE("ALI_",$C365,"_SEG_",$I365,"_PROV_",$D365),Catalogo_Precios,AD$8,FALSE)),L365=0),0,VLOOKUP(CONCATENATE("ALI_",$C365,"_SEG_",$I365,"_PROV_",$D365),Catalogo_Precios,AD$8,FALSE))</f>
        <v>1037</v>
      </c>
      <c r="AE365" s="57">
        <f t="shared" ref="AE365" si="4314">IF(OR(ISERROR(VLOOKUP(CONCATENATE("ALI_",$C365,"_SEG_",$I365,"_PROV_",$D365),Catalogo_Precios,AE$8,FALSE)),M365=0),0,VLOOKUP(CONCATENATE("ALI_",$C365,"_SEG_",$I365,"_PROV_",$D365),Catalogo_Precios,AE$8,FALSE))</f>
        <v>1037</v>
      </c>
      <c r="AF365" s="57">
        <f t="shared" ref="AF365" si="4315">IF(OR(ISERROR(VLOOKUP(CONCATENATE("ALI_",$C365,"_SEG_",$I365,"_PROV_",$D365),Catalogo_Precios,AF$8,FALSE)),N365=0),0,VLOOKUP(CONCATENATE("ALI_",$C365,"_SEG_",$I365,"_PROV_",$D365),Catalogo_Precios,AF$8,FALSE))</f>
        <v>1037</v>
      </c>
      <c r="AG365" s="57">
        <f t="shared" ref="AG365" si="4316">IF(OR(ISERROR(VLOOKUP(CONCATENATE("ALI_",$C365,"_SEG_",$I365,"_PROV_",$D365),Catalogo_Precios,AG$8,FALSE)),O365=0),0,VLOOKUP(CONCATENATE("ALI_",$C365,"_SEG_",$I365,"_PROV_",$D365),Catalogo_Precios,AG$8,FALSE))</f>
        <v>0</v>
      </c>
      <c r="AH365" s="57">
        <f t="shared" ref="AH365" si="4317">IF(OR(ISERROR(VLOOKUP(CONCATENATE("ALI_",$C365,"_SEG_",$I365,"_PROV_",$D365),Catalogo_Precios,AH$8,FALSE)),L365=0),0,VLOOKUP(CONCATENATE("ALI_",$C365,"_SEG_",$I365,"_PROV_",$D365),Catalogo_Precios,AH$8,FALSE))</f>
        <v>1013</v>
      </c>
      <c r="AI365" s="57">
        <f t="shared" ref="AI365" si="4318">IF(OR(ISERROR(VLOOKUP(CONCATENATE("ALI_",$C365,"_SEG_",$I365,"_PROV_",$D365),Catalogo_Precios,AI$8,FALSE)),M365=0),0,VLOOKUP(CONCATENATE("ALI_",$C365,"_SEG_",$I365,"_PROV_",$D365),Catalogo_Precios,AI$8,FALSE))</f>
        <v>1013</v>
      </c>
      <c r="AJ365" s="57">
        <f t="shared" ref="AJ365" si="4319">IF(OR(ISERROR(VLOOKUP(CONCATENATE("ALI_",$C365,"_SEG_",$I365,"_PROV_",$D365),Catalogo_Precios,AJ$8,FALSE)),N365=0),0,VLOOKUP(CONCATENATE("ALI_",$C365,"_SEG_",$I365,"_PROV_",$D365),Catalogo_Precios,AJ$8,FALSE))</f>
        <v>1013</v>
      </c>
      <c r="AK365" s="57">
        <f t="shared" ref="AK365" si="4320">IF(OR(ISERROR(VLOOKUP(CONCATENATE("ALI_",$C365,"_SEG_",$I365,"_PROV_",$D365),Catalogo_Precios,AK$8,FALSE)),O365=0),0,VLOOKUP(CONCATENATE("ALI_",$C365,"_SEG_",$I365,"_PROV_",$D365),Catalogo_Precios,AK$8,FALSE))</f>
        <v>0</v>
      </c>
      <c r="AL365" s="53"/>
      <c r="AM365" s="59" t="str">
        <f t="shared" si="3917"/>
        <v>ALI_53_SEG_12</v>
      </c>
      <c r="AN365" s="59" t="str">
        <f t="shared" si="3918"/>
        <v>ALI_53_SEG_12_VAL_9242003.25</v>
      </c>
      <c r="AO365" s="60">
        <f t="shared" ref="AO365" si="4321">IF(OR(AB365="",AB365=0),0,COUNTIF(Codificacion,AM365))</f>
        <v>2</v>
      </c>
      <c r="AP365" s="61">
        <f t="array" ref="AP365">MIN(IF(Codificacion=AM365,Total_Cotizacion,""))</f>
        <v>9242003.25</v>
      </c>
      <c r="AQ365" s="62" t="b">
        <f t="shared" si="3920"/>
        <v>1</v>
      </c>
      <c r="AR365" s="51" t="str">
        <f t="shared" ref="AR365" si="4322">IF(COUNTIF(Codificacion2,CONCATENATE(AM365,"_VAL_",AB365))&gt;1,"Empate","")</f>
        <v/>
      </c>
      <c r="AS365" s="63" t="str">
        <f t="shared" si="4238"/>
        <v>X</v>
      </c>
      <c r="AT365" s="59" t="str">
        <f t="shared" si="3922"/>
        <v>ALI_53_SEG_12_X</v>
      </c>
      <c r="AU365" s="63">
        <f t="shared" ref="AU365" si="4323">IF(AND(COUNTIF(Codificacion3,AT365)&lt;AO365),1,COUNTIF(Codificacion3,AT365))</f>
        <v>1</v>
      </c>
      <c r="AV365" s="62" t="str">
        <f t="shared" si="3924"/>
        <v>Cotizacion Seleccionada</v>
      </c>
      <c r="AW365" s="53"/>
      <c r="AX365" s="51" t="str">
        <f t="shared" si="3925"/>
        <v>ALI_53_SEG_12VERDADERO</v>
      </c>
      <c r="AY365" s="51">
        <f t="shared" si="3906"/>
        <v>1</v>
      </c>
      <c r="AZ365" s="64" t="b">
        <f t="shared" si="3926"/>
        <v>0</v>
      </c>
    </row>
    <row r="366" spans="1:52" x14ac:dyDescent="0.2">
      <c r="A366" s="50" t="str">
        <f t="shared" si="3881"/>
        <v>ALI_53_SEG_13</v>
      </c>
      <c r="B366" s="51" t="s">
        <v>85</v>
      </c>
      <c r="C366" s="52">
        <v>53</v>
      </c>
      <c r="D366" s="52">
        <f t="shared" ref="D366" si="4324">IF(ISERROR(VLOOKUP(E366,Proveedores,2,FALSE)),"",VLOOKUP(E366,Proveedores,2,FALSE))</f>
        <v>2086</v>
      </c>
      <c r="E366" s="53" t="s">
        <v>86</v>
      </c>
      <c r="F366" s="54">
        <v>527</v>
      </c>
      <c r="G366" s="53" t="s">
        <v>87</v>
      </c>
      <c r="H366" s="53" t="s">
        <v>88</v>
      </c>
      <c r="I366" s="52">
        <v>13</v>
      </c>
      <c r="J366" s="53" t="s">
        <v>58</v>
      </c>
      <c r="K366" s="55">
        <v>44835</v>
      </c>
      <c r="L366" s="56">
        <v>3788</v>
      </c>
      <c r="M366" s="56">
        <v>4822</v>
      </c>
      <c r="N366" s="56">
        <v>2524</v>
      </c>
      <c r="O366" s="56">
        <v>0</v>
      </c>
      <c r="P366" s="57">
        <v>1037</v>
      </c>
      <c r="Q366" s="58">
        <v>0.15</v>
      </c>
      <c r="R366" s="57">
        <v>881.45</v>
      </c>
      <c r="S366" s="57">
        <v>1037</v>
      </c>
      <c r="T366" s="58">
        <v>0.15</v>
      </c>
      <c r="U366" s="57">
        <v>881.45</v>
      </c>
      <c r="V366" s="57">
        <v>1037</v>
      </c>
      <c r="W366" s="58">
        <v>0.15</v>
      </c>
      <c r="X366" s="57">
        <v>881.45</v>
      </c>
      <c r="Y366" s="57">
        <v>0</v>
      </c>
      <c r="Z366" s="58"/>
      <c r="AA366" s="57">
        <v>0</v>
      </c>
      <c r="AB366" s="57">
        <v>9814064.3000000007</v>
      </c>
      <c r="AC366" s="53" t="str">
        <f t="shared" si="3908"/>
        <v>Registro Valido</v>
      </c>
      <c r="AD366" s="57">
        <f t="shared" ref="AD366" si="4325">IF(OR(ISERROR(VLOOKUP(CONCATENATE("ALI_",$C366,"_SEG_",$I366,"_PROV_",$D366),Catalogo_Precios,AD$8,FALSE)),L366=0),0,VLOOKUP(CONCATENATE("ALI_",$C366,"_SEG_",$I366,"_PROV_",$D366),Catalogo_Precios,AD$8,FALSE))</f>
        <v>1037</v>
      </c>
      <c r="AE366" s="57">
        <f t="shared" ref="AE366" si="4326">IF(OR(ISERROR(VLOOKUP(CONCATENATE("ALI_",$C366,"_SEG_",$I366,"_PROV_",$D366),Catalogo_Precios,AE$8,FALSE)),M366=0),0,VLOOKUP(CONCATENATE("ALI_",$C366,"_SEG_",$I366,"_PROV_",$D366),Catalogo_Precios,AE$8,FALSE))</f>
        <v>1037</v>
      </c>
      <c r="AF366" s="57">
        <f t="shared" ref="AF366" si="4327">IF(OR(ISERROR(VLOOKUP(CONCATENATE("ALI_",$C366,"_SEG_",$I366,"_PROV_",$D366),Catalogo_Precios,AF$8,FALSE)),N366=0),0,VLOOKUP(CONCATENATE("ALI_",$C366,"_SEG_",$I366,"_PROV_",$D366),Catalogo_Precios,AF$8,FALSE))</f>
        <v>1037</v>
      </c>
      <c r="AG366" s="57">
        <f t="shared" ref="AG366" si="4328">IF(OR(ISERROR(VLOOKUP(CONCATENATE("ALI_",$C366,"_SEG_",$I366,"_PROV_",$D366),Catalogo_Precios,AG$8,FALSE)),O366=0),0,VLOOKUP(CONCATENATE("ALI_",$C366,"_SEG_",$I366,"_PROV_",$D366),Catalogo_Precios,AG$8,FALSE))</f>
        <v>0</v>
      </c>
      <c r="AH366" s="57">
        <f t="shared" ref="AH366" si="4329">IF(OR(ISERROR(VLOOKUP(CONCATENATE("ALI_",$C366,"_SEG_",$I366,"_PROV_",$D366),Catalogo_Precios,AH$8,FALSE)),L366=0),0,VLOOKUP(CONCATENATE("ALI_",$C366,"_SEG_",$I366,"_PROV_",$D366),Catalogo_Precios,AH$8,FALSE))</f>
        <v>1013</v>
      </c>
      <c r="AI366" s="57">
        <f t="shared" ref="AI366" si="4330">IF(OR(ISERROR(VLOOKUP(CONCATENATE("ALI_",$C366,"_SEG_",$I366,"_PROV_",$D366),Catalogo_Precios,AI$8,FALSE)),M366=0),0,VLOOKUP(CONCATENATE("ALI_",$C366,"_SEG_",$I366,"_PROV_",$D366),Catalogo_Precios,AI$8,FALSE))</f>
        <v>1013</v>
      </c>
      <c r="AJ366" s="57">
        <f t="shared" ref="AJ366" si="4331">IF(OR(ISERROR(VLOOKUP(CONCATENATE("ALI_",$C366,"_SEG_",$I366,"_PROV_",$D366),Catalogo_Precios,AJ$8,FALSE)),N366=0),0,VLOOKUP(CONCATENATE("ALI_",$C366,"_SEG_",$I366,"_PROV_",$D366),Catalogo_Precios,AJ$8,FALSE))</f>
        <v>1013</v>
      </c>
      <c r="AK366" s="57">
        <f t="shared" ref="AK366" si="4332">IF(OR(ISERROR(VLOOKUP(CONCATENATE("ALI_",$C366,"_SEG_",$I366,"_PROV_",$D366),Catalogo_Precios,AK$8,FALSE)),O366=0),0,VLOOKUP(CONCATENATE("ALI_",$C366,"_SEG_",$I366,"_PROV_",$D366),Catalogo_Precios,AK$8,FALSE))</f>
        <v>0</v>
      </c>
      <c r="AL366" s="53"/>
      <c r="AM366" s="59" t="str">
        <f t="shared" si="3917"/>
        <v>ALI_53_SEG_13</v>
      </c>
      <c r="AN366" s="59" t="str">
        <f t="shared" si="3918"/>
        <v>ALI_53_SEG_13_VAL_9814064.3</v>
      </c>
      <c r="AO366" s="60">
        <f t="shared" ref="AO366" si="4333">IF(OR(AB366="",AB366=0),0,COUNTIF(Codificacion,AM366))</f>
        <v>2</v>
      </c>
      <c r="AP366" s="61">
        <f t="array" ref="AP366">MIN(IF(Codificacion=AM366,Total_Cotizacion,""))</f>
        <v>9814064.3000000007</v>
      </c>
      <c r="AQ366" s="62" t="b">
        <f t="shared" si="3920"/>
        <v>1</v>
      </c>
      <c r="AR366" s="51" t="str">
        <f t="shared" ref="AR366" si="4334">IF(COUNTIF(Codificacion2,CONCATENATE(AM366,"_VAL_",AB366))&gt;1,"Empate","")</f>
        <v/>
      </c>
      <c r="AS366" s="63" t="str">
        <f t="shared" si="4238"/>
        <v>X</v>
      </c>
      <c r="AT366" s="59" t="str">
        <f t="shared" si="3922"/>
        <v>ALI_53_SEG_13_X</v>
      </c>
      <c r="AU366" s="63">
        <f t="shared" ref="AU366" si="4335">IF(AND(COUNTIF(Codificacion3,AT366)&lt;AO366),1,COUNTIF(Codificacion3,AT366))</f>
        <v>1</v>
      </c>
      <c r="AV366" s="62" t="str">
        <f t="shared" si="3924"/>
        <v>Cotizacion Seleccionada</v>
      </c>
      <c r="AW366" s="53"/>
      <c r="AX366" s="51" t="str">
        <f t="shared" si="3925"/>
        <v>ALI_53_SEG_13VERDADERO</v>
      </c>
      <c r="AY366" s="51">
        <f t="shared" si="3906"/>
        <v>1</v>
      </c>
      <c r="AZ366" s="64" t="b">
        <f t="shared" si="3926"/>
        <v>0</v>
      </c>
    </row>
    <row r="367" spans="1:52" x14ac:dyDescent="0.2">
      <c r="A367" s="50" t="str">
        <f t="shared" si="3881"/>
        <v>ALI_53_SEG_14</v>
      </c>
      <c r="B367" s="51" t="s">
        <v>85</v>
      </c>
      <c r="C367" s="52">
        <v>53</v>
      </c>
      <c r="D367" s="52">
        <f t="shared" ref="D367" si="4336">IF(ISERROR(VLOOKUP(E367,Proveedores,2,FALSE)),"",VLOOKUP(E367,Proveedores,2,FALSE))</f>
        <v>2086</v>
      </c>
      <c r="E367" s="53" t="s">
        <v>86</v>
      </c>
      <c r="F367" s="54">
        <v>528</v>
      </c>
      <c r="G367" s="53" t="s">
        <v>87</v>
      </c>
      <c r="H367" s="53" t="s">
        <v>88</v>
      </c>
      <c r="I367" s="52">
        <v>14</v>
      </c>
      <c r="J367" s="53" t="s">
        <v>58</v>
      </c>
      <c r="K367" s="55">
        <v>44835</v>
      </c>
      <c r="L367" s="56">
        <v>3753</v>
      </c>
      <c r="M367" s="56">
        <v>4778</v>
      </c>
      <c r="N367" s="56">
        <v>2501</v>
      </c>
      <c r="O367" s="56">
        <v>0</v>
      </c>
      <c r="P367" s="57">
        <v>1037</v>
      </c>
      <c r="Q367" s="58">
        <v>0.15</v>
      </c>
      <c r="R367" s="57">
        <v>881.45</v>
      </c>
      <c r="S367" s="57">
        <v>1037</v>
      </c>
      <c r="T367" s="58">
        <v>0.15</v>
      </c>
      <c r="U367" s="57">
        <v>881.45</v>
      </c>
      <c r="V367" s="57">
        <v>1037</v>
      </c>
      <c r="W367" s="58">
        <v>0.15</v>
      </c>
      <c r="X367" s="57">
        <v>881.45</v>
      </c>
      <c r="Y367" s="57">
        <v>0</v>
      </c>
      <c r="Z367" s="58"/>
      <c r="AA367" s="57">
        <v>0</v>
      </c>
      <c r="AB367" s="57">
        <v>9724156.4000000022</v>
      </c>
      <c r="AC367" s="53" t="str">
        <f t="shared" si="3908"/>
        <v>Registro Valido</v>
      </c>
      <c r="AD367" s="57">
        <f t="shared" ref="AD367" si="4337">IF(OR(ISERROR(VLOOKUP(CONCATENATE("ALI_",$C367,"_SEG_",$I367,"_PROV_",$D367),Catalogo_Precios,AD$8,FALSE)),L367=0),0,VLOOKUP(CONCATENATE("ALI_",$C367,"_SEG_",$I367,"_PROV_",$D367),Catalogo_Precios,AD$8,FALSE))</f>
        <v>1037</v>
      </c>
      <c r="AE367" s="57">
        <f t="shared" ref="AE367" si="4338">IF(OR(ISERROR(VLOOKUP(CONCATENATE("ALI_",$C367,"_SEG_",$I367,"_PROV_",$D367),Catalogo_Precios,AE$8,FALSE)),M367=0),0,VLOOKUP(CONCATENATE("ALI_",$C367,"_SEG_",$I367,"_PROV_",$D367),Catalogo_Precios,AE$8,FALSE))</f>
        <v>1037</v>
      </c>
      <c r="AF367" s="57">
        <f t="shared" ref="AF367" si="4339">IF(OR(ISERROR(VLOOKUP(CONCATENATE("ALI_",$C367,"_SEG_",$I367,"_PROV_",$D367),Catalogo_Precios,AF$8,FALSE)),N367=0),0,VLOOKUP(CONCATENATE("ALI_",$C367,"_SEG_",$I367,"_PROV_",$D367),Catalogo_Precios,AF$8,FALSE))</f>
        <v>1037</v>
      </c>
      <c r="AG367" s="57">
        <f t="shared" ref="AG367" si="4340">IF(OR(ISERROR(VLOOKUP(CONCATENATE("ALI_",$C367,"_SEG_",$I367,"_PROV_",$D367),Catalogo_Precios,AG$8,FALSE)),O367=0),0,VLOOKUP(CONCATENATE("ALI_",$C367,"_SEG_",$I367,"_PROV_",$D367),Catalogo_Precios,AG$8,FALSE))</f>
        <v>0</v>
      </c>
      <c r="AH367" s="57">
        <f t="shared" ref="AH367" si="4341">IF(OR(ISERROR(VLOOKUP(CONCATENATE("ALI_",$C367,"_SEG_",$I367,"_PROV_",$D367),Catalogo_Precios,AH$8,FALSE)),L367=0),0,VLOOKUP(CONCATENATE("ALI_",$C367,"_SEG_",$I367,"_PROV_",$D367),Catalogo_Precios,AH$8,FALSE))</f>
        <v>1013</v>
      </c>
      <c r="AI367" s="57">
        <f t="shared" ref="AI367" si="4342">IF(OR(ISERROR(VLOOKUP(CONCATENATE("ALI_",$C367,"_SEG_",$I367,"_PROV_",$D367),Catalogo_Precios,AI$8,FALSE)),M367=0),0,VLOOKUP(CONCATENATE("ALI_",$C367,"_SEG_",$I367,"_PROV_",$D367),Catalogo_Precios,AI$8,FALSE))</f>
        <v>1013</v>
      </c>
      <c r="AJ367" s="57">
        <f t="shared" ref="AJ367" si="4343">IF(OR(ISERROR(VLOOKUP(CONCATENATE("ALI_",$C367,"_SEG_",$I367,"_PROV_",$D367),Catalogo_Precios,AJ$8,FALSE)),N367=0),0,VLOOKUP(CONCATENATE("ALI_",$C367,"_SEG_",$I367,"_PROV_",$D367),Catalogo_Precios,AJ$8,FALSE))</f>
        <v>1013</v>
      </c>
      <c r="AK367" s="57">
        <f t="shared" ref="AK367" si="4344">IF(OR(ISERROR(VLOOKUP(CONCATENATE("ALI_",$C367,"_SEG_",$I367,"_PROV_",$D367),Catalogo_Precios,AK$8,FALSE)),O367=0),0,VLOOKUP(CONCATENATE("ALI_",$C367,"_SEG_",$I367,"_PROV_",$D367),Catalogo_Precios,AK$8,FALSE))</f>
        <v>0</v>
      </c>
      <c r="AL367" s="53"/>
      <c r="AM367" s="59" t="str">
        <f t="shared" si="3917"/>
        <v>ALI_53_SEG_14</v>
      </c>
      <c r="AN367" s="59" t="str">
        <f t="shared" si="3918"/>
        <v>ALI_53_SEG_14_VAL_9724156.4</v>
      </c>
      <c r="AO367" s="60">
        <f t="shared" ref="AO367" si="4345">IF(OR(AB367="",AB367=0),0,COUNTIF(Codificacion,AM367))</f>
        <v>2</v>
      </c>
      <c r="AP367" s="61">
        <f t="array" ref="AP367">MIN(IF(Codificacion=AM367,Total_Cotizacion,""))</f>
        <v>9724156.4000000022</v>
      </c>
      <c r="AQ367" s="62" t="b">
        <f t="shared" si="3920"/>
        <v>1</v>
      </c>
      <c r="AR367" s="51" t="str">
        <f t="shared" ref="AR367" si="4346">IF(COUNTIF(Codificacion2,CONCATENATE(AM367,"_VAL_",AB367))&gt;1,"Empate","")</f>
        <v/>
      </c>
      <c r="AS367" s="63" t="str">
        <f t="shared" si="4238"/>
        <v>X</v>
      </c>
      <c r="AT367" s="59" t="str">
        <f t="shared" si="3922"/>
        <v>ALI_53_SEG_14_X</v>
      </c>
      <c r="AU367" s="63">
        <f t="shared" ref="AU367" si="4347">IF(AND(COUNTIF(Codificacion3,AT367)&lt;AO367),1,COUNTIF(Codificacion3,AT367))</f>
        <v>1</v>
      </c>
      <c r="AV367" s="62" t="str">
        <f t="shared" si="3924"/>
        <v>Cotizacion Seleccionada</v>
      </c>
      <c r="AW367" s="53"/>
      <c r="AX367" s="51" t="str">
        <f t="shared" si="3925"/>
        <v>ALI_53_SEG_14VERDADERO</v>
      </c>
      <c r="AY367" s="51">
        <f t="shared" si="3906"/>
        <v>1</v>
      </c>
      <c r="AZ367" s="64" t="b">
        <f t="shared" si="3926"/>
        <v>0</v>
      </c>
    </row>
    <row r="368" spans="1:52" x14ac:dyDescent="0.2">
      <c r="A368" s="50" t="str">
        <f t="shared" si="3881"/>
        <v>ALI_53_SEG_15</v>
      </c>
      <c r="B368" s="51" t="s">
        <v>85</v>
      </c>
      <c r="C368" s="52">
        <v>53</v>
      </c>
      <c r="D368" s="52">
        <f t="shared" ref="D368" si="4348">IF(ISERROR(VLOOKUP(E368,Proveedores,2,FALSE)),"",VLOOKUP(E368,Proveedores,2,FALSE))</f>
        <v>2086</v>
      </c>
      <c r="E368" s="53" t="s">
        <v>86</v>
      </c>
      <c r="F368" s="54">
        <v>529</v>
      </c>
      <c r="G368" s="53" t="s">
        <v>87</v>
      </c>
      <c r="H368" s="53" t="s">
        <v>88</v>
      </c>
      <c r="I368" s="52">
        <v>15</v>
      </c>
      <c r="J368" s="53" t="s">
        <v>58</v>
      </c>
      <c r="K368" s="55">
        <v>44835</v>
      </c>
      <c r="L368" s="56">
        <v>3548</v>
      </c>
      <c r="M368" s="56">
        <v>4516</v>
      </c>
      <c r="N368" s="56">
        <v>2366</v>
      </c>
      <c r="O368" s="56">
        <v>0</v>
      </c>
      <c r="P368" s="57">
        <v>1037</v>
      </c>
      <c r="Q368" s="58">
        <v>0.15</v>
      </c>
      <c r="R368" s="57">
        <v>881.45</v>
      </c>
      <c r="S368" s="57">
        <v>1037</v>
      </c>
      <c r="T368" s="58">
        <v>0.15</v>
      </c>
      <c r="U368" s="57">
        <v>881.45</v>
      </c>
      <c r="V368" s="57">
        <v>1037</v>
      </c>
      <c r="W368" s="58">
        <v>0.15</v>
      </c>
      <c r="X368" s="57">
        <v>881.45</v>
      </c>
      <c r="Y368" s="57">
        <v>0</v>
      </c>
      <c r="Z368" s="58"/>
      <c r="AA368" s="57">
        <v>0</v>
      </c>
      <c r="AB368" s="57">
        <v>9193523.5</v>
      </c>
      <c r="AC368" s="53" t="str">
        <f t="shared" si="3908"/>
        <v>Registro Valido</v>
      </c>
      <c r="AD368" s="57">
        <f t="shared" ref="AD368" si="4349">IF(OR(ISERROR(VLOOKUP(CONCATENATE("ALI_",$C368,"_SEG_",$I368,"_PROV_",$D368),Catalogo_Precios,AD$8,FALSE)),L368=0),0,VLOOKUP(CONCATENATE("ALI_",$C368,"_SEG_",$I368,"_PROV_",$D368),Catalogo_Precios,AD$8,FALSE))</f>
        <v>1037</v>
      </c>
      <c r="AE368" s="57">
        <f t="shared" ref="AE368" si="4350">IF(OR(ISERROR(VLOOKUP(CONCATENATE("ALI_",$C368,"_SEG_",$I368,"_PROV_",$D368),Catalogo_Precios,AE$8,FALSE)),M368=0),0,VLOOKUP(CONCATENATE("ALI_",$C368,"_SEG_",$I368,"_PROV_",$D368),Catalogo_Precios,AE$8,FALSE))</f>
        <v>1037</v>
      </c>
      <c r="AF368" s="57">
        <f t="shared" ref="AF368" si="4351">IF(OR(ISERROR(VLOOKUP(CONCATENATE("ALI_",$C368,"_SEG_",$I368,"_PROV_",$D368),Catalogo_Precios,AF$8,FALSE)),N368=0),0,VLOOKUP(CONCATENATE("ALI_",$C368,"_SEG_",$I368,"_PROV_",$D368),Catalogo_Precios,AF$8,FALSE))</f>
        <v>1037</v>
      </c>
      <c r="AG368" s="57">
        <f t="shared" ref="AG368" si="4352">IF(OR(ISERROR(VLOOKUP(CONCATENATE("ALI_",$C368,"_SEG_",$I368,"_PROV_",$D368),Catalogo_Precios,AG$8,FALSE)),O368=0),0,VLOOKUP(CONCATENATE("ALI_",$C368,"_SEG_",$I368,"_PROV_",$D368),Catalogo_Precios,AG$8,FALSE))</f>
        <v>0</v>
      </c>
      <c r="AH368" s="57">
        <f t="shared" ref="AH368" si="4353">IF(OR(ISERROR(VLOOKUP(CONCATENATE("ALI_",$C368,"_SEG_",$I368,"_PROV_",$D368),Catalogo_Precios,AH$8,FALSE)),L368=0),0,VLOOKUP(CONCATENATE("ALI_",$C368,"_SEG_",$I368,"_PROV_",$D368),Catalogo_Precios,AH$8,FALSE))</f>
        <v>1013</v>
      </c>
      <c r="AI368" s="57">
        <f t="shared" ref="AI368" si="4354">IF(OR(ISERROR(VLOOKUP(CONCATENATE("ALI_",$C368,"_SEG_",$I368,"_PROV_",$D368),Catalogo_Precios,AI$8,FALSE)),M368=0),0,VLOOKUP(CONCATENATE("ALI_",$C368,"_SEG_",$I368,"_PROV_",$D368),Catalogo_Precios,AI$8,FALSE))</f>
        <v>1013</v>
      </c>
      <c r="AJ368" s="57">
        <f t="shared" ref="AJ368" si="4355">IF(OR(ISERROR(VLOOKUP(CONCATENATE("ALI_",$C368,"_SEG_",$I368,"_PROV_",$D368),Catalogo_Precios,AJ$8,FALSE)),N368=0),0,VLOOKUP(CONCATENATE("ALI_",$C368,"_SEG_",$I368,"_PROV_",$D368),Catalogo_Precios,AJ$8,FALSE))</f>
        <v>1013</v>
      </c>
      <c r="AK368" s="57">
        <f t="shared" ref="AK368" si="4356">IF(OR(ISERROR(VLOOKUP(CONCATENATE("ALI_",$C368,"_SEG_",$I368,"_PROV_",$D368),Catalogo_Precios,AK$8,FALSE)),O368=0),0,VLOOKUP(CONCATENATE("ALI_",$C368,"_SEG_",$I368,"_PROV_",$D368),Catalogo_Precios,AK$8,FALSE))</f>
        <v>0</v>
      </c>
      <c r="AL368" s="53"/>
      <c r="AM368" s="59" t="str">
        <f t="shared" si="3917"/>
        <v>ALI_53_SEG_15</v>
      </c>
      <c r="AN368" s="59" t="str">
        <f t="shared" si="3918"/>
        <v>ALI_53_SEG_15_VAL_9193523.5</v>
      </c>
      <c r="AO368" s="60">
        <f t="shared" ref="AO368" si="4357">IF(OR(AB368="",AB368=0),0,COUNTIF(Codificacion,AM368))</f>
        <v>2</v>
      </c>
      <c r="AP368" s="61">
        <f t="array" ref="AP368">MIN(IF(Codificacion=AM368,Total_Cotizacion,""))</f>
        <v>9193523.5</v>
      </c>
      <c r="AQ368" s="62" t="b">
        <f t="shared" si="3920"/>
        <v>1</v>
      </c>
      <c r="AR368" s="51" t="str">
        <f t="shared" ref="AR368" si="4358">IF(COUNTIF(Codificacion2,CONCATENATE(AM368,"_VAL_",AB368))&gt;1,"Empate","")</f>
        <v/>
      </c>
      <c r="AS368" s="63" t="str">
        <f t="shared" si="4238"/>
        <v>X</v>
      </c>
      <c r="AT368" s="59" t="str">
        <f t="shared" si="3922"/>
        <v>ALI_53_SEG_15_X</v>
      </c>
      <c r="AU368" s="63">
        <f t="shared" ref="AU368" si="4359">IF(AND(COUNTIF(Codificacion3,AT368)&lt;AO368),1,COUNTIF(Codificacion3,AT368))</f>
        <v>1</v>
      </c>
      <c r="AV368" s="62" t="str">
        <f t="shared" si="3924"/>
        <v>Cotizacion Seleccionada</v>
      </c>
      <c r="AW368" s="53"/>
      <c r="AX368" s="51" t="str">
        <f t="shared" si="3925"/>
        <v>ALI_53_SEG_15VERDADERO</v>
      </c>
      <c r="AY368" s="51">
        <f t="shared" si="3906"/>
        <v>1</v>
      </c>
      <c r="AZ368" s="64" t="b">
        <f t="shared" si="3926"/>
        <v>0</v>
      </c>
    </row>
    <row r="369" spans="1:52" x14ac:dyDescent="0.2">
      <c r="A369" s="50" t="str">
        <f t="shared" si="3881"/>
        <v>ALI_25_SEG_1</v>
      </c>
      <c r="B369" s="51" t="s">
        <v>89</v>
      </c>
      <c r="C369" s="52">
        <v>25</v>
      </c>
      <c r="D369" s="52">
        <f t="shared" ref="D369" si="4360">IF(ISERROR(VLOOKUP(E369,Proveedores,2,FALSE)),"",VLOOKUP(E369,Proveedores,2,FALSE))</f>
        <v>2092</v>
      </c>
      <c r="E369" s="53" t="s">
        <v>90</v>
      </c>
      <c r="F369" s="54">
        <v>46</v>
      </c>
      <c r="G369" s="53" t="s">
        <v>56</v>
      </c>
      <c r="H369" s="53" t="s">
        <v>60</v>
      </c>
      <c r="I369" s="52">
        <v>1</v>
      </c>
      <c r="J369" s="53" t="s">
        <v>58</v>
      </c>
      <c r="K369" s="55">
        <v>44835</v>
      </c>
      <c r="L369" s="56">
        <v>6195</v>
      </c>
      <c r="M369" s="56">
        <v>7886</v>
      </c>
      <c r="N369" s="56">
        <v>3723</v>
      </c>
      <c r="O369" s="56">
        <v>405</v>
      </c>
      <c r="P369" s="57">
        <v>559</v>
      </c>
      <c r="Q369" s="58">
        <v>0.2</v>
      </c>
      <c r="R369" s="57">
        <v>447.2</v>
      </c>
      <c r="S369" s="57">
        <v>931</v>
      </c>
      <c r="T369" s="58">
        <v>0.2</v>
      </c>
      <c r="U369" s="57">
        <v>744.8</v>
      </c>
      <c r="V369" s="57">
        <v>931</v>
      </c>
      <c r="W369" s="58">
        <v>0.2</v>
      </c>
      <c r="X369" s="57">
        <v>744.8</v>
      </c>
      <c r="Y369" s="57">
        <v>931</v>
      </c>
      <c r="Z369" s="58">
        <v>0.2</v>
      </c>
      <c r="AA369" s="57">
        <v>744.8</v>
      </c>
      <c r="AB369" s="57">
        <v>11718431.200000001</v>
      </c>
      <c r="AC369" s="53" t="str">
        <f t="shared" si="3908"/>
        <v>Registro Valido</v>
      </c>
      <c r="AD369" s="57">
        <f t="shared" ref="AD369" si="4361">IF(OR(ISERROR(VLOOKUP(CONCATENATE("ALI_",$C369,"_SEG_",$I369,"_PROV_",$D369),Catalogo_Precios,AD$8,FALSE)),L369=0),0,VLOOKUP(CONCATENATE("ALI_",$C369,"_SEG_",$I369,"_PROV_",$D369),Catalogo_Precios,AD$8,FALSE))</f>
        <v>559</v>
      </c>
      <c r="AE369" s="57">
        <f t="shared" ref="AE369" si="4362">IF(OR(ISERROR(VLOOKUP(CONCATENATE("ALI_",$C369,"_SEG_",$I369,"_PROV_",$D369),Catalogo_Precios,AE$8,FALSE)),M369=0),0,VLOOKUP(CONCATENATE("ALI_",$C369,"_SEG_",$I369,"_PROV_",$D369),Catalogo_Precios,AE$8,FALSE))</f>
        <v>931</v>
      </c>
      <c r="AF369" s="57">
        <f t="shared" ref="AF369" si="4363">IF(OR(ISERROR(VLOOKUP(CONCATENATE("ALI_",$C369,"_SEG_",$I369,"_PROV_",$D369),Catalogo_Precios,AF$8,FALSE)),N369=0),0,VLOOKUP(CONCATENATE("ALI_",$C369,"_SEG_",$I369,"_PROV_",$D369),Catalogo_Precios,AF$8,FALSE))</f>
        <v>931</v>
      </c>
      <c r="AG369" s="57">
        <f t="shared" ref="AG369" si="4364">IF(OR(ISERROR(VLOOKUP(CONCATENATE("ALI_",$C369,"_SEG_",$I369,"_PROV_",$D369),Catalogo_Precios,AG$8,FALSE)),O369=0),0,VLOOKUP(CONCATENATE("ALI_",$C369,"_SEG_",$I369,"_PROV_",$D369),Catalogo_Precios,AG$8,FALSE))</f>
        <v>931</v>
      </c>
      <c r="AH369" s="57">
        <f t="shared" ref="AH369" si="4365">IF(OR(ISERROR(VLOOKUP(CONCATENATE("ALI_",$C369,"_SEG_",$I369,"_PROV_",$D369),Catalogo_Precios,AH$8,FALSE)),L369=0),0,VLOOKUP(CONCATENATE("ALI_",$C369,"_SEG_",$I369,"_PROV_",$D369),Catalogo_Precios,AH$8,FALSE))</f>
        <v>559</v>
      </c>
      <c r="AI369" s="57">
        <f t="shared" ref="AI369" si="4366">IF(OR(ISERROR(VLOOKUP(CONCATENATE("ALI_",$C369,"_SEG_",$I369,"_PROV_",$D369),Catalogo_Precios,AI$8,FALSE)),M369=0),0,VLOOKUP(CONCATENATE("ALI_",$C369,"_SEG_",$I369,"_PROV_",$D369),Catalogo_Precios,AI$8,FALSE))</f>
        <v>931</v>
      </c>
      <c r="AJ369" s="57">
        <f t="shared" ref="AJ369" si="4367">IF(OR(ISERROR(VLOOKUP(CONCATENATE("ALI_",$C369,"_SEG_",$I369,"_PROV_",$D369),Catalogo_Precios,AJ$8,FALSE)),N369=0),0,VLOOKUP(CONCATENATE("ALI_",$C369,"_SEG_",$I369,"_PROV_",$D369),Catalogo_Precios,AJ$8,FALSE))</f>
        <v>931</v>
      </c>
      <c r="AK369" s="57">
        <f t="shared" ref="AK369" si="4368">IF(OR(ISERROR(VLOOKUP(CONCATENATE("ALI_",$C369,"_SEG_",$I369,"_PROV_",$D369),Catalogo_Precios,AK$8,FALSE)),O369=0),0,VLOOKUP(CONCATENATE("ALI_",$C369,"_SEG_",$I369,"_PROV_",$D369),Catalogo_Precios,AK$8,FALSE))</f>
        <v>931</v>
      </c>
      <c r="AL369" s="53"/>
      <c r="AM369" s="59" t="str">
        <f t="shared" si="3917"/>
        <v>ALI_25_SEG_1</v>
      </c>
      <c r="AN369" s="59" t="str">
        <f t="shared" si="3918"/>
        <v>ALI_25_SEG_1_VAL_11718431.2</v>
      </c>
      <c r="AO369" s="60">
        <f t="shared" ref="AO369" si="4369">IF(OR(AB369="",AB369=0),0,COUNTIF(Codificacion,AM369))</f>
        <v>6</v>
      </c>
      <c r="AP369" s="61">
        <f t="array" ref="AP369">MIN(IF(Codificacion=AM369,Total_Cotizacion,""))</f>
        <v>11718431.200000001</v>
      </c>
      <c r="AQ369" s="62" t="b">
        <f t="shared" si="3920"/>
        <v>1</v>
      </c>
      <c r="AR369" s="51" t="str">
        <f t="shared" ref="AR369" si="4370">IF(COUNTIF(Codificacion2,CONCATENATE(AM369,"_VAL_",AB369))&gt;1,"Empate","")</f>
        <v>Empate</v>
      </c>
      <c r="AS369" s="63" t="s">
        <v>78</v>
      </c>
      <c r="AT369" s="59" t="str">
        <f t="shared" si="3922"/>
        <v>ALI_25_SEG_1_x</v>
      </c>
      <c r="AU369" s="63">
        <f t="shared" ref="AU369" si="4371">IF(AND(COUNTIF(Codificacion3,AT369)&lt;AO369),1,COUNTIF(Codificacion3,AT369))</f>
        <v>1</v>
      </c>
      <c r="AV369" s="62" t="str">
        <f t="shared" si="3924"/>
        <v>Cotizacion Seleccionada</v>
      </c>
      <c r="AW369" s="53"/>
      <c r="AX369" s="51" t="str">
        <f t="shared" si="3925"/>
        <v>ALI_25_SEG_1VERDADERO</v>
      </c>
      <c r="AY369" s="51">
        <f t="shared" si="3906"/>
        <v>3</v>
      </c>
      <c r="AZ369" s="64" t="b">
        <f t="shared" si="3926"/>
        <v>0</v>
      </c>
    </row>
    <row r="370" spans="1:52" x14ac:dyDescent="0.2">
      <c r="A370" s="50" t="str">
        <f t="shared" si="3881"/>
        <v>ALI_25_SEG_2</v>
      </c>
      <c r="B370" s="51" t="s">
        <v>89</v>
      </c>
      <c r="C370" s="52">
        <v>25</v>
      </c>
      <c r="D370" s="52">
        <f t="shared" ref="D370" si="4372">IF(ISERROR(VLOOKUP(E370,Proveedores,2,FALSE)),"",VLOOKUP(E370,Proveedores,2,FALSE))</f>
        <v>2092</v>
      </c>
      <c r="E370" s="53" t="s">
        <v>90</v>
      </c>
      <c r="F370" s="54">
        <v>47</v>
      </c>
      <c r="G370" s="53" t="s">
        <v>56</v>
      </c>
      <c r="H370" s="53" t="s">
        <v>60</v>
      </c>
      <c r="I370" s="52">
        <v>2</v>
      </c>
      <c r="J370" s="53" t="s">
        <v>58</v>
      </c>
      <c r="K370" s="55">
        <v>44835</v>
      </c>
      <c r="L370" s="56">
        <v>6335</v>
      </c>
      <c r="M370" s="56">
        <v>8064</v>
      </c>
      <c r="N370" s="56">
        <v>3808</v>
      </c>
      <c r="O370" s="56">
        <v>414</v>
      </c>
      <c r="P370" s="57">
        <v>559</v>
      </c>
      <c r="Q370" s="58">
        <v>0.2</v>
      </c>
      <c r="R370" s="57">
        <v>447.2</v>
      </c>
      <c r="S370" s="57">
        <v>931</v>
      </c>
      <c r="T370" s="58">
        <v>0.2</v>
      </c>
      <c r="U370" s="57">
        <v>744.8</v>
      </c>
      <c r="V370" s="57">
        <v>931</v>
      </c>
      <c r="W370" s="58">
        <v>0.2</v>
      </c>
      <c r="X370" s="57">
        <v>744.8</v>
      </c>
      <c r="Y370" s="57">
        <v>931</v>
      </c>
      <c r="Z370" s="58">
        <v>0.2</v>
      </c>
      <c r="AA370" s="57">
        <v>744.8</v>
      </c>
      <c r="AB370" s="57">
        <v>11983624.799999999</v>
      </c>
      <c r="AC370" s="53" t="str">
        <f t="shared" si="3908"/>
        <v>Registro Valido</v>
      </c>
      <c r="AD370" s="57">
        <f t="shared" ref="AD370" si="4373">IF(OR(ISERROR(VLOOKUP(CONCATENATE("ALI_",$C370,"_SEG_",$I370,"_PROV_",$D370),Catalogo_Precios,AD$8,FALSE)),L370=0),0,VLOOKUP(CONCATENATE("ALI_",$C370,"_SEG_",$I370,"_PROV_",$D370),Catalogo_Precios,AD$8,FALSE))</f>
        <v>559</v>
      </c>
      <c r="AE370" s="57">
        <f t="shared" ref="AE370" si="4374">IF(OR(ISERROR(VLOOKUP(CONCATENATE("ALI_",$C370,"_SEG_",$I370,"_PROV_",$D370),Catalogo_Precios,AE$8,FALSE)),M370=0),0,VLOOKUP(CONCATENATE("ALI_",$C370,"_SEG_",$I370,"_PROV_",$D370),Catalogo_Precios,AE$8,FALSE))</f>
        <v>931</v>
      </c>
      <c r="AF370" s="57">
        <f t="shared" ref="AF370" si="4375">IF(OR(ISERROR(VLOOKUP(CONCATENATE("ALI_",$C370,"_SEG_",$I370,"_PROV_",$D370),Catalogo_Precios,AF$8,FALSE)),N370=0),0,VLOOKUP(CONCATENATE("ALI_",$C370,"_SEG_",$I370,"_PROV_",$D370),Catalogo_Precios,AF$8,FALSE))</f>
        <v>931</v>
      </c>
      <c r="AG370" s="57">
        <f t="shared" ref="AG370" si="4376">IF(OR(ISERROR(VLOOKUP(CONCATENATE("ALI_",$C370,"_SEG_",$I370,"_PROV_",$D370),Catalogo_Precios,AG$8,FALSE)),O370=0),0,VLOOKUP(CONCATENATE("ALI_",$C370,"_SEG_",$I370,"_PROV_",$D370),Catalogo_Precios,AG$8,FALSE))</f>
        <v>931</v>
      </c>
      <c r="AH370" s="57">
        <f t="shared" ref="AH370" si="4377">IF(OR(ISERROR(VLOOKUP(CONCATENATE("ALI_",$C370,"_SEG_",$I370,"_PROV_",$D370),Catalogo_Precios,AH$8,FALSE)),L370=0),0,VLOOKUP(CONCATENATE("ALI_",$C370,"_SEG_",$I370,"_PROV_",$D370),Catalogo_Precios,AH$8,FALSE))</f>
        <v>559</v>
      </c>
      <c r="AI370" s="57">
        <f t="shared" ref="AI370" si="4378">IF(OR(ISERROR(VLOOKUP(CONCATENATE("ALI_",$C370,"_SEG_",$I370,"_PROV_",$D370),Catalogo_Precios,AI$8,FALSE)),M370=0),0,VLOOKUP(CONCATENATE("ALI_",$C370,"_SEG_",$I370,"_PROV_",$D370),Catalogo_Precios,AI$8,FALSE))</f>
        <v>931</v>
      </c>
      <c r="AJ370" s="57">
        <f t="shared" ref="AJ370" si="4379">IF(OR(ISERROR(VLOOKUP(CONCATENATE("ALI_",$C370,"_SEG_",$I370,"_PROV_",$D370),Catalogo_Precios,AJ$8,FALSE)),N370=0),0,VLOOKUP(CONCATENATE("ALI_",$C370,"_SEG_",$I370,"_PROV_",$D370),Catalogo_Precios,AJ$8,FALSE))</f>
        <v>931</v>
      </c>
      <c r="AK370" s="57">
        <f t="shared" ref="AK370" si="4380">IF(OR(ISERROR(VLOOKUP(CONCATENATE("ALI_",$C370,"_SEG_",$I370,"_PROV_",$D370),Catalogo_Precios,AK$8,FALSE)),O370=0),0,VLOOKUP(CONCATENATE("ALI_",$C370,"_SEG_",$I370,"_PROV_",$D370),Catalogo_Precios,AK$8,FALSE))</f>
        <v>931</v>
      </c>
      <c r="AL370" s="53"/>
      <c r="AM370" s="59" t="str">
        <f t="shared" si="3917"/>
        <v>ALI_25_SEG_2</v>
      </c>
      <c r="AN370" s="59" t="str">
        <f t="shared" si="3918"/>
        <v>ALI_25_SEG_2_VAL_11983624.8</v>
      </c>
      <c r="AO370" s="60">
        <f t="shared" ref="AO370" si="4381">IF(OR(AB370="",AB370=0),0,COUNTIF(Codificacion,AM370))</f>
        <v>6</v>
      </c>
      <c r="AP370" s="61">
        <f t="array" ref="AP370">MIN(IF(Codificacion=AM370,Total_Cotizacion,""))</f>
        <v>11983624.799999999</v>
      </c>
      <c r="AQ370" s="62" t="b">
        <f t="shared" si="3920"/>
        <v>1</v>
      </c>
      <c r="AR370" s="51" t="str">
        <f t="shared" ref="AR370" si="4382">IF(COUNTIF(Codificacion2,CONCATENATE(AM370,"_VAL_",AB370))&gt;1,"Empate","")</f>
        <v>Empate</v>
      </c>
      <c r="AS370" s="63" t="s">
        <v>78</v>
      </c>
      <c r="AT370" s="59" t="str">
        <f t="shared" si="3922"/>
        <v>ALI_25_SEG_2_x</v>
      </c>
      <c r="AU370" s="63">
        <f t="shared" ref="AU370" si="4383">IF(AND(COUNTIF(Codificacion3,AT370)&lt;AO370),1,COUNTIF(Codificacion3,AT370))</f>
        <v>1</v>
      </c>
      <c r="AV370" s="62" t="str">
        <f t="shared" si="3924"/>
        <v>Cotizacion Seleccionada</v>
      </c>
      <c r="AW370" s="53"/>
      <c r="AX370" s="51" t="str">
        <f t="shared" si="3925"/>
        <v>ALI_25_SEG_2VERDADERO</v>
      </c>
      <c r="AY370" s="51">
        <f t="shared" si="3906"/>
        <v>3</v>
      </c>
      <c r="AZ370" s="64" t="b">
        <f t="shared" si="3926"/>
        <v>0</v>
      </c>
    </row>
    <row r="371" spans="1:52" x14ac:dyDescent="0.2">
      <c r="A371" s="50" t="str">
        <f t="shared" si="3881"/>
        <v>ALI_25_SEG_3</v>
      </c>
      <c r="B371" s="51" t="s">
        <v>89</v>
      </c>
      <c r="C371" s="52">
        <v>25</v>
      </c>
      <c r="D371" s="52">
        <f t="shared" ref="D371" si="4384">IF(ISERROR(VLOOKUP(E371,Proveedores,2,FALSE)),"",VLOOKUP(E371,Proveedores,2,FALSE))</f>
        <v>2092</v>
      </c>
      <c r="E371" s="53" t="s">
        <v>90</v>
      </c>
      <c r="F371" s="54">
        <v>48</v>
      </c>
      <c r="G371" s="53" t="s">
        <v>56</v>
      </c>
      <c r="H371" s="53" t="s">
        <v>60</v>
      </c>
      <c r="I371" s="52">
        <v>3</v>
      </c>
      <c r="J371" s="53" t="s">
        <v>58</v>
      </c>
      <c r="K371" s="55">
        <v>44835</v>
      </c>
      <c r="L371" s="56">
        <v>6297</v>
      </c>
      <c r="M371" s="56">
        <v>8016</v>
      </c>
      <c r="N371" s="56">
        <v>3785</v>
      </c>
      <c r="O371" s="56">
        <v>411</v>
      </c>
      <c r="P371" s="57">
        <v>559</v>
      </c>
      <c r="Q371" s="58">
        <v>0.2</v>
      </c>
      <c r="R371" s="57">
        <v>447.2</v>
      </c>
      <c r="S371" s="57">
        <v>931</v>
      </c>
      <c r="T371" s="58">
        <v>0.2</v>
      </c>
      <c r="U371" s="57">
        <v>744.8</v>
      </c>
      <c r="V371" s="57">
        <v>931</v>
      </c>
      <c r="W371" s="58">
        <v>0.2</v>
      </c>
      <c r="X371" s="57">
        <v>744.8</v>
      </c>
      <c r="Y371" s="57">
        <v>931</v>
      </c>
      <c r="Z371" s="58">
        <v>0.2</v>
      </c>
      <c r="AA371" s="57">
        <v>744.8</v>
      </c>
      <c r="AB371" s="57">
        <v>11911516</v>
      </c>
      <c r="AC371" s="53" t="str">
        <f t="shared" si="3908"/>
        <v>Registro Valido</v>
      </c>
      <c r="AD371" s="57">
        <f t="shared" ref="AD371" si="4385">IF(OR(ISERROR(VLOOKUP(CONCATENATE("ALI_",$C371,"_SEG_",$I371,"_PROV_",$D371),Catalogo_Precios,AD$8,FALSE)),L371=0),0,VLOOKUP(CONCATENATE("ALI_",$C371,"_SEG_",$I371,"_PROV_",$D371),Catalogo_Precios,AD$8,FALSE))</f>
        <v>559</v>
      </c>
      <c r="AE371" s="57">
        <f t="shared" ref="AE371" si="4386">IF(OR(ISERROR(VLOOKUP(CONCATENATE("ALI_",$C371,"_SEG_",$I371,"_PROV_",$D371),Catalogo_Precios,AE$8,FALSE)),M371=0),0,VLOOKUP(CONCATENATE("ALI_",$C371,"_SEG_",$I371,"_PROV_",$D371),Catalogo_Precios,AE$8,FALSE))</f>
        <v>931</v>
      </c>
      <c r="AF371" s="57">
        <f t="shared" ref="AF371" si="4387">IF(OR(ISERROR(VLOOKUP(CONCATENATE("ALI_",$C371,"_SEG_",$I371,"_PROV_",$D371),Catalogo_Precios,AF$8,FALSE)),N371=0),0,VLOOKUP(CONCATENATE("ALI_",$C371,"_SEG_",$I371,"_PROV_",$D371),Catalogo_Precios,AF$8,FALSE))</f>
        <v>931</v>
      </c>
      <c r="AG371" s="57">
        <f t="shared" ref="AG371" si="4388">IF(OR(ISERROR(VLOOKUP(CONCATENATE("ALI_",$C371,"_SEG_",$I371,"_PROV_",$D371),Catalogo_Precios,AG$8,FALSE)),O371=0),0,VLOOKUP(CONCATENATE("ALI_",$C371,"_SEG_",$I371,"_PROV_",$D371),Catalogo_Precios,AG$8,FALSE))</f>
        <v>931</v>
      </c>
      <c r="AH371" s="57">
        <f t="shared" ref="AH371" si="4389">IF(OR(ISERROR(VLOOKUP(CONCATENATE("ALI_",$C371,"_SEG_",$I371,"_PROV_",$D371),Catalogo_Precios,AH$8,FALSE)),L371=0),0,VLOOKUP(CONCATENATE("ALI_",$C371,"_SEG_",$I371,"_PROV_",$D371),Catalogo_Precios,AH$8,FALSE))</f>
        <v>559</v>
      </c>
      <c r="AI371" s="57">
        <f t="shared" ref="AI371" si="4390">IF(OR(ISERROR(VLOOKUP(CONCATENATE("ALI_",$C371,"_SEG_",$I371,"_PROV_",$D371),Catalogo_Precios,AI$8,FALSE)),M371=0),0,VLOOKUP(CONCATENATE("ALI_",$C371,"_SEG_",$I371,"_PROV_",$D371),Catalogo_Precios,AI$8,FALSE))</f>
        <v>931</v>
      </c>
      <c r="AJ371" s="57">
        <f t="shared" ref="AJ371" si="4391">IF(OR(ISERROR(VLOOKUP(CONCATENATE("ALI_",$C371,"_SEG_",$I371,"_PROV_",$D371),Catalogo_Precios,AJ$8,FALSE)),N371=0),0,VLOOKUP(CONCATENATE("ALI_",$C371,"_SEG_",$I371,"_PROV_",$D371),Catalogo_Precios,AJ$8,FALSE))</f>
        <v>931</v>
      </c>
      <c r="AK371" s="57">
        <f t="shared" ref="AK371" si="4392">IF(OR(ISERROR(VLOOKUP(CONCATENATE("ALI_",$C371,"_SEG_",$I371,"_PROV_",$D371),Catalogo_Precios,AK$8,FALSE)),O371=0),0,VLOOKUP(CONCATENATE("ALI_",$C371,"_SEG_",$I371,"_PROV_",$D371),Catalogo_Precios,AK$8,FALSE))</f>
        <v>931</v>
      </c>
      <c r="AL371" s="53"/>
      <c r="AM371" s="59" t="str">
        <f t="shared" si="3917"/>
        <v>ALI_25_SEG_3</v>
      </c>
      <c r="AN371" s="59" t="str">
        <f t="shared" si="3918"/>
        <v>ALI_25_SEG_3_VAL_11911516</v>
      </c>
      <c r="AO371" s="60">
        <f t="shared" ref="AO371" si="4393">IF(OR(AB371="",AB371=0),0,COUNTIF(Codificacion,AM371))</f>
        <v>6</v>
      </c>
      <c r="AP371" s="61">
        <f t="array" ref="AP371">MIN(IF(Codificacion=AM371,Total_Cotizacion,""))</f>
        <v>11911516</v>
      </c>
      <c r="AQ371" s="62" t="b">
        <f t="shared" si="3920"/>
        <v>1</v>
      </c>
      <c r="AR371" s="51" t="str">
        <f t="shared" ref="AR371" si="4394">IF(COUNTIF(Codificacion2,CONCATENATE(AM371,"_VAL_",AB371))&gt;1,"Empate","")</f>
        <v>Empate</v>
      </c>
      <c r="AS371" s="63" t="s">
        <v>78</v>
      </c>
      <c r="AT371" s="59" t="str">
        <f t="shared" si="3922"/>
        <v>ALI_25_SEG_3_x</v>
      </c>
      <c r="AU371" s="63">
        <f t="shared" ref="AU371" si="4395">IF(AND(COUNTIF(Codificacion3,AT371)&lt;AO371),1,COUNTIF(Codificacion3,AT371))</f>
        <v>1</v>
      </c>
      <c r="AV371" s="62" t="str">
        <f t="shared" si="3924"/>
        <v>Cotizacion Seleccionada</v>
      </c>
      <c r="AW371" s="53"/>
      <c r="AX371" s="51" t="str">
        <f t="shared" si="3925"/>
        <v>ALI_25_SEG_3VERDADERO</v>
      </c>
      <c r="AY371" s="51">
        <f t="shared" si="3906"/>
        <v>3</v>
      </c>
      <c r="AZ371" s="64" t="b">
        <f t="shared" si="3926"/>
        <v>0</v>
      </c>
    </row>
    <row r="372" spans="1:52" x14ac:dyDescent="0.2">
      <c r="A372" s="50" t="b">
        <f t="shared" si="3881"/>
        <v>0</v>
      </c>
      <c r="B372" s="51" t="s">
        <v>89</v>
      </c>
      <c r="C372" s="52">
        <v>93</v>
      </c>
      <c r="D372" s="52">
        <f t="shared" ref="D372" si="4396">IF(ISERROR(VLOOKUP(E372,Proveedores,2,FALSE)),"",VLOOKUP(E372,Proveedores,2,FALSE))</f>
        <v>2092</v>
      </c>
      <c r="E372" s="53" t="s">
        <v>90</v>
      </c>
      <c r="F372" s="54">
        <v>91</v>
      </c>
      <c r="G372" s="53" t="s">
        <v>56</v>
      </c>
      <c r="H372" s="53" t="s">
        <v>63</v>
      </c>
      <c r="I372" s="52">
        <v>1</v>
      </c>
      <c r="J372" s="53" t="s">
        <v>58</v>
      </c>
      <c r="K372" s="55">
        <v>44835</v>
      </c>
      <c r="L372" s="56">
        <v>6891</v>
      </c>
      <c r="M372" s="56">
        <v>8199</v>
      </c>
      <c r="N372" s="56">
        <v>4855</v>
      </c>
      <c r="O372" s="56">
        <v>404</v>
      </c>
      <c r="P372" s="57">
        <v>498</v>
      </c>
      <c r="Q372" s="58">
        <v>0.1</v>
      </c>
      <c r="R372" s="57">
        <v>448.2</v>
      </c>
      <c r="S372" s="57">
        <v>665</v>
      </c>
      <c r="T372" s="58">
        <v>0.1</v>
      </c>
      <c r="U372" s="57">
        <v>598.5</v>
      </c>
      <c r="V372" s="57">
        <v>995</v>
      </c>
      <c r="W372" s="58">
        <v>0.1</v>
      </c>
      <c r="X372" s="57">
        <v>895.5</v>
      </c>
      <c r="Y372" s="57">
        <v>995</v>
      </c>
      <c r="Z372" s="58">
        <v>0.1</v>
      </c>
      <c r="AA372" s="57">
        <v>895.5</v>
      </c>
      <c r="AB372" s="57">
        <v>12705082.199999999</v>
      </c>
      <c r="AC372" s="53" t="str">
        <f t="shared" si="3908"/>
        <v>Registro Valido</v>
      </c>
      <c r="AD372" s="57">
        <f t="shared" ref="AD372" si="4397">IF(OR(ISERROR(VLOOKUP(CONCATENATE("ALI_",$C372,"_SEG_",$I372,"_PROV_",$D372),Catalogo_Precios,AD$8,FALSE)),L372=0),0,VLOOKUP(CONCATENATE("ALI_",$C372,"_SEG_",$I372,"_PROV_",$D372),Catalogo_Precios,AD$8,FALSE))</f>
        <v>498</v>
      </c>
      <c r="AE372" s="57">
        <f t="shared" ref="AE372" si="4398">IF(OR(ISERROR(VLOOKUP(CONCATENATE("ALI_",$C372,"_SEG_",$I372,"_PROV_",$D372),Catalogo_Precios,AE$8,FALSE)),M372=0),0,VLOOKUP(CONCATENATE("ALI_",$C372,"_SEG_",$I372,"_PROV_",$D372),Catalogo_Precios,AE$8,FALSE))</f>
        <v>665</v>
      </c>
      <c r="AF372" s="57">
        <f t="shared" ref="AF372" si="4399">IF(OR(ISERROR(VLOOKUP(CONCATENATE("ALI_",$C372,"_SEG_",$I372,"_PROV_",$D372),Catalogo_Precios,AF$8,FALSE)),N372=0),0,VLOOKUP(CONCATENATE("ALI_",$C372,"_SEG_",$I372,"_PROV_",$D372),Catalogo_Precios,AF$8,FALSE))</f>
        <v>995</v>
      </c>
      <c r="AG372" s="57">
        <f t="shared" ref="AG372" si="4400">IF(OR(ISERROR(VLOOKUP(CONCATENATE("ALI_",$C372,"_SEG_",$I372,"_PROV_",$D372),Catalogo_Precios,AG$8,FALSE)),O372=0),0,VLOOKUP(CONCATENATE("ALI_",$C372,"_SEG_",$I372,"_PROV_",$D372),Catalogo_Precios,AG$8,FALSE))</f>
        <v>995</v>
      </c>
      <c r="AH372" s="57">
        <f t="shared" ref="AH372" si="4401">IF(OR(ISERROR(VLOOKUP(CONCATENATE("ALI_",$C372,"_SEG_",$I372,"_PROV_",$D372),Catalogo_Precios,AH$8,FALSE)),L372=0),0,VLOOKUP(CONCATENATE("ALI_",$C372,"_SEG_",$I372,"_PROV_",$D372),Catalogo_Precios,AH$8,FALSE))</f>
        <v>498</v>
      </c>
      <c r="AI372" s="57">
        <f t="shared" ref="AI372" si="4402">IF(OR(ISERROR(VLOOKUP(CONCATENATE("ALI_",$C372,"_SEG_",$I372,"_PROV_",$D372),Catalogo_Precios,AI$8,FALSE)),M372=0),0,VLOOKUP(CONCATENATE("ALI_",$C372,"_SEG_",$I372,"_PROV_",$D372),Catalogo_Precios,AI$8,FALSE))</f>
        <v>663</v>
      </c>
      <c r="AJ372" s="57">
        <f t="shared" ref="AJ372" si="4403">IF(OR(ISERROR(VLOOKUP(CONCATENATE("ALI_",$C372,"_SEG_",$I372,"_PROV_",$D372),Catalogo_Precios,AJ$8,FALSE)),N372=0),0,VLOOKUP(CONCATENATE("ALI_",$C372,"_SEG_",$I372,"_PROV_",$D372),Catalogo_Precios,AJ$8,FALSE))</f>
        <v>994</v>
      </c>
      <c r="AK372" s="57">
        <f t="shared" ref="AK372" si="4404">IF(OR(ISERROR(VLOOKUP(CONCATENATE("ALI_",$C372,"_SEG_",$I372,"_PROV_",$D372),Catalogo_Precios,AK$8,FALSE)),O372=0),0,VLOOKUP(CONCATENATE("ALI_",$C372,"_SEG_",$I372,"_PROV_",$D372),Catalogo_Precios,AK$8,FALSE))</f>
        <v>994</v>
      </c>
      <c r="AL372" s="53"/>
      <c r="AM372" s="59" t="str">
        <f t="shared" si="3917"/>
        <v>ALI_93_SEG_1</v>
      </c>
      <c r="AN372" s="59" t="str">
        <f t="shared" si="3918"/>
        <v>ALI_93_SEG_1_VAL_12705082.2</v>
      </c>
      <c r="AO372" s="60">
        <f t="shared" ref="AO372" si="4405">IF(OR(AB372="",AB372=0),0,COUNTIF(Codificacion,AM372))</f>
        <v>5</v>
      </c>
      <c r="AP372" s="61">
        <f t="array" ref="AP372">MIN(IF(Codificacion=AM372,Total_Cotizacion,""))</f>
        <v>12685590.9</v>
      </c>
      <c r="AQ372" s="62" t="b">
        <f t="shared" si="3920"/>
        <v>0</v>
      </c>
      <c r="AR372" s="51" t="str">
        <f t="shared" ref="AR372" si="4406">IF(COUNTIF(Codificacion2,CONCATENATE(AM372,"_VAL_",AB372))&gt;1,"Empate","")</f>
        <v/>
      </c>
      <c r="AS372" s="63" t="str">
        <f t="shared" ref="AS372:AS377" si="4407">IF(AND(AQ372,AR372="",AQ372&lt;&gt;""),"X","")</f>
        <v/>
      </c>
      <c r="AT372" s="59" t="str">
        <f t="shared" si="3922"/>
        <v>ALI_93_SEG_1_</v>
      </c>
      <c r="AU372" s="63">
        <f t="shared" ref="AU372" si="4408">IF(AND(COUNTIF(Codificacion3,AT372)&lt;AO372),1,COUNTIF(Codificacion3,AT372))</f>
        <v>1</v>
      </c>
      <c r="AV372" s="62" t="str">
        <f t="shared" si="3924"/>
        <v>No Seleccionada</v>
      </c>
      <c r="AW372" s="53"/>
      <c r="AX372" s="51" t="str">
        <f t="shared" si="3925"/>
        <v>ALI_93_SEG_1FALSO</v>
      </c>
      <c r="AY372" s="51">
        <f t="shared" si="3906"/>
        <v>4</v>
      </c>
      <c r="AZ372" s="64" t="b">
        <f t="shared" si="3926"/>
        <v>0</v>
      </c>
    </row>
    <row r="373" spans="1:52" x14ac:dyDescent="0.2">
      <c r="A373" s="50" t="b">
        <f t="shared" si="3881"/>
        <v>0</v>
      </c>
      <c r="B373" s="51" t="s">
        <v>89</v>
      </c>
      <c r="C373" s="52">
        <v>93</v>
      </c>
      <c r="D373" s="52">
        <f t="shared" ref="D373" si="4409">IF(ISERROR(VLOOKUP(E373,Proveedores,2,FALSE)),"",VLOOKUP(E373,Proveedores,2,FALSE))</f>
        <v>2092</v>
      </c>
      <c r="E373" s="53" t="s">
        <v>90</v>
      </c>
      <c r="F373" s="54">
        <v>92</v>
      </c>
      <c r="G373" s="53" t="s">
        <v>56</v>
      </c>
      <c r="H373" s="53" t="s">
        <v>63</v>
      </c>
      <c r="I373" s="52">
        <v>2</v>
      </c>
      <c r="J373" s="53" t="s">
        <v>58</v>
      </c>
      <c r="K373" s="55">
        <v>44835</v>
      </c>
      <c r="L373" s="56">
        <v>7049</v>
      </c>
      <c r="M373" s="56">
        <v>8384</v>
      </c>
      <c r="N373" s="56">
        <v>4964</v>
      </c>
      <c r="O373" s="56">
        <v>414</v>
      </c>
      <c r="P373" s="57">
        <v>498</v>
      </c>
      <c r="Q373" s="58">
        <v>0.1</v>
      </c>
      <c r="R373" s="57">
        <v>448.2</v>
      </c>
      <c r="S373" s="57">
        <v>665</v>
      </c>
      <c r="T373" s="58">
        <v>0.1</v>
      </c>
      <c r="U373" s="57">
        <v>598.5</v>
      </c>
      <c r="V373" s="57">
        <v>995</v>
      </c>
      <c r="W373" s="58">
        <v>0.1</v>
      </c>
      <c r="X373" s="57">
        <v>895.5</v>
      </c>
      <c r="Y373" s="57">
        <v>995</v>
      </c>
      <c r="Z373" s="58">
        <v>0.1</v>
      </c>
      <c r="AA373" s="57">
        <v>895.5</v>
      </c>
      <c r="AB373" s="57">
        <v>12993184.800000001</v>
      </c>
      <c r="AC373" s="53" t="str">
        <f t="shared" si="3908"/>
        <v>Registro Valido</v>
      </c>
      <c r="AD373" s="57">
        <f t="shared" ref="AD373" si="4410">IF(OR(ISERROR(VLOOKUP(CONCATENATE("ALI_",$C373,"_SEG_",$I373,"_PROV_",$D373),Catalogo_Precios,AD$8,FALSE)),L373=0),0,VLOOKUP(CONCATENATE("ALI_",$C373,"_SEG_",$I373,"_PROV_",$D373),Catalogo_Precios,AD$8,FALSE))</f>
        <v>498</v>
      </c>
      <c r="AE373" s="57">
        <f t="shared" ref="AE373" si="4411">IF(OR(ISERROR(VLOOKUP(CONCATENATE("ALI_",$C373,"_SEG_",$I373,"_PROV_",$D373),Catalogo_Precios,AE$8,FALSE)),M373=0),0,VLOOKUP(CONCATENATE("ALI_",$C373,"_SEG_",$I373,"_PROV_",$D373),Catalogo_Precios,AE$8,FALSE))</f>
        <v>665</v>
      </c>
      <c r="AF373" s="57">
        <f t="shared" ref="AF373" si="4412">IF(OR(ISERROR(VLOOKUP(CONCATENATE("ALI_",$C373,"_SEG_",$I373,"_PROV_",$D373),Catalogo_Precios,AF$8,FALSE)),N373=0),0,VLOOKUP(CONCATENATE("ALI_",$C373,"_SEG_",$I373,"_PROV_",$D373),Catalogo_Precios,AF$8,FALSE))</f>
        <v>995</v>
      </c>
      <c r="AG373" s="57">
        <f t="shared" ref="AG373" si="4413">IF(OR(ISERROR(VLOOKUP(CONCATENATE("ALI_",$C373,"_SEG_",$I373,"_PROV_",$D373),Catalogo_Precios,AG$8,FALSE)),O373=0),0,VLOOKUP(CONCATENATE("ALI_",$C373,"_SEG_",$I373,"_PROV_",$D373),Catalogo_Precios,AG$8,FALSE))</f>
        <v>995</v>
      </c>
      <c r="AH373" s="57">
        <f t="shared" ref="AH373" si="4414">IF(OR(ISERROR(VLOOKUP(CONCATENATE("ALI_",$C373,"_SEG_",$I373,"_PROV_",$D373),Catalogo_Precios,AH$8,FALSE)),L373=0),0,VLOOKUP(CONCATENATE("ALI_",$C373,"_SEG_",$I373,"_PROV_",$D373),Catalogo_Precios,AH$8,FALSE))</f>
        <v>498</v>
      </c>
      <c r="AI373" s="57">
        <f t="shared" ref="AI373" si="4415">IF(OR(ISERROR(VLOOKUP(CONCATENATE("ALI_",$C373,"_SEG_",$I373,"_PROV_",$D373),Catalogo_Precios,AI$8,FALSE)),M373=0),0,VLOOKUP(CONCATENATE("ALI_",$C373,"_SEG_",$I373,"_PROV_",$D373),Catalogo_Precios,AI$8,FALSE))</f>
        <v>663</v>
      </c>
      <c r="AJ373" s="57">
        <f t="shared" ref="AJ373" si="4416">IF(OR(ISERROR(VLOOKUP(CONCATENATE("ALI_",$C373,"_SEG_",$I373,"_PROV_",$D373),Catalogo_Precios,AJ$8,FALSE)),N373=0),0,VLOOKUP(CONCATENATE("ALI_",$C373,"_SEG_",$I373,"_PROV_",$D373),Catalogo_Precios,AJ$8,FALSE))</f>
        <v>994</v>
      </c>
      <c r="AK373" s="57">
        <f t="shared" ref="AK373" si="4417">IF(OR(ISERROR(VLOOKUP(CONCATENATE("ALI_",$C373,"_SEG_",$I373,"_PROV_",$D373),Catalogo_Precios,AK$8,FALSE)),O373=0),0,VLOOKUP(CONCATENATE("ALI_",$C373,"_SEG_",$I373,"_PROV_",$D373),Catalogo_Precios,AK$8,FALSE))</f>
        <v>994</v>
      </c>
      <c r="AL373" s="53"/>
      <c r="AM373" s="59" t="str">
        <f t="shared" si="3917"/>
        <v>ALI_93_SEG_2</v>
      </c>
      <c r="AN373" s="59" t="str">
        <f t="shared" si="3918"/>
        <v>ALI_93_SEG_2_VAL_12993184.8</v>
      </c>
      <c r="AO373" s="60">
        <f t="shared" ref="AO373" si="4418">IF(OR(AB373="",AB373=0),0,COUNTIF(Codificacion,AM373))</f>
        <v>5</v>
      </c>
      <c r="AP373" s="61">
        <f t="array" ref="AP373">MIN(IF(Codificacion=AM373,Total_Cotizacion,""))</f>
        <v>12973253.4</v>
      </c>
      <c r="AQ373" s="62" t="b">
        <f t="shared" si="3920"/>
        <v>0</v>
      </c>
      <c r="AR373" s="51" t="str">
        <f t="shared" ref="AR373" si="4419">IF(COUNTIF(Codificacion2,CONCATENATE(AM373,"_VAL_",AB373))&gt;1,"Empate","")</f>
        <v/>
      </c>
      <c r="AS373" s="63" t="str">
        <f t="shared" si="4407"/>
        <v/>
      </c>
      <c r="AT373" s="59" t="str">
        <f t="shared" si="3922"/>
        <v>ALI_93_SEG_2_</v>
      </c>
      <c r="AU373" s="63">
        <f t="shared" ref="AU373" si="4420">IF(AND(COUNTIF(Codificacion3,AT373)&lt;AO373),1,COUNTIF(Codificacion3,AT373))</f>
        <v>1</v>
      </c>
      <c r="AV373" s="62" t="str">
        <f t="shared" si="3924"/>
        <v>No Seleccionada</v>
      </c>
      <c r="AW373" s="53"/>
      <c r="AX373" s="51" t="str">
        <f t="shared" si="3925"/>
        <v>ALI_93_SEG_2FALSO</v>
      </c>
      <c r="AY373" s="51">
        <f t="shared" si="3906"/>
        <v>4</v>
      </c>
      <c r="AZ373" s="64" t="b">
        <f t="shared" si="3926"/>
        <v>0</v>
      </c>
    </row>
    <row r="374" spans="1:52" x14ac:dyDescent="0.2">
      <c r="A374" s="50" t="b">
        <f t="shared" si="3881"/>
        <v>0</v>
      </c>
      <c r="B374" s="51" t="s">
        <v>89</v>
      </c>
      <c r="C374" s="52">
        <v>93</v>
      </c>
      <c r="D374" s="52">
        <f t="shared" ref="D374" si="4421">IF(ISERROR(VLOOKUP(E374,Proveedores,2,FALSE)),"",VLOOKUP(E374,Proveedores,2,FALSE))</f>
        <v>2092</v>
      </c>
      <c r="E374" s="53" t="s">
        <v>90</v>
      </c>
      <c r="F374" s="54">
        <v>93</v>
      </c>
      <c r="G374" s="53" t="s">
        <v>56</v>
      </c>
      <c r="H374" s="53" t="s">
        <v>63</v>
      </c>
      <c r="I374" s="52">
        <v>3</v>
      </c>
      <c r="J374" s="53" t="s">
        <v>58</v>
      </c>
      <c r="K374" s="55">
        <v>44835</v>
      </c>
      <c r="L374" s="56">
        <v>7007</v>
      </c>
      <c r="M374" s="56">
        <v>8334</v>
      </c>
      <c r="N374" s="56">
        <v>4935</v>
      </c>
      <c r="O374" s="56">
        <v>411</v>
      </c>
      <c r="P374" s="57">
        <v>498</v>
      </c>
      <c r="Q374" s="58">
        <v>0.1</v>
      </c>
      <c r="R374" s="57">
        <v>448.2</v>
      </c>
      <c r="S374" s="57">
        <v>665</v>
      </c>
      <c r="T374" s="58">
        <v>0.1</v>
      </c>
      <c r="U374" s="57">
        <v>598.5</v>
      </c>
      <c r="V374" s="57">
        <v>995</v>
      </c>
      <c r="W374" s="58">
        <v>0.1</v>
      </c>
      <c r="X374" s="57">
        <v>895.5</v>
      </c>
      <c r="Y374" s="57">
        <v>995</v>
      </c>
      <c r="Z374" s="58">
        <v>0.1</v>
      </c>
      <c r="AA374" s="57">
        <v>895.5</v>
      </c>
      <c r="AB374" s="57">
        <v>12915779.4</v>
      </c>
      <c r="AC374" s="53" t="str">
        <f t="shared" si="3908"/>
        <v>Registro Valido</v>
      </c>
      <c r="AD374" s="57">
        <f t="shared" ref="AD374" si="4422">IF(OR(ISERROR(VLOOKUP(CONCATENATE("ALI_",$C374,"_SEG_",$I374,"_PROV_",$D374),Catalogo_Precios,AD$8,FALSE)),L374=0),0,VLOOKUP(CONCATENATE("ALI_",$C374,"_SEG_",$I374,"_PROV_",$D374),Catalogo_Precios,AD$8,FALSE))</f>
        <v>498</v>
      </c>
      <c r="AE374" s="57">
        <f t="shared" ref="AE374" si="4423">IF(OR(ISERROR(VLOOKUP(CONCATENATE("ALI_",$C374,"_SEG_",$I374,"_PROV_",$D374),Catalogo_Precios,AE$8,FALSE)),M374=0),0,VLOOKUP(CONCATENATE("ALI_",$C374,"_SEG_",$I374,"_PROV_",$D374),Catalogo_Precios,AE$8,FALSE))</f>
        <v>665</v>
      </c>
      <c r="AF374" s="57">
        <f t="shared" ref="AF374" si="4424">IF(OR(ISERROR(VLOOKUP(CONCATENATE("ALI_",$C374,"_SEG_",$I374,"_PROV_",$D374),Catalogo_Precios,AF$8,FALSE)),N374=0),0,VLOOKUP(CONCATENATE("ALI_",$C374,"_SEG_",$I374,"_PROV_",$D374),Catalogo_Precios,AF$8,FALSE))</f>
        <v>995</v>
      </c>
      <c r="AG374" s="57">
        <f t="shared" ref="AG374" si="4425">IF(OR(ISERROR(VLOOKUP(CONCATENATE("ALI_",$C374,"_SEG_",$I374,"_PROV_",$D374),Catalogo_Precios,AG$8,FALSE)),O374=0),0,VLOOKUP(CONCATENATE("ALI_",$C374,"_SEG_",$I374,"_PROV_",$D374),Catalogo_Precios,AG$8,FALSE))</f>
        <v>995</v>
      </c>
      <c r="AH374" s="57">
        <f t="shared" ref="AH374" si="4426">IF(OR(ISERROR(VLOOKUP(CONCATENATE("ALI_",$C374,"_SEG_",$I374,"_PROV_",$D374),Catalogo_Precios,AH$8,FALSE)),L374=0),0,VLOOKUP(CONCATENATE("ALI_",$C374,"_SEG_",$I374,"_PROV_",$D374),Catalogo_Precios,AH$8,FALSE))</f>
        <v>498</v>
      </c>
      <c r="AI374" s="57">
        <f t="shared" ref="AI374" si="4427">IF(OR(ISERROR(VLOOKUP(CONCATENATE("ALI_",$C374,"_SEG_",$I374,"_PROV_",$D374),Catalogo_Precios,AI$8,FALSE)),M374=0),0,VLOOKUP(CONCATENATE("ALI_",$C374,"_SEG_",$I374,"_PROV_",$D374),Catalogo_Precios,AI$8,FALSE))</f>
        <v>663</v>
      </c>
      <c r="AJ374" s="57">
        <f t="shared" ref="AJ374" si="4428">IF(OR(ISERROR(VLOOKUP(CONCATENATE("ALI_",$C374,"_SEG_",$I374,"_PROV_",$D374),Catalogo_Precios,AJ$8,FALSE)),N374=0),0,VLOOKUP(CONCATENATE("ALI_",$C374,"_SEG_",$I374,"_PROV_",$D374),Catalogo_Precios,AJ$8,FALSE))</f>
        <v>994</v>
      </c>
      <c r="AK374" s="57">
        <f t="shared" ref="AK374" si="4429">IF(OR(ISERROR(VLOOKUP(CONCATENATE("ALI_",$C374,"_SEG_",$I374,"_PROV_",$D374),Catalogo_Precios,AK$8,FALSE)),O374=0),0,VLOOKUP(CONCATENATE("ALI_",$C374,"_SEG_",$I374,"_PROV_",$D374),Catalogo_Precios,AK$8,FALSE))</f>
        <v>994</v>
      </c>
      <c r="AL374" s="53"/>
      <c r="AM374" s="59" t="str">
        <f t="shared" si="3917"/>
        <v>ALI_93_SEG_3</v>
      </c>
      <c r="AN374" s="59" t="str">
        <f t="shared" si="3918"/>
        <v>ALI_93_SEG_3_VAL_12915779.4</v>
      </c>
      <c r="AO374" s="60">
        <f t="shared" ref="AO374" si="4430">IF(OR(AB374="",AB374=0),0,COUNTIF(Codificacion,AM374))</f>
        <v>5</v>
      </c>
      <c r="AP374" s="61">
        <f t="array" ref="AP374">MIN(IF(Codificacion=AM374,Total_Cotizacion,""))</f>
        <v>12895966.800000001</v>
      </c>
      <c r="AQ374" s="62" t="b">
        <f t="shared" si="3920"/>
        <v>0</v>
      </c>
      <c r="AR374" s="51" t="str">
        <f t="shared" ref="AR374" si="4431">IF(COUNTIF(Codificacion2,CONCATENATE(AM374,"_VAL_",AB374))&gt;1,"Empate","")</f>
        <v/>
      </c>
      <c r="AS374" s="63" t="str">
        <f t="shared" si="4407"/>
        <v/>
      </c>
      <c r="AT374" s="59" t="str">
        <f t="shared" si="3922"/>
        <v>ALI_93_SEG_3_</v>
      </c>
      <c r="AU374" s="63">
        <f t="shared" ref="AU374" si="4432">IF(AND(COUNTIF(Codificacion3,AT374)&lt;AO374),1,COUNTIF(Codificacion3,AT374))</f>
        <v>1</v>
      </c>
      <c r="AV374" s="62" t="str">
        <f t="shared" si="3924"/>
        <v>No Seleccionada</v>
      </c>
      <c r="AW374" s="53"/>
      <c r="AX374" s="51" t="str">
        <f t="shared" si="3925"/>
        <v>ALI_93_SEG_3FALSO</v>
      </c>
      <c r="AY374" s="51">
        <f t="shared" si="3906"/>
        <v>4</v>
      </c>
      <c r="AZ374" s="64" t="b">
        <f t="shared" si="3926"/>
        <v>0</v>
      </c>
    </row>
    <row r="375" spans="1:52" x14ac:dyDescent="0.2">
      <c r="A375" s="50" t="b">
        <f t="shared" si="3881"/>
        <v>0</v>
      </c>
      <c r="B375" s="51" t="s">
        <v>89</v>
      </c>
      <c r="C375" s="52">
        <v>113</v>
      </c>
      <c r="D375" s="52">
        <f t="shared" ref="D375" si="4433">IF(ISERROR(VLOOKUP(E375,Proveedores,2,FALSE)),"",VLOOKUP(E375,Proveedores,2,FALSE))</f>
        <v>2092</v>
      </c>
      <c r="E375" s="53" t="s">
        <v>90</v>
      </c>
      <c r="F375" s="54">
        <v>136</v>
      </c>
      <c r="G375" s="53" t="s">
        <v>56</v>
      </c>
      <c r="H375" s="53" t="s">
        <v>65</v>
      </c>
      <c r="I375" s="52">
        <v>1</v>
      </c>
      <c r="J375" s="53" t="s">
        <v>58</v>
      </c>
      <c r="K375" s="55">
        <v>44835</v>
      </c>
      <c r="L375" s="56">
        <v>7267</v>
      </c>
      <c r="M375" s="56">
        <v>8741</v>
      </c>
      <c r="N375" s="56">
        <v>5632</v>
      </c>
      <c r="O375" s="56">
        <v>404</v>
      </c>
      <c r="P375" s="57">
        <v>528</v>
      </c>
      <c r="Q375" s="58">
        <v>0.1</v>
      </c>
      <c r="R375" s="57">
        <v>475.2</v>
      </c>
      <c r="S375" s="57">
        <v>704</v>
      </c>
      <c r="T375" s="58">
        <v>0.1</v>
      </c>
      <c r="U375" s="57">
        <v>633.6</v>
      </c>
      <c r="V375" s="57">
        <v>1052</v>
      </c>
      <c r="W375" s="58">
        <v>0.1</v>
      </c>
      <c r="X375" s="57">
        <v>946.8</v>
      </c>
      <c r="Y375" s="57">
        <v>1052</v>
      </c>
      <c r="Z375" s="58">
        <v>0.1</v>
      </c>
      <c r="AA375" s="57">
        <v>946.8</v>
      </c>
      <c r="AB375" s="57">
        <v>14706460.799999999</v>
      </c>
      <c r="AC375" s="53" t="str">
        <f t="shared" si="3908"/>
        <v>Registro Valido</v>
      </c>
      <c r="AD375" s="57">
        <f t="shared" ref="AD375" si="4434">IF(OR(ISERROR(VLOOKUP(CONCATENATE("ALI_",$C375,"_SEG_",$I375,"_PROV_",$D375),Catalogo_Precios,AD$8,FALSE)),L375=0),0,VLOOKUP(CONCATENATE("ALI_",$C375,"_SEG_",$I375,"_PROV_",$D375),Catalogo_Precios,AD$8,FALSE))</f>
        <v>528</v>
      </c>
      <c r="AE375" s="57">
        <f t="shared" ref="AE375" si="4435">IF(OR(ISERROR(VLOOKUP(CONCATENATE("ALI_",$C375,"_SEG_",$I375,"_PROV_",$D375),Catalogo_Precios,AE$8,FALSE)),M375=0),0,VLOOKUP(CONCATENATE("ALI_",$C375,"_SEG_",$I375,"_PROV_",$D375),Catalogo_Precios,AE$8,FALSE))</f>
        <v>704</v>
      </c>
      <c r="AF375" s="57">
        <f t="shared" ref="AF375" si="4436">IF(OR(ISERROR(VLOOKUP(CONCATENATE("ALI_",$C375,"_SEG_",$I375,"_PROV_",$D375),Catalogo_Precios,AF$8,FALSE)),N375=0),0,VLOOKUP(CONCATENATE("ALI_",$C375,"_SEG_",$I375,"_PROV_",$D375),Catalogo_Precios,AF$8,FALSE))</f>
        <v>1052</v>
      </c>
      <c r="AG375" s="57">
        <f t="shared" ref="AG375" si="4437">IF(OR(ISERROR(VLOOKUP(CONCATENATE("ALI_",$C375,"_SEG_",$I375,"_PROV_",$D375),Catalogo_Precios,AG$8,FALSE)),O375=0),0,VLOOKUP(CONCATENATE("ALI_",$C375,"_SEG_",$I375,"_PROV_",$D375),Catalogo_Precios,AG$8,FALSE))</f>
        <v>1052</v>
      </c>
      <c r="AH375" s="57">
        <f t="shared" ref="AH375" si="4438">IF(OR(ISERROR(VLOOKUP(CONCATENATE("ALI_",$C375,"_SEG_",$I375,"_PROV_",$D375),Catalogo_Precios,AH$8,FALSE)),L375=0),0,VLOOKUP(CONCATENATE("ALI_",$C375,"_SEG_",$I375,"_PROV_",$D375),Catalogo_Precios,AH$8,FALSE))</f>
        <v>527</v>
      </c>
      <c r="AI375" s="57">
        <f t="shared" ref="AI375" si="4439">IF(OR(ISERROR(VLOOKUP(CONCATENATE("ALI_",$C375,"_SEG_",$I375,"_PROV_",$D375),Catalogo_Precios,AI$8,FALSE)),M375=0),0,VLOOKUP(CONCATENATE("ALI_",$C375,"_SEG_",$I375,"_PROV_",$D375),Catalogo_Precios,AI$8,FALSE))</f>
        <v>703</v>
      </c>
      <c r="AJ375" s="57">
        <f t="shared" ref="AJ375" si="4440">IF(OR(ISERROR(VLOOKUP(CONCATENATE("ALI_",$C375,"_SEG_",$I375,"_PROV_",$D375),Catalogo_Precios,AJ$8,FALSE)),N375=0),0,VLOOKUP(CONCATENATE("ALI_",$C375,"_SEG_",$I375,"_PROV_",$D375),Catalogo_Precios,AJ$8,FALSE))</f>
        <v>1052</v>
      </c>
      <c r="AK375" s="57">
        <f t="shared" ref="AK375" si="4441">IF(OR(ISERROR(VLOOKUP(CONCATENATE("ALI_",$C375,"_SEG_",$I375,"_PROV_",$D375),Catalogo_Precios,AK$8,FALSE)),O375=0),0,VLOOKUP(CONCATENATE("ALI_",$C375,"_SEG_",$I375,"_PROV_",$D375),Catalogo_Precios,AK$8,FALSE))</f>
        <v>1052</v>
      </c>
      <c r="AL375" s="53"/>
      <c r="AM375" s="59" t="str">
        <f t="shared" si="3917"/>
        <v>ALI_113_SEG_1</v>
      </c>
      <c r="AN375" s="59" t="str">
        <f t="shared" si="3918"/>
        <v>ALI_113_SEG_1_VAL_14706460.8</v>
      </c>
      <c r="AO375" s="60">
        <f t="shared" ref="AO375" si="4442">IF(OR(AB375="",AB375=0),0,COUNTIF(Codificacion,AM375))</f>
        <v>7</v>
      </c>
      <c r="AP375" s="61">
        <f t="array" ref="AP375">MIN(IF(Codificacion=AM375,Total_Cotizacion,""))</f>
        <v>13059603.200000001</v>
      </c>
      <c r="AQ375" s="62" t="b">
        <f t="shared" si="3920"/>
        <v>0</v>
      </c>
      <c r="AR375" s="51" t="str">
        <f t="shared" ref="AR375" si="4443">IF(COUNTIF(Codificacion2,CONCATENATE(AM375,"_VAL_",AB375))&gt;1,"Empate","")</f>
        <v/>
      </c>
      <c r="AS375" s="63" t="str">
        <f t="shared" si="4407"/>
        <v/>
      </c>
      <c r="AT375" s="59" t="str">
        <f t="shared" si="3922"/>
        <v>ALI_113_SEG_1_</v>
      </c>
      <c r="AU375" s="63">
        <f t="shared" ref="AU375" si="4444">IF(AND(COUNTIF(Codificacion3,AT375)&lt;AO375),1,COUNTIF(Codificacion3,AT375))</f>
        <v>1</v>
      </c>
      <c r="AV375" s="62" t="str">
        <f t="shared" si="3924"/>
        <v>No Seleccionada</v>
      </c>
      <c r="AW375" s="53"/>
      <c r="AX375" s="51" t="str">
        <f t="shared" si="3925"/>
        <v>ALI_113_SEG_1FALSO</v>
      </c>
      <c r="AY375" s="51">
        <f t="shared" si="3906"/>
        <v>5</v>
      </c>
      <c r="AZ375" s="64" t="b">
        <f t="shared" si="3926"/>
        <v>0</v>
      </c>
    </row>
    <row r="376" spans="1:52" x14ac:dyDescent="0.2">
      <c r="A376" s="50" t="b">
        <f t="shared" si="3881"/>
        <v>0</v>
      </c>
      <c r="B376" s="51" t="s">
        <v>89</v>
      </c>
      <c r="C376" s="52">
        <v>113</v>
      </c>
      <c r="D376" s="52">
        <f t="shared" ref="D376" si="4445">IF(ISERROR(VLOOKUP(E376,Proveedores,2,FALSE)),"",VLOOKUP(E376,Proveedores,2,FALSE))</f>
        <v>2092</v>
      </c>
      <c r="E376" s="53" t="s">
        <v>90</v>
      </c>
      <c r="F376" s="54">
        <v>137</v>
      </c>
      <c r="G376" s="53" t="s">
        <v>56</v>
      </c>
      <c r="H376" s="53" t="s">
        <v>65</v>
      </c>
      <c r="I376" s="52">
        <v>2</v>
      </c>
      <c r="J376" s="53" t="s">
        <v>58</v>
      </c>
      <c r="K376" s="55">
        <v>44835</v>
      </c>
      <c r="L376" s="56">
        <v>7434</v>
      </c>
      <c r="M376" s="56">
        <v>8939</v>
      </c>
      <c r="N376" s="56">
        <v>5759</v>
      </c>
      <c r="O376" s="56">
        <v>414</v>
      </c>
      <c r="P376" s="57">
        <v>528</v>
      </c>
      <c r="Q376" s="58">
        <v>0.1</v>
      </c>
      <c r="R376" s="57">
        <v>475.2</v>
      </c>
      <c r="S376" s="57">
        <v>704</v>
      </c>
      <c r="T376" s="58">
        <v>0.1</v>
      </c>
      <c r="U376" s="57">
        <v>633.6</v>
      </c>
      <c r="V376" s="57">
        <v>1052</v>
      </c>
      <c r="W376" s="58">
        <v>0.1</v>
      </c>
      <c r="X376" s="57">
        <v>946.8</v>
      </c>
      <c r="Y376" s="57">
        <v>1052</v>
      </c>
      <c r="Z376" s="58">
        <v>0.1</v>
      </c>
      <c r="AA376" s="57">
        <v>946.8</v>
      </c>
      <c r="AB376" s="57">
        <v>15040983.599999998</v>
      </c>
      <c r="AC376" s="53" t="str">
        <f t="shared" si="3908"/>
        <v>Registro Valido</v>
      </c>
      <c r="AD376" s="57">
        <f t="shared" ref="AD376" si="4446">IF(OR(ISERROR(VLOOKUP(CONCATENATE("ALI_",$C376,"_SEG_",$I376,"_PROV_",$D376),Catalogo_Precios,AD$8,FALSE)),L376=0),0,VLOOKUP(CONCATENATE("ALI_",$C376,"_SEG_",$I376,"_PROV_",$D376),Catalogo_Precios,AD$8,FALSE))</f>
        <v>528</v>
      </c>
      <c r="AE376" s="57">
        <f t="shared" ref="AE376" si="4447">IF(OR(ISERROR(VLOOKUP(CONCATENATE("ALI_",$C376,"_SEG_",$I376,"_PROV_",$D376),Catalogo_Precios,AE$8,FALSE)),M376=0),0,VLOOKUP(CONCATENATE("ALI_",$C376,"_SEG_",$I376,"_PROV_",$D376),Catalogo_Precios,AE$8,FALSE))</f>
        <v>704</v>
      </c>
      <c r="AF376" s="57">
        <f t="shared" ref="AF376" si="4448">IF(OR(ISERROR(VLOOKUP(CONCATENATE("ALI_",$C376,"_SEG_",$I376,"_PROV_",$D376),Catalogo_Precios,AF$8,FALSE)),N376=0),0,VLOOKUP(CONCATENATE("ALI_",$C376,"_SEG_",$I376,"_PROV_",$D376),Catalogo_Precios,AF$8,FALSE))</f>
        <v>1052</v>
      </c>
      <c r="AG376" s="57">
        <f t="shared" ref="AG376" si="4449">IF(OR(ISERROR(VLOOKUP(CONCATENATE("ALI_",$C376,"_SEG_",$I376,"_PROV_",$D376),Catalogo_Precios,AG$8,FALSE)),O376=0),0,VLOOKUP(CONCATENATE("ALI_",$C376,"_SEG_",$I376,"_PROV_",$D376),Catalogo_Precios,AG$8,FALSE))</f>
        <v>1052</v>
      </c>
      <c r="AH376" s="57">
        <f t="shared" ref="AH376" si="4450">IF(OR(ISERROR(VLOOKUP(CONCATENATE("ALI_",$C376,"_SEG_",$I376,"_PROV_",$D376),Catalogo_Precios,AH$8,FALSE)),L376=0),0,VLOOKUP(CONCATENATE("ALI_",$C376,"_SEG_",$I376,"_PROV_",$D376),Catalogo_Precios,AH$8,FALSE))</f>
        <v>527</v>
      </c>
      <c r="AI376" s="57">
        <f t="shared" ref="AI376" si="4451">IF(OR(ISERROR(VLOOKUP(CONCATENATE("ALI_",$C376,"_SEG_",$I376,"_PROV_",$D376),Catalogo_Precios,AI$8,FALSE)),M376=0),0,VLOOKUP(CONCATENATE("ALI_",$C376,"_SEG_",$I376,"_PROV_",$D376),Catalogo_Precios,AI$8,FALSE))</f>
        <v>703</v>
      </c>
      <c r="AJ376" s="57">
        <f t="shared" ref="AJ376" si="4452">IF(OR(ISERROR(VLOOKUP(CONCATENATE("ALI_",$C376,"_SEG_",$I376,"_PROV_",$D376),Catalogo_Precios,AJ$8,FALSE)),N376=0),0,VLOOKUP(CONCATENATE("ALI_",$C376,"_SEG_",$I376,"_PROV_",$D376),Catalogo_Precios,AJ$8,FALSE))</f>
        <v>1052</v>
      </c>
      <c r="AK376" s="57">
        <f t="shared" ref="AK376" si="4453">IF(OR(ISERROR(VLOOKUP(CONCATENATE("ALI_",$C376,"_SEG_",$I376,"_PROV_",$D376),Catalogo_Precios,AK$8,FALSE)),O376=0),0,VLOOKUP(CONCATENATE("ALI_",$C376,"_SEG_",$I376,"_PROV_",$D376),Catalogo_Precios,AK$8,FALSE))</f>
        <v>1052</v>
      </c>
      <c r="AL376" s="53"/>
      <c r="AM376" s="59" t="str">
        <f t="shared" si="3917"/>
        <v>ALI_113_SEG_2</v>
      </c>
      <c r="AN376" s="59" t="str">
        <f t="shared" si="3918"/>
        <v>ALI_113_SEG_2_VAL_15040983.6</v>
      </c>
      <c r="AO376" s="60">
        <f t="shared" ref="AO376" si="4454">IF(OR(AB376="",AB376=0),0,COUNTIF(Codificacion,AM376))</f>
        <v>7</v>
      </c>
      <c r="AP376" s="61">
        <f t="array" ref="AP376">MIN(IF(Codificacion=AM376,Total_Cotizacion,""))</f>
        <v>13356664.800000001</v>
      </c>
      <c r="AQ376" s="62" t="b">
        <f t="shared" si="3920"/>
        <v>0</v>
      </c>
      <c r="AR376" s="51" t="str">
        <f t="shared" ref="AR376" si="4455">IF(COUNTIF(Codificacion2,CONCATENATE(AM376,"_VAL_",AB376))&gt;1,"Empate","")</f>
        <v/>
      </c>
      <c r="AS376" s="63" t="str">
        <f t="shared" si="4407"/>
        <v/>
      </c>
      <c r="AT376" s="59" t="str">
        <f t="shared" si="3922"/>
        <v>ALI_113_SEG_2_</v>
      </c>
      <c r="AU376" s="63">
        <f t="shared" ref="AU376" si="4456">IF(AND(COUNTIF(Codificacion3,AT376)&lt;AO376),1,COUNTIF(Codificacion3,AT376))</f>
        <v>1</v>
      </c>
      <c r="AV376" s="62" t="str">
        <f t="shared" si="3924"/>
        <v>No Seleccionada</v>
      </c>
      <c r="AW376" s="53"/>
      <c r="AX376" s="51" t="str">
        <f t="shared" si="3925"/>
        <v>ALI_113_SEG_2FALSO</v>
      </c>
      <c r="AY376" s="51">
        <f t="shared" si="3906"/>
        <v>5</v>
      </c>
      <c r="AZ376" s="64" t="b">
        <f t="shared" si="3926"/>
        <v>0</v>
      </c>
    </row>
    <row r="377" spans="1:52" x14ac:dyDescent="0.2">
      <c r="A377" s="50" t="b">
        <f t="shared" si="3881"/>
        <v>0</v>
      </c>
      <c r="B377" s="51" t="s">
        <v>89</v>
      </c>
      <c r="C377" s="52">
        <v>113</v>
      </c>
      <c r="D377" s="52">
        <f t="shared" ref="D377" si="4457">IF(ISERROR(VLOOKUP(E377,Proveedores,2,FALSE)),"",VLOOKUP(E377,Proveedores,2,FALSE))</f>
        <v>2092</v>
      </c>
      <c r="E377" s="53" t="s">
        <v>90</v>
      </c>
      <c r="F377" s="54">
        <v>138</v>
      </c>
      <c r="G377" s="53" t="s">
        <v>56</v>
      </c>
      <c r="H377" s="53" t="s">
        <v>65</v>
      </c>
      <c r="I377" s="52">
        <v>3</v>
      </c>
      <c r="J377" s="53" t="s">
        <v>58</v>
      </c>
      <c r="K377" s="55">
        <v>44835</v>
      </c>
      <c r="L377" s="56">
        <v>7388</v>
      </c>
      <c r="M377" s="56">
        <v>8885</v>
      </c>
      <c r="N377" s="56">
        <v>5724</v>
      </c>
      <c r="O377" s="56">
        <v>411</v>
      </c>
      <c r="P377" s="57">
        <v>528</v>
      </c>
      <c r="Q377" s="58">
        <v>0.1</v>
      </c>
      <c r="R377" s="57">
        <v>475.2</v>
      </c>
      <c r="S377" s="57">
        <v>704</v>
      </c>
      <c r="T377" s="58">
        <v>0.1</v>
      </c>
      <c r="U377" s="57">
        <v>633.6</v>
      </c>
      <c r="V377" s="57">
        <v>1052</v>
      </c>
      <c r="W377" s="58">
        <v>0.1</v>
      </c>
      <c r="X377" s="57">
        <v>946.8</v>
      </c>
      <c r="Y377" s="57">
        <v>1052</v>
      </c>
      <c r="Z377" s="58">
        <v>0.1</v>
      </c>
      <c r="AA377" s="57">
        <v>946.8</v>
      </c>
      <c r="AB377" s="57">
        <v>14948931.600000001</v>
      </c>
      <c r="AC377" s="53" t="str">
        <f t="shared" si="3908"/>
        <v>Registro Valido</v>
      </c>
      <c r="AD377" s="57">
        <f t="shared" ref="AD377" si="4458">IF(OR(ISERROR(VLOOKUP(CONCATENATE("ALI_",$C377,"_SEG_",$I377,"_PROV_",$D377),Catalogo_Precios,AD$8,FALSE)),L377=0),0,VLOOKUP(CONCATENATE("ALI_",$C377,"_SEG_",$I377,"_PROV_",$D377),Catalogo_Precios,AD$8,FALSE))</f>
        <v>528</v>
      </c>
      <c r="AE377" s="57">
        <f t="shared" ref="AE377" si="4459">IF(OR(ISERROR(VLOOKUP(CONCATENATE("ALI_",$C377,"_SEG_",$I377,"_PROV_",$D377),Catalogo_Precios,AE$8,FALSE)),M377=0),0,VLOOKUP(CONCATENATE("ALI_",$C377,"_SEG_",$I377,"_PROV_",$D377),Catalogo_Precios,AE$8,FALSE))</f>
        <v>704</v>
      </c>
      <c r="AF377" s="57">
        <f t="shared" ref="AF377" si="4460">IF(OR(ISERROR(VLOOKUP(CONCATENATE("ALI_",$C377,"_SEG_",$I377,"_PROV_",$D377),Catalogo_Precios,AF$8,FALSE)),N377=0),0,VLOOKUP(CONCATENATE("ALI_",$C377,"_SEG_",$I377,"_PROV_",$D377),Catalogo_Precios,AF$8,FALSE))</f>
        <v>1052</v>
      </c>
      <c r="AG377" s="57">
        <f t="shared" ref="AG377" si="4461">IF(OR(ISERROR(VLOOKUP(CONCATENATE("ALI_",$C377,"_SEG_",$I377,"_PROV_",$D377),Catalogo_Precios,AG$8,FALSE)),O377=0),0,VLOOKUP(CONCATENATE("ALI_",$C377,"_SEG_",$I377,"_PROV_",$D377),Catalogo_Precios,AG$8,FALSE))</f>
        <v>1052</v>
      </c>
      <c r="AH377" s="57">
        <f t="shared" ref="AH377" si="4462">IF(OR(ISERROR(VLOOKUP(CONCATENATE("ALI_",$C377,"_SEG_",$I377,"_PROV_",$D377),Catalogo_Precios,AH$8,FALSE)),L377=0),0,VLOOKUP(CONCATENATE("ALI_",$C377,"_SEG_",$I377,"_PROV_",$D377),Catalogo_Precios,AH$8,FALSE))</f>
        <v>527</v>
      </c>
      <c r="AI377" s="57">
        <f t="shared" ref="AI377" si="4463">IF(OR(ISERROR(VLOOKUP(CONCATENATE("ALI_",$C377,"_SEG_",$I377,"_PROV_",$D377),Catalogo_Precios,AI$8,FALSE)),M377=0),0,VLOOKUP(CONCATENATE("ALI_",$C377,"_SEG_",$I377,"_PROV_",$D377),Catalogo_Precios,AI$8,FALSE))</f>
        <v>703</v>
      </c>
      <c r="AJ377" s="57">
        <f t="shared" ref="AJ377" si="4464">IF(OR(ISERROR(VLOOKUP(CONCATENATE("ALI_",$C377,"_SEG_",$I377,"_PROV_",$D377),Catalogo_Precios,AJ$8,FALSE)),N377=0),0,VLOOKUP(CONCATENATE("ALI_",$C377,"_SEG_",$I377,"_PROV_",$D377),Catalogo_Precios,AJ$8,FALSE))</f>
        <v>1052</v>
      </c>
      <c r="AK377" s="57">
        <f t="shared" ref="AK377" si="4465">IF(OR(ISERROR(VLOOKUP(CONCATENATE("ALI_",$C377,"_SEG_",$I377,"_PROV_",$D377),Catalogo_Precios,AK$8,FALSE)),O377=0),0,VLOOKUP(CONCATENATE("ALI_",$C377,"_SEG_",$I377,"_PROV_",$D377),Catalogo_Precios,AK$8,FALSE))</f>
        <v>1052</v>
      </c>
      <c r="AL377" s="53"/>
      <c r="AM377" s="59" t="str">
        <f t="shared" si="3917"/>
        <v>ALI_113_SEG_3</v>
      </c>
      <c r="AN377" s="59" t="str">
        <f t="shared" si="3918"/>
        <v>ALI_113_SEG_3_VAL_14948931.6</v>
      </c>
      <c r="AO377" s="60">
        <f t="shared" ref="AO377" si="4466">IF(OR(AB377="",AB377=0),0,COUNTIF(Codificacion,AM377))</f>
        <v>7</v>
      </c>
      <c r="AP377" s="61">
        <f t="array" ref="AP377">MIN(IF(Codificacion=AM377,Total_Cotizacion,""))</f>
        <v>13274920.800000001</v>
      </c>
      <c r="AQ377" s="62" t="b">
        <f t="shared" si="3920"/>
        <v>0</v>
      </c>
      <c r="AR377" s="51" t="str">
        <f t="shared" ref="AR377" si="4467">IF(COUNTIF(Codificacion2,CONCATENATE(AM377,"_VAL_",AB377))&gt;1,"Empate","")</f>
        <v/>
      </c>
      <c r="AS377" s="63" t="str">
        <f t="shared" si="4407"/>
        <v/>
      </c>
      <c r="AT377" s="59" t="str">
        <f t="shared" si="3922"/>
        <v>ALI_113_SEG_3_</v>
      </c>
      <c r="AU377" s="63">
        <f t="shared" ref="AU377" si="4468">IF(AND(COUNTIF(Codificacion3,AT377)&lt;AO377),1,COUNTIF(Codificacion3,AT377))</f>
        <v>1</v>
      </c>
      <c r="AV377" s="62" t="str">
        <f t="shared" si="3924"/>
        <v>No Seleccionada</v>
      </c>
      <c r="AW377" s="53"/>
      <c r="AX377" s="51" t="str">
        <f t="shared" si="3925"/>
        <v>ALI_113_SEG_3FALSO</v>
      </c>
      <c r="AY377" s="51">
        <f t="shared" si="3906"/>
        <v>5</v>
      </c>
      <c r="AZ377" s="64" t="b">
        <f t="shared" si="3926"/>
        <v>0</v>
      </c>
    </row>
    <row r="378" spans="1:52" x14ac:dyDescent="0.2">
      <c r="A378" s="50" t="str">
        <f t="shared" si="3881"/>
        <v>ALI_45_SEG_1</v>
      </c>
      <c r="B378" s="51" t="s">
        <v>89</v>
      </c>
      <c r="C378" s="52">
        <v>45</v>
      </c>
      <c r="D378" s="52">
        <f t="shared" ref="D378" si="4469">IF(ISERROR(VLOOKUP(E378,Proveedores,2,FALSE)),"",VLOOKUP(E378,Proveedores,2,FALSE))</f>
        <v>2092</v>
      </c>
      <c r="E378" s="53" t="s">
        <v>90</v>
      </c>
      <c r="F378" s="54">
        <v>181</v>
      </c>
      <c r="G378" s="53" t="s">
        <v>56</v>
      </c>
      <c r="H378" s="53" t="s">
        <v>67</v>
      </c>
      <c r="I378" s="52">
        <v>1</v>
      </c>
      <c r="J378" s="53" t="s">
        <v>58</v>
      </c>
      <c r="K378" s="55">
        <v>44835</v>
      </c>
      <c r="L378" s="56">
        <v>6195</v>
      </c>
      <c r="M378" s="56">
        <v>7886</v>
      </c>
      <c r="N378" s="56">
        <v>3724</v>
      </c>
      <c r="O378" s="56">
        <v>405</v>
      </c>
      <c r="P378" s="57">
        <v>578</v>
      </c>
      <c r="Q378" s="58">
        <v>0.2</v>
      </c>
      <c r="R378" s="57">
        <v>462.4</v>
      </c>
      <c r="S378" s="57">
        <v>770</v>
      </c>
      <c r="T378" s="58">
        <v>0.20104</v>
      </c>
      <c r="U378" s="57">
        <v>615.20000000000005</v>
      </c>
      <c r="V378" s="57">
        <v>1153</v>
      </c>
      <c r="W378" s="58">
        <v>0.2</v>
      </c>
      <c r="X378" s="57">
        <v>922.4</v>
      </c>
      <c r="Y378" s="57">
        <v>1153</v>
      </c>
      <c r="Z378" s="58">
        <v>0.2</v>
      </c>
      <c r="AA378" s="57">
        <v>922.4</v>
      </c>
      <c r="AB378" s="57">
        <v>11524624.800000001</v>
      </c>
      <c r="AC378" s="53" t="str">
        <f t="shared" si="3908"/>
        <v>Registro Valido</v>
      </c>
      <c r="AD378" s="57">
        <f t="shared" ref="AD378" si="4470">IF(OR(ISERROR(VLOOKUP(CONCATENATE("ALI_",$C378,"_SEG_",$I378,"_PROV_",$D378),Catalogo_Precios,AD$8,FALSE)),L378=0),0,VLOOKUP(CONCATENATE("ALI_",$C378,"_SEG_",$I378,"_PROV_",$D378),Catalogo_Precios,AD$8,FALSE))</f>
        <v>578</v>
      </c>
      <c r="AE378" s="57">
        <f t="shared" ref="AE378" si="4471">IF(OR(ISERROR(VLOOKUP(CONCATENATE("ALI_",$C378,"_SEG_",$I378,"_PROV_",$D378),Catalogo_Precios,AE$8,FALSE)),M378=0),0,VLOOKUP(CONCATENATE("ALI_",$C378,"_SEG_",$I378,"_PROV_",$D378),Catalogo_Precios,AE$8,FALSE))</f>
        <v>770</v>
      </c>
      <c r="AF378" s="57">
        <f t="shared" ref="AF378" si="4472">IF(OR(ISERROR(VLOOKUP(CONCATENATE("ALI_",$C378,"_SEG_",$I378,"_PROV_",$D378),Catalogo_Precios,AF$8,FALSE)),N378=0),0,VLOOKUP(CONCATENATE("ALI_",$C378,"_SEG_",$I378,"_PROV_",$D378),Catalogo_Precios,AF$8,FALSE))</f>
        <v>1153</v>
      </c>
      <c r="AG378" s="57">
        <f t="shared" ref="AG378" si="4473">IF(OR(ISERROR(VLOOKUP(CONCATENATE("ALI_",$C378,"_SEG_",$I378,"_PROV_",$D378),Catalogo_Precios,AG$8,FALSE)),O378=0),0,VLOOKUP(CONCATENATE("ALI_",$C378,"_SEG_",$I378,"_PROV_",$D378),Catalogo_Precios,AG$8,FALSE))</f>
        <v>1153</v>
      </c>
      <c r="AH378" s="57">
        <f t="shared" ref="AH378" si="4474">IF(OR(ISERROR(VLOOKUP(CONCATENATE("ALI_",$C378,"_SEG_",$I378,"_PROV_",$D378),Catalogo_Precios,AH$8,FALSE)),L378=0),0,VLOOKUP(CONCATENATE("ALI_",$C378,"_SEG_",$I378,"_PROV_",$D378),Catalogo_Precios,AH$8,FALSE))</f>
        <v>578</v>
      </c>
      <c r="AI378" s="57">
        <f t="shared" ref="AI378" si="4475">IF(OR(ISERROR(VLOOKUP(CONCATENATE("ALI_",$C378,"_SEG_",$I378,"_PROV_",$D378),Catalogo_Precios,AI$8,FALSE)),M378=0),0,VLOOKUP(CONCATENATE("ALI_",$C378,"_SEG_",$I378,"_PROV_",$D378),Catalogo_Precios,AI$8,FALSE))</f>
        <v>769</v>
      </c>
      <c r="AJ378" s="57">
        <f t="shared" ref="AJ378" si="4476">IF(OR(ISERROR(VLOOKUP(CONCATENATE("ALI_",$C378,"_SEG_",$I378,"_PROV_",$D378),Catalogo_Precios,AJ$8,FALSE)),N378=0),0,VLOOKUP(CONCATENATE("ALI_",$C378,"_SEG_",$I378,"_PROV_",$D378),Catalogo_Precios,AJ$8,FALSE))</f>
        <v>1153</v>
      </c>
      <c r="AK378" s="57">
        <f t="shared" ref="AK378" si="4477">IF(OR(ISERROR(VLOOKUP(CONCATENATE("ALI_",$C378,"_SEG_",$I378,"_PROV_",$D378),Catalogo_Precios,AK$8,FALSE)),O378=0),0,VLOOKUP(CONCATENATE("ALI_",$C378,"_SEG_",$I378,"_PROV_",$D378),Catalogo_Precios,AK$8,FALSE))</f>
        <v>1153</v>
      </c>
      <c r="AL378" s="53"/>
      <c r="AM378" s="59" t="str">
        <f t="shared" si="3917"/>
        <v>ALI_45_SEG_1</v>
      </c>
      <c r="AN378" s="59" t="str">
        <f t="shared" si="3918"/>
        <v>ALI_45_SEG_1_VAL_11524624.8</v>
      </c>
      <c r="AO378" s="60">
        <f t="shared" ref="AO378" si="4478">IF(OR(AB378="",AB378=0),0,COUNTIF(Codificacion,AM378))</f>
        <v>7</v>
      </c>
      <c r="AP378" s="61">
        <f t="array" ref="AP378">MIN(IF(Codificacion=AM378,Total_Cotizacion,""))</f>
        <v>11524624.800000001</v>
      </c>
      <c r="AQ378" s="62" t="b">
        <f t="shared" si="3920"/>
        <v>1</v>
      </c>
      <c r="AR378" s="51" t="str">
        <f t="shared" ref="AR378" si="4479">IF(COUNTIF(Codificacion2,CONCATENATE(AM378,"_VAL_",AB378))&gt;1,"Empate","")</f>
        <v>Empate</v>
      </c>
      <c r="AS378" s="63" t="s">
        <v>78</v>
      </c>
      <c r="AT378" s="59" t="str">
        <f t="shared" si="3922"/>
        <v>ALI_45_SEG_1_x</v>
      </c>
      <c r="AU378" s="63">
        <f t="shared" ref="AU378" si="4480">IF(AND(COUNTIF(Codificacion3,AT378)&lt;AO378),1,COUNTIF(Codificacion3,AT378))</f>
        <v>1</v>
      </c>
      <c r="AV378" s="62" t="str">
        <f t="shared" si="3924"/>
        <v>Cotizacion Seleccionada</v>
      </c>
      <c r="AW378" s="53"/>
      <c r="AX378" s="51" t="str">
        <f t="shared" si="3925"/>
        <v>ALI_45_SEG_1VERDADERO</v>
      </c>
      <c r="AY378" s="51">
        <f t="shared" si="3906"/>
        <v>4</v>
      </c>
      <c r="AZ378" s="64" t="b">
        <f t="shared" si="3926"/>
        <v>0</v>
      </c>
    </row>
    <row r="379" spans="1:52" x14ac:dyDescent="0.2">
      <c r="A379" s="50" t="str">
        <f t="shared" si="3881"/>
        <v>ALI_45_SEG_2</v>
      </c>
      <c r="B379" s="51" t="s">
        <v>89</v>
      </c>
      <c r="C379" s="52">
        <v>45</v>
      </c>
      <c r="D379" s="52">
        <f t="shared" ref="D379" si="4481">IF(ISERROR(VLOOKUP(E379,Proveedores,2,FALSE)),"",VLOOKUP(E379,Proveedores,2,FALSE))</f>
        <v>2092</v>
      </c>
      <c r="E379" s="53" t="s">
        <v>90</v>
      </c>
      <c r="F379" s="54">
        <v>182</v>
      </c>
      <c r="G379" s="53" t="s">
        <v>56</v>
      </c>
      <c r="H379" s="53" t="s">
        <v>67</v>
      </c>
      <c r="I379" s="52">
        <v>2</v>
      </c>
      <c r="J379" s="53" t="s">
        <v>58</v>
      </c>
      <c r="K379" s="55">
        <v>44835</v>
      </c>
      <c r="L379" s="56">
        <v>6335</v>
      </c>
      <c r="M379" s="56">
        <v>8064</v>
      </c>
      <c r="N379" s="56">
        <v>3808</v>
      </c>
      <c r="O379" s="56">
        <v>414</v>
      </c>
      <c r="P379" s="57">
        <v>578</v>
      </c>
      <c r="Q379" s="58">
        <v>0.2</v>
      </c>
      <c r="R379" s="57">
        <v>462.4</v>
      </c>
      <c r="S379" s="57">
        <v>770</v>
      </c>
      <c r="T379" s="58">
        <v>0.20104</v>
      </c>
      <c r="U379" s="57">
        <v>615.20000000000005</v>
      </c>
      <c r="V379" s="57">
        <v>1153</v>
      </c>
      <c r="W379" s="58">
        <v>0.2</v>
      </c>
      <c r="X379" s="57">
        <v>922.4</v>
      </c>
      <c r="Y379" s="57">
        <v>1153</v>
      </c>
      <c r="Z379" s="58">
        <v>0.2</v>
      </c>
      <c r="AA379" s="57">
        <v>922.4</v>
      </c>
      <c r="AB379" s="57">
        <v>11784649.6</v>
      </c>
      <c r="AC379" s="53" t="str">
        <f t="shared" si="3908"/>
        <v>Registro Valido</v>
      </c>
      <c r="AD379" s="57">
        <f t="shared" ref="AD379" si="4482">IF(OR(ISERROR(VLOOKUP(CONCATENATE("ALI_",$C379,"_SEG_",$I379,"_PROV_",$D379),Catalogo_Precios,AD$8,FALSE)),L379=0),0,VLOOKUP(CONCATENATE("ALI_",$C379,"_SEG_",$I379,"_PROV_",$D379),Catalogo_Precios,AD$8,FALSE))</f>
        <v>578</v>
      </c>
      <c r="AE379" s="57">
        <f t="shared" ref="AE379" si="4483">IF(OR(ISERROR(VLOOKUP(CONCATENATE("ALI_",$C379,"_SEG_",$I379,"_PROV_",$D379),Catalogo_Precios,AE$8,FALSE)),M379=0),0,VLOOKUP(CONCATENATE("ALI_",$C379,"_SEG_",$I379,"_PROV_",$D379),Catalogo_Precios,AE$8,FALSE))</f>
        <v>770</v>
      </c>
      <c r="AF379" s="57">
        <f t="shared" ref="AF379" si="4484">IF(OR(ISERROR(VLOOKUP(CONCATENATE("ALI_",$C379,"_SEG_",$I379,"_PROV_",$D379),Catalogo_Precios,AF$8,FALSE)),N379=0),0,VLOOKUP(CONCATENATE("ALI_",$C379,"_SEG_",$I379,"_PROV_",$D379),Catalogo_Precios,AF$8,FALSE))</f>
        <v>1153</v>
      </c>
      <c r="AG379" s="57">
        <f t="shared" ref="AG379" si="4485">IF(OR(ISERROR(VLOOKUP(CONCATENATE("ALI_",$C379,"_SEG_",$I379,"_PROV_",$D379),Catalogo_Precios,AG$8,FALSE)),O379=0),0,VLOOKUP(CONCATENATE("ALI_",$C379,"_SEG_",$I379,"_PROV_",$D379),Catalogo_Precios,AG$8,FALSE))</f>
        <v>1153</v>
      </c>
      <c r="AH379" s="57">
        <f t="shared" ref="AH379" si="4486">IF(OR(ISERROR(VLOOKUP(CONCATENATE("ALI_",$C379,"_SEG_",$I379,"_PROV_",$D379),Catalogo_Precios,AH$8,FALSE)),L379=0),0,VLOOKUP(CONCATENATE("ALI_",$C379,"_SEG_",$I379,"_PROV_",$D379),Catalogo_Precios,AH$8,FALSE))</f>
        <v>578</v>
      </c>
      <c r="AI379" s="57">
        <f t="shared" ref="AI379" si="4487">IF(OR(ISERROR(VLOOKUP(CONCATENATE("ALI_",$C379,"_SEG_",$I379,"_PROV_",$D379),Catalogo_Precios,AI$8,FALSE)),M379=0),0,VLOOKUP(CONCATENATE("ALI_",$C379,"_SEG_",$I379,"_PROV_",$D379),Catalogo_Precios,AI$8,FALSE))</f>
        <v>769</v>
      </c>
      <c r="AJ379" s="57">
        <f t="shared" ref="AJ379" si="4488">IF(OR(ISERROR(VLOOKUP(CONCATENATE("ALI_",$C379,"_SEG_",$I379,"_PROV_",$D379),Catalogo_Precios,AJ$8,FALSE)),N379=0),0,VLOOKUP(CONCATENATE("ALI_",$C379,"_SEG_",$I379,"_PROV_",$D379),Catalogo_Precios,AJ$8,FALSE))</f>
        <v>1153</v>
      </c>
      <c r="AK379" s="57">
        <f t="shared" ref="AK379" si="4489">IF(OR(ISERROR(VLOOKUP(CONCATENATE("ALI_",$C379,"_SEG_",$I379,"_PROV_",$D379),Catalogo_Precios,AK$8,FALSE)),O379=0),0,VLOOKUP(CONCATENATE("ALI_",$C379,"_SEG_",$I379,"_PROV_",$D379),Catalogo_Precios,AK$8,FALSE))</f>
        <v>1153</v>
      </c>
      <c r="AL379" s="53"/>
      <c r="AM379" s="59" t="str">
        <f t="shared" si="3917"/>
        <v>ALI_45_SEG_2</v>
      </c>
      <c r="AN379" s="59" t="str">
        <f t="shared" si="3918"/>
        <v>ALI_45_SEG_2_VAL_11784649.6</v>
      </c>
      <c r="AO379" s="60">
        <f t="shared" ref="AO379" si="4490">IF(OR(AB379="",AB379=0),0,COUNTIF(Codificacion,AM379))</f>
        <v>7</v>
      </c>
      <c r="AP379" s="61">
        <f t="array" ref="AP379">MIN(IF(Codificacion=AM379,Total_Cotizacion,""))</f>
        <v>11784649.6</v>
      </c>
      <c r="AQ379" s="62" t="b">
        <f t="shared" si="3920"/>
        <v>1</v>
      </c>
      <c r="AR379" s="51" t="str">
        <f t="shared" ref="AR379" si="4491">IF(COUNTIF(Codificacion2,CONCATENATE(AM379,"_VAL_",AB379))&gt;1,"Empate","")</f>
        <v>Empate</v>
      </c>
      <c r="AS379" s="63" t="s">
        <v>78</v>
      </c>
      <c r="AT379" s="59" t="str">
        <f t="shared" si="3922"/>
        <v>ALI_45_SEG_2_x</v>
      </c>
      <c r="AU379" s="63">
        <f t="shared" ref="AU379" si="4492">IF(AND(COUNTIF(Codificacion3,AT379)&lt;AO379),1,COUNTIF(Codificacion3,AT379))</f>
        <v>1</v>
      </c>
      <c r="AV379" s="62" t="str">
        <f t="shared" si="3924"/>
        <v>Cotizacion Seleccionada</v>
      </c>
      <c r="AW379" s="53"/>
      <c r="AX379" s="51" t="str">
        <f t="shared" si="3925"/>
        <v>ALI_45_SEG_2VERDADERO</v>
      </c>
      <c r="AY379" s="51">
        <f t="shared" si="3906"/>
        <v>4</v>
      </c>
      <c r="AZ379" s="64" t="b">
        <f t="shared" si="3926"/>
        <v>0</v>
      </c>
    </row>
    <row r="380" spans="1:52" x14ac:dyDescent="0.2">
      <c r="A380" s="50" t="str">
        <f t="shared" si="3881"/>
        <v>ALI_45_SEG_3</v>
      </c>
      <c r="B380" s="51" t="s">
        <v>89</v>
      </c>
      <c r="C380" s="52">
        <v>45</v>
      </c>
      <c r="D380" s="52">
        <f t="shared" ref="D380" si="4493">IF(ISERROR(VLOOKUP(E380,Proveedores,2,FALSE)),"",VLOOKUP(E380,Proveedores,2,FALSE))</f>
        <v>2092</v>
      </c>
      <c r="E380" s="53" t="s">
        <v>90</v>
      </c>
      <c r="F380" s="54">
        <v>183</v>
      </c>
      <c r="G380" s="53" t="s">
        <v>56</v>
      </c>
      <c r="H380" s="53" t="s">
        <v>67</v>
      </c>
      <c r="I380" s="52">
        <v>3</v>
      </c>
      <c r="J380" s="53" t="s">
        <v>58</v>
      </c>
      <c r="K380" s="55">
        <v>44835</v>
      </c>
      <c r="L380" s="56">
        <v>6297</v>
      </c>
      <c r="M380" s="56">
        <v>8016</v>
      </c>
      <c r="N380" s="56">
        <v>3785</v>
      </c>
      <c r="O380" s="56">
        <v>411</v>
      </c>
      <c r="P380" s="57">
        <v>578</v>
      </c>
      <c r="Q380" s="58">
        <v>0.2</v>
      </c>
      <c r="R380" s="57">
        <v>462.4</v>
      </c>
      <c r="S380" s="57">
        <v>770</v>
      </c>
      <c r="T380" s="58">
        <v>0.20104</v>
      </c>
      <c r="U380" s="57">
        <v>615.20000000000005</v>
      </c>
      <c r="V380" s="57">
        <v>1153</v>
      </c>
      <c r="W380" s="58">
        <v>0.2</v>
      </c>
      <c r="X380" s="57">
        <v>922.4</v>
      </c>
      <c r="Y380" s="57">
        <v>1153</v>
      </c>
      <c r="Z380" s="58">
        <v>0.2</v>
      </c>
      <c r="AA380" s="57">
        <v>922.4</v>
      </c>
      <c r="AB380" s="57">
        <v>11713566.4</v>
      </c>
      <c r="AC380" s="53" t="str">
        <f t="shared" si="3908"/>
        <v>Registro Valido</v>
      </c>
      <c r="AD380" s="57">
        <f t="shared" ref="AD380" si="4494">IF(OR(ISERROR(VLOOKUP(CONCATENATE("ALI_",$C380,"_SEG_",$I380,"_PROV_",$D380),Catalogo_Precios,AD$8,FALSE)),L380=0),0,VLOOKUP(CONCATENATE("ALI_",$C380,"_SEG_",$I380,"_PROV_",$D380),Catalogo_Precios,AD$8,FALSE))</f>
        <v>578</v>
      </c>
      <c r="AE380" s="57">
        <f t="shared" ref="AE380" si="4495">IF(OR(ISERROR(VLOOKUP(CONCATENATE("ALI_",$C380,"_SEG_",$I380,"_PROV_",$D380),Catalogo_Precios,AE$8,FALSE)),M380=0),0,VLOOKUP(CONCATENATE("ALI_",$C380,"_SEG_",$I380,"_PROV_",$D380),Catalogo_Precios,AE$8,FALSE))</f>
        <v>770</v>
      </c>
      <c r="AF380" s="57">
        <f t="shared" ref="AF380" si="4496">IF(OR(ISERROR(VLOOKUP(CONCATENATE("ALI_",$C380,"_SEG_",$I380,"_PROV_",$D380),Catalogo_Precios,AF$8,FALSE)),N380=0),0,VLOOKUP(CONCATENATE("ALI_",$C380,"_SEG_",$I380,"_PROV_",$D380),Catalogo_Precios,AF$8,FALSE))</f>
        <v>1153</v>
      </c>
      <c r="AG380" s="57">
        <f t="shared" ref="AG380" si="4497">IF(OR(ISERROR(VLOOKUP(CONCATENATE("ALI_",$C380,"_SEG_",$I380,"_PROV_",$D380),Catalogo_Precios,AG$8,FALSE)),O380=0),0,VLOOKUP(CONCATENATE("ALI_",$C380,"_SEG_",$I380,"_PROV_",$D380),Catalogo_Precios,AG$8,FALSE))</f>
        <v>1153</v>
      </c>
      <c r="AH380" s="57">
        <f t="shared" ref="AH380" si="4498">IF(OR(ISERROR(VLOOKUP(CONCATENATE("ALI_",$C380,"_SEG_",$I380,"_PROV_",$D380),Catalogo_Precios,AH$8,FALSE)),L380=0),0,VLOOKUP(CONCATENATE("ALI_",$C380,"_SEG_",$I380,"_PROV_",$D380),Catalogo_Precios,AH$8,FALSE))</f>
        <v>578</v>
      </c>
      <c r="AI380" s="57">
        <f t="shared" ref="AI380" si="4499">IF(OR(ISERROR(VLOOKUP(CONCATENATE("ALI_",$C380,"_SEG_",$I380,"_PROV_",$D380),Catalogo_Precios,AI$8,FALSE)),M380=0),0,VLOOKUP(CONCATENATE("ALI_",$C380,"_SEG_",$I380,"_PROV_",$D380),Catalogo_Precios,AI$8,FALSE))</f>
        <v>769</v>
      </c>
      <c r="AJ380" s="57">
        <f t="shared" ref="AJ380" si="4500">IF(OR(ISERROR(VLOOKUP(CONCATENATE("ALI_",$C380,"_SEG_",$I380,"_PROV_",$D380),Catalogo_Precios,AJ$8,FALSE)),N380=0),0,VLOOKUP(CONCATENATE("ALI_",$C380,"_SEG_",$I380,"_PROV_",$D380),Catalogo_Precios,AJ$8,FALSE))</f>
        <v>1153</v>
      </c>
      <c r="AK380" s="57">
        <f t="shared" ref="AK380" si="4501">IF(OR(ISERROR(VLOOKUP(CONCATENATE("ALI_",$C380,"_SEG_",$I380,"_PROV_",$D380),Catalogo_Precios,AK$8,FALSE)),O380=0),0,VLOOKUP(CONCATENATE("ALI_",$C380,"_SEG_",$I380,"_PROV_",$D380),Catalogo_Precios,AK$8,FALSE))</f>
        <v>1153</v>
      </c>
      <c r="AL380" s="53"/>
      <c r="AM380" s="59" t="str">
        <f t="shared" si="3917"/>
        <v>ALI_45_SEG_3</v>
      </c>
      <c r="AN380" s="59" t="str">
        <f t="shared" si="3918"/>
        <v>ALI_45_SEG_3_VAL_11713566.4</v>
      </c>
      <c r="AO380" s="60">
        <f t="shared" ref="AO380" si="4502">IF(OR(AB380="",AB380=0),0,COUNTIF(Codificacion,AM380))</f>
        <v>7</v>
      </c>
      <c r="AP380" s="61">
        <f t="array" ref="AP380">MIN(IF(Codificacion=AM380,Total_Cotizacion,""))</f>
        <v>11713566.4</v>
      </c>
      <c r="AQ380" s="62" t="b">
        <f t="shared" si="3920"/>
        <v>1</v>
      </c>
      <c r="AR380" s="51" t="str">
        <f t="shared" ref="AR380" si="4503">IF(COUNTIF(Codificacion2,CONCATENATE(AM380,"_VAL_",AB380))&gt;1,"Empate","")</f>
        <v>Empate</v>
      </c>
      <c r="AS380" s="63" t="s">
        <v>78</v>
      </c>
      <c r="AT380" s="59" t="str">
        <f t="shared" si="3922"/>
        <v>ALI_45_SEG_3_x</v>
      </c>
      <c r="AU380" s="63">
        <f t="shared" ref="AU380" si="4504">IF(AND(COUNTIF(Codificacion3,AT380)&lt;AO380),1,COUNTIF(Codificacion3,AT380))</f>
        <v>1</v>
      </c>
      <c r="AV380" s="62" t="str">
        <f t="shared" si="3924"/>
        <v>Cotizacion Seleccionada</v>
      </c>
      <c r="AW380" s="53"/>
      <c r="AX380" s="51" t="str">
        <f t="shared" si="3925"/>
        <v>ALI_45_SEG_3VERDADERO</v>
      </c>
      <c r="AY380" s="51">
        <f t="shared" si="3906"/>
        <v>4</v>
      </c>
      <c r="AZ380" s="64" t="b">
        <f t="shared" si="3926"/>
        <v>0</v>
      </c>
    </row>
    <row r="381" spans="1:52" x14ac:dyDescent="0.2">
      <c r="A381" s="50" t="b">
        <f t="shared" si="3881"/>
        <v>0</v>
      </c>
      <c r="B381" s="51" t="s">
        <v>89</v>
      </c>
      <c r="C381" s="52">
        <v>120</v>
      </c>
      <c r="D381" s="52">
        <f t="shared" ref="D381" si="4505">IF(ISERROR(VLOOKUP(E381,Proveedores,2,FALSE)),"",VLOOKUP(E381,Proveedores,2,FALSE))</f>
        <v>2092</v>
      </c>
      <c r="E381" s="53" t="s">
        <v>90</v>
      </c>
      <c r="F381" s="54">
        <v>282</v>
      </c>
      <c r="G381" s="53" t="s">
        <v>56</v>
      </c>
      <c r="H381" s="53" t="s">
        <v>69</v>
      </c>
      <c r="I381" s="52">
        <v>1</v>
      </c>
      <c r="J381" s="53" t="s">
        <v>58</v>
      </c>
      <c r="K381" s="55">
        <v>44835</v>
      </c>
      <c r="L381" s="56">
        <v>6888</v>
      </c>
      <c r="M381" s="56">
        <v>7856</v>
      </c>
      <c r="N381" s="56">
        <v>4586</v>
      </c>
      <c r="O381" s="56">
        <v>270</v>
      </c>
      <c r="P381" s="57">
        <v>525</v>
      </c>
      <c r="Q381" s="58">
        <v>0.1</v>
      </c>
      <c r="R381" s="57">
        <v>472.5</v>
      </c>
      <c r="S381" s="57">
        <v>701</v>
      </c>
      <c r="T381" s="58">
        <v>0.1</v>
      </c>
      <c r="U381" s="57">
        <v>630.9</v>
      </c>
      <c r="V381" s="57">
        <v>874</v>
      </c>
      <c r="W381" s="58">
        <v>0.1</v>
      </c>
      <c r="X381" s="57">
        <v>786.6</v>
      </c>
      <c r="Y381" s="57">
        <v>874</v>
      </c>
      <c r="Z381" s="58">
        <v>0.1</v>
      </c>
      <c r="AA381" s="57">
        <v>786.6</v>
      </c>
      <c r="AB381" s="57">
        <v>12030660</v>
      </c>
      <c r="AC381" s="53" t="str">
        <f t="shared" si="3908"/>
        <v>Registro Valido</v>
      </c>
      <c r="AD381" s="57">
        <f t="shared" ref="AD381" si="4506">IF(OR(ISERROR(VLOOKUP(CONCATENATE("ALI_",$C381,"_SEG_",$I381,"_PROV_",$D381),Catalogo_Precios,AD$8,FALSE)),L381=0),0,VLOOKUP(CONCATENATE("ALI_",$C381,"_SEG_",$I381,"_PROV_",$D381),Catalogo_Precios,AD$8,FALSE))</f>
        <v>525</v>
      </c>
      <c r="AE381" s="57">
        <f t="shared" ref="AE381" si="4507">IF(OR(ISERROR(VLOOKUP(CONCATENATE("ALI_",$C381,"_SEG_",$I381,"_PROV_",$D381),Catalogo_Precios,AE$8,FALSE)),M381=0),0,VLOOKUP(CONCATENATE("ALI_",$C381,"_SEG_",$I381,"_PROV_",$D381),Catalogo_Precios,AE$8,FALSE))</f>
        <v>701</v>
      </c>
      <c r="AF381" s="57">
        <f t="shared" ref="AF381" si="4508">IF(OR(ISERROR(VLOOKUP(CONCATENATE("ALI_",$C381,"_SEG_",$I381,"_PROV_",$D381),Catalogo_Precios,AF$8,FALSE)),N381=0),0,VLOOKUP(CONCATENATE("ALI_",$C381,"_SEG_",$I381,"_PROV_",$D381),Catalogo_Precios,AF$8,FALSE))</f>
        <v>874</v>
      </c>
      <c r="AG381" s="57">
        <f t="shared" ref="AG381" si="4509">IF(OR(ISERROR(VLOOKUP(CONCATENATE("ALI_",$C381,"_SEG_",$I381,"_PROV_",$D381),Catalogo_Precios,AG$8,FALSE)),O381=0),0,VLOOKUP(CONCATENATE("ALI_",$C381,"_SEG_",$I381,"_PROV_",$D381),Catalogo_Precios,AG$8,FALSE))</f>
        <v>874</v>
      </c>
      <c r="AH381" s="57">
        <f t="shared" ref="AH381" si="4510">IF(OR(ISERROR(VLOOKUP(CONCATENATE("ALI_",$C381,"_SEG_",$I381,"_PROV_",$D381),Catalogo_Precios,AH$8,FALSE)),L381=0),0,VLOOKUP(CONCATENATE("ALI_",$C381,"_SEG_",$I381,"_PROV_",$D381),Catalogo_Precios,AH$8,FALSE))</f>
        <v>512</v>
      </c>
      <c r="AI381" s="57">
        <f t="shared" ref="AI381" si="4511">IF(OR(ISERROR(VLOOKUP(CONCATENATE("ALI_",$C381,"_SEG_",$I381,"_PROV_",$D381),Catalogo_Precios,AI$8,FALSE)),M381=0),0,VLOOKUP(CONCATENATE("ALI_",$C381,"_SEG_",$I381,"_PROV_",$D381),Catalogo_Precios,AI$8,FALSE))</f>
        <v>681</v>
      </c>
      <c r="AJ381" s="57">
        <f t="shared" ref="AJ381" si="4512">IF(OR(ISERROR(VLOOKUP(CONCATENATE("ALI_",$C381,"_SEG_",$I381,"_PROV_",$D381),Catalogo_Precios,AJ$8,FALSE)),N381=0),0,VLOOKUP(CONCATENATE("ALI_",$C381,"_SEG_",$I381,"_PROV_",$D381),Catalogo_Precios,AJ$8,FALSE))</f>
        <v>851</v>
      </c>
      <c r="AK381" s="57">
        <f t="shared" ref="AK381" si="4513">IF(OR(ISERROR(VLOOKUP(CONCATENATE("ALI_",$C381,"_SEG_",$I381,"_PROV_",$D381),Catalogo_Precios,AK$8,FALSE)),O381=0),0,VLOOKUP(CONCATENATE("ALI_",$C381,"_SEG_",$I381,"_PROV_",$D381),Catalogo_Precios,AK$8,FALSE))</f>
        <v>851</v>
      </c>
      <c r="AL381" s="53"/>
      <c r="AM381" s="59" t="str">
        <f t="shared" si="3917"/>
        <v>ALI_120_SEG_1</v>
      </c>
      <c r="AN381" s="59" t="str">
        <f t="shared" si="3918"/>
        <v>ALI_120_SEG_1_VAL_12030660</v>
      </c>
      <c r="AO381" s="60">
        <f t="shared" ref="AO381" si="4514">IF(OR(AB381="",AB381=0),0,COUNTIF(Codificacion,AM381))</f>
        <v>6</v>
      </c>
      <c r="AP381" s="61">
        <f t="array" ref="AP381">MIN(IF(Codificacion=AM381,Total_Cotizacion,""))</f>
        <v>10921424.640000001</v>
      </c>
      <c r="AQ381" s="62" t="b">
        <f t="shared" si="3920"/>
        <v>0</v>
      </c>
      <c r="AR381" s="51" t="str">
        <f t="shared" ref="AR381" si="4515">IF(COUNTIF(Codificacion2,CONCATENATE(AM381,"_VAL_",AB381))&gt;1,"Empate","")</f>
        <v/>
      </c>
      <c r="AS381" s="63" t="str">
        <f t="shared" ref="AS381:AS444" si="4516">IF(AND(AQ381,AR381="",AQ381&lt;&gt;""),"X","")</f>
        <v/>
      </c>
      <c r="AT381" s="59" t="str">
        <f t="shared" si="3922"/>
        <v>ALI_120_SEG_1_</v>
      </c>
      <c r="AU381" s="63">
        <f t="shared" ref="AU381" si="4517">IF(AND(COUNTIF(Codificacion3,AT381)&lt;AO381),1,COUNTIF(Codificacion3,AT381))</f>
        <v>1</v>
      </c>
      <c r="AV381" s="62" t="str">
        <f t="shared" si="3924"/>
        <v>No Seleccionada</v>
      </c>
      <c r="AW381" s="53"/>
      <c r="AX381" s="51" t="str">
        <f t="shared" si="3925"/>
        <v>ALI_120_SEG_1FALSO</v>
      </c>
      <c r="AY381" s="51">
        <f t="shared" si="3906"/>
        <v>5</v>
      </c>
      <c r="AZ381" s="64" t="b">
        <f t="shared" si="3926"/>
        <v>0</v>
      </c>
    </row>
    <row r="382" spans="1:52" x14ac:dyDescent="0.2">
      <c r="A382" s="50" t="b">
        <f t="shared" si="3881"/>
        <v>0</v>
      </c>
      <c r="B382" s="51" t="s">
        <v>89</v>
      </c>
      <c r="C382" s="52">
        <v>120</v>
      </c>
      <c r="D382" s="52">
        <f t="shared" ref="D382" si="4518">IF(ISERROR(VLOOKUP(E382,Proveedores,2,FALSE)),"",VLOOKUP(E382,Proveedores,2,FALSE))</f>
        <v>2092</v>
      </c>
      <c r="E382" s="53" t="s">
        <v>90</v>
      </c>
      <c r="F382" s="54">
        <v>283</v>
      </c>
      <c r="G382" s="53" t="s">
        <v>56</v>
      </c>
      <c r="H382" s="53" t="s">
        <v>69</v>
      </c>
      <c r="I382" s="52">
        <v>2</v>
      </c>
      <c r="J382" s="53" t="s">
        <v>58</v>
      </c>
      <c r="K382" s="55">
        <v>44835</v>
      </c>
      <c r="L382" s="56">
        <v>7046</v>
      </c>
      <c r="M382" s="56">
        <v>8034</v>
      </c>
      <c r="N382" s="56">
        <v>4689</v>
      </c>
      <c r="O382" s="56">
        <v>276</v>
      </c>
      <c r="P382" s="57">
        <v>525</v>
      </c>
      <c r="Q382" s="58">
        <v>0.1</v>
      </c>
      <c r="R382" s="57">
        <v>472.5</v>
      </c>
      <c r="S382" s="57">
        <v>701</v>
      </c>
      <c r="T382" s="58">
        <v>0.1</v>
      </c>
      <c r="U382" s="57">
        <v>630.9</v>
      </c>
      <c r="V382" s="57">
        <v>874</v>
      </c>
      <c r="W382" s="58">
        <v>0.1</v>
      </c>
      <c r="X382" s="57">
        <v>786.6</v>
      </c>
      <c r="Y382" s="57">
        <v>874</v>
      </c>
      <c r="Z382" s="58">
        <v>0.1</v>
      </c>
      <c r="AA382" s="57">
        <v>786.6</v>
      </c>
      <c r="AB382" s="57">
        <v>12303354.6</v>
      </c>
      <c r="AC382" s="53" t="str">
        <f t="shared" si="3908"/>
        <v>Registro Valido</v>
      </c>
      <c r="AD382" s="57">
        <f t="shared" ref="AD382" si="4519">IF(OR(ISERROR(VLOOKUP(CONCATENATE("ALI_",$C382,"_SEG_",$I382,"_PROV_",$D382),Catalogo_Precios,AD$8,FALSE)),L382=0),0,VLOOKUP(CONCATENATE("ALI_",$C382,"_SEG_",$I382,"_PROV_",$D382),Catalogo_Precios,AD$8,FALSE))</f>
        <v>525</v>
      </c>
      <c r="AE382" s="57">
        <f t="shared" ref="AE382" si="4520">IF(OR(ISERROR(VLOOKUP(CONCATENATE("ALI_",$C382,"_SEG_",$I382,"_PROV_",$D382),Catalogo_Precios,AE$8,FALSE)),M382=0),0,VLOOKUP(CONCATENATE("ALI_",$C382,"_SEG_",$I382,"_PROV_",$D382),Catalogo_Precios,AE$8,FALSE))</f>
        <v>701</v>
      </c>
      <c r="AF382" s="57">
        <f t="shared" ref="AF382" si="4521">IF(OR(ISERROR(VLOOKUP(CONCATENATE("ALI_",$C382,"_SEG_",$I382,"_PROV_",$D382),Catalogo_Precios,AF$8,FALSE)),N382=0),0,VLOOKUP(CONCATENATE("ALI_",$C382,"_SEG_",$I382,"_PROV_",$D382),Catalogo_Precios,AF$8,FALSE))</f>
        <v>874</v>
      </c>
      <c r="AG382" s="57">
        <f t="shared" ref="AG382" si="4522">IF(OR(ISERROR(VLOOKUP(CONCATENATE("ALI_",$C382,"_SEG_",$I382,"_PROV_",$D382),Catalogo_Precios,AG$8,FALSE)),O382=0),0,VLOOKUP(CONCATENATE("ALI_",$C382,"_SEG_",$I382,"_PROV_",$D382),Catalogo_Precios,AG$8,FALSE))</f>
        <v>874</v>
      </c>
      <c r="AH382" s="57">
        <f t="shared" ref="AH382" si="4523">IF(OR(ISERROR(VLOOKUP(CONCATENATE("ALI_",$C382,"_SEG_",$I382,"_PROV_",$D382),Catalogo_Precios,AH$8,FALSE)),L382=0),0,VLOOKUP(CONCATENATE("ALI_",$C382,"_SEG_",$I382,"_PROV_",$D382),Catalogo_Precios,AH$8,FALSE))</f>
        <v>512</v>
      </c>
      <c r="AI382" s="57">
        <f t="shared" ref="AI382" si="4524">IF(OR(ISERROR(VLOOKUP(CONCATENATE("ALI_",$C382,"_SEG_",$I382,"_PROV_",$D382),Catalogo_Precios,AI$8,FALSE)),M382=0),0,VLOOKUP(CONCATENATE("ALI_",$C382,"_SEG_",$I382,"_PROV_",$D382),Catalogo_Precios,AI$8,FALSE))</f>
        <v>681</v>
      </c>
      <c r="AJ382" s="57">
        <f t="shared" ref="AJ382" si="4525">IF(OR(ISERROR(VLOOKUP(CONCATENATE("ALI_",$C382,"_SEG_",$I382,"_PROV_",$D382),Catalogo_Precios,AJ$8,FALSE)),N382=0),0,VLOOKUP(CONCATENATE("ALI_",$C382,"_SEG_",$I382,"_PROV_",$D382),Catalogo_Precios,AJ$8,FALSE))</f>
        <v>851</v>
      </c>
      <c r="AK382" s="57">
        <f t="shared" ref="AK382" si="4526">IF(OR(ISERROR(VLOOKUP(CONCATENATE("ALI_",$C382,"_SEG_",$I382,"_PROV_",$D382),Catalogo_Precios,AK$8,FALSE)),O382=0),0,VLOOKUP(CONCATENATE("ALI_",$C382,"_SEG_",$I382,"_PROV_",$D382),Catalogo_Precios,AK$8,FALSE))</f>
        <v>851</v>
      </c>
      <c r="AL382" s="53"/>
      <c r="AM382" s="59" t="str">
        <f t="shared" si="3917"/>
        <v>ALI_120_SEG_2</v>
      </c>
      <c r="AN382" s="59" t="str">
        <f t="shared" si="3918"/>
        <v>ALI_120_SEG_2_VAL_12303354.6</v>
      </c>
      <c r="AO382" s="60">
        <f t="shared" ref="AO382" si="4527">IF(OR(AB382="",AB382=0),0,COUNTIF(Codificacion,AM382))</f>
        <v>6</v>
      </c>
      <c r="AP382" s="61">
        <f t="array" ref="AP382">MIN(IF(Codificacion=AM382,Total_Cotizacion,""))</f>
        <v>11169029.399999999</v>
      </c>
      <c r="AQ382" s="62" t="b">
        <f t="shared" si="3920"/>
        <v>0</v>
      </c>
      <c r="AR382" s="51" t="str">
        <f t="shared" ref="AR382" si="4528">IF(COUNTIF(Codificacion2,CONCATENATE(AM382,"_VAL_",AB382))&gt;1,"Empate","")</f>
        <v/>
      </c>
      <c r="AS382" s="63" t="str">
        <f t="shared" si="4516"/>
        <v/>
      </c>
      <c r="AT382" s="59" t="str">
        <f t="shared" si="3922"/>
        <v>ALI_120_SEG_2_</v>
      </c>
      <c r="AU382" s="63">
        <f t="shared" ref="AU382" si="4529">IF(AND(COUNTIF(Codificacion3,AT382)&lt;AO382),1,COUNTIF(Codificacion3,AT382))</f>
        <v>1</v>
      </c>
      <c r="AV382" s="62" t="str">
        <f t="shared" si="3924"/>
        <v>No Seleccionada</v>
      </c>
      <c r="AW382" s="53"/>
      <c r="AX382" s="51" t="str">
        <f t="shared" si="3925"/>
        <v>ALI_120_SEG_2FALSO</v>
      </c>
      <c r="AY382" s="51">
        <f t="shared" si="3906"/>
        <v>5</v>
      </c>
      <c r="AZ382" s="64" t="b">
        <f t="shared" si="3926"/>
        <v>0</v>
      </c>
    </row>
    <row r="383" spans="1:52" x14ac:dyDescent="0.2">
      <c r="A383" s="50" t="b">
        <f t="shared" si="3881"/>
        <v>0</v>
      </c>
      <c r="B383" s="51" t="s">
        <v>89</v>
      </c>
      <c r="C383" s="52">
        <v>120</v>
      </c>
      <c r="D383" s="52">
        <f t="shared" ref="D383" si="4530">IF(ISERROR(VLOOKUP(E383,Proveedores,2,FALSE)),"",VLOOKUP(E383,Proveedores,2,FALSE))</f>
        <v>2092</v>
      </c>
      <c r="E383" s="53" t="s">
        <v>90</v>
      </c>
      <c r="F383" s="54">
        <v>284</v>
      </c>
      <c r="G383" s="53" t="s">
        <v>56</v>
      </c>
      <c r="H383" s="53" t="s">
        <v>69</v>
      </c>
      <c r="I383" s="52">
        <v>3</v>
      </c>
      <c r="J383" s="53" t="s">
        <v>58</v>
      </c>
      <c r="K383" s="55">
        <v>44835</v>
      </c>
      <c r="L383" s="56">
        <v>7003</v>
      </c>
      <c r="M383" s="56">
        <v>7985</v>
      </c>
      <c r="N383" s="56">
        <v>4661</v>
      </c>
      <c r="O383" s="56">
        <v>275</v>
      </c>
      <c r="P383" s="57">
        <v>525</v>
      </c>
      <c r="Q383" s="58">
        <v>0.1</v>
      </c>
      <c r="R383" s="57">
        <v>472.5</v>
      </c>
      <c r="S383" s="57">
        <v>701</v>
      </c>
      <c r="T383" s="58">
        <v>0.1</v>
      </c>
      <c r="U383" s="57">
        <v>630.9</v>
      </c>
      <c r="V383" s="57">
        <v>874</v>
      </c>
      <c r="W383" s="58">
        <v>0.1</v>
      </c>
      <c r="X383" s="57">
        <v>786.6</v>
      </c>
      <c r="Y383" s="57">
        <v>874</v>
      </c>
      <c r="Z383" s="58">
        <v>0.1</v>
      </c>
      <c r="AA383" s="57">
        <v>786.6</v>
      </c>
      <c r="AB383" s="57">
        <v>12229311.6</v>
      </c>
      <c r="AC383" s="53" t="str">
        <f t="shared" si="3908"/>
        <v>Registro Valido</v>
      </c>
      <c r="AD383" s="57">
        <f t="shared" ref="AD383" si="4531">IF(OR(ISERROR(VLOOKUP(CONCATENATE("ALI_",$C383,"_SEG_",$I383,"_PROV_",$D383),Catalogo_Precios,AD$8,FALSE)),L383=0),0,VLOOKUP(CONCATENATE("ALI_",$C383,"_SEG_",$I383,"_PROV_",$D383),Catalogo_Precios,AD$8,FALSE))</f>
        <v>525</v>
      </c>
      <c r="AE383" s="57">
        <f t="shared" ref="AE383" si="4532">IF(OR(ISERROR(VLOOKUP(CONCATENATE("ALI_",$C383,"_SEG_",$I383,"_PROV_",$D383),Catalogo_Precios,AE$8,FALSE)),M383=0),0,VLOOKUP(CONCATENATE("ALI_",$C383,"_SEG_",$I383,"_PROV_",$D383),Catalogo_Precios,AE$8,FALSE))</f>
        <v>701</v>
      </c>
      <c r="AF383" s="57">
        <f t="shared" ref="AF383" si="4533">IF(OR(ISERROR(VLOOKUP(CONCATENATE("ALI_",$C383,"_SEG_",$I383,"_PROV_",$D383),Catalogo_Precios,AF$8,FALSE)),N383=0),0,VLOOKUP(CONCATENATE("ALI_",$C383,"_SEG_",$I383,"_PROV_",$D383),Catalogo_Precios,AF$8,FALSE))</f>
        <v>874</v>
      </c>
      <c r="AG383" s="57">
        <f t="shared" ref="AG383" si="4534">IF(OR(ISERROR(VLOOKUP(CONCATENATE("ALI_",$C383,"_SEG_",$I383,"_PROV_",$D383),Catalogo_Precios,AG$8,FALSE)),O383=0),0,VLOOKUP(CONCATENATE("ALI_",$C383,"_SEG_",$I383,"_PROV_",$D383),Catalogo_Precios,AG$8,FALSE))</f>
        <v>874</v>
      </c>
      <c r="AH383" s="57">
        <f t="shared" ref="AH383" si="4535">IF(OR(ISERROR(VLOOKUP(CONCATENATE("ALI_",$C383,"_SEG_",$I383,"_PROV_",$D383),Catalogo_Precios,AH$8,FALSE)),L383=0),0,VLOOKUP(CONCATENATE("ALI_",$C383,"_SEG_",$I383,"_PROV_",$D383),Catalogo_Precios,AH$8,FALSE))</f>
        <v>512</v>
      </c>
      <c r="AI383" s="57">
        <f t="shared" ref="AI383" si="4536">IF(OR(ISERROR(VLOOKUP(CONCATENATE("ALI_",$C383,"_SEG_",$I383,"_PROV_",$D383),Catalogo_Precios,AI$8,FALSE)),M383=0),0,VLOOKUP(CONCATENATE("ALI_",$C383,"_SEG_",$I383,"_PROV_",$D383),Catalogo_Precios,AI$8,FALSE))</f>
        <v>681</v>
      </c>
      <c r="AJ383" s="57">
        <f t="shared" ref="AJ383" si="4537">IF(OR(ISERROR(VLOOKUP(CONCATENATE("ALI_",$C383,"_SEG_",$I383,"_PROV_",$D383),Catalogo_Precios,AJ$8,FALSE)),N383=0),0,VLOOKUP(CONCATENATE("ALI_",$C383,"_SEG_",$I383,"_PROV_",$D383),Catalogo_Precios,AJ$8,FALSE))</f>
        <v>851</v>
      </c>
      <c r="AK383" s="57">
        <f t="shared" ref="AK383" si="4538">IF(OR(ISERROR(VLOOKUP(CONCATENATE("ALI_",$C383,"_SEG_",$I383,"_PROV_",$D383),Catalogo_Precios,AK$8,FALSE)),O383=0),0,VLOOKUP(CONCATENATE("ALI_",$C383,"_SEG_",$I383,"_PROV_",$D383),Catalogo_Precios,AK$8,FALSE))</f>
        <v>851</v>
      </c>
      <c r="AL383" s="53"/>
      <c r="AM383" s="59" t="str">
        <f t="shared" si="3917"/>
        <v>ALI_120_SEG_3</v>
      </c>
      <c r="AN383" s="59" t="str">
        <f t="shared" si="3918"/>
        <v>ALI_120_SEG_3_VAL_12229311.6</v>
      </c>
      <c r="AO383" s="60">
        <f t="shared" ref="AO383" si="4539">IF(OR(AB383="",AB383=0),0,COUNTIF(Codificacion,AM383))</f>
        <v>6</v>
      </c>
      <c r="AP383" s="61">
        <f t="array" ref="AP383">MIN(IF(Codificacion=AM383,Total_Cotizacion,""))</f>
        <v>11101770.040000001</v>
      </c>
      <c r="AQ383" s="62" t="b">
        <f t="shared" si="3920"/>
        <v>0</v>
      </c>
      <c r="AR383" s="51" t="str">
        <f t="shared" ref="AR383" si="4540">IF(COUNTIF(Codificacion2,CONCATENATE(AM383,"_VAL_",AB383))&gt;1,"Empate","")</f>
        <v/>
      </c>
      <c r="AS383" s="63" t="str">
        <f t="shared" si="4516"/>
        <v/>
      </c>
      <c r="AT383" s="59" t="str">
        <f t="shared" si="3922"/>
        <v>ALI_120_SEG_3_</v>
      </c>
      <c r="AU383" s="63">
        <f t="shared" ref="AU383" si="4541">IF(AND(COUNTIF(Codificacion3,AT383)&lt;AO383),1,COUNTIF(Codificacion3,AT383))</f>
        <v>1</v>
      </c>
      <c r="AV383" s="62" t="str">
        <f t="shared" si="3924"/>
        <v>No Seleccionada</v>
      </c>
      <c r="AW383" s="53"/>
      <c r="AX383" s="51" t="str">
        <f t="shared" si="3925"/>
        <v>ALI_120_SEG_3FALSO</v>
      </c>
      <c r="AY383" s="51">
        <f t="shared" si="3906"/>
        <v>5</v>
      </c>
      <c r="AZ383" s="64" t="b">
        <f t="shared" si="3926"/>
        <v>0</v>
      </c>
    </row>
    <row r="384" spans="1:52" x14ac:dyDescent="0.2">
      <c r="A384" s="50" t="b">
        <f t="shared" si="3881"/>
        <v>0</v>
      </c>
      <c r="B384" s="51" t="s">
        <v>91</v>
      </c>
      <c r="C384" s="52">
        <v>88</v>
      </c>
      <c r="D384" s="52">
        <f t="shared" ref="D384" si="4542">IF(ISERROR(VLOOKUP(E384,Proveedores,2,FALSE)),"",VLOOKUP(E384,Proveedores,2,FALSE))</f>
        <v>2027</v>
      </c>
      <c r="E384" s="53" t="s">
        <v>92</v>
      </c>
      <c r="F384" s="54">
        <v>207</v>
      </c>
      <c r="G384" s="53" t="s">
        <v>56</v>
      </c>
      <c r="H384" s="53" t="s">
        <v>93</v>
      </c>
      <c r="I384" s="52">
        <v>1</v>
      </c>
      <c r="J384" s="53" t="s">
        <v>58</v>
      </c>
      <c r="K384" s="55">
        <v>44835</v>
      </c>
      <c r="L384" s="56">
        <v>2073</v>
      </c>
      <c r="M384" s="56">
        <v>1833</v>
      </c>
      <c r="N384" s="56">
        <v>3766</v>
      </c>
      <c r="O384" s="56">
        <v>0</v>
      </c>
      <c r="P384" s="57">
        <v>500</v>
      </c>
      <c r="Q384" s="58"/>
      <c r="R384" s="57">
        <v>500</v>
      </c>
      <c r="S384" s="57">
        <v>500</v>
      </c>
      <c r="T384" s="58"/>
      <c r="U384" s="57">
        <v>500</v>
      </c>
      <c r="V384" s="57">
        <v>500</v>
      </c>
      <c r="W384" s="58"/>
      <c r="X384" s="57">
        <v>500</v>
      </c>
      <c r="Y384" s="57">
        <v>0</v>
      </c>
      <c r="Z384" s="58"/>
      <c r="AA384" s="57">
        <v>0</v>
      </c>
      <c r="AB384" s="57">
        <v>3836000</v>
      </c>
      <c r="AC384" s="53" t="str">
        <f t="shared" si="3908"/>
        <v>Registro Valido</v>
      </c>
      <c r="AD384" s="57">
        <f t="shared" ref="AD384" si="4543">IF(OR(ISERROR(VLOOKUP(CONCATENATE("ALI_",$C384,"_SEG_",$I384,"_PROV_",$D384),Catalogo_Precios,AD$8,FALSE)),L384=0),0,VLOOKUP(CONCATENATE("ALI_",$C384,"_SEG_",$I384,"_PROV_",$D384),Catalogo_Precios,AD$8,FALSE))</f>
        <v>500</v>
      </c>
      <c r="AE384" s="57">
        <f t="shared" ref="AE384" si="4544">IF(OR(ISERROR(VLOOKUP(CONCATENATE("ALI_",$C384,"_SEG_",$I384,"_PROV_",$D384),Catalogo_Precios,AE$8,FALSE)),M384=0),0,VLOOKUP(CONCATENATE("ALI_",$C384,"_SEG_",$I384,"_PROV_",$D384),Catalogo_Precios,AE$8,FALSE))</f>
        <v>500</v>
      </c>
      <c r="AF384" s="57">
        <f t="shared" ref="AF384" si="4545">IF(OR(ISERROR(VLOOKUP(CONCATENATE("ALI_",$C384,"_SEG_",$I384,"_PROV_",$D384),Catalogo_Precios,AF$8,FALSE)),N384=0),0,VLOOKUP(CONCATENATE("ALI_",$C384,"_SEG_",$I384,"_PROV_",$D384),Catalogo_Precios,AF$8,FALSE))</f>
        <v>500</v>
      </c>
      <c r="AG384" s="57">
        <f t="shared" ref="AG384" si="4546">IF(OR(ISERROR(VLOOKUP(CONCATENATE("ALI_",$C384,"_SEG_",$I384,"_PROV_",$D384),Catalogo_Precios,AG$8,FALSE)),O384=0),0,VLOOKUP(CONCATENATE("ALI_",$C384,"_SEG_",$I384,"_PROV_",$D384),Catalogo_Precios,AG$8,FALSE))</f>
        <v>0</v>
      </c>
      <c r="AH384" s="57">
        <f t="shared" ref="AH384" si="4547">IF(OR(ISERROR(VLOOKUP(CONCATENATE("ALI_",$C384,"_SEG_",$I384,"_PROV_",$D384),Catalogo_Precios,AH$8,FALSE)),L384=0),0,VLOOKUP(CONCATENATE("ALI_",$C384,"_SEG_",$I384,"_PROV_",$D384),Catalogo_Precios,AH$8,FALSE))</f>
        <v>480</v>
      </c>
      <c r="AI384" s="57">
        <f t="shared" ref="AI384" si="4548">IF(OR(ISERROR(VLOOKUP(CONCATENATE("ALI_",$C384,"_SEG_",$I384,"_PROV_",$D384),Catalogo_Precios,AI$8,FALSE)),M384=0),0,VLOOKUP(CONCATENATE("ALI_",$C384,"_SEG_",$I384,"_PROV_",$D384),Catalogo_Precios,AI$8,FALSE))</f>
        <v>480</v>
      </c>
      <c r="AJ384" s="57">
        <f t="shared" ref="AJ384" si="4549">IF(OR(ISERROR(VLOOKUP(CONCATENATE("ALI_",$C384,"_SEG_",$I384,"_PROV_",$D384),Catalogo_Precios,AJ$8,FALSE)),N384=0),0,VLOOKUP(CONCATENATE("ALI_",$C384,"_SEG_",$I384,"_PROV_",$D384),Catalogo_Precios,AJ$8,FALSE))</f>
        <v>480</v>
      </c>
      <c r="AK384" s="57">
        <f t="shared" ref="AK384" si="4550">IF(OR(ISERROR(VLOOKUP(CONCATENATE("ALI_",$C384,"_SEG_",$I384,"_PROV_",$D384),Catalogo_Precios,AK$8,FALSE)),O384=0),0,VLOOKUP(CONCATENATE("ALI_",$C384,"_SEG_",$I384,"_PROV_",$D384),Catalogo_Precios,AK$8,FALSE))</f>
        <v>0</v>
      </c>
      <c r="AL384" s="53"/>
      <c r="AM384" s="59" t="str">
        <f t="shared" si="3917"/>
        <v>ALI_88_SEG_1</v>
      </c>
      <c r="AN384" s="59" t="str">
        <f t="shared" si="3918"/>
        <v>ALI_88_SEG_1_VAL_3836000</v>
      </c>
      <c r="AO384" s="60">
        <f t="shared" ref="AO384" si="4551">IF(OR(AB384="",AB384=0),0,COUNTIF(Codificacion,AM384))</f>
        <v>2</v>
      </c>
      <c r="AP384" s="61">
        <f t="array" ref="AP384">MIN(IF(Codificacion=AM384,Total_Cotizacion,""))</f>
        <v>2946048</v>
      </c>
      <c r="AQ384" s="62" t="b">
        <f t="shared" si="3920"/>
        <v>0</v>
      </c>
      <c r="AR384" s="51" t="str">
        <f t="shared" ref="AR384" si="4552">IF(COUNTIF(Codificacion2,CONCATENATE(AM384,"_VAL_",AB384))&gt;1,"Empate","")</f>
        <v/>
      </c>
      <c r="AS384" s="63" t="str">
        <f t="shared" si="4516"/>
        <v/>
      </c>
      <c r="AT384" s="59" t="str">
        <f t="shared" si="3922"/>
        <v>ALI_88_SEG_1_</v>
      </c>
      <c r="AU384" s="63">
        <f t="shared" ref="AU384" si="4553">IF(AND(COUNTIF(Codificacion3,AT384)&lt;AO384),1,COUNTIF(Codificacion3,AT384))</f>
        <v>1</v>
      </c>
      <c r="AV384" s="62" t="str">
        <f t="shared" si="3924"/>
        <v>No Seleccionada</v>
      </c>
      <c r="AW384" s="53"/>
      <c r="AX384" s="51" t="str">
        <f t="shared" si="3925"/>
        <v>ALI_88_SEG_1FALSO</v>
      </c>
      <c r="AY384" s="51">
        <f t="shared" si="3906"/>
        <v>1</v>
      </c>
      <c r="AZ384" s="64" t="b">
        <f t="shared" si="3926"/>
        <v>0</v>
      </c>
    </row>
    <row r="385" spans="1:52" x14ac:dyDescent="0.2">
      <c r="A385" s="50" t="b">
        <f t="shared" si="3881"/>
        <v>0</v>
      </c>
      <c r="B385" s="51" t="s">
        <v>91</v>
      </c>
      <c r="C385" s="52">
        <v>88</v>
      </c>
      <c r="D385" s="52">
        <f t="shared" ref="D385" si="4554">IF(ISERROR(VLOOKUP(E385,Proveedores,2,FALSE)),"",VLOOKUP(E385,Proveedores,2,FALSE))</f>
        <v>2027</v>
      </c>
      <c r="E385" s="53" t="s">
        <v>92</v>
      </c>
      <c r="F385" s="54">
        <v>208</v>
      </c>
      <c r="G385" s="53" t="s">
        <v>56</v>
      </c>
      <c r="H385" s="53" t="s">
        <v>93</v>
      </c>
      <c r="I385" s="52">
        <v>2</v>
      </c>
      <c r="J385" s="53" t="s">
        <v>58</v>
      </c>
      <c r="K385" s="55">
        <v>44835</v>
      </c>
      <c r="L385" s="56">
        <v>2121</v>
      </c>
      <c r="M385" s="56">
        <v>1875</v>
      </c>
      <c r="N385" s="56">
        <v>3851</v>
      </c>
      <c r="O385" s="56">
        <v>0</v>
      </c>
      <c r="P385" s="57">
        <v>500</v>
      </c>
      <c r="Q385" s="58"/>
      <c r="R385" s="57">
        <v>500</v>
      </c>
      <c r="S385" s="57">
        <v>500</v>
      </c>
      <c r="T385" s="58"/>
      <c r="U385" s="57">
        <v>500</v>
      </c>
      <c r="V385" s="57">
        <v>500</v>
      </c>
      <c r="W385" s="58"/>
      <c r="X385" s="57">
        <v>500</v>
      </c>
      <c r="Y385" s="57">
        <v>0</v>
      </c>
      <c r="Z385" s="58"/>
      <c r="AA385" s="57">
        <v>0</v>
      </c>
      <c r="AB385" s="57">
        <v>3923500</v>
      </c>
      <c r="AC385" s="53" t="str">
        <f t="shared" si="3908"/>
        <v>Registro Valido</v>
      </c>
      <c r="AD385" s="57">
        <f t="shared" ref="AD385" si="4555">IF(OR(ISERROR(VLOOKUP(CONCATENATE("ALI_",$C385,"_SEG_",$I385,"_PROV_",$D385),Catalogo_Precios,AD$8,FALSE)),L385=0),0,VLOOKUP(CONCATENATE("ALI_",$C385,"_SEG_",$I385,"_PROV_",$D385),Catalogo_Precios,AD$8,FALSE))</f>
        <v>500</v>
      </c>
      <c r="AE385" s="57">
        <f t="shared" ref="AE385" si="4556">IF(OR(ISERROR(VLOOKUP(CONCATENATE("ALI_",$C385,"_SEG_",$I385,"_PROV_",$D385),Catalogo_Precios,AE$8,FALSE)),M385=0),0,VLOOKUP(CONCATENATE("ALI_",$C385,"_SEG_",$I385,"_PROV_",$D385),Catalogo_Precios,AE$8,FALSE))</f>
        <v>500</v>
      </c>
      <c r="AF385" s="57">
        <f t="shared" ref="AF385" si="4557">IF(OR(ISERROR(VLOOKUP(CONCATENATE("ALI_",$C385,"_SEG_",$I385,"_PROV_",$D385),Catalogo_Precios,AF$8,FALSE)),N385=0),0,VLOOKUP(CONCATENATE("ALI_",$C385,"_SEG_",$I385,"_PROV_",$D385),Catalogo_Precios,AF$8,FALSE))</f>
        <v>500</v>
      </c>
      <c r="AG385" s="57">
        <f t="shared" ref="AG385" si="4558">IF(OR(ISERROR(VLOOKUP(CONCATENATE("ALI_",$C385,"_SEG_",$I385,"_PROV_",$D385),Catalogo_Precios,AG$8,FALSE)),O385=0),0,VLOOKUP(CONCATENATE("ALI_",$C385,"_SEG_",$I385,"_PROV_",$D385),Catalogo_Precios,AG$8,FALSE))</f>
        <v>0</v>
      </c>
      <c r="AH385" s="57">
        <f t="shared" ref="AH385" si="4559">IF(OR(ISERROR(VLOOKUP(CONCATENATE("ALI_",$C385,"_SEG_",$I385,"_PROV_",$D385),Catalogo_Precios,AH$8,FALSE)),L385=0),0,VLOOKUP(CONCATENATE("ALI_",$C385,"_SEG_",$I385,"_PROV_",$D385),Catalogo_Precios,AH$8,FALSE))</f>
        <v>480</v>
      </c>
      <c r="AI385" s="57">
        <f t="shared" ref="AI385" si="4560">IF(OR(ISERROR(VLOOKUP(CONCATENATE("ALI_",$C385,"_SEG_",$I385,"_PROV_",$D385),Catalogo_Precios,AI$8,FALSE)),M385=0),0,VLOOKUP(CONCATENATE("ALI_",$C385,"_SEG_",$I385,"_PROV_",$D385),Catalogo_Precios,AI$8,FALSE))</f>
        <v>480</v>
      </c>
      <c r="AJ385" s="57">
        <f t="shared" ref="AJ385" si="4561">IF(OR(ISERROR(VLOOKUP(CONCATENATE("ALI_",$C385,"_SEG_",$I385,"_PROV_",$D385),Catalogo_Precios,AJ$8,FALSE)),N385=0),0,VLOOKUP(CONCATENATE("ALI_",$C385,"_SEG_",$I385,"_PROV_",$D385),Catalogo_Precios,AJ$8,FALSE))</f>
        <v>480</v>
      </c>
      <c r="AK385" s="57">
        <f t="shared" ref="AK385" si="4562">IF(OR(ISERROR(VLOOKUP(CONCATENATE("ALI_",$C385,"_SEG_",$I385,"_PROV_",$D385),Catalogo_Precios,AK$8,FALSE)),O385=0),0,VLOOKUP(CONCATENATE("ALI_",$C385,"_SEG_",$I385,"_PROV_",$D385),Catalogo_Precios,AK$8,FALSE))</f>
        <v>0</v>
      </c>
      <c r="AL385" s="53"/>
      <c r="AM385" s="59" t="str">
        <f t="shared" si="3917"/>
        <v>ALI_88_SEG_2</v>
      </c>
      <c r="AN385" s="59" t="str">
        <f t="shared" si="3918"/>
        <v>ALI_88_SEG_2_VAL_3923500</v>
      </c>
      <c r="AO385" s="60">
        <f t="shared" ref="AO385" si="4563">IF(OR(AB385="",AB385=0),0,COUNTIF(Codificacion,AM385))</f>
        <v>2</v>
      </c>
      <c r="AP385" s="61">
        <f t="array" ref="AP385">MIN(IF(Codificacion=AM385,Total_Cotizacion,""))</f>
        <v>3013248</v>
      </c>
      <c r="AQ385" s="62" t="b">
        <f t="shared" si="3920"/>
        <v>0</v>
      </c>
      <c r="AR385" s="51" t="str">
        <f t="shared" ref="AR385" si="4564">IF(COUNTIF(Codificacion2,CONCATENATE(AM385,"_VAL_",AB385))&gt;1,"Empate","")</f>
        <v/>
      </c>
      <c r="AS385" s="63" t="str">
        <f t="shared" si="4516"/>
        <v/>
      </c>
      <c r="AT385" s="59" t="str">
        <f t="shared" si="3922"/>
        <v>ALI_88_SEG_2_</v>
      </c>
      <c r="AU385" s="63">
        <f t="shared" ref="AU385" si="4565">IF(AND(COUNTIF(Codificacion3,AT385)&lt;AO385),1,COUNTIF(Codificacion3,AT385))</f>
        <v>1</v>
      </c>
      <c r="AV385" s="62" t="str">
        <f t="shared" si="3924"/>
        <v>No Seleccionada</v>
      </c>
      <c r="AW385" s="53"/>
      <c r="AX385" s="51" t="str">
        <f t="shared" si="3925"/>
        <v>ALI_88_SEG_2FALSO</v>
      </c>
      <c r="AY385" s="51">
        <f t="shared" si="3906"/>
        <v>1</v>
      </c>
      <c r="AZ385" s="64" t="b">
        <f t="shared" si="3926"/>
        <v>0</v>
      </c>
    </row>
    <row r="386" spans="1:52" x14ac:dyDescent="0.2">
      <c r="A386" s="50" t="b">
        <f t="shared" si="3881"/>
        <v>0</v>
      </c>
      <c r="B386" s="51" t="s">
        <v>91</v>
      </c>
      <c r="C386" s="52">
        <v>88</v>
      </c>
      <c r="D386" s="52">
        <f t="shared" ref="D386" si="4566">IF(ISERROR(VLOOKUP(E386,Proveedores,2,FALSE)),"",VLOOKUP(E386,Proveedores,2,FALSE))</f>
        <v>2027</v>
      </c>
      <c r="E386" s="53" t="s">
        <v>92</v>
      </c>
      <c r="F386" s="54">
        <v>209</v>
      </c>
      <c r="G386" s="53" t="s">
        <v>56</v>
      </c>
      <c r="H386" s="53" t="s">
        <v>93</v>
      </c>
      <c r="I386" s="52">
        <v>3</v>
      </c>
      <c r="J386" s="53" t="s">
        <v>58</v>
      </c>
      <c r="K386" s="55">
        <v>44835</v>
      </c>
      <c r="L386" s="56">
        <v>2107</v>
      </c>
      <c r="M386" s="56">
        <v>1863</v>
      </c>
      <c r="N386" s="56">
        <v>3828</v>
      </c>
      <c r="O386" s="56">
        <v>0</v>
      </c>
      <c r="P386" s="57">
        <v>500</v>
      </c>
      <c r="Q386" s="58"/>
      <c r="R386" s="57">
        <v>500</v>
      </c>
      <c r="S386" s="57">
        <v>500</v>
      </c>
      <c r="T386" s="58"/>
      <c r="U386" s="57">
        <v>500</v>
      </c>
      <c r="V386" s="57">
        <v>500</v>
      </c>
      <c r="W386" s="58"/>
      <c r="X386" s="57">
        <v>500</v>
      </c>
      <c r="Y386" s="57">
        <v>0</v>
      </c>
      <c r="Z386" s="58"/>
      <c r="AA386" s="57">
        <v>0</v>
      </c>
      <c r="AB386" s="57">
        <v>3899000</v>
      </c>
      <c r="AC386" s="53" t="str">
        <f t="shared" si="3908"/>
        <v>Registro Valido</v>
      </c>
      <c r="AD386" s="57">
        <f t="shared" ref="AD386" si="4567">IF(OR(ISERROR(VLOOKUP(CONCATENATE("ALI_",$C386,"_SEG_",$I386,"_PROV_",$D386),Catalogo_Precios,AD$8,FALSE)),L386=0),0,VLOOKUP(CONCATENATE("ALI_",$C386,"_SEG_",$I386,"_PROV_",$D386),Catalogo_Precios,AD$8,FALSE))</f>
        <v>500</v>
      </c>
      <c r="AE386" s="57">
        <f t="shared" ref="AE386" si="4568">IF(OR(ISERROR(VLOOKUP(CONCATENATE("ALI_",$C386,"_SEG_",$I386,"_PROV_",$D386),Catalogo_Precios,AE$8,FALSE)),M386=0),0,VLOOKUP(CONCATENATE("ALI_",$C386,"_SEG_",$I386,"_PROV_",$D386),Catalogo_Precios,AE$8,FALSE))</f>
        <v>500</v>
      </c>
      <c r="AF386" s="57">
        <f t="shared" ref="AF386" si="4569">IF(OR(ISERROR(VLOOKUP(CONCATENATE("ALI_",$C386,"_SEG_",$I386,"_PROV_",$D386),Catalogo_Precios,AF$8,FALSE)),N386=0),0,VLOOKUP(CONCATENATE("ALI_",$C386,"_SEG_",$I386,"_PROV_",$D386),Catalogo_Precios,AF$8,FALSE))</f>
        <v>500</v>
      </c>
      <c r="AG386" s="57">
        <f t="shared" ref="AG386" si="4570">IF(OR(ISERROR(VLOOKUP(CONCATENATE("ALI_",$C386,"_SEG_",$I386,"_PROV_",$D386),Catalogo_Precios,AG$8,FALSE)),O386=0),0,VLOOKUP(CONCATENATE("ALI_",$C386,"_SEG_",$I386,"_PROV_",$D386),Catalogo_Precios,AG$8,FALSE))</f>
        <v>0</v>
      </c>
      <c r="AH386" s="57">
        <f t="shared" ref="AH386" si="4571">IF(OR(ISERROR(VLOOKUP(CONCATENATE("ALI_",$C386,"_SEG_",$I386,"_PROV_",$D386),Catalogo_Precios,AH$8,FALSE)),L386=0),0,VLOOKUP(CONCATENATE("ALI_",$C386,"_SEG_",$I386,"_PROV_",$D386),Catalogo_Precios,AH$8,FALSE))</f>
        <v>480</v>
      </c>
      <c r="AI386" s="57">
        <f t="shared" ref="AI386" si="4572">IF(OR(ISERROR(VLOOKUP(CONCATENATE("ALI_",$C386,"_SEG_",$I386,"_PROV_",$D386),Catalogo_Precios,AI$8,FALSE)),M386=0),0,VLOOKUP(CONCATENATE("ALI_",$C386,"_SEG_",$I386,"_PROV_",$D386),Catalogo_Precios,AI$8,FALSE))</f>
        <v>480</v>
      </c>
      <c r="AJ386" s="57">
        <f t="shared" ref="AJ386" si="4573">IF(OR(ISERROR(VLOOKUP(CONCATENATE("ALI_",$C386,"_SEG_",$I386,"_PROV_",$D386),Catalogo_Precios,AJ$8,FALSE)),N386=0),0,VLOOKUP(CONCATENATE("ALI_",$C386,"_SEG_",$I386,"_PROV_",$D386),Catalogo_Precios,AJ$8,FALSE))</f>
        <v>480</v>
      </c>
      <c r="AK386" s="57">
        <f t="shared" ref="AK386" si="4574">IF(OR(ISERROR(VLOOKUP(CONCATENATE("ALI_",$C386,"_SEG_",$I386,"_PROV_",$D386),Catalogo_Precios,AK$8,FALSE)),O386=0),0,VLOOKUP(CONCATENATE("ALI_",$C386,"_SEG_",$I386,"_PROV_",$D386),Catalogo_Precios,AK$8,FALSE))</f>
        <v>0</v>
      </c>
      <c r="AL386" s="53"/>
      <c r="AM386" s="59" t="str">
        <f t="shared" si="3917"/>
        <v>ALI_88_SEG_3</v>
      </c>
      <c r="AN386" s="59" t="str">
        <f t="shared" si="3918"/>
        <v>ALI_88_SEG_3_VAL_3899000</v>
      </c>
      <c r="AO386" s="60">
        <f t="shared" ref="AO386" si="4575">IF(OR(AB386="",AB386=0),0,COUNTIF(Codificacion,AM386))</f>
        <v>2</v>
      </c>
      <c r="AP386" s="61">
        <f t="array" ref="AP386">MIN(IF(Codificacion=AM386,Total_Cotizacion,""))</f>
        <v>2994432</v>
      </c>
      <c r="AQ386" s="62" t="b">
        <f t="shared" si="3920"/>
        <v>0</v>
      </c>
      <c r="AR386" s="51" t="str">
        <f t="shared" ref="AR386" si="4576">IF(COUNTIF(Codificacion2,CONCATENATE(AM386,"_VAL_",AB386))&gt;1,"Empate","")</f>
        <v/>
      </c>
      <c r="AS386" s="63" t="str">
        <f t="shared" si="4516"/>
        <v/>
      </c>
      <c r="AT386" s="59" t="str">
        <f t="shared" si="3922"/>
        <v>ALI_88_SEG_3_</v>
      </c>
      <c r="AU386" s="63">
        <f t="shared" ref="AU386" si="4577">IF(AND(COUNTIF(Codificacion3,AT386)&lt;AO386),1,COUNTIF(Codificacion3,AT386))</f>
        <v>1</v>
      </c>
      <c r="AV386" s="62" t="str">
        <f t="shared" si="3924"/>
        <v>No Seleccionada</v>
      </c>
      <c r="AW386" s="53"/>
      <c r="AX386" s="51" t="str">
        <f t="shared" si="3925"/>
        <v>ALI_88_SEG_3FALSO</v>
      </c>
      <c r="AY386" s="51">
        <f t="shared" si="3906"/>
        <v>1</v>
      </c>
      <c r="AZ386" s="64" t="b">
        <f t="shared" si="3926"/>
        <v>0</v>
      </c>
    </row>
    <row r="387" spans="1:52" x14ac:dyDescent="0.2">
      <c r="A387" s="50" t="b">
        <f t="shared" si="3881"/>
        <v>0</v>
      </c>
      <c r="B387" s="51" t="s">
        <v>91</v>
      </c>
      <c r="C387" s="52">
        <v>88</v>
      </c>
      <c r="D387" s="52">
        <f t="shared" ref="D387" si="4578">IF(ISERROR(VLOOKUP(E387,Proveedores,2,FALSE)),"",VLOOKUP(E387,Proveedores,2,FALSE))</f>
        <v>2027</v>
      </c>
      <c r="E387" s="53" t="s">
        <v>92</v>
      </c>
      <c r="F387" s="54">
        <v>210</v>
      </c>
      <c r="G387" s="53" t="s">
        <v>56</v>
      </c>
      <c r="H387" s="53" t="s">
        <v>93</v>
      </c>
      <c r="I387" s="52">
        <v>4</v>
      </c>
      <c r="J387" s="53" t="s">
        <v>58</v>
      </c>
      <c r="K387" s="55">
        <v>44835</v>
      </c>
      <c r="L387" s="56">
        <v>2246</v>
      </c>
      <c r="M387" s="56">
        <v>1985</v>
      </c>
      <c r="N387" s="56">
        <v>4079</v>
      </c>
      <c r="O387" s="56">
        <v>0</v>
      </c>
      <c r="P387" s="57">
        <v>500</v>
      </c>
      <c r="Q387" s="58"/>
      <c r="R387" s="57">
        <v>500</v>
      </c>
      <c r="S387" s="57">
        <v>500</v>
      </c>
      <c r="T387" s="58"/>
      <c r="U387" s="57">
        <v>500</v>
      </c>
      <c r="V387" s="57">
        <v>500</v>
      </c>
      <c r="W387" s="58"/>
      <c r="X387" s="57">
        <v>500</v>
      </c>
      <c r="Y387" s="57">
        <v>0</v>
      </c>
      <c r="Z387" s="58"/>
      <c r="AA387" s="57">
        <v>0</v>
      </c>
      <c r="AB387" s="57">
        <v>4155000</v>
      </c>
      <c r="AC387" s="53" t="str">
        <f t="shared" si="3908"/>
        <v>Registro Valido</v>
      </c>
      <c r="AD387" s="57">
        <f t="shared" ref="AD387" si="4579">IF(OR(ISERROR(VLOOKUP(CONCATENATE("ALI_",$C387,"_SEG_",$I387,"_PROV_",$D387),Catalogo_Precios,AD$8,FALSE)),L387=0),0,VLOOKUP(CONCATENATE("ALI_",$C387,"_SEG_",$I387,"_PROV_",$D387),Catalogo_Precios,AD$8,FALSE))</f>
        <v>500</v>
      </c>
      <c r="AE387" s="57">
        <f t="shared" ref="AE387" si="4580">IF(OR(ISERROR(VLOOKUP(CONCATENATE("ALI_",$C387,"_SEG_",$I387,"_PROV_",$D387),Catalogo_Precios,AE$8,FALSE)),M387=0),0,VLOOKUP(CONCATENATE("ALI_",$C387,"_SEG_",$I387,"_PROV_",$D387),Catalogo_Precios,AE$8,FALSE))</f>
        <v>500</v>
      </c>
      <c r="AF387" s="57">
        <f t="shared" ref="AF387" si="4581">IF(OR(ISERROR(VLOOKUP(CONCATENATE("ALI_",$C387,"_SEG_",$I387,"_PROV_",$D387),Catalogo_Precios,AF$8,FALSE)),N387=0),0,VLOOKUP(CONCATENATE("ALI_",$C387,"_SEG_",$I387,"_PROV_",$D387),Catalogo_Precios,AF$8,FALSE))</f>
        <v>500</v>
      </c>
      <c r="AG387" s="57">
        <f t="shared" ref="AG387" si="4582">IF(OR(ISERROR(VLOOKUP(CONCATENATE("ALI_",$C387,"_SEG_",$I387,"_PROV_",$D387),Catalogo_Precios,AG$8,FALSE)),O387=0),0,VLOOKUP(CONCATENATE("ALI_",$C387,"_SEG_",$I387,"_PROV_",$D387),Catalogo_Precios,AG$8,FALSE))</f>
        <v>0</v>
      </c>
      <c r="AH387" s="57">
        <f t="shared" ref="AH387" si="4583">IF(OR(ISERROR(VLOOKUP(CONCATENATE("ALI_",$C387,"_SEG_",$I387,"_PROV_",$D387),Catalogo_Precios,AH$8,FALSE)),L387=0),0,VLOOKUP(CONCATENATE("ALI_",$C387,"_SEG_",$I387,"_PROV_",$D387),Catalogo_Precios,AH$8,FALSE))</f>
        <v>480</v>
      </c>
      <c r="AI387" s="57">
        <f t="shared" ref="AI387" si="4584">IF(OR(ISERROR(VLOOKUP(CONCATENATE("ALI_",$C387,"_SEG_",$I387,"_PROV_",$D387),Catalogo_Precios,AI$8,FALSE)),M387=0),0,VLOOKUP(CONCATENATE("ALI_",$C387,"_SEG_",$I387,"_PROV_",$D387),Catalogo_Precios,AI$8,FALSE))</f>
        <v>480</v>
      </c>
      <c r="AJ387" s="57">
        <f t="shared" ref="AJ387" si="4585">IF(OR(ISERROR(VLOOKUP(CONCATENATE("ALI_",$C387,"_SEG_",$I387,"_PROV_",$D387),Catalogo_Precios,AJ$8,FALSE)),N387=0),0,VLOOKUP(CONCATENATE("ALI_",$C387,"_SEG_",$I387,"_PROV_",$D387),Catalogo_Precios,AJ$8,FALSE))</f>
        <v>480</v>
      </c>
      <c r="AK387" s="57">
        <f t="shared" ref="AK387" si="4586">IF(OR(ISERROR(VLOOKUP(CONCATENATE("ALI_",$C387,"_SEG_",$I387,"_PROV_",$D387),Catalogo_Precios,AK$8,FALSE)),O387=0),0,VLOOKUP(CONCATENATE("ALI_",$C387,"_SEG_",$I387,"_PROV_",$D387),Catalogo_Precios,AK$8,FALSE))</f>
        <v>0</v>
      </c>
      <c r="AL387" s="53"/>
      <c r="AM387" s="59" t="str">
        <f t="shared" si="3917"/>
        <v>ALI_88_SEG_4</v>
      </c>
      <c r="AN387" s="59" t="str">
        <f t="shared" si="3918"/>
        <v>ALI_88_SEG_4_VAL_4155000</v>
      </c>
      <c r="AO387" s="60">
        <f t="shared" ref="AO387" si="4587">IF(OR(AB387="",AB387=0),0,COUNTIF(Codificacion,AM387))</f>
        <v>2</v>
      </c>
      <c r="AP387" s="61">
        <f t="array" ref="AP387">MIN(IF(Codificacion=AM387,Total_Cotizacion,""))</f>
        <v>3191040</v>
      </c>
      <c r="AQ387" s="62" t="b">
        <f t="shared" si="3920"/>
        <v>0</v>
      </c>
      <c r="AR387" s="51" t="str">
        <f t="shared" ref="AR387" si="4588">IF(COUNTIF(Codificacion2,CONCATENATE(AM387,"_VAL_",AB387))&gt;1,"Empate","")</f>
        <v/>
      </c>
      <c r="AS387" s="63" t="str">
        <f t="shared" si="4516"/>
        <v/>
      </c>
      <c r="AT387" s="59" t="str">
        <f t="shared" si="3922"/>
        <v>ALI_88_SEG_4_</v>
      </c>
      <c r="AU387" s="63">
        <f t="shared" ref="AU387" si="4589">IF(AND(COUNTIF(Codificacion3,AT387)&lt;AO387),1,COUNTIF(Codificacion3,AT387))</f>
        <v>1</v>
      </c>
      <c r="AV387" s="62" t="str">
        <f t="shared" si="3924"/>
        <v>No Seleccionada</v>
      </c>
      <c r="AW387" s="53"/>
      <c r="AX387" s="51" t="str">
        <f t="shared" si="3925"/>
        <v>ALI_88_SEG_4FALSO</v>
      </c>
      <c r="AY387" s="51">
        <f t="shared" si="3906"/>
        <v>1</v>
      </c>
      <c r="AZ387" s="64" t="b">
        <f t="shared" si="3926"/>
        <v>0</v>
      </c>
    </row>
    <row r="388" spans="1:52" x14ac:dyDescent="0.2">
      <c r="A388" s="50" t="b">
        <f t="shared" si="3881"/>
        <v>0</v>
      </c>
      <c r="B388" s="51" t="s">
        <v>91</v>
      </c>
      <c r="C388" s="52">
        <v>88</v>
      </c>
      <c r="D388" s="52">
        <f t="shared" ref="D388" si="4590">IF(ISERROR(VLOOKUP(E388,Proveedores,2,FALSE)),"",VLOOKUP(E388,Proveedores,2,FALSE))</f>
        <v>2027</v>
      </c>
      <c r="E388" s="53" t="s">
        <v>92</v>
      </c>
      <c r="F388" s="54">
        <v>211</v>
      </c>
      <c r="G388" s="53" t="s">
        <v>56</v>
      </c>
      <c r="H388" s="53" t="s">
        <v>93</v>
      </c>
      <c r="I388" s="52">
        <v>5</v>
      </c>
      <c r="J388" s="53" t="s">
        <v>58</v>
      </c>
      <c r="K388" s="55">
        <v>44835</v>
      </c>
      <c r="L388" s="56">
        <v>2088</v>
      </c>
      <c r="M388" s="56">
        <v>1846</v>
      </c>
      <c r="N388" s="56">
        <v>3792</v>
      </c>
      <c r="O388" s="56">
        <v>0</v>
      </c>
      <c r="P388" s="57">
        <v>500</v>
      </c>
      <c r="Q388" s="58"/>
      <c r="R388" s="57">
        <v>500</v>
      </c>
      <c r="S388" s="57">
        <v>500</v>
      </c>
      <c r="T388" s="58"/>
      <c r="U388" s="57">
        <v>500</v>
      </c>
      <c r="V388" s="57">
        <v>500</v>
      </c>
      <c r="W388" s="58"/>
      <c r="X388" s="57">
        <v>500</v>
      </c>
      <c r="Y388" s="57">
        <v>0</v>
      </c>
      <c r="Z388" s="58"/>
      <c r="AA388" s="57">
        <v>0</v>
      </c>
      <c r="AB388" s="57">
        <v>3863000</v>
      </c>
      <c r="AC388" s="53" t="str">
        <f t="shared" si="3908"/>
        <v>Registro Valido</v>
      </c>
      <c r="AD388" s="57">
        <f t="shared" ref="AD388" si="4591">IF(OR(ISERROR(VLOOKUP(CONCATENATE("ALI_",$C388,"_SEG_",$I388,"_PROV_",$D388),Catalogo_Precios,AD$8,FALSE)),L388=0),0,VLOOKUP(CONCATENATE("ALI_",$C388,"_SEG_",$I388,"_PROV_",$D388),Catalogo_Precios,AD$8,FALSE))</f>
        <v>500</v>
      </c>
      <c r="AE388" s="57">
        <f t="shared" ref="AE388" si="4592">IF(OR(ISERROR(VLOOKUP(CONCATENATE("ALI_",$C388,"_SEG_",$I388,"_PROV_",$D388),Catalogo_Precios,AE$8,FALSE)),M388=0),0,VLOOKUP(CONCATENATE("ALI_",$C388,"_SEG_",$I388,"_PROV_",$D388),Catalogo_Precios,AE$8,FALSE))</f>
        <v>500</v>
      </c>
      <c r="AF388" s="57">
        <f t="shared" ref="AF388" si="4593">IF(OR(ISERROR(VLOOKUP(CONCATENATE("ALI_",$C388,"_SEG_",$I388,"_PROV_",$D388),Catalogo_Precios,AF$8,FALSE)),N388=0),0,VLOOKUP(CONCATENATE("ALI_",$C388,"_SEG_",$I388,"_PROV_",$D388),Catalogo_Precios,AF$8,FALSE))</f>
        <v>500</v>
      </c>
      <c r="AG388" s="57">
        <f t="shared" ref="AG388" si="4594">IF(OR(ISERROR(VLOOKUP(CONCATENATE("ALI_",$C388,"_SEG_",$I388,"_PROV_",$D388),Catalogo_Precios,AG$8,FALSE)),O388=0),0,VLOOKUP(CONCATENATE("ALI_",$C388,"_SEG_",$I388,"_PROV_",$D388),Catalogo_Precios,AG$8,FALSE))</f>
        <v>0</v>
      </c>
      <c r="AH388" s="57">
        <f t="shared" ref="AH388" si="4595">IF(OR(ISERROR(VLOOKUP(CONCATENATE("ALI_",$C388,"_SEG_",$I388,"_PROV_",$D388),Catalogo_Precios,AH$8,FALSE)),L388=0),0,VLOOKUP(CONCATENATE("ALI_",$C388,"_SEG_",$I388,"_PROV_",$D388),Catalogo_Precios,AH$8,FALSE))</f>
        <v>480</v>
      </c>
      <c r="AI388" s="57">
        <f t="shared" ref="AI388" si="4596">IF(OR(ISERROR(VLOOKUP(CONCATENATE("ALI_",$C388,"_SEG_",$I388,"_PROV_",$D388),Catalogo_Precios,AI$8,FALSE)),M388=0),0,VLOOKUP(CONCATENATE("ALI_",$C388,"_SEG_",$I388,"_PROV_",$D388),Catalogo_Precios,AI$8,FALSE))</f>
        <v>480</v>
      </c>
      <c r="AJ388" s="57">
        <f t="shared" ref="AJ388" si="4597">IF(OR(ISERROR(VLOOKUP(CONCATENATE("ALI_",$C388,"_SEG_",$I388,"_PROV_",$D388),Catalogo_Precios,AJ$8,FALSE)),N388=0),0,VLOOKUP(CONCATENATE("ALI_",$C388,"_SEG_",$I388,"_PROV_",$D388),Catalogo_Precios,AJ$8,FALSE))</f>
        <v>480</v>
      </c>
      <c r="AK388" s="57">
        <f t="shared" ref="AK388" si="4598">IF(OR(ISERROR(VLOOKUP(CONCATENATE("ALI_",$C388,"_SEG_",$I388,"_PROV_",$D388),Catalogo_Precios,AK$8,FALSE)),O388=0),0,VLOOKUP(CONCATENATE("ALI_",$C388,"_SEG_",$I388,"_PROV_",$D388),Catalogo_Precios,AK$8,FALSE))</f>
        <v>0</v>
      </c>
      <c r="AL388" s="53"/>
      <c r="AM388" s="59" t="str">
        <f t="shared" si="3917"/>
        <v>ALI_88_SEG_5</v>
      </c>
      <c r="AN388" s="59" t="str">
        <f t="shared" si="3918"/>
        <v>ALI_88_SEG_5_VAL_3863000</v>
      </c>
      <c r="AO388" s="60">
        <f t="shared" ref="AO388" si="4599">IF(OR(AB388="",AB388=0),0,COUNTIF(Codificacion,AM388))</f>
        <v>2</v>
      </c>
      <c r="AP388" s="61">
        <f t="array" ref="AP388">MIN(IF(Codificacion=AM388,Total_Cotizacion,""))</f>
        <v>2966784</v>
      </c>
      <c r="AQ388" s="62" t="b">
        <f t="shared" si="3920"/>
        <v>0</v>
      </c>
      <c r="AR388" s="51" t="str">
        <f t="shared" ref="AR388" si="4600">IF(COUNTIF(Codificacion2,CONCATENATE(AM388,"_VAL_",AB388))&gt;1,"Empate","")</f>
        <v/>
      </c>
      <c r="AS388" s="63" t="str">
        <f t="shared" si="4516"/>
        <v/>
      </c>
      <c r="AT388" s="59" t="str">
        <f t="shared" si="3922"/>
        <v>ALI_88_SEG_5_</v>
      </c>
      <c r="AU388" s="63">
        <f t="shared" ref="AU388" si="4601">IF(AND(COUNTIF(Codificacion3,AT388)&lt;AO388),1,COUNTIF(Codificacion3,AT388))</f>
        <v>1</v>
      </c>
      <c r="AV388" s="62" t="str">
        <f t="shared" si="3924"/>
        <v>No Seleccionada</v>
      </c>
      <c r="AW388" s="53"/>
      <c r="AX388" s="51" t="str">
        <f t="shared" si="3925"/>
        <v>ALI_88_SEG_5FALSO</v>
      </c>
      <c r="AY388" s="51">
        <f t="shared" si="3906"/>
        <v>1</v>
      </c>
      <c r="AZ388" s="64" t="b">
        <f t="shared" si="3926"/>
        <v>0</v>
      </c>
    </row>
    <row r="389" spans="1:52" x14ac:dyDescent="0.2">
      <c r="A389" s="50" t="b">
        <f t="shared" si="3881"/>
        <v>0</v>
      </c>
      <c r="B389" s="51" t="s">
        <v>91</v>
      </c>
      <c r="C389" s="52">
        <v>88</v>
      </c>
      <c r="D389" s="52">
        <f t="shared" ref="D389" si="4602">IF(ISERROR(VLOOKUP(E389,Proveedores,2,FALSE)),"",VLOOKUP(E389,Proveedores,2,FALSE))</f>
        <v>2027</v>
      </c>
      <c r="E389" s="53" t="s">
        <v>92</v>
      </c>
      <c r="F389" s="54">
        <v>212</v>
      </c>
      <c r="G389" s="53" t="s">
        <v>56</v>
      </c>
      <c r="H389" s="53" t="s">
        <v>93</v>
      </c>
      <c r="I389" s="52">
        <v>6</v>
      </c>
      <c r="J389" s="53" t="s">
        <v>58</v>
      </c>
      <c r="K389" s="55">
        <v>44835</v>
      </c>
      <c r="L389" s="56">
        <v>2259</v>
      </c>
      <c r="M389" s="56">
        <v>1998</v>
      </c>
      <c r="N389" s="56">
        <v>4104</v>
      </c>
      <c r="O389" s="56">
        <v>0</v>
      </c>
      <c r="P389" s="57">
        <v>500</v>
      </c>
      <c r="Q389" s="58"/>
      <c r="R389" s="57">
        <v>500</v>
      </c>
      <c r="S389" s="57">
        <v>500</v>
      </c>
      <c r="T389" s="58"/>
      <c r="U389" s="57">
        <v>500</v>
      </c>
      <c r="V389" s="57">
        <v>500</v>
      </c>
      <c r="W389" s="58"/>
      <c r="X389" s="57">
        <v>500</v>
      </c>
      <c r="Y389" s="57">
        <v>0</v>
      </c>
      <c r="Z389" s="58"/>
      <c r="AA389" s="57">
        <v>0</v>
      </c>
      <c r="AB389" s="57">
        <v>4180500</v>
      </c>
      <c r="AC389" s="53" t="str">
        <f t="shared" si="3908"/>
        <v>Registro Valido</v>
      </c>
      <c r="AD389" s="57">
        <f t="shared" ref="AD389" si="4603">IF(OR(ISERROR(VLOOKUP(CONCATENATE("ALI_",$C389,"_SEG_",$I389,"_PROV_",$D389),Catalogo_Precios,AD$8,FALSE)),L389=0),0,VLOOKUP(CONCATENATE("ALI_",$C389,"_SEG_",$I389,"_PROV_",$D389),Catalogo_Precios,AD$8,FALSE))</f>
        <v>500</v>
      </c>
      <c r="AE389" s="57">
        <f t="shared" ref="AE389" si="4604">IF(OR(ISERROR(VLOOKUP(CONCATENATE("ALI_",$C389,"_SEG_",$I389,"_PROV_",$D389),Catalogo_Precios,AE$8,FALSE)),M389=0),0,VLOOKUP(CONCATENATE("ALI_",$C389,"_SEG_",$I389,"_PROV_",$D389),Catalogo_Precios,AE$8,FALSE))</f>
        <v>500</v>
      </c>
      <c r="AF389" s="57">
        <f t="shared" ref="AF389" si="4605">IF(OR(ISERROR(VLOOKUP(CONCATENATE("ALI_",$C389,"_SEG_",$I389,"_PROV_",$D389),Catalogo_Precios,AF$8,FALSE)),N389=0),0,VLOOKUP(CONCATENATE("ALI_",$C389,"_SEG_",$I389,"_PROV_",$D389),Catalogo_Precios,AF$8,FALSE))</f>
        <v>500</v>
      </c>
      <c r="AG389" s="57">
        <f t="shared" ref="AG389" si="4606">IF(OR(ISERROR(VLOOKUP(CONCATENATE("ALI_",$C389,"_SEG_",$I389,"_PROV_",$D389),Catalogo_Precios,AG$8,FALSE)),O389=0),0,VLOOKUP(CONCATENATE("ALI_",$C389,"_SEG_",$I389,"_PROV_",$D389),Catalogo_Precios,AG$8,FALSE))</f>
        <v>0</v>
      </c>
      <c r="AH389" s="57">
        <f t="shared" ref="AH389" si="4607">IF(OR(ISERROR(VLOOKUP(CONCATENATE("ALI_",$C389,"_SEG_",$I389,"_PROV_",$D389),Catalogo_Precios,AH$8,FALSE)),L389=0),0,VLOOKUP(CONCATENATE("ALI_",$C389,"_SEG_",$I389,"_PROV_",$D389),Catalogo_Precios,AH$8,FALSE))</f>
        <v>480</v>
      </c>
      <c r="AI389" s="57">
        <f t="shared" ref="AI389" si="4608">IF(OR(ISERROR(VLOOKUP(CONCATENATE("ALI_",$C389,"_SEG_",$I389,"_PROV_",$D389),Catalogo_Precios,AI$8,FALSE)),M389=0),0,VLOOKUP(CONCATENATE("ALI_",$C389,"_SEG_",$I389,"_PROV_",$D389),Catalogo_Precios,AI$8,FALSE))</f>
        <v>480</v>
      </c>
      <c r="AJ389" s="57">
        <f t="shared" ref="AJ389" si="4609">IF(OR(ISERROR(VLOOKUP(CONCATENATE("ALI_",$C389,"_SEG_",$I389,"_PROV_",$D389),Catalogo_Precios,AJ$8,FALSE)),N389=0),0,VLOOKUP(CONCATENATE("ALI_",$C389,"_SEG_",$I389,"_PROV_",$D389),Catalogo_Precios,AJ$8,FALSE))</f>
        <v>480</v>
      </c>
      <c r="AK389" s="57">
        <f t="shared" ref="AK389" si="4610">IF(OR(ISERROR(VLOOKUP(CONCATENATE("ALI_",$C389,"_SEG_",$I389,"_PROV_",$D389),Catalogo_Precios,AK$8,FALSE)),O389=0),0,VLOOKUP(CONCATENATE("ALI_",$C389,"_SEG_",$I389,"_PROV_",$D389),Catalogo_Precios,AK$8,FALSE))</f>
        <v>0</v>
      </c>
      <c r="AL389" s="53"/>
      <c r="AM389" s="59" t="str">
        <f t="shared" si="3917"/>
        <v>ALI_88_SEG_6</v>
      </c>
      <c r="AN389" s="59" t="str">
        <f t="shared" si="3918"/>
        <v>ALI_88_SEG_6_VAL_4180500</v>
      </c>
      <c r="AO389" s="60">
        <f t="shared" ref="AO389" si="4611">IF(OR(AB389="",AB389=0),0,COUNTIF(Codificacion,AM389))</f>
        <v>2</v>
      </c>
      <c r="AP389" s="61">
        <f t="array" ref="AP389">MIN(IF(Codificacion=AM389,Total_Cotizacion,""))</f>
        <v>3210624</v>
      </c>
      <c r="AQ389" s="62" t="b">
        <f t="shared" si="3920"/>
        <v>0</v>
      </c>
      <c r="AR389" s="51" t="str">
        <f t="shared" ref="AR389" si="4612">IF(COUNTIF(Codificacion2,CONCATENATE(AM389,"_VAL_",AB389))&gt;1,"Empate","")</f>
        <v/>
      </c>
      <c r="AS389" s="63" t="str">
        <f t="shared" si="4516"/>
        <v/>
      </c>
      <c r="AT389" s="59" t="str">
        <f t="shared" si="3922"/>
        <v>ALI_88_SEG_6_</v>
      </c>
      <c r="AU389" s="63">
        <f t="shared" ref="AU389" si="4613">IF(AND(COUNTIF(Codificacion3,AT389)&lt;AO389),1,COUNTIF(Codificacion3,AT389))</f>
        <v>1</v>
      </c>
      <c r="AV389" s="62" t="str">
        <f t="shared" si="3924"/>
        <v>No Seleccionada</v>
      </c>
      <c r="AW389" s="53"/>
      <c r="AX389" s="51" t="str">
        <f t="shared" si="3925"/>
        <v>ALI_88_SEG_6FALSO</v>
      </c>
      <c r="AY389" s="51">
        <f t="shared" si="3906"/>
        <v>1</v>
      </c>
      <c r="AZ389" s="64" t="b">
        <f t="shared" si="3926"/>
        <v>0</v>
      </c>
    </row>
    <row r="390" spans="1:52" x14ac:dyDescent="0.2">
      <c r="A390" s="50" t="b">
        <f t="shared" si="3881"/>
        <v>0</v>
      </c>
      <c r="B390" s="51" t="s">
        <v>91</v>
      </c>
      <c r="C390" s="52">
        <v>88</v>
      </c>
      <c r="D390" s="52">
        <f t="shared" ref="D390" si="4614">IF(ISERROR(VLOOKUP(E390,Proveedores,2,FALSE)),"",VLOOKUP(E390,Proveedores,2,FALSE))</f>
        <v>2027</v>
      </c>
      <c r="E390" s="53" t="s">
        <v>92</v>
      </c>
      <c r="F390" s="54">
        <v>213</v>
      </c>
      <c r="G390" s="53" t="s">
        <v>56</v>
      </c>
      <c r="H390" s="53" t="s">
        <v>93</v>
      </c>
      <c r="I390" s="52">
        <v>7</v>
      </c>
      <c r="J390" s="53" t="s">
        <v>58</v>
      </c>
      <c r="K390" s="55">
        <v>44835</v>
      </c>
      <c r="L390" s="56">
        <v>2308</v>
      </c>
      <c r="M390" s="56">
        <v>2040</v>
      </c>
      <c r="N390" s="56">
        <v>4191</v>
      </c>
      <c r="O390" s="56">
        <v>0</v>
      </c>
      <c r="P390" s="57">
        <v>500</v>
      </c>
      <c r="Q390" s="58"/>
      <c r="R390" s="57">
        <v>500</v>
      </c>
      <c r="S390" s="57">
        <v>500</v>
      </c>
      <c r="T390" s="58"/>
      <c r="U390" s="57">
        <v>500</v>
      </c>
      <c r="V390" s="57">
        <v>500</v>
      </c>
      <c r="W390" s="58"/>
      <c r="X390" s="57">
        <v>500</v>
      </c>
      <c r="Y390" s="57">
        <v>0</v>
      </c>
      <c r="Z390" s="58"/>
      <c r="AA390" s="57">
        <v>0</v>
      </c>
      <c r="AB390" s="57">
        <v>4269500</v>
      </c>
      <c r="AC390" s="53" t="str">
        <f t="shared" si="3908"/>
        <v>Registro Valido</v>
      </c>
      <c r="AD390" s="57">
        <f t="shared" ref="AD390" si="4615">IF(OR(ISERROR(VLOOKUP(CONCATENATE("ALI_",$C390,"_SEG_",$I390,"_PROV_",$D390),Catalogo_Precios,AD$8,FALSE)),L390=0),0,VLOOKUP(CONCATENATE("ALI_",$C390,"_SEG_",$I390,"_PROV_",$D390),Catalogo_Precios,AD$8,FALSE))</f>
        <v>500</v>
      </c>
      <c r="AE390" s="57">
        <f t="shared" ref="AE390" si="4616">IF(OR(ISERROR(VLOOKUP(CONCATENATE("ALI_",$C390,"_SEG_",$I390,"_PROV_",$D390),Catalogo_Precios,AE$8,FALSE)),M390=0),0,VLOOKUP(CONCATENATE("ALI_",$C390,"_SEG_",$I390,"_PROV_",$D390),Catalogo_Precios,AE$8,FALSE))</f>
        <v>500</v>
      </c>
      <c r="AF390" s="57">
        <f t="shared" ref="AF390" si="4617">IF(OR(ISERROR(VLOOKUP(CONCATENATE("ALI_",$C390,"_SEG_",$I390,"_PROV_",$D390),Catalogo_Precios,AF$8,FALSE)),N390=0),0,VLOOKUP(CONCATENATE("ALI_",$C390,"_SEG_",$I390,"_PROV_",$D390),Catalogo_Precios,AF$8,FALSE))</f>
        <v>500</v>
      </c>
      <c r="AG390" s="57">
        <f t="shared" ref="AG390" si="4618">IF(OR(ISERROR(VLOOKUP(CONCATENATE("ALI_",$C390,"_SEG_",$I390,"_PROV_",$D390),Catalogo_Precios,AG$8,FALSE)),O390=0),0,VLOOKUP(CONCATENATE("ALI_",$C390,"_SEG_",$I390,"_PROV_",$D390),Catalogo_Precios,AG$8,FALSE))</f>
        <v>0</v>
      </c>
      <c r="AH390" s="57">
        <f t="shared" ref="AH390" si="4619">IF(OR(ISERROR(VLOOKUP(CONCATENATE("ALI_",$C390,"_SEG_",$I390,"_PROV_",$D390),Catalogo_Precios,AH$8,FALSE)),L390=0),0,VLOOKUP(CONCATENATE("ALI_",$C390,"_SEG_",$I390,"_PROV_",$D390),Catalogo_Precios,AH$8,FALSE))</f>
        <v>480</v>
      </c>
      <c r="AI390" s="57">
        <f t="shared" ref="AI390" si="4620">IF(OR(ISERROR(VLOOKUP(CONCATENATE("ALI_",$C390,"_SEG_",$I390,"_PROV_",$D390),Catalogo_Precios,AI$8,FALSE)),M390=0),0,VLOOKUP(CONCATENATE("ALI_",$C390,"_SEG_",$I390,"_PROV_",$D390),Catalogo_Precios,AI$8,FALSE))</f>
        <v>480</v>
      </c>
      <c r="AJ390" s="57">
        <f t="shared" ref="AJ390" si="4621">IF(OR(ISERROR(VLOOKUP(CONCATENATE("ALI_",$C390,"_SEG_",$I390,"_PROV_",$D390),Catalogo_Precios,AJ$8,FALSE)),N390=0),0,VLOOKUP(CONCATENATE("ALI_",$C390,"_SEG_",$I390,"_PROV_",$D390),Catalogo_Precios,AJ$8,FALSE))</f>
        <v>480</v>
      </c>
      <c r="AK390" s="57">
        <f t="shared" ref="AK390" si="4622">IF(OR(ISERROR(VLOOKUP(CONCATENATE("ALI_",$C390,"_SEG_",$I390,"_PROV_",$D390),Catalogo_Precios,AK$8,FALSE)),O390=0),0,VLOOKUP(CONCATENATE("ALI_",$C390,"_SEG_",$I390,"_PROV_",$D390),Catalogo_Precios,AK$8,FALSE))</f>
        <v>0</v>
      </c>
      <c r="AL390" s="53"/>
      <c r="AM390" s="59" t="str">
        <f t="shared" si="3917"/>
        <v>ALI_88_SEG_7</v>
      </c>
      <c r="AN390" s="59" t="str">
        <f t="shared" si="3918"/>
        <v>ALI_88_SEG_7_VAL_4269500</v>
      </c>
      <c r="AO390" s="60">
        <f t="shared" ref="AO390" si="4623">IF(OR(AB390="",AB390=0),0,COUNTIF(Codificacion,AM390))</f>
        <v>2</v>
      </c>
      <c r="AP390" s="61">
        <f t="array" ref="AP390">MIN(IF(Codificacion=AM390,Total_Cotizacion,""))</f>
        <v>3278976</v>
      </c>
      <c r="AQ390" s="62" t="b">
        <f t="shared" si="3920"/>
        <v>0</v>
      </c>
      <c r="AR390" s="51" t="str">
        <f t="shared" ref="AR390" si="4624">IF(COUNTIF(Codificacion2,CONCATENATE(AM390,"_VAL_",AB390))&gt;1,"Empate","")</f>
        <v/>
      </c>
      <c r="AS390" s="63" t="str">
        <f t="shared" si="4516"/>
        <v/>
      </c>
      <c r="AT390" s="59" t="str">
        <f t="shared" si="3922"/>
        <v>ALI_88_SEG_7_</v>
      </c>
      <c r="AU390" s="63">
        <f t="shared" ref="AU390" si="4625">IF(AND(COUNTIF(Codificacion3,AT390)&lt;AO390),1,COUNTIF(Codificacion3,AT390))</f>
        <v>1</v>
      </c>
      <c r="AV390" s="62" t="str">
        <f t="shared" si="3924"/>
        <v>No Seleccionada</v>
      </c>
      <c r="AW390" s="53"/>
      <c r="AX390" s="51" t="str">
        <f t="shared" si="3925"/>
        <v>ALI_88_SEG_7FALSO</v>
      </c>
      <c r="AY390" s="51">
        <f t="shared" si="3906"/>
        <v>1</v>
      </c>
      <c r="AZ390" s="64" t="b">
        <f t="shared" si="3926"/>
        <v>0</v>
      </c>
    </row>
    <row r="391" spans="1:52" x14ac:dyDescent="0.2">
      <c r="A391" s="50" t="b">
        <f t="shared" si="3881"/>
        <v>0</v>
      </c>
      <c r="B391" s="51" t="s">
        <v>91</v>
      </c>
      <c r="C391" s="52">
        <v>88</v>
      </c>
      <c r="D391" s="52">
        <f t="shared" ref="D391" si="4626">IF(ISERROR(VLOOKUP(E391,Proveedores,2,FALSE)),"",VLOOKUP(E391,Proveedores,2,FALSE))</f>
        <v>2027</v>
      </c>
      <c r="E391" s="53" t="s">
        <v>92</v>
      </c>
      <c r="F391" s="54">
        <v>214</v>
      </c>
      <c r="G391" s="53" t="s">
        <v>56</v>
      </c>
      <c r="H391" s="53" t="s">
        <v>93</v>
      </c>
      <c r="I391" s="52">
        <v>8</v>
      </c>
      <c r="J391" s="53" t="s">
        <v>58</v>
      </c>
      <c r="K391" s="55">
        <v>44835</v>
      </c>
      <c r="L391" s="56">
        <v>2227</v>
      </c>
      <c r="M391" s="56">
        <v>1970</v>
      </c>
      <c r="N391" s="56">
        <v>4045</v>
      </c>
      <c r="O391" s="56">
        <v>0</v>
      </c>
      <c r="P391" s="57">
        <v>500</v>
      </c>
      <c r="Q391" s="58"/>
      <c r="R391" s="57">
        <v>500</v>
      </c>
      <c r="S391" s="57">
        <v>500</v>
      </c>
      <c r="T391" s="58"/>
      <c r="U391" s="57">
        <v>500</v>
      </c>
      <c r="V391" s="57">
        <v>500</v>
      </c>
      <c r="W391" s="58"/>
      <c r="X391" s="57">
        <v>500</v>
      </c>
      <c r="Y391" s="57">
        <v>0</v>
      </c>
      <c r="Z391" s="58"/>
      <c r="AA391" s="57">
        <v>0</v>
      </c>
      <c r="AB391" s="57">
        <v>4121000</v>
      </c>
      <c r="AC391" s="53" t="str">
        <f t="shared" si="3908"/>
        <v>Registro Valido</v>
      </c>
      <c r="AD391" s="57">
        <f t="shared" ref="AD391" si="4627">IF(OR(ISERROR(VLOOKUP(CONCATENATE("ALI_",$C391,"_SEG_",$I391,"_PROV_",$D391),Catalogo_Precios,AD$8,FALSE)),L391=0),0,VLOOKUP(CONCATENATE("ALI_",$C391,"_SEG_",$I391,"_PROV_",$D391),Catalogo_Precios,AD$8,FALSE))</f>
        <v>500</v>
      </c>
      <c r="AE391" s="57">
        <f t="shared" ref="AE391" si="4628">IF(OR(ISERROR(VLOOKUP(CONCATENATE("ALI_",$C391,"_SEG_",$I391,"_PROV_",$D391),Catalogo_Precios,AE$8,FALSE)),M391=0),0,VLOOKUP(CONCATENATE("ALI_",$C391,"_SEG_",$I391,"_PROV_",$D391),Catalogo_Precios,AE$8,FALSE))</f>
        <v>500</v>
      </c>
      <c r="AF391" s="57">
        <f t="shared" ref="AF391" si="4629">IF(OR(ISERROR(VLOOKUP(CONCATENATE("ALI_",$C391,"_SEG_",$I391,"_PROV_",$D391),Catalogo_Precios,AF$8,FALSE)),N391=0),0,VLOOKUP(CONCATENATE("ALI_",$C391,"_SEG_",$I391,"_PROV_",$D391),Catalogo_Precios,AF$8,FALSE))</f>
        <v>500</v>
      </c>
      <c r="AG391" s="57">
        <f t="shared" ref="AG391" si="4630">IF(OR(ISERROR(VLOOKUP(CONCATENATE("ALI_",$C391,"_SEG_",$I391,"_PROV_",$D391),Catalogo_Precios,AG$8,FALSE)),O391=0),0,VLOOKUP(CONCATENATE("ALI_",$C391,"_SEG_",$I391,"_PROV_",$D391),Catalogo_Precios,AG$8,FALSE))</f>
        <v>0</v>
      </c>
      <c r="AH391" s="57">
        <f t="shared" ref="AH391" si="4631">IF(OR(ISERROR(VLOOKUP(CONCATENATE("ALI_",$C391,"_SEG_",$I391,"_PROV_",$D391),Catalogo_Precios,AH$8,FALSE)),L391=0),0,VLOOKUP(CONCATENATE("ALI_",$C391,"_SEG_",$I391,"_PROV_",$D391),Catalogo_Precios,AH$8,FALSE))</f>
        <v>480</v>
      </c>
      <c r="AI391" s="57">
        <f t="shared" ref="AI391" si="4632">IF(OR(ISERROR(VLOOKUP(CONCATENATE("ALI_",$C391,"_SEG_",$I391,"_PROV_",$D391),Catalogo_Precios,AI$8,FALSE)),M391=0),0,VLOOKUP(CONCATENATE("ALI_",$C391,"_SEG_",$I391,"_PROV_",$D391),Catalogo_Precios,AI$8,FALSE))</f>
        <v>480</v>
      </c>
      <c r="AJ391" s="57">
        <f t="shared" ref="AJ391" si="4633">IF(OR(ISERROR(VLOOKUP(CONCATENATE("ALI_",$C391,"_SEG_",$I391,"_PROV_",$D391),Catalogo_Precios,AJ$8,FALSE)),N391=0),0,VLOOKUP(CONCATENATE("ALI_",$C391,"_SEG_",$I391,"_PROV_",$D391),Catalogo_Precios,AJ$8,FALSE))</f>
        <v>480</v>
      </c>
      <c r="AK391" s="57">
        <f t="shared" ref="AK391" si="4634">IF(OR(ISERROR(VLOOKUP(CONCATENATE("ALI_",$C391,"_SEG_",$I391,"_PROV_",$D391),Catalogo_Precios,AK$8,FALSE)),O391=0),0,VLOOKUP(CONCATENATE("ALI_",$C391,"_SEG_",$I391,"_PROV_",$D391),Catalogo_Precios,AK$8,FALSE))</f>
        <v>0</v>
      </c>
      <c r="AL391" s="53"/>
      <c r="AM391" s="59" t="str">
        <f t="shared" si="3917"/>
        <v>ALI_88_SEG_8</v>
      </c>
      <c r="AN391" s="59" t="str">
        <f t="shared" si="3918"/>
        <v>ALI_88_SEG_8_VAL_4121000</v>
      </c>
      <c r="AO391" s="60">
        <f t="shared" ref="AO391" si="4635">IF(OR(AB391="",AB391=0),0,COUNTIF(Codificacion,AM391))</f>
        <v>2</v>
      </c>
      <c r="AP391" s="61">
        <f t="array" ref="AP391">MIN(IF(Codificacion=AM391,Total_Cotizacion,""))</f>
        <v>3164928</v>
      </c>
      <c r="AQ391" s="62" t="b">
        <f t="shared" si="3920"/>
        <v>0</v>
      </c>
      <c r="AR391" s="51" t="str">
        <f t="shared" ref="AR391" si="4636">IF(COUNTIF(Codificacion2,CONCATENATE(AM391,"_VAL_",AB391))&gt;1,"Empate","")</f>
        <v/>
      </c>
      <c r="AS391" s="63" t="str">
        <f t="shared" si="4516"/>
        <v/>
      </c>
      <c r="AT391" s="59" t="str">
        <f t="shared" si="3922"/>
        <v>ALI_88_SEG_8_</v>
      </c>
      <c r="AU391" s="63">
        <f t="shared" ref="AU391" si="4637">IF(AND(COUNTIF(Codificacion3,AT391)&lt;AO391),1,COUNTIF(Codificacion3,AT391))</f>
        <v>1</v>
      </c>
      <c r="AV391" s="62" t="str">
        <f t="shared" si="3924"/>
        <v>No Seleccionada</v>
      </c>
      <c r="AW391" s="53"/>
      <c r="AX391" s="51" t="str">
        <f t="shared" si="3925"/>
        <v>ALI_88_SEG_8FALSO</v>
      </c>
      <c r="AY391" s="51">
        <f t="shared" si="3906"/>
        <v>1</v>
      </c>
      <c r="AZ391" s="64" t="b">
        <f t="shared" si="3926"/>
        <v>0</v>
      </c>
    </row>
    <row r="392" spans="1:52" x14ac:dyDescent="0.2">
      <c r="A392" s="50" t="b">
        <f t="shared" si="3881"/>
        <v>0</v>
      </c>
      <c r="B392" s="51" t="s">
        <v>91</v>
      </c>
      <c r="C392" s="52">
        <v>88</v>
      </c>
      <c r="D392" s="52">
        <f t="shared" ref="D392" si="4638">IF(ISERROR(VLOOKUP(E392,Proveedores,2,FALSE)),"",VLOOKUP(E392,Proveedores,2,FALSE))</f>
        <v>2027</v>
      </c>
      <c r="E392" s="53" t="s">
        <v>92</v>
      </c>
      <c r="F392" s="54">
        <v>215</v>
      </c>
      <c r="G392" s="53" t="s">
        <v>56</v>
      </c>
      <c r="H392" s="53" t="s">
        <v>93</v>
      </c>
      <c r="I392" s="52">
        <v>9</v>
      </c>
      <c r="J392" s="53" t="s">
        <v>58</v>
      </c>
      <c r="K392" s="55">
        <v>44835</v>
      </c>
      <c r="L392" s="56">
        <v>2250</v>
      </c>
      <c r="M392" s="56">
        <v>1991</v>
      </c>
      <c r="N392" s="56">
        <v>4088</v>
      </c>
      <c r="O392" s="56">
        <v>0</v>
      </c>
      <c r="P392" s="57">
        <v>500</v>
      </c>
      <c r="Q392" s="58"/>
      <c r="R392" s="57">
        <v>500</v>
      </c>
      <c r="S392" s="57">
        <v>500</v>
      </c>
      <c r="T392" s="58"/>
      <c r="U392" s="57">
        <v>500</v>
      </c>
      <c r="V392" s="57">
        <v>500</v>
      </c>
      <c r="W392" s="58"/>
      <c r="X392" s="57">
        <v>500</v>
      </c>
      <c r="Y392" s="57">
        <v>0</v>
      </c>
      <c r="Z392" s="58"/>
      <c r="AA392" s="57">
        <v>0</v>
      </c>
      <c r="AB392" s="57">
        <v>4164500</v>
      </c>
      <c r="AC392" s="53" t="str">
        <f t="shared" si="3908"/>
        <v>Registro Valido</v>
      </c>
      <c r="AD392" s="57">
        <f t="shared" ref="AD392" si="4639">IF(OR(ISERROR(VLOOKUP(CONCATENATE("ALI_",$C392,"_SEG_",$I392,"_PROV_",$D392),Catalogo_Precios,AD$8,FALSE)),L392=0),0,VLOOKUP(CONCATENATE("ALI_",$C392,"_SEG_",$I392,"_PROV_",$D392),Catalogo_Precios,AD$8,FALSE))</f>
        <v>500</v>
      </c>
      <c r="AE392" s="57">
        <f t="shared" ref="AE392" si="4640">IF(OR(ISERROR(VLOOKUP(CONCATENATE("ALI_",$C392,"_SEG_",$I392,"_PROV_",$D392),Catalogo_Precios,AE$8,FALSE)),M392=0),0,VLOOKUP(CONCATENATE("ALI_",$C392,"_SEG_",$I392,"_PROV_",$D392),Catalogo_Precios,AE$8,FALSE))</f>
        <v>500</v>
      </c>
      <c r="AF392" s="57">
        <f t="shared" ref="AF392" si="4641">IF(OR(ISERROR(VLOOKUP(CONCATENATE("ALI_",$C392,"_SEG_",$I392,"_PROV_",$D392),Catalogo_Precios,AF$8,FALSE)),N392=0),0,VLOOKUP(CONCATENATE("ALI_",$C392,"_SEG_",$I392,"_PROV_",$D392),Catalogo_Precios,AF$8,FALSE))</f>
        <v>500</v>
      </c>
      <c r="AG392" s="57">
        <f t="shared" ref="AG392" si="4642">IF(OR(ISERROR(VLOOKUP(CONCATENATE("ALI_",$C392,"_SEG_",$I392,"_PROV_",$D392),Catalogo_Precios,AG$8,FALSE)),O392=0),0,VLOOKUP(CONCATENATE("ALI_",$C392,"_SEG_",$I392,"_PROV_",$D392),Catalogo_Precios,AG$8,FALSE))</f>
        <v>0</v>
      </c>
      <c r="AH392" s="57">
        <f t="shared" ref="AH392" si="4643">IF(OR(ISERROR(VLOOKUP(CONCATENATE("ALI_",$C392,"_SEG_",$I392,"_PROV_",$D392),Catalogo_Precios,AH$8,FALSE)),L392=0),0,VLOOKUP(CONCATENATE("ALI_",$C392,"_SEG_",$I392,"_PROV_",$D392),Catalogo_Precios,AH$8,FALSE))</f>
        <v>480</v>
      </c>
      <c r="AI392" s="57">
        <f t="shared" ref="AI392" si="4644">IF(OR(ISERROR(VLOOKUP(CONCATENATE("ALI_",$C392,"_SEG_",$I392,"_PROV_",$D392),Catalogo_Precios,AI$8,FALSE)),M392=0),0,VLOOKUP(CONCATENATE("ALI_",$C392,"_SEG_",$I392,"_PROV_",$D392),Catalogo_Precios,AI$8,FALSE))</f>
        <v>480</v>
      </c>
      <c r="AJ392" s="57">
        <f t="shared" ref="AJ392" si="4645">IF(OR(ISERROR(VLOOKUP(CONCATENATE("ALI_",$C392,"_SEG_",$I392,"_PROV_",$D392),Catalogo_Precios,AJ$8,FALSE)),N392=0),0,VLOOKUP(CONCATENATE("ALI_",$C392,"_SEG_",$I392,"_PROV_",$D392),Catalogo_Precios,AJ$8,FALSE))</f>
        <v>480</v>
      </c>
      <c r="AK392" s="57">
        <f t="shared" ref="AK392" si="4646">IF(OR(ISERROR(VLOOKUP(CONCATENATE("ALI_",$C392,"_SEG_",$I392,"_PROV_",$D392),Catalogo_Precios,AK$8,FALSE)),O392=0),0,VLOOKUP(CONCATENATE("ALI_",$C392,"_SEG_",$I392,"_PROV_",$D392),Catalogo_Precios,AK$8,FALSE))</f>
        <v>0</v>
      </c>
      <c r="AL392" s="53"/>
      <c r="AM392" s="59" t="str">
        <f t="shared" si="3917"/>
        <v>ALI_88_SEG_9</v>
      </c>
      <c r="AN392" s="59" t="str">
        <f t="shared" si="3918"/>
        <v>ALI_88_SEG_9_VAL_4164500</v>
      </c>
      <c r="AO392" s="60">
        <f t="shared" ref="AO392" si="4647">IF(OR(AB392="",AB392=0),0,COUNTIF(Codificacion,AM392))</f>
        <v>2</v>
      </c>
      <c r="AP392" s="61">
        <f t="array" ref="AP392">MIN(IF(Codificacion=AM392,Total_Cotizacion,""))</f>
        <v>3198336</v>
      </c>
      <c r="AQ392" s="62" t="b">
        <f t="shared" si="3920"/>
        <v>0</v>
      </c>
      <c r="AR392" s="51" t="str">
        <f t="shared" ref="AR392" si="4648">IF(COUNTIF(Codificacion2,CONCATENATE(AM392,"_VAL_",AB392))&gt;1,"Empate","")</f>
        <v/>
      </c>
      <c r="AS392" s="63" t="str">
        <f t="shared" si="4516"/>
        <v/>
      </c>
      <c r="AT392" s="59" t="str">
        <f t="shared" si="3922"/>
        <v>ALI_88_SEG_9_</v>
      </c>
      <c r="AU392" s="63">
        <f t="shared" ref="AU392" si="4649">IF(AND(COUNTIF(Codificacion3,AT392)&lt;AO392),1,COUNTIF(Codificacion3,AT392))</f>
        <v>1</v>
      </c>
      <c r="AV392" s="62" t="str">
        <f t="shared" si="3924"/>
        <v>No Seleccionada</v>
      </c>
      <c r="AW392" s="53"/>
      <c r="AX392" s="51" t="str">
        <f t="shared" si="3925"/>
        <v>ALI_88_SEG_9FALSO</v>
      </c>
      <c r="AY392" s="51">
        <f t="shared" si="3906"/>
        <v>1</v>
      </c>
      <c r="AZ392" s="64" t="b">
        <f t="shared" si="3926"/>
        <v>0</v>
      </c>
    </row>
    <row r="393" spans="1:52" x14ac:dyDescent="0.2">
      <c r="A393" s="50" t="b">
        <f t="shared" si="3881"/>
        <v>0</v>
      </c>
      <c r="B393" s="51" t="s">
        <v>91</v>
      </c>
      <c r="C393" s="52">
        <v>88</v>
      </c>
      <c r="D393" s="52">
        <f t="shared" ref="D393" si="4650">IF(ISERROR(VLOOKUP(E393,Proveedores,2,FALSE)),"",VLOOKUP(E393,Proveedores,2,FALSE))</f>
        <v>2027</v>
      </c>
      <c r="E393" s="53" t="s">
        <v>92</v>
      </c>
      <c r="F393" s="54">
        <v>216</v>
      </c>
      <c r="G393" s="53" t="s">
        <v>56</v>
      </c>
      <c r="H393" s="53" t="s">
        <v>93</v>
      </c>
      <c r="I393" s="52">
        <v>10</v>
      </c>
      <c r="J393" s="53" t="s">
        <v>58</v>
      </c>
      <c r="K393" s="55">
        <v>44835</v>
      </c>
      <c r="L393" s="56">
        <v>2253</v>
      </c>
      <c r="M393" s="56">
        <v>1993</v>
      </c>
      <c r="N393" s="56">
        <v>4094</v>
      </c>
      <c r="O393" s="56">
        <v>0</v>
      </c>
      <c r="P393" s="57">
        <v>500</v>
      </c>
      <c r="Q393" s="58"/>
      <c r="R393" s="57">
        <v>500</v>
      </c>
      <c r="S393" s="57">
        <v>500</v>
      </c>
      <c r="T393" s="58"/>
      <c r="U393" s="57">
        <v>500</v>
      </c>
      <c r="V393" s="57">
        <v>500</v>
      </c>
      <c r="W393" s="58"/>
      <c r="X393" s="57">
        <v>500</v>
      </c>
      <c r="Y393" s="57">
        <v>0</v>
      </c>
      <c r="Z393" s="58"/>
      <c r="AA393" s="57">
        <v>0</v>
      </c>
      <c r="AB393" s="57">
        <v>4170000</v>
      </c>
      <c r="AC393" s="53" t="str">
        <f t="shared" si="3908"/>
        <v>Registro Valido</v>
      </c>
      <c r="AD393" s="57">
        <f t="shared" ref="AD393" si="4651">IF(OR(ISERROR(VLOOKUP(CONCATENATE("ALI_",$C393,"_SEG_",$I393,"_PROV_",$D393),Catalogo_Precios,AD$8,FALSE)),L393=0),0,VLOOKUP(CONCATENATE("ALI_",$C393,"_SEG_",$I393,"_PROV_",$D393),Catalogo_Precios,AD$8,FALSE))</f>
        <v>500</v>
      </c>
      <c r="AE393" s="57">
        <f t="shared" ref="AE393" si="4652">IF(OR(ISERROR(VLOOKUP(CONCATENATE("ALI_",$C393,"_SEG_",$I393,"_PROV_",$D393),Catalogo_Precios,AE$8,FALSE)),M393=0),0,VLOOKUP(CONCATENATE("ALI_",$C393,"_SEG_",$I393,"_PROV_",$D393),Catalogo_Precios,AE$8,FALSE))</f>
        <v>500</v>
      </c>
      <c r="AF393" s="57">
        <f t="shared" ref="AF393" si="4653">IF(OR(ISERROR(VLOOKUP(CONCATENATE("ALI_",$C393,"_SEG_",$I393,"_PROV_",$D393),Catalogo_Precios,AF$8,FALSE)),N393=0),0,VLOOKUP(CONCATENATE("ALI_",$C393,"_SEG_",$I393,"_PROV_",$D393),Catalogo_Precios,AF$8,FALSE))</f>
        <v>500</v>
      </c>
      <c r="AG393" s="57">
        <f t="shared" ref="AG393" si="4654">IF(OR(ISERROR(VLOOKUP(CONCATENATE("ALI_",$C393,"_SEG_",$I393,"_PROV_",$D393),Catalogo_Precios,AG$8,FALSE)),O393=0),0,VLOOKUP(CONCATENATE("ALI_",$C393,"_SEG_",$I393,"_PROV_",$D393),Catalogo_Precios,AG$8,FALSE))</f>
        <v>0</v>
      </c>
      <c r="AH393" s="57">
        <f t="shared" ref="AH393" si="4655">IF(OR(ISERROR(VLOOKUP(CONCATENATE("ALI_",$C393,"_SEG_",$I393,"_PROV_",$D393),Catalogo_Precios,AH$8,FALSE)),L393=0),0,VLOOKUP(CONCATENATE("ALI_",$C393,"_SEG_",$I393,"_PROV_",$D393),Catalogo_Precios,AH$8,FALSE))</f>
        <v>480</v>
      </c>
      <c r="AI393" s="57">
        <f t="shared" ref="AI393" si="4656">IF(OR(ISERROR(VLOOKUP(CONCATENATE("ALI_",$C393,"_SEG_",$I393,"_PROV_",$D393),Catalogo_Precios,AI$8,FALSE)),M393=0),0,VLOOKUP(CONCATENATE("ALI_",$C393,"_SEG_",$I393,"_PROV_",$D393),Catalogo_Precios,AI$8,FALSE))</f>
        <v>480</v>
      </c>
      <c r="AJ393" s="57">
        <f t="shared" ref="AJ393" si="4657">IF(OR(ISERROR(VLOOKUP(CONCATENATE("ALI_",$C393,"_SEG_",$I393,"_PROV_",$D393),Catalogo_Precios,AJ$8,FALSE)),N393=0),0,VLOOKUP(CONCATENATE("ALI_",$C393,"_SEG_",$I393,"_PROV_",$D393),Catalogo_Precios,AJ$8,FALSE))</f>
        <v>480</v>
      </c>
      <c r="AK393" s="57">
        <f t="shared" ref="AK393" si="4658">IF(OR(ISERROR(VLOOKUP(CONCATENATE("ALI_",$C393,"_SEG_",$I393,"_PROV_",$D393),Catalogo_Precios,AK$8,FALSE)),O393=0),0,VLOOKUP(CONCATENATE("ALI_",$C393,"_SEG_",$I393,"_PROV_",$D393),Catalogo_Precios,AK$8,FALSE))</f>
        <v>0</v>
      </c>
      <c r="AL393" s="53"/>
      <c r="AM393" s="59" t="str">
        <f t="shared" si="3917"/>
        <v>ALI_88_SEG_10</v>
      </c>
      <c r="AN393" s="59" t="str">
        <f t="shared" si="3918"/>
        <v>ALI_88_SEG_10_VAL_4170000</v>
      </c>
      <c r="AO393" s="60">
        <f t="shared" ref="AO393" si="4659">IF(OR(AB393="",AB393=0),0,COUNTIF(Codificacion,AM393))</f>
        <v>2</v>
      </c>
      <c r="AP393" s="61">
        <f t="array" ref="AP393">MIN(IF(Codificacion=AM393,Total_Cotizacion,""))</f>
        <v>3202560</v>
      </c>
      <c r="AQ393" s="62" t="b">
        <f t="shared" si="3920"/>
        <v>0</v>
      </c>
      <c r="AR393" s="51" t="str">
        <f t="shared" ref="AR393" si="4660">IF(COUNTIF(Codificacion2,CONCATENATE(AM393,"_VAL_",AB393))&gt;1,"Empate","")</f>
        <v/>
      </c>
      <c r="AS393" s="63" t="str">
        <f t="shared" si="4516"/>
        <v/>
      </c>
      <c r="AT393" s="59" t="str">
        <f t="shared" si="3922"/>
        <v>ALI_88_SEG_10_</v>
      </c>
      <c r="AU393" s="63">
        <f t="shared" ref="AU393" si="4661">IF(AND(COUNTIF(Codificacion3,AT393)&lt;AO393),1,COUNTIF(Codificacion3,AT393))</f>
        <v>1</v>
      </c>
      <c r="AV393" s="62" t="str">
        <f t="shared" si="3924"/>
        <v>No Seleccionada</v>
      </c>
      <c r="AW393" s="53"/>
      <c r="AX393" s="51" t="str">
        <f t="shared" si="3925"/>
        <v>ALI_88_SEG_10FALSO</v>
      </c>
      <c r="AY393" s="51">
        <f t="shared" si="3906"/>
        <v>1</v>
      </c>
      <c r="AZ393" s="64" t="b">
        <f t="shared" si="3926"/>
        <v>0</v>
      </c>
    </row>
    <row r="394" spans="1:52" x14ac:dyDescent="0.2">
      <c r="A394" s="50" t="b">
        <f t="shared" si="3881"/>
        <v>0</v>
      </c>
      <c r="B394" s="51" t="s">
        <v>91</v>
      </c>
      <c r="C394" s="52">
        <v>88</v>
      </c>
      <c r="D394" s="52">
        <f t="shared" ref="D394" si="4662">IF(ISERROR(VLOOKUP(E394,Proveedores,2,FALSE)),"",VLOOKUP(E394,Proveedores,2,FALSE))</f>
        <v>2027</v>
      </c>
      <c r="E394" s="53" t="s">
        <v>92</v>
      </c>
      <c r="F394" s="54">
        <v>217</v>
      </c>
      <c r="G394" s="53" t="s">
        <v>56</v>
      </c>
      <c r="H394" s="53" t="s">
        <v>93</v>
      </c>
      <c r="I394" s="52">
        <v>11</v>
      </c>
      <c r="J394" s="53" t="s">
        <v>58</v>
      </c>
      <c r="K394" s="55">
        <v>44835</v>
      </c>
      <c r="L394" s="56">
        <v>2219</v>
      </c>
      <c r="M394" s="56">
        <v>1963</v>
      </c>
      <c r="N394" s="56">
        <v>4033</v>
      </c>
      <c r="O394" s="56">
        <v>0</v>
      </c>
      <c r="P394" s="57">
        <v>500</v>
      </c>
      <c r="Q394" s="58"/>
      <c r="R394" s="57">
        <v>500</v>
      </c>
      <c r="S394" s="57">
        <v>500</v>
      </c>
      <c r="T394" s="58"/>
      <c r="U394" s="57">
        <v>500</v>
      </c>
      <c r="V394" s="57">
        <v>500</v>
      </c>
      <c r="W394" s="58"/>
      <c r="X394" s="57">
        <v>500</v>
      </c>
      <c r="Y394" s="57">
        <v>0</v>
      </c>
      <c r="Z394" s="58"/>
      <c r="AA394" s="57">
        <v>0</v>
      </c>
      <c r="AB394" s="57">
        <v>4107500</v>
      </c>
      <c r="AC394" s="53" t="str">
        <f t="shared" si="3908"/>
        <v>Registro Valido</v>
      </c>
      <c r="AD394" s="57">
        <f t="shared" ref="AD394" si="4663">IF(OR(ISERROR(VLOOKUP(CONCATENATE("ALI_",$C394,"_SEG_",$I394,"_PROV_",$D394),Catalogo_Precios,AD$8,FALSE)),L394=0),0,VLOOKUP(CONCATENATE("ALI_",$C394,"_SEG_",$I394,"_PROV_",$D394),Catalogo_Precios,AD$8,FALSE))</f>
        <v>500</v>
      </c>
      <c r="AE394" s="57">
        <f t="shared" ref="AE394" si="4664">IF(OR(ISERROR(VLOOKUP(CONCATENATE("ALI_",$C394,"_SEG_",$I394,"_PROV_",$D394),Catalogo_Precios,AE$8,FALSE)),M394=0),0,VLOOKUP(CONCATENATE("ALI_",$C394,"_SEG_",$I394,"_PROV_",$D394),Catalogo_Precios,AE$8,FALSE))</f>
        <v>500</v>
      </c>
      <c r="AF394" s="57">
        <f t="shared" ref="AF394" si="4665">IF(OR(ISERROR(VLOOKUP(CONCATENATE("ALI_",$C394,"_SEG_",$I394,"_PROV_",$D394),Catalogo_Precios,AF$8,FALSE)),N394=0),0,VLOOKUP(CONCATENATE("ALI_",$C394,"_SEG_",$I394,"_PROV_",$D394),Catalogo_Precios,AF$8,FALSE))</f>
        <v>500</v>
      </c>
      <c r="AG394" s="57">
        <f t="shared" ref="AG394" si="4666">IF(OR(ISERROR(VLOOKUP(CONCATENATE("ALI_",$C394,"_SEG_",$I394,"_PROV_",$D394),Catalogo_Precios,AG$8,FALSE)),O394=0),0,VLOOKUP(CONCATENATE("ALI_",$C394,"_SEG_",$I394,"_PROV_",$D394),Catalogo_Precios,AG$8,FALSE))</f>
        <v>0</v>
      </c>
      <c r="AH394" s="57">
        <f t="shared" ref="AH394" si="4667">IF(OR(ISERROR(VLOOKUP(CONCATENATE("ALI_",$C394,"_SEG_",$I394,"_PROV_",$D394),Catalogo_Precios,AH$8,FALSE)),L394=0),0,VLOOKUP(CONCATENATE("ALI_",$C394,"_SEG_",$I394,"_PROV_",$D394),Catalogo_Precios,AH$8,FALSE))</f>
        <v>480</v>
      </c>
      <c r="AI394" s="57">
        <f t="shared" ref="AI394" si="4668">IF(OR(ISERROR(VLOOKUP(CONCATENATE("ALI_",$C394,"_SEG_",$I394,"_PROV_",$D394),Catalogo_Precios,AI$8,FALSE)),M394=0),0,VLOOKUP(CONCATENATE("ALI_",$C394,"_SEG_",$I394,"_PROV_",$D394),Catalogo_Precios,AI$8,FALSE))</f>
        <v>480</v>
      </c>
      <c r="AJ394" s="57">
        <f t="shared" ref="AJ394" si="4669">IF(OR(ISERROR(VLOOKUP(CONCATENATE("ALI_",$C394,"_SEG_",$I394,"_PROV_",$D394),Catalogo_Precios,AJ$8,FALSE)),N394=0),0,VLOOKUP(CONCATENATE("ALI_",$C394,"_SEG_",$I394,"_PROV_",$D394),Catalogo_Precios,AJ$8,FALSE))</f>
        <v>480</v>
      </c>
      <c r="AK394" s="57">
        <f t="shared" ref="AK394" si="4670">IF(OR(ISERROR(VLOOKUP(CONCATENATE("ALI_",$C394,"_SEG_",$I394,"_PROV_",$D394),Catalogo_Precios,AK$8,FALSE)),O394=0),0,VLOOKUP(CONCATENATE("ALI_",$C394,"_SEG_",$I394,"_PROV_",$D394),Catalogo_Precios,AK$8,FALSE))</f>
        <v>0</v>
      </c>
      <c r="AL394" s="53"/>
      <c r="AM394" s="59" t="str">
        <f t="shared" si="3917"/>
        <v>ALI_88_SEG_11</v>
      </c>
      <c r="AN394" s="59" t="str">
        <f t="shared" si="3918"/>
        <v>ALI_88_SEG_11_VAL_4107500</v>
      </c>
      <c r="AO394" s="60">
        <f t="shared" ref="AO394" si="4671">IF(OR(AB394="",AB394=0),0,COUNTIF(Codificacion,AM394))</f>
        <v>2</v>
      </c>
      <c r="AP394" s="61">
        <f t="array" ref="AP394">MIN(IF(Codificacion=AM394,Total_Cotizacion,""))</f>
        <v>3154560</v>
      </c>
      <c r="AQ394" s="62" t="b">
        <f t="shared" si="3920"/>
        <v>0</v>
      </c>
      <c r="AR394" s="51" t="str">
        <f t="shared" ref="AR394" si="4672">IF(COUNTIF(Codificacion2,CONCATENATE(AM394,"_VAL_",AB394))&gt;1,"Empate","")</f>
        <v/>
      </c>
      <c r="AS394" s="63" t="str">
        <f t="shared" si="4516"/>
        <v/>
      </c>
      <c r="AT394" s="59" t="str">
        <f t="shared" si="3922"/>
        <v>ALI_88_SEG_11_</v>
      </c>
      <c r="AU394" s="63">
        <f t="shared" ref="AU394" si="4673">IF(AND(COUNTIF(Codificacion3,AT394)&lt;AO394),1,COUNTIF(Codificacion3,AT394))</f>
        <v>1</v>
      </c>
      <c r="AV394" s="62" t="str">
        <f t="shared" si="3924"/>
        <v>No Seleccionada</v>
      </c>
      <c r="AW394" s="53"/>
      <c r="AX394" s="51" t="str">
        <f t="shared" si="3925"/>
        <v>ALI_88_SEG_11FALSO</v>
      </c>
      <c r="AY394" s="51">
        <f t="shared" si="3906"/>
        <v>1</v>
      </c>
      <c r="AZ394" s="64" t="b">
        <f t="shared" si="3926"/>
        <v>0</v>
      </c>
    </row>
    <row r="395" spans="1:52" x14ac:dyDescent="0.2">
      <c r="A395" s="50" t="b">
        <f t="shared" si="3881"/>
        <v>0</v>
      </c>
      <c r="B395" s="51" t="s">
        <v>91</v>
      </c>
      <c r="C395" s="52">
        <v>88</v>
      </c>
      <c r="D395" s="52">
        <f t="shared" ref="D395" si="4674">IF(ISERROR(VLOOKUP(E395,Proveedores,2,FALSE)),"",VLOOKUP(E395,Proveedores,2,FALSE))</f>
        <v>2027</v>
      </c>
      <c r="E395" s="53" t="s">
        <v>92</v>
      </c>
      <c r="F395" s="54">
        <v>218</v>
      </c>
      <c r="G395" s="53" t="s">
        <v>56</v>
      </c>
      <c r="H395" s="53" t="s">
        <v>93</v>
      </c>
      <c r="I395" s="52">
        <v>12</v>
      </c>
      <c r="J395" s="53" t="s">
        <v>58</v>
      </c>
      <c r="K395" s="55">
        <v>44835</v>
      </c>
      <c r="L395" s="56">
        <v>2013</v>
      </c>
      <c r="M395" s="56">
        <v>1781</v>
      </c>
      <c r="N395" s="56">
        <v>3658</v>
      </c>
      <c r="O395" s="56">
        <v>0</v>
      </c>
      <c r="P395" s="57">
        <v>500</v>
      </c>
      <c r="Q395" s="58"/>
      <c r="R395" s="57">
        <v>500</v>
      </c>
      <c r="S395" s="57">
        <v>500</v>
      </c>
      <c r="T395" s="58"/>
      <c r="U395" s="57">
        <v>500</v>
      </c>
      <c r="V395" s="57">
        <v>500</v>
      </c>
      <c r="W395" s="58"/>
      <c r="X395" s="57">
        <v>500</v>
      </c>
      <c r="Y395" s="57">
        <v>0</v>
      </c>
      <c r="Z395" s="58"/>
      <c r="AA395" s="57">
        <v>0</v>
      </c>
      <c r="AB395" s="57">
        <v>3726000</v>
      </c>
      <c r="AC395" s="53" t="str">
        <f t="shared" si="3908"/>
        <v>Registro Valido</v>
      </c>
      <c r="AD395" s="57">
        <f t="shared" ref="AD395" si="4675">IF(OR(ISERROR(VLOOKUP(CONCATENATE("ALI_",$C395,"_SEG_",$I395,"_PROV_",$D395),Catalogo_Precios,AD$8,FALSE)),L395=0),0,VLOOKUP(CONCATENATE("ALI_",$C395,"_SEG_",$I395,"_PROV_",$D395),Catalogo_Precios,AD$8,FALSE))</f>
        <v>500</v>
      </c>
      <c r="AE395" s="57">
        <f t="shared" ref="AE395" si="4676">IF(OR(ISERROR(VLOOKUP(CONCATENATE("ALI_",$C395,"_SEG_",$I395,"_PROV_",$D395),Catalogo_Precios,AE$8,FALSE)),M395=0),0,VLOOKUP(CONCATENATE("ALI_",$C395,"_SEG_",$I395,"_PROV_",$D395),Catalogo_Precios,AE$8,FALSE))</f>
        <v>500</v>
      </c>
      <c r="AF395" s="57">
        <f t="shared" ref="AF395" si="4677">IF(OR(ISERROR(VLOOKUP(CONCATENATE("ALI_",$C395,"_SEG_",$I395,"_PROV_",$D395),Catalogo_Precios,AF$8,FALSE)),N395=0),0,VLOOKUP(CONCATENATE("ALI_",$C395,"_SEG_",$I395,"_PROV_",$D395),Catalogo_Precios,AF$8,FALSE))</f>
        <v>500</v>
      </c>
      <c r="AG395" s="57">
        <f t="shared" ref="AG395" si="4678">IF(OR(ISERROR(VLOOKUP(CONCATENATE("ALI_",$C395,"_SEG_",$I395,"_PROV_",$D395),Catalogo_Precios,AG$8,FALSE)),O395=0),0,VLOOKUP(CONCATENATE("ALI_",$C395,"_SEG_",$I395,"_PROV_",$D395),Catalogo_Precios,AG$8,FALSE))</f>
        <v>0</v>
      </c>
      <c r="AH395" s="57">
        <f t="shared" ref="AH395" si="4679">IF(OR(ISERROR(VLOOKUP(CONCATENATE("ALI_",$C395,"_SEG_",$I395,"_PROV_",$D395),Catalogo_Precios,AH$8,FALSE)),L395=0),0,VLOOKUP(CONCATENATE("ALI_",$C395,"_SEG_",$I395,"_PROV_",$D395),Catalogo_Precios,AH$8,FALSE))</f>
        <v>480</v>
      </c>
      <c r="AI395" s="57">
        <f t="shared" ref="AI395" si="4680">IF(OR(ISERROR(VLOOKUP(CONCATENATE("ALI_",$C395,"_SEG_",$I395,"_PROV_",$D395),Catalogo_Precios,AI$8,FALSE)),M395=0),0,VLOOKUP(CONCATENATE("ALI_",$C395,"_SEG_",$I395,"_PROV_",$D395),Catalogo_Precios,AI$8,FALSE))</f>
        <v>480</v>
      </c>
      <c r="AJ395" s="57">
        <f t="shared" ref="AJ395" si="4681">IF(OR(ISERROR(VLOOKUP(CONCATENATE("ALI_",$C395,"_SEG_",$I395,"_PROV_",$D395),Catalogo_Precios,AJ$8,FALSE)),N395=0),0,VLOOKUP(CONCATENATE("ALI_",$C395,"_SEG_",$I395,"_PROV_",$D395),Catalogo_Precios,AJ$8,FALSE))</f>
        <v>480</v>
      </c>
      <c r="AK395" s="57">
        <f t="shared" ref="AK395" si="4682">IF(OR(ISERROR(VLOOKUP(CONCATENATE("ALI_",$C395,"_SEG_",$I395,"_PROV_",$D395),Catalogo_Precios,AK$8,FALSE)),O395=0),0,VLOOKUP(CONCATENATE("ALI_",$C395,"_SEG_",$I395,"_PROV_",$D395),Catalogo_Precios,AK$8,FALSE))</f>
        <v>0</v>
      </c>
      <c r="AL395" s="53"/>
      <c r="AM395" s="59" t="str">
        <f t="shared" si="3917"/>
        <v>ALI_88_SEG_12</v>
      </c>
      <c r="AN395" s="59" t="str">
        <f t="shared" si="3918"/>
        <v>ALI_88_SEG_12_VAL_3726000</v>
      </c>
      <c r="AO395" s="60">
        <f t="shared" ref="AO395" si="4683">IF(OR(AB395="",AB395=0),0,COUNTIF(Codificacion,AM395))</f>
        <v>2</v>
      </c>
      <c r="AP395" s="61">
        <f t="array" ref="AP395">MIN(IF(Codificacion=AM395,Total_Cotizacion,""))</f>
        <v>2861568</v>
      </c>
      <c r="AQ395" s="62" t="b">
        <f t="shared" si="3920"/>
        <v>0</v>
      </c>
      <c r="AR395" s="51" t="str">
        <f t="shared" ref="AR395" si="4684">IF(COUNTIF(Codificacion2,CONCATENATE(AM395,"_VAL_",AB395))&gt;1,"Empate","")</f>
        <v/>
      </c>
      <c r="AS395" s="63" t="str">
        <f t="shared" si="4516"/>
        <v/>
      </c>
      <c r="AT395" s="59" t="str">
        <f t="shared" si="3922"/>
        <v>ALI_88_SEG_12_</v>
      </c>
      <c r="AU395" s="63">
        <f t="shared" ref="AU395" si="4685">IF(AND(COUNTIF(Codificacion3,AT395)&lt;AO395),1,COUNTIF(Codificacion3,AT395))</f>
        <v>1</v>
      </c>
      <c r="AV395" s="62" t="str">
        <f t="shared" si="3924"/>
        <v>No Seleccionada</v>
      </c>
      <c r="AW395" s="53"/>
      <c r="AX395" s="51" t="str">
        <f t="shared" si="3925"/>
        <v>ALI_88_SEG_12FALSO</v>
      </c>
      <c r="AY395" s="51">
        <f t="shared" ref="AY395:AY458" si="4686">COUNTIF(AX$10:AX$2017,CONCATENATE(AM395,AQ395))</f>
        <v>1</v>
      </c>
      <c r="AZ395" s="64" t="b">
        <f t="shared" si="3926"/>
        <v>0</v>
      </c>
    </row>
    <row r="396" spans="1:52" x14ac:dyDescent="0.2">
      <c r="A396" s="50" t="b">
        <f t="shared" si="3881"/>
        <v>0</v>
      </c>
      <c r="B396" s="51" t="s">
        <v>91</v>
      </c>
      <c r="C396" s="52">
        <v>88</v>
      </c>
      <c r="D396" s="52">
        <f t="shared" ref="D396" si="4687">IF(ISERROR(VLOOKUP(E396,Proveedores,2,FALSE)),"",VLOOKUP(E396,Proveedores,2,FALSE))</f>
        <v>2027</v>
      </c>
      <c r="E396" s="53" t="s">
        <v>92</v>
      </c>
      <c r="F396" s="54">
        <v>219</v>
      </c>
      <c r="G396" s="53" t="s">
        <v>56</v>
      </c>
      <c r="H396" s="53" t="s">
        <v>93</v>
      </c>
      <c r="I396" s="52">
        <v>13</v>
      </c>
      <c r="J396" s="53" t="s">
        <v>58</v>
      </c>
      <c r="K396" s="55">
        <v>44835</v>
      </c>
      <c r="L396" s="56">
        <v>2138</v>
      </c>
      <c r="M396" s="56">
        <v>1891</v>
      </c>
      <c r="N396" s="56">
        <v>3885</v>
      </c>
      <c r="O396" s="56">
        <v>0</v>
      </c>
      <c r="P396" s="57">
        <v>500</v>
      </c>
      <c r="Q396" s="58"/>
      <c r="R396" s="57">
        <v>500</v>
      </c>
      <c r="S396" s="57">
        <v>500</v>
      </c>
      <c r="T396" s="58"/>
      <c r="U396" s="57">
        <v>500</v>
      </c>
      <c r="V396" s="57">
        <v>500</v>
      </c>
      <c r="W396" s="58"/>
      <c r="X396" s="57">
        <v>500</v>
      </c>
      <c r="Y396" s="57">
        <v>0</v>
      </c>
      <c r="Z396" s="58"/>
      <c r="AA396" s="57">
        <v>0</v>
      </c>
      <c r="AB396" s="57">
        <v>3957000</v>
      </c>
      <c r="AC396" s="53" t="str">
        <f t="shared" ref="AC396:AC459" si="4688">IF(OR(AB396=0,AB396=""),"Registro No Valido","Registro Valido")</f>
        <v>Registro Valido</v>
      </c>
      <c r="AD396" s="57">
        <f t="shared" ref="AD396" si="4689">IF(OR(ISERROR(VLOOKUP(CONCATENATE("ALI_",$C396,"_SEG_",$I396,"_PROV_",$D396),Catalogo_Precios,AD$8,FALSE)),L396=0),0,VLOOKUP(CONCATENATE("ALI_",$C396,"_SEG_",$I396,"_PROV_",$D396),Catalogo_Precios,AD$8,FALSE))</f>
        <v>500</v>
      </c>
      <c r="AE396" s="57">
        <f t="shared" ref="AE396" si="4690">IF(OR(ISERROR(VLOOKUP(CONCATENATE("ALI_",$C396,"_SEG_",$I396,"_PROV_",$D396),Catalogo_Precios,AE$8,FALSE)),M396=0),0,VLOOKUP(CONCATENATE("ALI_",$C396,"_SEG_",$I396,"_PROV_",$D396),Catalogo_Precios,AE$8,FALSE))</f>
        <v>500</v>
      </c>
      <c r="AF396" s="57">
        <f t="shared" ref="AF396" si="4691">IF(OR(ISERROR(VLOOKUP(CONCATENATE("ALI_",$C396,"_SEG_",$I396,"_PROV_",$D396),Catalogo_Precios,AF$8,FALSE)),N396=0),0,VLOOKUP(CONCATENATE("ALI_",$C396,"_SEG_",$I396,"_PROV_",$D396),Catalogo_Precios,AF$8,FALSE))</f>
        <v>500</v>
      </c>
      <c r="AG396" s="57">
        <f t="shared" ref="AG396" si="4692">IF(OR(ISERROR(VLOOKUP(CONCATENATE("ALI_",$C396,"_SEG_",$I396,"_PROV_",$D396),Catalogo_Precios,AG$8,FALSE)),O396=0),0,VLOOKUP(CONCATENATE("ALI_",$C396,"_SEG_",$I396,"_PROV_",$D396),Catalogo_Precios,AG$8,FALSE))</f>
        <v>0</v>
      </c>
      <c r="AH396" s="57">
        <f t="shared" ref="AH396" si="4693">IF(OR(ISERROR(VLOOKUP(CONCATENATE("ALI_",$C396,"_SEG_",$I396,"_PROV_",$D396),Catalogo_Precios,AH$8,FALSE)),L396=0),0,VLOOKUP(CONCATENATE("ALI_",$C396,"_SEG_",$I396,"_PROV_",$D396),Catalogo_Precios,AH$8,FALSE))</f>
        <v>480</v>
      </c>
      <c r="AI396" s="57">
        <f t="shared" ref="AI396" si="4694">IF(OR(ISERROR(VLOOKUP(CONCATENATE("ALI_",$C396,"_SEG_",$I396,"_PROV_",$D396),Catalogo_Precios,AI$8,FALSE)),M396=0),0,VLOOKUP(CONCATENATE("ALI_",$C396,"_SEG_",$I396,"_PROV_",$D396),Catalogo_Precios,AI$8,FALSE))</f>
        <v>480</v>
      </c>
      <c r="AJ396" s="57">
        <f t="shared" ref="AJ396" si="4695">IF(OR(ISERROR(VLOOKUP(CONCATENATE("ALI_",$C396,"_SEG_",$I396,"_PROV_",$D396),Catalogo_Precios,AJ$8,FALSE)),N396=0),0,VLOOKUP(CONCATENATE("ALI_",$C396,"_SEG_",$I396,"_PROV_",$D396),Catalogo_Precios,AJ$8,FALSE))</f>
        <v>480</v>
      </c>
      <c r="AK396" s="57">
        <f t="shared" ref="AK396" si="4696">IF(OR(ISERROR(VLOOKUP(CONCATENATE("ALI_",$C396,"_SEG_",$I396,"_PROV_",$D396),Catalogo_Precios,AK$8,FALSE)),O396=0),0,VLOOKUP(CONCATENATE("ALI_",$C396,"_SEG_",$I396,"_PROV_",$D396),Catalogo_Precios,AK$8,FALSE))</f>
        <v>0</v>
      </c>
      <c r="AL396" s="53"/>
      <c r="AM396" s="59" t="str">
        <f t="shared" ref="AM396:AM459" si="4697">IF(AC396="Registro Valido",CONCATENATE("ALI_",C396,"_SEG_",I396),"Registro No Valido")</f>
        <v>ALI_88_SEG_13</v>
      </c>
      <c r="AN396" s="59" t="str">
        <f t="shared" ref="AN396:AN459" si="4698">IF(AC396="Registro Valido",CONCATENATE("ALI_",C396,"_SEG_",I396,"_VAL_",AB396),"Registro No Valido")</f>
        <v>ALI_88_SEG_13_VAL_3957000</v>
      </c>
      <c r="AO396" s="60">
        <f t="shared" ref="AO396" si="4699">IF(OR(AB396="",AB396=0),0,COUNTIF(Codificacion,AM396))</f>
        <v>2</v>
      </c>
      <c r="AP396" s="61">
        <f t="array" ref="AP396">MIN(IF(Codificacion=AM396,Total_Cotizacion,""))</f>
        <v>3038976</v>
      </c>
      <c r="AQ396" s="62" t="b">
        <f t="shared" ref="AQ396:AQ459" si="4700">IF(AND(AO396&gt;0,AB396&lt;&gt;""),AP396=AB396,"")</f>
        <v>0</v>
      </c>
      <c r="AR396" s="51" t="str">
        <f t="shared" ref="AR396" si="4701">IF(COUNTIF(Codificacion2,CONCATENATE(AM396,"_VAL_",AB396))&gt;1,"Empate","")</f>
        <v/>
      </c>
      <c r="AS396" s="63" t="str">
        <f t="shared" si="4516"/>
        <v/>
      </c>
      <c r="AT396" s="59" t="str">
        <f t="shared" ref="AT396:AT459" si="4702">IF(AC396="Registro Valido",CONCATENATE("ALI_",C396,"_SEG_",I396,"_",AS396),"Registro No Valido")</f>
        <v>ALI_88_SEG_13_</v>
      </c>
      <c r="AU396" s="63">
        <f t="shared" ref="AU396" si="4703">IF(AND(COUNTIF(Codificacion3,AT396)&lt;AO396),1,COUNTIF(Codificacion3,AT396))</f>
        <v>1</v>
      </c>
      <c r="AV396" s="62" t="str">
        <f t="shared" ref="AV396:AV459" si="4704">IF(AND(AU396=1,AS396="X"),"Cotizacion Seleccionada","No Seleccionada")</f>
        <v>No Seleccionada</v>
      </c>
      <c r="AW396" s="53"/>
      <c r="AX396" s="51" t="str">
        <f t="shared" ref="AX396:AX459" si="4705">CONCATENATE(AM396,AQ396)</f>
        <v>ALI_88_SEG_13FALSO</v>
      </c>
      <c r="AY396" s="51">
        <f t="shared" si="4686"/>
        <v>1</v>
      </c>
      <c r="AZ396" s="64" t="b">
        <f t="shared" ref="AZ396:AZ459" si="4706">AO396=AY396</f>
        <v>0</v>
      </c>
    </row>
    <row r="397" spans="1:52" x14ac:dyDescent="0.2">
      <c r="A397" s="50" t="b">
        <f t="shared" si="3881"/>
        <v>0</v>
      </c>
      <c r="B397" s="51" t="s">
        <v>91</v>
      </c>
      <c r="C397" s="52">
        <v>88</v>
      </c>
      <c r="D397" s="52">
        <f t="shared" ref="D397" si="4707">IF(ISERROR(VLOOKUP(E397,Proveedores,2,FALSE)),"",VLOOKUP(E397,Proveedores,2,FALSE))</f>
        <v>2027</v>
      </c>
      <c r="E397" s="53" t="s">
        <v>92</v>
      </c>
      <c r="F397" s="54">
        <v>220</v>
      </c>
      <c r="G397" s="53" t="s">
        <v>56</v>
      </c>
      <c r="H397" s="53" t="s">
        <v>93</v>
      </c>
      <c r="I397" s="52">
        <v>14</v>
      </c>
      <c r="J397" s="53" t="s">
        <v>58</v>
      </c>
      <c r="K397" s="55">
        <v>44835</v>
      </c>
      <c r="L397" s="56">
        <v>2119</v>
      </c>
      <c r="M397" s="56">
        <v>1875</v>
      </c>
      <c r="N397" s="56">
        <v>3849</v>
      </c>
      <c r="O397" s="56">
        <v>0</v>
      </c>
      <c r="P397" s="57">
        <v>500</v>
      </c>
      <c r="Q397" s="58"/>
      <c r="R397" s="57">
        <v>500</v>
      </c>
      <c r="S397" s="57">
        <v>500</v>
      </c>
      <c r="T397" s="58"/>
      <c r="U397" s="57">
        <v>500</v>
      </c>
      <c r="V397" s="57">
        <v>500</v>
      </c>
      <c r="W397" s="58"/>
      <c r="X397" s="57">
        <v>500</v>
      </c>
      <c r="Y397" s="57">
        <v>0</v>
      </c>
      <c r="Z397" s="58"/>
      <c r="AA397" s="57">
        <v>0</v>
      </c>
      <c r="AB397" s="57">
        <v>3921500</v>
      </c>
      <c r="AC397" s="53" t="str">
        <f t="shared" si="4688"/>
        <v>Registro Valido</v>
      </c>
      <c r="AD397" s="57">
        <f t="shared" ref="AD397" si="4708">IF(OR(ISERROR(VLOOKUP(CONCATENATE("ALI_",$C397,"_SEG_",$I397,"_PROV_",$D397),Catalogo_Precios,AD$8,FALSE)),L397=0),0,VLOOKUP(CONCATENATE("ALI_",$C397,"_SEG_",$I397,"_PROV_",$D397),Catalogo_Precios,AD$8,FALSE))</f>
        <v>500</v>
      </c>
      <c r="AE397" s="57">
        <f t="shared" ref="AE397" si="4709">IF(OR(ISERROR(VLOOKUP(CONCATENATE("ALI_",$C397,"_SEG_",$I397,"_PROV_",$D397),Catalogo_Precios,AE$8,FALSE)),M397=0),0,VLOOKUP(CONCATENATE("ALI_",$C397,"_SEG_",$I397,"_PROV_",$D397),Catalogo_Precios,AE$8,FALSE))</f>
        <v>500</v>
      </c>
      <c r="AF397" s="57">
        <f t="shared" ref="AF397" si="4710">IF(OR(ISERROR(VLOOKUP(CONCATENATE("ALI_",$C397,"_SEG_",$I397,"_PROV_",$D397),Catalogo_Precios,AF$8,FALSE)),N397=0),0,VLOOKUP(CONCATENATE("ALI_",$C397,"_SEG_",$I397,"_PROV_",$D397),Catalogo_Precios,AF$8,FALSE))</f>
        <v>500</v>
      </c>
      <c r="AG397" s="57">
        <f t="shared" ref="AG397" si="4711">IF(OR(ISERROR(VLOOKUP(CONCATENATE("ALI_",$C397,"_SEG_",$I397,"_PROV_",$D397),Catalogo_Precios,AG$8,FALSE)),O397=0),0,VLOOKUP(CONCATENATE("ALI_",$C397,"_SEG_",$I397,"_PROV_",$D397),Catalogo_Precios,AG$8,FALSE))</f>
        <v>0</v>
      </c>
      <c r="AH397" s="57">
        <f t="shared" ref="AH397" si="4712">IF(OR(ISERROR(VLOOKUP(CONCATENATE("ALI_",$C397,"_SEG_",$I397,"_PROV_",$D397),Catalogo_Precios,AH$8,FALSE)),L397=0),0,VLOOKUP(CONCATENATE("ALI_",$C397,"_SEG_",$I397,"_PROV_",$D397),Catalogo_Precios,AH$8,FALSE))</f>
        <v>480</v>
      </c>
      <c r="AI397" s="57">
        <f t="shared" ref="AI397" si="4713">IF(OR(ISERROR(VLOOKUP(CONCATENATE("ALI_",$C397,"_SEG_",$I397,"_PROV_",$D397),Catalogo_Precios,AI$8,FALSE)),M397=0),0,VLOOKUP(CONCATENATE("ALI_",$C397,"_SEG_",$I397,"_PROV_",$D397),Catalogo_Precios,AI$8,FALSE))</f>
        <v>480</v>
      </c>
      <c r="AJ397" s="57">
        <f t="shared" ref="AJ397" si="4714">IF(OR(ISERROR(VLOOKUP(CONCATENATE("ALI_",$C397,"_SEG_",$I397,"_PROV_",$D397),Catalogo_Precios,AJ$8,FALSE)),N397=0),0,VLOOKUP(CONCATENATE("ALI_",$C397,"_SEG_",$I397,"_PROV_",$D397),Catalogo_Precios,AJ$8,FALSE))</f>
        <v>480</v>
      </c>
      <c r="AK397" s="57">
        <f t="shared" ref="AK397" si="4715">IF(OR(ISERROR(VLOOKUP(CONCATENATE("ALI_",$C397,"_SEG_",$I397,"_PROV_",$D397),Catalogo_Precios,AK$8,FALSE)),O397=0),0,VLOOKUP(CONCATENATE("ALI_",$C397,"_SEG_",$I397,"_PROV_",$D397),Catalogo_Precios,AK$8,FALSE))</f>
        <v>0</v>
      </c>
      <c r="AL397" s="53"/>
      <c r="AM397" s="59" t="str">
        <f t="shared" si="4697"/>
        <v>ALI_88_SEG_14</v>
      </c>
      <c r="AN397" s="59" t="str">
        <f t="shared" si="4698"/>
        <v>ALI_88_SEG_14_VAL_3921500</v>
      </c>
      <c r="AO397" s="60">
        <f t="shared" ref="AO397" si="4716">IF(OR(AB397="",AB397=0),0,COUNTIF(Codificacion,AM397))</f>
        <v>2</v>
      </c>
      <c r="AP397" s="61">
        <f t="array" ref="AP397">MIN(IF(Codificacion=AM397,Total_Cotizacion,""))</f>
        <v>3011712</v>
      </c>
      <c r="AQ397" s="62" t="b">
        <f t="shared" si="4700"/>
        <v>0</v>
      </c>
      <c r="AR397" s="51" t="str">
        <f t="shared" ref="AR397" si="4717">IF(COUNTIF(Codificacion2,CONCATENATE(AM397,"_VAL_",AB397))&gt;1,"Empate","")</f>
        <v/>
      </c>
      <c r="AS397" s="63" t="str">
        <f t="shared" si="4516"/>
        <v/>
      </c>
      <c r="AT397" s="59" t="str">
        <f t="shared" si="4702"/>
        <v>ALI_88_SEG_14_</v>
      </c>
      <c r="AU397" s="63">
        <f t="shared" ref="AU397" si="4718">IF(AND(COUNTIF(Codificacion3,AT397)&lt;AO397),1,COUNTIF(Codificacion3,AT397))</f>
        <v>1</v>
      </c>
      <c r="AV397" s="62" t="str">
        <f t="shared" si="4704"/>
        <v>No Seleccionada</v>
      </c>
      <c r="AW397" s="53"/>
      <c r="AX397" s="51" t="str">
        <f t="shared" si="4705"/>
        <v>ALI_88_SEG_14FALSO</v>
      </c>
      <c r="AY397" s="51">
        <f t="shared" si="4686"/>
        <v>1</v>
      </c>
      <c r="AZ397" s="64" t="b">
        <f t="shared" si="4706"/>
        <v>0</v>
      </c>
    </row>
    <row r="398" spans="1:52" x14ac:dyDescent="0.2">
      <c r="A398" s="50" t="b">
        <f t="shared" si="3881"/>
        <v>0</v>
      </c>
      <c r="B398" s="51" t="s">
        <v>91</v>
      </c>
      <c r="C398" s="52">
        <v>88</v>
      </c>
      <c r="D398" s="52">
        <f t="shared" ref="D398" si="4719">IF(ISERROR(VLOOKUP(E398,Proveedores,2,FALSE)),"",VLOOKUP(E398,Proveedores,2,FALSE))</f>
        <v>2027</v>
      </c>
      <c r="E398" s="53" t="s">
        <v>92</v>
      </c>
      <c r="F398" s="54">
        <v>221</v>
      </c>
      <c r="G398" s="53" t="s">
        <v>56</v>
      </c>
      <c r="H398" s="53" t="s">
        <v>93</v>
      </c>
      <c r="I398" s="52">
        <v>15</v>
      </c>
      <c r="J398" s="53" t="s">
        <v>58</v>
      </c>
      <c r="K398" s="55">
        <v>44835</v>
      </c>
      <c r="L398" s="56">
        <v>2003</v>
      </c>
      <c r="M398" s="56">
        <v>1769</v>
      </c>
      <c r="N398" s="56">
        <v>3640</v>
      </c>
      <c r="O398" s="56">
        <v>0</v>
      </c>
      <c r="P398" s="57">
        <v>500</v>
      </c>
      <c r="Q398" s="58"/>
      <c r="R398" s="57">
        <v>500</v>
      </c>
      <c r="S398" s="57">
        <v>500</v>
      </c>
      <c r="T398" s="58"/>
      <c r="U398" s="57">
        <v>500</v>
      </c>
      <c r="V398" s="57">
        <v>500</v>
      </c>
      <c r="W398" s="58"/>
      <c r="X398" s="57">
        <v>500</v>
      </c>
      <c r="Y398" s="57">
        <v>0</v>
      </c>
      <c r="Z398" s="58"/>
      <c r="AA398" s="57">
        <v>0</v>
      </c>
      <c r="AB398" s="57">
        <v>3706000</v>
      </c>
      <c r="AC398" s="53" t="str">
        <f t="shared" si="4688"/>
        <v>Registro Valido</v>
      </c>
      <c r="AD398" s="57">
        <f t="shared" ref="AD398" si="4720">IF(OR(ISERROR(VLOOKUP(CONCATENATE("ALI_",$C398,"_SEG_",$I398,"_PROV_",$D398),Catalogo_Precios,AD$8,FALSE)),L398=0),0,VLOOKUP(CONCATENATE("ALI_",$C398,"_SEG_",$I398,"_PROV_",$D398),Catalogo_Precios,AD$8,FALSE))</f>
        <v>500</v>
      </c>
      <c r="AE398" s="57">
        <f t="shared" ref="AE398" si="4721">IF(OR(ISERROR(VLOOKUP(CONCATENATE("ALI_",$C398,"_SEG_",$I398,"_PROV_",$D398),Catalogo_Precios,AE$8,FALSE)),M398=0),0,VLOOKUP(CONCATENATE("ALI_",$C398,"_SEG_",$I398,"_PROV_",$D398),Catalogo_Precios,AE$8,FALSE))</f>
        <v>500</v>
      </c>
      <c r="AF398" s="57">
        <f t="shared" ref="AF398" si="4722">IF(OR(ISERROR(VLOOKUP(CONCATENATE("ALI_",$C398,"_SEG_",$I398,"_PROV_",$D398),Catalogo_Precios,AF$8,FALSE)),N398=0),0,VLOOKUP(CONCATENATE("ALI_",$C398,"_SEG_",$I398,"_PROV_",$D398),Catalogo_Precios,AF$8,FALSE))</f>
        <v>500</v>
      </c>
      <c r="AG398" s="57">
        <f t="shared" ref="AG398" si="4723">IF(OR(ISERROR(VLOOKUP(CONCATENATE("ALI_",$C398,"_SEG_",$I398,"_PROV_",$D398),Catalogo_Precios,AG$8,FALSE)),O398=0),0,VLOOKUP(CONCATENATE("ALI_",$C398,"_SEG_",$I398,"_PROV_",$D398),Catalogo_Precios,AG$8,FALSE))</f>
        <v>0</v>
      </c>
      <c r="AH398" s="57">
        <f t="shared" ref="AH398" si="4724">IF(OR(ISERROR(VLOOKUP(CONCATENATE("ALI_",$C398,"_SEG_",$I398,"_PROV_",$D398),Catalogo_Precios,AH$8,FALSE)),L398=0),0,VLOOKUP(CONCATENATE("ALI_",$C398,"_SEG_",$I398,"_PROV_",$D398),Catalogo_Precios,AH$8,FALSE))</f>
        <v>480</v>
      </c>
      <c r="AI398" s="57">
        <f t="shared" ref="AI398" si="4725">IF(OR(ISERROR(VLOOKUP(CONCATENATE("ALI_",$C398,"_SEG_",$I398,"_PROV_",$D398),Catalogo_Precios,AI$8,FALSE)),M398=0),0,VLOOKUP(CONCATENATE("ALI_",$C398,"_SEG_",$I398,"_PROV_",$D398),Catalogo_Precios,AI$8,FALSE))</f>
        <v>480</v>
      </c>
      <c r="AJ398" s="57">
        <f t="shared" ref="AJ398" si="4726">IF(OR(ISERROR(VLOOKUP(CONCATENATE("ALI_",$C398,"_SEG_",$I398,"_PROV_",$D398),Catalogo_Precios,AJ$8,FALSE)),N398=0),0,VLOOKUP(CONCATENATE("ALI_",$C398,"_SEG_",$I398,"_PROV_",$D398),Catalogo_Precios,AJ$8,FALSE))</f>
        <v>480</v>
      </c>
      <c r="AK398" s="57">
        <f t="shared" ref="AK398" si="4727">IF(OR(ISERROR(VLOOKUP(CONCATENATE("ALI_",$C398,"_SEG_",$I398,"_PROV_",$D398),Catalogo_Precios,AK$8,FALSE)),O398=0),0,VLOOKUP(CONCATENATE("ALI_",$C398,"_SEG_",$I398,"_PROV_",$D398),Catalogo_Precios,AK$8,FALSE))</f>
        <v>0</v>
      </c>
      <c r="AL398" s="53"/>
      <c r="AM398" s="59" t="str">
        <f t="shared" si="4697"/>
        <v>ALI_88_SEG_15</v>
      </c>
      <c r="AN398" s="59" t="str">
        <f t="shared" si="4698"/>
        <v>ALI_88_SEG_15_VAL_3706000</v>
      </c>
      <c r="AO398" s="60">
        <f t="shared" ref="AO398" si="4728">IF(OR(AB398="",AB398=0),0,COUNTIF(Codificacion,AM398))</f>
        <v>2</v>
      </c>
      <c r="AP398" s="61">
        <f t="array" ref="AP398">MIN(IF(Codificacion=AM398,Total_Cotizacion,""))</f>
        <v>2846208</v>
      </c>
      <c r="AQ398" s="62" t="b">
        <f t="shared" si="4700"/>
        <v>0</v>
      </c>
      <c r="AR398" s="51" t="str">
        <f t="shared" ref="AR398" si="4729">IF(COUNTIF(Codificacion2,CONCATENATE(AM398,"_VAL_",AB398))&gt;1,"Empate","")</f>
        <v/>
      </c>
      <c r="AS398" s="63" t="str">
        <f t="shared" si="4516"/>
        <v/>
      </c>
      <c r="AT398" s="59" t="str">
        <f t="shared" si="4702"/>
        <v>ALI_88_SEG_15_</v>
      </c>
      <c r="AU398" s="63">
        <f t="shared" ref="AU398" si="4730">IF(AND(COUNTIF(Codificacion3,AT398)&lt;AO398),1,COUNTIF(Codificacion3,AT398))</f>
        <v>1</v>
      </c>
      <c r="AV398" s="62" t="str">
        <f t="shared" si="4704"/>
        <v>No Seleccionada</v>
      </c>
      <c r="AW398" s="53"/>
      <c r="AX398" s="51" t="str">
        <f t="shared" si="4705"/>
        <v>ALI_88_SEG_15FALSO</v>
      </c>
      <c r="AY398" s="51">
        <f t="shared" si="4686"/>
        <v>1</v>
      </c>
      <c r="AZ398" s="64" t="b">
        <f t="shared" si="4706"/>
        <v>0</v>
      </c>
    </row>
    <row r="399" spans="1:52" x14ac:dyDescent="0.2">
      <c r="A399" s="50" t="str">
        <f t="shared" si="3881"/>
        <v>ALI_89_SEG_1</v>
      </c>
      <c r="B399" s="51" t="s">
        <v>91</v>
      </c>
      <c r="C399" s="52">
        <v>89</v>
      </c>
      <c r="D399" s="52">
        <f t="shared" ref="D399" si="4731">IF(ISERROR(VLOOKUP(E399,Proveedores,2,FALSE)),"",VLOOKUP(E399,Proveedores,2,FALSE))</f>
        <v>2027</v>
      </c>
      <c r="E399" s="53" t="s">
        <v>92</v>
      </c>
      <c r="F399" s="54">
        <v>353</v>
      </c>
      <c r="G399" s="53" t="s">
        <v>56</v>
      </c>
      <c r="H399" s="53" t="s">
        <v>94</v>
      </c>
      <c r="I399" s="52">
        <v>1</v>
      </c>
      <c r="J399" s="53" t="s">
        <v>58</v>
      </c>
      <c r="K399" s="55">
        <v>44835</v>
      </c>
      <c r="L399" s="56">
        <v>9969</v>
      </c>
      <c r="M399" s="56">
        <v>12167</v>
      </c>
      <c r="N399" s="56">
        <v>6211</v>
      </c>
      <c r="O399" s="56">
        <v>332</v>
      </c>
      <c r="P399" s="57">
        <v>359</v>
      </c>
      <c r="Q399" s="58"/>
      <c r="R399" s="57">
        <v>359</v>
      </c>
      <c r="S399" s="57">
        <v>359</v>
      </c>
      <c r="T399" s="58"/>
      <c r="U399" s="57">
        <v>359</v>
      </c>
      <c r="V399" s="57">
        <v>359</v>
      </c>
      <c r="W399" s="58"/>
      <c r="X399" s="57">
        <v>359</v>
      </c>
      <c r="Y399" s="57">
        <v>359</v>
      </c>
      <c r="Z399" s="58"/>
      <c r="AA399" s="57">
        <v>359</v>
      </c>
      <c r="AB399" s="57">
        <v>10295761</v>
      </c>
      <c r="AC399" s="53" t="str">
        <f t="shared" si="4688"/>
        <v>Registro Valido</v>
      </c>
      <c r="AD399" s="57">
        <f t="shared" ref="AD399" si="4732">IF(OR(ISERROR(VLOOKUP(CONCATENATE("ALI_",$C399,"_SEG_",$I399,"_PROV_",$D399),Catalogo_Precios,AD$8,FALSE)),L399=0),0,VLOOKUP(CONCATENATE("ALI_",$C399,"_SEG_",$I399,"_PROV_",$D399),Catalogo_Precios,AD$8,FALSE))</f>
        <v>359</v>
      </c>
      <c r="AE399" s="57">
        <f t="shared" ref="AE399" si="4733">IF(OR(ISERROR(VLOOKUP(CONCATENATE("ALI_",$C399,"_SEG_",$I399,"_PROV_",$D399),Catalogo_Precios,AE$8,FALSE)),M399=0),0,VLOOKUP(CONCATENATE("ALI_",$C399,"_SEG_",$I399,"_PROV_",$D399),Catalogo_Precios,AE$8,FALSE))</f>
        <v>359</v>
      </c>
      <c r="AF399" s="57">
        <f t="shared" ref="AF399" si="4734">IF(OR(ISERROR(VLOOKUP(CONCATENATE("ALI_",$C399,"_SEG_",$I399,"_PROV_",$D399),Catalogo_Precios,AF$8,FALSE)),N399=0),0,VLOOKUP(CONCATENATE("ALI_",$C399,"_SEG_",$I399,"_PROV_",$D399),Catalogo_Precios,AF$8,FALSE))</f>
        <v>359</v>
      </c>
      <c r="AG399" s="57">
        <f t="shared" ref="AG399" si="4735">IF(OR(ISERROR(VLOOKUP(CONCATENATE("ALI_",$C399,"_SEG_",$I399,"_PROV_",$D399),Catalogo_Precios,AG$8,FALSE)),O399=0),0,VLOOKUP(CONCATENATE("ALI_",$C399,"_SEG_",$I399,"_PROV_",$D399),Catalogo_Precios,AG$8,FALSE))</f>
        <v>359</v>
      </c>
      <c r="AH399" s="57">
        <f t="shared" ref="AH399" si="4736">IF(OR(ISERROR(VLOOKUP(CONCATENATE("ALI_",$C399,"_SEG_",$I399,"_PROV_",$D399),Catalogo_Precios,AH$8,FALSE)),L399=0),0,VLOOKUP(CONCATENATE("ALI_",$C399,"_SEG_",$I399,"_PROV_",$D399),Catalogo_Precios,AH$8,FALSE))</f>
        <v>350</v>
      </c>
      <c r="AI399" s="57">
        <f t="shared" ref="AI399" si="4737">IF(OR(ISERROR(VLOOKUP(CONCATENATE("ALI_",$C399,"_SEG_",$I399,"_PROV_",$D399),Catalogo_Precios,AI$8,FALSE)),M399=0),0,VLOOKUP(CONCATENATE("ALI_",$C399,"_SEG_",$I399,"_PROV_",$D399),Catalogo_Precios,AI$8,FALSE))</f>
        <v>350</v>
      </c>
      <c r="AJ399" s="57">
        <f t="shared" ref="AJ399" si="4738">IF(OR(ISERROR(VLOOKUP(CONCATENATE("ALI_",$C399,"_SEG_",$I399,"_PROV_",$D399),Catalogo_Precios,AJ$8,FALSE)),N399=0),0,VLOOKUP(CONCATENATE("ALI_",$C399,"_SEG_",$I399,"_PROV_",$D399),Catalogo_Precios,AJ$8,FALSE))</f>
        <v>350</v>
      </c>
      <c r="AK399" s="57">
        <f t="shared" ref="AK399" si="4739">IF(OR(ISERROR(VLOOKUP(CONCATENATE("ALI_",$C399,"_SEG_",$I399,"_PROV_",$D399),Catalogo_Precios,AK$8,FALSE)),O399=0),0,VLOOKUP(CONCATENATE("ALI_",$C399,"_SEG_",$I399,"_PROV_",$D399),Catalogo_Precios,AK$8,FALSE))</f>
        <v>350</v>
      </c>
      <c r="AL399" s="53"/>
      <c r="AM399" s="59" t="str">
        <f t="shared" si="4697"/>
        <v>ALI_89_SEG_1</v>
      </c>
      <c r="AN399" s="59" t="str">
        <f t="shared" si="4698"/>
        <v>ALI_89_SEG_1_VAL_10295761</v>
      </c>
      <c r="AO399" s="60">
        <f t="shared" ref="AO399" si="4740">IF(OR(AB399="",AB399=0),0,COUNTIF(Codificacion,AM399))</f>
        <v>1</v>
      </c>
      <c r="AP399" s="61">
        <f t="array" ref="AP399">MIN(IF(Codificacion=AM399,Total_Cotizacion,""))</f>
        <v>10295761</v>
      </c>
      <c r="AQ399" s="62" t="b">
        <f t="shared" si="4700"/>
        <v>1</v>
      </c>
      <c r="AR399" s="51" t="str">
        <f t="shared" ref="AR399" si="4741">IF(COUNTIF(Codificacion2,CONCATENATE(AM399,"_VAL_",AB399))&gt;1,"Empate","")</f>
        <v/>
      </c>
      <c r="AS399" s="63" t="str">
        <f t="shared" si="4516"/>
        <v>X</v>
      </c>
      <c r="AT399" s="59" t="str">
        <f t="shared" si="4702"/>
        <v>ALI_89_SEG_1_X</v>
      </c>
      <c r="AU399" s="63">
        <f t="shared" ref="AU399" si="4742">IF(AND(COUNTIF(Codificacion3,AT399)&lt;AO399),1,COUNTIF(Codificacion3,AT399))</f>
        <v>1</v>
      </c>
      <c r="AV399" s="62" t="str">
        <f t="shared" si="4704"/>
        <v>Cotizacion Seleccionada</v>
      </c>
      <c r="AW399" s="53"/>
      <c r="AX399" s="51" t="str">
        <f t="shared" si="4705"/>
        <v>ALI_89_SEG_1VERDADERO</v>
      </c>
      <c r="AY399" s="51">
        <f t="shared" si="4686"/>
        <v>1</v>
      </c>
      <c r="AZ399" s="64" t="b">
        <f t="shared" si="4706"/>
        <v>1</v>
      </c>
    </row>
    <row r="400" spans="1:52" x14ac:dyDescent="0.2">
      <c r="A400" s="50" t="str">
        <f t="shared" si="3881"/>
        <v>ALI_89_SEG_2</v>
      </c>
      <c r="B400" s="51" t="s">
        <v>91</v>
      </c>
      <c r="C400" s="52">
        <v>89</v>
      </c>
      <c r="D400" s="52">
        <f t="shared" ref="D400" si="4743">IF(ISERROR(VLOOKUP(E400,Proveedores,2,FALSE)),"",VLOOKUP(E400,Proveedores,2,FALSE))</f>
        <v>2027</v>
      </c>
      <c r="E400" s="53" t="s">
        <v>92</v>
      </c>
      <c r="F400" s="54">
        <v>354</v>
      </c>
      <c r="G400" s="53" t="s">
        <v>56</v>
      </c>
      <c r="H400" s="53" t="s">
        <v>94</v>
      </c>
      <c r="I400" s="52">
        <v>2</v>
      </c>
      <c r="J400" s="53" t="s">
        <v>58</v>
      </c>
      <c r="K400" s="55">
        <v>44835</v>
      </c>
      <c r="L400" s="56">
        <v>10193</v>
      </c>
      <c r="M400" s="56">
        <v>12441</v>
      </c>
      <c r="N400" s="56">
        <v>6353</v>
      </c>
      <c r="O400" s="56">
        <v>339</v>
      </c>
      <c r="P400" s="57">
        <v>359</v>
      </c>
      <c r="Q400" s="58"/>
      <c r="R400" s="57">
        <v>359</v>
      </c>
      <c r="S400" s="57">
        <v>359</v>
      </c>
      <c r="T400" s="58"/>
      <c r="U400" s="57">
        <v>359</v>
      </c>
      <c r="V400" s="57">
        <v>359</v>
      </c>
      <c r="W400" s="58"/>
      <c r="X400" s="57">
        <v>359</v>
      </c>
      <c r="Y400" s="57">
        <v>359</v>
      </c>
      <c r="Z400" s="58"/>
      <c r="AA400" s="57">
        <v>359</v>
      </c>
      <c r="AB400" s="57">
        <v>10528034</v>
      </c>
      <c r="AC400" s="53" t="str">
        <f t="shared" si="4688"/>
        <v>Registro Valido</v>
      </c>
      <c r="AD400" s="57">
        <f t="shared" ref="AD400" si="4744">IF(OR(ISERROR(VLOOKUP(CONCATENATE("ALI_",$C400,"_SEG_",$I400,"_PROV_",$D400),Catalogo_Precios,AD$8,FALSE)),L400=0),0,VLOOKUP(CONCATENATE("ALI_",$C400,"_SEG_",$I400,"_PROV_",$D400),Catalogo_Precios,AD$8,FALSE))</f>
        <v>359</v>
      </c>
      <c r="AE400" s="57">
        <f t="shared" ref="AE400" si="4745">IF(OR(ISERROR(VLOOKUP(CONCATENATE("ALI_",$C400,"_SEG_",$I400,"_PROV_",$D400),Catalogo_Precios,AE$8,FALSE)),M400=0),0,VLOOKUP(CONCATENATE("ALI_",$C400,"_SEG_",$I400,"_PROV_",$D400),Catalogo_Precios,AE$8,FALSE))</f>
        <v>359</v>
      </c>
      <c r="AF400" s="57">
        <f t="shared" ref="AF400" si="4746">IF(OR(ISERROR(VLOOKUP(CONCATENATE("ALI_",$C400,"_SEG_",$I400,"_PROV_",$D400),Catalogo_Precios,AF$8,FALSE)),N400=0),0,VLOOKUP(CONCATENATE("ALI_",$C400,"_SEG_",$I400,"_PROV_",$D400),Catalogo_Precios,AF$8,FALSE))</f>
        <v>359</v>
      </c>
      <c r="AG400" s="57">
        <f t="shared" ref="AG400" si="4747">IF(OR(ISERROR(VLOOKUP(CONCATENATE("ALI_",$C400,"_SEG_",$I400,"_PROV_",$D400),Catalogo_Precios,AG$8,FALSE)),O400=0),0,VLOOKUP(CONCATENATE("ALI_",$C400,"_SEG_",$I400,"_PROV_",$D400),Catalogo_Precios,AG$8,FALSE))</f>
        <v>359</v>
      </c>
      <c r="AH400" s="57">
        <f t="shared" ref="AH400" si="4748">IF(OR(ISERROR(VLOOKUP(CONCATENATE("ALI_",$C400,"_SEG_",$I400,"_PROV_",$D400),Catalogo_Precios,AH$8,FALSE)),L400=0),0,VLOOKUP(CONCATENATE("ALI_",$C400,"_SEG_",$I400,"_PROV_",$D400),Catalogo_Precios,AH$8,FALSE))</f>
        <v>350</v>
      </c>
      <c r="AI400" s="57">
        <f t="shared" ref="AI400" si="4749">IF(OR(ISERROR(VLOOKUP(CONCATENATE("ALI_",$C400,"_SEG_",$I400,"_PROV_",$D400),Catalogo_Precios,AI$8,FALSE)),M400=0),0,VLOOKUP(CONCATENATE("ALI_",$C400,"_SEG_",$I400,"_PROV_",$D400),Catalogo_Precios,AI$8,FALSE))</f>
        <v>350</v>
      </c>
      <c r="AJ400" s="57">
        <f t="shared" ref="AJ400" si="4750">IF(OR(ISERROR(VLOOKUP(CONCATENATE("ALI_",$C400,"_SEG_",$I400,"_PROV_",$D400),Catalogo_Precios,AJ$8,FALSE)),N400=0),0,VLOOKUP(CONCATENATE("ALI_",$C400,"_SEG_",$I400,"_PROV_",$D400),Catalogo_Precios,AJ$8,FALSE))</f>
        <v>350</v>
      </c>
      <c r="AK400" s="57">
        <f t="shared" ref="AK400" si="4751">IF(OR(ISERROR(VLOOKUP(CONCATENATE("ALI_",$C400,"_SEG_",$I400,"_PROV_",$D400),Catalogo_Precios,AK$8,FALSE)),O400=0),0,VLOOKUP(CONCATENATE("ALI_",$C400,"_SEG_",$I400,"_PROV_",$D400),Catalogo_Precios,AK$8,FALSE))</f>
        <v>350</v>
      </c>
      <c r="AL400" s="53"/>
      <c r="AM400" s="59" t="str">
        <f t="shared" si="4697"/>
        <v>ALI_89_SEG_2</v>
      </c>
      <c r="AN400" s="59" t="str">
        <f t="shared" si="4698"/>
        <v>ALI_89_SEG_2_VAL_10528034</v>
      </c>
      <c r="AO400" s="60">
        <f t="shared" ref="AO400" si="4752">IF(OR(AB400="",AB400=0),0,COUNTIF(Codificacion,AM400))</f>
        <v>1</v>
      </c>
      <c r="AP400" s="61">
        <f t="array" ref="AP400">MIN(IF(Codificacion=AM400,Total_Cotizacion,""))</f>
        <v>10528034</v>
      </c>
      <c r="AQ400" s="62" t="b">
        <f t="shared" si="4700"/>
        <v>1</v>
      </c>
      <c r="AR400" s="51" t="str">
        <f t="shared" ref="AR400" si="4753">IF(COUNTIF(Codificacion2,CONCATENATE(AM400,"_VAL_",AB400))&gt;1,"Empate","")</f>
        <v/>
      </c>
      <c r="AS400" s="63" t="str">
        <f t="shared" si="4516"/>
        <v>X</v>
      </c>
      <c r="AT400" s="59" t="str">
        <f t="shared" si="4702"/>
        <v>ALI_89_SEG_2_X</v>
      </c>
      <c r="AU400" s="63">
        <f t="shared" ref="AU400" si="4754">IF(AND(COUNTIF(Codificacion3,AT400)&lt;AO400),1,COUNTIF(Codificacion3,AT400))</f>
        <v>1</v>
      </c>
      <c r="AV400" s="62" t="str">
        <f t="shared" si="4704"/>
        <v>Cotizacion Seleccionada</v>
      </c>
      <c r="AW400" s="53"/>
      <c r="AX400" s="51" t="str">
        <f t="shared" si="4705"/>
        <v>ALI_89_SEG_2VERDADERO</v>
      </c>
      <c r="AY400" s="51">
        <f t="shared" si="4686"/>
        <v>1</v>
      </c>
      <c r="AZ400" s="64" t="b">
        <f t="shared" si="4706"/>
        <v>1</v>
      </c>
    </row>
    <row r="401" spans="1:52" x14ac:dyDescent="0.2">
      <c r="A401" s="50" t="str">
        <f t="shared" si="3881"/>
        <v>ALI_89_SEG_3</v>
      </c>
      <c r="B401" s="51" t="s">
        <v>91</v>
      </c>
      <c r="C401" s="52">
        <v>89</v>
      </c>
      <c r="D401" s="52">
        <f t="shared" ref="D401" si="4755">IF(ISERROR(VLOOKUP(E401,Proveedores,2,FALSE)),"",VLOOKUP(E401,Proveedores,2,FALSE))</f>
        <v>2027</v>
      </c>
      <c r="E401" s="53" t="s">
        <v>92</v>
      </c>
      <c r="F401" s="54">
        <v>355</v>
      </c>
      <c r="G401" s="53" t="s">
        <v>56</v>
      </c>
      <c r="H401" s="53" t="s">
        <v>94</v>
      </c>
      <c r="I401" s="52">
        <v>3</v>
      </c>
      <c r="J401" s="53" t="s">
        <v>58</v>
      </c>
      <c r="K401" s="55">
        <v>44835</v>
      </c>
      <c r="L401" s="56">
        <v>10133</v>
      </c>
      <c r="M401" s="56">
        <v>12367</v>
      </c>
      <c r="N401" s="56">
        <v>6315</v>
      </c>
      <c r="O401" s="56">
        <v>337</v>
      </c>
      <c r="P401" s="57">
        <v>359</v>
      </c>
      <c r="Q401" s="58"/>
      <c r="R401" s="57">
        <v>359</v>
      </c>
      <c r="S401" s="57">
        <v>359</v>
      </c>
      <c r="T401" s="58"/>
      <c r="U401" s="57">
        <v>359</v>
      </c>
      <c r="V401" s="57">
        <v>359</v>
      </c>
      <c r="W401" s="58"/>
      <c r="X401" s="57">
        <v>359</v>
      </c>
      <c r="Y401" s="57">
        <v>359</v>
      </c>
      <c r="Z401" s="58"/>
      <c r="AA401" s="57">
        <v>359</v>
      </c>
      <c r="AB401" s="57">
        <v>10465568</v>
      </c>
      <c r="AC401" s="53" t="str">
        <f t="shared" si="4688"/>
        <v>Registro Valido</v>
      </c>
      <c r="AD401" s="57">
        <f t="shared" ref="AD401" si="4756">IF(OR(ISERROR(VLOOKUP(CONCATENATE("ALI_",$C401,"_SEG_",$I401,"_PROV_",$D401),Catalogo_Precios,AD$8,FALSE)),L401=0),0,VLOOKUP(CONCATENATE("ALI_",$C401,"_SEG_",$I401,"_PROV_",$D401),Catalogo_Precios,AD$8,FALSE))</f>
        <v>359</v>
      </c>
      <c r="AE401" s="57">
        <f t="shared" ref="AE401" si="4757">IF(OR(ISERROR(VLOOKUP(CONCATENATE("ALI_",$C401,"_SEG_",$I401,"_PROV_",$D401),Catalogo_Precios,AE$8,FALSE)),M401=0),0,VLOOKUP(CONCATENATE("ALI_",$C401,"_SEG_",$I401,"_PROV_",$D401),Catalogo_Precios,AE$8,FALSE))</f>
        <v>359</v>
      </c>
      <c r="AF401" s="57">
        <f t="shared" ref="AF401" si="4758">IF(OR(ISERROR(VLOOKUP(CONCATENATE("ALI_",$C401,"_SEG_",$I401,"_PROV_",$D401),Catalogo_Precios,AF$8,FALSE)),N401=0),0,VLOOKUP(CONCATENATE("ALI_",$C401,"_SEG_",$I401,"_PROV_",$D401),Catalogo_Precios,AF$8,FALSE))</f>
        <v>359</v>
      </c>
      <c r="AG401" s="57">
        <f t="shared" ref="AG401" si="4759">IF(OR(ISERROR(VLOOKUP(CONCATENATE("ALI_",$C401,"_SEG_",$I401,"_PROV_",$D401),Catalogo_Precios,AG$8,FALSE)),O401=0),0,VLOOKUP(CONCATENATE("ALI_",$C401,"_SEG_",$I401,"_PROV_",$D401),Catalogo_Precios,AG$8,FALSE))</f>
        <v>359</v>
      </c>
      <c r="AH401" s="57">
        <f t="shared" ref="AH401" si="4760">IF(OR(ISERROR(VLOOKUP(CONCATENATE("ALI_",$C401,"_SEG_",$I401,"_PROV_",$D401),Catalogo_Precios,AH$8,FALSE)),L401=0),0,VLOOKUP(CONCATENATE("ALI_",$C401,"_SEG_",$I401,"_PROV_",$D401),Catalogo_Precios,AH$8,FALSE))</f>
        <v>350</v>
      </c>
      <c r="AI401" s="57">
        <f t="shared" ref="AI401" si="4761">IF(OR(ISERROR(VLOOKUP(CONCATENATE("ALI_",$C401,"_SEG_",$I401,"_PROV_",$D401),Catalogo_Precios,AI$8,FALSE)),M401=0),0,VLOOKUP(CONCATENATE("ALI_",$C401,"_SEG_",$I401,"_PROV_",$D401),Catalogo_Precios,AI$8,FALSE))</f>
        <v>350</v>
      </c>
      <c r="AJ401" s="57">
        <f t="shared" ref="AJ401" si="4762">IF(OR(ISERROR(VLOOKUP(CONCATENATE("ALI_",$C401,"_SEG_",$I401,"_PROV_",$D401),Catalogo_Precios,AJ$8,FALSE)),N401=0),0,VLOOKUP(CONCATENATE("ALI_",$C401,"_SEG_",$I401,"_PROV_",$D401),Catalogo_Precios,AJ$8,FALSE))</f>
        <v>350</v>
      </c>
      <c r="AK401" s="57">
        <f t="shared" ref="AK401" si="4763">IF(OR(ISERROR(VLOOKUP(CONCATENATE("ALI_",$C401,"_SEG_",$I401,"_PROV_",$D401),Catalogo_Precios,AK$8,FALSE)),O401=0),0,VLOOKUP(CONCATENATE("ALI_",$C401,"_SEG_",$I401,"_PROV_",$D401),Catalogo_Precios,AK$8,FALSE))</f>
        <v>350</v>
      </c>
      <c r="AL401" s="53"/>
      <c r="AM401" s="59" t="str">
        <f t="shared" si="4697"/>
        <v>ALI_89_SEG_3</v>
      </c>
      <c r="AN401" s="59" t="str">
        <f t="shared" si="4698"/>
        <v>ALI_89_SEG_3_VAL_10465568</v>
      </c>
      <c r="AO401" s="60">
        <f t="shared" ref="AO401" si="4764">IF(OR(AB401="",AB401=0),0,COUNTIF(Codificacion,AM401))</f>
        <v>1</v>
      </c>
      <c r="AP401" s="61">
        <f t="array" ref="AP401">MIN(IF(Codificacion=AM401,Total_Cotizacion,""))</f>
        <v>10465568</v>
      </c>
      <c r="AQ401" s="62" t="b">
        <f t="shared" si="4700"/>
        <v>1</v>
      </c>
      <c r="AR401" s="51" t="str">
        <f t="shared" ref="AR401" si="4765">IF(COUNTIF(Codificacion2,CONCATENATE(AM401,"_VAL_",AB401))&gt;1,"Empate","")</f>
        <v/>
      </c>
      <c r="AS401" s="63" t="str">
        <f t="shared" si="4516"/>
        <v>X</v>
      </c>
      <c r="AT401" s="59" t="str">
        <f t="shared" si="4702"/>
        <v>ALI_89_SEG_3_X</v>
      </c>
      <c r="AU401" s="63">
        <f t="shared" ref="AU401" si="4766">IF(AND(COUNTIF(Codificacion3,AT401)&lt;AO401),1,COUNTIF(Codificacion3,AT401))</f>
        <v>1</v>
      </c>
      <c r="AV401" s="62" t="str">
        <f t="shared" si="4704"/>
        <v>Cotizacion Seleccionada</v>
      </c>
      <c r="AW401" s="53"/>
      <c r="AX401" s="51" t="str">
        <f t="shared" si="4705"/>
        <v>ALI_89_SEG_3VERDADERO</v>
      </c>
      <c r="AY401" s="51">
        <f t="shared" si="4686"/>
        <v>1</v>
      </c>
      <c r="AZ401" s="64" t="b">
        <f t="shared" si="4706"/>
        <v>1</v>
      </c>
    </row>
    <row r="402" spans="1:52" x14ac:dyDescent="0.2">
      <c r="A402" s="50" t="str">
        <f t="shared" si="3881"/>
        <v>ALI_89_SEG_4</v>
      </c>
      <c r="B402" s="51" t="s">
        <v>91</v>
      </c>
      <c r="C402" s="52">
        <v>89</v>
      </c>
      <c r="D402" s="52">
        <f t="shared" ref="D402" si="4767">IF(ISERROR(VLOOKUP(E402,Proveedores,2,FALSE)),"",VLOOKUP(E402,Proveedores,2,FALSE))</f>
        <v>2027</v>
      </c>
      <c r="E402" s="53" t="s">
        <v>92</v>
      </c>
      <c r="F402" s="54">
        <v>356</v>
      </c>
      <c r="G402" s="53" t="s">
        <v>56</v>
      </c>
      <c r="H402" s="53" t="s">
        <v>94</v>
      </c>
      <c r="I402" s="52">
        <v>4</v>
      </c>
      <c r="J402" s="53" t="s">
        <v>58</v>
      </c>
      <c r="K402" s="55">
        <v>44835</v>
      </c>
      <c r="L402" s="56">
        <v>10797</v>
      </c>
      <c r="M402" s="56">
        <v>13175</v>
      </c>
      <c r="N402" s="56">
        <v>6729</v>
      </c>
      <c r="O402" s="56">
        <v>359</v>
      </c>
      <c r="P402" s="57">
        <v>359</v>
      </c>
      <c r="Q402" s="58"/>
      <c r="R402" s="57">
        <v>359</v>
      </c>
      <c r="S402" s="57">
        <v>359</v>
      </c>
      <c r="T402" s="58"/>
      <c r="U402" s="57">
        <v>359</v>
      </c>
      <c r="V402" s="57">
        <v>359</v>
      </c>
      <c r="W402" s="58"/>
      <c r="X402" s="57">
        <v>359</v>
      </c>
      <c r="Y402" s="57">
        <v>359</v>
      </c>
      <c r="Z402" s="58"/>
      <c r="AA402" s="57">
        <v>359</v>
      </c>
      <c r="AB402" s="57">
        <v>11150540</v>
      </c>
      <c r="AC402" s="53" t="str">
        <f t="shared" si="4688"/>
        <v>Registro Valido</v>
      </c>
      <c r="AD402" s="57">
        <f t="shared" ref="AD402" si="4768">IF(OR(ISERROR(VLOOKUP(CONCATENATE("ALI_",$C402,"_SEG_",$I402,"_PROV_",$D402),Catalogo_Precios,AD$8,FALSE)),L402=0),0,VLOOKUP(CONCATENATE("ALI_",$C402,"_SEG_",$I402,"_PROV_",$D402),Catalogo_Precios,AD$8,FALSE))</f>
        <v>359</v>
      </c>
      <c r="AE402" s="57">
        <f t="shared" ref="AE402" si="4769">IF(OR(ISERROR(VLOOKUP(CONCATENATE("ALI_",$C402,"_SEG_",$I402,"_PROV_",$D402),Catalogo_Precios,AE$8,FALSE)),M402=0),0,VLOOKUP(CONCATENATE("ALI_",$C402,"_SEG_",$I402,"_PROV_",$D402),Catalogo_Precios,AE$8,FALSE))</f>
        <v>359</v>
      </c>
      <c r="AF402" s="57">
        <f t="shared" ref="AF402" si="4770">IF(OR(ISERROR(VLOOKUP(CONCATENATE("ALI_",$C402,"_SEG_",$I402,"_PROV_",$D402),Catalogo_Precios,AF$8,FALSE)),N402=0),0,VLOOKUP(CONCATENATE("ALI_",$C402,"_SEG_",$I402,"_PROV_",$D402),Catalogo_Precios,AF$8,FALSE))</f>
        <v>359</v>
      </c>
      <c r="AG402" s="57">
        <f t="shared" ref="AG402" si="4771">IF(OR(ISERROR(VLOOKUP(CONCATENATE("ALI_",$C402,"_SEG_",$I402,"_PROV_",$D402),Catalogo_Precios,AG$8,FALSE)),O402=0),0,VLOOKUP(CONCATENATE("ALI_",$C402,"_SEG_",$I402,"_PROV_",$D402),Catalogo_Precios,AG$8,FALSE))</f>
        <v>359</v>
      </c>
      <c r="AH402" s="57">
        <f t="shared" ref="AH402" si="4772">IF(OR(ISERROR(VLOOKUP(CONCATENATE("ALI_",$C402,"_SEG_",$I402,"_PROV_",$D402),Catalogo_Precios,AH$8,FALSE)),L402=0),0,VLOOKUP(CONCATENATE("ALI_",$C402,"_SEG_",$I402,"_PROV_",$D402),Catalogo_Precios,AH$8,FALSE))</f>
        <v>350</v>
      </c>
      <c r="AI402" s="57">
        <f t="shared" ref="AI402" si="4773">IF(OR(ISERROR(VLOOKUP(CONCATENATE("ALI_",$C402,"_SEG_",$I402,"_PROV_",$D402),Catalogo_Precios,AI$8,FALSE)),M402=0),0,VLOOKUP(CONCATENATE("ALI_",$C402,"_SEG_",$I402,"_PROV_",$D402),Catalogo_Precios,AI$8,FALSE))</f>
        <v>350</v>
      </c>
      <c r="AJ402" s="57">
        <f t="shared" ref="AJ402" si="4774">IF(OR(ISERROR(VLOOKUP(CONCATENATE("ALI_",$C402,"_SEG_",$I402,"_PROV_",$D402),Catalogo_Precios,AJ$8,FALSE)),N402=0),0,VLOOKUP(CONCATENATE("ALI_",$C402,"_SEG_",$I402,"_PROV_",$D402),Catalogo_Precios,AJ$8,FALSE))</f>
        <v>350</v>
      </c>
      <c r="AK402" s="57">
        <f t="shared" ref="AK402" si="4775">IF(OR(ISERROR(VLOOKUP(CONCATENATE("ALI_",$C402,"_SEG_",$I402,"_PROV_",$D402),Catalogo_Precios,AK$8,FALSE)),O402=0),0,VLOOKUP(CONCATENATE("ALI_",$C402,"_SEG_",$I402,"_PROV_",$D402),Catalogo_Precios,AK$8,FALSE))</f>
        <v>350</v>
      </c>
      <c r="AL402" s="53"/>
      <c r="AM402" s="59" t="str">
        <f t="shared" si="4697"/>
        <v>ALI_89_SEG_4</v>
      </c>
      <c r="AN402" s="59" t="str">
        <f t="shared" si="4698"/>
        <v>ALI_89_SEG_4_VAL_11150540</v>
      </c>
      <c r="AO402" s="60">
        <f t="shared" ref="AO402" si="4776">IF(OR(AB402="",AB402=0),0,COUNTIF(Codificacion,AM402))</f>
        <v>1</v>
      </c>
      <c r="AP402" s="61">
        <f t="array" ref="AP402">MIN(IF(Codificacion=AM402,Total_Cotizacion,""))</f>
        <v>11150540</v>
      </c>
      <c r="AQ402" s="62" t="b">
        <f t="shared" si="4700"/>
        <v>1</v>
      </c>
      <c r="AR402" s="51" t="str">
        <f t="shared" ref="AR402" si="4777">IF(COUNTIF(Codificacion2,CONCATENATE(AM402,"_VAL_",AB402))&gt;1,"Empate","")</f>
        <v/>
      </c>
      <c r="AS402" s="63" t="str">
        <f t="shared" si="4516"/>
        <v>X</v>
      </c>
      <c r="AT402" s="59" t="str">
        <f t="shared" si="4702"/>
        <v>ALI_89_SEG_4_X</v>
      </c>
      <c r="AU402" s="63">
        <f t="shared" ref="AU402" si="4778">IF(AND(COUNTIF(Codificacion3,AT402)&lt;AO402),1,COUNTIF(Codificacion3,AT402))</f>
        <v>1</v>
      </c>
      <c r="AV402" s="62" t="str">
        <f t="shared" si="4704"/>
        <v>Cotizacion Seleccionada</v>
      </c>
      <c r="AW402" s="53"/>
      <c r="AX402" s="51" t="str">
        <f t="shared" si="4705"/>
        <v>ALI_89_SEG_4VERDADERO</v>
      </c>
      <c r="AY402" s="51">
        <f t="shared" si="4686"/>
        <v>1</v>
      </c>
      <c r="AZ402" s="64" t="b">
        <f t="shared" si="4706"/>
        <v>1</v>
      </c>
    </row>
    <row r="403" spans="1:52" x14ac:dyDescent="0.2">
      <c r="A403" s="50" t="str">
        <f t="shared" si="3881"/>
        <v>ALI_89_SEG_5</v>
      </c>
      <c r="B403" s="51" t="s">
        <v>91</v>
      </c>
      <c r="C403" s="52">
        <v>89</v>
      </c>
      <c r="D403" s="52">
        <f t="shared" ref="D403" si="4779">IF(ISERROR(VLOOKUP(E403,Proveedores,2,FALSE)),"",VLOOKUP(E403,Proveedores,2,FALSE))</f>
        <v>2027</v>
      </c>
      <c r="E403" s="53" t="s">
        <v>92</v>
      </c>
      <c r="F403" s="54">
        <v>365</v>
      </c>
      <c r="G403" s="53" t="s">
        <v>56</v>
      </c>
      <c r="H403" s="53" t="s">
        <v>94</v>
      </c>
      <c r="I403" s="52">
        <v>5</v>
      </c>
      <c r="J403" s="53" t="s">
        <v>58</v>
      </c>
      <c r="K403" s="55">
        <v>44835</v>
      </c>
      <c r="L403" s="56">
        <v>10036</v>
      </c>
      <c r="M403" s="56">
        <v>12249</v>
      </c>
      <c r="N403" s="56">
        <v>6255</v>
      </c>
      <c r="O403" s="56">
        <v>334</v>
      </c>
      <c r="P403" s="57">
        <v>359</v>
      </c>
      <c r="Q403" s="58"/>
      <c r="R403" s="57">
        <v>359</v>
      </c>
      <c r="S403" s="57">
        <v>359</v>
      </c>
      <c r="T403" s="58"/>
      <c r="U403" s="57">
        <v>359</v>
      </c>
      <c r="V403" s="57">
        <v>359</v>
      </c>
      <c r="W403" s="58"/>
      <c r="X403" s="57">
        <v>359</v>
      </c>
      <c r="Y403" s="57">
        <v>359</v>
      </c>
      <c r="Z403" s="58"/>
      <c r="AA403" s="57">
        <v>359</v>
      </c>
      <c r="AB403" s="57">
        <v>10365766</v>
      </c>
      <c r="AC403" s="53" t="str">
        <f t="shared" si="4688"/>
        <v>Registro Valido</v>
      </c>
      <c r="AD403" s="57">
        <f t="shared" ref="AD403" si="4780">IF(OR(ISERROR(VLOOKUP(CONCATENATE("ALI_",$C403,"_SEG_",$I403,"_PROV_",$D403),Catalogo_Precios,AD$8,FALSE)),L403=0),0,VLOOKUP(CONCATENATE("ALI_",$C403,"_SEG_",$I403,"_PROV_",$D403),Catalogo_Precios,AD$8,FALSE))</f>
        <v>359</v>
      </c>
      <c r="AE403" s="57">
        <f t="shared" ref="AE403" si="4781">IF(OR(ISERROR(VLOOKUP(CONCATENATE("ALI_",$C403,"_SEG_",$I403,"_PROV_",$D403),Catalogo_Precios,AE$8,FALSE)),M403=0),0,VLOOKUP(CONCATENATE("ALI_",$C403,"_SEG_",$I403,"_PROV_",$D403),Catalogo_Precios,AE$8,FALSE))</f>
        <v>359</v>
      </c>
      <c r="AF403" s="57">
        <f t="shared" ref="AF403" si="4782">IF(OR(ISERROR(VLOOKUP(CONCATENATE("ALI_",$C403,"_SEG_",$I403,"_PROV_",$D403),Catalogo_Precios,AF$8,FALSE)),N403=0),0,VLOOKUP(CONCATENATE("ALI_",$C403,"_SEG_",$I403,"_PROV_",$D403),Catalogo_Precios,AF$8,FALSE))</f>
        <v>359</v>
      </c>
      <c r="AG403" s="57">
        <f t="shared" ref="AG403" si="4783">IF(OR(ISERROR(VLOOKUP(CONCATENATE("ALI_",$C403,"_SEG_",$I403,"_PROV_",$D403),Catalogo_Precios,AG$8,FALSE)),O403=0),0,VLOOKUP(CONCATENATE("ALI_",$C403,"_SEG_",$I403,"_PROV_",$D403),Catalogo_Precios,AG$8,FALSE))</f>
        <v>359</v>
      </c>
      <c r="AH403" s="57">
        <f t="shared" ref="AH403" si="4784">IF(OR(ISERROR(VLOOKUP(CONCATENATE("ALI_",$C403,"_SEG_",$I403,"_PROV_",$D403),Catalogo_Precios,AH$8,FALSE)),L403=0),0,VLOOKUP(CONCATENATE("ALI_",$C403,"_SEG_",$I403,"_PROV_",$D403),Catalogo_Precios,AH$8,FALSE))</f>
        <v>350</v>
      </c>
      <c r="AI403" s="57">
        <f t="shared" ref="AI403" si="4785">IF(OR(ISERROR(VLOOKUP(CONCATENATE("ALI_",$C403,"_SEG_",$I403,"_PROV_",$D403),Catalogo_Precios,AI$8,FALSE)),M403=0),0,VLOOKUP(CONCATENATE("ALI_",$C403,"_SEG_",$I403,"_PROV_",$D403),Catalogo_Precios,AI$8,FALSE))</f>
        <v>350</v>
      </c>
      <c r="AJ403" s="57">
        <f t="shared" ref="AJ403" si="4786">IF(OR(ISERROR(VLOOKUP(CONCATENATE("ALI_",$C403,"_SEG_",$I403,"_PROV_",$D403),Catalogo_Precios,AJ$8,FALSE)),N403=0),0,VLOOKUP(CONCATENATE("ALI_",$C403,"_SEG_",$I403,"_PROV_",$D403),Catalogo_Precios,AJ$8,FALSE))</f>
        <v>350</v>
      </c>
      <c r="AK403" s="57">
        <f t="shared" ref="AK403" si="4787">IF(OR(ISERROR(VLOOKUP(CONCATENATE("ALI_",$C403,"_SEG_",$I403,"_PROV_",$D403),Catalogo_Precios,AK$8,FALSE)),O403=0),0,VLOOKUP(CONCATENATE("ALI_",$C403,"_SEG_",$I403,"_PROV_",$D403),Catalogo_Precios,AK$8,FALSE))</f>
        <v>350</v>
      </c>
      <c r="AL403" s="53"/>
      <c r="AM403" s="59" t="str">
        <f t="shared" si="4697"/>
        <v>ALI_89_SEG_5</v>
      </c>
      <c r="AN403" s="59" t="str">
        <f t="shared" si="4698"/>
        <v>ALI_89_SEG_5_VAL_10365766</v>
      </c>
      <c r="AO403" s="60">
        <f t="shared" ref="AO403" si="4788">IF(OR(AB403="",AB403=0),0,COUNTIF(Codificacion,AM403))</f>
        <v>1</v>
      </c>
      <c r="AP403" s="61">
        <f t="array" ref="AP403">MIN(IF(Codificacion=AM403,Total_Cotizacion,""))</f>
        <v>10365766</v>
      </c>
      <c r="AQ403" s="62" t="b">
        <f t="shared" si="4700"/>
        <v>1</v>
      </c>
      <c r="AR403" s="51" t="str">
        <f t="shared" ref="AR403" si="4789">IF(COUNTIF(Codificacion2,CONCATENATE(AM403,"_VAL_",AB403))&gt;1,"Empate","")</f>
        <v/>
      </c>
      <c r="AS403" s="63" t="str">
        <f t="shared" si="4516"/>
        <v>X</v>
      </c>
      <c r="AT403" s="59" t="str">
        <f t="shared" si="4702"/>
        <v>ALI_89_SEG_5_X</v>
      </c>
      <c r="AU403" s="63">
        <f t="shared" ref="AU403" si="4790">IF(AND(COUNTIF(Codificacion3,AT403)&lt;AO403),1,COUNTIF(Codificacion3,AT403))</f>
        <v>1</v>
      </c>
      <c r="AV403" s="62" t="str">
        <f t="shared" si="4704"/>
        <v>Cotizacion Seleccionada</v>
      </c>
      <c r="AW403" s="53"/>
      <c r="AX403" s="51" t="str">
        <f t="shared" si="4705"/>
        <v>ALI_89_SEG_5VERDADERO</v>
      </c>
      <c r="AY403" s="51">
        <f t="shared" si="4686"/>
        <v>1</v>
      </c>
      <c r="AZ403" s="64" t="b">
        <f t="shared" si="4706"/>
        <v>1</v>
      </c>
    </row>
    <row r="404" spans="1:52" x14ac:dyDescent="0.2">
      <c r="A404" s="50" t="str">
        <f t="shared" si="3881"/>
        <v>ALI_89_SEG_6</v>
      </c>
      <c r="B404" s="51" t="s">
        <v>91</v>
      </c>
      <c r="C404" s="52">
        <v>89</v>
      </c>
      <c r="D404" s="52">
        <f t="shared" ref="D404" si="4791">IF(ISERROR(VLOOKUP(E404,Proveedores,2,FALSE)),"",VLOOKUP(E404,Proveedores,2,FALSE))</f>
        <v>2027</v>
      </c>
      <c r="E404" s="53" t="s">
        <v>92</v>
      </c>
      <c r="F404" s="54">
        <v>366</v>
      </c>
      <c r="G404" s="53" t="s">
        <v>56</v>
      </c>
      <c r="H404" s="53" t="s">
        <v>94</v>
      </c>
      <c r="I404" s="52">
        <v>6</v>
      </c>
      <c r="J404" s="53" t="s">
        <v>58</v>
      </c>
      <c r="K404" s="55">
        <v>44835</v>
      </c>
      <c r="L404" s="56">
        <v>10863</v>
      </c>
      <c r="M404" s="56">
        <v>13259</v>
      </c>
      <c r="N404" s="56">
        <v>6769</v>
      </c>
      <c r="O404" s="56">
        <v>362</v>
      </c>
      <c r="P404" s="57">
        <v>359</v>
      </c>
      <c r="Q404" s="58"/>
      <c r="R404" s="57">
        <v>359</v>
      </c>
      <c r="S404" s="57">
        <v>359</v>
      </c>
      <c r="T404" s="58"/>
      <c r="U404" s="57">
        <v>359</v>
      </c>
      <c r="V404" s="57">
        <v>359</v>
      </c>
      <c r="W404" s="58"/>
      <c r="X404" s="57">
        <v>359</v>
      </c>
      <c r="Y404" s="57">
        <v>359</v>
      </c>
      <c r="Z404" s="58"/>
      <c r="AA404" s="57">
        <v>359</v>
      </c>
      <c r="AB404" s="57">
        <v>11219827</v>
      </c>
      <c r="AC404" s="53" t="str">
        <f t="shared" si="4688"/>
        <v>Registro Valido</v>
      </c>
      <c r="AD404" s="57">
        <f t="shared" ref="AD404" si="4792">IF(OR(ISERROR(VLOOKUP(CONCATENATE("ALI_",$C404,"_SEG_",$I404,"_PROV_",$D404),Catalogo_Precios,AD$8,FALSE)),L404=0),0,VLOOKUP(CONCATENATE("ALI_",$C404,"_SEG_",$I404,"_PROV_",$D404),Catalogo_Precios,AD$8,FALSE))</f>
        <v>359</v>
      </c>
      <c r="AE404" s="57">
        <f t="shared" ref="AE404" si="4793">IF(OR(ISERROR(VLOOKUP(CONCATENATE("ALI_",$C404,"_SEG_",$I404,"_PROV_",$D404),Catalogo_Precios,AE$8,FALSE)),M404=0),0,VLOOKUP(CONCATENATE("ALI_",$C404,"_SEG_",$I404,"_PROV_",$D404),Catalogo_Precios,AE$8,FALSE))</f>
        <v>359</v>
      </c>
      <c r="AF404" s="57">
        <f t="shared" ref="AF404" si="4794">IF(OR(ISERROR(VLOOKUP(CONCATENATE("ALI_",$C404,"_SEG_",$I404,"_PROV_",$D404),Catalogo_Precios,AF$8,FALSE)),N404=0),0,VLOOKUP(CONCATENATE("ALI_",$C404,"_SEG_",$I404,"_PROV_",$D404),Catalogo_Precios,AF$8,FALSE))</f>
        <v>359</v>
      </c>
      <c r="AG404" s="57">
        <f t="shared" ref="AG404" si="4795">IF(OR(ISERROR(VLOOKUP(CONCATENATE("ALI_",$C404,"_SEG_",$I404,"_PROV_",$D404),Catalogo_Precios,AG$8,FALSE)),O404=0),0,VLOOKUP(CONCATENATE("ALI_",$C404,"_SEG_",$I404,"_PROV_",$D404),Catalogo_Precios,AG$8,FALSE))</f>
        <v>359</v>
      </c>
      <c r="AH404" s="57">
        <f t="shared" ref="AH404" si="4796">IF(OR(ISERROR(VLOOKUP(CONCATENATE("ALI_",$C404,"_SEG_",$I404,"_PROV_",$D404),Catalogo_Precios,AH$8,FALSE)),L404=0),0,VLOOKUP(CONCATENATE("ALI_",$C404,"_SEG_",$I404,"_PROV_",$D404),Catalogo_Precios,AH$8,FALSE))</f>
        <v>350</v>
      </c>
      <c r="AI404" s="57">
        <f t="shared" ref="AI404" si="4797">IF(OR(ISERROR(VLOOKUP(CONCATENATE("ALI_",$C404,"_SEG_",$I404,"_PROV_",$D404),Catalogo_Precios,AI$8,FALSE)),M404=0),0,VLOOKUP(CONCATENATE("ALI_",$C404,"_SEG_",$I404,"_PROV_",$D404),Catalogo_Precios,AI$8,FALSE))</f>
        <v>350</v>
      </c>
      <c r="AJ404" s="57">
        <f t="shared" ref="AJ404" si="4798">IF(OR(ISERROR(VLOOKUP(CONCATENATE("ALI_",$C404,"_SEG_",$I404,"_PROV_",$D404),Catalogo_Precios,AJ$8,FALSE)),N404=0),0,VLOOKUP(CONCATENATE("ALI_",$C404,"_SEG_",$I404,"_PROV_",$D404),Catalogo_Precios,AJ$8,FALSE))</f>
        <v>350</v>
      </c>
      <c r="AK404" s="57">
        <f t="shared" ref="AK404" si="4799">IF(OR(ISERROR(VLOOKUP(CONCATENATE("ALI_",$C404,"_SEG_",$I404,"_PROV_",$D404),Catalogo_Precios,AK$8,FALSE)),O404=0),0,VLOOKUP(CONCATENATE("ALI_",$C404,"_SEG_",$I404,"_PROV_",$D404),Catalogo_Precios,AK$8,FALSE))</f>
        <v>350</v>
      </c>
      <c r="AL404" s="53"/>
      <c r="AM404" s="59" t="str">
        <f t="shared" si="4697"/>
        <v>ALI_89_SEG_6</v>
      </c>
      <c r="AN404" s="59" t="str">
        <f t="shared" si="4698"/>
        <v>ALI_89_SEG_6_VAL_11219827</v>
      </c>
      <c r="AO404" s="60">
        <f t="shared" ref="AO404" si="4800">IF(OR(AB404="",AB404=0),0,COUNTIF(Codificacion,AM404))</f>
        <v>1</v>
      </c>
      <c r="AP404" s="61">
        <f t="array" ref="AP404">MIN(IF(Codificacion=AM404,Total_Cotizacion,""))</f>
        <v>11219827</v>
      </c>
      <c r="AQ404" s="62" t="b">
        <f t="shared" si="4700"/>
        <v>1</v>
      </c>
      <c r="AR404" s="51" t="str">
        <f t="shared" ref="AR404" si="4801">IF(COUNTIF(Codificacion2,CONCATENATE(AM404,"_VAL_",AB404))&gt;1,"Empate","")</f>
        <v/>
      </c>
      <c r="AS404" s="63" t="str">
        <f t="shared" si="4516"/>
        <v>X</v>
      </c>
      <c r="AT404" s="59" t="str">
        <f t="shared" si="4702"/>
        <v>ALI_89_SEG_6_X</v>
      </c>
      <c r="AU404" s="63">
        <f t="shared" ref="AU404" si="4802">IF(AND(COUNTIF(Codificacion3,AT404)&lt;AO404),1,COUNTIF(Codificacion3,AT404))</f>
        <v>1</v>
      </c>
      <c r="AV404" s="62" t="str">
        <f t="shared" si="4704"/>
        <v>Cotizacion Seleccionada</v>
      </c>
      <c r="AW404" s="53"/>
      <c r="AX404" s="51" t="str">
        <f t="shared" si="4705"/>
        <v>ALI_89_SEG_6VERDADERO</v>
      </c>
      <c r="AY404" s="51">
        <f t="shared" si="4686"/>
        <v>1</v>
      </c>
      <c r="AZ404" s="64" t="b">
        <f t="shared" si="4706"/>
        <v>1</v>
      </c>
    </row>
    <row r="405" spans="1:52" x14ac:dyDescent="0.2">
      <c r="A405" s="50" t="str">
        <f t="shared" si="3881"/>
        <v>ALI_89_SEG_7</v>
      </c>
      <c r="B405" s="51" t="s">
        <v>91</v>
      </c>
      <c r="C405" s="52">
        <v>89</v>
      </c>
      <c r="D405" s="52">
        <f t="shared" ref="D405" si="4803">IF(ISERROR(VLOOKUP(E405,Proveedores,2,FALSE)),"",VLOOKUP(E405,Proveedores,2,FALSE))</f>
        <v>2027</v>
      </c>
      <c r="E405" s="53" t="s">
        <v>92</v>
      </c>
      <c r="F405" s="54">
        <v>367</v>
      </c>
      <c r="G405" s="53" t="s">
        <v>56</v>
      </c>
      <c r="H405" s="53" t="s">
        <v>94</v>
      </c>
      <c r="I405" s="52">
        <v>7</v>
      </c>
      <c r="J405" s="53" t="s">
        <v>58</v>
      </c>
      <c r="K405" s="55">
        <v>44835</v>
      </c>
      <c r="L405" s="56">
        <v>11093</v>
      </c>
      <c r="M405" s="56">
        <v>13540</v>
      </c>
      <c r="N405" s="56">
        <v>6912</v>
      </c>
      <c r="O405" s="56">
        <v>369</v>
      </c>
      <c r="P405" s="57">
        <v>359</v>
      </c>
      <c r="Q405" s="58"/>
      <c r="R405" s="57">
        <v>359</v>
      </c>
      <c r="S405" s="57">
        <v>359</v>
      </c>
      <c r="T405" s="58"/>
      <c r="U405" s="57">
        <v>359</v>
      </c>
      <c r="V405" s="57">
        <v>359</v>
      </c>
      <c r="W405" s="58"/>
      <c r="X405" s="57">
        <v>359</v>
      </c>
      <c r="Y405" s="57">
        <v>359</v>
      </c>
      <c r="Z405" s="58"/>
      <c r="AA405" s="57">
        <v>359</v>
      </c>
      <c r="AB405" s="57">
        <v>11457126</v>
      </c>
      <c r="AC405" s="53" t="str">
        <f t="shared" si="4688"/>
        <v>Registro Valido</v>
      </c>
      <c r="AD405" s="57">
        <f t="shared" ref="AD405" si="4804">IF(OR(ISERROR(VLOOKUP(CONCATENATE("ALI_",$C405,"_SEG_",$I405,"_PROV_",$D405),Catalogo_Precios,AD$8,FALSE)),L405=0),0,VLOOKUP(CONCATENATE("ALI_",$C405,"_SEG_",$I405,"_PROV_",$D405),Catalogo_Precios,AD$8,FALSE))</f>
        <v>359</v>
      </c>
      <c r="AE405" s="57">
        <f t="shared" ref="AE405" si="4805">IF(OR(ISERROR(VLOOKUP(CONCATENATE("ALI_",$C405,"_SEG_",$I405,"_PROV_",$D405),Catalogo_Precios,AE$8,FALSE)),M405=0),0,VLOOKUP(CONCATENATE("ALI_",$C405,"_SEG_",$I405,"_PROV_",$D405),Catalogo_Precios,AE$8,FALSE))</f>
        <v>359</v>
      </c>
      <c r="AF405" s="57">
        <f t="shared" ref="AF405" si="4806">IF(OR(ISERROR(VLOOKUP(CONCATENATE("ALI_",$C405,"_SEG_",$I405,"_PROV_",$D405),Catalogo_Precios,AF$8,FALSE)),N405=0),0,VLOOKUP(CONCATENATE("ALI_",$C405,"_SEG_",$I405,"_PROV_",$D405),Catalogo_Precios,AF$8,FALSE))</f>
        <v>359</v>
      </c>
      <c r="AG405" s="57">
        <f t="shared" ref="AG405" si="4807">IF(OR(ISERROR(VLOOKUP(CONCATENATE("ALI_",$C405,"_SEG_",$I405,"_PROV_",$D405),Catalogo_Precios,AG$8,FALSE)),O405=0),0,VLOOKUP(CONCATENATE("ALI_",$C405,"_SEG_",$I405,"_PROV_",$D405),Catalogo_Precios,AG$8,FALSE))</f>
        <v>359</v>
      </c>
      <c r="AH405" s="57">
        <f t="shared" ref="AH405" si="4808">IF(OR(ISERROR(VLOOKUP(CONCATENATE("ALI_",$C405,"_SEG_",$I405,"_PROV_",$D405),Catalogo_Precios,AH$8,FALSE)),L405=0),0,VLOOKUP(CONCATENATE("ALI_",$C405,"_SEG_",$I405,"_PROV_",$D405),Catalogo_Precios,AH$8,FALSE))</f>
        <v>350</v>
      </c>
      <c r="AI405" s="57">
        <f t="shared" ref="AI405" si="4809">IF(OR(ISERROR(VLOOKUP(CONCATENATE("ALI_",$C405,"_SEG_",$I405,"_PROV_",$D405),Catalogo_Precios,AI$8,FALSE)),M405=0),0,VLOOKUP(CONCATENATE("ALI_",$C405,"_SEG_",$I405,"_PROV_",$D405),Catalogo_Precios,AI$8,FALSE))</f>
        <v>350</v>
      </c>
      <c r="AJ405" s="57">
        <f t="shared" ref="AJ405" si="4810">IF(OR(ISERROR(VLOOKUP(CONCATENATE("ALI_",$C405,"_SEG_",$I405,"_PROV_",$D405),Catalogo_Precios,AJ$8,FALSE)),N405=0),0,VLOOKUP(CONCATENATE("ALI_",$C405,"_SEG_",$I405,"_PROV_",$D405),Catalogo_Precios,AJ$8,FALSE))</f>
        <v>350</v>
      </c>
      <c r="AK405" s="57">
        <f t="shared" ref="AK405" si="4811">IF(OR(ISERROR(VLOOKUP(CONCATENATE("ALI_",$C405,"_SEG_",$I405,"_PROV_",$D405),Catalogo_Precios,AK$8,FALSE)),O405=0),0,VLOOKUP(CONCATENATE("ALI_",$C405,"_SEG_",$I405,"_PROV_",$D405),Catalogo_Precios,AK$8,FALSE))</f>
        <v>350</v>
      </c>
      <c r="AL405" s="53"/>
      <c r="AM405" s="59" t="str">
        <f t="shared" si="4697"/>
        <v>ALI_89_SEG_7</v>
      </c>
      <c r="AN405" s="59" t="str">
        <f t="shared" si="4698"/>
        <v>ALI_89_SEG_7_VAL_11457126</v>
      </c>
      <c r="AO405" s="60">
        <f t="shared" ref="AO405" si="4812">IF(OR(AB405="",AB405=0),0,COUNTIF(Codificacion,AM405))</f>
        <v>1</v>
      </c>
      <c r="AP405" s="61">
        <f t="array" ref="AP405">MIN(IF(Codificacion=AM405,Total_Cotizacion,""))</f>
        <v>11457126</v>
      </c>
      <c r="AQ405" s="62" t="b">
        <f t="shared" si="4700"/>
        <v>1</v>
      </c>
      <c r="AR405" s="51" t="str">
        <f t="shared" ref="AR405" si="4813">IF(COUNTIF(Codificacion2,CONCATENATE(AM405,"_VAL_",AB405))&gt;1,"Empate","")</f>
        <v/>
      </c>
      <c r="AS405" s="63" t="str">
        <f t="shared" si="4516"/>
        <v>X</v>
      </c>
      <c r="AT405" s="59" t="str">
        <f t="shared" si="4702"/>
        <v>ALI_89_SEG_7_X</v>
      </c>
      <c r="AU405" s="63">
        <f t="shared" ref="AU405" si="4814">IF(AND(COUNTIF(Codificacion3,AT405)&lt;AO405),1,COUNTIF(Codificacion3,AT405))</f>
        <v>1</v>
      </c>
      <c r="AV405" s="62" t="str">
        <f t="shared" si="4704"/>
        <v>Cotizacion Seleccionada</v>
      </c>
      <c r="AW405" s="53"/>
      <c r="AX405" s="51" t="str">
        <f t="shared" si="4705"/>
        <v>ALI_89_SEG_7VERDADERO</v>
      </c>
      <c r="AY405" s="51">
        <f t="shared" si="4686"/>
        <v>1</v>
      </c>
      <c r="AZ405" s="64" t="b">
        <f t="shared" si="4706"/>
        <v>1</v>
      </c>
    </row>
    <row r="406" spans="1:52" x14ac:dyDescent="0.2">
      <c r="A406" s="50" t="str">
        <f t="shared" si="3881"/>
        <v>ALI_89_SEG_8</v>
      </c>
      <c r="B406" s="51" t="s">
        <v>91</v>
      </c>
      <c r="C406" s="52">
        <v>89</v>
      </c>
      <c r="D406" s="52">
        <f t="shared" ref="D406" si="4815">IF(ISERROR(VLOOKUP(E406,Proveedores,2,FALSE)),"",VLOOKUP(E406,Proveedores,2,FALSE))</f>
        <v>2027</v>
      </c>
      <c r="E406" s="53" t="s">
        <v>92</v>
      </c>
      <c r="F406" s="54">
        <v>368</v>
      </c>
      <c r="G406" s="53" t="s">
        <v>56</v>
      </c>
      <c r="H406" s="53" t="s">
        <v>94</v>
      </c>
      <c r="I406" s="52">
        <v>8</v>
      </c>
      <c r="J406" s="53" t="s">
        <v>58</v>
      </c>
      <c r="K406" s="55">
        <v>44835</v>
      </c>
      <c r="L406" s="56">
        <v>10706</v>
      </c>
      <c r="M406" s="56">
        <v>13067</v>
      </c>
      <c r="N406" s="56">
        <v>6672</v>
      </c>
      <c r="O406" s="56">
        <v>356</v>
      </c>
      <c r="P406" s="57">
        <v>359</v>
      </c>
      <c r="Q406" s="58"/>
      <c r="R406" s="57">
        <v>359</v>
      </c>
      <c r="S406" s="57">
        <v>359</v>
      </c>
      <c r="T406" s="58"/>
      <c r="U406" s="57">
        <v>359</v>
      </c>
      <c r="V406" s="57">
        <v>359</v>
      </c>
      <c r="W406" s="58"/>
      <c r="X406" s="57">
        <v>359</v>
      </c>
      <c r="Y406" s="57">
        <v>359</v>
      </c>
      <c r="Z406" s="58"/>
      <c r="AA406" s="57">
        <v>359</v>
      </c>
      <c r="AB406" s="57">
        <v>11057559</v>
      </c>
      <c r="AC406" s="53" t="str">
        <f t="shared" si="4688"/>
        <v>Registro Valido</v>
      </c>
      <c r="AD406" s="57">
        <f t="shared" ref="AD406" si="4816">IF(OR(ISERROR(VLOOKUP(CONCATENATE("ALI_",$C406,"_SEG_",$I406,"_PROV_",$D406),Catalogo_Precios,AD$8,FALSE)),L406=0),0,VLOOKUP(CONCATENATE("ALI_",$C406,"_SEG_",$I406,"_PROV_",$D406),Catalogo_Precios,AD$8,FALSE))</f>
        <v>359</v>
      </c>
      <c r="AE406" s="57">
        <f t="shared" ref="AE406" si="4817">IF(OR(ISERROR(VLOOKUP(CONCATENATE("ALI_",$C406,"_SEG_",$I406,"_PROV_",$D406),Catalogo_Precios,AE$8,FALSE)),M406=0),0,VLOOKUP(CONCATENATE("ALI_",$C406,"_SEG_",$I406,"_PROV_",$D406),Catalogo_Precios,AE$8,FALSE))</f>
        <v>359</v>
      </c>
      <c r="AF406" s="57">
        <f t="shared" ref="AF406" si="4818">IF(OR(ISERROR(VLOOKUP(CONCATENATE("ALI_",$C406,"_SEG_",$I406,"_PROV_",$D406),Catalogo_Precios,AF$8,FALSE)),N406=0),0,VLOOKUP(CONCATENATE("ALI_",$C406,"_SEG_",$I406,"_PROV_",$D406),Catalogo_Precios,AF$8,FALSE))</f>
        <v>359</v>
      </c>
      <c r="AG406" s="57">
        <f t="shared" ref="AG406" si="4819">IF(OR(ISERROR(VLOOKUP(CONCATENATE("ALI_",$C406,"_SEG_",$I406,"_PROV_",$D406),Catalogo_Precios,AG$8,FALSE)),O406=0),0,VLOOKUP(CONCATENATE("ALI_",$C406,"_SEG_",$I406,"_PROV_",$D406),Catalogo_Precios,AG$8,FALSE))</f>
        <v>359</v>
      </c>
      <c r="AH406" s="57">
        <f t="shared" ref="AH406" si="4820">IF(OR(ISERROR(VLOOKUP(CONCATENATE("ALI_",$C406,"_SEG_",$I406,"_PROV_",$D406),Catalogo_Precios,AH$8,FALSE)),L406=0),0,VLOOKUP(CONCATENATE("ALI_",$C406,"_SEG_",$I406,"_PROV_",$D406),Catalogo_Precios,AH$8,FALSE))</f>
        <v>350</v>
      </c>
      <c r="AI406" s="57">
        <f t="shared" ref="AI406" si="4821">IF(OR(ISERROR(VLOOKUP(CONCATENATE("ALI_",$C406,"_SEG_",$I406,"_PROV_",$D406),Catalogo_Precios,AI$8,FALSE)),M406=0),0,VLOOKUP(CONCATENATE("ALI_",$C406,"_SEG_",$I406,"_PROV_",$D406),Catalogo_Precios,AI$8,FALSE))</f>
        <v>350</v>
      </c>
      <c r="AJ406" s="57">
        <f t="shared" ref="AJ406" si="4822">IF(OR(ISERROR(VLOOKUP(CONCATENATE("ALI_",$C406,"_SEG_",$I406,"_PROV_",$D406),Catalogo_Precios,AJ$8,FALSE)),N406=0),0,VLOOKUP(CONCATENATE("ALI_",$C406,"_SEG_",$I406,"_PROV_",$D406),Catalogo_Precios,AJ$8,FALSE))</f>
        <v>350</v>
      </c>
      <c r="AK406" s="57">
        <f t="shared" ref="AK406" si="4823">IF(OR(ISERROR(VLOOKUP(CONCATENATE("ALI_",$C406,"_SEG_",$I406,"_PROV_",$D406),Catalogo_Precios,AK$8,FALSE)),O406=0),0,VLOOKUP(CONCATENATE("ALI_",$C406,"_SEG_",$I406,"_PROV_",$D406),Catalogo_Precios,AK$8,FALSE))</f>
        <v>350</v>
      </c>
      <c r="AL406" s="53"/>
      <c r="AM406" s="59" t="str">
        <f t="shared" si="4697"/>
        <v>ALI_89_SEG_8</v>
      </c>
      <c r="AN406" s="59" t="str">
        <f t="shared" si="4698"/>
        <v>ALI_89_SEG_8_VAL_11057559</v>
      </c>
      <c r="AO406" s="60">
        <f t="shared" ref="AO406" si="4824">IF(OR(AB406="",AB406=0),0,COUNTIF(Codificacion,AM406))</f>
        <v>1</v>
      </c>
      <c r="AP406" s="61">
        <f t="array" ref="AP406">MIN(IF(Codificacion=AM406,Total_Cotizacion,""))</f>
        <v>11057559</v>
      </c>
      <c r="AQ406" s="62" t="b">
        <f t="shared" si="4700"/>
        <v>1</v>
      </c>
      <c r="AR406" s="51" t="str">
        <f t="shared" ref="AR406" si="4825">IF(COUNTIF(Codificacion2,CONCATENATE(AM406,"_VAL_",AB406))&gt;1,"Empate","")</f>
        <v/>
      </c>
      <c r="AS406" s="63" t="str">
        <f t="shared" si="4516"/>
        <v>X</v>
      </c>
      <c r="AT406" s="59" t="str">
        <f t="shared" si="4702"/>
        <v>ALI_89_SEG_8_X</v>
      </c>
      <c r="AU406" s="63">
        <f t="shared" ref="AU406" si="4826">IF(AND(COUNTIF(Codificacion3,AT406)&lt;AO406),1,COUNTIF(Codificacion3,AT406))</f>
        <v>1</v>
      </c>
      <c r="AV406" s="62" t="str">
        <f t="shared" si="4704"/>
        <v>Cotizacion Seleccionada</v>
      </c>
      <c r="AW406" s="53"/>
      <c r="AX406" s="51" t="str">
        <f t="shared" si="4705"/>
        <v>ALI_89_SEG_8VERDADERO</v>
      </c>
      <c r="AY406" s="51">
        <f t="shared" si="4686"/>
        <v>1</v>
      </c>
      <c r="AZ406" s="64" t="b">
        <f t="shared" si="4706"/>
        <v>1</v>
      </c>
    </row>
    <row r="407" spans="1:52" x14ac:dyDescent="0.2">
      <c r="A407" s="50" t="str">
        <f t="shared" si="3881"/>
        <v>ALI_89_SEG_9</v>
      </c>
      <c r="B407" s="51" t="s">
        <v>91</v>
      </c>
      <c r="C407" s="52">
        <v>89</v>
      </c>
      <c r="D407" s="52">
        <f t="shared" ref="D407" si="4827">IF(ISERROR(VLOOKUP(E407,Proveedores,2,FALSE)),"",VLOOKUP(E407,Proveedores,2,FALSE))</f>
        <v>2027</v>
      </c>
      <c r="E407" s="53" t="s">
        <v>92</v>
      </c>
      <c r="F407" s="54">
        <v>369</v>
      </c>
      <c r="G407" s="53" t="s">
        <v>56</v>
      </c>
      <c r="H407" s="53" t="s">
        <v>94</v>
      </c>
      <c r="I407" s="52">
        <v>9</v>
      </c>
      <c r="J407" s="53" t="s">
        <v>58</v>
      </c>
      <c r="K407" s="55">
        <v>44835</v>
      </c>
      <c r="L407" s="56">
        <v>10821</v>
      </c>
      <c r="M407" s="56">
        <v>13207</v>
      </c>
      <c r="N407" s="56">
        <v>6743</v>
      </c>
      <c r="O407" s="56">
        <v>360</v>
      </c>
      <c r="P407" s="57">
        <v>359</v>
      </c>
      <c r="Q407" s="58"/>
      <c r="R407" s="57">
        <v>359</v>
      </c>
      <c r="S407" s="57">
        <v>359</v>
      </c>
      <c r="T407" s="58"/>
      <c r="U407" s="57">
        <v>359</v>
      </c>
      <c r="V407" s="57">
        <v>359</v>
      </c>
      <c r="W407" s="58"/>
      <c r="X407" s="57">
        <v>359</v>
      </c>
      <c r="Y407" s="57">
        <v>359</v>
      </c>
      <c r="Z407" s="58"/>
      <c r="AA407" s="57">
        <v>359</v>
      </c>
      <c r="AB407" s="57">
        <v>11176029</v>
      </c>
      <c r="AC407" s="53" t="str">
        <f t="shared" si="4688"/>
        <v>Registro Valido</v>
      </c>
      <c r="AD407" s="57">
        <f t="shared" ref="AD407" si="4828">IF(OR(ISERROR(VLOOKUP(CONCATENATE("ALI_",$C407,"_SEG_",$I407,"_PROV_",$D407),Catalogo_Precios,AD$8,FALSE)),L407=0),0,VLOOKUP(CONCATENATE("ALI_",$C407,"_SEG_",$I407,"_PROV_",$D407),Catalogo_Precios,AD$8,FALSE))</f>
        <v>359</v>
      </c>
      <c r="AE407" s="57">
        <f t="shared" ref="AE407" si="4829">IF(OR(ISERROR(VLOOKUP(CONCATENATE("ALI_",$C407,"_SEG_",$I407,"_PROV_",$D407),Catalogo_Precios,AE$8,FALSE)),M407=0),0,VLOOKUP(CONCATENATE("ALI_",$C407,"_SEG_",$I407,"_PROV_",$D407),Catalogo_Precios,AE$8,FALSE))</f>
        <v>359</v>
      </c>
      <c r="AF407" s="57">
        <f t="shared" ref="AF407" si="4830">IF(OR(ISERROR(VLOOKUP(CONCATENATE("ALI_",$C407,"_SEG_",$I407,"_PROV_",$D407),Catalogo_Precios,AF$8,FALSE)),N407=0),0,VLOOKUP(CONCATENATE("ALI_",$C407,"_SEG_",$I407,"_PROV_",$D407),Catalogo_Precios,AF$8,FALSE))</f>
        <v>359</v>
      </c>
      <c r="AG407" s="57">
        <f t="shared" ref="AG407" si="4831">IF(OR(ISERROR(VLOOKUP(CONCATENATE("ALI_",$C407,"_SEG_",$I407,"_PROV_",$D407),Catalogo_Precios,AG$8,FALSE)),O407=0),0,VLOOKUP(CONCATENATE("ALI_",$C407,"_SEG_",$I407,"_PROV_",$D407),Catalogo_Precios,AG$8,FALSE))</f>
        <v>359</v>
      </c>
      <c r="AH407" s="57">
        <f t="shared" ref="AH407" si="4832">IF(OR(ISERROR(VLOOKUP(CONCATENATE("ALI_",$C407,"_SEG_",$I407,"_PROV_",$D407),Catalogo_Precios,AH$8,FALSE)),L407=0),0,VLOOKUP(CONCATENATE("ALI_",$C407,"_SEG_",$I407,"_PROV_",$D407),Catalogo_Precios,AH$8,FALSE))</f>
        <v>350</v>
      </c>
      <c r="AI407" s="57">
        <f t="shared" ref="AI407" si="4833">IF(OR(ISERROR(VLOOKUP(CONCATENATE("ALI_",$C407,"_SEG_",$I407,"_PROV_",$D407),Catalogo_Precios,AI$8,FALSE)),M407=0),0,VLOOKUP(CONCATENATE("ALI_",$C407,"_SEG_",$I407,"_PROV_",$D407),Catalogo_Precios,AI$8,FALSE))</f>
        <v>350</v>
      </c>
      <c r="AJ407" s="57">
        <f t="shared" ref="AJ407" si="4834">IF(OR(ISERROR(VLOOKUP(CONCATENATE("ALI_",$C407,"_SEG_",$I407,"_PROV_",$D407),Catalogo_Precios,AJ$8,FALSE)),N407=0),0,VLOOKUP(CONCATENATE("ALI_",$C407,"_SEG_",$I407,"_PROV_",$D407),Catalogo_Precios,AJ$8,FALSE))</f>
        <v>350</v>
      </c>
      <c r="AK407" s="57">
        <f t="shared" ref="AK407" si="4835">IF(OR(ISERROR(VLOOKUP(CONCATENATE("ALI_",$C407,"_SEG_",$I407,"_PROV_",$D407),Catalogo_Precios,AK$8,FALSE)),O407=0),0,VLOOKUP(CONCATENATE("ALI_",$C407,"_SEG_",$I407,"_PROV_",$D407),Catalogo_Precios,AK$8,FALSE))</f>
        <v>350</v>
      </c>
      <c r="AL407" s="53"/>
      <c r="AM407" s="59" t="str">
        <f t="shared" si="4697"/>
        <v>ALI_89_SEG_9</v>
      </c>
      <c r="AN407" s="59" t="str">
        <f t="shared" si="4698"/>
        <v>ALI_89_SEG_9_VAL_11176029</v>
      </c>
      <c r="AO407" s="60">
        <f t="shared" ref="AO407" si="4836">IF(OR(AB407="",AB407=0),0,COUNTIF(Codificacion,AM407))</f>
        <v>1</v>
      </c>
      <c r="AP407" s="61">
        <f t="array" ref="AP407">MIN(IF(Codificacion=AM407,Total_Cotizacion,""))</f>
        <v>11176029</v>
      </c>
      <c r="AQ407" s="62" t="b">
        <f t="shared" si="4700"/>
        <v>1</v>
      </c>
      <c r="AR407" s="51" t="str">
        <f t="shared" ref="AR407" si="4837">IF(COUNTIF(Codificacion2,CONCATENATE(AM407,"_VAL_",AB407))&gt;1,"Empate","")</f>
        <v/>
      </c>
      <c r="AS407" s="63" t="str">
        <f t="shared" si="4516"/>
        <v>X</v>
      </c>
      <c r="AT407" s="59" t="str">
        <f t="shared" si="4702"/>
        <v>ALI_89_SEG_9_X</v>
      </c>
      <c r="AU407" s="63">
        <f t="shared" ref="AU407" si="4838">IF(AND(COUNTIF(Codificacion3,AT407)&lt;AO407),1,COUNTIF(Codificacion3,AT407))</f>
        <v>1</v>
      </c>
      <c r="AV407" s="62" t="str">
        <f t="shared" si="4704"/>
        <v>Cotizacion Seleccionada</v>
      </c>
      <c r="AW407" s="53"/>
      <c r="AX407" s="51" t="str">
        <f t="shared" si="4705"/>
        <v>ALI_89_SEG_9VERDADERO</v>
      </c>
      <c r="AY407" s="51">
        <f t="shared" si="4686"/>
        <v>1</v>
      </c>
      <c r="AZ407" s="64" t="b">
        <f t="shared" si="4706"/>
        <v>1</v>
      </c>
    </row>
    <row r="408" spans="1:52" x14ac:dyDescent="0.2">
      <c r="A408" s="50" t="str">
        <f t="shared" si="3881"/>
        <v>ALI_89_SEG_10</v>
      </c>
      <c r="B408" s="51" t="s">
        <v>91</v>
      </c>
      <c r="C408" s="52">
        <v>89</v>
      </c>
      <c r="D408" s="52">
        <f t="shared" ref="D408" si="4839">IF(ISERROR(VLOOKUP(E408,Proveedores,2,FALSE)),"",VLOOKUP(E408,Proveedores,2,FALSE))</f>
        <v>2027</v>
      </c>
      <c r="E408" s="53" t="s">
        <v>92</v>
      </c>
      <c r="F408" s="54">
        <v>370</v>
      </c>
      <c r="G408" s="53" t="s">
        <v>56</v>
      </c>
      <c r="H408" s="53" t="s">
        <v>94</v>
      </c>
      <c r="I408" s="52">
        <v>10</v>
      </c>
      <c r="J408" s="53" t="s">
        <v>58</v>
      </c>
      <c r="K408" s="55">
        <v>44835</v>
      </c>
      <c r="L408" s="56">
        <v>10835</v>
      </c>
      <c r="M408" s="56">
        <v>13228</v>
      </c>
      <c r="N408" s="56">
        <v>6753</v>
      </c>
      <c r="O408" s="56">
        <v>361</v>
      </c>
      <c r="P408" s="57">
        <v>359</v>
      </c>
      <c r="Q408" s="58"/>
      <c r="R408" s="57">
        <v>359</v>
      </c>
      <c r="S408" s="57">
        <v>359</v>
      </c>
      <c r="T408" s="58"/>
      <c r="U408" s="57">
        <v>359</v>
      </c>
      <c r="V408" s="57">
        <v>359</v>
      </c>
      <c r="W408" s="58"/>
      <c r="X408" s="57">
        <v>359</v>
      </c>
      <c r="Y408" s="57">
        <v>359</v>
      </c>
      <c r="Z408" s="58"/>
      <c r="AA408" s="57">
        <v>359</v>
      </c>
      <c r="AB408" s="57">
        <v>11192543</v>
      </c>
      <c r="AC408" s="53" t="str">
        <f t="shared" si="4688"/>
        <v>Registro Valido</v>
      </c>
      <c r="AD408" s="57">
        <f t="shared" ref="AD408" si="4840">IF(OR(ISERROR(VLOOKUP(CONCATENATE("ALI_",$C408,"_SEG_",$I408,"_PROV_",$D408),Catalogo_Precios,AD$8,FALSE)),L408=0),0,VLOOKUP(CONCATENATE("ALI_",$C408,"_SEG_",$I408,"_PROV_",$D408),Catalogo_Precios,AD$8,FALSE))</f>
        <v>359</v>
      </c>
      <c r="AE408" s="57">
        <f t="shared" ref="AE408" si="4841">IF(OR(ISERROR(VLOOKUP(CONCATENATE("ALI_",$C408,"_SEG_",$I408,"_PROV_",$D408),Catalogo_Precios,AE$8,FALSE)),M408=0),0,VLOOKUP(CONCATENATE("ALI_",$C408,"_SEG_",$I408,"_PROV_",$D408),Catalogo_Precios,AE$8,FALSE))</f>
        <v>359</v>
      </c>
      <c r="AF408" s="57">
        <f t="shared" ref="AF408" si="4842">IF(OR(ISERROR(VLOOKUP(CONCATENATE("ALI_",$C408,"_SEG_",$I408,"_PROV_",$D408),Catalogo_Precios,AF$8,FALSE)),N408=0),0,VLOOKUP(CONCATENATE("ALI_",$C408,"_SEG_",$I408,"_PROV_",$D408),Catalogo_Precios,AF$8,FALSE))</f>
        <v>359</v>
      </c>
      <c r="AG408" s="57">
        <f t="shared" ref="AG408" si="4843">IF(OR(ISERROR(VLOOKUP(CONCATENATE("ALI_",$C408,"_SEG_",$I408,"_PROV_",$D408),Catalogo_Precios,AG$8,FALSE)),O408=0),0,VLOOKUP(CONCATENATE("ALI_",$C408,"_SEG_",$I408,"_PROV_",$D408),Catalogo_Precios,AG$8,FALSE))</f>
        <v>359</v>
      </c>
      <c r="AH408" s="57">
        <f t="shared" ref="AH408" si="4844">IF(OR(ISERROR(VLOOKUP(CONCATENATE("ALI_",$C408,"_SEG_",$I408,"_PROV_",$D408),Catalogo_Precios,AH$8,FALSE)),L408=0),0,VLOOKUP(CONCATENATE("ALI_",$C408,"_SEG_",$I408,"_PROV_",$D408),Catalogo_Precios,AH$8,FALSE))</f>
        <v>350</v>
      </c>
      <c r="AI408" s="57">
        <f t="shared" ref="AI408" si="4845">IF(OR(ISERROR(VLOOKUP(CONCATENATE("ALI_",$C408,"_SEG_",$I408,"_PROV_",$D408),Catalogo_Precios,AI$8,FALSE)),M408=0),0,VLOOKUP(CONCATENATE("ALI_",$C408,"_SEG_",$I408,"_PROV_",$D408),Catalogo_Precios,AI$8,FALSE))</f>
        <v>350</v>
      </c>
      <c r="AJ408" s="57">
        <f t="shared" ref="AJ408" si="4846">IF(OR(ISERROR(VLOOKUP(CONCATENATE("ALI_",$C408,"_SEG_",$I408,"_PROV_",$D408),Catalogo_Precios,AJ$8,FALSE)),N408=0),0,VLOOKUP(CONCATENATE("ALI_",$C408,"_SEG_",$I408,"_PROV_",$D408),Catalogo_Precios,AJ$8,FALSE))</f>
        <v>350</v>
      </c>
      <c r="AK408" s="57">
        <f t="shared" ref="AK408" si="4847">IF(OR(ISERROR(VLOOKUP(CONCATENATE("ALI_",$C408,"_SEG_",$I408,"_PROV_",$D408),Catalogo_Precios,AK$8,FALSE)),O408=0),0,VLOOKUP(CONCATENATE("ALI_",$C408,"_SEG_",$I408,"_PROV_",$D408),Catalogo_Precios,AK$8,FALSE))</f>
        <v>350</v>
      </c>
      <c r="AL408" s="53"/>
      <c r="AM408" s="59" t="str">
        <f t="shared" si="4697"/>
        <v>ALI_89_SEG_10</v>
      </c>
      <c r="AN408" s="59" t="str">
        <f t="shared" si="4698"/>
        <v>ALI_89_SEG_10_VAL_11192543</v>
      </c>
      <c r="AO408" s="60">
        <f t="shared" ref="AO408" si="4848">IF(OR(AB408="",AB408=0),0,COUNTIF(Codificacion,AM408))</f>
        <v>1</v>
      </c>
      <c r="AP408" s="61">
        <f t="array" ref="AP408">MIN(IF(Codificacion=AM408,Total_Cotizacion,""))</f>
        <v>11192543</v>
      </c>
      <c r="AQ408" s="62" t="b">
        <f t="shared" si="4700"/>
        <v>1</v>
      </c>
      <c r="AR408" s="51" t="str">
        <f t="shared" ref="AR408" si="4849">IF(COUNTIF(Codificacion2,CONCATENATE(AM408,"_VAL_",AB408))&gt;1,"Empate","")</f>
        <v/>
      </c>
      <c r="AS408" s="63" t="str">
        <f t="shared" si="4516"/>
        <v>X</v>
      </c>
      <c r="AT408" s="59" t="str">
        <f t="shared" si="4702"/>
        <v>ALI_89_SEG_10_X</v>
      </c>
      <c r="AU408" s="63">
        <f t="shared" ref="AU408" si="4850">IF(AND(COUNTIF(Codificacion3,AT408)&lt;AO408),1,COUNTIF(Codificacion3,AT408))</f>
        <v>1</v>
      </c>
      <c r="AV408" s="62" t="str">
        <f t="shared" si="4704"/>
        <v>Cotizacion Seleccionada</v>
      </c>
      <c r="AW408" s="53"/>
      <c r="AX408" s="51" t="str">
        <f t="shared" si="4705"/>
        <v>ALI_89_SEG_10VERDADERO</v>
      </c>
      <c r="AY408" s="51">
        <f t="shared" si="4686"/>
        <v>1</v>
      </c>
      <c r="AZ408" s="64" t="b">
        <f t="shared" si="4706"/>
        <v>1</v>
      </c>
    </row>
    <row r="409" spans="1:52" x14ac:dyDescent="0.2">
      <c r="A409" s="50" t="str">
        <f t="shared" si="3881"/>
        <v>ALI_89_SEG_11</v>
      </c>
      <c r="B409" s="51" t="s">
        <v>91</v>
      </c>
      <c r="C409" s="52">
        <v>89</v>
      </c>
      <c r="D409" s="52">
        <f t="shared" ref="D409" si="4851">IF(ISERROR(VLOOKUP(E409,Proveedores,2,FALSE)),"",VLOOKUP(E409,Proveedores,2,FALSE))</f>
        <v>2027</v>
      </c>
      <c r="E409" s="53" t="s">
        <v>92</v>
      </c>
      <c r="F409" s="54">
        <v>371</v>
      </c>
      <c r="G409" s="53" t="s">
        <v>56</v>
      </c>
      <c r="H409" s="53" t="s">
        <v>94</v>
      </c>
      <c r="I409" s="52">
        <v>11</v>
      </c>
      <c r="J409" s="53" t="s">
        <v>58</v>
      </c>
      <c r="K409" s="55">
        <v>44835</v>
      </c>
      <c r="L409" s="56">
        <v>10672</v>
      </c>
      <c r="M409" s="56">
        <v>13026</v>
      </c>
      <c r="N409" s="56">
        <v>6652</v>
      </c>
      <c r="O409" s="56">
        <v>355</v>
      </c>
      <c r="P409" s="57">
        <v>359</v>
      </c>
      <c r="Q409" s="58"/>
      <c r="R409" s="57">
        <v>359</v>
      </c>
      <c r="S409" s="57">
        <v>359</v>
      </c>
      <c r="T409" s="58"/>
      <c r="U409" s="57">
        <v>359</v>
      </c>
      <c r="V409" s="57">
        <v>359</v>
      </c>
      <c r="W409" s="58"/>
      <c r="X409" s="57">
        <v>359</v>
      </c>
      <c r="Y409" s="57">
        <v>359</v>
      </c>
      <c r="Z409" s="58"/>
      <c r="AA409" s="57">
        <v>359</v>
      </c>
      <c r="AB409" s="57">
        <v>11023095</v>
      </c>
      <c r="AC409" s="53" t="str">
        <f t="shared" si="4688"/>
        <v>Registro Valido</v>
      </c>
      <c r="AD409" s="57">
        <f t="shared" ref="AD409" si="4852">IF(OR(ISERROR(VLOOKUP(CONCATENATE("ALI_",$C409,"_SEG_",$I409,"_PROV_",$D409),Catalogo_Precios,AD$8,FALSE)),L409=0),0,VLOOKUP(CONCATENATE("ALI_",$C409,"_SEG_",$I409,"_PROV_",$D409),Catalogo_Precios,AD$8,FALSE))</f>
        <v>359</v>
      </c>
      <c r="AE409" s="57">
        <f t="shared" ref="AE409" si="4853">IF(OR(ISERROR(VLOOKUP(CONCATENATE("ALI_",$C409,"_SEG_",$I409,"_PROV_",$D409),Catalogo_Precios,AE$8,FALSE)),M409=0),0,VLOOKUP(CONCATENATE("ALI_",$C409,"_SEG_",$I409,"_PROV_",$D409),Catalogo_Precios,AE$8,FALSE))</f>
        <v>359</v>
      </c>
      <c r="AF409" s="57">
        <f t="shared" ref="AF409" si="4854">IF(OR(ISERROR(VLOOKUP(CONCATENATE("ALI_",$C409,"_SEG_",$I409,"_PROV_",$D409),Catalogo_Precios,AF$8,FALSE)),N409=0),0,VLOOKUP(CONCATENATE("ALI_",$C409,"_SEG_",$I409,"_PROV_",$D409),Catalogo_Precios,AF$8,FALSE))</f>
        <v>359</v>
      </c>
      <c r="AG409" s="57">
        <f t="shared" ref="AG409" si="4855">IF(OR(ISERROR(VLOOKUP(CONCATENATE("ALI_",$C409,"_SEG_",$I409,"_PROV_",$D409),Catalogo_Precios,AG$8,FALSE)),O409=0),0,VLOOKUP(CONCATENATE("ALI_",$C409,"_SEG_",$I409,"_PROV_",$D409),Catalogo_Precios,AG$8,FALSE))</f>
        <v>359</v>
      </c>
      <c r="AH409" s="57">
        <f t="shared" ref="AH409" si="4856">IF(OR(ISERROR(VLOOKUP(CONCATENATE("ALI_",$C409,"_SEG_",$I409,"_PROV_",$D409),Catalogo_Precios,AH$8,FALSE)),L409=0),0,VLOOKUP(CONCATENATE("ALI_",$C409,"_SEG_",$I409,"_PROV_",$D409),Catalogo_Precios,AH$8,FALSE))</f>
        <v>350</v>
      </c>
      <c r="AI409" s="57">
        <f t="shared" ref="AI409" si="4857">IF(OR(ISERROR(VLOOKUP(CONCATENATE("ALI_",$C409,"_SEG_",$I409,"_PROV_",$D409),Catalogo_Precios,AI$8,FALSE)),M409=0),0,VLOOKUP(CONCATENATE("ALI_",$C409,"_SEG_",$I409,"_PROV_",$D409),Catalogo_Precios,AI$8,FALSE))</f>
        <v>350</v>
      </c>
      <c r="AJ409" s="57">
        <f t="shared" ref="AJ409" si="4858">IF(OR(ISERROR(VLOOKUP(CONCATENATE("ALI_",$C409,"_SEG_",$I409,"_PROV_",$D409),Catalogo_Precios,AJ$8,FALSE)),N409=0),0,VLOOKUP(CONCATENATE("ALI_",$C409,"_SEG_",$I409,"_PROV_",$D409),Catalogo_Precios,AJ$8,FALSE))</f>
        <v>350</v>
      </c>
      <c r="AK409" s="57">
        <f t="shared" ref="AK409" si="4859">IF(OR(ISERROR(VLOOKUP(CONCATENATE("ALI_",$C409,"_SEG_",$I409,"_PROV_",$D409),Catalogo_Precios,AK$8,FALSE)),O409=0),0,VLOOKUP(CONCATENATE("ALI_",$C409,"_SEG_",$I409,"_PROV_",$D409),Catalogo_Precios,AK$8,FALSE))</f>
        <v>350</v>
      </c>
      <c r="AL409" s="53"/>
      <c r="AM409" s="59" t="str">
        <f t="shared" si="4697"/>
        <v>ALI_89_SEG_11</v>
      </c>
      <c r="AN409" s="59" t="str">
        <f t="shared" si="4698"/>
        <v>ALI_89_SEG_11_VAL_11023095</v>
      </c>
      <c r="AO409" s="60">
        <f t="shared" ref="AO409" si="4860">IF(OR(AB409="",AB409=0),0,COUNTIF(Codificacion,AM409))</f>
        <v>1</v>
      </c>
      <c r="AP409" s="61">
        <f t="array" ref="AP409">MIN(IF(Codificacion=AM409,Total_Cotizacion,""))</f>
        <v>11023095</v>
      </c>
      <c r="AQ409" s="62" t="b">
        <f t="shared" si="4700"/>
        <v>1</v>
      </c>
      <c r="AR409" s="51" t="str">
        <f t="shared" ref="AR409" si="4861">IF(COUNTIF(Codificacion2,CONCATENATE(AM409,"_VAL_",AB409))&gt;1,"Empate","")</f>
        <v/>
      </c>
      <c r="AS409" s="63" t="str">
        <f t="shared" si="4516"/>
        <v>X</v>
      </c>
      <c r="AT409" s="59" t="str">
        <f t="shared" si="4702"/>
        <v>ALI_89_SEG_11_X</v>
      </c>
      <c r="AU409" s="63">
        <f t="shared" ref="AU409" si="4862">IF(AND(COUNTIF(Codificacion3,AT409)&lt;AO409),1,COUNTIF(Codificacion3,AT409))</f>
        <v>1</v>
      </c>
      <c r="AV409" s="62" t="str">
        <f t="shared" si="4704"/>
        <v>Cotizacion Seleccionada</v>
      </c>
      <c r="AW409" s="53"/>
      <c r="AX409" s="51" t="str">
        <f t="shared" si="4705"/>
        <v>ALI_89_SEG_11VERDADERO</v>
      </c>
      <c r="AY409" s="51">
        <f t="shared" si="4686"/>
        <v>1</v>
      </c>
      <c r="AZ409" s="64" t="b">
        <f t="shared" si="4706"/>
        <v>1</v>
      </c>
    </row>
    <row r="410" spans="1:52" x14ac:dyDescent="0.2">
      <c r="A410" s="50" t="str">
        <f t="shared" si="3881"/>
        <v>ALI_89_SEG_12</v>
      </c>
      <c r="B410" s="51" t="s">
        <v>91</v>
      </c>
      <c r="C410" s="52">
        <v>89</v>
      </c>
      <c r="D410" s="52">
        <f t="shared" ref="D410" si="4863">IF(ISERROR(VLOOKUP(E410,Proveedores,2,FALSE)),"",VLOOKUP(E410,Proveedores,2,FALSE))</f>
        <v>2027</v>
      </c>
      <c r="E410" s="53" t="s">
        <v>92</v>
      </c>
      <c r="F410" s="54">
        <v>372</v>
      </c>
      <c r="G410" s="53" t="s">
        <v>56</v>
      </c>
      <c r="H410" s="53" t="s">
        <v>94</v>
      </c>
      <c r="I410" s="52">
        <v>12</v>
      </c>
      <c r="J410" s="53" t="s">
        <v>58</v>
      </c>
      <c r="K410" s="55">
        <v>44835</v>
      </c>
      <c r="L410" s="56">
        <v>9685</v>
      </c>
      <c r="M410" s="56">
        <v>11821</v>
      </c>
      <c r="N410" s="56">
        <v>6036</v>
      </c>
      <c r="O410" s="56">
        <v>322</v>
      </c>
      <c r="P410" s="57">
        <v>359</v>
      </c>
      <c r="Q410" s="58"/>
      <c r="R410" s="57">
        <v>359</v>
      </c>
      <c r="S410" s="57">
        <v>359</v>
      </c>
      <c r="T410" s="58"/>
      <c r="U410" s="57">
        <v>359</v>
      </c>
      <c r="V410" s="57">
        <v>359</v>
      </c>
      <c r="W410" s="58"/>
      <c r="X410" s="57">
        <v>359</v>
      </c>
      <c r="Y410" s="57">
        <v>359</v>
      </c>
      <c r="Z410" s="58"/>
      <c r="AA410" s="57">
        <v>359</v>
      </c>
      <c r="AB410" s="57">
        <v>10003176</v>
      </c>
      <c r="AC410" s="53" t="str">
        <f t="shared" si="4688"/>
        <v>Registro Valido</v>
      </c>
      <c r="AD410" s="57">
        <f t="shared" ref="AD410" si="4864">IF(OR(ISERROR(VLOOKUP(CONCATENATE("ALI_",$C410,"_SEG_",$I410,"_PROV_",$D410),Catalogo_Precios,AD$8,FALSE)),L410=0),0,VLOOKUP(CONCATENATE("ALI_",$C410,"_SEG_",$I410,"_PROV_",$D410),Catalogo_Precios,AD$8,FALSE))</f>
        <v>359</v>
      </c>
      <c r="AE410" s="57">
        <f t="shared" ref="AE410" si="4865">IF(OR(ISERROR(VLOOKUP(CONCATENATE("ALI_",$C410,"_SEG_",$I410,"_PROV_",$D410),Catalogo_Precios,AE$8,FALSE)),M410=0),0,VLOOKUP(CONCATENATE("ALI_",$C410,"_SEG_",$I410,"_PROV_",$D410),Catalogo_Precios,AE$8,FALSE))</f>
        <v>359</v>
      </c>
      <c r="AF410" s="57">
        <f t="shared" ref="AF410" si="4866">IF(OR(ISERROR(VLOOKUP(CONCATENATE("ALI_",$C410,"_SEG_",$I410,"_PROV_",$D410),Catalogo_Precios,AF$8,FALSE)),N410=0),0,VLOOKUP(CONCATENATE("ALI_",$C410,"_SEG_",$I410,"_PROV_",$D410),Catalogo_Precios,AF$8,FALSE))</f>
        <v>359</v>
      </c>
      <c r="AG410" s="57">
        <f t="shared" ref="AG410" si="4867">IF(OR(ISERROR(VLOOKUP(CONCATENATE("ALI_",$C410,"_SEG_",$I410,"_PROV_",$D410),Catalogo_Precios,AG$8,FALSE)),O410=0),0,VLOOKUP(CONCATENATE("ALI_",$C410,"_SEG_",$I410,"_PROV_",$D410),Catalogo_Precios,AG$8,FALSE))</f>
        <v>359</v>
      </c>
      <c r="AH410" s="57">
        <f t="shared" ref="AH410" si="4868">IF(OR(ISERROR(VLOOKUP(CONCATENATE("ALI_",$C410,"_SEG_",$I410,"_PROV_",$D410),Catalogo_Precios,AH$8,FALSE)),L410=0),0,VLOOKUP(CONCATENATE("ALI_",$C410,"_SEG_",$I410,"_PROV_",$D410),Catalogo_Precios,AH$8,FALSE))</f>
        <v>350</v>
      </c>
      <c r="AI410" s="57">
        <f t="shared" ref="AI410" si="4869">IF(OR(ISERROR(VLOOKUP(CONCATENATE("ALI_",$C410,"_SEG_",$I410,"_PROV_",$D410),Catalogo_Precios,AI$8,FALSE)),M410=0),0,VLOOKUP(CONCATENATE("ALI_",$C410,"_SEG_",$I410,"_PROV_",$D410),Catalogo_Precios,AI$8,FALSE))</f>
        <v>350</v>
      </c>
      <c r="AJ410" s="57">
        <f t="shared" ref="AJ410" si="4870">IF(OR(ISERROR(VLOOKUP(CONCATENATE("ALI_",$C410,"_SEG_",$I410,"_PROV_",$D410),Catalogo_Precios,AJ$8,FALSE)),N410=0),0,VLOOKUP(CONCATENATE("ALI_",$C410,"_SEG_",$I410,"_PROV_",$D410),Catalogo_Precios,AJ$8,FALSE))</f>
        <v>350</v>
      </c>
      <c r="AK410" s="57">
        <f t="shared" ref="AK410" si="4871">IF(OR(ISERROR(VLOOKUP(CONCATENATE("ALI_",$C410,"_SEG_",$I410,"_PROV_",$D410),Catalogo_Precios,AK$8,FALSE)),O410=0),0,VLOOKUP(CONCATENATE("ALI_",$C410,"_SEG_",$I410,"_PROV_",$D410),Catalogo_Precios,AK$8,FALSE))</f>
        <v>350</v>
      </c>
      <c r="AL410" s="53"/>
      <c r="AM410" s="59" t="str">
        <f t="shared" si="4697"/>
        <v>ALI_89_SEG_12</v>
      </c>
      <c r="AN410" s="59" t="str">
        <f t="shared" si="4698"/>
        <v>ALI_89_SEG_12_VAL_10003176</v>
      </c>
      <c r="AO410" s="60">
        <f t="shared" ref="AO410" si="4872">IF(OR(AB410="",AB410=0),0,COUNTIF(Codificacion,AM410))</f>
        <v>1</v>
      </c>
      <c r="AP410" s="61">
        <f t="array" ref="AP410">MIN(IF(Codificacion=AM410,Total_Cotizacion,""))</f>
        <v>10003176</v>
      </c>
      <c r="AQ410" s="62" t="b">
        <f t="shared" si="4700"/>
        <v>1</v>
      </c>
      <c r="AR410" s="51" t="str">
        <f t="shared" ref="AR410" si="4873">IF(COUNTIF(Codificacion2,CONCATENATE(AM410,"_VAL_",AB410))&gt;1,"Empate","")</f>
        <v/>
      </c>
      <c r="AS410" s="63" t="str">
        <f t="shared" si="4516"/>
        <v>X</v>
      </c>
      <c r="AT410" s="59" t="str">
        <f t="shared" si="4702"/>
        <v>ALI_89_SEG_12_X</v>
      </c>
      <c r="AU410" s="63">
        <f t="shared" ref="AU410" si="4874">IF(AND(COUNTIF(Codificacion3,AT410)&lt;AO410),1,COUNTIF(Codificacion3,AT410))</f>
        <v>1</v>
      </c>
      <c r="AV410" s="62" t="str">
        <f t="shared" si="4704"/>
        <v>Cotizacion Seleccionada</v>
      </c>
      <c r="AW410" s="53"/>
      <c r="AX410" s="51" t="str">
        <f t="shared" si="4705"/>
        <v>ALI_89_SEG_12VERDADERO</v>
      </c>
      <c r="AY410" s="51">
        <f t="shared" si="4686"/>
        <v>1</v>
      </c>
      <c r="AZ410" s="64" t="b">
        <f t="shared" si="4706"/>
        <v>1</v>
      </c>
    </row>
    <row r="411" spans="1:52" x14ac:dyDescent="0.2">
      <c r="A411" s="50" t="str">
        <f t="shared" si="3881"/>
        <v>ALI_89_SEG_13</v>
      </c>
      <c r="B411" s="51" t="s">
        <v>91</v>
      </c>
      <c r="C411" s="52">
        <v>89</v>
      </c>
      <c r="D411" s="52">
        <f t="shared" ref="D411" si="4875">IF(ISERROR(VLOOKUP(E411,Proveedores,2,FALSE)),"",VLOOKUP(E411,Proveedores,2,FALSE))</f>
        <v>2027</v>
      </c>
      <c r="E411" s="53" t="s">
        <v>92</v>
      </c>
      <c r="F411" s="54">
        <v>373</v>
      </c>
      <c r="G411" s="53" t="s">
        <v>56</v>
      </c>
      <c r="H411" s="53" t="s">
        <v>94</v>
      </c>
      <c r="I411" s="52">
        <v>13</v>
      </c>
      <c r="J411" s="53" t="s">
        <v>58</v>
      </c>
      <c r="K411" s="55">
        <v>44835</v>
      </c>
      <c r="L411" s="56">
        <v>10283</v>
      </c>
      <c r="M411" s="56">
        <v>12552</v>
      </c>
      <c r="N411" s="56">
        <v>6409</v>
      </c>
      <c r="O411" s="56">
        <v>342</v>
      </c>
      <c r="P411" s="57">
        <v>359</v>
      </c>
      <c r="Q411" s="58"/>
      <c r="R411" s="57">
        <v>359</v>
      </c>
      <c r="S411" s="57">
        <v>359</v>
      </c>
      <c r="T411" s="58"/>
      <c r="U411" s="57">
        <v>359</v>
      </c>
      <c r="V411" s="57">
        <v>359</v>
      </c>
      <c r="W411" s="58"/>
      <c r="X411" s="57">
        <v>359</v>
      </c>
      <c r="Y411" s="57">
        <v>359</v>
      </c>
      <c r="Z411" s="58"/>
      <c r="AA411" s="57">
        <v>359</v>
      </c>
      <c r="AB411" s="57">
        <v>10621374</v>
      </c>
      <c r="AC411" s="53" t="str">
        <f t="shared" si="4688"/>
        <v>Registro Valido</v>
      </c>
      <c r="AD411" s="57">
        <f t="shared" ref="AD411" si="4876">IF(OR(ISERROR(VLOOKUP(CONCATENATE("ALI_",$C411,"_SEG_",$I411,"_PROV_",$D411),Catalogo_Precios,AD$8,FALSE)),L411=0),0,VLOOKUP(CONCATENATE("ALI_",$C411,"_SEG_",$I411,"_PROV_",$D411),Catalogo_Precios,AD$8,FALSE))</f>
        <v>359</v>
      </c>
      <c r="AE411" s="57">
        <f t="shared" ref="AE411" si="4877">IF(OR(ISERROR(VLOOKUP(CONCATENATE("ALI_",$C411,"_SEG_",$I411,"_PROV_",$D411),Catalogo_Precios,AE$8,FALSE)),M411=0),0,VLOOKUP(CONCATENATE("ALI_",$C411,"_SEG_",$I411,"_PROV_",$D411),Catalogo_Precios,AE$8,FALSE))</f>
        <v>359</v>
      </c>
      <c r="AF411" s="57">
        <f t="shared" ref="AF411" si="4878">IF(OR(ISERROR(VLOOKUP(CONCATENATE("ALI_",$C411,"_SEG_",$I411,"_PROV_",$D411),Catalogo_Precios,AF$8,FALSE)),N411=0),0,VLOOKUP(CONCATENATE("ALI_",$C411,"_SEG_",$I411,"_PROV_",$D411),Catalogo_Precios,AF$8,FALSE))</f>
        <v>359</v>
      </c>
      <c r="AG411" s="57">
        <f t="shared" ref="AG411" si="4879">IF(OR(ISERROR(VLOOKUP(CONCATENATE("ALI_",$C411,"_SEG_",$I411,"_PROV_",$D411),Catalogo_Precios,AG$8,FALSE)),O411=0),0,VLOOKUP(CONCATENATE("ALI_",$C411,"_SEG_",$I411,"_PROV_",$D411),Catalogo_Precios,AG$8,FALSE))</f>
        <v>359</v>
      </c>
      <c r="AH411" s="57">
        <f t="shared" ref="AH411" si="4880">IF(OR(ISERROR(VLOOKUP(CONCATENATE("ALI_",$C411,"_SEG_",$I411,"_PROV_",$D411),Catalogo_Precios,AH$8,FALSE)),L411=0),0,VLOOKUP(CONCATENATE("ALI_",$C411,"_SEG_",$I411,"_PROV_",$D411),Catalogo_Precios,AH$8,FALSE))</f>
        <v>350</v>
      </c>
      <c r="AI411" s="57">
        <f t="shared" ref="AI411" si="4881">IF(OR(ISERROR(VLOOKUP(CONCATENATE("ALI_",$C411,"_SEG_",$I411,"_PROV_",$D411),Catalogo_Precios,AI$8,FALSE)),M411=0),0,VLOOKUP(CONCATENATE("ALI_",$C411,"_SEG_",$I411,"_PROV_",$D411),Catalogo_Precios,AI$8,FALSE))</f>
        <v>350</v>
      </c>
      <c r="AJ411" s="57">
        <f t="shared" ref="AJ411" si="4882">IF(OR(ISERROR(VLOOKUP(CONCATENATE("ALI_",$C411,"_SEG_",$I411,"_PROV_",$D411),Catalogo_Precios,AJ$8,FALSE)),N411=0),0,VLOOKUP(CONCATENATE("ALI_",$C411,"_SEG_",$I411,"_PROV_",$D411),Catalogo_Precios,AJ$8,FALSE))</f>
        <v>350</v>
      </c>
      <c r="AK411" s="57">
        <f t="shared" ref="AK411" si="4883">IF(OR(ISERROR(VLOOKUP(CONCATENATE("ALI_",$C411,"_SEG_",$I411,"_PROV_",$D411),Catalogo_Precios,AK$8,FALSE)),O411=0),0,VLOOKUP(CONCATENATE("ALI_",$C411,"_SEG_",$I411,"_PROV_",$D411),Catalogo_Precios,AK$8,FALSE))</f>
        <v>350</v>
      </c>
      <c r="AL411" s="53"/>
      <c r="AM411" s="59" t="str">
        <f t="shared" si="4697"/>
        <v>ALI_89_SEG_13</v>
      </c>
      <c r="AN411" s="59" t="str">
        <f t="shared" si="4698"/>
        <v>ALI_89_SEG_13_VAL_10621374</v>
      </c>
      <c r="AO411" s="60">
        <f t="shared" ref="AO411" si="4884">IF(OR(AB411="",AB411=0),0,COUNTIF(Codificacion,AM411))</f>
        <v>1</v>
      </c>
      <c r="AP411" s="61">
        <f t="array" ref="AP411">MIN(IF(Codificacion=AM411,Total_Cotizacion,""))</f>
        <v>10621374</v>
      </c>
      <c r="AQ411" s="62" t="b">
        <f t="shared" si="4700"/>
        <v>1</v>
      </c>
      <c r="AR411" s="51" t="str">
        <f t="shared" ref="AR411" si="4885">IF(COUNTIF(Codificacion2,CONCATENATE(AM411,"_VAL_",AB411))&gt;1,"Empate","")</f>
        <v/>
      </c>
      <c r="AS411" s="63" t="str">
        <f t="shared" si="4516"/>
        <v>X</v>
      </c>
      <c r="AT411" s="59" t="str">
        <f t="shared" si="4702"/>
        <v>ALI_89_SEG_13_X</v>
      </c>
      <c r="AU411" s="63">
        <f t="shared" ref="AU411" si="4886">IF(AND(COUNTIF(Codificacion3,AT411)&lt;AO411),1,COUNTIF(Codificacion3,AT411))</f>
        <v>1</v>
      </c>
      <c r="AV411" s="62" t="str">
        <f t="shared" si="4704"/>
        <v>Cotizacion Seleccionada</v>
      </c>
      <c r="AW411" s="53"/>
      <c r="AX411" s="51" t="str">
        <f t="shared" si="4705"/>
        <v>ALI_89_SEG_13VERDADERO</v>
      </c>
      <c r="AY411" s="51">
        <f t="shared" si="4686"/>
        <v>1</v>
      </c>
      <c r="AZ411" s="64" t="b">
        <f t="shared" si="4706"/>
        <v>1</v>
      </c>
    </row>
    <row r="412" spans="1:52" x14ac:dyDescent="0.2">
      <c r="A412" s="50" t="str">
        <f t="shared" si="3881"/>
        <v>ALI_89_SEG_14</v>
      </c>
      <c r="B412" s="51" t="s">
        <v>91</v>
      </c>
      <c r="C412" s="52">
        <v>89</v>
      </c>
      <c r="D412" s="52">
        <f t="shared" ref="D412" si="4887">IF(ISERROR(VLOOKUP(E412,Proveedores,2,FALSE)),"",VLOOKUP(E412,Proveedores,2,FALSE))</f>
        <v>2027</v>
      </c>
      <c r="E412" s="53" t="s">
        <v>92</v>
      </c>
      <c r="F412" s="54">
        <v>374</v>
      </c>
      <c r="G412" s="53" t="s">
        <v>56</v>
      </c>
      <c r="H412" s="53" t="s">
        <v>94</v>
      </c>
      <c r="I412" s="52">
        <v>14</v>
      </c>
      <c r="J412" s="53" t="s">
        <v>58</v>
      </c>
      <c r="K412" s="55">
        <v>44835</v>
      </c>
      <c r="L412" s="56">
        <v>10190</v>
      </c>
      <c r="M412" s="56">
        <v>12438</v>
      </c>
      <c r="N412" s="56">
        <v>6350</v>
      </c>
      <c r="O412" s="56">
        <v>339</v>
      </c>
      <c r="P412" s="57">
        <v>359</v>
      </c>
      <c r="Q412" s="58"/>
      <c r="R412" s="57">
        <v>359</v>
      </c>
      <c r="S412" s="57">
        <v>359</v>
      </c>
      <c r="T412" s="58"/>
      <c r="U412" s="57">
        <v>359</v>
      </c>
      <c r="V412" s="57">
        <v>359</v>
      </c>
      <c r="W412" s="58"/>
      <c r="X412" s="57">
        <v>359</v>
      </c>
      <c r="Y412" s="57">
        <v>359</v>
      </c>
      <c r="Z412" s="58"/>
      <c r="AA412" s="57">
        <v>359</v>
      </c>
      <c r="AB412" s="57">
        <v>10524803</v>
      </c>
      <c r="AC412" s="53" t="str">
        <f t="shared" si="4688"/>
        <v>Registro Valido</v>
      </c>
      <c r="AD412" s="57">
        <f t="shared" ref="AD412" si="4888">IF(OR(ISERROR(VLOOKUP(CONCATENATE("ALI_",$C412,"_SEG_",$I412,"_PROV_",$D412),Catalogo_Precios,AD$8,FALSE)),L412=0),0,VLOOKUP(CONCATENATE("ALI_",$C412,"_SEG_",$I412,"_PROV_",$D412),Catalogo_Precios,AD$8,FALSE))</f>
        <v>359</v>
      </c>
      <c r="AE412" s="57">
        <f t="shared" ref="AE412" si="4889">IF(OR(ISERROR(VLOOKUP(CONCATENATE("ALI_",$C412,"_SEG_",$I412,"_PROV_",$D412),Catalogo_Precios,AE$8,FALSE)),M412=0),0,VLOOKUP(CONCATENATE("ALI_",$C412,"_SEG_",$I412,"_PROV_",$D412),Catalogo_Precios,AE$8,FALSE))</f>
        <v>359</v>
      </c>
      <c r="AF412" s="57">
        <f t="shared" ref="AF412" si="4890">IF(OR(ISERROR(VLOOKUP(CONCATENATE("ALI_",$C412,"_SEG_",$I412,"_PROV_",$D412),Catalogo_Precios,AF$8,FALSE)),N412=0),0,VLOOKUP(CONCATENATE("ALI_",$C412,"_SEG_",$I412,"_PROV_",$D412),Catalogo_Precios,AF$8,FALSE))</f>
        <v>359</v>
      </c>
      <c r="AG412" s="57">
        <f t="shared" ref="AG412" si="4891">IF(OR(ISERROR(VLOOKUP(CONCATENATE("ALI_",$C412,"_SEG_",$I412,"_PROV_",$D412),Catalogo_Precios,AG$8,FALSE)),O412=0),0,VLOOKUP(CONCATENATE("ALI_",$C412,"_SEG_",$I412,"_PROV_",$D412),Catalogo_Precios,AG$8,FALSE))</f>
        <v>359</v>
      </c>
      <c r="AH412" s="57">
        <f t="shared" ref="AH412" si="4892">IF(OR(ISERROR(VLOOKUP(CONCATENATE("ALI_",$C412,"_SEG_",$I412,"_PROV_",$D412),Catalogo_Precios,AH$8,FALSE)),L412=0),0,VLOOKUP(CONCATENATE("ALI_",$C412,"_SEG_",$I412,"_PROV_",$D412),Catalogo_Precios,AH$8,FALSE))</f>
        <v>350</v>
      </c>
      <c r="AI412" s="57">
        <f t="shared" ref="AI412" si="4893">IF(OR(ISERROR(VLOOKUP(CONCATENATE("ALI_",$C412,"_SEG_",$I412,"_PROV_",$D412),Catalogo_Precios,AI$8,FALSE)),M412=0),0,VLOOKUP(CONCATENATE("ALI_",$C412,"_SEG_",$I412,"_PROV_",$D412),Catalogo_Precios,AI$8,FALSE))</f>
        <v>350</v>
      </c>
      <c r="AJ412" s="57">
        <f t="shared" ref="AJ412" si="4894">IF(OR(ISERROR(VLOOKUP(CONCATENATE("ALI_",$C412,"_SEG_",$I412,"_PROV_",$D412),Catalogo_Precios,AJ$8,FALSE)),N412=0),0,VLOOKUP(CONCATENATE("ALI_",$C412,"_SEG_",$I412,"_PROV_",$D412),Catalogo_Precios,AJ$8,FALSE))</f>
        <v>350</v>
      </c>
      <c r="AK412" s="57">
        <f t="shared" ref="AK412" si="4895">IF(OR(ISERROR(VLOOKUP(CONCATENATE("ALI_",$C412,"_SEG_",$I412,"_PROV_",$D412),Catalogo_Precios,AK$8,FALSE)),O412=0),0,VLOOKUP(CONCATENATE("ALI_",$C412,"_SEG_",$I412,"_PROV_",$D412),Catalogo_Precios,AK$8,FALSE))</f>
        <v>350</v>
      </c>
      <c r="AL412" s="53"/>
      <c r="AM412" s="59" t="str">
        <f t="shared" si="4697"/>
        <v>ALI_89_SEG_14</v>
      </c>
      <c r="AN412" s="59" t="str">
        <f t="shared" si="4698"/>
        <v>ALI_89_SEG_14_VAL_10524803</v>
      </c>
      <c r="AO412" s="60">
        <f t="shared" ref="AO412" si="4896">IF(OR(AB412="",AB412=0),0,COUNTIF(Codificacion,AM412))</f>
        <v>1</v>
      </c>
      <c r="AP412" s="61">
        <f t="array" ref="AP412">MIN(IF(Codificacion=AM412,Total_Cotizacion,""))</f>
        <v>10524803</v>
      </c>
      <c r="AQ412" s="62" t="b">
        <f t="shared" si="4700"/>
        <v>1</v>
      </c>
      <c r="AR412" s="51" t="str">
        <f t="shared" ref="AR412" si="4897">IF(COUNTIF(Codificacion2,CONCATENATE(AM412,"_VAL_",AB412))&gt;1,"Empate","")</f>
        <v/>
      </c>
      <c r="AS412" s="63" t="str">
        <f t="shared" si="4516"/>
        <v>X</v>
      </c>
      <c r="AT412" s="59" t="str">
        <f t="shared" si="4702"/>
        <v>ALI_89_SEG_14_X</v>
      </c>
      <c r="AU412" s="63">
        <f t="shared" ref="AU412" si="4898">IF(AND(COUNTIF(Codificacion3,AT412)&lt;AO412),1,COUNTIF(Codificacion3,AT412))</f>
        <v>1</v>
      </c>
      <c r="AV412" s="62" t="str">
        <f t="shared" si="4704"/>
        <v>Cotizacion Seleccionada</v>
      </c>
      <c r="AW412" s="53"/>
      <c r="AX412" s="51" t="str">
        <f t="shared" si="4705"/>
        <v>ALI_89_SEG_14VERDADERO</v>
      </c>
      <c r="AY412" s="51">
        <f t="shared" si="4686"/>
        <v>1</v>
      </c>
      <c r="AZ412" s="64" t="b">
        <f t="shared" si="4706"/>
        <v>1</v>
      </c>
    </row>
    <row r="413" spans="1:52" x14ac:dyDescent="0.2">
      <c r="A413" s="50" t="str">
        <f t="shared" si="3881"/>
        <v>ALI_89_SEG_15</v>
      </c>
      <c r="B413" s="51" t="s">
        <v>91</v>
      </c>
      <c r="C413" s="52">
        <v>89</v>
      </c>
      <c r="D413" s="52">
        <f t="shared" ref="D413" si="4899">IF(ISERROR(VLOOKUP(E413,Proveedores,2,FALSE)),"",VLOOKUP(E413,Proveedores,2,FALSE))</f>
        <v>2027</v>
      </c>
      <c r="E413" s="53" t="s">
        <v>92</v>
      </c>
      <c r="F413" s="54">
        <v>375</v>
      </c>
      <c r="G413" s="53" t="s">
        <v>56</v>
      </c>
      <c r="H413" s="53" t="s">
        <v>94</v>
      </c>
      <c r="I413" s="52">
        <v>15</v>
      </c>
      <c r="J413" s="53" t="s">
        <v>58</v>
      </c>
      <c r="K413" s="55">
        <v>44835</v>
      </c>
      <c r="L413" s="56">
        <v>9628</v>
      </c>
      <c r="M413" s="56">
        <v>11755</v>
      </c>
      <c r="N413" s="56">
        <v>6001</v>
      </c>
      <c r="O413" s="56">
        <v>320</v>
      </c>
      <c r="P413" s="57">
        <v>359</v>
      </c>
      <c r="Q413" s="58"/>
      <c r="R413" s="57">
        <v>359</v>
      </c>
      <c r="S413" s="57">
        <v>359</v>
      </c>
      <c r="T413" s="58"/>
      <c r="U413" s="57">
        <v>359</v>
      </c>
      <c r="V413" s="57">
        <v>359</v>
      </c>
      <c r="W413" s="58"/>
      <c r="X413" s="57">
        <v>359</v>
      </c>
      <c r="Y413" s="57">
        <v>359</v>
      </c>
      <c r="Z413" s="58"/>
      <c r="AA413" s="57">
        <v>359</v>
      </c>
      <c r="AB413" s="57">
        <v>9945736</v>
      </c>
      <c r="AC413" s="53" t="str">
        <f t="shared" si="4688"/>
        <v>Registro Valido</v>
      </c>
      <c r="AD413" s="57">
        <f t="shared" ref="AD413" si="4900">IF(OR(ISERROR(VLOOKUP(CONCATENATE("ALI_",$C413,"_SEG_",$I413,"_PROV_",$D413),Catalogo_Precios,AD$8,FALSE)),L413=0),0,VLOOKUP(CONCATENATE("ALI_",$C413,"_SEG_",$I413,"_PROV_",$D413),Catalogo_Precios,AD$8,FALSE))</f>
        <v>359</v>
      </c>
      <c r="AE413" s="57">
        <f t="shared" ref="AE413" si="4901">IF(OR(ISERROR(VLOOKUP(CONCATENATE("ALI_",$C413,"_SEG_",$I413,"_PROV_",$D413),Catalogo_Precios,AE$8,FALSE)),M413=0),0,VLOOKUP(CONCATENATE("ALI_",$C413,"_SEG_",$I413,"_PROV_",$D413),Catalogo_Precios,AE$8,FALSE))</f>
        <v>359</v>
      </c>
      <c r="AF413" s="57">
        <f t="shared" ref="AF413" si="4902">IF(OR(ISERROR(VLOOKUP(CONCATENATE("ALI_",$C413,"_SEG_",$I413,"_PROV_",$D413),Catalogo_Precios,AF$8,FALSE)),N413=0),0,VLOOKUP(CONCATENATE("ALI_",$C413,"_SEG_",$I413,"_PROV_",$D413),Catalogo_Precios,AF$8,FALSE))</f>
        <v>359</v>
      </c>
      <c r="AG413" s="57">
        <f t="shared" ref="AG413" si="4903">IF(OR(ISERROR(VLOOKUP(CONCATENATE("ALI_",$C413,"_SEG_",$I413,"_PROV_",$D413),Catalogo_Precios,AG$8,FALSE)),O413=0),0,VLOOKUP(CONCATENATE("ALI_",$C413,"_SEG_",$I413,"_PROV_",$D413),Catalogo_Precios,AG$8,FALSE))</f>
        <v>359</v>
      </c>
      <c r="AH413" s="57">
        <f t="shared" ref="AH413" si="4904">IF(OR(ISERROR(VLOOKUP(CONCATENATE("ALI_",$C413,"_SEG_",$I413,"_PROV_",$D413),Catalogo_Precios,AH$8,FALSE)),L413=0),0,VLOOKUP(CONCATENATE("ALI_",$C413,"_SEG_",$I413,"_PROV_",$D413),Catalogo_Precios,AH$8,FALSE))</f>
        <v>350</v>
      </c>
      <c r="AI413" s="57">
        <f t="shared" ref="AI413" si="4905">IF(OR(ISERROR(VLOOKUP(CONCATENATE("ALI_",$C413,"_SEG_",$I413,"_PROV_",$D413),Catalogo_Precios,AI$8,FALSE)),M413=0),0,VLOOKUP(CONCATENATE("ALI_",$C413,"_SEG_",$I413,"_PROV_",$D413),Catalogo_Precios,AI$8,FALSE))</f>
        <v>350</v>
      </c>
      <c r="AJ413" s="57">
        <f t="shared" ref="AJ413" si="4906">IF(OR(ISERROR(VLOOKUP(CONCATENATE("ALI_",$C413,"_SEG_",$I413,"_PROV_",$D413),Catalogo_Precios,AJ$8,FALSE)),N413=0),0,VLOOKUP(CONCATENATE("ALI_",$C413,"_SEG_",$I413,"_PROV_",$D413),Catalogo_Precios,AJ$8,FALSE))</f>
        <v>350</v>
      </c>
      <c r="AK413" s="57">
        <f t="shared" ref="AK413" si="4907">IF(OR(ISERROR(VLOOKUP(CONCATENATE("ALI_",$C413,"_SEG_",$I413,"_PROV_",$D413),Catalogo_Precios,AK$8,FALSE)),O413=0),0,VLOOKUP(CONCATENATE("ALI_",$C413,"_SEG_",$I413,"_PROV_",$D413),Catalogo_Precios,AK$8,FALSE))</f>
        <v>350</v>
      </c>
      <c r="AL413" s="53"/>
      <c r="AM413" s="59" t="str">
        <f t="shared" si="4697"/>
        <v>ALI_89_SEG_15</v>
      </c>
      <c r="AN413" s="59" t="str">
        <f t="shared" si="4698"/>
        <v>ALI_89_SEG_15_VAL_9945736</v>
      </c>
      <c r="AO413" s="60">
        <f t="shared" ref="AO413" si="4908">IF(OR(AB413="",AB413=0),0,COUNTIF(Codificacion,AM413))</f>
        <v>1</v>
      </c>
      <c r="AP413" s="61">
        <f t="array" ref="AP413">MIN(IF(Codificacion=AM413,Total_Cotizacion,""))</f>
        <v>9945736</v>
      </c>
      <c r="AQ413" s="62" t="b">
        <f t="shared" si="4700"/>
        <v>1</v>
      </c>
      <c r="AR413" s="51" t="str">
        <f t="shared" ref="AR413" si="4909">IF(COUNTIF(Codificacion2,CONCATENATE(AM413,"_VAL_",AB413))&gt;1,"Empate","")</f>
        <v/>
      </c>
      <c r="AS413" s="63" t="str">
        <f t="shared" si="4516"/>
        <v>X</v>
      </c>
      <c r="AT413" s="59" t="str">
        <f t="shared" si="4702"/>
        <v>ALI_89_SEG_15_X</v>
      </c>
      <c r="AU413" s="63">
        <f t="shared" ref="AU413" si="4910">IF(AND(COUNTIF(Codificacion3,AT413)&lt;AO413),1,COUNTIF(Codificacion3,AT413))</f>
        <v>1</v>
      </c>
      <c r="AV413" s="62" t="str">
        <f t="shared" si="4704"/>
        <v>Cotizacion Seleccionada</v>
      </c>
      <c r="AW413" s="53"/>
      <c r="AX413" s="51" t="str">
        <f t="shared" si="4705"/>
        <v>ALI_89_SEG_15VERDADERO</v>
      </c>
      <c r="AY413" s="51">
        <f t="shared" si="4686"/>
        <v>1</v>
      </c>
      <c r="AZ413" s="64" t="b">
        <f t="shared" si="4706"/>
        <v>1</v>
      </c>
    </row>
    <row r="414" spans="1:52" x14ac:dyDescent="0.2">
      <c r="A414" s="50" t="b">
        <f t="shared" si="3881"/>
        <v>0</v>
      </c>
      <c r="B414" s="51" t="s">
        <v>91</v>
      </c>
      <c r="C414" s="52">
        <v>90</v>
      </c>
      <c r="D414" s="52">
        <f t="shared" ref="D414" si="4911">IF(ISERROR(VLOOKUP(E414,Proveedores,2,FALSE)),"",VLOOKUP(E414,Proveedores,2,FALSE))</f>
        <v>2027</v>
      </c>
      <c r="E414" s="53" t="s">
        <v>92</v>
      </c>
      <c r="F414" s="54">
        <v>376</v>
      </c>
      <c r="G414" s="53" t="s">
        <v>56</v>
      </c>
      <c r="H414" s="53" t="s">
        <v>95</v>
      </c>
      <c r="I414" s="52">
        <v>1</v>
      </c>
      <c r="J414" s="53" t="s">
        <v>58</v>
      </c>
      <c r="K414" s="55">
        <v>44835</v>
      </c>
      <c r="L414" s="56">
        <v>13555</v>
      </c>
      <c r="M414" s="56">
        <v>16378</v>
      </c>
      <c r="N414" s="56">
        <v>9175</v>
      </c>
      <c r="O414" s="56">
        <v>678</v>
      </c>
      <c r="P414" s="57">
        <v>505</v>
      </c>
      <c r="Q414" s="58"/>
      <c r="R414" s="57">
        <v>505</v>
      </c>
      <c r="S414" s="57">
        <v>505</v>
      </c>
      <c r="T414" s="58"/>
      <c r="U414" s="57">
        <v>505</v>
      </c>
      <c r="V414" s="57">
        <v>505</v>
      </c>
      <c r="W414" s="58"/>
      <c r="X414" s="57">
        <v>505</v>
      </c>
      <c r="Y414" s="57">
        <v>505</v>
      </c>
      <c r="Z414" s="58"/>
      <c r="AA414" s="57">
        <v>505</v>
      </c>
      <c r="AB414" s="57">
        <v>20091930</v>
      </c>
      <c r="AC414" s="53" t="str">
        <f t="shared" si="4688"/>
        <v>Registro Valido</v>
      </c>
      <c r="AD414" s="57">
        <f t="shared" ref="AD414" si="4912">IF(OR(ISERROR(VLOOKUP(CONCATENATE("ALI_",$C414,"_SEG_",$I414,"_PROV_",$D414),Catalogo_Precios,AD$8,FALSE)),L414=0),0,VLOOKUP(CONCATENATE("ALI_",$C414,"_SEG_",$I414,"_PROV_",$D414),Catalogo_Precios,AD$8,FALSE))</f>
        <v>505</v>
      </c>
      <c r="AE414" s="57">
        <f t="shared" ref="AE414" si="4913">IF(OR(ISERROR(VLOOKUP(CONCATENATE("ALI_",$C414,"_SEG_",$I414,"_PROV_",$D414),Catalogo_Precios,AE$8,FALSE)),M414=0),0,VLOOKUP(CONCATENATE("ALI_",$C414,"_SEG_",$I414,"_PROV_",$D414),Catalogo_Precios,AE$8,FALSE))</f>
        <v>505</v>
      </c>
      <c r="AF414" s="57">
        <f t="shared" ref="AF414" si="4914">IF(OR(ISERROR(VLOOKUP(CONCATENATE("ALI_",$C414,"_SEG_",$I414,"_PROV_",$D414),Catalogo_Precios,AF$8,FALSE)),N414=0),0,VLOOKUP(CONCATENATE("ALI_",$C414,"_SEG_",$I414,"_PROV_",$D414),Catalogo_Precios,AF$8,FALSE))</f>
        <v>505</v>
      </c>
      <c r="AG414" s="57">
        <f t="shared" ref="AG414" si="4915">IF(OR(ISERROR(VLOOKUP(CONCATENATE("ALI_",$C414,"_SEG_",$I414,"_PROV_",$D414),Catalogo_Precios,AG$8,FALSE)),O414=0),0,VLOOKUP(CONCATENATE("ALI_",$C414,"_SEG_",$I414,"_PROV_",$D414),Catalogo_Precios,AG$8,FALSE))</f>
        <v>505</v>
      </c>
      <c r="AH414" s="57">
        <f t="shared" ref="AH414" si="4916">IF(OR(ISERROR(VLOOKUP(CONCATENATE("ALI_",$C414,"_SEG_",$I414,"_PROV_",$D414),Catalogo_Precios,AH$8,FALSE)),L414=0),0,VLOOKUP(CONCATENATE("ALI_",$C414,"_SEG_",$I414,"_PROV_",$D414),Catalogo_Precios,AH$8,FALSE))</f>
        <v>491</v>
      </c>
      <c r="AI414" s="57">
        <f t="shared" ref="AI414" si="4917">IF(OR(ISERROR(VLOOKUP(CONCATENATE("ALI_",$C414,"_SEG_",$I414,"_PROV_",$D414),Catalogo_Precios,AI$8,FALSE)),M414=0),0,VLOOKUP(CONCATENATE("ALI_",$C414,"_SEG_",$I414,"_PROV_",$D414),Catalogo_Precios,AI$8,FALSE))</f>
        <v>491</v>
      </c>
      <c r="AJ414" s="57">
        <f t="shared" ref="AJ414" si="4918">IF(OR(ISERROR(VLOOKUP(CONCATENATE("ALI_",$C414,"_SEG_",$I414,"_PROV_",$D414),Catalogo_Precios,AJ$8,FALSE)),N414=0),0,VLOOKUP(CONCATENATE("ALI_",$C414,"_SEG_",$I414,"_PROV_",$D414),Catalogo_Precios,AJ$8,FALSE))</f>
        <v>491</v>
      </c>
      <c r="AK414" s="57">
        <f t="shared" ref="AK414" si="4919">IF(OR(ISERROR(VLOOKUP(CONCATENATE("ALI_",$C414,"_SEG_",$I414,"_PROV_",$D414),Catalogo_Precios,AK$8,FALSE)),O414=0),0,VLOOKUP(CONCATENATE("ALI_",$C414,"_SEG_",$I414,"_PROV_",$D414),Catalogo_Precios,AK$8,FALSE))</f>
        <v>491</v>
      </c>
      <c r="AL414" s="53"/>
      <c r="AM414" s="59" t="str">
        <f t="shared" si="4697"/>
        <v>ALI_90_SEG_1</v>
      </c>
      <c r="AN414" s="59" t="str">
        <f t="shared" si="4698"/>
        <v>ALI_90_SEG_1_VAL_20091930</v>
      </c>
      <c r="AO414" s="60">
        <f t="shared" ref="AO414" si="4920">IF(OR(AB414="",AB414=0),0,COUNTIF(Codificacion,AM414))</f>
        <v>2</v>
      </c>
      <c r="AP414" s="61">
        <f t="array" ref="AP414">MIN(IF(Codificacion=AM414,Total_Cotizacion,""))</f>
        <v>15627940.800000001</v>
      </c>
      <c r="AQ414" s="62" t="b">
        <f t="shared" si="4700"/>
        <v>0</v>
      </c>
      <c r="AR414" s="51" t="str">
        <f t="shared" ref="AR414" si="4921">IF(COUNTIF(Codificacion2,CONCATENATE(AM414,"_VAL_",AB414))&gt;1,"Empate","")</f>
        <v/>
      </c>
      <c r="AS414" s="63" t="str">
        <f t="shared" si="4516"/>
        <v/>
      </c>
      <c r="AT414" s="59" t="str">
        <f t="shared" si="4702"/>
        <v>ALI_90_SEG_1_</v>
      </c>
      <c r="AU414" s="63">
        <f t="shared" ref="AU414" si="4922">IF(AND(COUNTIF(Codificacion3,AT414)&lt;AO414),1,COUNTIF(Codificacion3,AT414))</f>
        <v>1</v>
      </c>
      <c r="AV414" s="62" t="str">
        <f t="shared" si="4704"/>
        <v>No Seleccionada</v>
      </c>
      <c r="AW414" s="53"/>
      <c r="AX414" s="51" t="str">
        <f t="shared" si="4705"/>
        <v>ALI_90_SEG_1FALSO</v>
      </c>
      <c r="AY414" s="51">
        <f t="shared" si="4686"/>
        <v>1</v>
      </c>
      <c r="AZ414" s="64" t="b">
        <f t="shared" si="4706"/>
        <v>0</v>
      </c>
    </row>
    <row r="415" spans="1:52" x14ac:dyDescent="0.2">
      <c r="A415" s="50" t="b">
        <f t="shared" si="3881"/>
        <v>0</v>
      </c>
      <c r="B415" s="51" t="s">
        <v>91</v>
      </c>
      <c r="C415" s="52">
        <v>90</v>
      </c>
      <c r="D415" s="52">
        <f t="shared" ref="D415" si="4923">IF(ISERROR(VLOOKUP(E415,Proveedores,2,FALSE)),"",VLOOKUP(E415,Proveedores,2,FALSE))</f>
        <v>2027</v>
      </c>
      <c r="E415" s="53" t="s">
        <v>92</v>
      </c>
      <c r="F415" s="54">
        <v>377</v>
      </c>
      <c r="G415" s="53" t="s">
        <v>56</v>
      </c>
      <c r="H415" s="53" t="s">
        <v>95</v>
      </c>
      <c r="I415" s="52">
        <v>2</v>
      </c>
      <c r="J415" s="53" t="s">
        <v>58</v>
      </c>
      <c r="K415" s="55">
        <v>44835</v>
      </c>
      <c r="L415" s="56">
        <v>13867</v>
      </c>
      <c r="M415" s="56">
        <v>16750</v>
      </c>
      <c r="N415" s="56">
        <v>9382</v>
      </c>
      <c r="O415" s="56">
        <v>693</v>
      </c>
      <c r="P415" s="57">
        <v>505</v>
      </c>
      <c r="Q415" s="58"/>
      <c r="R415" s="57">
        <v>505</v>
      </c>
      <c r="S415" s="57">
        <v>505</v>
      </c>
      <c r="T415" s="58"/>
      <c r="U415" s="57">
        <v>505</v>
      </c>
      <c r="V415" s="57">
        <v>505</v>
      </c>
      <c r="W415" s="58"/>
      <c r="X415" s="57">
        <v>505</v>
      </c>
      <c r="Y415" s="57">
        <v>505</v>
      </c>
      <c r="Z415" s="58"/>
      <c r="AA415" s="57">
        <v>505</v>
      </c>
      <c r="AB415" s="57">
        <v>20549460</v>
      </c>
      <c r="AC415" s="53" t="str">
        <f t="shared" si="4688"/>
        <v>Registro Valido</v>
      </c>
      <c r="AD415" s="57">
        <f t="shared" ref="AD415" si="4924">IF(OR(ISERROR(VLOOKUP(CONCATENATE("ALI_",$C415,"_SEG_",$I415,"_PROV_",$D415),Catalogo_Precios,AD$8,FALSE)),L415=0),0,VLOOKUP(CONCATENATE("ALI_",$C415,"_SEG_",$I415,"_PROV_",$D415),Catalogo_Precios,AD$8,FALSE))</f>
        <v>505</v>
      </c>
      <c r="AE415" s="57">
        <f t="shared" ref="AE415" si="4925">IF(OR(ISERROR(VLOOKUP(CONCATENATE("ALI_",$C415,"_SEG_",$I415,"_PROV_",$D415),Catalogo_Precios,AE$8,FALSE)),M415=0),0,VLOOKUP(CONCATENATE("ALI_",$C415,"_SEG_",$I415,"_PROV_",$D415),Catalogo_Precios,AE$8,FALSE))</f>
        <v>505</v>
      </c>
      <c r="AF415" s="57">
        <f t="shared" ref="AF415" si="4926">IF(OR(ISERROR(VLOOKUP(CONCATENATE("ALI_",$C415,"_SEG_",$I415,"_PROV_",$D415),Catalogo_Precios,AF$8,FALSE)),N415=0),0,VLOOKUP(CONCATENATE("ALI_",$C415,"_SEG_",$I415,"_PROV_",$D415),Catalogo_Precios,AF$8,FALSE))</f>
        <v>505</v>
      </c>
      <c r="AG415" s="57">
        <f t="shared" ref="AG415" si="4927">IF(OR(ISERROR(VLOOKUP(CONCATENATE("ALI_",$C415,"_SEG_",$I415,"_PROV_",$D415),Catalogo_Precios,AG$8,FALSE)),O415=0),0,VLOOKUP(CONCATENATE("ALI_",$C415,"_SEG_",$I415,"_PROV_",$D415),Catalogo_Precios,AG$8,FALSE))</f>
        <v>505</v>
      </c>
      <c r="AH415" s="57">
        <f t="shared" ref="AH415" si="4928">IF(OR(ISERROR(VLOOKUP(CONCATENATE("ALI_",$C415,"_SEG_",$I415,"_PROV_",$D415),Catalogo_Precios,AH$8,FALSE)),L415=0),0,VLOOKUP(CONCATENATE("ALI_",$C415,"_SEG_",$I415,"_PROV_",$D415),Catalogo_Precios,AH$8,FALSE))</f>
        <v>491</v>
      </c>
      <c r="AI415" s="57">
        <f t="shared" ref="AI415" si="4929">IF(OR(ISERROR(VLOOKUP(CONCATENATE("ALI_",$C415,"_SEG_",$I415,"_PROV_",$D415),Catalogo_Precios,AI$8,FALSE)),M415=0),0,VLOOKUP(CONCATENATE("ALI_",$C415,"_SEG_",$I415,"_PROV_",$D415),Catalogo_Precios,AI$8,FALSE))</f>
        <v>491</v>
      </c>
      <c r="AJ415" s="57">
        <f t="shared" ref="AJ415" si="4930">IF(OR(ISERROR(VLOOKUP(CONCATENATE("ALI_",$C415,"_SEG_",$I415,"_PROV_",$D415),Catalogo_Precios,AJ$8,FALSE)),N415=0),0,VLOOKUP(CONCATENATE("ALI_",$C415,"_SEG_",$I415,"_PROV_",$D415),Catalogo_Precios,AJ$8,FALSE))</f>
        <v>491</v>
      </c>
      <c r="AK415" s="57">
        <f t="shared" ref="AK415" si="4931">IF(OR(ISERROR(VLOOKUP(CONCATENATE("ALI_",$C415,"_SEG_",$I415,"_PROV_",$D415),Catalogo_Precios,AK$8,FALSE)),O415=0),0,VLOOKUP(CONCATENATE("ALI_",$C415,"_SEG_",$I415,"_PROV_",$D415),Catalogo_Precios,AK$8,FALSE))</f>
        <v>491</v>
      </c>
      <c r="AL415" s="53"/>
      <c r="AM415" s="59" t="str">
        <f t="shared" si="4697"/>
        <v>ALI_90_SEG_2</v>
      </c>
      <c r="AN415" s="59" t="str">
        <f t="shared" si="4698"/>
        <v>ALI_90_SEG_2_VAL_20549460</v>
      </c>
      <c r="AO415" s="60">
        <f t="shared" ref="AO415" si="4932">IF(OR(AB415="",AB415=0),0,COUNTIF(Codificacion,AM415))</f>
        <v>2</v>
      </c>
      <c r="AP415" s="61">
        <f t="array" ref="AP415">MIN(IF(Codificacion=AM415,Total_Cotizacion,""))</f>
        <v>15983817.600000001</v>
      </c>
      <c r="AQ415" s="62" t="b">
        <f t="shared" si="4700"/>
        <v>0</v>
      </c>
      <c r="AR415" s="51" t="str">
        <f t="shared" ref="AR415" si="4933">IF(COUNTIF(Codificacion2,CONCATENATE(AM415,"_VAL_",AB415))&gt;1,"Empate","")</f>
        <v/>
      </c>
      <c r="AS415" s="63" t="str">
        <f t="shared" si="4516"/>
        <v/>
      </c>
      <c r="AT415" s="59" t="str">
        <f t="shared" si="4702"/>
        <v>ALI_90_SEG_2_</v>
      </c>
      <c r="AU415" s="63">
        <f t="shared" ref="AU415" si="4934">IF(AND(COUNTIF(Codificacion3,AT415)&lt;AO415),1,COUNTIF(Codificacion3,AT415))</f>
        <v>1</v>
      </c>
      <c r="AV415" s="62" t="str">
        <f t="shared" si="4704"/>
        <v>No Seleccionada</v>
      </c>
      <c r="AW415" s="53"/>
      <c r="AX415" s="51" t="str">
        <f t="shared" si="4705"/>
        <v>ALI_90_SEG_2FALSO</v>
      </c>
      <c r="AY415" s="51">
        <f t="shared" si="4686"/>
        <v>1</v>
      </c>
      <c r="AZ415" s="64" t="b">
        <f t="shared" si="4706"/>
        <v>0</v>
      </c>
    </row>
    <row r="416" spans="1:52" x14ac:dyDescent="0.2">
      <c r="A416" s="50" t="b">
        <f t="shared" si="3881"/>
        <v>0</v>
      </c>
      <c r="B416" s="51" t="s">
        <v>91</v>
      </c>
      <c r="C416" s="52">
        <v>90</v>
      </c>
      <c r="D416" s="52">
        <f t="shared" ref="D416" si="4935">IF(ISERROR(VLOOKUP(E416,Proveedores,2,FALSE)),"",VLOOKUP(E416,Proveedores,2,FALSE))</f>
        <v>2027</v>
      </c>
      <c r="E416" s="53" t="s">
        <v>92</v>
      </c>
      <c r="F416" s="54">
        <v>378</v>
      </c>
      <c r="G416" s="53" t="s">
        <v>56</v>
      </c>
      <c r="H416" s="53" t="s">
        <v>95</v>
      </c>
      <c r="I416" s="52">
        <v>3</v>
      </c>
      <c r="J416" s="53" t="s">
        <v>58</v>
      </c>
      <c r="K416" s="55">
        <v>44835</v>
      </c>
      <c r="L416" s="56">
        <v>13781</v>
      </c>
      <c r="M416" s="56">
        <v>16647</v>
      </c>
      <c r="N416" s="56">
        <v>9327</v>
      </c>
      <c r="O416" s="56">
        <v>689</v>
      </c>
      <c r="P416" s="57">
        <v>505</v>
      </c>
      <c r="Q416" s="58"/>
      <c r="R416" s="57">
        <v>505</v>
      </c>
      <c r="S416" s="57">
        <v>505</v>
      </c>
      <c r="T416" s="58"/>
      <c r="U416" s="57">
        <v>505</v>
      </c>
      <c r="V416" s="57">
        <v>505</v>
      </c>
      <c r="W416" s="58"/>
      <c r="X416" s="57">
        <v>505</v>
      </c>
      <c r="Y416" s="57">
        <v>505</v>
      </c>
      <c r="Z416" s="58"/>
      <c r="AA416" s="57">
        <v>505</v>
      </c>
      <c r="AB416" s="57">
        <v>20424220</v>
      </c>
      <c r="AC416" s="53" t="str">
        <f t="shared" si="4688"/>
        <v>Registro Valido</v>
      </c>
      <c r="AD416" s="57">
        <f t="shared" ref="AD416" si="4936">IF(OR(ISERROR(VLOOKUP(CONCATENATE("ALI_",$C416,"_SEG_",$I416,"_PROV_",$D416),Catalogo_Precios,AD$8,FALSE)),L416=0),0,VLOOKUP(CONCATENATE("ALI_",$C416,"_SEG_",$I416,"_PROV_",$D416),Catalogo_Precios,AD$8,FALSE))</f>
        <v>505</v>
      </c>
      <c r="AE416" s="57">
        <f t="shared" ref="AE416" si="4937">IF(OR(ISERROR(VLOOKUP(CONCATENATE("ALI_",$C416,"_SEG_",$I416,"_PROV_",$D416),Catalogo_Precios,AE$8,FALSE)),M416=0),0,VLOOKUP(CONCATENATE("ALI_",$C416,"_SEG_",$I416,"_PROV_",$D416),Catalogo_Precios,AE$8,FALSE))</f>
        <v>505</v>
      </c>
      <c r="AF416" s="57">
        <f t="shared" ref="AF416" si="4938">IF(OR(ISERROR(VLOOKUP(CONCATENATE("ALI_",$C416,"_SEG_",$I416,"_PROV_",$D416),Catalogo_Precios,AF$8,FALSE)),N416=0),0,VLOOKUP(CONCATENATE("ALI_",$C416,"_SEG_",$I416,"_PROV_",$D416),Catalogo_Precios,AF$8,FALSE))</f>
        <v>505</v>
      </c>
      <c r="AG416" s="57">
        <f t="shared" ref="AG416" si="4939">IF(OR(ISERROR(VLOOKUP(CONCATENATE("ALI_",$C416,"_SEG_",$I416,"_PROV_",$D416),Catalogo_Precios,AG$8,FALSE)),O416=0),0,VLOOKUP(CONCATENATE("ALI_",$C416,"_SEG_",$I416,"_PROV_",$D416),Catalogo_Precios,AG$8,FALSE))</f>
        <v>505</v>
      </c>
      <c r="AH416" s="57">
        <f t="shared" ref="AH416" si="4940">IF(OR(ISERROR(VLOOKUP(CONCATENATE("ALI_",$C416,"_SEG_",$I416,"_PROV_",$D416),Catalogo_Precios,AH$8,FALSE)),L416=0),0,VLOOKUP(CONCATENATE("ALI_",$C416,"_SEG_",$I416,"_PROV_",$D416),Catalogo_Precios,AH$8,FALSE))</f>
        <v>491</v>
      </c>
      <c r="AI416" s="57">
        <f t="shared" ref="AI416" si="4941">IF(OR(ISERROR(VLOOKUP(CONCATENATE("ALI_",$C416,"_SEG_",$I416,"_PROV_",$D416),Catalogo_Precios,AI$8,FALSE)),M416=0),0,VLOOKUP(CONCATENATE("ALI_",$C416,"_SEG_",$I416,"_PROV_",$D416),Catalogo_Precios,AI$8,FALSE))</f>
        <v>491</v>
      </c>
      <c r="AJ416" s="57">
        <f t="shared" ref="AJ416" si="4942">IF(OR(ISERROR(VLOOKUP(CONCATENATE("ALI_",$C416,"_SEG_",$I416,"_PROV_",$D416),Catalogo_Precios,AJ$8,FALSE)),N416=0),0,VLOOKUP(CONCATENATE("ALI_",$C416,"_SEG_",$I416,"_PROV_",$D416),Catalogo_Precios,AJ$8,FALSE))</f>
        <v>491</v>
      </c>
      <c r="AK416" s="57">
        <f t="shared" ref="AK416" si="4943">IF(OR(ISERROR(VLOOKUP(CONCATENATE("ALI_",$C416,"_SEG_",$I416,"_PROV_",$D416),Catalogo_Precios,AK$8,FALSE)),O416=0),0,VLOOKUP(CONCATENATE("ALI_",$C416,"_SEG_",$I416,"_PROV_",$D416),Catalogo_Precios,AK$8,FALSE))</f>
        <v>491</v>
      </c>
      <c r="AL416" s="53"/>
      <c r="AM416" s="59" t="str">
        <f t="shared" si="4697"/>
        <v>ALI_90_SEG_3</v>
      </c>
      <c r="AN416" s="59" t="str">
        <f t="shared" si="4698"/>
        <v>ALI_90_SEG_3_VAL_20424220</v>
      </c>
      <c r="AO416" s="60">
        <f t="shared" ref="AO416" si="4944">IF(OR(AB416="",AB416=0),0,COUNTIF(Codificacion,AM416))</f>
        <v>2</v>
      </c>
      <c r="AP416" s="61">
        <f t="array" ref="AP416">MIN(IF(Codificacion=AM416,Total_Cotizacion,""))</f>
        <v>15886403.199999999</v>
      </c>
      <c r="AQ416" s="62" t="b">
        <f t="shared" si="4700"/>
        <v>0</v>
      </c>
      <c r="AR416" s="51" t="str">
        <f t="shared" ref="AR416" si="4945">IF(COUNTIF(Codificacion2,CONCATENATE(AM416,"_VAL_",AB416))&gt;1,"Empate","")</f>
        <v/>
      </c>
      <c r="AS416" s="63" t="str">
        <f t="shared" si="4516"/>
        <v/>
      </c>
      <c r="AT416" s="59" t="str">
        <f t="shared" si="4702"/>
        <v>ALI_90_SEG_3_</v>
      </c>
      <c r="AU416" s="63">
        <f t="shared" ref="AU416" si="4946">IF(AND(COUNTIF(Codificacion3,AT416)&lt;AO416),1,COUNTIF(Codificacion3,AT416))</f>
        <v>1</v>
      </c>
      <c r="AV416" s="62" t="str">
        <f t="shared" si="4704"/>
        <v>No Seleccionada</v>
      </c>
      <c r="AW416" s="53"/>
      <c r="AX416" s="51" t="str">
        <f t="shared" si="4705"/>
        <v>ALI_90_SEG_3FALSO</v>
      </c>
      <c r="AY416" s="51">
        <f t="shared" si="4686"/>
        <v>1</v>
      </c>
      <c r="AZ416" s="64" t="b">
        <f t="shared" si="4706"/>
        <v>0</v>
      </c>
    </row>
    <row r="417" spans="1:52" x14ac:dyDescent="0.2">
      <c r="A417" s="50" t="b">
        <f t="shared" si="3881"/>
        <v>0</v>
      </c>
      <c r="B417" s="51" t="s">
        <v>91</v>
      </c>
      <c r="C417" s="52">
        <v>90</v>
      </c>
      <c r="D417" s="52">
        <f t="shared" ref="D417" si="4947">IF(ISERROR(VLOOKUP(E417,Proveedores,2,FALSE)),"",VLOOKUP(E417,Proveedores,2,FALSE))</f>
        <v>2027</v>
      </c>
      <c r="E417" s="53" t="s">
        <v>92</v>
      </c>
      <c r="F417" s="54">
        <v>379</v>
      </c>
      <c r="G417" s="53" t="s">
        <v>56</v>
      </c>
      <c r="H417" s="53" t="s">
        <v>95</v>
      </c>
      <c r="I417" s="52">
        <v>4</v>
      </c>
      <c r="J417" s="53" t="s">
        <v>58</v>
      </c>
      <c r="K417" s="55">
        <v>44835</v>
      </c>
      <c r="L417" s="56">
        <v>14681</v>
      </c>
      <c r="M417" s="56">
        <v>17736</v>
      </c>
      <c r="N417" s="56">
        <v>9934</v>
      </c>
      <c r="O417" s="56">
        <v>734</v>
      </c>
      <c r="P417" s="57">
        <v>505</v>
      </c>
      <c r="Q417" s="58"/>
      <c r="R417" s="57">
        <v>505</v>
      </c>
      <c r="S417" s="57">
        <v>505</v>
      </c>
      <c r="T417" s="58"/>
      <c r="U417" s="57">
        <v>505</v>
      </c>
      <c r="V417" s="57">
        <v>505</v>
      </c>
      <c r="W417" s="58"/>
      <c r="X417" s="57">
        <v>505</v>
      </c>
      <c r="Y417" s="57">
        <v>505</v>
      </c>
      <c r="Z417" s="58"/>
      <c r="AA417" s="57">
        <v>505</v>
      </c>
      <c r="AB417" s="57">
        <v>21757925</v>
      </c>
      <c r="AC417" s="53" t="str">
        <f t="shared" si="4688"/>
        <v>Registro Valido</v>
      </c>
      <c r="AD417" s="57">
        <f t="shared" ref="AD417" si="4948">IF(OR(ISERROR(VLOOKUP(CONCATENATE("ALI_",$C417,"_SEG_",$I417,"_PROV_",$D417),Catalogo_Precios,AD$8,FALSE)),L417=0),0,VLOOKUP(CONCATENATE("ALI_",$C417,"_SEG_",$I417,"_PROV_",$D417),Catalogo_Precios,AD$8,FALSE))</f>
        <v>505</v>
      </c>
      <c r="AE417" s="57">
        <f t="shared" ref="AE417" si="4949">IF(OR(ISERROR(VLOOKUP(CONCATENATE("ALI_",$C417,"_SEG_",$I417,"_PROV_",$D417),Catalogo_Precios,AE$8,FALSE)),M417=0),0,VLOOKUP(CONCATENATE("ALI_",$C417,"_SEG_",$I417,"_PROV_",$D417),Catalogo_Precios,AE$8,FALSE))</f>
        <v>505</v>
      </c>
      <c r="AF417" s="57">
        <f t="shared" ref="AF417" si="4950">IF(OR(ISERROR(VLOOKUP(CONCATENATE("ALI_",$C417,"_SEG_",$I417,"_PROV_",$D417),Catalogo_Precios,AF$8,FALSE)),N417=0),0,VLOOKUP(CONCATENATE("ALI_",$C417,"_SEG_",$I417,"_PROV_",$D417),Catalogo_Precios,AF$8,FALSE))</f>
        <v>505</v>
      </c>
      <c r="AG417" s="57">
        <f t="shared" ref="AG417" si="4951">IF(OR(ISERROR(VLOOKUP(CONCATENATE("ALI_",$C417,"_SEG_",$I417,"_PROV_",$D417),Catalogo_Precios,AG$8,FALSE)),O417=0),0,VLOOKUP(CONCATENATE("ALI_",$C417,"_SEG_",$I417,"_PROV_",$D417),Catalogo_Precios,AG$8,FALSE))</f>
        <v>505</v>
      </c>
      <c r="AH417" s="57">
        <f t="shared" ref="AH417" si="4952">IF(OR(ISERROR(VLOOKUP(CONCATENATE("ALI_",$C417,"_SEG_",$I417,"_PROV_",$D417),Catalogo_Precios,AH$8,FALSE)),L417=0),0,VLOOKUP(CONCATENATE("ALI_",$C417,"_SEG_",$I417,"_PROV_",$D417),Catalogo_Precios,AH$8,FALSE))</f>
        <v>491</v>
      </c>
      <c r="AI417" s="57">
        <f t="shared" ref="AI417" si="4953">IF(OR(ISERROR(VLOOKUP(CONCATENATE("ALI_",$C417,"_SEG_",$I417,"_PROV_",$D417),Catalogo_Precios,AI$8,FALSE)),M417=0),0,VLOOKUP(CONCATENATE("ALI_",$C417,"_SEG_",$I417,"_PROV_",$D417),Catalogo_Precios,AI$8,FALSE))</f>
        <v>491</v>
      </c>
      <c r="AJ417" s="57">
        <f t="shared" ref="AJ417" si="4954">IF(OR(ISERROR(VLOOKUP(CONCATENATE("ALI_",$C417,"_SEG_",$I417,"_PROV_",$D417),Catalogo_Precios,AJ$8,FALSE)),N417=0),0,VLOOKUP(CONCATENATE("ALI_",$C417,"_SEG_",$I417,"_PROV_",$D417),Catalogo_Precios,AJ$8,FALSE))</f>
        <v>491</v>
      </c>
      <c r="AK417" s="57">
        <f t="shared" ref="AK417" si="4955">IF(OR(ISERROR(VLOOKUP(CONCATENATE("ALI_",$C417,"_SEG_",$I417,"_PROV_",$D417),Catalogo_Precios,AK$8,FALSE)),O417=0),0,VLOOKUP(CONCATENATE("ALI_",$C417,"_SEG_",$I417,"_PROV_",$D417),Catalogo_Precios,AK$8,FALSE))</f>
        <v>491</v>
      </c>
      <c r="AL417" s="53"/>
      <c r="AM417" s="59" t="str">
        <f t="shared" si="4697"/>
        <v>ALI_90_SEG_4</v>
      </c>
      <c r="AN417" s="59" t="str">
        <f t="shared" si="4698"/>
        <v>ALI_90_SEG_4_VAL_21757925</v>
      </c>
      <c r="AO417" s="60">
        <f t="shared" ref="AO417" si="4956">IF(OR(AB417="",AB417=0),0,COUNTIF(Codificacion,AM417))</f>
        <v>2</v>
      </c>
      <c r="AP417" s="61">
        <f t="array" ref="AP417">MIN(IF(Codificacion=AM417,Total_Cotizacion,""))</f>
        <v>16923788</v>
      </c>
      <c r="AQ417" s="62" t="b">
        <f t="shared" si="4700"/>
        <v>0</v>
      </c>
      <c r="AR417" s="51" t="str">
        <f t="shared" ref="AR417" si="4957">IF(COUNTIF(Codificacion2,CONCATENATE(AM417,"_VAL_",AB417))&gt;1,"Empate","")</f>
        <v/>
      </c>
      <c r="AS417" s="63" t="str">
        <f t="shared" si="4516"/>
        <v/>
      </c>
      <c r="AT417" s="59" t="str">
        <f t="shared" si="4702"/>
        <v>ALI_90_SEG_4_</v>
      </c>
      <c r="AU417" s="63">
        <f t="shared" ref="AU417" si="4958">IF(AND(COUNTIF(Codificacion3,AT417)&lt;AO417),1,COUNTIF(Codificacion3,AT417))</f>
        <v>1</v>
      </c>
      <c r="AV417" s="62" t="str">
        <f t="shared" si="4704"/>
        <v>No Seleccionada</v>
      </c>
      <c r="AW417" s="53"/>
      <c r="AX417" s="51" t="str">
        <f t="shared" si="4705"/>
        <v>ALI_90_SEG_4FALSO</v>
      </c>
      <c r="AY417" s="51">
        <f t="shared" si="4686"/>
        <v>1</v>
      </c>
      <c r="AZ417" s="64" t="b">
        <f t="shared" si="4706"/>
        <v>0</v>
      </c>
    </row>
    <row r="418" spans="1:52" x14ac:dyDescent="0.2">
      <c r="A418" s="50" t="b">
        <f t="shared" si="3881"/>
        <v>0</v>
      </c>
      <c r="B418" s="51" t="s">
        <v>91</v>
      </c>
      <c r="C418" s="52">
        <v>90</v>
      </c>
      <c r="D418" s="52">
        <f t="shared" ref="D418" si="4959">IF(ISERROR(VLOOKUP(E418,Proveedores,2,FALSE)),"",VLOOKUP(E418,Proveedores,2,FALSE))</f>
        <v>2027</v>
      </c>
      <c r="E418" s="53" t="s">
        <v>92</v>
      </c>
      <c r="F418" s="54">
        <v>380</v>
      </c>
      <c r="G418" s="53" t="s">
        <v>56</v>
      </c>
      <c r="H418" s="53" t="s">
        <v>95</v>
      </c>
      <c r="I418" s="52">
        <v>5</v>
      </c>
      <c r="J418" s="53" t="s">
        <v>58</v>
      </c>
      <c r="K418" s="55">
        <v>44835</v>
      </c>
      <c r="L418" s="56">
        <v>13649</v>
      </c>
      <c r="M418" s="56">
        <v>16486</v>
      </c>
      <c r="N418" s="56">
        <v>9232</v>
      </c>
      <c r="O418" s="56">
        <v>682</v>
      </c>
      <c r="P418" s="57">
        <v>505</v>
      </c>
      <c r="Q418" s="58"/>
      <c r="R418" s="57">
        <v>505</v>
      </c>
      <c r="S418" s="57">
        <v>505</v>
      </c>
      <c r="T418" s="58"/>
      <c r="U418" s="57">
        <v>505</v>
      </c>
      <c r="V418" s="57">
        <v>505</v>
      </c>
      <c r="W418" s="58"/>
      <c r="X418" s="57">
        <v>505</v>
      </c>
      <c r="Y418" s="57">
        <v>505</v>
      </c>
      <c r="Z418" s="58"/>
      <c r="AA418" s="57">
        <v>505</v>
      </c>
      <c r="AB418" s="57">
        <v>20224745</v>
      </c>
      <c r="AC418" s="53" t="str">
        <f t="shared" si="4688"/>
        <v>Registro Valido</v>
      </c>
      <c r="AD418" s="57">
        <f t="shared" ref="AD418" si="4960">IF(OR(ISERROR(VLOOKUP(CONCATENATE("ALI_",$C418,"_SEG_",$I418,"_PROV_",$D418),Catalogo_Precios,AD$8,FALSE)),L418=0),0,VLOOKUP(CONCATENATE("ALI_",$C418,"_SEG_",$I418,"_PROV_",$D418),Catalogo_Precios,AD$8,FALSE))</f>
        <v>505</v>
      </c>
      <c r="AE418" s="57">
        <f t="shared" ref="AE418" si="4961">IF(OR(ISERROR(VLOOKUP(CONCATENATE("ALI_",$C418,"_SEG_",$I418,"_PROV_",$D418),Catalogo_Precios,AE$8,FALSE)),M418=0),0,VLOOKUP(CONCATENATE("ALI_",$C418,"_SEG_",$I418,"_PROV_",$D418),Catalogo_Precios,AE$8,FALSE))</f>
        <v>505</v>
      </c>
      <c r="AF418" s="57">
        <f t="shared" ref="AF418" si="4962">IF(OR(ISERROR(VLOOKUP(CONCATENATE("ALI_",$C418,"_SEG_",$I418,"_PROV_",$D418),Catalogo_Precios,AF$8,FALSE)),N418=0),0,VLOOKUP(CONCATENATE("ALI_",$C418,"_SEG_",$I418,"_PROV_",$D418),Catalogo_Precios,AF$8,FALSE))</f>
        <v>505</v>
      </c>
      <c r="AG418" s="57">
        <f t="shared" ref="AG418" si="4963">IF(OR(ISERROR(VLOOKUP(CONCATENATE("ALI_",$C418,"_SEG_",$I418,"_PROV_",$D418),Catalogo_Precios,AG$8,FALSE)),O418=0),0,VLOOKUP(CONCATENATE("ALI_",$C418,"_SEG_",$I418,"_PROV_",$D418),Catalogo_Precios,AG$8,FALSE))</f>
        <v>505</v>
      </c>
      <c r="AH418" s="57">
        <f t="shared" ref="AH418" si="4964">IF(OR(ISERROR(VLOOKUP(CONCATENATE("ALI_",$C418,"_SEG_",$I418,"_PROV_",$D418),Catalogo_Precios,AH$8,FALSE)),L418=0),0,VLOOKUP(CONCATENATE("ALI_",$C418,"_SEG_",$I418,"_PROV_",$D418),Catalogo_Precios,AH$8,FALSE))</f>
        <v>491</v>
      </c>
      <c r="AI418" s="57">
        <f t="shared" ref="AI418" si="4965">IF(OR(ISERROR(VLOOKUP(CONCATENATE("ALI_",$C418,"_SEG_",$I418,"_PROV_",$D418),Catalogo_Precios,AI$8,FALSE)),M418=0),0,VLOOKUP(CONCATENATE("ALI_",$C418,"_SEG_",$I418,"_PROV_",$D418),Catalogo_Precios,AI$8,FALSE))</f>
        <v>491</v>
      </c>
      <c r="AJ418" s="57">
        <f t="shared" ref="AJ418" si="4966">IF(OR(ISERROR(VLOOKUP(CONCATENATE("ALI_",$C418,"_SEG_",$I418,"_PROV_",$D418),Catalogo_Precios,AJ$8,FALSE)),N418=0),0,VLOOKUP(CONCATENATE("ALI_",$C418,"_SEG_",$I418,"_PROV_",$D418),Catalogo_Precios,AJ$8,FALSE))</f>
        <v>491</v>
      </c>
      <c r="AK418" s="57">
        <f t="shared" ref="AK418" si="4967">IF(OR(ISERROR(VLOOKUP(CONCATENATE("ALI_",$C418,"_SEG_",$I418,"_PROV_",$D418),Catalogo_Precios,AK$8,FALSE)),O418=0),0,VLOOKUP(CONCATENATE("ALI_",$C418,"_SEG_",$I418,"_PROV_",$D418),Catalogo_Precios,AK$8,FALSE))</f>
        <v>491</v>
      </c>
      <c r="AL418" s="53"/>
      <c r="AM418" s="59" t="str">
        <f t="shared" si="4697"/>
        <v>ALI_90_SEG_5</v>
      </c>
      <c r="AN418" s="59" t="str">
        <f t="shared" si="4698"/>
        <v>ALI_90_SEG_5_VAL_20224745</v>
      </c>
      <c r="AO418" s="60">
        <f t="shared" ref="AO418" si="4968">IF(OR(AB418="",AB418=0),0,COUNTIF(Codificacion,AM418))</f>
        <v>2</v>
      </c>
      <c r="AP418" s="61">
        <f t="array" ref="AP418">MIN(IF(Codificacion=AM418,Total_Cotizacion,""))</f>
        <v>15731247.199999999</v>
      </c>
      <c r="AQ418" s="62" t="b">
        <f t="shared" si="4700"/>
        <v>0</v>
      </c>
      <c r="AR418" s="51" t="str">
        <f t="shared" ref="AR418" si="4969">IF(COUNTIF(Codificacion2,CONCATENATE(AM418,"_VAL_",AB418))&gt;1,"Empate","")</f>
        <v/>
      </c>
      <c r="AS418" s="63" t="str">
        <f t="shared" si="4516"/>
        <v/>
      </c>
      <c r="AT418" s="59" t="str">
        <f t="shared" si="4702"/>
        <v>ALI_90_SEG_5_</v>
      </c>
      <c r="AU418" s="63">
        <f t="shared" ref="AU418" si="4970">IF(AND(COUNTIF(Codificacion3,AT418)&lt;AO418),1,COUNTIF(Codificacion3,AT418))</f>
        <v>1</v>
      </c>
      <c r="AV418" s="62" t="str">
        <f t="shared" si="4704"/>
        <v>No Seleccionada</v>
      </c>
      <c r="AW418" s="53"/>
      <c r="AX418" s="51" t="str">
        <f t="shared" si="4705"/>
        <v>ALI_90_SEG_5FALSO</v>
      </c>
      <c r="AY418" s="51">
        <f t="shared" si="4686"/>
        <v>1</v>
      </c>
      <c r="AZ418" s="64" t="b">
        <f t="shared" si="4706"/>
        <v>0</v>
      </c>
    </row>
    <row r="419" spans="1:52" x14ac:dyDescent="0.2">
      <c r="A419" s="50" t="b">
        <f t="shared" si="3881"/>
        <v>0</v>
      </c>
      <c r="B419" s="51" t="s">
        <v>91</v>
      </c>
      <c r="C419" s="52">
        <v>90</v>
      </c>
      <c r="D419" s="52">
        <f t="shared" ref="D419" si="4971">IF(ISERROR(VLOOKUP(E419,Proveedores,2,FALSE)),"",VLOOKUP(E419,Proveedores,2,FALSE))</f>
        <v>2027</v>
      </c>
      <c r="E419" s="53" t="s">
        <v>92</v>
      </c>
      <c r="F419" s="54">
        <v>381</v>
      </c>
      <c r="G419" s="53" t="s">
        <v>56</v>
      </c>
      <c r="H419" s="53" t="s">
        <v>95</v>
      </c>
      <c r="I419" s="52">
        <v>6</v>
      </c>
      <c r="J419" s="53" t="s">
        <v>58</v>
      </c>
      <c r="K419" s="55">
        <v>44835</v>
      </c>
      <c r="L419" s="56">
        <v>14774</v>
      </c>
      <c r="M419" s="56">
        <v>17846</v>
      </c>
      <c r="N419" s="56">
        <v>9997</v>
      </c>
      <c r="O419" s="56">
        <v>738</v>
      </c>
      <c r="P419" s="57">
        <v>505</v>
      </c>
      <c r="Q419" s="58"/>
      <c r="R419" s="57">
        <v>505</v>
      </c>
      <c r="S419" s="57">
        <v>505</v>
      </c>
      <c r="T419" s="58"/>
      <c r="U419" s="57">
        <v>505</v>
      </c>
      <c r="V419" s="57">
        <v>505</v>
      </c>
      <c r="W419" s="58"/>
      <c r="X419" s="57">
        <v>505</v>
      </c>
      <c r="Y419" s="57">
        <v>505</v>
      </c>
      <c r="Z419" s="58"/>
      <c r="AA419" s="57">
        <v>505</v>
      </c>
      <c r="AB419" s="57">
        <v>21894275</v>
      </c>
      <c r="AC419" s="53" t="str">
        <f t="shared" si="4688"/>
        <v>Registro Valido</v>
      </c>
      <c r="AD419" s="57">
        <f t="shared" ref="AD419" si="4972">IF(OR(ISERROR(VLOOKUP(CONCATENATE("ALI_",$C419,"_SEG_",$I419,"_PROV_",$D419),Catalogo_Precios,AD$8,FALSE)),L419=0),0,VLOOKUP(CONCATENATE("ALI_",$C419,"_SEG_",$I419,"_PROV_",$D419),Catalogo_Precios,AD$8,FALSE))</f>
        <v>505</v>
      </c>
      <c r="AE419" s="57">
        <f t="shared" ref="AE419" si="4973">IF(OR(ISERROR(VLOOKUP(CONCATENATE("ALI_",$C419,"_SEG_",$I419,"_PROV_",$D419),Catalogo_Precios,AE$8,FALSE)),M419=0),0,VLOOKUP(CONCATENATE("ALI_",$C419,"_SEG_",$I419,"_PROV_",$D419),Catalogo_Precios,AE$8,FALSE))</f>
        <v>505</v>
      </c>
      <c r="AF419" s="57">
        <f t="shared" ref="AF419" si="4974">IF(OR(ISERROR(VLOOKUP(CONCATENATE("ALI_",$C419,"_SEG_",$I419,"_PROV_",$D419),Catalogo_Precios,AF$8,FALSE)),N419=0),0,VLOOKUP(CONCATENATE("ALI_",$C419,"_SEG_",$I419,"_PROV_",$D419),Catalogo_Precios,AF$8,FALSE))</f>
        <v>505</v>
      </c>
      <c r="AG419" s="57">
        <f t="shared" ref="AG419" si="4975">IF(OR(ISERROR(VLOOKUP(CONCATENATE("ALI_",$C419,"_SEG_",$I419,"_PROV_",$D419),Catalogo_Precios,AG$8,FALSE)),O419=0),0,VLOOKUP(CONCATENATE("ALI_",$C419,"_SEG_",$I419,"_PROV_",$D419),Catalogo_Precios,AG$8,FALSE))</f>
        <v>505</v>
      </c>
      <c r="AH419" s="57">
        <f t="shared" ref="AH419" si="4976">IF(OR(ISERROR(VLOOKUP(CONCATENATE("ALI_",$C419,"_SEG_",$I419,"_PROV_",$D419),Catalogo_Precios,AH$8,FALSE)),L419=0),0,VLOOKUP(CONCATENATE("ALI_",$C419,"_SEG_",$I419,"_PROV_",$D419),Catalogo_Precios,AH$8,FALSE))</f>
        <v>491</v>
      </c>
      <c r="AI419" s="57">
        <f t="shared" ref="AI419" si="4977">IF(OR(ISERROR(VLOOKUP(CONCATENATE("ALI_",$C419,"_SEG_",$I419,"_PROV_",$D419),Catalogo_Precios,AI$8,FALSE)),M419=0),0,VLOOKUP(CONCATENATE("ALI_",$C419,"_SEG_",$I419,"_PROV_",$D419),Catalogo_Precios,AI$8,FALSE))</f>
        <v>491</v>
      </c>
      <c r="AJ419" s="57">
        <f t="shared" ref="AJ419" si="4978">IF(OR(ISERROR(VLOOKUP(CONCATENATE("ALI_",$C419,"_SEG_",$I419,"_PROV_",$D419),Catalogo_Precios,AJ$8,FALSE)),N419=0),0,VLOOKUP(CONCATENATE("ALI_",$C419,"_SEG_",$I419,"_PROV_",$D419),Catalogo_Precios,AJ$8,FALSE))</f>
        <v>491</v>
      </c>
      <c r="AK419" s="57">
        <f t="shared" ref="AK419" si="4979">IF(OR(ISERROR(VLOOKUP(CONCATENATE("ALI_",$C419,"_SEG_",$I419,"_PROV_",$D419),Catalogo_Precios,AK$8,FALSE)),O419=0),0,VLOOKUP(CONCATENATE("ALI_",$C419,"_SEG_",$I419,"_PROV_",$D419),Catalogo_Precios,AK$8,FALSE))</f>
        <v>491</v>
      </c>
      <c r="AL419" s="53"/>
      <c r="AM419" s="59" t="str">
        <f t="shared" si="4697"/>
        <v>ALI_90_SEG_6</v>
      </c>
      <c r="AN419" s="59" t="str">
        <f t="shared" si="4698"/>
        <v>ALI_90_SEG_6_VAL_21894275</v>
      </c>
      <c r="AO419" s="60">
        <f t="shared" ref="AO419" si="4980">IF(OR(AB419="",AB419=0),0,COUNTIF(Codificacion,AM419))</f>
        <v>2</v>
      </c>
      <c r="AP419" s="61">
        <f t="array" ref="AP419">MIN(IF(Codificacion=AM419,Total_Cotizacion,""))</f>
        <v>17029844</v>
      </c>
      <c r="AQ419" s="62" t="b">
        <f t="shared" si="4700"/>
        <v>0</v>
      </c>
      <c r="AR419" s="51" t="str">
        <f t="shared" ref="AR419" si="4981">IF(COUNTIF(Codificacion2,CONCATENATE(AM419,"_VAL_",AB419))&gt;1,"Empate","")</f>
        <v/>
      </c>
      <c r="AS419" s="63" t="str">
        <f t="shared" si="4516"/>
        <v/>
      </c>
      <c r="AT419" s="59" t="str">
        <f t="shared" si="4702"/>
        <v>ALI_90_SEG_6_</v>
      </c>
      <c r="AU419" s="63">
        <f t="shared" ref="AU419" si="4982">IF(AND(COUNTIF(Codificacion3,AT419)&lt;AO419),1,COUNTIF(Codificacion3,AT419))</f>
        <v>1</v>
      </c>
      <c r="AV419" s="62" t="str">
        <f t="shared" si="4704"/>
        <v>No Seleccionada</v>
      </c>
      <c r="AW419" s="53"/>
      <c r="AX419" s="51" t="str">
        <f t="shared" si="4705"/>
        <v>ALI_90_SEG_6FALSO</v>
      </c>
      <c r="AY419" s="51">
        <f t="shared" si="4686"/>
        <v>1</v>
      </c>
      <c r="AZ419" s="64" t="b">
        <f t="shared" si="4706"/>
        <v>0</v>
      </c>
    </row>
    <row r="420" spans="1:52" x14ac:dyDescent="0.2">
      <c r="A420" s="50" t="b">
        <f t="shared" si="3881"/>
        <v>0</v>
      </c>
      <c r="B420" s="51" t="s">
        <v>91</v>
      </c>
      <c r="C420" s="52">
        <v>90</v>
      </c>
      <c r="D420" s="52">
        <f t="shared" ref="D420" si="4983">IF(ISERROR(VLOOKUP(E420,Proveedores,2,FALSE)),"",VLOOKUP(E420,Proveedores,2,FALSE))</f>
        <v>2027</v>
      </c>
      <c r="E420" s="53" t="s">
        <v>92</v>
      </c>
      <c r="F420" s="54">
        <v>382</v>
      </c>
      <c r="G420" s="53" t="s">
        <v>56</v>
      </c>
      <c r="H420" s="53" t="s">
        <v>95</v>
      </c>
      <c r="I420" s="52">
        <v>7</v>
      </c>
      <c r="J420" s="53" t="s">
        <v>58</v>
      </c>
      <c r="K420" s="55">
        <v>44835</v>
      </c>
      <c r="L420" s="56">
        <v>15087</v>
      </c>
      <c r="M420" s="56">
        <v>18225</v>
      </c>
      <c r="N420" s="56">
        <v>10209</v>
      </c>
      <c r="O420" s="56">
        <v>754</v>
      </c>
      <c r="P420" s="57">
        <v>505</v>
      </c>
      <c r="Q420" s="58"/>
      <c r="R420" s="57">
        <v>505</v>
      </c>
      <c r="S420" s="57">
        <v>505</v>
      </c>
      <c r="T420" s="58"/>
      <c r="U420" s="57">
        <v>505</v>
      </c>
      <c r="V420" s="57">
        <v>505</v>
      </c>
      <c r="W420" s="58"/>
      <c r="X420" s="57">
        <v>505</v>
      </c>
      <c r="Y420" s="57">
        <v>505</v>
      </c>
      <c r="Z420" s="58"/>
      <c r="AA420" s="57">
        <v>505</v>
      </c>
      <c r="AB420" s="57">
        <v>22358875</v>
      </c>
      <c r="AC420" s="53" t="str">
        <f t="shared" si="4688"/>
        <v>Registro Valido</v>
      </c>
      <c r="AD420" s="57">
        <f t="shared" ref="AD420" si="4984">IF(OR(ISERROR(VLOOKUP(CONCATENATE("ALI_",$C420,"_SEG_",$I420,"_PROV_",$D420),Catalogo_Precios,AD$8,FALSE)),L420=0),0,VLOOKUP(CONCATENATE("ALI_",$C420,"_SEG_",$I420,"_PROV_",$D420),Catalogo_Precios,AD$8,FALSE))</f>
        <v>505</v>
      </c>
      <c r="AE420" s="57">
        <f t="shared" ref="AE420" si="4985">IF(OR(ISERROR(VLOOKUP(CONCATENATE("ALI_",$C420,"_SEG_",$I420,"_PROV_",$D420),Catalogo_Precios,AE$8,FALSE)),M420=0),0,VLOOKUP(CONCATENATE("ALI_",$C420,"_SEG_",$I420,"_PROV_",$D420),Catalogo_Precios,AE$8,FALSE))</f>
        <v>505</v>
      </c>
      <c r="AF420" s="57">
        <f t="shared" ref="AF420" si="4986">IF(OR(ISERROR(VLOOKUP(CONCATENATE("ALI_",$C420,"_SEG_",$I420,"_PROV_",$D420),Catalogo_Precios,AF$8,FALSE)),N420=0),0,VLOOKUP(CONCATENATE("ALI_",$C420,"_SEG_",$I420,"_PROV_",$D420),Catalogo_Precios,AF$8,FALSE))</f>
        <v>505</v>
      </c>
      <c r="AG420" s="57">
        <f t="shared" ref="AG420" si="4987">IF(OR(ISERROR(VLOOKUP(CONCATENATE("ALI_",$C420,"_SEG_",$I420,"_PROV_",$D420),Catalogo_Precios,AG$8,FALSE)),O420=0),0,VLOOKUP(CONCATENATE("ALI_",$C420,"_SEG_",$I420,"_PROV_",$D420),Catalogo_Precios,AG$8,FALSE))</f>
        <v>505</v>
      </c>
      <c r="AH420" s="57">
        <f t="shared" ref="AH420" si="4988">IF(OR(ISERROR(VLOOKUP(CONCATENATE("ALI_",$C420,"_SEG_",$I420,"_PROV_",$D420),Catalogo_Precios,AH$8,FALSE)),L420=0),0,VLOOKUP(CONCATENATE("ALI_",$C420,"_SEG_",$I420,"_PROV_",$D420),Catalogo_Precios,AH$8,FALSE))</f>
        <v>491</v>
      </c>
      <c r="AI420" s="57">
        <f t="shared" ref="AI420" si="4989">IF(OR(ISERROR(VLOOKUP(CONCATENATE("ALI_",$C420,"_SEG_",$I420,"_PROV_",$D420),Catalogo_Precios,AI$8,FALSE)),M420=0),0,VLOOKUP(CONCATENATE("ALI_",$C420,"_SEG_",$I420,"_PROV_",$D420),Catalogo_Precios,AI$8,FALSE))</f>
        <v>491</v>
      </c>
      <c r="AJ420" s="57">
        <f t="shared" ref="AJ420" si="4990">IF(OR(ISERROR(VLOOKUP(CONCATENATE("ALI_",$C420,"_SEG_",$I420,"_PROV_",$D420),Catalogo_Precios,AJ$8,FALSE)),N420=0),0,VLOOKUP(CONCATENATE("ALI_",$C420,"_SEG_",$I420,"_PROV_",$D420),Catalogo_Precios,AJ$8,FALSE))</f>
        <v>491</v>
      </c>
      <c r="AK420" s="57">
        <f t="shared" ref="AK420" si="4991">IF(OR(ISERROR(VLOOKUP(CONCATENATE("ALI_",$C420,"_SEG_",$I420,"_PROV_",$D420),Catalogo_Precios,AK$8,FALSE)),O420=0),0,VLOOKUP(CONCATENATE("ALI_",$C420,"_SEG_",$I420,"_PROV_",$D420),Catalogo_Precios,AK$8,FALSE))</f>
        <v>491</v>
      </c>
      <c r="AL420" s="53"/>
      <c r="AM420" s="59" t="str">
        <f t="shared" si="4697"/>
        <v>ALI_90_SEG_7</v>
      </c>
      <c r="AN420" s="59" t="str">
        <f t="shared" si="4698"/>
        <v>ALI_90_SEG_7_VAL_22358875</v>
      </c>
      <c r="AO420" s="60">
        <f t="shared" ref="AO420" si="4992">IF(OR(AB420="",AB420=0),0,COUNTIF(Codificacion,AM420))</f>
        <v>2</v>
      </c>
      <c r="AP420" s="61">
        <f t="array" ref="AP420">MIN(IF(Codificacion=AM420,Total_Cotizacion,""))</f>
        <v>17391220</v>
      </c>
      <c r="AQ420" s="62" t="b">
        <f t="shared" si="4700"/>
        <v>0</v>
      </c>
      <c r="AR420" s="51" t="str">
        <f t="shared" ref="AR420" si="4993">IF(COUNTIF(Codificacion2,CONCATENATE(AM420,"_VAL_",AB420))&gt;1,"Empate","")</f>
        <v/>
      </c>
      <c r="AS420" s="63" t="str">
        <f t="shared" si="4516"/>
        <v/>
      </c>
      <c r="AT420" s="59" t="str">
        <f t="shared" si="4702"/>
        <v>ALI_90_SEG_7_</v>
      </c>
      <c r="AU420" s="63">
        <f t="shared" ref="AU420" si="4994">IF(AND(COUNTIF(Codificacion3,AT420)&lt;AO420),1,COUNTIF(Codificacion3,AT420))</f>
        <v>1</v>
      </c>
      <c r="AV420" s="62" t="str">
        <f t="shared" si="4704"/>
        <v>No Seleccionada</v>
      </c>
      <c r="AW420" s="53"/>
      <c r="AX420" s="51" t="str">
        <f t="shared" si="4705"/>
        <v>ALI_90_SEG_7FALSO</v>
      </c>
      <c r="AY420" s="51">
        <f t="shared" si="4686"/>
        <v>1</v>
      </c>
      <c r="AZ420" s="64" t="b">
        <f t="shared" si="4706"/>
        <v>0</v>
      </c>
    </row>
    <row r="421" spans="1:52" x14ac:dyDescent="0.2">
      <c r="A421" s="50" t="b">
        <f t="shared" si="3881"/>
        <v>0</v>
      </c>
      <c r="B421" s="51" t="s">
        <v>91</v>
      </c>
      <c r="C421" s="52">
        <v>90</v>
      </c>
      <c r="D421" s="52">
        <f t="shared" ref="D421" si="4995">IF(ISERROR(VLOOKUP(E421,Proveedores,2,FALSE)),"",VLOOKUP(E421,Proveedores,2,FALSE))</f>
        <v>2027</v>
      </c>
      <c r="E421" s="53" t="s">
        <v>92</v>
      </c>
      <c r="F421" s="54">
        <v>383</v>
      </c>
      <c r="G421" s="53" t="s">
        <v>56</v>
      </c>
      <c r="H421" s="53" t="s">
        <v>95</v>
      </c>
      <c r="I421" s="52">
        <v>8</v>
      </c>
      <c r="J421" s="53" t="s">
        <v>58</v>
      </c>
      <c r="K421" s="55">
        <v>44835</v>
      </c>
      <c r="L421" s="56">
        <v>14560</v>
      </c>
      <c r="M421" s="56">
        <v>17592</v>
      </c>
      <c r="N421" s="56">
        <v>9856</v>
      </c>
      <c r="O421" s="56">
        <v>728</v>
      </c>
      <c r="P421" s="57">
        <v>505</v>
      </c>
      <c r="Q421" s="58"/>
      <c r="R421" s="57">
        <v>505</v>
      </c>
      <c r="S421" s="57">
        <v>505</v>
      </c>
      <c r="T421" s="58"/>
      <c r="U421" s="57">
        <v>505</v>
      </c>
      <c r="V421" s="57">
        <v>505</v>
      </c>
      <c r="W421" s="58"/>
      <c r="X421" s="57">
        <v>505</v>
      </c>
      <c r="Y421" s="57">
        <v>505</v>
      </c>
      <c r="Z421" s="58"/>
      <c r="AA421" s="57">
        <v>505</v>
      </c>
      <c r="AB421" s="57">
        <v>21581680</v>
      </c>
      <c r="AC421" s="53" t="str">
        <f t="shared" si="4688"/>
        <v>Registro Valido</v>
      </c>
      <c r="AD421" s="57">
        <f t="shared" ref="AD421" si="4996">IF(OR(ISERROR(VLOOKUP(CONCATENATE("ALI_",$C421,"_SEG_",$I421,"_PROV_",$D421),Catalogo_Precios,AD$8,FALSE)),L421=0),0,VLOOKUP(CONCATENATE("ALI_",$C421,"_SEG_",$I421,"_PROV_",$D421),Catalogo_Precios,AD$8,FALSE))</f>
        <v>505</v>
      </c>
      <c r="AE421" s="57">
        <f t="shared" ref="AE421" si="4997">IF(OR(ISERROR(VLOOKUP(CONCATENATE("ALI_",$C421,"_SEG_",$I421,"_PROV_",$D421),Catalogo_Precios,AE$8,FALSE)),M421=0),0,VLOOKUP(CONCATENATE("ALI_",$C421,"_SEG_",$I421,"_PROV_",$D421),Catalogo_Precios,AE$8,FALSE))</f>
        <v>505</v>
      </c>
      <c r="AF421" s="57">
        <f t="shared" ref="AF421" si="4998">IF(OR(ISERROR(VLOOKUP(CONCATENATE("ALI_",$C421,"_SEG_",$I421,"_PROV_",$D421),Catalogo_Precios,AF$8,FALSE)),N421=0),0,VLOOKUP(CONCATENATE("ALI_",$C421,"_SEG_",$I421,"_PROV_",$D421),Catalogo_Precios,AF$8,FALSE))</f>
        <v>505</v>
      </c>
      <c r="AG421" s="57">
        <f t="shared" ref="AG421" si="4999">IF(OR(ISERROR(VLOOKUP(CONCATENATE("ALI_",$C421,"_SEG_",$I421,"_PROV_",$D421),Catalogo_Precios,AG$8,FALSE)),O421=0),0,VLOOKUP(CONCATENATE("ALI_",$C421,"_SEG_",$I421,"_PROV_",$D421),Catalogo_Precios,AG$8,FALSE))</f>
        <v>505</v>
      </c>
      <c r="AH421" s="57">
        <f t="shared" ref="AH421" si="5000">IF(OR(ISERROR(VLOOKUP(CONCATENATE("ALI_",$C421,"_SEG_",$I421,"_PROV_",$D421),Catalogo_Precios,AH$8,FALSE)),L421=0),0,VLOOKUP(CONCATENATE("ALI_",$C421,"_SEG_",$I421,"_PROV_",$D421),Catalogo_Precios,AH$8,FALSE))</f>
        <v>491</v>
      </c>
      <c r="AI421" s="57">
        <f t="shared" ref="AI421" si="5001">IF(OR(ISERROR(VLOOKUP(CONCATENATE("ALI_",$C421,"_SEG_",$I421,"_PROV_",$D421),Catalogo_Precios,AI$8,FALSE)),M421=0),0,VLOOKUP(CONCATENATE("ALI_",$C421,"_SEG_",$I421,"_PROV_",$D421),Catalogo_Precios,AI$8,FALSE))</f>
        <v>491</v>
      </c>
      <c r="AJ421" s="57">
        <f t="shared" ref="AJ421" si="5002">IF(OR(ISERROR(VLOOKUP(CONCATENATE("ALI_",$C421,"_SEG_",$I421,"_PROV_",$D421),Catalogo_Precios,AJ$8,FALSE)),N421=0),0,VLOOKUP(CONCATENATE("ALI_",$C421,"_SEG_",$I421,"_PROV_",$D421),Catalogo_Precios,AJ$8,FALSE))</f>
        <v>491</v>
      </c>
      <c r="AK421" s="57">
        <f t="shared" ref="AK421" si="5003">IF(OR(ISERROR(VLOOKUP(CONCATENATE("ALI_",$C421,"_SEG_",$I421,"_PROV_",$D421),Catalogo_Precios,AK$8,FALSE)),O421=0),0,VLOOKUP(CONCATENATE("ALI_",$C421,"_SEG_",$I421,"_PROV_",$D421),Catalogo_Precios,AK$8,FALSE))</f>
        <v>491</v>
      </c>
      <c r="AL421" s="53"/>
      <c r="AM421" s="59" t="str">
        <f t="shared" si="4697"/>
        <v>ALI_90_SEG_8</v>
      </c>
      <c r="AN421" s="59" t="str">
        <f t="shared" si="4698"/>
        <v>ALI_90_SEG_8_VAL_21581680</v>
      </c>
      <c r="AO421" s="60">
        <f t="shared" ref="AO421" si="5004">IF(OR(AB421="",AB421=0),0,COUNTIF(Codificacion,AM421))</f>
        <v>2</v>
      </c>
      <c r="AP421" s="61">
        <f t="array" ref="AP421">MIN(IF(Codificacion=AM421,Total_Cotizacion,""))</f>
        <v>16786700.800000001</v>
      </c>
      <c r="AQ421" s="62" t="b">
        <f t="shared" si="4700"/>
        <v>0</v>
      </c>
      <c r="AR421" s="51" t="str">
        <f t="shared" ref="AR421" si="5005">IF(COUNTIF(Codificacion2,CONCATENATE(AM421,"_VAL_",AB421))&gt;1,"Empate","")</f>
        <v/>
      </c>
      <c r="AS421" s="63" t="str">
        <f t="shared" si="4516"/>
        <v/>
      </c>
      <c r="AT421" s="59" t="str">
        <f t="shared" si="4702"/>
        <v>ALI_90_SEG_8_</v>
      </c>
      <c r="AU421" s="63">
        <f t="shared" ref="AU421" si="5006">IF(AND(COUNTIF(Codificacion3,AT421)&lt;AO421),1,COUNTIF(Codificacion3,AT421))</f>
        <v>1</v>
      </c>
      <c r="AV421" s="62" t="str">
        <f t="shared" si="4704"/>
        <v>No Seleccionada</v>
      </c>
      <c r="AW421" s="53"/>
      <c r="AX421" s="51" t="str">
        <f t="shared" si="4705"/>
        <v>ALI_90_SEG_8FALSO</v>
      </c>
      <c r="AY421" s="51">
        <f t="shared" si="4686"/>
        <v>1</v>
      </c>
      <c r="AZ421" s="64" t="b">
        <f t="shared" si="4706"/>
        <v>0</v>
      </c>
    </row>
    <row r="422" spans="1:52" x14ac:dyDescent="0.2">
      <c r="A422" s="50" t="b">
        <f t="shared" si="3881"/>
        <v>0</v>
      </c>
      <c r="B422" s="51" t="s">
        <v>91</v>
      </c>
      <c r="C422" s="52">
        <v>90</v>
      </c>
      <c r="D422" s="52">
        <f t="shared" ref="D422" si="5007">IF(ISERROR(VLOOKUP(E422,Proveedores,2,FALSE)),"",VLOOKUP(E422,Proveedores,2,FALSE))</f>
        <v>2027</v>
      </c>
      <c r="E422" s="53" t="s">
        <v>92</v>
      </c>
      <c r="F422" s="54">
        <v>384</v>
      </c>
      <c r="G422" s="53" t="s">
        <v>56</v>
      </c>
      <c r="H422" s="53" t="s">
        <v>95</v>
      </c>
      <c r="I422" s="52">
        <v>9</v>
      </c>
      <c r="J422" s="53" t="s">
        <v>58</v>
      </c>
      <c r="K422" s="55">
        <v>44835</v>
      </c>
      <c r="L422" s="56">
        <v>14717</v>
      </c>
      <c r="M422" s="56">
        <v>17777</v>
      </c>
      <c r="N422" s="56">
        <v>9956</v>
      </c>
      <c r="O422" s="56">
        <v>736</v>
      </c>
      <c r="P422" s="57">
        <v>505</v>
      </c>
      <c r="Q422" s="58"/>
      <c r="R422" s="57">
        <v>505</v>
      </c>
      <c r="S422" s="57">
        <v>505</v>
      </c>
      <c r="T422" s="58"/>
      <c r="U422" s="57">
        <v>505</v>
      </c>
      <c r="V422" s="57">
        <v>505</v>
      </c>
      <c r="W422" s="58"/>
      <c r="X422" s="57">
        <v>505</v>
      </c>
      <c r="Y422" s="57">
        <v>505</v>
      </c>
      <c r="Z422" s="58"/>
      <c r="AA422" s="57">
        <v>505</v>
      </c>
      <c r="AB422" s="57">
        <v>21808930</v>
      </c>
      <c r="AC422" s="53" t="str">
        <f t="shared" si="4688"/>
        <v>Registro Valido</v>
      </c>
      <c r="AD422" s="57">
        <f t="shared" ref="AD422" si="5008">IF(OR(ISERROR(VLOOKUP(CONCATENATE("ALI_",$C422,"_SEG_",$I422,"_PROV_",$D422),Catalogo_Precios,AD$8,FALSE)),L422=0),0,VLOOKUP(CONCATENATE("ALI_",$C422,"_SEG_",$I422,"_PROV_",$D422),Catalogo_Precios,AD$8,FALSE))</f>
        <v>505</v>
      </c>
      <c r="AE422" s="57">
        <f t="shared" ref="AE422" si="5009">IF(OR(ISERROR(VLOOKUP(CONCATENATE("ALI_",$C422,"_SEG_",$I422,"_PROV_",$D422),Catalogo_Precios,AE$8,FALSE)),M422=0),0,VLOOKUP(CONCATENATE("ALI_",$C422,"_SEG_",$I422,"_PROV_",$D422),Catalogo_Precios,AE$8,FALSE))</f>
        <v>505</v>
      </c>
      <c r="AF422" s="57">
        <f t="shared" ref="AF422" si="5010">IF(OR(ISERROR(VLOOKUP(CONCATENATE("ALI_",$C422,"_SEG_",$I422,"_PROV_",$D422),Catalogo_Precios,AF$8,FALSE)),N422=0),0,VLOOKUP(CONCATENATE("ALI_",$C422,"_SEG_",$I422,"_PROV_",$D422),Catalogo_Precios,AF$8,FALSE))</f>
        <v>505</v>
      </c>
      <c r="AG422" s="57">
        <f t="shared" ref="AG422" si="5011">IF(OR(ISERROR(VLOOKUP(CONCATENATE("ALI_",$C422,"_SEG_",$I422,"_PROV_",$D422),Catalogo_Precios,AG$8,FALSE)),O422=0),0,VLOOKUP(CONCATENATE("ALI_",$C422,"_SEG_",$I422,"_PROV_",$D422),Catalogo_Precios,AG$8,FALSE))</f>
        <v>505</v>
      </c>
      <c r="AH422" s="57">
        <f t="shared" ref="AH422" si="5012">IF(OR(ISERROR(VLOOKUP(CONCATENATE("ALI_",$C422,"_SEG_",$I422,"_PROV_",$D422),Catalogo_Precios,AH$8,FALSE)),L422=0),0,VLOOKUP(CONCATENATE("ALI_",$C422,"_SEG_",$I422,"_PROV_",$D422),Catalogo_Precios,AH$8,FALSE))</f>
        <v>491</v>
      </c>
      <c r="AI422" s="57">
        <f t="shared" ref="AI422" si="5013">IF(OR(ISERROR(VLOOKUP(CONCATENATE("ALI_",$C422,"_SEG_",$I422,"_PROV_",$D422),Catalogo_Precios,AI$8,FALSE)),M422=0),0,VLOOKUP(CONCATENATE("ALI_",$C422,"_SEG_",$I422,"_PROV_",$D422),Catalogo_Precios,AI$8,FALSE))</f>
        <v>491</v>
      </c>
      <c r="AJ422" s="57">
        <f t="shared" ref="AJ422" si="5014">IF(OR(ISERROR(VLOOKUP(CONCATENATE("ALI_",$C422,"_SEG_",$I422,"_PROV_",$D422),Catalogo_Precios,AJ$8,FALSE)),N422=0),0,VLOOKUP(CONCATENATE("ALI_",$C422,"_SEG_",$I422,"_PROV_",$D422),Catalogo_Precios,AJ$8,FALSE))</f>
        <v>491</v>
      </c>
      <c r="AK422" s="57">
        <f t="shared" ref="AK422" si="5015">IF(OR(ISERROR(VLOOKUP(CONCATENATE("ALI_",$C422,"_SEG_",$I422,"_PROV_",$D422),Catalogo_Precios,AK$8,FALSE)),O422=0),0,VLOOKUP(CONCATENATE("ALI_",$C422,"_SEG_",$I422,"_PROV_",$D422),Catalogo_Precios,AK$8,FALSE))</f>
        <v>491</v>
      </c>
      <c r="AL422" s="53"/>
      <c r="AM422" s="59" t="str">
        <f t="shared" si="4697"/>
        <v>ALI_90_SEG_9</v>
      </c>
      <c r="AN422" s="59" t="str">
        <f t="shared" si="4698"/>
        <v>ALI_90_SEG_9_VAL_21808930</v>
      </c>
      <c r="AO422" s="60">
        <f t="shared" ref="AO422" si="5016">IF(OR(AB422="",AB422=0),0,COUNTIF(Codificacion,AM422))</f>
        <v>2</v>
      </c>
      <c r="AP422" s="61">
        <f t="array" ref="AP422">MIN(IF(Codificacion=AM422,Total_Cotizacion,""))</f>
        <v>16963460.800000001</v>
      </c>
      <c r="AQ422" s="62" t="b">
        <f t="shared" si="4700"/>
        <v>0</v>
      </c>
      <c r="AR422" s="51" t="str">
        <f t="shared" ref="AR422" si="5017">IF(COUNTIF(Codificacion2,CONCATENATE(AM422,"_VAL_",AB422))&gt;1,"Empate","")</f>
        <v/>
      </c>
      <c r="AS422" s="63" t="str">
        <f t="shared" si="4516"/>
        <v/>
      </c>
      <c r="AT422" s="59" t="str">
        <f t="shared" si="4702"/>
        <v>ALI_90_SEG_9_</v>
      </c>
      <c r="AU422" s="63">
        <f t="shared" ref="AU422" si="5018">IF(AND(COUNTIF(Codificacion3,AT422)&lt;AO422),1,COUNTIF(Codificacion3,AT422))</f>
        <v>1</v>
      </c>
      <c r="AV422" s="62" t="str">
        <f t="shared" si="4704"/>
        <v>No Seleccionada</v>
      </c>
      <c r="AW422" s="53"/>
      <c r="AX422" s="51" t="str">
        <f t="shared" si="4705"/>
        <v>ALI_90_SEG_9FALSO</v>
      </c>
      <c r="AY422" s="51">
        <f t="shared" si="4686"/>
        <v>1</v>
      </c>
      <c r="AZ422" s="64" t="b">
        <f t="shared" si="4706"/>
        <v>0</v>
      </c>
    </row>
    <row r="423" spans="1:52" x14ac:dyDescent="0.2">
      <c r="A423" s="50" t="b">
        <f t="shared" si="3881"/>
        <v>0</v>
      </c>
      <c r="B423" s="51" t="s">
        <v>91</v>
      </c>
      <c r="C423" s="52">
        <v>90</v>
      </c>
      <c r="D423" s="52">
        <f t="shared" ref="D423" si="5019">IF(ISERROR(VLOOKUP(E423,Proveedores,2,FALSE)),"",VLOOKUP(E423,Proveedores,2,FALSE))</f>
        <v>2027</v>
      </c>
      <c r="E423" s="53" t="s">
        <v>92</v>
      </c>
      <c r="F423" s="54">
        <v>385</v>
      </c>
      <c r="G423" s="53" t="s">
        <v>56</v>
      </c>
      <c r="H423" s="53" t="s">
        <v>95</v>
      </c>
      <c r="I423" s="52">
        <v>10</v>
      </c>
      <c r="J423" s="53" t="s">
        <v>58</v>
      </c>
      <c r="K423" s="55">
        <v>44835</v>
      </c>
      <c r="L423" s="56">
        <v>14736</v>
      </c>
      <c r="M423" s="56">
        <v>17805</v>
      </c>
      <c r="N423" s="56">
        <v>9973</v>
      </c>
      <c r="O423" s="56">
        <v>737</v>
      </c>
      <c r="P423" s="57">
        <v>505</v>
      </c>
      <c r="Q423" s="58"/>
      <c r="R423" s="57">
        <v>505</v>
      </c>
      <c r="S423" s="57">
        <v>505</v>
      </c>
      <c r="T423" s="58"/>
      <c r="U423" s="57">
        <v>505</v>
      </c>
      <c r="V423" s="57">
        <v>505</v>
      </c>
      <c r="W423" s="58"/>
      <c r="X423" s="57">
        <v>505</v>
      </c>
      <c r="Y423" s="57">
        <v>505</v>
      </c>
      <c r="Z423" s="58"/>
      <c r="AA423" s="57">
        <v>505</v>
      </c>
      <c r="AB423" s="57">
        <v>21841755</v>
      </c>
      <c r="AC423" s="53" t="str">
        <f t="shared" si="4688"/>
        <v>Registro Valido</v>
      </c>
      <c r="AD423" s="57">
        <f t="shared" ref="AD423" si="5020">IF(OR(ISERROR(VLOOKUP(CONCATENATE("ALI_",$C423,"_SEG_",$I423,"_PROV_",$D423),Catalogo_Precios,AD$8,FALSE)),L423=0),0,VLOOKUP(CONCATENATE("ALI_",$C423,"_SEG_",$I423,"_PROV_",$D423),Catalogo_Precios,AD$8,FALSE))</f>
        <v>505</v>
      </c>
      <c r="AE423" s="57">
        <f t="shared" ref="AE423" si="5021">IF(OR(ISERROR(VLOOKUP(CONCATENATE("ALI_",$C423,"_SEG_",$I423,"_PROV_",$D423),Catalogo_Precios,AE$8,FALSE)),M423=0),0,VLOOKUP(CONCATENATE("ALI_",$C423,"_SEG_",$I423,"_PROV_",$D423),Catalogo_Precios,AE$8,FALSE))</f>
        <v>505</v>
      </c>
      <c r="AF423" s="57">
        <f t="shared" ref="AF423" si="5022">IF(OR(ISERROR(VLOOKUP(CONCATENATE("ALI_",$C423,"_SEG_",$I423,"_PROV_",$D423),Catalogo_Precios,AF$8,FALSE)),N423=0),0,VLOOKUP(CONCATENATE("ALI_",$C423,"_SEG_",$I423,"_PROV_",$D423),Catalogo_Precios,AF$8,FALSE))</f>
        <v>505</v>
      </c>
      <c r="AG423" s="57">
        <f t="shared" ref="AG423" si="5023">IF(OR(ISERROR(VLOOKUP(CONCATENATE("ALI_",$C423,"_SEG_",$I423,"_PROV_",$D423),Catalogo_Precios,AG$8,FALSE)),O423=0),0,VLOOKUP(CONCATENATE("ALI_",$C423,"_SEG_",$I423,"_PROV_",$D423),Catalogo_Precios,AG$8,FALSE))</f>
        <v>505</v>
      </c>
      <c r="AH423" s="57">
        <f t="shared" ref="AH423" si="5024">IF(OR(ISERROR(VLOOKUP(CONCATENATE("ALI_",$C423,"_SEG_",$I423,"_PROV_",$D423),Catalogo_Precios,AH$8,FALSE)),L423=0),0,VLOOKUP(CONCATENATE("ALI_",$C423,"_SEG_",$I423,"_PROV_",$D423),Catalogo_Precios,AH$8,FALSE))</f>
        <v>491</v>
      </c>
      <c r="AI423" s="57">
        <f t="shared" ref="AI423" si="5025">IF(OR(ISERROR(VLOOKUP(CONCATENATE("ALI_",$C423,"_SEG_",$I423,"_PROV_",$D423),Catalogo_Precios,AI$8,FALSE)),M423=0),0,VLOOKUP(CONCATENATE("ALI_",$C423,"_SEG_",$I423,"_PROV_",$D423),Catalogo_Precios,AI$8,FALSE))</f>
        <v>491</v>
      </c>
      <c r="AJ423" s="57">
        <f t="shared" ref="AJ423" si="5026">IF(OR(ISERROR(VLOOKUP(CONCATENATE("ALI_",$C423,"_SEG_",$I423,"_PROV_",$D423),Catalogo_Precios,AJ$8,FALSE)),N423=0),0,VLOOKUP(CONCATENATE("ALI_",$C423,"_SEG_",$I423,"_PROV_",$D423),Catalogo_Precios,AJ$8,FALSE))</f>
        <v>491</v>
      </c>
      <c r="AK423" s="57">
        <f t="shared" ref="AK423" si="5027">IF(OR(ISERROR(VLOOKUP(CONCATENATE("ALI_",$C423,"_SEG_",$I423,"_PROV_",$D423),Catalogo_Precios,AK$8,FALSE)),O423=0),0,VLOOKUP(CONCATENATE("ALI_",$C423,"_SEG_",$I423,"_PROV_",$D423),Catalogo_Precios,AK$8,FALSE))</f>
        <v>491</v>
      </c>
      <c r="AL423" s="53"/>
      <c r="AM423" s="59" t="str">
        <f t="shared" si="4697"/>
        <v>ALI_90_SEG_10</v>
      </c>
      <c r="AN423" s="59" t="str">
        <f t="shared" si="4698"/>
        <v>ALI_90_SEG_10_VAL_21841755</v>
      </c>
      <c r="AO423" s="60">
        <f t="shared" ref="AO423" si="5028">IF(OR(AB423="",AB423=0),0,COUNTIF(Codificacion,AM423))</f>
        <v>2</v>
      </c>
      <c r="AP423" s="61">
        <f t="array" ref="AP423">MIN(IF(Codificacion=AM423,Total_Cotizacion,""))</f>
        <v>16988992.800000001</v>
      </c>
      <c r="AQ423" s="62" t="b">
        <f t="shared" si="4700"/>
        <v>0</v>
      </c>
      <c r="AR423" s="51" t="str">
        <f t="shared" ref="AR423" si="5029">IF(COUNTIF(Codificacion2,CONCATENATE(AM423,"_VAL_",AB423))&gt;1,"Empate","")</f>
        <v/>
      </c>
      <c r="AS423" s="63" t="str">
        <f t="shared" si="4516"/>
        <v/>
      </c>
      <c r="AT423" s="59" t="str">
        <f t="shared" si="4702"/>
        <v>ALI_90_SEG_10_</v>
      </c>
      <c r="AU423" s="63">
        <f t="shared" ref="AU423" si="5030">IF(AND(COUNTIF(Codificacion3,AT423)&lt;AO423),1,COUNTIF(Codificacion3,AT423))</f>
        <v>1</v>
      </c>
      <c r="AV423" s="62" t="str">
        <f t="shared" si="4704"/>
        <v>No Seleccionada</v>
      </c>
      <c r="AW423" s="53"/>
      <c r="AX423" s="51" t="str">
        <f t="shared" si="4705"/>
        <v>ALI_90_SEG_10FALSO</v>
      </c>
      <c r="AY423" s="51">
        <f t="shared" si="4686"/>
        <v>1</v>
      </c>
      <c r="AZ423" s="64" t="b">
        <f t="shared" si="4706"/>
        <v>0</v>
      </c>
    </row>
    <row r="424" spans="1:52" x14ac:dyDescent="0.2">
      <c r="A424" s="50" t="b">
        <f t="shared" si="3881"/>
        <v>0</v>
      </c>
      <c r="B424" s="51" t="s">
        <v>91</v>
      </c>
      <c r="C424" s="52">
        <v>90</v>
      </c>
      <c r="D424" s="52">
        <f t="shared" ref="D424" si="5031">IF(ISERROR(VLOOKUP(E424,Proveedores,2,FALSE)),"",VLOOKUP(E424,Proveedores,2,FALSE))</f>
        <v>2027</v>
      </c>
      <c r="E424" s="53" t="s">
        <v>92</v>
      </c>
      <c r="F424" s="54">
        <v>386</v>
      </c>
      <c r="G424" s="53" t="s">
        <v>56</v>
      </c>
      <c r="H424" s="53" t="s">
        <v>95</v>
      </c>
      <c r="I424" s="52">
        <v>11</v>
      </c>
      <c r="J424" s="53" t="s">
        <v>58</v>
      </c>
      <c r="K424" s="55">
        <v>44835</v>
      </c>
      <c r="L424" s="56">
        <v>14514</v>
      </c>
      <c r="M424" s="56">
        <v>17534</v>
      </c>
      <c r="N424" s="56">
        <v>9821</v>
      </c>
      <c r="O424" s="56">
        <v>725</v>
      </c>
      <c r="P424" s="57">
        <v>505</v>
      </c>
      <c r="Q424" s="58"/>
      <c r="R424" s="57">
        <v>505</v>
      </c>
      <c r="S424" s="57">
        <v>505</v>
      </c>
      <c r="T424" s="58"/>
      <c r="U424" s="57">
        <v>505</v>
      </c>
      <c r="V424" s="57">
        <v>505</v>
      </c>
      <c r="W424" s="58"/>
      <c r="X424" s="57">
        <v>505</v>
      </c>
      <c r="Y424" s="57">
        <v>505</v>
      </c>
      <c r="Z424" s="58"/>
      <c r="AA424" s="57">
        <v>505</v>
      </c>
      <c r="AB424" s="57">
        <v>21509970</v>
      </c>
      <c r="AC424" s="53" t="str">
        <f t="shared" si="4688"/>
        <v>Registro Valido</v>
      </c>
      <c r="AD424" s="57">
        <f t="shared" ref="AD424" si="5032">IF(OR(ISERROR(VLOOKUP(CONCATENATE("ALI_",$C424,"_SEG_",$I424,"_PROV_",$D424),Catalogo_Precios,AD$8,FALSE)),L424=0),0,VLOOKUP(CONCATENATE("ALI_",$C424,"_SEG_",$I424,"_PROV_",$D424),Catalogo_Precios,AD$8,FALSE))</f>
        <v>505</v>
      </c>
      <c r="AE424" s="57">
        <f t="shared" ref="AE424" si="5033">IF(OR(ISERROR(VLOOKUP(CONCATENATE("ALI_",$C424,"_SEG_",$I424,"_PROV_",$D424),Catalogo_Precios,AE$8,FALSE)),M424=0),0,VLOOKUP(CONCATENATE("ALI_",$C424,"_SEG_",$I424,"_PROV_",$D424),Catalogo_Precios,AE$8,FALSE))</f>
        <v>505</v>
      </c>
      <c r="AF424" s="57">
        <f t="shared" ref="AF424" si="5034">IF(OR(ISERROR(VLOOKUP(CONCATENATE("ALI_",$C424,"_SEG_",$I424,"_PROV_",$D424),Catalogo_Precios,AF$8,FALSE)),N424=0),0,VLOOKUP(CONCATENATE("ALI_",$C424,"_SEG_",$I424,"_PROV_",$D424),Catalogo_Precios,AF$8,FALSE))</f>
        <v>505</v>
      </c>
      <c r="AG424" s="57">
        <f t="shared" ref="AG424" si="5035">IF(OR(ISERROR(VLOOKUP(CONCATENATE("ALI_",$C424,"_SEG_",$I424,"_PROV_",$D424),Catalogo_Precios,AG$8,FALSE)),O424=0),0,VLOOKUP(CONCATENATE("ALI_",$C424,"_SEG_",$I424,"_PROV_",$D424),Catalogo_Precios,AG$8,FALSE))</f>
        <v>505</v>
      </c>
      <c r="AH424" s="57">
        <f t="shared" ref="AH424" si="5036">IF(OR(ISERROR(VLOOKUP(CONCATENATE("ALI_",$C424,"_SEG_",$I424,"_PROV_",$D424),Catalogo_Precios,AH$8,FALSE)),L424=0),0,VLOOKUP(CONCATENATE("ALI_",$C424,"_SEG_",$I424,"_PROV_",$D424),Catalogo_Precios,AH$8,FALSE))</f>
        <v>491</v>
      </c>
      <c r="AI424" s="57">
        <f t="shared" ref="AI424" si="5037">IF(OR(ISERROR(VLOOKUP(CONCATENATE("ALI_",$C424,"_SEG_",$I424,"_PROV_",$D424),Catalogo_Precios,AI$8,FALSE)),M424=0),0,VLOOKUP(CONCATENATE("ALI_",$C424,"_SEG_",$I424,"_PROV_",$D424),Catalogo_Precios,AI$8,FALSE))</f>
        <v>491</v>
      </c>
      <c r="AJ424" s="57">
        <f t="shared" ref="AJ424" si="5038">IF(OR(ISERROR(VLOOKUP(CONCATENATE("ALI_",$C424,"_SEG_",$I424,"_PROV_",$D424),Catalogo_Precios,AJ$8,FALSE)),N424=0),0,VLOOKUP(CONCATENATE("ALI_",$C424,"_SEG_",$I424,"_PROV_",$D424),Catalogo_Precios,AJ$8,FALSE))</f>
        <v>491</v>
      </c>
      <c r="AK424" s="57">
        <f t="shared" ref="AK424" si="5039">IF(OR(ISERROR(VLOOKUP(CONCATENATE("ALI_",$C424,"_SEG_",$I424,"_PROV_",$D424),Catalogo_Precios,AK$8,FALSE)),O424=0),0,VLOOKUP(CONCATENATE("ALI_",$C424,"_SEG_",$I424,"_PROV_",$D424),Catalogo_Precios,AK$8,FALSE))</f>
        <v>491</v>
      </c>
      <c r="AL424" s="53"/>
      <c r="AM424" s="59" t="str">
        <f t="shared" si="4697"/>
        <v>ALI_90_SEG_11</v>
      </c>
      <c r="AN424" s="59" t="str">
        <f t="shared" si="4698"/>
        <v>ALI_90_SEG_11_VAL_21509970</v>
      </c>
      <c r="AO424" s="60">
        <f t="shared" ref="AO424" si="5040">IF(OR(AB424="",AB424=0),0,COUNTIF(Codificacion,AM424))</f>
        <v>2</v>
      </c>
      <c r="AP424" s="61">
        <f t="array" ref="AP424">MIN(IF(Codificacion=AM424,Total_Cotizacion,""))</f>
        <v>16730923.200000001</v>
      </c>
      <c r="AQ424" s="62" t="b">
        <f t="shared" si="4700"/>
        <v>0</v>
      </c>
      <c r="AR424" s="51" t="str">
        <f t="shared" ref="AR424" si="5041">IF(COUNTIF(Codificacion2,CONCATENATE(AM424,"_VAL_",AB424))&gt;1,"Empate","")</f>
        <v/>
      </c>
      <c r="AS424" s="63" t="str">
        <f t="shared" si="4516"/>
        <v/>
      </c>
      <c r="AT424" s="59" t="str">
        <f t="shared" si="4702"/>
        <v>ALI_90_SEG_11_</v>
      </c>
      <c r="AU424" s="63">
        <f t="shared" ref="AU424" si="5042">IF(AND(COUNTIF(Codificacion3,AT424)&lt;AO424),1,COUNTIF(Codificacion3,AT424))</f>
        <v>1</v>
      </c>
      <c r="AV424" s="62" t="str">
        <f t="shared" si="4704"/>
        <v>No Seleccionada</v>
      </c>
      <c r="AW424" s="53"/>
      <c r="AX424" s="51" t="str">
        <f t="shared" si="4705"/>
        <v>ALI_90_SEG_11FALSO</v>
      </c>
      <c r="AY424" s="51">
        <f t="shared" si="4686"/>
        <v>1</v>
      </c>
      <c r="AZ424" s="64" t="b">
        <f t="shared" si="4706"/>
        <v>0</v>
      </c>
    </row>
    <row r="425" spans="1:52" x14ac:dyDescent="0.2">
      <c r="A425" s="50" t="b">
        <f t="shared" si="3881"/>
        <v>0</v>
      </c>
      <c r="B425" s="51" t="s">
        <v>91</v>
      </c>
      <c r="C425" s="52">
        <v>90</v>
      </c>
      <c r="D425" s="52">
        <f t="shared" ref="D425" si="5043">IF(ISERROR(VLOOKUP(E425,Proveedores,2,FALSE)),"",VLOOKUP(E425,Proveedores,2,FALSE))</f>
        <v>2027</v>
      </c>
      <c r="E425" s="53" t="s">
        <v>92</v>
      </c>
      <c r="F425" s="54">
        <v>387</v>
      </c>
      <c r="G425" s="53" t="s">
        <v>56</v>
      </c>
      <c r="H425" s="53" t="s">
        <v>95</v>
      </c>
      <c r="I425" s="52">
        <v>12</v>
      </c>
      <c r="J425" s="53" t="s">
        <v>58</v>
      </c>
      <c r="K425" s="55">
        <v>44835</v>
      </c>
      <c r="L425" s="56">
        <v>13167</v>
      </c>
      <c r="M425" s="56">
        <v>15909</v>
      </c>
      <c r="N425" s="56">
        <v>8910</v>
      </c>
      <c r="O425" s="56">
        <v>659</v>
      </c>
      <c r="P425" s="57">
        <v>505</v>
      </c>
      <c r="Q425" s="58"/>
      <c r="R425" s="57">
        <v>505</v>
      </c>
      <c r="S425" s="57">
        <v>505</v>
      </c>
      <c r="T425" s="58"/>
      <c r="U425" s="57">
        <v>505</v>
      </c>
      <c r="V425" s="57">
        <v>505</v>
      </c>
      <c r="W425" s="58"/>
      <c r="X425" s="57">
        <v>505</v>
      </c>
      <c r="Y425" s="57">
        <v>505</v>
      </c>
      <c r="Z425" s="58"/>
      <c r="AA425" s="57">
        <v>505</v>
      </c>
      <c r="AB425" s="57">
        <v>19515725</v>
      </c>
      <c r="AC425" s="53" t="str">
        <f t="shared" si="4688"/>
        <v>Registro Valido</v>
      </c>
      <c r="AD425" s="57">
        <f t="shared" ref="AD425" si="5044">IF(OR(ISERROR(VLOOKUP(CONCATENATE("ALI_",$C425,"_SEG_",$I425,"_PROV_",$D425),Catalogo_Precios,AD$8,FALSE)),L425=0),0,VLOOKUP(CONCATENATE("ALI_",$C425,"_SEG_",$I425,"_PROV_",$D425),Catalogo_Precios,AD$8,FALSE))</f>
        <v>505</v>
      </c>
      <c r="AE425" s="57">
        <f t="shared" ref="AE425" si="5045">IF(OR(ISERROR(VLOOKUP(CONCATENATE("ALI_",$C425,"_SEG_",$I425,"_PROV_",$D425),Catalogo_Precios,AE$8,FALSE)),M425=0),0,VLOOKUP(CONCATENATE("ALI_",$C425,"_SEG_",$I425,"_PROV_",$D425),Catalogo_Precios,AE$8,FALSE))</f>
        <v>505</v>
      </c>
      <c r="AF425" s="57">
        <f t="shared" ref="AF425" si="5046">IF(OR(ISERROR(VLOOKUP(CONCATENATE("ALI_",$C425,"_SEG_",$I425,"_PROV_",$D425),Catalogo_Precios,AF$8,FALSE)),N425=0),0,VLOOKUP(CONCATENATE("ALI_",$C425,"_SEG_",$I425,"_PROV_",$D425),Catalogo_Precios,AF$8,FALSE))</f>
        <v>505</v>
      </c>
      <c r="AG425" s="57">
        <f t="shared" ref="AG425" si="5047">IF(OR(ISERROR(VLOOKUP(CONCATENATE("ALI_",$C425,"_SEG_",$I425,"_PROV_",$D425),Catalogo_Precios,AG$8,FALSE)),O425=0),0,VLOOKUP(CONCATENATE("ALI_",$C425,"_SEG_",$I425,"_PROV_",$D425),Catalogo_Precios,AG$8,FALSE))</f>
        <v>505</v>
      </c>
      <c r="AH425" s="57">
        <f t="shared" ref="AH425" si="5048">IF(OR(ISERROR(VLOOKUP(CONCATENATE("ALI_",$C425,"_SEG_",$I425,"_PROV_",$D425),Catalogo_Precios,AH$8,FALSE)),L425=0),0,VLOOKUP(CONCATENATE("ALI_",$C425,"_SEG_",$I425,"_PROV_",$D425),Catalogo_Precios,AH$8,FALSE))</f>
        <v>491</v>
      </c>
      <c r="AI425" s="57">
        <f t="shared" ref="AI425" si="5049">IF(OR(ISERROR(VLOOKUP(CONCATENATE("ALI_",$C425,"_SEG_",$I425,"_PROV_",$D425),Catalogo_Precios,AI$8,FALSE)),M425=0),0,VLOOKUP(CONCATENATE("ALI_",$C425,"_SEG_",$I425,"_PROV_",$D425),Catalogo_Precios,AI$8,FALSE))</f>
        <v>491</v>
      </c>
      <c r="AJ425" s="57">
        <f t="shared" ref="AJ425" si="5050">IF(OR(ISERROR(VLOOKUP(CONCATENATE("ALI_",$C425,"_SEG_",$I425,"_PROV_",$D425),Catalogo_Precios,AJ$8,FALSE)),N425=0),0,VLOOKUP(CONCATENATE("ALI_",$C425,"_SEG_",$I425,"_PROV_",$D425),Catalogo_Precios,AJ$8,FALSE))</f>
        <v>491</v>
      </c>
      <c r="AK425" s="57">
        <f t="shared" ref="AK425" si="5051">IF(OR(ISERROR(VLOOKUP(CONCATENATE("ALI_",$C425,"_SEG_",$I425,"_PROV_",$D425),Catalogo_Precios,AK$8,FALSE)),O425=0),0,VLOOKUP(CONCATENATE("ALI_",$C425,"_SEG_",$I425,"_PROV_",$D425),Catalogo_Precios,AK$8,FALSE))</f>
        <v>491</v>
      </c>
      <c r="AL425" s="53"/>
      <c r="AM425" s="59" t="str">
        <f t="shared" si="4697"/>
        <v>ALI_90_SEG_12</v>
      </c>
      <c r="AN425" s="59" t="str">
        <f t="shared" si="4698"/>
        <v>ALI_90_SEG_12_VAL_19515725</v>
      </c>
      <c r="AO425" s="60">
        <f t="shared" ref="AO425" si="5052">IF(OR(AB425="",AB425=0),0,COUNTIF(Codificacion,AM425))</f>
        <v>2</v>
      </c>
      <c r="AP425" s="61">
        <f t="array" ref="AP425">MIN(IF(Codificacion=AM425,Total_Cotizacion,""))</f>
        <v>15179756</v>
      </c>
      <c r="AQ425" s="62" t="b">
        <f t="shared" si="4700"/>
        <v>0</v>
      </c>
      <c r="AR425" s="51" t="str">
        <f t="shared" ref="AR425" si="5053">IF(COUNTIF(Codificacion2,CONCATENATE(AM425,"_VAL_",AB425))&gt;1,"Empate","")</f>
        <v/>
      </c>
      <c r="AS425" s="63" t="str">
        <f t="shared" si="4516"/>
        <v/>
      </c>
      <c r="AT425" s="59" t="str">
        <f t="shared" si="4702"/>
        <v>ALI_90_SEG_12_</v>
      </c>
      <c r="AU425" s="63">
        <f t="shared" ref="AU425" si="5054">IF(AND(COUNTIF(Codificacion3,AT425)&lt;AO425),1,COUNTIF(Codificacion3,AT425))</f>
        <v>1</v>
      </c>
      <c r="AV425" s="62" t="str">
        <f t="shared" si="4704"/>
        <v>No Seleccionada</v>
      </c>
      <c r="AW425" s="53"/>
      <c r="AX425" s="51" t="str">
        <f t="shared" si="4705"/>
        <v>ALI_90_SEG_12FALSO</v>
      </c>
      <c r="AY425" s="51">
        <f t="shared" si="4686"/>
        <v>1</v>
      </c>
      <c r="AZ425" s="64" t="b">
        <f t="shared" si="4706"/>
        <v>0</v>
      </c>
    </row>
    <row r="426" spans="1:52" x14ac:dyDescent="0.2">
      <c r="A426" s="50" t="b">
        <f t="shared" si="3881"/>
        <v>0</v>
      </c>
      <c r="B426" s="51" t="s">
        <v>91</v>
      </c>
      <c r="C426" s="52">
        <v>90</v>
      </c>
      <c r="D426" s="52">
        <f t="shared" ref="D426" si="5055">IF(ISERROR(VLOOKUP(E426,Proveedores,2,FALSE)),"",VLOOKUP(E426,Proveedores,2,FALSE))</f>
        <v>2027</v>
      </c>
      <c r="E426" s="53" t="s">
        <v>92</v>
      </c>
      <c r="F426" s="54">
        <v>388</v>
      </c>
      <c r="G426" s="53" t="s">
        <v>56</v>
      </c>
      <c r="H426" s="53" t="s">
        <v>95</v>
      </c>
      <c r="I426" s="52">
        <v>13</v>
      </c>
      <c r="J426" s="53" t="s">
        <v>58</v>
      </c>
      <c r="K426" s="55">
        <v>44835</v>
      </c>
      <c r="L426" s="56">
        <v>13984</v>
      </c>
      <c r="M426" s="56">
        <v>16895</v>
      </c>
      <c r="N426" s="56">
        <v>9462</v>
      </c>
      <c r="O426" s="56">
        <v>699</v>
      </c>
      <c r="P426" s="57">
        <v>505</v>
      </c>
      <c r="Q426" s="58"/>
      <c r="R426" s="57">
        <v>505</v>
      </c>
      <c r="S426" s="57">
        <v>505</v>
      </c>
      <c r="T426" s="58"/>
      <c r="U426" s="57">
        <v>505</v>
      </c>
      <c r="V426" s="57">
        <v>505</v>
      </c>
      <c r="W426" s="58"/>
      <c r="X426" s="57">
        <v>505</v>
      </c>
      <c r="Y426" s="57">
        <v>505</v>
      </c>
      <c r="Z426" s="58"/>
      <c r="AA426" s="57">
        <v>505</v>
      </c>
      <c r="AB426" s="57">
        <v>20725200</v>
      </c>
      <c r="AC426" s="53" t="str">
        <f t="shared" si="4688"/>
        <v>Registro Valido</v>
      </c>
      <c r="AD426" s="57">
        <f t="shared" ref="AD426" si="5056">IF(OR(ISERROR(VLOOKUP(CONCATENATE("ALI_",$C426,"_SEG_",$I426,"_PROV_",$D426),Catalogo_Precios,AD$8,FALSE)),L426=0),0,VLOOKUP(CONCATENATE("ALI_",$C426,"_SEG_",$I426,"_PROV_",$D426),Catalogo_Precios,AD$8,FALSE))</f>
        <v>505</v>
      </c>
      <c r="AE426" s="57">
        <f t="shared" ref="AE426" si="5057">IF(OR(ISERROR(VLOOKUP(CONCATENATE("ALI_",$C426,"_SEG_",$I426,"_PROV_",$D426),Catalogo_Precios,AE$8,FALSE)),M426=0),0,VLOOKUP(CONCATENATE("ALI_",$C426,"_SEG_",$I426,"_PROV_",$D426),Catalogo_Precios,AE$8,FALSE))</f>
        <v>505</v>
      </c>
      <c r="AF426" s="57">
        <f t="shared" ref="AF426" si="5058">IF(OR(ISERROR(VLOOKUP(CONCATENATE("ALI_",$C426,"_SEG_",$I426,"_PROV_",$D426),Catalogo_Precios,AF$8,FALSE)),N426=0),0,VLOOKUP(CONCATENATE("ALI_",$C426,"_SEG_",$I426,"_PROV_",$D426),Catalogo_Precios,AF$8,FALSE))</f>
        <v>505</v>
      </c>
      <c r="AG426" s="57">
        <f t="shared" ref="AG426" si="5059">IF(OR(ISERROR(VLOOKUP(CONCATENATE("ALI_",$C426,"_SEG_",$I426,"_PROV_",$D426),Catalogo_Precios,AG$8,FALSE)),O426=0),0,VLOOKUP(CONCATENATE("ALI_",$C426,"_SEG_",$I426,"_PROV_",$D426),Catalogo_Precios,AG$8,FALSE))</f>
        <v>505</v>
      </c>
      <c r="AH426" s="57">
        <f t="shared" ref="AH426" si="5060">IF(OR(ISERROR(VLOOKUP(CONCATENATE("ALI_",$C426,"_SEG_",$I426,"_PROV_",$D426),Catalogo_Precios,AH$8,FALSE)),L426=0),0,VLOOKUP(CONCATENATE("ALI_",$C426,"_SEG_",$I426,"_PROV_",$D426),Catalogo_Precios,AH$8,FALSE))</f>
        <v>491</v>
      </c>
      <c r="AI426" s="57">
        <f t="shared" ref="AI426" si="5061">IF(OR(ISERROR(VLOOKUP(CONCATENATE("ALI_",$C426,"_SEG_",$I426,"_PROV_",$D426),Catalogo_Precios,AI$8,FALSE)),M426=0),0,VLOOKUP(CONCATENATE("ALI_",$C426,"_SEG_",$I426,"_PROV_",$D426),Catalogo_Precios,AI$8,FALSE))</f>
        <v>491</v>
      </c>
      <c r="AJ426" s="57">
        <f t="shared" ref="AJ426" si="5062">IF(OR(ISERROR(VLOOKUP(CONCATENATE("ALI_",$C426,"_SEG_",$I426,"_PROV_",$D426),Catalogo_Precios,AJ$8,FALSE)),N426=0),0,VLOOKUP(CONCATENATE("ALI_",$C426,"_SEG_",$I426,"_PROV_",$D426),Catalogo_Precios,AJ$8,FALSE))</f>
        <v>491</v>
      </c>
      <c r="AK426" s="57">
        <f t="shared" ref="AK426" si="5063">IF(OR(ISERROR(VLOOKUP(CONCATENATE("ALI_",$C426,"_SEG_",$I426,"_PROV_",$D426),Catalogo_Precios,AK$8,FALSE)),O426=0),0,VLOOKUP(CONCATENATE("ALI_",$C426,"_SEG_",$I426,"_PROV_",$D426),Catalogo_Precios,AK$8,FALSE))</f>
        <v>491</v>
      </c>
      <c r="AL426" s="53"/>
      <c r="AM426" s="59" t="str">
        <f t="shared" si="4697"/>
        <v>ALI_90_SEG_13</v>
      </c>
      <c r="AN426" s="59" t="str">
        <f t="shared" si="4698"/>
        <v>ALI_90_SEG_13_VAL_20725200</v>
      </c>
      <c r="AO426" s="60">
        <f t="shared" ref="AO426" si="5064">IF(OR(AB426="",AB426=0),0,COUNTIF(Codificacion,AM426))</f>
        <v>2</v>
      </c>
      <c r="AP426" s="61">
        <f t="array" ref="AP426">MIN(IF(Codificacion=AM426,Total_Cotizacion,""))</f>
        <v>16120511.999999998</v>
      </c>
      <c r="AQ426" s="62" t="b">
        <f t="shared" si="4700"/>
        <v>0</v>
      </c>
      <c r="AR426" s="51" t="str">
        <f t="shared" ref="AR426" si="5065">IF(COUNTIF(Codificacion2,CONCATENATE(AM426,"_VAL_",AB426))&gt;1,"Empate","")</f>
        <v/>
      </c>
      <c r="AS426" s="63" t="str">
        <f t="shared" si="4516"/>
        <v/>
      </c>
      <c r="AT426" s="59" t="str">
        <f t="shared" si="4702"/>
        <v>ALI_90_SEG_13_</v>
      </c>
      <c r="AU426" s="63">
        <f t="shared" ref="AU426" si="5066">IF(AND(COUNTIF(Codificacion3,AT426)&lt;AO426),1,COUNTIF(Codificacion3,AT426))</f>
        <v>1</v>
      </c>
      <c r="AV426" s="62" t="str">
        <f t="shared" si="4704"/>
        <v>No Seleccionada</v>
      </c>
      <c r="AW426" s="53"/>
      <c r="AX426" s="51" t="str">
        <f t="shared" si="4705"/>
        <v>ALI_90_SEG_13FALSO</v>
      </c>
      <c r="AY426" s="51">
        <f t="shared" si="4686"/>
        <v>1</v>
      </c>
      <c r="AZ426" s="64" t="b">
        <f t="shared" si="4706"/>
        <v>0</v>
      </c>
    </row>
    <row r="427" spans="1:52" x14ac:dyDescent="0.2">
      <c r="A427" s="50" t="b">
        <f t="shared" si="3881"/>
        <v>0</v>
      </c>
      <c r="B427" s="51" t="s">
        <v>91</v>
      </c>
      <c r="C427" s="52">
        <v>16</v>
      </c>
      <c r="D427" s="52">
        <f t="shared" ref="D427" si="5067">IF(ISERROR(VLOOKUP(E427,Proveedores,2,FALSE)),"",VLOOKUP(E427,Proveedores,2,FALSE))</f>
        <v>2027</v>
      </c>
      <c r="E427" s="53" t="s">
        <v>92</v>
      </c>
      <c r="F427" s="54">
        <v>403</v>
      </c>
      <c r="G427" s="53" t="s">
        <v>71</v>
      </c>
      <c r="H427" s="53" t="s">
        <v>74</v>
      </c>
      <c r="I427" s="52">
        <v>1</v>
      </c>
      <c r="J427" s="53" t="s">
        <v>58</v>
      </c>
      <c r="K427" s="55">
        <v>44835</v>
      </c>
      <c r="L427" s="56">
        <v>9161</v>
      </c>
      <c r="M427" s="56">
        <v>11124</v>
      </c>
      <c r="N427" s="56">
        <v>5159</v>
      </c>
      <c r="O427" s="56">
        <v>398</v>
      </c>
      <c r="P427" s="57">
        <v>427</v>
      </c>
      <c r="Q427" s="58"/>
      <c r="R427" s="57">
        <v>427</v>
      </c>
      <c r="S427" s="57">
        <v>427</v>
      </c>
      <c r="T427" s="58"/>
      <c r="U427" s="57">
        <v>427</v>
      </c>
      <c r="V427" s="57">
        <v>427</v>
      </c>
      <c r="W427" s="58"/>
      <c r="X427" s="57">
        <v>427</v>
      </c>
      <c r="Y427" s="57">
        <v>427</v>
      </c>
      <c r="Z427" s="58"/>
      <c r="AA427" s="57">
        <v>427</v>
      </c>
      <c r="AB427" s="57">
        <v>11034534</v>
      </c>
      <c r="AC427" s="53" t="str">
        <f t="shared" si="4688"/>
        <v>Registro Valido</v>
      </c>
      <c r="AD427" s="57">
        <f t="shared" ref="AD427" si="5068">IF(OR(ISERROR(VLOOKUP(CONCATENATE("ALI_",$C427,"_SEG_",$I427,"_PROV_",$D427),Catalogo_Precios,AD$8,FALSE)),L427=0),0,VLOOKUP(CONCATENATE("ALI_",$C427,"_SEG_",$I427,"_PROV_",$D427),Catalogo_Precios,AD$8,FALSE))</f>
        <v>427</v>
      </c>
      <c r="AE427" s="57">
        <f t="shared" ref="AE427" si="5069">IF(OR(ISERROR(VLOOKUP(CONCATENATE("ALI_",$C427,"_SEG_",$I427,"_PROV_",$D427),Catalogo_Precios,AE$8,FALSE)),M427=0),0,VLOOKUP(CONCATENATE("ALI_",$C427,"_SEG_",$I427,"_PROV_",$D427),Catalogo_Precios,AE$8,FALSE))</f>
        <v>427</v>
      </c>
      <c r="AF427" s="57">
        <f t="shared" ref="AF427" si="5070">IF(OR(ISERROR(VLOOKUP(CONCATENATE("ALI_",$C427,"_SEG_",$I427,"_PROV_",$D427),Catalogo_Precios,AF$8,FALSE)),N427=0),0,VLOOKUP(CONCATENATE("ALI_",$C427,"_SEG_",$I427,"_PROV_",$D427),Catalogo_Precios,AF$8,FALSE))</f>
        <v>427</v>
      </c>
      <c r="AG427" s="57">
        <f t="shared" ref="AG427" si="5071">IF(OR(ISERROR(VLOOKUP(CONCATENATE("ALI_",$C427,"_SEG_",$I427,"_PROV_",$D427),Catalogo_Precios,AG$8,FALSE)),O427=0),0,VLOOKUP(CONCATENATE("ALI_",$C427,"_SEG_",$I427,"_PROV_",$D427),Catalogo_Precios,AG$8,FALSE))</f>
        <v>427</v>
      </c>
      <c r="AH427" s="57">
        <f t="shared" ref="AH427" si="5072">IF(OR(ISERROR(VLOOKUP(CONCATENATE("ALI_",$C427,"_SEG_",$I427,"_PROV_",$D427),Catalogo_Precios,AH$8,FALSE)),L427=0),0,VLOOKUP(CONCATENATE("ALI_",$C427,"_SEG_",$I427,"_PROV_",$D427),Catalogo_Precios,AH$8,FALSE))</f>
        <v>416</v>
      </c>
      <c r="AI427" s="57">
        <f t="shared" ref="AI427" si="5073">IF(OR(ISERROR(VLOOKUP(CONCATENATE("ALI_",$C427,"_SEG_",$I427,"_PROV_",$D427),Catalogo_Precios,AI$8,FALSE)),M427=0),0,VLOOKUP(CONCATENATE("ALI_",$C427,"_SEG_",$I427,"_PROV_",$D427),Catalogo_Precios,AI$8,FALSE))</f>
        <v>416</v>
      </c>
      <c r="AJ427" s="57">
        <f t="shared" ref="AJ427" si="5074">IF(OR(ISERROR(VLOOKUP(CONCATENATE("ALI_",$C427,"_SEG_",$I427,"_PROV_",$D427),Catalogo_Precios,AJ$8,FALSE)),N427=0),0,VLOOKUP(CONCATENATE("ALI_",$C427,"_SEG_",$I427,"_PROV_",$D427),Catalogo_Precios,AJ$8,FALSE))</f>
        <v>416</v>
      </c>
      <c r="AK427" s="57">
        <f t="shared" ref="AK427" si="5075">IF(OR(ISERROR(VLOOKUP(CONCATENATE("ALI_",$C427,"_SEG_",$I427,"_PROV_",$D427),Catalogo_Precios,AK$8,FALSE)),O427=0),0,VLOOKUP(CONCATENATE("ALI_",$C427,"_SEG_",$I427,"_PROV_",$D427),Catalogo_Precios,AK$8,FALSE))</f>
        <v>416</v>
      </c>
      <c r="AL427" s="53"/>
      <c r="AM427" s="59" t="str">
        <f t="shared" si="4697"/>
        <v>ALI_16_SEG_1</v>
      </c>
      <c r="AN427" s="59" t="str">
        <f t="shared" si="4698"/>
        <v>ALI_16_SEG_1_VAL_11034534</v>
      </c>
      <c r="AO427" s="60">
        <f t="shared" ref="AO427" si="5076">IF(OR(AB427="",AB427=0),0,COUNTIF(Codificacion,AM427))</f>
        <v>3</v>
      </c>
      <c r="AP427" s="61">
        <f t="array" ref="AP427">MIN(IF(Codificacion=AM427,Total_Cotizacion,""))</f>
        <v>8600217.5999999996</v>
      </c>
      <c r="AQ427" s="62" t="b">
        <f t="shared" si="4700"/>
        <v>0</v>
      </c>
      <c r="AR427" s="51" t="str">
        <f t="shared" ref="AR427" si="5077">IF(COUNTIF(Codificacion2,CONCATENATE(AM427,"_VAL_",AB427))&gt;1,"Empate","")</f>
        <v/>
      </c>
      <c r="AS427" s="63" t="str">
        <f t="shared" si="4516"/>
        <v/>
      </c>
      <c r="AT427" s="59" t="str">
        <f t="shared" si="4702"/>
        <v>ALI_16_SEG_1_</v>
      </c>
      <c r="AU427" s="63">
        <f t="shared" ref="AU427" si="5078">IF(AND(COUNTIF(Codificacion3,AT427)&lt;AO427),1,COUNTIF(Codificacion3,AT427))</f>
        <v>1</v>
      </c>
      <c r="AV427" s="62" t="str">
        <f t="shared" si="4704"/>
        <v>No Seleccionada</v>
      </c>
      <c r="AW427" s="53"/>
      <c r="AX427" s="51" t="str">
        <f t="shared" si="4705"/>
        <v>ALI_16_SEG_1FALSO</v>
      </c>
      <c r="AY427" s="51">
        <f t="shared" si="4686"/>
        <v>2</v>
      </c>
      <c r="AZ427" s="64" t="b">
        <f t="shared" si="4706"/>
        <v>0</v>
      </c>
    </row>
    <row r="428" spans="1:52" x14ac:dyDescent="0.2">
      <c r="A428" s="50" t="b">
        <f t="shared" si="3881"/>
        <v>0</v>
      </c>
      <c r="B428" s="51" t="s">
        <v>91</v>
      </c>
      <c r="C428" s="52">
        <v>16</v>
      </c>
      <c r="D428" s="52">
        <f t="shared" ref="D428" si="5079">IF(ISERROR(VLOOKUP(E428,Proveedores,2,FALSE)),"",VLOOKUP(E428,Proveedores,2,FALSE))</f>
        <v>2027</v>
      </c>
      <c r="E428" s="53" t="s">
        <v>92</v>
      </c>
      <c r="F428" s="54">
        <v>404</v>
      </c>
      <c r="G428" s="53" t="s">
        <v>71</v>
      </c>
      <c r="H428" s="53" t="s">
        <v>74</v>
      </c>
      <c r="I428" s="52">
        <v>2</v>
      </c>
      <c r="J428" s="53" t="s">
        <v>58</v>
      </c>
      <c r="K428" s="55">
        <v>44835</v>
      </c>
      <c r="L428" s="56">
        <v>9368</v>
      </c>
      <c r="M428" s="56">
        <v>11375</v>
      </c>
      <c r="N428" s="56">
        <v>5276</v>
      </c>
      <c r="O428" s="56">
        <v>408</v>
      </c>
      <c r="P428" s="57">
        <v>427</v>
      </c>
      <c r="Q428" s="58"/>
      <c r="R428" s="57">
        <v>427</v>
      </c>
      <c r="S428" s="57">
        <v>427</v>
      </c>
      <c r="T428" s="58"/>
      <c r="U428" s="57">
        <v>427</v>
      </c>
      <c r="V428" s="57">
        <v>427</v>
      </c>
      <c r="W428" s="58"/>
      <c r="X428" s="57">
        <v>427</v>
      </c>
      <c r="Y428" s="57">
        <v>427</v>
      </c>
      <c r="Z428" s="58"/>
      <c r="AA428" s="57">
        <v>427</v>
      </c>
      <c r="AB428" s="57">
        <v>11284329</v>
      </c>
      <c r="AC428" s="53" t="str">
        <f t="shared" si="4688"/>
        <v>Registro Valido</v>
      </c>
      <c r="AD428" s="57">
        <f t="shared" ref="AD428" si="5080">IF(OR(ISERROR(VLOOKUP(CONCATENATE("ALI_",$C428,"_SEG_",$I428,"_PROV_",$D428),Catalogo_Precios,AD$8,FALSE)),L428=0),0,VLOOKUP(CONCATENATE("ALI_",$C428,"_SEG_",$I428,"_PROV_",$D428),Catalogo_Precios,AD$8,FALSE))</f>
        <v>427</v>
      </c>
      <c r="AE428" s="57">
        <f t="shared" ref="AE428" si="5081">IF(OR(ISERROR(VLOOKUP(CONCATENATE("ALI_",$C428,"_SEG_",$I428,"_PROV_",$D428),Catalogo_Precios,AE$8,FALSE)),M428=0),0,VLOOKUP(CONCATENATE("ALI_",$C428,"_SEG_",$I428,"_PROV_",$D428),Catalogo_Precios,AE$8,FALSE))</f>
        <v>427</v>
      </c>
      <c r="AF428" s="57">
        <f t="shared" ref="AF428" si="5082">IF(OR(ISERROR(VLOOKUP(CONCATENATE("ALI_",$C428,"_SEG_",$I428,"_PROV_",$D428),Catalogo_Precios,AF$8,FALSE)),N428=0),0,VLOOKUP(CONCATENATE("ALI_",$C428,"_SEG_",$I428,"_PROV_",$D428),Catalogo_Precios,AF$8,FALSE))</f>
        <v>427</v>
      </c>
      <c r="AG428" s="57">
        <f t="shared" ref="AG428" si="5083">IF(OR(ISERROR(VLOOKUP(CONCATENATE("ALI_",$C428,"_SEG_",$I428,"_PROV_",$D428),Catalogo_Precios,AG$8,FALSE)),O428=0),0,VLOOKUP(CONCATENATE("ALI_",$C428,"_SEG_",$I428,"_PROV_",$D428),Catalogo_Precios,AG$8,FALSE))</f>
        <v>427</v>
      </c>
      <c r="AH428" s="57">
        <f t="shared" ref="AH428" si="5084">IF(OR(ISERROR(VLOOKUP(CONCATENATE("ALI_",$C428,"_SEG_",$I428,"_PROV_",$D428),Catalogo_Precios,AH$8,FALSE)),L428=0),0,VLOOKUP(CONCATENATE("ALI_",$C428,"_SEG_",$I428,"_PROV_",$D428),Catalogo_Precios,AH$8,FALSE))</f>
        <v>416</v>
      </c>
      <c r="AI428" s="57">
        <f t="shared" ref="AI428" si="5085">IF(OR(ISERROR(VLOOKUP(CONCATENATE("ALI_",$C428,"_SEG_",$I428,"_PROV_",$D428),Catalogo_Precios,AI$8,FALSE)),M428=0),0,VLOOKUP(CONCATENATE("ALI_",$C428,"_SEG_",$I428,"_PROV_",$D428),Catalogo_Precios,AI$8,FALSE))</f>
        <v>416</v>
      </c>
      <c r="AJ428" s="57">
        <f t="shared" ref="AJ428" si="5086">IF(OR(ISERROR(VLOOKUP(CONCATENATE("ALI_",$C428,"_SEG_",$I428,"_PROV_",$D428),Catalogo_Precios,AJ$8,FALSE)),N428=0),0,VLOOKUP(CONCATENATE("ALI_",$C428,"_SEG_",$I428,"_PROV_",$D428),Catalogo_Precios,AJ$8,FALSE))</f>
        <v>416</v>
      </c>
      <c r="AK428" s="57">
        <f t="shared" ref="AK428" si="5087">IF(OR(ISERROR(VLOOKUP(CONCATENATE("ALI_",$C428,"_SEG_",$I428,"_PROV_",$D428),Catalogo_Precios,AK$8,FALSE)),O428=0),0,VLOOKUP(CONCATENATE("ALI_",$C428,"_SEG_",$I428,"_PROV_",$D428),Catalogo_Precios,AK$8,FALSE))</f>
        <v>416</v>
      </c>
      <c r="AL428" s="53"/>
      <c r="AM428" s="59" t="str">
        <f t="shared" si="4697"/>
        <v>ALI_16_SEG_2</v>
      </c>
      <c r="AN428" s="59" t="str">
        <f t="shared" si="4698"/>
        <v>ALI_16_SEG_2_VAL_11284329</v>
      </c>
      <c r="AO428" s="60">
        <f t="shared" ref="AO428" si="5088">IF(OR(AB428="",AB428=0),0,COUNTIF(Codificacion,AM428))</f>
        <v>3</v>
      </c>
      <c r="AP428" s="61">
        <f t="array" ref="AP428">MIN(IF(Codificacion=AM428,Total_Cotizacion,""))</f>
        <v>8794905.6000000015</v>
      </c>
      <c r="AQ428" s="62" t="b">
        <f t="shared" si="4700"/>
        <v>0</v>
      </c>
      <c r="AR428" s="51" t="str">
        <f t="shared" ref="AR428" si="5089">IF(COUNTIF(Codificacion2,CONCATENATE(AM428,"_VAL_",AB428))&gt;1,"Empate","")</f>
        <v/>
      </c>
      <c r="AS428" s="63" t="str">
        <f t="shared" si="4516"/>
        <v/>
      </c>
      <c r="AT428" s="59" t="str">
        <f t="shared" si="4702"/>
        <v>ALI_16_SEG_2_</v>
      </c>
      <c r="AU428" s="63">
        <f t="shared" ref="AU428" si="5090">IF(AND(COUNTIF(Codificacion3,AT428)&lt;AO428),1,COUNTIF(Codificacion3,AT428))</f>
        <v>1</v>
      </c>
      <c r="AV428" s="62" t="str">
        <f t="shared" si="4704"/>
        <v>No Seleccionada</v>
      </c>
      <c r="AW428" s="53"/>
      <c r="AX428" s="51" t="str">
        <f t="shared" si="4705"/>
        <v>ALI_16_SEG_2FALSO</v>
      </c>
      <c r="AY428" s="51">
        <f t="shared" si="4686"/>
        <v>2</v>
      </c>
      <c r="AZ428" s="64" t="b">
        <f t="shared" si="4706"/>
        <v>0</v>
      </c>
    </row>
    <row r="429" spans="1:52" x14ac:dyDescent="0.2">
      <c r="A429" s="50" t="b">
        <f t="shared" si="3881"/>
        <v>0</v>
      </c>
      <c r="B429" s="51" t="s">
        <v>91</v>
      </c>
      <c r="C429" s="52">
        <v>16</v>
      </c>
      <c r="D429" s="52">
        <f t="shared" ref="D429" si="5091">IF(ISERROR(VLOOKUP(E429,Proveedores,2,FALSE)),"",VLOOKUP(E429,Proveedores,2,FALSE))</f>
        <v>2027</v>
      </c>
      <c r="E429" s="53" t="s">
        <v>92</v>
      </c>
      <c r="F429" s="54">
        <v>405</v>
      </c>
      <c r="G429" s="53" t="s">
        <v>71</v>
      </c>
      <c r="H429" s="53" t="s">
        <v>74</v>
      </c>
      <c r="I429" s="52">
        <v>3</v>
      </c>
      <c r="J429" s="53" t="s">
        <v>58</v>
      </c>
      <c r="K429" s="55">
        <v>44835</v>
      </c>
      <c r="L429" s="56">
        <v>9310</v>
      </c>
      <c r="M429" s="56">
        <v>11307</v>
      </c>
      <c r="N429" s="56">
        <v>5244</v>
      </c>
      <c r="O429" s="56">
        <v>404</v>
      </c>
      <c r="P429" s="57">
        <v>427</v>
      </c>
      <c r="Q429" s="58"/>
      <c r="R429" s="57">
        <v>427</v>
      </c>
      <c r="S429" s="57">
        <v>427</v>
      </c>
      <c r="T429" s="58"/>
      <c r="U429" s="57">
        <v>427</v>
      </c>
      <c r="V429" s="57">
        <v>427</v>
      </c>
      <c r="W429" s="58"/>
      <c r="X429" s="57">
        <v>427</v>
      </c>
      <c r="Y429" s="57">
        <v>427</v>
      </c>
      <c r="Z429" s="58"/>
      <c r="AA429" s="57">
        <v>427</v>
      </c>
      <c r="AB429" s="57">
        <v>11215155</v>
      </c>
      <c r="AC429" s="53" t="str">
        <f t="shared" si="4688"/>
        <v>Registro Valido</v>
      </c>
      <c r="AD429" s="57">
        <f t="shared" ref="AD429" si="5092">IF(OR(ISERROR(VLOOKUP(CONCATENATE("ALI_",$C429,"_SEG_",$I429,"_PROV_",$D429),Catalogo_Precios,AD$8,FALSE)),L429=0),0,VLOOKUP(CONCATENATE("ALI_",$C429,"_SEG_",$I429,"_PROV_",$D429),Catalogo_Precios,AD$8,FALSE))</f>
        <v>427</v>
      </c>
      <c r="AE429" s="57">
        <f t="shared" ref="AE429" si="5093">IF(OR(ISERROR(VLOOKUP(CONCATENATE("ALI_",$C429,"_SEG_",$I429,"_PROV_",$D429),Catalogo_Precios,AE$8,FALSE)),M429=0),0,VLOOKUP(CONCATENATE("ALI_",$C429,"_SEG_",$I429,"_PROV_",$D429),Catalogo_Precios,AE$8,FALSE))</f>
        <v>427</v>
      </c>
      <c r="AF429" s="57">
        <f t="shared" ref="AF429" si="5094">IF(OR(ISERROR(VLOOKUP(CONCATENATE("ALI_",$C429,"_SEG_",$I429,"_PROV_",$D429),Catalogo_Precios,AF$8,FALSE)),N429=0),0,VLOOKUP(CONCATENATE("ALI_",$C429,"_SEG_",$I429,"_PROV_",$D429),Catalogo_Precios,AF$8,FALSE))</f>
        <v>427</v>
      </c>
      <c r="AG429" s="57">
        <f t="shared" ref="AG429" si="5095">IF(OR(ISERROR(VLOOKUP(CONCATENATE("ALI_",$C429,"_SEG_",$I429,"_PROV_",$D429),Catalogo_Precios,AG$8,FALSE)),O429=0),0,VLOOKUP(CONCATENATE("ALI_",$C429,"_SEG_",$I429,"_PROV_",$D429),Catalogo_Precios,AG$8,FALSE))</f>
        <v>427</v>
      </c>
      <c r="AH429" s="57">
        <f t="shared" ref="AH429" si="5096">IF(OR(ISERROR(VLOOKUP(CONCATENATE("ALI_",$C429,"_SEG_",$I429,"_PROV_",$D429),Catalogo_Precios,AH$8,FALSE)),L429=0),0,VLOOKUP(CONCATENATE("ALI_",$C429,"_SEG_",$I429,"_PROV_",$D429),Catalogo_Precios,AH$8,FALSE))</f>
        <v>416</v>
      </c>
      <c r="AI429" s="57">
        <f t="shared" ref="AI429" si="5097">IF(OR(ISERROR(VLOOKUP(CONCATENATE("ALI_",$C429,"_SEG_",$I429,"_PROV_",$D429),Catalogo_Precios,AI$8,FALSE)),M429=0),0,VLOOKUP(CONCATENATE("ALI_",$C429,"_SEG_",$I429,"_PROV_",$D429),Catalogo_Precios,AI$8,FALSE))</f>
        <v>416</v>
      </c>
      <c r="AJ429" s="57">
        <f t="shared" ref="AJ429" si="5098">IF(OR(ISERROR(VLOOKUP(CONCATENATE("ALI_",$C429,"_SEG_",$I429,"_PROV_",$D429),Catalogo_Precios,AJ$8,FALSE)),N429=0),0,VLOOKUP(CONCATENATE("ALI_",$C429,"_SEG_",$I429,"_PROV_",$D429),Catalogo_Precios,AJ$8,FALSE))</f>
        <v>416</v>
      </c>
      <c r="AK429" s="57">
        <f t="shared" ref="AK429" si="5099">IF(OR(ISERROR(VLOOKUP(CONCATENATE("ALI_",$C429,"_SEG_",$I429,"_PROV_",$D429),Catalogo_Precios,AK$8,FALSE)),O429=0),0,VLOOKUP(CONCATENATE("ALI_",$C429,"_SEG_",$I429,"_PROV_",$D429),Catalogo_Precios,AK$8,FALSE))</f>
        <v>416</v>
      </c>
      <c r="AL429" s="53"/>
      <c r="AM429" s="59" t="str">
        <f t="shared" si="4697"/>
        <v>ALI_16_SEG_3</v>
      </c>
      <c r="AN429" s="59" t="str">
        <f t="shared" si="4698"/>
        <v>ALI_16_SEG_3_VAL_11215155</v>
      </c>
      <c r="AO429" s="60">
        <f t="shared" ref="AO429" si="5100">IF(OR(AB429="",AB429=0),0,COUNTIF(Codificacion,AM429))</f>
        <v>3</v>
      </c>
      <c r="AP429" s="61">
        <f t="array" ref="AP429">MIN(IF(Codificacion=AM429,Total_Cotizacion,""))</f>
        <v>8740991.9999999981</v>
      </c>
      <c r="AQ429" s="62" t="b">
        <f t="shared" si="4700"/>
        <v>0</v>
      </c>
      <c r="AR429" s="51" t="str">
        <f t="shared" ref="AR429" si="5101">IF(COUNTIF(Codificacion2,CONCATENATE(AM429,"_VAL_",AB429))&gt;1,"Empate","")</f>
        <v/>
      </c>
      <c r="AS429" s="63" t="str">
        <f t="shared" si="4516"/>
        <v/>
      </c>
      <c r="AT429" s="59" t="str">
        <f t="shared" si="4702"/>
        <v>ALI_16_SEG_3_</v>
      </c>
      <c r="AU429" s="63">
        <f t="shared" ref="AU429" si="5102">IF(AND(COUNTIF(Codificacion3,AT429)&lt;AO429),1,COUNTIF(Codificacion3,AT429))</f>
        <v>1</v>
      </c>
      <c r="AV429" s="62" t="str">
        <f t="shared" si="4704"/>
        <v>No Seleccionada</v>
      </c>
      <c r="AW429" s="53"/>
      <c r="AX429" s="51" t="str">
        <f t="shared" si="4705"/>
        <v>ALI_16_SEG_3FALSO</v>
      </c>
      <c r="AY429" s="51">
        <f t="shared" si="4686"/>
        <v>2</v>
      </c>
      <c r="AZ429" s="64" t="b">
        <f t="shared" si="4706"/>
        <v>0</v>
      </c>
    </row>
    <row r="430" spans="1:52" x14ac:dyDescent="0.2">
      <c r="A430" s="50" t="b">
        <f t="shared" si="3881"/>
        <v>0</v>
      </c>
      <c r="B430" s="51" t="s">
        <v>91</v>
      </c>
      <c r="C430" s="52">
        <v>16</v>
      </c>
      <c r="D430" s="52">
        <f t="shared" ref="D430" si="5103">IF(ISERROR(VLOOKUP(E430,Proveedores,2,FALSE)),"",VLOOKUP(E430,Proveedores,2,FALSE))</f>
        <v>2027</v>
      </c>
      <c r="E430" s="53" t="s">
        <v>92</v>
      </c>
      <c r="F430" s="54">
        <v>406</v>
      </c>
      <c r="G430" s="53" t="s">
        <v>71</v>
      </c>
      <c r="H430" s="53" t="s">
        <v>74</v>
      </c>
      <c r="I430" s="52">
        <v>4</v>
      </c>
      <c r="J430" s="53" t="s">
        <v>58</v>
      </c>
      <c r="K430" s="55">
        <v>44835</v>
      </c>
      <c r="L430" s="56">
        <v>9921</v>
      </c>
      <c r="M430" s="56">
        <v>12048</v>
      </c>
      <c r="N430" s="56">
        <v>5588</v>
      </c>
      <c r="O430" s="56">
        <v>431</v>
      </c>
      <c r="P430" s="57">
        <v>427</v>
      </c>
      <c r="Q430" s="58"/>
      <c r="R430" s="57">
        <v>427</v>
      </c>
      <c r="S430" s="57">
        <v>427</v>
      </c>
      <c r="T430" s="58"/>
      <c r="U430" s="57">
        <v>427</v>
      </c>
      <c r="V430" s="57">
        <v>427</v>
      </c>
      <c r="W430" s="58"/>
      <c r="X430" s="57">
        <v>427</v>
      </c>
      <c r="Y430" s="57">
        <v>427</v>
      </c>
      <c r="Z430" s="58"/>
      <c r="AA430" s="57">
        <v>427</v>
      </c>
      <c r="AB430" s="57">
        <v>11950876</v>
      </c>
      <c r="AC430" s="53" t="str">
        <f t="shared" si="4688"/>
        <v>Registro Valido</v>
      </c>
      <c r="AD430" s="57">
        <f t="shared" ref="AD430" si="5104">IF(OR(ISERROR(VLOOKUP(CONCATENATE("ALI_",$C430,"_SEG_",$I430,"_PROV_",$D430),Catalogo_Precios,AD$8,FALSE)),L430=0),0,VLOOKUP(CONCATENATE("ALI_",$C430,"_SEG_",$I430,"_PROV_",$D430),Catalogo_Precios,AD$8,FALSE))</f>
        <v>427</v>
      </c>
      <c r="AE430" s="57">
        <f t="shared" ref="AE430" si="5105">IF(OR(ISERROR(VLOOKUP(CONCATENATE("ALI_",$C430,"_SEG_",$I430,"_PROV_",$D430),Catalogo_Precios,AE$8,FALSE)),M430=0),0,VLOOKUP(CONCATENATE("ALI_",$C430,"_SEG_",$I430,"_PROV_",$D430),Catalogo_Precios,AE$8,FALSE))</f>
        <v>427</v>
      </c>
      <c r="AF430" s="57">
        <f t="shared" ref="AF430" si="5106">IF(OR(ISERROR(VLOOKUP(CONCATENATE("ALI_",$C430,"_SEG_",$I430,"_PROV_",$D430),Catalogo_Precios,AF$8,FALSE)),N430=0),0,VLOOKUP(CONCATENATE("ALI_",$C430,"_SEG_",$I430,"_PROV_",$D430),Catalogo_Precios,AF$8,FALSE))</f>
        <v>427</v>
      </c>
      <c r="AG430" s="57">
        <f t="shared" ref="AG430" si="5107">IF(OR(ISERROR(VLOOKUP(CONCATENATE("ALI_",$C430,"_SEG_",$I430,"_PROV_",$D430),Catalogo_Precios,AG$8,FALSE)),O430=0),0,VLOOKUP(CONCATENATE("ALI_",$C430,"_SEG_",$I430,"_PROV_",$D430),Catalogo_Precios,AG$8,FALSE))</f>
        <v>427</v>
      </c>
      <c r="AH430" s="57">
        <f t="shared" ref="AH430" si="5108">IF(OR(ISERROR(VLOOKUP(CONCATENATE("ALI_",$C430,"_SEG_",$I430,"_PROV_",$D430),Catalogo_Precios,AH$8,FALSE)),L430=0),0,VLOOKUP(CONCATENATE("ALI_",$C430,"_SEG_",$I430,"_PROV_",$D430),Catalogo_Precios,AH$8,FALSE))</f>
        <v>416</v>
      </c>
      <c r="AI430" s="57">
        <f t="shared" ref="AI430" si="5109">IF(OR(ISERROR(VLOOKUP(CONCATENATE("ALI_",$C430,"_SEG_",$I430,"_PROV_",$D430),Catalogo_Precios,AI$8,FALSE)),M430=0),0,VLOOKUP(CONCATENATE("ALI_",$C430,"_SEG_",$I430,"_PROV_",$D430),Catalogo_Precios,AI$8,FALSE))</f>
        <v>416</v>
      </c>
      <c r="AJ430" s="57">
        <f t="shared" ref="AJ430" si="5110">IF(OR(ISERROR(VLOOKUP(CONCATENATE("ALI_",$C430,"_SEG_",$I430,"_PROV_",$D430),Catalogo_Precios,AJ$8,FALSE)),N430=0),0,VLOOKUP(CONCATENATE("ALI_",$C430,"_SEG_",$I430,"_PROV_",$D430),Catalogo_Precios,AJ$8,FALSE))</f>
        <v>416</v>
      </c>
      <c r="AK430" s="57">
        <f t="shared" ref="AK430" si="5111">IF(OR(ISERROR(VLOOKUP(CONCATENATE("ALI_",$C430,"_SEG_",$I430,"_PROV_",$D430),Catalogo_Precios,AK$8,FALSE)),O430=0),0,VLOOKUP(CONCATENATE("ALI_",$C430,"_SEG_",$I430,"_PROV_",$D430),Catalogo_Precios,AK$8,FALSE))</f>
        <v>416</v>
      </c>
      <c r="AL430" s="53"/>
      <c r="AM430" s="59" t="str">
        <f t="shared" si="4697"/>
        <v>ALI_16_SEG_4</v>
      </c>
      <c r="AN430" s="59" t="str">
        <f t="shared" si="4698"/>
        <v>ALI_16_SEG_4_VAL_11950876</v>
      </c>
      <c r="AO430" s="60">
        <f t="shared" ref="AO430" si="5112">IF(OR(AB430="",AB430=0),0,COUNTIF(Codificacion,AM430))</f>
        <v>3</v>
      </c>
      <c r="AP430" s="61">
        <f t="array" ref="AP430">MIN(IF(Codificacion=AM430,Total_Cotizacion,""))</f>
        <v>9314406.4000000004</v>
      </c>
      <c r="AQ430" s="62" t="b">
        <f t="shared" si="4700"/>
        <v>0</v>
      </c>
      <c r="AR430" s="51" t="str">
        <f t="shared" ref="AR430" si="5113">IF(COUNTIF(Codificacion2,CONCATENATE(AM430,"_VAL_",AB430))&gt;1,"Empate","")</f>
        <v/>
      </c>
      <c r="AS430" s="63" t="str">
        <f t="shared" si="4516"/>
        <v/>
      </c>
      <c r="AT430" s="59" t="str">
        <f t="shared" si="4702"/>
        <v>ALI_16_SEG_4_</v>
      </c>
      <c r="AU430" s="63">
        <f t="shared" ref="AU430" si="5114">IF(AND(COUNTIF(Codificacion3,AT430)&lt;AO430),1,COUNTIF(Codificacion3,AT430))</f>
        <v>1</v>
      </c>
      <c r="AV430" s="62" t="str">
        <f t="shared" si="4704"/>
        <v>No Seleccionada</v>
      </c>
      <c r="AW430" s="53"/>
      <c r="AX430" s="51" t="str">
        <f t="shared" si="4705"/>
        <v>ALI_16_SEG_4FALSO</v>
      </c>
      <c r="AY430" s="51">
        <f t="shared" si="4686"/>
        <v>2</v>
      </c>
      <c r="AZ430" s="64" t="b">
        <f t="shared" si="4706"/>
        <v>0</v>
      </c>
    </row>
    <row r="431" spans="1:52" x14ac:dyDescent="0.2">
      <c r="A431" s="50" t="b">
        <f t="shared" si="3881"/>
        <v>0</v>
      </c>
      <c r="B431" s="51" t="s">
        <v>91</v>
      </c>
      <c r="C431" s="52">
        <v>16</v>
      </c>
      <c r="D431" s="52">
        <f t="shared" ref="D431" si="5115">IF(ISERROR(VLOOKUP(E431,Proveedores,2,FALSE)),"",VLOOKUP(E431,Proveedores,2,FALSE))</f>
        <v>2027</v>
      </c>
      <c r="E431" s="53" t="s">
        <v>92</v>
      </c>
      <c r="F431" s="54">
        <v>407</v>
      </c>
      <c r="G431" s="53" t="s">
        <v>71</v>
      </c>
      <c r="H431" s="53" t="s">
        <v>74</v>
      </c>
      <c r="I431" s="52">
        <v>5</v>
      </c>
      <c r="J431" s="53" t="s">
        <v>58</v>
      </c>
      <c r="K431" s="55">
        <v>44835</v>
      </c>
      <c r="L431" s="56">
        <v>9223</v>
      </c>
      <c r="M431" s="56">
        <v>11199</v>
      </c>
      <c r="N431" s="56">
        <v>5195</v>
      </c>
      <c r="O431" s="56">
        <v>401</v>
      </c>
      <c r="P431" s="57">
        <v>427</v>
      </c>
      <c r="Q431" s="58"/>
      <c r="R431" s="57">
        <v>427</v>
      </c>
      <c r="S431" s="57">
        <v>427</v>
      </c>
      <c r="T431" s="58"/>
      <c r="U431" s="57">
        <v>427</v>
      </c>
      <c r="V431" s="57">
        <v>427</v>
      </c>
      <c r="W431" s="58"/>
      <c r="X431" s="57">
        <v>427</v>
      </c>
      <c r="Y431" s="57">
        <v>427</v>
      </c>
      <c r="Z431" s="58"/>
      <c r="AA431" s="57">
        <v>427</v>
      </c>
      <c r="AB431" s="57">
        <v>11109686</v>
      </c>
      <c r="AC431" s="53" t="str">
        <f t="shared" si="4688"/>
        <v>Registro Valido</v>
      </c>
      <c r="AD431" s="57">
        <f t="shared" ref="AD431" si="5116">IF(OR(ISERROR(VLOOKUP(CONCATENATE("ALI_",$C431,"_SEG_",$I431,"_PROV_",$D431),Catalogo_Precios,AD$8,FALSE)),L431=0),0,VLOOKUP(CONCATENATE("ALI_",$C431,"_SEG_",$I431,"_PROV_",$D431),Catalogo_Precios,AD$8,FALSE))</f>
        <v>427</v>
      </c>
      <c r="AE431" s="57">
        <f t="shared" ref="AE431" si="5117">IF(OR(ISERROR(VLOOKUP(CONCATENATE("ALI_",$C431,"_SEG_",$I431,"_PROV_",$D431),Catalogo_Precios,AE$8,FALSE)),M431=0),0,VLOOKUP(CONCATENATE("ALI_",$C431,"_SEG_",$I431,"_PROV_",$D431),Catalogo_Precios,AE$8,FALSE))</f>
        <v>427</v>
      </c>
      <c r="AF431" s="57">
        <f t="shared" ref="AF431" si="5118">IF(OR(ISERROR(VLOOKUP(CONCATENATE("ALI_",$C431,"_SEG_",$I431,"_PROV_",$D431),Catalogo_Precios,AF$8,FALSE)),N431=0),0,VLOOKUP(CONCATENATE("ALI_",$C431,"_SEG_",$I431,"_PROV_",$D431),Catalogo_Precios,AF$8,FALSE))</f>
        <v>427</v>
      </c>
      <c r="AG431" s="57">
        <f t="shared" ref="AG431" si="5119">IF(OR(ISERROR(VLOOKUP(CONCATENATE("ALI_",$C431,"_SEG_",$I431,"_PROV_",$D431),Catalogo_Precios,AG$8,FALSE)),O431=0),0,VLOOKUP(CONCATENATE("ALI_",$C431,"_SEG_",$I431,"_PROV_",$D431),Catalogo_Precios,AG$8,FALSE))</f>
        <v>427</v>
      </c>
      <c r="AH431" s="57">
        <f t="shared" ref="AH431" si="5120">IF(OR(ISERROR(VLOOKUP(CONCATENATE("ALI_",$C431,"_SEG_",$I431,"_PROV_",$D431),Catalogo_Precios,AH$8,FALSE)),L431=0),0,VLOOKUP(CONCATENATE("ALI_",$C431,"_SEG_",$I431,"_PROV_",$D431),Catalogo_Precios,AH$8,FALSE))</f>
        <v>416</v>
      </c>
      <c r="AI431" s="57">
        <f t="shared" ref="AI431" si="5121">IF(OR(ISERROR(VLOOKUP(CONCATENATE("ALI_",$C431,"_SEG_",$I431,"_PROV_",$D431),Catalogo_Precios,AI$8,FALSE)),M431=0),0,VLOOKUP(CONCATENATE("ALI_",$C431,"_SEG_",$I431,"_PROV_",$D431),Catalogo_Precios,AI$8,FALSE))</f>
        <v>416</v>
      </c>
      <c r="AJ431" s="57">
        <f t="shared" ref="AJ431" si="5122">IF(OR(ISERROR(VLOOKUP(CONCATENATE("ALI_",$C431,"_SEG_",$I431,"_PROV_",$D431),Catalogo_Precios,AJ$8,FALSE)),N431=0),0,VLOOKUP(CONCATENATE("ALI_",$C431,"_SEG_",$I431,"_PROV_",$D431),Catalogo_Precios,AJ$8,FALSE))</f>
        <v>416</v>
      </c>
      <c r="AK431" s="57">
        <f t="shared" ref="AK431" si="5123">IF(OR(ISERROR(VLOOKUP(CONCATENATE("ALI_",$C431,"_SEG_",$I431,"_PROV_",$D431),Catalogo_Precios,AK$8,FALSE)),O431=0),0,VLOOKUP(CONCATENATE("ALI_",$C431,"_SEG_",$I431,"_PROV_",$D431),Catalogo_Precios,AK$8,FALSE))</f>
        <v>416</v>
      </c>
      <c r="AL431" s="53"/>
      <c r="AM431" s="59" t="str">
        <f t="shared" si="4697"/>
        <v>ALI_16_SEG_5</v>
      </c>
      <c r="AN431" s="59" t="str">
        <f t="shared" si="4698"/>
        <v>ALI_16_SEG_5_VAL_11109686</v>
      </c>
      <c r="AO431" s="60">
        <f t="shared" ref="AO431" si="5124">IF(OR(AB431="",AB431=0),0,COUNTIF(Codificacion,AM431))</f>
        <v>3</v>
      </c>
      <c r="AP431" s="61">
        <f t="array" ref="AP431">MIN(IF(Codificacion=AM431,Total_Cotizacion,""))</f>
        <v>8658790.4000000004</v>
      </c>
      <c r="AQ431" s="62" t="b">
        <f t="shared" si="4700"/>
        <v>0</v>
      </c>
      <c r="AR431" s="51" t="str">
        <f t="shared" ref="AR431" si="5125">IF(COUNTIF(Codificacion2,CONCATENATE(AM431,"_VAL_",AB431))&gt;1,"Empate","")</f>
        <v/>
      </c>
      <c r="AS431" s="63" t="str">
        <f t="shared" si="4516"/>
        <v/>
      </c>
      <c r="AT431" s="59" t="str">
        <f t="shared" si="4702"/>
        <v>ALI_16_SEG_5_</v>
      </c>
      <c r="AU431" s="63">
        <f t="shared" ref="AU431" si="5126">IF(AND(COUNTIF(Codificacion3,AT431)&lt;AO431),1,COUNTIF(Codificacion3,AT431))</f>
        <v>1</v>
      </c>
      <c r="AV431" s="62" t="str">
        <f t="shared" si="4704"/>
        <v>No Seleccionada</v>
      </c>
      <c r="AW431" s="53"/>
      <c r="AX431" s="51" t="str">
        <f t="shared" si="4705"/>
        <v>ALI_16_SEG_5FALSO</v>
      </c>
      <c r="AY431" s="51">
        <f t="shared" si="4686"/>
        <v>2</v>
      </c>
      <c r="AZ431" s="64" t="b">
        <f t="shared" si="4706"/>
        <v>0</v>
      </c>
    </row>
    <row r="432" spans="1:52" x14ac:dyDescent="0.2">
      <c r="A432" s="50" t="b">
        <f t="shared" si="3881"/>
        <v>0</v>
      </c>
      <c r="B432" s="51" t="s">
        <v>91</v>
      </c>
      <c r="C432" s="52">
        <v>16</v>
      </c>
      <c r="D432" s="52">
        <f t="shared" ref="D432" si="5127">IF(ISERROR(VLOOKUP(E432,Proveedores,2,FALSE)),"",VLOOKUP(E432,Proveedores,2,FALSE))</f>
        <v>2027</v>
      </c>
      <c r="E432" s="53" t="s">
        <v>92</v>
      </c>
      <c r="F432" s="54">
        <v>408</v>
      </c>
      <c r="G432" s="53" t="s">
        <v>71</v>
      </c>
      <c r="H432" s="53" t="s">
        <v>74</v>
      </c>
      <c r="I432" s="52">
        <v>6</v>
      </c>
      <c r="J432" s="53" t="s">
        <v>58</v>
      </c>
      <c r="K432" s="55">
        <v>44835</v>
      </c>
      <c r="L432" s="56">
        <v>9982</v>
      </c>
      <c r="M432" s="56">
        <v>12123</v>
      </c>
      <c r="N432" s="56">
        <v>5622</v>
      </c>
      <c r="O432" s="56">
        <v>433</v>
      </c>
      <c r="P432" s="57">
        <v>427</v>
      </c>
      <c r="Q432" s="58"/>
      <c r="R432" s="57">
        <v>427</v>
      </c>
      <c r="S432" s="57">
        <v>427</v>
      </c>
      <c r="T432" s="58"/>
      <c r="U432" s="57">
        <v>427</v>
      </c>
      <c r="V432" s="57">
        <v>427</v>
      </c>
      <c r="W432" s="58"/>
      <c r="X432" s="57">
        <v>427</v>
      </c>
      <c r="Y432" s="57">
        <v>427</v>
      </c>
      <c r="Z432" s="58"/>
      <c r="AA432" s="57">
        <v>427</v>
      </c>
      <c r="AB432" s="57">
        <v>12024320</v>
      </c>
      <c r="AC432" s="53" t="str">
        <f t="shared" si="4688"/>
        <v>Registro Valido</v>
      </c>
      <c r="AD432" s="57">
        <f t="shared" ref="AD432" si="5128">IF(OR(ISERROR(VLOOKUP(CONCATENATE("ALI_",$C432,"_SEG_",$I432,"_PROV_",$D432),Catalogo_Precios,AD$8,FALSE)),L432=0),0,VLOOKUP(CONCATENATE("ALI_",$C432,"_SEG_",$I432,"_PROV_",$D432),Catalogo_Precios,AD$8,FALSE))</f>
        <v>427</v>
      </c>
      <c r="AE432" s="57">
        <f t="shared" ref="AE432" si="5129">IF(OR(ISERROR(VLOOKUP(CONCATENATE("ALI_",$C432,"_SEG_",$I432,"_PROV_",$D432),Catalogo_Precios,AE$8,FALSE)),M432=0),0,VLOOKUP(CONCATENATE("ALI_",$C432,"_SEG_",$I432,"_PROV_",$D432),Catalogo_Precios,AE$8,FALSE))</f>
        <v>427</v>
      </c>
      <c r="AF432" s="57">
        <f t="shared" ref="AF432" si="5130">IF(OR(ISERROR(VLOOKUP(CONCATENATE("ALI_",$C432,"_SEG_",$I432,"_PROV_",$D432),Catalogo_Precios,AF$8,FALSE)),N432=0),0,VLOOKUP(CONCATENATE("ALI_",$C432,"_SEG_",$I432,"_PROV_",$D432),Catalogo_Precios,AF$8,FALSE))</f>
        <v>427</v>
      </c>
      <c r="AG432" s="57">
        <f t="shared" ref="AG432" si="5131">IF(OR(ISERROR(VLOOKUP(CONCATENATE("ALI_",$C432,"_SEG_",$I432,"_PROV_",$D432),Catalogo_Precios,AG$8,FALSE)),O432=0),0,VLOOKUP(CONCATENATE("ALI_",$C432,"_SEG_",$I432,"_PROV_",$D432),Catalogo_Precios,AG$8,FALSE))</f>
        <v>427</v>
      </c>
      <c r="AH432" s="57">
        <f t="shared" ref="AH432" si="5132">IF(OR(ISERROR(VLOOKUP(CONCATENATE("ALI_",$C432,"_SEG_",$I432,"_PROV_",$D432),Catalogo_Precios,AH$8,FALSE)),L432=0),0,VLOOKUP(CONCATENATE("ALI_",$C432,"_SEG_",$I432,"_PROV_",$D432),Catalogo_Precios,AH$8,FALSE))</f>
        <v>416</v>
      </c>
      <c r="AI432" s="57">
        <f t="shared" ref="AI432" si="5133">IF(OR(ISERROR(VLOOKUP(CONCATENATE("ALI_",$C432,"_SEG_",$I432,"_PROV_",$D432),Catalogo_Precios,AI$8,FALSE)),M432=0),0,VLOOKUP(CONCATENATE("ALI_",$C432,"_SEG_",$I432,"_PROV_",$D432),Catalogo_Precios,AI$8,FALSE))</f>
        <v>416</v>
      </c>
      <c r="AJ432" s="57">
        <f t="shared" ref="AJ432" si="5134">IF(OR(ISERROR(VLOOKUP(CONCATENATE("ALI_",$C432,"_SEG_",$I432,"_PROV_",$D432),Catalogo_Precios,AJ$8,FALSE)),N432=0),0,VLOOKUP(CONCATENATE("ALI_",$C432,"_SEG_",$I432,"_PROV_",$D432),Catalogo_Precios,AJ$8,FALSE))</f>
        <v>416</v>
      </c>
      <c r="AK432" s="57">
        <f t="shared" ref="AK432" si="5135">IF(OR(ISERROR(VLOOKUP(CONCATENATE("ALI_",$C432,"_SEG_",$I432,"_PROV_",$D432),Catalogo_Precios,AK$8,FALSE)),O432=0),0,VLOOKUP(CONCATENATE("ALI_",$C432,"_SEG_",$I432,"_PROV_",$D432),Catalogo_Precios,AK$8,FALSE))</f>
        <v>416</v>
      </c>
      <c r="AL432" s="53"/>
      <c r="AM432" s="59" t="str">
        <f t="shared" si="4697"/>
        <v>ALI_16_SEG_6</v>
      </c>
      <c r="AN432" s="59" t="str">
        <f t="shared" si="4698"/>
        <v>ALI_16_SEG_6_VAL_12024320</v>
      </c>
      <c r="AO432" s="60">
        <f t="shared" ref="AO432" si="5136">IF(OR(AB432="",AB432=0),0,COUNTIF(Codificacion,AM432))</f>
        <v>3</v>
      </c>
      <c r="AP432" s="61">
        <f t="array" ref="AP432">MIN(IF(Codificacion=AM432,Total_Cotizacion,""))</f>
        <v>9371648</v>
      </c>
      <c r="AQ432" s="62" t="b">
        <f t="shared" si="4700"/>
        <v>0</v>
      </c>
      <c r="AR432" s="51" t="str">
        <f t="shared" ref="AR432" si="5137">IF(COUNTIF(Codificacion2,CONCATENATE(AM432,"_VAL_",AB432))&gt;1,"Empate","")</f>
        <v/>
      </c>
      <c r="AS432" s="63" t="str">
        <f t="shared" si="4516"/>
        <v/>
      </c>
      <c r="AT432" s="59" t="str">
        <f t="shared" si="4702"/>
        <v>ALI_16_SEG_6_</v>
      </c>
      <c r="AU432" s="63">
        <f t="shared" ref="AU432" si="5138">IF(AND(COUNTIF(Codificacion3,AT432)&lt;AO432),1,COUNTIF(Codificacion3,AT432))</f>
        <v>1</v>
      </c>
      <c r="AV432" s="62" t="str">
        <f t="shared" si="4704"/>
        <v>No Seleccionada</v>
      </c>
      <c r="AW432" s="53"/>
      <c r="AX432" s="51" t="str">
        <f t="shared" si="4705"/>
        <v>ALI_16_SEG_6FALSO</v>
      </c>
      <c r="AY432" s="51">
        <f t="shared" si="4686"/>
        <v>2</v>
      </c>
      <c r="AZ432" s="64" t="b">
        <f t="shared" si="4706"/>
        <v>0</v>
      </c>
    </row>
    <row r="433" spans="1:52" x14ac:dyDescent="0.2">
      <c r="A433" s="50" t="b">
        <f t="shared" si="3881"/>
        <v>0</v>
      </c>
      <c r="B433" s="51" t="s">
        <v>91</v>
      </c>
      <c r="C433" s="52">
        <v>16</v>
      </c>
      <c r="D433" s="52">
        <f t="shared" ref="D433" si="5139">IF(ISERROR(VLOOKUP(E433,Proveedores,2,FALSE)),"",VLOOKUP(E433,Proveedores,2,FALSE))</f>
        <v>2027</v>
      </c>
      <c r="E433" s="53" t="s">
        <v>92</v>
      </c>
      <c r="F433" s="54">
        <v>409</v>
      </c>
      <c r="G433" s="53" t="s">
        <v>71</v>
      </c>
      <c r="H433" s="53" t="s">
        <v>74</v>
      </c>
      <c r="I433" s="52">
        <v>7</v>
      </c>
      <c r="J433" s="53" t="s">
        <v>58</v>
      </c>
      <c r="K433" s="55">
        <v>44835</v>
      </c>
      <c r="L433" s="56">
        <v>10194</v>
      </c>
      <c r="M433" s="56">
        <v>12378</v>
      </c>
      <c r="N433" s="56">
        <v>5741</v>
      </c>
      <c r="O433" s="56">
        <v>442</v>
      </c>
      <c r="P433" s="57">
        <v>427</v>
      </c>
      <c r="Q433" s="58"/>
      <c r="R433" s="57">
        <v>427</v>
      </c>
      <c r="S433" s="57">
        <v>427</v>
      </c>
      <c r="T433" s="58"/>
      <c r="U433" s="57">
        <v>427</v>
      </c>
      <c r="V433" s="57">
        <v>427</v>
      </c>
      <c r="W433" s="58"/>
      <c r="X433" s="57">
        <v>427</v>
      </c>
      <c r="Y433" s="57">
        <v>427</v>
      </c>
      <c r="Z433" s="58"/>
      <c r="AA433" s="57">
        <v>427</v>
      </c>
      <c r="AB433" s="57">
        <v>12278385</v>
      </c>
      <c r="AC433" s="53" t="str">
        <f t="shared" si="4688"/>
        <v>Registro Valido</v>
      </c>
      <c r="AD433" s="57">
        <f t="shared" ref="AD433" si="5140">IF(OR(ISERROR(VLOOKUP(CONCATENATE("ALI_",$C433,"_SEG_",$I433,"_PROV_",$D433),Catalogo_Precios,AD$8,FALSE)),L433=0),0,VLOOKUP(CONCATENATE("ALI_",$C433,"_SEG_",$I433,"_PROV_",$D433),Catalogo_Precios,AD$8,FALSE))</f>
        <v>427</v>
      </c>
      <c r="AE433" s="57">
        <f t="shared" ref="AE433" si="5141">IF(OR(ISERROR(VLOOKUP(CONCATENATE("ALI_",$C433,"_SEG_",$I433,"_PROV_",$D433),Catalogo_Precios,AE$8,FALSE)),M433=0),0,VLOOKUP(CONCATENATE("ALI_",$C433,"_SEG_",$I433,"_PROV_",$D433),Catalogo_Precios,AE$8,FALSE))</f>
        <v>427</v>
      </c>
      <c r="AF433" s="57">
        <f t="shared" ref="AF433" si="5142">IF(OR(ISERROR(VLOOKUP(CONCATENATE("ALI_",$C433,"_SEG_",$I433,"_PROV_",$D433),Catalogo_Precios,AF$8,FALSE)),N433=0),0,VLOOKUP(CONCATENATE("ALI_",$C433,"_SEG_",$I433,"_PROV_",$D433),Catalogo_Precios,AF$8,FALSE))</f>
        <v>427</v>
      </c>
      <c r="AG433" s="57">
        <f t="shared" ref="AG433" si="5143">IF(OR(ISERROR(VLOOKUP(CONCATENATE("ALI_",$C433,"_SEG_",$I433,"_PROV_",$D433),Catalogo_Precios,AG$8,FALSE)),O433=0),0,VLOOKUP(CONCATENATE("ALI_",$C433,"_SEG_",$I433,"_PROV_",$D433),Catalogo_Precios,AG$8,FALSE))</f>
        <v>427</v>
      </c>
      <c r="AH433" s="57">
        <f t="shared" ref="AH433" si="5144">IF(OR(ISERROR(VLOOKUP(CONCATENATE("ALI_",$C433,"_SEG_",$I433,"_PROV_",$D433),Catalogo_Precios,AH$8,FALSE)),L433=0),0,VLOOKUP(CONCATENATE("ALI_",$C433,"_SEG_",$I433,"_PROV_",$D433),Catalogo_Precios,AH$8,FALSE))</f>
        <v>416</v>
      </c>
      <c r="AI433" s="57">
        <f t="shared" ref="AI433" si="5145">IF(OR(ISERROR(VLOOKUP(CONCATENATE("ALI_",$C433,"_SEG_",$I433,"_PROV_",$D433),Catalogo_Precios,AI$8,FALSE)),M433=0),0,VLOOKUP(CONCATENATE("ALI_",$C433,"_SEG_",$I433,"_PROV_",$D433),Catalogo_Precios,AI$8,FALSE))</f>
        <v>416</v>
      </c>
      <c r="AJ433" s="57">
        <f t="shared" ref="AJ433" si="5146">IF(OR(ISERROR(VLOOKUP(CONCATENATE("ALI_",$C433,"_SEG_",$I433,"_PROV_",$D433),Catalogo_Precios,AJ$8,FALSE)),N433=0),0,VLOOKUP(CONCATENATE("ALI_",$C433,"_SEG_",$I433,"_PROV_",$D433),Catalogo_Precios,AJ$8,FALSE))</f>
        <v>416</v>
      </c>
      <c r="AK433" s="57">
        <f t="shared" ref="AK433" si="5147">IF(OR(ISERROR(VLOOKUP(CONCATENATE("ALI_",$C433,"_SEG_",$I433,"_PROV_",$D433),Catalogo_Precios,AK$8,FALSE)),O433=0),0,VLOOKUP(CONCATENATE("ALI_",$C433,"_SEG_",$I433,"_PROV_",$D433),Catalogo_Precios,AK$8,FALSE))</f>
        <v>416</v>
      </c>
      <c r="AL433" s="53"/>
      <c r="AM433" s="59" t="str">
        <f t="shared" si="4697"/>
        <v>ALI_16_SEG_7</v>
      </c>
      <c r="AN433" s="59" t="str">
        <f t="shared" si="4698"/>
        <v>ALI_16_SEG_7_VAL_12278385</v>
      </c>
      <c r="AO433" s="60">
        <f t="shared" ref="AO433" si="5148">IF(OR(AB433="",AB433=0),0,COUNTIF(Codificacion,AM433))</f>
        <v>3</v>
      </c>
      <c r="AP433" s="61">
        <f t="array" ref="AP433">MIN(IF(Codificacion=AM433,Total_Cotizacion,""))</f>
        <v>9569664</v>
      </c>
      <c r="AQ433" s="62" t="b">
        <f t="shared" si="4700"/>
        <v>0</v>
      </c>
      <c r="AR433" s="51" t="str">
        <f t="shared" ref="AR433" si="5149">IF(COUNTIF(Codificacion2,CONCATENATE(AM433,"_VAL_",AB433))&gt;1,"Empate","")</f>
        <v/>
      </c>
      <c r="AS433" s="63" t="str">
        <f t="shared" si="4516"/>
        <v/>
      </c>
      <c r="AT433" s="59" t="str">
        <f t="shared" si="4702"/>
        <v>ALI_16_SEG_7_</v>
      </c>
      <c r="AU433" s="63">
        <f t="shared" ref="AU433" si="5150">IF(AND(COUNTIF(Codificacion3,AT433)&lt;AO433),1,COUNTIF(Codificacion3,AT433))</f>
        <v>1</v>
      </c>
      <c r="AV433" s="62" t="str">
        <f t="shared" si="4704"/>
        <v>No Seleccionada</v>
      </c>
      <c r="AW433" s="53"/>
      <c r="AX433" s="51" t="str">
        <f t="shared" si="4705"/>
        <v>ALI_16_SEG_7FALSO</v>
      </c>
      <c r="AY433" s="51">
        <f t="shared" si="4686"/>
        <v>2</v>
      </c>
      <c r="AZ433" s="64" t="b">
        <f t="shared" si="4706"/>
        <v>0</v>
      </c>
    </row>
    <row r="434" spans="1:52" x14ac:dyDescent="0.2">
      <c r="A434" s="50" t="b">
        <f t="shared" si="3881"/>
        <v>0</v>
      </c>
      <c r="B434" s="51" t="s">
        <v>91</v>
      </c>
      <c r="C434" s="52">
        <v>16</v>
      </c>
      <c r="D434" s="52">
        <f t="shared" ref="D434" si="5151">IF(ISERROR(VLOOKUP(E434,Proveedores,2,FALSE)),"",VLOOKUP(E434,Proveedores,2,FALSE))</f>
        <v>2027</v>
      </c>
      <c r="E434" s="53" t="s">
        <v>92</v>
      </c>
      <c r="F434" s="54">
        <v>410</v>
      </c>
      <c r="G434" s="53" t="s">
        <v>71</v>
      </c>
      <c r="H434" s="53" t="s">
        <v>74</v>
      </c>
      <c r="I434" s="52">
        <v>8</v>
      </c>
      <c r="J434" s="53" t="s">
        <v>58</v>
      </c>
      <c r="K434" s="55">
        <v>44835</v>
      </c>
      <c r="L434" s="56">
        <v>9839</v>
      </c>
      <c r="M434" s="56">
        <v>11947</v>
      </c>
      <c r="N434" s="56">
        <v>5543</v>
      </c>
      <c r="O434" s="56">
        <v>427</v>
      </c>
      <c r="P434" s="57">
        <v>427</v>
      </c>
      <c r="Q434" s="58"/>
      <c r="R434" s="57">
        <v>427</v>
      </c>
      <c r="S434" s="57">
        <v>427</v>
      </c>
      <c r="T434" s="58"/>
      <c r="U434" s="57">
        <v>427</v>
      </c>
      <c r="V434" s="57">
        <v>427</v>
      </c>
      <c r="W434" s="58"/>
      <c r="X434" s="57">
        <v>427</v>
      </c>
      <c r="Y434" s="57">
        <v>427</v>
      </c>
      <c r="Z434" s="58"/>
      <c r="AA434" s="57">
        <v>427</v>
      </c>
      <c r="AB434" s="57">
        <v>11851812</v>
      </c>
      <c r="AC434" s="53" t="str">
        <f t="shared" si="4688"/>
        <v>Registro Valido</v>
      </c>
      <c r="AD434" s="57">
        <f t="shared" ref="AD434" si="5152">IF(OR(ISERROR(VLOOKUP(CONCATENATE("ALI_",$C434,"_SEG_",$I434,"_PROV_",$D434),Catalogo_Precios,AD$8,FALSE)),L434=0),0,VLOOKUP(CONCATENATE("ALI_",$C434,"_SEG_",$I434,"_PROV_",$D434),Catalogo_Precios,AD$8,FALSE))</f>
        <v>427</v>
      </c>
      <c r="AE434" s="57">
        <f t="shared" ref="AE434" si="5153">IF(OR(ISERROR(VLOOKUP(CONCATENATE("ALI_",$C434,"_SEG_",$I434,"_PROV_",$D434),Catalogo_Precios,AE$8,FALSE)),M434=0),0,VLOOKUP(CONCATENATE("ALI_",$C434,"_SEG_",$I434,"_PROV_",$D434),Catalogo_Precios,AE$8,FALSE))</f>
        <v>427</v>
      </c>
      <c r="AF434" s="57">
        <f t="shared" ref="AF434" si="5154">IF(OR(ISERROR(VLOOKUP(CONCATENATE("ALI_",$C434,"_SEG_",$I434,"_PROV_",$D434),Catalogo_Precios,AF$8,FALSE)),N434=0),0,VLOOKUP(CONCATENATE("ALI_",$C434,"_SEG_",$I434,"_PROV_",$D434),Catalogo_Precios,AF$8,FALSE))</f>
        <v>427</v>
      </c>
      <c r="AG434" s="57">
        <f t="shared" ref="AG434" si="5155">IF(OR(ISERROR(VLOOKUP(CONCATENATE("ALI_",$C434,"_SEG_",$I434,"_PROV_",$D434),Catalogo_Precios,AG$8,FALSE)),O434=0),0,VLOOKUP(CONCATENATE("ALI_",$C434,"_SEG_",$I434,"_PROV_",$D434),Catalogo_Precios,AG$8,FALSE))</f>
        <v>427</v>
      </c>
      <c r="AH434" s="57">
        <f t="shared" ref="AH434" si="5156">IF(OR(ISERROR(VLOOKUP(CONCATENATE("ALI_",$C434,"_SEG_",$I434,"_PROV_",$D434),Catalogo_Precios,AH$8,FALSE)),L434=0),0,VLOOKUP(CONCATENATE("ALI_",$C434,"_SEG_",$I434,"_PROV_",$D434),Catalogo_Precios,AH$8,FALSE))</f>
        <v>416</v>
      </c>
      <c r="AI434" s="57">
        <f t="shared" ref="AI434" si="5157">IF(OR(ISERROR(VLOOKUP(CONCATENATE("ALI_",$C434,"_SEG_",$I434,"_PROV_",$D434),Catalogo_Precios,AI$8,FALSE)),M434=0),0,VLOOKUP(CONCATENATE("ALI_",$C434,"_SEG_",$I434,"_PROV_",$D434),Catalogo_Precios,AI$8,FALSE))</f>
        <v>416</v>
      </c>
      <c r="AJ434" s="57">
        <f t="shared" ref="AJ434" si="5158">IF(OR(ISERROR(VLOOKUP(CONCATENATE("ALI_",$C434,"_SEG_",$I434,"_PROV_",$D434),Catalogo_Precios,AJ$8,FALSE)),N434=0),0,VLOOKUP(CONCATENATE("ALI_",$C434,"_SEG_",$I434,"_PROV_",$D434),Catalogo_Precios,AJ$8,FALSE))</f>
        <v>416</v>
      </c>
      <c r="AK434" s="57">
        <f t="shared" ref="AK434" si="5159">IF(OR(ISERROR(VLOOKUP(CONCATENATE("ALI_",$C434,"_SEG_",$I434,"_PROV_",$D434),Catalogo_Precios,AK$8,FALSE)),O434=0),0,VLOOKUP(CONCATENATE("ALI_",$C434,"_SEG_",$I434,"_PROV_",$D434),Catalogo_Precios,AK$8,FALSE))</f>
        <v>416</v>
      </c>
      <c r="AL434" s="53"/>
      <c r="AM434" s="59" t="str">
        <f t="shared" si="4697"/>
        <v>ALI_16_SEG_8</v>
      </c>
      <c r="AN434" s="59" t="str">
        <f t="shared" si="4698"/>
        <v>ALI_16_SEG_8_VAL_11851812</v>
      </c>
      <c r="AO434" s="60">
        <f t="shared" ref="AO434" si="5160">IF(OR(AB434="",AB434=0),0,COUNTIF(Codificacion,AM434))</f>
        <v>3</v>
      </c>
      <c r="AP434" s="61">
        <f t="array" ref="AP434">MIN(IF(Codificacion=AM434,Total_Cotizacion,""))</f>
        <v>9237196.8000000007</v>
      </c>
      <c r="AQ434" s="62" t="b">
        <f t="shared" si="4700"/>
        <v>0</v>
      </c>
      <c r="AR434" s="51" t="str">
        <f t="shared" ref="AR434" si="5161">IF(COUNTIF(Codificacion2,CONCATENATE(AM434,"_VAL_",AB434))&gt;1,"Empate","")</f>
        <v/>
      </c>
      <c r="AS434" s="63" t="str">
        <f t="shared" si="4516"/>
        <v/>
      </c>
      <c r="AT434" s="59" t="str">
        <f t="shared" si="4702"/>
        <v>ALI_16_SEG_8_</v>
      </c>
      <c r="AU434" s="63">
        <f t="shared" ref="AU434" si="5162">IF(AND(COUNTIF(Codificacion3,AT434)&lt;AO434),1,COUNTIF(Codificacion3,AT434))</f>
        <v>1</v>
      </c>
      <c r="AV434" s="62" t="str">
        <f t="shared" si="4704"/>
        <v>No Seleccionada</v>
      </c>
      <c r="AW434" s="53"/>
      <c r="AX434" s="51" t="str">
        <f t="shared" si="4705"/>
        <v>ALI_16_SEG_8FALSO</v>
      </c>
      <c r="AY434" s="51">
        <f t="shared" si="4686"/>
        <v>2</v>
      </c>
      <c r="AZ434" s="64" t="b">
        <f t="shared" si="4706"/>
        <v>0</v>
      </c>
    </row>
    <row r="435" spans="1:52" x14ac:dyDescent="0.2">
      <c r="A435" s="50" t="b">
        <f t="shared" si="3881"/>
        <v>0</v>
      </c>
      <c r="B435" s="51" t="s">
        <v>91</v>
      </c>
      <c r="C435" s="52">
        <v>16</v>
      </c>
      <c r="D435" s="52">
        <f t="shared" ref="D435" si="5163">IF(ISERROR(VLOOKUP(E435,Proveedores,2,FALSE)),"",VLOOKUP(E435,Proveedores,2,FALSE))</f>
        <v>2027</v>
      </c>
      <c r="E435" s="53" t="s">
        <v>92</v>
      </c>
      <c r="F435" s="54">
        <v>411</v>
      </c>
      <c r="G435" s="53" t="s">
        <v>71</v>
      </c>
      <c r="H435" s="53" t="s">
        <v>74</v>
      </c>
      <c r="I435" s="52">
        <v>9</v>
      </c>
      <c r="J435" s="53" t="s">
        <v>58</v>
      </c>
      <c r="K435" s="55">
        <v>44835</v>
      </c>
      <c r="L435" s="56">
        <v>9944</v>
      </c>
      <c r="M435" s="56">
        <v>12074</v>
      </c>
      <c r="N435" s="56">
        <v>5600</v>
      </c>
      <c r="O435" s="56">
        <v>431</v>
      </c>
      <c r="P435" s="57">
        <v>427</v>
      </c>
      <c r="Q435" s="58"/>
      <c r="R435" s="57">
        <v>427</v>
      </c>
      <c r="S435" s="57">
        <v>427</v>
      </c>
      <c r="T435" s="58"/>
      <c r="U435" s="57">
        <v>427</v>
      </c>
      <c r="V435" s="57">
        <v>427</v>
      </c>
      <c r="W435" s="58"/>
      <c r="X435" s="57">
        <v>427</v>
      </c>
      <c r="Y435" s="57">
        <v>427</v>
      </c>
      <c r="Z435" s="58"/>
      <c r="AA435" s="57">
        <v>427</v>
      </c>
      <c r="AB435" s="57">
        <v>11976923</v>
      </c>
      <c r="AC435" s="53" t="str">
        <f t="shared" si="4688"/>
        <v>Registro Valido</v>
      </c>
      <c r="AD435" s="57">
        <f t="shared" ref="AD435" si="5164">IF(OR(ISERROR(VLOOKUP(CONCATENATE("ALI_",$C435,"_SEG_",$I435,"_PROV_",$D435),Catalogo_Precios,AD$8,FALSE)),L435=0),0,VLOOKUP(CONCATENATE("ALI_",$C435,"_SEG_",$I435,"_PROV_",$D435),Catalogo_Precios,AD$8,FALSE))</f>
        <v>427</v>
      </c>
      <c r="AE435" s="57">
        <f t="shared" ref="AE435" si="5165">IF(OR(ISERROR(VLOOKUP(CONCATENATE("ALI_",$C435,"_SEG_",$I435,"_PROV_",$D435),Catalogo_Precios,AE$8,FALSE)),M435=0),0,VLOOKUP(CONCATENATE("ALI_",$C435,"_SEG_",$I435,"_PROV_",$D435),Catalogo_Precios,AE$8,FALSE))</f>
        <v>427</v>
      </c>
      <c r="AF435" s="57">
        <f t="shared" ref="AF435" si="5166">IF(OR(ISERROR(VLOOKUP(CONCATENATE("ALI_",$C435,"_SEG_",$I435,"_PROV_",$D435),Catalogo_Precios,AF$8,FALSE)),N435=0),0,VLOOKUP(CONCATENATE("ALI_",$C435,"_SEG_",$I435,"_PROV_",$D435),Catalogo_Precios,AF$8,FALSE))</f>
        <v>427</v>
      </c>
      <c r="AG435" s="57">
        <f t="shared" ref="AG435" si="5167">IF(OR(ISERROR(VLOOKUP(CONCATENATE("ALI_",$C435,"_SEG_",$I435,"_PROV_",$D435),Catalogo_Precios,AG$8,FALSE)),O435=0),0,VLOOKUP(CONCATENATE("ALI_",$C435,"_SEG_",$I435,"_PROV_",$D435),Catalogo_Precios,AG$8,FALSE))</f>
        <v>427</v>
      </c>
      <c r="AH435" s="57">
        <f t="shared" ref="AH435" si="5168">IF(OR(ISERROR(VLOOKUP(CONCATENATE("ALI_",$C435,"_SEG_",$I435,"_PROV_",$D435),Catalogo_Precios,AH$8,FALSE)),L435=0),0,VLOOKUP(CONCATENATE("ALI_",$C435,"_SEG_",$I435,"_PROV_",$D435),Catalogo_Precios,AH$8,FALSE))</f>
        <v>416</v>
      </c>
      <c r="AI435" s="57">
        <f t="shared" ref="AI435" si="5169">IF(OR(ISERROR(VLOOKUP(CONCATENATE("ALI_",$C435,"_SEG_",$I435,"_PROV_",$D435),Catalogo_Precios,AI$8,FALSE)),M435=0),0,VLOOKUP(CONCATENATE("ALI_",$C435,"_SEG_",$I435,"_PROV_",$D435),Catalogo_Precios,AI$8,FALSE))</f>
        <v>416</v>
      </c>
      <c r="AJ435" s="57">
        <f t="shared" ref="AJ435" si="5170">IF(OR(ISERROR(VLOOKUP(CONCATENATE("ALI_",$C435,"_SEG_",$I435,"_PROV_",$D435),Catalogo_Precios,AJ$8,FALSE)),N435=0),0,VLOOKUP(CONCATENATE("ALI_",$C435,"_SEG_",$I435,"_PROV_",$D435),Catalogo_Precios,AJ$8,FALSE))</f>
        <v>416</v>
      </c>
      <c r="AK435" s="57">
        <f t="shared" ref="AK435" si="5171">IF(OR(ISERROR(VLOOKUP(CONCATENATE("ALI_",$C435,"_SEG_",$I435,"_PROV_",$D435),Catalogo_Precios,AK$8,FALSE)),O435=0),0,VLOOKUP(CONCATENATE("ALI_",$C435,"_SEG_",$I435,"_PROV_",$D435),Catalogo_Precios,AK$8,FALSE))</f>
        <v>416</v>
      </c>
      <c r="AL435" s="53"/>
      <c r="AM435" s="59" t="str">
        <f t="shared" si="4697"/>
        <v>ALI_16_SEG_9</v>
      </c>
      <c r="AN435" s="59" t="str">
        <f t="shared" si="4698"/>
        <v>ALI_16_SEG_9_VAL_11976923</v>
      </c>
      <c r="AO435" s="60">
        <f t="shared" ref="AO435" si="5172">IF(OR(AB435="",AB435=0),0,COUNTIF(Codificacion,AM435))</f>
        <v>3</v>
      </c>
      <c r="AP435" s="61">
        <f t="array" ref="AP435">MIN(IF(Codificacion=AM435,Total_Cotizacion,""))</f>
        <v>9334707.2000000011</v>
      </c>
      <c r="AQ435" s="62" t="b">
        <f t="shared" si="4700"/>
        <v>0</v>
      </c>
      <c r="AR435" s="51" t="str">
        <f t="shared" ref="AR435" si="5173">IF(COUNTIF(Codificacion2,CONCATENATE(AM435,"_VAL_",AB435))&gt;1,"Empate","")</f>
        <v/>
      </c>
      <c r="AS435" s="63" t="str">
        <f t="shared" si="4516"/>
        <v/>
      </c>
      <c r="AT435" s="59" t="str">
        <f t="shared" si="4702"/>
        <v>ALI_16_SEG_9_</v>
      </c>
      <c r="AU435" s="63">
        <f t="shared" ref="AU435" si="5174">IF(AND(COUNTIF(Codificacion3,AT435)&lt;AO435),1,COUNTIF(Codificacion3,AT435))</f>
        <v>1</v>
      </c>
      <c r="AV435" s="62" t="str">
        <f t="shared" si="4704"/>
        <v>No Seleccionada</v>
      </c>
      <c r="AW435" s="53"/>
      <c r="AX435" s="51" t="str">
        <f t="shared" si="4705"/>
        <v>ALI_16_SEG_9FALSO</v>
      </c>
      <c r="AY435" s="51">
        <f t="shared" si="4686"/>
        <v>2</v>
      </c>
      <c r="AZ435" s="64" t="b">
        <f t="shared" si="4706"/>
        <v>0</v>
      </c>
    </row>
    <row r="436" spans="1:52" x14ac:dyDescent="0.2">
      <c r="A436" s="50" t="b">
        <f t="shared" si="3881"/>
        <v>0</v>
      </c>
      <c r="B436" s="51" t="s">
        <v>91</v>
      </c>
      <c r="C436" s="52">
        <v>16</v>
      </c>
      <c r="D436" s="52">
        <f t="shared" ref="D436" si="5175">IF(ISERROR(VLOOKUP(E436,Proveedores,2,FALSE)),"",VLOOKUP(E436,Proveedores,2,FALSE))</f>
        <v>2027</v>
      </c>
      <c r="E436" s="53" t="s">
        <v>92</v>
      </c>
      <c r="F436" s="54">
        <v>412</v>
      </c>
      <c r="G436" s="53" t="s">
        <v>71</v>
      </c>
      <c r="H436" s="53" t="s">
        <v>74</v>
      </c>
      <c r="I436" s="52">
        <v>10</v>
      </c>
      <c r="J436" s="53" t="s">
        <v>58</v>
      </c>
      <c r="K436" s="55">
        <v>44835</v>
      </c>
      <c r="L436" s="56">
        <v>9957</v>
      </c>
      <c r="M436" s="56">
        <v>12093</v>
      </c>
      <c r="N436" s="56">
        <v>5609</v>
      </c>
      <c r="O436" s="56">
        <v>433</v>
      </c>
      <c r="P436" s="57">
        <v>427</v>
      </c>
      <c r="Q436" s="58"/>
      <c r="R436" s="57">
        <v>427</v>
      </c>
      <c r="S436" s="57">
        <v>427</v>
      </c>
      <c r="T436" s="58"/>
      <c r="U436" s="57">
        <v>427</v>
      </c>
      <c r="V436" s="57">
        <v>427</v>
      </c>
      <c r="W436" s="58"/>
      <c r="X436" s="57">
        <v>427</v>
      </c>
      <c r="Y436" s="57">
        <v>427</v>
      </c>
      <c r="Z436" s="58"/>
      <c r="AA436" s="57">
        <v>427</v>
      </c>
      <c r="AB436" s="57">
        <v>11995284</v>
      </c>
      <c r="AC436" s="53" t="str">
        <f t="shared" si="4688"/>
        <v>Registro Valido</v>
      </c>
      <c r="AD436" s="57">
        <f t="shared" ref="AD436" si="5176">IF(OR(ISERROR(VLOOKUP(CONCATENATE("ALI_",$C436,"_SEG_",$I436,"_PROV_",$D436),Catalogo_Precios,AD$8,FALSE)),L436=0),0,VLOOKUP(CONCATENATE("ALI_",$C436,"_SEG_",$I436,"_PROV_",$D436),Catalogo_Precios,AD$8,FALSE))</f>
        <v>427</v>
      </c>
      <c r="AE436" s="57">
        <f t="shared" ref="AE436" si="5177">IF(OR(ISERROR(VLOOKUP(CONCATENATE("ALI_",$C436,"_SEG_",$I436,"_PROV_",$D436),Catalogo_Precios,AE$8,FALSE)),M436=0),0,VLOOKUP(CONCATENATE("ALI_",$C436,"_SEG_",$I436,"_PROV_",$D436),Catalogo_Precios,AE$8,FALSE))</f>
        <v>427</v>
      </c>
      <c r="AF436" s="57">
        <f t="shared" ref="AF436" si="5178">IF(OR(ISERROR(VLOOKUP(CONCATENATE("ALI_",$C436,"_SEG_",$I436,"_PROV_",$D436),Catalogo_Precios,AF$8,FALSE)),N436=0),0,VLOOKUP(CONCATENATE("ALI_",$C436,"_SEG_",$I436,"_PROV_",$D436),Catalogo_Precios,AF$8,FALSE))</f>
        <v>427</v>
      </c>
      <c r="AG436" s="57">
        <f t="shared" ref="AG436" si="5179">IF(OR(ISERROR(VLOOKUP(CONCATENATE("ALI_",$C436,"_SEG_",$I436,"_PROV_",$D436),Catalogo_Precios,AG$8,FALSE)),O436=0),0,VLOOKUP(CONCATENATE("ALI_",$C436,"_SEG_",$I436,"_PROV_",$D436),Catalogo_Precios,AG$8,FALSE))</f>
        <v>427</v>
      </c>
      <c r="AH436" s="57">
        <f t="shared" ref="AH436" si="5180">IF(OR(ISERROR(VLOOKUP(CONCATENATE("ALI_",$C436,"_SEG_",$I436,"_PROV_",$D436),Catalogo_Precios,AH$8,FALSE)),L436=0),0,VLOOKUP(CONCATENATE("ALI_",$C436,"_SEG_",$I436,"_PROV_",$D436),Catalogo_Precios,AH$8,FALSE))</f>
        <v>416</v>
      </c>
      <c r="AI436" s="57">
        <f t="shared" ref="AI436" si="5181">IF(OR(ISERROR(VLOOKUP(CONCATENATE("ALI_",$C436,"_SEG_",$I436,"_PROV_",$D436),Catalogo_Precios,AI$8,FALSE)),M436=0),0,VLOOKUP(CONCATENATE("ALI_",$C436,"_SEG_",$I436,"_PROV_",$D436),Catalogo_Precios,AI$8,FALSE))</f>
        <v>416</v>
      </c>
      <c r="AJ436" s="57">
        <f t="shared" ref="AJ436" si="5182">IF(OR(ISERROR(VLOOKUP(CONCATENATE("ALI_",$C436,"_SEG_",$I436,"_PROV_",$D436),Catalogo_Precios,AJ$8,FALSE)),N436=0),0,VLOOKUP(CONCATENATE("ALI_",$C436,"_SEG_",$I436,"_PROV_",$D436),Catalogo_Precios,AJ$8,FALSE))</f>
        <v>416</v>
      </c>
      <c r="AK436" s="57">
        <f t="shared" ref="AK436" si="5183">IF(OR(ISERROR(VLOOKUP(CONCATENATE("ALI_",$C436,"_SEG_",$I436,"_PROV_",$D436),Catalogo_Precios,AK$8,FALSE)),O436=0),0,VLOOKUP(CONCATENATE("ALI_",$C436,"_SEG_",$I436,"_PROV_",$D436),Catalogo_Precios,AK$8,FALSE))</f>
        <v>416</v>
      </c>
      <c r="AL436" s="53"/>
      <c r="AM436" s="59" t="str">
        <f t="shared" si="4697"/>
        <v>ALI_16_SEG_10</v>
      </c>
      <c r="AN436" s="59" t="str">
        <f t="shared" si="4698"/>
        <v>ALI_16_SEG_10_VAL_11995284</v>
      </c>
      <c r="AO436" s="60">
        <f t="shared" ref="AO436" si="5184">IF(OR(AB436="",AB436=0),0,COUNTIF(Codificacion,AM436))</f>
        <v>3</v>
      </c>
      <c r="AP436" s="61">
        <f t="array" ref="AP436">MIN(IF(Codificacion=AM436,Total_Cotizacion,""))</f>
        <v>9349017.5999999996</v>
      </c>
      <c r="AQ436" s="62" t="b">
        <f t="shared" si="4700"/>
        <v>0</v>
      </c>
      <c r="AR436" s="51" t="str">
        <f t="shared" ref="AR436" si="5185">IF(COUNTIF(Codificacion2,CONCATENATE(AM436,"_VAL_",AB436))&gt;1,"Empate","")</f>
        <v/>
      </c>
      <c r="AS436" s="63" t="str">
        <f t="shared" si="4516"/>
        <v/>
      </c>
      <c r="AT436" s="59" t="str">
        <f t="shared" si="4702"/>
        <v>ALI_16_SEG_10_</v>
      </c>
      <c r="AU436" s="63">
        <f t="shared" ref="AU436" si="5186">IF(AND(COUNTIF(Codificacion3,AT436)&lt;AO436),1,COUNTIF(Codificacion3,AT436))</f>
        <v>1</v>
      </c>
      <c r="AV436" s="62" t="str">
        <f t="shared" si="4704"/>
        <v>No Seleccionada</v>
      </c>
      <c r="AW436" s="53"/>
      <c r="AX436" s="51" t="str">
        <f t="shared" si="4705"/>
        <v>ALI_16_SEG_10FALSO</v>
      </c>
      <c r="AY436" s="51">
        <f t="shared" si="4686"/>
        <v>2</v>
      </c>
      <c r="AZ436" s="64" t="b">
        <f t="shared" si="4706"/>
        <v>0</v>
      </c>
    </row>
    <row r="437" spans="1:52" x14ac:dyDescent="0.2">
      <c r="A437" s="50" t="b">
        <f t="shared" si="3881"/>
        <v>0</v>
      </c>
      <c r="B437" s="51" t="s">
        <v>91</v>
      </c>
      <c r="C437" s="52">
        <v>16</v>
      </c>
      <c r="D437" s="52">
        <f t="shared" ref="D437" si="5187">IF(ISERROR(VLOOKUP(E437,Proveedores,2,FALSE)),"",VLOOKUP(E437,Proveedores,2,FALSE))</f>
        <v>2027</v>
      </c>
      <c r="E437" s="53" t="s">
        <v>92</v>
      </c>
      <c r="F437" s="54">
        <v>413</v>
      </c>
      <c r="G437" s="53" t="s">
        <v>71</v>
      </c>
      <c r="H437" s="53" t="s">
        <v>74</v>
      </c>
      <c r="I437" s="52">
        <v>11</v>
      </c>
      <c r="J437" s="53" t="s">
        <v>58</v>
      </c>
      <c r="K437" s="55">
        <v>44835</v>
      </c>
      <c r="L437" s="56">
        <v>9807</v>
      </c>
      <c r="M437" s="56">
        <v>11909</v>
      </c>
      <c r="N437" s="56">
        <v>5524</v>
      </c>
      <c r="O437" s="56">
        <v>425</v>
      </c>
      <c r="P437" s="57">
        <v>427</v>
      </c>
      <c r="Q437" s="58"/>
      <c r="R437" s="57">
        <v>427</v>
      </c>
      <c r="S437" s="57">
        <v>427</v>
      </c>
      <c r="T437" s="58"/>
      <c r="U437" s="57">
        <v>427</v>
      </c>
      <c r="V437" s="57">
        <v>427</v>
      </c>
      <c r="W437" s="58"/>
      <c r="X437" s="57">
        <v>427</v>
      </c>
      <c r="Y437" s="57">
        <v>427</v>
      </c>
      <c r="Z437" s="58"/>
      <c r="AA437" s="57">
        <v>427</v>
      </c>
      <c r="AB437" s="57">
        <v>11812955</v>
      </c>
      <c r="AC437" s="53" t="str">
        <f t="shared" si="4688"/>
        <v>Registro Valido</v>
      </c>
      <c r="AD437" s="57">
        <f t="shared" ref="AD437" si="5188">IF(OR(ISERROR(VLOOKUP(CONCATENATE("ALI_",$C437,"_SEG_",$I437,"_PROV_",$D437),Catalogo_Precios,AD$8,FALSE)),L437=0),0,VLOOKUP(CONCATENATE("ALI_",$C437,"_SEG_",$I437,"_PROV_",$D437),Catalogo_Precios,AD$8,FALSE))</f>
        <v>427</v>
      </c>
      <c r="AE437" s="57">
        <f t="shared" ref="AE437" si="5189">IF(OR(ISERROR(VLOOKUP(CONCATENATE("ALI_",$C437,"_SEG_",$I437,"_PROV_",$D437),Catalogo_Precios,AE$8,FALSE)),M437=0),0,VLOOKUP(CONCATENATE("ALI_",$C437,"_SEG_",$I437,"_PROV_",$D437),Catalogo_Precios,AE$8,FALSE))</f>
        <v>427</v>
      </c>
      <c r="AF437" s="57">
        <f t="shared" ref="AF437" si="5190">IF(OR(ISERROR(VLOOKUP(CONCATENATE("ALI_",$C437,"_SEG_",$I437,"_PROV_",$D437),Catalogo_Precios,AF$8,FALSE)),N437=0),0,VLOOKUP(CONCATENATE("ALI_",$C437,"_SEG_",$I437,"_PROV_",$D437),Catalogo_Precios,AF$8,FALSE))</f>
        <v>427</v>
      </c>
      <c r="AG437" s="57">
        <f t="shared" ref="AG437" si="5191">IF(OR(ISERROR(VLOOKUP(CONCATENATE("ALI_",$C437,"_SEG_",$I437,"_PROV_",$D437),Catalogo_Precios,AG$8,FALSE)),O437=0),0,VLOOKUP(CONCATENATE("ALI_",$C437,"_SEG_",$I437,"_PROV_",$D437),Catalogo_Precios,AG$8,FALSE))</f>
        <v>427</v>
      </c>
      <c r="AH437" s="57">
        <f t="shared" ref="AH437" si="5192">IF(OR(ISERROR(VLOOKUP(CONCATENATE("ALI_",$C437,"_SEG_",$I437,"_PROV_",$D437),Catalogo_Precios,AH$8,FALSE)),L437=0),0,VLOOKUP(CONCATENATE("ALI_",$C437,"_SEG_",$I437,"_PROV_",$D437),Catalogo_Precios,AH$8,FALSE))</f>
        <v>416</v>
      </c>
      <c r="AI437" s="57">
        <f t="shared" ref="AI437" si="5193">IF(OR(ISERROR(VLOOKUP(CONCATENATE("ALI_",$C437,"_SEG_",$I437,"_PROV_",$D437),Catalogo_Precios,AI$8,FALSE)),M437=0),0,VLOOKUP(CONCATENATE("ALI_",$C437,"_SEG_",$I437,"_PROV_",$D437),Catalogo_Precios,AI$8,FALSE))</f>
        <v>416</v>
      </c>
      <c r="AJ437" s="57">
        <f t="shared" ref="AJ437" si="5194">IF(OR(ISERROR(VLOOKUP(CONCATENATE("ALI_",$C437,"_SEG_",$I437,"_PROV_",$D437),Catalogo_Precios,AJ$8,FALSE)),N437=0),0,VLOOKUP(CONCATENATE("ALI_",$C437,"_SEG_",$I437,"_PROV_",$D437),Catalogo_Precios,AJ$8,FALSE))</f>
        <v>416</v>
      </c>
      <c r="AK437" s="57">
        <f t="shared" ref="AK437" si="5195">IF(OR(ISERROR(VLOOKUP(CONCATENATE("ALI_",$C437,"_SEG_",$I437,"_PROV_",$D437),Catalogo_Precios,AK$8,FALSE)),O437=0),0,VLOOKUP(CONCATENATE("ALI_",$C437,"_SEG_",$I437,"_PROV_",$D437),Catalogo_Precios,AK$8,FALSE))</f>
        <v>416</v>
      </c>
      <c r="AL437" s="53"/>
      <c r="AM437" s="59" t="str">
        <f t="shared" si="4697"/>
        <v>ALI_16_SEG_11</v>
      </c>
      <c r="AN437" s="59" t="str">
        <f t="shared" si="4698"/>
        <v>ALI_16_SEG_11_VAL_11812955</v>
      </c>
      <c r="AO437" s="60">
        <f t="shared" ref="AO437" si="5196">IF(OR(AB437="",AB437=0),0,COUNTIF(Codificacion,AM437))</f>
        <v>3</v>
      </c>
      <c r="AP437" s="61">
        <f t="array" ref="AP437">MIN(IF(Codificacion=AM437,Total_Cotizacion,""))</f>
        <v>9206912</v>
      </c>
      <c r="AQ437" s="62" t="b">
        <f t="shared" si="4700"/>
        <v>0</v>
      </c>
      <c r="AR437" s="51" t="str">
        <f t="shared" ref="AR437" si="5197">IF(COUNTIF(Codificacion2,CONCATENATE(AM437,"_VAL_",AB437))&gt;1,"Empate","")</f>
        <v/>
      </c>
      <c r="AS437" s="63" t="str">
        <f t="shared" si="4516"/>
        <v/>
      </c>
      <c r="AT437" s="59" t="str">
        <f t="shared" si="4702"/>
        <v>ALI_16_SEG_11_</v>
      </c>
      <c r="AU437" s="63">
        <f t="shared" ref="AU437" si="5198">IF(AND(COUNTIF(Codificacion3,AT437)&lt;AO437),1,COUNTIF(Codificacion3,AT437))</f>
        <v>1</v>
      </c>
      <c r="AV437" s="62" t="str">
        <f t="shared" si="4704"/>
        <v>No Seleccionada</v>
      </c>
      <c r="AW437" s="53"/>
      <c r="AX437" s="51" t="str">
        <f t="shared" si="4705"/>
        <v>ALI_16_SEG_11FALSO</v>
      </c>
      <c r="AY437" s="51">
        <f t="shared" si="4686"/>
        <v>2</v>
      </c>
      <c r="AZ437" s="64" t="b">
        <f t="shared" si="4706"/>
        <v>0</v>
      </c>
    </row>
    <row r="438" spans="1:52" x14ac:dyDescent="0.2">
      <c r="A438" s="50" t="b">
        <f t="shared" si="3881"/>
        <v>0</v>
      </c>
      <c r="B438" s="51" t="s">
        <v>91</v>
      </c>
      <c r="C438" s="52">
        <v>16</v>
      </c>
      <c r="D438" s="52">
        <f t="shared" ref="D438" si="5199">IF(ISERROR(VLOOKUP(E438,Proveedores,2,FALSE)),"",VLOOKUP(E438,Proveedores,2,FALSE))</f>
        <v>2027</v>
      </c>
      <c r="E438" s="53" t="s">
        <v>92</v>
      </c>
      <c r="F438" s="54">
        <v>414</v>
      </c>
      <c r="G438" s="53" t="s">
        <v>71</v>
      </c>
      <c r="H438" s="53" t="s">
        <v>74</v>
      </c>
      <c r="I438" s="52">
        <v>12</v>
      </c>
      <c r="J438" s="53" t="s">
        <v>58</v>
      </c>
      <c r="K438" s="55">
        <v>44835</v>
      </c>
      <c r="L438" s="56">
        <v>8901</v>
      </c>
      <c r="M438" s="56">
        <v>10808</v>
      </c>
      <c r="N438" s="56">
        <v>5014</v>
      </c>
      <c r="O438" s="56">
        <v>386</v>
      </c>
      <c r="P438" s="57">
        <v>427</v>
      </c>
      <c r="Q438" s="58"/>
      <c r="R438" s="57">
        <v>427</v>
      </c>
      <c r="S438" s="57">
        <v>427</v>
      </c>
      <c r="T438" s="58"/>
      <c r="U438" s="57">
        <v>427</v>
      </c>
      <c r="V438" s="57">
        <v>427</v>
      </c>
      <c r="W438" s="58"/>
      <c r="X438" s="57">
        <v>427</v>
      </c>
      <c r="Y438" s="57">
        <v>427</v>
      </c>
      <c r="Z438" s="58"/>
      <c r="AA438" s="57">
        <v>427</v>
      </c>
      <c r="AB438" s="57">
        <v>10721543</v>
      </c>
      <c r="AC438" s="53" t="str">
        <f t="shared" si="4688"/>
        <v>Registro Valido</v>
      </c>
      <c r="AD438" s="57">
        <f t="shared" ref="AD438" si="5200">IF(OR(ISERROR(VLOOKUP(CONCATENATE("ALI_",$C438,"_SEG_",$I438,"_PROV_",$D438),Catalogo_Precios,AD$8,FALSE)),L438=0),0,VLOOKUP(CONCATENATE("ALI_",$C438,"_SEG_",$I438,"_PROV_",$D438),Catalogo_Precios,AD$8,FALSE))</f>
        <v>427</v>
      </c>
      <c r="AE438" s="57">
        <f t="shared" ref="AE438" si="5201">IF(OR(ISERROR(VLOOKUP(CONCATENATE("ALI_",$C438,"_SEG_",$I438,"_PROV_",$D438),Catalogo_Precios,AE$8,FALSE)),M438=0),0,VLOOKUP(CONCATENATE("ALI_",$C438,"_SEG_",$I438,"_PROV_",$D438),Catalogo_Precios,AE$8,FALSE))</f>
        <v>427</v>
      </c>
      <c r="AF438" s="57">
        <f t="shared" ref="AF438" si="5202">IF(OR(ISERROR(VLOOKUP(CONCATENATE("ALI_",$C438,"_SEG_",$I438,"_PROV_",$D438),Catalogo_Precios,AF$8,FALSE)),N438=0),0,VLOOKUP(CONCATENATE("ALI_",$C438,"_SEG_",$I438,"_PROV_",$D438),Catalogo_Precios,AF$8,FALSE))</f>
        <v>427</v>
      </c>
      <c r="AG438" s="57">
        <f t="shared" ref="AG438" si="5203">IF(OR(ISERROR(VLOOKUP(CONCATENATE("ALI_",$C438,"_SEG_",$I438,"_PROV_",$D438),Catalogo_Precios,AG$8,FALSE)),O438=0),0,VLOOKUP(CONCATENATE("ALI_",$C438,"_SEG_",$I438,"_PROV_",$D438),Catalogo_Precios,AG$8,FALSE))</f>
        <v>427</v>
      </c>
      <c r="AH438" s="57">
        <f t="shared" ref="AH438" si="5204">IF(OR(ISERROR(VLOOKUP(CONCATENATE("ALI_",$C438,"_SEG_",$I438,"_PROV_",$D438),Catalogo_Precios,AH$8,FALSE)),L438=0),0,VLOOKUP(CONCATENATE("ALI_",$C438,"_SEG_",$I438,"_PROV_",$D438),Catalogo_Precios,AH$8,FALSE))</f>
        <v>416</v>
      </c>
      <c r="AI438" s="57">
        <f t="shared" ref="AI438" si="5205">IF(OR(ISERROR(VLOOKUP(CONCATENATE("ALI_",$C438,"_SEG_",$I438,"_PROV_",$D438),Catalogo_Precios,AI$8,FALSE)),M438=0),0,VLOOKUP(CONCATENATE("ALI_",$C438,"_SEG_",$I438,"_PROV_",$D438),Catalogo_Precios,AI$8,FALSE))</f>
        <v>416</v>
      </c>
      <c r="AJ438" s="57">
        <f t="shared" ref="AJ438" si="5206">IF(OR(ISERROR(VLOOKUP(CONCATENATE("ALI_",$C438,"_SEG_",$I438,"_PROV_",$D438),Catalogo_Precios,AJ$8,FALSE)),N438=0),0,VLOOKUP(CONCATENATE("ALI_",$C438,"_SEG_",$I438,"_PROV_",$D438),Catalogo_Precios,AJ$8,FALSE))</f>
        <v>416</v>
      </c>
      <c r="AK438" s="57">
        <f t="shared" ref="AK438" si="5207">IF(OR(ISERROR(VLOOKUP(CONCATENATE("ALI_",$C438,"_SEG_",$I438,"_PROV_",$D438),Catalogo_Precios,AK$8,FALSE)),O438=0),0,VLOOKUP(CONCATENATE("ALI_",$C438,"_SEG_",$I438,"_PROV_",$D438),Catalogo_Precios,AK$8,FALSE))</f>
        <v>416</v>
      </c>
      <c r="AL438" s="53"/>
      <c r="AM438" s="59" t="str">
        <f t="shared" si="4697"/>
        <v>ALI_16_SEG_12</v>
      </c>
      <c r="AN438" s="59" t="str">
        <f t="shared" si="4698"/>
        <v>ALI_16_SEG_12_VAL_10721543</v>
      </c>
      <c r="AO438" s="60">
        <f t="shared" ref="AO438" si="5208">IF(OR(AB438="",AB438=0),0,COUNTIF(Codificacion,AM438))</f>
        <v>3</v>
      </c>
      <c r="AP438" s="61">
        <f t="array" ref="AP438">MIN(IF(Codificacion=AM438,Total_Cotizacion,""))</f>
        <v>8356275.2000000002</v>
      </c>
      <c r="AQ438" s="62" t="b">
        <f t="shared" si="4700"/>
        <v>0</v>
      </c>
      <c r="AR438" s="51" t="str">
        <f t="shared" ref="AR438" si="5209">IF(COUNTIF(Codificacion2,CONCATENATE(AM438,"_VAL_",AB438))&gt;1,"Empate","")</f>
        <v/>
      </c>
      <c r="AS438" s="63" t="str">
        <f t="shared" si="4516"/>
        <v/>
      </c>
      <c r="AT438" s="59" t="str">
        <f t="shared" si="4702"/>
        <v>ALI_16_SEG_12_</v>
      </c>
      <c r="AU438" s="63">
        <f t="shared" ref="AU438" si="5210">IF(AND(COUNTIF(Codificacion3,AT438)&lt;AO438),1,COUNTIF(Codificacion3,AT438))</f>
        <v>1</v>
      </c>
      <c r="AV438" s="62" t="str">
        <f t="shared" si="4704"/>
        <v>No Seleccionada</v>
      </c>
      <c r="AW438" s="53"/>
      <c r="AX438" s="51" t="str">
        <f t="shared" si="4705"/>
        <v>ALI_16_SEG_12FALSO</v>
      </c>
      <c r="AY438" s="51">
        <f t="shared" si="4686"/>
        <v>2</v>
      </c>
      <c r="AZ438" s="64" t="b">
        <f t="shared" si="4706"/>
        <v>0</v>
      </c>
    </row>
    <row r="439" spans="1:52" x14ac:dyDescent="0.2">
      <c r="A439" s="50" t="b">
        <f t="shared" si="3881"/>
        <v>0</v>
      </c>
      <c r="B439" s="51" t="s">
        <v>91</v>
      </c>
      <c r="C439" s="52">
        <v>16</v>
      </c>
      <c r="D439" s="52">
        <f t="shared" ref="D439" si="5211">IF(ISERROR(VLOOKUP(E439,Proveedores,2,FALSE)),"",VLOOKUP(E439,Proveedores,2,FALSE))</f>
        <v>2027</v>
      </c>
      <c r="E439" s="53" t="s">
        <v>92</v>
      </c>
      <c r="F439" s="54">
        <v>415</v>
      </c>
      <c r="G439" s="53" t="s">
        <v>71</v>
      </c>
      <c r="H439" s="53" t="s">
        <v>74</v>
      </c>
      <c r="I439" s="52">
        <v>13</v>
      </c>
      <c r="J439" s="53" t="s">
        <v>58</v>
      </c>
      <c r="K439" s="55">
        <v>44835</v>
      </c>
      <c r="L439" s="56">
        <v>9451</v>
      </c>
      <c r="M439" s="56">
        <v>11476</v>
      </c>
      <c r="N439" s="56">
        <v>5323</v>
      </c>
      <c r="O439" s="56">
        <v>410</v>
      </c>
      <c r="P439" s="57">
        <v>427</v>
      </c>
      <c r="Q439" s="58"/>
      <c r="R439" s="57">
        <v>427</v>
      </c>
      <c r="S439" s="57">
        <v>427</v>
      </c>
      <c r="T439" s="58"/>
      <c r="U439" s="57">
        <v>427</v>
      </c>
      <c r="V439" s="57">
        <v>427</v>
      </c>
      <c r="W439" s="58"/>
      <c r="X439" s="57">
        <v>427</v>
      </c>
      <c r="Y439" s="57">
        <v>427</v>
      </c>
      <c r="Z439" s="58"/>
      <c r="AA439" s="57">
        <v>427</v>
      </c>
      <c r="AB439" s="57">
        <v>11383820</v>
      </c>
      <c r="AC439" s="53" t="str">
        <f t="shared" si="4688"/>
        <v>Registro Valido</v>
      </c>
      <c r="AD439" s="57">
        <f t="shared" ref="AD439" si="5212">IF(OR(ISERROR(VLOOKUP(CONCATENATE("ALI_",$C439,"_SEG_",$I439,"_PROV_",$D439),Catalogo_Precios,AD$8,FALSE)),L439=0),0,VLOOKUP(CONCATENATE("ALI_",$C439,"_SEG_",$I439,"_PROV_",$D439),Catalogo_Precios,AD$8,FALSE))</f>
        <v>427</v>
      </c>
      <c r="AE439" s="57">
        <f t="shared" ref="AE439" si="5213">IF(OR(ISERROR(VLOOKUP(CONCATENATE("ALI_",$C439,"_SEG_",$I439,"_PROV_",$D439),Catalogo_Precios,AE$8,FALSE)),M439=0),0,VLOOKUP(CONCATENATE("ALI_",$C439,"_SEG_",$I439,"_PROV_",$D439),Catalogo_Precios,AE$8,FALSE))</f>
        <v>427</v>
      </c>
      <c r="AF439" s="57">
        <f t="shared" ref="AF439" si="5214">IF(OR(ISERROR(VLOOKUP(CONCATENATE("ALI_",$C439,"_SEG_",$I439,"_PROV_",$D439),Catalogo_Precios,AF$8,FALSE)),N439=0),0,VLOOKUP(CONCATENATE("ALI_",$C439,"_SEG_",$I439,"_PROV_",$D439),Catalogo_Precios,AF$8,FALSE))</f>
        <v>427</v>
      </c>
      <c r="AG439" s="57">
        <f t="shared" ref="AG439" si="5215">IF(OR(ISERROR(VLOOKUP(CONCATENATE("ALI_",$C439,"_SEG_",$I439,"_PROV_",$D439),Catalogo_Precios,AG$8,FALSE)),O439=0),0,VLOOKUP(CONCATENATE("ALI_",$C439,"_SEG_",$I439,"_PROV_",$D439),Catalogo_Precios,AG$8,FALSE))</f>
        <v>427</v>
      </c>
      <c r="AH439" s="57">
        <f t="shared" ref="AH439" si="5216">IF(OR(ISERROR(VLOOKUP(CONCATENATE("ALI_",$C439,"_SEG_",$I439,"_PROV_",$D439),Catalogo_Precios,AH$8,FALSE)),L439=0),0,VLOOKUP(CONCATENATE("ALI_",$C439,"_SEG_",$I439,"_PROV_",$D439),Catalogo_Precios,AH$8,FALSE))</f>
        <v>416</v>
      </c>
      <c r="AI439" s="57">
        <f t="shared" ref="AI439" si="5217">IF(OR(ISERROR(VLOOKUP(CONCATENATE("ALI_",$C439,"_SEG_",$I439,"_PROV_",$D439),Catalogo_Precios,AI$8,FALSE)),M439=0),0,VLOOKUP(CONCATENATE("ALI_",$C439,"_SEG_",$I439,"_PROV_",$D439),Catalogo_Precios,AI$8,FALSE))</f>
        <v>416</v>
      </c>
      <c r="AJ439" s="57">
        <f t="shared" ref="AJ439" si="5218">IF(OR(ISERROR(VLOOKUP(CONCATENATE("ALI_",$C439,"_SEG_",$I439,"_PROV_",$D439),Catalogo_Precios,AJ$8,FALSE)),N439=0),0,VLOOKUP(CONCATENATE("ALI_",$C439,"_SEG_",$I439,"_PROV_",$D439),Catalogo_Precios,AJ$8,FALSE))</f>
        <v>416</v>
      </c>
      <c r="AK439" s="57">
        <f t="shared" ref="AK439" si="5219">IF(OR(ISERROR(VLOOKUP(CONCATENATE("ALI_",$C439,"_SEG_",$I439,"_PROV_",$D439),Catalogo_Precios,AK$8,FALSE)),O439=0),0,VLOOKUP(CONCATENATE("ALI_",$C439,"_SEG_",$I439,"_PROV_",$D439),Catalogo_Precios,AK$8,FALSE))</f>
        <v>416</v>
      </c>
      <c r="AL439" s="53"/>
      <c r="AM439" s="59" t="str">
        <f t="shared" si="4697"/>
        <v>ALI_16_SEG_13</v>
      </c>
      <c r="AN439" s="59" t="str">
        <f t="shared" si="4698"/>
        <v>ALI_16_SEG_13_VAL_11383820</v>
      </c>
      <c r="AO439" s="60">
        <f t="shared" ref="AO439" si="5220">IF(OR(AB439="",AB439=0),0,COUNTIF(Codificacion,AM439))</f>
        <v>3</v>
      </c>
      <c r="AP439" s="61">
        <f t="array" ref="AP439">MIN(IF(Codificacion=AM439,Total_Cotizacion,""))</f>
        <v>8872448</v>
      </c>
      <c r="AQ439" s="62" t="b">
        <f t="shared" si="4700"/>
        <v>0</v>
      </c>
      <c r="AR439" s="51" t="str">
        <f t="shared" ref="AR439" si="5221">IF(COUNTIF(Codificacion2,CONCATENATE(AM439,"_VAL_",AB439))&gt;1,"Empate","")</f>
        <v/>
      </c>
      <c r="AS439" s="63" t="str">
        <f t="shared" si="4516"/>
        <v/>
      </c>
      <c r="AT439" s="59" t="str">
        <f t="shared" si="4702"/>
        <v>ALI_16_SEG_13_</v>
      </c>
      <c r="AU439" s="63">
        <f t="shared" ref="AU439" si="5222">IF(AND(COUNTIF(Codificacion3,AT439)&lt;AO439),1,COUNTIF(Codificacion3,AT439))</f>
        <v>1</v>
      </c>
      <c r="AV439" s="62" t="str">
        <f t="shared" si="4704"/>
        <v>No Seleccionada</v>
      </c>
      <c r="AW439" s="53"/>
      <c r="AX439" s="51" t="str">
        <f t="shared" si="4705"/>
        <v>ALI_16_SEG_13FALSO</v>
      </c>
      <c r="AY439" s="51">
        <f t="shared" si="4686"/>
        <v>2</v>
      </c>
      <c r="AZ439" s="64" t="b">
        <f t="shared" si="4706"/>
        <v>0</v>
      </c>
    </row>
    <row r="440" spans="1:52" x14ac:dyDescent="0.2">
      <c r="A440" s="50" t="b">
        <f t="shared" si="3881"/>
        <v>0</v>
      </c>
      <c r="B440" s="51" t="s">
        <v>91</v>
      </c>
      <c r="C440" s="52">
        <v>16</v>
      </c>
      <c r="D440" s="52">
        <f t="shared" ref="D440" si="5223">IF(ISERROR(VLOOKUP(E440,Proveedores,2,FALSE)),"",VLOOKUP(E440,Proveedores,2,FALSE))</f>
        <v>2027</v>
      </c>
      <c r="E440" s="53" t="s">
        <v>92</v>
      </c>
      <c r="F440" s="54">
        <v>416</v>
      </c>
      <c r="G440" s="53" t="s">
        <v>71</v>
      </c>
      <c r="H440" s="53" t="s">
        <v>74</v>
      </c>
      <c r="I440" s="52">
        <v>14</v>
      </c>
      <c r="J440" s="53" t="s">
        <v>58</v>
      </c>
      <c r="K440" s="55">
        <v>44835</v>
      </c>
      <c r="L440" s="56">
        <v>9364</v>
      </c>
      <c r="M440" s="56">
        <v>11371</v>
      </c>
      <c r="N440" s="56">
        <v>5274</v>
      </c>
      <c r="O440" s="56">
        <v>408</v>
      </c>
      <c r="P440" s="57">
        <v>427</v>
      </c>
      <c r="Q440" s="58"/>
      <c r="R440" s="57">
        <v>427</v>
      </c>
      <c r="S440" s="57">
        <v>427</v>
      </c>
      <c r="T440" s="58"/>
      <c r="U440" s="57">
        <v>427</v>
      </c>
      <c r="V440" s="57">
        <v>427</v>
      </c>
      <c r="W440" s="58"/>
      <c r="X440" s="57">
        <v>427</v>
      </c>
      <c r="Y440" s="57">
        <v>427</v>
      </c>
      <c r="Z440" s="58"/>
      <c r="AA440" s="57">
        <v>427</v>
      </c>
      <c r="AB440" s="57">
        <v>11280059</v>
      </c>
      <c r="AC440" s="53" t="str">
        <f t="shared" si="4688"/>
        <v>Registro Valido</v>
      </c>
      <c r="AD440" s="57">
        <f t="shared" ref="AD440" si="5224">IF(OR(ISERROR(VLOOKUP(CONCATENATE("ALI_",$C440,"_SEG_",$I440,"_PROV_",$D440),Catalogo_Precios,AD$8,FALSE)),L440=0),0,VLOOKUP(CONCATENATE("ALI_",$C440,"_SEG_",$I440,"_PROV_",$D440),Catalogo_Precios,AD$8,FALSE))</f>
        <v>427</v>
      </c>
      <c r="AE440" s="57">
        <f t="shared" ref="AE440" si="5225">IF(OR(ISERROR(VLOOKUP(CONCATENATE("ALI_",$C440,"_SEG_",$I440,"_PROV_",$D440),Catalogo_Precios,AE$8,FALSE)),M440=0),0,VLOOKUP(CONCATENATE("ALI_",$C440,"_SEG_",$I440,"_PROV_",$D440),Catalogo_Precios,AE$8,FALSE))</f>
        <v>427</v>
      </c>
      <c r="AF440" s="57">
        <f t="shared" ref="AF440" si="5226">IF(OR(ISERROR(VLOOKUP(CONCATENATE("ALI_",$C440,"_SEG_",$I440,"_PROV_",$D440),Catalogo_Precios,AF$8,FALSE)),N440=0),0,VLOOKUP(CONCATENATE("ALI_",$C440,"_SEG_",$I440,"_PROV_",$D440),Catalogo_Precios,AF$8,FALSE))</f>
        <v>427</v>
      </c>
      <c r="AG440" s="57">
        <f t="shared" ref="AG440" si="5227">IF(OR(ISERROR(VLOOKUP(CONCATENATE("ALI_",$C440,"_SEG_",$I440,"_PROV_",$D440),Catalogo_Precios,AG$8,FALSE)),O440=0),0,VLOOKUP(CONCATENATE("ALI_",$C440,"_SEG_",$I440,"_PROV_",$D440),Catalogo_Precios,AG$8,FALSE))</f>
        <v>427</v>
      </c>
      <c r="AH440" s="57">
        <f t="shared" ref="AH440" si="5228">IF(OR(ISERROR(VLOOKUP(CONCATENATE("ALI_",$C440,"_SEG_",$I440,"_PROV_",$D440),Catalogo_Precios,AH$8,FALSE)),L440=0),0,VLOOKUP(CONCATENATE("ALI_",$C440,"_SEG_",$I440,"_PROV_",$D440),Catalogo_Precios,AH$8,FALSE))</f>
        <v>416</v>
      </c>
      <c r="AI440" s="57">
        <f t="shared" ref="AI440" si="5229">IF(OR(ISERROR(VLOOKUP(CONCATENATE("ALI_",$C440,"_SEG_",$I440,"_PROV_",$D440),Catalogo_Precios,AI$8,FALSE)),M440=0),0,VLOOKUP(CONCATENATE("ALI_",$C440,"_SEG_",$I440,"_PROV_",$D440),Catalogo_Precios,AI$8,FALSE))</f>
        <v>416</v>
      </c>
      <c r="AJ440" s="57">
        <f t="shared" ref="AJ440" si="5230">IF(OR(ISERROR(VLOOKUP(CONCATENATE("ALI_",$C440,"_SEG_",$I440,"_PROV_",$D440),Catalogo_Precios,AJ$8,FALSE)),N440=0),0,VLOOKUP(CONCATENATE("ALI_",$C440,"_SEG_",$I440,"_PROV_",$D440),Catalogo_Precios,AJ$8,FALSE))</f>
        <v>416</v>
      </c>
      <c r="AK440" s="57">
        <f t="shared" ref="AK440" si="5231">IF(OR(ISERROR(VLOOKUP(CONCATENATE("ALI_",$C440,"_SEG_",$I440,"_PROV_",$D440),Catalogo_Precios,AK$8,FALSE)),O440=0),0,VLOOKUP(CONCATENATE("ALI_",$C440,"_SEG_",$I440,"_PROV_",$D440),Catalogo_Precios,AK$8,FALSE))</f>
        <v>416</v>
      </c>
      <c r="AL440" s="53"/>
      <c r="AM440" s="59" t="str">
        <f t="shared" si="4697"/>
        <v>ALI_16_SEG_14</v>
      </c>
      <c r="AN440" s="59" t="str">
        <f t="shared" si="4698"/>
        <v>ALI_16_SEG_14_VAL_11280059</v>
      </c>
      <c r="AO440" s="60">
        <f t="shared" ref="AO440" si="5232">IF(OR(AB440="",AB440=0),0,COUNTIF(Codificacion,AM440))</f>
        <v>3</v>
      </c>
      <c r="AP440" s="61">
        <f t="array" ref="AP440">MIN(IF(Codificacion=AM440,Total_Cotizacion,""))</f>
        <v>8791577.5999999996</v>
      </c>
      <c r="AQ440" s="62" t="b">
        <f t="shared" si="4700"/>
        <v>0</v>
      </c>
      <c r="AR440" s="51" t="str">
        <f t="shared" ref="AR440" si="5233">IF(COUNTIF(Codificacion2,CONCATENATE(AM440,"_VAL_",AB440))&gt;1,"Empate","")</f>
        <v/>
      </c>
      <c r="AS440" s="63" t="str">
        <f t="shared" si="4516"/>
        <v/>
      </c>
      <c r="AT440" s="59" t="str">
        <f t="shared" si="4702"/>
        <v>ALI_16_SEG_14_</v>
      </c>
      <c r="AU440" s="63">
        <f t="shared" ref="AU440" si="5234">IF(AND(COUNTIF(Codificacion3,AT440)&lt;AO440),1,COUNTIF(Codificacion3,AT440))</f>
        <v>1</v>
      </c>
      <c r="AV440" s="62" t="str">
        <f t="shared" si="4704"/>
        <v>No Seleccionada</v>
      </c>
      <c r="AW440" s="53"/>
      <c r="AX440" s="51" t="str">
        <f t="shared" si="4705"/>
        <v>ALI_16_SEG_14FALSO</v>
      </c>
      <c r="AY440" s="51">
        <f t="shared" si="4686"/>
        <v>2</v>
      </c>
      <c r="AZ440" s="64" t="b">
        <f t="shared" si="4706"/>
        <v>0</v>
      </c>
    </row>
    <row r="441" spans="1:52" x14ac:dyDescent="0.2">
      <c r="A441" s="50" t="b">
        <f t="shared" si="3881"/>
        <v>0</v>
      </c>
      <c r="B441" s="51" t="s">
        <v>91</v>
      </c>
      <c r="C441" s="52">
        <v>16</v>
      </c>
      <c r="D441" s="52">
        <f t="shared" ref="D441" si="5235">IF(ISERROR(VLOOKUP(E441,Proveedores,2,FALSE)),"",VLOOKUP(E441,Proveedores,2,FALSE))</f>
        <v>2027</v>
      </c>
      <c r="E441" s="53" t="s">
        <v>92</v>
      </c>
      <c r="F441" s="54">
        <v>417</v>
      </c>
      <c r="G441" s="53" t="s">
        <v>71</v>
      </c>
      <c r="H441" s="53" t="s">
        <v>74</v>
      </c>
      <c r="I441" s="52">
        <v>15</v>
      </c>
      <c r="J441" s="53" t="s">
        <v>58</v>
      </c>
      <c r="K441" s="55">
        <v>44835</v>
      </c>
      <c r="L441" s="56">
        <v>8852</v>
      </c>
      <c r="M441" s="56">
        <v>10749</v>
      </c>
      <c r="N441" s="56">
        <v>4983</v>
      </c>
      <c r="O441" s="56">
        <v>385</v>
      </c>
      <c r="P441" s="57">
        <v>427</v>
      </c>
      <c r="Q441" s="58"/>
      <c r="R441" s="57">
        <v>427</v>
      </c>
      <c r="S441" s="57">
        <v>427</v>
      </c>
      <c r="T441" s="58"/>
      <c r="U441" s="57">
        <v>427</v>
      </c>
      <c r="V441" s="57">
        <v>427</v>
      </c>
      <c r="W441" s="58"/>
      <c r="X441" s="57">
        <v>427</v>
      </c>
      <c r="Y441" s="57">
        <v>427</v>
      </c>
      <c r="Z441" s="58"/>
      <c r="AA441" s="57">
        <v>427</v>
      </c>
      <c r="AB441" s="57">
        <v>10661763</v>
      </c>
      <c r="AC441" s="53" t="str">
        <f t="shared" si="4688"/>
        <v>Registro Valido</v>
      </c>
      <c r="AD441" s="57">
        <f t="shared" ref="AD441" si="5236">IF(OR(ISERROR(VLOOKUP(CONCATENATE("ALI_",$C441,"_SEG_",$I441,"_PROV_",$D441),Catalogo_Precios,AD$8,FALSE)),L441=0),0,VLOOKUP(CONCATENATE("ALI_",$C441,"_SEG_",$I441,"_PROV_",$D441),Catalogo_Precios,AD$8,FALSE))</f>
        <v>427</v>
      </c>
      <c r="AE441" s="57">
        <f t="shared" ref="AE441" si="5237">IF(OR(ISERROR(VLOOKUP(CONCATENATE("ALI_",$C441,"_SEG_",$I441,"_PROV_",$D441),Catalogo_Precios,AE$8,FALSE)),M441=0),0,VLOOKUP(CONCATENATE("ALI_",$C441,"_SEG_",$I441,"_PROV_",$D441),Catalogo_Precios,AE$8,FALSE))</f>
        <v>427</v>
      </c>
      <c r="AF441" s="57">
        <f t="shared" ref="AF441" si="5238">IF(OR(ISERROR(VLOOKUP(CONCATENATE("ALI_",$C441,"_SEG_",$I441,"_PROV_",$D441),Catalogo_Precios,AF$8,FALSE)),N441=0),0,VLOOKUP(CONCATENATE("ALI_",$C441,"_SEG_",$I441,"_PROV_",$D441),Catalogo_Precios,AF$8,FALSE))</f>
        <v>427</v>
      </c>
      <c r="AG441" s="57">
        <f t="shared" ref="AG441" si="5239">IF(OR(ISERROR(VLOOKUP(CONCATENATE("ALI_",$C441,"_SEG_",$I441,"_PROV_",$D441),Catalogo_Precios,AG$8,FALSE)),O441=0),0,VLOOKUP(CONCATENATE("ALI_",$C441,"_SEG_",$I441,"_PROV_",$D441),Catalogo_Precios,AG$8,FALSE))</f>
        <v>427</v>
      </c>
      <c r="AH441" s="57">
        <f t="shared" ref="AH441" si="5240">IF(OR(ISERROR(VLOOKUP(CONCATENATE("ALI_",$C441,"_SEG_",$I441,"_PROV_",$D441),Catalogo_Precios,AH$8,FALSE)),L441=0),0,VLOOKUP(CONCATENATE("ALI_",$C441,"_SEG_",$I441,"_PROV_",$D441),Catalogo_Precios,AH$8,FALSE))</f>
        <v>416</v>
      </c>
      <c r="AI441" s="57">
        <f t="shared" ref="AI441" si="5241">IF(OR(ISERROR(VLOOKUP(CONCATENATE("ALI_",$C441,"_SEG_",$I441,"_PROV_",$D441),Catalogo_Precios,AI$8,FALSE)),M441=0),0,VLOOKUP(CONCATENATE("ALI_",$C441,"_SEG_",$I441,"_PROV_",$D441),Catalogo_Precios,AI$8,FALSE))</f>
        <v>416</v>
      </c>
      <c r="AJ441" s="57">
        <f t="shared" ref="AJ441" si="5242">IF(OR(ISERROR(VLOOKUP(CONCATENATE("ALI_",$C441,"_SEG_",$I441,"_PROV_",$D441),Catalogo_Precios,AJ$8,FALSE)),N441=0),0,VLOOKUP(CONCATENATE("ALI_",$C441,"_SEG_",$I441,"_PROV_",$D441),Catalogo_Precios,AJ$8,FALSE))</f>
        <v>416</v>
      </c>
      <c r="AK441" s="57">
        <f t="shared" ref="AK441" si="5243">IF(OR(ISERROR(VLOOKUP(CONCATENATE("ALI_",$C441,"_SEG_",$I441,"_PROV_",$D441),Catalogo_Precios,AK$8,FALSE)),O441=0),0,VLOOKUP(CONCATENATE("ALI_",$C441,"_SEG_",$I441,"_PROV_",$D441),Catalogo_Precios,AK$8,FALSE))</f>
        <v>416</v>
      </c>
      <c r="AL441" s="53"/>
      <c r="AM441" s="59" t="str">
        <f t="shared" si="4697"/>
        <v>ALI_16_SEG_15</v>
      </c>
      <c r="AN441" s="59" t="str">
        <f t="shared" si="4698"/>
        <v>ALI_16_SEG_15_VAL_10661763</v>
      </c>
      <c r="AO441" s="60">
        <f t="shared" ref="AO441" si="5244">IF(OR(AB441="",AB441=0),0,COUNTIF(Codificacion,AM441))</f>
        <v>3</v>
      </c>
      <c r="AP441" s="61">
        <f t="array" ref="AP441">MIN(IF(Codificacion=AM441,Total_Cotizacion,""))</f>
        <v>8309683.2000000011</v>
      </c>
      <c r="AQ441" s="62" t="b">
        <f t="shared" si="4700"/>
        <v>0</v>
      </c>
      <c r="AR441" s="51" t="str">
        <f t="shared" ref="AR441" si="5245">IF(COUNTIF(Codificacion2,CONCATENATE(AM441,"_VAL_",AB441))&gt;1,"Empate","")</f>
        <v/>
      </c>
      <c r="AS441" s="63" t="str">
        <f t="shared" si="4516"/>
        <v/>
      </c>
      <c r="AT441" s="59" t="str">
        <f t="shared" si="4702"/>
        <v>ALI_16_SEG_15_</v>
      </c>
      <c r="AU441" s="63">
        <f t="shared" ref="AU441" si="5246">IF(AND(COUNTIF(Codificacion3,AT441)&lt;AO441),1,COUNTIF(Codificacion3,AT441))</f>
        <v>1</v>
      </c>
      <c r="AV441" s="62" t="str">
        <f t="shared" si="4704"/>
        <v>No Seleccionada</v>
      </c>
      <c r="AW441" s="53"/>
      <c r="AX441" s="51" t="str">
        <f t="shared" si="4705"/>
        <v>ALI_16_SEG_15FALSO</v>
      </c>
      <c r="AY441" s="51">
        <f t="shared" si="4686"/>
        <v>2</v>
      </c>
      <c r="AZ441" s="64" t="b">
        <f t="shared" si="4706"/>
        <v>0</v>
      </c>
    </row>
    <row r="442" spans="1:52" x14ac:dyDescent="0.2">
      <c r="A442" s="50" t="b">
        <f t="shared" si="3881"/>
        <v>0</v>
      </c>
      <c r="B442" s="51" t="s">
        <v>91</v>
      </c>
      <c r="C442" s="52">
        <v>90</v>
      </c>
      <c r="D442" s="52">
        <f t="shared" ref="D442" si="5247">IF(ISERROR(VLOOKUP(E442,Proveedores,2,FALSE)),"",VLOOKUP(E442,Proveedores,2,FALSE))</f>
        <v>2027</v>
      </c>
      <c r="E442" s="53" t="s">
        <v>92</v>
      </c>
      <c r="F442" s="54">
        <v>418</v>
      </c>
      <c r="G442" s="53" t="s">
        <v>56</v>
      </c>
      <c r="H442" s="53" t="s">
        <v>95</v>
      </c>
      <c r="I442" s="52">
        <v>14</v>
      </c>
      <c r="J442" s="53" t="s">
        <v>58</v>
      </c>
      <c r="K442" s="55">
        <v>44835</v>
      </c>
      <c r="L442" s="56">
        <v>13856</v>
      </c>
      <c r="M442" s="56">
        <v>16743</v>
      </c>
      <c r="N442" s="56">
        <v>9376</v>
      </c>
      <c r="O442" s="56">
        <v>693</v>
      </c>
      <c r="P442" s="57">
        <v>505</v>
      </c>
      <c r="Q442" s="58"/>
      <c r="R442" s="57">
        <v>505</v>
      </c>
      <c r="S442" s="57">
        <v>505</v>
      </c>
      <c r="T442" s="58"/>
      <c r="U442" s="57">
        <v>505</v>
      </c>
      <c r="V442" s="57">
        <v>505</v>
      </c>
      <c r="W442" s="58"/>
      <c r="X442" s="57">
        <v>505</v>
      </c>
      <c r="Y442" s="57">
        <v>505</v>
      </c>
      <c r="Z442" s="58"/>
      <c r="AA442" s="57">
        <v>505</v>
      </c>
      <c r="AB442" s="57">
        <v>20537340</v>
      </c>
      <c r="AC442" s="53" t="str">
        <f t="shared" si="4688"/>
        <v>Registro Valido</v>
      </c>
      <c r="AD442" s="57">
        <f t="shared" ref="AD442" si="5248">IF(OR(ISERROR(VLOOKUP(CONCATENATE("ALI_",$C442,"_SEG_",$I442,"_PROV_",$D442),Catalogo_Precios,AD$8,FALSE)),L442=0),0,VLOOKUP(CONCATENATE("ALI_",$C442,"_SEG_",$I442,"_PROV_",$D442),Catalogo_Precios,AD$8,FALSE))</f>
        <v>505</v>
      </c>
      <c r="AE442" s="57">
        <f t="shared" ref="AE442" si="5249">IF(OR(ISERROR(VLOOKUP(CONCATENATE("ALI_",$C442,"_SEG_",$I442,"_PROV_",$D442),Catalogo_Precios,AE$8,FALSE)),M442=0),0,VLOOKUP(CONCATENATE("ALI_",$C442,"_SEG_",$I442,"_PROV_",$D442),Catalogo_Precios,AE$8,FALSE))</f>
        <v>505</v>
      </c>
      <c r="AF442" s="57">
        <f t="shared" ref="AF442" si="5250">IF(OR(ISERROR(VLOOKUP(CONCATENATE("ALI_",$C442,"_SEG_",$I442,"_PROV_",$D442),Catalogo_Precios,AF$8,FALSE)),N442=0),0,VLOOKUP(CONCATENATE("ALI_",$C442,"_SEG_",$I442,"_PROV_",$D442),Catalogo_Precios,AF$8,FALSE))</f>
        <v>505</v>
      </c>
      <c r="AG442" s="57">
        <f t="shared" ref="AG442" si="5251">IF(OR(ISERROR(VLOOKUP(CONCATENATE("ALI_",$C442,"_SEG_",$I442,"_PROV_",$D442),Catalogo_Precios,AG$8,FALSE)),O442=0),0,VLOOKUP(CONCATENATE("ALI_",$C442,"_SEG_",$I442,"_PROV_",$D442),Catalogo_Precios,AG$8,FALSE))</f>
        <v>505</v>
      </c>
      <c r="AH442" s="57">
        <f t="shared" ref="AH442" si="5252">IF(OR(ISERROR(VLOOKUP(CONCATENATE("ALI_",$C442,"_SEG_",$I442,"_PROV_",$D442),Catalogo_Precios,AH$8,FALSE)),L442=0),0,VLOOKUP(CONCATENATE("ALI_",$C442,"_SEG_",$I442,"_PROV_",$D442),Catalogo_Precios,AH$8,FALSE))</f>
        <v>491</v>
      </c>
      <c r="AI442" s="57">
        <f t="shared" ref="AI442" si="5253">IF(OR(ISERROR(VLOOKUP(CONCATENATE("ALI_",$C442,"_SEG_",$I442,"_PROV_",$D442),Catalogo_Precios,AI$8,FALSE)),M442=0),0,VLOOKUP(CONCATENATE("ALI_",$C442,"_SEG_",$I442,"_PROV_",$D442),Catalogo_Precios,AI$8,FALSE))</f>
        <v>491</v>
      </c>
      <c r="AJ442" s="57">
        <f t="shared" ref="AJ442" si="5254">IF(OR(ISERROR(VLOOKUP(CONCATENATE("ALI_",$C442,"_SEG_",$I442,"_PROV_",$D442),Catalogo_Precios,AJ$8,FALSE)),N442=0),0,VLOOKUP(CONCATENATE("ALI_",$C442,"_SEG_",$I442,"_PROV_",$D442),Catalogo_Precios,AJ$8,FALSE))</f>
        <v>491</v>
      </c>
      <c r="AK442" s="57">
        <f t="shared" ref="AK442" si="5255">IF(OR(ISERROR(VLOOKUP(CONCATENATE("ALI_",$C442,"_SEG_",$I442,"_PROV_",$D442),Catalogo_Precios,AK$8,FALSE)),O442=0),0,VLOOKUP(CONCATENATE("ALI_",$C442,"_SEG_",$I442,"_PROV_",$D442),Catalogo_Precios,AK$8,FALSE))</f>
        <v>491</v>
      </c>
      <c r="AL442" s="53"/>
      <c r="AM442" s="59" t="str">
        <f t="shared" si="4697"/>
        <v>ALI_90_SEG_14</v>
      </c>
      <c r="AN442" s="59" t="str">
        <f t="shared" si="4698"/>
        <v>ALI_90_SEG_14_VAL_20537340</v>
      </c>
      <c r="AO442" s="60">
        <f t="shared" ref="AO442" si="5256">IF(OR(AB442="",AB442=0),0,COUNTIF(Codificacion,AM442))</f>
        <v>2</v>
      </c>
      <c r="AP442" s="61">
        <f t="array" ref="AP442">MIN(IF(Codificacion=AM442,Total_Cotizacion,""))</f>
        <v>15974390.4</v>
      </c>
      <c r="AQ442" s="62" t="b">
        <f t="shared" si="4700"/>
        <v>0</v>
      </c>
      <c r="AR442" s="51" t="str">
        <f t="shared" ref="AR442" si="5257">IF(COUNTIF(Codificacion2,CONCATENATE(AM442,"_VAL_",AB442))&gt;1,"Empate","")</f>
        <v/>
      </c>
      <c r="AS442" s="63" t="str">
        <f t="shared" si="4516"/>
        <v/>
      </c>
      <c r="AT442" s="59" t="str">
        <f t="shared" si="4702"/>
        <v>ALI_90_SEG_14_</v>
      </c>
      <c r="AU442" s="63">
        <f t="shared" ref="AU442" si="5258">IF(AND(COUNTIF(Codificacion3,AT442)&lt;AO442),1,COUNTIF(Codificacion3,AT442))</f>
        <v>1</v>
      </c>
      <c r="AV442" s="62" t="str">
        <f t="shared" si="4704"/>
        <v>No Seleccionada</v>
      </c>
      <c r="AW442" s="53"/>
      <c r="AX442" s="51" t="str">
        <f t="shared" si="4705"/>
        <v>ALI_90_SEG_14FALSO</v>
      </c>
      <c r="AY442" s="51">
        <f t="shared" si="4686"/>
        <v>1</v>
      </c>
      <c r="AZ442" s="64" t="b">
        <f t="shared" si="4706"/>
        <v>0</v>
      </c>
    </row>
    <row r="443" spans="1:52" x14ac:dyDescent="0.2">
      <c r="A443" s="50" t="b">
        <f t="shared" si="3881"/>
        <v>0</v>
      </c>
      <c r="B443" s="51" t="s">
        <v>91</v>
      </c>
      <c r="C443" s="52">
        <v>90</v>
      </c>
      <c r="D443" s="52">
        <f t="shared" ref="D443" si="5259">IF(ISERROR(VLOOKUP(E443,Proveedores,2,FALSE)),"",VLOOKUP(E443,Proveedores,2,FALSE))</f>
        <v>2027</v>
      </c>
      <c r="E443" s="53" t="s">
        <v>92</v>
      </c>
      <c r="F443" s="54">
        <v>419</v>
      </c>
      <c r="G443" s="53" t="s">
        <v>56</v>
      </c>
      <c r="H443" s="53" t="s">
        <v>95</v>
      </c>
      <c r="I443" s="52">
        <v>15</v>
      </c>
      <c r="J443" s="53" t="s">
        <v>58</v>
      </c>
      <c r="K443" s="55">
        <v>44835</v>
      </c>
      <c r="L443" s="56">
        <v>13101</v>
      </c>
      <c r="M443" s="56">
        <v>15827</v>
      </c>
      <c r="N443" s="56">
        <v>8860</v>
      </c>
      <c r="O443" s="56">
        <v>656</v>
      </c>
      <c r="P443" s="57">
        <v>505</v>
      </c>
      <c r="Q443" s="58"/>
      <c r="R443" s="57">
        <v>505</v>
      </c>
      <c r="S443" s="57">
        <v>505</v>
      </c>
      <c r="T443" s="58"/>
      <c r="U443" s="57">
        <v>505</v>
      </c>
      <c r="V443" s="57">
        <v>505</v>
      </c>
      <c r="W443" s="58"/>
      <c r="X443" s="57">
        <v>505</v>
      </c>
      <c r="Y443" s="57">
        <v>505</v>
      </c>
      <c r="Z443" s="58"/>
      <c r="AA443" s="57">
        <v>505</v>
      </c>
      <c r="AB443" s="57">
        <v>19414220</v>
      </c>
      <c r="AC443" s="53" t="str">
        <f t="shared" si="4688"/>
        <v>Registro Valido</v>
      </c>
      <c r="AD443" s="57">
        <f t="shared" ref="AD443" si="5260">IF(OR(ISERROR(VLOOKUP(CONCATENATE("ALI_",$C443,"_SEG_",$I443,"_PROV_",$D443),Catalogo_Precios,AD$8,FALSE)),L443=0),0,VLOOKUP(CONCATENATE("ALI_",$C443,"_SEG_",$I443,"_PROV_",$D443),Catalogo_Precios,AD$8,FALSE))</f>
        <v>505</v>
      </c>
      <c r="AE443" s="57">
        <f t="shared" ref="AE443" si="5261">IF(OR(ISERROR(VLOOKUP(CONCATENATE("ALI_",$C443,"_SEG_",$I443,"_PROV_",$D443),Catalogo_Precios,AE$8,FALSE)),M443=0),0,VLOOKUP(CONCATENATE("ALI_",$C443,"_SEG_",$I443,"_PROV_",$D443),Catalogo_Precios,AE$8,FALSE))</f>
        <v>505</v>
      </c>
      <c r="AF443" s="57">
        <f t="shared" ref="AF443" si="5262">IF(OR(ISERROR(VLOOKUP(CONCATENATE("ALI_",$C443,"_SEG_",$I443,"_PROV_",$D443),Catalogo_Precios,AF$8,FALSE)),N443=0),0,VLOOKUP(CONCATENATE("ALI_",$C443,"_SEG_",$I443,"_PROV_",$D443),Catalogo_Precios,AF$8,FALSE))</f>
        <v>505</v>
      </c>
      <c r="AG443" s="57">
        <f t="shared" ref="AG443" si="5263">IF(OR(ISERROR(VLOOKUP(CONCATENATE("ALI_",$C443,"_SEG_",$I443,"_PROV_",$D443),Catalogo_Precios,AG$8,FALSE)),O443=0),0,VLOOKUP(CONCATENATE("ALI_",$C443,"_SEG_",$I443,"_PROV_",$D443),Catalogo_Precios,AG$8,FALSE))</f>
        <v>505</v>
      </c>
      <c r="AH443" s="57">
        <f t="shared" ref="AH443" si="5264">IF(OR(ISERROR(VLOOKUP(CONCATENATE("ALI_",$C443,"_SEG_",$I443,"_PROV_",$D443),Catalogo_Precios,AH$8,FALSE)),L443=0),0,VLOOKUP(CONCATENATE("ALI_",$C443,"_SEG_",$I443,"_PROV_",$D443),Catalogo_Precios,AH$8,FALSE))</f>
        <v>491</v>
      </c>
      <c r="AI443" s="57">
        <f t="shared" ref="AI443" si="5265">IF(OR(ISERROR(VLOOKUP(CONCATENATE("ALI_",$C443,"_SEG_",$I443,"_PROV_",$D443),Catalogo_Precios,AI$8,FALSE)),M443=0),0,VLOOKUP(CONCATENATE("ALI_",$C443,"_SEG_",$I443,"_PROV_",$D443),Catalogo_Precios,AI$8,FALSE))</f>
        <v>491</v>
      </c>
      <c r="AJ443" s="57">
        <f t="shared" ref="AJ443" si="5266">IF(OR(ISERROR(VLOOKUP(CONCATENATE("ALI_",$C443,"_SEG_",$I443,"_PROV_",$D443),Catalogo_Precios,AJ$8,FALSE)),N443=0),0,VLOOKUP(CONCATENATE("ALI_",$C443,"_SEG_",$I443,"_PROV_",$D443),Catalogo_Precios,AJ$8,FALSE))</f>
        <v>491</v>
      </c>
      <c r="AK443" s="57">
        <f t="shared" ref="AK443" si="5267">IF(OR(ISERROR(VLOOKUP(CONCATENATE("ALI_",$C443,"_SEG_",$I443,"_PROV_",$D443),Catalogo_Precios,AK$8,FALSE)),O443=0),0,VLOOKUP(CONCATENATE("ALI_",$C443,"_SEG_",$I443,"_PROV_",$D443),Catalogo_Precios,AK$8,FALSE))</f>
        <v>491</v>
      </c>
      <c r="AL443" s="53"/>
      <c r="AM443" s="59" t="str">
        <f t="shared" si="4697"/>
        <v>ALI_90_SEG_15</v>
      </c>
      <c r="AN443" s="59" t="str">
        <f t="shared" si="4698"/>
        <v>ALI_90_SEG_15_VAL_19414220</v>
      </c>
      <c r="AO443" s="60">
        <f t="shared" ref="AO443" si="5268">IF(OR(AB443="",AB443=0),0,COUNTIF(Codificacion,AM443))</f>
        <v>2</v>
      </c>
      <c r="AP443" s="61">
        <f t="array" ref="AP443">MIN(IF(Codificacion=AM443,Total_Cotizacion,""))</f>
        <v>15100803.200000001</v>
      </c>
      <c r="AQ443" s="62" t="b">
        <f t="shared" si="4700"/>
        <v>0</v>
      </c>
      <c r="AR443" s="51" t="str">
        <f t="shared" ref="AR443" si="5269">IF(COUNTIF(Codificacion2,CONCATENATE(AM443,"_VAL_",AB443))&gt;1,"Empate","")</f>
        <v/>
      </c>
      <c r="AS443" s="63" t="str">
        <f t="shared" si="4516"/>
        <v/>
      </c>
      <c r="AT443" s="59" t="str">
        <f t="shared" si="4702"/>
        <v>ALI_90_SEG_15_</v>
      </c>
      <c r="AU443" s="63">
        <f t="shared" ref="AU443" si="5270">IF(AND(COUNTIF(Codificacion3,AT443)&lt;AO443),1,COUNTIF(Codificacion3,AT443))</f>
        <v>1</v>
      </c>
      <c r="AV443" s="62" t="str">
        <f t="shared" si="4704"/>
        <v>No Seleccionada</v>
      </c>
      <c r="AW443" s="53"/>
      <c r="AX443" s="51" t="str">
        <f t="shared" si="4705"/>
        <v>ALI_90_SEG_15FALSO</v>
      </c>
      <c r="AY443" s="51">
        <f t="shared" si="4686"/>
        <v>1</v>
      </c>
      <c r="AZ443" s="64" t="b">
        <f t="shared" si="4706"/>
        <v>0</v>
      </c>
    </row>
    <row r="444" spans="1:52" x14ac:dyDescent="0.2">
      <c r="A444" s="50" t="b">
        <f t="shared" si="3881"/>
        <v>0</v>
      </c>
      <c r="B444" s="51" t="s">
        <v>91</v>
      </c>
      <c r="C444" s="52">
        <v>53</v>
      </c>
      <c r="D444" s="52">
        <f t="shared" ref="D444" si="5271">IF(ISERROR(VLOOKUP(E444,Proveedores,2,FALSE)),"",VLOOKUP(E444,Proveedores,2,FALSE))</f>
        <v>2027</v>
      </c>
      <c r="E444" s="53" t="s">
        <v>92</v>
      </c>
      <c r="F444" s="54">
        <v>515</v>
      </c>
      <c r="G444" s="53" t="s">
        <v>87</v>
      </c>
      <c r="H444" s="53" t="s">
        <v>88</v>
      </c>
      <c r="I444" s="52">
        <v>1</v>
      </c>
      <c r="J444" s="53" t="s">
        <v>58</v>
      </c>
      <c r="K444" s="55">
        <v>44835</v>
      </c>
      <c r="L444" s="56">
        <v>3672</v>
      </c>
      <c r="M444" s="56">
        <v>4674</v>
      </c>
      <c r="N444" s="56">
        <v>2447</v>
      </c>
      <c r="O444" s="56">
        <v>0</v>
      </c>
      <c r="P444" s="57">
        <v>1013</v>
      </c>
      <c r="Q444" s="58"/>
      <c r="R444" s="57">
        <v>1013</v>
      </c>
      <c r="S444" s="57">
        <v>1013</v>
      </c>
      <c r="T444" s="58"/>
      <c r="U444" s="57">
        <v>1013</v>
      </c>
      <c r="V444" s="57">
        <v>1013</v>
      </c>
      <c r="W444" s="58"/>
      <c r="X444" s="57">
        <v>1013</v>
      </c>
      <c r="Y444" s="57">
        <v>0</v>
      </c>
      <c r="Z444" s="58"/>
      <c r="AA444" s="57">
        <v>0</v>
      </c>
      <c r="AB444" s="57">
        <v>10933309</v>
      </c>
      <c r="AC444" s="53" t="str">
        <f t="shared" si="4688"/>
        <v>Registro Valido</v>
      </c>
      <c r="AD444" s="57">
        <f t="shared" ref="AD444" si="5272">IF(OR(ISERROR(VLOOKUP(CONCATENATE("ALI_",$C444,"_SEG_",$I444,"_PROV_",$D444),Catalogo_Precios,AD$8,FALSE)),L444=0),0,VLOOKUP(CONCATENATE("ALI_",$C444,"_SEG_",$I444,"_PROV_",$D444),Catalogo_Precios,AD$8,FALSE))</f>
        <v>1013</v>
      </c>
      <c r="AE444" s="57">
        <f t="shared" ref="AE444" si="5273">IF(OR(ISERROR(VLOOKUP(CONCATENATE("ALI_",$C444,"_SEG_",$I444,"_PROV_",$D444),Catalogo_Precios,AE$8,FALSE)),M444=0),0,VLOOKUP(CONCATENATE("ALI_",$C444,"_SEG_",$I444,"_PROV_",$D444),Catalogo_Precios,AE$8,FALSE))</f>
        <v>1013</v>
      </c>
      <c r="AF444" s="57">
        <f t="shared" ref="AF444" si="5274">IF(OR(ISERROR(VLOOKUP(CONCATENATE("ALI_",$C444,"_SEG_",$I444,"_PROV_",$D444),Catalogo_Precios,AF$8,FALSE)),N444=0),0,VLOOKUP(CONCATENATE("ALI_",$C444,"_SEG_",$I444,"_PROV_",$D444),Catalogo_Precios,AF$8,FALSE))</f>
        <v>1013</v>
      </c>
      <c r="AG444" s="57">
        <f t="shared" ref="AG444" si="5275">IF(OR(ISERROR(VLOOKUP(CONCATENATE("ALI_",$C444,"_SEG_",$I444,"_PROV_",$D444),Catalogo_Precios,AG$8,FALSE)),O444=0),0,VLOOKUP(CONCATENATE("ALI_",$C444,"_SEG_",$I444,"_PROV_",$D444),Catalogo_Precios,AG$8,FALSE))</f>
        <v>0</v>
      </c>
      <c r="AH444" s="57">
        <f t="shared" ref="AH444" si="5276">IF(OR(ISERROR(VLOOKUP(CONCATENATE("ALI_",$C444,"_SEG_",$I444,"_PROV_",$D444),Catalogo_Precios,AH$8,FALSE)),L444=0),0,VLOOKUP(CONCATENATE("ALI_",$C444,"_SEG_",$I444,"_PROV_",$D444),Catalogo_Precios,AH$8,FALSE))</f>
        <v>1013</v>
      </c>
      <c r="AI444" s="57">
        <f t="shared" ref="AI444" si="5277">IF(OR(ISERROR(VLOOKUP(CONCATENATE("ALI_",$C444,"_SEG_",$I444,"_PROV_",$D444),Catalogo_Precios,AI$8,FALSE)),M444=0),0,VLOOKUP(CONCATENATE("ALI_",$C444,"_SEG_",$I444,"_PROV_",$D444),Catalogo_Precios,AI$8,FALSE))</f>
        <v>1013</v>
      </c>
      <c r="AJ444" s="57">
        <f t="shared" ref="AJ444" si="5278">IF(OR(ISERROR(VLOOKUP(CONCATENATE("ALI_",$C444,"_SEG_",$I444,"_PROV_",$D444),Catalogo_Precios,AJ$8,FALSE)),N444=0),0,VLOOKUP(CONCATENATE("ALI_",$C444,"_SEG_",$I444,"_PROV_",$D444),Catalogo_Precios,AJ$8,FALSE))</f>
        <v>1013</v>
      </c>
      <c r="AK444" s="57">
        <f t="shared" ref="AK444" si="5279">IF(OR(ISERROR(VLOOKUP(CONCATENATE("ALI_",$C444,"_SEG_",$I444,"_PROV_",$D444),Catalogo_Precios,AK$8,FALSE)),O444=0),0,VLOOKUP(CONCATENATE("ALI_",$C444,"_SEG_",$I444,"_PROV_",$D444),Catalogo_Precios,AK$8,FALSE))</f>
        <v>0</v>
      </c>
      <c r="AL444" s="53"/>
      <c r="AM444" s="59" t="str">
        <f t="shared" si="4697"/>
        <v>ALI_53_SEG_1</v>
      </c>
      <c r="AN444" s="59" t="str">
        <f t="shared" si="4698"/>
        <v>ALI_53_SEG_1_VAL_10933309</v>
      </c>
      <c r="AO444" s="60">
        <f t="shared" ref="AO444" si="5280">IF(OR(AB444="",AB444=0),0,COUNTIF(Codificacion,AM444))</f>
        <v>2</v>
      </c>
      <c r="AP444" s="61">
        <f t="array" ref="AP444">MIN(IF(Codificacion=AM444,Total_Cotizacion,""))</f>
        <v>9513489.8500000015</v>
      </c>
      <c r="AQ444" s="62" t="b">
        <f t="shared" si="4700"/>
        <v>0</v>
      </c>
      <c r="AR444" s="51" t="str">
        <f t="shared" ref="AR444" si="5281">IF(COUNTIF(Codificacion2,CONCATENATE(AM444,"_VAL_",AB444))&gt;1,"Empate","")</f>
        <v/>
      </c>
      <c r="AS444" s="63" t="str">
        <f t="shared" si="4516"/>
        <v/>
      </c>
      <c r="AT444" s="59" t="str">
        <f t="shared" si="4702"/>
        <v>ALI_53_SEG_1_</v>
      </c>
      <c r="AU444" s="63">
        <f t="shared" ref="AU444" si="5282">IF(AND(COUNTIF(Codificacion3,AT444)&lt;AO444),1,COUNTIF(Codificacion3,AT444))</f>
        <v>1</v>
      </c>
      <c r="AV444" s="62" t="str">
        <f t="shared" si="4704"/>
        <v>No Seleccionada</v>
      </c>
      <c r="AW444" s="53"/>
      <c r="AX444" s="51" t="str">
        <f t="shared" si="4705"/>
        <v>ALI_53_SEG_1FALSO</v>
      </c>
      <c r="AY444" s="51">
        <f t="shared" si="4686"/>
        <v>1</v>
      </c>
      <c r="AZ444" s="64" t="b">
        <f t="shared" si="4706"/>
        <v>0</v>
      </c>
    </row>
    <row r="445" spans="1:52" x14ac:dyDescent="0.2">
      <c r="A445" s="50" t="b">
        <f t="shared" si="3881"/>
        <v>0</v>
      </c>
      <c r="B445" s="51" t="s">
        <v>91</v>
      </c>
      <c r="C445" s="52">
        <v>53</v>
      </c>
      <c r="D445" s="52">
        <f t="shared" ref="D445" si="5283">IF(ISERROR(VLOOKUP(E445,Proveedores,2,FALSE)),"",VLOOKUP(E445,Proveedores,2,FALSE))</f>
        <v>2027</v>
      </c>
      <c r="E445" s="53" t="s">
        <v>92</v>
      </c>
      <c r="F445" s="54">
        <v>516</v>
      </c>
      <c r="G445" s="53" t="s">
        <v>87</v>
      </c>
      <c r="H445" s="53" t="s">
        <v>88</v>
      </c>
      <c r="I445" s="52">
        <v>2</v>
      </c>
      <c r="J445" s="53" t="s">
        <v>58</v>
      </c>
      <c r="K445" s="55">
        <v>44835</v>
      </c>
      <c r="L445" s="56">
        <v>3755</v>
      </c>
      <c r="M445" s="56">
        <v>4780</v>
      </c>
      <c r="N445" s="56">
        <v>2502</v>
      </c>
      <c r="O445" s="56">
        <v>0</v>
      </c>
      <c r="P445" s="57">
        <v>1013</v>
      </c>
      <c r="Q445" s="58"/>
      <c r="R445" s="57">
        <v>1013</v>
      </c>
      <c r="S445" s="57">
        <v>1013</v>
      </c>
      <c r="T445" s="58"/>
      <c r="U445" s="57">
        <v>1013</v>
      </c>
      <c r="V445" s="57">
        <v>1013</v>
      </c>
      <c r="W445" s="58"/>
      <c r="X445" s="57">
        <v>1013</v>
      </c>
      <c r="Y445" s="57">
        <v>0</v>
      </c>
      <c r="Z445" s="58"/>
      <c r="AA445" s="57">
        <v>0</v>
      </c>
      <c r="AB445" s="57">
        <v>11180481</v>
      </c>
      <c r="AC445" s="53" t="str">
        <f t="shared" si="4688"/>
        <v>Registro Valido</v>
      </c>
      <c r="AD445" s="57">
        <f t="shared" ref="AD445" si="5284">IF(OR(ISERROR(VLOOKUP(CONCATENATE("ALI_",$C445,"_SEG_",$I445,"_PROV_",$D445),Catalogo_Precios,AD$8,FALSE)),L445=0),0,VLOOKUP(CONCATENATE("ALI_",$C445,"_SEG_",$I445,"_PROV_",$D445),Catalogo_Precios,AD$8,FALSE))</f>
        <v>1013</v>
      </c>
      <c r="AE445" s="57">
        <f t="shared" ref="AE445" si="5285">IF(OR(ISERROR(VLOOKUP(CONCATENATE("ALI_",$C445,"_SEG_",$I445,"_PROV_",$D445),Catalogo_Precios,AE$8,FALSE)),M445=0),0,VLOOKUP(CONCATENATE("ALI_",$C445,"_SEG_",$I445,"_PROV_",$D445),Catalogo_Precios,AE$8,FALSE))</f>
        <v>1013</v>
      </c>
      <c r="AF445" s="57">
        <f t="shared" ref="AF445" si="5286">IF(OR(ISERROR(VLOOKUP(CONCATENATE("ALI_",$C445,"_SEG_",$I445,"_PROV_",$D445),Catalogo_Precios,AF$8,FALSE)),N445=0),0,VLOOKUP(CONCATENATE("ALI_",$C445,"_SEG_",$I445,"_PROV_",$D445),Catalogo_Precios,AF$8,FALSE))</f>
        <v>1013</v>
      </c>
      <c r="AG445" s="57">
        <f t="shared" ref="AG445" si="5287">IF(OR(ISERROR(VLOOKUP(CONCATENATE("ALI_",$C445,"_SEG_",$I445,"_PROV_",$D445),Catalogo_Precios,AG$8,FALSE)),O445=0),0,VLOOKUP(CONCATENATE("ALI_",$C445,"_SEG_",$I445,"_PROV_",$D445),Catalogo_Precios,AG$8,FALSE))</f>
        <v>0</v>
      </c>
      <c r="AH445" s="57">
        <f t="shared" ref="AH445" si="5288">IF(OR(ISERROR(VLOOKUP(CONCATENATE("ALI_",$C445,"_SEG_",$I445,"_PROV_",$D445),Catalogo_Precios,AH$8,FALSE)),L445=0),0,VLOOKUP(CONCATENATE("ALI_",$C445,"_SEG_",$I445,"_PROV_",$D445),Catalogo_Precios,AH$8,FALSE))</f>
        <v>1013</v>
      </c>
      <c r="AI445" s="57">
        <f t="shared" ref="AI445" si="5289">IF(OR(ISERROR(VLOOKUP(CONCATENATE("ALI_",$C445,"_SEG_",$I445,"_PROV_",$D445),Catalogo_Precios,AI$8,FALSE)),M445=0),0,VLOOKUP(CONCATENATE("ALI_",$C445,"_SEG_",$I445,"_PROV_",$D445),Catalogo_Precios,AI$8,FALSE))</f>
        <v>1013</v>
      </c>
      <c r="AJ445" s="57">
        <f t="shared" ref="AJ445" si="5290">IF(OR(ISERROR(VLOOKUP(CONCATENATE("ALI_",$C445,"_SEG_",$I445,"_PROV_",$D445),Catalogo_Precios,AJ$8,FALSE)),N445=0),0,VLOOKUP(CONCATENATE("ALI_",$C445,"_SEG_",$I445,"_PROV_",$D445),Catalogo_Precios,AJ$8,FALSE))</f>
        <v>1013</v>
      </c>
      <c r="AK445" s="57">
        <f t="shared" ref="AK445" si="5291">IF(OR(ISERROR(VLOOKUP(CONCATENATE("ALI_",$C445,"_SEG_",$I445,"_PROV_",$D445),Catalogo_Precios,AK$8,FALSE)),O445=0),0,VLOOKUP(CONCATENATE("ALI_",$C445,"_SEG_",$I445,"_PROV_",$D445),Catalogo_Precios,AK$8,FALSE))</f>
        <v>0</v>
      </c>
      <c r="AL445" s="53"/>
      <c r="AM445" s="59" t="str">
        <f t="shared" si="4697"/>
        <v>ALI_53_SEG_2</v>
      </c>
      <c r="AN445" s="59" t="str">
        <f t="shared" si="4698"/>
        <v>ALI_53_SEG_2_VAL_11180481</v>
      </c>
      <c r="AO445" s="60">
        <f t="shared" ref="AO445" si="5292">IF(OR(AB445="",AB445=0),0,COUNTIF(Codificacion,AM445))</f>
        <v>2</v>
      </c>
      <c r="AP445" s="61">
        <f t="array" ref="AP445">MIN(IF(Codificacion=AM445,Total_Cotizacion,""))</f>
        <v>9728563.6500000004</v>
      </c>
      <c r="AQ445" s="62" t="b">
        <f t="shared" si="4700"/>
        <v>0</v>
      </c>
      <c r="AR445" s="51" t="str">
        <f t="shared" ref="AR445" si="5293">IF(COUNTIF(Codificacion2,CONCATENATE(AM445,"_VAL_",AB445))&gt;1,"Empate","")</f>
        <v/>
      </c>
      <c r="AS445" s="63" t="str">
        <f t="shared" ref="AS445:AS459" si="5294">IF(AND(AQ445,AR445="",AQ445&lt;&gt;""),"X","")</f>
        <v/>
      </c>
      <c r="AT445" s="59" t="str">
        <f t="shared" si="4702"/>
        <v>ALI_53_SEG_2_</v>
      </c>
      <c r="AU445" s="63">
        <f t="shared" ref="AU445" si="5295">IF(AND(COUNTIF(Codificacion3,AT445)&lt;AO445),1,COUNTIF(Codificacion3,AT445))</f>
        <v>1</v>
      </c>
      <c r="AV445" s="62" t="str">
        <f t="shared" si="4704"/>
        <v>No Seleccionada</v>
      </c>
      <c r="AW445" s="53"/>
      <c r="AX445" s="51" t="str">
        <f t="shared" si="4705"/>
        <v>ALI_53_SEG_2FALSO</v>
      </c>
      <c r="AY445" s="51">
        <f t="shared" si="4686"/>
        <v>1</v>
      </c>
      <c r="AZ445" s="64" t="b">
        <f t="shared" si="4706"/>
        <v>0</v>
      </c>
    </row>
    <row r="446" spans="1:52" x14ac:dyDescent="0.2">
      <c r="A446" s="50" t="b">
        <f t="shared" si="3881"/>
        <v>0</v>
      </c>
      <c r="B446" s="51" t="s">
        <v>91</v>
      </c>
      <c r="C446" s="52">
        <v>53</v>
      </c>
      <c r="D446" s="52">
        <f t="shared" ref="D446" si="5296">IF(ISERROR(VLOOKUP(E446,Proveedores,2,FALSE)),"",VLOOKUP(E446,Proveedores,2,FALSE))</f>
        <v>2027</v>
      </c>
      <c r="E446" s="53" t="s">
        <v>92</v>
      </c>
      <c r="F446" s="54">
        <v>517</v>
      </c>
      <c r="G446" s="53" t="s">
        <v>87</v>
      </c>
      <c r="H446" s="53" t="s">
        <v>88</v>
      </c>
      <c r="I446" s="52">
        <v>3</v>
      </c>
      <c r="J446" s="53" t="s">
        <v>58</v>
      </c>
      <c r="K446" s="55">
        <v>44835</v>
      </c>
      <c r="L446" s="56">
        <v>3732</v>
      </c>
      <c r="M446" s="56">
        <v>4751</v>
      </c>
      <c r="N446" s="56">
        <v>2487</v>
      </c>
      <c r="O446" s="56">
        <v>0</v>
      </c>
      <c r="P446" s="57">
        <v>1013</v>
      </c>
      <c r="Q446" s="58"/>
      <c r="R446" s="57">
        <v>1013</v>
      </c>
      <c r="S446" s="57">
        <v>1013</v>
      </c>
      <c r="T446" s="58"/>
      <c r="U446" s="57">
        <v>1013</v>
      </c>
      <c r="V446" s="57">
        <v>1013</v>
      </c>
      <c r="W446" s="58"/>
      <c r="X446" s="57">
        <v>1013</v>
      </c>
      <c r="Y446" s="57">
        <v>0</v>
      </c>
      <c r="Z446" s="58"/>
      <c r="AA446" s="57">
        <v>0</v>
      </c>
      <c r="AB446" s="57">
        <v>11112610</v>
      </c>
      <c r="AC446" s="53" t="str">
        <f t="shared" si="4688"/>
        <v>Registro Valido</v>
      </c>
      <c r="AD446" s="57">
        <f t="shared" ref="AD446" si="5297">IF(OR(ISERROR(VLOOKUP(CONCATENATE("ALI_",$C446,"_SEG_",$I446,"_PROV_",$D446),Catalogo_Precios,AD$8,FALSE)),L446=0),0,VLOOKUP(CONCATENATE("ALI_",$C446,"_SEG_",$I446,"_PROV_",$D446),Catalogo_Precios,AD$8,FALSE))</f>
        <v>1013</v>
      </c>
      <c r="AE446" s="57">
        <f t="shared" ref="AE446" si="5298">IF(OR(ISERROR(VLOOKUP(CONCATENATE("ALI_",$C446,"_SEG_",$I446,"_PROV_",$D446),Catalogo_Precios,AE$8,FALSE)),M446=0),0,VLOOKUP(CONCATENATE("ALI_",$C446,"_SEG_",$I446,"_PROV_",$D446),Catalogo_Precios,AE$8,FALSE))</f>
        <v>1013</v>
      </c>
      <c r="AF446" s="57">
        <f t="shared" ref="AF446" si="5299">IF(OR(ISERROR(VLOOKUP(CONCATENATE("ALI_",$C446,"_SEG_",$I446,"_PROV_",$D446),Catalogo_Precios,AF$8,FALSE)),N446=0),0,VLOOKUP(CONCATENATE("ALI_",$C446,"_SEG_",$I446,"_PROV_",$D446),Catalogo_Precios,AF$8,FALSE))</f>
        <v>1013</v>
      </c>
      <c r="AG446" s="57">
        <f t="shared" ref="AG446" si="5300">IF(OR(ISERROR(VLOOKUP(CONCATENATE("ALI_",$C446,"_SEG_",$I446,"_PROV_",$D446),Catalogo_Precios,AG$8,FALSE)),O446=0),0,VLOOKUP(CONCATENATE("ALI_",$C446,"_SEG_",$I446,"_PROV_",$D446),Catalogo_Precios,AG$8,FALSE))</f>
        <v>0</v>
      </c>
      <c r="AH446" s="57">
        <f t="shared" ref="AH446" si="5301">IF(OR(ISERROR(VLOOKUP(CONCATENATE("ALI_",$C446,"_SEG_",$I446,"_PROV_",$D446),Catalogo_Precios,AH$8,FALSE)),L446=0),0,VLOOKUP(CONCATENATE("ALI_",$C446,"_SEG_",$I446,"_PROV_",$D446),Catalogo_Precios,AH$8,FALSE))</f>
        <v>1013</v>
      </c>
      <c r="AI446" s="57">
        <f t="shared" ref="AI446" si="5302">IF(OR(ISERROR(VLOOKUP(CONCATENATE("ALI_",$C446,"_SEG_",$I446,"_PROV_",$D446),Catalogo_Precios,AI$8,FALSE)),M446=0),0,VLOOKUP(CONCATENATE("ALI_",$C446,"_SEG_",$I446,"_PROV_",$D446),Catalogo_Precios,AI$8,FALSE))</f>
        <v>1013</v>
      </c>
      <c r="AJ446" s="57">
        <f t="shared" ref="AJ446" si="5303">IF(OR(ISERROR(VLOOKUP(CONCATENATE("ALI_",$C446,"_SEG_",$I446,"_PROV_",$D446),Catalogo_Precios,AJ$8,FALSE)),N446=0),0,VLOOKUP(CONCATENATE("ALI_",$C446,"_SEG_",$I446,"_PROV_",$D446),Catalogo_Precios,AJ$8,FALSE))</f>
        <v>1013</v>
      </c>
      <c r="AK446" s="57">
        <f t="shared" ref="AK446" si="5304">IF(OR(ISERROR(VLOOKUP(CONCATENATE("ALI_",$C446,"_SEG_",$I446,"_PROV_",$D446),Catalogo_Precios,AK$8,FALSE)),O446=0),0,VLOOKUP(CONCATENATE("ALI_",$C446,"_SEG_",$I446,"_PROV_",$D446),Catalogo_Precios,AK$8,FALSE))</f>
        <v>0</v>
      </c>
      <c r="AL446" s="53"/>
      <c r="AM446" s="59" t="str">
        <f t="shared" si="4697"/>
        <v>ALI_53_SEG_3</v>
      </c>
      <c r="AN446" s="59" t="str">
        <f t="shared" si="4698"/>
        <v>ALI_53_SEG_3_VAL_11112610</v>
      </c>
      <c r="AO446" s="60">
        <f t="shared" ref="AO446" si="5305">IF(OR(AB446="",AB446=0),0,COUNTIF(Codificacion,AM446))</f>
        <v>2</v>
      </c>
      <c r="AP446" s="61">
        <f t="array" ref="AP446">MIN(IF(Codificacion=AM446,Total_Cotizacion,""))</f>
        <v>9669506.5</v>
      </c>
      <c r="AQ446" s="62" t="b">
        <f t="shared" si="4700"/>
        <v>0</v>
      </c>
      <c r="AR446" s="51" t="str">
        <f t="shared" ref="AR446" si="5306">IF(COUNTIF(Codificacion2,CONCATENATE(AM446,"_VAL_",AB446))&gt;1,"Empate","")</f>
        <v/>
      </c>
      <c r="AS446" s="63" t="str">
        <f t="shared" si="5294"/>
        <v/>
      </c>
      <c r="AT446" s="59" t="str">
        <f t="shared" si="4702"/>
        <v>ALI_53_SEG_3_</v>
      </c>
      <c r="AU446" s="63">
        <f t="shared" ref="AU446" si="5307">IF(AND(COUNTIF(Codificacion3,AT446)&lt;AO446),1,COUNTIF(Codificacion3,AT446))</f>
        <v>1</v>
      </c>
      <c r="AV446" s="62" t="str">
        <f t="shared" si="4704"/>
        <v>No Seleccionada</v>
      </c>
      <c r="AW446" s="53"/>
      <c r="AX446" s="51" t="str">
        <f t="shared" si="4705"/>
        <v>ALI_53_SEG_3FALSO</v>
      </c>
      <c r="AY446" s="51">
        <f t="shared" si="4686"/>
        <v>1</v>
      </c>
      <c r="AZ446" s="64" t="b">
        <f t="shared" si="4706"/>
        <v>0</v>
      </c>
    </row>
    <row r="447" spans="1:52" x14ac:dyDescent="0.2">
      <c r="A447" s="50" t="b">
        <f t="shared" si="3881"/>
        <v>0</v>
      </c>
      <c r="B447" s="51" t="s">
        <v>91</v>
      </c>
      <c r="C447" s="52">
        <v>53</v>
      </c>
      <c r="D447" s="52">
        <f t="shared" ref="D447" si="5308">IF(ISERROR(VLOOKUP(E447,Proveedores,2,FALSE)),"",VLOOKUP(E447,Proveedores,2,FALSE))</f>
        <v>2027</v>
      </c>
      <c r="E447" s="53" t="s">
        <v>92</v>
      </c>
      <c r="F447" s="54">
        <v>518</v>
      </c>
      <c r="G447" s="53" t="s">
        <v>87</v>
      </c>
      <c r="H447" s="53" t="s">
        <v>88</v>
      </c>
      <c r="I447" s="52">
        <v>4</v>
      </c>
      <c r="J447" s="53" t="s">
        <v>58</v>
      </c>
      <c r="K447" s="55">
        <v>44835</v>
      </c>
      <c r="L447" s="56">
        <v>3977</v>
      </c>
      <c r="M447" s="56">
        <v>5063</v>
      </c>
      <c r="N447" s="56">
        <v>2650</v>
      </c>
      <c r="O447" s="56">
        <v>0</v>
      </c>
      <c r="P447" s="57">
        <v>1013</v>
      </c>
      <c r="Q447" s="58"/>
      <c r="R447" s="57">
        <v>1013</v>
      </c>
      <c r="S447" s="57">
        <v>1013</v>
      </c>
      <c r="T447" s="58"/>
      <c r="U447" s="57">
        <v>1013</v>
      </c>
      <c r="V447" s="57">
        <v>1013</v>
      </c>
      <c r="W447" s="58"/>
      <c r="X447" s="57">
        <v>1013</v>
      </c>
      <c r="Y447" s="57">
        <v>0</v>
      </c>
      <c r="Z447" s="58"/>
      <c r="AA447" s="57">
        <v>0</v>
      </c>
      <c r="AB447" s="57">
        <v>11841970</v>
      </c>
      <c r="AC447" s="53" t="str">
        <f t="shared" si="4688"/>
        <v>Registro Valido</v>
      </c>
      <c r="AD447" s="57">
        <f t="shared" ref="AD447" si="5309">IF(OR(ISERROR(VLOOKUP(CONCATENATE("ALI_",$C447,"_SEG_",$I447,"_PROV_",$D447),Catalogo_Precios,AD$8,FALSE)),L447=0),0,VLOOKUP(CONCATENATE("ALI_",$C447,"_SEG_",$I447,"_PROV_",$D447),Catalogo_Precios,AD$8,FALSE))</f>
        <v>1013</v>
      </c>
      <c r="AE447" s="57">
        <f t="shared" ref="AE447" si="5310">IF(OR(ISERROR(VLOOKUP(CONCATENATE("ALI_",$C447,"_SEG_",$I447,"_PROV_",$D447),Catalogo_Precios,AE$8,FALSE)),M447=0),0,VLOOKUP(CONCATENATE("ALI_",$C447,"_SEG_",$I447,"_PROV_",$D447),Catalogo_Precios,AE$8,FALSE))</f>
        <v>1013</v>
      </c>
      <c r="AF447" s="57">
        <f t="shared" ref="AF447" si="5311">IF(OR(ISERROR(VLOOKUP(CONCATENATE("ALI_",$C447,"_SEG_",$I447,"_PROV_",$D447),Catalogo_Precios,AF$8,FALSE)),N447=0),0,VLOOKUP(CONCATENATE("ALI_",$C447,"_SEG_",$I447,"_PROV_",$D447),Catalogo_Precios,AF$8,FALSE))</f>
        <v>1013</v>
      </c>
      <c r="AG447" s="57">
        <f t="shared" ref="AG447" si="5312">IF(OR(ISERROR(VLOOKUP(CONCATENATE("ALI_",$C447,"_SEG_",$I447,"_PROV_",$D447),Catalogo_Precios,AG$8,FALSE)),O447=0),0,VLOOKUP(CONCATENATE("ALI_",$C447,"_SEG_",$I447,"_PROV_",$D447),Catalogo_Precios,AG$8,FALSE))</f>
        <v>0</v>
      </c>
      <c r="AH447" s="57">
        <f t="shared" ref="AH447" si="5313">IF(OR(ISERROR(VLOOKUP(CONCATENATE("ALI_",$C447,"_SEG_",$I447,"_PROV_",$D447),Catalogo_Precios,AH$8,FALSE)),L447=0),0,VLOOKUP(CONCATENATE("ALI_",$C447,"_SEG_",$I447,"_PROV_",$D447),Catalogo_Precios,AH$8,FALSE))</f>
        <v>1013</v>
      </c>
      <c r="AI447" s="57">
        <f t="shared" ref="AI447" si="5314">IF(OR(ISERROR(VLOOKUP(CONCATENATE("ALI_",$C447,"_SEG_",$I447,"_PROV_",$D447),Catalogo_Precios,AI$8,FALSE)),M447=0),0,VLOOKUP(CONCATENATE("ALI_",$C447,"_SEG_",$I447,"_PROV_",$D447),Catalogo_Precios,AI$8,FALSE))</f>
        <v>1013</v>
      </c>
      <c r="AJ447" s="57">
        <f t="shared" ref="AJ447" si="5315">IF(OR(ISERROR(VLOOKUP(CONCATENATE("ALI_",$C447,"_SEG_",$I447,"_PROV_",$D447),Catalogo_Precios,AJ$8,FALSE)),N447=0),0,VLOOKUP(CONCATENATE("ALI_",$C447,"_SEG_",$I447,"_PROV_",$D447),Catalogo_Precios,AJ$8,FALSE))</f>
        <v>1013</v>
      </c>
      <c r="AK447" s="57">
        <f t="shared" ref="AK447" si="5316">IF(OR(ISERROR(VLOOKUP(CONCATENATE("ALI_",$C447,"_SEG_",$I447,"_PROV_",$D447),Catalogo_Precios,AK$8,FALSE)),O447=0),0,VLOOKUP(CONCATENATE("ALI_",$C447,"_SEG_",$I447,"_PROV_",$D447),Catalogo_Precios,AK$8,FALSE))</f>
        <v>0</v>
      </c>
      <c r="AL447" s="53"/>
      <c r="AM447" s="59" t="str">
        <f t="shared" si="4697"/>
        <v>ALI_53_SEG_4</v>
      </c>
      <c r="AN447" s="59" t="str">
        <f t="shared" si="4698"/>
        <v>ALI_53_SEG_4_VAL_11841970</v>
      </c>
      <c r="AO447" s="60">
        <f t="shared" ref="AO447" si="5317">IF(OR(AB447="",AB447=0),0,COUNTIF(Codificacion,AM447))</f>
        <v>2</v>
      </c>
      <c r="AP447" s="61">
        <f t="array" ref="AP447">MIN(IF(Codificacion=AM447,Total_Cotizacion,""))</f>
        <v>10304150.5</v>
      </c>
      <c r="AQ447" s="62" t="b">
        <f t="shared" si="4700"/>
        <v>0</v>
      </c>
      <c r="AR447" s="51" t="str">
        <f t="shared" ref="AR447" si="5318">IF(COUNTIF(Codificacion2,CONCATENATE(AM447,"_VAL_",AB447))&gt;1,"Empate","")</f>
        <v/>
      </c>
      <c r="AS447" s="63" t="str">
        <f t="shared" si="5294"/>
        <v/>
      </c>
      <c r="AT447" s="59" t="str">
        <f t="shared" si="4702"/>
        <v>ALI_53_SEG_4_</v>
      </c>
      <c r="AU447" s="63">
        <f t="shared" ref="AU447" si="5319">IF(AND(COUNTIF(Codificacion3,AT447)&lt;AO447),1,COUNTIF(Codificacion3,AT447))</f>
        <v>1</v>
      </c>
      <c r="AV447" s="62" t="str">
        <f t="shared" si="4704"/>
        <v>No Seleccionada</v>
      </c>
      <c r="AW447" s="53"/>
      <c r="AX447" s="51" t="str">
        <f t="shared" si="4705"/>
        <v>ALI_53_SEG_4FALSO</v>
      </c>
      <c r="AY447" s="51">
        <f t="shared" si="4686"/>
        <v>1</v>
      </c>
      <c r="AZ447" s="64" t="b">
        <f t="shared" si="4706"/>
        <v>0</v>
      </c>
    </row>
    <row r="448" spans="1:52" x14ac:dyDescent="0.2">
      <c r="A448" s="50" t="b">
        <f t="shared" si="3881"/>
        <v>0</v>
      </c>
      <c r="B448" s="51" t="s">
        <v>91</v>
      </c>
      <c r="C448" s="52">
        <v>53</v>
      </c>
      <c r="D448" s="52">
        <f t="shared" ref="D448" si="5320">IF(ISERROR(VLOOKUP(E448,Proveedores,2,FALSE)),"",VLOOKUP(E448,Proveedores,2,FALSE))</f>
        <v>2027</v>
      </c>
      <c r="E448" s="53" t="s">
        <v>92</v>
      </c>
      <c r="F448" s="54">
        <v>519</v>
      </c>
      <c r="G448" s="53" t="s">
        <v>87</v>
      </c>
      <c r="H448" s="53" t="s">
        <v>88</v>
      </c>
      <c r="I448" s="52">
        <v>5</v>
      </c>
      <c r="J448" s="53" t="s">
        <v>58</v>
      </c>
      <c r="K448" s="55">
        <v>44835</v>
      </c>
      <c r="L448" s="56">
        <v>3697</v>
      </c>
      <c r="M448" s="56">
        <v>4706</v>
      </c>
      <c r="N448" s="56">
        <v>2463</v>
      </c>
      <c r="O448" s="56">
        <v>0</v>
      </c>
      <c r="P448" s="57">
        <v>1013</v>
      </c>
      <c r="Q448" s="58"/>
      <c r="R448" s="57">
        <v>1013</v>
      </c>
      <c r="S448" s="57">
        <v>1013</v>
      </c>
      <c r="T448" s="58"/>
      <c r="U448" s="57">
        <v>1013</v>
      </c>
      <c r="V448" s="57">
        <v>1013</v>
      </c>
      <c r="W448" s="58"/>
      <c r="X448" s="57">
        <v>1013</v>
      </c>
      <c r="Y448" s="57">
        <v>0</v>
      </c>
      <c r="Z448" s="58"/>
      <c r="AA448" s="57">
        <v>0</v>
      </c>
      <c r="AB448" s="57">
        <v>11007258</v>
      </c>
      <c r="AC448" s="53" t="str">
        <f t="shared" si="4688"/>
        <v>Registro Valido</v>
      </c>
      <c r="AD448" s="57">
        <f t="shared" ref="AD448" si="5321">IF(OR(ISERROR(VLOOKUP(CONCATENATE("ALI_",$C448,"_SEG_",$I448,"_PROV_",$D448),Catalogo_Precios,AD$8,FALSE)),L448=0),0,VLOOKUP(CONCATENATE("ALI_",$C448,"_SEG_",$I448,"_PROV_",$D448),Catalogo_Precios,AD$8,FALSE))</f>
        <v>1013</v>
      </c>
      <c r="AE448" s="57">
        <f t="shared" ref="AE448" si="5322">IF(OR(ISERROR(VLOOKUP(CONCATENATE("ALI_",$C448,"_SEG_",$I448,"_PROV_",$D448),Catalogo_Precios,AE$8,FALSE)),M448=0),0,VLOOKUP(CONCATENATE("ALI_",$C448,"_SEG_",$I448,"_PROV_",$D448),Catalogo_Precios,AE$8,FALSE))</f>
        <v>1013</v>
      </c>
      <c r="AF448" s="57">
        <f t="shared" ref="AF448" si="5323">IF(OR(ISERROR(VLOOKUP(CONCATENATE("ALI_",$C448,"_SEG_",$I448,"_PROV_",$D448),Catalogo_Precios,AF$8,FALSE)),N448=0),0,VLOOKUP(CONCATENATE("ALI_",$C448,"_SEG_",$I448,"_PROV_",$D448),Catalogo_Precios,AF$8,FALSE))</f>
        <v>1013</v>
      </c>
      <c r="AG448" s="57">
        <f t="shared" ref="AG448" si="5324">IF(OR(ISERROR(VLOOKUP(CONCATENATE("ALI_",$C448,"_SEG_",$I448,"_PROV_",$D448),Catalogo_Precios,AG$8,FALSE)),O448=0),0,VLOOKUP(CONCATENATE("ALI_",$C448,"_SEG_",$I448,"_PROV_",$D448),Catalogo_Precios,AG$8,FALSE))</f>
        <v>0</v>
      </c>
      <c r="AH448" s="57">
        <f t="shared" ref="AH448" si="5325">IF(OR(ISERROR(VLOOKUP(CONCATENATE("ALI_",$C448,"_SEG_",$I448,"_PROV_",$D448),Catalogo_Precios,AH$8,FALSE)),L448=0),0,VLOOKUP(CONCATENATE("ALI_",$C448,"_SEG_",$I448,"_PROV_",$D448),Catalogo_Precios,AH$8,FALSE))</f>
        <v>1013</v>
      </c>
      <c r="AI448" s="57">
        <f t="shared" ref="AI448" si="5326">IF(OR(ISERROR(VLOOKUP(CONCATENATE("ALI_",$C448,"_SEG_",$I448,"_PROV_",$D448),Catalogo_Precios,AI$8,FALSE)),M448=0),0,VLOOKUP(CONCATENATE("ALI_",$C448,"_SEG_",$I448,"_PROV_",$D448),Catalogo_Precios,AI$8,FALSE))</f>
        <v>1013</v>
      </c>
      <c r="AJ448" s="57">
        <f t="shared" ref="AJ448" si="5327">IF(OR(ISERROR(VLOOKUP(CONCATENATE("ALI_",$C448,"_SEG_",$I448,"_PROV_",$D448),Catalogo_Precios,AJ$8,FALSE)),N448=0),0,VLOOKUP(CONCATENATE("ALI_",$C448,"_SEG_",$I448,"_PROV_",$D448),Catalogo_Precios,AJ$8,FALSE))</f>
        <v>1013</v>
      </c>
      <c r="AK448" s="57">
        <f t="shared" ref="AK448" si="5328">IF(OR(ISERROR(VLOOKUP(CONCATENATE("ALI_",$C448,"_SEG_",$I448,"_PROV_",$D448),Catalogo_Precios,AK$8,FALSE)),O448=0),0,VLOOKUP(CONCATENATE("ALI_",$C448,"_SEG_",$I448,"_PROV_",$D448),Catalogo_Precios,AK$8,FALSE))</f>
        <v>0</v>
      </c>
      <c r="AL448" s="53"/>
      <c r="AM448" s="59" t="str">
        <f t="shared" si="4697"/>
        <v>ALI_53_SEG_5</v>
      </c>
      <c r="AN448" s="59" t="str">
        <f t="shared" si="4698"/>
        <v>ALI_53_SEG_5_VAL_11007258</v>
      </c>
      <c r="AO448" s="60">
        <f t="shared" ref="AO448" si="5329">IF(OR(AB448="",AB448=0),0,COUNTIF(Codificacion,AM448))</f>
        <v>2</v>
      </c>
      <c r="AP448" s="61">
        <f t="array" ref="AP448">MIN(IF(Codificacion=AM448,Total_Cotizacion,""))</f>
        <v>9577835.7000000011</v>
      </c>
      <c r="AQ448" s="62" t="b">
        <f t="shared" si="4700"/>
        <v>0</v>
      </c>
      <c r="AR448" s="51" t="str">
        <f t="shared" ref="AR448" si="5330">IF(COUNTIF(Codificacion2,CONCATENATE(AM448,"_VAL_",AB448))&gt;1,"Empate","")</f>
        <v/>
      </c>
      <c r="AS448" s="63" t="str">
        <f t="shared" si="5294"/>
        <v/>
      </c>
      <c r="AT448" s="59" t="str">
        <f t="shared" si="4702"/>
        <v>ALI_53_SEG_5_</v>
      </c>
      <c r="AU448" s="63">
        <f t="shared" ref="AU448" si="5331">IF(AND(COUNTIF(Codificacion3,AT448)&lt;AO448),1,COUNTIF(Codificacion3,AT448))</f>
        <v>1</v>
      </c>
      <c r="AV448" s="62" t="str">
        <f t="shared" si="4704"/>
        <v>No Seleccionada</v>
      </c>
      <c r="AW448" s="53"/>
      <c r="AX448" s="51" t="str">
        <f t="shared" si="4705"/>
        <v>ALI_53_SEG_5FALSO</v>
      </c>
      <c r="AY448" s="51">
        <f t="shared" si="4686"/>
        <v>1</v>
      </c>
      <c r="AZ448" s="64" t="b">
        <f t="shared" si="4706"/>
        <v>0</v>
      </c>
    </row>
    <row r="449" spans="1:52" x14ac:dyDescent="0.2">
      <c r="A449" s="50" t="b">
        <f t="shared" si="3881"/>
        <v>0</v>
      </c>
      <c r="B449" s="51" t="s">
        <v>91</v>
      </c>
      <c r="C449" s="52">
        <v>53</v>
      </c>
      <c r="D449" s="52">
        <f t="shared" ref="D449" si="5332">IF(ISERROR(VLOOKUP(E449,Proveedores,2,FALSE)),"",VLOOKUP(E449,Proveedores,2,FALSE))</f>
        <v>2027</v>
      </c>
      <c r="E449" s="53" t="s">
        <v>92</v>
      </c>
      <c r="F449" s="54">
        <v>520</v>
      </c>
      <c r="G449" s="53" t="s">
        <v>87</v>
      </c>
      <c r="H449" s="53" t="s">
        <v>88</v>
      </c>
      <c r="I449" s="52">
        <v>6</v>
      </c>
      <c r="J449" s="53" t="s">
        <v>58</v>
      </c>
      <c r="K449" s="55">
        <v>44835</v>
      </c>
      <c r="L449" s="56">
        <v>4001</v>
      </c>
      <c r="M449" s="56">
        <v>5094</v>
      </c>
      <c r="N449" s="56">
        <v>2666</v>
      </c>
      <c r="O449" s="56">
        <v>0</v>
      </c>
      <c r="P449" s="57">
        <v>1013</v>
      </c>
      <c r="Q449" s="58"/>
      <c r="R449" s="57">
        <v>1013</v>
      </c>
      <c r="S449" s="57">
        <v>1013</v>
      </c>
      <c r="T449" s="58"/>
      <c r="U449" s="57">
        <v>1013</v>
      </c>
      <c r="V449" s="57">
        <v>1013</v>
      </c>
      <c r="W449" s="58"/>
      <c r="X449" s="57">
        <v>1013</v>
      </c>
      <c r="Y449" s="57">
        <v>0</v>
      </c>
      <c r="Z449" s="58"/>
      <c r="AA449" s="57">
        <v>0</v>
      </c>
      <c r="AB449" s="57">
        <v>11913893</v>
      </c>
      <c r="AC449" s="53" t="str">
        <f t="shared" si="4688"/>
        <v>Registro Valido</v>
      </c>
      <c r="AD449" s="57">
        <f t="shared" ref="AD449" si="5333">IF(OR(ISERROR(VLOOKUP(CONCATENATE("ALI_",$C449,"_SEG_",$I449,"_PROV_",$D449),Catalogo_Precios,AD$8,FALSE)),L449=0),0,VLOOKUP(CONCATENATE("ALI_",$C449,"_SEG_",$I449,"_PROV_",$D449),Catalogo_Precios,AD$8,FALSE))</f>
        <v>1013</v>
      </c>
      <c r="AE449" s="57">
        <f t="shared" ref="AE449" si="5334">IF(OR(ISERROR(VLOOKUP(CONCATENATE("ALI_",$C449,"_SEG_",$I449,"_PROV_",$D449),Catalogo_Precios,AE$8,FALSE)),M449=0),0,VLOOKUP(CONCATENATE("ALI_",$C449,"_SEG_",$I449,"_PROV_",$D449),Catalogo_Precios,AE$8,FALSE))</f>
        <v>1013</v>
      </c>
      <c r="AF449" s="57">
        <f t="shared" ref="AF449" si="5335">IF(OR(ISERROR(VLOOKUP(CONCATENATE("ALI_",$C449,"_SEG_",$I449,"_PROV_",$D449),Catalogo_Precios,AF$8,FALSE)),N449=0),0,VLOOKUP(CONCATENATE("ALI_",$C449,"_SEG_",$I449,"_PROV_",$D449),Catalogo_Precios,AF$8,FALSE))</f>
        <v>1013</v>
      </c>
      <c r="AG449" s="57">
        <f t="shared" ref="AG449" si="5336">IF(OR(ISERROR(VLOOKUP(CONCATENATE("ALI_",$C449,"_SEG_",$I449,"_PROV_",$D449),Catalogo_Precios,AG$8,FALSE)),O449=0),0,VLOOKUP(CONCATENATE("ALI_",$C449,"_SEG_",$I449,"_PROV_",$D449),Catalogo_Precios,AG$8,FALSE))</f>
        <v>0</v>
      </c>
      <c r="AH449" s="57">
        <f t="shared" ref="AH449" si="5337">IF(OR(ISERROR(VLOOKUP(CONCATENATE("ALI_",$C449,"_SEG_",$I449,"_PROV_",$D449),Catalogo_Precios,AH$8,FALSE)),L449=0),0,VLOOKUP(CONCATENATE("ALI_",$C449,"_SEG_",$I449,"_PROV_",$D449),Catalogo_Precios,AH$8,FALSE))</f>
        <v>1013</v>
      </c>
      <c r="AI449" s="57">
        <f t="shared" ref="AI449" si="5338">IF(OR(ISERROR(VLOOKUP(CONCATENATE("ALI_",$C449,"_SEG_",$I449,"_PROV_",$D449),Catalogo_Precios,AI$8,FALSE)),M449=0),0,VLOOKUP(CONCATENATE("ALI_",$C449,"_SEG_",$I449,"_PROV_",$D449),Catalogo_Precios,AI$8,FALSE))</f>
        <v>1013</v>
      </c>
      <c r="AJ449" s="57">
        <f t="shared" ref="AJ449" si="5339">IF(OR(ISERROR(VLOOKUP(CONCATENATE("ALI_",$C449,"_SEG_",$I449,"_PROV_",$D449),Catalogo_Precios,AJ$8,FALSE)),N449=0),0,VLOOKUP(CONCATENATE("ALI_",$C449,"_SEG_",$I449,"_PROV_",$D449),Catalogo_Precios,AJ$8,FALSE))</f>
        <v>1013</v>
      </c>
      <c r="AK449" s="57">
        <f t="shared" ref="AK449" si="5340">IF(OR(ISERROR(VLOOKUP(CONCATENATE("ALI_",$C449,"_SEG_",$I449,"_PROV_",$D449),Catalogo_Precios,AK$8,FALSE)),O449=0),0,VLOOKUP(CONCATENATE("ALI_",$C449,"_SEG_",$I449,"_PROV_",$D449),Catalogo_Precios,AK$8,FALSE))</f>
        <v>0</v>
      </c>
      <c r="AL449" s="53"/>
      <c r="AM449" s="59" t="str">
        <f t="shared" si="4697"/>
        <v>ALI_53_SEG_6</v>
      </c>
      <c r="AN449" s="59" t="str">
        <f t="shared" si="4698"/>
        <v>ALI_53_SEG_6_VAL_11913893</v>
      </c>
      <c r="AO449" s="60">
        <f t="shared" ref="AO449" si="5341">IF(OR(AB449="",AB449=0),0,COUNTIF(Codificacion,AM449))</f>
        <v>2</v>
      </c>
      <c r="AP449" s="61">
        <f t="array" ref="AP449">MIN(IF(Codificacion=AM449,Total_Cotizacion,""))</f>
        <v>10366733.449999999</v>
      </c>
      <c r="AQ449" s="62" t="b">
        <f t="shared" si="4700"/>
        <v>0</v>
      </c>
      <c r="AR449" s="51" t="str">
        <f t="shared" ref="AR449" si="5342">IF(COUNTIF(Codificacion2,CONCATENATE(AM449,"_VAL_",AB449))&gt;1,"Empate","")</f>
        <v/>
      </c>
      <c r="AS449" s="63" t="str">
        <f t="shared" si="5294"/>
        <v/>
      </c>
      <c r="AT449" s="59" t="str">
        <f t="shared" si="4702"/>
        <v>ALI_53_SEG_6_</v>
      </c>
      <c r="AU449" s="63">
        <f t="shared" ref="AU449" si="5343">IF(AND(COUNTIF(Codificacion3,AT449)&lt;AO449),1,COUNTIF(Codificacion3,AT449))</f>
        <v>1</v>
      </c>
      <c r="AV449" s="62" t="str">
        <f t="shared" si="4704"/>
        <v>No Seleccionada</v>
      </c>
      <c r="AW449" s="53"/>
      <c r="AX449" s="51" t="str">
        <f t="shared" si="4705"/>
        <v>ALI_53_SEG_6FALSO</v>
      </c>
      <c r="AY449" s="51">
        <f t="shared" si="4686"/>
        <v>1</v>
      </c>
      <c r="AZ449" s="64" t="b">
        <f t="shared" si="4706"/>
        <v>0</v>
      </c>
    </row>
    <row r="450" spans="1:52" x14ac:dyDescent="0.2">
      <c r="A450" s="50" t="b">
        <f t="shared" si="3881"/>
        <v>0</v>
      </c>
      <c r="B450" s="51" t="s">
        <v>91</v>
      </c>
      <c r="C450" s="52">
        <v>53</v>
      </c>
      <c r="D450" s="52">
        <f t="shared" ref="D450" si="5344">IF(ISERROR(VLOOKUP(E450,Proveedores,2,FALSE)),"",VLOOKUP(E450,Proveedores,2,FALSE))</f>
        <v>2027</v>
      </c>
      <c r="E450" s="53" t="s">
        <v>92</v>
      </c>
      <c r="F450" s="54">
        <v>521</v>
      </c>
      <c r="G450" s="53" t="s">
        <v>87</v>
      </c>
      <c r="H450" s="53" t="s">
        <v>88</v>
      </c>
      <c r="I450" s="52">
        <v>7</v>
      </c>
      <c r="J450" s="53" t="s">
        <v>58</v>
      </c>
      <c r="K450" s="55">
        <v>44835</v>
      </c>
      <c r="L450" s="56">
        <v>4086</v>
      </c>
      <c r="M450" s="56">
        <v>5201</v>
      </c>
      <c r="N450" s="56">
        <v>2723</v>
      </c>
      <c r="O450" s="56">
        <v>0</v>
      </c>
      <c r="P450" s="57">
        <v>1013</v>
      </c>
      <c r="Q450" s="58"/>
      <c r="R450" s="57">
        <v>1013</v>
      </c>
      <c r="S450" s="57">
        <v>1013</v>
      </c>
      <c r="T450" s="58"/>
      <c r="U450" s="57">
        <v>1013</v>
      </c>
      <c r="V450" s="57">
        <v>1013</v>
      </c>
      <c r="W450" s="58"/>
      <c r="X450" s="57">
        <v>1013</v>
      </c>
      <c r="Y450" s="57">
        <v>0</v>
      </c>
      <c r="Z450" s="58"/>
      <c r="AA450" s="57">
        <v>0</v>
      </c>
      <c r="AB450" s="57">
        <v>12166130</v>
      </c>
      <c r="AC450" s="53" t="str">
        <f t="shared" si="4688"/>
        <v>Registro Valido</v>
      </c>
      <c r="AD450" s="57">
        <f t="shared" ref="AD450" si="5345">IF(OR(ISERROR(VLOOKUP(CONCATENATE("ALI_",$C450,"_SEG_",$I450,"_PROV_",$D450),Catalogo_Precios,AD$8,FALSE)),L450=0),0,VLOOKUP(CONCATENATE("ALI_",$C450,"_SEG_",$I450,"_PROV_",$D450),Catalogo_Precios,AD$8,FALSE))</f>
        <v>1013</v>
      </c>
      <c r="AE450" s="57">
        <f t="shared" ref="AE450" si="5346">IF(OR(ISERROR(VLOOKUP(CONCATENATE("ALI_",$C450,"_SEG_",$I450,"_PROV_",$D450),Catalogo_Precios,AE$8,FALSE)),M450=0),0,VLOOKUP(CONCATENATE("ALI_",$C450,"_SEG_",$I450,"_PROV_",$D450),Catalogo_Precios,AE$8,FALSE))</f>
        <v>1013</v>
      </c>
      <c r="AF450" s="57">
        <f t="shared" ref="AF450" si="5347">IF(OR(ISERROR(VLOOKUP(CONCATENATE("ALI_",$C450,"_SEG_",$I450,"_PROV_",$D450),Catalogo_Precios,AF$8,FALSE)),N450=0),0,VLOOKUP(CONCATENATE("ALI_",$C450,"_SEG_",$I450,"_PROV_",$D450),Catalogo_Precios,AF$8,FALSE))</f>
        <v>1013</v>
      </c>
      <c r="AG450" s="57">
        <f t="shared" ref="AG450" si="5348">IF(OR(ISERROR(VLOOKUP(CONCATENATE("ALI_",$C450,"_SEG_",$I450,"_PROV_",$D450),Catalogo_Precios,AG$8,FALSE)),O450=0),0,VLOOKUP(CONCATENATE("ALI_",$C450,"_SEG_",$I450,"_PROV_",$D450),Catalogo_Precios,AG$8,FALSE))</f>
        <v>0</v>
      </c>
      <c r="AH450" s="57">
        <f t="shared" ref="AH450" si="5349">IF(OR(ISERROR(VLOOKUP(CONCATENATE("ALI_",$C450,"_SEG_",$I450,"_PROV_",$D450),Catalogo_Precios,AH$8,FALSE)),L450=0),0,VLOOKUP(CONCATENATE("ALI_",$C450,"_SEG_",$I450,"_PROV_",$D450),Catalogo_Precios,AH$8,FALSE))</f>
        <v>1013</v>
      </c>
      <c r="AI450" s="57">
        <f t="shared" ref="AI450" si="5350">IF(OR(ISERROR(VLOOKUP(CONCATENATE("ALI_",$C450,"_SEG_",$I450,"_PROV_",$D450),Catalogo_Precios,AI$8,FALSE)),M450=0),0,VLOOKUP(CONCATENATE("ALI_",$C450,"_SEG_",$I450,"_PROV_",$D450),Catalogo_Precios,AI$8,FALSE))</f>
        <v>1013</v>
      </c>
      <c r="AJ450" s="57">
        <f t="shared" ref="AJ450" si="5351">IF(OR(ISERROR(VLOOKUP(CONCATENATE("ALI_",$C450,"_SEG_",$I450,"_PROV_",$D450),Catalogo_Precios,AJ$8,FALSE)),N450=0),0,VLOOKUP(CONCATENATE("ALI_",$C450,"_SEG_",$I450,"_PROV_",$D450),Catalogo_Precios,AJ$8,FALSE))</f>
        <v>1013</v>
      </c>
      <c r="AK450" s="57">
        <f t="shared" ref="AK450" si="5352">IF(OR(ISERROR(VLOOKUP(CONCATENATE("ALI_",$C450,"_SEG_",$I450,"_PROV_",$D450),Catalogo_Precios,AK$8,FALSE)),O450=0),0,VLOOKUP(CONCATENATE("ALI_",$C450,"_SEG_",$I450,"_PROV_",$D450),Catalogo_Precios,AK$8,FALSE))</f>
        <v>0</v>
      </c>
      <c r="AL450" s="53"/>
      <c r="AM450" s="59" t="str">
        <f t="shared" si="4697"/>
        <v>ALI_53_SEG_7</v>
      </c>
      <c r="AN450" s="59" t="str">
        <f t="shared" si="4698"/>
        <v>ALI_53_SEG_7_VAL_12166130</v>
      </c>
      <c r="AO450" s="60">
        <f t="shared" ref="AO450" si="5353">IF(OR(AB450="",AB450=0),0,COUNTIF(Codificacion,AM450))</f>
        <v>2</v>
      </c>
      <c r="AP450" s="61">
        <f t="array" ref="AP450">MIN(IF(Codificacion=AM450,Total_Cotizacion,""))</f>
        <v>10586214.5</v>
      </c>
      <c r="AQ450" s="62" t="b">
        <f t="shared" si="4700"/>
        <v>0</v>
      </c>
      <c r="AR450" s="51" t="str">
        <f t="shared" ref="AR450" si="5354">IF(COUNTIF(Codificacion2,CONCATENATE(AM450,"_VAL_",AB450))&gt;1,"Empate","")</f>
        <v/>
      </c>
      <c r="AS450" s="63" t="str">
        <f t="shared" si="5294"/>
        <v/>
      </c>
      <c r="AT450" s="59" t="str">
        <f t="shared" si="4702"/>
        <v>ALI_53_SEG_7_</v>
      </c>
      <c r="AU450" s="63">
        <f t="shared" ref="AU450" si="5355">IF(AND(COUNTIF(Codificacion3,AT450)&lt;AO450),1,COUNTIF(Codificacion3,AT450))</f>
        <v>1</v>
      </c>
      <c r="AV450" s="62" t="str">
        <f t="shared" si="4704"/>
        <v>No Seleccionada</v>
      </c>
      <c r="AW450" s="53"/>
      <c r="AX450" s="51" t="str">
        <f t="shared" si="4705"/>
        <v>ALI_53_SEG_7FALSO</v>
      </c>
      <c r="AY450" s="51">
        <f t="shared" si="4686"/>
        <v>1</v>
      </c>
      <c r="AZ450" s="64" t="b">
        <f t="shared" si="4706"/>
        <v>0</v>
      </c>
    </row>
    <row r="451" spans="1:52" x14ac:dyDescent="0.2">
      <c r="A451" s="50" t="b">
        <f t="shared" si="3881"/>
        <v>0</v>
      </c>
      <c r="B451" s="51" t="s">
        <v>91</v>
      </c>
      <c r="C451" s="52">
        <v>53</v>
      </c>
      <c r="D451" s="52">
        <f t="shared" ref="D451" si="5356">IF(ISERROR(VLOOKUP(E451,Proveedores,2,FALSE)),"",VLOOKUP(E451,Proveedores,2,FALSE))</f>
        <v>2027</v>
      </c>
      <c r="E451" s="53" t="s">
        <v>92</v>
      </c>
      <c r="F451" s="54">
        <v>522</v>
      </c>
      <c r="G451" s="53" t="s">
        <v>87</v>
      </c>
      <c r="H451" s="53" t="s">
        <v>88</v>
      </c>
      <c r="I451" s="52">
        <v>8</v>
      </c>
      <c r="J451" s="53" t="s">
        <v>58</v>
      </c>
      <c r="K451" s="55">
        <v>44835</v>
      </c>
      <c r="L451" s="56">
        <v>3944</v>
      </c>
      <c r="M451" s="56">
        <v>5020</v>
      </c>
      <c r="N451" s="56">
        <v>2628</v>
      </c>
      <c r="O451" s="56">
        <v>0</v>
      </c>
      <c r="P451" s="57">
        <v>1013</v>
      </c>
      <c r="Q451" s="58"/>
      <c r="R451" s="57">
        <v>1013</v>
      </c>
      <c r="S451" s="57">
        <v>1013</v>
      </c>
      <c r="T451" s="58"/>
      <c r="U451" s="57">
        <v>1013</v>
      </c>
      <c r="V451" s="57">
        <v>1013</v>
      </c>
      <c r="W451" s="58"/>
      <c r="X451" s="57">
        <v>1013</v>
      </c>
      <c r="Y451" s="57">
        <v>0</v>
      </c>
      <c r="Z451" s="58"/>
      <c r="AA451" s="57">
        <v>0</v>
      </c>
      <c r="AB451" s="57">
        <v>11742696</v>
      </c>
      <c r="AC451" s="53" t="str">
        <f t="shared" si="4688"/>
        <v>Registro Valido</v>
      </c>
      <c r="AD451" s="57">
        <f t="shared" ref="AD451" si="5357">IF(OR(ISERROR(VLOOKUP(CONCATENATE("ALI_",$C451,"_SEG_",$I451,"_PROV_",$D451),Catalogo_Precios,AD$8,FALSE)),L451=0),0,VLOOKUP(CONCATENATE("ALI_",$C451,"_SEG_",$I451,"_PROV_",$D451),Catalogo_Precios,AD$8,FALSE))</f>
        <v>1013</v>
      </c>
      <c r="AE451" s="57">
        <f t="shared" ref="AE451" si="5358">IF(OR(ISERROR(VLOOKUP(CONCATENATE("ALI_",$C451,"_SEG_",$I451,"_PROV_",$D451),Catalogo_Precios,AE$8,FALSE)),M451=0),0,VLOOKUP(CONCATENATE("ALI_",$C451,"_SEG_",$I451,"_PROV_",$D451),Catalogo_Precios,AE$8,FALSE))</f>
        <v>1013</v>
      </c>
      <c r="AF451" s="57">
        <f t="shared" ref="AF451" si="5359">IF(OR(ISERROR(VLOOKUP(CONCATENATE("ALI_",$C451,"_SEG_",$I451,"_PROV_",$D451),Catalogo_Precios,AF$8,FALSE)),N451=0),0,VLOOKUP(CONCATENATE("ALI_",$C451,"_SEG_",$I451,"_PROV_",$D451),Catalogo_Precios,AF$8,FALSE))</f>
        <v>1013</v>
      </c>
      <c r="AG451" s="57">
        <f t="shared" ref="AG451" si="5360">IF(OR(ISERROR(VLOOKUP(CONCATENATE("ALI_",$C451,"_SEG_",$I451,"_PROV_",$D451),Catalogo_Precios,AG$8,FALSE)),O451=0),0,VLOOKUP(CONCATENATE("ALI_",$C451,"_SEG_",$I451,"_PROV_",$D451),Catalogo_Precios,AG$8,FALSE))</f>
        <v>0</v>
      </c>
      <c r="AH451" s="57">
        <f t="shared" ref="AH451" si="5361">IF(OR(ISERROR(VLOOKUP(CONCATENATE("ALI_",$C451,"_SEG_",$I451,"_PROV_",$D451),Catalogo_Precios,AH$8,FALSE)),L451=0),0,VLOOKUP(CONCATENATE("ALI_",$C451,"_SEG_",$I451,"_PROV_",$D451),Catalogo_Precios,AH$8,FALSE))</f>
        <v>1013</v>
      </c>
      <c r="AI451" s="57">
        <f t="shared" ref="AI451" si="5362">IF(OR(ISERROR(VLOOKUP(CONCATENATE("ALI_",$C451,"_SEG_",$I451,"_PROV_",$D451),Catalogo_Precios,AI$8,FALSE)),M451=0),0,VLOOKUP(CONCATENATE("ALI_",$C451,"_SEG_",$I451,"_PROV_",$D451),Catalogo_Precios,AI$8,FALSE))</f>
        <v>1013</v>
      </c>
      <c r="AJ451" s="57">
        <f t="shared" ref="AJ451" si="5363">IF(OR(ISERROR(VLOOKUP(CONCATENATE("ALI_",$C451,"_SEG_",$I451,"_PROV_",$D451),Catalogo_Precios,AJ$8,FALSE)),N451=0),0,VLOOKUP(CONCATENATE("ALI_",$C451,"_SEG_",$I451,"_PROV_",$D451),Catalogo_Precios,AJ$8,FALSE))</f>
        <v>1013</v>
      </c>
      <c r="AK451" s="57">
        <f t="shared" ref="AK451" si="5364">IF(OR(ISERROR(VLOOKUP(CONCATENATE("ALI_",$C451,"_SEG_",$I451,"_PROV_",$D451),Catalogo_Precios,AK$8,FALSE)),O451=0),0,VLOOKUP(CONCATENATE("ALI_",$C451,"_SEG_",$I451,"_PROV_",$D451),Catalogo_Precios,AK$8,FALSE))</f>
        <v>0</v>
      </c>
      <c r="AL451" s="53"/>
      <c r="AM451" s="59" t="str">
        <f t="shared" si="4697"/>
        <v>ALI_53_SEG_8</v>
      </c>
      <c r="AN451" s="59" t="str">
        <f t="shared" si="4698"/>
        <v>ALI_53_SEG_8_VAL_11742696</v>
      </c>
      <c r="AO451" s="60">
        <f t="shared" ref="AO451" si="5365">IF(OR(AB451="",AB451=0),0,COUNTIF(Codificacion,AM451))</f>
        <v>2</v>
      </c>
      <c r="AP451" s="61">
        <f t="array" ref="AP451">MIN(IF(Codificacion=AM451,Total_Cotizacion,""))</f>
        <v>10217768.4</v>
      </c>
      <c r="AQ451" s="62" t="b">
        <f t="shared" si="4700"/>
        <v>0</v>
      </c>
      <c r="AR451" s="51" t="str">
        <f t="shared" ref="AR451" si="5366">IF(COUNTIF(Codificacion2,CONCATENATE(AM451,"_VAL_",AB451))&gt;1,"Empate","")</f>
        <v/>
      </c>
      <c r="AS451" s="63" t="str">
        <f t="shared" si="5294"/>
        <v/>
      </c>
      <c r="AT451" s="59" t="str">
        <f t="shared" si="4702"/>
        <v>ALI_53_SEG_8_</v>
      </c>
      <c r="AU451" s="63">
        <f t="shared" ref="AU451" si="5367">IF(AND(COUNTIF(Codificacion3,AT451)&lt;AO451),1,COUNTIF(Codificacion3,AT451))</f>
        <v>1</v>
      </c>
      <c r="AV451" s="62" t="str">
        <f t="shared" si="4704"/>
        <v>No Seleccionada</v>
      </c>
      <c r="AW451" s="53"/>
      <c r="AX451" s="51" t="str">
        <f t="shared" si="4705"/>
        <v>ALI_53_SEG_8FALSO</v>
      </c>
      <c r="AY451" s="51">
        <f t="shared" si="4686"/>
        <v>1</v>
      </c>
      <c r="AZ451" s="64" t="b">
        <f t="shared" si="4706"/>
        <v>0</v>
      </c>
    </row>
    <row r="452" spans="1:52" x14ac:dyDescent="0.2">
      <c r="A452" s="50" t="b">
        <f t="shared" si="3881"/>
        <v>0</v>
      </c>
      <c r="B452" s="51" t="s">
        <v>91</v>
      </c>
      <c r="C452" s="52">
        <v>53</v>
      </c>
      <c r="D452" s="52">
        <f t="shared" ref="D452" si="5368">IF(ISERROR(VLOOKUP(E452,Proveedores,2,FALSE)),"",VLOOKUP(E452,Proveedores,2,FALSE))</f>
        <v>2027</v>
      </c>
      <c r="E452" s="53" t="s">
        <v>92</v>
      </c>
      <c r="F452" s="54">
        <v>523</v>
      </c>
      <c r="G452" s="53" t="s">
        <v>87</v>
      </c>
      <c r="H452" s="53" t="s">
        <v>88</v>
      </c>
      <c r="I452" s="52">
        <v>9</v>
      </c>
      <c r="J452" s="53" t="s">
        <v>58</v>
      </c>
      <c r="K452" s="55">
        <v>44835</v>
      </c>
      <c r="L452" s="56">
        <v>3985</v>
      </c>
      <c r="M452" s="56">
        <v>5073</v>
      </c>
      <c r="N452" s="56">
        <v>2655</v>
      </c>
      <c r="O452" s="56">
        <v>0</v>
      </c>
      <c r="P452" s="57">
        <v>1013</v>
      </c>
      <c r="Q452" s="58"/>
      <c r="R452" s="57">
        <v>1013</v>
      </c>
      <c r="S452" s="57">
        <v>1013</v>
      </c>
      <c r="T452" s="58"/>
      <c r="U452" s="57">
        <v>1013</v>
      </c>
      <c r="V452" s="57">
        <v>1013</v>
      </c>
      <c r="W452" s="58"/>
      <c r="X452" s="57">
        <v>1013</v>
      </c>
      <c r="Y452" s="57">
        <v>0</v>
      </c>
      <c r="Z452" s="58"/>
      <c r="AA452" s="57">
        <v>0</v>
      </c>
      <c r="AB452" s="57">
        <v>11865269</v>
      </c>
      <c r="AC452" s="53" t="str">
        <f t="shared" si="4688"/>
        <v>Registro Valido</v>
      </c>
      <c r="AD452" s="57">
        <f t="shared" ref="AD452" si="5369">IF(OR(ISERROR(VLOOKUP(CONCATENATE("ALI_",$C452,"_SEG_",$I452,"_PROV_",$D452),Catalogo_Precios,AD$8,FALSE)),L452=0),0,VLOOKUP(CONCATENATE("ALI_",$C452,"_SEG_",$I452,"_PROV_",$D452),Catalogo_Precios,AD$8,FALSE))</f>
        <v>1013</v>
      </c>
      <c r="AE452" s="57">
        <f t="shared" ref="AE452" si="5370">IF(OR(ISERROR(VLOOKUP(CONCATENATE("ALI_",$C452,"_SEG_",$I452,"_PROV_",$D452),Catalogo_Precios,AE$8,FALSE)),M452=0),0,VLOOKUP(CONCATENATE("ALI_",$C452,"_SEG_",$I452,"_PROV_",$D452),Catalogo_Precios,AE$8,FALSE))</f>
        <v>1013</v>
      </c>
      <c r="AF452" s="57">
        <f t="shared" ref="AF452" si="5371">IF(OR(ISERROR(VLOOKUP(CONCATENATE("ALI_",$C452,"_SEG_",$I452,"_PROV_",$D452),Catalogo_Precios,AF$8,FALSE)),N452=0),0,VLOOKUP(CONCATENATE("ALI_",$C452,"_SEG_",$I452,"_PROV_",$D452),Catalogo_Precios,AF$8,FALSE))</f>
        <v>1013</v>
      </c>
      <c r="AG452" s="57">
        <f t="shared" ref="AG452" si="5372">IF(OR(ISERROR(VLOOKUP(CONCATENATE("ALI_",$C452,"_SEG_",$I452,"_PROV_",$D452),Catalogo_Precios,AG$8,FALSE)),O452=0),0,VLOOKUP(CONCATENATE("ALI_",$C452,"_SEG_",$I452,"_PROV_",$D452),Catalogo_Precios,AG$8,FALSE))</f>
        <v>0</v>
      </c>
      <c r="AH452" s="57">
        <f t="shared" ref="AH452" si="5373">IF(OR(ISERROR(VLOOKUP(CONCATENATE("ALI_",$C452,"_SEG_",$I452,"_PROV_",$D452),Catalogo_Precios,AH$8,FALSE)),L452=0),0,VLOOKUP(CONCATENATE("ALI_",$C452,"_SEG_",$I452,"_PROV_",$D452),Catalogo_Precios,AH$8,FALSE))</f>
        <v>1013</v>
      </c>
      <c r="AI452" s="57">
        <f t="shared" ref="AI452" si="5374">IF(OR(ISERROR(VLOOKUP(CONCATENATE("ALI_",$C452,"_SEG_",$I452,"_PROV_",$D452),Catalogo_Precios,AI$8,FALSE)),M452=0),0,VLOOKUP(CONCATENATE("ALI_",$C452,"_SEG_",$I452,"_PROV_",$D452),Catalogo_Precios,AI$8,FALSE))</f>
        <v>1013</v>
      </c>
      <c r="AJ452" s="57">
        <f t="shared" ref="AJ452" si="5375">IF(OR(ISERROR(VLOOKUP(CONCATENATE("ALI_",$C452,"_SEG_",$I452,"_PROV_",$D452),Catalogo_Precios,AJ$8,FALSE)),N452=0),0,VLOOKUP(CONCATENATE("ALI_",$C452,"_SEG_",$I452,"_PROV_",$D452),Catalogo_Precios,AJ$8,FALSE))</f>
        <v>1013</v>
      </c>
      <c r="AK452" s="57">
        <f t="shared" ref="AK452" si="5376">IF(OR(ISERROR(VLOOKUP(CONCATENATE("ALI_",$C452,"_SEG_",$I452,"_PROV_",$D452),Catalogo_Precios,AK$8,FALSE)),O452=0),0,VLOOKUP(CONCATENATE("ALI_",$C452,"_SEG_",$I452,"_PROV_",$D452),Catalogo_Precios,AK$8,FALSE))</f>
        <v>0</v>
      </c>
      <c r="AL452" s="53"/>
      <c r="AM452" s="59" t="str">
        <f t="shared" si="4697"/>
        <v>ALI_53_SEG_9</v>
      </c>
      <c r="AN452" s="59" t="str">
        <f t="shared" si="4698"/>
        <v>ALI_53_SEG_9_VAL_11865269</v>
      </c>
      <c r="AO452" s="60">
        <f t="shared" ref="AO452" si="5377">IF(OR(AB452="",AB452=0),0,COUNTIF(Codificacion,AM452))</f>
        <v>2</v>
      </c>
      <c r="AP452" s="61">
        <f t="array" ref="AP452">MIN(IF(Codificacion=AM452,Total_Cotizacion,""))</f>
        <v>10324423.850000001</v>
      </c>
      <c r="AQ452" s="62" t="b">
        <f t="shared" si="4700"/>
        <v>0</v>
      </c>
      <c r="AR452" s="51" t="str">
        <f t="shared" ref="AR452" si="5378">IF(COUNTIF(Codificacion2,CONCATENATE(AM452,"_VAL_",AB452))&gt;1,"Empate","")</f>
        <v/>
      </c>
      <c r="AS452" s="63" t="str">
        <f t="shared" si="5294"/>
        <v/>
      </c>
      <c r="AT452" s="59" t="str">
        <f t="shared" si="4702"/>
        <v>ALI_53_SEG_9_</v>
      </c>
      <c r="AU452" s="63">
        <f t="shared" ref="AU452" si="5379">IF(AND(COUNTIF(Codificacion3,AT452)&lt;AO452),1,COUNTIF(Codificacion3,AT452))</f>
        <v>1</v>
      </c>
      <c r="AV452" s="62" t="str">
        <f t="shared" si="4704"/>
        <v>No Seleccionada</v>
      </c>
      <c r="AW452" s="53"/>
      <c r="AX452" s="51" t="str">
        <f t="shared" si="4705"/>
        <v>ALI_53_SEG_9FALSO</v>
      </c>
      <c r="AY452" s="51">
        <f t="shared" si="4686"/>
        <v>1</v>
      </c>
      <c r="AZ452" s="64" t="b">
        <f t="shared" si="4706"/>
        <v>0</v>
      </c>
    </row>
    <row r="453" spans="1:52" x14ac:dyDescent="0.2">
      <c r="A453" s="50" t="b">
        <f t="shared" si="3881"/>
        <v>0</v>
      </c>
      <c r="B453" s="51" t="s">
        <v>91</v>
      </c>
      <c r="C453" s="52">
        <v>53</v>
      </c>
      <c r="D453" s="52">
        <f t="shared" ref="D453" si="5380">IF(ISERROR(VLOOKUP(E453,Proveedores,2,FALSE)),"",VLOOKUP(E453,Proveedores,2,FALSE))</f>
        <v>2027</v>
      </c>
      <c r="E453" s="53" t="s">
        <v>92</v>
      </c>
      <c r="F453" s="54">
        <v>524</v>
      </c>
      <c r="G453" s="53" t="s">
        <v>87</v>
      </c>
      <c r="H453" s="53" t="s">
        <v>88</v>
      </c>
      <c r="I453" s="52">
        <v>10</v>
      </c>
      <c r="J453" s="53" t="s">
        <v>58</v>
      </c>
      <c r="K453" s="55">
        <v>44835</v>
      </c>
      <c r="L453" s="56">
        <v>3991</v>
      </c>
      <c r="M453" s="56">
        <v>5082</v>
      </c>
      <c r="N453" s="56">
        <v>2660</v>
      </c>
      <c r="O453" s="56">
        <v>0</v>
      </c>
      <c r="P453" s="57">
        <v>1013</v>
      </c>
      <c r="Q453" s="58"/>
      <c r="R453" s="57">
        <v>1013</v>
      </c>
      <c r="S453" s="57">
        <v>1013</v>
      </c>
      <c r="T453" s="58"/>
      <c r="U453" s="57">
        <v>1013</v>
      </c>
      <c r="V453" s="57">
        <v>1013</v>
      </c>
      <c r="W453" s="58"/>
      <c r="X453" s="57">
        <v>1013</v>
      </c>
      <c r="Y453" s="57">
        <v>0</v>
      </c>
      <c r="Z453" s="58"/>
      <c r="AA453" s="57">
        <v>0</v>
      </c>
      <c r="AB453" s="57">
        <v>11885529</v>
      </c>
      <c r="AC453" s="53" t="str">
        <f t="shared" si="4688"/>
        <v>Registro Valido</v>
      </c>
      <c r="AD453" s="57">
        <f t="shared" ref="AD453" si="5381">IF(OR(ISERROR(VLOOKUP(CONCATENATE("ALI_",$C453,"_SEG_",$I453,"_PROV_",$D453),Catalogo_Precios,AD$8,FALSE)),L453=0),0,VLOOKUP(CONCATENATE("ALI_",$C453,"_SEG_",$I453,"_PROV_",$D453),Catalogo_Precios,AD$8,FALSE))</f>
        <v>1013</v>
      </c>
      <c r="AE453" s="57">
        <f t="shared" ref="AE453" si="5382">IF(OR(ISERROR(VLOOKUP(CONCATENATE("ALI_",$C453,"_SEG_",$I453,"_PROV_",$D453),Catalogo_Precios,AE$8,FALSE)),M453=0),0,VLOOKUP(CONCATENATE("ALI_",$C453,"_SEG_",$I453,"_PROV_",$D453),Catalogo_Precios,AE$8,FALSE))</f>
        <v>1013</v>
      </c>
      <c r="AF453" s="57">
        <f t="shared" ref="AF453" si="5383">IF(OR(ISERROR(VLOOKUP(CONCATENATE("ALI_",$C453,"_SEG_",$I453,"_PROV_",$D453),Catalogo_Precios,AF$8,FALSE)),N453=0),0,VLOOKUP(CONCATENATE("ALI_",$C453,"_SEG_",$I453,"_PROV_",$D453),Catalogo_Precios,AF$8,FALSE))</f>
        <v>1013</v>
      </c>
      <c r="AG453" s="57">
        <f t="shared" ref="AG453" si="5384">IF(OR(ISERROR(VLOOKUP(CONCATENATE("ALI_",$C453,"_SEG_",$I453,"_PROV_",$D453),Catalogo_Precios,AG$8,FALSE)),O453=0),0,VLOOKUP(CONCATENATE("ALI_",$C453,"_SEG_",$I453,"_PROV_",$D453),Catalogo_Precios,AG$8,FALSE))</f>
        <v>0</v>
      </c>
      <c r="AH453" s="57">
        <f t="shared" ref="AH453" si="5385">IF(OR(ISERROR(VLOOKUP(CONCATENATE("ALI_",$C453,"_SEG_",$I453,"_PROV_",$D453),Catalogo_Precios,AH$8,FALSE)),L453=0),0,VLOOKUP(CONCATENATE("ALI_",$C453,"_SEG_",$I453,"_PROV_",$D453),Catalogo_Precios,AH$8,FALSE))</f>
        <v>1013</v>
      </c>
      <c r="AI453" s="57">
        <f t="shared" ref="AI453" si="5386">IF(OR(ISERROR(VLOOKUP(CONCATENATE("ALI_",$C453,"_SEG_",$I453,"_PROV_",$D453),Catalogo_Precios,AI$8,FALSE)),M453=0),0,VLOOKUP(CONCATENATE("ALI_",$C453,"_SEG_",$I453,"_PROV_",$D453),Catalogo_Precios,AI$8,FALSE))</f>
        <v>1013</v>
      </c>
      <c r="AJ453" s="57">
        <f t="shared" ref="AJ453" si="5387">IF(OR(ISERROR(VLOOKUP(CONCATENATE("ALI_",$C453,"_SEG_",$I453,"_PROV_",$D453),Catalogo_Precios,AJ$8,FALSE)),N453=0),0,VLOOKUP(CONCATENATE("ALI_",$C453,"_SEG_",$I453,"_PROV_",$D453),Catalogo_Precios,AJ$8,FALSE))</f>
        <v>1013</v>
      </c>
      <c r="AK453" s="57">
        <f t="shared" ref="AK453" si="5388">IF(OR(ISERROR(VLOOKUP(CONCATENATE("ALI_",$C453,"_SEG_",$I453,"_PROV_",$D453),Catalogo_Precios,AK$8,FALSE)),O453=0),0,VLOOKUP(CONCATENATE("ALI_",$C453,"_SEG_",$I453,"_PROV_",$D453),Catalogo_Precios,AK$8,FALSE))</f>
        <v>0</v>
      </c>
      <c r="AL453" s="53"/>
      <c r="AM453" s="59" t="str">
        <f t="shared" si="4697"/>
        <v>ALI_53_SEG_10</v>
      </c>
      <c r="AN453" s="59" t="str">
        <f t="shared" si="4698"/>
        <v>ALI_53_SEG_10_VAL_11885529</v>
      </c>
      <c r="AO453" s="60">
        <f t="shared" ref="AO453" si="5389">IF(OR(AB453="",AB453=0),0,COUNTIF(Codificacion,AM453))</f>
        <v>2</v>
      </c>
      <c r="AP453" s="61">
        <f t="array" ref="AP453">MIN(IF(Codificacion=AM453,Total_Cotizacion,""))</f>
        <v>10342052.850000001</v>
      </c>
      <c r="AQ453" s="62" t="b">
        <f t="shared" si="4700"/>
        <v>0</v>
      </c>
      <c r="AR453" s="51" t="str">
        <f t="shared" ref="AR453" si="5390">IF(COUNTIF(Codificacion2,CONCATENATE(AM453,"_VAL_",AB453))&gt;1,"Empate","")</f>
        <v/>
      </c>
      <c r="AS453" s="63" t="str">
        <f t="shared" si="5294"/>
        <v/>
      </c>
      <c r="AT453" s="59" t="str">
        <f t="shared" si="4702"/>
        <v>ALI_53_SEG_10_</v>
      </c>
      <c r="AU453" s="63">
        <f t="shared" ref="AU453" si="5391">IF(AND(COUNTIF(Codificacion3,AT453)&lt;AO453),1,COUNTIF(Codificacion3,AT453))</f>
        <v>1</v>
      </c>
      <c r="AV453" s="62" t="str">
        <f t="shared" si="4704"/>
        <v>No Seleccionada</v>
      </c>
      <c r="AW453" s="53"/>
      <c r="AX453" s="51" t="str">
        <f t="shared" si="4705"/>
        <v>ALI_53_SEG_10FALSO</v>
      </c>
      <c r="AY453" s="51">
        <f t="shared" si="4686"/>
        <v>1</v>
      </c>
      <c r="AZ453" s="64" t="b">
        <f t="shared" si="4706"/>
        <v>0</v>
      </c>
    </row>
    <row r="454" spans="1:52" x14ac:dyDescent="0.2">
      <c r="A454" s="50" t="b">
        <f t="shared" si="3881"/>
        <v>0</v>
      </c>
      <c r="B454" s="51" t="s">
        <v>91</v>
      </c>
      <c r="C454" s="52">
        <v>53</v>
      </c>
      <c r="D454" s="52">
        <f t="shared" ref="D454" si="5392">IF(ISERROR(VLOOKUP(E454,Proveedores,2,FALSE)),"",VLOOKUP(E454,Proveedores,2,FALSE))</f>
        <v>2027</v>
      </c>
      <c r="E454" s="53" t="s">
        <v>92</v>
      </c>
      <c r="F454" s="54">
        <v>525</v>
      </c>
      <c r="G454" s="53" t="s">
        <v>87</v>
      </c>
      <c r="H454" s="53" t="s">
        <v>88</v>
      </c>
      <c r="I454" s="52">
        <v>11</v>
      </c>
      <c r="J454" s="53" t="s">
        <v>58</v>
      </c>
      <c r="K454" s="55">
        <v>44835</v>
      </c>
      <c r="L454" s="56">
        <v>3931</v>
      </c>
      <c r="M454" s="56">
        <v>5004</v>
      </c>
      <c r="N454" s="56">
        <v>2620</v>
      </c>
      <c r="O454" s="56">
        <v>0</v>
      </c>
      <c r="P454" s="57">
        <v>1013</v>
      </c>
      <c r="Q454" s="58"/>
      <c r="R454" s="57">
        <v>1013</v>
      </c>
      <c r="S454" s="57">
        <v>1013</v>
      </c>
      <c r="T454" s="58"/>
      <c r="U454" s="57">
        <v>1013</v>
      </c>
      <c r="V454" s="57">
        <v>1013</v>
      </c>
      <c r="W454" s="58"/>
      <c r="X454" s="57">
        <v>1013</v>
      </c>
      <c r="Y454" s="57">
        <v>0</v>
      </c>
      <c r="Z454" s="58"/>
      <c r="AA454" s="57">
        <v>0</v>
      </c>
      <c r="AB454" s="57">
        <v>11705215</v>
      </c>
      <c r="AC454" s="53" t="str">
        <f t="shared" si="4688"/>
        <v>Registro Valido</v>
      </c>
      <c r="AD454" s="57">
        <f t="shared" ref="AD454" si="5393">IF(OR(ISERROR(VLOOKUP(CONCATENATE("ALI_",$C454,"_SEG_",$I454,"_PROV_",$D454),Catalogo_Precios,AD$8,FALSE)),L454=0),0,VLOOKUP(CONCATENATE("ALI_",$C454,"_SEG_",$I454,"_PROV_",$D454),Catalogo_Precios,AD$8,FALSE))</f>
        <v>1013</v>
      </c>
      <c r="AE454" s="57">
        <f t="shared" ref="AE454" si="5394">IF(OR(ISERROR(VLOOKUP(CONCATENATE("ALI_",$C454,"_SEG_",$I454,"_PROV_",$D454),Catalogo_Precios,AE$8,FALSE)),M454=0),0,VLOOKUP(CONCATENATE("ALI_",$C454,"_SEG_",$I454,"_PROV_",$D454),Catalogo_Precios,AE$8,FALSE))</f>
        <v>1013</v>
      </c>
      <c r="AF454" s="57">
        <f t="shared" ref="AF454" si="5395">IF(OR(ISERROR(VLOOKUP(CONCATENATE("ALI_",$C454,"_SEG_",$I454,"_PROV_",$D454),Catalogo_Precios,AF$8,FALSE)),N454=0),0,VLOOKUP(CONCATENATE("ALI_",$C454,"_SEG_",$I454,"_PROV_",$D454),Catalogo_Precios,AF$8,FALSE))</f>
        <v>1013</v>
      </c>
      <c r="AG454" s="57">
        <f t="shared" ref="AG454" si="5396">IF(OR(ISERROR(VLOOKUP(CONCATENATE("ALI_",$C454,"_SEG_",$I454,"_PROV_",$D454),Catalogo_Precios,AG$8,FALSE)),O454=0),0,VLOOKUP(CONCATENATE("ALI_",$C454,"_SEG_",$I454,"_PROV_",$D454),Catalogo_Precios,AG$8,FALSE))</f>
        <v>0</v>
      </c>
      <c r="AH454" s="57">
        <f t="shared" ref="AH454" si="5397">IF(OR(ISERROR(VLOOKUP(CONCATENATE("ALI_",$C454,"_SEG_",$I454,"_PROV_",$D454),Catalogo_Precios,AH$8,FALSE)),L454=0),0,VLOOKUP(CONCATENATE("ALI_",$C454,"_SEG_",$I454,"_PROV_",$D454),Catalogo_Precios,AH$8,FALSE))</f>
        <v>1013</v>
      </c>
      <c r="AI454" s="57">
        <f t="shared" ref="AI454" si="5398">IF(OR(ISERROR(VLOOKUP(CONCATENATE("ALI_",$C454,"_SEG_",$I454,"_PROV_",$D454),Catalogo_Precios,AI$8,FALSE)),M454=0),0,VLOOKUP(CONCATENATE("ALI_",$C454,"_SEG_",$I454,"_PROV_",$D454),Catalogo_Precios,AI$8,FALSE))</f>
        <v>1013</v>
      </c>
      <c r="AJ454" s="57">
        <f t="shared" ref="AJ454" si="5399">IF(OR(ISERROR(VLOOKUP(CONCATENATE("ALI_",$C454,"_SEG_",$I454,"_PROV_",$D454),Catalogo_Precios,AJ$8,FALSE)),N454=0),0,VLOOKUP(CONCATENATE("ALI_",$C454,"_SEG_",$I454,"_PROV_",$D454),Catalogo_Precios,AJ$8,FALSE))</f>
        <v>1013</v>
      </c>
      <c r="AK454" s="57">
        <f t="shared" ref="AK454" si="5400">IF(OR(ISERROR(VLOOKUP(CONCATENATE("ALI_",$C454,"_SEG_",$I454,"_PROV_",$D454),Catalogo_Precios,AK$8,FALSE)),O454=0),0,VLOOKUP(CONCATENATE("ALI_",$C454,"_SEG_",$I454,"_PROV_",$D454),Catalogo_Precios,AK$8,FALSE))</f>
        <v>0</v>
      </c>
      <c r="AL454" s="53"/>
      <c r="AM454" s="59" t="str">
        <f t="shared" si="4697"/>
        <v>ALI_53_SEG_11</v>
      </c>
      <c r="AN454" s="59" t="str">
        <f t="shared" si="4698"/>
        <v>ALI_53_SEG_11_VAL_11705215</v>
      </c>
      <c r="AO454" s="60">
        <f t="shared" ref="AO454" si="5401">IF(OR(AB454="",AB454=0),0,COUNTIF(Codificacion,AM454))</f>
        <v>2</v>
      </c>
      <c r="AP454" s="61">
        <f t="array" ref="AP454">MIN(IF(Codificacion=AM454,Total_Cotizacion,""))</f>
        <v>10185154.75</v>
      </c>
      <c r="AQ454" s="62" t="b">
        <f t="shared" si="4700"/>
        <v>0</v>
      </c>
      <c r="AR454" s="51" t="str">
        <f t="shared" ref="AR454" si="5402">IF(COUNTIF(Codificacion2,CONCATENATE(AM454,"_VAL_",AB454))&gt;1,"Empate","")</f>
        <v/>
      </c>
      <c r="AS454" s="63" t="str">
        <f t="shared" si="5294"/>
        <v/>
      </c>
      <c r="AT454" s="59" t="str">
        <f t="shared" si="4702"/>
        <v>ALI_53_SEG_11_</v>
      </c>
      <c r="AU454" s="63">
        <f t="shared" ref="AU454" si="5403">IF(AND(COUNTIF(Codificacion3,AT454)&lt;AO454),1,COUNTIF(Codificacion3,AT454))</f>
        <v>1</v>
      </c>
      <c r="AV454" s="62" t="str">
        <f t="shared" si="4704"/>
        <v>No Seleccionada</v>
      </c>
      <c r="AW454" s="53"/>
      <c r="AX454" s="51" t="str">
        <f t="shared" si="4705"/>
        <v>ALI_53_SEG_11FALSO</v>
      </c>
      <c r="AY454" s="51">
        <f t="shared" si="4686"/>
        <v>1</v>
      </c>
      <c r="AZ454" s="64" t="b">
        <f t="shared" si="4706"/>
        <v>0</v>
      </c>
    </row>
    <row r="455" spans="1:52" x14ac:dyDescent="0.2">
      <c r="A455" s="50" t="b">
        <f t="shared" si="3881"/>
        <v>0</v>
      </c>
      <c r="B455" s="51" t="s">
        <v>91</v>
      </c>
      <c r="C455" s="52">
        <v>53</v>
      </c>
      <c r="D455" s="52">
        <f t="shared" ref="D455" si="5404">IF(ISERROR(VLOOKUP(E455,Proveedores,2,FALSE)),"",VLOOKUP(E455,Proveedores,2,FALSE))</f>
        <v>2027</v>
      </c>
      <c r="E455" s="53" t="s">
        <v>92</v>
      </c>
      <c r="F455" s="54">
        <v>526</v>
      </c>
      <c r="G455" s="53" t="s">
        <v>87</v>
      </c>
      <c r="H455" s="53" t="s">
        <v>88</v>
      </c>
      <c r="I455" s="52">
        <v>12</v>
      </c>
      <c r="J455" s="53" t="s">
        <v>58</v>
      </c>
      <c r="K455" s="55">
        <v>44835</v>
      </c>
      <c r="L455" s="56">
        <v>3567</v>
      </c>
      <c r="M455" s="56">
        <v>4541</v>
      </c>
      <c r="N455" s="56">
        <v>2377</v>
      </c>
      <c r="O455" s="56">
        <v>0</v>
      </c>
      <c r="P455" s="57">
        <v>1013</v>
      </c>
      <c r="Q455" s="58"/>
      <c r="R455" s="57">
        <v>1013</v>
      </c>
      <c r="S455" s="57">
        <v>1013</v>
      </c>
      <c r="T455" s="58"/>
      <c r="U455" s="57">
        <v>1013</v>
      </c>
      <c r="V455" s="57">
        <v>1013</v>
      </c>
      <c r="W455" s="58"/>
      <c r="X455" s="57">
        <v>1013</v>
      </c>
      <c r="Y455" s="57">
        <v>0</v>
      </c>
      <c r="Z455" s="58"/>
      <c r="AA455" s="57">
        <v>0</v>
      </c>
      <c r="AB455" s="57">
        <v>10621305</v>
      </c>
      <c r="AC455" s="53" t="str">
        <f t="shared" si="4688"/>
        <v>Registro Valido</v>
      </c>
      <c r="AD455" s="57">
        <f t="shared" ref="AD455" si="5405">IF(OR(ISERROR(VLOOKUP(CONCATENATE("ALI_",$C455,"_SEG_",$I455,"_PROV_",$D455),Catalogo_Precios,AD$8,FALSE)),L455=0),0,VLOOKUP(CONCATENATE("ALI_",$C455,"_SEG_",$I455,"_PROV_",$D455),Catalogo_Precios,AD$8,FALSE))</f>
        <v>1013</v>
      </c>
      <c r="AE455" s="57">
        <f t="shared" ref="AE455" si="5406">IF(OR(ISERROR(VLOOKUP(CONCATENATE("ALI_",$C455,"_SEG_",$I455,"_PROV_",$D455),Catalogo_Precios,AE$8,FALSE)),M455=0),0,VLOOKUP(CONCATENATE("ALI_",$C455,"_SEG_",$I455,"_PROV_",$D455),Catalogo_Precios,AE$8,FALSE))</f>
        <v>1013</v>
      </c>
      <c r="AF455" s="57">
        <f t="shared" ref="AF455" si="5407">IF(OR(ISERROR(VLOOKUP(CONCATENATE("ALI_",$C455,"_SEG_",$I455,"_PROV_",$D455),Catalogo_Precios,AF$8,FALSE)),N455=0),0,VLOOKUP(CONCATENATE("ALI_",$C455,"_SEG_",$I455,"_PROV_",$D455),Catalogo_Precios,AF$8,FALSE))</f>
        <v>1013</v>
      </c>
      <c r="AG455" s="57">
        <f t="shared" ref="AG455" si="5408">IF(OR(ISERROR(VLOOKUP(CONCATENATE("ALI_",$C455,"_SEG_",$I455,"_PROV_",$D455),Catalogo_Precios,AG$8,FALSE)),O455=0),0,VLOOKUP(CONCATENATE("ALI_",$C455,"_SEG_",$I455,"_PROV_",$D455),Catalogo_Precios,AG$8,FALSE))</f>
        <v>0</v>
      </c>
      <c r="AH455" s="57">
        <f t="shared" ref="AH455" si="5409">IF(OR(ISERROR(VLOOKUP(CONCATENATE("ALI_",$C455,"_SEG_",$I455,"_PROV_",$D455),Catalogo_Precios,AH$8,FALSE)),L455=0),0,VLOOKUP(CONCATENATE("ALI_",$C455,"_SEG_",$I455,"_PROV_",$D455),Catalogo_Precios,AH$8,FALSE))</f>
        <v>1013</v>
      </c>
      <c r="AI455" s="57">
        <f t="shared" ref="AI455" si="5410">IF(OR(ISERROR(VLOOKUP(CONCATENATE("ALI_",$C455,"_SEG_",$I455,"_PROV_",$D455),Catalogo_Precios,AI$8,FALSE)),M455=0),0,VLOOKUP(CONCATENATE("ALI_",$C455,"_SEG_",$I455,"_PROV_",$D455),Catalogo_Precios,AI$8,FALSE))</f>
        <v>1013</v>
      </c>
      <c r="AJ455" s="57">
        <f t="shared" ref="AJ455" si="5411">IF(OR(ISERROR(VLOOKUP(CONCATENATE("ALI_",$C455,"_SEG_",$I455,"_PROV_",$D455),Catalogo_Precios,AJ$8,FALSE)),N455=0),0,VLOOKUP(CONCATENATE("ALI_",$C455,"_SEG_",$I455,"_PROV_",$D455),Catalogo_Precios,AJ$8,FALSE))</f>
        <v>1013</v>
      </c>
      <c r="AK455" s="57">
        <f t="shared" ref="AK455" si="5412">IF(OR(ISERROR(VLOOKUP(CONCATENATE("ALI_",$C455,"_SEG_",$I455,"_PROV_",$D455),Catalogo_Precios,AK$8,FALSE)),O455=0),0,VLOOKUP(CONCATENATE("ALI_",$C455,"_SEG_",$I455,"_PROV_",$D455),Catalogo_Precios,AK$8,FALSE))</f>
        <v>0</v>
      </c>
      <c r="AL455" s="53"/>
      <c r="AM455" s="59" t="str">
        <f t="shared" si="4697"/>
        <v>ALI_53_SEG_12</v>
      </c>
      <c r="AN455" s="59" t="str">
        <f t="shared" si="4698"/>
        <v>ALI_53_SEG_12_VAL_10621305</v>
      </c>
      <c r="AO455" s="60">
        <f t="shared" ref="AO455" si="5413">IF(OR(AB455="",AB455=0),0,COUNTIF(Codificacion,AM455))</f>
        <v>2</v>
      </c>
      <c r="AP455" s="61">
        <f t="array" ref="AP455">MIN(IF(Codificacion=AM455,Total_Cotizacion,""))</f>
        <v>9242003.25</v>
      </c>
      <c r="AQ455" s="62" t="b">
        <f t="shared" si="4700"/>
        <v>0</v>
      </c>
      <c r="AR455" s="51" t="str">
        <f t="shared" ref="AR455" si="5414">IF(COUNTIF(Codificacion2,CONCATENATE(AM455,"_VAL_",AB455))&gt;1,"Empate","")</f>
        <v/>
      </c>
      <c r="AS455" s="63" t="str">
        <f t="shared" si="5294"/>
        <v/>
      </c>
      <c r="AT455" s="59" t="str">
        <f t="shared" si="4702"/>
        <v>ALI_53_SEG_12_</v>
      </c>
      <c r="AU455" s="63">
        <f t="shared" ref="AU455" si="5415">IF(AND(COUNTIF(Codificacion3,AT455)&lt;AO455),1,COUNTIF(Codificacion3,AT455))</f>
        <v>1</v>
      </c>
      <c r="AV455" s="62" t="str">
        <f t="shared" si="4704"/>
        <v>No Seleccionada</v>
      </c>
      <c r="AW455" s="53"/>
      <c r="AX455" s="51" t="str">
        <f t="shared" si="4705"/>
        <v>ALI_53_SEG_12FALSO</v>
      </c>
      <c r="AY455" s="51">
        <f t="shared" si="4686"/>
        <v>1</v>
      </c>
      <c r="AZ455" s="64" t="b">
        <f t="shared" si="4706"/>
        <v>0</v>
      </c>
    </row>
    <row r="456" spans="1:52" x14ac:dyDescent="0.2">
      <c r="A456" s="50" t="b">
        <f t="shared" si="3881"/>
        <v>0</v>
      </c>
      <c r="B456" s="51" t="s">
        <v>91</v>
      </c>
      <c r="C456" s="52">
        <v>53</v>
      </c>
      <c r="D456" s="52">
        <f t="shared" ref="D456" si="5416">IF(ISERROR(VLOOKUP(E456,Proveedores,2,FALSE)),"",VLOOKUP(E456,Proveedores,2,FALSE))</f>
        <v>2027</v>
      </c>
      <c r="E456" s="53" t="s">
        <v>92</v>
      </c>
      <c r="F456" s="54">
        <v>527</v>
      </c>
      <c r="G456" s="53" t="s">
        <v>87</v>
      </c>
      <c r="H456" s="53" t="s">
        <v>88</v>
      </c>
      <c r="I456" s="52">
        <v>13</v>
      </c>
      <c r="J456" s="53" t="s">
        <v>58</v>
      </c>
      <c r="K456" s="55">
        <v>44835</v>
      </c>
      <c r="L456" s="56">
        <v>3788</v>
      </c>
      <c r="M456" s="56">
        <v>4822</v>
      </c>
      <c r="N456" s="56">
        <v>2524</v>
      </c>
      <c r="O456" s="56">
        <v>0</v>
      </c>
      <c r="P456" s="57">
        <v>1013</v>
      </c>
      <c r="Q456" s="58"/>
      <c r="R456" s="57">
        <v>1013</v>
      </c>
      <c r="S456" s="57">
        <v>1013</v>
      </c>
      <c r="T456" s="58"/>
      <c r="U456" s="57">
        <v>1013</v>
      </c>
      <c r="V456" s="57">
        <v>1013</v>
      </c>
      <c r="W456" s="58"/>
      <c r="X456" s="57">
        <v>1013</v>
      </c>
      <c r="Y456" s="57">
        <v>0</v>
      </c>
      <c r="Z456" s="58"/>
      <c r="AA456" s="57">
        <v>0</v>
      </c>
      <c r="AB456" s="57">
        <v>11278742</v>
      </c>
      <c r="AC456" s="53" t="str">
        <f t="shared" si="4688"/>
        <v>Registro Valido</v>
      </c>
      <c r="AD456" s="57">
        <f t="shared" ref="AD456" si="5417">IF(OR(ISERROR(VLOOKUP(CONCATENATE("ALI_",$C456,"_SEG_",$I456,"_PROV_",$D456),Catalogo_Precios,AD$8,FALSE)),L456=0),0,VLOOKUP(CONCATENATE("ALI_",$C456,"_SEG_",$I456,"_PROV_",$D456),Catalogo_Precios,AD$8,FALSE))</f>
        <v>1013</v>
      </c>
      <c r="AE456" s="57">
        <f t="shared" ref="AE456" si="5418">IF(OR(ISERROR(VLOOKUP(CONCATENATE("ALI_",$C456,"_SEG_",$I456,"_PROV_",$D456),Catalogo_Precios,AE$8,FALSE)),M456=0),0,VLOOKUP(CONCATENATE("ALI_",$C456,"_SEG_",$I456,"_PROV_",$D456),Catalogo_Precios,AE$8,FALSE))</f>
        <v>1013</v>
      </c>
      <c r="AF456" s="57">
        <f t="shared" ref="AF456" si="5419">IF(OR(ISERROR(VLOOKUP(CONCATENATE("ALI_",$C456,"_SEG_",$I456,"_PROV_",$D456),Catalogo_Precios,AF$8,FALSE)),N456=0),0,VLOOKUP(CONCATENATE("ALI_",$C456,"_SEG_",$I456,"_PROV_",$D456),Catalogo_Precios,AF$8,FALSE))</f>
        <v>1013</v>
      </c>
      <c r="AG456" s="57">
        <f t="shared" ref="AG456" si="5420">IF(OR(ISERROR(VLOOKUP(CONCATENATE("ALI_",$C456,"_SEG_",$I456,"_PROV_",$D456),Catalogo_Precios,AG$8,FALSE)),O456=0),0,VLOOKUP(CONCATENATE("ALI_",$C456,"_SEG_",$I456,"_PROV_",$D456),Catalogo_Precios,AG$8,FALSE))</f>
        <v>0</v>
      </c>
      <c r="AH456" s="57">
        <f t="shared" ref="AH456" si="5421">IF(OR(ISERROR(VLOOKUP(CONCATENATE("ALI_",$C456,"_SEG_",$I456,"_PROV_",$D456),Catalogo_Precios,AH$8,FALSE)),L456=0),0,VLOOKUP(CONCATENATE("ALI_",$C456,"_SEG_",$I456,"_PROV_",$D456),Catalogo_Precios,AH$8,FALSE))</f>
        <v>1013</v>
      </c>
      <c r="AI456" s="57">
        <f t="shared" ref="AI456" si="5422">IF(OR(ISERROR(VLOOKUP(CONCATENATE("ALI_",$C456,"_SEG_",$I456,"_PROV_",$D456),Catalogo_Precios,AI$8,FALSE)),M456=0),0,VLOOKUP(CONCATENATE("ALI_",$C456,"_SEG_",$I456,"_PROV_",$D456),Catalogo_Precios,AI$8,FALSE))</f>
        <v>1013</v>
      </c>
      <c r="AJ456" s="57">
        <f t="shared" ref="AJ456" si="5423">IF(OR(ISERROR(VLOOKUP(CONCATENATE("ALI_",$C456,"_SEG_",$I456,"_PROV_",$D456),Catalogo_Precios,AJ$8,FALSE)),N456=0),0,VLOOKUP(CONCATENATE("ALI_",$C456,"_SEG_",$I456,"_PROV_",$D456),Catalogo_Precios,AJ$8,FALSE))</f>
        <v>1013</v>
      </c>
      <c r="AK456" s="57">
        <f t="shared" ref="AK456" si="5424">IF(OR(ISERROR(VLOOKUP(CONCATENATE("ALI_",$C456,"_SEG_",$I456,"_PROV_",$D456),Catalogo_Precios,AK$8,FALSE)),O456=0),0,VLOOKUP(CONCATENATE("ALI_",$C456,"_SEG_",$I456,"_PROV_",$D456),Catalogo_Precios,AK$8,FALSE))</f>
        <v>0</v>
      </c>
      <c r="AL456" s="53"/>
      <c r="AM456" s="59" t="str">
        <f t="shared" si="4697"/>
        <v>ALI_53_SEG_13</v>
      </c>
      <c r="AN456" s="59" t="str">
        <f t="shared" si="4698"/>
        <v>ALI_53_SEG_13_VAL_11278742</v>
      </c>
      <c r="AO456" s="60">
        <f t="shared" ref="AO456" si="5425">IF(OR(AB456="",AB456=0),0,COUNTIF(Codificacion,AM456))</f>
        <v>2</v>
      </c>
      <c r="AP456" s="61">
        <f t="array" ref="AP456">MIN(IF(Codificacion=AM456,Total_Cotizacion,""))</f>
        <v>9814064.3000000007</v>
      </c>
      <c r="AQ456" s="62" t="b">
        <f t="shared" si="4700"/>
        <v>0</v>
      </c>
      <c r="AR456" s="51" t="str">
        <f t="shared" ref="AR456" si="5426">IF(COUNTIF(Codificacion2,CONCATENATE(AM456,"_VAL_",AB456))&gt;1,"Empate","")</f>
        <v/>
      </c>
      <c r="AS456" s="63" t="str">
        <f t="shared" si="5294"/>
        <v/>
      </c>
      <c r="AT456" s="59" t="str">
        <f t="shared" si="4702"/>
        <v>ALI_53_SEG_13_</v>
      </c>
      <c r="AU456" s="63">
        <f t="shared" ref="AU456" si="5427">IF(AND(COUNTIF(Codificacion3,AT456)&lt;AO456),1,COUNTIF(Codificacion3,AT456))</f>
        <v>1</v>
      </c>
      <c r="AV456" s="62" t="str">
        <f t="shared" si="4704"/>
        <v>No Seleccionada</v>
      </c>
      <c r="AW456" s="53"/>
      <c r="AX456" s="51" t="str">
        <f t="shared" si="4705"/>
        <v>ALI_53_SEG_13FALSO</v>
      </c>
      <c r="AY456" s="51">
        <f t="shared" si="4686"/>
        <v>1</v>
      </c>
      <c r="AZ456" s="64" t="b">
        <f t="shared" si="4706"/>
        <v>0</v>
      </c>
    </row>
    <row r="457" spans="1:52" x14ac:dyDescent="0.2">
      <c r="A457" s="50" t="b">
        <f t="shared" si="3881"/>
        <v>0</v>
      </c>
      <c r="B457" s="51" t="s">
        <v>91</v>
      </c>
      <c r="C457" s="52">
        <v>53</v>
      </c>
      <c r="D457" s="52">
        <f t="shared" ref="D457" si="5428">IF(ISERROR(VLOOKUP(E457,Proveedores,2,FALSE)),"",VLOOKUP(E457,Proveedores,2,FALSE))</f>
        <v>2027</v>
      </c>
      <c r="E457" s="53" t="s">
        <v>92</v>
      </c>
      <c r="F457" s="54">
        <v>528</v>
      </c>
      <c r="G457" s="53" t="s">
        <v>87</v>
      </c>
      <c r="H457" s="53" t="s">
        <v>88</v>
      </c>
      <c r="I457" s="52">
        <v>14</v>
      </c>
      <c r="J457" s="53" t="s">
        <v>58</v>
      </c>
      <c r="K457" s="55">
        <v>44835</v>
      </c>
      <c r="L457" s="56">
        <v>3753</v>
      </c>
      <c r="M457" s="56">
        <v>4778</v>
      </c>
      <c r="N457" s="56">
        <v>2501</v>
      </c>
      <c r="O457" s="56">
        <v>0</v>
      </c>
      <c r="P457" s="57">
        <v>1013</v>
      </c>
      <c r="Q457" s="58"/>
      <c r="R457" s="57">
        <v>1013</v>
      </c>
      <c r="S457" s="57">
        <v>1013</v>
      </c>
      <c r="T457" s="58"/>
      <c r="U457" s="57">
        <v>1013</v>
      </c>
      <c r="V457" s="57">
        <v>1013</v>
      </c>
      <c r="W457" s="58"/>
      <c r="X457" s="57">
        <v>1013</v>
      </c>
      <c r="Y457" s="57">
        <v>0</v>
      </c>
      <c r="Z457" s="58"/>
      <c r="AA457" s="57">
        <v>0</v>
      </c>
      <c r="AB457" s="57">
        <v>11175416</v>
      </c>
      <c r="AC457" s="53" t="str">
        <f t="shared" si="4688"/>
        <v>Registro Valido</v>
      </c>
      <c r="AD457" s="57">
        <f t="shared" ref="AD457" si="5429">IF(OR(ISERROR(VLOOKUP(CONCATENATE("ALI_",$C457,"_SEG_",$I457,"_PROV_",$D457),Catalogo_Precios,AD$8,FALSE)),L457=0),0,VLOOKUP(CONCATENATE("ALI_",$C457,"_SEG_",$I457,"_PROV_",$D457),Catalogo_Precios,AD$8,FALSE))</f>
        <v>1013</v>
      </c>
      <c r="AE457" s="57">
        <f t="shared" ref="AE457" si="5430">IF(OR(ISERROR(VLOOKUP(CONCATENATE("ALI_",$C457,"_SEG_",$I457,"_PROV_",$D457),Catalogo_Precios,AE$8,FALSE)),M457=0),0,VLOOKUP(CONCATENATE("ALI_",$C457,"_SEG_",$I457,"_PROV_",$D457),Catalogo_Precios,AE$8,FALSE))</f>
        <v>1013</v>
      </c>
      <c r="AF457" s="57">
        <f t="shared" ref="AF457" si="5431">IF(OR(ISERROR(VLOOKUP(CONCATENATE("ALI_",$C457,"_SEG_",$I457,"_PROV_",$D457),Catalogo_Precios,AF$8,FALSE)),N457=0),0,VLOOKUP(CONCATENATE("ALI_",$C457,"_SEG_",$I457,"_PROV_",$D457),Catalogo_Precios,AF$8,FALSE))</f>
        <v>1013</v>
      </c>
      <c r="AG457" s="57">
        <f t="shared" ref="AG457" si="5432">IF(OR(ISERROR(VLOOKUP(CONCATENATE("ALI_",$C457,"_SEG_",$I457,"_PROV_",$D457),Catalogo_Precios,AG$8,FALSE)),O457=0),0,VLOOKUP(CONCATENATE("ALI_",$C457,"_SEG_",$I457,"_PROV_",$D457),Catalogo_Precios,AG$8,FALSE))</f>
        <v>0</v>
      </c>
      <c r="AH457" s="57">
        <f t="shared" ref="AH457" si="5433">IF(OR(ISERROR(VLOOKUP(CONCATENATE("ALI_",$C457,"_SEG_",$I457,"_PROV_",$D457),Catalogo_Precios,AH$8,FALSE)),L457=0),0,VLOOKUP(CONCATENATE("ALI_",$C457,"_SEG_",$I457,"_PROV_",$D457),Catalogo_Precios,AH$8,FALSE))</f>
        <v>1013</v>
      </c>
      <c r="AI457" s="57">
        <f t="shared" ref="AI457" si="5434">IF(OR(ISERROR(VLOOKUP(CONCATENATE("ALI_",$C457,"_SEG_",$I457,"_PROV_",$D457),Catalogo_Precios,AI$8,FALSE)),M457=0),0,VLOOKUP(CONCATENATE("ALI_",$C457,"_SEG_",$I457,"_PROV_",$D457),Catalogo_Precios,AI$8,FALSE))</f>
        <v>1013</v>
      </c>
      <c r="AJ457" s="57">
        <f t="shared" ref="AJ457" si="5435">IF(OR(ISERROR(VLOOKUP(CONCATENATE("ALI_",$C457,"_SEG_",$I457,"_PROV_",$D457),Catalogo_Precios,AJ$8,FALSE)),N457=0),0,VLOOKUP(CONCATENATE("ALI_",$C457,"_SEG_",$I457,"_PROV_",$D457),Catalogo_Precios,AJ$8,FALSE))</f>
        <v>1013</v>
      </c>
      <c r="AK457" s="57">
        <f t="shared" ref="AK457" si="5436">IF(OR(ISERROR(VLOOKUP(CONCATENATE("ALI_",$C457,"_SEG_",$I457,"_PROV_",$D457),Catalogo_Precios,AK$8,FALSE)),O457=0),0,VLOOKUP(CONCATENATE("ALI_",$C457,"_SEG_",$I457,"_PROV_",$D457),Catalogo_Precios,AK$8,FALSE))</f>
        <v>0</v>
      </c>
      <c r="AL457" s="53"/>
      <c r="AM457" s="59" t="str">
        <f t="shared" si="4697"/>
        <v>ALI_53_SEG_14</v>
      </c>
      <c r="AN457" s="59" t="str">
        <f t="shared" si="4698"/>
        <v>ALI_53_SEG_14_VAL_11175416</v>
      </c>
      <c r="AO457" s="60">
        <f t="shared" ref="AO457" si="5437">IF(OR(AB457="",AB457=0),0,COUNTIF(Codificacion,AM457))</f>
        <v>2</v>
      </c>
      <c r="AP457" s="61">
        <f t="array" ref="AP457">MIN(IF(Codificacion=AM457,Total_Cotizacion,""))</f>
        <v>9724156.4000000022</v>
      </c>
      <c r="AQ457" s="62" t="b">
        <f t="shared" si="4700"/>
        <v>0</v>
      </c>
      <c r="AR457" s="51" t="str">
        <f t="shared" ref="AR457" si="5438">IF(COUNTIF(Codificacion2,CONCATENATE(AM457,"_VAL_",AB457))&gt;1,"Empate","")</f>
        <v/>
      </c>
      <c r="AS457" s="63" t="str">
        <f t="shared" si="5294"/>
        <v/>
      </c>
      <c r="AT457" s="59" t="str">
        <f t="shared" si="4702"/>
        <v>ALI_53_SEG_14_</v>
      </c>
      <c r="AU457" s="63">
        <f t="shared" ref="AU457" si="5439">IF(AND(COUNTIF(Codificacion3,AT457)&lt;AO457),1,COUNTIF(Codificacion3,AT457))</f>
        <v>1</v>
      </c>
      <c r="AV457" s="62" t="str">
        <f t="shared" si="4704"/>
        <v>No Seleccionada</v>
      </c>
      <c r="AW457" s="53"/>
      <c r="AX457" s="51" t="str">
        <f t="shared" si="4705"/>
        <v>ALI_53_SEG_14FALSO</v>
      </c>
      <c r="AY457" s="51">
        <f t="shared" si="4686"/>
        <v>1</v>
      </c>
      <c r="AZ457" s="64" t="b">
        <f t="shared" si="4706"/>
        <v>0</v>
      </c>
    </row>
    <row r="458" spans="1:52" x14ac:dyDescent="0.2">
      <c r="A458" s="50" t="b">
        <f t="shared" si="3881"/>
        <v>0</v>
      </c>
      <c r="B458" s="51" t="s">
        <v>91</v>
      </c>
      <c r="C458" s="52">
        <v>53</v>
      </c>
      <c r="D458" s="52">
        <f t="shared" ref="D458" si="5440">IF(ISERROR(VLOOKUP(E458,Proveedores,2,FALSE)),"",VLOOKUP(E458,Proveedores,2,FALSE))</f>
        <v>2027</v>
      </c>
      <c r="E458" s="53" t="s">
        <v>92</v>
      </c>
      <c r="F458" s="54">
        <v>529</v>
      </c>
      <c r="G458" s="53" t="s">
        <v>87</v>
      </c>
      <c r="H458" s="53" t="s">
        <v>88</v>
      </c>
      <c r="I458" s="52">
        <v>15</v>
      </c>
      <c r="J458" s="53" t="s">
        <v>58</v>
      </c>
      <c r="K458" s="55">
        <v>44835</v>
      </c>
      <c r="L458" s="56">
        <v>3548</v>
      </c>
      <c r="M458" s="56">
        <v>4516</v>
      </c>
      <c r="N458" s="56">
        <v>2366</v>
      </c>
      <c r="O458" s="56">
        <v>0</v>
      </c>
      <c r="P458" s="57">
        <v>1013</v>
      </c>
      <c r="Q458" s="58"/>
      <c r="R458" s="57">
        <v>1013</v>
      </c>
      <c r="S458" s="57">
        <v>1013</v>
      </c>
      <c r="T458" s="58"/>
      <c r="U458" s="57">
        <v>1013</v>
      </c>
      <c r="V458" s="57">
        <v>1013</v>
      </c>
      <c r="W458" s="58"/>
      <c r="X458" s="57">
        <v>1013</v>
      </c>
      <c r="Y458" s="57">
        <v>0</v>
      </c>
      <c r="Z458" s="58"/>
      <c r="AA458" s="57">
        <v>0</v>
      </c>
      <c r="AB458" s="57">
        <v>10565590</v>
      </c>
      <c r="AC458" s="53" t="str">
        <f t="shared" si="4688"/>
        <v>Registro Valido</v>
      </c>
      <c r="AD458" s="57">
        <f t="shared" ref="AD458" si="5441">IF(OR(ISERROR(VLOOKUP(CONCATENATE("ALI_",$C458,"_SEG_",$I458,"_PROV_",$D458),Catalogo_Precios,AD$8,FALSE)),L458=0),0,VLOOKUP(CONCATENATE("ALI_",$C458,"_SEG_",$I458,"_PROV_",$D458),Catalogo_Precios,AD$8,FALSE))</f>
        <v>1013</v>
      </c>
      <c r="AE458" s="57">
        <f t="shared" ref="AE458" si="5442">IF(OR(ISERROR(VLOOKUP(CONCATENATE("ALI_",$C458,"_SEG_",$I458,"_PROV_",$D458),Catalogo_Precios,AE$8,FALSE)),M458=0),0,VLOOKUP(CONCATENATE("ALI_",$C458,"_SEG_",$I458,"_PROV_",$D458),Catalogo_Precios,AE$8,FALSE))</f>
        <v>1013</v>
      </c>
      <c r="AF458" s="57">
        <f t="shared" ref="AF458" si="5443">IF(OR(ISERROR(VLOOKUP(CONCATENATE("ALI_",$C458,"_SEG_",$I458,"_PROV_",$D458),Catalogo_Precios,AF$8,FALSE)),N458=0),0,VLOOKUP(CONCATENATE("ALI_",$C458,"_SEG_",$I458,"_PROV_",$D458),Catalogo_Precios,AF$8,FALSE))</f>
        <v>1013</v>
      </c>
      <c r="AG458" s="57">
        <f t="shared" ref="AG458" si="5444">IF(OR(ISERROR(VLOOKUP(CONCATENATE("ALI_",$C458,"_SEG_",$I458,"_PROV_",$D458),Catalogo_Precios,AG$8,FALSE)),O458=0),0,VLOOKUP(CONCATENATE("ALI_",$C458,"_SEG_",$I458,"_PROV_",$D458),Catalogo_Precios,AG$8,FALSE))</f>
        <v>0</v>
      </c>
      <c r="AH458" s="57">
        <f t="shared" ref="AH458" si="5445">IF(OR(ISERROR(VLOOKUP(CONCATENATE("ALI_",$C458,"_SEG_",$I458,"_PROV_",$D458),Catalogo_Precios,AH$8,FALSE)),L458=0),0,VLOOKUP(CONCATENATE("ALI_",$C458,"_SEG_",$I458,"_PROV_",$D458),Catalogo_Precios,AH$8,FALSE))</f>
        <v>1013</v>
      </c>
      <c r="AI458" s="57">
        <f t="shared" ref="AI458" si="5446">IF(OR(ISERROR(VLOOKUP(CONCATENATE("ALI_",$C458,"_SEG_",$I458,"_PROV_",$D458),Catalogo_Precios,AI$8,FALSE)),M458=0),0,VLOOKUP(CONCATENATE("ALI_",$C458,"_SEG_",$I458,"_PROV_",$D458),Catalogo_Precios,AI$8,FALSE))</f>
        <v>1013</v>
      </c>
      <c r="AJ458" s="57">
        <f t="shared" ref="AJ458" si="5447">IF(OR(ISERROR(VLOOKUP(CONCATENATE("ALI_",$C458,"_SEG_",$I458,"_PROV_",$D458),Catalogo_Precios,AJ$8,FALSE)),N458=0),0,VLOOKUP(CONCATENATE("ALI_",$C458,"_SEG_",$I458,"_PROV_",$D458),Catalogo_Precios,AJ$8,FALSE))</f>
        <v>1013</v>
      </c>
      <c r="AK458" s="57">
        <f t="shared" ref="AK458" si="5448">IF(OR(ISERROR(VLOOKUP(CONCATENATE("ALI_",$C458,"_SEG_",$I458,"_PROV_",$D458),Catalogo_Precios,AK$8,FALSE)),O458=0),0,VLOOKUP(CONCATENATE("ALI_",$C458,"_SEG_",$I458,"_PROV_",$D458),Catalogo_Precios,AK$8,FALSE))</f>
        <v>0</v>
      </c>
      <c r="AL458" s="53"/>
      <c r="AM458" s="59" t="str">
        <f t="shared" si="4697"/>
        <v>ALI_53_SEG_15</v>
      </c>
      <c r="AN458" s="59" t="str">
        <f t="shared" si="4698"/>
        <v>ALI_53_SEG_15_VAL_10565590</v>
      </c>
      <c r="AO458" s="60">
        <f t="shared" ref="AO458" si="5449">IF(OR(AB458="",AB458=0),0,COUNTIF(Codificacion,AM458))</f>
        <v>2</v>
      </c>
      <c r="AP458" s="61">
        <f t="array" ref="AP458">MIN(IF(Codificacion=AM458,Total_Cotizacion,""))</f>
        <v>9193523.5</v>
      </c>
      <c r="AQ458" s="62" t="b">
        <f t="shared" si="4700"/>
        <v>0</v>
      </c>
      <c r="AR458" s="51" t="str">
        <f t="shared" ref="AR458" si="5450">IF(COUNTIF(Codificacion2,CONCATENATE(AM458,"_VAL_",AB458))&gt;1,"Empate","")</f>
        <v/>
      </c>
      <c r="AS458" s="63" t="str">
        <f t="shared" si="5294"/>
        <v/>
      </c>
      <c r="AT458" s="59" t="str">
        <f t="shared" si="4702"/>
        <v>ALI_53_SEG_15_</v>
      </c>
      <c r="AU458" s="63">
        <f t="shared" ref="AU458" si="5451">IF(AND(COUNTIF(Codificacion3,AT458)&lt;AO458),1,COUNTIF(Codificacion3,AT458))</f>
        <v>1</v>
      </c>
      <c r="AV458" s="62" t="str">
        <f t="shared" si="4704"/>
        <v>No Seleccionada</v>
      </c>
      <c r="AW458" s="53"/>
      <c r="AX458" s="51" t="str">
        <f t="shared" si="4705"/>
        <v>ALI_53_SEG_15FALSO</v>
      </c>
      <c r="AY458" s="51">
        <f t="shared" si="4686"/>
        <v>1</v>
      </c>
      <c r="AZ458" s="64" t="b">
        <f t="shared" si="4706"/>
        <v>0</v>
      </c>
    </row>
    <row r="459" spans="1:52" x14ac:dyDescent="0.2">
      <c r="A459" s="50" t="b">
        <f t="shared" si="3881"/>
        <v>0</v>
      </c>
      <c r="B459" s="51" t="s">
        <v>96</v>
      </c>
      <c r="C459" s="52">
        <v>94</v>
      </c>
      <c r="D459" s="52">
        <f t="shared" ref="D459" si="5452">IF(ISERROR(VLOOKUP(E459,Proveedores,2,FALSE)),"",VLOOKUP(E459,Proveedores,2,FALSE))</f>
        <v>2094</v>
      </c>
      <c r="E459" s="53" t="s">
        <v>97</v>
      </c>
      <c r="F459" s="54">
        <v>16</v>
      </c>
      <c r="G459" s="53" t="s">
        <v>56</v>
      </c>
      <c r="H459" s="53" t="s">
        <v>57</v>
      </c>
      <c r="I459" s="52">
        <v>1</v>
      </c>
      <c r="J459" s="53" t="s">
        <v>58</v>
      </c>
      <c r="K459" s="55">
        <v>44835</v>
      </c>
      <c r="L459" s="56">
        <v>6289</v>
      </c>
      <c r="M459" s="56">
        <v>7636</v>
      </c>
      <c r="N459" s="56">
        <v>3542</v>
      </c>
      <c r="O459" s="56">
        <v>273</v>
      </c>
      <c r="P459" s="57">
        <v>505</v>
      </c>
      <c r="Q459" s="58">
        <v>0.2</v>
      </c>
      <c r="R459" s="57">
        <v>404</v>
      </c>
      <c r="S459" s="57">
        <v>505</v>
      </c>
      <c r="T459" s="58">
        <v>0.2</v>
      </c>
      <c r="U459" s="57">
        <v>404</v>
      </c>
      <c r="V459" s="57">
        <v>1006</v>
      </c>
      <c r="W459" s="58">
        <v>0.2</v>
      </c>
      <c r="X459" s="57">
        <v>804.8</v>
      </c>
      <c r="Y459" s="57">
        <v>1006</v>
      </c>
      <c r="Z459" s="58">
        <v>0.2</v>
      </c>
      <c r="AA459" s="57">
        <v>804.8</v>
      </c>
      <c r="AB459" s="57">
        <v>8696012</v>
      </c>
      <c r="AC459" s="53" t="str">
        <f t="shared" si="4688"/>
        <v>Registro Valido</v>
      </c>
      <c r="AD459" s="57">
        <f t="shared" ref="AD459" si="5453">IF(OR(ISERROR(VLOOKUP(CONCATENATE("ALI_",$C459,"_SEG_",$I459,"_PROV_",$D459),Catalogo_Precios,AD$8,FALSE)),L459=0),0,VLOOKUP(CONCATENATE("ALI_",$C459,"_SEG_",$I459,"_PROV_",$D459),Catalogo_Precios,AD$8,FALSE))</f>
        <v>505</v>
      </c>
      <c r="AE459" s="57">
        <f t="shared" ref="AE459" si="5454">IF(OR(ISERROR(VLOOKUP(CONCATENATE("ALI_",$C459,"_SEG_",$I459,"_PROV_",$D459),Catalogo_Precios,AE$8,FALSE)),M459=0),0,VLOOKUP(CONCATENATE("ALI_",$C459,"_SEG_",$I459,"_PROV_",$D459),Catalogo_Precios,AE$8,FALSE))</f>
        <v>505</v>
      </c>
      <c r="AF459" s="57">
        <f t="shared" ref="AF459" si="5455">IF(OR(ISERROR(VLOOKUP(CONCATENATE("ALI_",$C459,"_SEG_",$I459,"_PROV_",$D459),Catalogo_Precios,AF$8,FALSE)),N459=0),0,VLOOKUP(CONCATENATE("ALI_",$C459,"_SEG_",$I459,"_PROV_",$D459),Catalogo_Precios,AF$8,FALSE))</f>
        <v>1006</v>
      </c>
      <c r="AG459" s="57">
        <f t="shared" ref="AG459" si="5456">IF(OR(ISERROR(VLOOKUP(CONCATENATE("ALI_",$C459,"_SEG_",$I459,"_PROV_",$D459),Catalogo_Precios,AG$8,FALSE)),O459=0),0,VLOOKUP(CONCATENATE("ALI_",$C459,"_SEG_",$I459,"_PROV_",$D459),Catalogo_Precios,AG$8,FALSE))</f>
        <v>1006</v>
      </c>
      <c r="AH459" s="57">
        <f t="shared" ref="AH459" si="5457">IF(OR(ISERROR(VLOOKUP(CONCATENATE("ALI_",$C459,"_SEG_",$I459,"_PROV_",$D459),Catalogo_Precios,AH$8,FALSE)),L459=0),0,VLOOKUP(CONCATENATE("ALI_",$C459,"_SEG_",$I459,"_PROV_",$D459),Catalogo_Precios,AH$8,FALSE))</f>
        <v>505</v>
      </c>
      <c r="AI459" s="57">
        <f t="shared" ref="AI459" si="5458">IF(OR(ISERROR(VLOOKUP(CONCATENATE("ALI_",$C459,"_SEG_",$I459,"_PROV_",$D459),Catalogo_Precios,AI$8,FALSE)),M459=0),0,VLOOKUP(CONCATENATE("ALI_",$C459,"_SEG_",$I459,"_PROV_",$D459),Catalogo_Precios,AI$8,FALSE))</f>
        <v>505</v>
      </c>
      <c r="AJ459" s="57">
        <f t="shared" ref="AJ459" si="5459">IF(OR(ISERROR(VLOOKUP(CONCATENATE("ALI_",$C459,"_SEG_",$I459,"_PROV_",$D459),Catalogo_Precios,AJ$8,FALSE)),N459=0),0,VLOOKUP(CONCATENATE("ALI_",$C459,"_SEG_",$I459,"_PROV_",$D459),Catalogo_Precios,AJ$8,FALSE))</f>
        <v>1006</v>
      </c>
      <c r="AK459" s="57">
        <f t="shared" ref="AK459" si="5460">IF(OR(ISERROR(VLOOKUP(CONCATENATE("ALI_",$C459,"_SEG_",$I459,"_PROV_",$D459),Catalogo_Precios,AK$8,FALSE)),O459=0),0,VLOOKUP(CONCATENATE("ALI_",$C459,"_SEG_",$I459,"_PROV_",$D459),Catalogo_Precios,AK$8,FALSE))</f>
        <v>1006</v>
      </c>
      <c r="AL459" s="53"/>
      <c r="AM459" s="59" t="str">
        <f t="shared" si="4697"/>
        <v>ALI_94_SEG_1</v>
      </c>
      <c r="AN459" s="59" t="str">
        <f t="shared" si="4698"/>
        <v>ALI_94_SEG_1_VAL_8696012</v>
      </c>
      <c r="AO459" s="60">
        <f t="shared" ref="AO459" si="5461">IF(OR(AB459="",AB459=0),0,COUNTIF(Codificacion,AM459))</f>
        <v>6</v>
      </c>
      <c r="AP459" s="61">
        <f t="array" ref="AP459">MIN(IF(Codificacion=AM459,Total_Cotizacion,""))</f>
        <v>8696012</v>
      </c>
      <c r="AQ459" s="62" t="b">
        <f t="shared" si="4700"/>
        <v>1</v>
      </c>
      <c r="AR459" s="51" t="str">
        <f t="shared" ref="AR459" si="5462">IF(COUNTIF(Codificacion2,CONCATENATE(AM459,"_VAL_",AB459))&gt;1,"Empate","")</f>
        <v>Empate</v>
      </c>
      <c r="AS459" s="63" t="str">
        <f t="shared" si="5294"/>
        <v/>
      </c>
      <c r="AT459" s="59" t="str">
        <f t="shared" si="4702"/>
        <v>ALI_94_SEG_1_</v>
      </c>
      <c r="AU459" s="63">
        <f t="shared" ref="AU459" si="5463">IF(AND(COUNTIF(Codificacion3,AT459)&lt;AO459),1,COUNTIF(Codificacion3,AT459))</f>
        <v>1</v>
      </c>
      <c r="AV459" s="62" t="str">
        <f t="shared" si="4704"/>
        <v>No Seleccionada</v>
      </c>
      <c r="AW459" s="53"/>
      <c r="AX459" s="51" t="str">
        <f t="shared" si="4705"/>
        <v>ALI_94_SEG_1VERDADERO</v>
      </c>
      <c r="AY459" s="51">
        <f t="shared" ref="AY459:AY522" si="5464">COUNTIF(AX$10:AX$2017,CONCATENATE(AM459,AQ459))</f>
        <v>3</v>
      </c>
      <c r="AZ459" s="64" t="b">
        <f t="shared" si="4706"/>
        <v>0</v>
      </c>
    </row>
    <row r="460" spans="1:52" x14ac:dyDescent="0.2">
      <c r="A460" s="50" t="b">
        <f t="shared" si="3881"/>
        <v>0</v>
      </c>
      <c r="B460" s="51" t="s">
        <v>96</v>
      </c>
      <c r="C460" s="52">
        <v>94</v>
      </c>
      <c r="D460" s="52">
        <f t="shared" ref="D460" si="5465">IF(ISERROR(VLOOKUP(E460,Proveedores,2,FALSE)),"",VLOOKUP(E460,Proveedores,2,FALSE))</f>
        <v>2094</v>
      </c>
      <c r="E460" s="53" t="s">
        <v>97</v>
      </c>
      <c r="F460" s="54">
        <v>17</v>
      </c>
      <c r="G460" s="53" t="s">
        <v>56</v>
      </c>
      <c r="H460" s="53" t="s">
        <v>57</v>
      </c>
      <c r="I460" s="52">
        <v>2</v>
      </c>
      <c r="J460" s="53" t="s">
        <v>58</v>
      </c>
      <c r="K460" s="55">
        <v>44835</v>
      </c>
      <c r="L460" s="56">
        <v>6430</v>
      </c>
      <c r="M460" s="56">
        <v>7808</v>
      </c>
      <c r="N460" s="56">
        <v>3622</v>
      </c>
      <c r="O460" s="56">
        <v>279</v>
      </c>
      <c r="P460" s="57">
        <v>505</v>
      </c>
      <c r="Q460" s="58">
        <v>0.2</v>
      </c>
      <c r="R460" s="57">
        <v>404</v>
      </c>
      <c r="S460" s="57">
        <v>505</v>
      </c>
      <c r="T460" s="58">
        <v>0.2</v>
      </c>
      <c r="U460" s="57">
        <v>404</v>
      </c>
      <c r="V460" s="57">
        <v>1006</v>
      </c>
      <c r="W460" s="58">
        <v>0.2</v>
      </c>
      <c r="X460" s="57">
        <v>804.8</v>
      </c>
      <c r="Y460" s="57">
        <v>1006</v>
      </c>
      <c r="Z460" s="58">
        <v>0.2</v>
      </c>
      <c r="AA460" s="57">
        <v>804.8</v>
      </c>
      <c r="AB460" s="57">
        <v>8891676.7999999989</v>
      </c>
      <c r="AC460" s="53" t="str">
        <f t="shared" ref="AC460:AC523" si="5466">IF(OR(AB460=0,AB460=""),"Registro No Valido","Registro Valido")</f>
        <v>Registro Valido</v>
      </c>
      <c r="AD460" s="57">
        <f t="shared" ref="AD460" si="5467">IF(OR(ISERROR(VLOOKUP(CONCATENATE("ALI_",$C460,"_SEG_",$I460,"_PROV_",$D460),Catalogo_Precios,AD$8,FALSE)),L460=0),0,VLOOKUP(CONCATENATE("ALI_",$C460,"_SEG_",$I460,"_PROV_",$D460),Catalogo_Precios,AD$8,FALSE))</f>
        <v>505</v>
      </c>
      <c r="AE460" s="57">
        <f t="shared" ref="AE460" si="5468">IF(OR(ISERROR(VLOOKUP(CONCATENATE("ALI_",$C460,"_SEG_",$I460,"_PROV_",$D460),Catalogo_Precios,AE$8,FALSE)),M460=0),0,VLOOKUP(CONCATENATE("ALI_",$C460,"_SEG_",$I460,"_PROV_",$D460),Catalogo_Precios,AE$8,FALSE))</f>
        <v>505</v>
      </c>
      <c r="AF460" s="57">
        <f t="shared" ref="AF460" si="5469">IF(OR(ISERROR(VLOOKUP(CONCATENATE("ALI_",$C460,"_SEG_",$I460,"_PROV_",$D460),Catalogo_Precios,AF$8,FALSE)),N460=0),0,VLOOKUP(CONCATENATE("ALI_",$C460,"_SEG_",$I460,"_PROV_",$D460),Catalogo_Precios,AF$8,FALSE))</f>
        <v>1006</v>
      </c>
      <c r="AG460" s="57">
        <f t="shared" ref="AG460" si="5470">IF(OR(ISERROR(VLOOKUP(CONCATENATE("ALI_",$C460,"_SEG_",$I460,"_PROV_",$D460),Catalogo_Precios,AG$8,FALSE)),O460=0),0,VLOOKUP(CONCATENATE("ALI_",$C460,"_SEG_",$I460,"_PROV_",$D460),Catalogo_Precios,AG$8,FALSE))</f>
        <v>1006</v>
      </c>
      <c r="AH460" s="57">
        <f t="shared" ref="AH460" si="5471">IF(OR(ISERROR(VLOOKUP(CONCATENATE("ALI_",$C460,"_SEG_",$I460,"_PROV_",$D460),Catalogo_Precios,AH$8,FALSE)),L460=0),0,VLOOKUP(CONCATENATE("ALI_",$C460,"_SEG_",$I460,"_PROV_",$D460),Catalogo_Precios,AH$8,FALSE))</f>
        <v>505</v>
      </c>
      <c r="AI460" s="57">
        <f t="shared" ref="AI460" si="5472">IF(OR(ISERROR(VLOOKUP(CONCATENATE("ALI_",$C460,"_SEG_",$I460,"_PROV_",$D460),Catalogo_Precios,AI$8,FALSE)),M460=0),0,VLOOKUP(CONCATENATE("ALI_",$C460,"_SEG_",$I460,"_PROV_",$D460),Catalogo_Precios,AI$8,FALSE))</f>
        <v>505</v>
      </c>
      <c r="AJ460" s="57">
        <f t="shared" ref="AJ460" si="5473">IF(OR(ISERROR(VLOOKUP(CONCATENATE("ALI_",$C460,"_SEG_",$I460,"_PROV_",$D460),Catalogo_Precios,AJ$8,FALSE)),N460=0),0,VLOOKUP(CONCATENATE("ALI_",$C460,"_SEG_",$I460,"_PROV_",$D460),Catalogo_Precios,AJ$8,FALSE))</f>
        <v>1006</v>
      </c>
      <c r="AK460" s="57">
        <f t="shared" ref="AK460" si="5474">IF(OR(ISERROR(VLOOKUP(CONCATENATE("ALI_",$C460,"_SEG_",$I460,"_PROV_",$D460),Catalogo_Precios,AK$8,FALSE)),O460=0),0,VLOOKUP(CONCATENATE("ALI_",$C460,"_SEG_",$I460,"_PROV_",$D460),Catalogo_Precios,AK$8,FALSE))</f>
        <v>1006</v>
      </c>
      <c r="AL460" s="53"/>
      <c r="AM460" s="59" t="str">
        <f t="shared" ref="AM460:AM523" si="5475">IF(AC460="Registro Valido",CONCATENATE("ALI_",C460,"_SEG_",I460),"Registro No Valido")</f>
        <v>ALI_94_SEG_2</v>
      </c>
      <c r="AN460" s="59" t="str">
        <f t="shared" ref="AN460:AN523" si="5476">IF(AC460="Registro Valido",CONCATENATE("ALI_",C460,"_SEG_",I460,"_VAL_",AB460),"Registro No Valido")</f>
        <v>ALI_94_SEG_2_VAL_8891676.8</v>
      </c>
      <c r="AO460" s="60">
        <f t="shared" ref="AO460" si="5477">IF(OR(AB460="",AB460=0),0,COUNTIF(Codificacion,AM460))</f>
        <v>6</v>
      </c>
      <c r="AP460" s="61">
        <f t="array" ref="AP460">MIN(IF(Codificacion=AM460,Total_Cotizacion,""))</f>
        <v>8891676.7999999989</v>
      </c>
      <c r="AQ460" s="62" t="b">
        <f t="shared" ref="AQ460:AQ523" si="5478">IF(AND(AO460&gt;0,AB460&lt;&gt;""),AP460=AB460,"")</f>
        <v>1</v>
      </c>
      <c r="AR460" s="51" t="str">
        <f t="shared" ref="AR460" si="5479">IF(COUNTIF(Codificacion2,CONCATENATE(AM460,"_VAL_",AB460))&gt;1,"Empate","")</f>
        <v>Empate</v>
      </c>
      <c r="AS460" s="63"/>
      <c r="AT460" s="59" t="str">
        <f t="shared" ref="AT460:AT523" si="5480">IF(AC460="Registro Valido",CONCATENATE("ALI_",C460,"_SEG_",I460,"_",AS460),"Registro No Valido")</f>
        <v>ALI_94_SEG_2_</v>
      </c>
      <c r="AU460" s="63">
        <f t="shared" ref="AU460" si="5481">IF(AND(COUNTIF(Codificacion3,AT460)&lt;AO460),1,COUNTIF(Codificacion3,AT460))</f>
        <v>1</v>
      </c>
      <c r="AV460" s="62" t="str">
        <f t="shared" ref="AV460:AV523" si="5482">IF(AND(AU460=1,AS460="X"),"Cotizacion Seleccionada","No Seleccionada")</f>
        <v>No Seleccionada</v>
      </c>
      <c r="AW460" s="53"/>
      <c r="AX460" s="51" t="str">
        <f t="shared" ref="AX460:AX523" si="5483">CONCATENATE(AM460,AQ460)</f>
        <v>ALI_94_SEG_2VERDADERO</v>
      </c>
      <c r="AY460" s="51">
        <f t="shared" si="5464"/>
        <v>3</v>
      </c>
      <c r="AZ460" s="64" t="b">
        <f t="shared" ref="AZ460:AZ523" si="5484">AO460=AY460</f>
        <v>0</v>
      </c>
    </row>
    <row r="461" spans="1:52" x14ac:dyDescent="0.2">
      <c r="A461" s="50" t="b">
        <f t="shared" si="3881"/>
        <v>0</v>
      </c>
      <c r="B461" s="51" t="s">
        <v>96</v>
      </c>
      <c r="C461" s="52">
        <v>94</v>
      </c>
      <c r="D461" s="52">
        <f t="shared" ref="D461" si="5485">IF(ISERROR(VLOOKUP(E461,Proveedores,2,FALSE)),"",VLOOKUP(E461,Proveedores,2,FALSE))</f>
        <v>2094</v>
      </c>
      <c r="E461" s="53" t="s">
        <v>97</v>
      </c>
      <c r="F461" s="54">
        <v>18</v>
      </c>
      <c r="G461" s="53" t="s">
        <v>56</v>
      </c>
      <c r="H461" s="53" t="s">
        <v>57</v>
      </c>
      <c r="I461" s="52">
        <v>3</v>
      </c>
      <c r="J461" s="53" t="s">
        <v>58</v>
      </c>
      <c r="K461" s="55">
        <v>44835</v>
      </c>
      <c r="L461" s="56">
        <v>6392</v>
      </c>
      <c r="M461" s="56">
        <v>7762</v>
      </c>
      <c r="N461" s="56">
        <v>3600</v>
      </c>
      <c r="O461" s="56">
        <v>277</v>
      </c>
      <c r="P461" s="57">
        <v>505</v>
      </c>
      <c r="Q461" s="58">
        <v>0.2</v>
      </c>
      <c r="R461" s="57">
        <v>404</v>
      </c>
      <c r="S461" s="57">
        <v>505</v>
      </c>
      <c r="T461" s="58">
        <v>0.2</v>
      </c>
      <c r="U461" s="57">
        <v>404</v>
      </c>
      <c r="V461" s="57">
        <v>1006</v>
      </c>
      <c r="W461" s="58">
        <v>0.2</v>
      </c>
      <c r="X461" s="57">
        <v>804.8</v>
      </c>
      <c r="Y461" s="57">
        <v>1006</v>
      </c>
      <c r="Z461" s="58">
        <v>0.2</v>
      </c>
      <c r="AA461" s="57">
        <v>804.8</v>
      </c>
      <c r="AB461" s="57">
        <v>8838425.5999999996</v>
      </c>
      <c r="AC461" s="53" t="str">
        <f t="shared" si="5466"/>
        <v>Registro Valido</v>
      </c>
      <c r="AD461" s="57">
        <f t="shared" ref="AD461" si="5486">IF(OR(ISERROR(VLOOKUP(CONCATENATE("ALI_",$C461,"_SEG_",$I461,"_PROV_",$D461),Catalogo_Precios,AD$8,FALSE)),L461=0),0,VLOOKUP(CONCATENATE("ALI_",$C461,"_SEG_",$I461,"_PROV_",$D461),Catalogo_Precios,AD$8,FALSE))</f>
        <v>505</v>
      </c>
      <c r="AE461" s="57">
        <f t="shared" ref="AE461" si="5487">IF(OR(ISERROR(VLOOKUP(CONCATENATE("ALI_",$C461,"_SEG_",$I461,"_PROV_",$D461),Catalogo_Precios,AE$8,FALSE)),M461=0),0,VLOOKUP(CONCATENATE("ALI_",$C461,"_SEG_",$I461,"_PROV_",$D461),Catalogo_Precios,AE$8,FALSE))</f>
        <v>505</v>
      </c>
      <c r="AF461" s="57">
        <f t="shared" ref="AF461" si="5488">IF(OR(ISERROR(VLOOKUP(CONCATENATE("ALI_",$C461,"_SEG_",$I461,"_PROV_",$D461),Catalogo_Precios,AF$8,FALSE)),N461=0),0,VLOOKUP(CONCATENATE("ALI_",$C461,"_SEG_",$I461,"_PROV_",$D461),Catalogo_Precios,AF$8,FALSE))</f>
        <v>1006</v>
      </c>
      <c r="AG461" s="57">
        <f t="shared" ref="AG461" si="5489">IF(OR(ISERROR(VLOOKUP(CONCATENATE("ALI_",$C461,"_SEG_",$I461,"_PROV_",$D461),Catalogo_Precios,AG$8,FALSE)),O461=0),0,VLOOKUP(CONCATENATE("ALI_",$C461,"_SEG_",$I461,"_PROV_",$D461),Catalogo_Precios,AG$8,FALSE))</f>
        <v>1006</v>
      </c>
      <c r="AH461" s="57">
        <f t="shared" ref="AH461" si="5490">IF(OR(ISERROR(VLOOKUP(CONCATENATE("ALI_",$C461,"_SEG_",$I461,"_PROV_",$D461),Catalogo_Precios,AH$8,FALSE)),L461=0),0,VLOOKUP(CONCATENATE("ALI_",$C461,"_SEG_",$I461,"_PROV_",$D461),Catalogo_Precios,AH$8,FALSE))</f>
        <v>505</v>
      </c>
      <c r="AI461" s="57">
        <f t="shared" ref="AI461" si="5491">IF(OR(ISERROR(VLOOKUP(CONCATENATE("ALI_",$C461,"_SEG_",$I461,"_PROV_",$D461),Catalogo_Precios,AI$8,FALSE)),M461=0),0,VLOOKUP(CONCATENATE("ALI_",$C461,"_SEG_",$I461,"_PROV_",$D461),Catalogo_Precios,AI$8,FALSE))</f>
        <v>505</v>
      </c>
      <c r="AJ461" s="57">
        <f t="shared" ref="AJ461" si="5492">IF(OR(ISERROR(VLOOKUP(CONCATENATE("ALI_",$C461,"_SEG_",$I461,"_PROV_",$D461),Catalogo_Precios,AJ$8,FALSE)),N461=0),0,VLOOKUP(CONCATENATE("ALI_",$C461,"_SEG_",$I461,"_PROV_",$D461),Catalogo_Precios,AJ$8,FALSE))</f>
        <v>1006</v>
      </c>
      <c r="AK461" s="57">
        <f t="shared" ref="AK461" si="5493">IF(OR(ISERROR(VLOOKUP(CONCATENATE("ALI_",$C461,"_SEG_",$I461,"_PROV_",$D461),Catalogo_Precios,AK$8,FALSE)),O461=0),0,VLOOKUP(CONCATENATE("ALI_",$C461,"_SEG_",$I461,"_PROV_",$D461),Catalogo_Precios,AK$8,FALSE))</f>
        <v>1006</v>
      </c>
      <c r="AL461" s="53"/>
      <c r="AM461" s="59" t="str">
        <f t="shared" si="5475"/>
        <v>ALI_94_SEG_3</v>
      </c>
      <c r="AN461" s="59" t="str">
        <f t="shared" si="5476"/>
        <v>ALI_94_SEG_3_VAL_8838425.6</v>
      </c>
      <c r="AO461" s="60">
        <f t="shared" ref="AO461" si="5494">IF(OR(AB461="",AB461=0),0,COUNTIF(Codificacion,AM461))</f>
        <v>6</v>
      </c>
      <c r="AP461" s="61">
        <f t="array" ref="AP461">MIN(IF(Codificacion=AM461,Total_Cotizacion,""))</f>
        <v>8838425.5999999996</v>
      </c>
      <c r="AQ461" s="62" t="b">
        <f t="shared" si="5478"/>
        <v>1</v>
      </c>
      <c r="AR461" s="51" t="str">
        <f t="shared" ref="AR461" si="5495">IF(COUNTIF(Codificacion2,CONCATENATE(AM461,"_VAL_",AB461))&gt;1,"Empate","")</f>
        <v>Empate</v>
      </c>
      <c r="AS461" s="63" t="str">
        <f t="shared" ref="AS461:AS524" si="5496">IF(AND(AQ461,AR461="",AQ461&lt;&gt;""),"X","")</f>
        <v/>
      </c>
      <c r="AT461" s="59" t="str">
        <f t="shared" si="5480"/>
        <v>ALI_94_SEG_3_</v>
      </c>
      <c r="AU461" s="63">
        <f t="shared" ref="AU461" si="5497">IF(AND(COUNTIF(Codificacion3,AT461)&lt;AO461),1,COUNTIF(Codificacion3,AT461))</f>
        <v>1</v>
      </c>
      <c r="AV461" s="62" t="str">
        <f t="shared" si="5482"/>
        <v>No Seleccionada</v>
      </c>
      <c r="AW461" s="53"/>
      <c r="AX461" s="51" t="str">
        <f t="shared" si="5483"/>
        <v>ALI_94_SEG_3VERDADERO</v>
      </c>
      <c r="AY461" s="51">
        <f t="shared" si="5464"/>
        <v>3</v>
      </c>
      <c r="AZ461" s="64" t="b">
        <f t="shared" si="5484"/>
        <v>0</v>
      </c>
    </row>
    <row r="462" spans="1:52" x14ac:dyDescent="0.2">
      <c r="A462" s="50" t="b">
        <f t="shared" si="3881"/>
        <v>0</v>
      </c>
      <c r="B462" s="51" t="s">
        <v>96</v>
      </c>
      <c r="C462" s="52">
        <v>94</v>
      </c>
      <c r="D462" s="52">
        <f t="shared" ref="D462" si="5498">IF(ISERROR(VLOOKUP(E462,Proveedores,2,FALSE)),"",VLOOKUP(E462,Proveedores,2,FALSE))</f>
        <v>2094</v>
      </c>
      <c r="E462" s="53" t="s">
        <v>97</v>
      </c>
      <c r="F462" s="54">
        <v>19</v>
      </c>
      <c r="G462" s="53" t="s">
        <v>56</v>
      </c>
      <c r="H462" s="53" t="s">
        <v>57</v>
      </c>
      <c r="I462" s="52">
        <v>4</v>
      </c>
      <c r="J462" s="53" t="s">
        <v>58</v>
      </c>
      <c r="K462" s="55">
        <v>44835</v>
      </c>
      <c r="L462" s="56">
        <v>6811</v>
      </c>
      <c r="M462" s="56">
        <v>8271</v>
      </c>
      <c r="N462" s="56">
        <v>3836</v>
      </c>
      <c r="O462" s="56">
        <v>296</v>
      </c>
      <c r="P462" s="57">
        <v>505</v>
      </c>
      <c r="Q462" s="58">
        <v>0.2</v>
      </c>
      <c r="R462" s="57">
        <v>404</v>
      </c>
      <c r="S462" s="57">
        <v>505</v>
      </c>
      <c r="T462" s="58">
        <v>0.2</v>
      </c>
      <c r="U462" s="57">
        <v>404</v>
      </c>
      <c r="V462" s="57">
        <v>1006</v>
      </c>
      <c r="W462" s="58">
        <v>0.2</v>
      </c>
      <c r="X462" s="57">
        <v>804.8</v>
      </c>
      <c r="Y462" s="57">
        <v>1006</v>
      </c>
      <c r="Z462" s="58">
        <v>0.2</v>
      </c>
      <c r="AA462" s="57">
        <v>804.8</v>
      </c>
      <c r="AB462" s="57">
        <v>9418561.6000000015</v>
      </c>
      <c r="AC462" s="53" t="str">
        <f t="shared" si="5466"/>
        <v>Registro Valido</v>
      </c>
      <c r="AD462" s="57">
        <f t="shared" ref="AD462" si="5499">IF(OR(ISERROR(VLOOKUP(CONCATENATE("ALI_",$C462,"_SEG_",$I462,"_PROV_",$D462),Catalogo_Precios,AD$8,FALSE)),L462=0),0,VLOOKUP(CONCATENATE("ALI_",$C462,"_SEG_",$I462,"_PROV_",$D462),Catalogo_Precios,AD$8,FALSE))</f>
        <v>505</v>
      </c>
      <c r="AE462" s="57">
        <f t="shared" ref="AE462" si="5500">IF(OR(ISERROR(VLOOKUP(CONCATENATE("ALI_",$C462,"_SEG_",$I462,"_PROV_",$D462),Catalogo_Precios,AE$8,FALSE)),M462=0),0,VLOOKUP(CONCATENATE("ALI_",$C462,"_SEG_",$I462,"_PROV_",$D462),Catalogo_Precios,AE$8,FALSE))</f>
        <v>505</v>
      </c>
      <c r="AF462" s="57">
        <f t="shared" ref="AF462" si="5501">IF(OR(ISERROR(VLOOKUP(CONCATENATE("ALI_",$C462,"_SEG_",$I462,"_PROV_",$D462),Catalogo_Precios,AF$8,FALSE)),N462=0),0,VLOOKUP(CONCATENATE("ALI_",$C462,"_SEG_",$I462,"_PROV_",$D462),Catalogo_Precios,AF$8,FALSE))</f>
        <v>1006</v>
      </c>
      <c r="AG462" s="57">
        <f t="shared" ref="AG462" si="5502">IF(OR(ISERROR(VLOOKUP(CONCATENATE("ALI_",$C462,"_SEG_",$I462,"_PROV_",$D462),Catalogo_Precios,AG$8,FALSE)),O462=0),0,VLOOKUP(CONCATENATE("ALI_",$C462,"_SEG_",$I462,"_PROV_",$D462),Catalogo_Precios,AG$8,FALSE))</f>
        <v>1006</v>
      </c>
      <c r="AH462" s="57">
        <f t="shared" ref="AH462" si="5503">IF(OR(ISERROR(VLOOKUP(CONCATENATE("ALI_",$C462,"_SEG_",$I462,"_PROV_",$D462),Catalogo_Precios,AH$8,FALSE)),L462=0),0,VLOOKUP(CONCATENATE("ALI_",$C462,"_SEG_",$I462,"_PROV_",$D462),Catalogo_Precios,AH$8,FALSE))</f>
        <v>505</v>
      </c>
      <c r="AI462" s="57">
        <f t="shared" ref="AI462" si="5504">IF(OR(ISERROR(VLOOKUP(CONCATENATE("ALI_",$C462,"_SEG_",$I462,"_PROV_",$D462),Catalogo_Precios,AI$8,FALSE)),M462=0),0,VLOOKUP(CONCATENATE("ALI_",$C462,"_SEG_",$I462,"_PROV_",$D462),Catalogo_Precios,AI$8,FALSE))</f>
        <v>505</v>
      </c>
      <c r="AJ462" s="57">
        <f t="shared" ref="AJ462" si="5505">IF(OR(ISERROR(VLOOKUP(CONCATENATE("ALI_",$C462,"_SEG_",$I462,"_PROV_",$D462),Catalogo_Precios,AJ$8,FALSE)),N462=0),0,VLOOKUP(CONCATENATE("ALI_",$C462,"_SEG_",$I462,"_PROV_",$D462),Catalogo_Precios,AJ$8,FALSE))</f>
        <v>1006</v>
      </c>
      <c r="AK462" s="57">
        <f t="shared" ref="AK462" si="5506">IF(OR(ISERROR(VLOOKUP(CONCATENATE("ALI_",$C462,"_SEG_",$I462,"_PROV_",$D462),Catalogo_Precios,AK$8,FALSE)),O462=0),0,VLOOKUP(CONCATENATE("ALI_",$C462,"_SEG_",$I462,"_PROV_",$D462),Catalogo_Precios,AK$8,FALSE))</f>
        <v>1006</v>
      </c>
      <c r="AL462" s="53"/>
      <c r="AM462" s="59" t="str">
        <f t="shared" si="5475"/>
        <v>ALI_94_SEG_4</v>
      </c>
      <c r="AN462" s="59" t="str">
        <f t="shared" si="5476"/>
        <v>ALI_94_SEG_4_VAL_9418561.6</v>
      </c>
      <c r="AO462" s="60">
        <f t="shared" ref="AO462" si="5507">IF(OR(AB462="",AB462=0),0,COUNTIF(Codificacion,AM462))</f>
        <v>6</v>
      </c>
      <c r="AP462" s="61">
        <f t="array" ref="AP462">MIN(IF(Codificacion=AM462,Total_Cotizacion,""))</f>
        <v>9418561.6000000015</v>
      </c>
      <c r="AQ462" s="62" t="b">
        <f t="shared" si="5478"/>
        <v>1</v>
      </c>
      <c r="AR462" s="51" t="str">
        <f t="shared" ref="AR462" si="5508">IF(COUNTIF(Codificacion2,CONCATENATE(AM462,"_VAL_",AB462))&gt;1,"Empate","")</f>
        <v>Empate</v>
      </c>
      <c r="AS462" s="63" t="str">
        <f t="shared" si="5496"/>
        <v/>
      </c>
      <c r="AT462" s="59" t="str">
        <f t="shared" si="5480"/>
        <v>ALI_94_SEG_4_</v>
      </c>
      <c r="AU462" s="63">
        <f t="shared" ref="AU462" si="5509">IF(AND(COUNTIF(Codificacion3,AT462)&lt;AO462),1,COUNTIF(Codificacion3,AT462))</f>
        <v>1</v>
      </c>
      <c r="AV462" s="62" t="str">
        <f t="shared" si="5482"/>
        <v>No Seleccionada</v>
      </c>
      <c r="AW462" s="53"/>
      <c r="AX462" s="51" t="str">
        <f t="shared" si="5483"/>
        <v>ALI_94_SEG_4VERDADERO</v>
      </c>
      <c r="AY462" s="51">
        <f t="shared" si="5464"/>
        <v>3</v>
      </c>
      <c r="AZ462" s="64" t="b">
        <f t="shared" si="5484"/>
        <v>0</v>
      </c>
    </row>
    <row r="463" spans="1:52" x14ac:dyDescent="0.2">
      <c r="A463" s="50" t="b">
        <f t="shared" si="3881"/>
        <v>0</v>
      </c>
      <c r="B463" s="51" t="s">
        <v>96</v>
      </c>
      <c r="C463" s="52">
        <v>94</v>
      </c>
      <c r="D463" s="52">
        <f t="shared" ref="D463" si="5510">IF(ISERROR(VLOOKUP(E463,Proveedores,2,FALSE)),"",VLOOKUP(E463,Proveedores,2,FALSE))</f>
        <v>2094</v>
      </c>
      <c r="E463" s="53" t="s">
        <v>97</v>
      </c>
      <c r="F463" s="54">
        <v>20</v>
      </c>
      <c r="G463" s="53" t="s">
        <v>56</v>
      </c>
      <c r="H463" s="53" t="s">
        <v>57</v>
      </c>
      <c r="I463" s="52">
        <v>5</v>
      </c>
      <c r="J463" s="53" t="s">
        <v>58</v>
      </c>
      <c r="K463" s="55">
        <v>44835</v>
      </c>
      <c r="L463" s="56">
        <v>6331</v>
      </c>
      <c r="M463" s="56">
        <v>7688</v>
      </c>
      <c r="N463" s="56">
        <v>3566</v>
      </c>
      <c r="O463" s="56">
        <v>275</v>
      </c>
      <c r="P463" s="57">
        <v>505</v>
      </c>
      <c r="Q463" s="58">
        <v>0.2</v>
      </c>
      <c r="R463" s="57">
        <v>404</v>
      </c>
      <c r="S463" s="57">
        <v>505</v>
      </c>
      <c r="T463" s="58">
        <v>0.2</v>
      </c>
      <c r="U463" s="57">
        <v>404</v>
      </c>
      <c r="V463" s="57">
        <v>1006</v>
      </c>
      <c r="W463" s="58">
        <v>0.2</v>
      </c>
      <c r="X463" s="57">
        <v>804.8</v>
      </c>
      <c r="Y463" s="57">
        <v>1006</v>
      </c>
      <c r="Z463" s="58">
        <v>0.2</v>
      </c>
      <c r="AA463" s="57">
        <v>804.8</v>
      </c>
      <c r="AB463" s="57">
        <v>8754912.8000000007</v>
      </c>
      <c r="AC463" s="53" t="str">
        <f t="shared" si="5466"/>
        <v>Registro Valido</v>
      </c>
      <c r="AD463" s="57">
        <f t="shared" ref="AD463" si="5511">IF(OR(ISERROR(VLOOKUP(CONCATENATE("ALI_",$C463,"_SEG_",$I463,"_PROV_",$D463),Catalogo_Precios,AD$8,FALSE)),L463=0),0,VLOOKUP(CONCATENATE("ALI_",$C463,"_SEG_",$I463,"_PROV_",$D463),Catalogo_Precios,AD$8,FALSE))</f>
        <v>505</v>
      </c>
      <c r="AE463" s="57">
        <f t="shared" ref="AE463" si="5512">IF(OR(ISERROR(VLOOKUP(CONCATENATE("ALI_",$C463,"_SEG_",$I463,"_PROV_",$D463),Catalogo_Precios,AE$8,FALSE)),M463=0),0,VLOOKUP(CONCATENATE("ALI_",$C463,"_SEG_",$I463,"_PROV_",$D463),Catalogo_Precios,AE$8,FALSE))</f>
        <v>505</v>
      </c>
      <c r="AF463" s="57">
        <f t="shared" ref="AF463" si="5513">IF(OR(ISERROR(VLOOKUP(CONCATENATE("ALI_",$C463,"_SEG_",$I463,"_PROV_",$D463),Catalogo_Precios,AF$8,FALSE)),N463=0),0,VLOOKUP(CONCATENATE("ALI_",$C463,"_SEG_",$I463,"_PROV_",$D463),Catalogo_Precios,AF$8,FALSE))</f>
        <v>1006</v>
      </c>
      <c r="AG463" s="57">
        <f t="shared" ref="AG463" si="5514">IF(OR(ISERROR(VLOOKUP(CONCATENATE("ALI_",$C463,"_SEG_",$I463,"_PROV_",$D463),Catalogo_Precios,AG$8,FALSE)),O463=0),0,VLOOKUP(CONCATENATE("ALI_",$C463,"_SEG_",$I463,"_PROV_",$D463),Catalogo_Precios,AG$8,FALSE))</f>
        <v>1006</v>
      </c>
      <c r="AH463" s="57">
        <f t="shared" ref="AH463" si="5515">IF(OR(ISERROR(VLOOKUP(CONCATENATE("ALI_",$C463,"_SEG_",$I463,"_PROV_",$D463),Catalogo_Precios,AH$8,FALSE)),L463=0),0,VLOOKUP(CONCATENATE("ALI_",$C463,"_SEG_",$I463,"_PROV_",$D463),Catalogo_Precios,AH$8,FALSE))</f>
        <v>505</v>
      </c>
      <c r="AI463" s="57">
        <f t="shared" ref="AI463" si="5516">IF(OR(ISERROR(VLOOKUP(CONCATENATE("ALI_",$C463,"_SEG_",$I463,"_PROV_",$D463),Catalogo_Precios,AI$8,FALSE)),M463=0),0,VLOOKUP(CONCATENATE("ALI_",$C463,"_SEG_",$I463,"_PROV_",$D463),Catalogo_Precios,AI$8,FALSE))</f>
        <v>505</v>
      </c>
      <c r="AJ463" s="57">
        <f t="shared" ref="AJ463" si="5517">IF(OR(ISERROR(VLOOKUP(CONCATENATE("ALI_",$C463,"_SEG_",$I463,"_PROV_",$D463),Catalogo_Precios,AJ$8,FALSE)),N463=0),0,VLOOKUP(CONCATENATE("ALI_",$C463,"_SEG_",$I463,"_PROV_",$D463),Catalogo_Precios,AJ$8,FALSE))</f>
        <v>1006</v>
      </c>
      <c r="AK463" s="57">
        <f t="shared" ref="AK463" si="5518">IF(OR(ISERROR(VLOOKUP(CONCATENATE("ALI_",$C463,"_SEG_",$I463,"_PROV_",$D463),Catalogo_Precios,AK$8,FALSE)),O463=0),0,VLOOKUP(CONCATENATE("ALI_",$C463,"_SEG_",$I463,"_PROV_",$D463),Catalogo_Precios,AK$8,FALSE))</f>
        <v>1006</v>
      </c>
      <c r="AL463" s="53"/>
      <c r="AM463" s="59" t="str">
        <f t="shared" si="5475"/>
        <v>ALI_94_SEG_5</v>
      </c>
      <c r="AN463" s="59" t="str">
        <f t="shared" si="5476"/>
        <v>ALI_94_SEG_5_VAL_8754912.8</v>
      </c>
      <c r="AO463" s="60">
        <f t="shared" ref="AO463" si="5519">IF(OR(AB463="",AB463=0),0,COUNTIF(Codificacion,AM463))</f>
        <v>6</v>
      </c>
      <c r="AP463" s="61">
        <f t="array" ref="AP463">MIN(IF(Codificacion=AM463,Total_Cotizacion,""))</f>
        <v>8754912.8000000007</v>
      </c>
      <c r="AQ463" s="62" t="b">
        <f t="shared" si="5478"/>
        <v>1</v>
      </c>
      <c r="AR463" s="51" t="str">
        <f t="shared" ref="AR463" si="5520">IF(COUNTIF(Codificacion2,CONCATENATE(AM463,"_VAL_",AB463))&gt;1,"Empate","")</f>
        <v>Empate</v>
      </c>
      <c r="AS463" s="63" t="str">
        <f t="shared" si="5496"/>
        <v/>
      </c>
      <c r="AT463" s="59" t="str">
        <f t="shared" si="5480"/>
        <v>ALI_94_SEG_5_</v>
      </c>
      <c r="AU463" s="63">
        <f t="shared" ref="AU463" si="5521">IF(AND(COUNTIF(Codificacion3,AT463)&lt;AO463),1,COUNTIF(Codificacion3,AT463))</f>
        <v>1</v>
      </c>
      <c r="AV463" s="62" t="str">
        <f t="shared" si="5482"/>
        <v>No Seleccionada</v>
      </c>
      <c r="AW463" s="53"/>
      <c r="AX463" s="51" t="str">
        <f t="shared" si="5483"/>
        <v>ALI_94_SEG_5VERDADERO</v>
      </c>
      <c r="AY463" s="51">
        <f t="shared" si="5464"/>
        <v>3</v>
      </c>
      <c r="AZ463" s="64" t="b">
        <f t="shared" si="5484"/>
        <v>0</v>
      </c>
    </row>
    <row r="464" spans="1:52" x14ac:dyDescent="0.2">
      <c r="A464" s="50" t="b">
        <f t="shared" si="3881"/>
        <v>0</v>
      </c>
      <c r="B464" s="51" t="s">
        <v>96</v>
      </c>
      <c r="C464" s="52">
        <v>94</v>
      </c>
      <c r="D464" s="52">
        <f t="shared" ref="D464" si="5522">IF(ISERROR(VLOOKUP(E464,Proveedores,2,FALSE)),"",VLOOKUP(E464,Proveedores,2,FALSE))</f>
        <v>2094</v>
      </c>
      <c r="E464" s="53" t="s">
        <v>97</v>
      </c>
      <c r="F464" s="54">
        <v>21</v>
      </c>
      <c r="G464" s="53" t="s">
        <v>56</v>
      </c>
      <c r="H464" s="53" t="s">
        <v>57</v>
      </c>
      <c r="I464" s="52">
        <v>6</v>
      </c>
      <c r="J464" s="53" t="s">
        <v>58</v>
      </c>
      <c r="K464" s="55">
        <v>44835</v>
      </c>
      <c r="L464" s="56">
        <v>6852</v>
      </c>
      <c r="M464" s="56">
        <v>8322</v>
      </c>
      <c r="N464" s="56">
        <v>3859</v>
      </c>
      <c r="O464" s="56">
        <v>298</v>
      </c>
      <c r="P464" s="57">
        <v>505</v>
      </c>
      <c r="Q464" s="58">
        <v>0.2</v>
      </c>
      <c r="R464" s="57">
        <v>404</v>
      </c>
      <c r="S464" s="57">
        <v>505</v>
      </c>
      <c r="T464" s="58">
        <v>0.2</v>
      </c>
      <c r="U464" s="57">
        <v>404</v>
      </c>
      <c r="V464" s="57">
        <v>1006</v>
      </c>
      <c r="W464" s="58">
        <v>0.2</v>
      </c>
      <c r="X464" s="57">
        <v>804.8</v>
      </c>
      <c r="Y464" s="57">
        <v>1006</v>
      </c>
      <c r="Z464" s="58">
        <v>0.2</v>
      </c>
      <c r="AA464" s="57">
        <v>804.8</v>
      </c>
      <c r="AB464" s="57">
        <v>9475849.5999999996</v>
      </c>
      <c r="AC464" s="53" t="str">
        <f t="shared" si="5466"/>
        <v>Registro Valido</v>
      </c>
      <c r="AD464" s="57">
        <f t="shared" ref="AD464" si="5523">IF(OR(ISERROR(VLOOKUP(CONCATENATE("ALI_",$C464,"_SEG_",$I464,"_PROV_",$D464),Catalogo_Precios,AD$8,FALSE)),L464=0),0,VLOOKUP(CONCATENATE("ALI_",$C464,"_SEG_",$I464,"_PROV_",$D464),Catalogo_Precios,AD$8,FALSE))</f>
        <v>505</v>
      </c>
      <c r="AE464" s="57">
        <f t="shared" ref="AE464" si="5524">IF(OR(ISERROR(VLOOKUP(CONCATENATE("ALI_",$C464,"_SEG_",$I464,"_PROV_",$D464),Catalogo_Precios,AE$8,FALSE)),M464=0),0,VLOOKUP(CONCATENATE("ALI_",$C464,"_SEG_",$I464,"_PROV_",$D464),Catalogo_Precios,AE$8,FALSE))</f>
        <v>505</v>
      </c>
      <c r="AF464" s="57">
        <f t="shared" ref="AF464" si="5525">IF(OR(ISERROR(VLOOKUP(CONCATENATE("ALI_",$C464,"_SEG_",$I464,"_PROV_",$D464),Catalogo_Precios,AF$8,FALSE)),N464=0),0,VLOOKUP(CONCATENATE("ALI_",$C464,"_SEG_",$I464,"_PROV_",$D464),Catalogo_Precios,AF$8,FALSE))</f>
        <v>1006</v>
      </c>
      <c r="AG464" s="57">
        <f t="shared" ref="AG464" si="5526">IF(OR(ISERROR(VLOOKUP(CONCATENATE("ALI_",$C464,"_SEG_",$I464,"_PROV_",$D464),Catalogo_Precios,AG$8,FALSE)),O464=0),0,VLOOKUP(CONCATENATE("ALI_",$C464,"_SEG_",$I464,"_PROV_",$D464),Catalogo_Precios,AG$8,FALSE))</f>
        <v>1006</v>
      </c>
      <c r="AH464" s="57">
        <f t="shared" ref="AH464" si="5527">IF(OR(ISERROR(VLOOKUP(CONCATENATE("ALI_",$C464,"_SEG_",$I464,"_PROV_",$D464),Catalogo_Precios,AH$8,FALSE)),L464=0),0,VLOOKUP(CONCATENATE("ALI_",$C464,"_SEG_",$I464,"_PROV_",$D464),Catalogo_Precios,AH$8,FALSE))</f>
        <v>505</v>
      </c>
      <c r="AI464" s="57">
        <f t="shared" ref="AI464" si="5528">IF(OR(ISERROR(VLOOKUP(CONCATENATE("ALI_",$C464,"_SEG_",$I464,"_PROV_",$D464),Catalogo_Precios,AI$8,FALSE)),M464=0),0,VLOOKUP(CONCATENATE("ALI_",$C464,"_SEG_",$I464,"_PROV_",$D464),Catalogo_Precios,AI$8,FALSE))</f>
        <v>505</v>
      </c>
      <c r="AJ464" s="57">
        <f t="shared" ref="AJ464" si="5529">IF(OR(ISERROR(VLOOKUP(CONCATENATE("ALI_",$C464,"_SEG_",$I464,"_PROV_",$D464),Catalogo_Precios,AJ$8,FALSE)),N464=0),0,VLOOKUP(CONCATENATE("ALI_",$C464,"_SEG_",$I464,"_PROV_",$D464),Catalogo_Precios,AJ$8,FALSE))</f>
        <v>1006</v>
      </c>
      <c r="AK464" s="57">
        <f t="shared" ref="AK464" si="5530">IF(OR(ISERROR(VLOOKUP(CONCATENATE("ALI_",$C464,"_SEG_",$I464,"_PROV_",$D464),Catalogo_Precios,AK$8,FALSE)),O464=0),0,VLOOKUP(CONCATENATE("ALI_",$C464,"_SEG_",$I464,"_PROV_",$D464),Catalogo_Precios,AK$8,FALSE))</f>
        <v>1006</v>
      </c>
      <c r="AL464" s="53"/>
      <c r="AM464" s="59" t="str">
        <f t="shared" si="5475"/>
        <v>ALI_94_SEG_6</v>
      </c>
      <c r="AN464" s="59" t="str">
        <f t="shared" si="5476"/>
        <v>ALI_94_SEG_6_VAL_9475849.6</v>
      </c>
      <c r="AO464" s="60">
        <f t="shared" ref="AO464" si="5531">IF(OR(AB464="",AB464=0),0,COUNTIF(Codificacion,AM464))</f>
        <v>6</v>
      </c>
      <c r="AP464" s="61">
        <f t="array" ref="AP464">MIN(IF(Codificacion=AM464,Total_Cotizacion,""))</f>
        <v>9475849.5999999996</v>
      </c>
      <c r="AQ464" s="62" t="b">
        <f t="shared" si="5478"/>
        <v>1</v>
      </c>
      <c r="AR464" s="51" t="str">
        <f t="shared" ref="AR464" si="5532">IF(COUNTIF(Codificacion2,CONCATENATE(AM464,"_VAL_",AB464))&gt;1,"Empate","")</f>
        <v>Empate</v>
      </c>
      <c r="AS464" s="63" t="str">
        <f t="shared" si="5496"/>
        <v/>
      </c>
      <c r="AT464" s="59" t="str">
        <f t="shared" si="5480"/>
        <v>ALI_94_SEG_6_</v>
      </c>
      <c r="AU464" s="63">
        <f t="shared" ref="AU464" si="5533">IF(AND(COUNTIF(Codificacion3,AT464)&lt;AO464),1,COUNTIF(Codificacion3,AT464))</f>
        <v>1</v>
      </c>
      <c r="AV464" s="62" t="str">
        <f t="shared" si="5482"/>
        <v>No Seleccionada</v>
      </c>
      <c r="AW464" s="53"/>
      <c r="AX464" s="51" t="str">
        <f t="shared" si="5483"/>
        <v>ALI_94_SEG_6VERDADERO</v>
      </c>
      <c r="AY464" s="51">
        <f t="shared" si="5464"/>
        <v>3</v>
      </c>
      <c r="AZ464" s="64" t="b">
        <f t="shared" si="5484"/>
        <v>0</v>
      </c>
    </row>
    <row r="465" spans="1:52" x14ac:dyDescent="0.2">
      <c r="A465" s="50" t="b">
        <f t="shared" si="3881"/>
        <v>0</v>
      </c>
      <c r="B465" s="51" t="s">
        <v>96</v>
      </c>
      <c r="C465" s="52">
        <v>113</v>
      </c>
      <c r="D465" s="52">
        <f t="shared" ref="D465" si="5534">IF(ISERROR(VLOOKUP(E465,Proveedores,2,FALSE)),"",VLOOKUP(E465,Proveedores,2,FALSE))</f>
        <v>2094</v>
      </c>
      <c r="E465" s="53" t="s">
        <v>97</v>
      </c>
      <c r="F465" s="54">
        <v>136</v>
      </c>
      <c r="G465" s="53" t="s">
        <v>56</v>
      </c>
      <c r="H465" s="53" t="s">
        <v>65</v>
      </c>
      <c r="I465" s="52">
        <v>1</v>
      </c>
      <c r="J465" s="53" t="s">
        <v>58</v>
      </c>
      <c r="K465" s="55">
        <v>44835</v>
      </c>
      <c r="L465" s="56">
        <v>7267</v>
      </c>
      <c r="M465" s="56">
        <v>8741</v>
      </c>
      <c r="N465" s="56">
        <v>5632</v>
      </c>
      <c r="O465" s="56">
        <v>404</v>
      </c>
      <c r="P465" s="57">
        <v>527</v>
      </c>
      <c r="Q465" s="58">
        <v>0.2</v>
      </c>
      <c r="R465" s="57">
        <v>421.6</v>
      </c>
      <c r="S465" s="57">
        <v>703</v>
      </c>
      <c r="T465" s="58">
        <v>0.2</v>
      </c>
      <c r="U465" s="57">
        <v>562.4</v>
      </c>
      <c r="V465" s="57">
        <v>1052</v>
      </c>
      <c r="W465" s="58">
        <v>0.2</v>
      </c>
      <c r="X465" s="57">
        <v>841.6</v>
      </c>
      <c r="Y465" s="57">
        <v>1052</v>
      </c>
      <c r="Z465" s="58">
        <v>0.2</v>
      </c>
      <c r="AA465" s="57">
        <v>841.6</v>
      </c>
      <c r="AB465" s="57">
        <v>13059603.200000001</v>
      </c>
      <c r="AC465" s="53" t="str">
        <f t="shared" si="5466"/>
        <v>Registro Valido</v>
      </c>
      <c r="AD465" s="57">
        <f t="shared" ref="AD465" si="5535">IF(OR(ISERROR(VLOOKUP(CONCATENATE("ALI_",$C465,"_SEG_",$I465,"_PROV_",$D465),Catalogo_Precios,AD$8,FALSE)),L465=0),0,VLOOKUP(CONCATENATE("ALI_",$C465,"_SEG_",$I465,"_PROV_",$D465),Catalogo_Precios,AD$8,FALSE))</f>
        <v>527</v>
      </c>
      <c r="AE465" s="57">
        <f t="shared" ref="AE465" si="5536">IF(OR(ISERROR(VLOOKUP(CONCATENATE("ALI_",$C465,"_SEG_",$I465,"_PROV_",$D465),Catalogo_Precios,AE$8,FALSE)),M465=0),0,VLOOKUP(CONCATENATE("ALI_",$C465,"_SEG_",$I465,"_PROV_",$D465),Catalogo_Precios,AE$8,FALSE))</f>
        <v>703</v>
      </c>
      <c r="AF465" s="57">
        <f t="shared" ref="AF465" si="5537">IF(OR(ISERROR(VLOOKUP(CONCATENATE("ALI_",$C465,"_SEG_",$I465,"_PROV_",$D465),Catalogo_Precios,AF$8,FALSE)),N465=0),0,VLOOKUP(CONCATENATE("ALI_",$C465,"_SEG_",$I465,"_PROV_",$D465),Catalogo_Precios,AF$8,FALSE))</f>
        <v>1052</v>
      </c>
      <c r="AG465" s="57">
        <f t="shared" ref="AG465" si="5538">IF(OR(ISERROR(VLOOKUP(CONCATENATE("ALI_",$C465,"_SEG_",$I465,"_PROV_",$D465),Catalogo_Precios,AG$8,FALSE)),O465=0),0,VLOOKUP(CONCATENATE("ALI_",$C465,"_SEG_",$I465,"_PROV_",$D465),Catalogo_Precios,AG$8,FALSE))</f>
        <v>1052</v>
      </c>
      <c r="AH465" s="57">
        <f t="shared" ref="AH465" si="5539">IF(OR(ISERROR(VLOOKUP(CONCATENATE("ALI_",$C465,"_SEG_",$I465,"_PROV_",$D465),Catalogo_Precios,AH$8,FALSE)),L465=0),0,VLOOKUP(CONCATENATE("ALI_",$C465,"_SEG_",$I465,"_PROV_",$D465),Catalogo_Precios,AH$8,FALSE))</f>
        <v>527</v>
      </c>
      <c r="AI465" s="57">
        <f t="shared" ref="AI465" si="5540">IF(OR(ISERROR(VLOOKUP(CONCATENATE("ALI_",$C465,"_SEG_",$I465,"_PROV_",$D465),Catalogo_Precios,AI$8,FALSE)),M465=0),0,VLOOKUP(CONCATENATE("ALI_",$C465,"_SEG_",$I465,"_PROV_",$D465),Catalogo_Precios,AI$8,FALSE))</f>
        <v>703</v>
      </c>
      <c r="AJ465" s="57">
        <f t="shared" ref="AJ465" si="5541">IF(OR(ISERROR(VLOOKUP(CONCATENATE("ALI_",$C465,"_SEG_",$I465,"_PROV_",$D465),Catalogo_Precios,AJ$8,FALSE)),N465=0),0,VLOOKUP(CONCATENATE("ALI_",$C465,"_SEG_",$I465,"_PROV_",$D465),Catalogo_Precios,AJ$8,FALSE))</f>
        <v>1052</v>
      </c>
      <c r="AK465" s="57">
        <f t="shared" ref="AK465" si="5542">IF(OR(ISERROR(VLOOKUP(CONCATENATE("ALI_",$C465,"_SEG_",$I465,"_PROV_",$D465),Catalogo_Precios,AK$8,FALSE)),O465=0),0,VLOOKUP(CONCATENATE("ALI_",$C465,"_SEG_",$I465,"_PROV_",$D465),Catalogo_Precios,AK$8,FALSE))</f>
        <v>1052</v>
      </c>
      <c r="AL465" s="53"/>
      <c r="AM465" s="59" t="str">
        <f t="shared" si="5475"/>
        <v>ALI_113_SEG_1</v>
      </c>
      <c r="AN465" s="59" t="str">
        <f t="shared" si="5476"/>
        <v>ALI_113_SEG_1_VAL_13059603.2</v>
      </c>
      <c r="AO465" s="60">
        <f t="shared" ref="AO465" si="5543">IF(OR(AB465="",AB465=0),0,COUNTIF(Codificacion,AM465))</f>
        <v>7</v>
      </c>
      <c r="AP465" s="61">
        <f t="array" ref="AP465">MIN(IF(Codificacion=AM465,Total_Cotizacion,""))</f>
        <v>13059603.200000001</v>
      </c>
      <c r="AQ465" s="62" t="b">
        <f t="shared" si="5478"/>
        <v>1</v>
      </c>
      <c r="AR465" s="51" t="str">
        <f t="shared" ref="AR465" si="5544">IF(COUNTIF(Codificacion2,CONCATENATE(AM465,"_VAL_",AB465))&gt;1,"Empate","")</f>
        <v>Empate</v>
      </c>
      <c r="AS465" s="63" t="str">
        <f t="shared" si="5496"/>
        <v/>
      </c>
      <c r="AT465" s="59" t="str">
        <f t="shared" si="5480"/>
        <v>ALI_113_SEG_1_</v>
      </c>
      <c r="AU465" s="63">
        <f t="shared" ref="AU465" si="5545">IF(AND(COUNTIF(Codificacion3,AT465)&lt;AO465),1,COUNTIF(Codificacion3,AT465))</f>
        <v>1</v>
      </c>
      <c r="AV465" s="62" t="str">
        <f t="shared" si="5482"/>
        <v>No Seleccionada</v>
      </c>
      <c r="AW465" s="53"/>
      <c r="AX465" s="51" t="str">
        <f t="shared" si="5483"/>
        <v>ALI_113_SEG_1VERDADERO</v>
      </c>
      <c r="AY465" s="51">
        <f t="shared" si="5464"/>
        <v>2</v>
      </c>
      <c r="AZ465" s="64" t="b">
        <f t="shared" si="5484"/>
        <v>0</v>
      </c>
    </row>
    <row r="466" spans="1:52" x14ac:dyDescent="0.2">
      <c r="A466" s="50" t="b">
        <f t="shared" si="3881"/>
        <v>0</v>
      </c>
      <c r="B466" s="51" t="s">
        <v>96</v>
      </c>
      <c r="C466" s="52">
        <v>113</v>
      </c>
      <c r="D466" s="52">
        <f t="shared" ref="D466" si="5546">IF(ISERROR(VLOOKUP(E466,Proveedores,2,FALSE)),"",VLOOKUP(E466,Proveedores,2,FALSE))</f>
        <v>2094</v>
      </c>
      <c r="E466" s="53" t="s">
        <v>97</v>
      </c>
      <c r="F466" s="54">
        <v>137</v>
      </c>
      <c r="G466" s="53" t="s">
        <v>56</v>
      </c>
      <c r="H466" s="53" t="s">
        <v>65</v>
      </c>
      <c r="I466" s="52">
        <v>2</v>
      </c>
      <c r="J466" s="53" t="s">
        <v>58</v>
      </c>
      <c r="K466" s="55">
        <v>44835</v>
      </c>
      <c r="L466" s="56">
        <v>7434</v>
      </c>
      <c r="M466" s="56">
        <v>8939</v>
      </c>
      <c r="N466" s="56">
        <v>5759</v>
      </c>
      <c r="O466" s="56">
        <v>414</v>
      </c>
      <c r="P466" s="57">
        <v>527</v>
      </c>
      <c r="Q466" s="58">
        <v>0.2</v>
      </c>
      <c r="R466" s="57">
        <v>421.6</v>
      </c>
      <c r="S466" s="57">
        <v>703</v>
      </c>
      <c r="T466" s="58">
        <v>0.2</v>
      </c>
      <c r="U466" s="57">
        <v>562.4</v>
      </c>
      <c r="V466" s="57">
        <v>1052</v>
      </c>
      <c r="W466" s="58">
        <v>0.2</v>
      </c>
      <c r="X466" s="57">
        <v>841.6</v>
      </c>
      <c r="Y466" s="57">
        <v>1052</v>
      </c>
      <c r="Z466" s="58">
        <v>0.2</v>
      </c>
      <c r="AA466" s="57">
        <v>841.6</v>
      </c>
      <c r="AB466" s="57">
        <v>13356664.800000001</v>
      </c>
      <c r="AC466" s="53" t="str">
        <f t="shared" si="5466"/>
        <v>Registro Valido</v>
      </c>
      <c r="AD466" s="57">
        <f t="shared" ref="AD466" si="5547">IF(OR(ISERROR(VLOOKUP(CONCATENATE("ALI_",$C466,"_SEG_",$I466,"_PROV_",$D466),Catalogo_Precios,AD$8,FALSE)),L466=0),0,VLOOKUP(CONCATENATE("ALI_",$C466,"_SEG_",$I466,"_PROV_",$D466),Catalogo_Precios,AD$8,FALSE))</f>
        <v>527</v>
      </c>
      <c r="AE466" s="57">
        <f t="shared" ref="AE466" si="5548">IF(OR(ISERROR(VLOOKUP(CONCATENATE("ALI_",$C466,"_SEG_",$I466,"_PROV_",$D466),Catalogo_Precios,AE$8,FALSE)),M466=0),0,VLOOKUP(CONCATENATE("ALI_",$C466,"_SEG_",$I466,"_PROV_",$D466),Catalogo_Precios,AE$8,FALSE))</f>
        <v>703</v>
      </c>
      <c r="AF466" s="57">
        <f t="shared" ref="AF466" si="5549">IF(OR(ISERROR(VLOOKUP(CONCATENATE("ALI_",$C466,"_SEG_",$I466,"_PROV_",$D466),Catalogo_Precios,AF$8,FALSE)),N466=0),0,VLOOKUP(CONCATENATE("ALI_",$C466,"_SEG_",$I466,"_PROV_",$D466),Catalogo_Precios,AF$8,FALSE))</f>
        <v>1052</v>
      </c>
      <c r="AG466" s="57">
        <f t="shared" ref="AG466" si="5550">IF(OR(ISERROR(VLOOKUP(CONCATENATE("ALI_",$C466,"_SEG_",$I466,"_PROV_",$D466),Catalogo_Precios,AG$8,FALSE)),O466=0),0,VLOOKUP(CONCATENATE("ALI_",$C466,"_SEG_",$I466,"_PROV_",$D466),Catalogo_Precios,AG$8,FALSE))</f>
        <v>1052</v>
      </c>
      <c r="AH466" s="57">
        <f t="shared" ref="AH466" si="5551">IF(OR(ISERROR(VLOOKUP(CONCATENATE("ALI_",$C466,"_SEG_",$I466,"_PROV_",$D466),Catalogo_Precios,AH$8,FALSE)),L466=0),0,VLOOKUP(CONCATENATE("ALI_",$C466,"_SEG_",$I466,"_PROV_",$D466),Catalogo_Precios,AH$8,FALSE))</f>
        <v>527</v>
      </c>
      <c r="AI466" s="57">
        <f t="shared" ref="AI466" si="5552">IF(OR(ISERROR(VLOOKUP(CONCATENATE("ALI_",$C466,"_SEG_",$I466,"_PROV_",$D466),Catalogo_Precios,AI$8,FALSE)),M466=0),0,VLOOKUP(CONCATENATE("ALI_",$C466,"_SEG_",$I466,"_PROV_",$D466),Catalogo_Precios,AI$8,FALSE))</f>
        <v>703</v>
      </c>
      <c r="AJ466" s="57">
        <f t="shared" ref="AJ466" si="5553">IF(OR(ISERROR(VLOOKUP(CONCATENATE("ALI_",$C466,"_SEG_",$I466,"_PROV_",$D466),Catalogo_Precios,AJ$8,FALSE)),N466=0),0,VLOOKUP(CONCATENATE("ALI_",$C466,"_SEG_",$I466,"_PROV_",$D466),Catalogo_Precios,AJ$8,FALSE))</f>
        <v>1052</v>
      </c>
      <c r="AK466" s="57">
        <f t="shared" ref="AK466" si="5554">IF(OR(ISERROR(VLOOKUP(CONCATENATE("ALI_",$C466,"_SEG_",$I466,"_PROV_",$D466),Catalogo_Precios,AK$8,FALSE)),O466=0),0,VLOOKUP(CONCATENATE("ALI_",$C466,"_SEG_",$I466,"_PROV_",$D466),Catalogo_Precios,AK$8,FALSE))</f>
        <v>1052</v>
      </c>
      <c r="AL466" s="53"/>
      <c r="AM466" s="59" t="str">
        <f t="shared" si="5475"/>
        <v>ALI_113_SEG_2</v>
      </c>
      <c r="AN466" s="59" t="str">
        <f t="shared" si="5476"/>
        <v>ALI_113_SEG_2_VAL_13356664.8</v>
      </c>
      <c r="AO466" s="60">
        <f t="shared" ref="AO466" si="5555">IF(OR(AB466="",AB466=0),0,COUNTIF(Codificacion,AM466))</f>
        <v>7</v>
      </c>
      <c r="AP466" s="61">
        <f t="array" ref="AP466">MIN(IF(Codificacion=AM466,Total_Cotizacion,""))</f>
        <v>13356664.800000001</v>
      </c>
      <c r="AQ466" s="62" t="b">
        <f t="shared" si="5478"/>
        <v>1</v>
      </c>
      <c r="AR466" s="51" t="str">
        <f t="shared" ref="AR466" si="5556">IF(COUNTIF(Codificacion2,CONCATENATE(AM466,"_VAL_",AB466))&gt;1,"Empate","")</f>
        <v>Empate</v>
      </c>
      <c r="AS466" s="63" t="str">
        <f t="shared" si="5496"/>
        <v/>
      </c>
      <c r="AT466" s="59" t="str">
        <f t="shared" si="5480"/>
        <v>ALI_113_SEG_2_</v>
      </c>
      <c r="AU466" s="63">
        <f t="shared" ref="AU466" si="5557">IF(AND(COUNTIF(Codificacion3,AT466)&lt;AO466),1,COUNTIF(Codificacion3,AT466))</f>
        <v>1</v>
      </c>
      <c r="AV466" s="62" t="str">
        <f t="shared" si="5482"/>
        <v>No Seleccionada</v>
      </c>
      <c r="AW466" s="53"/>
      <c r="AX466" s="51" t="str">
        <f t="shared" si="5483"/>
        <v>ALI_113_SEG_2VERDADERO</v>
      </c>
      <c r="AY466" s="51">
        <f t="shared" si="5464"/>
        <v>2</v>
      </c>
      <c r="AZ466" s="64" t="b">
        <f t="shared" si="5484"/>
        <v>0</v>
      </c>
    </row>
    <row r="467" spans="1:52" x14ac:dyDescent="0.2">
      <c r="A467" s="50" t="b">
        <f t="shared" si="3881"/>
        <v>0</v>
      </c>
      <c r="B467" s="51" t="s">
        <v>96</v>
      </c>
      <c r="C467" s="52">
        <v>113</v>
      </c>
      <c r="D467" s="52">
        <f t="shared" ref="D467" si="5558">IF(ISERROR(VLOOKUP(E467,Proveedores,2,FALSE)),"",VLOOKUP(E467,Proveedores,2,FALSE))</f>
        <v>2094</v>
      </c>
      <c r="E467" s="53" t="s">
        <v>97</v>
      </c>
      <c r="F467" s="54">
        <v>138</v>
      </c>
      <c r="G467" s="53" t="s">
        <v>56</v>
      </c>
      <c r="H467" s="53" t="s">
        <v>65</v>
      </c>
      <c r="I467" s="52">
        <v>3</v>
      </c>
      <c r="J467" s="53" t="s">
        <v>58</v>
      </c>
      <c r="K467" s="55">
        <v>44835</v>
      </c>
      <c r="L467" s="56">
        <v>7388</v>
      </c>
      <c r="M467" s="56">
        <v>8885</v>
      </c>
      <c r="N467" s="56">
        <v>5724</v>
      </c>
      <c r="O467" s="56">
        <v>411</v>
      </c>
      <c r="P467" s="57">
        <v>527</v>
      </c>
      <c r="Q467" s="58">
        <v>0.2</v>
      </c>
      <c r="R467" s="57">
        <v>421.6</v>
      </c>
      <c r="S467" s="57">
        <v>703</v>
      </c>
      <c r="T467" s="58">
        <v>0.2</v>
      </c>
      <c r="U467" s="57">
        <v>562.4</v>
      </c>
      <c r="V467" s="57">
        <v>1052</v>
      </c>
      <c r="W467" s="58">
        <v>0.2</v>
      </c>
      <c r="X467" s="57">
        <v>841.6</v>
      </c>
      <c r="Y467" s="57">
        <v>1052</v>
      </c>
      <c r="Z467" s="58">
        <v>0.2</v>
      </c>
      <c r="AA467" s="57">
        <v>841.6</v>
      </c>
      <c r="AB467" s="57">
        <v>13274920.800000001</v>
      </c>
      <c r="AC467" s="53" t="str">
        <f t="shared" si="5466"/>
        <v>Registro Valido</v>
      </c>
      <c r="AD467" s="57">
        <f t="shared" ref="AD467" si="5559">IF(OR(ISERROR(VLOOKUP(CONCATENATE("ALI_",$C467,"_SEG_",$I467,"_PROV_",$D467),Catalogo_Precios,AD$8,FALSE)),L467=0),0,VLOOKUP(CONCATENATE("ALI_",$C467,"_SEG_",$I467,"_PROV_",$D467),Catalogo_Precios,AD$8,FALSE))</f>
        <v>527</v>
      </c>
      <c r="AE467" s="57">
        <f t="shared" ref="AE467" si="5560">IF(OR(ISERROR(VLOOKUP(CONCATENATE("ALI_",$C467,"_SEG_",$I467,"_PROV_",$D467),Catalogo_Precios,AE$8,FALSE)),M467=0),0,VLOOKUP(CONCATENATE("ALI_",$C467,"_SEG_",$I467,"_PROV_",$D467),Catalogo_Precios,AE$8,FALSE))</f>
        <v>703</v>
      </c>
      <c r="AF467" s="57">
        <f t="shared" ref="AF467" si="5561">IF(OR(ISERROR(VLOOKUP(CONCATENATE("ALI_",$C467,"_SEG_",$I467,"_PROV_",$D467),Catalogo_Precios,AF$8,FALSE)),N467=0),0,VLOOKUP(CONCATENATE("ALI_",$C467,"_SEG_",$I467,"_PROV_",$D467),Catalogo_Precios,AF$8,FALSE))</f>
        <v>1052</v>
      </c>
      <c r="AG467" s="57">
        <f t="shared" ref="AG467" si="5562">IF(OR(ISERROR(VLOOKUP(CONCATENATE("ALI_",$C467,"_SEG_",$I467,"_PROV_",$D467),Catalogo_Precios,AG$8,FALSE)),O467=0),0,VLOOKUP(CONCATENATE("ALI_",$C467,"_SEG_",$I467,"_PROV_",$D467),Catalogo_Precios,AG$8,FALSE))</f>
        <v>1052</v>
      </c>
      <c r="AH467" s="57">
        <f t="shared" ref="AH467" si="5563">IF(OR(ISERROR(VLOOKUP(CONCATENATE("ALI_",$C467,"_SEG_",$I467,"_PROV_",$D467),Catalogo_Precios,AH$8,FALSE)),L467=0),0,VLOOKUP(CONCATENATE("ALI_",$C467,"_SEG_",$I467,"_PROV_",$D467),Catalogo_Precios,AH$8,FALSE))</f>
        <v>527</v>
      </c>
      <c r="AI467" s="57">
        <f t="shared" ref="AI467" si="5564">IF(OR(ISERROR(VLOOKUP(CONCATENATE("ALI_",$C467,"_SEG_",$I467,"_PROV_",$D467),Catalogo_Precios,AI$8,FALSE)),M467=0),0,VLOOKUP(CONCATENATE("ALI_",$C467,"_SEG_",$I467,"_PROV_",$D467),Catalogo_Precios,AI$8,FALSE))</f>
        <v>703</v>
      </c>
      <c r="AJ467" s="57">
        <f t="shared" ref="AJ467" si="5565">IF(OR(ISERROR(VLOOKUP(CONCATENATE("ALI_",$C467,"_SEG_",$I467,"_PROV_",$D467),Catalogo_Precios,AJ$8,FALSE)),N467=0),0,VLOOKUP(CONCATENATE("ALI_",$C467,"_SEG_",$I467,"_PROV_",$D467),Catalogo_Precios,AJ$8,FALSE))</f>
        <v>1052</v>
      </c>
      <c r="AK467" s="57">
        <f t="shared" ref="AK467" si="5566">IF(OR(ISERROR(VLOOKUP(CONCATENATE("ALI_",$C467,"_SEG_",$I467,"_PROV_",$D467),Catalogo_Precios,AK$8,FALSE)),O467=0),0,VLOOKUP(CONCATENATE("ALI_",$C467,"_SEG_",$I467,"_PROV_",$D467),Catalogo_Precios,AK$8,FALSE))</f>
        <v>1052</v>
      </c>
      <c r="AL467" s="53"/>
      <c r="AM467" s="59" t="str">
        <f t="shared" si="5475"/>
        <v>ALI_113_SEG_3</v>
      </c>
      <c r="AN467" s="59" t="str">
        <f t="shared" si="5476"/>
        <v>ALI_113_SEG_3_VAL_13274920.8</v>
      </c>
      <c r="AO467" s="60">
        <f t="shared" ref="AO467" si="5567">IF(OR(AB467="",AB467=0),0,COUNTIF(Codificacion,AM467))</f>
        <v>7</v>
      </c>
      <c r="AP467" s="61">
        <f t="array" ref="AP467">MIN(IF(Codificacion=AM467,Total_Cotizacion,""))</f>
        <v>13274920.800000001</v>
      </c>
      <c r="AQ467" s="62" t="b">
        <f t="shared" si="5478"/>
        <v>1</v>
      </c>
      <c r="AR467" s="51" t="str">
        <f t="shared" ref="AR467" si="5568">IF(COUNTIF(Codificacion2,CONCATENATE(AM467,"_VAL_",AB467))&gt;1,"Empate","")</f>
        <v>Empate</v>
      </c>
      <c r="AS467" s="63" t="str">
        <f t="shared" si="5496"/>
        <v/>
      </c>
      <c r="AT467" s="59" t="str">
        <f t="shared" si="5480"/>
        <v>ALI_113_SEG_3_</v>
      </c>
      <c r="AU467" s="63">
        <f t="shared" ref="AU467" si="5569">IF(AND(COUNTIF(Codificacion3,AT467)&lt;AO467),1,COUNTIF(Codificacion3,AT467))</f>
        <v>1</v>
      </c>
      <c r="AV467" s="62" t="str">
        <f t="shared" si="5482"/>
        <v>No Seleccionada</v>
      </c>
      <c r="AW467" s="53"/>
      <c r="AX467" s="51" t="str">
        <f t="shared" si="5483"/>
        <v>ALI_113_SEG_3VERDADERO</v>
      </c>
      <c r="AY467" s="51">
        <f t="shared" si="5464"/>
        <v>2</v>
      </c>
      <c r="AZ467" s="64" t="b">
        <f t="shared" si="5484"/>
        <v>0</v>
      </c>
    </row>
    <row r="468" spans="1:52" x14ac:dyDescent="0.2">
      <c r="A468" s="50" t="b">
        <f t="shared" si="3881"/>
        <v>0</v>
      </c>
      <c r="B468" s="51" t="s">
        <v>96</v>
      </c>
      <c r="C468" s="52">
        <v>113</v>
      </c>
      <c r="D468" s="52">
        <f t="shared" ref="D468" si="5570">IF(ISERROR(VLOOKUP(E468,Proveedores,2,FALSE)),"",VLOOKUP(E468,Proveedores,2,FALSE))</f>
        <v>2094</v>
      </c>
      <c r="E468" s="53" t="s">
        <v>97</v>
      </c>
      <c r="F468" s="54">
        <v>139</v>
      </c>
      <c r="G468" s="53" t="s">
        <v>56</v>
      </c>
      <c r="H468" s="53" t="s">
        <v>65</v>
      </c>
      <c r="I468" s="52">
        <v>4</v>
      </c>
      <c r="J468" s="53" t="s">
        <v>58</v>
      </c>
      <c r="K468" s="55">
        <v>44835</v>
      </c>
      <c r="L468" s="56">
        <v>7872</v>
      </c>
      <c r="M468" s="56">
        <v>9466</v>
      </c>
      <c r="N468" s="56">
        <v>6098</v>
      </c>
      <c r="O468" s="56">
        <v>439</v>
      </c>
      <c r="P468" s="57">
        <v>527</v>
      </c>
      <c r="Q468" s="58">
        <v>0.2</v>
      </c>
      <c r="R468" s="57">
        <v>421.6</v>
      </c>
      <c r="S468" s="57">
        <v>703</v>
      </c>
      <c r="T468" s="58">
        <v>0.2</v>
      </c>
      <c r="U468" s="57">
        <v>562.4</v>
      </c>
      <c r="V468" s="57">
        <v>1052</v>
      </c>
      <c r="W468" s="58">
        <v>0.2</v>
      </c>
      <c r="X468" s="57">
        <v>841.6</v>
      </c>
      <c r="Y468" s="57">
        <v>1052</v>
      </c>
      <c r="Z468" s="58">
        <v>0.2</v>
      </c>
      <c r="AA468" s="57">
        <v>841.6</v>
      </c>
      <c r="AB468" s="57">
        <v>14144052.799999999</v>
      </c>
      <c r="AC468" s="53" t="str">
        <f t="shared" si="5466"/>
        <v>Registro Valido</v>
      </c>
      <c r="AD468" s="57">
        <f t="shared" ref="AD468" si="5571">IF(OR(ISERROR(VLOOKUP(CONCATENATE("ALI_",$C468,"_SEG_",$I468,"_PROV_",$D468),Catalogo_Precios,AD$8,FALSE)),L468=0),0,VLOOKUP(CONCATENATE("ALI_",$C468,"_SEG_",$I468,"_PROV_",$D468),Catalogo_Precios,AD$8,FALSE))</f>
        <v>527</v>
      </c>
      <c r="AE468" s="57">
        <f t="shared" ref="AE468" si="5572">IF(OR(ISERROR(VLOOKUP(CONCATENATE("ALI_",$C468,"_SEG_",$I468,"_PROV_",$D468),Catalogo_Precios,AE$8,FALSE)),M468=0),0,VLOOKUP(CONCATENATE("ALI_",$C468,"_SEG_",$I468,"_PROV_",$D468),Catalogo_Precios,AE$8,FALSE))</f>
        <v>703</v>
      </c>
      <c r="AF468" s="57">
        <f t="shared" ref="AF468" si="5573">IF(OR(ISERROR(VLOOKUP(CONCATENATE("ALI_",$C468,"_SEG_",$I468,"_PROV_",$D468),Catalogo_Precios,AF$8,FALSE)),N468=0),0,VLOOKUP(CONCATENATE("ALI_",$C468,"_SEG_",$I468,"_PROV_",$D468),Catalogo_Precios,AF$8,FALSE))</f>
        <v>1052</v>
      </c>
      <c r="AG468" s="57">
        <f t="shared" ref="AG468" si="5574">IF(OR(ISERROR(VLOOKUP(CONCATENATE("ALI_",$C468,"_SEG_",$I468,"_PROV_",$D468),Catalogo_Precios,AG$8,FALSE)),O468=0),0,VLOOKUP(CONCATENATE("ALI_",$C468,"_SEG_",$I468,"_PROV_",$D468),Catalogo_Precios,AG$8,FALSE))</f>
        <v>1052</v>
      </c>
      <c r="AH468" s="57">
        <f t="shared" ref="AH468" si="5575">IF(OR(ISERROR(VLOOKUP(CONCATENATE("ALI_",$C468,"_SEG_",$I468,"_PROV_",$D468),Catalogo_Precios,AH$8,FALSE)),L468=0),0,VLOOKUP(CONCATENATE("ALI_",$C468,"_SEG_",$I468,"_PROV_",$D468),Catalogo_Precios,AH$8,FALSE))</f>
        <v>527</v>
      </c>
      <c r="AI468" s="57">
        <f t="shared" ref="AI468" si="5576">IF(OR(ISERROR(VLOOKUP(CONCATENATE("ALI_",$C468,"_SEG_",$I468,"_PROV_",$D468),Catalogo_Precios,AI$8,FALSE)),M468=0),0,VLOOKUP(CONCATENATE("ALI_",$C468,"_SEG_",$I468,"_PROV_",$D468),Catalogo_Precios,AI$8,FALSE))</f>
        <v>703</v>
      </c>
      <c r="AJ468" s="57">
        <f t="shared" ref="AJ468" si="5577">IF(OR(ISERROR(VLOOKUP(CONCATENATE("ALI_",$C468,"_SEG_",$I468,"_PROV_",$D468),Catalogo_Precios,AJ$8,FALSE)),N468=0),0,VLOOKUP(CONCATENATE("ALI_",$C468,"_SEG_",$I468,"_PROV_",$D468),Catalogo_Precios,AJ$8,FALSE))</f>
        <v>1052</v>
      </c>
      <c r="AK468" s="57">
        <f t="shared" ref="AK468" si="5578">IF(OR(ISERROR(VLOOKUP(CONCATENATE("ALI_",$C468,"_SEG_",$I468,"_PROV_",$D468),Catalogo_Precios,AK$8,FALSE)),O468=0),0,VLOOKUP(CONCATENATE("ALI_",$C468,"_SEG_",$I468,"_PROV_",$D468),Catalogo_Precios,AK$8,FALSE))</f>
        <v>1052</v>
      </c>
      <c r="AL468" s="53"/>
      <c r="AM468" s="59" t="str">
        <f t="shared" si="5475"/>
        <v>ALI_113_SEG_4</v>
      </c>
      <c r="AN468" s="59" t="str">
        <f t="shared" si="5476"/>
        <v>ALI_113_SEG_4_VAL_14144052.8</v>
      </c>
      <c r="AO468" s="60">
        <f t="shared" ref="AO468" si="5579">IF(OR(AB468="",AB468=0),0,COUNTIF(Codificacion,AM468))</f>
        <v>6</v>
      </c>
      <c r="AP468" s="61">
        <f t="array" ref="AP468">MIN(IF(Codificacion=AM468,Total_Cotizacion,""))</f>
        <v>14144052.799999999</v>
      </c>
      <c r="AQ468" s="62" t="b">
        <f t="shared" si="5478"/>
        <v>1</v>
      </c>
      <c r="AR468" s="51" t="str">
        <f t="shared" ref="AR468" si="5580">IF(COUNTIF(Codificacion2,CONCATENATE(AM468,"_VAL_",AB468))&gt;1,"Empate","")</f>
        <v>Empate</v>
      </c>
      <c r="AS468" s="63" t="str">
        <f t="shared" si="5496"/>
        <v/>
      </c>
      <c r="AT468" s="59" t="str">
        <f t="shared" si="5480"/>
        <v>ALI_113_SEG_4_</v>
      </c>
      <c r="AU468" s="63">
        <f t="shared" ref="AU468" si="5581">IF(AND(COUNTIF(Codificacion3,AT468)&lt;AO468),1,COUNTIF(Codificacion3,AT468))</f>
        <v>1</v>
      </c>
      <c r="AV468" s="62" t="str">
        <f t="shared" si="5482"/>
        <v>No Seleccionada</v>
      </c>
      <c r="AW468" s="53"/>
      <c r="AX468" s="51" t="str">
        <f t="shared" si="5483"/>
        <v>ALI_113_SEG_4VERDADERO</v>
      </c>
      <c r="AY468" s="51">
        <f t="shared" si="5464"/>
        <v>2</v>
      </c>
      <c r="AZ468" s="64" t="b">
        <f t="shared" si="5484"/>
        <v>0</v>
      </c>
    </row>
    <row r="469" spans="1:52" x14ac:dyDescent="0.2">
      <c r="A469" s="50" t="b">
        <f t="shared" si="3881"/>
        <v>0</v>
      </c>
      <c r="B469" s="51" t="s">
        <v>96</v>
      </c>
      <c r="C469" s="52">
        <v>113</v>
      </c>
      <c r="D469" s="52">
        <f t="shared" ref="D469" si="5582">IF(ISERROR(VLOOKUP(E469,Proveedores,2,FALSE)),"",VLOOKUP(E469,Proveedores,2,FALSE))</f>
        <v>2094</v>
      </c>
      <c r="E469" s="53" t="s">
        <v>97</v>
      </c>
      <c r="F469" s="54">
        <v>140</v>
      </c>
      <c r="G469" s="53" t="s">
        <v>56</v>
      </c>
      <c r="H469" s="53" t="s">
        <v>65</v>
      </c>
      <c r="I469" s="52">
        <v>5</v>
      </c>
      <c r="J469" s="53" t="s">
        <v>58</v>
      </c>
      <c r="K469" s="55">
        <v>44835</v>
      </c>
      <c r="L469" s="56">
        <v>7318</v>
      </c>
      <c r="M469" s="56">
        <v>8801</v>
      </c>
      <c r="N469" s="56">
        <v>5670</v>
      </c>
      <c r="O469" s="56">
        <v>407</v>
      </c>
      <c r="P469" s="57">
        <v>527</v>
      </c>
      <c r="Q469" s="58">
        <v>0.2</v>
      </c>
      <c r="R469" s="57">
        <v>421.6</v>
      </c>
      <c r="S469" s="57">
        <v>703</v>
      </c>
      <c r="T469" s="58">
        <v>0.2</v>
      </c>
      <c r="U469" s="57">
        <v>562.4</v>
      </c>
      <c r="V469" s="57">
        <v>1052</v>
      </c>
      <c r="W469" s="58">
        <v>0.2</v>
      </c>
      <c r="X469" s="57">
        <v>841.6</v>
      </c>
      <c r="Y469" s="57">
        <v>1052</v>
      </c>
      <c r="Z469" s="58">
        <v>0.2</v>
      </c>
      <c r="AA469" s="57">
        <v>841.6</v>
      </c>
      <c r="AB469" s="57">
        <v>13149354.399999999</v>
      </c>
      <c r="AC469" s="53" t="str">
        <f t="shared" si="5466"/>
        <v>Registro Valido</v>
      </c>
      <c r="AD469" s="57">
        <f t="shared" ref="AD469" si="5583">IF(OR(ISERROR(VLOOKUP(CONCATENATE("ALI_",$C469,"_SEG_",$I469,"_PROV_",$D469),Catalogo_Precios,AD$8,FALSE)),L469=0),0,VLOOKUP(CONCATENATE("ALI_",$C469,"_SEG_",$I469,"_PROV_",$D469),Catalogo_Precios,AD$8,FALSE))</f>
        <v>527</v>
      </c>
      <c r="AE469" s="57">
        <f t="shared" ref="AE469" si="5584">IF(OR(ISERROR(VLOOKUP(CONCATENATE("ALI_",$C469,"_SEG_",$I469,"_PROV_",$D469),Catalogo_Precios,AE$8,FALSE)),M469=0),0,VLOOKUP(CONCATENATE("ALI_",$C469,"_SEG_",$I469,"_PROV_",$D469),Catalogo_Precios,AE$8,FALSE))</f>
        <v>703</v>
      </c>
      <c r="AF469" s="57">
        <f t="shared" ref="AF469" si="5585">IF(OR(ISERROR(VLOOKUP(CONCATENATE("ALI_",$C469,"_SEG_",$I469,"_PROV_",$D469),Catalogo_Precios,AF$8,FALSE)),N469=0),0,VLOOKUP(CONCATENATE("ALI_",$C469,"_SEG_",$I469,"_PROV_",$D469),Catalogo_Precios,AF$8,FALSE))</f>
        <v>1052</v>
      </c>
      <c r="AG469" s="57">
        <f t="shared" ref="AG469" si="5586">IF(OR(ISERROR(VLOOKUP(CONCATENATE("ALI_",$C469,"_SEG_",$I469,"_PROV_",$D469),Catalogo_Precios,AG$8,FALSE)),O469=0),0,VLOOKUP(CONCATENATE("ALI_",$C469,"_SEG_",$I469,"_PROV_",$D469),Catalogo_Precios,AG$8,FALSE))</f>
        <v>1052</v>
      </c>
      <c r="AH469" s="57">
        <f t="shared" ref="AH469" si="5587">IF(OR(ISERROR(VLOOKUP(CONCATENATE("ALI_",$C469,"_SEG_",$I469,"_PROV_",$D469),Catalogo_Precios,AH$8,FALSE)),L469=0),0,VLOOKUP(CONCATENATE("ALI_",$C469,"_SEG_",$I469,"_PROV_",$D469),Catalogo_Precios,AH$8,FALSE))</f>
        <v>527</v>
      </c>
      <c r="AI469" s="57">
        <f t="shared" ref="AI469" si="5588">IF(OR(ISERROR(VLOOKUP(CONCATENATE("ALI_",$C469,"_SEG_",$I469,"_PROV_",$D469),Catalogo_Precios,AI$8,FALSE)),M469=0),0,VLOOKUP(CONCATENATE("ALI_",$C469,"_SEG_",$I469,"_PROV_",$D469),Catalogo_Precios,AI$8,FALSE))</f>
        <v>703</v>
      </c>
      <c r="AJ469" s="57">
        <f t="shared" ref="AJ469" si="5589">IF(OR(ISERROR(VLOOKUP(CONCATENATE("ALI_",$C469,"_SEG_",$I469,"_PROV_",$D469),Catalogo_Precios,AJ$8,FALSE)),N469=0),0,VLOOKUP(CONCATENATE("ALI_",$C469,"_SEG_",$I469,"_PROV_",$D469),Catalogo_Precios,AJ$8,FALSE))</f>
        <v>1052</v>
      </c>
      <c r="AK469" s="57">
        <f t="shared" ref="AK469" si="5590">IF(OR(ISERROR(VLOOKUP(CONCATENATE("ALI_",$C469,"_SEG_",$I469,"_PROV_",$D469),Catalogo_Precios,AK$8,FALSE)),O469=0),0,VLOOKUP(CONCATENATE("ALI_",$C469,"_SEG_",$I469,"_PROV_",$D469),Catalogo_Precios,AK$8,FALSE))</f>
        <v>1052</v>
      </c>
      <c r="AL469" s="53"/>
      <c r="AM469" s="59" t="str">
        <f t="shared" si="5475"/>
        <v>ALI_113_SEG_5</v>
      </c>
      <c r="AN469" s="59" t="str">
        <f t="shared" si="5476"/>
        <v>ALI_113_SEG_5_VAL_13149354.4</v>
      </c>
      <c r="AO469" s="60">
        <f t="shared" ref="AO469" si="5591">IF(OR(AB469="",AB469=0),0,COUNTIF(Codificacion,AM469))</f>
        <v>6</v>
      </c>
      <c r="AP469" s="61">
        <f t="array" ref="AP469">MIN(IF(Codificacion=AM469,Total_Cotizacion,""))</f>
        <v>13149354.399999999</v>
      </c>
      <c r="AQ469" s="62" t="b">
        <f t="shared" si="5478"/>
        <v>1</v>
      </c>
      <c r="AR469" s="51" t="str">
        <f t="shared" ref="AR469" si="5592">IF(COUNTIF(Codificacion2,CONCATENATE(AM469,"_VAL_",AB469))&gt;1,"Empate","")</f>
        <v>Empate</v>
      </c>
      <c r="AS469" s="63" t="str">
        <f t="shared" si="5496"/>
        <v/>
      </c>
      <c r="AT469" s="59" t="str">
        <f t="shared" si="5480"/>
        <v>ALI_113_SEG_5_</v>
      </c>
      <c r="AU469" s="63">
        <f t="shared" ref="AU469" si="5593">IF(AND(COUNTIF(Codificacion3,AT469)&lt;AO469),1,COUNTIF(Codificacion3,AT469))</f>
        <v>1</v>
      </c>
      <c r="AV469" s="62" t="str">
        <f t="shared" si="5482"/>
        <v>No Seleccionada</v>
      </c>
      <c r="AW469" s="53"/>
      <c r="AX469" s="51" t="str">
        <f t="shared" si="5483"/>
        <v>ALI_113_SEG_5VERDADERO</v>
      </c>
      <c r="AY469" s="51">
        <f t="shared" si="5464"/>
        <v>2</v>
      </c>
      <c r="AZ469" s="64" t="b">
        <f t="shared" si="5484"/>
        <v>0</v>
      </c>
    </row>
    <row r="470" spans="1:52" x14ac:dyDescent="0.2">
      <c r="A470" s="50" t="b">
        <f t="shared" si="3881"/>
        <v>0</v>
      </c>
      <c r="B470" s="51" t="s">
        <v>96</v>
      </c>
      <c r="C470" s="52">
        <v>113</v>
      </c>
      <c r="D470" s="52">
        <f t="shared" ref="D470" si="5594">IF(ISERROR(VLOOKUP(E470,Proveedores,2,FALSE)),"",VLOOKUP(E470,Proveedores,2,FALSE))</f>
        <v>2094</v>
      </c>
      <c r="E470" s="53" t="s">
        <v>97</v>
      </c>
      <c r="F470" s="54">
        <v>141</v>
      </c>
      <c r="G470" s="53" t="s">
        <v>56</v>
      </c>
      <c r="H470" s="53" t="s">
        <v>65</v>
      </c>
      <c r="I470" s="52">
        <v>6</v>
      </c>
      <c r="J470" s="53" t="s">
        <v>58</v>
      </c>
      <c r="K470" s="55">
        <v>44835</v>
      </c>
      <c r="L470" s="56">
        <v>7920</v>
      </c>
      <c r="M470" s="56">
        <v>9526</v>
      </c>
      <c r="N470" s="56">
        <v>6136</v>
      </c>
      <c r="O470" s="56">
        <v>441</v>
      </c>
      <c r="P470" s="57">
        <v>527</v>
      </c>
      <c r="Q470" s="58">
        <v>0.2</v>
      </c>
      <c r="R470" s="57">
        <v>421.6</v>
      </c>
      <c r="S470" s="57">
        <v>703</v>
      </c>
      <c r="T470" s="58">
        <v>0.2</v>
      </c>
      <c r="U470" s="57">
        <v>562.4</v>
      </c>
      <c r="V470" s="57">
        <v>1052</v>
      </c>
      <c r="W470" s="58">
        <v>0.2</v>
      </c>
      <c r="X470" s="57">
        <v>841.6</v>
      </c>
      <c r="Y470" s="57">
        <v>1052</v>
      </c>
      <c r="Z470" s="58">
        <v>0.2</v>
      </c>
      <c r="AA470" s="57">
        <v>841.6</v>
      </c>
      <c r="AB470" s="57">
        <v>14231697.6</v>
      </c>
      <c r="AC470" s="53" t="str">
        <f t="shared" si="5466"/>
        <v>Registro Valido</v>
      </c>
      <c r="AD470" s="57">
        <f t="shared" ref="AD470" si="5595">IF(OR(ISERROR(VLOOKUP(CONCATENATE("ALI_",$C470,"_SEG_",$I470,"_PROV_",$D470),Catalogo_Precios,AD$8,FALSE)),L470=0),0,VLOOKUP(CONCATENATE("ALI_",$C470,"_SEG_",$I470,"_PROV_",$D470),Catalogo_Precios,AD$8,FALSE))</f>
        <v>527</v>
      </c>
      <c r="AE470" s="57">
        <f t="shared" ref="AE470" si="5596">IF(OR(ISERROR(VLOOKUP(CONCATENATE("ALI_",$C470,"_SEG_",$I470,"_PROV_",$D470),Catalogo_Precios,AE$8,FALSE)),M470=0),0,VLOOKUP(CONCATENATE("ALI_",$C470,"_SEG_",$I470,"_PROV_",$D470),Catalogo_Precios,AE$8,FALSE))</f>
        <v>703</v>
      </c>
      <c r="AF470" s="57">
        <f t="shared" ref="AF470" si="5597">IF(OR(ISERROR(VLOOKUP(CONCATENATE("ALI_",$C470,"_SEG_",$I470,"_PROV_",$D470),Catalogo_Precios,AF$8,FALSE)),N470=0),0,VLOOKUP(CONCATENATE("ALI_",$C470,"_SEG_",$I470,"_PROV_",$D470),Catalogo_Precios,AF$8,FALSE))</f>
        <v>1052</v>
      </c>
      <c r="AG470" s="57">
        <f t="shared" ref="AG470" si="5598">IF(OR(ISERROR(VLOOKUP(CONCATENATE("ALI_",$C470,"_SEG_",$I470,"_PROV_",$D470),Catalogo_Precios,AG$8,FALSE)),O470=0),0,VLOOKUP(CONCATENATE("ALI_",$C470,"_SEG_",$I470,"_PROV_",$D470),Catalogo_Precios,AG$8,FALSE))</f>
        <v>1052</v>
      </c>
      <c r="AH470" s="57">
        <f t="shared" ref="AH470" si="5599">IF(OR(ISERROR(VLOOKUP(CONCATENATE("ALI_",$C470,"_SEG_",$I470,"_PROV_",$D470),Catalogo_Precios,AH$8,FALSE)),L470=0),0,VLOOKUP(CONCATENATE("ALI_",$C470,"_SEG_",$I470,"_PROV_",$D470),Catalogo_Precios,AH$8,FALSE))</f>
        <v>527</v>
      </c>
      <c r="AI470" s="57">
        <f t="shared" ref="AI470" si="5600">IF(OR(ISERROR(VLOOKUP(CONCATENATE("ALI_",$C470,"_SEG_",$I470,"_PROV_",$D470),Catalogo_Precios,AI$8,FALSE)),M470=0),0,VLOOKUP(CONCATENATE("ALI_",$C470,"_SEG_",$I470,"_PROV_",$D470),Catalogo_Precios,AI$8,FALSE))</f>
        <v>703</v>
      </c>
      <c r="AJ470" s="57">
        <f t="shared" ref="AJ470" si="5601">IF(OR(ISERROR(VLOOKUP(CONCATENATE("ALI_",$C470,"_SEG_",$I470,"_PROV_",$D470),Catalogo_Precios,AJ$8,FALSE)),N470=0),0,VLOOKUP(CONCATENATE("ALI_",$C470,"_SEG_",$I470,"_PROV_",$D470),Catalogo_Precios,AJ$8,FALSE))</f>
        <v>1052</v>
      </c>
      <c r="AK470" s="57">
        <f t="shared" ref="AK470" si="5602">IF(OR(ISERROR(VLOOKUP(CONCATENATE("ALI_",$C470,"_SEG_",$I470,"_PROV_",$D470),Catalogo_Precios,AK$8,FALSE)),O470=0),0,VLOOKUP(CONCATENATE("ALI_",$C470,"_SEG_",$I470,"_PROV_",$D470),Catalogo_Precios,AK$8,FALSE))</f>
        <v>1052</v>
      </c>
      <c r="AL470" s="53"/>
      <c r="AM470" s="59" t="str">
        <f t="shared" si="5475"/>
        <v>ALI_113_SEG_6</v>
      </c>
      <c r="AN470" s="59" t="str">
        <f t="shared" si="5476"/>
        <v>ALI_113_SEG_6_VAL_14231697.6</v>
      </c>
      <c r="AO470" s="60">
        <f t="shared" ref="AO470" si="5603">IF(OR(AB470="",AB470=0),0,COUNTIF(Codificacion,AM470))</f>
        <v>6</v>
      </c>
      <c r="AP470" s="61">
        <f t="array" ref="AP470">MIN(IF(Codificacion=AM470,Total_Cotizacion,""))</f>
        <v>14231697.6</v>
      </c>
      <c r="AQ470" s="62" t="b">
        <f t="shared" si="5478"/>
        <v>1</v>
      </c>
      <c r="AR470" s="51" t="str">
        <f t="shared" ref="AR470" si="5604">IF(COUNTIF(Codificacion2,CONCATENATE(AM470,"_VAL_",AB470))&gt;1,"Empate","")</f>
        <v>Empate</v>
      </c>
      <c r="AS470" s="63" t="str">
        <f t="shared" si="5496"/>
        <v/>
      </c>
      <c r="AT470" s="59" t="str">
        <f t="shared" si="5480"/>
        <v>ALI_113_SEG_6_</v>
      </c>
      <c r="AU470" s="63">
        <f t="shared" ref="AU470" si="5605">IF(AND(COUNTIF(Codificacion3,AT470)&lt;AO470),1,COUNTIF(Codificacion3,AT470))</f>
        <v>1</v>
      </c>
      <c r="AV470" s="62" t="str">
        <f t="shared" si="5482"/>
        <v>No Seleccionada</v>
      </c>
      <c r="AW470" s="53"/>
      <c r="AX470" s="51" t="str">
        <f t="shared" si="5483"/>
        <v>ALI_113_SEG_6VERDADERO</v>
      </c>
      <c r="AY470" s="51">
        <f t="shared" si="5464"/>
        <v>2</v>
      </c>
      <c r="AZ470" s="64" t="b">
        <f t="shared" si="5484"/>
        <v>0</v>
      </c>
    </row>
    <row r="471" spans="1:52" x14ac:dyDescent="0.2">
      <c r="A471" s="50" t="b">
        <f t="shared" si="3881"/>
        <v>0</v>
      </c>
      <c r="B471" s="51" t="s">
        <v>96</v>
      </c>
      <c r="C471" s="52">
        <v>113</v>
      </c>
      <c r="D471" s="52">
        <f t="shared" ref="D471" si="5606">IF(ISERROR(VLOOKUP(E471,Proveedores,2,FALSE)),"",VLOOKUP(E471,Proveedores,2,FALSE))</f>
        <v>2094</v>
      </c>
      <c r="E471" s="53" t="s">
        <v>97</v>
      </c>
      <c r="F471" s="54">
        <v>142</v>
      </c>
      <c r="G471" s="53" t="s">
        <v>56</v>
      </c>
      <c r="H471" s="53" t="s">
        <v>65</v>
      </c>
      <c r="I471" s="52">
        <v>7</v>
      </c>
      <c r="J471" s="53" t="s">
        <v>58</v>
      </c>
      <c r="K471" s="55">
        <v>44835</v>
      </c>
      <c r="L471" s="56">
        <v>8089</v>
      </c>
      <c r="M471" s="56">
        <v>9728</v>
      </c>
      <c r="N471" s="56">
        <v>6267</v>
      </c>
      <c r="O471" s="56">
        <v>450</v>
      </c>
      <c r="P471" s="57">
        <v>527</v>
      </c>
      <c r="Q471" s="58">
        <v>0.2</v>
      </c>
      <c r="R471" s="57">
        <v>421.6</v>
      </c>
      <c r="S471" s="57">
        <v>703</v>
      </c>
      <c r="T471" s="58">
        <v>0.2</v>
      </c>
      <c r="U471" s="57">
        <v>562.4</v>
      </c>
      <c r="V471" s="57">
        <v>1052</v>
      </c>
      <c r="W471" s="58">
        <v>0.2</v>
      </c>
      <c r="X471" s="57">
        <v>841.6</v>
      </c>
      <c r="Y471" s="57">
        <v>1052</v>
      </c>
      <c r="Z471" s="58">
        <v>0.2</v>
      </c>
      <c r="AA471" s="57">
        <v>841.6</v>
      </c>
      <c r="AB471" s="57">
        <v>14534376.800000001</v>
      </c>
      <c r="AC471" s="53" t="str">
        <f t="shared" si="5466"/>
        <v>Registro Valido</v>
      </c>
      <c r="AD471" s="57">
        <f t="shared" ref="AD471" si="5607">IF(OR(ISERROR(VLOOKUP(CONCATENATE("ALI_",$C471,"_SEG_",$I471,"_PROV_",$D471),Catalogo_Precios,AD$8,FALSE)),L471=0),0,VLOOKUP(CONCATENATE("ALI_",$C471,"_SEG_",$I471,"_PROV_",$D471),Catalogo_Precios,AD$8,FALSE))</f>
        <v>527</v>
      </c>
      <c r="AE471" s="57">
        <f t="shared" ref="AE471" si="5608">IF(OR(ISERROR(VLOOKUP(CONCATENATE("ALI_",$C471,"_SEG_",$I471,"_PROV_",$D471),Catalogo_Precios,AE$8,FALSE)),M471=0),0,VLOOKUP(CONCATENATE("ALI_",$C471,"_SEG_",$I471,"_PROV_",$D471),Catalogo_Precios,AE$8,FALSE))</f>
        <v>703</v>
      </c>
      <c r="AF471" s="57">
        <f t="shared" ref="AF471" si="5609">IF(OR(ISERROR(VLOOKUP(CONCATENATE("ALI_",$C471,"_SEG_",$I471,"_PROV_",$D471),Catalogo_Precios,AF$8,FALSE)),N471=0),0,VLOOKUP(CONCATENATE("ALI_",$C471,"_SEG_",$I471,"_PROV_",$D471),Catalogo_Precios,AF$8,FALSE))</f>
        <v>1052</v>
      </c>
      <c r="AG471" s="57">
        <f t="shared" ref="AG471" si="5610">IF(OR(ISERROR(VLOOKUP(CONCATENATE("ALI_",$C471,"_SEG_",$I471,"_PROV_",$D471),Catalogo_Precios,AG$8,FALSE)),O471=0),0,VLOOKUP(CONCATENATE("ALI_",$C471,"_SEG_",$I471,"_PROV_",$D471),Catalogo_Precios,AG$8,FALSE))</f>
        <v>1052</v>
      </c>
      <c r="AH471" s="57">
        <f t="shared" ref="AH471" si="5611">IF(OR(ISERROR(VLOOKUP(CONCATENATE("ALI_",$C471,"_SEG_",$I471,"_PROV_",$D471),Catalogo_Precios,AH$8,FALSE)),L471=0),0,VLOOKUP(CONCATENATE("ALI_",$C471,"_SEG_",$I471,"_PROV_",$D471),Catalogo_Precios,AH$8,FALSE))</f>
        <v>527</v>
      </c>
      <c r="AI471" s="57">
        <f t="shared" ref="AI471" si="5612">IF(OR(ISERROR(VLOOKUP(CONCATENATE("ALI_",$C471,"_SEG_",$I471,"_PROV_",$D471),Catalogo_Precios,AI$8,FALSE)),M471=0),0,VLOOKUP(CONCATENATE("ALI_",$C471,"_SEG_",$I471,"_PROV_",$D471),Catalogo_Precios,AI$8,FALSE))</f>
        <v>703</v>
      </c>
      <c r="AJ471" s="57">
        <f t="shared" ref="AJ471" si="5613">IF(OR(ISERROR(VLOOKUP(CONCATENATE("ALI_",$C471,"_SEG_",$I471,"_PROV_",$D471),Catalogo_Precios,AJ$8,FALSE)),N471=0),0,VLOOKUP(CONCATENATE("ALI_",$C471,"_SEG_",$I471,"_PROV_",$D471),Catalogo_Precios,AJ$8,FALSE))</f>
        <v>1052</v>
      </c>
      <c r="AK471" s="57">
        <f t="shared" ref="AK471" si="5614">IF(OR(ISERROR(VLOOKUP(CONCATENATE("ALI_",$C471,"_SEG_",$I471,"_PROV_",$D471),Catalogo_Precios,AK$8,FALSE)),O471=0),0,VLOOKUP(CONCATENATE("ALI_",$C471,"_SEG_",$I471,"_PROV_",$D471),Catalogo_Precios,AK$8,FALSE))</f>
        <v>1052</v>
      </c>
      <c r="AL471" s="53"/>
      <c r="AM471" s="59" t="str">
        <f t="shared" si="5475"/>
        <v>ALI_113_SEG_7</v>
      </c>
      <c r="AN471" s="59" t="str">
        <f t="shared" si="5476"/>
        <v>ALI_113_SEG_7_VAL_14534376.8</v>
      </c>
      <c r="AO471" s="60">
        <f t="shared" ref="AO471" si="5615">IF(OR(AB471="",AB471=0),0,COUNTIF(Codificacion,AM471))</f>
        <v>6</v>
      </c>
      <c r="AP471" s="61">
        <f t="array" ref="AP471">MIN(IF(Codificacion=AM471,Total_Cotizacion,""))</f>
        <v>14534376.800000001</v>
      </c>
      <c r="AQ471" s="62" t="b">
        <f t="shared" si="5478"/>
        <v>1</v>
      </c>
      <c r="AR471" s="51" t="str">
        <f t="shared" ref="AR471" si="5616">IF(COUNTIF(Codificacion2,CONCATENATE(AM471,"_VAL_",AB471))&gt;1,"Empate","")</f>
        <v>Empate</v>
      </c>
      <c r="AS471" s="63" t="str">
        <f t="shared" si="5496"/>
        <v/>
      </c>
      <c r="AT471" s="59" t="str">
        <f t="shared" si="5480"/>
        <v>ALI_113_SEG_7_</v>
      </c>
      <c r="AU471" s="63">
        <f t="shared" ref="AU471" si="5617">IF(AND(COUNTIF(Codificacion3,AT471)&lt;AO471),1,COUNTIF(Codificacion3,AT471))</f>
        <v>1</v>
      </c>
      <c r="AV471" s="62" t="str">
        <f t="shared" si="5482"/>
        <v>No Seleccionada</v>
      </c>
      <c r="AW471" s="53"/>
      <c r="AX471" s="51" t="str">
        <f t="shared" si="5483"/>
        <v>ALI_113_SEG_7VERDADERO</v>
      </c>
      <c r="AY471" s="51">
        <f t="shared" si="5464"/>
        <v>2</v>
      </c>
      <c r="AZ471" s="64" t="b">
        <f t="shared" si="5484"/>
        <v>0</v>
      </c>
    </row>
    <row r="472" spans="1:52" x14ac:dyDescent="0.2">
      <c r="A472" s="50" t="b">
        <f t="shared" si="3881"/>
        <v>0</v>
      </c>
      <c r="B472" s="51" t="s">
        <v>96</v>
      </c>
      <c r="C472" s="52">
        <v>113</v>
      </c>
      <c r="D472" s="52">
        <f t="shared" ref="D472" si="5618">IF(ISERROR(VLOOKUP(E472,Proveedores,2,FALSE)),"",VLOOKUP(E472,Proveedores,2,FALSE))</f>
        <v>2094</v>
      </c>
      <c r="E472" s="53" t="s">
        <v>97</v>
      </c>
      <c r="F472" s="54">
        <v>143</v>
      </c>
      <c r="G472" s="53" t="s">
        <v>56</v>
      </c>
      <c r="H472" s="53" t="s">
        <v>65</v>
      </c>
      <c r="I472" s="52">
        <v>8</v>
      </c>
      <c r="J472" s="53" t="s">
        <v>58</v>
      </c>
      <c r="K472" s="55">
        <v>44835</v>
      </c>
      <c r="L472" s="56">
        <v>7807</v>
      </c>
      <c r="M472" s="56">
        <v>9388</v>
      </c>
      <c r="N472" s="56">
        <v>6049</v>
      </c>
      <c r="O472" s="56">
        <v>435</v>
      </c>
      <c r="P472" s="57">
        <v>527</v>
      </c>
      <c r="Q472" s="58">
        <v>0.2</v>
      </c>
      <c r="R472" s="57">
        <v>421.6</v>
      </c>
      <c r="S472" s="57">
        <v>703</v>
      </c>
      <c r="T472" s="58">
        <v>0.2</v>
      </c>
      <c r="U472" s="57">
        <v>562.4</v>
      </c>
      <c r="V472" s="57">
        <v>1052</v>
      </c>
      <c r="W472" s="58">
        <v>0.2</v>
      </c>
      <c r="X472" s="57">
        <v>841.6</v>
      </c>
      <c r="Y472" s="57">
        <v>1052</v>
      </c>
      <c r="Z472" s="58">
        <v>0.2</v>
      </c>
      <c r="AA472" s="57">
        <v>841.6</v>
      </c>
      <c r="AB472" s="57">
        <v>14028176.800000001</v>
      </c>
      <c r="AC472" s="53" t="str">
        <f t="shared" si="5466"/>
        <v>Registro Valido</v>
      </c>
      <c r="AD472" s="57">
        <f t="shared" ref="AD472" si="5619">IF(OR(ISERROR(VLOOKUP(CONCATENATE("ALI_",$C472,"_SEG_",$I472,"_PROV_",$D472),Catalogo_Precios,AD$8,FALSE)),L472=0),0,VLOOKUP(CONCATENATE("ALI_",$C472,"_SEG_",$I472,"_PROV_",$D472),Catalogo_Precios,AD$8,FALSE))</f>
        <v>527</v>
      </c>
      <c r="AE472" s="57">
        <f t="shared" ref="AE472" si="5620">IF(OR(ISERROR(VLOOKUP(CONCATENATE("ALI_",$C472,"_SEG_",$I472,"_PROV_",$D472),Catalogo_Precios,AE$8,FALSE)),M472=0),0,VLOOKUP(CONCATENATE("ALI_",$C472,"_SEG_",$I472,"_PROV_",$D472),Catalogo_Precios,AE$8,FALSE))</f>
        <v>703</v>
      </c>
      <c r="AF472" s="57">
        <f t="shared" ref="AF472" si="5621">IF(OR(ISERROR(VLOOKUP(CONCATENATE("ALI_",$C472,"_SEG_",$I472,"_PROV_",$D472),Catalogo_Precios,AF$8,FALSE)),N472=0),0,VLOOKUP(CONCATENATE("ALI_",$C472,"_SEG_",$I472,"_PROV_",$D472),Catalogo_Precios,AF$8,FALSE))</f>
        <v>1052</v>
      </c>
      <c r="AG472" s="57">
        <f t="shared" ref="AG472" si="5622">IF(OR(ISERROR(VLOOKUP(CONCATENATE("ALI_",$C472,"_SEG_",$I472,"_PROV_",$D472),Catalogo_Precios,AG$8,FALSE)),O472=0),0,VLOOKUP(CONCATENATE("ALI_",$C472,"_SEG_",$I472,"_PROV_",$D472),Catalogo_Precios,AG$8,FALSE))</f>
        <v>1052</v>
      </c>
      <c r="AH472" s="57">
        <f t="shared" ref="AH472" si="5623">IF(OR(ISERROR(VLOOKUP(CONCATENATE("ALI_",$C472,"_SEG_",$I472,"_PROV_",$D472),Catalogo_Precios,AH$8,FALSE)),L472=0),0,VLOOKUP(CONCATENATE("ALI_",$C472,"_SEG_",$I472,"_PROV_",$D472),Catalogo_Precios,AH$8,FALSE))</f>
        <v>527</v>
      </c>
      <c r="AI472" s="57">
        <f t="shared" ref="AI472" si="5624">IF(OR(ISERROR(VLOOKUP(CONCATENATE("ALI_",$C472,"_SEG_",$I472,"_PROV_",$D472),Catalogo_Precios,AI$8,FALSE)),M472=0),0,VLOOKUP(CONCATENATE("ALI_",$C472,"_SEG_",$I472,"_PROV_",$D472),Catalogo_Precios,AI$8,FALSE))</f>
        <v>703</v>
      </c>
      <c r="AJ472" s="57">
        <f t="shared" ref="AJ472" si="5625">IF(OR(ISERROR(VLOOKUP(CONCATENATE("ALI_",$C472,"_SEG_",$I472,"_PROV_",$D472),Catalogo_Precios,AJ$8,FALSE)),N472=0),0,VLOOKUP(CONCATENATE("ALI_",$C472,"_SEG_",$I472,"_PROV_",$D472),Catalogo_Precios,AJ$8,FALSE))</f>
        <v>1052</v>
      </c>
      <c r="AK472" s="57">
        <f t="shared" ref="AK472" si="5626">IF(OR(ISERROR(VLOOKUP(CONCATENATE("ALI_",$C472,"_SEG_",$I472,"_PROV_",$D472),Catalogo_Precios,AK$8,FALSE)),O472=0),0,VLOOKUP(CONCATENATE("ALI_",$C472,"_SEG_",$I472,"_PROV_",$D472),Catalogo_Precios,AK$8,FALSE))</f>
        <v>1052</v>
      </c>
      <c r="AL472" s="53"/>
      <c r="AM472" s="59" t="str">
        <f t="shared" si="5475"/>
        <v>ALI_113_SEG_8</v>
      </c>
      <c r="AN472" s="59" t="str">
        <f t="shared" si="5476"/>
        <v>ALI_113_SEG_8_VAL_14028176.8</v>
      </c>
      <c r="AO472" s="60">
        <f t="shared" ref="AO472" si="5627">IF(OR(AB472="",AB472=0),0,COUNTIF(Codificacion,AM472))</f>
        <v>6</v>
      </c>
      <c r="AP472" s="61">
        <f t="array" ref="AP472">MIN(IF(Codificacion=AM472,Total_Cotizacion,""))</f>
        <v>14028176.800000001</v>
      </c>
      <c r="AQ472" s="62" t="b">
        <f t="shared" si="5478"/>
        <v>1</v>
      </c>
      <c r="AR472" s="51" t="str">
        <f t="shared" ref="AR472" si="5628">IF(COUNTIF(Codificacion2,CONCATENATE(AM472,"_VAL_",AB472))&gt;1,"Empate","")</f>
        <v>Empate</v>
      </c>
      <c r="AS472" s="63" t="str">
        <f t="shared" si="5496"/>
        <v/>
      </c>
      <c r="AT472" s="59" t="str">
        <f t="shared" si="5480"/>
        <v>ALI_113_SEG_8_</v>
      </c>
      <c r="AU472" s="63">
        <f t="shared" ref="AU472" si="5629">IF(AND(COUNTIF(Codificacion3,AT472)&lt;AO472),1,COUNTIF(Codificacion3,AT472))</f>
        <v>1</v>
      </c>
      <c r="AV472" s="62" t="str">
        <f t="shared" si="5482"/>
        <v>No Seleccionada</v>
      </c>
      <c r="AW472" s="53"/>
      <c r="AX472" s="51" t="str">
        <f t="shared" si="5483"/>
        <v>ALI_113_SEG_8VERDADERO</v>
      </c>
      <c r="AY472" s="51">
        <f t="shared" si="5464"/>
        <v>2</v>
      </c>
      <c r="AZ472" s="64" t="b">
        <f t="shared" si="5484"/>
        <v>0</v>
      </c>
    </row>
    <row r="473" spans="1:52" x14ac:dyDescent="0.2">
      <c r="A473" s="50" t="b">
        <f t="shared" si="3881"/>
        <v>0</v>
      </c>
      <c r="B473" s="51" t="s">
        <v>96</v>
      </c>
      <c r="C473" s="52">
        <v>113</v>
      </c>
      <c r="D473" s="52">
        <f t="shared" ref="D473" si="5630">IF(ISERROR(VLOOKUP(E473,Proveedores,2,FALSE)),"",VLOOKUP(E473,Proveedores,2,FALSE))</f>
        <v>2094</v>
      </c>
      <c r="E473" s="53" t="s">
        <v>97</v>
      </c>
      <c r="F473" s="54">
        <v>144</v>
      </c>
      <c r="G473" s="53" t="s">
        <v>56</v>
      </c>
      <c r="H473" s="53" t="s">
        <v>65</v>
      </c>
      <c r="I473" s="52">
        <v>9</v>
      </c>
      <c r="J473" s="53" t="s">
        <v>58</v>
      </c>
      <c r="K473" s="55">
        <v>44835</v>
      </c>
      <c r="L473" s="56">
        <v>7889</v>
      </c>
      <c r="M473" s="56">
        <v>9489</v>
      </c>
      <c r="N473" s="56">
        <v>6112</v>
      </c>
      <c r="O473" s="56">
        <v>439</v>
      </c>
      <c r="P473" s="57">
        <v>527</v>
      </c>
      <c r="Q473" s="58">
        <v>0.2</v>
      </c>
      <c r="R473" s="57">
        <v>421.6</v>
      </c>
      <c r="S473" s="57">
        <v>703</v>
      </c>
      <c r="T473" s="58">
        <v>0.2</v>
      </c>
      <c r="U473" s="57">
        <v>562.4</v>
      </c>
      <c r="V473" s="57">
        <v>1052</v>
      </c>
      <c r="W473" s="58">
        <v>0.2</v>
      </c>
      <c r="X473" s="57">
        <v>841.6</v>
      </c>
      <c r="Y473" s="57">
        <v>1052</v>
      </c>
      <c r="Z473" s="58">
        <v>0.2</v>
      </c>
      <c r="AA473" s="57">
        <v>841.6</v>
      </c>
      <c r="AB473" s="57">
        <v>14175937.6</v>
      </c>
      <c r="AC473" s="53" t="str">
        <f t="shared" si="5466"/>
        <v>Registro Valido</v>
      </c>
      <c r="AD473" s="57">
        <f t="shared" ref="AD473" si="5631">IF(OR(ISERROR(VLOOKUP(CONCATENATE("ALI_",$C473,"_SEG_",$I473,"_PROV_",$D473),Catalogo_Precios,AD$8,FALSE)),L473=0),0,VLOOKUP(CONCATENATE("ALI_",$C473,"_SEG_",$I473,"_PROV_",$D473),Catalogo_Precios,AD$8,FALSE))</f>
        <v>527</v>
      </c>
      <c r="AE473" s="57">
        <f t="shared" ref="AE473" si="5632">IF(OR(ISERROR(VLOOKUP(CONCATENATE("ALI_",$C473,"_SEG_",$I473,"_PROV_",$D473),Catalogo_Precios,AE$8,FALSE)),M473=0),0,VLOOKUP(CONCATENATE("ALI_",$C473,"_SEG_",$I473,"_PROV_",$D473),Catalogo_Precios,AE$8,FALSE))</f>
        <v>703</v>
      </c>
      <c r="AF473" s="57">
        <f t="shared" ref="AF473" si="5633">IF(OR(ISERROR(VLOOKUP(CONCATENATE("ALI_",$C473,"_SEG_",$I473,"_PROV_",$D473),Catalogo_Precios,AF$8,FALSE)),N473=0),0,VLOOKUP(CONCATENATE("ALI_",$C473,"_SEG_",$I473,"_PROV_",$D473),Catalogo_Precios,AF$8,FALSE))</f>
        <v>1052</v>
      </c>
      <c r="AG473" s="57">
        <f t="shared" ref="AG473" si="5634">IF(OR(ISERROR(VLOOKUP(CONCATENATE("ALI_",$C473,"_SEG_",$I473,"_PROV_",$D473),Catalogo_Precios,AG$8,FALSE)),O473=0),0,VLOOKUP(CONCATENATE("ALI_",$C473,"_SEG_",$I473,"_PROV_",$D473),Catalogo_Precios,AG$8,FALSE))</f>
        <v>1052</v>
      </c>
      <c r="AH473" s="57">
        <f t="shared" ref="AH473" si="5635">IF(OR(ISERROR(VLOOKUP(CONCATENATE("ALI_",$C473,"_SEG_",$I473,"_PROV_",$D473),Catalogo_Precios,AH$8,FALSE)),L473=0),0,VLOOKUP(CONCATENATE("ALI_",$C473,"_SEG_",$I473,"_PROV_",$D473),Catalogo_Precios,AH$8,FALSE))</f>
        <v>527</v>
      </c>
      <c r="AI473" s="57">
        <f t="shared" ref="AI473" si="5636">IF(OR(ISERROR(VLOOKUP(CONCATENATE("ALI_",$C473,"_SEG_",$I473,"_PROV_",$D473),Catalogo_Precios,AI$8,FALSE)),M473=0),0,VLOOKUP(CONCATENATE("ALI_",$C473,"_SEG_",$I473,"_PROV_",$D473),Catalogo_Precios,AI$8,FALSE))</f>
        <v>703</v>
      </c>
      <c r="AJ473" s="57">
        <f t="shared" ref="AJ473" si="5637">IF(OR(ISERROR(VLOOKUP(CONCATENATE("ALI_",$C473,"_SEG_",$I473,"_PROV_",$D473),Catalogo_Precios,AJ$8,FALSE)),N473=0),0,VLOOKUP(CONCATENATE("ALI_",$C473,"_SEG_",$I473,"_PROV_",$D473),Catalogo_Precios,AJ$8,FALSE))</f>
        <v>1052</v>
      </c>
      <c r="AK473" s="57">
        <f t="shared" ref="AK473" si="5638">IF(OR(ISERROR(VLOOKUP(CONCATENATE("ALI_",$C473,"_SEG_",$I473,"_PROV_",$D473),Catalogo_Precios,AK$8,FALSE)),O473=0),0,VLOOKUP(CONCATENATE("ALI_",$C473,"_SEG_",$I473,"_PROV_",$D473),Catalogo_Precios,AK$8,FALSE))</f>
        <v>1052</v>
      </c>
      <c r="AL473" s="53"/>
      <c r="AM473" s="59" t="str">
        <f t="shared" si="5475"/>
        <v>ALI_113_SEG_9</v>
      </c>
      <c r="AN473" s="59" t="str">
        <f t="shared" si="5476"/>
        <v>ALI_113_SEG_9_VAL_14175937.6</v>
      </c>
      <c r="AO473" s="60">
        <f t="shared" ref="AO473" si="5639">IF(OR(AB473="",AB473=0),0,COUNTIF(Codificacion,AM473))</f>
        <v>6</v>
      </c>
      <c r="AP473" s="61">
        <f t="array" ref="AP473">MIN(IF(Codificacion=AM473,Total_Cotizacion,""))</f>
        <v>14175937.6</v>
      </c>
      <c r="AQ473" s="62" t="b">
        <f t="shared" si="5478"/>
        <v>1</v>
      </c>
      <c r="AR473" s="51" t="str">
        <f t="shared" ref="AR473" si="5640">IF(COUNTIF(Codificacion2,CONCATENATE(AM473,"_VAL_",AB473))&gt;1,"Empate","")</f>
        <v>Empate</v>
      </c>
      <c r="AS473" s="63" t="str">
        <f t="shared" si="5496"/>
        <v/>
      </c>
      <c r="AT473" s="59" t="str">
        <f t="shared" si="5480"/>
        <v>ALI_113_SEG_9_</v>
      </c>
      <c r="AU473" s="63">
        <f t="shared" ref="AU473" si="5641">IF(AND(COUNTIF(Codificacion3,AT473)&lt;AO473),1,COUNTIF(Codificacion3,AT473))</f>
        <v>1</v>
      </c>
      <c r="AV473" s="62" t="str">
        <f t="shared" si="5482"/>
        <v>No Seleccionada</v>
      </c>
      <c r="AW473" s="53"/>
      <c r="AX473" s="51" t="str">
        <f t="shared" si="5483"/>
        <v>ALI_113_SEG_9VERDADERO</v>
      </c>
      <c r="AY473" s="51">
        <f t="shared" si="5464"/>
        <v>2</v>
      </c>
      <c r="AZ473" s="64" t="b">
        <f t="shared" si="5484"/>
        <v>0</v>
      </c>
    </row>
    <row r="474" spans="1:52" x14ac:dyDescent="0.2">
      <c r="A474" s="50" t="b">
        <f t="shared" si="3881"/>
        <v>0</v>
      </c>
      <c r="B474" s="51" t="s">
        <v>96</v>
      </c>
      <c r="C474" s="52">
        <v>113</v>
      </c>
      <c r="D474" s="52">
        <f t="shared" ref="D474" si="5642">IF(ISERROR(VLOOKUP(E474,Proveedores,2,FALSE)),"",VLOOKUP(E474,Proveedores,2,FALSE))</f>
        <v>2094</v>
      </c>
      <c r="E474" s="53" t="s">
        <v>97</v>
      </c>
      <c r="F474" s="54">
        <v>145</v>
      </c>
      <c r="G474" s="53" t="s">
        <v>56</v>
      </c>
      <c r="H474" s="53" t="s">
        <v>65</v>
      </c>
      <c r="I474" s="52">
        <v>10</v>
      </c>
      <c r="J474" s="53" t="s">
        <v>58</v>
      </c>
      <c r="K474" s="55">
        <v>44835</v>
      </c>
      <c r="L474" s="56">
        <v>7900</v>
      </c>
      <c r="M474" s="56">
        <v>9504</v>
      </c>
      <c r="N474" s="56">
        <v>6122</v>
      </c>
      <c r="O474" s="56">
        <v>440</v>
      </c>
      <c r="P474" s="57">
        <v>527</v>
      </c>
      <c r="Q474" s="58">
        <v>0.2</v>
      </c>
      <c r="R474" s="57">
        <v>421.6</v>
      </c>
      <c r="S474" s="57">
        <v>703</v>
      </c>
      <c r="T474" s="58">
        <v>0.2</v>
      </c>
      <c r="U474" s="57">
        <v>562.4</v>
      </c>
      <c r="V474" s="57">
        <v>1052</v>
      </c>
      <c r="W474" s="58">
        <v>0.2</v>
      </c>
      <c r="X474" s="57">
        <v>841.6</v>
      </c>
      <c r="Y474" s="57">
        <v>1052</v>
      </c>
      <c r="Z474" s="58">
        <v>0.2</v>
      </c>
      <c r="AA474" s="57">
        <v>841.6</v>
      </c>
      <c r="AB474" s="57">
        <v>14198268.800000001</v>
      </c>
      <c r="AC474" s="53" t="str">
        <f t="shared" si="5466"/>
        <v>Registro Valido</v>
      </c>
      <c r="AD474" s="57">
        <f t="shared" ref="AD474" si="5643">IF(OR(ISERROR(VLOOKUP(CONCATENATE("ALI_",$C474,"_SEG_",$I474,"_PROV_",$D474),Catalogo_Precios,AD$8,FALSE)),L474=0),0,VLOOKUP(CONCATENATE("ALI_",$C474,"_SEG_",$I474,"_PROV_",$D474),Catalogo_Precios,AD$8,FALSE))</f>
        <v>527</v>
      </c>
      <c r="AE474" s="57">
        <f t="shared" ref="AE474" si="5644">IF(OR(ISERROR(VLOOKUP(CONCATENATE("ALI_",$C474,"_SEG_",$I474,"_PROV_",$D474),Catalogo_Precios,AE$8,FALSE)),M474=0),0,VLOOKUP(CONCATENATE("ALI_",$C474,"_SEG_",$I474,"_PROV_",$D474),Catalogo_Precios,AE$8,FALSE))</f>
        <v>703</v>
      </c>
      <c r="AF474" s="57">
        <f t="shared" ref="AF474" si="5645">IF(OR(ISERROR(VLOOKUP(CONCATENATE("ALI_",$C474,"_SEG_",$I474,"_PROV_",$D474),Catalogo_Precios,AF$8,FALSE)),N474=0),0,VLOOKUP(CONCATENATE("ALI_",$C474,"_SEG_",$I474,"_PROV_",$D474),Catalogo_Precios,AF$8,FALSE))</f>
        <v>1052</v>
      </c>
      <c r="AG474" s="57">
        <f t="shared" ref="AG474" si="5646">IF(OR(ISERROR(VLOOKUP(CONCATENATE("ALI_",$C474,"_SEG_",$I474,"_PROV_",$D474),Catalogo_Precios,AG$8,FALSE)),O474=0),0,VLOOKUP(CONCATENATE("ALI_",$C474,"_SEG_",$I474,"_PROV_",$D474),Catalogo_Precios,AG$8,FALSE))</f>
        <v>1052</v>
      </c>
      <c r="AH474" s="57">
        <f t="shared" ref="AH474" si="5647">IF(OR(ISERROR(VLOOKUP(CONCATENATE("ALI_",$C474,"_SEG_",$I474,"_PROV_",$D474),Catalogo_Precios,AH$8,FALSE)),L474=0),0,VLOOKUP(CONCATENATE("ALI_",$C474,"_SEG_",$I474,"_PROV_",$D474),Catalogo_Precios,AH$8,FALSE))</f>
        <v>527</v>
      </c>
      <c r="AI474" s="57">
        <f t="shared" ref="AI474" si="5648">IF(OR(ISERROR(VLOOKUP(CONCATENATE("ALI_",$C474,"_SEG_",$I474,"_PROV_",$D474),Catalogo_Precios,AI$8,FALSE)),M474=0),0,VLOOKUP(CONCATENATE("ALI_",$C474,"_SEG_",$I474,"_PROV_",$D474),Catalogo_Precios,AI$8,FALSE))</f>
        <v>703</v>
      </c>
      <c r="AJ474" s="57">
        <f t="shared" ref="AJ474" si="5649">IF(OR(ISERROR(VLOOKUP(CONCATENATE("ALI_",$C474,"_SEG_",$I474,"_PROV_",$D474),Catalogo_Precios,AJ$8,FALSE)),N474=0),0,VLOOKUP(CONCATENATE("ALI_",$C474,"_SEG_",$I474,"_PROV_",$D474),Catalogo_Precios,AJ$8,FALSE))</f>
        <v>1052</v>
      </c>
      <c r="AK474" s="57">
        <f t="shared" ref="AK474" si="5650">IF(OR(ISERROR(VLOOKUP(CONCATENATE("ALI_",$C474,"_SEG_",$I474,"_PROV_",$D474),Catalogo_Precios,AK$8,FALSE)),O474=0),0,VLOOKUP(CONCATENATE("ALI_",$C474,"_SEG_",$I474,"_PROV_",$D474),Catalogo_Precios,AK$8,FALSE))</f>
        <v>1052</v>
      </c>
      <c r="AL474" s="53"/>
      <c r="AM474" s="59" t="str">
        <f t="shared" si="5475"/>
        <v>ALI_113_SEG_10</v>
      </c>
      <c r="AN474" s="59" t="str">
        <f t="shared" si="5476"/>
        <v>ALI_113_SEG_10_VAL_14198268.8</v>
      </c>
      <c r="AO474" s="60">
        <f t="shared" ref="AO474" si="5651">IF(OR(AB474="",AB474=0),0,COUNTIF(Codificacion,AM474))</f>
        <v>6</v>
      </c>
      <c r="AP474" s="61">
        <f t="array" ref="AP474">MIN(IF(Codificacion=AM474,Total_Cotizacion,""))</f>
        <v>14198268.800000001</v>
      </c>
      <c r="AQ474" s="62" t="b">
        <f t="shared" si="5478"/>
        <v>1</v>
      </c>
      <c r="AR474" s="51" t="str">
        <f t="shared" ref="AR474" si="5652">IF(COUNTIF(Codificacion2,CONCATENATE(AM474,"_VAL_",AB474))&gt;1,"Empate","")</f>
        <v>Empate</v>
      </c>
      <c r="AS474" s="63" t="str">
        <f t="shared" si="5496"/>
        <v/>
      </c>
      <c r="AT474" s="59" t="str">
        <f t="shared" si="5480"/>
        <v>ALI_113_SEG_10_</v>
      </c>
      <c r="AU474" s="63">
        <f t="shared" ref="AU474" si="5653">IF(AND(COUNTIF(Codificacion3,AT474)&lt;AO474),1,COUNTIF(Codificacion3,AT474))</f>
        <v>1</v>
      </c>
      <c r="AV474" s="62" t="str">
        <f t="shared" si="5482"/>
        <v>No Seleccionada</v>
      </c>
      <c r="AW474" s="53"/>
      <c r="AX474" s="51" t="str">
        <f t="shared" si="5483"/>
        <v>ALI_113_SEG_10VERDADERO</v>
      </c>
      <c r="AY474" s="51">
        <f t="shared" si="5464"/>
        <v>2</v>
      </c>
      <c r="AZ474" s="64" t="b">
        <f t="shared" si="5484"/>
        <v>0</v>
      </c>
    </row>
    <row r="475" spans="1:52" x14ac:dyDescent="0.2">
      <c r="A475" s="50" t="b">
        <f t="shared" si="3881"/>
        <v>0</v>
      </c>
      <c r="B475" s="51" t="s">
        <v>96</v>
      </c>
      <c r="C475" s="52">
        <v>113</v>
      </c>
      <c r="D475" s="52">
        <f t="shared" ref="D475" si="5654">IF(ISERROR(VLOOKUP(E475,Proveedores,2,FALSE)),"",VLOOKUP(E475,Proveedores,2,FALSE))</f>
        <v>2094</v>
      </c>
      <c r="E475" s="53" t="s">
        <v>97</v>
      </c>
      <c r="F475" s="54">
        <v>146</v>
      </c>
      <c r="G475" s="53" t="s">
        <v>56</v>
      </c>
      <c r="H475" s="53" t="s">
        <v>65</v>
      </c>
      <c r="I475" s="52">
        <v>11</v>
      </c>
      <c r="J475" s="53" t="s">
        <v>58</v>
      </c>
      <c r="K475" s="55">
        <v>44835</v>
      </c>
      <c r="L475" s="56">
        <v>7781</v>
      </c>
      <c r="M475" s="56">
        <v>9359</v>
      </c>
      <c r="N475" s="56">
        <v>6030</v>
      </c>
      <c r="O475" s="56">
        <v>433</v>
      </c>
      <c r="P475" s="57">
        <v>527</v>
      </c>
      <c r="Q475" s="58">
        <v>0.2</v>
      </c>
      <c r="R475" s="57">
        <v>421.6</v>
      </c>
      <c r="S475" s="57">
        <v>703</v>
      </c>
      <c r="T475" s="58">
        <v>0.2</v>
      </c>
      <c r="U475" s="57">
        <v>562.4</v>
      </c>
      <c r="V475" s="57">
        <v>1052</v>
      </c>
      <c r="W475" s="58">
        <v>0.2</v>
      </c>
      <c r="X475" s="57">
        <v>841.6</v>
      </c>
      <c r="Y475" s="57">
        <v>1052</v>
      </c>
      <c r="Z475" s="58">
        <v>0.2</v>
      </c>
      <c r="AA475" s="57">
        <v>841.6</v>
      </c>
      <c r="AB475" s="57">
        <v>13983232</v>
      </c>
      <c r="AC475" s="53" t="str">
        <f t="shared" si="5466"/>
        <v>Registro Valido</v>
      </c>
      <c r="AD475" s="57">
        <f t="shared" ref="AD475" si="5655">IF(OR(ISERROR(VLOOKUP(CONCATENATE("ALI_",$C475,"_SEG_",$I475,"_PROV_",$D475),Catalogo_Precios,AD$8,FALSE)),L475=0),0,VLOOKUP(CONCATENATE("ALI_",$C475,"_SEG_",$I475,"_PROV_",$D475),Catalogo_Precios,AD$8,FALSE))</f>
        <v>527</v>
      </c>
      <c r="AE475" s="57">
        <f t="shared" ref="AE475" si="5656">IF(OR(ISERROR(VLOOKUP(CONCATENATE("ALI_",$C475,"_SEG_",$I475,"_PROV_",$D475),Catalogo_Precios,AE$8,FALSE)),M475=0),0,VLOOKUP(CONCATENATE("ALI_",$C475,"_SEG_",$I475,"_PROV_",$D475),Catalogo_Precios,AE$8,FALSE))</f>
        <v>703</v>
      </c>
      <c r="AF475" s="57">
        <f t="shared" ref="AF475" si="5657">IF(OR(ISERROR(VLOOKUP(CONCATENATE("ALI_",$C475,"_SEG_",$I475,"_PROV_",$D475),Catalogo_Precios,AF$8,FALSE)),N475=0),0,VLOOKUP(CONCATENATE("ALI_",$C475,"_SEG_",$I475,"_PROV_",$D475),Catalogo_Precios,AF$8,FALSE))</f>
        <v>1052</v>
      </c>
      <c r="AG475" s="57">
        <f t="shared" ref="AG475" si="5658">IF(OR(ISERROR(VLOOKUP(CONCATENATE("ALI_",$C475,"_SEG_",$I475,"_PROV_",$D475),Catalogo_Precios,AG$8,FALSE)),O475=0),0,VLOOKUP(CONCATENATE("ALI_",$C475,"_SEG_",$I475,"_PROV_",$D475),Catalogo_Precios,AG$8,FALSE))</f>
        <v>1052</v>
      </c>
      <c r="AH475" s="57">
        <f t="shared" ref="AH475" si="5659">IF(OR(ISERROR(VLOOKUP(CONCATENATE("ALI_",$C475,"_SEG_",$I475,"_PROV_",$D475),Catalogo_Precios,AH$8,FALSE)),L475=0),0,VLOOKUP(CONCATENATE("ALI_",$C475,"_SEG_",$I475,"_PROV_",$D475),Catalogo_Precios,AH$8,FALSE))</f>
        <v>527</v>
      </c>
      <c r="AI475" s="57">
        <f t="shared" ref="AI475" si="5660">IF(OR(ISERROR(VLOOKUP(CONCATENATE("ALI_",$C475,"_SEG_",$I475,"_PROV_",$D475),Catalogo_Precios,AI$8,FALSE)),M475=0),0,VLOOKUP(CONCATENATE("ALI_",$C475,"_SEG_",$I475,"_PROV_",$D475),Catalogo_Precios,AI$8,FALSE))</f>
        <v>703</v>
      </c>
      <c r="AJ475" s="57">
        <f t="shared" ref="AJ475" si="5661">IF(OR(ISERROR(VLOOKUP(CONCATENATE("ALI_",$C475,"_SEG_",$I475,"_PROV_",$D475),Catalogo_Precios,AJ$8,FALSE)),N475=0),0,VLOOKUP(CONCATENATE("ALI_",$C475,"_SEG_",$I475,"_PROV_",$D475),Catalogo_Precios,AJ$8,FALSE))</f>
        <v>1052</v>
      </c>
      <c r="AK475" s="57">
        <f t="shared" ref="AK475" si="5662">IF(OR(ISERROR(VLOOKUP(CONCATENATE("ALI_",$C475,"_SEG_",$I475,"_PROV_",$D475),Catalogo_Precios,AK$8,FALSE)),O475=0),0,VLOOKUP(CONCATENATE("ALI_",$C475,"_SEG_",$I475,"_PROV_",$D475),Catalogo_Precios,AK$8,FALSE))</f>
        <v>1052</v>
      </c>
      <c r="AL475" s="53"/>
      <c r="AM475" s="59" t="str">
        <f t="shared" si="5475"/>
        <v>ALI_113_SEG_11</v>
      </c>
      <c r="AN475" s="59" t="str">
        <f t="shared" si="5476"/>
        <v>ALI_113_SEG_11_VAL_13983232</v>
      </c>
      <c r="AO475" s="60">
        <f t="shared" ref="AO475" si="5663">IF(OR(AB475="",AB475=0),0,COUNTIF(Codificacion,AM475))</f>
        <v>6</v>
      </c>
      <c r="AP475" s="61">
        <f t="array" ref="AP475">MIN(IF(Codificacion=AM475,Total_Cotizacion,""))</f>
        <v>13983232</v>
      </c>
      <c r="AQ475" s="62" t="b">
        <f t="shared" si="5478"/>
        <v>1</v>
      </c>
      <c r="AR475" s="51" t="str">
        <f t="shared" ref="AR475" si="5664">IF(COUNTIF(Codificacion2,CONCATENATE(AM475,"_VAL_",AB475))&gt;1,"Empate","")</f>
        <v>Empate</v>
      </c>
      <c r="AS475" s="63" t="str">
        <f t="shared" si="5496"/>
        <v/>
      </c>
      <c r="AT475" s="59" t="str">
        <f t="shared" si="5480"/>
        <v>ALI_113_SEG_11_</v>
      </c>
      <c r="AU475" s="63">
        <f t="shared" ref="AU475" si="5665">IF(AND(COUNTIF(Codificacion3,AT475)&lt;AO475),1,COUNTIF(Codificacion3,AT475))</f>
        <v>1</v>
      </c>
      <c r="AV475" s="62" t="str">
        <f t="shared" si="5482"/>
        <v>No Seleccionada</v>
      </c>
      <c r="AW475" s="53"/>
      <c r="AX475" s="51" t="str">
        <f t="shared" si="5483"/>
        <v>ALI_113_SEG_11VERDADERO</v>
      </c>
      <c r="AY475" s="51">
        <f t="shared" si="5464"/>
        <v>2</v>
      </c>
      <c r="AZ475" s="64" t="b">
        <f t="shared" si="5484"/>
        <v>0</v>
      </c>
    </row>
    <row r="476" spans="1:52" x14ac:dyDescent="0.2">
      <c r="A476" s="50" t="b">
        <f t="shared" si="3881"/>
        <v>0</v>
      </c>
      <c r="B476" s="51" t="s">
        <v>96</v>
      </c>
      <c r="C476" s="52">
        <v>113</v>
      </c>
      <c r="D476" s="52">
        <f t="shared" ref="D476" si="5666">IF(ISERROR(VLOOKUP(E476,Proveedores,2,FALSE)),"",VLOOKUP(E476,Proveedores,2,FALSE))</f>
        <v>2094</v>
      </c>
      <c r="E476" s="53" t="s">
        <v>97</v>
      </c>
      <c r="F476" s="54">
        <v>147</v>
      </c>
      <c r="G476" s="53" t="s">
        <v>56</v>
      </c>
      <c r="H476" s="53" t="s">
        <v>65</v>
      </c>
      <c r="I476" s="52">
        <v>12</v>
      </c>
      <c r="J476" s="53" t="s">
        <v>58</v>
      </c>
      <c r="K476" s="55">
        <v>44835</v>
      </c>
      <c r="L476" s="56">
        <v>7061</v>
      </c>
      <c r="M476" s="56">
        <v>8493</v>
      </c>
      <c r="N476" s="56">
        <v>5472</v>
      </c>
      <c r="O476" s="56">
        <v>393</v>
      </c>
      <c r="P476" s="57">
        <v>527</v>
      </c>
      <c r="Q476" s="58">
        <v>0.2</v>
      </c>
      <c r="R476" s="57">
        <v>421.6</v>
      </c>
      <c r="S476" s="57">
        <v>703</v>
      </c>
      <c r="T476" s="58">
        <v>0.2</v>
      </c>
      <c r="U476" s="57">
        <v>562.4</v>
      </c>
      <c r="V476" s="57">
        <v>1052</v>
      </c>
      <c r="W476" s="58">
        <v>0.2</v>
      </c>
      <c r="X476" s="57">
        <v>841.6</v>
      </c>
      <c r="Y476" s="57">
        <v>1052</v>
      </c>
      <c r="Z476" s="58">
        <v>0.2</v>
      </c>
      <c r="AA476" s="57">
        <v>841.6</v>
      </c>
      <c r="AB476" s="57">
        <v>12689364.800000001</v>
      </c>
      <c r="AC476" s="53" t="str">
        <f t="shared" si="5466"/>
        <v>Registro Valido</v>
      </c>
      <c r="AD476" s="57">
        <f t="shared" ref="AD476" si="5667">IF(OR(ISERROR(VLOOKUP(CONCATENATE("ALI_",$C476,"_SEG_",$I476,"_PROV_",$D476),Catalogo_Precios,AD$8,FALSE)),L476=0),0,VLOOKUP(CONCATENATE("ALI_",$C476,"_SEG_",$I476,"_PROV_",$D476),Catalogo_Precios,AD$8,FALSE))</f>
        <v>527</v>
      </c>
      <c r="AE476" s="57">
        <f t="shared" ref="AE476" si="5668">IF(OR(ISERROR(VLOOKUP(CONCATENATE("ALI_",$C476,"_SEG_",$I476,"_PROV_",$D476),Catalogo_Precios,AE$8,FALSE)),M476=0),0,VLOOKUP(CONCATENATE("ALI_",$C476,"_SEG_",$I476,"_PROV_",$D476),Catalogo_Precios,AE$8,FALSE))</f>
        <v>703</v>
      </c>
      <c r="AF476" s="57">
        <f t="shared" ref="AF476" si="5669">IF(OR(ISERROR(VLOOKUP(CONCATENATE("ALI_",$C476,"_SEG_",$I476,"_PROV_",$D476),Catalogo_Precios,AF$8,FALSE)),N476=0),0,VLOOKUP(CONCATENATE("ALI_",$C476,"_SEG_",$I476,"_PROV_",$D476),Catalogo_Precios,AF$8,FALSE))</f>
        <v>1052</v>
      </c>
      <c r="AG476" s="57">
        <f t="shared" ref="AG476" si="5670">IF(OR(ISERROR(VLOOKUP(CONCATENATE("ALI_",$C476,"_SEG_",$I476,"_PROV_",$D476),Catalogo_Precios,AG$8,FALSE)),O476=0),0,VLOOKUP(CONCATENATE("ALI_",$C476,"_SEG_",$I476,"_PROV_",$D476),Catalogo_Precios,AG$8,FALSE))</f>
        <v>1052</v>
      </c>
      <c r="AH476" s="57">
        <f t="shared" ref="AH476" si="5671">IF(OR(ISERROR(VLOOKUP(CONCATENATE("ALI_",$C476,"_SEG_",$I476,"_PROV_",$D476),Catalogo_Precios,AH$8,FALSE)),L476=0),0,VLOOKUP(CONCATENATE("ALI_",$C476,"_SEG_",$I476,"_PROV_",$D476),Catalogo_Precios,AH$8,FALSE))</f>
        <v>527</v>
      </c>
      <c r="AI476" s="57">
        <f t="shared" ref="AI476" si="5672">IF(OR(ISERROR(VLOOKUP(CONCATENATE("ALI_",$C476,"_SEG_",$I476,"_PROV_",$D476),Catalogo_Precios,AI$8,FALSE)),M476=0),0,VLOOKUP(CONCATENATE("ALI_",$C476,"_SEG_",$I476,"_PROV_",$D476),Catalogo_Precios,AI$8,FALSE))</f>
        <v>703</v>
      </c>
      <c r="AJ476" s="57">
        <f t="shared" ref="AJ476" si="5673">IF(OR(ISERROR(VLOOKUP(CONCATENATE("ALI_",$C476,"_SEG_",$I476,"_PROV_",$D476),Catalogo_Precios,AJ$8,FALSE)),N476=0),0,VLOOKUP(CONCATENATE("ALI_",$C476,"_SEG_",$I476,"_PROV_",$D476),Catalogo_Precios,AJ$8,FALSE))</f>
        <v>1052</v>
      </c>
      <c r="AK476" s="57">
        <f t="shared" ref="AK476" si="5674">IF(OR(ISERROR(VLOOKUP(CONCATENATE("ALI_",$C476,"_SEG_",$I476,"_PROV_",$D476),Catalogo_Precios,AK$8,FALSE)),O476=0),0,VLOOKUP(CONCATENATE("ALI_",$C476,"_SEG_",$I476,"_PROV_",$D476),Catalogo_Precios,AK$8,FALSE))</f>
        <v>1052</v>
      </c>
      <c r="AL476" s="53"/>
      <c r="AM476" s="59" t="str">
        <f t="shared" si="5475"/>
        <v>ALI_113_SEG_12</v>
      </c>
      <c r="AN476" s="59" t="str">
        <f t="shared" si="5476"/>
        <v>ALI_113_SEG_12_VAL_12689364.8</v>
      </c>
      <c r="AO476" s="60">
        <f t="shared" ref="AO476" si="5675">IF(OR(AB476="",AB476=0),0,COUNTIF(Codificacion,AM476))</f>
        <v>6</v>
      </c>
      <c r="AP476" s="61">
        <f t="array" ref="AP476">MIN(IF(Codificacion=AM476,Total_Cotizacion,""))</f>
        <v>12689364.800000001</v>
      </c>
      <c r="AQ476" s="62" t="b">
        <f t="shared" si="5478"/>
        <v>1</v>
      </c>
      <c r="AR476" s="51" t="str">
        <f t="shared" ref="AR476" si="5676">IF(COUNTIF(Codificacion2,CONCATENATE(AM476,"_VAL_",AB476))&gt;1,"Empate","")</f>
        <v>Empate</v>
      </c>
      <c r="AS476" s="63" t="str">
        <f t="shared" si="5496"/>
        <v/>
      </c>
      <c r="AT476" s="59" t="str">
        <f t="shared" si="5480"/>
        <v>ALI_113_SEG_12_</v>
      </c>
      <c r="AU476" s="63">
        <f t="shared" ref="AU476" si="5677">IF(AND(COUNTIF(Codificacion3,AT476)&lt;AO476),1,COUNTIF(Codificacion3,AT476))</f>
        <v>1</v>
      </c>
      <c r="AV476" s="62" t="str">
        <f t="shared" si="5482"/>
        <v>No Seleccionada</v>
      </c>
      <c r="AW476" s="53"/>
      <c r="AX476" s="51" t="str">
        <f t="shared" si="5483"/>
        <v>ALI_113_SEG_12VERDADERO</v>
      </c>
      <c r="AY476" s="51">
        <f t="shared" si="5464"/>
        <v>2</v>
      </c>
      <c r="AZ476" s="64" t="b">
        <f t="shared" si="5484"/>
        <v>0</v>
      </c>
    </row>
    <row r="477" spans="1:52" x14ac:dyDescent="0.2">
      <c r="A477" s="50" t="b">
        <f t="shared" si="3881"/>
        <v>0</v>
      </c>
      <c r="B477" s="51" t="s">
        <v>96</v>
      </c>
      <c r="C477" s="52">
        <v>113</v>
      </c>
      <c r="D477" s="52">
        <f t="shared" ref="D477" si="5678">IF(ISERROR(VLOOKUP(E477,Proveedores,2,FALSE)),"",VLOOKUP(E477,Proveedores,2,FALSE))</f>
        <v>2094</v>
      </c>
      <c r="E477" s="53" t="s">
        <v>97</v>
      </c>
      <c r="F477" s="54">
        <v>148</v>
      </c>
      <c r="G477" s="53" t="s">
        <v>56</v>
      </c>
      <c r="H477" s="53" t="s">
        <v>65</v>
      </c>
      <c r="I477" s="52">
        <v>13</v>
      </c>
      <c r="J477" s="53" t="s">
        <v>58</v>
      </c>
      <c r="K477" s="55">
        <v>44835</v>
      </c>
      <c r="L477" s="56">
        <v>7499</v>
      </c>
      <c r="M477" s="56">
        <v>9018</v>
      </c>
      <c r="N477" s="56">
        <v>5809</v>
      </c>
      <c r="O477" s="56">
        <v>417</v>
      </c>
      <c r="P477" s="57">
        <v>527</v>
      </c>
      <c r="Q477" s="58">
        <v>0.2</v>
      </c>
      <c r="R477" s="57">
        <v>421.6</v>
      </c>
      <c r="S477" s="57">
        <v>703</v>
      </c>
      <c r="T477" s="58">
        <v>0.2</v>
      </c>
      <c r="U477" s="57">
        <v>562.4</v>
      </c>
      <c r="V477" s="57">
        <v>1052</v>
      </c>
      <c r="W477" s="58">
        <v>0.2</v>
      </c>
      <c r="X477" s="57">
        <v>841.6</v>
      </c>
      <c r="Y477" s="57">
        <v>1052</v>
      </c>
      <c r="Z477" s="58">
        <v>0.2</v>
      </c>
      <c r="AA477" s="57">
        <v>841.6</v>
      </c>
      <c r="AB477" s="57">
        <v>13473103.199999999</v>
      </c>
      <c r="AC477" s="53" t="str">
        <f t="shared" si="5466"/>
        <v>Registro Valido</v>
      </c>
      <c r="AD477" s="57">
        <f t="shared" ref="AD477" si="5679">IF(OR(ISERROR(VLOOKUP(CONCATENATE("ALI_",$C477,"_SEG_",$I477,"_PROV_",$D477),Catalogo_Precios,AD$8,FALSE)),L477=0),0,VLOOKUP(CONCATENATE("ALI_",$C477,"_SEG_",$I477,"_PROV_",$D477),Catalogo_Precios,AD$8,FALSE))</f>
        <v>527</v>
      </c>
      <c r="AE477" s="57">
        <f t="shared" ref="AE477" si="5680">IF(OR(ISERROR(VLOOKUP(CONCATENATE("ALI_",$C477,"_SEG_",$I477,"_PROV_",$D477),Catalogo_Precios,AE$8,FALSE)),M477=0),0,VLOOKUP(CONCATENATE("ALI_",$C477,"_SEG_",$I477,"_PROV_",$D477),Catalogo_Precios,AE$8,FALSE))</f>
        <v>703</v>
      </c>
      <c r="AF477" s="57">
        <f t="shared" ref="AF477" si="5681">IF(OR(ISERROR(VLOOKUP(CONCATENATE("ALI_",$C477,"_SEG_",$I477,"_PROV_",$D477),Catalogo_Precios,AF$8,FALSE)),N477=0),0,VLOOKUP(CONCATENATE("ALI_",$C477,"_SEG_",$I477,"_PROV_",$D477),Catalogo_Precios,AF$8,FALSE))</f>
        <v>1052</v>
      </c>
      <c r="AG477" s="57">
        <f t="shared" ref="AG477" si="5682">IF(OR(ISERROR(VLOOKUP(CONCATENATE("ALI_",$C477,"_SEG_",$I477,"_PROV_",$D477),Catalogo_Precios,AG$8,FALSE)),O477=0),0,VLOOKUP(CONCATENATE("ALI_",$C477,"_SEG_",$I477,"_PROV_",$D477),Catalogo_Precios,AG$8,FALSE))</f>
        <v>1052</v>
      </c>
      <c r="AH477" s="57">
        <f t="shared" ref="AH477" si="5683">IF(OR(ISERROR(VLOOKUP(CONCATENATE("ALI_",$C477,"_SEG_",$I477,"_PROV_",$D477),Catalogo_Precios,AH$8,FALSE)),L477=0),0,VLOOKUP(CONCATENATE("ALI_",$C477,"_SEG_",$I477,"_PROV_",$D477),Catalogo_Precios,AH$8,FALSE))</f>
        <v>527</v>
      </c>
      <c r="AI477" s="57">
        <f t="shared" ref="AI477" si="5684">IF(OR(ISERROR(VLOOKUP(CONCATENATE("ALI_",$C477,"_SEG_",$I477,"_PROV_",$D477),Catalogo_Precios,AI$8,FALSE)),M477=0),0,VLOOKUP(CONCATENATE("ALI_",$C477,"_SEG_",$I477,"_PROV_",$D477),Catalogo_Precios,AI$8,FALSE))</f>
        <v>703</v>
      </c>
      <c r="AJ477" s="57">
        <f t="shared" ref="AJ477" si="5685">IF(OR(ISERROR(VLOOKUP(CONCATENATE("ALI_",$C477,"_SEG_",$I477,"_PROV_",$D477),Catalogo_Precios,AJ$8,FALSE)),N477=0),0,VLOOKUP(CONCATENATE("ALI_",$C477,"_SEG_",$I477,"_PROV_",$D477),Catalogo_Precios,AJ$8,FALSE))</f>
        <v>1052</v>
      </c>
      <c r="AK477" s="57">
        <f t="shared" ref="AK477" si="5686">IF(OR(ISERROR(VLOOKUP(CONCATENATE("ALI_",$C477,"_SEG_",$I477,"_PROV_",$D477),Catalogo_Precios,AK$8,FALSE)),O477=0),0,VLOOKUP(CONCATENATE("ALI_",$C477,"_SEG_",$I477,"_PROV_",$D477),Catalogo_Precios,AK$8,FALSE))</f>
        <v>1052</v>
      </c>
      <c r="AL477" s="53"/>
      <c r="AM477" s="59" t="str">
        <f t="shared" si="5475"/>
        <v>ALI_113_SEG_13</v>
      </c>
      <c r="AN477" s="59" t="str">
        <f t="shared" si="5476"/>
        <v>ALI_113_SEG_13_VAL_13473103.2</v>
      </c>
      <c r="AO477" s="60">
        <f t="shared" ref="AO477" si="5687">IF(OR(AB477="",AB477=0),0,COUNTIF(Codificacion,AM477))</f>
        <v>6</v>
      </c>
      <c r="AP477" s="61">
        <f t="array" ref="AP477">MIN(IF(Codificacion=AM477,Total_Cotizacion,""))</f>
        <v>13473103.199999999</v>
      </c>
      <c r="AQ477" s="62" t="b">
        <f t="shared" si="5478"/>
        <v>1</v>
      </c>
      <c r="AR477" s="51" t="str">
        <f t="shared" ref="AR477" si="5688">IF(COUNTIF(Codificacion2,CONCATENATE(AM477,"_VAL_",AB477))&gt;1,"Empate","")</f>
        <v>Empate</v>
      </c>
      <c r="AS477" s="63" t="str">
        <f t="shared" si="5496"/>
        <v/>
      </c>
      <c r="AT477" s="59" t="str">
        <f t="shared" si="5480"/>
        <v>ALI_113_SEG_13_</v>
      </c>
      <c r="AU477" s="63">
        <f t="shared" ref="AU477" si="5689">IF(AND(COUNTIF(Codificacion3,AT477)&lt;AO477),1,COUNTIF(Codificacion3,AT477))</f>
        <v>1</v>
      </c>
      <c r="AV477" s="62" t="str">
        <f t="shared" si="5482"/>
        <v>No Seleccionada</v>
      </c>
      <c r="AW477" s="53"/>
      <c r="AX477" s="51" t="str">
        <f t="shared" si="5483"/>
        <v>ALI_113_SEG_13VERDADERO</v>
      </c>
      <c r="AY477" s="51">
        <f t="shared" si="5464"/>
        <v>2</v>
      </c>
      <c r="AZ477" s="64" t="b">
        <f t="shared" si="5484"/>
        <v>0</v>
      </c>
    </row>
    <row r="478" spans="1:52" x14ac:dyDescent="0.2">
      <c r="A478" s="50" t="b">
        <f t="shared" si="3881"/>
        <v>0</v>
      </c>
      <c r="B478" s="51" t="s">
        <v>96</v>
      </c>
      <c r="C478" s="52">
        <v>113</v>
      </c>
      <c r="D478" s="52">
        <f t="shared" ref="D478" si="5690">IF(ISERROR(VLOOKUP(E478,Proveedores,2,FALSE)),"",VLOOKUP(E478,Proveedores,2,FALSE))</f>
        <v>2094</v>
      </c>
      <c r="E478" s="53" t="s">
        <v>97</v>
      </c>
      <c r="F478" s="54">
        <v>149</v>
      </c>
      <c r="G478" s="53" t="s">
        <v>56</v>
      </c>
      <c r="H478" s="53" t="s">
        <v>65</v>
      </c>
      <c r="I478" s="52">
        <v>14</v>
      </c>
      <c r="J478" s="53" t="s">
        <v>58</v>
      </c>
      <c r="K478" s="55">
        <v>44835</v>
      </c>
      <c r="L478" s="56">
        <v>7430</v>
      </c>
      <c r="M478" s="56">
        <v>8937</v>
      </c>
      <c r="N478" s="56">
        <v>5756</v>
      </c>
      <c r="O478" s="56">
        <v>414</v>
      </c>
      <c r="P478" s="57">
        <v>527</v>
      </c>
      <c r="Q478" s="58">
        <v>0.2</v>
      </c>
      <c r="R478" s="57">
        <v>421.6</v>
      </c>
      <c r="S478" s="57">
        <v>703</v>
      </c>
      <c r="T478" s="58">
        <v>0.2</v>
      </c>
      <c r="U478" s="57">
        <v>562.4</v>
      </c>
      <c r="V478" s="57">
        <v>1052</v>
      </c>
      <c r="W478" s="58">
        <v>0.2</v>
      </c>
      <c r="X478" s="57">
        <v>841.6</v>
      </c>
      <c r="Y478" s="57">
        <v>1052</v>
      </c>
      <c r="Z478" s="58">
        <v>0.2</v>
      </c>
      <c r="AA478" s="57">
        <v>841.6</v>
      </c>
      <c r="AB478" s="57">
        <v>13351328.800000001</v>
      </c>
      <c r="AC478" s="53" t="str">
        <f t="shared" si="5466"/>
        <v>Registro Valido</v>
      </c>
      <c r="AD478" s="57">
        <f t="shared" ref="AD478" si="5691">IF(OR(ISERROR(VLOOKUP(CONCATENATE("ALI_",$C478,"_SEG_",$I478,"_PROV_",$D478),Catalogo_Precios,AD$8,FALSE)),L478=0),0,VLOOKUP(CONCATENATE("ALI_",$C478,"_SEG_",$I478,"_PROV_",$D478),Catalogo_Precios,AD$8,FALSE))</f>
        <v>527</v>
      </c>
      <c r="AE478" s="57">
        <f t="shared" ref="AE478" si="5692">IF(OR(ISERROR(VLOOKUP(CONCATENATE("ALI_",$C478,"_SEG_",$I478,"_PROV_",$D478),Catalogo_Precios,AE$8,FALSE)),M478=0),0,VLOOKUP(CONCATENATE("ALI_",$C478,"_SEG_",$I478,"_PROV_",$D478),Catalogo_Precios,AE$8,FALSE))</f>
        <v>703</v>
      </c>
      <c r="AF478" s="57">
        <f t="shared" ref="AF478" si="5693">IF(OR(ISERROR(VLOOKUP(CONCATENATE("ALI_",$C478,"_SEG_",$I478,"_PROV_",$D478),Catalogo_Precios,AF$8,FALSE)),N478=0),0,VLOOKUP(CONCATENATE("ALI_",$C478,"_SEG_",$I478,"_PROV_",$D478),Catalogo_Precios,AF$8,FALSE))</f>
        <v>1052</v>
      </c>
      <c r="AG478" s="57">
        <f t="shared" ref="AG478" si="5694">IF(OR(ISERROR(VLOOKUP(CONCATENATE("ALI_",$C478,"_SEG_",$I478,"_PROV_",$D478),Catalogo_Precios,AG$8,FALSE)),O478=0),0,VLOOKUP(CONCATENATE("ALI_",$C478,"_SEG_",$I478,"_PROV_",$D478),Catalogo_Precios,AG$8,FALSE))</f>
        <v>1052</v>
      </c>
      <c r="AH478" s="57">
        <f t="shared" ref="AH478" si="5695">IF(OR(ISERROR(VLOOKUP(CONCATENATE("ALI_",$C478,"_SEG_",$I478,"_PROV_",$D478),Catalogo_Precios,AH$8,FALSE)),L478=0),0,VLOOKUP(CONCATENATE("ALI_",$C478,"_SEG_",$I478,"_PROV_",$D478),Catalogo_Precios,AH$8,FALSE))</f>
        <v>527</v>
      </c>
      <c r="AI478" s="57">
        <f t="shared" ref="AI478" si="5696">IF(OR(ISERROR(VLOOKUP(CONCATENATE("ALI_",$C478,"_SEG_",$I478,"_PROV_",$D478),Catalogo_Precios,AI$8,FALSE)),M478=0),0,VLOOKUP(CONCATENATE("ALI_",$C478,"_SEG_",$I478,"_PROV_",$D478),Catalogo_Precios,AI$8,FALSE))</f>
        <v>703</v>
      </c>
      <c r="AJ478" s="57">
        <f t="shared" ref="AJ478" si="5697">IF(OR(ISERROR(VLOOKUP(CONCATENATE("ALI_",$C478,"_SEG_",$I478,"_PROV_",$D478),Catalogo_Precios,AJ$8,FALSE)),N478=0),0,VLOOKUP(CONCATENATE("ALI_",$C478,"_SEG_",$I478,"_PROV_",$D478),Catalogo_Precios,AJ$8,FALSE))</f>
        <v>1052</v>
      </c>
      <c r="AK478" s="57">
        <f t="shared" ref="AK478" si="5698">IF(OR(ISERROR(VLOOKUP(CONCATENATE("ALI_",$C478,"_SEG_",$I478,"_PROV_",$D478),Catalogo_Precios,AK$8,FALSE)),O478=0),0,VLOOKUP(CONCATENATE("ALI_",$C478,"_SEG_",$I478,"_PROV_",$D478),Catalogo_Precios,AK$8,FALSE))</f>
        <v>1052</v>
      </c>
      <c r="AL478" s="53"/>
      <c r="AM478" s="59" t="str">
        <f t="shared" si="5475"/>
        <v>ALI_113_SEG_14</v>
      </c>
      <c r="AN478" s="59" t="str">
        <f t="shared" si="5476"/>
        <v>ALI_113_SEG_14_VAL_13351328.8</v>
      </c>
      <c r="AO478" s="60">
        <f t="shared" ref="AO478" si="5699">IF(OR(AB478="",AB478=0),0,COUNTIF(Codificacion,AM478))</f>
        <v>6</v>
      </c>
      <c r="AP478" s="61">
        <f t="array" ref="AP478">MIN(IF(Codificacion=AM478,Total_Cotizacion,""))</f>
        <v>13351328.800000001</v>
      </c>
      <c r="AQ478" s="62" t="b">
        <f t="shared" si="5478"/>
        <v>1</v>
      </c>
      <c r="AR478" s="51" t="str">
        <f t="shared" ref="AR478" si="5700">IF(COUNTIF(Codificacion2,CONCATENATE(AM478,"_VAL_",AB478))&gt;1,"Empate","")</f>
        <v>Empate</v>
      </c>
      <c r="AS478" s="63" t="str">
        <f t="shared" si="5496"/>
        <v/>
      </c>
      <c r="AT478" s="59" t="str">
        <f t="shared" si="5480"/>
        <v>ALI_113_SEG_14_</v>
      </c>
      <c r="AU478" s="63">
        <f t="shared" ref="AU478" si="5701">IF(AND(COUNTIF(Codificacion3,AT478)&lt;AO478),1,COUNTIF(Codificacion3,AT478))</f>
        <v>1</v>
      </c>
      <c r="AV478" s="62" t="str">
        <f t="shared" si="5482"/>
        <v>No Seleccionada</v>
      </c>
      <c r="AW478" s="53"/>
      <c r="AX478" s="51" t="str">
        <f t="shared" si="5483"/>
        <v>ALI_113_SEG_14VERDADERO</v>
      </c>
      <c r="AY478" s="51">
        <f t="shared" si="5464"/>
        <v>2</v>
      </c>
      <c r="AZ478" s="64" t="b">
        <f t="shared" si="5484"/>
        <v>0</v>
      </c>
    </row>
    <row r="479" spans="1:52" x14ac:dyDescent="0.2">
      <c r="A479" s="50" t="b">
        <f t="shared" si="3881"/>
        <v>0</v>
      </c>
      <c r="B479" s="51" t="s">
        <v>96</v>
      </c>
      <c r="C479" s="52">
        <v>113</v>
      </c>
      <c r="D479" s="52">
        <f t="shared" ref="D479" si="5702">IF(ISERROR(VLOOKUP(E479,Proveedores,2,FALSE)),"",VLOOKUP(E479,Proveedores,2,FALSE))</f>
        <v>2094</v>
      </c>
      <c r="E479" s="53" t="s">
        <v>97</v>
      </c>
      <c r="F479" s="54">
        <v>150</v>
      </c>
      <c r="G479" s="53" t="s">
        <v>56</v>
      </c>
      <c r="H479" s="53" t="s">
        <v>65</v>
      </c>
      <c r="I479" s="52">
        <v>15</v>
      </c>
      <c r="J479" s="53" t="s">
        <v>58</v>
      </c>
      <c r="K479" s="55">
        <v>44835</v>
      </c>
      <c r="L479" s="56">
        <v>7022</v>
      </c>
      <c r="M479" s="56">
        <v>8445</v>
      </c>
      <c r="N479" s="56">
        <v>5439</v>
      </c>
      <c r="O479" s="56">
        <v>393</v>
      </c>
      <c r="P479" s="57">
        <v>527</v>
      </c>
      <c r="Q479" s="58">
        <v>0.2</v>
      </c>
      <c r="R479" s="57">
        <v>421.6</v>
      </c>
      <c r="S479" s="57">
        <v>703</v>
      </c>
      <c r="T479" s="58">
        <v>0.2</v>
      </c>
      <c r="U479" s="57">
        <v>562.4</v>
      </c>
      <c r="V479" s="57">
        <v>1052</v>
      </c>
      <c r="W479" s="58">
        <v>0.2</v>
      </c>
      <c r="X479" s="57">
        <v>841.6</v>
      </c>
      <c r="Y479" s="57">
        <v>1052</v>
      </c>
      <c r="Z479" s="58">
        <v>0.2</v>
      </c>
      <c r="AA479" s="57">
        <v>841.6</v>
      </c>
      <c r="AB479" s="57">
        <v>12618154.400000002</v>
      </c>
      <c r="AC479" s="53" t="str">
        <f t="shared" si="5466"/>
        <v>Registro Valido</v>
      </c>
      <c r="AD479" s="57">
        <f t="shared" ref="AD479" si="5703">IF(OR(ISERROR(VLOOKUP(CONCATENATE("ALI_",$C479,"_SEG_",$I479,"_PROV_",$D479),Catalogo_Precios,AD$8,FALSE)),L479=0),0,VLOOKUP(CONCATENATE("ALI_",$C479,"_SEG_",$I479,"_PROV_",$D479),Catalogo_Precios,AD$8,FALSE))</f>
        <v>527</v>
      </c>
      <c r="AE479" s="57">
        <f t="shared" ref="AE479" si="5704">IF(OR(ISERROR(VLOOKUP(CONCATENATE("ALI_",$C479,"_SEG_",$I479,"_PROV_",$D479),Catalogo_Precios,AE$8,FALSE)),M479=0),0,VLOOKUP(CONCATENATE("ALI_",$C479,"_SEG_",$I479,"_PROV_",$D479),Catalogo_Precios,AE$8,FALSE))</f>
        <v>703</v>
      </c>
      <c r="AF479" s="57">
        <f t="shared" ref="AF479" si="5705">IF(OR(ISERROR(VLOOKUP(CONCATENATE("ALI_",$C479,"_SEG_",$I479,"_PROV_",$D479),Catalogo_Precios,AF$8,FALSE)),N479=0),0,VLOOKUP(CONCATENATE("ALI_",$C479,"_SEG_",$I479,"_PROV_",$D479),Catalogo_Precios,AF$8,FALSE))</f>
        <v>1052</v>
      </c>
      <c r="AG479" s="57">
        <f t="shared" ref="AG479" si="5706">IF(OR(ISERROR(VLOOKUP(CONCATENATE("ALI_",$C479,"_SEG_",$I479,"_PROV_",$D479),Catalogo_Precios,AG$8,FALSE)),O479=0),0,VLOOKUP(CONCATENATE("ALI_",$C479,"_SEG_",$I479,"_PROV_",$D479),Catalogo_Precios,AG$8,FALSE))</f>
        <v>1052</v>
      </c>
      <c r="AH479" s="57">
        <f t="shared" ref="AH479" si="5707">IF(OR(ISERROR(VLOOKUP(CONCATENATE("ALI_",$C479,"_SEG_",$I479,"_PROV_",$D479),Catalogo_Precios,AH$8,FALSE)),L479=0),0,VLOOKUP(CONCATENATE("ALI_",$C479,"_SEG_",$I479,"_PROV_",$D479),Catalogo_Precios,AH$8,FALSE))</f>
        <v>527</v>
      </c>
      <c r="AI479" s="57">
        <f t="shared" ref="AI479" si="5708">IF(OR(ISERROR(VLOOKUP(CONCATENATE("ALI_",$C479,"_SEG_",$I479,"_PROV_",$D479),Catalogo_Precios,AI$8,FALSE)),M479=0),0,VLOOKUP(CONCATENATE("ALI_",$C479,"_SEG_",$I479,"_PROV_",$D479),Catalogo_Precios,AI$8,FALSE))</f>
        <v>703</v>
      </c>
      <c r="AJ479" s="57">
        <f t="shared" ref="AJ479" si="5709">IF(OR(ISERROR(VLOOKUP(CONCATENATE("ALI_",$C479,"_SEG_",$I479,"_PROV_",$D479),Catalogo_Precios,AJ$8,FALSE)),N479=0),0,VLOOKUP(CONCATENATE("ALI_",$C479,"_SEG_",$I479,"_PROV_",$D479),Catalogo_Precios,AJ$8,FALSE))</f>
        <v>1052</v>
      </c>
      <c r="AK479" s="57">
        <f t="shared" ref="AK479" si="5710">IF(OR(ISERROR(VLOOKUP(CONCATENATE("ALI_",$C479,"_SEG_",$I479,"_PROV_",$D479),Catalogo_Precios,AK$8,FALSE)),O479=0),0,VLOOKUP(CONCATENATE("ALI_",$C479,"_SEG_",$I479,"_PROV_",$D479),Catalogo_Precios,AK$8,FALSE))</f>
        <v>1052</v>
      </c>
      <c r="AL479" s="53"/>
      <c r="AM479" s="59" t="str">
        <f t="shared" si="5475"/>
        <v>ALI_113_SEG_15</v>
      </c>
      <c r="AN479" s="59" t="str">
        <f t="shared" si="5476"/>
        <v>ALI_113_SEG_15_VAL_12618154.4</v>
      </c>
      <c r="AO479" s="60">
        <f t="shared" ref="AO479" si="5711">IF(OR(AB479="",AB479=0),0,COUNTIF(Codificacion,AM479))</f>
        <v>6</v>
      </c>
      <c r="AP479" s="61">
        <f t="array" ref="AP479">MIN(IF(Codificacion=AM479,Total_Cotizacion,""))</f>
        <v>12618154.400000002</v>
      </c>
      <c r="AQ479" s="62" t="b">
        <f t="shared" si="5478"/>
        <v>1</v>
      </c>
      <c r="AR479" s="51" t="str">
        <f t="shared" ref="AR479" si="5712">IF(COUNTIF(Codificacion2,CONCATENATE(AM479,"_VAL_",AB479))&gt;1,"Empate","")</f>
        <v>Empate</v>
      </c>
      <c r="AS479" s="63" t="str">
        <f t="shared" si="5496"/>
        <v/>
      </c>
      <c r="AT479" s="59" t="str">
        <f t="shared" si="5480"/>
        <v>ALI_113_SEG_15_</v>
      </c>
      <c r="AU479" s="63">
        <f t="shared" ref="AU479" si="5713">IF(AND(COUNTIF(Codificacion3,AT479)&lt;AO479),1,COUNTIF(Codificacion3,AT479))</f>
        <v>1</v>
      </c>
      <c r="AV479" s="62" t="str">
        <f t="shared" si="5482"/>
        <v>No Seleccionada</v>
      </c>
      <c r="AW479" s="53"/>
      <c r="AX479" s="51" t="str">
        <f t="shared" si="5483"/>
        <v>ALI_113_SEG_15VERDADERO</v>
      </c>
      <c r="AY479" s="51">
        <f t="shared" si="5464"/>
        <v>2</v>
      </c>
      <c r="AZ479" s="64" t="b">
        <f t="shared" si="5484"/>
        <v>0</v>
      </c>
    </row>
    <row r="480" spans="1:52" x14ac:dyDescent="0.2">
      <c r="A480" s="50" t="b">
        <f t="shared" si="3881"/>
        <v>0</v>
      </c>
      <c r="B480" s="51" t="s">
        <v>96</v>
      </c>
      <c r="C480" s="52">
        <v>45</v>
      </c>
      <c r="D480" s="52">
        <f t="shared" ref="D480" si="5714">IF(ISERROR(VLOOKUP(E480,Proveedores,2,FALSE)),"",VLOOKUP(E480,Proveedores,2,FALSE))</f>
        <v>2094</v>
      </c>
      <c r="E480" s="53" t="s">
        <v>97</v>
      </c>
      <c r="F480" s="54">
        <v>181</v>
      </c>
      <c r="G480" s="53" t="s">
        <v>56</v>
      </c>
      <c r="H480" s="53" t="s">
        <v>67</v>
      </c>
      <c r="I480" s="52">
        <v>1</v>
      </c>
      <c r="J480" s="53" t="s">
        <v>58</v>
      </c>
      <c r="K480" s="55">
        <v>44835</v>
      </c>
      <c r="L480" s="56">
        <v>6195</v>
      </c>
      <c r="M480" s="56">
        <v>7886</v>
      </c>
      <c r="N480" s="56">
        <v>3724</v>
      </c>
      <c r="O480" s="56">
        <v>405</v>
      </c>
      <c r="P480" s="57">
        <v>578</v>
      </c>
      <c r="Q480" s="58">
        <v>0.2</v>
      </c>
      <c r="R480" s="57">
        <v>462.4</v>
      </c>
      <c r="S480" s="57">
        <v>769</v>
      </c>
      <c r="T480" s="58">
        <v>0.2</v>
      </c>
      <c r="U480" s="57">
        <v>615.20000000000005</v>
      </c>
      <c r="V480" s="57">
        <v>1153</v>
      </c>
      <c r="W480" s="58">
        <v>0.2</v>
      </c>
      <c r="X480" s="57">
        <v>922.4</v>
      </c>
      <c r="Y480" s="57">
        <v>1153</v>
      </c>
      <c r="Z480" s="58">
        <v>0.2</v>
      </c>
      <c r="AA480" s="57">
        <v>922.4</v>
      </c>
      <c r="AB480" s="57">
        <v>11524624.800000001</v>
      </c>
      <c r="AC480" s="53" t="str">
        <f t="shared" si="5466"/>
        <v>Registro Valido</v>
      </c>
      <c r="AD480" s="57">
        <f t="shared" ref="AD480" si="5715">IF(OR(ISERROR(VLOOKUP(CONCATENATE("ALI_",$C480,"_SEG_",$I480,"_PROV_",$D480),Catalogo_Precios,AD$8,FALSE)),L480=0),0,VLOOKUP(CONCATENATE("ALI_",$C480,"_SEG_",$I480,"_PROV_",$D480),Catalogo_Precios,AD$8,FALSE))</f>
        <v>578</v>
      </c>
      <c r="AE480" s="57">
        <f t="shared" ref="AE480" si="5716">IF(OR(ISERROR(VLOOKUP(CONCATENATE("ALI_",$C480,"_SEG_",$I480,"_PROV_",$D480),Catalogo_Precios,AE$8,FALSE)),M480=0),0,VLOOKUP(CONCATENATE("ALI_",$C480,"_SEG_",$I480,"_PROV_",$D480),Catalogo_Precios,AE$8,FALSE))</f>
        <v>769</v>
      </c>
      <c r="AF480" s="57">
        <f t="shared" ref="AF480" si="5717">IF(OR(ISERROR(VLOOKUP(CONCATENATE("ALI_",$C480,"_SEG_",$I480,"_PROV_",$D480),Catalogo_Precios,AF$8,FALSE)),N480=0),0,VLOOKUP(CONCATENATE("ALI_",$C480,"_SEG_",$I480,"_PROV_",$D480),Catalogo_Precios,AF$8,FALSE))</f>
        <v>1153</v>
      </c>
      <c r="AG480" s="57">
        <f t="shared" ref="AG480" si="5718">IF(OR(ISERROR(VLOOKUP(CONCATENATE("ALI_",$C480,"_SEG_",$I480,"_PROV_",$D480),Catalogo_Precios,AG$8,FALSE)),O480=0),0,VLOOKUP(CONCATENATE("ALI_",$C480,"_SEG_",$I480,"_PROV_",$D480),Catalogo_Precios,AG$8,FALSE))</f>
        <v>1153</v>
      </c>
      <c r="AH480" s="57">
        <f t="shared" ref="AH480" si="5719">IF(OR(ISERROR(VLOOKUP(CONCATENATE("ALI_",$C480,"_SEG_",$I480,"_PROV_",$D480),Catalogo_Precios,AH$8,FALSE)),L480=0),0,VLOOKUP(CONCATENATE("ALI_",$C480,"_SEG_",$I480,"_PROV_",$D480),Catalogo_Precios,AH$8,FALSE))</f>
        <v>578</v>
      </c>
      <c r="AI480" s="57">
        <f t="shared" ref="AI480" si="5720">IF(OR(ISERROR(VLOOKUP(CONCATENATE("ALI_",$C480,"_SEG_",$I480,"_PROV_",$D480),Catalogo_Precios,AI$8,FALSE)),M480=0),0,VLOOKUP(CONCATENATE("ALI_",$C480,"_SEG_",$I480,"_PROV_",$D480),Catalogo_Precios,AI$8,FALSE))</f>
        <v>769</v>
      </c>
      <c r="AJ480" s="57">
        <f t="shared" ref="AJ480" si="5721">IF(OR(ISERROR(VLOOKUP(CONCATENATE("ALI_",$C480,"_SEG_",$I480,"_PROV_",$D480),Catalogo_Precios,AJ$8,FALSE)),N480=0),0,VLOOKUP(CONCATENATE("ALI_",$C480,"_SEG_",$I480,"_PROV_",$D480),Catalogo_Precios,AJ$8,FALSE))</f>
        <v>1153</v>
      </c>
      <c r="AK480" s="57">
        <f t="shared" ref="AK480" si="5722">IF(OR(ISERROR(VLOOKUP(CONCATENATE("ALI_",$C480,"_SEG_",$I480,"_PROV_",$D480),Catalogo_Precios,AK$8,FALSE)),O480=0),0,VLOOKUP(CONCATENATE("ALI_",$C480,"_SEG_",$I480,"_PROV_",$D480),Catalogo_Precios,AK$8,FALSE))</f>
        <v>1153</v>
      </c>
      <c r="AL480" s="53"/>
      <c r="AM480" s="59" t="str">
        <f t="shared" si="5475"/>
        <v>ALI_45_SEG_1</v>
      </c>
      <c r="AN480" s="59" t="str">
        <f t="shared" si="5476"/>
        <v>ALI_45_SEG_1_VAL_11524624.8</v>
      </c>
      <c r="AO480" s="60">
        <f t="shared" ref="AO480" si="5723">IF(OR(AB480="",AB480=0),0,COUNTIF(Codificacion,AM480))</f>
        <v>7</v>
      </c>
      <c r="AP480" s="61">
        <f t="array" ref="AP480">MIN(IF(Codificacion=AM480,Total_Cotizacion,""))</f>
        <v>11524624.800000001</v>
      </c>
      <c r="AQ480" s="62" t="b">
        <f t="shared" si="5478"/>
        <v>1</v>
      </c>
      <c r="AR480" s="51" t="str">
        <f t="shared" ref="AR480" si="5724">IF(COUNTIF(Codificacion2,CONCATENATE(AM480,"_VAL_",AB480))&gt;1,"Empate","")</f>
        <v>Empate</v>
      </c>
      <c r="AS480" s="63" t="str">
        <f t="shared" si="5496"/>
        <v/>
      </c>
      <c r="AT480" s="59" t="str">
        <f t="shared" si="5480"/>
        <v>ALI_45_SEG_1_</v>
      </c>
      <c r="AU480" s="63">
        <f t="shared" ref="AU480" si="5725">IF(AND(COUNTIF(Codificacion3,AT480)&lt;AO480),1,COUNTIF(Codificacion3,AT480))</f>
        <v>1</v>
      </c>
      <c r="AV480" s="62" t="str">
        <f t="shared" si="5482"/>
        <v>No Seleccionada</v>
      </c>
      <c r="AW480" s="53"/>
      <c r="AX480" s="51" t="str">
        <f t="shared" si="5483"/>
        <v>ALI_45_SEG_1VERDADERO</v>
      </c>
      <c r="AY480" s="51">
        <f t="shared" si="5464"/>
        <v>4</v>
      </c>
      <c r="AZ480" s="64" t="b">
        <f t="shared" si="5484"/>
        <v>0</v>
      </c>
    </row>
    <row r="481" spans="1:52" x14ac:dyDescent="0.2">
      <c r="A481" s="50" t="b">
        <f t="shared" si="3881"/>
        <v>0</v>
      </c>
      <c r="B481" s="51" t="s">
        <v>96</v>
      </c>
      <c r="C481" s="52">
        <v>45</v>
      </c>
      <c r="D481" s="52">
        <f t="shared" ref="D481" si="5726">IF(ISERROR(VLOOKUP(E481,Proveedores,2,FALSE)),"",VLOOKUP(E481,Proveedores,2,FALSE))</f>
        <v>2094</v>
      </c>
      <c r="E481" s="53" t="s">
        <v>97</v>
      </c>
      <c r="F481" s="54">
        <v>182</v>
      </c>
      <c r="G481" s="53" t="s">
        <v>56</v>
      </c>
      <c r="H481" s="53" t="s">
        <v>67</v>
      </c>
      <c r="I481" s="52">
        <v>2</v>
      </c>
      <c r="J481" s="53" t="s">
        <v>58</v>
      </c>
      <c r="K481" s="55">
        <v>44835</v>
      </c>
      <c r="L481" s="56">
        <v>6335</v>
      </c>
      <c r="M481" s="56">
        <v>8064</v>
      </c>
      <c r="N481" s="56">
        <v>3808</v>
      </c>
      <c r="O481" s="56">
        <v>414</v>
      </c>
      <c r="P481" s="57">
        <v>578</v>
      </c>
      <c r="Q481" s="58">
        <v>0.2</v>
      </c>
      <c r="R481" s="57">
        <v>462.4</v>
      </c>
      <c r="S481" s="57">
        <v>769</v>
      </c>
      <c r="T481" s="58">
        <v>0.2</v>
      </c>
      <c r="U481" s="57">
        <v>615.20000000000005</v>
      </c>
      <c r="V481" s="57">
        <v>1153</v>
      </c>
      <c r="W481" s="58">
        <v>0.2</v>
      </c>
      <c r="X481" s="57">
        <v>922.4</v>
      </c>
      <c r="Y481" s="57">
        <v>1153</v>
      </c>
      <c r="Z481" s="58">
        <v>0.2</v>
      </c>
      <c r="AA481" s="57">
        <v>922.4</v>
      </c>
      <c r="AB481" s="57">
        <v>11784649.6</v>
      </c>
      <c r="AC481" s="53" t="str">
        <f t="shared" si="5466"/>
        <v>Registro Valido</v>
      </c>
      <c r="AD481" s="57">
        <f t="shared" ref="AD481" si="5727">IF(OR(ISERROR(VLOOKUP(CONCATENATE("ALI_",$C481,"_SEG_",$I481,"_PROV_",$D481),Catalogo_Precios,AD$8,FALSE)),L481=0),0,VLOOKUP(CONCATENATE("ALI_",$C481,"_SEG_",$I481,"_PROV_",$D481),Catalogo_Precios,AD$8,FALSE))</f>
        <v>578</v>
      </c>
      <c r="AE481" s="57">
        <f t="shared" ref="AE481" si="5728">IF(OR(ISERROR(VLOOKUP(CONCATENATE("ALI_",$C481,"_SEG_",$I481,"_PROV_",$D481),Catalogo_Precios,AE$8,FALSE)),M481=0),0,VLOOKUP(CONCATENATE("ALI_",$C481,"_SEG_",$I481,"_PROV_",$D481),Catalogo_Precios,AE$8,FALSE))</f>
        <v>769</v>
      </c>
      <c r="AF481" s="57">
        <f t="shared" ref="AF481" si="5729">IF(OR(ISERROR(VLOOKUP(CONCATENATE("ALI_",$C481,"_SEG_",$I481,"_PROV_",$D481),Catalogo_Precios,AF$8,FALSE)),N481=0),0,VLOOKUP(CONCATENATE("ALI_",$C481,"_SEG_",$I481,"_PROV_",$D481),Catalogo_Precios,AF$8,FALSE))</f>
        <v>1153</v>
      </c>
      <c r="AG481" s="57">
        <f t="shared" ref="AG481" si="5730">IF(OR(ISERROR(VLOOKUP(CONCATENATE("ALI_",$C481,"_SEG_",$I481,"_PROV_",$D481),Catalogo_Precios,AG$8,FALSE)),O481=0),0,VLOOKUP(CONCATENATE("ALI_",$C481,"_SEG_",$I481,"_PROV_",$D481),Catalogo_Precios,AG$8,FALSE))</f>
        <v>1153</v>
      </c>
      <c r="AH481" s="57">
        <f t="shared" ref="AH481" si="5731">IF(OR(ISERROR(VLOOKUP(CONCATENATE("ALI_",$C481,"_SEG_",$I481,"_PROV_",$D481),Catalogo_Precios,AH$8,FALSE)),L481=0),0,VLOOKUP(CONCATENATE("ALI_",$C481,"_SEG_",$I481,"_PROV_",$D481),Catalogo_Precios,AH$8,FALSE))</f>
        <v>578</v>
      </c>
      <c r="AI481" s="57">
        <f t="shared" ref="AI481" si="5732">IF(OR(ISERROR(VLOOKUP(CONCATENATE("ALI_",$C481,"_SEG_",$I481,"_PROV_",$D481),Catalogo_Precios,AI$8,FALSE)),M481=0),0,VLOOKUP(CONCATENATE("ALI_",$C481,"_SEG_",$I481,"_PROV_",$D481),Catalogo_Precios,AI$8,FALSE))</f>
        <v>769</v>
      </c>
      <c r="AJ481" s="57">
        <f t="shared" ref="AJ481" si="5733">IF(OR(ISERROR(VLOOKUP(CONCATENATE("ALI_",$C481,"_SEG_",$I481,"_PROV_",$D481),Catalogo_Precios,AJ$8,FALSE)),N481=0),0,VLOOKUP(CONCATENATE("ALI_",$C481,"_SEG_",$I481,"_PROV_",$D481),Catalogo_Precios,AJ$8,FALSE))</f>
        <v>1153</v>
      </c>
      <c r="AK481" s="57">
        <f t="shared" ref="AK481" si="5734">IF(OR(ISERROR(VLOOKUP(CONCATENATE("ALI_",$C481,"_SEG_",$I481,"_PROV_",$D481),Catalogo_Precios,AK$8,FALSE)),O481=0),0,VLOOKUP(CONCATENATE("ALI_",$C481,"_SEG_",$I481,"_PROV_",$D481),Catalogo_Precios,AK$8,FALSE))</f>
        <v>1153</v>
      </c>
      <c r="AL481" s="53"/>
      <c r="AM481" s="59" t="str">
        <f t="shared" si="5475"/>
        <v>ALI_45_SEG_2</v>
      </c>
      <c r="AN481" s="59" t="str">
        <f t="shared" si="5476"/>
        <v>ALI_45_SEG_2_VAL_11784649.6</v>
      </c>
      <c r="AO481" s="60">
        <f t="shared" ref="AO481" si="5735">IF(OR(AB481="",AB481=0),0,COUNTIF(Codificacion,AM481))</f>
        <v>7</v>
      </c>
      <c r="AP481" s="61">
        <f t="array" ref="AP481">MIN(IF(Codificacion=AM481,Total_Cotizacion,""))</f>
        <v>11784649.6</v>
      </c>
      <c r="AQ481" s="62" t="b">
        <f t="shared" si="5478"/>
        <v>1</v>
      </c>
      <c r="AR481" s="51" t="str">
        <f t="shared" ref="AR481" si="5736">IF(COUNTIF(Codificacion2,CONCATENATE(AM481,"_VAL_",AB481))&gt;1,"Empate","")</f>
        <v>Empate</v>
      </c>
      <c r="AS481" s="63" t="str">
        <f t="shared" si="5496"/>
        <v/>
      </c>
      <c r="AT481" s="59" t="str">
        <f t="shared" si="5480"/>
        <v>ALI_45_SEG_2_</v>
      </c>
      <c r="AU481" s="63">
        <f t="shared" ref="AU481" si="5737">IF(AND(COUNTIF(Codificacion3,AT481)&lt;AO481),1,COUNTIF(Codificacion3,AT481))</f>
        <v>1</v>
      </c>
      <c r="AV481" s="62" t="str">
        <f t="shared" si="5482"/>
        <v>No Seleccionada</v>
      </c>
      <c r="AW481" s="53"/>
      <c r="AX481" s="51" t="str">
        <f t="shared" si="5483"/>
        <v>ALI_45_SEG_2VERDADERO</v>
      </c>
      <c r="AY481" s="51">
        <f t="shared" si="5464"/>
        <v>4</v>
      </c>
      <c r="AZ481" s="64" t="b">
        <f t="shared" si="5484"/>
        <v>0</v>
      </c>
    </row>
    <row r="482" spans="1:52" x14ac:dyDescent="0.2">
      <c r="A482" s="50" t="b">
        <f t="shared" si="3881"/>
        <v>0</v>
      </c>
      <c r="B482" s="51" t="s">
        <v>96</v>
      </c>
      <c r="C482" s="52">
        <v>45</v>
      </c>
      <c r="D482" s="52">
        <f t="shared" ref="D482" si="5738">IF(ISERROR(VLOOKUP(E482,Proveedores,2,FALSE)),"",VLOOKUP(E482,Proveedores,2,FALSE))</f>
        <v>2094</v>
      </c>
      <c r="E482" s="53" t="s">
        <v>97</v>
      </c>
      <c r="F482" s="54">
        <v>183</v>
      </c>
      <c r="G482" s="53" t="s">
        <v>56</v>
      </c>
      <c r="H482" s="53" t="s">
        <v>67</v>
      </c>
      <c r="I482" s="52">
        <v>3</v>
      </c>
      <c r="J482" s="53" t="s">
        <v>58</v>
      </c>
      <c r="K482" s="55">
        <v>44835</v>
      </c>
      <c r="L482" s="56">
        <v>6297</v>
      </c>
      <c r="M482" s="56">
        <v>8016</v>
      </c>
      <c r="N482" s="56">
        <v>3785</v>
      </c>
      <c r="O482" s="56">
        <v>411</v>
      </c>
      <c r="P482" s="57">
        <v>578</v>
      </c>
      <c r="Q482" s="58">
        <v>0.2</v>
      </c>
      <c r="R482" s="57">
        <v>462.4</v>
      </c>
      <c r="S482" s="57">
        <v>769</v>
      </c>
      <c r="T482" s="58">
        <v>0.2</v>
      </c>
      <c r="U482" s="57">
        <v>615.20000000000005</v>
      </c>
      <c r="V482" s="57">
        <v>1153</v>
      </c>
      <c r="W482" s="58">
        <v>0.2</v>
      </c>
      <c r="X482" s="57">
        <v>922.4</v>
      </c>
      <c r="Y482" s="57">
        <v>1153</v>
      </c>
      <c r="Z482" s="58">
        <v>0.2</v>
      </c>
      <c r="AA482" s="57">
        <v>922.4</v>
      </c>
      <c r="AB482" s="57">
        <v>11713566.4</v>
      </c>
      <c r="AC482" s="53" t="str">
        <f t="shared" si="5466"/>
        <v>Registro Valido</v>
      </c>
      <c r="AD482" s="57">
        <f t="shared" ref="AD482" si="5739">IF(OR(ISERROR(VLOOKUP(CONCATENATE("ALI_",$C482,"_SEG_",$I482,"_PROV_",$D482),Catalogo_Precios,AD$8,FALSE)),L482=0),0,VLOOKUP(CONCATENATE("ALI_",$C482,"_SEG_",$I482,"_PROV_",$D482),Catalogo_Precios,AD$8,FALSE))</f>
        <v>578</v>
      </c>
      <c r="AE482" s="57">
        <f t="shared" ref="AE482" si="5740">IF(OR(ISERROR(VLOOKUP(CONCATENATE("ALI_",$C482,"_SEG_",$I482,"_PROV_",$D482),Catalogo_Precios,AE$8,FALSE)),M482=0),0,VLOOKUP(CONCATENATE("ALI_",$C482,"_SEG_",$I482,"_PROV_",$D482),Catalogo_Precios,AE$8,FALSE))</f>
        <v>769</v>
      </c>
      <c r="AF482" s="57">
        <f t="shared" ref="AF482" si="5741">IF(OR(ISERROR(VLOOKUP(CONCATENATE("ALI_",$C482,"_SEG_",$I482,"_PROV_",$D482),Catalogo_Precios,AF$8,FALSE)),N482=0),0,VLOOKUP(CONCATENATE("ALI_",$C482,"_SEG_",$I482,"_PROV_",$D482),Catalogo_Precios,AF$8,FALSE))</f>
        <v>1153</v>
      </c>
      <c r="AG482" s="57">
        <f t="shared" ref="AG482" si="5742">IF(OR(ISERROR(VLOOKUP(CONCATENATE("ALI_",$C482,"_SEG_",$I482,"_PROV_",$D482),Catalogo_Precios,AG$8,FALSE)),O482=0),0,VLOOKUP(CONCATENATE("ALI_",$C482,"_SEG_",$I482,"_PROV_",$D482),Catalogo_Precios,AG$8,FALSE))</f>
        <v>1153</v>
      </c>
      <c r="AH482" s="57">
        <f t="shared" ref="AH482" si="5743">IF(OR(ISERROR(VLOOKUP(CONCATENATE("ALI_",$C482,"_SEG_",$I482,"_PROV_",$D482),Catalogo_Precios,AH$8,FALSE)),L482=0),0,VLOOKUP(CONCATENATE("ALI_",$C482,"_SEG_",$I482,"_PROV_",$D482),Catalogo_Precios,AH$8,FALSE))</f>
        <v>578</v>
      </c>
      <c r="AI482" s="57">
        <f t="shared" ref="AI482" si="5744">IF(OR(ISERROR(VLOOKUP(CONCATENATE("ALI_",$C482,"_SEG_",$I482,"_PROV_",$D482),Catalogo_Precios,AI$8,FALSE)),M482=0),0,VLOOKUP(CONCATENATE("ALI_",$C482,"_SEG_",$I482,"_PROV_",$D482),Catalogo_Precios,AI$8,FALSE))</f>
        <v>769</v>
      </c>
      <c r="AJ482" s="57">
        <f t="shared" ref="AJ482" si="5745">IF(OR(ISERROR(VLOOKUP(CONCATENATE("ALI_",$C482,"_SEG_",$I482,"_PROV_",$D482),Catalogo_Precios,AJ$8,FALSE)),N482=0),0,VLOOKUP(CONCATENATE("ALI_",$C482,"_SEG_",$I482,"_PROV_",$D482),Catalogo_Precios,AJ$8,FALSE))</f>
        <v>1153</v>
      </c>
      <c r="AK482" s="57">
        <f t="shared" ref="AK482" si="5746">IF(OR(ISERROR(VLOOKUP(CONCATENATE("ALI_",$C482,"_SEG_",$I482,"_PROV_",$D482),Catalogo_Precios,AK$8,FALSE)),O482=0),0,VLOOKUP(CONCATENATE("ALI_",$C482,"_SEG_",$I482,"_PROV_",$D482),Catalogo_Precios,AK$8,FALSE))</f>
        <v>1153</v>
      </c>
      <c r="AL482" s="53"/>
      <c r="AM482" s="59" t="str">
        <f t="shared" si="5475"/>
        <v>ALI_45_SEG_3</v>
      </c>
      <c r="AN482" s="59" t="str">
        <f t="shared" si="5476"/>
        <v>ALI_45_SEG_3_VAL_11713566.4</v>
      </c>
      <c r="AO482" s="60">
        <f t="shared" ref="AO482" si="5747">IF(OR(AB482="",AB482=0),0,COUNTIF(Codificacion,AM482))</f>
        <v>7</v>
      </c>
      <c r="AP482" s="61">
        <f t="array" ref="AP482">MIN(IF(Codificacion=AM482,Total_Cotizacion,""))</f>
        <v>11713566.4</v>
      </c>
      <c r="AQ482" s="62" t="b">
        <f t="shared" si="5478"/>
        <v>1</v>
      </c>
      <c r="AR482" s="51" t="str">
        <f t="shared" ref="AR482" si="5748">IF(COUNTIF(Codificacion2,CONCATENATE(AM482,"_VAL_",AB482))&gt;1,"Empate","")</f>
        <v>Empate</v>
      </c>
      <c r="AS482" s="63" t="str">
        <f t="shared" si="5496"/>
        <v/>
      </c>
      <c r="AT482" s="59" t="str">
        <f t="shared" si="5480"/>
        <v>ALI_45_SEG_3_</v>
      </c>
      <c r="AU482" s="63">
        <f t="shared" ref="AU482" si="5749">IF(AND(COUNTIF(Codificacion3,AT482)&lt;AO482),1,COUNTIF(Codificacion3,AT482))</f>
        <v>1</v>
      </c>
      <c r="AV482" s="62" t="str">
        <f t="shared" si="5482"/>
        <v>No Seleccionada</v>
      </c>
      <c r="AW482" s="53"/>
      <c r="AX482" s="51" t="str">
        <f t="shared" si="5483"/>
        <v>ALI_45_SEG_3VERDADERO</v>
      </c>
      <c r="AY482" s="51">
        <f t="shared" si="5464"/>
        <v>4</v>
      </c>
      <c r="AZ482" s="64" t="b">
        <f t="shared" si="5484"/>
        <v>0</v>
      </c>
    </row>
    <row r="483" spans="1:52" x14ac:dyDescent="0.2">
      <c r="A483" s="50" t="b">
        <f t="shared" si="3881"/>
        <v>0</v>
      </c>
      <c r="B483" s="51" t="s">
        <v>96</v>
      </c>
      <c r="C483" s="52">
        <v>45</v>
      </c>
      <c r="D483" s="52">
        <f t="shared" ref="D483" si="5750">IF(ISERROR(VLOOKUP(E483,Proveedores,2,FALSE)),"",VLOOKUP(E483,Proveedores,2,FALSE))</f>
        <v>2094</v>
      </c>
      <c r="E483" s="53" t="s">
        <v>97</v>
      </c>
      <c r="F483" s="54">
        <v>184</v>
      </c>
      <c r="G483" s="53" t="s">
        <v>56</v>
      </c>
      <c r="H483" s="53" t="s">
        <v>67</v>
      </c>
      <c r="I483" s="52">
        <v>4</v>
      </c>
      <c r="J483" s="53" t="s">
        <v>58</v>
      </c>
      <c r="K483" s="55">
        <v>44835</v>
      </c>
      <c r="L483" s="56">
        <v>6710</v>
      </c>
      <c r="M483" s="56">
        <v>8541</v>
      </c>
      <c r="N483" s="56">
        <v>4033</v>
      </c>
      <c r="O483" s="56">
        <v>439</v>
      </c>
      <c r="P483" s="57">
        <v>578</v>
      </c>
      <c r="Q483" s="58">
        <v>0.2</v>
      </c>
      <c r="R483" s="57">
        <v>462.4</v>
      </c>
      <c r="S483" s="57">
        <v>769</v>
      </c>
      <c r="T483" s="58">
        <v>0.2</v>
      </c>
      <c r="U483" s="57">
        <v>615.20000000000005</v>
      </c>
      <c r="V483" s="57">
        <v>1153</v>
      </c>
      <c r="W483" s="58">
        <v>0.2</v>
      </c>
      <c r="X483" s="57">
        <v>922.4</v>
      </c>
      <c r="Y483" s="57">
        <v>1153</v>
      </c>
      <c r="Z483" s="58">
        <v>0.2</v>
      </c>
      <c r="AA483" s="57">
        <v>922.4</v>
      </c>
      <c r="AB483" s="57">
        <v>12482100</v>
      </c>
      <c r="AC483" s="53" t="str">
        <f t="shared" si="5466"/>
        <v>Registro Valido</v>
      </c>
      <c r="AD483" s="57">
        <f t="shared" ref="AD483" si="5751">IF(OR(ISERROR(VLOOKUP(CONCATENATE("ALI_",$C483,"_SEG_",$I483,"_PROV_",$D483),Catalogo_Precios,AD$8,FALSE)),L483=0),0,VLOOKUP(CONCATENATE("ALI_",$C483,"_SEG_",$I483,"_PROV_",$D483),Catalogo_Precios,AD$8,FALSE))</f>
        <v>578</v>
      </c>
      <c r="AE483" s="57">
        <f t="shared" ref="AE483" si="5752">IF(OR(ISERROR(VLOOKUP(CONCATENATE("ALI_",$C483,"_SEG_",$I483,"_PROV_",$D483),Catalogo_Precios,AE$8,FALSE)),M483=0),0,VLOOKUP(CONCATENATE("ALI_",$C483,"_SEG_",$I483,"_PROV_",$D483),Catalogo_Precios,AE$8,FALSE))</f>
        <v>769</v>
      </c>
      <c r="AF483" s="57">
        <f t="shared" ref="AF483" si="5753">IF(OR(ISERROR(VLOOKUP(CONCATENATE("ALI_",$C483,"_SEG_",$I483,"_PROV_",$D483),Catalogo_Precios,AF$8,FALSE)),N483=0),0,VLOOKUP(CONCATENATE("ALI_",$C483,"_SEG_",$I483,"_PROV_",$D483),Catalogo_Precios,AF$8,FALSE))</f>
        <v>1153</v>
      </c>
      <c r="AG483" s="57">
        <f t="shared" ref="AG483" si="5754">IF(OR(ISERROR(VLOOKUP(CONCATENATE("ALI_",$C483,"_SEG_",$I483,"_PROV_",$D483),Catalogo_Precios,AG$8,FALSE)),O483=0),0,VLOOKUP(CONCATENATE("ALI_",$C483,"_SEG_",$I483,"_PROV_",$D483),Catalogo_Precios,AG$8,FALSE))</f>
        <v>1153</v>
      </c>
      <c r="AH483" s="57">
        <f t="shared" ref="AH483" si="5755">IF(OR(ISERROR(VLOOKUP(CONCATENATE("ALI_",$C483,"_SEG_",$I483,"_PROV_",$D483),Catalogo_Precios,AH$8,FALSE)),L483=0),0,VLOOKUP(CONCATENATE("ALI_",$C483,"_SEG_",$I483,"_PROV_",$D483),Catalogo_Precios,AH$8,FALSE))</f>
        <v>578</v>
      </c>
      <c r="AI483" s="57">
        <f t="shared" ref="AI483" si="5756">IF(OR(ISERROR(VLOOKUP(CONCATENATE("ALI_",$C483,"_SEG_",$I483,"_PROV_",$D483),Catalogo_Precios,AI$8,FALSE)),M483=0),0,VLOOKUP(CONCATENATE("ALI_",$C483,"_SEG_",$I483,"_PROV_",$D483),Catalogo_Precios,AI$8,FALSE))</f>
        <v>769</v>
      </c>
      <c r="AJ483" s="57">
        <f t="shared" ref="AJ483" si="5757">IF(OR(ISERROR(VLOOKUP(CONCATENATE("ALI_",$C483,"_SEG_",$I483,"_PROV_",$D483),Catalogo_Precios,AJ$8,FALSE)),N483=0),0,VLOOKUP(CONCATENATE("ALI_",$C483,"_SEG_",$I483,"_PROV_",$D483),Catalogo_Precios,AJ$8,FALSE))</f>
        <v>1153</v>
      </c>
      <c r="AK483" s="57">
        <f t="shared" ref="AK483" si="5758">IF(OR(ISERROR(VLOOKUP(CONCATENATE("ALI_",$C483,"_SEG_",$I483,"_PROV_",$D483),Catalogo_Precios,AK$8,FALSE)),O483=0),0,VLOOKUP(CONCATENATE("ALI_",$C483,"_SEG_",$I483,"_PROV_",$D483),Catalogo_Precios,AK$8,FALSE))</f>
        <v>1153</v>
      </c>
      <c r="AL483" s="53"/>
      <c r="AM483" s="59" t="str">
        <f t="shared" si="5475"/>
        <v>ALI_45_SEG_4</v>
      </c>
      <c r="AN483" s="59" t="str">
        <f t="shared" si="5476"/>
        <v>ALI_45_SEG_4_VAL_12482100</v>
      </c>
      <c r="AO483" s="60">
        <f t="shared" ref="AO483" si="5759">IF(OR(AB483="",AB483=0),0,COUNTIF(Codificacion,AM483))</f>
        <v>6</v>
      </c>
      <c r="AP483" s="61">
        <f t="array" ref="AP483">MIN(IF(Codificacion=AM483,Total_Cotizacion,""))</f>
        <v>12482100</v>
      </c>
      <c r="AQ483" s="62" t="b">
        <f t="shared" si="5478"/>
        <v>1</v>
      </c>
      <c r="AR483" s="51" t="str">
        <f t="shared" ref="AR483" si="5760">IF(COUNTIF(Codificacion2,CONCATENATE(AM483,"_VAL_",AB483))&gt;1,"Empate","")</f>
        <v>Empate</v>
      </c>
      <c r="AS483" s="63" t="str">
        <f t="shared" si="5496"/>
        <v/>
      </c>
      <c r="AT483" s="59" t="str">
        <f t="shared" si="5480"/>
        <v>ALI_45_SEG_4_</v>
      </c>
      <c r="AU483" s="63">
        <f t="shared" ref="AU483" si="5761">IF(AND(COUNTIF(Codificacion3,AT483)&lt;AO483),1,COUNTIF(Codificacion3,AT483))</f>
        <v>1</v>
      </c>
      <c r="AV483" s="62" t="str">
        <f t="shared" si="5482"/>
        <v>No Seleccionada</v>
      </c>
      <c r="AW483" s="53"/>
      <c r="AX483" s="51" t="str">
        <f t="shared" si="5483"/>
        <v>ALI_45_SEG_4VERDADERO</v>
      </c>
      <c r="AY483" s="51">
        <f t="shared" si="5464"/>
        <v>3</v>
      </c>
      <c r="AZ483" s="64" t="b">
        <f t="shared" si="5484"/>
        <v>0</v>
      </c>
    </row>
    <row r="484" spans="1:52" x14ac:dyDescent="0.2">
      <c r="A484" s="50" t="b">
        <f t="shared" si="3881"/>
        <v>0</v>
      </c>
      <c r="B484" s="51" t="s">
        <v>96</v>
      </c>
      <c r="C484" s="52">
        <v>45</v>
      </c>
      <c r="D484" s="52">
        <f t="shared" ref="D484" si="5762">IF(ISERROR(VLOOKUP(E484,Proveedores,2,FALSE)),"",VLOOKUP(E484,Proveedores,2,FALSE))</f>
        <v>2094</v>
      </c>
      <c r="E484" s="53" t="s">
        <v>97</v>
      </c>
      <c r="F484" s="54">
        <v>185</v>
      </c>
      <c r="G484" s="53" t="s">
        <v>56</v>
      </c>
      <c r="H484" s="53" t="s">
        <v>67</v>
      </c>
      <c r="I484" s="52">
        <v>5</v>
      </c>
      <c r="J484" s="53" t="s">
        <v>58</v>
      </c>
      <c r="K484" s="55">
        <v>44835</v>
      </c>
      <c r="L484" s="56">
        <v>6237</v>
      </c>
      <c r="M484" s="56">
        <v>7940</v>
      </c>
      <c r="N484" s="56">
        <v>3749</v>
      </c>
      <c r="O484" s="56">
        <v>407</v>
      </c>
      <c r="P484" s="57">
        <v>578</v>
      </c>
      <c r="Q484" s="58">
        <v>0.2</v>
      </c>
      <c r="R484" s="57">
        <v>462.4</v>
      </c>
      <c r="S484" s="57">
        <v>769</v>
      </c>
      <c r="T484" s="58">
        <v>0.2</v>
      </c>
      <c r="U484" s="57">
        <v>615.20000000000005</v>
      </c>
      <c r="V484" s="57">
        <v>1153</v>
      </c>
      <c r="W484" s="58">
        <v>0.2</v>
      </c>
      <c r="X484" s="57">
        <v>922.4</v>
      </c>
      <c r="Y484" s="57">
        <v>1153</v>
      </c>
      <c r="Z484" s="58">
        <v>0.2</v>
      </c>
      <c r="AA484" s="57">
        <v>922.4</v>
      </c>
      <c r="AB484" s="57">
        <v>11602171.200000001</v>
      </c>
      <c r="AC484" s="53" t="str">
        <f t="shared" si="5466"/>
        <v>Registro Valido</v>
      </c>
      <c r="AD484" s="57">
        <f t="shared" ref="AD484" si="5763">IF(OR(ISERROR(VLOOKUP(CONCATENATE("ALI_",$C484,"_SEG_",$I484,"_PROV_",$D484),Catalogo_Precios,AD$8,FALSE)),L484=0),0,VLOOKUP(CONCATENATE("ALI_",$C484,"_SEG_",$I484,"_PROV_",$D484),Catalogo_Precios,AD$8,FALSE))</f>
        <v>578</v>
      </c>
      <c r="AE484" s="57">
        <f t="shared" ref="AE484" si="5764">IF(OR(ISERROR(VLOOKUP(CONCATENATE("ALI_",$C484,"_SEG_",$I484,"_PROV_",$D484),Catalogo_Precios,AE$8,FALSE)),M484=0),0,VLOOKUP(CONCATENATE("ALI_",$C484,"_SEG_",$I484,"_PROV_",$D484),Catalogo_Precios,AE$8,FALSE))</f>
        <v>769</v>
      </c>
      <c r="AF484" s="57">
        <f t="shared" ref="AF484" si="5765">IF(OR(ISERROR(VLOOKUP(CONCATENATE("ALI_",$C484,"_SEG_",$I484,"_PROV_",$D484),Catalogo_Precios,AF$8,FALSE)),N484=0),0,VLOOKUP(CONCATENATE("ALI_",$C484,"_SEG_",$I484,"_PROV_",$D484),Catalogo_Precios,AF$8,FALSE))</f>
        <v>1153</v>
      </c>
      <c r="AG484" s="57">
        <f t="shared" ref="AG484" si="5766">IF(OR(ISERROR(VLOOKUP(CONCATENATE("ALI_",$C484,"_SEG_",$I484,"_PROV_",$D484),Catalogo_Precios,AG$8,FALSE)),O484=0),0,VLOOKUP(CONCATENATE("ALI_",$C484,"_SEG_",$I484,"_PROV_",$D484),Catalogo_Precios,AG$8,FALSE))</f>
        <v>1153</v>
      </c>
      <c r="AH484" s="57">
        <f t="shared" ref="AH484" si="5767">IF(OR(ISERROR(VLOOKUP(CONCATENATE("ALI_",$C484,"_SEG_",$I484,"_PROV_",$D484),Catalogo_Precios,AH$8,FALSE)),L484=0),0,VLOOKUP(CONCATENATE("ALI_",$C484,"_SEG_",$I484,"_PROV_",$D484),Catalogo_Precios,AH$8,FALSE))</f>
        <v>578</v>
      </c>
      <c r="AI484" s="57">
        <f t="shared" ref="AI484" si="5768">IF(OR(ISERROR(VLOOKUP(CONCATENATE("ALI_",$C484,"_SEG_",$I484,"_PROV_",$D484),Catalogo_Precios,AI$8,FALSE)),M484=0),0,VLOOKUP(CONCATENATE("ALI_",$C484,"_SEG_",$I484,"_PROV_",$D484),Catalogo_Precios,AI$8,FALSE))</f>
        <v>769</v>
      </c>
      <c r="AJ484" s="57">
        <f t="shared" ref="AJ484" si="5769">IF(OR(ISERROR(VLOOKUP(CONCATENATE("ALI_",$C484,"_SEG_",$I484,"_PROV_",$D484),Catalogo_Precios,AJ$8,FALSE)),N484=0),0,VLOOKUP(CONCATENATE("ALI_",$C484,"_SEG_",$I484,"_PROV_",$D484),Catalogo_Precios,AJ$8,FALSE))</f>
        <v>1153</v>
      </c>
      <c r="AK484" s="57">
        <f t="shared" ref="AK484" si="5770">IF(OR(ISERROR(VLOOKUP(CONCATENATE("ALI_",$C484,"_SEG_",$I484,"_PROV_",$D484),Catalogo_Precios,AK$8,FALSE)),O484=0),0,VLOOKUP(CONCATENATE("ALI_",$C484,"_SEG_",$I484,"_PROV_",$D484),Catalogo_Precios,AK$8,FALSE))</f>
        <v>1153</v>
      </c>
      <c r="AL484" s="53"/>
      <c r="AM484" s="59" t="str">
        <f t="shared" si="5475"/>
        <v>ALI_45_SEG_5</v>
      </c>
      <c r="AN484" s="59" t="str">
        <f t="shared" si="5476"/>
        <v>ALI_45_SEG_5_VAL_11602171.2</v>
      </c>
      <c r="AO484" s="60">
        <f t="shared" ref="AO484" si="5771">IF(OR(AB484="",AB484=0),0,COUNTIF(Codificacion,AM484))</f>
        <v>6</v>
      </c>
      <c r="AP484" s="61">
        <f t="array" ref="AP484">MIN(IF(Codificacion=AM484,Total_Cotizacion,""))</f>
        <v>11602171.200000001</v>
      </c>
      <c r="AQ484" s="62" t="b">
        <f t="shared" si="5478"/>
        <v>1</v>
      </c>
      <c r="AR484" s="51" t="str">
        <f t="shared" ref="AR484" si="5772">IF(COUNTIF(Codificacion2,CONCATENATE(AM484,"_VAL_",AB484))&gt;1,"Empate","")</f>
        <v>Empate</v>
      </c>
      <c r="AS484" s="63" t="str">
        <f t="shared" si="5496"/>
        <v/>
      </c>
      <c r="AT484" s="59" t="str">
        <f t="shared" si="5480"/>
        <v>ALI_45_SEG_5_</v>
      </c>
      <c r="AU484" s="63">
        <f t="shared" ref="AU484" si="5773">IF(AND(COUNTIF(Codificacion3,AT484)&lt;AO484),1,COUNTIF(Codificacion3,AT484))</f>
        <v>1</v>
      </c>
      <c r="AV484" s="62" t="str">
        <f t="shared" si="5482"/>
        <v>No Seleccionada</v>
      </c>
      <c r="AW484" s="53"/>
      <c r="AX484" s="51" t="str">
        <f t="shared" si="5483"/>
        <v>ALI_45_SEG_5VERDADERO</v>
      </c>
      <c r="AY484" s="51">
        <f t="shared" si="5464"/>
        <v>3</v>
      </c>
      <c r="AZ484" s="64" t="b">
        <f t="shared" si="5484"/>
        <v>0</v>
      </c>
    </row>
    <row r="485" spans="1:52" x14ac:dyDescent="0.2">
      <c r="A485" s="50" t="b">
        <f t="shared" si="3881"/>
        <v>0</v>
      </c>
      <c r="B485" s="51" t="s">
        <v>96</v>
      </c>
      <c r="C485" s="52">
        <v>45</v>
      </c>
      <c r="D485" s="52">
        <f t="shared" ref="D485" si="5774">IF(ISERROR(VLOOKUP(E485,Proveedores,2,FALSE)),"",VLOOKUP(E485,Proveedores,2,FALSE))</f>
        <v>2094</v>
      </c>
      <c r="E485" s="53" t="s">
        <v>97</v>
      </c>
      <c r="F485" s="54">
        <v>186</v>
      </c>
      <c r="G485" s="53" t="s">
        <v>56</v>
      </c>
      <c r="H485" s="53" t="s">
        <v>67</v>
      </c>
      <c r="I485" s="52">
        <v>6</v>
      </c>
      <c r="J485" s="53" t="s">
        <v>58</v>
      </c>
      <c r="K485" s="55">
        <v>44835</v>
      </c>
      <c r="L485" s="56">
        <v>6750</v>
      </c>
      <c r="M485" s="56">
        <v>8594</v>
      </c>
      <c r="N485" s="56">
        <v>4057</v>
      </c>
      <c r="O485" s="56">
        <v>441</v>
      </c>
      <c r="P485" s="57">
        <v>578</v>
      </c>
      <c r="Q485" s="58">
        <v>0.2</v>
      </c>
      <c r="R485" s="57">
        <v>462.4</v>
      </c>
      <c r="S485" s="57">
        <v>769</v>
      </c>
      <c r="T485" s="58">
        <v>0.2</v>
      </c>
      <c r="U485" s="57">
        <v>615.20000000000005</v>
      </c>
      <c r="V485" s="57">
        <v>1153</v>
      </c>
      <c r="W485" s="58">
        <v>0.2</v>
      </c>
      <c r="X485" s="57">
        <v>922.4</v>
      </c>
      <c r="Y485" s="57">
        <v>1153</v>
      </c>
      <c r="Z485" s="58">
        <v>0.2</v>
      </c>
      <c r="AA485" s="57">
        <v>922.4</v>
      </c>
      <c r="AB485" s="57">
        <v>12557184.000000002</v>
      </c>
      <c r="AC485" s="53" t="str">
        <f t="shared" si="5466"/>
        <v>Registro Valido</v>
      </c>
      <c r="AD485" s="57">
        <f t="shared" ref="AD485" si="5775">IF(OR(ISERROR(VLOOKUP(CONCATENATE("ALI_",$C485,"_SEG_",$I485,"_PROV_",$D485),Catalogo_Precios,AD$8,FALSE)),L485=0),0,VLOOKUP(CONCATENATE("ALI_",$C485,"_SEG_",$I485,"_PROV_",$D485),Catalogo_Precios,AD$8,FALSE))</f>
        <v>578</v>
      </c>
      <c r="AE485" s="57">
        <f t="shared" ref="AE485" si="5776">IF(OR(ISERROR(VLOOKUP(CONCATENATE("ALI_",$C485,"_SEG_",$I485,"_PROV_",$D485),Catalogo_Precios,AE$8,FALSE)),M485=0),0,VLOOKUP(CONCATENATE("ALI_",$C485,"_SEG_",$I485,"_PROV_",$D485),Catalogo_Precios,AE$8,FALSE))</f>
        <v>769</v>
      </c>
      <c r="AF485" s="57">
        <f t="shared" ref="AF485" si="5777">IF(OR(ISERROR(VLOOKUP(CONCATENATE("ALI_",$C485,"_SEG_",$I485,"_PROV_",$D485),Catalogo_Precios,AF$8,FALSE)),N485=0),0,VLOOKUP(CONCATENATE("ALI_",$C485,"_SEG_",$I485,"_PROV_",$D485),Catalogo_Precios,AF$8,FALSE))</f>
        <v>1153</v>
      </c>
      <c r="AG485" s="57">
        <f t="shared" ref="AG485" si="5778">IF(OR(ISERROR(VLOOKUP(CONCATENATE("ALI_",$C485,"_SEG_",$I485,"_PROV_",$D485),Catalogo_Precios,AG$8,FALSE)),O485=0),0,VLOOKUP(CONCATENATE("ALI_",$C485,"_SEG_",$I485,"_PROV_",$D485),Catalogo_Precios,AG$8,FALSE))</f>
        <v>1153</v>
      </c>
      <c r="AH485" s="57">
        <f t="shared" ref="AH485" si="5779">IF(OR(ISERROR(VLOOKUP(CONCATENATE("ALI_",$C485,"_SEG_",$I485,"_PROV_",$D485),Catalogo_Precios,AH$8,FALSE)),L485=0),0,VLOOKUP(CONCATENATE("ALI_",$C485,"_SEG_",$I485,"_PROV_",$D485),Catalogo_Precios,AH$8,FALSE))</f>
        <v>578</v>
      </c>
      <c r="AI485" s="57">
        <f t="shared" ref="AI485" si="5780">IF(OR(ISERROR(VLOOKUP(CONCATENATE("ALI_",$C485,"_SEG_",$I485,"_PROV_",$D485),Catalogo_Precios,AI$8,FALSE)),M485=0),0,VLOOKUP(CONCATENATE("ALI_",$C485,"_SEG_",$I485,"_PROV_",$D485),Catalogo_Precios,AI$8,FALSE))</f>
        <v>769</v>
      </c>
      <c r="AJ485" s="57">
        <f t="shared" ref="AJ485" si="5781">IF(OR(ISERROR(VLOOKUP(CONCATENATE("ALI_",$C485,"_SEG_",$I485,"_PROV_",$D485),Catalogo_Precios,AJ$8,FALSE)),N485=0),0,VLOOKUP(CONCATENATE("ALI_",$C485,"_SEG_",$I485,"_PROV_",$D485),Catalogo_Precios,AJ$8,FALSE))</f>
        <v>1153</v>
      </c>
      <c r="AK485" s="57">
        <f t="shared" ref="AK485" si="5782">IF(OR(ISERROR(VLOOKUP(CONCATENATE("ALI_",$C485,"_SEG_",$I485,"_PROV_",$D485),Catalogo_Precios,AK$8,FALSE)),O485=0),0,VLOOKUP(CONCATENATE("ALI_",$C485,"_SEG_",$I485,"_PROV_",$D485),Catalogo_Precios,AK$8,FALSE))</f>
        <v>1153</v>
      </c>
      <c r="AL485" s="53"/>
      <c r="AM485" s="59" t="str">
        <f t="shared" si="5475"/>
        <v>ALI_45_SEG_6</v>
      </c>
      <c r="AN485" s="59" t="str">
        <f t="shared" si="5476"/>
        <v>ALI_45_SEG_6_VAL_12557184</v>
      </c>
      <c r="AO485" s="60">
        <f t="shared" ref="AO485" si="5783">IF(OR(AB485="",AB485=0),0,COUNTIF(Codificacion,AM485))</f>
        <v>6</v>
      </c>
      <c r="AP485" s="61">
        <f t="array" ref="AP485">MIN(IF(Codificacion=AM485,Total_Cotizacion,""))</f>
        <v>12557184.000000002</v>
      </c>
      <c r="AQ485" s="62" t="b">
        <f t="shared" si="5478"/>
        <v>1</v>
      </c>
      <c r="AR485" s="51" t="str">
        <f t="shared" ref="AR485" si="5784">IF(COUNTIF(Codificacion2,CONCATENATE(AM485,"_VAL_",AB485))&gt;1,"Empate","")</f>
        <v>Empate</v>
      </c>
      <c r="AS485" s="63" t="str">
        <f t="shared" si="5496"/>
        <v/>
      </c>
      <c r="AT485" s="59" t="str">
        <f t="shared" si="5480"/>
        <v>ALI_45_SEG_6_</v>
      </c>
      <c r="AU485" s="63">
        <f t="shared" ref="AU485" si="5785">IF(AND(COUNTIF(Codificacion3,AT485)&lt;AO485),1,COUNTIF(Codificacion3,AT485))</f>
        <v>1</v>
      </c>
      <c r="AV485" s="62" t="str">
        <f t="shared" si="5482"/>
        <v>No Seleccionada</v>
      </c>
      <c r="AW485" s="53"/>
      <c r="AX485" s="51" t="str">
        <f t="shared" si="5483"/>
        <v>ALI_45_SEG_6VERDADERO</v>
      </c>
      <c r="AY485" s="51">
        <f t="shared" si="5464"/>
        <v>3</v>
      </c>
      <c r="AZ485" s="64" t="b">
        <f t="shared" si="5484"/>
        <v>0</v>
      </c>
    </row>
    <row r="486" spans="1:52" x14ac:dyDescent="0.2">
      <c r="A486" s="50" t="b">
        <f t="shared" si="3881"/>
        <v>0</v>
      </c>
      <c r="B486" s="51" t="s">
        <v>96</v>
      </c>
      <c r="C486" s="52">
        <v>45</v>
      </c>
      <c r="D486" s="52">
        <f t="shared" ref="D486" si="5786">IF(ISERROR(VLOOKUP(E486,Proveedores,2,FALSE)),"",VLOOKUP(E486,Proveedores,2,FALSE))</f>
        <v>2094</v>
      </c>
      <c r="E486" s="53" t="s">
        <v>97</v>
      </c>
      <c r="F486" s="54">
        <v>187</v>
      </c>
      <c r="G486" s="53" t="s">
        <v>56</v>
      </c>
      <c r="H486" s="53" t="s">
        <v>67</v>
      </c>
      <c r="I486" s="52">
        <v>7</v>
      </c>
      <c r="J486" s="53" t="s">
        <v>58</v>
      </c>
      <c r="K486" s="55">
        <v>44835</v>
      </c>
      <c r="L486" s="56">
        <v>6894</v>
      </c>
      <c r="M486" s="56">
        <v>8776</v>
      </c>
      <c r="N486" s="56">
        <v>4144</v>
      </c>
      <c r="O486" s="56">
        <v>450</v>
      </c>
      <c r="P486" s="57">
        <v>578</v>
      </c>
      <c r="Q486" s="58">
        <v>0.2</v>
      </c>
      <c r="R486" s="57">
        <v>462.4</v>
      </c>
      <c r="S486" s="57">
        <v>769</v>
      </c>
      <c r="T486" s="58">
        <v>0.2</v>
      </c>
      <c r="U486" s="57">
        <v>615.20000000000005</v>
      </c>
      <c r="V486" s="57">
        <v>1153</v>
      </c>
      <c r="W486" s="58">
        <v>0.2</v>
      </c>
      <c r="X486" s="57">
        <v>922.4</v>
      </c>
      <c r="Y486" s="57">
        <v>1153</v>
      </c>
      <c r="Z486" s="58">
        <v>0.2</v>
      </c>
      <c r="AA486" s="57">
        <v>922.4</v>
      </c>
      <c r="AB486" s="57">
        <v>12824286.4</v>
      </c>
      <c r="AC486" s="53" t="str">
        <f t="shared" si="5466"/>
        <v>Registro Valido</v>
      </c>
      <c r="AD486" s="57">
        <f t="shared" ref="AD486" si="5787">IF(OR(ISERROR(VLOOKUP(CONCATENATE("ALI_",$C486,"_SEG_",$I486,"_PROV_",$D486),Catalogo_Precios,AD$8,FALSE)),L486=0),0,VLOOKUP(CONCATENATE("ALI_",$C486,"_SEG_",$I486,"_PROV_",$D486),Catalogo_Precios,AD$8,FALSE))</f>
        <v>578</v>
      </c>
      <c r="AE486" s="57">
        <f t="shared" ref="AE486" si="5788">IF(OR(ISERROR(VLOOKUP(CONCATENATE("ALI_",$C486,"_SEG_",$I486,"_PROV_",$D486),Catalogo_Precios,AE$8,FALSE)),M486=0),0,VLOOKUP(CONCATENATE("ALI_",$C486,"_SEG_",$I486,"_PROV_",$D486),Catalogo_Precios,AE$8,FALSE))</f>
        <v>769</v>
      </c>
      <c r="AF486" s="57">
        <f t="shared" ref="AF486" si="5789">IF(OR(ISERROR(VLOOKUP(CONCATENATE("ALI_",$C486,"_SEG_",$I486,"_PROV_",$D486),Catalogo_Precios,AF$8,FALSE)),N486=0),0,VLOOKUP(CONCATENATE("ALI_",$C486,"_SEG_",$I486,"_PROV_",$D486),Catalogo_Precios,AF$8,FALSE))</f>
        <v>1153</v>
      </c>
      <c r="AG486" s="57">
        <f t="shared" ref="AG486" si="5790">IF(OR(ISERROR(VLOOKUP(CONCATENATE("ALI_",$C486,"_SEG_",$I486,"_PROV_",$D486),Catalogo_Precios,AG$8,FALSE)),O486=0),0,VLOOKUP(CONCATENATE("ALI_",$C486,"_SEG_",$I486,"_PROV_",$D486),Catalogo_Precios,AG$8,FALSE))</f>
        <v>1153</v>
      </c>
      <c r="AH486" s="57">
        <f t="shared" ref="AH486" si="5791">IF(OR(ISERROR(VLOOKUP(CONCATENATE("ALI_",$C486,"_SEG_",$I486,"_PROV_",$D486),Catalogo_Precios,AH$8,FALSE)),L486=0),0,VLOOKUP(CONCATENATE("ALI_",$C486,"_SEG_",$I486,"_PROV_",$D486),Catalogo_Precios,AH$8,FALSE))</f>
        <v>578</v>
      </c>
      <c r="AI486" s="57">
        <f t="shared" ref="AI486" si="5792">IF(OR(ISERROR(VLOOKUP(CONCATENATE("ALI_",$C486,"_SEG_",$I486,"_PROV_",$D486),Catalogo_Precios,AI$8,FALSE)),M486=0),0,VLOOKUP(CONCATENATE("ALI_",$C486,"_SEG_",$I486,"_PROV_",$D486),Catalogo_Precios,AI$8,FALSE))</f>
        <v>769</v>
      </c>
      <c r="AJ486" s="57">
        <f t="shared" ref="AJ486" si="5793">IF(OR(ISERROR(VLOOKUP(CONCATENATE("ALI_",$C486,"_SEG_",$I486,"_PROV_",$D486),Catalogo_Precios,AJ$8,FALSE)),N486=0),0,VLOOKUP(CONCATENATE("ALI_",$C486,"_SEG_",$I486,"_PROV_",$D486),Catalogo_Precios,AJ$8,FALSE))</f>
        <v>1153</v>
      </c>
      <c r="AK486" s="57">
        <f t="shared" ref="AK486" si="5794">IF(OR(ISERROR(VLOOKUP(CONCATENATE("ALI_",$C486,"_SEG_",$I486,"_PROV_",$D486),Catalogo_Precios,AK$8,FALSE)),O486=0),0,VLOOKUP(CONCATENATE("ALI_",$C486,"_SEG_",$I486,"_PROV_",$D486),Catalogo_Precios,AK$8,FALSE))</f>
        <v>1153</v>
      </c>
      <c r="AL486" s="53"/>
      <c r="AM486" s="59" t="str">
        <f t="shared" si="5475"/>
        <v>ALI_45_SEG_7</v>
      </c>
      <c r="AN486" s="59" t="str">
        <f t="shared" si="5476"/>
        <v>ALI_45_SEG_7_VAL_12824286.4</v>
      </c>
      <c r="AO486" s="60">
        <f t="shared" ref="AO486" si="5795">IF(OR(AB486="",AB486=0),0,COUNTIF(Codificacion,AM486))</f>
        <v>6</v>
      </c>
      <c r="AP486" s="61">
        <f t="array" ref="AP486">MIN(IF(Codificacion=AM486,Total_Cotizacion,""))</f>
        <v>12824286.4</v>
      </c>
      <c r="AQ486" s="62" t="b">
        <f t="shared" si="5478"/>
        <v>1</v>
      </c>
      <c r="AR486" s="51" t="str">
        <f t="shared" ref="AR486" si="5796">IF(COUNTIF(Codificacion2,CONCATENATE(AM486,"_VAL_",AB486))&gt;1,"Empate","")</f>
        <v>Empate</v>
      </c>
      <c r="AS486" s="63" t="str">
        <f t="shared" si="5496"/>
        <v/>
      </c>
      <c r="AT486" s="59" t="str">
        <f t="shared" si="5480"/>
        <v>ALI_45_SEG_7_</v>
      </c>
      <c r="AU486" s="63">
        <f t="shared" ref="AU486" si="5797">IF(AND(COUNTIF(Codificacion3,AT486)&lt;AO486),1,COUNTIF(Codificacion3,AT486))</f>
        <v>1</v>
      </c>
      <c r="AV486" s="62" t="str">
        <f t="shared" si="5482"/>
        <v>No Seleccionada</v>
      </c>
      <c r="AW486" s="53"/>
      <c r="AX486" s="51" t="str">
        <f t="shared" si="5483"/>
        <v>ALI_45_SEG_7VERDADERO</v>
      </c>
      <c r="AY486" s="51">
        <f t="shared" si="5464"/>
        <v>3</v>
      </c>
      <c r="AZ486" s="64" t="b">
        <f t="shared" si="5484"/>
        <v>0</v>
      </c>
    </row>
    <row r="487" spans="1:52" x14ac:dyDescent="0.2">
      <c r="A487" s="50" t="b">
        <f t="shared" si="3881"/>
        <v>0</v>
      </c>
      <c r="B487" s="51" t="s">
        <v>96</v>
      </c>
      <c r="C487" s="52">
        <v>45</v>
      </c>
      <c r="D487" s="52">
        <f t="shared" ref="D487" si="5798">IF(ISERROR(VLOOKUP(E487,Proveedores,2,FALSE)),"",VLOOKUP(E487,Proveedores,2,FALSE))</f>
        <v>2094</v>
      </c>
      <c r="E487" s="53" t="s">
        <v>97</v>
      </c>
      <c r="F487" s="54">
        <v>188</v>
      </c>
      <c r="G487" s="53" t="s">
        <v>56</v>
      </c>
      <c r="H487" s="53" t="s">
        <v>67</v>
      </c>
      <c r="I487" s="52">
        <v>8</v>
      </c>
      <c r="J487" s="53" t="s">
        <v>58</v>
      </c>
      <c r="K487" s="55">
        <v>44835</v>
      </c>
      <c r="L487" s="56">
        <v>6654</v>
      </c>
      <c r="M487" s="56">
        <v>8470</v>
      </c>
      <c r="N487" s="56">
        <v>4000</v>
      </c>
      <c r="O487" s="56">
        <v>435</v>
      </c>
      <c r="P487" s="57">
        <v>578</v>
      </c>
      <c r="Q487" s="58">
        <v>0.2</v>
      </c>
      <c r="R487" s="57">
        <v>462.4</v>
      </c>
      <c r="S487" s="57">
        <v>769</v>
      </c>
      <c r="T487" s="58">
        <v>0.2</v>
      </c>
      <c r="U487" s="57">
        <v>615.20000000000005</v>
      </c>
      <c r="V487" s="57">
        <v>1153</v>
      </c>
      <c r="W487" s="58">
        <v>0.2</v>
      </c>
      <c r="X487" s="57">
        <v>922.4</v>
      </c>
      <c r="Y487" s="57">
        <v>1153</v>
      </c>
      <c r="Z487" s="58">
        <v>0.2</v>
      </c>
      <c r="AA487" s="57">
        <v>922.4</v>
      </c>
      <c r="AB487" s="57">
        <v>12378397.6</v>
      </c>
      <c r="AC487" s="53" t="str">
        <f t="shared" si="5466"/>
        <v>Registro Valido</v>
      </c>
      <c r="AD487" s="57">
        <f t="shared" ref="AD487" si="5799">IF(OR(ISERROR(VLOOKUP(CONCATENATE("ALI_",$C487,"_SEG_",$I487,"_PROV_",$D487),Catalogo_Precios,AD$8,FALSE)),L487=0),0,VLOOKUP(CONCATENATE("ALI_",$C487,"_SEG_",$I487,"_PROV_",$D487),Catalogo_Precios,AD$8,FALSE))</f>
        <v>578</v>
      </c>
      <c r="AE487" s="57">
        <f t="shared" ref="AE487" si="5800">IF(OR(ISERROR(VLOOKUP(CONCATENATE("ALI_",$C487,"_SEG_",$I487,"_PROV_",$D487),Catalogo_Precios,AE$8,FALSE)),M487=0),0,VLOOKUP(CONCATENATE("ALI_",$C487,"_SEG_",$I487,"_PROV_",$D487),Catalogo_Precios,AE$8,FALSE))</f>
        <v>769</v>
      </c>
      <c r="AF487" s="57">
        <f t="shared" ref="AF487" si="5801">IF(OR(ISERROR(VLOOKUP(CONCATENATE("ALI_",$C487,"_SEG_",$I487,"_PROV_",$D487),Catalogo_Precios,AF$8,FALSE)),N487=0),0,VLOOKUP(CONCATENATE("ALI_",$C487,"_SEG_",$I487,"_PROV_",$D487),Catalogo_Precios,AF$8,FALSE))</f>
        <v>1153</v>
      </c>
      <c r="AG487" s="57">
        <f t="shared" ref="AG487" si="5802">IF(OR(ISERROR(VLOOKUP(CONCATENATE("ALI_",$C487,"_SEG_",$I487,"_PROV_",$D487),Catalogo_Precios,AG$8,FALSE)),O487=0),0,VLOOKUP(CONCATENATE("ALI_",$C487,"_SEG_",$I487,"_PROV_",$D487),Catalogo_Precios,AG$8,FALSE))</f>
        <v>1153</v>
      </c>
      <c r="AH487" s="57">
        <f t="shared" ref="AH487" si="5803">IF(OR(ISERROR(VLOOKUP(CONCATENATE("ALI_",$C487,"_SEG_",$I487,"_PROV_",$D487),Catalogo_Precios,AH$8,FALSE)),L487=0),0,VLOOKUP(CONCATENATE("ALI_",$C487,"_SEG_",$I487,"_PROV_",$D487),Catalogo_Precios,AH$8,FALSE))</f>
        <v>578</v>
      </c>
      <c r="AI487" s="57">
        <f t="shared" ref="AI487" si="5804">IF(OR(ISERROR(VLOOKUP(CONCATENATE("ALI_",$C487,"_SEG_",$I487,"_PROV_",$D487),Catalogo_Precios,AI$8,FALSE)),M487=0),0,VLOOKUP(CONCATENATE("ALI_",$C487,"_SEG_",$I487,"_PROV_",$D487),Catalogo_Precios,AI$8,FALSE))</f>
        <v>769</v>
      </c>
      <c r="AJ487" s="57">
        <f t="shared" ref="AJ487" si="5805">IF(OR(ISERROR(VLOOKUP(CONCATENATE("ALI_",$C487,"_SEG_",$I487,"_PROV_",$D487),Catalogo_Precios,AJ$8,FALSE)),N487=0),0,VLOOKUP(CONCATENATE("ALI_",$C487,"_SEG_",$I487,"_PROV_",$D487),Catalogo_Precios,AJ$8,FALSE))</f>
        <v>1153</v>
      </c>
      <c r="AK487" s="57">
        <f t="shared" ref="AK487" si="5806">IF(OR(ISERROR(VLOOKUP(CONCATENATE("ALI_",$C487,"_SEG_",$I487,"_PROV_",$D487),Catalogo_Precios,AK$8,FALSE)),O487=0),0,VLOOKUP(CONCATENATE("ALI_",$C487,"_SEG_",$I487,"_PROV_",$D487),Catalogo_Precios,AK$8,FALSE))</f>
        <v>1153</v>
      </c>
      <c r="AL487" s="53"/>
      <c r="AM487" s="59" t="str">
        <f t="shared" si="5475"/>
        <v>ALI_45_SEG_8</v>
      </c>
      <c r="AN487" s="59" t="str">
        <f t="shared" si="5476"/>
        <v>ALI_45_SEG_8_VAL_12378397.6</v>
      </c>
      <c r="AO487" s="60">
        <f t="shared" ref="AO487" si="5807">IF(OR(AB487="",AB487=0),0,COUNTIF(Codificacion,AM487))</f>
        <v>6</v>
      </c>
      <c r="AP487" s="61">
        <f t="array" ref="AP487">MIN(IF(Codificacion=AM487,Total_Cotizacion,""))</f>
        <v>12378397.6</v>
      </c>
      <c r="AQ487" s="62" t="b">
        <f t="shared" si="5478"/>
        <v>1</v>
      </c>
      <c r="AR487" s="51" t="str">
        <f t="shared" ref="AR487" si="5808">IF(COUNTIF(Codificacion2,CONCATENATE(AM487,"_VAL_",AB487))&gt;1,"Empate","")</f>
        <v>Empate</v>
      </c>
      <c r="AS487" s="63" t="str">
        <f t="shared" si="5496"/>
        <v/>
      </c>
      <c r="AT487" s="59" t="str">
        <f t="shared" si="5480"/>
        <v>ALI_45_SEG_8_</v>
      </c>
      <c r="AU487" s="63">
        <f t="shared" ref="AU487" si="5809">IF(AND(COUNTIF(Codificacion3,AT487)&lt;AO487),1,COUNTIF(Codificacion3,AT487))</f>
        <v>1</v>
      </c>
      <c r="AV487" s="62" t="str">
        <f t="shared" si="5482"/>
        <v>No Seleccionada</v>
      </c>
      <c r="AW487" s="53"/>
      <c r="AX487" s="51" t="str">
        <f t="shared" si="5483"/>
        <v>ALI_45_SEG_8VERDADERO</v>
      </c>
      <c r="AY487" s="51">
        <f t="shared" si="5464"/>
        <v>3</v>
      </c>
      <c r="AZ487" s="64" t="b">
        <f t="shared" si="5484"/>
        <v>0</v>
      </c>
    </row>
    <row r="488" spans="1:52" x14ac:dyDescent="0.2">
      <c r="A488" s="50" t="b">
        <f t="shared" si="3881"/>
        <v>0</v>
      </c>
      <c r="B488" s="51" t="s">
        <v>96</v>
      </c>
      <c r="C488" s="52">
        <v>45</v>
      </c>
      <c r="D488" s="52">
        <f t="shared" ref="D488" si="5810">IF(ISERROR(VLOOKUP(E488,Proveedores,2,FALSE)),"",VLOOKUP(E488,Proveedores,2,FALSE))</f>
        <v>2094</v>
      </c>
      <c r="E488" s="53" t="s">
        <v>97</v>
      </c>
      <c r="F488" s="54">
        <v>189</v>
      </c>
      <c r="G488" s="53" t="s">
        <v>56</v>
      </c>
      <c r="H488" s="53" t="s">
        <v>67</v>
      </c>
      <c r="I488" s="52">
        <v>9</v>
      </c>
      <c r="J488" s="53" t="s">
        <v>58</v>
      </c>
      <c r="K488" s="55">
        <v>44835</v>
      </c>
      <c r="L488" s="56">
        <v>6724</v>
      </c>
      <c r="M488" s="56">
        <v>8560</v>
      </c>
      <c r="N488" s="56">
        <v>4041</v>
      </c>
      <c r="O488" s="56">
        <v>439</v>
      </c>
      <c r="P488" s="57">
        <v>578</v>
      </c>
      <c r="Q488" s="58">
        <v>0.2</v>
      </c>
      <c r="R488" s="57">
        <v>462.4</v>
      </c>
      <c r="S488" s="57">
        <v>769</v>
      </c>
      <c r="T488" s="58">
        <v>0.2</v>
      </c>
      <c r="U488" s="57">
        <v>615.20000000000005</v>
      </c>
      <c r="V488" s="57">
        <v>1153</v>
      </c>
      <c r="W488" s="58">
        <v>0.2</v>
      </c>
      <c r="X488" s="57">
        <v>922.4</v>
      </c>
      <c r="Y488" s="57">
        <v>1153</v>
      </c>
      <c r="Z488" s="58">
        <v>0.2</v>
      </c>
      <c r="AA488" s="57">
        <v>922.4</v>
      </c>
      <c r="AB488" s="57">
        <v>12507641.6</v>
      </c>
      <c r="AC488" s="53" t="str">
        <f t="shared" si="5466"/>
        <v>Registro Valido</v>
      </c>
      <c r="AD488" s="57">
        <f t="shared" ref="AD488" si="5811">IF(OR(ISERROR(VLOOKUP(CONCATENATE("ALI_",$C488,"_SEG_",$I488,"_PROV_",$D488),Catalogo_Precios,AD$8,FALSE)),L488=0),0,VLOOKUP(CONCATENATE("ALI_",$C488,"_SEG_",$I488,"_PROV_",$D488),Catalogo_Precios,AD$8,FALSE))</f>
        <v>578</v>
      </c>
      <c r="AE488" s="57">
        <f t="shared" ref="AE488" si="5812">IF(OR(ISERROR(VLOOKUP(CONCATENATE("ALI_",$C488,"_SEG_",$I488,"_PROV_",$D488),Catalogo_Precios,AE$8,FALSE)),M488=0),0,VLOOKUP(CONCATENATE("ALI_",$C488,"_SEG_",$I488,"_PROV_",$D488),Catalogo_Precios,AE$8,FALSE))</f>
        <v>769</v>
      </c>
      <c r="AF488" s="57">
        <f t="shared" ref="AF488" si="5813">IF(OR(ISERROR(VLOOKUP(CONCATENATE("ALI_",$C488,"_SEG_",$I488,"_PROV_",$D488),Catalogo_Precios,AF$8,FALSE)),N488=0),0,VLOOKUP(CONCATENATE("ALI_",$C488,"_SEG_",$I488,"_PROV_",$D488),Catalogo_Precios,AF$8,FALSE))</f>
        <v>1153</v>
      </c>
      <c r="AG488" s="57">
        <f t="shared" ref="AG488" si="5814">IF(OR(ISERROR(VLOOKUP(CONCATENATE("ALI_",$C488,"_SEG_",$I488,"_PROV_",$D488),Catalogo_Precios,AG$8,FALSE)),O488=0),0,VLOOKUP(CONCATENATE("ALI_",$C488,"_SEG_",$I488,"_PROV_",$D488),Catalogo_Precios,AG$8,FALSE))</f>
        <v>1153</v>
      </c>
      <c r="AH488" s="57">
        <f t="shared" ref="AH488" si="5815">IF(OR(ISERROR(VLOOKUP(CONCATENATE("ALI_",$C488,"_SEG_",$I488,"_PROV_",$D488),Catalogo_Precios,AH$8,FALSE)),L488=0),0,VLOOKUP(CONCATENATE("ALI_",$C488,"_SEG_",$I488,"_PROV_",$D488),Catalogo_Precios,AH$8,FALSE))</f>
        <v>578</v>
      </c>
      <c r="AI488" s="57">
        <f t="shared" ref="AI488" si="5816">IF(OR(ISERROR(VLOOKUP(CONCATENATE("ALI_",$C488,"_SEG_",$I488,"_PROV_",$D488),Catalogo_Precios,AI$8,FALSE)),M488=0),0,VLOOKUP(CONCATENATE("ALI_",$C488,"_SEG_",$I488,"_PROV_",$D488),Catalogo_Precios,AI$8,FALSE))</f>
        <v>769</v>
      </c>
      <c r="AJ488" s="57">
        <f t="shared" ref="AJ488" si="5817">IF(OR(ISERROR(VLOOKUP(CONCATENATE("ALI_",$C488,"_SEG_",$I488,"_PROV_",$D488),Catalogo_Precios,AJ$8,FALSE)),N488=0),0,VLOOKUP(CONCATENATE("ALI_",$C488,"_SEG_",$I488,"_PROV_",$D488),Catalogo_Precios,AJ$8,FALSE))</f>
        <v>1153</v>
      </c>
      <c r="AK488" s="57">
        <f t="shared" ref="AK488" si="5818">IF(OR(ISERROR(VLOOKUP(CONCATENATE("ALI_",$C488,"_SEG_",$I488,"_PROV_",$D488),Catalogo_Precios,AK$8,FALSE)),O488=0),0,VLOOKUP(CONCATENATE("ALI_",$C488,"_SEG_",$I488,"_PROV_",$D488),Catalogo_Precios,AK$8,FALSE))</f>
        <v>1153</v>
      </c>
      <c r="AL488" s="53"/>
      <c r="AM488" s="59" t="str">
        <f t="shared" si="5475"/>
        <v>ALI_45_SEG_9</v>
      </c>
      <c r="AN488" s="59" t="str">
        <f t="shared" si="5476"/>
        <v>ALI_45_SEG_9_VAL_12507641.6</v>
      </c>
      <c r="AO488" s="60">
        <f t="shared" ref="AO488" si="5819">IF(OR(AB488="",AB488=0),0,COUNTIF(Codificacion,AM488))</f>
        <v>6</v>
      </c>
      <c r="AP488" s="61">
        <f t="array" ref="AP488">MIN(IF(Codificacion=AM488,Total_Cotizacion,""))</f>
        <v>12507641.6</v>
      </c>
      <c r="AQ488" s="62" t="b">
        <f t="shared" si="5478"/>
        <v>1</v>
      </c>
      <c r="AR488" s="51" t="str">
        <f t="shared" ref="AR488" si="5820">IF(COUNTIF(Codificacion2,CONCATENATE(AM488,"_VAL_",AB488))&gt;1,"Empate","")</f>
        <v>Empate</v>
      </c>
      <c r="AS488" s="63" t="str">
        <f t="shared" si="5496"/>
        <v/>
      </c>
      <c r="AT488" s="59" t="str">
        <f t="shared" si="5480"/>
        <v>ALI_45_SEG_9_</v>
      </c>
      <c r="AU488" s="63">
        <f t="shared" ref="AU488" si="5821">IF(AND(COUNTIF(Codificacion3,AT488)&lt;AO488),1,COUNTIF(Codificacion3,AT488))</f>
        <v>1</v>
      </c>
      <c r="AV488" s="62" t="str">
        <f t="shared" si="5482"/>
        <v>No Seleccionada</v>
      </c>
      <c r="AW488" s="53"/>
      <c r="AX488" s="51" t="str">
        <f t="shared" si="5483"/>
        <v>ALI_45_SEG_9VERDADERO</v>
      </c>
      <c r="AY488" s="51">
        <f t="shared" si="5464"/>
        <v>3</v>
      </c>
      <c r="AZ488" s="64" t="b">
        <f t="shared" si="5484"/>
        <v>0</v>
      </c>
    </row>
    <row r="489" spans="1:52" x14ac:dyDescent="0.2">
      <c r="A489" s="50" t="b">
        <f t="shared" si="3881"/>
        <v>0</v>
      </c>
      <c r="B489" s="51" t="s">
        <v>96</v>
      </c>
      <c r="C489" s="52">
        <v>28</v>
      </c>
      <c r="D489" s="52">
        <f t="shared" ref="D489" si="5822">IF(ISERROR(VLOOKUP(E489,Proveedores,2,FALSE)),"",VLOOKUP(E489,Proveedores,2,FALSE))</f>
        <v>2094</v>
      </c>
      <c r="E489" s="53" t="s">
        <v>97</v>
      </c>
      <c r="F489" s="54">
        <v>549</v>
      </c>
      <c r="G489" s="53" t="s">
        <v>56</v>
      </c>
      <c r="H489" s="53" t="s">
        <v>81</v>
      </c>
      <c r="I489" s="52">
        <v>1</v>
      </c>
      <c r="J489" s="53" t="s">
        <v>58</v>
      </c>
      <c r="K489" s="55">
        <v>44835</v>
      </c>
      <c r="L489" s="56">
        <v>3066</v>
      </c>
      <c r="M489" s="56">
        <v>3738</v>
      </c>
      <c r="N489" s="56">
        <v>3358</v>
      </c>
      <c r="O489" s="56">
        <v>0</v>
      </c>
      <c r="P489" s="57">
        <v>661</v>
      </c>
      <c r="Q489" s="58">
        <v>0.2</v>
      </c>
      <c r="R489" s="57">
        <v>528.79999999999995</v>
      </c>
      <c r="S489" s="57">
        <v>661</v>
      </c>
      <c r="T489" s="58">
        <v>0.2</v>
      </c>
      <c r="U489" s="57">
        <v>528.79999999999995</v>
      </c>
      <c r="V489" s="57">
        <v>661</v>
      </c>
      <c r="W489" s="58">
        <v>0.2</v>
      </c>
      <c r="X489" s="57">
        <v>528.79999999999995</v>
      </c>
      <c r="Y489" s="57">
        <v>0</v>
      </c>
      <c r="Z489" s="58">
        <v>0.2</v>
      </c>
      <c r="AA489" s="57">
        <v>0</v>
      </c>
      <c r="AB489" s="57">
        <v>5373665.5999999996</v>
      </c>
      <c r="AC489" s="53" t="str">
        <f t="shared" si="5466"/>
        <v>Registro Valido</v>
      </c>
      <c r="AD489" s="57">
        <f t="shared" ref="AD489" si="5823">IF(OR(ISERROR(VLOOKUP(CONCATENATE("ALI_",$C489,"_SEG_",$I489,"_PROV_",$D489),Catalogo_Precios,AD$8,FALSE)),L489=0),0,VLOOKUP(CONCATENATE("ALI_",$C489,"_SEG_",$I489,"_PROV_",$D489),Catalogo_Precios,AD$8,FALSE))</f>
        <v>661</v>
      </c>
      <c r="AE489" s="57">
        <f t="shared" ref="AE489" si="5824">IF(OR(ISERROR(VLOOKUP(CONCATENATE("ALI_",$C489,"_SEG_",$I489,"_PROV_",$D489),Catalogo_Precios,AE$8,FALSE)),M489=0),0,VLOOKUP(CONCATENATE("ALI_",$C489,"_SEG_",$I489,"_PROV_",$D489),Catalogo_Precios,AE$8,FALSE))</f>
        <v>661</v>
      </c>
      <c r="AF489" s="57">
        <f t="shared" ref="AF489" si="5825">IF(OR(ISERROR(VLOOKUP(CONCATENATE("ALI_",$C489,"_SEG_",$I489,"_PROV_",$D489),Catalogo_Precios,AF$8,FALSE)),N489=0),0,VLOOKUP(CONCATENATE("ALI_",$C489,"_SEG_",$I489,"_PROV_",$D489),Catalogo_Precios,AF$8,FALSE))</f>
        <v>661</v>
      </c>
      <c r="AG489" s="57">
        <f t="shared" ref="AG489" si="5826">IF(OR(ISERROR(VLOOKUP(CONCATENATE("ALI_",$C489,"_SEG_",$I489,"_PROV_",$D489),Catalogo_Precios,AG$8,FALSE)),O489=0),0,VLOOKUP(CONCATENATE("ALI_",$C489,"_SEG_",$I489,"_PROV_",$D489),Catalogo_Precios,AG$8,FALSE))</f>
        <v>0</v>
      </c>
      <c r="AH489" s="57">
        <f t="shared" ref="AH489" si="5827">IF(OR(ISERROR(VLOOKUP(CONCATENATE("ALI_",$C489,"_SEG_",$I489,"_PROV_",$D489),Catalogo_Precios,AH$8,FALSE)),L489=0),0,VLOOKUP(CONCATENATE("ALI_",$C489,"_SEG_",$I489,"_PROV_",$D489),Catalogo_Precios,AH$8,FALSE))</f>
        <v>661</v>
      </c>
      <c r="AI489" s="57">
        <f t="shared" ref="AI489" si="5828">IF(OR(ISERROR(VLOOKUP(CONCATENATE("ALI_",$C489,"_SEG_",$I489,"_PROV_",$D489),Catalogo_Precios,AI$8,FALSE)),M489=0),0,VLOOKUP(CONCATENATE("ALI_",$C489,"_SEG_",$I489,"_PROV_",$D489),Catalogo_Precios,AI$8,FALSE))</f>
        <v>661</v>
      </c>
      <c r="AJ489" s="57">
        <f t="shared" ref="AJ489" si="5829">IF(OR(ISERROR(VLOOKUP(CONCATENATE("ALI_",$C489,"_SEG_",$I489,"_PROV_",$D489),Catalogo_Precios,AJ$8,FALSE)),N489=0),0,VLOOKUP(CONCATENATE("ALI_",$C489,"_SEG_",$I489,"_PROV_",$D489),Catalogo_Precios,AJ$8,FALSE))</f>
        <v>661</v>
      </c>
      <c r="AK489" s="57">
        <f t="shared" ref="AK489" si="5830">IF(OR(ISERROR(VLOOKUP(CONCATENATE("ALI_",$C489,"_SEG_",$I489,"_PROV_",$D489),Catalogo_Precios,AK$8,FALSE)),O489=0),0,VLOOKUP(CONCATENATE("ALI_",$C489,"_SEG_",$I489,"_PROV_",$D489),Catalogo_Precios,AK$8,FALSE))</f>
        <v>0</v>
      </c>
      <c r="AL489" s="53"/>
      <c r="AM489" s="59" t="str">
        <f t="shared" si="5475"/>
        <v>ALI_28_SEG_1</v>
      </c>
      <c r="AN489" s="59" t="str">
        <f t="shared" si="5476"/>
        <v>ALI_28_SEG_1_VAL_5373665.6</v>
      </c>
      <c r="AO489" s="60">
        <f t="shared" ref="AO489" si="5831">IF(OR(AB489="",AB489=0),0,COUNTIF(Codificacion,AM489))</f>
        <v>3</v>
      </c>
      <c r="AP489" s="61">
        <f t="array" ref="AP489">MIN(IF(Codificacion=AM489,Total_Cotizacion,""))</f>
        <v>5373665.5999999996</v>
      </c>
      <c r="AQ489" s="62" t="b">
        <f t="shared" si="5478"/>
        <v>1</v>
      </c>
      <c r="AR489" s="51" t="str">
        <f t="shared" ref="AR489" si="5832">IF(COUNTIF(Codificacion2,CONCATENATE(AM489,"_VAL_",AB489))&gt;1,"Empate","")</f>
        <v>Empate</v>
      </c>
      <c r="AS489" s="63" t="str">
        <f t="shared" si="5496"/>
        <v/>
      </c>
      <c r="AT489" s="59" t="str">
        <f t="shared" si="5480"/>
        <v>ALI_28_SEG_1_</v>
      </c>
      <c r="AU489" s="63">
        <f t="shared" ref="AU489" si="5833">IF(AND(COUNTIF(Codificacion3,AT489)&lt;AO489),1,COUNTIF(Codificacion3,AT489))</f>
        <v>1</v>
      </c>
      <c r="AV489" s="62" t="str">
        <f t="shared" si="5482"/>
        <v>No Seleccionada</v>
      </c>
      <c r="AW489" s="53"/>
      <c r="AX489" s="51" t="str">
        <f t="shared" si="5483"/>
        <v>ALI_28_SEG_1VERDADERO</v>
      </c>
      <c r="AY489" s="51">
        <f t="shared" si="5464"/>
        <v>2</v>
      </c>
      <c r="AZ489" s="64" t="b">
        <f t="shared" si="5484"/>
        <v>0</v>
      </c>
    </row>
    <row r="490" spans="1:52" x14ac:dyDescent="0.2">
      <c r="A490" s="50" t="b">
        <f t="shared" si="3881"/>
        <v>0</v>
      </c>
      <c r="B490" s="51" t="s">
        <v>96</v>
      </c>
      <c r="C490" s="52">
        <v>28</v>
      </c>
      <c r="D490" s="52">
        <f t="shared" ref="D490" si="5834">IF(ISERROR(VLOOKUP(E490,Proveedores,2,FALSE)),"",VLOOKUP(E490,Proveedores,2,FALSE))</f>
        <v>2094</v>
      </c>
      <c r="E490" s="53" t="s">
        <v>97</v>
      </c>
      <c r="F490" s="54">
        <v>550</v>
      </c>
      <c r="G490" s="53" t="s">
        <v>56</v>
      </c>
      <c r="H490" s="53" t="s">
        <v>81</v>
      </c>
      <c r="I490" s="52">
        <v>2</v>
      </c>
      <c r="J490" s="53" t="s">
        <v>58</v>
      </c>
      <c r="K490" s="55">
        <v>44835</v>
      </c>
      <c r="L490" s="56">
        <v>3138</v>
      </c>
      <c r="M490" s="56">
        <v>3824</v>
      </c>
      <c r="N490" s="56">
        <v>3434</v>
      </c>
      <c r="O490" s="56">
        <v>0</v>
      </c>
      <c r="P490" s="57">
        <v>661</v>
      </c>
      <c r="Q490" s="58">
        <v>0.2</v>
      </c>
      <c r="R490" s="57">
        <v>528.79999999999995</v>
      </c>
      <c r="S490" s="57">
        <v>661</v>
      </c>
      <c r="T490" s="58">
        <v>0.2</v>
      </c>
      <c r="U490" s="57">
        <v>528.79999999999995</v>
      </c>
      <c r="V490" s="57">
        <v>661</v>
      </c>
      <c r="W490" s="58">
        <v>0.2</v>
      </c>
      <c r="X490" s="57">
        <v>528.79999999999995</v>
      </c>
      <c r="Y490" s="57">
        <v>0</v>
      </c>
      <c r="Z490" s="58">
        <v>0.2</v>
      </c>
      <c r="AA490" s="57">
        <v>0</v>
      </c>
      <c r="AB490" s="57">
        <v>5497404.7999999998</v>
      </c>
      <c r="AC490" s="53" t="str">
        <f t="shared" si="5466"/>
        <v>Registro Valido</v>
      </c>
      <c r="AD490" s="57">
        <f t="shared" ref="AD490" si="5835">IF(OR(ISERROR(VLOOKUP(CONCATENATE("ALI_",$C490,"_SEG_",$I490,"_PROV_",$D490),Catalogo_Precios,AD$8,FALSE)),L490=0),0,VLOOKUP(CONCATENATE("ALI_",$C490,"_SEG_",$I490,"_PROV_",$D490),Catalogo_Precios,AD$8,FALSE))</f>
        <v>661</v>
      </c>
      <c r="AE490" s="57">
        <f t="shared" ref="AE490" si="5836">IF(OR(ISERROR(VLOOKUP(CONCATENATE("ALI_",$C490,"_SEG_",$I490,"_PROV_",$D490),Catalogo_Precios,AE$8,FALSE)),M490=0),0,VLOOKUP(CONCATENATE("ALI_",$C490,"_SEG_",$I490,"_PROV_",$D490),Catalogo_Precios,AE$8,FALSE))</f>
        <v>661</v>
      </c>
      <c r="AF490" s="57">
        <f t="shared" ref="AF490" si="5837">IF(OR(ISERROR(VLOOKUP(CONCATENATE("ALI_",$C490,"_SEG_",$I490,"_PROV_",$D490),Catalogo_Precios,AF$8,FALSE)),N490=0),0,VLOOKUP(CONCATENATE("ALI_",$C490,"_SEG_",$I490,"_PROV_",$D490),Catalogo_Precios,AF$8,FALSE))</f>
        <v>661</v>
      </c>
      <c r="AG490" s="57">
        <f t="shared" ref="AG490" si="5838">IF(OR(ISERROR(VLOOKUP(CONCATENATE("ALI_",$C490,"_SEG_",$I490,"_PROV_",$D490),Catalogo_Precios,AG$8,FALSE)),O490=0),0,VLOOKUP(CONCATENATE("ALI_",$C490,"_SEG_",$I490,"_PROV_",$D490),Catalogo_Precios,AG$8,FALSE))</f>
        <v>0</v>
      </c>
      <c r="AH490" s="57">
        <f t="shared" ref="AH490" si="5839">IF(OR(ISERROR(VLOOKUP(CONCATENATE("ALI_",$C490,"_SEG_",$I490,"_PROV_",$D490),Catalogo_Precios,AH$8,FALSE)),L490=0),0,VLOOKUP(CONCATENATE("ALI_",$C490,"_SEG_",$I490,"_PROV_",$D490),Catalogo_Precios,AH$8,FALSE))</f>
        <v>661</v>
      </c>
      <c r="AI490" s="57">
        <f t="shared" ref="AI490" si="5840">IF(OR(ISERROR(VLOOKUP(CONCATENATE("ALI_",$C490,"_SEG_",$I490,"_PROV_",$D490),Catalogo_Precios,AI$8,FALSE)),M490=0),0,VLOOKUP(CONCATENATE("ALI_",$C490,"_SEG_",$I490,"_PROV_",$D490),Catalogo_Precios,AI$8,FALSE))</f>
        <v>661</v>
      </c>
      <c r="AJ490" s="57">
        <f t="shared" ref="AJ490" si="5841">IF(OR(ISERROR(VLOOKUP(CONCATENATE("ALI_",$C490,"_SEG_",$I490,"_PROV_",$D490),Catalogo_Precios,AJ$8,FALSE)),N490=0),0,VLOOKUP(CONCATENATE("ALI_",$C490,"_SEG_",$I490,"_PROV_",$D490),Catalogo_Precios,AJ$8,FALSE))</f>
        <v>661</v>
      </c>
      <c r="AK490" s="57">
        <f t="shared" ref="AK490" si="5842">IF(OR(ISERROR(VLOOKUP(CONCATENATE("ALI_",$C490,"_SEG_",$I490,"_PROV_",$D490),Catalogo_Precios,AK$8,FALSE)),O490=0),0,VLOOKUP(CONCATENATE("ALI_",$C490,"_SEG_",$I490,"_PROV_",$D490),Catalogo_Precios,AK$8,FALSE))</f>
        <v>0</v>
      </c>
      <c r="AL490" s="53"/>
      <c r="AM490" s="59" t="str">
        <f t="shared" si="5475"/>
        <v>ALI_28_SEG_2</v>
      </c>
      <c r="AN490" s="59" t="str">
        <f t="shared" si="5476"/>
        <v>ALI_28_SEG_2_VAL_5497404.8</v>
      </c>
      <c r="AO490" s="60">
        <f t="shared" ref="AO490" si="5843">IF(OR(AB490="",AB490=0),0,COUNTIF(Codificacion,AM490))</f>
        <v>3</v>
      </c>
      <c r="AP490" s="61">
        <f t="array" ref="AP490">MIN(IF(Codificacion=AM490,Total_Cotizacion,""))</f>
        <v>5497404.7999999998</v>
      </c>
      <c r="AQ490" s="62" t="b">
        <f t="shared" si="5478"/>
        <v>1</v>
      </c>
      <c r="AR490" s="51" t="str">
        <f t="shared" ref="AR490" si="5844">IF(COUNTIF(Codificacion2,CONCATENATE(AM490,"_VAL_",AB490))&gt;1,"Empate","")</f>
        <v>Empate</v>
      </c>
      <c r="AS490" s="63" t="str">
        <f t="shared" si="5496"/>
        <v/>
      </c>
      <c r="AT490" s="59" t="str">
        <f t="shared" si="5480"/>
        <v>ALI_28_SEG_2_</v>
      </c>
      <c r="AU490" s="63">
        <f t="shared" ref="AU490" si="5845">IF(AND(COUNTIF(Codificacion3,AT490)&lt;AO490),1,COUNTIF(Codificacion3,AT490))</f>
        <v>1</v>
      </c>
      <c r="AV490" s="62" t="str">
        <f t="shared" si="5482"/>
        <v>No Seleccionada</v>
      </c>
      <c r="AW490" s="53"/>
      <c r="AX490" s="51" t="str">
        <f t="shared" si="5483"/>
        <v>ALI_28_SEG_2VERDADERO</v>
      </c>
      <c r="AY490" s="51">
        <f t="shared" si="5464"/>
        <v>2</v>
      </c>
      <c r="AZ490" s="64" t="b">
        <f t="shared" si="5484"/>
        <v>0</v>
      </c>
    </row>
    <row r="491" spans="1:52" x14ac:dyDescent="0.2">
      <c r="A491" s="50" t="b">
        <f t="shared" si="3881"/>
        <v>0</v>
      </c>
      <c r="B491" s="51" t="s">
        <v>96</v>
      </c>
      <c r="C491" s="52">
        <v>28</v>
      </c>
      <c r="D491" s="52">
        <f t="shared" ref="D491" si="5846">IF(ISERROR(VLOOKUP(E491,Proveedores,2,FALSE)),"",VLOOKUP(E491,Proveedores,2,FALSE))</f>
        <v>2094</v>
      </c>
      <c r="E491" s="53" t="s">
        <v>97</v>
      </c>
      <c r="F491" s="54">
        <v>551</v>
      </c>
      <c r="G491" s="53" t="s">
        <v>56</v>
      </c>
      <c r="H491" s="53" t="s">
        <v>81</v>
      </c>
      <c r="I491" s="52">
        <v>3</v>
      </c>
      <c r="J491" s="53" t="s">
        <v>58</v>
      </c>
      <c r="K491" s="55">
        <v>44835</v>
      </c>
      <c r="L491" s="56">
        <v>3117</v>
      </c>
      <c r="M491" s="56">
        <v>3798</v>
      </c>
      <c r="N491" s="56">
        <v>3415</v>
      </c>
      <c r="O491" s="56">
        <v>0</v>
      </c>
      <c r="P491" s="57">
        <v>661</v>
      </c>
      <c r="Q491" s="58">
        <v>0.2</v>
      </c>
      <c r="R491" s="57">
        <v>528.79999999999995</v>
      </c>
      <c r="S491" s="57">
        <v>661</v>
      </c>
      <c r="T491" s="58">
        <v>0.2</v>
      </c>
      <c r="U491" s="57">
        <v>528.79999999999995</v>
      </c>
      <c r="V491" s="57">
        <v>661</v>
      </c>
      <c r="W491" s="58">
        <v>0.2</v>
      </c>
      <c r="X491" s="57">
        <v>528.79999999999995</v>
      </c>
      <c r="Y491" s="57">
        <v>0</v>
      </c>
      <c r="Z491" s="58">
        <v>0.2</v>
      </c>
      <c r="AA491" s="57">
        <v>0</v>
      </c>
      <c r="AB491" s="57">
        <v>5462504</v>
      </c>
      <c r="AC491" s="53" t="str">
        <f t="shared" si="5466"/>
        <v>Registro Valido</v>
      </c>
      <c r="AD491" s="57">
        <f t="shared" ref="AD491" si="5847">IF(OR(ISERROR(VLOOKUP(CONCATENATE("ALI_",$C491,"_SEG_",$I491,"_PROV_",$D491),Catalogo_Precios,AD$8,FALSE)),L491=0),0,VLOOKUP(CONCATENATE("ALI_",$C491,"_SEG_",$I491,"_PROV_",$D491),Catalogo_Precios,AD$8,FALSE))</f>
        <v>661</v>
      </c>
      <c r="AE491" s="57">
        <f t="shared" ref="AE491" si="5848">IF(OR(ISERROR(VLOOKUP(CONCATENATE("ALI_",$C491,"_SEG_",$I491,"_PROV_",$D491),Catalogo_Precios,AE$8,FALSE)),M491=0),0,VLOOKUP(CONCATENATE("ALI_",$C491,"_SEG_",$I491,"_PROV_",$D491),Catalogo_Precios,AE$8,FALSE))</f>
        <v>661</v>
      </c>
      <c r="AF491" s="57">
        <f t="shared" ref="AF491" si="5849">IF(OR(ISERROR(VLOOKUP(CONCATENATE("ALI_",$C491,"_SEG_",$I491,"_PROV_",$D491),Catalogo_Precios,AF$8,FALSE)),N491=0),0,VLOOKUP(CONCATENATE("ALI_",$C491,"_SEG_",$I491,"_PROV_",$D491),Catalogo_Precios,AF$8,FALSE))</f>
        <v>661</v>
      </c>
      <c r="AG491" s="57">
        <f t="shared" ref="AG491" si="5850">IF(OR(ISERROR(VLOOKUP(CONCATENATE("ALI_",$C491,"_SEG_",$I491,"_PROV_",$D491),Catalogo_Precios,AG$8,FALSE)),O491=0),0,VLOOKUP(CONCATENATE("ALI_",$C491,"_SEG_",$I491,"_PROV_",$D491),Catalogo_Precios,AG$8,FALSE))</f>
        <v>0</v>
      </c>
      <c r="AH491" s="57">
        <f t="shared" ref="AH491" si="5851">IF(OR(ISERROR(VLOOKUP(CONCATENATE("ALI_",$C491,"_SEG_",$I491,"_PROV_",$D491),Catalogo_Precios,AH$8,FALSE)),L491=0),0,VLOOKUP(CONCATENATE("ALI_",$C491,"_SEG_",$I491,"_PROV_",$D491),Catalogo_Precios,AH$8,FALSE))</f>
        <v>661</v>
      </c>
      <c r="AI491" s="57">
        <f t="shared" ref="AI491" si="5852">IF(OR(ISERROR(VLOOKUP(CONCATENATE("ALI_",$C491,"_SEG_",$I491,"_PROV_",$D491),Catalogo_Precios,AI$8,FALSE)),M491=0),0,VLOOKUP(CONCATENATE("ALI_",$C491,"_SEG_",$I491,"_PROV_",$D491),Catalogo_Precios,AI$8,FALSE))</f>
        <v>661</v>
      </c>
      <c r="AJ491" s="57">
        <f t="shared" ref="AJ491" si="5853">IF(OR(ISERROR(VLOOKUP(CONCATENATE("ALI_",$C491,"_SEG_",$I491,"_PROV_",$D491),Catalogo_Precios,AJ$8,FALSE)),N491=0),0,VLOOKUP(CONCATENATE("ALI_",$C491,"_SEG_",$I491,"_PROV_",$D491),Catalogo_Precios,AJ$8,FALSE))</f>
        <v>661</v>
      </c>
      <c r="AK491" s="57">
        <f t="shared" ref="AK491" si="5854">IF(OR(ISERROR(VLOOKUP(CONCATENATE("ALI_",$C491,"_SEG_",$I491,"_PROV_",$D491),Catalogo_Precios,AK$8,FALSE)),O491=0),0,VLOOKUP(CONCATENATE("ALI_",$C491,"_SEG_",$I491,"_PROV_",$D491),Catalogo_Precios,AK$8,FALSE))</f>
        <v>0</v>
      </c>
      <c r="AL491" s="53"/>
      <c r="AM491" s="59" t="str">
        <f t="shared" si="5475"/>
        <v>ALI_28_SEG_3</v>
      </c>
      <c r="AN491" s="59" t="str">
        <f t="shared" si="5476"/>
        <v>ALI_28_SEG_3_VAL_5462504</v>
      </c>
      <c r="AO491" s="60">
        <f t="shared" ref="AO491" si="5855">IF(OR(AB491="",AB491=0),0,COUNTIF(Codificacion,AM491))</f>
        <v>3</v>
      </c>
      <c r="AP491" s="61">
        <f t="array" ref="AP491">MIN(IF(Codificacion=AM491,Total_Cotizacion,""))</f>
        <v>5462504</v>
      </c>
      <c r="AQ491" s="62" t="b">
        <f t="shared" si="5478"/>
        <v>1</v>
      </c>
      <c r="AR491" s="51" t="str">
        <f t="shared" ref="AR491" si="5856">IF(COUNTIF(Codificacion2,CONCATENATE(AM491,"_VAL_",AB491))&gt;1,"Empate","")</f>
        <v>Empate</v>
      </c>
      <c r="AS491" s="63" t="str">
        <f t="shared" si="5496"/>
        <v/>
      </c>
      <c r="AT491" s="59" t="str">
        <f t="shared" si="5480"/>
        <v>ALI_28_SEG_3_</v>
      </c>
      <c r="AU491" s="63">
        <f t="shared" ref="AU491" si="5857">IF(AND(COUNTIF(Codificacion3,AT491)&lt;AO491),1,COUNTIF(Codificacion3,AT491))</f>
        <v>1</v>
      </c>
      <c r="AV491" s="62" t="str">
        <f t="shared" si="5482"/>
        <v>No Seleccionada</v>
      </c>
      <c r="AW491" s="53"/>
      <c r="AX491" s="51" t="str">
        <f t="shared" si="5483"/>
        <v>ALI_28_SEG_3VERDADERO</v>
      </c>
      <c r="AY491" s="51">
        <f t="shared" si="5464"/>
        <v>2</v>
      </c>
      <c r="AZ491" s="64" t="b">
        <f t="shared" si="5484"/>
        <v>0</v>
      </c>
    </row>
    <row r="492" spans="1:52" x14ac:dyDescent="0.2">
      <c r="A492" s="50" t="b">
        <f t="shared" si="3881"/>
        <v>0</v>
      </c>
      <c r="B492" s="51" t="s">
        <v>96</v>
      </c>
      <c r="C492" s="52">
        <v>28</v>
      </c>
      <c r="D492" s="52">
        <f t="shared" ref="D492" si="5858">IF(ISERROR(VLOOKUP(E492,Proveedores,2,FALSE)),"",VLOOKUP(E492,Proveedores,2,FALSE))</f>
        <v>2094</v>
      </c>
      <c r="E492" s="53" t="s">
        <v>97</v>
      </c>
      <c r="F492" s="54">
        <v>552</v>
      </c>
      <c r="G492" s="53" t="s">
        <v>56</v>
      </c>
      <c r="H492" s="53" t="s">
        <v>81</v>
      </c>
      <c r="I492" s="52">
        <v>4</v>
      </c>
      <c r="J492" s="53" t="s">
        <v>58</v>
      </c>
      <c r="K492" s="55">
        <v>44835</v>
      </c>
      <c r="L492" s="56">
        <v>3321</v>
      </c>
      <c r="M492" s="56">
        <v>4047</v>
      </c>
      <c r="N492" s="56">
        <v>3636</v>
      </c>
      <c r="O492" s="56">
        <v>0</v>
      </c>
      <c r="P492" s="57">
        <v>661</v>
      </c>
      <c r="Q492" s="58">
        <v>0.2</v>
      </c>
      <c r="R492" s="57">
        <v>528.79999999999995</v>
      </c>
      <c r="S492" s="57">
        <v>661</v>
      </c>
      <c r="T492" s="58">
        <v>0.2</v>
      </c>
      <c r="U492" s="57">
        <v>528.79999999999995</v>
      </c>
      <c r="V492" s="57">
        <v>661</v>
      </c>
      <c r="W492" s="58">
        <v>0.2</v>
      </c>
      <c r="X492" s="57">
        <v>528.79999999999995</v>
      </c>
      <c r="Y492" s="57">
        <v>0</v>
      </c>
      <c r="Z492" s="58">
        <v>0.2</v>
      </c>
      <c r="AA492" s="57">
        <v>0</v>
      </c>
      <c r="AB492" s="57">
        <v>5818915.1999999993</v>
      </c>
      <c r="AC492" s="53" t="str">
        <f t="shared" si="5466"/>
        <v>Registro Valido</v>
      </c>
      <c r="AD492" s="57">
        <f t="shared" ref="AD492" si="5859">IF(OR(ISERROR(VLOOKUP(CONCATENATE("ALI_",$C492,"_SEG_",$I492,"_PROV_",$D492),Catalogo_Precios,AD$8,FALSE)),L492=0),0,VLOOKUP(CONCATENATE("ALI_",$C492,"_SEG_",$I492,"_PROV_",$D492),Catalogo_Precios,AD$8,FALSE))</f>
        <v>661</v>
      </c>
      <c r="AE492" s="57">
        <f t="shared" ref="AE492" si="5860">IF(OR(ISERROR(VLOOKUP(CONCATENATE("ALI_",$C492,"_SEG_",$I492,"_PROV_",$D492),Catalogo_Precios,AE$8,FALSE)),M492=0),0,VLOOKUP(CONCATENATE("ALI_",$C492,"_SEG_",$I492,"_PROV_",$D492),Catalogo_Precios,AE$8,FALSE))</f>
        <v>661</v>
      </c>
      <c r="AF492" s="57">
        <f t="shared" ref="AF492" si="5861">IF(OR(ISERROR(VLOOKUP(CONCATENATE("ALI_",$C492,"_SEG_",$I492,"_PROV_",$D492),Catalogo_Precios,AF$8,FALSE)),N492=0),0,VLOOKUP(CONCATENATE("ALI_",$C492,"_SEG_",$I492,"_PROV_",$D492),Catalogo_Precios,AF$8,FALSE))</f>
        <v>661</v>
      </c>
      <c r="AG492" s="57">
        <f t="shared" ref="AG492" si="5862">IF(OR(ISERROR(VLOOKUP(CONCATENATE("ALI_",$C492,"_SEG_",$I492,"_PROV_",$D492),Catalogo_Precios,AG$8,FALSE)),O492=0),0,VLOOKUP(CONCATENATE("ALI_",$C492,"_SEG_",$I492,"_PROV_",$D492),Catalogo_Precios,AG$8,FALSE))</f>
        <v>0</v>
      </c>
      <c r="AH492" s="57">
        <f t="shared" ref="AH492" si="5863">IF(OR(ISERROR(VLOOKUP(CONCATENATE("ALI_",$C492,"_SEG_",$I492,"_PROV_",$D492),Catalogo_Precios,AH$8,FALSE)),L492=0),0,VLOOKUP(CONCATENATE("ALI_",$C492,"_SEG_",$I492,"_PROV_",$D492),Catalogo_Precios,AH$8,FALSE))</f>
        <v>661</v>
      </c>
      <c r="AI492" s="57">
        <f t="shared" ref="AI492" si="5864">IF(OR(ISERROR(VLOOKUP(CONCATENATE("ALI_",$C492,"_SEG_",$I492,"_PROV_",$D492),Catalogo_Precios,AI$8,FALSE)),M492=0),0,VLOOKUP(CONCATENATE("ALI_",$C492,"_SEG_",$I492,"_PROV_",$D492),Catalogo_Precios,AI$8,FALSE))</f>
        <v>661</v>
      </c>
      <c r="AJ492" s="57">
        <f t="shared" ref="AJ492" si="5865">IF(OR(ISERROR(VLOOKUP(CONCATENATE("ALI_",$C492,"_SEG_",$I492,"_PROV_",$D492),Catalogo_Precios,AJ$8,FALSE)),N492=0),0,VLOOKUP(CONCATENATE("ALI_",$C492,"_SEG_",$I492,"_PROV_",$D492),Catalogo_Precios,AJ$8,FALSE))</f>
        <v>661</v>
      </c>
      <c r="AK492" s="57">
        <f t="shared" ref="AK492" si="5866">IF(OR(ISERROR(VLOOKUP(CONCATENATE("ALI_",$C492,"_SEG_",$I492,"_PROV_",$D492),Catalogo_Precios,AK$8,FALSE)),O492=0),0,VLOOKUP(CONCATENATE("ALI_",$C492,"_SEG_",$I492,"_PROV_",$D492),Catalogo_Precios,AK$8,FALSE))</f>
        <v>0</v>
      </c>
      <c r="AL492" s="53"/>
      <c r="AM492" s="59" t="str">
        <f t="shared" si="5475"/>
        <v>ALI_28_SEG_4</v>
      </c>
      <c r="AN492" s="59" t="str">
        <f t="shared" si="5476"/>
        <v>ALI_28_SEG_4_VAL_5818915.2</v>
      </c>
      <c r="AO492" s="60">
        <f t="shared" ref="AO492" si="5867">IF(OR(AB492="",AB492=0),0,COUNTIF(Codificacion,AM492))</f>
        <v>3</v>
      </c>
      <c r="AP492" s="61">
        <f t="array" ref="AP492">MIN(IF(Codificacion=AM492,Total_Cotizacion,""))</f>
        <v>5818915.1999999993</v>
      </c>
      <c r="AQ492" s="62" t="b">
        <f t="shared" si="5478"/>
        <v>1</v>
      </c>
      <c r="AR492" s="51" t="str">
        <f t="shared" ref="AR492" si="5868">IF(COUNTIF(Codificacion2,CONCATENATE(AM492,"_VAL_",AB492))&gt;1,"Empate","")</f>
        <v>Empate</v>
      </c>
      <c r="AS492" s="63" t="str">
        <f t="shared" si="5496"/>
        <v/>
      </c>
      <c r="AT492" s="59" t="str">
        <f t="shared" si="5480"/>
        <v>ALI_28_SEG_4_</v>
      </c>
      <c r="AU492" s="63">
        <f t="shared" ref="AU492" si="5869">IF(AND(COUNTIF(Codificacion3,AT492)&lt;AO492),1,COUNTIF(Codificacion3,AT492))</f>
        <v>1</v>
      </c>
      <c r="AV492" s="62" t="str">
        <f t="shared" si="5482"/>
        <v>No Seleccionada</v>
      </c>
      <c r="AW492" s="53"/>
      <c r="AX492" s="51" t="str">
        <f t="shared" si="5483"/>
        <v>ALI_28_SEG_4VERDADERO</v>
      </c>
      <c r="AY492" s="51">
        <f t="shared" si="5464"/>
        <v>2</v>
      </c>
      <c r="AZ492" s="64" t="b">
        <f t="shared" si="5484"/>
        <v>0</v>
      </c>
    </row>
    <row r="493" spans="1:52" x14ac:dyDescent="0.2">
      <c r="A493" s="50" t="b">
        <f t="shared" si="3881"/>
        <v>0</v>
      </c>
      <c r="B493" s="51" t="s">
        <v>96</v>
      </c>
      <c r="C493" s="52">
        <v>28</v>
      </c>
      <c r="D493" s="52">
        <f t="shared" ref="D493" si="5870">IF(ISERROR(VLOOKUP(E493,Proveedores,2,FALSE)),"",VLOOKUP(E493,Proveedores,2,FALSE))</f>
        <v>2094</v>
      </c>
      <c r="E493" s="53" t="s">
        <v>97</v>
      </c>
      <c r="F493" s="54">
        <v>553</v>
      </c>
      <c r="G493" s="53" t="s">
        <v>56</v>
      </c>
      <c r="H493" s="53" t="s">
        <v>81</v>
      </c>
      <c r="I493" s="52">
        <v>5</v>
      </c>
      <c r="J493" s="53" t="s">
        <v>58</v>
      </c>
      <c r="K493" s="55">
        <v>44835</v>
      </c>
      <c r="L493" s="56">
        <v>3087</v>
      </c>
      <c r="M493" s="56">
        <v>3762</v>
      </c>
      <c r="N493" s="56">
        <v>3379</v>
      </c>
      <c r="O493" s="56">
        <v>0</v>
      </c>
      <c r="P493" s="57">
        <v>661</v>
      </c>
      <c r="Q493" s="58">
        <v>0.2</v>
      </c>
      <c r="R493" s="57">
        <v>528.79999999999995</v>
      </c>
      <c r="S493" s="57">
        <v>661</v>
      </c>
      <c r="T493" s="58">
        <v>0.2</v>
      </c>
      <c r="U493" s="57">
        <v>528.79999999999995</v>
      </c>
      <c r="V493" s="57">
        <v>661</v>
      </c>
      <c r="W493" s="58">
        <v>0.2</v>
      </c>
      <c r="X493" s="57">
        <v>528.79999999999995</v>
      </c>
      <c r="Y493" s="57">
        <v>0</v>
      </c>
      <c r="Z493" s="58">
        <v>0.2</v>
      </c>
      <c r="AA493" s="57">
        <v>0</v>
      </c>
      <c r="AB493" s="57">
        <v>5408566.3999999994</v>
      </c>
      <c r="AC493" s="53" t="str">
        <f t="shared" si="5466"/>
        <v>Registro Valido</v>
      </c>
      <c r="AD493" s="57">
        <f t="shared" ref="AD493" si="5871">IF(OR(ISERROR(VLOOKUP(CONCATENATE("ALI_",$C493,"_SEG_",$I493,"_PROV_",$D493),Catalogo_Precios,AD$8,FALSE)),L493=0),0,VLOOKUP(CONCATENATE("ALI_",$C493,"_SEG_",$I493,"_PROV_",$D493),Catalogo_Precios,AD$8,FALSE))</f>
        <v>661</v>
      </c>
      <c r="AE493" s="57">
        <f t="shared" ref="AE493" si="5872">IF(OR(ISERROR(VLOOKUP(CONCATENATE("ALI_",$C493,"_SEG_",$I493,"_PROV_",$D493),Catalogo_Precios,AE$8,FALSE)),M493=0),0,VLOOKUP(CONCATENATE("ALI_",$C493,"_SEG_",$I493,"_PROV_",$D493),Catalogo_Precios,AE$8,FALSE))</f>
        <v>661</v>
      </c>
      <c r="AF493" s="57">
        <f t="shared" ref="AF493" si="5873">IF(OR(ISERROR(VLOOKUP(CONCATENATE("ALI_",$C493,"_SEG_",$I493,"_PROV_",$D493),Catalogo_Precios,AF$8,FALSE)),N493=0),0,VLOOKUP(CONCATENATE("ALI_",$C493,"_SEG_",$I493,"_PROV_",$D493),Catalogo_Precios,AF$8,FALSE))</f>
        <v>661</v>
      </c>
      <c r="AG493" s="57">
        <f t="shared" ref="AG493" si="5874">IF(OR(ISERROR(VLOOKUP(CONCATENATE("ALI_",$C493,"_SEG_",$I493,"_PROV_",$D493),Catalogo_Precios,AG$8,FALSE)),O493=0),0,VLOOKUP(CONCATENATE("ALI_",$C493,"_SEG_",$I493,"_PROV_",$D493),Catalogo_Precios,AG$8,FALSE))</f>
        <v>0</v>
      </c>
      <c r="AH493" s="57">
        <f t="shared" ref="AH493" si="5875">IF(OR(ISERROR(VLOOKUP(CONCATENATE("ALI_",$C493,"_SEG_",$I493,"_PROV_",$D493),Catalogo_Precios,AH$8,FALSE)),L493=0),0,VLOOKUP(CONCATENATE("ALI_",$C493,"_SEG_",$I493,"_PROV_",$D493),Catalogo_Precios,AH$8,FALSE))</f>
        <v>661</v>
      </c>
      <c r="AI493" s="57">
        <f t="shared" ref="AI493" si="5876">IF(OR(ISERROR(VLOOKUP(CONCATENATE("ALI_",$C493,"_SEG_",$I493,"_PROV_",$D493),Catalogo_Precios,AI$8,FALSE)),M493=0),0,VLOOKUP(CONCATENATE("ALI_",$C493,"_SEG_",$I493,"_PROV_",$D493),Catalogo_Precios,AI$8,FALSE))</f>
        <v>661</v>
      </c>
      <c r="AJ493" s="57">
        <f t="shared" ref="AJ493" si="5877">IF(OR(ISERROR(VLOOKUP(CONCATENATE("ALI_",$C493,"_SEG_",$I493,"_PROV_",$D493),Catalogo_Precios,AJ$8,FALSE)),N493=0),0,VLOOKUP(CONCATENATE("ALI_",$C493,"_SEG_",$I493,"_PROV_",$D493),Catalogo_Precios,AJ$8,FALSE))</f>
        <v>661</v>
      </c>
      <c r="AK493" s="57">
        <f t="shared" ref="AK493" si="5878">IF(OR(ISERROR(VLOOKUP(CONCATENATE("ALI_",$C493,"_SEG_",$I493,"_PROV_",$D493),Catalogo_Precios,AK$8,FALSE)),O493=0),0,VLOOKUP(CONCATENATE("ALI_",$C493,"_SEG_",$I493,"_PROV_",$D493),Catalogo_Precios,AK$8,FALSE))</f>
        <v>0</v>
      </c>
      <c r="AL493" s="53"/>
      <c r="AM493" s="59" t="str">
        <f t="shared" si="5475"/>
        <v>ALI_28_SEG_5</v>
      </c>
      <c r="AN493" s="59" t="str">
        <f t="shared" si="5476"/>
        <v>ALI_28_SEG_5_VAL_5408566.4</v>
      </c>
      <c r="AO493" s="60">
        <f t="shared" ref="AO493" si="5879">IF(OR(AB493="",AB493=0),0,COUNTIF(Codificacion,AM493))</f>
        <v>3</v>
      </c>
      <c r="AP493" s="61">
        <f t="array" ref="AP493">MIN(IF(Codificacion=AM493,Total_Cotizacion,""))</f>
        <v>5408566.3999999994</v>
      </c>
      <c r="AQ493" s="62" t="b">
        <f t="shared" si="5478"/>
        <v>1</v>
      </c>
      <c r="AR493" s="51" t="str">
        <f t="shared" ref="AR493" si="5880">IF(COUNTIF(Codificacion2,CONCATENATE(AM493,"_VAL_",AB493))&gt;1,"Empate","")</f>
        <v>Empate</v>
      </c>
      <c r="AS493" s="63" t="str">
        <f t="shared" si="5496"/>
        <v/>
      </c>
      <c r="AT493" s="59" t="str">
        <f t="shared" si="5480"/>
        <v>ALI_28_SEG_5_</v>
      </c>
      <c r="AU493" s="63">
        <f t="shared" ref="AU493" si="5881">IF(AND(COUNTIF(Codificacion3,AT493)&lt;AO493),1,COUNTIF(Codificacion3,AT493))</f>
        <v>1</v>
      </c>
      <c r="AV493" s="62" t="str">
        <f t="shared" si="5482"/>
        <v>No Seleccionada</v>
      </c>
      <c r="AW493" s="53"/>
      <c r="AX493" s="51" t="str">
        <f t="shared" si="5483"/>
        <v>ALI_28_SEG_5VERDADERO</v>
      </c>
      <c r="AY493" s="51">
        <f t="shared" si="5464"/>
        <v>2</v>
      </c>
      <c r="AZ493" s="64" t="b">
        <f t="shared" si="5484"/>
        <v>0</v>
      </c>
    </row>
    <row r="494" spans="1:52" x14ac:dyDescent="0.2">
      <c r="A494" s="50" t="b">
        <f t="shared" si="3881"/>
        <v>0</v>
      </c>
      <c r="B494" s="51" t="s">
        <v>96</v>
      </c>
      <c r="C494" s="52">
        <v>28</v>
      </c>
      <c r="D494" s="52">
        <f t="shared" ref="D494" si="5882">IF(ISERROR(VLOOKUP(E494,Proveedores,2,FALSE)),"",VLOOKUP(E494,Proveedores,2,FALSE))</f>
        <v>2094</v>
      </c>
      <c r="E494" s="53" t="s">
        <v>97</v>
      </c>
      <c r="F494" s="54">
        <v>554</v>
      </c>
      <c r="G494" s="53" t="s">
        <v>56</v>
      </c>
      <c r="H494" s="53" t="s">
        <v>81</v>
      </c>
      <c r="I494" s="52">
        <v>6</v>
      </c>
      <c r="J494" s="53" t="s">
        <v>58</v>
      </c>
      <c r="K494" s="55">
        <v>44835</v>
      </c>
      <c r="L494" s="56">
        <v>3343</v>
      </c>
      <c r="M494" s="56">
        <v>4073</v>
      </c>
      <c r="N494" s="56">
        <v>3659</v>
      </c>
      <c r="O494" s="56">
        <v>0</v>
      </c>
      <c r="P494" s="57">
        <v>661</v>
      </c>
      <c r="Q494" s="58">
        <v>0.2</v>
      </c>
      <c r="R494" s="57">
        <v>528.79999999999995</v>
      </c>
      <c r="S494" s="57">
        <v>661</v>
      </c>
      <c r="T494" s="58">
        <v>0.2</v>
      </c>
      <c r="U494" s="57">
        <v>528.79999999999995</v>
      </c>
      <c r="V494" s="57">
        <v>661</v>
      </c>
      <c r="W494" s="58">
        <v>0.2</v>
      </c>
      <c r="X494" s="57">
        <v>528.79999999999995</v>
      </c>
      <c r="Y494" s="57">
        <v>0</v>
      </c>
      <c r="Z494" s="58">
        <v>0.2</v>
      </c>
      <c r="AA494" s="57">
        <v>0</v>
      </c>
      <c r="AB494" s="57">
        <v>5856460</v>
      </c>
      <c r="AC494" s="53" t="str">
        <f t="shared" si="5466"/>
        <v>Registro Valido</v>
      </c>
      <c r="AD494" s="57">
        <f t="shared" ref="AD494" si="5883">IF(OR(ISERROR(VLOOKUP(CONCATENATE("ALI_",$C494,"_SEG_",$I494,"_PROV_",$D494),Catalogo_Precios,AD$8,FALSE)),L494=0),0,VLOOKUP(CONCATENATE("ALI_",$C494,"_SEG_",$I494,"_PROV_",$D494),Catalogo_Precios,AD$8,FALSE))</f>
        <v>661</v>
      </c>
      <c r="AE494" s="57">
        <f t="shared" ref="AE494" si="5884">IF(OR(ISERROR(VLOOKUP(CONCATENATE("ALI_",$C494,"_SEG_",$I494,"_PROV_",$D494),Catalogo_Precios,AE$8,FALSE)),M494=0),0,VLOOKUP(CONCATENATE("ALI_",$C494,"_SEG_",$I494,"_PROV_",$D494),Catalogo_Precios,AE$8,FALSE))</f>
        <v>661</v>
      </c>
      <c r="AF494" s="57">
        <f t="shared" ref="AF494" si="5885">IF(OR(ISERROR(VLOOKUP(CONCATENATE("ALI_",$C494,"_SEG_",$I494,"_PROV_",$D494),Catalogo_Precios,AF$8,FALSE)),N494=0),0,VLOOKUP(CONCATENATE("ALI_",$C494,"_SEG_",$I494,"_PROV_",$D494),Catalogo_Precios,AF$8,FALSE))</f>
        <v>661</v>
      </c>
      <c r="AG494" s="57">
        <f t="shared" ref="AG494" si="5886">IF(OR(ISERROR(VLOOKUP(CONCATENATE("ALI_",$C494,"_SEG_",$I494,"_PROV_",$D494),Catalogo_Precios,AG$8,FALSE)),O494=0),0,VLOOKUP(CONCATENATE("ALI_",$C494,"_SEG_",$I494,"_PROV_",$D494),Catalogo_Precios,AG$8,FALSE))</f>
        <v>0</v>
      </c>
      <c r="AH494" s="57">
        <f t="shared" ref="AH494" si="5887">IF(OR(ISERROR(VLOOKUP(CONCATENATE("ALI_",$C494,"_SEG_",$I494,"_PROV_",$D494),Catalogo_Precios,AH$8,FALSE)),L494=0),0,VLOOKUP(CONCATENATE("ALI_",$C494,"_SEG_",$I494,"_PROV_",$D494),Catalogo_Precios,AH$8,FALSE))</f>
        <v>661</v>
      </c>
      <c r="AI494" s="57">
        <f t="shared" ref="AI494" si="5888">IF(OR(ISERROR(VLOOKUP(CONCATENATE("ALI_",$C494,"_SEG_",$I494,"_PROV_",$D494),Catalogo_Precios,AI$8,FALSE)),M494=0),0,VLOOKUP(CONCATENATE("ALI_",$C494,"_SEG_",$I494,"_PROV_",$D494),Catalogo_Precios,AI$8,FALSE))</f>
        <v>661</v>
      </c>
      <c r="AJ494" s="57">
        <f t="shared" ref="AJ494" si="5889">IF(OR(ISERROR(VLOOKUP(CONCATENATE("ALI_",$C494,"_SEG_",$I494,"_PROV_",$D494),Catalogo_Precios,AJ$8,FALSE)),N494=0),0,VLOOKUP(CONCATENATE("ALI_",$C494,"_SEG_",$I494,"_PROV_",$D494),Catalogo_Precios,AJ$8,FALSE))</f>
        <v>661</v>
      </c>
      <c r="AK494" s="57">
        <f t="shared" ref="AK494" si="5890">IF(OR(ISERROR(VLOOKUP(CONCATENATE("ALI_",$C494,"_SEG_",$I494,"_PROV_",$D494),Catalogo_Precios,AK$8,FALSE)),O494=0),0,VLOOKUP(CONCATENATE("ALI_",$C494,"_SEG_",$I494,"_PROV_",$D494),Catalogo_Precios,AK$8,FALSE))</f>
        <v>0</v>
      </c>
      <c r="AL494" s="53"/>
      <c r="AM494" s="59" t="str">
        <f t="shared" si="5475"/>
        <v>ALI_28_SEG_6</v>
      </c>
      <c r="AN494" s="59" t="str">
        <f t="shared" si="5476"/>
        <v>ALI_28_SEG_6_VAL_5856460</v>
      </c>
      <c r="AO494" s="60">
        <f t="shared" ref="AO494" si="5891">IF(OR(AB494="",AB494=0),0,COUNTIF(Codificacion,AM494))</f>
        <v>3</v>
      </c>
      <c r="AP494" s="61">
        <f t="array" ref="AP494">MIN(IF(Codificacion=AM494,Total_Cotizacion,""))</f>
        <v>5856460</v>
      </c>
      <c r="AQ494" s="62" t="b">
        <f t="shared" si="5478"/>
        <v>1</v>
      </c>
      <c r="AR494" s="51" t="str">
        <f t="shared" ref="AR494" si="5892">IF(COUNTIF(Codificacion2,CONCATENATE(AM494,"_VAL_",AB494))&gt;1,"Empate","")</f>
        <v>Empate</v>
      </c>
      <c r="AS494" s="63" t="str">
        <f t="shared" si="5496"/>
        <v/>
      </c>
      <c r="AT494" s="59" t="str">
        <f t="shared" si="5480"/>
        <v>ALI_28_SEG_6_</v>
      </c>
      <c r="AU494" s="63">
        <f t="shared" ref="AU494" si="5893">IF(AND(COUNTIF(Codificacion3,AT494)&lt;AO494),1,COUNTIF(Codificacion3,AT494))</f>
        <v>1</v>
      </c>
      <c r="AV494" s="62" t="str">
        <f t="shared" si="5482"/>
        <v>No Seleccionada</v>
      </c>
      <c r="AW494" s="53"/>
      <c r="AX494" s="51" t="str">
        <f t="shared" si="5483"/>
        <v>ALI_28_SEG_6VERDADERO</v>
      </c>
      <c r="AY494" s="51">
        <f t="shared" si="5464"/>
        <v>2</v>
      </c>
      <c r="AZ494" s="64" t="b">
        <f t="shared" si="5484"/>
        <v>0</v>
      </c>
    </row>
    <row r="495" spans="1:52" x14ac:dyDescent="0.2">
      <c r="A495" s="50" t="b">
        <f t="shared" si="3881"/>
        <v>0</v>
      </c>
      <c r="B495" s="51" t="s">
        <v>96</v>
      </c>
      <c r="C495" s="52">
        <v>28</v>
      </c>
      <c r="D495" s="52">
        <f t="shared" ref="D495" si="5894">IF(ISERROR(VLOOKUP(E495,Proveedores,2,FALSE)),"",VLOOKUP(E495,Proveedores,2,FALSE))</f>
        <v>2094</v>
      </c>
      <c r="E495" s="53" t="s">
        <v>97</v>
      </c>
      <c r="F495" s="54">
        <v>555</v>
      </c>
      <c r="G495" s="53" t="s">
        <v>56</v>
      </c>
      <c r="H495" s="53" t="s">
        <v>81</v>
      </c>
      <c r="I495" s="52">
        <v>7</v>
      </c>
      <c r="J495" s="53" t="s">
        <v>58</v>
      </c>
      <c r="K495" s="55">
        <v>44835</v>
      </c>
      <c r="L495" s="56">
        <v>3413</v>
      </c>
      <c r="M495" s="56">
        <v>4159</v>
      </c>
      <c r="N495" s="56">
        <v>3737</v>
      </c>
      <c r="O495" s="56">
        <v>0</v>
      </c>
      <c r="P495" s="57">
        <v>661</v>
      </c>
      <c r="Q495" s="58">
        <v>0.2</v>
      </c>
      <c r="R495" s="57">
        <v>528.79999999999995</v>
      </c>
      <c r="S495" s="57">
        <v>661</v>
      </c>
      <c r="T495" s="58">
        <v>0.2</v>
      </c>
      <c r="U495" s="57">
        <v>528.79999999999995</v>
      </c>
      <c r="V495" s="57">
        <v>661</v>
      </c>
      <c r="W495" s="58">
        <v>0.2</v>
      </c>
      <c r="X495" s="57">
        <v>528.79999999999995</v>
      </c>
      <c r="Y495" s="57">
        <v>0</v>
      </c>
      <c r="Z495" s="58">
        <v>0.2</v>
      </c>
      <c r="AA495" s="57">
        <v>0</v>
      </c>
      <c r="AB495" s="57">
        <v>5980199.1999999993</v>
      </c>
      <c r="AC495" s="53" t="str">
        <f t="shared" si="5466"/>
        <v>Registro Valido</v>
      </c>
      <c r="AD495" s="57">
        <f t="shared" ref="AD495" si="5895">IF(OR(ISERROR(VLOOKUP(CONCATENATE("ALI_",$C495,"_SEG_",$I495,"_PROV_",$D495),Catalogo_Precios,AD$8,FALSE)),L495=0),0,VLOOKUP(CONCATENATE("ALI_",$C495,"_SEG_",$I495,"_PROV_",$D495),Catalogo_Precios,AD$8,FALSE))</f>
        <v>661</v>
      </c>
      <c r="AE495" s="57">
        <f t="shared" ref="AE495" si="5896">IF(OR(ISERROR(VLOOKUP(CONCATENATE("ALI_",$C495,"_SEG_",$I495,"_PROV_",$D495),Catalogo_Precios,AE$8,FALSE)),M495=0),0,VLOOKUP(CONCATENATE("ALI_",$C495,"_SEG_",$I495,"_PROV_",$D495),Catalogo_Precios,AE$8,FALSE))</f>
        <v>661</v>
      </c>
      <c r="AF495" s="57">
        <f t="shared" ref="AF495" si="5897">IF(OR(ISERROR(VLOOKUP(CONCATENATE("ALI_",$C495,"_SEG_",$I495,"_PROV_",$D495),Catalogo_Precios,AF$8,FALSE)),N495=0),0,VLOOKUP(CONCATENATE("ALI_",$C495,"_SEG_",$I495,"_PROV_",$D495),Catalogo_Precios,AF$8,FALSE))</f>
        <v>661</v>
      </c>
      <c r="AG495" s="57">
        <f t="shared" ref="AG495" si="5898">IF(OR(ISERROR(VLOOKUP(CONCATENATE("ALI_",$C495,"_SEG_",$I495,"_PROV_",$D495),Catalogo_Precios,AG$8,FALSE)),O495=0),0,VLOOKUP(CONCATENATE("ALI_",$C495,"_SEG_",$I495,"_PROV_",$D495),Catalogo_Precios,AG$8,FALSE))</f>
        <v>0</v>
      </c>
      <c r="AH495" s="57">
        <f t="shared" ref="AH495" si="5899">IF(OR(ISERROR(VLOOKUP(CONCATENATE("ALI_",$C495,"_SEG_",$I495,"_PROV_",$D495),Catalogo_Precios,AH$8,FALSE)),L495=0),0,VLOOKUP(CONCATENATE("ALI_",$C495,"_SEG_",$I495,"_PROV_",$D495),Catalogo_Precios,AH$8,FALSE))</f>
        <v>661</v>
      </c>
      <c r="AI495" s="57">
        <f t="shared" ref="AI495" si="5900">IF(OR(ISERROR(VLOOKUP(CONCATENATE("ALI_",$C495,"_SEG_",$I495,"_PROV_",$D495),Catalogo_Precios,AI$8,FALSE)),M495=0),0,VLOOKUP(CONCATENATE("ALI_",$C495,"_SEG_",$I495,"_PROV_",$D495),Catalogo_Precios,AI$8,FALSE))</f>
        <v>661</v>
      </c>
      <c r="AJ495" s="57">
        <f t="shared" ref="AJ495" si="5901">IF(OR(ISERROR(VLOOKUP(CONCATENATE("ALI_",$C495,"_SEG_",$I495,"_PROV_",$D495),Catalogo_Precios,AJ$8,FALSE)),N495=0),0,VLOOKUP(CONCATENATE("ALI_",$C495,"_SEG_",$I495,"_PROV_",$D495),Catalogo_Precios,AJ$8,FALSE))</f>
        <v>661</v>
      </c>
      <c r="AK495" s="57">
        <f t="shared" ref="AK495" si="5902">IF(OR(ISERROR(VLOOKUP(CONCATENATE("ALI_",$C495,"_SEG_",$I495,"_PROV_",$D495),Catalogo_Precios,AK$8,FALSE)),O495=0),0,VLOOKUP(CONCATENATE("ALI_",$C495,"_SEG_",$I495,"_PROV_",$D495),Catalogo_Precios,AK$8,FALSE))</f>
        <v>0</v>
      </c>
      <c r="AL495" s="53"/>
      <c r="AM495" s="59" t="str">
        <f t="shared" si="5475"/>
        <v>ALI_28_SEG_7</v>
      </c>
      <c r="AN495" s="59" t="str">
        <f t="shared" si="5476"/>
        <v>ALI_28_SEG_7_VAL_5980199.2</v>
      </c>
      <c r="AO495" s="60">
        <f t="shared" ref="AO495" si="5903">IF(OR(AB495="",AB495=0),0,COUNTIF(Codificacion,AM495))</f>
        <v>3</v>
      </c>
      <c r="AP495" s="61">
        <f t="array" ref="AP495">MIN(IF(Codificacion=AM495,Total_Cotizacion,""))</f>
        <v>5980199.1999999993</v>
      </c>
      <c r="AQ495" s="62" t="b">
        <f t="shared" si="5478"/>
        <v>1</v>
      </c>
      <c r="AR495" s="51" t="str">
        <f t="shared" ref="AR495" si="5904">IF(COUNTIF(Codificacion2,CONCATENATE(AM495,"_VAL_",AB495))&gt;1,"Empate","")</f>
        <v>Empate</v>
      </c>
      <c r="AS495" s="63" t="str">
        <f t="shared" si="5496"/>
        <v/>
      </c>
      <c r="AT495" s="59" t="str">
        <f t="shared" si="5480"/>
        <v>ALI_28_SEG_7_</v>
      </c>
      <c r="AU495" s="63">
        <f t="shared" ref="AU495" si="5905">IF(AND(COUNTIF(Codificacion3,AT495)&lt;AO495),1,COUNTIF(Codificacion3,AT495))</f>
        <v>1</v>
      </c>
      <c r="AV495" s="62" t="str">
        <f t="shared" si="5482"/>
        <v>No Seleccionada</v>
      </c>
      <c r="AW495" s="53"/>
      <c r="AX495" s="51" t="str">
        <f t="shared" si="5483"/>
        <v>ALI_28_SEG_7VERDADERO</v>
      </c>
      <c r="AY495" s="51">
        <f t="shared" si="5464"/>
        <v>2</v>
      </c>
      <c r="AZ495" s="64" t="b">
        <f t="shared" si="5484"/>
        <v>0</v>
      </c>
    </row>
    <row r="496" spans="1:52" x14ac:dyDescent="0.2">
      <c r="A496" s="50" t="b">
        <f t="shared" si="3881"/>
        <v>0</v>
      </c>
      <c r="B496" s="51" t="s">
        <v>96</v>
      </c>
      <c r="C496" s="52">
        <v>28</v>
      </c>
      <c r="D496" s="52">
        <f t="shared" ref="D496" si="5906">IF(ISERROR(VLOOKUP(E496,Proveedores,2,FALSE)),"",VLOOKUP(E496,Proveedores,2,FALSE))</f>
        <v>2094</v>
      </c>
      <c r="E496" s="53" t="s">
        <v>97</v>
      </c>
      <c r="F496" s="54">
        <v>556</v>
      </c>
      <c r="G496" s="53" t="s">
        <v>56</v>
      </c>
      <c r="H496" s="53" t="s">
        <v>81</v>
      </c>
      <c r="I496" s="52">
        <v>8</v>
      </c>
      <c r="J496" s="53" t="s">
        <v>58</v>
      </c>
      <c r="K496" s="55">
        <v>44835</v>
      </c>
      <c r="L496" s="56">
        <v>3293</v>
      </c>
      <c r="M496" s="56">
        <v>4015</v>
      </c>
      <c r="N496" s="56">
        <v>3608</v>
      </c>
      <c r="O496" s="56">
        <v>0</v>
      </c>
      <c r="P496" s="57">
        <v>661</v>
      </c>
      <c r="Q496" s="58">
        <v>0.2</v>
      </c>
      <c r="R496" s="57">
        <v>528.79999999999995</v>
      </c>
      <c r="S496" s="57">
        <v>661</v>
      </c>
      <c r="T496" s="58">
        <v>0.2</v>
      </c>
      <c r="U496" s="57">
        <v>528.79999999999995</v>
      </c>
      <c r="V496" s="57">
        <v>661</v>
      </c>
      <c r="W496" s="58">
        <v>0.2</v>
      </c>
      <c r="X496" s="57">
        <v>528.79999999999995</v>
      </c>
      <c r="Y496" s="57">
        <v>0</v>
      </c>
      <c r="Z496" s="58">
        <v>0.2</v>
      </c>
      <c r="AA496" s="57">
        <v>0</v>
      </c>
      <c r="AB496" s="57">
        <v>5772380.7999999998</v>
      </c>
      <c r="AC496" s="53" t="str">
        <f t="shared" si="5466"/>
        <v>Registro Valido</v>
      </c>
      <c r="AD496" s="57">
        <f t="shared" ref="AD496" si="5907">IF(OR(ISERROR(VLOOKUP(CONCATENATE("ALI_",$C496,"_SEG_",$I496,"_PROV_",$D496),Catalogo_Precios,AD$8,FALSE)),L496=0),0,VLOOKUP(CONCATENATE("ALI_",$C496,"_SEG_",$I496,"_PROV_",$D496),Catalogo_Precios,AD$8,FALSE))</f>
        <v>661</v>
      </c>
      <c r="AE496" s="57">
        <f t="shared" ref="AE496" si="5908">IF(OR(ISERROR(VLOOKUP(CONCATENATE("ALI_",$C496,"_SEG_",$I496,"_PROV_",$D496),Catalogo_Precios,AE$8,FALSE)),M496=0),0,VLOOKUP(CONCATENATE("ALI_",$C496,"_SEG_",$I496,"_PROV_",$D496),Catalogo_Precios,AE$8,FALSE))</f>
        <v>661</v>
      </c>
      <c r="AF496" s="57">
        <f t="shared" ref="AF496" si="5909">IF(OR(ISERROR(VLOOKUP(CONCATENATE("ALI_",$C496,"_SEG_",$I496,"_PROV_",$D496),Catalogo_Precios,AF$8,FALSE)),N496=0),0,VLOOKUP(CONCATENATE("ALI_",$C496,"_SEG_",$I496,"_PROV_",$D496),Catalogo_Precios,AF$8,FALSE))</f>
        <v>661</v>
      </c>
      <c r="AG496" s="57">
        <f t="shared" ref="AG496" si="5910">IF(OR(ISERROR(VLOOKUP(CONCATENATE("ALI_",$C496,"_SEG_",$I496,"_PROV_",$D496),Catalogo_Precios,AG$8,FALSE)),O496=0),0,VLOOKUP(CONCATENATE("ALI_",$C496,"_SEG_",$I496,"_PROV_",$D496),Catalogo_Precios,AG$8,FALSE))</f>
        <v>0</v>
      </c>
      <c r="AH496" s="57">
        <f t="shared" ref="AH496" si="5911">IF(OR(ISERROR(VLOOKUP(CONCATENATE("ALI_",$C496,"_SEG_",$I496,"_PROV_",$D496),Catalogo_Precios,AH$8,FALSE)),L496=0),0,VLOOKUP(CONCATENATE("ALI_",$C496,"_SEG_",$I496,"_PROV_",$D496),Catalogo_Precios,AH$8,FALSE))</f>
        <v>661</v>
      </c>
      <c r="AI496" s="57">
        <f t="shared" ref="AI496" si="5912">IF(OR(ISERROR(VLOOKUP(CONCATENATE("ALI_",$C496,"_SEG_",$I496,"_PROV_",$D496),Catalogo_Precios,AI$8,FALSE)),M496=0),0,VLOOKUP(CONCATENATE("ALI_",$C496,"_SEG_",$I496,"_PROV_",$D496),Catalogo_Precios,AI$8,FALSE))</f>
        <v>661</v>
      </c>
      <c r="AJ496" s="57">
        <f t="shared" ref="AJ496" si="5913">IF(OR(ISERROR(VLOOKUP(CONCATENATE("ALI_",$C496,"_SEG_",$I496,"_PROV_",$D496),Catalogo_Precios,AJ$8,FALSE)),N496=0),0,VLOOKUP(CONCATENATE("ALI_",$C496,"_SEG_",$I496,"_PROV_",$D496),Catalogo_Precios,AJ$8,FALSE))</f>
        <v>661</v>
      </c>
      <c r="AK496" s="57">
        <f t="shared" ref="AK496" si="5914">IF(OR(ISERROR(VLOOKUP(CONCATENATE("ALI_",$C496,"_SEG_",$I496,"_PROV_",$D496),Catalogo_Precios,AK$8,FALSE)),O496=0),0,VLOOKUP(CONCATENATE("ALI_",$C496,"_SEG_",$I496,"_PROV_",$D496),Catalogo_Precios,AK$8,FALSE))</f>
        <v>0</v>
      </c>
      <c r="AL496" s="53"/>
      <c r="AM496" s="59" t="str">
        <f t="shared" si="5475"/>
        <v>ALI_28_SEG_8</v>
      </c>
      <c r="AN496" s="59" t="str">
        <f t="shared" si="5476"/>
        <v>ALI_28_SEG_8_VAL_5772380.8</v>
      </c>
      <c r="AO496" s="60">
        <f t="shared" ref="AO496" si="5915">IF(OR(AB496="",AB496=0),0,COUNTIF(Codificacion,AM496))</f>
        <v>3</v>
      </c>
      <c r="AP496" s="61">
        <f t="array" ref="AP496">MIN(IF(Codificacion=AM496,Total_Cotizacion,""))</f>
        <v>5772380.7999999998</v>
      </c>
      <c r="AQ496" s="62" t="b">
        <f t="shared" si="5478"/>
        <v>1</v>
      </c>
      <c r="AR496" s="51" t="str">
        <f t="shared" ref="AR496" si="5916">IF(COUNTIF(Codificacion2,CONCATENATE(AM496,"_VAL_",AB496))&gt;1,"Empate","")</f>
        <v>Empate</v>
      </c>
      <c r="AS496" s="63" t="str">
        <f t="shared" si="5496"/>
        <v/>
      </c>
      <c r="AT496" s="59" t="str">
        <f t="shared" si="5480"/>
        <v>ALI_28_SEG_8_</v>
      </c>
      <c r="AU496" s="63">
        <f t="shared" ref="AU496" si="5917">IF(AND(COUNTIF(Codificacion3,AT496)&lt;AO496),1,COUNTIF(Codificacion3,AT496))</f>
        <v>1</v>
      </c>
      <c r="AV496" s="62" t="str">
        <f t="shared" si="5482"/>
        <v>No Seleccionada</v>
      </c>
      <c r="AW496" s="53"/>
      <c r="AX496" s="51" t="str">
        <f t="shared" si="5483"/>
        <v>ALI_28_SEG_8VERDADERO</v>
      </c>
      <c r="AY496" s="51">
        <f t="shared" si="5464"/>
        <v>2</v>
      </c>
      <c r="AZ496" s="64" t="b">
        <f t="shared" si="5484"/>
        <v>0</v>
      </c>
    </row>
    <row r="497" spans="1:52" x14ac:dyDescent="0.2">
      <c r="A497" s="50" t="b">
        <f t="shared" si="3881"/>
        <v>0</v>
      </c>
      <c r="B497" s="51" t="s">
        <v>96</v>
      </c>
      <c r="C497" s="52">
        <v>28</v>
      </c>
      <c r="D497" s="52">
        <f t="shared" ref="D497" si="5918">IF(ISERROR(VLOOKUP(E497,Proveedores,2,FALSE)),"",VLOOKUP(E497,Proveedores,2,FALSE))</f>
        <v>2094</v>
      </c>
      <c r="E497" s="53" t="s">
        <v>97</v>
      </c>
      <c r="F497" s="54">
        <v>557</v>
      </c>
      <c r="G497" s="53" t="s">
        <v>56</v>
      </c>
      <c r="H497" s="53" t="s">
        <v>81</v>
      </c>
      <c r="I497" s="52">
        <v>9</v>
      </c>
      <c r="J497" s="53" t="s">
        <v>58</v>
      </c>
      <c r="K497" s="55">
        <v>44835</v>
      </c>
      <c r="L497" s="56">
        <v>3330</v>
      </c>
      <c r="M497" s="56">
        <v>4057</v>
      </c>
      <c r="N497" s="56">
        <v>3645</v>
      </c>
      <c r="O497" s="56">
        <v>0</v>
      </c>
      <c r="P497" s="57">
        <v>661</v>
      </c>
      <c r="Q497" s="58">
        <v>0.2</v>
      </c>
      <c r="R497" s="57">
        <v>528.79999999999995</v>
      </c>
      <c r="S497" s="57">
        <v>661</v>
      </c>
      <c r="T497" s="58">
        <v>0.2</v>
      </c>
      <c r="U497" s="57">
        <v>528.79999999999995</v>
      </c>
      <c r="V497" s="57">
        <v>661</v>
      </c>
      <c r="W497" s="58">
        <v>0.2</v>
      </c>
      <c r="X497" s="57">
        <v>528.79999999999995</v>
      </c>
      <c r="Y497" s="57">
        <v>0</v>
      </c>
      <c r="Z497" s="58">
        <v>0.2</v>
      </c>
      <c r="AA497" s="57">
        <v>0</v>
      </c>
      <c r="AB497" s="57">
        <v>5833721.5999999996</v>
      </c>
      <c r="AC497" s="53" t="str">
        <f t="shared" si="5466"/>
        <v>Registro Valido</v>
      </c>
      <c r="AD497" s="57">
        <f t="shared" ref="AD497" si="5919">IF(OR(ISERROR(VLOOKUP(CONCATENATE("ALI_",$C497,"_SEG_",$I497,"_PROV_",$D497),Catalogo_Precios,AD$8,FALSE)),L497=0),0,VLOOKUP(CONCATENATE("ALI_",$C497,"_SEG_",$I497,"_PROV_",$D497),Catalogo_Precios,AD$8,FALSE))</f>
        <v>661</v>
      </c>
      <c r="AE497" s="57">
        <f t="shared" ref="AE497" si="5920">IF(OR(ISERROR(VLOOKUP(CONCATENATE("ALI_",$C497,"_SEG_",$I497,"_PROV_",$D497),Catalogo_Precios,AE$8,FALSE)),M497=0),0,VLOOKUP(CONCATENATE("ALI_",$C497,"_SEG_",$I497,"_PROV_",$D497),Catalogo_Precios,AE$8,FALSE))</f>
        <v>661</v>
      </c>
      <c r="AF497" s="57">
        <f t="shared" ref="AF497" si="5921">IF(OR(ISERROR(VLOOKUP(CONCATENATE("ALI_",$C497,"_SEG_",$I497,"_PROV_",$D497),Catalogo_Precios,AF$8,FALSE)),N497=0),0,VLOOKUP(CONCATENATE("ALI_",$C497,"_SEG_",$I497,"_PROV_",$D497),Catalogo_Precios,AF$8,FALSE))</f>
        <v>661</v>
      </c>
      <c r="AG497" s="57">
        <f t="shared" ref="AG497" si="5922">IF(OR(ISERROR(VLOOKUP(CONCATENATE("ALI_",$C497,"_SEG_",$I497,"_PROV_",$D497),Catalogo_Precios,AG$8,FALSE)),O497=0),0,VLOOKUP(CONCATENATE("ALI_",$C497,"_SEG_",$I497,"_PROV_",$D497),Catalogo_Precios,AG$8,FALSE))</f>
        <v>0</v>
      </c>
      <c r="AH497" s="57">
        <f t="shared" ref="AH497" si="5923">IF(OR(ISERROR(VLOOKUP(CONCATENATE("ALI_",$C497,"_SEG_",$I497,"_PROV_",$D497),Catalogo_Precios,AH$8,FALSE)),L497=0),0,VLOOKUP(CONCATENATE("ALI_",$C497,"_SEG_",$I497,"_PROV_",$D497),Catalogo_Precios,AH$8,FALSE))</f>
        <v>661</v>
      </c>
      <c r="AI497" s="57">
        <f t="shared" ref="AI497" si="5924">IF(OR(ISERROR(VLOOKUP(CONCATENATE("ALI_",$C497,"_SEG_",$I497,"_PROV_",$D497),Catalogo_Precios,AI$8,FALSE)),M497=0),0,VLOOKUP(CONCATENATE("ALI_",$C497,"_SEG_",$I497,"_PROV_",$D497),Catalogo_Precios,AI$8,FALSE))</f>
        <v>661</v>
      </c>
      <c r="AJ497" s="57">
        <f t="shared" ref="AJ497" si="5925">IF(OR(ISERROR(VLOOKUP(CONCATENATE("ALI_",$C497,"_SEG_",$I497,"_PROV_",$D497),Catalogo_Precios,AJ$8,FALSE)),N497=0),0,VLOOKUP(CONCATENATE("ALI_",$C497,"_SEG_",$I497,"_PROV_",$D497),Catalogo_Precios,AJ$8,FALSE))</f>
        <v>661</v>
      </c>
      <c r="AK497" s="57">
        <f t="shared" ref="AK497" si="5926">IF(OR(ISERROR(VLOOKUP(CONCATENATE("ALI_",$C497,"_SEG_",$I497,"_PROV_",$D497),Catalogo_Precios,AK$8,FALSE)),O497=0),0,VLOOKUP(CONCATENATE("ALI_",$C497,"_SEG_",$I497,"_PROV_",$D497),Catalogo_Precios,AK$8,FALSE))</f>
        <v>0</v>
      </c>
      <c r="AL497" s="53"/>
      <c r="AM497" s="59" t="str">
        <f t="shared" si="5475"/>
        <v>ALI_28_SEG_9</v>
      </c>
      <c r="AN497" s="59" t="str">
        <f t="shared" si="5476"/>
        <v>ALI_28_SEG_9_VAL_5833721.6</v>
      </c>
      <c r="AO497" s="60">
        <f t="shared" ref="AO497" si="5927">IF(OR(AB497="",AB497=0),0,COUNTIF(Codificacion,AM497))</f>
        <v>3</v>
      </c>
      <c r="AP497" s="61">
        <f t="array" ref="AP497">MIN(IF(Codificacion=AM497,Total_Cotizacion,""))</f>
        <v>5833721.5999999996</v>
      </c>
      <c r="AQ497" s="62" t="b">
        <f t="shared" si="5478"/>
        <v>1</v>
      </c>
      <c r="AR497" s="51" t="str">
        <f t="shared" ref="AR497" si="5928">IF(COUNTIF(Codificacion2,CONCATENATE(AM497,"_VAL_",AB497))&gt;1,"Empate","")</f>
        <v>Empate</v>
      </c>
      <c r="AS497" s="63" t="str">
        <f t="shared" si="5496"/>
        <v/>
      </c>
      <c r="AT497" s="59" t="str">
        <f t="shared" si="5480"/>
        <v>ALI_28_SEG_9_</v>
      </c>
      <c r="AU497" s="63">
        <f t="shared" ref="AU497" si="5929">IF(AND(COUNTIF(Codificacion3,AT497)&lt;AO497),1,COUNTIF(Codificacion3,AT497))</f>
        <v>1</v>
      </c>
      <c r="AV497" s="62" t="str">
        <f t="shared" si="5482"/>
        <v>No Seleccionada</v>
      </c>
      <c r="AW497" s="53"/>
      <c r="AX497" s="51" t="str">
        <f t="shared" si="5483"/>
        <v>ALI_28_SEG_9VERDADERO</v>
      </c>
      <c r="AY497" s="51">
        <f t="shared" si="5464"/>
        <v>2</v>
      </c>
      <c r="AZ497" s="64" t="b">
        <f t="shared" si="5484"/>
        <v>0</v>
      </c>
    </row>
    <row r="498" spans="1:52" x14ac:dyDescent="0.2">
      <c r="A498" s="50" t="b">
        <f t="shared" si="3881"/>
        <v>0</v>
      </c>
      <c r="B498" s="51" t="s">
        <v>96</v>
      </c>
      <c r="C498" s="52">
        <v>28</v>
      </c>
      <c r="D498" s="52">
        <f t="shared" ref="D498" si="5930">IF(ISERROR(VLOOKUP(E498,Proveedores,2,FALSE)),"",VLOOKUP(E498,Proveedores,2,FALSE))</f>
        <v>2094</v>
      </c>
      <c r="E498" s="53" t="s">
        <v>97</v>
      </c>
      <c r="F498" s="54">
        <v>558</v>
      </c>
      <c r="G498" s="53" t="s">
        <v>56</v>
      </c>
      <c r="H498" s="53" t="s">
        <v>81</v>
      </c>
      <c r="I498" s="52">
        <v>10</v>
      </c>
      <c r="J498" s="53" t="s">
        <v>58</v>
      </c>
      <c r="K498" s="55">
        <v>44835</v>
      </c>
      <c r="L498" s="56">
        <v>3333</v>
      </c>
      <c r="M498" s="56">
        <v>4064</v>
      </c>
      <c r="N498" s="56">
        <v>3650</v>
      </c>
      <c r="O498" s="56">
        <v>0</v>
      </c>
      <c r="P498" s="57">
        <v>661</v>
      </c>
      <c r="Q498" s="58">
        <v>0.2</v>
      </c>
      <c r="R498" s="57">
        <v>528.79999999999995</v>
      </c>
      <c r="S498" s="57">
        <v>661</v>
      </c>
      <c r="T498" s="58">
        <v>0.2</v>
      </c>
      <c r="U498" s="57">
        <v>528.79999999999995</v>
      </c>
      <c r="V498" s="57">
        <v>661</v>
      </c>
      <c r="W498" s="58">
        <v>0.2</v>
      </c>
      <c r="X498" s="57">
        <v>528.79999999999995</v>
      </c>
      <c r="Y498" s="57">
        <v>0</v>
      </c>
      <c r="Z498" s="58">
        <v>0.2</v>
      </c>
      <c r="AA498" s="57">
        <v>0</v>
      </c>
      <c r="AB498" s="57">
        <v>5841653.5999999996</v>
      </c>
      <c r="AC498" s="53" t="str">
        <f t="shared" si="5466"/>
        <v>Registro Valido</v>
      </c>
      <c r="AD498" s="57">
        <f t="shared" ref="AD498" si="5931">IF(OR(ISERROR(VLOOKUP(CONCATENATE("ALI_",$C498,"_SEG_",$I498,"_PROV_",$D498),Catalogo_Precios,AD$8,FALSE)),L498=0),0,VLOOKUP(CONCATENATE("ALI_",$C498,"_SEG_",$I498,"_PROV_",$D498),Catalogo_Precios,AD$8,FALSE))</f>
        <v>661</v>
      </c>
      <c r="AE498" s="57">
        <f t="shared" ref="AE498" si="5932">IF(OR(ISERROR(VLOOKUP(CONCATENATE("ALI_",$C498,"_SEG_",$I498,"_PROV_",$D498),Catalogo_Precios,AE$8,FALSE)),M498=0),0,VLOOKUP(CONCATENATE("ALI_",$C498,"_SEG_",$I498,"_PROV_",$D498),Catalogo_Precios,AE$8,FALSE))</f>
        <v>661</v>
      </c>
      <c r="AF498" s="57">
        <f t="shared" ref="AF498" si="5933">IF(OR(ISERROR(VLOOKUP(CONCATENATE("ALI_",$C498,"_SEG_",$I498,"_PROV_",$D498),Catalogo_Precios,AF$8,FALSE)),N498=0),0,VLOOKUP(CONCATENATE("ALI_",$C498,"_SEG_",$I498,"_PROV_",$D498),Catalogo_Precios,AF$8,FALSE))</f>
        <v>661</v>
      </c>
      <c r="AG498" s="57">
        <f t="shared" ref="AG498" si="5934">IF(OR(ISERROR(VLOOKUP(CONCATENATE("ALI_",$C498,"_SEG_",$I498,"_PROV_",$D498),Catalogo_Precios,AG$8,FALSE)),O498=0),0,VLOOKUP(CONCATENATE("ALI_",$C498,"_SEG_",$I498,"_PROV_",$D498),Catalogo_Precios,AG$8,FALSE))</f>
        <v>0</v>
      </c>
      <c r="AH498" s="57">
        <f t="shared" ref="AH498" si="5935">IF(OR(ISERROR(VLOOKUP(CONCATENATE("ALI_",$C498,"_SEG_",$I498,"_PROV_",$D498),Catalogo_Precios,AH$8,FALSE)),L498=0),0,VLOOKUP(CONCATENATE("ALI_",$C498,"_SEG_",$I498,"_PROV_",$D498),Catalogo_Precios,AH$8,FALSE))</f>
        <v>661</v>
      </c>
      <c r="AI498" s="57">
        <f t="shared" ref="AI498" si="5936">IF(OR(ISERROR(VLOOKUP(CONCATENATE("ALI_",$C498,"_SEG_",$I498,"_PROV_",$D498),Catalogo_Precios,AI$8,FALSE)),M498=0),0,VLOOKUP(CONCATENATE("ALI_",$C498,"_SEG_",$I498,"_PROV_",$D498),Catalogo_Precios,AI$8,FALSE))</f>
        <v>661</v>
      </c>
      <c r="AJ498" s="57">
        <f t="shared" ref="AJ498" si="5937">IF(OR(ISERROR(VLOOKUP(CONCATENATE("ALI_",$C498,"_SEG_",$I498,"_PROV_",$D498),Catalogo_Precios,AJ$8,FALSE)),N498=0),0,VLOOKUP(CONCATENATE("ALI_",$C498,"_SEG_",$I498,"_PROV_",$D498),Catalogo_Precios,AJ$8,FALSE))</f>
        <v>661</v>
      </c>
      <c r="AK498" s="57">
        <f t="shared" ref="AK498" si="5938">IF(OR(ISERROR(VLOOKUP(CONCATENATE("ALI_",$C498,"_SEG_",$I498,"_PROV_",$D498),Catalogo_Precios,AK$8,FALSE)),O498=0),0,VLOOKUP(CONCATENATE("ALI_",$C498,"_SEG_",$I498,"_PROV_",$D498),Catalogo_Precios,AK$8,FALSE))</f>
        <v>0</v>
      </c>
      <c r="AL498" s="53"/>
      <c r="AM498" s="59" t="str">
        <f t="shared" si="5475"/>
        <v>ALI_28_SEG_10</v>
      </c>
      <c r="AN498" s="59" t="str">
        <f t="shared" si="5476"/>
        <v>ALI_28_SEG_10_VAL_5841653.6</v>
      </c>
      <c r="AO498" s="60">
        <f t="shared" ref="AO498" si="5939">IF(OR(AB498="",AB498=0),0,COUNTIF(Codificacion,AM498))</f>
        <v>3</v>
      </c>
      <c r="AP498" s="61">
        <f t="array" ref="AP498">MIN(IF(Codificacion=AM498,Total_Cotizacion,""))</f>
        <v>5841653.5999999996</v>
      </c>
      <c r="AQ498" s="62" t="b">
        <f t="shared" si="5478"/>
        <v>1</v>
      </c>
      <c r="AR498" s="51" t="str">
        <f t="shared" ref="AR498" si="5940">IF(COUNTIF(Codificacion2,CONCATENATE(AM498,"_VAL_",AB498))&gt;1,"Empate","")</f>
        <v>Empate</v>
      </c>
      <c r="AS498" s="63" t="str">
        <f t="shared" si="5496"/>
        <v/>
      </c>
      <c r="AT498" s="59" t="str">
        <f t="shared" si="5480"/>
        <v>ALI_28_SEG_10_</v>
      </c>
      <c r="AU498" s="63">
        <f t="shared" ref="AU498" si="5941">IF(AND(COUNTIF(Codificacion3,AT498)&lt;AO498),1,COUNTIF(Codificacion3,AT498))</f>
        <v>1</v>
      </c>
      <c r="AV498" s="62" t="str">
        <f t="shared" si="5482"/>
        <v>No Seleccionada</v>
      </c>
      <c r="AW498" s="53"/>
      <c r="AX498" s="51" t="str">
        <f t="shared" si="5483"/>
        <v>ALI_28_SEG_10VERDADERO</v>
      </c>
      <c r="AY498" s="51">
        <f t="shared" si="5464"/>
        <v>2</v>
      </c>
      <c r="AZ498" s="64" t="b">
        <f t="shared" si="5484"/>
        <v>0</v>
      </c>
    </row>
    <row r="499" spans="1:52" x14ac:dyDescent="0.2">
      <c r="A499" s="50" t="b">
        <f t="shared" si="3881"/>
        <v>0</v>
      </c>
      <c r="B499" s="51" t="s">
        <v>96</v>
      </c>
      <c r="C499" s="52">
        <v>28</v>
      </c>
      <c r="D499" s="52">
        <f t="shared" ref="D499" si="5942">IF(ISERROR(VLOOKUP(E499,Proveedores,2,FALSE)),"",VLOOKUP(E499,Proveedores,2,FALSE))</f>
        <v>2094</v>
      </c>
      <c r="E499" s="53" t="s">
        <v>97</v>
      </c>
      <c r="F499" s="54">
        <v>559</v>
      </c>
      <c r="G499" s="53" t="s">
        <v>56</v>
      </c>
      <c r="H499" s="53" t="s">
        <v>81</v>
      </c>
      <c r="I499" s="52">
        <v>11</v>
      </c>
      <c r="J499" s="53" t="s">
        <v>58</v>
      </c>
      <c r="K499" s="55">
        <v>44835</v>
      </c>
      <c r="L499" s="56">
        <v>3282</v>
      </c>
      <c r="M499" s="56">
        <v>4001</v>
      </c>
      <c r="N499" s="56">
        <v>3596</v>
      </c>
      <c r="O499" s="56">
        <v>0</v>
      </c>
      <c r="P499" s="57">
        <v>661</v>
      </c>
      <c r="Q499" s="58">
        <v>0.2</v>
      </c>
      <c r="R499" s="57">
        <v>528.79999999999995</v>
      </c>
      <c r="S499" s="57">
        <v>661</v>
      </c>
      <c r="T499" s="58">
        <v>0.2</v>
      </c>
      <c r="U499" s="57">
        <v>528.79999999999995</v>
      </c>
      <c r="V499" s="57">
        <v>661</v>
      </c>
      <c r="W499" s="58">
        <v>0.2</v>
      </c>
      <c r="X499" s="57">
        <v>528.79999999999995</v>
      </c>
      <c r="Y499" s="57">
        <v>0</v>
      </c>
      <c r="Z499" s="58">
        <v>0.2</v>
      </c>
      <c r="AA499" s="57">
        <v>0</v>
      </c>
      <c r="AB499" s="57">
        <v>5752815.1999999993</v>
      </c>
      <c r="AC499" s="53" t="str">
        <f t="shared" si="5466"/>
        <v>Registro Valido</v>
      </c>
      <c r="AD499" s="57">
        <f t="shared" ref="AD499" si="5943">IF(OR(ISERROR(VLOOKUP(CONCATENATE("ALI_",$C499,"_SEG_",$I499,"_PROV_",$D499),Catalogo_Precios,AD$8,FALSE)),L499=0),0,VLOOKUP(CONCATENATE("ALI_",$C499,"_SEG_",$I499,"_PROV_",$D499),Catalogo_Precios,AD$8,FALSE))</f>
        <v>661</v>
      </c>
      <c r="AE499" s="57">
        <f t="shared" ref="AE499" si="5944">IF(OR(ISERROR(VLOOKUP(CONCATENATE("ALI_",$C499,"_SEG_",$I499,"_PROV_",$D499),Catalogo_Precios,AE$8,FALSE)),M499=0),0,VLOOKUP(CONCATENATE("ALI_",$C499,"_SEG_",$I499,"_PROV_",$D499),Catalogo_Precios,AE$8,FALSE))</f>
        <v>661</v>
      </c>
      <c r="AF499" s="57">
        <f t="shared" ref="AF499" si="5945">IF(OR(ISERROR(VLOOKUP(CONCATENATE("ALI_",$C499,"_SEG_",$I499,"_PROV_",$D499),Catalogo_Precios,AF$8,FALSE)),N499=0),0,VLOOKUP(CONCATENATE("ALI_",$C499,"_SEG_",$I499,"_PROV_",$D499),Catalogo_Precios,AF$8,FALSE))</f>
        <v>661</v>
      </c>
      <c r="AG499" s="57">
        <f t="shared" ref="AG499" si="5946">IF(OR(ISERROR(VLOOKUP(CONCATENATE("ALI_",$C499,"_SEG_",$I499,"_PROV_",$D499),Catalogo_Precios,AG$8,FALSE)),O499=0),0,VLOOKUP(CONCATENATE("ALI_",$C499,"_SEG_",$I499,"_PROV_",$D499),Catalogo_Precios,AG$8,FALSE))</f>
        <v>0</v>
      </c>
      <c r="AH499" s="57">
        <f t="shared" ref="AH499" si="5947">IF(OR(ISERROR(VLOOKUP(CONCATENATE("ALI_",$C499,"_SEG_",$I499,"_PROV_",$D499),Catalogo_Precios,AH$8,FALSE)),L499=0),0,VLOOKUP(CONCATENATE("ALI_",$C499,"_SEG_",$I499,"_PROV_",$D499),Catalogo_Precios,AH$8,FALSE))</f>
        <v>661</v>
      </c>
      <c r="AI499" s="57">
        <f t="shared" ref="AI499" si="5948">IF(OR(ISERROR(VLOOKUP(CONCATENATE("ALI_",$C499,"_SEG_",$I499,"_PROV_",$D499),Catalogo_Precios,AI$8,FALSE)),M499=0),0,VLOOKUP(CONCATENATE("ALI_",$C499,"_SEG_",$I499,"_PROV_",$D499),Catalogo_Precios,AI$8,FALSE))</f>
        <v>661</v>
      </c>
      <c r="AJ499" s="57">
        <f t="shared" ref="AJ499" si="5949">IF(OR(ISERROR(VLOOKUP(CONCATENATE("ALI_",$C499,"_SEG_",$I499,"_PROV_",$D499),Catalogo_Precios,AJ$8,FALSE)),N499=0),0,VLOOKUP(CONCATENATE("ALI_",$C499,"_SEG_",$I499,"_PROV_",$D499),Catalogo_Precios,AJ$8,FALSE))</f>
        <v>661</v>
      </c>
      <c r="AK499" s="57">
        <f t="shared" ref="AK499" si="5950">IF(OR(ISERROR(VLOOKUP(CONCATENATE("ALI_",$C499,"_SEG_",$I499,"_PROV_",$D499),Catalogo_Precios,AK$8,FALSE)),O499=0),0,VLOOKUP(CONCATENATE("ALI_",$C499,"_SEG_",$I499,"_PROV_",$D499),Catalogo_Precios,AK$8,FALSE))</f>
        <v>0</v>
      </c>
      <c r="AL499" s="53"/>
      <c r="AM499" s="59" t="str">
        <f t="shared" si="5475"/>
        <v>ALI_28_SEG_11</v>
      </c>
      <c r="AN499" s="59" t="str">
        <f t="shared" si="5476"/>
        <v>ALI_28_SEG_11_VAL_5752815.2</v>
      </c>
      <c r="AO499" s="60">
        <f t="shared" ref="AO499" si="5951">IF(OR(AB499="",AB499=0),0,COUNTIF(Codificacion,AM499))</f>
        <v>3</v>
      </c>
      <c r="AP499" s="61">
        <f t="array" ref="AP499">MIN(IF(Codificacion=AM499,Total_Cotizacion,""))</f>
        <v>5752815.1999999993</v>
      </c>
      <c r="AQ499" s="62" t="b">
        <f t="shared" si="5478"/>
        <v>1</v>
      </c>
      <c r="AR499" s="51" t="str">
        <f t="shared" ref="AR499" si="5952">IF(COUNTIF(Codificacion2,CONCATENATE(AM499,"_VAL_",AB499))&gt;1,"Empate","")</f>
        <v>Empate</v>
      </c>
      <c r="AS499" s="63" t="str">
        <f t="shared" si="5496"/>
        <v/>
      </c>
      <c r="AT499" s="59" t="str">
        <f t="shared" si="5480"/>
        <v>ALI_28_SEG_11_</v>
      </c>
      <c r="AU499" s="63">
        <f t="shared" ref="AU499" si="5953">IF(AND(COUNTIF(Codificacion3,AT499)&lt;AO499),1,COUNTIF(Codificacion3,AT499))</f>
        <v>1</v>
      </c>
      <c r="AV499" s="62" t="str">
        <f t="shared" si="5482"/>
        <v>No Seleccionada</v>
      </c>
      <c r="AW499" s="53"/>
      <c r="AX499" s="51" t="str">
        <f t="shared" si="5483"/>
        <v>ALI_28_SEG_11VERDADERO</v>
      </c>
      <c r="AY499" s="51">
        <f t="shared" si="5464"/>
        <v>2</v>
      </c>
      <c r="AZ499" s="64" t="b">
        <f t="shared" si="5484"/>
        <v>0</v>
      </c>
    </row>
    <row r="500" spans="1:52" x14ac:dyDescent="0.2">
      <c r="A500" s="50" t="b">
        <f t="shared" si="3881"/>
        <v>0</v>
      </c>
      <c r="B500" s="51" t="s">
        <v>96</v>
      </c>
      <c r="C500" s="52">
        <v>28</v>
      </c>
      <c r="D500" s="52">
        <f t="shared" ref="D500" si="5954">IF(ISERROR(VLOOKUP(E500,Proveedores,2,FALSE)),"",VLOOKUP(E500,Proveedores,2,FALSE))</f>
        <v>2094</v>
      </c>
      <c r="E500" s="53" t="s">
        <v>97</v>
      </c>
      <c r="F500" s="54">
        <v>560</v>
      </c>
      <c r="G500" s="53" t="s">
        <v>56</v>
      </c>
      <c r="H500" s="53" t="s">
        <v>81</v>
      </c>
      <c r="I500" s="52">
        <v>12</v>
      </c>
      <c r="J500" s="53" t="s">
        <v>58</v>
      </c>
      <c r="K500" s="55">
        <v>44835</v>
      </c>
      <c r="L500" s="56">
        <v>2978</v>
      </c>
      <c r="M500" s="56">
        <v>3630</v>
      </c>
      <c r="N500" s="56">
        <v>3261</v>
      </c>
      <c r="O500" s="56">
        <v>0</v>
      </c>
      <c r="P500" s="57">
        <v>661</v>
      </c>
      <c r="Q500" s="58">
        <v>0.2</v>
      </c>
      <c r="R500" s="57">
        <v>528.79999999999995</v>
      </c>
      <c r="S500" s="57">
        <v>661</v>
      </c>
      <c r="T500" s="58">
        <v>0.2</v>
      </c>
      <c r="U500" s="57">
        <v>528.79999999999995</v>
      </c>
      <c r="V500" s="57">
        <v>661</v>
      </c>
      <c r="W500" s="58">
        <v>0.2</v>
      </c>
      <c r="X500" s="57">
        <v>528.79999999999995</v>
      </c>
      <c r="Y500" s="57">
        <v>0</v>
      </c>
      <c r="Z500" s="58">
        <v>0.2</v>
      </c>
      <c r="AA500" s="57">
        <v>0</v>
      </c>
      <c r="AB500" s="57">
        <v>5218727.1999999993</v>
      </c>
      <c r="AC500" s="53" t="str">
        <f t="shared" si="5466"/>
        <v>Registro Valido</v>
      </c>
      <c r="AD500" s="57">
        <f t="shared" ref="AD500" si="5955">IF(OR(ISERROR(VLOOKUP(CONCATENATE("ALI_",$C500,"_SEG_",$I500,"_PROV_",$D500),Catalogo_Precios,AD$8,FALSE)),L500=0),0,VLOOKUP(CONCATENATE("ALI_",$C500,"_SEG_",$I500,"_PROV_",$D500),Catalogo_Precios,AD$8,FALSE))</f>
        <v>661</v>
      </c>
      <c r="AE500" s="57">
        <f t="shared" ref="AE500" si="5956">IF(OR(ISERROR(VLOOKUP(CONCATENATE("ALI_",$C500,"_SEG_",$I500,"_PROV_",$D500),Catalogo_Precios,AE$8,FALSE)),M500=0),0,VLOOKUP(CONCATENATE("ALI_",$C500,"_SEG_",$I500,"_PROV_",$D500),Catalogo_Precios,AE$8,FALSE))</f>
        <v>661</v>
      </c>
      <c r="AF500" s="57">
        <f t="shared" ref="AF500" si="5957">IF(OR(ISERROR(VLOOKUP(CONCATENATE("ALI_",$C500,"_SEG_",$I500,"_PROV_",$D500),Catalogo_Precios,AF$8,FALSE)),N500=0),0,VLOOKUP(CONCATENATE("ALI_",$C500,"_SEG_",$I500,"_PROV_",$D500),Catalogo_Precios,AF$8,FALSE))</f>
        <v>661</v>
      </c>
      <c r="AG500" s="57">
        <f t="shared" ref="AG500" si="5958">IF(OR(ISERROR(VLOOKUP(CONCATENATE("ALI_",$C500,"_SEG_",$I500,"_PROV_",$D500),Catalogo_Precios,AG$8,FALSE)),O500=0),0,VLOOKUP(CONCATENATE("ALI_",$C500,"_SEG_",$I500,"_PROV_",$D500),Catalogo_Precios,AG$8,FALSE))</f>
        <v>0</v>
      </c>
      <c r="AH500" s="57">
        <f t="shared" ref="AH500" si="5959">IF(OR(ISERROR(VLOOKUP(CONCATENATE("ALI_",$C500,"_SEG_",$I500,"_PROV_",$D500),Catalogo_Precios,AH$8,FALSE)),L500=0),0,VLOOKUP(CONCATENATE("ALI_",$C500,"_SEG_",$I500,"_PROV_",$D500),Catalogo_Precios,AH$8,FALSE))</f>
        <v>661</v>
      </c>
      <c r="AI500" s="57">
        <f t="shared" ref="AI500" si="5960">IF(OR(ISERROR(VLOOKUP(CONCATENATE("ALI_",$C500,"_SEG_",$I500,"_PROV_",$D500),Catalogo_Precios,AI$8,FALSE)),M500=0),0,VLOOKUP(CONCATENATE("ALI_",$C500,"_SEG_",$I500,"_PROV_",$D500),Catalogo_Precios,AI$8,FALSE))</f>
        <v>661</v>
      </c>
      <c r="AJ500" s="57">
        <f t="shared" ref="AJ500" si="5961">IF(OR(ISERROR(VLOOKUP(CONCATENATE("ALI_",$C500,"_SEG_",$I500,"_PROV_",$D500),Catalogo_Precios,AJ$8,FALSE)),N500=0),0,VLOOKUP(CONCATENATE("ALI_",$C500,"_SEG_",$I500,"_PROV_",$D500),Catalogo_Precios,AJ$8,FALSE))</f>
        <v>661</v>
      </c>
      <c r="AK500" s="57">
        <f t="shared" ref="AK500" si="5962">IF(OR(ISERROR(VLOOKUP(CONCATENATE("ALI_",$C500,"_SEG_",$I500,"_PROV_",$D500),Catalogo_Precios,AK$8,FALSE)),O500=0),0,VLOOKUP(CONCATENATE("ALI_",$C500,"_SEG_",$I500,"_PROV_",$D500),Catalogo_Precios,AK$8,FALSE))</f>
        <v>0</v>
      </c>
      <c r="AL500" s="53"/>
      <c r="AM500" s="59" t="str">
        <f t="shared" si="5475"/>
        <v>ALI_28_SEG_12</v>
      </c>
      <c r="AN500" s="59" t="str">
        <f t="shared" si="5476"/>
        <v>ALI_28_SEG_12_VAL_5218727.2</v>
      </c>
      <c r="AO500" s="60">
        <f t="shared" ref="AO500" si="5963">IF(OR(AB500="",AB500=0),0,COUNTIF(Codificacion,AM500))</f>
        <v>3</v>
      </c>
      <c r="AP500" s="61">
        <f t="array" ref="AP500">MIN(IF(Codificacion=AM500,Total_Cotizacion,""))</f>
        <v>5218727.1999999993</v>
      </c>
      <c r="AQ500" s="62" t="b">
        <f t="shared" si="5478"/>
        <v>1</v>
      </c>
      <c r="AR500" s="51" t="str">
        <f t="shared" ref="AR500" si="5964">IF(COUNTIF(Codificacion2,CONCATENATE(AM500,"_VAL_",AB500))&gt;1,"Empate","")</f>
        <v>Empate</v>
      </c>
      <c r="AS500" s="63" t="str">
        <f t="shared" si="5496"/>
        <v/>
      </c>
      <c r="AT500" s="59" t="str">
        <f t="shared" si="5480"/>
        <v>ALI_28_SEG_12_</v>
      </c>
      <c r="AU500" s="63">
        <f t="shared" ref="AU500" si="5965">IF(AND(COUNTIF(Codificacion3,AT500)&lt;AO500),1,COUNTIF(Codificacion3,AT500))</f>
        <v>1</v>
      </c>
      <c r="AV500" s="62" t="str">
        <f t="shared" si="5482"/>
        <v>No Seleccionada</v>
      </c>
      <c r="AW500" s="53"/>
      <c r="AX500" s="51" t="str">
        <f t="shared" si="5483"/>
        <v>ALI_28_SEG_12VERDADERO</v>
      </c>
      <c r="AY500" s="51">
        <f t="shared" si="5464"/>
        <v>2</v>
      </c>
      <c r="AZ500" s="64" t="b">
        <f t="shared" si="5484"/>
        <v>0</v>
      </c>
    </row>
    <row r="501" spans="1:52" x14ac:dyDescent="0.2">
      <c r="A501" s="50" t="b">
        <f t="shared" si="3881"/>
        <v>0</v>
      </c>
      <c r="B501" s="51" t="s">
        <v>96</v>
      </c>
      <c r="C501" s="52">
        <v>28</v>
      </c>
      <c r="D501" s="52">
        <f t="shared" ref="D501" si="5966">IF(ISERROR(VLOOKUP(E501,Proveedores,2,FALSE)),"",VLOOKUP(E501,Proveedores,2,FALSE))</f>
        <v>2094</v>
      </c>
      <c r="E501" s="53" t="s">
        <v>97</v>
      </c>
      <c r="F501" s="54">
        <v>561</v>
      </c>
      <c r="G501" s="53" t="s">
        <v>56</v>
      </c>
      <c r="H501" s="53" t="s">
        <v>81</v>
      </c>
      <c r="I501" s="52">
        <v>13</v>
      </c>
      <c r="J501" s="53" t="s">
        <v>58</v>
      </c>
      <c r="K501" s="55">
        <v>44835</v>
      </c>
      <c r="L501" s="56">
        <v>3162</v>
      </c>
      <c r="M501" s="56">
        <v>3857</v>
      </c>
      <c r="N501" s="56">
        <v>3463</v>
      </c>
      <c r="O501" s="56">
        <v>0</v>
      </c>
      <c r="P501" s="57">
        <v>661</v>
      </c>
      <c r="Q501" s="58">
        <v>0.2</v>
      </c>
      <c r="R501" s="57">
        <v>528.79999999999995</v>
      </c>
      <c r="S501" s="57">
        <v>661</v>
      </c>
      <c r="T501" s="58">
        <v>0.2</v>
      </c>
      <c r="U501" s="57">
        <v>528.79999999999995</v>
      </c>
      <c r="V501" s="57">
        <v>661</v>
      </c>
      <c r="W501" s="58">
        <v>0.2</v>
      </c>
      <c r="X501" s="57">
        <v>528.79999999999995</v>
      </c>
      <c r="Y501" s="57">
        <v>0</v>
      </c>
      <c r="Z501" s="58">
        <v>0.2</v>
      </c>
      <c r="AA501" s="57">
        <v>0</v>
      </c>
      <c r="AB501" s="57">
        <v>5542881.5999999996</v>
      </c>
      <c r="AC501" s="53" t="str">
        <f t="shared" si="5466"/>
        <v>Registro Valido</v>
      </c>
      <c r="AD501" s="57">
        <f t="shared" ref="AD501" si="5967">IF(OR(ISERROR(VLOOKUP(CONCATENATE("ALI_",$C501,"_SEG_",$I501,"_PROV_",$D501),Catalogo_Precios,AD$8,FALSE)),L501=0),0,VLOOKUP(CONCATENATE("ALI_",$C501,"_SEG_",$I501,"_PROV_",$D501),Catalogo_Precios,AD$8,FALSE))</f>
        <v>661</v>
      </c>
      <c r="AE501" s="57">
        <f t="shared" ref="AE501" si="5968">IF(OR(ISERROR(VLOOKUP(CONCATENATE("ALI_",$C501,"_SEG_",$I501,"_PROV_",$D501),Catalogo_Precios,AE$8,FALSE)),M501=0),0,VLOOKUP(CONCATENATE("ALI_",$C501,"_SEG_",$I501,"_PROV_",$D501),Catalogo_Precios,AE$8,FALSE))</f>
        <v>661</v>
      </c>
      <c r="AF501" s="57">
        <f t="shared" ref="AF501" si="5969">IF(OR(ISERROR(VLOOKUP(CONCATENATE("ALI_",$C501,"_SEG_",$I501,"_PROV_",$D501),Catalogo_Precios,AF$8,FALSE)),N501=0),0,VLOOKUP(CONCATENATE("ALI_",$C501,"_SEG_",$I501,"_PROV_",$D501),Catalogo_Precios,AF$8,FALSE))</f>
        <v>661</v>
      </c>
      <c r="AG501" s="57">
        <f t="shared" ref="AG501" si="5970">IF(OR(ISERROR(VLOOKUP(CONCATENATE("ALI_",$C501,"_SEG_",$I501,"_PROV_",$D501),Catalogo_Precios,AG$8,FALSE)),O501=0),0,VLOOKUP(CONCATENATE("ALI_",$C501,"_SEG_",$I501,"_PROV_",$D501),Catalogo_Precios,AG$8,FALSE))</f>
        <v>0</v>
      </c>
      <c r="AH501" s="57">
        <f t="shared" ref="AH501" si="5971">IF(OR(ISERROR(VLOOKUP(CONCATENATE("ALI_",$C501,"_SEG_",$I501,"_PROV_",$D501),Catalogo_Precios,AH$8,FALSE)),L501=0),0,VLOOKUP(CONCATENATE("ALI_",$C501,"_SEG_",$I501,"_PROV_",$D501),Catalogo_Precios,AH$8,FALSE))</f>
        <v>661</v>
      </c>
      <c r="AI501" s="57">
        <f t="shared" ref="AI501" si="5972">IF(OR(ISERROR(VLOOKUP(CONCATENATE("ALI_",$C501,"_SEG_",$I501,"_PROV_",$D501),Catalogo_Precios,AI$8,FALSE)),M501=0),0,VLOOKUP(CONCATENATE("ALI_",$C501,"_SEG_",$I501,"_PROV_",$D501),Catalogo_Precios,AI$8,FALSE))</f>
        <v>661</v>
      </c>
      <c r="AJ501" s="57">
        <f t="shared" ref="AJ501" si="5973">IF(OR(ISERROR(VLOOKUP(CONCATENATE("ALI_",$C501,"_SEG_",$I501,"_PROV_",$D501),Catalogo_Precios,AJ$8,FALSE)),N501=0),0,VLOOKUP(CONCATENATE("ALI_",$C501,"_SEG_",$I501,"_PROV_",$D501),Catalogo_Precios,AJ$8,FALSE))</f>
        <v>661</v>
      </c>
      <c r="AK501" s="57">
        <f t="shared" ref="AK501" si="5974">IF(OR(ISERROR(VLOOKUP(CONCATENATE("ALI_",$C501,"_SEG_",$I501,"_PROV_",$D501),Catalogo_Precios,AK$8,FALSE)),O501=0),0,VLOOKUP(CONCATENATE("ALI_",$C501,"_SEG_",$I501,"_PROV_",$D501),Catalogo_Precios,AK$8,FALSE))</f>
        <v>0</v>
      </c>
      <c r="AL501" s="53"/>
      <c r="AM501" s="59" t="str">
        <f t="shared" si="5475"/>
        <v>ALI_28_SEG_13</v>
      </c>
      <c r="AN501" s="59" t="str">
        <f t="shared" si="5476"/>
        <v>ALI_28_SEG_13_VAL_5542881.6</v>
      </c>
      <c r="AO501" s="60">
        <f t="shared" ref="AO501" si="5975">IF(OR(AB501="",AB501=0),0,COUNTIF(Codificacion,AM501))</f>
        <v>3</v>
      </c>
      <c r="AP501" s="61">
        <f t="array" ref="AP501">MIN(IF(Codificacion=AM501,Total_Cotizacion,""))</f>
        <v>5542881.5999999996</v>
      </c>
      <c r="AQ501" s="62" t="b">
        <f t="shared" si="5478"/>
        <v>1</v>
      </c>
      <c r="AR501" s="51" t="str">
        <f t="shared" ref="AR501" si="5976">IF(COUNTIF(Codificacion2,CONCATENATE(AM501,"_VAL_",AB501))&gt;1,"Empate","")</f>
        <v>Empate</v>
      </c>
      <c r="AS501" s="63" t="str">
        <f t="shared" si="5496"/>
        <v/>
      </c>
      <c r="AT501" s="59" t="str">
        <f t="shared" si="5480"/>
        <v>ALI_28_SEG_13_</v>
      </c>
      <c r="AU501" s="63">
        <f t="shared" ref="AU501" si="5977">IF(AND(COUNTIF(Codificacion3,AT501)&lt;AO501),1,COUNTIF(Codificacion3,AT501))</f>
        <v>1</v>
      </c>
      <c r="AV501" s="62" t="str">
        <f t="shared" si="5482"/>
        <v>No Seleccionada</v>
      </c>
      <c r="AW501" s="53"/>
      <c r="AX501" s="51" t="str">
        <f t="shared" si="5483"/>
        <v>ALI_28_SEG_13VERDADERO</v>
      </c>
      <c r="AY501" s="51">
        <f t="shared" si="5464"/>
        <v>2</v>
      </c>
      <c r="AZ501" s="64" t="b">
        <f t="shared" si="5484"/>
        <v>0</v>
      </c>
    </row>
    <row r="502" spans="1:52" x14ac:dyDescent="0.2">
      <c r="A502" s="50" t="b">
        <f t="shared" si="3881"/>
        <v>0</v>
      </c>
      <c r="B502" s="51" t="s">
        <v>96</v>
      </c>
      <c r="C502" s="52">
        <v>28</v>
      </c>
      <c r="D502" s="52">
        <f t="shared" ref="D502" si="5978">IF(ISERROR(VLOOKUP(E502,Proveedores,2,FALSE)),"",VLOOKUP(E502,Proveedores,2,FALSE))</f>
        <v>2094</v>
      </c>
      <c r="E502" s="53" t="s">
        <v>97</v>
      </c>
      <c r="F502" s="54">
        <v>562</v>
      </c>
      <c r="G502" s="53" t="s">
        <v>56</v>
      </c>
      <c r="H502" s="53" t="s">
        <v>81</v>
      </c>
      <c r="I502" s="52">
        <v>14</v>
      </c>
      <c r="J502" s="53" t="s">
        <v>58</v>
      </c>
      <c r="K502" s="55">
        <v>44835</v>
      </c>
      <c r="L502" s="56">
        <v>3135</v>
      </c>
      <c r="M502" s="56">
        <v>3822</v>
      </c>
      <c r="N502" s="56">
        <v>3431</v>
      </c>
      <c r="O502" s="56">
        <v>0</v>
      </c>
      <c r="P502" s="57">
        <v>661</v>
      </c>
      <c r="Q502" s="58">
        <v>0.2</v>
      </c>
      <c r="R502" s="57">
        <v>528.79999999999995</v>
      </c>
      <c r="S502" s="57">
        <v>661</v>
      </c>
      <c r="T502" s="58">
        <v>0.2</v>
      </c>
      <c r="U502" s="57">
        <v>528.79999999999995</v>
      </c>
      <c r="V502" s="57">
        <v>661</v>
      </c>
      <c r="W502" s="58">
        <v>0.2</v>
      </c>
      <c r="X502" s="57">
        <v>528.79999999999995</v>
      </c>
      <c r="Y502" s="57">
        <v>0</v>
      </c>
      <c r="Z502" s="58">
        <v>0.2</v>
      </c>
      <c r="AA502" s="57">
        <v>0</v>
      </c>
      <c r="AB502" s="57">
        <v>5493174.3999999994</v>
      </c>
      <c r="AC502" s="53" t="str">
        <f t="shared" si="5466"/>
        <v>Registro Valido</v>
      </c>
      <c r="AD502" s="57">
        <f t="shared" ref="AD502" si="5979">IF(OR(ISERROR(VLOOKUP(CONCATENATE("ALI_",$C502,"_SEG_",$I502,"_PROV_",$D502),Catalogo_Precios,AD$8,FALSE)),L502=0),0,VLOOKUP(CONCATENATE("ALI_",$C502,"_SEG_",$I502,"_PROV_",$D502),Catalogo_Precios,AD$8,FALSE))</f>
        <v>661</v>
      </c>
      <c r="AE502" s="57">
        <f t="shared" ref="AE502" si="5980">IF(OR(ISERROR(VLOOKUP(CONCATENATE("ALI_",$C502,"_SEG_",$I502,"_PROV_",$D502),Catalogo_Precios,AE$8,FALSE)),M502=0),0,VLOOKUP(CONCATENATE("ALI_",$C502,"_SEG_",$I502,"_PROV_",$D502),Catalogo_Precios,AE$8,FALSE))</f>
        <v>661</v>
      </c>
      <c r="AF502" s="57">
        <f t="shared" ref="AF502" si="5981">IF(OR(ISERROR(VLOOKUP(CONCATENATE("ALI_",$C502,"_SEG_",$I502,"_PROV_",$D502),Catalogo_Precios,AF$8,FALSE)),N502=0),0,VLOOKUP(CONCATENATE("ALI_",$C502,"_SEG_",$I502,"_PROV_",$D502),Catalogo_Precios,AF$8,FALSE))</f>
        <v>661</v>
      </c>
      <c r="AG502" s="57">
        <f t="shared" ref="AG502" si="5982">IF(OR(ISERROR(VLOOKUP(CONCATENATE("ALI_",$C502,"_SEG_",$I502,"_PROV_",$D502),Catalogo_Precios,AG$8,FALSE)),O502=0),0,VLOOKUP(CONCATENATE("ALI_",$C502,"_SEG_",$I502,"_PROV_",$D502),Catalogo_Precios,AG$8,FALSE))</f>
        <v>0</v>
      </c>
      <c r="AH502" s="57">
        <f t="shared" ref="AH502" si="5983">IF(OR(ISERROR(VLOOKUP(CONCATENATE("ALI_",$C502,"_SEG_",$I502,"_PROV_",$D502),Catalogo_Precios,AH$8,FALSE)),L502=0),0,VLOOKUP(CONCATENATE("ALI_",$C502,"_SEG_",$I502,"_PROV_",$D502),Catalogo_Precios,AH$8,FALSE))</f>
        <v>661</v>
      </c>
      <c r="AI502" s="57">
        <f t="shared" ref="AI502" si="5984">IF(OR(ISERROR(VLOOKUP(CONCATENATE("ALI_",$C502,"_SEG_",$I502,"_PROV_",$D502),Catalogo_Precios,AI$8,FALSE)),M502=0),0,VLOOKUP(CONCATENATE("ALI_",$C502,"_SEG_",$I502,"_PROV_",$D502),Catalogo_Precios,AI$8,FALSE))</f>
        <v>661</v>
      </c>
      <c r="AJ502" s="57">
        <f t="shared" ref="AJ502" si="5985">IF(OR(ISERROR(VLOOKUP(CONCATENATE("ALI_",$C502,"_SEG_",$I502,"_PROV_",$D502),Catalogo_Precios,AJ$8,FALSE)),N502=0),0,VLOOKUP(CONCATENATE("ALI_",$C502,"_SEG_",$I502,"_PROV_",$D502),Catalogo_Precios,AJ$8,FALSE))</f>
        <v>661</v>
      </c>
      <c r="AK502" s="57">
        <f t="shared" ref="AK502" si="5986">IF(OR(ISERROR(VLOOKUP(CONCATENATE("ALI_",$C502,"_SEG_",$I502,"_PROV_",$D502),Catalogo_Precios,AK$8,FALSE)),O502=0),0,VLOOKUP(CONCATENATE("ALI_",$C502,"_SEG_",$I502,"_PROV_",$D502),Catalogo_Precios,AK$8,FALSE))</f>
        <v>0</v>
      </c>
      <c r="AL502" s="53"/>
      <c r="AM502" s="59" t="str">
        <f t="shared" si="5475"/>
        <v>ALI_28_SEG_14</v>
      </c>
      <c r="AN502" s="59" t="str">
        <f t="shared" si="5476"/>
        <v>ALI_28_SEG_14_VAL_5493174.4</v>
      </c>
      <c r="AO502" s="60">
        <f t="shared" ref="AO502" si="5987">IF(OR(AB502="",AB502=0),0,COUNTIF(Codificacion,AM502))</f>
        <v>3</v>
      </c>
      <c r="AP502" s="61">
        <f t="array" ref="AP502">MIN(IF(Codificacion=AM502,Total_Cotizacion,""))</f>
        <v>5493174.3999999994</v>
      </c>
      <c r="AQ502" s="62" t="b">
        <f t="shared" si="5478"/>
        <v>1</v>
      </c>
      <c r="AR502" s="51" t="str">
        <f t="shared" ref="AR502" si="5988">IF(COUNTIF(Codificacion2,CONCATENATE(AM502,"_VAL_",AB502))&gt;1,"Empate","")</f>
        <v>Empate</v>
      </c>
      <c r="AS502" s="63" t="str">
        <f t="shared" si="5496"/>
        <v/>
      </c>
      <c r="AT502" s="59" t="str">
        <f t="shared" si="5480"/>
        <v>ALI_28_SEG_14_</v>
      </c>
      <c r="AU502" s="63">
        <f t="shared" ref="AU502" si="5989">IF(AND(COUNTIF(Codificacion3,AT502)&lt;AO502),1,COUNTIF(Codificacion3,AT502))</f>
        <v>1</v>
      </c>
      <c r="AV502" s="62" t="str">
        <f t="shared" si="5482"/>
        <v>No Seleccionada</v>
      </c>
      <c r="AW502" s="53"/>
      <c r="AX502" s="51" t="str">
        <f t="shared" si="5483"/>
        <v>ALI_28_SEG_14VERDADERO</v>
      </c>
      <c r="AY502" s="51">
        <f t="shared" si="5464"/>
        <v>2</v>
      </c>
      <c r="AZ502" s="64" t="b">
        <f t="shared" si="5484"/>
        <v>0</v>
      </c>
    </row>
    <row r="503" spans="1:52" x14ac:dyDescent="0.2">
      <c r="A503" s="50" t="b">
        <f t="shared" si="3881"/>
        <v>0</v>
      </c>
      <c r="B503" s="51" t="s">
        <v>96</v>
      </c>
      <c r="C503" s="52">
        <v>28</v>
      </c>
      <c r="D503" s="52">
        <f t="shared" ref="D503" si="5990">IF(ISERROR(VLOOKUP(E503,Proveedores,2,FALSE)),"",VLOOKUP(E503,Proveedores,2,FALSE))</f>
        <v>2094</v>
      </c>
      <c r="E503" s="53" t="s">
        <v>97</v>
      </c>
      <c r="F503" s="54">
        <v>563</v>
      </c>
      <c r="G503" s="53" t="s">
        <v>56</v>
      </c>
      <c r="H503" s="53" t="s">
        <v>81</v>
      </c>
      <c r="I503" s="52">
        <v>15</v>
      </c>
      <c r="J503" s="53" t="s">
        <v>58</v>
      </c>
      <c r="K503" s="55">
        <v>44835</v>
      </c>
      <c r="L503" s="56">
        <v>2968</v>
      </c>
      <c r="M503" s="56">
        <v>3615</v>
      </c>
      <c r="N503" s="56">
        <v>3246</v>
      </c>
      <c r="O503" s="56">
        <v>0</v>
      </c>
      <c r="P503" s="57">
        <v>661</v>
      </c>
      <c r="Q503" s="58">
        <v>0.2</v>
      </c>
      <c r="R503" s="57">
        <v>528.79999999999995</v>
      </c>
      <c r="S503" s="57">
        <v>661</v>
      </c>
      <c r="T503" s="58">
        <v>0.2</v>
      </c>
      <c r="U503" s="57">
        <v>528.79999999999995</v>
      </c>
      <c r="V503" s="57">
        <v>661</v>
      </c>
      <c r="W503" s="58">
        <v>0.2</v>
      </c>
      <c r="X503" s="57">
        <v>528.79999999999995</v>
      </c>
      <c r="Y503" s="57">
        <v>0</v>
      </c>
      <c r="Z503" s="58">
        <v>0.2</v>
      </c>
      <c r="AA503" s="57">
        <v>0</v>
      </c>
      <c r="AB503" s="57">
        <v>5197575.1999999993</v>
      </c>
      <c r="AC503" s="53" t="str">
        <f t="shared" si="5466"/>
        <v>Registro Valido</v>
      </c>
      <c r="AD503" s="57">
        <f t="shared" ref="AD503" si="5991">IF(OR(ISERROR(VLOOKUP(CONCATENATE("ALI_",$C503,"_SEG_",$I503,"_PROV_",$D503),Catalogo_Precios,AD$8,FALSE)),L503=0),0,VLOOKUP(CONCATENATE("ALI_",$C503,"_SEG_",$I503,"_PROV_",$D503),Catalogo_Precios,AD$8,FALSE))</f>
        <v>661</v>
      </c>
      <c r="AE503" s="57">
        <f t="shared" ref="AE503" si="5992">IF(OR(ISERROR(VLOOKUP(CONCATENATE("ALI_",$C503,"_SEG_",$I503,"_PROV_",$D503),Catalogo_Precios,AE$8,FALSE)),M503=0),0,VLOOKUP(CONCATENATE("ALI_",$C503,"_SEG_",$I503,"_PROV_",$D503),Catalogo_Precios,AE$8,FALSE))</f>
        <v>661</v>
      </c>
      <c r="AF503" s="57">
        <f t="shared" ref="AF503" si="5993">IF(OR(ISERROR(VLOOKUP(CONCATENATE("ALI_",$C503,"_SEG_",$I503,"_PROV_",$D503),Catalogo_Precios,AF$8,FALSE)),N503=0),0,VLOOKUP(CONCATENATE("ALI_",$C503,"_SEG_",$I503,"_PROV_",$D503),Catalogo_Precios,AF$8,FALSE))</f>
        <v>661</v>
      </c>
      <c r="AG503" s="57">
        <f t="shared" ref="AG503" si="5994">IF(OR(ISERROR(VLOOKUP(CONCATENATE("ALI_",$C503,"_SEG_",$I503,"_PROV_",$D503),Catalogo_Precios,AG$8,FALSE)),O503=0),0,VLOOKUP(CONCATENATE("ALI_",$C503,"_SEG_",$I503,"_PROV_",$D503),Catalogo_Precios,AG$8,FALSE))</f>
        <v>0</v>
      </c>
      <c r="AH503" s="57">
        <f t="shared" ref="AH503" si="5995">IF(OR(ISERROR(VLOOKUP(CONCATENATE("ALI_",$C503,"_SEG_",$I503,"_PROV_",$D503),Catalogo_Precios,AH$8,FALSE)),L503=0),0,VLOOKUP(CONCATENATE("ALI_",$C503,"_SEG_",$I503,"_PROV_",$D503),Catalogo_Precios,AH$8,FALSE))</f>
        <v>661</v>
      </c>
      <c r="AI503" s="57">
        <f t="shared" ref="AI503" si="5996">IF(OR(ISERROR(VLOOKUP(CONCATENATE("ALI_",$C503,"_SEG_",$I503,"_PROV_",$D503),Catalogo_Precios,AI$8,FALSE)),M503=0),0,VLOOKUP(CONCATENATE("ALI_",$C503,"_SEG_",$I503,"_PROV_",$D503),Catalogo_Precios,AI$8,FALSE))</f>
        <v>661</v>
      </c>
      <c r="AJ503" s="57">
        <f t="shared" ref="AJ503" si="5997">IF(OR(ISERROR(VLOOKUP(CONCATENATE("ALI_",$C503,"_SEG_",$I503,"_PROV_",$D503),Catalogo_Precios,AJ$8,FALSE)),N503=0),0,VLOOKUP(CONCATENATE("ALI_",$C503,"_SEG_",$I503,"_PROV_",$D503),Catalogo_Precios,AJ$8,FALSE))</f>
        <v>661</v>
      </c>
      <c r="AK503" s="57">
        <f t="shared" ref="AK503" si="5998">IF(OR(ISERROR(VLOOKUP(CONCATENATE("ALI_",$C503,"_SEG_",$I503,"_PROV_",$D503),Catalogo_Precios,AK$8,FALSE)),O503=0),0,VLOOKUP(CONCATENATE("ALI_",$C503,"_SEG_",$I503,"_PROV_",$D503),Catalogo_Precios,AK$8,FALSE))</f>
        <v>0</v>
      </c>
      <c r="AL503" s="53"/>
      <c r="AM503" s="59" t="str">
        <f t="shared" si="5475"/>
        <v>ALI_28_SEG_15</v>
      </c>
      <c r="AN503" s="59" t="str">
        <f t="shared" si="5476"/>
        <v>ALI_28_SEG_15_VAL_5197575.2</v>
      </c>
      <c r="AO503" s="60">
        <f t="shared" ref="AO503" si="5999">IF(OR(AB503="",AB503=0),0,COUNTIF(Codificacion,AM503))</f>
        <v>3</v>
      </c>
      <c r="AP503" s="61">
        <f t="array" ref="AP503">MIN(IF(Codificacion=AM503,Total_Cotizacion,""))</f>
        <v>5197575.1999999993</v>
      </c>
      <c r="AQ503" s="62" t="b">
        <f t="shared" si="5478"/>
        <v>1</v>
      </c>
      <c r="AR503" s="51" t="str">
        <f t="shared" ref="AR503" si="6000">IF(COUNTIF(Codificacion2,CONCATENATE(AM503,"_VAL_",AB503))&gt;1,"Empate","")</f>
        <v>Empate</v>
      </c>
      <c r="AS503" s="63" t="str">
        <f t="shared" si="5496"/>
        <v/>
      </c>
      <c r="AT503" s="59" t="str">
        <f t="shared" si="5480"/>
        <v>ALI_28_SEG_15_</v>
      </c>
      <c r="AU503" s="63">
        <f t="shared" ref="AU503" si="6001">IF(AND(COUNTIF(Codificacion3,AT503)&lt;AO503),1,COUNTIF(Codificacion3,AT503))</f>
        <v>1</v>
      </c>
      <c r="AV503" s="62" t="str">
        <f t="shared" si="5482"/>
        <v>No Seleccionada</v>
      </c>
      <c r="AW503" s="53"/>
      <c r="AX503" s="51" t="str">
        <f t="shared" si="5483"/>
        <v>ALI_28_SEG_15VERDADERO</v>
      </c>
      <c r="AY503" s="51">
        <f t="shared" si="5464"/>
        <v>2</v>
      </c>
      <c r="AZ503" s="64" t="b">
        <f t="shared" si="5484"/>
        <v>0</v>
      </c>
    </row>
    <row r="504" spans="1:52" x14ac:dyDescent="0.2">
      <c r="A504" s="50" t="str">
        <f t="shared" si="3881"/>
        <v>ALI_61_SEG_1</v>
      </c>
      <c r="B504" s="51" t="s">
        <v>96</v>
      </c>
      <c r="C504" s="52">
        <v>61</v>
      </c>
      <c r="D504" s="52">
        <f t="shared" ref="D504" si="6002">IF(ISERROR(VLOOKUP(E504,Proveedores,2,FALSE)),"",VLOOKUP(E504,Proveedores,2,FALSE))</f>
        <v>2094</v>
      </c>
      <c r="E504" s="53" t="s">
        <v>97</v>
      </c>
      <c r="F504" s="54">
        <v>564</v>
      </c>
      <c r="G504" s="53" t="s">
        <v>56</v>
      </c>
      <c r="H504" s="53" t="s">
        <v>82</v>
      </c>
      <c r="I504" s="52">
        <v>1</v>
      </c>
      <c r="J504" s="53" t="s">
        <v>58</v>
      </c>
      <c r="K504" s="55">
        <v>44835</v>
      </c>
      <c r="L504" s="56">
        <v>3097</v>
      </c>
      <c r="M504" s="56">
        <v>3943</v>
      </c>
      <c r="N504" s="56">
        <v>1862</v>
      </c>
      <c r="O504" s="56">
        <v>0</v>
      </c>
      <c r="P504" s="57">
        <v>396</v>
      </c>
      <c r="Q504" s="58">
        <v>0.2</v>
      </c>
      <c r="R504" s="57">
        <v>316.8</v>
      </c>
      <c r="S504" s="57">
        <v>789</v>
      </c>
      <c r="T504" s="58">
        <v>0.2</v>
      </c>
      <c r="U504" s="57">
        <v>631.20000000000005</v>
      </c>
      <c r="V504" s="57">
        <v>1183</v>
      </c>
      <c r="W504" s="58">
        <v>0.2</v>
      </c>
      <c r="X504" s="57">
        <v>946.4</v>
      </c>
      <c r="Y504" s="57">
        <v>0</v>
      </c>
      <c r="Z504" s="58">
        <v>0.2</v>
      </c>
      <c r="AA504" s="57">
        <v>0</v>
      </c>
      <c r="AB504" s="57">
        <v>5232148</v>
      </c>
      <c r="AC504" s="53" t="str">
        <f t="shared" si="5466"/>
        <v>Registro Valido</v>
      </c>
      <c r="AD504" s="57">
        <f t="shared" ref="AD504" si="6003">IF(OR(ISERROR(VLOOKUP(CONCATENATE("ALI_",$C504,"_SEG_",$I504,"_PROV_",$D504),Catalogo_Precios,AD$8,FALSE)),L504=0),0,VLOOKUP(CONCATENATE("ALI_",$C504,"_SEG_",$I504,"_PROV_",$D504),Catalogo_Precios,AD$8,FALSE))</f>
        <v>396</v>
      </c>
      <c r="AE504" s="57">
        <f t="shared" ref="AE504" si="6004">IF(OR(ISERROR(VLOOKUP(CONCATENATE("ALI_",$C504,"_SEG_",$I504,"_PROV_",$D504),Catalogo_Precios,AE$8,FALSE)),M504=0),0,VLOOKUP(CONCATENATE("ALI_",$C504,"_SEG_",$I504,"_PROV_",$D504),Catalogo_Precios,AE$8,FALSE))</f>
        <v>789</v>
      </c>
      <c r="AF504" s="57">
        <f t="shared" ref="AF504" si="6005">IF(OR(ISERROR(VLOOKUP(CONCATENATE("ALI_",$C504,"_SEG_",$I504,"_PROV_",$D504),Catalogo_Precios,AF$8,FALSE)),N504=0),0,VLOOKUP(CONCATENATE("ALI_",$C504,"_SEG_",$I504,"_PROV_",$D504),Catalogo_Precios,AF$8,FALSE))</f>
        <v>1183</v>
      </c>
      <c r="AG504" s="57">
        <f t="shared" ref="AG504" si="6006">IF(OR(ISERROR(VLOOKUP(CONCATENATE("ALI_",$C504,"_SEG_",$I504,"_PROV_",$D504),Catalogo_Precios,AG$8,FALSE)),O504=0),0,VLOOKUP(CONCATENATE("ALI_",$C504,"_SEG_",$I504,"_PROV_",$D504),Catalogo_Precios,AG$8,FALSE))</f>
        <v>0</v>
      </c>
      <c r="AH504" s="57">
        <f t="shared" ref="AH504" si="6007">IF(OR(ISERROR(VLOOKUP(CONCATENATE("ALI_",$C504,"_SEG_",$I504,"_PROV_",$D504),Catalogo_Precios,AH$8,FALSE)),L504=0),0,VLOOKUP(CONCATENATE("ALI_",$C504,"_SEG_",$I504,"_PROV_",$D504),Catalogo_Precios,AH$8,FALSE))</f>
        <v>396</v>
      </c>
      <c r="AI504" s="57">
        <f t="shared" ref="AI504" si="6008">IF(OR(ISERROR(VLOOKUP(CONCATENATE("ALI_",$C504,"_SEG_",$I504,"_PROV_",$D504),Catalogo_Precios,AI$8,FALSE)),M504=0),0,VLOOKUP(CONCATENATE("ALI_",$C504,"_SEG_",$I504,"_PROV_",$D504),Catalogo_Precios,AI$8,FALSE))</f>
        <v>789</v>
      </c>
      <c r="AJ504" s="57">
        <f t="shared" ref="AJ504" si="6009">IF(OR(ISERROR(VLOOKUP(CONCATENATE("ALI_",$C504,"_SEG_",$I504,"_PROV_",$D504),Catalogo_Precios,AJ$8,FALSE)),N504=0),0,VLOOKUP(CONCATENATE("ALI_",$C504,"_SEG_",$I504,"_PROV_",$D504),Catalogo_Precios,AJ$8,FALSE))</f>
        <v>1183</v>
      </c>
      <c r="AK504" s="57">
        <f t="shared" ref="AK504" si="6010">IF(OR(ISERROR(VLOOKUP(CONCATENATE("ALI_",$C504,"_SEG_",$I504,"_PROV_",$D504),Catalogo_Precios,AK$8,FALSE)),O504=0),0,VLOOKUP(CONCATENATE("ALI_",$C504,"_SEG_",$I504,"_PROV_",$D504),Catalogo_Precios,AK$8,FALSE))</f>
        <v>0</v>
      </c>
      <c r="AL504" s="53"/>
      <c r="AM504" s="59" t="str">
        <f t="shared" si="5475"/>
        <v>ALI_61_SEG_1</v>
      </c>
      <c r="AN504" s="59" t="str">
        <f t="shared" si="5476"/>
        <v>ALI_61_SEG_1_VAL_5232148</v>
      </c>
      <c r="AO504" s="60">
        <f t="shared" ref="AO504" si="6011">IF(OR(AB504="",AB504=0),0,COUNTIF(Codificacion,AM504))</f>
        <v>4</v>
      </c>
      <c r="AP504" s="61">
        <f t="array" ref="AP504">MIN(IF(Codificacion=AM504,Total_Cotizacion,""))</f>
        <v>5232148</v>
      </c>
      <c r="AQ504" s="62" t="b">
        <f t="shared" si="5478"/>
        <v>1</v>
      </c>
      <c r="AR504" s="51" t="str">
        <f t="shared" ref="AR504" si="6012">IF(COUNTIF(Codificacion2,CONCATENATE(AM504,"_VAL_",AB504))&gt;1,"Empate","")</f>
        <v/>
      </c>
      <c r="AS504" s="63" t="str">
        <f t="shared" si="5496"/>
        <v>X</v>
      </c>
      <c r="AT504" s="59" t="str">
        <f t="shared" si="5480"/>
        <v>ALI_61_SEG_1_X</v>
      </c>
      <c r="AU504" s="63">
        <f t="shared" ref="AU504" si="6013">IF(AND(COUNTIF(Codificacion3,AT504)&lt;AO504),1,COUNTIF(Codificacion3,AT504))</f>
        <v>1</v>
      </c>
      <c r="AV504" s="62" t="str">
        <f t="shared" si="5482"/>
        <v>Cotizacion Seleccionada</v>
      </c>
      <c r="AW504" s="53"/>
      <c r="AX504" s="51" t="str">
        <f t="shared" si="5483"/>
        <v>ALI_61_SEG_1VERDADERO</v>
      </c>
      <c r="AY504" s="51">
        <f t="shared" si="5464"/>
        <v>1</v>
      </c>
      <c r="AZ504" s="64" t="b">
        <f t="shared" si="5484"/>
        <v>0</v>
      </c>
    </row>
    <row r="505" spans="1:52" x14ac:dyDescent="0.2">
      <c r="A505" s="50" t="str">
        <f t="shared" si="3881"/>
        <v>ALI_61_SEG_2</v>
      </c>
      <c r="B505" s="51" t="s">
        <v>96</v>
      </c>
      <c r="C505" s="52">
        <v>61</v>
      </c>
      <c r="D505" s="52">
        <f t="shared" ref="D505" si="6014">IF(ISERROR(VLOOKUP(E505,Proveedores,2,FALSE)),"",VLOOKUP(E505,Proveedores,2,FALSE))</f>
        <v>2094</v>
      </c>
      <c r="E505" s="53" t="s">
        <v>97</v>
      </c>
      <c r="F505" s="54">
        <v>565</v>
      </c>
      <c r="G505" s="53" t="s">
        <v>56</v>
      </c>
      <c r="H505" s="53" t="s">
        <v>82</v>
      </c>
      <c r="I505" s="52">
        <v>2</v>
      </c>
      <c r="J505" s="53" t="s">
        <v>58</v>
      </c>
      <c r="K505" s="55">
        <v>44835</v>
      </c>
      <c r="L505" s="56">
        <v>3169</v>
      </c>
      <c r="M505" s="56">
        <v>4033</v>
      </c>
      <c r="N505" s="56">
        <v>1904</v>
      </c>
      <c r="O505" s="56">
        <v>0</v>
      </c>
      <c r="P505" s="57">
        <v>396</v>
      </c>
      <c r="Q505" s="58">
        <v>0.2</v>
      </c>
      <c r="R505" s="57">
        <v>316.8</v>
      </c>
      <c r="S505" s="57">
        <v>789</v>
      </c>
      <c r="T505" s="58">
        <v>0.2</v>
      </c>
      <c r="U505" s="57">
        <v>631.20000000000005</v>
      </c>
      <c r="V505" s="57">
        <v>1183</v>
      </c>
      <c r="W505" s="58">
        <v>0.2</v>
      </c>
      <c r="X505" s="57">
        <v>946.4</v>
      </c>
      <c r="Y505" s="57">
        <v>0</v>
      </c>
      <c r="Z505" s="58">
        <v>0.2</v>
      </c>
      <c r="AA505" s="57">
        <v>0</v>
      </c>
      <c r="AB505" s="57">
        <v>5351514.4000000004</v>
      </c>
      <c r="AC505" s="53" t="str">
        <f t="shared" si="5466"/>
        <v>Registro Valido</v>
      </c>
      <c r="AD505" s="57">
        <f t="shared" ref="AD505" si="6015">IF(OR(ISERROR(VLOOKUP(CONCATENATE("ALI_",$C505,"_SEG_",$I505,"_PROV_",$D505),Catalogo_Precios,AD$8,FALSE)),L505=0),0,VLOOKUP(CONCATENATE("ALI_",$C505,"_SEG_",$I505,"_PROV_",$D505),Catalogo_Precios,AD$8,FALSE))</f>
        <v>396</v>
      </c>
      <c r="AE505" s="57">
        <f t="shared" ref="AE505" si="6016">IF(OR(ISERROR(VLOOKUP(CONCATENATE("ALI_",$C505,"_SEG_",$I505,"_PROV_",$D505),Catalogo_Precios,AE$8,FALSE)),M505=0),0,VLOOKUP(CONCATENATE("ALI_",$C505,"_SEG_",$I505,"_PROV_",$D505),Catalogo_Precios,AE$8,FALSE))</f>
        <v>789</v>
      </c>
      <c r="AF505" s="57">
        <f t="shared" ref="AF505" si="6017">IF(OR(ISERROR(VLOOKUP(CONCATENATE("ALI_",$C505,"_SEG_",$I505,"_PROV_",$D505),Catalogo_Precios,AF$8,FALSE)),N505=0),0,VLOOKUP(CONCATENATE("ALI_",$C505,"_SEG_",$I505,"_PROV_",$D505),Catalogo_Precios,AF$8,FALSE))</f>
        <v>1183</v>
      </c>
      <c r="AG505" s="57">
        <f t="shared" ref="AG505" si="6018">IF(OR(ISERROR(VLOOKUP(CONCATENATE("ALI_",$C505,"_SEG_",$I505,"_PROV_",$D505),Catalogo_Precios,AG$8,FALSE)),O505=0),0,VLOOKUP(CONCATENATE("ALI_",$C505,"_SEG_",$I505,"_PROV_",$D505),Catalogo_Precios,AG$8,FALSE))</f>
        <v>0</v>
      </c>
      <c r="AH505" s="57">
        <f t="shared" ref="AH505" si="6019">IF(OR(ISERROR(VLOOKUP(CONCATENATE("ALI_",$C505,"_SEG_",$I505,"_PROV_",$D505),Catalogo_Precios,AH$8,FALSE)),L505=0),0,VLOOKUP(CONCATENATE("ALI_",$C505,"_SEG_",$I505,"_PROV_",$D505),Catalogo_Precios,AH$8,FALSE))</f>
        <v>396</v>
      </c>
      <c r="AI505" s="57">
        <f t="shared" ref="AI505" si="6020">IF(OR(ISERROR(VLOOKUP(CONCATENATE("ALI_",$C505,"_SEG_",$I505,"_PROV_",$D505),Catalogo_Precios,AI$8,FALSE)),M505=0),0,VLOOKUP(CONCATENATE("ALI_",$C505,"_SEG_",$I505,"_PROV_",$D505),Catalogo_Precios,AI$8,FALSE))</f>
        <v>789</v>
      </c>
      <c r="AJ505" s="57">
        <f t="shared" ref="AJ505" si="6021">IF(OR(ISERROR(VLOOKUP(CONCATENATE("ALI_",$C505,"_SEG_",$I505,"_PROV_",$D505),Catalogo_Precios,AJ$8,FALSE)),N505=0),0,VLOOKUP(CONCATENATE("ALI_",$C505,"_SEG_",$I505,"_PROV_",$D505),Catalogo_Precios,AJ$8,FALSE))</f>
        <v>1183</v>
      </c>
      <c r="AK505" s="57">
        <f t="shared" ref="AK505" si="6022">IF(OR(ISERROR(VLOOKUP(CONCATENATE("ALI_",$C505,"_SEG_",$I505,"_PROV_",$D505),Catalogo_Precios,AK$8,FALSE)),O505=0),0,VLOOKUP(CONCATENATE("ALI_",$C505,"_SEG_",$I505,"_PROV_",$D505),Catalogo_Precios,AK$8,FALSE))</f>
        <v>0</v>
      </c>
      <c r="AL505" s="53"/>
      <c r="AM505" s="59" t="str">
        <f t="shared" si="5475"/>
        <v>ALI_61_SEG_2</v>
      </c>
      <c r="AN505" s="59" t="str">
        <f t="shared" si="5476"/>
        <v>ALI_61_SEG_2_VAL_5351514.4</v>
      </c>
      <c r="AO505" s="60">
        <f t="shared" ref="AO505" si="6023">IF(OR(AB505="",AB505=0),0,COUNTIF(Codificacion,AM505))</f>
        <v>4</v>
      </c>
      <c r="AP505" s="61">
        <f t="array" ref="AP505">MIN(IF(Codificacion=AM505,Total_Cotizacion,""))</f>
        <v>5351514.4000000004</v>
      </c>
      <c r="AQ505" s="62" t="b">
        <f t="shared" si="5478"/>
        <v>1</v>
      </c>
      <c r="AR505" s="51" t="str">
        <f t="shared" ref="AR505" si="6024">IF(COUNTIF(Codificacion2,CONCATENATE(AM505,"_VAL_",AB505))&gt;1,"Empate","")</f>
        <v/>
      </c>
      <c r="AS505" s="63" t="str">
        <f t="shared" si="5496"/>
        <v>X</v>
      </c>
      <c r="AT505" s="59" t="str">
        <f t="shared" si="5480"/>
        <v>ALI_61_SEG_2_X</v>
      </c>
      <c r="AU505" s="63">
        <f t="shared" ref="AU505" si="6025">IF(AND(COUNTIF(Codificacion3,AT505)&lt;AO505),1,COUNTIF(Codificacion3,AT505))</f>
        <v>1</v>
      </c>
      <c r="AV505" s="62" t="str">
        <f t="shared" si="5482"/>
        <v>Cotizacion Seleccionada</v>
      </c>
      <c r="AW505" s="53"/>
      <c r="AX505" s="51" t="str">
        <f t="shared" si="5483"/>
        <v>ALI_61_SEG_2VERDADERO</v>
      </c>
      <c r="AY505" s="51">
        <f t="shared" si="5464"/>
        <v>1</v>
      </c>
      <c r="AZ505" s="64" t="b">
        <f t="shared" si="5484"/>
        <v>0</v>
      </c>
    </row>
    <row r="506" spans="1:52" x14ac:dyDescent="0.2">
      <c r="A506" s="50" t="str">
        <f t="shared" si="3881"/>
        <v>ALI_61_SEG_3</v>
      </c>
      <c r="B506" s="51" t="s">
        <v>96</v>
      </c>
      <c r="C506" s="52">
        <v>61</v>
      </c>
      <c r="D506" s="52">
        <f t="shared" ref="D506" si="6026">IF(ISERROR(VLOOKUP(E506,Proveedores,2,FALSE)),"",VLOOKUP(E506,Proveedores,2,FALSE))</f>
        <v>2094</v>
      </c>
      <c r="E506" s="53" t="s">
        <v>97</v>
      </c>
      <c r="F506" s="54">
        <v>566</v>
      </c>
      <c r="G506" s="53" t="s">
        <v>56</v>
      </c>
      <c r="H506" s="53" t="s">
        <v>82</v>
      </c>
      <c r="I506" s="52">
        <v>3</v>
      </c>
      <c r="J506" s="53" t="s">
        <v>58</v>
      </c>
      <c r="K506" s="55">
        <v>44835</v>
      </c>
      <c r="L506" s="56">
        <v>3148</v>
      </c>
      <c r="M506" s="56">
        <v>4007</v>
      </c>
      <c r="N506" s="56">
        <v>1893</v>
      </c>
      <c r="O506" s="56">
        <v>0</v>
      </c>
      <c r="P506" s="57">
        <v>396</v>
      </c>
      <c r="Q506" s="58">
        <v>0.2</v>
      </c>
      <c r="R506" s="57">
        <v>316.8</v>
      </c>
      <c r="S506" s="57">
        <v>789</v>
      </c>
      <c r="T506" s="58">
        <v>0.2</v>
      </c>
      <c r="U506" s="57">
        <v>631.20000000000005</v>
      </c>
      <c r="V506" s="57">
        <v>1183</v>
      </c>
      <c r="W506" s="58">
        <v>0.2</v>
      </c>
      <c r="X506" s="57">
        <v>946.4</v>
      </c>
      <c r="Y506" s="57">
        <v>0</v>
      </c>
      <c r="Z506" s="58">
        <v>0.2</v>
      </c>
      <c r="AA506" s="57">
        <v>0</v>
      </c>
      <c r="AB506" s="57">
        <v>5318040</v>
      </c>
      <c r="AC506" s="53" t="str">
        <f t="shared" si="5466"/>
        <v>Registro Valido</v>
      </c>
      <c r="AD506" s="57">
        <f t="shared" ref="AD506" si="6027">IF(OR(ISERROR(VLOOKUP(CONCATENATE("ALI_",$C506,"_SEG_",$I506,"_PROV_",$D506),Catalogo_Precios,AD$8,FALSE)),L506=0),0,VLOOKUP(CONCATENATE("ALI_",$C506,"_SEG_",$I506,"_PROV_",$D506),Catalogo_Precios,AD$8,FALSE))</f>
        <v>396</v>
      </c>
      <c r="AE506" s="57">
        <f t="shared" ref="AE506" si="6028">IF(OR(ISERROR(VLOOKUP(CONCATENATE("ALI_",$C506,"_SEG_",$I506,"_PROV_",$D506),Catalogo_Precios,AE$8,FALSE)),M506=0),0,VLOOKUP(CONCATENATE("ALI_",$C506,"_SEG_",$I506,"_PROV_",$D506),Catalogo_Precios,AE$8,FALSE))</f>
        <v>789</v>
      </c>
      <c r="AF506" s="57">
        <f t="shared" ref="AF506" si="6029">IF(OR(ISERROR(VLOOKUP(CONCATENATE("ALI_",$C506,"_SEG_",$I506,"_PROV_",$D506),Catalogo_Precios,AF$8,FALSE)),N506=0),0,VLOOKUP(CONCATENATE("ALI_",$C506,"_SEG_",$I506,"_PROV_",$D506),Catalogo_Precios,AF$8,FALSE))</f>
        <v>1183</v>
      </c>
      <c r="AG506" s="57">
        <f t="shared" ref="AG506" si="6030">IF(OR(ISERROR(VLOOKUP(CONCATENATE("ALI_",$C506,"_SEG_",$I506,"_PROV_",$D506),Catalogo_Precios,AG$8,FALSE)),O506=0),0,VLOOKUP(CONCATENATE("ALI_",$C506,"_SEG_",$I506,"_PROV_",$D506),Catalogo_Precios,AG$8,FALSE))</f>
        <v>0</v>
      </c>
      <c r="AH506" s="57">
        <f t="shared" ref="AH506" si="6031">IF(OR(ISERROR(VLOOKUP(CONCATENATE("ALI_",$C506,"_SEG_",$I506,"_PROV_",$D506),Catalogo_Precios,AH$8,FALSE)),L506=0),0,VLOOKUP(CONCATENATE("ALI_",$C506,"_SEG_",$I506,"_PROV_",$D506),Catalogo_Precios,AH$8,FALSE))</f>
        <v>396</v>
      </c>
      <c r="AI506" s="57">
        <f t="shared" ref="AI506" si="6032">IF(OR(ISERROR(VLOOKUP(CONCATENATE("ALI_",$C506,"_SEG_",$I506,"_PROV_",$D506),Catalogo_Precios,AI$8,FALSE)),M506=0),0,VLOOKUP(CONCATENATE("ALI_",$C506,"_SEG_",$I506,"_PROV_",$D506),Catalogo_Precios,AI$8,FALSE))</f>
        <v>789</v>
      </c>
      <c r="AJ506" s="57">
        <f t="shared" ref="AJ506" si="6033">IF(OR(ISERROR(VLOOKUP(CONCATENATE("ALI_",$C506,"_SEG_",$I506,"_PROV_",$D506),Catalogo_Precios,AJ$8,FALSE)),N506=0),0,VLOOKUP(CONCATENATE("ALI_",$C506,"_SEG_",$I506,"_PROV_",$D506),Catalogo_Precios,AJ$8,FALSE))</f>
        <v>1183</v>
      </c>
      <c r="AK506" s="57">
        <f t="shared" ref="AK506" si="6034">IF(OR(ISERROR(VLOOKUP(CONCATENATE("ALI_",$C506,"_SEG_",$I506,"_PROV_",$D506),Catalogo_Precios,AK$8,FALSE)),O506=0),0,VLOOKUP(CONCATENATE("ALI_",$C506,"_SEG_",$I506,"_PROV_",$D506),Catalogo_Precios,AK$8,FALSE))</f>
        <v>0</v>
      </c>
      <c r="AL506" s="53"/>
      <c r="AM506" s="59" t="str">
        <f t="shared" si="5475"/>
        <v>ALI_61_SEG_3</v>
      </c>
      <c r="AN506" s="59" t="str">
        <f t="shared" si="5476"/>
        <v>ALI_61_SEG_3_VAL_5318040</v>
      </c>
      <c r="AO506" s="60">
        <f t="shared" ref="AO506" si="6035">IF(OR(AB506="",AB506=0),0,COUNTIF(Codificacion,AM506))</f>
        <v>4</v>
      </c>
      <c r="AP506" s="61">
        <f t="array" ref="AP506">MIN(IF(Codificacion=AM506,Total_Cotizacion,""))</f>
        <v>5318040</v>
      </c>
      <c r="AQ506" s="62" t="b">
        <f t="shared" si="5478"/>
        <v>1</v>
      </c>
      <c r="AR506" s="51" t="str">
        <f t="shared" ref="AR506" si="6036">IF(COUNTIF(Codificacion2,CONCATENATE(AM506,"_VAL_",AB506))&gt;1,"Empate","")</f>
        <v/>
      </c>
      <c r="AS506" s="63" t="str">
        <f t="shared" si="5496"/>
        <v>X</v>
      </c>
      <c r="AT506" s="59" t="str">
        <f t="shared" si="5480"/>
        <v>ALI_61_SEG_3_X</v>
      </c>
      <c r="AU506" s="63">
        <f t="shared" ref="AU506" si="6037">IF(AND(COUNTIF(Codificacion3,AT506)&lt;AO506),1,COUNTIF(Codificacion3,AT506))</f>
        <v>1</v>
      </c>
      <c r="AV506" s="62" t="str">
        <f t="shared" si="5482"/>
        <v>Cotizacion Seleccionada</v>
      </c>
      <c r="AW506" s="53"/>
      <c r="AX506" s="51" t="str">
        <f t="shared" si="5483"/>
        <v>ALI_61_SEG_3VERDADERO</v>
      </c>
      <c r="AY506" s="51">
        <f t="shared" si="5464"/>
        <v>1</v>
      </c>
      <c r="AZ506" s="64" t="b">
        <f t="shared" si="5484"/>
        <v>0</v>
      </c>
    </row>
    <row r="507" spans="1:52" x14ac:dyDescent="0.2">
      <c r="A507" s="50" t="str">
        <f t="shared" si="3881"/>
        <v>ALI_61_SEG_4</v>
      </c>
      <c r="B507" s="51" t="s">
        <v>96</v>
      </c>
      <c r="C507" s="52">
        <v>61</v>
      </c>
      <c r="D507" s="52">
        <f t="shared" ref="D507" si="6038">IF(ISERROR(VLOOKUP(E507,Proveedores,2,FALSE)),"",VLOOKUP(E507,Proveedores,2,FALSE))</f>
        <v>2094</v>
      </c>
      <c r="E507" s="53" t="s">
        <v>97</v>
      </c>
      <c r="F507" s="54">
        <v>567</v>
      </c>
      <c r="G507" s="53" t="s">
        <v>56</v>
      </c>
      <c r="H507" s="53" t="s">
        <v>82</v>
      </c>
      <c r="I507" s="52">
        <v>4</v>
      </c>
      <c r="J507" s="53" t="s">
        <v>58</v>
      </c>
      <c r="K507" s="55">
        <v>44835</v>
      </c>
      <c r="L507" s="56">
        <v>3354</v>
      </c>
      <c r="M507" s="56">
        <v>4269</v>
      </c>
      <c r="N507" s="56">
        <v>2016</v>
      </c>
      <c r="O507" s="56">
        <v>0</v>
      </c>
      <c r="P507" s="57">
        <v>396</v>
      </c>
      <c r="Q507" s="58">
        <v>0.2</v>
      </c>
      <c r="R507" s="57">
        <v>316.8</v>
      </c>
      <c r="S507" s="57">
        <v>789</v>
      </c>
      <c r="T507" s="58">
        <v>0.2</v>
      </c>
      <c r="U507" s="57">
        <v>631.20000000000005</v>
      </c>
      <c r="V507" s="57">
        <v>1183</v>
      </c>
      <c r="W507" s="58">
        <v>0.2</v>
      </c>
      <c r="X507" s="57">
        <v>946.4</v>
      </c>
      <c r="Y507" s="57">
        <v>0</v>
      </c>
      <c r="Z507" s="58">
        <v>0.2</v>
      </c>
      <c r="AA507" s="57">
        <v>0</v>
      </c>
      <c r="AB507" s="57">
        <v>5665082.4000000004</v>
      </c>
      <c r="AC507" s="53" t="str">
        <f t="shared" si="5466"/>
        <v>Registro Valido</v>
      </c>
      <c r="AD507" s="57">
        <f t="shared" ref="AD507" si="6039">IF(OR(ISERROR(VLOOKUP(CONCATENATE("ALI_",$C507,"_SEG_",$I507,"_PROV_",$D507),Catalogo_Precios,AD$8,FALSE)),L507=0),0,VLOOKUP(CONCATENATE("ALI_",$C507,"_SEG_",$I507,"_PROV_",$D507),Catalogo_Precios,AD$8,FALSE))</f>
        <v>396</v>
      </c>
      <c r="AE507" s="57">
        <f t="shared" ref="AE507" si="6040">IF(OR(ISERROR(VLOOKUP(CONCATENATE("ALI_",$C507,"_SEG_",$I507,"_PROV_",$D507),Catalogo_Precios,AE$8,FALSE)),M507=0),0,VLOOKUP(CONCATENATE("ALI_",$C507,"_SEG_",$I507,"_PROV_",$D507),Catalogo_Precios,AE$8,FALSE))</f>
        <v>789</v>
      </c>
      <c r="AF507" s="57">
        <f t="shared" ref="AF507" si="6041">IF(OR(ISERROR(VLOOKUP(CONCATENATE("ALI_",$C507,"_SEG_",$I507,"_PROV_",$D507),Catalogo_Precios,AF$8,FALSE)),N507=0),0,VLOOKUP(CONCATENATE("ALI_",$C507,"_SEG_",$I507,"_PROV_",$D507),Catalogo_Precios,AF$8,FALSE))</f>
        <v>1183</v>
      </c>
      <c r="AG507" s="57">
        <f t="shared" ref="AG507" si="6042">IF(OR(ISERROR(VLOOKUP(CONCATENATE("ALI_",$C507,"_SEG_",$I507,"_PROV_",$D507),Catalogo_Precios,AG$8,FALSE)),O507=0),0,VLOOKUP(CONCATENATE("ALI_",$C507,"_SEG_",$I507,"_PROV_",$D507),Catalogo_Precios,AG$8,FALSE))</f>
        <v>0</v>
      </c>
      <c r="AH507" s="57">
        <f t="shared" ref="AH507" si="6043">IF(OR(ISERROR(VLOOKUP(CONCATENATE("ALI_",$C507,"_SEG_",$I507,"_PROV_",$D507),Catalogo_Precios,AH$8,FALSE)),L507=0),0,VLOOKUP(CONCATENATE("ALI_",$C507,"_SEG_",$I507,"_PROV_",$D507),Catalogo_Precios,AH$8,FALSE))</f>
        <v>396</v>
      </c>
      <c r="AI507" s="57">
        <f t="shared" ref="AI507" si="6044">IF(OR(ISERROR(VLOOKUP(CONCATENATE("ALI_",$C507,"_SEG_",$I507,"_PROV_",$D507),Catalogo_Precios,AI$8,FALSE)),M507=0),0,VLOOKUP(CONCATENATE("ALI_",$C507,"_SEG_",$I507,"_PROV_",$D507),Catalogo_Precios,AI$8,FALSE))</f>
        <v>789</v>
      </c>
      <c r="AJ507" s="57">
        <f t="shared" ref="AJ507" si="6045">IF(OR(ISERROR(VLOOKUP(CONCATENATE("ALI_",$C507,"_SEG_",$I507,"_PROV_",$D507),Catalogo_Precios,AJ$8,FALSE)),N507=0),0,VLOOKUP(CONCATENATE("ALI_",$C507,"_SEG_",$I507,"_PROV_",$D507),Catalogo_Precios,AJ$8,FALSE))</f>
        <v>1183</v>
      </c>
      <c r="AK507" s="57">
        <f t="shared" ref="AK507" si="6046">IF(OR(ISERROR(VLOOKUP(CONCATENATE("ALI_",$C507,"_SEG_",$I507,"_PROV_",$D507),Catalogo_Precios,AK$8,FALSE)),O507=0),0,VLOOKUP(CONCATENATE("ALI_",$C507,"_SEG_",$I507,"_PROV_",$D507),Catalogo_Precios,AK$8,FALSE))</f>
        <v>0</v>
      </c>
      <c r="AL507" s="53"/>
      <c r="AM507" s="59" t="str">
        <f t="shared" si="5475"/>
        <v>ALI_61_SEG_4</v>
      </c>
      <c r="AN507" s="59" t="str">
        <f t="shared" si="5476"/>
        <v>ALI_61_SEG_4_VAL_5665082.4</v>
      </c>
      <c r="AO507" s="60">
        <f t="shared" ref="AO507" si="6047">IF(OR(AB507="",AB507=0),0,COUNTIF(Codificacion,AM507))</f>
        <v>4</v>
      </c>
      <c r="AP507" s="61">
        <f t="array" ref="AP507">MIN(IF(Codificacion=AM507,Total_Cotizacion,""))</f>
        <v>5665082.4000000004</v>
      </c>
      <c r="AQ507" s="62" t="b">
        <f t="shared" si="5478"/>
        <v>1</v>
      </c>
      <c r="AR507" s="51" t="str">
        <f t="shared" ref="AR507" si="6048">IF(COUNTIF(Codificacion2,CONCATENATE(AM507,"_VAL_",AB507))&gt;1,"Empate","")</f>
        <v/>
      </c>
      <c r="AS507" s="63" t="str">
        <f t="shared" si="5496"/>
        <v>X</v>
      </c>
      <c r="AT507" s="59" t="str">
        <f t="shared" si="5480"/>
        <v>ALI_61_SEG_4_X</v>
      </c>
      <c r="AU507" s="63">
        <f t="shared" ref="AU507" si="6049">IF(AND(COUNTIF(Codificacion3,AT507)&lt;AO507),1,COUNTIF(Codificacion3,AT507))</f>
        <v>1</v>
      </c>
      <c r="AV507" s="62" t="str">
        <f t="shared" si="5482"/>
        <v>Cotizacion Seleccionada</v>
      </c>
      <c r="AW507" s="53"/>
      <c r="AX507" s="51" t="str">
        <f t="shared" si="5483"/>
        <v>ALI_61_SEG_4VERDADERO</v>
      </c>
      <c r="AY507" s="51">
        <f t="shared" si="5464"/>
        <v>1</v>
      </c>
      <c r="AZ507" s="64" t="b">
        <f t="shared" si="5484"/>
        <v>0</v>
      </c>
    </row>
    <row r="508" spans="1:52" x14ac:dyDescent="0.2">
      <c r="A508" s="50" t="str">
        <f t="shared" si="3881"/>
        <v>ALI_61_SEG_5</v>
      </c>
      <c r="B508" s="51" t="s">
        <v>96</v>
      </c>
      <c r="C508" s="52">
        <v>61</v>
      </c>
      <c r="D508" s="52">
        <f t="shared" ref="D508" si="6050">IF(ISERROR(VLOOKUP(E508,Proveedores,2,FALSE)),"",VLOOKUP(E508,Proveedores,2,FALSE))</f>
        <v>2094</v>
      </c>
      <c r="E508" s="53" t="s">
        <v>97</v>
      </c>
      <c r="F508" s="54">
        <v>568</v>
      </c>
      <c r="G508" s="53" t="s">
        <v>56</v>
      </c>
      <c r="H508" s="53" t="s">
        <v>82</v>
      </c>
      <c r="I508" s="52">
        <v>5</v>
      </c>
      <c r="J508" s="53" t="s">
        <v>58</v>
      </c>
      <c r="K508" s="55">
        <v>44835</v>
      </c>
      <c r="L508" s="56">
        <v>3119</v>
      </c>
      <c r="M508" s="56">
        <v>3969</v>
      </c>
      <c r="N508" s="56">
        <v>1874</v>
      </c>
      <c r="O508" s="56">
        <v>0</v>
      </c>
      <c r="P508" s="57">
        <v>396</v>
      </c>
      <c r="Q508" s="58">
        <v>0.2</v>
      </c>
      <c r="R508" s="57">
        <v>316.8</v>
      </c>
      <c r="S508" s="57">
        <v>789</v>
      </c>
      <c r="T508" s="58">
        <v>0.2</v>
      </c>
      <c r="U508" s="57">
        <v>631.20000000000005</v>
      </c>
      <c r="V508" s="57">
        <v>1183</v>
      </c>
      <c r="W508" s="58">
        <v>0.2</v>
      </c>
      <c r="X508" s="57">
        <v>946.4</v>
      </c>
      <c r="Y508" s="57">
        <v>0</v>
      </c>
      <c r="Z508" s="58">
        <v>0.2</v>
      </c>
      <c r="AA508" s="57">
        <v>0</v>
      </c>
      <c r="AB508" s="57">
        <v>5266885.6000000006</v>
      </c>
      <c r="AC508" s="53" t="str">
        <f t="shared" si="5466"/>
        <v>Registro Valido</v>
      </c>
      <c r="AD508" s="57">
        <f t="shared" ref="AD508" si="6051">IF(OR(ISERROR(VLOOKUP(CONCATENATE("ALI_",$C508,"_SEG_",$I508,"_PROV_",$D508),Catalogo_Precios,AD$8,FALSE)),L508=0),0,VLOOKUP(CONCATENATE("ALI_",$C508,"_SEG_",$I508,"_PROV_",$D508),Catalogo_Precios,AD$8,FALSE))</f>
        <v>396</v>
      </c>
      <c r="AE508" s="57">
        <f t="shared" ref="AE508" si="6052">IF(OR(ISERROR(VLOOKUP(CONCATENATE("ALI_",$C508,"_SEG_",$I508,"_PROV_",$D508),Catalogo_Precios,AE$8,FALSE)),M508=0),0,VLOOKUP(CONCATENATE("ALI_",$C508,"_SEG_",$I508,"_PROV_",$D508),Catalogo_Precios,AE$8,FALSE))</f>
        <v>789</v>
      </c>
      <c r="AF508" s="57">
        <f t="shared" ref="AF508" si="6053">IF(OR(ISERROR(VLOOKUP(CONCATENATE("ALI_",$C508,"_SEG_",$I508,"_PROV_",$D508),Catalogo_Precios,AF$8,FALSE)),N508=0),0,VLOOKUP(CONCATENATE("ALI_",$C508,"_SEG_",$I508,"_PROV_",$D508),Catalogo_Precios,AF$8,FALSE))</f>
        <v>1183</v>
      </c>
      <c r="AG508" s="57">
        <f t="shared" ref="AG508" si="6054">IF(OR(ISERROR(VLOOKUP(CONCATENATE("ALI_",$C508,"_SEG_",$I508,"_PROV_",$D508),Catalogo_Precios,AG$8,FALSE)),O508=0),0,VLOOKUP(CONCATENATE("ALI_",$C508,"_SEG_",$I508,"_PROV_",$D508),Catalogo_Precios,AG$8,FALSE))</f>
        <v>0</v>
      </c>
      <c r="AH508" s="57">
        <f t="shared" ref="AH508" si="6055">IF(OR(ISERROR(VLOOKUP(CONCATENATE("ALI_",$C508,"_SEG_",$I508,"_PROV_",$D508),Catalogo_Precios,AH$8,FALSE)),L508=0),0,VLOOKUP(CONCATENATE("ALI_",$C508,"_SEG_",$I508,"_PROV_",$D508),Catalogo_Precios,AH$8,FALSE))</f>
        <v>396</v>
      </c>
      <c r="AI508" s="57">
        <f t="shared" ref="AI508" si="6056">IF(OR(ISERROR(VLOOKUP(CONCATENATE("ALI_",$C508,"_SEG_",$I508,"_PROV_",$D508),Catalogo_Precios,AI$8,FALSE)),M508=0),0,VLOOKUP(CONCATENATE("ALI_",$C508,"_SEG_",$I508,"_PROV_",$D508),Catalogo_Precios,AI$8,FALSE))</f>
        <v>789</v>
      </c>
      <c r="AJ508" s="57">
        <f t="shared" ref="AJ508" si="6057">IF(OR(ISERROR(VLOOKUP(CONCATENATE("ALI_",$C508,"_SEG_",$I508,"_PROV_",$D508),Catalogo_Precios,AJ$8,FALSE)),N508=0),0,VLOOKUP(CONCATENATE("ALI_",$C508,"_SEG_",$I508,"_PROV_",$D508),Catalogo_Precios,AJ$8,FALSE))</f>
        <v>1183</v>
      </c>
      <c r="AK508" s="57">
        <f t="shared" ref="AK508" si="6058">IF(OR(ISERROR(VLOOKUP(CONCATENATE("ALI_",$C508,"_SEG_",$I508,"_PROV_",$D508),Catalogo_Precios,AK$8,FALSE)),O508=0),0,VLOOKUP(CONCATENATE("ALI_",$C508,"_SEG_",$I508,"_PROV_",$D508),Catalogo_Precios,AK$8,FALSE))</f>
        <v>0</v>
      </c>
      <c r="AL508" s="53"/>
      <c r="AM508" s="59" t="str">
        <f t="shared" si="5475"/>
        <v>ALI_61_SEG_5</v>
      </c>
      <c r="AN508" s="59" t="str">
        <f t="shared" si="5476"/>
        <v>ALI_61_SEG_5_VAL_5266885.6</v>
      </c>
      <c r="AO508" s="60">
        <f t="shared" ref="AO508" si="6059">IF(OR(AB508="",AB508=0),0,COUNTIF(Codificacion,AM508))</f>
        <v>4</v>
      </c>
      <c r="AP508" s="61">
        <f t="array" ref="AP508">MIN(IF(Codificacion=AM508,Total_Cotizacion,""))</f>
        <v>5266885.6000000006</v>
      </c>
      <c r="AQ508" s="62" t="b">
        <f t="shared" si="5478"/>
        <v>1</v>
      </c>
      <c r="AR508" s="51" t="str">
        <f t="shared" ref="AR508" si="6060">IF(COUNTIF(Codificacion2,CONCATENATE(AM508,"_VAL_",AB508))&gt;1,"Empate","")</f>
        <v/>
      </c>
      <c r="AS508" s="63" t="str">
        <f t="shared" si="5496"/>
        <v>X</v>
      </c>
      <c r="AT508" s="59" t="str">
        <f t="shared" si="5480"/>
        <v>ALI_61_SEG_5_X</v>
      </c>
      <c r="AU508" s="63">
        <f t="shared" ref="AU508" si="6061">IF(AND(COUNTIF(Codificacion3,AT508)&lt;AO508),1,COUNTIF(Codificacion3,AT508))</f>
        <v>1</v>
      </c>
      <c r="AV508" s="62" t="str">
        <f t="shared" si="5482"/>
        <v>Cotizacion Seleccionada</v>
      </c>
      <c r="AW508" s="53"/>
      <c r="AX508" s="51" t="str">
        <f t="shared" si="5483"/>
        <v>ALI_61_SEG_5VERDADERO</v>
      </c>
      <c r="AY508" s="51">
        <f t="shared" si="5464"/>
        <v>1</v>
      </c>
      <c r="AZ508" s="64" t="b">
        <f t="shared" si="5484"/>
        <v>0</v>
      </c>
    </row>
    <row r="509" spans="1:52" x14ac:dyDescent="0.2">
      <c r="A509" s="50" t="str">
        <f t="shared" si="3881"/>
        <v>ALI_61_SEG_6</v>
      </c>
      <c r="B509" s="51" t="s">
        <v>96</v>
      </c>
      <c r="C509" s="52">
        <v>61</v>
      </c>
      <c r="D509" s="52">
        <f t="shared" ref="D509" si="6062">IF(ISERROR(VLOOKUP(E509,Proveedores,2,FALSE)),"",VLOOKUP(E509,Proveedores,2,FALSE))</f>
        <v>2094</v>
      </c>
      <c r="E509" s="53" t="s">
        <v>97</v>
      </c>
      <c r="F509" s="54">
        <v>569</v>
      </c>
      <c r="G509" s="53" t="s">
        <v>56</v>
      </c>
      <c r="H509" s="53" t="s">
        <v>82</v>
      </c>
      <c r="I509" s="52">
        <v>6</v>
      </c>
      <c r="J509" s="53" t="s">
        <v>58</v>
      </c>
      <c r="K509" s="55">
        <v>44835</v>
      </c>
      <c r="L509" s="56">
        <v>3376</v>
      </c>
      <c r="M509" s="56">
        <v>4297</v>
      </c>
      <c r="N509" s="56">
        <v>2029</v>
      </c>
      <c r="O509" s="56">
        <v>0</v>
      </c>
      <c r="P509" s="57">
        <v>396</v>
      </c>
      <c r="Q509" s="58">
        <v>0.2</v>
      </c>
      <c r="R509" s="57">
        <v>316.8</v>
      </c>
      <c r="S509" s="57">
        <v>789</v>
      </c>
      <c r="T509" s="58">
        <v>0.2</v>
      </c>
      <c r="U509" s="57">
        <v>631.20000000000005</v>
      </c>
      <c r="V509" s="57">
        <v>1183</v>
      </c>
      <c r="W509" s="58">
        <v>0.2</v>
      </c>
      <c r="X509" s="57">
        <v>946.4</v>
      </c>
      <c r="Y509" s="57">
        <v>0</v>
      </c>
      <c r="Z509" s="58">
        <v>0.2</v>
      </c>
      <c r="AA509" s="57">
        <v>0</v>
      </c>
      <c r="AB509" s="57">
        <v>5702028.7999999998</v>
      </c>
      <c r="AC509" s="53" t="str">
        <f t="shared" si="5466"/>
        <v>Registro Valido</v>
      </c>
      <c r="AD509" s="57">
        <f t="shared" ref="AD509" si="6063">IF(OR(ISERROR(VLOOKUP(CONCATENATE("ALI_",$C509,"_SEG_",$I509,"_PROV_",$D509),Catalogo_Precios,AD$8,FALSE)),L509=0),0,VLOOKUP(CONCATENATE("ALI_",$C509,"_SEG_",$I509,"_PROV_",$D509),Catalogo_Precios,AD$8,FALSE))</f>
        <v>396</v>
      </c>
      <c r="AE509" s="57">
        <f t="shared" ref="AE509" si="6064">IF(OR(ISERROR(VLOOKUP(CONCATENATE("ALI_",$C509,"_SEG_",$I509,"_PROV_",$D509),Catalogo_Precios,AE$8,FALSE)),M509=0),0,VLOOKUP(CONCATENATE("ALI_",$C509,"_SEG_",$I509,"_PROV_",$D509),Catalogo_Precios,AE$8,FALSE))</f>
        <v>789</v>
      </c>
      <c r="AF509" s="57">
        <f t="shared" ref="AF509" si="6065">IF(OR(ISERROR(VLOOKUP(CONCATENATE("ALI_",$C509,"_SEG_",$I509,"_PROV_",$D509),Catalogo_Precios,AF$8,FALSE)),N509=0),0,VLOOKUP(CONCATENATE("ALI_",$C509,"_SEG_",$I509,"_PROV_",$D509),Catalogo_Precios,AF$8,FALSE))</f>
        <v>1183</v>
      </c>
      <c r="AG509" s="57">
        <f t="shared" ref="AG509" si="6066">IF(OR(ISERROR(VLOOKUP(CONCATENATE("ALI_",$C509,"_SEG_",$I509,"_PROV_",$D509),Catalogo_Precios,AG$8,FALSE)),O509=0),0,VLOOKUP(CONCATENATE("ALI_",$C509,"_SEG_",$I509,"_PROV_",$D509),Catalogo_Precios,AG$8,FALSE))</f>
        <v>0</v>
      </c>
      <c r="AH509" s="57">
        <f t="shared" ref="AH509" si="6067">IF(OR(ISERROR(VLOOKUP(CONCATENATE("ALI_",$C509,"_SEG_",$I509,"_PROV_",$D509),Catalogo_Precios,AH$8,FALSE)),L509=0),0,VLOOKUP(CONCATENATE("ALI_",$C509,"_SEG_",$I509,"_PROV_",$D509),Catalogo_Precios,AH$8,FALSE))</f>
        <v>396</v>
      </c>
      <c r="AI509" s="57">
        <f t="shared" ref="AI509" si="6068">IF(OR(ISERROR(VLOOKUP(CONCATENATE("ALI_",$C509,"_SEG_",$I509,"_PROV_",$D509),Catalogo_Precios,AI$8,FALSE)),M509=0),0,VLOOKUP(CONCATENATE("ALI_",$C509,"_SEG_",$I509,"_PROV_",$D509),Catalogo_Precios,AI$8,FALSE))</f>
        <v>789</v>
      </c>
      <c r="AJ509" s="57">
        <f t="shared" ref="AJ509" si="6069">IF(OR(ISERROR(VLOOKUP(CONCATENATE("ALI_",$C509,"_SEG_",$I509,"_PROV_",$D509),Catalogo_Precios,AJ$8,FALSE)),N509=0),0,VLOOKUP(CONCATENATE("ALI_",$C509,"_SEG_",$I509,"_PROV_",$D509),Catalogo_Precios,AJ$8,FALSE))</f>
        <v>1183</v>
      </c>
      <c r="AK509" s="57">
        <f t="shared" ref="AK509" si="6070">IF(OR(ISERROR(VLOOKUP(CONCATENATE("ALI_",$C509,"_SEG_",$I509,"_PROV_",$D509),Catalogo_Precios,AK$8,FALSE)),O509=0),0,VLOOKUP(CONCATENATE("ALI_",$C509,"_SEG_",$I509,"_PROV_",$D509),Catalogo_Precios,AK$8,FALSE))</f>
        <v>0</v>
      </c>
      <c r="AL509" s="53"/>
      <c r="AM509" s="59" t="str">
        <f t="shared" si="5475"/>
        <v>ALI_61_SEG_6</v>
      </c>
      <c r="AN509" s="59" t="str">
        <f t="shared" si="5476"/>
        <v>ALI_61_SEG_6_VAL_5702028.8</v>
      </c>
      <c r="AO509" s="60">
        <f t="shared" ref="AO509" si="6071">IF(OR(AB509="",AB509=0),0,COUNTIF(Codificacion,AM509))</f>
        <v>4</v>
      </c>
      <c r="AP509" s="61">
        <f t="array" ref="AP509">MIN(IF(Codificacion=AM509,Total_Cotizacion,""))</f>
        <v>5702028.7999999998</v>
      </c>
      <c r="AQ509" s="62" t="b">
        <f t="shared" si="5478"/>
        <v>1</v>
      </c>
      <c r="AR509" s="51" t="str">
        <f t="shared" ref="AR509" si="6072">IF(COUNTIF(Codificacion2,CONCATENATE(AM509,"_VAL_",AB509))&gt;1,"Empate","")</f>
        <v/>
      </c>
      <c r="AS509" s="63" t="str">
        <f t="shared" si="5496"/>
        <v>X</v>
      </c>
      <c r="AT509" s="59" t="str">
        <f t="shared" si="5480"/>
        <v>ALI_61_SEG_6_X</v>
      </c>
      <c r="AU509" s="63">
        <f t="shared" ref="AU509" si="6073">IF(AND(COUNTIF(Codificacion3,AT509)&lt;AO509),1,COUNTIF(Codificacion3,AT509))</f>
        <v>1</v>
      </c>
      <c r="AV509" s="62" t="str">
        <f t="shared" si="5482"/>
        <v>Cotizacion Seleccionada</v>
      </c>
      <c r="AW509" s="53"/>
      <c r="AX509" s="51" t="str">
        <f t="shared" si="5483"/>
        <v>ALI_61_SEG_6VERDADERO</v>
      </c>
      <c r="AY509" s="51">
        <f t="shared" si="5464"/>
        <v>1</v>
      </c>
      <c r="AZ509" s="64" t="b">
        <f t="shared" si="5484"/>
        <v>0</v>
      </c>
    </row>
    <row r="510" spans="1:52" x14ac:dyDescent="0.2">
      <c r="A510" s="50" t="str">
        <f t="shared" si="3881"/>
        <v>ALI_61_SEG_7</v>
      </c>
      <c r="B510" s="51" t="s">
        <v>96</v>
      </c>
      <c r="C510" s="52">
        <v>61</v>
      </c>
      <c r="D510" s="52">
        <f t="shared" ref="D510" si="6074">IF(ISERROR(VLOOKUP(E510,Proveedores,2,FALSE)),"",VLOOKUP(E510,Proveedores,2,FALSE))</f>
        <v>2094</v>
      </c>
      <c r="E510" s="53" t="s">
        <v>97</v>
      </c>
      <c r="F510" s="54">
        <v>570</v>
      </c>
      <c r="G510" s="53" t="s">
        <v>56</v>
      </c>
      <c r="H510" s="53" t="s">
        <v>82</v>
      </c>
      <c r="I510" s="52">
        <v>7</v>
      </c>
      <c r="J510" s="53" t="s">
        <v>58</v>
      </c>
      <c r="K510" s="55">
        <v>44835</v>
      </c>
      <c r="L510" s="56">
        <v>3447</v>
      </c>
      <c r="M510" s="56">
        <v>4388</v>
      </c>
      <c r="N510" s="56">
        <v>2072</v>
      </c>
      <c r="O510" s="56">
        <v>0</v>
      </c>
      <c r="P510" s="57">
        <v>396</v>
      </c>
      <c r="Q510" s="58">
        <v>0.2</v>
      </c>
      <c r="R510" s="57">
        <v>316.8</v>
      </c>
      <c r="S510" s="57">
        <v>789</v>
      </c>
      <c r="T510" s="58">
        <v>0.2</v>
      </c>
      <c r="U510" s="57">
        <v>631.20000000000005</v>
      </c>
      <c r="V510" s="57">
        <v>1183</v>
      </c>
      <c r="W510" s="58">
        <v>0.2</v>
      </c>
      <c r="X510" s="57">
        <v>946.4</v>
      </c>
      <c r="Y510" s="57">
        <v>0</v>
      </c>
      <c r="Z510" s="58">
        <v>0.2</v>
      </c>
      <c r="AA510" s="57">
        <v>0</v>
      </c>
      <c r="AB510" s="57">
        <v>5822656</v>
      </c>
      <c r="AC510" s="53" t="str">
        <f t="shared" si="5466"/>
        <v>Registro Valido</v>
      </c>
      <c r="AD510" s="57">
        <f t="shared" ref="AD510" si="6075">IF(OR(ISERROR(VLOOKUP(CONCATENATE("ALI_",$C510,"_SEG_",$I510,"_PROV_",$D510),Catalogo_Precios,AD$8,FALSE)),L510=0),0,VLOOKUP(CONCATENATE("ALI_",$C510,"_SEG_",$I510,"_PROV_",$D510),Catalogo_Precios,AD$8,FALSE))</f>
        <v>396</v>
      </c>
      <c r="AE510" s="57">
        <f t="shared" ref="AE510" si="6076">IF(OR(ISERROR(VLOOKUP(CONCATENATE("ALI_",$C510,"_SEG_",$I510,"_PROV_",$D510),Catalogo_Precios,AE$8,FALSE)),M510=0),0,VLOOKUP(CONCATENATE("ALI_",$C510,"_SEG_",$I510,"_PROV_",$D510),Catalogo_Precios,AE$8,FALSE))</f>
        <v>789</v>
      </c>
      <c r="AF510" s="57">
        <f t="shared" ref="AF510" si="6077">IF(OR(ISERROR(VLOOKUP(CONCATENATE("ALI_",$C510,"_SEG_",$I510,"_PROV_",$D510),Catalogo_Precios,AF$8,FALSE)),N510=0),0,VLOOKUP(CONCATENATE("ALI_",$C510,"_SEG_",$I510,"_PROV_",$D510),Catalogo_Precios,AF$8,FALSE))</f>
        <v>1183</v>
      </c>
      <c r="AG510" s="57">
        <f t="shared" ref="AG510" si="6078">IF(OR(ISERROR(VLOOKUP(CONCATENATE("ALI_",$C510,"_SEG_",$I510,"_PROV_",$D510),Catalogo_Precios,AG$8,FALSE)),O510=0),0,VLOOKUP(CONCATENATE("ALI_",$C510,"_SEG_",$I510,"_PROV_",$D510),Catalogo_Precios,AG$8,FALSE))</f>
        <v>0</v>
      </c>
      <c r="AH510" s="57">
        <f t="shared" ref="AH510" si="6079">IF(OR(ISERROR(VLOOKUP(CONCATENATE("ALI_",$C510,"_SEG_",$I510,"_PROV_",$D510),Catalogo_Precios,AH$8,FALSE)),L510=0),0,VLOOKUP(CONCATENATE("ALI_",$C510,"_SEG_",$I510,"_PROV_",$D510),Catalogo_Precios,AH$8,FALSE))</f>
        <v>396</v>
      </c>
      <c r="AI510" s="57">
        <f t="shared" ref="AI510" si="6080">IF(OR(ISERROR(VLOOKUP(CONCATENATE("ALI_",$C510,"_SEG_",$I510,"_PROV_",$D510),Catalogo_Precios,AI$8,FALSE)),M510=0),0,VLOOKUP(CONCATENATE("ALI_",$C510,"_SEG_",$I510,"_PROV_",$D510),Catalogo_Precios,AI$8,FALSE))</f>
        <v>789</v>
      </c>
      <c r="AJ510" s="57">
        <f t="shared" ref="AJ510" si="6081">IF(OR(ISERROR(VLOOKUP(CONCATENATE("ALI_",$C510,"_SEG_",$I510,"_PROV_",$D510),Catalogo_Precios,AJ$8,FALSE)),N510=0),0,VLOOKUP(CONCATENATE("ALI_",$C510,"_SEG_",$I510,"_PROV_",$D510),Catalogo_Precios,AJ$8,FALSE))</f>
        <v>1183</v>
      </c>
      <c r="AK510" s="57">
        <f t="shared" ref="AK510" si="6082">IF(OR(ISERROR(VLOOKUP(CONCATENATE("ALI_",$C510,"_SEG_",$I510,"_PROV_",$D510),Catalogo_Precios,AK$8,FALSE)),O510=0),0,VLOOKUP(CONCATENATE("ALI_",$C510,"_SEG_",$I510,"_PROV_",$D510),Catalogo_Precios,AK$8,FALSE))</f>
        <v>0</v>
      </c>
      <c r="AL510" s="53"/>
      <c r="AM510" s="59" t="str">
        <f t="shared" si="5475"/>
        <v>ALI_61_SEG_7</v>
      </c>
      <c r="AN510" s="59" t="str">
        <f t="shared" si="5476"/>
        <v>ALI_61_SEG_7_VAL_5822656</v>
      </c>
      <c r="AO510" s="60">
        <f t="shared" ref="AO510" si="6083">IF(OR(AB510="",AB510=0),0,COUNTIF(Codificacion,AM510))</f>
        <v>4</v>
      </c>
      <c r="AP510" s="61">
        <f t="array" ref="AP510">MIN(IF(Codificacion=AM510,Total_Cotizacion,""))</f>
        <v>5822656</v>
      </c>
      <c r="AQ510" s="62" t="b">
        <f t="shared" si="5478"/>
        <v>1</v>
      </c>
      <c r="AR510" s="51" t="str">
        <f t="shared" ref="AR510" si="6084">IF(COUNTIF(Codificacion2,CONCATENATE(AM510,"_VAL_",AB510))&gt;1,"Empate","")</f>
        <v/>
      </c>
      <c r="AS510" s="63" t="str">
        <f t="shared" si="5496"/>
        <v>X</v>
      </c>
      <c r="AT510" s="59" t="str">
        <f t="shared" si="5480"/>
        <v>ALI_61_SEG_7_X</v>
      </c>
      <c r="AU510" s="63">
        <f t="shared" ref="AU510" si="6085">IF(AND(COUNTIF(Codificacion3,AT510)&lt;AO510),1,COUNTIF(Codificacion3,AT510))</f>
        <v>1</v>
      </c>
      <c r="AV510" s="62" t="str">
        <f t="shared" si="5482"/>
        <v>Cotizacion Seleccionada</v>
      </c>
      <c r="AW510" s="53"/>
      <c r="AX510" s="51" t="str">
        <f t="shared" si="5483"/>
        <v>ALI_61_SEG_7VERDADERO</v>
      </c>
      <c r="AY510" s="51">
        <f t="shared" si="5464"/>
        <v>1</v>
      </c>
      <c r="AZ510" s="64" t="b">
        <f t="shared" si="5484"/>
        <v>0</v>
      </c>
    </row>
    <row r="511" spans="1:52" x14ac:dyDescent="0.2">
      <c r="A511" s="50" t="str">
        <f t="shared" si="3881"/>
        <v>ALI_61_SEG_8</v>
      </c>
      <c r="B511" s="51" t="s">
        <v>96</v>
      </c>
      <c r="C511" s="52">
        <v>61</v>
      </c>
      <c r="D511" s="52">
        <f t="shared" ref="D511" si="6086">IF(ISERROR(VLOOKUP(E511,Proveedores,2,FALSE)),"",VLOOKUP(E511,Proveedores,2,FALSE))</f>
        <v>2094</v>
      </c>
      <c r="E511" s="53" t="s">
        <v>97</v>
      </c>
      <c r="F511" s="54">
        <v>571</v>
      </c>
      <c r="G511" s="53" t="s">
        <v>56</v>
      </c>
      <c r="H511" s="53" t="s">
        <v>82</v>
      </c>
      <c r="I511" s="52">
        <v>8</v>
      </c>
      <c r="J511" s="53" t="s">
        <v>58</v>
      </c>
      <c r="K511" s="55">
        <v>44835</v>
      </c>
      <c r="L511" s="56">
        <v>3327</v>
      </c>
      <c r="M511" s="56">
        <v>4236</v>
      </c>
      <c r="N511" s="56">
        <v>2000</v>
      </c>
      <c r="O511" s="56">
        <v>0</v>
      </c>
      <c r="P511" s="57">
        <v>396</v>
      </c>
      <c r="Q511" s="58">
        <v>0.2</v>
      </c>
      <c r="R511" s="57">
        <v>316.8</v>
      </c>
      <c r="S511" s="57">
        <v>789</v>
      </c>
      <c r="T511" s="58">
        <v>0.2</v>
      </c>
      <c r="U511" s="57">
        <v>631.20000000000005</v>
      </c>
      <c r="V511" s="57">
        <v>1183</v>
      </c>
      <c r="W511" s="58">
        <v>0.2</v>
      </c>
      <c r="X511" s="57">
        <v>946.4</v>
      </c>
      <c r="Y511" s="57">
        <v>0</v>
      </c>
      <c r="Z511" s="58">
        <v>0.2</v>
      </c>
      <c r="AA511" s="57">
        <v>0</v>
      </c>
      <c r="AB511" s="57">
        <v>5620556.8000000007</v>
      </c>
      <c r="AC511" s="53" t="str">
        <f t="shared" si="5466"/>
        <v>Registro Valido</v>
      </c>
      <c r="AD511" s="57">
        <f t="shared" ref="AD511" si="6087">IF(OR(ISERROR(VLOOKUP(CONCATENATE("ALI_",$C511,"_SEG_",$I511,"_PROV_",$D511),Catalogo_Precios,AD$8,FALSE)),L511=0),0,VLOOKUP(CONCATENATE("ALI_",$C511,"_SEG_",$I511,"_PROV_",$D511),Catalogo_Precios,AD$8,FALSE))</f>
        <v>396</v>
      </c>
      <c r="AE511" s="57">
        <f t="shared" ref="AE511" si="6088">IF(OR(ISERROR(VLOOKUP(CONCATENATE("ALI_",$C511,"_SEG_",$I511,"_PROV_",$D511),Catalogo_Precios,AE$8,FALSE)),M511=0),0,VLOOKUP(CONCATENATE("ALI_",$C511,"_SEG_",$I511,"_PROV_",$D511),Catalogo_Precios,AE$8,FALSE))</f>
        <v>789</v>
      </c>
      <c r="AF511" s="57">
        <f t="shared" ref="AF511" si="6089">IF(OR(ISERROR(VLOOKUP(CONCATENATE("ALI_",$C511,"_SEG_",$I511,"_PROV_",$D511),Catalogo_Precios,AF$8,FALSE)),N511=0),0,VLOOKUP(CONCATENATE("ALI_",$C511,"_SEG_",$I511,"_PROV_",$D511),Catalogo_Precios,AF$8,FALSE))</f>
        <v>1183</v>
      </c>
      <c r="AG511" s="57">
        <f t="shared" ref="AG511" si="6090">IF(OR(ISERROR(VLOOKUP(CONCATENATE("ALI_",$C511,"_SEG_",$I511,"_PROV_",$D511),Catalogo_Precios,AG$8,FALSE)),O511=0),0,VLOOKUP(CONCATENATE("ALI_",$C511,"_SEG_",$I511,"_PROV_",$D511),Catalogo_Precios,AG$8,FALSE))</f>
        <v>0</v>
      </c>
      <c r="AH511" s="57">
        <f t="shared" ref="AH511" si="6091">IF(OR(ISERROR(VLOOKUP(CONCATENATE("ALI_",$C511,"_SEG_",$I511,"_PROV_",$D511),Catalogo_Precios,AH$8,FALSE)),L511=0),0,VLOOKUP(CONCATENATE("ALI_",$C511,"_SEG_",$I511,"_PROV_",$D511),Catalogo_Precios,AH$8,FALSE))</f>
        <v>396</v>
      </c>
      <c r="AI511" s="57">
        <f t="shared" ref="AI511" si="6092">IF(OR(ISERROR(VLOOKUP(CONCATENATE("ALI_",$C511,"_SEG_",$I511,"_PROV_",$D511),Catalogo_Precios,AI$8,FALSE)),M511=0),0,VLOOKUP(CONCATENATE("ALI_",$C511,"_SEG_",$I511,"_PROV_",$D511),Catalogo_Precios,AI$8,FALSE))</f>
        <v>789</v>
      </c>
      <c r="AJ511" s="57">
        <f t="shared" ref="AJ511" si="6093">IF(OR(ISERROR(VLOOKUP(CONCATENATE("ALI_",$C511,"_SEG_",$I511,"_PROV_",$D511),Catalogo_Precios,AJ$8,FALSE)),N511=0),0,VLOOKUP(CONCATENATE("ALI_",$C511,"_SEG_",$I511,"_PROV_",$D511),Catalogo_Precios,AJ$8,FALSE))</f>
        <v>1183</v>
      </c>
      <c r="AK511" s="57">
        <f t="shared" ref="AK511" si="6094">IF(OR(ISERROR(VLOOKUP(CONCATENATE("ALI_",$C511,"_SEG_",$I511,"_PROV_",$D511),Catalogo_Precios,AK$8,FALSE)),O511=0),0,VLOOKUP(CONCATENATE("ALI_",$C511,"_SEG_",$I511,"_PROV_",$D511),Catalogo_Precios,AK$8,FALSE))</f>
        <v>0</v>
      </c>
      <c r="AL511" s="53"/>
      <c r="AM511" s="59" t="str">
        <f t="shared" si="5475"/>
        <v>ALI_61_SEG_8</v>
      </c>
      <c r="AN511" s="59" t="str">
        <f t="shared" si="5476"/>
        <v>ALI_61_SEG_8_VAL_5620556.8</v>
      </c>
      <c r="AO511" s="60">
        <f t="shared" ref="AO511" si="6095">IF(OR(AB511="",AB511=0),0,COUNTIF(Codificacion,AM511))</f>
        <v>4</v>
      </c>
      <c r="AP511" s="61">
        <f t="array" ref="AP511">MIN(IF(Codificacion=AM511,Total_Cotizacion,""))</f>
        <v>5620556.8000000007</v>
      </c>
      <c r="AQ511" s="62" t="b">
        <f t="shared" si="5478"/>
        <v>1</v>
      </c>
      <c r="AR511" s="51" t="str">
        <f t="shared" ref="AR511" si="6096">IF(COUNTIF(Codificacion2,CONCATENATE(AM511,"_VAL_",AB511))&gt;1,"Empate","")</f>
        <v/>
      </c>
      <c r="AS511" s="63" t="str">
        <f t="shared" si="5496"/>
        <v>X</v>
      </c>
      <c r="AT511" s="59" t="str">
        <f t="shared" si="5480"/>
        <v>ALI_61_SEG_8_X</v>
      </c>
      <c r="AU511" s="63">
        <f t="shared" ref="AU511" si="6097">IF(AND(COUNTIF(Codificacion3,AT511)&lt;AO511),1,COUNTIF(Codificacion3,AT511))</f>
        <v>1</v>
      </c>
      <c r="AV511" s="62" t="str">
        <f t="shared" si="5482"/>
        <v>Cotizacion Seleccionada</v>
      </c>
      <c r="AW511" s="53"/>
      <c r="AX511" s="51" t="str">
        <f t="shared" si="5483"/>
        <v>ALI_61_SEG_8VERDADERO</v>
      </c>
      <c r="AY511" s="51">
        <f t="shared" si="5464"/>
        <v>1</v>
      </c>
      <c r="AZ511" s="64" t="b">
        <f t="shared" si="5484"/>
        <v>0</v>
      </c>
    </row>
    <row r="512" spans="1:52" x14ac:dyDescent="0.2">
      <c r="A512" s="50" t="str">
        <f t="shared" si="3881"/>
        <v>ALI_61_SEG_9</v>
      </c>
      <c r="B512" s="51" t="s">
        <v>96</v>
      </c>
      <c r="C512" s="52">
        <v>61</v>
      </c>
      <c r="D512" s="52">
        <f t="shared" ref="D512" si="6098">IF(ISERROR(VLOOKUP(E512,Proveedores,2,FALSE)),"",VLOOKUP(E512,Proveedores,2,FALSE))</f>
        <v>2094</v>
      </c>
      <c r="E512" s="53" t="s">
        <v>97</v>
      </c>
      <c r="F512" s="54">
        <v>572</v>
      </c>
      <c r="G512" s="53" t="s">
        <v>56</v>
      </c>
      <c r="H512" s="53" t="s">
        <v>82</v>
      </c>
      <c r="I512" s="52">
        <v>9</v>
      </c>
      <c r="J512" s="53" t="s">
        <v>58</v>
      </c>
      <c r="K512" s="55">
        <v>44835</v>
      </c>
      <c r="L512" s="56">
        <v>3364</v>
      </c>
      <c r="M512" s="56">
        <v>4280</v>
      </c>
      <c r="N512" s="56">
        <v>2021</v>
      </c>
      <c r="O512" s="56">
        <v>0</v>
      </c>
      <c r="P512" s="57">
        <v>396</v>
      </c>
      <c r="Q512" s="58">
        <v>0.2</v>
      </c>
      <c r="R512" s="57">
        <v>316.8</v>
      </c>
      <c r="S512" s="57">
        <v>789</v>
      </c>
      <c r="T512" s="58">
        <v>0.2</v>
      </c>
      <c r="U512" s="57">
        <v>631.20000000000005</v>
      </c>
      <c r="V512" s="57">
        <v>1183</v>
      </c>
      <c r="W512" s="58">
        <v>0.2</v>
      </c>
      <c r="X512" s="57">
        <v>946.4</v>
      </c>
      <c r="Y512" s="57">
        <v>0</v>
      </c>
      <c r="Z512" s="58">
        <v>0.2</v>
      </c>
      <c r="AA512" s="57">
        <v>0</v>
      </c>
      <c r="AB512" s="57">
        <v>5679925.5999999996</v>
      </c>
      <c r="AC512" s="53" t="str">
        <f t="shared" si="5466"/>
        <v>Registro Valido</v>
      </c>
      <c r="AD512" s="57">
        <f t="shared" ref="AD512" si="6099">IF(OR(ISERROR(VLOOKUP(CONCATENATE("ALI_",$C512,"_SEG_",$I512,"_PROV_",$D512),Catalogo_Precios,AD$8,FALSE)),L512=0),0,VLOOKUP(CONCATENATE("ALI_",$C512,"_SEG_",$I512,"_PROV_",$D512),Catalogo_Precios,AD$8,FALSE))</f>
        <v>396</v>
      </c>
      <c r="AE512" s="57">
        <f t="shared" ref="AE512" si="6100">IF(OR(ISERROR(VLOOKUP(CONCATENATE("ALI_",$C512,"_SEG_",$I512,"_PROV_",$D512),Catalogo_Precios,AE$8,FALSE)),M512=0),0,VLOOKUP(CONCATENATE("ALI_",$C512,"_SEG_",$I512,"_PROV_",$D512),Catalogo_Precios,AE$8,FALSE))</f>
        <v>789</v>
      </c>
      <c r="AF512" s="57">
        <f t="shared" ref="AF512" si="6101">IF(OR(ISERROR(VLOOKUP(CONCATENATE("ALI_",$C512,"_SEG_",$I512,"_PROV_",$D512),Catalogo_Precios,AF$8,FALSE)),N512=0),0,VLOOKUP(CONCATENATE("ALI_",$C512,"_SEG_",$I512,"_PROV_",$D512),Catalogo_Precios,AF$8,FALSE))</f>
        <v>1183</v>
      </c>
      <c r="AG512" s="57">
        <f t="shared" ref="AG512" si="6102">IF(OR(ISERROR(VLOOKUP(CONCATENATE("ALI_",$C512,"_SEG_",$I512,"_PROV_",$D512),Catalogo_Precios,AG$8,FALSE)),O512=0),0,VLOOKUP(CONCATENATE("ALI_",$C512,"_SEG_",$I512,"_PROV_",$D512),Catalogo_Precios,AG$8,FALSE))</f>
        <v>0</v>
      </c>
      <c r="AH512" s="57">
        <f t="shared" ref="AH512" si="6103">IF(OR(ISERROR(VLOOKUP(CONCATENATE("ALI_",$C512,"_SEG_",$I512,"_PROV_",$D512),Catalogo_Precios,AH$8,FALSE)),L512=0),0,VLOOKUP(CONCATENATE("ALI_",$C512,"_SEG_",$I512,"_PROV_",$D512),Catalogo_Precios,AH$8,FALSE))</f>
        <v>396</v>
      </c>
      <c r="AI512" s="57">
        <f t="shared" ref="AI512" si="6104">IF(OR(ISERROR(VLOOKUP(CONCATENATE("ALI_",$C512,"_SEG_",$I512,"_PROV_",$D512),Catalogo_Precios,AI$8,FALSE)),M512=0),0,VLOOKUP(CONCATENATE("ALI_",$C512,"_SEG_",$I512,"_PROV_",$D512),Catalogo_Precios,AI$8,FALSE))</f>
        <v>789</v>
      </c>
      <c r="AJ512" s="57">
        <f t="shared" ref="AJ512" si="6105">IF(OR(ISERROR(VLOOKUP(CONCATENATE("ALI_",$C512,"_SEG_",$I512,"_PROV_",$D512),Catalogo_Precios,AJ$8,FALSE)),N512=0),0,VLOOKUP(CONCATENATE("ALI_",$C512,"_SEG_",$I512,"_PROV_",$D512),Catalogo_Precios,AJ$8,FALSE))</f>
        <v>1183</v>
      </c>
      <c r="AK512" s="57">
        <f t="shared" ref="AK512" si="6106">IF(OR(ISERROR(VLOOKUP(CONCATENATE("ALI_",$C512,"_SEG_",$I512,"_PROV_",$D512),Catalogo_Precios,AK$8,FALSE)),O512=0),0,VLOOKUP(CONCATENATE("ALI_",$C512,"_SEG_",$I512,"_PROV_",$D512),Catalogo_Precios,AK$8,FALSE))</f>
        <v>0</v>
      </c>
      <c r="AL512" s="53"/>
      <c r="AM512" s="59" t="str">
        <f t="shared" si="5475"/>
        <v>ALI_61_SEG_9</v>
      </c>
      <c r="AN512" s="59" t="str">
        <f t="shared" si="5476"/>
        <v>ALI_61_SEG_9_VAL_5679925.6</v>
      </c>
      <c r="AO512" s="60">
        <f t="shared" ref="AO512" si="6107">IF(OR(AB512="",AB512=0),0,COUNTIF(Codificacion,AM512))</f>
        <v>4</v>
      </c>
      <c r="AP512" s="61">
        <f t="array" ref="AP512">MIN(IF(Codificacion=AM512,Total_Cotizacion,""))</f>
        <v>5679925.5999999996</v>
      </c>
      <c r="AQ512" s="62" t="b">
        <f t="shared" si="5478"/>
        <v>1</v>
      </c>
      <c r="AR512" s="51" t="str">
        <f t="shared" ref="AR512" si="6108">IF(COUNTIF(Codificacion2,CONCATENATE(AM512,"_VAL_",AB512))&gt;1,"Empate","")</f>
        <v/>
      </c>
      <c r="AS512" s="63" t="str">
        <f t="shared" si="5496"/>
        <v>X</v>
      </c>
      <c r="AT512" s="59" t="str">
        <f t="shared" si="5480"/>
        <v>ALI_61_SEG_9_X</v>
      </c>
      <c r="AU512" s="63">
        <f t="shared" ref="AU512" si="6109">IF(AND(COUNTIF(Codificacion3,AT512)&lt;AO512),1,COUNTIF(Codificacion3,AT512))</f>
        <v>1</v>
      </c>
      <c r="AV512" s="62" t="str">
        <f t="shared" si="5482"/>
        <v>Cotizacion Seleccionada</v>
      </c>
      <c r="AW512" s="53"/>
      <c r="AX512" s="51" t="str">
        <f t="shared" si="5483"/>
        <v>ALI_61_SEG_9VERDADERO</v>
      </c>
      <c r="AY512" s="51">
        <f t="shared" si="5464"/>
        <v>1</v>
      </c>
      <c r="AZ512" s="64" t="b">
        <f t="shared" si="5484"/>
        <v>0</v>
      </c>
    </row>
    <row r="513" spans="1:52" x14ac:dyDescent="0.2">
      <c r="A513" s="50" t="str">
        <f t="shared" si="3881"/>
        <v>ALI_61_SEG_10</v>
      </c>
      <c r="B513" s="51" t="s">
        <v>96</v>
      </c>
      <c r="C513" s="52">
        <v>61</v>
      </c>
      <c r="D513" s="52">
        <f t="shared" ref="D513" si="6110">IF(ISERROR(VLOOKUP(E513,Proveedores,2,FALSE)),"",VLOOKUP(E513,Proveedores,2,FALSE))</f>
        <v>2094</v>
      </c>
      <c r="E513" s="53" t="s">
        <v>97</v>
      </c>
      <c r="F513" s="54">
        <v>573</v>
      </c>
      <c r="G513" s="53" t="s">
        <v>56</v>
      </c>
      <c r="H513" s="53" t="s">
        <v>82</v>
      </c>
      <c r="I513" s="52">
        <v>10</v>
      </c>
      <c r="J513" s="53" t="s">
        <v>58</v>
      </c>
      <c r="K513" s="55">
        <v>44835</v>
      </c>
      <c r="L513" s="56">
        <v>3367</v>
      </c>
      <c r="M513" s="56">
        <v>4286</v>
      </c>
      <c r="N513" s="56">
        <v>2024</v>
      </c>
      <c r="O513" s="56">
        <v>0</v>
      </c>
      <c r="P513" s="57">
        <v>396</v>
      </c>
      <c r="Q513" s="58">
        <v>0.2</v>
      </c>
      <c r="R513" s="57">
        <v>316.8</v>
      </c>
      <c r="S513" s="57">
        <v>789</v>
      </c>
      <c r="T513" s="58">
        <v>0.2</v>
      </c>
      <c r="U513" s="57">
        <v>631.20000000000005</v>
      </c>
      <c r="V513" s="57">
        <v>1183</v>
      </c>
      <c r="W513" s="58">
        <v>0.2</v>
      </c>
      <c r="X513" s="57">
        <v>946.4</v>
      </c>
      <c r="Y513" s="57">
        <v>0</v>
      </c>
      <c r="Z513" s="58">
        <v>0.2</v>
      </c>
      <c r="AA513" s="57">
        <v>0</v>
      </c>
      <c r="AB513" s="57">
        <v>5687502.4000000004</v>
      </c>
      <c r="AC513" s="53" t="str">
        <f t="shared" si="5466"/>
        <v>Registro Valido</v>
      </c>
      <c r="AD513" s="57">
        <f t="shared" ref="AD513" si="6111">IF(OR(ISERROR(VLOOKUP(CONCATENATE("ALI_",$C513,"_SEG_",$I513,"_PROV_",$D513),Catalogo_Precios,AD$8,FALSE)),L513=0),0,VLOOKUP(CONCATENATE("ALI_",$C513,"_SEG_",$I513,"_PROV_",$D513),Catalogo_Precios,AD$8,FALSE))</f>
        <v>396</v>
      </c>
      <c r="AE513" s="57">
        <f t="shared" ref="AE513" si="6112">IF(OR(ISERROR(VLOOKUP(CONCATENATE("ALI_",$C513,"_SEG_",$I513,"_PROV_",$D513),Catalogo_Precios,AE$8,FALSE)),M513=0),0,VLOOKUP(CONCATENATE("ALI_",$C513,"_SEG_",$I513,"_PROV_",$D513),Catalogo_Precios,AE$8,FALSE))</f>
        <v>789</v>
      </c>
      <c r="AF513" s="57">
        <f t="shared" ref="AF513" si="6113">IF(OR(ISERROR(VLOOKUP(CONCATENATE("ALI_",$C513,"_SEG_",$I513,"_PROV_",$D513),Catalogo_Precios,AF$8,FALSE)),N513=0),0,VLOOKUP(CONCATENATE("ALI_",$C513,"_SEG_",$I513,"_PROV_",$D513),Catalogo_Precios,AF$8,FALSE))</f>
        <v>1183</v>
      </c>
      <c r="AG513" s="57">
        <f t="shared" ref="AG513" si="6114">IF(OR(ISERROR(VLOOKUP(CONCATENATE("ALI_",$C513,"_SEG_",$I513,"_PROV_",$D513),Catalogo_Precios,AG$8,FALSE)),O513=0),0,VLOOKUP(CONCATENATE("ALI_",$C513,"_SEG_",$I513,"_PROV_",$D513),Catalogo_Precios,AG$8,FALSE))</f>
        <v>0</v>
      </c>
      <c r="AH513" s="57">
        <f t="shared" ref="AH513" si="6115">IF(OR(ISERROR(VLOOKUP(CONCATENATE("ALI_",$C513,"_SEG_",$I513,"_PROV_",$D513),Catalogo_Precios,AH$8,FALSE)),L513=0),0,VLOOKUP(CONCATENATE("ALI_",$C513,"_SEG_",$I513,"_PROV_",$D513),Catalogo_Precios,AH$8,FALSE))</f>
        <v>396</v>
      </c>
      <c r="AI513" s="57">
        <f t="shared" ref="AI513" si="6116">IF(OR(ISERROR(VLOOKUP(CONCATENATE("ALI_",$C513,"_SEG_",$I513,"_PROV_",$D513),Catalogo_Precios,AI$8,FALSE)),M513=0),0,VLOOKUP(CONCATENATE("ALI_",$C513,"_SEG_",$I513,"_PROV_",$D513),Catalogo_Precios,AI$8,FALSE))</f>
        <v>789</v>
      </c>
      <c r="AJ513" s="57">
        <f t="shared" ref="AJ513" si="6117">IF(OR(ISERROR(VLOOKUP(CONCATENATE("ALI_",$C513,"_SEG_",$I513,"_PROV_",$D513),Catalogo_Precios,AJ$8,FALSE)),N513=0),0,VLOOKUP(CONCATENATE("ALI_",$C513,"_SEG_",$I513,"_PROV_",$D513),Catalogo_Precios,AJ$8,FALSE))</f>
        <v>1183</v>
      </c>
      <c r="AK513" s="57">
        <f t="shared" ref="AK513" si="6118">IF(OR(ISERROR(VLOOKUP(CONCATENATE("ALI_",$C513,"_SEG_",$I513,"_PROV_",$D513),Catalogo_Precios,AK$8,FALSE)),O513=0),0,VLOOKUP(CONCATENATE("ALI_",$C513,"_SEG_",$I513,"_PROV_",$D513),Catalogo_Precios,AK$8,FALSE))</f>
        <v>0</v>
      </c>
      <c r="AL513" s="53"/>
      <c r="AM513" s="59" t="str">
        <f t="shared" si="5475"/>
        <v>ALI_61_SEG_10</v>
      </c>
      <c r="AN513" s="59" t="str">
        <f t="shared" si="5476"/>
        <v>ALI_61_SEG_10_VAL_5687502.4</v>
      </c>
      <c r="AO513" s="60">
        <f t="shared" ref="AO513" si="6119">IF(OR(AB513="",AB513=0),0,COUNTIF(Codificacion,AM513))</f>
        <v>4</v>
      </c>
      <c r="AP513" s="61">
        <f t="array" ref="AP513">MIN(IF(Codificacion=AM513,Total_Cotizacion,""))</f>
        <v>5687502.4000000004</v>
      </c>
      <c r="AQ513" s="62" t="b">
        <f t="shared" si="5478"/>
        <v>1</v>
      </c>
      <c r="AR513" s="51" t="str">
        <f t="shared" ref="AR513" si="6120">IF(COUNTIF(Codificacion2,CONCATENATE(AM513,"_VAL_",AB513))&gt;1,"Empate","")</f>
        <v/>
      </c>
      <c r="AS513" s="63" t="str">
        <f t="shared" si="5496"/>
        <v>X</v>
      </c>
      <c r="AT513" s="59" t="str">
        <f t="shared" si="5480"/>
        <v>ALI_61_SEG_10_X</v>
      </c>
      <c r="AU513" s="63">
        <f t="shared" ref="AU513" si="6121">IF(AND(COUNTIF(Codificacion3,AT513)&lt;AO513),1,COUNTIF(Codificacion3,AT513))</f>
        <v>1</v>
      </c>
      <c r="AV513" s="62" t="str">
        <f t="shared" si="5482"/>
        <v>Cotizacion Seleccionada</v>
      </c>
      <c r="AW513" s="53"/>
      <c r="AX513" s="51" t="str">
        <f t="shared" si="5483"/>
        <v>ALI_61_SEG_10VERDADERO</v>
      </c>
      <c r="AY513" s="51">
        <f t="shared" si="5464"/>
        <v>1</v>
      </c>
      <c r="AZ513" s="64" t="b">
        <f t="shared" si="5484"/>
        <v>0</v>
      </c>
    </row>
    <row r="514" spans="1:52" x14ac:dyDescent="0.2">
      <c r="A514" s="50" t="str">
        <f t="shared" si="3881"/>
        <v>ALI_61_SEG_11</v>
      </c>
      <c r="B514" s="51" t="s">
        <v>96</v>
      </c>
      <c r="C514" s="52">
        <v>61</v>
      </c>
      <c r="D514" s="52">
        <f t="shared" ref="D514" si="6122">IF(ISERROR(VLOOKUP(E514,Proveedores,2,FALSE)),"",VLOOKUP(E514,Proveedores,2,FALSE))</f>
        <v>2094</v>
      </c>
      <c r="E514" s="53" t="s">
        <v>97</v>
      </c>
      <c r="F514" s="54">
        <v>574</v>
      </c>
      <c r="G514" s="53" t="s">
        <v>56</v>
      </c>
      <c r="H514" s="53" t="s">
        <v>82</v>
      </c>
      <c r="I514" s="52">
        <v>11</v>
      </c>
      <c r="J514" s="53" t="s">
        <v>58</v>
      </c>
      <c r="K514" s="55">
        <v>44835</v>
      </c>
      <c r="L514" s="56">
        <v>3315</v>
      </c>
      <c r="M514" s="56">
        <v>4221</v>
      </c>
      <c r="N514" s="56">
        <v>1993</v>
      </c>
      <c r="O514" s="56">
        <v>0</v>
      </c>
      <c r="P514" s="57">
        <v>396</v>
      </c>
      <c r="Q514" s="58">
        <v>0.2</v>
      </c>
      <c r="R514" s="57">
        <v>316.8</v>
      </c>
      <c r="S514" s="57">
        <v>789</v>
      </c>
      <c r="T514" s="58">
        <v>0.2</v>
      </c>
      <c r="U514" s="57">
        <v>631.20000000000005</v>
      </c>
      <c r="V514" s="57">
        <v>1183</v>
      </c>
      <c r="W514" s="58">
        <v>0.2</v>
      </c>
      <c r="X514" s="57">
        <v>946.4</v>
      </c>
      <c r="Y514" s="57">
        <v>0</v>
      </c>
      <c r="Z514" s="58">
        <v>0.2</v>
      </c>
      <c r="AA514" s="57">
        <v>0</v>
      </c>
      <c r="AB514" s="57">
        <v>5600662.4000000004</v>
      </c>
      <c r="AC514" s="53" t="str">
        <f t="shared" si="5466"/>
        <v>Registro Valido</v>
      </c>
      <c r="AD514" s="57">
        <f t="shared" ref="AD514" si="6123">IF(OR(ISERROR(VLOOKUP(CONCATENATE("ALI_",$C514,"_SEG_",$I514,"_PROV_",$D514),Catalogo_Precios,AD$8,FALSE)),L514=0),0,VLOOKUP(CONCATENATE("ALI_",$C514,"_SEG_",$I514,"_PROV_",$D514),Catalogo_Precios,AD$8,FALSE))</f>
        <v>396</v>
      </c>
      <c r="AE514" s="57">
        <f t="shared" ref="AE514" si="6124">IF(OR(ISERROR(VLOOKUP(CONCATENATE("ALI_",$C514,"_SEG_",$I514,"_PROV_",$D514),Catalogo_Precios,AE$8,FALSE)),M514=0),0,VLOOKUP(CONCATENATE("ALI_",$C514,"_SEG_",$I514,"_PROV_",$D514),Catalogo_Precios,AE$8,FALSE))</f>
        <v>789</v>
      </c>
      <c r="AF514" s="57">
        <f t="shared" ref="AF514" si="6125">IF(OR(ISERROR(VLOOKUP(CONCATENATE("ALI_",$C514,"_SEG_",$I514,"_PROV_",$D514),Catalogo_Precios,AF$8,FALSE)),N514=0),0,VLOOKUP(CONCATENATE("ALI_",$C514,"_SEG_",$I514,"_PROV_",$D514),Catalogo_Precios,AF$8,FALSE))</f>
        <v>1183</v>
      </c>
      <c r="AG514" s="57">
        <f t="shared" ref="AG514" si="6126">IF(OR(ISERROR(VLOOKUP(CONCATENATE("ALI_",$C514,"_SEG_",$I514,"_PROV_",$D514),Catalogo_Precios,AG$8,FALSE)),O514=0),0,VLOOKUP(CONCATENATE("ALI_",$C514,"_SEG_",$I514,"_PROV_",$D514),Catalogo_Precios,AG$8,FALSE))</f>
        <v>0</v>
      </c>
      <c r="AH514" s="57">
        <f t="shared" ref="AH514" si="6127">IF(OR(ISERROR(VLOOKUP(CONCATENATE("ALI_",$C514,"_SEG_",$I514,"_PROV_",$D514),Catalogo_Precios,AH$8,FALSE)),L514=0),0,VLOOKUP(CONCATENATE("ALI_",$C514,"_SEG_",$I514,"_PROV_",$D514),Catalogo_Precios,AH$8,FALSE))</f>
        <v>396</v>
      </c>
      <c r="AI514" s="57">
        <f t="shared" ref="AI514" si="6128">IF(OR(ISERROR(VLOOKUP(CONCATENATE("ALI_",$C514,"_SEG_",$I514,"_PROV_",$D514),Catalogo_Precios,AI$8,FALSE)),M514=0),0,VLOOKUP(CONCATENATE("ALI_",$C514,"_SEG_",$I514,"_PROV_",$D514),Catalogo_Precios,AI$8,FALSE))</f>
        <v>789</v>
      </c>
      <c r="AJ514" s="57">
        <f t="shared" ref="AJ514" si="6129">IF(OR(ISERROR(VLOOKUP(CONCATENATE("ALI_",$C514,"_SEG_",$I514,"_PROV_",$D514),Catalogo_Precios,AJ$8,FALSE)),N514=0),0,VLOOKUP(CONCATENATE("ALI_",$C514,"_SEG_",$I514,"_PROV_",$D514),Catalogo_Precios,AJ$8,FALSE))</f>
        <v>1183</v>
      </c>
      <c r="AK514" s="57">
        <f t="shared" ref="AK514" si="6130">IF(OR(ISERROR(VLOOKUP(CONCATENATE("ALI_",$C514,"_SEG_",$I514,"_PROV_",$D514),Catalogo_Precios,AK$8,FALSE)),O514=0),0,VLOOKUP(CONCATENATE("ALI_",$C514,"_SEG_",$I514,"_PROV_",$D514),Catalogo_Precios,AK$8,FALSE))</f>
        <v>0</v>
      </c>
      <c r="AL514" s="53"/>
      <c r="AM514" s="59" t="str">
        <f t="shared" si="5475"/>
        <v>ALI_61_SEG_11</v>
      </c>
      <c r="AN514" s="59" t="str">
        <f t="shared" si="5476"/>
        <v>ALI_61_SEG_11_VAL_5600662.4</v>
      </c>
      <c r="AO514" s="60">
        <f t="shared" ref="AO514" si="6131">IF(OR(AB514="",AB514=0),0,COUNTIF(Codificacion,AM514))</f>
        <v>4</v>
      </c>
      <c r="AP514" s="61">
        <f t="array" ref="AP514">MIN(IF(Codificacion=AM514,Total_Cotizacion,""))</f>
        <v>5600662.4000000004</v>
      </c>
      <c r="AQ514" s="62" t="b">
        <f t="shared" si="5478"/>
        <v>1</v>
      </c>
      <c r="AR514" s="51" t="str">
        <f t="shared" ref="AR514" si="6132">IF(COUNTIF(Codificacion2,CONCATENATE(AM514,"_VAL_",AB514))&gt;1,"Empate","")</f>
        <v/>
      </c>
      <c r="AS514" s="63" t="str">
        <f t="shared" si="5496"/>
        <v>X</v>
      </c>
      <c r="AT514" s="59" t="str">
        <f t="shared" si="5480"/>
        <v>ALI_61_SEG_11_X</v>
      </c>
      <c r="AU514" s="63">
        <f t="shared" ref="AU514" si="6133">IF(AND(COUNTIF(Codificacion3,AT514)&lt;AO514),1,COUNTIF(Codificacion3,AT514))</f>
        <v>1</v>
      </c>
      <c r="AV514" s="62" t="str">
        <f t="shared" si="5482"/>
        <v>Cotizacion Seleccionada</v>
      </c>
      <c r="AW514" s="53"/>
      <c r="AX514" s="51" t="str">
        <f t="shared" si="5483"/>
        <v>ALI_61_SEG_11VERDADERO</v>
      </c>
      <c r="AY514" s="51">
        <f t="shared" si="5464"/>
        <v>1</v>
      </c>
      <c r="AZ514" s="64" t="b">
        <f t="shared" si="5484"/>
        <v>0</v>
      </c>
    </row>
    <row r="515" spans="1:52" x14ac:dyDescent="0.2">
      <c r="A515" s="50" t="str">
        <f t="shared" si="3881"/>
        <v>ALI_61_SEG_12</v>
      </c>
      <c r="B515" s="51" t="s">
        <v>96</v>
      </c>
      <c r="C515" s="52">
        <v>61</v>
      </c>
      <c r="D515" s="52">
        <f t="shared" ref="D515" si="6134">IF(ISERROR(VLOOKUP(E515,Proveedores,2,FALSE)),"",VLOOKUP(E515,Proveedores,2,FALSE))</f>
        <v>2094</v>
      </c>
      <c r="E515" s="53" t="s">
        <v>97</v>
      </c>
      <c r="F515" s="54">
        <v>575</v>
      </c>
      <c r="G515" s="53" t="s">
        <v>56</v>
      </c>
      <c r="H515" s="53" t="s">
        <v>82</v>
      </c>
      <c r="I515" s="52">
        <v>12</v>
      </c>
      <c r="J515" s="53" t="s">
        <v>58</v>
      </c>
      <c r="K515" s="55">
        <v>44835</v>
      </c>
      <c r="L515" s="56">
        <v>3008</v>
      </c>
      <c r="M515" s="56">
        <v>3830</v>
      </c>
      <c r="N515" s="56">
        <v>1808</v>
      </c>
      <c r="O515" s="56">
        <v>0</v>
      </c>
      <c r="P515" s="57">
        <v>396</v>
      </c>
      <c r="Q515" s="58">
        <v>0.2</v>
      </c>
      <c r="R515" s="57">
        <v>316.8</v>
      </c>
      <c r="S515" s="57">
        <v>789</v>
      </c>
      <c r="T515" s="58">
        <v>0.2</v>
      </c>
      <c r="U515" s="57">
        <v>631.20000000000005</v>
      </c>
      <c r="V515" s="57">
        <v>1183</v>
      </c>
      <c r="W515" s="58">
        <v>0.2</v>
      </c>
      <c r="X515" s="57">
        <v>946.4</v>
      </c>
      <c r="Y515" s="57">
        <v>0</v>
      </c>
      <c r="Z515" s="58">
        <v>0.2</v>
      </c>
      <c r="AA515" s="57">
        <v>0</v>
      </c>
      <c r="AB515" s="57">
        <v>5081521.5999999996</v>
      </c>
      <c r="AC515" s="53" t="str">
        <f t="shared" si="5466"/>
        <v>Registro Valido</v>
      </c>
      <c r="AD515" s="57">
        <f t="shared" ref="AD515" si="6135">IF(OR(ISERROR(VLOOKUP(CONCATENATE("ALI_",$C515,"_SEG_",$I515,"_PROV_",$D515),Catalogo_Precios,AD$8,FALSE)),L515=0),0,VLOOKUP(CONCATENATE("ALI_",$C515,"_SEG_",$I515,"_PROV_",$D515),Catalogo_Precios,AD$8,FALSE))</f>
        <v>396</v>
      </c>
      <c r="AE515" s="57">
        <f t="shared" ref="AE515" si="6136">IF(OR(ISERROR(VLOOKUP(CONCATENATE("ALI_",$C515,"_SEG_",$I515,"_PROV_",$D515),Catalogo_Precios,AE$8,FALSE)),M515=0),0,VLOOKUP(CONCATENATE("ALI_",$C515,"_SEG_",$I515,"_PROV_",$D515),Catalogo_Precios,AE$8,FALSE))</f>
        <v>789</v>
      </c>
      <c r="AF515" s="57">
        <f t="shared" ref="AF515" si="6137">IF(OR(ISERROR(VLOOKUP(CONCATENATE("ALI_",$C515,"_SEG_",$I515,"_PROV_",$D515),Catalogo_Precios,AF$8,FALSE)),N515=0),0,VLOOKUP(CONCATENATE("ALI_",$C515,"_SEG_",$I515,"_PROV_",$D515),Catalogo_Precios,AF$8,FALSE))</f>
        <v>1183</v>
      </c>
      <c r="AG515" s="57">
        <f t="shared" ref="AG515" si="6138">IF(OR(ISERROR(VLOOKUP(CONCATENATE("ALI_",$C515,"_SEG_",$I515,"_PROV_",$D515),Catalogo_Precios,AG$8,FALSE)),O515=0),0,VLOOKUP(CONCATENATE("ALI_",$C515,"_SEG_",$I515,"_PROV_",$D515),Catalogo_Precios,AG$8,FALSE))</f>
        <v>0</v>
      </c>
      <c r="AH515" s="57">
        <f t="shared" ref="AH515" si="6139">IF(OR(ISERROR(VLOOKUP(CONCATENATE("ALI_",$C515,"_SEG_",$I515,"_PROV_",$D515),Catalogo_Precios,AH$8,FALSE)),L515=0),0,VLOOKUP(CONCATENATE("ALI_",$C515,"_SEG_",$I515,"_PROV_",$D515),Catalogo_Precios,AH$8,FALSE))</f>
        <v>396</v>
      </c>
      <c r="AI515" s="57">
        <f t="shared" ref="AI515" si="6140">IF(OR(ISERROR(VLOOKUP(CONCATENATE("ALI_",$C515,"_SEG_",$I515,"_PROV_",$D515),Catalogo_Precios,AI$8,FALSE)),M515=0),0,VLOOKUP(CONCATENATE("ALI_",$C515,"_SEG_",$I515,"_PROV_",$D515),Catalogo_Precios,AI$8,FALSE))</f>
        <v>789</v>
      </c>
      <c r="AJ515" s="57">
        <f t="shared" ref="AJ515" si="6141">IF(OR(ISERROR(VLOOKUP(CONCATENATE("ALI_",$C515,"_SEG_",$I515,"_PROV_",$D515),Catalogo_Precios,AJ$8,FALSE)),N515=0),0,VLOOKUP(CONCATENATE("ALI_",$C515,"_SEG_",$I515,"_PROV_",$D515),Catalogo_Precios,AJ$8,FALSE))</f>
        <v>1183</v>
      </c>
      <c r="AK515" s="57">
        <f t="shared" ref="AK515" si="6142">IF(OR(ISERROR(VLOOKUP(CONCATENATE("ALI_",$C515,"_SEG_",$I515,"_PROV_",$D515),Catalogo_Precios,AK$8,FALSE)),O515=0),0,VLOOKUP(CONCATENATE("ALI_",$C515,"_SEG_",$I515,"_PROV_",$D515),Catalogo_Precios,AK$8,FALSE))</f>
        <v>0</v>
      </c>
      <c r="AL515" s="53"/>
      <c r="AM515" s="59" t="str">
        <f t="shared" si="5475"/>
        <v>ALI_61_SEG_12</v>
      </c>
      <c r="AN515" s="59" t="str">
        <f t="shared" si="5476"/>
        <v>ALI_61_SEG_12_VAL_5081521.6</v>
      </c>
      <c r="AO515" s="60">
        <f t="shared" ref="AO515" si="6143">IF(OR(AB515="",AB515=0),0,COUNTIF(Codificacion,AM515))</f>
        <v>4</v>
      </c>
      <c r="AP515" s="61">
        <f t="array" ref="AP515">MIN(IF(Codificacion=AM515,Total_Cotizacion,""))</f>
        <v>5081521.5999999996</v>
      </c>
      <c r="AQ515" s="62" t="b">
        <f t="shared" si="5478"/>
        <v>1</v>
      </c>
      <c r="AR515" s="51" t="str">
        <f t="shared" ref="AR515" si="6144">IF(COUNTIF(Codificacion2,CONCATENATE(AM515,"_VAL_",AB515))&gt;1,"Empate","")</f>
        <v/>
      </c>
      <c r="AS515" s="63" t="str">
        <f t="shared" si="5496"/>
        <v>X</v>
      </c>
      <c r="AT515" s="59" t="str">
        <f t="shared" si="5480"/>
        <v>ALI_61_SEG_12_X</v>
      </c>
      <c r="AU515" s="63">
        <f t="shared" ref="AU515" si="6145">IF(AND(COUNTIF(Codificacion3,AT515)&lt;AO515),1,COUNTIF(Codificacion3,AT515))</f>
        <v>1</v>
      </c>
      <c r="AV515" s="62" t="str">
        <f t="shared" si="5482"/>
        <v>Cotizacion Seleccionada</v>
      </c>
      <c r="AW515" s="53"/>
      <c r="AX515" s="51" t="str">
        <f t="shared" si="5483"/>
        <v>ALI_61_SEG_12VERDADERO</v>
      </c>
      <c r="AY515" s="51">
        <f t="shared" si="5464"/>
        <v>1</v>
      </c>
      <c r="AZ515" s="64" t="b">
        <f t="shared" si="5484"/>
        <v>0</v>
      </c>
    </row>
    <row r="516" spans="1:52" x14ac:dyDescent="0.2">
      <c r="A516" s="50" t="str">
        <f t="shared" si="3881"/>
        <v>ALI_61_SEG_13</v>
      </c>
      <c r="B516" s="51" t="s">
        <v>96</v>
      </c>
      <c r="C516" s="52">
        <v>61</v>
      </c>
      <c r="D516" s="52">
        <f t="shared" ref="D516" si="6146">IF(ISERROR(VLOOKUP(E516,Proveedores,2,FALSE)),"",VLOOKUP(E516,Proveedores,2,FALSE))</f>
        <v>2094</v>
      </c>
      <c r="E516" s="53" t="s">
        <v>97</v>
      </c>
      <c r="F516" s="54">
        <v>576</v>
      </c>
      <c r="G516" s="53" t="s">
        <v>56</v>
      </c>
      <c r="H516" s="53" t="s">
        <v>82</v>
      </c>
      <c r="I516" s="52">
        <v>13</v>
      </c>
      <c r="J516" s="53" t="s">
        <v>58</v>
      </c>
      <c r="K516" s="55">
        <v>44835</v>
      </c>
      <c r="L516" s="56">
        <v>3195</v>
      </c>
      <c r="M516" s="56">
        <v>4068</v>
      </c>
      <c r="N516" s="56">
        <v>1920</v>
      </c>
      <c r="O516" s="56">
        <v>0</v>
      </c>
      <c r="P516" s="57">
        <v>396</v>
      </c>
      <c r="Q516" s="58">
        <v>0.2</v>
      </c>
      <c r="R516" s="57">
        <v>316.8</v>
      </c>
      <c r="S516" s="57">
        <v>789</v>
      </c>
      <c r="T516" s="58">
        <v>0.2</v>
      </c>
      <c r="U516" s="57">
        <v>631.20000000000005</v>
      </c>
      <c r="V516" s="57">
        <v>1183</v>
      </c>
      <c r="W516" s="58">
        <v>0.2</v>
      </c>
      <c r="X516" s="57">
        <v>946.4</v>
      </c>
      <c r="Y516" s="57">
        <v>0</v>
      </c>
      <c r="Z516" s="58">
        <v>0.2</v>
      </c>
      <c r="AA516" s="57">
        <v>0</v>
      </c>
      <c r="AB516" s="57">
        <v>5396985.5999999996</v>
      </c>
      <c r="AC516" s="53" t="str">
        <f t="shared" si="5466"/>
        <v>Registro Valido</v>
      </c>
      <c r="AD516" s="57">
        <f t="shared" ref="AD516" si="6147">IF(OR(ISERROR(VLOOKUP(CONCATENATE("ALI_",$C516,"_SEG_",$I516,"_PROV_",$D516),Catalogo_Precios,AD$8,FALSE)),L516=0),0,VLOOKUP(CONCATENATE("ALI_",$C516,"_SEG_",$I516,"_PROV_",$D516),Catalogo_Precios,AD$8,FALSE))</f>
        <v>396</v>
      </c>
      <c r="AE516" s="57">
        <f t="shared" ref="AE516" si="6148">IF(OR(ISERROR(VLOOKUP(CONCATENATE("ALI_",$C516,"_SEG_",$I516,"_PROV_",$D516),Catalogo_Precios,AE$8,FALSE)),M516=0),0,VLOOKUP(CONCATENATE("ALI_",$C516,"_SEG_",$I516,"_PROV_",$D516),Catalogo_Precios,AE$8,FALSE))</f>
        <v>789</v>
      </c>
      <c r="AF516" s="57">
        <f t="shared" ref="AF516" si="6149">IF(OR(ISERROR(VLOOKUP(CONCATENATE("ALI_",$C516,"_SEG_",$I516,"_PROV_",$D516),Catalogo_Precios,AF$8,FALSE)),N516=0),0,VLOOKUP(CONCATENATE("ALI_",$C516,"_SEG_",$I516,"_PROV_",$D516),Catalogo_Precios,AF$8,FALSE))</f>
        <v>1183</v>
      </c>
      <c r="AG516" s="57">
        <f t="shared" ref="AG516" si="6150">IF(OR(ISERROR(VLOOKUP(CONCATENATE("ALI_",$C516,"_SEG_",$I516,"_PROV_",$D516),Catalogo_Precios,AG$8,FALSE)),O516=0),0,VLOOKUP(CONCATENATE("ALI_",$C516,"_SEG_",$I516,"_PROV_",$D516),Catalogo_Precios,AG$8,FALSE))</f>
        <v>0</v>
      </c>
      <c r="AH516" s="57">
        <f t="shared" ref="AH516" si="6151">IF(OR(ISERROR(VLOOKUP(CONCATENATE("ALI_",$C516,"_SEG_",$I516,"_PROV_",$D516),Catalogo_Precios,AH$8,FALSE)),L516=0),0,VLOOKUP(CONCATENATE("ALI_",$C516,"_SEG_",$I516,"_PROV_",$D516),Catalogo_Precios,AH$8,FALSE))</f>
        <v>396</v>
      </c>
      <c r="AI516" s="57">
        <f t="shared" ref="AI516" si="6152">IF(OR(ISERROR(VLOOKUP(CONCATENATE("ALI_",$C516,"_SEG_",$I516,"_PROV_",$D516),Catalogo_Precios,AI$8,FALSE)),M516=0),0,VLOOKUP(CONCATENATE("ALI_",$C516,"_SEG_",$I516,"_PROV_",$D516),Catalogo_Precios,AI$8,FALSE))</f>
        <v>789</v>
      </c>
      <c r="AJ516" s="57">
        <f t="shared" ref="AJ516" si="6153">IF(OR(ISERROR(VLOOKUP(CONCATENATE("ALI_",$C516,"_SEG_",$I516,"_PROV_",$D516),Catalogo_Precios,AJ$8,FALSE)),N516=0),0,VLOOKUP(CONCATENATE("ALI_",$C516,"_SEG_",$I516,"_PROV_",$D516),Catalogo_Precios,AJ$8,FALSE))</f>
        <v>1183</v>
      </c>
      <c r="AK516" s="57">
        <f t="shared" ref="AK516" si="6154">IF(OR(ISERROR(VLOOKUP(CONCATENATE("ALI_",$C516,"_SEG_",$I516,"_PROV_",$D516),Catalogo_Precios,AK$8,FALSE)),O516=0),0,VLOOKUP(CONCATENATE("ALI_",$C516,"_SEG_",$I516,"_PROV_",$D516),Catalogo_Precios,AK$8,FALSE))</f>
        <v>0</v>
      </c>
      <c r="AL516" s="53"/>
      <c r="AM516" s="59" t="str">
        <f t="shared" si="5475"/>
        <v>ALI_61_SEG_13</v>
      </c>
      <c r="AN516" s="59" t="str">
        <f t="shared" si="5476"/>
        <v>ALI_61_SEG_13_VAL_5396985.6</v>
      </c>
      <c r="AO516" s="60">
        <f t="shared" ref="AO516" si="6155">IF(OR(AB516="",AB516=0),0,COUNTIF(Codificacion,AM516))</f>
        <v>4</v>
      </c>
      <c r="AP516" s="61">
        <f t="array" ref="AP516">MIN(IF(Codificacion=AM516,Total_Cotizacion,""))</f>
        <v>5396985.5999999996</v>
      </c>
      <c r="AQ516" s="62" t="b">
        <f t="shared" si="5478"/>
        <v>1</v>
      </c>
      <c r="AR516" s="51" t="str">
        <f t="shared" ref="AR516" si="6156">IF(COUNTIF(Codificacion2,CONCATENATE(AM516,"_VAL_",AB516))&gt;1,"Empate","")</f>
        <v/>
      </c>
      <c r="AS516" s="63" t="str">
        <f t="shared" si="5496"/>
        <v>X</v>
      </c>
      <c r="AT516" s="59" t="str">
        <f t="shared" si="5480"/>
        <v>ALI_61_SEG_13_X</v>
      </c>
      <c r="AU516" s="63">
        <f t="shared" ref="AU516" si="6157">IF(AND(COUNTIF(Codificacion3,AT516)&lt;AO516),1,COUNTIF(Codificacion3,AT516))</f>
        <v>1</v>
      </c>
      <c r="AV516" s="62" t="str">
        <f t="shared" si="5482"/>
        <v>Cotizacion Seleccionada</v>
      </c>
      <c r="AW516" s="53"/>
      <c r="AX516" s="51" t="str">
        <f t="shared" si="5483"/>
        <v>ALI_61_SEG_13VERDADERO</v>
      </c>
      <c r="AY516" s="51">
        <f t="shared" si="5464"/>
        <v>1</v>
      </c>
      <c r="AZ516" s="64" t="b">
        <f t="shared" si="5484"/>
        <v>0</v>
      </c>
    </row>
    <row r="517" spans="1:52" x14ac:dyDescent="0.2">
      <c r="A517" s="50" t="str">
        <f t="shared" si="3881"/>
        <v>ALI_61_SEG_14</v>
      </c>
      <c r="B517" s="51" t="s">
        <v>96</v>
      </c>
      <c r="C517" s="52">
        <v>61</v>
      </c>
      <c r="D517" s="52">
        <f t="shared" ref="D517" si="6158">IF(ISERROR(VLOOKUP(E517,Proveedores,2,FALSE)),"",VLOOKUP(E517,Proveedores,2,FALSE))</f>
        <v>2094</v>
      </c>
      <c r="E517" s="53" t="s">
        <v>97</v>
      </c>
      <c r="F517" s="54">
        <v>577</v>
      </c>
      <c r="G517" s="53" t="s">
        <v>56</v>
      </c>
      <c r="H517" s="53" t="s">
        <v>82</v>
      </c>
      <c r="I517" s="52">
        <v>14</v>
      </c>
      <c r="J517" s="53" t="s">
        <v>58</v>
      </c>
      <c r="K517" s="55">
        <v>44835</v>
      </c>
      <c r="L517" s="56">
        <v>3166</v>
      </c>
      <c r="M517" s="56">
        <v>4031</v>
      </c>
      <c r="N517" s="56">
        <v>1903</v>
      </c>
      <c r="O517" s="56">
        <v>0</v>
      </c>
      <c r="P517" s="57">
        <v>396</v>
      </c>
      <c r="Q517" s="58">
        <v>0.2</v>
      </c>
      <c r="R517" s="57">
        <v>316.8</v>
      </c>
      <c r="S517" s="57">
        <v>789</v>
      </c>
      <c r="T517" s="58">
        <v>0.2</v>
      </c>
      <c r="U517" s="57">
        <v>631.20000000000005</v>
      </c>
      <c r="V517" s="57">
        <v>1183</v>
      </c>
      <c r="W517" s="58">
        <v>0.2</v>
      </c>
      <c r="X517" s="57">
        <v>946.4</v>
      </c>
      <c r="Y517" s="57">
        <v>0</v>
      </c>
      <c r="Z517" s="58">
        <v>0.2</v>
      </c>
      <c r="AA517" s="57">
        <v>0</v>
      </c>
      <c r="AB517" s="57">
        <v>5348355.2</v>
      </c>
      <c r="AC517" s="53" t="str">
        <f t="shared" si="5466"/>
        <v>Registro Valido</v>
      </c>
      <c r="AD517" s="57">
        <f t="shared" ref="AD517" si="6159">IF(OR(ISERROR(VLOOKUP(CONCATENATE("ALI_",$C517,"_SEG_",$I517,"_PROV_",$D517),Catalogo_Precios,AD$8,FALSE)),L517=0),0,VLOOKUP(CONCATENATE("ALI_",$C517,"_SEG_",$I517,"_PROV_",$D517),Catalogo_Precios,AD$8,FALSE))</f>
        <v>396</v>
      </c>
      <c r="AE517" s="57">
        <f t="shared" ref="AE517" si="6160">IF(OR(ISERROR(VLOOKUP(CONCATENATE("ALI_",$C517,"_SEG_",$I517,"_PROV_",$D517),Catalogo_Precios,AE$8,FALSE)),M517=0),0,VLOOKUP(CONCATENATE("ALI_",$C517,"_SEG_",$I517,"_PROV_",$D517),Catalogo_Precios,AE$8,FALSE))</f>
        <v>789</v>
      </c>
      <c r="AF517" s="57">
        <f t="shared" ref="AF517" si="6161">IF(OR(ISERROR(VLOOKUP(CONCATENATE("ALI_",$C517,"_SEG_",$I517,"_PROV_",$D517),Catalogo_Precios,AF$8,FALSE)),N517=0),0,VLOOKUP(CONCATENATE("ALI_",$C517,"_SEG_",$I517,"_PROV_",$D517),Catalogo_Precios,AF$8,FALSE))</f>
        <v>1183</v>
      </c>
      <c r="AG517" s="57">
        <f t="shared" ref="AG517" si="6162">IF(OR(ISERROR(VLOOKUP(CONCATENATE("ALI_",$C517,"_SEG_",$I517,"_PROV_",$D517),Catalogo_Precios,AG$8,FALSE)),O517=0),0,VLOOKUP(CONCATENATE("ALI_",$C517,"_SEG_",$I517,"_PROV_",$D517),Catalogo_Precios,AG$8,FALSE))</f>
        <v>0</v>
      </c>
      <c r="AH517" s="57">
        <f t="shared" ref="AH517" si="6163">IF(OR(ISERROR(VLOOKUP(CONCATENATE("ALI_",$C517,"_SEG_",$I517,"_PROV_",$D517),Catalogo_Precios,AH$8,FALSE)),L517=0),0,VLOOKUP(CONCATENATE("ALI_",$C517,"_SEG_",$I517,"_PROV_",$D517),Catalogo_Precios,AH$8,FALSE))</f>
        <v>396</v>
      </c>
      <c r="AI517" s="57">
        <f t="shared" ref="AI517" si="6164">IF(OR(ISERROR(VLOOKUP(CONCATENATE("ALI_",$C517,"_SEG_",$I517,"_PROV_",$D517),Catalogo_Precios,AI$8,FALSE)),M517=0),0,VLOOKUP(CONCATENATE("ALI_",$C517,"_SEG_",$I517,"_PROV_",$D517),Catalogo_Precios,AI$8,FALSE))</f>
        <v>789</v>
      </c>
      <c r="AJ517" s="57">
        <f t="shared" ref="AJ517" si="6165">IF(OR(ISERROR(VLOOKUP(CONCATENATE("ALI_",$C517,"_SEG_",$I517,"_PROV_",$D517),Catalogo_Precios,AJ$8,FALSE)),N517=0),0,VLOOKUP(CONCATENATE("ALI_",$C517,"_SEG_",$I517,"_PROV_",$D517),Catalogo_Precios,AJ$8,FALSE))</f>
        <v>1183</v>
      </c>
      <c r="AK517" s="57">
        <f t="shared" ref="AK517" si="6166">IF(OR(ISERROR(VLOOKUP(CONCATENATE("ALI_",$C517,"_SEG_",$I517,"_PROV_",$D517),Catalogo_Precios,AK$8,FALSE)),O517=0),0,VLOOKUP(CONCATENATE("ALI_",$C517,"_SEG_",$I517,"_PROV_",$D517),Catalogo_Precios,AK$8,FALSE))</f>
        <v>0</v>
      </c>
      <c r="AL517" s="53"/>
      <c r="AM517" s="59" t="str">
        <f t="shared" si="5475"/>
        <v>ALI_61_SEG_14</v>
      </c>
      <c r="AN517" s="59" t="str">
        <f t="shared" si="5476"/>
        <v>ALI_61_SEG_14_VAL_5348355.2</v>
      </c>
      <c r="AO517" s="60">
        <f t="shared" ref="AO517" si="6167">IF(OR(AB517="",AB517=0),0,COUNTIF(Codificacion,AM517))</f>
        <v>4</v>
      </c>
      <c r="AP517" s="61">
        <f t="array" ref="AP517">MIN(IF(Codificacion=AM517,Total_Cotizacion,""))</f>
        <v>5348355.2</v>
      </c>
      <c r="AQ517" s="62" t="b">
        <f t="shared" si="5478"/>
        <v>1</v>
      </c>
      <c r="AR517" s="51" t="str">
        <f t="shared" ref="AR517" si="6168">IF(COUNTIF(Codificacion2,CONCATENATE(AM517,"_VAL_",AB517))&gt;1,"Empate","")</f>
        <v/>
      </c>
      <c r="AS517" s="63" t="str">
        <f t="shared" si="5496"/>
        <v>X</v>
      </c>
      <c r="AT517" s="59" t="str">
        <f t="shared" si="5480"/>
        <v>ALI_61_SEG_14_X</v>
      </c>
      <c r="AU517" s="63">
        <f t="shared" ref="AU517" si="6169">IF(AND(COUNTIF(Codificacion3,AT517)&lt;AO517),1,COUNTIF(Codificacion3,AT517))</f>
        <v>1</v>
      </c>
      <c r="AV517" s="62" t="str">
        <f t="shared" si="5482"/>
        <v>Cotizacion Seleccionada</v>
      </c>
      <c r="AW517" s="53"/>
      <c r="AX517" s="51" t="str">
        <f t="shared" si="5483"/>
        <v>ALI_61_SEG_14VERDADERO</v>
      </c>
      <c r="AY517" s="51">
        <f t="shared" si="5464"/>
        <v>1</v>
      </c>
      <c r="AZ517" s="64" t="b">
        <f t="shared" si="5484"/>
        <v>0</v>
      </c>
    </row>
    <row r="518" spans="1:52" x14ac:dyDescent="0.2">
      <c r="A518" s="50" t="str">
        <f t="shared" si="3881"/>
        <v>ALI_61_SEG_15</v>
      </c>
      <c r="B518" s="51" t="s">
        <v>96</v>
      </c>
      <c r="C518" s="52">
        <v>61</v>
      </c>
      <c r="D518" s="52">
        <f t="shared" ref="D518" si="6170">IF(ISERROR(VLOOKUP(E518,Proveedores,2,FALSE)),"",VLOOKUP(E518,Proveedores,2,FALSE))</f>
        <v>2094</v>
      </c>
      <c r="E518" s="53" t="s">
        <v>97</v>
      </c>
      <c r="F518" s="54">
        <v>578</v>
      </c>
      <c r="G518" s="53" t="s">
        <v>56</v>
      </c>
      <c r="H518" s="53" t="s">
        <v>82</v>
      </c>
      <c r="I518" s="52">
        <v>15</v>
      </c>
      <c r="J518" s="53" t="s">
        <v>58</v>
      </c>
      <c r="K518" s="55">
        <v>44835</v>
      </c>
      <c r="L518" s="56">
        <v>2993</v>
      </c>
      <c r="M518" s="56">
        <v>3813</v>
      </c>
      <c r="N518" s="56">
        <v>1800</v>
      </c>
      <c r="O518" s="56">
        <v>0</v>
      </c>
      <c r="P518" s="57">
        <v>396</v>
      </c>
      <c r="Q518" s="58">
        <v>0.2</v>
      </c>
      <c r="R518" s="57">
        <v>316.8</v>
      </c>
      <c r="S518" s="57">
        <v>789</v>
      </c>
      <c r="T518" s="58">
        <v>0.2</v>
      </c>
      <c r="U518" s="57">
        <v>631.20000000000005</v>
      </c>
      <c r="V518" s="57">
        <v>1183</v>
      </c>
      <c r="W518" s="58">
        <v>0.2</v>
      </c>
      <c r="X518" s="57">
        <v>946.4</v>
      </c>
      <c r="Y518" s="57">
        <v>0</v>
      </c>
      <c r="Z518" s="58">
        <v>0.2</v>
      </c>
      <c r="AA518" s="57">
        <v>0</v>
      </c>
      <c r="AB518" s="57">
        <v>5058468</v>
      </c>
      <c r="AC518" s="53" t="str">
        <f t="shared" si="5466"/>
        <v>Registro Valido</v>
      </c>
      <c r="AD518" s="57">
        <f t="shared" ref="AD518" si="6171">IF(OR(ISERROR(VLOOKUP(CONCATENATE("ALI_",$C518,"_SEG_",$I518,"_PROV_",$D518),Catalogo_Precios,AD$8,FALSE)),L518=0),0,VLOOKUP(CONCATENATE("ALI_",$C518,"_SEG_",$I518,"_PROV_",$D518),Catalogo_Precios,AD$8,FALSE))</f>
        <v>396</v>
      </c>
      <c r="AE518" s="57">
        <f t="shared" ref="AE518" si="6172">IF(OR(ISERROR(VLOOKUP(CONCATENATE("ALI_",$C518,"_SEG_",$I518,"_PROV_",$D518),Catalogo_Precios,AE$8,FALSE)),M518=0),0,VLOOKUP(CONCATENATE("ALI_",$C518,"_SEG_",$I518,"_PROV_",$D518),Catalogo_Precios,AE$8,FALSE))</f>
        <v>789</v>
      </c>
      <c r="AF518" s="57">
        <f t="shared" ref="AF518" si="6173">IF(OR(ISERROR(VLOOKUP(CONCATENATE("ALI_",$C518,"_SEG_",$I518,"_PROV_",$D518),Catalogo_Precios,AF$8,FALSE)),N518=0),0,VLOOKUP(CONCATENATE("ALI_",$C518,"_SEG_",$I518,"_PROV_",$D518),Catalogo_Precios,AF$8,FALSE))</f>
        <v>1183</v>
      </c>
      <c r="AG518" s="57">
        <f t="shared" ref="AG518" si="6174">IF(OR(ISERROR(VLOOKUP(CONCATENATE("ALI_",$C518,"_SEG_",$I518,"_PROV_",$D518),Catalogo_Precios,AG$8,FALSE)),O518=0),0,VLOOKUP(CONCATENATE("ALI_",$C518,"_SEG_",$I518,"_PROV_",$D518),Catalogo_Precios,AG$8,FALSE))</f>
        <v>0</v>
      </c>
      <c r="AH518" s="57">
        <f t="shared" ref="AH518" si="6175">IF(OR(ISERROR(VLOOKUP(CONCATENATE("ALI_",$C518,"_SEG_",$I518,"_PROV_",$D518),Catalogo_Precios,AH$8,FALSE)),L518=0),0,VLOOKUP(CONCATENATE("ALI_",$C518,"_SEG_",$I518,"_PROV_",$D518),Catalogo_Precios,AH$8,FALSE))</f>
        <v>396</v>
      </c>
      <c r="AI518" s="57">
        <f t="shared" ref="AI518" si="6176">IF(OR(ISERROR(VLOOKUP(CONCATENATE("ALI_",$C518,"_SEG_",$I518,"_PROV_",$D518),Catalogo_Precios,AI$8,FALSE)),M518=0),0,VLOOKUP(CONCATENATE("ALI_",$C518,"_SEG_",$I518,"_PROV_",$D518),Catalogo_Precios,AI$8,FALSE))</f>
        <v>789</v>
      </c>
      <c r="AJ518" s="57">
        <f t="shared" ref="AJ518" si="6177">IF(OR(ISERROR(VLOOKUP(CONCATENATE("ALI_",$C518,"_SEG_",$I518,"_PROV_",$D518),Catalogo_Precios,AJ$8,FALSE)),N518=0),0,VLOOKUP(CONCATENATE("ALI_",$C518,"_SEG_",$I518,"_PROV_",$D518),Catalogo_Precios,AJ$8,FALSE))</f>
        <v>1183</v>
      </c>
      <c r="AK518" s="57">
        <f t="shared" ref="AK518" si="6178">IF(OR(ISERROR(VLOOKUP(CONCATENATE("ALI_",$C518,"_SEG_",$I518,"_PROV_",$D518),Catalogo_Precios,AK$8,FALSE)),O518=0),0,VLOOKUP(CONCATENATE("ALI_",$C518,"_SEG_",$I518,"_PROV_",$D518),Catalogo_Precios,AK$8,FALSE))</f>
        <v>0</v>
      </c>
      <c r="AL518" s="53"/>
      <c r="AM518" s="59" t="str">
        <f t="shared" si="5475"/>
        <v>ALI_61_SEG_15</v>
      </c>
      <c r="AN518" s="59" t="str">
        <f t="shared" si="5476"/>
        <v>ALI_61_SEG_15_VAL_5058468</v>
      </c>
      <c r="AO518" s="60">
        <f t="shared" ref="AO518" si="6179">IF(OR(AB518="",AB518=0),0,COUNTIF(Codificacion,AM518))</f>
        <v>4</v>
      </c>
      <c r="AP518" s="61">
        <f t="array" ref="AP518">MIN(IF(Codificacion=AM518,Total_Cotizacion,""))</f>
        <v>5058468</v>
      </c>
      <c r="AQ518" s="62" t="b">
        <f t="shared" si="5478"/>
        <v>1</v>
      </c>
      <c r="AR518" s="51" t="str">
        <f t="shared" ref="AR518" si="6180">IF(COUNTIF(Codificacion2,CONCATENATE(AM518,"_VAL_",AB518))&gt;1,"Empate","")</f>
        <v/>
      </c>
      <c r="AS518" s="63" t="str">
        <f t="shared" si="5496"/>
        <v>X</v>
      </c>
      <c r="AT518" s="59" t="str">
        <f t="shared" si="5480"/>
        <v>ALI_61_SEG_15_X</v>
      </c>
      <c r="AU518" s="63">
        <f t="shared" ref="AU518" si="6181">IF(AND(COUNTIF(Codificacion3,AT518)&lt;AO518),1,COUNTIF(Codificacion3,AT518))</f>
        <v>1</v>
      </c>
      <c r="AV518" s="62" t="str">
        <f t="shared" si="5482"/>
        <v>Cotizacion Seleccionada</v>
      </c>
      <c r="AW518" s="53"/>
      <c r="AX518" s="51" t="str">
        <f t="shared" si="5483"/>
        <v>ALI_61_SEG_15VERDADERO</v>
      </c>
      <c r="AY518" s="51">
        <f t="shared" si="5464"/>
        <v>1</v>
      </c>
      <c r="AZ518" s="64" t="b">
        <f t="shared" si="5484"/>
        <v>0</v>
      </c>
    </row>
    <row r="519" spans="1:52" x14ac:dyDescent="0.2">
      <c r="A519" s="50" t="b">
        <f t="shared" si="3881"/>
        <v>0</v>
      </c>
      <c r="B519" s="51" t="s">
        <v>96</v>
      </c>
      <c r="C519" s="52">
        <v>47</v>
      </c>
      <c r="D519" s="52">
        <f t="shared" ref="D519" si="6182">IF(ISERROR(VLOOKUP(E519,Proveedores,2,FALSE)),"",VLOOKUP(E519,Proveedores,2,FALSE))</f>
        <v>2094</v>
      </c>
      <c r="E519" s="53" t="s">
        <v>97</v>
      </c>
      <c r="F519" s="54">
        <v>647</v>
      </c>
      <c r="G519" s="53" t="s">
        <v>56</v>
      </c>
      <c r="H519" s="53" t="s">
        <v>98</v>
      </c>
      <c r="I519" s="52">
        <v>1</v>
      </c>
      <c r="J519" s="53" t="s">
        <v>58</v>
      </c>
      <c r="K519" s="55">
        <v>44835</v>
      </c>
      <c r="L519" s="56">
        <v>5115</v>
      </c>
      <c r="M519" s="56">
        <v>5755</v>
      </c>
      <c r="N519" s="56">
        <v>3197</v>
      </c>
      <c r="O519" s="56">
        <v>639</v>
      </c>
      <c r="P519" s="57">
        <v>589</v>
      </c>
      <c r="Q519" s="58">
        <v>0.2</v>
      </c>
      <c r="R519" s="57">
        <v>471.2</v>
      </c>
      <c r="S519" s="57">
        <v>589</v>
      </c>
      <c r="T519" s="58">
        <v>0.2</v>
      </c>
      <c r="U519" s="57">
        <v>471.2</v>
      </c>
      <c r="V519" s="57">
        <v>1078</v>
      </c>
      <c r="W519" s="58">
        <v>0.2</v>
      </c>
      <c r="X519" s="57">
        <v>862.4</v>
      </c>
      <c r="Y519" s="57">
        <v>1078</v>
      </c>
      <c r="Z519" s="58">
        <v>0.2</v>
      </c>
      <c r="AA519" s="57">
        <v>862.4</v>
      </c>
      <c r="AB519" s="57">
        <v>8430110.4000000004</v>
      </c>
      <c r="AC519" s="53" t="str">
        <f t="shared" si="5466"/>
        <v>Registro Valido</v>
      </c>
      <c r="AD519" s="57">
        <f t="shared" ref="AD519" si="6183">IF(OR(ISERROR(VLOOKUP(CONCATENATE("ALI_",$C519,"_SEG_",$I519,"_PROV_",$D519),Catalogo_Precios,AD$8,FALSE)),L519=0),0,VLOOKUP(CONCATENATE("ALI_",$C519,"_SEG_",$I519,"_PROV_",$D519),Catalogo_Precios,AD$8,FALSE))</f>
        <v>589</v>
      </c>
      <c r="AE519" s="57">
        <f t="shared" ref="AE519" si="6184">IF(OR(ISERROR(VLOOKUP(CONCATENATE("ALI_",$C519,"_SEG_",$I519,"_PROV_",$D519),Catalogo_Precios,AE$8,FALSE)),M519=0),0,VLOOKUP(CONCATENATE("ALI_",$C519,"_SEG_",$I519,"_PROV_",$D519),Catalogo_Precios,AE$8,FALSE))</f>
        <v>589</v>
      </c>
      <c r="AF519" s="57">
        <f t="shared" ref="AF519" si="6185">IF(OR(ISERROR(VLOOKUP(CONCATENATE("ALI_",$C519,"_SEG_",$I519,"_PROV_",$D519),Catalogo_Precios,AF$8,FALSE)),N519=0),0,VLOOKUP(CONCATENATE("ALI_",$C519,"_SEG_",$I519,"_PROV_",$D519),Catalogo_Precios,AF$8,FALSE))</f>
        <v>1078</v>
      </c>
      <c r="AG519" s="57">
        <f t="shared" ref="AG519" si="6186">IF(OR(ISERROR(VLOOKUP(CONCATENATE("ALI_",$C519,"_SEG_",$I519,"_PROV_",$D519),Catalogo_Precios,AG$8,FALSE)),O519=0),0,VLOOKUP(CONCATENATE("ALI_",$C519,"_SEG_",$I519,"_PROV_",$D519),Catalogo_Precios,AG$8,FALSE))</f>
        <v>1078</v>
      </c>
      <c r="AH519" s="57">
        <f t="shared" ref="AH519" si="6187">IF(OR(ISERROR(VLOOKUP(CONCATENATE("ALI_",$C519,"_SEG_",$I519,"_PROV_",$D519),Catalogo_Precios,AH$8,FALSE)),L519=0),0,VLOOKUP(CONCATENATE("ALI_",$C519,"_SEG_",$I519,"_PROV_",$D519),Catalogo_Precios,AH$8,FALSE))</f>
        <v>589</v>
      </c>
      <c r="AI519" s="57">
        <f t="shared" ref="AI519" si="6188">IF(OR(ISERROR(VLOOKUP(CONCATENATE("ALI_",$C519,"_SEG_",$I519,"_PROV_",$D519),Catalogo_Precios,AI$8,FALSE)),M519=0),0,VLOOKUP(CONCATENATE("ALI_",$C519,"_SEG_",$I519,"_PROV_",$D519),Catalogo_Precios,AI$8,FALSE))</f>
        <v>589</v>
      </c>
      <c r="AJ519" s="57">
        <f t="shared" ref="AJ519" si="6189">IF(OR(ISERROR(VLOOKUP(CONCATENATE("ALI_",$C519,"_SEG_",$I519,"_PROV_",$D519),Catalogo_Precios,AJ$8,FALSE)),N519=0),0,VLOOKUP(CONCATENATE("ALI_",$C519,"_SEG_",$I519,"_PROV_",$D519),Catalogo_Precios,AJ$8,FALSE))</f>
        <v>1078</v>
      </c>
      <c r="AK519" s="57">
        <f t="shared" ref="AK519" si="6190">IF(OR(ISERROR(VLOOKUP(CONCATENATE("ALI_",$C519,"_SEG_",$I519,"_PROV_",$D519),Catalogo_Precios,AK$8,FALSE)),O519=0),0,VLOOKUP(CONCATENATE("ALI_",$C519,"_SEG_",$I519,"_PROV_",$D519),Catalogo_Precios,AK$8,FALSE))</f>
        <v>1078</v>
      </c>
      <c r="AL519" s="53"/>
      <c r="AM519" s="59" t="str">
        <f t="shared" si="5475"/>
        <v>ALI_47_SEG_1</v>
      </c>
      <c r="AN519" s="59" t="str">
        <f t="shared" si="5476"/>
        <v>ALI_47_SEG_1_VAL_8430110.4</v>
      </c>
      <c r="AO519" s="60">
        <f t="shared" ref="AO519" si="6191">IF(OR(AB519="",AB519=0),0,COUNTIF(Codificacion,AM519))</f>
        <v>4</v>
      </c>
      <c r="AP519" s="61">
        <f t="array" ref="AP519">MIN(IF(Codificacion=AM519,Total_Cotizacion,""))</f>
        <v>8430110.4000000004</v>
      </c>
      <c r="AQ519" s="62" t="b">
        <f t="shared" si="5478"/>
        <v>1</v>
      </c>
      <c r="AR519" s="51" t="str">
        <f t="shared" ref="AR519" si="6192">IF(COUNTIF(Codificacion2,CONCATENATE(AM519,"_VAL_",AB519))&gt;1,"Empate","")</f>
        <v>Empate</v>
      </c>
      <c r="AS519" s="63" t="str">
        <f t="shared" si="5496"/>
        <v/>
      </c>
      <c r="AT519" s="59" t="str">
        <f t="shared" si="5480"/>
        <v>ALI_47_SEG_1_</v>
      </c>
      <c r="AU519" s="63">
        <f t="shared" ref="AU519" si="6193">IF(AND(COUNTIF(Codificacion3,AT519)&lt;AO519),1,COUNTIF(Codificacion3,AT519))</f>
        <v>1</v>
      </c>
      <c r="AV519" s="62" t="str">
        <f t="shared" si="5482"/>
        <v>No Seleccionada</v>
      </c>
      <c r="AW519" s="53"/>
      <c r="AX519" s="51" t="str">
        <f t="shared" si="5483"/>
        <v>ALI_47_SEG_1VERDADERO</v>
      </c>
      <c r="AY519" s="51">
        <f t="shared" si="5464"/>
        <v>2</v>
      </c>
      <c r="AZ519" s="64" t="b">
        <f t="shared" si="5484"/>
        <v>0</v>
      </c>
    </row>
    <row r="520" spans="1:52" x14ac:dyDescent="0.2">
      <c r="A520" s="50" t="b">
        <f t="shared" si="3881"/>
        <v>0</v>
      </c>
      <c r="B520" s="51" t="s">
        <v>96</v>
      </c>
      <c r="C520" s="52">
        <v>47</v>
      </c>
      <c r="D520" s="52">
        <f t="shared" ref="D520" si="6194">IF(ISERROR(VLOOKUP(E520,Proveedores,2,FALSE)),"",VLOOKUP(E520,Proveedores,2,FALSE))</f>
        <v>2094</v>
      </c>
      <c r="E520" s="53" t="s">
        <v>97</v>
      </c>
      <c r="F520" s="54">
        <v>648</v>
      </c>
      <c r="G520" s="53" t="s">
        <v>56</v>
      </c>
      <c r="H520" s="53" t="s">
        <v>98</v>
      </c>
      <c r="I520" s="52">
        <v>2</v>
      </c>
      <c r="J520" s="53" t="s">
        <v>58</v>
      </c>
      <c r="K520" s="55">
        <v>44835</v>
      </c>
      <c r="L520" s="56">
        <v>5230</v>
      </c>
      <c r="M520" s="56">
        <v>5884</v>
      </c>
      <c r="N520" s="56">
        <v>3269</v>
      </c>
      <c r="O520" s="56">
        <v>654</v>
      </c>
      <c r="P520" s="57">
        <v>589</v>
      </c>
      <c r="Q520" s="58">
        <v>0.2</v>
      </c>
      <c r="R520" s="57">
        <v>471.2</v>
      </c>
      <c r="S520" s="57">
        <v>589</v>
      </c>
      <c r="T520" s="58">
        <v>0.2</v>
      </c>
      <c r="U520" s="57">
        <v>471.2</v>
      </c>
      <c r="V520" s="57">
        <v>1078</v>
      </c>
      <c r="W520" s="58">
        <v>0.2</v>
      </c>
      <c r="X520" s="57">
        <v>862.4</v>
      </c>
      <c r="Y520" s="57">
        <v>1078</v>
      </c>
      <c r="Z520" s="58">
        <v>0.2</v>
      </c>
      <c r="AA520" s="57">
        <v>862.4</v>
      </c>
      <c r="AB520" s="57">
        <v>8620112</v>
      </c>
      <c r="AC520" s="53" t="str">
        <f t="shared" si="5466"/>
        <v>Registro Valido</v>
      </c>
      <c r="AD520" s="57">
        <f t="shared" ref="AD520" si="6195">IF(OR(ISERROR(VLOOKUP(CONCATENATE("ALI_",$C520,"_SEG_",$I520,"_PROV_",$D520),Catalogo_Precios,AD$8,FALSE)),L520=0),0,VLOOKUP(CONCATENATE("ALI_",$C520,"_SEG_",$I520,"_PROV_",$D520),Catalogo_Precios,AD$8,FALSE))</f>
        <v>589</v>
      </c>
      <c r="AE520" s="57">
        <f t="shared" ref="AE520" si="6196">IF(OR(ISERROR(VLOOKUP(CONCATENATE("ALI_",$C520,"_SEG_",$I520,"_PROV_",$D520),Catalogo_Precios,AE$8,FALSE)),M520=0),0,VLOOKUP(CONCATENATE("ALI_",$C520,"_SEG_",$I520,"_PROV_",$D520),Catalogo_Precios,AE$8,FALSE))</f>
        <v>589</v>
      </c>
      <c r="AF520" s="57">
        <f t="shared" ref="AF520" si="6197">IF(OR(ISERROR(VLOOKUP(CONCATENATE("ALI_",$C520,"_SEG_",$I520,"_PROV_",$D520),Catalogo_Precios,AF$8,FALSE)),N520=0),0,VLOOKUP(CONCATENATE("ALI_",$C520,"_SEG_",$I520,"_PROV_",$D520),Catalogo_Precios,AF$8,FALSE))</f>
        <v>1078</v>
      </c>
      <c r="AG520" s="57">
        <f t="shared" ref="AG520" si="6198">IF(OR(ISERROR(VLOOKUP(CONCATENATE("ALI_",$C520,"_SEG_",$I520,"_PROV_",$D520),Catalogo_Precios,AG$8,FALSE)),O520=0),0,VLOOKUP(CONCATENATE("ALI_",$C520,"_SEG_",$I520,"_PROV_",$D520),Catalogo_Precios,AG$8,FALSE))</f>
        <v>1078</v>
      </c>
      <c r="AH520" s="57">
        <f t="shared" ref="AH520" si="6199">IF(OR(ISERROR(VLOOKUP(CONCATENATE("ALI_",$C520,"_SEG_",$I520,"_PROV_",$D520),Catalogo_Precios,AH$8,FALSE)),L520=0),0,VLOOKUP(CONCATENATE("ALI_",$C520,"_SEG_",$I520,"_PROV_",$D520),Catalogo_Precios,AH$8,FALSE))</f>
        <v>589</v>
      </c>
      <c r="AI520" s="57">
        <f t="shared" ref="AI520" si="6200">IF(OR(ISERROR(VLOOKUP(CONCATENATE("ALI_",$C520,"_SEG_",$I520,"_PROV_",$D520),Catalogo_Precios,AI$8,FALSE)),M520=0),0,VLOOKUP(CONCATENATE("ALI_",$C520,"_SEG_",$I520,"_PROV_",$D520),Catalogo_Precios,AI$8,FALSE))</f>
        <v>589</v>
      </c>
      <c r="AJ520" s="57">
        <f t="shared" ref="AJ520" si="6201">IF(OR(ISERROR(VLOOKUP(CONCATENATE("ALI_",$C520,"_SEG_",$I520,"_PROV_",$D520),Catalogo_Precios,AJ$8,FALSE)),N520=0),0,VLOOKUP(CONCATENATE("ALI_",$C520,"_SEG_",$I520,"_PROV_",$D520),Catalogo_Precios,AJ$8,FALSE))</f>
        <v>1078</v>
      </c>
      <c r="AK520" s="57">
        <f t="shared" ref="AK520" si="6202">IF(OR(ISERROR(VLOOKUP(CONCATENATE("ALI_",$C520,"_SEG_",$I520,"_PROV_",$D520),Catalogo_Precios,AK$8,FALSE)),O520=0),0,VLOOKUP(CONCATENATE("ALI_",$C520,"_SEG_",$I520,"_PROV_",$D520),Catalogo_Precios,AK$8,FALSE))</f>
        <v>1078</v>
      </c>
      <c r="AL520" s="53"/>
      <c r="AM520" s="59" t="str">
        <f t="shared" si="5475"/>
        <v>ALI_47_SEG_2</v>
      </c>
      <c r="AN520" s="59" t="str">
        <f t="shared" si="5476"/>
        <v>ALI_47_SEG_2_VAL_8620112</v>
      </c>
      <c r="AO520" s="60">
        <f t="shared" ref="AO520" si="6203">IF(OR(AB520="",AB520=0),0,COUNTIF(Codificacion,AM520))</f>
        <v>4</v>
      </c>
      <c r="AP520" s="61">
        <f t="array" ref="AP520">MIN(IF(Codificacion=AM520,Total_Cotizacion,""))</f>
        <v>8620112</v>
      </c>
      <c r="AQ520" s="62" t="b">
        <f t="shared" si="5478"/>
        <v>1</v>
      </c>
      <c r="AR520" s="51" t="str">
        <f t="shared" ref="AR520" si="6204">IF(COUNTIF(Codificacion2,CONCATENATE(AM520,"_VAL_",AB520))&gt;1,"Empate","")</f>
        <v>Empate</v>
      </c>
      <c r="AS520" s="63" t="str">
        <f t="shared" si="5496"/>
        <v/>
      </c>
      <c r="AT520" s="59" t="str">
        <f t="shared" si="5480"/>
        <v>ALI_47_SEG_2_</v>
      </c>
      <c r="AU520" s="63">
        <f t="shared" ref="AU520" si="6205">IF(AND(COUNTIF(Codificacion3,AT520)&lt;AO520),1,COUNTIF(Codificacion3,AT520))</f>
        <v>1</v>
      </c>
      <c r="AV520" s="62" t="str">
        <f t="shared" si="5482"/>
        <v>No Seleccionada</v>
      </c>
      <c r="AW520" s="53"/>
      <c r="AX520" s="51" t="str">
        <f t="shared" si="5483"/>
        <v>ALI_47_SEG_2VERDADERO</v>
      </c>
      <c r="AY520" s="51">
        <f t="shared" si="5464"/>
        <v>2</v>
      </c>
      <c r="AZ520" s="64" t="b">
        <f t="shared" si="5484"/>
        <v>0</v>
      </c>
    </row>
    <row r="521" spans="1:52" x14ac:dyDescent="0.2">
      <c r="A521" s="50" t="b">
        <f t="shared" si="3881"/>
        <v>0</v>
      </c>
      <c r="B521" s="51" t="s">
        <v>96</v>
      </c>
      <c r="C521" s="52">
        <v>47</v>
      </c>
      <c r="D521" s="52">
        <f t="shared" ref="D521" si="6206">IF(ISERROR(VLOOKUP(E521,Proveedores,2,FALSE)),"",VLOOKUP(E521,Proveedores,2,FALSE))</f>
        <v>2094</v>
      </c>
      <c r="E521" s="53" t="s">
        <v>97</v>
      </c>
      <c r="F521" s="54">
        <v>649</v>
      </c>
      <c r="G521" s="53" t="s">
        <v>56</v>
      </c>
      <c r="H521" s="53" t="s">
        <v>98</v>
      </c>
      <c r="I521" s="52">
        <v>3</v>
      </c>
      <c r="J521" s="53" t="s">
        <v>58</v>
      </c>
      <c r="K521" s="55">
        <v>44835</v>
      </c>
      <c r="L521" s="56">
        <v>5199</v>
      </c>
      <c r="M521" s="56">
        <v>5849</v>
      </c>
      <c r="N521" s="56">
        <v>3250</v>
      </c>
      <c r="O521" s="56">
        <v>650</v>
      </c>
      <c r="P521" s="57">
        <v>589</v>
      </c>
      <c r="Q521" s="58">
        <v>0.2</v>
      </c>
      <c r="R521" s="57">
        <v>471.2</v>
      </c>
      <c r="S521" s="57">
        <v>589</v>
      </c>
      <c r="T521" s="58">
        <v>0.2</v>
      </c>
      <c r="U521" s="57">
        <v>471.2</v>
      </c>
      <c r="V521" s="57">
        <v>1078</v>
      </c>
      <c r="W521" s="58">
        <v>0.2</v>
      </c>
      <c r="X521" s="57">
        <v>862.4</v>
      </c>
      <c r="Y521" s="57">
        <v>1078</v>
      </c>
      <c r="Z521" s="58">
        <v>0.2</v>
      </c>
      <c r="AA521" s="57">
        <v>862.4</v>
      </c>
      <c r="AB521" s="57">
        <v>8569177.5999999996</v>
      </c>
      <c r="AC521" s="53" t="str">
        <f t="shared" si="5466"/>
        <v>Registro Valido</v>
      </c>
      <c r="AD521" s="57">
        <f t="shared" ref="AD521" si="6207">IF(OR(ISERROR(VLOOKUP(CONCATENATE("ALI_",$C521,"_SEG_",$I521,"_PROV_",$D521),Catalogo_Precios,AD$8,FALSE)),L521=0),0,VLOOKUP(CONCATENATE("ALI_",$C521,"_SEG_",$I521,"_PROV_",$D521),Catalogo_Precios,AD$8,FALSE))</f>
        <v>589</v>
      </c>
      <c r="AE521" s="57">
        <f t="shared" ref="AE521" si="6208">IF(OR(ISERROR(VLOOKUP(CONCATENATE("ALI_",$C521,"_SEG_",$I521,"_PROV_",$D521),Catalogo_Precios,AE$8,FALSE)),M521=0),0,VLOOKUP(CONCATENATE("ALI_",$C521,"_SEG_",$I521,"_PROV_",$D521),Catalogo_Precios,AE$8,FALSE))</f>
        <v>589</v>
      </c>
      <c r="AF521" s="57">
        <f t="shared" ref="AF521" si="6209">IF(OR(ISERROR(VLOOKUP(CONCATENATE("ALI_",$C521,"_SEG_",$I521,"_PROV_",$D521),Catalogo_Precios,AF$8,FALSE)),N521=0),0,VLOOKUP(CONCATENATE("ALI_",$C521,"_SEG_",$I521,"_PROV_",$D521),Catalogo_Precios,AF$8,FALSE))</f>
        <v>1078</v>
      </c>
      <c r="AG521" s="57">
        <f t="shared" ref="AG521" si="6210">IF(OR(ISERROR(VLOOKUP(CONCATENATE("ALI_",$C521,"_SEG_",$I521,"_PROV_",$D521),Catalogo_Precios,AG$8,FALSE)),O521=0),0,VLOOKUP(CONCATENATE("ALI_",$C521,"_SEG_",$I521,"_PROV_",$D521),Catalogo_Precios,AG$8,FALSE))</f>
        <v>1078</v>
      </c>
      <c r="AH521" s="57">
        <f t="shared" ref="AH521" si="6211">IF(OR(ISERROR(VLOOKUP(CONCATENATE("ALI_",$C521,"_SEG_",$I521,"_PROV_",$D521),Catalogo_Precios,AH$8,FALSE)),L521=0),0,VLOOKUP(CONCATENATE("ALI_",$C521,"_SEG_",$I521,"_PROV_",$D521),Catalogo_Precios,AH$8,FALSE))</f>
        <v>589</v>
      </c>
      <c r="AI521" s="57">
        <f t="shared" ref="AI521" si="6212">IF(OR(ISERROR(VLOOKUP(CONCATENATE("ALI_",$C521,"_SEG_",$I521,"_PROV_",$D521),Catalogo_Precios,AI$8,FALSE)),M521=0),0,VLOOKUP(CONCATENATE("ALI_",$C521,"_SEG_",$I521,"_PROV_",$D521),Catalogo_Precios,AI$8,FALSE))</f>
        <v>589</v>
      </c>
      <c r="AJ521" s="57">
        <f t="shared" ref="AJ521" si="6213">IF(OR(ISERROR(VLOOKUP(CONCATENATE("ALI_",$C521,"_SEG_",$I521,"_PROV_",$D521),Catalogo_Precios,AJ$8,FALSE)),N521=0),0,VLOOKUP(CONCATENATE("ALI_",$C521,"_SEG_",$I521,"_PROV_",$D521),Catalogo_Precios,AJ$8,FALSE))</f>
        <v>1078</v>
      </c>
      <c r="AK521" s="57">
        <f t="shared" ref="AK521" si="6214">IF(OR(ISERROR(VLOOKUP(CONCATENATE("ALI_",$C521,"_SEG_",$I521,"_PROV_",$D521),Catalogo_Precios,AK$8,FALSE)),O521=0),0,VLOOKUP(CONCATENATE("ALI_",$C521,"_SEG_",$I521,"_PROV_",$D521),Catalogo_Precios,AK$8,FALSE))</f>
        <v>1078</v>
      </c>
      <c r="AL521" s="53"/>
      <c r="AM521" s="59" t="str">
        <f t="shared" si="5475"/>
        <v>ALI_47_SEG_3</v>
      </c>
      <c r="AN521" s="59" t="str">
        <f t="shared" si="5476"/>
        <v>ALI_47_SEG_3_VAL_8569177.6</v>
      </c>
      <c r="AO521" s="60">
        <f t="shared" ref="AO521" si="6215">IF(OR(AB521="",AB521=0),0,COUNTIF(Codificacion,AM521))</f>
        <v>4</v>
      </c>
      <c r="AP521" s="61">
        <f t="array" ref="AP521">MIN(IF(Codificacion=AM521,Total_Cotizacion,""))</f>
        <v>8569177.5999999996</v>
      </c>
      <c r="AQ521" s="62" t="b">
        <f t="shared" si="5478"/>
        <v>1</v>
      </c>
      <c r="AR521" s="51" t="str">
        <f t="shared" ref="AR521" si="6216">IF(COUNTIF(Codificacion2,CONCATENATE(AM521,"_VAL_",AB521))&gt;1,"Empate","")</f>
        <v>Empate</v>
      </c>
      <c r="AS521" s="63" t="str">
        <f t="shared" si="5496"/>
        <v/>
      </c>
      <c r="AT521" s="59" t="str">
        <f t="shared" si="5480"/>
        <v>ALI_47_SEG_3_</v>
      </c>
      <c r="AU521" s="63">
        <f t="shared" ref="AU521" si="6217">IF(AND(COUNTIF(Codificacion3,AT521)&lt;AO521),1,COUNTIF(Codificacion3,AT521))</f>
        <v>1</v>
      </c>
      <c r="AV521" s="62" t="str">
        <f t="shared" si="5482"/>
        <v>No Seleccionada</v>
      </c>
      <c r="AW521" s="53"/>
      <c r="AX521" s="51" t="str">
        <f t="shared" si="5483"/>
        <v>ALI_47_SEG_3VERDADERO</v>
      </c>
      <c r="AY521" s="51">
        <f t="shared" si="5464"/>
        <v>2</v>
      </c>
      <c r="AZ521" s="64" t="b">
        <f t="shared" si="5484"/>
        <v>0</v>
      </c>
    </row>
    <row r="522" spans="1:52" x14ac:dyDescent="0.2">
      <c r="A522" s="50" t="b">
        <f t="shared" si="3881"/>
        <v>0</v>
      </c>
      <c r="B522" s="51" t="s">
        <v>96</v>
      </c>
      <c r="C522" s="52">
        <v>47</v>
      </c>
      <c r="D522" s="52">
        <f t="shared" ref="D522" si="6218">IF(ISERROR(VLOOKUP(E522,Proveedores,2,FALSE)),"",VLOOKUP(E522,Proveedores,2,FALSE))</f>
        <v>2094</v>
      </c>
      <c r="E522" s="53" t="s">
        <v>97</v>
      </c>
      <c r="F522" s="54">
        <v>650</v>
      </c>
      <c r="G522" s="53" t="s">
        <v>56</v>
      </c>
      <c r="H522" s="53" t="s">
        <v>98</v>
      </c>
      <c r="I522" s="52">
        <v>4</v>
      </c>
      <c r="J522" s="53" t="s">
        <v>58</v>
      </c>
      <c r="K522" s="55">
        <v>44835</v>
      </c>
      <c r="L522" s="56">
        <v>5540</v>
      </c>
      <c r="M522" s="56">
        <v>6232</v>
      </c>
      <c r="N522" s="56">
        <v>3463</v>
      </c>
      <c r="O522" s="56">
        <v>693</v>
      </c>
      <c r="P522" s="57">
        <v>589</v>
      </c>
      <c r="Q522" s="58">
        <v>0.2</v>
      </c>
      <c r="R522" s="57">
        <v>471.2</v>
      </c>
      <c r="S522" s="57">
        <v>589</v>
      </c>
      <c r="T522" s="58">
        <v>0.2</v>
      </c>
      <c r="U522" s="57">
        <v>471.2</v>
      </c>
      <c r="V522" s="57">
        <v>1078</v>
      </c>
      <c r="W522" s="58">
        <v>0.2</v>
      </c>
      <c r="X522" s="57">
        <v>862.4</v>
      </c>
      <c r="Y522" s="57">
        <v>1078</v>
      </c>
      <c r="Z522" s="58">
        <v>0.2</v>
      </c>
      <c r="AA522" s="57">
        <v>862.4</v>
      </c>
      <c r="AB522" s="57">
        <v>9131100.7999999989</v>
      </c>
      <c r="AC522" s="53" t="str">
        <f t="shared" si="5466"/>
        <v>Registro Valido</v>
      </c>
      <c r="AD522" s="57">
        <f t="shared" ref="AD522" si="6219">IF(OR(ISERROR(VLOOKUP(CONCATENATE("ALI_",$C522,"_SEG_",$I522,"_PROV_",$D522),Catalogo_Precios,AD$8,FALSE)),L522=0),0,VLOOKUP(CONCATENATE("ALI_",$C522,"_SEG_",$I522,"_PROV_",$D522),Catalogo_Precios,AD$8,FALSE))</f>
        <v>589</v>
      </c>
      <c r="AE522" s="57">
        <f t="shared" ref="AE522" si="6220">IF(OR(ISERROR(VLOOKUP(CONCATENATE("ALI_",$C522,"_SEG_",$I522,"_PROV_",$D522),Catalogo_Precios,AE$8,FALSE)),M522=0),0,VLOOKUP(CONCATENATE("ALI_",$C522,"_SEG_",$I522,"_PROV_",$D522),Catalogo_Precios,AE$8,FALSE))</f>
        <v>589</v>
      </c>
      <c r="AF522" s="57">
        <f t="shared" ref="AF522" si="6221">IF(OR(ISERROR(VLOOKUP(CONCATENATE("ALI_",$C522,"_SEG_",$I522,"_PROV_",$D522),Catalogo_Precios,AF$8,FALSE)),N522=0),0,VLOOKUP(CONCATENATE("ALI_",$C522,"_SEG_",$I522,"_PROV_",$D522),Catalogo_Precios,AF$8,FALSE))</f>
        <v>1078</v>
      </c>
      <c r="AG522" s="57">
        <f t="shared" ref="AG522" si="6222">IF(OR(ISERROR(VLOOKUP(CONCATENATE("ALI_",$C522,"_SEG_",$I522,"_PROV_",$D522),Catalogo_Precios,AG$8,FALSE)),O522=0),0,VLOOKUP(CONCATENATE("ALI_",$C522,"_SEG_",$I522,"_PROV_",$D522),Catalogo_Precios,AG$8,FALSE))</f>
        <v>1078</v>
      </c>
      <c r="AH522" s="57">
        <f t="shared" ref="AH522" si="6223">IF(OR(ISERROR(VLOOKUP(CONCATENATE("ALI_",$C522,"_SEG_",$I522,"_PROV_",$D522),Catalogo_Precios,AH$8,FALSE)),L522=0),0,VLOOKUP(CONCATENATE("ALI_",$C522,"_SEG_",$I522,"_PROV_",$D522),Catalogo_Precios,AH$8,FALSE))</f>
        <v>589</v>
      </c>
      <c r="AI522" s="57">
        <f t="shared" ref="AI522" si="6224">IF(OR(ISERROR(VLOOKUP(CONCATENATE("ALI_",$C522,"_SEG_",$I522,"_PROV_",$D522),Catalogo_Precios,AI$8,FALSE)),M522=0),0,VLOOKUP(CONCATENATE("ALI_",$C522,"_SEG_",$I522,"_PROV_",$D522),Catalogo_Precios,AI$8,FALSE))</f>
        <v>589</v>
      </c>
      <c r="AJ522" s="57">
        <f t="shared" ref="AJ522" si="6225">IF(OR(ISERROR(VLOOKUP(CONCATENATE("ALI_",$C522,"_SEG_",$I522,"_PROV_",$D522),Catalogo_Precios,AJ$8,FALSE)),N522=0),0,VLOOKUP(CONCATENATE("ALI_",$C522,"_SEG_",$I522,"_PROV_",$D522),Catalogo_Precios,AJ$8,FALSE))</f>
        <v>1078</v>
      </c>
      <c r="AK522" s="57">
        <f t="shared" ref="AK522" si="6226">IF(OR(ISERROR(VLOOKUP(CONCATENATE("ALI_",$C522,"_SEG_",$I522,"_PROV_",$D522),Catalogo_Precios,AK$8,FALSE)),O522=0),0,VLOOKUP(CONCATENATE("ALI_",$C522,"_SEG_",$I522,"_PROV_",$D522),Catalogo_Precios,AK$8,FALSE))</f>
        <v>1078</v>
      </c>
      <c r="AL522" s="53"/>
      <c r="AM522" s="59" t="str">
        <f t="shared" si="5475"/>
        <v>ALI_47_SEG_4</v>
      </c>
      <c r="AN522" s="59" t="str">
        <f t="shared" si="5476"/>
        <v>ALI_47_SEG_4_VAL_9131100.8</v>
      </c>
      <c r="AO522" s="60">
        <f t="shared" ref="AO522" si="6227">IF(OR(AB522="",AB522=0),0,COUNTIF(Codificacion,AM522))</f>
        <v>4</v>
      </c>
      <c r="AP522" s="61">
        <f t="array" ref="AP522">MIN(IF(Codificacion=AM522,Total_Cotizacion,""))</f>
        <v>9131100.7999999989</v>
      </c>
      <c r="AQ522" s="62" t="b">
        <f t="shared" si="5478"/>
        <v>1</v>
      </c>
      <c r="AR522" s="51" t="str">
        <f t="shared" ref="AR522" si="6228">IF(COUNTIF(Codificacion2,CONCATENATE(AM522,"_VAL_",AB522))&gt;1,"Empate","")</f>
        <v>Empate</v>
      </c>
      <c r="AS522" s="63" t="str">
        <f t="shared" si="5496"/>
        <v/>
      </c>
      <c r="AT522" s="59" t="str">
        <f t="shared" si="5480"/>
        <v>ALI_47_SEG_4_</v>
      </c>
      <c r="AU522" s="63">
        <f t="shared" ref="AU522" si="6229">IF(AND(COUNTIF(Codificacion3,AT522)&lt;AO522),1,COUNTIF(Codificacion3,AT522))</f>
        <v>1</v>
      </c>
      <c r="AV522" s="62" t="str">
        <f t="shared" si="5482"/>
        <v>No Seleccionada</v>
      </c>
      <c r="AW522" s="53"/>
      <c r="AX522" s="51" t="str">
        <f t="shared" si="5483"/>
        <v>ALI_47_SEG_4VERDADERO</v>
      </c>
      <c r="AY522" s="51">
        <f t="shared" si="5464"/>
        <v>2</v>
      </c>
      <c r="AZ522" s="64" t="b">
        <f t="shared" si="5484"/>
        <v>0</v>
      </c>
    </row>
    <row r="523" spans="1:52" x14ac:dyDescent="0.2">
      <c r="A523" s="50" t="b">
        <f t="shared" si="3881"/>
        <v>0</v>
      </c>
      <c r="B523" s="51" t="s">
        <v>96</v>
      </c>
      <c r="C523" s="52">
        <v>47</v>
      </c>
      <c r="D523" s="52">
        <f t="shared" ref="D523" si="6230">IF(ISERROR(VLOOKUP(E523,Proveedores,2,FALSE)),"",VLOOKUP(E523,Proveedores,2,FALSE))</f>
        <v>2094</v>
      </c>
      <c r="E523" s="53" t="s">
        <v>97</v>
      </c>
      <c r="F523" s="54">
        <v>651</v>
      </c>
      <c r="G523" s="53" t="s">
        <v>56</v>
      </c>
      <c r="H523" s="53" t="s">
        <v>98</v>
      </c>
      <c r="I523" s="52">
        <v>5</v>
      </c>
      <c r="J523" s="53" t="s">
        <v>58</v>
      </c>
      <c r="K523" s="55">
        <v>44835</v>
      </c>
      <c r="L523" s="56">
        <v>5150</v>
      </c>
      <c r="M523" s="56">
        <v>5793</v>
      </c>
      <c r="N523" s="56">
        <v>3219</v>
      </c>
      <c r="O523" s="56">
        <v>643</v>
      </c>
      <c r="P523" s="57">
        <v>589</v>
      </c>
      <c r="Q523" s="58">
        <v>0.2</v>
      </c>
      <c r="R523" s="57">
        <v>471.2</v>
      </c>
      <c r="S523" s="57">
        <v>589</v>
      </c>
      <c r="T523" s="58">
        <v>0.2</v>
      </c>
      <c r="U523" s="57">
        <v>471.2</v>
      </c>
      <c r="V523" s="57">
        <v>1078</v>
      </c>
      <c r="W523" s="58">
        <v>0.2</v>
      </c>
      <c r="X523" s="57">
        <v>862.4</v>
      </c>
      <c r="Y523" s="57">
        <v>1078</v>
      </c>
      <c r="Z523" s="58">
        <v>0.2</v>
      </c>
      <c r="AA523" s="57">
        <v>862.4</v>
      </c>
      <c r="AB523" s="57">
        <v>8486930.3999999985</v>
      </c>
      <c r="AC523" s="53" t="str">
        <f t="shared" si="5466"/>
        <v>Registro Valido</v>
      </c>
      <c r="AD523" s="57">
        <f t="shared" ref="AD523" si="6231">IF(OR(ISERROR(VLOOKUP(CONCATENATE("ALI_",$C523,"_SEG_",$I523,"_PROV_",$D523),Catalogo_Precios,AD$8,FALSE)),L523=0),0,VLOOKUP(CONCATENATE("ALI_",$C523,"_SEG_",$I523,"_PROV_",$D523),Catalogo_Precios,AD$8,FALSE))</f>
        <v>589</v>
      </c>
      <c r="AE523" s="57">
        <f t="shared" ref="AE523" si="6232">IF(OR(ISERROR(VLOOKUP(CONCATENATE("ALI_",$C523,"_SEG_",$I523,"_PROV_",$D523),Catalogo_Precios,AE$8,FALSE)),M523=0),0,VLOOKUP(CONCATENATE("ALI_",$C523,"_SEG_",$I523,"_PROV_",$D523),Catalogo_Precios,AE$8,FALSE))</f>
        <v>589</v>
      </c>
      <c r="AF523" s="57">
        <f t="shared" ref="AF523" si="6233">IF(OR(ISERROR(VLOOKUP(CONCATENATE("ALI_",$C523,"_SEG_",$I523,"_PROV_",$D523),Catalogo_Precios,AF$8,FALSE)),N523=0),0,VLOOKUP(CONCATENATE("ALI_",$C523,"_SEG_",$I523,"_PROV_",$D523),Catalogo_Precios,AF$8,FALSE))</f>
        <v>1078</v>
      </c>
      <c r="AG523" s="57">
        <f t="shared" ref="AG523" si="6234">IF(OR(ISERROR(VLOOKUP(CONCATENATE("ALI_",$C523,"_SEG_",$I523,"_PROV_",$D523),Catalogo_Precios,AG$8,FALSE)),O523=0),0,VLOOKUP(CONCATENATE("ALI_",$C523,"_SEG_",$I523,"_PROV_",$D523),Catalogo_Precios,AG$8,FALSE))</f>
        <v>1078</v>
      </c>
      <c r="AH523" s="57">
        <f t="shared" ref="AH523" si="6235">IF(OR(ISERROR(VLOOKUP(CONCATENATE("ALI_",$C523,"_SEG_",$I523,"_PROV_",$D523),Catalogo_Precios,AH$8,FALSE)),L523=0),0,VLOOKUP(CONCATENATE("ALI_",$C523,"_SEG_",$I523,"_PROV_",$D523),Catalogo_Precios,AH$8,FALSE))</f>
        <v>589</v>
      </c>
      <c r="AI523" s="57">
        <f t="shared" ref="AI523" si="6236">IF(OR(ISERROR(VLOOKUP(CONCATENATE("ALI_",$C523,"_SEG_",$I523,"_PROV_",$D523),Catalogo_Precios,AI$8,FALSE)),M523=0),0,VLOOKUP(CONCATENATE("ALI_",$C523,"_SEG_",$I523,"_PROV_",$D523),Catalogo_Precios,AI$8,FALSE))</f>
        <v>589</v>
      </c>
      <c r="AJ523" s="57">
        <f t="shared" ref="AJ523" si="6237">IF(OR(ISERROR(VLOOKUP(CONCATENATE("ALI_",$C523,"_SEG_",$I523,"_PROV_",$D523),Catalogo_Precios,AJ$8,FALSE)),N523=0),0,VLOOKUP(CONCATENATE("ALI_",$C523,"_SEG_",$I523,"_PROV_",$D523),Catalogo_Precios,AJ$8,FALSE))</f>
        <v>1078</v>
      </c>
      <c r="AK523" s="57">
        <f t="shared" ref="AK523" si="6238">IF(OR(ISERROR(VLOOKUP(CONCATENATE("ALI_",$C523,"_SEG_",$I523,"_PROV_",$D523),Catalogo_Precios,AK$8,FALSE)),O523=0),0,VLOOKUP(CONCATENATE("ALI_",$C523,"_SEG_",$I523,"_PROV_",$D523),Catalogo_Precios,AK$8,FALSE))</f>
        <v>1078</v>
      </c>
      <c r="AL523" s="53"/>
      <c r="AM523" s="59" t="str">
        <f t="shared" si="5475"/>
        <v>ALI_47_SEG_5</v>
      </c>
      <c r="AN523" s="59" t="str">
        <f t="shared" si="5476"/>
        <v>ALI_47_SEG_5_VAL_8486930.4</v>
      </c>
      <c r="AO523" s="60">
        <f t="shared" ref="AO523" si="6239">IF(OR(AB523="",AB523=0),0,COUNTIF(Codificacion,AM523))</f>
        <v>4</v>
      </c>
      <c r="AP523" s="61">
        <f t="array" ref="AP523">MIN(IF(Codificacion=AM523,Total_Cotizacion,""))</f>
        <v>8486930.3999999985</v>
      </c>
      <c r="AQ523" s="62" t="b">
        <f t="shared" si="5478"/>
        <v>1</v>
      </c>
      <c r="AR523" s="51" t="str">
        <f t="shared" ref="AR523" si="6240">IF(COUNTIF(Codificacion2,CONCATENATE(AM523,"_VAL_",AB523))&gt;1,"Empate","")</f>
        <v>Empate</v>
      </c>
      <c r="AS523" s="63" t="str">
        <f t="shared" si="5496"/>
        <v/>
      </c>
      <c r="AT523" s="59" t="str">
        <f t="shared" si="5480"/>
        <v>ALI_47_SEG_5_</v>
      </c>
      <c r="AU523" s="63">
        <f t="shared" ref="AU523" si="6241">IF(AND(COUNTIF(Codificacion3,AT523)&lt;AO523),1,COUNTIF(Codificacion3,AT523))</f>
        <v>1</v>
      </c>
      <c r="AV523" s="62" t="str">
        <f t="shared" si="5482"/>
        <v>No Seleccionada</v>
      </c>
      <c r="AW523" s="53"/>
      <c r="AX523" s="51" t="str">
        <f t="shared" si="5483"/>
        <v>ALI_47_SEG_5VERDADERO</v>
      </c>
      <c r="AY523" s="51">
        <f t="shared" ref="AY523:AY586" si="6242">COUNTIF(AX$10:AX$2017,CONCATENATE(AM523,AQ523))</f>
        <v>2</v>
      </c>
      <c r="AZ523" s="64" t="b">
        <f t="shared" si="5484"/>
        <v>0</v>
      </c>
    </row>
    <row r="524" spans="1:52" x14ac:dyDescent="0.2">
      <c r="A524" s="50" t="b">
        <f t="shared" si="3881"/>
        <v>0</v>
      </c>
      <c r="B524" s="51" t="s">
        <v>96</v>
      </c>
      <c r="C524" s="52">
        <v>47</v>
      </c>
      <c r="D524" s="52">
        <f t="shared" ref="D524" si="6243">IF(ISERROR(VLOOKUP(E524,Proveedores,2,FALSE)),"",VLOOKUP(E524,Proveedores,2,FALSE))</f>
        <v>2094</v>
      </c>
      <c r="E524" s="53" t="s">
        <v>97</v>
      </c>
      <c r="F524" s="54">
        <v>652</v>
      </c>
      <c r="G524" s="53" t="s">
        <v>56</v>
      </c>
      <c r="H524" s="53" t="s">
        <v>98</v>
      </c>
      <c r="I524" s="52">
        <v>6</v>
      </c>
      <c r="J524" s="53" t="s">
        <v>58</v>
      </c>
      <c r="K524" s="55">
        <v>44835</v>
      </c>
      <c r="L524" s="56">
        <v>5574</v>
      </c>
      <c r="M524" s="56">
        <v>6271</v>
      </c>
      <c r="N524" s="56">
        <v>3484</v>
      </c>
      <c r="O524" s="56">
        <v>697</v>
      </c>
      <c r="P524" s="57">
        <v>589</v>
      </c>
      <c r="Q524" s="58">
        <v>0.2</v>
      </c>
      <c r="R524" s="57">
        <v>471.2</v>
      </c>
      <c r="S524" s="57">
        <v>589</v>
      </c>
      <c r="T524" s="58">
        <v>0.2</v>
      </c>
      <c r="U524" s="57">
        <v>471.2</v>
      </c>
      <c r="V524" s="57">
        <v>1078</v>
      </c>
      <c r="W524" s="58">
        <v>0.2</v>
      </c>
      <c r="X524" s="57">
        <v>862.4</v>
      </c>
      <c r="Y524" s="57">
        <v>1078</v>
      </c>
      <c r="Z524" s="58">
        <v>0.2</v>
      </c>
      <c r="AA524" s="57">
        <v>862.4</v>
      </c>
      <c r="AB524" s="57">
        <v>9187058.4000000004</v>
      </c>
      <c r="AC524" s="53" t="str">
        <f t="shared" ref="AC524:AC587" si="6244">IF(OR(AB524=0,AB524=""),"Registro No Valido","Registro Valido")</f>
        <v>Registro Valido</v>
      </c>
      <c r="AD524" s="57">
        <f t="shared" ref="AD524" si="6245">IF(OR(ISERROR(VLOOKUP(CONCATENATE("ALI_",$C524,"_SEG_",$I524,"_PROV_",$D524),Catalogo_Precios,AD$8,FALSE)),L524=0),0,VLOOKUP(CONCATENATE("ALI_",$C524,"_SEG_",$I524,"_PROV_",$D524),Catalogo_Precios,AD$8,FALSE))</f>
        <v>589</v>
      </c>
      <c r="AE524" s="57">
        <f t="shared" ref="AE524" si="6246">IF(OR(ISERROR(VLOOKUP(CONCATENATE("ALI_",$C524,"_SEG_",$I524,"_PROV_",$D524),Catalogo_Precios,AE$8,FALSE)),M524=0),0,VLOOKUP(CONCATENATE("ALI_",$C524,"_SEG_",$I524,"_PROV_",$D524),Catalogo_Precios,AE$8,FALSE))</f>
        <v>589</v>
      </c>
      <c r="AF524" s="57">
        <f t="shared" ref="AF524" si="6247">IF(OR(ISERROR(VLOOKUP(CONCATENATE("ALI_",$C524,"_SEG_",$I524,"_PROV_",$D524),Catalogo_Precios,AF$8,FALSE)),N524=0),0,VLOOKUP(CONCATENATE("ALI_",$C524,"_SEG_",$I524,"_PROV_",$D524),Catalogo_Precios,AF$8,FALSE))</f>
        <v>1078</v>
      </c>
      <c r="AG524" s="57">
        <f t="shared" ref="AG524" si="6248">IF(OR(ISERROR(VLOOKUP(CONCATENATE("ALI_",$C524,"_SEG_",$I524,"_PROV_",$D524),Catalogo_Precios,AG$8,FALSE)),O524=0),0,VLOOKUP(CONCATENATE("ALI_",$C524,"_SEG_",$I524,"_PROV_",$D524),Catalogo_Precios,AG$8,FALSE))</f>
        <v>1078</v>
      </c>
      <c r="AH524" s="57">
        <f t="shared" ref="AH524" si="6249">IF(OR(ISERROR(VLOOKUP(CONCATENATE("ALI_",$C524,"_SEG_",$I524,"_PROV_",$D524),Catalogo_Precios,AH$8,FALSE)),L524=0),0,VLOOKUP(CONCATENATE("ALI_",$C524,"_SEG_",$I524,"_PROV_",$D524),Catalogo_Precios,AH$8,FALSE))</f>
        <v>589</v>
      </c>
      <c r="AI524" s="57">
        <f t="shared" ref="AI524" si="6250">IF(OR(ISERROR(VLOOKUP(CONCATENATE("ALI_",$C524,"_SEG_",$I524,"_PROV_",$D524),Catalogo_Precios,AI$8,FALSE)),M524=0),0,VLOOKUP(CONCATENATE("ALI_",$C524,"_SEG_",$I524,"_PROV_",$D524),Catalogo_Precios,AI$8,FALSE))</f>
        <v>589</v>
      </c>
      <c r="AJ524" s="57">
        <f t="shared" ref="AJ524" si="6251">IF(OR(ISERROR(VLOOKUP(CONCATENATE("ALI_",$C524,"_SEG_",$I524,"_PROV_",$D524),Catalogo_Precios,AJ$8,FALSE)),N524=0),0,VLOOKUP(CONCATENATE("ALI_",$C524,"_SEG_",$I524,"_PROV_",$D524),Catalogo_Precios,AJ$8,FALSE))</f>
        <v>1078</v>
      </c>
      <c r="AK524" s="57">
        <f t="shared" ref="AK524" si="6252">IF(OR(ISERROR(VLOOKUP(CONCATENATE("ALI_",$C524,"_SEG_",$I524,"_PROV_",$D524),Catalogo_Precios,AK$8,FALSE)),O524=0),0,VLOOKUP(CONCATENATE("ALI_",$C524,"_SEG_",$I524,"_PROV_",$D524),Catalogo_Precios,AK$8,FALSE))</f>
        <v>1078</v>
      </c>
      <c r="AL524" s="53"/>
      <c r="AM524" s="59" t="str">
        <f t="shared" ref="AM524:AM587" si="6253">IF(AC524="Registro Valido",CONCATENATE("ALI_",C524,"_SEG_",I524),"Registro No Valido")</f>
        <v>ALI_47_SEG_6</v>
      </c>
      <c r="AN524" s="59" t="str">
        <f t="shared" ref="AN524:AN587" si="6254">IF(AC524="Registro Valido",CONCATENATE("ALI_",C524,"_SEG_",I524,"_VAL_",AB524),"Registro No Valido")</f>
        <v>ALI_47_SEG_6_VAL_9187058.4</v>
      </c>
      <c r="AO524" s="60">
        <f t="shared" ref="AO524" si="6255">IF(OR(AB524="",AB524=0),0,COUNTIF(Codificacion,AM524))</f>
        <v>4</v>
      </c>
      <c r="AP524" s="61">
        <f t="array" ref="AP524">MIN(IF(Codificacion=AM524,Total_Cotizacion,""))</f>
        <v>9187058.4000000004</v>
      </c>
      <c r="AQ524" s="62" t="b">
        <f t="shared" ref="AQ524:AQ587" si="6256">IF(AND(AO524&gt;0,AB524&lt;&gt;""),AP524=AB524,"")</f>
        <v>1</v>
      </c>
      <c r="AR524" s="51" t="str">
        <f t="shared" ref="AR524" si="6257">IF(COUNTIF(Codificacion2,CONCATENATE(AM524,"_VAL_",AB524))&gt;1,"Empate","")</f>
        <v>Empate</v>
      </c>
      <c r="AS524" s="63" t="str">
        <f t="shared" si="5496"/>
        <v/>
      </c>
      <c r="AT524" s="59" t="str">
        <f t="shared" ref="AT524:AT587" si="6258">IF(AC524="Registro Valido",CONCATENATE("ALI_",C524,"_SEG_",I524,"_",AS524),"Registro No Valido")</f>
        <v>ALI_47_SEG_6_</v>
      </c>
      <c r="AU524" s="63">
        <f t="shared" ref="AU524" si="6259">IF(AND(COUNTIF(Codificacion3,AT524)&lt;AO524),1,COUNTIF(Codificacion3,AT524))</f>
        <v>1</v>
      </c>
      <c r="AV524" s="62" t="str">
        <f t="shared" ref="AV524:AV587" si="6260">IF(AND(AU524=1,AS524="X"),"Cotizacion Seleccionada","No Seleccionada")</f>
        <v>No Seleccionada</v>
      </c>
      <c r="AW524" s="53"/>
      <c r="AX524" s="51" t="str">
        <f t="shared" ref="AX524:AX587" si="6261">CONCATENATE(AM524,AQ524)</f>
        <v>ALI_47_SEG_6VERDADERO</v>
      </c>
      <c r="AY524" s="51">
        <f t="shared" si="6242"/>
        <v>2</v>
      </c>
      <c r="AZ524" s="64" t="b">
        <f t="shared" ref="AZ524:AZ587" si="6262">AO524=AY524</f>
        <v>0</v>
      </c>
    </row>
    <row r="525" spans="1:52" x14ac:dyDescent="0.2">
      <c r="A525" s="50" t="b">
        <f t="shared" si="3881"/>
        <v>0</v>
      </c>
      <c r="B525" s="51" t="s">
        <v>96</v>
      </c>
      <c r="C525" s="52">
        <v>47</v>
      </c>
      <c r="D525" s="52">
        <f t="shared" ref="D525" si="6263">IF(ISERROR(VLOOKUP(E525,Proveedores,2,FALSE)),"",VLOOKUP(E525,Proveedores,2,FALSE))</f>
        <v>2094</v>
      </c>
      <c r="E525" s="53" t="s">
        <v>97</v>
      </c>
      <c r="F525" s="54">
        <v>653</v>
      </c>
      <c r="G525" s="53" t="s">
        <v>56</v>
      </c>
      <c r="H525" s="53" t="s">
        <v>98</v>
      </c>
      <c r="I525" s="52">
        <v>7</v>
      </c>
      <c r="J525" s="53" t="s">
        <v>58</v>
      </c>
      <c r="K525" s="55">
        <v>44835</v>
      </c>
      <c r="L525" s="56">
        <v>5692</v>
      </c>
      <c r="M525" s="56">
        <v>6404</v>
      </c>
      <c r="N525" s="56">
        <v>3558</v>
      </c>
      <c r="O525" s="56">
        <v>711</v>
      </c>
      <c r="P525" s="57">
        <v>589</v>
      </c>
      <c r="Q525" s="58">
        <v>0.2</v>
      </c>
      <c r="R525" s="57">
        <v>471.2</v>
      </c>
      <c r="S525" s="57">
        <v>589</v>
      </c>
      <c r="T525" s="58">
        <v>0.2</v>
      </c>
      <c r="U525" s="57">
        <v>471.2</v>
      </c>
      <c r="V525" s="57">
        <v>1078</v>
      </c>
      <c r="W525" s="58">
        <v>0.2</v>
      </c>
      <c r="X525" s="57">
        <v>862.4</v>
      </c>
      <c r="Y525" s="57">
        <v>1078</v>
      </c>
      <c r="Z525" s="58">
        <v>0.2</v>
      </c>
      <c r="AA525" s="57">
        <v>862.4</v>
      </c>
      <c r="AB525" s="57">
        <v>9381220.7999999989</v>
      </c>
      <c r="AC525" s="53" t="str">
        <f t="shared" si="6244"/>
        <v>Registro Valido</v>
      </c>
      <c r="AD525" s="57">
        <f t="shared" ref="AD525" si="6264">IF(OR(ISERROR(VLOOKUP(CONCATENATE("ALI_",$C525,"_SEG_",$I525,"_PROV_",$D525),Catalogo_Precios,AD$8,FALSE)),L525=0),0,VLOOKUP(CONCATENATE("ALI_",$C525,"_SEG_",$I525,"_PROV_",$D525),Catalogo_Precios,AD$8,FALSE))</f>
        <v>589</v>
      </c>
      <c r="AE525" s="57">
        <f t="shared" ref="AE525" si="6265">IF(OR(ISERROR(VLOOKUP(CONCATENATE("ALI_",$C525,"_SEG_",$I525,"_PROV_",$D525),Catalogo_Precios,AE$8,FALSE)),M525=0),0,VLOOKUP(CONCATENATE("ALI_",$C525,"_SEG_",$I525,"_PROV_",$D525),Catalogo_Precios,AE$8,FALSE))</f>
        <v>589</v>
      </c>
      <c r="AF525" s="57">
        <f t="shared" ref="AF525" si="6266">IF(OR(ISERROR(VLOOKUP(CONCATENATE("ALI_",$C525,"_SEG_",$I525,"_PROV_",$D525),Catalogo_Precios,AF$8,FALSE)),N525=0),0,VLOOKUP(CONCATENATE("ALI_",$C525,"_SEG_",$I525,"_PROV_",$D525),Catalogo_Precios,AF$8,FALSE))</f>
        <v>1078</v>
      </c>
      <c r="AG525" s="57">
        <f t="shared" ref="AG525" si="6267">IF(OR(ISERROR(VLOOKUP(CONCATENATE("ALI_",$C525,"_SEG_",$I525,"_PROV_",$D525),Catalogo_Precios,AG$8,FALSE)),O525=0),0,VLOOKUP(CONCATENATE("ALI_",$C525,"_SEG_",$I525,"_PROV_",$D525),Catalogo_Precios,AG$8,FALSE))</f>
        <v>1078</v>
      </c>
      <c r="AH525" s="57">
        <f t="shared" ref="AH525" si="6268">IF(OR(ISERROR(VLOOKUP(CONCATENATE("ALI_",$C525,"_SEG_",$I525,"_PROV_",$D525),Catalogo_Precios,AH$8,FALSE)),L525=0),0,VLOOKUP(CONCATENATE("ALI_",$C525,"_SEG_",$I525,"_PROV_",$D525),Catalogo_Precios,AH$8,FALSE))</f>
        <v>589</v>
      </c>
      <c r="AI525" s="57">
        <f t="shared" ref="AI525" si="6269">IF(OR(ISERROR(VLOOKUP(CONCATENATE("ALI_",$C525,"_SEG_",$I525,"_PROV_",$D525),Catalogo_Precios,AI$8,FALSE)),M525=0),0,VLOOKUP(CONCATENATE("ALI_",$C525,"_SEG_",$I525,"_PROV_",$D525),Catalogo_Precios,AI$8,FALSE))</f>
        <v>589</v>
      </c>
      <c r="AJ525" s="57">
        <f t="shared" ref="AJ525" si="6270">IF(OR(ISERROR(VLOOKUP(CONCATENATE("ALI_",$C525,"_SEG_",$I525,"_PROV_",$D525),Catalogo_Precios,AJ$8,FALSE)),N525=0),0,VLOOKUP(CONCATENATE("ALI_",$C525,"_SEG_",$I525,"_PROV_",$D525),Catalogo_Precios,AJ$8,FALSE))</f>
        <v>1078</v>
      </c>
      <c r="AK525" s="57">
        <f t="shared" ref="AK525" si="6271">IF(OR(ISERROR(VLOOKUP(CONCATENATE("ALI_",$C525,"_SEG_",$I525,"_PROV_",$D525),Catalogo_Precios,AK$8,FALSE)),O525=0),0,VLOOKUP(CONCATENATE("ALI_",$C525,"_SEG_",$I525,"_PROV_",$D525),Catalogo_Precios,AK$8,FALSE))</f>
        <v>1078</v>
      </c>
      <c r="AL525" s="53"/>
      <c r="AM525" s="59" t="str">
        <f t="shared" si="6253"/>
        <v>ALI_47_SEG_7</v>
      </c>
      <c r="AN525" s="59" t="str">
        <f t="shared" si="6254"/>
        <v>ALI_47_SEG_7_VAL_9381220.8</v>
      </c>
      <c r="AO525" s="60">
        <f t="shared" ref="AO525" si="6272">IF(OR(AB525="",AB525=0),0,COUNTIF(Codificacion,AM525))</f>
        <v>4</v>
      </c>
      <c r="AP525" s="61">
        <f t="array" ref="AP525">MIN(IF(Codificacion=AM525,Total_Cotizacion,""))</f>
        <v>9381220.7999999989</v>
      </c>
      <c r="AQ525" s="62" t="b">
        <f t="shared" si="6256"/>
        <v>1</v>
      </c>
      <c r="AR525" s="51" t="str">
        <f t="shared" ref="AR525" si="6273">IF(COUNTIF(Codificacion2,CONCATENATE(AM525,"_VAL_",AB525))&gt;1,"Empate","")</f>
        <v>Empate</v>
      </c>
      <c r="AS525" s="63" t="str">
        <f t="shared" ref="AS525:AS588" si="6274">IF(AND(AQ525,AR525="",AQ525&lt;&gt;""),"X","")</f>
        <v/>
      </c>
      <c r="AT525" s="59" t="str">
        <f t="shared" si="6258"/>
        <v>ALI_47_SEG_7_</v>
      </c>
      <c r="AU525" s="63">
        <f t="shared" ref="AU525" si="6275">IF(AND(COUNTIF(Codificacion3,AT525)&lt;AO525),1,COUNTIF(Codificacion3,AT525))</f>
        <v>1</v>
      </c>
      <c r="AV525" s="62" t="str">
        <f t="shared" si="6260"/>
        <v>No Seleccionada</v>
      </c>
      <c r="AW525" s="53"/>
      <c r="AX525" s="51" t="str">
        <f t="shared" si="6261"/>
        <v>ALI_47_SEG_7VERDADERO</v>
      </c>
      <c r="AY525" s="51">
        <f t="shared" si="6242"/>
        <v>2</v>
      </c>
      <c r="AZ525" s="64" t="b">
        <f t="shared" si="6262"/>
        <v>0</v>
      </c>
    </row>
    <row r="526" spans="1:52" x14ac:dyDescent="0.2">
      <c r="A526" s="50" t="b">
        <f t="shared" si="3881"/>
        <v>0</v>
      </c>
      <c r="B526" s="51" t="s">
        <v>96</v>
      </c>
      <c r="C526" s="52">
        <v>47</v>
      </c>
      <c r="D526" s="52">
        <f t="shared" ref="D526" si="6276">IF(ISERROR(VLOOKUP(E526,Proveedores,2,FALSE)),"",VLOOKUP(E526,Proveedores,2,FALSE))</f>
        <v>2094</v>
      </c>
      <c r="E526" s="53" t="s">
        <v>97</v>
      </c>
      <c r="F526" s="54">
        <v>654</v>
      </c>
      <c r="G526" s="53" t="s">
        <v>56</v>
      </c>
      <c r="H526" s="53" t="s">
        <v>98</v>
      </c>
      <c r="I526" s="52">
        <v>8</v>
      </c>
      <c r="J526" s="53" t="s">
        <v>58</v>
      </c>
      <c r="K526" s="55">
        <v>44835</v>
      </c>
      <c r="L526" s="56">
        <v>5494</v>
      </c>
      <c r="M526" s="56">
        <v>6180</v>
      </c>
      <c r="N526" s="56">
        <v>3434</v>
      </c>
      <c r="O526" s="56">
        <v>687</v>
      </c>
      <c r="P526" s="57">
        <v>589</v>
      </c>
      <c r="Q526" s="58">
        <v>0.2</v>
      </c>
      <c r="R526" s="57">
        <v>471.2</v>
      </c>
      <c r="S526" s="57">
        <v>589</v>
      </c>
      <c r="T526" s="58">
        <v>0.2</v>
      </c>
      <c r="U526" s="57">
        <v>471.2</v>
      </c>
      <c r="V526" s="57">
        <v>1078</v>
      </c>
      <c r="W526" s="58">
        <v>0.2</v>
      </c>
      <c r="X526" s="57">
        <v>862.4</v>
      </c>
      <c r="Y526" s="57">
        <v>1078</v>
      </c>
      <c r="Z526" s="58">
        <v>0.2</v>
      </c>
      <c r="AA526" s="57">
        <v>862.4</v>
      </c>
      <c r="AB526" s="57">
        <v>9054739.2000000011</v>
      </c>
      <c r="AC526" s="53" t="str">
        <f t="shared" si="6244"/>
        <v>Registro Valido</v>
      </c>
      <c r="AD526" s="57">
        <f t="shared" ref="AD526" si="6277">IF(OR(ISERROR(VLOOKUP(CONCATENATE("ALI_",$C526,"_SEG_",$I526,"_PROV_",$D526),Catalogo_Precios,AD$8,FALSE)),L526=0),0,VLOOKUP(CONCATENATE("ALI_",$C526,"_SEG_",$I526,"_PROV_",$D526),Catalogo_Precios,AD$8,FALSE))</f>
        <v>589</v>
      </c>
      <c r="AE526" s="57">
        <f t="shared" ref="AE526" si="6278">IF(OR(ISERROR(VLOOKUP(CONCATENATE("ALI_",$C526,"_SEG_",$I526,"_PROV_",$D526),Catalogo_Precios,AE$8,FALSE)),M526=0),0,VLOOKUP(CONCATENATE("ALI_",$C526,"_SEG_",$I526,"_PROV_",$D526),Catalogo_Precios,AE$8,FALSE))</f>
        <v>589</v>
      </c>
      <c r="AF526" s="57">
        <f t="shared" ref="AF526" si="6279">IF(OR(ISERROR(VLOOKUP(CONCATENATE("ALI_",$C526,"_SEG_",$I526,"_PROV_",$D526),Catalogo_Precios,AF$8,FALSE)),N526=0),0,VLOOKUP(CONCATENATE("ALI_",$C526,"_SEG_",$I526,"_PROV_",$D526),Catalogo_Precios,AF$8,FALSE))</f>
        <v>1078</v>
      </c>
      <c r="AG526" s="57">
        <f t="shared" ref="AG526" si="6280">IF(OR(ISERROR(VLOOKUP(CONCATENATE("ALI_",$C526,"_SEG_",$I526,"_PROV_",$D526),Catalogo_Precios,AG$8,FALSE)),O526=0),0,VLOOKUP(CONCATENATE("ALI_",$C526,"_SEG_",$I526,"_PROV_",$D526),Catalogo_Precios,AG$8,FALSE))</f>
        <v>1078</v>
      </c>
      <c r="AH526" s="57">
        <f t="shared" ref="AH526" si="6281">IF(OR(ISERROR(VLOOKUP(CONCATENATE("ALI_",$C526,"_SEG_",$I526,"_PROV_",$D526),Catalogo_Precios,AH$8,FALSE)),L526=0),0,VLOOKUP(CONCATENATE("ALI_",$C526,"_SEG_",$I526,"_PROV_",$D526),Catalogo_Precios,AH$8,FALSE))</f>
        <v>589</v>
      </c>
      <c r="AI526" s="57">
        <f t="shared" ref="AI526" si="6282">IF(OR(ISERROR(VLOOKUP(CONCATENATE("ALI_",$C526,"_SEG_",$I526,"_PROV_",$D526),Catalogo_Precios,AI$8,FALSE)),M526=0),0,VLOOKUP(CONCATENATE("ALI_",$C526,"_SEG_",$I526,"_PROV_",$D526),Catalogo_Precios,AI$8,FALSE))</f>
        <v>589</v>
      </c>
      <c r="AJ526" s="57">
        <f t="shared" ref="AJ526" si="6283">IF(OR(ISERROR(VLOOKUP(CONCATENATE("ALI_",$C526,"_SEG_",$I526,"_PROV_",$D526),Catalogo_Precios,AJ$8,FALSE)),N526=0),0,VLOOKUP(CONCATENATE("ALI_",$C526,"_SEG_",$I526,"_PROV_",$D526),Catalogo_Precios,AJ$8,FALSE))</f>
        <v>1078</v>
      </c>
      <c r="AK526" s="57">
        <f t="shared" ref="AK526" si="6284">IF(OR(ISERROR(VLOOKUP(CONCATENATE("ALI_",$C526,"_SEG_",$I526,"_PROV_",$D526),Catalogo_Precios,AK$8,FALSE)),O526=0),0,VLOOKUP(CONCATENATE("ALI_",$C526,"_SEG_",$I526,"_PROV_",$D526),Catalogo_Precios,AK$8,FALSE))</f>
        <v>1078</v>
      </c>
      <c r="AL526" s="53"/>
      <c r="AM526" s="59" t="str">
        <f t="shared" si="6253"/>
        <v>ALI_47_SEG_8</v>
      </c>
      <c r="AN526" s="59" t="str">
        <f t="shared" si="6254"/>
        <v>ALI_47_SEG_8_VAL_9054739.2</v>
      </c>
      <c r="AO526" s="60">
        <f t="shared" ref="AO526" si="6285">IF(OR(AB526="",AB526=0),0,COUNTIF(Codificacion,AM526))</f>
        <v>4</v>
      </c>
      <c r="AP526" s="61">
        <f t="array" ref="AP526">MIN(IF(Codificacion=AM526,Total_Cotizacion,""))</f>
        <v>9054739.2000000011</v>
      </c>
      <c r="AQ526" s="62" t="b">
        <f t="shared" si="6256"/>
        <v>1</v>
      </c>
      <c r="AR526" s="51" t="str">
        <f t="shared" ref="AR526" si="6286">IF(COUNTIF(Codificacion2,CONCATENATE(AM526,"_VAL_",AB526))&gt;1,"Empate","")</f>
        <v>Empate</v>
      </c>
      <c r="AS526" s="63" t="str">
        <f t="shared" si="6274"/>
        <v/>
      </c>
      <c r="AT526" s="59" t="str">
        <f t="shared" si="6258"/>
        <v>ALI_47_SEG_8_</v>
      </c>
      <c r="AU526" s="63">
        <f t="shared" ref="AU526" si="6287">IF(AND(COUNTIF(Codificacion3,AT526)&lt;AO526),1,COUNTIF(Codificacion3,AT526))</f>
        <v>1</v>
      </c>
      <c r="AV526" s="62" t="str">
        <f t="shared" si="6260"/>
        <v>No Seleccionada</v>
      </c>
      <c r="AW526" s="53"/>
      <c r="AX526" s="51" t="str">
        <f t="shared" si="6261"/>
        <v>ALI_47_SEG_8VERDADERO</v>
      </c>
      <c r="AY526" s="51">
        <f t="shared" si="6242"/>
        <v>2</v>
      </c>
      <c r="AZ526" s="64" t="b">
        <f t="shared" si="6262"/>
        <v>0</v>
      </c>
    </row>
    <row r="527" spans="1:52" x14ac:dyDescent="0.2">
      <c r="A527" s="50" t="b">
        <f t="shared" si="3881"/>
        <v>0</v>
      </c>
      <c r="B527" s="51" t="s">
        <v>96</v>
      </c>
      <c r="C527" s="52">
        <v>47</v>
      </c>
      <c r="D527" s="52">
        <f t="shared" ref="D527" si="6288">IF(ISERROR(VLOOKUP(E527,Proveedores,2,FALSE)),"",VLOOKUP(E527,Proveedores,2,FALSE))</f>
        <v>2094</v>
      </c>
      <c r="E527" s="53" t="s">
        <v>97</v>
      </c>
      <c r="F527" s="54">
        <v>655</v>
      </c>
      <c r="G527" s="53" t="s">
        <v>56</v>
      </c>
      <c r="H527" s="53" t="s">
        <v>98</v>
      </c>
      <c r="I527" s="52">
        <v>9</v>
      </c>
      <c r="J527" s="53" t="s">
        <v>58</v>
      </c>
      <c r="K527" s="55">
        <v>44835</v>
      </c>
      <c r="L527" s="56">
        <v>5552</v>
      </c>
      <c r="M527" s="56">
        <v>6246</v>
      </c>
      <c r="N527" s="56">
        <v>3470</v>
      </c>
      <c r="O527" s="56">
        <v>694</v>
      </c>
      <c r="P527" s="57">
        <v>589</v>
      </c>
      <c r="Q527" s="58">
        <v>0.2</v>
      </c>
      <c r="R527" s="57">
        <v>471.2</v>
      </c>
      <c r="S527" s="57">
        <v>589</v>
      </c>
      <c r="T527" s="58">
        <v>0.2</v>
      </c>
      <c r="U527" s="57">
        <v>471.2</v>
      </c>
      <c r="V527" s="57">
        <v>1078</v>
      </c>
      <c r="W527" s="58">
        <v>0.2</v>
      </c>
      <c r="X527" s="57">
        <v>862.4</v>
      </c>
      <c r="Y527" s="57">
        <v>1078</v>
      </c>
      <c r="Z527" s="58">
        <v>0.2</v>
      </c>
      <c r="AA527" s="57">
        <v>862.4</v>
      </c>
      <c r="AB527" s="57">
        <v>9150251.1999999993</v>
      </c>
      <c r="AC527" s="53" t="str">
        <f t="shared" si="6244"/>
        <v>Registro Valido</v>
      </c>
      <c r="AD527" s="57">
        <f t="shared" ref="AD527" si="6289">IF(OR(ISERROR(VLOOKUP(CONCATENATE("ALI_",$C527,"_SEG_",$I527,"_PROV_",$D527),Catalogo_Precios,AD$8,FALSE)),L527=0),0,VLOOKUP(CONCATENATE("ALI_",$C527,"_SEG_",$I527,"_PROV_",$D527),Catalogo_Precios,AD$8,FALSE))</f>
        <v>589</v>
      </c>
      <c r="AE527" s="57">
        <f t="shared" ref="AE527" si="6290">IF(OR(ISERROR(VLOOKUP(CONCATENATE("ALI_",$C527,"_SEG_",$I527,"_PROV_",$D527),Catalogo_Precios,AE$8,FALSE)),M527=0),0,VLOOKUP(CONCATENATE("ALI_",$C527,"_SEG_",$I527,"_PROV_",$D527),Catalogo_Precios,AE$8,FALSE))</f>
        <v>589</v>
      </c>
      <c r="AF527" s="57">
        <f t="shared" ref="AF527" si="6291">IF(OR(ISERROR(VLOOKUP(CONCATENATE("ALI_",$C527,"_SEG_",$I527,"_PROV_",$D527),Catalogo_Precios,AF$8,FALSE)),N527=0),0,VLOOKUP(CONCATENATE("ALI_",$C527,"_SEG_",$I527,"_PROV_",$D527),Catalogo_Precios,AF$8,FALSE))</f>
        <v>1078</v>
      </c>
      <c r="AG527" s="57">
        <f t="shared" ref="AG527" si="6292">IF(OR(ISERROR(VLOOKUP(CONCATENATE("ALI_",$C527,"_SEG_",$I527,"_PROV_",$D527),Catalogo_Precios,AG$8,FALSE)),O527=0),0,VLOOKUP(CONCATENATE("ALI_",$C527,"_SEG_",$I527,"_PROV_",$D527),Catalogo_Precios,AG$8,FALSE))</f>
        <v>1078</v>
      </c>
      <c r="AH527" s="57">
        <f t="shared" ref="AH527" si="6293">IF(OR(ISERROR(VLOOKUP(CONCATENATE("ALI_",$C527,"_SEG_",$I527,"_PROV_",$D527),Catalogo_Precios,AH$8,FALSE)),L527=0),0,VLOOKUP(CONCATENATE("ALI_",$C527,"_SEG_",$I527,"_PROV_",$D527),Catalogo_Precios,AH$8,FALSE))</f>
        <v>589</v>
      </c>
      <c r="AI527" s="57">
        <f t="shared" ref="AI527" si="6294">IF(OR(ISERROR(VLOOKUP(CONCATENATE("ALI_",$C527,"_SEG_",$I527,"_PROV_",$D527),Catalogo_Precios,AI$8,FALSE)),M527=0),0,VLOOKUP(CONCATENATE("ALI_",$C527,"_SEG_",$I527,"_PROV_",$D527),Catalogo_Precios,AI$8,FALSE))</f>
        <v>589</v>
      </c>
      <c r="AJ527" s="57">
        <f t="shared" ref="AJ527" si="6295">IF(OR(ISERROR(VLOOKUP(CONCATENATE("ALI_",$C527,"_SEG_",$I527,"_PROV_",$D527),Catalogo_Precios,AJ$8,FALSE)),N527=0),0,VLOOKUP(CONCATENATE("ALI_",$C527,"_SEG_",$I527,"_PROV_",$D527),Catalogo_Precios,AJ$8,FALSE))</f>
        <v>1078</v>
      </c>
      <c r="AK527" s="57">
        <f t="shared" ref="AK527" si="6296">IF(OR(ISERROR(VLOOKUP(CONCATENATE("ALI_",$C527,"_SEG_",$I527,"_PROV_",$D527),Catalogo_Precios,AK$8,FALSE)),O527=0),0,VLOOKUP(CONCATENATE("ALI_",$C527,"_SEG_",$I527,"_PROV_",$D527),Catalogo_Precios,AK$8,FALSE))</f>
        <v>1078</v>
      </c>
      <c r="AL527" s="53"/>
      <c r="AM527" s="59" t="str">
        <f t="shared" si="6253"/>
        <v>ALI_47_SEG_9</v>
      </c>
      <c r="AN527" s="59" t="str">
        <f t="shared" si="6254"/>
        <v>ALI_47_SEG_9_VAL_9150251.2</v>
      </c>
      <c r="AO527" s="60">
        <f t="shared" ref="AO527" si="6297">IF(OR(AB527="",AB527=0),0,COUNTIF(Codificacion,AM527))</f>
        <v>4</v>
      </c>
      <c r="AP527" s="61">
        <f t="array" ref="AP527">MIN(IF(Codificacion=AM527,Total_Cotizacion,""))</f>
        <v>9150251.1999999993</v>
      </c>
      <c r="AQ527" s="62" t="b">
        <f t="shared" si="6256"/>
        <v>1</v>
      </c>
      <c r="AR527" s="51" t="str">
        <f t="shared" ref="AR527" si="6298">IF(COUNTIF(Codificacion2,CONCATENATE(AM527,"_VAL_",AB527))&gt;1,"Empate","")</f>
        <v>Empate</v>
      </c>
      <c r="AS527" s="63" t="str">
        <f t="shared" si="6274"/>
        <v/>
      </c>
      <c r="AT527" s="59" t="str">
        <f t="shared" si="6258"/>
        <v>ALI_47_SEG_9_</v>
      </c>
      <c r="AU527" s="63">
        <f t="shared" ref="AU527" si="6299">IF(AND(COUNTIF(Codificacion3,AT527)&lt;AO527),1,COUNTIF(Codificacion3,AT527))</f>
        <v>1</v>
      </c>
      <c r="AV527" s="62" t="str">
        <f t="shared" si="6260"/>
        <v>No Seleccionada</v>
      </c>
      <c r="AW527" s="53"/>
      <c r="AX527" s="51" t="str">
        <f t="shared" si="6261"/>
        <v>ALI_47_SEG_9VERDADERO</v>
      </c>
      <c r="AY527" s="51">
        <f t="shared" si="6242"/>
        <v>2</v>
      </c>
      <c r="AZ527" s="64" t="b">
        <f t="shared" si="6262"/>
        <v>0</v>
      </c>
    </row>
    <row r="528" spans="1:52" x14ac:dyDescent="0.2">
      <c r="A528" s="50" t="b">
        <f t="shared" si="3881"/>
        <v>0</v>
      </c>
      <c r="B528" s="51" t="s">
        <v>96</v>
      </c>
      <c r="C528" s="52">
        <v>47</v>
      </c>
      <c r="D528" s="52">
        <f t="shared" ref="D528" si="6300">IF(ISERROR(VLOOKUP(E528,Proveedores,2,FALSE)),"",VLOOKUP(E528,Proveedores,2,FALSE))</f>
        <v>2094</v>
      </c>
      <c r="E528" s="53" t="s">
        <v>97</v>
      </c>
      <c r="F528" s="54">
        <v>656</v>
      </c>
      <c r="G528" s="53" t="s">
        <v>56</v>
      </c>
      <c r="H528" s="53" t="s">
        <v>98</v>
      </c>
      <c r="I528" s="52">
        <v>10</v>
      </c>
      <c r="J528" s="53" t="s">
        <v>58</v>
      </c>
      <c r="K528" s="55">
        <v>44835</v>
      </c>
      <c r="L528" s="56">
        <v>5560</v>
      </c>
      <c r="M528" s="56">
        <v>6256</v>
      </c>
      <c r="N528" s="56">
        <v>3476</v>
      </c>
      <c r="O528" s="56">
        <v>696</v>
      </c>
      <c r="P528" s="57">
        <v>589</v>
      </c>
      <c r="Q528" s="58">
        <v>0.2</v>
      </c>
      <c r="R528" s="57">
        <v>471.2</v>
      </c>
      <c r="S528" s="57">
        <v>589</v>
      </c>
      <c r="T528" s="58">
        <v>0.2</v>
      </c>
      <c r="U528" s="57">
        <v>471.2</v>
      </c>
      <c r="V528" s="57">
        <v>1078</v>
      </c>
      <c r="W528" s="58">
        <v>0.2</v>
      </c>
      <c r="X528" s="57">
        <v>862.4</v>
      </c>
      <c r="Y528" s="57">
        <v>1078</v>
      </c>
      <c r="Z528" s="58">
        <v>0.2</v>
      </c>
      <c r="AA528" s="57">
        <v>862.4</v>
      </c>
      <c r="AB528" s="57">
        <v>9165632</v>
      </c>
      <c r="AC528" s="53" t="str">
        <f t="shared" si="6244"/>
        <v>Registro Valido</v>
      </c>
      <c r="AD528" s="57">
        <f t="shared" ref="AD528" si="6301">IF(OR(ISERROR(VLOOKUP(CONCATENATE("ALI_",$C528,"_SEG_",$I528,"_PROV_",$D528),Catalogo_Precios,AD$8,FALSE)),L528=0),0,VLOOKUP(CONCATENATE("ALI_",$C528,"_SEG_",$I528,"_PROV_",$D528),Catalogo_Precios,AD$8,FALSE))</f>
        <v>589</v>
      </c>
      <c r="AE528" s="57">
        <f t="shared" ref="AE528" si="6302">IF(OR(ISERROR(VLOOKUP(CONCATENATE("ALI_",$C528,"_SEG_",$I528,"_PROV_",$D528),Catalogo_Precios,AE$8,FALSE)),M528=0),0,VLOOKUP(CONCATENATE("ALI_",$C528,"_SEG_",$I528,"_PROV_",$D528),Catalogo_Precios,AE$8,FALSE))</f>
        <v>589</v>
      </c>
      <c r="AF528" s="57">
        <f t="shared" ref="AF528" si="6303">IF(OR(ISERROR(VLOOKUP(CONCATENATE("ALI_",$C528,"_SEG_",$I528,"_PROV_",$D528),Catalogo_Precios,AF$8,FALSE)),N528=0),0,VLOOKUP(CONCATENATE("ALI_",$C528,"_SEG_",$I528,"_PROV_",$D528),Catalogo_Precios,AF$8,FALSE))</f>
        <v>1078</v>
      </c>
      <c r="AG528" s="57">
        <f t="shared" ref="AG528" si="6304">IF(OR(ISERROR(VLOOKUP(CONCATENATE("ALI_",$C528,"_SEG_",$I528,"_PROV_",$D528),Catalogo_Precios,AG$8,FALSE)),O528=0),0,VLOOKUP(CONCATENATE("ALI_",$C528,"_SEG_",$I528,"_PROV_",$D528),Catalogo_Precios,AG$8,FALSE))</f>
        <v>1078</v>
      </c>
      <c r="AH528" s="57">
        <f t="shared" ref="AH528" si="6305">IF(OR(ISERROR(VLOOKUP(CONCATENATE("ALI_",$C528,"_SEG_",$I528,"_PROV_",$D528),Catalogo_Precios,AH$8,FALSE)),L528=0),0,VLOOKUP(CONCATENATE("ALI_",$C528,"_SEG_",$I528,"_PROV_",$D528),Catalogo_Precios,AH$8,FALSE))</f>
        <v>589</v>
      </c>
      <c r="AI528" s="57">
        <f t="shared" ref="AI528" si="6306">IF(OR(ISERROR(VLOOKUP(CONCATENATE("ALI_",$C528,"_SEG_",$I528,"_PROV_",$D528),Catalogo_Precios,AI$8,FALSE)),M528=0),0,VLOOKUP(CONCATENATE("ALI_",$C528,"_SEG_",$I528,"_PROV_",$D528),Catalogo_Precios,AI$8,FALSE))</f>
        <v>589</v>
      </c>
      <c r="AJ528" s="57">
        <f t="shared" ref="AJ528" si="6307">IF(OR(ISERROR(VLOOKUP(CONCATENATE("ALI_",$C528,"_SEG_",$I528,"_PROV_",$D528),Catalogo_Precios,AJ$8,FALSE)),N528=0),0,VLOOKUP(CONCATENATE("ALI_",$C528,"_SEG_",$I528,"_PROV_",$D528),Catalogo_Precios,AJ$8,FALSE))</f>
        <v>1078</v>
      </c>
      <c r="AK528" s="57">
        <f t="shared" ref="AK528" si="6308">IF(OR(ISERROR(VLOOKUP(CONCATENATE("ALI_",$C528,"_SEG_",$I528,"_PROV_",$D528),Catalogo_Precios,AK$8,FALSE)),O528=0),0,VLOOKUP(CONCATENATE("ALI_",$C528,"_SEG_",$I528,"_PROV_",$D528),Catalogo_Precios,AK$8,FALSE))</f>
        <v>1078</v>
      </c>
      <c r="AL528" s="53"/>
      <c r="AM528" s="59" t="str">
        <f t="shared" si="6253"/>
        <v>ALI_47_SEG_10</v>
      </c>
      <c r="AN528" s="59" t="str">
        <f t="shared" si="6254"/>
        <v>ALI_47_SEG_10_VAL_9165632</v>
      </c>
      <c r="AO528" s="60">
        <f t="shared" ref="AO528" si="6309">IF(OR(AB528="",AB528=0),0,COUNTIF(Codificacion,AM528))</f>
        <v>4</v>
      </c>
      <c r="AP528" s="61">
        <f t="array" ref="AP528">MIN(IF(Codificacion=AM528,Total_Cotizacion,""))</f>
        <v>9165632</v>
      </c>
      <c r="AQ528" s="62" t="b">
        <f t="shared" si="6256"/>
        <v>1</v>
      </c>
      <c r="AR528" s="51" t="str">
        <f t="shared" ref="AR528" si="6310">IF(COUNTIF(Codificacion2,CONCATENATE(AM528,"_VAL_",AB528))&gt;1,"Empate","")</f>
        <v>Empate</v>
      </c>
      <c r="AS528" s="63" t="str">
        <f t="shared" si="6274"/>
        <v/>
      </c>
      <c r="AT528" s="59" t="str">
        <f t="shared" si="6258"/>
        <v>ALI_47_SEG_10_</v>
      </c>
      <c r="AU528" s="63">
        <f t="shared" ref="AU528" si="6311">IF(AND(COUNTIF(Codificacion3,AT528)&lt;AO528),1,COUNTIF(Codificacion3,AT528))</f>
        <v>1</v>
      </c>
      <c r="AV528" s="62" t="str">
        <f t="shared" si="6260"/>
        <v>No Seleccionada</v>
      </c>
      <c r="AW528" s="53"/>
      <c r="AX528" s="51" t="str">
        <f t="shared" si="6261"/>
        <v>ALI_47_SEG_10VERDADERO</v>
      </c>
      <c r="AY528" s="51">
        <f t="shared" si="6242"/>
        <v>2</v>
      </c>
      <c r="AZ528" s="64" t="b">
        <f t="shared" si="6262"/>
        <v>0</v>
      </c>
    </row>
    <row r="529" spans="1:52" x14ac:dyDescent="0.2">
      <c r="A529" s="50" t="b">
        <f t="shared" si="3881"/>
        <v>0</v>
      </c>
      <c r="B529" s="51" t="s">
        <v>96</v>
      </c>
      <c r="C529" s="52">
        <v>47</v>
      </c>
      <c r="D529" s="52">
        <f t="shared" ref="D529" si="6312">IF(ISERROR(VLOOKUP(E529,Proveedores,2,FALSE)),"",VLOOKUP(E529,Proveedores,2,FALSE))</f>
        <v>2094</v>
      </c>
      <c r="E529" s="53" t="s">
        <v>97</v>
      </c>
      <c r="F529" s="54">
        <v>657</v>
      </c>
      <c r="G529" s="53" t="s">
        <v>56</v>
      </c>
      <c r="H529" s="53" t="s">
        <v>98</v>
      </c>
      <c r="I529" s="52">
        <v>11</v>
      </c>
      <c r="J529" s="53" t="s">
        <v>58</v>
      </c>
      <c r="K529" s="55">
        <v>44835</v>
      </c>
      <c r="L529" s="56">
        <v>5476</v>
      </c>
      <c r="M529" s="56">
        <v>6161</v>
      </c>
      <c r="N529" s="56">
        <v>3423</v>
      </c>
      <c r="O529" s="56">
        <v>684</v>
      </c>
      <c r="P529" s="57">
        <v>589</v>
      </c>
      <c r="Q529" s="58">
        <v>0.2</v>
      </c>
      <c r="R529" s="57">
        <v>471.2</v>
      </c>
      <c r="S529" s="57">
        <v>589</v>
      </c>
      <c r="T529" s="58">
        <v>0.2</v>
      </c>
      <c r="U529" s="57">
        <v>471.2</v>
      </c>
      <c r="V529" s="57">
        <v>1078</v>
      </c>
      <c r="W529" s="58">
        <v>0.2</v>
      </c>
      <c r="X529" s="57">
        <v>862.4</v>
      </c>
      <c r="Y529" s="57">
        <v>1078</v>
      </c>
      <c r="Z529" s="58">
        <v>0.2</v>
      </c>
      <c r="AA529" s="57">
        <v>862.4</v>
      </c>
      <c r="AB529" s="57">
        <v>9025231.1999999993</v>
      </c>
      <c r="AC529" s="53" t="str">
        <f t="shared" si="6244"/>
        <v>Registro Valido</v>
      </c>
      <c r="AD529" s="57">
        <f t="shared" ref="AD529" si="6313">IF(OR(ISERROR(VLOOKUP(CONCATENATE("ALI_",$C529,"_SEG_",$I529,"_PROV_",$D529),Catalogo_Precios,AD$8,FALSE)),L529=0),0,VLOOKUP(CONCATENATE("ALI_",$C529,"_SEG_",$I529,"_PROV_",$D529),Catalogo_Precios,AD$8,FALSE))</f>
        <v>589</v>
      </c>
      <c r="AE529" s="57">
        <f t="shared" ref="AE529" si="6314">IF(OR(ISERROR(VLOOKUP(CONCATENATE("ALI_",$C529,"_SEG_",$I529,"_PROV_",$D529),Catalogo_Precios,AE$8,FALSE)),M529=0),0,VLOOKUP(CONCATENATE("ALI_",$C529,"_SEG_",$I529,"_PROV_",$D529),Catalogo_Precios,AE$8,FALSE))</f>
        <v>589</v>
      </c>
      <c r="AF529" s="57">
        <f t="shared" ref="AF529" si="6315">IF(OR(ISERROR(VLOOKUP(CONCATENATE("ALI_",$C529,"_SEG_",$I529,"_PROV_",$D529),Catalogo_Precios,AF$8,FALSE)),N529=0),0,VLOOKUP(CONCATENATE("ALI_",$C529,"_SEG_",$I529,"_PROV_",$D529),Catalogo_Precios,AF$8,FALSE))</f>
        <v>1078</v>
      </c>
      <c r="AG529" s="57">
        <f t="shared" ref="AG529" si="6316">IF(OR(ISERROR(VLOOKUP(CONCATENATE("ALI_",$C529,"_SEG_",$I529,"_PROV_",$D529),Catalogo_Precios,AG$8,FALSE)),O529=0),0,VLOOKUP(CONCATENATE("ALI_",$C529,"_SEG_",$I529,"_PROV_",$D529),Catalogo_Precios,AG$8,FALSE))</f>
        <v>1078</v>
      </c>
      <c r="AH529" s="57">
        <f t="shared" ref="AH529" si="6317">IF(OR(ISERROR(VLOOKUP(CONCATENATE("ALI_",$C529,"_SEG_",$I529,"_PROV_",$D529),Catalogo_Precios,AH$8,FALSE)),L529=0),0,VLOOKUP(CONCATENATE("ALI_",$C529,"_SEG_",$I529,"_PROV_",$D529),Catalogo_Precios,AH$8,FALSE))</f>
        <v>589</v>
      </c>
      <c r="AI529" s="57">
        <f t="shared" ref="AI529" si="6318">IF(OR(ISERROR(VLOOKUP(CONCATENATE("ALI_",$C529,"_SEG_",$I529,"_PROV_",$D529),Catalogo_Precios,AI$8,FALSE)),M529=0),0,VLOOKUP(CONCATENATE("ALI_",$C529,"_SEG_",$I529,"_PROV_",$D529),Catalogo_Precios,AI$8,FALSE))</f>
        <v>589</v>
      </c>
      <c r="AJ529" s="57">
        <f t="shared" ref="AJ529" si="6319">IF(OR(ISERROR(VLOOKUP(CONCATENATE("ALI_",$C529,"_SEG_",$I529,"_PROV_",$D529),Catalogo_Precios,AJ$8,FALSE)),N529=0),0,VLOOKUP(CONCATENATE("ALI_",$C529,"_SEG_",$I529,"_PROV_",$D529),Catalogo_Precios,AJ$8,FALSE))</f>
        <v>1078</v>
      </c>
      <c r="AK529" s="57">
        <f t="shared" ref="AK529" si="6320">IF(OR(ISERROR(VLOOKUP(CONCATENATE("ALI_",$C529,"_SEG_",$I529,"_PROV_",$D529),Catalogo_Precios,AK$8,FALSE)),O529=0),0,VLOOKUP(CONCATENATE("ALI_",$C529,"_SEG_",$I529,"_PROV_",$D529),Catalogo_Precios,AK$8,FALSE))</f>
        <v>1078</v>
      </c>
      <c r="AL529" s="53"/>
      <c r="AM529" s="59" t="str">
        <f t="shared" si="6253"/>
        <v>ALI_47_SEG_11</v>
      </c>
      <c r="AN529" s="59" t="str">
        <f t="shared" si="6254"/>
        <v>ALI_47_SEG_11_VAL_9025231.2</v>
      </c>
      <c r="AO529" s="60">
        <f t="shared" ref="AO529" si="6321">IF(OR(AB529="",AB529=0),0,COUNTIF(Codificacion,AM529))</f>
        <v>4</v>
      </c>
      <c r="AP529" s="61">
        <f t="array" ref="AP529">MIN(IF(Codificacion=AM529,Total_Cotizacion,""))</f>
        <v>9025231.1999999993</v>
      </c>
      <c r="AQ529" s="62" t="b">
        <f t="shared" si="6256"/>
        <v>1</v>
      </c>
      <c r="AR529" s="51" t="str">
        <f t="shared" ref="AR529" si="6322">IF(COUNTIF(Codificacion2,CONCATENATE(AM529,"_VAL_",AB529))&gt;1,"Empate","")</f>
        <v>Empate</v>
      </c>
      <c r="AS529" s="63" t="str">
        <f t="shared" si="6274"/>
        <v/>
      </c>
      <c r="AT529" s="59" t="str">
        <f t="shared" si="6258"/>
        <v>ALI_47_SEG_11_</v>
      </c>
      <c r="AU529" s="63">
        <f t="shared" ref="AU529" si="6323">IF(AND(COUNTIF(Codificacion3,AT529)&lt;AO529),1,COUNTIF(Codificacion3,AT529))</f>
        <v>1</v>
      </c>
      <c r="AV529" s="62" t="str">
        <f t="shared" si="6260"/>
        <v>No Seleccionada</v>
      </c>
      <c r="AW529" s="53"/>
      <c r="AX529" s="51" t="str">
        <f t="shared" si="6261"/>
        <v>ALI_47_SEG_11VERDADERO</v>
      </c>
      <c r="AY529" s="51">
        <f t="shared" si="6242"/>
        <v>2</v>
      </c>
      <c r="AZ529" s="64" t="b">
        <f t="shared" si="6262"/>
        <v>0</v>
      </c>
    </row>
    <row r="530" spans="1:52" x14ac:dyDescent="0.2">
      <c r="A530" s="50" t="b">
        <f t="shared" si="3881"/>
        <v>0</v>
      </c>
      <c r="B530" s="51" t="s">
        <v>96</v>
      </c>
      <c r="C530" s="52">
        <v>47</v>
      </c>
      <c r="D530" s="52">
        <f t="shared" ref="D530" si="6324">IF(ISERROR(VLOOKUP(E530,Proveedores,2,FALSE)),"",VLOOKUP(E530,Proveedores,2,FALSE))</f>
        <v>2094</v>
      </c>
      <c r="E530" s="53" t="s">
        <v>97</v>
      </c>
      <c r="F530" s="54">
        <v>658</v>
      </c>
      <c r="G530" s="53" t="s">
        <v>56</v>
      </c>
      <c r="H530" s="53" t="s">
        <v>98</v>
      </c>
      <c r="I530" s="52">
        <v>12</v>
      </c>
      <c r="J530" s="53" t="s">
        <v>58</v>
      </c>
      <c r="K530" s="55">
        <v>44835</v>
      </c>
      <c r="L530" s="56">
        <v>4970</v>
      </c>
      <c r="M530" s="56">
        <v>5591</v>
      </c>
      <c r="N530" s="56">
        <v>3106</v>
      </c>
      <c r="O530" s="56">
        <v>621</v>
      </c>
      <c r="P530" s="57">
        <v>589</v>
      </c>
      <c r="Q530" s="58">
        <v>0.2</v>
      </c>
      <c r="R530" s="57">
        <v>471.2</v>
      </c>
      <c r="S530" s="57">
        <v>589</v>
      </c>
      <c r="T530" s="58">
        <v>0.2</v>
      </c>
      <c r="U530" s="57">
        <v>471.2</v>
      </c>
      <c r="V530" s="57">
        <v>1078</v>
      </c>
      <c r="W530" s="58">
        <v>0.2</v>
      </c>
      <c r="X530" s="57">
        <v>862.4</v>
      </c>
      <c r="Y530" s="57">
        <v>1078</v>
      </c>
      <c r="Z530" s="58">
        <v>0.2</v>
      </c>
      <c r="AA530" s="57">
        <v>862.4</v>
      </c>
      <c r="AB530" s="57">
        <v>8190508</v>
      </c>
      <c r="AC530" s="53" t="str">
        <f t="shared" si="6244"/>
        <v>Registro Valido</v>
      </c>
      <c r="AD530" s="57">
        <f t="shared" ref="AD530" si="6325">IF(OR(ISERROR(VLOOKUP(CONCATENATE("ALI_",$C530,"_SEG_",$I530,"_PROV_",$D530),Catalogo_Precios,AD$8,FALSE)),L530=0),0,VLOOKUP(CONCATENATE("ALI_",$C530,"_SEG_",$I530,"_PROV_",$D530),Catalogo_Precios,AD$8,FALSE))</f>
        <v>589</v>
      </c>
      <c r="AE530" s="57">
        <f t="shared" ref="AE530" si="6326">IF(OR(ISERROR(VLOOKUP(CONCATENATE("ALI_",$C530,"_SEG_",$I530,"_PROV_",$D530),Catalogo_Precios,AE$8,FALSE)),M530=0),0,VLOOKUP(CONCATENATE("ALI_",$C530,"_SEG_",$I530,"_PROV_",$D530),Catalogo_Precios,AE$8,FALSE))</f>
        <v>589</v>
      </c>
      <c r="AF530" s="57">
        <f t="shared" ref="AF530" si="6327">IF(OR(ISERROR(VLOOKUP(CONCATENATE("ALI_",$C530,"_SEG_",$I530,"_PROV_",$D530),Catalogo_Precios,AF$8,FALSE)),N530=0),0,VLOOKUP(CONCATENATE("ALI_",$C530,"_SEG_",$I530,"_PROV_",$D530),Catalogo_Precios,AF$8,FALSE))</f>
        <v>1078</v>
      </c>
      <c r="AG530" s="57">
        <f t="shared" ref="AG530" si="6328">IF(OR(ISERROR(VLOOKUP(CONCATENATE("ALI_",$C530,"_SEG_",$I530,"_PROV_",$D530),Catalogo_Precios,AG$8,FALSE)),O530=0),0,VLOOKUP(CONCATENATE("ALI_",$C530,"_SEG_",$I530,"_PROV_",$D530),Catalogo_Precios,AG$8,FALSE))</f>
        <v>1078</v>
      </c>
      <c r="AH530" s="57">
        <f t="shared" ref="AH530" si="6329">IF(OR(ISERROR(VLOOKUP(CONCATENATE("ALI_",$C530,"_SEG_",$I530,"_PROV_",$D530),Catalogo_Precios,AH$8,FALSE)),L530=0),0,VLOOKUP(CONCATENATE("ALI_",$C530,"_SEG_",$I530,"_PROV_",$D530),Catalogo_Precios,AH$8,FALSE))</f>
        <v>589</v>
      </c>
      <c r="AI530" s="57">
        <f t="shared" ref="AI530" si="6330">IF(OR(ISERROR(VLOOKUP(CONCATENATE("ALI_",$C530,"_SEG_",$I530,"_PROV_",$D530),Catalogo_Precios,AI$8,FALSE)),M530=0),0,VLOOKUP(CONCATENATE("ALI_",$C530,"_SEG_",$I530,"_PROV_",$D530),Catalogo_Precios,AI$8,FALSE))</f>
        <v>589</v>
      </c>
      <c r="AJ530" s="57">
        <f t="shared" ref="AJ530" si="6331">IF(OR(ISERROR(VLOOKUP(CONCATENATE("ALI_",$C530,"_SEG_",$I530,"_PROV_",$D530),Catalogo_Precios,AJ$8,FALSE)),N530=0),0,VLOOKUP(CONCATENATE("ALI_",$C530,"_SEG_",$I530,"_PROV_",$D530),Catalogo_Precios,AJ$8,FALSE))</f>
        <v>1078</v>
      </c>
      <c r="AK530" s="57">
        <f t="shared" ref="AK530" si="6332">IF(OR(ISERROR(VLOOKUP(CONCATENATE("ALI_",$C530,"_SEG_",$I530,"_PROV_",$D530),Catalogo_Precios,AK$8,FALSE)),O530=0),0,VLOOKUP(CONCATENATE("ALI_",$C530,"_SEG_",$I530,"_PROV_",$D530),Catalogo_Precios,AK$8,FALSE))</f>
        <v>1078</v>
      </c>
      <c r="AL530" s="53"/>
      <c r="AM530" s="59" t="str">
        <f t="shared" si="6253"/>
        <v>ALI_47_SEG_12</v>
      </c>
      <c r="AN530" s="59" t="str">
        <f t="shared" si="6254"/>
        <v>ALI_47_SEG_12_VAL_8190508</v>
      </c>
      <c r="AO530" s="60">
        <f t="shared" ref="AO530" si="6333">IF(OR(AB530="",AB530=0),0,COUNTIF(Codificacion,AM530))</f>
        <v>4</v>
      </c>
      <c r="AP530" s="61">
        <f t="array" ref="AP530">MIN(IF(Codificacion=AM530,Total_Cotizacion,""))</f>
        <v>8190508</v>
      </c>
      <c r="AQ530" s="62" t="b">
        <f t="shared" si="6256"/>
        <v>1</v>
      </c>
      <c r="AR530" s="51" t="str">
        <f t="shared" ref="AR530" si="6334">IF(COUNTIF(Codificacion2,CONCATENATE(AM530,"_VAL_",AB530))&gt;1,"Empate","")</f>
        <v>Empate</v>
      </c>
      <c r="AS530" s="63" t="str">
        <f t="shared" si="6274"/>
        <v/>
      </c>
      <c r="AT530" s="59" t="str">
        <f t="shared" si="6258"/>
        <v>ALI_47_SEG_12_</v>
      </c>
      <c r="AU530" s="63">
        <f t="shared" ref="AU530" si="6335">IF(AND(COUNTIF(Codificacion3,AT530)&lt;AO530),1,COUNTIF(Codificacion3,AT530))</f>
        <v>1</v>
      </c>
      <c r="AV530" s="62" t="str">
        <f t="shared" si="6260"/>
        <v>No Seleccionada</v>
      </c>
      <c r="AW530" s="53"/>
      <c r="AX530" s="51" t="str">
        <f t="shared" si="6261"/>
        <v>ALI_47_SEG_12VERDADERO</v>
      </c>
      <c r="AY530" s="51">
        <f t="shared" si="6242"/>
        <v>2</v>
      </c>
      <c r="AZ530" s="64" t="b">
        <f t="shared" si="6262"/>
        <v>0</v>
      </c>
    </row>
    <row r="531" spans="1:52" x14ac:dyDescent="0.2">
      <c r="A531" s="50" t="b">
        <f t="shared" si="3881"/>
        <v>0</v>
      </c>
      <c r="B531" s="51" t="s">
        <v>96</v>
      </c>
      <c r="C531" s="52">
        <v>47</v>
      </c>
      <c r="D531" s="52">
        <f t="shared" ref="D531" si="6336">IF(ISERROR(VLOOKUP(E531,Proveedores,2,FALSE)),"",VLOOKUP(E531,Proveedores,2,FALSE))</f>
        <v>2094</v>
      </c>
      <c r="E531" s="53" t="s">
        <v>97</v>
      </c>
      <c r="F531" s="54">
        <v>659</v>
      </c>
      <c r="G531" s="53" t="s">
        <v>56</v>
      </c>
      <c r="H531" s="53" t="s">
        <v>98</v>
      </c>
      <c r="I531" s="52">
        <v>13</v>
      </c>
      <c r="J531" s="53" t="s">
        <v>58</v>
      </c>
      <c r="K531" s="55">
        <v>44835</v>
      </c>
      <c r="L531" s="56">
        <v>5277</v>
      </c>
      <c r="M531" s="56">
        <v>5936</v>
      </c>
      <c r="N531" s="56">
        <v>3298</v>
      </c>
      <c r="O531" s="56">
        <v>659</v>
      </c>
      <c r="P531" s="57">
        <v>589</v>
      </c>
      <c r="Q531" s="58">
        <v>0.2</v>
      </c>
      <c r="R531" s="57">
        <v>471.2</v>
      </c>
      <c r="S531" s="57">
        <v>589</v>
      </c>
      <c r="T531" s="58">
        <v>0.2</v>
      </c>
      <c r="U531" s="57">
        <v>471.2</v>
      </c>
      <c r="V531" s="57">
        <v>1078</v>
      </c>
      <c r="W531" s="58">
        <v>0.2</v>
      </c>
      <c r="X531" s="57">
        <v>862.4</v>
      </c>
      <c r="Y531" s="57">
        <v>1078</v>
      </c>
      <c r="Z531" s="58">
        <v>0.2</v>
      </c>
      <c r="AA531" s="57">
        <v>862.4</v>
      </c>
      <c r="AB531" s="57">
        <v>8696082.3999999985</v>
      </c>
      <c r="AC531" s="53" t="str">
        <f t="shared" si="6244"/>
        <v>Registro Valido</v>
      </c>
      <c r="AD531" s="57">
        <f t="shared" ref="AD531" si="6337">IF(OR(ISERROR(VLOOKUP(CONCATENATE("ALI_",$C531,"_SEG_",$I531,"_PROV_",$D531),Catalogo_Precios,AD$8,FALSE)),L531=0),0,VLOOKUP(CONCATENATE("ALI_",$C531,"_SEG_",$I531,"_PROV_",$D531),Catalogo_Precios,AD$8,FALSE))</f>
        <v>589</v>
      </c>
      <c r="AE531" s="57">
        <f t="shared" ref="AE531" si="6338">IF(OR(ISERROR(VLOOKUP(CONCATENATE("ALI_",$C531,"_SEG_",$I531,"_PROV_",$D531),Catalogo_Precios,AE$8,FALSE)),M531=0),0,VLOOKUP(CONCATENATE("ALI_",$C531,"_SEG_",$I531,"_PROV_",$D531),Catalogo_Precios,AE$8,FALSE))</f>
        <v>589</v>
      </c>
      <c r="AF531" s="57">
        <f t="shared" ref="AF531" si="6339">IF(OR(ISERROR(VLOOKUP(CONCATENATE("ALI_",$C531,"_SEG_",$I531,"_PROV_",$D531),Catalogo_Precios,AF$8,FALSE)),N531=0),0,VLOOKUP(CONCATENATE("ALI_",$C531,"_SEG_",$I531,"_PROV_",$D531),Catalogo_Precios,AF$8,FALSE))</f>
        <v>1078</v>
      </c>
      <c r="AG531" s="57">
        <f t="shared" ref="AG531" si="6340">IF(OR(ISERROR(VLOOKUP(CONCATENATE("ALI_",$C531,"_SEG_",$I531,"_PROV_",$D531),Catalogo_Precios,AG$8,FALSE)),O531=0),0,VLOOKUP(CONCATENATE("ALI_",$C531,"_SEG_",$I531,"_PROV_",$D531),Catalogo_Precios,AG$8,FALSE))</f>
        <v>1078</v>
      </c>
      <c r="AH531" s="57">
        <f t="shared" ref="AH531" si="6341">IF(OR(ISERROR(VLOOKUP(CONCATENATE("ALI_",$C531,"_SEG_",$I531,"_PROV_",$D531),Catalogo_Precios,AH$8,FALSE)),L531=0),0,VLOOKUP(CONCATENATE("ALI_",$C531,"_SEG_",$I531,"_PROV_",$D531),Catalogo_Precios,AH$8,FALSE))</f>
        <v>589</v>
      </c>
      <c r="AI531" s="57">
        <f t="shared" ref="AI531" si="6342">IF(OR(ISERROR(VLOOKUP(CONCATENATE("ALI_",$C531,"_SEG_",$I531,"_PROV_",$D531),Catalogo_Precios,AI$8,FALSE)),M531=0),0,VLOOKUP(CONCATENATE("ALI_",$C531,"_SEG_",$I531,"_PROV_",$D531),Catalogo_Precios,AI$8,FALSE))</f>
        <v>589</v>
      </c>
      <c r="AJ531" s="57">
        <f t="shared" ref="AJ531" si="6343">IF(OR(ISERROR(VLOOKUP(CONCATENATE("ALI_",$C531,"_SEG_",$I531,"_PROV_",$D531),Catalogo_Precios,AJ$8,FALSE)),N531=0),0,VLOOKUP(CONCATENATE("ALI_",$C531,"_SEG_",$I531,"_PROV_",$D531),Catalogo_Precios,AJ$8,FALSE))</f>
        <v>1078</v>
      </c>
      <c r="AK531" s="57">
        <f t="shared" ref="AK531" si="6344">IF(OR(ISERROR(VLOOKUP(CONCATENATE("ALI_",$C531,"_SEG_",$I531,"_PROV_",$D531),Catalogo_Precios,AK$8,FALSE)),O531=0),0,VLOOKUP(CONCATENATE("ALI_",$C531,"_SEG_",$I531,"_PROV_",$D531),Catalogo_Precios,AK$8,FALSE))</f>
        <v>1078</v>
      </c>
      <c r="AL531" s="53"/>
      <c r="AM531" s="59" t="str">
        <f t="shared" si="6253"/>
        <v>ALI_47_SEG_13</v>
      </c>
      <c r="AN531" s="59" t="str">
        <f t="shared" si="6254"/>
        <v>ALI_47_SEG_13_VAL_8696082.4</v>
      </c>
      <c r="AO531" s="60">
        <f t="shared" ref="AO531" si="6345">IF(OR(AB531="",AB531=0),0,COUNTIF(Codificacion,AM531))</f>
        <v>4</v>
      </c>
      <c r="AP531" s="61">
        <f t="array" ref="AP531">MIN(IF(Codificacion=AM531,Total_Cotizacion,""))</f>
        <v>8696082.3999999985</v>
      </c>
      <c r="AQ531" s="62" t="b">
        <f t="shared" si="6256"/>
        <v>1</v>
      </c>
      <c r="AR531" s="51" t="str">
        <f t="shared" ref="AR531" si="6346">IF(COUNTIF(Codificacion2,CONCATENATE(AM531,"_VAL_",AB531))&gt;1,"Empate","")</f>
        <v>Empate</v>
      </c>
      <c r="AS531" s="63" t="str">
        <f t="shared" si="6274"/>
        <v/>
      </c>
      <c r="AT531" s="59" t="str">
        <f t="shared" si="6258"/>
        <v>ALI_47_SEG_13_</v>
      </c>
      <c r="AU531" s="63">
        <f t="shared" ref="AU531" si="6347">IF(AND(COUNTIF(Codificacion3,AT531)&lt;AO531),1,COUNTIF(Codificacion3,AT531))</f>
        <v>1</v>
      </c>
      <c r="AV531" s="62" t="str">
        <f t="shared" si="6260"/>
        <v>No Seleccionada</v>
      </c>
      <c r="AW531" s="53"/>
      <c r="AX531" s="51" t="str">
        <f t="shared" si="6261"/>
        <v>ALI_47_SEG_13VERDADERO</v>
      </c>
      <c r="AY531" s="51">
        <f t="shared" si="6242"/>
        <v>2</v>
      </c>
      <c r="AZ531" s="64" t="b">
        <f t="shared" si="6262"/>
        <v>0</v>
      </c>
    </row>
    <row r="532" spans="1:52" x14ac:dyDescent="0.2">
      <c r="A532" s="50" t="b">
        <f t="shared" si="3881"/>
        <v>0</v>
      </c>
      <c r="B532" s="51" t="s">
        <v>96</v>
      </c>
      <c r="C532" s="52">
        <v>47</v>
      </c>
      <c r="D532" s="52">
        <f t="shared" ref="D532" si="6348">IF(ISERROR(VLOOKUP(E532,Proveedores,2,FALSE)),"",VLOOKUP(E532,Proveedores,2,FALSE))</f>
        <v>2094</v>
      </c>
      <c r="E532" s="53" t="s">
        <v>97</v>
      </c>
      <c r="F532" s="54">
        <v>660</v>
      </c>
      <c r="G532" s="53" t="s">
        <v>56</v>
      </c>
      <c r="H532" s="53" t="s">
        <v>98</v>
      </c>
      <c r="I532" s="52">
        <v>14</v>
      </c>
      <c r="J532" s="53" t="s">
        <v>58</v>
      </c>
      <c r="K532" s="55">
        <v>44835</v>
      </c>
      <c r="L532" s="56">
        <v>5229</v>
      </c>
      <c r="M532" s="56">
        <v>5882</v>
      </c>
      <c r="N532" s="56">
        <v>3268</v>
      </c>
      <c r="O532" s="56">
        <v>654</v>
      </c>
      <c r="P532" s="57">
        <v>589</v>
      </c>
      <c r="Q532" s="58">
        <v>0.2</v>
      </c>
      <c r="R532" s="57">
        <v>471.2</v>
      </c>
      <c r="S532" s="57">
        <v>589</v>
      </c>
      <c r="T532" s="58">
        <v>0.2</v>
      </c>
      <c r="U532" s="57">
        <v>471.2</v>
      </c>
      <c r="V532" s="57">
        <v>1078</v>
      </c>
      <c r="W532" s="58">
        <v>0.2</v>
      </c>
      <c r="X532" s="57">
        <v>862.4</v>
      </c>
      <c r="Y532" s="57">
        <v>1078</v>
      </c>
      <c r="Z532" s="58">
        <v>0.2</v>
      </c>
      <c r="AA532" s="57">
        <v>862.4</v>
      </c>
      <c r="AB532" s="57">
        <v>8617835.9999999981</v>
      </c>
      <c r="AC532" s="53" t="str">
        <f t="shared" si="6244"/>
        <v>Registro Valido</v>
      </c>
      <c r="AD532" s="57">
        <f t="shared" ref="AD532" si="6349">IF(OR(ISERROR(VLOOKUP(CONCATENATE("ALI_",$C532,"_SEG_",$I532,"_PROV_",$D532),Catalogo_Precios,AD$8,FALSE)),L532=0),0,VLOOKUP(CONCATENATE("ALI_",$C532,"_SEG_",$I532,"_PROV_",$D532),Catalogo_Precios,AD$8,FALSE))</f>
        <v>589</v>
      </c>
      <c r="AE532" s="57">
        <f t="shared" ref="AE532" si="6350">IF(OR(ISERROR(VLOOKUP(CONCATENATE("ALI_",$C532,"_SEG_",$I532,"_PROV_",$D532),Catalogo_Precios,AE$8,FALSE)),M532=0),0,VLOOKUP(CONCATENATE("ALI_",$C532,"_SEG_",$I532,"_PROV_",$D532),Catalogo_Precios,AE$8,FALSE))</f>
        <v>589</v>
      </c>
      <c r="AF532" s="57">
        <f t="shared" ref="AF532" si="6351">IF(OR(ISERROR(VLOOKUP(CONCATENATE("ALI_",$C532,"_SEG_",$I532,"_PROV_",$D532),Catalogo_Precios,AF$8,FALSE)),N532=0),0,VLOOKUP(CONCATENATE("ALI_",$C532,"_SEG_",$I532,"_PROV_",$D532),Catalogo_Precios,AF$8,FALSE))</f>
        <v>1078</v>
      </c>
      <c r="AG532" s="57">
        <f t="shared" ref="AG532" si="6352">IF(OR(ISERROR(VLOOKUP(CONCATENATE("ALI_",$C532,"_SEG_",$I532,"_PROV_",$D532),Catalogo_Precios,AG$8,FALSE)),O532=0),0,VLOOKUP(CONCATENATE("ALI_",$C532,"_SEG_",$I532,"_PROV_",$D532),Catalogo_Precios,AG$8,FALSE))</f>
        <v>1078</v>
      </c>
      <c r="AH532" s="57">
        <f t="shared" ref="AH532" si="6353">IF(OR(ISERROR(VLOOKUP(CONCATENATE("ALI_",$C532,"_SEG_",$I532,"_PROV_",$D532),Catalogo_Precios,AH$8,FALSE)),L532=0),0,VLOOKUP(CONCATENATE("ALI_",$C532,"_SEG_",$I532,"_PROV_",$D532),Catalogo_Precios,AH$8,FALSE))</f>
        <v>589</v>
      </c>
      <c r="AI532" s="57">
        <f t="shared" ref="AI532" si="6354">IF(OR(ISERROR(VLOOKUP(CONCATENATE("ALI_",$C532,"_SEG_",$I532,"_PROV_",$D532),Catalogo_Precios,AI$8,FALSE)),M532=0),0,VLOOKUP(CONCATENATE("ALI_",$C532,"_SEG_",$I532,"_PROV_",$D532),Catalogo_Precios,AI$8,FALSE))</f>
        <v>589</v>
      </c>
      <c r="AJ532" s="57">
        <f t="shared" ref="AJ532" si="6355">IF(OR(ISERROR(VLOOKUP(CONCATENATE("ALI_",$C532,"_SEG_",$I532,"_PROV_",$D532),Catalogo_Precios,AJ$8,FALSE)),N532=0),0,VLOOKUP(CONCATENATE("ALI_",$C532,"_SEG_",$I532,"_PROV_",$D532),Catalogo_Precios,AJ$8,FALSE))</f>
        <v>1078</v>
      </c>
      <c r="AK532" s="57">
        <f t="shared" ref="AK532" si="6356">IF(OR(ISERROR(VLOOKUP(CONCATENATE("ALI_",$C532,"_SEG_",$I532,"_PROV_",$D532),Catalogo_Precios,AK$8,FALSE)),O532=0),0,VLOOKUP(CONCATENATE("ALI_",$C532,"_SEG_",$I532,"_PROV_",$D532),Catalogo_Precios,AK$8,FALSE))</f>
        <v>1078</v>
      </c>
      <c r="AL532" s="53"/>
      <c r="AM532" s="59" t="str">
        <f t="shared" si="6253"/>
        <v>ALI_47_SEG_14</v>
      </c>
      <c r="AN532" s="59" t="str">
        <f t="shared" si="6254"/>
        <v>ALI_47_SEG_14_VAL_8617836</v>
      </c>
      <c r="AO532" s="60">
        <f t="shared" ref="AO532" si="6357">IF(OR(AB532="",AB532=0),0,COUNTIF(Codificacion,AM532))</f>
        <v>4</v>
      </c>
      <c r="AP532" s="61">
        <f t="array" ref="AP532">MIN(IF(Codificacion=AM532,Total_Cotizacion,""))</f>
        <v>8617835.9999999981</v>
      </c>
      <c r="AQ532" s="62" t="b">
        <f t="shared" si="6256"/>
        <v>1</v>
      </c>
      <c r="AR532" s="51" t="str">
        <f t="shared" ref="AR532" si="6358">IF(COUNTIF(Codificacion2,CONCATENATE(AM532,"_VAL_",AB532))&gt;1,"Empate","")</f>
        <v>Empate</v>
      </c>
      <c r="AS532" s="63" t="str">
        <f t="shared" si="6274"/>
        <v/>
      </c>
      <c r="AT532" s="59" t="str">
        <f t="shared" si="6258"/>
        <v>ALI_47_SEG_14_</v>
      </c>
      <c r="AU532" s="63">
        <f t="shared" ref="AU532" si="6359">IF(AND(COUNTIF(Codificacion3,AT532)&lt;AO532),1,COUNTIF(Codificacion3,AT532))</f>
        <v>1</v>
      </c>
      <c r="AV532" s="62" t="str">
        <f t="shared" si="6260"/>
        <v>No Seleccionada</v>
      </c>
      <c r="AW532" s="53"/>
      <c r="AX532" s="51" t="str">
        <f t="shared" si="6261"/>
        <v>ALI_47_SEG_14VERDADERO</v>
      </c>
      <c r="AY532" s="51">
        <f t="shared" si="6242"/>
        <v>2</v>
      </c>
      <c r="AZ532" s="64" t="b">
        <f t="shared" si="6262"/>
        <v>0</v>
      </c>
    </row>
    <row r="533" spans="1:52" x14ac:dyDescent="0.2">
      <c r="A533" s="50" t="b">
        <f t="shared" si="3881"/>
        <v>0</v>
      </c>
      <c r="B533" s="51" t="s">
        <v>96</v>
      </c>
      <c r="C533" s="52">
        <v>47</v>
      </c>
      <c r="D533" s="52">
        <f t="shared" ref="D533" si="6360">IF(ISERROR(VLOOKUP(E533,Proveedores,2,FALSE)),"",VLOOKUP(E533,Proveedores,2,FALSE))</f>
        <v>2094</v>
      </c>
      <c r="E533" s="53" t="s">
        <v>97</v>
      </c>
      <c r="F533" s="54">
        <v>661</v>
      </c>
      <c r="G533" s="53" t="s">
        <v>56</v>
      </c>
      <c r="H533" s="53" t="s">
        <v>98</v>
      </c>
      <c r="I533" s="52">
        <v>15</v>
      </c>
      <c r="J533" s="53" t="s">
        <v>58</v>
      </c>
      <c r="K533" s="55">
        <v>44835</v>
      </c>
      <c r="L533" s="56">
        <v>4942</v>
      </c>
      <c r="M533" s="56">
        <v>5560</v>
      </c>
      <c r="N533" s="56">
        <v>3085</v>
      </c>
      <c r="O533" s="56">
        <v>618</v>
      </c>
      <c r="P533" s="57">
        <v>589</v>
      </c>
      <c r="Q533" s="58">
        <v>0.2</v>
      </c>
      <c r="R533" s="57">
        <v>471.2</v>
      </c>
      <c r="S533" s="57">
        <v>589</v>
      </c>
      <c r="T533" s="58">
        <v>0.2</v>
      </c>
      <c r="U533" s="57">
        <v>471.2</v>
      </c>
      <c r="V533" s="57">
        <v>1078</v>
      </c>
      <c r="W533" s="58">
        <v>0.2</v>
      </c>
      <c r="X533" s="57">
        <v>862.4</v>
      </c>
      <c r="Y533" s="57">
        <v>1078</v>
      </c>
      <c r="Z533" s="58">
        <v>0.2</v>
      </c>
      <c r="AA533" s="57">
        <v>862.4</v>
      </c>
      <c r="AB533" s="57">
        <v>8142009.6000000006</v>
      </c>
      <c r="AC533" s="53" t="str">
        <f t="shared" si="6244"/>
        <v>Registro Valido</v>
      </c>
      <c r="AD533" s="57">
        <f t="shared" ref="AD533" si="6361">IF(OR(ISERROR(VLOOKUP(CONCATENATE("ALI_",$C533,"_SEG_",$I533,"_PROV_",$D533),Catalogo_Precios,AD$8,FALSE)),L533=0),0,VLOOKUP(CONCATENATE("ALI_",$C533,"_SEG_",$I533,"_PROV_",$D533),Catalogo_Precios,AD$8,FALSE))</f>
        <v>589</v>
      </c>
      <c r="AE533" s="57">
        <f t="shared" ref="AE533" si="6362">IF(OR(ISERROR(VLOOKUP(CONCATENATE("ALI_",$C533,"_SEG_",$I533,"_PROV_",$D533),Catalogo_Precios,AE$8,FALSE)),M533=0),0,VLOOKUP(CONCATENATE("ALI_",$C533,"_SEG_",$I533,"_PROV_",$D533),Catalogo_Precios,AE$8,FALSE))</f>
        <v>589</v>
      </c>
      <c r="AF533" s="57">
        <f t="shared" ref="AF533" si="6363">IF(OR(ISERROR(VLOOKUP(CONCATENATE("ALI_",$C533,"_SEG_",$I533,"_PROV_",$D533),Catalogo_Precios,AF$8,FALSE)),N533=0),0,VLOOKUP(CONCATENATE("ALI_",$C533,"_SEG_",$I533,"_PROV_",$D533),Catalogo_Precios,AF$8,FALSE))</f>
        <v>1078</v>
      </c>
      <c r="AG533" s="57">
        <f t="shared" ref="AG533" si="6364">IF(OR(ISERROR(VLOOKUP(CONCATENATE("ALI_",$C533,"_SEG_",$I533,"_PROV_",$D533),Catalogo_Precios,AG$8,FALSE)),O533=0),0,VLOOKUP(CONCATENATE("ALI_",$C533,"_SEG_",$I533,"_PROV_",$D533),Catalogo_Precios,AG$8,FALSE))</f>
        <v>1078</v>
      </c>
      <c r="AH533" s="57">
        <f t="shared" ref="AH533" si="6365">IF(OR(ISERROR(VLOOKUP(CONCATENATE("ALI_",$C533,"_SEG_",$I533,"_PROV_",$D533),Catalogo_Precios,AH$8,FALSE)),L533=0),0,VLOOKUP(CONCATENATE("ALI_",$C533,"_SEG_",$I533,"_PROV_",$D533),Catalogo_Precios,AH$8,FALSE))</f>
        <v>589</v>
      </c>
      <c r="AI533" s="57">
        <f t="shared" ref="AI533" si="6366">IF(OR(ISERROR(VLOOKUP(CONCATENATE("ALI_",$C533,"_SEG_",$I533,"_PROV_",$D533),Catalogo_Precios,AI$8,FALSE)),M533=0),0,VLOOKUP(CONCATENATE("ALI_",$C533,"_SEG_",$I533,"_PROV_",$D533),Catalogo_Precios,AI$8,FALSE))</f>
        <v>589</v>
      </c>
      <c r="AJ533" s="57">
        <f t="shared" ref="AJ533" si="6367">IF(OR(ISERROR(VLOOKUP(CONCATENATE("ALI_",$C533,"_SEG_",$I533,"_PROV_",$D533),Catalogo_Precios,AJ$8,FALSE)),N533=0),0,VLOOKUP(CONCATENATE("ALI_",$C533,"_SEG_",$I533,"_PROV_",$D533),Catalogo_Precios,AJ$8,FALSE))</f>
        <v>1078</v>
      </c>
      <c r="AK533" s="57">
        <f t="shared" ref="AK533" si="6368">IF(OR(ISERROR(VLOOKUP(CONCATENATE("ALI_",$C533,"_SEG_",$I533,"_PROV_",$D533),Catalogo_Precios,AK$8,FALSE)),O533=0),0,VLOOKUP(CONCATENATE("ALI_",$C533,"_SEG_",$I533,"_PROV_",$D533),Catalogo_Precios,AK$8,FALSE))</f>
        <v>1078</v>
      </c>
      <c r="AL533" s="53"/>
      <c r="AM533" s="59" t="str">
        <f t="shared" si="6253"/>
        <v>ALI_47_SEG_15</v>
      </c>
      <c r="AN533" s="59" t="str">
        <f t="shared" si="6254"/>
        <v>ALI_47_SEG_15_VAL_8142009.6</v>
      </c>
      <c r="AO533" s="60">
        <f t="shared" ref="AO533" si="6369">IF(OR(AB533="",AB533=0),0,COUNTIF(Codificacion,AM533))</f>
        <v>4</v>
      </c>
      <c r="AP533" s="61">
        <f t="array" ref="AP533">MIN(IF(Codificacion=AM533,Total_Cotizacion,""))</f>
        <v>8142009.6000000006</v>
      </c>
      <c r="AQ533" s="62" t="b">
        <f t="shared" si="6256"/>
        <v>1</v>
      </c>
      <c r="AR533" s="51" t="str">
        <f t="shared" ref="AR533" si="6370">IF(COUNTIF(Codificacion2,CONCATENATE(AM533,"_VAL_",AB533))&gt;1,"Empate","")</f>
        <v>Empate</v>
      </c>
      <c r="AS533" s="63" t="str">
        <f t="shared" si="6274"/>
        <v/>
      </c>
      <c r="AT533" s="59" t="str">
        <f t="shared" si="6258"/>
        <v>ALI_47_SEG_15_</v>
      </c>
      <c r="AU533" s="63">
        <f t="shared" ref="AU533" si="6371">IF(AND(COUNTIF(Codificacion3,AT533)&lt;AO533),1,COUNTIF(Codificacion3,AT533))</f>
        <v>1</v>
      </c>
      <c r="AV533" s="62" t="str">
        <f t="shared" si="6260"/>
        <v>No Seleccionada</v>
      </c>
      <c r="AW533" s="53"/>
      <c r="AX533" s="51" t="str">
        <f t="shared" si="6261"/>
        <v>ALI_47_SEG_15VERDADERO</v>
      </c>
      <c r="AY533" s="51">
        <f t="shared" si="6242"/>
        <v>2</v>
      </c>
      <c r="AZ533" s="64" t="b">
        <f t="shared" si="6262"/>
        <v>0</v>
      </c>
    </row>
    <row r="534" spans="1:52" x14ac:dyDescent="0.2">
      <c r="A534" s="50" t="b">
        <f t="shared" si="3881"/>
        <v>0</v>
      </c>
      <c r="B534" s="51" t="s">
        <v>99</v>
      </c>
      <c r="C534" s="52">
        <v>94</v>
      </c>
      <c r="D534" s="52">
        <f t="shared" ref="D534" si="6372">IF(ISERROR(VLOOKUP(E534,Proveedores,2,FALSE)),"",VLOOKUP(E534,Proveedores,2,FALSE))</f>
        <v>2052</v>
      </c>
      <c r="E534" s="53" t="s">
        <v>100</v>
      </c>
      <c r="F534" s="54">
        <v>16</v>
      </c>
      <c r="G534" s="53" t="s">
        <v>56</v>
      </c>
      <c r="H534" s="53" t="s">
        <v>57</v>
      </c>
      <c r="I534" s="52">
        <v>1</v>
      </c>
      <c r="J534" s="53" t="s">
        <v>58</v>
      </c>
      <c r="K534" s="55">
        <v>44835</v>
      </c>
      <c r="L534" s="56">
        <v>6289</v>
      </c>
      <c r="M534" s="56">
        <v>7636</v>
      </c>
      <c r="N534" s="56">
        <v>3542</v>
      </c>
      <c r="O534" s="56">
        <v>273</v>
      </c>
      <c r="P534" s="57">
        <v>517</v>
      </c>
      <c r="Q534" s="58">
        <v>0</v>
      </c>
      <c r="R534" s="57">
        <v>517</v>
      </c>
      <c r="S534" s="57">
        <v>517</v>
      </c>
      <c r="T534" s="58">
        <v>0</v>
      </c>
      <c r="U534" s="57">
        <v>517</v>
      </c>
      <c r="V534" s="57">
        <v>1033</v>
      </c>
      <c r="W534" s="58">
        <v>0</v>
      </c>
      <c r="X534" s="57">
        <v>1033</v>
      </c>
      <c r="Y534" s="57">
        <v>1033</v>
      </c>
      <c r="Z534" s="58">
        <v>0</v>
      </c>
      <c r="AA534" s="57">
        <v>1033</v>
      </c>
      <c r="AB534" s="57">
        <v>11140120</v>
      </c>
      <c r="AC534" s="53" t="str">
        <f t="shared" si="6244"/>
        <v>Registro Valido</v>
      </c>
      <c r="AD534" s="57">
        <f t="shared" ref="AD534" si="6373">IF(OR(ISERROR(VLOOKUP(CONCATENATE("ALI_",$C534,"_SEG_",$I534,"_PROV_",$D534),Catalogo_Precios,AD$8,FALSE)),L534=0),0,VLOOKUP(CONCATENATE("ALI_",$C534,"_SEG_",$I534,"_PROV_",$D534),Catalogo_Precios,AD$8,FALSE))</f>
        <v>517</v>
      </c>
      <c r="AE534" s="57">
        <f t="shared" ref="AE534" si="6374">IF(OR(ISERROR(VLOOKUP(CONCATENATE("ALI_",$C534,"_SEG_",$I534,"_PROV_",$D534),Catalogo_Precios,AE$8,FALSE)),M534=0),0,VLOOKUP(CONCATENATE("ALI_",$C534,"_SEG_",$I534,"_PROV_",$D534),Catalogo_Precios,AE$8,FALSE))</f>
        <v>517</v>
      </c>
      <c r="AF534" s="57">
        <f t="shared" ref="AF534" si="6375">IF(OR(ISERROR(VLOOKUP(CONCATENATE("ALI_",$C534,"_SEG_",$I534,"_PROV_",$D534),Catalogo_Precios,AF$8,FALSE)),N534=0),0,VLOOKUP(CONCATENATE("ALI_",$C534,"_SEG_",$I534,"_PROV_",$D534),Catalogo_Precios,AF$8,FALSE))</f>
        <v>1033</v>
      </c>
      <c r="AG534" s="57">
        <f t="shared" ref="AG534" si="6376">IF(OR(ISERROR(VLOOKUP(CONCATENATE("ALI_",$C534,"_SEG_",$I534,"_PROV_",$D534),Catalogo_Precios,AG$8,FALSE)),O534=0),0,VLOOKUP(CONCATENATE("ALI_",$C534,"_SEG_",$I534,"_PROV_",$D534),Catalogo_Precios,AG$8,FALSE))</f>
        <v>1033</v>
      </c>
      <c r="AH534" s="57">
        <f t="shared" ref="AH534" si="6377">IF(OR(ISERROR(VLOOKUP(CONCATENATE("ALI_",$C534,"_SEG_",$I534,"_PROV_",$D534),Catalogo_Precios,AH$8,FALSE)),L534=0),0,VLOOKUP(CONCATENATE("ALI_",$C534,"_SEG_",$I534,"_PROV_",$D534),Catalogo_Precios,AH$8,FALSE))</f>
        <v>505</v>
      </c>
      <c r="AI534" s="57">
        <f t="shared" ref="AI534" si="6378">IF(OR(ISERROR(VLOOKUP(CONCATENATE("ALI_",$C534,"_SEG_",$I534,"_PROV_",$D534),Catalogo_Precios,AI$8,FALSE)),M534=0),0,VLOOKUP(CONCATENATE("ALI_",$C534,"_SEG_",$I534,"_PROV_",$D534),Catalogo_Precios,AI$8,FALSE))</f>
        <v>505</v>
      </c>
      <c r="AJ534" s="57">
        <f t="shared" ref="AJ534" si="6379">IF(OR(ISERROR(VLOOKUP(CONCATENATE("ALI_",$C534,"_SEG_",$I534,"_PROV_",$D534),Catalogo_Precios,AJ$8,FALSE)),N534=0),0,VLOOKUP(CONCATENATE("ALI_",$C534,"_SEG_",$I534,"_PROV_",$D534),Catalogo_Precios,AJ$8,FALSE))</f>
        <v>1006</v>
      </c>
      <c r="AK534" s="57">
        <f t="shared" ref="AK534" si="6380">IF(OR(ISERROR(VLOOKUP(CONCATENATE("ALI_",$C534,"_SEG_",$I534,"_PROV_",$D534),Catalogo_Precios,AK$8,FALSE)),O534=0),0,VLOOKUP(CONCATENATE("ALI_",$C534,"_SEG_",$I534,"_PROV_",$D534),Catalogo_Precios,AK$8,FALSE))</f>
        <v>1006</v>
      </c>
      <c r="AL534" s="53"/>
      <c r="AM534" s="59" t="str">
        <f t="shared" si="6253"/>
        <v>ALI_94_SEG_1</v>
      </c>
      <c r="AN534" s="59" t="str">
        <f t="shared" si="6254"/>
        <v>ALI_94_SEG_1_VAL_11140120</v>
      </c>
      <c r="AO534" s="60">
        <f t="shared" ref="AO534" si="6381">IF(OR(AB534="",AB534=0),0,COUNTIF(Codificacion,AM534))</f>
        <v>6</v>
      </c>
      <c r="AP534" s="61">
        <f t="array" ref="AP534">MIN(IF(Codificacion=AM534,Total_Cotizacion,""))</f>
        <v>8696012</v>
      </c>
      <c r="AQ534" s="62" t="b">
        <f t="shared" si="6256"/>
        <v>0</v>
      </c>
      <c r="AR534" s="51" t="str">
        <f t="shared" ref="AR534" si="6382">IF(COUNTIF(Codificacion2,CONCATENATE(AM534,"_VAL_",AB534))&gt;1,"Empate","")</f>
        <v/>
      </c>
      <c r="AS534" s="63" t="str">
        <f t="shared" si="6274"/>
        <v/>
      </c>
      <c r="AT534" s="59" t="str">
        <f t="shared" si="6258"/>
        <v>ALI_94_SEG_1_</v>
      </c>
      <c r="AU534" s="63">
        <f t="shared" ref="AU534" si="6383">IF(AND(COUNTIF(Codificacion3,AT534)&lt;AO534),1,COUNTIF(Codificacion3,AT534))</f>
        <v>1</v>
      </c>
      <c r="AV534" s="62" t="str">
        <f t="shared" si="6260"/>
        <v>No Seleccionada</v>
      </c>
      <c r="AW534" s="53"/>
      <c r="AX534" s="51" t="str">
        <f t="shared" si="6261"/>
        <v>ALI_94_SEG_1FALSO</v>
      </c>
      <c r="AY534" s="51">
        <f t="shared" si="6242"/>
        <v>3</v>
      </c>
      <c r="AZ534" s="64" t="b">
        <f t="shared" si="6262"/>
        <v>0</v>
      </c>
    </row>
    <row r="535" spans="1:52" x14ac:dyDescent="0.2">
      <c r="A535" s="50" t="b">
        <f t="shared" si="3881"/>
        <v>0</v>
      </c>
      <c r="B535" s="51" t="s">
        <v>99</v>
      </c>
      <c r="C535" s="52">
        <v>94</v>
      </c>
      <c r="D535" s="52">
        <f t="shared" ref="D535" si="6384">IF(ISERROR(VLOOKUP(E535,Proveedores,2,FALSE)),"",VLOOKUP(E535,Proveedores,2,FALSE))</f>
        <v>2052</v>
      </c>
      <c r="E535" s="53" t="s">
        <v>100</v>
      </c>
      <c r="F535" s="54">
        <v>17</v>
      </c>
      <c r="G535" s="53" t="s">
        <v>56</v>
      </c>
      <c r="H535" s="53" t="s">
        <v>57</v>
      </c>
      <c r="I535" s="52">
        <v>2</v>
      </c>
      <c r="J535" s="53" t="s">
        <v>58</v>
      </c>
      <c r="K535" s="55">
        <v>44835</v>
      </c>
      <c r="L535" s="56">
        <v>6430</v>
      </c>
      <c r="M535" s="56">
        <v>7808</v>
      </c>
      <c r="N535" s="56">
        <v>3622</v>
      </c>
      <c r="O535" s="56">
        <v>279</v>
      </c>
      <c r="P535" s="57">
        <v>517</v>
      </c>
      <c r="Q535" s="58">
        <v>0</v>
      </c>
      <c r="R535" s="57">
        <v>517</v>
      </c>
      <c r="S535" s="57">
        <v>517</v>
      </c>
      <c r="T535" s="58">
        <v>0</v>
      </c>
      <c r="U535" s="57">
        <v>517</v>
      </c>
      <c r="V535" s="57">
        <v>1033</v>
      </c>
      <c r="W535" s="58">
        <v>0</v>
      </c>
      <c r="X535" s="57">
        <v>1033</v>
      </c>
      <c r="Y535" s="57">
        <v>1033</v>
      </c>
      <c r="Z535" s="58">
        <v>0</v>
      </c>
      <c r="AA535" s="57">
        <v>1033</v>
      </c>
      <c r="AB535" s="57">
        <v>11390779</v>
      </c>
      <c r="AC535" s="53" t="str">
        <f t="shared" si="6244"/>
        <v>Registro Valido</v>
      </c>
      <c r="AD535" s="57">
        <f t="shared" ref="AD535" si="6385">IF(OR(ISERROR(VLOOKUP(CONCATENATE("ALI_",$C535,"_SEG_",$I535,"_PROV_",$D535),Catalogo_Precios,AD$8,FALSE)),L535=0),0,VLOOKUP(CONCATENATE("ALI_",$C535,"_SEG_",$I535,"_PROV_",$D535),Catalogo_Precios,AD$8,FALSE))</f>
        <v>517</v>
      </c>
      <c r="AE535" s="57">
        <f t="shared" ref="AE535" si="6386">IF(OR(ISERROR(VLOOKUP(CONCATENATE("ALI_",$C535,"_SEG_",$I535,"_PROV_",$D535),Catalogo_Precios,AE$8,FALSE)),M535=0),0,VLOOKUP(CONCATENATE("ALI_",$C535,"_SEG_",$I535,"_PROV_",$D535),Catalogo_Precios,AE$8,FALSE))</f>
        <v>517</v>
      </c>
      <c r="AF535" s="57">
        <f t="shared" ref="AF535" si="6387">IF(OR(ISERROR(VLOOKUP(CONCATENATE("ALI_",$C535,"_SEG_",$I535,"_PROV_",$D535),Catalogo_Precios,AF$8,FALSE)),N535=0),0,VLOOKUP(CONCATENATE("ALI_",$C535,"_SEG_",$I535,"_PROV_",$D535),Catalogo_Precios,AF$8,FALSE))</f>
        <v>1033</v>
      </c>
      <c r="AG535" s="57">
        <f t="shared" ref="AG535" si="6388">IF(OR(ISERROR(VLOOKUP(CONCATENATE("ALI_",$C535,"_SEG_",$I535,"_PROV_",$D535),Catalogo_Precios,AG$8,FALSE)),O535=0),0,VLOOKUP(CONCATENATE("ALI_",$C535,"_SEG_",$I535,"_PROV_",$D535),Catalogo_Precios,AG$8,FALSE))</f>
        <v>1033</v>
      </c>
      <c r="AH535" s="57">
        <f t="shared" ref="AH535" si="6389">IF(OR(ISERROR(VLOOKUP(CONCATENATE("ALI_",$C535,"_SEG_",$I535,"_PROV_",$D535),Catalogo_Precios,AH$8,FALSE)),L535=0),0,VLOOKUP(CONCATENATE("ALI_",$C535,"_SEG_",$I535,"_PROV_",$D535),Catalogo_Precios,AH$8,FALSE))</f>
        <v>505</v>
      </c>
      <c r="AI535" s="57">
        <f t="shared" ref="AI535" si="6390">IF(OR(ISERROR(VLOOKUP(CONCATENATE("ALI_",$C535,"_SEG_",$I535,"_PROV_",$D535),Catalogo_Precios,AI$8,FALSE)),M535=0),0,VLOOKUP(CONCATENATE("ALI_",$C535,"_SEG_",$I535,"_PROV_",$D535),Catalogo_Precios,AI$8,FALSE))</f>
        <v>505</v>
      </c>
      <c r="AJ535" s="57">
        <f t="shared" ref="AJ535" si="6391">IF(OR(ISERROR(VLOOKUP(CONCATENATE("ALI_",$C535,"_SEG_",$I535,"_PROV_",$D535),Catalogo_Precios,AJ$8,FALSE)),N535=0),0,VLOOKUP(CONCATENATE("ALI_",$C535,"_SEG_",$I535,"_PROV_",$D535),Catalogo_Precios,AJ$8,FALSE))</f>
        <v>1006</v>
      </c>
      <c r="AK535" s="57">
        <f t="shared" ref="AK535" si="6392">IF(OR(ISERROR(VLOOKUP(CONCATENATE("ALI_",$C535,"_SEG_",$I535,"_PROV_",$D535),Catalogo_Precios,AK$8,FALSE)),O535=0),0,VLOOKUP(CONCATENATE("ALI_",$C535,"_SEG_",$I535,"_PROV_",$D535),Catalogo_Precios,AK$8,FALSE))</f>
        <v>1006</v>
      </c>
      <c r="AL535" s="53"/>
      <c r="AM535" s="59" t="str">
        <f t="shared" si="6253"/>
        <v>ALI_94_SEG_2</v>
      </c>
      <c r="AN535" s="59" t="str">
        <f t="shared" si="6254"/>
        <v>ALI_94_SEG_2_VAL_11390779</v>
      </c>
      <c r="AO535" s="60">
        <f t="shared" ref="AO535" si="6393">IF(OR(AB535="",AB535=0),0,COUNTIF(Codificacion,AM535))</f>
        <v>6</v>
      </c>
      <c r="AP535" s="61">
        <f t="array" ref="AP535">MIN(IF(Codificacion=AM535,Total_Cotizacion,""))</f>
        <v>8891676.7999999989</v>
      </c>
      <c r="AQ535" s="62" t="b">
        <f t="shared" si="6256"/>
        <v>0</v>
      </c>
      <c r="AR535" s="51" t="str">
        <f t="shared" ref="AR535" si="6394">IF(COUNTIF(Codificacion2,CONCATENATE(AM535,"_VAL_",AB535))&gt;1,"Empate","")</f>
        <v/>
      </c>
      <c r="AS535" s="63" t="str">
        <f t="shared" si="6274"/>
        <v/>
      </c>
      <c r="AT535" s="59" t="str">
        <f t="shared" si="6258"/>
        <v>ALI_94_SEG_2_</v>
      </c>
      <c r="AU535" s="63">
        <f t="shared" ref="AU535" si="6395">IF(AND(COUNTIF(Codificacion3,AT535)&lt;AO535),1,COUNTIF(Codificacion3,AT535))</f>
        <v>1</v>
      </c>
      <c r="AV535" s="62" t="str">
        <f t="shared" si="6260"/>
        <v>No Seleccionada</v>
      </c>
      <c r="AW535" s="53"/>
      <c r="AX535" s="51" t="str">
        <f t="shared" si="6261"/>
        <v>ALI_94_SEG_2FALSO</v>
      </c>
      <c r="AY535" s="51">
        <f t="shared" si="6242"/>
        <v>3</v>
      </c>
      <c r="AZ535" s="64" t="b">
        <f t="shared" si="6262"/>
        <v>0</v>
      </c>
    </row>
    <row r="536" spans="1:52" x14ac:dyDescent="0.2">
      <c r="A536" s="50" t="b">
        <f t="shared" si="3881"/>
        <v>0</v>
      </c>
      <c r="B536" s="51" t="s">
        <v>99</v>
      </c>
      <c r="C536" s="52">
        <v>94</v>
      </c>
      <c r="D536" s="52">
        <f t="shared" ref="D536" si="6396">IF(ISERROR(VLOOKUP(E536,Proveedores,2,FALSE)),"",VLOOKUP(E536,Proveedores,2,FALSE))</f>
        <v>2052</v>
      </c>
      <c r="E536" s="53" t="s">
        <v>100</v>
      </c>
      <c r="F536" s="54">
        <v>18</v>
      </c>
      <c r="G536" s="53" t="s">
        <v>56</v>
      </c>
      <c r="H536" s="53" t="s">
        <v>57</v>
      </c>
      <c r="I536" s="52">
        <v>3</v>
      </c>
      <c r="J536" s="53" t="s">
        <v>58</v>
      </c>
      <c r="K536" s="55">
        <v>44835</v>
      </c>
      <c r="L536" s="56">
        <v>6392</v>
      </c>
      <c r="M536" s="56">
        <v>7762</v>
      </c>
      <c r="N536" s="56">
        <v>3600</v>
      </c>
      <c r="O536" s="56">
        <v>277</v>
      </c>
      <c r="P536" s="57">
        <v>517</v>
      </c>
      <c r="Q536" s="58">
        <v>0</v>
      </c>
      <c r="R536" s="57">
        <v>517</v>
      </c>
      <c r="S536" s="57">
        <v>517</v>
      </c>
      <c r="T536" s="58">
        <v>0</v>
      </c>
      <c r="U536" s="57">
        <v>517</v>
      </c>
      <c r="V536" s="57">
        <v>1033</v>
      </c>
      <c r="W536" s="58">
        <v>0</v>
      </c>
      <c r="X536" s="57">
        <v>1033</v>
      </c>
      <c r="Y536" s="57">
        <v>1033</v>
      </c>
      <c r="Z536" s="58">
        <v>0</v>
      </c>
      <c r="AA536" s="57">
        <v>1033</v>
      </c>
      <c r="AB536" s="57">
        <v>11322559</v>
      </c>
      <c r="AC536" s="53" t="str">
        <f t="shared" si="6244"/>
        <v>Registro Valido</v>
      </c>
      <c r="AD536" s="57">
        <f t="shared" ref="AD536" si="6397">IF(OR(ISERROR(VLOOKUP(CONCATENATE("ALI_",$C536,"_SEG_",$I536,"_PROV_",$D536),Catalogo_Precios,AD$8,FALSE)),L536=0),0,VLOOKUP(CONCATENATE("ALI_",$C536,"_SEG_",$I536,"_PROV_",$D536),Catalogo_Precios,AD$8,FALSE))</f>
        <v>517</v>
      </c>
      <c r="AE536" s="57">
        <f t="shared" ref="AE536" si="6398">IF(OR(ISERROR(VLOOKUP(CONCATENATE("ALI_",$C536,"_SEG_",$I536,"_PROV_",$D536),Catalogo_Precios,AE$8,FALSE)),M536=0),0,VLOOKUP(CONCATENATE("ALI_",$C536,"_SEG_",$I536,"_PROV_",$D536),Catalogo_Precios,AE$8,FALSE))</f>
        <v>517</v>
      </c>
      <c r="AF536" s="57">
        <f t="shared" ref="AF536" si="6399">IF(OR(ISERROR(VLOOKUP(CONCATENATE("ALI_",$C536,"_SEG_",$I536,"_PROV_",$D536),Catalogo_Precios,AF$8,FALSE)),N536=0),0,VLOOKUP(CONCATENATE("ALI_",$C536,"_SEG_",$I536,"_PROV_",$D536),Catalogo_Precios,AF$8,FALSE))</f>
        <v>1033</v>
      </c>
      <c r="AG536" s="57">
        <f t="shared" ref="AG536" si="6400">IF(OR(ISERROR(VLOOKUP(CONCATENATE("ALI_",$C536,"_SEG_",$I536,"_PROV_",$D536),Catalogo_Precios,AG$8,FALSE)),O536=0),0,VLOOKUP(CONCATENATE("ALI_",$C536,"_SEG_",$I536,"_PROV_",$D536),Catalogo_Precios,AG$8,FALSE))</f>
        <v>1033</v>
      </c>
      <c r="AH536" s="57">
        <f t="shared" ref="AH536" si="6401">IF(OR(ISERROR(VLOOKUP(CONCATENATE("ALI_",$C536,"_SEG_",$I536,"_PROV_",$D536),Catalogo_Precios,AH$8,FALSE)),L536=0),0,VLOOKUP(CONCATENATE("ALI_",$C536,"_SEG_",$I536,"_PROV_",$D536),Catalogo_Precios,AH$8,FALSE))</f>
        <v>505</v>
      </c>
      <c r="AI536" s="57">
        <f t="shared" ref="AI536" si="6402">IF(OR(ISERROR(VLOOKUP(CONCATENATE("ALI_",$C536,"_SEG_",$I536,"_PROV_",$D536),Catalogo_Precios,AI$8,FALSE)),M536=0),0,VLOOKUP(CONCATENATE("ALI_",$C536,"_SEG_",$I536,"_PROV_",$D536),Catalogo_Precios,AI$8,FALSE))</f>
        <v>505</v>
      </c>
      <c r="AJ536" s="57">
        <f t="shared" ref="AJ536" si="6403">IF(OR(ISERROR(VLOOKUP(CONCATENATE("ALI_",$C536,"_SEG_",$I536,"_PROV_",$D536),Catalogo_Precios,AJ$8,FALSE)),N536=0),0,VLOOKUP(CONCATENATE("ALI_",$C536,"_SEG_",$I536,"_PROV_",$D536),Catalogo_Precios,AJ$8,FALSE))</f>
        <v>1006</v>
      </c>
      <c r="AK536" s="57">
        <f t="shared" ref="AK536" si="6404">IF(OR(ISERROR(VLOOKUP(CONCATENATE("ALI_",$C536,"_SEG_",$I536,"_PROV_",$D536),Catalogo_Precios,AK$8,FALSE)),O536=0),0,VLOOKUP(CONCATENATE("ALI_",$C536,"_SEG_",$I536,"_PROV_",$D536),Catalogo_Precios,AK$8,FALSE))</f>
        <v>1006</v>
      </c>
      <c r="AL536" s="53"/>
      <c r="AM536" s="59" t="str">
        <f t="shared" si="6253"/>
        <v>ALI_94_SEG_3</v>
      </c>
      <c r="AN536" s="59" t="str">
        <f t="shared" si="6254"/>
        <v>ALI_94_SEG_3_VAL_11322559</v>
      </c>
      <c r="AO536" s="60">
        <f t="shared" ref="AO536" si="6405">IF(OR(AB536="",AB536=0),0,COUNTIF(Codificacion,AM536))</f>
        <v>6</v>
      </c>
      <c r="AP536" s="61">
        <f t="array" ref="AP536">MIN(IF(Codificacion=AM536,Total_Cotizacion,""))</f>
        <v>8838425.5999999996</v>
      </c>
      <c r="AQ536" s="62" t="b">
        <f t="shared" si="6256"/>
        <v>0</v>
      </c>
      <c r="AR536" s="51" t="str">
        <f t="shared" ref="AR536" si="6406">IF(COUNTIF(Codificacion2,CONCATENATE(AM536,"_VAL_",AB536))&gt;1,"Empate","")</f>
        <v/>
      </c>
      <c r="AS536" s="63" t="str">
        <f t="shared" si="6274"/>
        <v/>
      </c>
      <c r="AT536" s="59" t="str">
        <f t="shared" si="6258"/>
        <v>ALI_94_SEG_3_</v>
      </c>
      <c r="AU536" s="63">
        <f t="shared" ref="AU536" si="6407">IF(AND(COUNTIF(Codificacion3,AT536)&lt;AO536),1,COUNTIF(Codificacion3,AT536))</f>
        <v>1</v>
      </c>
      <c r="AV536" s="62" t="str">
        <f t="shared" si="6260"/>
        <v>No Seleccionada</v>
      </c>
      <c r="AW536" s="53"/>
      <c r="AX536" s="51" t="str">
        <f t="shared" si="6261"/>
        <v>ALI_94_SEG_3FALSO</v>
      </c>
      <c r="AY536" s="51">
        <f t="shared" si="6242"/>
        <v>3</v>
      </c>
      <c r="AZ536" s="64" t="b">
        <f t="shared" si="6262"/>
        <v>0</v>
      </c>
    </row>
    <row r="537" spans="1:52" x14ac:dyDescent="0.2">
      <c r="A537" s="50" t="b">
        <f t="shared" si="3881"/>
        <v>0</v>
      </c>
      <c r="B537" s="51" t="s">
        <v>99</v>
      </c>
      <c r="C537" s="52">
        <v>94</v>
      </c>
      <c r="D537" s="52">
        <f t="shared" ref="D537" si="6408">IF(ISERROR(VLOOKUP(E537,Proveedores,2,FALSE)),"",VLOOKUP(E537,Proveedores,2,FALSE))</f>
        <v>2052</v>
      </c>
      <c r="E537" s="53" t="s">
        <v>100</v>
      </c>
      <c r="F537" s="54">
        <v>19</v>
      </c>
      <c r="G537" s="53" t="s">
        <v>56</v>
      </c>
      <c r="H537" s="53" t="s">
        <v>57</v>
      </c>
      <c r="I537" s="52">
        <v>4</v>
      </c>
      <c r="J537" s="53" t="s">
        <v>58</v>
      </c>
      <c r="K537" s="55">
        <v>44835</v>
      </c>
      <c r="L537" s="56">
        <v>6811</v>
      </c>
      <c r="M537" s="56">
        <v>8271</v>
      </c>
      <c r="N537" s="56">
        <v>3836</v>
      </c>
      <c r="O537" s="56">
        <v>296</v>
      </c>
      <c r="P537" s="57">
        <v>517</v>
      </c>
      <c r="Q537" s="58">
        <v>0</v>
      </c>
      <c r="R537" s="57">
        <v>517</v>
      </c>
      <c r="S537" s="57">
        <v>517</v>
      </c>
      <c r="T537" s="58">
        <v>0</v>
      </c>
      <c r="U537" s="57">
        <v>517</v>
      </c>
      <c r="V537" s="57">
        <v>1033</v>
      </c>
      <c r="W537" s="58">
        <v>0</v>
      </c>
      <c r="X537" s="57">
        <v>1033</v>
      </c>
      <c r="Y537" s="57">
        <v>1033</v>
      </c>
      <c r="Z537" s="58">
        <v>0</v>
      </c>
      <c r="AA537" s="57">
        <v>1033</v>
      </c>
      <c r="AB537" s="57">
        <v>12065750</v>
      </c>
      <c r="AC537" s="53" t="str">
        <f t="shared" si="6244"/>
        <v>Registro Valido</v>
      </c>
      <c r="AD537" s="57">
        <f t="shared" ref="AD537" si="6409">IF(OR(ISERROR(VLOOKUP(CONCATENATE("ALI_",$C537,"_SEG_",$I537,"_PROV_",$D537),Catalogo_Precios,AD$8,FALSE)),L537=0),0,VLOOKUP(CONCATENATE("ALI_",$C537,"_SEG_",$I537,"_PROV_",$D537),Catalogo_Precios,AD$8,FALSE))</f>
        <v>517</v>
      </c>
      <c r="AE537" s="57">
        <f t="shared" ref="AE537" si="6410">IF(OR(ISERROR(VLOOKUP(CONCATENATE("ALI_",$C537,"_SEG_",$I537,"_PROV_",$D537),Catalogo_Precios,AE$8,FALSE)),M537=0),0,VLOOKUP(CONCATENATE("ALI_",$C537,"_SEG_",$I537,"_PROV_",$D537),Catalogo_Precios,AE$8,FALSE))</f>
        <v>517</v>
      </c>
      <c r="AF537" s="57">
        <f t="shared" ref="AF537" si="6411">IF(OR(ISERROR(VLOOKUP(CONCATENATE("ALI_",$C537,"_SEG_",$I537,"_PROV_",$D537),Catalogo_Precios,AF$8,FALSE)),N537=0),0,VLOOKUP(CONCATENATE("ALI_",$C537,"_SEG_",$I537,"_PROV_",$D537),Catalogo_Precios,AF$8,FALSE))</f>
        <v>1033</v>
      </c>
      <c r="AG537" s="57">
        <f t="shared" ref="AG537" si="6412">IF(OR(ISERROR(VLOOKUP(CONCATENATE("ALI_",$C537,"_SEG_",$I537,"_PROV_",$D537),Catalogo_Precios,AG$8,FALSE)),O537=0),0,VLOOKUP(CONCATENATE("ALI_",$C537,"_SEG_",$I537,"_PROV_",$D537),Catalogo_Precios,AG$8,FALSE))</f>
        <v>1033</v>
      </c>
      <c r="AH537" s="57">
        <f t="shared" ref="AH537" si="6413">IF(OR(ISERROR(VLOOKUP(CONCATENATE("ALI_",$C537,"_SEG_",$I537,"_PROV_",$D537),Catalogo_Precios,AH$8,FALSE)),L537=0),0,VLOOKUP(CONCATENATE("ALI_",$C537,"_SEG_",$I537,"_PROV_",$D537),Catalogo_Precios,AH$8,FALSE))</f>
        <v>505</v>
      </c>
      <c r="AI537" s="57">
        <f t="shared" ref="AI537" si="6414">IF(OR(ISERROR(VLOOKUP(CONCATENATE("ALI_",$C537,"_SEG_",$I537,"_PROV_",$D537),Catalogo_Precios,AI$8,FALSE)),M537=0),0,VLOOKUP(CONCATENATE("ALI_",$C537,"_SEG_",$I537,"_PROV_",$D537),Catalogo_Precios,AI$8,FALSE))</f>
        <v>505</v>
      </c>
      <c r="AJ537" s="57">
        <f t="shared" ref="AJ537" si="6415">IF(OR(ISERROR(VLOOKUP(CONCATENATE("ALI_",$C537,"_SEG_",$I537,"_PROV_",$D537),Catalogo_Precios,AJ$8,FALSE)),N537=0),0,VLOOKUP(CONCATENATE("ALI_",$C537,"_SEG_",$I537,"_PROV_",$D537),Catalogo_Precios,AJ$8,FALSE))</f>
        <v>1006</v>
      </c>
      <c r="AK537" s="57">
        <f t="shared" ref="AK537" si="6416">IF(OR(ISERROR(VLOOKUP(CONCATENATE("ALI_",$C537,"_SEG_",$I537,"_PROV_",$D537),Catalogo_Precios,AK$8,FALSE)),O537=0),0,VLOOKUP(CONCATENATE("ALI_",$C537,"_SEG_",$I537,"_PROV_",$D537),Catalogo_Precios,AK$8,FALSE))</f>
        <v>1006</v>
      </c>
      <c r="AL537" s="53"/>
      <c r="AM537" s="59" t="str">
        <f t="shared" si="6253"/>
        <v>ALI_94_SEG_4</v>
      </c>
      <c r="AN537" s="59" t="str">
        <f t="shared" si="6254"/>
        <v>ALI_94_SEG_4_VAL_12065750</v>
      </c>
      <c r="AO537" s="60">
        <f t="shared" ref="AO537" si="6417">IF(OR(AB537="",AB537=0),0,COUNTIF(Codificacion,AM537))</f>
        <v>6</v>
      </c>
      <c r="AP537" s="61">
        <f t="array" ref="AP537">MIN(IF(Codificacion=AM537,Total_Cotizacion,""))</f>
        <v>9418561.6000000015</v>
      </c>
      <c r="AQ537" s="62" t="b">
        <f t="shared" si="6256"/>
        <v>0</v>
      </c>
      <c r="AR537" s="51" t="str">
        <f t="shared" ref="AR537" si="6418">IF(COUNTIF(Codificacion2,CONCATENATE(AM537,"_VAL_",AB537))&gt;1,"Empate","")</f>
        <v/>
      </c>
      <c r="AS537" s="63" t="str">
        <f t="shared" si="6274"/>
        <v/>
      </c>
      <c r="AT537" s="59" t="str">
        <f t="shared" si="6258"/>
        <v>ALI_94_SEG_4_</v>
      </c>
      <c r="AU537" s="63">
        <f t="shared" ref="AU537" si="6419">IF(AND(COUNTIF(Codificacion3,AT537)&lt;AO537),1,COUNTIF(Codificacion3,AT537))</f>
        <v>1</v>
      </c>
      <c r="AV537" s="62" t="str">
        <f t="shared" si="6260"/>
        <v>No Seleccionada</v>
      </c>
      <c r="AW537" s="53"/>
      <c r="AX537" s="51" t="str">
        <f t="shared" si="6261"/>
        <v>ALI_94_SEG_4FALSO</v>
      </c>
      <c r="AY537" s="51">
        <f t="shared" si="6242"/>
        <v>3</v>
      </c>
      <c r="AZ537" s="64" t="b">
        <f t="shared" si="6262"/>
        <v>0</v>
      </c>
    </row>
    <row r="538" spans="1:52" x14ac:dyDescent="0.2">
      <c r="A538" s="50" t="b">
        <f t="shared" si="3881"/>
        <v>0</v>
      </c>
      <c r="B538" s="51" t="s">
        <v>99</v>
      </c>
      <c r="C538" s="52">
        <v>94</v>
      </c>
      <c r="D538" s="52">
        <f t="shared" ref="D538" si="6420">IF(ISERROR(VLOOKUP(E538,Proveedores,2,FALSE)),"",VLOOKUP(E538,Proveedores,2,FALSE))</f>
        <v>2052</v>
      </c>
      <c r="E538" s="53" t="s">
        <v>100</v>
      </c>
      <c r="F538" s="54">
        <v>20</v>
      </c>
      <c r="G538" s="53" t="s">
        <v>56</v>
      </c>
      <c r="H538" s="53" t="s">
        <v>57</v>
      </c>
      <c r="I538" s="52">
        <v>5</v>
      </c>
      <c r="J538" s="53" t="s">
        <v>58</v>
      </c>
      <c r="K538" s="55">
        <v>44835</v>
      </c>
      <c r="L538" s="56">
        <v>6331</v>
      </c>
      <c r="M538" s="56">
        <v>7688</v>
      </c>
      <c r="N538" s="56">
        <v>3566</v>
      </c>
      <c r="O538" s="56">
        <v>275</v>
      </c>
      <c r="P538" s="57">
        <v>517</v>
      </c>
      <c r="Q538" s="58">
        <v>0</v>
      </c>
      <c r="R538" s="57">
        <v>517</v>
      </c>
      <c r="S538" s="57">
        <v>517</v>
      </c>
      <c r="T538" s="58">
        <v>0</v>
      </c>
      <c r="U538" s="57">
        <v>517</v>
      </c>
      <c r="V538" s="57">
        <v>1033</v>
      </c>
      <c r="W538" s="58">
        <v>0</v>
      </c>
      <c r="X538" s="57">
        <v>1033</v>
      </c>
      <c r="Y538" s="57">
        <v>1033</v>
      </c>
      <c r="Z538" s="58">
        <v>0</v>
      </c>
      <c r="AA538" s="57">
        <v>1033</v>
      </c>
      <c r="AB538" s="57">
        <v>11215576</v>
      </c>
      <c r="AC538" s="53" t="str">
        <f t="shared" si="6244"/>
        <v>Registro Valido</v>
      </c>
      <c r="AD538" s="57">
        <f t="shared" ref="AD538" si="6421">IF(OR(ISERROR(VLOOKUP(CONCATENATE("ALI_",$C538,"_SEG_",$I538,"_PROV_",$D538),Catalogo_Precios,AD$8,FALSE)),L538=0),0,VLOOKUP(CONCATENATE("ALI_",$C538,"_SEG_",$I538,"_PROV_",$D538),Catalogo_Precios,AD$8,FALSE))</f>
        <v>517</v>
      </c>
      <c r="AE538" s="57">
        <f t="shared" ref="AE538" si="6422">IF(OR(ISERROR(VLOOKUP(CONCATENATE("ALI_",$C538,"_SEG_",$I538,"_PROV_",$D538),Catalogo_Precios,AE$8,FALSE)),M538=0),0,VLOOKUP(CONCATENATE("ALI_",$C538,"_SEG_",$I538,"_PROV_",$D538),Catalogo_Precios,AE$8,FALSE))</f>
        <v>517</v>
      </c>
      <c r="AF538" s="57">
        <f t="shared" ref="AF538" si="6423">IF(OR(ISERROR(VLOOKUP(CONCATENATE("ALI_",$C538,"_SEG_",$I538,"_PROV_",$D538),Catalogo_Precios,AF$8,FALSE)),N538=0),0,VLOOKUP(CONCATENATE("ALI_",$C538,"_SEG_",$I538,"_PROV_",$D538),Catalogo_Precios,AF$8,FALSE))</f>
        <v>1033</v>
      </c>
      <c r="AG538" s="57">
        <f t="shared" ref="AG538" si="6424">IF(OR(ISERROR(VLOOKUP(CONCATENATE("ALI_",$C538,"_SEG_",$I538,"_PROV_",$D538),Catalogo_Precios,AG$8,FALSE)),O538=0),0,VLOOKUP(CONCATENATE("ALI_",$C538,"_SEG_",$I538,"_PROV_",$D538),Catalogo_Precios,AG$8,FALSE))</f>
        <v>1033</v>
      </c>
      <c r="AH538" s="57">
        <f t="shared" ref="AH538" si="6425">IF(OR(ISERROR(VLOOKUP(CONCATENATE("ALI_",$C538,"_SEG_",$I538,"_PROV_",$D538),Catalogo_Precios,AH$8,FALSE)),L538=0),0,VLOOKUP(CONCATENATE("ALI_",$C538,"_SEG_",$I538,"_PROV_",$D538),Catalogo_Precios,AH$8,FALSE))</f>
        <v>505</v>
      </c>
      <c r="AI538" s="57">
        <f t="shared" ref="AI538" si="6426">IF(OR(ISERROR(VLOOKUP(CONCATENATE("ALI_",$C538,"_SEG_",$I538,"_PROV_",$D538),Catalogo_Precios,AI$8,FALSE)),M538=0),0,VLOOKUP(CONCATENATE("ALI_",$C538,"_SEG_",$I538,"_PROV_",$D538),Catalogo_Precios,AI$8,FALSE))</f>
        <v>505</v>
      </c>
      <c r="AJ538" s="57">
        <f t="shared" ref="AJ538" si="6427">IF(OR(ISERROR(VLOOKUP(CONCATENATE("ALI_",$C538,"_SEG_",$I538,"_PROV_",$D538),Catalogo_Precios,AJ$8,FALSE)),N538=0),0,VLOOKUP(CONCATENATE("ALI_",$C538,"_SEG_",$I538,"_PROV_",$D538),Catalogo_Precios,AJ$8,FALSE))</f>
        <v>1006</v>
      </c>
      <c r="AK538" s="57">
        <f t="shared" ref="AK538" si="6428">IF(OR(ISERROR(VLOOKUP(CONCATENATE("ALI_",$C538,"_SEG_",$I538,"_PROV_",$D538),Catalogo_Precios,AK$8,FALSE)),O538=0),0,VLOOKUP(CONCATENATE("ALI_",$C538,"_SEG_",$I538,"_PROV_",$D538),Catalogo_Precios,AK$8,FALSE))</f>
        <v>1006</v>
      </c>
      <c r="AL538" s="53"/>
      <c r="AM538" s="59" t="str">
        <f t="shared" si="6253"/>
        <v>ALI_94_SEG_5</v>
      </c>
      <c r="AN538" s="59" t="str">
        <f t="shared" si="6254"/>
        <v>ALI_94_SEG_5_VAL_11215576</v>
      </c>
      <c r="AO538" s="60">
        <f t="shared" ref="AO538" si="6429">IF(OR(AB538="",AB538=0),0,COUNTIF(Codificacion,AM538))</f>
        <v>6</v>
      </c>
      <c r="AP538" s="61">
        <f t="array" ref="AP538">MIN(IF(Codificacion=AM538,Total_Cotizacion,""))</f>
        <v>8754912.8000000007</v>
      </c>
      <c r="AQ538" s="62" t="b">
        <f t="shared" si="6256"/>
        <v>0</v>
      </c>
      <c r="AR538" s="51" t="str">
        <f t="shared" ref="AR538" si="6430">IF(COUNTIF(Codificacion2,CONCATENATE(AM538,"_VAL_",AB538))&gt;1,"Empate","")</f>
        <v/>
      </c>
      <c r="AS538" s="63" t="str">
        <f t="shared" si="6274"/>
        <v/>
      </c>
      <c r="AT538" s="59" t="str">
        <f t="shared" si="6258"/>
        <v>ALI_94_SEG_5_</v>
      </c>
      <c r="AU538" s="63">
        <f t="shared" ref="AU538" si="6431">IF(AND(COUNTIF(Codificacion3,AT538)&lt;AO538),1,COUNTIF(Codificacion3,AT538))</f>
        <v>1</v>
      </c>
      <c r="AV538" s="62" t="str">
        <f t="shared" si="6260"/>
        <v>No Seleccionada</v>
      </c>
      <c r="AW538" s="53"/>
      <c r="AX538" s="51" t="str">
        <f t="shared" si="6261"/>
        <v>ALI_94_SEG_5FALSO</v>
      </c>
      <c r="AY538" s="51">
        <f t="shared" si="6242"/>
        <v>3</v>
      </c>
      <c r="AZ538" s="64" t="b">
        <f t="shared" si="6262"/>
        <v>0</v>
      </c>
    </row>
    <row r="539" spans="1:52" x14ac:dyDescent="0.2">
      <c r="A539" s="50" t="b">
        <f t="shared" si="3881"/>
        <v>0</v>
      </c>
      <c r="B539" s="51" t="s">
        <v>99</v>
      </c>
      <c r="C539" s="52">
        <v>94</v>
      </c>
      <c r="D539" s="52">
        <f t="shared" ref="D539" si="6432">IF(ISERROR(VLOOKUP(E539,Proveedores,2,FALSE)),"",VLOOKUP(E539,Proveedores,2,FALSE))</f>
        <v>2052</v>
      </c>
      <c r="E539" s="53" t="s">
        <v>100</v>
      </c>
      <c r="F539" s="54">
        <v>21</v>
      </c>
      <c r="G539" s="53" t="s">
        <v>56</v>
      </c>
      <c r="H539" s="53" t="s">
        <v>57</v>
      </c>
      <c r="I539" s="52">
        <v>6</v>
      </c>
      <c r="J539" s="53" t="s">
        <v>58</v>
      </c>
      <c r="K539" s="55">
        <v>44835</v>
      </c>
      <c r="L539" s="56">
        <v>6852</v>
      </c>
      <c r="M539" s="56">
        <v>8322</v>
      </c>
      <c r="N539" s="56">
        <v>3859</v>
      </c>
      <c r="O539" s="56">
        <v>298</v>
      </c>
      <c r="P539" s="57">
        <v>517</v>
      </c>
      <c r="Q539" s="58">
        <v>0</v>
      </c>
      <c r="R539" s="57">
        <v>517</v>
      </c>
      <c r="S539" s="57">
        <v>517</v>
      </c>
      <c r="T539" s="58">
        <v>0</v>
      </c>
      <c r="U539" s="57">
        <v>517</v>
      </c>
      <c r="V539" s="57">
        <v>1033</v>
      </c>
      <c r="W539" s="58">
        <v>0</v>
      </c>
      <c r="X539" s="57">
        <v>1033</v>
      </c>
      <c r="Y539" s="57">
        <v>1033</v>
      </c>
      <c r="Z539" s="58">
        <v>0</v>
      </c>
      <c r="AA539" s="57">
        <v>1033</v>
      </c>
      <c r="AB539" s="57">
        <v>12139139</v>
      </c>
      <c r="AC539" s="53" t="str">
        <f t="shared" si="6244"/>
        <v>Registro Valido</v>
      </c>
      <c r="AD539" s="57">
        <f t="shared" ref="AD539" si="6433">IF(OR(ISERROR(VLOOKUP(CONCATENATE("ALI_",$C539,"_SEG_",$I539,"_PROV_",$D539),Catalogo_Precios,AD$8,FALSE)),L539=0),0,VLOOKUP(CONCATENATE("ALI_",$C539,"_SEG_",$I539,"_PROV_",$D539),Catalogo_Precios,AD$8,FALSE))</f>
        <v>517</v>
      </c>
      <c r="AE539" s="57">
        <f t="shared" ref="AE539" si="6434">IF(OR(ISERROR(VLOOKUP(CONCATENATE("ALI_",$C539,"_SEG_",$I539,"_PROV_",$D539),Catalogo_Precios,AE$8,FALSE)),M539=0),0,VLOOKUP(CONCATENATE("ALI_",$C539,"_SEG_",$I539,"_PROV_",$D539),Catalogo_Precios,AE$8,FALSE))</f>
        <v>517</v>
      </c>
      <c r="AF539" s="57">
        <f t="shared" ref="AF539" si="6435">IF(OR(ISERROR(VLOOKUP(CONCATENATE("ALI_",$C539,"_SEG_",$I539,"_PROV_",$D539),Catalogo_Precios,AF$8,FALSE)),N539=0),0,VLOOKUP(CONCATENATE("ALI_",$C539,"_SEG_",$I539,"_PROV_",$D539),Catalogo_Precios,AF$8,FALSE))</f>
        <v>1033</v>
      </c>
      <c r="AG539" s="57">
        <f t="shared" ref="AG539" si="6436">IF(OR(ISERROR(VLOOKUP(CONCATENATE("ALI_",$C539,"_SEG_",$I539,"_PROV_",$D539),Catalogo_Precios,AG$8,FALSE)),O539=0),0,VLOOKUP(CONCATENATE("ALI_",$C539,"_SEG_",$I539,"_PROV_",$D539),Catalogo_Precios,AG$8,FALSE))</f>
        <v>1033</v>
      </c>
      <c r="AH539" s="57">
        <f t="shared" ref="AH539" si="6437">IF(OR(ISERROR(VLOOKUP(CONCATENATE("ALI_",$C539,"_SEG_",$I539,"_PROV_",$D539),Catalogo_Precios,AH$8,FALSE)),L539=0),0,VLOOKUP(CONCATENATE("ALI_",$C539,"_SEG_",$I539,"_PROV_",$D539),Catalogo_Precios,AH$8,FALSE))</f>
        <v>505</v>
      </c>
      <c r="AI539" s="57">
        <f t="shared" ref="AI539" si="6438">IF(OR(ISERROR(VLOOKUP(CONCATENATE("ALI_",$C539,"_SEG_",$I539,"_PROV_",$D539),Catalogo_Precios,AI$8,FALSE)),M539=0),0,VLOOKUP(CONCATENATE("ALI_",$C539,"_SEG_",$I539,"_PROV_",$D539),Catalogo_Precios,AI$8,FALSE))</f>
        <v>505</v>
      </c>
      <c r="AJ539" s="57">
        <f t="shared" ref="AJ539" si="6439">IF(OR(ISERROR(VLOOKUP(CONCATENATE("ALI_",$C539,"_SEG_",$I539,"_PROV_",$D539),Catalogo_Precios,AJ$8,FALSE)),N539=0),0,VLOOKUP(CONCATENATE("ALI_",$C539,"_SEG_",$I539,"_PROV_",$D539),Catalogo_Precios,AJ$8,FALSE))</f>
        <v>1006</v>
      </c>
      <c r="AK539" s="57">
        <f t="shared" ref="AK539" si="6440">IF(OR(ISERROR(VLOOKUP(CONCATENATE("ALI_",$C539,"_SEG_",$I539,"_PROV_",$D539),Catalogo_Precios,AK$8,FALSE)),O539=0),0,VLOOKUP(CONCATENATE("ALI_",$C539,"_SEG_",$I539,"_PROV_",$D539),Catalogo_Precios,AK$8,FALSE))</f>
        <v>1006</v>
      </c>
      <c r="AL539" s="53"/>
      <c r="AM539" s="59" t="str">
        <f t="shared" si="6253"/>
        <v>ALI_94_SEG_6</v>
      </c>
      <c r="AN539" s="59" t="str">
        <f t="shared" si="6254"/>
        <v>ALI_94_SEG_6_VAL_12139139</v>
      </c>
      <c r="AO539" s="60">
        <f t="shared" ref="AO539" si="6441">IF(OR(AB539="",AB539=0),0,COUNTIF(Codificacion,AM539))</f>
        <v>6</v>
      </c>
      <c r="AP539" s="61">
        <f t="array" ref="AP539">MIN(IF(Codificacion=AM539,Total_Cotizacion,""))</f>
        <v>9475849.5999999996</v>
      </c>
      <c r="AQ539" s="62" t="b">
        <f t="shared" si="6256"/>
        <v>0</v>
      </c>
      <c r="AR539" s="51" t="str">
        <f t="shared" ref="AR539" si="6442">IF(COUNTIF(Codificacion2,CONCATENATE(AM539,"_VAL_",AB539))&gt;1,"Empate","")</f>
        <v/>
      </c>
      <c r="AS539" s="63" t="str">
        <f t="shared" si="6274"/>
        <v/>
      </c>
      <c r="AT539" s="59" t="str">
        <f t="shared" si="6258"/>
        <v>ALI_94_SEG_6_</v>
      </c>
      <c r="AU539" s="63">
        <f t="shared" ref="AU539" si="6443">IF(AND(COUNTIF(Codificacion3,AT539)&lt;AO539),1,COUNTIF(Codificacion3,AT539))</f>
        <v>1</v>
      </c>
      <c r="AV539" s="62" t="str">
        <f t="shared" si="6260"/>
        <v>No Seleccionada</v>
      </c>
      <c r="AW539" s="53"/>
      <c r="AX539" s="51" t="str">
        <f t="shared" si="6261"/>
        <v>ALI_94_SEG_6FALSO</v>
      </c>
      <c r="AY539" s="51">
        <f t="shared" si="6242"/>
        <v>3</v>
      </c>
      <c r="AZ539" s="64" t="b">
        <f t="shared" si="6262"/>
        <v>0</v>
      </c>
    </row>
    <row r="540" spans="1:52" x14ac:dyDescent="0.2">
      <c r="A540" s="50" t="b">
        <f t="shared" si="3881"/>
        <v>0</v>
      </c>
      <c r="B540" s="51" t="s">
        <v>99</v>
      </c>
      <c r="C540" s="52">
        <v>94</v>
      </c>
      <c r="D540" s="52">
        <f t="shared" ref="D540" si="6444">IF(ISERROR(VLOOKUP(E540,Proveedores,2,FALSE)),"",VLOOKUP(E540,Proveedores,2,FALSE))</f>
        <v>2052</v>
      </c>
      <c r="E540" s="53" t="s">
        <v>100</v>
      </c>
      <c r="F540" s="54">
        <v>22</v>
      </c>
      <c r="G540" s="53" t="s">
        <v>56</v>
      </c>
      <c r="H540" s="53" t="s">
        <v>57</v>
      </c>
      <c r="I540" s="52">
        <v>7</v>
      </c>
      <c r="J540" s="53" t="s">
        <v>58</v>
      </c>
      <c r="K540" s="55">
        <v>44835</v>
      </c>
      <c r="L540" s="56">
        <v>6998</v>
      </c>
      <c r="M540" s="56">
        <v>8498</v>
      </c>
      <c r="N540" s="56">
        <v>3941</v>
      </c>
      <c r="O540" s="56">
        <v>304</v>
      </c>
      <c r="P540" s="57">
        <v>517</v>
      </c>
      <c r="Q540" s="58">
        <v>0</v>
      </c>
      <c r="R540" s="57">
        <v>517</v>
      </c>
      <c r="S540" s="57">
        <v>517</v>
      </c>
      <c r="T540" s="58">
        <v>0</v>
      </c>
      <c r="U540" s="57">
        <v>517</v>
      </c>
      <c r="V540" s="57">
        <v>1033</v>
      </c>
      <c r="W540" s="58">
        <v>0</v>
      </c>
      <c r="X540" s="57">
        <v>1033</v>
      </c>
      <c r="Y540" s="57">
        <v>1033</v>
      </c>
      <c r="Z540" s="58">
        <v>0</v>
      </c>
      <c r="AA540" s="57">
        <v>1033</v>
      </c>
      <c r="AB540" s="57">
        <v>12396517</v>
      </c>
      <c r="AC540" s="53" t="str">
        <f t="shared" si="6244"/>
        <v>Registro Valido</v>
      </c>
      <c r="AD540" s="57">
        <f t="shared" ref="AD540" si="6445">IF(OR(ISERROR(VLOOKUP(CONCATENATE("ALI_",$C540,"_SEG_",$I540,"_PROV_",$D540),Catalogo_Precios,AD$8,FALSE)),L540=0),0,VLOOKUP(CONCATENATE("ALI_",$C540,"_SEG_",$I540,"_PROV_",$D540),Catalogo_Precios,AD$8,FALSE))</f>
        <v>517</v>
      </c>
      <c r="AE540" s="57">
        <f t="shared" ref="AE540" si="6446">IF(OR(ISERROR(VLOOKUP(CONCATENATE("ALI_",$C540,"_SEG_",$I540,"_PROV_",$D540),Catalogo_Precios,AE$8,FALSE)),M540=0),0,VLOOKUP(CONCATENATE("ALI_",$C540,"_SEG_",$I540,"_PROV_",$D540),Catalogo_Precios,AE$8,FALSE))</f>
        <v>517</v>
      </c>
      <c r="AF540" s="57">
        <f t="shared" ref="AF540" si="6447">IF(OR(ISERROR(VLOOKUP(CONCATENATE("ALI_",$C540,"_SEG_",$I540,"_PROV_",$D540),Catalogo_Precios,AF$8,FALSE)),N540=0),0,VLOOKUP(CONCATENATE("ALI_",$C540,"_SEG_",$I540,"_PROV_",$D540),Catalogo_Precios,AF$8,FALSE))</f>
        <v>1033</v>
      </c>
      <c r="AG540" s="57">
        <f t="shared" ref="AG540" si="6448">IF(OR(ISERROR(VLOOKUP(CONCATENATE("ALI_",$C540,"_SEG_",$I540,"_PROV_",$D540),Catalogo_Precios,AG$8,FALSE)),O540=0),0,VLOOKUP(CONCATENATE("ALI_",$C540,"_SEG_",$I540,"_PROV_",$D540),Catalogo_Precios,AG$8,FALSE))</f>
        <v>1033</v>
      </c>
      <c r="AH540" s="57">
        <f t="shared" ref="AH540" si="6449">IF(OR(ISERROR(VLOOKUP(CONCATENATE("ALI_",$C540,"_SEG_",$I540,"_PROV_",$D540),Catalogo_Precios,AH$8,FALSE)),L540=0),0,VLOOKUP(CONCATENATE("ALI_",$C540,"_SEG_",$I540,"_PROV_",$D540),Catalogo_Precios,AH$8,FALSE))</f>
        <v>505</v>
      </c>
      <c r="AI540" s="57">
        <f t="shared" ref="AI540" si="6450">IF(OR(ISERROR(VLOOKUP(CONCATENATE("ALI_",$C540,"_SEG_",$I540,"_PROV_",$D540),Catalogo_Precios,AI$8,FALSE)),M540=0),0,VLOOKUP(CONCATENATE("ALI_",$C540,"_SEG_",$I540,"_PROV_",$D540),Catalogo_Precios,AI$8,FALSE))</f>
        <v>505</v>
      </c>
      <c r="AJ540" s="57">
        <f t="shared" ref="AJ540" si="6451">IF(OR(ISERROR(VLOOKUP(CONCATENATE("ALI_",$C540,"_SEG_",$I540,"_PROV_",$D540),Catalogo_Precios,AJ$8,FALSE)),N540=0),0,VLOOKUP(CONCATENATE("ALI_",$C540,"_SEG_",$I540,"_PROV_",$D540),Catalogo_Precios,AJ$8,FALSE))</f>
        <v>1006</v>
      </c>
      <c r="AK540" s="57">
        <f t="shared" ref="AK540" si="6452">IF(OR(ISERROR(VLOOKUP(CONCATENATE("ALI_",$C540,"_SEG_",$I540,"_PROV_",$D540),Catalogo_Precios,AK$8,FALSE)),O540=0),0,VLOOKUP(CONCATENATE("ALI_",$C540,"_SEG_",$I540,"_PROV_",$D540),Catalogo_Precios,AK$8,FALSE))</f>
        <v>1006</v>
      </c>
      <c r="AL540" s="53"/>
      <c r="AM540" s="59" t="str">
        <f t="shared" si="6253"/>
        <v>ALI_94_SEG_7</v>
      </c>
      <c r="AN540" s="59" t="str">
        <f t="shared" si="6254"/>
        <v>ALI_94_SEG_7_VAL_12396517</v>
      </c>
      <c r="AO540" s="60">
        <f t="shared" ref="AO540" si="6453">IF(OR(AB540="",AB540=0),0,COUNTIF(Codificacion,AM540))</f>
        <v>5</v>
      </c>
      <c r="AP540" s="61">
        <f t="array" ref="AP540">MIN(IF(Codificacion=AM540,Total_Cotizacion,""))</f>
        <v>9676760</v>
      </c>
      <c r="AQ540" s="62" t="b">
        <f t="shared" si="6256"/>
        <v>0</v>
      </c>
      <c r="AR540" s="51" t="str">
        <f t="shared" ref="AR540" si="6454">IF(COUNTIF(Codificacion2,CONCATENATE(AM540,"_VAL_",AB540))&gt;1,"Empate","")</f>
        <v/>
      </c>
      <c r="AS540" s="63" t="str">
        <f t="shared" si="6274"/>
        <v/>
      </c>
      <c r="AT540" s="59" t="str">
        <f t="shared" si="6258"/>
        <v>ALI_94_SEG_7_</v>
      </c>
      <c r="AU540" s="63">
        <f t="shared" ref="AU540" si="6455">IF(AND(COUNTIF(Codificacion3,AT540)&lt;AO540),1,COUNTIF(Codificacion3,AT540))</f>
        <v>1</v>
      </c>
      <c r="AV540" s="62" t="str">
        <f t="shared" si="6260"/>
        <v>No Seleccionada</v>
      </c>
      <c r="AW540" s="53"/>
      <c r="AX540" s="51" t="str">
        <f t="shared" si="6261"/>
        <v>ALI_94_SEG_7FALSO</v>
      </c>
      <c r="AY540" s="51">
        <f t="shared" si="6242"/>
        <v>3</v>
      </c>
      <c r="AZ540" s="64" t="b">
        <f t="shared" si="6262"/>
        <v>0</v>
      </c>
    </row>
    <row r="541" spans="1:52" x14ac:dyDescent="0.2">
      <c r="A541" s="50" t="b">
        <f t="shared" si="3881"/>
        <v>0</v>
      </c>
      <c r="B541" s="51" t="s">
        <v>99</v>
      </c>
      <c r="C541" s="52">
        <v>94</v>
      </c>
      <c r="D541" s="52">
        <f t="shared" ref="D541" si="6456">IF(ISERROR(VLOOKUP(E541,Proveedores,2,FALSE)),"",VLOOKUP(E541,Proveedores,2,FALSE))</f>
        <v>2052</v>
      </c>
      <c r="E541" s="53" t="s">
        <v>100</v>
      </c>
      <c r="F541" s="54">
        <v>23</v>
      </c>
      <c r="G541" s="53" t="s">
        <v>56</v>
      </c>
      <c r="H541" s="53" t="s">
        <v>57</v>
      </c>
      <c r="I541" s="52">
        <v>8</v>
      </c>
      <c r="J541" s="53" t="s">
        <v>58</v>
      </c>
      <c r="K541" s="55">
        <v>44835</v>
      </c>
      <c r="L541" s="56">
        <v>6755</v>
      </c>
      <c r="M541" s="56">
        <v>8201</v>
      </c>
      <c r="N541" s="56">
        <v>3804</v>
      </c>
      <c r="O541" s="56">
        <v>293</v>
      </c>
      <c r="P541" s="57">
        <v>517</v>
      </c>
      <c r="Q541" s="58">
        <v>0</v>
      </c>
      <c r="R541" s="57">
        <v>517</v>
      </c>
      <c r="S541" s="57">
        <v>517</v>
      </c>
      <c r="T541" s="58">
        <v>0</v>
      </c>
      <c r="U541" s="57">
        <v>517</v>
      </c>
      <c r="V541" s="57">
        <v>1033</v>
      </c>
      <c r="W541" s="58">
        <v>0</v>
      </c>
      <c r="X541" s="57">
        <v>1033</v>
      </c>
      <c r="Y541" s="57">
        <v>1033</v>
      </c>
      <c r="Z541" s="58">
        <v>0</v>
      </c>
      <c r="AA541" s="57">
        <v>1033</v>
      </c>
      <c r="AB541" s="57">
        <v>11964453</v>
      </c>
      <c r="AC541" s="53" t="str">
        <f t="shared" si="6244"/>
        <v>Registro Valido</v>
      </c>
      <c r="AD541" s="57">
        <f t="shared" ref="AD541" si="6457">IF(OR(ISERROR(VLOOKUP(CONCATENATE("ALI_",$C541,"_SEG_",$I541,"_PROV_",$D541),Catalogo_Precios,AD$8,FALSE)),L541=0),0,VLOOKUP(CONCATENATE("ALI_",$C541,"_SEG_",$I541,"_PROV_",$D541),Catalogo_Precios,AD$8,FALSE))</f>
        <v>517</v>
      </c>
      <c r="AE541" s="57">
        <f t="shared" ref="AE541" si="6458">IF(OR(ISERROR(VLOOKUP(CONCATENATE("ALI_",$C541,"_SEG_",$I541,"_PROV_",$D541),Catalogo_Precios,AE$8,FALSE)),M541=0),0,VLOOKUP(CONCATENATE("ALI_",$C541,"_SEG_",$I541,"_PROV_",$D541),Catalogo_Precios,AE$8,FALSE))</f>
        <v>517</v>
      </c>
      <c r="AF541" s="57">
        <f t="shared" ref="AF541" si="6459">IF(OR(ISERROR(VLOOKUP(CONCATENATE("ALI_",$C541,"_SEG_",$I541,"_PROV_",$D541),Catalogo_Precios,AF$8,FALSE)),N541=0),0,VLOOKUP(CONCATENATE("ALI_",$C541,"_SEG_",$I541,"_PROV_",$D541),Catalogo_Precios,AF$8,FALSE))</f>
        <v>1033</v>
      </c>
      <c r="AG541" s="57">
        <f t="shared" ref="AG541" si="6460">IF(OR(ISERROR(VLOOKUP(CONCATENATE("ALI_",$C541,"_SEG_",$I541,"_PROV_",$D541),Catalogo_Precios,AG$8,FALSE)),O541=0),0,VLOOKUP(CONCATENATE("ALI_",$C541,"_SEG_",$I541,"_PROV_",$D541),Catalogo_Precios,AG$8,FALSE))</f>
        <v>1033</v>
      </c>
      <c r="AH541" s="57">
        <f t="shared" ref="AH541" si="6461">IF(OR(ISERROR(VLOOKUP(CONCATENATE("ALI_",$C541,"_SEG_",$I541,"_PROV_",$D541),Catalogo_Precios,AH$8,FALSE)),L541=0),0,VLOOKUP(CONCATENATE("ALI_",$C541,"_SEG_",$I541,"_PROV_",$D541),Catalogo_Precios,AH$8,FALSE))</f>
        <v>505</v>
      </c>
      <c r="AI541" s="57">
        <f t="shared" ref="AI541" si="6462">IF(OR(ISERROR(VLOOKUP(CONCATENATE("ALI_",$C541,"_SEG_",$I541,"_PROV_",$D541),Catalogo_Precios,AI$8,FALSE)),M541=0),0,VLOOKUP(CONCATENATE("ALI_",$C541,"_SEG_",$I541,"_PROV_",$D541),Catalogo_Precios,AI$8,FALSE))</f>
        <v>505</v>
      </c>
      <c r="AJ541" s="57">
        <f t="shared" ref="AJ541" si="6463">IF(OR(ISERROR(VLOOKUP(CONCATENATE("ALI_",$C541,"_SEG_",$I541,"_PROV_",$D541),Catalogo_Precios,AJ$8,FALSE)),N541=0),0,VLOOKUP(CONCATENATE("ALI_",$C541,"_SEG_",$I541,"_PROV_",$D541),Catalogo_Precios,AJ$8,FALSE))</f>
        <v>1006</v>
      </c>
      <c r="AK541" s="57">
        <f t="shared" ref="AK541" si="6464">IF(OR(ISERROR(VLOOKUP(CONCATENATE("ALI_",$C541,"_SEG_",$I541,"_PROV_",$D541),Catalogo_Precios,AK$8,FALSE)),O541=0),0,VLOOKUP(CONCATENATE("ALI_",$C541,"_SEG_",$I541,"_PROV_",$D541),Catalogo_Precios,AK$8,FALSE))</f>
        <v>1006</v>
      </c>
      <c r="AL541" s="53"/>
      <c r="AM541" s="59" t="str">
        <f t="shared" si="6253"/>
        <v>ALI_94_SEG_8</v>
      </c>
      <c r="AN541" s="59" t="str">
        <f t="shared" si="6254"/>
        <v>ALI_94_SEG_8_VAL_11964453</v>
      </c>
      <c r="AO541" s="60">
        <f t="shared" ref="AO541" si="6465">IF(OR(AB541="",AB541=0),0,COUNTIF(Codificacion,AM541))</f>
        <v>5</v>
      </c>
      <c r="AP541" s="61">
        <f t="array" ref="AP541">MIN(IF(Codificacion=AM541,Total_Cotizacion,""))</f>
        <v>9339489.5999999996</v>
      </c>
      <c r="AQ541" s="62" t="b">
        <f t="shared" si="6256"/>
        <v>0</v>
      </c>
      <c r="AR541" s="51" t="str">
        <f t="shared" ref="AR541" si="6466">IF(COUNTIF(Codificacion2,CONCATENATE(AM541,"_VAL_",AB541))&gt;1,"Empate","")</f>
        <v/>
      </c>
      <c r="AS541" s="63" t="str">
        <f t="shared" si="6274"/>
        <v/>
      </c>
      <c r="AT541" s="59" t="str">
        <f t="shared" si="6258"/>
        <v>ALI_94_SEG_8_</v>
      </c>
      <c r="AU541" s="63">
        <f t="shared" ref="AU541" si="6467">IF(AND(COUNTIF(Codificacion3,AT541)&lt;AO541),1,COUNTIF(Codificacion3,AT541))</f>
        <v>1</v>
      </c>
      <c r="AV541" s="62" t="str">
        <f t="shared" si="6260"/>
        <v>No Seleccionada</v>
      </c>
      <c r="AW541" s="53"/>
      <c r="AX541" s="51" t="str">
        <f t="shared" si="6261"/>
        <v>ALI_94_SEG_8FALSO</v>
      </c>
      <c r="AY541" s="51">
        <f t="shared" si="6242"/>
        <v>3</v>
      </c>
      <c r="AZ541" s="64" t="b">
        <f t="shared" si="6262"/>
        <v>0</v>
      </c>
    </row>
    <row r="542" spans="1:52" x14ac:dyDescent="0.2">
      <c r="A542" s="50" t="b">
        <f t="shared" si="3881"/>
        <v>0</v>
      </c>
      <c r="B542" s="51" t="s">
        <v>99</v>
      </c>
      <c r="C542" s="52">
        <v>94</v>
      </c>
      <c r="D542" s="52">
        <f t="shared" ref="D542" si="6468">IF(ISERROR(VLOOKUP(E542,Proveedores,2,FALSE)),"",VLOOKUP(E542,Proveedores,2,FALSE))</f>
        <v>2052</v>
      </c>
      <c r="E542" s="53" t="s">
        <v>100</v>
      </c>
      <c r="F542" s="54">
        <v>24</v>
      </c>
      <c r="G542" s="53" t="s">
        <v>56</v>
      </c>
      <c r="H542" s="53" t="s">
        <v>57</v>
      </c>
      <c r="I542" s="52">
        <v>9</v>
      </c>
      <c r="J542" s="53" t="s">
        <v>58</v>
      </c>
      <c r="K542" s="55">
        <v>44835</v>
      </c>
      <c r="L542" s="56">
        <v>6826</v>
      </c>
      <c r="M542" s="56">
        <v>8289</v>
      </c>
      <c r="N542" s="56">
        <v>3844</v>
      </c>
      <c r="O542" s="56">
        <v>296</v>
      </c>
      <c r="P542" s="57">
        <v>517</v>
      </c>
      <c r="Q542" s="58">
        <v>0</v>
      </c>
      <c r="R542" s="57">
        <v>517</v>
      </c>
      <c r="S542" s="57">
        <v>517</v>
      </c>
      <c r="T542" s="58">
        <v>0</v>
      </c>
      <c r="U542" s="57">
        <v>517</v>
      </c>
      <c r="V542" s="57">
        <v>1033</v>
      </c>
      <c r="W542" s="58">
        <v>0</v>
      </c>
      <c r="X542" s="57">
        <v>1033</v>
      </c>
      <c r="Y542" s="57">
        <v>1033</v>
      </c>
      <c r="Z542" s="58">
        <v>0</v>
      </c>
      <c r="AA542" s="57">
        <v>1033</v>
      </c>
      <c r="AB542" s="57">
        <v>12091075</v>
      </c>
      <c r="AC542" s="53" t="str">
        <f t="shared" si="6244"/>
        <v>Registro Valido</v>
      </c>
      <c r="AD542" s="57">
        <f t="shared" ref="AD542" si="6469">IF(OR(ISERROR(VLOOKUP(CONCATENATE("ALI_",$C542,"_SEG_",$I542,"_PROV_",$D542),Catalogo_Precios,AD$8,FALSE)),L542=0),0,VLOOKUP(CONCATENATE("ALI_",$C542,"_SEG_",$I542,"_PROV_",$D542),Catalogo_Precios,AD$8,FALSE))</f>
        <v>517</v>
      </c>
      <c r="AE542" s="57">
        <f t="shared" ref="AE542" si="6470">IF(OR(ISERROR(VLOOKUP(CONCATENATE("ALI_",$C542,"_SEG_",$I542,"_PROV_",$D542),Catalogo_Precios,AE$8,FALSE)),M542=0),0,VLOOKUP(CONCATENATE("ALI_",$C542,"_SEG_",$I542,"_PROV_",$D542),Catalogo_Precios,AE$8,FALSE))</f>
        <v>517</v>
      </c>
      <c r="AF542" s="57">
        <f t="shared" ref="AF542" si="6471">IF(OR(ISERROR(VLOOKUP(CONCATENATE("ALI_",$C542,"_SEG_",$I542,"_PROV_",$D542),Catalogo_Precios,AF$8,FALSE)),N542=0),0,VLOOKUP(CONCATENATE("ALI_",$C542,"_SEG_",$I542,"_PROV_",$D542),Catalogo_Precios,AF$8,FALSE))</f>
        <v>1033</v>
      </c>
      <c r="AG542" s="57">
        <f t="shared" ref="AG542" si="6472">IF(OR(ISERROR(VLOOKUP(CONCATENATE("ALI_",$C542,"_SEG_",$I542,"_PROV_",$D542),Catalogo_Precios,AG$8,FALSE)),O542=0),0,VLOOKUP(CONCATENATE("ALI_",$C542,"_SEG_",$I542,"_PROV_",$D542),Catalogo_Precios,AG$8,FALSE))</f>
        <v>1033</v>
      </c>
      <c r="AH542" s="57">
        <f t="shared" ref="AH542" si="6473">IF(OR(ISERROR(VLOOKUP(CONCATENATE("ALI_",$C542,"_SEG_",$I542,"_PROV_",$D542),Catalogo_Precios,AH$8,FALSE)),L542=0),0,VLOOKUP(CONCATENATE("ALI_",$C542,"_SEG_",$I542,"_PROV_",$D542),Catalogo_Precios,AH$8,FALSE))</f>
        <v>505</v>
      </c>
      <c r="AI542" s="57">
        <f t="shared" ref="AI542" si="6474">IF(OR(ISERROR(VLOOKUP(CONCATENATE("ALI_",$C542,"_SEG_",$I542,"_PROV_",$D542),Catalogo_Precios,AI$8,FALSE)),M542=0),0,VLOOKUP(CONCATENATE("ALI_",$C542,"_SEG_",$I542,"_PROV_",$D542),Catalogo_Precios,AI$8,FALSE))</f>
        <v>505</v>
      </c>
      <c r="AJ542" s="57">
        <f t="shared" ref="AJ542" si="6475">IF(OR(ISERROR(VLOOKUP(CONCATENATE("ALI_",$C542,"_SEG_",$I542,"_PROV_",$D542),Catalogo_Precios,AJ$8,FALSE)),N542=0),0,VLOOKUP(CONCATENATE("ALI_",$C542,"_SEG_",$I542,"_PROV_",$D542),Catalogo_Precios,AJ$8,FALSE))</f>
        <v>1006</v>
      </c>
      <c r="AK542" s="57">
        <f t="shared" ref="AK542" si="6476">IF(OR(ISERROR(VLOOKUP(CONCATENATE("ALI_",$C542,"_SEG_",$I542,"_PROV_",$D542),Catalogo_Precios,AK$8,FALSE)),O542=0),0,VLOOKUP(CONCATENATE("ALI_",$C542,"_SEG_",$I542,"_PROV_",$D542),Catalogo_Precios,AK$8,FALSE))</f>
        <v>1006</v>
      </c>
      <c r="AL542" s="53"/>
      <c r="AM542" s="59" t="str">
        <f t="shared" si="6253"/>
        <v>ALI_94_SEG_9</v>
      </c>
      <c r="AN542" s="59" t="str">
        <f t="shared" si="6254"/>
        <v>ALI_94_SEG_9_VAL_12091075</v>
      </c>
      <c r="AO542" s="60">
        <f t="shared" ref="AO542" si="6477">IF(OR(AB542="",AB542=0),0,COUNTIF(Codificacion,AM542))</f>
        <v>5</v>
      </c>
      <c r="AP542" s="61">
        <f t="array" ref="AP542">MIN(IF(Codificacion=AM542,Total_Cotizacion,""))</f>
        <v>9438332</v>
      </c>
      <c r="AQ542" s="62" t="b">
        <f t="shared" si="6256"/>
        <v>0</v>
      </c>
      <c r="AR542" s="51" t="str">
        <f t="shared" ref="AR542" si="6478">IF(COUNTIF(Codificacion2,CONCATENATE(AM542,"_VAL_",AB542))&gt;1,"Empate","")</f>
        <v/>
      </c>
      <c r="AS542" s="63" t="str">
        <f t="shared" si="6274"/>
        <v/>
      </c>
      <c r="AT542" s="59" t="str">
        <f t="shared" si="6258"/>
        <v>ALI_94_SEG_9_</v>
      </c>
      <c r="AU542" s="63">
        <f t="shared" ref="AU542" si="6479">IF(AND(COUNTIF(Codificacion3,AT542)&lt;AO542),1,COUNTIF(Codificacion3,AT542))</f>
        <v>1</v>
      </c>
      <c r="AV542" s="62" t="str">
        <f t="shared" si="6260"/>
        <v>No Seleccionada</v>
      </c>
      <c r="AW542" s="53"/>
      <c r="AX542" s="51" t="str">
        <f t="shared" si="6261"/>
        <v>ALI_94_SEG_9FALSO</v>
      </c>
      <c r="AY542" s="51">
        <f t="shared" si="6242"/>
        <v>3</v>
      </c>
      <c r="AZ542" s="64" t="b">
        <f t="shared" si="6262"/>
        <v>0</v>
      </c>
    </row>
    <row r="543" spans="1:52" x14ac:dyDescent="0.2">
      <c r="A543" s="50" t="b">
        <f t="shared" si="3881"/>
        <v>0</v>
      </c>
      <c r="B543" s="51" t="s">
        <v>99</v>
      </c>
      <c r="C543" s="52">
        <v>94</v>
      </c>
      <c r="D543" s="52">
        <f t="shared" ref="D543" si="6480">IF(ISERROR(VLOOKUP(E543,Proveedores,2,FALSE)),"",VLOOKUP(E543,Proveedores,2,FALSE))</f>
        <v>2052</v>
      </c>
      <c r="E543" s="53" t="s">
        <v>100</v>
      </c>
      <c r="F543" s="54">
        <v>25</v>
      </c>
      <c r="G543" s="53" t="s">
        <v>56</v>
      </c>
      <c r="H543" s="53" t="s">
        <v>57</v>
      </c>
      <c r="I543" s="52">
        <v>10</v>
      </c>
      <c r="J543" s="53" t="s">
        <v>58</v>
      </c>
      <c r="K543" s="55">
        <v>44835</v>
      </c>
      <c r="L543" s="56">
        <v>6835</v>
      </c>
      <c r="M543" s="56">
        <v>8302</v>
      </c>
      <c r="N543" s="56">
        <v>3850</v>
      </c>
      <c r="O543" s="56">
        <v>297</v>
      </c>
      <c r="P543" s="57">
        <v>517</v>
      </c>
      <c r="Q543" s="58">
        <v>0</v>
      </c>
      <c r="R543" s="57">
        <v>517</v>
      </c>
      <c r="S543" s="57">
        <v>517</v>
      </c>
      <c r="T543" s="58">
        <v>0</v>
      </c>
      <c r="U543" s="57">
        <v>517</v>
      </c>
      <c r="V543" s="57">
        <v>1033</v>
      </c>
      <c r="W543" s="58">
        <v>0</v>
      </c>
      <c r="X543" s="57">
        <v>1033</v>
      </c>
      <c r="Y543" s="57">
        <v>1033</v>
      </c>
      <c r="Z543" s="58">
        <v>0</v>
      </c>
      <c r="AA543" s="57">
        <v>1033</v>
      </c>
      <c r="AB543" s="57">
        <v>12109680</v>
      </c>
      <c r="AC543" s="53" t="str">
        <f t="shared" si="6244"/>
        <v>Registro Valido</v>
      </c>
      <c r="AD543" s="57">
        <f t="shared" ref="AD543" si="6481">IF(OR(ISERROR(VLOOKUP(CONCATENATE("ALI_",$C543,"_SEG_",$I543,"_PROV_",$D543),Catalogo_Precios,AD$8,FALSE)),L543=0),0,VLOOKUP(CONCATENATE("ALI_",$C543,"_SEG_",$I543,"_PROV_",$D543),Catalogo_Precios,AD$8,FALSE))</f>
        <v>517</v>
      </c>
      <c r="AE543" s="57">
        <f t="shared" ref="AE543" si="6482">IF(OR(ISERROR(VLOOKUP(CONCATENATE("ALI_",$C543,"_SEG_",$I543,"_PROV_",$D543),Catalogo_Precios,AE$8,FALSE)),M543=0),0,VLOOKUP(CONCATENATE("ALI_",$C543,"_SEG_",$I543,"_PROV_",$D543),Catalogo_Precios,AE$8,FALSE))</f>
        <v>517</v>
      </c>
      <c r="AF543" s="57">
        <f t="shared" ref="AF543" si="6483">IF(OR(ISERROR(VLOOKUP(CONCATENATE("ALI_",$C543,"_SEG_",$I543,"_PROV_",$D543),Catalogo_Precios,AF$8,FALSE)),N543=0),0,VLOOKUP(CONCATENATE("ALI_",$C543,"_SEG_",$I543,"_PROV_",$D543),Catalogo_Precios,AF$8,FALSE))</f>
        <v>1033</v>
      </c>
      <c r="AG543" s="57">
        <f t="shared" ref="AG543" si="6484">IF(OR(ISERROR(VLOOKUP(CONCATENATE("ALI_",$C543,"_SEG_",$I543,"_PROV_",$D543),Catalogo_Precios,AG$8,FALSE)),O543=0),0,VLOOKUP(CONCATENATE("ALI_",$C543,"_SEG_",$I543,"_PROV_",$D543),Catalogo_Precios,AG$8,FALSE))</f>
        <v>1033</v>
      </c>
      <c r="AH543" s="57">
        <f t="shared" ref="AH543" si="6485">IF(OR(ISERROR(VLOOKUP(CONCATENATE("ALI_",$C543,"_SEG_",$I543,"_PROV_",$D543),Catalogo_Precios,AH$8,FALSE)),L543=0),0,VLOOKUP(CONCATENATE("ALI_",$C543,"_SEG_",$I543,"_PROV_",$D543),Catalogo_Precios,AH$8,FALSE))</f>
        <v>505</v>
      </c>
      <c r="AI543" s="57">
        <f t="shared" ref="AI543" si="6486">IF(OR(ISERROR(VLOOKUP(CONCATENATE("ALI_",$C543,"_SEG_",$I543,"_PROV_",$D543),Catalogo_Precios,AI$8,FALSE)),M543=0),0,VLOOKUP(CONCATENATE("ALI_",$C543,"_SEG_",$I543,"_PROV_",$D543),Catalogo_Precios,AI$8,FALSE))</f>
        <v>505</v>
      </c>
      <c r="AJ543" s="57">
        <f t="shared" ref="AJ543" si="6487">IF(OR(ISERROR(VLOOKUP(CONCATENATE("ALI_",$C543,"_SEG_",$I543,"_PROV_",$D543),Catalogo_Precios,AJ$8,FALSE)),N543=0),0,VLOOKUP(CONCATENATE("ALI_",$C543,"_SEG_",$I543,"_PROV_",$D543),Catalogo_Precios,AJ$8,FALSE))</f>
        <v>1006</v>
      </c>
      <c r="AK543" s="57">
        <f t="shared" ref="AK543" si="6488">IF(OR(ISERROR(VLOOKUP(CONCATENATE("ALI_",$C543,"_SEG_",$I543,"_PROV_",$D543),Catalogo_Precios,AK$8,FALSE)),O543=0),0,VLOOKUP(CONCATENATE("ALI_",$C543,"_SEG_",$I543,"_PROV_",$D543),Catalogo_Precios,AK$8,FALSE))</f>
        <v>1006</v>
      </c>
      <c r="AL543" s="53"/>
      <c r="AM543" s="59" t="str">
        <f t="shared" si="6253"/>
        <v>ALI_94_SEG_10</v>
      </c>
      <c r="AN543" s="59" t="str">
        <f t="shared" si="6254"/>
        <v>ALI_94_SEG_10_VAL_12109680</v>
      </c>
      <c r="AO543" s="60">
        <f t="shared" ref="AO543" si="6489">IF(OR(AB543="",AB543=0),0,COUNTIF(Codificacion,AM543))</f>
        <v>5</v>
      </c>
      <c r="AP543" s="61">
        <f t="array" ref="AP543">MIN(IF(Codificacion=AM543,Total_Cotizacion,""))</f>
        <v>9452853.5999999996</v>
      </c>
      <c r="AQ543" s="62" t="b">
        <f t="shared" si="6256"/>
        <v>0</v>
      </c>
      <c r="AR543" s="51" t="str">
        <f t="shared" ref="AR543" si="6490">IF(COUNTIF(Codificacion2,CONCATENATE(AM543,"_VAL_",AB543))&gt;1,"Empate","")</f>
        <v/>
      </c>
      <c r="AS543" s="63" t="str">
        <f t="shared" si="6274"/>
        <v/>
      </c>
      <c r="AT543" s="59" t="str">
        <f t="shared" si="6258"/>
        <v>ALI_94_SEG_10_</v>
      </c>
      <c r="AU543" s="63">
        <f t="shared" ref="AU543" si="6491">IF(AND(COUNTIF(Codificacion3,AT543)&lt;AO543),1,COUNTIF(Codificacion3,AT543))</f>
        <v>1</v>
      </c>
      <c r="AV543" s="62" t="str">
        <f t="shared" si="6260"/>
        <v>No Seleccionada</v>
      </c>
      <c r="AW543" s="53"/>
      <c r="AX543" s="51" t="str">
        <f t="shared" si="6261"/>
        <v>ALI_94_SEG_10FALSO</v>
      </c>
      <c r="AY543" s="51">
        <f t="shared" si="6242"/>
        <v>3</v>
      </c>
      <c r="AZ543" s="64" t="b">
        <f t="shared" si="6262"/>
        <v>0</v>
      </c>
    </row>
    <row r="544" spans="1:52" x14ac:dyDescent="0.2">
      <c r="A544" s="50" t="b">
        <f t="shared" si="3881"/>
        <v>0</v>
      </c>
      <c r="B544" s="51" t="s">
        <v>99</v>
      </c>
      <c r="C544" s="52">
        <v>94</v>
      </c>
      <c r="D544" s="52">
        <f t="shared" ref="D544" si="6492">IF(ISERROR(VLOOKUP(E544,Proveedores,2,FALSE)),"",VLOOKUP(E544,Proveedores,2,FALSE))</f>
        <v>2052</v>
      </c>
      <c r="E544" s="53" t="s">
        <v>100</v>
      </c>
      <c r="F544" s="54">
        <v>26</v>
      </c>
      <c r="G544" s="53" t="s">
        <v>56</v>
      </c>
      <c r="H544" s="53" t="s">
        <v>57</v>
      </c>
      <c r="I544" s="52">
        <v>11</v>
      </c>
      <c r="J544" s="53" t="s">
        <v>58</v>
      </c>
      <c r="K544" s="55">
        <v>44835</v>
      </c>
      <c r="L544" s="56">
        <v>6732</v>
      </c>
      <c r="M544" s="56">
        <v>8175</v>
      </c>
      <c r="N544" s="56">
        <v>3792</v>
      </c>
      <c r="O544" s="56">
        <v>292</v>
      </c>
      <c r="P544" s="57">
        <v>517</v>
      </c>
      <c r="Q544" s="58">
        <v>0</v>
      </c>
      <c r="R544" s="57">
        <v>517</v>
      </c>
      <c r="S544" s="57">
        <v>517</v>
      </c>
      <c r="T544" s="58">
        <v>0</v>
      </c>
      <c r="U544" s="57">
        <v>517</v>
      </c>
      <c r="V544" s="57">
        <v>1033</v>
      </c>
      <c r="W544" s="58">
        <v>0</v>
      </c>
      <c r="X544" s="57">
        <v>1033</v>
      </c>
      <c r="Y544" s="57">
        <v>1033</v>
      </c>
      <c r="Z544" s="58">
        <v>0</v>
      </c>
      <c r="AA544" s="57">
        <v>1033</v>
      </c>
      <c r="AB544" s="57">
        <v>11925691</v>
      </c>
      <c r="AC544" s="53" t="str">
        <f t="shared" si="6244"/>
        <v>Registro Valido</v>
      </c>
      <c r="AD544" s="57">
        <f t="shared" ref="AD544" si="6493">IF(OR(ISERROR(VLOOKUP(CONCATENATE("ALI_",$C544,"_SEG_",$I544,"_PROV_",$D544),Catalogo_Precios,AD$8,FALSE)),L544=0),0,VLOOKUP(CONCATENATE("ALI_",$C544,"_SEG_",$I544,"_PROV_",$D544),Catalogo_Precios,AD$8,FALSE))</f>
        <v>517</v>
      </c>
      <c r="AE544" s="57">
        <f t="shared" ref="AE544" si="6494">IF(OR(ISERROR(VLOOKUP(CONCATENATE("ALI_",$C544,"_SEG_",$I544,"_PROV_",$D544),Catalogo_Precios,AE$8,FALSE)),M544=0),0,VLOOKUP(CONCATENATE("ALI_",$C544,"_SEG_",$I544,"_PROV_",$D544),Catalogo_Precios,AE$8,FALSE))</f>
        <v>517</v>
      </c>
      <c r="AF544" s="57">
        <f t="shared" ref="AF544" si="6495">IF(OR(ISERROR(VLOOKUP(CONCATENATE("ALI_",$C544,"_SEG_",$I544,"_PROV_",$D544),Catalogo_Precios,AF$8,FALSE)),N544=0),0,VLOOKUP(CONCATENATE("ALI_",$C544,"_SEG_",$I544,"_PROV_",$D544),Catalogo_Precios,AF$8,FALSE))</f>
        <v>1033</v>
      </c>
      <c r="AG544" s="57">
        <f t="shared" ref="AG544" si="6496">IF(OR(ISERROR(VLOOKUP(CONCATENATE("ALI_",$C544,"_SEG_",$I544,"_PROV_",$D544),Catalogo_Precios,AG$8,FALSE)),O544=0),0,VLOOKUP(CONCATENATE("ALI_",$C544,"_SEG_",$I544,"_PROV_",$D544),Catalogo_Precios,AG$8,FALSE))</f>
        <v>1033</v>
      </c>
      <c r="AH544" s="57">
        <f t="shared" ref="AH544" si="6497">IF(OR(ISERROR(VLOOKUP(CONCATENATE("ALI_",$C544,"_SEG_",$I544,"_PROV_",$D544),Catalogo_Precios,AH$8,FALSE)),L544=0),0,VLOOKUP(CONCATENATE("ALI_",$C544,"_SEG_",$I544,"_PROV_",$D544),Catalogo_Precios,AH$8,FALSE))</f>
        <v>505</v>
      </c>
      <c r="AI544" s="57">
        <f t="shared" ref="AI544" si="6498">IF(OR(ISERROR(VLOOKUP(CONCATENATE("ALI_",$C544,"_SEG_",$I544,"_PROV_",$D544),Catalogo_Precios,AI$8,FALSE)),M544=0),0,VLOOKUP(CONCATENATE("ALI_",$C544,"_SEG_",$I544,"_PROV_",$D544),Catalogo_Precios,AI$8,FALSE))</f>
        <v>505</v>
      </c>
      <c r="AJ544" s="57">
        <f t="shared" ref="AJ544" si="6499">IF(OR(ISERROR(VLOOKUP(CONCATENATE("ALI_",$C544,"_SEG_",$I544,"_PROV_",$D544),Catalogo_Precios,AJ$8,FALSE)),N544=0),0,VLOOKUP(CONCATENATE("ALI_",$C544,"_SEG_",$I544,"_PROV_",$D544),Catalogo_Precios,AJ$8,FALSE))</f>
        <v>1006</v>
      </c>
      <c r="AK544" s="57">
        <f t="shared" ref="AK544" si="6500">IF(OR(ISERROR(VLOOKUP(CONCATENATE("ALI_",$C544,"_SEG_",$I544,"_PROV_",$D544),Catalogo_Precios,AK$8,FALSE)),O544=0),0,VLOOKUP(CONCATENATE("ALI_",$C544,"_SEG_",$I544,"_PROV_",$D544),Catalogo_Precios,AK$8,FALSE))</f>
        <v>1006</v>
      </c>
      <c r="AL544" s="53"/>
      <c r="AM544" s="59" t="str">
        <f t="shared" si="6253"/>
        <v>ALI_94_SEG_11</v>
      </c>
      <c r="AN544" s="59" t="str">
        <f t="shared" si="6254"/>
        <v>ALI_94_SEG_11_VAL_11925691</v>
      </c>
      <c r="AO544" s="60">
        <f t="shared" ref="AO544" si="6501">IF(OR(AB544="",AB544=0),0,COUNTIF(Codificacion,AM544))</f>
        <v>5</v>
      </c>
      <c r="AP544" s="61">
        <f t="array" ref="AP544">MIN(IF(Codificacion=AM544,Total_Cotizacion,""))</f>
        <v>9309231.1999999993</v>
      </c>
      <c r="AQ544" s="62" t="b">
        <f t="shared" si="6256"/>
        <v>0</v>
      </c>
      <c r="AR544" s="51" t="str">
        <f t="shared" ref="AR544" si="6502">IF(COUNTIF(Codificacion2,CONCATENATE(AM544,"_VAL_",AB544))&gt;1,"Empate","")</f>
        <v/>
      </c>
      <c r="AS544" s="63" t="str">
        <f t="shared" si="6274"/>
        <v/>
      </c>
      <c r="AT544" s="59" t="str">
        <f t="shared" si="6258"/>
        <v>ALI_94_SEG_11_</v>
      </c>
      <c r="AU544" s="63">
        <f t="shared" ref="AU544" si="6503">IF(AND(COUNTIF(Codificacion3,AT544)&lt;AO544),1,COUNTIF(Codificacion3,AT544))</f>
        <v>1</v>
      </c>
      <c r="AV544" s="62" t="str">
        <f t="shared" si="6260"/>
        <v>No Seleccionada</v>
      </c>
      <c r="AW544" s="53"/>
      <c r="AX544" s="51" t="str">
        <f t="shared" si="6261"/>
        <v>ALI_94_SEG_11FALSO</v>
      </c>
      <c r="AY544" s="51">
        <f t="shared" si="6242"/>
        <v>3</v>
      </c>
      <c r="AZ544" s="64" t="b">
        <f t="shared" si="6262"/>
        <v>0</v>
      </c>
    </row>
    <row r="545" spans="1:52" x14ac:dyDescent="0.2">
      <c r="A545" s="50" t="b">
        <f t="shared" si="3881"/>
        <v>0</v>
      </c>
      <c r="B545" s="51" t="s">
        <v>99</v>
      </c>
      <c r="C545" s="52">
        <v>94</v>
      </c>
      <c r="D545" s="52">
        <f t="shared" ref="D545" si="6504">IF(ISERROR(VLOOKUP(E545,Proveedores,2,FALSE)),"",VLOOKUP(E545,Proveedores,2,FALSE))</f>
        <v>2052</v>
      </c>
      <c r="E545" s="53" t="s">
        <v>100</v>
      </c>
      <c r="F545" s="54">
        <v>27</v>
      </c>
      <c r="G545" s="53" t="s">
        <v>56</v>
      </c>
      <c r="H545" s="53" t="s">
        <v>57</v>
      </c>
      <c r="I545" s="52">
        <v>12</v>
      </c>
      <c r="J545" s="53" t="s">
        <v>58</v>
      </c>
      <c r="K545" s="55">
        <v>44835</v>
      </c>
      <c r="L545" s="56">
        <v>6110</v>
      </c>
      <c r="M545" s="56">
        <v>7419</v>
      </c>
      <c r="N545" s="56">
        <v>3441</v>
      </c>
      <c r="O545" s="56">
        <v>265</v>
      </c>
      <c r="P545" s="57">
        <v>517</v>
      </c>
      <c r="Q545" s="58">
        <v>0</v>
      </c>
      <c r="R545" s="57">
        <v>517</v>
      </c>
      <c r="S545" s="57">
        <v>517</v>
      </c>
      <c r="T545" s="58">
        <v>0</v>
      </c>
      <c r="U545" s="57">
        <v>517</v>
      </c>
      <c r="V545" s="57">
        <v>1033</v>
      </c>
      <c r="W545" s="58">
        <v>0</v>
      </c>
      <c r="X545" s="57">
        <v>1033</v>
      </c>
      <c r="Y545" s="57">
        <v>1033</v>
      </c>
      <c r="Z545" s="58">
        <v>0</v>
      </c>
      <c r="AA545" s="57">
        <v>1033</v>
      </c>
      <c r="AB545" s="57">
        <v>10822791</v>
      </c>
      <c r="AC545" s="53" t="str">
        <f t="shared" si="6244"/>
        <v>Registro Valido</v>
      </c>
      <c r="AD545" s="57">
        <f t="shared" ref="AD545" si="6505">IF(OR(ISERROR(VLOOKUP(CONCATENATE("ALI_",$C545,"_SEG_",$I545,"_PROV_",$D545),Catalogo_Precios,AD$8,FALSE)),L545=0),0,VLOOKUP(CONCATENATE("ALI_",$C545,"_SEG_",$I545,"_PROV_",$D545),Catalogo_Precios,AD$8,FALSE))</f>
        <v>517</v>
      </c>
      <c r="AE545" s="57">
        <f t="shared" ref="AE545" si="6506">IF(OR(ISERROR(VLOOKUP(CONCATENATE("ALI_",$C545,"_SEG_",$I545,"_PROV_",$D545),Catalogo_Precios,AE$8,FALSE)),M545=0),0,VLOOKUP(CONCATENATE("ALI_",$C545,"_SEG_",$I545,"_PROV_",$D545),Catalogo_Precios,AE$8,FALSE))</f>
        <v>517</v>
      </c>
      <c r="AF545" s="57">
        <f t="shared" ref="AF545" si="6507">IF(OR(ISERROR(VLOOKUP(CONCATENATE("ALI_",$C545,"_SEG_",$I545,"_PROV_",$D545),Catalogo_Precios,AF$8,FALSE)),N545=0),0,VLOOKUP(CONCATENATE("ALI_",$C545,"_SEG_",$I545,"_PROV_",$D545),Catalogo_Precios,AF$8,FALSE))</f>
        <v>1033</v>
      </c>
      <c r="AG545" s="57">
        <f t="shared" ref="AG545" si="6508">IF(OR(ISERROR(VLOOKUP(CONCATENATE("ALI_",$C545,"_SEG_",$I545,"_PROV_",$D545),Catalogo_Precios,AG$8,FALSE)),O545=0),0,VLOOKUP(CONCATENATE("ALI_",$C545,"_SEG_",$I545,"_PROV_",$D545),Catalogo_Precios,AG$8,FALSE))</f>
        <v>1033</v>
      </c>
      <c r="AH545" s="57">
        <f t="shared" ref="AH545" si="6509">IF(OR(ISERROR(VLOOKUP(CONCATENATE("ALI_",$C545,"_SEG_",$I545,"_PROV_",$D545),Catalogo_Precios,AH$8,FALSE)),L545=0),0,VLOOKUP(CONCATENATE("ALI_",$C545,"_SEG_",$I545,"_PROV_",$D545),Catalogo_Precios,AH$8,FALSE))</f>
        <v>505</v>
      </c>
      <c r="AI545" s="57">
        <f t="shared" ref="AI545" si="6510">IF(OR(ISERROR(VLOOKUP(CONCATENATE("ALI_",$C545,"_SEG_",$I545,"_PROV_",$D545),Catalogo_Precios,AI$8,FALSE)),M545=0),0,VLOOKUP(CONCATENATE("ALI_",$C545,"_SEG_",$I545,"_PROV_",$D545),Catalogo_Precios,AI$8,FALSE))</f>
        <v>505</v>
      </c>
      <c r="AJ545" s="57">
        <f t="shared" ref="AJ545" si="6511">IF(OR(ISERROR(VLOOKUP(CONCATENATE("ALI_",$C545,"_SEG_",$I545,"_PROV_",$D545),Catalogo_Precios,AJ$8,FALSE)),N545=0),0,VLOOKUP(CONCATENATE("ALI_",$C545,"_SEG_",$I545,"_PROV_",$D545),Catalogo_Precios,AJ$8,FALSE))</f>
        <v>1006</v>
      </c>
      <c r="AK545" s="57">
        <f t="shared" ref="AK545" si="6512">IF(OR(ISERROR(VLOOKUP(CONCATENATE("ALI_",$C545,"_SEG_",$I545,"_PROV_",$D545),Catalogo_Precios,AK$8,FALSE)),O545=0),0,VLOOKUP(CONCATENATE("ALI_",$C545,"_SEG_",$I545,"_PROV_",$D545),Catalogo_Precios,AK$8,FALSE))</f>
        <v>1006</v>
      </c>
      <c r="AL545" s="53"/>
      <c r="AM545" s="59" t="str">
        <f t="shared" si="6253"/>
        <v>ALI_94_SEG_12</v>
      </c>
      <c r="AN545" s="59" t="str">
        <f t="shared" si="6254"/>
        <v>ALI_94_SEG_12_VAL_10822791</v>
      </c>
      <c r="AO545" s="60">
        <f t="shared" ref="AO545" si="6513">IF(OR(AB545="",AB545=0),0,COUNTIF(Codificacion,AM545))</f>
        <v>5</v>
      </c>
      <c r="AP545" s="61">
        <f t="array" ref="AP545">MIN(IF(Codificacion=AM545,Total_Cotizacion,""))</f>
        <v>8448304.8000000007</v>
      </c>
      <c r="AQ545" s="62" t="b">
        <f t="shared" si="6256"/>
        <v>0</v>
      </c>
      <c r="AR545" s="51" t="str">
        <f t="shared" ref="AR545" si="6514">IF(COUNTIF(Codificacion2,CONCATENATE(AM545,"_VAL_",AB545))&gt;1,"Empate","")</f>
        <v/>
      </c>
      <c r="AS545" s="63" t="str">
        <f t="shared" si="6274"/>
        <v/>
      </c>
      <c r="AT545" s="59" t="str">
        <f t="shared" si="6258"/>
        <v>ALI_94_SEG_12_</v>
      </c>
      <c r="AU545" s="63">
        <f t="shared" ref="AU545" si="6515">IF(AND(COUNTIF(Codificacion3,AT545)&lt;AO545),1,COUNTIF(Codificacion3,AT545))</f>
        <v>1</v>
      </c>
      <c r="AV545" s="62" t="str">
        <f t="shared" si="6260"/>
        <v>No Seleccionada</v>
      </c>
      <c r="AW545" s="53"/>
      <c r="AX545" s="51" t="str">
        <f t="shared" si="6261"/>
        <v>ALI_94_SEG_12FALSO</v>
      </c>
      <c r="AY545" s="51">
        <f t="shared" si="6242"/>
        <v>3</v>
      </c>
      <c r="AZ545" s="64" t="b">
        <f t="shared" si="6262"/>
        <v>0</v>
      </c>
    </row>
    <row r="546" spans="1:52" x14ac:dyDescent="0.2">
      <c r="A546" s="50" t="b">
        <f t="shared" si="3881"/>
        <v>0</v>
      </c>
      <c r="B546" s="51" t="s">
        <v>99</v>
      </c>
      <c r="C546" s="52">
        <v>94</v>
      </c>
      <c r="D546" s="52">
        <f t="shared" ref="D546" si="6516">IF(ISERROR(VLOOKUP(E546,Proveedores,2,FALSE)),"",VLOOKUP(E546,Proveedores,2,FALSE))</f>
        <v>2052</v>
      </c>
      <c r="E546" s="53" t="s">
        <v>100</v>
      </c>
      <c r="F546" s="54">
        <v>28</v>
      </c>
      <c r="G546" s="53" t="s">
        <v>56</v>
      </c>
      <c r="H546" s="53" t="s">
        <v>57</v>
      </c>
      <c r="I546" s="52">
        <v>13</v>
      </c>
      <c r="J546" s="53" t="s">
        <v>58</v>
      </c>
      <c r="K546" s="55">
        <v>44835</v>
      </c>
      <c r="L546" s="56">
        <v>6487</v>
      </c>
      <c r="M546" s="56">
        <v>7878</v>
      </c>
      <c r="N546" s="56">
        <v>3654</v>
      </c>
      <c r="O546" s="56">
        <v>282</v>
      </c>
      <c r="P546" s="57">
        <v>517</v>
      </c>
      <c r="Q546" s="58">
        <v>0</v>
      </c>
      <c r="R546" s="57">
        <v>517</v>
      </c>
      <c r="S546" s="57">
        <v>517</v>
      </c>
      <c r="T546" s="58">
        <v>0</v>
      </c>
      <c r="U546" s="57">
        <v>517</v>
      </c>
      <c r="V546" s="57">
        <v>1033</v>
      </c>
      <c r="W546" s="58">
        <v>0</v>
      </c>
      <c r="X546" s="57">
        <v>1033</v>
      </c>
      <c r="Y546" s="57">
        <v>1033</v>
      </c>
      <c r="Z546" s="58">
        <v>0</v>
      </c>
      <c r="AA546" s="57">
        <v>1033</v>
      </c>
      <c r="AB546" s="57">
        <v>11492593</v>
      </c>
      <c r="AC546" s="53" t="str">
        <f t="shared" si="6244"/>
        <v>Registro Valido</v>
      </c>
      <c r="AD546" s="57">
        <f t="shared" ref="AD546" si="6517">IF(OR(ISERROR(VLOOKUP(CONCATENATE("ALI_",$C546,"_SEG_",$I546,"_PROV_",$D546),Catalogo_Precios,AD$8,FALSE)),L546=0),0,VLOOKUP(CONCATENATE("ALI_",$C546,"_SEG_",$I546,"_PROV_",$D546),Catalogo_Precios,AD$8,FALSE))</f>
        <v>517</v>
      </c>
      <c r="AE546" s="57">
        <f t="shared" ref="AE546" si="6518">IF(OR(ISERROR(VLOOKUP(CONCATENATE("ALI_",$C546,"_SEG_",$I546,"_PROV_",$D546),Catalogo_Precios,AE$8,FALSE)),M546=0),0,VLOOKUP(CONCATENATE("ALI_",$C546,"_SEG_",$I546,"_PROV_",$D546),Catalogo_Precios,AE$8,FALSE))</f>
        <v>517</v>
      </c>
      <c r="AF546" s="57">
        <f t="shared" ref="AF546" si="6519">IF(OR(ISERROR(VLOOKUP(CONCATENATE("ALI_",$C546,"_SEG_",$I546,"_PROV_",$D546),Catalogo_Precios,AF$8,FALSE)),N546=0),0,VLOOKUP(CONCATENATE("ALI_",$C546,"_SEG_",$I546,"_PROV_",$D546),Catalogo_Precios,AF$8,FALSE))</f>
        <v>1033</v>
      </c>
      <c r="AG546" s="57">
        <f t="shared" ref="AG546" si="6520">IF(OR(ISERROR(VLOOKUP(CONCATENATE("ALI_",$C546,"_SEG_",$I546,"_PROV_",$D546),Catalogo_Precios,AG$8,FALSE)),O546=0),0,VLOOKUP(CONCATENATE("ALI_",$C546,"_SEG_",$I546,"_PROV_",$D546),Catalogo_Precios,AG$8,FALSE))</f>
        <v>1033</v>
      </c>
      <c r="AH546" s="57">
        <f t="shared" ref="AH546" si="6521">IF(OR(ISERROR(VLOOKUP(CONCATENATE("ALI_",$C546,"_SEG_",$I546,"_PROV_",$D546),Catalogo_Precios,AH$8,FALSE)),L546=0),0,VLOOKUP(CONCATENATE("ALI_",$C546,"_SEG_",$I546,"_PROV_",$D546),Catalogo_Precios,AH$8,FALSE))</f>
        <v>505</v>
      </c>
      <c r="AI546" s="57">
        <f t="shared" ref="AI546" si="6522">IF(OR(ISERROR(VLOOKUP(CONCATENATE("ALI_",$C546,"_SEG_",$I546,"_PROV_",$D546),Catalogo_Precios,AI$8,FALSE)),M546=0),0,VLOOKUP(CONCATENATE("ALI_",$C546,"_SEG_",$I546,"_PROV_",$D546),Catalogo_Precios,AI$8,FALSE))</f>
        <v>505</v>
      </c>
      <c r="AJ546" s="57">
        <f t="shared" ref="AJ546" si="6523">IF(OR(ISERROR(VLOOKUP(CONCATENATE("ALI_",$C546,"_SEG_",$I546,"_PROV_",$D546),Catalogo_Precios,AJ$8,FALSE)),N546=0),0,VLOOKUP(CONCATENATE("ALI_",$C546,"_SEG_",$I546,"_PROV_",$D546),Catalogo_Precios,AJ$8,FALSE))</f>
        <v>1006</v>
      </c>
      <c r="AK546" s="57">
        <f t="shared" ref="AK546" si="6524">IF(OR(ISERROR(VLOOKUP(CONCATENATE("ALI_",$C546,"_SEG_",$I546,"_PROV_",$D546),Catalogo_Precios,AK$8,FALSE)),O546=0),0,VLOOKUP(CONCATENATE("ALI_",$C546,"_SEG_",$I546,"_PROV_",$D546),Catalogo_Precios,AK$8,FALSE))</f>
        <v>1006</v>
      </c>
      <c r="AL546" s="53"/>
      <c r="AM546" s="59" t="str">
        <f t="shared" si="6253"/>
        <v>ALI_94_SEG_13</v>
      </c>
      <c r="AN546" s="59" t="str">
        <f t="shared" si="6254"/>
        <v>ALI_94_SEG_13_VAL_11492593</v>
      </c>
      <c r="AO546" s="60">
        <f t="shared" ref="AO546" si="6525">IF(OR(AB546="",AB546=0),0,COUNTIF(Codificacion,AM546))</f>
        <v>5</v>
      </c>
      <c r="AP546" s="61">
        <f t="array" ref="AP546">MIN(IF(Codificacion=AM546,Total_Cotizacion,""))</f>
        <v>8971152.7999999989</v>
      </c>
      <c r="AQ546" s="62" t="b">
        <f t="shared" si="6256"/>
        <v>0</v>
      </c>
      <c r="AR546" s="51" t="str">
        <f t="shared" ref="AR546" si="6526">IF(COUNTIF(Codificacion2,CONCATENATE(AM546,"_VAL_",AB546))&gt;1,"Empate","")</f>
        <v/>
      </c>
      <c r="AS546" s="63" t="str">
        <f t="shared" si="6274"/>
        <v/>
      </c>
      <c r="AT546" s="59" t="str">
        <f t="shared" si="6258"/>
        <v>ALI_94_SEG_13_</v>
      </c>
      <c r="AU546" s="63">
        <f t="shared" ref="AU546" si="6527">IF(AND(COUNTIF(Codificacion3,AT546)&lt;AO546),1,COUNTIF(Codificacion3,AT546))</f>
        <v>1</v>
      </c>
      <c r="AV546" s="62" t="str">
        <f t="shared" si="6260"/>
        <v>No Seleccionada</v>
      </c>
      <c r="AW546" s="53"/>
      <c r="AX546" s="51" t="str">
        <f t="shared" si="6261"/>
        <v>ALI_94_SEG_13FALSO</v>
      </c>
      <c r="AY546" s="51">
        <f t="shared" si="6242"/>
        <v>3</v>
      </c>
      <c r="AZ546" s="64" t="b">
        <f t="shared" si="6262"/>
        <v>0</v>
      </c>
    </row>
    <row r="547" spans="1:52" x14ac:dyDescent="0.2">
      <c r="A547" s="50" t="b">
        <f t="shared" si="3881"/>
        <v>0</v>
      </c>
      <c r="B547" s="51" t="s">
        <v>99</v>
      </c>
      <c r="C547" s="52">
        <v>94</v>
      </c>
      <c r="D547" s="52">
        <f t="shared" ref="D547" si="6528">IF(ISERROR(VLOOKUP(E547,Proveedores,2,FALSE)),"",VLOOKUP(E547,Proveedores,2,FALSE))</f>
        <v>2052</v>
      </c>
      <c r="E547" s="53" t="s">
        <v>100</v>
      </c>
      <c r="F547" s="54">
        <v>29</v>
      </c>
      <c r="G547" s="53" t="s">
        <v>56</v>
      </c>
      <c r="H547" s="53" t="s">
        <v>57</v>
      </c>
      <c r="I547" s="52">
        <v>14</v>
      </c>
      <c r="J547" s="53" t="s">
        <v>58</v>
      </c>
      <c r="K547" s="55">
        <v>44835</v>
      </c>
      <c r="L547" s="56">
        <v>6428</v>
      </c>
      <c r="M547" s="56">
        <v>7806</v>
      </c>
      <c r="N547" s="56">
        <v>3621</v>
      </c>
      <c r="O547" s="56">
        <v>279</v>
      </c>
      <c r="P547" s="57">
        <v>517</v>
      </c>
      <c r="Q547" s="58">
        <v>0</v>
      </c>
      <c r="R547" s="57">
        <v>517</v>
      </c>
      <c r="S547" s="57">
        <v>517</v>
      </c>
      <c r="T547" s="58">
        <v>0</v>
      </c>
      <c r="U547" s="57">
        <v>517</v>
      </c>
      <c r="V547" s="57">
        <v>1033</v>
      </c>
      <c r="W547" s="58">
        <v>0</v>
      </c>
      <c r="X547" s="57">
        <v>1033</v>
      </c>
      <c r="Y547" s="57">
        <v>1033</v>
      </c>
      <c r="Z547" s="58">
        <v>0</v>
      </c>
      <c r="AA547" s="57">
        <v>1033</v>
      </c>
      <c r="AB547" s="57">
        <v>11387678</v>
      </c>
      <c r="AC547" s="53" t="str">
        <f t="shared" si="6244"/>
        <v>Registro Valido</v>
      </c>
      <c r="AD547" s="57">
        <f t="shared" ref="AD547" si="6529">IF(OR(ISERROR(VLOOKUP(CONCATENATE("ALI_",$C547,"_SEG_",$I547,"_PROV_",$D547),Catalogo_Precios,AD$8,FALSE)),L547=0),0,VLOOKUP(CONCATENATE("ALI_",$C547,"_SEG_",$I547,"_PROV_",$D547),Catalogo_Precios,AD$8,FALSE))</f>
        <v>517</v>
      </c>
      <c r="AE547" s="57">
        <f t="shared" ref="AE547" si="6530">IF(OR(ISERROR(VLOOKUP(CONCATENATE("ALI_",$C547,"_SEG_",$I547,"_PROV_",$D547),Catalogo_Precios,AE$8,FALSE)),M547=0),0,VLOOKUP(CONCATENATE("ALI_",$C547,"_SEG_",$I547,"_PROV_",$D547),Catalogo_Precios,AE$8,FALSE))</f>
        <v>517</v>
      </c>
      <c r="AF547" s="57">
        <f t="shared" ref="AF547" si="6531">IF(OR(ISERROR(VLOOKUP(CONCATENATE("ALI_",$C547,"_SEG_",$I547,"_PROV_",$D547),Catalogo_Precios,AF$8,FALSE)),N547=0),0,VLOOKUP(CONCATENATE("ALI_",$C547,"_SEG_",$I547,"_PROV_",$D547),Catalogo_Precios,AF$8,FALSE))</f>
        <v>1033</v>
      </c>
      <c r="AG547" s="57">
        <f t="shared" ref="AG547" si="6532">IF(OR(ISERROR(VLOOKUP(CONCATENATE("ALI_",$C547,"_SEG_",$I547,"_PROV_",$D547),Catalogo_Precios,AG$8,FALSE)),O547=0),0,VLOOKUP(CONCATENATE("ALI_",$C547,"_SEG_",$I547,"_PROV_",$D547),Catalogo_Precios,AG$8,FALSE))</f>
        <v>1033</v>
      </c>
      <c r="AH547" s="57">
        <f t="shared" ref="AH547" si="6533">IF(OR(ISERROR(VLOOKUP(CONCATENATE("ALI_",$C547,"_SEG_",$I547,"_PROV_",$D547),Catalogo_Precios,AH$8,FALSE)),L547=0),0,VLOOKUP(CONCATENATE("ALI_",$C547,"_SEG_",$I547,"_PROV_",$D547),Catalogo_Precios,AH$8,FALSE))</f>
        <v>505</v>
      </c>
      <c r="AI547" s="57">
        <f t="shared" ref="AI547" si="6534">IF(OR(ISERROR(VLOOKUP(CONCATENATE("ALI_",$C547,"_SEG_",$I547,"_PROV_",$D547),Catalogo_Precios,AI$8,FALSE)),M547=0),0,VLOOKUP(CONCATENATE("ALI_",$C547,"_SEG_",$I547,"_PROV_",$D547),Catalogo_Precios,AI$8,FALSE))</f>
        <v>505</v>
      </c>
      <c r="AJ547" s="57">
        <f t="shared" ref="AJ547" si="6535">IF(OR(ISERROR(VLOOKUP(CONCATENATE("ALI_",$C547,"_SEG_",$I547,"_PROV_",$D547),Catalogo_Precios,AJ$8,FALSE)),N547=0),0,VLOOKUP(CONCATENATE("ALI_",$C547,"_SEG_",$I547,"_PROV_",$D547),Catalogo_Precios,AJ$8,FALSE))</f>
        <v>1006</v>
      </c>
      <c r="AK547" s="57">
        <f t="shared" ref="AK547" si="6536">IF(OR(ISERROR(VLOOKUP(CONCATENATE("ALI_",$C547,"_SEG_",$I547,"_PROV_",$D547),Catalogo_Precios,AK$8,FALSE)),O547=0),0,VLOOKUP(CONCATENATE("ALI_",$C547,"_SEG_",$I547,"_PROV_",$D547),Catalogo_Precios,AK$8,FALSE))</f>
        <v>1006</v>
      </c>
      <c r="AL547" s="53"/>
      <c r="AM547" s="59" t="str">
        <f t="shared" si="6253"/>
        <v>ALI_94_SEG_14</v>
      </c>
      <c r="AN547" s="59" t="str">
        <f t="shared" si="6254"/>
        <v>ALI_94_SEG_14_VAL_11387678</v>
      </c>
      <c r="AO547" s="60">
        <f t="shared" ref="AO547" si="6537">IF(OR(AB547="",AB547=0),0,COUNTIF(Codificacion,AM547))</f>
        <v>5</v>
      </c>
      <c r="AP547" s="61">
        <f t="array" ref="AP547">MIN(IF(Codificacion=AM547,Total_Cotizacion,""))</f>
        <v>8889256</v>
      </c>
      <c r="AQ547" s="62" t="b">
        <f t="shared" si="6256"/>
        <v>0</v>
      </c>
      <c r="AR547" s="51" t="str">
        <f t="shared" ref="AR547" si="6538">IF(COUNTIF(Codificacion2,CONCATENATE(AM547,"_VAL_",AB547))&gt;1,"Empate","")</f>
        <v/>
      </c>
      <c r="AS547" s="63" t="str">
        <f t="shared" si="6274"/>
        <v/>
      </c>
      <c r="AT547" s="59" t="str">
        <f t="shared" si="6258"/>
        <v>ALI_94_SEG_14_</v>
      </c>
      <c r="AU547" s="63">
        <f t="shared" ref="AU547" si="6539">IF(AND(COUNTIF(Codificacion3,AT547)&lt;AO547),1,COUNTIF(Codificacion3,AT547))</f>
        <v>1</v>
      </c>
      <c r="AV547" s="62" t="str">
        <f t="shared" si="6260"/>
        <v>No Seleccionada</v>
      </c>
      <c r="AW547" s="53"/>
      <c r="AX547" s="51" t="str">
        <f t="shared" si="6261"/>
        <v>ALI_94_SEG_14FALSO</v>
      </c>
      <c r="AY547" s="51">
        <f t="shared" si="6242"/>
        <v>3</v>
      </c>
      <c r="AZ547" s="64" t="b">
        <f t="shared" si="6262"/>
        <v>0</v>
      </c>
    </row>
    <row r="548" spans="1:52" x14ac:dyDescent="0.2">
      <c r="A548" s="50" t="b">
        <f t="shared" si="3881"/>
        <v>0</v>
      </c>
      <c r="B548" s="51" t="s">
        <v>99</v>
      </c>
      <c r="C548" s="52">
        <v>94</v>
      </c>
      <c r="D548" s="52">
        <f t="shared" ref="D548" si="6540">IF(ISERROR(VLOOKUP(E548,Proveedores,2,FALSE)),"",VLOOKUP(E548,Proveedores,2,FALSE))</f>
        <v>2052</v>
      </c>
      <c r="E548" s="53" t="s">
        <v>100</v>
      </c>
      <c r="F548" s="54">
        <v>30</v>
      </c>
      <c r="G548" s="53" t="s">
        <v>56</v>
      </c>
      <c r="H548" s="53" t="s">
        <v>57</v>
      </c>
      <c r="I548" s="52">
        <v>15</v>
      </c>
      <c r="J548" s="53" t="s">
        <v>58</v>
      </c>
      <c r="K548" s="55">
        <v>44835</v>
      </c>
      <c r="L548" s="56">
        <v>6076</v>
      </c>
      <c r="M548" s="56">
        <v>7376</v>
      </c>
      <c r="N548" s="56">
        <v>3422</v>
      </c>
      <c r="O548" s="56">
        <v>265</v>
      </c>
      <c r="P548" s="57">
        <v>517</v>
      </c>
      <c r="Q548" s="58">
        <v>0</v>
      </c>
      <c r="R548" s="57">
        <v>517</v>
      </c>
      <c r="S548" s="57">
        <v>517</v>
      </c>
      <c r="T548" s="58">
        <v>0</v>
      </c>
      <c r="U548" s="57">
        <v>517</v>
      </c>
      <c r="V548" s="57">
        <v>1033</v>
      </c>
      <c r="W548" s="58">
        <v>0</v>
      </c>
      <c r="X548" s="57">
        <v>1033</v>
      </c>
      <c r="Y548" s="57">
        <v>1033</v>
      </c>
      <c r="Z548" s="58">
        <v>0</v>
      </c>
      <c r="AA548" s="57">
        <v>1033</v>
      </c>
      <c r="AB548" s="57">
        <v>10763355</v>
      </c>
      <c r="AC548" s="53" t="str">
        <f t="shared" si="6244"/>
        <v>Registro Valido</v>
      </c>
      <c r="AD548" s="57">
        <f t="shared" ref="AD548" si="6541">IF(OR(ISERROR(VLOOKUP(CONCATENATE("ALI_",$C548,"_SEG_",$I548,"_PROV_",$D548),Catalogo_Precios,AD$8,FALSE)),L548=0),0,VLOOKUP(CONCATENATE("ALI_",$C548,"_SEG_",$I548,"_PROV_",$D548),Catalogo_Precios,AD$8,FALSE))</f>
        <v>517</v>
      </c>
      <c r="AE548" s="57">
        <f t="shared" ref="AE548" si="6542">IF(OR(ISERROR(VLOOKUP(CONCATENATE("ALI_",$C548,"_SEG_",$I548,"_PROV_",$D548),Catalogo_Precios,AE$8,FALSE)),M548=0),0,VLOOKUP(CONCATENATE("ALI_",$C548,"_SEG_",$I548,"_PROV_",$D548),Catalogo_Precios,AE$8,FALSE))</f>
        <v>517</v>
      </c>
      <c r="AF548" s="57">
        <f t="shared" ref="AF548" si="6543">IF(OR(ISERROR(VLOOKUP(CONCATENATE("ALI_",$C548,"_SEG_",$I548,"_PROV_",$D548),Catalogo_Precios,AF$8,FALSE)),N548=0),0,VLOOKUP(CONCATENATE("ALI_",$C548,"_SEG_",$I548,"_PROV_",$D548),Catalogo_Precios,AF$8,FALSE))</f>
        <v>1033</v>
      </c>
      <c r="AG548" s="57">
        <f t="shared" ref="AG548" si="6544">IF(OR(ISERROR(VLOOKUP(CONCATENATE("ALI_",$C548,"_SEG_",$I548,"_PROV_",$D548),Catalogo_Precios,AG$8,FALSE)),O548=0),0,VLOOKUP(CONCATENATE("ALI_",$C548,"_SEG_",$I548,"_PROV_",$D548),Catalogo_Precios,AG$8,FALSE))</f>
        <v>1033</v>
      </c>
      <c r="AH548" s="57">
        <f t="shared" ref="AH548" si="6545">IF(OR(ISERROR(VLOOKUP(CONCATENATE("ALI_",$C548,"_SEG_",$I548,"_PROV_",$D548),Catalogo_Precios,AH$8,FALSE)),L548=0),0,VLOOKUP(CONCATENATE("ALI_",$C548,"_SEG_",$I548,"_PROV_",$D548),Catalogo_Precios,AH$8,FALSE))</f>
        <v>505</v>
      </c>
      <c r="AI548" s="57">
        <f t="shared" ref="AI548" si="6546">IF(OR(ISERROR(VLOOKUP(CONCATENATE("ALI_",$C548,"_SEG_",$I548,"_PROV_",$D548),Catalogo_Precios,AI$8,FALSE)),M548=0),0,VLOOKUP(CONCATENATE("ALI_",$C548,"_SEG_",$I548,"_PROV_",$D548),Catalogo_Precios,AI$8,FALSE))</f>
        <v>505</v>
      </c>
      <c r="AJ548" s="57">
        <f t="shared" ref="AJ548" si="6547">IF(OR(ISERROR(VLOOKUP(CONCATENATE("ALI_",$C548,"_SEG_",$I548,"_PROV_",$D548),Catalogo_Precios,AJ$8,FALSE)),N548=0),0,VLOOKUP(CONCATENATE("ALI_",$C548,"_SEG_",$I548,"_PROV_",$D548),Catalogo_Precios,AJ$8,FALSE))</f>
        <v>1006</v>
      </c>
      <c r="AK548" s="57">
        <f t="shared" ref="AK548" si="6548">IF(OR(ISERROR(VLOOKUP(CONCATENATE("ALI_",$C548,"_SEG_",$I548,"_PROV_",$D548),Catalogo_Precios,AK$8,FALSE)),O548=0),0,VLOOKUP(CONCATENATE("ALI_",$C548,"_SEG_",$I548,"_PROV_",$D548),Catalogo_Precios,AK$8,FALSE))</f>
        <v>1006</v>
      </c>
      <c r="AL548" s="53"/>
      <c r="AM548" s="59" t="str">
        <f t="shared" si="6253"/>
        <v>ALI_94_SEG_15</v>
      </c>
      <c r="AN548" s="59" t="str">
        <f t="shared" si="6254"/>
        <v>ALI_94_SEG_15_VAL_10763355</v>
      </c>
      <c r="AO548" s="60">
        <f t="shared" ref="AO548" si="6549">IF(OR(AB548="",AB548=0),0,COUNTIF(Codificacion,AM548))</f>
        <v>5</v>
      </c>
      <c r="AP548" s="61">
        <f t="array" ref="AP548">MIN(IF(Codificacion=AM548,Total_Cotizacion,""))</f>
        <v>8401905.5999999996</v>
      </c>
      <c r="AQ548" s="62" t="b">
        <f t="shared" si="6256"/>
        <v>0</v>
      </c>
      <c r="AR548" s="51" t="str">
        <f t="shared" ref="AR548" si="6550">IF(COUNTIF(Codificacion2,CONCATENATE(AM548,"_VAL_",AB548))&gt;1,"Empate","")</f>
        <v/>
      </c>
      <c r="AS548" s="63" t="str">
        <f t="shared" si="6274"/>
        <v/>
      </c>
      <c r="AT548" s="59" t="str">
        <f t="shared" si="6258"/>
        <v>ALI_94_SEG_15_</v>
      </c>
      <c r="AU548" s="63">
        <f t="shared" ref="AU548" si="6551">IF(AND(COUNTIF(Codificacion3,AT548)&lt;AO548),1,COUNTIF(Codificacion3,AT548))</f>
        <v>1</v>
      </c>
      <c r="AV548" s="62" t="str">
        <f t="shared" si="6260"/>
        <v>No Seleccionada</v>
      </c>
      <c r="AW548" s="53"/>
      <c r="AX548" s="51" t="str">
        <f t="shared" si="6261"/>
        <v>ALI_94_SEG_15FALSO</v>
      </c>
      <c r="AY548" s="51">
        <f t="shared" si="6242"/>
        <v>3</v>
      </c>
      <c r="AZ548" s="64" t="b">
        <f t="shared" si="6262"/>
        <v>0</v>
      </c>
    </row>
    <row r="549" spans="1:52" x14ac:dyDescent="0.2">
      <c r="A549" s="50" t="b">
        <f t="shared" si="3881"/>
        <v>0</v>
      </c>
      <c r="B549" s="51" t="s">
        <v>99</v>
      </c>
      <c r="C549" s="52">
        <v>25</v>
      </c>
      <c r="D549" s="52">
        <f t="shared" ref="D549" si="6552">IF(ISERROR(VLOOKUP(E549,Proveedores,2,FALSE)),"",VLOOKUP(E549,Proveedores,2,FALSE))</f>
        <v>2052</v>
      </c>
      <c r="E549" s="53" t="s">
        <v>100</v>
      </c>
      <c r="F549" s="54">
        <v>46</v>
      </c>
      <c r="G549" s="53" t="s">
        <v>56</v>
      </c>
      <c r="H549" s="53" t="s">
        <v>60</v>
      </c>
      <c r="I549" s="52">
        <v>1</v>
      </c>
      <c r="J549" s="53" t="s">
        <v>58</v>
      </c>
      <c r="K549" s="55">
        <v>44835</v>
      </c>
      <c r="L549" s="56">
        <v>6195</v>
      </c>
      <c r="M549" s="56">
        <v>7886</v>
      </c>
      <c r="N549" s="56">
        <v>3723</v>
      </c>
      <c r="O549" s="56">
        <v>405</v>
      </c>
      <c r="P549" s="57">
        <v>573</v>
      </c>
      <c r="Q549" s="58">
        <v>0</v>
      </c>
      <c r="R549" s="57">
        <v>573</v>
      </c>
      <c r="S549" s="57">
        <v>955</v>
      </c>
      <c r="T549" s="58">
        <v>0</v>
      </c>
      <c r="U549" s="57">
        <v>955</v>
      </c>
      <c r="V549" s="57">
        <v>955</v>
      </c>
      <c r="W549" s="58">
        <v>0</v>
      </c>
      <c r="X549" s="57">
        <v>955</v>
      </c>
      <c r="Y549" s="57">
        <v>955</v>
      </c>
      <c r="Z549" s="58">
        <v>0</v>
      </c>
      <c r="AA549" s="57">
        <v>955</v>
      </c>
      <c r="AB549" s="57">
        <v>15023105</v>
      </c>
      <c r="AC549" s="53" t="str">
        <f t="shared" si="6244"/>
        <v>Registro Valido</v>
      </c>
      <c r="AD549" s="57">
        <f t="shared" ref="AD549" si="6553">IF(OR(ISERROR(VLOOKUP(CONCATENATE("ALI_",$C549,"_SEG_",$I549,"_PROV_",$D549),Catalogo_Precios,AD$8,FALSE)),L549=0),0,VLOOKUP(CONCATENATE("ALI_",$C549,"_SEG_",$I549,"_PROV_",$D549),Catalogo_Precios,AD$8,FALSE))</f>
        <v>573</v>
      </c>
      <c r="AE549" s="57">
        <f t="shared" ref="AE549" si="6554">IF(OR(ISERROR(VLOOKUP(CONCATENATE("ALI_",$C549,"_SEG_",$I549,"_PROV_",$D549),Catalogo_Precios,AE$8,FALSE)),M549=0),0,VLOOKUP(CONCATENATE("ALI_",$C549,"_SEG_",$I549,"_PROV_",$D549),Catalogo_Precios,AE$8,FALSE))</f>
        <v>955</v>
      </c>
      <c r="AF549" s="57">
        <f t="shared" ref="AF549" si="6555">IF(OR(ISERROR(VLOOKUP(CONCATENATE("ALI_",$C549,"_SEG_",$I549,"_PROV_",$D549),Catalogo_Precios,AF$8,FALSE)),N549=0),0,VLOOKUP(CONCATENATE("ALI_",$C549,"_SEG_",$I549,"_PROV_",$D549),Catalogo_Precios,AF$8,FALSE))</f>
        <v>955</v>
      </c>
      <c r="AG549" s="57">
        <f t="shared" ref="AG549" si="6556">IF(OR(ISERROR(VLOOKUP(CONCATENATE("ALI_",$C549,"_SEG_",$I549,"_PROV_",$D549),Catalogo_Precios,AG$8,FALSE)),O549=0),0,VLOOKUP(CONCATENATE("ALI_",$C549,"_SEG_",$I549,"_PROV_",$D549),Catalogo_Precios,AG$8,FALSE))</f>
        <v>955</v>
      </c>
      <c r="AH549" s="57">
        <f t="shared" ref="AH549" si="6557">IF(OR(ISERROR(VLOOKUP(CONCATENATE("ALI_",$C549,"_SEG_",$I549,"_PROV_",$D549),Catalogo_Precios,AH$8,FALSE)),L549=0),0,VLOOKUP(CONCATENATE("ALI_",$C549,"_SEG_",$I549,"_PROV_",$D549),Catalogo_Precios,AH$8,FALSE))</f>
        <v>559</v>
      </c>
      <c r="AI549" s="57">
        <f t="shared" ref="AI549" si="6558">IF(OR(ISERROR(VLOOKUP(CONCATENATE("ALI_",$C549,"_SEG_",$I549,"_PROV_",$D549),Catalogo_Precios,AI$8,FALSE)),M549=0),0,VLOOKUP(CONCATENATE("ALI_",$C549,"_SEG_",$I549,"_PROV_",$D549),Catalogo_Precios,AI$8,FALSE))</f>
        <v>931</v>
      </c>
      <c r="AJ549" s="57">
        <f t="shared" ref="AJ549" si="6559">IF(OR(ISERROR(VLOOKUP(CONCATENATE("ALI_",$C549,"_SEG_",$I549,"_PROV_",$D549),Catalogo_Precios,AJ$8,FALSE)),N549=0),0,VLOOKUP(CONCATENATE("ALI_",$C549,"_SEG_",$I549,"_PROV_",$D549),Catalogo_Precios,AJ$8,FALSE))</f>
        <v>931</v>
      </c>
      <c r="AK549" s="57">
        <f t="shared" ref="AK549" si="6560">IF(OR(ISERROR(VLOOKUP(CONCATENATE("ALI_",$C549,"_SEG_",$I549,"_PROV_",$D549),Catalogo_Precios,AK$8,FALSE)),O549=0),0,VLOOKUP(CONCATENATE("ALI_",$C549,"_SEG_",$I549,"_PROV_",$D549),Catalogo_Precios,AK$8,FALSE))</f>
        <v>931</v>
      </c>
      <c r="AL549" s="53"/>
      <c r="AM549" s="59" t="str">
        <f t="shared" si="6253"/>
        <v>ALI_25_SEG_1</v>
      </c>
      <c r="AN549" s="59" t="str">
        <f t="shared" si="6254"/>
        <v>ALI_25_SEG_1_VAL_15023105</v>
      </c>
      <c r="AO549" s="60">
        <f t="shared" ref="AO549" si="6561">IF(OR(AB549="",AB549=0),0,COUNTIF(Codificacion,AM549))</f>
        <v>6</v>
      </c>
      <c r="AP549" s="61">
        <f t="array" ref="AP549">MIN(IF(Codificacion=AM549,Total_Cotizacion,""))</f>
        <v>11718431.200000001</v>
      </c>
      <c r="AQ549" s="62" t="b">
        <f t="shared" si="6256"/>
        <v>0</v>
      </c>
      <c r="AR549" s="51" t="str">
        <f t="shared" ref="AR549" si="6562">IF(COUNTIF(Codificacion2,CONCATENATE(AM549,"_VAL_",AB549))&gt;1,"Empate","")</f>
        <v/>
      </c>
      <c r="AS549" s="63" t="str">
        <f t="shared" si="6274"/>
        <v/>
      </c>
      <c r="AT549" s="59" t="str">
        <f t="shared" si="6258"/>
        <v>ALI_25_SEG_1_</v>
      </c>
      <c r="AU549" s="63">
        <f t="shared" ref="AU549" si="6563">IF(AND(COUNTIF(Codificacion3,AT549)&lt;AO549),1,COUNTIF(Codificacion3,AT549))</f>
        <v>1</v>
      </c>
      <c r="AV549" s="62" t="str">
        <f t="shared" si="6260"/>
        <v>No Seleccionada</v>
      </c>
      <c r="AW549" s="53"/>
      <c r="AX549" s="51" t="str">
        <f t="shared" si="6261"/>
        <v>ALI_25_SEG_1FALSO</v>
      </c>
      <c r="AY549" s="51">
        <f t="shared" si="6242"/>
        <v>3</v>
      </c>
      <c r="AZ549" s="64" t="b">
        <f t="shared" si="6262"/>
        <v>0</v>
      </c>
    </row>
    <row r="550" spans="1:52" x14ac:dyDescent="0.2">
      <c r="A550" s="50" t="b">
        <f t="shared" si="3881"/>
        <v>0</v>
      </c>
      <c r="B550" s="51" t="s">
        <v>99</v>
      </c>
      <c r="C550" s="52">
        <v>25</v>
      </c>
      <c r="D550" s="52">
        <f t="shared" ref="D550" si="6564">IF(ISERROR(VLOOKUP(E550,Proveedores,2,FALSE)),"",VLOOKUP(E550,Proveedores,2,FALSE))</f>
        <v>2052</v>
      </c>
      <c r="E550" s="53" t="s">
        <v>100</v>
      </c>
      <c r="F550" s="54">
        <v>47</v>
      </c>
      <c r="G550" s="53" t="s">
        <v>56</v>
      </c>
      <c r="H550" s="53" t="s">
        <v>60</v>
      </c>
      <c r="I550" s="52">
        <v>2</v>
      </c>
      <c r="J550" s="53" t="s">
        <v>58</v>
      </c>
      <c r="K550" s="55">
        <v>44835</v>
      </c>
      <c r="L550" s="56">
        <v>6335</v>
      </c>
      <c r="M550" s="56">
        <v>8064</v>
      </c>
      <c r="N550" s="56">
        <v>3808</v>
      </c>
      <c r="O550" s="56">
        <v>414</v>
      </c>
      <c r="P550" s="57">
        <v>573</v>
      </c>
      <c r="Q550" s="58">
        <v>0</v>
      </c>
      <c r="R550" s="57">
        <v>573</v>
      </c>
      <c r="S550" s="57">
        <v>955</v>
      </c>
      <c r="T550" s="58">
        <v>0</v>
      </c>
      <c r="U550" s="57">
        <v>955</v>
      </c>
      <c r="V550" s="57">
        <v>955</v>
      </c>
      <c r="W550" s="58">
        <v>0</v>
      </c>
      <c r="X550" s="57">
        <v>955</v>
      </c>
      <c r="Y550" s="57">
        <v>955</v>
      </c>
      <c r="Z550" s="58">
        <v>0</v>
      </c>
      <c r="AA550" s="57">
        <v>955</v>
      </c>
      <c r="AB550" s="57">
        <v>15363085</v>
      </c>
      <c r="AC550" s="53" t="str">
        <f t="shared" si="6244"/>
        <v>Registro Valido</v>
      </c>
      <c r="AD550" s="57">
        <f t="shared" ref="AD550" si="6565">IF(OR(ISERROR(VLOOKUP(CONCATENATE("ALI_",$C550,"_SEG_",$I550,"_PROV_",$D550),Catalogo_Precios,AD$8,FALSE)),L550=0),0,VLOOKUP(CONCATENATE("ALI_",$C550,"_SEG_",$I550,"_PROV_",$D550),Catalogo_Precios,AD$8,FALSE))</f>
        <v>573</v>
      </c>
      <c r="AE550" s="57">
        <f t="shared" ref="AE550" si="6566">IF(OR(ISERROR(VLOOKUP(CONCATENATE("ALI_",$C550,"_SEG_",$I550,"_PROV_",$D550),Catalogo_Precios,AE$8,FALSE)),M550=0),0,VLOOKUP(CONCATENATE("ALI_",$C550,"_SEG_",$I550,"_PROV_",$D550),Catalogo_Precios,AE$8,FALSE))</f>
        <v>955</v>
      </c>
      <c r="AF550" s="57">
        <f t="shared" ref="AF550" si="6567">IF(OR(ISERROR(VLOOKUP(CONCATENATE("ALI_",$C550,"_SEG_",$I550,"_PROV_",$D550),Catalogo_Precios,AF$8,FALSE)),N550=0),0,VLOOKUP(CONCATENATE("ALI_",$C550,"_SEG_",$I550,"_PROV_",$D550),Catalogo_Precios,AF$8,FALSE))</f>
        <v>955</v>
      </c>
      <c r="AG550" s="57">
        <f t="shared" ref="AG550" si="6568">IF(OR(ISERROR(VLOOKUP(CONCATENATE("ALI_",$C550,"_SEG_",$I550,"_PROV_",$D550),Catalogo_Precios,AG$8,FALSE)),O550=0),0,VLOOKUP(CONCATENATE("ALI_",$C550,"_SEG_",$I550,"_PROV_",$D550),Catalogo_Precios,AG$8,FALSE))</f>
        <v>955</v>
      </c>
      <c r="AH550" s="57">
        <f t="shared" ref="AH550" si="6569">IF(OR(ISERROR(VLOOKUP(CONCATENATE("ALI_",$C550,"_SEG_",$I550,"_PROV_",$D550),Catalogo_Precios,AH$8,FALSE)),L550=0),0,VLOOKUP(CONCATENATE("ALI_",$C550,"_SEG_",$I550,"_PROV_",$D550),Catalogo_Precios,AH$8,FALSE))</f>
        <v>559</v>
      </c>
      <c r="AI550" s="57">
        <f t="shared" ref="AI550" si="6570">IF(OR(ISERROR(VLOOKUP(CONCATENATE("ALI_",$C550,"_SEG_",$I550,"_PROV_",$D550),Catalogo_Precios,AI$8,FALSE)),M550=0),0,VLOOKUP(CONCATENATE("ALI_",$C550,"_SEG_",$I550,"_PROV_",$D550),Catalogo_Precios,AI$8,FALSE))</f>
        <v>931</v>
      </c>
      <c r="AJ550" s="57">
        <f t="shared" ref="AJ550" si="6571">IF(OR(ISERROR(VLOOKUP(CONCATENATE("ALI_",$C550,"_SEG_",$I550,"_PROV_",$D550),Catalogo_Precios,AJ$8,FALSE)),N550=0),0,VLOOKUP(CONCATENATE("ALI_",$C550,"_SEG_",$I550,"_PROV_",$D550),Catalogo_Precios,AJ$8,FALSE))</f>
        <v>931</v>
      </c>
      <c r="AK550" s="57">
        <f t="shared" ref="AK550" si="6572">IF(OR(ISERROR(VLOOKUP(CONCATENATE("ALI_",$C550,"_SEG_",$I550,"_PROV_",$D550),Catalogo_Precios,AK$8,FALSE)),O550=0),0,VLOOKUP(CONCATENATE("ALI_",$C550,"_SEG_",$I550,"_PROV_",$D550),Catalogo_Precios,AK$8,FALSE))</f>
        <v>931</v>
      </c>
      <c r="AL550" s="53"/>
      <c r="AM550" s="59" t="str">
        <f t="shared" si="6253"/>
        <v>ALI_25_SEG_2</v>
      </c>
      <c r="AN550" s="59" t="str">
        <f t="shared" si="6254"/>
        <v>ALI_25_SEG_2_VAL_15363085</v>
      </c>
      <c r="AO550" s="60">
        <f t="shared" ref="AO550" si="6573">IF(OR(AB550="",AB550=0),0,COUNTIF(Codificacion,AM550))</f>
        <v>6</v>
      </c>
      <c r="AP550" s="61">
        <f t="array" ref="AP550">MIN(IF(Codificacion=AM550,Total_Cotizacion,""))</f>
        <v>11983624.799999999</v>
      </c>
      <c r="AQ550" s="62" t="b">
        <f t="shared" si="6256"/>
        <v>0</v>
      </c>
      <c r="AR550" s="51" t="str">
        <f t="shared" ref="AR550" si="6574">IF(COUNTIF(Codificacion2,CONCATENATE(AM550,"_VAL_",AB550))&gt;1,"Empate","")</f>
        <v/>
      </c>
      <c r="AS550" s="63" t="str">
        <f t="shared" si="6274"/>
        <v/>
      </c>
      <c r="AT550" s="59" t="str">
        <f t="shared" si="6258"/>
        <v>ALI_25_SEG_2_</v>
      </c>
      <c r="AU550" s="63">
        <f t="shared" ref="AU550" si="6575">IF(AND(COUNTIF(Codificacion3,AT550)&lt;AO550),1,COUNTIF(Codificacion3,AT550))</f>
        <v>1</v>
      </c>
      <c r="AV550" s="62" t="str">
        <f t="shared" si="6260"/>
        <v>No Seleccionada</v>
      </c>
      <c r="AW550" s="53"/>
      <c r="AX550" s="51" t="str">
        <f t="shared" si="6261"/>
        <v>ALI_25_SEG_2FALSO</v>
      </c>
      <c r="AY550" s="51">
        <f t="shared" si="6242"/>
        <v>3</v>
      </c>
      <c r="AZ550" s="64" t="b">
        <f t="shared" si="6262"/>
        <v>0</v>
      </c>
    </row>
    <row r="551" spans="1:52" x14ac:dyDescent="0.2">
      <c r="A551" s="50" t="b">
        <f t="shared" si="3881"/>
        <v>0</v>
      </c>
      <c r="B551" s="51" t="s">
        <v>99</v>
      </c>
      <c r="C551" s="52">
        <v>25</v>
      </c>
      <c r="D551" s="52">
        <f t="shared" ref="D551" si="6576">IF(ISERROR(VLOOKUP(E551,Proveedores,2,FALSE)),"",VLOOKUP(E551,Proveedores,2,FALSE))</f>
        <v>2052</v>
      </c>
      <c r="E551" s="53" t="s">
        <v>100</v>
      </c>
      <c r="F551" s="54">
        <v>48</v>
      </c>
      <c r="G551" s="53" t="s">
        <v>56</v>
      </c>
      <c r="H551" s="53" t="s">
        <v>60</v>
      </c>
      <c r="I551" s="52">
        <v>3</v>
      </c>
      <c r="J551" s="53" t="s">
        <v>58</v>
      </c>
      <c r="K551" s="55">
        <v>44835</v>
      </c>
      <c r="L551" s="56">
        <v>6297</v>
      </c>
      <c r="M551" s="56">
        <v>8016</v>
      </c>
      <c r="N551" s="56">
        <v>3785</v>
      </c>
      <c r="O551" s="56">
        <v>411</v>
      </c>
      <c r="P551" s="57">
        <v>573</v>
      </c>
      <c r="Q551" s="58">
        <v>0</v>
      </c>
      <c r="R551" s="57">
        <v>573</v>
      </c>
      <c r="S551" s="57">
        <v>955</v>
      </c>
      <c r="T551" s="58">
        <v>0</v>
      </c>
      <c r="U551" s="57">
        <v>955</v>
      </c>
      <c r="V551" s="57">
        <v>955</v>
      </c>
      <c r="W551" s="58">
        <v>0</v>
      </c>
      <c r="X551" s="57">
        <v>955</v>
      </c>
      <c r="Y551" s="57">
        <v>955</v>
      </c>
      <c r="Z551" s="58">
        <v>0</v>
      </c>
      <c r="AA551" s="57">
        <v>955</v>
      </c>
      <c r="AB551" s="57">
        <v>15270641</v>
      </c>
      <c r="AC551" s="53" t="str">
        <f t="shared" si="6244"/>
        <v>Registro Valido</v>
      </c>
      <c r="AD551" s="57">
        <f t="shared" ref="AD551" si="6577">IF(OR(ISERROR(VLOOKUP(CONCATENATE("ALI_",$C551,"_SEG_",$I551,"_PROV_",$D551),Catalogo_Precios,AD$8,FALSE)),L551=0),0,VLOOKUP(CONCATENATE("ALI_",$C551,"_SEG_",$I551,"_PROV_",$D551),Catalogo_Precios,AD$8,FALSE))</f>
        <v>573</v>
      </c>
      <c r="AE551" s="57">
        <f t="shared" ref="AE551" si="6578">IF(OR(ISERROR(VLOOKUP(CONCATENATE("ALI_",$C551,"_SEG_",$I551,"_PROV_",$D551),Catalogo_Precios,AE$8,FALSE)),M551=0),0,VLOOKUP(CONCATENATE("ALI_",$C551,"_SEG_",$I551,"_PROV_",$D551),Catalogo_Precios,AE$8,FALSE))</f>
        <v>955</v>
      </c>
      <c r="AF551" s="57">
        <f t="shared" ref="AF551" si="6579">IF(OR(ISERROR(VLOOKUP(CONCATENATE("ALI_",$C551,"_SEG_",$I551,"_PROV_",$D551),Catalogo_Precios,AF$8,FALSE)),N551=0),0,VLOOKUP(CONCATENATE("ALI_",$C551,"_SEG_",$I551,"_PROV_",$D551),Catalogo_Precios,AF$8,FALSE))</f>
        <v>955</v>
      </c>
      <c r="AG551" s="57">
        <f t="shared" ref="AG551" si="6580">IF(OR(ISERROR(VLOOKUP(CONCATENATE("ALI_",$C551,"_SEG_",$I551,"_PROV_",$D551),Catalogo_Precios,AG$8,FALSE)),O551=0),0,VLOOKUP(CONCATENATE("ALI_",$C551,"_SEG_",$I551,"_PROV_",$D551),Catalogo_Precios,AG$8,FALSE))</f>
        <v>955</v>
      </c>
      <c r="AH551" s="57">
        <f t="shared" ref="AH551" si="6581">IF(OR(ISERROR(VLOOKUP(CONCATENATE("ALI_",$C551,"_SEG_",$I551,"_PROV_",$D551),Catalogo_Precios,AH$8,FALSE)),L551=0),0,VLOOKUP(CONCATENATE("ALI_",$C551,"_SEG_",$I551,"_PROV_",$D551),Catalogo_Precios,AH$8,FALSE))</f>
        <v>559</v>
      </c>
      <c r="AI551" s="57">
        <f t="shared" ref="AI551" si="6582">IF(OR(ISERROR(VLOOKUP(CONCATENATE("ALI_",$C551,"_SEG_",$I551,"_PROV_",$D551),Catalogo_Precios,AI$8,FALSE)),M551=0),0,VLOOKUP(CONCATENATE("ALI_",$C551,"_SEG_",$I551,"_PROV_",$D551),Catalogo_Precios,AI$8,FALSE))</f>
        <v>931</v>
      </c>
      <c r="AJ551" s="57">
        <f t="shared" ref="AJ551" si="6583">IF(OR(ISERROR(VLOOKUP(CONCATENATE("ALI_",$C551,"_SEG_",$I551,"_PROV_",$D551),Catalogo_Precios,AJ$8,FALSE)),N551=0),0,VLOOKUP(CONCATENATE("ALI_",$C551,"_SEG_",$I551,"_PROV_",$D551),Catalogo_Precios,AJ$8,FALSE))</f>
        <v>931</v>
      </c>
      <c r="AK551" s="57">
        <f t="shared" ref="AK551" si="6584">IF(OR(ISERROR(VLOOKUP(CONCATENATE("ALI_",$C551,"_SEG_",$I551,"_PROV_",$D551),Catalogo_Precios,AK$8,FALSE)),O551=0),0,VLOOKUP(CONCATENATE("ALI_",$C551,"_SEG_",$I551,"_PROV_",$D551),Catalogo_Precios,AK$8,FALSE))</f>
        <v>931</v>
      </c>
      <c r="AL551" s="53"/>
      <c r="AM551" s="59" t="str">
        <f t="shared" si="6253"/>
        <v>ALI_25_SEG_3</v>
      </c>
      <c r="AN551" s="59" t="str">
        <f t="shared" si="6254"/>
        <v>ALI_25_SEG_3_VAL_15270641</v>
      </c>
      <c r="AO551" s="60">
        <f t="shared" ref="AO551" si="6585">IF(OR(AB551="",AB551=0),0,COUNTIF(Codificacion,AM551))</f>
        <v>6</v>
      </c>
      <c r="AP551" s="61">
        <f t="array" ref="AP551">MIN(IF(Codificacion=AM551,Total_Cotizacion,""))</f>
        <v>11911516</v>
      </c>
      <c r="AQ551" s="62" t="b">
        <f t="shared" si="6256"/>
        <v>0</v>
      </c>
      <c r="AR551" s="51" t="str">
        <f t="shared" ref="AR551" si="6586">IF(COUNTIF(Codificacion2,CONCATENATE(AM551,"_VAL_",AB551))&gt;1,"Empate","")</f>
        <v/>
      </c>
      <c r="AS551" s="63" t="str">
        <f t="shared" si="6274"/>
        <v/>
      </c>
      <c r="AT551" s="59" t="str">
        <f t="shared" si="6258"/>
        <v>ALI_25_SEG_3_</v>
      </c>
      <c r="AU551" s="63">
        <f t="shared" ref="AU551" si="6587">IF(AND(COUNTIF(Codificacion3,AT551)&lt;AO551),1,COUNTIF(Codificacion3,AT551))</f>
        <v>1</v>
      </c>
      <c r="AV551" s="62" t="str">
        <f t="shared" si="6260"/>
        <v>No Seleccionada</v>
      </c>
      <c r="AW551" s="53"/>
      <c r="AX551" s="51" t="str">
        <f t="shared" si="6261"/>
        <v>ALI_25_SEG_3FALSO</v>
      </c>
      <c r="AY551" s="51">
        <f t="shared" si="6242"/>
        <v>3</v>
      </c>
      <c r="AZ551" s="64" t="b">
        <f t="shared" si="6262"/>
        <v>0</v>
      </c>
    </row>
    <row r="552" spans="1:52" x14ac:dyDescent="0.2">
      <c r="A552" s="50" t="b">
        <f t="shared" si="3881"/>
        <v>0</v>
      </c>
      <c r="B552" s="51" t="s">
        <v>99</v>
      </c>
      <c r="C552" s="52">
        <v>25</v>
      </c>
      <c r="D552" s="52">
        <f t="shared" ref="D552" si="6588">IF(ISERROR(VLOOKUP(E552,Proveedores,2,FALSE)),"",VLOOKUP(E552,Proveedores,2,FALSE))</f>
        <v>2052</v>
      </c>
      <c r="E552" s="53" t="s">
        <v>100</v>
      </c>
      <c r="F552" s="54">
        <v>49</v>
      </c>
      <c r="G552" s="53" t="s">
        <v>56</v>
      </c>
      <c r="H552" s="53" t="s">
        <v>60</v>
      </c>
      <c r="I552" s="52">
        <v>4</v>
      </c>
      <c r="J552" s="53" t="s">
        <v>58</v>
      </c>
      <c r="K552" s="55">
        <v>44835</v>
      </c>
      <c r="L552" s="56">
        <v>6710</v>
      </c>
      <c r="M552" s="56">
        <v>8540</v>
      </c>
      <c r="N552" s="56">
        <v>4032</v>
      </c>
      <c r="O552" s="56">
        <v>439</v>
      </c>
      <c r="P552" s="57">
        <v>573</v>
      </c>
      <c r="Q552" s="58">
        <v>0</v>
      </c>
      <c r="R552" s="57">
        <v>573</v>
      </c>
      <c r="S552" s="57">
        <v>955</v>
      </c>
      <c r="T552" s="58">
        <v>0</v>
      </c>
      <c r="U552" s="57">
        <v>955</v>
      </c>
      <c r="V552" s="57">
        <v>955</v>
      </c>
      <c r="W552" s="58">
        <v>0</v>
      </c>
      <c r="X552" s="57">
        <v>955</v>
      </c>
      <c r="Y552" s="57">
        <v>955</v>
      </c>
      <c r="Z552" s="58">
        <v>0</v>
      </c>
      <c r="AA552" s="57">
        <v>955</v>
      </c>
      <c r="AB552" s="57">
        <v>16270335</v>
      </c>
      <c r="AC552" s="53" t="str">
        <f t="shared" si="6244"/>
        <v>Registro Valido</v>
      </c>
      <c r="AD552" s="57">
        <f t="shared" ref="AD552" si="6589">IF(OR(ISERROR(VLOOKUP(CONCATENATE("ALI_",$C552,"_SEG_",$I552,"_PROV_",$D552),Catalogo_Precios,AD$8,FALSE)),L552=0),0,VLOOKUP(CONCATENATE("ALI_",$C552,"_SEG_",$I552,"_PROV_",$D552),Catalogo_Precios,AD$8,FALSE))</f>
        <v>573</v>
      </c>
      <c r="AE552" s="57">
        <f t="shared" ref="AE552" si="6590">IF(OR(ISERROR(VLOOKUP(CONCATENATE("ALI_",$C552,"_SEG_",$I552,"_PROV_",$D552),Catalogo_Precios,AE$8,FALSE)),M552=0),0,VLOOKUP(CONCATENATE("ALI_",$C552,"_SEG_",$I552,"_PROV_",$D552),Catalogo_Precios,AE$8,FALSE))</f>
        <v>955</v>
      </c>
      <c r="AF552" s="57">
        <f t="shared" ref="AF552" si="6591">IF(OR(ISERROR(VLOOKUP(CONCATENATE("ALI_",$C552,"_SEG_",$I552,"_PROV_",$D552),Catalogo_Precios,AF$8,FALSE)),N552=0),0,VLOOKUP(CONCATENATE("ALI_",$C552,"_SEG_",$I552,"_PROV_",$D552),Catalogo_Precios,AF$8,FALSE))</f>
        <v>955</v>
      </c>
      <c r="AG552" s="57">
        <f t="shared" ref="AG552" si="6592">IF(OR(ISERROR(VLOOKUP(CONCATENATE("ALI_",$C552,"_SEG_",$I552,"_PROV_",$D552),Catalogo_Precios,AG$8,FALSE)),O552=0),0,VLOOKUP(CONCATENATE("ALI_",$C552,"_SEG_",$I552,"_PROV_",$D552),Catalogo_Precios,AG$8,FALSE))</f>
        <v>955</v>
      </c>
      <c r="AH552" s="57">
        <f t="shared" ref="AH552" si="6593">IF(OR(ISERROR(VLOOKUP(CONCATENATE("ALI_",$C552,"_SEG_",$I552,"_PROV_",$D552),Catalogo_Precios,AH$8,FALSE)),L552=0),0,VLOOKUP(CONCATENATE("ALI_",$C552,"_SEG_",$I552,"_PROV_",$D552),Catalogo_Precios,AH$8,FALSE))</f>
        <v>559</v>
      </c>
      <c r="AI552" s="57">
        <f t="shared" ref="AI552" si="6594">IF(OR(ISERROR(VLOOKUP(CONCATENATE("ALI_",$C552,"_SEG_",$I552,"_PROV_",$D552),Catalogo_Precios,AI$8,FALSE)),M552=0),0,VLOOKUP(CONCATENATE("ALI_",$C552,"_SEG_",$I552,"_PROV_",$D552),Catalogo_Precios,AI$8,FALSE))</f>
        <v>931</v>
      </c>
      <c r="AJ552" s="57">
        <f t="shared" ref="AJ552" si="6595">IF(OR(ISERROR(VLOOKUP(CONCATENATE("ALI_",$C552,"_SEG_",$I552,"_PROV_",$D552),Catalogo_Precios,AJ$8,FALSE)),N552=0),0,VLOOKUP(CONCATENATE("ALI_",$C552,"_SEG_",$I552,"_PROV_",$D552),Catalogo_Precios,AJ$8,FALSE))</f>
        <v>931</v>
      </c>
      <c r="AK552" s="57">
        <f t="shared" ref="AK552" si="6596">IF(OR(ISERROR(VLOOKUP(CONCATENATE("ALI_",$C552,"_SEG_",$I552,"_PROV_",$D552),Catalogo_Precios,AK$8,FALSE)),O552=0),0,VLOOKUP(CONCATENATE("ALI_",$C552,"_SEG_",$I552,"_PROV_",$D552),Catalogo_Precios,AK$8,FALSE))</f>
        <v>931</v>
      </c>
      <c r="AL552" s="53"/>
      <c r="AM552" s="59" t="str">
        <f t="shared" si="6253"/>
        <v>ALI_25_SEG_4</v>
      </c>
      <c r="AN552" s="59" t="str">
        <f t="shared" si="6254"/>
        <v>ALI_25_SEG_4_VAL_16270335</v>
      </c>
      <c r="AO552" s="60">
        <f t="shared" ref="AO552" si="6597">IF(OR(AB552="",AB552=0),0,COUNTIF(Codificacion,AM552))</f>
        <v>5</v>
      </c>
      <c r="AP552" s="61">
        <f t="array" ref="AP552">MIN(IF(Codificacion=AM552,Total_Cotizacion,""))</f>
        <v>12691304.799999999</v>
      </c>
      <c r="AQ552" s="62" t="b">
        <f t="shared" si="6256"/>
        <v>0</v>
      </c>
      <c r="AR552" s="51" t="str">
        <f t="shared" ref="AR552" si="6598">IF(COUNTIF(Codificacion2,CONCATENATE(AM552,"_VAL_",AB552))&gt;1,"Empate","")</f>
        <v/>
      </c>
      <c r="AS552" s="63" t="str">
        <f t="shared" si="6274"/>
        <v/>
      </c>
      <c r="AT552" s="59" t="str">
        <f t="shared" si="6258"/>
        <v>ALI_25_SEG_4_</v>
      </c>
      <c r="AU552" s="63">
        <f t="shared" ref="AU552" si="6599">IF(AND(COUNTIF(Codificacion3,AT552)&lt;AO552),1,COUNTIF(Codificacion3,AT552))</f>
        <v>1</v>
      </c>
      <c r="AV552" s="62" t="str">
        <f t="shared" si="6260"/>
        <v>No Seleccionada</v>
      </c>
      <c r="AW552" s="53"/>
      <c r="AX552" s="51" t="str">
        <f t="shared" si="6261"/>
        <v>ALI_25_SEG_4FALSO</v>
      </c>
      <c r="AY552" s="51">
        <f t="shared" si="6242"/>
        <v>3</v>
      </c>
      <c r="AZ552" s="64" t="b">
        <f t="shared" si="6262"/>
        <v>0</v>
      </c>
    </row>
    <row r="553" spans="1:52" x14ac:dyDescent="0.2">
      <c r="A553" s="50" t="b">
        <f t="shared" si="3881"/>
        <v>0</v>
      </c>
      <c r="B553" s="51" t="s">
        <v>99</v>
      </c>
      <c r="C553" s="52">
        <v>25</v>
      </c>
      <c r="D553" s="52">
        <f t="shared" ref="D553" si="6600">IF(ISERROR(VLOOKUP(E553,Proveedores,2,FALSE)),"",VLOOKUP(E553,Proveedores,2,FALSE))</f>
        <v>2052</v>
      </c>
      <c r="E553" s="53" t="s">
        <v>100</v>
      </c>
      <c r="F553" s="54">
        <v>50</v>
      </c>
      <c r="G553" s="53" t="s">
        <v>56</v>
      </c>
      <c r="H553" s="53" t="s">
        <v>60</v>
      </c>
      <c r="I553" s="52">
        <v>5</v>
      </c>
      <c r="J553" s="53" t="s">
        <v>58</v>
      </c>
      <c r="K553" s="55">
        <v>44835</v>
      </c>
      <c r="L553" s="56">
        <v>6237</v>
      </c>
      <c r="M553" s="56">
        <v>7940</v>
      </c>
      <c r="N553" s="56">
        <v>3749</v>
      </c>
      <c r="O553" s="56">
        <v>407</v>
      </c>
      <c r="P553" s="57">
        <v>573</v>
      </c>
      <c r="Q553" s="58">
        <v>0</v>
      </c>
      <c r="R553" s="57">
        <v>573</v>
      </c>
      <c r="S553" s="57">
        <v>955</v>
      </c>
      <c r="T553" s="58">
        <v>0</v>
      </c>
      <c r="U553" s="57">
        <v>955</v>
      </c>
      <c r="V553" s="57">
        <v>955</v>
      </c>
      <c r="W553" s="58">
        <v>0</v>
      </c>
      <c r="X553" s="57">
        <v>955</v>
      </c>
      <c r="Y553" s="57">
        <v>955</v>
      </c>
      <c r="Z553" s="58">
        <v>0</v>
      </c>
      <c r="AA553" s="57">
        <v>955</v>
      </c>
      <c r="AB553" s="57">
        <v>15125481</v>
      </c>
      <c r="AC553" s="53" t="str">
        <f t="shared" si="6244"/>
        <v>Registro Valido</v>
      </c>
      <c r="AD553" s="57">
        <f t="shared" ref="AD553" si="6601">IF(OR(ISERROR(VLOOKUP(CONCATENATE("ALI_",$C553,"_SEG_",$I553,"_PROV_",$D553),Catalogo_Precios,AD$8,FALSE)),L553=0),0,VLOOKUP(CONCATENATE("ALI_",$C553,"_SEG_",$I553,"_PROV_",$D553),Catalogo_Precios,AD$8,FALSE))</f>
        <v>573</v>
      </c>
      <c r="AE553" s="57">
        <f t="shared" ref="AE553" si="6602">IF(OR(ISERROR(VLOOKUP(CONCATENATE("ALI_",$C553,"_SEG_",$I553,"_PROV_",$D553),Catalogo_Precios,AE$8,FALSE)),M553=0),0,VLOOKUP(CONCATENATE("ALI_",$C553,"_SEG_",$I553,"_PROV_",$D553),Catalogo_Precios,AE$8,FALSE))</f>
        <v>955</v>
      </c>
      <c r="AF553" s="57">
        <f t="shared" ref="AF553" si="6603">IF(OR(ISERROR(VLOOKUP(CONCATENATE("ALI_",$C553,"_SEG_",$I553,"_PROV_",$D553),Catalogo_Precios,AF$8,FALSE)),N553=0),0,VLOOKUP(CONCATENATE("ALI_",$C553,"_SEG_",$I553,"_PROV_",$D553),Catalogo_Precios,AF$8,FALSE))</f>
        <v>955</v>
      </c>
      <c r="AG553" s="57">
        <f t="shared" ref="AG553" si="6604">IF(OR(ISERROR(VLOOKUP(CONCATENATE("ALI_",$C553,"_SEG_",$I553,"_PROV_",$D553),Catalogo_Precios,AG$8,FALSE)),O553=0),0,VLOOKUP(CONCATENATE("ALI_",$C553,"_SEG_",$I553,"_PROV_",$D553),Catalogo_Precios,AG$8,FALSE))</f>
        <v>955</v>
      </c>
      <c r="AH553" s="57">
        <f t="shared" ref="AH553" si="6605">IF(OR(ISERROR(VLOOKUP(CONCATENATE("ALI_",$C553,"_SEG_",$I553,"_PROV_",$D553),Catalogo_Precios,AH$8,FALSE)),L553=0),0,VLOOKUP(CONCATENATE("ALI_",$C553,"_SEG_",$I553,"_PROV_",$D553),Catalogo_Precios,AH$8,FALSE))</f>
        <v>559</v>
      </c>
      <c r="AI553" s="57">
        <f t="shared" ref="AI553" si="6606">IF(OR(ISERROR(VLOOKUP(CONCATENATE("ALI_",$C553,"_SEG_",$I553,"_PROV_",$D553),Catalogo_Precios,AI$8,FALSE)),M553=0),0,VLOOKUP(CONCATENATE("ALI_",$C553,"_SEG_",$I553,"_PROV_",$D553),Catalogo_Precios,AI$8,FALSE))</f>
        <v>931</v>
      </c>
      <c r="AJ553" s="57">
        <f t="shared" ref="AJ553" si="6607">IF(OR(ISERROR(VLOOKUP(CONCATENATE("ALI_",$C553,"_SEG_",$I553,"_PROV_",$D553),Catalogo_Precios,AJ$8,FALSE)),N553=0),0,VLOOKUP(CONCATENATE("ALI_",$C553,"_SEG_",$I553,"_PROV_",$D553),Catalogo_Precios,AJ$8,FALSE))</f>
        <v>931</v>
      </c>
      <c r="AK553" s="57">
        <f t="shared" ref="AK553" si="6608">IF(OR(ISERROR(VLOOKUP(CONCATENATE("ALI_",$C553,"_SEG_",$I553,"_PROV_",$D553),Catalogo_Precios,AK$8,FALSE)),O553=0),0,VLOOKUP(CONCATENATE("ALI_",$C553,"_SEG_",$I553,"_PROV_",$D553),Catalogo_Precios,AK$8,FALSE))</f>
        <v>931</v>
      </c>
      <c r="AL553" s="53"/>
      <c r="AM553" s="59" t="str">
        <f t="shared" si="6253"/>
        <v>ALI_25_SEG_5</v>
      </c>
      <c r="AN553" s="59" t="str">
        <f t="shared" si="6254"/>
        <v>ALI_25_SEG_5_VAL_15125481</v>
      </c>
      <c r="AO553" s="60">
        <f t="shared" ref="AO553" si="6609">IF(OR(AB553="",AB553=0),0,COUNTIF(Codificacion,AM553))</f>
        <v>5</v>
      </c>
      <c r="AP553" s="61">
        <f t="array" ref="AP553">MIN(IF(Codificacion=AM553,Total_Cotizacion,""))</f>
        <v>11798287.199999999</v>
      </c>
      <c r="AQ553" s="62" t="b">
        <f t="shared" si="6256"/>
        <v>0</v>
      </c>
      <c r="AR553" s="51" t="str">
        <f t="shared" ref="AR553" si="6610">IF(COUNTIF(Codificacion2,CONCATENATE(AM553,"_VAL_",AB553))&gt;1,"Empate","")</f>
        <v/>
      </c>
      <c r="AS553" s="63" t="str">
        <f t="shared" si="6274"/>
        <v/>
      </c>
      <c r="AT553" s="59" t="str">
        <f t="shared" si="6258"/>
        <v>ALI_25_SEG_5_</v>
      </c>
      <c r="AU553" s="63">
        <f t="shared" ref="AU553" si="6611">IF(AND(COUNTIF(Codificacion3,AT553)&lt;AO553),1,COUNTIF(Codificacion3,AT553))</f>
        <v>1</v>
      </c>
      <c r="AV553" s="62" t="str">
        <f t="shared" si="6260"/>
        <v>No Seleccionada</v>
      </c>
      <c r="AW553" s="53"/>
      <c r="AX553" s="51" t="str">
        <f t="shared" si="6261"/>
        <v>ALI_25_SEG_5FALSO</v>
      </c>
      <c r="AY553" s="51">
        <f t="shared" si="6242"/>
        <v>3</v>
      </c>
      <c r="AZ553" s="64" t="b">
        <f t="shared" si="6262"/>
        <v>0</v>
      </c>
    </row>
    <row r="554" spans="1:52" x14ac:dyDescent="0.2">
      <c r="A554" s="50" t="b">
        <f t="shared" si="3881"/>
        <v>0</v>
      </c>
      <c r="B554" s="51" t="s">
        <v>99</v>
      </c>
      <c r="C554" s="52">
        <v>25</v>
      </c>
      <c r="D554" s="52">
        <f t="shared" ref="D554" si="6612">IF(ISERROR(VLOOKUP(E554,Proveedores,2,FALSE)),"",VLOOKUP(E554,Proveedores,2,FALSE))</f>
        <v>2052</v>
      </c>
      <c r="E554" s="53" t="s">
        <v>100</v>
      </c>
      <c r="F554" s="54">
        <v>51</v>
      </c>
      <c r="G554" s="53" t="s">
        <v>56</v>
      </c>
      <c r="H554" s="53" t="s">
        <v>60</v>
      </c>
      <c r="I554" s="52">
        <v>6</v>
      </c>
      <c r="J554" s="53" t="s">
        <v>58</v>
      </c>
      <c r="K554" s="55">
        <v>44835</v>
      </c>
      <c r="L554" s="56">
        <v>6751</v>
      </c>
      <c r="M554" s="56">
        <v>8594</v>
      </c>
      <c r="N554" s="56">
        <v>4057</v>
      </c>
      <c r="O554" s="56">
        <v>441</v>
      </c>
      <c r="P554" s="57">
        <v>573</v>
      </c>
      <c r="Q554" s="58">
        <v>0</v>
      </c>
      <c r="R554" s="57">
        <v>573</v>
      </c>
      <c r="S554" s="57">
        <v>955</v>
      </c>
      <c r="T554" s="58">
        <v>0</v>
      </c>
      <c r="U554" s="57">
        <v>955</v>
      </c>
      <c r="V554" s="57">
        <v>955</v>
      </c>
      <c r="W554" s="58">
        <v>0</v>
      </c>
      <c r="X554" s="57">
        <v>955</v>
      </c>
      <c r="Y554" s="57">
        <v>955</v>
      </c>
      <c r="Z554" s="58">
        <v>0</v>
      </c>
      <c r="AA554" s="57">
        <v>955</v>
      </c>
      <c r="AB554" s="57">
        <v>16371183</v>
      </c>
      <c r="AC554" s="53" t="str">
        <f t="shared" si="6244"/>
        <v>Registro Valido</v>
      </c>
      <c r="AD554" s="57">
        <f t="shared" ref="AD554" si="6613">IF(OR(ISERROR(VLOOKUP(CONCATENATE("ALI_",$C554,"_SEG_",$I554,"_PROV_",$D554),Catalogo_Precios,AD$8,FALSE)),L554=0),0,VLOOKUP(CONCATENATE("ALI_",$C554,"_SEG_",$I554,"_PROV_",$D554),Catalogo_Precios,AD$8,FALSE))</f>
        <v>573</v>
      </c>
      <c r="AE554" s="57">
        <f t="shared" ref="AE554" si="6614">IF(OR(ISERROR(VLOOKUP(CONCATENATE("ALI_",$C554,"_SEG_",$I554,"_PROV_",$D554),Catalogo_Precios,AE$8,FALSE)),M554=0),0,VLOOKUP(CONCATENATE("ALI_",$C554,"_SEG_",$I554,"_PROV_",$D554),Catalogo_Precios,AE$8,FALSE))</f>
        <v>955</v>
      </c>
      <c r="AF554" s="57">
        <f t="shared" ref="AF554" si="6615">IF(OR(ISERROR(VLOOKUP(CONCATENATE("ALI_",$C554,"_SEG_",$I554,"_PROV_",$D554),Catalogo_Precios,AF$8,FALSE)),N554=0),0,VLOOKUP(CONCATENATE("ALI_",$C554,"_SEG_",$I554,"_PROV_",$D554),Catalogo_Precios,AF$8,FALSE))</f>
        <v>955</v>
      </c>
      <c r="AG554" s="57">
        <f t="shared" ref="AG554" si="6616">IF(OR(ISERROR(VLOOKUP(CONCATENATE("ALI_",$C554,"_SEG_",$I554,"_PROV_",$D554),Catalogo_Precios,AG$8,FALSE)),O554=0),0,VLOOKUP(CONCATENATE("ALI_",$C554,"_SEG_",$I554,"_PROV_",$D554),Catalogo_Precios,AG$8,FALSE))</f>
        <v>955</v>
      </c>
      <c r="AH554" s="57">
        <f t="shared" ref="AH554" si="6617">IF(OR(ISERROR(VLOOKUP(CONCATENATE("ALI_",$C554,"_SEG_",$I554,"_PROV_",$D554),Catalogo_Precios,AH$8,FALSE)),L554=0),0,VLOOKUP(CONCATENATE("ALI_",$C554,"_SEG_",$I554,"_PROV_",$D554),Catalogo_Precios,AH$8,FALSE))</f>
        <v>559</v>
      </c>
      <c r="AI554" s="57">
        <f t="shared" ref="AI554" si="6618">IF(OR(ISERROR(VLOOKUP(CONCATENATE("ALI_",$C554,"_SEG_",$I554,"_PROV_",$D554),Catalogo_Precios,AI$8,FALSE)),M554=0),0,VLOOKUP(CONCATENATE("ALI_",$C554,"_SEG_",$I554,"_PROV_",$D554),Catalogo_Precios,AI$8,FALSE))</f>
        <v>931</v>
      </c>
      <c r="AJ554" s="57">
        <f t="shared" ref="AJ554" si="6619">IF(OR(ISERROR(VLOOKUP(CONCATENATE("ALI_",$C554,"_SEG_",$I554,"_PROV_",$D554),Catalogo_Precios,AJ$8,FALSE)),N554=0),0,VLOOKUP(CONCATENATE("ALI_",$C554,"_SEG_",$I554,"_PROV_",$D554),Catalogo_Precios,AJ$8,FALSE))</f>
        <v>931</v>
      </c>
      <c r="AK554" s="57">
        <f t="shared" ref="AK554" si="6620">IF(OR(ISERROR(VLOOKUP(CONCATENATE("ALI_",$C554,"_SEG_",$I554,"_PROV_",$D554),Catalogo_Precios,AK$8,FALSE)),O554=0),0,VLOOKUP(CONCATENATE("ALI_",$C554,"_SEG_",$I554,"_PROV_",$D554),Catalogo_Precios,AK$8,FALSE))</f>
        <v>931</v>
      </c>
      <c r="AL554" s="53"/>
      <c r="AM554" s="59" t="str">
        <f t="shared" si="6253"/>
        <v>ALI_25_SEG_6</v>
      </c>
      <c r="AN554" s="59" t="str">
        <f t="shared" si="6254"/>
        <v>ALI_25_SEG_6_VAL_16371183</v>
      </c>
      <c r="AO554" s="60">
        <f t="shared" ref="AO554" si="6621">IF(OR(AB554="",AB554=0),0,COUNTIF(Codificacion,AM554))</f>
        <v>5</v>
      </c>
      <c r="AP554" s="61">
        <f t="array" ref="AP554">MIN(IF(Codificacion=AM554,Total_Cotizacion,""))</f>
        <v>12769968.799999999</v>
      </c>
      <c r="AQ554" s="62" t="b">
        <f t="shared" si="6256"/>
        <v>0</v>
      </c>
      <c r="AR554" s="51" t="str">
        <f t="shared" ref="AR554" si="6622">IF(COUNTIF(Codificacion2,CONCATENATE(AM554,"_VAL_",AB554))&gt;1,"Empate","")</f>
        <v/>
      </c>
      <c r="AS554" s="63" t="str">
        <f t="shared" si="6274"/>
        <v/>
      </c>
      <c r="AT554" s="59" t="str">
        <f t="shared" si="6258"/>
        <v>ALI_25_SEG_6_</v>
      </c>
      <c r="AU554" s="63">
        <f t="shared" ref="AU554" si="6623">IF(AND(COUNTIF(Codificacion3,AT554)&lt;AO554),1,COUNTIF(Codificacion3,AT554))</f>
        <v>1</v>
      </c>
      <c r="AV554" s="62" t="str">
        <f t="shared" si="6260"/>
        <v>No Seleccionada</v>
      </c>
      <c r="AW554" s="53"/>
      <c r="AX554" s="51" t="str">
        <f t="shared" si="6261"/>
        <v>ALI_25_SEG_6FALSO</v>
      </c>
      <c r="AY554" s="51">
        <f t="shared" si="6242"/>
        <v>3</v>
      </c>
      <c r="AZ554" s="64" t="b">
        <f t="shared" si="6262"/>
        <v>0</v>
      </c>
    </row>
    <row r="555" spans="1:52" x14ac:dyDescent="0.2">
      <c r="A555" s="50" t="b">
        <f t="shared" si="3881"/>
        <v>0</v>
      </c>
      <c r="B555" s="51" t="s">
        <v>99</v>
      </c>
      <c r="C555" s="52">
        <v>25</v>
      </c>
      <c r="D555" s="52">
        <f t="shared" ref="D555" si="6624">IF(ISERROR(VLOOKUP(E555,Proveedores,2,FALSE)),"",VLOOKUP(E555,Proveedores,2,FALSE))</f>
        <v>2052</v>
      </c>
      <c r="E555" s="53" t="s">
        <v>100</v>
      </c>
      <c r="F555" s="54">
        <v>52</v>
      </c>
      <c r="G555" s="53" t="s">
        <v>56</v>
      </c>
      <c r="H555" s="53" t="s">
        <v>60</v>
      </c>
      <c r="I555" s="52">
        <v>7</v>
      </c>
      <c r="J555" s="53" t="s">
        <v>58</v>
      </c>
      <c r="K555" s="55">
        <v>44835</v>
      </c>
      <c r="L555" s="56">
        <v>6894</v>
      </c>
      <c r="M555" s="56">
        <v>8776</v>
      </c>
      <c r="N555" s="56">
        <v>4144</v>
      </c>
      <c r="O555" s="56">
        <v>450</v>
      </c>
      <c r="P555" s="57">
        <v>573</v>
      </c>
      <c r="Q555" s="58">
        <v>0</v>
      </c>
      <c r="R555" s="57">
        <v>573</v>
      </c>
      <c r="S555" s="57">
        <v>955</v>
      </c>
      <c r="T555" s="58">
        <v>0</v>
      </c>
      <c r="U555" s="57">
        <v>955</v>
      </c>
      <c r="V555" s="57">
        <v>955</v>
      </c>
      <c r="W555" s="58">
        <v>0</v>
      </c>
      <c r="X555" s="57">
        <v>955</v>
      </c>
      <c r="Y555" s="57">
        <v>955</v>
      </c>
      <c r="Z555" s="58">
        <v>0</v>
      </c>
      <c r="AA555" s="57">
        <v>955</v>
      </c>
      <c r="AB555" s="57">
        <v>16718612</v>
      </c>
      <c r="AC555" s="53" t="str">
        <f t="shared" si="6244"/>
        <v>Registro Valido</v>
      </c>
      <c r="AD555" s="57">
        <f t="shared" ref="AD555" si="6625">IF(OR(ISERROR(VLOOKUP(CONCATENATE("ALI_",$C555,"_SEG_",$I555,"_PROV_",$D555),Catalogo_Precios,AD$8,FALSE)),L555=0),0,VLOOKUP(CONCATENATE("ALI_",$C555,"_SEG_",$I555,"_PROV_",$D555),Catalogo_Precios,AD$8,FALSE))</f>
        <v>573</v>
      </c>
      <c r="AE555" s="57">
        <f t="shared" ref="AE555" si="6626">IF(OR(ISERROR(VLOOKUP(CONCATENATE("ALI_",$C555,"_SEG_",$I555,"_PROV_",$D555),Catalogo_Precios,AE$8,FALSE)),M555=0),0,VLOOKUP(CONCATENATE("ALI_",$C555,"_SEG_",$I555,"_PROV_",$D555),Catalogo_Precios,AE$8,FALSE))</f>
        <v>955</v>
      </c>
      <c r="AF555" s="57">
        <f t="shared" ref="AF555" si="6627">IF(OR(ISERROR(VLOOKUP(CONCATENATE("ALI_",$C555,"_SEG_",$I555,"_PROV_",$D555),Catalogo_Precios,AF$8,FALSE)),N555=0),0,VLOOKUP(CONCATENATE("ALI_",$C555,"_SEG_",$I555,"_PROV_",$D555),Catalogo_Precios,AF$8,FALSE))</f>
        <v>955</v>
      </c>
      <c r="AG555" s="57">
        <f t="shared" ref="AG555" si="6628">IF(OR(ISERROR(VLOOKUP(CONCATENATE("ALI_",$C555,"_SEG_",$I555,"_PROV_",$D555),Catalogo_Precios,AG$8,FALSE)),O555=0),0,VLOOKUP(CONCATENATE("ALI_",$C555,"_SEG_",$I555,"_PROV_",$D555),Catalogo_Precios,AG$8,FALSE))</f>
        <v>955</v>
      </c>
      <c r="AH555" s="57">
        <f t="shared" ref="AH555" si="6629">IF(OR(ISERROR(VLOOKUP(CONCATENATE("ALI_",$C555,"_SEG_",$I555,"_PROV_",$D555),Catalogo_Precios,AH$8,FALSE)),L555=0),0,VLOOKUP(CONCATENATE("ALI_",$C555,"_SEG_",$I555,"_PROV_",$D555),Catalogo_Precios,AH$8,FALSE))</f>
        <v>559</v>
      </c>
      <c r="AI555" s="57">
        <f t="shared" ref="AI555" si="6630">IF(OR(ISERROR(VLOOKUP(CONCATENATE("ALI_",$C555,"_SEG_",$I555,"_PROV_",$D555),Catalogo_Precios,AI$8,FALSE)),M555=0),0,VLOOKUP(CONCATENATE("ALI_",$C555,"_SEG_",$I555,"_PROV_",$D555),Catalogo_Precios,AI$8,FALSE))</f>
        <v>931</v>
      </c>
      <c r="AJ555" s="57">
        <f t="shared" ref="AJ555" si="6631">IF(OR(ISERROR(VLOOKUP(CONCATENATE("ALI_",$C555,"_SEG_",$I555,"_PROV_",$D555),Catalogo_Precios,AJ$8,FALSE)),N555=0),0,VLOOKUP(CONCATENATE("ALI_",$C555,"_SEG_",$I555,"_PROV_",$D555),Catalogo_Precios,AJ$8,FALSE))</f>
        <v>931</v>
      </c>
      <c r="AK555" s="57">
        <f t="shared" ref="AK555" si="6632">IF(OR(ISERROR(VLOOKUP(CONCATENATE("ALI_",$C555,"_SEG_",$I555,"_PROV_",$D555),Catalogo_Precios,AK$8,FALSE)),O555=0),0,VLOOKUP(CONCATENATE("ALI_",$C555,"_SEG_",$I555,"_PROV_",$D555),Catalogo_Precios,AK$8,FALSE))</f>
        <v>931</v>
      </c>
      <c r="AL555" s="53"/>
      <c r="AM555" s="59" t="str">
        <f t="shared" si="6253"/>
        <v>ALI_25_SEG_7</v>
      </c>
      <c r="AN555" s="59" t="str">
        <f t="shared" si="6254"/>
        <v>ALI_25_SEG_7_VAL_16718612</v>
      </c>
      <c r="AO555" s="60">
        <f t="shared" ref="AO555" si="6633">IF(OR(AB555="",AB555=0),0,COUNTIF(Codificacion,AM555))</f>
        <v>5</v>
      </c>
      <c r="AP555" s="61">
        <f t="array" ref="AP555">MIN(IF(Codificacion=AM555,Total_Cotizacion,""))</f>
        <v>13040972.799999999</v>
      </c>
      <c r="AQ555" s="62" t="b">
        <f t="shared" si="6256"/>
        <v>0</v>
      </c>
      <c r="AR555" s="51" t="str">
        <f t="shared" ref="AR555" si="6634">IF(COUNTIF(Codificacion2,CONCATENATE(AM555,"_VAL_",AB555))&gt;1,"Empate","")</f>
        <v/>
      </c>
      <c r="AS555" s="63" t="str">
        <f t="shared" si="6274"/>
        <v/>
      </c>
      <c r="AT555" s="59" t="str">
        <f t="shared" si="6258"/>
        <v>ALI_25_SEG_7_</v>
      </c>
      <c r="AU555" s="63">
        <f t="shared" ref="AU555" si="6635">IF(AND(COUNTIF(Codificacion3,AT555)&lt;AO555),1,COUNTIF(Codificacion3,AT555))</f>
        <v>1</v>
      </c>
      <c r="AV555" s="62" t="str">
        <f t="shared" si="6260"/>
        <v>No Seleccionada</v>
      </c>
      <c r="AW555" s="53"/>
      <c r="AX555" s="51" t="str">
        <f t="shared" si="6261"/>
        <v>ALI_25_SEG_7FALSO</v>
      </c>
      <c r="AY555" s="51">
        <f t="shared" si="6242"/>
        <v>3</v>
      </c>
      <c r="AZ555" s="64" t="b">
        <f t="shared" si="6262"/>
        <v>0</v>
      </c>
    </row>
    <row r="556" spans="1:52" x14ac:dyDescent="0.2">
      <c r="A556" s="50" t="b">
        <f t="shared" si="3881"/>
        <v>0</v>
      </c>
      <c r="B556" s="51" t="s">
        <v>99</v>
      </c>
      <c r="C556" s="52">
        <v>25</v>
      </c>
      <c r="D556" s="52">
        <f t="shared" ref="D556" si="6636">IF(ISERROR(VLOOKUP(E556,Proveedores,2,FALSE)),"",VLOOKUP(E556,Proveedores,2,FALSE))</f>
        <v>2052</v>
      </c>
      <c r="E556" s="53" t="s">
        <v>100</v>
      </c>
      <c r="F556" s="54">
        <v>53</v>
      </c>
      <c r="G556" s="53" t="s">
        <v>56</v>
      </c>
      <c r="H556" s="53" t="s">
        <v>60</v>
      </c>
      <c r="I556" s="52">
        <v>8</v>
      </c>
      <c r="J556" s="53" t="s">
        <v>58</v>
      </c>
      <c r="K556" s="55">
        <v>44835</v>
      </c>
      <c r="L556" s="56">
        <v>6654</v>
      </c>
      <c r="M556" s="56">
        <v>8470</v>
      </c>
      <c r="N556" s="56">
        <v>4000</v>
      </c>
      <c r="O556" s="56">
        <v>435</v>
      </c>
      <c r="P556" s="57">
        <v>573</v>
      </c>
      <c r="Q556" s="58">
        <v>0</v>
      </c>
      <c r="R556" s="57">
        <v>573</v>
      </c>
      <c r="S556" s="57">
        <v>955</v>
      </c>
      <c r="T556" s="58">
        <v>0</v>
      </c>
      <c r="U556" s="57">
        <v>955</v>
      </c>
      <c r="V556" s="57">
        <v>955</v>
      </c>
      <c r="W556" s="58">
        <v>0</v>
      </c>
      <c r="X556" s="57">
        <v>955</v>
      </c>
      <c r="Y556" s="57">
        <v>955</v>
      </c>
      <c r="Z556" s="58">
        <v>0</v>
      </c>
      <c r="AA556" s="57">
        <v>955</v>
      </c>
      <c r="AB556" s="57">
        <v>16137017</v>
      </c>
      <c r="AC556" s="53" t="str">
        <f t="shared" si="6244"/>
        <v>Registro Valido</v>
      </c>
      <c r="AD556" s="57">
        <f t="shared" ref="AD556" si="6637">IF(OR(ISERROR(VLOOKUP(CONCATENATE("ALI_",$C556,"_SEG_",$I556,"_PROV_",$D556),Catalogo_Precios,AD$8,FALSE)),L556=0),0,VLOOKUP(CONCATENATE("ALI_",$C556,"_SEG_",$I556,"_PROV_",$D556),Catalogo_Precios,AD$8,FALSE))</f>
        <v>573</v>
      </c>
      <c r="AE556" s="57">
        <f t="shared" ref="AE556" si="6638">IF(OR(ISERROR(VLOOKUP(CONCATENATE("ALI_",$C556,"_SEG_",$I556,"_PROV_",$D556),Catalogo_Precios,AE$8,FALSE)),M556=0),0,VLOOKUP(CONCATENATE("ALI_",$C556,"_SEG_",$I556,"_PROV_",$D556),Catalogo_Precios,AE$8,FALSE))</f>
        <v>955</v>
      </c>
      <c r="AF556" s="57">
        <f t="shared" ref="AF556" si="6639">IF(OR(ISERROR(VLOOKUP(CONCATENATE("ALI_",$C556,"_SEG_",$I556,"_PROV_",$D556),Catalogo_Precios,AF$8,FALSE)),N556=0),0,VLOOKUP(CONCATENATE("ALI_",$C556,"_SEG_",$I556,"_PROV_",$D556),Catalogo_Precios,AF$8,FALSE))</f>
        <v>955</v>
      </c>
      <c r="AG556" s="57">
        <f t="shared" ref="AG556" si="6640">IF(OR(ISERROR(VLOOKUP(CONCATENATE("ALI_",$C556,"_SEG_",$I556,"_PROV_",$D556),Catalogo_Precios,AG$8,FALSE)),O556=0),0,VLOOKUP(CONCATENATE("ALI_",$C556,"_SEG_",$I556,"_PROV_",$D556),Catalogo_Precios,AG$8,FALSE))</f>
        <v>955</v>
      </c>
      <c r="AH556" s="57">
        <f t="shared" ref="AH556" si="6641">IF(OR(ISERROR(VLOOKUP(CONCATENATE("ALI_",$C556,"_SEG_",$I556,"_PROV_",$D556),Catalogo_Precios,AH$8,FALSE)),L556=0),0,VLOOKUP(CONCATENATE("ALI_",$C556,"_SEG_",$I556,"_PROV_",$D556),Catalogo_Precios,AH$8,FALSE))</f>
        <v>559</v>
      </c>
      <c r="AI556" s="57">
        <f t="shared" ref="AI556" si="6642">IF(OR(ISERROR(VLOOKUP(CONCATENATE("ALI_",$C556,"_SEG_",$I556,"_PROV_",$D556),Catalogo_Precios,AI$8,FALSE)),M556=0),0,VLOOKUP(CONCATENATE("ALI_",$C556,"_SEG_",$I556,"_PROV_",$D556),Catalogo_Precios,AI$8,FALSE))</f>
        <v>931</v>
      </c>
      <c r="AJ556" s="57">
        <f t="shared" ref="AJ556" si="6643">IF(OR(ISERROR(VLOOKUP(CONCATENATE("ALI_",$C556,"_SEG_",$I556,"_PROV_",$D556),Catalogo_Precios,AJ$8,FALSE)),N556=0),0,VLOOKUP(CONCATENATE("ALI_",$C556,"_SEG_",$I556,"_PROV_",$D556),Catalogo_Precios,AJ$8,FALSE))</f>
        <v>931</v>
      </c>
      <c r="AK556" s="57">
        <f t="shared" ref="AK556" si="6644">IF(OR(ISERROR(VLOOKUP(CONCATENATE("ALI_",$C556,"_SEG_",$I556,"_PROV_",$D556),Catalogo_Precios,AK$8,FALSE)),O556=0),0,VLOOKUP(CONCATENATE("ALI_",$C556,"_SEG_",$I556,"_PROV_",$D556),Catalogo_Precios,AK$8,FALSE))</f>
        <v>931</v>
      </c>
      <c r="AL556" s="53"/>
      <c r="AM556" s="59" t="str">
        <f t="shared" si="6253"/>
        <v>ALI_25_SEG_8</v>
      </c>
      <c r="AN556" s="59" t="str">
        <f t="shared" si="6254"/>
        <v>ALI_25_SEG_8_VAL_16137017</v>
      </c>
      <c r="AO556" s="60">
        <f t="shared" ref="AO556" si="6645">IF(OR(AB556="",AB556=0),0,COUNTIF(Codificacion,AM556))</f>
        <v>5</v>
      </c>
      <c r="AP556" s="61">
        <f t="array" ref="AP556">MIN(IF(Codificacion=AM556,Total_Cotizacion,""))</f>
        <v>12587312.800000001</v>
      </c>
      <c r="AQ556" s="62" t="b">
        <f t="shared" si="6256"/>
        <v>0</v>
      </c>
      <c r="AR556" s="51" t="str">
        <f t="shared" ref="AR556" si="6646">IF(COUNTIF(Codificacion2,CONCATENATE(AM556,"_VAL_",AB556))&gt;1,"Empate","")</f>
        <v/>
      </c>
      <c r="AS556" s="63" t="str">
        <f t="shared" si="6274"/>
        <v/>
      </c>
      <c r="AT556" s="59" t="str">
        <f t="shared" si="6258"/>
        <v>ALI_25_SEG_8_</v>
      </c>
      <c r="AU556" s="63">
        <f t="shared" ref="AU556" si="6647">IF(AND(COUNTIF(Codificacion3,AT556)&lt;AO556),1,COUNTIF(Codificacion3,AT556))</f>
        <v>1</v>
      </c>
      <c r="AV556" s="62" t="str">
        <f t="shared" si="6260"/>
        <v>No Seleccionada</v>
      </c>
      <c r="AW556" s="53"/>
      <c r="AX556" s="51" t="str">
        <f t="shared" si="6261"/>
        <v>ALI_25_SEG_8FALSO</v>
      </c>
      <c r="AY556" s="51">
        <f t="shared" si="6242"/>
        <v>3</v>
      </c>
      <c r="AZ556" s="64" t="b">
        <f t="shared" si="6262"/>
        <v>0</v>
      </c>
    </row>
    <row r="557" spans="1:52" x14ac:dyDescent="0.2">
      <c r="A557" s="50" t="b">
        <f t="shared" si="3881"/>
        <v>0</v>
      </c>
      <c r="B557" s="51" t="s">
        <v>99</v>
      </c>
      <c r="C557" s="52">
        <v>25</v>
      </c>
      <c r="D557" s="52">
        <f t="shared" ref="D557" si="6648">IF(ISERROR(VLOOKUP(E557,Proveedores,2,FALSE)),"",VLOOKUP(E557,Proveedores,2,FALSE))</f>
        <v>2052</v>
      </c>
      <c r="E557" s="53" t="s">
        <v>100</v>
      </c>
      <c r="F557" s="54">
        <v>54</v>
      </c>
      <c r="G557" s="53" t="s">
        <v>56</v>
      </c>
      <c r="H557" s="53" t="s">
        <v>60</v>
      </c>
      <c r="I557" s="52">
        <v>9</v>
      </c>
      <c r="J557" s="53" t="s">
        <v>58</v>
      </c>
      <c r="K557" s="55">
        <v>44835</v>
      </c>
      <c r="L557" s="56">
        <v>6724</v>
      </c>
      <c r="M557" s="56">
        <v>8560</v>
      </c>
      <c r="N557" s="56">
        <v>4041</v>
      </c>
      <c r="O557" s="56">
        <v>439</v>
      </c>
      <c r="P557" s="57">
        <v>573</v>
      </c>
      <c r="Q557" s="58">
        <v>0</v>
      </c>
      <c r="R557" s="57">
        <v>573</v>
      </c>
      <c r="S557" s="57">
        <v>955</v>
      </c>
      <c r="T557" s="58">
        <v>0</v>
      </c>
      <c r="U557" s="57">
        <v>955</v>
      </c>
      <c r="V557" s="57">
        <v>955</v>
      </c>
      <c r="W557" s="58">
        <v>0</v>
      </c>
      <c r="X557" s="57">
        <v>955</v>
      </c>
      <c r="Y557" s="57">
        <v>955</v>
      </c>
      <c r="Z557" s="58">
        <v>0</v>
      </c>
      <c r="AA557" s="57">
        <v>955</v>
      </c>
      <c r="AB557" s="57">
        <v>16306052</v>
      </c>
      <c r="AC557" s="53" t="str">
        <f t="shared" si="6244"/>
        <v>Registro Valido</v>
      </c>
      <c r="AD557" s="57">
        <f t="shared" ref="AD557" si="6649">IF(OR(ISERROR(VLOOKUP(CONCATENATE("ALI_",$C557,"_SEG_",$I557,"_PROV_",$D557),Catalogo_Precios,AD$8,FALSE)),L557=0),0,VLOOKUP(CONCATENATE("ALI_",$C557,"_SEG_",$I557,"_PROV_",$D557),Catalogo_Precios,AD$8,FALSE))</f>
        <v>573</v>
      </c>
      <c r="AE557" s="57">
        <f t="shared" ref="AE557" si="6650">IF(OR(ISERROR(VLOOKUP(CONCATENATE("ALI_",$C557,"_SEG_",$I557,"_PROV_",$D557),Catalogo_Precios,AE$8,FALSE)),M557=0),0,VLOOKUP(CONCATENATE("ALI_",$C557,"_SEG_",$I557,"_PROV_",$D557),Catalogo_Precios,AE$8,FALSE))</f>
        <v>955</v>
      </c>
      <c r="AF557" s="57">
        <f t="shared" ref="AF557" si="6651">IF(OR(ISERROR(VLOOKUP(CONCATENATE("ALI_",$C557,"_SEG_",$I557,"_PROV_",$D557),Catalogo_Precios,AF$8,FALSE)),N557=0),0,VLOOKUP(CONCATENATE("ALI_",$C557,"_SEG_",$I557,"_PROV_",$D557),Catalogo_Precios,AF$8,FALSE))</f>
        <v>955</v>
      </c>
      <c r="AG557" s="57">
        <f t="shared" ref="AG557" si="6652">IF(OR(ISERROR(VLOOKUP(CONCATENATE("ALI_",$C557,"_SEG_",$I557,"_PROV_",$D557),Catalogo_Precios,AG$8,FALSE)),O557=0),0,VLOOKUP(CONCATENATE("ALI_",$C557,"_SEG_",$I557,"_PROV_",$D557),Catalogo_Precios,AG$8,FALSE))</f>
        <v>955</v>
      </c>
      <c r="AH557" s="57">
        <f t="shared" ref="AH557" si="6653">IF(OR(ISERROR(VLOOKUP(CONCATENATE("ALI_",$C557,"_SEG_",$I557,"_PROV_",$D557),Catalogo_Precios,AH$8,FALSE)),L557=0),0,VLOOKUP(CONCATENATE("ALI_",$C557,"_SEG_",$I557,"_PROV_",$D557),Catalogo_Precios,AH$8,FALSE))</f>
        <v>559</v>
      </c>
      <c r="AI557" s="57">
        <f t="shared" ref="AI557" si="6654">IF(OR(ISERROR(VLOOKUP(CONCATENATE("ALI_",$C557,"_SEG_",$I557,"_PROV_",$D557),Catalogo_Precios,AI$8,FALSE)),M557=0),0,VLOOKUP(CONCATENATE("ALI_",$C557,"_SEG_",$I557,"_PROV_",$D557),Catalogo_Precios,AI$8,FALSE))</f>
        <v>931</v>
      </c>
      <c r="AJ557" s="57">
        <f t="shared" ref="AJ557" si="6655">IF(OR(ISERROR(VLOOKUP(CONCATENATE("ALI_",$C557,"_SEG_",$I557,"_PROV_",$D557),Catalogo_Precios,AJ$8,FALSE)),N557=0),0,VLOOKUP(CONCATENATE("ALI_",$C557,"_SEG_",$I557,"_PROV_",$D557),Catalogo_Precios,AJ$8,FALSE))</f>
        <v>931</v>
      </c>
      <c r="AK557" s="57">
        <f t="shared" ref="AK557" si="6656">IF(OR(ISERROR(VLOOKUP(CONCATENATE("ALI_",$C557,"_SEG_",$I557,"_PROV_",$D557),Catalogo_Precios,AK$8,FALSE)),O557=0),0,VLOOKUP(CONCATENATE("ALI_",$C557,"_SEG_",$I557,"_PROV_",$D557),Catalogo_Precios,AK$8,FALSE))</f>
        <v>931</v>
      </c>
      <c r="AL557" s="53"/>
      <c r="AM557" s="59" t="str">
        <f t="shared" si="6253"/>
        <v>ALI_25_SEG_9</v>
      </c>
      <c r="AN557" s="59" t="str">
        <f t="shared" si="6254"/>
        <v>ALI_25_SEG_9_VAL_16306052</v>
      </c>
      <c r="AO557" s="60">
        <f t="shared" ref="AO557" si="6657">IF(OR(AB557="",AB557=0),0,COUNTIF(Codificacion,AM557))</f>
        <v>5</v>
      </c>
      <c r="AP557" s="61">
        <f t="array" ref="AP557">MIN(IF(Codificacion=AM557,Total_Cotizacion,""))</f>
        <v>12719164.800000001</v>
      </c>
      <c r="AQ557" s="62" t="b">
        <f t="shared" si="6256"/>
        <v>0</v>
      </c>
      <c r="AR557" s="51" t="str">
        <f t="shared" ref="AR557" si="6658">IF(COUNTIF(Codificacion2,CONCATENATE(AM557,"_VAL_",AB557))&gt;1,"Empate","")</f>
        <v/>
      </c>
      <c r="AS557" s="63" t="str">
        <f t="shared" si="6274"/>
        <v/>
      </c>
      <c r="AT557" s="59" t="str">
        <f t="shared" si="6258"/>
        <v>ALI_25_SEG_9_</v>
      </c>
      <c r="AU557" s="63">
        <f t="shared" ref="AU557" si="6659">IF(AND(COUNTIF(Codificacion3,AT557)&lt;AO557),1,COUNTIF(Codificacion3,AT557))</f>
        <v>1</v>
      </c>
      <c r="AV557" s="62" t="str">
        <f t="shared" si="6260"/>
        <v>No Seleccionada</v>
      </c>
      <c r="AW557" s="53"/>
      <c r="AX557" s="51" t="str">
        <f t="shared" si="6261"/>
        <v>ALI_25_SEG_9FALSO</v>
      </c>
      <c r="AY557" s="51">
        <f t="shared" si="6242"/>
        <v>3</v>
      </c>
      <c r="AZ557" s="64" t="b">
        <f t="shared" si="6262"/>
        <v>0</v>
      </c>
    </row>
    <row r="558" spans="1:52" x14ac:dyDescent="0.2">
      <c r="A558" s="50" t="b">
        <f t="shared" si="3881"/>
        <v>0</v>
      </c>
      <c r="B558" s="51" t="s">
        <v>99</v>
      </c>
      <c r="C558" s="52">
        <v>25</v>
      </c>
      <c r="D558" s="52">
        <f t="shared" ref="D558" si="6660">IF(ISERROR(VLOOKUP(E558,Proveedores,2,FALSE)),"",VLOOKUP(E558,Proveedores,2,FALSE))</f>
        <v>2052</v>
      </c>
      <c r="E558" s="53" t="s">
        <v>100</v>
      </c>
      <c r="F558" s="54">
        <v>55</v>
      </c>
      <c r="G558" s="53" t="s">
        <v>56</v>
      </c>
      <c r="H558" s="53" t="s">
        <v>60</v>
      </c>
      <c r="I558" s="52">
        <v>10</v>
      </c>
      <c r="J558" s="53" t="s">
        <v>58</v>
      </c>
      <c r="K558" s="55">
        <v>44835</v>
      </c>
      <c r="L558" s="56">
        <v>6734</v>
      </c>
      <c r="M558" s="56">
        <v>8574</v>
      </c>
      <c r="N558" s="56">
        <v>4048</v>
      </c>
      <c r="O558" s="56">
        <v>440</v>
      </c>
      <c r="P558" s="57">
        <v>573</v>
      </c>
      <c r="Q558" s="58">
        <v>0</v>
      </c>
      <c r="R558" s="57">
        <v>573</v>
      </c>
      <c r="S558" s="57">
        <v>955</v>
      </c>
      <c r="T558" s="58">
        <v>0</v>
      </c>
      <c r="U558" s="57">
        <v>955</v>
      </c>
      <c r="V558" s="57">
        <v>955</v>
      </c>
      <c r="W558" s="58">
        <v>0</v>
      </c>
      <c r="X558" s="57">
        <v>955</v>
      </c>
      <c r="Y558" s="57">
        <v>955</v>
      </c>
      <c r="Z558" s="58">
        <v>0</v>
      </c>
      <c r="AA558" s="57">
        <v>955</v>
      </c>
      <c r="AB558" s="57">
        <v>16332792</v>
      </c>
      <c r="AC558" s="53" t="str">
        <f t="shared" si="6244"/>
        <v>Registro Valido</v>
      </c>
      <c r="AD558" s="57">
        <f t="shared" ref="AD558" si="6661">IF(OR(ISERROR(VLOOKUP(CONCATENATE("ALI_",$C558,"_SEG_",$I558,"_PROV_",$D558),Catalogo_Precios,AD$8,FALSE)),L558=0),0,VLOOKUP(CONCATENATE("ALI_",$C558,"_SEG_",$I558,"_PROV_",$D558),Catalogo_Precios,AD$8,FALSE))</f>
        <v>573</v>
      </c>
      <c r="AE558" s="57">
        <f t="shared" ref="AE558" si="6662">IF(OR(ISERROR(VLOOKUP(CONCATENATE("ALI_",$C558,"_SEG_",$I558,"_PROV_",$D558),Catalogo_Precios,AE$8,FALSE)),M558=0),0,VLOOKUP(CONCATENATE("ALI_",$C558,"_SEG_",$I558,"_PROV_",$D558),Catalogo_Precios,AE$8,FALSE))</f>
        <v>955</v>
      </c>
      <c r="AF558" s="57">
        <f t="shared" ref="AF558" si="6663">IF(OR(ISERROR(VLOOKUP(CONCATENATE("ALI_",$C558,"_SEG_",$I558,"_PROV_",$D558),Catalogo_Precios,AF$8,FALSE)),N558=0),0,VLOOKUP(CONCATENATE("ALI_",$C558,"_SEG_",$I558,"_PROV_",$D558),Catalogo_Precios,AF$8,FALSE))</f>
        <v>955</v>
      </c>
      <c r="AG558" s="57">
        <f t="shared" ref="AG558" si="6664">IF(OR(ISERROR(VLOOKUP(CONCATENATE("ALI_",$C558,"_SEG_",$I558,"_PROV_",$D558),Catalogo_Precios,AG$8,FALSE)),O558=0),0,VLOOKUP(CONCATENATE("ALI_",$C558,"_SEG_",$I558,"_PROV_",$D558),Catalogo_Precios,AG$8,FALSE))</f>
        <v>955</v>
      </c>
      <c r="AH558" s="57">
        <f t="shared" ref="AH558" si="6665">IF(OR(ISERROR(VLOOKUP(CONCATENATE("ALI_",$C558,"_SEG_",$I558,"_PROV_",$D558),Catalogo_Precios,AH$8,FALSE)),L558=0),0,VLOOKUP(CONCATENATE("ALI_",$C558,"_SEG_",$I558,"_PROV_",$D558),Catalogo_Precios,AH$8,FALSE))</f>
        <v>559</v>
      </c>
      <c r="AI558" s="57">
        <f t="shared" ref="AI558" si="6666">IF(OR(ISERROR(VLOOKUP(CONCATENATE("ALI_",$C558,"_SEG_",$I558,"_PROV_",$D558),Catalogo_Precios,AI$8,FALSE)),M558=0),0,VLOOKUP(CONCATENATE("ALI_",$C558,"_SEG_",$I558,"_PROV_",$D558),Catalogo_Precios,AI$8,FALSE))</f>
        <v>931</v>
      </c>
      <c r="AJ558" s="57">
        <f t="shared" ref="AJ558" si="6667">IF(OR(ISERROR(VLOOKUP(CONCATENATE("ALI_",$C558,"_SEG_",$I558,"_PROV_",$D558),Catalogo_Precios,AJ$8,FALSE)),N558=0),0,VLOOKUP(CONCATENATE("ALI_",$C558,"_SEG_",$I558,"_PROV_",$D558),Catalogo_Precios,AJ$8,FALSE))</f>
        <v>931</v>
      </c>
      <c r="AK558" s="57">
        <f t="shared" ref="AK558" si="6668">IF(OR(ISERROR(VLOOKUP(CONCATENATE("ALI_",$C558,"_SEG_",$I558,"_PROV_",$D558),Catalogo_Precios,AK$8,FALSE)),O558=0),0,VLOOKUP(CONCATENATE("ALI_",$C558,"_SEG_",$I558,"_PROV_",$D558),Catalogo_Precios,AK$8,FALSE))</f>
        <v>931</v>
      </c>
      <c r="AL558" s="53"/>
      <c r="AM558" s="59" t="str">
        <f t="shared" si="6253"/>
        <v>ALI_25_SEG_10</v>
      </c>
      <c r="AN558" s="59" t="str">
        <f t="shared" si="6254"/>
        <v>ALI_25_SEG_10_VAL_16332792</v>
      </c>
      <c r="AO558" s="60">
        <f t="shared" ref="AO558" si="6669">IF(OR(AB558="",AB558=0),0,COUNTIF(Codificacion,AM558))</f>
        <v>5</v>
      </c>
      <c r="AP558" s="61">
        <f t="array" ref="AP558">MIN(IF(Codificacion=AM558,Total_Cotizacion,""))</f>
        <v>12740022.4</v>
      </c>
      <c r="AQ558" s="62" t="b">
        <f t="shared" si="6256"/>
        <v>0</v>
      </c>
      <c r="AR558" s="51" t="str">
        <f t="shared" ref="AR558" si="6670">IF(COUNTIF(Codificacion2,CONCATENATE(AM558,"_VAL_",AB558))&gt;1,"Empate","")</f>
        <v/>
      </c>
      <c r="AS558" s="63" t="str">
        <f t="shared" si="6274"/>
        <v/>
      </c>
      <c r="AT558" s="59" t="str">
        <f t="shared" si="6258"/>
        <v>ALI_25_SEG_10_</v>
      </c>
      <c r="AU558" s="63">
        <f t="shared" ref="AU558" si="6671">IF(AND(COUNTIF(Codificacion3,AT558)&lt;AO558),1,COUNTIF(Codificacion3,AT558))</f>
        <v>1</v>
      </c>
      <c r="AV558" s="62" t="str">
        <f t="shared" si="6260"/>
        <v>No Seleccionada</v>
      </c>
      <c r="AW558" s="53"/>
      <c r="AX558" s="51" t="str">
        <f t="shared" si="6261"/>
        <v>ALI_25_SEG_10FALSO</v>
      </c>
      <c r="AY558" s="51">
        <f t="shared" si="6242"/>
        <v>3</v>
      </c>
      <c r="AZ558" s="64" t="b">
        <f t="shared" si="6262"/>
        <v>0</v>
      </c>
    </row>
    <row r="559" spans="1:52" x14ac:dyDescent="0.2">
      <c r="A559" s="50" t="b">
        <f t="shared" si="3881"/>
        <v>0</v>
      </c>
      <c r="B559" s="51" t="s">
        <v>99</v>
      </c>
      <c r="C559" s="52">
        <v>25</v>
      </c>
      <c r="D559" s="52">
        <f t="shared" ref="D559" si="6672">IF(ISERROR(VLOOKUP(E559,Proveedores,2,FALSE)),"",VLOOKUP(E559,Proveedores,2,FALSE))</f>
        <v>2052</v>
      </c>
      <c r="E559" s="53" t="s">
        <v>100</v>
      </c>
      <c r="F559" s="54">
        <v>56</v>
      </c>
      <c r="G559" s="53" t="s">
        <v>56</v>
      </c>
      <c r="H559" s="53" t="s">
        <v>60</v>
      </c>
      <c r="I559" s="52">
        <v>11</v>
      </c>
      <c r="J559" s="53" t="s">
        <v>58</v>
      </c>
      <c r="K559" s="55">
        <v>44835</v>
      </c>
      <c r="L559" s="56">
        <v>6632</v>
      </c>
      <c r="M559" s="56">
        <v>8443</v>
      </c>
      <c r="N559" s="56">
        <v>3987</v>
      </c>
      <c r="O559" s="56">
        <v>433</v>
      </c>
      <c r="P559" s="57">
        <v>573</v>
      </c>
      <c r="Q559" s="58">
        <v>0</v>
      </c>
      <c r="R559" s="57">
        <v>573</v>
      </c>
      <c r="S559" s="57">
        <v>955</v>
      </c>
      <c r="T559" s="58">
        <v>0</v>
      </c>
      <c r="U559" s="57">
        <v>955</v>
      </c>
      <c r="V559" s="57">
        <v>955</v>
      </c>
      <c r="W559" s="58">
        <v>0</v>
      </c>
      <c r="X559" s="57">
        <v>955</v>
      </c>
      <c r="Y559" s="57">
        <v>955</v>
      </c>
      <c r="Z559" s="58">
        <v>0</v>
      </c>
      <c r="AA559" s="57">
        <v>955</v>
      </c>
      <c r="AB559" s="57">
        <v>16084301</v>
      </c>
      <c r="AC559" s="53" t="str">
        <f t="shared" si="6244"/>
        <v>Registro Valido</v>
      </c>
      <c r="AD559" s="57">
        <f t="shared" ref="AD559" si="6673">IF(OR(ISERROR(VLOOKUP(CONCATENATE("ALI_",$C559,"_SEG_",$I559,"_PROV_",$D559),Catalogo_Precios,AD$8,FALSE)),L559=0),0,VLOOKUP(CONCATENATE("ALI_",$C559,"_SEG_",$I559,"_PROV_",$D559),Catalogo_Precios,AD$8,FALSE))</f>
        <v>573</v>
      </c>
      <c r="AE559" s="57">
        <f t="shared" ref="AE559" si="6674">IF(OR(ISERROR(VLOOKUP(CONCATENATE("ALI_",$C559,"_SEG_",$I559,"_PROV_",$D559),Catalogo_Precios,AE$8,FALSE)),M559=0),0,VLOOKUP(CONCATENATE("ALI_",$C559,"_SEG_",$I559,"_PROV_",$D559),Catalogo_Precios,AE$8,FALSE))</f>
        <v>955</v>
      </c>
      <c r="AF559" s="57">
        <f t="shared" ref="AF559" si="6675">IF(OR(ISERROR(VLOOKUP(CONCATENATE("ALI_",$C559,"_SEG_",$I559,"_PROV_",$D559),Catalogo_Precios,AF$8,FALSE)),N559=0),0,VLOOKUP(CONCATENATE("ALI_",$C559,"_SEG_",$I559,"_PROV_",$D559),Catalogo_Precios,AF$8,FALSE))</f>
        <v>955</v>
      </c>
      <c r="AG559" s="57">
        <f t="shared" ref="AG559" si="6676">IF(OR(ISERROR(VLOOKUP(CONCATENATE("ALI_",$C559,"_SEG_",$I559,"_PROV_",$D559),Catalogo_Precios,AG$8,FALSE)),O559=0),0,VLOOKUP(CONCATENATE("ALI_",$C559,"_SEG_",$I559,"_PROV_",$D559),Catalogo_Precios,AG$8,FALSE))</f>
        <v>955</v>
      </c>
      <c r="AH559" s="57">
        <f t="shared" ref="AH559" si="6677">IF(OR(ISERROR(VLOOKUP(CONCATENATE("ALI_",$C559,"_SEG_",$I559,"_PROV_",$D559),Catalogo_Precios,AH$8,FALSE)),L559=0),0,VLOOKUP(CONCATENATE("ALI_",$C559,"_SEG_",$I559,"_PROV_",$D559),Catalogo_Precios,AH$8,FALSE))</f>
        <v>559</v>
      </c>
      <c r="AI559" s="57">
        <f t="shared" ref="AI559" si="6678">IF(OR(ISERROR(VLOOKUP(CONCATENATE("ALI_",$C559,"_SEG_",$I559,"_PROV_",$D559),Catalogo_Precios,AI$8,FALSE)),M559=0),0,VLOOKUP(CONCATENATE("ALI_",$C559,"_SEG_",$I559,"_PROV_",$D559),Catalogo_Precios,AI$8,FALSE))</f>
        <v>931</v>
      </c>
      <c r="AJ559" s="57">
        <f t="shared" ref="AJ559" si="6679">IF(OR(ISERROR(VLOOKUP(CONCATENATE("ALI_",$C559,"_SEG_",$I559,"_PROV_",$D559),Catalogo_Precios,AJ$8,FALSE)),N559=0),0,VLOOKUP(CONCATENATE("ALI_",$C559,"_SEG_",$I559,"_PROV_",$D559),Catalogo_Precios,AJ$8,FALSE))</f>
        <v>931</v>
      </c>
      <c r="AK559" s="57">
        <f t="shared" ref="AK559" si="6680">IF(OR(ISERROR(VLOOKUP(CONCATENATE("ALI_",$C559,"_SEG_",$I559,"_PROV_",$D559),Catalogo_Precios,AK$8,FALSE)),O559=0),0,VLOOKUP(CONCATENATE("ALI_",$C559,"_SEG_",$I559,"_PROV_",$D559),Catalogo_Precios,AK$8,FALSE))</f>
        <v>931</v>
      </c>
      <c r="AL559" s="53"/>
      <c r="AM559" s="59" t="str">
        <f t="shared" si="6253"/>
        <v>ALI_25_SEG_11</v>
      </c>
      <c r="AN559" s="59" t="str">
        <f t="shared" si="6254"/>
        <v>ALI_25_SEG_11_VAL_16084301</v>
      </c>
      <c r="AO559" s="60">
        <f t="shared" ref="AO559" si="6681">IF(OR(AB559="",AB559=0),0,COUNTIF(Codificacion,AM559))</f>
        <v>5</v>
      </c>
      <c r="AP559" s="61">
        <f t="array" ref="AP559">MIN(IF(Codificacion=AM559,Total_Cotizacion,""))</f>
        <v>12546192.799999999</v>
      </c>
      <c r="AQ559" s="62" t="b">
        <f t="shared" si="6256"/>
        <v>0</v>
      </c>
      <c r="AR559" s="51" t="str">
        <f t="shared" ref="AR559" si="6682">IF(COUNTIF(Codificacion2,CONCATENATE(AM559,"_VAL_",AB559))&gt;1,"Empate","")</f>
        <v/>
      </c>
      <c r="AS559" s="63" t="str">
        <f t="shared" si="6274"/>
        <v/>
      </c>
      <c r="AT559" s="59" t="str">
        <f t="shared" si="6258"/>
        <v>ALI_25_SEG_11_</v>
      </c>
      <c r="AU559" s="63">
        <f t="shared" ref="AU559" si="6683">IF(AND(COUNTIF(Codificacion3,AT559)&lt;AO559),1,COUNTIF(Codificacion3,AT559))</f>
        <v>1</v>
      </c>
      <c r="AV559" s="62" t="str">
        <f t="shared" si="6260"/>
        <v>No Seleccionada</v>
      </c>
      <c r="AW559" s="53"/>
      <c r="AX559" s="51" t="str">
        <f t="shared" si="6261"/>
        <v>ALI_25_SEG_11FALSO</v>
      </c>
      <c r="AY559" s="51">
        <f t="shared" si="6242"/>
        <v>3</v>
      </c>
      <c r="AZ559" s="64" t="b">
        <f t="shared" si="6262"/>
        <v>0</v>
      </c>
    </row>
    <row r="560" spans="1:52" x14ac:dyDescent="0.2">
      <c r="A560" s="50" t="b">
        <f t="shared" si="3881"/>
        <v>0</v>
      </c>
      <c r="B560" s="51" t="s">
        <v>99</v>
      </c>
      <c r="C560" s="52">
        <v>25</v>
      </c>
      <c r="D560" s="52">
        <f t="shared" ref="D560" si="6684">IF(ISERROR(VLOOKUP(E560,Proveedores,2,FALSE)),"",VLOOKUP(E560,Proveedores,2,FALSE))</f>
        <v>2052</v>
      </c>
      <c r="E560" s="53" t="s">
        <v>100</v>
      </c>
      <c r="F560" s="54">
        <v>57</v>
      </c>
      <c r="G560" s="53" t="s">
        <v>56</v>
      </c>
      <c r="H560" s="53" t="s">
        <v>60</v>
      </c>
      <c r="I560" s="52">
        <v>12</v>
      </c>
      <c r="J560" s="53" t="s">
        <v>58</v>
      </c>
      <c r="K560" s="55">
        <v>44835</v>
      </c>
      <c r="L560" s="56">
        <v>6019</v>
      </c>
      <c r="M560" s="56">
        <v>7662</v>
      </c>
      <c r="N560" s="56">
        <v>3618</v>
      </c>
      <c r="O560" s="56">
        <v>393</v>
      </c>
      <c r="P560" s="57">
        <v>573</v>
      </c>
      <c r="Q560" s="58">
        <v>0</v>
      </c>
      <c r="R560" s="57">
        <v>573</v>
      </c>
      <c r="S560" s="57">
        <v>955</v>
      </c>
      <c r="T560" s="58">
        <v>0</v>
      </c>
      <c r="U560" s="57">
        <v>955</v>
      </c>
      <c r="V560" s="57">
        <v>955</v>
      </c>
      <c r="W560" s="58">
        <v>0</v>
      </c>
      <c r="X560" s="57">
        <v>955</v>
      </c>
      <c r="Y560" s="57">
        <v>955</v>
      </c>
      <c r="Z560" s="58">
        <v>0</v>
      </c>
      <c r="AA560" s="57">
        <v>955</v>
      </c>
      <c r="AB560" s="57">
        <v>14596602</v>
      </c>
      <c r="AC560" s="53" t="str">
        <f t="shared" si="6244"/>
        <v>Registro Valido</v>
      </c>
      <c r="AD560" s="57">
        <f t="shared" ref="AD560" si="6685">IF(OR(ISERROR(VLOOKUP(CONCATENATE("ALI_",$C560,"_SEG_",$I560,"_PROV_",$D560),Catalogo_Precios,AD$8,FALSE)),L560=0),0,VLOOKUP(CONCATENATE("ALI_",$C560,"_SEG_",$I560,"_PROV_",$D560),Catalogo_Precios,AD$8,FALSE))</f>
        <v>573</v>
      </c>
      <c r="AE560" s="57">
        <f t="shared" ref="AE560" si="6686">IF(OR(ISERROR(VLOOKUP(CONCATENATE("ALI_",$C560,"_SEG_",$I560,"_PROV_",$D560),Catalogo_Precios,AE$8,FALSE)),M560=0),0,VLOOKUP(CONCATENATE("ALI_",$C560,"_SEG_",$I560,"_PROV_",$D560),Catalogo_Precios,AE$8,FALSE))</f>
        <v>955</v>
      </c>
      <c r="AF560" s="57">
        <f t="shared" ref="AF560" si="6687">IF(OR(ISERROR(VLOOKUP(CONCATENATE("ALI_",$C560,"_SEG_",$I560,"_PROV_",$D560),Catalogo_Precios,AF$8,FALSE)),N560=0),0,VLOOKUP(CONCATENATE("ALI_",$C560,"_SEG_",$I560,"_PROV_",$D560),Catalogo_Precios,AF$8,FALSE))</f>
        <v>955</v>
      </c>
      <c r="AG560" s="57">
        <f t="shared" ref="AG560" si="6688">IF(OR(ISERROR(VLOOKUP(CONCATENATE("ALI_",$C560,"_SEG_",$I560,"_PROV_",$D560),Catalogo_Precios,AG$8,FALSE)),O560=0),0,VLOOKUP(CONCATENATE("ALI_",$C560,"_SEG_",$I560,"_PROV_",$D560),Catalogo_Precios,AG$8,FALSE))</f>
        <v>955</v>
      </c>
      <c r="AH560" s="57">
        <f t="shared" ref="AH560" si="6689">IF(OR(ISERROR(VLOOKUP(CONCATENATE("ALI_",$C560,"_SEG_",$I560,"_PROV_",$D560),Catalogo_Precios,AH$8,FALSE)),L560=0),0,VLOOKUP(CONCATENATE("ALI_",$C560,"_SEG_",$I560,"_PROV_",$D560),Catalogo_Precios,AH$8,FALSE))</f>
        <v>559</v>
      </c>
      <c r="AI560" s="57">
        <f t="shared" ref="AI560" si="6690">IF(OR(ISERROR(VLOOKUP(CONCATENATE("ALI_",$C560,"_SEG_",$I560,"_PROV_",$D560),Catalogo_Precios,AI$8,FALSE)),M560=0),0,VLOOKUP(CONCATENATE("ALI_",$C560,"_SEG_",$I560,"_PROV_",$D560),Catalogo_Precios,AI$8,FALSE))</f>
        <v>931</v>
      </c>
      <c r="AJ560" s="57">
        <f t="shared" ref="AJ560" si="6691">IF(OR(ISERROR(VLOOKUP(CONCATENATE("ALI_",$C560,"_SEG_",$I560,"_PROV_",$D560),Catalogo_Precios,AJ$8,FALSE)),N560=0),0,VLOOKUP(CONCATENATE("ALI_",$C560,"_SEG_",$I560,"_PROV_",$D560),Catalogo_Precios,AJ$8,FALSE))</f>
        <v>931</v>
      </c>
      <c r="AK560" s="57">
        <f t="shared" ref="AK560" si="6692">IF(OR(ISERROR(VLOOKUP(CONCATENATE("ALI_",$C560,"_SEG_",$I560,"_PROV_",$D560),Catalogo_Precios,AK$8,FALSE)),O560=0),0,VLOOKUP(CONCATENATE("ALI_",$C560,"_SEG_",$I560,"_PROV_",$D560),Catalogo_Precios,AK$8,FALSE))</f>
        <v>931</v>
      </c>
      <c r="AL560" s="53"/>
      <c r="AM560" s="59" t="str">
        <f t="shared" si="6253"/>
        <v>ALI_25_SEG_12</v>
      </c>
      <c r="AN560" s="59" t="str">
        <f t="shared" si="6254"/>
        <v>ALI_25_SEG_12_VAL_14596602</v>
      </c>
      <c r="AO560" s="60">
        <f t="shared" ref="AO560" si="6693">IF(OR(AB560="",AB560=0),0,COUNTIF(Codificacion,AM560))</f>
        <v>5</v>
      </c>
      <c r="AP560" s="61">
        <f t="array" ref="AP560">MIN(IF(Codificacion=AM560,Total_Cotizacion,""))</f>
        <v>11385747.199999999</v>
      </c>
      <c r="AQ560" s="62" t="b">
        <f t="shared" si="6256"/>
        <v>0</v>
      </c>
      <c r="AR560" s="51" t="str">
        <f t="shared" ref="AR560" si="6694">IF(COUNTIF(Codificacion2,CONCATENATE(AM560,"_VAL_",AB560))&gt;1,"Empate","")</f>
        <v/>
      </c>
      <c r="AS560" s="63" t="str">
        <f t="shared" si="6274"/>
        <v/>
      </c>
      <c r="AT560" s="59" t="str">
        <f t="shared" si="6258"/>
        <v>ALI_25_SEG_12_</v>
      </c>
      <c r="AU560" s="63">
        <f t="shared" ref="AU560" si="6695">IF(AND(COUNTIF(Codificacion3,AT560)&lt;AO560),1,COUNTIF(Codificacion3,AT560))</f>
        <v>1</v>
      </c>
      <c r="AV560" s="62" t="str">
        <f t="shared" si="6260"/>
        <v>No Seleccionada</v>
      </c>
      <c r="AW560" s="53"/>
      <c r="AX560" s="51" t="str">
        <f t="shared" si="6261"/>
        <v>ALI_25_SEG_12FALSO</v>
      </c>
      <c r="AY560" s="51">
        <f t="shared" si="6242"/>
        <v>3</v>
      </c>
      <c r="AZ560" s="64" t="b">
        <f t="shared" si="6262"/>
        <v>0</v>
      </c>
    </row>
    <row r="561" spans="1:52" x14ac:dyDescent="0.2">
      <c r="A561" s="50" t="b">
        <f t="shared" si="3881"/>
        <v>0</v>
      </c>
      <c r="B561" s="51" t="s">
        <v>99</v>
      </c>
      <c r="C561" s="52">
        <v>25</v>
      </c>
      <c r="D561" s="52">
        <f t="shared" ref="D561" si="6696">IF(ISERROR(VLOOKUP(E561,Proveedores,2,FALSE)),"",VLOOKUP(E561,Proveedores,2,FALSE))</f>
        <v>2052</v>
      </c>
      <c r="E561" s="53" t="s">
        <v>100</v>
      </c>
      <c r="F561" s="54">
        <v>58</v>
      </c>
      <c r="G561" s="53" t="s">
        <v>56</v>
      </c>
      <c r="H561" s="53" t="s">
        <v>60</v>
      </c>
      <c r="I561" s="52">
        <v>13</v>
      </c>
      <c r="J561" s="53" t="s">
        <v>58</v>
      </c>
      <c r="K561" s="55">
        <v>44835</v>
      </c>
      <c r="L561" s="56">
        <v>6391</v>
      </c>
      <c r="M561" s="56">
        <v>8136</v>
      </c>
      <c r="N561" s="56">
        <v>3841</v>
      </c>
      <c r="O561" s="56">
        <v>417</v>
      </c>
      <c r="P561" s="57">
        <v>573</v>
      </c>
      <c r="Q561" s="58">
        <v>0</v>
      </c>
      <c r="R561" s="57">
        <v>573</v>
      </c>
      <c r="S561" s="57">
        <v>955</v>
      </c>
      <c r="T561" s="58">
        <v>0</v>
      </c>
      <c r="U561" s="57">
        <v>955</v>
      </c>
      <c r="V561" s="57">
        <v>955</v>
      </c>
      <c r="W561" s="58">
        <v>0</v>
      </c>
      <c r="X561" s="57">
        <v>955</v>
      </c>
      <c r="Y561" s="57">
        <v>955</v>
      </c>
      <c r="Z561" s="58">
        <v>0</v>
      </c>
      <c r="AA561" s="57">
        <v>955</v>
      </c>
      <c r="AB561" s="57">
        <v>15498313</v>
      </c>
      <c r="AC561" s="53" t="str">
        <f t="shared" si="6244"/>
        <v>Registro Valido</v>
      </c>
      <c r="AD561" s="57">
        <f t="shared" ref="AD561" si="6697">IF(OR(ISERROR(VLOOKUP(CONCATENATE("ALI_",$C561,"_SEG_",$I561,"_PROV_",$D561),Catalogo_Precios,AD$8,FALSE)),L561=0),0,VLOOKUP(CONCATENATE("ALI_",$C561,"_SEG_",$I561,"_PROV_",$D561),Catalogo_Precios,AD$8,FALSE))</f>
        <v>573</v>
      </c>
      <c r="AE561" s="57">
        <f t="shared" ref="AE561" si="6698">IF(OR(ISERROR(VLOOKUP(CONCATENATE("ALI_",$C561,"_SEG_",$I561,"_PROV_",$D561),Catalogo_Precios,AE$8,FALSE)),M561=0),0,VLOOKUP(CONCATENATE("ALI_",$C561,"_SEG_",$I561,"_PROV_",$D561),Catalogo_Precios,AE$8,FALSE))</f>
        <v>955</v>
      </c>
      <c r="AF561" s="57">
        <f t="shared" ref="AF561" si="6699">IF(OR(ISERROR(VLOOKUP(CONCATENATE("ALI_",$C561,"_SEG_",$I561,"_PROV_",$D561),Catalogo_Precios,AF$8,FALSE)),N561=0),0,VLOOKUP(CONCATENATE("ALI_",$C561,"_SEG_",$I561,"_PROV_",$D561),Catalogo_Precios,AF$8,FALSE))</f>
        <v>955</v>
      </c>
      <c r="AG561" s="57">
        <f t="shared" ref="AG561" si="6700">IF(OR(ISERROR(VLOOKUP(CONCATENATE("ALI_",$C561,"_SEG_",$I561,"_PROV_",$D561),Catalogo_Precios,AG$8,FALSE)),O561=0),0,VLOOKUP(CONCATENATE("ALI_",$C561,"_SEG_",$I561,"_PROV_",$D561),Catalogo_Precios,AG$8,FALSE))</f>
        <v>955</v>
      </c>
      <c r="AH561" s="57">
        <f t="shared" ref="AH561" si="6701">IF(OR(ISERROR(VLOOKUP(CONCATENATE("ALI_",$C561,"_SEG_",$I561,"_PROV_",$D561),Catalogo_Precios,AH$8,FALSE)),L561=0),0,VLOOKUP(CONCATENATE("ALI_",$C561,"_SEG_",$I561,"_PROV_",$D561),Catalogo_Precios,AH$8,FALSE))</f>
        <v>559</v>
      </c>
      <c r="AI561" s="57">
        <f t="shared" ref="AI561" si="6702">IF(OR(ISERROR(VLOOKUP(CONCATENATE("ALI_",$C561,"_SEG_",$I561,"_PROV_",$D561),Catalogo_Precios,AI$8,FALSE)),M561=0),0,VLOOKUP(CONCATENATE("ALI_",$C561,"_SEG_",$I561,"_PROV_",$D561),Catalogo_Precios,AI$8,FALSE))</f>
        <v>931</v>
      </c>
      <c r="AJ561" s="57">
        <f t="shared" ref="AJ561" si="6703">IF(OR(ISERROR(VLOOKUP(CONCATENATE("ALI_",$C561,"_SEG_",$I561,"_PROV_",$D561),Catalogo_Precios,AJ$8,FALSE)),N561=0),0,VLOOKUP(CONCATENATE("ALI_",$C561,"_SEG_",$I561,"_PROV_",$D561),Catalogo_Precios,AJ$8,FALSE))</f>
        <v>931</v>
      </c>
      <c r="AK561" s="57">
        <f t="shared" ref="AK561" si="6704">IF(OR(ISERROR(VLOOKUP(CONCATENATE("ALI_",$C561,"_SEG_",$I561,"_PROV_",$D561),Catalogo_Precios,AK$8,FALSE)),O561=0),0,VLOOKUP(CONCATENATE("ALI_",$C561,"_SEG_",$I561,"_PROV_",$D561),Catalogo_Precios,AK$8,FALSE))</f>
        <v>931</v>
      </c>
      <c r="AL561" s="53"/>
      <c r="AM561" s="59" t="str">
        <f t="shared" si="6253"/>
        <v>ALI_25_SEG_13</v>
      </c>
      <c r="AN561" s="59" t="str">
        <f t="shared" si="6254"/>
        <v>ALI_25_SEG_13_VAL_15498313</v>
      </c>
      <c r="AO561" s="60">
        <f t="shared" ref="AO561" si="6705">IF(OR(AB561="",AB561=0),0,COUNTIF(Codificacion,AM561))</f>
        <v>5</v>
      </c>
      <c r="AP561" s="61">
        <f t="array" ref="AP561">MIN(IF(Codificacion=AM561,Total_Cotizacion,""))</f>
        <v>12089106.4</v>
      </c>
      <c r="AQ561" s="62" t="b">
        <f t="shared" si="6256"/>
        <v>0</v>
      </c>
      <c r="AR561" s="51" t="str">
        <f t="shared" ref="AR561" si="6706">IF(COUNTIF(Codificacion2,CONCATENATE(AM561,"_VAL_",AB561))&gt;1,"Empate","")</f>
        <v/>
      </c>
      <c r="AS561" s="63" t="str">
        <f t="shared" si="6274"/>
        <v/>
      </c>
      <c r="AT561" s="59" t="str">
        <f t="shared" si="6258"/>
        <v>ALI_25_SEG_13_</v>
      </c>
      <c r="AU561" s="63">
        <f t="shared" ref="AU561" si="6707">IF(AND(COUNTIF(Codificacion3,AT561)&lt;AO561),1,COUNTIF(Codificacion3,AT561))</f>
        <v>1</v>
      </c>
      <c r="AV561" s="62" t="str">
        <f t="shared" si="6260"/>
        <v>No Seleccionada</v>
      </c>
      <c r="AW561" s="53"/>
      <c r="AX561" s="51" t="str">
        <f t="shared" si="6261"/>
        <v>ALI_25_SEG_13FALSO</v>
      </c>
      <c r="AY561" s="51">
        <f t="shared" si="6242"/>
        <v>3</v>
      </c>
      <c r="AZ561" s="64" t="b">
        <f t="shared" si="6262"/>
        <v>0</v>
      </c>
    </row>
    <row r="562" spans="1:52" x14ac:dyDescent="0.2">
      <c r="A562" s="50" t="b">
        <f t="shared" si="3881"/>
        <v>0</v>
      </c>
      <c r="B562" s="51" t="s">
        <v>99</v>
      </c>
      <c r="C562" s="52">
        <v>25</v>
      </c>
      <c r="D562" s="52">
        <f t="shared" ref="D562" si="6708">IF(ISERROR(VLOOKUP(E562,Proveedores,2,FALSE)),"",VLOOKUP(E562,Proveedores,2,FALSE))</f>
        <v>2052</v>
      </c>
      <c r="E562" s="53" t="s">
        <v>100</v>
      </c>
      <c r="F562" s="54">
        <v>59</v>
      </c>
      <c r="G562" s="53" t="s">
        <v>56</v>
      </c>
      <c r="H562" s="53" t="s">
        <v>60</v>
      </c>
      <c r="I562" s="52">
        <v>14</v>
      </c>
      <c r="J562" s="53" t="s">
        <v>58</v>
      </c>
      <c r="K562" s="55">
        <v>44835</v>
      </c>
      <c r="L562" s="56">
        <v>6333</v>
      </c>
      <c r="M562" s="56">
        <v>8062</v>
      </c>
      <c r="N562" s="56">
        <v>3806</v>
      </c>
      <c r="O562" s="56">
        <v>414</v>
      </c>
      <c r="P562" s="57">
        <v>573</v>
      </c>
      <c r="Q562" s="58">
        <v>0</v>
      </c>
      <c r="R562" s="57">
        <v>573</v>
      </c>
      <c r="S562" s="57">
        <v>955</v>
      </c>
      <c r="T562" s="58">
        <v>0</v>
      </c>
      <c r="U562" s="57">
        <v>955</v>
      </c>
      <c r="V562" s="57">
        <v>955</v>
      </c>
      <c r="W562" s="58">
        <v>0</v>
      </c>
      <c r="X562" s="57">
        <v>955</v>
      </c>
      <c r="Y562" s="57">
        <v>955</v>
      </c>
      <c r="Z562" s="58">
        <v>0</v>
      </c>
      <c r="AA562" s="57">
        <v>955</v>
      </c>
      <c r="AB562" s="57">
        <v>15358119</v>
      </c>
      <c r="AC562" s="53" t="str">
        <f t="shared" si="6244"/>
        <v>Registro Valido</v>
      </c>
      <c r="AD562" s="57">
        <f t="shared" ref="AD562" si="6709">IF(OR(ISERROR(VLOOKUP(CONCATENATE("ALI_",$C562,"_SEG_",$I562,"_PROV_",$D562),Catalogo_Precios,AD$8,FALSE)),L562=0),0,VLOOKUP(CONCATENATE("ALI_",$C562,"_SEG_",$I562,"_PROV_",$D562),Catalogo_Precios,AD$8,FALSE))</f>
        <v>573</v>
      </c>
      <c r="AE562" s="57">
        <f t="shared" ref="AE562" si="6710">IF(OR(ISERROR(VLOOKUP(CONCATENATE("ALI_",$C562,"_SEG_",$I562,"_PROV_",$D562),Catalogo_Precios,AE$8,FALSE)),M562=0),0,VLOOKUP(CONCATENATE("ALI_",$C562,"_SEG_",$I562,"_PROV_",$D562),Catalogo_Precios,AE$8,FALSE))</f>
        <v>955</v>
      </c>
      <c r="AF562" s="57">
        <f t="shared" ref="AF562" si="6711">IF(OR(ISERROR(VLOOKUP(CONCATENATE("ALI_",$C562,"_SEG_",$I562,"_PROV_",$D562),Catalogo_Precios,AF$8,FALSE)),N562=0),0,VLOOKUP(CONCATENATE("ALI_",$C562,"_SEG_",$I562,"_PROV_",$D562),Catalogo_Precios,AF$8,FALSE))</f>
        <v>955</v>
      </c>
      <c r="AG562" s="57">
        <f t="shared" ref="AG562" si="6712">IF(OR(ISERROR(VLOOKUP(CONCATENATE("ALI_",$C562,"_SEG_",$I562,"_PROV_",$D562),Catalogo_Precios,AG$8,FALSE)),O562=0),0,VLOOKUP(CONCATENATE("ALI_",$C562,"_SEG_",$I562,"_PROV_",$D562),Catalogo_Precios,AG$8,FALSE))</f>
        <v>955</v>
      </c>
      <c r="AH562" s="57">
        <f t="shared" ref="AH562" si="6713">IF(OR(ISERROR(VLOOKUP(CONCATENATE("ALI_",$C562,"_SEG_",$I562,"_PROV_",$D562),Catalogo_Precios,AH$8,FALSE)),L562=0),0,VLOOKUP(CONCATENATE("ALI_",$C562,"_SEG_",$I562,"_PROV_",$D562),Catalogo_Precios,AH$8,FALSE))</f>
        <v>559</v>
      </c>
      <c r="AI562" s="57">
        <f t="shared" ref="AI562" si="6714">IF(OR(ISERROR(VLOOKUP(CONCATENATE("ALI_",$C562,"_SEG_",$I562,"_PROV_",$D562),Catalogo_Precios,AI$8,FALSE)),M562=0),0,VLOOKUP(CONCATENATE("ALI_",$C562,"_SEG_",$I562,"_PROV_",$D562),Catalogo_Precios,AI$8,FALSE))</f>
        <v>931</v>
      </c>
      <c r="AJ562" s="57">
        <f t="shared" ref="AJ562" si="6715">IF(OR(ISERROR(VLOOKUP(CONCATENATE("ALI_",$C562,"_SEG_",$I562,"_PROV_",$D562),Catalogo_Precios,AJ$8,FALSE)),N562=0),0,VLOOKUP(CONCATENATE("ALI_",$C562,"_SEG_",$I562,"_PROV_",$D562),Catalogo_Precios,AJ$8,FALSE))</f>
        <v>931</v>
      </c>
      <c r="AK562" s="57">
        <f t="shared" ref="AK562" si="6716">IF(OR(ISERROR(VLOOKUP(CONCATENATE("ALI_",$C562,"_SEG_",$I562,"_PROV_",$D562),Catalogo_Precios,AK$8,FALSE)),O562=0),0,VLOOKUP(CONCATENATE("ALI_",$C562,"_SEG_",$I562,"_PROV_",$D562),Catalogo_Precios,AK$8,FALSE))</f>
        <v>931</v>
      </c>
      <c r="AL562" s="53"/>
      <c r="AM562" s="59" t="str">
        <f t="shared" si="6253"/>
        <v>ALI_25_SEG_14</v>
      </c>
      <c r="AN562" s="59" t="str">
        <f t="shared" si="6254"/>
        <v>ALI_25_SEG_14_VAL_15358119</v>
      </c>
      <c r="AO562" s="60">
        <f t="shared" ref="AO562" si="6717">IF(OR(AB562="",AB562=0),0,COUNTIF(Codificacion,AM562))</f>
        <v>5</v>
      </c>
      <c r="AP562" s="61">
        <f t="array" ref="AP562">MIN(IF(Codificacion=AM562,Total_Cotizacion,""))</f>
        <v>11979751.199999999</v>
      </c>
      <c r="AQ562" s="62" t="b">
        <f t="shared" si="6256"/>
        <v>0</v>
      </c>
      <c r="AR562" s="51" t="str">
        <f t="shared" ref="AR562" si="6718">IF(COUNTIF(Codificacion2,CONCATENATE(AM562,"_VAL_",AB562))&gt;1,"Empate","")</f>
        <v/>
      </c>
      <c r="AS562" s="63" t="str">
        <f t="shared" si="6274"/>
        <v/>
      </c>
      <c r="AT562" s="59" t="str">
        <f t="shared" si="6258"/>
        <v>ALI_25_SEG_14_</v>
      </c>
      <c r="AU562" s="63">
        <f t="shared" ref="AU562" si="6719">IF(AND(COUNTIF(Codificacion3,AT562)&lt;AO562),1,COUNTIF(Codificacion3,AT562))</f>
        <v>1</v>
      </c>
      <c r="AV562" s="62" t="str">
        <f t="shared" si="6260"/>
        <v>No Seleccionada</v>
      </c>
      <c r="AW562" s="53"/>
      <c r="AX562" s="51" t="str">
        <f t="shared" si="6261"/>
        <v>ALI_25_SEG_14FALSO</v>
      </c>
      <c r="AY562" s="51">
        <f t="shared" si="6242"/>
        <v>3</v>
      </c>
      <c r="AZ562" s="64" t="b">
        <f t="shared" si="6262"/>
        <v>0</v>
      </c>
    </row>
    <row r="563" spans="1:52" x14ac:dyDescent="0.2">
      <c r="A563" s="50" t="b">
        <f t="shared" si="3881"/>
        <v>0</v>
      </c>
      <c r="B563" s="51" t="s">
        <v>99</v>
      </c>
      <c r="C563" s="52">
        <v>25</v>
      </c>
      <c r="D563" s="52">
        <f t="shared" ref="D563" si="6720">IF(ISERROR(VLOOKUP(E563,Proveedores,2,FALSE)),"",VLOOKUP(E563,Proveedores,2,FALSE))</f>
        <v>2052</v>
      </c>
      <c r="E563" s="53" t="s">
        <v>100</v>
      </c>
      <c r="F563" s="54">
        <v>60</v>
      </c>
      <c r="G563" s="53" t="s">
        <v>56</v>
      </c>
      <c r="H563" s="53" t="s">
        <v>60</v>
      </c>
      <c r="I563" s="52">
        <v>15</v>
      </c>
      <c r="J563" s="53" t="s">
        <v>58</v>
      </c>
      <c r="K563" s="55">
        <v>44835</v>
      </c>
      <c r="L563" s="56">
        <v>5985</v>
      </c>
      <c r="M563" s="56">
        <v>7619</v>
      </c>
      <c r="N563" s="56">
        <v>3599</v>
      </c>
      <c r="O563" s="56">
        <v>392</v>
      </c>
      <c r="P563" s="57">
        <v>573</v>
      </c>
      <c r="Q563" s="58">
        <v>0</v>
      </c>
      <c r="R563" s="57">
        <v>573</v>
      </c>
      <c r="S563" s="57">
        <v>955</v>
      </c>
      <c r="T563" s="58">
        <v>0</v>
      </c>
      <c r="U563" s="57">
        <v>955</v>
      </c>
      <c r="V563" s="57">
        <v>955</v>
      </c>
      <c r="W563" s="58">
        <v>0</v>
      </c>
      <c r="X563" s="57">
        <v>955</v>
      </c>
      <c r="Y563" s="57">
        <v>955</v>
      </c>
      <c r="Z563" s="58">
        <v>0</v>
      </c>
      <c r="AA563" s="57">
        <v>955</v>
      </c>
      <c r="AB563" s="57">
        <v>14516955</v>
      </c>
      <c r="AC563" s="53" t="str">
        <f t="shared" si="6244"/>
        <v>Registro Valido</v>
      </c>
      <c r="AD563" s="57">
        <f t="shared" ref="AD563" si="6721">IF(OR(ISERROR(VLOOKUP(CONCATENATE("ALI_",$C563,"_SEG_",$I563,"_PROV_",$D563),Catalogo_Precios,AD$8,FALSE)),L563=0),0,VLOOKUP(CONCATENATE("ALI_",$C563,"_SEG_",$I563,"_PROV_",$D563),Catalogo_Precios,AD$8,FALSE))</f>
        <v>573</v>
      </c>
      <c r="AE563" s="57">
        <f t="shared" ref="AE563" si="6722">IF(OR(ISERROR(VLOOKUP(CONCATENATE("ALI_",$C563,"_SEG_",$I563,"_PROV_",$D563),Catalogo_Precios,AE$8,FALSE)),M563=0),0,VLOOKUP(CONCATENATE("ALI_",$C563,"_SEG_",$I563,"_PROV_",$D563),Catalogo_Precios,AE$8,FALSE))</f>
        <v>955</v>
      </c>
      <c r="AF563" s="57">
        <f t="shared" ref="AF563" si="6723">IF(OR(ISERROR(VLOOKUP(CONCATENATE("ALI_",$C563,"_SEG_",$I563,"_PROV_",$D563),Catalogo_Precios,AF$8,FALSE)),N563=0),0,VLOOKUP(CONCATENATE("ALI_",$C563,"_SEG_",$I563,"_PROV_",$D563),Catalogo_Precios,AF$8,FALSE))</f>
        <v>955</v>
      </c>
      <c r="AG563" s="57">
        <f t="shared" ref="AG563" si="6724">IF(OR(ISERROR(VLOOKUP(CONCATENATE("ALI_",$C563,"_SEG_",$I563,"_PROV_",$D563),Catalogo_Precios,AG$8,FALSE)),O563=0),0,VLOOKUP(CONCATENATE("ALI_",$C563,"_SEG_",$I563,"_PROV_",$D563),Catalogo_Precios,AG$8,FALSE))</f>
        <v>955</v>
      </c>
      <c r="AH563" s="57">
        <f t="shared" ref="AH563" si="6725">IF(OR(ISERROR(VLOOKUP(CONCATENATE("ALI_",$C563,"_SEG_",$I563,"_PROV_",$D563),Catalogo_Precios,AH$8,FALSE)),L563=0),0,VLOOKUP(CONCATENATE("ALI_",$C563,"_SEG_",$I563,"_PROV_",$D563),Catalogo_Precios,AH$8,FALSE))</f>
        <v>559</v>
      </c>
      <c r="AI563" s="57">
        <f t="shared" ref="AI563" si="6726">IF(OR(ISERROR(VLOOKUP(CONCATENATE("ALI_",$C563,"_SEG_",$I563,"_PROV_",$D563),Catalogo_Precios,AI$8,FALSE)),M563=0),0,VLOOKUP(CONCATENATE("ALI_",$C563,"_SEG_",$I563,"_PROV_",$D563),Catalogo_Precios,AI$8,FALSE))</f>
        <v>931</v>
      </c>
      <c r="AJ563" s="57">
        <f t="shared" ref="AJ563" si="6727">IF(OR(ISERROR(VLOOKUP(CONCATENATE("ALI_",$C563,"_SEG_",$I563,"_PROV_",$D563),Catalogo_Precios,AJ$8,FALSE)),N563=0),0,VLOOKUP(CONCATENATE("ALI_",$C563,"_SEG_",$I563,"_PROV_",$D563),Catalogo_Precios,AJ$8,FALSE))</f>
        <v>931</v>
      </c>
      <c r="AK563" s="57">
        <f t="shared" ref="AK563" si="6728">IF(OR(ISERROR(VLOOKUP(CONCATENATE("ALI_",$C563,"_SEG_",$I563,"_PROV_",$D563),Catalogo_Precios,AK$8,FALSE)),O563=0),0,VLOOKUP(CONCATENATE("ALI_",$C563,"_SEG_",$I563,"_PROV_",$D563),Catalogo_Precios,AK$8,FALSE))</f>
        <v>931</v>
      </c>
      <c r="AL563" s="53"/>
      <c r="AM563" s="59" t="str">
        <f t="shared" si="6253"/>
        <v>ALI_25_SEG_15</v>
      </c>
      <c r="AN563" s="59" t="str">
        <f t="shared" si="6254"/>
        <v>ALI_25_SEG_15_VAL_14516955</v>
      </c>
      <c r="AO563" s="60">
        <f t="shared" ref="AO563" si="6729">IF(OR(AB563="",AB563=0),0,COUNTIF(Codificacion,AM563))</f>
        <v>5</v>
      </c>
      <c r="AP563" s="61">
        <f t="array" ref="AP563">MIN(IF(Codificacion=AM563,Total_Cotizacion,""))</f>
        <v>11323619.999999998</v>
      </c>
      <c r="AQ563" s="62" t="b">
        <f t="shared" si="6256"/>
        <v>0</v>
      </c>
      <c r="AR563" s="51" t="str">
        <f t="shared" ref="AR563" si="6730">IF(COUNTIF(Codificacion2,CONCATENATE(AM563,"_VAL_",AB563))&gt;1,"Empate","")</f>
        <v/>
      </c>
      <c r="AS563" s="63" t="str">
        <f t="shared" si="6274"/>
        <v/>
      </c>
      <c r="AT563" s="59" t="str">
        <f t="shared" si="6258"/>
        <v>ALI_25_SEG_15_</v>
      </c>
      <c r="AU563" s="63">
        <f t="shared" ref="AU563" si="6731">IF(AND(COUNTIF(Codificacion3,AT563)&lt;AO563),1,COUNTIF(Codificacion3,AT563))</f>
        <v>1</v>
      </c>
      <c r="AV563" s="62" t="str">
        <f t="shared" si="6260"/>
        <v>No Seleccionada</v>
      </c>
      <c r="AW563" s="53"/>
      <c r="AX563" s="51" t="str">
        <f t="shared" si="6261"/>
        <v>ALI_25_SEG_15FALSO</v>
      </c>
      <c r="AY563" s="51">
        <f t="shared" si="6242"/>
        <v>3</v>
      </c>
      <c r="AZ563" s="64" t="b">
        <f t="shared" si="6262"/>
        <v>0</v>
      </c>
    </row>
    <row r="564" spans="1:52" x14ac:dyDescent="0.2">
      <c r="A564" s="50" t="b">
        <f t="shared" si="3881"/>
        <v>0</v>
      </c>
      <c r="B564" s="51" t="s">
        <v>99</v>
      </c>
      <c r="C564" s="52">
        <v>93</v>
      </c>
      <c r="D564" s="52">
        <f t="shared" ref="D564" si="6732">IF(ISERROR(VLOOKUP(E564,Proveedores,2,FALSE)),"",VLOOKUP(E564,Proveedores,2,FALSE))</f>
        <v>2052</v>
      </c>
      <c r="E564" s="53" t="s">
        <v>100</v>
      </c>
      <c r="F564" s="54">
        <v>91</v>
      </c>
      <c r="G564" s="53" t="s">
        <v>56</v>
      </c>
      <c r="H564" s="53" t="s">
        <v>63</v>
      </c>
      <c r="I564" s="52">
        <v>1</v>
      </c>
      <c r="J564" s="53" t="s">
        <v>58</v>
      </c>
      <c r="K564" s="55">
        <v>44835</v>
      </c>
      <c r="L564" s="56">
        <v>6891</v>
      </c>
      <c r="M564" s="56">
        <v>8199</v>
      </c>
      <c r="N564" s="56">
        <v>4855</v>
      </c>
      <c r="O564" s="56">
        <v>404</v>
      </c>
      <c r="P564" s="57">
        <v>513</v>
      </c>
      <c r="Q564" s="58">
        <v>0</v>
      </c>
      <c r="R564" s="57">
        <v>513</v>
      </c>
      <c r="S564" s="57">
        <v>683</v>
      </c>
      <c r="T564" s="58">
        <v>0</v>
      </c>
      <c r="U564" s="57">
        <v>683</v>
      </c>
      <c r="V564" s="57">
        <v>1022</v>
      </c>
      <c r="W564" s="58">
        <v>0</v>
      </c>
      <c r="X564" s="57">
        <v>1022</v>
      </c>
      <c r="Y564" s="57">
        <v>1022</v>
      </c>
      <c r="Z564" s="58">
        <v>0</v>
      </c>
      <c r="AA564" s="57">
        <v>1022</v>
      </c>
      <c r="AB564" s="57">
        <v>14509698</v>
      </c>
      <c r="AC564" s="53" t="str">
        <f t="shared" si="6244"/>
        <v>Registro Valido</v>
      </c>
      <c r="AD564" s="57">
        <f t="shared" ref="AD564" si="6733">IF(OR(ISERROR(VLOOKUP(CONCATENATE("ALI_",$C564,"_SEG_",$I564,"_PROV_",$D564),Catalogo_Precios,AD$8,FALSE)),L564=0),0,VLOOKUP(CONCATENATE("ALI_",$C564,"_SEG_",$I564,"_PROV_",$D564),Catalogo_Precios,AD$8,FALSE))</f>
        <v>513</v>
      </c>
      <c r="AE564" s="57">
        <f t="shared" ref="AE564" si="6734">IF(OR(ISERROR(VLOOKUP(CONCATENATE("ALI_",$C564,"_SEG_",$I564,"_PROV_",$D564),Catalogo_Precios,AE$8,FALSE)),M564=0),0,VLOOKUP(CONCATENATE("ALI_",$C564,"_SEG_",$I564,"_PROV_",$D564),Catalogo_Precios,AE$8,FALSE))</f>
        <v>683</v>
      </c>
      <c r="AF564" s="57">
        <f t="shared" ref="AF564" si="6735">IF(OR(ISERROR(VLOOKUP(CONCATENATE("ALI_",$C564,"_SEG_",$I564,"_PROV_",$D564),Catalogo_Precios,AF$8,FALSE)),N564=0),0,VLOOKUP(CONCATENATE("ALI_",$C564,"_SEG_",$I564,"_PROV_",$D564),Catalogo_Precios,AF$8,FALSE))</f>
        <v>1022</v>
      </c>
      <c r="AG564" s="57">
        <f t="shared" ref="AG564" si="6736">IF(OR(ISERROR(VLOOKUP(CONCATENATE("ALI_",$C564,"_SEG_",$I564,"_PROV_",$D564),Catalogo_Precios,AG$8,FALSE)),O564=0),0,VLOOKUP(CONCATENATE("ALI_",$C564,"_SEG_",$I564,"_PROV_",$D564),Catalogo_Precios,AG$8,FALSE))</f>
        <v>1022</v>
      </c>
      <c r="AH564" s="57">
        <f t="shared" ref="AH564" si="6737">IF(OR(ISERROR(VLOOKUP(CONCATENATE("ALI_",$C564,"_SEG_",$I564,"_PROV_",$D564),Catalogo_Precios,AH$8,FALSE)),L564=0),0,VLOOKUP(CONCATENATE("ALI_",$C564,"_SEG_",$I564,"_PROV_",$D564),Catalogo_Precios,AH$8,FALSE))</f>
        <v>498</v>
      </c>
      <c r="AI564" s="57">
        <f t="shared" ref="AI564" si="6738">IF(OR(ISERROR(VLOOKUP(CONCATENATE("ALI_",$C564,"_SEG_",$I564,"_PROV_",$D564),Catalogo_Precios,AI$8,FALSE)),M564=0),0,VLOOKUP(CONCATENATE("ALI_",$C564,"_SEG_",$I564,"_PROV_",$D564),Catalogo_Precios,AI$8,FALSE))</f>
        <v>663</v>
      </c>
      <c r="AJ564" s="57">
        <f t="shared" ref="AJ564" si="6739">IF(OR(ISERROR(VLOOKUP(CONCATENATE("ALI_",$C564,"_SEG_",$I564,"_PROV_",$D564),Catalogo_Precios,AJ$8,FALSE)),N564=0),0,VLOOKUP(CONCATENATE("ALI_",$C564,"_SEG_",$I564,"_PROV_",$D564),Catalogo_Precios,AJ$8,FALSE))</f>
        <v>994</v>
      </c>
      <c r="AK564" s="57">
        <f t="shared" ref="AK564" si="6740">IF(OR(ISERROR(VLOOKUP(CONCATENATE("ALI_",$C564,"_SEG_",$I564,"_PROV_",$D564),Catalogo_Precios,AK$8,FALSE)),O564=0),0,VLOOKUP(CONCATENATE("ALI_",$C564,"_SEG_",$I564,"_PROV_",$D564),Catalogo_Precios,AK$8,FALSE))</f>
        <v>994</v>
      </c>
      <c r="AL564" s="53"/>
      <c r="AM564" s="59" t="str">
        <f t="shared" si="6253"/>
        <v>ALI_93_SEG_1</v>
      </c>
      <c r="AN564" s="59" t="str">
        <f t="shared" si="6254"/>
        <v>ALI_93_SEG_1_VAL_14509698</v>
      </c>
      <c r="AO564" s="60">
        <f t="shared" ref="AO564" si="6741">IF(OR(AB564="",AB564=0),0,COUNTIF(Codificacion,AM564))</f>
        <v>5</v>
      </c>
      <c r="AP564" s="61">
        <f t="array" ref="AP564">MIN(IF(Codificacion=AM564,Total_Cotizacion,""))</f>
        <v>12685590.9</v>
      </c>
      <c r="AQ564" s="62" t="b">
        <f t="shared" si="6256"/>
        <v>0</v>
      </c>
      <c r="AR564" s="51" t="str">
        <f t="shared" ref="AR564" si="6742">IF(COUNTIF(Codificacion2,CONCATENATE(AM564,"_VAL_",AB564))&gt;1,"Empate","")</f>
        <v/>
      </c>
      <c r="AS564" s="63" t="str">
        <f t="shared" si="6274"/>
        <v/>
      </c>
      <c r="AT564" s="59" t="str">
        <f t="shared" si="6258"/>
        <v>ALI_93_SEG_1_</v>
      </c>
      <c r="AU564" s="63">
        <f t="shared" ref="AU564" si="6743">IF(AND(COUNTIF(Codificacion3,AT564)&lt;AO564),1,COUNTIF(Codificacion3,AT564))</f>
        <v>1</v>
      </c>
      <c r="AV564" s="62" t="str">
        <f t="shared" si="6260"/>
        <v>No Seleccionada</v>
      </c>
      <c r="AW564" s="53"/>
      <c r="AX564" s="51" t="str">
        <f t="shared" si="6261"/>
        <v>ALI_93_SEG_1FALSO</v>
      </c>
      <c r="AY564" s="51">
        <f t="shared" si="6242"/>
        <v>4</v>
      </c>
      <c r="AZ564" s="64" t="b">
        <f t="shared" si="6262"/>
        <v>0</v>
      </c>
    </row>
    <row r="565" spans="1:52" x14ac:dyDescent="0.2">
      <c r="A565" s="50" t="b">
        <f t="shared" si="3881"/>
        <v>0</v>
      </c>
      <c r="B565" s="51" t="s">
        <v>99</v>
      </c>
      <c r="C565" s="52">
        <v>93</v>
      </c>
      <c r="D565" s="52">
        <f t="shared" ref="D565" si="6744">IF(ISERROR(VLOOKUP(E565,Proveedores,2,FALSE)),"",VLOOKUP(E565,Proveedores,2,FALSE))</f>
        <v>2052</v>
      </c>
      <c r="E565" s="53" t="s">
        <v>100</v>
      </c>
      <c r="F565" s="54">
        <v>92</v>
      </c>
      <c r="G565" s="53" t="s">
        <v>56</v>
      </c>
      <c r="H565" s="53" t="s">
        <v>63</v>
      </c>
      <c r="I565" s="52">
        <v>2</v>
      </c>
      <c r="J565" s="53" t="s">
        <v>58</v>
      </c>
      <c r="K565" s="55">
        <v>44835</v>
      </c>
      <c r="L565" s="56">
        <v>7049</v>
      </c>
      <c r="M565" s="56">
        <v>8384</v>
      </c>
      <c r="N565" s="56">
        <v>4964</v>
      </c>
      <c r="O565" s="56">
        <v>414</v>
      </c>
      <c r="P565" s="57">
        <v>513</v>
      </c>
      <c r="Q565" s="58">
        <v>0</v>
      </c>
      <c r="R565" s="57">
        <v>513</v>
      </c>
      <c r="S565" s="57">
        <v>683</v>
      </c>
      <c r="T565" s="58">
        <v>0</v>
      </c>
      <c r="U565" s="57">
        <v>683</v>
      </c>
      <c r="V565" s="57">
        <v>1022</v>
      </c>
      <c r="W565" s="58">
        <v>0</v>
      </c>
      <c r="X565" s="57">
        <v>1022</v>
      </c>
      <c r="Y565" s="57">
        <v>1022</v>
      </c>
      <c r="Z565" s="58">
        <v>0</v>
      </c>
      <c r="AA565" s="57">
        <v>1022</v>
      </c>
      <c r="AB565" s="57">
        <v>14838725</v>
      </c>
      <c r="AC565" s="53" t="str">
        <f t="shared" si="6244"/>
        <v>Registro Valido</v>
      </c>
      <c r="AD565" s="57">
        <f t="shared" ref="AD565" si="6745">IF(OR(ISERROR(VLOOKUP(CONCATENATE("ALI_",$C565,"_SEG_",$I565,"_PROV_",$D565),Catalogo_Precios,AD$8,FALSE)),L565=0),0,VLOOKUP(CONCATENATE("ALI_",$C565,"_SEG_",$I565,"_PROV_",$D565),Catalogo_Precios,AD$8,FALSE))</f>
        <v>513</v>
      </c>
      <c r="AE565" s="57">
        <f t="shared" ref="AE565" si="6746">IF(OR(ISERROR(VLOOKUP(CONCATENATE("ALI_",$C565,"_SEG_",$I565,"_PROV_",$D565),Catalogo_Precios,AE$8,FALSE)),M565=0),0,VLOOKUP(CONCATENATE("ALI_",$C565,"_SEG_",$I565,"_PROV_",$D565),Catalogo_Precios,AE$8,FALSE))</f>
        <v>683</v>
      </c>
      <c r="AF565" s="57">
        <f t="shared" ref="AF565" si="6747">IF(OR(ISERROR(VLOOKUP(CONCATENATE("ALI_",$C565,"_SEG_",$I565,"_PROV_",$D565),Catalogo_Precios,AF$8,FALSE)),N565=0),0,VLOOKUP(CONCATENATE("ALI_",$C565,"_SEG_",$I565,"_PROV_",$D565),Catalogo_Precios,AF$8,FALSE))</f>
        <v>1022</v>
      </c>
      <c r="AG565" s="57">
        <f t="shared" ref="AG565" si="6748">IF(OR(ISERROR(VLOOKUP(CONCATENATE("ALI_",$C565,"_SEG_",$I565,"_PROV_",$D565),Catalogo_Precios,AG$8,FALSE)),O565=0),0,VLOOKUP(CONCATENATE("ALI_",$C565,"_SEG_",$I565,"_PROV_",$D565),Catalogo_Precios,AG$8,FALSE))</f>
        <v>1022</v>
      </c>
      <c r="AH565" s="57">
        <f t="shared" ref="AH565" si="6749">IF(OR(ISERROR(VLOOKUP(CONCATENATE("ALI_",$C565,"_SEG_",$I565,"_PROV_",$D565),Catalogo_Precios,AH$8,FALSE)),L565=0),0,VLOOKUP(CONCATENATE("ALI_",$C565,"_SEG_",$I565,"_PROV_",$D565),Catalogo_Precios,AH$8,FALSE))</f>
        <v>498</v>
      </c>
      <c r="AI565" s="57">
        <f t="shared" ref="AI565" si="6750">IF(OR(ISERROR(VLOOKUP(CONCATENATE("ALI_",$C565,"_SEG_",$I565,"_PROV_",$D565),Catalogo_Precios,AI$8,FALSE)),M565=0),0,VLOOKUP(CONCATENATE("ALI_",$C565,"_SEG_",$I565,"_PROV_",$D565),Catalogo_Precios,AI$8,FALSE))</f>
        <v>663</v>
      </c>
      <c r="AJ565" s="57">
        <f t="shared" ref="AJ565" si="6751">IF(OR(ISERROR(VLOOKUP(CONCATENATE("ALI_",$C565,"_SEG_",$I565,"_PROV_",$D565),Catalogo_Precios,AJ$8,FALSE)),N565=0),0,VLOOKUP(CONCATENATE("ALI_",$C565,"_SEG_",$I565,"_PROV_",$D565),Catalogo_Precios,AJ$8,FALSE))</f>
        <v>994</v>
      </c>
      <c r="AK565" s="57">
        <f t="shared" ref="AK565" si="6752">IF(OR(ISERROR(VLOOKUP(CONCATENATE("ALI_",$C565,"_SEG_",$I565,"_PROV_",$D565),Catalogo_Precios,AK$8,FALSE)),O565=0),0,VLOOKUP(CONCATENATE("ALI_",$C565,"_SEG_",$I565,"_PROV_",$D565),Catalogo_Precios,AK$8,FALSE))</f>
        <v>994</v>
      </c>
      <c r="AL565" s="53"/>
      <c r="AM565" s="59" t="str">
        <f t="shared" si="6253"/>
        <v>ALI_93_SEG_2</v>
      </c>
      <c r="AN565" s="59" t="str">
        <f t="shared" si="6254"/>
        <v>ALI_93_SEG_2_VAL_14838725</v>
      </c>
      <c r="AO565" s="60">
        <f t="shared" ref="AO565" si="6753">IF(OR(AB565="",AB565=0),0,COUNTIF(Codificacion,AM565))</f>
        <v>5</v>
      </c>
      <c r="AP565" s="61">
        <f t="array" ref="AP565">MIN(IF(Codificacion=AM565,Total_Cotizacion,""))</f>
        <v>12973253.4</v>
      </c>
      <c r="AQ565" s="62" t="b">
        <f t="shared" si="6256"/>
        <v>0</v>
      </c>
      <c r="AR565" s="51" t="str">
        <f t="shared" ref="AR565" si="6754">IF(COUNTIF(Codificacion2,CONCATENATE(AM565,"_VAL_",AB565))&gt;1,"Empate","")</f>
        <v/>
      </c>
      <c r="AS565" s="63" t="str">
        <f t="shared" si="6274"/>
        <v/>
      </c>
      <c r="AT565" s="59" t="str">
        <f t="shared" si="6258"/>
        <v>ALI_93_SEG_2_</v>
      </c>
      <c r="AU565" s="63">
        <f t="shared" ref="AU565" si="6755">IF(AND(COUNTIF(Codificacion3,AT565)&lt;AO565),1,COUNTIF(Codificacion3,AT565))</f>
        <v>1</v>
      </c>
      <c r="AV565" s="62" t="str">
        <f t="shared" si="6260"/>
        <v>No Seleccionada</v>
      </c>
      <c r="AW565" s="53"/>
      <c r="AX565" s="51" t="str">
        <f t="shared" si="6261"/>
        <v>ALI_93_SEG_2FALSO</v>
      </c>
      <c r="AY565" s="51">
        <f t="shared" si="6242"/>
        <v>4</v>
      </c>
      <c r="AZ565" s="64" t="b">
        <f t="shared" si="6262"/>
        <v>0</v>
      </c>
    </row>
    <row r="566" spans="1:52" x14ac:dyDescent="0.2">
      <c r="A566" s="50" t="b">
        <f t="shared" si="3881"/>
        <v>0</v>
      </c>
      <c r="B566" s="51" t="s">
        <v>99</v>
      </c>
      <c r="C566" s="52">
        <v>93</v>
      </c>
      <c r="D566" s="52">
        <f t="shared" ref="D566" si="6756">IF(ISERROR(VLOOKUP(E566,Proveedores,2,FALSE)),"",VLOOKUP(E566,Proveedores,2,FALSE))</f>
        <v>2052</v>
      </c>
      <c r="E566" s="53" t="s">
        <v>100</v>
      </c>
      <c r="F566" s="54">
        <v>93</v>
      </c>
      <c r="G566" s="53" t="s">
        <v>56</v>
      </c>
      <c r="H566" s="53" t="s">
        <v>63</v>
      </c>
      <c r="I566" s="52">
        <v>3</v>
      </c>
      <c r="J566" s="53" t="s">
        <v>58</v>
      </c>
      <c r="K566" s="55">
        <v>44835</v>
      </c>
      <c r="L566" s="56">
        <v>7007</v>
      </c>
      <c r="M566" s="56">
        <v>8334</v>
      </c>
      <c r="N566" s="56">
        <v>4935</v>
      </c>
      <c r="O566" s="56">
        <v>411</v>
      </c>
      <c r="P566" s="57">
        <v>513</v>
      </c>
      <c r="Q566" s="58">
        <v>0</v>
      </c>
      <c r="R566" s="57">
        <v>513</v>
      </c>
      <c r="S566" s="57">
        <v>683</v>
      </c>
      <c r="T566" s="58">
        <v>0</v>
      </c>
      <c r="U566" s="57">
        <v>683</v>
      </c>
      <c r="V566" s="57">
        <v>1022</v>
      </c>
      <c r="W566" s="58">
        <v>0</v>
      </c>
      <c r="X566" s="57">
        <v>1022</v>
      </c>
      <c r="Y566" s="57">
        <v>1022</v>
      </c>
      <c r="Z566" s="58">
        <v>0</v>
      </c>
      <c r="AA566" s="57">
        <v>1022</v>
      </c>
      <c r="AB566" s="57">
        <v>14750325</v>
      </c>
      <c r="AC566" s="53" t="str">
        <f t="shared" si="6244"/>
        <v>Registro Valido</v>
      </c>
      <c r="AD566" s="57">
        <f t="shared" ref="AD566" si="6757">IF(OR(ISERROR(VLOOKUP(CONCATENATE("ALI_",$C566,"_SEG_",$I566,"_PROV_",$D566),Catalogo_Precios,AD$8,FALSE)),L566=0),0,VLOOKUP(CONCATENATE("ALI_",$C566,"_SEG_",$I566,"_PROV_",$D566),Catalogo_Precios,AD$8,FALSE))</f>
        <v>513</v>
      </c>
      <c r="AE566" s="57">
        <f t="shared" ref="AE566" si="6758">IF(OR(ISERROR(VLOOKUP(CONCATENATE("ALI_",$C566,"_SEG_",$I566,"_PROV_",$D566),Catalogo_Precios,AE$8,FALSE)),M566=0),0,VLOOKUP(CONCATENATE("ALI_",$C566,"_SEG_",$I566,"_PROV_",$D566),Catalogo_Precios,AE$8,FALSE))</f>
        <v>683</v>
      </c>
      <c r="AF566" s="57">
        <f t="shared" ref="AF566" si="6759">IF(OR(ISERROR(VLOOKUP(CONCATENATE("ALI_",$C566,"_SEG_",$I566,"_PROV_",$D566),Catalogo_Precios,AF$8,FALSE)),N566=0),0,VLOOKUP(CONCATENATE("ALI_",$C566,"_SEG_",$I566,"_PROV_",$D566),Catalogo_Precios,AF$8,FALSE))</f>
        <v>1022</v>
      </c>
      <c r="AG566" s="57">
        <f t="shared" ref="AG566" si="6760">IF(OR(ISERROR(VLOOKUP(CONCATENATE("ALI_",$C566,"_SEG_",$I566,"_PROV_",$D566),Catalogo_Precios,AG$8,FALSE)),O566=0),0,VLOOKUP(CONCATENATE("ALI_",$C566,"_SEG_",$I566,"_PROV_",$D566),Catalogo_Precios,AG$8,FALSE))</f>
        <v>1022</v>
      </c>
      <c r="AH566" s="57">
        <f t="shared" ref="AH566" si="6761">IF(OR(ISERROR(VLOOKUP(CONCATENATE("ALI_",$C566,"_SEG_",$I566,"_PROV_",$D566),Catalogo_Precios,AH$8,FALSE)),L566=0),0,VLOOKUP(CONCATENATE("ALI_",$C566,"_SEG_",$I566,"_PROV_",$D566),Catalogo_Precios,AH$8,FALSE))</f>
        <v>498</v>
      </c>
      <c r="AI566" s="57">
        <f t="shared" ref="AI566" si="6762">IF(OR(ISERROR(VLOOKUP(CONCATENATE("ALI_",$C566,"_SEG_",$I566,"_PROV_",$D566),Catalogo_Precios,AI$8,FALSE)),M566=0),0,VLOOKUP(CONCATENATE("ALI_",$C566,"_SEG_",$I566,"_PROV_",$D566),Catalogo_Precios,AI$8,FALSE))</f>
        <v>663</v>
      </c>
      <c r="AJ566" s="57">
        <f t="shared" ref="AJ566" si="6763">IF(OR(ISERROR(VLOOKUP(CONCATENATE("ALI_",$C566,"_SEG_",$I566,"_PROV_",$D566),Catalogo_Precios,AJ$8,FALSE)),N566=0),0,VLOOKUP(CONCATENATE("ALI_",$C566,"_SEG_",$I566,"_PROV_",$D566),Catalogo_Precios,AJ$8,FALSE))</f>
        <v>994</v>
      </c>
      <c r="AK566" s="57">
        <f t="shared" ref="AK566" si="6764">IF(OR(ISERROR(VLOOKUP(CONCATENATE("ALI_",$C566,"_SEG_",$I566,"_PROV_",$D566),Catalogo_Precios,AK$8,FALSE)),O566=0),0,VLOOKUP(CONCATENATE("ALI_",$C566,"_SEG_",$I566,"_PROV_",$D566),Catalogo_Precios,AK$8,FALSE))</f>
        <v>994</v>
      </c>
      <c r="AL566" s="53"/>
      <c r="AM566" s="59" t="str">
        <f t="shared" si="6253"/>
        <v>ALI_93_SEG_3</v>
      </c>
      <c r="AN566" s="59" t="str">
        <f t="shared" si="6254"/>
        <v>ALI_93_SEG_3_VAL_14750325</v>
      </c>
      <c r="AO566" s="60">
        <f t="shared" ref="AO566" si="6765">IF(OR(AB566="",AB566=0),0,COUNTIF(Codificacion,AM566))</f>
        <v>5</v>
      </c>
      <c r="AP566" s="61">
        <f t="array" ref="AP566">MIN(IF(Codificacion=AM566,Total_Cotizacion,""))</f>
        <v>12895966.800000001</v>
      </c>
      <c r="AQ566" s="62" t="b">
        <f t="shared" si="6256"/>
        <v>0</v>
      </c>
      <c r="AR566" s="51" t="str">
        <f t="shared" ref="AR566" si="6766">IF(COUNTIF(Codificacion2,CONCATENATE(AM566,"_VAL_",AB566))&gt;1,"Empate","")</f>
        <v/>
      </c>
      <c r="AS566" s="63" t="str">
        <f t="shared" si="6274"/>
        <v/>
      </c>
      <c r="AT566" s="59" t="str">
        <f t="shared" si="6258"/>
        <v>ALI_93_SEG_3_</v>
      </c>
      <c r="AU566" s="63">
        <f t="shared" ref="AU566" si="6767">IF(AND(COUNTIF(Codificacion3,AT566)&lt;AO566),1,COUNTIF(Codificacion3,AT566))</f>
        <v>1</v>
      </c>
      <c r="AV566" s="62" t="str">
        <f t="shared" si="6260"/>
        <v>No Seleccionada</v>
      </c>
      <c r="AW566" s="53"/>
      <c r="AX566" s="51" t="str">
        <f t="shared" si="6261"/>
        <v>ALI_93_SEG_3FALSO</v>
      </c>
      <c r="AY566" s="51">
        <f t="shared" si="6242"/>
        <v>4</v>
      </c>
      <c r="AZ566" s="64" t="b">
        <f t="shared" si="6262"/>
        <v>0</v>
      </c>
    </row>
    <row r="567" spans="1:52" x14ac:dyDescent="0.2">
      <c r="A567" s="50" t="b">
        <f t="shared" si="3881"/>
        <v>0</v>
      </c>
      <c r="B567" s="51" t="s">
        <v>99</v>
      </c>
      <c r="C567" s="52">
        <v>93</v>
      </c>
      <c r="D567" s="52">
        <f t="shared" ref="D567" si="6768">IF(ISERROR(VLOOKUP(E567,Proveedores,2,FALSE)),"",VLOOKUP(E567,Proveedores,2,FALSE))</f>
        <v>2052</v>
      </c>
      <c r="E567" s="53" t="s">
        <v>100</v>
      </c>
      <c r="F567" s="54">
        <v>94</v>
      </c>
      <c r="G567" s="53" t="s">
        <v>56</v>
      </c>
      <c r="H567" s="53" t="s">
        <v>63</v>
      </c>
      <c r="I567" s="52">
        <v>4</v>
      </c>
      <c r="J567" s="53" t="s">
        <v>58</v>
      </c>
      <c r="K567" s="55">
        <v>44835</v>
      </c>
      <c r="L567" s="56">
        <v>7214</v>
      </c>
      <c r="M567" s="56">
        <v>8766</v>
      </c>
      <c r="N567" s="56">
        <v>4850</v>
      </c>
      <c r="O567" s="56">
        <v>439</v>
      </c>
      <c r="P567" s="57">
        <v>513</v>
      </c>
      <c r="Q567" s="58">
        <v>0</v>
      </c>
      <c r="R567" s="57">
        <v>513</v>
      </c>
      <c r="S567" s="57">
        <v>683</v>
      </c>
      <c r="T567" s="58">
        <v>0</v>
      </c>
      <c r="U567" s="57">
        <v>683</v>
      </c>
      <c r="V567" s="57">
        <v>1022</v>
      </c>
      <c r="W567" s="58">
        <v>0</v>
      </c>
      <c r="X567" s="57">
        <v>1022</v>
      </c>
      <c r="Y567" s="57">
        <v>1022</v>
      </c>
      <c r="Z567" s="58">
        <v>0</v>
      </c>
      <c r="AA567" s="57">
        <v>1022</v>
      </c>
      <c r="AB567" s="57">
        <v>15093318</v>
      </c>
      <c r="AC567" s="53" t="str">
        <f t="shared" si="6244"/>
        <v>Registro Valido</v>
      </c>
      <c r="AD567" s="57">
        <f t="shared" ref="AD567" si="6769">IF(OR(ISERROR(VLOOKUP(CONCATENATE("ALI_",$C567,"_SEG_",$I567,"_PROV_",$D567),Catalogo_Precios,AD$8,FALSE)),L567=0),0,VLOOKUP(CONCATENATE("ALI_",$C567,"_SEG_",$I567,"_PROV_",$D567),Catalogo_Precios,AD$8,FALSE))</f>
        <v>513</v>
      </c>
      <c r="AE567" s="57">
        <f t="shared" ref="AE567" si="6770">IF(OR(ISERROR(VLOOKUP(CONCATENATE("ALI_",$C567,"_SEG_",$I567,"_PROV_",$D567),Catalogo_Precios,AE$8,FALSE)),M567=0),0,VLOOKUP(CONCATENATE("ALI_",$C567,"_SEG_",$I567,"_PROV_",$D567),Catalogo_Precios,AE$8,FALSE))</f>
        <v>683</v>
      </c>
      <c r="AF567" s="57">
        <f t="shared" ref="AF567" si="6771">IF(OR(ISERROR(VLOOKUP(CONCATENATE("ALI_",$C567,"_SEG_",$I567,"_PROV_",$D567),Catalogo_Precios,AF$8,FALSE)),N567=0),0,VLOOKUP(CONCATENATE("ALI_",$C567,"_SEG_",$I567,"_PROV_",$D567),Catalogo_Precios,AF$8,FALSE))</f>
        <v>1022</v>
      </c>
      <c r="AG567" s="57">
        <f t="shared" ref="AG567" si="6772">IF(OR(ISERROR(VLOOKUP(CONCATENATE("ALI_",$C567,"_SEG_",$I567,"_PROV_",$D567),Catalogo_Precios,AG$8,FALSE)),O567=0),0,VLOOKUP(CONCATENATE("ALI_",$C567,"_SEG_",$I567,"_PROV_",$D567),Catalogo_Precios,AG$8,FALSE))</f>
        <v>1022</v>
      </c>
      <c r="AH567" s="57">
        <f t="shared" ref="AH567" si="6773">IF(OR(ISERROR(VLOOKUP(CONCATENATE("ALI_",$C567,"_SEG_",$I567,"_PROV_",$D567),Catalogo_Precios,AH$8,FALSE)),L567=0),0,VLOOKUP(CONCATENATE("ALI_",$C567,"_SEG_",$I567,"_PROV_",$D567),Catalogo_Precios,AH$8,FALSE))</f>
        <v>498</v>
      </c>
      <c r="AI567" s="57">
        <f t="shared" ref="AI567" si="6774">IF(OR(ISERROR(VLOOKUP(CONCATENATE("ALI_",$C567,"_SEG_",$I567,"_PROV_",$D567),Catalogo_Precios,AI$8,FALSE)),M567=0),0,VLOOKUP(CONCATENATE("ALI_",$C567,"_SEG_",$I567,"_PROV_",$D567),Catalogo_Precios,AI$8,FALSE))</f>
        <v>663</v>
      </c>
      <c r="AJ567" s="57">
        <f t="shared" ref="AJ567" si="6775">IF(OR(ISERROR(VLOOKUP(CONCATENATE("ALI_",$C567,"_SEG_",$I567,"_PROV_",$D567),Catalogo_Precios,AJ$8,FALSE)),N567=0),0,VLOOKUP(CONCATENATE("ALI_",$C567,"_SEG_",$I567,"_PROV_",$D567),Catalogo_Precios,AJ$8,FALSE))</f>
        <v>994</v>
      </c>
      <c r="AK567" s="57">
        <f t="shared" ref="AK567" si="6776">IF(OR(ISERROR(VLOOKUP(CONCATENATE("ALI_",$C567,"_SEG_",$I567,"_PROV_",$D567),Catalogo_Precios,AK$8,FALSE)),O567=0),0,VLOOKUP(CONCATENATE("ALI_",$C567,"_SEG_",$I567,"_PROV_",$D567),Catalogo_Precios,AK$8,FALSE))</f>
        <v>994</v>
      </c>
      <c r="AL567" s="53"/>
      <c r="AM567" s="59" t="str">
        <f t="shared" si="6253"/>
        <v>ALI_93_SEG_4</v>
      </c>
      <c r="AN567" s="59" t="str">
        <f t="shared" si="6254"/>
        <v>ALI_93_SEG_4_VAL_15093318</v>
      </c>
      <c r="AO567" s="60">
        <f t="shared" ref="AO567" si="6777">IF(OR(AB567="",AB567=0),0,COUNTIF(Codificacion,AM567))</f>
        <v>4</v>
      </c>
      <c r="AP567" s="61">
        <f t="array" ref="AP567">MIN(IF(Codificacion=AM567,Total_Cotizacion,""))</f>
        <v>13195526.4</v>
      </c>
      <c r="AQ567" s="62" t="b">
        <f t="shared" si="6256"/>
        <v>0</v>
      </c>
      <c r="AR567" s="51" t="str">
        <f t="shared" ref="AR567" si="6778">IF(COUNTIF(Codificacion2,CONCATENATE(AM567,"_VAL_",AB567))&gt;1,"Empate","")</f>
        <v/>
      </c>
      <c r="AS567" s="63" t="str">
        <f t="shared" si="6274"/>
        <v/>
      </c>
      <c r="AT567" s="59" t="str">
        <f t="shared" si="6258"/>
        <v>ALI_93_SEG_4_</v>
      </c>
      <c r="AU567" s="63">
        <f t="shared" ref="AU567" si="6779">IF(AND(COUNTIF(Codificacion3,AT567)&lt;AO567),1,COUNTIF(Codificacion3,AT567))</f>
        <v>1</v>
      </c>
      <c r="AV567" s="62" t="str">
        <f t="shared" si="6260"/>
        <v>No Seleccionada</v>
      </c>
      <c r="AW567" s="53"/>
      <c r="AX567" s="51" t="str">
        <f t="shared" si="6261"/>
        <v>ALI_93_SEG_4FALSO</v>
      </c>
      <c r="AY567" s="51">
        <f t="shared" si="6242"/>
        <v>3</v>
      </c>
      <c r="AZ567" s="64" t="b">
        <f t="shared" si="6262"/>
        <v>0</v>
      </c>
    </row>
    <row r="568" spans="1:52" x14ac:dyDescent="0.2">
      <c r="A568" s="50" t="b">
        <f t="shared" si="3881"/>
        <v>0</v>
      </c>
      <c r="B568" s="51" t="s">
        <v>99</v>
      </c>
      <c r="C568" s="52">
        <v>93</v>
      </c>
      <c r="D568" s="52">
        <f t="shared" ref="D568" si="6780">IF(ISERROR(VLOOKUP(E568,Proveedores,2,FALSE)),"",VLOOKUP(E568,Proveedores,2,FALSE))</f>
        <v>2052</v>
      </c>
      <c r="E568" s="53" t="s">
        <v>100</v>
      </c>
      <c r="F568" s="54">
        <v>95</v>
      </c>
      <c r="G568" s="53" t="s">
        <v>56</v>
      </c>
      <c r="H568" s="53" t="s">
        <v>63</v>
      </c>
      <c r="I568" s="52">
        <v>5</v>
      </c>
      <c r="J568" s="53" t="s">
        <v>58</v>
      </c>
      <c r="K568" s="55">
        <v>44835</v>
      </c>
      <c r="L568" s="56">
        <v>6705</v>
      </c>
      <c r="M568" s="56">
        <v>8150</v>
      </c>
      <c r="N568" s="56">
        <v>4508</v>
      </c>
      <c r="O568" s="56">
        <v>407</v>
      </c>
      <c r="P568" s="57">
        <v>513</v>
      </c>
      <c r="Q568" s="58">
        <v>0</v>
      </c>
      <c r="R568" s="57">
        <v>513</v>
      </c>
      <c r="S568" s="57">
        <v>683</v>
      </c>
      <c r="T568" s="58">
        <v>0</v>
      </c>
      <c r="U568" s="57">
        <v>683</v>
      </c>
      <c r="V568" s="57">
        <v>1022</v>
      </c>
      <c r="W568" s="58">
        <v>0</v>
      </c>
      <c r="X568" s="57">
        <v>1022</v>
      </c>
      <c r="Y568" s="57">
        <v>1022</v>
      </c>
      <c r="Z568" s="58">
        <v>0</v>
      </c>
      <c r="AA568" s="57">
        <v>1022</v>
      </c>
      <c r="AB568" s="57">
        <v>14029245</v>
      </c>
      <c r="AC568" s="53" t="str">
        <f t="shared" si="6244"/>
        <v>Registro Valido</v>
      </c>
      <c r="AD568" s="57">
        <f t="shared" ref="AD568" si="6781">IF(OR(ISERROR(VLOOKUP(CONCATENATE("ALI_",$C568,"_SEG_",$I568,"_PROV_",$D568),Catalogo_Precios,AD$8,FALSE)),L568=0),0,VLOOKUP(CONCATENATE("ALI_",$C568,"_SEG_",$I568,"_PROV_",$D568),Catalogo_Precios,AD$8,FALSE))</f>
        <v>513</v>
      </c>
      <c r="AE568" s="57">
        <f t="shared" ref="AE568" si="6782">IF(OR(ISERROR(VLOOKUP(CONCATENATE("ALI_",$C568,"_SEG_",$I568,"_PROV_",$D568),Catalogo_Precios,AE$8,FALSE)),M568=0),0,VLOOKUP(CONCATENATE("ALI_",$C568,"_SEG_",$I568,"_PROV_",$D568),Catalogo_Precios,AE$8,FALSE))</f>
        <v>683</v>
      </c>
      <c r="AF568" s="57">
        <f t="shared" ref="AF568" si="6783">IF(OR(ISERROR(VLOOKUP(CONCATENATE("ALI_",$C568,"_SEG_",$I568,"_PROV_",$D568),Catalogo_Precios,AF$8,FALSE)),N568=0),0,VLOOKUP(CONCATENATE("ALI_",$C568,"_SEG_",$I568,"_PROV_",$D568),Catalogo_Precios,AF$8,FALSE))</f>
        <v>1022</v>
      </c>
      <c r="AG568" s="57">
        <f t="shared" ref="AG568" si="6784">IF(OR(ISERROR(VLOOKUP(CONCATENATE("ALI_",$C568,"_SEG_",$I568,"_PROV_",$D568),Catalogo_Precios,AG$8,FALSE)),O568=0),0,VLOOKUP(CONCATENATE("ALI_",$C568,"_SEG_",$I568,"_PROV_",$D568),Catalogo_Precios,AG$8,FALSE))</f>
        <v>1022</v>
      </c>
      <c r="AH568" s="57">
        <f t="shared" ref="AH568" si="6785">IF(OR(ISERROR(VLOOKUP(CONCATENATE("ALI_",$C568,"_SEG_",$I568,"_PROV_",$D568),Catalogo_Precios,AH$8,FALSE)),L568=0),0,VLOOKUP(CONCATENATE("ALI_",$C568,"_SEG_",$I568,"_PROV_",$D568),Catalogo_Precios,AH$8,FALSE))</f>
        <v>498</v>
      </c>
      <c r="AI568" s="57">
        <f t="shared" ref="AI568" si="6786">IF(OR(ISERROR(VLOOKUP(CONCATENATE("ALI_",$C568,"_SEG_",$I568,"_PROV_",$D568),Catalogo_Precios,AI$8,FALSE)),M568=0),0,VLOOKUP(CONCATENATE("ALI_",$C568,"_SEG_",$I568,"_PROV_",$D568),Catalogo_Precios,AI$8,FALSE))</f>
        <v>663</v>
      </c>
      <c r="AJ568" s="57">
        <f t="shared" ref="AJ568" si="6787">IF(OR(ISERROR(VLOOKUP(CONCATENATE("ALI_",$C568,"_SEG_",$I568,"_PROV_",$D568),Catalogo_Precios,AJ$8,FALSE)),N568=0),0,VLOOKUP(CONCATENATE("ALI_",$C568,"_SEG_",$I568,"_PROV_",$D568),Catalogo_Precios,AJ$8,FALSE))</f>
        <v>994</v>
      </c>
      <c r="AK568" s="57">
        <f t="shared" ref="AK568" si="6788">IF(OR(ISERROR(VLOOKUP(CONCATENATE("ALI_",$C568,"_SEG_",$I568,"_PROV_",$D568),Catalogo_Precios,AK$8,FALSE)),O568=0),0,VLOOKUP(CONCATENATE("ALI_",$C568,"_SEG_",$I568,"_PROV_",$D568),Catalogo_Precios,AK$8,FALSE))</f>
        <v>994</v>
      </c>
      <c r="AL568" s="53"/>
      <c r="AM568" s="59" t="str">
        <f t="shared" si="6253"/>
        <v>ALI_93_SEG_5</v>
      </c>
      <c r="AN568" s="59" t="str">
        <f t="shared" si="6254"/>
        <v>ALI_93_SEG_5_VAL_14029245</v>
      </c>
      <c r="AO568" s="60">
        <f t="shared" ref="AO568" si="6789">IF(OR(AB568="",AB568=0),0,COUNTIF(Codificacion,AM568))</f>
        <v>4</v>
      </c>
      <c r="AP568" s="61">
        <f t="array" ref="AP568">MIN(IF(Codificacion=AM568,Total_Cotizacion,""))</f>
        <v>12265245</v>
      </c>
      <c r="AQ568" s="62" t="b">
        <f t="shared" si="6256"/>
        <v>0</v>
      </c>
      <c r="AR568" s="51" t="str">
        <f t="shared" ref="AR568" si="6790">IF(COUNTIF(Codificacion2,CONCATENATE(AM568,"_VAL_",AB568))&gt;1,"Empate","")</f>
        <v/>
      </c>
      <c r="AS568" s="63" t="str">
        <f t="shared" si="6274"/>
        <v/>
      </c>
      <c r="AT568" s="59" t="str">
        <f t="shared" si="6258"/>
        <v>ALI_93_SEG_5_</v>
      </c>
      <c r="AU568" s="63">
        <f t="shared" ref="AU568" si="6791">IF(AND(COUNTIF(Codificacion3,AT568)&lt;AO568),1,COUNTIF(Codificacion3,AT568))</f>
        <v>1</v>
      </c>
      <c r="AV568" s="62" t="str">
        <f t="shared" si="6260"/>
        <v>No Seleccionada</v>
      </c>
      <c r="AW568" s="53"/>
      <c r="AX568" s="51" t="str">
        <f t="shared" si="6261"/>
        <v>ALI_93_SEG_5FALSO</v>
      </c>
      <c r="AY568" s="51">
        <f t="shared" si="6242"/>
        <v>3</v>
      </c>
      <c r="AZ568" s="64" t="b">
        <f t="shared" si="6262"/>
        <v>0</v>
      </c>
    </row>
    <row r="569" spans="1:52" x14ac:dyDescent="0.2">
      <c r="A569" s="50" t="b">
        <f t="shared" si="3881"/>
        <v>0</v>
      </c>
      <c r="B569" s="51" t="s">
        <v>99</v>
      </c>
      <c r="C569" s="52">
        <v>93</v>
      </c>
      <c r="D569" s="52">
        <f t="shared" ref="D569" si="6792">IF(ISERROR(VLOOKUP(E569,Proveedores,2,FALSE)),"",VLOOKUP(E569,Proveedores,2,FALSE))</f>
        <v>2052</v>
      </c>
      <c r="E569" s="53" t="s">
        <v>100</v>
      </c>
      <c r="F569" s="54">
        <v>96</v>
      </c>
      <c r="G569" s="53" t="s">
        <v>56</v>
      </c>
      <c r="H569" s="53" t="s">
        <v>63</v>
      </c>
      <c r="I569" s="52">
        <v>6</v>
      </c>
      <c r="J569" s="53" t="s">
        <v>58</v>
      </c>
      <c r="K569" s="55">
        <v>44835</v>
      </c>
      <c r="L569" s="56">
        <v>7511</v>
      </c>
      <c r="M569" s="56">
        <v>8935</v>
      </c>
      <c r="N569" s="56">
        <v>5289</v>
      </c>
      <c r="O569" s="56">
        <v>441</v>
      </c>
      <c r="P569" s="57">
        <v>513</v>
      </c>
      <c r="Q569" s="58">
        <v>0</v>
      </c>
      <c r="R569" s="57">
        <v>513</v>
      </c>
      <c r="S569" s="57">
        <v>683</v>
      </c>
      <c r="T569" s="58">
        <v>0</v>
      </c>
      <c r="U569" s="57">
        <v>683</v>
      </c>
      <c r="V569" s="57">
        <v>1022</v>
      </c>
      <c r="W569" s="58">
        <v>0</v>
      </c>
      <c r="X569" s="57">
        <v>1022</v>
      </c>
      <c r="Y569" s="57">
        <v>1022</v>
      </c>
      <c r="Z569" s="58">
        <v>0</v>
      </c>
      <c r="AA569" s="57">
        <v>1022</v>
      </c>
      <c r="AB569" s="57">
        <v>15811808</v>
      </c>
      <c r="AC569" s="53" t="str">
        <f t="shared" si="6244"/>
        <v>Registro Valido</v>
      </c>
      <c r="AD569" s="57">
        <f t="shared" ref="AD569" si="6793">IF(OR(ISERROR(VLOOKUP(CONCATENATE("ALI_",$C569,"_SEG_",$I569,"_PROV_",$D569),Catalogo_Precios,AD$8,FALSE)),L569=0),0,VLOOKUP(CONCATENATE("ALI_",$C569,"_SEG_",$I569,"_PROV_",$D569),Catalogo_Precios,AD$8,FALSE))</f>
        <v>513</v>
      </c>
      <c r="AE569" s="57">
        <f t="shared" ref="AE569" si="6794">IF(OR(ISERROR(VLOOKUP(CONCATENATE("ALI_",$C569,"_SEG_",$I569,"_PROV_",$D569),Catalogo_Precios,AE$8,FALSE)),M569=0),0,VLOOKUP(CONCATENATE("ALI_",$C569,"_SEG_",$I569,"_PROV_",$D569),Catalogo_Precios,AE$8,FALSE))</f>
        <v>683</v>
      </c>
      <c r="AF569" s="57">
        <f t="shared" ref="AF569" si="6795">IF(OR(ISERROR(VLOOKUP(CONCATENATE("ALI_",$C569,"_SEG_",$I569,"_PROV_",$D569),Catalogo_Precios,AF$8,FALSE)),N569=0),0,VLOOKUP(CONCATENATE("ALI_",$C569,"_SEG_",$I569,"_PROV_",$D569),Catalogo_Precios,AF$8,FALSE))</f>
        <v>1022</v>
      </c>
      <c r="AG569" s="57">
        <f t="shared" ref="AG569" si="6796">IF(OR(ISERROR(VLOOKUP(CONCATENATE("ALI_",$C569,"_SEG_",$I569,"_PROV_",$D569),Catalogo_Precios,AG$8,FALSE)),O569=0),0,VLOOKUP(CONCATENATE("ALI_",$C569,"_SEG_",$I569,"_PROV_",$D569),Catalogo_Precios,AG$8,FALSE))</f>
        <v>1022</v>
      </c>
      <c r="AH569" s="57">
        <f t="shared" ref="AH569" si="6797">IF(OR(ISERROR(VLOOKUP(CONCATENATE("ALI_",$C569,"_SEG_",$I569,"_PROV_",$D569),Catalogo_Precios,AH$8,FALSE)),L569=0),0,VLOOKUP(CONCATENATE("ALI_",$C569,"_SEG_",$I569,"_PROV_",$D569),Catalogo_Precios,AH$8,FALSE))</f>
        <v>498</v>
      </c>
      <c r="AI569" s="57">
        <f t="shared" ref="AI569" si="6798">IF(OR(ISERROR(VLOOKUP(CONCATENATE("ALI_",$C569,"_SEG_",$I569,"_PROV_",$D569),Catalogo_Precios,AI$8,FALSE)),M569=0),0,VLOOKUP(CONCATENATE("ALI_",$C569,"_SEG_",$I569,"_PROV_",$D569),Catalogo_Precios,AI$8,FALSE))</f>
        <v>663</v>
      </c>
      <c r="AJ569" s="57">
        <f t="shared" ref="AJ569" si="6799">IF(OR(ISERROR(VLOOKUP(CONCATENATE("ALI_",$C569,"_SEG_",$I569,"_PROV_",$D569),Catalogo_Precios,AJ$8,FALSE)),N569=0),0,VLOOKUP(CONCATENATE("ALI_",$C569,"_SEG_",$I569,"_PROV_",$D569),Catalogo_Precios,AJ$8,FALSE))</f>
        <v>994</v>
      </c>
      <c r="AK569" s="57">
        <f t="shared" ref="AK569" si="6800">IF(OR(ISERROR(VLOOKUP(CONCATENATE("ALI_",$C569,"_SEG_",$I569,"_PROV_",$D569),Catalogo_Precios,AK$8,FALSE)),O569=0),0,VLOOKUP(CONCATENATE("ALI_",$C569,"_SEG_",$I569,"_PROV_",$D569),Catalogo_Precios,AK$8,FALSE))</f>
        <v>994</v>
      </c>
      <c r="AL569" s="53"/>
      <c r="AM569" s="59" t="str">
        <f t="shared" si="6253"/>
        <v>ALI_93_SEG_6</v>
      </c>
      <c r="AN569" s="59" t="str">
        <f t="shared" si="6254"/>
        <v>ALI_93_SEG_6_VAL_15811808</v>
      </c>
      <c r="AO569" s="60">
        <f t="shared" ref="AO569" si="6801">IF(OR(AB569="",AB569=0),0,COUNTIF(Codificacion,AM569))</f>
        <v>5</v>
      </c>
      <c r="AP569" s="61">
        <f t="array" ref="AP569">MIN(IF(Codificacion=AM569,Total_Cotizacion,""))</f>
        <v>12869459.4</v>
      </c>
      <c r="AQ569" s="62" t="b">
        <f t="shared" si="6256"/>
        <v>0</v>
      </c>
      <c r="AR569" s="51" t="str">
        <f t="shared" ref="AR569" si="6802">IF(COUNTIF(Codificacion2,CONCATENATE(AM569,"_VAL_",AB569))&gt;1,"Empate","")</f>
        <v/>
      </c>
      <c r="AS569" s="63" t="str">
        <f t="shared" si="6274"/>
        <v/>
      </c>
      <c r="AT569" s="59" t="str">
        <f t="shared" si="6258"/>
        <v>ALI_93_SEG_6_</v>
      </c>
      <c r="AU569" s="63">
        <f t="shared" ref="AU569" si="6803">IF(AND(COUNTIF(Codificacion3,AT569)&lt;AO569),1,COUNTIF(Codificacion3,AT569))</f>
        <v>1</v>
      </c>
      <c r="AV569" s="62" t="str">
        <f t="shared" si="6260"/>
        <v>No Seleccionada</v>
      </c>
      <c r="AW569" s="53"/>
      <c r="AX569" s="51" t="str">
        <f t="shared" si="6261"/>
        <v>ALI_93_SEG_6FALSO</v>
      </c>
      <c r="AY569" s="51">
        <f t="shared" si="6242"/>
        <v>4</v>
      </c>
      <c r="AZ569" s="64" t="b">
        <f t="shared" si="6262"/>
        <v>0</v>
      </c>
    </row>
    <row r="570" spans="1:52" x14ac:dyDescent="0.2">
      <c r="A570" s="50" t="b">
        <f t="shared" si="3881"/>
        <v>0</v>
      </c>
      <c r="B570" s="51" t="s">
        <v>99</v>
      </c>
      <c r="C570" s="52">
        <v>93</v>
      </c>
      <c r="D570" s="52">
        <f t="shared" ref="D570" si="6804">IF(ISERROR(VLOOKUP(E570,Proveedores,2,FALSE)),"",VLOOKUP(E570,Proveedores,2,FALSE))</f>
        <v>2052</v>
      </c>
      <c r="E570" s="53" t="s">
        <v>100</v>
      </c>
      <c r="F570" s="54">
        <v>97</v>
      </c>
      <c r="G570" s="53" t="s">
        <v>56</v>
      </c>
      <c r="H570" s="53" t="s">
        <v>63</v>
      </c>
      <c r="I570" s="52">
        <v>7</v>
      </c>
      <c r="J570" s="53" t="s">
        <v>58</v>
      </c>
      <c r="K570" s="55">
        <v>44835</v>
      </c>
      <c r="L570" s="56">
        <v>7670</v>
      </c>
      <c r="M570" s="56">
        <v>9124</v>
      </c>
      <c r="N570" s="56">
        <v>5403</v>
      </c>
      <c r="O570" s="56">
        <v>450</v>
      </c>
      <c r="P570" s="57">
        <v>513</v>
      </c>
      <c r="Q570" s="58">
        <v>0</v>
      </c>
      <c r="R570" s="57">
        <v>513</v>
      </c>
      <c r="S570" s="57">
        <v>683</v>
      </c>
      <c r="T570" s="58">
        <v>0</v>
      </c>
      <c r="U570" s="57">
        <v>683</v>
      </c>
      <c r="V570" s="57">
        <v>1022</v>
      </c>
      <c r="W570" s="58">
        <v>0</v>
      </c>
      <c r="X570" s="57">
        <v>1022</v>
      </c>
      <c r="Y570" s="57">
        <v>1022</v>
      </c>
      <c r="Z570" s="58">
        <v>0</v>
      </c>
      <c r="AA570" s="57">
        <v>1022</v>
      </c>
      <c r="AB570" s="57">
        <v>16148168</v>
      </c>
      <c r="AC570" s="53" t="str">
        <f t="shared" si="6244"/>
        <v>Registro Valido</v>
      </c>
      <c r="AD570" s="57">
        <f t="shared" ref="AD570" si="6805">IF(OR(ISERROR(VLOOKUP(CONCATENATE("ALI_",$C570,"_SEG_",$I570,"_PROV_",$D570),Catalogo_Precios,AD$8,FALSE)),L570=0),0,VLOOKUP(CONCATENATE("ALI_",$C570,"_SEG_",$I570,"_PROV_",$D570),Catalogo_Precios,AD$8,FALSE))</f>
        <v>513</v>
      </c>
      <c r="AE570" s="57">
        <f t="shared" ref="AE570" si="6806">IF(OR(ISERROR(VLOOKUP(CONCATENATE("ALI_",$C570,"_SEG_",$I570,"_PROV_",$D570),Catalogo_Precios,AE$8,FALSE)),M570=0),0,VLOOKUP(CONCATENATE("ALI_",$C570,"_SEG_",$I570,"_PROV_",$D570),Catalogo_Precios,AE$8,FALSE))</f>
        <v>683</v>
      </c>
      <c r="AF570" s="57">
        <f t="shared" ref="AF570" si="6807">IF(OR(ISERROR(VLOOKUP(CONCATENATE("ALI_",$C570,"_SEG_",$I570,"_PROV_",$D570),Catalogo_Precios,AF$8,FALSE)),N570=0),0,VLOOKUP(CONCATENATE("ALI_",$C570,"_SEG_",$I570,"_PROV_",$D570),Catalogo_Precios,AF$8,FALSE))</f>
        <v>1022</v>
      </c>
      <c r="AG570" s="57">
        <f t="shared" ref="AG570" si="6808">IF(OR(ISERROR(VLOOKUP(CONCATENATE("ALI_",$C570,"_SEG_",$I570,"_PROV_",$D570),Catalogo_Precios,AG$8,FALSE)),O570=0),0,VLOOKUP(CONCATENATE("ALI_",$C570,"_SEG_",$I570,"_PROV_",$D570),Catalogo_Precios,AG$8,FALSE))</f>
        <v>1022</v>
      </c>
      <c r="AH570" s="57">
        <f t="shared" ref="AH570" si="6809">IF(OR(ISERROR(VLOOKUP(CONCATENATE("ALI_",$C570,"_SEG_",$I570,"_PROV_",$D570),Catalogo_Precios,AH$8,FALSE)),L570=0),0,VLOOKUP(CONCATENATE("ALI_",$C570,"_SEG_",$I570,"_PROV_",$D570),Catalogo_Precios,AH$8,FALSE))</f>
        <v>498</v>
      </c>
      <c r="AI570" s="57">
        <f t="shared" ref="AI570" si="6810">IF(OR(ISERROR(VLOOKUP(CONCATENATE("ALI_",$C570,"_SEG_",$I570,"_PROV_",$D570),Catalogo_Precios,AI$8,FALSE)),M570=0),0,VLOOKUP(CONCATENATE("ALI_",$C570,"_SEG_",$I570,"_PROV_",$D570),Catalogo_Precios,AI$8,FALSE))</f>
        <v>663</v>
      </c>
      <c r="AJ570" s="57">
        <f t="shared" ref="AJ570" si="6811">IF(OR(ISERROR(VLOOKUP(CONCATENATE("ALI_",$C570,"_SEG_",$I570,"_PROV_",$D570),Catalogo_Precios,AJ$8,FALSE)),N570=0),0,VLOOKUP(CONCATENATE("ALI_",$C570,"_SEG_",$I570,"_PROV_",$D570),Catalogo_Precios,AJ$8,FALSE))</f>
        <v>994</v>
      </c>
      <c r="AK570" s="57">
        <f t="shared" ref="AK570" si="6812">IF(OR(ISERROR(VLOOKUP(CONCATENATE("ALI_",$C570,"_SEG_",$I570,"_PROV_",$D570),Catalogo_Precios,AK$8,FALSE)),O570=0),0,VLOOKUP(CONCATENATE("ALI_",$C570,"_SEG_",$I570,"_PROV_",$D570),Catalogo_Precios,AK$8,FALSE))</f>
        <v>994</v>
      </c>
      <c r="AL570" s="53"/>
      <c r="AM570" s="59" t="str">
        <f t="shared" si="6253"/>
        <v>ALI_93_SEG_7</v>
      </c>
      <c r="AN570" s="59" t="str">
        <f t="shared" si="6254"/>
        <v>ALI_93_SEG_7_VAL_16148168</v>
      </c>
      <c r="AO570" s="60">
        <f t="shared" ref="AO570" si="6813">IF(OR(AB570="",AB570=0),0,COUNTIF(Codificacion,AM570))</f>
        <v>5</v>
      </c>
      <c r="AP570" s="61">
        <f t="array" ref="AP570">MIN(IF(Codificacion=AM570,Total_Cotizacion,""))</f>
        <v>13143164.91</v>
      </c>
      <c r="AQ570" s="62" t="b">
        <f t="shared" si="6256"/>
        <v>0</v>
      </c>
      <c r="AR570" s="51" t="str">
        <f t="shared" ref="AR570" si="6814">IF(COUNTIF(Codificacion2,CONCATENATE(AM570,"_VAL_",AB570))&gt;1,"Empate","")</f>
        <v/>
      </c>
      <c r="AS570" s="63" t="str">
        <f t="shared" si="6274"/>
        <v/>
      </c>
      <c r="AT570" s="59" t="str">
        <f t="shared" si="6258"/>
        <v>ALI_93_SEG_7_</v>
      </c>
      <c r="AU570" s="63">
        <f t="shared" ref="AU570" si="6815">IF(AND(COUNTIF(Codificacion3,AT570)&lt;AO570),1,COUNTIF(Codificacion3,AT570))</f>
        <v>1</v>
      </c>
      <c r="AV570" s="62" t="str">
        <f t="shared" si="6260"/>
        <v>No Seleccionada</v>
      </c>
      <c r="AW570" s="53"/>
      <c r="AX570" s="51" t="str">
        <f t="shared" si="6261"/>
        <v>ALI_93_SEG_7FALSO</v>
      </c>
      <c r="AY570" s="51">
        <f t="shared" si="6242"/>
        <v>4</v>
      </c>
      <c r="AZ570" s="64" t="b">
        <f t="shared" si="6262"/>
        <v>0</v>
      </c>
    </row>
    <row r="571" spans="1:52" x14ac:dyDescent="0.2">
      <c r="A571" s="50" t="b">
        <f t="shared" si="3881"/>
        <v>0</v>
      </c>
      <c r="B571" s="51" t="s">
        <v>99</v>
      </c>
      <c r="C571" s="52">
        <v>93</v>
      </c>
      <c r="D571" s="52">
        <f t="shared" ref="D571" si="6816">IF(ISERROR(VLOOKUP(E571,Proveedores,2,FALSE)),"",VLOOKUP(E571,Proveedores,2,FALSE))</f>
        <v>2052</v>
      </c>
      <c r="E571" s="53" t="s">
        <v>100</v>
      </c>
      <c r="F571" s="54">
        <v>98</v>
      </c>
      <c r="G571" s="53" t="s">
        <v>56</v>
      </c>
      <c r="H571" s="53" t="s">
        <v>63</v>
      </c>
      <c r="I571" s="52">
        <v>8</v>
      </c>
      <c r="J571" s="53" t="s">
        <v>58</v>
      </c>
      <c r="K571" s="55">
        <v>44835</v>
      </c>
      <c r="L571" s="56">
        <v>7403</v>
      </c>
      <c r="M571" s="56">
        <v>8806</v>
      </c>
      <c r="N571" s="56">
        <v>5215</v>
      </c>
      <c r="O571" s="56">
        <v>435</v>
      </c>
      <c r="P571" s="57">
        <v>513</v>
      </c>
      <c r="Q571" s="58">
        <v>0</v>
      </c>
      <c r="R571" s="57">
        <v>513</v>
      </c>
      <c r="S571" s="57">
        <v>683</v>
      </c>
      <c r="T571" s="58">
        <v>0</v>
      </c>
      <c r="U571" s="57">
        <v>683</v>
      </c>
      <c r="V571" s="57">
        <v>1022</v>
      </c>
      <c r="W571" s="58">
        <v>0</v>
      </c>
      <c r="X571" s="57">
        <v>1022</v>
      </c>
      <c r="Y571" s="57">
        <v>1022</v>
      </c>
      <c r="Z571" s="58">
        <v>0</v>
      </c>
      <c r="AA571" s="57">
        <v>1022</v>
      </c>
      <c r="AB571" s="57">
        <v>15586537</v>
      </c>
      <c r="AC571" s="53" t="str">
        <f t="shared" si="6244"/>
        <v>Registro Valido</v>
      </c>
      <c r="AD571" s="57">
        <f t="shared" ref="AD571" si="6817">IF(OR(ISERROR(VLOOKUP(CONCATENATE("ALI_",$C571,"_SEG_",$I571,"_PROV_",$D571),Catalogo_Precios,AD$8,FALSE)),L571=0),0,VLOOKUP(CONCATENATE("ALI_",$C571,"_SEG_",$I571,"_PROV_",$D571),Catalogo_Precios,AD$8,FALSE))</f>
        <v>513</v>
      </c>
      <c r="AE571" s="57">
        <f t="shared" ref="AE571" si="6818">IF(OR(ISERROR(VLOOKUP(CONCATENATE("ALI_",$C571,"_SEG_",$I571,"_PROV_",$D571),Catalogo_Precios,AE$8,FALSE)),M571=0),0,VLOOKUP(CONCATENATE("ALI_",$C571,"_SEG_",$I571,"_PROV_",$D571),Catalogo_Precios,AE$8,FALSE))</f>
        <v>683</v>
      </c>
      <c r="AF571" s="57">
        <f t="shared" ref="AF571" si="6819">IF(OR(ISERROR(VLOOKUP(CONCATENATE("ALI_",$C571,"_SEG_",$I571,"_PROV_",$D571),Catalogo_Precios,AF$8,FALSE)),N571=0),0,VLOOKUP(CONCATENATE("ALI_",$C571,"_SEG_",$I571,"_PROV_",$D571),Catalogo_Precios,AF$8,FALSE))</f>
        <v>1022</v>
      </c>
      <c r="AG571" s="57">
        <f t="shared" ref="AG571" si="6820">IF(OR(ISERROR(VLOOKUP(CONCATENATE("ALI_",$C571,"_SEG_",$I571,"_PROV_",$D571),Catalogo_Precios,AG$8,FALSE)),O571=0),0,VLOOKUP(CONCATENATE("ALI_",$C571,"_SEG_",$I571,"_PROV_",$D571),Catalogo_Precios,AG$8,FALSE))</f>
        <v>1022</v>
      </c>
      <c r="AH571" s="57">
        <f t="shared" ref="AH571" si="6821">IF(OR(ISERROR(VLOOKUP(CONCATENATE("ALI_",$C571,"_SEG_",$I571,"_PROV_",$D571),Catalogo_Precios,AH$8,FALSE)),L571=0),0,VLOOKUP(CONCATENATE("ALI_",$C571,"_SEG_",$I571,"_PROV_",$D571),Catalogo_Precios,AH$8,FALSE))</f>
        <v>498</v>
      </c>
      <c r="AI571" s="57">
        <f t="shared" ref="AI571" si="6822">IF(OR(ISERROR(VLOOKUP(CONCATENATE("ALI_",$C571,"_SEG_",$I571,"_PROV_",$D571),Catalogo_Precios,AI$8,FALSE)),M571=0),0,VLOOKUP(CONCATENATE("ALI_",$C571,"_SEG_",$I571,"_PROV_",$D571),Catalogo_Precios,AI$8,FALSE))</f>
        <v>663</v>
      </c>
      <c r="AJ571" s="57">
        <f t="shared" ref="AJ571" si="6823">IF(OR(ISERROR(VLOOKUP(CONCATENATE("ALI_",$C571,"_SEG_",$I571,"_PROV_",$D571),Catalogo_Precios,AJ$8,FALSE)),N571=0),0,VLOOKUP(CONCATENATE("ALI_",$C571,"_SEG_",$I571,"_PROV_",$D571),Catalogo_Precios,AJ$8,FALSE))</f>
        <v>994</v>
      </c>
      <c r="AK571" s="57">
        <f t="shared" ref="AK571" si="6824">IF(OR(ISERROR(VLOOKUP(CONCATENATE("ALI_",$C571,"_SEG_",$I571,"_PROV_",$D571),Catalogo_Precios,AK$8,FALSE)),O571=0),0,VLOOKUP(CONCATENATE("ALI_",$C571,"_SEG_",$I571,"_PROV_",$D571),Catalogo_Precios,AK$8,FALSE))</f>
        <v>994</v>
      </c>
      <c r="AL571" s="53"/>
      <c r="AM571" s="59" t="str">
        <f t="shared" si="6253"/>
        <v>ALI_93_SEG_8</v>
      </c>
      <c r="AN571" s="59" t="str">
        <f t="shared" si="6254"/>
        <v>ALI_93_SEG_8_VAL_15586537</v>
      </c>
      <c r="AO571" s="60">
        <f t="shared" ref="AO571" si="6825">IF(OR(AB571="",AB571=0),0,COUNTIF(Codificacion,AM571))</f>
        <v>5</v>
      </c>
      <c r="AP571" s="61">
        <f t="array" ref="AP571">MIN(IF(Codificacion=AM571,Total_Cotizacion,""))</f>
        <v>12686015.25</v>
      </c>
      <c r="AQ571" s="62" t="b">
        <f t="shared" si="6256"/>
        <v>0</v>
      </c>
      <c r="AR571" s="51" t="str">
        <f t="shared" ref="AR571" si="6826">IF(COUNTIF(Codificacion2,CONCATENATE(AM571,"_VAL_",AB571))&gt;1,"Empate","")</f>
        <v/>
      </c>
      <c r="AS571" s="63" t="str">
        <f t="shared" si="6274"/>
        <v/>
      </c>
      <c r="AT571" s="59" t="str">
        <f t="shared" si="6258"/>
        <v>ALI_93_SEG_8_</v>
      </c>
      <c r="AU571" s="63">
        <f t="shared" ref="AU571" si="6827">IF(AND(COUNTIF(Codificacion3,AT571)&lt;AO571),1,COUNTIF(Codificacion3,AT571))</f>
        <v>1</v>
      </c>
      <c r="AV571" s="62" t="str">
        <f t="shared" si="6260"/>
        <v>No Seleccionada</v>
      </c>
      <c r="AW571" s="53"/>
      <c r="AX571" s="51" t="str">
        <f t="shared" si="6261"/>
        <v>ALI_93_SEG_8FALSO</v>
      </c>
      <c r="AY571" s="51">
        <f t="shared" si="6242"/>
        <v>4</v>
      </c>
      <c r="AZ571" s="64" t="b">
        <f t="shared" si="6262"/>
        <v>0</v>
      </c>
    </row>
    <row r="572" spans="1:52" x14ac:dyDescent="0.2">
      <c r="A572" s="50" t="b">
        <f t="shared" si="3881"/>
        <v>0</v>
      </c>
      <c r="B572" s="51" t="s">
        <v>99</v>
      </c>
      <c r="C572" s="52">
        <v>93</v>
      </c>
      <c r="D572" s="52">
        <f t="shared" ref="D572" si="6828">IF(ISERROR(VLOOKUP(E572,Proveedores,2,FALSE)),"",VLOOKUP(E572,Proveedores,2,FALSE))</f>
        <v>2052</v>
      </c>
      <c r="E572" s="53" t="s">
        <v>100</v>
      </c>
      <c r="F572" s="54">
        <v>99</v>
      </c>
      <c r="G572" s="53" t="s">
        <v>56</v>
      </c>
      <c r="H572" s="53" t="s">
        <v>63</v>
      </c>
      <c r="I572" s="52">
        <v>9</v>
      </c>
      <c r="J572" s="53" t="s">
        <v>58</v>
      </c>
      <c r="K572" s="55">
        <v>44835</v>
      </c>
      <c r="L572" s="56">
        <v>7481</v>
      </c>
      <c r="M572" s="56">
        <v>8900</v>
      </c>
      <c r="N572" s="56">
        <v>5269</v>
      </c>
      <c r="O572" s="56">
        <v>439</v>
      </c>
      <c r="P572" s="57">
        <v>513</v>
      </c>
      <c r="Q572" s="58">
        <v>0</v>
      </c>
      <c r="R572" s="57">
        <v>513</v>
      </c>
      <c r="S572" s="57">
        <v>683</v>
      </c>
      <c r="T572" s="58">
        <v>0</v>
      </c>
      <c r="U572" s="57">
        <v>683</v>
      </c>
      <c r="V572" s="57">
        <v>1022</v>
      </c>
      <c r="W572" s="58">
        <v>0</v>
      </c>
      <c r="X572" s="57">
        <v>1022</v>
      </c>
      <c r="Y572" s="57">
        <v>1022</v>
      </c>
      <c r="Z572" s="58">
        <v>0</v>
      </c>
      <c r="AA572" s="57">
        <v>1022</v>
      </c>
      <c r="AB572" s="57">
        <v>15750029</v>
      </c>
      <c r="AC572" s="53" t="str">
        <f t="shared" si="6244"/>
        <v>Registro Valido</v>
      </c>
      <c r="AD572" s="57">
        <f t="shared" ref="AD572" si="6829">IF(OR(ISERROR(VLOOKUP(CONCATENATE("ALI_",$C572,"_SEG_",$I572,"_PROV_",$D572),Catalogo_Precios,AD$8,FALSE)),L572=0),0,VLOOKUP(CONCATENATE("ALI_",$C572,"_SEG_",$I572,"_PROV_",$D572),Catalogo_Precios,AD$8,FALSE))</f>
        <v>513</v>
      </c>
      <c r="AE572" s="57">
        <f t="shared" ref="AE572" si="6830">IF(OR(ISERROR(VLOOKUP(CONCATENATE("ALI_",$C572,"_SEG_",$I572,"_PROV_",$D572),Catalogo_Precios,AE$8,FALSE)),M572=0),0,VLOOKUP(CONCATENATE("ALI_",$C572,"_SEG_",$I572,"_PROV_",$D572),Catalogo_Precios,AE$8,FALSE))</f>
        <v>683</v>
      </c>
      <c r="AF572" s="57">
        <f t="shared" ref="AF572" si="6831">IF(OR(ISERROR(VLOOKUP(CONCATENATE("ALI_",$C572,"_SEG_",$I572,"_PROV_",$D572),Catalogo_Precios,AF$8,FALSE)),N572=0),0,VLOOKUP(CONCATENATE("ALI_",$C572,"_SEG_",$I572,"_PROV_",$D572),Catalogo_Precios,AF$8,FALSE))</f>
        <v>1022</v>
      </c>
      <c r="AG572" s="57">
        <f t="shared" ref="AG572" si="6832">IF(OR(ISERROR(VLOOKUP(CONCATENATE("ALI_",$C572,"_SEG_",$I572,"_PROV_",$D572),Catalogo_Precios,AG$8,FALSE)),O572=0),0,VLOOKUP(CONCATENATE("ALI_",$C572,"_SEG_",$I572,"_PROV_",$D572),Catalogo_Precios,AG$8,FALSE))</f>
        <v>1022</v>
      </c>
      <c r="AH572" s="57">
        <f t="shared" ref="AH572" si="6833">IF(OR(ISERROR(VLOOKUP(CONCATENATE("ALI_",$C572,"_SEG_",$I572,"_PROV_",$D572),Catalogo_Precios,AH$8,FALSE)),L572=0),0,VLOOKUP(CONCATENATE("ALI_",$C572,"_SEG_",$I572,"_PROV_",$D572),Catalogo_Precios,AH$8,FALSE))</f>
        <v>498</v>
      </c>
      <c r="AI572" s="57">
        <f t="shared" ref="AI572" si="6834">IF(OR(ISERROR(VLOOKUP(CONCATENATE("ALI_",$C572,"_SEG_",$I572,"_PROV_",$D572),Catalogo_Precios,AI$8,FALSE)),M572=0),0,VLOOKUP(CONCATENATE("ALI_",$C572,"_SEG_",$I572,"_PROV_",$D572),Catalogo_Precios,AI$8,FALSE))</f>
        <v>663</v>
      </c>
      <c r="AJ572" s="57">
        <f t="shared" ref="AJ572" si="6835">IF(OR(ISERROR(VLOOKUP(CONCATENATE("ALI_",$C572,"_SEG_",$I572,"_PROV_",$D572),Catalogo_Precios,AJ$8,FALSE)),N572=0),0,VLOOKUP(CONCATENATE("ALI_",$C572,"_SEG_",$I572,"_PROV_",$D572),Catalogo_Precios,AJ$8,FALSE))</f>
        <v>994</v>
      </c>
      <c r="AK572" s="57">
        <f t="shared" ref="AK572" si="6836">IF(OR(ISERROR(VLOOKUP(CONCATENATE("ALI_",$C572,"_SEG_",$I572,"_PROV_",$D572),Catalogo_Precios,AK$8,FALSE)),O572=0),0,VLOOKUP(CONCATENATE("ALI_",$C572,"_SEG_",$I572,"_PROV_",$D572),Catalogo_Precios,AK$8,FALSE))</f>
        <v>994</v>
      </c>
      <c r="AL572" s="53"/>
      <c r="AM572" s="59" t="str">
        <f t="shared" si="6253"/>
        <v>ALI_93_SEG_9</v>
      </c>
      <c r="AN572" s="59" t="str">
        <f t="shared" si="6254"/>
        <v>ALI_93_SEG_9_VAL_15750029</v>
      </c>
      <c r="AO572" s="60">
        <f t="shared" ref="AO572" si="6837">IF(OR(AB572="",AB572=0),0,COUNTIF(Codificacion,AM572))</f>
        <v>5</v>
      </c>
      <c r="AP572" s="61">
        <f t="array" ref="AP572">MIN(IF(Codificacion=AM572,Total_Cotizacion,""))</f>
        <v>12819154.910000002</v>
      </c>
      <c r="AQ572" s="62" t="b">
        <f t="shared" si="6256"/>
        <v>0</v>
      </c>
      <c r="AR572" s="51" t="str">
        <f t="shared" ref="AR572" si="6838">IF(COUNTIF(Codificacion2,CONCATENATE(AM572,"_VAL_",AB572))&gt;1,"Empate","")</f>
        <v/>
      </c>
      <c r="AS572" s="63" t="str">
        <f t="shared" si="6274"/>
        <v/>
      </c>
      <c r="AT572" s="59" t="str">
        <f t="shared" si="6258"/>
        <v>ALI_93_SEG_9_</v>
      </c>
      <c r="AU572" s="63">
        <f t="shared" ref="AU572" si="6839">IF(AND(COUNTIF(Codificacion3,AT572)&lt;AO572),1,COUNTIF(Codificacion3,AT572))</f>
        <v>1</v>
      </c>
      <c r="AV572" s="62" t="str">
        <f t="shared" si="6260"/>
        <v>No Seleccionada</v>
      </c>
      <c r="AW572" s="53"/>
      <c r="AX572" s="51" t="str">
        <f t="shared" si="6261"/>
        <v>ALI_93_SEG_9FALSO</v>
      </c>
      <c r="AY572" s="51">
        <f t="shared" si="6242"/>
        <v>4</v>
      </c>
      <c r="AZ572" s="64" t="b">
        <f t="shared" si="6262"/>
        <v>0</v>
      </c>
    </row>
    <row r="573" spans="1:52" x14ac:dyDescent="0.2">
      <c r="A573" s="50" t="b">
        <f t="shared" si="3881"/>
        <v>0</v>
      </c>
      <c r="B573" s="51" t="s">
        <v>99</v>
      </c>
      <c r="C573" s="52">
        <v>93</v>
      </c>
      <c r="D573" s="52">
        <f t="shared" ref="D573" si="6840">IF(ISERROR(VLOOKUP(E573,Proveedores,2,FALSE)),"",VLOOKUP(E573,Proveedores,2,FALSE))</f>
        <v>2052</v>
      </c>
      <c r="E573" s="53" t="s">
        <v>100</v>
      </c>
      <c r="F573" s="54">
        <v>100</v>
      </c>
      <c r="G573" s="53" t="s">
        <v>56</v>
      </c>
      <c r="H573" s="53" t="s">
        <v>63</v>
      </c>
      <c r="I573" s="52">
        <v>10</v>
      </c>
      <c r="J573" s="53" t="s">
        <v>58</v>
      </c>
      <c r="K573" s="55">
        <v>44835</v>
      </c>
      <c r="L573" s="56">
        <v>7492</v>
      </c>
      <c r="M573" s="56">
        <v>8914</v>
      </c>
      <c r="N573" s="56">
        <v>5278</v>
      </c>
      <c r="O573" s="56">
        <v>440</v>
      </c>
      <c r="P573" s="57">
        <v>513</v>
      </c>
      <c r="Q573" s="58">
        <v>0</v>
      </c>
      <c r="R573" s="57">
        <v>513</v>
      </c>
      <c r="S573" s="57">
        <v>683</v>
      </c>
      <c r="T573" s="58">
        <v>0</v>
      </c>
      <c r="U573" s="57">
        <v>683</v>
      </c>
      <c r="V573" s="57">
        <v>1022</v>
      </c>
      <c r="W573" s="58">
        <v>0</v>
      </c>
      <c r="X573" s="57">
        <v>1022</v>
      </c>
      <c r="Y573" s="57">
        <v>1022</v>
      </c>
      <c r="Z573" s="58">
        <v>0</v>
      </c>
      <c r="AA573" s="57">
        <v>1022</v>
      </c>
      <c r="AB573" s="57">
        <v>15775454</v>
      </c>
      <c r="AC573" s="53" t="str">
        <f t="shared" si="6244"/>
        <v>Registro Valido</v>
      </c>
      <c r="AD573" s="57">
        <f t="shared" ref="AD573" si="6841">IF(OR(ISERROR(VLOOKUP(CONCATENATE("ALI_",$C573,"_SEG_",$I573,"_PROV_",$D573),Catalogo_Precios,AD$8,FALSE)),L573=0),0,VLOOKUP(CONCATENATE("ALI_",$C573,"_SEG_",$I573,"_PROV_",$D573),Catalogo_Precios,AD$8,FALSE))</f>
        <v>513</v>
      </c>
      <c r="AE573" s="57">
        <f t="shared" ref="AE573" si="6842">IF(OR(ISERROR(VLOOKUP(CONCATENATE("ALI_",$C573,"_SEG_",$I573,"_PROV_",$D573),Catalogo_Precios,AE$8,FALSE)),M573=0),0,VLOOKUP(CONCATENATE("ALI_",$C573,"_SEG_",$I573,"_PROV_",$D573),Catalogo_Precios,AE$8,FALSE))</f>
        <v>683</v>
      </c>
      <c r="AF573" s="57">
        <f t="shared" ref="AF573" si="6843">IF(OR(ISERROR(VLOOKUP(CONCATENATE("ALI_",$C573,"_SEG_",$I573,"_PROV_",$D573),Catalogo_Precios,AF$8,FALSE)),N573=0),0,VLOOKUP(CONCATENATE("ALI_",$C573,"_SEG_",$I573,"_PROV_",$D573),Catalogo_Precios,AF$8,FALSE))</f>
        <v>1022</v>
      </c>
      <c r="AG573" s="57">
        <f t="shared" ref="AG573" si="6844">IF(OR(ISERROR(VLOOKUP(CONCATENATE("ALI_",$C573,"_SEG_",$I573,"_PROV_",$D573),Catalogo_Precios,AG$8,FALSE)),O573=0),0,VLOOKUP(CONCATENATE("ALI_",$C573,"_SEG_",$I573,"_PROV_",$D573),Catalogo_Precios,AG$8,FALSE))</f>
        <v>1022</v>
      </c>
      <c r="AH573" s="57">
        <f t="shared" ref="AH573" si="6845">IF(OR(ISERROR(VLOOKUP(CONCATENATE("ALI_",$C573,"_SEG_",$I573,"_PROV_",$D573),Catalogo_Precios,AH$8,FALSE)),L573=0),0,VLOOKUP(CONCATENATE("ALI_",$C573,"_SEG_",$I573,"_PROV_",$D573),Catalogo_Precios,AH$8,FALSE))</f>
        <v>498</v>
      </c>
      <c r="AI573" s="57">
        <f t="shared" ref="AI573" si="6846">IF(OR(ISERROR(VLOOKUP(CONCATENATE("ALI_",$C573,"_SEG_",$I573,"_PROV_",$D573),Catalogo_Precios,AI$8,FALSE)),M573=0),0,VLOOKUP(CONCATENATE("ALI_",$C573,"_SEG_",$I573,"_PROV_",$D573),Catalogo_Precios,AI$8,FALSE))</f>
        <v>663</v>
      </c>
      <c r="AJ573" s="57">
        <f t="shared" ref="AJ573" si="6847">IF(OR(ISERROR(VLOOKUP(CONCATENATE("ALI_",$C573,"_SEG_",$I573,"_PROV_",$D573),Catalogo_Precios,AJ$8,FALSE)),N573=0),0,VLOOKUP(CONCATENATE("ALI_",$C573,"_SEG_",$I573,"_PROV_",$D573),Catalogo_Precios,AJ$8,FALSE))</f>
        <v>994</v>
      </c>
      <c r="AK573" s="57">
        <f t="shared" ref="AK573" si="6848">IF(OR(ISERROR(VLOOKUP(CONCATENATE("ALI_",$C573,"_SEG_",$I573,"_PROV_",$D573),Catalogo_Precios,AK$8,FALSE)),O573=0),0,VLOOKUP(CONCATENATE("ALI_",$C573,"_SEG_",$I573,"_PROV_",$D573),Catalogo_Precios,AK$8,FALSE))</f>
        <v>994</v>
      </c>
      <c r="AL573" s="53"/>
      <c r="AM573" s="59" t="str">
        <f t="shared" si="6253"/>
        <v>ALI_93_SEG_10</v>
      </c>
      <c r="AN573" s="59" t="str">
        <f t="shared" si="6254"/>
        <v>ALI_93_SEG_10_VAL_15775454</v>
      </c>
      <c r="AO573" s="60">
        <f t="shared" ref="AO573" si="6849">IF(OR(AB573="",AB573=0),0,COUNTIF(Codificacion,AM573))</f>
        <v>5</v>
      </c>
      <c r="AP573" s="61">
        <f t="array" ref="AP573">MIN(IF(Codificacion=AM573,Total_Cotizacion,""))</f>
        <v>12839804.560000001</v>
      </c>
      <c r="AQ573" s="62" t="b">
        <f t="shared" si="6256"/>
        <v>0</v>
      </c>
      <c r="AR573" s="51" t="str">
        <f t="shared" ref="AR573" si="6850">IF(COUNTIF(Codificacion2,CONCATENATE(AM573,"_VAL_",AB573))&gt;1,"Empate","")</f>
        <v/>
      </c>
      <c r="AS573" s="63" t="str">
        <f t="shared" si="6274"/>
        <v/>
      </c>
      <c r="AT573" s="59" t="str">
        <f t="shared" si="6258"/>
        <v>ALI_93_SEG_10_</v>
      </c>
      <c r="AU573" s="63">
        <f t="shared" ref="AU573" si="6851">IF(AND(COUNTIF(Codificacion3,AT573)&lt;AO573),1,COUNTIF(Codificacion3,AT573))</f>
        <v>1</v>
      </c>
      <c r="AV573" s="62" t="str">
        <f t="shared" si="6260"/>
        <v>No Seleccionada</v>
      </c>
      <c r="AW573" s="53"/>
      <c r="AX573" s="51" t="str">
        <f t="shared" si="6261"/>
        <v>ALI_93_SEG_10FALSO</v>
      </c>
      <c r="AY573" s="51">
        <f t="shared" si="6242"/>
        <v>4</v>
      </c>
      <c r="AZ573" s="64" t="b">
        <f t="shared" si="6262"/>
        <v>0</v>
      </c>
    </row>
    <row r="574" spans="1:52" x14ac:dyDescent="0.2">
      <c r="A574" s="50" t="b">
        <f t="shared" si="3881"/>
        <v>0</v>
      </c>
      <c r="B574" s="51" t="s">
        <v>99</v>
      </c>
      <c r="C574" s="52">
        <v>93</v>
      </c>
      <c r="D574" s="52">
        <f t="shared" ref="D574" si="6852">IF(ISERROR(VLOOKUP(E574,Proveedores,2,FALSE)),"",VLOOKUP(E574,Proveedores,2,FALSE))</f>
        <v>2052</v>
      </c>
      <c r="E574" s="53" t="s">
        <v>100</v>
      </c>
      <c r="F574" s="54">
        <v>101</v>
      </c>
      <c r="G574" s="53" t="s">
        <v>56</v>
      </c>
      <c r="H574" s="53" t="s">
        <v>63</v>
      </c>
      <c r="I574" s="52">
        <v>11</v>
      </c>
      <c r="J574" s="53" t="s">
        <v>58</v>
      </c>
      <c r="K574" s="55">
        <v>44835</v>
      </c>
      <c r="L574" s="56">
        <v>7379</v>
      </c>
      <c r="M574" s="56">
        <v>8778</v>
      </c>
      <c r="N574" s="56">
        <v>5197</v>
      </c>
      <c r="O574" s="56">
        <v>433</v>
      </c>
      <c r="P574" s="57">
        <v>513</v>
      </c>
      <c r="Q574" s="58">
        <v>0</v>
      </c>
      <c r="R574" s="57">
        <v>513</v>
      </c>
      <c r="S574" s="57">
        <v>683</v>
      </c>
      <c r="T574" s="58">
        <v>0</v>
      </c>
      <c r="U574" s="57">
        <v>683</v>
      </c>
      <c r="V574" s="57">
        <v>1022</v>
      </c>
      <c r="W574" s="58">
        <v>0</v>
      </c>
      <c r="X574" s="57">
        <v>1022</v>
      </c>
      <c r="Y574" s="57">
        <v>1022</v>
      </c>
      <c r="Z574" s="58">
        <v>0</v>
      </c>
      <c r="AA574" s="57">
        <v>1022</v>
      </c>
      <c r="AB574" s="57">
        <v>15534661</v>
      </c>
      <c r="AC574" s="53" t="str">
        <f t="shared" si="6244"/>
        <v>Registro Valido</v>
      </c>
      <c r="AD574" s="57">
        <f t="shared" ref="AD574" si="6853">IF(OR(ISERROR(VLOOKUP(CONCATENATE("ALI_",$C574,"_SEG_",$I574,"_PROV_",$D574),Catalogo_Precios,AD$8,FALSE)),L574=0),0,VLOOKUP(CONCATENATE("ALI_",$C574,"_SEG_",$I574,"_PROV_",$D574),Catalogo_Precios,AD$8,FALSE))</f>
        <v>513</v>
      </c>
      <c r="AE574" s="57">
        <f t="shared" ref="AE574" si="6854">IF(OR(ISERROR(VLOOKUP(CONCATENATE("ALI_",$C574,"_SEG_",$I574,"_PROV_",$D574),Catalogo_Precios,AE$8,FALSE)),M574=0),0,VLOOKUP(CONCATENATE("ALI_",$C574,"_SEG_",$I574,"_PROV_",$D574),Catalogo_Precios,AE$8,FALSE))</f>
        <v>683</v>
      </c>
      <c r="AF574" s="57">
        <f t="shared" ref="AF574" si="6855">IF(OR(ISERROR(VLOOKUP(CONCATENATE("ALI_",$C574,"_SEG_",$I574,"_PROV_",$D574),Catalogo_Precios,AF$8,FALSE)),N574=0),0,VLOOKUP(CONCATENATE("ALI_",$C574,"_SEG_",$I574,"_PROV_",$D574),Catalogo_Precios,AF$8,FALSE))</f>
        <v>1022</v>
      </c>
      <c r="AG574" s="57">
        <f t="shared" ref="AG574" si="6856">IF(OR(ISERROR(VLOOKUP(CONCATENATE("ALI_",$C574,"_SEG_",$I574,"_PROV_",$D574),Catalogo_Precios,AG$8,FALSE)),O574=0),0,VLOOKUP(CONCATENATE("ALI_",$C574,"_SEG_",$I574,"_PROV_",$D574),Catalogo_Precios,AG$8,FALSE))</f>
        <v>1022</v>
      </c>
      <c r="AH574" s="57">
        <f t="shared" ref="AH574" si="6857">IF(OR(ISERROR(VLOOKUP(CONCATENATE("ALI_",$C574,"_SEG_",$I574,"_PROV_",$D574),Catalogo_Precios,AH$8,FALSE)),L574=0),0,VLOOKUP(CONCATENATE("ALI_",$C574,"_SEG_",$I574,"_PROV_",$D574),Catalogo_Precios,AH$8,FALSE))</f>
        <v>498</v>
      </c>
      <c r="AI574" s="57">
        <f t="shared" ref="AI574" si="6858">IF(OR(ISERROR(VLOOKUP(CONCATENATE("ALI_",$C574,"_SEG_",$I574,"_PROV_",$D574),Catalogo_Precios,AI$8,FALSE)),M574=0),0,VLOOKUP(CONCATENATE("ALI_",$C574,"_SEG_",$I574,"_PROV_",$D574),Catalogo_Precios,AI$8,FALSE))</f>
        <v>663</v>
      </c>
      <c r="AJ574" s="57">
        <f t="shared" ref="AJ574" si="6859">IF(OR(ISERROR(VLOOKUP(CONCATENATE("ALI_",$C574,"_SEG_",$I574,"_PROV_",$D574),Catalogo_Precios,AJ$8,FALSE)),N574=0),0,VLOOKUP(CONCATENATE("ALI_",$C574,"_SEG_",$I574,"_PROV_",$D574),Catalogo_Precios,AJ$8,FALSE))</f>
        <v>994</v>
      </c>
      <c r="AK574" s="57">
        <f t="shared" ref="AK574" si="6860">IF(OR(ISERROR(VLOOKUP(CONCATENATE("ALI_",$C574,"_SEG_",$I574,"_PROV_",$D574),Catalogo_Precios,AK$8,FALSE)),O574=0),0,VLOOKUP(CONCATENATE("ALI_",$C574,"_SEG_",$I574,"_PROV_",$D574),Catalogo_Precios,AK$8,FALSE))</f>
        <v>994</v>
      </c>
      <c r="AL574" s="53"/>
      <c r="AM574" s="59" t="str">
        <f t="shared" si="6253"/>
        <v>ALI_93_SEG_11</v>
      </c>
      <c r="AN574" s="59" t="str">
        <f t="shared" si="6254"/>
        <v>ALI_93_SEG_11_VAL_15534661</v>
      </c>
      <c r="AO574" s="60">
        <f t="shared" ref="AO574" si="6861">IF(OR(AB574="",AB574=0),0,COUNTIF(Codificacion,AM574))</f>
        <v>5</v>
      </c>
      <c r="AP574" s="61">
        <f t="array" ref="AP574">MIN(IF(Codificacion=AM574,Total_Cotizacion,""))</f>
        <v>12643860.85</v>
      </c>
      <c r="AQ574" s="62" t="b">
        <f t="shared" si="6256"/>
        <v>0</v>
      </c>
      <c r="AR574" s="51" t="str">
        <f t="shared" ref="AR574" si="6862">IF(COUNTIF(Codificacion2,CONCATENATE(AM574,"_VAL_",AB574))&gt;1,"Empate","")</f>
        <v/>
      </c>
      <c r="AS574" s="63" t="str">
        <f t="shared" si="6274"/>
        <v/>
      </c>
      <c r="AT574" s="59" t="str">
        <f t="shared" si="6258"/>
        <v>ALI_93_SEG_11_</v>
      </c>
      <c r="AU574" s="63">
        <f t="shared" ref="AU574" si="6863">IF(AND(COUNTIF(Codificacion3,AT574)&lt;AO574),1,COUNTIF(Codificacion3,AT574))</f>
        <v>1</v>
      </c>
      <c r="AV574" s="62" t="str">
        <f t="shared" si="6260"/>
        <v>No Seleccionada</v>
      </c>
      <c r="AW574" s="53"/>
      <c r="AX574" s="51" t="str">
        <f t="shared" si="6261"/>
        <v>ALI_93_SEG_11FALSO</v>
      </c>
      <c r="AY574" s="51">
        <f t="shared" si="6242"/>
        <v>4</v>
      </c>
      <c r="AZ574" s="64" t="b">
        <f t="shared" si="6262"/>
        <v>0</v>
      </c>
    </row>
    <row r="575" spans="1:52" x14ac:dyDescent="0.2">
      <c r="A575" s="50" t="b">
        <f t="shared" si="3881"/>
        <v>0</v>
      </c>
      <c r="B575" s="51" t="s">
        <v>99</v>
      </c>
      <c r="C575" s="52">
        <v>93</v>
      </c>
      <c r="D575" s="52">
        <f t="shared" ref="D575" si="6864">IF(ISERROR(VLOOKUP(E575,Proveedores,2,FALSE)),"",VLOOKUP(E575,Proveedores,2,FALSE))</f>
        <v>2052</v>
      </c>
      <c r="E575" s="53" t="s">
        <v>100</v>
      </c>
      <c r="F575" s="54">
        <v>102</v>
      </c>
      <c r="G575" s="53" t="s">
        <v>56</v>
      </c>
      <c r="H575" s="53" t="s">
        <v>63</v>
      </c>
      <c r="I575" s="52">
        <v>12</v>
      </c>
      <c r="J575" s="53" t="s">
        <v>58</v>
      </c>
      <c r="K575" s="55">
        <v>44835</v>
      </c>
      <c r="L575" s="56">
        <v>6697</v>
      </c>
      <c r="M575" s="56">
        <v>7966</v>
      </c>
      <c r="N575" s="56">
        <v>4717</v>
      </c>
      <c r="O575" s="56">
        <v>393</v>
      </c>
      <c r="P575" s="57">
        <v>513</v>
      </c>
      <c r="Q575" s="58">
        <v>0</v>
      </c>
      <c r="R575" s="57">
        <v>513</v>
      </c>
      <c r="S575" s="57">
        <v>683</v>
      </c>
      <c r="T575" s="58">
        <v>0</v>
      </c>
      <c r="U575" s="57">
        <v>683</v>
      </c>
      <c r="V575" s="57">
        <v>1022</v>
      </c>
      <c r="W575" s="58">
        <v>0</v>
      </c>
      <c r="X575" s="57">
        <v>1022</v>
      </c>
      <c r="Y575" s="57">
        <v>1022</v>
      </c>
      <c r="Z575" s="58">
        <v>0</v>
      </c>
      <c r="AA575" s="57">
        <v>1022</v>
      </c>
      <c r="AB575" s="57">
        <v>14098759</v>
      </c>
      <c r="AC575" s="53" t="str">
        <f t="shared" si="6244"/>
        <v>Registro Valido</v>
      </c>
      <c r="AD575" s="57">
        <f t="shared" ref="AD575" si="6865">IF(OR(ISERROR(VLOOKUP(CONCATENATE("ALI_",$C575,"_SEG_",$I575,"_PROV_",$D575),Catalogo_Precios,AD$8,FALSE)),L575=0),0,VLOOKUP(CONCATENATE("ALI_",$C575,"_SEG_",$I575,"_PROV_",$D575),Catalogo_Precios,AD$8,FALSE))</f>
        <v>513</v>
      </c>
      <c r="AE575" s="57">
        <f t="shared" ref="AE575" si="6866">IF(OR(ISERROR(VLOOKUP(CONCATENATE("ALI_",$C575,"_SEG_",$I575,"_PROV_",$D575),Catalogo_Precios,AE$8,FALSE)),M575=0),0,VLOOKUP(CONCATENATE("ALI_",$C575,"_SEG_",$I575,"_PROV_",$D575),Catalogo_Precios,AE$8,FALSE))</f>
        <v>683</v>
      </c>
      <c r="AF575" s="57">
        <f t="shared" ref="AF575" si="6867">IF(OR(ISERROR(VLOOKUP(CONCATENATE("ALI_",$C575,"_SEG_",$I575,"_PROV_",$D575),Catalogo_Precios,AF$8,FALSE)),N575=0),0,VLOOKUP(CONCATENATE("ALI_",$C575,"_SEG_",$I575,"_PROV_",$D575),Catalogo_Precios,AF$8,FALSE))</f>
        <v>1022</v>
      </c>
      <c r="AG575" s="57">
        <f t="shared" ref="AG575" si="6868">IF(OR(ISERROR(VLOOKUP(CONCATENATE("ALI_",$C575,"_SEG_",$I575,"_PROV_",$D575),Catalogo_Precios,AG$8,FALSE)),O575=0),0,VLOOKUP(CONCATENATE("ALI_",$C575,"_SEG_",$I575,"_PROV_",$D575),Catalogo_Precios,AG$8,FALSE))</f>
        <v>1022</v>
      </c>
      <c r="AH575" s="57">
        <f t="shared" ref="AH575" si="6869">IF(OR(ISERROR(VLOOKUP(CONCATENATE("ALI_",$C575,"_SEG_",$I575,"_PROV_",$D575),Catalogo_Precios,AH$8,FALSE)),L575=0),0,VLOOKUP(CONCATENATE("ALI_",$C575,"_SEG_",$I575,"_PROV_",$D575),Catalogo_Precios,AH$8,FALSE))</f>
        <v>498</v>
      </c>
      <c r="AI575" s="57">
        <f t="shared" ref="AI575" si="6870">IF(OR(ISERROR(VLOOKUP(CONCATENATE("ALI_",$C575,"_SEG_",$I575,"_PROV_",$D575),Catalogo_Precios,AI$8,FALSE)),M575=0),0,VLOOKUP(CONCATENATE("ALI_",$C575,"_SEG_",$I575,"_PROV_",$D575),Catalogo_Precios,AI$8,FALSE))</f>
        <v>663</v>
      </c>
      <c r="AJ575" s="57">
        <f t="shared" ref="AJ575" si="6871">IF(OR(ISERROR(VLOOKUP(CONCATENATE("ALI_",$C575,"_SEG_",$I575,"_PROV_",$D575),Catalogo_Precios,AJ$8,FALSE)),N575=0),0,VLOOKUP(CONCATENATE("ALI_",$C575,"_SEG_",$I575,"_PROV_",$D575),Catalogo_Precios,AJ$8,FALSE))</f>
        <v>994</v>
      </c>
      <c r="AK575" s="57">
        <f t="shared" ref="AK575" si="6872">IF(OR(ISERROR(VLOOKUP(CONCATENATE("ALI_",$C575,"_SEG_",$I575,"_PROV_",$D575),Catalogo_Precios,AK$8,FALSE)),O575=0),0,VLOOKUP(CONCATENATE("ALI_",$C575,"_SEG_",$I575,"_PROV_",$D575),Catalogo_Precios,AK$8,FALSE))</f>
        <v>994</v>
      </c>
      <c r="AL575" s="53"/>
      <c r="AM575" s="59" t="str">
        <f t="shared" si="6253"/>
        <v>ALI_93_SEG_12</v>
      </c>
      <c r="AN575" s="59" t="str">
        <f t="shared" si="6254"/>
        <v>ALI_93_SEG_12_VAL_14098759</v>
      </c>
      <c r="AO575" s="60">
        <f t="shared" ref="AO575" si="6873">IF(OR(AB575="",AB575=0),0,COUNTIF(Codificacion,AM575))</f>
        <v>5</v>
      </c>
      <c r="AP575" s="61">
        <f t="array" ref="AP575">MIN(IF(Codificacion=AM575,Total_Cotizacion,""))</f>
        <v>11475139.15</v>
      </c>
      <c r="AQ575" s="62" t="b">
        <f t="shared" si="6256"/>
        <v>0</v>
      </c>
      <c r="AR575" s="51" t="str">
        <f t="shared" ref="AR575" si="6874">IF(COUNTIF(Codificacion2,CONCATENATE(AM575,"_VAL_",AB575))&gt;1,"Empate","")</f>
        <v/>
      </c>
      <c r="AS575" s="63" t="str">
        <f t="shared" si="6274"/>
        <v/>
      </c>
      <c r="AT575" s="59" t="str">
        <f t="shared" si="6258"/>
        <v>ALI_93_SEG_12_</v>
      </c>
      <c r="AU575" s="63">
        <f t="shared" ref="AU575" si="6875">IF(AND(COUNTIF(Codificacion3,AT575)&lt;AO575),1,COUNTIF(Codificacion3,AT575))</f>
        <v>1</v>
      </c>
      <c r="AV575" s="62" t="str">
        <f t="shared" si="6260"/>
        <v>No Seleccionada</v>
      </c>
      <c r="AW575" s="53"/>
      <c r="AX575" s="51" t="str">
        <f t="shared" si="6261"/>
        <v>ALI_93_SEG_12FALSO</v>
      </c>
      <c r="AY575" s="51">
        <f t="shared" si="6242"/>
        <v>4</v>
      </c>
      <c r="AZ575" s="64" t="b">
        <f t="shared" si="6262"/>
        <v>0</v>
      </c>
    </row>
    <row r="576" spans="1:52" x14ac:dyDescent="0.2">
      <c r="A576" s="50" t="b">
        <f t="shared" si="3881"/>
        <v>0</v>
      </c>
      <c r="B576" s="51" t="s">
        <v>99</v>
      </c>
      <c r="C576" s="52">
        <v>93</v>
      </c>
      <c r="D576" s="52">
        <f t="shared" ref="D576" si="6876">IF(ISERROR(VLOOKUP(E576,Proveedores,2,FALSE)),"",VLOOKUP(E576,Proveedores,2,FALSE))</f>
        <v>2052</v>
      </c>
      <c r="E576" s="53" t="s">
        <v>100</v>
      </c>
      <c r="F576" s="54">
        <v>103</v>
      </c>
      <c r="G576" s="53" t="s">
        <v>56</v>
      </c>
      <c r="H576" s="53" t="s">
        <v>63</v>
      </c>
      <c r="I576" s="52">
        <v>13</v>
      </c>
      <c r="J576" s="53" t="s">
        <v>58</v>
      </c>
      <c r="K576" s="55">
        <v>44835</v>
      </c>
      <c r="L576" s="56">
        <v>7111</v>
      </c>
      <c r="M576" s="56">
        <v>8459</v>
      </c>
      <c r="N576" s="56">
        <v>5008</v>
      </c>
      <c r="O576" s="56">
        <v>417</v>
      </c>
      <c r="P576" s="57">
        <v>513</v>
      </c>
      <c r="Q576" s="58">
        <v>0</v>
      </c>
      <c r="R576" s="57">
        <v>513</v>
      </c>
      <c r="S576" s="57">
        <v>683</v>
      </c>
      <c r="T576" s="58">
        <v>0</v>
      </c>
      <c r="U576" s="57">
        <v>683</v>
      </c>
      <c r="V576" s="57">
        <v>1022</v>
      </c>
      <c r="W576" s="58">
        <v>0</v>
      </c>
      <c r="X576" s="57">
        <v>1022</v>
      </c>
      <c r="Y576" s="57">
        <v>1022</v>
      </c>
      <c r="Z576" s="58">
        <v>0</v>
      </c>
      <c r="AA576" s="57">
        <v>1022</v>
      </c>
      <c r="AB576" s="57">
        <v>14969790</v>
      </c>
      <c r="AC576" s="53" t="str">
        <f t="shared" si="6244"/>
        <v>Registro Valido</v>
      </c>
      <c r="AD576" s="57">
        <f t="shared" ref="AD576" si="6877">IF(OR(ISERROR(VLOOKUP(CONCATENATE("ALI_",$C576,"_SEG_",$I576,"_PROV_",$D576),Catalogo_Precios,AD$8,FALSE)),L576=0),0,VLOOKUP(CONCATENATE("ALI_",$C576,"_SEG_",$I576,"_PROV_",$D576),Catalogo_Precios,AD$8,FALSE))</f>
        <v>513</v>
      </c>
      <c r="AE576" s="57">
        <f t="shared" ref="AE576" si="6878">IF(OR(ISERROR(VLOOKUP(CONCATENATE("ALI_",$C576,"_SEG_",$I576,"_PROV_",$D576),Catalogo_Precios,AE$8,FALSE)),M576=0),0,VLOOKUP(CONCATENATE("ALI_",$C576,"_SEG_",$I576,"_PROV_",$D576),Catalogo_Precios,AE$8,FALSE))</f>
        <v>683</v>
      </c>
      <c r="AF576" s="57">
        <f t="shared" ref="AF576" si="6879">IF(OR(ISERROR(VLOOKUP(CONCATENATE("ALI_",$C576,"_SEG_",$I576,"_PROV_",$D576),Catalogo_Precios,AF$8,FALSE)),N576=0),0,VLOOKUP(CONCATENATE("ALI_",$C576,"_SEG_",$I576,"_PROV_",$D576),Catalogo_Precios,AF$8,FALSE))</f>
        <v>1022</v>
      </c>
      <c r="AG576" s="57">
        <f t="shared" ref="AG576" si="6880">IF(OR(ISERROR(VLOOKUP(CONCATENATE("ALI_",$C576,"_SEG_",$I576,"_PROV_",$D576),Catalogo_Precios,AG$8,FALSE)),O576=0),0,VLOOKUP(CONCATENATE("ALI_",$C576,"_SEG_",$I576,"_PROV_",$D576),Catalogo_Precios,AG$8,FALSE))</f>
        <v>1022</v>
      </c>
      <c r="AH576" s="57">
        <f t="shared" ref="AH576" si="6881">IF(OR(ISERROR(VLOOKUP(CONCATENATE("ALI_",$C576,"_SEG_",$I576,"_PROV_",$D576),Catalogo_Precios,AH$8,FALSE)),L576=0),0,VLOOKUP(CONCATENATE("ALI_",$C576,"_SEG_",$I576,"_PROV_",$D576),Catalogo_Precios,AH$8,FALSE))</f>
        <v>498</v>
      </c>
      <c r="AI576" s="57">
        <f t="shared" ref="AI576" si="6882">IF(OR(ISERROR(VLOOKUP(CONCATENATE("ALI_",$C576,"_SEG_",$I576,"_PROV_",$D576),Catalogo_Precios,AI$8,FALSE)),M576=0),0,VLOOKUP(CONCATENATE("ALI_",$C576,"_SEG_",$I576,"_PROV_",$D576),Catalogo_Precios,AI$8,FALSE))</f>
        <v>663</v>
      </c>
      <c r="AJ576" s="57">
        <f t="shared" ref="AJ576" si="6883">IF(OR(ISERROR(VLOOKUP(CONCATENATE("ALI_",$C576,"_SEG_",$I576,"_PROV_",$D576),Catalogo_Precios,AJ$8,FALSE)),N576=0),0,VLOOKUP(CONCATENATE("ALI_",$C576,"_SEG_",$I576,"_PROV_",$D576),Catalogo_Precios,AJ$8,FALSE))</f>
        <v>994</v>
      </c>
      <c r="AK576" s="57">
        <f t="shared" ref="AK576" si="6884">IF(OR(ISERROR(VLOOKUP(CONCATENATE("ALI_",$C576,"_SEG_",$I576,"_PROV_",$D576),Catalogo_Precios,AK$8,FALSE)),O576=0),0,VLOOKUP(CONCATENATE("ALI_",$C576,"_SEG_",$I576,"_PROV_",$D576),Catalogo_Precios,AK$8,FALSE))</f>
        <v>994</v>
      </c>
      <c r="AL576" s="53"/>
      <c r="AM576" s="59" t="str">
        <f t="shared" si="6253"/>
        <v>ALI_93_SEG_13</v>
      </c>
      <c r="AN576" s="59" t="str">
        <f t="shared" si="6254"/>
        <v>ALI_93_SEG_13_VAL_14969790</v>
      </c>
      <c r="AO576" s="60">
        <f t="shared" ref="AO576" si="6885">IF(OR(AB576="",AB576=0),0,COUNTIF(Codificacion,AM576))</f>
        <v>5</v>
      </c>
      <c r="AP576" s="61">
        <f t="array" ref="AP576">MIN(IF(Codificacion=AM576,Total_Cotizacion,""))</f>
        <v>12184120.950000001</v>
      </c>
      <c r="AQ576" s="62" t="b">
        <f t="shared" si="6256"/>
        <v>0</v>
      </c>
      <c r="AR576" s="51" t="str">
        <f t="shared" ref="AR576" si="6886">IF(COUNTIF(Codificacion2,CONCATENATE(AM576,"_VAL_",AB576))&gt;1,"Empate","")</f>
        <v/>
      </c>
      <c r="AS576" s="63" t="str">
        <f t="shared" si="6274"/>
        <v/>
      </c>
      <c r="AT576" s="59" t="str">
        <f t="shared" si="6258"/>
        <v>ALI_93_SEG_13_</v>
      </c>
      <c r="AU576" s="63">
        <f t="shared" ref="AU576" si="6887">IF(AND(COUNTIF(Codificacion3,AT576)&lt;AO576),1,COUNTIF(Codificacion3,AT576))</f>
        <v>1</v>
      </c>
      <c r="AV576" s="62" t="str">
        <f t="shared" si="6260"/>
        <v>No Seleccionada</v>
      </c>
      <c r="AW576" s="53"/>
      <c r="AX576" s="51" t="str">
        <f t="shared" si="6261"/>
        <v>ALI_93_SEG_13FALSO</v>
      </c>
      <c r="AY576" s="51">
        <f t="shared" si="6242"/>
        <v>4</v>
      </c>
      <c r="AZ576" s="64" t="b">
        <f t="shared" si="6262"/>
        <v>0</v>
      </c>
    </row>
    <row r="577" spans="1:52" x14ac:dyDescent="0.2">
      <c r="A577" s="50" t="b">
        <f t="shared" si="3881"/>
        <v>0</v>
      </c>
      <c r="B577" s="51" t="s">
        <v>99</v>
      </c>
      <c r="C577" s="52">
        <v>93</v>
      </c>
      <c r="D577" s="52">
        <f t="shared" ref="D577" si="6888">IF(ISERROR(VLOOKUP(E577,Proveedores,2,FALSE)),"",VLOOKUP(E577,Proveedores,2,FALSE))</f>
        <v>2052</v>
      </c>
      <c r="E577" s="53" t="s">
        <v>100</v>
      </c>
      <c r="F577" s="54">
        <v>104</v>
      </c>
      <c r="G577" s="53" t="s">
        <v>56</v>
      </c>
      <c r="H577" s="53" t="s">
        <v>63</v>
      </c>
      <c r="I577" s="52">
        <v>14</v>
      </c>
      <c r="J577" s="53" t="s">
        <v>58</v>
      </c>
      <c r="K577" s="55">
        <v>44835</v>
      </c>
      <c r="L577" s="56">
        <v>7046</v>
      </c>
      <c r="M577" s="56">
        <v>8382</v>
      </c>
      <c r="N577" s="56">
        <v>4962</v>
      </c>
      <c r="O577" s="56">
        <v>414</v>
      </c>
      <c r="P577" s="57">
        <v>513</v>
      </c>
      <c r="Q577" s="58">
        <v>0</v>
      </c>
      <c r="R577" s="57">
        <v>513</v>
      </c>
      <c r="S577" s="57">
        <v>683</v>
      </c>
      <c r="T577" s="58">
        <v>0</v>
      </c>
      <c r="U577" s="57">
        <v>683</v>
      </c>
      <c r="V577" s="57">
        <v>1022</v>
      </c>
      <c r="W577" s="58">
        <v>0</v>
      </c>
      <c r="X577" s="57">
        <v>1022</v>
      </c>
      <c r="Y577" s="57">
        <v>1022</v>
      </c>
      <c r="Z577" s="58">
        <v>0</v>
      </c>
      <c r="AA577" s="57">
        <v>1022</v>
      </c>
      <c r="AB577" s="57">
        <v>14833776</v>
      </c>
      <c r="AC577" s="53" t="str">
        <f t="shared" si="6244"/>
        <v>Registro Valido</v>
      </c>
      <c r="AD577" s="57">
        <f t="shared" ref="AD577" si="6889">IF(OR(ISERROR(VLOOKUP(CONCATENATE("ALI_",$C577,"_SEG_",$I577,"_PROV_",$D577),Catalogo_Precios,AD$8,FALSE)),L577=0),0,VLOOKUP(CONCATENATE("ALI_",$C577,"_SEG_",$I577,"_PROV_",$D577),Catalogo_Precios,AD$8,FALSE))</f>
        <v>513</v>
      </c>
      <c r="AE577" s="57">
        <f t="shared" ref="AE577" si="6890">IF(OR(ISERROR(VLOOKUP(CONCATENATE("ALI_",$C577,"_SEG_",$I577,"_PROV_",$D577),Catalogo_Precios,AE$8,FALSE)),M577=0),0,VLOOKUP(CONCATENATE("ALI_",$C577,"_SEG_",$I577,"_PROV_",$D577),Catalogo_Precios,AE$8,FALSE))</f>
        <v>683</v>
      </c>
      <c r="AF577" s="57">
        <f t="shared" ref="AF577" si="6891">IF(OR(ISERROR(VLOOKUP(CONCATENATE("ALI_",$C577,"_SEG_",$I577,"_PROV_",$D577),Catalogo_Precios,AF$8,FALSE)),N577=0),0,VLOOKUP(CONCATENATE("ALI_",$C577,"_SEG_",$I577,"_PROV_",$D577),Catalogo_Precios,AF$8,FALSE))</f>
        <v>1022</v>
      </c>
      <c r="AG577" s="57">
        <f t="shared" ref="AG577" si="6892">IF(OR(ISERROR(VLOOKUP(CONCATENATE("ALI_",$C577,"_SEG_",$I577,"_PROV_",$D577),Catalogo_Precios,AG$8,FALSE)),O577=0),0,VLOOKUP(CONCATENATE("ALI_",$C577,"_SEG_",$I577,"_PROV_",$D577),Catalogo_Precios,AG$8,FALSE))</f>
        <v>1022</v>
      </c>
      <c r="AH577" s="57">
        <f t="shared" ref="AH577" si="6893">IF(OR(ISERROR(VLOOKUP(CONCATENATE("ALI_",$C577,"_SEG_",$I577,"_PROV_",$D577),Catalogo_Precios,AH$8,FALSE)),L577=0),0,VLOOKUP(CONCATENATE("ALI_",$C577,"_SEG_",$I577,"_PROV_",$D577),Catalogo_Precios,AH$8,FALSE))</f>
        <v>498</v>
      </c>
      <c r="AI577" s="57">
        <f t="shared" ref="AI577" si="6894">IF(OR(ISERROR(VLOOKUP(CONCATENATE("ALI_",$C577,"_SEG_",$I577,"_PROV_",$D577),Catalogo_Precios,AI$8,FALSE)),M577=0),0,VLOOKUP(CONCATENATE("ALI_",$C577,"_SEG_",$I577,"_PROV_",$D577),Catalogo_Precios,AI$8,FALSE))</f>
        <v>663</v>
      </c>
      <c r="AJ577" s="57">
        <f t="shared" ref="AJ577" si="6895">IF(OR(ISERROR(VLOOKUP(CONCATENATE("ALI_",$C577,"_SEG_",$I577,"_PROV_",$D577),Catalogo_Precios,AJ$8,FALSE)),N577=0),0,VLOOKUP(CONCATENATE("ALI_",$C577,"_SEG_",$I577,"_PROV_",$D577),Catalogo_Precios,AJ$8,FALSE))</f>
        <v>994</v>
      </c>
      <c r="AK577" s="57">
        <f t="shared" ref="AK577" si="6896">IF(OR(ISERROR(VLOOKUP(CONCATENATE("ALI_",$C577,"_SEG_",$I577,"_PROV_",$D577),Catalogo_Precios,AK$8,FALSE)),O577=0),0,VLOOKUP(CONCATENATE("ALI_",$C577,"_SEG_",$I577,"_PROV_",$D577),Catalogo_Precios,AK$8,FALSE))</f>
        <v>994</v>
      </c>
      <c r="AL577" s="53"/>
      <c r="AM577" s="59" t="str">
        <f t="shared" si="6253"/>
        <v>ALI_93_SEG_14</v>
      </c>
      <c r="AN577" s="59" t="str">
        <f t="shared" si="6254"/>
        <v>ALI_93_SEG_14_VAL_14833776</v>
      </c>
      <c r="AO577" s="60">
        <f t="shared" ref="AO577" si="6897">IF(OR(AB577="",AB577=0),0,COUNTIF(Codificacion,AM577))</f>
        <v>5</v>
      </c>
      <c r="AP577" s="61">
        <f t="array" ref="AP577">MIN(IF(Codificacion=AM577,Total_Cotizacion,""))</f>
        <v>12073400.92</v>
      </c>
      <c r="AQ577" s="62" t="b">
        <f t="shared" si="6256"/>
        <v>0</v>
      </c>
      <c r="AR577" s="51" t="str">
        <f t="shared" ref="AR577" si="6898">IF(COUNTIF(Codificacion2,CONCATENATE(AM577,"_VAL_",AB577))&gt;1,"Empate","")</f>
        <v/>
      </c>
      <c r="AS577" s="63" t="str">
        <f t="shared" si="6274"/>
        <v/>
      </c>
      <c r="AT577" s="59" t="str">
        <f t="shared" si="6258"/>
        <v>ALI_93_SEG_14_</v>
      </c>
      <c r="AU577" s="63">
        <f t="shared" ref="AU577" si="6899">IF(AND(COUNTIF(Codificacion3,AT577)&lt;AO577),1,COUNTIF(Codificacion3,AT577))</f>
        <v>1</v>
      </c>
      <c r="AV577" s="62" t="str">
        <f t="shared" si="6260"/>
        <v>No Seleccionada</v>
      </c>
      <c r="AW577" s="53"/>
      <c r="AX577" s="51" t="str">
        <f t="shared" si="6261"/>
        <v>ALI_93_SEG_14FALSO</v>
      </c>
      <c r="AY577" s="51">
        <f t="shared" si="6242"/>
        <v>4</v>
      </c>
      <c r="AZ577" s="64" t="b">
        <f t="shared" si="6262"/>
        <v>0</v>
      </c>
    </row>
    <row r="578" spans="1:52" x14ac:dyDescent="0.2">
      <c r="A578" s="50" t="b">
        <f t="shared" si="3881"/>
        <v>0</v>
      </c>
      <c r="B578" s="51" t="s">
        <v>99</v>
      </c>
      <c r="C578" s="52">
        <v>93</v>
      </c>
      <c r="D578" s="52">
        <f t="shared" ref="D578" si="6900">IF(ISERROR(VLOOKUP(E578,Proveedores,2,FALSE)),"",VLOOKUP(E578,Proveedores,2,FALSE))</f>
        <v>2052</v>
      </c>
      <c r="E578" s="53" t="s">
        <v>100</v>
      </c>
      <c r="F578" s="54">
        <v>105</v>
      </c>
      <c r="G578" s="53" t="s">
        <v>56</v>
      </c>
      <c r="H578" s="53" t="s">
        <v>63</v>
      </c>
      <c r="I578" s="52">
        <v>15</v>
      </c>
      <c r="J578" s="53" t="s">
        <v>58</v>
      </c>
      <c r="K578" s="55">
        <v>44835</v>
      </c>
      <c r="L578" s="56">
        <v>6659</v>
      </c>
      <c r="M578" s="56">
        <v>7921</v>
      </c>
      <c r="N578" s="56">
        <v>4690</v>
      </c>
      <c r="O578" s="56">
        <v>393</v>
      </c>
      <c r="P578" s="57">
        <v>513</v>
      </c>
      <c r="Q578" s="58">
        <v>0</v>
      </c>
      <c r="R578" s="57">
        <v>513</v>
      </c>
      <c r="S578" s="57">
        <v>683</v>
      </c>
      <c r="T578" s="58">
        <v>0</v>
      </c>
      <c r="U578" s="57">
        <v>683</v>
      </c>
      <c r="V578" s="57">
        <v>1022</v>
      </c>
      <c r="W578" s="58">
        <v>0</v>
      </c>
      <c r="X578" s="57">
        <v>1022</v>
      </c>
      <c r="Y578" s="57">
        <v>1022</v>
      </c>
      <c r="Z578" s="58">
        <v>0</v>
      </c>
      <c r="AA578" s="57">
        <v>1022</v>
      </c>
      <c r="AB578" s="57">
        <v>14020936</v>
      </c>
      <c r="AC578" s="53" t="str">
        <f t="shared" si="6244"/>
        <v>Registro Valido</v>
      </c>
      <c r="AD578" s="57">
        <f t="shared" ref="AD578" si="6901">IF(OR(ISERROR(VLOOKUP(CONCATENATE("ALI_",$C578,"_SEG_",$I578,"_PROV_",$D578),Catalogo_Precios,AD$8,FALSE)),L578=0),0,VLOOKUP(CONCATENATE("ALI_",$C578,"_SEG_",$I578,"_PROV_",$D578),Catalogo_Precios,AD$8,FALSE))</f>
        <v>513</v>
      </c>
      <c r="AE578" s="57">
        <f t="shared" ref="AE578" si="6902">IF(OR(ISERROR(VLOOKUP(CONCATENATE("ALI_",$C578,"_SEG_",$I578,"_PROV_",$D578),Catalogo_Precios,AE$8,FALSE)),M578=0),0,VLOOKUP(CONCATENATE("ALI_",$C578,"_SEG_",$I578,"_PROV_",$D578),Catalogo_Precios,AE$8,FALSE))</f>
        <v>683</v>
      </c>
      <c r="AF578" s="57">
        <f t="shared" ref="AF578" si="6903">IF(OR(ISERROR(VLOOKUP(CONCATENATE("ALI_",$C578,"_SEG_",$I578,"_PROV_",$D578),Catalogo_Precios,AF$8,FALSE)),N578=0),0,VLOOKUP(CONCATENATE("ALI_",$C578,"_SEG_",$I578,"_PROV_",$D578),Catalogo_Precios,AF$8,FALSE))</f>
        <v>1022</v>
      </c>
      <c r="AG578" s="57">
        <f t="shared" ref="AG578" si="6904">IF(OR(ISERROR(VLOOKUP(CONCATENATE("ALI_",$C578,"_SEG_",$I578,"_PROV_",$D578),Catalogo_Precios,AG$8,FALSE)),O578=0),0,VLOOKUP(CONCATENATE("ALI_",$C578,"_SEG_",$I578,"_PROV_",$D578),Catalogo_Precios,AG$8,FALSE))</f>
        <v>1022</v>
      </c>
      <c r="AH578" s="57">
        <f t="shared" ref="AH578" si="6905">IF(OR(ISERROR(VLOOKUP(CONCATENATE("ALI_",$C578,"_SEG_",$I578,"_PROV_",$D578),Catalogo_Precios,AH$8,FALSE)),L578=0),0,VLOOKUP(CONCATENATE("ALI_",$C578,"_SEG_",$I578,"_PROV_",$D578),Catalogo_Precios,AH$8,FALSE))</f>
        <v>498</v>
      </c>
      <c r="AI578" s="57">
        <f t="shared" ref="AI578" si="6906">IF(OR(ISERROR(VLOOKUP(CONCATENATE("ALI_",$C578,"_SEG_",$I578,"_PROV_",$D578),Catalogo_Precios,AI$8,FALSE)),M578=0),0,VLOOKUP(CONCATENATE("ALI_",$C578,"_SEG_",$I578,"_PROV_",$D578),Catalogo_Precios,AI$8,FALSE))</f>
        <v>663</v>
      </c>
      <c r="AJ578" s="57">
        <f t="shared" ref="AJ578" si="6907">IF(OR(ISERROR(VLOOKUP(CONCATENATE("ALI_",$C578,"_SEG_",$I578,"_PROV_",$D578),Catalogo_Precios,AJ$8,FALSE)),N578=0),0,VLOOKUP(CONCATENATE("ALI_",$C578,"_SEG_",$I578,"_PROV_",$D578),Catalogo_Precios,AJ$8,FALSE))</f>
        <v>994</v>
      </c>
      <c r="AK578" s="57">
        <f t="shared" ref="AK578" si="6908">IF(OR(ISERROR(VLOOKUP(CONCATENATE("ALI_",$C578,"_SEG_",$I578,"_PROV_",$D578),Catalogo_Precios,AK$8,FALSE)),O578=0),0,VLOOKUP(CONCATENATE("ALI_",$C578,"_SEG_",$I578,"_PROV_",$D578),Catalogo_Precios,AK$8,FALSE))</f>
        <v>994</v>
      </c>
      <c r="AL578" s="53"/>
      <c r="AM578" s="59" t="str">
        <f t="shared" si="6253"/>
        <v>ALI_93_SEG_15</v>
      </c>
      <c r="AN578" s="59" t="str">
        <f t="shared" si="6254"/>
        <v>ALI_93_SEG_15_VAL_14020936</v>
      </c>
      <c r="AO578" s="60">
        <f t="shared" ref="AO578" si="6909">IF(OR(AB578="",AB578=0),0,COUNTIF(Codificacion,AM578))</f>
        <v>5</v>
      </c>
      <c r="AP578" s="61">
        <f t="array" ref="AP578">MIN(IF(Codificacion=AM578,Total_Cotizacion,""))</f>
        <v>11411729.910000002</v>
      </c>
      <c r="AQ578" s="62" t="b">
        <f t="shared" si="6256"/>
        <v>0</v>
      </c>
      <c r="AR578" s="51" t="str">
        <f t="shared" ref="AR578" si="6910">IF(COUNTIF(Codificacion2,CONCATENATE(AM578,"_VAL_",AB578))&gt;1,"Empate","")</f>
        <v/>
      </c>
      <c r="AS578" s="63" t="str">
        <f t="shared" si="6274"/>
        <v/>
      </c>
      <c r="AT578" s="59" t="str">
        <f t="shared" si="6258"/>
        <v>ALI_93_SEG_15_</v>
      </c>
      <c r="AU578" s="63">
        <f t="shared" ref="AU578" si="6911">IF(AND(COUNTIF(Codificacion3,AT578)&lt;AO578),1,COUNTIF(Codificacion3,AT578))</f>
        <v>1</v>
      </c>
      <c r="AV578" s="62" t="str">
        <f t="shared" si="6260"/>
        <v>No Seleccionada</v>
      </c>
      <c r="AW578" s="53"/>
      <c r="AX578" s="51" t="str">
        <f t="shared" si="6261"/>
        <v>ALI_93_SEG_15FALSO</v>
      </c>
      <c r="AY578" s="51">
        <f t="shared" si="6242"/>
        <v>4</v>
      </c>
      <c r="AZ578" s="64" t="b">
        <f t="shared" si="6262"/>
        <v>0</v>
      </c>
    </row>
    <row r="579" spans="1:52" x14ac:dyDescent="0.2">
      <c r="A579" s="50" t="b">
        <f t="shared" si="3881"/>
        <v>0</v>
      </c>
      <c r="B579" s="51" t="s">
        <v>99</v>
      </c>
      <c r="C579" s="52">
        <v>113</v>
      </c>
      <c r="D579" s="52">
        <f t="shared" ref="D579" si="6912">IF(ISERROR(VLOOKUP(E579,Proveedores,2,FALSE)),"",VLOOKUP(E579,Proveedores,2,FALSE))</f>
        <v>2052</v>
      </c>
      <c r="E579" s="53" t="s">
        <v>100</v>
      </c>
      <c r="F579" s="54">
        <v>136</v>
      </c>
      <c r="G579" s="53" t="s">
        <v>56</v>
      </c>
      <c r="H579" s="53" t="s">
        <v>65</v>
      </c>
      <c r="I579" s="52">
        <v>1</v>
      </c>
      <c r="J579" s="53" t="s">
        <v>58</v>
      </c>
      <c r="K579" s="55">
        <v>44835</v>
      </c>
      <c r="L579" s="56">
        <v>7267</v>
      </c>
      <c r="M579" s="56">
        <v>8741</v>
      </c>
      <c r="N579" s="56">
        <v>5632</v>
      </c>
      <c r="O579" s="56">
        <v>404</v>
      </c>
      <c r="P579" s="57">
        <v>543</v>
      </c>
      <c r="Q579" s="58">
        <v>0</v>
      </c>
      <c r="R579" s="57">
        <v>543</v>
      </c>
      <c r="S579" s="57">
        <v>723</v>
      </c>
      <c r="T579" s="58">
        <v>0</v>
      </c>
      <c r="U579" s="57">
        <v>723</v>
      </c>
      <c r="V579" s="57">
        <v>1084</v>
      </c>
      <c r="W579" s="58">
        <v>0</v>
      </c>
      <c r="X579" s="57">
        <v>1084</v>
      </c>
      <c r="Y579" s="57">
        <v>1084</v>
      </c>
      <c r="Z579" s="58">
        <v>0</v>
      </c>
      <c r="AA579" s="57">
        <v>1084</v>
      </c>
      <c r="AB579" s="57">
        <v>16808748</v>
      </c>
      <c r="AC579" s="53" t="str">
        <f t="shared" si="6244"/>
        <v>Registro Valido</v>
      </c>
      <c r="AD579" s="57">
        <f t="shared" ref="AD579" si="6913">IF(OR(ISERROR(VLOOKUP(CONCATENATE("ALI_",$C579,"_SEG_",$I579,"_PROV_",$D579),Catalogo_Precios,AD$8,FALSE)),L579=0),0,VLOOKUP(CONCATENATE("ALI_",$C579,"_SEG_",$I579,"_PROV_",$D579),Catalogo_Precios,AD$8,FALSE))</f>
        <v>543</v>
      </c>
      <c r="AE579" s="57">
        <f t="shared" ref="AE579" si="6914">IF(OR(ISERROR(VLOOKUP(CONCATENATE("ALI_",$C579,"_SEG_",$I579,"_PROV_",$D579),Catalogo_Precios,AE$8,FALSE)),M579=0),0,VLOOKUP(CONCATENATE("ALI_",$C579,"_SEG_",$I579,"_PROV_",$D579),Catalogo_Precios,AE$8,FALSE))</f>
        <v>723</v>
      </c>
      <c r="AF579" s="57">
        <f t="shared" ref="AF579" si="6915">IF(OR(ISERROR(VLOOKUP(CONCATENATE("ALI_",$C579,"_SEG_",$I579,"_PROV_",$D579),Catalogo_Precios,AF$8,FALSE)),N579=0),0,VLOOKUP(CONCATENATE("ALI_",$C579,"_SEG_",$I579,"_PROV_",$D579),Catalogo_Precios,AF$8,FALSE))</f>
        <v>1084</v>
      </c>
      <c r="AG579" s="57">
        <f t="shared" ref="AG579" si="6916">IF(OR(ISERROR(VLOOKUP(CONCATENATE("ALI_",$C579,"_SEG_",$I579,"_PROV_",$D579),Catalogo_Precios,AG$8,FALSE)),O579=0),0,VLOOKUP(CONCATENATE("ALI_",$C579,"_SEG_",$I579,"_PROV_",$D579),Catalogo_Precios,AG$8,FALSE))</f>
        <v>1084</v>
      </c>
      <c r="AH579" s="57">
        <f t="shared" ref="AH579" si="6917">IF(OR(ISERROR(VLOOKUP(CONCATENATE("ALI_",$C579,"_SEG_",$I579,"_PROV_",$D579),Catalogo_Precios,AH$8,FALSE)),L579=0),0,VLOOKUP(CONCATENATE("ALI_",$C579,"_SEG_",$I579,"_PROV_",$D579),Catalogo_Precios,AH$8,FALSE))</f>
        <v>527</v>
      </c>
      <c r="AI579" s="57">
        <f t="shared" ref="AI579" si="6918">IF(OR(ISERROR(VLOOKUP(CONCATENATE("ALI_",$C579,"_SEG_",$I579,"_PROV_",$D579),Catalogo_Precios,AI$8,FALSE)),M579=0),0,VLOOKUP(CONCATENATE("ALI_",$C579,"_SEG_",$I579,"_PROV_",$D579),Catalogo_Precios,AI$8,FALSE))</f>
        <v>703</v>
      </c>
      <c r="AJ579" s="57">
        <f t="shared" ref="AJ579" si="6919">IF(OR(ISERROR(VLOOKUP(CONCATENATE("ALI_",$C579,"_SEG_",$I579,"_PROV_",$D579),Catalogo_Precios,AJ$8,FALSE)),N579=0),0,VLOOKUP(CONCATENATE("ALI_",$C579,"_SEG_",$I579,"_PROV_",$D579),Catalogo_Precios,AJ$8,FALSE))</f>
        <v>1052</v>
      </c>
      <c r="AK579" s="57">
        <f t="shared" ref="AK579" si="6920">IF(OR(ISERROR(VLOOKUP(CONCATENATE("ALI_",$C579,"_SEG_",$I579,"_PROV_",$D579),Catalogo_Precios,AK$8,FALSE)),O579=0),0,VLOOKUP(CONCATENATE("ALI_",$C579,"_SEG_",$I579,"_PROV_",$D579),Catalogo_Precios,AK$8,FALSE))</f>
        <v>1052</v>
      </c>
      <c r="AL579" s="53"/>
      <c r="AM579" s="59" t="str">
        <f t="shared" si="6253"/>
        <v>ALI_113_SEG_1</v>
      </c>
      <c r="AN579" s="59" t="str">
        <f t="shared" si="6254"/>
        <v>ALI_113_SEG_1_VAL_16808748</v>
      </c>
      <c r="AO579" s="60">
        <f t="shared" ref="AO579" si="6921">IF(OR(AB579="",AB579=0),0,COUNTIF(Codificacion,AM579))</f>
        <v>7</v>
      </c>
      <c r="AP579" s="61">
        <f t="array" ref="AP579">MIN(IF(Codificacion=AM579,Total_Cotizacion,""))</f>
        <v>13059603.200000001</v>
      </c>
      <c r="AQ579" s="62" t="b">
        <f t="shared" si="6256"/>
        <v>0</v>
      </c>
      <c r="AR579" s="51" t="str">
        <f t="shared" ref="AR579" si="6922">IF(COUNTIF(Codificacion2,CONCATENATE(AM579,"_VAL_",AB579))&gt;1,"Empate","")</f>
        <v/>
      </c>
      <c r="AS579" s="63" t="str">
        <f t="shared" si="6274"/>
        <v/>
      </c>
      <c r="AT579" s="59" t="str">
        <f t="shared" si="6258"/>
        <v>ALI_113_SEG_1_</v>
      </c>
      <c r="AU579" s="63">
        <f t="shared" ref="AU579" si="6923">IF(AND(COUNTIF(Codificacion3,AT579)&lt;AO579),1,COUNTIF(Codificacion3,AT579))</f>
        <v>1</v>
      </c>
      <c r="AV579" s="62" t="str">
        <f t="shared" si="6260"/>
        <v>No Seleccionada</v>
      </c>
      <c r="AW579" s="53"/>
      <c r="AX579" s="51" t="str">
        <f t="shared" si="6261"/>
        <v>ALI_113_SEG_1FALSO</v>
      </c>
      <c r="AY579" s="51">
        <f t="shared" si="6242"/>
        <v>5</v>
      </c>
      <c r="AZ579" s="64" t="b">
        <f t="shared" si="6262"/>
        <v>0</v>
      </c>
    </row>
    <row r="580" spans="1:52" x14ac:dyDescent="0.2">
      <c r="A580" s="50" t="b">
        <f t="shared" si="3881"/>
        <v>0</v>
      </c>
      <c r="B580" s="51" t="s">
        <v>99</v>
      </c>
      <c r="C580" s="52">
        <v>113</v>
      </c>
      <c r="D580" s="52">
        <f t="shared" ref="D580" si="6924">IF(ISERROR(VLOOKUP(E580,Proveedores,2,FALSE)),"",VLOOKUP(E580,Proveedores,2,FALSE))</f>
        <v>2052</v>
      </c>
      <c r="E580" s="53" t="s">
        <v>100</v>
      </c>
      <c r="F580" s="54">
        <v>137</v>
      </c>
      <c r="G580" s="53" t="s">
        <v>56</v>
      </c>
      <c r="H580" s="53" t="s">
        <v>65</v>
      </c>
      <c r="I580" s="52">
        <v>2</v>
      </c>
      <c r="J580" s="53" t="s">
        <v>58</v>
      </c>
      <c r="K580" s="55">
        <v>44835</v>
      </c>
      <c r="L580" s="56">
        <v>7434</v>
      </c>
      <c r="M580" s="56">
        <v>8939</v>
      </c>
      <c r="N580" s="56">
        <v>5759</v>
      </c>
      <c r="O580" s="56">
        <v>414</v>
      </c>
      <c r="P580" s="57">
        <v>543</v>
      </c>
      <c r="Q580" s="58">
        <v>0</v>
      </c>
      <c r="R580" s="57">
        <v>543</v>
      </c>
      <c r="S580" s="57">
        <v>723</v>
      </c>
      <c r="T580" s="58">
        <v>0</v>
      </c>
      <c r="U580" s="57">
        <v>723</v>
      </c>
      <c r="V580" s="57">
        <v>1084</v>
      </c>
      <c r="W580" s="58">
        <v>0</v>
      </c>
      <c r="X580" s="57">
        <v>1084</v>
      </c>
      <c r="Y580" s="57">
        <v>1084</v>
      </c>
      <c r="Z580" s="58">
        <v>0</v>
      </c>
      <c r="AA580" s="57">
        <v>1084</v>
      </c>
      <c r="AB580" s="57">
        <v>17191091</v>
      </c>
      <c r="AC580" s="53" t="str">
        <f t="shared" si="6244"/>
        <v>Registro Valido</v>
      </c>
      <c r="AD580" s="57">
        <f t="shared" ref="AD580" si="6925">IF(OR(ISERROR(VLOOKUP(CONCATENATE("ALI_",$C580,"_SEG_",$I580,"_PROV_",$D580),Catalogo_Precios,AD$8,FALSE)),L580=0),0,VLOOKUP(CONCATENATE("ALI_",$C580,"_SEG_",$I580,"_PROV_",$D580),Catalogo_Precios,AD$8,FALSE))</f>
        <v>543</v>
      </c>
      <c r="AE580" s="57">
        <f t="shared" ref="AE580" si="6926">IF(OR(ISERROR(VLOOKUP(CONCATENATE("ALI_",$C580,"_SEG_",$I580,"_PROV_",$D580),Catalogo_Precios,AE$8,FALSE)),M580=0),0,VLOOKUP(CONCATENATE("ALI_",$C580,"_SEG_",$I580,"_PROV_",$D580),Catalogo_Precios,AE$8,FALSE))</f>
        <v>723</v>
      </c>
      <c r="AF580" s="57">
        <f t="shared" ref="AF580" si="6927">IF(OR(ISERROR(VLOOKUP(CONCATENATE("ALI_",$C580,"_SEG_",$I580,"_PROV_",$D580),Catalogo_Precios,AF$8,FALSE)),N580=0),0,VLOOKUP(CONCATENATE("ALI_",$C580,"_SEG_",$I580,"_PROV_",$D580),Catalogo_Precios,AF$8,FALSE))</f>
        <v>1084</v>
      </c>
      <c r="AG580" s="57">
        <f t="shared" ref="AG580" si="6928">IF(OR(ISERROR(VLOOKUP(CONCATENATE("ALI_",$C580,"_SEG_",$I580,"_PROV_",$D580),Catalogo_Precios,AG$8,FALSE)),O580=0),0,VLOOKUP(CONCATENATE("ALI_",$C580,"_SEG_",$I580,"_PROV_",$D580),Catalogo_Precios,AG$8,FALSE))</f>
        <v>1084</v>
      </c>
      <c r="AH580" s="57">
        <f t="shared" ref="AH580" si="6929">IF(OR(ISERROR(VLOOKUP(CONCATENATE("ALI_",$C580,"_SEG_",$I580,"_PROV_",$D580),Catalogo_Precios,AH$8,FALSE)),L580=0),0,VLOOKUP(CONCATENATE("ALI_",$C580,"_SEG_",$I580,"_PROV_",$D580),Catalogo_Precios,AH$8,FALSE))</f>
        <v>527</v>
      </c>
      <c r="AI580" s="57">
        <f t="shared" ref="AI580" si="6930">IF(OR(ISERROR(VLOOKUP(CONCATENATE("ALI_",$C580,"_SEG_",$I580,"_PROV_",$D580),Catalogo_Precios,AI$8,FALSE)),M580=0),0,VLOOKUP(CONCATENATE("ALI_",$C580,"_SEG_",$I580,"_PROV_",$D580),Catalogo_Precios,AI$8,FALSE))</f>
        <v>703</v>
      </c>
      <c r="AJ580" s="57">
        <f t="shared" ref="AJ580" si="6931">IF(OR(ISERROR(VLOOKUP(CONCATENATE("ALI_",$C580,"_SEG_",$I580,"_PROV_",$D580),Catalogo_Precios,AJ$8,FALSE)),N580=0),0,VLOOKUP(CONCATENATE("ALI_",$C580,"_SEG_",$I580,"_PROV_",$D580),Catalogo_Precios,AJ$8,FALSE))</f>
        <v>1052</v>
      </c>
      <c r="AK580" s="57">
        <f t="shared" ref="AK580" si="6932">IF(OR(ISERROR(VLOOKUP(CONCATENATE("ALI_",$C580,"_SEG_",$I580,"_PROV_",$D580),Catalogo_Precios,AK$8,FALSE)),O580=0),0,VLOOKUP(CONCATENATE("ALI_",$C580,"_SEG_",$I580,"_PROV_",$D580),Catalogo_Precios,AK$8,FALSE))</f>
        <v>1052</v>
      </c>
      <c r="AL580" s="53"/>
      <c r="AM580" s="59" t="str">
        <f t="shared" si="6253"/>
        <v>ALI_113_SEG_2</v>
      </c>
      <c r="AN580" s="59" t="str">
        <f t="shared" si="6254"/>
        <v>ALI_113_SEG_2_VAL_17191091</v>
      </c>
      <c r="AO580" s="60">
        <f t="shared" ref="AO580" si="6933">IF(OR(AB580="",AB580=0),0,COUNTIF(Codificacion,AM580))</f>
        <v>7</v>
      </c>
      <c r="AP580" s="61">
        <f t="array" ref="AP580">MIN(IF(Codificacion=AM580,Total_Cotizacion,""))</f>
        <v>13356664.800000001</v>
      </c>
      <c r="AQ580" s="62" t="b">
        <f t="shared" si="6256"/>
        <v>0</v>
      </c>
      <c r="AR580" s="51" t="str">
        <f t="shared" ref="AR580" si="6934">IF(COUNTIF(Codificacion2,CONCATENATE(AM580,"_VAL_",AB580))&gt;1,"Empate","")</f>
        <v/>
      </c>
      <c r="AS580" s="63" t="str">
        <f t="shared" si="6274"/>
        <v/>
      </c>
      <c r="AT580" s="59" t="str">
        <f t="shared" si="6258"/>
        <v>ALI_113_SEG_2_</v>
      </c>
      <c r="AU580" s="63">
        <f t="shared" ref="AU580" si="6935">IF(AND(COUNTIF(Codificacion3,AT580)&lt;AO580),1,COUNTIF(Codificacion3,AT580))</f>
        <v>1</v>
      </c>
      <c r="AV580" s="62" t="str">
        <f t="shared" si="6260"/>
        <v>No Seleccionada</v>
      </c>
      <c r="AW580" s="53"/>
      <c r="AX580" s="51" t="str">
        <f t="shared" si="6261"/>
        <v>ALI_113_SEG_2FALSO</v>
      </c>
      <c r="AY580" s="51">
        <f t="shared" si="6242"/>
        <v>5</v>
      </c>
      <c r="AZ580" s="64" t="b">
        <f t="shared" si="6262"/>
        <v>0</v>
      </c>
    </row>
    <row r="581" spans="1:52" x14ac:dyDescent="0.2">
      <c r="A581" s="50" t="b">
        <f t="shared" si="3881"/>
        <v>0</v>
      </c>
      <c r="B581" s="51" t="s">
        <v>99</v>
      </c>
      <c r="C581" s="52">
        <v>113</v>
      </c>
      <c r="D581" s="52">
        <f t="shared" ref="D581" si="6936">IF(ISERROR(VLOOKUP(E581,Proveedores,2,FALSE)),"",VLOOKUP(E581,Proveedores,2,FALSE))</f>
        <v>2052</v>
      </c>
      <c r="E581" s="53" t="s">
        <v>100</v>
      </c>
      <c r="F581" s="54">
        <v>138</v>
      </c>
      <c r="G581" s="53" t="s">
        <v>56</v>
      </c>
      <c r="H581" s="53" t="s">
        <v>65</v>
      </c>
      <c r="I581" s="52">
        <v>3</v>
      </c>
      <c r="J581" s="53" t="s">
        <v>58</v>
      </c>
      <c r="K581" s="55">
        <v>44835</v>
      </c>
      <c r="L581" s="56">
        <v>7388</v>
      </c>
      <c r="M581" s="56">
        <v>8885</v>
      </c>
      <c r="N581" s="56">
        <v>5724</v>
      </c>
      <c r="O581" s="56">
        <v>411</v>
      </c>
      <c r="P581" s="57">
        <v>543</v>
      </c>
      <c r="Q581" s="58">
        <v>0</v>
      </c>
      <c r="R581" s="57">
        <v>543</v>
      </c>
      <c r="S581" s="57">
        <v>723</v>
      </c>
      <c r="T581" s="58">
        <v>0</v>
      </c>
      <c r="U581" s="57">
        <v>723</v>
      </c>
      <c r="V581" s="57">
        <v>1084</v>
      </c>
      <c r="W581" s="58">
        <v>0</v>
      </c>
      <c r="X581" s="57">
        <v>1084</v>
      </c>
      <c r="Y581" s="57">
        <v>1084</v>
      </c>
      <c r="Z581" s="58">
        <v>0</v>
      </c>
      <c r="AA581" s="57">
        <v>1084</v>
      </c>
      <c r="AB581" s="57">
        <v>17085879</v>
      </c>
      <c r="AC581" s="53" t="str">
        <f t="shared" si="6244"/>
        <v>Registro Valido</v>
      </c>
      <c r="AD581" s="57">
        <f t="shared" ref="AD581" si="6937">IF(OR(ISERROR(VLOOKUP(CONCATENATE("ALI_",$C581,"_SEG_",$I581,"_PROV_",$D581),Catalogo_Precios,AD$8,FALSE)),L581=0),0,VLOOKUP(CONCATENATE("ALI_",$C581,"_SEG_",$I581,"_PROV_",$D581),Catalogo_Precios,AD$8,FALSE))</f>
        <v>543</v>
      </c>
      <c r="AE581" s="57">
        <f t="shared" ref="AE581" si="6938">IF(OR(ISERROR(VLOOKUP(CONCATENATE("ALI_",$C581,"_SEG_",$I581,"_PROV_",$D581),Catalogo_Precios,AE$8,FALSE)),M581=0),0,VLOOKUP(CONCATENATE("ALI_",$C581,"_SEG_",$I581,"_PROV_",$D581),Catalogo_Precios,AE$8,FALSE))</f>
        <v>723</v>
      </c>
      <c r="AF581" s="57">
        <f t="shared" ref="AF581" si="6939">IF(OR(ISERROR(VLOOKUP(CONCATENATE("ALI_",$C581,"_SEG_",$I581,"_PROV_",$D581),Catalogo_Precios,AF$8,FALSE)),N581=0),0,VLOOKUP(CONCATENATE("ALI_",$C581,"_SEG_",$I581,"_PROV_",$D581),Catalogo_Precios,AF$8,FALSE))</f>
        <v>1084</v>
      </c>
      <c r="AG581" s="57">
        <f t="shared" ref="AG581" si="6940">IF(OR(ISERROR(VLOOKUP(CONCATENATE("ALI_",$C581,"_SEG_",$I581,"_PROV_",$D581),Catalogo_Precios,AG$8,FALSE)),O581=0),0,VLOOKUP(CONCATENATE("ALI_",$C581,"_SEG_",$I581,"_PROV_",$D581),Catalogo_Precios,AG$8,FALSE))</f>
        <v>1084</v>
      </c>
      <c r="AH581" s="57">
        <f t="shared" ref="AH581" si="6941">IF(OR(ISERROR(VLOOKUP(CONCATENATE("ALI_",$C581,"_SEG_",$I581,"_PROV_",$D581),Catalogo_Precios,AH$8,FALSE)),L581=0),0,VLOOKUP(CONCATENATE("ALI_",$C581,"_SEG_",$I581,"_PROV_",$D581),Catalogo_Precios,AH$8,FALSE))</f>
        <v>527</v>
      </c>
      <c r="AI581" s="57">
        <f t="shared" ref="AI581" si="6942">IF(OR(ISERROR(VLOOKUP(CONCATENATE("ALI_",$C581,"_SEG_",$I581,"_PROV_",$D581),Catalogo_Precios,AI$8,FALSE)),M581=0),0,VLOOKUP(CONCATENATE("ALI_",$C581,"_SEG_",$I581,"_PROV_",$D581),Catalogo_Precios,AI$8,FALSE))</f>
        <v>703</v>
      </c>
      <c r="AJ581" s="57">
        <f t="shared" ref="AJ581" si="6943">IF(OR(ISERROR(VLOOKUP(CONCATENATE("ALI_",$C581,"_SEG_",$I581,"_PROV_",$D581),Catalogo_Precios,AJ$8,FALSE)),N581=0),0,VLOOKUP(CONCATENATE("ALI_",$C581,"_SEG_",$I581,"_PROV_",$D581),Catalogo_Precios,AJ$8,FALSE))</f>
        <v>1052</v>
      </c>
      <c r="AK581" s="57">
        <f t="shared" ref="AK581" si="6944">IF(OR(ISERROR(VLOOKUP(CONCATENATE("ALI_",$C581,"_SEG_",$I581,"_PROV_",$D581),Catalogo_Precios,AK$8,FALSE)),O581=0),0,VLOOKUP(CONCATENATE("ALI_",$C581,"_SEG_",$I581,"_PROV_",$D581),Catalogo_Precios,AK$8,FALSE))</f>
        <v>1052</v>
      </c>
      <c r="AL581" s="53"/>
      <c r="AM581" s="59" t="str">
        <f t="shared" si="6253"/>
        <v>ALI_113_SEG_3</v>
      </c>
      <c r="AN581" s="59" t="str">
        <f t="shared" si="6254"/>
        <v>ALI_113_SEG_3_VAL_17085879</v>
      </c>
      <c r="AO581" s="60">
        <f t="shared" ref="AO581" si="6945">IF(OR(AB581="",AB581=0),0,COUNTIF(Codificacion,AM581))</f>
        <v>7</v>
      </c>
      <c r="AP581" s="61">
        <f t="array" ref="AP581">MIN(IF(Codificacion=AM581,Total_Cotizacion,""))</f>
        <v>13274920.800000001</v>
      </c>
      <c r="AQ581" s="62" t="b">
        <f t="shared" si="6256"/>
        <v>0</v>
      </c>
      <c r="AR581" s="51" t="str">
        <f t="shared" ref="AR581" si="6946">IF(COUNTIF(Codificacion2,CONCATENATE(AM581,"_VAL_",AB581))&gt;1,"Empate","")</f>
        <v/>
      </c>
      <c r="AS581" s="63" t="str">
        <f t="shared" si="6274"/>
        <v/>
      </c>
      <c r="AT581" s="59" t="str">
        <f t="shared" si="6258"/>
        <v>ALI_113_SEG_3_</v>
      </c>
      <c r="AU581" s="63">
        <f t="shared" ref="AU581" si="6947">IF(AND(COUNTIF(Codificacion3,AT581)&lt;AO581),1,COUNTIF(Codificacion3,AT581))</f>
        <v>1</v>
      </c>
      <c r="AV581" s="62" t="str">
        <f t="shared" si="6260"/>
        <v>No Seleccionada</v>
      </c>
      <c r="AW581" s="53"/>
      <c r="AX581" s="51" t="str">
        <f t="shared" si="6261"/>
        <v>ALI_113_SEG_3FALSO</v>
      </c>
      <c r="AY581" s="51">
        <f t="shared" si="6242"/>
        <v>5</v>
      </c>
      <c r="AZ581" s="64" t="b">
        <f t="shared" si="6262"/>
        <v>0</v>
      </c>
    </row>
    <row r="582" spans="1:52" x14ac:dyDescent="0.2">
      <c r="A582" s="50" t="b">
        <f t="shared" si="3881"/>
        <v>0</v>
      </c>
      <c r="B582" s="51" t="s">
        <v>99</v>
      </c>
      <c r="C582" s="52">
        <v>113</v>
      </c>
      <c r="D582" s="52">
        <f t="shared" ref="D582" si="6948">IF(ISERROR(VLOOKUP(E582,Proveedores,2,FALSE)),"",VLOOKUP(E582,Proveedores,2,FALSE))</f>
        <v>2052</v>
      </c>
      <c r="E582" s="53" t="s">
        <v>100</v>
      </c>
      <c r="F582" s="54">
        <v>139</v>
      </c>
      <c r="G582" s="53" t="s">
        <v>56</v>
      </c>
      <c r="H582" s="53" t="s">
        <v>65</v>
      </c>
      <c r="I582" s="52">
        <v>4</v>
      </c>
      <c r="J582" s="53" t="s">
        <v>58</v>
      </c>
      <c r="K582" s="55">
        <v>44835</v>
      </c>
      <c r="L582" s="56">
        <v>7872</v>
      </c>
      <c r="M582" s="56">
        <v>9466</v>
      </c>
      <c r="N582" s="56">
        <v>6098</v>
      </c>
      <c r="O582" s="56">
        <v>439</v>
      </c>
      <c r="P582" s="57">
        <v>543</v>
      </c>
      <c r="Q582" s="58">
        <v>0</v>
      </c>
      <c r="R582" s="57">
        <v>543</v>
      </c>
      <c r="S582" s="57">
        <v>723</v>
      </c>
      <c r="T582" s="58">
        <v>0</v>
      </c>
      <c r="U582" s="57">
        <v>723</v>
      </c>
      <c r="V582" s="57">
        <v>1084</v>
      </c>
      <c r="W582" s="58">
        <v>0</v>
      </c>
      <c r="X582" s="57">
        <v>1084</v>
      </c>
      <c r="Y582" s="57">
        <v>1084</v>
      </c>
      <c r="Z582" s="58">
        <v>0</v>
      </c>
      <c r="AA582" s="57">
        <v>1084</v>
      </c>
      <c r="AB582" s="57">
        <v>18204522</v>
      </c>
      <c r="AC582" s="53" t="str">
        <f t="shared" si="6244"/>
        <v>Registro Valido</v>
      </c>
      <c r="AD582" s="57">
        <f t="shared" ref="AD582" si="6949">IF(OR(ISERROR(VLOOKUP(CONCATENATE("ALI_",$C582,"_SEG_",$I582,"_PROV_",$D582),Catalogo_Precios,AD$8,FALSE)),L582=0),0,VLOOKUP(CONCATENATE("ALI_",$C582,"_SEG_",$I582,"_PROV_",$D582),Catalogo_Precios,AD$8,FALSE))</f>
        <v>543</v>
      </c>
      <c r="AE582" s="57">
        <f t="shared" ref="AE582" si="6950">IF(OR(ISERROR(VLOOKUP(CONCATENATE("ALI_",$C582,"_SEG_",$I582,"_PROV_",$D582),Catalogo_Precios,AE$8,FALSE)),M582=0),0,VLOOKUP(CONCATENATE("ALI_",$C582,"_SEG_",$I582,"_PROV_",$D582),Catalogo_Precios,AE$8,FALSE))</f>
        <v>723</v>
      </c>
      <c r="AF582" s="57">
        <f t="shared" ref="AF582" si="6951">IF(OR(ISERROR(VLOOKUP(CONCATENATE("ALI_",$C582,"_SEG_",$I582,"_PROV_",$D582),Catalogo_Precios,AF$8,FALSE)),N582=0),0,VLOOKUP(CONCATENATE("ALI_",$C582,"_SEG_",$I582,"_PROV_",$D582),Catalogo_Precios,AF$8,FALSE))</f>
        <v>1084</v>
      </c>
      <c r="AG582" s="57">
        <f t="shared" ref="AG582" si="6952">IF(OR(ISERROR(VLOOKUP(CONCATENATE("ALI_",$C582,"_SEG_",$I582,"_PROV_",$D582),Catalogo_Precios,AG$8,FALSE)),O582=0),0,VLOOKUP(CONCATENATE("ALI_",$C582,"_SEG_",$I582,"_PROV_",$D582),Catalogo_Precios,AG$8,FALSE))</f>
        <v>1084</v>
      </c>
      <c r="AH582" s="57">
        <f t="shared" ref="AH582" si="6953">IF(OR(ISERROR(VLOOKUP(CONCATENATE("ALI_",$C582,"_SEG_",$I582,"_PROV_",$D582),Catalogo_Precios,AH$8,FALSE)),L582=0),0,VLOOKUP(CONCATENATE("ALI_",$C582,"_SEG_",$I582,"_PROV_",$D582),Catalogo_Precios,AH$8,FALSE))</f>
        <v>527</v>
      </c>
      <c r="AI582" s="57">
        <f t="shared" ref="AI582" si="6954">IF(OR(ISERROR(VLOOKUP(CONCATENATE("ALI_",$C582,"_SEG_",$I582,"_PROV_",$D582),Catalogo_Precios,AI$8,FALSE)),M582=0),0,VLOOKUP(CONCATENATE("ALI_",$C582,"_SEG_",$I582,"_PROV_",$D582),Catalogo_Precios,AI$8,FALSE))</f>
        <v>703</v>
      </c>
      <c r="AJ582" s="57">
        <f t="shared" ref="AJ582" si="6955">IF(OR(ISERROR(VLOOKUP(CONCATENATE("ALI_",$C582,"_SEG_",$I582,"_PROV_",$D582),Catalogo_Precios,AJ$8,FALSE)),N582=0),0,VLOOKUP(CONCATENATE("ALI_",$C582,"_SEG_",$I582,"_PROV_",$D582),Catalogo_Precios,AJ$8,FALSE))</f>
        <v>1052</v>
      </c>
      <c r="AK582" s="57">
        <f t="shared" ref="AK582" si="6956">IF(OR(ISERROR(VLOOKUP(CONCATENATE("ALI_",$C582,"_SEG_",$I582,"_PROV_",$D582),Catalogo_Precios,AK$8,FALSE)),O582=0),0,VLOOKUP(CONCATENATE("ALI_",$C582,"_SEG_",$I582,"_PROV_",$D582),Catalogo_Precios,AK$8,FALSE))</f>
        <v>1052</v>
      </c>
      <c r="AL582" s="53"/>
      <c r="AM582" s="59" t="str">
        <f t="shared" si="6253"/>
        <v>ALI_113_SEG_4</v>
      </c>
      <c r="AN582" s="59" t="str">
        <f t="shared" si="6254"/>
        <v>ALI_113_SEG_4_VAL_18204522</v>
      </c>
      <c r="AO582" s="60">
        <f t="shared" ref="AO582" si="6957">IF(OR(AB582="",AB582=0),0,COUNTIF(Codificacion,AM582))</f>
        <v>6</v>
      </c>
      <c r="AP582" s="61">
        <f t="array" ref="AP582">MIN(IF(Codificacion=AM582,Total_Cotizacion,""))</f>
        <v>14144052.799999999</v>
      </c>
      <c r="AQ582" s="62" t="b">
        <f t="shared" si="6256"/>
        <v>0</v>
      </c>
      <c r="AR582" s="51" t="str">
        <f t="shared" ref="AR582" si="6958">IF(COUNTIF(Codificacion2,CONCATENATE(AM582,"_VAL_",AB582))&gt;1,"Empate","")</f>
        <v/>
      </c>
      <c r="AS582" s="63" t="str">
        <f t="shared" si="6274"/>
        <v/>
      </c>
      <c r="AT582" s="59" t="str">
        <f t="shared" si="6258"/>
        <v>ALI_113_SEG_4_</v>
      </c>
      <c r="AU582" s="63">
        <f t="shared" ref="AU582" si="6959">IF(AND(COUNTIF(Codificacion3,AT582)&lt;AO582),1,COUNTIF(Codificacion3,AT582))</f>
        <v>1</v>
      </c>
      <c r="AV582" s="62" t="str">
        <f t="shared" si="6260"/>
        <v>No Seleccionada</v>
      </c>
      <c r="AW582" s="53"/>
      <c r="AX582" s="51" t="str">
        <f t="shared" si="6261"/>
        <v>ALI_113_SEG_4FALSO</v>
      </c>
      <c r="AY582" s="51">
        <f t="shared" si="6242"/>
        <v>4</v>
      </c>
      <c r="AZ582" s="64" t="b">
        <f t="shared" si="6262"/>
        <v>0</v>
      </c>
    </row>
    <row r="583" spans="1:52" x14ac:dyDescent="0.2">
      <c r="A583" s="50" t="b">
        <f t="shared" si="3881"/>
        <v>0</v>
      </c>
      <c r="B583" s="51" t="s">
        <v>99</v>
      </c>
      <c r="C583" s="52">
        <v>113</v>
      </c>
      <c r="D583" s="52">
        <f t="shared" ref="D583" si="6960">IF(ISERROR(VLOOKUP(E583,Proveedores,2,FALSE)),"",VLOOKUP(E583,Proveedores,2,FALSE))</f>
        <v>2052</v>
      </c>
      <c r="E583" s="53" t="s">
        <v>100</v>
      </c>
      <c r="F583" s="54">
        <v>140</v>
      </c>
      <c r="G583" s="53" t="s">
        <v>56</v>
      </c>
      <c r="H583" s="53" t="s">
        <v>65</v>
      </c>
      <c r="I583" s="52">
        <v>5</v>
      </c>
      <c r="J583" s="53" t="s">
        <v>58</v>
      </c>
      <c r="K583" s="55">
        <v>44835</v>
      </c>
      <c r="L583" s="56">
        <v>7318</v>
      </c>
      <c r="M583" s="56">
        <v>8801</v>
      </c>
      <c r="N583" s="56">
        <v>5670</v>
      </c>
      <c r="O583" s="56">
        <v>407</v>
      </c>
      <c r="P583" s="57">
        <v>543</v>
      </c>
      <c r="Q583" s="58">
        <v>0</v>
      </c>
      <c r="R583" s="57">
        <v>543</v>
      </c>
      <c r="S583" s="57">
        <v>723</v>
      </c>
      <c r="T583" s="58">
        <v>0</v>
      </c>
      <c r="U583" s="57">
        <v>723</v>
      </c>
      <c r="V583" s="57">
        <v>1084</v>
      </c>
      <c r="W583" s="58">
        <v>0</v>
      </c>
      <c r="X583" s="57">
        <v>1084</v>
      </c>
      <c r="Y583" s="57">
        <v>1084</v>
      </c>
      <c r="Z583" s="58">
        <v>0</v>
      </c>
      <c r="AA583" s="57">
        <v>1084</v>
      </c>
      <c r="AB583" s="57">
        <v>16924265</v>
      </c>
      <c r="AC583" s="53" t="str">
        <f t="shared" si="6244"/>
        <v>Registro Valido</v>
      </c>
      <c r="AD583" s="57">
        <f t="shared" ref="AD583" si="6961">IF(OR(ISERROR(VLOOKUP(CONCATENATE("ALI_",$C583,"_SEG_",$I583,"_PROV_",$D583),Catalogo_Precios,AD$8,FALSE)),L583=0),0,VLOOKUP(CONCATENATE("ALI_",$C583,"_SEG_",$I583,"_PROV_",$D583),Catalogo_Precios,AD$8,FALSE))</f>
        <v>543</v>
      </c>
      <c r="AE583" s="57">
        <f t="shared" ref="AE583" si="6962">IF(OR(ISERROR(VLOOKUP(CONCATENATE("ALI_",$C583,"_SEG_",$I583,"_PROV_",$D583),Catalogo_Precios,AE$8,FALSE)),M583=0),0,VLOOKUP(CONCATENATE("ALI_",$C583,"_SEG_",$I583,"_PROV_",$D583),Catalogo_Precios,AE$8,FALSE))</f>
        <v>723</v>
      </c>
      <c r="AF583" s="57">
        <f t="shared" ref="AF583" si="6963">IF(OR(ISERROR(VLOOKUP(CONCATENATE("ALI_",$C583,"_SEG_",$I583,"_PROV_",$D583),Catalogo_Precios,AF$8,FALSE)),N583=0),0,VLOOKUP(CONCATENATE("ALI_",$C583,"_SEG_",$I583,"_PROV_",$D583),Catalogo_Precios,AF$8,FALSE))</f>
        <v>1084</v>
      </c>
      <c r="AG583" s="57">
        <f t="shared" ref="AG583" si="6964">IF(OR(ISERROR(VLOOKUP(CONCATENATE("ALI_",$C583,"_SEG_",$I583,"_PROV_",$D583),Catalogo_Precios,AG$8,FALSE)),O583=0),0,VLOOKUP(CONCATENATE("ALI_",$C583,"_SEG_",$I583,"_PROV_",$D583),Catalogo_Precios,AG$8,FALSE))</f>
        <v>1084</v>
      </c>
      <c r="AH583" s="57">
        <f t="shared" ref="AH583" si="6965">IF(OR(ISERROR(VLOOKUP(CONCATENATE("ALI_",$C583,"_SEG_",$I583,"_PROV_",$D583),Catalogo_Precios,AH$8,FALSE)),L583=0),0,VLOOKUP(CONCATENATE("ALI_",$C583,"_SEG_",$I583,"_PROV_",$D583),Catalogo_Precios,AH$8,FALSE))</f>
        <v>527</v>
      </c>
      <c r="AI583" s="57">
        <f t="shared" ref="AI583" si="6966">IF(OR(ISERROR(VLOOKUP(CONCATENATE("ALI_",$C583,"_SEG_",$I583,"_PROV_",$D583),Catalogo_Precios,AI$8,FALSE)),M583=0),0,VLOOKUP(CONCATENATE("ALI_",$C583,"_SEG_",$I583,"_PROV_",$D583),Catalogo_Precios,AI$8,FALSE))</f>
        <v>703</v>
      </c>
      <c r="AJ583" s="57">
        <f t="shared" ref="AJ583" si="6967">IF(OR(ISERROR(VLOOKUP(CONCATENATE("ALI_",$C583,"_SEG_",$I583,"_PROV_",$D583),Catalogo_Precios,AJ$8,FALSE)),N583=0),0,VLOOKUP(CONCATENATE("ALI_",$C583,"_SEG_",$I583,"_PROV_",$D583),Catalogo_Precios,AJ$8,FALSE))</f>
        <v>1052</v>
      </c>
      <c r="AK583" s="57">
        <f t="shared" ref="AK583" si="6968">IF(OR(ISERROR(VLOOKUP(CONCATENATE("ALI_",$C583,"_SEG_",$I583,"_PROV_",$D583),Catalogo_Precios,AK$8,FALSE)),O583=0),0,VLOOKUP(CONCATENATE("ALI_",$C583,"_SEG_",$I583,"_PROV_",$D583),Catalogo_Precios,AK$8,FALSE))</f>
        <v>1052</v>
      </c>
      <c r="AL583" s="53"/>
      <c r="AM583" s="59" t="str">
        <f t="shared" si="6253"/>
        <v>ALI_113_SEG_5</v>
      </c>
      <c r="AN583" s="59" t="str">
        <f t="shared" si="6254"/>
        <v>ALI_113_SEG_5_VAL_16924265</v>
      </c>
      <c r="AO583" s="60">
        <f t="shared" ref="AO583" si="6969">IF(OR(AB583="",AB583=0),0,COUNTIF(Codificacion,AM583))</f>
        <v>6</v>
      </c>
      <c r="AP583" s="61">
        <f t="array" ref="AP583">MIN(IF(Codificacion=AM583,Total_Cotizacion,""))</f>
        <v>13149354.399999999</v>
      </c>
      <c r="AQ583" s="62" t="b">
        <f t="shared" si="6256"/>
        <v>0</v>
      </c>
      <c r="AR583" s="51" t="str">
        <f t="shared" ref="AR583" si="6970">IF(COUNTIF(Codificacion2,CONCATENATE(AM583,"_VAL_",AB583))&gt;1,"Empate","")</f>
        <v/>
      </c>
      <c r="AS583" s="63" t="str">
        <f t="shared" si="6274"/>
        <v/>
      </c>
      <c r="AT583" s="59" t="str">
        <f t="shared" si="6258"/>
        <v>ALI_113_SEG_5_</v>
      </c>
      <c r="AU583" s="63">
        <f t="shared" ref="AU583" si="6971">IF(AND(COUNTIF(Codificacion3,AT583)&lt;AO583),1,COUNTIF(Codificacion3,AT583))</f>
        <v>1</v>
      </c>
      <c r="AV583" s="62" t="str">
        <f t="shared" si="6260"/>
        <v>No Seleccionada</v>
      </c>
      <c r="AW583" s="53"/>
      <c r="AX583" s="51" t="str">
        <f t="shared" si="6261"/>
        <v>ALI_113_SEG_5FALSO</v>
      </c>
      <c r="AY583" s="51">
        <f t="shared" si="6242"/>
        <v>4</v>
      </c>
      <c r="AZ583" s="64" t="b">
        <f t="shared" si="6262"/>
        <v>0</v>
      </c>
    </row>
    <row r="584" spans="1:52" x14ac:dyDescent="0.2">
      <c r="A584" s="50" t="b">
        <f t="shared" si="3881"/>
        <v>0</v>
      </c>
      <c r="B584" s="51" t="s">
        <v>99</v>
      </c>
      <c r="C584" s="52">
        <v>113</v>
      </c>
      <c r="D584" s="52">
        <f t="shared" ref="D584" si="6972">IF(ISERROR(VLOOKUP(E584,Proveedores,2,FALSE)),"",VLOOKUP(E584,Proveedores,2,FALSE))</f>
        <v>2052</v>
      </c>
      <c r="E584" s="53" t="s">
        <v>100</v>
      </c>
      <c r="F584" s="54">
        <v>141</v>
      </c>
      <c r="G584" s="53" t="s">
        <v>56</v>
      </c>
      <c r="H584" s="53" t="s">
        <v>65</v>
      </c>
      <c r="I584" s="52">
        <v>6</v>
      </c>
      <c r="J584" s="53" t="s">
        <v>58</v>
      </c>
      <c r="K584" s="55">
        <v>44835</v>
      </c>
      <c r="L584" s="56">
        <v>7920</v>
      </c>
      <c r="M584" s="56">
        <v>9526</v>
      </c>
      <c r="N584" s="56">
        <v>6136</v>
      </c>
      <c r="O584" s="56">
        <v>441</v>
      </c>
      <c r="P584" s="57">
        <v>543</v>
      </c>
      <c r="Q584" s="58">
        <v>0</v>
      </c>
      <c r="R584" s="57">
        <v>543</v>
      </c>
      <c r="S584" s="57">
        <v>723</v>
      </c>
      <c r="T584" s="58">
        <v>0</v>
      </c>
      <c r="U584" s="57">
        <v>723</v>
      </c>
      <c r="V584" s="57">
        <v>1084</v>
      </c>
      <c r="W584" s="58">
        <v>0</v>
      </c>
      <c r="X584" s="57">
        <v>1084</v>
      </c>
      <c r="Y584" s="57">
        <v>1084</v>
      </c>
      <c r="Z584" s="58">
        <v>0</v>
      </c>
      <c r="AA584" s="57">
        <v>1084</v>
      </c>
      <c r="AB584" s="57">
        <v>18317326</v>
      </c>
      <c r="AC584" s="53" t="str">
        <f t="shared" si="6244"/>
        <v>Registro Valido</v>
      </c>
      <c r="AD584" s="57">
        <f t="shared" ref="AD584" si="6973">IF(OR(ISERROR(VLOOKUP(CONCATENATE("ALI_",$C584,"_SEG_",$I584,"_PROV_",$D584),Catalogo_Precios,AD$8,FALSE)),L584=0),0,VLOOKUP(CONCATENATE("ALI_",$C584,"_SEG_",$I584,"_PROV_",$D584),Catalogo_Precios,AD$8,FALSE))</f>
        <v>543</v>
      </c>
      <c r="AE584" s="57">
        <f t="shared" ref="AE584" si="6974">IF(OR(ISERROR(VLOOKUP(CONCATENATE("ALI_",$C584,"_SEG_",$I584,"_PROV_",$D584),Catalogo_Precios,AE$8,FALSE)),M584=0),0,VLOOKUP(CONCATENATE("ALI_",$C584,"_SEG_",$I584,"_PROV_",$D584),Catalogo_Precios,AE$8,FALSE))</f>
        <v>723</v>
      </c>
      <c r="AF584" s="57">
        <f t="shared" ref="AF584" si="6975">IF(OR(ISERROR(VLOOKUP(CONCATENATE("ALI_",$C584,"_SEG_",$I584,"_PROV_",$D584),Catalogo_Precios,AF$8,FALSE)),N584=0),0,VLOOKUP(CONCATENATE("ALI_",$C584,"_SEG_",$I584,"_PROV_",$D584),Catalogo_Precios,AF$8,FALSE))</f>
        <v>1084</v>
      </c>
      <c r="AG584" s="57">
        <f t="shared" ref="AG584" si="6976">IF(OR(ISERROR(VLOOKUP(CONCATENATE("ALI_",$C584,"_SEG_",$I584,"_PROV_",$D584),Catalogo_Precios,AG$8,FALSE)),O584=0),0,VLOOKUP(CONCATENATE("ALI_",$C584,"_SEG_",$I584,"_PROV_",$D584),Catalogo_Precios,AG$8,FALSE))</f>
        <v>1084</v>
      </c>
      <c r="AH584" s="57">
        <f t="shared" ref="AH584" si="6977">IF(OR(ISERROR(VLOOKUP(CONCATENATE("ALI_",$C584,"_SEG_",$I584,"_PROV_",$D584),Catalogo_Precios,AH$8,FALSE)),L584=0),0,VLOOKUP(CONCATENATE("ALI_",$C584,"_SEG_",$I584,"_PROV_",$D584),Catalogo_Precios,AH$8,FALSE))</f>
        <v>527</v>
      </c>
      <c r="AI584" s="57">
        <f t="shared" ref="AI584" si="6978">IF(OR(ISERROR(VLOOKUP(CONCATENATE("ALI_",$C584,"_SEG_",$I584,"_PROV_",$D584),Catalogo_Precios,AI$8,FALSE)),M584=0),0,VLOOKUP(CONCATENATE("ALI_",$C584,"_SEG_",$I584,"_PROV_",$D584),Catalogo_Precios,AI$8,FALSE))</f>
        <v>703</v>
      </c>
      <c r="AJ584" s="57">
        <f t="shared" ref="AJ584" si="6979">IF(OR(ISERROR(VLOOKUP(CONCATENATE("ALI_",$C584,"_SEG_",$I584,"_PROV_",$D584),Catalogo_Precios,AJ$8,FALSE)),N584=0),0,VLOOKUP(CONCATENATE("ALI_",$C584,"_SEG_",$I584,"_PROV_",$D584),Catalogo_Precios,AJ$8,FALSE))</f>
        <v>1052</v>
      </c>
      <c r="AK584" s="57">
        <f t="shared" ref="AK584" si="6980">IF(OR(ISERROR(VLOOKUP(CONCATENATE("ALI_",$C584,"_SEG_",$I584,"_PROV_",$D584),Catalogo_Precios,AK$8,FALSE)),O584=0),0,VLOOKUP(CONCATENATE("ALI_",$C584,"_SEG_",$I584,"_PROV_",$D584),Catalogo_Precios,AK$8,FALSE))</f>
        <v>1052</v>
      </c>
      <c r="AL584" s="53"/>
      <c r="AM584" s="59" t="str">
        <f t="shared" si="6253"/>
        <v>ALI_113_SEG_6</v>
      </c>
      <c r="AN584" s="59" t="str">
        <f t="shared" si="6254"/>
        <v>ALI_113_SEG_6_VAL_18317326</v>
      </c>
      <c r="AO584" s="60">
        <f t="shared" ref="AO584" si="6981">IF(OR(AB584="",AB584=0),0,COUNTIF(Codificacion,AM584))</f>
        <v>6</v>
      </c>
      <c r="AP584" s="61">
        <f t="array" ref="AP584">MIN(IF(Codificacion=AM584,Total_Cotizacion,""))</f>
        <v>14231697.6</v>
      </c>
      <c r="AQ584" s="62" t="b">
        <f t="shared" si="6256"/>
        <v>0</v>
      </c>
      <c r="AR584" s="51" t="str">
        <f t="shared" ref="AR584" si="6982">IF(COUNTIF(Codificacion2,CONCATENATE(AM584,"_VAL_",AB584))&gt;1,"Empate","")</f>
        <v/>
      </c>
      <c r="AS584" s="63" t="str">
        <f t="shared" si="6274"/>
        <v/>
      </c>
      <c r="AT584" s="59" t="str">
        <f t="shared" si="6258"/>
        <v>ALI_113_SEG_6_</v>
      </c>
      <c r="AU584" s="63">
        <f t="shared" ref="AU584" si="6983">IF(AND(COUNTIF(Codificacion3,AT584)&lt;AO584),1,COUNTIF(Codificacion3,AT584))</f>
        <v>1</v>
      </c>
      <c r="AV584" s="62" t="str">
        <f t="shared" si="6260"/>
        <v>No Seleccionada</v>
      </c>
      <c r="AW584" s="53"/>
      <c r="AX584" s="51" t="str">
        <f t="shared" si="6261"/>
        <v>ALI_113_SEG_6FALSO</v>
      </c>
      <c r="AY584" s="51">
        <f t="shared" si="6242"/>
        <v>4</v>
      </c>
      <c r="AZ584" s="64" t="b">
        <f t="shared" si="6262"/>
        <v>0</v>
      </c>
    </row>
    <row r="585" spans="1:52" x14ac:dyDescent="0.2">
      <c r="A585" s="50" t="b">
        <f t="shared" ref="A585:A648" si="6984">IF(AV585="Cotizacion Seleccionada",CONCATENATE("ALI_",C585,"_SEG_",I585),FALSE)</f>
        <v>0</v>
      </c>
      <c r="B585" s="51" t="s">
        <v>99</v>
      </c>
      <c r="C585" s="52">
        <v>113</v>
      </c>
      <c r="D585" s="52">
        <f t="shared" ref="D585" si="6985">IF(ISERROR(VLOOKUP(E585,Proveedores,2,FALSE)),"",VLOOKUP(E585,Proveedores,2,FALSE))</f>
        <v>2052</v>
      </c>
      <c r="E585" s="53" t="s">
        <v>100</v>
      </c>
      <c r="F585" s="54">
        <v>142</v>
      </c>
      <c r="G585" s="53" t="s">
        <v>56</v>
      </c>
      <c r="H585" s="53" t="s">
        <v>65</v>
      </c>
      <c r="I585" s="52">
        <v>7</v>
      </c>
      <c r="J585" s="53" t="s">
        <v>58</v>
      </c>
      <c r="K585" s="55">
        <v>44835</v>
      </c>
      <c r="L585" s="56">
        <v>8089</v>
      </c>
      <c r="M585" s="56">
        <v>9728</v>
      </c>
      <c r="N585" s="56">
        <v>6267</v>
      </c>
      <c r="O585" s="56">
        <v>450</v>
      </c>
      <c r="P585" s="57">
        <v>543</v>
      </c>
      <c r="Q585" s="58">
        <v>0</v>
      </c>
      <c r="R585" s="57">
        <v>543</v>
      </c>
      <c r="S585" s="57">
        <v>723</v>
      </c>
      <c r="T585" s="58">
        <v>0</v>
      </c>
      <c r="U585" s="57">
        <v>723</v>
      </c>
      <c r="V585" s="57">
        <v>1084</v>
      </c>
      <c r="W585" s="58">
        <v>0</v>
      </c>
      <c r="X585" s="57">
        <v>1084</v>
      </c>
      <c r="Y585" s="57">
        <v>1084</v>
      </c>
      <c r="Z585" s="58">
        <v>0</v>
      </c>
      <c r="AA585" s="57">
        <v>1084</v>
      </c>
      <c r="AB585" s="57">
        <v>18706899</v>
      </c>
      <c r="AC585" s="53" t="str">
        <f t="shared" si="6244"/>
        <v>Registro Valido</v>
      </c>
      <c r="AD585" s="57">
        <f t="shared" ref="AD585" si="6986">IF(OR(ISERROR(VLOOKUP(CONCATENATE("ALI_",$C585,"_SEG_",$I585,"_PROV_",$D585),Catalogo_Precios,AD$8,FALSE)),L585=0),0,VLOOKUP(CONCATENATE("ALI_",$C585,"_SEG_",$I585,"_PROV_",$D585),Catalogo_Precios,AD$8,FALSE))</f>
        <v>543</v>
      </c>
      <c r="AE585" s="57">
        <f t="shared" ref="AE585" si="6987">IF(OR(ISERROR(VLOOKUP(CONCATENATE("ALI_",$C585,"_SEG_",$I585,"_PROV_",$D585),Catalogo_Precios,AE$8,FALSE)),M585=0),0,VLOOKUP(CONCATENATE("ALI_",$C585,"_SEG_",$I585,"_PROV_",$D585),Catalogo_Precios,AE$8,FALSE))</f>
        <v>723</v>
      </c>
      <c r="AF585" s="57">
        <f t="shared" ref="AF585" si="6988">IF(OR(ISERROR(VLOOKUP(CONCATENATE("ALI_",$C585,"_SEG_",$I585,"_PROV_",$D585),Catalogo_Precios,AF$8,FALSE)),N585=0),0,VLOOKUP(CONCATENATE("ALI_",$C585,"_SEG_",$I585,"_PROV_",$D585),Catalogo_Precios,AF$8,FALSE))</f>
        <v>1084</v>
      </c>
      <c r="AG585" s="57">
        <f t="shared" ref="AG585" si="6989">IF(OR(ISERROR(VLOOKUP(CONCATENATE("ALI_",$C585,"_SEG_",$I585,"_PROV_",$D585),Catalogo_Precios,AG$8,FALSE)),O585=0),0,VLOOKUP(CONCATENATE("ALI_",$C585,"_SEG_",$I585,"_PROV_",$D585),Catalogo_Precios,AG$8,FALSE))</f>
        <v>1084</v>
      </c>
      <c r="AH585" s="57">
        <f t="shared" ref="AH585" si="6990">IF(OR(ISERROR(VLOOKUP(CONCATENATE("ALI_",$C585,"_SEG_",$I585,"_PROV_",$D585),Catalogo_Precios,AH$8,FALSE)),L585=0),0,VLOOKUP(CONCATENATE("ALI_",$C585,"_SEG_",$I585,"_PROV_",$D585),Catalogo_Precios,AH$8,FALSE))</f>
        <v>527</v>
      </c>
      <c r="AI585" s="57">
        <f t="shared" ref="AI585" si="6991">IF(OR(ISERROR(VLOOKUP(CONCATENATE("ALI_",$C585,"_SEG_",$I585,"_PROV_",$D585),Catalogo_Precios,AI$8,FALSE)),M585=0),0,VLOOKUP(CONCATENATE("ALI_",$C585,"_SEG_",$I585,"_PROV_",$D585),Catalogo_Precios,AI$8,FALSE))</f>
        <v>703</v>
      </c>
      <c r="AJ585" s="57">
        <f t="shared" ref="AJ585" si="6992">IF(OR(ISERROR(VLOOKUP(CONCATENATE("ALI_",$C585,"_SEG_",$I585,"_PROV_",$D585),Catalogo_Precios,AJ$8,FALSE)),N585=0),0,VLOOKUP(CONCATENATE("ALI_",$C585,"_SEG_",$I585,"_PROV_",$D585),Catalogo_Precios,AJ$8,FALSE))</f>
        <v>1052</v>
      </c>
      <c r="AK585" s="57">
        <f t="shared" ref="AK585" si="6993">IF(OR(ISERROR(VLOOKUP(CONCATENATE("ALI_",$C585,"_SEG_",$I585,"_PROV_",$D585),Catalogo_Precios,AK$8,FALSE)),O585=0),0,VLOOKUP(CONCATENATE("ALI_",$C585,"_SEG_",$I585,"_PROV_",$D585),Catalogo_Precios,AK$8,FALSE))</f>
        <v>1052</v>
      </c>
      <c r="AL585" s="53"/>
      <c r="AM585" s="59" t="str">
        <f t="shared" si="6253"/>
        <v>ALI_113_SEG_7</v>
      </c>
      <c r="AN585" s="59" t="str">
        <f t="shared" si="6254"/>
        <v>ALI_113_SEG_7_VAL_18706899</v>
      </c>
      <c r="AO585" s="60">
        <f t="shared" ref="AO585" si="6994">IF(OR(AB585="",AB585=0),0,COUNTIF(Codificacion,AM585))</f>
        <v>6</v>
      </c>
      <c r="AP585" s="61">
        <f t="array" ref="AP585">MIN(IF(Codificacion=AM585,Total_Cotizacion,""))</f>
        <v>14534376.800000001</v>
      </c>
      <c r="AQ585" s="62" t="b">
        <f t="shared" si="6256"/>
        <v>0</v>
      </c>
      <c r="AR585" s="51" t="str">
        <f t="shared" ref="AR585" si="6995">IF(COUNTIF(Codificacion2,CONCATENATE(AM585,"_VAL_",AB585))&gt;1,"Empate","")</f>
        <v/>
      </c>
      <c r="AS585" s="63" t="str">
        <f t="shared" si="6274"/>
        <v/>
      </c>
      <c r="AT585" s="59" t="str">
        <f t="shared" si="6258"/>
        <v>ALI_113_SEG_7_</v>
      </c>
      <c r="AU585" s="63">
        <f t="shared" ref="AU585" si="6996">IF(AND(COUNTIF(Codificacion3,AT585)&lt;AO585),1,COUNTIF(Codificacion3,AT585))</f>
        <v>1</v>
      </c>
      <c r="AV585" s="62" t="str">
        <f t="shared" si="6260"/>
        <v>No Seleccionada</v>
      </c>
      <c r="AW585" s="53"/>
      <c r="AX585" s="51" t="str">
        <f t="shared" si="6261"/>
        <v>ALI_113_SEG_7FALSO</v>
      </c>
      <c r="AY585" s="51">
        <f t="shared" si="6242"/>
        <v>4</v>
      </c>
      <c r="AZ585" s="64" t="b">
        <f t="shared" si="6262"/>
        <v>0</v>
      </c>
    </row>
    <row r="586" spans="1:52" x14ac:dyDescent="0.2">
      <c r="A586" s="50" t="b">
        <f t="shared" si="6984"/>
        <v>0</v>
      </c>
      <c r="B586" s="51" t="s">
        <v>99</v>
      </c>
      <c r="C586" s="52">
        <v>113</v>
      </c>
      <c r="D586" s="52">
        <f t="shared" ref="D586" si="6997">IF(ISERROR(VLOOKUP(E586,Proveedores,2,FALSE)),"",VLOOKUP(E586,Proveedores,2,FALSE))</f>
        <v>2052</v>
      </c>
      <c r="E586" s="53" t="s">
        <v>100</v>
      </c>
      <c r="F586" s="54">
        <v>143</v>
      </c>
      <c r="G586" s="53" t="s">
        <v>56</v>
      </c>
      <c r="H586" s="53" t="s">
        <v>65</v>
      </c>
      <c r="I586" s="52">
        <v>8</v>
      </c>
      <c r="J586" s="53" t="s">
        <v>58</v>
      </c>
      <c r="K586" s="55">
        <v>44835</v>
      </c>
      <c r="L586" s="56">
        <v>7807</v>
      </c>
      <c r="M586" s="56">
        <v>9388</v>
      </c>
      <c r="N586" s="56">
        <v>6049</v>
      </c>
      <c r="O586" s="56">
        <v>435</v>
      </c>
      <c r="P586" s="57">
        <v>543</v>
      </c>
      <c r="Q586" s="58">
        <v>0</v>
      </c>
      <c r="R586" s="57">
        <v>543</v>
      </c>
      <c r="S586" s="57">
        <v>723</v>
      </c>
      <c r="T586" s="58">
        <v>0</v>
      </c>
      <c r="U586" s="57">
        <v>723</v>
      </c>
      <c r="V586" s="57">
        <v>1084</v>
      </c>
      <c r="W586" s="58">
        <v>0</v>
      </c>
      <c r="X586" s="57">
        <v>1084</v>
      </c>
      <c r="Y586" s="57">
        <v>1084</v>
      </c>
      <c r="Z586" s="58">
        <v>0</v>
      </c>
      <c r="AA586" s="57">
        <v>1084</v>
      </c>
      <c r="AB586" s="57">
        <v>18055381</v>
      </c>
      <c r="AC586" s="53" t="str">
        <f t="shared" si="6244"/>
        <v>Registro Valido</v>
      </c>
      <c r="AD586" s="57">
        <f t="shared" ref="AD586" si="6998">IF(OR(ISERROR(VLOOKUP(CONCATENATE("ALI_",$C586,"_SEG_",$I586,"_PROV_",$D586),Catalogo_Precios,AD$8,FALSE)),L586=0),0,VLOOKUP(CONCATENATE("ALI_",$C586,"_SEG_",$I586,"_PROV_",$D586),Catalogo_Precios,AD$8,FALSE))</f>
        <v>543</v>
      </c>
      <c r="AE586" s="57">
        <f t="shared" ref="AE586" si="6999">IF(OR(ISERROR(VLOOKUP(CONCATENATE("ALI_",$C586,"_SEG_",$I586,"_PROV_",$D586),Catalogo_Precios,AE$8,FALSE)),M586=0),0,VLOOKUP(CONCATENATE("ALI_",$C586,"_SEG_",$I586,"_PROV_",$D586),Catalogo_Precios,AE$8,FALSE))</f>
        <v>723</v>
      </c>
      <c r="AF586" s="57">
        <f t="shared" ref="AF586" si="7000">IF(OR(ISERROR(VLOOKUP(CONCATENATE("ALI_",$C586,"_SEG_",$I586,"_PROV_",$D586),Catalogo_Precios,AF$8,FALSE)),N586=0),0,VLOOKUP(CONCATENATE("ALI_",$C586,"_SEG_",$I586,"_PROV_",$D586),Catalogo_Precios,AF$8,FALSE))</f>
        <v>1084</v>
      </c>
      <c r="AG586" s="57">
        <f t="shared" ref="AG586" si="7001">IF(OR(ISERROR(VLOOKUP(CONCATENATE("ALI_",$C586,"_SEG_",$I586,"_PROV_",$D586),Catalogo_Precios,AG$8,FALSE)),O586=0),0,VLOOKUP(CONCATENATE("ALI_",$C586,"_SEG_",$I586,"_PROV_",$D586),Catalogo_Precios,AG$8,FALSE))</f>
        <v>1084</v>
      </c>
      <c r="AH586" s="57">
        <f t="shared" ref="AH586" si="7002">IF(OR(ISERROR(VLOOKUP(CONCATENATE("ALI_",$C586,"_SEG_",$I586,"_PROV_",$D586),Catalogo_Precios,AH$8,FALSE)),L586=0),0,VLOOKUP(CONCATENATE("ALI_",$C586,"_SEG_",$I586,"_PROV_",$D586),Catalogo_Precios,AH$8,FALSE))</f>
        <v>527</v>
      </c>
      <c r="AI586" s="57">
        <f t="shared" ref="AI586" si="7003">IF(OR(ISERROR(VLOOKUP(CONCATENATE("ALI_",$C586,"_SEG_",$I586,"_PROV_",$D586),Catalogo_Precios,AI$8,FALSE)),M586=0),0,VLOOKUP(CONCATENATE("ALI_",$C586,"_SEG_",$I586,"_PROV_",$D586),Catalogo_Precios,AI$8,FALSE))</f>
        <v>703</v>
      </c>
      <c r="AJ586" s="57">
        <f t="shared" ref="AJ586" si="7004">IF(OR(ISERROR(VLOOKUP(CONCATENATE("ALI_",$C586,"_SEG_",$I586,"_PROV_",$D586),Catalogo_Precios,AJ$8,FALSE)),N586=0),0,VLOOKUP(CONCATENATE("ALI_",$C586,"_SEG_",$I586,"_PROV_",$D586),Catalogo_Precios,AJ$8,FALSE))</f>
        <v>1052</v>
      </c>
      <c r="AK586" s="57">
        <f t="shared" ref="AK586" si="7005">IF(OR(ISERROR(VLOOKUP(CONCATENATE("ALI_",$C586,"_SEG_",$I586,"_PROV_",$D586),Catalogo_Precios,AK$8,FALSE)),O586=0),0,VLOOKUP(CONCATENATE("ALI_",$C586,"_SEG_",$I586,"_PROV_",$D586),Catalogo_Precios,AK$8,FALSE))</f>
        <v>1052</v>
      </c>
      <c r="AL586" s="53"/>
      <c r="AM586" s="59" t="str">
        <f t="shared" si="6253"/>
        <v>ALI_113_SEG_8</v>
      </c>
      <c r="AN586" s="59" t="str">
        <f t="shared" si="6254"/>
        <v>ALI_113_SEG_8_VAL_18055381</v>
      </c>
      <c r="AO586" s="60">
        <f t="shared" ref="AO586" si="7006">IF(OR(AB586="",AB586=0),0,COUNTIF(Codificacion,AM586))</f>
        <v>6</v>
      </c>
      <c r="AP586" s="61">
        <f t="array" ref="AP586">MIN(IF(Codificacion=AM586,Total_Cotizacion,""))</f>
        <v>14028176.800000001</v>
      </c>
      <c r="AQ586" s="62" t="b">
        <f t="shared" si="6256"/>
        <v>0</v>
      </c>
      <c r="AR586" s="51" t="str">
        <f t="shared" ref="AR586" si="7007">IF(COUNTIF(Codificacion2,CONCATENATE(AM586,"_VAL_",AB586))&gt;1,"Empate","")</f>
        <v/>
      </c>
      <c r="AS586" s="63" t="str">
        <f t="shared" si="6274"/>
        <v/>
      </c>
      <c r="AT586" s="59" t="str">
        <f t="shared" si="6258"/>
        <v>ALI_113_SEG_8_</v>
      </c>
      <c r="AU586" s="63">
        <f t="shared" ref="AU586" si="7008">IF(AND(COUNTIF(Codificacion3,AT586)&lt;AO586),1,COUNTIF(Codificacion3,AT586))</f>
        <v>1</v>
      </c>
      <c r="AV586" s="62" t="str">
        <f t="shared" si="6260"/>
        <v>No Seleccionada</v>
      </c>
      <c r="AW586" s="53"/>
      <c r="AX586" s="51" t="str">
        <f t="shared" si="6261"/>
        <v>ALI_113_SEG_8FALSO</v>
      </c>
      <c r="AY586" s="51">
        <f t="shared" si="6242"/>
        <v>4</v>
      </c>
      <c r="AZ586" s="64" t="b">
        <f t="shared" si="6262"/>
        <v>0</v>
      </c>
    </row>
    <row r="587" spans="1:52" x14ac:dyDescent="0.2">
      <c r="A587" s="50" t="b">
        <f t="shared" si="6984"/>
        <v>0</v>
      </c>
      <c r="B587" s="51" t="s">
        <v>99</v>
      </c>
      <c r="C587" s="52">
        <v>113</v>
      </c>
      <c r="D587" s="52">
        <f t="shared" ref="D587" si="7009">IF(ISERROR(VLOOKUP(E587,Proveedores,2,FALSE)),"",VLOOKUP(E587,Proveedores,2,FALSE))</f>
        <v>2052</v>
      </c>
      <c r="E587" s="53" t="s">
        <v>100</v>
      </c>
      <c r="F587" s="54">
        <v>144</v>
      </c>
      <c r="G587" s="53" t="s">
        <v>56</v>
      </c>
      <c r="H587" s="53" t="s">
        <v>65</v>
      </c>
      <c r="I587" s="52">
        <v>9</v>
      </c>
      <c r="J587" s="53" t="s">
        <v>58</v>
      </c>
      <c r="K587" s="55">
        <v>44835</v>
      </c>
      <c r="L587" s="56">
        <v>7889</v>
      </c>
      <c r="M587" s="56">
        <v>9489</v>
      </c>
      <c r="N587" s="56">
        <v>6112</v>
      </c>
      <c r="O587" s="56">
        <v>439</v>
      </c>
      <c r="P587" s="57">
        <v>543</v>
      </c>
      <c r="Q587" s="58">
        <v>0</v>
      </c>
      <c r="R587" s="57">
        <v>543</v>
      </c>
      <c r="S587" s="57">
        <v>723</v>
      </c>
      <c r="T587" s="58">
        <v>0</v>
      </c>
      <c r="U587" s="57">
        <v>723</v>
      </c>
      <c r="V587" s="57">
        <v>1084</v>
      </c>
      <c r="W587" s="58">
        <v>0</v>
      </c>
      <c r="X587" s="57">
        <v>1084</v>
      </c>
      <c r="Y587" s="57">
        <v>1084</v>
      </c>
      <c r="Z587" s="58">
        <v>0</v>
      </c>
      <c r="AA587" s="57">
        <v>1084</v>
      </c>
      <c r="AB587" s="57">
        <v>18245558</v>
      </c>
      <c r="AC587" s="53" t="str">
        <f t="shared" si="6244"/>
        <v>Registro Valido</v>
      </c>
      <c r="AD587" s="57">
        <f t="shared" ref="AD587" si="7010">IF(OR(ISERROR(VLOOKUP(CONCATENATE("ALI_",$C587,"_SEG_",$I587,"_PROV_",$D587),Catalogo_Precios,AD$8,FALSE)),L587=0),0,VLOOKUP(CONCATENATE("ALI_",$C587,"_SEG_",$I587,"_PROV_",$D587),Catalogo_Precios,AD$8,FALSE))</f>
        <v>543</v>
      </c>
      <c r="AE587" s="57">
        <f t="shared" ref="AE587" si="7011">IF(OR(ISERROR(VLOOKUP(CONCATENATE("ALI_",$C587,"_SEG_",$I587,"_PROV_",$D587),Catalogo_Precios,AE$8,FALSE)),M587=0),0,VLOOKUP(CONCATENATE("ALI_",$C587,"_SEG_",$I587,"_PROV_",$D587),Catalogo_Precios,AE$8,FALSE))</f>
        <v>723</v>
      </c>
      <c r="AF587" s="57">
        <f t="shared" ref="AF587" si="7012">IF(OR(ISERROR(VLOOKUP(CONCATENATE("ALI_",$C587,"_SEG_",$I587,"_PROV_",$D587),Catalogo_Precios,AF$8,FALSE)),N587=0),0,VLOOKUP(CONCATENATE("ALI_",$C587,"_SEG_",$I587,"_PROV_",$D587),Catalogo_Precios,AF$8,FALSE))</f>
        <v>1084</v>
      </c>
      <c r="AG587" s="57">
        <f t="shared" ref="AG587" si="7013">IF(OR(ISERROR(VLOOKUP(CONCATENATE("ALI_",$C587,"_SEG_",$I587,"_PROV_",$D587),Catalogo_Precios,AG$8,FALSE)),O587=0),0,VLOOKUP(CONCATENATE("ALI_",$C587,"_SEG_",$I587,"_PROV_",$D587),Catalogo_Precios,AG$8,FALSE))</f>
        <v>1084</v>
      </c>
      <c r="AH587" s="57">
        <f t="shared" ref="AH587" si="7014">IF(OR(ISERROR(VLOOKUP(CONCATENATE("ALI_",$C587,"_SEG_",$I587,"_PROV_",$D587),Catalogo_Precios,AH$8,FALSE)),L587=0),0,VLOOKUP(CONCATENATE("ALI_",$C587,"_SEG_",$I587,"_PROV_",$D587),Catalogo_Precios,AH$8,FALSE))</f>
        <v>527</v>
      </c>
      <c r="AI587" s="57">
        <f t="shared" ref="AI587" si="7015">IF(OR(ISERROR(VLOOKUP(CONCATENATE("ALI_",$C587,"_SEG_",$I587,"_PROV_",$D587),Catalogo_Precios,AI$8,FALSE)),M587=0),0,VLOOKUP(CONCATENATE("ALI_",$C587,"_SEG_",$I587,"_PROV_",$D587),Catalogo_Precios,AI$8,FALSE))</f>
        <v>703</v>
      </c>
      <c r="AJ587" s="57">
        <f t="shared" ref="AJ587" si="7016">IF(OR(ISERROR(VLOOKUP(CONCATENATE("ALI_",$C587,"_SEG_",$I587,"_PROV_",$D587),Catalogo_Precios,AJ$8,FALSE)),N587=0),0,VLOOKUP(CONCATENATE("ALI_",$C587,"_SEG_",$I587,"_PROV_",$D587),Catalogo_Precios,AJ$8,FALSE))</f>
        <v>1052</v>
      </c>
      <c r="AK587" s="57">
        <f t="shared" ref="AK587" si="7017">IF(OR(ISERROR(VLOOKUP(CONCATENATE("ALI_",$C587,"_SEG_",$I587,"_PROV_",$D587),Catalogo_Precios,AK$8,FALSE)),O587=0),0,VLOOKUP(CONCATENATE("ALI_",$C587,"_SEG_",$I587,"_PROV_",$D587),Catalogo_Precios,AK$8,FALSE))</f>
        <v>1052</v>
      </c>
      <c r="AL587" s="53"/>
      <c r="AM587" s="59" t="str">
        <f t="shared" si="6253"/>
        <v>ALI_113_SEG_9</v>
      </c>
      <c r="AN587" s="59" t="str">
        <f t="shared" si="6254"/>
        <v>ALI_113_SEG_9_VAL_18245558</v>
      </c>
      <c r="AO587" s="60">
        <f t="shared" ref="AO587" si="7018">IF(OR(AB587="",AB587=0),0,COUNTIF(Codificacion,AM587))</f>
        <v>6</v>
      </c>
      <c r="AP587" s="61">
        <f t="array" ref="AP587">MIN(IF(Codificacion=AM587,Total_Cotizacion,""))</f>
        <v>14175937.6</v>
      </c>
      <c r="AQ587" s="62" t="b">
        <f t="shared" si="6256"/>
        <v>0</v>
      </c>
      <c r="AR587" s="51" t="str">
        <f t="shared" ref="AR587" si="7019">IF(COUNTIF(Codificacion2,CONCATENATE(AM587,"_VAL_",AB587))&gt;1,"Empate","")</f>
        <v/>
      </c>
      <c r="AS587" s="63" t="str">
        <f t="shared" si="6274"/>
        <v/>
      </c>
      <c r="AT587" s="59" t="str">
        <f t="shared" si="6258"/>
        <v>ALI_113_SEG_9_</v>
      </c>
      <c r="AU587" s="63">
        <f t="shared" ref="AU587" si="7020">IF(AND(COUNTIF(Codificacion3,AT587)&lt;AO587),1,COUNTIF(Codificacion3,AT587))</f>
        <v>1</v>
      </c>
      <c r="AV587" s="62" t="str">
        <f t="shared" si="6260"/>
        <v>No Seleccionada</v>
      </c>
      <c r="AW587" s="53"/>
      <c r="AX587" s="51" t="str">
        <f t="shared" si="6261"/>
        <v>ALI_113_SEG_9FALSO</v>
      </c>
      <c r="AY587" s="51">
        <f t="shared" ref="AY587:AY650" si="7021">COUNTIF(AX$10:AX$2017,CONCATENATE(AM587,AQ587))</f>
        <v>4</v>
      </c>
      <c r="AZ587" s="64" t="b">
        <f t="shared" si="6262"/>
        <v>0</v>
      </c>
    </row>
    <row r="588" spans="1:52" x14ac:dyDescent="0.2">
      <c r="A588" s="50" t="b">
        <f t="shared" si="6984"/>
        <v>0</v>
      </c>
      <c r="B588" s="51" t="s">
        <v>99</v>
      </c>
      <c r="C588" s="52">
        <v>113</v>
      </c>
      <c r="D588" s="52">
        <f t="shared" ref="D588" si="7022">IF(ISERROR(VLOOKUP(E588,Proveedores,2,FALSE)),"",VLOOKUP(E588,Proveedores,2,FALSE))</f>
        <v>2052</v>
      </c>
      <c r="E588" s="53" t="s">
        <v>100</v>
      </c>
      <c r="F588" s="54">
        <v>145</v>
      </c>
      <c r="G588" s="53" t="s">
        <v>56</v>
      </c>
      <c r="H588" s="53" t="s">
        <v>65</v>
      </c>
      <c r="I588" s="52">
        <v>10</v>
      </c>
      <c r="J588" s="53" t="s">
        <v>58</v>
      </c>
      <c r="K588" s="55">
        <v>44835</v>
      </c>
      <c r="L588" s="56">
        <v>7900</v>
      </c>
      <c r="M588" s="56">
        <v>9504</v>
      </c>
      <c r="N588" s="56">
        <v>6122</v>
      </c>
      <c r="O588" s="56">
        <v>440</v>
      </c>
      <c r="P588" s="57">
        <v>543</v>
      </c>
      <c r="Q588" s="58">
        <v>0</v>
      </c>
      <c r="R588" s="57">
        <v>543</v>
      </c>
      <c r="S588" s="57">
        <v>723</v>
      </c>
      <c r="T588" s="58">
        <v>0</v>
      </c>
      <c r="U588" s="57">
        <v>723</v>
      </c>
      <c r="V588" s="57">
        <v>1084</v>
      </c>
      <c r="W588" s="58">
        <v>0</v>
      </c>
      <c r="X588" s="57">
        <v>1084</v>
      </c>
      <c r="Y588" s="57">
        <v>1084</v>
      </c>
      <c r="Z588" s="58">
        <v>0</v>
      </c>
      <c r="AA588" s="57">
        <v>1084</v>
      </c>
      <c r="AB588" s="57">
        <v>18274300</v>
      </c>
      <c r="AC588" s="53" t="str">
        <f t="shared" ref="AC588:AC651" si="7023">IF(OR(AB588=0,AB588=""),"Registro No Valido","Registro Valido")</f>
        <v>Registro Valido</v>
      </c>
      <c r="AD588" s="57">
        <f t="shared" ref="AD588" si="7024">IF(OR(ISERROR(VLOOKUP(CONCATENATE("ALI_",$C588,"_SEG_",$I588,"_PROV_",$D588),Catalogo_Precios,AD$8,FALSE)),L588=0),0,VLOOKUP(CONCATENATE("ALI_",$C588,"_SEG_",$I588,"_PROV_",$D588),Catalogo_Precios,AD$8,FALSE))</f>
        <v>543</v>
      </c>
      <c r="AE588" s="57">
        <f t="shared" ref="AE588" si="7025">IF(OR(ISERROR(VLOOKUP(CONCATENATE("ALI_",$C588,"_SEG_",$I588,"_PROV_",$D588),Catalogo_Precios,AE$8,FALSE)),M588=0),0,VLOOKUP(CONCATENATE("ALI_",$C588,"_SEG_",$I588,"_PROV_",$D588),Catalogo_Precios,AE$8,FALSE))</f>
        <v>723</v>
      </c>
      <c r="AF588" s="57">
        <f t="shared" ref="AF588" si="7026">IF(OR(ISERROR(VLOOKUP(CONCATENATE("ALI_",$C588,"_SEG_",$I588,"_PROV_",$D588),Catalogo_Precios,AF$8,FALSE)),N588=0),0,VLOOKUP(CONCATENATE("ALI_",$C588,"_SEG_",$I588,"_PROV_",$D588),Catalogo_Precios,AF$8,FALSE))</f>
        <v>1084</v>
      </c>
      <c r="AG588" s="57">
        <f t="shared" ref="AG588" si="7027">IF(OR(ISERROR(VLOOKUP(CONCATENATE("ALI_",$C588,"_SEG_",$I588,"_PROV_",$D588),Catalogo_Precios,AG$8,FALSE)),O588=0),0,VLOOKUP(CONCATENATE("ALI_",$C588,"_SEG_",$I588,"_PROV_",$D588),Catalogo_Precios,AG$8,FALSE))</f>
        <v>1084</v>
      </c>
      <c r="AH588" s="57">
        <f t="shared" ref="AH588" si="7028">IF(OR(ISERROR(VLOOKUP(CONCATENATE("ALI_",$C588,"_SEG_",$I588,"_PROV_",$D588),Catalogo_Precios,AH$8,FALSE)),L588=0),0,VLOOKUP(CONCATENATE("ALI_",$C588,"_SEG_",$I588,"_PROV_",$D588),Catalogo_Precios,AH$8,FALSE))</f>
        <v>527</v>
      </c>
      <c r="AI588" s="57">
        <f t="shared" ref="AI588" si="7029">IF(OR(ISERROR(VLOOKUP(CONCATENATE("ALI_",$C588,"_SEG_",$I588,"_PROV_",$D588),Catalogo_Precios,AI$8,FALSE)),M588=0),0,VLOOKUP(CONCATENATE("ALI_",$C588,"_SEG_",$I588,"_PROV_",$D588),Catalogo_Precios,AI$8,FALSE))</f>
        <v>703</v>
      </c>
      <c r="AJ588" s="57">
        <f t="shared" ref="AJ588" si="7030">IF(OR(ISERROR(VLOOKUP(CONCATENATE("ALI_",$C588,"_SEG_",$I588,"_PROV_",$D588),Catalogo_Precios,AJ$8,FALSE)),N588=0),0,VLOOKUP(CONCATENATE("ALI_",$C588,"_SEG_",$I588,"_PROV_",$D588),Catalogo_Precios,AJ$8,FALSE))</f>
        <v>1052</v>
      </c>
      <c r="AK588" s="57">
        <f t="shared" ref="AK588" si="7031">IF(OR(ISERROR(VLOOKUP(CONCATENATE("ALI_",$C588,"_SEG_",$I588,"_PROV_",$D588),Catalogo_Precios,AK$8,FALSE)),O588=0),0,VLOOKUP(CONCATENATE("ALI_",$C588,"_SEG_",$I588,"_PROV_",$D588),Catalogo_Precios,AK$8,FALSE))</f>
        <v>1052</v>
      </c>
      <c r="AL588" s="53"/>
      <c r="AM588" s="59" t="str">
        <f t="shared" ref="AM588:AM651" si="7032">IF(AC588="Registro Valido",CONCATENATE("ALI_",C588,"_SEG_",I588),"Registro No Valido")</f>
        <v>ALI_113_SEG_10</v>
      </c>
      <c r="AN588" s="59" t="str">
        <f t="shared" ref="AN588:AN651" si="7033">IF(AC588="Registro Valido",CONCATENATE("ALI_",C588,"_SEG_",I588,"_VAL_",AB588),"Registro No Valido")</f>
        <v>ALI_113_SEG_10_VAL_18274300</v>
      </c>
      <c r="AO588" s="60">
        <f t="shared" ref="AO588" si="7034">IF(OR(AB588="",AB588=0),0,COUNTIF(Codificacion,AM588))</f>
        <v>6</v>
      </c>
      <c r="AP588" s="61">
        <f t="array" ref="AP588">MIN(IF(Codificacion=AM588,Total_Cotizacion,""))</f>
        <v>14198268.800000001</v>
      </c>
      <c r="AQ588" s="62" t="b">
        <f t="shared" ref="AQ588:AQ651" si="7035">IF(AND(AO588&gt;0,AB588&lt;&gt;""),AP588=AB588,"")</f>
        <v>0</v>
      </c>
      <c r="AR588" s="51" t="str">
        <f t="shared" ref="AR588" si="7036">IF(COUNTIF(Codificacion2,CONCATENATE(AM588,"_VAL_",AB588))&gt;1,"Empate","")</f>
        <v/>
      </c>
      <c r="AS588" s="63" t="str">
        <f t="shared" si="6274"/>
        <v/>
      </c>
      <c r="AT588" s="59" t="str">
        <f t="shared" ref="AT588:AT651" si="7037">IF(AC588="Registro Valido",CONCATENATE("ALI_",C588,"_SEG_",I588,"_",AS588),"Registro No Valido")</f>
        <v>ALI_113_SEG_10_</v>
      </c>
      <c r="AU588" s="63">
        <f t="shared" ref="AU588" si="7038">IF(AND(COUNTIF(Codificacion3,AT588)&lt;AO588),1,COUNTIF(Codificacion3,AT588))</f>
        <v>1</v>
      </c>
      <c r="AV588" s="62" t="str">
        <f t="shared" ref="AV588:AV651" si="7039">IF(AND(AU588=1,AS588="X"),"Cotizacion Seleccionada","No Seleccionada")</f>
        <v>No Seleccionada</v>
      </c>
      <c r="AW588" s="53"/>
      <c r="AX588" s="51" t="str">
        <f t="shared" ref="AX588:AX651" si="7040">CONCATENATE(AM588,AQ588)</f>
        <v>ALI_113_SEG_10FALSO</v>
      </c>
      <c r="AY588" s="51">
        <f t="shared" si="7021"/>
        <v>4</v>
      </c>
      <c r="AZ588" s="64" t="b">
        <f t="shared" ref="AZ588:AZ651" si="7041">AO588=AY588</f>
        <v>0</v>
      </c>
    </row>
    <row r="589" spans="1:52" x14ac:dyDescent="0.2">
      <c r="A589" s="50" t="b">
        <f t="shared" si="6984"/>
        <v>0</v>
      </c>
      <c r="B589" s="51" t="s">
        <v>99</v>
      </c>
      <c r="C589" s="52">
        <v>113</v>
      </c>
      <c r="D589" s="52">
        <f t="shared" ref="D589" si="7042">IF(ISERROR(VLOOKUP(E589,Proveedores,2,FALSE)),"",VLOOKUP(E589,Proveedores,2,FALSE))</f>
        <v>2052</v>
      </c>
      <c r="E589" s="53" t="s">
        <v>100</v>
      </c>
      <c r="F589" s="54">
        <v>146</v>
      </c>
      <c r="G589" s="53" t="s">
        <v>56</v>
      </c>
      <c r="H589" s="53" t="s">
        <v>65</v>
      </c>
      <c r="I589" s="52">
        <v>11</v>
      </c>
      <c r="J589" s="53" t="s">
        <v>58</v>
      </c>
      <c r="K589" s="55">
        <v>44835</v>
      </c>
      <c r="L589" s="56">
        <v>7781</v>
      </c>
      <c r="M589" s="56">
        <v>9359</v>
      </c>
      <c r="N589" s="56">
        <v>6030</v>
      </c>
      <c r="O589" s="56">
        <v>433</v>
      </c>
      <c r="P589" s="57">
        <v>543</v>
      </c>
      <c r="Q589" s="58">
        <v>0</v>
      </c>
      <c r="R589" s="57">
        <v>543</v>
      </c>
      <c r="S589" s="57">
        <v>723</v>
      </c>
      <c r="T589" s="58">
        <v>0</v>
      </c>
      <c r="U589" s="57">
        <v>723</v>
      </c>
      <c r="V589" s="57">
        <v>1084</v>
      </c>
      <c r="W589" s="58">
        <v>0</v>
      </c>
      <c r="X589" s="57">
        <v>1084</v>
      </c>
      <c r="Y589" s="57">
        <v>1084</v>
      </c>
      <c r="Z589" s="58">
        <v>0</v>
      </c>
      <c r="AA589" s="57">
        <v>1084</v>
      </c>
      <c r="AB589" s="57">
        <v>17997532</v>
      </c>
      <c r="AC589" s="53" t="str">
        <f t="shared" si="7023"/>
        <v>Registro Valido</v>
      </c>
      <c r="AD589" s="57">
        <f t="shared" ref="AD589" si="7043">IF(OR(ISERROR(VLOOKUP(CONCATENATE("ALI_",$C589,"_SEG_",$I589,"_PROV_",$D589),Catalogo_Precios,AD$8,FALSE)),L589=0),0,VLOOKUP(CONCATENATE("ALI_",$C589,"_SEG_",$I589,"_PROV_",$D589),Catalogo_Precios,AD$8,FALSE))</f>
        <v>543</v>
      </c>
      <c r="AE589" s="57">
        <f t="shared" ref="AE589" si="7044">IF(OR(ISERROR(VLOOKUP(CONCATENATE("ALI_",$C589,"_SEG_",$I589,"_PROV_",$D589),Catalogo_Precios,AE$8,FALSE)),M589=0),0,VLOOKUP(CONCATENATE("ALI_",$C589,"_SEG_",$I589,"_PROV_",$D589),Catalogo_Precios,AE$8,FALSE))</f>
        <v>723</v>
      </c>
      <c r="AF589" s="57">
        <f t="shared" ref="AF589" si="7045">IF(OR(ISERROR(VLOOKUP(CONCATENATE("ALI_",$C589,"_SEG_",$I589,"_PROV_",$D589),Catalogo_Precios,AF$8,FALSE)),N589=0),0,VLOOKUP(CONCATENATE("ALI_",$C589,"_SEG_",$I589,"_PROV_",$D589),Catalogo_Precios,AF$8,FALSE))</f>
        <v>1084</v>
      </c>
      <c r="AG589" s="57">
        <f t="shared" ref="AG589" si="7046">IF(OR(ISERROR(VLOOKUP(CONCATENATE("ALI_",$C589,"_SEG_",$I589,"_PROV_",$D589),Catalogo_Precios,AG$8,FALSE)),O589=0),0,VLOOKUP(CONCATENATE("ALI_",$C589,"_SEG_",$I589,"_PROV_",$D589),Catalogo_Precios,AG$8,FALSE))</f>
        <v>1084</v>
      </c>
      <c r="AH589" s="57">
        <f t="shared" ref="AH589" si="7047">IF(OR(ISERROR(VLOOKUP(CONCATENATE("ALI_",$C589,"_SEG_",$I589,"_PROV_",$D589),Catalogo_Precios,AH$8,FALSE)),L589=0),0,VLOOKUP(CONCATENATE("ALI_",$C589,"_SEG_",$I589,"_PROV_",$D589),Catalogo_Precios,AH$8,FALSE))</f>
        <v>527</v>
      </c>
      <c r="AI589" s="57">
        <f t="shared" ref="AI589" si="7048">IF(OR(ISERROR(VLOOKUP(CONCATENATE("ALI_",$C589,"_SEG_",$I589,"_PROV_",$D589),Catalogo_Precios,AI$8,FALSE)),M589=0),0,VLOOKUP(CONCATENATE("ALI_",$C589,"_SEG_",$I589,"_PROV_",$D589),Catalogo_Precios,AI$8,FALSE))</f>
        <v>703</v>
      </c>
      <c r="AJ589" s="57">
        <f t="shared" ref="AJ589" si="7049">IF(OR(ISERROR(VLOOKUP(CONCATENATE("ALI_",$C589,"_SEG_",$I589,"_PROV_",$D589),Catalogo_Precios,AJ$8,FALSE)),N589=0),0,VLOOKUP(CONCATENATE("ALI_",$C589,"_SEG_",$I589,"_PROV_",$D589),Catalogo_Precios,AJ$8,FALSE))</f>
        <v>1052</v>
      </c>
      <c r="AK589" s="57">
        <f t="shared" ref="AK589" si="7050">IF(OR(ISERROR(VLOOKUP(CONCATENATE("ALI_",$C589,"_SEG_",$I589,"_PROV_",$D589),Catalogo_Precios,AK$8,FALSE)),O589=0),0,VLOOKUP(CONCATENATE("ALI_",$C589,"_SEG_",$I589,"_PROV_",$D589),Catalogo_Precios,AK$8,FALSE))</f>
        <v>1052</v>
      </c>
      <c r="AL589" s="53"/>
      <c r="AM589" s="59" t="str">
        <f t="shared" si="7032"/>
        <v>ALI_113_SEG_11</v>
      </c>
      <c r="AN589" s="59" t="str">
        <f t="shared" si="7033"/>
        <v>ALI_113_SEG_11_VAL_17997532</v>
      </c>
      <c r="AO589" s="60">
        <f t="shared" ref="AO589" si="7051">IF(OR(AB589="",AB589=0),0,COUNTIF(Codificacion,AM589))</f>
        <v>6</v>
      </c>
      <c r="AP589" s="61">
        <f t="array" ref="AP589">MIN(IF(Codificacion=AM589,Total_Cotizacion,""))</f>
        <v>13983232</v>
      </c>
      <c r="AQ589" s="62" t="b">
        <f t="shared" si="7035"/>
        <v>0</v>
      </c>
      <c r="AR589" s="51" t="str">
        <f t="shared" ref="AR589" si="7052">IF(COUNTIF(Codificacion2,CONCATENATE(AM589,"_VAL_",AB589))&gt;1,"Empate","")</f>
        <v/>
      </c>
      <c r="AS589" s="63" t="str">
        <f t="shared" ref="AS589:AS652" si="7053">IF(AND(AQ589,AR589="",AQ589&lt;&gt;""),"X","")</f>
        <v/>
      </c>
      <c r="AT589" s="59" t="str">
        <f t="shared" si="7037"/>
        <v>ALI_113_SEG_11_</v>
      </c>
      <c r="AU589" s="63">
        <f t="shared" ref="AU589" si="7054">IF(AND(COUNTIF(Codificacion3,AT589)&lt;AO589),1,COUNTIF(Codificacion3,AT589))</f>
        <v>1</v>
      </c>
      <c r="AV589" s="62" t="str">
        <f t="shared" si="7039"/>
        <v>No Seleccionada</v>
      </c>
      <c r="AW589" s="53"/>
      <c r="AX589" s="51" t="str">
        <f t="shared" si="7040"/>
        <v>ALI_113_SEG_11FALSO</v>
      </c>
      <c r="AY589" s="51">
        <f t="shared" si="7021"/>
        <v>4</v>
      </c>
      <c r="AZ589" s="64" t="b">
        <f t="shared" si="7041"/>
        <v>0</v>
      </c>
    </row>
    <row r="590" spans="1:52" x14ac:dyDescent="0.2">
      <c r="A590" s="50" t="b">
        <f t="shared" si="6984"/>
        <v>0</v>
      </c>
      <c r="B590" s="51" t="s">
        <v>99</v>
      </c>
      <c r="C590" s="52">
        <v>113</v>
      </c>
      <c r="D590" s="52">
        <f t="shared" ref="D590" si="7055">IF(ISERROR(VLOOKUP(E590,Proveedores,2,FALSE)),"",VLOOKUP(E590,Proveedores,2,FALSE))</f>
        <v>2052</v>
      </c>
      <c r="E590" s="53" t="s">
        <v>100</v>
      </c>
      <c r="F590" s="54">
        <v>147</v>
      </c>
      <c r="G590" s="53" t="s">
        <v>56</v>
      </c>
      <c r="H590" s="53" t="s">
        <v>65</v>
      </c>
      <c r="I590" s="52">
        <v>12</v>
      </c>
      <c r="J590" s="53" t="s">
        <v>58</v>
      </c>
      <c r="K590" s="55">
        <v>44835</v>
      </c>
      <c r="L590" s="56">
        <v>7061</v>
      </c>
      <c r="M590" s="56">
        <v>8493</v>
      </c>
      <c r="N590" s="56">
        <v>5472</v>
      </c>
      <c r="O590" s="56">
        <v>393</v>
      </c>
      <c r="P590" s="57">
        <v>543</v>
      </c>
      <c r="Q590" s="58">
        <v>0</v>
      </c>
      <c r="R590" s="57">
        <v>543</v>
      </c>
      <c r="S590" s="57">
        <v>723</v>
      </c>
      <c r="T590" s="58">
        <v>0</v>
      </c>
      <c r="U590" s="57">
        <v>723</v>
      </c>
      <c r="V590" s="57">
        <v>1084</v>
      </c>
      <c r="W590" s="58">
        <v>0</v>
      </c>
      <c r="X590" s="57">
        <v>1084</v>
      </c>
      <c r="Y590" s="57">
        <v>1084</v>
      </c>
      <c r="Z590" s="58">
        <v>0</v>
      </c>
      <c r="AA590" s="57">
        <v>1084</v>
      </c>
      <c r="AB590" s="57">
        <v>16332222</v>
      </c>
      <c r="AC590" s="53" t="str">
        <f t="shared" si="7023"/>
        <v>Registro Valido</v>
      </c>
      <c r="AD590" s="57">
        <f t="shared" ref="AD590" si="7056">IF(OR(ISERROR(VLOOKUP(CONCATENATE("ALI_",$C590,"_SEG_",$I590,"_PROV_",$D590),Catalogo_Precios,AD$8,FALSE)),L590=0),0,VLOOKUP(CONCATENATE("ALI_",$C590,"_SEG_",$I590,"_PROV_",$D590),Catalogo_Precios,AD$8,FALSE))</f>
        <v>543</v>
      </c>
      <c r="AE590" s="57">
        <f t="shared" ref="AE590" si="7057">IF(OR(ISERROR(VLOOKUP(CONCATENATE("ALI_",$C590,"_SEG_",$I590,"_PROV_",$D590),Catalogo_Precios,AE$8,FALSE)),M590=0),0,VLOOKUP(CONCATENATE("ALI_",$C590,"_SEG_",$I590,"_PROV_",$D590),Catalogo_Precios,AE$8,FALSE))</f>
        <v>723</v>
      </c>
      <c r="AF590" s="57">
        <f t="shared" ref="AF590" si="7058">IF(OR(ISERROR(VLOOKUP(CONCATENATE("ALI_",$C590,"_SEG_",$I590,"_PROV_",$D590),Catalogo_Precios,AF$8,FALSE)),N590=0),0,VLOOKUP(CONCATENATE("ALI_",$C590,"_SEG_",$I590,"_PROV_",$D590),Catalogo_Precios,AF$8,FALSE))</f>
        <v>1084</v>
      </c>
      <c r="AG590" s="57">
        <f t="shared" ref="AG590" si="7059">IF(OR(ISERROR(VLOOKUP(CONCATENATE("ALI_",$C590,"_SEG_",$I590,"_PROV_",$D590),Catalogo_Precios,AG$8,FALSE)),O590=0),0,VLOOKUP(CONCATENATE("ALI_",$C590,"_SEG_",$I590,"_PROV_",$D590),Catalogo_Precios,AG$8,FALSE))</f>
        <v>1084</v>
      </c>
      <c r="AH590" s="57">
        <f t="shared" ref="AH590" si="7060">IF(OR(ISERROR(VLOOKUP(CONCATENATE("ALI_",$C590,"_SEG_",$I590,"_PROV_",$D590),Catalogo_Precios,AH$8,FALSE)),L590=0),0,VLOOKUP(CONCATENATE("ALI_",$C590,"_SEG_",$I590,"_PROV_",$D590),Catalogo_Precios,AH$8,FALSE))</f>
        <v>527</v>
      </c>
      <c r="AI590" s="57">
        <f t="shared" ref="AI590" si="7061">IF(OR(ISERROR(VLOOKUP(CONCATENATE("ALI_",$C590,"_SEG_",$I590,"_PROV_",$D590),Catalogo_Precios,AI$8,FALSE)),M590=0),0,VLOOKUP(CONCATENATE("ALI_",$C590,"_SEG_",$I590,"_PROV_",$D590),Catalogo_Precios,AI$8,FALSE))</f>
        <v>703</v>
      </c>
      <c r="AJ590" s="57">
        <f t="shared" ref="AJ590" si="7062">IF(OR(ISERROR(VLOOKUP(CONCATENATE("ALI_",$C590,"_SEG_",$I590,"_PROV_",$D590),Catalogo_Precios,AJ$8,FALSE)),N590=0),0,VLOOKUP(CONCATENATE("ALI_",$C590,"_SEG_",$I590,"_PROV_",$D590),Catalogo_Precios,AJ$8,FALSE))</f>
        <v>1052</v>
      </c>
      <c r="AK590" s="57">
        <f t="shared" ref="AK590" si="7063">IF(OR(ISERROR(VLOOKUP(CONCATENATE("ALI_",$C590,"_SEG_",$I590,"_PROV_",$D590),Catalogo_Precios,AK$8,FALSE)),O590=0),0,VLOOKUP(CONCATENATE("ALI_",$C590,"_SEG_",$I590,"_PROV_",$D590),Catalogo_Precios,AK$8,FALSE))</f>
        <v>1052</v>
      </c>
      <c r="AL590" s="53"/>
      <c r="AM590" s="59" t="str">
        <f t="shared" si="7032"/>
        <v>ALI_113_SEG_12</v>
      </c>
      <c r="AN590" s="59" t="str">
        <f t="shared" si="7033"/>
        <v>ALI_113_SEG_12_VAL_16332222</v>
      </c>
      <c r="AO590" s="60">
        <f t="shared" ref="AO590" si="7064">IF(OR(AB590="",AB590=0),0,COUNTIF(Codificacion,AM590))</f>
        <v>6</v>
      </c>
      <c r="AP590" s="61">
        <f t="array" ref="AP590">MIN(IF(Codificacion=AM590,Total_Cotizacion,""))</f>
        <v>12689364.800000001</v>
      </c>
      <c r="AQ590" s="62" t="b">
        <f t="shared" si="7035"/>
        <v>0</v>
      </c>
      <c r="AR590" s="51" t="str">
        <f t="shared" ref="AR590" si="7065">IF(COUNTIF(Codificacion2,CONCATENATE(AM590,"_VAL_",AB590))&gt;1,"Empate","")</f>
        <v/>
      </c>
      <c r="AS590" s="63" t="str">
        <f t="shared" si="7053"/>
        <v/>
      </c>
      <c r="AT590" s="59" t="str">
        <f t="shared" si="7037"/>
        <v>ALI_113_SEG_12_</v>
      </c>
      <c r="AU590" s="63">
        <f t="shared" ref="AU590" si="7066">IF(AND(COUNTIF(Codificacion3,AT590)&lt;AO590),1,COUNTIF(Codificacion3,AT590))</f>
        <v>1</v>
      </c>
      <c r="AV590" s="62" t="str">
        <f t="shared" si="7039"/>
        <v>No Seleccionada</v>
      </c>
      <c r="AW590" s="53"/>
      <c r="AX590" s="51" t="str">
        <f t="shared" si="7040"/>
        <v>ALI_113_SEG_12FALSO</v>
      </c>
      <c r="AY590" s="51">
        <f t="shared" si="7021"/>
        <v>4</v>
      </c>
      <c r="AZ590" s="64" t="b">
        <f t="shared" si="7041"/>
        <v>0</v>
      </c>
    </row>
    <row r="591" spans="1:52" x14ac:dyDescent="0.2">
      <c r="A591" s="50" t="b">
        <f t="shared" si="6984"/>
        <v>0</v>
      </c>
      <c r="B591" s="51" t="s">
        <v>99</v>
      </c>
      <c r="C591" s="52">
        <v>113</v>
      </c>
      <c r="D591" s="52">
        <f t="shared" ref="D591" si="7067">IF(ISERROR(VLOOKUP(E591,Proveedores,2,FALSE)),"",VLOOKUP(E591,Proveedores,2,FALSE))</f>
        <v>2052</v>
      </c>
      <c r="E591" s="53" t="s">
        <v>100</v>
      </c>
      <c r="F591" s="54">
        <v>148</v>
      </c>
      <c r="G591" s="53" t="s">
        <v>56</v>
      </c>
      <c r="H591" s="53" t="s">
        <v>65</v>
      </c>
      <c r="I591" s="52">
        <v>13</v>
      </c>
      <c r="J591" s="53" t="s">
        <v>58</v>
      </c>
      <c r="K591" s="55">
        <v>44835</v>
      </c>
      <c r="L591" s="56">
        <v>7499</v>
      </c>
      <c r="M591" s="56">
        <v>9018</v>
      </c>
      <c r="N591" s="56">
        <v>5809</v>
      </c>
      <c r="O591" s="56">
        <v>417</v>
      </c>
      <c r="P591" s="57">
        <v>543</v>
      </c>
      <c r="Q591" s="58">
        <v>0</v>
      </c>
      <c r="R591" s="57">
        <v>543</v>
      </c>
      <c r="S591" s="57">
        <v>723</v>
      </c>
      <c r="T591" s="58">
        <v>0</v>
      </c>
      <c r="U591" s="57">
        <v>723</v>
      </c>
      <c r="V591" s="57">
        <v>1084</v>
      </c>
      <c r="W591" s="58">
        <v>0</v>
      </c>
      <c r="X591" s="57">
        <v>1084</v>
      </c>
      <c r="Y591" s="57">
        <v>1084</v>
      </c>
      <c r="Z591" s="58">
        <v>0</v>
      </c>
      <c r="AA591" s="57">
        <v>1084</v>
      </c>
      <c r="AB591" s="57">
        <v>17340955</v>
      </c>
      <c r="AC591" s="53" t="str">
        <f t="shared" si="7023"/>
        <v>Registro Valido</v>
      </c>
      <c r="AD591" s="57">
        <f t="shared" ref="AD591" si="7068">IF(OR(ISERROR(VLOOKUP(CONCATENATE("ALI_",$C591,"_SEG_",$I591,"_PROV_",$D591),Catalogo_Precios,AD$8,FALSE)),L591=0),0,VLOOKUP(CONCATENATE("ALI_",$C591,"_SEG_",$I591,"_PROV_",$D591),Catalogo_Precios,AD$8,FALSE))</f>
        <v>543</v>
      </c>
      <c r="AE591" s="57">
        <f t="shared" ref="AE591" si="7069">IF(OR(ISERROR(VLOOKUP(CONCATENATE("ALI_",$C591,"_SEG_",$I591,"_PROV_",$D591),Catalogo_Precios,AE$8,FALSE)),M591=0),0,VLOOKUP(CONCATENATE("ALI_",$C591,"_SEG_",$I591,"_PROV_",$D591),Catalogo_Precios,AE$8,FALSE))</f>
        <v>723</v>
      </c>
      <c r="AF591" s="57">
        <f t="shared" ref="AF591" si="7070">IF(OR(ISERROR(VLOOKUP(CONCATENATE("ALI_",$C591,"_SEG_",$I591,"_PROV_",$D591),Catalogo_Precios,AF$8,FALSE)),N591=0),0,VLOOKUP(CONCATENATE("ALI_",$C591,"_SEG_",$I591,"_PROV_",$D591),Catalogo_Precios,AF$8,FALSE))</f>
        <v>1084</v>
      </c>
      <c r="AG591" s="57">
        <f t="shared" ref="AG591" si="7071">IF(OR(ISERROR(VLOOKUP(CONCATENATE("ALI_",$C591,"_SEG_",$I591,"_PROV_",$D591),Catalogo_Precios,AG$8,FALSE)),O591=0),0,VLOOKUP(CONCATENATE("ALI_",$C591,"_SEG_",$I591,"_PROV_",$D591),Catalogo_Precios,AG$8,FALSE))</f>
        <v>1084</v>
      </c>
      <c r="AH591" s="57">
        <f t="shared" ref="AH591" si="7072">IF(OR(ISERROR(VLOOKUP(CONCATENATE("ALI_",$C591,"_SEG_",$I591,"_PROV_",$D591),Catalogo_Precios,AH$8,FALSE)),L591=0),0,VLOOKUP(CONCATENATE("ALI_",$C591,"_SEG_",$I591,"_PROV_",$D591),Catalogo_Precios,AH$8,FALSE))</f>
        <v>527</v>
      </c>
      <c r="AI591" s="57">
        <f t="shared" ref="AI591" si="7073">IF(OR(ISERROR(VLOOKUP(CONCATENATE("ALI_",$C591,"_SEG_",$I591,"_PROV_",$D591),Catalogo_Precios,AI$8,FALSE)),M591=0),0,VLOOKUP(CONCATENATE("ALI_",$C591,"_SEG_",$I591,"_PROV_",$D591),Catalogo_Precios,AI$8,FALSE))</f>
        <v>703</v>
      </c>
      <c r="AJ591" s="57">
        <f t="shared" ref="AJ591" si="7074">IF(OR(ISERROR(VLOOKUP(CONCATENATE("ALI_",$C591,"_SEG_",$I591,"_PROV_",$D591),Catalogo_Precios,AJ$8,FALSE)),N591=0),0,VLOOKUP(CONCATENATE("ALI_",$C591,"_SEG_",$I591,"_PROV_",$D591),Catalogo_Precios,AJ$8,FALSE))</f>
        <v>1052</v>
      </c>
      <c r="AK591" s="57">
        <f t="shared" ref="AK591" si="7075">IF(OR(ISERROR(VLOOKUP(CONCATENATE("ALI_",$C591,"_SEG_",$I591,"_PROV_",$D591),Catalogo_Precios,AK$8,FALSE)),O591=0),0,VLOOKUP(CONCATENATE("ALI_",$C591,"_SEG_",$I591,"_PROV_",$D591),Catalogo_Precios,AK$8,FALSE))</f>
        <v>1052</v>
      </c>
      <c r="AL591" s="53"/>
      <c r="AM591" s="59" t="str">
        <f t="shared" si="7032"/>
        <v>ALI_113_SEG_13</v>
      </c>
      <c r="AN591" s="59" t="str">
        <f t="shared" si="7033"/>
        <v>ALI_113_SEG_13_VAL_17340955</v>
      </c>
      <c r="AO591" s="60">
        <f t="shared" ref="AO591" si="7076">IF(OR(AB591="",AB591=0),0,COUNTIF(Codificacion,AM591))</f>
        <v>6</v>
      </c>
      <c r="AP591" s="61">
        <f t="array" ref="AP591">MIN(IF(Codificacion=AM591,Total_Cotizacion,""))</f>
        <v>13473103.199999999</v>
      </c>
      <c r="AQ591" s="62" t="b">
        <f t="shared" si="7035"/>
        <v>0</v>
      </c>
      <c r="AR591" s="51" t="str">
        <f t="shared" ref="AR591" si="7077">IF(COUNTIF(Codificacion2,CONCATENATE(AM591,"_VAL_",AB591))&gt;1,"Empate","")</f>
        <v/>
      </c>
      <c r="AS591" s="63" t="str">
        <f t="shared" si="7053"/>
        <v/>
      </c>
      <c r="AT591" s="59" t="str">
        <f t="shared" si="7037"/>
        <v>ALI_113_SEG_13_</v>
      </c>
      <c r="AU591" s="63">
        <f t="shared" ref="AU591" si="7078">IF(AND(COUNTIF(Codificacion3,AT591)&lt;AO591),1,COUNTIF(Codificacion3,AT591))</f>
        <v>1</v>
      </c>
      <c r="AV591" s="62" t="str">
        <f t="shared" si="7039"/>
        <v>No Seleccionada</v>
      </c>
      <c r="AW591" s="53"/>
      <c r="AX591" s="51" t="str">
        <f t="shared" si="7040"/>
        <v>ALI_113_SEG_13FALSO</v>
      </c>
      <c r="AY591" s="51">
        <f t="shared" si="7021"/>
        <v>4</v>
      </c>
      <c r="AZ591" s="64" t="b">
        <f t="shared" si="7041"/>
        <v>0</v>
      </c>
    </row>
    <row r="592" spans="1:52" x14ac:dyDescent="0.2">
      <c r="A592" s="50" t="b">
        <f t="shared" si="6984"/>
        <v>0</v>
      </c>
      <c r="B592" s="51" t="s">
        <v>99</v>
      </c>
      <c r="C592" s="52">
        <v>113</v>
      </c>
      <c r="D592" s="52">
        <f t="shared" ref="D592" si="7079">IF(ISERROR(VLOOKUP(E592,Proveedores,2,FALSE)),"",VLOOKUP(E592,Proveedores,2,FALSE))</f>
        <v>2052</v>
      </c>
      <c r="E592" s="53" t="s">
        <v>100</v>
      </c>
      <c r="F592" s="54">
        <v>149</v>
      </c>
      <c r="G592" s="53" t="s">
        <v>56</v>
      </c>
      <c r="H592" s="53" t="s">
        <v>65</v>
      </c>
      <c r="I592" s="52">
        <v>14</v>
      </c>
      <c r="J592" s="53" t="s">
        <v>58</v>
      </c>
      <c r="K592" s="55">
        <v>44835</v>
      </c>
      <c r="L592" s="56">
        <v>7430</v>
      </c>
      <c r="M592" s="56">
        <v>8937</v>
      </c>
      <c r="N592" s="56">
        <v>5756</v>
      </c>
      <c r="O592" s="56">
        <v>414</v>
      </c>
      <c r="P592" s="57">
        <v>543</v>
      </c>
      <c r="Q592" s="58">
        <v>0</v>
      </c>
      <c r="R592" s="57">
        <v>543</v>
      </c>
      <c r="S592" s="57">
        <v>723</v>
      </c>
      <c r="T592" s="58">
        <v>0</v>
      </c>
      <c r="U592" s="57">
        <v>723</v>
      </c>
      <c r="V592" s="57">
        <v>1084</v>
      </c>
      <c r="W592" s="58">
        <v>0</v>
      </c>
      <c r="X592" s="57">
        <v>1084</v>
      </c>
      <c r="Y592" s="57">
        <v>1084</v>
      </c>
      <c r="Z592" s="58">
        <v>0</v>
      </c>
      <c r="AA592" s="57">
        <v>1084</v>
      </c>
      <c r="AB592" s="57">
        <v>17184221</v>
      </c>
      <c r="AC592" s="53" t="str">
        <f t="shared" si="7023"/>
        <v>Registro Valido</v>
      </c>
      <c r="AD592" s="57">
        <f t="shared" ref="AD592" si="7080">IF(OR(ISERROR(VLOOKUP(CONCATENATE("ALI_",$C592,"_SEG_",$I592,"_PROV_",$D592),Catalogo_Precios,AD$8,FALSE)),L592=0),0,VLOOKUP(CONCATENATE("ALI_",$C592,"_SEG_",$I592,"_PROV_",$D592),Catalogo_Precios,AD$8,FALSE))</f>
        <v>543</v>
      </c>
      <c r="AE592" s="57">
        <f t="shared" ref="AE592" si="7081">IF(OR(ISERROR(VLOOKUP(CONCATENATE("ALI_",$C592,"_SEG_",$I592,"_PROV_",$D592),Catalogo_Precios,AE$8,FALSE)),M592=0),0,VLOOKUP(CONCATENATE("ALI_",$C592,"_SEG_",$I592,"_PROV_",$D592),Catalogo_Precios,AE$8,FALSE))</f>
        <v>723</v>
      </c>
      <c r="AF592" s="57">
        <f t="shared" ref="AF592" si="7082">IF(OR(ISERROR(VLOOKUP(CONCATENATE("ALI_",$C592,"_SEG_",$I592,"_PROV_",$D592),Catalogo_Precios,AF$8,FALSE)),N592=0),0,VLOOKUP(CONCATENATE("ALI_",$C592,"_SEG_",$I592,"_PROV_",$D592),Catalogo_Precios,AF$8,FALSE))</f>
        <v>1084</v>
      </c>
      <c r="AG592" s="57">
        <f t="shared" ref="AG592" si="7083">IF(OR(ISERROR(VLOOKUP(CONCATENATE("ALI_",$C592,"_SEG_",$I592,"_PROV_",$D592),Catalogo_Precios,AG$8,FALSE)),O592=0),0,VLOOKUP(CONCATENATE("ALI_",$C592,"_SEG_",$I592,"_PROV_",$D592),Catalogo_Precios,AG$8,FALSE))</f>
        <v>1084</v>
      </c>
      <c r="AH592" s="57">
        <f t="shared" ref="AH592" si="7084">IF(OR(ISERROR(VLOOKUP(CONCATENATE("ALI_",$C592,"_SEG_",$I592,"_PROV_",$D592),Catalogo_Precios,AH$8,FALSE)),L592=0),0,VLOOKUP(CONCATENATE("ALI_",$C592,"_SEG_",$I592,"_PROV_",$D592),Catalogo_Precios,AH$8,FALSE))</f>
        <v>527</v>
      </c>
      <c r="AI592" s="57">
        <f t="shared" ref="AI592" si="7085">IF(OR(ISERROR(VLOOKUP(CONCATENATE("ALI_",$C592,"_SEG_",$I592,"_PROV_",$D592),Catalogo_Precios,AI$8,FALSE)),M592=0),0,VLOOKUP(CONCATENATE("ALI_",$C592,"_SEG_",$I592,"_PROV_",$D592),Catalogo_Precios,AI$8,FALSE))</f>
        <v>703</v>
      </c>
      <c r="AJ592" s="57">
        <f t="shared" ref="AJ592" si="7086">IF(OR(ISERROR(VLOOKUP(CONCATENATE("ALI_",$C592,"_SEG_",$I592,"_PROV_",$D592),Catalogo_Precios,AJ$8,FALSE)),N592=0),0,VLOOKUP(CONCATENATE("ALI_",$C592,"_SEG_",$I592,"_PROV_",$D592),Catalogo_Precios,AJ$8,FALSE))</f>
        <v>1052</v>
      </c>
      <c r="AK592" s="57">
        <f t="shared" ref="AK592" si="7087">IF(OR(ISERROR(VLOOKUP(CONCATENATE("ALI_",$C592,"_SEG_",$I592,"_PROV_",$D592),Catalogo_Precios,AK$8,FALSE)),O592=0),0,VLOOKUP(CONCATENATE("ALI_",$C592,"_SEG_",$I592,"_PROV_",$D592),Catalogo_Precios,AK$8,FALSE))</f>
        <v>1052</v>
      </c>
      <c r="AL592" s="53"/>
      <c r="AM592" s="59" t="str">
        <f t="shared" si="7032"/>
        <v>ALI_113_SEG_14</v>
      </c>
      <c r="AN592" s="59" t="str">
        <f t="shared" si="7033"/>
        <v>ALI_113_SEG_14_VAL_17184221</v>
      </c>
      <c r="AO592" s="60">
        <f t="shared" ref="AO592" si="7088">IF(OR(AB592="",AB592=0),0,COUNTIF(Codificacion,AM592))</f>
        <v>6</v>
      </c>
      <c r="AP592" s="61">
        <f t="array" ref="AP592">MIN(IF(Codificacion=AM592,Total_Cotizacion,""))</f>
        <v>13351328.800000001</v>
      </c>
      <c r="AQ592" s="62" t="b">
        <f t="shared" si="7035"/>
        <v>0</v>
      </c>
      <c r="AR592" s="51" t="str">
        <f t="shared" ref="AR592" si="7089">IF(COUNTIF(Codificacion2,CONCATENATE(AM592,"_VAL_",AB592))&gt;1,"Empate","")</f>
        <v/>
      </c>
      <c r="AS592" s="63" t="str">
        <f t="shared" si="7053"/>
        <v/>
      </c>
      <c r="AT592" s="59" t="str">
        <f t="shared" si="7037"/>
        <v>ALI_113_SEG_14_</v>
      </c>
      <c r="AU592" s="63">
        <f t="shared" ref="AU592" si="7090">IF(AND(COUNTIF(Codificacion3,AT592)&lt;AO592),1,COUNTIF(Codificacion3,AT592))</f>
        <v>1</v>
      </c>
      <c r="AV592" s="62" t="str">
        <f t="shared" si="7039"/>
        <v>No Seleccionada</v>
      </c>
      <c r="AW592" s="53"/>
      <c r="AX592" s="51" t="str">
        <f t="shared" si="7040"/>
        <v>ALI_113_SEG_14FALSO</v>
      </c>
      <c r="AY592" s="51">
        <f t="shared" si="7021"/>
        <v>4</v>
      </c>
      <c r="AZ592" s="64" t="b">
        <f t="shared" si="7041"/>
        <v>0</v>
      </c>
    </row>
    <row r="593" spans="1:52" x14ac:dyDescent="0.2">
      <c r="A593" s="50" t="b">
        <f t="shared" si="6984"/>
        <v>0</v>
      </c>
      <c r="B593" s="51" t="s">
        <v>99</v>
      </c>
      <c r="C593" s="52">
        <v>113</v>
      </c>
      <c r="D593" s="52">
        <f t="shared" ref="D593" si="7091">IF(ISERROR(VLOOKUP(E593,Proveedores,2,FALSE)),"",VLOOKUP(E593,Proveedores,2,FALSE))</f>
        <v>2052</v>
      </c>
      <c r="E593" s="53" t="s">
        <v>100</v>
      </c>
      <c r="F593" s="54">
        <v>150</v>
      </c>
      <c r="G593" s="53" t="s">
        <v>56</v>
      </c>
      <c r="H593" s="53" t="s">
        <v>65</v>
      </c>
      <c r="I593" s="52">
        <v>15</v>
      </c>
      <c r="J593" s="53" t="s">
        <v>58</v>
      </c>
      <c r="K593" s="55">
        <v>44835</v>
      </c>
      <c r="L593" s="56">
        <v>7022</v>
      </c>
      <c r="M593" s="56">
        <v>8445</v>
      </c>
      <c r="N593" s="56">
        <v>5439</v>
      </c>
      <c r="O593" s="56">
        <v>393</v>
      </c>
      <c r="P593" s="57">
        <v>543</v>
      </c>
      <c r="Q593" s="58">
        <v>0</v>
      </c>
      <c r="R593" s="57">
        <v>543</v>
      </c>
      <c r="S593" s="57">
        <v>723</v>
      </c>
      <c r="T593" s="58">
        <v>0</v>
      </c>
      <c r="U593" s="57">
        <v>723</v>
      </c>
      <c r="V593" s="57">
        <v>1084</v>
      </c>
      <c r="W593" s="58">
        <v>0</v>
      </c>
      <c r="X593" s="57">
        <v>1084</v>
      </c>
      <c r="Y593" s="57">
        <v>1084</v>
      </c>
      <c r="Z593" s="58">
        <v>0</v>
      </c>
      <c r="AA593" s="57">
        <v>1084</v>
      </c>
      <c r="AB593" s="57">
        <v>16240569</v>
      </c>
      <c r="AC593" s="53" t="str">
        <f t="shared" si="7023"/>
        <v>Registro Valido</v>
      </c>
      <c r="AD593" s="57">
        <f t="shared" ref="AD593" si="7092">IF(OR(ISERROR(VLOOKUP(CONCATENATE("ALI_",$C593,"_SEG_",$I593,"_PROV_",$D593),Catalogo_Precios,AD$8,FALSE)),L593=0),0,VLOOKUP(CONCATENATE("ALI_",$C593,"_SEG_",$I593,"_PROV_",$D593),Catalogo_Precios,AD$8,FALSE))</f>
        <v>543</v>
      </c>
      <c r="AE593" s="57">
        <f t="shared" ref="AE593" si="7093">IF(OR(ISERROR(VLOOKUP(CONCATENATE("ALI_",$C593,"_SEG_",$I593,"_PROV_",$D593),Catalogo_Precios,AE$8,FALSE)),M593=0),0,VLOOKUP(CONCATENATE("ALI_",$C593,"_SEG_",$I593,"_PROV_",$D593),Catalogo_Precios,AE$8,FALSE))</f>
        <v>723</v>
      </c>
      <c r="AF593" s="57">
        <f t="shared" ref="AF593" si="7094">IF(OR(ISERROR(VLOOKUP(CONCATENATE("ALI_",$C593,"_SEG_",$I593,"_PROV_",$D593),Catalogo_Precios,AF$8,FALSE)),N593=0),0,VLOOKUP(CONCATENATE("ALI_",$C593,"_SEG_",$I593,"_PROV_",$D593),Catalogo_Precios,AF$8,FALSE))</f>
        <v>1084</v>
      </c>
      <c r="AG593" s="57">
        <f t="shared" ref="AG593" si="7095">IF(OR(ISERROR(VLOOKUP(CONCATENATE("ALI_",$C593,"_SEG_",$I593,"_PROV_",$D593),Catalogo_Precios,AG$8,FALSE)),O593=0),0,VLOOKUP(CONCATENATE("ALI_",$C593,"_SEG_",$I593,"_PROV_",$D593),Catalogo_Precios,AG$8,FALSE))</f>
        <v>1084</v>
      </c>
      <c r="AH593" s="57">
        <f t="shared" ref="AH593" si="7096">IF(OR(ISERROR(VLOOKUP(CONCATENATE("ALI_",$C593,"_SEG_",$I593,"_PROV_",$D593),Catalogo_Precios,AH$8,FALSE)),L593=0),0,VLOOKUP(CONCATENATE("ALI_",$C593,"_SEG_",$I593,"_PROV_",$D593),Catalogo_Precios,AH$8,FALSE))</f>
        <v>527</v>
      </c>
      <c r="AI593" s="57">
        <f t="shared" ref="AI593" si="7097">IF(OR(ISERROR(VLOOKUP(CONCATENATE("ALI_",$C593,"_SEG_",$I593,"_PROV_",$D593),Catalogo_Precios,AI$8,FALSE)),M593=0),0,VLOOKUP(CONCATENATE("ALI_",$C593,"_SEG_",$I593,"_PROV_",$D593),Catalogo_Precios,AI$8,FALSE))</f>
        <v>703</v>
      </c>
      <c r="AJ593" s="57">
        <f t="shared" ref="AJ593" si="7098">IF(OR(ISERROR(VLOOKUP(CONCATENATE("ALI_",$C593,"_SEG_",$I593,"_PROV_",$D593),Catalogo_Precios,AJ$8,FALSE)),N593=0),0,VLOOKUP(CONCATENATE("ALI_",$C593,"_SEG_",$I593,"_PROV_",$D593),Catalogo_Precios,AJ$8,FALSE))</f>
        <v>1052</v>
      </c>
      <c r="AK593" s="57">
        <f t="shared" ref="AK593" si="7099">IF(OR(ISERROR(VLOOKUP(CONCATENATE("ALI_",$C593,"_SEG_",$I593,"_PROV_",$D593),Catalogo_Precios,AK$8,FALSE)),O593=0),0,VLOOKUP(CONCATENATE("ALI_",$C593,"_SEG_",$I593,"_PROV_",$D593),Catalogo_Precios,AK$8,FALSE))</f>
        <v>1052</v>
      </c>
      <c r="AL593" s="53"/>
      <c r="AM593" s="59" t="str">
        <f t="shared" si="7032"/>
        <v>ALI_113_SEG_15</v>
      </c>
      <c r="AN593" s="59" t="str">
        <f t="shared" si="7033"/>
        <v>ALI_113_SEG_15_VAL_16240569</v>
      </c>
      <c r="AO593" s="60">
        <f t="shared" ref="AO593" si="7100">IF(OR(AB593="",AB593=0),0,COUNTIF(Codificacion,AM593))</f>
        <v>6</v>
      </c>
      <c r="AP593" s="61">
        <f t="array" ref="AP593">MIN(IF(Codificacion=AM593,Total_Cotizacion,""))</f>
        <v>12618154.400000002</v>
      </c>
      <c r="AQ593" s="62" t="b">
        <f t="shared" si="7035"/>
        <v>0</v>
      </c>
      <c r="AR593" s="51" t="str">
        <f t="shared" ref="AR593" si="7101">IF(COUNTIF(Codificacion2,CONCATENATE(AM593,"_VAL_",AB593))&gt;1,"Empate","")</f>
        <v/>
      </c>
      <c r="AS593" s="63" t="str">
        <f t="shared" si="7053"/>
        <v/>
      </c>
      <c r="AT593" s="59" t="str">
        <f t="shared" si="7037"/>
        <v>ALI_113_SEG_15_</v>
      </c>
      <c r="AU593" s="63">
        <f t="shared" ref="AU593" si="7102">IF(AND(COUNTIF(Codificacion3,AT593)&lt;AO593),1,COUNTIF(Codificacion3,AT593))</f>
        <v>1</v>
      </c>
      <c r="AV593" s="62" t="str">
        <f t="shared" si="7039"/>
        <v>No Seleccionada</v>
      </c>
      <c r="AW593" s="53"/>
      <c r="AX593" s="51" t="str">
        <f t="shared" si="7040"/>
        <v>ALI_113_SEG_15FALSO</v>
      </c>
      <c r="AY593" s="51">
        <f t="shared" si="7021"/>
        <v>4</v>
      </c>
      <c r="AZ593" s="64" t="b">
        <f t="shared" si="7041"/>
        <v>0</v>
      </c>
    </row>
    <row r="594" spans="1:52" x14ac:dyDescent="0.2">
      <c r="A594" s="50" t="b">
        <f t="shared" si="6984"/>
        <v>0</v>
      </c>
      <c r="B594" s="51" t="s">
        <v>99</v>
      </c>
      <c r="C594" s="52">
        <v>45</v>
      </c>
      <c r="D594" s="52">
        <f t="shared" ref="D594" si="7103">IF(ISERROR(VLOOKUP(E594,Proveedores,2,FALSE)),"",VLOOKUP(E594,Proveedores,2,FALSE))</f>
        <v>2052</v>
      </c>
      <c r="E594" s="53" t="s">
        <v>100</v>
      </c>
      <c r="F594" s="54">
        <v>181</v>
      </c>
      <c r="G594" s="53" t="s">
        <v>56</v>
      </c>
      <c r="H594" s="53" t="s">
        <v>67</v>
      </c>
      <c r="I594" s="52">
        <v>1</v>
      </c>
      <c r="J594" s="53" t="s">
        <v>58</v>
      </c>
      <c r="K594" s="55">
        <v>44835</v>
      </c>
      <c r="L594" s="56">
        <v>6195</v>
      </c>
      <c r="M594" s="56">
        <v>7886</v>
      </c>
      <c r="N594" s="56">
        <v>3724</v>
      </c>
      <c r="O594" s="56">
        <v>405</v>
      </c>
      <c r="P594" s="57">
        <v>595</v>
      </c>
      <c r="Q594" s="58">
        <v>0</v>
      </c>
      <c r="R594" s="57">
        <v>595</v>
      </c>
      <c r="S594" s="57">
        <v>794</v>
      </c>
      <c r="T594" s="58">
        <v>0</v>
      </c>
      <c r="U594" s="57">
        <v>794</v>
      </c>
      <c r="V594" s="57">
        <v>1191</v>
      </c>
      <c r="W594" s="58">
        <v>0</v>
      </c>
      <c r="X594" s="57">
        <v>1191</v>
      </c>
      <c r="Y594" s="57">
        <v>1191</v>
      </c>
      <c r="Z594" s="58">
        <v>0</v>
      </c>
      <c r="AA594" s="57">
        <v>1191</v>
      </c>
      <c r="AB594" s="57">
        <v>14865148</v>
      </c>
      <c r="AC594" s="53" t="str">
        <f t="shared" si="7023"/>
        <v>Registro Valido</v>
      </c>
      <c r="AD594" s="57">
        <f t="shared" ref="AD594" si="7104">IF(OR(ISERROR(VLOOKUP(CONCATENATE("ALI_",$C594,"_SEG_",$I594,"_PROV_",$D594),Catalogo_Precios,AD$8,FALSE)),L594=0),0,VLOOKUP(CONCATENATE("ALI_",$C594,"_SEG_",$I594,"_PROV_",$D594),Catalogo_Precios,AD$8,FALSE))</f>
        <v>595</v>
      </c>
      <c r="AE594" s="57">
        <f t="shared" ref="AE594" si="7105">IF(OR(ISERROR(VLOOKUP(CONCATENATE("ALI_",$C594,"_SEG_",$I594,"_PROV_",$D594),Catalogo_Precios,AE$8,FALSE)),M594=0),0,VLOOKUP(CONCATENATE("ALI_",$C594,"_SEG_",$I594,"_PROV_",$D594),Catalogo_Precios,AE$8,FALSE))</f>
        <v>794</v>
      </c>
      <c r="AF594" s="57">
        <f t="shared" ref="AF594" si="7106">IF(OR(ISERROR(VLOOKUP(CONCATENATE("ALI_",$C594,"_SEG_",$I594,"_PROV_",$D594),Catalogo_Precios,AF$8,FALSE)),N594=0),0,VLOOKUP(CONCATENATE("ALI_",$C594,"_SEG_",$I594,"_PROV_",$D594),Catalogo_Precios,AF$8,FALSE))</f>
        <v>1191</v>
      </c>
      <c r="AG594" s="57">
        <f t="shared" ref="AG594" si="7107">IF(OR(ISERROR(VLOOKUP(CONCATENATE("ALI_",$C594,"_SEG_",$I594,"_PROV_",$D594),Catalogo_Precios,AG$8,FALSE)),O594=0),0,VLOOKUP(CONCATENATE("ALI_",$C594,"_SEG_",$I594,"_PROV_",$D594),Catalogo_Precios,AG$8,FALSE))</f>
        <v>1191</v>
      </c>
      <c r="AH594" s="57">
        <f t="shared" ref="AH594" si="7108">IF(OR(ISERROR(VLOOKUP(CONCATENATE("ALI_",$C594,"_SEG_",$I594,"_PROV_",$D594),Catalogo_Precios,AH$8,FALSE)),L594=0),0,VLOOKUP(CONCATENATE("ALI_",$C594,"_SEG_",$I594,"_PROV_",$D594),Catalogo_Precios,AH$8,FALSE))</f>
        <v>578</v>
      </c>
      <c r="AI594" s="57">
        <f t="shared" ref="AI594" si="7109">IF(OR(ISERROR(VLOOKUP(CONCATENATE("ALI_",$C594,"_SEG_",$I594,"_PROV_",$D594),Catalogo_Precios,AI$8,FALSE)),M594=0),0,VLOOKUP(CONCATENATE("ALI_",$C594,"_SEG_",$I594,"_PROV_",$D594),Catalogo_Precios,AI$8,FALSE))</f>
        <v>769</v>
      </c>
      <c r="AJ594" s="57">
        <f t="shared" ref="AJ594" si="7110">IF(OR(ISERROR(VLOOKUP(CONCATENATE("ALI_",$C594,"_SEG_",$I594,"_PROV_",$D594),Catalogo_Precios,AJ$8,FALSE)),N594=0),0,VLOOKUP(CONCATENATE("ALI_",$C594,"_SEG_",$I594,"_PROV_",$D594),Catalogo_Precios,AJ$8,FALSE))</f>
        <v>1153</v>
      </c>
      <c r="AK594" s="57">
        <f t="shared" ref="AK594" si="7111">IF(OR(ISERROR(VLOOKUP(CONCATENATE("ALI_",$C594,"_SEG_",$I594,"_PROV_",$D594),Catalogo_Precios,AK$8,FALSE)),O594=0),0,VLOOKUP(CONCATENATE("ALI_",$C594,"_SEG_",$I594,"_PROV_",$D594),Catalogo_Precios,AK$8,FALSE))</f>
        <v>1153</v>
      </c>
      <c r="AL594" s="53"/>
      <c r="AM594" s="59" t="str">
        <f t="shared" si="7032"/>
        <v>ALI_45_SEG_1</v>
      </c>
      <c r="AN594" s="59" t="str">
        <f t="shared" si="7033"/>
        <v>ALI_45_SEG_1_VAL_14865148</v>
      </c>
      <c r="AO594" s="60">
        <f t="shared" ref="AO594" si="7112">IF(OR(AB594="",AB594=0),0,COUNTIF(Codificacion,AM594))</f>
        <v>7</v>
      </c>
      <c r="AP594" s="61">
        <f t="array" ref="AP594">MIN(IF(Codificacion=AM594,Total_Cotizacion,""))</f>
        <v>11524624.800000001</v>
      </c>
      <c r="AQ594" s="62" t="b">
        <f t="shared" si="7035"/>
        <v>0</v>
      </c>
      <c r="AR594" s="51" t="str">
        <f t="shared" ref="AR594" si="7113">IF(COUNTIF(Codificacion2,CONCATENATE(AM594,"_VAL_",AB594))&gt;1,"Empate","")</f>
        <v/>
      </c>
      <c r="AS594" s="63" t="str">
        <f t="shared" si="7053"/>
        <v/>
      </c>
      <c r="AT594" s="59" t="str">
        <f t="shared" si="7037"/>
        <v>ALI_45_SEG_1_</v>
      </c>
      <c r="AU594" s="63">
        <f t="shared" ref="AU594" si="7114">IF(AND(COUNTIF(Codificacion3,AT594)&lt;AO594),1,COUNTIF(Codificacion3,AT594))</f>
        <v>1</v>
      </c>
      <c r="AV594" s="62" t="str">
        <f t="shared" si="7039"/>
        <v>No Seleccionada</v>
      </c>
      <c r="AW594" s="53"/>
      <c r="AX594" s="51" t="str">
        <f t="shared" si="7040"/>
        <v>ALI_45_SEG_1FALSO</v>
      </c>
      <c r="AY594" s="51">
        <f t="shared" si="7021"/>
        <v>3</v>
      </c>
      <c r="AZ594" s="64" t="b">
        <f t="shared" si="7041"/>
        <v>0</v>
      </c>
    </row>
    <row r="595" spans="1:52" x14ac:dyDescent="0.2">
      <c r="A595" s="50" t="b">
        <f t="shared" si="6984"/>
        <v>0</v>
      </c>
      <c r="B595" s="51" t="s">
        <v>99</v>
      </c>
      <c r="C595" s="52">
        <v>45</v>
      </c>
      <c r="D595" s="52">
        <f t="shared" ref="D595" si="7115">IF(ISERROR(VLOOKUP(E595,Proveedores,2,FALSE)),"",VLOOKUP(E595,Proveedores,2,FALSE))</f>
        <v>2052</v>
      </c>
      <c r="E595" s="53" t="s">
        <v>100</v>
      </c>
      <c r="F595" s="54">
        <v>182</v>
      </c>
      <c r="G595" s="53" t="s">
        <v>56</v>
      </c>
      <c r="H595" s="53" t="s">
        <v>67</v>
      </c>
      <c r="I595" s="52">
        <v>2</v>
      </c>
      <c r="J595" s="53" t="s">
        <v>58</v>
      </c>
      <c r="K595" s="55">
        <v>44835</v>
      </c>
      <c r="L595" s="56">
        <v>6335</v>
      </c>
      <c r="M595" s="56">
        <v>8064</v>
      </c>
      <c r="N595" s="56">
        <v>3808</v>
      </c>
      <c r="O595" s="56">
        <v>414</v>
      </c>
      <c r="P595" s="57">
        <v>595</v>
      </c>
      <c r="Q595" s="58">
        <v>0</v>
      </c>
      <c r="R595" s="57">
        <v>595</v>
      </c>
      <c r="S595" s="57">
        <v>794</v>
      </c>
      <c r="T595" s="58">
        <v>0</v>
      </c>
      <c r="U595" s="57">
        <v>794</v>
      </c>
      <c r="V595" s="57">
        <v>1191</v>
      </c>
      <c r="W595" s="58">
        <v>0</v>
      </c>
      <c r="X595" s="57">
        <v>1191</v>
      </c>
      <c r="Y595" s="57">
        <v>1191</v>
      </c>
      <c r="Z595" s="58">
        <v>0</v>
      </c>
      <c r="AA595" s="57">
        <v>1191</v>
      </c>
      <c r="AB595" s="57">
        <v>15200543</v>
      </c>
      <c r="AC595" s="53" t="str">
        <f t="shared" si="7023"/>
        <v>Registro Valido</v>
      </c>
      <c r="AD595" s="57">
        <f t="shared" ref="AD595" si="7116">IF(OR(ISERROR(VLOOKUP(CONCATENATE("ALI_",$C595,"_SEG_",$I595,"_PROV_",$D595),Catalogo_Precios,AD$8,FALSE)),L595=0),0,VLOOKUP(CONCATENATE("ALI_",$C595,"_SEG_",$I595,"_PROV_",$D595),Catalogo_Precios,AD$8,FALSE))</f>
        <v>595</v>
      </c>
      <c r="AE595" s="57">
        <f t="shared" ref="AE595" si="7117">IF(OR(ISERROR(VLOOKUP(CONCATENATE("ALI_",$C595,"_SEG_",$I595,"_PROV_",$D595),Catalogo_Precios,AE$8,FALSE)),M595=0),0,VLOOKUP(CONCATENATE("ALI_",$C595,"_SEG_",$I595,"_PROV_",$D595),Catalogo_Precios,AE$8,FALSE))</f>
        <v>794</v>
      </c>
      <c r="AF595" s="57">
        <f t="shared" ref="AF595" si="7118">IF(OR(ISERROR(VLOOKUP(CONCATENATE("ALI_",$C595,"_SEG_",$I595,"_PROV_",$D595),Catalogo_Precios,AF$8,FALSE)),N595=0),0,VLOOKUP(CONCATENATE("ALI_",$C595,"_SEG_",$I595,"_PROV_",$D595),Catalogo_Precios,AF$8,FALSE))</f>
        <v>1191</v>
      </c>
      <c r="AG595" s="57">
        <f t="shared" ref="AG595" si="7119">IF(OR(ISERROR(VLOOKUP(CONCATENATE("ALI_",$C595,"_SEG_",$I595,"_PROV_",$D595),Catalogo_Precios,AG$8,FALSE)),O595=0),0,VLOOKUP(CONCATENATE("ALI_",$C595,"_SEG_",$I595,"_PROV_",$D595),Catalogo_Precios,AG$8,FALSE))</f>
        <v>1191</v>
      </c>
      <c r="AH595" s="57">
        <f t="shared" ref="AH595" si="7120">IF(OR(ISERROR(VLOOKUP(CONCATENATE("ALI_",$C595,"_SEG_",$I595,"_PROV_",$D595),Catalogo_Precios,AH$8,FALSE)),L595=0),0,VLOOKUP(CONCATENATE("ALI_",$C595,"_SEG_",$I595,"_PROV_",$D595),Catalogo_Precios,AH$8,FALSE))</f>
        <v>578</v>
      </c>
      <c r="AI595" s="57">
        <f t="shared" ref="AI595" si="7121">IF(OR(ISERROR(VLOOKUP(CONCATENATE("ALI_",$C595,"_SEG_",$I595,"_PROV_",$D595),Catalogo_Precios,AI$8,FALSE)),M595=0),0,VLOOKUP(CONCATENATE("ALI_",$C595,"_SEG_",$I595,"_PROV_",$D595),Catalogo_Precios,AI$8,FALSE))</f>
        <v>769</v>
      </c>
      <c r="AJ595" s="57">
        <f t="shared" ref="AJ595" si="7122">IF(OR(ISERROR(VLOOKUP(CONCATENATE("ALI_",$C595,"_SEG_",$I595,"_PROV_",$D595),Catalogo_Precios,AJ$8,FALSE)),N595=0),0,VLOOKUP(CONCATENATE("ALI_",$C595,"_SEG_",$I595,"_PROV_",$D595),Catalogo_Precios,AJ$8,FALSE))</f>
        <v>1153</v>
      </c>
      <c r="AK595" s="57">
        <f t="shared" ref="AK595" si="7123">IF(OR(ISERROR(VLOOKUP(CONCATENATE("ALI_",$C595,"_SEG_",$I595,"_PROV_",$D595),Catalogo_Precios,AK$8,FALSE)),O595=0),0,VLOOKUP(CONCATENATE("ALI_",$C595,"_SEG_",$I595,"_PROV_",$D595),Catalogo_Precios,AK$8,FALSE))</f>
        <v>1153</v>
      </c>
      <c r="AL595" s="53"/>
      <c r="AM595" s="59" t="str">
        <f t="shared" si="7032"/>
        <v>ALI_45_SEG_2</v>
      </c>
      <c r="AN595" s="59" t="str">
        <f t="shared" si="7033"/>
        <v>ALI_45_SEG_2_VAL_15200543</v>
      </c>
      <c r="AO595" s="60">
        <f t="shared" ref="AO595" si="7124">IF(OR(AB595="",AB595=0),0,COUNTIF(Codificacion,AM595))</f>
        <v>7</v>
      </c>
      <c r="AP595" s="61">
        <f t="array" ref="AP595">MIN(IF(Codificacion=AM595,Total_Cotizacion,""))</f>
        <v>11784649.6</v>
      </c>
      <c r="AQ595" s="62" t="b">
        <f t="shared" si="7035"/>
        <v>0</v>
      </c>
      <c r="AR595" s="51" t="str">
        <f t="shared" ref="AR595" si="7125">IF(COUNTIF(Codificacion2,CONCATENATE(AM595,"_VAL_",AB595))&gt;1,"Empate","")</f>
        <v/>
      </c>
      <c r="AS595" s="63" t="str">
        <f t="shared" si="7053"/>
        <v/>
      </c>
      <c r="AT595" s="59" t="str">
        <f t="shared" si="7037"/>
        <v>ALI_45_SEG_2_</v>
      </c>
      <c r="AU595" s="63">
        <f t="shared" ref="AU595" si="7126">IF(AND(COUNTIF(Codificacion3,AT595)&lt;AO595),1,COUNTIF(Codificacion3,AT595))</f>
        <v>1</v>
      </c>
      <c r="AV595" s="62" t="str">
        <f t="shared" si="7039"/>
        <v>No Seleccionada</v>
      </c>
      <c r="AW595" s="53"/>
      <c r="AX595" s="51" t="str">
        <f t="shared" si="7040"/>
        <v>ALI_45_SEG_2FALSO</v>
      </c>
      <c r="AY595" s="51">
        <f t="shared" si="7021"/>
        <v>3</v>
      </c>
      <c r="AZ595" s="64" t="b">
        <f t="shared" si="7041"/>
        <v>0</v>
      </c>
    </row>
    <row r="596" spans="1:52" x14ac:dyDescent="0.2">
      <c r="A596" s="50" t="b">
        <f t="shared" si="6984"/>
        <v>0</v>
      </c>
      <c r="B596" s="51" t="s">
        <v>99</v>
      </c>
      <c r="C596" s="52">
        <v>45</v>
      </c>
      <c r="D596" s="52">
        <f t="shared" ref="D596" si="7127">IF(ISERROR(VLOOKUP(E596,Proveedores,2,FALSE)),"",VLOOKUP(E596,Proveedores,2,FALSE))</f>
        <v>2052</v>
      </c>
      <c r="E596" s="53" t="s">
        <v>100</v>
      </c>
      <c r="F596" s="54">
        <v>183</v>
      </c>
      <c r="G596" s="53" t="s">
        <v>56</v>
      </c>
      <c r="H596" s="53" t="s">
        <v>67</v>
      </c>
      <c r="I596" s="52">
        <v>3</v>
      </c>
      <c r="J596" s="53" t="s">
        <v>58</v>
      </c>
      <c r="K596" s="55">
        <v>44835</v>
      </c>
      <c r="L596" s="56">
        <v>6297</v>
      </c>
      <c r="M596" s="56">
        <v>8016</v>
      </c>
      <c r="N596" s="56">
        <v>3785</v>
      </c>
      <c r="O596" s="56">
        <v>411</v>
      </c>
      <c r="P596" s="57">
        <v>595</v>
      </c>
      <c r="Q596" s="58">
        <v>0</v>
      </c>
      <c r="R596" s="57">
        <v>595</v>
      </c>
      <c r="S596" s="57">
        <v>794</v>
      </c>
      <c r="T596" s="58">
        <v>0</v>
      </c>
      <c r="U596" s="57">
        <v>794</v>
      </c>
      <c r="V596" s="57">
        <v>1191</v>
      </c>
      <c r="W596" s="58">
        <v>0</v>
      </c>
      <c r="X596" s="57">
        <v>1191</v>
      </c>
      <c r="Y596" s="57">
        <v>1191</v>
      </c>
      <c r="Z596" s="58">
        <v>0</v>
      </c>
      <c r="AA596" s="57">
        <v>1191</v>
      </c>
      <c r="AB596" s="57">
        <v>15108855</v>
      </c>
      <c r="AC596" s="53" t="str">
        <f t="shared" si="7023"/>
        <v>Registro Valido</v>
      </c>
      <c r="AD596" s="57">
        <f t="shared" ref="AD596" si="7128">IF(OR(ISERROR(VLOOKUP(CONCATENATE("ALI_",$C596,"_SEG_",$I596,"_PROV_",$D596),Catalogo_Precios,AD$8,FALSE)),L596=0),0,VLOOKUP(CONCATENATE("ALI_",$C596,"_SEG_",$I596,"_PROV_",$D596),Catalogo_Precios,AD$8,FALSE))</f>
        <v>595</v>
      </c>
      <c r="AE596" s="57">
        <f t="shared" ref="AE596" si="7129">IF(OR(ISERROR(VLOOKUP(CONCATENATE("ALI_",$C596,"_SEG_",$I596,"_PROV_",$D596),Catalogo_Precios,AE$8,FALSE)),M596=0),0,VLOOKUP(CONCATENATE("ALI_",$C596,"_SEG_",$I596,"_PROV_",$D596),Catalogo_Precios,AE$8,FALSE))</f>
        <v>794</v>
      </c>
      <c r="AF596" s="57">
        <f t="shared" ref="AF596" si="7130">IF(OR(ISERROR(VLOOKUP(CONCATENATE("ALI_",$C596,"_SEG_",$I596,"_PROV_",$D596),Catalogo_Precios,AF$8,FALSE)),N596=0),0,VLOOKUP(CONCATENATE("ALI_",$C596,"_SEG_",$I596,"_PROV_",$D596),Catalogo_Precios,AF$8,FALSE))</f>
        <v>1191</v>
      </c>
      <c r="AG596" s="57">
        <f t="shared" ref="AG596" si="7131">IF(OR(ISERROR(VLOOKUP(CONCATENATE("ALI_",$C596,"_SEG_",$I596,"_PROV_",$D596),Catalogo_Precios,AG$8,FALSE)),O596=0),0,VLOOKUP(CONCATENATE("ALI_",$C596,"_SEG_",$I596,"_PROV_",$D596),Catalogo_Precios,AG$8,FALSE))</f>
        <v>1191</v>
      </c>
      <c r="AH596" s="57">
        <f t="shared" ref="AH596" si="7132">IF(OR(ISERROR(VLOOKUP(CONCATENATE("ALI_",$C596,"_SEG_",$I596,"_PROV_",$D596),Catalogo_Precios,AH$8,FALSE)),L596=0),0,VLOOKUP(CONCATENATE("ALI_",$C596,"_SEG_",$I596,"_PROV_",$D596),Catalogo_Precios,AH$8,FALSE))</f>
        <v>578</v>
      </c>
      <c r="AI596" s="57">
        <f t="shared" ref="AI596" si="7133">IF(OR(ISERROR(VLOOKUP(CONCATENATE("ALI_",$C596,"_SEG_",$I596,"_PROV_",$D596),Catalogo_Precios,AI$8,FALSE)),M596=0),0,VLOOKUP(CONCATENATE("ALI_",$C596,"_SEG_",$I596,"_PROV_",$D596),Catalogo_Precios,AI$8,FALSE))</f>
        <v>769</v>
      </c>
      <c r="AJ596" s="57">
        <f t="shared" ref="AJ596" si="7134">IF(OR(ISERROR(VLOOKUP(CONCATENATE("ALI_",$C596,"_SEG_",$I596,"_PROV_",$D596),Catalogo_Precios,AJ$8,FALSE)),N596=0),0,VLOOKUP(CONCATENATE("ALI_",$C596,"_SEG_",$I596,"_PROV_",$D596),Catalogo_Precios,AJ$8,FALSE))</f>
        <v>1153</v>
      </c>
      <c r="AK596" s="57">
        <f t="shared" ref="AK596" si="7135">IF(OR(ISERROR(VLOOKUP(CONCATENATE("ALI_",$C596,"_SEG_",$I596,"_PROV_",$D596),Catalogo_Precios,AK$8,FALSE)),O596=0),0,VLOOKUP(CONCATENATE("ALI_",$C596,"_SEG_",$I596,"_PROV_",$D596),Catalogo_Precios,AK$8,FALSE))</f>
        <v>1153</v>
      </c>
      <c r="AL596" s="53"/>
      <c r="AM596" s="59" t="str">
        <f t="shared" si="7032"/>
        <v>ALI_45_SEG_3</v>
      </c>
      <c r="AN596" s="59" t="str">
        <f t="shared" si="7033"/>
        <v>ALI_45_SEG_3_VAL_15108855</v>
      </c>
      <c r="AO596" s="60">
        <f t="shared" ref="AO596" si="7136">IF(OR(AB596="",AB596=0),0,COUNTIF(Codificacion,AM596))</f>
        <v>7</v>
      </c>
      <c r="AP596" s="61">
        <f t="array" ref="AP596">MIN(IF(Codificacion=AM596,Total_Cotizacion,""))</f>
        <v>11713566.4</v>
      </c>
      <c r="AQ596" s="62" t="b">
        <f t="shared" si="7035"/>
        <v>0</v>
      </c>
      <c r="AR596" s="51" t="str">
        <f t="shared" ref="AR596" si="7137">IF(COUNTIF(Codificacion2,CONCATENATE(AM596,"_VAL_",AB596))&gt;1,"Empate","")</f>
        <v/>
      </c>
      <c r="AS596" s="63" t="str">
        <f t="shared" si="7053"/>
        <v/>
      </c>
      <c r="AT596" s="59" t="str">
        <f t="shared" si="7037"/>
        <v>ALI_45_SEG_3_</v>
      </c>
      <c r="AU596" s="63">
        <f t="shared" ref="AU596" si="7138">IF(AND(COUNTIF(Codificacion3,AT596)&lt;AO596),1,COUNTIF(Codificacion3,AT596))</f>
        <v>1</v>
      </c>
      <c r="AV596" s="62" t="str">
        <f t="shared" si="7039"/>
        <v>No Seleccionada</v>
      </c>
      <c r="AW596" s="53"/>
      <c r="AX596" s="51" t="str">
        <f t="shared" si="7040"/>
        <v>ALI_45_SEG_3FALSO</v>
      </c>
      <c r="AY596" s="51">
        <f t="shared" si="7021"/>
        <v>3</v>
      </c>
      <c r="AZ596" s="64" t="b">
        <f t="shared" si="7041"/>
        <v>0</v>
      </c>
    </row>
    <row r="597" spans="1:52" x14ac:dyDescent="0.2">
      <c r="A597" s="50" t="b">
        <f t="shared" si="6984"/>
        <v>0</v>
      </c>
      <c r="B597" s="51" t="s">
        <v>99</v>
      </c>
      <c r="C597" s="52">
        <v>45</v>
      </c>
      <c r="D597" s="52">
        <f t="shared" ref="D597" si="7139">IF(ISERROR(VLOOKUP(E597,Proveedores,2,FALSE)),"",VLOOKUP(E597,Proveedores,2,FALSE))</f>
        <v>2052</v>
      </c>
      <c r="E597" s="53" t="s">
        <v>100</v>
      </c>
      <c r="F597" s="54">
        <v>184</v>
      </c>
      <c r="G597" s="53" t="s">
        <v>56</v>
      </c>
      <c r="H597" s="53" t="s">
        <v>67</v>
      </c>
      <c r="I597" s="52">
        <v>4</v>
      </c>
      <c r="J597" s="53" t="s">
        <v>58</v>
      </c>
      <c r="K597" s="55">
        <v>44835</v>
      </c>
      <c r="L597" s="56">
        <v>6710</v>
      </c>
      <c r="M597" s="56">
        <v>8541</v>
      </c>
      <c r="N597" s="56">
        <v>4033</v>
      </c>
      <c r="O597" s="56">
        <v>439</v>
      </c>
      <c r="P597" s="57">
        <v>595</v>
      </c>
      <c r="Q597" s="58">
        <v>0</v>
      </c>
      <c r="R597" s="57">
        <v>595</v>
      </c>
      <c r="S597" s="57">
        <v>794</v>
      </c>
      <c r="T597" s="58">
        <v>0</v>
      </c>
      <c r="U597" s="57">
        <v>794</v>
      </c>
      <c r="V597" s="57">
        <v>1191</v>
      </c>
      <c r="W597" s="58">
        <v>0</v>
      </c>
      <c r="X597" s="57">
        <v>1191</v>
      </c>
      <c r="Y597" s="57">
        <v>1191</v>
      </c>
      <c r="Z597" s="58">
        <v>0</v>
      </c>
      <c r="AA597" s="57">
        <v>1191</v>
      </c>
      <c r="AB597" s="57">
        <v>16100156</v>
      </c>
      <c r="AC597" s="53" t="str">
        <f t="shared" si="7023"/>
        <v>Registro Valido</v>
      </c>
      <c r="AD597" s="57">
        <f t="shared" ref="AD597" si="7140">IF(OR(ISERROR(VLOOKUP(CONCATENATE("ALI_",$C597,"_SEG_",$I597,"_PROV_",$D597),Catalogo_Precios,AD$8,FALSE)),L597=0),0,VLOOKUP(CONCATENATE("ALI_",$C597,"_SEG_",$I597,"_PROV_",$D597),Catalogo_Precios,AD$8,FALSE))</f>
        <v>595</v>
      </c>
      <c r="AE597" s="57">
        <f t="shared" ref="AE597" si="7141">IF(OR(ISERROR(VLOOKUP(CONCATENATE("ALI_",$C597,"_SEG_",$I597,"_PROV_",$D597),Catalogo_Precios,AE$8,FALSE)),M597=0),0,VLOOKUP(CONCATENATE("ALI_",$C597,"_SEG_",$I597,"_PROV_",$D597),Catalogo_Precios,AE$8,FALSE))</f>
        <v>794</v>
      </c>
      <c r="AF597" s="57">
        <f t="shared" ref="AF597" si="7142">IF(OR(ISERROR(VLOOKUP(CONCATENATE("ALI_",$C597,"_SEG_",$I597,"_PROV_",$D597),Catalogo_Precios,AF$8,FALSE)),N597=0),0,VLOOKUP(CONCATENATE("ALI_",$C597,"_SEG_",$I597,"_PROV_",$D597),Catalogo_Precios,AF$8,FALSE))</f>
        <v>1191</v>
      </c>
      <c r="AG597" s="57">
        <f t="shared" ref="AG597" si="7143">IF(OR(ISERROR(VLOOKUP(CONCATENATE("ALI_",$C597,"_SEG_",$I597,"_PROV_",$D597),Catalogo_Precios,AG$8,FALSE)),O597=0),0,VLOOKUP(CONCATENATE("ALI_",$C597,"_SEG_",$I597,"_PROV_",$D597),Catalogo_Precios,AG$8,FALSE))</f>
        <v>1191</v>
      </c>
      <c r="AH597" s="57">
        <f t="shared" ref="AH597" si="7144">IF(OR(ISERROR(VLOOKUP(CONCATENATE("ALI_",$C597,"_SEG_",$I597,"_PROV_",$D597),Catalogo_Precios,AH$8,FALSE)),L597=0),0,VLOOKUP(CONCATENATE("ALI_",$C597,"_SEG_",$I597,"_PROV_",$D597),Catalogo_Precios,AH$8,FALSE))</f>
        <v>578</v>
      </c>
      <c r="AI597" s="57">
        <f t="shared" ref="AI597" si="7145">IF(OR(ISERROR(VLOOKUP(CONCATENATE("ALI_",$C597,"_SEG_",$I597,"_PROV_",$D597),Catalogo_Precios,AI$8,FALSE)),M597=0),0,VLOOKUP(CONCATENATE("ALI_",$C597,"_SEG_",$I597,"_PROV_",$D597),Catalogo_Precios,AI$8,FALSE))</f>
        <v>769</v>
      </c>
      <c r="AJ597" s="57">
        <f t="shared" ref="AJ597" si="7146">IF(OR(ISERROR(VLOOKUP(CONCATENATE("ALI_",$C597,"_SEG_",$I597,"_PROV_",$D597),Catalogo_Precios,AJ$8,FALSE)),N597=0),0,VLOOKUP(CONCATENATE("ALI_",$C597,"_SEG_",$I597,"_PROV_",$D597),Catalogo_Precios,AJ$8,FALSE))</f>
        <v>1153</v>
      </c>
      <c r="AK597" s="57">
        <f t="shared" ref="AK597" si="7147">IF(OR(ISERROR(VLOOKUP(CONCATENATE("ALI_",$C597,"_SEG_",$I597,"_PROV_",$D597),Catalogo_Precios,AK$8,FALSE)),O597=0),0,VLOOKUP(CONCATENATE("ALI_",$C597,"_SEG_",$I597,"_PROV_",$D597),Catalogo_Precios,AK$8,FALSE))</f>
        <v>1153</v>
      </c>
      <c r="AL597" s="53"/>
      <c r="AM597" s="59" t="str">
        <f t="shared" si="7032"/>
        <v>ALI_45_SEG_4</v>
      </c>
      <c r="AN597" s="59" t="str">
        <f t="shared" si="7033"/>
        <v>ALI_45_SEG_4_VAL_16100156</v>
      </c>
      <c r="AO597" s="60">
        <f t="shared" ref="AO597" si="7148">IF(OR(AB597="",AB597=0),0,COUNTIF(Codificacion,AM597))</f>
        <v>6</v>
      </c>
      <c r="AP597" s="61">
        <f t="array" ref="AP597">MIN(IF(Codificacion=AM597,Total_Cotizacion,""))</f>
        <v>12482100</v>
      </c>
      <c r="AQ597" s="62" t="b">
        <f t="shared" si="7035"/>
        <v>0</v>
      </c>
      <c r="AR597" s="51" t="str">
        <f t="shared" ref="AR597" si="7149">IF(COUNTIF(Codificacion2,CONCATENATE(AM597,"_VAL_",AB597))&gt;1,"Empate","")</f>
        <v/>
      </c>
      <c r="AS597" s="63" t="str">
        <f t="shared" si="7053"/>
        <v/>
      </c>
      <c r="AT597" s="59" t="str">
        <f t="shared" si="7037"/>
        <v>ALI_45_SEG_4_</v>
      </c>
      <c r="AU597" s="63">
        <f t="shared" ref="AU597" si="7150">IF(AND(COUNTIF(Codificacion3,AT597)&lt;AO597),1,COUNTIF(Codificacion3,AT597))</f>
        <v>1</v>
      </c>
      <c r="AV597" s="62" t="str">
        <f t="shared" si="7039"/>
        <v>No Seleccionada</v>
      </c>
      <c r="AW597" s="53"/>
      <c r="AX597" s="51" t="str">
        <f t="shared" si="7040"/>
        <v>ALI_45_SEG_4FALSO</v>
      </c>
      <c r="AY597" s="51">
        <f t="shared" si="7021"/>
        <v>3</v>
      </c>
      <c r="AZ597" s="64" t="b">
        <f t="shared" si="7041"/>
        <v>0</v>
      </c>
    </row>
    <row r="598" spans="1:52" x14ac:dyDescent="0.2">
      <c r="A598" s="50" t="b">
        <f t="shared" si="6984"/>
        <v>0</v>
      </c>
      <c r="B598" s="51" t="s">
        <v>99</v>
      </c>
      <c r="C598" s="52">
        <v>45</v>
      </c>
      <c r="D598" s="52">
        <f t="shared" ref="D598" si="7151">IF(ISERROR(VLOOKUP(E598,Proveedores,2,FALSE)),"",VLOOKUP(E598,Proveedores,2,FALSE))</f>
        <v>2052</v>
      </c>
      <c r="E598" s="53" t="s">
        <v>100</v>
      </c>
      <c r="F598" s="54">
        <v>185</v>
      </c>
      <c r="G598" s="53" t="s">
        <v>56</v>
      </c>
      <c r="H598" s="53" t="s">
        <v>67</v>
      </c>
      <c r="I598" s="52">
        <v>5</v>
      </c>
      <c r="J598" s="53" t="s">
        <v>58</v>
      </c>
      <c r="K598" s="55">
        <v>44835</v>
      </c>
      <c r="L598" s="56">
        <v>6237</v>
      </c>
      <c r="M598" s="56">
        <v>7940</v>
      </c>
      <c r="N598" s="56">
        <v>3749</v>
      </c>
      <c r="O598" s="56">
        <v>407</v>
      </c>
      <c r="P598" s="57">
        <v>595</v>
      </c>
      <c r="Q598" s="58">
        <v>0</v>
      </c>
      <c r="R598" s="57">
        <v>595</v>
      </c>
      <c r="S598" s="57">
        <v>794</v>
      </c>
      <c r="T598" s="58">
        <v>0</v>
      </c>
      <c r="U598" s="57">
        <v>794</v>
      </c>
      <c r="V598" s="57">
        <v>1191</v>
      </c>
      <c r="W598" s="58">
        <v>0</v>
      </c>
      <c r="X598" s="57">
        <v>1191</v>
      </c>
      <c r="Y598" s="57">
        <v>1191</v>
      </c>
      <c r="Z598" s="58">
        <v>0</v>
      </c>
      <c r="AA598" s="57">
        <v>1191</v>
      </c>
      <c r="AB598" s="57">
        <v>14965171</v>
      </c>
      <c r="AC598" s="53" t="str">
        <f t="shared" si="7023"/>
        <v>Registro Valido</v>
      </c>
      <c r="AD598" s="57">
        <f t="shared" ref="AD598" si="7152">IF(OR(ISERROR(VLOOKUP(CONCATENATE("ALI_",$C598,"_SEG_",$I598,"_PROV_",$D598),Catalogo_Precios,AD$8,FALSE)),L598=0),0,VLOOKUP(CONCATENATE("ALI_",$C598,"_SEG_",$I598,"_PROV_",$D598),Catalogo_Precios,AD$8,FALSE))</f>
        <v>595</v>
      </c>
      <c r="AE598" s="57">
        <f t="shared" ref="AE598" si="7153">IF(OR(ISERROR(VLOOKUP(CONCATENATE("ALI_",$C598,"_SEG_",$I598,"_PROV_",$D598),Catalogo_Precios,AE$8,FALSE)),M598=0),0,VLOOKUP(CONCATENATE("ALI_",$C598,"_SEG_",$I598,"_PROV_",$D598),Catalogo_Precios,AE$8,FALSE))</f>
        <v>794</v>
      </c>
      <c r="AF598" s="57">
        <f t="shared" ref="AF598" si="7154">IF(OR(ISERROR(VLOOKUP(CONCATENATE("ALI_",$C598,"_SEG_",$I598,"_PROV_",$D598),Catalogo_Precios,AF$8,FALSE)),N598=0),0,VLOOKUP(CONCATENATE("ALI_",$C598,"_SEG_",$I598,"_PROV_",$D598),Catalogo_Precios,AF$8,FALSE))</f>
        <v>1191</v>
      </c>
      <c r="AG598" s="57">
        <f t="shared" ref="AG598" si="7155">IF(OR(ISERROR(VLOOKUP(CONCATENATE("ALI_",$C598,"_SEG_",$I598,"_PROV_",$D598),Catalogo_Precios,AG$8,FALSE)),O598=0),0,VLOOKUP(CONCATENATE("ALI_",$C598,"_SEG_",$I598,"_PROV_",$D598),Catalogo_Precios,AG$8,FALSE))</f>
        <v>1191</v>
      </c>
      <c r="AH598" s="57">
        <f t="shared" ref="AH598" si="7156">IF(OR(ISERROR(VLOOKUP(CONCATENATE("ALI_",$C598,"_SEG_",$I598,"_PROV_",$D598),Catalogo_Precios,AH$8,FALSE)),L598=0),0,VLOOKUP(CONCATENATE("ALI_",$C598,"_SEG_",$I598,"_PROV_",$D598),Catalogo_Precios,AH$8,FALSE))</f>
        <v>578</v>
      </c>
      <c r="AI598" s="57">
        <f t="shared" ref="AI598" si="7157">IF(OR(ISERROR(VLOOKUP(CONCATENATE("ALI_",$C598,"_SEG_",$I598,"_PROV_",$D598),Catalogo_Precios,AI$8,FALSE)),M598=0),0,VLOOKUP(CONCATENATE("ALI_",$C598,"_SEG_",$I598,"_PROV_",$D598),Catalogo_Precios,AI$8,FALSE))</f>
        <v>769</v>
      </c>
      <c r="AJ598" s="57">
        <f t="shared" ref="AJ598" si="7158">IF(OR(ISERROR(VLOOKUP(CONCATENATE("ALI_",$C598,"_SEG_",$I598,"_PROV_",$D598),Catalogo_Precios,AJ$8,FALSE)),N598=0),0,VLOOKUP(CONCATENATE("ALI_",$C598,"_SEG_",$I598,"_PROV_",$D598),Catalogo_Precios,AJ$8,FALSE))</f>
        <v>1153</v>
      </c>
      <c r="AK598" s="57">
        <f t="shared" ref="AK598" si="7159">IF(OR(ISERROR(VLOOKUP(CONCATENATE("ALI_",$C598,"_SEG_",$I598,"_PROV_",$D598),Catalogo_Precios,AK$8,FALSE)),O598=0),0,VLOOKUP(CONCATENATE("ALI_",$C598,"_SEG_",$I598,"_PROV_",$D598),Catalogo_Precios,AK$8,FALSE))</f>
        <v>1153</v>
      </c>
      <c r="AL598" s="53"/>
      <c r="AM598" s="59" t="str">
        <f t="shared" si="7032"/>
        <v>ALI_45_SEG_5</v>
      </c>
      <c r="AN598" s="59" t="str">
        <f t="shared" si="7033"/>
        <v>ALI_45_SEG_5_VAL_14965171</v>
      </c>
      <c r="AO598" s="60">
        <f t="shared" ref="AO598" si="7160">IF(OR(AB598="",AB598=0),0,COUNTIF(Codificacion,AM598))</f>
        <v>6</v>
      </c>
      <c r="AP598" s="61">
        <f t="array" ref="AP598">MIN(IF(Codificacion=AM598,Total_Cotizacion,""))</f>
        <v>11602171.200000001</v>
      </c>
      <c r="AQ598" s="62" t="b">
        <f t="shared" si="7035"/>
        <v>0</v>
      </c>
      <c r="AR598" s="51" t="str">
        <f t="shared" ref="AR598" si="7161">IF(COUNTIF(Codificacion2,CONCATENATE(AM598,"_VAL_",AB598))&gt;1,"Empate","")</f>
        <v/>
      </c>
      <c r="AS598" s="63" t="str">
        <f t="shared" si="7053"/>
        <v/>
      </c>
      <c r="AT598" s="59" t="str">
        <f t="shared" si="7037"/>
        <v>ALI_45_SEG_5_</v>
      </c>
      <c r="AU598" s="63">
        <f t="shared" ref="AU598" si="7162">IF(AND(COUNTIF(Codificacion3,AT598)&lt;AO598),1,COUNTIF(Codificacion3,AT598))</f>
        <v>1</v>
      </c>
      <c r="AV598" s="62" t="str">
        <f t="shared" si="7039"/>
        <v>No Seleccionada</v>
      </c>
      <c r="AW598" s="53"/>
      <c r="AX598" s="51" t="str">
        <f t="shared" si="7040"/>
        <v>ALI_45_SEG_5FALSO</v>
      </c>
      <c r="AY598" s="51">
        <f t="shared" si="7021"/>
        <v>3</v>
      </c>
      <c r="AZ598" s="64" t="b">
        <f t="shared" si="7041"/>
        <v>0</v>
      </c>
    </row>
    <row r="599" spans="1:52" x14ac:dyDescent="0.2">
      <c r="A599" s="50" t="b">
        <f t="shared" si="6984"/>
        <v>0</v>
      </c>
      <c r="B599" s="51" t="s">
        <v>99</v>
      </c>
      <c r="C599" s="52">
        <v>45</v>
      </c>
      <c r="D599" s="52">
        <f t="shared" ref="D599" si="7163">IF(ISERROR(VLOOKUP(E599,Proveedores,2,FALSE)),"",VLOOKUP(E599,Proveedores,2,FALSE))</f>
        <v>2052</v>
      </c>
      <c r="E599" s="53" t="s">
        <v>100</v>
      </c>
      <c r="F599" s="54">
        <v>186</v>
      </c>
      <c r="G599" s="53" t="s">
        <v>56</v>
      </c>
      <c r="H599" s="53" t="s">
        <v>67</v>
      </c>
      <c r="I599" s="52">
        <v>6</v>
      </c>
      <c r="J599" s="53" t="s">
        <v>58</v>
      </c>
      <c r="K599" s="55">
        <v>44835</v>
      </c>
      <c r="L599" s="56">
        <v>6750</v>
      </c>
      <c r="M599" s="56">
        <v>8594</v>
      </c>
      <c r="N599" s="56">
        <v>4057</v>
      </c>
      <c r="O599" s="56">
        <v>441</v>
      </c>
      <c r="P599" s="57">
        <v>595</v>
      </c>
      <c r="Q599" s="58">
        <v>0</v>
      </c>
      <c r="R599" s="57">
        <v>595</v>
      </c>
      <c r="S599" s="57">
        <v>794</v>
      </c>
      <c r="T599" s="58">
        <v>0</v>
      </c>
      <c r="U599" s="57">
        <v>794</v>
      </c>
      <c r="V599" s="57">
        <v>1191</v>
      </c>
      <c r="W599" s="58">
        <v>0</v>
      </c>
      <c r="X599" s="57">
        <v>1191</v>
      </c>
      <c r="Y599" s="57">
        <v>1191</v>
      </c>
      <c r="Z599" s="58">
        <v>0</v>
      </c>
      <c r="AA599" s="57">
        <v>1191</v>
      </c>
      <c r="AB599" s="57">
        <v>16197004</v>
      </c>
      <c r="AC599" s="53" t="str">
        <f t="shared" si="7023"/>
        <v>Registro Valido</v>
      </c>
      <c r="AD599" s="57">
        <f t="shared" ref="AD599" si="7164">IF(OR(ISERROR(VLOOKUP(CONCATENATE("ALI_",$C599,"_SEG_",$I599,"_PROV_",$D599),Catalogo_Precios,AD$8,FALSE)),L599=0),0,VLOOKUP(CONCATENATE("ALI_",$C599,"_SEG_",$I599,"_PROV_",$D599),Catalogo_Precios,AD$8,FALSE))</f>
        <v>595</v>
      </c>
      <c r="AE599" s="57">
        <f t="shared" ref="AE599" si="7165">IF(OR(ISERROR(VLOOKUP(CONCATENATE("ALI_",$C599,"_SEG_",$I599,"_PROV_",$D599),Catalogo_Precios,AE$8,FALSE)),M599=0),0,VLOOKUP(CONCATENATE("ALI_",$C599,"_SEG_",$I599,"_PROV_",$D599),Catalogo_Precios,AE$8,FALSE))</f>
        <v>794</v>
      </c>
      <c r="AF599" s="57">
        <f t="shared" ref="AF599" si="7166">IF(OR(ISERROR(VLOOKUP(CONCATENATE("ALI_",$C599,"_SEG_",$I599,"_PROV_",$D599),Catalogo_Precios,AF$8,FALSE)),N599=0),0,VLOOKUP(CONCATENATE("ALI_",$C599,"_SEG_",$I599,"_PROV_",$D599),Catalogo_Precios,AF$8,FALSE))</f>
        <v>1191</v>
      </c>
      <c r="AG599" s="57">
        <f t="shared" ref="AG599" si="7167">IF(OR(ISERROR(VLOOKUP(CONCATENATE("ALI_",$C599,"_SEG_",$I599,"_PROV_",$D599),Catalogo_Precios,AG$8,FALSE)),O599=0),0,VLOOKUP(CONCATENATE("ALI_",$C599,"_SEG_",$I599,"_PROV_",$D599),Catalogo_Precios,AG$8,FALSE))</f>
        <v>1191</v>
      </c>
      <c r="AH599" s="57">
        <f t="shared" ref="AH599" si="7168">IF(OR(ISERROR(VLOOKUP(CONCATENATE("ALI_",$C599,"_SEG_",$I599,"_PROV_",$D599),Catalogo_Precios,AH$8,FALSE)),L599=0),0,VLOOKUP(CONCATENATE("ALI_",$C599,"_SEG_",$I599,"_PROV_",$D599),Catalogo_Precios,AH$8,FALSE))</f>
        <v>578</v>
      </c>
      <c r="AI599" s="57">
        <f t="shared" ref="AI599" si="7169">IF(OR(ISERROR(VLOOKUP(CONCATENATE("ALI_",$C599,"_SEG_",$I599,"_PROV_",$D599),Catalogo_Precios,AI$8,FALSE)),M599=0),0,VLOOKUP(CONCATENATE("ALI_",$C599,"_SEG_",$I599,"_PROV_",$D599),Catalogo_Precios,AI$8,FALSE))</f>
        <v>769</v>
      </c>
      <c r="AJ599" s="57">
        <f t="shared" ref="AJ599" si="7170">IF(OR(ISERROR(VLOOKUP(CONCATENATE("ALI_",$C599,"_SEG_",$I599,"_PROV_",$D599),Catalogo_Precios,AJ$8,FALSE)),N599=0),0,VLOOKUP(CONCATENATE("ALI_",$C599,"_SEG_",$I599,"_PROV_",$D599),Catalogo_Precios,AJ$8,FALSE))</f>
        <v>1153</v>
      </c>
      <c r="AK599" s="57">
        <f t="shared" ref="AK599" si="7171">IF(OR(ISERROR(VLOOKUP(CONCATENATE("ALI_",$C599,"_SEG_",$I599,"_PROV_",$D599),Catalogo_Precios,AK$8,FALSE)),O599=0),0,VLOOKUP(CONCATENATE("ALI_",$C599,"_SEG_",$I599,"_PROV_",$D599),Catalogo_Precios,AK$8,FALSE))</f>
        <v>1153</v>
      </c>
      <c r="AL599" s="53"/>
      <c r="AM599" s="59" t="str">
        <f t="shared" si="7032"/>
        <v>ALI_45_SEG_6</v>
      </c>
      <c r="AN599" s="59" t="str">
        <f t="shared" si="7033"/>
        <v>ALI_45_SEG_6_VAL_16197004</v>
      </c>
      <c r="AO599" s="60">
        <f t="shared" ref="AO599" si="7172">IF(OR(AB599="",AB599=0),0,COUNTIF(Codificacion,AM599))</f>
        <v>6</v>
      </c>
      <c r="AP599" s="61">
        <f t="array" ref="AP599">MIN(IF(Codificacion=AM599,Total_Cotizacion,""))</f>
        <v>12557184.000000002</v>
      </c>
      <c r="AQ599" s="62" t="b">
        <f t="shared" si="7035"/>
        <v>0</v>
      </c>
      <c r="AR599" s="51" t="str">
        <f t="shared" ref="AR599" si="7173">IF(COUNTIF(Codificacion2,CONCATENATE(AM599,"_VAL_",AB599))&gt;1,"Empate","")</f>
        <v/>
      </c>
      <c r="AS599" s="63" t="str">
        <f t="shared" si="7053"/>
        <v/>
      </c>
      <c r="AT599" s="59" t="str">
        <f t="shared" si="7037"/>
        <v>ALI_45_SEG_6_</v>
      </c>
      <c r="AU599" s="63">
        <f t="shared" ref="AU599" si="7174">IF(AND(COUNTIF(Codificacion3,AT599)&lt;AO599),1,COUNTIF(Codificacion3,AT599))</f>
        <v>1</v>
      </c>
      <c r="AV599" s="62" t="str">
        <f t="shared" si="7039"/>
        <v>No Seleccionada</v>
      </c>
      <c r="AW599" s="53"/>
      <c r="AX599" s="51" t="str">
        <f t="shared" si="7040"/>
        <v>ALI_45_SEG_6FALSO</v>
      </c>
      <c r="AY599" s="51">
        <f t="shared" si="7021"/>
        <v>3</v>
      </c>
      <c r="AZ599" s="64" t="b">
        <f t="shared" si="7041"/>
        <v>0</v>
      </c>
    </row>
    <row r="600" spans="1:52" x14ac:dyDescent="0.2">
      <c r="A600" s="50" t="b">
        <f t="shared" si="6984"/>
        <v>0</v>
      </c>
      <c r="B600" s="51" t="s">
        <v>99</v>
      </c>
      <c r="C600" s="52">
        <v>45</v>
      </c>
      <c r="D600" s="52">
        <f t="shared" ref="D600" si="7175">IF(ISERROR(VLOOKUP(E600,Proveedores,2,FALSE)),"",VLOOKUP(E600,Proveedores,2,FALSE))</f>
        <v>2052</v>
      </c>
      <c r="E600" s="53" t="s">
        <v>100</v>
      </c>
      <c r="F600" s="54">
        <v>187</v>
      </c>
      <c r="G600" s="53" t="s">
        <v>56</v>
      </c>
      <c r="H600" s="53" t="s">
        <v>67</v>
      </c>
      <c r="I600" s="52">
        <v>7</v>
      </c>
      <c r="J600" s="53" t="s">
        <v>58</v>
      </c>
      <c r="K600" s="55">
        <v>44835</v>
      </c>
      <c r="L600" s="56">
        <v>6894</v>
      </c>
      <c r="M600" s="56">
        <v>8776</v>
      </c>
      <c r="N600" s="56">
        <v>4144</v>
      </c>
      <c r="O600" s="56">
        <v>450</v>
      </c>
      <c r="P600" s="57">
        <v>595</v>
      </c>
      <c r="Q600" s="58">
        <v>0</v>
      </c>
      <c r="R600" s="57">
        <v>595</v>
      </c>
      <c r="S600" s="57">
        <v>794</v>
      </c>
      <c r="T600" s="58">
        <v>0</v>
      </c>
      <c r="U600" s="57">
        <v>794</v>
      </c>
      <c r="V600" s="57">
        <v>1191</v>
      </c>
      <c r="W600" s="58">
        <v>0</v>
      </c>
      <c r="X600" s="57">
        <v>1191</v>
      </c>
      <c r="Y600" s="57">
        <v>1191</v>
      </c>
      <c r="Z600" s="58">
        <v>0</v>
      </c>
      <c r="AA600" s="57">
        <v>1191</v>
      </c>
      <c r="AB600" s="57">
        <v>16541528</v>
      </c>
      <c r="AC600" s="53" t="str">
        <f t="shared" si="7023"/>
        <v>Registro Valido</v>
      </c>
      <c r="AD600" s="57">
        <f t="shared" ref="AD600" si="7176">IF(OR(ISERROR(VLOOKUP(CONCATENATE("ALI_",$C600,"_SEG_",$I600,"_PROV_",$D600),Catalogo_Precios,AD$8,FALSE)),L600=0),0,VLOOKUP(CONCATENATE("ALI_",$C600,"_SEG_",$I600,"_PROV_",$D600),Catalogo_Precios,AD$8,FALSE))</f>
        <v>595</v>
      </c>
      <c r="AE600" s="57">
        <f t="shared" ref="AE600" si="7177">IF(OR(ISERROR(VLOOKUP(CONCATENATE("ALI_",$C600,"_SEG_",$I600,"_PROV_",$D600),Catalogo_Precios,AE$8,FALSE)),M600=0),0,VLOOKUP(CONCATENATE("ALI_",$C600,"_SEG_",$I600,"_PROV_",$D600),Catalogo_Precios,AE$8,FALSE))</f>
        <v>794</v>
      </c>
      <c r="AF600" s="57">
        <f t="shared" ref="AF600" si="7178">IF(OR(ISERROR(VLOOKUP(CONCATENATE("ALI_",$C600,"_SEG_",$I600,"_PROV_",$D600),Catalogo_Precios,AF$8,FALSE)),N600=0),0,VLOOKUP(CONCATENATE("ALI_",$C600,"_SEG_",$I600,"_PROV_",$D600),Catalogo_Precios,AF$8,FALSE))</f>
        <v>1191</v>
      </c>
      <c r="AG600" s="57">
        <f t="shared" ref="AG600" si="7179">IF(OR(ISERROR(VLOOKUP(CONCATENATE("ALI_",$C600,"_SEG_",$I600,"_PROV_",$D600),Catalogo_Precios,AG$8,FALSE)),O600=0),0,VLOOKUP(CONCATENATE("ALI_",$C600,"_SEG_",$I600,"_PROV_",$D600),Catalogo_Precios,AG$8,FALSE))</f>
        <v>1191</v>
      </c>
      <c r="AH600" s="57">
        <f t="shared" ref="AH600" si="7180">IF(OR(ISERROR(VLOOKUP(CONCATENATE("ALI_",$C600,"_SEG_",$I600,"_PROV_",$D600),Catalogo_Precios,AH$8,FALSE)),L600=0),0,VLOOKUP(CONCATENATE("ALI_",$C600,"_SEG_",$I600,"_PROV_",$D600),Catalogo_Precios,AH$8,FALSE))</f>
        <v>578</v>
      </c>
      <c r="AI600" s="57">
        <f t="shared" ref="AI600" si="7181">IF(OR(ISERROR(VLOOKUP(CONCATENATE("ALI_",$C600,"_SEG_",$I600,"_PROV_",$D600),Catalogo_Precios,AI$8,FALSE)),M600=0),0,VLOOKUP(CONCATENATE("ALI_",$C600,"_SEG_",$I600,"_PROV_",$D600),Catalogo_Precios,AI$8,FALSE))</f>
        <v>769</v>
      </c>
      <c r="AJ600" s="57">
        <f t="shared" ref="AJ600" si="7182">IF(OR(ISERROR(VLOOKUP(CONCATENATE("ALI_",$C600,"_SEG_",$I600,"_PROV_",$D600),Catalogo_Precios,AJ$8,FALSE)),N600=0),0,VLOOKUP(CONCATENATE("ALI_",$C600,"_SEG_",$I600,"_PROV_",$D600),Catalogo_Precios,AJ$8,FALSE))</f>
        <v>1153</v>
      </c>
      <c r="AK600" s="57">
        <f t="shared" ref="AK600" si="7183">IF(OR(ISERROR(VLOOKUP(CONCATENATE("ALI_",$C600,"_SEG_",$I600,"_PROV_",$D600),Catalogo_Precios,AK$8,FALSE)),O600=0),0,VLOOKUP(CONCATENATE("ALI_",$C600,"_SEG_",$I600,"_PROV_",$D600),Catalogo_Precios,AK$8,FALSE))</f>
        <v>1153</v>
      </c>
      <c r="AL600" s="53"/>
      <c r="AM600" s="59" t="str">
        <f t="shared" si="7032"/>
        <v>ALI_45_SEG_7</v>
      </c>
      <c r="AN600" s="59" t="str">
        <f t="shared" si="7033"/>
        <v>ALI_45_SEG_7_VAL_16541528</v>
      </c>
      <c r="AO600" s="60">
        <f t="shared" ref="AO600" si="7184">IF(OR(AB600="",AB600=0),0,COUNTIF(Codificacion,AM600))</f>
        <v>6</v>
      </c>
      <c r="AP600" s="61">
        <f t="array" ref="AP600">MIN(IF(Codificacion=AM600,Total_Cotizacion,""))</f>
        <v>12824286.4</v>
      </c>
      <c r="AQ600" s="62" t="b">
        <f t="shared" si="7035"/>
        <v>0</v>
      </c>
      <c r="AR600" s="51" t="str">
        <f t="shared" ref="AR600" si="7185">IF(COUNTIF(Codificacion2,CONCATENATE(AM600,"_VAL_",AB600))&gt;1,"Empate","")</f>
        <v/>
      </c>
      <c r="AS600" s="63" t="str">
        <f t="shared" si="7053"/>
        <v/>
      </c>
      <c r="AT600" s="59" t="str">
        <f t="shared" si="7037"/>
        <v>ALI_45_SEG_7_</v>
      </c>
      <c r="AU600" s="63">
        <f t="shared" ref="AU600" si="7186">IF(AND(COUNTIF(Codificacion3,AT600)&lt;AO600),1,COUNTIF(Codificacion3,AT600))</f>
        <v>1</v>
      </c>
      <c r="AV600" s="62" t="str">
        <f t="shared" si="7039"/>
        <v>No Seleccionada</v>
      </c>
      <c r="AW600" s="53"/>
      <c r="AX600" s="51" t="str">
        <f t="shared" si="7040"/>
        <v>ALI_45_SEG_7FALSO</v>
      </c>
      <c r="AY600" s="51">
        <f t="shared" si="7021"/>
        <v>3</v>
      </c>
      <c r="AZ600" s="64" t="b">
        <f t="shared" si="7041"/>
        <v>0</v>
      </c>
    </row>
    <row r="601" spans="1:52" x14ac:dyDescent="0.2">
      <c r="A601" s="50" t="b">
        <f t="shared" si="6984"/>
        <v>0</v>
      </c>
      <c r="B601" s="51" t="s">
        <v>99</v>
      </c>
      <c r="C601" s="52">
        <v>45</v>
      </c>
      <c r="D601" s="52">
        <f t="shared" ref="D601" si="7187">IF(ISERROR(VLOOKUP(E601,Proveedores,2,FALSE)),"",VLOOKUP(E601,Proveedores,2,FALSE))</f>
        <v>2052</v>
      </c>
      <c r="E601" s="53" t="s">
        <v>100</v>
      </c>
      <c r="F601" s="54">
        <v>188</v>
      </c>
      <c r="G601" s="53" t="s">
        <v>56</v>
      </c>
      <c r="H601" s="53" t="s">
        <v>67</v>
      </c>
      <c r="I601" s="52">
        <v>8</v>
      </c>
      <c r="J601" s="53" t="s">
        <v>58</v>
      </c>
      <c r="K601" s="55">
        <v>44835</v>
      </c>
      <c r="L601" s="56">
        <v>6654</v>
      </c>
      <c r="M601" s="56">
        <v>8470</v>
      </c>
      <c r="N601" s="56">
        <v>4000</v>
      </c>
      <c r="O601" s="56">
        <v>435</v>
      </c>
      <c r="P601" s="57">
        <v>595</v>
      </c>
      <c r="Q601" s="58">
        <v>0</v>
      </c>
      <c r="R601" s="57">
        <v>595</v>
      </c>
      <c r="S601" s="57">
        <v>794</v>
      </c>
      <c r="T601" s="58">
        <v>0</v>
      </c>
      <c r="U601" s="57">
        <v>794</v>
      </c>
      <c r="V601" s="57">
        <v>1191</v>
      </c>
      <c r="W601" s="58">
        <v>0</v>
      </c>
      <c r="X601" s="57">
        <v>1191</v>
      </c>
      <c r="Y601" s="57">
        <v>1191</v>
      </c>
      <c r="Z601" s="58">
        <v>0</v>
      </c>
      <c r="AA601" s="57">
        <v>1191</v>
      </c>
      <c r="AB601" s="57">
        <v>15966395</v>
      </c>
      <c r="AC601" s="53" t="str">
        <f t="shared" si="7023"/>
        <v>Registro Valido</v>
      </c>
      <c r="AD601" s="57">
        <f t="shared" ref="AD601" si="7188">IF(OR(ISERROR(VLOOKUP(CONCATENATE("ALI_",$C601,"_SEG_",$I601,"_PROV_",$D601),Catalogo_Precios,AD$8,FALSE)),L601=0),0,VLOOKUP(CONCATENATE("ALI_",$C601,"_SEG_",$I601,"_PROV_",$D601),Catalogo_Precios,AD$8,FALSE))</f>
        <v>595</v>
      </c>
      <c r="AE601" s="57">
        <f t="shared" ref="AE601" si="7189">IF(OR(ISERROR(VLOOKUP(CONCATENATE("ALI_",$C601,"_SEG_",$I601,"_PROV_",$D601),Catalogo_Precios,AE$8,FALSE)),M601=0),0,VLOOKUP(CONCATENATE("ALI_",$C601,"_SEG_",$I601,"_PROV_",$D601),Catalogo_Precios,AE$8,FALSE))</f>
        <v>794</v>
      </c>
      <c r="AF601" s="57">
        <f t="shared" ref="AF601" si="7190">IF(OR(ISERROR(VLOOKUP(CONCATENATE("ALI_",$C601,"_SEG_",$I601,"_PROV_",$D601),Catalogo_Precios,AF$8,FALSE)),N601=0),0,VLOOKUP(CONCATENATE("ALI_",$C601,"_SEG_",$I601,"_PROV_",$D601),Catalogo_Precios,AF$8,FALSE))</f>
        <v>1191</v>
      </c>
      <c r="AG601" s="57">
        <f t="shared" ref="AG601" si="7191">IF(OR(ISERROR(VLOOKUP(CONCATENATE("ALI_",$C601,"_SEG_",$I601,"_PROV_",$D601),Catalogo_Precios,AG$8,FALSE)),O601=0),0,VLOOKUP(CONCATENATE("ALI_",$C601,"_SEG_",$I601,"_PROV_",$D601),Catalogo_Precios,AG$8,FALSE))</f>
        <v>1191</v>
      </c>
      <c r="AH601" s="57">
        <f t="shared" ref="AH601" si="7192">IF(OR(ISERROR(VLOOKUP(CONCATENATE("ALI_",$C601,"_SEG_",$I601,"_PROV_",$D601),Catalogo_Precios,AH$8,FALSE)),L601=0),0,VLOOKUP(CONCATENATE("ALI_",$C601,"_SEG_",$I601,"_PROV_",$D601),Catalogo_Precios,AH$8,FALSE))</f>
        <v>578</v>
      </c>
      <c r="AI601" s="57">
        <f t="shared" ref="AI601" si="7193">IF(OR(ISERROR(VLOOKUP(CONCATENATE("ALI_",$C601,"_SEG_",$I601,"_PROV_",$D601),Catalogo_Precios,AI$8,FALSE)),M601=0),0,VLOOKUP(CONCATENATE("ALI_",$C601,"_SEG_",$I601,"_PROV_",$D601),Catalogo_Precios,AI$8,FALSE))</f>
        <v>769</v>
      </c>
      <c r="AJ601" s="57">
        <f t="shared" ref="AJ601" si="7194">IF(OR(ISERROR(VLOOKUP(CONCATENATE("ALI_",$C601,"_SEG_",$I601,"_PROV_",$D601),Catalogo_Precios,AJ$8,FALSE)),N601=0),0,VLOOKUP(CONCATENATE("ALI_",$C601,"_SEG_",$I601,"_PROV_",$D601),Catalogo_Precios,AJ$8,FALSE))</f>
        <v>1153</v>
      </c>
      <c r="AK601" s="57">
        <f t="shared" ref="AK601" si="7195">IF(OR(ISERROR(VLOOKUP(CONCATENATE("ALI_",$C601,"_SEG_",$I601,"_PROV_",$D601),Catalogo_Precios,AK$8,FALSE)),O601=0),0,VLOOKUP(CONCATENATE("ALI_",$C601,"_SEG_",$I601,"_PROV_",$D601),Catalogo_Precios,AK$8,FALSE))</f>
        <v>1153</v>
      </c>
      <c r="AL601" s="53"/>
      <c r="AM601" s="59" t="str">
        <f t="shared" si="7032"/>
        <v>ALI_45_SEG_8</v>
      </c>
      <c r="AN601" s="59" t="str">
        <f t="shared" si="7033"/>
        <v>ALI_45_SEG_8_VAL_15966395</v>
      </c>
      <c r="AO601" s="60">
        <f t="shared" ref="AO601" si="7196">IF(OR(AB601="",AB601=0),0,COUNTIF(Codificacion,AM601))</f>
        <v>6</v>
      </c>
      <c r="AP601" s="61">
        <f t="array" ref="AP601">MIN(IF(Codificacion=AM601,Total_Cotizacion,""))</f>
        <v>12378397.6</v>
      </c>
      <c r="AQ601" s="62" t="b">
        <f t="shared" si="7035"/>
        <v>0</v>
      </c>
      <c r="AR601" s="51" t="str">
        <f t="shared" ref="AR601" si="7197">IF(COUNTIF(Codificacion2,CONCATENATE(AM601,"_VAL_",AB601))&gt;1,"Empate","")</f>
        <v/>
      </c>
      <c r="AS601" s="63" t="str">
        <f t="shared" si="7053"/>
        <v/>
      </c>
      <c r="AT601" s="59" t="str">
        <f t="shared" si="7037"/>
        <v>ALI_45_SEG_8_</v>
      </c>
      <c r="AU601" s="63">
        <f t="shared" ref="AU601" si="7198">IF(AND(COUNTIF(Codificacion3,AT601)&lt;AO601),1,COUNTIF(Codificacion3,AT601))</f>
        <v>1</v>
      </c>
      <c r="AV601" s="62" t="str">
        <f t="shared" si="7039"/>
        <v>No Seleccionada</v>
      </c>
      <c r="AW601" s="53"/>
      <c r="AX601" s="51" t="str">
        <f t="shared" si="7040"/>
        <v>ALI_45_SEG_8FALSO</v>
      </c>
      <c r="AY601" s="51">
        <f t="shared" si="7021"/>
        <v>3</v>
      </c>
      <c r="AZ601" s="64" t="b">
        <f t="shared" si="7041"/>
        <v>0</v>
      </c>
    </row>
    <row r="602" spans="1:52" x14ac:dyDescent="0.2">
      <c r="A602" s="50" t="b">
        <f t="shared" si="6984"/>
        <v>0</v>
      </c>
      <c r="B602" s="51" t="s">
        <v>99</v>
      </c>
      <c r="C602" s="52">
        <v>45</v>
      </c>
      <c r="D602" s="52">
        <f t="shared" ref="D602" si="7199">IF(ISERROR(VLOOKUP(E602,Proveedores,2,FALSE)),"",VLOOKUP(E602,Proveedores,2,FALSE))</f>
        <v>2052</v>
      </c>
      <c r="E602" s="53" t="s">
        <v>100</v>
      </c>
      <c r="F602" s="54">
        <v>189</v>
      </c>
      <c r="G602" s="53" t="s">
        <v>56</v>
      </c>
      <c r="H602" s="53" t="s">
        <v>67</v>
      </c>
      <c r="I602" s="52">
        <v>9</v>
      </c>
      <c r="J602" s="53" t="s">
        <v>58</v>
      </c>
      <c r="K602" s="55">
        <v>44835</v>
      </c>
      <c r="L602" s="56">
        <v>6724</v>
      </c>
      <c r="M602" s="56">
        <v>8560</v>
      </c>
      <c r="N602" s="56">
        <v>4041</v>
      </c>
      <c r="O602" s="56">
        <v>439</v>
      </c>
      <c r="P602" s="57">
        <v>595</v>
      </c>
      <c r="Q602" s="58">
        <v>0</v>
      </c>
      <c r="R602" s="57">
        <v>595</v>
      </c>
      <c r="S602" s="57">
        <v>794</v>
      </c>
      <c r="T602" s="58">
        <v>0</v>
      </c>
      <c r="U602" s="57">
        <v>794</v>
      </c>
      <c r="V602" s="57">
        <v>1191</v>
      </c>
      <c r="W602" s="58">
        <v>0</v>
      </c>
      <c r="X602" s="57">
        <v>1191</v>
      </c>
      <c r="Y602" s="57">
        <v>1191</v>
      </c>
      <c r="Z602" s="58">
        <v>0</v>
      </c>
      <c r="AA602" s="57">
        <v>1191</v>
      </c>
      <c r="AB602" s="57">
        <v>16133100</v>
      </c>
      <c r="AC602" s="53" t="str">
        <f t="shared" si="7023"/>
        <v>Registro Valido</v>
      </c>
      <c r="AD602" s="57">
        <f t="shared" ref="AD602" si="7200">IF(OR(ISERROR(VLOOKUP(CONCATENATE("ALI_",$C602,"_SEG_",$I602,"_PROV_",$D602),Catalogo_Precios,AD$8,FALSE)),L602=0),0,VLOOKUP(CONCATENATE("ALI_",$C602,"_SEG_",$I602,"_PROV_",$D602),Catalogo_Precios,AD$8,FALSE))</f>
        <v>595</v>
      </c>
      <c r="AE602" s="57">
        <f t="shared" ref="AE602" si="7201">IF(OR(ISERROR(VLOOKUP(CONCATENATE("ALI_",$C602,"_SEG_",$I602,"_PROV_",$D602),Catalogo_Precios,AE$8,FALSE)),M602=0),0,VLOOKUP(CONCATENATE("ALI_",$C602,"_SEG_",$I602,"_PROV_",$D602),Catalogo_Precios,AE$8,FALSE))</f>
        <v>794</v>
      </c>
      <c r="AF602" s="57">
        <f t="shared" ref="AF602" si="7202">IF(OR(ISERROR(VLOOKUP(CONCATENATE("ALI_",$C602,"_SEG_",$I602,"_PROV_",$D602),Catalogo_Precios,AF$8,FALSE)),N602=0),0,VLOOKUP(CONCATENATE("ALI_",$C602,"_SEG_",$I602,"_PROV_",$D602),Catalogo_Precios,AF$8,FALSE))</f>
        <v>1191</v>
      </c>
      <c r="AG602" s="57">
        <f t="shared" ref="AG602" si="7203">IF(OR(ISERROR(VLOOKUP(CONCATENATE("ALI_",$C602,"_SEG_",$I602,"_PROV_",$D602),Catalogo_Precios,AG$8,FALSE)),O602=0),0,VLOOKUP(CONCATENATE("ALI_",$C602,"_SEG_",$I602,"_PROV_",$D602),Catalogo_Precios,AG$8,FALSE))</f>
        <v>1191</v>
      </c>
      <c r="AH602" s="57">
        <f t="shared" ref="AH602" si="7204">IF(OR(ISERROR(VLOOKUP(CONCATENATE("ALI_",$C602,"_SEG_",$I602,"_PROV_",$D602),Catalogo_Precios,AH$8,FALSE)),L602=0),0,VLOOKUP(CONCATENATE("ALI_",$C602,"_SEG_",$I602,"_PROV_",$D602),Catalogo_Precios,AH$8,FALSE))</f>
        <v>578</v>
      </c>
      <c r="AI602" s="57">
        <f t="shared" ref="AI602" si="7205">IF(OR(ISERROR(VLOOKUP(CONCATENATE("ALI_",$C602,"_SEG_",$I602,"_PROV_",$D602),Catalogo_Precios,AI$8,FALSE)),M602=0),0,VLOOKUP(CONCATENATE("ALI_",$C602,"_SEG_",$I602,"_PROV_",$D602),Catalogo_Precios,AI$8,FALSE))</f>
        <v>769</v>
      </c>
      <c r="AJ602" s="57">
        <f t="shared" ref="AJ602" si="7206">IF(OR(ISERROR(VLOOKUP(CONCATENATE("ALI_",$C602,"_SEG_",$I602,"_PROV_",$D602),Catalogo_Precios,AJ$8,FALSE)),N602=0),0,VLOOKUP(CONCATENATE("ALI_",$C602,"_SEG_",$I602,"_PROV_",$D602),Catalogo_Precios,AJ$8,FALSE))</f>
        <v>1153</v>
      </c>
      <c r="AK602" s="57">
        <f t="shared" ref="AK602" si="7207">IF(OR(ISERROR(VLOOKUP(CONCATENATE("ALI_",$C602,"_SEG_",$I602,"_PROV_",$D602),Catalogo_Precios,AK$8,FALSE)),O602=0),0,VLOOKUP(CONCATENATE("ALI_",$C602,"_SEG_",$I602,"_PROV_",$D602),Catalogo_Precios,AK$8,FALSE))</f>
        <v>1153</v>
      </c>
      <c r="AL602" s="53"/>
      <c r="AM602" s="59" t="str">
        <f t="shared" si="7032"/>
        <v>ALI_45_SEG_9</v>
      </c>
      <c r="AN602" s="59" t="str">
        <f t="shared" si="7033"/>
        <v>ALI_45_SEG_9_VAL_16133100</v>
      </c>
      <c r="AO602" s="60">
        <f t="shared" ref="AO602" si="7208">IF(OR(AB602="",AB602=0),0,COUNTIF(Codificacion,AM602))</f>
        <v>6</v>
      </c>
      <c r="AP602" s="61">
        <f t="array" ref="AP602">MIN(IF(Codificacion=AM602,Total_Cotizacion,""))</f>
        <v>12507641.6</v>
      </c>
      <c r="AQ602" s="62" t="b">
        <f t="shared" si="7035"/>
        <v>0</v>
      </c>
      <c r="AR602" s="51" t="str">
        <f t="shared" ref="AR602" si="7209">IF(COUNTIF(Codificacion2,CONCATENATE(AM602,"_VAL_",AB602))&gt;1,"Empate","")</f>
        <v/>
      </c>
      <c r="AS602" s="63" t="str">
        <f t="shared" si="7053"/>
        <v/>
      </c>
      <c r="AT602" s="59" t="str">
        <f t="shared" si="7037"/>
        <v>ALI_45_SEG_9_</v>
      </c>
      <c r="AU602" s="63">
        <f t="shared" ref="AU602" si="7210">IF(AND(COUNTIF(Codificacion3,AT602)&lt;AO602),1,COUNTIF(Codificacion3,AT602))</f>
        <v>1</v>
      </c>
      <c r="AV602" s="62" t="str">
        <f t="shared" si="7039"/>
        <v>No Seleccionada</v>
      </c>
      <c r="AW602" s="53"/>
      <c r="AX602" s="51" t="str">
        <f t="shared" si="7040"/>
        <v>ALI_45_SEG_9FALSO</v>
      </c>
      <c r="AY602" s="51">
        <f t="shared" si="7021"/>
        <v>3</v>
      </c>
      <c r="AZ602" s="64" t="b">
        <f t="shared" si="7041"/>
        <v>0</v>
      </c>
    </row>
    <row r="603" spans="1:52" x14ac:dyDescent="0.2">
      <c r="A603" s="50" t="b">
        <f t="shared" si="6984"/>
        <v>0</v>
      </c>
      <c r="B603" s="51" t="s">
        <v>99</v>
      </c>
      <c r="C603" s="52">
        <v>45</v>
      </c>
      <c r="D603" s="52">
        <f t="shared" ref="D603" si="7211">IF(ISERROR(VLOOKUP(E603,Proveedores,2,FALSE)),"",VLOOKUP(E603,Proveedores,2,FALSE))</f>
        <v>2052</v>
      </c>
      <c r="E603" s="53" t="s">
        <v>100</v>
      </c>
      <c r="F603" s="54">
        <v>190</v>
      </c>
      <c r="G603" s="53" t="s">
        <v>56</v>
      </c>
      <c r="H603" s="53" t="s">
        <v>67</v>
      </c>
      <c r="I603" s="52">
        <v>10</v>
      </c>
      <c r="J603" s="53" t="s">
        <v>58</v>
      </c>
      <c r="K603" s="55">
        <v>44835</v>
      </c>
      <c r="L603" s="56">
        <v>6734</v>
      </c>
      <c r="M603" s="56">
        <v>8574</v>
      </c>
      <c r="N603" s="56">
        <v>4048</v>
      </c>
      <c r="O603" s="56">
        <v>440</v>
      </c>
      <c r="P603" s="57">
        <v>595</v>
      </c>
      <c r="Q603" s="58">
        <v>0</v>
      </c>
      <c r="R603" s="57">
        <v>595</v>
      </c>
      <c r="S603" s="57">
        <v>794</v>
      </c>
      <c r="T603" s="58">
        <v>0</v>
      </c>
      <c r="U603" s="57">
        <v>794</v>
      </c>
      <c r="V603" s="57">
        <v>1191</v>
      </c>
      <c r="W603" s="58">
        <v>0</v>
      </c>
      <c r="X603" s="57">
        <v>1191</v>
      </c>
      <c r="Y603" s="57">
        <v>1191</v>
      </c>
      <c r="Z603" s="58">
        <v>0</v>
      </c>
      <c r="AA603" s="57">
        <v>1191</v>
      </c>
      <c r="AB603" s="57">
        <v>16159694</v>
      </c>
      <c r="AC603" s="53" t="str">
        <f t="shared" si="7023"/>
        <v>Registro Valido</v>
      </c>
      <c r="AD603" s="57">
        <f t="shared" ref="AD603" si="7212">IF(OR(ISERROR(VLOOKUP(CONCATENATE("ALI_",$C603,"_SEG_",$I603,"_PROV_",$D603),Catalogo_Precios,AD$8,FALSE)),L603=0),0,VLOOKUP(CONCATENATE("ALI_",$C603,"_SEG_",$I603,"_PROV_",$D603),Catalogo_Precios,AD$8,FALSE))</f>
        <v>595</v>
      </c>
      <c r="AE603" s="57">
        <f t="shared" ref="AE603" si="7213">IF(OR(ISERROR(VLOOKUP(CONCATENATE("ALI_",$C603,"_SEG_",$I603,"_PROV_",$D603),Catalogo_Precios,AE$8,FALSE)),M603=0),0,VLOOKUP(CONCATENATE("ALI_",$C603,"_SEG_",$I603,"_PROV_",$D603),Catalogo_Precios,AE$8,FALSE))</f>
        <v>794</v>
      </c>
      <c r="AF603" s="57">
        <f t="shared" ref="AF603" si="7214">IF(OR(ISERROR(VLOOKUP(CONCATENATE("ALI_",$C603,"_SEG_",$I603,"_PROV_",$D603),Catalogo_Precios,AF$8,FALSE)),N603=0),0,VLOOKUP(CONCATENATE("ALI_",$C603,"_SEG_",$I603,"_PROV_",$D603),Catalogo_Precios,AF$8,FALSE))</f>
        <v>1191</v>
      </c>
      <c r="AG603" s="57">
        <f t="shared" ref="AG603" si="7215">IF(OR(ISERROR(VLOOKUP(CONCATENATE("ALI_",$C603,"_SEG_",$I603,"_PROV_",$D603),Catalogo_Precios,AG$8,FALSE)),O603=0),0,VLOOKUP(CONCATENATE("ALI_",$C603,"_SEG_",$I603,"_PROV_",$D603),Catalogo_Precios,AG$8,FALSE))</f>
        <v>1191</v>
      </c>
      <c r="AH603" s="57">
        <f t="shared" ref="AH603" si="7216">IF(OR(ISERROR(VLOOKUP(CONCATENATE("ALI_",$C603,"_SEG_",$I603,"_PROV_",$D603),Catalogo_Precios,AH$8,FALSE)),L603=0),0,VLOOKUP(CONCATENATE("ALI_",$C603,"_SEG_",$I603,"_PROV_",$D603),Catalogo_Precios,AH$8,FALSE))</f>
        <v>578</v>
      </c>
      <c r="AI603" s="57">
        <f t="shared" ref="AI603" si="7217">IF(OR(ISERROR(VLOOKUP(CONCATENATE("ALI_",$C603,"_SEG_",$I603,"_PROV_",$D603),Catalogo_Precios,AI$8,FALSE)),M603=0),0,VLOOKUP(CONCATENATE("ALI_",$C603,"_SEG_",$I603,"_PROV_",$D603),Catalogo_Precios,AI$8,FALSE))</f>
        <v>769</v>
      </c>
      <c r="AJ603" s="57">
        <f t="shared" ref="AJ603" si="7218">IF(OR(ISERROR(VLOOKUP(CONCATENATE("ALI_",$C603,"_SEG_",$I603,"_PROV_",$D603),Catalogo_Precios,AJ$8,FALSE)),N603=0),0,VLOOKUP(CONCATENATE("ALI_",$C603,"_SEG_",$I603,"_PROV_",$D603),Catalogo_Precios,AJ$8,FALSE))</f>
        <v>1153</v>
      </c>
      <c r="AK603" s="57">
        <f t="shared" ref="AK603" si="7219">IF(OR(ISERROR(VLOOKUP(CONCATENATE("ALI_",$C603,"_SEG_",$I603,"_PROV_",$D603),Catalogo_Precios,AK$8,FALSE)),O603=0),0,VLOOKUP(CONCATENATE("ALI_",$C603,"_SEG_",$I603,"_PROV_",$D603),Catalogo_Precios,AK$8,FALSE))</f>
        <v>1153</v>
      </c>
      <c r="AL603" s="53"/>
      <c r="AM603" s="59" t="str">
        <f t="shared" si="7032"/>
        <v>ALI_45_SEG_10</v>
      </c>
      <c r="AN603" s="59" t="str">
        <f t="shared" si="7033"/>
        <v>ALI_45_SEG_10_VAL_16159694</v>
      </c>
      <c r="AO603" s="60">
        <f t="shared" ref="AO603" si="7220">IF(OR(AB603="",AB603=0),0,COUNTIF(Codificacion,AM603))</f>
        <v>5</v>
      </c>
      <c r="AP603" s="61">
        <f t="array" ref="AP603">MIN(IF(Codificacion=AM603,Total_Cotizacion,""))</f>
        <v>12528257.6</v>
      </c>
      <c r="AQ603" s="62" t="b">
        <f t="shared" si="7035"/>
        <v>0</v>
      </c>
      <c r="AR603" s="51" t="str">
        <f t="shared" ref="AR603" si="7221">IF(COUNTIF(Codificacion2,CONCATENATE(AM603,"_VAL_",AB603))&gt;1,"Empate","")</f>
        <v/>
      </c>
      <c r="AS603" s="63" t="str">
        <f t="shared" si="7053"/>
        <v/>
      </c>
      <c r="AT603" s="59" t="str">
        <f t="shared" si="7037"/>
        <v>ALI_45_SEG_10_</v>
      </c>
      <c r="AU603" s="63">
        <f t="shared" ref="AU603" si="7222">IF(AND(COUNTIF(Codificacion3,AT603)&lt;AO603),1,COUNTIF(Codificacion3,AT603))</f>
        <v>1</v>
      </c>
      <c r="AV603" s="62" t="str">
        <f t="shared" si="7039"/>
        <v>No Seleccionada</v>
      </c>
      <c r="AW603" s="53"/>
      <c r="AX603" s="51" t="str">
        <f t="shared" si="7040"/>
        <v>ALI_45_SEG_10FALSO</v>
      </c>
      <c r="AY603" s="51">
        <f t="shared" si="7021"/>
        <v>3</v>
      </c>
      <c r="AZ603" s="64" t="b">
        <f t="shared" si="7041"/>
        <v>0</v>
      </c>
    </row>
    <row r="604" spans="1:52" x14ac:dyDescent="0.2">
      <c r="A604" s="50" t="b">
        <f t="shared" si="6984"/>
        <v>0</v>
      </c>
      <c r="B604" s="51" t="s">
        <v>99</v>
      </c>
      <c r="C604" s="52">
        <v>45</v>
      </c>
      <c r="D604" s="52">
        <f t="shared" ref="D604" si="7223">IF(ISERROR(VLOOKUP(E604,Proveedores,2,FALSE)),"",VLOOKUP(E604,Proveedores,2,FALSE))</f>
        <v>2052</v>
      </c>
      <c r="E604" s="53" t="s">
        <v>100</v>
      </c>
      <c r="F604" s="54">
        <v>191</v>
      </c>
      <c r="G604" s="53" t="s">
        <v>56</v>
      </c>
      <c r="H604" s="53" t="s">
        <v>67</v>
      </c>
      <c r="I604" s="52">
        <v>11</v>
      </c>
      <c r="J604" s="53" t="s">
        <v>58</v>
      </c>
      <c r="K604" s="55">
        <v>44835</v>
      </c>
      <c r="L604" s="56">
        <v>6632</v>
      </c>
      <c r="M604" s="56">
        <v>8443</v>
      </c>
      <c r="N604" s="56">
        <v>3986</v>
      </c>
      <c r="O604" s="56">
        <v>433</v>
      </c>
      <c r="P604" s="57">
        <v>595</v>
      </c>
      <c r="Q604" s="58">
        <v>0</v>
      </c>
      <c r="R604" s="57">
        <v>595</v>
      </c>
      <c r="S604" s="57">
        <v>794</v>
      </c>
      <c r="T604" s="58">
        <v>0</v>
      </c>
      <c r="U604" s="57">
        <v>794</v>
      </c>
      <c r="V604" s="57">
        <v>1191</v>
      </c>
      <c r="W604" s="58">
        <v>0</v>
      </c>
      <c r="X604" s="57">
        <v>1191</v>
      </c>
      <c r="Y604" s="57">
        <v>1191</v>
      </c>
      <c r="Z604" s="58">
        <v>0</v>
      </c>
      <c r="AA604" s="57">
        <v>1191</v>
      </c>
      <c r="AB604" s="57">
        <v>15912811</v>
      </c>
      <c r="AC604" s="53" t="str">
        <f t="shared" si="7023"/>
        <v>Registro Valido</v>
      </c>
      <c r="AD604" s="57">
        <f t="shared" ref="AD604" si="7224">IF(OR(ISERROR(VLOOKUP(CONCATENATE("ALI_",$C604,"_SEG_",$I604,"_PROV_",$D604),Catalogo_Precios,AD$8,FALSE)),L604=0),0,VLOOKUP(CONCATENATE("ALI_",$C604,"_SEG_",$I604,"_PROV_",$D604),Catalogo_Precios,AD$8,FALSE))</f>
        <v>595</v>
      </c>
      <c r="AE604" s="57">
        <f t="shared" ref="AE604" si="7225">IF(OR(ISERROR(VLOOKUP(CONCATENATE("ALI_",$C604,"_SEG_",$I604,"_PROV_",$D604),Catalogo_Precios,AE$8,FALSE)),M604=0),0,VLOOKUP(CONCATENATE("ALI_",$C604,"_SEG_",$I604,"_PROV_",$D604),Catalogo_Precios,AE$8,FALSE))</f>
        <v>794</v>
      </c>
      <c r="AF604" s="57">
        <f t="shared" ref="AF604" si="7226">IF(OR(ISERROR(VLOOKUP(CONCATENATE("ALI_",$C604,"_SEG_",$I604,"_PROV_",$D604),Catalogo_Precios,AF$8,FALSE)),N604=0),0,VLOOKUP(CONCATENATE("ALI_",$C604,"_SEG_",$I604,"_PROV_",$D604),Catalogo_Precios,AF$8,FALSE))</f>
        <v>1191</v>
      </c>
      <c r="AG604" s="57">
        <f t="shared" ref="AG604" si="7227">IF(OR(ISERROR(VLOOKUP(CONCATENATE("ALI_",$C604,"_SEG_",$I604,"_PROV_",$D604),Catalogo_Precios,AG$8,FALSE)),O604=0),0,VLOOKUP(CONCATENATE("ALI_",$C604,"_SEG_",$I604,"_PROV_",$D604),Catalogo_Precios,AG$8,FALSE))</f>
        <v>1191</v>
      </c>
      <c r="AH604" s="57">
        <f t="shared" ref="AH604" si="7228">IF(OR(ISERROR(VLOOKUP(CONCATENATE("ALI_",$C604,"_SEG_",$I604,"_PROV_",$D604),Catalogo_Precios,AH$8,FALSE)),L604=0),0,VLOOKUP(CONCATENATE("ALI_",$C604,"_SEG_",$I604,"_PROV_",$D604),Catalogo_Precios,AH$8,FALSE))</f>
        <v>578</v>
      </c>
      <c r="AI604" s="57">
        <f t="shared" ref="AI604" si="7229">IF(OR(ISERROR(VLOOKUP(CONCATENATE("ALI_",$C604,"_SEG_",$I604,"_PROV_",$D604),Catalogo_Precios,AI$8,FALSE)),M604=0),0,VLOOKUP(CONCATENATE("ALI_",$C604,"_SEG_",$I604,"_PROV_",$D604),Catalogo_Precios,AI$8,FALSE))</f>
        <v>769</v>
      </c>
      <c r="AJ604" s="57">
        <f t="shared" ref="AJ604" si="7230">IF(OR(ISERROR(VLOOKUP(CONCATENATE("ALI_",$C604,"_SEG_",$I604,"_PROV_",$D604),Catalogo_Precios,AJ$8,FALSE)),N604=0),0,VLOOKUP(CONCATENATE("ALI_",$C604,"_SEG_",$I604,"_PROV_",$D604),Catalogo_Precios,AJ$8,FALSE))</f>
        <v>1153</v>
      </c>
      <c r="AK604" s="57">
        <f t="shared" ref="AK604" si="7231">IF(OR(ISERROR(VLOOKUP(CONCATENATE("ALI_",$C604,"_SEG_",$I604,"_PROV_",$D604),Catalogo_Precios,AK$8,FALSE)),O604=0),0,VLOOKUP(CONCATENATE("ALI_",$C604,"_SEG_",$I604,"_PROV_",$D604),Catalogo_Precios,AK$8,FALSE))</f>
        <v>1153</v>
      </c>
      <c r="AL604" s="53"/>
      <c r="AM604" s="59" t="str">
        <f t="shared" si="7032"/>
        <v>ALI_45_SEG_11</v>
      </c>
      <c r="AN604" s="59" t="str">
        <f t="shared" si="7033"/>
        <v>ALI_45_SEG_11_VAL_15912811</v>
      </c>
      <c r="AO604" s="60">
        <f t="shared" ref="AO604" si="7232">IF(OR(AB604="",AB604=0),0,COUNTIF(Codificacion,AM604))</f>
        <v>5</v>
      </c>
      <c r="AP604" s="61">
        <f t="array" ref="AP604">MIN(IF(Codificacion=AM604,Total_Cotizacion,""))</f>
        <v>12336856</v>
      </c>
      <c r="AQ604" s="62" t="b">
        <f t="shared" si="7035"/>
        <v>0</v>
      </c>
      <c r="AR604" s="51" t="str">
        <f t="shared" ref="AR604" si="7233">IF(COUNTIF(Codificacion2,CONCATENATE(AM604,"_VAL_",AB604))&gt;1,"Empate","")</f>
        <v/>
      </c>
      <c r="AS604" s="63" t="str">
        <f t="shared" si="7053"/>
        <v/>
      </c>
      <c r="AT604" s="59" t="str">
        <f t="shared" si="7037"/>
        <v>ALI_45_SEG_11_</v>
      </c>
      <c r="AU604" s="63">
        <f t="shared" ref="AU604" si="7234">IF(AND(COUNTIF(Codificacion3,AT604)&lt;AO604),1,COUNTIF(Codificacion3,AT604))</f>
        <v>1</v>
      </c>
      <c r="AV604" s="62" t="str">
        <f t="shared" si="7039"/>
        <v>No Seleccionada</v>
      </c>
      <c r="AW604" s="53"/>
      <c r="AX604" s="51" t="str">
        <f t="shared" si="7040"/>
        <v>ALI_45_SEG_11FALSO</v>
      </c>
      <c r="AY604" s="51">
        <f t="shared" si="7021"/>
        <v>3</v>
      </c>
      <c r="AZ604" s="64" t="b">
        <f t="shared" si="7041"/>
        <v>0</v>
      </c>
    </row>
    <row r="605" spans="1:52" x14ac:dyDescent="0.2">
      <c r="A605" s="50" t="b">
        <f t="shared" si="6984"/>
        <v>0</v>
      </c>
      <c r="B605" s="51" t="s">
        <v>99</v>
      </c>
      <c r="C605" s="52">
        <v>120</v>
      </c>
      <c r="D605" s="52">
        <f t="shared" ref="D605" si="7235">IF(ISERROR(VLOOKUP(E605,Proveedores,2,FALSE)),"",VLOOKUP(E605,Proveedores,2,FALSE))</f>
        <v>2052</v>
      </c>
      <c r="E605" s="53" t="s">
        <v>100</v>
      </c>
      <c r="F605" s="54">
        <v>282</v>
      </c>
      <c r="G605" s="53" t="s">
        <v>56</v>
      </c>
      <c r="H605" s="53" t="s">
        <v>69</v>
      </c>
      <c r="I605" s="52">
        <v>1</v>
      </c>
      <c r="J605" s="53" t="s">
        <v>58</v>
      </c>
      <c r="K605" s="55">
        <v>44835</v>
      </c>
      <c r="L605" s="56">
        <v>6888</v>
      </c>
      <c r="M605" s="56">
        <v>7856</v>
      </c>
      <c r="N605" s="56">
        <v>4586</v>
      </c>
      <c r="O605" s="56">
        <v>270</v>
      </c>
      <c r="P605" s="57">
        <v>524</v>
      </c>
      <c r="Q605" s="58">
        <v>0</v>
      </c>
      <c r="R605" s="57">
        <v>524</v>
      </c>
      <c r="S605" s="57">
        <v>698</v>
      </c>
      <c r="T605" s="58">
        <v>0</v>
      </c>
      <c r="U605" s="57">
        <v>698</v>
      </c>
      <c r="V605" s="57">
        <v>874</v>
      </c>
      <c r="W605" s="58">
        <v>0</v>
      </c>
      <c r="X605" s="57">
        <v>874</v>
      </c>
      <c r="Y605" s="57">
        <v>874</v>
      </c>
      <c r="Z605" s="58">
        <v>0</v>
      </c>
      <c r="AA605" s="57">
        <v>874</v>
      </c>
      <c r="AB605" s="57">
        <v>13336944</v>
      </c>
      <c r="AC605" s="53" t="str">
        <f t="shared" si="7023"/>
        <v>Registro Valido</v>
      </c>
      <c r="AD605" s="57">
        <f t="shared" ref="AD605" si="7236">IF(OR(ISERROR(VLOOKUP(CONCATENATE("ALI_",$C605,"_SEG_",$I605,"_PROV_",$D605),Catalogo_Precios,AD$8,FALSE)),L605=0),0,VLOOKUP(CONCATENATE("ALI_",$C605,"_SEG_",$I605,"_PROV_",$D605),Catalogo_Precios,AD$8,FALSE))</f>
        <v>524</v>
      </c>
      <c r="AE605" s="57">
        <f t="shared" ref="AE605" si="7237">IF(OR(ISERROR(VLOOKUP(CONCATENATE("ALI_",$C605,"_SEG_",$I605,"_PROV_",$D605),Catalogo_Precios,AE$8,FALSE)),M605=0),0,VLOOKUP(CONCATENATE("ALI_",$C605,"_SEG_",$I605,"_PROV_",$D605),Catalogo_Precios,AE$8,FALSE))</f>
        <v>698</v>
      </c>
      <c r="AF605" s="57">
        <f t="shared" ref="AF605" si="7238">IF(OR(ISERROR(VLOOKUP(CONCATENATE("ALI_",$C605,"_SEG_",$I605,"_PROV_",$D605),Catalogo_Precios,AF$8,FALSE)),N605=0),0,VLOOKUP(CONCATENATE("ALI_",$C605,"_SEG_",$I605,"_PROV_",$D605),Catalogo_Precios,AF$8,FALSE))</f>
        <v>874</v>
      </c>
      <c r="AG605" s="57">
        <f t="shared" ref="AG605" si="7239">IF(OR(ISERROR(VLOOKUP(CONCATENATE("ALI_",$C605,"_SEG_",$I605,"_PROV_",$D605),Catalogo_Precios,AG$8,FALSE)),O605=0),0,VLOOKUP(CONCATENATE("ALI_",$C605,"_SEG_",$I605,"_PROV_",$D605),Catalogo_Precios,AG$8,FALSE))</f>
        <v>874</v>
      </c>
      <c r="AH605" s="57">
        <f t="shared" ref="AH605" si="7240">IF(OR(ISERROR(VLOOKUP(CONCATENATE("ALI_",$C605,"_SEG_",$I605,"_PROV_",$D605),Catalogo_Precios,AH$8,FALSE)),L605=0),0,VLOOKUP(CONCATENATE("ALI_",$C605,"_SEG_",$I605,"_PROV_",$D605),Catalogo_Precios,AH$8,FALSE))</f>
        <v>512</v>
      </c>
      <c r="AI605" s="57">
        <f t="shared" ref="AI605" si="7241">IF(OR(ISERROR(VLOOKUP(CONCATENATE("ALI_",$C605,"_SEG_",$I605,"_PROV_",$D605),Catalogo_Precios,AI$8,FALSE)),M605=0),0,VLOOKUP(CONCATENATE("ALI_",$C605,"_SEG_",$I605,"_PROV_",$D605),Catalogo_Precios,AI$8,FALSE))</f>
        <v>681</v>
      </c>
      <c r="AJ605" s="57">
        <f t="shared" ref="AJ605" si="7242">IF(OR(ISERROR(VLOOKUP(CONCATENATE("ALI_",$C605,"_SEG_",$I605,"_PROV_",$D605),Catalogo_Precios,AJ$8,FALSE)),N605=0),0,VLOOKUP(CONCATENATE("ALI_",$C605,"_SEG_",$I605,"_PROV_",$D605),Catalogo_Precios,AJ$8,FALSE))</f>
        <v>851</v>
      </c>
      <c r="AK605" s="57">
        <f t="shared" ref="AK605" si="7243">IF(OR(ISERROR(VLOOKUP(CONCATENATE("ALI_",$C605,"_SEG_",$I605,"_PROV_",$D605),Catalogo_Precios,AK$8,FALSE)),O605=0),0,VLOOKUP(CONCATENATE("ALI_",$C605,"_SEG_",$I605,"_PROV_",$D605),Catalogo_Precios,AK$8,FALSE))</f>
        <v>851</v>
      </c>
      <c r="AL605" s="53"/>
      <c r="AM605" s="59" t="str">
        <f t="shared" si="7032"/>
        <v>ALI_120_SEG_1</v>
      </c>
      <c r="AN605" s="59" t="str">
        <f t="shared" si="7033"/>
        <v>ALI_120_SEG_1_VAL_13336944</v>
      </c>
      <c r="AO605" s="60">
        <f t="shared" ref="AO605" si="7244">IF(OR(AB605="",AB605=0),0,COUNTIF(Codificacion,AM605))</f>
        <v>6</v>
      </c>
      <c r="AP605" s="61">
        <f t="array" ref="AP605">MIN(IF(Codificacion=AM605,Total_Cotizacion,""))</f>
        <v>10921424.640000001</v>
      </c>
      <c r="AQ605" s="62" t="b">
        <f t="shared" si="7035"/>
        <v>0</v>
      </c>
      <c r="AR605" s="51" t="str">
        <f t="shared" ref="AR605" si="7245">IF(COUNTIF(Codificacion2,CONCATENATE(AM605,"_VAL_",AB605))&gt;1,"Empate","")</f>
        <v/>
      </c>
      <c r="AS605" s="63" t="str">
        <f t="shared" si="7053"/>
        <v/>
      </c>
      <c r="AT605" s="59" t="str">
        <f t="shared" si="7037"/>
        <v>ALI_120_SEG_1_</v>
      </c>
      <c r="AU605" s="63">
        <f t="shared" ref="AU605" si="7246">IF(AND(COUNTIF(Codificacion3,AT605)&lt;AO605),1,COUNTIF(Codificacion3,AT605))</f>
        <v>1</v>
      </c>
      <c r="AV605" s="62" t="str">
        <f t="shared" si="7039"/>
        <v>No Seleccionada</v>
      </c>
      <c r="AW605" s="53"/>
      <c r="AX605" s="51" t="str">
        <f t="shared" si="7040"/>
        <v>ALI_120_SEG_1FALSO</v>
      </c>
      <c r="AY605" s="51">
        <f t="shared" si="7021"/>
        <v>5</v>
      </c>
      <c r="AZ605" s="64" t="b">
        <f t="shared" si="7041"/>
        <v>0</v>
      </c>
    </row>
    <row r="606" spans="1:52" x14ac:dyDescent="0.2">
      <c r="A606" s="50" t="b">
        <f t="shared" si="6984"/>
        <v>0</v>
      </c>
      <c r="B606" s="51" t="s">
        <v>99</v>
      </c>
      <c r="C606" s="52">
        <v>120</v>
      </c>
      <c r="D606" s="52">
        <f t="shared" ref="D606" si="7247">IF(ISERROR(VLOOKUP(E606,Proveedores,2,FALSE)),"",VLOOKUP(E606,Proveedores,2,FALSE))</f>
        <v>2052</v>
      </c>
      <c r="E606" s="53" t="s">
        <v>100</v>
      </c>
      <c r="F606" s="54">
        <v>283</v>
      </c>
      <c r="G606" s="53" t="s">
        <v>56</v>
      </c>
      <c r="H606" s="53" t="s">
        <v>69</v>
      </c>
      <c r="I606" s="52">
        <v>2</v>
      </c>
      <c r="J606" s="53" t="s">
        <v>58</v>
      </c>
      <c r="K606" s="55">
        <v>44835</v>
      </c>
      <c r="L606" s="56">
        <v>7046</v>
      </c>
      <c r="M606" s="56">
        <v>8034</v>
      </c>
      <c r="N606" s="56">
        <v>4689</v>
      </c>
      <c r="O606" s="56">
        <v>276</v>
      </c>
      <c r="P606" s="57">
        <v>524</v>
      </c>
      <c r="Q606" s="58">
        <v>0</v>
      </c>
      <c r="R606" s="57">
        <v>524</v>
      </c>
      <c r="S606" s="57">
        <v>698</v>
      </c>
      <c r="T606" s="58">
        <v>0</v>
      </c>
      <c r="U606" s="57">
        <v>698</v>
      </c>
      <c r="V606" s="57">
        <v>874</v>
      </c>
      <c r="W606" s="58">
        <v>0</v>
      </c>
      <c r="X606" s="57">
        <v>874</v>
      </c>
      <c r="Y606" s="57">
        <v>874</v>
      </c>
      <c r="Z606" s="58">
        <v>0</v>
      </c>
      <c r="AA606" s="57">
        <v>874</v>
      </c>
      <c r="AB606" s="57">
        <v>13639246</v>
      </c>
      <c r="AC606" s="53" t="str">
        <f t="shared" si="7023"/>
        <v>Registro Valido</v>
      </c>
      <c r="AD606" s="57">
        <f t="shared" ref="AD606" si="7248">IF(OR(ISERROR(VLOOKUP(CONCATENATE("ALI_",$C606,"_SEG_",$I606,"_PROV_",$D606),Catalogo_Precios,AD$8,FALSE)),L606=0),0,VLOOKUP(CONCATENATE("ALI_",$C606,"_SEG_",$I606,"_PROV_",$D606),Catalogo_Precios,AD$8,FALSE))</f>
        <v>524</v>
      </c>
      <c r="AE606" s="57">
        <f t="shared" ref="AE606" si="7249">IF(OR(ISERROR(VLOOKUP(CONCATENATE("ALI_",$C606,"_SEG_",$I606,"_PROV_",$D606),Catalogo_Precios,AE$8,FALSE)),M606=0),0,VLOOKUP(CONCATENATE("ALI_",$C606,"_SEG_",$I606,"_PROV_",$D606),Catalogo_Precios,AE$8,FALSE))</f>
        <v>698</v>
      </c>
      <c r="AF606" s="57">
        <f t="shared" ref="AF606" si="7250">IF(OR(ISERROR(VLOOKUP(CONCATENATE("ALI_",$C606,"_SEG_",$I606,"_PROV_",$D606),Catalogo_Precios,AF$8,FALSE)),N606=0),0,VLOOKUP(CONCATENATE("ALI_",$C606,"_SEG_",$I606,"_PROV_",$D606),Catalogo_Precios,AF$8,FALSE))</f>
        <v>874</v>
      </c>
      <c r="AG606" s="57">
        <f t="shared" ref="AG606" si="7251">IF(OR(ISERROR(VLOOKUP(CONCATENATE("ALI_",$C606,"_SEG_",$I606,"_PROV_",$D606),Catalogo_Precios,AG$8,FALSE)),O606=0),0,VLOOKUP(CONCATENATE("ALI_",$C606,"_SEG_",$I606,"_PROV_",$D606),Catalogo_Precios,AG$8,FALSE))</f>
        <v>874</v>
      </c>
      <c r="AH606" s="57">
        <f t="shared" ref="AH606" si="7252">IF(OR(ISERROR(VLOOKUP(CONCATENATE("ALI_",$C606,"_SEG_",$I606,"_PROV_",$D606),Catalogo_Precios,AH$8,FALSE)),L606=0),0,VLOOKUP(CONCATENATE("ALI_",$C606,"_SEG_",$I606,"_PROV_",$D606),Catalogo_Precios,AH$8,FALSE))</f>
        <v>512</v>
      </c>
      <c r="AI606" s="57">
        <f t="shared" ref="AI606" si="7253">IF(OR(ISERROR(VLOOKUP(CONCATENATE("ALI_",$C606,"_SEG_",$I606,"_PROV_",$D606),Catalogo_Precios,AI$8,FALSE)),M606=0),0,VLOOKUP(CONCATENATE("ALI_",$C606,"_SEG_",$I606,"_PROV_",$D606),Catalogo_Precios,AI$8,FALSE))</f>
        <v>681</v>
      </c>
      <c r="AJ606" s="57">
        <f t="shared" ref="AJ606" si="7254">IF(OR(ISERROR(VLOOKUP(CONCATENATE("ALI_",$C606,"_SEG_",$I606,"_PROV_",$D606),Catalogo_Precios,AJ$8,FALSE)),N606=0),0,VLOOKUP(CONCATENATE("ALI_",$C606,"_SEG_",$I606,"_PROV_",$D606),Catalogo_Precios,AJ$8,FALSE))</f>
        <v>851</v>
      </c>
      <c r="AK606" s="57">
        <f t="shared" ref="AK606" si="7255">IF(OR(ISERROR(VLOOKUP(CONCATENATE("ALI_",$C606,"_SEG_",$I606,"_PROV_",$D606),Catalogo_Precios,AK$8,FALSE)),O606=0),0,VLOOKUP(CONCATENATE("ALI_",$C606,"_SEG_",$I606,"_PROV_",$D606),Catalogo_Precios,AK$8,FALSE))</f>
        <v>851</v>
      </c>
      <c r="AL606" s="53"/>
      <c r="AM606" s="59" t="str">
        <f t="shared" si="7032"/>
        <v>ALI_120_SEG_2</v>
      </c>
      <c r="AN606" s="59" t="str">
        <f t="shared" si="7033"/>
        <v>ALI_120_SEG_2_VAL_13639246</v>
      </c>
      <c r="AO606" s="60">
        <f t="shared" ref="AO606" si="7256">IF(OR(AB606="",AB606=0),0,COUNTIF(Codificacion,AM606))</f>
        <v>6</v>
      </c>
      <c r="AP606" s="61">
        <f t="array" ref="AP606">MIN(IF(Codificacion=AM606,Total_Cotizacion,""))</f>
        <v>11169029.399999999</v>
      </c>
      <c r="AQ606" s="62" t="b">
        <f t="shared" si="7035"/>
        <v>0</v>
      </c>
      <c r="AR606" s="51" t="str">
        <f t="shared" ref="AR606" si="7257">IF(COUNTIF(Codificacion2,CONCATENATE(AM606,"_VAL_",AB606))&gt;1,"Empate","")</f>
        <v/>
      </c>
      <c r="AS606" s="63" t="str">
        <f t="shared" si="7053"/>
        <v/>
      </c>
      <c r="AT606" s="59" t="str">
        <f t="shared" si="7037"/>
        <v>ALI_120_SEG_2_</v>
      </c>
      <c r="AU606" s="63">
        <f t="shared" ref="AU606" si="7258">IF(AND(COUNTIF(Codificacion3,AT606)&lt;AO606),1,COUNTIF(Codificacion3,AT606))</f>
        <v>1</v>
      </c>
      <c r="AV606" s="62" t="str">
        <f t="shared" si="7039"/>
        <v>No Seleccionada</v>
      </c>
      <c r="AW606" s="53"/>
      <c r="AX606" s="51" t="str">
        <f t="shared" si="7040"/>
        <v>ALI_120_SEG_2FALSO</v>
      </c>
      <c r="AY606" s="51">
        <f t="shared" si="7021"/>
        <v>5</v>
      </c>
      <c r="AZ606" s="64" t="b">
        <f t="shared" si="7041"/>
        <v>0</v>
      </c>
    </row>
    <row r="607" spans="1:52" x14ac:dyDescent="0.2">
      <c r="A607" s="50" t="b">
        <f t="shared" si="6984"/>
        <v>0</v>
      </c>
      <c r="B607" s="51" t="s">
        <v>99</v>
      </c>
      <c r="C607" s="52">
        <v>120</v>
      </c>
      <c r="D607" s="52">
        <f t="shared" ref="D607" si="7259">IF(ISERROR(VLOOKUP(E607,Proveedores,2,FALSE)),"",VLOOKUP(E607,Proveedores,2,FALSE))</f>
        <v>2052</v>
      </c>
      <c r="E607" s="53" t="s">
        <v>100</v>
      </c>
      <c r="F607" s="54">
        <v>284</v>
      </c>
      <c r="G607" s="53" t="s">
        <v>56</v>
      </c>
      <c r="H607" s="53" t="s">
        <v>69</v>
      </c>
      <c r="I607" s="52">
        <v>3</v>
      </c>
      <c r="J607" s="53" t="s">
        <v>58</v>
      </c>
      <c r="K607" s="55">
        <v>44835</v>
      </c>
      <c r="L607" s="56">
        <v>7003</v>
      </c>
      <c r="M607" s="56">
        <v>7985</v>
      </c>
      <c r="N607" s="56">
        <v>4661</v>
      </c>
      <c r="O607" s="56">
        <v>275</v>
      </c>
      <c r="P607" s="57">
        <v>524</v>
      </c>
      <c r="Q607" s="58">
        <v>0</v>
      </c>
      <c r="R607" s="57">
        <v>524</v>
      </c>
      <c r="S607" s="57">
        <v>698</v>
      </c>
      <c r="T607" s="58">
        <v>0</v>
      </c>
      <c r="U607" s="57">
        <v>698</v>
      </c>
      <c r="V607" s="57">
        <v>874</v>
      </c>
      <c r="W607" s="58">
        <v>0</v>
      </c>
      <c r="X607" s="57">
        <v>874</v>
      </c>
      <c r="Y607" s="57">
        <v>874</v>
      </c>
      <c r="Z607" s="58">
        <v>0</v>
      </c>
      <c r="AA607" s="57">
        <v>874</v>
      </c>
      <c r="AB607" s="57">
        <v>13557166</v>
      </c>
      <c r="AC607" s="53" t="str">
        <f t="shared" si="7023"/>
        <v>Registro Valido</v>
      </c>
      <c r="AD607" s="57">
        <f t="shared" ref="AD607" si="7260">IF(OR(ISERROR(VLOOKUP(CONCATENATE("ALI_",$C607,"_SEG_",$I607,"_PROV_",$D607),Catalogo_Precios,AD$8,FALSE)),L607=0),0,VLOOKUP(CONCATENATE("ALI_",$C607,"_SEG_",$I607,"_PROV_",$D607),Catalogo_Precios,AD$8,FALSE))</f>
        <v>524</v>
      </c>
      <c r="AE607" s="57">
        <f t="shared" ref="AE607" si="7261">IF(OR(ISERROR(VLOOKUP(CONCATENATE("ALI_",$C607,"_SEG_",$I607,"_PROV_",$D607),Catalogo_Precios,AE$8,FALSE)),M607=0),0,VLOOKUP(CONCATENATE("ALI_",$C607,"_SEG_",$I607,"_PROV_",$D607),Catalogo_Precios,AE$8,FALSE))</f>
        <v>698</v>
      </c>
      <c r="AF607" s="57">
        <f t="shared" ref="AF607" si="7262">IF(OR(ISERROR(VLOOKUP(CONCATENATE("ALI_",$C607,"_SEG_",$I607,"_PROV_",$D607),Catalogo_Precios,AF$8,FALSE)),N607=0),0,VLOOKUP(CONCATENATE("ALI_",$C607,"_SEG_",$I607,"_PROV_",$D607),Catalogo_Precios,AF$8,FALSE))</f>
        <v>874</v>
      </c>
      <c r="AG607" s="57">
        <f t="shared" ref="AG607" si="7263">IF(OR(ISERROR(VLOOKUP(CONCATENATE("ALI_",$C607,"_SEG_",$I607,"_PROV_",$D607),Catalogo_Precios,AG$8,FALSE)),O607=0),0,VLOOKUP(CONCATENATE("ALI_",$C607,"_SEG_",$I607,"_PROV_",$D607),Catalogo_Precios,AG$8,FALSE))</f>
        <v>874</v>
      </c>
      <c r="AH607" s="57">
        <f t="shared" ref="AH607" si="7264">IF(OR(ISERROR(VLOOKUP(CONCATENATE("ALI_",$C607,"_SEG_",$I607,"_PROV_",$D607),Catalogo_Precios,AH$8,FALSE)),L607=0),0,VLOOKUP(CONCATENATE("ALI_",$C607,"_SEG_",$I607,"_PROV_",$D607),Catalogo_Precios,AH$8,FALSE))</f>
        <v>512</v>
      </c>
      <c r="AI607" s="57">
        <f t="shared" ref="AI607" si="7265">IF(OR(ISERROR(VLOOKUP(CONCATENATE("ALI_",$C607,"_SEG_",$I607,"_PROV_",$D607),Catalogo_Precios,AI$8,FALSE)),M607=0),0,VLOOKUP(CONCATENATE("ALI_",$C607,"_SEG_",$I607,"_PROV_",$D607),Catalogo_Precios,AI$8,FALSE))</f>
        <v>681</v>
      </c>
      <c r="AJ607" s="57">
        <f t="shared" ref="AJ607" si="7266">IF(OR(ISERROR(VLOOKUP(CONCATENATE("ALI_",$C607,"_SEG_",$I607,"_PROV_",$D607),Catalogo_Precios,AJ$8,FALSE)),N607=0),0,VLOOKUP(CONCATENATE("ALI_",$C607,"_SEG_",$I607,"_PROV_",$D607),Catalogo_Precios,AJ$8,FALSE))</f>
        <v>851</v>
      </c>
      <c r="AK607" s="57">
        <f t="shared" ref="AK607" si="7267">IF(OR(ISERROR(VLOOKUP(CONCATENATE("ALI_",$C607,"_SEG_",$I607,"_PROV_",$D607),Catalogo_Precios,AK$8,FALSE)),O607=0),0,VLOOKUP(CONCATENATE("ALI_",$C607,"_SEG_",$I607,"_PROV_",$D607),Catalogo_Precios,AK$8,FALSE))</f>
        <v>851</v>
      </c>
      <c r="AL607" s="53"/>
      <c r="AM607" s="59" t="str">
        <f t="shared" si="7032"/>
        <v>ALI_120_SEG_3</v>
      </c>
      <c r="AN607" s="59" t="str">
        <f t="shared" si="7033"/>
        <v>ALI_120_SEG_3_VAL_13557166</v>
      </c>
      <c r="AO607" s="60">
        <f t="shared" ref="AO607" si="7268">IF(OR(AB607="",AB607=0),0,COUNTIF(Codificacion,AM607))</f>
        <v>6</v>
      </c>
      <c r="AP607" s="61">
        <f t="array" ref="AP607">MIN(IF(Codificacion=AM607,Total_Cotizacion,""))</f>
        <v>11101770.040000001</v>
      </c>
      <c r="AQ607" s="62" t="b">
        <f t="shared" si="7035"/>
        <v>0</v>
      </c>
      <c r="AR607" s="51" t="str">
        <f t="shared" ref="AR607" si="7269">IF(COUNTIF(Codificacion2,CONCATENATE(AM607,"_VAL_",AB607))&gt;1,"Empate","")</f>
        <v/>
      </c>
      <c r="AS607" s="63" t="str">
        <f t="shared" si="7053"/>
        <v/>
      </c>
      <c r="AT607" s="59" t="str">
        <f t="shared" si="7037"/>
        <v>ALI_120_SEG_3_</v>
      </c>
      <c r="AU607" s="63">
        <f t="shared" ref="AU607" si="7270">IF(AND(COUNTIF(Codificacion3,AT607)&lt;AO607),1,COUNTIF(Codificacion3,AT607))</f>
        <v>1</v>
      </c>
      <c r="AV607" s="62" t="str">
        <f t="shared" si="7039"/>
        <v>No Seleccionada</v>
      </c>
      <c r="AW607" s="53"/>
      <c r="AX607" s="51" t="str">
        <f t="shared" si="7040"/>
        <v>ALI_120_SEG_3FALSO</v>
      </c>
      <c r="AY607" s="51">
        <f t="shared" si="7021"/>
        <v>5</v>
      </c>
      <c r="AZ607" s="64" t="b">
        <f t="shared" si="7041"/>
        <v>0</v>
      </c>
    </row>
    <row r="608" spans="1:52" x14ac:dyDescent="0.2">
      <c r="A608" s="50" t="b">
        <f t="shared" si="6984"/>
        <v>0</v>
      </c>
      <c r="B608" s="51" t="s">
        <v>99</v>
      </c>
      <c r="C608" s="52">
        <v>120</v>
      </c>
      <c r="D608" s="52">
        <f t="shared" ref="D608" si="7271">IF(ISERROR(VLOOKUP(E608,Proveedores,2,FALSE)),"",VLOOKUP(E608,Proveedores,2,FALSE))</f>
        <v>2052</v>
      </c>
      <c r="E608" s="53" t="s">
        <v>100</v>
      </c>
      <c r="F608" s="54">
        <v>285</v>
      </c>
      <c r="G608" s="53" t="s">
        <v>56</v>
      </c>
      <c r="H608" s="53" t="s">
        <v>69</v>
      </c>
      <c r="I608" s="52">
        <v>4</v>
      </c>
      <c r="J608" s="53" t="s">
        <v>58</v>
      </c>
      <c r="K608" s="55">
        <v>44835</v>
      </c>
      <c r="L608" s="56">
        <v>7471</v>
      </c>
      <c r="M608" s="56">
        <v>8511</v>
      </c>
      <c r="N608" s="56">
        <v>4954</v>
      </c>
      <c r="O608" s="56">
        <v>293</v>
      </c>
      <c r="P608" s="57">
        <v>524</v>
      </c>
      <c r="Q608" s="58">
        <v>0</v>
      </c>
      <c r="R608" s="57">
        <v>524</v>
      </c>
      <c r="S608" s="57">
        <v>698</v>
      </c>
      <c r="T608" s="58">
        <v>0</v>
      </c>
      <c r="U608" s="57">
        <v>698</v>
      </c>
      <c r="V608" s="57">
        <v>874</v>
      </c>
      <c r="W608" s="58">
        <v>0</v>
      </c>
      <c r="X608" s="57">
        <v>874</v>
      </c>
      <c r="Y608" s="57">
        <v>874</v>
      </c>
      <c r="Z608" s="58">
        <v>0</v>
      </c>
      <c r="AA608" s="57">
        <v>874</v>
      </c>
      <c r="AB608" s="57">
        <v>14441360</v>
      </c>
      <c r="AC608" s="53" t="str">
        <f t="shared" si="7023"/>
        <v>Registro Valido</v>
      </c>
      <c r="AD608" s="57">
        <f t="shared" ref="AD608" si="7272">IF(OR(ISERROR(VLOOKUP(CONCATENATE("ALI_",$C608,"_SEG_",$I608,"_PROV_",$D608),Catalogo_Precios,AD$8,FALSE)),L608=0),0,VLOOKUP(CONCATENATE("ALI_",$C608,"_SEG_",$I608,"_PROV_",$D608),Catalogo_Precios,AD$8,FALSE))</f>
        <v>524</v>
      </c>
      <c r="AE608" s="57">
        <f t="shared" ref="AE608" si="7273">IF(OR(ISERROR(VLOOKUP(CONCATENATE("ALI_",$C608,"_SEG_",$I608,"_PROV_",$D608),Catalogo_Precios,AE$8,FALSE)),M608=0),0,VLOOKUP(CONCATENATE("ALI_",$C608,"_SEG_",$I608,"_PROV_",$D608),Catalogo_Precios,AE$8,FALSE))</f>
        <v>698</v>
      </c>
      <c r="AF608" s="57">
        <f t="shared" ref="AF608" si="7274">IF(OR(ISERROR(VLOOKUP(CONCATENATE("ALI_",$C608,"_SEG_",$I608,"_PROV_",$D608),Catalogo_Precios,AF$8,FALSE)),N608=0),0,VLOOKUP(CONCATENATE("ALI_",$C608,"_SEG_",$I608,"_PROV_",$D608),Catalogo_Precios,AF$8,FALSE))</f>
        <v>874</v>
      </c>
      <c r="AG608" s="57">
        <f t="shared" ref="AG608" si="7275">IF(OR(ISERROR(VLOOKUP(CONCATENATE("ALI_",$C608,"_SEG_",$I608,"_PROV_",$D608),Catalogo_Precios,AG$8,FALSE)),O608=0),0,VLOOKUP(CONCATENATE("ALI_",$C608,"_SEG_",$I608,"_PROV_",$D608),Catalogo_Precios,AG$8,FALSE))</f>
        <v>874</v>
      </c>
      <c r="AH608" s="57">
        <f t="shared" ref="AH608" si="7276">IF(OR(ISERROR(VLOOKUP(CONCATENATE("ALI_",$C608,"_SEG_",$I608,"_PROV_",$D608),Catalogo_Precios,AH$8,FALSE)),L608=0),0,VLOOKUP(CONCATENATE("ALI_",$C608,"_SEG_",$I608,"_PROV_",$D608),Catalogo_Precios,AH$8,FALSE))</f>
        <v>512</v>
      </c>
      <c r="AI608" s="57">
        <f t="shared" ref="AI608" si="7277">IF(OR(ISERROR(VLOOKUP(CONCATENATE("ALI_",$C608,"_SEG_",$I608,"_PROV_",$D608),Catalogo_Precios,AI$8,FALSE)),M608=0),0,VLOOKUP(CONCATENATE("ALI_",$C608,"_SEG_",$I608,"_PROV_",$D608),Catalogo_Precios,AI$8,FALSE))</f>
        <v>681</v>
      </c>
      <c r="AJ608" s="57">
        <f t="shared" ref="AJ608" si="7278">IF(OR(ISERROR(VLOOKUP(CONCATENATE("ALI_",$C608,"_SEG_",$I608,"_PROV_",$D608),Catalogo_Precios,AJ$8,FALSE)),N608=0),0,VLOOKUP(CONCATENATE("ALI_",$C608,"_SEG_",$I608,"_PROV_",$D608),Catalogo_Precios,AJ$8,FALSE))</f>
        <v>851</v>
      </c>
      <c r="AK608" s="57">
        <f t="shared" ref="AK608" si="7279">IF(OR(ISERROR(VLOOKUP(CONCATENATE("ALI_",$C608,"_SEG_",$I608,"_PROV_",$D608),Catalogo_Precios,AK$8,FALSE)),O608=0),0,VLOOKUP(CONCATENATE("ALI_",$C608,"_SEG_",$I608,"_PROV_",$D608),Catalogo_Precios,AK$8,FALSE))</f>
        <v>851</v>
      </c>
      <c r="AL608" s="53"/>
      <c r="AM608" s="59" t="str">
        <f t="shared" si="7032"/>
        <v>ALI_120_SEG_4</v>
      </c>
      <c r="AN608" s="59" t="str">
        <f t="shared" si="7033"/>
        <v>ALI_120_SEG_4_VAL_14441360</v>
      </c>
      <c r="AO608" s="60">
        <f t="shared" ref="AO608" si="7280">IF(OR(AB608="",AB608=0),0,COUNTIF(Codificacion,AM608))</f>
        <v>5</v>
      </c>
      <c r="AP608" s="61">
        <f t="array" ref="AP608">MIN(IF(Codificacion=AM608,Total_Cotizacion,""))</f>
        <v>11826380.880000001</v>
      </c>
      <c r="AQ608" s="62" t="b">
        <f t="shared" si="7035"/>
        <v>0</v>
      </c>
      <c r="AR608" s="51" t="str">
        <f t="shared" ref="AR608" si="7281">IF(COUNTIF(Codificacion2,CONCATENATE(AM608,"_VAL_",AB608))&gt;1,"Empate","")</f>
        <v/>
      </c>
      <c r="AS608" s="63" t="str">
        <f t="shared" si="7053"/>
        <v/>
      </c>
      <c r="AT608" s="59" t="str">
        <f t="shared" si="7037"/>
        <v>ALI_120_SEG_4_</v>
      </c>
      <c r="AU608" s="63">
        <f t="shared" ref="AU608" si="7282">IF(AND(COUNTIF(Codificacion3,AT608)&lt;AO608),1,COUNTIF(Codificacion3,AT608))</f>
        <v>1</v>
      </c>
      <c r="AV608" s="62" t="str">
        <f t="shared" si="7039"/>
        <v>No Seleccionada</v>
      </c>
      <c r="AW608" s="53"/>
      <c r="AX608" s="51" t="str">
        <f t="shared" si="7040"/>
        <v>ALI_120_SEG_4FALSO</v>
      </c>
      <c r="AY608" s="51">
        <f t="shared" si="7021"/>
        <v>4</v>
      </c>
      <c r="AZ608" s="64" t="b">
        <f t="shared" si="7041"/>
        <v>0</v>
      </c>
    </row>
    <row r="609" spans="1:52" x14ac:dyDescent="0.2">
      <c r="A609" s="50" t="b">
        <f t="shared" si="6984"/>
        <v>0</v>
      </c>
      <c r="B609" s="51" t="s">
        <v>99</v>
      </c>
      <c r="C609" s="52">
        <v>120</v>
      </c>
      <c r="D609" s="52">
        <f t="shared" ref="D609" si="7283">IF(ISERROR(VLOOKUP(E609,Proveedores,2,FALSE)),"",VLOOKUP(E609,Proveedores,2,FALSE))</f>
        <v>2052</v>
      </c>
      <c r="E609" s="53" t="s">
        <v>100</v>
      </c>
      <c r="F609" s="54">
        <v>286</v>
      </c>
      <c r="G609" s="53" t="s">
        <v>56</v>
      </c>
      <c r="H609" s="53" t="s">
        <v>69</v>
      </c>
      <c r="I609" s="52">
        <v>5</v>
      </c>
      <c r="J609" s="53" t="s">
        <v>58</v>
      </c>
      <c r="K609" s="55">
        <v>44835</v>
      </c>
      <c r="L609" s="56">
        <v>6946</v>
      </c>
      <c r="M609" s="56">
        <v>7913</v>
      </c>
      <c r="N609" s="56">
        <v>4606</v>
      </c>
      <c r="O609" s="56">
        <v>272</v>
      </c>
      <c r="P609" s="57">
        <v>524</v>
      </c>
      <c r="Q609" s="58">
        <v>0</v>
      </c>
      <c r="R609" s="57">
        <v>524</v>
      </c>
      <c r="S609" s="57">
        <v>698</v>
      </c>
      <c r="T609" s="58">
        <v>0</v>
      </c>
      <c r="U609" s="57">
        <v>698</v>
      </c>
      <c r="V609" s="57">
        <v>874</v>
      </c>
      <c r="W609" s="58">
        <v>0</v>
      </c>
      <c r="X609" s="57">
        <v>874</v>
      </c>
      <c r="Y609" s="57">
        <v>874</v>
      </c>
      <c r="Z609" s="58">
        <v>0</v>
      </c>
      <c r="AA609" s="57">
        <v>874</v>
      </c>
      <c r="AB609" s="57">
        <v>13426350</v>
      </c>
      <c r="AC609" s="53" t="str">
        <f t="shared" si="7023"/>
        <v>Registro Valido</v>
      </c>
      <c r="AD609" s="57">
        <f t="shared" ref="AD609" si="7284">IF(OR(ISERROR(VLOOKUP(CONCATENATE("ALI_",$C609,"_SEG_",$I609,"_PROV_",$D609),Catalogo_Precios,AD$8,FALSE)),L609=0),0,VLOOKUP(CONCATENATE("ALI_",$C609,"_SEG_",$I609,"_PROV_",$D609),Catalogo_Precios,AD$8,FALSE))</f>
        <v>524</v>
      </c>
      <c r="AE609" s="57">
        <f t="shared" ref="AE609" si="7285">IF(OR(ISERROR(VLOOKUP(CONCATENATE("ALI_",$C609,"_SEG_",$I609,"_PROV_",$D609),Catalogo_Precios,AE$8,FALSE)),M609=0),0,VLOOKUP(CONCATENATE("ALI_",$C609,"_SEG_",$I609,"_PROV_",$D609),Catalogo_Precios,AE$8,FALSE))</f>
        <v>698</v>
      </c>
      <c r="AF609" s="57">
        <f t="shared" ref="AF609" si="7286">IF(OR(ISERROR(VLOOKUP(CONCATENATE("ALI_",$C609,"_SEG_",$I609,"_PROV_",$D609),Catalogo_Precios,AF$8,FALSE)),N609=0),0,VLOOKUP(CONCATENATE("ALI_",$C609,"_SEG_",$I609,"_PROV_",$D609),Catalogo_Precios,AF$8,FALSE))</f>
        <v>874</v>
      </c>
      <c r="AG609" s="57">
        <f t="shared" ref="AG609" si="7287">IF(OR(ISERROR(VLOOKUP(CONCATENATE("ALI_",$C609,"_SEG_",$I609,"_PROV_",$D609),Catalogo_Precios,AG$8,FALSE)),O609=0),0,VLOOKUP(CONCATENATE("ALI_",$C609,"_SEG_",$I609,"_PROV_",$D609),Catalogo_Precios,AG$8,FALSE))</f>
        <v>874</v>
      </c>
      <c r="AH609" s="57">
        <f t="shared" ref="AH609" si="7288">IF(OR(ISERROR(VLOOKUP(CONCATENATE("ALI_",$C609,"_SEG_",$I609,"_PROV_",$D609),Catalogo_Precios,AH$8,FALSE)),L609=0),0,VLOOKUP(CONCATENATE("ALI_",$C609,"_SEG_",$I609,"_PROV_",$D609),Catalogo_Precios,AH$8,FALSE))</f>
        <v>512</v>
      </c>
      <c r="AI609" s="57">
        <f t="shared" ref="AI609" si="7289">IF(OR(ISERROR(VLOOKUP(CONCATENATE("ALI_",$C609,"_SEG_",$I609,"_PROV_",$D609),Catalogo_Precios,AI$8,FALSE)),M609=0),0,VLOOKUP(CONCATENATE("ALI_",$C609,"_SEG_",$I609,"_PROV_",$D609),Catalogo_Precios,AI$8,FALSE))</f>
        <v>681</v>
      </c>
      <c r="AJ609" s="57">
        <f t="shared" ref="AJ609" si="7290">IF(OR(ISERROR(VLOOKUP(CONCATENATE("ALI_",$C609,"_SEG_",$I609,"_PROV_",$D609),Catalogo_Precios,AJ$8,FALSE)),N609=0),0,VLOOKUP(CONCATENATE("ALI_",$C609,"_SEG_",$I609,"_PROV_",$D609),Catalogo_Precios,AJ$8,FALSE))</f>
        <v>851</v>
      </c>
      <c r="AK609" s="57">
        <f t="shared" ref="AK609" si="7291">IF(OR(ISERROR(VLOOKUP(CONCATENATE("ALI_",$C609,"_SEG_",$I609,"_PROV_",$D609),Catalogo_Precios,AK$8,FALSE)),O609=0),0,VLOOKUP(CONCATENATE("ALI_",$C609,"_SEG_",$I609,"_PROV_",$D609),Catalogo_Precios,AK$8,FALSE))</f>
        <v>851</v>
      </c>
      <c r="AL609" s="53"/>
      <c r="AM609" s="59" t="str">
        <f t="shared" si="7032"/>
        <v>ALI_120_SEG_5</v>
      </c>
      <c r="AN609" s="59" t="str">
        <f t="shared" si="7033"/>
        <v>ALI_120_SEG_5_VAL_13426350</v>
      </c>
      <c r="AO609" s="60">
        <f t="shared" ref="AO609" si="7292">IF(OR(AB609="",AB609=0),0,COUNTIF(Codificacion,AM609))</f>
        <v>5</v>
      </c>
      <c r="AP609" s="61">
        <f t="array" ref="AP609">MIN(IF(Codificacion=AM609,Total_Cotizacion,""))</f>
        <v>10995175.52</v>
      </c>
      <c r="AQ609" s="62" t="b">
        <f t="shared" si="7035"/>
        <v>0</v>
      </c>
      <c r="AR609" s="51" t="str">
        <f t="shared" ref="AR609" si="7293">IF(COUNTIF(Codificacion2,CONCATENATE(AM609,"_VAL_",AB609))&gt;1,"Empate","")</f>
        <v/>
      </c>
      <c r="AS609" s="63" t="str">
        <f t="shared" si="7053"/>
        <v/>
      </c>
      <c r="AT609" s="59" t="str">
        <f t="shared" si="7037"/>
        <v>ALI_120_SEG_5_</v>
      </c>
      <c r="AU609" s="63">
        <f t="shared" ref="AU609" si="7294">IF(AND(COUNTIF(Codificacion3,AT609)&lt;AO609),1,COUNTIF(Codificacion3,AT609))</f>
        <v>1</v>
      </c>
      <c r="AV609" s="62" t="str">
        <f t="shared" si="7039"/>
        <v>No Seleccionada</v>
      </c>
      <c r="AW609" s="53"/>
      <c r="AX609" s="51" t="str">
        <f t="shared" si="7040"/>
        <v>ALI_120_SEG_5FALSO</v>
      </c>
      <c r="AY609" s="51">
        <f t="shared" si="7021"/>
        <v>4</v>
      </c>
      <c r="AZ609" s="64" t="b">
        <f t="shared" si="7041"/>
        <v>0</v>
      </c>
    </row>
    <row r="610" spans="1:52" x14ac:dyDescent="0.2">
      <c r="A610" s="50" t="b">
        <f t="shared" si="6984"/>
        <v>0</v>
      </c>
      <c r="B610" s="51" t="s">
        <v>99</v>
      </c>
      <c r="C610" s="52">
        <v>120</v>
      </c>
      <c r="D610" s="52">
        <f t="shared" ref="D610" si="7295">IF(ISERROR(VLOOKUP(E610,Proveedores,2,FALSE)),"",VLOOKUP(E610,Proveedores,2,FALSE))</f>
        <v>2052</v>
      </c>
      <c r="E610" s="53" t="s">
        <v>100</v>
      </c>
      <c r="F610" s="54">
        <v>287</v>
      </c>
      <c r="G610" s="53" t="s">
        <v>56</v>
      </c>
      <c r="H610" s="53" t="s">
        <v>69</v>
      </c>
      <c r="I610" s="52">
        <v>6</v>
      </c>
      <c r="J610" s="53" t="s">
        <v>58</v>
      </c>
      <c r="K610" s="55">
        <v>44835</v>
      </c>
      <c r="L610" s="56">
        <v>7519</v>
      </c>
      <c r="M610" s="56">
        <v>8566</v>
      </c>
      <c r="N610" s="56">
        <v>4985</v>
      </c>
      <c r="O610" s="56">
        <v>295</v>
      </c>
      <c r="P610" s="57">
        <v>524</v>
      </c>
      <c r="Q610" s="58">
        <v>0</v>
      </c>
      <c r="R610" s="57">
        <v>524</v>
      </c>
      <c r="S610" s="57">
        <v>698</v>
      </c>
      <c r="T610" s="58">
        <v>0</v>
      </c>
      <c r="U610" s="57">
        <v>698</v>
      </c>
      <c r="V610" s="57">
        <v>874</v>
      </c>
      <c r="W610" s="58">
        <v>0</v>
      </c>
      <c r="X610" s="57">
        <v>874</v>
      </c>
      <c r="Y610" s="57">
        <v>874</v>
      </c>
      <c r="Z610" s="58">
        <v>0</v>
      </c>
      <c r="AA610" s="57">
        <v>874</v>
      </c>
      <c r="AB610" s="57">
        <v>14533744</v>
      </c>
      <c r="AC610" s="53" t="str">
        <f t="shared" si="7023"/>
        <v>Registro Valido</v>
      </c>
      <c r="AD610" s="57">
        <f t="shared" ref="AD610" si="7296">IF(OR(ISERROR(VLOOKUP(CONCATENATE("ALI_",$C610,"_SEG_",$I610,"_PROV_",$D610),Catalogo_Precios,AD$8,FALSE)),L610=0),0,VLOOKUP(CONCATENATE("ALI_",$C610,"_SEG_",$I610,"_PROV_",$D610),Catalogo_Precios,AD$8,FALSE))</f>
        <v>524</v>
      </c>
      <c r="AE610" s="57">
        <f t="shared" ref="AE610" si="7297">IF(OR(ISERROR(VLOOKUP(CONCATENATE("ALI_",$C610,"_SEG_",$I610,"_PROV_",$D610),Catalogo_Precios,AE$8,FALSE)),M610=0),0,VLOOKUP(CONCATENATE("ALI_",$C610,"_SEG_",$I610,"_PROV_",$D610),Catalogo_Precios,AE$8,FALSE))</f>
        <v>698</v>
      </c>
      <c r="AF610" s="57">
        <f t="shared" ref="AF610" si="7298">IF(OR(ISERROR(VLOOKUP(CONCATENATE("ALI_",$C610,"_SEG_",$I610,"_PROV_",$D610),Catalogo_Precios,AF$8,FALSE)),N610=0),0,VLOOKUP(CONCATENATE("ALI_",$C610,"_SEG_",$I610,"_PROV_",$D610),Catalogo_Precios,AF$8,FALSE))</f>
        <v>874</v>
      </c>
      <c r="AG610" s="57">
        <f t="shared" ref="AG610" si="7299">IF(OR(ISERROR(VLOOKUP(CONCATENATE("ALI_",$C610,"_SEG_",$I610,"_PROV_",$D610),Catalogo_Precios,AG$8,FALSE)),O610=0),0,VLOOKUP(CONCATENATE("ALI_",$C610,"_SEG_",$I610,"_PROV_",$D610),Catalogo_Precios,AG$8,FALSE))</f>
        <v>874</v>
      </c>
      <c r="AH610" s="57">
        <f t="shared" ref="AH610" si="7300">IF(OR(ISERROR(VLOOKUP(CONCATENATE("ALI_",$C610,"_SEG_",$I610,"_PROV_",$D610),Catalogo_Precios,AH$8,FALSE)),L610=0),0,VLOOKUP(CONCATENATE("ALI_",$C610,"_SEG_",$I610,"_PROV_",$D610),Catalogo_Precios,AH$8,FALSE))</f>
        <v>512</v>
      </c>
      <c r="AI610" s="57">
        <f t="shared" ref="AI610" si="7301">IF(OR(ISERROR(VLOOKUP(CONCATENATE("ALI_",$C610,"_SEG_",$I610,"_PROV_",$D610),Catalogo_Precios,AI$8,FALSE)),M610=0),0,VLOOKUP(CONCATENATE("ALI_",$C610,"_SEG_",$I610,"_PROV_",$D610),Catalogo_Precios,AI$8,FALSE))</f>
        <v>681</v>
      </c>
      <c r="AJ610" s="57">
        <f t="shared" ref="AJ610" si="7302">IF(OR(ISERROR(VLOOKUP(CONCATENATE("ALI_",$C610,"_SEG_",$I610,"_PROV_",$D610),Catalogo_Precios,AJ$8,FALSE)),N610=0),0,VLOOKUP(CONCATENATE("ALI_",$C610,"_SEG_",$I610,"_PROV_",$D610),Catalogo_Precios,AJ$8,FALSE))</f>
        <v>851</v>
      </c>
      <c r="AK610" s="57">
        <f t="shared" ref="AK610" si="7303">IF(OR(ISERROR(VLOOKUP(CONCATENATE("ALI_",$C610,"_SEG_",$I610,"_PROV_",$D610),Catalogo_Precios,AK$8,FALSE)),O610=0),0,VLOOKUP(CONCATENATE("ALI_",$C610,"_SEG_",$I610,"_PROV_",$D610),Catalogo_Precios,AK$8,FALSE))</f>
        <v>851</v>
      </c>
      <c r="AL610" s="53"/>
      <c r="AM610" s="59" t="str">
        <f t="shared" si="7032"/>
        <v>ALI_120_SEG_6</v>
      </c>
      <c r="AN610" s="59" t="str">
        <f t="shared" si="7033"/>
        <v>ALI_120_SEG_6_VAL_14533744</v>
      </c>
      <c r="AO610" s="60">
        <f t="shared" ref="AO610" si="7304">IF(OR(AB610="",AB610=0),0,COUNTIF(Codificacion,AM610))</f>
        <v>5</v>
      </c>
      <c r="AP610" s="61">
        <f t="array" ref="AP610">MIN(IF(Codificacion=AM610,Total_Cotizacion,""))</f>
        <v>11902065.400000002</v>
      </c>
      <c r="AQ610" s="62" t="b">
        <f t="shared" si="7035"/>
        <v>0</v>
      </c>
      <c r="AR610" s="51" t="str">
        <f t="shared" ref="AR610" si="7305">IF(COUNTIF(Codificacion2,CONCATENATE(AM610,"_VAL_",AB610))&gt;1,"Empate","")</f>
        <v/>
      </c>
      <c r="AS610" s="63" t="str">
        <f t="shared" si="7053"/>
        <v/>
      </c>
      <c r="AT610" s="59" t="str">
        <f t="shared" si="7037"/>
        <v>ALI_120_SEG_6_</v>
      </c>
      <c r="AU610" s="63">
        <f t="shared" ref="AU610" si="7306">IF(AND(COUNTIF(Codificacion3,AT610)&lt;AO610),1,COUNTIF(Codificacion3,AT610))</f>
        <v>1</v>
      </c>
      <c r="AV610" s="62" t="str">
        <f t="shared" si="7039"/>
        <v>No Seleccionada</v>
      </c>
      <c r="AW610" s="53"/>
      <c r="AX610" s="51" t="str">
        <f t="shared" si="7040"/>
        <v>ALI_120_SEG_6FALSO</v>
      </c>
      <c r="AY610" s="51">
        <f t="shared" si="7021"/>
        <v>4</v>
      </c>
      <c r="AZ610" s="64" t="b">
        <f t="shared" si="7041"/>
        <v>0</v>
      </c>
    </row>
    <row r="611" spans="1:52" x14ac:dyDescent="0.2">
      <c r="A611" s="50" t="b">
        <f t="shared" si="6984"/>
        <v>0</v>
      </c>
      <c r="B611" s="51" t="s">
        <v>99</v>
      </c>
      <c r="C611" s="52">
        <v>120</v>
      </c>
      <c r="D611" s="52">
        <f t="shared" ref="D611" si="7307">IF(ISERROR(VLOOKUP(E611,Proveedores,2,FALSE)),"",VLOOKUP(E611,Proveedores,2,FALSE))</f>
        <v>2052</v>
      </c>
      <c r="E611" s="53" t="s">
        <v>100</v>
      </c>
      <c r="F611" s="54">
        <v>288</v>
      </c>
      <c r="G611" s="53" t="s">
        <v>56</v>
      </c>
      <c r="H611" s="53" t="s">
        <v>69</v>
      </c>
      <c r="I611" s="52">
        <v>7</v>
      </c>
      <c r="J611" s="53" t="s">
        <v>58</v>
      </c>
      <c r="K611" s="55">
        <v>44835</v>
      </c>
      <c r="L611" s="56">
        <v>7678</v>
      </c>
      <c r="M611" s="56">
        <v>8747</v>
      </c>
      <c r="N611" s="56">
        <v>5091</v>
      </c>
      <c r="O611" s="56">
        <v>300</v>
      </c>
      <c r="P611" s="57">
        <v>524</v>
      </c>
      <c r="Q611" s="58">
        <v>0</v>
      </c>
      <c r="R611" s="57">
        <v>524</v>
      </c>
      <c r="S611" s="57">
        <v>698</v>
      </c>
      <c r="T611" s="58">
        <v>0</v>
      </c>
      <c r="U611" s="57">
        <v>698</v>
      </c>
      <c r="V611" s="57">
        <v>874</v>
      </c>
      <c r="W611" s="58">
        <v>0</v>
      </c>
      <c r="X611" s="57">
        <v>874</v>
      </c>
      <c r="Y611" s="57">
        <v>874</v>
      </c>
      <c r="Z611" s="58">
        <v>0</v>
      </c>
      <c r="AA611" s="57">
        <v>874</v>
      </c>
      <c r="AB611" s="57">
        <v>14840412</v>
      </c>
      <c r="AC611" s="53" t="str">
        <f t="shared" si="7023"/>
        <v>Registro Valido</v>
      </c>
      <c r="AD611" s="57">
        <f t="shared" ref="AD611" si="7308">IF(OR(ISERROR(VLOOKUP(CONCATENATE("ALI_",$C611,"_SEG_",$I611,"_PROV_",$D611),Catalogo_Precios,AD$8,FALSE)),L611=0),0,VLOOKUP(CONCATENATE("ALI_",$C611,"_SEG_",$I611,"_PROV_",$D611),Catalogo_Precios,AD$8,FALSE))</f>
        <v>524</v>
      </c>
      <c r="AE611" s="57">
        <f t="shared" ref="AE611" si="7309">IF(OR(ISERROR(VLOOKUP(CONCATENATE("ALI_",$C611,"_SEG_",$I611,"_PROV_",$D611),Catalogo_Precios,AE$8,FALSE)),M611=0),0,VLOOKUP(CONCATENATE("ALI_",$C611,"_SEG_",$I611,"_PROV_",$D611),Catalogo_Precios,AE$8,FALSE))</f>
        <v>698</v>
      </c>
      <c r="AF611" s="57">
        <f t="shared" ref="AF611" si="7310">IF(OR(ISERROR(VLOOKUP(CONCATENATE("ALI_",$C611,"_SEG_",$I611,"_PROV_",$D611),Catalogo_Precios,AF$8,FALSE)),N611=0),0,VLOOKUP(CONCATENATE("ALI_",$C611,"_SEG_",$I611,"_PROV_",$D611),Catalogo_Precios,AF$8,FALSE))</f>
        <v>874</v>
      </c>
      <c r="AG611" s="57">
        <f t="shared" ref="AG611" si="7311">IF(OR(ISERROR(VLOOKUP(CONCATENATE("ALI_",$C611,"_SEG_",$I611,"_PROV_",$D611),Catalogo_Precios,AG$8,FALSE)),O611=0),0,VLOOKUP(CONCATENATE("ALI_",$C611,"_SEG_",$I611,"_PROV_",$D611),Catalogo_Precios,AG$8,FALSE))</f>
        <v>874</v>
      </c>
      <c r="AH611" s="57">
        <f t="shared" ref="AH611" si="7312">IF(OR(ISERROR(VLOOKUP(CONCATENATE("ALI_",$C611,"_SEG_",$I611,"_PROV_",$D611),Catalogo_Precios,AH$8,FALSE)),L611=0),0,VLOOKUP(CONCATENATE("ALI_",$C611,"_SEG_",$I611,"_PROV_",$D611),Catalogo_Precios,AH$8,FALSE))</f>
        <v>512</v>
      </c>
      <c r="AI611" s="57">
        <f t="shared" ref="AI611" si="7313">IF(OR(ISERROR(VLOOKUP(CONCATENATE("ALI_",$C611,"_SEG_",$I611,"_PROV_",$D611),Catalogo_Precios,AI$8,FALSE)),M611=0),0,VLOOKUP(CONCATENATE("ALI_",$C611,"_SEG_",$I611,"_PROV_",$D611),Catalogo_Precios,AI$8,FALSE))</f>
        <v>681</v>
      </c>
      <c r="AJ611" s="57">
        <f t="shared" ref="AJ611" si="7314">IF(OR(ISERROR(VLOOKUP(CONCATENATE("ALI_",$C611,"_SEG_",$I611,"_PROV_",$D611),Catalogo_Precios,AJ$8,FALSE)),N611=0),0,VLOOKUP(CONCATENATE("ALI_",$C611,"_SEG_",$I611,"_PROV_",$D611),Catalogo_Precios,AJ$8,FALSE))</f>
        <v>851</v>
      </c>
      <c r="AK611" s="57">
        <f t="shared" ref="AK611" si="7315">IF(OR(ISERROR(VLOOKUP(CONCATENATE("ALI_",$C611,"_SEG_",$I611,"_PROV_",$D611),Catalogo_Precios,AK$8,FALSE)),O611=0),0,VLOOKUP(CONCATENATE("ALI_",$C611,"_SEG_",$I611,"_PROV_",$D611),Catalogo_Precios,AK$8,FALSE))</f>
        <v>851</v>
      </c>
      <c r="AL611" s="53"/>
      <c r="AM611" s="59" t="str">
        <f t="shared" si="7032"/>
        <v>ALI_120_SEG_7</v>
      </c>
      <c r="AN611" s="59" t="str">
        <f t="shared" si="7033"/>
        <v>ALI_120_SEG_7_VAL_14840412</v>
      </c>
      <c r="AO611" s="60">
        <f t="shared" ref="AO611" si="7316">IF(OR(AB611="",AB611=0),0,COUNTIF(Codificacion,AM611))</f>
        <v>5</v>
      </c>
      <c r="AP611" s="61">
        <f t="array" ref="AP611">MIN(IF(Codificacion=AM611,Total_Cotizacion,""))</f>
        <v>12153224.84</v>
      </c>
      <c r="AQ611" s="62" t="b">
        <f t="shared" si="7035"/>
        <v>0</v>
      </c>
      <c r="AR611" s="51" t="str">
        <f t="shared" ref="AR611" si="7317">IF(COUNTIF(Codificacion2,CONCATENATE(AM611,"_VAL_",AB611))&gt;1,"Empate","")</f>
        <v/>
      </c>
      <c r="AS611" s="63" t="str">
        <f t="shared" si="7053"/>
        <v/>
      </c>
      <c r="AT611" s="59" t="str">
        <f t="shared" si="7037"/>
        <v>ALI_120_SEG_7_</v>
      </c>
      <c r="AU611" s="63">
        <f t="shared" ref="AU611" si="7318">IF(AND(COUNTIF(Codificacion3,AT611)&lt;AO611),1,COUNTIF(Codificacion3,AT611))</f>
        <v>1</v>
      </c>
      <c r="AV611" s="62" t="str">
        <f t="shared" si="7039"/>
        <v>No Seleccionada</v>
      </c>
      <c r="AW611" s="53"/>
      <c r="AX611" s="51" t="str">
        <f t="shared" si="7040"/>
        <v>ALI_120_SEG_7FALSO</v>
      </c>
      <c r="AY611" s="51">
        <f t="shared" si="7021"/>
        <v>4</v>
      </c>
      <c r="AZ611" s="64" t="b">
        <f t="shared" si="7041"/>
        <v>0</v>
      </c>
    </row>
    <row r="612" spans="1:52" x14ac:dyDescent="0.2">
      <c r="A612" s="50" t="b">
        <f t="shared" si="6984"/>
        <v>0</v>
      </c>
      <c r="B612" s="51" t="s">
        <v>99</v>
      </c>
      <c r="C612" s="52">
        <v>120</v>
      </c>
      <c r="D612" s="52">
        <f t="shared" ref="D612" si="7319">IF(ISERROR(VLOOKUP(E612,Proveedores,2,FALSE)),"",VLOOKUP(E612,Proveedores,2,FALSE))</f>
        <v>2052</v>
      </c>
      <c r="E612" s="53" t="s">
        <v>100</v>
      </c>
      <c r="F612" s="54">
        <v>289</v>
      </c>
      <c r="G612" s="53" t="s">
        <v>56</v>
      </c>
      <c r="H612" s="53" t="s">
        <v>69</v>
      </c>
      <c r="I612" s="52">
        <v>8</v>
      </c>
      <c r="J612" s="53" t="s">
        <v>58</v>
      </c>
      <c r="K612" s="55">
        <v>44835</v>
      </c>
      <c r="L612" s="56">
        <v>7410</v>
      </c>
      <c r="M612" s="56">
        <v>8441</v>
      </c>
      <c r="N612" s="56">
        <v>4914</v>
      </c>
      <c r="O612" s="56">
        <v>291</v>
      </c>
      <c r="P612" s="57">
        <v>524</v>
      </c>
      <c r="Q612" s="58">
        <v>0</v>
      </c>
      <c r="R612" s="57">
        <v>524</v>
      </c>
      <c r="S612" s="57">
        <v>698</v>
      </c>
      <c r="T612" s="58">
        <v>0</v>
      </c>
      <c r="U612" s="57">
        <v>698</v>
      </c>
      <c r="V612" s="57">
        <v>874</v>
      </c>
      <c r="W612" s="58">
        <v>0</v>
      </c>
      <c r="X612" s="57">
        <v>874</v>
      </c>
      <c r="Y612" s="57">
        <v>874</v>
      </c>
      <c r="Z612" s="58">
        <v>0</v>
      </c>
      <c r="AA612" s="57">
        <v>874</v>
      </c>
      <c r="AB612" s="57">
        <v>14323828</v>
      </c>
      <c r="AC612" s="53" t="str">
        <f t="shared" si="7023"/>
        <v>Registro Valido</v>
      </c>
      <c r="AD612" s="57">
        <f t="shared" ref="AD612" si="7320">IF(OR(ISERROR(VLOOKUP(CONCATENATE("ALI_",$C612,"_SEG_",$I612,"_PROV_",$D612),Catalogo_Precios,AD$8,FALSE)),L612=0),0,VLOOKUP(CONCATENATE("ALI_",$C612,"_SEG_",$I612,"_PROV_",$D612),Catalogo_Precios,AD$8,FALSE))</f>
        <v>524</v>
      </c>
      <c r="AE612" s="57">
        <f t="shared" ref="AE612" si="7321">IF(OR(ISERROR(VLOOKUP(CONCATENATE("ALI_",$C612,"_SEG_",$I612,"_PROV_",$D612),Catalogo_Precios,AE$8,FALSE)),M612=0),0,VLOOKUP(CONCATENATE("ALI_",$C612,"_SEG_",$I612,"_PROV_",$D612),Catalogo_Precios,AE$8,FALSE))</f>
        <v>698</v>
      </c>
      <c r="AF612" s="57">
        <f t="shared" ref="AF612" si="7322">IF(OR(ISERROR(VLOOKUP(CONCATENATE("ALI_",$C612,"_SEG_",$I612,"_PROV_",$D612),Catalogo_Precios,AF$8,FALSE)),N612=0),0,VLOOKUP(CONCATENATE("ALI_",$C612,"_SEG_",$I612,"_PROV_",$D612),Catalogo_Precios,AF$8,FALSE))</f>
        <v>874</v>
      </c>
      <c r="AG612" s="57">
        <f t="shared" ref="AG612" si="7323">IF(OR(ISERROR(VLOOKUP(CONCATENATE("ALI_",$C612,"_SEG_",$I612,"_PROV_",$D612),Catalogo_Precios,AG$8,FALSE)),O612=0),0,VLOOKUP(CONCATENATE("ALI_",$C612,"_SEG_",$I612,"_PROV_",$D612),Catalogo_Precios,AG$8,FALSE))</f>
        <v>874</v>
      </c>
      <c r="AH612" s="57">
        <f t="shared" ref="AH612" si="7324">IF(OR(ISERROR(VLOOKUP(CONCATENATE("ALI_",$C612,"_SEG_",$I612,"_PROV_",$D612),Catalogo_Precios,AH$8,FALSE)),L612=0),0,VLOOKUP(CONCATENATE("ALI_",$C612,"_SEG_",$I612,"_PROV_",$D612),Catalogo_Precios,AH$8,FALSE))</f>
        <v>512</v>
      </c>
      <c r="AI612" s="57">
        <f t="shared" ref="AI612" si="7325">IF(OR(ISERROR(VLOOKUP(CONCATENATE("ALI_",$C612,"_SEG_",$I612,"_PROV_",$D612),Catalogo_Precios,AI$8,FALSE)),M612=0),0,VLOOKUP(CONCATENATE("ALI_",$C612,"_SEG_",$I612,"_PROV_",$D612),Catalogo_Precios,AI$8,FALSE))</f>
        <v>681</v>
      </c>
      <c r="AJ612" s="57">
        <f t="shared" ref="AJ612" si="7326">IF(OR(ISERROR(VLOOKUP(CONCATENATE("ALI_",$C612,"_SEG_",$I612,"_PROV_",$D612),Catalogo_Precios,AJ$8,FALSE)),N612=0),0,VLOOKUP(CONCATENATE("ALI_",$C612,"_SEG_",$I612,"_PROV_",$D612),Catalogo_Precios,AJ$8,FALSE))</f>
        <v>851</v>
      </c>
      <c r="AK612" s="57">
        <f t="shared" ref="AK612" si="7327">IF(OR(ISERROR(VLOOKUP(CONCATENATE("ALI_",$C612,"_SEG_",$I612,"_PROV_",$D612),Catalogo_Precios,AK$8,FALSE)),O612=0),0,VLOOKUP(CONCATENATE("ALI_",$C612,"_SEG_",$I612,"_PROV_",$D612),Catalogo_Precios,AK$8,FALSE))</f>
        <v>851</v>
      </c>
      <c r="AL612" s="53"/>
      <c r="AM612" s="59" t="str">
        <f t="shared" si="7032"/>
        <v>ALI_120_SEG_8</v>
      </c>
      <c r="AN612" s="59" t="str">
        <f t="shared" si="7033"/>
        <v>ALI_120_SEG_8_VAL_14323828</v>
      </c>
      <c r="AO612" s="60">
        <f t="shared" ref="AO612" si="7328">IF(OR(AB612="",AB612=0),0,COUNTIF(Codificacion,AM612))</f>
        <v>5</v>
      </c>
      <c r="AP612" s="61">
        <f t="array" ref="AP612">MIN(IF(Codificacion=AM612,Total_Cotizacion,""))</f>
        <v>11730095</v>
      </c>
      <c r="AQ612" s="62" t="b">
        <f t="shared" si="7035"/>
        <v>0</v>
      </c>
      <c r="AR612" s="51" t="str">
        <f t="shared" ref="AR612" si="7329">IF(COUNTIF(Codificacion2,CONCATENATE(AM612,"_VAL_",AB612))&gt;1,"Empate","")</f>
        <v/>
      </c>
      <c r="AS612" s="63" t="str">
        <f t="shared" si="7053"/>
        <v/>
      </c>
      <c r="AT612" s="59" t="str">
        <f t="shared" si="7037"/>
        <v>ALI_120_SEG_8_</v>
      </c>
      <c r="AU612" s="63">
        <f t="shared" ref="AU612" si="7330">IF(AND(COUNTIF(Codificacion3,AT612)&lt;AO612),1,COUNTIF(Codificacion3,AT612))</f>
        <v>1</v>
      </c>
      <c r="AV612" s="62" t="str">
        <f t="shared" si="7039"/>
        <v>No Seleccionada</v>
      </c>
      <c r="AW612" s="53"/>
      <c r="AX612" s="51" t="str">
        <f t="shared" si="7040"/>
        <v>ALI_120_SEG_8FALSO</v>
      </c>
      <c r="AY612" s="51">
        <f t="shared" si="7021"/>
        <v>4</v>
      </c>
      <c r="AZ612" s="64" t="b">
        <f t="shared" si="7041"/>
        <v>0</v>
      </c>
    </row>
    <row r="613" spans="1:52" x14ac:dyDescent="0.2">
      <c r="A613" s="50" t="b">
        <f t="shared" si="6984"/>
        <v>0</v>
      </c>
      <c r="B613" s="51" t="s">
        <v>99</v>
      </c>
      <c r="C613" s="52">
        <v>120</v>
      </c>
      <c r="D613" s="52">
        <f t="shared" ref="D613" si="7331">IF(ISERROR(VLOOKUP(E613,Proveedores,2,FALSE)),"",VLOOKUP(E613,Proveedores,2,FALSE))</f>
        <v>2052</v>
      </c>
      <c r="E613" s="53" t="s">
        <v>100</v>
      </c>
      <c r="F613" s="54">
        <v>290</v>
      </c>
      <c r="G613" s="53" t="s">
        <v>56</v>
      </c>
      <c r="H613" s="53" t="s">
        <v>69</v>
      </c>
      <c r="I613" s="52">
        <v>9</v>
      </c>
      <c r="J613" s="53" t="s">
        <v>58</v>
      </c>
      <c r="K613" s="55">
        <v>44835</v>
      </c>
      <c r="L613" s="56">
        <v>7489</v>
      </c>
      <c r="M613" s="56">
        <v>8532</v>
      </c>
      <c r="N613" s="56">
        <v>4965</v>
      </c>
      <c r="O613" s="56">
        <v>294</v>
      </c>
      <c r="P613" s="57">
        <v>524</v>
      </c>
      <c r="Q613" s="58">
        <v>0</v>
      </c>
      <c r="R613" s="57">
        <v>524</v>
      </c>
      <c r="S613" s="57">
        <v>698</v>
      </c>
      <c r="T613" s="58">
        <v>0</v>
      </c>
      <c r="U613" s="57">
        <v>698</v>
      </c>
      <c r="V613" s="57">
        <v>874</v>
      </c>
      <c r="W613" s="58">
        <v>0</v>
      </c>
      <c r="X613" s="57">
        <v>874</v>
      </c>
      <c r="Y613" s="57">
        <v>874</v>
      </c>
      <c r="Z613" s="58">
        <v>0</v>
      </c>
      <c r="AA613" s="57">
        <v>874</v>
      </c>
      <c r="AB613" s="57">
        <v>14475938</v>
      </c>
      <c r="AC613" s="53" t="str">
        <f t="shared" si="7023"/>
        <v>Registro Valido</v>
      </c>
      <c r="AD613" s="57">
        <f t="shared" ref="AD613" si="7332">IF(OR(ISERROR(VLOOKUP(CONCATENATE("ALI_",$C613,"_SEG_",$I613,"_PROV_",$D613),Catalogo_Precios,AD$8,FALSE)),L613=0),0,VLOOKUP(CONCATENATE("ALI_",$C613,"_SEG_",$I613,"_PROV_",$D613),Catalogo_Precios,AD$8,FALSE))</f>
        <v>524</v>
      </c>
      <c r="AE613" s="57">
        <f t="shared" ref="AE613" si="7333">IF(OR(ISERROR(VLOOKUP(CONCATENATE("ALI_",$C613,"_SEG_",$I613,"_PROV_",$D613),Catalogo_Precios,AE$8,FALSE)),M613=0),0,VLOOKUP(CONCATENATE("ALI_",$C613,"_SEG_",$I613,"_PROV_",$D613),Catalogo_Precios,AE$8,FALSE))</f>
        <v>698</v>
      </c>
      <c r="AF613" s="57">
        <f t="shared" ref="AF613" si="7334">IF(OR(ISERROR(VLOOKUP(CONCATENATE("ALI_",$C613,"_SEG_",$I613,"_PROV_",$D613),Catalogo_Precios,AF$8,FALSE)),N613=0),0,VLOOKUP(CONCATENATE("ALI_",$C613,"_SEG_",$I613,"_PROV_",$D613),Catalogo_Precios,AF$8,FALSE))</f>
        <v>874</v>
      </c>
      <c r="AG613" s="57">
        <f t="shared" ref="AG613" si="7335">IF(OR(ISERROR(VLOOKUP(CONCATENATE("ALI_",$C613,"_SEG_",$I613,"_PROV_",$D613),Catalogo_Precios,AG$8,FALSE)),O613=0),0,VLOOKUP(CONCATENATE("ALI_",$C613,"_SEG_",$I613,"_PROV_",$D613),Catalogo_Precios,AG$8,FALSE))</f>
        <v>874</v>
      </c>
      <c r="AH613" s="57">
        <f t="shared" ref="AH613" si="7336">IF(OR(ISERROR(VLOOKUP(CONCATENATE("ALI_",$C613,"_SEG_",$I613,"_PROV_",$D613),Catalogo_Precios,AH$8,FALSE)),L613=0),0,VLOOKUP(CONCATENATE("ALI_",$C613,"_SEG_",$I613,"_PROV_",$D613),Catalogo_Precios,AH$8,FALSE))</f>
        <v>512</v>
      </c>
      <c r="AI613" s="57">
        <f t="shared" ref="AI613" si="7337">IF(OR(ISERROR(VLOOKUP(CONCATENATE("ALI_",$C613,"_SEG_",$I613,"_PROV_",$D613),Catalogo_Precios,AI$8,FALSE)),M613=0),0,VLOOKUP(CONCATENATE("ALI_",$C613,"_SEG_",$I613,"_PROV_",$D613),Catalogo_Precios,AI$8,FALSE))</f>
        <v>681</v>
      </c>
      <c r="AJ613" s="57">
        <f t="shared" ref="AJ613" si="7338">IF(OR(ISERROR(VLOOKUP(CONCATENATE("ALI_",$C613,"_SEG_",$I613,"_PROV_",$D613),Catalogo_Precios,AJ$8,FALSE)),N613=0),0,VLOOKUP(CONCATENATE("ALI_",$C613,"_SEG_",$I613,"_PROV_",$D613),Catalogo_Precios,AJ$8,FALSE))</f>
        <v>851</v>
      </c>
      <c r="AK613" s="57">
        <f t="shared" ref="AK613" si="7339">IF(OR(ISERROR(VLOOKUP(CONCATENATE("ALI_",$C613,"_SEG_",$I613,"_PROV_",$D613),Catalogo_Precios,AK$8,FALSE)),O613=0),0,VLOOKUP(CONCATENATE("ALI_",$C613,"_SEG_",$I613,"_PROV_",$D613),Catalogo_Precios,AK$8,FALSE))</f>
        <v>851</v>
      </c>
      <c r="AL613" s="53"/>
      <c r="AM613" s="59" t="str">
        <f t="shared" si="7032"/>
        <v>ALI_120_SEG_9</v>
      </c>
      <c r="AN613" s="59" t="str">
        <f t="shared" si="7033"/>
        <v>ALI_120_SEG_9_VAL_14475938</v>
      </c>
      <c r="AO613" s="60">
        <f t="shared" ref="AO613" si="7340">IF(OR(AB613="",AB613=0),0,COUNTIF(Codificacion,AM613))</f>
        <v>5</v>
      </c>
      <c r="AP613" s="61">
        <f t="array" ref="AP613">MIN(IF(Codificacion=AM613,Total_Cotizacion,""))</f>
        <v>11854726.560000001</v>
      </c>
      <c r="AQ613" s="62" t="b">
        <f t="shared" si="7035"/>
        <v>0</v>
      </c>
      <c r="AR613" s="51" t="str">
        <f t="shared" ref="AR613" si="7341">IF(COUNTIF(Codificacion2,CONCATENATE(AM613,"_VAL_",AB613))&gt;1,"Empate","")</f>
        <v/>
      </c>
      <c r="AS613" s="63" t="str">
        <f t="shared" si="7053"/>
        <v/>
      </c>
      <c r="AT613" s="59" t="str">
        <f t="shared" si="7037"/>
        <v>ALI_120_SEG_9_</v>
      </c>
      <c r="AU613" s="63">
        <f t="shared" ref="AU613" si="7342">IF(AND(COUNTIF(Codificacion3,AT613)&lt;AO613),1,COUNTIF(Codificacion3,AT613))</f>
        <v>1</v>
      </c>
      <c r="AV613" s="62" t="str">
        <f t="shared" si="7039"/>
        <v>No Seleccionada</v>
      </c>
      <c r="AW613" s="53"/>
      <c r="AX613" s="51" t="str">
        <f t="shared" si="7040"/>
        <v>ALI_120_SEG_9FALSO</v>
      </c>
      <c r="AY613" s="51">
        <f t="shared" si="7021"/>
        <v>4</v>
      </c>
      <c r="AZ613" s="64" t="b">
        <f t="shared" si="7041"/>
        <v>0</v>
      </c>
    </row>
    <row r="614" spans="1:52" x14ac:dyDescent="0.2">
      <c r="A614" s="50" t="b">
        <f t="shared" si="6984"/>
        <v>0</v>
      </c>
      <c r="B614" s="51" t="s">
        <v>99</v>
      </c>
      <c r="C614" s="52">
        <v>120</v>
      </c>
      <c r="D614" s="52">
        <f t="shared" ref="D614" si="7343">IF(ISERROR(VLOOKUP(E614,Proveedores,2,FALSE)),"",VLOOKUP(E614,Proveedores,2,FALSE))</f>
        <v>2052</v>
      </c>
      <c r="E614" s="53" t="s">
        <v>100</v>
      </c>
      <c r="F614" s="54">
        <v>291</v>
      </c>
      <c r="G614" s="53" t="s">
        <v>56</v>
      </c>
      <c r="H614" s="53" t="s">
        <v>69</v>
      </c>
      <c r="I614" s="52">
        <v>10</v>
      </c>
      <c r="J614" s="53" t="s">
        <v>58</v>
      </c>
      <c r="K614" s="55">
        <v>44835</v>
      </c>
      <c r="L614" s="56">
        <v>7499</v>
      </c>
      <c r="M614" s="56">
        <v>8545</v>
      </c>
      <c r="N614" s="56">
        <v>4974</v>
      </c>
      <c r="O614" s="56">
        <v>294</v>
      </c>
      <c r="P614" s="57">
        <v>524</v>
      </c>
      <c r="Q614" s="58">
        <v>0</v>
      </c>
      <c r="R614" s="57">
        <v>524</v>
      </c>
      <c r="S614" s="57">
        <v>698</v>
      </c>
      <c r="T614" s="58">
        <v>0</v>
      </c>
      <c r="U614" s="57">
        <v>698</v>
      </c>
      <c r="V614" s="57">
        <v>874</v>
      </c>
      <c r="W614" s="58">
        <v>0</v>
      </c>
      <c r="X614" s="57">
        <v>874</v>
      </c>
      <c r="Y614" s="57">
        <v>874</v>
      </c>
      <c r="Z614" s="58">
        <v>0</v>
      </c>
      <c r="AA614" s="57">
        <v>874</v>
      </c>
      <c r="AB614" s="57">
        <v>14498118</v>
      </c>
      <c r="AC614" s="53" t="str">
        <f t="shared" si="7023"/>
        <v>Registro Valido</v>
      </c>
      <c r="AD614" s="57">
        <f t="shared" ref="AD614" si="7344">IF(OR(ISERROR(VLOOKUP(CONCATENATE("ALI_",$C614,"_SEG_",$I614,"_PROV_",$D614),Catalogo_Precios,AD$8,FALSE)),L614=0),0,VLOOKUP(CONCATENATE("ALI_",$C614,"_SEG_",$I614,"_PROV_",$D614),Catalogo_Precios,AD$8,FALSE))</f>
        <v>524</v>
      </c>
      <c r="AE614" s="57">
        <f t="shared" ref="AE614" si="7345">IF(OR(ISERROR(VLOOKUP(CONCATENATE("ALI_",$C614,"_SEG_",$I614,"_PROV_",$D614),Catalogo_Precios,AE$8,FALSE)),M614=0),0,VLOOKUP(CONCATENATE("ALI_",$C614,"_SEG_",$I614,"_PROV_",$D614),Catalogo_Precios,AE$8,FALSE))</f>
        <v>698</v>
      </c>
      <c r="AF614" s="57">
        <f t="shared" ref="AF614" si="7346">IF(OR(ISERROR(VLOOKUP(CONCATENATE("ALI_",$C614,"_SEG_",$I614,"_PROV_",$D614),Catalogo_Precios,AF$8,FALSE)),N614=0),0,VLOOKUP(CONCATENATE("ALI_",$C614,"_SEG_",$I614,"_PROV_",$D614),Catalogo_Precios,AF$8,FALSE))</f>
        <v>874</v>
      </c>
      <c r="AG614" s="57">
        <f t="shared" ref="AG614" si="7347">IF(OR(ISERROR(VLOOKUP(CONCATENATE("ALI_",$C614,"_SEG_",$I614,"_PROV_",$D614),Catalogo_Precios,AG$8,FALSE)),O614=0),0,VLOOKUP(CONCATENATE("ALI_",$C614,"_SEG_",$I614,"_PROV_",$D614),Catalogo_Precios,AG$8,FALSE))</f>
        <v>874</v>
      </c>
      <c r="AH614" s="57">
        <f t="shared" ref="AH614" si="7348">IF(OR(ISERROR(VLOOKUP(CONCATENATE("ALI_",$C614,"_SEG_",$I614,"_PROV_",$D614),Catalogo_Precios,AH$8,FALSE)),L614=0),0,VLOOKUP(CONCATENATE("ALI_",$C614,"_SEG_",$I614,"_PROV_",$D614),Catalogo_Precios,AH$8,FALSE))</f>
        <v>512</v>
      </c>
      <c r="AI614" s="57">
        <f t="shared" ref="AI614" si="7349">IF(OR(ISERROR(VLOOKUP(CONCATENATE("ALI_",$C614,"_SEG_",$I614,"_PROV_",$D614),Catalogo_Precios,AI$8,FALSE)),M614=0),0,VLOOKUP(CONCATENATE("ALI_",$C614,"_SEG_",$I614,"_PROV_",$D614),Catalogo_Precios,AI$8,FALSE))</f>
        <v>681</v>
      </c>
      <c r="AJ614" s="57">
        <f t="shared" ref="AJ614" si="7350">IF(OR(ISERROR(VLOOKUP(CONCATENATE("ALI_",$C614,"_SEG_",$I614,"_PROV_",$D614),Catalogo_Precios,AJ$8,FALSE)),N614=0),0,VLOOKUP(CONCATENATE("ALI_",$C614,"_SEG_",$I614,"_PROV_",$D614),Catalogo_Precios,AJ$8,FALSE))</f>
        <v>851</v>
      </c>
      <c r="AK614" s="57">
        <f t="shared" ref="AK614" si="7351">IF(OR(ISERROR(VLOOKUP(CONCATENATE("ALI_",$C614,"_SEG_",$I614,"_PROV_",$D614),Catalogo_Precios,AK$8,FALSE)),O614=0),0,VLOOKUP(CONCATENATE("ALI_",$C614,"_SEG_",$I614,"_PROV_",$D614),Catalogo_Precios,AK$8,FALSE))</f>
        <v>851</v>
      </c>
      <c r="AL614" s="53"/>
      <c r="AM614" s="59" t="str">
        <f t="shared" si="7032"/>
        <v>ALI_120_SEG_10</v>
      </c>
      <c r="AN614" s="59" t="str">
        <f t="shared" si="7033"/>
        <v>ALI_120_SEG_10_VAL_14498118</v>
      </c>
      <c r="AO614" s="60">
        <f t="shared" ref="AO614" si="7352">IF(OR(AB614="",AB614=0),0,COUNTIF(Codificacion,AM614))</f>
        <v>5</v>
      </c>
      <c r="AP614" s="61">
        <f t="array" ref="AP614">MIN(IF(Codificacion=AM614,Total_Cotizacion,""))</f>
        <v>11872842.520000001</v>
      </c>
      <c r="AQ614" s="62" t="b">
        <f t="shared" si="7035"/>
        <v>0</v>
      </c>
      <c r="AR614" s="51" t="str">
        <f t="shared" ref="AR614" si="7353">IF(COUNTIF(Codificacion2,CONCATENATE(AM614,"_VAL_",AB614))&gt;1,"Empate","")</f>
        <v/>
      </c>
      <c r="AS614" s="63" t="str">
        <f t="shared" si="7053"/>
        <v/>
      </c>
      <c r="AT614" s="59" t="str">
        <f t="shared" si="7037"/>
        <v>ALI_120_SEG_10_</v>
      </c>
      <c r="AU614" s="63">
        <f t="shared" ref="AU614" si="7354">IF(AND(COUNTIF(Codificacion3,AT614)&lt;AO614),1,COUNTIF(Codificacion3,AT614))</f>
        <v>1</v>
      </c>
      <c r="AV614" s="62" t="str">
        <f t="shared" si="7039"/>
        <v>No Seleccionada</v>
      </c>
      <c r="AW614" s="53"/>
      <c r="AX614" s="51" t="str">
        <f t="shared" si="7040"/>
        <v>ALI_120_SEG_10FALSO</v>
      </c>
      <c r="AY614" s="51">
        <f t="shared" si="7021"/>
        <v>4</v>
      </c>
      <c r="AZ614" s="64" t="b">
        <f t="shared" si="7041"/>
        <v>0</v>
      </c>
    </row>
    <row r="615" spans="1:52" x14ac:dyDescent="0.2">
      <c r="A615" s="50" t="b">
        <f t="shared" si="6984"/>
        <v>0</v>
      </c>
      <c r="B615" s="51" t="s">
        <v>99</v>
      </c>
      <c r="C615" s="52">
        <v>120</v>
      </c>
      <c r="D615" s="52">
        <f t="shared" ref="D615" si="7355">IF(ISERROR(VLOOKUP(E615,Proveedores,2,FALSE)),"",VLOOKUP(E615,Proveedores,2,FALSE))</f>
        <v>2052</v>
      </c>
      <c r="E615" s="53" t="s">
        <v>100</v>
      </c>
      <c r="F615" s="54">
        <v>292</v>
      </c>
      <c r="G615" s="53" t="s">
        <v>56</v>
      </c>
      <c r="H615" s="53" t="s">
        <v>69</v>
      </c>
      <c r="I615" s="52">
        <v>11</v>
      </c>
      <c r="J615" s="53" t="s">
        <v>58</v>
      </c>
      <c r="K615" s="55">
        <v>44835</v>
      </c>
      <c r="L615" s="56">
        <v>7576</v>
      </c>
      <c r="M615" s="56">
        <v>8666</v>
      </c>
      <c r="N615" s="56">
        <v>5049</v>
      </c>
      <c r="O615" s="56">
        <v>298</v>
      </c>
      <c r="P615" s="57">
        <v>524</v>
      </c>
      <c r="Q615" s="58">
        <v>0</v>
      </c>
      <c r="R615" s="57">
        <v>524</v>
      </c>
      <c r="S615" s="57">
        <v>698</v>
      </c>
      <c r="T615" s="58">
        <v>0</v>
      </c>
      <c r="U615" s="57">
        <v>698</v>
      </c>
      <c r="V615" s="57">
        <v>874</v>
      </c>
      <c r="W615" s="58">
        <v>0</v>
      </c>
      <c r="X615" s="57">
        <v>874</v>
      </c>
      <c r="Y615" s="57">
        <v>874</v>
      </c>
      <c r="Z615" s="58">
        <v>0</v>
      </c>
      <c r="AA615" s="57">
        <v>874</v>
      </c>
      <c r="AB615" s="57">
        <v>14691970</v>
      </c>
      <c r="AC615" s="53" t="str">
        <f t="shared" si="7023"/>
        <v>Registro Valido</v>
      </c>
      <c r="AD615" s="57">
        <f t="shared" ref="AD615" si="7356">IF(OR(ISERROR(VLOOKUP(CONCATENATE("ALI_",$C615,"_SEG_",$I615,"_PROV_",$D615),Catalogo_Precios,AD$8,FALSE)),L615=0),0,VLOOKUP(CONCATENATE("ALI_",$C615,"_SEG_",$I615,"_PROV_",$D615),Catalogo_Precios,AD$8,FALSE))</f>
        <v>524</v>
      </c>
      <c r="AE615" s="57">
        <f t="shared" ref="AE615" si="7357">IF(OR(ISERROR(VLOOKUP(CONCATENATE("ALI_",$C615,"_SEG_",$I615,"_PROV_",$D615),Catalogo_Precios,AE$8,FALSE)),M615=0),0,VLOOKUP(CONCATENATE("ALI_",$C615,"_SEG_",$I615,"_PROV_",$D615),Catalogo_Precios,AE$8,FALSE))</f>
        <v>698</v>
      </c>
      <c r="AF615" s="57">
        <f t="shared" ref="AF615" si="7358">IF(OR(ISERROR(VLOOKUP(CONCATENATE("ALI_",$C615,"_SEG_",$I615,"_PROV_",$D615),Catalogo_Precios,AF$8,FALSE)),N615=0),0,VLOOKUP(CONCATENATE("ALI_",$C615,"_SEG_",$I615,"_PROV_",$D615),Catalogo_Precios,AF$8,FALSE))</f>
        <v>874</v>
      </c>
      <c r="AG615" s="57">
        <f t="shared" ref="AG615" si="7359">IF(OR(ISERROR(VLOOKUP(CONCATENATE("ALI_",$C615,"_SEG_",$I615,"_PROV_",$D615),Catalogo_Precios,AG$8,FALSE)),O615=0),0,VLOOKUP(CONCATENATE("ALI_",$C615,"_SEG_",$I615,"_PROV_",$D615),Catalogo_Precios,AG$8,FALSE))</f>
        <v>874</v>
      </c>
      <c r="AH615" s="57">
        <f t="shared" ref="AH615" si="7360">IF(OR(ISERROR(VLOOKUP(CONCATENATE("ALI_",$C615,"_SEG_",$I615,"_PROV_",$D615),Catalogo_Precios,AH$8,FALSE)),L615=0),0,VLOOKUP(CONCATENATE("ALI_",$C615,"_SEG_",$I615,"_PROV_",$D615),Catalogo_Precios,AH$8,FALSE))</f>
        <v>512</v>
      </c>
      <c r="AI615" s="57">
        <f t="shared" ref="AI615" si="7361">IF(OR(ISERROR(VLOOKUP(CONCATENATE("ALI_",$C615,"_SEG_",$I615,"_PROV_",$D615),Catalogo_Precios,AI$8,FALSE)),M615=0),0,VLOOKUP(CONCATENATE("ALI_",$C615,"_SEG_",$I615,"_PROV_",$D615),Catalogo_Precios,AI$8,FALSE))</f>
        <v>681</v>
      </c>
      <c r="AJ615" s="57">
        <f t="shared" ref="AJ615" si="7362">IF(OR(ISERROR(VLOOKUP(CONCATENATE("ALI_",$C615,"_SEG_",$I615,"_PROV_",$D615),Catalogo_Precios,AJ$8,FALSE)),N615=0),0,VLOOKUP(CONCATENATE("ALI_",$C615,"_SEG_",$I615,"_PROV_",$D615),Catalogo_Precios,AJ$8,FALSE))</f>
        <v>851</v>
      </c>
      <c r="AK615" s="57">
        <f t="shared" ref="AK615" si="7363">IF(OR(ISERROR(VLOOKUP(CONCATENATE("ALI_",$C615,"_SEG_",$I615,"_PROV_",$D615),Catalogo_Precios,AK$8,FALSE)),O615=0),0,VLOOKUP(CONCATENATE("ALI_",$C615,"_SEG_",$I615,"_PROV_",$D615),Catalogo_Precios,AK$8,FALSE))</f>
        <v>851</v>
      </c>
      <c r="AL615" s="53"/>
      <c r="AM615" s="59" t="str">
        <f t="shared" si="7032"/>
        <v>ALI_120_SEG_11</v>
      </c>
      <c r="AN615" s="59" t="str">
        <f t="shared" si="7033"/>
        <v>ALI_120_SEG_11_VAL_14691970</v>
      </c>
      <c r="AO615" s="60">
        <f t="shared" ref="AO615" si="7364">IF(OR(AB615="",AB615=0),0,COUNTIF(Codificacion,AM615))</f>
        <v>5</v>
      </c>
      <c r="AP615" s="61">
        <f t="array" ref="AP615">MIN(IF(Codificacion=AM615,Total_Cotizacion,""))</f>
        <v>12031161.880000001</v>
      </c>
      <c r="AQ615" s="62" t="b">
        <f t="shared" si="7035"/>
        <v>0</v>
      </c>
      <c r="AR615" s="51" t="str">
        <f t="shared" ref="AR615" si="7365">IF(COUNTIF(Codificacion2,CONCATENATE(AM615,"_VAL_",AB615))&gt;1,"Empate","")</f>
        <v/>
      </c>
      <c r="AS615" s="63" t="str">
        <f t="shared" si="7053"/>
        <v/>
      </c>
      <c r="AT615" s="59" t="str">
        <f t="shared" si="7037"/>
        <v>ALI_120_SEG_11_</v>
      </c>
      <c r="AU615" s="63">
        <f t="shared" ref="AU615" si="7366">IF(AND(COUNTIF(Codificacion3,AT615)&lt;AO615),1,COUNTIF(Codificacion3,AT615))</f>
        <v>1</v>
      </c>
      <c r="AV615" s="62" t="str">
        <f t="shared" si="7039"/>
        <v>No Seleccionada</v>
      </c>
      <c r="AW615" s="53"/>
      <c r="AX615" s="51" t="str">
        <f t="shared" si="7040"/>
        <v>ALI_120_SEG_11FALSO</v>
      </c>
      <c r="AY615" s="51">
        <f t="shared" si="7021"/>
        <v>4</v>
      </c>
      <c r="AZ615" s="64" t="b">
        <f t="shared" si="7041"/>
        <v>0</v>
      </c>
    </row>
    <row r="616" spans="1:52" x14ac:dyDescent="0.2">
      <c r="A616" s="50" t="b">
        <f t="shared" si="6984"/>
        <v>0</v>
      </c>
      <c r="B616" s="51" t="s">
        <v>99</v>
      </c>
      <c r="C616" s="52">
        <v>120</v>
      </c>
      <c r="D616" s="52">
        <f t="shared" ref="D616" si="7367">IF(ISERROR(VLOOKUP(E616,Proveedores,2,FALSE)),"",VLOOKUP(E616,Proveedores,2,FALSE))</f>
        <v>2052</v>
      </c>
      <c r="E616" s="53" t="s">
        <v>100</v>
      </c>
      <c r="F616" s="54">
        <v>293</v>
      </c>
      <c r="G616" s="53" t="s">
        <v>56</v>
      </c>
      <c r="H616" s="53" t="s">
        <v>69</v>
      </c>
      <c r="I616" s="52">
        <v>12</v>
      </c>
      <c r="J616" s="53" t="s">
        <v>58</v>
      </c>
      <c r="K616" s="55">
        <v>44835</v>
      </c>
      <c r="L616" s="56">
        <v>6876</v>
      </c>
      <c r="M616" s="56">
        <v>7864</v>
      </c>
      <c r="N616" s="56">
        <v>4581</v>
      </c>
      <c r="O616" s="56">
        <v>270</v>
      </c>
      <c r="P616" s="57">
        <v>524</v>
      </c>
      <c r="Q616" s="58">
        <v>0</v>
      </c>
      <c r="R616" s="57">
        <v>524</v>
      </c>
      <c r="S616" s="57">
        <v>698</v>
      </c>
      <c r="T616" s="58">
        <v>0</v>
      </c>
      <c r="U616" s="57">
        <v>698</v>
      </c>
      <c r="V616" s="57">
        <v>874</v>
      </c>
      <c r="W616" s="58">
        <v>0</v>
      </c>
      <c r="X616" s="57">
        <v>874</v>
      </c>
      <c r="Y616" s="57">
        <v>874</v>
      </c>
      <c r="Z616" s="58">
        <v>0</v>
      </c>
      <c r="AA616" s="57">
        <v>874</v>
      </c>
      <c r="AB616" s="57">
        <v>13331870</v>
      </c>
      <c r="AC616" s="53" t="str">
        <f t="shared" si="7023"/>
        <v>Registro Valido</v>
      </c>
      <c r="AD616" s="57">
        <f t="shared" ref="AD616" si="7368">IF(OR(ISERROR(VLOOKUP(CONCATENATE("ALI_",$C616,"_SEG_",$I616,"_PROV_",$D616),Catalogo_Precios,AD$8,FALSE)),L616=0),0,VLOOKUP(CONCATENATE("ALI_",$C616,"_SEG_",$I616,"_PROV_",$D616),Catalogo_Precios,AD$8,FALSE))</f>
        <v>524</v>
      </c>
      <c r="AE616" s="57">
        <f t="shared" ref="AE616" si="7369">IF(OR(ISERROR(VLOOKUP(CONCATENATE("ALI_",$C616,"_SEG_",$I616,"_PROV_",$D616),Catalogo_Precios,AE$8,FALSE)),M616=0),0,VLOOKUP(CONCATENATE("ALI_",$C616,"_SEG_",$I616,"_PROV_",$D616),Catalogo_Precios,AE$8,FALSE))</f>
        <v>698</v>
      </c>
      <c r="AF616" s="57">
        <f t="shared" ref="AF616" si="7370">IF(OR(ISERROR(VLOOKUP(CONCATENATE("ALI_",$C616,"_SEG_",$I616,"_PROV_",$D616),Catalogo_Precios,AF$8,FALSE)),N616=0),0,VLOOKUP(CONCATENATE("ALI_",$C616,"_SEG_",$I616,"_PROV_",$D616),Catalogo_Precios,AF$8,FALSE))</f>
        <v>874</v>
      </c>
      <c r="AG616" s="57">
        <f t="shared" ref="AG616" si="7371">IF(OR(ISERROR(VLOOKUP(CONCATENATE("ALI_",$C616,"_SEG_",$I616,"_PROV_",$D616),Catalogo_Precios,AG$8,FALSE)),O616=0),0,VLOOKUP(CONCATENATE("ALI_",$C616,"_SEG_",$I616,"_PROV_",$D616),Catalogo_Precios,AG$8,FALSE))</f>
        <v>874</v>
      </c>
      <c r="AH616" s="57">
        <f t="shared" ref="AH616" si="7372">IF(OR(ISERROR(VLOOKUP(CONCATENATE("ALI_",$C616,"_SEG_",$I616,"_PROV_",$D616),Catalogo_Precios,AH$8,FALSE)),L616=0),0,VLOOKUP(CONCATENATE("ALI_",$C616,"_SEG_",$I616,"_PROV_",$D616),Catalogo_Precios,AH$8,FALSE))</f>
        <v>512</v>
      </c>
      <c r="AI616" s="57">
        <f t="shared" ref="AI616" si="7373">IF(OR(ISERROR(VLOOKUP(CONCATENATE("ALI_",$C616,"_SEG_",$I616,"_PROV_",$D616),Catalogo_Precios,AI$8,FALSE)),M616=0),0,VLOOKUP(CONCATENATE("ALI_",$C616,"_SEG_",$I616,"_PROV_",$D616),Catalogo_Precios,AI$8,FALSE))</f>
        <v>681</v>
      </c>
      <c r="AJ616" s="57">
        <f t="shared" ref="AJ616" si="7374">IF(OR(ISERROR(VLOOKUP(CONCATENATE("ALI_",$C616,"_SEG_",$I616,"_PROV_",$D616),Catalogo_Precios,AJ$8,FALSE)),N616=0),0,VLOOKUP(CONCATENATE("ALI_",$C616,"_SEG_",$I616,"_PROV_",$D616),Catalogo_Precios,AJ$8,FALSE))</f>
        <v>851</v>
      </c>
      <c r="AK616" s="57">
        <f t="shared" ref="AK616" si="7375">IF(OR(ISERROR(VLOOKUP(CONCATENATE("ALI_",$C616,"_SEG_",$I616,"_PROV_",$D616),Catalogo_Precios,AK$8,FALSE)),O616=0),0,VLOOKUP(CONCATENATE("ALI_",$C616,"_SEG_",$I616,"_PROV_",$D616),Catalogo_Precios,AK$8,FALSE))</f>
        <v>851</v>
      </c>
      <c r="AL616" s="53"/>
      <c r="AM616" s="59" t="str">
        <f t="shared" si="7032"/>
        <v>ALI_120_SEG_12</v>
      </c>
      <c r="AN616" s="59" t="str">
        <f t="shared" si="7033"/>
        <v>ALI_120_SEG_12_VAL_13331870</v>
      </c>
      <c r="AO616" s="60">
        <f t="shared" ref="AO616" si="7376">IF(OR(AB616="",AB616=0),0,COUNTIF(Codificacion,AM616))</f>
        <v>5</v>
      </c>
      <c r="AP616" s="61">
        <f t="array" ref="AP616">MIN(IF(Codificacion=AM616,Total_Cotizacion,""))</f>
        <v>10917435.640000001</v>
      </c>
      <c r="AQ616" s="62" t="b">
        <f t="shared" si="7035"/>
        <v>0</v>
      </c>
      <c r="AR616" s="51" t="str">
        <f t="shared" ref="AR616" si="7377">IF(COUNTIF(Codificacion2,CONCATENATE(AM616,"_VAL_",AB616))&gt;1,"Empate","")</f>
        <v/>
      </c>
      <c r="AS616" s="63" t="str">
        <f t="shared" si="7053"/>
        <v/>
      </c>
      <c r="AT616" s="59" t="str">
        <f t="shared" si="7037"/>
        <v>ALI_120_SEG_12_</v>
      </c>
      <c r="AU616" s="63">
        <f t="shared" ref="AU616" si="7378">IF(AND(COUNTIF(Codificacion3,AT616)&lt;AO616),1,COUNTIF(Codificacion3,AT616))</f>
        <v>1</v>
      </c>
      <c r="AV616" s="62" t="str">
        <f t="shared" si="7039"/>
        <v>No Seleccionada</v>
      </c>
      <c r="AW616" s="53"/>
      <c r="AX616" s="51" t="str">
        <f t="shared" si="7040"/>
        <v>ALI_120_SEG_12FALSO</v>
      </c>
      <c r="AY616" s="51">
        <f t="shared" si="7021"/>
        <v>4</v>
      </c>
      <c r="AZ616" s="64" t="b">
        <f t="shared" si="7041"/>
        <v>0</v>
      </c>
    </row>
    <row r="617" spans="1:52" x14ac:dyDescent="0.2">
      <c r="A617" s="50" t="b">
        <f t="shared" si="6984"/>
        <v>0</v>
      </c>
      <c r="B617" s="51" t="s">
        <v>99</v>
      </c>
      <c r="C617" s="52">
        <v>120</v>
      </c>
      <c r="D617" s="52">
        <f t="shared" ref="D617" si="7379">IF(ISERROR(VLOOKUP(E617,Proveedores,2,FALSE)),"",VLOOKUP(E617,Proveedores,2,FALSE))</f>
        <v>2052</v>
      </c>
      <c r="E617" s="53" t="s">
        <v>100</v>
      </c>
      <c r="F617" s="54">
        <v>294</v>
      </c>
      <c r="G617" s="53" t="s">
        <v>56</v>
      </c>
      <c r="H617" s="53" t="s">
        <v>69</v>
      </c>
      <c r="I617" s="52">
        <v>13</v>
      </c>
      <c r="J617" s="53" t="s">
        <v>58</v>
      </c>
      <c r="K617" s="55">
        <v>44835</v>
      </c>
      <c r="L617" s="56">
        <v>7300</v>
      </c>
      <c r="M617" s="56">
        <v>8350</v>
      </c>
      <c r="N617" s="56">
        <v>4864</v>
      </c>
      <c r="O617" s="56">
        <v>287</v>
      </c>
      <c r="P617" s="57">
        <v>524</v>
      </c>
      <c r="Q617" s="58">
        <v>0</v>
      </c>
      <c r="R617" s="57">
        <v>524</v>
      </c>
      <c r="S617" s="57">
        <v>698</v>
      </c>
      <c r="T617" s="58">
        <v>0</v>
      </c>
      <c r="U617" s="57">
        <v>698</v>
      </c>
      <c r="V617" s="57">
        <v>874</v>
      </c>
      <c r="W617" s="58">
        <v>0</v>
      </c>
      <c r="X617" s="57">
        <v>874</v>
      </c>
      <c r="Y617" s="57">
        <v>874</v>
      </c>
      <c r="Z617" s="58">
        <v>0</v>
      </c>
      <c r="AA617" s="57">
        <v>874</v>
      </c>
      <c r="AB617" s="57">
        <v>14155474</v>
      </c>
      <c r="AC617" s="53" t="str">
        <f t="shared" si="7023"/>
        <v>Registro Valido</v>
      </c>
      <c r="AD617" s="57">
        <f t="shared" ref="AD617" si="7380">IF(OR(ISERROR(VLOOKUP(CONCATENATE("ALI_",$C617,"_SEG_",$I617,"_PROV_",$D617),Catalogo_Precios,AD$8,FALSE)),L617=0),0,VLOOKUP(CONCATENATE("ALI_",$C617,"_SEG_",$I617,"_PROV_",$D617),Catalogo_Precios,AD$8,FALSE))</f>
        <v>524</v>
      </c>
      <c r="AE617" s="57">
        <f t="shared" ref="AE617" si="7381">IF(OR(ISERROR(VLOOKUP(CONCATENATE("ALI_",$C617,"_SEG_",$I617,"_PROV_",$D617),Catalogo_Precios,AE$8,FALSE)),M617=0),0,VLOOKUP(CONCATENATE("ALI_",$C617,"_SEG_",$I617,"_PROV_",$D617),Catalogo_Precios,AE$8,FALSE))</f>
        <v>698</v>
      </c>
      <c r="AF617" s="57">
        <f t="shared" ref="AF617" si="7382">IF(OR(ISERROR(VLOOKUP(CONCATENATE("ALI_",$C617,"_SEG_",$I617,"_PROV_",$D617),Catalogo_Precios,AF$8,FALSE)),N617=0),0,VLOOKUP(CONCATENATE("ALI_",$C617,"_SEG_",$I617,"_PROV_",$D617),Catalogo_Precios,AF$8,FALSE))</f>
        <v>874</v>
      </c>
      <c r="AG617" s="57">
        <f t="shared" ref="AG617" si="7383">IF(OR(ISERROR(VLOOKUP(CONCATENATE("ALI_",$C617,"_SEG_",$I617,"_PROV_",$D617),Catalogo_Precios,AG$8,FALSE)),O617=0),0,VLOOKUP(CONCATENATE("ALI_",$C617,"_SEG_",$I617,"_PROV_",$D617),Catalogo_Precios,AG$8,FALSE))</f>
        <v>874</v>
      </c>
      <c r="AH617" s="57">
        <f t="shared" ref="AH617" si="7384">IF(OR(ISERROR(VLOOKUP(CONCATENATE("ALI_",$C617,"_SEG_",$I617,"_PROV_",$D617),Catalogo_Precios,AH$8,FALSE)),L617=0),0,VLOOKUP(CONCATENATE("ALI_",$C617,"_SEG_",$I617,"_PROV_",$D617),Catalogo_Precios,AH$8,FALSE))</f>
        <v>512</v>
      </c>
      <c r="AI617" s="57">
        <f t="shared" ref="AI617" si="7385">IF(OR(ISERROR(VLOOKUP(CONCATENATE("ALI_",$C617,"_SEG_",$I617,"_PROV_",$D617),Catalogo_Precios,AI$8,FALSE)),M617=0),0,VLOOKUP(CONCATENATE("ALI_",$C617,"_SEG_",$I617,"_PROV_",$D617),Catalogo_Precios,AI$8,FALSE))</f>
        <v>681</v>
      </c>
      <c r="AJ617" s="57">
        <f t="shared" ref="AJ617" si="7386">IF(OR(ISERROR(VLOOKUP(CONCATENATE("ALI_",$C617,"_SEG_",$I617,"_PROV_",$D617),Catalogo_Precios,AJ$8,FALSE)),N617=0),0,VLOOKUP(CONCATENATE("ALI_",$C617,"_SEG_",$I617,"_PROV_",$D617),Catalogo_Precios,AJ$8,FALSE))</f>
        <v>851</v>
      </c>
      <c r="AK617" s="57">
        <f t="shared" ref="AK617" si="7387">IF(OR(ISERROR(VLOOKUP(CONCATENATE("ALI_",$C617,"_SEG_",$I617,"_PROV_",$D617),Catalogo_Precios,AK$8,FALSE)),O617=0),0,VLOOKUP(CONCATENATE("ALI_",$C617,"_SEG_",$I617,"_PROV_",$D617),Catalogo_Precios,AK$8,FALSE))</f>
        <v>851</v>
      </c>
      <c r="AL617" s="53"/>
      <c r="AM617" s="59" t="str">
        <f t="shared" si="7032"/>
        <v>ALI_120_SEG_13</v>
      </c>
      <c r="AN617" s="59" t="str">
        <f t="shared" si="7033"/>
        <v>ALI_120_SEG_13_VAL_14155474</v>
      </c>
      <c r="AO617" s="60">
        <f t="shared" ref="AO617" si="7388">IF(OR(AB617="",AB617=0),0,COUNTIF(Codificacion,AM617))</f>
        <v>5</v>
      </c>
      <c r="AP617" s="61">
        <f t="array" ref="AP617">MIN(IF(Codificacion=AM617,Total_Cotizacion,""))</f>
        <v>11591866.84</v>
      </c>
      <c r="AQ617" s="62" t="b">
        <f t="shared" si="7035"/>
        <v>0</v>
      </c>
      <c r="AR617" s="51" t="str">
        <f t="shared" ref="AR617" si="7389">IF(COUNTIF(Codificacion2,CONCATENATE(AM617,"_VAL_",AB617))&gt;1,"Empate","")</f>
        <v/>
      </c>
      <c r="AS617" s="63" t="str">
        <f t="shared" si="7053"/>
        <v/>
      </c>
      <c r="AT617" s="59" t="str">
        <f t="shared" si="7037"/>
        <v>ALI_120_SEG_13_</v>
      </c>
      <c r="AU617" s="63">
        <f t="shared" ref="AU617" si="7390">IF(AND(COUNTIF(Codificacion3,AT617)&lt;AO617),1,COUNTIF(Codificacion3,AT617))</f>
        <v>1</v>
      </c>
      <c r="AV617" s="62" t="str">
        <f t="shared" si="7039"/>
        <v>No Seleccionada</v>
      </c>
      <c r="AW617" s="53"/>
      <c r="AX617" s="51" t="str">
        <f t="shared" si="7040"/>
        <v>ALI_120_SEG_13FALSO</v>
      </c>
      <c r="AY617" s="51">
        <f t="shared" si="7021"/>
        <v>4</v>
      </c>
      <c r="AZ617" s="64" t="b">
        <f t="shared" si="7041"/>
        <v>0</v>
      </c>
    </row>
    <row r="618" spans="1:52" x14ac:dyDescent="0.2">
      <c r="A618" s="50" t="b">
        <f t="shared" si="6984"/>
        <v>0</v>
      </c>
      <c r="B618" s="51" t="s">
        <v>99</v>
      </c>
      <c r="C618" s="52">
        <v>120</v>
      </c>
      <c r="D618" s="52">
        <f t="shared" ref="D618" si="7391">IF(ISERROR(VLOOKUP(E618,Proveedores,2,FALSE)),"",VLOOKUP(E618,Proveedores,2,FALSE))</f>
        <v>2052</v>
      </c>
      <c r="E618" s="53" t="s">
        <v>100</v>
      </c>
      <c r="F618" s="54">
        <v>295</v>
      </c>
      <c r="G618" s="53" t="s">
        <v>56</v>
      </c>
      <c r="H618" s="53" t="s">
        <v>69</v>
      </c>
      <c r="I618" s="52">
        <v>14</v>
      </c>
      <c r="J618" s="53" t="s">
        <v>58</v>
      </c>
      <c r="K618" s="55">
        <v>44835</v>
      </c>
      <c r="L618" s="56">
        <v>7234</v>
      </c>
      <c r="M618" s="56">
        <v>8275</v>
      </c>
      <c r="N618" s="56">
        <v>4819</v>
      </c>
      <c r="O618" s="56">
        <v>285</v>
      </c>
      <c r="P618" s="57">
        <v>524</v>
      </c>
      <c r="Q618" s="58">
        <v>0</v>
      </c>
      <c r="R618" s="57">
        <v>524</v>
      </c>
      <c r="S618" s="57">
        <v>698</v>
      </c>
      <c r="T618" s="58">
        <v>0</v>
      </c>
      <c r="U618" s="57">
        <v>698</v>
      </c>
      <c r="V618" s="57">
        <v>874</v>
      </c>
      <c r="W618" s="58">
        <v>0</v>
      </c>
      <c r="X618" s="57">
        <v>874</v>
      </c>
      <c r="Y618" s="57">
        <v>874</v>
      </c>
      <c r="Z618" s="58">
        <v>0</v>
      </c>
      <c r="AA618" s="57">
        <v>874</v>
      </c>
      <c r="AB618" s="57">
        <v>14027462</v>
      </c>
      <c r="AC618" s="53" t="str">
        <f t="shared" si="7023"/>
        <v>Registro Valido</v>
      </c>
      <c r="AD618" s="57">
        <f t="shared" ref="AD618" si="7392">IF(OR(ISERROR(VLOOKUP(CONCATENATE("ALI_",$C618,"_SEG_",$I618,"_PROV_",$D618),Catalogo_Precios,AD$8,FALSE)),L618=0),0,VLOOKUP(CONCATENATE("ALI_",$C618,"_SEG_",$I618,"_PROV_",$D618),Catalogo_Precios,AD$8,FALSE))</f>
        <v>524</v>
      </c>
      <c r="AE618" s="57">
        <f t="shared" ref="AE618" si="7393">IF(OR(ISERROR(VLOOKUP(CONCATENATE("ALI_",$C618,"_SEG_",$I618,"_PROV_",$D618),Catalogo_Precios,AE$8,FALSE)),M618=0),0,VLOOKUP(CONCATENATE("ALI_",$C618,"_SEG_",$I618,"_PROV_",$D618),Catalogo_Precios,AE$8,FALSE))</f>
        <v>698</v>
      </c>
      <c r="AF618" s="57">
        <f t="shared" ref="AF618" si="7394">IF(OR(ISERROR(VLOOKUP(CONCATENATE("ALI_",$C618,"_SEG_",$I618,"_PROV_",$D618),Catalogo_Precios,AF$8,FALSE)),N618=0),0,VLOOKUP(CONCATENATE("ALI_",$C618,"_SEG_",$I618,"_PROV_",$D618),Catalogo_Precios,AF$8,FALSE))</f>
        <v>874</v>
      </c>
      <c r="AG618" s="57">
        <f t="shared" ref="AG618" si="7395">IF(OR(ISERROR(VLOOKUP(CONCATENATE("ALI_",$C618,"_SEG_",$I618,"_PROV_",$D618),Catalogo_Precios,AG$8,FALSE)),O618=0),0,VLOOKUP(CONCATENATE("ALI_",$C618,"_SEG_",$I618,"_PROV_",$D618),Catalogo_Precios,AG$8,FALSE))</f>
        <v>874</v>
      </c>
      <c r="AH618" s="57">
        <f t="shared" ref="AH618" si="7396">IF(OR(ISERROR(VLOOKUP(CONCATENATE("ALI_",$C618,"_SEG_",$I618,"_PROV_",$D618),Catalogo_Precios,AH$8,FALSE)),L618=0),0,VLOOKUP(CONCATENATE("ALI_",$C618,"_SEG_",$I618,"_PROV_",$D618),Catalogo_Precios,AH$8,FALSE))</f>
        <v>512</v>
      </c>
      <c r="AI618" s="57">
        <f t="shared" ref="AI618" si="7397">IF(OR(ISERROR(VLOOKUP(CONCATENATE("ALI_",$C618,"_SEG_",$I618,"_PROV_",$D618),Catalogo_Precios,AI$8,FALSE)),M618=0),0,VLOOKUP(CONCATENATE("ALI_",$C618,"_SEG_",$I618,"_PROV_",$D618),Catalogo_Precios,AI$8,FALSE))</f>
        <v>681</v>
      </c>
      <c r="AJ618" s="57">
        <f t="shared" ref="AJ618" si="7398">IF(OR(ISERROR(VLOOKUP(CONCATENATE("ALI_",$C618,"_SEG_",$I618,"_PROV_",$D618),Catalogo_Precios,AJ$8,FALSE)),N618=0),0,VLOOKUP(CONCATENATE("ALI_",$C618,"_SEG_",$I618,"_PROV_",$D618),Catalogo_Precios,AJ$8,FALSE))</f>
        <v>851</v>
      </c>
      <c r="AK618" s="57">
        <f t="shared" ref="AK618" si="7399">IF(OR(ISERROR(VLOOKUP(CONCATENATE("ALI_",$C618,"_SEG_",$I618,"_PROV_",$D618),Catalogo_Precios,AK$8,FALSE)),O618=0),0,VLOOKUP(CONCATENATE("ALI_",$C618,"_SEG_",$I618,"_PROV_",$D618),Catalogo_Precios,AK$8,FALSE))</f>
        <v>851</v>
      </c>
      <c r="AL618" s="53"/>
      <c r="AM618" s="59" t="str">
        <f t="shared" si="7032"/>
        <v>ALI_120_SEG_14</v>
      </c>
      <c r="AN618" s="59" t="str">
        <f t="shared" si="7033"/>
        <v>ALI_120_SEG_14_VAL_14027462</v>
      </c>
      <c r="AO618" s="60">
        <f t="shared" ref="AO618" si="7400">IF(OR(AB618="",AB618=0),0,COUNTIF(Codificacion,AM618))</f>
        <v>5</v>
      </c>
      <c r="AP618" s="61">
        <f t="array" ref="AP618">MIN(IF(Codificacion=AM618,Total_Cotizacion,""))</f>
        <v>11487059.76</v>
      </c>
      <c r="AQ618" s="62" t="b">
        <f t="shared" si="7035"/>
        <v>0</v>
      </c>
      <c r="AR618" s="51" t="str">
        <f t="shared" ref="AR618" si="7401">IF(COUNTIF(Codificacion2,CONCATENATE(AM618,"_VAL_",AB618))&gt;1,"Empate","")</f>
        <v/>
      </c>
      <c r="AS618" s="63" t="str">
        <f t="shared" si="7053"/>
        <v/>
      </c>
      <c r="AT618" s="59" t="str">
        <f t="shared" si="7037"/>
        <v>ALI_120_SEG_14_</v>
      </c>
      <c r="AU618" s="63">
        <f t="shared" ref="AU618" si="7402">IF(AND(COUNTIF(Codificacion3,AT618)&lt;AO618),1,COUNTIF(Codificacion3,AT618))</f>
        <v>1</v>
      </c>
      <c r="AV618" s="62" t="str">
        <f t="shared" si="7039"/>
        <v>No Seleccionada</v>
      </c>
      <c r="AW618" s="53"/>
      <c r="AX618" s="51" t="str">
        <f t="shared" si="7040"/>
        <v>ALI_120_SEG_14FALSO</v>
      </c>
      <c r="AY618" s="51">
        <f t="shared" si="7021"/>
        <v>4</v>
      </c>
      <c r="AZ618" s="64" t="b">
        <f t="shared" si="7041"/>
        <v>0</v>
      </c>
    </row>
    <row r="619" spans="1:52" x14ac:dyDescent="0.2">
      <c r="A619" s="50" t="b">
        <f t="shared" si="6984"/>
        <v>0</v>
      </c>
      <c r="B619" s="51" t="s">
        <v>99</v>
      </c>
      <c r="C619" s="52">
        <v>120</v>
      </c>
      <c r="D619" s="52">
        <f t="shared" ref="D619" si="7403">IF(ISERROR(VLOOKUP(E619,Proveedores,2,FALSE)),"",VLOOKUP(E619,Proveedores,2,FALSE))</f>
        <v>2052</v>
      </c>
      <c r="E619" s="53" t="s">
        <v>100</v>
      </c>
      <c r="F619" s="54">
        <v>296</v>
      </c>
      <c r="G619" s="53" t="s">
        <v>56</v>
      </c>
      <c r="H619" s="53" t="s">
        <v>69</v>
      </c>
      <c r="I619" s="52">
        <v>15</v>
      </c>
      <c r="J619" s="53" t="s">
        <v>58</v>
      </c>
      <c r="K619" s="55">
        <v>44835</v>
      </c>
      <c r="L619" s="56">
        <v>6840</v>
      </c>
      <c r="M619" s="56">
        <v>7822</v>
      </c>
      <c r="N619" s="56">
        <v>4558</v>
      </c>
      <c r="O619" s="56">
        <v>271</v>
      </c>
      <c r="P619" s="57">
        <v>524</v>
      </c>
      <c r="Q619" s="58">
        <v>0</v>
      </c>
      <c r="R619" s="57">
        <v>524</v>
      </c>
      <c r="S619" s="57">
        <v>698</v>
      </c>
      <c r="T619" s="58">
        <v>0</v>
      </c>
      <c r="U619" s="57">
        <v>698</v>
      </c>
      <c r="V619" s="57">
        <v>874</v>
      </c>
      <c r="W619" s="58">
        <v>0</v>
      </c>
      <c r="X619" s="57">
        <v>874</v>
      </c>
      <c r="Y619" s="57">
        <v>874</v>
      </c>
      <c r="Z619" s="58">
        <v>0</v>
      </c>
      <c r="AA619" s="57">
        <v>874</v>
      </c>
      <c r="AB619" s="57">
        <v>13264462</v>
      </c>
      <c r="AC619" s="53" t="str">
        <f t="shared" si="7023"/>
        <v>Registro Valido</v>
      </c>
      <c r="AD619" s="57">
        <f t="shared" ref="AD619" si="7404">IF(OR(ISERROR(VLOOKUP(CONCATENATE("ALI_",$C619,"_SEG_",$I619,"_PROV_",$D619),Catalogo_Precios,AD$8,FALSE)),L619=0),0,VLOOKUP(CONCATENATE("ALI_",$C619,"_SEG_",$I619,"_PROV_",$D619),Catalogo_Precios,AD$8,FALSE))</f>
        <v>524</v>
      </c>
      <c r="AE619" s="57">
        <f t="shared" ref="AE619" si="7405">IF(OR(ISERROR(VLOOKUP(CONCATENATE("ALI_",$C619,"_SEG_",$I619,"_PROV_",$D619),Catalogo_Precios,AE$8,FALSE)),M619=0),0,VLOOKUP(CONCATENATE("ALI_",$C619,"_SEG_",$I619,"_PROV_",$D619),Catalogo_Precios,AE$8,FALSE))</f>
        <v>698</v>
      </c>
      <c r="AF619" s="57">
        <f t="shared" ref="AF619" si="7406">IF(OR(ISERROR(VLOOKUP(CONCATENATE("ALI_",$C619,"_SEG_",$I619,"_PROV_",$D619),Catalogo_Precios,AF$8,FALSE)),N619=0),0,VLOOKUP(CONCATENATE("ALI_",$C619,"_SEG_",$I619,"_PROV_",$D619),Catalogo_Precios,AF$8,FALSE))</f>
        <v>874</v>
      </c>
      <c r="AG619" s="57">
        <f t="shared" ref="AG619" si="7407">IF(OR(ISERROR(VLOOKUP(CONCATENATE("ALI_",$C619,"_SEG_",$I619,"_PROV_",$D619),Catalogo_Precios,AG$8,FALSE)),O619=0),0,VLOOKUP(CONCATENATE("ALI_",$C619,"_SEG_",$I619,"_PROV_",$D619),Catalogo_Precios,AG$8,FALSE))</f>
        <v>874</v>
      </c>
      <c r="AH619" s="57">
        <f t="shared" ref="AH619" si="7408">IF(OR(ISERROR(VLOOKUP(CONCATENATE("ALI_",$C619,"_SEG_",$I619,"_PROV_",$D619),Catalogo_Precios,AH$8,FALSE)),L619=0),0,VLOOKUP(CONCATENATE("ALI_",$C619,"_SEG_",$I619,"_PROV_",$D619),Catalogo_Precios,AH$8,FALSE))</f>
        <v>512</v>
      </c>
      <c r="AI619" s="57">
        <f t="shared" ref="AI619" si="7409">IF(OR(ISERROR(VLOOKUP(CONCATENATE("ALI_",$C619,"_SEG_",$I619,"_PROV_",$D619),Catalogo_Precios,AI$8,FALSE)),M619=0),0,VLOOKUP(CONCATENATE("ALI_",$C619,"_SEG_",$I619,"_PROV_",$D619),Catalogo_Precios,AI$8,FALSE))</f>
        <v>681</v>
      </c>
      <c r="AJ619" s="57">
        <f t="shared" ref="AJ619" si="7410">IF(OR(ISERROR(VLOOKUP(CONCATENATE("ALI_",$C619,"_SEG_",$I619,"_PROV_",$D619),Catalogo_Precios,AJ$8,FALSE)),N619=0),0,VLOOKUP(CONCATENATE("ALI_",$C619,"_SEG_",$I619,"_PROV_",$D619),Catalogo_Precios,AJ$8,FALSE))</f>
        <v>851</v>
      </c>
      <c r="AK619" s="57">
        <f t="shared" ref="AK619" si="7411">IF(OR(ISERROR(VLOOKUP(CONCATENATE("ALI_",$C619,"_SEG_",$I619,"_PROV_",$D619),Catalogo_Precios,AK$8,FALSE)),O619=0),0,VLOOKUP(CONCATENATE("ALI_",$C619,"_SEG_",$I619,"_PROV_",$D619),Catalogo_Precios,AK$8,FALSE))</f>
        <v>851</v>
      </c>
      <c r="AL619" s="53"/>
      <c r="AM619" s="59" t="str">
        <f t="shared" si="7032"/>
        <v>ALI_120_SEG_15</v>
      </c>
      <c r="AN619" s="59" t="str">
        <f t="shared" si="7033"/>
        <v>ALI_120_SEG_15_VAL_13264462</v>
      </c>
      <c r="AO619" s="60">
        <f t="shared" ref="AO619" si="7412">IF(OR(AB619="",AB619=0),0,COUNTIF(Codificacion,AM619))</f>
        <v>5</v>
      </c>
      <c r="AP619" s="61">
        <f t="array" ref="AP619">MIN(IF(Codificacion=AM619,Total_Cotizacion,""))</f>
        <v>10862105.960000001</v>
      </c>
      <c r="AQ619" s="62" t="b">
        <f t="shared" si="7035"/>
        <v>0</v>
      </c>
      <c r="AR619" s="51" t="str">
        <f t="shared" ref="AR619" si="7413">IF(COUNTIF(Codificacion2,CONCATENATE(AM619,"_VAL_",AB619))&gt;1,"Empate","")</f>
        <v/>
      </c>
      <c r="AS619" s="63" t="str">
        <f t="shared" si="7053"/>
        <v/>
      </c>
      <c r="AT619" s="59" t="str">
        <f t="shared" si="7037"/>
        <v>ALI_120_SEG_15_</v>
      </c>
      <c r="AU619" s="63">
        <f t="shared" ref="AU619" si="7414">IF(AND(COUNTIF(Codificacion3,AT619)&lt;AO619),1,COUNTIF(Codificacion3,AT619))</f>
        <v>1</v>
      </c>
      <c r="AV619" s="62" t="str">
        <f t="shared" si="7039"/>
        <v>No Seleccionada</v>
      </c>
      <c r="AW619" s="53"/>
      <c r="AX619" s="51" t="str">
        <f t="shared" si="7040"/>
        <v>ALI_120_SEG_15FALSO</v>
      </c>
      <c r="AY619" s="51">
        <f t="shared" si="7021"/>
        <v>4</v>
      </c>
      <c r="AZ619" s="64" t="b">
        <f t="shared" si="7041"/>
        <v>0</v>
      </c>
    </row>
    <row r="620" spans="1:52" x14ac:dyDescent="0.2">
      <c r="A620" s="50" t="b">
        <f t="shared" si="6984"/>
        <v>0</v>
      </c>
      <c r="B620" s="51" t="s">
        <v>99</v>
      </c>
      <c r="C620" s="52">
        <v>45</v>
      </c>
      <c r="D620" s="52">
        <f t="shared" ref="D620" si="7415">IF(ISERROR(VLOOKUP(E620,Proveedores,2,FALSE)),"",VLOOKUP(E620,Proveedores,2,FALSE))</f>
        <v>2052</v>
      </c>
      <c r="E620" s="53" t="s">
        <v>100</v>
      </c>
      <c r="F620" s="54">
        <v>321</v>
      </c>
      <c r="G620" s="53" t="s">
        <v>56</v>
      </c>
      <c r="H620" s="53" t="s">
        <v>67</v>
      </c>
      <c r="I620" s="52">
        <v>12</v>
      </c>
      <c r="J620" s="53" t="s">
        <v>58</v>
      </c>
      <c r="K620" s="55">
        <v>44835</v>
      </c>
      <c r="L620" s="56">
        <v>6019</v>
      </c>
      <c r="M620" s="56">
        <v>7662</v>
      </c>
      <c r="N620" s="56">
        <v>3618</v>
      </c>
      <c r="O620" s="56">
        <v>393</v>
      </c>
      <c r="P620" s="57">
        <v>595</v>
      </c>
      <c r="Q620" s="58">
        <v>0</v>
      </c>
      <c r="R620" s="57">
        <v>595</v>
      </c>
      <c r="S620" s="57">
        <v>794</v>
      </c>
      <c r="T620" s="58">
        <v>0</v>
      </c>
      <c r="U620" s="57">
        <v>794</v>
      </c>
      <c r="V620" s="57">
        <v>1191</v>
      </c>
      <c r="W620" s="58">
        <v>0</v>
      </c>
      <c r="X620" s="57">
        <v>1191</v>
      </c>
      <c r="Y620" s="57">
        <v>1191</v>
      </c>
      <c r="Z620" s="58">
        <v>0</v>
      </c>
      <c r="AA620" s="57">
        <v>1191</v>
      </c>
      <c r="AB620" s="57">
        <v>14442034</v>
      </c>
      <c r="AC620" s="53" t="str">
        <f t="shared" si="7023"/>
        <v>Registro Valido</v>
      </c>
      <c r="AD620" s="57">
        <f t="shared" ref="AD620" si="7416">IF(OR(ISERROR(VLOOKUP(CONCATENATE("ALI_",$C620,"_SEG_",$I620,"_PROV_",$D620),Catalogo_Precios,AD$8,FALSE)),L620=0),0,VLOOKUP(CONCATENATE("ALI_",$C620,"_SEG_",$I620,"_PROV_",$D620),Catalogo_Precios,AD$8,FALSE))</f>
        <v>595</v>
      </c>
      <c r="AE620" s="57">
        <f t="shared" ref="AE620" si="7417">IF(OR(ISERROR(VLOOKUP(CONCATENATE("ALI_",$C620,"_SEG_",$I620,"_PROV_",$D620),Catalogo_Precios,AE$8,FALSE)),M620=0),0,VLOOKUP(CONCATENATE("ALI_",$C620,"_SEG_",$I620,"_PROV_",$D620),Catalogo_Precios,AE$8,FALSE))</f>
        <v>794</v>
      </c>
      <c r="AF620" s="57">
        <f t="shared" ref="AF620" si="7418">IF(OR(ISERROR(VLOOKUP(CONCATENATE("ALI_",$C620,"_SEG_",$I620,"_PROV_",$D620),Catalogo_Precios,AF$8,FALSE)),N620=0),0,VLOOKUP(CONCATENATE("ALI_",$C620,"_SEG_",$I620,"_PROV_",$D620),Catalogo_Precios,AF$8,FALSE))</f>
        <v>1191</v>
      </c>
      <c r="AG620" s="57">
        <f t="shared" ref="AG620" si="7419">IF(OR(ISERROR(VLOOKUP(CONCATENATE("ALI_",$C620,"_SEG_",$I620,"_PROV_",$D620),Catalogo_Precios,AG$8,FALSE)),O620=0),0,VLOOKUP(CONCATENATE("ALI_",$C620,"_SEG_",$I620,"_PROV_",$D620),Catalogo_Precios,AG$8,FALSE))</f>
        <v>1191</v>
      </c>
      <c r="AH620" s="57">
        <f t="shared" ref="AH620" si="7420">IF(OR(ISERROR(VLOOKUP(CONCATENATE("ALI_",$C620,"_SEG_",$I620,"_PROV_",$D620),Catalogo_Precios,AH$8,FALSE)),L620=0),0,VLOOKUP(CONCATENATE("ALI_",$C620,"_SEG_",$I620,"_PROV_",$D620),Catalogo_Precios,AH$8,FALSE))</f>
        <v>578</v>
      </c>
      <c r="AI620" s="57">
        <f t="shared" ref="AI620" si="7421">IF(OR(ISERROR(VLOOKUP(CONCATENATE("ALI_",$C620,"_SEG_",$I620,"_PROV_",$D620),Catalogo_Precios,AI$8,FALSE)),M620=0),0,VLOOKUP(CONCATENATE("ALI_",$C620,"_SEG_",$I620,"_PROV_",$D620),Catalogo_Precios,AI$8,FALSE))</f>
        <v>769</v>
      </c>
      <c r="AJ620" s="57">
        <f t="shared" ref="AJ620" si="7422">IF(OR(ISERROR(VLOOKUP(CONCATENATE("ALI_",$C620,"_SEG_",$I620,"_PROV_",$D620),Catalogo_Precios,AJ$8,FALSE)),N620=0),0,VLOOKUP(CONCATENATE("ALI_",$C620,"_SEG_",$I620,"_PROV_",$D620),Catalogo_Precios,AJ$8,FALSE))</f>
        <v>1153</v>
      </c>
      <c r="AK620" s="57">
        <f t="shared" ref="AK620" si="7423">IF(OR(ISERROR(VLOOKUP(CONCATENATE("ALI_",$C620,"_SEG_",$I620,"_PROV_",$D620),Catalogo_Precios,AK$8,FALSE)),O620=0),0,VLOOKUP(CONCATENATE("ALI_",$C620,"_SEG_",$I620,"_PROV_",$D620),Catalogo_Precios,AK$8,FALSE))</f>
        <v>1153</v>
      </c>
      <c r="AL620" s="53"/>
      <c r="AM620" s="59" t="str">
        <f t="shared" si="7032"/>
        <v>ALI_45_SEG_12</v>
      </c>
      <c r="AN620" s="59" t="str">
        <f t="shared" si="7033"/>
        <v>ALI_45_SEG_12_VAL_14442034</v>
      </c>
      <c r="AO620" s="60">
        <f t="shared" ref="AO620" si="7424">IF(OR(AB620="",AB620=0),0,COUNTIF(Codificacion,AM620))</f>
        <v>5</v>
      </c>
      <c r="AP620" s="61">
        <f t="array" ref="AP620">MIN(IF(Codificacion=AM620,Total_Cotizacion,""))</f>
        <v>11196594.399999999</v>
      </c>
      <c r="AQ620" s="62" t="b">
        <f t="shared" si="7035"/>
        <v>0</v>
      </c>
      <c r="AR620" s="51" t="str">
        <f t="shared" ref="AR620" si="7425">IF(COUNTIF(Codificacion2,CONCATENATE(AM620,"_VAL_",AB620))&gt;1,"Empate","")</f>
        <v/>
      </c>
      <c r="AS620" s="63" t="str">
        <f t="shared" si="7053"/>
        <v/>
      </c>
      <c r="AT620" s="59" t="str">
        <f t="shared" si="7037"/>
        <v>ALI_45_SEG_12_</v>
      </c>
      <c r="AU620" s="63">
        <f t="shared" ref="AU620" si="7426">IF(AND(COUNTIF(Codificacion3,AT620)&lt;AO620),1,COUNTIF(Codificacion3,AT620))</f>
        <v>1</v>
      </c>
      <c r="AV620" s="62" t="str">
        <f t="shared" si="7039"/>
        <v>No Seleccionada</v>
      </c>
      <c r="AW620" s="53"/>
      <c r="AX620" s="51" t="str">
        <f t="shared" si="7040"/>
        <v>ALI_45_SEG_12FALSO</v>
      </c>
      <c r="AY620" s="51">
        <f t="shared" si="7021"/>
        <v>3</v>
      </c>
      <c r="AZ620" s="64" t="b">
        <f t="shared" si="7041"/>
        <v>0</v>
      </c>
    </row>
    <row r="621" spans="1:52" x14ac:dyDescent="0.2">
      <c r="A621" s="50" t="b">
        <f t="shared" si="6984"/>
        <v>0</v>
      </c>
      <c r="B621" s="51" t="s">
        <v>99</v>
      </c>
      <c r="C621" s="52">
        <v>45</v>
      </c>
      <c r="D621" s="52">
        <f t="shared" ref="D621" si="7427">IF(ISERROR(VLOOKUP(E621,Proveedores,2,FALSE)),"",VLOOKUP(E621,Proveedores,2,FALSE))</f>
        <v>2052</v>
      </c>
      <c r="E621" s="53" t="s">
        <v>100</v>
      </c>
      <c r="F621" s="54">
        <v>322</v>
      </c>
      <c r="G621" s="53" t="s">
        <v>56</v>
      </c>
      <c r="H621" s="53" t="s">
        <v>67</v>
      </c>
      <c r="I621" s="52">
        <v>13</v>
      </c>
      <c r="J621" s="53" t="s">
        <v>58</v>
      </c>
      <c r="K621" s="55">
        <v>44835</v>
      </c>
      <c r="L621" s="56">
        <v>6391</v>
      </c>
      <c r="M621" s="56">
        <v>8136</v>
      </c>
      <c r="N621" s="56">
        <v>3841</v>
      </c>
      <c r="O621" s="56">
        <v>417</v>
      </c>
      <c r="P621" s="57">
        <v>595</v>
      </c>
      <c r="Q621" s="58">
        <v>0</v>
      </c>
      <c r="R621" s="57">
        <v>595</v>
      </c>
      <c r="S621" s="57">
        <v>794</v>
      </c>
      <c r="T621" s="58">
        <v>0</v>
      </c>
      <c r="U621" s="57">
        <v>794</v>
      </c>
      <c r="V621" s="57">
        <v>1191</v>
      </c>
      <c r="W621" s="58">
        <v>0</v>
      </c>
      <c r="X621" s="57">
        <v>1191</v>
      </c>
      <c r="Y621" s="57">
        <v>1191</v>
      </c>
      <c r="Z621" s="58">
        <v>0</v>
      </c>
      <c r="AA621" s="57">
        <v>1191</v>
      </c>
      <c r="AB621" s="57">
        <v>15333907</v>
      </c>
      <c r="AC621" s="53" t="str">
        <f t="shared" si="7023"/>
        <v>Registro Valido</v>
      </c>
      <c r="AD621" s="57">
        <f t="shared" ref="AD621" si="7428">IF(OR(ISERROR(VLOOKUP(CONCATENATE("ALI_",$C621,"_SEG_",$I621,"_PROV_",$D621),Catalogo_Precios,AD$8,FALSE)),L621=0),0,VLOOKUP(CONCATENATE("ALI_",$C621,"_SEG_",$I621,"_PROV_",$D621),Catalogo_Precios,AD$8,FALSE))</f>
        <v>595</v>
      </c>
      <c r="AE621" s="57">
        <f t="shared" ref="AE621" si="7429">IF(OR(ISERROR(VLOOKUP(CONCATENATE("ALI_",$C621,"_SEG_",$I621,"_PROV_",$D621),Catalogo_Precios,AE$8,FALSE)),M621=0),0,VLOOKUP(CONCATENATE("ALI_",$C621,"_SEG_",$I621,"_PROV_",$D621),Catalogo_Precios,AE$8,FALSE))</f>
        <v>794</v>
      </c>
      <c r="AF621" s="57">
        <f t="shared" ref="AF621" si="7430">IF(OR(ISERROR(VLOOKUP(CONCATENATE("ALI_",$C621,"_SEG_",$I621,"_PROV_",$D621),Catalogo_Precios,AF$8,FALSE)),N621=0),0,VLOOKUP(CONCATENATE("ALI_",$C621,"_SEG_",$I621,"_PROV_",$D621),Catalogo_Precios,AF$8,FALSE))</f>
        <v>1191</v>
      </c>
      <c r="AG621" s="57">
        <f t="shared" ref="AG621" si="7431">IF(OR(ISERROR(VLOOKUP(CONCATENATE("ALI_",$C621,"_SEG_",$I621,"_PROV_",$D621),Catalogo_Precios,AG$8,FALSE)),O621=0),0,VLOOKUP(CONCATENATE("ALI_",$C621,"_SEG_",$I621,"_PROV_",$D621),Catalogo_Precios,AG$8,FALSE))</f>
        <v>1191</v>
      </c>
      <c r="AH621" s="57">
        <f t="shared" ref="AH621" si="7432">IF(OR(ISERROR(VLOOKUP(CONCATENATE("ALI_",$C621,"_SEG_",$I621,"_PROV_",$D621),Catalogo_Precios,AH$8,FALSE)),L621=0),0,VLOOKUP(CONCATENATE("ALI_",$C621,"_SEG_",$I621,"_PROV_",$D621),Catalogo_Precios,AH$8,FALSE))</f>
        <v>578</v>
      </c>
      <c r="AI621" s="57">
        <f t="shared" ref="AI621" si="7433">IF(OR(ISERROR(VLOOKUP(CONCATENATE("ALI_",$C621,"_SEG_",$I621,"_PROV_",$D621),Catalogo_Precios,AI$8,FALSE)),M621=0),0,VLOOKUP(CONCATENATE("ALI_",$C621,"_SEG_",$I621,"_PROV_",$D621),Catalogo_Precios,AI$8,FALSE))</f>
        <v>769</v>
      </c>
      <c r="AJ621" s="57">
        <f t="shared" ref="AJ621" si="7434">IF(OR(ISERROR(VLOOKUP(CONCATENATE("ALI_",$C621,"_SEG_",$I621,"_PROV_",$D621),Catalogo_Precios,AJ$8,FALSE)),N621=0),0,VLOOKUP(CONCATENATE("ALI_",$C621,"_SEG_",$I621,"_PROV_",$D621),Catalogo_Precios,AJ$8,FALSE))</f>
        <v>1153</v>
      </c>
      <c r="AK621" s="57">
        <f t="shared" ref="AK621" si="7435">IF(OR(ISERROR(VLOOKUP(CONCATENATE("ALI_",$C621,"_SEG_",$I621,"_PROV_",$D621),Catalogo_Precios,AK$8,FALSE)),O621=0),0,VLOOKUP(CONCATENATE("ALI_",$C621,"_SEG_",$I621,"_PROV_",$D621),Catalogo_Precios,AK$8,FALSE))</f>
        <v>1153</v>
      </c>
      <c r="AL621" s="53"/>
      <c r="AM621" s="59" t="str">
        <f t="shared" si="7032"/>
        <v>ALI_45_SEG_13</v>
      </c>
      <c r="AN621" s="59" t="str">
        <f t="shared" si="7033"/>
        <v>ALI_45_SEG_13_VAL_15333907</v>
      </c>
      <c r="AO621" s="60">
        <f t="shared" ref="AO621" si="7436">IF(OR(AB621="",AB621=0),0,COUNTIF(Codificacion,AM621))</f>
        <v>5</v>
      </c>
      <c r="AP621" s="61">
        <f t="array" ref="AP621">MIN(IF(Codificacion=AM621,Total_Cotizacion,""))</f>
        <v>11888044.800000001</v>
      </c>
      <c r="AQ621" s="62" t="b">
        <f t="shared" si="7035"/>
        <v>0</v>
      </c>
      <c r="AR621" s="51" t="str">
        <f t="shared" ref="AR621" si="7437">IF(COUNTIF(Codificacion2,CONCATENATE(AM621,"_VAL_",AB621))&gt;1,"Empate","")</f>
        <v/>
      </c>
      <c r="AS621" s="63" t="str">
        <f t="shared" si="7053"/>
        <v/>
      </c>
      <c r="AT621" s="59" t="str">
        <f t="shared" si="7037"/>
        <v>ALI_45_SEG_13_</v>
      </c>
      <c r="AU621" s="63">
        <f t="shared" ref="AU621" si="7438">IF(AND(COUNTIF(Codificacion3,AT621)&lt;AO621),1,COUNTIF(Codificacion3,AT621))</f>
        <v>1</v>
      </c>
      <c r="AV621" s="62" t="str">
        <f t="shared" si="7039"/>
        <v>No Seleccionada</v>
      </c>
      <c r="AW621" s="53"/>
      <c r="AX621" s="51" t="str">
        <f t="shared" si="7040"/>
        <v>ALI_45_SEG_13FALSO</v>
      </c>
      <c r="AY621" s="51">
        <f t="shared" si="7021"/>
        <v>3</v>
      </c>
      <c r="AZ621" s="64" t="b">
        <f t="shared" si="7041"/>
        <v>0</v>
      </c>
    </row>
    <row r="622" spans="1:52" x14ac:dyDescent="0.2">
      <c r="A622" s="50" t="b">
        <f t="shared" si="6984"/>
        <v>0</v>
      </c>
      <c r="B622" s="51" t="s">
        <v>99</v>
      </c>
      <c r="C622" s="52">
        <v>45</v>
      </c>
      <c r="D622" s="52">
        <f t="shared" ref="D622" si="7439">IF(ISERROR(VLOOKUP(E622,Proveedores,2,FALSE)),"",VLOOKUP(E622,Proveedores,2,FALSE))</f>
        <v>2052</v>
      </c>
      <c r="E622" s="53" t="s">
        <v>100</v>
      </c>
      <c r="F622" s="54">
        <v>323</v>
      </c>
      <c r="G622" s="53" t="s">
        <v>56</v>
      </c>
      <c r="H622" s="53" t="s">
        <v>67</v>
      </c>
      <c r="I622" s="52">
        <v>14</v>
      </c>
      <c r="J622" s="53" t="s">
        <v>58</v>
      </c>
      <c r="K622" s="55">
        <v>44835</v>
      </c>
      <c r="L622" s="56">
        <v>6333</v>
      </c>
      <c r="M622" s="56">
        <v>8062</v>
      </c>
      <c r="N622" s="56">
        <v>3806</v>
      </c>
      <c r="O622" s="56">
        <v>414</v>
      </c>
      <c r="P622" s="57">
        <v>595</v>
      </c>
      <c r="Q622" s="58">
        <v>0</v>
      </c>
      <c r="R622" s="57">
        <v>595</v>
      </c>
      <c r="S622" s="57">
        <v>794</v>
      </c>
      <c r="T622" s="58">
        <v>0</v>
      </c>
      <c r="U622" s="57">
        <v>794</v>
      </c>
      <c r="V622" s="57">
        <v>1191</v>
      </c>
      <c r="W622" s="58">
        <v>0</v>
      </c>
      <c r="X622" s="57">
        <v>1191</v>
      </c>
      <c r="Y622" s="57">
        <v>1191</v>
      </c>
      <c r="Z622" s="58">
        <v>0</v>
      </c>
      <c r="AA622" s="57">
        <v>1191</v>
      </c>
      <c r="AB622" s="57">
        <v>15195383</v>
      </c>
      <c r="AC622" s="53" t="str">
        <f t="shared" si="7023"/>
        <v>Registro Valido</v>
      </c>
      <c r="AD622" s="57">
        <f t="shared" ref="AD622" si="7440">IF(OR(ISERROR(VLOOKUP(CONCATENATE("ALI_",$C622,"_SEG_",$I622,"_PROV_",$D622),Catalogo_Precios,AD$8,FALSE)),L622=0),0,VLOOKUP(CONCATENATE("ALI_",$C622,"_SEG_",$I622,"_PROV_",$D622),Catalogo_Precios,AD$8,FALSE))</f>
        <v>595</v>
      </c>
      <c r="AE622" s="57">
        <f t="shared" ref="AE622" si="7441">IF(OR(ISERROR(VLOOKUP(CONCATENATE("ALI_",$C622,"_SEG_",$I622,"_PROV_",$D622),Catalogo_Precios,AE$8,FALSE)),M622=0),0,VLOOKUP(CONCATENATE("ALI_",$C622,"_SEG_",$I622,"_PROV_",$D622),Catalogo_Precios,AE$8,FALSE))</f>
        <v>794</v>
      </c>
      <c r="AF622" s="57">
        <f t="shared" ref="AF622" si="7442">IF(OR(ISERROR(VLOOKUP(CONCATENATE("ALI_",$C622,"_SEG_",$I622,"_PROV_",$D622),Catalogo_Precios,AF$8,FALSE)),N622=0),0,VLOOKUP(CONCATENATE("ALI_",$C622,"_SEG_",$I622,"_PROV_",$D622),Catalogo_Precios,AF$8,FALSE))</f>
        <v>1191</v>
      </c>
      <c r="AG622" s="57">
        <f t="shared" ref="AG622" si="7443">IF(OR(ISERROR(VLOOKUP(CONCATENATE("ALI_",$C622,"_SEG_",$I622,"_PROV_",$D622),Catalogo_Precios,AG$8,FALSE)),O622=0),0,VLOOKUP(CONCATENATE("ALI_",$C622,"_SEG_",$I622,"_PROV_",$D622),Catalogo_Precios,AG$8,FALSE))</f>
        <v>1191</v>
      </c>
      <c r="AH622" s="57">
        <f t="shared" ref="AH622" si="7444">IF(OR(ISERROR(VLOOKUP(CONCATENATE("ALI_",$C622,"_SEG_",$I622,"_PROV_",$D622),Catalogo_Precios,AH$8,FALSE)),L622=0),0,VLOOKUP(CONCATENATE("ALI_",$C622,"_SEG_",$I622,"_PROV_",$D622),Catalogo_Precios,AH$8,FALSE))</f>
        <v>578</v>
      </c>
      <c r="AI622" s="57">
        <f t="shared" ref="AI622" si="7445">IF(OR(ISERROR(VLOOKUP(CONCATENATE("ALI_",$C622,"_SEG_",$I622,"_PROV_",$D622),Catalogo_Precios,AI$8,FALSE)),M622=0),0,VLOOKUP(CONCATENATE("ALI_",$C622,"_SEG_",$I622,"_PROV_",$D622),Catalogo_Precios,AI$8,FALSE))</f>
        <v>769</v>
      </c>
      <c r="AJ622" s="57">
        <f t="shared" ref="AJ622" si="7446">IF(OR(ISERROR(VLOOKUP(CONCATENATE("ALI_",$C622,"_SEG_",$I622,"_PROV_",$D622),Catalogo_Precios,AJ$8,FALSE)),N622=0),0,VLOOKUP(CONCATENATE("ALI_",$C622,"_SEG_",$I622,"_PROV_",$D622),Catalogo_Precios,AJ$8,FALSE))</f>
        <v>1153</v>
      </c>
      <c r="AK622" s="57">
        <f t="shared" ref="AK622" si="7447">IF(OR(ISERROR(VLOOKUP(CONCATENATE("ALI_",$C622,"_SEG_",$I622,"_PROV_",$D622),Catalogo_Precios,AK$8,FALSE)),O622=0),0,VLOOKUP(CONCATENATE("ALI_",$C622,"_SEG_",$I622,"_PROV_",$D622),Catalogo_Precios,AK$8,FALSE))</f>
        <v>1153</v>
      </c>
      <c r="AL622" s="53"/>
      <c r="AM622" s="59" t="str">
        <f t="shared" si="7032"/>
        <v>ALI_45_SEG_14</v>
      </c>
      <c r="AN622" s="59" t="str">
        <f t="shared" si="7033"/>
        <v>ALI_45_SEG_14_VAL_15195383</v>
      </c>
      <c r="AO622" s="60">
        <f t="shared" ref="AO622" si="7448">IF(OR(AB622="",AB622=0),0,COUNTIF(Codificacion,AM622))</f>
        <v>5</v>
      </c>
      <c r="AP622" s="61">
        <f t="array" ref="AP622">MIN(IF(Codificacion=AM622,Total_Cotizacion,""))</f>
        <v>11780649.6</v>
      </c>
      <c r="AQ622" s="62" t="b">
        <f t="shared" si="7035"/>
        <v>0</v>
      </c>
      <c r="AR622" s="51" t="str">
        <f t="shared" ref="AR622" si="7449">IF(COUNTIF(Codificacion2,CONCATENATE(AM622,"_VAL_",AB622))&gt;1,"Empate","")</f>
        <v/>
      </c>
      <c r="AS622" s="63" t="str">
        <f t="shared" si="7053"/>
        <v/>
      </c>
      <c r="AT622" s="59" t="str">
        <f t="shared" si="7037"/>
        <v>ALI_45_SEG_14_</v>
      </c>
      <c r="AU622" s="63">
        <f t="shared" ref="AU622" si="7450">IF(AND(COUNTIF(Codificacion3,AT622)&lt;AO622),1,COUNTIF(Codificacion3,AT622))</f>
        <v>1</v>
      </c>
      <c r="AV622" s="62" t="str">
        <f t="shared" si="7039"/>
        <v>No Seleccionada</v>
      </c>
      <c r="AW622" s="53"/>
      <c r="AX622" s="51" t="str">
        <f t="shared" si="7040"/>
        <v>ALI_45_SEG_14FALSO</v>
      </c>
      <c r="AY622" s="51">
        <f t="shared" si="7021"/>
        <v>3</v>
      </c>
      <c r="AZ622" s="64" t="b">
        <f t="shared" si="7041"/>
        <v>0</v>
      </c>
    </row>
    <row r="623" spans="1:52" x14ac:dyDescent="0.2">
      <c r="A623" s="50" t="b">
        <f t="shared" si="6984"/>
        <v>0</v>
      </c>
      <c r="B623" s="51" t="s">
        <v>99</v>
      </c>
      <c r="C623" s="52">
        <v>45</v>
      </c>
      <c r="D623" s="52">
        <f t="shared" ref="D623" si="7451">IF(ISERROR(VLOOKUP(E623,Proveedores,2,FALSE)),"",VLOOKUP(E623,Proveedores,2,FALSE))</f>
        <v>2052</v>
      </c>
      <c r="E623" s="53" t="s">
        <v>100</v>
      </c>
      <c r="F623" s="54">
        <v>324</v>
      </c>
      <c r="G623" s="53" t="s">
        <v>56</v>
      </c>
      <c r="H623" s="53" t="s">
        <v>67</v>
      </c>
      <c r="I623" s="52">
        <v>15</v>
      </c>
      <c r="J623" s="53" t="s">
        <v>58</v>
      </c>
      <c r="K623" s="55">
        <v>44835</v>
      </c>
      <c r="L623" s="56">
        <v>5986</v>
      </c>
      <c r="M623" s="56">
        <v>7618</v>
      </c>
      <c r="N623" s="56">
        <v>3598</v>
      </c>
      <c r="O623" s="56">
        <v>392</v>
      </c>
      <c r="P623" s="57">
        <v>595</v>
      </c>
      <c r="Q623" s="58">
        <v>0</v>
      </c>
      <c r="R623" s="57">
        <v>595</v>
      </c>
      <c r="S623" s="57">
        <v>794</v>
      </c>
      <c r="T623" s="58">
        <v>0</v>
      </c>
      <c r="U623" s="57">
        <v>794</v>
      </c>
      <c r="V623" s="57">
        <v>1191</v>
      </c>
      <c r="W623" s="58">
        <v>0</v>
      </c>
      <c r="X623" s="57">
        <v>1191</v>
      </c>
      <c r="Y623" s="57">
        <v>1191</v>
      </c>
      <c r="Z623" s="58">
        <v>0</v>
      </c>
      <c r="AA623" s="57">
        <v>1191</v>
      </c>
      <c r="AB623" s="57">
        <v>14362452</v>
      </c>
      <c r="AC623" s="53" t="str">
        <f t="shared" si="7023"/>
        <v>Registro Valido</v>
      </c>
      <c r="AD623" s="57">
        <f t="shared" ref="AD623" si="7452">IF(OR(ISERROR(VLOOKUP(CONCATENATE("ALI_",$C623,"_SEG_",$I623,"_PROV_",$D623),Catalogo_Precios,AD$8,FALSE)),L623=0),0,VLOOKUP(CONCATENATE("ALI_",$C623,"_SEG_",$I623,"_PROV_",$D623),Catalogo_Precios,AD$8,FALSE))</f>
        <v>595</v>
      </c>
      <c r="AE623" s="57">
        <f t="shared" ref="AE623" si="7453">IF(OR(ISERROR(VLOOKUP(CONCATENATE("ALI_",$C623,"_SEG_",$I623,"_PROV_",$D623),Catalogo_Precios,AE$8,FALSE)),M623=0),0,VLOOKUP(CONCATENATE("ALI_",$C623,"_SEG_",$I623,"_PROV_",$D623),Catalogo_Precios,AE$8,FALSE))</f>
        <v>794</v>
      </c>
      <c r="AF623" s="57">
        <f t="shared" ref="AF623" si="7454">IF(OR(ISERROR(VLOOKUP(CONCATENATE("ALI_",$C623,"_SEG_",$I623,"_PROV_",$D623),Catalogo_Precios,AF$8,FALSE)),N623=0),0,VLOOKUP(CONCATENATE("ALI_",$C623,"_SEG_",$I623,"_PROV_",$D623),Catalogo_Precios,AF$8,FALSE))</f>
        <v>1191</v>
      </c>
      <c r="AG623" s="57">
        <f t="shared" ref="AG623" si="7455">IF(OR(ISERROR(VLOOKUP(CONCATENATE("ALI_",$C623,"_SEG_",$I623,"_PROV_",$D623),Catalogo_Precios,AG$8,FALSE)),O623=0),0,VLOOKUP(CONCATENATE("ALI_",$C623,"_SEG_",$I623,"_PROV_",$D623),Catalogo_Precios,AG$8,FALSE))</f>
        <v>1191</v>
      </c>
      <c r="AH623" s="57">
        <f t="shared" ref="AH623" si="7456">IF(OR(ISERROR(VLOOKUP(CONCATENATE("ALI_",$C623,"_SEG_",$I623,"_PROV_",$D623),Catalogo_Precios,AH$8,FALSE)),L623=0),0,VLOOKUP(CONCATENATE("ALI_",$C623,"_SEG_",$I623,"_PROV_",$D623),Catalogo_Precios,AH$8,FALSE))</f>
        <v>578</v>
      </c>
      <c r="AI623" s="57">
        <f t="shared" ref="AI623" si="7457">IF(OR(ISERROR(VLOOKUP(CONCATENATE("ALI_",$C623,"_SEG_",$I623,"_PROV_",$D623),Catalogo_Precios,AI$8,FALSE)),M623=0),0,VLOOKUP(CONCATENATE("ALI_",$C623,"_SEG_",$I623,"_PROV_",$D623),Catalogo_Precios,AI$8,FALSE))</f>
        <v>769</v>
      </c>
      <c r="AJ623" s="57">
        <f t="shared" ref="AJ623" si="7458">IF(OR(ISERROR(VLOOKUP(CONCATENATE("ALI_",$C623,"_SEG_",$I623,"_PROV_",$D623),Catalogo_Precios,AJ$8,FALSE)),N623=0),0,VLOOKUP(CONCATENATE("ALI_",$C623,"_SEG_",$I623,"_PROV_",$D623),Catalogo_Precios,AJ$8,FALSE))</f>
        <v>1153</v>
      </c>
      <c r="AK623" s="57">
        <f t="shared" ref="AK623" si="7459">IF(OR(ISERROR(VLOOKUP(CONCATENATE("ALI_",$C623,"_SEG_",$I623,"_PROV_",$D623),Catalogo_Precios,AK$8,FALSE)),O623=0),0,VLOOKUP(CONCATENATE("ALI_",$C623,"_SEG_",$I623,"_PROV_",$D623),Catalogo_Precios,AK$8,FALSE))</f>
        <v>1153</v>
      </c>
      <c r="AL623" s="53"/>
      <c r="AM623" s="59" t="str">
        <f t="shared" si="7032"/>
        <v>ALI_45_SEG_15</v>
      </c>
      <c r="AN623" s="59" t="str">
        <f t="shared" si="7033"/>
        <v>ALI_45_SEG_15_VAL_14362452</v>
      </c>
      <c r="AO623" s="60">
        <f t="shared" ref="AO623" si="7460">IF(OR(AB623="",AB623=0),0,COUNTIF(Codificacion,AM623))</f>
        <v>5</v>
      </c>
      <c r="AP623" s="61">
        <f t="array" ref="AP623">MIN(IF(Codificacion=AM623,Total_Cotizacion,""))</f>
        <v>11134896</v>
      </c>
      <c r="AQ623" s="62" t="b">
        <f t="shared" si="7035"/>
        <v>0</v>
      </c>
      <c r="AR623" s="51" t="str">
        <f t="shared" ref="AR623" si="7461">IF(COUNTIF(Codificacion2,CONCATENATE(AM623,"_VAL_",AB623))&gt;1,"Empate","")</f>
        <v/>
      </c>
      <c r="AS623" s="63" t="str">
        <f t="shared" si="7053"/>
        <v/>
      </c>
      <c r="AT623" s="59" t="str">
        <f t="shared" si="7037"/>
        <v>ALI_45_SEG_15_</v>
      </c>
      <c r="AU623" s="63">
        <f t="shared" ref="AU623" si="7462">IF(AND(COUNTIF(Codificacion3,AT623)&lt;AO623),1,COUNTIF(Codificacion3,AT623))</f>
        <v>1</v>
      </c>
      <c r="AV623" s="62" t="str">
        <f t="shared" si="7039"/>
        <v>No Seleccionada</v>
      </c>
      <c r="AW623" s="53"/>
      <c r="AX623" s="51" t="str">
        <f t="shared" si="7040"/>
        <v>ALI_45_SEG_15FALSO</v>
      </c>
      <c r="AY623" s="51">
        <f t="shared" si="7021"/>
        <v>3</v>
      </c>
      <c r="AZ623" s="64" t="b">
        <f t="shared" si="7041"/>
        <v>0</v>
      </c>
    </row>
    <row r="624" spans="1:52" x14ac:dyDescent="0.2">
      <c r="A624" s="50" t="b">
        <f t="shared" si="6984"/>
        <v>0</v>
      </c>
      <c r="B624" s="51" t="s">
        <v>99</v>
      </c>
      <c r="C624" s="52">
        <v>27</v>
      </c>
      <c r="D624" s="52">
        <f t="shared" ref="D624" si="7463">IF(ISERROR(VLOOKUP(E624,Proveedores,2,FALSE)),"",VLOOKUP(E624,Proveedores,2,FALSE))</f>
        <v>2052</v>
      </c>
      <c r="E624" s="53" t="s">
        <v>100</v>
      </c>
      <c r="F624" s="54">
        <v>340</v>
      </c>
      <c r="G624" s="53" t="s">
        <v>56</v>
      </c>
      <c r="H624" s="53" t="s">
        <v>73</v>
      </c>
      <c r="I624" s="52">
        <v>1</v>
      </c>
      <c r="J624" s="53" t="s">
        <v>58</v>
      </c>
      <c r="K624" s="55">
        <v>44835</v>
      </c>
      <c r="L624" s="56">
        <v>9385</v>
      </c>
      <c r="M624" s="56">
        <v>11579</v>
      </c>
      <c r="N624" s="56">
        <v>5404</v>
      </c>
      <c r="O624" s="56">
        <v>475</v>
      </c>
      <c r="P624" s="57">
        <v>573</v>
      </c>
      <c r="Q624" s="58">
        <v>0</v>
      </c>
      <c r="R624" s="57">
        <v>573</v>
      </c>
      <c r="S624" s="57">
        <v>1050</v>
      </c>
      <c r="T624" s="58">
        <v>0</v>
      </c>
      <c r="U624" s="57">
        <v>1050</v>
      </c>
      <c r="V624" s="57">
        <v>1050</v>
      </c>
      <c r="W624" s="58">
        <v>0</v>
      </c>
      <c r="X624" s="57">
        <v>1050</v>
      </c>
      <c r="Y624" s="57">
        <v>1050</v>
      </c>
      <c r="Z624" s="58">
        <v>0</v>
      </c>
      <c r="AA624" s="57">
        <v>1050</v>
      </c>
      <c r="AB624" s="57">
        <v>23708505</v>
      </c>
      <c r="AC624" s="53" t="str">
        <f t="shared" si="7023"/>
        <v>Registro Valido</v>
      </c>
      <c r="AD624" s="57">
        <f t="shared" ref="AD624" si="7464">IF(OR(ISERROR(VLOOKUP(CONCATENATE("ALI_",$C624,"_SEG_",$I624,"_PROV_",$D624),Catalogo_Precios,AD$8,FALSE)),L624=0),0,VLOOKUP(CONCATENATE("ALI_",$C624,"_SEG_",$I624,"_PROV_",$D624),Catalogo_Precios,AD$8,FALSE))</f>
        <v>573</v>
      </c>
      <c r="AE624" s="57">
        <f t="shared" ref="AE624" si="7465">IF(OR(ISERROR(VLOOKUP(CONCATENATE("ALI_",$C624,"_SEG_",$I624,"_PROV_",$D624),Catalogo_Precios,AE$8,FALSE)),M624=0),0,VLOOKUP(CONCATENATE("ALI_",$C624,"_SEG_",$I624,"_PROV_",$D624),Catalogo_Precios,AE$8,FALSE))</f>
        <v>1050</v>
      </c>
      <c r="AF624" s="57">
        <f t="shared" ref="AF624" si="7466">IF(OR(ISERROR(VLOOKUP(CONCATENATE("ALI_",$C624,"_SEG_",$I624,"_PROV_",$D624),Catalogo_Precios,AF$8,FALSE)),N624=0),0,VLOOKUP(CONCATENATE("ALI_",$C624,"_SEG_",$I624,"_PROV_",$D624),Catalogo_Precios,AF$8,FALSE))</f>
        <v>1050</v>
      </c>
      <c r="AG624" s="57">
        <f t="shared" ref="AG624" si="7467">IF(OR(ISERROR(VLOOKUP(CONCATENATE("ALI_",$C624,"_SEG_",$I624,"_PROV_",$D624),Catalogo_Precios,AG$8,FALSE)),O624=0),0,VLOOKUP(CONCATENATE("ALI_",$C624,"_SEG_",$I624,"_PROV_",$D624),Catalogo_Precios,AG$8,FALSE))</f>
        <v>1050</v>
      </c>
      <c r="AH624" s="57">
        <f t="shared" ref="AH624" si="7468">IF(OR(ISERROR(VLOOKUP(CONCATENATE("ALI_",$C624,"_SEG_",$I624,"_PROV_",$D624),Catalogo_Precios,AH$8,FALSE)),L624=0),0,VLOOKUP(CONCATENATE("ALI_",$C624,"_SEG_",$I624,"_PROV_",$D624),Catalogo_Precios,AH$8,FALSE))</f>
        <v>557</v>
      </c>
      <c r="AI624" s="57">
        <f t="shared" ref="AI624" si="7469">IF(OR(ISERROR(VLOOKUP(CONCATENATE("ALI_",$C624,"_SEG_",$I624,"_PROV_",$D624),Catalogo_Precios,AI$8,FALSE)),M624=0),0,VLOOKUP(CONCATENATE("ALI_",$C624,"_SEG_",$I624,"_PROV_",$D624),Catalogo_Precios,AI$8,FALSE))</f>
        <v>1019</v>
      </c>
      <c r="AJ624" s="57">
        <f t="shared" ref="AJ624" si="7470">IF(OR(ISERROR(VLOOKUP(CONCATENATE("ALI_",$C624,"_SEG_",$I624,"_PROV_",$D624),Catalogo_Precios,AJ$8,FALSE)),N624=0),0,VLOOKUP(CONCATENATE("ALI_",$C624,"_SEG_",$I624,"_PROV_",$D624),Catalogo_Precios,AJ$8,FALSE))</f>
        <v>1019</v>
      </c>
      <c r="AK624" s="57">
        <f t="shared" ref="AK624" si="7471">IF(OR(ISERROR(VLOOKUP(CONCATENATE("ALI_",$C624,"_SEG_",$I624,"_PROV_",$D624),Catalogo_Precios,AK$8,FALSE)),O624=0),0,VLOOKUP(CONCATENATE("ALI_",$C624,"_SEG_",$I624,"_PROV_",$D624),Catalogo_Precios,AK$8,FALSE))</f>
        <v>1019</v>
      </c>
      <c r="AL624" s="53"/>
      <c r="AM624" s="59" t="str">
        <f t="shared" si="7032"/>
        <v>ALI_27_SEG_1</v>
      </c>
      <c r="AN624" s="59" t="str">
        <f t="shared" si="7033"/>
        <v>ALI_27_SEG_1_VAL_23708505</v>
      </c>
      <c r="AO624" s="60">
        <f t="shared" ref="AO624" si="7472">IF(OR(AB624="",AB624=0),0,COUNTIF(Codificacion,AM624))</f>
        <v>4</v>
      </c>
      <c r="AP624" s="61">
        <f t="array" ref="AP624">MIN(IF(Codificacion=AM624,Total_Cotizacion,""))</f>
        <v>18413717.600000001</v>
      </c>
      <c r="AQ624" s="62" t="b">
        <f t="shared" si="7035"/>
        <v>0</v>
      </c>
      <c r="AR624" s="51" t="str">
        <f t="shared" ref="AR624" si="7473">IF(COUNTIF(Codificacion2,CONCATENATE(AM624,"_VAL_",AB624))&gt;1,"Empate","")</f>
        <v/>
      </c>
      <c r="AS624" s="63" t="str">
        <f t="shared" si="7053"/>
        <v/>
      </c>
      <c r="AT624" s="59" t="str">
        <f t="shared" si="7037"/>
        <v>ALI_27_SEG_1_</v>
      </c>
      <c r="AU624" s="63">
        <f t="shared" ref="AU624" si="7474">IF(AND(COUNTIF(Codificacion3,AT624)&lt;AO624),1,COUNTIF(Codificacion3,AT624))</f>
        <v>1</v>
      </c>
      <c r="AV624" s="62" t="str">
        <f t="shared" si="7039"/>
        <v>No Seleccionada</v>
      </c>
      <c r="AW624" s="53"/>
      <c r="AX624" s="51" t="str">
        <f t="shared" si="7040"/>
        <v>ALI_27_SEG_1FALSO</v>
      </c>
      <c r="AY624" s="51">
        <f t="shared" si="7021"/>
        <v>3</v>
      </c>
      <c r="AZ624" s="64" t="b">
        <f t="shared" si="7041"/>
        <v>0</v>
      </c>
    </row>
    <row r="625" spans="1:52" x14ac:dyDescent="0.2">
      <c r="A625" s="50" t="b">
        <f t="shared" si="6984"/>
        <v>0</v>
      </c>
      <c r="B625" s="51" t="s">
        <v>99</v>
      </c>
      <c r="C625" s="52">
        <v>27</v>
      </c>
      <c r="D625" s="52">
        <f t="shared" ref="D625" si="7475">IF(ISERROR(VLOOKUP(E625,Proveedores,2,FALSE)),"",VLOOKUP(E625,Proveedores,2,FALSE))</f>
        <v>2052</v>
      </c>
      <c r="E625" s="53" t="s">
        <v>100</v>
      </c>
      <c r="F625" s="54">
        <v>341</v>
      </c>
      <c r="G625" s="53" t="s">
        <v>56</v>
      </c>
      <c r="H625" s="53" t="s">
        <v>73</v>
      </c>
      <c r="I625" s="52">
        <v>2</v>
      </c>
      <c r="J625" s="53" t="s">
        <v>58</v>
      </c>
      <c r="K625" s="55">
        <v>44835</v>
      </c>
      <c r="L625" s="56">
        <v>9599</v>
      </c>
      <c r="M625" s="56">
        <v>11840</v>
      </c>
      <c r="N625" s="56">
        <v>5526</v>
      </c>
      <c r="O625" s="56">
        <v>486</v>
      </c>
      <c r="P625" s="57">
        <v>573</v>
      </c>
      <c r="Q625" s="58">
        <v>0</v>
      </c>
      <c r="R625" s="57">
        <v>573</v>
      </c>
      <c r="S625" s="57">
        <v>1050</v>
      </c>
      <c r="T625" s="58">
        <v>0</v>
      </c>
      <c r="U625" s="57">
        <v>1050</v>
      </c>
      <c r="V625" s="57">
        <v>1050</v>
      </c>
      <c r="W625" s="58">
        <v>0</v>
      </c>
      <c r="X625" s="57">
        <v>1050</v>
      </c>
      <c r="Y625" s="57">
        <v>1050</v>
      </c>
      <c r="Z625" s="58">
        <v>0</v>
      </c>
      <c r="AA625" s="57">
        <v>1050</v>
      </c>
      <c r="AB625" s="57">
        <v>24244827</v>
      </c>
      <c r="AC625" s="53" t="str">
        <f t="shared" si="7023"/>
        <v>Registro Valido</v>
      </c>
      <c r="AD625" s="57">
        <f t="shared" ref="AD625" si="7476">IF(OR(ISERROR(VLOOKUP(CONCATENATE("ALI_",$C625,"_SEG_",$I625,"_PROV_",$D625),Catalogo_Precios,AD$8,FALSE)),L625=0),0,VLOOKUP(CONCATENATE("ALI_",$C625,"_SEG_",$I625,"_PROV_",$D625),Catalogo_Precios,AD$8,FALSE))</f>
        <v>573</v>
      </c>
      <c r="AE625" s="57">
        <f t="shared" ref="AE625" si="7477">IF(OR(ISERROR(VLOOKUP(CONCATENATE("ALI_",$C625,"_SEG_",$I625,"_PROV_",$D625),Catalogo_Precios,AE$8,FALSE)),M625=0),0,VLOOKUP(CONCATENATE("ALI_",$C625,"_SEG_",$I625,"_PROV_",$D625),Catalogo_Precios,AE$8,FALSE))</f>
        <v>1050</v>
      </c>
      <c r="AF625" s="57">
        <f t="shared" ref="AF625" si="7478">IF(OR(ISERROR(VLOOKUP(CONCATENATE("ALI_",$C625,"_SEG_",$I625,"_PROV_",$D625),Catalogo_Precios,AF$8,FALSE)),N625=0),0,VLOOKUP(CONCATENATE("ALI_",$C625,"_SEG_",$I625,"_PROV_",$D625),Catalogo_Precios,AF$8,FALSE))</f>
        <v>1050</v>
      </c>
      <c r="AG625" s="57">
        <f t="shared" ref="AG625" si="7479">IF(OR(ISERROR(VLOOKUP(CONCATENATE("ALI_",$C625,"_SEG_",$I625,"_PROV_",$D625),Catalogo_Precios,AG$8,FALSE)),O625=0),0,VLOOKUP(CONCATENATE("ALI_",$C625,"_SEG_",$I625,"_PROV_",$D625),Catalogo_Precios,AG$8,FALSE))</f>
        <v>1050</v>
      </c>
      <c r="AH625" s="57">
        <f t="shared" ref="AH625" si="7480">IF(OR(ISERROR(VLOOKUP(CONCATENATE("ALI_",$C625,"_SEG_",$I625,"_PROV_",$D625),Catalogo_Precios,AH$8,FALSE)),L625=0),0,VLOOKUP(CONCATENATE("ALI_",$C625,"_SEG_",$I625,"_PROV_",$D625),Catalogo_Precios,AH$8,FALSE))</f>
        <v>557</v>
      </c>
      <c r="AI625" s="57">
        <f t="shared" ref="AI625" si="7481">IF(OR(ISERROR(VLOOKUP(CONCATENATE("ALI_",$C625,"_SEG_",$I625,"_PROV_",$D625),Catalogo_Precios,AI$8,FALSE)),M625=0),0,VLOOKUP(CONCATENATE("ALI_",$C625,"_SEG_",$I625,"_PROV_",$D625),Catalogo_Precios,AI$8,FALSE))</f>
        <v>1019</v>
      </c>
      <c r="AJ625" s="57">
        <f t="shared" ref="AJ625" si="7482">IF(OR(ISERROR(VLOOKUP(CONCATENATE("ALI_",$C625,"_SEG_",$I625,"_PROV_",$D625),Catalogo_Precios,AJ$8,FALSE)),N625=0),0,VLOOKUP(CONCATENATE("ALI_",$C625,"_SEG_",$I625,"_PROV_",$D625),Catalogo_Precios,AJ$8,FALSE))</f>
        <v>1019</v>
      </c>
      <c r="AK625" s="57">
        <f t="shared" ref="AK625" si="7483">IF(OR(ISERROR(VLOOKUP(CONCATENATE("ALI_",$C625,"_SEG_",$I625,"_PROV_",$D625),Catalogo_Precios,AK$8,FALSE)),O625=0),0,VLOOKUP(CONCATENATE("ALI_",$C625,"_SEG_",$I625,"_PROV_",$D625),Catalogo_Precios,AK$8,FALSE))</f>
        <v>1019</v>
      </c>
      <c r="AL625" s="53"/>
      <c r="AM625" s="59" t="str">
        <f t="shared" si="7032"/>
        <v>ALI_27_SEG_2</v>
      </c>
      <c r="AN625" s="59" t="str">
        <f t="shared" si="7033"/>
        <v>ALI_27_SEG_2_VAL_24244827</v>
      </c>
      <c r="AO625" s="60">
        <f t="shared" ref="AO625" si="7484">IF(OR(AB625="",AB625=0),0,COUNTIF(Codificacion,AM625))</f>
        <v>4</v>
      </c>
      <c r="AP625" s="61">
        <f t="array" ref="AP625">MIN(IF(Codificacion=AM625,Total_Cotizacion,""))</f>
        <v>18830264.800000001</v>
      </c>
      <c r="AQ625" s="62" t="b">
        <f t="shared" si="7035"/>
        <v>0</v>
      </c>
      <c r="AR625" s="51" t="str">
        <f t="shared" ref="AR625" si="7485">IF(COUNTIF(Codificacion2,CONCATENATE(AM625,"_VAL_",AB625))&gt;1,"Empate","")</f>
        <v/>
      </c>
      <c r="AS625" s="63" t="str">
        <f t="shared" si="7053"/>
        <v/>
      </c>
      <c r="AT625" s="59" t="str">
        <f t="shared" si="7037"/>
        <v>ALI_27_SEG_2_</v>
      </c>
      <c r="AU625" s="63">
        <f t="shared" ref="AU625" si="7486">IF(AND(COUNTIF(Codificacion3,AT625)&lt;AO625),1,COUNTIF(Codificacion3,AT625))</f>
        <v>1</v>
      </c>
      <c r="AV625" s="62" t="str">
        <f t="shared" si="7039"/>
        <v>No Seleccionada</v>
      </c>
      <c r="AW625" s="53"/>
      <c r="AX625" s="51" t="str">
        <f t="shared" si="7040"/>
        <v>ALI_27_SEG_2FALSO</v>
      </c>
      <c r="AY625" s="51">
        <f t="shared" si="7021"/>
        <v>3</v>
      </c>
      <c r="AZ625" s="64" t="b">
        <f t="shared" si="7041"/>
        <v>0</v>
      </c>
    </row>
    <row r="626" spans="1:52" x14ac:dyDescent="0.2">
      <c r="A626" s="50" t="b">
        <f t="shared" si="6984"/>
        <v>0</v>
      </c>
      <c r="B626" s="51" t="s">
        <v>99</v>
      </c>
      <c r="C626" s="52">
        <v>27</v>
      </c>
      <c r="D626" s="52">
        <f t="shared" ref="D626" si="7487">IF(ISERROR(VLOOKUP(E626,Proveedores,2,FALSE)),"",VLOOKUP(E626,Proveedores,2,FALSE))</f>
        <v>2052</v>
      </c>
      <c r="E626" s="53" t="s">
        <v>100</v>
      </c>
      <c r="F626" s="54">
        <v>342</v>
      </c>
      <c r="G626" s="53" t="s">
        <v>56</v>
      </c>
      <c r="H626" s="53" t="s">
        <v>73</v>
      </c>
      <c r="I626" s="52">
        <v>3</v>
      </c>
      <c r="J626" s="53" t="s">
        <v>58</v>
      </c>
      <c r="K626" s="55">
        <v>44835</v>
      </c>
      <c r="L626" s="56">
        <v>9541</v>
      </c>
      <c r="M626" s="56">
        <v>11770</v>
      </c>
      <c r="N626" s="56">
        <v>5493</v>
      </c>
      <c r="O626" s="56">
        <v>483</v>
      </c>
      <c r="P626" s="57">
        <v>573</v>
      </c>
      <c r="Q626" s="58">
        <v>0</v>
      </c>
      <c r="R626" s="57">
        <v>573</v>
      </c>
      <c r="S626" s="57">
        <v>1050</v>
      </c>
      <c r="T626" s="58">
        <v>0</v>
      </c>
      <c r="U626" s="57">
        <v>1050</v>
      </c>
      <c r="V626" s="57">
        <v>1050</v>
      </c>
      <c r="W626" s="58">
        <v>0</v>
      </c>
      <c r="X626" s="57">
        <v>1050</v>
      </c>
      <c r="Y626" s="57">
        <v>1050</v>
      </c>
      <c r="Z626" s="58">
        <v>0</v>
      </c>
      <c r="AA626" s="57">
        <v>1050</v>
      </c>
      <c r="AB626" s="57">
        <v>24100293</v>
      </c>
      <c r="AC626" s="53" t="str">
        <f t="shared" si="7023"/>
        <v>Registro Valido</v>
      </c>
      <c r="AD626" s="57">
        <f t="shared" ref="AD626" si="7488">IF(OR(ISERROR(VLOOKUP(CONCATENATE("ALI_",$C626,"_SEG_",$I626,"_PROV_",$D626),Catalogo_Precios,AD$8,FALSE)),L626=0),0,VLOOKUP(CONCATENATE("ALI_",$C626,"_SEG_",$I626,"_PROV_",$D626),Catalogo_Precios,AD$8,FALSE))</f>
        <v>573</v>
      </c>
      <c r="AE626" s="57">
        <f t="shared" ref="AE626" si="7489">IF(OR(ISERROR(VLOOKUP(CONCATENATE("ALI_",$C626,"_SEG_",$I626,"_PROV_",$D626),Catalogo_Precios,AE$8,FALSE)),M626=0),0,VLOOKUP(CONCATENATE("ALI_",$C626,"_SEG_",$I626,"_PROV_",$D626),Catalogo_Precios,AE$8,FALSE))</f>
        <v>1050</v>
      </c>
      <c r="AF626" s="57">
        <f t="shared" ref="AF626" si="7490">IF(OR(ISERROR(VLOOKUP(CONCATENATE("ALI_",$C626,"_SEG_",$I626,"_PROV_",$D626),Catalogo_Precios,AF$8,FALSE)),N626=0),0,VLOOKUP(CONCATENATE("ALI_",$C626,"_SEG_",$I626,"_PROV_",$D626),Catalogo_Precios,AF$8,FALSE))</f>
        <v>1050</v>
      </c>
      <c r="AG626" s="57">
        <f t="shared" ref="AG626" si="7491">IF(OR(ISERROR(VLOOKUP(CONCATENATE("ALI_",$C626,"_SEG_",$I626,"_PROV_",$D626),Catalogo_Precios,AG$8,FALSE)),O626=0),0,VLOOKUP(CONCATENATE("ALI_",$C626,"_SEG_",$I626,"_PROV_",$D626),Catalogo_Precios,AG$8,FALSE))</f>
        <v>1050</v>
      </c>
      <c r="AH626" s="57">
        <f t="shared" ref="AH626" si="7492">IF(OR(ISERROR(VLOOKUP(CONCATENATE("ALI_",$C626,"_SEG_",$I626,"_PROV_",$D626),Catalogo_Precios,AH$8,FALSE)),L626=0),0,VLOOKUP(CONCATENATE("ALI_",$C626,"_SEG_",$I626,"_PROV_",$D626),Catalogo_Precios,AH$8,FALSE))</f>
        <v>557</v>
      </c>
      <c r="AI626" s="57">
        <f t="shared" ref="AI626" si="7493">IF(OR(ISERROR(VLOOKUP(CONCATENATE("ALI_",$C626,"_SEG_",$I626,"_PROV_",$D626),Catalogo_Precios,AI$8,FALSE)),M626=0),0,VLOOKUP(CONCATENATE("ALI_",$C626,"_SEG_",$I626,"_PROV_",$D626),Catalogo_Precios,AI$8,FALSE))</f>
        <v>1019</v>
      </c>
      <c r="AJ626" s="57">
        <f t="shared" ref="AJ626" si="7494">IF(OR(ISERROR(VLOOKUP(CONCATENATE("ALI_",$C626,"_SEG_",$I626,"_PROV_",$D626),Catalogo_Precios,AJ$8,FALSE)),N626=0),0,VLOOKUP(CONCATENATE("ALI_",$C626,"_SEG_",$I626,"_PROV_",$D626),Catalogo_Precios,AJ$8,FALSE))</f>
        <v>1019</v>
      </c>
      <c r="AK626" s="57">
        <f t="shared" ref="AK626" si="7495">IF(OR(ISERROR(VLOOKUP(CONCATENATE("ALI_",$C626,"_SEG_",$I626,"_PROV_",$D626),Catalogo_Precios,AK$8,FALSE)),O626=0),0,VLOOKUP(CONCATENATE("ALI_",$C626,"_SEG_",$I626,"_PROV_",$D626),Catalogo_Precios,AK$8,FALSE))</f>
        <v>1019</v>
      </c>
      <c r="AL626" s="53"/>
      <c r="AM626" s="59" t="str">
        <f t="shared" si="7032"/>
        <v>ALI_27_SEG_3</v>
      </c>
      <c r="AN626" s="59" t="str">
        <f t="shared" si="7033"/>
        <v>ALI_27_SEG_3_VAL_24100293</v>
      </c>
      <c r="AO626" s="60">
        <f t="shared" ref="AO626" si="7496">IF(OR(AB626="",AB626=0),0,COUNTIF(Codificacion,AM626))</f>
        <v>4</v>
      </c>
      <c r="AP626" s="61">
        <f t="array" ref="AP626">MIN(IF(Codificacion=AM626,Total_Cotizacion,""))</f>
        <v>18718008.800000004</v>
      </c>
      <c r="AQ626" s="62" t="b">
        <f t="shared" si="7035"/>
        <v>0</v>
      </c>
      <c r="AR626" s="51" t="str">
        <f t="shared" ref="AR626" si="7497">IF(COUNTIF(Codificacion2,CONCATENATE(AM626,"_VAL_",AB626))&gt;1,"Empate","")</f>
        <v/>
      </c>
      <c r="AS626" s="63" t="str">
        <f t="shared" si="7053"/>
        <v/>
      </c>
      <c r="AT626" s="59" t="str">
        <f t="shared" si="7037"/>
        <v>ALI_27_SEG_3_</v>
      </c>
      <c r="AU626" s="63">
        <f t="shared" ref="AU626" si="7498">IF(AND(COUNTIF(Codificacion3,AT626)&lt;AO626),1,COUNTIF(Codificacion3,AT626))</f>
        <v>1</v>
      </c>
      <c r="AV626" s="62" t="str">
        <f t="shared" si="7039"/>
        <v>No Seleccionada</v>
      </c>
      <c r="AW626" s="53"/>
      <c r="AX626" s="51" t="str">
        <f t="shared" si="7040"/>
        <v>ALI_27_SEG_3FALSO</v>
      </c>
      <c r="AY626" s="51">
        <f t="shared" si="7021"/>
        <v>3</v>
      </c>
      <c r="AZ626" s="64" t="b">
        <f t="shared" si="7041"/>
        <v>0</v>
      </c>
    </row>
    <row r="627" spans="1:52" x14ac:dyDescent="0.2">
      <c r="A627" s="50" t="b">
        <f t="shared" si="6984"/>
        <v>0</v>
      </c>
      <c r="B627" s="51" t="s">
        <v>99</v>
      </c>
      <c r="C627" s="52">
        <v>27</v>
      </c>
      <c r="D627" s="52">
        <f t="shared" ref="D627" si="7499">IF(ISERROR(VLOOKUP(E627,Proveedores,2,FALSE)),"",VLOOKUP(E627,Proveedores,2,FALSE))</f>
        <v>2052</v>
      </c>
      <c r="E627" s="53" t="s">
        <v>100</v>
      </c>
      <c r="F627" s="54">
        <v>343</v>
      </c>
      <c r="G627" s="53" t="s">
        <v>56</v>
      </c>
      <c r="H627" s="53" t="s">
        <v>73</v>
      </c>
      <c r="I627" s="52">
        <v>4</v>
      </c>
      <c r="J627" s="53" t="s">
        <v>58</v>
      </c>
      <c r="K627" s="55">
        <v>44835</v>
      </c>
      <c r="L627" s="56">
        <v>10164</v>
      </c>
      <c r="M627" s="56">
        <v>12539</v>
      </c>
      <c r="N627" s="56">
        <v>5852</v>
      </c>
      <c r="O627" s="56">
        <v>515</v>
      </c>
      <c r="P627" s="57">
        <v>573</v>
      </c>
      <c r="Q627" s="58">
        <v>0</v>
      </c>
      <c r="R627" s="57">
        <v>573</v>
      </c>
      <c r="S627" s="57">
        <v>1050</v>
      </c>
      <c r="T627" s="58">
        <v>0</v>
      </c>
      <c r="U627" s="57">
        <v>1050</v>
      </c>
      <c r="V627" s="57">
        <v>1050</v>
      </c>
      <c r="W627" s="58">
        <v>0</v>
      </c>
      <c r="X627" s="57">
        <v>1050</v>
      </c>
      <c r="Y627" s="57">
        <v>1050</v>
      </c>
      <c r="Z627" s="58">
        <v>0</v>
      </c>
      <c r="AA627" s="57">
        <v>1050</v>
      </c>
      <c r="AB627" s="57">
        <v>25675272</v>
      </c>
      <c r="AC627" s="53" t="str">
        <f t="shared" si="7023"/>
        <v>Registro Valido</v>
      </c>
      <c r="AD627" s="57">
        <f t="shared" ref="AD627" si="7500">IF(OR(ISERROR(VLOOKUP(CONCATENATE("ALI_",$C627,"_SEG_",$I627,"_PROV_",$D627),Catalogo_Precios,AD$8,FALSE)),L627=0),0,VLOOKUP(CONCATENATE("ALI_",$C627,"_SEG_",$I627,"_PROV_",$D627),Catalogo_Precios,AD$8,FALSE))</f>
        <v>573</v>
      </c>
      <c r="AE627" s="57">
        <f t="shared" ref="AE627" si="7501">IF(OR(ISERROR(VLOOKUP(CONCATENATE("ALI_",$C627,"_SEG_",$I627,"_PROV_",$D627),Catalogo_Precios,AE$8,FALSE)),M627=0),0,VLOOKUP(CONCATENATE("ALI_",$C627,"_SEG_",$I627,"_PROV_",$D627),Catalogo_Precios,AE$8,FALSE))</f>
        <v>1050</v>
      </c>
      <c r="AF627" s="57">
        <f t="shared" ref="AF627" si="7502">IF(OR(ISERROR(VLOOKUP(CONCATENATE("ALI_",$C627,"_SEG_",$I627,"_PROV_",$D627),Catalogo_Precios,AF$8,FALSE)),N627=0),0,VLOOKUP(CONCATENATE("ALI_",$C627,"_SEG_",$I627,"_PROV_",$D627),Catalogo_Precios,AF$8,FALSE))</f>
        <v>1050</v>
      </c>
      <c r="AG627" s="57">
        <f t="shared" ref="AG627" si="7503">IF(OR(ISERROR(VLOOKUP(CONCATENATE("ALI_",$C627,"_SEG_",$I627,"_PROV_",$D627),Catalogo_Precios,AG$8,FALSE)),O627=0),0,VLOOKUP(CONCATENATE("ALI_",$C627,"_SEG_",$I627,"_PROV_",$D627),Catalogo_Precios,AG$8,FALSE))</f>
        <v>1050</v>
      </c>
      <c r="AH627" s="57">
        <f t="shared" ref="AH627" si="7504">IF(OR(ISERROR(VLOOKUP(CONCATENATE("ALI_",$C627,"_SEG_",$I627,"_PROV_",$D627),Catalogo_Precios,AH$8,FALSE)),L627=0),0,VLOOKUP(CONCATENATE("ALI_",$C627,"_SEG_",$I627,"_PROV_",$D627),Catalogo_Precios,AH$8,FALSE))</f>
        <v>557</v>
      </c>
      <c r="AI627" s="57">
        <f t="shared" ref="AI627" si="7505">IF(OR(ISERROR(VLOOKUP(CONCATENATE("ALI_",$C627,"_SEG_",$I627,"_PROV_",$D627),Catalogo_Precios,AI$8,FALSE)),M627=0),0,VLOOKUP(CONCATENATE("ALI_",$C627,"_SEG_",$I627,"_PROV_",$D627),Catalogo_Precios,AI$8,FALSE))</f>
        <v>1019</v>
      </c>
      <c r="AJ627" s="57">
        <f t="shared" ref="AJ627" si="7506">IF(OR(ISERROR(VLOOKUP(CONCATENATE("ALI_",$C627,"_SEG_",$I627,"_PROV_",$D627),Catalogo_Precios,AJ$8,FALSE)),N627=0),0,VLOOKUP(CONCATENATE("ALI_",$C627,"_SEG_",$I627,"_PROV_",$D627),Catalogo_Precios,AJ$8,FALSE))</f>
        <v>1019</v>
      </c>
      <c r="AK627" s="57">
        <f t="shared" ref="AK627" si="7507">IF(OR(ISERROR(VLOOKUP(CONCATENATE("ALI_",$C627,"_SEG_",$I627,"_PROV_",$D627),Catalogo_Precios,AK$8,FALSE)),O627=0),0,VLOOKUP(CONCATENATE("ALI_",$C627,"_SEG_",$I627,"_PROV_",$D627),Catalogo_Precios,AK$8,FALSE))</f>
        <v>1019</v>
      </c>
      <c r="AL627" s="53"/>
      <c r="AM627" s="59" t="str">
        <f t="shared" si="7032"/>
        <v>ALI_27_SEG_4</v>
      </c>
      <c r="AN627" s="59" t="str">
        <f t="shared" si="7033"/>
        <v>ALI_27_SEG_4_VAL_25675272</v>
      </c>
      <c r="AO627" s="60">
        <f t="shared" ref="AO627" si="7508">IF(OR(AB627="",AB627=0),0,COUNTIF(Codificacion,AM627))</f>
        <v>4</v>
      </c>
      <c r="AP627" s="61">
        <f t="array" ref="AP627">MIN(IF(Codificacion=AM627,Total_Cotizacion,""))</f>
        <v>19941249.600000001</v>
      </c>
      <c r="AQ627" s="62" t="b">
        <f t="shared" si="7035"/>
        <v>0</v>
      </c>
      <c r="AR627" s="51" t="str">
        <f t="shared" ref="AR627" si="7509">IF(COUNTIF(Codificacion2,CONCATENATE(AM627,"_VAL_",AB627))&gt;1,"Empate","")</f>
        <v/>
      </c>
      <c r="AS627" s="63" t="str">
        <f t="shared" si="7053"/>
        <v/>
      </c>
      <c r="AT627" s="59" t="str">
        <f t="shared" si="7037"/>
        <v>ALI_27_SEG_4_</v>
      </c>
      <c r="AU627" s="63">
        <f t="shared" ref="AU627" si="7510">IF(AND(COUNTIF(Codificacion3,AT627)&lt;AO627),1,COUNTIF(Codificacion3,AT627))</f>
        <v>1</v>
      </c>
      <c r="AV627" s="62" t="str">
        <f t="shared" si="7039"/>
        <v>No Seleccionada</v>
      </c>
      <c r="AW627" s="53"/>
      <c r="AX627" s="51" t="str">
        <f t="shared" si="7040"/>
        <v>ALI_27_SEG_4FALSO</v>
      </c>
      <c r="AY627" s="51">
        <f t="shared" si="7021"/>
        <v>3</v>
      </c>
      <c r="AZ627" s="64" t="b">
        <f t="shared" si="7041"/>
        <v>0</v>
      </c>
    </row>
    <row r="628" spans="1:52" x14ac:dyDescent="0.2">
      <c r="A628" s="50" t="b">
        <f t="shared" si="6984"/>
        <v>0</v>
      </c>
      <c r="B628" s="51" t="s">
        <v>99</v>
      </c>
      <c r="C628" s="52">
        <v>27</v>
      </c>
      <c r="D628" s="52">
        <f t="shared" ref="D628" si="7511">IF(ISERROR(VLOOKUP(E628,Proveedores,2,FALSE)),"",VLOOKUP(E628,Proveedores,2,FALSE))</f>
        <v>2052</v>
      </c>
      <c r="E628" s="53" t="s">
        <v>100</v>
      </c>
      <c r="F628" s="54">
        <v>344</v>
      </c>
      <c r="G628" s="53" t="s">
        <v>56</v>
      </c>
      <c r="H628" s="53" t="s">
        <v>73</v>
      </c>
      <c r="I628" s="52">
        <v>5</v>
      </c>
      <c r="J628" s="53" t="s">
        <v>58</v>
      </c>
      <c r="K628" s="55">
        <v>44835</v>
      </c>
      <c r="L628" s="56">
        <v>9449</v>
      </c>
      <c r="M628" s="56">
        <v>11657</v>
      </c>
      <c r="N628" s="56">
        <v>5440</v>
      </c>
      <c r="O628" s="56">
        <v>479</v>
      </c>
      <c r="P628" s="57">
        <v>573</v>
      </c>
      <c r="Q628" s="58">
        <v>0</v>
      </c>
      <c r="R628" s="57">
        <v>573</v>
      </c>
      <c r="S628" s="57">
        <v>1050</v>
      </c>
      <c r="T628" s="58">
        <v>0</v>
      </c>
      <c r="U628" s="57">
        <v>1050</v>
      </c>
      <c r="V628" s="57">
        <v>1050</v>
      </c>
      <c r="W628" s="58">
        <v>0</v>
      </c>
      <c r="X628" s="57">
        <v>1050</v>
      </c>
      <c r="Y628" s="57">
        <v>1050</v>
      </c>
      <c r="Z628" s="58">
        <v>0</v>
      </c>
      <c r="AA628" s="57">
        <v>1050</v>
      </c>
      <c r="AB628" s="57">
        <v>23869077</v>
      </c>
      <c r="AC628" s="53" t="str">
        <f t="shared" si="7023"/>
        <v>Registro Valido</v>
      </c>
      <c r="AD628" s="57">
        <f t="shared" ref="AD628" si="7512">IF(OR(ISERROR(VLOOKUP(CONCATENATE("ALI_",$C628,"_SEG_",$I628,"_PROV_",$D628),Catalogo_Precios,AD$8,FALSE)),L628=0),0,VLOOKUP(CONCATENATE("ALI_",$C628,"_SEG_",$I628,"_PROV_",$D628),Catalogo_Precios,AD$8,FALSE))</f>
        <v>573</v>
      </c>
      <c r="AE628" s="57">
        <f t="shared" ref="AE628" si="7513">IF(OR(ISERROR(VLOOKUP(CONCATENATE("ALI_",$C628,"_SEG_",$I628,"_PROV_",$D628),Catalogo_Precios,AE$8,FALSE)),M628=0),0,VLOOKUP(CONCATENATE("ALI_",$C628,"_SEG_",$I628,"_PROV_",$D628),Catalogo_Precios,AE$8,FALSE))</f>
        <v>1050</v>
      </c>
      <c r="AF628" s="57">
        <f t="shared" ref="AF628" si="7514">IF(OR(ISERROR(VLOOKUP(CONCATENATE("ALI_",$C628,"_SEG_",$I628,"_PROV_",$D628),Catalogo_Precios,AF$8,FALSE)),N628=0),0,VLOOKUP(CONCATENATE("ALI_",$C628,"_SEG_",$I628,"_PROV_",$D628),Catalogo_Precios,AF$8,FALSE))</f>
        <v>1050</v>
      </c>
      <c r="AG628" s="57">
        <f t="shared" ref="AG628" si="7515">IF(OR(ISERROR(VLOOKUP(CONCATENATE("ALI_",$C628,"_SEG_",$I628,"_PROV_",$D628),Catalogo_Precios,AG$8,FALSE)),O628=0),0,VLOOKUP(CONCATENATE("ALI_",$C628,"_SEG_",$I628,"_PROV_",$D628),Catalogo_Precios,AG$8,FALSE))</f>
        <v>1050</v>
      </c>
      <c r="AH628" s="57">
        <f t="shared" ref="AH628" si="7516">IF(OR(ISERROR(VLOOKUP(CONCATENATE("ALI_",$C628,"_SEG_",$I628,"_PROV_",$D628),Catalogo_Precios,AH$8,FALSE)),L628=0),0,VLOOKUP(CONCATENATE("ALI_",$C628,"_SEG_",$I628,"_PROV_",$D628),Catalogo_Precios,AH$8,FALSE))</f>
        <v>557</v>
      </c>
      <c r="AI628" s="57">
        <f t="shared" ref="AI628" si="7517">IF(OR(ISERROR(VLOOKUP(CONCATENATE("ALI_",$C628,"_SEG_",$I628,"_PROV_",$D628),Catalogo_Precios,AI$8,FALSE)),M628=0),0,VLOOKUP(CONCATENATE("ALI_",$C628,"_SEG_",$I628,"_PROV_",$D628),Catalogo_Precios,AI$8,FALSE))</f>
        <v>1019</v>
      </c>
      <c r="AJ628" s="57">
        <f t="shared" ref="AJ628" si="7518">IF(OR(ISERROR(VLOOKUP(CONCATENATE("ALI_",$C628,"_SEG_",$I628,"_PROV_",$D628),Catalogo_Precios,AJ$8,FALSE)),N628=0),0,VLOOKUP(CONCATENATE("ALI_",$C628,"_SEG_",$I628,"_PROV_",$D628),Catalogo_Precios,AJ$8,FALSE))</f>
        <v>1019</v>
      </c>
      <c r="AK628" s="57">
        <f t="shared" ref="AK628" si="7519">IF(OR(ISERROR(VLOOKUP(CONCATENATE("ALI_",$C628,"_SEG_",$I628,"_PROV_",$D628),Catalogo_Precios,AK$8,FALSE)),O628=0),0,VLOOKUP(CONCATENATE("ALI_",$C628,"_SEG_",$I628,"_PROV_",$D628),Catalogo_Precios,AK$8,FALSE))</f>
        <v>1019</v>
      </c>
      <c r="AL628" s="53"/>
      <c r="AM628" s="59" t="str">
        <f t="shared" si="7032"/>
        <v>ALI_27_SEG_5</v>
      </c>
      <c r="AN628" s="59" t="str">
        <f t="shared" si="7033"/>
        <v>ALI_27_SEG_5_VAL_23869077</v>
      </c>
      <c r="AO628" s="60">
        <f t="shared" ref="AO628" si="7520">IF(OR(AB628="",AB628=0),0,COUNTIF(Codificacion,AM628))</f>
        <v>4</v>
      </c>
      <c r="AP628" s="61">
        <f t="array" ref="AP628">MIN(IF(Codificacion=AM628,Total_Cotizacion,""))</f>
        <v>18538429.600000001</v>
      </c>
      <c r="AQ628" s="62" t="b">
        <f t="shared" si="7035"/>
        <v>0</v>
      </c>
      <c r="AR628" s="51" t="str">
        <f t="shared" ref="AR628" si="7521">IF(COUNTIF(Codificacion2,CONCATENATE(AM628,"_VAL_",AB628))&gt;1,"Empate","")</f>
        <v/>
      </c>
      <c r="AS628" s="63" t="str">
        <f t="shared" si="7053"/>
        <v/>
      </c>
      <c r="AT628" s="59" t="str">
        <f t="shared" si="7037"/>
        <v>ALI_27_SEG_5_</v>
      </c>
      <c r="AU628" s="63">
        <f t="shared" ref="AU628" si="7522">IF(AND(COUNTIF(Codificacion3,AT628)&lt;AO628),1,COUNTIF(Codificacion3,AT628))</f>
        <v>1</v>
      </c>
      <c r="AV628" s="62" t="str">
        <f t="shared" si="7039"/>
        <v>No Seleccionada</v>
      </c>
      <c r="AW628" s="53"/>
      <c r="AX628" s="51" t="str">
        <f t="shared" si="7040"/>
        <v>ALI_27_SEG_5FALSO</v>
      </c>
      <c r="AY628" s="51">
        <f t="shared" si="7021"/>
        <v>3</v>
      </c>
      <c r="AZ628" s="64" t="b">
        <f t="shared" si="7041"/>
        <v>0</v>
      </c>
    </row>
    <row r="629" spans="1:52" x14ac:dyDescent="0.2">
      <c r="A629" s="50" t="b">
        <f t="shared" si="6984"/>
        <v>0</v>
      </c>
      <c r="B629" s="51" t="s">
        <v>99</v>
      </c>
      <c r="C629" s="52">
        <v>27</v>
      </c>
      <c r="D629" s="52">
        <f t="shared" ref="D629" si="7523">IF(ISERROR(VLOOKUP(E629,Proveedores,2,FALSE)),"",VLOOKUP(E629,Proveedores,2,FALSE))</f>
        <v>2052</v>
      </c>
      <c r="E629" s="53" t="s">
        <v>100</v>
      </c>
      <c r="F629" s="54">
        <v>345</v>
      </c>
      <c r="G629" s="53" t="s">
        <v>56</v>
      </c>
      <c r="H629" s="53" t="s">
        <v>73</v>
      </c>
      <c r="I629" s="52">
        <v>6</v>
      </c>
      <c r="J629" s="53" t="s">
        <v>58</v>
      </c>
      <c r="K629" s="55">
        <v>44835</v>
      </c>
      <c r="L629" s="56">
        <v>10229</v>
      </c>
      <c r="M629" s="56">
        <v>12620</v>
      </c>
      <c r="N629" s="56">
        <v>5887</v>
      </c>
      <c r="O629" s="56">
        <v>519</v>
      </c>
      <c r="P629" s="57">
        <v>573</v>
      </c>
      <c r="Q629" s="58">
        <v>0</v>
      </c>
      <c r="R629" s="57">
        <v>573</v>
      </c>
      <c r="S629" s="57">
        <v>1050</v>
      </c>
      <c r="T629" s="58">
        <v>0</v>
      </c>
      <c r="U629" s="57">
        <v>1050</v>
      </c>
      <c r="V629" s="57">
        <v>1050</v>
      </c>
      <c r="W629" s="58">
        <v>0</v>
      </c>
      <c r="X629" s="57">
        <v>1050</v>
      </c>
      <c r="Y629" s="57">
        <v>1050</v>
      </c>
      <c r="Z629" s="58">
        <v>0</v>
      </c>
      <c r="AA629" s="57">
        <v>1050</v>
      </c>
      <c r="AB629" s="57">
        <v>25838517</v>
      </c>
      <c r="AC629" s="53" t="str">
        <f t="shared" si="7023"/>
        <v>Registro Valido</v>
      </c>
      <c r="AD629" s="57">
        <f t="shared" ref="AD629" si="7524">IF(OR(ISERROR(VLOOKUP(CONCATENATE("ALI_",$C629,"_SEG_",$I629,"_PROV_",$D629),Catalogo_Precios,AD$8,FALSE)),L629=0),0,VLOOKUP(CONCATENATE("ALI_",$C629,"_SEG_",$I629,"_PROV_",$D629),Catalogo_Precios,AD$8,FALSE))</f>
        <v>573</v>
      </c>
      <c r="AE629" s="57">
        <f t="shared" ref="AE629" si="7525">IF(OR(ISERROR(VLOOKUP(CONCATENATE("ALI_",$C629,"_SEG_",$I629,"_PROV_",$D629),Catalogo_Precios,AE$8,FALSE)),M629=0),0,VLOOKUP(CONCATENATE("ALI_",$C629,"_SEG_",$I629,"_PROV_",$D629),Catalogo_Precios,AE$8,FALSE))</f>
        <v>1050</v>
      </c>
      <c r="AF629" s="57">
        <f t="shared" ref="AF629" si="7526">IF(OR(ISERROR(VLOOKUP(CONCATENATE("ALI_",$C629,"_SEG_",$I629,"_PROV_",$D629),Catalogo_Precios,AF$8,FALSE)),N629=0),0,VLOOKUP(CONCATENATE("ALI_",$C629,"_SEG_",$I629,"_PROV_",$D629),Catalogo_Precios,AF$8,FALSE))</f>
        <v>1050</v>
      </c>
      <c r="AG629" s="57">
        <f t="shared" ref="AG629" si="7527">IF(OR(ISERROR(VLOOKUP(CONCATENATE("ALI_",$C629,"_SEG_",$I629,"_PROV_",$D629),Catalogo_Precios,AG$8,FALSE)),O629=0),0,VLOOKUP(CONCATENATE("ALI_",$C629,"_SEG_",$I629,"_PROV_",$D629),Catalogo_Precios,AG$8,FALSE))</f>
        <v>1050</v>
      </c>
      <c r="AH629" s="57">
        <f t="shared" ref="AH629" si="7528">IF(OR(ISERROR(VLOOKUP(CONCATENATE("ALI_",$C629,"_SEG_",$I629,"_PROV_",$D629),Catalogo_Precios,AH$8,FALSE)),L629=0),0,VLOOKUP(CONCATENATE("ALI_",$C629,"_SEG_",$I629,"_PROV_",$D629),Catalogo_Precios,AH$8,FALSE))</f>
        <v>557</v>
      </c>
      <c r="AI629" s="57">
        <f t="shared" ref="AI629" si="7529">IF(OR(ISERROR(VLOOKUP(CONCATENATE("ALI_",$C629,"_SEG_",$I629,"_PROV_",$D629),Catalogo_Precios,AI$8,FALSE)),M629=0),0,VLOOKUP(CONCATENATE("ALI_",$C629,"_SEG_",$I629,"_PROV_",$D629),Catalogo_Precios,AI$8,FALSE))</f>
        <v>1019</v>
      </c>
      <c r="AJ629" s="57">
        <f t="shared" ref="AJ629" si="7530">IF(OR(ISERROR(VLOOKUP(CONCATENATE("ALI_",$C629,"_SEG_",$I629,"_PROV_",$D629),Catalogo_Precios,AJ$8,FALSE)),N629=0),0,VLOOKUP(CONCATENATE("ALI_",$C629,"_SEG_",$I629,"_PROV_",$D629),Catalogo_Precios,AJ$8,FALSE))</f>
        <v>1019</v>
      </c>
      <c r="AK629" s="57">
        <f t="shared" ref="AK629" si="7531">IF(OR(ISERROR(VLOOKUP(CONCATENATE("ALI_",$C629,"_SEG_",$I629,"_PROV_",$D629),Catalogo_Precios,AK$8,FALSE)),O629=0),0,VLOOKUP(CONCATENATE("ALI_",$C629,"_SEG_",$I629,"_PROV_",$D629),Catalogo_Precios,AK$8,FALSE))</f>
        <v>1019</v>
      </c>
      <c r="AL629" s="53"/>
      <c r="AM629" s="59" t="str">
        <f t="shared" si="7032"/>
        <v>ALI_27_SEG_6</v>
      </c>
      <c r="AN629" s="59" t="str">
        <f t="shared" si="7033"/>
        <v>ALI_27_SEG_6_VAL_25838517</v>
      </c>
      <c r="AO629" s="60">
        <f t="shared" ref="AO629" si="7532">IF(OR(AB629="",AB629=0),0,COUNTIF(Codificacion,AM629))</f>
        <v>4</v>
      </c>
      <c r="AP629" s="61">
        <f t="array" ref="AP629">MIN(IF(Codificacion=AM629,Total_Cotizacion,""))</f>
        <v>20068037.600000001</v>
      </c>
      <c r="AQ629" s="62" t="b">
        <f t="shared" si="7035"/>
        <v>0</v>
      </c>
      <c r="AR629" s="51" t="str">
        <f t="shared" ref="AR629" si="7533">IF(COUNTIF(Codificacion2,CONCATENATE(AM629,"_VAL_",AB629))&gt;1,"Empate","")</f>
        <v/>
      </c>
      <c r="AS629" s="63" t="str">
        <f t="shared" si="7053"/>
        <v/>
      </c>
      <c r="AT629" s="59" t="str">
        <f t="shared" si="7037"/>
        <v>ALI_27_SEG_6_</v>
      </c>
      <c r="AU629" s="63">
        <f t="shared" ref="AU629" si="7534">IF(AND(COUNTIF(Codificacion3,AT629)&lt;AO629),1,COUNTIF(Codificacion3,AT629))</f>
        <v>1</v>
      </c>
      <c r="AV629" s="62" t="str">
        <f t="shared" si="7039"/>
        <v>No Seleccionada</v>
      </c>
      <c r="AW629" s="53"/>
      <c r="AX629" s="51" t="str">
        <f t="shared" si="7040"/>
        <v>ALI_27_SEG_6FALSO</v>
      </c>
      <c r="AY629" s="51">
        <f t="shared" si="7021"/>
        <v>3</v>
      </c>
      <c r="AZ629" s="64" t="b">
        <f t="shared" si="7041"/>
        <v>0</v>
      </c>
    </row>
    <row r="630" spans="1:52" x14ac:dyDescent="0.2">
      <c r="A630" s="50" t="b">
        <f t="shared" si="6984"/>
        <v>0</v>
      </c>
      <c r="B630" s="51" t="s">
        <v>99</v>
      </c>
      <c r="C630" s="52">
        <v>27</v>
      </c>
      <c r="D630" s="52">
        <f t="shared" ref="D630" si="7535">IF(ISERROR(VLOOKUP(E630,Proveedores,2,FALSE)),"",VLOOKUP(E630,Proveedores,2,FALSE))</f>
        <v>2052</v>
      </c>
      <c r="E630" s="53" t="s">
        <v>100</v>
      </c>
      <c r="F630" s="54">
        <v>346</v>
      </c>
      <c r="G630" s="53" t="s">
        <v>56</v>
      </c>
      <c r="H630" s="53" t="s">
        <v>73</v>
      </c>
      <c r="I630" s="52">
        <v>7</v>
      </c>
      <c r="J630" s="53" t="s">
        <v>58</v>
      </c>
      <c r="K630" s="55">
        <v>44835</v>
      </c>
      <c r="L630" s="56">
        <v>10445</v>
      </c>
      <c r="M630" s="56">
        <v>12886</v>
      </c>
      <c r="N630" s="56">
        <v>6013</v>
      </c>
      <c r="O630" s="56">
        <v>529</v>
      </c>
      <c r="P630" s="57">
        <v>573</v>
      </c>
      <c r="Q630" s="58">
        <v>0</v>
      </c>
      <c r="R630" s="57">
        <v>573</v>
      </c>
      <c r="S630" s="57">
        <v>1050</v>
      </c>
      <c r="T630" s="58">
        <v>0</v>
      </c>
      <c r="U630" s="57">
        <v>1050</v>
      </c>
      <c r="V630" s="57">
        <v>1050</v>
      </c>
      <c r="W630" s="58">
        <v>0</v>
      </c>
      <c r="X630" s="57">
        <v>1050</v>
      </c>
      <c r="Y630" s="57">
        <v>1050</v>
      </c>
      <c r="Z630" s="58">
        <v>0</v>
      </c>
      <c r="AA630" s="57">
        <v>1050</v>
      </c>
      <c r="AB630" s="57">
        <v>26384385</v>
      </c>
      <c r="AC630" s="53" t="str">
        <f t="shared" si="7023"/>
        <v>Registro Valido</v>
      </c>
      <c r="AD630" s="57">
        <f t="shared" ref="AD630" si="7536">IF(OR(ISERROR(VLOOKUP(CONCATENATE("ALI_",$C630,"_SEG_",$I630,"_PROV_",$D630),Catalogo_Precios,AD$8,FALSE)),L630=0),0,VLOOKUP(CONCATENATE("ALI_",$C630,"_SEG_",$I630,"_PROV_",$D630),Catalogo_Precios,AD$8,FALSE))</f>
        <v>573</v>
      </c>
      <c r="AE630" s="57">
        <f t="shared" ref="AE630" si="7537">IF(OR(ISERROR(VLOOKUP(CONCATENATE("ALI_",$C630,"_SEG_",$I630,"_PROV_",$D630),Catalogo_Precios,AE$8,FALSE)),M630=0),0,VLOOKUP(CONCATENATE("ALI_",$C630,"_SEG_",$I630,"_PROV_",$D630),Catalogo_Precios,AE$8,FALSE))</f>
        <v>1050</v>
      </c>
      <c r="AF630" s="57">
        <f t="shared" ref="AF630" si="7538">IF(OR(ISERROR(VLOOKUP(CONCATENATE("ALI_",$C630,"_SEG_",$I630,"_PROV_",$D630),Catalogo_Precios,AF$8,FALSE)),N630=0),0,VLOOKUP(CONCATENATE("ALI_",$C630,"_SEG_",$I630,"_PROV_",$D630),Catalogo_Precios,AF$8,FALSE))</f>
        <v>1050</v>
      </c>
      <c r="AG630" s="57">
        <f t="shared" ref="AG630" si="7539">IF(OR(ISERROR(VLOOKUP(CONCATENATE("ALI_",$C630,"_SEG_",$I630,"_PROV_",$D630),Catalogo_Precios,AG$8,FALSE)),O630=0),0,VLOOKUP(CONCATENATE("ALI_",$C630,"_SEG_",$I630,"_PROV_",$D630),Catalogo_Precios,AG$8,FALSE))</f>
        <v>1050</v>
      </c>
      <c r="AH630" s="57">
        <f t="shared" ref="AH630" si="7540">IF(OR(ISERROR(VLOOKUP(CONCATENATE("ALI_",$C630,"_SEG_",$I630,"_PROV_",$D630),Catalogo_Precios,AH$8,FALSE)),L630=0),0,VLOOKUP(CONCATENATE("ALI_",$C630,"_SEG_",$I630,"_PROV_",$D630),Catalogo_Precios,AH$8,FALSE))</f>
        <v>557</v>
      </c>
      <c r="AI630" s="57">
        <f t="shared" ref="AI630" si="7541">IF(OR(ISERROR(VLOOKUP(CONCATENATE("ALI_",$C630,"_SEG_",$I630,"_PROV_",$D630),Catalogo_Precios,AI$8,FALSE)),M630=0),0,VLOOKUP(CONCATENATE("ALI_",$C630,"_SEG_",$I630,"_PROV_",$D630),Catalogo_Precios,AI$8,FALSE))</f>
        <v>1019</v>
      </c>
      <c r="AJ630" s="57">
        <f t="shared" ref="AJ630" si="7542">IF(OR(ISERROR(VLOOKUP(CONCATENATE("ALI_",$C630,"_SEG_",$I630,"_PROV_",$D630),Catalogo_Precios,AJ$8,FALSE)),N630=0),0,VLOOKUP(CONCATENATE("ALI_",$C630,"_SEG_",$I630,"_PROV_",$D630),Catalogo_Precios,AJ$8,FALSE))</f>
        <v>1019</v>
      </c>
      <c r="AK630" s="57">
        <f t="shared" ref="AK630" si="7543">IF(OR(ISERROR(VLOOKUP(CONCATENATE("ALI_",$C630,"_SEG_",$I630,"_PROV_",$D630),Catalogo_Precios,AK$8,FALSE)),O630=0),0,VLOOKUP(CONCATENATE("ALI_",$C630,"_SEG_",$I630,"_PROV_",$D630),Catalogo_Precios,AK$8,FALSE))</f>
        <v>1019</v>
      </c>
      <c r="AL630" s="53"/>
      <c r="AM630" s="59" t="str">
        <f t="shared" si="7032"/>
        <v>ALI_27_SEG_7</v>
      </c>
      <c r="AN630" s="59" t="str">
        <f t="shared" si="7033"/>
        <v>ALI_27_SEG_7_VAL_26384385</v>
      </c>
      <c r="AO630" s="60">
        <f t="shared" ref="AO630" si="7544">IF(OR(AB630="",AB630=0),0,COUNTIF(Codificacion,AM630))</f>
        <v>4</v>
      </c>
      <c r="AP630" s="61">
        <f t="array" ref="AP630">MIN(IF(Codificacion=AM630,Total_Cotizacion,""))</f>
        <v>20491997.600000001</v>
      </c>
      <c r="AQ630" s="62" t="b">
        <f t="shared" si="7035"/>
        <v>0</v>
      </c>
      <c r="AR630" s="51" t="str">
        <f t="shared" ref="AR630" si="7545">IF(COUNTIF(Codificacion2,CONCATENATE(AM630,"_VAL_",AB630))&gt;1,"Empate","")</f>
        <v/>
      </c>
      <c r="AS630" s="63" t="str">
        <f t="shared" si="7053"/>
        <v/>
      </c>
      <c r="AT630" s="59" t="str">
        <f t="shared" si="7037"/>
        <v>ALI_27_SEG_7_</v>
      </c>
      <c r="AU630" s="63">
        <f t="shared" ref="AU630" si="7546">IF(AND(COUNTIF(Codificacion3,AT630)&lt;AO630),1,COUNTIF(Codificacion3,AT630))</f>
        <v>1</v>
      </c>
      <c r="AV630" s="62" t="str">
        <f t="shared" si="7039"/>
        <v>No Seleccionada</v>
      </c>
      <c r="AW630" s="53"/>
      <c r="AX630" s="51" t="str">
        <f t="shared" si="7040"/>
        <v>ALI_27_SEG_7FALSO</v>
      </c>
      <c r="AY630" s="51">
        <f t="shared" si="7021"/>
        <v>3</v>
      </c>
      <c r="AZ630" s="64" t="b">
        <f t="shared" si="7041"/>
        <v>0</v>
      </c>
    </row>
    <row r="631" spans="1:52" x14ac:dyDescent="0.2">
      <c r="A631" s="50" t="b">
        <f t="shared" si="6984"/>
        <v>0</v>
      </c>
      <c r="B631" s="51" t="s">
        <v>99</v>
      </c>
      <c r="C631" s="52">
        <v>27</v>
      </c>
      <c r="D631" s="52">
        <f t="shared" ref="D631" si="7547">IF(ISERROR(VLOOKUP(E631,Proveedores,2,FALSE)),"",VLOOKUP(E631,Proveedores,2,FALSE))</f>
        <v>2052</v>
      </c>
      <c r="E631" s="53" t="s">
        <v>100</v>
      </c>
      <c r="F631" s="54">
        <v>357</v>
      </c>
      <c r="G631" s="53" t="s">
        <v>56</v>
      </c>
      <c r="H631" s="53" t="s">
        <v>73</v>
      </c>
      <c r="I631" s="52">
        <v>8</v>
      </c>
      <c r="J631" s="53" t="s">
        <v>58</v>
      </c>
      <c r="K631" s="55">
        <v>44835</v>
      </c>
      <c r="L631" s="56">
        <v>10080</v>
      </c>
      <c r="M631" s="56">
        <v>12436</v>
      </c>
      <c r="N631" s="56">
        <v>5804</v>
      </c>
      <c r="O631" s="56">
        <v>510</v>
      </c>
      <c r="P631" s="57">
        <v>573</v>
      </c>
      <c r="Q631" s="58">
        <v>0</v>
      </c>
      <c r="R631" s="57">
        <v>573</v>
      </c>
      <c r="S631" s="57">
        <v>1050</v>
      </c>
      <c r="T631" s="58">
        <v>0</v>
      </c>
      <c r="U631" s="57">
        <v>1050</v>
      </c>
      <c r="V631" s="57">
        <v>1050</v>
      </c>
      <c r="W631" s="58">
        <v>0</v>
      </c>
      <c r="X631" s="57">
        <v>1050</v>
      </c>
      <c r="Y631" s="57">
        <v>1050</v>
      </c>
      <c r="Z631" s="58">
        <v>0</v>
      </c>
      <c r="AA631" s="57">
        <v>1050</v>
      </c>
      <c r="AB631" s="57">
        <v>25463340</v>
      </c>
      <c r="AC631" s="53" t="str">
        <f t="shared" si="7023"/>
        <v>Registro Valido</v>
      </c>
      <c r="AD631" s="57">
        <f t="shared" ref="AD631" si="7548">IF(OR(ISERROR(VLOOKUP(CONCATENATE("ALI_",$C631,"_SEG_",$I631,"_PROV_",$D631),Catalogo_Precios,AD$8,FALSE)),L631=0),0,VLOOKUP(CONCATENATE("ALI_",$C631,"_SEG_",$I631,"_PROV_",$D631),Catalogo_Precios,AD$8,FALSE))</f>
        <v>573</v>
      </c>
      <c r="AE631" s="57">
        <f t="shared" ref="AE631" si="7549">IF(OR(ISERROR(VLOOKUP(CONCATENATE("ALI_",$C631,"_SEG_",$I631,"_PROV_",$D631),Catalogo_Precios,AE$8,FALSE)),M631=0),0,VLOOKUP(CONCATENATE("ALI_",$C631,"_SEG_",$I631,"_PROV_",$D631),Catalogo_Precios,AE$8,FALSE))</f>
        <v>1050</v>
      </c>
      <c r="AF631" s="57">
        <f t="shared" ref="AF631" si="7550">IF(OR(ISERROR(VLOOKUP(CONCATENATE("ALI_",$C631,"_SEG_",$I631,"_PROV_",$D631),Catalogo_Precios,AF$8,FALSE)),N631=0),0,VLOOKUP(CONCATENATE("ALI_",$C631,"_SEG_",$I631,"_PROV_",$D631),Catalogo_Precios,AF$8,FALSE))</f>
        <v>1050</v>
      </c>
      <c r="AG631" s="57">
        <f t="shared" ref="AG631" si="7551">IF(OR(ISERROR(VLOOKUP(CONCATENATE("ALI_",$C631,"_SEG_",$I631,"_PROV_",$D631),Catalogo_Precios,AG$8,FALSE)),O631=0),0,VLOOKUP(CONCATENATE("ALI_",$C631,"_SEG_",$I631,"_PROV_",$D631),Catalogo_Precios,AG$8,FALSE))</f>
        <v>1050</v>
      </c>
      <c r="AH631" s="57">
        <f t="shared" ref="AH631" si="7552">IF(OR(ISERROR(VLOOKUP(CONCATENATE("ALI_",$C631,"_SEG_",$I631,"_PROV_",$D631),Catalogo_Precios,AH$8,FALSE)),L631=0),0,VLOOKUP(CONCATENATE("ALI_",$C631,"_SEG_",$I631,"_PROV_",$D631),Catalogo_Precios,AH$8,FALSE))</f>
        <v>557</v>
      </c>
      <c r="AI631" s="57">
        <f t="shared" ref="AI631" si="7553">IF(OR(ISERROR(VLOOKUP(CONCATENATE("ALI_",$C631,"_SEG_",$I631,"_PROV_",$D631),Catalogo_Precios,AI$8,FALSE)),M631=0),0,VLOOKUP(CONCATENATE("ALI_",$C631,"_SEG_",$I631,"_PROV_",$D631),Catalogo_Precios,AI$8,FALSE))</f>
        <v>1019</v>
      </c>
      <c r="AJ631" s="57">
        <f t="shared" ref="AJ631" si="7554">IF(OR(ISERROR(VLOOKUP(CONCATENATE("ALI_",$C631,"_SEG_",$I631,"_PROV_",$D631),Catalogo_Precios,AJ$8,FALSE)),N631=0),0,VLOOKUP(CONCATENATE("ALI_",$C631,"_SEG_",$I631,"_PROV_",$D631),Catalogo_Precios,AJ$8,FALSE))</f>
        <v>1019</v>
      </c>
      <c r="AK631" s="57">
        <f t="shared" ref="AK631" si="7555">IF(OR(ISERROR(VLOOKUP(CONCATENATE("ALI_",$C631,"_SEG_",$I631,"_PROV_",$D631),Catalogo_Precios,AK$8,FALSE)),O631=0),0,VLOOKUP(CONCATENATE("ALI_",$C631,"_SEG_",$I631,"_PROV_",$D631),Catalogo_Precios,AK$8,FALSE))</f>
        <v>1019</v>
      </c>
      <c r="AL631" s="53"/>
      <c r="AM631" s="59" t="str">
        <f t="shared" si="7032"/>
        <v>ALI_27_SEG_8</v>
      </c>
      <c r="AN631" s="59" t="str">
        <f t="shared" si="7033"/>
        <v>ALI_27_SEG_8_VAL_25463340</v>
      </c>
      <c r="AO631" s="60">
        <f t="shared" ref="AO631" si="7556">IF(OR(AB631="",AB631=0),0,COUNTIF(Codificacion,AM631))</f>
        <v>4</v>
      </c>
      <c r="AP631" s="61">
        <f t="array" ref="AP631">MIN(IF(Codificacion=AM631,Total_Cotizacion,""))</f>
        <v>19776648</v>
      </c>
      <c r="AQ631" s="62" t="b">
        <f t="shared" si="7035"/>
        <v>0</v>
      </c>
      <c r="AR631" s="51" t="str">
        <f t="shared" ref="AR631" si="7557">IF(COUNTIF(Codificacion2,CONCATENATE(AM631,"_VAL_",AB631))&gt;1,"Empate","")</f>
        <v/>
      </c>
      <c r="AS631" s="63" t="str">
        <f t="shared" si="7053"/>
        <v/>
      </c>
      <c r="AT631" s="59" t="str">
        <f t="shared" si="7037"/>
        <v>ALI_27_SEG_8_</v>
      </c>
      <c r="AU631" s="63">
        <f t="shared" ref="AU631" si="7558">IF(AND(COUNTIF(Codificacion3,AT631)&lt;AO631),1,COUNTIF(Codificacion3,AT631))</f>
        <v>1</v>
      </c>
      <c r="AV631" s="62" t="str">
        <f t="shared" si="7039"/>
        <v>No Seleccionada</v>
      </c>
      <c r="AW631" s="53"/>
      <c r="AX631" s="51" t="str">
        <f t="shared" si="7040"/>
        <v>ALI_27_SEG_8FALSO</v>
      </c>
      <c r="AY631" s="51">
        <f t="shared" si="7021"/>
        <v>3</v>
      </c>
      <c r="AZ631" s="64" t="b">
        <f t="shared" si="7041"/>
        <v>0</v>
      </c>
    </row>
    <row r="632" spans="1:52" x14ac:dyDescent="0.2">
      <c r="A632" s="50" t="b">
        <f t="shared" si="6984"/>
        <v>0</v>
      </c>
      <c r="B632" s="51" t="s">
        <v>99</v>
      </c>
      <c r="C632" s="52">
        <v>27</v>
      </c>
      <c r="D632" s="52">
        <f t="shared" ref="D632" si="7559">IF(ISERROR(VLOOKUP(E632,Proveedores,2,FALSE)),"",VLOOKUP(E632,Proveedores,2,FALSE))</f>
        <v>2052</v>
      </c>
      <c r="E632" s="53" t="s">
        <v>100</v>
      </c>
      <c r="F632" s="54">
        <v>358</v>
      </c>
      <c r="G632" s="53" t="s">
        <v>56</v>
      </c>
      <c r="H632" s="53" t="s">
        <v>73</v>
      </c>
      <c r="I632" s="52">
        <v>9</v>
      </c>
      <c r="J632" s="53" t="s">
        <v>58</v>
      </c>
      <c r="K632" s="55">
        <v>44835</v>
      </c>
      <c r="L632" s="56">
        <v>10188</v>
      </c>
      <c r="M632" s="56">
        <v>12569</v>
      </c>
      <c r="N632" s="56">
        <v>5865</v>
      </c>
      <c r="O632" s="56">
        <v>515</v>
      </c>
      <c r="P632" s="57">
        <v>573</v>
      </c>
      <c r="Q632" s="58">
        <v>0</v>
      </c>
      <c r="R632" s="57">
        <v>573</v>
      </c>
      <c r="S632" s="57">
        <v>1050</v>
      </c>
      <c r="T632" s="58">
        <v>0</v>
      </c>
      <c r="U632" s="57">
        <v>1050</v>
      </c>
      <c r="V632" s="57">
        <v>1050</v>
      </c>
      <c r="W632" s="58">
        <v>0</v>
      </c>
      <c r="X632" s="57">
        <v>1050</v>
      </c>
      <c r="Y632" s="57">
        <v>1050</v>
      </c>
      <c r="Z632" s="58">
        <v>0</v>
      </c>
      <c r="AA632" s="57">
        <v>1050</v>
      </c>
      <c r="AB632" s="57">
        <v>25734174</v>
      </c>
      <c r="AC632" s="53" t="str">
        <f t="shared" si="7023"/>
        <v>Registro Valido</v>
      </c>
      <c r="AD632" s="57">
        <f t="shared" ref="AD632" si="7560">IF(OR(ISERROR(VLOOKUP(CONCATENATE("ALI_",$C632,"_SEG_",$I632,"_PROV_",$D632),Catalogo_Precios,AD$8,FALSE)),L632=0),0,VLOOKUP(CONCATENATE("ALI_",$C632,"_SEG_",$I632,"_PROV_",$D632),Catalogo_Precios,AD$8,FALSE))</f>
        <v>573</v>
      </c>
      <c r="AE632" s="57">
        <f t="shared" ref="AE632" si="7561">IF(OR(ISERROR(VLOOKUP(CONCATENATE("ALI_",$C632,"_SEG_",$I632,"_PROV_",$D632),Catalogo_Precios,AE$8,FALSE)),M632=0),0,VLOOKUP(CONCATENATE("ALI_",$C632,"_SEG_",$I632,"_PROV_",$D632),Catalogo_Precios,AE$8,FALSE))</f>
        <v>1050</v>
      </c>
      <c r="AF632" s="57">
        <f t="shared" ref="AF632" si="7562">IF(OR(ISERROR(VLOOKUP(CONCATENATE("ALI_",$C632,"_SEG_",$I632,"_PROV_",$D632),Catalogo_Precios,AF$8,FALSE)),N632=0),0,VLOOKUP(CONCATENATE("ALI_",$C632,"_SEG_",$I632,"_PROV_",$D632),Catalogo_Precios,AF$8,FALSE))</f>
        <v>1050</v>
      </c>
      <c r="AG632" s="57">
        <f t="shared" ref="AG632" si="7563">IF(OR(ISERROR(VLOOKUP(CONCATENATE("ALI_",$C632,"_SEG_",$I632,"_PROV_",$D632),Catalogo_Precios,AG$8,FALSE)),O632=0),0,VLOOKUP(CONCATENATE("ALI_",$C632,"_SEG_",$I632,"_PROV_",$D632),Catalogo_Precios,AG$8,FALSE))</f>
        <v>1050</v>
      </c>
      <c r="AH632" s="57">
        <f t="shared" ref="AH632" si="7564">IF(OR(ISERROR(VLOOKUP(CONCATENATE("ALI_",$C632,"_SEG_",$I632,"_PROV_",$D632),Catalogo_Precios,AH$8,FALSE)),L632=0),0,VLOOKUP(CONCATENATE("ALI_",$C632,"_SEG_",$I632,"_PROV_",$D632),Catalogo_Precios,AH$8,FALSE))</f>
        <v>557</v>
      </c>
      <c r="AI632" s="57">
        <f t="shared" ref="AI632" si="7565">IF(OR(ISERROR(VLOOKUP(CONCATENATE("ALI_",$C632,"_SEG_",$I632,"_PROV_",$D632),Catalogo_Precios,AI$8,FALSE)),M632=0),0,VLOOKUP(CONCATENATE("ALI_",$C632,"_SEG_",$I632,"_PROV_",$D632),Catalogo_Precios,AI$8,FALSE))</f>
        <v>1019</v>
      </c>
      <c r="AJ632" s="57">
        <f t="shared" ref="AJ632" si="7566">IF(OR(ISERROR(VLOOKUP(CONCATENATE("ALI_",$C632,"_SEG_",$I632,"_PROV_",$D632),Catalogo_Precios,AJ$8,FALSE)),N632=0),0,VLOOKUP(CONCATENATE("ALI_",$C632,"_SEG_",$I632,"_PROV_",$D632),Catalogo_Precios,AJ$8,FALSE))</f>
        <v>1019</v>
      </c>
      <c r="AK632" s="57">
        <f t="shared" ref="AK632" si="7567">IF(OR(ISERROR(VLOOKUP(CONCATENATE("ALI_",$C632,"_SEG_",$I632,"_PROV_",$D632),Catalogo_Precios,AK$8,FALSE)),O632=0),0,VLOOKUP(CONCATENATE("ALI_",$C632,"_SEG_",$I632,"_PROV_",$D632),Catalogo_Precios,AK$8,FALSE))</f>
        <v>1019</v>
      </c>
      <c r="AL632" s="53"/>
      <c r="AM632" s="59" t="str">
        <f t="shared" si="7032"/>
        <v>ALI_27_SEG_9</v>
      </c>
      <c r="AN632" s="59" t="str">
        <f t="shared" si="7033"/>
        <v>ALI_27_SEG_9_VAL_25734174</v>
      </c>
      <c r="AO632" s="60">
        <f t="shared" ref="AO632" si="7568">IF(OR(AB632="",AB632=0),0,COUNTIF(Codificacion,AM632))</f>
        <v>4</v>
      </c>
      <c r="AP632" s="61">
        <f t="array" ref="AP632">MIN(IF(Codificacion=AM632,Total_Cotizacion,""))</f>
        <v>19986997.600000001</v>
      </c>
      <c r="AQ632" s="62" t="b">
        <f t="shared" si="7035"/>
        <v>0</v>
      </c>
      <c r="AR632" s="51" t="str">
        <f t="shared" ref="AR632" si="7569">IF(COUNTIF(Codificacion2,CONCATENATE(AM632,"_VAL_",AB632))&gt;1,"Empate","")</f>
        <v/>
      </c>
      <c r="AS632" s="63" t="str">
        <f t="shared" si="7053"/>
        <v/>
      </c>
      <c r="AT632" s="59" t="str">
        <f t="shared" si="7037"/>
        <v>ALI_27_SEG_9_</v>
      </c>
      <c r="AU632" s="63">
        <f t="shared" ref="AU632" si="7570">IF(AND(COUNTIF(Codificacion3,AT632)&lt;AO632),1,COUNTIF(Codificacion3,AT632))</f>
        <v>1</v>
      </c>
      <c r="AV632" s="62" t="str">
        <f t="shared" si="7039"/>
        <v>No Seleccionada</v>
      </c>
      <c r="AW632" s="53"/>
      <c r="AX632" s="51" t="str">
        <f t="shared" si="7040"/>
        <v>ALI_27_SEG_9FALSO</v>
      </c>
      <c r="AY632" s="51">
        <f t="shared" si="7021"/>
        <v>3</v>
      </c>
      <c r="AZ632" s="64" t="b">
        <f t="shared" si="7041"/>
        <v>0</v>
      </c>
    </row>
    <row r="633" spans="1:52" x14ac:dyDescent="0.2">
      <c r="A633" s="50" t="b">
        <f t="shared" si="6984"/>
        <v>0</v>
      </c>
      <c r="B633" s="51" t="s">
        <v>99</v>
      </c>
      <c r="C633" s="52">
        <v>27</v>
      </c>
      <c r="D633" s="52">
        <f t="shared" ref="D633" si="7571">IF(ISERROR(VLOOKUP(E633,Proveedores,2,FALSE)),"",VLOOKUP(E633,Proveedores,2,FALSE))</f>
        <v>2052</v>
      </c>
      <c r="E633" s="53" t="s">
        <v>100</v>
      </c>
      <c r="F633" s="54">
        <v>359</v>
      </c>
      <c r="G633" s="53" t="s">
        <v>56</v>
      </c>
      <c r="H633" s="53" t="s">
        <v>73</v>
      </c>
      <c r="I633" s="52">
        <v>10</v>
      </c>
      <c r="J633" s="53" t="s">
        <v>58</v>
      </c>
      <c r="K633" s="55">
        <v>44835</v>
      </c>
      <c r="L633" s="56">
        <v>10202</v>
      </c>
      <c r="M633" s="56">
        <v>12589</v>
      </c>
      <c r="N633" s="56">
        <v>5874</v>
      </c>
      <c r="O633" s="56">
        <v>517</v>
      </c>
      <c r="P633" s="57">
        <v>573</v>
      </c>
      <c r="Q633" s="58">
        <v>0</v>
      </c>
      <c r="R633" s="57">
        <v>573</v>
      </c>
      <c r="S633" s="57">
        <v>1050</v>
      </c>
      <c r="T633" s="58">
        <v>0</v>
      </c>
      <c r="U633" s="57">
        <v>1050</v>
      </c>
      <c r="V633" s="57">
        <v>1050</v>
      </c>
      <c r="W633" s="58">
        <v>0</v>
      </c>
      <c r="X633" s="57">
        <v>1050</v>
      </c>
      <c r="Y633" s="57">
        <v>1050</v>
      </c>
      <c r="Z633" s="58">
        <v>0</v>
      </c>
      <c r="AA633" s="57">
        <v>1050</v>
      </c>
      <c r="AB633" s="57">
        <v>25774746</v>
      </c>
      <c r="AC633" s="53" t="str">
        <f t="shared" si="7023"/>
        <v>Registro Valido</v>
      </c>
      <c r="AD633" s="57">
        <f t="shared" ref="AD633" si="7572">IF(OR(ISERROR(VLOOKUP(CONCATENATE("ALI_",$C633,"_SEG_",$I633,"_PROV_",$D633),Catalogo_Precios,AD$8,FALSE)),L633=0),0,VLOOKUP(CONCATENATE("ALI_",$C633,"_SEG_",$I633,"_PROV_",$D633),Catalogo_Precios,AD$8,FALSE))</f>
        <v>573</v>
      </c>
      <c r="AE633" s="57">
        <f t="shared" ref="AE633" si="7573">IF(OR(ISERROR(VLOOKUP(CONCATENATE("ALI_",$C633,"_SEG_",$I633,"_PROV_",$D633),Catalogo_Precios,AE$8,FALSE)),M633=0),0,VLOOKUP(CONCATENATE("ALI_",$C633,"_SEG_",$I633,"_PROV_",$D633),Catalogo_Precios,AE$8,FALSE))</f>
        <v>1050</v>
      </c>
      <c r="AF633" s="57">
        <f t="shared" ref="AF633" si="7574">IF(OR(ISERROR(VLOOKUP(CONCATENATE("ALI_",$C633,"_SEG_",$I633,"_PROV_",$D633),Catalogo_Precios,AF$8,FALSE)),N633=0),0,VLOOKUP(CONCATENATE("ALI_",$C633,"_SEG_",$I633,"_PROV_",$D633),Catalogo_Precios,AF$8,FALSE))</f>
        <v>1050</v>
      </c>
      <c r="AG633" s="57">
        <f t="shared" ref="AG633" si="7575">IF(OR(ISERROR(VLOOKUP(CONCATENATE("ALI_",$C633,"_SEG_",$I633,"_PROV_",$D633),Catalogo_Precios,AG$8,FALSE)),O633=0),0,VLOOKUP(CONCATENATE("ALI_",$C633,"_SEG_",$I633,"_PROV_",$D633),Catalogo_Precios,AG$8,FALSE))</f>
        <v>1050</v>
      </c>
      <c r="AH633" s="57">
        <f t="shared" ref="AH633" si="7576">IF(OR(ISERROR(VLOOKUP(CONCATENATE("ALI_",$C633,"_SEG_",$I633,"_PROV_",$D633),Catalogo_Precios,AH$8,FALSE)),L633=0),0,VLOOKUP(CONCATENATE("ALI_",$C633,"_SEG_",$I633,"_PROV_",$D633),Catalogo_Precios,AH$8,FALSE))</f>
        <v>557</v>
      </c>
      <c r="AI633" s="57">
        <f t="shared" ref="AI633" si="7577">IF(OR(ISERROR(VLOOKUP(CONCATENATE("ALI_",$C633,"_SEG_",$I633,"_PROV_",$D633),Catalogo_Precios,AI$8,FALSE)),M633=0),0,VLOOKUP(CONCATENATE("ALI_",$C633,"_SEG_",$I633,"_PROV_",$D633),Catalogo_Precios,AI$8,FALSE))</f>
        <v>1019</v>
      </c>
      <c r="AJ633" s="57">
        <f t="shared" ref="AJ633" si="7578">IF(OR(ISERROR(VLOOKUP(CONCATENATE("ALI_",$C633,"_SEG_",$I633,"_PROV_",$D633),Catalogo_Precios,AJ$8,FALSE)),N633=0),0,VLOOKUP(CONCATENATE("ALI_",$C633,"_SEG_",$I633,"_PROV_",$D633),Catalogo_Precios,AJ$8,FALSE))</f>
        <v>1019</v>
      </c>
      <c r="AK633" s="57">
        <f t="shared" ref="AK633" si="7579">IF(OR(ISERROR(VLOOKUP(CONCATENATE("ALI_",$C633,"_SEG_",$I633,"_PROV_",$D633),Catalogo_Precios,AK$8,FALSE)),O633=0),0,VLOOKUP(CONCATENATE("ALI_",$C633,"_SEG_",$I633,"_PROV_",$D633),Catalogo_Precios,AK$8,FALSE))</f>
        <v>1019</v>
      </c>
      <c r="AL633" s="53"/>
      <c r="AM633" s="59" t="str">
        <f t="shared" si="7032"/>
        <v>ALI_27_SEG_10</v>
      </c>
      <c r="AN633" s="59" t="str">
        <f t="shared" si="7033"/>
        <v>ALI_27_SEG_10_VAL_25774746</v>
      </c>
      <c r="AO633" s="60">
        <f t="shared" ref="AO633" si="7580">IF(OR(AB633="",AB633=0),0,COUNTIF(Codificacion,AM633))</f>
        <v>4</v>
      </c>
      <c r="AP633" s="61">
        <f t="array" ref="AP633">MIN(IF(Codificacion=AM633,Total_Cotizacion,""))</f>
        <v>20018507.199999999</v>
      </c>
      <c r="AQ633" s="62" t="b">
        <f t="shared" si="7035"/>
        <v>0</v>
      </c>
      <c r="AR633" s="51" t="str">
        <f t="shared" ref="AR633" si="7581">IF(COUNTIF(Codificacion2,CONCATENATE(AM633,"_VAL_",AB633))&gt;1,"Empate","")</f>
        <v/>
      </c>
      <c r="AS633" s="63" t="str">
        <f t="shared" si="7053"/>
        <v/>
      </c>
      <c r="AT633" s="59" t="str">
        <f t="shared" si="7037"/>
        <v>ALI_27_SEG_10_</v>
      </c>
      <c r="AU633" s="63">
        <f t="shared" ref="AU633" si="7582">IF(AND(COUNTIF(Codificacion3,AT633)&lt;AO633),1,COUNTIF(Codificacion3,AT633))</f>
        <v>1</v>
      </c>
      <c r="AV633" s="62" t="str">
        <f t="shared" si="7039"/>
        <v>No Seleccionada</v>
      </c>
      <c r="AW633" s="53"/>
      <c r="AX633" s="51" t="str">
        <f t="shared" si="7040"/>
        <v>ALI_27_SEG_10FALSO</v>
      </c>
      <c r="AY633" s="51">
        <f t="shared" si="7021"/>
        <v>3</v>
      </c>
      <c r="AZ633" s="64" t="b">
        <f t="shared" si="7041"/>
        <v>0</v>
      </c>
    </row>
    <row r="634" spans="1:52" x14ac:dyDescent="0.2">
      <c r="A634" s="50" t="b">
        <f t="shared" si="6984"/>
        <v>0</v>
      </c>
      <c r="B634" s="51" t="s">
        <v>99</v>
      </c>
      <c r="C634" s="52">
        <v>27</v>
      </c>
      <c r="D634" s="52">
        <f t="shared" ref="D634" si="7583">IF(ISERROR(VLOOKUP(E634,Proveedores,2,FALSE)),"",VLOOKUP(E634,Proveedores,2,FALSE))</f>
        <v>2052</v>
      </c>
      <c r="E634" s="53" t="s">
        <v>100</v>
      </c>
      <c r="F634" s="54">
        <v>360</v>
      </c>
      <c r="G634" s="53" t="s">
        <v>56</v>
      </c>
      <c r="H634" s="53" t="s">
        <v>73</v>
      </c>
      <c r="I634" s="52">
        <v>11</v>
      </c>
      <c r="J634" s="53" t="s">
        <v>58</v>
      </c>
      <c r="K634" s="55">
        <v>44835</v>
      </c>
      <c r="L634" s="56">
        <v>10048</v>
      </c>
      <c r="M634" s="56">
        <v>12397</v>
      </c>
      <c r="N634" s="56">
        <v>5786</v>
      </c>
      <c r="O634" s="56">
        <v>509</v>
      </c>
      <c r="P634" s="57">
        <v>573</v>
      </c>
      <c r="Q634" s="58">
        <v>0</v>
      </c>
      <c r="R634" s="57">
        <v>573</v>
      </c>
      <c r="S634" s="57">
        <v>1050</v>
      </c>
      <c r="T634" s="58">
        <v>0</v>
      </c>
      <c r="U634" s="57">
        <v>1050</v>
      </c>
      <c r="V634" s="57">
        <v>1050</v>
      </c>
      <c r="W634" s="58">
        <v>0</v>
      </c>
      <c r="X634" s="57">
        <v>1050</v>
      </c>
      <c r="Y634" s="57">
        <v>1050</v>
      </c>
      <c r="Z634" s="58">
        <v>0</v>
      </c>
      <c r="AA634" s="57">
        <v>1050</v>
      </c>
      <c r="AB634" s="57">
        <v>25384104</v>
      </c>
      <c r="AC634" s="53" t="str">
        <f t="shared" si="7023"/>
        <v>Registro Valido</v>
      </c>
      <c r="AD634" s="57">
        <f t="shared" ref="AD634" si="7584">IF(OR(ISERROR(VLOOKUP(CONCATENATE("ALI_",$C634,"_SEG_",$I634,"_PROV_",$D634),Catalogo_Precios,AD$8,FALSE)),L634=0),0,VLOOKUP(CONCATENATE("ALI_",$C634,"_SEG_",$I634,"_PROV_",$D634),Catalogo_Precios,AD$8,FALSE))</f>
        <v>573</v>
      </c>
      <c r="AE634" s="57">
        <f t="shared" ref="AE634" si="7585">IF(OR(ISERROR(VLOOKUP(CONCATENATE("ALI_",$C634,"_SEG_",$I634,"_PROV_",$D634),Catalogo_Precios,AE$8,FALSE)),M634=0),0,VLOOKUP(CONCATENATE("ALI_",$C634,"_SEG_",$I634,"_PROV_",$D634),Catalogo_Precios,AE$8,FALSE))</f>
        <v>1050</v>
      </c>
      <c r="AF634" s="57">
        <f t="shared" ref="AF634" si="7586">IF(OR(ISERROR(VLOOKUP(CONCATENATE("ALI_",$C634,"_SEG_",$I634,"_PROV_",$D634),Catalogo_Precios,AF$8,FALSE)),N634=0),0,VLOOKUP(CONCATENATE("ALI_",$C634,"_SEG_",$I634,"_PROV_",$D634),Catalogo_Precios,AF$8,FALSE))</f>
        <v>1050</v>
      </c>
      <c r="AG634" s="57">
        <f t="shared" ref="AG634" si="7587">IF(OR(ISERROR(VLOOKUP(CONCATENATE("ALI_",$C634,"_SEG_",$I634,"_PROV_",$D634),Catalogo_Precios,AG$8,FALSE)),O634=0),0,VLOOKUP(CONCATENATE("ALI_",$C634,"_SEG_",$I634,"_PROV_",$D634),Catalogo_Precios,AG$8,FALSE))</f>
        <v>1050</v>
      </c>
      <c r="AH634" s="57">
        <f t="shared" ref="AH634" si="7588">IF(OR(ISERROR(VLOOKUP(CONCATENATE("ALI_",$C634,"_SEG_",$I634,"_PROV_",$D634),Catalogo_Precios,AH$8,FALSE)),L634=0),0,VLOOKUP(CONCATENATE("ALI_",$C634,"_SEG_",$I634,"_PROV_",$D634),Catalogo_Precios,AH$8,FALSE))</f>
        <v>557</v>
      </c>
      <c r="AI634" s="57">
        <f t="shared" ref="AI634" si="7589">IF(OR(ISERROR(VLOOKUP(CONCATENATE("ALI_",$C634,"_SEG_",$I634,"_PROV_",$D634),Catalogo_Precios,AI$8,FALSE)),M634=0),0,VLOOKUP(CONCATENATE("ALI_",$C634,"_SEG_",$I634,"_PROV_",$D634),Catalogo_Precios,AI$8,FALSE))</f>
        <v>1019</v>
      </c>
      <c r="AJ634" s="57">
        <f t="shared" ref="AJ634" si="7590">IF(OR(ISERROR(VLOOKUP(CONCATENATE("ALI_",$C634,"_SEG_",$I634,"_PROV_",$D634),Catalogo_Precios,AJ$8,FALSE)),N634=0),0,VLOOKUP(CONCATENATE("ALI_",$C634,"_SEG_",$I634,"_PROV_",$D634),Catalogo_Precios,AJ$8,FALSE))</f>
        <v>1019</v>
      </c>
      <c r="AK634" s="57">
        <f t="shared" ref="AK634" si="7591">IF(OR(ISERROR(VLOOKUP(CONCATENATE("ALI_",$C634,"_SEG_",$I634,"_PROV_",$D634),Catalogo_Precios,AK$8,FALSE)),O634=0),0,VLOOKUP(CONCATENATE("ALI_",$C634,"_SEG_",$I634,"_PROV_",$D634),Catalogo_Precios,AK$8,FALSE))</f>
        <v>1019</v>
      </c>
      <c r="AL634" s="53"/>
      <c r="AM634" s="59" t="str">
        <f t="shared" si="7032"/>
        <v>ALI_27_SEG_11</v>
      </c>
      <c r="AN634" s="59" t="str">
        <f t="shared" si="7033"/>
        <v>ALI_27_SEG_11_VAL_25384104</v>
      </c>
      <c r="AO634" s="60">
        <f t="shared" ref="AO634" si="7592">IF(OR(AB634="",AB634=0),0,COUNTIF(Codificacion,AM634))</f>
        <v>4</v>
      </c>
      <c r="AP634" s="61">
        <f t="array" ref="AP634">MIN(IF(Codificacion=AM634,Total_Cotizacion,""))</f>
        <v>19715107.199999999</v>
      </c>
      <c r="AQ634" s="62" t="b">
        <f t="shared" si="7035"/>
        <v>0</v>
      </c>
      <c r="AR634" s="51" t="str">
        <f t="shared" ref="AR634" si="7593">IF(COUNTIF(Codificacion2,CONCATENATE(AM634,"_VAL_",AB634))&gt;1,"Empate","")</f>
        <v/>
      </c>
      <c r="AS634" s="63" t="str">
        <f t="shared" si="7053"/>
        <v/>
      </c>
      <c r="AT634" s="59" t="str">
        <f t="shared" si="7037"/>
        <v>ALI_27_SEG_11_</v>
      </c>
      <c r="AU634" s="63">
        <f t="shared" ref="AU634" si="7594">IF(AND(COUNTIF(Codificacion3,AT634)&lt;AO634),1,COUNTIF(Codificacion3,AT634))</f>
        <v>1</v>
      </c>
      <c r="AV634" s="62" t="str">
        <f t="shared" si="7039"/>
        <v>No Seleccionada</v>
      </c>
      <c r="AW634" s="53"/>
      <c r="AX634" s="51" t="str">
        <f t="shared" si="7040"/>
        <v>ALI_27_SEG_11FALSO</v>
      </c>
      <c r="AY634" s="51">
        <f t="shared" si="7021"/>
        <v>3</v>
      </c>
      <c r="AZ634" s="64" t="b">
        <f t="shared" si="7041"/>
        <v>0</v>
      </c>
    </row>
    <row r="635" spans="1:52" x14ac:dyDescent="0.2">
      <c r="A635" s="50" t="b">
        <f t="shared" si="6984"/>
        <v>0</v>
      </c>
      <c r="B635" s="51" t="s">
        <v>99</v>
      </c>
      <c r="C635" s="52">
        <v>27</v>
      </c>
      <c r="D635" s="52">
        <f t="shared" ref="D635" si="7595">IF(ISERROR(VLOOKUP(E635,Proveedores,2,FALSE)),"",VLOOKUP(E635,Proveedores,2,FALSE))</f>
        <v>2052</v>
      </c>
      <c r="E635" s="53" t="s">
        <v>100</v>
      </c>
      <c r="F635" s="54">
        <v>361</v>
      </c>
      <c r="G635" s="53" t="s">
        <v>56</v>
      </c>
      <c r="H635" s="53" t="s">
        <v>73</v>
      </c>
      <c r="I635" s="52">
        <v>12</v>
      </c>
      <c r="J635" s="53" t="s">
        <v>58</v>
      </c>
      <c r="K635" s="55">
        <v>44835</v>
      </c>
      <c r="L635" s="56">
        <v>9120</v>
      </c>
      <c r="M635" s="56">
        <v>11250</v>
      </c>
      <c r="N635" s="56">
        <v>5250</v>
      </c>
      <c r="O635" s="56">
        <v>461</v>
      </c>
      <c r="P635" s="57">
        <v>573</v>
      </c>
      <c r="Q635" s="58">
        <v>0</v>
      </c>
      <c r="R635" s="57">
        <v>573</v>
      </c>
      <c r="S635" s="57">
        <v>1050</v>
      </c>
      <c r="T635" s="58">
        <v>0</v>
      </c>
      <c r="U635" s="57">
        <v>1050</v>
      </c>
      <c r="V635" s="57">
        <v>1050</v>
      </c>
      <c r="W635" s="58">
        <v>0</v>
      </c>
      <c r="X635" s="57">
        <v>1050</v>
      </c>
      <c r="Y635" s="57">
        <v>1050</v>
      </c>
      <c r="Z635" s="58">
        <v>0</v>
      </c>
      <c r="AA635" s="57">
        <v>1050</v>
      </c>
      <c r="AB635" s="57">
        <v>23034810</v>
      </c>
      <c r="AC635" s="53" t="str">
        <f t="shared" si="7023"/>
        <v>Registro Valido</v>
      </c>
      <c r="AD635" s="57">
        <f t="shared" ref="AD635" si="7596">IF(OR(ISERROR(VLOOKUP(CONCATENATE("ALI_",$C635,"_SEG_",$I635,"_PROV_",$D635),Catalogo_Precios,AD$8,FALSE)),L635=0),0,VLOOKUP(CONCATENATE("ALI_",$C635,"_SEG_",$I635,"_PROV_",$D635),Catalogo_Precios,AD$8,FALSE))</f>
        <v>573</v>
      </c>
      <c r="AE635" s="57">
        <f t="shared" ref="AE635" si="7597">IF(OR(ISERROR(VLOOKUP(CONCATENATE("ALI_",$C635,"_SEG_",$I635,"_PROV_",$D635),Catalogo_Precios,AE$8,FALSE)),M635=0),0,VLOOKUP(CONCATENATE("ALI_",$C635,"_SEG_",$I635,"_PROV_",$D635),Catalogo_Precios,AE$8,FALSE))</f>
        <v>1050</v>
      </c>
      <c r="AF635" s="57">
        <f t="shared" ref="AF635" si="7598">IF(OR(ISERROR(VLOOKUP(CONCATENATE("ALI_",$C635,"_SEG_",$I635,"_PROV_",$D635),Catalogo_Precios,AF$8,FALSE)),N635=0),0,VLOOKUP(CONCATENATE("ALI_",$C635,"_SEG_",$I635,"_PROV_",$D635),Catalogo_Precios,AF$8,FALSE))</f>
        <v>1050</v>
      </c>
      <c r="AG635" s="57">
        <f t="shared" ref="AG635" si="7599">IF(OR(ISERROR(VLOOKUP(CONCATENATE("ALI_",$C635,"_SEG_",$I635,"_PROV_",$D635),Catalogo_Precios,AG$8,FALSE)),O635=0),0,VLOOKUP(CONCATENATE("ALI_",$C635,"_SEG_",$I635,"_PROV_",$D635),Catalogo_Precios,AG$8,FALSE))</f>
        <v>1050</v>
      </c>
      <c r="AH635" s="57">
        <f t="shared" ref="AH635" si="7600">IF(OR(ISERROR(VLOOKUP(CONCATENATE("ALI_",$C635,"_SEG_",$I635,"_PROV_",$D635),Catalogo_Precios,AH$8,FALSE)),L635=0),0,VLOOKUP(CONCATENATE("ALI_",$C635,"_SEG_",$I635,"_PROV_",$D635),Catalogo_Precios,AH$8,FALSE))</f>
        <v>557</v>
      </c>
      <c r="AI635" s="57">
        <f t="shared" ref="AI635" si="7601">IF(OR(ISERROR(VLOOKUP(CONCATENATE("ALI_",$C635,"_SEG_",$I635,"_PROV_",$D635),Catalogo_Precios,AI$8,FALSE)),M635=0),0,VLOOKUP(CONCATENATE("ALI_",$C635,"_SEG_",$I635,"_PROV_",$D635),Catalogo_Precios,AI$8,FALSE))</f>
        <v>1019</v>
      </c>
      <c r="AJ635" s="57">
        <f t="shared" ref="AJ635" si="7602">IF(OR(ISERROR(VLOOKUP(CONCATENATE("ALI_",$C635,"_SEG_",$I635,"_PROV_",$D635),Catalogo_Precios,AJ$8,FALSE)),N635=0),0,VLOOKUP(CONCATENATE("ALI_",$C635,"_SEG_",$I635,"_PROV_",$D635),Catalogo_Precios,AJ$8,FALSE))</f>
        <v>1019</v>
      </c>
      <c r="AK635" s="57">
        <f t="shared" ref="AK635" si="7603">IF(OR(ISERROR(VLOOKUP(CONCATENATE("ALI_",$C635,"_SEG_",$I635,"_PROV_",$D635),Catalogo_Precios,AK$8,FALSE)),O635=0),0,VLOOKUP(CONCATENATE("ALI_",$C635,"_SEG_",$I635,"_PROV_",$D635),Catalogo_Precios,AK$8,FALSE))</f>
        <v>1019</v>
      </c>
      <c r="AL635" s="53"/>
      <c r="AM635" s="59" t="str">
        <f t="shared" si="7032"/>
        <v>ALI_27_SEG_12</v>
      </c>
      <c r="AN635" s="59" t="str">
        <f t="shared" si="7033"/>
        <v>ALI_27_SEG_12_VAL_23034810</v>
      </c>
      <c r="AO635" s="60">
        <f t="shared" ref="AO635" si="7604">IF(OR(AB635="",AB635=0),0,COUNTIF(Codificacion,AM635))</f>
        <v>4</v>
      </c>
      <c r="AP635" s="61">
        <f t="array" ref="AP635">MIN(IF(Codificacion=AM635,Total_Cotizacion,""))</f>
        <v>17890479.199999999</v>
      </c>
      <c r="AQ635" s="62" t="b">
        <f t="shared" si="7035"/>
        <v>0</v>
      </c>
      <c r="AR635" s="51" t="str">
        <f t="shared" ref="AR635" si="7605">IF(COUNTIF(Codificacion2,CONCATENATE(AM635,"_VAL_",AB635))&gt;1,"Empate","")</f>
        <v/>
      </c>
      <c r="AS635" s="63" t="str">
        <f t="shared" si="7053"/>
        <v/>
      </c>
      <c r="AT635" s="59" t="str">
        <f t="shared" si="7037"/>
        <v>ALI_27_SEG_12_</v>
      </c>
      <c r="AU635" s="63">
        <f t="shared" ref="AU635" si="7606">IF(AND(COUNTIF(Codificacion3,AT635)&lt;AO635),1,COUNTIF(Codificacion3,AT635))</f>
        <v>1</v>
      </c>
      <c r="AV635" s="62" t="str">
        <f t="shared" si="7039"/>
        <v>No Seleccionada</v>
      </c>
      <c r="AW635" s="53"/>
      <c r="AX635" s="51" t="str">
        <f t="shared" si="7040"/>
        <v>ALI_27_SEG_12FALSO</v>
      </c>
      <c r="AY635" s="51">
        <f t="shared" si="7021"/>
        <v>3</v>
      </c>
      <c r="AZ635" s="64" t="b">
        <f t="shared" si="7041"/>
        <v>0</v>
      </c>
    </row>
    <row r="636" spans="1:52" x14ac:dyDescent="0.2">
      <c r="A636" s="50" t="b">
        <f t="shared" si="6984"/>
        <v>0</v>
      </c>
      <c r="B636" s="51" t="s">
        <v>99</v>
      </c>
      <c r="C636" s="52">
        <v>27</v>
      </c>
      <c r="D636" s="52">
        <f t="shared" ref="D636" si="7607">IF(ISERROR(VLOOKUP(E636,Proveedores,2,FALSE)),"",VLOOKUP(E636,Proveedores,2,FALSE))</f>
        <v>2052</v>
      </c>
      <c r="E636" s="53" t="s">
        <v>100</v>
      </c>
      <c r="F636" s="54">
        <v>362</v>
      </c>
      <c r="G636" s="53" t="s">
        <v>56</v>
      </c>
      <c r="H636" s="53" t="s">
        <v>73</v>
      </c>
      <c r="I636" s="52">
        <v>13</v>
      </c>
      <c r="J636" s="53" t="s">
        <v>58</v>
      </c>
      <c r="K636" s="55">
        <v>44835</v>
      </c>
      <c r="L636" s="56">
        <v>9682</v>
      </c>
      <c r="M636" s="56">
        <v>11946</v>
      </c>
      <c r="N636" s="56">
        <v>5573</v>
      </c>
      <c r="O636" s="56">
        <v>491</v>
      </c>
      <c r="P636" s="57">
        <v>573</v>
      </c>
      <c r="Q636" s="58">
        <v>0</v>
      </c>
      <c r="R636" s="57">
        <v>573</v>
      </c>
      <c r="S636" s="57">
        <v>1050</v>
      </c>
      <c r="T636" s="58">
        <v>0</v>
      </c>
      <c r="U636" s="57">
        <v>1050</v>
      </c>
      <c r="V636" s="57">
        <v>1050</v>
      </c>
      <c r="W636" s="58">
        <v>0</v>
      </c>
      <c r="X636" s="57">
        <v>1050</v>
      </c>
      <c r="Y636" s="57">
        <v>1050</v>
      </c>
      <c r="Z636" s="58">
        <v>0</v>
      </c>
      <c r="AA636" s="57">
        <v>1050</v>
      </c>
      <c r="AB636" s="57">
        <v>24458286</v>
      </c>
      <c r="AC636" s="53" t="str">
        <f t="shared" si="7023"/>
        <v>Registro Valido</v>
      </c>
      <c r="AD636" s="57">
        <f t="shared" ref="AD636" si="7608">IF(OR(ISERROR(VLOOKUP(CONCATENATE("ALI_",$C636,"_SEG_",$I636,"_PROV_",$D636),Catalogo_Precios,AD$8,FALSE)),L636=0),0,VLOOKUP(CONCATENATE("ALI_",$C636,"_SEG_",$I636,"_PROV_",$D636),Catalogo_Precios,AD$8,FALSE))</f>
        <v>573</v>
      </c>
      <c r="AE636" s="57">
        <f t="shared" ref="AE636" si="7609">IF(OR(ISERROR(VLOOKUP(CONCATENATE("ALI_",$C636,"_SEG_",$I636,"_PROV_",$D636),Catalogo_Precios,AE$8,FALSE)),M636=0),0,VLOOKUP(CONCATENATE("ALI_",$C636,"_SEG_",$I636,"_PROV_",$D636),Catalogo_Precios,AE$8,FALSE))</f>
        <v>1050</v>
      </c>
      <c r="AF636" s="57">
        <f t="shared" ref="AF636" si="7610">IF(OR(ISERROR(VLOOKUP(CONCATENATE("ALI_",$C636,"_SEG_",$I636,"_PROV_",$D636),Catalogo_Precios,AF$8,FALSE)),N636=0),0,VLOOKUP(CONCATENATE("ALI_",$C636,"_SEG_",$I636,"_PROV_",$D636),Catalogo_Precios,AF$8,FALSE))</f>
        <v>1050</v>
      </c>
      <c r="AG636" s="57">
        <f t="shared" ref="AG636" si="7611">IF(OR(ISERROR(VLOOKUP(CONCATENATE("ALI_",$C636,"_SEG_",$I636,"_PROV_",$D636),Catalogo_Precios,AG$8,FALSE)),O636=0),0,VLOOKUP(CONCATENATE("ALI_",$C636,"_SEG_",$I636,"_PROV_",$D636),Catalogo_Precios,AG$8,FALSE))</f>
        <v>1050</v>
      </c>
      <c r="AH636" s="57">
        <f t="shared" ref="AH636" si="7612">IF(OR(ISERROR(VLOOKUP(CONCATENATE("ALI_",$C636,"_SEG_",$I636,"_PROV_",$D636),Catalogo_Precios,AH$8,FALSE)),L636=0),0,VLOOKUP(CONCATENATE("ALI_",$C636,"_SEG_",$I636,"_PROV_",$D636),Catalogo_Precios,AH$8,FALSE))</f>
        <v>557</v>
      </c>
      <c r="AI636" s="57">
        <f t="shared" ref="AI636" si="7613">IF(OR(ISERROR(VLOOKUP(CONCATENATE("ALI_",$C636,"_SEG_",$I636,"_PROV_",$D636),Catalogo_Precios,AI$8,FALSE)),M636=0),0,VLOOKUP(CONCATENATE("ALI_",$C636,"_SEG_",$I636,"_PROV_",$D636),Catalogo_Precios,AI$8,FALSE))</f>
        <v>1019</v>
      </c>
      <c r="AJ636" s="57">
        <f t="shared" ref="AJ636" si="7614">IF(OR(ISERROR(VLOOKUP(CONCATENATE("ALI_",$C636,"_SEG_",$I636,"_PROV_",$D636),Catalogo_Precios,AJ$8,FALSE)),N636=0),0,VLOOKUP(CONCATENATE("ALI_",$C636,"_SEG_",$I636,"_PROV_",$D636),Catalogo_Precios,AJ$8,FALSE))</f>
        <v>1019</v>
      </c>
      <c r="AK636" s="57">
        <f t="shared" ref="AK636" si="7615">IF(OR(ISERROR(VLOOKUP(CONCATENATE("ALI_",$C636,"_SEG_",$I636,"_PROV_",$D636),Catalogo_Precios,AK$8,FALSE)),O636=0),0,VLOOKUP(CONCATENATE("ALI_",$C636,"_SEG_",$I636,"_PROV_",$D636),Catalogo_Precios,AK$8,FALSE))</f>
        <v>1019</v>
      </c>
      <c r="AL636" s="53"/>
      <c r="AM636" s="59" t="str">
        <f t="shared" si="7032"/>
        <v>ALI_27_SEG_13</v>
      </c>
      <c r="AN636" s="59" t="str">
        <f t="shared" si="7033"/>
        <v>ALI_27_SEG_13_VAL_24458286</v>
      </c>
      <c r="AO636" s="60">
        <f t="shared" ref="AO636" si="7616">IF(OR(AB636="",AB636=0),0,COUNTIF(Codificacion,AM636))</f>
        <v>4</v>
      </c>
      <c r="AP636" s="61">
        <f t="array" ref="AP636">MIN(IF(Codificacion=AM636,Total_Cotizacion,""))</f>
        <v>18996051.200000003</v>
      </c>
      <c r="AQ636" s="62" t="b">
        <f t="shared" si="7035"/>
        <v>0</v>
      </c>
      <c r="AR636" s="51" t="str">
        <f t="shared" ref="AR636" si="7617">IF(COUNTIF(Codificacion2,CONCATENATE(AM636,"_VAL_",AB636))&gt;1,"Empate","")</f>
        <v/>
      </c>
      <c r="AS636" s="63" t="str">
        <f t="shared" si="7053"/>
        <v/>
      </c>
      <c r="AT636" s="59" t="str">
        <f t="shared" si="7037"/>
        <v>ALI_27_SEG_13_</v>
      </c>
      <c r="AU636" s="63">
        <f t="shared" ref="AU636" si="7618">IF(AND(COUNTIF(Codificacion3,AT636)&lt;AO636),1,COUNTIF(Codificacion3,AT636))</f>
        <v>1</v>
      </c>
      <c r="AV636" s="62" t="str">
        <f t="shared" si="7039"/>
        <v>No Seleccionada</v>
      </c>
      <c r="AW636" s="53"/>
      <c r="AX636" s="51" t="str">
        <f t="shared" si="7040"/>
        <v>ALI_27_SEG_13FALSO</v>
      </c>
      <c r="AY636" s="51">
        <f t="shared" si="7021"/>
        <v>3</v>
      </c>
      <c r="AZ636" s="64" t="b">
        <f t="shared" si="7041"/>
        <v>0</v>
      </c>
    </row>
    <row r="637" spans="1:52" x14ac:dyDescent="0.2">
      <c r="A637" s="50" t="b">
        <f t="shared" si="6984"/>
        <v>0</v>
      </c>
      <c r="B637" s="51" t="s">
        <v>99</v>
      </c>
      <c r="C637" s="52">
        <v>27</v>
      </c>
      <c r="D637" s="52">
        <f t="shared" ref="D637" si="7619">IF(ISERROR(VLOOKUP(E637,Proveedores,2,FALSE)),"",VLOOKUP(E637,Proveedores,2,FALSE))</f>
        <v>2052</v>
      </c>
      <c r="E637" s="53" t="s">
        <v>100</v>
      </c>
      <c r="F637" s="54">
        <v>363</v>
      </c>
      <c r="G637" s="53" t="s">
        <v>56</v>
      </c>
      <c r="H637" s="53" t="s">
        <v>73</v>
      </c>
      <c r="I637" s="52">
        <v>14</v>
      </c>
      <c r="J637" s="53" t="s">
        <v>58</v>
      </c>
      <c r="K637" s="55">
        <v>44835</v>
      </c>
      <c r="L637" s="56">
        <v>9594</v>
      </c>
      <c r="M637" s="56">
        <v>11837</v>
      </c>
      <c r="N637" s="56">
        <v>5523</v>
      </c>
      <c r="O637" s="56">
        <v>486</v>
      </c>
      <c r="P637" s="57">
        <v>573</v>
      </c>
      <c r="Q637" s="58">
        <v>0</v>
      </c>
      <c r="R637" s="57">
        <v>573</v>
      </c>
      <c r="S637" s="57">
        <v>1050</v>
      </c>
      <c r="T637" s="58">
        <v>0</v>
      </c>
      <c r="U637" s="57">
        <v>1050</v>
      </c>
      <c r="V637" s="57">
        <v>1050</v>
      </c>
      <c r="W637" s="58">
        <v>0</v>
      </c>
      <c r="X637" s="57">
        <v>1050</v>
      </c>
      <c r="Y637" s="57">
        <v>1050</v>
      </c>
      <c r="Z637" s="58">
        <v>0</v>
      </c>
      <c r="AA637" s="57">
        <v>1050</v>
      </c>
      <c r="AB637" s="57">
        <v>24235662</v>
      </c>
      <c r="AC637" s="53" t="str">
        <f t="shared" si="7023"/>
        <v>Registro Valido</v>
      </c>
      <c r="AD637" s="57">
        <f t="shared" ref="AD637" si="7620">IF(OR(ISERROR(VLOOKUP(CONCATENATE("ALI_",$C637,"_SEG_",$I637,"_PROV_",$D637),Catalogo_Precios,AD$8,FALSE)),L637=0),0,VLOOKUP(CONCATENATE("ALI_",$C637,"_SEG_",$I637,"_PROV_",$D637),Catalogo_Precios,AD$8,FALSE))</f>
        <v>573</v>
      </c>
      <c r="AE637" s="57">
        <f t="shared" ref="AE637" si="7621">IF(OR(ISERROR(VLOOKUP(CONCATENATE("ALI_",$C637,"_SEG_",$I637,"_PROV_",$D637),Catalogo_Precios,AE$8,FALSE)),M637=0),0,VLOOKUP(CONCATENATE("ALI_",$C637,"_SEG_",$I637,"_PROV_",$D637),Catalogo_Precios,AE$8,FALSE))</f>
        <v>1050</v>
      </c>
      <c r="AF637" s="57">
        <f t="shared" ref="AF637" si="7622">IF(OR(ISERROR(VLOOKUP(CONCATENATE("ALI_",$C637,"_SEG_",$I637,"_PROV_",$D637),Catalogo_Precios,AF$8,FALSE)),N637=0),0,VLOOKUP(CONCATENATE("ALI_",$C637,"_SEG_",$I637,"_PROV_",$D637),Catalogo_Precios,AF$8,FALSE))</f>
        <v>1050</v>
      </c>
      <c r="AG637" s="57">
        <f t="shared" ref="AG637" si="7623">IF(OR(ISERROR(VLOOKUP(CONCATENATE("ALI_",$C637,"_SEG_",$I637,"_PROV_",$D637),Catalogo_Precios,AG$8,FALSE)),O637=0),0,VLOOKUP(CONCATENATE("ALI_",$C637,"_SEG_",$I637,"_PROV_",$D637),Catalogo_Precios,AG$8,FALSE))</f>
        <v>1050</v>
      </c>
      <c r="AH637" s="57">
        <f t="shared" ref="AH637" si="7624">IF(OR(ISERROR(VLOOKUP(CONCATENATE("ALI_",$C637,"_SEG_",$I637,"_PROV_",$D637),Catalogo_Precios,AH$8,FALSE)),L637=0),0,VLOOKUP(CONCATENATE("ALI_",$C637,"_SEG_",$I637,"_PROV_",$D637),Catalogo_Precios,AH$8,FALSE))</f>
        <v>557</v>
      </c>
      <c r="AI637" s="57">
        <f t="shared" ref="AI637" si="7625">IF(OR(ISERROR(VLOOKUP(CONCATENATE("ALI_",$C637,"_SEG_",$I637,"_PROV_",$D637),Catalogo_Precios,AI$8,FALSE)),M637=0),0,VLOOKUP(CONCATENATE("ALI_",$C637,"_SEG_",$I637,"_PROV_",$D637),Catalogo_Precios,AI$8,FALSE))</f>
        <v>1019</v>
      </c>
      <c r="AJ637" s="57">
        <f t="shared" ref="AJ637" si="7626">IF(OR(ISERROR(VLOOKUP(CONCATENATE("ALI_",$C637,"_SEG_",$I637,"_PROV_",$D637),Catalogo_Precios,AJ$8,FALSE)),N637=0),0,VLOOKUP(CONCATENATE("ALI_",$C637,"_SEG_",$I637,"_PROV_",$D637),Catalogo_Precios,AJ$8,FALSE))</f>
        <v>1019</v>
      </c>
      <c r="AK637" s="57">
        <f t="shared" ref="AK637" si="7627">IF(OR(ISERROR(VLOOKUP(CONCATENATE("ALI_",$C637,"_SEG_",$I637,"_PROV_",$D637),Catalogo_Precios,AK$8,FALSE)),O637=0),0,VLOOKUP(CONCATENATE("ALI_",$C637,"_SEG_",$I637,"_PROV_",$D637),Catalogo_Precios,AK$8,FALSE))</f>
        <v>1019</v>
      </c>
      <c r="AL637" s="53"/>
      <c r="AM637" s="59" t="str">
        <f t="shared" si="7032"/>
        <v>ALI_27_SEG_14</v>
      </c>
      <c r="AN637" s="59" t="str">
        <f t="shared" si="7033"/>
        <v>ALI_27_SEG_14_VAL_24235662</v>
      </c>
      <c r="AO637" s="60">
        <f t="shared" ref="AO637" si="7628">IF(OR(AB637="",AB637=0),0,COUNTIF(Codificacion,AM637))</f>
        <v>4</v>
      </c>
      <c r="AP637" s="61">
        <f t="array" ref="AP637">MIN(IF(Codificacion=AM637,Total_Cotizacion,""))</f>
        <v>18823145.600000001</v>
      </c>
      <c r="AQ637" s="62" t="b">
        <f t="shared" si="7035"/>
        <v>0</v>
      </c>
      <c r="AR637" s="51" t="str">
        <f t="shared" ref="AR637" si="7629">IF(COUNTIF(Codificacion2,CONCATENATE(AM637,"_VAL_",AB637))&gt;1,"Empate","")</f>
        <v/>
      </c>
      <c r="AS637" s="63" t="str">
        <f t="shared" si="7053"/>
        <v/>
      </c>
      <c r="AT637" s="59" t="str">
        <f t="shared" si="7037"/>
        <v>ALI_27_SEG_14_</v>
      </c>
      <c r="AU637" s="63">
        <f t="shared" ref="AU637" si="7630">IF(AND(COUNTIF(Codificacion3,AT637)&lt;AO637),1,COUNTIF(Codificacion3,AT637))</f>
        <v>1</v>
      </c>
      <c r="AV637" s="62" t="str">
        <f t="shared" si="7039"/>
        <v>No Seleccionada</v>
      </c>
      <c r="AW637" s="53"/>
      <c r="AX637" s="51" t="str">
        <f t="shared" si="7040"/>
        <v>ALI_27_SEG_14FALSO</v>
      </c>
      <c r="AY637" s="51">
        <f t="shared" si="7021"/>
        <v>3</v>
      </c>
      <c r="AZ637" s="64" t="b">
        <f t="shared" si="7041"/>
        <v>0</v>
      </c>
    </row>
    <row r="638" spans="1:52" x14ac:dyDescent="0.2">
      <c r="A638" s="50" t="b">
        <f t="shared" si="6984"/>
        <v>0</v>
      </c>
      <c r="B638" s="51" t="s">
        <v>99</v>
      </c>
      <c r="C638" s="52">
        <v>27</v>
      </c>
      <c r="D638" s="52">
        <f t="shared" ref="D638" si="7631">IF(ISERROR(VLOOKUP(E638,Proveedores,2,FALSE)),"",VLOOKUP(E638,Proveedores,2,FALSE))</f>
        <v>2052</v>
      </c>
      <c r="E638" s="53" t="s">
        <v>100</v>
      </c>
      <c r="F638" s="54">
        <v>364</v>
      </c>
      <c r="G638" s="53" t="s">
        <v>56</v>
      </c>
      <c r="H638" s="53" t="s">
        <v>73</v>
      </c>
      <c r="I638" s="52">
        <v>15</v>
      </c>
      <c r="J638" s="53" t="s">
        <v>58</v>
      </c>
      <c r="K638" s="55">
        <v>44835</v>
      </c>
      <c r="L638" s="56">
        <v>9072</v>
      </c>
      <c r="M638" s="56">
        <v>11187</v>
      </c>
      <c r="N638" s="56">
        <v>5223</v>
      </c>
      <c r="O638" s="56">
        <v>461</v>
      </c>
      <c r="P638" s="57">
        <v>573</v>
      </c>
      <c r="Q638" s="58">
        <v>0</v>
      </c>
      <c r="R638" s="57">
        <v>573</v>
      </c>
      <c r="S638" s="57">
        <v>1050</v>
      </c>
      <c r="T638" s="58">
        <v>0</v>
      </c>
      <c r="U638" s="57">
        <v>1050</v>
      </c>
      <c r="V638" s="57">
        <v>1050</v>
      </c>
      <c r="W638" s="58">
        <v>0</v>
      </c>
      <c r="X638" s="57">
        <v>1050</v>
      </c>
      <c r="Y638" s="57">
        <v>1050</v>
      </c>
      <c r="Z638" s="58">
        <v>0</v>
      </c>
      <c r="AA638" s="57">
        <v>1050</v>
      </c>
      <c r="AB638" s="57">
        <v>22912806</v>
      </c>
      <c r="AC638" s="53" t="str">
        <f t="shared" si="7023"/>
        <v>Registro Valido</v>
      </c>
      <c r="AD638" s="57">
        <f t="shared" ref="AD638" si="7632">IF(OR(ISERROR(VLOOKUP(CONCATENATE("ALI_",$C638,"_SEG_",$I638,"_PROV_",$D638),Catalogo_Precios,AD$8,FALSE)),L638=0),0,VLOOKUP(CONCATENATE("ALI_",$C638,"_SEG_",$I638,"_PROV_",$D638),Catalogo_Precios,AD$8,FALSE))</f>
        <v>573</v>
      </c>
      <c r="AE638" s="57">
        <f t="shared" ref="AE638" si="7633">IF(OR(ISERROR(VLOOKUP(CONCATENATE("ALI_",$C638,"_SEG_",$I638,"_PROV_",$D638),Catalogo_Precios,AE$8,FALSE)),M638=0),0,VLOOKUP(CONCATENATE("ALI_",$C638,"_SEG_",$I638,"_PROV_",$D638),Catalogo_Precios,AE$8,FALSE))</f>
        <v>1050</v>
      </c>
      <c r="AF638" s="57">
        <f t="shared" ref="AF638" si="7634">IF(OR(ISERROR(VLOOKUP(CONCATENATE("ALI_",$C638,"_SEG_",$I638,"_PROV_",$D638),Catalogo_Precios,AF$8,FALSE)),N638=0),0,VLOOKUP(CONCATENATE("ALI_",$C638,"_SEG_",$I638,"_PROV_",$D638),Catalogo_Precios,AF$8,FALSE))</f>
        <v>1050</v>
      </c>
      <c r="AG638" s="57">
        <f t="shared" ref="AG638" si="7635">IF(OR(ISERROR(VLOOKUP(CONCATENATE("ALI_",$C638,"_SEG_",$I638,"_PROV_",$D638),Catalogo_Precios,AG$8,FALSE)),O638=0),0,VLOOKUP(CONCATENATE("ALI_",$C638,"_SEG_",$I638,"_PROV_",$D638),Catalogo_Precios,AG$8,FALSE))</f>
        <v>1050</v>
      </c>
      <c r="AH638" s="57">
        <f t="shared" ref="AH638" si="7636">IF(OR(ISERROR(VLOOKUP(CONCATENATE("ALI_",$C638,"_SEG_",$I638,"_PROV_",$D638),Catalogo_Precios,AH$8,FALSE)),L638=0),0,VLOOKUP(CONCATENATE("ALI_",$C638,"_SEG_",$I638,"_PROV_",$D638),Catalogo_Precios,AH$8,FALSE))</f>
        <v>557</v>
      </c>
      <c r="AI638" s="57">
        <f t="shared" ref="AI638" si="7637">IF(OR(ISERROR(VLOOKUP(CONCATENATE("ALI_",$C638,"_SEG_",$I638,"_PROV_",$D638),Catalogo_Precios,AI$8,FALSE)),M638=0),0,VLOOKUP(CONCATENATE("ALI_",$C638,"_SEG_",$I638,"_PROV_",$D638),Catalogo_Precios,AI$8,FALSE))</f>
        <v>1019</v>
      </c>
      <c r="AJ638" s="57">
        <f t="shared" ref="AJ638" si="7638">IF(OR(ISERROR(VLOOKUP(CONCATENATE("ALI_",$C638,"_SEG_",$I638,"_PROV_",$D638),Catalogo_Precios,AJ$8,FALSE)),N638=0),0,VLOOKUP(CONCATENATE("ALI_",$C638,"_SEG_",$I638,"_PROV_",$D638),Catalogo_Precios,AJ$8,FALSE))</f>
        <v>1019</v>
      </c>
      <c r="AK638" s="57">
        <f t="shared" ref="AK638" si="7639">IF(OR(ISERROR(VLOOKUP(CONCATENATE("ALI_",$C638,"_SEG_",$I638,"_PROV_",$D638),Catalogo_Precios,AK$8,FALSE)),O638=0),0,VLOOKUP(CONCATENATE("ALI_",$C638,"_SEG_",$I638,"_PROV_",$D638),Catalogo_Precios,AK$8,FALSE))</f>
        <v>1019</v>
      </c>
      <c r="AL638" s="53"/>
      <c r="AM638" s="59" t="str">
        <f t="shared" si="7032"/>
        <v>ALI_27_SEG_15</v>
      </c>
      <c r="AN638" s="59" t="str">
        <f t="shared" si="7033"/>
        <v>ALI_27_SEG_15_VAL_22912806</v>
      </c>
      <c r="AO638" s="60">
        <f t="shared" ref="AO638" si="7640">IF(OR(AB638="",AB638=0),0,COUNTIF(Codificacion,AM638))</f>
        <v>4</v>
      </c>
      <c r="AP638" s="61">
        <f t="array" ref="AP638">MIN(IF(Codificacion=AM638,Total_Cotizacion,""))</f>
        <v>17795722.400000002</v>
      </c>
      <c r="AQ638" s="62" t="b">
        <f t="shared" si="7035"/>
        <v>0</v>
      </c>
      <c r="AR638" s="51" t="str">
        <f t="shared" ref="AR638" si="7641">IF(COUNTIF(Codificacion2,CONCATENATE(AM638,"_VAL_",AB638))&gt;1,"Empate","")</f>
        <v/>
      </c>
      <c r="AS638" s="63" t="str">
        <f t="shared" si="7053"/>
        <v/>
      </c>
      <c r="AT638" s="59" t="str">
        <f t="shared" si="7037"/>
        <v>ALI_27_SEG_15_</v>
      </c>
      <c r="AU638" s="63">
        <f t="shared" ref="AU638" si="7642">IF(AND(COUNTIF(Codificacion3,AT638)&lt;AO638),1,COUNTIF(Codificacion3,AT638))</f>
        <v>1</v>
      </c>
      <c r="AV638" s="62" t="str">
        <f t="shared" si="7039"/>
        <v>No Seleccionada</v>
      </c>
      <c r="AW638" s="53"/>
      <c r="AX638" s="51" t="str">
        <f t="shared" si="7040"/>
        <v>ALI_27_SEG_15FALSO</v>
      </c>
      <c r="AY638" s="51">
        <f t="shared" si="7021"/>
        <v>3</v>
      </c>
      <c r="AZ638" s="64" t="b">
        <f t="shared" si="7041"/>
        <v>0</v>
      </c>
    </row>
    <row r="639" spans="1:52" x14ac:dyDescent="0.2">
      <c r="A639" s="50" t="b">
        <f t="shared" si="6984"/>
        <v>0</v>
      </c>
      <c r="B639" s="51" t="s">
        <v>99</v>
      </c>
      <c r="C639" s="52">
        <v>61</v>
      </c>
      <c r="D639" s="52">
        <f t="shared" ref="D639" si="7643">IF(ISERROR(VLOOKUP(E639,Proveedores,2,FALSE)),"",VLOOKUP(E639,Proveedores,2,FALSE))</f>
        <v>2052</v>
      </c>
      <c r="E639" s="53" t="s">
        <v>100</v>
      </c>
      <c r="F639" s="54">
        <v>564</v>
      </c>
      <c r="G639" s="53" t="s">
        <v>56</v>
      </c>
      <c r="H639" s="53" t="s">
        <v>82</v>
      </c>
      <c r="I639" s="52">
        <v>1</v>
      </c>
      <c r="J639" s="53" t="s">
        <v>58</v>
      </c>
      <c r="K639" s="55">
        <v>44835</v>
      </c>
      <c r="L639" s="56">
        <v>3097</v>
      </c>
      <c r="M639" s="56">
        <v>3943</v>
      </c>
      <c r="N639" s="56">
        <v>1862</v>
      </c>
      <c r="O639" s="56">
        <v>0</v>
      </c>
      <c r="P639" s="57">
        <v>405</v>
      </c>
      <c r="Q639" s="58">
        <v>0</v>
      </c>
      <c r="R639" s="57">
        <v>405</v>
      </c>
      <c r="S639" s="57">
        <v>808</v>
      </c>
      <c r="T639" s="58">
        <v>0</v>
      </c>
      <c r="U639" s="57">
        <v>808</v>
      </c>
      <c r="V639" s="57">
        <v>1212</v>
      </c>
      <c r="W639" s="58">
        <v>0</v>
      </c>
      <c r="X639" s="57">
        <v>1212</v>
      </c>
      <c r="Y639" s="57">
        <v>0</v>
      </c>
      <c r="Z639" s="58">
        <v>0</v>
      </c>
      <c r="AA639" s="57">
        <v>0</v>
      </c>
      <c r="AB639" s="57">
        <v>6696973</v>
      </c>
      <c r="AC639" s="53" t="str">
        <f t="shared" si="7023"/>
        <v>Registro Valido</v>
      </c>
      <c r="AD639" s="57">
        <f t="shared" ref="AD639" si="7644">IF(OR(ISERROR(VLOOKUP(CONCATENATE("ALI_",$C639,"_SEG_",$I639,"_PROV_",$D639),Catalogo_Precios,AD$8,FALSE)),L639=0),0,VLOOKUP(CONCATENATE("ALI_",$C639,"_SEG_",$I639,"_PROV_",$D639),Catalogo_Precios,AD$8,FALSE))</f>
        <v>405</v>
      </c>
      <c r="AE639" s="57">
        <f t="shared" ref="AE639" si="7645">IF(OR(ISERROR(VLOOKUP(CONCATENATE("ALI_",$C639,"_SEG_",$I639,"_PROV_",$D639),Catalogo_Precios,AE$8,FALSE)),M639=0),0,VLOOKUP(CONCATENATE("ALI_",$C639,"_SEG_",$I639,"_PROV_",$D639),Catalogo_Precios,AE$8,FALSE))</f>
        <v>808</v>
      </c>
      <c r="AF639" s="57">
        <f t="shared" ref="AF639" si="7646">IF(OR(ISERROR(VLOOKUP(CONCATENATE("ALI_",$C639,"_SEG_",$I639,"_PROV_",$D639),Catalogo_Precios,AF$8,FALSE)),N639=0),0,VLOOKUP(CONCATENATE("ALI_",$C639,"_SEG_",$I639,"_PROV_",$D639),Catalogo_Precios,AF$8,FALSE))</f>
        <v>1212</v>
      </c>
      <c r="AG639" s="57">
        <f t="shared" ref="AG639" si="7647">IF(OR(ISERROR(VLOOKUP(CONCATENATE("ALI_",$C639,"_SEG_",$I639,"_PROV_",$D639),Catalogo_Precios,AG$8,FALSE)),O639=0),0,VLOOKUP(CONCATENATE("ALI_",$C639,"_SEG_",$I639,"_PROV_",$D639),Catalogo_Precios,AG$8,FALSE))</f>
        <v>0</v>
      </c>
      <c r="AH639" s="57">
        <f t="shared" ref="AH639" si="7648">IF(OR(ISERROR(VLOOKUP(CONCATENATE("ALI_",$C639,"_SEG_",$I639,"_PROV_",$D639),Catalogo_Precios,AH$8,FALSE)),L639=0),0,VLOOKUP(CONCATENATE("ALI_",$C639,"_SEG_",$I639,"_PROV_",$D639),Catalogo_Precios,AH$8,FALSE))</f>
        <v>396</v>
      </c>
      <c r="AI639" s="57">
        <f t="shared" ref="AI639" si="7649">IF(OR(ISERROR(VLOOKUP(CONCATENATE("ALI_",$C639,"_SEG_",$I639,"_PROV_",$D639),Catalogo_Precios,AI$8,FALSE)),M639=0),0,VLOOKUP(CONCATENATE("ALI_",$C639,"_SEG_",$I639,"_PROV_",$D639),Catalogo_Precios,AI$8,FALSE))</f>
        <v>789</v>
      </c>
      <c r="AJ639" s="57">
        <f t="shared" ref="AJ639" si="7650">IF(OR(ISERROR(VLOOKUP(CONCATENATE("ALI_",$C639,"_SEG_",$I639,"_PROV_",$D639),Catalogo_Precios,AJ$8,FALSE)),N639=0),0,VLOOKUP(CONCATENATE("ALI_",$C639,"_SEG_",$I639,"_PROV_",$D639),Catalogo_Precios,AJ$8,FALSE))</f>
        <v>1183</v>
      </c>
      <c r="AK639" s="57">
        <f t="shared" ref="AK639" si="7651">IF(OR(ISERROR(VLOOKUP(CONCATENATE("ALI_",$C639,"_SEG_",$I639,"_PROV_",$D639),Catalogo_Precios,AK$8,FALSE)),O639=0),0,VLOOKUP(CONCATENATE("ALI_",$C639,"_SEG_",$I639,"_PROV_",$D639),Catalogo_Precios,AK$8,FALSE))</f>
        <v>0</v>
      </c>
      <c r="AL639" s="53"/>
      <c r="AM639" s="59" t="str">
        <f t="shared" si="7032"/>
        <v>ALI_61_SEG_1</v>
      </c>
      <c r="AN639" s="59" t="str">
        <f t="shared" si="7033"/>
        <v>ALI_61_SEG_1_VAL_6696973</v>
      </c>
      <c r="AO639" s="60">
        <f t="shared" ref="AO639" si="7652">IF(OR(AB639="",AB639=0),0,COUNTIF(Codificacion,AM639))</f>
        <v>4</v>
      </c>
      <c r="AP639" s="61">
        <f t="array" ref="AP639">MIN(IF(Codificacion=AM639,Total_Cotizacion,""))</f>
        <v>5232148</v>
      </c>
      <c r="AQ639" s="62" t="b">
        <f t="shared" si="7035"/>
        <v>0</v>
      </c>
      <c r="AR639" s="51" t="str">
        <f t="shared" ref="AR639" si="7653">IF(COUNTIF(Codificacion2,CONCATENATE(AM639,"_VAL_",AB639))&gt;1,"Empate","")</f>
        <v/>
      </c>
      <c r="AS639" s="63" t="str">
        <f t="shared" si="7053"/>
        <v/>
      </c>
      <c r="AT639" s="59" t="str">
        <f t="shared" si="7037"/>
        <v>ALI_61_SEG_1_</v>
      </c>
      <c r="AU639" s="63">
        <f t="shared" ref="AU639" si="7654">IF(AND(COUNTIF(Codificacion3,AT639)&lt;AO639),1,COUNTIF(Codificacion3,AT639))</f>
        <v>1</v>
      </c>
      <c r="AV639" s="62" t="str">
        <f t="shared" si="7039"/>
        <v>No Seleccionada</v>
      </c>
      <c r="AW639" s="53"/>
      <c r="AX639" s="51" t="str">
        <f t="shared" si="7040"/>
        <v>ALI_61_SEG_1FALSO</v>
      </c>
      <c r="AY639" s="51">
        <f t="shared" si="7021"/>
        <v>3</v>
      </c>
      <c r="AZ639" s="64" t="b">
        <f t="shared" si="7041"/>
        <v>0</v>
      </c>
    </row>
    <row r="640" spans="1:52" x14ac:dyDescent="0.2">
      <c r="A640" s="50" t="b">
        <f t="shared" si="6984"/>
        <v>0</v>
      </c>
      <c r="B640" s="51" t="s">
        <v>99</v>
      </c>
      <c r="C640" s="52">
        <v>61</v>
      </c>
      <c r="D640" s="52">
        <f t="shared" ref="D640" si="7655">IF(ISERROR(VLOOKUP(E640,Proveedores,2,FALSE)),"",VLOOKUP(E640,Proveedores,2,FALSE))</f>
        <v>2052</v>
      </c>
      <c r="E640" s="53" t="s">
        <v>100</v>
      </c>
      <c r="F640" s="54">
        <v>565</v>
      </c>
      <c r="G640" s="53" t="s">
        <v>56</v>
      </c>
      <c r="H640" s="53" t="s">
        <v>82</v>
      </c>
      <c r="I640" s="52">
        <v>2</v>
      </c>
      <c r="J640" s="53" t="s">
        <v>58</v>
      </c>
      <c r="K640" s="55">
        <v>44835</v>
      </c>
      <c r="L640" s="56">
        <v>3169</v>
      </c>
      <c r="M640" s="56">
        <v>4033</v>
      </c>
      <c r="N640" s="56">
        <v>1904</v>
      </c>
      <c r="O640" s="56">
        <v>0</v>
      </c>
      <c r="P640" s="57">
        <v>405</v>
      </c>
      <c r="Q640" s="58">
        <v>0</v>
      </c>
      <c r="R640" s="57">
        <v>405</v>
      </c>
      <c r="S640" s="57">
        <v>808</v>
      </c>
      <c r="T640" s="58">
        <v>0</v>
      </c>
      <c r="U640" s="57">
        <v>808</v>
      </c>
      <c r="V640" s="57">
        <v>1212</v>
      </c>
      <c r="W640" s="58">
        <v>0</v>
      </c>
      <c r="X640" s="57">
        <v>1212</v>
      </c>
      <c r="Y640" s="57">
        <v>0</v>
      </c>
      <c r="Z640" s="58">
        <v>0</v>
      </c>
      <c r="AA640" s="57">
        <v>0</v>
      </c>
      <c r="AB640" s="57">
        <v>6849757</v>
      </c>
      <c r="AC640" s="53" t="str">
        <f t="shared" si="7023"/>
        <v>Registro Valido</v>
      </c>
      <c r="AD640" s="57">
        <f t="shared" ref="AD640" si="7656">IF(OR(ISERROR(VLOOKUP(CONCATENATE("ALI_",$C640,"_SEG_",$I640,"_PROV_",$D640),Catalogo_Precios,AD$8,FALSE)),L640=0),0,VLOOKUP(CONCATENATE("ALI_",$C640,"_SEG_",$I640,"_PROV_",$D640),Catalogo_Precios,AD$8,FALSE))</f>
        <v>405</v>
      </c>
      <c r="AE640" s="57">
        <f t="shared" ref="AE640" si="7657">IF(OR(ISERROR(VLOOKUP(CONCATENATE("ALI_",$C640,"_SEG_",$I640,"_PROV_",$D640),Catalogo_Precios,AE$8,FALSE)),M640=0),0,VLOOKUP(CONCATENATE("ALI_",$C640,"_SEG_",$I640,"_PROV_",$D640),Catalogo_Precios,AE$8,FALSE))</f>
        <v>808</v>
      </c>
      <c r="AF640" s="57">
        <f t="shared" ref="AF640" si="7658">IF(OR(ISERROR(VLOOKUP(CONCATENATE("ALI_",$C640,"_SEG_",$I640,"_PROV_",$D640),Catalogo_Precios,AF$8,FALSE)),N640=0),0,VLOOKUP(CONCATENATE("ALI_",$C640,"_SEG_",$I640,"_PROV_",$D640),Catalogo_Precios,AF$8,FALSE))</f>
        <v>1212</v>
      </c>
      <c r="AG640" s="57">
        <f t="shared" ref="AG640" si="7659">IF(OR(ISERROR(VLOOKUP(CONCATENATE("ALI_",$C640,"_SEG_",$I640,"_PROV_",$D640),Catalogo_Precios,AG$8,FALSE)),O640=0),0,VLOOKUP(CONCATENATE("ALI_",$C640,"_SEG_",$I640,"_PROV_",$D640),Catalogo_Precios,AG$8,FALSE))</f>
        <v>0</v>
      </c>
      <c r="AH640" s="57">
        <f t="shared" ref="AH640" si="7660">IF(OR(ISERROR(VLOOKUP(CONCATENATE("ALI_",$C640,"_SEG_",$I640,"_PROV_",$D640),Catalogo_Precios,AH$8,FALSE)),L640=0),0,VLOOKUP(CONCATENATE("ALI_",$C640,"_SEG_",$I640,"_PROV_",$D640),Catalogo_Precios,AH$8,FALSE))</f>
        <v>396</v>
      </c>
      <c r="AI640" s="57">
        <f t="shared" ref="AI640" si="7661">IF(OR(ISERROR(VLOOKUP(CONCATENATE("ALI_",$C640,"_SEG_",$I640,"_PROV_",$D640),Catalogo_Precios,AI$8,FALSE)),M640=0),0,VLOOKUP(CONCATENATE("ALI_",$C640,"_SEG_",$I640,"_PROV_",$D640),Catalogo_Precios,AI$8,FALSE))</f>
        <v>789</v>
      </c>
      <c r="AJ640" s="57">
        <f t="shared" ref="AJ640" si="7662">IF(OR(ISERROR(VLOOKUP(CONCATENATE("ALI_",$C640,"_SEG_",$I640,"_PROV_",$D640),Catalogo_Precios,AJ$8,FALSE)),N640=0),0,VLOOKUP(CONCATENATE("ALI_",$C640,"_SEG_",$I640,"_PROV_",$D640),Catalogo_Precios,AJ$8,FALSE))</f>
        <v>1183</v>
      </c>
      <c r="AK640" s="57">
        <f t="shared" ref="AK640" si="7663">IF(OR(ISERROR(VLOOKUP(CONCATENATE("ALI_",$C640,"_SEG_",$I640,"_PROV_",$D640),Catalogo_Precios,AK$8,FALSE)),O640=0),0,VLOOKUP(CONCATENATE("ALI_",$C640,"_SEG_",$I640,"_PROV_",$D640),Catalogo_Precios,AK$8,FALSE))</f>
        <v>0</v>
      </c>
      <c r="AL640" s="53"/>
      <c r="AM640" s="59" t="str">
        <f t="shared" si="7032"/>
        <v>ALI_61_SEG_2</v>
      </c>
      <c r="AN640" s="59" t="str">
        <f t="shared" si="7033"/>
        <v>ALI_61_SEG_2_VAL_6849757</v>
      </c>
      <c r="AO640" s="60">
        <f t="shared" ref="AO640" si="7664">IF(OR(AB640="",AB640=0),0,COUNTIF(Codificacion,AM640))</f>
        <v>4</v>
      </c>
      <c r="AP640" s="61">
        <f t="array" ref="AP640">MIN(IF(Codificacion=AM640,Total_Cotizacion,""))</f>
        <v>5351514.4000000004</v>
      </c>
      <c r="AQ640" s="62" t="b">
        <f t="shared" si="7035"/>
        <v>0</v>
      </c>
      <c r="AR640" s="51" t="str">
        <f t="shared" ref="AR640" si="7665">IF(COUNTIF(Codificacion2,CONCATENATE(AM640,"_VAL_",AB640))&gt;1,"Empate","")</f>
        <v/>
      </c>
      <c r="AS640" s="63" t="str">
        <f t="shared" si="7053"/>
        <v/>
      </c>
      <c r="AT640" s="59" t="str">
        <f t="shared" si="7037"/>
        <v>ALI_61_SEG_2_</v>
      </c>
      <c r="AU640" s="63">
        <f t="shared" ref="AU640" si="7666">IF(AND(COUNTIF(Codificacion3,AT640)&lt;AO640),1,COUNTIF(Codificacion3,AT640))</f>
        <v>1</v>
      </c>
      <c r="AV640" s="62" t="str">
        <f t="shared" si="7039"/>
        <v>No Seleccionada</v>
      </c>
      <c r="AW640" s="53"/>
      <c r="AX640" s="51" t="str">
        <f t="shared" si="7040"/>
        <v>ALI_61_SEG_2FALSO</v>
      </c>
      <c r="AY640" s="51">
        <f t="shared" si="7021"/>
        <v>3</v>
      </c>
      <c r="AZ640" s="64" t="b">
        <f t="shared" si="7041"/>
        <v>0</v>
      </c>
    </row>
    <row r="641" spans="1:52" x14ac:dyDescent="0.2">
      <c r="A641" s="50" t="b">
        <f t="shared" si="6984"/>
        <v>0</v>
      </c>
      <c r="B641" s="51" t="s">
        <v>99</v>
      </c>
      <c r="C641" s="52">
        <v>61</v>
      </c>
      <c r="D641" s="52">
        <f t="shared" ref="D641" si="7667">IF(ISERROR(VLOOKUP(E641,Proveedores,2,FALSE)),"",VLOOKUP(E641,Proveedores,2,FALSE))</f>
        <v>2052</v>
      </c>
      <c r="E641" s="53" t="s">
        <v>100</v>
      </c>
      <c r="F641" s="54">
        <v>566</v>
      </c>
      <c r="G641" s="53" t="s">
        <v>56</v>
      </c>
      <c r="H641" s="53" t="s">
        <v>82</v>
      </c>
      <c r="I641" s="52">
        <v>3</v>
      </c>
      <c r="J641" s="53" t="s">
        <v>58</v>
      </c>
      <c r="K641" s="55">
        <v>44835</v>
      </c>
      <c r="L641" s="56">
        <v>3148</v>
      </c>
      <c r="M641" s="56">
        <v>4007</v>
      </c>
      <c r="N641" s="56">
        <v>1893</v>
      </c>
      <c r="O641" s="56">
        <v>0</v>
      </c>
      <c r="P641" s="57">
        <v>405</v>
      </c>
      <c r="Q641" s="58">
        <v>0</v>
      </c>
      <c r="R641" s="57">
        <v>405</v>
      </c>
      <c r="S641" s="57">
        <v>808</v>
      </c>
      <c r="T641" s="58">
        <v>0</v>
      </c>
      <c r="U641" s="57">
        <v>808</v>
      </c>
      <c r="V641" s="57">
        <v>1212</v>
      </c>
      <c r="W641" s="58">
        <v>0</v>
      </c>
      <c r="X641" s="57">
        <v>1212</v>
      </c>
      <c r="Y641" s="57">
        <v>0</v>
      </c>
      <c r="Z641" s="58">
        <v>0</v>
      </c>
      <c r="AA641" s="57">
        <v>0</v>
      </c>
      <c r="AB641" s="57">
        <v>6806912</v>
      </c>
      <c r="AC641" s="53" t="str">
        <f t="shared" si="7023"/>
        <v>Registro Valido</v>
      </c>
      <c r="AD641" s="57">
        <f t="shared" ref="AD641" si="7668">IF(OR(ISERROR(VLOOKUP(CONCATENATE("ALI_",$C641,"_SEG_",$I641,"_PROV_",$D641),Catalogo_Precios,AD$8,FALSE)),L641=0),0,VLOOKUP(CONCATENATE("ALI_",$C641,"_SEG_",$I641,"_PROV_",$D641),Catalogo_Precios,AD$8,FALSE))</f>
        <v>405</v>
      </c>
      <c r="AE641" s="57">
        <f t="shared" ref="AE641" si="7669">IF(OR(ISERROR(VLOOKUP(CONCATENATE("ALI_",$C641,"_SEG_",$I641,"_PROV_",$D641),Catalogo_Precios,AE$8,FALSE)),M641=0),0,VLOOKUP(CONCATENATE("ALI_",$C641,"_SEG_",$I641,"_PROV_",$D641),Catalogo_Precios,AE$8,FALSE))</f>
        <v>808</v>
      </c>
      <c r="AF641" s="57">
        <f t="shared" ref="AF641" si="7670">IF(OR(ISERROR(VLOOKUP(CONCATENATE("ALI_",$C641,"_SEG_",$I641,"_PROV_",$D641),Catalogo_Precios,AF$8,FALSE)),N641=0),0,VLOOKUP(CONCATENATE("ALI_",$C641,"_SEG_",$I641,"_PROV_",$D641),Catalogo_Precios,AF$8,FALSE))</f>
        <v>1212</v>
      </c>
      <c r="AG641" s="57">
        <f t="shared" ref="AG641" si="7671">IF(OR(ISERROR(VLOOKUP(CONCATENATE("ALI_",$C641,"_SEG_",$I641,"_PROV_",$D641),Catalogo_Precios,AG$8,FALSE)),O641=0),0,VLOOKUP(CONCATENATE("ALI_",$C641,"_SEG_",$I641,"_PROV_",$D641),Catalogo_Precios,AG$8,FALSE))</f>
        <v>0</v>
      </c>
      <c r="AH641" s="57">
        <f t="shared" ref="AH641" si="7672">IF(OR(ISERROR(VLOOKUP(CONCATENATE("ALI_",$C641,"_SEG_",$I641,"_PROV_",$D641),Catalogo_Precios,AH$8,FALSE)),L641=0),0,VLOOKUP(CONCATENATE("ALI_",$C641,"_SEG_",$I641,"_PROV_",$D641),Catalogo_Precios,AH$8,FALSE))</f>
        <v>396</v>
      </c>
      <c r="AI641" s="57">
        <f t="shared" ref="AI641" si="7673">IF(OR(ISERROR(VLOOKUP(CONCATENATE("ALI_",$C641,"_SEG_",$I641,"_PROV_",$D641),Catalogo_Precios,AI$8,FALSE)),M641=0),0,VLOOKUP(CONCATENATE("ALI_",$C641,"_SEG_",$I641,"_PROV_",$D641),Catalogo_Precios,AI$8,FALSE))</f>
        <v>789</v>
      </c>
      <c r="AJ641" s="57">
        <f t="shared" ref="AJ641" si="7674">IF(OR(ISERROR(VLOOKUP(CONCATENATE("ALI_",$C641,"_SEG_",$I641,"_PROV_",$D641),Catalogo_Precios,AJ$8,FALSE)),N641=0),0,VLOOKUP(CONCATENATE("ALI_",$C641,"_SEG_",$I641,"_PROV_",$D641),Catalogo_Precios,AJ$8,FALSE))</f>
        <v>1183</v>
      </c>
      <c r="AK641" s="57">
        <f t="shared" ref="AK641" si="7675">IF(OR(ISERROR(VLOOKUP(CONCATENATE("ALI_",$C641,"_SEG_",$I641,"_PROV_",$D641),Catalogo_Precios,AK$8,FALSE)),O641=0),0,VLOOKUP(CONCATENATE("ALI_",$C641,"_SEG_",$I641,"_PROV_",$D641),Catalogo_Precios,AK$8,FALSE))</f>
        <v>0</v>
      </c>
      <c r="AL641" s="53"/>
      <c r="AM641" s="59" t="str">
        <f t="shared" si="7032"/>
        <v>ALI_61_SEG_3</v>
      </c>
      <c r="AN641" s="59" t="str">
        <f t="shared" si="7033"/>
        <v>ALI_61_SEG_3_VAL_6806912</v>
      </c>
      <c r="AO641" s="60">
        <f t="shared" ref="AO641" si="7676">IF(OR(AB641="",AB641=0),0,COUNTIF(Codificacion,AM641))</f>
        <v>4</v>
      </c>
      <c r="AP641" s="61">
        <f t="array" ref="AP641">MIN(IF(Codificacion=AM641,Total_Cotizacion,""))</f>
        <v>5318040</v>
      </c>
      <c r="AQ641" s="62" t="b">
        <f t="shared" si="7035"/>
        <v>0</v>
      </c>
      <c r="AR641" s="51" t="str">
        <f t="shared" ref="AR641" si="7677">IF(COUNTIF(Codificacion2,CONCATENATE(AM641,"_VAL_",AB641))&gt;1,"Empate","")</f>
        <v/>
      </c>
      <c r="AS641" s="63" t="str">
        <f t="shared" si="7053"/>
        <v/>
      </c>
      <c r="AT641" s="59" t="str">
        <f t="shared" si="7037"/>
        <v>ALI_61_SEG_3_</v>
      </c>
      <c r="AU641" s="63">
        <f t="shared" ref="AU641" si="7678">IF(AND(COUNTIF(Codificacion3,AT641)&lt;AO641),1,COUNTIF(Codificacion3,AT641))</f>
        <v>1</v>
      </c>
      <c r="AV641" s="62" t="str">
        <f t="shared" si="7039"/>
        <v>No Seleccionada</v>
      </c>
      <c r="AW641" s="53"/>
      <c r="AX641" s="51" t="str">
        <f t="shared" si="7040"/>
        <v>ALI_61_SEG_3FALSO</v>
      </c>
      <c r="AY641" s="51">
        <f t="shared" si="7021"/>
        <v>3</v>
      </c>
      <c r="AZ641" s="64" t="b">
        <f t="shared" si="7041"/>
        <v>0</v>
      </c>
    </row>
    <row r="642" spans="1:52" x14ac:dyDescent="0.2">
      <c r="A642" s="50" t="b">
        <f t="shared" si="6984"/>
        <v>0</v>
      </c>
      <c r="B642" s="51" t="s">
        <v>99</v>
      </c>
      <c r="C642" s="52">
        <v>61</v>
      </c>
      <c r="D642" s="52">
        <f t="shared" ref="D642" si="7679">IF(ISERROR(VLOOKUP(E642,Proveedores,2,FALSE)),"",VLOOKUP(E642,Proveedores,2,FALSE))</f>
        <v>2052</v>
      </c>
      <c r="E642" s="53" t="s">
        <v>100</v>
      </c>
      <c r="F642" s="54">
        <v>567</v>
      </c>
      <c r="G642" s="53" t="s">
        <v>56</v>
      </c>
      <c r="H642" s="53" t="s">
        <v>82</v>
      </c>
      <c r="I642" s="52">
        <v>4</v>
      </c>
      <c r="J642" s="53" t="s">
        <v>58</v>
      </c>
      <c r="K642" s="55">
        <v>44835</v>
      </c>
      <c r="L642" s="56">
        <v>3354</v>
      </c>
      <c r="M642" s="56">
        <v>4269</v>
      </c>
      <c r="N642" s="56">
        <v>2016</v>
      </c>
      <c r="O642" s="56">
        <v>0</v>
      </c>
      <c r="P642" s="57">
        <v>405</v>
      </c>
      <c r="Q642" s="58">
        <v>0</v>
      </c>
      <c r="R642" s="57">
        <v>405</v>
      </c>
      <c r="S642" s="57">
        <v>808</v>
      </c>
      <c r="T642" s="58">
        <v>0</v>
      </c>
      <c r="U642" s="57">
        <v>808</v>
      </c>
      <c r="V642" s="57">
        <v>1212</v>
      </c>
      <c r="W642" s="58">
        <v>0</v>
      </c>
      <c r="X642" s="57">
        <v>1212</v>
      </c>
      <c r="Y642" s="57">
        <v>0</v>
      </c>
      <c r="Z642" s="58">
        <v>0</v>
      </c>
      <c r="AA642" s="57">
        <v>0</v>
      </c>
      <c r="AB642" s="57">
        <v>7251114</v>
      </c>
      <c r="AC642" s="53" t="str">
        <f t="shared" si="7023"/>
        <v>Registro Valido</v>
      </c>
      <c r="AD642" s="57">
        <f t="shared" ref="AD642" si="7680">IF(OR(ISERROR(VLOOKUP(CONCATENATE("ALI_",$C642,"_SEG_",$I642,"_PROV_",$D642),Catalogo_Precios,AD$8,FALSE)),L642=0),0,VLOOKUP(CONCATENATE("ALI_",$C642,"_SEG_",$I642,"_PROV_",$D642),Catalogo_Precios,AD$8,FALSE))</f>
        <v>405</v>
      </c>
      <c r="AE642" s="57">
        <f t="shared" ref="AE642" si="7681">IF(OR(ISERROR(VLOOKUP(CONCATENATE("ALI_",$C642,"_SEG_",$I642,"_PROV_",$D642),Catalogo_Precios,AE$8,FALSE)),M642=0),0,VLOOKUP(CONCATENATE("ALI_",$C642,"_SEG_",$I642,"_PROV_",$D642),Catalogo_Precios,AE$8,FALSE))</f>
        <v>808</v>
      </c>
      <c r="AF642" s="57">
        <f t="shared" ref="AF642" si="7682">IF(OR(ISERROR(VLOOKUP(CONCATENATE("ALI_",$C642,"_SEG_",$I642,"_PROV_",$D642),Catalogo_Precios,AF$8,FALSE)),N642=0),0,VLOOKUP(CONCATENATE("ALI_",$C642,"_SEG_",$I642,"_PROV_",$D642),Catalogo_Precios,AF$8,FALSE))</f>
        <v>1212</v>
      </c>
      <c r="AG642" s="57">
        <f t="shared" ref="AG642" si="7683">IF(OR(ISERROR(VLOOKUP(CONCATENATE("ALI_",$C642,"_SEG_",$I642,"_PROV_",$D642),Catalogo_Precios,AG$8,FALSE)),O642=0),0,VLOOKUP(CONCATENATE("ALI_",$C642,"_SEG_",$I642,"_PROV_",$D642),Catalogo_Precios,AG$8,FALSE))</f>
        <v>0</v>
      </c>
      <c r="AH642" s="57">
        <f t="shared" ref="AH642" si="7684">IF(OR(ISERROR(VLOOKUP(CONCATENATE("ALI_",$C642,"_SEG_",$I642,"_PROV_",$D642),Catalogo_Precios,AH$8,FALSE)),L642=0),0,VLOOKUP(CONCATENATE("ALI_",$C642,"_SEG_",$I642,"_PROV_",$D642),Catalogo_Precios,AH$8,FALSE))</f>
        <v>396</v>
      </c>
      <c r="AI642" s="57">
        <f t="shared" ref="AI642" si="7685">IF(OR(ISERROR(VLOOKUP(CONCATENATE("ALI_",$C642,"_SEG_",$I642,"_PROV_",$D642),Catalogo_Precios,AI$8,FALSE)),M642=0),0,VLOOKUP(CONCATENATE("ALI_",$C642,"_SEG_",$I642,"_PROV_",$D642),Catalogo_Precios,AI$8,FALSE))</f>
        <v>789</v>
      </c>
      <c r="AJ642" s="57">
        <f t="shared" ref="AJ642" si="7686">IF(OR(ISERROR(VLOOKUP(CONCATENATE("ALI_",$C642,"_SEG_",$I642,"_PROV_",$D642),Catalogo_Precios,AJ$8,FALSE)),N642=0),0,VLOOKUP(CONCATENATE("ALI_",$C642,"_SEG_",$I642,"_PROV_",$D642),Catalogo_Precios,AJ$8,FALSE))</f>
        <v>1183</v>
      </c>
      <c r="AK642" s="57">
        <f t="shared" ref="AK642" si="7687">IF(OR(ISERROR(VLOOKUP(CONCATENATE("ALI_",$C642,"_SEG_",$I642,"_PROV_",$D642),Catalogo_Precios,AK$8,FALSE)),O642=0),0,VLOOKUP(CONCATENATE("ALI_",$C642,"_SEG_",$I642,"_PROV_",$D642),Catalogo_Precios,AK$8,FALSE))</f>
        <v>0</v>
      </c>
      <c r="AL642" s="53"/>
      <c r="AM642" s="59" t="str">
        <f t="shared" si="7032"/>
        <v>ALI_61_SEG_4</v>
      </c>
      <c r="AN642" s="59" t="str">
        <f t="shared" si="7033"/>
        <v>ALI_61_SEG_4_VAL_7251114</v>
      </c>
      <c r="AO642" s="60">
        <f t="shared" ref="AO642" si="7688">IF(OR(AB642="",AB642=0),0,COUNTIF(Codificacion,AM642))</f>
        <v>4</v>
      </c>
      <c r="AP642" s="61">
        <f t="array" ref="AP642">MIN(IF(Codificacion=AM642,Total_Cotizacion,""))</f>
        <v>5665082.4000000004</v>
      </c>
      <c r="AQ642" s="62" t="b">
        <f t="shared" si="7035"/>
        <v>0</v>
      </c>
      <c r="AR642" s="51" t="str">
        <f t="shared" ref="AR642" si="7689">IF(COUNTIF(Codificacion2,CONCATENATE(AM642,"_VAL_",AB642))&gt;1,"Empate","")</f>
        <v/>
      </c>
      <c r="AS642" s="63" t="str">
        <f t="shared" si="7053"/>
        <v/>
      </c>
      <c r="AT642" s="59" t="str">
        <f t="shared" si="7037"/>
        <v>ALI_61_SEG_4_</v>
      </c>
      <c r="AU642" s="63">
        <f t="shared" ref="AU642" si="7690">IF(AND(COUNTIF(Codificacion3,AT642)&lt;AO642),1,COUNTIF(Codificacion3,AT642))</f>
        <v>1</v>
      </c>
      <c r="AV642" s="62" t="str">
        <f t="shared" si="7039"/>
        <v>No Seleccionada</v>
      </c>
      <c r="AW642" s="53"/>
      <c r="AX642" s="51" t="str">
        <f t="shared" si="7040"/>
        <v>ALI_61_SEG_4FALSO</v>
      </c>
      <c r="AY642" s="51">
        <f t="shared" si="7021"/>
        <v>3</v>
      </c>
      <c r="AZ642" s="64" t="b">
        <f t="shared" si="7041"/>
        <v>0</v>
      </c>
    </row>
    <row r="643" spans="1:52" x14ac:dyDescent="0.2">
      <c r="A643" s="50" t="b">
        <f t="shared" si="6984"/>
        <v>0</v>
      </c>
      <c r="B643" s="51" t="s">
        <v>99</v>
      </c>
      <c r="C643" s="52">
        <v>61</v>
      </c>
      <c r="D643" s="52">
        <f t="shared" ref="D643" si="7691">IF(ISERROR(VLOOKUP(E643,Proveedores,2,FALSE)),"",VLOOKUP(E643,Proveedores,2,FALSE))</f>
        <v>2052</v>
      </c>
      <c r="E643" s="53" t="s">
        <v>100</v>
      </c>
      <c r="F643" s="54">
        <v>568</v>
      </c>
      <c r="G643" s="53" t="s">
        <v>56</v>
      </c>
      <c r="H643" s="53" t="s">
        <v>82</v>
      </c>
      <c r="I643" s="52">
        <v>5</v>
      </c>
      <c r="J643" s="53" t="s">
        <v>58</v>
      </c>
      <c r="K643" s="55">
        <v>44835</v>
      </c>
      <c r="L643" s="56">
        <v>3119</v>
      </c>
      <c r="M643" s="56">
        <v>3969</v>
      </c>
      <c r="N643" s="56">
        <v>1874</v>
      </c>
      <c r="O643" s="56">
        <v>0</v>
      </c>
      <c r="P643" s="57">
        <v>405</v>
      </c>
      <c r="Q643" s="58">
        <v>0</v>
      </c>
      <c r="R643" s="57">
        <v>405</v>
      </c>
      <c r="S643" s="57">
        <v>808</v>
      </c>
      <c r="T643" s="58">
        <v>0</v>
      </c>
      <c r="U643" s="57">
        <v>808</v>
      </c>
      <c r="V643" s="57">
        <v>1212</v>
      </c>
      <c r="W643" s="58">
        <v>0</v>
      </c>
      <c r="X643" s="57">
        <v>1212</v>
      </c>
      <c r="Y643" s="57">
        <v>0</v>
      </c>
      <c r="Z643" s="58">
        <v>0</v>
      </c>
      <c r="AA643" s="57">
        <v>0</v>
      </c>
      <c r="AB643" s="57">
        <v>6741435</v>
      </c>
      <c r="AC643" s="53" t="str">
        <f t="shared" si="7023"/>
        <v>Registro Valido</v>
      </c>
      <c r="AD643" s="57">
        <f t="shared" ref="AD643" si="7692">IF(OR(ISERROR(VLOOKUP(CONCATENATE("ALI_",$C643,"_SEG_",$I643,"_PROV_",$D643),Catalogo_Precios,AD$8,FALSE)),L643=0),0,VLOOKUP(CONCATENATE("ALI_",$C643,"_SEG_",$I643,"_PROV_",$D643),Catalogo_Precios,AD$8,FALSE))</f>
        <v>405</v>
      </c>
      <c r="AE643" s="57">
        <f t="shared" ref="AE643" si="7693">IF(OR(ISERROR(VLOOKUP(CONCATENATE("ALI_",$C643,"_SEG_",$I643,"_PROV_",$D643),Catalogo_Precios,AE$8,FALSE)),M643=0),0,VLOOKUP(CONCATENATE("ALI_",$C643,"_SEG_",$I643,"_PROV_",$D643),Catalogo_Precios,AE$8,FALSE))</f>
        <v>808</v>
      </c>
      <c r="AF643" s="57">
        <f t="shared" ref="AF643" si="7694">IF(OR(ISERROR(VLOOKUP(CONCATENATE("ALI_",$C643,"_SEG_",$I643,"_PROV_",$D643),Catalogo_Precios,AF$8,FALSE)),N643=0),0,VLOOKUP(CONCATENATE("ALI_",$C643,"_SEG_",$I643,"_PROV_",$D643),Catalogo_Precios,AF$8,FALSE))</f>
        <v>1212</v>
      </c>
      <c r="AG643" s="57">
        <f t="shared" ref="AG643" si="7695">IF(OR(ISERROR(VLOOKUP(CONCATENATE("ALI_",$C643,"_SEG_",$I643,"_PROV_",$D643),Catalogo_Precios,AG$8,FALSE)),O643=0),0,VLOOKUP(CONCATENATE("ALI_",$C643,"_SEG_",$I643,"_PROV_",$D643),Catalogo_Precios,AG$8,FALSE))</f>
        <v>0</v>
      </c>
      <c r="AH643" s="57">
        <f t="shared" ref="AH643" si="7696">IF(OR(ISERROR(VLOOKUP(CONCATENATE("ALI_",$C643,"_SEG_",$I643,"_PROV_",$D643),Catalogo_Precios,AH$8,FALSE)),L643=0),0,VLOOKUP(CONCATENATE("ALI_",$C643,"_SEG_",$I643,"_PROV_",$D643),Catalogo_Precios,AH$8,FALSE))</f>
        <v>396</v>
      </c>
      <c r="AI643" s="57">
        <f t="shared" ref="AI643" si="7697">IF(OR(ISERROR(VLOOKUP(CONCATENATE("ALI_",$C643,"_SEG_",$I643,"_PROV_",$D643),Catalogo_Precios,AI$8,FALSE)),M643=0),0,VLOOKUP(CONCATENATE("ALI_",$C643,"_SEG_",$I643,"_PROV_",$D643),Catalogo_Precios,AI$8,FALSE))</f>
        <v>789</v>
      </c>
      <c r="AJ643" s="57">
        <f t="shared" ref="AJ643" si="7698">IF(OR(ISERROR(VLOOKUP(CONCATENATE("ALI_",$C643,"_SEG_",$I643,"_PROV_",$D643),Catalogo_Precios,AJ$8,FALSE)),N643=0),0,VLOOKUP(CONCATENATE("ALI_",$C643,"_SEG_",$I643,"_PROV_",$D643),Catalogo_Precios,AJ$8,FALSE))</f>
        <v>1183</v>
      </c>
      <c r="AK643" s="57">
        <f t="shared" ref="AK643" si="7699">IF(OR(ISERROR(VLOOKUP(CONCATENATE("ALI_",$C643,"_SEG_",$I643,"_PROV_",$D643),Catalogo_Precios,AK$8,FALSE)),O643=0),0,VLOOKUP(CONCATENATE("ALI_",$C643,"_SEG_",$I643,"_PROV_",$D643),Catalogo_Precios,AK$8,FALSE))</f>
        <v>0</v>
      </c>
      <c r="AL643" s="53"/>
      <c r="AM643" s="59" t="str">
        <f t="shared" si="7032"/>
        <v>ALI_61_SEG_5</v>
      </c>
      <c r="AN643" s="59" t="str">
        <f t="shared" si="7033"/>
        <v>ALI_61_SEG_5_VAL_6741435</v>
      </c>
      <c r="AO643" s="60">
        <f t="shared" ref="AO643" si="7700">IF(OR(AB643="",AB643=0),0,COUNTIF(Codificacion,AM643))</f>
        <v>4</v>
      </c>
      <c r="AP643" s="61">
        <f t="array" ref="AP643">MIN(IF(Codificacion=AM643,Total_Cotizacion,""))</f>
        <v>5266885.6000000006</v>
      </c>
      <c r="AQ643" s="62" t="b">
        <f t="shared" si="7035"/>
        <v>0</v>
      </c>
      <c r="AR643" s="51" t="str">
        <f t="shared" ref="AR643" si="7701">IF(COUNTIF(Codificacion2,CONCATENATE(AM643,"_VAL_",AB643))&gt;1,"Empate","")</f>
        <v/>
      </c>
      <c r="AS643" s="63" t="str">
        <f t="shared" si="7053"/>
        <v/>
      </c>
      <c r="AT643" s="59" t="str">
        <f t="shared" si="7037"/>
        <v>ALI_61_SEG_5_</v>
      </c>
      <c r="AU643" s="63">
        <f t="shared" ref="AU643" si="7702">IF(AND(COUNTIF(Codificacion3,AT643)&lt;AO643),1,COUNTIF(Codificacion3,AT643))</f>
        <v>1</v>
      </c>
      <c r="AV643" s="62" t="str">
        <f t="shared" si="7039"/>
        <v>No Seleccionada</v>
      </c>
      <c r="AW643" s="53"/>
      <c r="AX643" s="51" t="str">
        <f t="shared" si="7040"/>
        <v>ALI_61_SEG_5FALSO</v>
      </c>
      <c r="AY643" s="51">
        <f t="shared" si="7021"/>
        <v>3</v>
      </c>
      <c r="AZ643" s="64" t="b">
        <f t="shared" si="7041"/>
        <v>0</v>
      </c>
    </row>
    <row r="644" spans="1:52" x14ac:dyDescent="0.2">
      <c r="A644" s="50" t="b">
        <f t="shared" si="6984"/>
        <v>0</v>
      </c>
      <c r="B644" s="51" t="s">
        <v>99</v>
      </c>
      <c r="C644" s="52">
        <v>61</v>
      </c>
      <c r="D644" s="52">
        <f t="shared" ref="D644" si="7703">IF(ISERROR(VLOOKUP(E644,Proveedores,2,FALSE)),"",VLOOKUP(E644,Proveedores,2,FALSE))</f>
        <v>2052</v>
      </c>
      <c r="E644" s="53" t="s">
        <v>100</v>
      </c>
      <c r="F644" s="54">
        <v>569</v>
      </c>
      <c r="G644" s="53" t="s">
        <v>56</v>
      </c>
      <c r="H644" s="53" t="s">
        <v>82</v>
      </c>
      <c r="I644" s="52">
        <v>6</v>
      </c>
      <c r="J644" s="53" t="s">
        <v>58</v>
      </c>
      <c r="K644" s="55">
        <v>44835</v>
      </c>
      <c r="L644" s="56">
        <v>3376</v>
      </c>
      <c r="M644" s="56">
        <v>4297</v>
      </c>
      <c r="N644" s="56">
        <v>2029</v>
      </c>
      <c r="O644" s="56">
        <v>0</v>
      </c>
      <c r="P644" s="57">
        <v>405</v>
      </c>
      <c r="Q644" s="58">
        <v>0</v>
      </c>
      <c r="R644" s="57">
        <v>405</v>
      </c>
      <c r="S644" s="57">
        <v>808</v>
      </c>
      <c r="T644" s="58">
        <v>0</v>
      </c>
      <c r="U644" s="57">
        <v>808</v>
      </c>
      <c r="V644" s="57">
        <v>1212</v>
      </c>
      <c r="W644" s="58">
        <v>0</v>
      </c>
      <c r="X644" s="57">
        <v>1212</v>
      </c>
      <c r="Y644" s="57">
        <v>0</v>
      </c>
      <c r="Z644" s="58">
        <v>0</v>
      </c>
      <c r="AA644" s="57">
        <v>0</v>
      </c>
      <c r="AB644" s="57">
        <v>7298404</v>
      </c>
      <c r="AC644" s="53" t="str">
        <f t="shared" si="7023"/>
        <v>Registro Valido</v>
      </c>
      <c r="AD644" s="57">
        <f t="shared" ref="AD644" si="7704">IF(OR(ISERROR(VLOOKUP(CONCATENATE("ALI_",$C644,"_SEG_",$I644,"_PROV_",$D644),Catalogo_Precios,AD$8,FALSE)),L644=0),0,VLOOKUP(CONCATENATE("ALI_",$C644,"_SEG_",$I644,"_PROV_",$D644),Catalogo_Precios,AD$8,FALSE))</f>
        <v>405</v>
      </c>
      <c r="AE644" s="57">
        <f t="shared" ref="AE644" si="7705">IF(OR(ISERROR(VLOOKUP(CONCATENATE("ALI_",$C644,"_SEG_",$I644,"_PROV_",$D644),Catalogo_Precios,AE$8,FALSE)),M644=0),0,VLOOKUP(CONCATENATE("ALI_",$C644,"_SEG_",$I644,"_PROV_",$D644),Catalogo_Precios,AE$8,FALSE))</f>
        <v>808</v>
      </c>
      <c r="AF644" s="57">
        <f t="shared" ref="AF644" si="7706">IF(OR(ISERROR(VLOOKUP(CONCATENATE("ALI_",$C644,"_SEG_",$I644,"_PROV_",$D644),Catalogo_Precios,AF$8,FALSE)),N644=0),0,VLOOKUP(CONCATENATE("ALI_",$C644,"_SEG_",$I644,"_PROV_",$D644),Catalogo_Precios,AF$8,FALSE))</f>
        <v>1212</v>
      </c>
      <c r="AG644" s="57">
        <f t="shared" ref="AG644" si="7707">IF(OR(ISERROR(VLOOKUP(CONCATENATE("ALI_",$C644,"_SEG_",$I644,"_PROV_",$D644),Catalogo_Precios,AG$8,FALSE)),O644=0),0,VLOOKUP(CONCATENATE("ALI_",$C644,"_SEG_",$I644,"_PROV_",$D644),Catalogo_Precios,AG$8,FALSE))</f>
        <v>0</v>
      </c>
      <c r="AH644" s="57">
        <f t="shared" ref="AH644" si="7708">IF(OR(ISERROR(VLOOKUP(CONCATENATE("ALI_",$C644,"_SEG_",$I644,"_PROV_",$D644),Catalogo_Precios,AH$8,FALSE)),L644=0),0,VLOOKUP(CONCATENATE("ALI_",$C644,"_SEG_",$I644,"_PROV_",$D644),Catalogo_Precios,AH$8,FALSE))</f>
        <v>396</v>
      </c>
      <c r="AI644" s="57">
        <f t="shared" ref="AI644" si="7709">IF(OR(ISERROR(VLOOKUP(CONCATENATE("ALI_",$C644,"_SEG_",$I644,"_PROV_",$D644),Catalogo_Precios,AI$8,FALSE)),M644=0),0,VLOOKUP(CONCATENATE("ALI_",$C644,"_SEG_",$I644,"_PROV_",$D644),Catalogo_Precios,AI$8,FALSE))</f>
        <v>789</v>
      </c>
      <c r="AJ644" s="57">
        <f t="shared" ref="AJ644" si="7710">IF(OR(ISERROR(VLOOKUP(CONCATENATE("ALI_",$C644,"_SEG_",$I644,"_PROV_",$D644),Catalogo_Precios,AJ$8,FALSE)),N644=0),0,VLOOKUP(CONCATENATE("ALI_",$C644,"_SEG_",$I644,"_PROV_",$D644),Catalogo_Precios,AJ$8,FALSE))</f>
        <v>1183</v>
      </c>
      <c r="AK644" s="57">
        <f t="shared" ref="AK644" si="7711">IF(OR(ISERROR(VLOOKUP(CONCATENATE("ALI_",$C644,"_SEG_",$I644,"_PROV_",$D644),Catalogo_Precios,AK$8,FALSE)),O644=0),0,VLOOKUP(CONCATENATE("ALI_",$C644,"_SEG_",$I644,"_PROV_",$D644),Catalogo_Precios,AK$8,FALSE))</f>
        <v>0</v>
      </c>
      <c r="AL644" s="53"/>
      <c r="AM644" s="59" t="str">
        <f t="shared" si="7032"/>
        <v>ALI_61_SEG_6</v>
      </c>
      <c r="AN644" s="59" t="str">
        <f t="shared" si="7033"/>
        <v>ALI_61_SEG_6_VAL_7298404</v>
      </c>
      <c r="AO644" s="60">
        <f t="shared" ref="AO644" si="7712">IF(OR(AB644="",AB644=0),0,COUNTIF(Codificacion,AM644))</f>
        <v>4</v>
      </c>
      <c r="AP644" s="61">
        <f t="array" ref="AP644">MIN(IF(Codificacion=AM644,Total_Cotizacion,""))</f>
        <v>5702028.7999999998</v>
      </c>
      <c r="AQ644" s="62" t="b">
        <f t="shared" si="7035"/>
        <v>0</v>
      </c>
      <c r="AR644" s="51" t="str">
        <f t="shared" ref="AR644" si="7713">IF(COUNTIF(Codificacion2,CONCATENATE(AM644,"_VAL_",AB644))&gt;1,"Empate","")</f>
        <v/>
      </c>
      <c r="AS644" s="63" t="str">
        <f t="shared" si="7053"/>
        <v/>
      </c>
      <c r="AT644" s="59" t="str">
        <f t="shared" si="7037"/>
        <v>ALI_61_SEG_6_</v>
      </c>
      <c r="AU644" s="63">
        <f t="shared" ref="AU644" si="7714">IF(AND(COUNTIF(Codificacion3,AT644)&lt;AO644),1,COUNTIF(Codificacion3,AT644))</f>
        <v>1</v>
      </c>
      <c r="AV644" s="62" t="str">
        <f t="shared" si="7039"/>
        <v>No Seleccionada</v>
      </c>
      <c r="AW644" s="53"/>
      <c r="AX644" s="51" t="str">
        <f t="shared" si="7040"/>
        <v>ALI_61_SEG_6FALSO</v>
      </c>
      <c r="AY644" s="51">
        <f t="shared" si="7021"/>
        <v>3</v>
      </c>
      <c r="AZ644" s="64" t="b">
        <f t="shared" si="7041"/>
        <v>0</v>
      </c>
    </row>
    <row r="645" spans="1:52" x14ac:dyDescent="0.2">
      <c r="A645" s="50" t="b">
        <f t="shared" si="6984"/>
        <v>0</v>
      </c>
      <c r="B645" s="51" t="s">
        <v>99</v>
      </c>
      <c r="C645" s="52">
        <v>61</v>
      </c>
      <c r="D645" s="52">
        <f t="shared" ref="D645" si="7715">IF(ISERROR(VLOOKUP(E645,Proveedores,2,FALSE)),"",VLOOKUP(E645,Proveedores,2,FALSE))</f>
        <v>2052</v>
      </c>
      <c r="E645" s="53" t="s">
        <v>100</v>
      </c>
      <c r="F645" s="54">
        <v>570</v>
      </c>
      <c r="G645" s="53" t="s">
        <v>56</v>
      </c>
      <c r="H645" s="53" t="s">
        <v>82</v>
      </c>
      <c r="I645" s="52">
        <v>7</v>
      </c>
      <c r="J645" s="53" t="s">
        <v>58</v>
      </c>
      <c r="K645" s="55">
        <v>44835</v>
      </c>
      <c r="L645" s="56">
        <v>3447</v>
      </c>
      <c r="M645" s="56">
        <v>4388</v>
      </c>
      <c r="N645" s="56">
        <v>2072</v>
      </c>
      <c r="O645" s="56">
        <v>0</v>
      </c>
      <c r="P645" s="57">
        <v>405</v>
      </c>
      <c r="Q645" s="58">
        <v>0</v>
      </c>
      <c r="R645" s="57">
        <v>405</v>
      </c>
      <c r="S645" s="57">
        <v>808</v>
      </c>
      <c r="T645" s="58">
        <v>0</v>
      </c>
      <c r="U645" s="57">
        <v>808</v>
      </c>
      <c r="V645" s="57">
        <v>1212</v>
      </c>
      <c r="W645" s="58">
        <v>0</v>
      </c>
      <c r="X645" s="57">
        <v>1212</v>
      </c>
      <c r="Y645" s="57">
        <v>0</v>
      </c>
      <c r="Z645" s="58">
        <v>0</v>
      </c>
      <c r="AA645" s="57">
        <v>0</v>
      </c>
      <c r="AB645" s="57">
        <v>7452803</v>
      </c>
      <c r="AC645" s="53" t="str">
        <f t="shared" si="7023"/>
        <v>Registro Valido</v>
      </c>
      <c r="AD645" s="57">
        <f t="shared" ref="AD645" si="7716">IF(OR(ISERROR(VLOOKUP(CONCATENATE("ALI_",$C645,"_SEG_",$I645,"_PROV_",$D645),Catalogo_Precios,AD$8,FALSE)),L645=0),0,VLOOKUP(CONCATENATE("ALI_",$C645,"_SEG_",$I645,"_PROV_",$D645),Catalogo_Precios,AD$8,FALSE))</f>
        <v>405</v>
      </c>
      <c r="AE645" s="57">
        <f t="shared" ref="AE645" si="7717">IF(OR(ISERROR(VLOOKUP(CONCATENATE("ALI_",$C645,"_SEG_",$I645,"_PROV_",$D645),Catalogo_Precios,AE$8,FALSE)),M645=0),0,VLOOKUP(CONCATENATE("ALI_",$C645,"_SEG_",$I645,"_PROV_",$D645),Catalogo_Precios,AE$8,FALSE))</f>
        <v>808</v>
      </c>
      <c r="AF645" s="57">
        <f t="shared" ref="AF645" si="7718">IF(OR(ISERROR(VLOOKUP(CONCATENATE("ALI_",$C645,"_SEG_",$I645,"_PROV_",$D645),Catalogo_Precios,AF$8,FALSE)),N645=0),0,VLOOKUP(CONCATENATE("ALI_",$C645,"_SEG_",$I645,"_PROV_",$D645),Catalogo_Precios,AF$8,FALSE))</f>
        <v>1212</v>
      </c>
      <c r="AG645" s="57">
        <f t="shared" ref="AG645" si="7719">IF(OR(ISERROR(VLOOKUP(CONCATENATE("ALI_",$C645,"_SEG_",$I645,"_PROV_",$D645),Catalogo_Precios,AG$8,FALSE)),O645=0),0,VLOOKUP(CONCATENATE("ALI_",$C645,"_SEG_",$I645,"_PROV_",$D645),Catalogo_Precios,AG$8,FALSE))</f>
        <v>0</v>
      </c>
      <c r="AH645" s="57">
        <f t="shared" ref="AH645" si="7720">IF(OR(ISERROR(VLOOKUP(CONCATENATE("ALI_",$C645,"_SEG_",$I645,"_PROV_",$D645),Catalogo_Precios,AH$8,FALSE)),L645=0),0,VLOOKUP(CONCATENATE("ALI_",$C645,"_SEG_",$I645,"_PROV_",$D645),Catalogo_Precios,AH$8,FALSE))</f>
        <v>396</v>
      </c>
      <c r="AI645" s="57">
        <f t="shared" ref="AI645" si="7721">IF(OR(ISERROR(VLOOKUP(CONCATENATE("ALI_",$C645,"_SEG_",$I645,"_PROV_",$D645),Catalogo_Precios,AI$8,FALSE)),M645=0),0,VLOOKUP(CONCATENATE("ALI_",$C645,"_SEG_",$I645,"_PROV_",$D645),Catalogo_Precios,AI$8,FALSE))</f>
        <v>789</v>
      </c>
      <c r="AJ645" s="57">
        <f t="shared" ref="AJ645" si="7722">IF(OR(ISERROR(VLOOKUP(CONCATENATE("ALI_",$C645,"_SEG_",$I645,"_PROV_",$D645),Catalogo_Precios,AJ$8,FALSE)),N645=0),0,VLOOKUP(CONCATENATE("ALI_",$C645,"_SEG_",$I645,"_PROV_",$D645),Catalogo_Precios,AJ$8,FALSE))</f>
        <v>1183</v>
      </c>
      <c r="AK645" s="57">
        <f t="shared" ref="AK645" si="7723">IF(OR(ISERROR(VLOOKUP(CONCATENATE("ALI_",$C645,"_SEG_",$I645,"_PROV_",$D645),Catalogo_Precios,AK$8,FALSE)),O645=0),0,VLOOKUP(CONCATENATE("ALI_",$C645,"_SEG_",$I645,"_PROV_",$D645),Catalogo_Precios,AK$8,FALSE))</f>
        <v>0</v>
      </c>
      <c r="AL645" s="53"/>
      <c r="AM645" s="59" t="str">
        <f t="shared" si="7032"/>
        <v>ALI_61_SEG_7</v>
      </c>
      <c r="AN645" s="59" t="str">
        <f t="shared" si="7033"/>
        <v>ALI_61_SEG_7_VAL_7452803</v>
      </c>
      <c r="AO645" s="60">
        <f t="shared" ref="AO645" si="7724">IF(OR(AB645="",AB645=0),0,COUNTIF(Codificacion,AM645))</f>
        <v>4</v>
      </c>
      <c r="AP645" s="61">
        <f t="array" ref="AP645">MIN(IF(Codificacion=AM645,Total_Cotizacion,""))</f>
        <v>5822656</v>
      </c>
      <c r="AQ645" s="62" t="b">
        <f t="shared" si="7035"/>
        <v>0</v>
      </c>
      <c r="AR645" s="51" t="str">
        <f t="shared" ref="AR645" si="7725">IF(COUNTIF(Codificacion2,CONCATENATE(AM645,"_VAL_",AB645))&gt;1,"Empate","")</f>
        <v/>
      </c>
      <c r="AS645" s="63" t="str">
        <f t="shared" si="7053"/>
        <v/>
      </c>
      <c r="AT645" s="59" t="str">
        <f t="shared" si="7037"/>
        <v>ALI_61_SEG_7_</v>
      </c>
      <c r="AU645" s="63">
        <f t="shared" ref="AU645" si="7726">IF(AND(COUNTIF(Codificacion3,AT645)&lt;AO645),1,COUNTIF(Codificacion3,AT645))</f>
        <v>1</v>
      </c>
      <c r="AV645" s="62" t="str">
        <f t="shared" si="7039"/>
        <v>No Seleccionada</v>
      </c>
      <c r="AW645" s="53"/>
      <c r="AX645" s="51" t="str">
        <f t="shared" si="7040"/>
        <v>ALI_61_SEG_7FALSO</v>
      </c>
      <c r="AY645" s="51">
        <f t="shared" si="7021"/>
        <v>3</v>
      </c>
      <c r="AZ645" s="64" t="b">
        <f t="shared" si="7041"/>
        <v>0</v>
      </c>
    </row>
    <row r="646" spans="1:52" x14ac:dyDescent="0.2">
      <c r="A646" s="50" t="b">
        <f t="shared" si="6984"/>
        <v>0</v>
      </c>
      <c r="B646" s="51" t="s">
        <v>99</v>
      </c>
      <c r="C646" s="52">
        <v>61</v>
      </c>
      <c r="D646" s="52">
        <f t="shared" ref="D646" si="7727">IF(ISERROR(VLOOKUP(E646,Proveedores,2,FALSE)),"",VLOOKUP(E646,Proveedores,2,FALSE))</f>
        <v>2052</v>
      </c>
      <c r="E646" s="53" t="s">
        <v>100</v>
      </c>
      <c r="F646" s="54">
        <v>571</v>
      </c>
      <c r="G646" s="53" t="s">
        <v>56</v>
      </c>
      <c r="H646" s="53" t="s">
        <v>82</v>
      </c>
      <c r="I646" s="52">
        <v>8</v>
      </c>
      <c r="J646" s="53" t="s">
        <v>58</v>
      </c>
      <c r="K646" s="55">
        <v>44835</v>
      </c>
      <c r="L646" s="56">
        <v>3327</v>
      </c>
      <c r="M646" s="56">
        <v>4236</v>
      </c>
      <c r="N646" s="56">
        <v>2000</v>
      </c>
      <c r="O646" s="56">
        <v>0</v>
      </c>
      <c r="P646" s="57">
        <v>405</v>
      </c>
      <c r="Q646" s="58">
        <v>0</v>
      </c>
      <c r="R646" s="57">
        <v>405</v>
      </c>
      <c r="S646" s="57">
        <v>808</v>
      </c>
      <c r="T646" s="58">
        <v>0</v>
      </c>
      <c r="U646" s="57">
        <v>808</v>
      </c>
      <c r="V646" s="57">
        <v>1212</v>
      </c>
      <c r="W646" s="58">
        <v>0</v>
      </c>
      <c r="X646" s="57">
        <v>1212</v>
      </c>
      <c r="Y646" s="57">
        <v>0</v>
      </c>
      <c r="Z646" s="58">
        <v>0</v>
      </c>
      <c r="AA646" s="57">
        <v>0</v>
      </c>
      <c r="AB646" s="57">
        <v>7194123</v>
      </c>
      <c r="AC646" s="53" t="str">
        <f t="shared" si="7023"/>
        <v>Registro Valido</v>
      </c>
      <c r="AD646" s="57">
        <f t="shared" ref="AD646" si="7728">IF(OR(ISERROR(VLOOKUP(CONCATENATE("ALI_",$C646,"_SEG_",$I646,"_PROV_",$D646),Catalogo_Precios,AD$8,FALSE)),L646=0),0,VLOOKUP(CONCATENATE("ALI_",$C646,"_SEG_",$I646,"_PROV_",$D646),Catalogo_Precios,AD$8,FALSE))</f>
        <v>405</v>
      </c>
      <c r="AE646" s="57">
        <f t="shared" ref="AE646" si="7729">IF(OR(ISERROR(VLOOKUP(CONCATENATE("ALI_",$C646,"_SEG_",$I646,"_PROV_",$D646),Catalogo_Precios,AE$8,FALSE)),M646=0),0,VLOOKUP(CONCATENATE("ALI_",$C646,"_SEG_",$I646,"_PROV_",$D646),Catalogo_Precios,AE$8,FALSE))</f>
        <v>808</v>
      </c>
      <c r="AF646" s="57">
        <f t="shared" ref="AF646" si="7730">IF(OR(ISERROR(VLOOKUP(CONCATENATE("ALI_",$C646,"_SEG_",$I646,"_PROV_",$D646),Catalogo_Precios,AF$8,FALSE)),N646=0),0,VLOOKUP(CONCATENATE("ALI_",$C646,"_SEG_",$I646,"_PROV_",$D646),Catalogo_Precios,AF$8,FALSE))</f>
        <v>1212</v>
      </c>
      <c r="AG646" s="57">
        <f t="shared" ref="AG646" si="7731">IF(OR(ISERROR(VLOOKUP(CONCATENATE("ALI_",$C646,"_SEG_",$I646,"_PROV_",$D646),Catalogo_Precios,AG$8,FALSE)),O646=0),0,VLOOKUP(CONCATENATE("ALI_",$C646,"_SEG_",$I646,"_PROV_",$D646),Catalogo_Precios,AG$8,FALSE))</f>
        <v>0</v>
      </c>
      <c r="AH646" s="57">
        <f t="shared" ref="AH646" si="7732">IF(OR(ISERROR(VLOOKUP(CONCATENATE("ALI_",$C646,"_SEG_",$I646,"_PROV_",$D646),Catalogo_Precios,AH$8,FALSE)),L646=0),0,VLOOKUP(CONCATENATE("ALI_",$C646,"_SEG_",$I646,"_PROV_",$D646),Catalogo_Precios,AH$8,FALSE))</f>
        <v>396</v>
      </c>
      <c r="AI646" s="57">
        <f t="shared" ref="AI646" si="7733">IF(OR(ISERROR(VLOOKUP(CONCATENATE("ALI_",$C646,"_SEG_",$I646,"_PROV_",$D646),Catalogo_Precios,AI$8,FALSE)),M646=0),0,VLOOKUP(CONCATENATE("ALI_",$C646,"_SEG_",$I646,"_PROV_",$D646),Catalogo_Precios,AI$8,FALSE))</f>
        <v>789</v>
      </c>
      <c r="AJ646" s="57">
        <f t="shared" ref="AJ646" si="7734">IF(OR(ISERROR(VLOOKUP(CONCATENATE("ALI_",$C646,"_SEG_",$I646,"_PROV_",$D646),Catalogo_Precios,AJ$8,FALSE)),N646=0),0,VLOOKUP(CONCATENATE("ALI_",$C646,"_SEG_",$I646,"_PROV_",$D646),Catalogo_Precios,AJ$8,FALSE))</f>
        <v>1183</v>
      </c>
      <c r="AK646" s="57">
        <f t="shared" ref="AK646" si="7735">IF(OR(ISERROR(VLOOKUP(CONCATENATE("ALI_",$C646,"_SEG_",$I646,"_PROV_",$D646),Catalogo_Precios,AK$8,FALSE)),O646=0),0,VLOOKUP(CONCATENATE("ALI_",$C646,"_SEG_",$I646,"_PROV_",$D646),Catalogo_Precios,AK$8,FALSE))</f>
        <v>0</v>
      </c>
      <c r="AL646" s="53"/>
      <c r="AM646" s="59" t="str">
        <f t="shared" si="7032"/>
        <v>ALI_61_SEG_8</v>
      </c>
      <c r="AN646" s="59" t="str">
        <f t="shared" si="7033"/>
        <v>ALI_61_SEG_8_VAL_7194123</v>
      </c>
      <c r="AO646" s="60">
        <f t="shared" ref="AO646" si="7736">IF(OR(AB646="",AB646=0),0,COUNTIF(Codificacion,AM646))</f>
        <v>4</v>
      </c>
      <c r="AP646" s="61">
        <f t="array" ref="AP646">MIN(IF(Codificacion=AM646,Total_Cotizacion,""))</f>
        <v>5620556.8000000007</v>
      </c>
      <c r="AQ646" s="62" t="b">
        <f t="shared" si="7035"/>
        <v>0</v>
      </c>
      <c r="AR646" s="51" t="str">
        <f t="shared" ref="AR646" si="7737">IF(COUNTIF(Codificacion2,CONCATENATE(AM646,"_VAL_",AB646))&gt;1,"Empate","")</f>
        <v/>
      </c>
      <c r="AS646" s="63" t="str">
        <f t="shared" si="7053"/>
        <v/>
      </c>
      <c r="AT646" s="59" t="str">
        <f t="shared" si="7037"/>
        <v>ALI_61_SEG_8_</v>
      </c>
      <c r="AU646" s="63">
        <f t="shared" ref="AU646" si="7738">IF(AND(COUNTIF(Codificacion3,AT646)&lt;AO646),1,COUNTIF(Codificacion3,AT646))</f>
        <v>1</v>
      </c>
      <c r="AV646" s="62" t="str">
        <f t="shared" si="7039"/>
        <v>No Seleccionada</v>
      </c>
      <c r="AW646" s="53"/>
      <c r="AX646" s="51" t="str">
        <f t="shared" si="7040"/>
        <v>ALI_61_SEG_8FALSO</v>
      </c>
      <c r="AY646" s="51">
        <f t="shared" si="7021"/>
        <v>3</v>
      </c>
      <c r="AZ646" s="64" t="b">
        <f t="shared" si="7041"/>
        <v>0</v>
      </c>
    </row>
    <row r="647" spans="1:52" x14ac:dyDescent="0.2">
      <c r="A647" s="50" t="b">
        <f t="shared" si="6984"/>
        <v>0</v>
      </c>
      <c r="B647" s="51" t="s">
        <v>99</v>
      </c>
      <c r="C647" s="52">
        <v>61</v>
      </c>
      <c r="D647" s="52">
        <f t="shared" ref="D647" si="7739">IF(ISERROR(VLOOKUP(E647,Proveedores,2,FALSE)),"",VLOOKUP(E647,Proveedores,2,FALSE))</f>
        <v>2052</v>
      </c>
      <c r="E647" s="53" t="s">
        <v>100</v>
      </c>
      <c r="F647" s="54">
        <v>572</v>
      </c>
      <c r="G647" s="53" t="s">
        <v>56</v>
      </c>
      <c r="H647" s="53" t="s">
        <v>82</v>
      </c>
      <c r="I647" s="52">
        <v>9</v>
      </c>
      <c r="J647" s="53" t="s">
        <v>58</v>
      </c>
      <c r="K647" s="55">
        <v>44835</v>
      </c>
      <c r="L647" s="56">
        <v>3364</v>
      </c>
      <c r="M647" s="56">
        <v>4280</v>
      </c>
      <c r="N647" s="56">
        <v>2021</v>
      </c>
      <c r="O647" s="56">
        <v>0</v>
      </c>
      <c r="P647" s="57">
        <v>405</v>
      </c>
      <c r="Q647" s="58">
        <v>0</v>
      </c>
      <c r="R647" s="57">
        <v>405</v>
      </c>
      <c r="S647" s="57">
        <v>808</v>
      </c>
      <c r="T647" s="58">
        <v>0</v>
      </c>
      <c r="U647" s="57">
        <v>808</v>
      </c>
      <c r="V647" s="57">
        <v>1212</v>
      </c>
      <c r="W647" s="58">
        <v>0</v>
      </c>
      <c r="X647" s="57">
        <v>1212</v>
      </c>
      <c r="Y647" s="57">
        <v>0</v>
      </c>
      <c r="Z647" s="58">
        <v>0</v>
      </c>
      <c r="AA647" s="57">
        <v>0</v>
      </c>
      <c r="AB647" s="57">
        <v>7270112</v>
      </c>
      <c r="AC647" s="53" t="str">
        <f t="shared" si="7023"/>
        <v>Registro Valido</v>
      </c>
      <c r="AD647" s="57">
        <f t="shared" ref="AD647" si="7740">IF(OR(ISERROR(VLOOKUP(CONCATENATE("ALI_",$C647,"_SEG_",$I647,"_PROV_",$D647),Catalogo_Precios,AD$8,FALSE)),L647=0),0,VLOOKUP(CONCATENATE("ALI_",$C647,"_SEG_",$I647,"_PROV_",$D647),Catalogo_Precios,AD$8,FALSE))</f>
        <v>405</v>
      </c>
      <c r="AE647" s="57">
        <f t="shared" ref="AE647" si="7741">IF(OR(ISERROR(VLOOKUP(CONCATENATE("ALI_",$C647,"_SEG_",$I647,"_PROV_",$D647),Catalogo_Precios,AE$8,FALSE)),M647=0),0,VLOOKUP(CONCATENATE("ALI_",$C647,"_SEG_",$I647,"_PROV_",$D647),Catalogo_Precios,AE$8,FALSE))</f>
        <v>808</v>
      </c>
      <c r="AF647" s="57">
        <f t="shared" ref="AF647" si="7742">IF(OR(ISERROR(VLOOKUP(CONCATENATE("ALI_",$C647,"_SEG_",$I647,"_PROV_",$D647),Catalogo_Precios,AF$8,FALSE)),N647=0),0,VLOOKUP(CONCATENATE("ALI_",$C647,"_SEG_",$I647,"_PROV_",$D647),Catalogo_Precios,AF$8,FALSE))</f>
        <v>1212</v>
      </c>
      <c r="AG647" s="57">
        <f t="shared" ref="AG647" si="7743">IF(OR(ISERROR(VLOOKUP(CONCATENATE("ALI_",$C647,"_SEG_",$I647,"_PROV_",$D647),Catalogo_Precios,AG$8,FALSE)),O647=0),0,VLOOKUP(CONCATENATE("ALI_",$C647,"_SEG_",$I647,"_PROV_",$D647),Catalogo_Precios,AG$8,FALSE))</f>
        <v>0</v>
      </c>
      <c r="AH647" s="57">
        <f t="shared" ref="AH647" si="7744">IF(OR(ISERROR(VLOOKUP(CONCATENATE("ALI_",$C647,"_SEG_",$I647,"_PROV_",$D647),Catalogo_Precios,AH$8,FALSE)),L647=0),0,VLOOKUP(CONCATENATE("ALI_",$C647,"_SEG_",$I647,"_PROV_",$D647),Catalogo_Precios,AH$8,FALSE))</f>
        <v>396</v>
      </c>
      <c r="AI647" s="57">
        <f t="shared" ref="AI647" si="7745">IF(OR(ISERROR(VLOOKUP(CONCATENATE("ALI_",$C647,"_SEG_",$I647,"_PROV_",$D647),Catalogo_Precios,AI$8,FALSE)),M647=0),0,VLOOKUP(CONCATENATE("ALI_",$C647,"_SEG_",$I647,"_PROV_",$D647),Catalogo_Precios,AI$8,FALSE))</f>
        <v>789</v>
      </c>
      <c r="AJ647" s="57">
        <f t="shared" ref="AJ647" si="7746">IF(OR(ISERROR(VLOOKUP(CONCATENATE("ALI_",$C647,"_SEG_",$I647,"_PROV_",$D647),Catalogo_Precios,AJ$8,FALSE)),N647=0),0,VLOOKUP(CONCATENATE("ALI_",$C647,"_SEG_",$I647,"_PROV_",$D647),Catalogo_Precios,AJ$8,FALSE))</f>
        <v>1183</v>
      </c>
      <c r="AK647" s="57">
        <f t="shared" ref="AK647" si="7747">IF(OR(ISERROR(VLOOKUP(CONCATENATE("ALI_",$C647,"_SEG_",$I647,"_PROV_",$D647),Catalogo_Precios,AK$8,FALSE)),O647=0),0,VLOOKUP(CONCATENATE("ALI_",$C647,"_SEG_",$I647,"_PROV_",$D647),Catalogo_Precios,AK$8,FALSE))</f>
        <v>0</v>
      </c>
      <c r="AL647" s="53"/>
      <c r="AM647" s="59" t="str">
        <f t="shared" si="7032"/>
        <v>ALI_61_SEG_9</v>
      </c>
      <c r="AN647" s="59" t="str">
        <f t="shared" si="7033"/>
        <v>ALI_61_SEG_9_VAL_7270112</v>
      </c>
      <c r="AO647" s="60">
        <f t="shared" ref="AO647" si="7748">IF(OR(AB647="",AB647=0),0,COUNTIF(Codificacion,AM647))</f>
        <v>4</v>
      </c>
      <c r="AP647" s="61">
        <f t="array" ref="AP647">MIN(IF(Codificacion=AM647,Total_Cotizacion,""))</f>
        <v>5679925.5999999996</v>
      </c>
      <c r="AQ647" s="62" t="b">
        <f t="shared" si="7035"/>
        <v>0</v>
      </c>
      <c r="AR647" s="51" t="str">
        <f t="shared" ref="AR647" si="7749">IF(COUNTIF(Codificacion2,CONCATENATE(AM647,"_VAL_",AB647))&gt;1,"Empate","")</f>
        <v/>
      </c>
      <c r="AS647" s="63" t="str">
        <f t="shared" si="7053"/>
        <v/>
      </c>
      <c r="AT647" s="59" t="str">
        <f t="shared" si="7037"/>
        <v>ALI_61_SEG_9_</v>
      </c>
      <c r="AU647" s="63">
        <f t="shared" ref="AU647" si="7750">IF(AND(COUNTIF(Codificacion3,AT647)&lt;AO647),1,COUNTIF(Codificacion3,AT647))</f>
        <v>1</v>
      </c>
      <c r="AV647" s="62" t="str">
        <f t="shared" si="7039"/>
        <v>No Seleccionada</v>
      </c>
      <c r="AW647" s="53"/>
      <c r="AX647" s="51" t="str">
        <f t="shared" si="7040"/>
        <v>ALI_61_SEG_9FALSO</v>
      </c>
      <c r="AY647" s="51">
        <f t="shared" si="7021"/>
        <v>3</v>
      </c>
      <c r="AZ647" s="64" t="b">
        <f t="shared" si="7041"/>
        <v>0</v>
      </c>
    </row>
    <row r="648" spans="1:52" x14ac:dyDescent="0.2">
      <c r="A648" s="50" t="b">
        <f t="shared" si="6984"/>
        <v>0</v>
      </c>
      <c r="B648" s="51" t="s">
        <v>99</v>
      </c>
      <c r="C648" s="52">
        <v>61</v>
      </c>
      <c r="D648" s="52">
        <f t="shared" ref="D648" si="7751">IF(ISERROR(VLOOKUP(E648,Proveedores,2,FALSE)),"",VLOOKUP(E648,Proveedores,2,FALSE))</f>
        <v>2052</v>
      </c>
      <c r="E648" s="53" t="s">
        <v>100</v>
      </c>
      <c r="F648" s="54">
        <v>573</v>
      </c>
      <c r="G648" s="53" t="s">
        <v>56</v>
      </c>
      <c r="H648" s="53" t="s">
        <v>82</v>
      </c>
      <c r="I648" s="52">
        <v>10</v>
      </c>
      <c r="J648" s="53" t="s">
        <v>58</v>
      </c>
      <c r="K648" s="55">
        <v>44835</v>
      </c>
      <c r="L648" s="56">
        <v>3367</v>
      </c>
      <c r="M648" s="56">
        <v>4286</v>
      </c>
      <c r="N648" s="56">
        <v>2024</v>
      </c>
      <c r="O648" s="56">
        <v>0</v>
      </c>
      <c r="P648" s="57">
        <v>405</v>
      </c>
      <c r="Q648" s="58">
        <v>0</v>
      </c>
      <c r="R648" s="57">
        <v>405</v>
      </c>
      <c r="S648" s="57">
        <v>808</v>
      </c>
      <c r="T648" s="58">
        <v>0</v>
      </c>
      <c r="U648" s="57">
        <v>808</v>
      </c>
      <c r="V648" s="57">
        <v>1212</v>
      </c>
      <c r="W648" s="58">
        <v>0</v>
      </c>
      <c r="X648" s="57">
        <v>1212</v>
      </c>
      <c r="Y648" s="57">
        <v>0</v>
      </c>
      <c r="Z648" s="58">
        <v>0</v>
      </c>
      <c r="AA648" s="57">
        <v>0</v>
      </c>
      <c r="AB648" s="57">
        <v>7279811</v>
      </c>
      <c r="AC648" s="53" t="str">
        <f t="shared" si="7023"/>
        <v>Registro Valido</v>
      </c>
      <c r="AD648" s="57">
        <f t="shared" ref="AD648" si="7752">IF(OR(ISERROR(VLOOKUP(CONCATENATE("ALI_",$C648,"_SEG_",$I648,"_PROV_",$D648),Catalogo_Precios,AD$8,FALSE)),L648=0),0,VLOOKUP(CONCATENATE("ALI_",$C648,"_SEG_",$I648,"_PROV_",$D648),Catalogo_Precios,AD$8,FALSE))</f>
        <v>405</v>
      </c>
      <c r="AE648" s="57">
        <f t="shared" ref="AE648" si="7753">IF(OR(ISERROR(VLOOKUP(CONCATENATE("ALI_",$C648,"_SEG_",$I648,"_PROV_",$D648),Catalogo_Precios,AE$8,FALSE)),M648=0),0,VLOOKUP(CONCATENATE("ALI_",$C648,"_SEG_",$I648,"_PROV_",$D648),Catalogo_Precios,AE$8,FALSE))</f>
        <v>808</v>
      </c>
      <c r="AF648" s="57">
        <f t="shared" ref="AF648" si="7754">IF(OR(ISERROR(VLOOKUP(CONCATENATE("ALI_",$C648,"_SEG_",$I648,"_PROV_",$D648),Catalogo_Precios,AF$8,FALSE)),N648=0),0,VLOOKUP(CONCATENATE("ALI_",$C648,"_SEG_",$I648,"_PROV_",$D648),Catalogo_Precios,AF$8,FALSE))</f>
        <v>1212</v>
      </c>
      <c r="AG648" s="57">
        <f t="shared" ref="AG648" si="7755">IF(OR(ISERROR(VLOOKUP(CONCATENATE("ALI_",$C648,"_SEG_",$I648,"_PROV_",$D648),Catalogo_Precios,AG$8,FALSE)),O648=0),0,VLOOKUP(CONCATENATE("ALI_",$C648,"_SEG_",$I648,"_PROV_",$D648),Catalogo_Precios,AG$8,FALSE))</f>
        <v>0</v>
      </c>
      <c r="AH648" s="57">
        <f t="shared" ref="AH648" si="7756">IF(OR(ISERROR(VLOOKUP(CONCATENATE("ALI_",$C648,"_SEG_",$I648,"_PROV_",$D648),Catalogo_Precios,AH$8,FALSE)),L648=0),0,VLOOKUP(CONCATENATE("ALI_",$C648,"_SEG_",$I648,"_PROV_",$D648),Catalogo_Precios,AH$8,FALSE))</f>
        <v>396</v>
      </c>
      <c r="AI648" s="57">
        <f t="shared" ref="AI648" si="7757">IF(OR(ISERROR(VLOOKUP(CONCATENATE("ALI_",$C648,"_SEG_",$I648,"_PROV_",$D648),Catalogo_Precios,AI$8,FALSE)),M648=0),0,VLOOKUP(CONCATENATE("ALI_",$C648,"_SEG_",$I648,"_PROV_",$D648),Catalogo_Precios,AI$8,FALSE))</f>
        <v>789</v>
      </c>
      <c r="AJ648" s="57">
        <f t="shared" ref="AJ648" si="7758">IF(OR(ISERROR(VLOOKUP(CONCATENATE("ALI_",$C648,"_SEG_",$I648,"_PROV_",$D648),Catalogo_Precios,AJ$8,FALSE)),N648=0),0,VLOOKUP(CONCATENATE("ALI_",$C648,"_SEG_",$I648,"_PROV_",$D648),Catalogo_Precios,AJ$8,FALSE))</f>
        <v>1183</v>
      </c>
      <c r="AK648" s="57">
        <f t="shared" ref="AK648" si="7759">IF(OR(ISERROR(VLOOKUP(CONCATENATE("ALI_",$C648,"_SEG_",$I648,"_PROV_",$D648),Catalogo_Precios,AK$8,FALSE)),O648=0),0,VLOOKUP(CONCATENATE("ALI_",$C648,"_SEG_",$I648,"_PROV_",$D648),Catalogo_Precios,AK$8,FALSE))</f>
        <v>0</v>
      </c>
      <c r="AL648" s="53"/>
      <c r="AM648" s="59" t="str">
        <f t="shared" si="7032"/>
        <v>ALI_61_SEG_10</v>
      </c>
      <c r="AN648" s="59" t="str">
        <f t="shared" si="7033"/>
        <v>ALI_61_SEG_10_VAL_7279811</v>
      </c>
      <c r="AO648" s="60">
        <f t="shared" ref="AO648" si="7760">IF(OR(AB648="",AB648=0),0,COUNTIF(Codificacion,AM648))</f>
        <v>4</v>
      </c>
      <c r="AP648" s="61">
        <f t="array" ref="AP648">MIN(IF(Codificacion=AM648,Total_Cotizacion,""))</f>
        <v>5687502.4000000004</v>
      </c>
      <c r="AQ648" s="62" t="b">
        <f t="shared" si="7035"/>
        <v>0</v>
      </c>
      <c r="AR648" s="51" t="str">
        <f t="shared" ref="AR648" si="7761">IF(COUNTIF(Codificacion2,CONCATENATE(AM648,"_VAL_",AB648))&gt;1,"Empate","")</f>
        <v/>
      </c>
      <c r="AS648" s="63" t="str">
        <f t="shared" si="7053"/>
        <v/>
      </c>
      <c r="AT648" s="59" t="str">
        <f t="shared" si="7037"/>
        <v>ALI_61_SEG_10_</v>
      </c>
      <c r="AU648" s="63">
        <f t="shared" ref="AU648" si="7762">IF(AND(COUNTIF(Codificacion3,AT648)&lt;AO648),1,COUNTIF(Codificacion3,AT648))</f>
        <v>1</v>
      </c>
      <c r="AV648" s="62" t="str">
        <f t="shared" si="7039"/>
        <v>No Seleccionada</v>
      </c>
      <c r="AW648" s="53"/>
      <c r="AX648" s="51" t="str">
        <f t="shared" si="7040"/>
        <v>ALI_61_SEG_10FALSO</v>
      </c>
      <c r="AY648" s="51">
        <f t="shared" si="7021"/>
        <v>3</v>
      </c>
      <c r="AZ648" s="64" t="b">
        <f t="shared" si="7041"/>
        <v>0</v>
      </c>
    </row>
    <row r="649" spans="1:52" x14ac:dyDescent="0.2">
      <c r="A649" s="50" t="b">
        <f t="shared" ref="A649:A712" si="7763">IF(AV649="Cotizacion Seleccionada",CONCATENATE("ALI_",C649,"_SEG_",I649),FALSE)</f>
        <v>0</v>
      </c>
      <c r="B649" s="51" t="s">
        <v>99</v>
      </c>
      <c r="C649" s="52">
        <v>61</v>
      </c>
      <c r="D649" s="52">
        <f t="shared" ref="D649" si="7764">IF(ISERROR(VLOOKUP(E649,Proveedores,2,FALSE)),"",VLOOKUP(E649,Proveedores,2,FALSE))</f>
        <v>2052</v>
      </c>
      <c r="E649" s="53" t="s">
        <v>100</v>
      </c>
      <c r="F649" s="54">
        <v>574</v>
      </c>
      <c r="G649" s="53" t="s">
        <v>56</v>
      </c>
      <c r="H649" s="53" t="s">
        <v>82</v>
      </c>
      <c r="I649" s="52">
        <v>11</v>
      </c>
      <c r="J649" s="53" t="s">
        <v>58</v>
      </c>
      <c r="K649" s="55">
        <v>44835</v>
      </c>
      <c r="L649" s="56">
        <v>3315</v>
      </c>
      <c r="M649" s="56">
        <v>4221</v>
      </c>
      <c r="N649" s="56">
        <v>1993</v>
      </c>
      <c r="O649" s="56">
        <v>0</v>
      </c>
      <c r="P649" s="57">
        <v>405</v>
      </c>
      <c r="Q649" s="58">
        <v>0</v>
      </c>
      <c r="R649" s="57">
        <v>405</v>
      </c>
      <c r="S649" s="57">
        <v>808</v>
      </c>
      <c r="T649" s="58">
        <v>0</v>
      </c>
      <c r="U649" s="57">
        <v>808</v>
      </c>
      <c r="V649" s="57">
        <v>1212</v>
      </c>
      <c r="W649" s="58">
        <v>0</v>
      </c>
      <c r="X649" s="57">
        <v>1212</v>
      </c>
      <c r="Y649" s="57">
        <v>0</v>
      </c>
      <c r="Z649" s="58">
        <v>0</v>
      </c>
      <c r="AA649" s="57">
        <v>0</v>
      </c>
      <c r="AB649" s="57">
        <v>7168659</v>
      </c>
      <c r="AC649" s="53" t="str">
        <f t="shared" si="7023"/>
        <v>Registro Valido</v>
      </c>
      <c r="AD649" s="57">
        <f t="shared" ref="AD649" si="7765">IF(OR(ISERROR(VLOOKUP(CONCATENATE("ALI_",$C649,"_SEG_",$I649,"_PROV_",$D649),Catalogo_Precios,AD$8,FALSE)),L649=0),0,VLOOKUP(CONCATENATE("ALI_",$C649,"_SEG_",$I649,"_PROV_",$D649),Catalogo_Precios,AD$8,FALSE))</f>
        <v>405</v>
      </c>
      <c r="AE649" s="57">
        <f t="shared" ref="AE649" si="7766">IF(OR(ISERROR(VLOOKUP(CONCATENATE("ALI_",$C649,"_SEG_",$I649,"_PROV_",$D649),Catalogo_Precios,AE$8,FALSE)),M649=0),0,VLOOKUP(CONCATENATE("ALI_",$C649,"_SEG_",$I649,"_PROV_",$D649),Catalogo_Precios,AE$8,FALSE))</f>
        <v>808</v>
      </c>
      <c r="AF649" s="57">
        <f t="shared" ref="AF649" si="7767">IF(OR(ISERROR(VLOOKUP(CONCATENATE("ALI_",$C649,"_SEG_",$I649,"_PROV_",$D649),Catalogo_Precios,AF$8,FALSE)),N649=0),0,VLOOKUP(CONCATENATE("ALI_",$C649,"_SEG_",$I649,"_PROV_",$D649),Catalogo_Precios,AF$8,FALSE))</f>
        <v>1212</v>
      </c>
      <c r="AG649" s="57">
        <f t="shared" ref="AG649" si="7768">IF(OR(ISERROR(VLOOKUP(CONCATENATE("ALI_",$C649,"_SEG_",$I649,"_PROV_",$D649),Catalogo_Precios,AG$8,FALSE)),O649=0),0,VLOOKUP(CONCATENATE("ALI_",$C649,"_SEG_",$I649,"_PROV_",$D649),Catalogo_Precios,AG$8,FALSE))</f>
        <v>0</v>
      </c>
      <c r="AH649" s="57">
        <f t="shared" ref="AH649" si="7769">IF(OR(ISERROR(VLOOKUP(CONCATENATE("ALI_",$C649,"_SEG_",$I649,"_PROV_",$D649),Catalogo_Precios,AH$8,FALSE)),L649=0),0,VLOOKUP(CONCATENATE("ALI_",$C649,"_SEG_",$I649,"_PROV_",$D649),Catalogo_Precios,AH$8,FALSE))</f>
        <v>396</v>
      </c>
      <c r="AI649" s="57">
        <f t="shared" ref="AI649" si="7770">IF(OR(ISERROR(VLOOKUP(CONCATENATE("ALI_",$C649,"_SEG_",$I649,"_PROV_",$D649),Catalogo_Precios,AI$8,FALSE)),M649=0),0,VLOOKUP(CONCATENATE("ALI_",$C649,"_SEG_",$I649,"_PROV_",$D649),Catalogo_Precios,AI$8,FALSE))</f>
        <v>789</v>
      </c>
      <c r="AJ649" s="57">
        <f t="shared" ref="AJ649" si="7771">IF(OR(ISERROR(VLOOKUP(CONCATENATE("ALI_",$C649,"_SEG_",$I649,"_PROV_",$D649),Catalogo_Precios,AJ$8,FALSE)),N649=0),0,VLOOKUP(CONCATENATE("ALI_",$C649,"_SEG_",$I649,"_PROV_",$D649),Catalogo_Precios,AJ$8,FALSE))</f>
        <v>1183</v>
      </c>
      <c r="AK649" s="57">
        <f t="shared" ref="AK649" si="7772">IF(OR(ISERROR(VLOOKUP(CONCATENATE("ALI_",$C649,"_SEG_",$I649,"_PROV_",$D649),Catalogo_Precios,AK$8,FALSE)),O649=0),0,VLOOKUP(CONCATENATE("ALI_",$C649,"_SEG_",$I649,"_PROV_",$D649),Catalogo_Precios,AK$8,FALSE))</f>
        <v>0</v>
      </c>
      <c r="AL649" s="53"/>
      <c r="AM649" s="59" t="str">
        <f t="shared" si="7032"/>
        <v>ALI_61_SEG_11</v>
      </c>
      <c r="AN649" s="59" t="str">
        <f t="shared" si="7033"/>
        <v>ALI_61_SEG_11_VAL_7168659</v>
      </c>
      <c r="AO649" s="60">
        <f t="shared" ref="AO649" si="7773">IF(OR(AB649="",AB649=0),0,COUNTIF(Codificacion,AM649))</f>
        <v>4</v>
      </c>
      <c r="AP649" s="61">
        <f t="array" ref="AP649">MIN(IF(Codificacion=AM649,Total_Cotizacion,""))</f>
        <v>5600662.4000000004</v>
      </c>
      <c r="AQ649" s="62" t="b">
        <f t="shared" si="7035"/>
        <v>0</v>
      </c>
      <c r="AR649" s="51" t="str">
        <f t="shared" ref="AR649" si="7774">IF(COUNTIF(Codificacion2,CONCATENATE(AM649,"_VAL_",AB649))&gt;1,"Empate","")</f>
        <v/>
      </c>
      <c r="AS649" s="63" t="str">
        <f t="shared" si="7053"/>
        <v/>
      </c>
      <c r="AT649" s="59" t="str">
        <f t="shared" si="7037"/>
        <v>ALI_61_SEG_11_</v>
      </c>
      <c r="AU649" s="63">
        <f t="shared" ref="AU649" si="7775">IF(AND(COUNTIF(Codificacion3,AT649)&lt;AO649),1,COUNTIF(Codificacion3,AT649))</f>
        <v>1</v>
      </c>
      <c r="AV649" s="62" t="str">
        <f t="shared" si="7039"/>
        <v>No Seleccionada</v>
      </c>
      <c r="AW649" s="53"/>
      <c r="AX649" s="51" t="str">
        <f t="shared" si="7040"/>
        <v>ALI_61_SEG_11FALSO</v>
      </c>
      <c r="AY649" s="51">
        <f t="shared" si="7021"/>
        <v>3</v>
      </c>
      <c r="AZ649" s="64" t="b">
        <f t="shared" si="7041"/>
        <v>0</v>
      </c>
    </row>
    <row r="650" spans="1:52" x14ac:dyDescent="0.2">
      <c r="A650" s="50" t="b">
        <f t="shared" si="7763"/>
        <v>0</v>
      </c>
      <c r="B650" s="51" t="s">
        <v>99</v>
      </c>
      <c r="C650" s="52">
        <v>61</v>
      </c>
      <c r="D650" s="52">
        <f t="shared" ref="D650" si="7776">IF(ISERROR(VLOOKUP(E650,Proveedores,2,FALSE)),"",VLOOKUP(E650,Proveedores,2,FALSE))</f>
        <v>2052</v>
      </c>
      <c r="E650" s="53" t="s">
        <v>100</v>
      </c>
      <c r="F650" s="54">
        <v>575</v>
      </c>
      <c r="G650" s="53" t="s">
        <v>56</v>
      </c>
      <c r="H650" s="53" t="s">
        <v>82</v>
      </c>
      <c r="I650" s="52">
        <v>12</v>
      </c>
      <c r="J650" s="53" t="s">
        <v>58</v>
      </c>
      <c r="K650" s="55">
        <v>44835</v>
      </c>
      <c r="L650" s="56">
        <v>3008</v>
      </c>
      <c r="M650" s="56">
        <v>3830</v>
      </c>
      <c r="N650" s="56">
        <v>1808</v>
      </c>
      <c r="O650" s="56">
        <v>0</v>
      </c>
      <c r="P650" s="57">
        <v>405</v>
      </c>
      <c r="Q650" s="58">
        <v>0</v>
      </c>
      <c r="R650" s="57">
        <v>405</v>
      </c>
      <c r="S650" s="57">
        <v>808</v>
      </c>
      <c r="T650" s="58">
        <v>0</v>
      </c>
      <c r="U650" s="57">
        <v>808</v>
      </c>
      <c r="V650" s="57">
        <v>1212</v>
      </c>
      <c r="W650" s="58">
        <v>0</v>
      </c>
      <c r="X650" s="57">
        <v>1212</v>
      </c>
      <c r="Y650" s="57">
        <v>0</v>
      </c>
      <c r="Z650" s="58">
        <v>0</v>
      </c>
      <c r="AA650" s="57">
        <v>0</v>
      </c>
      <c r="AB650" s="57">
        <v>6504176</v>
      </c>
      <c r="AC650" s="53" t="str">
        <f t="shared" si="7023"/>
        <v>Registro Valido</v>
      </c>
      <c r="AD650" s="57">
        <f t="shared" ref="AD650" si="7777">IF(OR(ISERROR(VLOOKUP(CONCATENATE("ALI_",$C650,"_SEG_",$I650,"_PROV_",$D650),Catalogo_Precios,AD$8,FALSE)),L650=0),0,VLOOKUP(CONCATENATE("ALI_",$C650,"_SEG_",$I650,"_PROV_",$D650),Catalogo_Precios,AD$8,FALSE))</f>
        <v>405</v>
      </c>
      <c r="AE650" s="57">
        <f t="shared" ref="AE650" si="7778">IF(OR(ISERROR(VLOOKUP(CONCATENATE("ALI_",$C650,"_SEG_",$I650,"_PROV_",$D650),Catalogo_Precios,AE$8,FALSE)),M650=0),0,VLOOKUP(CONCATENATE("ALI_",$C650,"_SEG_",$I650,"_PROV_",$D650),Catalogo_Precios,AE$8,FALSE))</f>
        <v>808</v>
      </c>
      <c r="AF650" s="57">
        <f t="shared" ref="AF650" si="7779">IF(OR(ISERROR(VLOOKUP(CONCATENATE("ALI_",$C650,"_SEG_",$I650,"_PROV_",$D650),Catalogo_Precios,AF$8,FALSE)),N650=0),0,VLOOKUP(CONCATENATE("ALI_",$C650,"_SEG_",$I650,"_PROV_",$D650),Catalogo_Precios,AF$8,FALSE))</f>
        <v>1212</v>
      </c>
      <c r="AG650" s="57">
        <f t="shared" ref="AG650" si="7780">IF(OR(ISERROR(VLOOKUP(CONCATENATE("ALI_",$C650,"_SEG_",$I650,"_PROV_",$D650),Catalogo_Precios,AG$8,FALSE)),O650=0),0,VLOOKUP(CONCATENATE("ALI_",$C650,"_SEG_",$I650,"_PROV_",$D650),Catalogo_Precios,AG$8,FALSE))</f>
        <v>0</v>
      </c>
      <c r="AH650" s="57">
        <f t="shared" ref="AH650" si="7781">IF(OR(ISERROR(VLOOKUP(CONCATENATE("ALI_",$C650,"_SEG_",$I650,"_PROV_",$D650),Catalogo_Precios,AH$8,FALSE)),L650=0),0,VLOOKUP(CONCATENATE("ALI_",$C650,"_SEG_",$I650,"_PROV_",$D650),Catalogo_Precios,AH$8,FALSE))</f>
        <v>396</v>
      </c>
      <c r="AI650" s="57">
        <f t="shared" ref="AI650" si="7782">IF(OR(ISERROR(VLOOKUP(CONCATENATE("ALI_",$C650,"_SEG_",$I650,"_PROV_",$D650),Catalogo_Precios,AI$8,FALSE)),M650=0),0,VLOOKUP(CONCATENATE("ALI_",$C650,"_SEG_",$I650,"_PROV_",$D650),Catalogo_Precios,AI$8,FALSE))</f>
        <v>789</v>
      </c>
      <c r="AJ650" s="57">
        <f t="shared" ref="AJ650" si="7783">IF(OR(ISERROR(VLOOKUP(CONCATENATE("ALI_",$C650,"_SEG_",$I650,"_PROV_",$D650),Catalogo_Precios,AJ$8,FALSE)),N650=0),0,VLOOKUP(CONCATENATE("ALI_",$C650,"_SEG_",$I650,"_PROV_",$D650),Catalogo_Precios,AJ$8,FALSE))</f>
        <v>1183</v>
      </c>
      <c r="AK650" s="57">
        <f t="shared" ref="AK650" si="7784">IF(OR(ISERROR(VLOOKUP(CONCATENATE("ALI_",$C650,"_SEG_",$I650,"_PROV_",$D650),Catalogo_Precios,AK$8,FALSE)),O650=0),0,VLOOKUP(CONCATENATE("ALI_",$C650,"_SEG_",$I650,"_PROV_",$D650),Catalogo_Precios,AK$8,FALSE))</f>
        <v>0</v>
      </c>
      <c r="AL650" s="53"/>
      <c r="AM650" s="59" t="str">
        <f t="shared" si="7032"/>
        <v>ALI_61_SEG_12</v>
      </c>
      <c r="AN650" s="59" t="str">
        <f t="shared" si="7033"/>
        <v>ALI_61_SEG_12_VAL_6504176</v>
      </c>
      <c r="AO650" s="60">
        <f t="shared" ref="AO650" si="7785">IF(OR(AB650="",AB650=0),0,COUNTIF(Codificacion,AM650))</f>
        <v>4</v>
      </c>
      <c r="AP650" s="61">
        <f t="array" ref="AP650">MIN(IF(Codificacion=AM650,Total_Cotizacion,""))</f>
        <v>5081521.5999999996</v>
      </c>
      <c r="AQ650" s="62" t="b">
        <f t="shared" si="7035"/>
        <v>0</v>
      </c>
      <c r="AR650" s="51" t="str">
        <f t="shared" ref="AR650" si="7786">IF(COUNTIF(Codificacion2,CONCATENATE(AM650,"_VAL_",AB650))&gt;1,"Empate","")</f>
        <v/>
      </c>
      <c r="AS650" s="63" t="str">
        <f t="shared" si="7053"/>
        <v/>
      </c>
      <c r="AT650" s="59" t="str">
        <f t="shared" si="7037"/>
        <v>ALI_61_SEG_12_</v>
      </c>
      <c r="AU650" s="63">
        <f t="shared" ref="AU650" si="7787">IF(AND(COUNTIF(Codificacion3,AT650)&lt;AO650),1,COUNTIF(Codificacion3,AT650))</f>
        <v>1</v>
      </c>
      <c r="AV650" s="62" t="str">
        <f t="shared" si="7039"/>
        <v>No Seleccionada</v>
      </c>
      <c r="AW650" s="53"/>
      <c r="AX650" s="51" t="str">
        <f t="shared" si="7040"/>
        <v>ALI_61_SEG_12FALSO</v>
      </c>
      <c r="AY650" s="51">
        <f t="shared" si="7021"/>
        <v>3</v>
      </c>
      <c r="AZ650" s="64" t="b">
        <f t="shared" si="7041"/>
        <v>0</v>
      </c>
    </row>
    <row r="651" spans="1:52" x14ac:dyDescent="0.2">
      <c r="A651" s="50" t="b">
        <f t="shared" si="7763"/>
        <v>0</v>
      </c>
      <c r="B651" s="51" t="s">
        <v>99</v>
      </c>
      <c r="C651" s="52">
        <v>61</v>
      </c>
      <c r="D651" s="52">
        <f t="shared" ref="D651" si="7788">IF(ISERROR(VLOOKUP(E651,Proveedores,2,FALSE)),"",VLOOKUP(E651,Proveedores,2,FALSE))</f>
        <v>2052</v>
      </c>
      <c r="E651" s="53" t="s">
        <v>100</v>
      </c>
      <c r="F651" s="54">
        <v>576</v>
      </c>
      <c r="G651" s="53" t="s">
        <v>56</v>
      </c>
      <c r="H651" s="53" t="s">
        <v>82</v>
      </c>
      <c r="I651" s="52">
        <v>13</v>
      </c>
      <c r="J651" s="53" t="s">
        <v>58</v>
      </c>
      <c r="K651" s="55">
        <v>44835</v>
      </c>
      <c r="L651" s="56">
        <v>3195</v>
      </c>
      <c r="M651" s="56">
        <v>4068</v>
      </c>
      <c r="N651" s="56">
        <v>1920</v>
      </c>
      <c r="O651" s="56">
        <v>0</v>
      </c>
      <c r="P651" s="57">
        <v>405</v>
      </c>
      <c r="Q651" s="58">
        <v>0</v>
      </c>
      <c r="R651" s="57">
        <v>405</v>
      </c>
      <c r="S651" s="57">
        <v>808</v>
      </c>
      <c r="T651" s="58">
        <v>0</v>
      </c>
      <c r="U651" s="57">
        <v>808</v>
      </c>
      <c r="V651" s="57">
        <v>1212</v>
      </c>
      <c r="W651" s="58">
        <v>0</v>
      </c>
      <c r="X651" s="57">
        <v>1212</v>
      </c>
      <c r="Y651" s="57">
        <v>0</v>
      </c>
      <c r="Z651" s="58">
        <v>0</v>
      </c>
      <c r="AA651" s="57">
        <v>0</v>
      </c>
      <c r="AB651" s="57">
        <v>6907959</v>
      </c>
      <c r="AC651" s="53" t="str">
        <f t="shared" si="7023"/>
        <v>Registro Valido</v>
      </c>
      <c r="AD651" s="57">
        <f t="shared" ref="AD651" si="7789">IF(OR(ISERROR(VLOOKUP(CONCATENATE("ALI_",$C651,"_SEG_",$I651,"_PROV_",$D651),Catalogo_Precios,AD$8,FALSE)),L651=0),0,VLOOKUP(CONCATENATE("ALI_",$C651,"_SEG_",$I651,"_PROV_",$D651),Catalogo_Precios,AD$8,FALSE))</f>
        <v>405</v>
      </c>
      <c r="AE651" s="57">
        <f t="shared" ref="AE651" si="7790">IF(OR(ISERROR(VLOOKUP(CONCATENATE("ALI_",$C651,"_SEG_",$I651,"_PROV_",$D651),Catalogo_Precios,AE$8,FALSE)),M651=0),0,VLOOKUP(CONCATENATE("ALI_",$C651,"_SEG_",$I651,"_PROV_",$D651),Catalogo_Precios,AE$8,FALSE))</f>
        <v>808</v>
      </c>
      <c r="AF651" s="57">
        <f t="shared" ref="AF651" si="7791">IF(OR(ISERROR(VLOOKUP(CONCATENATE("ALI_",$C651,"_SEG_",$I651,"_PROV_",$D651),Catalogo_Precios,AF$8,FALSE)),N651=0),0,VLOOKUP(CONCATENATE("ALI_",$C651,"_SEG_",$I651,"_PROV_",$D651),Catalogo_Precios,AF$8,FALSE))</f>
        <v>1212</v>
      </c>
      <c r="AG651" s="57">
        <f t="shared" ref="AG651" si="7792">IF(OR(ISERROR(VLOOKUP(CONCATENATE("ALI_",$C651,"_SEG_",$I651,"_PROV_",$D651),Catalogo_Precios,AG$8,FALSE)),O651=0),0,VLOOKUP(CONCATENATE("ALI_",$C651,"_SEG_",$I651,"_PROV_",$D651),Catalogo_Precios,AG$8,FALSE))</f>
        <v>0</v>
      </c>
      <c r="AH651" s="57">
        <f t="shared" ref="AH651" si="7793">IF(OR(ISERROR(VLOOKUP(CONCATENATE("ALI_",$C651,"_SEG_",$I651,"_PROV_",$D651),Catalogo_Precios,AH$8,FALSE)),L651=0),0,VLOOKUP(CONCATENATE("ALI_",$C651,"_SEG_",$I651,"_PROV_",$D651),Catalogo_Precios,AH$8,FALSE))</f>
        <v>396</v>
      </c>
      <c r="AI651" s="57">
        <f t="shared" ref="AI651" si="7794">IF(OR(ISERROR(VLOOKUP(CONCATENATE("ALI_",$C651,"_SEG_",$I651,"_PROV_",$D651),Catalogo_Precios,AI$8,FALSE)),M651=0),0,VLOOKUP(CONCATENATE("ALI_",$C651,"_SEG_",$I651,"_PROV_",$D651),Catalogo_Precios,AI$8,FALSE))</f>
        <v>789</v>
      </c>
      <c r="AJ651" s="57">
        <f t="shared" ref="AJ651" si="7795">IF(OR(ISERROR(VLOOKUP(CONCATENATE("ALI_",$C651,"_SEG_",$I651,"_PROV_",$D651),Catalogo_Precios,AJ$8,FALSE)),N651=0),0,VLOOKUP(CONCATENATE("ALI_",$C651,"_SEG_",$I651,"_PROV_",$D651),Catalogo_Precios,AJ$8,FALSE))</f>
        <v>1183</v>
      </c>
      <c r="AK651" s="57">
        <f t="shared" ref="AK651" si="7796">IF(OR(ISERROR(VLOOKUP(CONCATENATE("ALI_",$C651,"_SEG_",$I651,"_PROV_",$D651),Catalogo_Precios,AK$8,FALSE)),O651=0),0,VLOOKUP(CONCATENATE("ALI_",$C651,"_SEG_",$I651,"_PROV_",$D651),Catalogo_Precios,AK$8,FALSE))</f>
        <v>0</v>
      </c>
      <c r="AL651" s="53"/>
      <c r="AM651" s="59" t="str">
        <f t="shared" si="7032"/>
        <v>ALI_61_SEG_13</v>
      </c>
      <c r="AN651" s="59" t="str">
        <f t="shared" si="7033"/>
        <v>ALI_61_SEG_13_VAL_6907959</v>
      </c>
      <c r="AO651" s="60">
        <f t="shared" ref="AO651" si="7797">IF(OR(AB651="",AB651=0),0,COUNTIF(Codificacion,AM651))</f>
        <v>4</v>
      </c>
      <c r="AP651" s="61">
        <f t="array" ref="AP651">MIN(IF(Codificacion=AM651,Total_Cotizacion,""))</f>
        <v>5396985.5999999996</v>
      </c>
      <c r="AQ651" s="62" t="b">
        <f t="shared" si="7035"/>
        <v>0</v>
      </c>
      <c r="AR651" s="51" t="str">
        <f t="shared" ref="AR651" si="7798">IF(COUNTIF(Codificacion2,CONCATENATE(AM651,"_VAL_",AB651))&gt;1,"Empate","")</f>
        <v/>
      </c>
      <c r="AS651" s="63" t="str">
        <f t="shared" si="7053"/>
        <v/>
      </c>
      <c r="AT651" s="59" t="str">
        <f t="shared" si="7037"/>
        <v>ALI_61_SEG_13_</v>
      </c>
      <c r="AU651" s="63">
        <f t="shared" ref="AU651" si="7799">IF(AND(COUNTIF(Codificacion3,AT651)&lt;AO651),1,COUNTIF(Codificacion3,AT651))</f>
        <v>1</v>
      </c>
      <c r="AV651" s="62" t="str">
        <f t="shared" si="7039"/>
        <v>No Seleccionada</v>
      </c>
      <c r="AW651" s="53"/>
      <c r="AX651" s="51" t="str">
        <f t="shared" si="7040"/>
        <v>ALI_61_SEG_13FALSO</v>
      </c>
      <c r="AY651" s="51">
        <f t="shared" ref="AY651:AY714" si="7800">COUNTIF(AX$10:AX$2017,CONCATENATE(AM651,AQ651))</f>
        <v>3</v>
      </c>
      <c r="AZ651" s="64" t="b">
        <f t="shared" si="7041"/>
        <v>0</v>
      </c>
    </row>
    <row r="652" spans="1:52" x14ac:dyDescent="0.2">
      <c r="A652" s="50" t="b">
        <f t="shared" si="7763"/>
        <v>0</v>
      </c>
      <c r="B652" s="51" t="s">
        <v>99</v>
      </c>
      <c r="C652" s="52">
        <v>61</v>
      </c>
      <c r="D652" s="52">
        <f t="shared" ref="D652" si="7801">IF(ISERROR(VLOOKUP(E652,Proveedores,2,FALSE)),"",VLOOKUP(E652,Proveedores,2,FALSE))</f>
        <v>2052</v>
      </c>
      <c r="E652" s="53" t="s">
        <v>100</v>
      </c>
      <c r="F652" s="54">
        <v>577</v>
      </c>
      <c r="G652" s="53" t="s">
        <v>56</v>
      </c>
      <c r="H652" s="53" t="s">
        <v>82</v>
      </c>
      <c r="I652" s="52">
        <v>14</v>
      </c>
      <c r="J652" s="53" t="s">
        <v>58</v>
      </c>
      <c r="K652" s="55">
        <v>44835</v>
      </c>
      <c r="L652" s="56">
        <v>3166</v>
      </c>
      <c r="M652" s="56">
        <v>4031</v>
      </c>
      <c r="N652" s="56">
        <v>1903</v>
      </c>
      <c r="O652" s="56">
        <v>0</v>
      </c>
      <c r="P652" s="57">
        <v>405</v>
      </c>
      <c r="Q652" s="58">
        <v>0</v>
      </c>
      <c r="R652" s="57">
        <v>405</v>
      </c>
      <c r="S652" s="57">
        <v>808</v>
      </c>
      <c r="T652" s="58">
        <v>0</v>
      </c>
      <c r="U652" s="57">
        <v>808</v>
      </c>
      <c r="V652" s="57">
        <v>1212</v>
      </c>
      <c r="W652" s="58">
        <v>0</v>
      </c>
      <c r="X652" s="57">
        <v>1212</v>
      </c>
      <c r="Y652" s="57">
        <v>0</v>
      </c>
      <c r="Z652" s="58">
        <v>0</v>
      </c>
      <c r="AA652" s="57">
        <v>0</v>
      </c>
      <c r="AB652" s="57">
        <v>6845714</v>
      </c>
      <c r="AC652" s="53" t="str">
        <f t="shared" ref="AC652:AC715" si="7802">IF(OR(AB652=0,AB652=""),"Registro No Valido","Registro Valido")</f>
        <v>Registro Valido</v>
      </c>
      <c r="AD652" s="57">
        <f t="shared" ref="AD652" si="7803">IF(OR(ISERROR(VLOOKUP(CONCATENATE("ALI_",$C652,"_SEG_",$I652,"_PROV_",$D652),Catalogo_Precios,AD$8,FALSE)),L652=0),0,VLOOKUP(CONCATENATE("ALI_",$C652,"_SEG_",$I652,"_PROV_",$D652),Catalogo_Precios,AD$8,FALSE))</f>
        <v>405</v>
      </c>
      <c r="AE652" s="57">
        <f t="shared" ref="AE652" si="7804">IF(OR(ISERROR(VLOOKUP(CONCATENATE("ALI_",$C652,"_SEG_",$I652,"_PROV_",$D652),Catalogo_Precios,AE$8,FALSE)),M652=0),0,VLOOKUP(CONCATENATE("ALI_",$C652,"_SEG_",$I652,"_PROV_",$D652),Catalogo_Precios,AE$8,FALSE))</f>
        <v>808</v>
      </c>
      <c r="AF652" s="57">
        <f t="shared" ref="AF652" si="7805">IF(OR(ISERROR(VLOOKUP(CONCATENATE("ALI_",$C652,"_SEG_",$I652,"_PROV_",$D652),Catalogo_Precios,AF$8,FALSE)),N652=0),0,VLOOKUP(CONCATENATE("ALI_",$C652,"_SEG_",$I652,"_PROV_",$D652),Catalogo_Precios,AF$8,FALSE))</f>
        <v>1212</v>
      </c>
      <c r="AG652" s="57">
        <f t="shared" ref="AG652" si="7806">IF(OR(ISERROR(VLOOKUP(CONCATENATE("ALI_",$C652,"_SEG_",$I652,"_PROV_",$D652),Catalogo_Precios,AG$8,FALSE)),O652=0),0,VLOOKUP(CONCATENATE("ALI_",$C652,"_SEG_",$I652,"_PROV_",$D652),Catalogo_Precios,AG$8,FALSE))</f>
        <v>0</v>
      </c>
      <c r="AH652" s="57">
        <f t="shared" ref="AH652" si="7807">IF(OR(ISERROR(VLOOKUP(CONCATENATE("ALI_",$C652,"_SEG_",$I652,"_PROV_",$D652),Catalogo_Precios,AH$8,FALSE)),L652=0),0,VLOOKUP(CONCATENATE("ALI_",$C652,"_SEG_",$I652,"_PROV_",$D652),Catalogo_Precios,AH$8,FALSE))</f>
        <v>396</v>
      </c>
      <c r="AI652" s="57">
        <f t="shared" ref="AI652" si="7808">IF(OR(ISERROR(VLOOKUP(CONCATENATE("ALI_",$C652,"_SEG_",$I652,"_PROV_",$D652),Catalogo_Precios,AI$8,FALSE)),M652=0),0,VLOOKUP(CONCATENATE("ALI_",$C652,"_SEG_",$I652,"_PROV_",$D652),Catalogo_Precios,AI$8,FALSE))</f>
        <v>789</v>
      </c>
      <c r="AJ652" s="57">
        <f t="shared" ref="AJ652" si="7809">IF(OR(ISERROR(VLOOKUP(CONCATENATE("ALI_",$C652,"_SEG_",$I652,"_PROV_",$D652),Catalogo_Precios,AJ$8,FALSE)),N652=0),0,VLOOKUP(CONCATENATE("ALI_",$C652,"_SEG_",$I652,"_PROV_",$D652),Catalogo_Precios,AJ$8,FALSE))</f>
        <v>1183</v>
      </c>
      <c r="AK652" s="57">
        <f t="shared" ref="AK652" si="7810">IF(OR(ISERROR(VLOOKUP(CONCATENATE("ALI_",$C652,"_SEG_",$I652,"_PROV_",$D652),Catalogo_Precios,AK$8,FALSE)),O652=0),0,VLOOKUP(CONCATENATE("ALI_",$C652,"_SEG_",$I652,"_PROV_",$D652),Catalogo_Precios,AK$8,FALSE))</f>
        <v>0</v>
      </c>
      <c r="AL652" s="53"/>
      <c r="AM652" s="59" t="str">
        <f t="shared" ref="AM652:AM715" si="7811">IF(AC652="Registro Valido",CONCATENATE("ALI_",C652,"_SEG_",I652),"Registro No Valido")</f>
        <v>ALI_61_SEG_14</v>
      </c>
      <c r="AN652" s="59" t="str">
        <f t="shared" ref="AN652:AN715" si="7812">IF(AC652="Registro Valido",CONCATENATE("ALI_",C652,"_SEG_",I652,"_VAL_",AB652),"Registro No Valido")</f>
        <v>ALI_61_SEG_14_VAL_6845714</v>
      </c>
      <c r="AO652" s="60">
        <f t="shared" ref="AO652" si="7813">IF(OR(AB652="",AB652=0),0,COUNTIF(Codificacion,AM652))</f>
        <v>4</v>
      </c>
      <c r="AP652" s="61">
        <f t="array" ref="AP652">MIN(IF(Codificacion=AM652,Total_Cotizacion,""))</f>
        <v>5348355.2</v>
      </c>
      <c r="AQ652" s="62" t="b">
        <f t="shared" ref="AQ652:AQ715" si="7814">IF(AND(AO652&gt;0,AB652&lt;&gt;""),AP652=AB652,"")</f>
        <v>0</v>
      </c>
      <c r="AR652" s="51" t="str">
        <f t="shared" ref="AR652" si="7815">IF(COUNTIF(Codificacion2,CONCATENATE(AM652,"_VAL_",AB652))&gt;1,"Empate","")</f>
        <v/>
      </c>
      <c r="AS652" s="63" t="str">
        <f t="shared" si="7053"/>
        <v/>
      </c>
      <c r="AT652" s="59" t="str">
        <f t="shared" ref="AT652:AT715" si="7816">IF(AC652="Registro Valido",CONCATENATE("ALI_",C652,"_SEG_",I652,"_",AS652),"Registro No Valido")</f>
        <v>ALI_61_SEG_14_</v>
      </c>
      <c r="AU652" s="63">
        <f t="shared" ref="AU652" si="7817">IF(AND(COUNTIF(Codificacion3,AT652)&lt;AO652),1,COUNTIF(Codificacion3,AT652))</f>
        <v>1</v>
      </c>
      <c r="AV652" s="62" t="str">
        <f t="shared" ref="AV652:AV715" si="7818">IF(AND(AU652=1,AS652="X"),"Cotizacion Seleccionada","No Seleccionada")</f>
        <v>No Seleccionada</v>
      </c>
      <c r="AW652" s="53"/>
      <c r="AX652" s="51" t="str">
        <f t="shared" ref="AX652:AX715" si="7819">CONCATENATE(AM652,AQ652)</f>
        <v>ALI_61_SEG_14FALSO</v>
      </c>
      <c r="AY652" s="51">
        <f t="shared" si="7800"/>
        <v>3</v>
      </c>
      <c r="AZ652" s="64" t="b">
        <f t="shared" ref="AZ652:AZ715" si="7820">AO652=AY652</f>
        <v>0</v>
      </c>
    </row>
    <row r="653" spans="1:52" x14ac:dyDescent="0.2">
      <c r="A653" s="50" t="b">
        <f t="shared" si="7763"/>
        <v>0</v>
      </c>
      <c r="B653" s="51" t="s">
        <v>99</v>
      </c>
      <c r="C653" s="52">
        <v>61</v>
      </c>
      <c r="D653" s="52">
        <f t="shared" ref="D653" si="7821">IF(ISERROR(VLOOKUP(E653,Proveedores,2,FALSE)),"",VLOOKUP(E653,Proveedores,2,FALSE))</f>
        <v>2052</v>
      </c>
      <c r="E653" s="53" t="s">
        <v>100</v>
      </c>
      <c r="F653" s="54">
        <v>578</v>
      </c>
      <c r="G653" s="53" t="s">
        <v>56</v>
      </c>
      <c r="H653" s="53" t="s">
        <v>82</v>
      </c>
      <c r="I653" s="52">
        <v>15</v>
      </c>
      <c r="J653" s="53" t="s">
        <v>58</v>
      </c>
      <c r="K653" s="55">
        <v>44835</v>
      </c>
      <c r="L653" s="56">
        <v>2993</v>
      </c>
      <c r="M653" s="56">
        <v>3813</v>
      </c>
      <c r="N653" s="56">
        <v>1800</v>
      </c>
      <c r="O653" s="56">
        <v>0</v>
      </c>
      <c r="P653" s="57">
        <v>405</v>
      </c>
      <c r="Q653" s="58">
        <v>0</v>
      </c>
      <c r="R653" s="57">
        <v>405</v>
      </c>
      <c r="S653" s="57">
        <v>808</v>
      </c>
      <c r="T653" s="58">
        <v>0</v>
      </c>
      <c r="U653" s="57">
        <v>808</v>
      </c>
      <c r="V653" s="57">
        <v>1212</v>
      </c>
      <c r="W653" s="58">
        <v>0</v>
      </c>
      <c r="X653" s="57">
        <v>1212</v>
      </c>
      <c r="Y653" s="57">
        <v>0</v>
      </c>
      <c r="Z653" s="58">
        <v>0</v>
      </c>
      <c r="AA653" s="57">
        <v>0</v>
      </c>
      <c r="AB653" s="57">
        <v>6474669</v>
      </c>
      <c r="AC653" s="53" t="str">
        <f t="shared" si="7802"/>
        <v>Registro Valido</v>
      </c>
      <c r="AD653" s="57">
        <f t="shared" ref="AD653" si="7822">IF(OR(ISERROR(VLOOKUP(CONCATENATE("ALI_",$C653,"_SEG_",$I653,"_PROV_",$D653),Catalogo_Precios,AD$8,FALSE)),L653=0),0,VLOOKUP(CONCATENATE("ALI_",$C653,"_SEG_",$I653,"_PROV_",$D653),Catalogo_Precios,AD$8,FALSE))</f>
        <v>405</v>
      </c>
      <c r="AE653" s="57">
        <f t="shared" ref="AE653" si="7823">IF(OR(ISERROR(VLOOKUP(CONCATENATE("ALI_",$C653,"_SEG_",$I653,"_PROV_",$D653),Catalogo_Precios,AE$8,FALSE)),M653=0),0,VLOOKUP(CONCATENATE("ALI_",$C653,"_SEG_",$I653,"_PROV_",$D653),Catalogo_Precios,AE$8,FALSE))</f>
        <v>808</v>
      </c>
      <c r="AF653" s="57">
        <f t="shared" ref="AF653" si="7824">IF(OR(ISERROR(VLOOKUP(CONCATENATE("ALI_",$C653,"_SEG_",$I653,"_PROV_",$D653),Catalogo_Precios,AF$8,FALSE)),N653=0),0,VLOOKUP(CONCATENATE("ALI_",$C653,"_SEG_",$I653,"_PROV_",$D653),Catalogo_Precios,AF$8,FALSE))</f>
        <v>1212</v>
      </c>
      <c r="AG653" s="57">
        <f t="shared" ref="AG653" si="7825">IF(OR(ISERROR(VLOOKUP(CONCATENATE("ALI_",$C653,"_SEG_",$I653,"_PROV_",$D653),Catalogo_Precios,AG$8,FALSE)),O653=0),0,VLOOKUP(CONCATENATE("ALI_",$C653,"_SEG_",$I653,"_PROV_",$D653),Catalogo_Precios,AG$8,FALSE))</f>
        <v>0</v>
      </c>
      <c r="AH653" s="57">
        <f t="shared" ref="AH653" si="7826">IF(OR(ISERROR(VLOOKUP(CONCATENATE("ALI_",$C653,"_SEG_",$I653,"_PROV_",$D653),Catalogo_Precios,AH$8,FALSE)),L653=0),0,VLOOKUP(CONCATENATE("ALI_",$C653,"_SEG_",$I653,"_PROV_",$D653),Catalogo_Precios,AH$8,FALSE))</f>
        <v>396</v>
      </c>
      <c r="AI653" s="57">
        <f t="shared" ref="AI653" si="7827">IF(OR(ISERROR(VLOOKUP(CONCATENATE("ALI_",$C653,"_SEG_",$I653,"_PROV_",$D653),Catalogo_Precios,AI$8,FALSE)),M653=0),0,VLOOKUP(CONCATENATE("ALI_",$C653,"_SEG_",$I653,"_PROV_",$D653),Catalogo_Precios,AI$8,FALSE))</f>
        <v>789</v>
      </c>
      <c r="AJ653" s="57">
        <f t="shared" ref="AJ653" si="7828">IF(OR(ISERROR(VLOOKUP(CONCATENATE("ALI_",$C653,"_SEG_",$I653,"_PROV_",$D653),Catalogo_Precios,AJ$8,FALSE)),N653=0),0,VLOOKUP(CONCATENATE("ALI_",$C653,"_SEG_",$I653,"_PROV_",$D653),Catalogo_Precios,AJ$8,FALSE))</f>
        <v>1183</v>
      </c>
      <c r="AK653" s="57">
        <f t="shared" ref="AK653" si="7829">IF(OR(ISERROR(VLOOKUP(CONCATENATE("ALI_",$C653,"_SEG_",$I653,"_PROV_",$D653),Catalogo_Precios,AK$8,FALSE)),O653=0),0,VLOOKUP(CONCATENATE("ALI_",$C653,"_SEG_",$I653,"_PROV_",$D653),Catalogo_Precios,AK$8,FALSE))</f>
        <v>0</v>
      </c>
      <c r="AL653" s="53"/>
      <c r="AM653" s="59" t="str">
        <f t="shared" si="7811"/>
        <v>ALI_61_SEG_15</v>
      </c>
      <c r="AN653" s="59" t="str">
        <f t="shared" si="7812"/>
        <v>ALI_61_SEG_15_VAL_6474669</v>
      </c>
      <c r="AO653" s="60">
        <f t="shared" ref="AO653" si="7830">IF(OR(AB653="",AB653=0),0,COUNTIF(Codificacion,AM653))</f>
        <v>4</v>
      </c>
      <c r="AP653" s="61">
        <f t="array" ref="AP653">MIN(IF(Codificacion=AM653,Total_Cotizacion,""))</f>
        <v>5058468</v>
      </c>
      <c r="AQ653" s="62" t="b">
        <f t="shared" si="7814"/>
        <v>0</v>
      </c>
      <c r="AR653" s="51" t="str">
        <f t="shared" ref="AR653" si="7831">IF(COUNTIF(Codificacion2,CONCATENATE(AM653,"_VAL_",AB653))&gt;1,"Empate","")</f>
        <v/>
      </c>
      <c r="AS653" s="63" t="str">
        <f t="shared" ref="AS653:AS671" si="7832">IF(AND(AQ653,AR653="",AQ653&lt;&gt;""),"X","")</f>
        <v/>
      </c>
      <c r="AT653" s="59" t="str">
        <f t="shared" si="7816"/>
        <v>ALI_61_SEG_15_</v>
      </c>
      <c r="AU653" s="63">
        <f t="shared" ref="AU653" si="7833">IF(AND(COUNTIF(Codificacion3,AT653)&lt;AO653),1,COUNTIF(Codificacion3,AT653))</f>
        <v>1</v>
      </c>
      <c r="AV653" s="62" t="str">
        <f t="shared" si="7818"/>
        <v>No Seleccionada</v>
      </c>
      <c r="AW653" s="53"/>
      <c r="AX653" s="51" t="str">
        <f t="shared" si="7819"/>
        <v>ALI_61_SEG_15FALSO</v>
      </c>
      <c r="AY653" s="51">
        <f t="shared" si="7800"/>
        <v>3</v>
      </c>
      <c r="AZ653" s="64" t="b">
        <f t="shared" si="7820"/>
        <v>0</v>
      </c>
    </row>
    <row r="654" spans="1:52" x14ac:dyDescent="0.2">
      <c r="A654" s="50" t="b">
        <f t="shared" si="7763"/>
        <v>0</v>
      </c>
      <c r="B654" s="51" t="s">
        <v>99</v>
      </c>
      <c r="C654" s="52">
        <v>47</v>
      </c>
      <c r="D654" s="52">
        <f t="shared" ref="D654" si="7834">IF(ISERROR(VLOOKUP(E654,Proveedores,2,FALSE)),"",VLOOKUP(E654,Proveedores,2,FALSE))</f>
        <v>2052</v>
      </c>
      <c r="E654" s="53" t="s">
        <v>100</v>
      </c>
      <c r="F654" s="54">
        <v>647</v>
      </c>
      <c r="G654" s="53" t="s">
        <v>56</v>
      </c>
      <c r="H654" s="53" t="s">
        <v>98</v>
      </c>
      <c r="I654" s="52">
        <v>1</v>
      </c>
      <c r="J654" s="53" t="s">
        <v>58</v>
      </c>
      <c r="K654" s="55">
        <v>44835</v>
      </c>
      <c r="L654" s="56">
        <v>5115</v>
      </c>
      <c r="M654" s="56">
        <v>5755</v>
      </c>
      <c r="N654" s="56">
        <v>3197</v>
      </c>
      <c r="O654" s="56">
        <v>639</v>
      </c>
      <c r="P654" s="57">
        <v>605</v>
      </c>
      <c r="Q654" s="58">
        <v>0</v>
      </c>
      <c r="R654" s="57">
        <v>605</v>
      </c>
      <c r="S654" s="57">
        <v>605</v>
      </c>
      <c r="T654" s="58">
        <v>0</v>
      </c>
      <c r="U654" s="57">
        <v>605</v>
      </c>
      <c r="V654" s="57">
        <v>1108</v>
      </c>
      <c r="W654" s="58">
        <v>0</v>
      </c>
      <c r="X654" s="57">
        <v>1108</v>
      </c>
      <c r="Y654" s="57">
        <v>1108</v>
      </c>
      <c r="Z654" s="58">
        <v>0</v>
      </c>
      <c r="AA654" s="57">
        <v>1108</v>
      </c>
      <c r="AB654" s="57">
        <v>10826638</v>
      </c>
      <c r="AC654" s="53" t="str">
        <f t="shared" si="7802"/>
        <v>Registro Valido</v>
      </c>
      <c r="AD654" s="57">
        <f t="shared" ref="AD654" si="7835">IF(OR(ISERROR(VLOOKUP(CONCATENATE("ALI_",$C654,"_SEG_",$I654,"_PROV_",$D654),Catalogo_Precios,AD$8,FALSE)),L654=0),0,VLOOKUP(CONCATENATE("ALI_",$C654,"_SEG_",$I654,"_PROV_",$D654),Catalogo_Precios,AD$8,FALSE))</f>
        <v>605</v>
      </c>
      <c r="AE654" s="57">
        <f t="shared" ref="AE654" si="7836">IF(OR(ISERROR(VLOOKUP(CONCATENATE("ALI_",$C654,"_SEG_",$I654,"_PROV_",$D654),Catalogo_Precios,AE$8,FALSE)),M654=0),0,VLOOKUP(CONCATENATE("ALI_",$C654,"_SEG_",$I654,"_PROV_",$D654),Catalogo_Precios,AE$8,FALSE))</f>
        <v>605</v>
      </c>
      <c r="AF654" s="57">
        <f t="shared" ref="AF654" si="7837">IF(OR(ISERROR(VLOOKUP(CONCATENATE("ALI_",$C654,"_SEG_",$I654,"_PROV_",$D654),Catalogo_Precios,AF$8,FALSE)),N654=0),0,VLOOKUP(CONCATENATE("ALI_",$C654,"_SEG_",$I654,"_PROV_",$D654),Catalogo_Precios,AF$8,FALSE))</f>
        <v>1108</v>
      </c>
      <c r="AG654" s="57">
        <f t="shared" ref="AG654" si="7838">IF(OR(ISERROR(VLOOKUP(CONCATENATE("ALI_",$C654,"_SEG_",$I654,"_PROV_",$D654),Catalogo_Precios,AG$8,FALSE)),O654=0),0,VLOOKUP(CONCATENATE("ALI_",$C654,"_SEG_",$I654,"_PROV_",$D654),Catalogo_Precios,AG$8,FALSE))</f>
        <v>1108</v>
      </c>
      <c r="AH654" s="57">
        <f t="shared" ref="AH654" si="7839">IF(OR(ISERROR(VLOOKUP(CONCATENATE("ALI_",$C654,"_SEG_",$I654,"_PROV_",$D654),Catalogo_Precios,AH$8,FALSE)),L654=0),0,VLOOKUP(CONCATENATE("ALI_",$C654,"_SEG_",$I654,"_PROV_",$D654),Catalogo_Precios,AH$8,FALSE))</f>
        <v>589</v>
      </c>
      <c r="AI654" s="57">
        <f t="shared" ref="AI654" si="7840">IF(OR(ISERROR(VLOOKUP(CONCATENATE("ALI_",$C654,"_SEG_",$I654,"_PROV_",$D654),Catalogo_Precios,AI$8,FALSE)),M654=0),0,VLOOKUP(CONCATENATE("ALI_",$C654,"_SEG_",$I654,"_PROV_",$D654),Catalogo_Precios,AI$8,FALSE))</f>
        <v>589</v>
      </c>
      <c r="AJ654" s="57">
        <f t="shared" ref="AJ654" si="7841">IF(OR(ISERROR(VLOOKUP(CONCATENATE("ALI_",$C654,"_SEG_",$I654,"_PROV_",$D654),Catalogo_Precios,AJ$8,FALSE)),N654=0),0,VLOOKUP(CONCATENATE("ALI_",$C654,"_SEG_",$I654,"_PROV_",$D654),Catalogo_Precios,AJ$8,FALSE))</f>
        <v>1078</v>
      </c>
      <c r="AK654" s="57">
        <f t="shared" ref="AK654" si="7842">IF(OR(ISERROR(VLOOKUP(CONCATENATE("ALI_",$C654,"_SEG_",$I654,"_PROV_",$D654),Catalogo_Precios,AK$8,FALSE)),O654=0),0,VLOOKUP(CONCATENATE("ALI_",$C654,"_SEG_",$I654,"_PROV_",$D654),Catalogo_Precios,AK$8,FALSE))</f>
        <v>1078</v>
      </c>
      <c r="AL654" s="53"/>
      <c r="AM654" s="59" t="str">
        <f t="shared" si="7811"/>
        <v>ALI_47_SEG_1</v>
      </c>
      <c r="AN654" s="59" t="str">
        <f t="shared" si="7812"/>
        <v>ALI_47_SEG_1_VAL_10826638</v>
      </c>
      <c r="AO654" s="60">
        <f t="shared" ref="AO654" si="7843">IF(OR(AB654="",AB654=0),0,COUNTIF(Codificacion,AM654))</f>
        <v>4</v>
      </c>
      <c r="AP654" s="61">
        <f t="array" ref="AP654">MIN(IF(Codificacion=AM654,Total_Cotizacion,""))</f>
        <v>8430110.4000000004</v>
      </c>
      <c r="AQ654" s="62" t="b">
        <f t="shared" si="7814"/>
        <v>0</v>
      </c>
      <c r="AR654" s="51" t="str">
        <f t="shared" ref="AR654" si="7844">IF(COUNTIF(Codificacion2,CONCATENATE(AM654,"_VAL_",AB654))&gt;1,"Empate","")</f>
        <v/>
      </c>
      <c r="AS654" s="63" t="str">
        <f t="shared" si="7832"/>
        <v/>
      </c>
      <c r="AT654" s="59" t="str">
        <f t="shared" si="7816"/>
        <v>ALI_47_SEG_1_</v>
      </c>
      <c r="AU654" s="63">
        <f t="shared" ref="AU654" si="7845">IF(AND(COUNTIF(Codificacion3,AT654)&lt;AO654),1,COUNTIF(Codificacion3,AT654))</f>
        <v>1</v>
      </c>
      <c r="AV654" s="62" t="str">
        <f t="shared" si="7818"/>
        <v>No Seleccionada</v>
      </c>
      <c r="AW654" s="53"/>
      <c r="AX654" s="51" t="str">
        <f t="shared" si="7819"/>
        <v>ALI_47_SEG_1FALSO</v>
      </c>
      <c r="AY654" s="51">
        <f t="shared" si="7800"/>
        <v>2</v>
      </c>
      <c r="AZ654" s="64" t="b">
        <f t="shared" si="7820"/>
        <v>0</v>
      </c>
    </row>
    <row r="655" spans="1:52" x14ac:dyDescent="0.2">
      <c r="A655" s="50" t="b">
        <f t="shared" si="7763"/>
        <v>0</v>
      </c>
      <c r="B655" s="51" t="s">
        <v>99</v>
      </c>
      <c r="C655" s="52">
        <v>47</v>
      </c>
      <c r="D655" s="52">
        <f t="shared" ref="D655" si="7846">IF(ISERROR(VLOOKUP(E655,Proveedores,2,FALSE)),"",VLOOKUP(E655,Proveedores,2,FALSE))</f>
        <v>2052</v>
      </c>
      <c r="E655" s="53" t="s">
        <v>100</v>
      </c>
      <c r="F655" s="54">
        <v>648</v>
      </c>
      <c r="G655" s="53" t="s">
        <v>56</v>
      </c>
      <c r="H655" s="53" t="s">
        <v>98</v>
      </c>
      <c r="I655" s="52">
        <v>2</v>
      </c>
      <c r="J655" s="53" t="s">
        <v>58</v>
      </c>
      <c r="K655" s="55">
        <v>44835</v>
      </c>
      <c r="L655" s="56">
        <v>5230</v>
      </c>
      <c r="M655" s="56">
        <v>5884</v>
      </c>
      <c r="N655" s="56">
        <v>3269</v>
      </c>
      <c r="O655" s="56">
        <v>654</v>
      </c>
      <c r="P655" s="57">
        <v>605</v>
      </c>
      <c r="Q655" s="58">
        <v>0</v>
      </c>
      <c r="R655" s="57">
        <v>605</v>
      </c>
      <c r="S655" s="57">
        <v>605</v>
      </c>
      <c r="T655" s="58">
        <v>0</v>
      </c>
      <c r="U655" s="57">
        <v>605</v>
      </c>
      <c r="V655" s="57">
        <v>1108</v>
      </c>
      <c r="W655" s="58">
        <v>0</v>
      </c>
      <c r="X655" s="57">
        <v>1108</v>
      </c>
      <c r="Y655" s="57">
        <v>1108</v>
      </c>
      <c r="Z655" s="58">
        <v>0</v>
      </c>
      <c r="AA655" s="57">
        <v>1108</v>
      </c>
      <c r="AB655" s="57">
        <v>11070654</v>
      </c>
      <c r="AC655" s="53" t="str">
        <f t="shared" si="7802"/>
        <v>Registro Valido</v>
      </c>
      <c r="AD655" s="57">
        <f t="shared" ref="AD655" si="7847">IF(OR(ISERROR(VLOOKUP(CONCATENATE("ALI_",$C655,"_SEG_",$I655,"_PROV_",$D655),Catalogo_Precios,AD$8,FALSE)),L655=0),0,VLOOKUP(CONCATENATE("ALI_",$C655,"_SEG_",$I655,"_PROV_",$D655),Catalogo_Precios,AD$8,FALSE))</f>
        <v>605</v>
      </c>
      <c r="AE655" s="57">
        <f t="shared" ref="AE655" si="7848">IF(OR(ISERROR(VLOOKUP(CONCATENATE("ALI_",$C655,"_SEG_",$I655,"_PROV_",$D655),Catalogo_Precios,AE$8,FALSE)),M655=0),0,VLOOKUP(CONCATENATE("ALI_",$C655,"_SEG_",$I655,"_PROV_",$D655),Catalogo_Precios,AE$8,FALSE))</f>
        <v>605</v>
      </c>
      <c r="AF655" s="57">
        <f t="shared" ref="AF655" si="7849">IF(OR(ISERROR(VLOOKUP(CONCATENATE("ALI_",$C655,"_SEG_",$I655,"_PROV_",$D655),Catalogo_Precios,AF$8,FALSE)),N655=0),0,VLOOKUP(CONCATENATE("ALI_",$C655,"_SEG_",$I655,"_PROV_",$D655),Catalogo_Precios,AF$8,FALSE))</f>
        <v>1108</v>
      </c>
      <c r="AG655" s="57">
        <f t="shared" ref="AG655" si="7850">IF(OR(ISERROR(VLOOKUP(CONCATENATE("ALI_",$C655,"_SEG_",$I655,"_PROV_",$D655),Catalogo_Precios,AG$8,FALSE)),O655=0),0,VLOOKUP(CONCATENATE("ALI_",$C655,"_SEG_",$I655,"_PROV_",$D655),Catalogo_Precios,AG$8,FALSE))</f>
        <v>1108</v>
      </c>
      <c r="AH655" s="57">
        <f t="shared" ref="AH655" si="7851">IF(OR(ISERROR(VLOOKUP(CONCATENATE("ALI_",$C655,"_SEG_",$I655,"_PROV_",$D655),Catalogo_Precios,AH$8,FALSE)),L655=0),0,VLOOKUP(CONCATENATE("ALI_",$C655,"_SEG_",$I655,"_PROV_",$D655),Catalogo_Precios,AH$8,FALSE))</f>
        <v>589</v>
      </c>
      <c r="AI655" s="57">
        <f t="shared" ref="AI655" si="7852">IF(OR(ISERROR(VLOOKUP(CONCATENATE("ALI_",$C655,"_SEG_",$I655,"_PROV_",$D655),Catalogo_Precios,AI$8,FALSE)),M655=0),0,VLOOKUP(CONCATENATE("ALI_",$C655,"_SEG_",$I655,"_PROV_",$D655),Catalogo_Precios,AI$8,FALSE))</f>
        <v>589</v>
      </c>
      <c r="AJ655" s="57">
        <f t="shared" ref="AJ655" si="7853">IF(OR(ISERROR(VLOOKUP(CONCATENATE("ALI_",$C655,"_SEG_",$I655,"_PROV_",$D655),Catalogo_Precios,AJ$8,FALSE)),N655=0),0,VLOOKUP(CONCATENATE("ALI_",$C655,"_SEG_",$I655,"_PROV_",$D655),Catalogo_Precios,AJ$8,FALSE))</f>
        <v>1078</v>
      </c>
      <c r="AK655" s="57">
        <f t="shared" ref="AK655" si="7854">IF(OR(ISERROR(VLOOKUP(CONCATENATE("ALI_",$C655,"_SEG_",$I655,"_PROV_",$D655),Catalogo_Precios,AK$8,FALSE)),O655=0),0,VLOOKUP(CONCATENATE("ALI_",$C655,"_SEG_",$I655,"_PROV_",$D655),Catalogo_Precios,AK$8,FALSE))</f>
        <v>1078</v>
      </c>
      <c r="AL655" s="53"/>
      <c r="AM655" s="59" t="str">
        <f t="shared" si="7811"/>
        <v>ALI_47_SEG_2</v>
      </c>
      <c r="AN655" s="59" t="str">
        <f t="shared" si="7812"/>
        <v>ALI_47_SEG_2_VAL_11070654</v>
      </c>
      <c r="AO655" s="60">
        <f t="shared" ref="AO655" si="7855">IF(OR(AB655="",AB655=0),0,COUNTIF(Codificacion,AM655))</f>
        <v>4</v>
      </c>
      <c r="AP655" s="61">
        <f t="array" ref="AP655">MIN(IF(Codificacion=AM655,Total_Cotizacion,""))</f>
        <v>8620112</v>
      </c>
      <c r="AQ655" s="62" t="b">
        <f t="shared" si="7814"/>
        <v>0</v>
      </c>
      <c r="AR655" s="51" t="str">
        <f t="shared" ref="AR655" si="7856">IF(COUNTIF(Codificacion2,CONCATENATE(AM655,"_VAL_",AB655))&gt;1,"Empate","")</f>
        <v/>
      </c>
      <c r="AS655" s="63" t="str">
        <f t="shared" si="7832"/>
        <v/>
      </c>
      <c r="AT655" s="59" t="str">
        <f t="shared" si="7816"/>
        <v>ALI_47_SEG_2_</v>
      </c>
      <c r="AU655" s="63">
        <f t="shared" ref="AU655" si="7857">IF(AND(COUNTIF(Codificacion3,AT655)&lt;AO655),1,COUNTIF(Codificacion3,AT655))</f>
        <v>1</v>
      </c>
      <c r="AV655" s="62" t="str">
        <f t="shared" si="7818"/>
        <v>No Seleccionada</v>
      </c>
      <c r="AW655" s="53"/>
      <c r="AX655" s="51" t="str">
        <f t="shared" si="7819"/>
        <v>ALI_47_SEG_2FALSO</v>
      </c>
      <c r="AY655" s="51">
        <f t="shared" si="7800"/>
        <v>2</v>
      </c>
      <c r="AZ655" s="64" t="b">
        <f t="shared" si="7820"/>
        <v>0</v>
      </c>
    </row>
    <row r="656" spans="1:52" x14ac:dyDescent="0.2">
      <c r="A656" s="50" t="b">
        <f t="shared" si="7763"/>
        <v>0</v>
      </c>
      <c r="B656" s="51" t="s">
        <v>99</v>
      </c>
      <c r="C656" s="52">
        <v>47</v>
      </c>
      <c r="D656" s="52">
        <f t="shared" ref="D656" si="7858">IF(ISERROR(VLOOKUP(E656,Proveedores,2,FALSE)),"",VLOOKUP(E656,Proveedores,2,FALSE))</f>
        <v>2052</v>
      </c>
      <c r="E656" s="53" t="s">
        <v>100</v>
      </c>
      <c r="F656" s="54">
        <v>649</v>
      </c>
      <c r="G656" s="53" t="s">
        <v>56</v>
      </c>
      <c r="H656" s="53" t="s">
        <v>98</v>
      </c>
      <c r="I656" s="52">
        <v>3</v>
      </c>
      <c r="J656" s="53" t="s">
        <v>58</v>
      </c>
      <c r="K656" s="55">
        <v>44835</v>
      </c>
      <c r="L656" s="56">
        <v>5199</v>
      </c>
      <c r="M656" s="56">
        <v>5849</v>
      </c>
      <c r="N656" s="56">
        <v>3250</v>
      </c>
      <c r="O656" s="56">
        <v>650</v>
      </c>
      <c r="P656" s="57">
        <v>605</v>
      </c>
      <c r="Q656" s="58">
        <v>0</v>
      </c>
      <c r="R656" s="57">
        <v>605</v>
      </c>
      <c r="S656" s="57">
        <v>605</v>
      </c>
      <c r="T656" s="58">
        <v>0</v>
      </c>
      <c r="U656" s="57">
        <v>605</v>
      </c>
      <c r="V656" s="57">
        <v>1108</v>
      </c>
      <c r="W656" s="58">
        <v>0</v>
      </c>
      <c r="X656" s="57">
        <v>1108</v>
      </c>
      <c r="Y656" s="57">
        <v>1108</v>
      </c>
      <c r="Z656" s="58">
        <v>0</v>
      </c>
      <c r="AA656" s="57">
        <v>1108</v>
      </c>
      <c r="AB656" s="57">
        <v>11005240</v>
      </c>
      <c r="AC656" s="53" t="str">
        <f t="shared" si="7802"/>
        <v>Registro Valido</v>
      </c>
      <c r="AD656" s="57">
        <f t="shared" ref="AD656" si="7859">IF(OR(ISERROR(VLOOKUP(CONCATENATE("ALI_",$C656,"_SEG_",$I656,"_PROV_",$D656),Catalogo_Precios,AD$8,FALSE)),L656=0),0,VLOOKUP(CONCATENATE("ALI_",$C656,"_SEG_",$I656,"_PROV_",$D656),Catalogo_Precios,AD$8,FALSE))</f>
        <v>605</v>
      </c>
      <c r="AE656" s="57">
        <f t="shared" ref="AE656" si="7860">IF(OR(ISERROR(VLOOKUP(CONCATENATE("ALI_",$C656,"_SEG_",$I656,"_PROV_",$D656),Catalogo_Precios,AE$8,FALSE)),M656=0),0,VLOOKUP(CONCATENATE("ALI_",$C656,"_SEG_",$I656,"_PROV_",$D656),Catalogo_Precios,AE$8,FALSE))</f>
        <v>605</v>
      </c>
      <c r="AF656" s="57">
        <f t="shared" ref="AF656" si="7861">IF(OR(ISERROR(VLOOKUP(CONCATENATE("ALI_",$C656,"_SEG_",$I656,"_PROV_",$D656),Catalogo_Precios,AF$8,FALSE)),N656=0),0,VLOOKUP(CONCATENATE("ALI_",$C656,"_SEG_",$I656,"_PROV_",$D656),Catalogo_Precios,AF$8,FALSE))</f>
        <v>1108</v>
      </c>
      <c r="AG656" s="57">
        <f t="shared" ref="AG656" si="7862">IF(OR(ISERROR(VLOOKUP(CONCATENATE("ALI_",$C656,"_SEG_",$I656,"_PROV_",$D656),Catalogo_Precios,AG$8,FALSE)),O656=0),0,VLOOKUP(CONCATENATE("ALI_",$C656,"_SEG_",$I656,"_PROV_",$D656),Catalogo_Precios,AG$8,FALSE))</f>
        <v>1108</v>
      </c>
      <c r="AH656" s="57">
        <f t="shared" ref="AH656" si="7863">IF(OR(ISERROR(VLOOKUP(CONCATENATE("ALI_",$C656,"_SEG_",$I656,"_PROV_",$D656),Catalogo_Precios,AH$8,FALSE)),L656=0),0,VLOOKUP(CONCATENATE("ALI_",$C656,"_SEG_",$I656,"_PROV_",$D656),Catalogo_Precios,AH$8,FALSE))</f>
        <v>589</v>
      </c>
      <c r="AI656" s="57">
        <f t="shared" ref="AI656" si="7864">IF(OR(ISERROR(VLOOKUP(CONCATENATE("ALI_",$C656,"_SEG_",$I656,"_PROV_",$D656),Catalogo_Precios,AI$8,FALSE)),M656=0),0,VLOOKUP(CONCATENATE("ALI_",$C656,"_SEG_",$I656,"_PROV_",$D656),Catalogo_Precios,AI$8,FALSE))</f>
        <v>589</v>
      </c>
      <c r="AJ656" s="57">
        <f t="shared" ref="AJ656" si="7865">IF(OR(ISERROR(VLOOKUP(CONCATENATE("ALI_",$C656,"_SEG_",$I656,"_PROV_",$D656),Catalogo_Precios,AJ$8,FALSE)),N656=0),0,VLOOKUP(CONCATENATE("ALI_",$C656,"_SEG_",$I656,"_PROV_",$D656),Catalogo_Precios,AJ$8,FALSE))</f>
        <v>1078</v>
      </c>
      <c r="AK656" s="57">
        <f t="shared" ref="AK656" si="7866">IF(OR(ISERROR(VLOOKUP(CONCATENATE("ALI_",$C656,"_SEG_",$I656,"_PROV_",$D656),Catalogo_Precios,AK$8,FALSE)),O656=0),0,VLOOKUP(CONCATENATE("ALI_",$C656,"_SEG_",$I656,"_PROV_",$D656),Catalogo_Precios,AK$8,FALSE))</f>
        <v>1078</v>
      </c>
      <c r="AL656" s="53"/>
      <c r="AM656" s="59" t="str">
        <f t="shared" si="7811"/>
        <v>ALI_47_SEG_3</v>
      </c>
      <c r="AN656" s="59" t="str">
        <f t="shared" si="7812"/>
        <v>ALI_47_SEG_3_VAL_11005240</v>
      </c>
      <c r="AO656" s="60">
        <f t="shared" ref="AO656" si="7867">IF(OR(AB656="",AB656=0),0,COUNTIF(Codificacion,AM656))</f>
        <v>4</v>
      </c>
      <c r="AP656" s="61">
        <f t="array" ref="AP656">MIN(IF(Codificacion=AM656,Total_Cotizacion,""))</f>
        <v>8569177.5999999996</v>
      </c>
      <c r="AQ656" s="62" t="b">
        <f t="shared" si="7814"/>
        <v>0</v>
      </c>
      <c r="AR656" s="51" t="str">
        <f t="shared" ref="AR656" si="7868">IF(COUNTIF(Codificacion2,CONCATENATE(AM656,"_VAL_",AB656))&gt;1,"Empate","")</f>
        <v/>
      </c>
      <c r="AS656" s="63" t="str">
        <f t="shared" si="7832"/>
        <v/>
      </c>
      <c r="AT656" s="59" t="str">
        <f t="shared" si="7816"/>
        <v>ALI_47_SEG_3_</v>
      </c>
      <c r="AU656" s="63">
        <f t="shared" ref="AU656" si="7869">IF(AND(COUNTIF(Codificacion3,AT656)&lt;AO656),1,COUNTIF(Codificacion3,AT656))</f>
        <v>1</v>
      </c>
      <c r="AV656" s="62" t="str">
        <f t="shared" si="7818"/>
        <v>No Seleccionada</v>
      </c>
      <c r="AW656" s="53"/>
      <c r="AX656" s="51" t="str">
        <f t="shared" si="7819"/>
        <v>ALI_47_SEG_3FALSO</v>
      </c>
      <c r="AY656" s="51">
        <f t="shared" si="7800"/>
        <v>2</v>
      </c>
      <c r="AZ656" s="64" t="b">
        <f t="shared" si="7820"/>
        <v>0</v>
      </c>
    </row>
    <row r="657" spans="1:52" x14ac:dyDescent="0.2">
      <c r="A657" s="50" t="b">
        <f t="shared" si="7763"/>
        <v>0</v>
      </c>
      <c r="B657" s="51" t="s">
        <v>99</v>
      </c>
      <c r="C657" s="52">
        <v>47</v>
      </c>
      <c r="D657" s="52">
        <f t="shared" ref="D657" si="7870">IF(ISERROR(VLOOKUP(E657,Proveedores,2,FALSE)),"",VLOOKUP(E657,Proveedores,2,FALSE))</f>
        <v>2052</v>
      </c>
      <c r="E657" s="53" t="s">
        <v>100</v>
      </c>
      <c r="F657" s="54">
        <v>650</v>
      </c>
      <c r="G657" s="53" t="s">
        <v>56</v>
      </c>
      <c r="H657" s="53" t="s">
        <v>98</v>
      </c>
      <c r="I657" s="52">
        <v>4</v>
      </c>
      <c r="J657" s="53" t="s">
        <v>58</v>
      </c>
      <c r="K657" s="55">
        <v>44835</v>
      </c>
      <c r="L657" s="56">
        <v>5540</v>
      </c>
      <c r="M657" s="56">
        <v>6232</v>
      </c>
      <c r="N657" s="56">
        <v>3463</v>
      </c>
      <c r="O657" s="56">
        <v>693</v>
      </c>
      <c r="P657" s="57">
        <v>605</v>
      </c>
      <c r="Q657" s="58">
        <v>0</v>
      </c>
      <c r="R657" s="57">
        <v>605</v>
      </c>
      <c r="S657" s="57">
        <v>605</v>
      </c>
      <c r="T657" s="58">
        <v>0</v>
      </c>
      <c r="U657" s="57">
        <v>605</v>
      </c>
      <c r="V657" s="57">
        <v>1108</v>
      </c>
      <c r="W657" s="58">
        <v>0</v>
      </c>
      <c r="X657" s="57">
        <v>1108</v>
      </c>
      <c r="Y657" s="57">
        <v>1108</v>
      </c>
      <c r="Z657" s="58">
        <v>0</v>
      </c>
      <c r="AA657" s="57">
        <v>1108</v>
      </c>
      <c r="AB657" s="57">
        <v>11726908</v>
      </c>
      <c r="AC657" s="53" t="str">
        <f t="shared" si="7802"/>
        <v>Registro Valido</v>
      </c>
      <c r="AD657" s="57">
        <f t="shared" ref="AD657" si="7871">IF(OR(ISERROR(VLOOKUP(CONCATENATE("ALI_",$C657,"_SEG_",$I657,"_PROV_",$D657),Catalogo_Precios,AD$8,FALSE)),L657=0),0,VLOOKUP(CONCATENATE("ALI_",$C657,"_SEG_",$I657,"_PROV_",$D657),Catalogo_Precios,AD$8,FALSE))</f>
        <v>605</v>
      </c>
      <c r="AE657" s="57">
        <f t="shared" ref="AE657" si="7872">IF(OR(ISERROR(VLOOKUP(CONCATENATE("ALI_",$C657,"_SEG_",$I657,"_PROV_",$D657),Catalogo_Precios,AE$8,FALSE)),M657=0),0,VLOOKUP(CONCATENATE("ALI_",$C657,"_SEG_",$I657,"_PROV_",$D657),Catalogo_Precios,AE$8,FALSE))</f>
        <v>605</v>
      </c>
      <c r="AF657" s="57">
        <f t="shared" ref="AF657" si="7873">IF(OR(ISERROR(VLOOKUP(CONCATENATE("ALI_",$C657,"_SEG_",$I657,"_PROV_",$D657),Catalogo_Precios,AF$8,FALSE)),N657=0),0,VLOOKUP(CONCATENATE("ALI_",$C657,"_SEG_",$I657,"_PROV_",$D657),Catalogo_Precios,AF$8,FALSE))</f>
        <v>1108</v>
      </c>
      <c r="AG657" s="57">
        <f t="shared" ref="AG657" si="7874">IF(OR(ISERROR(VLOOKUP(CONCATENATE("ALI_",$C657,"_SEG_",$I657,"_PROV_",$D657),Catalogo_Precios,AG$8,FALSE)),O657=0),0,VLOOKUP(CONCATENATE("ALI_",$C657,"_SEG_",$I657,"_PROV_",$D657),Catalogo_Precios,AG$8,FALSE))</f>
        <v>1108</v>
      </c>
      <c r="AH657" s="57">
        <f t="shared" ref="AH657" si="7875">IF(OR(ISERROR(VLOOKUP(CONCATENATE("ALI_",$C657,"_SEG_",$I657,"_PROV_",$D657),Catalogo_Precios,AH$8,FALSE)),L657=0),0,VLOOKUP(CONCATENATE("ALI_",$C657,"_SEG_",$I657,"_PROV_",$D657),Catalogo_Precios,AH$8,FALSE))</f>
        <v>589</v>
      </c>
      <c r="AI657" s="57">
        <f t="shared" ref="AI657" si="7876">IF(OR(ISERROR(VLOOKUP(CONCATENATE("ALI_",$C657,"_SEG_",$I657,"_PROV_",$D657),Catalogo_Precios,AI$8,FALSE)),M657=0),0,VLOOKUP(CONCATENATE("ALI_",$C657,"_SEG_",$I657,"_PROV_",$D657),Catalogo_Precios,AI$8,FALSE))</f>
        <v>589</v>
      </c>
      <c r="AJ657" s="57">
        <f t="shared" ref="AJ657" si="7877">IF(OR(ISERROR(VLOOKUP(CONCATENATE("ALI_",$C657,"_SEG_",$I657,"_PROV_",$D657),Catalogo_Precios,AJ$8,FALSE)),N657=0),0,VLOOKUP(CONCATENATE("ALI_",$C657,"_SEG_",$I657,"_PROV_",$D657),Catalogo_Precios,AJ$8,FALSE))</f>
        <v>1078</v>
      </c>
      <c r="AK657" s="57">
        <f t="shared" ref="AK657" si="7878">IF(OR(ISERROR(VLOOKUP(CONCATENATE("ALI_",$C657,"_SEG_",$I657,"_PROV_",$D657),Catalogo_Precios,AK$8,FALSE)),O657=0),0,VLOOKUP(CONCATENATE("ALI_",$C657,"_SEG_",$I657,"_PROV_",$D657),Catalogo_Precios,AK$8,FALSE))</f>
        <v>1078</v>
      </c>
      <c r="AL657" s="53"/>
      <c r="AM657" s="59" t="str">
        <f t="shared" si="7811"/>
        <v>ALI_47_SEG_4</v>
      </c>
      <c r="AN657" s="59" t="str">
        <f t="shared" si="7812"/>
        <v>ALI_47_SEG_4_VAL_11726908</v>
      </c>
      <c r="AO657" s="60">
        <f t="shared" ref="AO657" si="7879">IF(OR(AB657="",AB657=0),0,COUNTIF(Codificacion,AM657))</f>
        <v>4</v>
      </c>
      <c r="AP657" s="61">
        <f t="array" ref="AP657">MIN(IF(Codificacion=AM657,Total_Cotizacion,""))</f>
        <v>9131100.7999999989</v>
      </c>
      <c r="AQ657" s="62" t="b">
        <f t="shared" si="7814"/>
        <v>0</v>
      </c>
      <c r="AR657" s="51" t="str">
        <f t="shared" ref="AR657" si="7880">IF(COUNTIF(Codificacion2,CONCATENATE(AM657,"_VAL_",AB657))&gt;1,"Empate","")</f>
        <v/>
      </c>
      <c r="AS657" s="63" t="str">
        <f t="shared" si="7832"/>
        <v/>
      </c>
      <c r="AT657" s="59" t="str">
        <f t="shared" si="7816"/>
        <v>ALI_47_SEG_4_</v>
      </c>
      <c r="AU657" s="63">
        <f t="shared" ref="AU657" si="7881">IF(AND(COUNTIF(Codificacion3,AT657)&lt;AO657),1,COUNTIF(Codificacion3,AT657))</f>
        <v>1</v>
      </c>
      <c r="AV657" s="62" t="str">
        <f t="shared" si="7818"/>
        <v>No Seleccionada</v>
      </c>
      <c r="AW657" s="53"/>
      <c r="AX657" s="51" t="str">
        <f t="shared" si="7819"/>
        <v>ALI_47_SEG_4FALSO</v>
      </c>
      <c r="AY657" s="51">
        <f t="shared" si="7800"/>
        <v>2</v>
      </c>
      <c r="AZ657" s="64" t="b">
        <f t="shared" si="7820"/>
        <v>0</v>
      </c>
    </row>
    <row r="658" spans="1:52" x14ac:dyDescent="0.2">
      <c r="A658" s="50" t="b">
        <f t="shared" si="7763"/>
        <v>0</v>
      </c>
      <c r="B658" s="51" t="s">
        <v>99</v>
      </c>
      <c r="C658" s="52">
        <v>47</v>
      </c>
      <c r="D658" s="52">
        <f t="shared" ref="D658" si="7882">IF(ISERROR(VLOOKUP(E658,Proveedores,2,FALSE)),"",VLOOKUP(E658,Proveedores,2,FALSE))</f>
        <v>2052</v>
      </c>
      <c r="E658" s="53" t="s">
        <v>100</v>
      </c>
      <c r="F658" s="54">
        <v>651</v>
      </c>
      <c r="G658" s="53" t="s">
        <v>56</v>
      </c>
      <c r="H658" s="53" t="s">
        <v>98</v>
      </c>
      <c r="I658" s="52">
        <v>5</v>
      </c>
      <c r="J658" s="53" t="s">
        <v>58</v>
      </c>
      <c r="K658" s="55">
        <v>44835</v>
      </c>
      <c r="L658" s="56">
        <v>5150</v>
      </c>
      <c r="M658" s="56">
        <v>5793</v>
      </c>
      <c r="N658" s="56">
        <v>3219</v>
      </c>
      <c r="O658" s="56">
        <v>643</v>
      </c>
      <c r="P658" s="57">
        <v>605</v>
      </c>
      <c r="Q658" s="58">
        <v>0</v>
      </c>
      <c r="R658" s="57">
        <v>605</v>
      </c>
      <c r="S658" s="57">
        <v>605</v>
      </c>
      <c r="T658" s="58">
        <v>0</v>
      </c>
      <c r="U658" s="57">
        <v>605</v>
      </c>
      <c r="V658" s="57">
        <v>1108</v>
      </c>
      <c r="W658" s="58">
        <v>0</v>
      </c>
      <c r="X658" s="57">
        <v>1108</v>
      </c>
      <c r="Y658" s="57">
        <v>1108</v>
      </c>
      <c r="Z658" s="58">
        <v>0</v>
      </c>
      <c r="AA658" s="57">
        <v>1108</v>
      </c>
      <c r="AB658" s="57">
        <v>10899611</v>
      </c>
      <c r="AC658" s="53" t="str">
        <f t="shared" si="7802"/>
        <v>Registro Valido</v>
      </c>
      <c r="AD658" s="57">
        <f t="shared" ref="AD658" si="7883">IF(OR(ISERROR(VLOOKUP(CONCATENATE("ALI_",$C658,"_SEG_",$I658,"_PROV_",$D658),Catalogo_Precios,AD$8,FALSE)),L658=0),0,VLOOKUP(CONCATENATE("ALI_",$C658,"_SEG_",$I658,"_PROV_",$D658),Catalogo_Precios,AD$8,FALSE))</f>
        <v>605</v>
      </c>
      <c r="AE658" s="57">
        <f t="shared" ref="AE658" si="7884">IF(OR(ISERROR(VLOOKUP(CONCATENATE("ALI_",$C658,"_SEG_",$I658,"_PROV_",$D658),Catalogo_Precios,AE$8,FALSE)),M658=0),0,VLOOKUP(CONCATENATE("ALI_",$C658,"_SEG_",$I658,"_PROV_",$D658),Catalogo_Precios,AE$8,FALSE))</f>
        <v>605</v>
      </c>
      <c r="AF658" s="57">
        <f t="shared" ref="AF658" si="7885">IF(OR(ISERROR(VLOOKUP(CONCATENATE("ALI_",$C658,"_SEG_",$I658,"_PROV_",$D658),Catalogo_Precios,AF$8,FALSE)),N658=0),0,VLOOKUP(CONCATENATE("ALI_",$C658,"_SEG_",$I658,"_PROV_",$D658),Catalogo_Precios,AF$8,FALSE))</f>
        <v>1108</v>
      </c>
      <c r="AG658" s="57">
        <f t="shared" ref="AG658" si="7886">IF(OR(ISERROR(VLOOKUP(CONCATENATE("ALI_",$C658,"_SEG_",$I658,"_PROV_",$D658),Catalogo_Precios,AG$8,FALSE)),O658=0),0,VLOOKUP(CONCATENATE("ALI_",$C658,"_SEG_",$I658,"_PROV_",$D658),Catalogo_Precios,AG$8,FALSE))</f>
        <v>1108</v>
      </c>
      <c r="AH658" s="57">
        <f t="shared" ref="AH658" si="7887">IF(OR(ISERROR(VLOOKUP(CONCATENATE("ALI_",$C658,"_SEG_",$I658,"_PROV_",$D658),Catalogo_Precios,AH$8,FALSE)),L658=0),0,VLOOKUP(CONCATENATE("ALI_",$C658,"_SEG_",$I658,"_PROV_",$D658),Catalogo_Precios,AH$8,FALSE))</f>
        <v>589</v>
      </c>
      <c r="AI658" s="57">
        <f t="shared" ref="AI658" si="7888">IF(OR(ISERROR(VLOOKUP(CONCATENATE("ALI_",$C658,"_SEG_",$I658,"_PROV_",$D658),Catalogo_Precios,AI$8,FALSE)),M658=0),0,VLOOKUP(CONCATENATE("ALI_",$C658,"_SEG_",$I658,"_PROV_",$D658),Catalogo_Precios,AI$8,FALSE))</f>
        <v>589</v>
      </c>
      <c r="AJ658" s="57">
        <f t="shared" ref="AJ658" si="7889">IF(OR(ISERROR(VLOOKUP(CONCATENATE("ALI_",$C658,"_SEG_",$I658,"_PROV_",$D658),Catalogo_Precios,AJ$8,FALSE)),N658=0),0,VLOOKUP(CONCATENATE("ALI_",$C658,"_SEG_",$I658,"_PROV_",$D658),Catalogo_Precios,AJ$8,FALSE))</f>
        <v>1078</v>
      </c>
      <c r="AK658" s="57">
        <f t="shared" ref="AK658" si="7890">IF(OR(ISERROR(VLOOKUP(CONCATENATE("ALI_",$C658,"_SEG_",$I658,"_PROV_",$D658),Catalogo_Precios,AK$8,FALSE)),O658=0),0,VLOOKUP(CONCATENATE("ALI_",$C658,"_SEG_",$I658,"_PROV_",$D658),Catalogo_Precios,AK$8,FALSE))</f>
        <v>1078</v>
      </c>
      <c r="AL658" s="53"/>
      <c r="AM658" s="59" t="str">
        <f t="shared" si="7811"/>
        <v>ALI_47_SEG_5</v>
      </c>
      <c r="AN658" s="59" t="str">
        <f t="shared" si="7812"/>
        <v>ALI_47_SEG_5_VAL_10899611</v>
      </c>
      <c r="AO658" s="60">
        <f t="shared" ref="AO658" si="7891">IF(OR(AB658="",AB658=0),0,COUNTIF(Codificacion,AM658))</f>
        <v>4</v>
      </c>
      <c r="AP658" s="61">
        <f t="array" ref="AP658">MIN(IF(Codificacion=AM658,Total_Cotizacion,""))</f>
        <v>8486930.3999999985</v>
      </c>
      <c r="AQ658" s="62" t="b">
        <f t="shared" si="7814"/>
        <v>0</v>
      </c>
      <c r="AR658" s="51" t="str">
        <f t="shared" ref="AR658" si="7892">IF(COUNTIF(Codificacion2,CONCATENATE(AM658,"_VAL_",AB658))&gt;1,"Empate","")</f>
        <v/>
      </c>
      <c r="AS658" s="63" t="str">
        <f t="shared" si="7832"/>
        <v/>
      </c>
      <c r="AT658" s="59" t="str">
        <f t="shared" si="7816"/>
        <v>ALI_47_SEG_5_</v>
      </c>
      <c r="AU658" s="63">
        <f t="shared" ref="AU658" si="7893">IF(AND(COUNTIF(Codificacion3,AT658)&lt;AO658),1,COUNTIF(Codificacion3,AT658))</f>
        <v>1</v>
      </c>
      <c r="AV658" s="62" t="str">
        <f t="shared" si="7818"/>
        <v>No Seleccionada</v>
      </c>
      <c r="AW658" s="53"/>
      <c r="AX658" s="51" t="str">
        <f t="shared" si="7819"/>
        <v>ALI_47_SEG_5FALSO</v>
      </c>
      <c r="AY658" s="51">
        <f t="shared" si="7800"/>
        <v>2</v>
      </c>
      <c r="AZ658" s="64" t="b">
        <f t="shared" si="7820"/>
        <v>0</v>
      </c>
    </row>
    <row r="659" spans="1:52" x14ac:dyDescent="0.2">
      <c r="A659" s="50" t="b">
        <f t="shared" si="7763"/>
        <v>0</v>
      </c>
      <c r="B659" s="51" t="s">
        <v>99</v>
      </c>
      <c r="C659" s="52">
        <v>47</v>
      </c>
      <c r="D659" s="52">
        <f t="shared" ref="D659" si="7894">IF(ISERROR(VLOOKUP(E659,Proveedores,2,FALSE)),"",VLOOKUP(E659,Proveedores,2,FALSE))</f>
        <v>2052</v>
      </c>
      <c r="E659" s="53" t="s">
        <v>100</v>
      </c>
      <c r="F659" s="54">
        <v>652</v>
      </c>
      <c r="G659" s="53" t="s">
        <v>56</v>
      </c>
      <c r="H659" s="53" t="s">
        <v>98</v>
      </c>
      <c r="I659" s="52">
        <v>6</v>
      </c>
      <c r="J659" s="53" t="s">
        <v>58</v>
      </c>
      <c r="K659" s="55">
        <v>44835</v>
      </c>
      <c r="L659" s="56">
        <v>5574</v>
      </c>
      <c r="M659" s="56">
        <v>6271</v>
      </c>
      <c r="N659" s="56">
        <v>3484</v>
      </c>
      <c r="O659" s="56">
        <v>697</v>
      </c>
      <c r="P659" s="57">
        <v>605</v>
      </c>
      <c r="Q659" s="58">
        <v>0</v>
      </c>
      <c r="R659" s="57">
        <v>605</v>
      </c>
      <c r="S659" s="57">
        <v>605</v>
      </c>
      <c r="T659" s="58">
        <v>0</v>
      </c>
      <c r="U659" s="57">
        <v>605</v>
      </c>
      <c r="V659" s="57">
        <v>1108</v>
      </c>
      <c r="W659" s="58">
        <v>0</v>
      </c>
      <c r="X659" s="57">
        <v>1108</v>
      </c>
      <c r="Y659" s="57">
        <v>1108</v>
      </c>
      <c r="Z659" s="58">
        <v>0</v>
      </c>
      <c r="AA659" s="57">
        <v>1108</v>
      </c>
      <c r="AB659" s="57">
        <v>11798773</v>
      </c>
      <c r="AC659" s="53" t="str">
        <f t="shared" si="7802"/>
        <v>Registro Valido</v>
      </c>
      <c r="AD659" s="57">
        <f t="shared" ref="AD659" si="7895">IF(OR(ISERROR(VLOOKUP(CONCATENATE("ALI_",$C659,"_SEG_",$I659,"_PROV_",$D659),Catalogo_Precios,AD$8,FALSE)),L659=0),0,VLOOKUP(CONCATENATE("ALI_",$C659,"_SEG_",$I659,"_PROV_",$D659),Catalogo_Precios,AD$8,FALSE))</f>
        <v>605</v>
      </c>
      <c r="AE659" s="57">
        <f t="shared" ref="AE659" si="7896">IF(OR(ISERROR(VLOOKUP(CONCATENATE("ALI_",$C659,"_SEG_",$I659,"_PROV_",$D659),Catalogo_Precios,AE$8,FALSE)),M659=0),0,VLOOKUP(CONCATENATE("ALI_",$C659,"_SEG_",$I659,"_PROV_",$D659),Catalogo_Precios,AE$8,FALSE))</f>
        <v>605</v>
      </c>
      <c r="AF659" s="57">
        <f t="shared" ref="AF659" si="7897">IF(OR(ISERROR(VLOOKUP(CONCATENATE("ALI_",$C659,"_SEG_",$I659,"_PROV_",$D659),Catalogo_Precios,AF$8,FALSE)),N659=0),0,VLOOKUP(CONCATENATE("ALI_",$C659,"_SEG_",$I659,"_PROV_",$D659),Catalogo_Precios,AF$8,FALSE))</f>
        <v>1108</v>
      </c>
      <c r="AG659" s="57">
        <f t="shared" ref="AG659" si="7898">IF(OR(ISERROR(VLOOKUP(CONCATENATE("ALI_",$C659,"_SEG_",$I659,"_PROV_",$D659),Catalogo_Precios,AG$8,FALSE)),O659=0),0,VLOOKUP(CONCATENATE("ALI_",$C659,"_SEG_",$I659,"_PROV_",$D659),Catalogo_Precios,AG$8,FALSE))</f>
        <v>1108</v>
      </c>
      <c r="AH659" s="57">
        <f t="shared" ref="AH659" si="7899">IF(OR(ISERROR(VLOOKUP(CONCATENATE("ALI_",$C659,"_SEG_",$I659,"_PROV_",$D659),Catalogo_Precios,AH$8,FALSE)),L659=0),0,VLOOKUP(CONCATENATE("ALI_",$C659,"_SEG_",$I659,"_PROV_",$D659),Catalogo_Precios,AH$8,FALSE))</f>
        <v>589</v>
      </c>
      <c r="AI659" s="57">
        <f t="shared" ref="AI659" si="7900">IF(OR(ISERROR(VLOOKUP(CONCATENATE("ALI_",$C659,"_SEG_",$I659,"_PROV_",$D659),Catalogo_Precios,AI$8,FALSE)),M659=0),0,VLOOKUP(CONCATENATE("ALI_",$C659,"_SEG_",$I659,"_PROV_",$D659),Catalogo_Precios,AI$8,FALSE))</f>
        <v>589</v>
      </c>
      <c r="AJ659" s="57">
        <f t="shared" ref="AJ659" si="7901">IF(OR(ISERROR(VLOOKUP(CONCATENATE("ALI_",$C659,"_SEG_",$I659,"_PROV_",$D659),Catalogo_Precios,AJ$8,FALSE)),N659=0),0,VLOOKUP(CONCATENATE("ALI_",$C659,"_SEG_",$I659,"_PROV_",$D659),Catalogo_Precios,AJ$8,FALSE))</f>
        <v>1078</v>
      </c>
      <c r="AK659" s="57">
        <f t="shared" ref="AK659" si="7902">IF(OR(ISERROR(VLOOKUP(CONCATENATE("ALI_",$C659,"_SEG_",$I659,"_PROV_",$D659),Catalogo_Precios,AK$8,FALSE)),O659=0),0,VLOOKUP(CONCATENATE("ALI_",$C659,"_SEG_",$I659,"_PROV_",$D659),Catalogo_Precios,AK$8,FALSE))</f>
        <v>1078</v>
      </c>
      <c r="AL659" s="53"/>
      <c r="AM659" s="59" t="str">
        <f t="shared" si="7811"/>
        <v>ALI_47_SEG_6</v>
      </c>
      <c r="AN659" s="59" t="str">
        <f t="shared" si="7812"/>
        <v>ALI_47_SEG_6_VAL_11798773</v>
      </c>
      <c r="AO659" s="60">
        <f t="shared" ref="AO659" si="7903">IF(OR(AB659="",AB659=0),0,COUNTIF(Codificacion,AM659))</f>
        <v>4</v>
      </c>
      <c r="AP659" s="61">
        <f t="array" ref="AP659">MIN(IF(Codificacion=AM659,Total_Cotizacion,""))</f>
        <v>9187058.4000000004</v>
      </c>
      <c r="AQ659" s="62" t="b">
        <f t="shared" si="7814"/>
        <v>0</v>
      </c>
      <c r="AR659" s="51" t="str">
        <f t="shared" ref="AR659" si="7904">IF(COUNTIF(Codificacion2,CONCATENATE(AM659,"_VAL_",AB659))&gt;1,"Empate","")</f>
        <v/>
      </c>
      <c r="AS659" s="63" t="str">
        <f t="shared" si="7832"/>
        <v/>
      </c>
      <c r="AT659" s="59" t="str">
        <f t="shared" si="7816"/>
        <v>ALI_47_SEG_6_</v>
      </c>
      <c r="AU659" s="63">
        <f t="shared" ref="AU659" si="7905">IF(AND(COUNTIF(Codificacion3,AT659)&lt;AO659),1,COUNTIF(Codificacion3,AT659))</f>
        <v>1</v>
      </c>
      <c r="AV659" s="62" t="str">
        <f t="shared" si="7818"/>
        <v>No Seleccionada</v>
      </c>
      <c r="AW659" s="53"/>
      <c r="AX659" s="51" t="str">
        <f t="shared" si="7819"/>
        <v>ALI_47_SEG_6FALSO</v>
      </c>
      <c r="AY659" s="51">
        <f t="shared" si="7800"/>
        <v>2</v>
      </c>
      <c r="AZ659" s="64" t="b">
        <f t="shared" si="7820"/>
        <v>0</v>
      </c>
    </row>
    <row r="660" spans="1:52" x14ac:dyDescent="0.2">
      <c r="A660" s="50" t="b">
        <f t="shared" si="7763"/>
        <v>0</v>
      </c>
      <c r="B660" s="51" t="s">
        <v>99</v>
      </c>
      <c r="C660" s="52">
        <v>47</v>
      </c>
      <c r="D660" s="52">
        <f t="shared" ref="D660" si="7906">IF(ISERROR(VLOOKUP(E660,Proveedores,2,FALSE)),"",VLOOKUP(E660,Proveedores,2,FALSE))</f>
        <v>2052</v>
      </c>
      <c r="E660" s="53" t="s">
        <v>100</v>
      </c>
      <c r="F660" s="54">
        <v>653</v>
      </c>
      <c r="G660" s="53" t="s">
        <v>56</v>
      </c>
      <c r="H660" s="53" t="s">
        <v>98</v>
      </c>
      <c r="I660" s="52">
        <v>7</v>
      </c>
      <c r="J660" s="53" t="s">
        <v>58</v>
      </c>
      <c r="K660" s="55">
        <v>44835</v>
      </c>
      <c r="L660" s="56">
        <v>5692</v>
      </c>
      <c r="M660" s="56">
        <v>6404</v>
      </c>
      <c r="N660" s="56">
        <v>3558</v>
      </c>
      <c r="O660" s="56">
        <v>711</v>
      </c>
      <c r="P660" s="57">
        <v>605</v>
      </c>
      <c r="Q660" s="58">
        <v>0</v>
      </c>
      <c r="R660" s="57">
        <v>605</v>
      </c>
      <c r="S660" s="57">
        <v>605</v>
      </c>
      <c r="T660" s="58">
        <v>0</v>
      </c>
      <c r="U660" s="57">
        <v>605</v>
      </c>
      <c r="V660" s="57">
        <v>1108</v>
      </c>
      <c r="W660" s="58">
        <v>0</v>
      </c>
      <c r="X660" s="57">
        <v>1108</v>
      </c>
      <c r="Y660" s="57">
        <v>1108</v>
      </c>
      <c r="Z660" s="58">
        <v>0</v>
      </c>
      <c r="AA660" s="57">
        <v>1108</v>
      </c>
      <c r="AB660" s="57">
        <v>12048132</v>
      </c>
      <c r="AC660" s="53" t="str">
        <f t="shared" si="7802"/>
        <v>Registro Valido</v>
      </c>
      <c r="AD660" s="57">
        <f t="shared" ref="AD660" si="7907">IF(OR(ISERROR(VLOOKUP(CONCATENATE("ALI_",$C660,"_SEG_",$I660,"_PROV_",$D660),Catalogo_Precios,AD$8,FALSE)),L660=0),0,VLOOKUP(CONCATENATE("ALI_",$C660,"_SEG_",$I660,"_PROV_",$D660),Catalogo_Precios,AD$8,FALSE))</f>
        <v>605</v>
      </c>
      <c r="AE660" s="57">
        <f t="shared" ref="AE660" si="7908">IF(OR(ISERROR(VLOOKUP(CONCATENATE("ALI_",$C660,"_SEG_",$I660,"_PROV_",$D660),Catalogo_Precios,AE$8,FALSE)),M660=0),0,VLOOKUP(CONCATENATE("ALI_",$C660,"_SEG_",$I660,"_PROV_",$D660),Catalogo_Precios,AE$8,FALSE))</f>
        <v>605</v>
      </c>
      <c r="AF660" s="57">
        <f t="shared" ref="AF660" si="7909">IF(OR(ISERROR(VLOOKUP(CONCATENATE("ALI_",$C660,"_SEG_",$I660,"_PROV_",$D660),Catalogo_Precios,AF$8,FALSE)),N660=0),0,VLOOKUP(CONCATENATE("ALI_",$C660,"_SEG_",$I660,"_PROV_",$D660),Catalogo_Precios,AF$8,FALSE))</f>
        <v>1108</v>
      </c>
      <c r="AG660" s="57">
        <f t="shared" ref="AG660" si="7910">IF(OR(ISERROR(VLOOKUP(CONCATENATE("ALI_",$C660,"_SEG_",$I660,"_PROV_",$D660),Catalogo_Precios,AG$8,FALSE)),O660=0),0,VLOOKUP(CONCATENATE("ALI_",$C660,"_SEG_",$I660,"_PROV_",$D660),Catalogo_Precios,AG$8,FALSE))</f>
        <v>1108</v>
      </c>
      <c r="AH660" s="57">
        <f t="shared" ref="AH660" si="7911">IF(OR(ISERROR(VLOOKUP(CONCATENATE("ALI_",$C660,"_SEG_",$I660,"_PROV_",$D660),Catalogo_Precios,AH$8,FALSE)),L660=0),0,VLOOKUP(CONCATENATE("ALI_",$C660,"_SEG_",$I660,"_PROV_",$D660),Catalogo_Precios,AH$8,FALSE))</f>
        <v>589</v>
      </c>
      <c r="AI660" s="57">
        <f t="shared" ref="AI660" si="7912">IF(OR(ISERROR(VLOOKUP(CONCATENATE("ALI_",$C660,"_SEG_",$I660,"_PROV_",$D660),Catalogo_Precios,AI$8,FALSE)),M660=0),0,VLOOKUP(CONCATENATE("ALI_",$C660,"_SEG_",$I660,"_PROV_",$D660),Catalogo_Precios,AI$8,FALSE))</f>
        <v>589</v>
      </c>
      <c r="AJ660" s="57">
        <f t="shared" ref="AJ660" si="7913">IF(OR(ISERROR(VLOOKUP(CONCATENATE("ALI_",$C660,"_SEG_",$I660,"_PROV_",$D660),Catalogo_Precios,AJ$8,FALSE)),N660=0),0,VLOOKUP(CONCATENATE("ALI_",$C660,"_SEG_",$I660,"_PROV_",$D660),Catalogo_Precios,AJ$8,FALSE))</f>
        <v>1078</v>
      </c>
      <c r="AK660" s="57">
        <f t="shared" ref="AK660" si="7914">IF(OR(ISERROR(VLOOKUP(CONCATENATE("ALI_",$C660,"_SEG_",$I660,"_PROV_",$D660),Catalogo_Precios,AK$8,FALSE)),O660=0),0,VLOOKUP(CONCATENATE("ALI_",$C660,"_SEG_",$I660,"_PROV_",$D660),Catalogo_Precios,AK$8,FALSE))</f>
        <v>1078</v>
      </c>
      <c r="AL660" s="53"/>
      <c r="AM660" s="59" t="str">
        <f t="shared" si="7811"/>
        <v>ALI_47_SEG_7</v>
      </c>
      <c r="AN660" s="59" t="str">
        <f t="shared" si="7812"/>
        <v>ALI_47_SEG_7_VAL_12048132</v>
      </c>
      <c r="AO660" s="60">
        <f t="shared" ref="AO660" si="7915">IF(OR(AB660="",AB660=0),0,COUNTIF(Codificacion,AM660))</f>
        <v>4</v>
      </c>
      <c r="AP660" s="61">
        <f t="array" ref="AP660">MIN(IF(Codificacion=AM660,Total_Cotizacion,""))</f>
        <v>9381220.7999999989</v>
      </c>
      <c r="AQ660" s="62" t="b">
        <f t="shared" si="7814"/>
        <v>0</v>
      </c>
      <c r="AR660" s="51" t="str">
        <f t="shared" ref="AR660" si="7916">IF(COUNTIF(Codificacion2,CONCATENATE(AM660,"_VAL_",AB660))&gt;1,"Empate","")</f>
        <v/>
      </c>
      <c r="AS660" s="63" t="str">
        <f t="shared" si="7832"/>
        <v/>
      </c>
      <c r="AT660" s="59" t="str">
        <f t="shared" si="7816"/>
        <v>ALI_47_SEG_7_</v>
      </c>
      <c r="AU660" s="63">
        <f t="shared" ref="AU660" si="7917">IF(AND(COUNTIF(Codificacion3,AT660)&lt;AO660),1,COUNTIF(Codificacion3,AT660))</f>
        <v>1</v>
      </c>
      <c r="AV660" s="62" t="str">
        <f t="shared" si="7818"/>
        <v>No Seleccionada</v>
      </c>
      <c r="AW660" s="53"/>
      <c r="AX660" s="51" t="str">
        <f t="shared" si="7819"/>
        <v>ALI_47_SEG_7FALSO</v>
      </c>
      <c r="AY660" s="51">
        <f t="shared" si="7800"/>
        <v>2</v>
      </c>
      <c r="AZ660" s="64" t="b">
        <f t="shared" si="7820"/>
        <v>0</v>
      </c>
    </row>
    <row r="661" spans="1:52" x14ac:dyDescent="0.2">
      <c r="A661" s="50" t="b">
        <f t="shared" si="7763"/>
        <v>0</v>
      </c>
      <c r="B661" s="51" t="s">
        <v>99</v>
      </c>
      <c r="C661" s="52">
        <v>47</v>
      </c>
      <c r="D661" s="52">
        <f t="shared" ref="D661" si="7918">IF(ISERROR(VLOOKUP(E661,Proveedores,2,FALSE)),"",VLOOKUP(E661,Proveedores,2,FALSE))</f>
        <v>2052</v>
      </c>
      <c r="E661" s="53" t="s">
        <v>100</v>
      </c>
      <c r="F661" s="54">
        <v>654</v>
      </c>
      <c r="G661" s="53" t="s">
        <v>56</v>
      </c>
      <c r="H661" s="53" t="s">
        <v>98</v>
      </c>
      <c r="I661" s="52">
        <v>8</v>
      </c>
      <c r="J661" s="53" t="s">
        <v>58</v>
      </c>
      <c r="K661" s="55">
        <v>44835</v>
      </c>
      <c r="L661" s="56">
        <v>5494</v>
      </c>
      <c r="M661" s="56">
        <v>6180</v>
      </c>
      <c r="N661" s="56">
        <v>3434</v>
      </c>
      <c r="O661" s="56">
        <v>687</v>
      </c>
      <c r="P661" s="57">
        <v>605</v>
      </c>
      <c r="Q661" s="58">
        <v>0</v>
      </c>
      <c r="R661" s="57">
        <v>605</v>
      </c>
      <c r="S661" s="57">
        <v>605</v>
      </c>
      <c r="T661" s="58">
        <v>0</v>
      </c>
      <c r="U661" s="57">
        <v>605</v>
      </c>
      <c r="V661" s="57">
        <v>1108</v>
      </c>
      <c r="W661" s="58">
        <v>0</v>
      </c>
      <c r="X661" s="57">
        <v>1108</v>
      </c>
      <c r="Y661" s="57">
        <v>1108</v>
      </c>
      <c r="Z661" s="58">
        <v>0</v>
      </c>
      <c r="AA661" s="57">
        <v>1108</v>
      </c>
      <c r="AB661" s="57">
        <v>11628838</v>
      </c>
      <c r="AC661" s="53" t="str">
        <f t="shared" si="7802"/>
        <v>Registro Valido</v>
      </c>
      <c r="AD661" s="57">
        <f t="shared" ref="AD661" si="7919">IF(OR(ISERROR(VLOOKUP(CONCATENATE("ALI_",$C661,"_SEG_",$I661,"_PROV_",$D661),Catalogo_Precios,AD$8,FALSE)),L661=0),0,VLOOKUP(CONCATENATE("ALI_",$C661,"_SEG_",$I661,"_PROV_",$D661),Catalogo_Precios,AD$8,FALSE))</f>
        <v>605</v>
      </c>
      <c r="AE661" s="57">
        <f t="shared" ref="AE661" si="7920">IF(OR(ISERROR(VLOOKUP(CONCATENATE("ALI_",$C661,"_SEG_",$I661,"_PROV_",$D661),Catalogo_Precios,AE$8,FALSE)),M661=0),0,VLOOKUP(CONCATENATE("ALI_",$C661,"_SEG_",$I661,"_PROV_",$D661),Catalogo_Precios,AE$8,FALSE))</f>
        <v>605</v>
      </c>
      <c r="AF661" s="57">
        <f t="shared" ref="AF661" si="7921">IF(OR(ISERROR(VLOOKUP(CONCATENATE("ALI_",$C661,"_SEG_",$I661,"_PROV_",$D661),Catalogo_Precios,AF$8,FALSE)),N661=0),0,VLOOKUP(CONCATENATE("ALI_",$C661,"_SEG_",$I661,"_PROV_",$D661),Catalogo_Precios,AF$8,FALSE))</f>
        <v>1108</v>
      </c>
      <c r="AG661" s="57">
        <f t="shared" ref="AG661" si="7922">IF(OR(ISERROR(VLOOKUP(CONCATENATE("ALI_",$C661,"_SEG_",$I661,"_PROV_",$D661),Catalogo_Precios,AG$8,FALSE)),O661=0),0,VLOOKUP(CONCATENATE("ALI_",$C661,"_SEG_",$I661,"_PROV_",$D661),Catalogo_Precios,AG$8,FALSE))</f>
        <v>1108</v>
      </c>
      <c r="AH661" s="57">
        <f t="shared" ref="AH661" si="7923">IF(OR(ISERROR(VLOOKUP(CONCATENATE("ALI_",$C661,"_SEG_",$I661,"_PROV_",$D661),Catalogo_Precios,AH$8,FALSE)),L661=0),0,VLOOKUP(CONCATENATE("ALI_",$C661,"_SEG_",$I661,"_PROV_",$D661),Catalogo_Precios,AH$8,FALSE))</f>
        <v>589</v>
      </c>
      <c r="AI661" s="57">
        <f t="shared" ref="AI661" si="7924">IF(OR(ISERROR(VLOOKUP(CONCATENATE("ALI_",$C661,"_SEG_",$I661,"_PROV_",$D661),Catalogo_Precios,AI$8,FALSE)),M661=0),0,VLOOKUP(CONCATENATE("ALI_",$C661,"_SEG_",$I661,"_PROV_",$D661),Catalogo_Precios,AI$8,FALSE))</f>
        <v>589</v>
      </c>
      <c r="AJ661" s="57">
        <f t="shared" ref="AJ661" si="7925">IF(OR(ISERROR(VLOOKUP(CONCATENATE("ALI_",$C661,"_SEG_",$I661,"_PROV_",$D661),Catalogo_Precios,AJ$8,FALSE)),N661=0),0,VLOOKUP(CONCATENATE("ALI_",$C661,"_SEG_",$I661,"_PROV_",$D661),Catalogo_Precios,AJ$8,FALSE))</f>
        <v>1078</v>
      </c>
      <c r="AK661" s="57">
        <f t="shared" ref="AK661" si="7926">IF(OR(ISERROR(VLOOKUP(CONCATENATE("ALI_",$C661,"_SEG_",$I661,"_PROV_",$D661),Catalogo_Precios,AK$8,FALSE)),O661=0),0,VLOOKUP(CONCATENATE("ALI_",$C661,"_SEG_",$I661,"_PROV_",$D661),Catalogo_Precios,AK$8,FALSE))</f>
        <v>1078</v>
      </c>
      <c r="AL661" s="53"/>
      <c r="AM661" s="59" t="str">
        <f t="shared" si="7811"/>
        <v>ALI_47_SEG_8</v>
      </c>
      <c r="AN661" s="59" t="str">
        <f t="shared" si="7812"/>
        <v>ALI_47_SEG_8_VAL_11628838</v>
      </c>
      <c r="AO661" s="60">
        <f t="shared" ref="AO661" si="7927">IF(OR(AB661="",AB661=0),0,COUNTIF(Codificacion,AM661))</f>
        <v>4</v>
      </c>
      <c r="AP661" s="61">
        <f t="array" ref="AP661">MIN(IF(Codificacion=AM661,Total_Cotizacion,""))</f>
        <v>9054739.2000000011</v>
      </c>
      <c r="AQ661" s="62" t="b">
        <f t="shared" si="7814"/>
        <v>0</v>
      </c>
      <c r="AR661" s="51" t="str">
        <f t="shared" ref="AR661" si="7928">IF(COUNTIF(Codificacion2,CONCATENATE(AM661,"_VAL_",AB661))&gt;1,"Empate","")</f>
        <v/>
      </c>
      <c r="AS661" s="63" t="str">
        <f t="shared" si="7832"/>
        <v/>
      </c>
      <c r="AT661" s="59" t="str">
        <f t="shared" si="7816"/>
        <v>ALI_47_SEG_8_</v>
      </c>
      <c r="AU661" s="63">
        <f t="shared" ref="AU661" si="7929">IF(AND(COUNTIF(Codificacion3,AT661)&lt;AO661),1,COUNTIF(Codificacion3,AT661))</f>
        <v>1</v>
      </c>
      <c r="AV661" s="62" t="str">
        <f t="shared" si="7818"/>
        <v>No Seleccionada</v>
      </c>
      <c r="AW661" s="53"/>
      <c r="AX661" s="51" t="str">
        <f t="shared" si="7819"/>
        <v>ALI_47_SEG_8FALSO</v>
      </c>
      <c r="AY661" s="51">
        <f t="shared" si="7800"/>
        <v>2</v>
      </c>
      <c r="AZ661" s="64" t="b">
        <f t="shared" si="7820"/>
        <v>0</v>
      </c>
    </row>
    <row r="662" spans="1:52" x14ac:dyDescent="0.2">
      <c r="A662" s="50" t="b">
        <f t="shared" si="7763"/>
        <v>0</v>
      </c>
      <c r="B662" s="51" t="s">
        <v>99</v>
      </c>
      <c r="C662" s="52">
        <v>47</v>
      </c>
      <c r="D662" s="52">
        <f t="shared" ref="D662" si="7930">IF(ISERROR(VLOOKUP(E662,Proveedores,2,FALSE)),"",VLOOKUP(E662,Proveedores,2,FALSE))</f>
        <v>2052</v>
      </c>
      <c r="E662" s="53" t="s">
        <v>100</v>
      </c>
      <c r="F662" s="54">
        <v>655</v>
      </c>
      <c r="G662" s="53" t="s">
        <v>56</v>
      </c>
      <c r="H662" s="53" t="s">
        <v>98</v>
      </c>
      <c r="I662" s="52">
        <v>9</v>
      </c>
      <c r="J662" s="53" t="s">
        <v>58</v>
      </c>
      <c r="K662" s="55">
        <v>44835</v>
      </c>
      <c r="L662" s="56">
        <v>5552</v>
      </c>
      <c r="M662" s="56">
        <v>6246</v>
      </c>
      <c r="N662" s="56">
        <v>3470</v>
      </c>
      <c r="O662" s="56">
        <v>694</v>
      </c>
      <c r="P662" s="57">
        <v>605</v>
      </c>
      <c r="Q662" s="58">
        <v>0</v>
      </c>
      <c r="R662" s="57">
        <v>605</v>
      </c>
      <c r="S662" s="57">
        <v>605</v>
      </c>
      <c r="T662" s="58">
        <v>0</v>
      </c>
      <c r="U662" s="57">
        <v>605</v>
      </c>
      <c r="V662" s="57">
        <v>1108</v>
      </c>
      <c r="W662" s="58">
        <v>0</v>
      </c>
      <c r="X662" s="57">
        <v>1108</v>
      </c>
      <c r="Y662" s="57">
        <v>1108</v>
      </c>
      <c r="Z662" s="58">
        <v>0</v>
      </c>
      <c r="AA662" s="57">
        <v>1108</v>
      </c>
      <c r="AB662" s="57">
        <v>11751502</v>
      </c>
      <c r="AC662" s="53" t="str">
        <f t="shared" si="7802"/>
        <v>Registro Valido</v>
      </c>
      <c r="AD662" s="57">
        <f t="shared" ref="AD662" si="7931">IF(OR(ISERROR(VLOOKUP(CONCATENATE("ALI_",$C662,"_SEG_",$I662,"_PROV_",$D662),Catalogo_Precios,AD$8,FALSE)),L662=0),0,VLOOKUP(CONCATENATE("ALI_",$C662,"_SEG_",$I662,"_PROV_",$D662),Catalogo_Precios,AD$8,FALSE))</f>
        <v>605</v>
      </c>
      <c r="AE662" s="57">
        <f t="shared" ref="AE662" si="7932">IF(OR(ISERROR(VLOOKUP(CONCATENATE("ALI_",$C662,"_SEG_",$I662,"_PROV_",$D662),Catalogo_Precios,AE$8,FALSE)),M662=0),0,VLOOKUP(CONCATENATE("ALI_",$C662,"_SEG_",$I662,"_PROV_",$D662),Catalogo_Precios,AE$8,FALSE))</f>
        <v>605</v>
      </c>
      <c r="AF662" s="57">
        <f t="shared" ref="AF662" si="7933">IF(OR(ISERROR(VLOOKUP(CONCATENATE("ALI_",$C662,"_SEG_",$I662,"_PROV_",$D662),Catalogo_Precios,AF$8,FALSE)),N662=0),0,VLOOKUP(CONCATENATE("ALI_",$C662,"_SEG_",$I662,"_PROV_",$D662),Catalogo_Precios,AF$8,FALSE))</f>
        <v>1108</v>
      </c>
      <c r="AG662" s="57">
        <f t="shared" ref="AG662" si="7934">IF(OR(ISERROR(VLOOKUP(CONCATENATE("ALI_",$C662,"_SEG_",$I662,"_PROV_",$D662),Catalogo_Precios,AG$8,FALSE)),O662=0),0,VLOOKUP(CONCATENATE("ALI_",$C662,"_SEG_",$I662,"_PROV_",$D662),Catalogo_Precios,AG$8,FALSE))</f>
        <v>1108</v>
      </c>
      <c r="AH662" s="57">
        <f t="shared" ref="AH662" si="7935">IF(OR(ISERROR(VLOOKUP(CONCATENATE("ALI_",$C662,"_SEG_",$I662,"_PROV_",$D662),Catalogo_Precios,AH$8,FALSE)),L662=0),0,VLOOKUP(CONCATENATE("ALI_",$C662,"_SEG_",$I662,"_PROV_",$D662),Catalogo_Precios,AH$8,FALSE))</f>
        <v>589</v>
      </c>
      <c r="AI662" s="57">
        <f t="shared" ref="AI662" si="7936">IF(OR(ISERROR(VLOOKUP(CONCATENATE("ALI_",$C662,"_SEG_",$I662,"_PROV_",$D662),Catalogo_Precios,AI$8,FALSE)),M662=0),0,VLOOKUP(CONCATENATE("ALI_",$C662,"_SEG_",$I662,"_PROV_",$D662),Catalogo_Precios,AI$8,FALSE))</f>
        <v>589</v>
      </c>
      <c r="AJ662" s="57">
        <f t="shared" ref="AJ662" si="7937">IF(OR(ISERROR(VLOOKUP(CONCATENATE("ALI_",$C662,"_SEG_",$I662,"_PROV_",$D662),Catalogo_Precios,AJ$8,FALSE)),N662=0),0,VLOOKUP(CONCATENATE("ALI_",$C662,"_SEG_",$I662,"_PROV_",$D662),Catalogo_Precios,AJ$8,FALSE))</f>
        <v>1078</v>
      </c>
      <c r="AK662" s="57">
        <f t="shared" ref="AK662" si="7938">IF(OR(ISERROR(VLOOKUP(CONCATENATE("ALI_",$C662,"_SEG_",$I662,"_PROV_",$D662),Catalogo_Precios,AK$8,FALSE)),O662=0),0,VLOOKUP(CONCATENATE("ALI_",$C662,"_SEG_",$I662,"_PROV_",$D662),Catalogo_Precios,AK$8,FALSE))</f>
        <v>1078</v>
      </c>
      <c r="AL662" s="53"/>
      <c r="AM662" s="59" t="str">
        <f t="shared" si="7811"/>
        <v>ALI_47_SEG_9</v>
      </c>
      <c r="AN662" s="59" t="str">
        <f t="shared" si="7812"/>
        <v>ALI_47_SEG_9_VAL_11751502</v>
      </c>
      <c r="AO662" s="60">
        <f t="shared" ref="AO662" si="7939">IF(OR(AB662="",AB662=0),0,COUNTIF(Codificacion,AM662))</f>
        <v>4</v>
      </c>
      <c r="AP662" s="61">
        <f t="array" ref="AP662">MIN(IF(Codificacion=AM662,Total_Cotizacion,""))</f>
        <v>9150251.1999999993</v>
      </c>
      <c r="AQ662" s="62" t="b">
        <f t="shared" si="7814"/>
        <v>0</v>
      </c>
      <c r="AR662" s="51" t="str">
        <f t="shared" ref="AR662" si="7940">IF(COUNTIF(Codificacion2,CONCATENATE(AM662,"_VAL_",AB662))&gt;1,"Empate","")</f>
        <v/>
      </c>
      <c r="AS662" s="63" t="str">
        <f t="shared" si="7832"/>
        <v/>
      </c>
      <c r="AT662" s="59" t="str">
        <f t="shared" si="7816"/>
        <v>ALI_47_SEG_9_</v>
      </c>
      <c r="AU662" s="63">
        <f t="shared" ref="AU662" si="7941">IF(AND(COUNTIF(Codificacion3,AT662)&lt;AO662),1,COUNTIF(Codificacion3,AT662))</f>
        <v>1</v>
      </c>
      <c r="AV662" s="62" t="str">
        <f t="shared" si="7818"/>
        <v>No Seleccionada</v>
      </c>
      <c r="AW662" s="53"/>
      <c r="AX662" s="51" t="str">
        <f t="shared" si="7819"/>
        <v>ALI_47_SEG_9FALSO</v>
      </c>
      <c r="AY662" s="51">
        <f t="shared" si="7800"/>
        <v>2</v>
      </c>
      <c r="AZ662" s="64" t="b">
        <f t="shared" si="7820"/>
        <v>0</v>
      </c>
    </row>
    <row r="663" spans="1:52" x14ac:dyDescent="0.2">
      <c r="A663" s="50" t="b">
        <f t="shared" si="7763"/>
        <v>0</v>
      </c>
      <c r="B663" s="51" t="s">
        <v>99</v>
      </c>
      <c r="C663" s="52">
        <v>47</v>
      </c>
      <c r="D663" s="52">
        <f t="shared" ref="D663" si="7942">IF(ISERROR(VLOOKUP(E663,Proveedores,2,FALSE)),"",VLOOKUP(E663,Proveedores,2,FALSE))</f>
        <v>2052</v>
      </c>
      <c r="E663" s="53" t="s">
        <v>100</v>
      </c>
      <c r="F663" s="54">
        <v>656</v>
      </c>
      <c r="G663" s="53" t="s">
        <v>56</v>
      </c>
      <c r="H663" s="53" t="s">
        <v>98</v>
      </c>
      <c r="I663" s="52">
        <v>10</v>
      </c>
      <c r="J663" s="53" t="s">
        <v>58</v>
      </c>
      <c r="K663" s="55">
        <v>44835</v>
      </c>
      <c r="L663" s="56">
        <v>5560</v>
      </c>
      <c r="M663" s="56">
        <v>6256</v>
      </c>
      <c r="N663" s="56">
        <v>3476</v>
      </c>
      <c r="O663" s="56">
        <v>696</v>
      </c>
      <c r="P663" s="57">
        <v>605</v>
      </c>
      <c r="Q663" s="58">
        <v>0</v>
      </c>
      <c r="R663" s="57">
        <v>605</v>
      </c>
      <c r="S663" s="57">
        <v>605</v>
      </c>
      <c r="T663" s="58">
        <v>0</v>
      </c>
      <c r="U663" s="57">
        <v>605</v>
      </c>
      <c r="V663" s="57">
        <v>1108</v>
      </c>
      <c r="W663" s="58">
        <v>0</v>
      </c>
      <c r="X663" s="57">
        <v>1108</v>
      </c>
      <c r="Y663" s="57">
        <v>1108</v>
      </c>
      <c r="Z663" s="58">
        <v>0</v>
      </c>
      <c r="AA663" s="57">
        <v>1108</v>
      </c>
      <c r="AB663" s="57">
        <v>11771256</v>
      </c>
      <c r="AC663" s="53" t="str">
        <f t="shared" si="7802"/>
        <v>Registro Valido</v>
      </c>
      <c r="AD663" s="57">
        <f t="shared" ref="AD663" si="7943">IF(OR(ISERROR(VLOOKUP(CONCATENATE("ALI_",$C663,"_SEG_",$I663,"_PROV_",$D663),Catalogo_Precios,AD$8,FALSE)),L663=0),0,VLOOKUP(CONCATENATE("ALI_",$C663,"_SEG_",$I663,"_PROV_",$D663),Catalogo_Precios,AD$8,FALSE))</f>
        <v>605</v>
      </c>
      <c r="AE663" s="57">
        <f t="shared" ref="AE663" si="7944">IF(OR(ISERROR(VLOOKUP(CONCATENATE("ALI_",$C663,"_SEG_",$I663,"_PROV_",$D663),Catalogo_Precios,AE$8,FALSE)),M663=0),0,VLOOKUP(CONCATENATE("ALI_",$C663,"_SEG_",$I663,"_PROV_",$D663),Catalogo_Precios,AE$8,FALSE))</f>
        <v>605</v>
      </c>
      <c r="AF663" s="57">
        <f t="shared" ref="AF663" si="7945">IF(OR(ISERROR(VLOOKUP(CONCATENATE("ALI_",$C663,"_SEG_",$I663,"_PROV_",$D663),Catalogo_Precios,AF$8,FALSE)),N663=0),0,VLOOKUP(CONCATENATE("ALI_",$C663,"_SEG_",$I663,"_PROV_",$D663),Catalogo_Precios,AF$8,FALSE))</f>
        <v>1108</v>
      </c>
      <c r="AG663" s="57">
        <f t="shared" ref="AG663" si="7946">IF(OR(ISERROR(VLOOKUP(CONCATENATE("ALI_",$C663,"_SEG_",$I663,"_PROV_",$D663),Catalogo_Precios,AG$8,FALSE)),O663=0),0,VLOOKUP(CONCATENATE("ALI_",$C663,"_SEG_",$I663,"_PROV_",$D663),Catalogo_Precios,AG$8,FALSE))</f>
        <v>1108</v>
      </c>
      <c r="AH663" s="57">
        <f t="shared" ref="AH663" si="7947">IF(OR(ISERROR(VLOOKUP(CONCATENATE("ALI_",$C663,"_SEG_",$I663,"_PROV_",$D663),Catalogo_Precios,AH$8,FALSE)),L663=0),0,VLOOKUP(CONCATENATE("ALI_",$C663,"_SEG_",$I663,"_PROV_",$D663),Catalogo_Precios,AH$8,FALSE))</f>
        <v>589</v>
      </c>
      <c r="AI663" s="57">
        <f t="shared" ref="AI663" si="7948">IF(OR(ISERROR(VLOOKUP(CONCATENATE("ALI_",$C663,"_SEG_",$I663,"_PROV_",$D663),Catalogo_Precios,AI$8,FALSE)),M663=0),0,VLOOKUP(CONCATENATE("ALI_",$C663,"_SEG_",$I663,"_PROV_",$D663),Catalogo_Precios,AI$8,FALSE))</f>
        <v>589</v>
      </c>
      <c r="AJ663" s="57">
        <f t="shared" ref="AJ663" si="7949">IF(OR(ISERROR(VLOOKUP(CONCATENATE("ALI_",$C663,"_SEG_",$I663,"_PROV_",$D663),Catalogo_Precios,AJ$8,FALSE)),N663=0),0,VLOOKUP(CONCATENATE("ALI_",$C663,"_SEG_",$I663,"_PROV_",$D663),Catalogo_Precios,AJ$8,FALSE))</f>
        <v>1078</v>
      </c>
      <c r="AK663" s="57">
        <f t="shared" ref="AK663" si="7950">IF(OR(ISERROR(VLOOKUP(CONCATENATE("ALI_",$C663,"_SEG_",$I663,"_PROV_",$D663),Catalogo_Precios,AK$8,FALSE)),O663=0),0,VLOOKUP(CONCATENATE("ALI_",$C663,"_SEG_",$I663,"_PROV_",$D663),Catalogo_Precios,AK$8,FALSE))</f>
        <v>1078</v>
      </c>
      <c r="AL663" s="53"/>
      <c r="AM663" s="59" t="str">
        <f t="shared" si="7811"/>
        <v>ALI_47_SEG_10</v>
      </c>
      <c r="AN663" s="59" t="str">
        <f t="shared" si="7812"/>
        <v>ALI_47_SEG_10_VAL_11771256</v>
      </c>
      <c r="AO663" s="60">
        <f t="shared" ref="AO663" si="7951">IF(OR(AB663="",AB663=0),0,COUNTIF(Codificacion,AM663))</f>
        <v>4</v>
      </c>
      <c r="AP663" s="61">
        <f t="array" ref="AP663">MIN(IF(Codificacion=AM663,Total_Cotizacion,""))</f>
        <v>9165632</v>
      </c>
      <c r="AQ663" s="62" t="b">
        <f t="shared" si="7814"/>
        <v>0</v>
      </c>
      <c r="AR663" s="51" t="str">
        <f t="shared" ref="AR663" si="7952">IF(COUNTIF(Codificacion2,CONCATENATE(AM663,"_VAL_",AB663))&gt;1,"Empate","")</f>
        <v/>
      </c>
      <c r="AS663" s="63" t="str">
        <f t="shared" si="7832"/>
        <v/>
      </c>
      <c r="AT663" s="59" t="str">
        <f t="shared" si="7816"/>
        <v>ALI_47_SEG_10_</v>
      </c>
      <c r="AU663" s="63">
        <f t="shared" ref="AU663" si="7953">IF(AND(COUNTIF(Codificacion3,AT663)&lt;AO663),1,COUNTIF(Codificacion3,AT663))</f>
        <v>1</v>
      </c>
      <c r="AV663" s="62" t="str">
        <f t="shared" si="7818"/>
        <v>No Seleccionada</v>
      </c>
      <c r="AW663" s="53"/>
      <c r="AX663" s="51" t="str">
        <f t="shared" si="7819"/>
        <v>ALI_47_SEG_10FALSO</v>
      </c>
      <c r="AY663" s="51">
        <f t="shared" si="7800"/>
        <v>2</v>
      </c>
      <c r="AZ663" s="64" t="b">
        <f t="shared" si="7820"/>
        <v>0</v>
      </c>
    </row>
    <row r="664" spans="1:52" x14ac:dyDescent="0.2">
      <c r="A664" s="50" t="b">
        <f t="shared" si="7763"/>
        <v>0</v>
      </c>
      <c r="B664" s="51" t="s">
        <v>99</v>
      </c>
      <c r="C664" s="52">
        <v>47</v>
      </c>
      <c r="D664" s="52">
        <f t="shared" ref="D664" si="7954">IF(ISERROR(VLOOKUP(E664,Proveedores,2,FALSE)),"",VLOOKUP(E664,Proveedores,2,FALSE))</f>
        <v>2052</v>
      </c>
      <c r="E664" s="53" t="s">
        <v>100</v>
      </c>
      <c r="F664" s="54">
        <v>657</v>
      </c>
      <c r="G664" s="53" t="s">
        <v>56</v>
      </c>
      <c r="H664" s="53" t="s">
        <v>98</v>
      </c>
      <c r="I664" s="52">
        <v>11</v>
      </c>
      <c r="J664" s="53" t="s">
        <v>58</v>
      </c>
      <c r="K664" s="55">
        <v>44835</v>
      </c>
      <c r="L664" s="56">
        <v>5476</v>
      </c>
      <c r="M664" s="56">
        <v>6161</v>
      </c>
      <c r="N664" s="56">
        <v>3423</v>
      </c>
      <c r="O664" s="56">
        <v>684</v>
      </c>
      <c r="P664" s="57">
        <v>605</v>
      </c>
      <c r="Q664" s="58">
        <v>0</v>
      </c>
      <c r="R664" s="57">
        <v>605</v>
      </c>
      <c r="S664" s="57">
        <v>605</v>
      </c>
      <c r="T664" s="58">
        <v>0</v>
      </c>
      <c r="U664" s="57">
        <v>605</v>
      </c>
      <c r="V664" s="57">
        <v>1108</v>
      </c>
      <c r="W664" s="58">
        <v>0</v>
      </c>
      <c r="X664" s="57">
        <v>1108</v>
      </c>
      <c r="Y664" s="57">
        <v>1108</v>
      </c>
      <c r="Z664" s="58">
        <v>0</v>
      </c>
      <c r="AA664" s="57">
        <v>1108</v>
      </c>
      <c r="AB664" s="57">
        <v>11590941</v>
      </c>
      <c r="AC664" s="53" t="str">
        <f t="shared" si="7802"/>
        <v>Registro Valido</v>
      </c>
      <c r="AD664" s="57">
        <f t="shared" ref="AD664" si="7955">IF(OR(ISERROR(VLOOKUP(CONCATENATE("ALI_",$C664,"_SEG_",$I664,"_PROV_",$D664),Catalogo_Precios,AD$8,FALSE)),L664=0),0,VLOOKUP(CONCATENATE("ALI_",$C664,"_SEG_",$I664,"_PROV_",$D664),Catalogo_Precios,AD$8,FALSE))</f>
        <v>605</v>
      </c>
      <c r="AE664" s="57">
        <f t="shared" ref="AE664" si="7956">IF(OR(ISERROR(VLOOKUP(CONCATENATE("ALI_",$C664,"_SEG_",$I664,"_PROV_",$D664),Catalogo_Precios,AE$8,FALSE)),M664=0),0,VLOOKUP(CONCATENATE("ALI_",$C664,"_SEG_",$I664,"_PROV_",$D664),Catalogo_Precios,AE$8,FALSE))</f>
        <v>605</v>
      </c>
      <c r="AF664" s="57">
        <f t="shared" ref="AF664" si="7957">IF(OR(ISERROR(VLOOKUP(CONCATENATE("ALI_",$C664,"_SEG_",$I664,"_PROV_",$D664),Catalogo_Precios,AF$8,FALSE)),N664=0),0,VLOOKUP(CONCATENATE("ALI_",$C664,"_SEG_",$I664,"_PROV_",$D664),Catalogo_Precios,AF$8,FALSE))</f>
        <v>1108</v>
      </c>
      <c r="AG664" s="57">
        <f t="shared" ref="AG664" si="7958">IF(OR(ISERROR(VLOOKUP(CONCATENATE("ALI_",$C664,"_SEG_",$I664,"_PROV_",$D664),Catalogo_Precios,AG$8,FALSE)),O664=0),0,VLOOKUP(CONCATENATE("ALI_",$C664,"_SEG_",$I664,"_PROV_",$D664),Catalogo_Precios,AG$8,FALSE))</f>
        <v>1108</v>
      </c>
      <c r="AH664" s="57">
        <f t="shared" ref="AH664" si="7959">IF(OR(ISERROR(VLOOKUP(CONCATENATE("ALI_",$C664,"_SEG_",$I664,"_PROV_",$D664),Catalogo_Precios,AH$8,FALSE)),L664=0),0,VLOOKUP(CONCATENATE("ALI_",$C664,"_SEG_",$I664,"_PROV_",$D664),Catalogo_Precios,AH$8,FALSE))</f>
        <v>589</v>
      </c>
      <c r="AI664" s="57">
        <f t="shared" ref="AI664" si="7960">IF(OR(ISERROR(VLOOKUP(CONCATENATE("ALI_",$C664,"_SEG_",$I664,"_PROV_",$D664),Catalogo_Precios,AI$8,FALSE)),M664=0),0,VLOOKUP(CONCATENATE("ALI_",$C664,"_SEG_",$I664,"_PROV_",$D664),Catalogo_Precios,AI$8,FALSE))</f>
        <v>589</v>
      </c>
      <c r="AJ664" s="57">
        <f t="shared" ref="AJ664" si="7961">IF(OR(ISERROR(VLOOKUP(CONCATENATE("ALI_",$C664,"_SEG_",$I664,"_PROV_",$D664),Catalogo_Precios,AJ$8,FALSE)),N664=0),0,VLOOKUP(CONCATENATE("ALI_",$C664,"_SEG_",$I664,"_PROV_",$D664),Catalogo_Precios,AJ$8,FALSE))</f>
        <v>1078</v>
      </c>
      <c r="AK664" s="57">
        <f t="shared" ref="AK664" si="7962">IF(OR(ISERROR(VLOOKUP(CONCATENATE("ALI_",$C664,"_SEG_",$I664,"_PROV_",$D664),Catalogo_Precios,AK$8,FALSE)),O664=0),0,VLOOKUP(CONCATENATE("ALI_",$C664,"_SEG_",$I664,"_PROV_",$D664),Catalogo_Precios,AK$8,FALSE))</f>
        <v>1078</v>
      </c>
      <c r="AL664" s="53"/>
      <c r="AM664" s="59" t="str">
        <f t="shared" si="7811"/>
        <v>ALI_47_SEG_11</v>
      </c>
      <c r="AN664" s="59" t="str">
        <f t="shared" si="7812"/>
        <v>ALI_47_SEG_11_VAL_11590941</v>
      </c>
      <c r="AO664" s="60">
        <f t="shared" ref="AO664" si="7963">IF(OR(AB664="",AB664=0),0,COUNTIF(Codificacion,AM664))</f>
        <v>4</v>
      </c>
      <c r="AP664" s="61">
        <f t="array" ref="AP664">MIN(IF(Codificacion=AM664,Total_Cotizacion,""))</f>
        <v>9025231.1999999993</v>
      </c>
      <c r="AQ664" s="62" t="b">
        <f t="shared" si="7814"/>
        <v>0</v>
      </c>
      <c r="AR664" s="51" t="str">
        <f t="shared" ref="AR664" si="7964">IF(COUNTIF(Codificacion2,CONCATENATE(AM664,"_VAL_",AB664))&gt;1,"Empate","")</f>
        <v/>
      </c>
      <c r="AS664" s="63" t="str">
        <f t="shared" si="7832"/>
        <v/>
      </c>
      <c r="AT664" s="59" t="str">
        <f t="shared" si="7816"/>
        <v>ALI_47_SEG_11_</v>
      </c>
      <c r="AU664" s="63">
        <f t="shared" ref="AU664" si="7965">IF(AND(COUNTIF(Codificacion3,AT664)&lt;AO664),1,COUNTIF(Codificacion3,AT664))</f>
        <v>1</v>
      </c>
      <c r="AV664" s="62" t="str">
        <f t="shared" si="7818"/>
        <v>No Seleccionada</v>
      </c>
      <c r="AW664" s="53"/>
      <c r="AX664" s="51" t="str">
        <f t="shared" si="7819"/>
        <v>ALI_47_SEG_11FALSO</v>
      </c>
      <c r="AY664" s="51">
        <f t="shared" si="7800"/>
        <v>2</v>
      </c>
      <c r="AZ664" s="64" t="b">
        <f t="shared" si="7820"/>
        <v>0</v>
      </c>
    </row>
    <row r="665" spans="1:52" x14ac:dyDescent="0.2">
      <c r="A665" s="50" t="b">
        <f t="shared" si="7763"/>
        <v>0</v>
      </c>
      <c r="B665" s="51" t="s">
        <v>99</v>
      </c>
      <c r="C665" s="52">
        <v>47</v>
      </c>
      <c r="D665" s="52">
        <f t="shared" ref="D665" si="7966">IF(ISERROR(VLOOKUP(E665,Proveedores,2,FALSE)),"",VLOOKUP(E665,Proveedores,2,FALSE))</f>
        <v>2052</v>
      </c>
      <c r="E665" s="53" t="s">
        <v>100</v>
      </c>
      <c r="F665" s="54">
        <v>658</v>
      </c>
      <c r="G665" s="53" t="s">
        <v>56</v>
      </c>
      <c r="H665" s="53" t="s">
        <v>98</v>
      </c>
      <c r="I665" s="52">
        <v>12</v>
      </c>
      <c r="J665" s="53" t="s">
        <v>58</v>
      </c>
      <c r="K665" s="55">
        <v>44835</v>
      </c>
      <c r="L665" s="56">
        <v>4970</v>
      </c>
      <c r="M665" s="56">
        <v>5591</v>
      </c>
      <c r="N665" s="56">
        <v>3106</v>
      </c>
      <c r="O665" s="56">
        <v>621</v>
      </c>
      <c r="P665" s="57">
        <v>605</v>
      </c>
      <c r="Q665" s="58">
        <v>0</v>
      </c>
      <c r="R665" s="57">
        <v>605</v>
      </c>
      <c r="S665" s="57">
        <v>605</v>
      </c>
      <c r="T665" s="58">
        <v>0</v>
      </c>
      <c r="U665" s="57">
        <v>605</v>
      </c>
      <c r="V665" s="57">
        <v>1108</v>
      </c>
      <c r="W665" s="58">
        <v>0</v>
      </c>
      <c r="X665" s="57">
        <v>1108</v>
      </c>
      <c r="Y665" s="57">
        <v>1108</v>
      </c>
      <c r="Z665" s="58">
        <v>0</v>
      </c>
      <c r="AA665" s="57">
        <v>1108</v>
      </c>
      <c r="AB665" s="57">
        <v>10518921</v>
      </c>
      <c r="AC665" s="53" t="str">
        <f t="shared" si="7802"/>
        <v>Registro Valido</v>
      </c>
      <c r="AD665" s="57">
        <f t="shared" ref="AD665" si="7967">IF(OR(ISERROR(VLOOKUP(CONCATENATE("ALI_",$C665,"_SEG_",$I665,"_PROV_",$D665),Catalogo_Precios,AD$8,FALSE)),L665=0),0,VLOOKUP(CONCATENATE("ALI_",$C665,"_SEG_",$I665,"_PROV_",$D665),Catalogo_Precios,AD$8,FALSE))</f>
        <v>605</v>
      </c>
      <c r="AE665" s="57">
        <f t="shared" ref="AE665" si="7968">IF(OR(ISERROR(VLOOKUP(CONCATENATE("ALI_",$C665,"_SEG_",$I665,"_PROV_",$D665),Catalogo_Precios,AE$8,FALSE)),M665=0),0,VLOOKUP(CONCATENATE("ALI_",$C665,"_SEG_",$I665,"_PROV_",$D665),Catalogo_Precios,AE$8,FALSE))</f>
        <v>605</v>
      </c>
      <c r="AF665" s="57">
        <f t="shared" ref="AF665" si="7969">IF(OR(ISERROR(VLOOKUP(CONCATENATE("ALI_",$C665,"_SEG_",$I665,"_PROV_",$D665),Catalogo_Precios,AF$8,FALSE)),N665=0),0,VLOOKUP(CONCATENATE("ALI_",$C665,"_SEG_",$I665,"_PROV_",$D665),Catalogo_Precios,AF$8,FALSE))</f>
        <v>1108</v>
      </c>
      <c r="AG665" s="57">
        <f t="shared" ref="AG665" si="7970">IF(OR(ISERROR(VLOOKUP(CONCATENATE("ALI_",$C665,"_SEG_",$I665,"_PROV_",$D665),Catalogo_Precios,AG$8,FALSE)),O665=0),0,VLOOKUP(CONCATENATE("ALI_",$C665,"_SEG_",$I665,"_PROV_",$D665),Catalogo_Precios,AG$8,FALSE))</f>
        <v>1108</v>
      </c>
      <c r="AH665" s="57">
        <f t="shared" ref="AH665" si="7971">IF(OR(ISERROR(VLOOKUP(CONCATENATE("ALI_",$C665,"_SEG_",$I665,"_PROV_",$D665),Catalogo_Precios,AH$8,FALSE)),L665=0),0,VLOOKUP(CONCATENATE("ALI_",$C665,"_SEG_",$I665,"_PROV_",$D665),Catalogo_Precios,AH$8,FALSE))</f>
        <v>589</v>
      </c>
      <c r="AI665" s="57">
        <f t="shared" ref="AI665" si="7972">IF(OR(ISERROR(VLOOKUP(CONCATENATE("ALI_",$C665,"_SEG_",$I665,"_PROV_",$D665),Catalogo_Precios,AI$8,FALSE)),M665=0),0,VLOOKUP(CONCATENATE("ALI_",$C665,"_SEG_",$I665,"_PROV_",$D665),Catalogo_Precios,AI$8,FALSE))</f>
        <v>589</v>
      </c>
      <c r="AJ665" s="57">
        <f t="shared" ref="AJ665" si="7973">IF(OR(ISERROR(VLOOKUP(CONCATENATE("ALI_",$C665,"_SEG_",$I665,"_PROV_",$D665),Catalogo_Precios,AJ$8,FALSE)),N665=0),0,VLOOKUP(CONCATENATE("ALI_",$C665,"_SEG_",$I665,"_PROV_",$D665),Catalogo_Precios,AJ$8,FALSE))</f>
        <v>1078</v>
      </c>
      <c r="AK665" s="57">
        <f t="shared" ref="AK665" si="7974">IF(OR(ISERROR(VLOOKUP(CONCATENATE("ALI_",$C665,"_SEG_",$I665,"_PROV_",$D665),Catalogo_Precios,AK$8,FALSE)),O665=0),0,VLOOKUP(CONCATENATE("ALI_",$C665,"_SEG_",$I665,"_PROV_",$D665),Catalogo_Precios,AK$8,FALSE))</f>
        <v>1078</v>
      </c>
      <c r="AL665" s="53"/>
      <c r="AM665" s="59" t="str">
        <f t="shared" si="7811"/>
        <v>ALI_47_SEG_12</v>
      </c>
      <c r="AN665" s="59" t="str">
        <f t="shared" si="7812"/>
        <v>ALI_47_SEG_12_VAL_10518921</v>
      </c>
      <c r="AO665" s="60">
        <f t="shared" ref="AO665" si="7975">IF(OR(AB665="",AB665=0),0,COUNTIF(Codificacion,AM665))</f>
        <v>4</v>
      </c>
      <c r="AP665" s="61">
        <f t="array" ref="AP665">MIN(IF(Codificacion=AM665,Total_Cotizacion,""))</f>
        <v>8190508</v>
      </c>
      <c r="AQ665" s="62" t="b">
        <f t="shared" si="7814"/>
        <v>0</v>
      </c>
      <c r="AR665" s="51" t="str">
        <f t="shared" ref="AR665" si="7976">IF(COUNTIF(Codificacion2,CONCATENATE(AM665,"_VAL_",AB665))&gt;1,"Empate","")</f>
        <v/>
      </c>
      <c r="AS665" s="63" t="str">
        <f t="shared" si="7832"/>
        <v/>
      </c>
      <c r="AT665" s="59" t="str">
        <f t="shared" si="7816"/>
        <v>ALI_47_SEG_12_</v>
      </c>
      <c r="AU665" s="63">
        <f t="shared" ref="AU665" si="7977">IF(AND(COUNTIF(Codificacion3,AT665)&lt;AO665),1,COUNTIF(Codificacion3,AT665))</f>
        <v>1</v>
      </c>
      <c r="AV665" s="62" t="str">
        <f t="shared" si="7818"/>
        <v>No Seleccionada</v>
      </c>
      <c r="AW665" s="53"/>
      <c r="AX665" s="51" t="str">
        <f t="shared" si="7819"/>
        <v>ALI_47_SEG_12FALSO</v>
      </c>
      <c r="AY665" s="51">
        <f t="shared" si="7800"/>
        <v>2</v>
      </c>
      <c r="AZ665" s="64" t="b">
        <f t="shared" si="7820"/>
        <v>0</v>
      </c>
    </row>
    <row r="666" spans="1:52" x14ac:dyDescent="0.2">
      <c r="A666" s="50" t="b">
        <f t="shared" si="7763"/>
        <v>0</v>
      </c>
      <c r="B666" s="51" t="s">
        <v>99</v>
      </c>
      <c r="C666" s="52">
        <v>47</v>
      </c>
      <c r="D666" s="52">
        <f t="shared" ref="D666" si="7978">IF(ISERROR(VLOOKUP(E666,Proveedores,2,FALSE)),"",VLOOKUP(E666,Proveedores,2,FALSE))</f>
        <v>2052</v>
      </c>
      <c r="E666" s="53" t="s">
        <v>100</v>
      </c>
      <c r="F666" s="54">
        <v>659</v>
      </c>
      <c r="G666" s="53" t="s">
        <v>56</v>
      </c>
      <c r="H666" s="53" t="s">
        <v>98</v>
      </c>
      <c r="I666" s="52">
        <v>13</v>
      </c>
      <c r="J666" s="53" t="s">
        <v>58</v>
      </c>
      <c r="K666" s="55">
        <v>44835</v>
      </c>
      <c r="L666" s="56">
        <v>5277</v>
      </c>
      <c r="M666" s="56">
        <v>5936</v>
      </c>
      <c r="N666" s="56">
        <v>3298</v>
      </c>
      <c r="O666" s="56">
        <v>659</v>
      </c>
      <c r="P666" s="57">
        <v>605</v>
      </c>
      <c r="Q666" s="58">
        <v>0</v>
      </c>
      <c r="R666" s="57">
        <v>605</v>
      </c>
      <c r="S666" s="57">
        <v>605</v>
      </c>
      <c r="T666" s="58">
        <v>0</v>
      </c>
      <c r="U666" s="57">
        <v>605</v>
      </c>
      <c r="V666" s="57">
        <v>1108</v>
      </c>
      <c r="W666" s="58">
        <v>0</v>
      </c>
      <c r="X666" s="57">
        <v>1108</v>
      </c>
      <c r="Y666" s="57">
        <v>1108</v>
      </c>
      <c r="Z666" s="58">
        <v>0</v>
      </c>
      <c r="AA666" s="57">
        <v>1108</v>
      </c>
      <c r="AB666" s="57">
        <v>11168221</v>
      </c>
      <c r="AC666" s="53" t="str">
        <f t="shared" si="7802"/>
        <v>Registro Valido</v>
      </c>
      <c r="AD666" s="57">
        <f t="shared" ref="AD666" si="7979">IF(OR(ISERROR(VLOOKUP(CONCATENATE("ALI_",$C666,"_SEG_",$I666,"_PROV_",$D666),Catalogo_Precios,AD$8,FALSE)),L666=0),0,VLOOKUP(CONCATENATE("ALI_",$C666,"_SEG_",$I666,"_PROV_",$D666),Catalogo_Precios,AD$8,FALSE))</f>
        <v>605</v>
      </c>
      <c r="AE666" s="57">
        <f t="shared" ref="AE666" si="7980">IF(OR(ISERROR(VLOOKUP(CONCATENATE("ALI_",$C666,"_SEG_",$I666,"_PROV_",$D666),Catalogo_Precios,AE$8,FALSE)),M666=0),0,VLOOKUP(CONCATENATE("ALI_",$C666,"_SEG_",$I666,"_PROV_",$D666),Catalogo_Precios,AE$8,FALSE))</f>
        <v>605</v>
      </c>
      <c r="AF666" s="57">
        <f t="shared" ref="AF666" si="7981">IF(OR(ISERROR(VLOOKUP(CONCATENATE("ALI_",$C666,"_SEG_",$I666,"_PROV_",$D666),Catalogo_Precios,AF$8,FALSE)),N666=0),0,VLOOKUP(CONCATENATE("ALI_",$C666,"_SEG_",$I666,"_PROV_",$D666),Catalogo_Precios,AF$8,FALSE))</f>
        <v>1108</v>
      </c>
      <c r="AG666" s="57">
        <f t="shared" ref="AG666" si="7982">IF(OR(ISERROR(VLOOKUP(CONCATENATE("ALI_",$C666,"_SEG_",$I666,"_PROV_",$D666),Catalogo_Precios,AG$8,FALSE)),O666=0),0,VLOOKUP(CONCATENATE("ALI_",$C666,"_SEG_",$I666,"_PROV_",$D666),Catalogo_Precios,AG$8,FALSE))</f>
        <v>1108</v>
      </c>
      <c r="AH666" s="57">
        <f t="shared" ref="AH666" si="7983">IF(OR(ISERROR(VLOOKUP(CONCATENATE("ALI_",$C666,"_SEG_",$I666,"_PROV_",$D666),Catalogo_Precios,AH$8,FALSE)),L666=0),0,VLOOKUP(CONCATENATE("ALI_",$C666,"_SEG_",$I666,"_PROV_",$D666),Catalogo_Precios,AH$8,FALSE))</f>
        <v>589</v>
      </c>
      <c r="AI666" s="57">
        <f t="shared" ref="AI666" si="7984">IF(OR(ISERROR(VLOOKUP(CONCATENATE("ALI_",$C666,"_SEG_",$I666,"_PROV_",$D666),Catalogo_Precios,AI$8,FALSE)),M666=0),0,VLOOKUP(CONCATENATE("ALI_",$C666,"_SEG_",$I666,"_PROV_",$D666),Catalogo_Precios,AI$8,FALSE))</f>
        <v>589</v>
      </c>
      <c r="AJ666" s="57">
        <f t="shared" ref="AJ666" si="7985">IF(OR(ISERROR(VLOOKUP(CONCATENATE("ALI_",$C666,"_SEG_",$I666,"_PROV_",$D666),Catalogo_Precios,AJ$8,FALSE)),N666=0),0,VLOOKUP(CONCATENATE("ALI_",$C666,"_SEG_",$I666,"_PROV_",$D666),Catalogo_Precios,AJ$8,FALSE))</f>
        <v>1078</v>
      </c>
      <c r="AK666" s="57">
        <f t="shared" ref="AK666" si="7986">IF(OR(ISERROR(VLOOKUP(CONCATENATE("ALI_",$C666,"_SEG_",$I666,"_PROV_",$D666),Catalogo_Precios,AK$8,FALSE)),O666=0),0,VLOOKUP(CONCATENATE("ALI_",$C666,"_SEG_",$I666,"_PROV_",$D666),Catalogo_Precios,AK$8,FALSE))</f>
        <v>1078</v>
      </c>
      <c r="AL666" s="53"/>
      <c r="AM666" s="59" t="str">
        <f t="shared" si="7811"/>
        <v>ALI_47_SEG_13</v>
      </c>
      <c r="AN666" s="59" t="str">
        <f t="shared" si="7812"/>
        <v>ALI_47_SEG_13_VAL_11168221</v>
      </c>
      <c r="AO666" s="60">
        <f t="shared" ref="AO666" si="7987">IF(OR(AB666="",AB666=0),0,COUNTIF(Codificacion,AM666))</f>
        <v>4</v>
      </c>
      <c r="AP666" s="61">
        <f t="array" ref="AP666">MIN(IF(Codificacion=AM666,Total_Cotizacion,""))</f>
        <v>8696082.3999999985</v>
      </c>
      <c r="AQ666" s="62" t="b">
        <f t="shared" si="7814"/>
        <v>0</v>
      </c>
      <c r="AR666" s="51" t="str">
        <f t="shared" ref="AR666" si="7988">IF(COUNTIF(Codificacion2,CONCATENATE(AM666,"_VAL_",AB666))&gt;1,"Empate","")</f>
        <v/>
      </c>
      <c r="AS666" s="63" t="str">
        <f t="shared" si="7832"/>
        <v/>
      </c>
      <c r="AT666" s="59" t="str">
        <f t="shared" si="7816"/>
        <v>ALI_47_SEG_13_</v>
      </c>
      <c r="AU666" s="63">
        <f t="shared" ref="AU666" si="7989">IF(AND(COUNTIF(Codificacion3,AT666)&lt;AO666),1,COUNTIF(Codificacion3,AT666))</f>
        <v>1</v>
      </c>
      <c r="AV666" s="62" t="str">
        <f t="shared" si="7818"/>
        <v>No Seleccionada</v>
      </c>
      <c r="AW666" s="53"/>
      <c r="AX666" s="51" t="str">
        <f t="shared" si="7819"/>
        <v>ALI_47_SEG_13FALSO</v>
      </c>
      <c r="AY666" s="51">
        <f t="shared" si="7800"/>
        <v>2</v>
      </c>
      <c r="AZ666" s="64" t="b">
        <f t="shared" si="7820"/>
        <v>0</v>
      </c>
    </row>
    <row r="667" spans="1:52" x14ac:dyDescent="0.2">
      <c r="A667" s="50" t="b">
        <f t="shared" si="7763"/>
        <v>0</v>
      </c>
      <c r="B667" s="51" t="s">
        <v>99</v>
      </c>
      <c r="C667" s="52">
        <v>47</v>
      </c>
      <c r="D667" s="52">
        <f t="shared" ref="D667" si="7990">IF(ISERROR(VLOOKUP(E667,Proveedores,2,FALSE)),"",VLOOKUP(E667,Proveedores,2,FALSE))</f>
        <v>2052</v>
      </c>
      <c r="E667" s="53" t="s">
        <v>100</v>
      </c>
      <c r="F667" s="54">
        <v>660</v>
      </c>
      <c r="G667" s="53" t="s">
        <v>56</v>
      </c>
      <c r="H667" s="53" t="s">
        <v>98</v>
      </c>
      <c r="I667" s="52">
        <v>14</v>
      </c>
      <c r="J667" s="53" t="s">
        <v>58</v>
      </c>
      <c r="K667" s="55">
        <v>44835</v>
      </c>
      <c r="L667" s="56">
        <v>5229</v>
      </c>
      <c r="M667" s="56">
        <v>5882</v>
      </c>
      <c r="N667" s="56">
        <v>3268</v>
      </c>
      <c r="O667" s="56">
        <v>654</v>
      </c>
      <c r="P667" s="57">
        <v>605</v>
      </c>
      <c r="Q667" s="58">
        <v>0</v>
      </c>
      <c r="R667" s="57">
        <v>605</v>
      </c>
      <c r="S667" s="57">
        <v>605</v>
      </c>
      <c r="T667" s="58">
        <v>0</v>
      </c>
      <c r="U667" s="57">
        <v>605</v>
      </c>
      <c r="V667" s="57">
        <v>1108</v>
      </c>
      <c r="W667" s="58">
        <v>0</v>
      </c>
      <c r="X667" s="57">
        <v>1108</v>
      </c>
      <c r="Y667" s="57">
        <v>1108</v>
      </c>
      <c r="Z667" s="58">
        <v>0</v>
      </c>
      <c r="AA667" s="57">
        <v>1108</v>
      </c>
      <c r="AB667" s="57">
        <v>11067731</v>
      </c>
      <c r="AC667" s="53" t="str">
        <f t="shared" si="7802"/>
        <v>Registro Valido</v>
      </c>
      <c r="AD667" s="57">
        <f t="shared" ref="AD667" si="7991">IF(OR(ISERROR(VLOOKUP(CONCATENATE("ALI_",$C667,"_SEG_",$I667,"_PROV_",$D667),Catalogo_Precios,AD$8,FALSE)),L667=0),0,VLOOKUP(CONCATENATE("ALI_",$C667,"_SEG_",$I667,"_PROV_",$D667),Catalogo_Precios,AD$8,FALSE))</f>
        <v>605</v>
      </c>
      <c r="AE667" s="57">
        <f t="shared" ref="AE667" si="7992">IF(OR(ISERROR(VLOOKUP(CONCATENATE("ALI_",$C667,"_SEG_",$I667,"_PROV_",$D667),Catalogo_Precios,AE$8,FALSE)),M667=0),0,VLOOKUP(CONCATENATE("ALI_",$C667,"_SEG_",$I667,"_PROV_",$D667),Catalogo_Precios,AE$8,FALSE))</f>
        <v>605</v>
      </c>
      <c r="AF667" s="57">
        <f t="shared" ref="AF667" si="7993">IF(OR(ISERROR(VLOOKUP(CONCATENATE("ALI_",$C667,"_SEG_",$I667,"_PROV_",$D667),Catalogo_Precios,AF$8,FALSE)),N667=0),0,VLOOKUP(CONCATENATE("ALI_",$C667,"_SEG_",$I667,"_PROV_",$D667),Catalogo_Precios,AF$8,FALSE))</f>
        <v>1108</v>
      </c>
      <c r="AG667" s="57">
        <f t="shared" ref="AG667" si="7994">IF(OR(ISERROR(VLOOKUP(CONCATENATE("ALI_",$C667,"_SEG_",$I667,"_PROV_",$D667),Catalogo_Precios,AG$8,FALSE)),O667=0),0,VLOOKUP(CONCATENATE("ALI_",$C667,"_SEG_",$I667,"_PROV_",$D667),Catalogo_Precios,AG$8,FALSE))</f>
        <v>1108</v>
      </c>
      <c r="AH667" s="57">
        <f t="shared" ref="AH667" si="7995">IF(OR(ISERROR(VLOOKUP(CONCATENATE("ALI_",$C667,"_SEG_",$I667,"_PROV_",$D667),Catalogo_Precios,AH$8,FALSE)),L667=0),0,VLOOKUP(CONCATENATE("ALI_",$C667,"_SEG_",$I667,"_PROV_",$D667),Catalogo_Precios,AH$8,FALSE))</f>
        <v>589</v>
      </c>
      <c r="AI667" s="57">
        <f t="shared" ref="AI667" si="7996">IF(OR(ISERROR(VLOOKUP(CONCATENATE("ALI_",$C667,"_SEG_",$I667,"_PROV_",$D667),Catalogo_Precios,AI$8,FALSE)),M667=0),0,VLOOKUP(CONCATENATE("ALI_",$C667,"_SEG_",$I667,"_PROV_",$D667),Catalogo_Precios,AI$8,FALSE))</f>
        <v>589</v>
      </c>
      <c r="AJ667" s="57">
        <f t="shared" ref="AJ667" si="7997">IF(OR(ISERROR(VLOOKUP(CONCATENATE("ALI_",$C667,"_SEG_",$I667,"_PROV_",$D667),Catalogo_Precios,AJ$8,FALSE)),N667=0),0,VLOOKUP(CONCATENATE("ALI_",$C667,"_SEG_",$I667,"_PROV_",$D667),Catalogo_Precios,AJ$8,FALSE))</f>
        <v>1078</v>
      </c>
      <c r="AK667" s="57">
        <f t="shared" ref="AK667" si="7998">IF(OR(ISERROR(VLOOKUP(CONCATENATE("ALI_",$C667,"_SEG_",$I667,"_PROV_",$D667),Catalogo_Precios,AK$8,FALSE)),O667=0),0,VLOOKUP(CONCATENATE("ALI_",$C667,"_SEG_",$I667,"_PROV_",$D667),Catalogo_Precios,AK$8,FALSE))</f>
        <v>1078</v>
      </c>
      <c r="AL667" s="53"/>
      <c r="AM667" s="59" t="str">
        <f t="shared" si="7811"/>
        <v>ALI_47_SEG_14</v>
      </c>
      <c r="AN667" s="59" t="str">
        <f t="shared" si="7812"/>
        <v>ALI_47_SEG_14_VAL_11067731</v>
      </c>
      <c r="AO667" s="60">
        <f t="shared" ref="AO667" si="7999">IF(OR(AB667="",AB667=0),0,COUNTIF(Codificacion,AM667))</f>
        <v>4</v>
      </c>
      <c r="AP667" s="61">
        <f t="array" ref="AP667">MIN(IF(Codificacion=AM667,Total_Cotizacion,""))</f>
        <v>8617835.9999999981</v>
      </c>
      <c r="AQ667" s="62" t="b">
        <f t="shared" si="7814"/>
        <v>0</v>
      </c>
      <c r="AR667" s="51" t="str">
        <f t="shared" ref="AR667" si="8000">IF(COUNTIF(Codificacion2,CONCATENATE(AM667,"_VAL_",AB667))&gt;1,"Empate","")</f>
        <v/>
      </c>
      <c r="AS667" s="63" t="str">
        <f t="shared" si="7832"/>
        <v/>
      </c>
      <c r="AT667" s="59" t="str">
        <f t="shared" si="7816"/>
        <v>ALI_47_SEG_14_</v>
      </c>
      <c r="AU667" s="63">
        <f t="shared" ref="AU667" si="8001">IF(AND(COUNTIF(Codificacion3,AT667)&lt;AO667),1,COUNTIF(Codificacion3,AT667))</f>
        <v>1</v>
      </c>
      <c r="AV667" s="62" t="str">
        <f t="shared" si="7818"/>
        <v>No Seleccionada</v>
      </c>
      <c r="AW667" s="53"/>
      <c r="AX667" s="51" t="str">
        <f t="shared" si="7819"/>
        <v>ALI_47_SEG_14FALSO</v>
      </c>
      <c r="AY667" s="51">
        <f t="shared" si="7800"/>
        <v>2</v>
      </c>
      <c r="AZ667" s="64" t="b">
        <f t="shared" si="7820"/>
        <v>0</v>
      </c>
    </row>
    <row r="668" spans="1:52" x14ac:dyDescent="0.2">
      <c r="A668" s="50" t="b">
        <f t="shared" si="7763"/>
        <v>0</v>
      </c>
      <c r="B668" s="51" t="s">
        <v>99</v>
      </c>
      <c r="C668" s="52">
        <v>47</v>
      </c>
      <c r="D668" s="52">
        <f t="shared" ref="D668" si="8002">IF(ISERROR(VLOOKUP(E668,Proveedores,2,FALSE)),"",VLOOKUP(E668,Proveedores,2,FALSE))</f>
        <v>2052</v>
      </c>
      <c r="E668" s="53" t="s">
        <v>100</v>
      </c>
      <c r="F668" s="54">
        <v>661</v>
      </c>
      <c r="G668" s="53" t="s">
        <v>56</v>
      </c>
      <c r="H668" s="53" t="s">
        <v>98</v>
      </c>
      <c r="I668" s="52">
        <v>15</v>
      </c>
      <c r="J668" s="53" t="s">
        <v>58</v>
      </c>
      <c r="K668" s="55">
        <v>44835</v>
      </c>
      <c r="L668" s="56">
        <v>4942</v>
      </c>
      <c r="M668" s="56">
        <v>5560</v>
      </c>
      <c r="N668" s="56">
        <v>3085</v>
      </c>
      <c r="O668" s="56">
        <v>618</v>
      </c>
      <c r="P668" s="57">
        <v>605</v>
      </c>
      <c r="Q668" s="58">
        <v>0</v>
      </c>
      <c r="R668" s="57">
        <v>605</v>
      </c>
      <c r="S668" s="57">
        <v>605</v>
      </c>
      <c r="T668" s="58">
        <v>0</v>
      </c>
      <c r="U668" s="57">
        <v>605</v>
      </c>
      <c r="V668" s="57">
        <v>1108</v>
      </c>
      <c r="W668" s="58">
        <v>0</v>
      </c>
      <c r="X668" s="57">
        <v>1108</v>
      </c>
      <c r="Y668" s="57">
        <v>1108</v>
      </c>
      <c r="Z668" s="58">
        <v>0</v>
      </c>
      <c r="AA668" s="57">
        <v>1108</v>
      </c>
      <c r="AB668" s="57">
        <v>10456634</v>
      </c>
      <c r="AC668" s="53" t="str">
        <f t="shared" si="7802"/>
        <v>Registro Valido</v>
      </c>
      <c r="AD668" s="57">
        <f t="shared" ref="AD668" si="8003">IF(OR(ISERROR(VLOOKUP(CONCATENATE("ALI_",$C668,"_SEG_",$I668,"_PROV_",$D668),Catalogo_Precios,AD$8,FALSE)),L668=0),0,VLOOKUP(CONCATENATE("ALI_",$C668,"_SEG_",$I668,"_PROV_",$D668),Catalogo_Precios,AD$8,FALSE))</f>
        <v>605</v>
      </c>
      <c r="AE668" s="57">
        <f t="shared" ref="AE668" si="8004">IF(OR(ISERROR(VLOOKUP(CONCATENATE("ALI_",$C668,"_SEG_",$I668,"_PROV_",$D668),Catalogo_Precios,AE$8,FALSE)),M668=0),0,VLOOKUP(CONCATENATE("ALI_",$C668,"_SEG_",$I668,"_PROV_",$D668),Catalogo_Precios,AE$8,FALSE))</f>
        <v>605</v>
      </c>
      <c r="AF668" s="57">
        <f t="shared" ref="AF668" si="8005">IF(OR(ISERROR(VLOOKUP(CONCATENATE("ALI_",$C668,"_SEG_",$I668,"_PROV_",$D668),Catalogo_Precios,AF$8,FALSE)),N668=0),0,VLOOKUP(CONCATENATE("ALI_",$C668,"_SEG_",$I668,"_PROV_",$D668),Catalogo_Precios,AF$8,FALSE))</f>
        <v>1108</v>
      </c>
      <c r="AG668" s="57">
        <f t="shared" ref="AG668" si="8006">IF(OR(ISERROR(VLOOKUP(CONCATENATE("ALI_",$C668,"_SEG_",$I668,"_PROV_",$D668),Catalogo_Precios,AG$8,FALSE)),O668=0),0,VLOOKUP(CONCATENATE("ALI_",$C668,"_SEG_",$I668,"_PROV_",$D668),Catalogo_Precios,AG$8,FALSE))</f>
        <v>1108</v>
      </c>
      <c r="AH668" s="57">
        <f t="shared" ref="AH668" si="8007">IF(OR(ISERROR(VLOOKUP(CONCATENATE("ALI_",$C668,"_SEG_",$I668,"_PROV_",$D668),Catalogo_Precios,AH$8,FALSE)),L668=0),0,VLOOKUP(CONCATENATE("ALI_",$C668,"_SEG_",$I668,"_PROV_",$D668),Catalogo_Precios,AH$8,FALSE))</f>
        <v>589</v>
      </c>
      <c r="AI668" s="57">
        <f t="shared" ref="AI668" si="8008">IF(OR(ISERROR(VLOOKUP(CONCATENATE("ALI_",$C668,"_SEG_",$I668,"_PROV_",$D668),Catalogo_Precios,AI$8,FALSE)),M668=0),0,VLOOKUP(CONCATENATE("ALI_",$C668,"_SEG_",$I668,"_PROV_",$D668),Catalogo_Precios,AI$8,FALSE))</f>
        <v>589</v>
      </c>
      <c r="AJ668" s="57">
        <f t="shared" ref="AJ668" si="8009">IF(OR(ISERROR(VLOOKUP(CONCATENATE("ALI_",$C668,"_SEG_",$I668,"_PROV_",$D668),Catalogo_Precios,AJ$8,FALSE)),N668=0),0,VLOOKUP(CONCATENATE("ALI_",$C668,"_SEG_",$I668,"_PROV_",$D668),Catalogo_Precios,AJ$8,FALSE))</f>
        <v>1078</v>
      </c>
      <c r="AK668" s="57">
        <f t="shared" ref="AK668" si="8010">IF(OR(ISERROR(VLOOKUP(CONCATENATE("ALI_",$C668,"_SEG_",$I668,"_PROV_",$D668),Catalogo_Precios,AK$8,FALSE)),O668=0),0,VLOOKUP(CONCATENATE("ALI_",$C668,"_SEG_",$I668,"_PROV_",$D668),Catalogo_Precios,AK$8,FALSE))</f>
        <v>1078</v>
      </c>
      <c r="AL668" s="53"/>
      <c r="AM668" s="59" t="str">
        <f t="shared" si="7811"/>
        <v>ALI_47_SEG_15</v>
      </c>
      <c r="AN668" s="59" t="str">
        <f t="shared" si="7812"/>
        <v>ALI_47_SEG_15_VAL_10456634</v>
      </c>
      <c r="AO668" s="60">
        <f t="shared" ref="AO668" si="8011">IF(OR(AB668="",AB668=0),0,COUNTIF(Codificacion,AM668))</f>
        <v>4</v>
      </c>
      <c r="AP668" s="61">
        <f t="array" ref="AP668">MIN(IF(Codificacion=AM668,Total_Cotizacion,""))</f>
        <v>8142009.6000000006</v>
      </c>
      <c r="AQ668" s="62" t="b">
        <f t="shared" si="7814"/>
        <v>0</v>
      </c>
      <c r="AR668" s="51" t="str">
        <f t="shared" ref="AR668" si="8012">IF(COUNTIF(Codificacion2,CONCATENATE(AM668,"_VAL_",AB668))&gt;1,"Empate","")</f>
        <v/>
      </c>
      <c r="AS668" s="63" t="str">
        <f t="shared" si="7832"/>
        <v/>
      </c>
      <c r="AT668" s="59" t="str">
        <f t="shared" si="7816"/>
        <v>ALI_47_SEG_15_</v>
      </c>
      <c r="AU668" s="63">
        <f t="shared" ref="AU668" si="8013">IF(AND(COUNTIF(Codificacion3,AT668)&lt;AO668),1,COUNTIF(Codificacion3,AT668))</f>
        <v>1</v>
      </c>
      <c r="AV668" s="62" t="str">
        <f t="shared" si="7818"/>
        <v>No Seleccionada</v>
      </c>
      <c r="AW668" s="53"/>
      <c r="AX668" s="51" t="str">
        <f t="shared" si="7819"/>
        <v>ALI_47_SEG_15FALSO</v>
      </c>
      <c r="AY668" s="51">
        <f t="shared" si="7800"/>
        <v>2</v>
      </c>
      <c r="AZ668" s="64" t="b">
        <f t="shared" si="7820"/>
        <v>0</v>
      </c>
    </row>
    <row r="669" spans="1:52" x14ac:dyDescent="0.2">
      <c r="A669" s="50" t="b">
        <f t="shared" si="7763"/>
        <v>0</v>
      </c>
      <c r="B669" s="51" t="s">
        <v>101</v>
      </c>
      <c r="C669" s="52">
        <v>115</v>
      </c>
      <c r="D669" s="52">
        <f t="shared" ref="D669" si="8014">IF(ISERROR(VLOOKUP(E669,Proveedores,2,FALSE)),"",VLOOKUP(E669,Proveedores,2,FALSE))</f>
        <v>2045</v>
      </c>
      <c r="E669" s="53" t="s">
        <v>102</v>
      </c>
      <c r="F669" s="54">
        <v>1</v>
      </c>
      <c r="G669" s="53" t="s">
        <v>103</v>
      </c>
      <c r="H669" s="53" t="s">
        <v>104</v>
      </c>
      <c r="I669" s="52">
        <v>1</v>
      </c>
      <c r="J669" s="53" t="s">
        <v>58</v>
      </c>
      <c r="K669" s="55">
        <v>44835</v>
      </c>
      <c r="L669" s="56">
        <v>30530</v>
      </c>
      <c r="M669" s="56">
        <v>38408</v>
      </c>
      <c r="N669" s="56">
        <v>20570</v>
      </c>
      <c r="O669" s="56">
        <v>1639</v>
      </c>
      <c r="P669" s="57">
        <v>671</v>
      </c>
      <c r="Q669" s="58">
        <v>0</v>
      </c>
      <c r="R669" s="57">
        <v>671</v>
      </c>
      <c r="S669" s="57">
        <v>1565</v>
      </c>
      <c r="T669" s="58">
        <v>0</v>
      </c>
      <c r="U669" s="57">
        <v>1565</v>
      </c>
      <c r="V669" s="57">
        <v>2013</v>
      </c>
      <c r="W669" s="58">
        <v>0</v>
      </c>
      <c r="X669" s="57">
        <v>2013</v>
      </c>
      <c r="Y669" s="57">
        <v>2013</v>
      </c>
      <c r="Z669" s="58">
        <v>0</v>
      </c>
      <c r="AA669" s="57">
        <v>2013</v>
      </c>
      <c r="AB669" s="57">
        <v>125300867</v>
      </c>
      <c r="AC669" s="53" t="str">
        <f t="shared" si="7802"/>
        <v>Registro Valido</v>
      </c>
      <c r="AD669" s="57">
        <f t="shared" ref="AD669" si="8015">IF(OR(ISERROR(VLOOKUP(CONCATENATE("ALI_",$C669,"_SEG_",$I669,"_PROV_",$D669),Catalogo_Precios,AD$8,FALSE)),L669=0),0,VLOOKUP(CONCATENATE("ALI_",$C669,"_SEG_",$I669,"_PROV_",$D669),Catalogo_Precios,AD$8,FALSE))</f>
        <v>671</v>
      </c>
      <c r="AE669" s="57">
        <f t="shared" ref="AE669" si="8016">IF(OR(ISERROR(VLOOKUP(CONCATENATE("ALI_",$C669,"_SEG_",$I669,"_PROV_",$D669),Catalogo_Precios,AE$8,FALSE)),M669=0),0,VLOOKUP(CONCATENATE("ALI_",$C669,"_SEG_",$I669,"_PROV_",$D669),Catalogo_Precios,AE$8,FALSE))</f>
        <v>1565</v>
      </c>
      <c r="AF669" s="57">
        <f t="shared" ref="AF669" si="8017">IF(OR(ISERROR(VLOOKUP(CONCATENATE("ALI_",$C669,"_SEG_",$I669,"_PROV_",$D669),Catalogo_Precios,AF$8,FALSE)),N669=0),0,VLOOKUP(CONCATENATE("ALI_",$C669,"_SEG_",$I669,"_PROV_",$D669),Catalogo_Precios,AF$8,FALSE))</f>
        <v>2013</v>
      </c>
      <c r="AG669" s="57">
        <f t="shared" ref="AG669" si="8018">IF(OR(ISERROR(VLOOKUP(CONCATENATE("ALI_",$C669,"_SEG_",$I669,"_PROV_",$D669),Catalogo_Precios,AG$8,FALSE)),O669=0),0,VLOOKUP(CONCATENATE("ALI_",$C669,"_SEG_",$I669,"_PROV_",$D669),Catalogo_Precios,AG$8,FALSE))</f>
        <v>2013</v>
      </c>
      <c r="AH669" s="57">
        <f t="shared" ref="AH669" si="8019">IF(OR(ISERROR(VLOOKUP(CONCATENATE("ALI_",$C669,"_SEG_",$I669,"_PROV_",$D669),Catalogo_Precios,AH$8,FALSE)),L669=0),0,VLOOKUP(CONCATENATE("ALI_",$C669,"_SEG_",$I669,"_PROV_",$D669),Catalogo_Precios,AH$8,FALSE))</f>
        <v>653</v>
      </c>
      <c r="AI669" s="57">
        <f t="shared" ref="AI669" si="8020">IF(OR(ISERROR(VLOOKUP(CONCATENATE("ALI_",$C669,"_SEG_",$I669,"_PROV_",$D669),Catalogo_Precios,AI$8,FALSE)),M669=0),0,VLOOKUP(CONCATENATE("ALI_",$C669,"_SEG_",$I669,"_PROV_",$D669),Catalogo_Precios,AI$8,FALSE))</f>
        <v>1522</v>
      </c>
      <c r="AJ669" s="57">
        <f t="shared" ref="AJ669" si="8021">IF(OR(ISERROR(VLOOKUP(CONCATENATE("ALI_",$C669,"_SEG_",$I669,"_PROV_",$D669),Catalogo_Precios,AJ$8,FALSE)),N669=0),0,VLOOKUP(CONCATENATE("ALI_",$C669,"_SEG_",$I669,"_PROV_",$D669),Catalogo_Precios,AJ$8,FALSE))</f>
        <v>1956</v>
      </c>
      <c r="AK669" s="57">
        <f t="shared" ref="AK669" si="8022">IF(OR(ISERROR(VLOOKUP(CONCATENATE("ALI_",$C669,"_SEG_",$I669,"_PROV_",$D669),Catalogo_Precios,AK$8,FALSE)),O669=0),0,VLOOKUP(CONCATENATE("ALI_",$C669,"_SEG_",$I669,"_PROV_",$D669),Catalogo_Precios,AK$8,FALSE))</f>
        <v>1956</v>
      </c>
      <c r="AL669" s="53"/>
      <c r="AM669" s="59" t="str">
        <f t="shared" si="7811"/>
        <v>ALI_115_SEG_1</v>
      </c>
      <c r="AN669" s="59" t="str">
        <f t="shared" si="7812"/>
        <v>ALI_115_SEG_1_VAL_125300867</v>
      </c>
      <c r="AO669" s="60">
        <f t="shared" ref="AO669" si="8023">IF(OR(AB669="",AB669=0),0,COUNTIF(Codificacion,AM669))</f>
        <v>2</v>
      </c>
      <c r="AP669" s="61">
        <f t="array" ref="AP669">MIN(IF(Codificacion=AM669,Total_Cotizacion,""))</f>
        <v>97467096</v>
      </c>
      <c r="AQ669" s="62" t="b">
        <f t="shared" si="7814"/>
        <v>0</v>
      </c>
      <c r="AR669" s="51" t="str">
        <f t="shared" ref="AR669" si="8024">IF(COUNTIF(Codificacion2,CONCATENATE(AM669,"_VAL_",AB669))&gt;1,"Empate","")</f>
        <v/>
      </c>
      <c r="AS669" s="63" t="str">
        <f t="shared" si="7832"/>
        <v/>
      </c>
      <c r="AT669" s="59" t="str">
        <f t="shared" si="7816"/>
        <v>ALI_115_SEG_1_</v>
      </c>
      <c r="AU669" s="63">
        <f t="shared" ref="AU669" si="8025">IF(AND(COUNTIF(Codificacion3,AT669)&lt;AO669),1,COUNTIF(Codificacion3,AT669))</f>
        <v>1</v>
      </c>
      <c r="AV669" s="62" t="str">
        <f t="shared" si="7818"/>
        <v>No Seleccionada</v>
      </c>
      <c r="AW669" s="53"/>
      <c r="AX669" s="51" t="str">
        <f t="shared" si="7819"/>
        <v>ALI_115_SEG_1FALSO</v>
      </c>
      <c r="AY669" s="51">
        <f t="shared" si="7800"/>
        <v>1</v>
      </c>
      <c r="AZ669" s="64" t="b">
        <f t="shared" si="7820"/>
        <v>0</v>
      </c>
    </row>
    <row r="670" spans="1:52" x14ac:dyDescent="0.2">
      <c r="A670" s="50" t="b">
        <f t="shared" si="7763"/>
        <v>0</v>
      </c>
      <c r="B670" s="51" t="s">
        <v>101</v>
      </c>
      <c r="C670" s="52">
        <v>115</v>
      </c>
      <c r="D670" s="52">
        <f t="shared" ref="D670" si="8026">IF(ISERROR(VLOOKUP(E670,Proveedores,2,FALSE)),"",VLOOKUP(E670,Proveedores,2,FALSE))</f>
        <v>2045</v>
      </c>
      <c r="E670" s="53" t="s">
        <v>102</v>
      </c>
      <c r="F670" s="54">
        <v>2</v>
      </c>
      <c r="G670" s="53" t="s">
        <v>103</v>
      </c>
      <c r="H670" s="53" t="s">
        <v>104</v>
      </c>
      <c r="I670" s="52">
        <v>2</v>
      </c>
      <c r="J670" s="53" t="s">
        <v>58</v>
      </c>
      <c r="K670" s="55">
        <v>44835</v>
      </c>
      <c r="L670" s="56">
        <v>31217</v>
      </c>
      <c r="M670" s="56">
        <v>39274</v>
      </c>
      <c r="N670" s="56">
        <v>21033</v>
      </c>
      <c r="O670" s="56">
        <v>1677</v>
      </c>
      <c r="P670" s="57">
        <v>671</v>
      </c>
      <c r="Q670" s="58">
        <v>0</v>
      </c>
      <c r="R670" s="57">
        <v>671</v>
      </c>
      <c r="S670" s="57">
        <v>1565</v>
      </c>
      <c r="T670" s="58">
        <v>0</v>
      </c>
      <c r="U670" s="57">
        <v>1565</v>
      </c>
      <c r="V670" s="57">
        <v>2013</v>
      </c>
      <c r="W670" s="58">
        <v>0</v>
      </c>
      <c r="X670" s="57">
        <v>2013</v>
      </c>
      <c r="Y670" s="57">
        <v>2013</v>
      </c>
      <c r="Z670" s="58">
        <v>0</v>
      </c>
      <c r="AA670" s="57">
        <v>2013</v>
      </c>
      <c r="AB670" s="57">
        <v>128125647</v>
      </c>
      <c r="AC670" s="53" t="str">
        <f t="shared" si="7802"/>
        <v>Registro Valido</v>
      </c>
      <c r="AD670" s="57">
        <f t="shared" ref="AD670" si="8027">IF(OR(ISERROR(VLOOKUP(CONCATENATE("ALI_",$C670,"_SEG_",$I670,"_PROV_",$D670),Catalogo_Precios,AD$8,FALSE)),L670=0),0,VLOOKUP(CONCATENATE("ALI_",$C670,"_SEG_",$I670,"_PROV_",$D670),Catalogo_Precios,AD$8,FALSE))</f>
        <v>671</v>
      </c>
      <c r="AE670" s="57">
        <f t="shared" ref="AE670" si="8028">IF(OR(ISERROR(VLOOKUP(CONCATENATE("ALI_",$C670,"_SEG_",$I670,"_PROV_",$D670),Catalogo_Precios,AE$8,FALSE)),M670=0),0,VLOOKUP(CONCATENATE("ALI_",$C670,"_SEG_",$I670,"_PROV_",$D670),Catalogo_Precios,AE$8,FALSE))</f>
        <v>1565</v>
      </c>
      <c r="AF670" s="57">
        <f t="shared" ref="AF670" si="8029">IF(OR(ISERROR(VLOOKUP(CONCATENATE("ALI_",$C670,"_SEG_",$I670,"_PROV_",$D670),Catalogo_Precios,AF$8,FALSE)),N670=0),0,VLOOKUP(CONCATENATE("ALI_",$C670,"_SEG_",$I670,"_PROV_",$D670),Catalogo_Precios,AF$8,FALSE))</f>
        <v>2013</v>
      </c>
      <c r="AG670" s="57">
        <f t="shared" ref="AG670" si="8030">IF(OR(ISERROR(VLOOKUP(CONCATENATE("ALI_",$C670,"_SEG_",$I670,"_PROV_",$D670),Catalogo_Precios,AG$8,FALSE)),O670=0),0,VLOOKUP(CONCATENATE("ALI_",$C670,"_SEG_",$I670,"_PROV_",$D670),Catalogo_Precios,AG$8,FALSE))</f>
        <v>2013</v>
      </c>
      <c r="AH670" s="57">
        <f t="shared" ref="AH670" si="8031">IF(OR(ISERROR(VLOOKUP(CONCATENATE("ALI_",$C670,"_SEG_",$I670,"_PROV_",$D670),Catalogo_Precios,AH$8,FALSE)),L670=0),0,VLOOKUP(CONCATENATE("ALI_",$C670,"_SEG_",$I670,"_PROV_",$D670),Catalogo_Precios,AH$8,FALSE))</f>
        <v>653</v>
      </c>
      <c r="AI670" s="57">
        <f t="shared" ref="AI670" si="8032">IF(OR(ISERROR(VLOOKUP(CONCATENATE("ALI_",$C670,"_SEG_",$I670,"_PROV_",$D670),Catalogo_Precios,AI$8,FALSE)),M670=0),0,VLOOKUP(CONCATENATE("ALI_",$C670,"_SEG_",$I670,"_PROV_",$D670),Catalogo_Precios,AI$8,FALSE))</f>
        <v>1522</v>
      </c>
      <c r="AJ670" s="57">
        <f t="shared" ref="AJ670" si="8033">IF(OR(ISERROR(VLOOKUP(CONCATENATE("ALI_",$C670,"_SEG_",$I670,"_PROV_",$D670),Catalogo_Precios,AJ$8,FALSE)),N670=0),0,VLOOKUP(CONCATENATE("ALI_",$C670,"_SEG_",$I670,"_PROV_",$D670),Catalogo_Precios,AJ$8,FALSE))</f>
        <v>1956</v>
      </c>
      <c r="AK670" s="57">
        <f t="shared" ref="AK670" si="8034">IF(OR(ISERROR(VLOOKUP(CONCATENATE("ALI_",$C670,"_SEG_",$I670,"_PROV_",$D670),Catalogo_Precios,AK$8,FALSE)),O670=0),0,VLOOKUP(CONCATENATE("ALI_",$C670,"_SEG_",$I670,"_PROV_",$D670),Catalogo_Precios,AK$8,FALSE))</f>
        <v>1956</v>
      </c>
      <c r="AL670" s="53"/>
      <c r="AM670" s="59" t="str">
        <f t="shared" si="7811"/>
        <v>ALI_115_SEG_2</v>
      </c>
      <c r="AN670" s="59" t="str">
        <f t="shared" si="7812"/>
        <v>ALI_115_SEG_2_VAL_128125647</v>
      </c>
      <c r="AO670" s="60">
        <f t="shared" ref="AO670" si="8035">IF(OR(AB670="",AB670=0),0,COUNTIF(Codificacion,AM670))</f>
        <v>2</v>
      </c>
      <c r="AP670" s="61">
        <f t="array" ref="AP670">MIN(IF(Codificacion=AM670,Total_Cotizacion,""))</f>
        <v>99664391.199999988</v>
      </c>
      <c r="AQ670" s="62" t="b">
        <f t="shared" si="7814"/>
        <v>0</v>
      </c>
      <c r="AR670" s="51" t="str">
        <f t="shared" ref="AR670" si="8036">IF(COUNTIF(Codificacion2,CONCATENATE(AM670,"_VAL_",AB670))&gt;1,"Empate","")</f>
        <v/>
      </c>
      <c r="AS670" s="63" t="str">
        <f t="shared" si="7832"/>
        <v/>
      </c>
      <c r="AT670" s="59" t="str">
        <f t="shared" si="7816"/>
        <v>ALI_115_SEG_2_</v>
      </c>
      <c r="AU670" s="63">
        <f t="shared" ref="AU670" si="8037">IF(AND(COUNTIF(Codificacion3,AT670)&lt;AO670),1,COUNTIF(Codificacion3,AT670))</f>
        <v>1</v>
      </c>
      <c r="AV670" s="62" t="str">
        <f t="shared" si="7818"/>
        <v>No Seleccionada</v>
      </c>
      <c r="AW670" s="53"/>
      <c r="AX670" s="51" t="str">
        <f t="shared" si="7819"/>
        <v>ALI_115_SEG_2FALSO</v>
      </c>
      <c r="AY670" s="51">
        <f t="shared" si="7800"/>
        <v>1</v>
      </c>
      <c r="AZ670" s="64" t="b">
        <f t="shared" si="7820"/>
        <v>0</v>
      </c>
    </row>
    <row r="671" spans="1:52" x14ac:dyDescent="0.2">
      <c r="A671" s="50" t="b">
        <f t="shared" si="7763"/>
        <v>0</v>
      </c>
      <c r="B671" s="51" t="s">
        <v>101</v>
      </c>
      <c r="C671" s="52">
        <v>115</v>
      </c>
      <c r="D671" s="52">
        <f t="shared" ref="D671" si="8038">IF(ISERROR(VLOOKUP(E671,Proveedores,2,FALSE)),"",VLOOKUP(E671,Proveedores,2,FALSE))</f>
        <v>2045</v>
      </c>
      <c r="E671" s="53" t="s">
        <v>102</v>
      </c>
      <c r="F671" s="54">
        <v>3</v>
      </c>
      <c r="G671" s="53" t="s">
        <v>103</v>
      </c>
      <c r="H671" s="53" t="s">
        <v>104</v>
      </c>
      <c r="I671" s="52">
        <v>3</v>
      </c>
      <c r="J671" s="53" t="s">
        <v>58</v>
      </c>
      <c r="K671" s="55">
        <v>44835</v>
      </c>
      <c r="L671" s="56">
        <v>31031</v>
      </c>
      <c r="M671" s="56">
        <v>39040</v>
      </c>
      <c r="N671" s="56">
        <v>20906</v>
      </c>
      <c r="O671" s="56">
        <v>1665</v>
      </c>
      <c r="P671" s="57">
        <v>671</v>
      </c>
      <c r="Q671" s="58">
        <v>0</v>
      </c>
      <c r="R671" s="57">
        <v>671</v>
      </c>
      <c r="S671" s="57">
        <v>1565</v>
      </c>
      <c r="T671" s="58">
        <v>0</v>
      </c>
      <c r="U671" s="57">
        <v>1565</v>
      </c>
      <c r="V671" s="57">
        <v>2013</v>
      </c>
      <c r="W671" s="58">
        <v>0</v>
      </c>
      <c r="X671" s="57">
        <v>2013</v>
      </c>
      <c r="Y671" s="57">
        <v>2013</v>
      </c>
      <c r="Z671" s="58">
        <v>0</v>
      </c>
      <c r="AA671" s="57">
        <v>2013</v>
      </c>
      <c r="AB671" s="57">
        <v>127354824</v>
      </c>
      <c r="AC671" s="53" t="str">
        <f t="shared" si="7802"/>
        <v>Registro Valido</v>
      </c>
      <c r="AD671" s="57">
        <f t="shared" ref="AD671" si="8039">IF(OR(ISERROR(VLOOKUP(CONCATENATE("ALI_",$C671,"_SEG_",$I671,"_PROV_",$D671),Catalogo_Precios,AD$8,FALSE)),L671=0),0,VLOOKUP(CONCATENATE("ALI_",$C671,"_SEG_",$I671,"_PROV_",$D671),Catalogo_Precios,AD$8,FALSE))</f>
        <v>671</v>
      </c>
      <c r="AE671" s="57">
        <f t="shared" ref="AE671" si="8040">IF(OR(ISERROR(VLOOKUP(CONCATENATE("ALI_",$C671,"_SEG_",$I671,"_PROV_",$D671),Catalogo_Precios,AE$8,FALSE)),M671=0),0,VLOOKUP(CONCATENATE("ALI_",$C671,"_SEG_",$I671,"_PROV_",$D671),Catalogo_Precios,AE$8,FALSE))</f>
        <v>1565</v>
      </c>
      <c r="AF671" s="57">
        <f t="shared" ref="AF671" si="8041">IF(OR(ISERROR(VLOOKUP(CONCATENATE("ALI_",$C671,"_SEG_",$I671,"_PROV_",$D671),Catalogo_Precios,AF$8,FALSE)),N671=0),0,VLOOKUP(CONCATENATE("ALI_",$C671,"_SEG_",$I671,"_PROV_",$D671),Catalogo_Precios,AF$8,FALSE))</f>
        <v>2013</v>
      </c>
      <c r="AG671" s="57">
        <f t="shared" ref="AG671" si="8042">IF(OR(ISERROR(VLOOKUP(CONCATENATE("ALI_",$C671,"_SEG_",$I671,"_PROV_",$D671),Catalogo_Precios,AG$8,FALSE)),O671=0),0,VLOOKUP(CONCATENATE("ALI_",$C671,"_SEG_",$I671,"_PROV_",$D671),Catalogo_Precios,AG$8,FALSE))</f>
        <v>2013</v>
      </c>
      <c r="AH671" s="57">
        <f t="shared" ref="AH671" si="8043">IF(OR(ISERROR(VLOOKUP(CONCATENATE("ALI_",$C671,"_SEG_",$I671,"_PROV_",$D671),Catalogo_Precios,AH$8,FALSE)),L671=0),0,VLOOKUP(CONCATENATE("ALI_",$C671,"_SEG_",$I671,"_PROV_",$D671),Catalogo_Precios,AH$8,FALSE))</f>
        <v>653</v>
      </c>
      <c r="AI671" s="57">
        <f t="shared" ref="AI671" si="8044">IF(OR(ISERROR(VLOOKUP(CONCATENATE("ALI_",$C671,"_SEG_",$I671,"_PROV_",$D671),Catalogo_Precios,AI$8,FALSE)),M671=0),0,VLOOKUP(CONCATENATE("ALI_",$C671,"_SEG_",$I671,"_PROV_",$D671),Catalogo_Precios,AI$8,FALSE))</f>
        <v>1522</v>
      </c>
      <c r="AJ671" s="57">
        <f t="shared" ref="AJ671" si="8045">IF(OR(ISERROR(VLOOKUP(CONCATENATE("ALI_",$C671,"_SEG_",$I671,"_PROV_",$D671),Catalogo_Precios,AJ$8,FALSE)),N671=0),0,VLOOKUP(CONCATENATE("ALI_",$C671,"_SEG_",$I671,"_PROV_",$D671),Catalogo_Precios,AJ$8,FALSE))</f>
        <v>1956</v>
      </c>
      <c r="AK671" s="57">
        <f t="shared" ref="AK671" si="8046">IF(OR(ISERROR(VLOOKUP(CONCATENATE("ALI_",$C671,"_SEG_",$I671,"_PROV_",$D671),Catalogo_Precios,AK$8,FALSE)),O671=0),0,VLOOKUP(CONCATENATE("ALI_",$C671,"_SEG_",$I671,"_PROV_",$D671),Catalogo_Precios,AK$8,FALSE))</f>
        <v>1956</v>
      </c>
      <c r="AL671" s="53"/>
      <c r="AM671" s="59" t="str">
        <f t="shared" si="7811"/>
        <v>ALI_115_SEG_3</v>
      </c>
      <c r="AN671" s="59" t="str">
        <f t="shared" si="7812"/>
        <v>ALI_115_SEG_3_VAL_127354824</v>
      </c>
      <c r="AO671" s="60">
        <f t="shared" ref="AO671" si="8047">IF(OR(AB671="",AB671=0),0,COUNTIF(Codificacion,AM671))</f>
        <v>2</v>
      </c>
      <c r="AP671" s="61">
        <f t="array" ref="AP671">MIN(IF(Codificacion=AM671,Total_Cotizacion,""))</f>
        <v>99064799.200000003</v>
      </c>
      <c r="AQ671" s="62" t="b">
        <f t="shared" si="7814"/>
        <v>0</v>
      </c>
      <c r="AR671" s="51" t="str">
        <f t="shared" ref="AR671" si="8048">IF(COUNTIF(Codificacion2,CONCATENATE(AM671,"_VAL_",AB671))&gt;1,"Empate","")</f>
        <v/>
      </c>
      <c r="AS671" s="63" t="str">
        <f t="shared" si="7832"/>
        <v/>
      </c>
      <c r="AT671" s="59" t="str">
        <f t="shared" si="7816"/>
        <v>ALI_115_SEG_3_</v>
      </c>
      <c r="AU671" s="63">
        <f t="shared" ref="AU671" si="8049">IF(AND(COUNTIF(Codificacion3,AT671)&lt;AO671),1,COUNTIF(Codificacion3,AT671))</f>
        <v>1</v>
      </c>
      <c r="AV671" s="62" t="str">
        <f t="shared" si="7818"/>
        <v>No Seleccionada</v>
      </c>
      <c r="AW671" s="53"/>
      <c r="AX671" s="51" t="str">
        <f t="shared" si="7819"/>
        <v>ALI_115_SEG_3FALSO</v>
      </c>
      <c r="AY671" s="51">
        <f t="shared" si="7800"/>
        <v>1</v>
      </c>
      <c r="AZ671" s="64" t="b">
        <f t="shared" si="7820"/>
        <v>0</v>
      </c>
    </row>
    <row r="672" spans="1:52" x14ac:dyDescent="0.2">
      <c r="A672" s="50" t="str">
        <f t="shared" si="7763"/>
        <v>ALI_115_SEG_4</v>
      </c>
      <c r="B672" s="51" t="s">
        <v>101</v>
      </c>
      <c r="C672" s="52">
        <v>115</v>
      </c>
      <c r="D672" s="52">
        <f t="shared" ref="D672" si="8050">IF(ISERROR(VLOOKUP(E672,Proveedores,2,FALSE)),"",VLOOKUP(E672,Proveedores,2,FALSE))</f>
        <v>2045</v>
      </c>
      <c r="E672" s="53" t="s">
        <v>102</v>
      </c>
      <c r="F672" s="54">
        <v>4</v>
      </c>
      <c r="G672" s="53" t="s">
        <v>103</v>
      </c>
      <c r="H672" s="53" t="s">
        <v>104</v>
      </c>
      <c r="I672" s="52">
        <v>4</v>
      </c>
      <c r="J672" s="53" t="s">
        <v>58</v>
      </c>
      <c r="K672" s="55">
        <v>44835</v>
      </c>
      <c r="L672" s="56">
        <v>39877</v>
      </c>
      <c r="M672" s="56">
        <v>49862</v>
      </c>
      <c r="N672" s="56">
        <v>26112</v>
      </c>
      <c r="O672" s="56">
        <v>2072</v>
      </c>
      <c r="P672" s="57">
        <v>671</v>
      </c>
      <c r="Q672" s="58">
        <v>0.22145999999999999</v>
      </c>
      <c r="R672" s="57">
        <v>522.4</v>
      </c>
      <c r="S672" s="57">
        <v>1565</v>
      </c>
      <c r="T672" s="58">
        <v>0.22198000000000001</v>
      </c>
      <c r="U672" s="57">
        <v>1217.5999999999999</v>
      </c>
      <c r="V672" s="57">
        <v>2013</v>
      </c>
      <c r="W672" s="58">
        <v>0.22265499999999999</v>
      </c>
      <c r="X672" s="57">
        <v>1564.8</v>
      </c>
      <c r="Y672" s="57">
        <v>2013</v>
      </c>
      <c r="Z672" s="58">
        <v>0.22265499999999999</v>
      </c>
      <c r="AA672" s="57">
        <v>1564.8</v>
      </c>
      <c r="AB672" s="57">
        <v>125646039.19999999</v>
      </c>
      <c r="AC672" s="53" t="str">
        <f t="shared" si="7802"/>
        <v>Registro Valido</v>
      </c>
      <c r="AD672" s="57">
        <f t="shared" ref="AD672" si="8051">IF(OR(ISERROR(VLOOKUP(CONCATENATE("ALI_",$C672,"_SEG_",$I672,"_PROV_",$D672),Catalogo_Precios,AD$8,FALSE)),L672=0),0,VLOOKUP(CONCATENATE("ALI_",$C672,"_SEG_",$I672,"_PROV_",$D672),Catalogo_Precios,AD$8,FALSE))</f>
        <v>671</v>
      </c>
      <c r="AE672" s="57">
        <f t="shared" ref="AE672" si="8052">IF(OR(ISERROR(VLOOKUP(CONCATENATE("ALI_",$C672,"_SEG_",$I672,"_PROV_",$D672),Catalogo_Precios,AE$8,FALSE)),M672=0),0,VLOOKUP(CONCATENATE("ALI_",$C672,"_SEG_",$I672,"_PROV_",$D672),Catalogo_Precios,AE$8,FALSE))</f>
        <v>1565</v>
      </c>
      <c r="AF672" s="57">
        <f t="shared" ref="AF672" si="8053">IF(OR(ISERROR(VLOOKUP(CONCATENATE("ALI_",$C672,"_SEG_",$I672,"_PROV_",$D672),Catalogo_Precios,AF$8,FALSE)),N672=0),0,VLOOKUP(CONCATENATE("ALI_",$C672,"_SEG_",$I672,"_PROV_",$D672),Catalogo_Precios,AF$8,FALSE))</f>
        <v>2013</v>
      </c>
      <c r="AG672" s="57">
        <f t="shared" ref="AG672" si="8054">IF(OR(ISERROR(VLOOKUP(CONCATENATE("ALI_",$C672,"_SEG_",$I672,"_PROV_",$D672),Catalogo_Precios,AG$8,FALSE)),O672=0),0,VLOOKUP(CONCATENATE("ALI_",$C672,"_SEG_",$I672,"_PROV_",$D672),Catalogo_Precios,AG$8,FALSE))</f>
        <v>2013</v>
      </c>
      <c r="AH672" s="57">
        <f t="shared" ref="AH672" si="8055">IF(OR(ISERROR(VLOOKUP(CONCATENATE("ALI_",$C672,"_SEG_",$I672,"_PROV_",$D672),Catalogo_Precios,AH$8,FALSE)),L672=0),0,VLOOKUP(CONCATENATE("ALI_",$C672,"_SEG_",$I672,"_PROV_",$D672),Catalogo_Precios,AH$8,FALSE))</f>
        <v>653</v>
      </c>
      <c r="AI672" s="57">
        <f t="shared" ref="AI672" si="8056">IF(OR(ISERROR(VLOOKUP(CONCATENATE("ALI_",$C672,"_SEG_",$I672,"_PROV_",$D672),Catalogo_Precios,AI$8,FALSE)),M672=0),0,VLOOKUP(CONCATENATE("ALI_",$C672,"_SEG_",$I672,"_PROV_",$D672),Catalogo_Precios,AI$8,FALSE))</f>
        <v>1522</v>
      </c>
      <c r="AJ672" s="57">
        <f t="shared" ref="AJ672" si="8057">IF(OR(ISERROR(VLOOKUP(CONCATENATE("ALI_",$C672,"_SEG_",$I672,"_PROV_",$D672),Catalogo_Precios,AJ$8,FALSE)),N672=0),0,VLOOKUP(CONCATENATE("ALI_",$C672,"_SEG_",$I672,"_PROV_",$D672),Catalogo_Precios,AJ$8,FALSE))</f>
        <v>1956</v>
      </c>
      <c r="AK672" s="57">
        <f t="shared" ref="AK672" si="8058">IF(OR(ISERROR(VLOOKUP(CONCATENATE("ALI_",$C672,"_SEG_",$I672,"_PROV_",$D672),Catalogo_Precios,AK$8,FALSE)),O672=0),0,VLOOKUP(CONCATENATE("ALI_",$C672,"_SEG_",$I672,"_PROV_",$D672),Catalogo_Precios,AK$8,FALSE))</f>
        <v>1956</v>
      </c>
      <c r="AL672" s="53"/>
      <c r="AM672" s="59" t="str">
        <f t="shared" si="7811"/>
        <v>ALI_115_SEG_4</v>
      </c>
      <c r="AN672" s="59" t="str">
        <f t="shared" si="7812"/>
        <v>ALI_115_SEG_4_VAL_125646039.2</v>
      </c>
      <c r="AO672" s="60">
        <f t="shared" ref="AO672" si="8059">IF(OR(AB672="",AB672=0),0,COUNTIF(Codificacion,AM672))</f>
        <v>2</v>
      </c>
      <c r="AP672" s="61">
        <f t="array" ref="AP672">MIN(IF(Codificacion=AM672,Total_Cotizacion,""))</f>
        <v>125646039.19999999</v>
      </c>
      <c r="AQ672" s="62" t="b">
        <f t="shared" si="7814"/>
        <v>1</v>
      </c>
      <c r="AR672" s="51" t="str">
        <f t="shared" ref="AR672" si="8060">IF(COUNTIF(Codificacion2,CONCATENATE(AM672,"_VAL_",AB672))&gt;1,"Empate","")</f>
        <v>Empate</v>
      </c>
      <c r="AS672" s="63" t="s">
        <v>78</v>
      </c>
      <c r="AT672" s="59" t="str">
        <f t="shared" si="7816"/>
        <v>ALI_115_SEG_4_x</v>
      </c>
      <c r="AU672" s="63">
        <f t="shared" ref="AU672" si="8061">IF(AND(COUNTIF(Codificacion3,AT672)&lt;AO672),1,COUNTIF(Codificacion3,AT672))</f>
        <v>1</v>
      </c>
      <c r="AV672" s="62" t="str">
        <f t="shared" si="7818"/>
        <v>Cotizacion Seleccionada</v>
      </c>
      <c r="AW672" s="53"/>
      <c r="AX672" s="51" t="str">
        <f t="shared" si="7819"/>
        <v>ALI_115_SEG_4VERDADERO</v>
      </c>
      <c r="AY672" s="51">
        <f t="shared" si="7800"/>
        <v>2</v>
      </c>
      <c r="AZ672" s="64" t="b">
        <f t="shared" si="7820"/>
        <v>1</v>
      </c>
    </row>
    <row r="673" spans="1:52" x14ac:dyDescent="0.2">
      <c r="A673" s="50" t="str">
        <f t="shared" si="7763"/>
        <v>ALI_115_SEG_5</v>
      </c>
      <c r="B673" s="51" t="s">
        <v>101</v>
      </c>
      <c r="C673" s="52">
        <v>115</v>
      </c>
      <c r="D673" s="52">
        <f t="shared" ref="D673" si="8062">IF(ISERROR(VLOOKUP(E673,Proveedores,2,FALSE)),"",VLOOKUP(E673,Proveedores,2,FALSE))</f>
        <v>2045</v>
      </c>
      <c r="E673" s="53" t="s">
        <v>102</v>
      </c>
      <c r="F673" s="54">
        <v>5</v>
      </c>
      <c r="G673" s="53" t="s">
        <v>103</v>
      </c>
      <c r="H673" s="53" t="s">
        <v>104</v>
      </c>
      <c r="I673" s="52">
        <v>5</v>
      </c>
      <c r="J673" s="53" t="s">
        <v>58</v>
      </c>
      <c r="K673" s="55">
        <v>44835</v>
      </c>
      <c r="L673" s="56">
        <v>30735</v>
      </c>
      <c r="M673" s="56">
        <v>38668</v>
      </c>
      <c r="N673" s="56">
        <v>20708</v>
      </c>
      <c r="O673" s="56">
        <v>1650</v>
      </c>
      <c r="P673" s="57">
        <v>671</v>
      </c>
      <c r="Q673" s="58">
        <v>0.22145999999999999</v>
      </c>
      <c r="R673" s="57">
        <v>522.4</v>
      </c>
      <c r="S673" s="57">
        <v>1565</v>
      </c>
      <c r="T673" s="58">
        <v>0.22198000000000001</v>
      </c>
      <c r="U673" s="57">
        <v>1217.5999999999999</v>
      </c>
      <c r="V673" s="57">
        <v>2013</v>
      </c>
      <c r="W673" s="58">
        <v>0.22265499999999999</v>
      </c>
      <c r="X673" s="57">
        <v>1564.8</v>
      </c>
      <c r="Y673" s="57">
        <v>2013</v>
      </c>
      <c r="Z673" s="58">
        <v>0.22265499999999999</v>
      </c>
      <c r="AA673" s="57">
        <v>1564.8</v>
      </c>
      <c r="AB673" s="57">
        <v>98123919.199999988</v>
      </c>
      <c r="AC673" s="53" t="str">
        <f t="shared" si="7802"/>
        <v>Registro Valido</v>
      </c>
      <c r="AD673" s="57">
        <f t="shared" ref="AD673" si="8063">IF(OR(ISERROR(VLOOKUP(CONCATENATE("ALI_",$C673,"_SEG_",$I673,"_PROV_",$D673),Catalogo_Precios,AD$8,FALSE)),L673=0),0,VLOOKUP(CONCATENATE("ALI_",$C673,"_SEG_",$I673,"_PROV_",$D673),Catalogo_Precios,AD$8,FALSE))</f>
        <v>671</v>
      </c>
      <c r="AE673" s="57">
        <f t="shared" ref="AE673" si="8064">IF(OR(ISERROR(VLOOKUP(CONCATENATE("ALI_",$C673,"_SEG_",$I673,"_PROV_",$D673),Catalogo_Precios,AE$8,FALSE)),M673=0),0,VLOOKUP(CONCATENATE("ALI_",$C673,"_SEG_",$I673,"_PROV_",$D673),Catalogo_Precios,AE$8,FALSE))</f>
        <v>1565</v>
      </c>
      <c r="AF673" s="57">
        <f t="shared" ref="AF673" si="8065">IF(OR(ISERROR(VLOOKUP(CONCATENATE("ALI_",$C673,"_SEG_",$I673,"_PROV_",$D673),Catalogo_Precios,AF$8,FALSE)),N673=0),0,VLOOKUP(CONCATENATE("ALI_",$C673,"_SEG_",$I673,"_PROV_",$D673),Catalogo_Precios,AF$8,FALSE))</f>
        <v>2013</v>
      </c>
      <c r="AG673" s="57">
        <f t="shared" ref="AG673" si="8066">IF(OR(ISERROR(VLOOKUP(CONCATENATE("ALI_",$C673,"_SEG_",$I673,"_PROV_",$D673),Catalogo_Precios,AG$8,FALSE)),O673=0),0,VLOOKUP(CONCATENATE("ALI_",$C673,"_SEG_",$I673,"_PROV_",$D673),Catalogo_Precios,AG$8,FALSE))</f>
        <v>2013</v>
      </c>
      <c r="AH673" s="57">
        <f t="shared" ref="AH673" si="8067">IF(OR(ISERROR(VLOOKUP(CONCATENATE("ALI_",$C673,"_SEG_",$I673,"_PROV_",$D673),Catalogo_Precios,AH$8,FALSE)),L673=0),0,VLOOKUP(CONCATENATE("ALI_",$C673,"_SEG_",$I673,"_PROV_",$D673),Catalogo_Precios,AH$8,FALSE))</f>
        <v>653</v>
      </c>
      <c r="AI673" s="57">
        <f t="shared" ref="AI673" si="8068">IF(OR(ISERROR(VLOOKUP(CONCATENATE("ALI_",$C673,"_SEG_",$I673,"_PROV_",$D673),Catalogo_Precios,AI$8,FALSE)),M673=0),0,VLOOKUP(CONCATENATE("ALI_",$C673,"_SEG_",$I673,"_PROV_",$D673),Catalogo_Precios,AI$8,FALSE))</f>
        <v>1522</v>
      </c>
      <c r="AJ673" s="57">
        <f t="shared" ref="AJ673" si="8069">IF(OR(ISERROR(VLOOKUP(CONCATENATE("ALI_",$C673,"_SEG_",$I673,"_PROV_",$D673),Catalogo_Precios,AJ$8,FALSE)),N673=0),0,VLOOKUP(CONCATENATE("ALI_",$C673,"_SEG_",$I673,"_PROV_",$D673),Catalogo_Precios,AJ$8,FALSE))</f>
        <v>1956</v>
      </c>
      <c r="AK673" s="57">
        <f t="shared" ref="AK673" si="8070">IF(OR(ISERROR(VLOOKUP(CONCATENATE("ALI_",$C673,"_SEG_",$I673,"_PROV_",$D673),Catalogo_Precios,AK$8,FALSE)),O673=0),0,VLOOKUP(CONCATENATE("ALI_",$C673,"_SEG_",$I673,"_PROV_",$D673),Catalogo_Precios,AK$8,FALSE))</f>
        <v>1956</v>
      </c>
      <c r="AL673" s="53"/>
      <c r="AM673" s="59" t="str">
        <f t="shared" si="7811"/>
        <v>ALI_115_SEG_5</v>
      </c>
      <c r="AN673" s="59" t="str">
        <f t="shared" si="7812"/>
        <v>ALI_115_SEG_5_VAL_98123919.2</v>
      </c>
      <c r="AO673" s="60">
        <f t="shared" ref="AO673" si="8071">IF(OR(AB673="",AB673=0),0,COUNTIF(Codificacion,AM673))</f>
        <v>2</v>
      </c>
      <c r="AP673" s="61">
        <f t="array" ref="AP673">MIN(IF(Codificacion=AM673,Total_Cotizacion,""))</f>
        <v>98123919.199999988</v>
      </c>
      <c r="AQ673" s="62" t="b">
        <f t="shared" si="7814"/>
        <v>1</v>
      </c>
      <c r="AR673" s="51" t="str">
        <f t="shared" ref="AR673" si="8072">IF(COUNTIF(Codificacion2,CONCATENATE(AM673,"_VAL_",AB673))&gt;1,"Empate","")</f>
        <v>Empate</v>
      </c>
      <c r="AS673" s="63" t="s">
        <v>78</v>
      </c>
      <c r="AT673" s="59" t="str">
        <f t="shared" si="7816"/>
        <v>ALI_115_SEG_5_x</v>
      </c>
      <c r="AU673" s="63">
        <f t="shared" ref="AU673" si="8073">IF(AND(COUNTIF(Codificacion3,AT673)&lt;AO673),1,COUNTIF(Codificacion3,AT673))</f>
        <v>1</v>
      </c>
      <c r="AV673" s="62" t="str">
        <f t="shared" si="7818"/>
        <v>Cotizacion Seleccionada</v>
      </c>
      <c r="AW673" s="53"/>
      <c r="AX673" s="51" t="str">
        <f t="shared" si="7819"/>
        <v>ALI_115_SEG_5VERDADERO</v>
      </c>
      <c r="AY673" s="51">
        <f t="shared" si="7800"/>
        <v>2</v>
      </c>
      <c r="AZ673" s="64" t="b">
        <f t="shared" si="7820"/>
        <v>1</v>
      </c>
    </row>
    <row r="674" spans="1:52" x14ac:dyDescent="0.2">
      <c r="A674" s="50" t="str">
        <f t="shared" si="7763"/>
        <v>ALI_115_SEG_6</v>
      </c>
      <c r="B674" s="51" t="s">
        <v>101</v>
      </c>
      <c r="C674" s="52">
        <v>115</v>
      </c>
      <c r="D674" s="52">
        <f t="shared" ref="D674" si="8074">IF(ISERROR(VLOOKUP(E674,Proveedores,2,FALSE)),"",VLOOKUP(E674,Proveedores,2,FALSE))</f>
        <v>2045</v>
      </c>
      <c r="E674" s="53" t="s">
        <v>102</v>
      </c>
      <c r="F674" s="54">
        <v>6</v>
      </c>
      <c r="G674" s="53" t="s">
        <v>103</v>
      </c>
      <c r="H674" s="53" t="s">
        <v>104</v>
      </c>
      <c r="I674" s="52">
        <v>6</v>
      </c>
      <c r="J674" s="53" t="s">
        <v>58</v>
      </c>
      <c r="K674" s="55">
        <v>44835</v>
      </c>
      <c r="L674" s="56">
        <v>33269</v>
      </c>
      <c r="M674" s="56">
        <v>41857</v>
      </c>
      <c r="N674" s="56">
        <v>22411</v>
      </c>
      <c r="O674" s="56">
        <v>1788</v>
      </c>
      <c r="P674" s="57">
        <v>671</v>
      </c>
      <c r="Q674" s="58">
        <v>0.22145999999999999</v>
      </c>
      <c r="R674" s="57">
        <v>522.4</v>
      </c>
      <c r="S674" s="57">
        <v>1565</v>
      </c>
      <c r="T674" s="58">
        <v>0.22198000000000001</v>
      </c>
      <c r="U674" s="57">
        <v>1217.5999999999999</v>
      </c>
      <c r="V674" s="57">
        <v>2013</v>
      </c>
      <c r="W674" s="58">
        <v>0.22265499999999999</v>
      </c>
      <c r="X674" s="57">
        <v>1564.8</v>
      </c>
      <c r="Y674" s="57">
        <v>2013</v>
      </c>
      <c r="Z674" s="58">
        <v>0.22265499999999999</v>
      </c>
      <c r="AA674" s="57">
        <v>1564.8</v>
      </c>
      <c r="AB674" s="57">
        <v>106211404</v>
      </c>
      <c r="AC674" s="53" t="str">
        <f t="shared" si="7802"/>
        <v>Registro Valido</v>
      </c>
      <c r="AD674" s="57">
        <f t="shared" ref="AD674" si="8075">IF(OR(ISERROR(VLOOKUP(CONCATENATE("ALI_",$C674,"_SEG_",$I674,"_PROV_",$D674),Catalogo_Precios,AD$8,FALSE)),L674=0),0,VLOOKUP(CONCATENATE("ALI_",$C674,"_SEG_",$I674,"_PROV_",$D674),Catalogo_Precios,AD$8,FALSE))</f>
        <v>671</v>
      </c>
      <c r="AE674" s="57">
        <f t="shared" ref="AE674" si="8076">IF(OR(ISERROR(VLOOKUP(CONCATENATE("ALI_",$C674,"_SEG_",$I674,"_PROV_",$D674),Catalogo_Precios,AE$8,FALSE)),M674=0),0,VLOOKUP(CONCATENATE("ALI_",$C674,"_SEG_",$I674,"_PROV_",$D674),Catalogo_Precios,AE$8,FALSE))</f>
        <v>1565</v>
      </c>
      <c r="AF674" s="57">
        <f t="shared" ref="AF674" si="8077">IF(OR(ISERROR(VLOOKUP(CONCATENATE("ALI_",$C674,"_SEG_",$I674,"_PROV_",$D674),Catalogo_Precios,AF$8,FALSE)),N674=0),0,VLOOKUP(CONCATENATE("ALI_",$C674,"_SEG_",$I674,"_PROV_",$D674),Catalogo_Precios,AF$8,FALSE))</f>
        <v>2013</v>
      </c>
      <c r="AG674" s="57">
        <f t="shared" ref="AG674" si="8078">IF(OR(ISERROR(VLOOKUP(CONCATENATE("ALI_",$C674,"_SEG_",$I674,"_PROV_",$D674),Catalogo_Precios,AG$8,FALSE)),O674=0),0,VLOOKUP(CONCATENATE("ALI_",$C674,"_SEG_",$I674,"_PROV_",$D674),Catalogo_Precios,AG$8,FALSE))</f>
        <v>2013</v>
      </c>
      <c r="AH674" s="57">
        <f t="shared" ref="AH674" si="8079">IF(OR(ISERROR(VLOOKUP(CONCATENATE("ALI_",$C674,"_SEG_",$I674,"_PROV_",$D674),Catalogo_Precios,AH$8,FALSE)),L674=0),0,VLOOKUP(CONCATENATE("ALI_",$C674,"_SEG_",$I674,"_PROV_",$D674),Catalogo_Precios,AH$8,FALSE))</f>
        <v>653</v>
      </c>
      <c r="AI674" s="57">
        <f t="shared" ref="AI674" si="8080">IF(OR(ISERROR(VLOOKUP(CONCATENATE("ALI_",$C674,"_SEG_",$I674,"_PROV_",$D674),Catalogo_Precios,AI$8,FALSE)),M674=0),0,VLOOKUP(CONCATENATE("ALI_",$C674,"_SEG_",$I674,"_PROV_",$D674),Catalogo_Precios,AI$8,FALSE))</f>
        <v>1522</v>
      </c>
      <c r="AJ674" s="57">
        <f t="shared" ref="AJ674" si="8081">IF(OR(ISERROR(VLOOKUP(CONCATENATE("ALI_",$C674,"_SEG_",$I674,"_PROV_",$D674),Catalogo_Precios,AJ$8,FALSE)),N674=0),0,VLOOKUP(CONCATENATE("ALI_",$C674,"_SEG_",$I674,"_PROV_",$D674),Catalogo_Precios,AJ$8,FALSE))</f>
        <v>1956</v>
      </c>
      <c r="AK674" s="57">
        <f t="shared" ref="AK674" si="8082">IF(OR(ISERROR(VLOOKUP(CONCATENATE("ALI_",$C674,"_SEG_",$I674,"_PROV_",$D674),Catalogo_Precios,AK$8,FALSE)),O674=0),0,VLOOKUP(CONCATENATE("ALI_",$C674,"_SEG_",$I674,"_PROV_",$D674),Catalogo_Precios,AK$8,FALSE))</f>
        <v>1956</v>
      </c>
      <c r="AL674" s="53"/>
      <c r="AM674" s="59" t="str">
        <f t="shared" si="7811"/>
        <v>ALI_115_SEG_6</v>
      </c>
      <c r="AN674" s="59" t="str">
        <f t="shared" si="7812"/>
        <v>ALI_115_SEG_6_VAL_106211404</v>
      </c>
      <c r="AO674" s="60">
        <f t="shared" ref="AO674" si="8083">IF(OR(AB674="",AB674=0),0,COUNTIF(Codificacion,AM674))</f>
        <v>2</v>
      </c>
      <c r="AP674" s="61">
        <f t="array" ref="AP674">MIN(IF(Codificacion=AM674,Total_Cotizacion,""))</f>
        <v>106211404</v>
      </c>
      <c r="AQ674" s="62" t="b">
        <f t="shared" si="7814"/>
        <v>1</v>
      </c>
      <c r="AR674" s="51" t="str">
        <f t="shared" ref="AR674" si="8084">IF(COUNTIF(Codificacion2,CONCATENATE(AM674,"_VAL_",AB674))&gt;1,"Empate","")</f>
        <v>Empate</v>
      </c>
      <c r="AS674" s="63" t="s">
        <v>78</v>
      </c>
      <c r="AT674" s="59" t="str">
        <f t="shared" si="7816"/>
        <v>ALI_115_SEG_6_x</v>
      </c>
      <c r="AU674" s="63">
        <f t="shared" ref="AU674" si="8085">IF(AND(COUNTIF(Codificacion3,AT674)&lt;AO674),1,COUNTIF(Codificacion3,AT674))</f>
        <v>1</v>
      </c>
      <c r="AV674" s="62" t="str">
        <f t="shared" si="7818"/>
        <v>Cotizacion Seleccionada</v>
      </c>
      <c r="AW674" s="53"/>
      <c r="AX674" s="51" t="str">
        <f t="shared" si="7819"/>
        <v>ALI_115_SEG_6VERDADERO</v>
      </c>
      <c r="AY674" s="51">
        <f t="shared" si="7800"/>
        <v>2</v>
      </c>
      <c r="AZ674" s="64" t="b">
        <f t="shared" si="7820"/>
        <v>1</v>
      </c>
    </row>
    <row r="675" spans="1:52" x14ac:dyDescent="0.2">
      <c r="A675" s="50" t="str">
        <f t="shared" si="7763"/>
        <v>ALI_115_SEG_7</v>
      </c>
      <c r="B675" s="51" t="s">
        <v>101</v>
      </c>
      <c r="C675" s="52">
        <v>115</v>
      </c>
      <c r="D675" s="52">
        <f t="shared" ref="D675" si="8086">IF(ISERROR(VLOOKUP(E675,Proveedores,2,FALSE)),"",VLOOKUP(E675,Proveedores,2,FALSE))</f>
        <v>2045</v>
      </c>
      <c r="E675" s="53" t="s">
        <v>102</v>
      </c>
      <c r="F675" s="54">
        <v>7</v>
      </c>
      <c r="G675" s="53" t="s">
        <v>103</v>
      </c>
      <c r="H675" s="53" t="s">
        <v>104</v>
      </c>
      <c r="I675" s="52">
        <v>7</v>
      </c>
      <c r="J675" s="53" t="s">
        <v>58</v>
      </c>
      <c r="K675" s="55">
        <v>44835</v>
      </c>
      <c r="L675" s="56">
        <v>33973</v>
      </c>
      <c r="M675" s="56">
        <v>42741</v>
      </c>
      <c r="N675" s="56">
        <v>22889</v>
      </c>
      <c r="O675" s="56">
        <v>1824</v>
      </c>
      <c r="P675" s="57">
        <v>671</v>
      </c>
      <c r="Q675" s="58">
        <v>0.22145999999999999</v>
      </c>
      <c r="R675" s="57">
        <v>522.4</v>
      </c>
      <c r="S675" s="57">
        <v>1565</v>
      </c>
      <c r="T675" s="58">
        <v>0.22198000000000001</v>
      </c>
      <c r="U675" s="57">
        <v>1217.5999999999999</v>
      </c>
      <c r="V675" s="57">
        <v>2013</v>
      </c>
      <c r="W675" s="58">
        <v>0.22265499999999999</v>
      </c>
      <c r="X675" s="57">
        <v>1564.8</v>
      </c>
      <c r="Y675" s="57">
        <v>2013</v>
      </c>
      <c r="Z675" s="58">
        <v>0.22265499999999999</v>
      </c>
      <c r="AA675" s="57">
        <v>1564.8</v>
      </c>
      <c r="AB675" s="57">
        <v>108459839.2</v>
      </c>
      <c r="AC675" s="53" t="str">
        <f t="shared" si="7802"/>
        <v>Registro Valido</v>
      </c>
      <c r="AD675" s="57">
        <f t="shared" ref="AD675" si="8087">IF(OR(ISERROR(VLOOKUP(CONCATENATE("ALI_",$C675,"_SEG_",$I675,"_PROV_",$D675),Catalogo_Precios,AD$8,FALSE)),L675=0),0,VLOOKUP(CONCATENATE("ALI_",$C675,"_SEG_",$I675,"_PROV_",$D675),Catalogo_Precios,AD$8,FALSE))</f>
        <v>671</v>
      </c>
      <c r="AE675" s="57">
        <f t="shared" ref="AE675" si="8088">IF(OR(ISERROR(VLOOKUP(CONCATENATE("ALI_",$C675,"_SEG_",$I675,"_PROV_",$D675),Catalogo_Precios,AE$8,FALSE)),M675=0),0,VLOOKUP(CONCATENATE("ALI_",$C675,"_SEG_",$I675,"_PROV_",$D675),Catalogo_Precios,AE$8,FALSE))</f>
        <v>1565</v>
      </c>
      <c r="AF675" s="57">
        <f t="shared" ref="AF675" si="8089">IF(OR(ISERROR(VLOOKUP(CONCATENATE("ALI_",$C675,"_SEG_",$I675,"_PROV_",$D675),Catalogo_Precios,AF$8,FALSE)),N675=0),0,VLOOKUP(CONCATENATE("ALI_",$C675,"_SEG_",$I675,"_PROV_",$D675),Catalogo_Precios,AF$8,FALSE))</f>
        <v>2013</v>
      </c>
      <c r="AG675" s="57">
        <f t="shared" ref="AG675" si="8090">IF(OR(ISERROR(VLOOKUP(CONCATENATE("ALI_",$C675,"_SEG_",$I675,"_PROV_",$D675),Catalogo_Precios,AG$8,FALSE)),O675=0),0,VLOOKUP(CONCATENATE("ALI_",$C675,"_SEG_",$I675,"_PROV_",$D675),Catalogo_Precios,AG$8,FALSE))</f>
        <v>2013</v>
      </c>
      <c r="AH675" s="57">
        <f t="shared" ref="AH675" si="8091">IF(OR(ISERROR(VLOOKUP(CONCATENATE("ALI_",$C675,"_SEG_",$I675,"_PROV_",$D675),Catalogo_Precios,AH$8,FALSE)),L675=0),0,VLOOKUP(CONCATENATE("ALI_",$C675,"_SEG_",$I675,"_PROV_",$D675),Catalogo_Precios,AH$8,FALSE))</f>
        <v>653</v>
      </c>
      <c r="AI675" s="57">
        <f t="shared" ref="AI675" si="8092">IF(OR(ISERROR(VLOOKUP(CONCATENATE("ALI_",$C675,"_SEG_",$I675,"_PROV_",$D675),Catalogo_Precios,AI$8,FALSE)),M675=0),0,VLOOKUP(CONCATENATE("ALI_",$C675,"_SEG_",$I675,"_PROV_",$D675),Catalogo_Precios,AI$8,FALSE))</f>
        <v>1522</v>
      </c>
      <c r="AJ675" s="57">
        <f t="shared" ref="AJ675" si="8093">IF(OR(ISERROR(VLOOKUP(CONCATENATE("ALI_",$C675,"_SEG_",$I675,"_PROV_",$D675),Catalogo_Precios,AJ$8,FALSE)),N675=0),0,VLOOKUP(CONCATENATE("ALI_",$C675,"_SEG_",$I675,"_PROV_",$D675),Catalogo_Precios,AJ$8,FALSE))</f>
        <v>1956</v>
      </c>
      <c r="AK675" s="57">
        <f t="shared" ref="AK675" si="8094">IF(OR(ISERROR(VLOOKUP(CONCATENATE("ALI_",$C675,"_SEG_",$I675,"_PROV_",$D675),Catalogo_Precios,AK$8,FALSE)),O675=0),0,VLOOKUP(CONCATENATE("ALI_",$C675,"_SEG_",$I675,"_PROV_",$D675),Catalogo_Precios,AK$8,FALSE))</f>
        <v>1956</v>
      </c>
      <c r="AL675" s="53"/>
      <c r="AM675" s="59" t="str">
        <f t="shared" si="7811"/>
        <v>ALI_115_SEG_7</v>
      </c>
      <c r="AN675" s="59" t="str">
        <f t="shared" si="7812"/>
        <v>ALI_115_SEG_7_VAL_108459839.2</v>
      </c>
      <c r="AO675" s="60">
        <f t="shared" ref="AO675" si="8095">IF(OR(AB675="",AB675=0),0,COUNTIF(Codificacion,AM675))</f>
        <v>2</v>
      </c>
      <c r="AP675" s="61">
        <f t="array" ref="AP675">MIN(IF(Codificacion=AM675,Total_Cotizacion,""))</f>
        <v>108459839.2</v>
      </c>
      <c r="AQ675" s="62" t="b">
        <f t="shared" si="7814"/>
        <v>1</v>
      </c>
      <c r="AR675" s="51" t="str">
        <f t="shared" ref="AR675" si="8096">IF(COUNTIF(Codificacion2,CONCATENATE(AM675,"_VAL_",AB675))&gt;1,"Empate","")</f>
        <v>Empate</v>
      </c>
      <c r="AS675" s="63" t="s">
        <v>78</v>
      </c>
      <c r="AT675" s="59" t="str">
        <f t="shared" si="7816"/>
        <v>ALI_115_SEG_7_x</v>
      </c>
      <c r="AU675" s="63">
        <f t="shared" ref="AU675" si="8097">IF(AND(COUNTIF(Codificacion3,AT675)&lt;AO675),1,COUNTIF(Codificacion3,AT675))</f>
        <v>1</v>
      </c>
      <c r="AV675" s="62" t="str">
        <f t="shared" si="7818"/>
        <v>Cotizacion Seleccionada</v>
      </c>
      <c r="AW675" s="53"/>
      <c r="AX675" s="51" t="str">
        <f t="shared" si="7819"/>
        <v>ALI_115_SEG_7VERDADERO</v>
      </c>
      <c r="AY675" s="51">
        <f t="shared" si="7800"/>
        <v>2</v>
      </c>
      <c r="AZ675" s="64" t="b">
        <f t="shared" si="7820"/>
        <v>1</v>
      </c>
    </row>
    <row r="676" spans="1:52" x14ac:dyDescent="0.2">
      <c r="A676" s="50" t="str">
        <f t="shared" si="7763"/>
        <v>ALI_115_SEG_8</v>
      </c>
      <c r="B676" s="51" t="s">
        <v>101</v>
      </c>
      <c r="C676" s="52">
        <v>115</v>
      </c>
      <c r="D676" s="52">
        <f t="shared" ref="D676" si="8098">IF(ISERROR(VLOOKUP(E676,Proveedores,2,FALSE)),"",VLOOKUP(E676,Proveedores,2,FALSE))</f>
        <v>2045</v>
      </c>
      <c r="E676" s="53" t="s">
        <v>102</v>
      </c>
      <c r="F676" s="54">
        <v>8</v>
      </c>
      <c r="G676" s="53" t="s">
        <v>103</v>
      </c>
      <c r="H676" s="53" t="s">
        <v>104</v>
      </c>
      <c r="I676" s="52">
        <v>8</v>
      </c>
      <c r="J676" s="53" t="s">
        <v>58</v>
      </c>
      <c r="K676" s="55">
        <v>44835</v>
      </c>
      <c r="L676" s="56">
        <v>32789</v>
      </c>
      <c r="M676" s="56">
        <v>41250</v>
      </c>
      <c r="N676" s="56">
        <v>22093</v>
      </c>
      <c r="O676" s="56">
        <v>1761</v>
      </c>
      <c r="P676" s="57">
        <v>671</v>
      </c>
      <c r="Q676" s="58">
        <v>0.22145999999999999</v>
      </c>
      <c r="R676" s="57">
        <v>522.4</v>
      </c>
      <c r="S676" s="57">
        <v>1565</v>
      </c>
      <c r="T676" s="58">
        <v>0.22198000000000001</v>
      </c>
      <c r="U676" s="57">
        <v>1217.5999999999999</v>
      </c>
      <c r="V676" s="57">
        <v>2013</v>
      </c>
      <c r="W676" s="58">
        <v>0.22265499999999999</v>
      </c>
      <c r="X676" s="57">
        <v>1564.8</v>
      </c>
      <c r="Y676" s="57">
        <v>2013</v>
      </c>
      <c r="Z676" s="58">
        <v>0.22265499999999999</v>
      </c>
      <c r="AA676" s="57">
        <v>1564.8</v>
      </c>
      <c r="AB676" s="57">
        <v>104681712.8</v>
      </c>
      <c r="AC676" s="53" t="str">
        <f t="shared" si="7802"/>
        <v>Registro Valido</v>
      </c>
      <c r="AD676" s="57">
        <f t="shared" ref="AD676" si="8099">IF(OR(ISERROR(VLOOKUP(CONCATENATE("ALI_",$C676,"_SEG_",$I676,"_PROV_",$D676),Catalogo_Precios,AD$8,FALSE)),L676=0),0,VLOOKUP(CONCATENATE("ALI_",$C676,"_SEG_",$I676,"_PROV_",$D676),Catalogo_Precios,AD$8,FALSE))</f>
        <v>671</v>
      </c>
      <c r="AE676" s="57">
        <f t="shared" ref="AE676" si="8100">IF(OR(ISERROR(VLOOKUP(CONCATENATE("ALI_",$C676,"_SEG_",$I676,"_PROV_",$D676),Catalogo_Precios,AE$8,FALSE)),M676=0),0,VLOOKUP(CONCATENATE("ALI_",$C676,"_SEG_",$I676,"_PROV_",$D676),Catalogo_Precios,AE$8,FALSE))</f>
        <v>1565</v>
      </c>
      <c r="AF676" s="57">
        <f t="shared" ref="AF676" si="8101">IF(OR(ISERROR(VLOOKUP(CONCATENATE("ALI_",$C676,"_SEG_",$I676,"_PROV_",$D676),Catalogo_Precios,AF$8,FALSE)),N676=0),0,VLOOKUP(CONCATENATE("ALI_",$C676,"_SEG_",$I676,"_PROV_",$D676),Catalogo_Precios,AF$8,FALSE))</f>
        <v>2013</v>
      </c>
      <c r="AG676" s="57">
        <f t="shared" ref="AG676" si="8102">IF(OR(ISERROR(VLOOKUP(CONCATENATE("ALI_",$C676,"_SEG_",$I676,"_PROV_",$D676),Catalogo_Precios,AG$8,FALSE)),O676=0),0,VLOOKUP(CONCATENATE("ALI_",$C676,"_SEG_",$I676,"_PROV_",$D676),Catalogo_Precios,AG$8,FALSE))</f>
        <v>2013</v>
      </c>
      <c r="AH676" s="57">
        <f t="shared" ref="AH676" si="8103">IF(OR(ISERROR(VLOOKUP(CONCATENATE("ALI_",$C676,"_SEG_",$I676,"_PROV_",$D676),Catalogo_Precios,AH$8,FALSE)),L676=0),0,VLOOKUP(CONCATENATE("ALI_",$C676,"_SEG_",$I676,"_PROV_",$D676),Catalogo_Precios,AH$8,FALSE))</f>
        <v>653</v>
      </c>
      <c r="AI676" s="57">
        <f t="shared" ref="AI676" si="8104">IF(OR(ISERROR(VLOOKUP(CONCATENATE("ALI_",$C676,"_SEG_",$I676,"_PROV_",$D676),Catalogo_Precios,AI$8,FALSE)),M676=0),0,VLOOKUP(CONCATENATE("ALI_",$C676,"_SEG_",$I676,"_PROV_",$D676),Catalogo_Precios,AI$8,FALSE))</f>
        <v>1522</v>
      </c>
      <c r="AJ676" s="57">
        <f t="shared" ref="AJ676" si="8105">IF(OR(ISERROR(VLOOKUP(CONCATENATE("ALI_",$C676,"_SEG_",$I676,"_PROV_",$D676),Catalogo_Precios,AJ$8,FALSE)),N676=0),0,VLOOKUP(CONCATENATE("ALI_",$C676,"_SEG_",$I676,"_PROV_",$D676),Catalogo_Precios,AJ$8,FALSE))</f>
        <v>1956</v>
      </c>
      <c r="AK676" s="57">
        <f t="shared" ref="AK676" si="8106">IF(OR(ISERROR(VLOOKUP(CONCATENATE("ALI_",$C676,"_SEG_",$I676,"_PROV_",$D676),Catalogo_Precios,AK$8,FALSE)),O676=0),0,VLOOKUP(CONCATENATE("ALI_",$C676,"_SEG_",$I676,"_PROV_",$D676),Catalogo_Precios,AK$8,FALSE))</f>
        <v>1956</v>
      </c>
      <c r="AL676" s="53"/>
      <c r="AM676" s="59" t="str">
        <f t="shared" si="7811"/>
        <v>ALI_115_SEG_8</v>
      </c>
      <c r="AN676" s="59" t="str">
        <f t="shared" si="7812"/>
        <v>ALI_115_SEG_8_VAL_104681712.8</v>
      </c>
      <c r="AO676" s="60">
        <f t="shared" ref="AO676" si="8107">IF(OR(AB676="",AB676=0),0,COUNTIF(Codificacion,AM676))</f>
        <v>2</v>
      </c>
      <c r="AP676" s="61">
        <f t="array" ref="AP676">MIN(IF(Codificacion=AM676,Total_Cotizacion,""))</f>
        <v>104681712.8</v>
      </c>
      <c r="AQ676" s="62" t="b">
        <f t="shared" si="7814"/>
        <v>1</v>
      </c>
      <c r="AR676" s="51" t="str">
        <f t="shared" ref="AR676" si="8108">IF(COUNTIF(Codificacion2,CONCATENATE(AM676,"_VAL_",AB676))&gt;1,"Empate","")</f>
        <v>Empate</v>
      </c>
      <c r="AS676" s="63" t="s">
        <v>78</v>
      </c>
      <c r="AT676" s="59" t="str">
        <f t="shared" si="7816"/>
        <v>ALI_115_SEG_8_x</v>
      </c>
      <c r="AU676" s="63">
        <f t="shared" ref="AU676" si="8109">IF(AND(COUNTIF(Codificacion3,AT676)&lt;AO676),1,COUNTIF(Codificacion3,AT676))</f>
        <v>1</v>
      </c>
      <c r="AV676" s="62" t="str">
        <f t="shared" si="7818"/>
        <v>Cotizacion Seleccionada</v>
      </c>
      <c r="AW676" s="53"/>
      <c r="AX676" s="51" t="str">
        <f t="shared" si="7819"/>
        <v>ALI_115_SEG_8VERDADERO</v>
      </c>
      <c r="AY676" s="51">
        <f t="shared" si="7800"/>
        <v>2</v>
      </c>
      <c r="AZ676" s="64" t="b">
        <f t="shared" si="7820"/>
        <v>1</v>
      </c>
    </row>
    <row r="677" spans="1:52" x14ac:dyDescent="0.2">
      <c r="A677" s="50" t="str">
        <f t="shared" si="7763"/>
        <v>ALI_115_SEG_9</v>
      </c>
      <c r="B677" s="51" t="s">
        <v>101</v>
      </c>
      <c r="C677" s="52">
        <v>115</v>
      </c>
      <c r="D677" s="52">
        <f t="shared" ref="D677" si="8110">IF(ISERROR(VLOOKUP(E677,Proveedores,2,FALSE)),"",VLOOKUP(E677,Proveedores,2,FALSE))</f>
        <v>2045</v>
      </c>
      <c r="E677" s="53" t="s">
        <v>102</v>
      </c>
      <c r="F677" s="54">
        <v>9</v>
      </c>
      <c r="G677" s="53" t="s">
        <v>103</v>
      </c>
      <c r="H677" s="53" t="s">
        <v>104</v>
      </c>
      <c r="I677" s="52">
        <v>9</v>
      </c>
      <c r="J677" s="53" t="s">
        <v>58</v>
      </c>
      <c r="K677" s="55">
        <v>44835</v>
      </c>
      <c r="L677" s="56">
        <v>33137</v>
      </c>
      <c r="M677" s="56">
        <v>41690</v>
      </c>
      <c r="N677" s="56">
        <v>22323</v>
      </c>
      <c r="O677" s="56">
        <v>1778</v>
      </c>
      <c r="P677" s="57">
        <v>671</v>
      </c>
      <c r="Q677" s="58">
        <v>0.22145999999999999</v>
      </c>
      <c r="R677" s="57">
        <v>522.4</v>
      </c>
      <c r="S677" s="57">
        <v>1565</v>
      </c>
      <c r="T677" s="58">
        <v>0.22198000000000001</v>
      </c>
      <c r="U677" s="57">
        <v>1217.5999999999999</v>
      </c>
      <c r="V677" s="57">
        <v>2013</v>
      </c>
      <c r="W677" s="58">
        <v>0.22265499999999999</v>
      </c>
      <c r="X677" s="57">
        <v>1564.8</v>
      </c>
      <c r="Y677" s="57">
        <v>2013</v>
      </c>
      <c r="Z677" s="58">
        <v>0.22265499999999999</v>
      </c>
      <c r="AA677" s="57">
        <v>1564.8</v>
      </c>
      <c r="AB677" s="57">
        <v>105785757.59999999</v>
      </c>
      <c r="AC677" s="53" t="str">
        <f t="shared" si="7802"/>
        <v>Registro Valido</v>
      </c>
      <c r="AD677" s="57">
        <f t="shared" ref="AD677" si="8111">IF(OR(ISERROR(VLOOKUP(CONCATENATE("ALI_",$C677,"_SEG_",$I677,"_PROV_",$D677),Catalogo_Precios,AD$8,FALSE)),L677=0),0,VLOOKUP(CONCATENATE("ALI_",$C677,"_SEG_",$I677,"_PROV_",$D677),Catalogo_Precios,AD$8,FALSE))</f>
        <v>671</v>
      </c>
      <c r="AE677" s="57">
        <f t="shared" ref="AE677" si="8112">IF(OR(ISERROR(VLOOKUP(CONCATENATE("ALI_",$C677,"_SEG_",$I677,"_PROV_",$D677),Catalogo_Precios,AE$8,FALSE)),M677=0),0,VLOOKUP(CONCATENATE("ALI_",$C677,"_SEG_",$I677,"_PROV_",$D677),Catalogo_Precios,AE$8,FALSE))</f>
        <v>1565</v>
      </c>
      <c r="AF677" s="57">
        <f t="shared" ref="AF677" si="8113">IF(OR(ISERROR(VLOOKUP(CONCATENATE("ALI_",$C677,"_SEG_",$I677,"_PROV_",$D677),Catalogo_Precios,AF$8,FALSE)),N677=0),0,VLOOKUP(CONCATENATE("ALI_",$C677,"_SEG_",$I677,"_PROV_",$D677),Catalogo_Precios,AF$8,FALSE))</f>
        <v>2013</v>
      </c>
      <c r="AG677" s="57">
        <f t="shared" ref="AG677" si="8114">IF(OR(ISERROR(VLOOKUP(CONCATENATE("ALI_",$C677,"_SEG_",$I677,"_PROV_",$D677),Catalogo_Precios,AG$8,FALSE)),O677=0),0,VLOOKUP(CONCATENATE("ALI_",$C677,"_SEG_",$I677,"_PROV_",$D677),Catalogo_Precios,AG$8,FALSE))</f>
        <v>2013</v>
      </c>
      <c r="AH677" s="57">
        <f t="shared" ref="AH677" si="8115">IF(OR(ISERROR(VLOOKUP(CONCATENATE("ALI_",$C677,"_SEG_",$I677,"_PROV_",$D677),Catalogo_Precios,AH$8,FALSE)),L677=0),0,VLOOKUP(CONCATENATE("ALI_",$C677,"_SEG_",$I677,"_PROV_",$D677),Catalogo_Precios,AH$8,FALSE))</f>
        <v>653</v>
      </c>
      <c r="AI677" s="57">
        <f t="shared" ref="AI677" si="8116">IF(OR(ISERROR(VLOOKUP(CONCATENATE("ALI_",$C677,"_SEG_",$I677,"_PROV_",$D677),Catalogo_Precios,AI$8,FALSE)),M677=0),0,VLOOKUP(CONCATENATE("ALI_",$C677,"_SEG_",$I677,"_PROV_",$D677),Catalogo_Precios,AI$8,FALSE))</f>
        <v>1522</v>
      </c>
      <c r="AJ677" s="57">
        <f t="shared" ref="AJ677" si="8117">IF(OR(ISERROR(VLOOKUP(CONCATENATE("ALI_",$C677,"_SEG_",$I677,"_PROV_",$D677),Catalogo_Precios,AJ$8,FALSE)),N677=0),0,VLOOKUP(CONCATENATE("ALI_",$C677,"_SEG_",$I677,"_PROV_",$D677),Catalogo_Precios,AJ$8,FALSE))</f>
        <v>1956</v>
      </c>
      <c r="AK677" s="57">
        <f t="shared" ref="AK677" si="8118">IF(OR(ISERROR(VLOOKUP(CONCATENATE("ALI_",$C677,"_SEG_",$I677,"_PROV_",$D677),Catalogo_Precios,AK$8,FALSE)),O677=0),0,VLOOKUP(CONCATENATE("ALI_",$C677,"_SEG_",$I677,"_PROV_",$D677),Catalogo_Precios,AK$8,FALSE))</f>
        <v>1956</v>
      </c>
      <c r="AL677" s="53"/>
      <c r="AM677" s="59" t="str">
        <f t="shared" si="7811"/>
        <v>ALI_115_SEG_9</v>
      </c>
      <c r="AN677" s="59" t="str">
        <f t="shared" si="7812"/>
        <v>ALI_115_SEG_9_VAL_105785757.6</v>
      </c>
      <c r="AO677" s="60">
        <f t="shared" ref="AO677" si="8119">IF(OR(AB677="",AB677=0),0,COUNTIF(Codificacion,AM677))</f>
        <v>2</v>
      </c>
      <c r="AP677" s="61">
        <f t="array" ref="AP677">MIN(IF(Codificacion=AM677,Total_Cotizacion,""))</f>
        <v>105785757.59999999</v>
      </c>
      <c r="AQ677" s="62" t="b">
        <f t="shared" si="7814"/>
        <v>1</v>
      </c>
      <c r="AR677" s="51" t="str">
        <f t="shared" ref="AR677" si="8120">IF(COUNTIF(Codificacion2,CONCATENATE(AM677,"_VAL_",AB677))&gt;1,"Empate","")</f>
        <v>Empate</v>
      </c>
      <c r="AS677" s="63" t="s">
        <v>78</v>
      </c>
      <c r="AT677" s="59" t="str">
        <f t="shared" si="7816"/>
        <v>ALI_115_SEG_9_x</v>
      </c>
      <c r="AU677" s="63">
        <f t="shared" ref="AU677" si="8121">IF(AND(COUNTIF(Codificacion3,AT677)&lt;AO677),1,COUNTIF(Codificacion3,AT677))</f>
        <v>1</v>
      </c>
      <c r="AV677" s="62" t="str">
        <f t="shared" si="7818"/>
        <v>Cotizacion Seleccionada</v>
      </c>
      <c r="AW677" s="53"/>
      <c r="AX677" s="51" t="str">
        <f t="shared" si="7819"/>
        <v>ALI_115_SEG_9VERDADERO</v>
      </c>
      <c r="AY677" s="51">
        <f t="shared" si="7800"/>
        <v>2</v>
      </c>
      <c r="AZ677" s="64" t="b">
        <f t="shared" si="7820"/>
        <v>1</v>
      </c>
    </row>
    <row r="678" spans="1:52" x14ac:dyDescent="0.2">
      <c r="A678" s="50" t="str">
        <f t="shared" si="7763"/>
        <v>ALI_115_SEG_10</v>
      </c>
      <c r="B678" s="51" t="s">
        <v>101</v>
      </c>
      <c r="C678" s="52">
        <v>115</v>
      </c>
      <c r="D678" s="52">
        <f t="shared" ref="D678" si="8122">IF(ISERROR(VLOOKUP(E678,Proveedores,2,FALSE)),"",VLOOKUP(E678,Proveedores,2,FALSE))</f>
        <v>2045</v>
      </c>
      <c r="E678" s="53" t="s">
        <v>102</v>
      </c>
      <c r="F678" s="54">
        <v>10</v>
      </c>
      <c r="G678" s="53" t="s">
        <v>103</v>
      </c>
      <c r="H678" s="53" t="s">
        <v>104</v>
      </c>
      <c r="I678" s="52">
        <v>10</v>
      </c>
      <c r="J678" s="53" t="s">
        <v>58</v>
      </c>
      <c r="K678" s="55">
        <v>44835</v>
      </c>
      <c r="L678" s="56">
        <v>33184</v>
      </c>
      <c r="M678" s="56">
        <v>41756</v>
      </c>
      <c r="N678" s="56">
        <v>22360</v>
      </c>
      <c r="O678" s="56">
        <v>1783</v>
      </c>
      <c r="P678" s="57">
        <v>671</v>
      </c>
      <c r="Q678" s="58">
        <v>0.22145999999999999</v>
      </c>
      <c r="R678" s="57">
        <v>522.4</v>
      </c>
      <c r="S678" s="57">
        <v>1565</v>
      </c>
      <c r="T678" s="58">
        <v>0.22198000000000001</v>
      </c>
      <c r="U678" s="57">
        <v>1217.5999999999999</v>
      </c>
      <c r="V678" s="57">
        <v>2013</v>
      </c>
      <c r="W678" s="58">
        <v>0.22265499999999999</v>
      </c>
      <c r="X678" s="57">
        <v>1564.8</v>
      </c>
      <c r="Y678" s="57">
        <v>2013</v>
      </c>
      <c r="Z678" s="58">
        <v>0.22265499999999999</v>
      </c>
      <c r="AA678" s="57">
        <v>1564.8</v>
      </c>
      <c r="AB678" s="57">
        <v>105956393.59999999</v>
      </c>
      <c r="AC678" s="53" t="str">
        <f t="shared" si="7802"/>
        <v>Registro Valido</v>
      </c>
      <c r="AD678" s="57">
        <f t="shared" ref="AD678" si="8123">IF(OR(ISERROR(VLOOKUP(CONCATENATE("ALI_",$C678,"_SEG_",$I678,"_PROV_",$D678),Catalogo_Precios,AD$8,FALSE)),L678=0),0,VLOOKUP(CONCATENATE("ALI_",$C678,"_SEG_",$I678,"_PROV_",$D678),Catalogo_Precios,AD$8,FALSE))</f>
        <v>671</v>
      </c>
      <c r="AE678" s="57">
        <f t="shared" ref="AE678" si="8124">IF(OR(ISERROR(VLOOKUP(CONCATENATE("ALI_",$C678,"_SEG_",$I678,"_PROV_",$D678),Catalogo_Precios,AE$8,FALSE)),M678=0),0,VLOOKUP(CONCATENATE("ALI_",$C678,"_SEG_",$I678,"_PROV_",$D678),Catalogo_Precios,AE$8,FALSE))</f>
        <v>1565</v>
      </c>
      <c r="AF678" s="57">
        <f t="shared" ref="AF678" si="8125">IF(OR(ISERROR(VLOOKUP(CONCATENATE("ALI_",$C678,"_SEG_",$I678,"_PROV_",$D678),Catalogo_Precios,AF$8,FALSE)),N678=0),0,VLOOKUP(CONCATENATE("ALI_",$C678,"_SEG_",$I678,"_PROV_",$D678),Catalogo_Precios,AF$8,FALSE))</f>
        <v>2013</v>
      </c>
      <c r="AG678" s="57">
        <f t="shared" ref="AG678" si="8126">IF(OR(ISERROR(VLOOKUP(CONCATENATE("ALI_",$C678,"_SEG_",$I678,"_PROV_",$D678),Catalogo_Precios,AG$8,FALSE)),O678=0),0,VLOOKUP(CONCATENATE("ALI_",$C678,"_SEG_",$I678,"_PROV_",$D678),Catalogo_Precios,AG$8,FALSE))</f>
        <v>2013</v>
      </c>
      <c r="AH678" s="57">
        <f t="shared" ref="AH678" si="8127">IF(OR(ISERROR(VLOOKUP(CONCATENATE("ALI_",$C678,"_SEG_",$I678,"_PROV_",$D678),Catalogo_Precios,AH$8,FALSE)),L678=0),0,VLOOKUP(CONCATENATE("ALI_",$C678,"_SEG_",$I678,"_PROV_",$D678),Catalogo_Precios,AH$8,FALSE))</f>
        <v>653</v>
      </c>
      <c r="AI678" s="57">
        <f t="shared" ref="AI678" si="8128">IF(OR(ISERROR(VLOOKUP(CONCATENATE("ALI_",$C678,"_SEG_",$I678,"_PROV_",$D678),Catalogo_Precios,AI$8,FALSE)),M678=0),0,VLOOKUP(CONCATENATE("ALI_",$C678,"_SEG_",$I678,"_PROV_",$D678),Catalogo_Precios,AI$8,FALSE))</f>
        <v>1522</v>
      </c>
      <c r="AJ678" s="57">
        <f t="shared" ref="AJ678" si="8129">IF(OR(ISERROR(VLOOKUP(CONCATENATE("ALI_",$C678,"_SEG_",$I678,"_PROV_",$D678),Catalogo_Precios,AJ$8,FALSE)),N678=0),0,VLOOKUP(CONCATENATE("ALI_",$C678,"_SEG_",$I678,"_PROV_",$D678),Catalogo_Precios,AJ$8,FALSE))</f>
        <v>1956</v>
      </c>
      <c r="AK678" s="57">
        <f t="shared" ref="AK678" si="8130">IF(OR(ISERROR(VLOOKUP(CONCATENATE("ALI_",$C678,"_SEG_",$I678,"_PROV_",$D678),Catalogo_Precios,AK$8,FALSE)),O678=0),0,VLOOKUP(CONCATENATE("ALI_",$C678,"_SEG_",$I678,"_PROV_",$D678),Catalogo_Precios,AK$8,FALSE))</f>
        <v>1956</v>
      </c>
      <c r="AL678" s="53"/>
      <c r="AM678" s="59" t="str">
        <f t="shared" si="7811"/>
        <v>ALI_115_SEG_10</v>
      </c>
      <c r="AN678" s="59" t="str">
        <f t="shared" si="7812"/>
        <v>ALI_115_SEG_10_VAL_105956393.6</v>
      </c>
      <c r="AO678" s="60">
        <f t="shared" ref="AO678" si="8131">IF(OR(AB678="",AB678=0),0,COUNTIF(Codificacion,AM678))</f>
        <v>2</v>
      </c>
      <c r="AP678" s="61">
        <f t="array" ref="AP678">MIN(IF(Codificacion=AM678,Total_Cotizacion,""))</f>
        <v>105956393.59999999</v>
      </c>
      <c r="AQ678" s="62" t="b">
        <f t="shared" si="7814"/>
        <v>1</v>
      </c>
      <c r="AR678" s="51" t="str">
        <f t="shared" ref="AR678" si="8132">IF(COUNTIF(Codificacion2,CONCATENATE(AM678,"_VAL_",AB678))&gt;1,"Empate","")</f>
        <v>Empate</v>
      </c>
      <c r="AS678" s="63" t="s">
        <v>78</v>
      </c>
      <c r="AT678" s="59" t="str">
        <f t="shared" si="7816"/>
        <v>ALI_115_SEG_10_x</v>
      </c>
      <c r="AU678" s="63">
        <f t="shared" ref="AU678" si="8133">IF(AND(COUNTIF(Codificacion3,AT678)&lt;AO678),1,COUNTIF(Codificacion3,AT678))</f>
        <v>1</v>
      </c>
      <c r="AV678" s="62" t="str">
        <f t="shared" si="7818"/>
        <v>Cotizacion Seleccionada</v>
      </c>
      <c r="AW678" s="53"/>
      <c r="AX678" s="51" t="str">
        <f t="shared" si="7819"/>
        <v>ALI_115_SEG_10VERDADERO</v>
      </c>
      <c r="AY678" s="51">
        <f t="shared" si="7800"/>
        <v>2</v>
      </c>
      <c r="AZ678" s="64" t="b">
        <f t="shared" si="7820"/>
        <v>1</v>
      </c>
    </row>
    <row r="679" spans="1:52" x14ac:dyDescent="0.2">
      <c r="A679" s="50" t="str">
        <f t="shared" si="7763"/>
        <v>ALI_115_SEG_11</v>
      </c>
      <c r="B679" s="51" t="s">
        <v>101</v>
      </c>
      <c r="C679" s="52">
        <v>115</v>
      </c>
      <c r="D679" s="52">
        <f t="shared" ref="D679" si="8134">IF(ISERROR(VLOOKUP(E679,Proveedores,2,FALSE)),"",VLOOKUP(E679,Proveedores,2,FALSE))</f>
        <v>2045</v>
      </c>
      <c r="E679" s="53" t="s">
        <v>102</v>
      </c>
      <c r="F679" s="54">
        <v>11</v>
      </c>
      <c r="G679" s="53" t="s">
        <v>103</v>
      </c>
      <c r="H679" s="53" t="s">
        <v>104</v>
      </c>
      <c r="I679" s="52">
        <v>11</v>
      </c>
      <c r="J679" s="53" t="s">
        <v>58</v>
      </c>
      <c r="K679" s="55">
        <v>44835</v>
      </c>
      <c r="L679" s="56">
        <v>32683</v>
      </c>
      <c r="M679" s="56">
        <v>41119</v>
      </c>
      <c r="N679" s="56">
        <v>22019</v>
      </c>
      <c r="O679" s="56">
        <v>1754</v>
      </c>
      <c r="P679" s="57">
        <v>671</v>
      </c>
      <c r="Q679" s="58">
        <v>0.22145999999999999</v>
      </c>
      <c r="R679" s="57">
        <v>522.4</v>
      </c>
      <c r="S679" s="57">
        <v>1565</v>
      </c>
      <c r="T679" s="58">
        <v>0.22198000000000001</v>
      </c>
      <c r="U679" s="57">
        <v>1217.5999999999999</v>
      </c>
      <c r="V679" s="57">
        <v>2013</v>
      </c>
      <c r="W679" s="58">
        <v>0.22265499999999999</v>
      </c>
      <c r="X679" s="57">
        <v>1564.8</v>
      </c>
      <c r="Y679" s="57">
        <v>2013</v>
      </c>
      <c r="Z679" s="58">
        <v>0.22265499999999999</v>
      </c>
      <c r="AA679" s="57">
        <v>1564.8</v>
      </c>
      <c r="AB679" s="57">
        <v>104340083.99999999</v>
      </c>
      <c r="AC679" s="53" t="str">
        <f t="shared" si="7802"/>
        <v>Registro Valido</v>
      </c>
      <c r="AD679" s="57">
        <f t="shared" ref="AD679" si="8135">IF(OR(ISERROR(VLOOKUP(CONCATENATE("ALI_",$C679,"_SEG_",$I679,"_PROV_",$D679),Catalogo_Precios,AD$8,FALSE)),L679=0),0,VLOOKUP(CONCATENATE("ALI_",$C679,"_SEG_",$I679,"_PROV_",$D679),Catalogo_Precios,AD$8,FALSE))</f>
        <v>671</v>
      </c>
      <c r="AE679" s="57">
        <f t="shared" ref="AE679" si="8136">IF(OR(ISERROR(VLOOKUP(CONCATENATE("ALI_",$C679,"_SEG_",$I679,"_PROV_",$D679),Catalogo_Precios,AE$8,FALSE)),M679=0),0,VLOOKUP(CONCATENATE("ALI_",$C679,"_SEG_",$I679,"_PROV_",$D679),Catalogo_Precios,AE$8,FALSE))</f>
        <v>1565</v>
      </c>
      <c r="AF679" s="57">
        <f t="shared" ref="AF679" si="8137">IF(OR(ISERROR(VLOOKUP(CONCATENATE("ALI_",$C679,"_SEG_",$I679,"_PROV_",$D679),Catalogo_Precios,AF$8,FALSE)),N679=0),0,VLOOKUP(CONCATENATE("ALI_",$C679,"_SEG_",$I679,"_PROV_",$D679),Catalogo_Precios,AF$8,FALSE))</f>
        <v>2013</v>
      </c>
      <c r="AG679" s="57">
        <f t="shared" ref="AG679" si="8138">IF(OR(ISERROR(VLOOKUP(CONCATENATE("ALI_",$C679,"_SEG_",$I679,"_PROV_",$D679),Catalogo_Precios,AG$8,FALSE)),O679=0),0,VLOOKUP(CONCATENATE("ALI_",$C679,"_SEG_",$I679,"_PROV_",$D679),Catalogo_Precios,AG$8,FALSE))</f>
        <v>2013</v>
      </c>
      <c r="AH679" s="57">
        <f t="shared" ref="AH679" si="8139">IF(OR(ISERROR(VLOOKUP(CONCATENATE("ALI_",$C679,"_SEG_",$I679,"_PROV_",$D679),Catalogo_Precios,AH$8,FALSE)),L679=0),0,VLOOKUP(CONCATENATE("ALI_",$C679,"_SEG_",$I679,"_PROV_",$D679),Catalogo_Precios,AH$8,FALSE))</f>
        <v>653</v>
      </c>
      <c r="AI679" s="57">
        <f t="shared" ref="AI679" si="8140">IF(OR(ISERROR(VLOOKUP(CONCATENATE("ALI_",$C679,"_SEG_",$I679,"_PROV_",$D679),Catalogo_Precios,AI$8,FALSE)),M679=0),0,VLOOKUP(CONCATENATE("ALI_",$C679,"_SEG_",$I679,"_PROV_",$D679),Catalogo_Precios,AI$8,FALSE))</f>
        <v>1522</v>
      </c>
      <c r="AJ679" s="57">
        <f t="shared" ref="AJ679" si="8141">IF(OR(ISERROR(VLOOKUP(CONCATENATE("ALI_",$C679,"_SEG_",$I679,"_PROV_",$D679),Catalogo_Precios,AJ$8,FALSE)),N679=0),0,VLOOKUP(CONCATENATE("ALI_",$C679,"_SEG_",$I679,"_PROV_",$D679),Catalogo_Precios,AJ$8,FALSE))</f>
        <v>1956</v>
      </c>
      <c r="AK679" s="57">
        <f t="shared" ref="AK679" si="8142">IF(OR(ISERROR(VLOOKUP(CONCATENATE("ALI_",$C679,"_SEG_",$I679,"_PROV_",$D679),Catalogo_Precios,AK$8,FALSE)),O679=0),0,VLOOKUP(CONCATENATE("ALI_",$C679,"_SEG_",$I679,"_PROV_",$D679),Catalogo_Precios,AK$8,FALSE))</f>
        <v>1956</v>
      </c>
      <c r="AL679" s="53"/>
      <c r="AM679" s="59" t="str">
        <f t="shared" si="7811"/>
        <v>ALI_115_SEG_11</v>
      </c>
      <c r="AN679" s="59" t="str">
        <f t="shared" si="7812"/>
        <v>ALI_115_SEG_11_VAL_104340084</v>
      </c>
      <c r="AO679" s="60">
        <f t="shared" ref="AO679" si="8143">IF(OR(AB679="",AB679=0),0,COUNTIF(Codificacion,AM679))</f>
        <v>2</v>
      </c>
      <c r="AP679" s="61">
        <f t="array" ref="AP679">MIN(IF(Codificacion=AM679,Total_Cotizacion,""))</f>
        <v>104340083.99999999</v>
      </c>
      <c r="AQ679" s="62" t="b">
        <f t="shared" si="7814"/>
        <v>1</v>
      </c>
      <c r="AR679" s="51" t="str">
        <f t="shared" ref="AR679" si="8144">IF(COUNTIF(Codificacion2,CONCATENATE(AM679,"_VAL_",AB679))&gt;1,"Empate","")</f>
        <v>Empate</v>
      </c>
      <c r="AS679" s="63" t="s">
        <v>78</v>
      </c>
      <c r="AT679" s="59" t="str">
        <f t="shared" si="7816"/>
        <v>ALI_115_SEG_11_x</v>
      </c>
      <c r="AU679" s="63">
        <f t="shared" ref="AU679" si="8145">IF(AND(COUNTIF(Codificacion3,AT679)&lt;AO679),1,COUNTIF(Codificacion3,AT679))</f>
        <v>1</v>
      </c>
      <c r="AV679" s="62" t="str">
        <f t="shared" si="7818"/>
        <v>Cotizacion Seleccionada</v>
      </c>
      <c r="AW679" s="53"/>
      <c r="AX679" s="51" t="str">
        <f t="shared" si="7819"/>
        <v>ALI_115_SEG_11VERDADERO</v>
      </c>
      <c r="AY679" s="51">
        <f t="shared" si="7800"/>
        <v>2</v>
      </c>
      <c r="AZ679" s="64" t="b">
        <f t="shared" si="7820"/>
        <v>1</v>
      </c>
    </row>
    <row r="680" spans="1:52" x14ac:dyDescent="0.2">
      <c r="A680" s="50" t="str">
        <f t="shared" si="7763"/>
        <v>ALI_115_SEG_12</v>
      </c>
      <c r="B680" s="51" t="s">
        <v>101</v>
      </c>
      <c r="C680" s="52">
        <v>115</v>
      </c>
      <c r="D680" s="52">
        <f t="shared" ref="D680" si="8146">IF(ISERROR(VLOOKUP(E680,Proveedores,2,FALSE)),"",VLOOKUP(E680,Proveedores,2,FALSE))</f>
        <v>2045</v>
      </c>
      <c r="E680" s="53" t="s">
        <v>102</v>
      </c>
      <c r="F680" s="54">
        <v>12</v>
      </c>
      <c r="G680" s="53" t="s">
        <v>103</v>
      </c>
      <c r="H680" s="53" t="s">
        <v>104</v>
      </c>
      <c r="I680" s="52">
        <v>12</v>
      </c>
      <c r="J680" s="53" t="s">
        <v>58</v>
      </c>
      <c r="K680" s="55">
        <v>44835</v>
      </c>
      <c r="L680" s="56">
        <v>35769</v>
      </c>
      <c r="M680" s="56">
        <v>44734</v>
      </c>
      <c r="N680" s="56">
        <v>23425</v>
      </c>
      <c r="O680" s="56">
        <v>1858</v>
      </c>
      <c r="P680" s="57">
        <v>671</v>
      </c>
      <c r="Q680" s="58">
        <v>0.22145999999999999</v>
      </c>
      <c r="R680" s="57">
        <v>522.4</v>
      </c>
      <c r="S680" s="57">
        <v>1565</v>
      </c>
      <c r="T680" s="58">
        <v>0.22198000000000001</v>
      </c>
      <c r="U680" s="57">
        <v>1217.5999999999999</v>
      </c>
      <c r="V680" s="57">
        <v>2013</v>
      </c>
      <c r="W680" s="58">
        <v>0.22265499999999999</v>
      </c>
      <c r="X680" s="57">
        <v>1564.8</v>
      </c>
      <c r="Y680" s="57">
        <v>2013</v>
      </c>
      <c r="Z680" s="58">
        <v>0.22265499999999999</v>
      </c>
      <c r="AA680" s="57">
        <v>1564.8</v>
      </c>
      <c r="AB680" s="57">
        <v>112716682.40000001</v>
      </c>
      <c r="AC680" s="53" t="str">
        <f t="shared" si="7802"/>
        <v>Registro Valido</v>
      </c>
      <c r="AD680" s="57">
        <f t="shared" ref="AD680" si="8147">IF(OR(ISERROR(VLOOKUP(CONCATENATE("ALI_",$C680,"_SEG_",$I680,"_PROV_",$D680),Catalogo_Precios,AD$8,FALSE)),L680=0),0,VLOOKUP(CONCATENATE("ALI_",$C680,"_SEG_",$I680,"_PROV_",$D680),Catalogo_Precios,AD$8,FALSE))</f>
        <v>671</v>
      </c>
      <c r="AE680" s="57">
        <f t="shared" ref="AE680" si="8148">IF(OR(ISERROR(VLOOKUP(CONCATENATE("ALI_",$C680,"_SEG_",$I680,"_PROV_",$D680),Catalogo_Precios,AE$8,FALSE)),M680=0),0,VLOOKUP(CONCATENATE("ALI_",$C680,"_SEG_",$I680,"_PROV_",$D680),Catalogo_Precios,AE$8,FALSE))</f>
        <v>1565</v>
      </c>
      <c r="AF680" s="57">
        <f t="shared" ref="AF680" si="8149">IF(OR(ISERROR(VLOOKUP(CONCATENATE("ALI_",$C680,"_SEG_",$I680,"_PROV_",$D680),Catalogo_Precios,AF$8,FALSE)),N680=0),0,VLOOKUP(CONCATENATE("ALI_",$C680,"_SEG_",$I680,"_PROV_",$D680),Catalogo_Precios,AF$8,FALSE))</f>
        <v>2013</v>
      </c>
      <c r="AG680" s="57">
        <f t="shared" ref="AG680" si="8150">IF(OR(ISERROR(VLOOKUP(CONCATENATE("ALI_",$C680,"_SEG_",$I680,"_PROV_",$D680),Catalogo_Precios,AG$8,FALSE)),O680=0),0,VLOOKUP(CONCATENATE("ALI_",$C680,"_SEG_",$I680,"_PROV_",$D680),Catalogo_Precios,AG$8,FALSE))</f>
        <v>2013</v>
      </c>
      <c r="AH680" s="57">
        <f t="shared" ref="AH680" si="8151">IF(OR(ISERROR(VLOOKUP(CONCATENATE("ALI_",$C680,"_SEG_",$I680,"_PROV_",$D680),Catalogo_Precios,AH$8,FALSE)),L680=0),0,VLOOKUP(CONCATENATE("ALI_",$C680,"_SEG_",$I680,"_PROV_",$D680),Catalogo_Precios,AH$8,FALSE))</f>
        <v>653</v>
      </c>
      <c r="AI680" s="57">
        <f t="shared" ref="AI680" si="8152">IF(OR(ISERROR(VLOOKUP(CONCATENATE("ALI_",$C680,"_SEG_",$I680,"_PROV_",$D680),Catalogo_Precios,AI$8,FALSE)),M680=0),0,VLOOKUP(CONCATENATE("ALI_",$C680,"_SEG_",$I680,"_PROV_",$D680),Catalogo_Precios,AI$8,FALSE))</f>
        <v>1522</v>
      </c>
      <c r="AJ680" s="57">
        <f t="shared" ref="AJ680" si="8153">IF(OR(ISERROR(VLOOKUP(CONCATENATE("ALI_",$C680,"_SEG_",$I680,"_PROV_",$D680),Catalogo_Precios,AJ$8,FALSE)),N680=0),0,VLOOKUP(CONCATENATE("ALI_",$C680,"_SEG_",$I680,"_PROV_",$D680),Catalogo_Precios,AJ$8,FALSE))</f>
        <v>1956</v>
      </c>
      <c r="AK680" s="57">
        <f t="shared" ref="AK680" si="8154">IF(OR(ISERROR(VLOOKUP(CONCATENATE("ALI_",$C680,"_SEG_",$I680,"_PROV_",$D680),Catalogo_Precios,AK$8,FALSE)),O680=0),0,VLOOKUP(CONCATENATE("ALI_",$C680,"_SEG_",$I680,"_PROV_",$D680),Catalogo_Precios,AK$8,FALSE))</f>
        <v>1956</v>
      </c>
      <c r="AL680" s="53"/>
      <c r="AM680" s="59" t="str">
        <f t="shared" si="7811"/>
        <v>ALI_115_SEG_12</v>
      </c>
      <c r="AN680" s="59" t="str">
        <f t="shared" si="7812"/>
        <v>ALI_115_SEG_12_VAL_112716682.4</v>
      </c>
      <c r="AO680" s="60">
        <f t="shared" ref="AO680" si="8155">IF(OR(AB680="",AB680=0),0,COUNTIF(Codificacion,AM680))</f>
        <v>2</v>
      </c>
      <c r="AP680" s="61">
        <f t="array" ref="AP680">MIN(IF(Codificacion=AM680,Total_Cotizacion,""))</f>
        <v>112716682.40000001</v>
      </c>
      <c r="AQ680" s="62" t="b">
        <f t="shared" si="7814"/>
        <v>1</v>
      </c>
      <c r="AR680" s="51" t="str">
        <f t="shared" ref="AR680" si="8156">IF(COUNTIF(Codificacion2,CONCATENATE(AM680,"_VAL_",AB680))&gt;1,"Empate","")</f>
        <v>Empate</v>
      </c>
      <c r="AS680" s="63" t="s">
        <v>78</v>
      </c>
      <c r="AT680" s="59" t="str">
        <f t="shared" si="7816"/>
        <v>ALI_115_SEG_12_x</v>
      </c>
      <c r="AU680" s="63">
        <f t="shared" ref="AU680" si="8157">IF(AND(COUNTIF(Codificacion3,AT680)&lt;AO680),1,COUNTIF(Codificacion3,AT680))</f>
        <v>1</v>
      </c>
      <c r="AV680" s="62" t="str">
        <f t="shared" si="7818"/>
        <v>Cotizacion Seleccionada</v>
      </c>
      <c r="AW680" s="53"/>
      <c r="AX680" s="51" t="str">
        <f t="shared" si="7819"/>
        <v>ALI_115_SEG_12VERDADERO</v>
      </c>
      <c r="AY680" s="51">
        <f t="shared" si="7800"/>
        <v>2</v>
      </c>
      <c r="AZ680" s="64" t="b">
        <f t="shared" si="7820"/>
        <v>1</v>
      </c>
    </row>
    <row r="681" spans="1:52" x14ac:dyDescent="0.2">
      <c r="A681" s="50" t="str">
        <f t="shared" si="7763"/>
        <v>ALI_115_SEG_13</v>
      </c>
      <c r="B681" s="51" t="s">
        <v>101</v>
      </c>
      <c r="C681" s="52">
        <v>115</v>
      </c>
      <c r="D681" s="52">
        <f t="shared" ref="D681" si="8158">IF(ISERROR(VLOOKUP(E681,Proveedores,2,FALSE)),"",VLOOKUP(E681,Proveedores,2,FALSE))</f>
        <v>2045</v>
      </c>
      <c r="E681" s="53" t="s">
        <v>102</v>
      </c>
      <c r="F681" s="54">
        <v>13</v>
      </c>
      <c r="G681" s="53" t="s">
        <v>103</v>
      </c>
      <c r="H681" s="53" t="s">
        <v>104</v>
      </c>
      <c r="I681" s="52">
        <v>13</v>
      </c>
      <c r="J681" s="53" t="s">
        <v>58</v>
      </c>
      <c r="K681" s="55">
        <v>44835</v>
      </c>
      <c r="L681" s="56">
        <v>31494</v>
      </c>
      <c r="M681" s="56">
        <v>39623</v>
      </c>
      <c r="N681" s="56">
        <v>21215</v>
      </c>
      <c r="O681" s="56">
        <v>1691</v>
      </c>
      <c r="P681" s="57">
        <v>671</v>
      </c>
      <c r="Q681" s="58">
        <v>0.22145999999999999</v>
      </c>
      <c r="R681" s="57">
        <v>522.4</v>
      </c>
      <c r="S681" s="57">
        <v>1565</v>
      </c>
      <c r="T681" s="58">
        <v>0.22198000000000001</v>
      </c>
      <c r="U681" s="57">
        <v>1217.5999999999999</v>
      </c>
      <c r="V681" s="57">
        <v>2013</v>
      </c>
      <c r="W681" s="58">
        <v>0.22265499999999999</v>
      </c>
      <c r="X681" s="57">
        <v>1564.8</v>
      </c>
      <c r="Y681" s="57">
        <v>2013</v>
      </c>
      <c r="Z681" s="58">
        <v>0.22265499999999999</v>
      </c>
      <c r="AA681" s="57">
        <v>1564.8</v>
      </c>
      <c r="AB681" s="57">
        <v>100540739.2</v>
      </c>
      <c r="AC681" s="53" t="str">
        <f t="shared" si="7802"/>
        <v>Registro Valido</v>
      </c>
      <c r="AD681" s="57">
        <f t="shared" ref="AD681" si="8159">IF(OR(ISERROR(VLOOKUP(CONCATENATE("ALI_",$C681,"_SEG_",$I681,"_PROV_",$D681),Catalogo_Precios,AD$8,FALSE)),L681=0),0,VLOOKUP(CONCATENATE("ALI_",$C681,"_SEG_",$I681,"_PROV_",$D681),Catalogo_Precios,AD$8,FALSE))</f>
        <v>671</v>
      </c>
      <c r="AE681" s="57">
        <f t="shared" ref="AE681" si="8160">IF(OR(ISERROR(VLOOKUP(CONCATENATE("ALI_",$C681,"_SEG_",$I681,"_PROV_",$D681),Catalogo_Precios,AE$8,FALSE)),M681=0),0,VLOOKUP(CONCATENATE("ALI_",$C681,"_SEG_",$I681,"_PROV_",$D681),Catalogo_Precios,AE$8,FALSE))</f>
        <v>1565</v>
      </c>
      <c r="AF681" s="57">
        <f t="shared" ref="AF681" si="8161">IF(OR(ISERROR(VLOOKUP(CONCATENATE("ALI_",$C681,"_SEG_",$I681,"_PROV_",$D681),Catalogo_Precios,AF$8,FALSE)),N681=0),0,VLOOKUP(CONCATENATE("ALI_",$C681,"_SEG_",$I681,"_PROV_",$D681),Catalogo_Precios,AF$8,FALSE))</f>
        <v>2013</v>
      </c>
      <c r="AG681" s="57">
        <f t="shared" ref="AG681" si="8162">IF(OR(ISERROR(VLOOKUP(CONCATENATE("ALI_",$C681,"_SEG_",$I681,"_PROV_",$D681),Catalogo_Precios,AG$8,FALSE)),O681=0),0,VLOOKUP(CONCATENATE("ALI_",$C681,"_SEG_",$I681,"_PROV_",$D681),Catalogo_Precios,AG$8,FALSE))</f>
        <v>2013</v>
      </c>
      <c r="AH681" s="57">
        <f t="shared" ref="AH681" si="8163">IF(OR(ISERROR(VLOOKUP(CONCATENATE("ALI_",$C681,"_SEG_",$I681,"_PROV_",$D681),Catalogo_Precios,AH$8,FALSE)),L681=0),0,VLOOKUP(CONCATENATE("ALI_",$C681,"_SEG_",$I681,"_PROV_",$D681),Catalogo_Precios,AH$8,FALSE))</f>
        <v>653</v>
      </c>
      <c r="AI681" s="57">
        <f t="shared" ref="AI681" si="8164">IF(OR(ISERROR(VLOOKUP(CONCATENATE("ALI_",$C681,"_SEG_",$I681,"_PROV_",$D681),Catalogo_Precios,AI$8,FALSE)),M681=0),0,VLOOKUP(CONCATENATE("ALI_",$C681,"_SEG_",$I681,"_PROV_",$D681),Catalogo_Precios,AI$8,FALSE))</f>
        <v>1522</v>
      </c>
      <c r="AJ681" s="57">
        <f t="shared" ref="AJ681" si="8165">IF(OR(ISERROR(VLOOKUP(CONCATENATE("ALI_",$C681,"_SEG_",$I681,"_PROV_",$D681),Catalogo_Precios,AJ$8,FALSE)),N681=0),0,VLOOKUP(CONCATENATE("ALI_",$C681,"_SEG_",$I681,"_PROV_",$D681),Catalogo_Precios,AJ$8,FALSE))</f>
        <v>1956</v>
      </c>
      <c r="AK681" s="57">
        <f t="shared" ref="AK681" si="8166">IF(OR(ISERROR(VLOOKUP(CONCATENATE("ALI_",$C681,"_SEG_",$I681,"_PROV_",$D681),Catalogo_Precios,AK$8,FALSE)),O681=0),0,VLOOKUP(CONCATENATE("ALI_",$C681,"_SEG_",$I681,"_PROV_",$D681),Catalogo_Precios,AK$8,FALSE))</f>
        <v>1956</v>
      </c>
      <c r="AL681" s="53"/>
      <c r="AM681" s="59" t="str">
        <f t="shared" si="7811"/>
        <v>ALI_115_SEG_13</v>
      </c>
      <c r="AN681" s="59" t="str">
        <f t="shared" si="7812"/>
        <v>ALI_115_SEG_13_VAL_100540739.2</v>
      </c>
      <c r="AO681" s="60">
        <f t="shared" ref="AO681" si="8167">IF(OR(AB681="",AB681=0),0,COUNTIF(Codificacion,AM681))</f>
        <v>2</v>
      </c>
      <c r="AP681" s="61">
        <f t="array" ref="AP681">MIN(IF(Codificacion=AM681,Total_Cotizacion,""))</f>
        <v>100540739.2</v>
      </c>
      <c r="AQ681" s="62" t="b">
        <f t="shared" si="7814"/>
        <v>1</v>
      </c>
      <c r="AR681" s="51" t="str">
        <f t="shared" ref="AR681" si="8168">IF(COUNTIF(Codificacion2,CONCATENATE(AM681,"_VAL_",AB681))&gt;1,"Empate","")</f>
        <v>Empate</v>
      </c>
      <c r="AS681" s="63" t="s">
        <v>78</v>
      </c>
      <c r="AT681" s="59" t="str">
        <f t="shared" si="7816"/>
        <v>ALI_115_SEG_13_x</v>
      </c>
      <c r="AU681" s="63">
        <f t="shared" ref="AU681" si="8169">IF(AND(COUNTIF(Codificacion3,AT681)&lt;AO681),1,COUNTIF(Codificacion3,AT681))</f>
        <v>1</v>
      </c>
      <c r="AV681" s="62" t="str">
        <f t="shared" si="7818"/>
        <v>Cotizacion Seleccionada</v>
      </c>
      <c r="AW681" s="53"/>
      <c r="AX681" s="51" t="str">
        <f t="shared" si="7819"/>
        <v>ALI_115_SEG_13VERDADERO</v>
      </c>
      <c r="AY681" s="51">
        <f t="shared" si="7800"/>
        <v>2</v>
      </c>
      <c r="AZ681" s="64" t="b">
        <f t="shared" si="7820"/>
        <v>1</v>
      </c>
    </row>
    <row r="682" spans="1:52" x14ac:dyDescent="0.2">
      <c r="A682" s="50" t="str">
        <f t="shared" si="7763"/>
        <v>ALI_115_SEG_14</v>
      </c>
      <c r="B682" s="51" t="s">
        <v>101</v>
      </c>
      <c r="C682" s="52">
        <v>115</v>
      </c>
      <c r="D682" s="52">
        <f t="shared" ref="D682" si="8170">IF(ISERROR(VLOOKUP(E682,Proveedores,2,FALSE)),"",VLOOKUP(E682,Proveedores,2,FALSE))</f>
        <v>2045</v>
      </c>
      <c r="E682" s="53" t="s">
        <v>102</v>
      </c>
      <c r="F682" s="54">
        <v>14</v>
      </c>
      <c r="G682" s="53" t="s">
        <v>103</v>
      </c>
      <c r="H682" s="53" t="s">
        <v>104</v>
      </c>
      <c r="I682" s="52">
        <v>14</v>
      </c>
      <c r="J682" s="53" t="s">
        <v>58</v>
      </c>
      <c r="K682" s="55">
        <v>44835</v>
      </c>
      <c r="L682" s="56">
        <v>31207</v>
      </c>
      <c r="M682" s="56">
        <v>39264</v>
      </c>
      <c r="N682" s="56">
        <v>21025</v>
      </c>
      <c r="O682" s="56">
        <v>1677</v>
      </c>
      <c r="P682" s="57">
        <v>671</v>
      </c>
      <c r="Q682" s="58">
        <v>0.22145999999999999</v>
      </c>
      <c r="R682" s="57">
        <v>522.4</v>
      </c>
      <c r="S682" s="57">
        <v>1565</v>
      </c>
      <c r="T682" s="58">
        <v>0.22198000000000001</v>
      </c>
      <c r="U682" s="57">
        <v>1217.5999999999999</v>
      </c>
      <c r="V682" s="57">
        <v>2013</v>
      </c>
      <c r="W682" s="58">
        <v>0.22265499999999999</v>
      </c>
      <c r="X682" s="57">
        <v>1564.8</v>
      </c>
      <c r="Y682" s="57">
        <v>2013</v>
      </c>
      <c r="Z682" s="58">
        <v>0.22265499999999999</v>
      </c>
      <c r="AA682" s="57">
        <v>1564.8</v>
      </c>
      <c r="AB682" s="57">
        <v>99634472.799999982</v>
      </c>
      <c r="AC682" s="53" t="str">
        <f t="shared" si="7802"/>
        <v>Registro Valido</v>
      </c>
      <c r="AD682" s="57">
        <f t="shared" ref="AD682" si="8171">IF(OR(ISERROR(VLOOKUP(CONCATENATE("ALI_",$C682,"_SEG_",$I682,"_PROV_",$D682),Catalogo_Precios,AD$8,FALSE)),L682=0),0,VLOOKUP(CONCATENATE("ALI_",$C682,"_SEG_",$I682,"_PROV_",$D682),Catalogo_Precios,AD$8,FALSE))</f>
        <v>671</v>
      </c>
      <c r="AE682" s="57">
        <f t="shared" ref="AE682" si="8172">IF(OR(ISERROR(VLOOKUP(CONCATENATE("ALI_",$C682,"_SEG_",$I682,"_PROV_",$D682),Catalogo_Precios,AE$8,FALSE)),M682=0),0,VLOOKUP(CONCATENATE("ALI_",$C682,"_SEG_",$I682,"_PROV_",$D682),Catalogo_Precios,AE$8,FALSE))</f>
        <v>1565</v>
      </c>
      <c r="AF682" s="57">
        <f t="shared" ref="AF682" si="8173">IF(OR(ISERROR(VLOOKUP(CONCATENATE("ALI_",$C682,"_SEG_",$I682,"_PROV_",$D682),Catalogo_Precios,AF$8,FALSE)),N682=0),0,VLOOKUP(CONCATENATE("ALI_",$C682,"_SEG_",$I682,"_PROV_",$D682),Catalogo_Precios,AF$8,FALSE))</f>
        <v>2013</v>
      </c>
      <c r="AG682" s="57">
        <f t="shared" ref="AG682" si="8174">IF(OR(ISERROR(VLOOKUP(CONCATENATE("ALI_",$C682,"_SEG_",$I682,"_PROV_",$D682),Catalogo_Precios,AG$8,FALSE)),O682=0),0,VLOOKUP(CONCATENATE("ALI_",$C682,"_SEG_",$I682,"_PROV_",$D682),Catalogo_Precios,AG$8,FALSE))</f>
        <v>2013</v>
      </c>
      <c r="AH682" s="57">
        <f t="shared" ref="AH682" si="8175">IF(OR(ISERROR(VLOOKUP(CONCATENATE("ALI_",$C682,"_SEG_",$I682,"_PROV_",$D682),Catalogo_Precios,AH$8,FALSE)),L682=0),0,VLOOKUP(CONCATENATE("ALI_",$C682,"_SEG_",$I682,"_PROV_",$D682),Catalogo_Precios,AH$8,FALSE))</f>
        <v>653</v>
      </c>
      <c r="AI682" s="57">
        <f t="shared" ref="AI682" si="8176">IF(OR(ISERROR(VLOOKUP(CONCATENATE("ALI_",$C682,"_SEG_",$I682,"_PROV_",$D682),Catalogo_Precios,AI$8,FALSE)),M682=0),0,VLOOKUP(CONCATENATE("ALI_",$C682,"_SEG_",$I682,"_PROV_",$D682),Catalogo_Precios,AI$8,FALSE))</f>
        <v>1522</v>
      </c>
      <c r="AJ682" s="57">
        <f t="shared" ref="AJ682" si="8177">IF(OR(ISERROR(VLOOKUP(CONCATENATE("ALI_",$C682,"_SEG_",$I682,"_PROV_",$D682),Catalogo_Precios,AJ$8,FALSE)),N682=0),0,VLOOKUP(CONCATENATE("ALI_",$C682,"_SEG_",$I682,"_PROV_",$D682),Catalogo_Precios,AJ$8,FALSE))</f>
        <v>1956</v>
      </c>
      <c r="AK682" s="57">
        <f t="shared" ref="AK682" si="8178">IF(OR(ISERROR(VLOOKUP(CONCATENATE("ALI_",$C682,"_SEG_",$I682,"_PROV_",$D682),Catalogo_Precios,AK$8,FALSE)),O682=0),0,VLOOKUP(CONCATENATE("ALI_",$C682,"_SEG_",$I682,"_PROV_",$D682),Catalogo_Precios,AK$8,FALSE))</f>
        <v>1956</v>
      </c>
      <c r="AL682" s="53"/>
      <c r="AM682" s="59" t="str">
        <f t="shared" si="7811"/>
        <v>ALI_115_SEG_14</v>
      </c>
      <c r="AN682" s="59" t="str">
        <f t="shared" si="7812"/>
        <v>ALI_115_SEG_14_VAL_99634472.8</v>
      </c>
      <c r="AO682" s="60">
        <f t="shared" ref="AO682" si="8179">IF(OR(AB682="",AB682=0),0,COUNTIF(Codificacion,AM682))</f>
        <v>2</v>
      </c>
      <c r="AP682" s="61">
        <f t="array" ref="AP682">MIN(IF(Codificacion=AM682,Total_Cotizacion,""))</f>
        <v>99634472.799999982</v>
      </c>
      <c r="AQ682" s="62" t="b">
        <f t="shared" si="7814"/>
        <v>1</v>
      </c>
      <c r="AR682" s="51" t="str">
        <f t="shared" ref="AR682" si="8180">IF(COUNTIF(Codificacion2,CONCATENATE(AM682,"_VAL_",AB682))&gt;1,"Empate","")</f>
        <v>Empate</v>
      </c>
      <c r="AS682" s="63" t="s">
        <v>78</v>
      </c>
      <c r="AT682" s="59" t="str">
        <f t="shared" si="7816"/>
        <v>ALI_115_SEG_14_x</v>
      </c>
      <c r="AU682" s="63">
        <f t="shared" ref="AU682" si="8181">IF(AND(COUNTIF(Codificacion3,AT682)&lt;AO682),1,COUNTIF(Codificacion3,AT682))</f>
        <v>1</v>
      </c>
      <c r="AV682" s="62" t="str">
        <f t="shared" si="7818"/>
        <v>Cotizacion Seleccionada</v>
      </c>
      <c r="AW682" s="53"/>
      <c r="AX682" s="51" t="str">
        <f t="shared" si="7819"/>
        <v>ALI_115_SEG_14VERDADERO</v>
      </c>
      <c r="AY682" s="51">
        <f t="shared" si="7800"/>
        <v>2</v>
      </c>
      <c r="AZ682" s="64" t="b">
        <f t="shared" si="7820"/>
        <v>1</v>
      </c>
    </row>
    <row r="683" spans="1:52" x14ac:dyDescent="0.2">
      <c r="A683" s="50" t="b">
        <f t="shared" si="7763"/>
        <v>0</v>
      </c>
      <c r="B683" s="51" t="s">
        <v>101</v>
      </c>
      <c r="C683" s="52">
        <v>115</v>
      </c>
      <c r="D683" s="52">
        <f t="shared" ref="D683" si="8182">IF(ISERROR(VLOOKUP(E683,Proveedores,2,FALSE)),"",VLOOKUP(E683,Proveedores,2,FALSE))</f>
        <v>2045</v>
      </c>
      <c r="E683" s="53" t="s">
        <v>102</v>
      </c>
      <c r="F683" s="54">
        <v>15</v>
      </c>
      <c r="G683" s="53" t="s">
        <v>103</v>
      </c>
      <c r="H683" s="53" t="s">
        <v>104</v>
      </c>
      <c r="I683" s="52">
        <v>15</v>
      </c>
      <c r="J683" s="53" t="s">
        <v>58</v>
      </c>
      <c r="K683" s="55">
        <v>44835</v>
      </c>
      <c r="L683" s="56">
        <v>29494</v>
      </c>
      <c r="M683" s="56">
        <v>37109</v>
      </c>
      <c r="N683" s="56">
        <v>19874</v>
      </c>
      <c r="O683" s="56">
        <v>1583</v>
      </c>
      <c r="P683" s="57">
        <v>671</v>
      </c>
      <c r="Q683" s="58">
        <v>0</v>
      </c>
      <c r="R683" s="57">
        <v>671</v>
      </c>
      <c r="S683" s="57">
        <v>1565</v>
      </c>
      <c r="T683" s="58">
        <v>0</v>
      </c>
      <c r="U683" s="57">
        <v>1565</v>
      </c>
      <c r="V683" s="57">
        <v>2013</v>
      </c>
      <c r="W683" s="58">
        <v>0</v>
      </c>
      <c r="X683" s="57">
        <v>2013</v>
      </c>
      <c r="Y683" s="57">
        <v>2013</v>
      </c>
      <c r="Z683" s="58">
        <v>0</v>
      </c>
      <c r="AA683" s="57">
        <v>2013</v>
      </c>
      <c r="AB683" s="57">
        <v>121059000</v>
      </c>
      <c r="AC683" s="53" t="str">
        <f t="shared" si="7802"/>
        <v>Registro Valido</v>
      </c>
      <c r="AD683" s="57">
        <f t="shared" ref="AD683" si="8183">IF(OR(ISERROR(VLOOKUP(CONCATENATE("ALI_",$C683,"_SEG_",$I683,"_PROV_",$D683),Catalogo_Precios,AD$8,FALSE)),L683=0),0,VLOOKUP(CONCATENATE("ALI_",$C683,"_SEG_",$I683,"_PROV_",$D683),Catalogo_Precios,AD$8,FALSE))</f>
        <v>671</v>
      </c>
      <c r="AE683" s="57">
        <f t="shared" ref="AE683" si="8184">IF(OR(ISERROR(VLOOKUP(CONCATENATE("ALI_",$C683,"_SEG_",$I683,"_PROV_",$D683),Catalogo_Precios,AE$8,FALSE)),M683=0),0,VLOOKUP(CONCATENATE("ALI_",$C683,"_SEG_",$I683,"_PROV_",$D683),Catalogo_Precios,AE$8,FALSE))</f>
        <v>1565</v>
      </c>
      <c r="AF683" s="57">
        <f t="shared" ref="AF683" si="8185">IF(OR(ISERROR(VLOOKUP(CONCATENATE("ALI_",$C683,"_SEG_",$I683,"_PROV_",$D683),Catalogo_Precios,AF$8,FALSE)),N683=0),0,VLOOKUP(CONCATENATE("ALI_",$C683,"_SEG_",$I683,"_PROV_",$D683),Catalogo_Precios,AF$8,FALSE))</f>
        <v>2013</v>
      </c>
      <c r="AG683" s="57">
        <f t="shared" ref="AG683" si="8186">IF(OR(ISERROR(VLOOKUP(CONCATENATE("ALI_",$C683,"_SEG_",$I683,"_PROV_",$D683),Catalogo_Precios,AG$8,FALSE)),O683=0),0,VLOOKUP(CONCATENATE("ALI_",$C683,"_SEG_",$I683,"_PROV_",$D683),Catalogo_Precios,AG$8,FALSE))</f>
        <v>2013</v>
      </c>
      <c r="AH683" s="57">
        <f t="shared" ref="AH683" si="8187">IF(OR(ISERROR(VLOOKUP(CONCATENATE("ALI_",$C683,"_SEG_",$I683,"_PROV_",$D683),Catalogo_Precios,AH$8,FALSE)),L683=0),0,VLOOKUP(CONCATENATE("ALI_",$C683,"_SEG_",$I683,"_PROV_",$D683),Catalogo_Precios,AH$8,FALSE))</f>
        <v>653</v>
      </c>
      <c r="AI683" s="57">
        <f t="shared" ref="AI683" si="8188">IF(OR(ISERROR(VLOOKUP(CONCATENATE("ALI_",$C683,"_SEG_",$I683,"_PROV_",$D683),Catalogo_Precios,AI$8,FALSE)),M683=0),0,VLOOKUP(CONCATENATE("ALI_",$C683,"_SEG_",$I683,"_PROV_",$D683),Catalogo_Precios,AI$8,FALSE))</f>
        <v>1522</v>
      </c>
      <c r="AJ683" s="57">
        <f t="shared" ref="AJ683" si="8189">IF(OR(ISERROR(VLOOKUP(CONCATENATE("ALI_",$C683,"_SEG_",$I683,"_PROV_",$D683),Catalogo_Precios,AJ$8,FALSE)),N683=0),0,VLOOKUP(CONCATENATE("ALI_",$C683,"_SEG_",$I683,"_PROV_",$D683),Catalogo_Precios,AJ$8,FALSE))</f>
        <v>1956</v>
      </c>
      <c r="AK683" s="57">
        <f t="shared" ref="AK683" si="8190">IF(OR(ISERROR(VLOOKUP(CONCATENATE("ALI_",$C683,"_SEG_",$I683,"_PROV_",$D683),Catalogo_Precios,AK$8,FALSE)),O683=0),0,VLOOKUP(CONCATENATE("ALI_",$C683,"_SEG_",$I683,"_PROV_",$D683),Catalogo_Precios,AK$8,FALSE))</f>
        <v>1956</v>
      </c>
      <c r="AL683" s="53"/>
      <c r="AM683" s="59" t="str">
        <f t="shared" si="7811"/>
        <v>ALI_115_SEG_15</v>
      </c>
      <c r="AN683" s="59" t="str">
        <f t="shared" si="7812"/>
        <v>ALI_115_SEG_15_VAL_121059000</v>
      </c>
      <c r="AO683" s="60">
        <f t="shared" ref="AO683" si="8191">IF(OR(AB683="",AB683=0),0,COUNTIF(Codificacion,AM683))</f>
        <v>2</v>
      </c>
      <c r="AP683" s="61">
        <f t="array" ref="AP683">MIN(IF(Codificacion=AM683,Total_Cotizacion,""))</f>
        <v>94167497.600000009</v>
      </c>
      <c r="AQ683" s="62" t="b">
        <f t="shared" si="7814"/>
        <v>0</v>
      </c>
      <c r="AR683" s="51" t="str">
        <f t="shared" ref="AR683" si="8192">IF(COUNTIF(Codificacion2,CONCATENATE(AM683,"_VAL_",AB683))&gt;1,"Empate","")</f>
        <v/>
      </c>
      <c r="AS683" s="63" t="str">
        <f t="shared" ref="AS683:AS746" si="8193">IF(AND(AQ683,AR683="",AQ683&lt;&gt;""),"X","")</f>
        <v/>
      </c>
      <c r="AT683" s="59" t="str">
        <f t="shared" si="7816"/>
        <v>ALI_115_SEG_15_</v>
      </c>
      <c r="AU683" s="63">
        <f t="shared" ref="AU683" si="8194">IF(AND(COUNTIF(Codificacion3,AT683)&lt;AO683),1,COUNTIF(Codificacion3,AT683))</f>
        <v>1</v>
      </c>
      <c r="AV683" s="62" t="str">
        <f t="shared" si="7818"/>
        <v>No Seleccionada</v>
      </c>
      <c r="AW683" s="53"/>
      <c r="AX683" s="51" t="str">
        <f t="shared" si="7819"/>
        <v>ALI_115_SEG_15FALSO</v>
      </c>
      <c r="AY683" s="51">
        <f t="shared" si="7800"/>
        <v>1</v>
      </c>
      <c r="AZ683" s="64" t="b">
        <f t="shared" si="7820"/>
        <v>0</v>
      </c>
    </row>
    <row r="684" spans="1:52" x14ac:dyDescent="0.2">
      <c r="A684" s="50" t="b">
        <f t="shared" si="7763"/>
        <v>0</v>
      </c>
      <c r="B684" s="51" t="s">
        <v>101</v>
      </c>
      <c r="C684" s="52">
        <v>58</v>
      </c>
      <c r="D684" s="52">
        <f t="shared" ref="D684" si="8195">IF(ISERROR(VLOOKUP(E684,Proveedores,2,FALSE)),"",VLOOKUP(E684,Proveedores,2,FALSE))</f>
        <v>2045</v>
      </c>
      <c r="E684" s="53" t="s">
        <v>102</v>
      </c>
      <c r="F684" s="54">
        <v>223</v>
      </c>
      <c r="G684" s="53" t="s">
        <v>105</v>
      </c>
      <c r="H684" s="53" t="s">
        <v>106</v>
      </c>
      <c r="I684" s="52">
        <v>2</v>
      </c>
      <c r="J684" s="53" t="s">
        <v>58</v>
      </c>
      <c r="K684" s="55">
        <v>44835</v>
      </c>
      <c r="L684" s="56">
        <v>10281</v>
      </c>
      <c r="M684" s="56">
        <v>12146</v>
      </c>
      <c r="N684" s="56">
        <v>7938</v>
      </c>
      <c r="O684" s="56">
        <v>486</v>
      </c>
      <c r="P684" s="57">
        <v>865</v>
      </c>
      <c r="Q684" s="58">
        <v>0</v>
      </c>
      <c r="R684" s="57">
        <v>865</v>
      </c>
      <c r="S684" s="57">
        <v>865</v>
      </c>
      <c r="T684" s="58">
        <v>0</v>
      </c>
      <c r="U684" s="57">
        <v>865</v>
      </c>
      <c r="V684" s="57">
        <v>865</v>
      </c>
      <c r="W684" s="58">
        <v>0</v>
      </c>
      <c r="X684" s="57">
        <v>865</v>
      </c>
      <c r="Y684" s="57">
        <v>865</v>
      </c>
      <c r="Z684" s="58">
        <v>0</v>
      </c>
      <c r="AA684" s="57">
        <v>865</v>
      </c>
      <c r="AB684" s="57">
        <v>26686115</v>
      </c>
      <c r="AC684" s="53" t="str">
        <f t="shared" si="7802"/>
        <v>Registro Valido</v>
      </c>
      <c r="AD684" s="57">
        <f t="shared" ref="AD684" si="8196">IF(OR(ISERROR(VLOOKUP(CONCATENATE("ALI_",$C684,"_SEG_",$I684,"_PROV_",$D684),Catalogo_Precios,AD$8,FALSE)),L684=0),0,VLOOKUP(CONCATENATE("ALI_",$C684,"_SEG_",$I684,"_PROV_",$D684),Catalogo_Precios,AD$8,FALSE))</f>
        <v>865</v>
      </c>
      <c r="AE684" s="57">
        <f t="shared" ref="AE684" si="8197">IF(OR(ISERROR(VLOOKUP(CONCATENATE("ALI_",$C684,"_SEG_",$I684,"_PROV_",$D684),Catalogo_Precios,AE$8,FALSE)),M684=0),0,VLOOKUP(CONCATENATE("ALI_",$C684,"_SEG_",$I684,"_PROV_",$D684),Catalogo_Precios,AE$8,FALSE))</f>
        <v>865</v>
      </c>
      <c r="AF684" s="57">
        <f t="shared" ref="AF684" si="8198">IF(OR(ISERROR(VLOOKUP(CONCATENATE("ALI_",$C684,"_SEG_",$I684,"_PROV_",$D684),Catalogo_Precios,AF$8,FALSE)),N684=0),0,VLOOKUP(CONCATENATE("ALI_",$C684,"_SEG_",$I684,"_PROV_",$D684),Catalogo_Precios,AF$8,FALSE))</f>
        <v>865</v>
      </c>
      <c r="AG684" s="57">
        <f t="shared" ref="AG684" si="8199">IF(OR(ISERROR(VLOOKUP(CONCATENATE("ALI_",$C684,"_SEG_",$I684,"_PROV_",$D684),Catalogo_Precios,AG$8,FALSE)),O684=0),0,VLOOKUP(CONCATENATE("ALI_",$C684,"_SEG_",$I684,"_PROV_",$D684),Catalogo_Precios,AG$8,FALSE))</f>
        <v>865</v>
      </c>
      <c r="AH684" s="57">
        <f t="shared" ref="AH684" si="8200">IF(OR(ISERROR(VLOOKUP(CONCATENATE("ALI_",$C684,"_SEG_",$I684,"_PROV_",$D684),Catalogo_Precios,AH$8,FALSE)),L684=0),0,VLOOKUP(CONCATENATE("ALI_",$C684,"_SEG_",$I684,"_PROV_",$D684),Catalogo_Precios,AH$8,FALSE))</f>
        <v>839</v>
      </c>
      <c r="AI684" s="57">
        <f t="shared" ref="AI684" si="8201">IF(OR(ISERROR(VLOOKUP(CONCATENATE("ALI_",$C684,"_SEG_",$I684,"_PROV_",$D684),Catalogo_Precios,AI$8,FALSE)),M684=0),0,VLOOKUP(CONCATENATE("ALI_",$C684,"_SEG_",$I684,"_PROV_",$D684),Catalogo_Precios,AI$8,FALSE))</f>
        <v>839</v>
      </c>
      <c r="AJ684" s="57">
        <f t="shared" ref="AJ684" si="8202">IF(OR(ISERROR(VLOOKUP(CONCATENATE("ALI_",$C684,"_SEG_",$I684,"_PROV_",$D684),Catalogo_Precios,AJ$8,FALSE)),N684=0),0,VLOOKUP(CONCATENATE("ALI_",$C684,"_SEG_",$I684,"_PROV_",$D684),Catalogo_Precios,AJ$8,FALSE))</f>
        <v>839</v>
      </c>
      <c r="AK684" s="57">
        <f t="shared" ref="AK684" si="8203">IF(OR(ISERROR(VLOOKUP(CONCATENATE("ALI_",$C684,"_SEG_",$I684,"_PROV_",$D684),Catalogo_Precios,AK$8,FALSE)),O684=0),0,VLOOKUP(CONCATENATE("ALI_",$C684,"_SEG_",$I684,"_PROV_",$D684),Catalogo_Precios,AK$8,FALSE))</f>
        <v>839</v>
      </c>
      <c r="AL684" s="53"/>
      <c r="AM684" s="59" t="str">
        <f t="shared" si="7811"/>
        <v>ALI_58_SEG_2</v>
      </c>
      <c r="AN684" s="59" t="str">
        <f t="shared" si="7812"/>
        <v>ALI_58_SEG_2_VAL_26686115</v>
      </c>
      <c r="AO684" s="60">
        <f t="shared" ref="AO684" si="8204">IF(OR(AB684="",AB684=0),0,COUNTIF(Codificacion,AM684))</f>
        <v>3</v>
      </c>
      <c r="AP684" s="61">
        <f t="array" ref="AP684">MIN(IF(Codificacion=AM684,Total_Cotizacion,""))</f>
        <v>26531860</v>
      </c>
      <c r="AQ684" s="62" t="b">
        <f t="shared" si="7814"/>
        <v>0</v>
      </c>
      <c r="AR684" s="51" t="str">
        <f t="shared" ref="AR684" si="8205">IF(COUNTIF(Codificacion2,CONCATENATE(AM684,"_VAL_",AB684))&gt;1,"Empate","")</f>
        <v/>
      </c>
      <c r="AS684" s="63" t="str">
        <f t="shared" si="8193"/>
        <v/>
      </c>
      <c r="AT684" s="59" t="str">
        <f t="shared" si="7816"/>
        <v>ALI_58_SEG_2_</v>
      </c>
      <c r="AU684" s="63">
        <f t="shared" ref="AU684" si="8206">IF(AND(COUNTIF(Codificacion3,AT684)&lt;AO684),1,COUNTIF(Codificacion3,AT684))</f>
        <v>1</v>
      </c>
      <c r="AV684" s="62" t="str">
        <f t="shared" si="7818"/>
        <v>No Seleccionada</v>
      </c>
      <c r="AW684" s="53"/>
      <c r="AX684" s="51" t="str">
        <f t="shared" si="7819"/>
        <v>ALI_58_SEG_2FALSO</v>
      </c>
      <c r="AY684" s="51">
        <f t="shared" si="7800"/>
        <v>2</v>
      </c>
      <c r="AZ684" s="64" t="b">
        <f t="shared" si="7820"/>
        <v>0</v>
      </c>
    </row>
    <row r="685" spans="1:52" x14ac:dyDescent="0.2">
      <c r="A685" s="50" t="b">
        <f t="shared" si="7763"/>
        <v>0</v>
      </c>
      <c r="B685" s="51" t="s">
        <v>101</v>
      </c>
      <c r="C685" s="52">
        <v>58</v>
      </c>
      <c r="D685" s="52">
        <f t="shared" ref="D685" si="8207">IF(ISERROR(VLOOKUP(E685,Proveedores,2,FALSE)),"",VLOOKUP(E685,Proveedores,2,FALSE))</f>
        <v>2045</v>
      </c>
      <c r="E685" s="53" t="s">
        <v>102</v>
      </c>
      <c r="F685" s="54">
        <v>224</v>
      </c>
      <c r="G685" s="53" t="s">
        <v>105</v>
      </c>
      <c r="H685" s="53" t="s">
        <v>106</v>
      </c>
      <c r="I685" s="52">
        <v>3</v>
      </c>
      <c r="J685" s="53" t="s">
        <v>58</v>
      </c>
      <c r="K685" s="55">
        <v>44835</v>
      </c>
      <c r="L685" s="56">
        <v>10218</v>
      </c>
      <c r="M685" s="56">
        <v>12074</v>
      </c>
      <c r="N685" s="56">
        <v>7890</v>
      </c>
      <c r="O685" s="56">
        <v>483</v>
      </c>
      <c r="P685" s="57">
        <v>865</v>
      </c>
      <c r="Q685" s="58">
        <v>0</v>
      </c>
      <c r="R685" s="57">
        <v>865</v>
      </c>
      <c r="S685" s="57">
        <v>865</v>
      </c>
      <c r="T685" s="58">
        <v>0</v>
      </c>
      <c r="U685" s="57">
        <v>865</v>
      </c>
      <c r="V685" s="57">
        <v>865</v>
      </c>
      <c r="W685" s="58">
        <v>0</v>
      </c>
      <c r="X685" s="57">
        <v>865</v>
      </c>
      <c r="Y685" s="57">
        <v>865</v>
      </c>
      <c r="Z685" s="58">
        <v>0</v>
      </c>
      <c r="AA685" s="57">
        <v>865</v>
      </c>
      <c r="AB685" s="57">
        <v>26525225</v>
      </c>
      <c r="AC685" s="53" t="str">
        <f t="shared" si="7802"/>
        <v>Registro Valido</v>
      </c>
      <c r="AD685" s="57">
        <f t="shared" ref="AD685" si="8208">IF(OR(ISERROR(VLOOKUP(CONCATENATE("ALI_",$C685,"_SEG_",$I685,"_PROV_",$D685),Catalogo_Precios,AD$8,FALSE)),L685=0),0,VLOOKUP(CONCATENATE("ALI_",$C685,"_SEG_",$I685,"_PROV_",$D685),Catalogo_Precios,AD$8,FALSE))</f>
        <v>865</v>
      </c>
      <c r="AE685" s="57">
        <f t="shared" ref="AE685" si="8209">IF(OR(ISERROR(VLOOKUP(CONCATENATE("ALI_",$C685,"_SEG_",$I685,"_PROV_",$D685),Catalogo_Precios,AE$8,FALSE)),M685=0),0,VLOOKUP(CONCATENATE("ALI_",$C685,"_SEG_",$I685,"_PROV_",$D685),Catalogo_Precios,AE$8,FALSE))</f>
        <v>865</v>
      </c>
      <c r="AF685" s="57">
        <f t="shared" ref="AF685" si="8210">IF(OR(ISERROR(VLOOKUP(CONCATENATE("ALI_",$C685,"_SEG_",$I685,"_PROV_",$D685),Catalogo_Precios,AF$8,FALSE)),N685=0),0,VLOOKUP(CONCATENATE("ALI_",$C685,"_SEG_",$I685,"_PROV_",$D685),Catalogo_Precios,AF$8,FALSE))</f>
        <v>865</v>
      </c>
      <c r="AG685" s="57">
        <f t="shared" ref="AG685" si="8211">IF(OR(ISERROR(VLOOKUP(CONCATENATE("ALI_",$C685,"_SEG_",$I685,"_PROV_",$D685),Catalogo_Precios,AG$8,FALSE)),O685=0),0,VLOOKUP(CONCATENATE("ALI_",$C685,"_SEG_",$I685,"_PROV_",$D685),Catalogo_Precios,AG$8,FALSE))</f>
        <v>865</v>
      </c>
      <c r="AH685" s="57">
        <f t="shared" ref="AH685" si="8212">IF(OR(ISERROR(VLOOKUP(CONCATENATE("ALI_",$C685,"_SEG_",$I685,"_PROV_",$D685),Catalogo_Precios,AH$8,FALSE)),L685=0),0,VLOOKUP(CONCATENATE("ALI_",$C685,"_SEG_",$I685,"_PROV_",$D685),Catalogo_Precios,AH$8,FALSE))</f>
        <v>839</v>
      </c>
      <c r="AI685" s="57">
        <f t="shared" ref="AI685" si="8213">IF(OR(ISERROR(VLOOKUP(CONCATENATE("ALI_",$C685,"_SEG_",$I685,"_PROV_",$D685),Catalogo_Precios,AI$8,FALSE)),M685=0),0,VLOOKUP(CONCATENATE("ALI_",$C685,"_SEG_",$I685,"_PROV_",$D685),Catalogo_Precios,AI$8,FALSE))</f>
        <v>839</v>
      </c>
      <c r="AJ685" s="57">
        <f t="shared" ref="AJ685" si="8214">IF(OR(ISERROR(VLOOKUP(CONCATENATE("ALI_",$C685,"_SEG_",$I685,"_PROV_",$D685),Catalogo_Precios,AJ$8,FALSE)),N685=0),0,VLOOKUP(CONCATENATE("ALI_",$C685,"_SEG_",$I685,"_PROV_",$D685),Catalogo_Precios,AJ$8,FALSE))</f>
        <v>839</v>
      </c>
      <c r="AK685" s="57">
        <f t="shared" ref="AK685" si="8215">IF(OR(ISERROR(VLOOKUP(CONCATENATE("ALI_",$C685,"_SEG_",$I685,"_PROV_",$D685),Catalogo_Precios,AK$8,FALSE)),O685=0),0,VLOOKUP(CONCATENATE("ALI_",$C685,"_SEG_",$I685,"_PROV_",$D685),Catalogo_Precios,AK$8,FALSE))</f>
        <v>839</v>
      </c>
      <c r="AL685" s="53"/>
      <c r="AM685" s="59" t="str">
        <f t="shared" si="7811"/>
        <v>ALI_58_SEG_3</v>
      </c>
      <c r="AN685" s="59" t="str">
        <f t="shared" si="7812"/>
        <v>ALI_58_SEG_3_VAL_26525225</v>
      </c>
      <c r="AO685" s="60">
        <f t="shared" ref="AO685" si="8216">IF(OR(AB685="",AB685=0),0,COUNTIF(Codificacion,AM685))</f>
        <v>3</v>
      </c>
      <c r="AP685" s="61">
        <f t="array" ref="AP685">MIN(IF(Codificacion=AM685,Total_Cotizacion,""))</f>
        <v>26371900</v>
      </c>
      <c r="AQ685" s="62" t="b">
        <f t="shared" si="7814"/>
        <v>0</v>
      </c>
      <c r="AR685" s="51" t="str">
        <f t="shared" ref="AR685" si="8217">IF(COUNTIF(Codificacion2,CONCATENATE(AM685,"_VAL_",AB685))&gt;1,"Empate","")</f>
        <v/>
      </c>
      <c r="AS685" s="63" t="str">
        <f t="shared" si="8193"/>
        <v/>
      </c>
      <c r="AT685" s="59" t="str">
        <f t="shared" si="7816"/>
        <v>ALI_58_SEG_3_</v>
      </c>
      <c r="AU685" s="63">
        <f t="shared" ref="AU685" si="8218">IF(AND(COUNTIF(Codificacion3,AT685)&lt;AO685),1,COUNTIF(Codificacion3,AT685))</f>
        <v>1</v>
      </c>
      <c r="AV685" s="62" t="str">
        <f t="shared" si="7818"/>
        <v>No Seleccionada</v>
      </c>
      <c r="AW685" s="53"/>
      <c r="AX685" s="51" t="str">
        <f t="shared" si="7819"/>
        <v>ALI_58_SEG_3FALSO</v>
      </c>
      <c r="AY685" s="51">
        <f t="shared" si="7800"/>
        <v>2</v>
      </c>
      <c r="AZ685" s="64" t="b">
        <f t="shared" si="7820"/>
        <v>0</v>
      </c>
    </row>
    <row r="686" spans="1:52" x14ac:dyDescent="0.2">
      <c r="A686" s="50" t="b">
        <f t="shared" si="7763"/>
        <v>0</v>
      </c>
      <c r="B686" s="51" t="s">
        <v>101</v>
      </c>
      <c r="C686" s="52">
        <v>58</v>
      </c>
      <c r="D686" s="52">
        <f t="shared" ref="D686" si="8219">IF(ISERROR(VLOOKUP(E686,Proveedores,2,FALSE)),"",VLOOKUP(E686,Proveedores,2,FALSE))</f>
        <v>2045</v>
      </c>
      <c r="E686" s="53" t="s">
        <v>102</v>
      </c>
      <c r="F686" s="54">
        <v>225</v>
      </c>
      <c r="G686" s="53" t="s">
        <v>105</v>
      </c>
      <c r="H686" s="53" t="s">
        <v>106</v>
      </c>
      <c r="I686" s="52">
        <v>4</v>
      </c>
      <c r="J686" s="53" t="s">
        <v>58</v>
      </c>
      <c r="K686" s="55">
        <v>44835</v>
      </c>
      <c r="L686" s="56">
        <v>10886</v>
      </c>
      <c r="M686" s="56">
        <v>12863</v>
      </c>
      <c r="N686" s="56">
        <v>8406</v>
      </c>
      <c r="O686" s="56">
        <v>515</v>
      </c>
      <c r="P686" s="57">
        <v>865</v>
      </c>
      <c r="Q686" s="58">
        <v>0</v>
      </c>
      <c r="R686" s="57">
        <v>865</v>
      </c>
      <c r="S686" s="57">
        <v>865</v>
      </c>
      <c r="T686" s="58">
        <v>0</v>
      </c>
      <c r="U686" s="57">
        <v>865</v>
      </c>
      <c r="V686" s="57">
        <v>865</v>
      </c>
      <c r="W686" s="58">
        <v>0</v>
      </c>
      <c r="X686" s="57">
        <v>865</v>
      </c>
      <c r="Y686" s="57">
        <v>865</v>
      </c>
      <c r="Z686" s="58">
        <v>0</v>
      </c>
      <c r="AA686" s="57">
        <v>865</v>
      </c>
      <c r="AB686" s="57">
        <v>28259550</v>
      </c>
      <c r="AC686" s="53" t="str">
        <f t="shared" si="7802"/>
        <v>Registro Valido</v>
      </c>
      <c r="AD686" s="57">
        <f t="shared" ref="AD686" si="8220">IF(OR(ISERROR(VLOOKUP(CONCATENATE("ALI_",$C686,"_SEG_",$I686,"_PROV_",$D686),Catalogo_Precios,AD$8,FALSE)),L686=0),0,VLOOKUP(CONCATENATE("ALI_",$C686,"_SEG_",$I686,"_PROV_",$D686),Catalogo_Precios,AD$8,FALSE))</f>
        <v>865</v>
      </c>
      <c r="AE686" s="57">
        <f t="shared" ref="AE686" si="8221">IF(OR(ISERROR(VLOOKUP(CONCATENATE("ALI_",$C686,"_SEG_",$I686,"_PROV_",$D686),Catalogo_Precios,AE$8,FALSE)),M686=0),0,VLOOKUP(CONCATENATE("ALI_",$C686,"_SEG_",$I686,"_PROV_",$D686),Catalogo_Precios,AE$8,FALSE))</f>
        <v>865</v>
      </c>
      <c r="AF686" s="57">
        <f t="shared" ref="AF686" si="8222">IF(OR(ISERROR(VLOOKUP(CONCATENATE("ALI_",$C686,"_SEG_",$I686,"_PROV_",$D686),Catalogo_Precios,AF$8,FALSE)),N686=0),0,VLOOKUP(CONCATENATE("ALI_",$C686,"_SEG_",$I686,"_PROV_",$D686),Catalogo_Precios,AF$8,FALSE))</f>
        <v>865</v>
      </c>
      <c r="AG686" s="57">
        <f t="shared" ref="AG686" si="8223">IF(OR(ISERROR(VLOOKUP(CONCATENATE("ALI_",$C686,"_SEG_",$I686,"_PROV_",$D686),Catalogo_Precios,AG$8,FALSE)),O686=0),0,VLOOKUP(CONCATENATE("ALI_",$C686,"_SEG_",$I686,"_PROV_",$D686),Catalogo_Precios,AG$8,FALSE))</f>
        <v>865</v>
      </c>
      <c r="AH686" s="57">
        <f t="shared" ref="AH686" si="8224">IF(OR(ISERROR(VLOOKUP(CONCATENATE("ALI_",$C686,"_SEG_",$I686,"_PROV_",$D686),Catalogo_Precios,AH$8,FALSE)),L686=0),0,VLOOKUP(CONCATENATE("ALI_",$C686,"_SEG_",$I686,"_PROV_",$D686),Catalogo_Precios,AH$8,FALSE))</f>
        <v>839</v>
      </c>
      <c r="AI686" s="57">
        <f t="shared" ref="AI686" si="8225">IF(OR(ISERROR(VLOOKUP(CONCATENATE("ALI_",$C686,"_SEG_",$I686,"_PROV_",$D686),Catalogo_Precios,AI$8,FALSE)),M686=0),0,VLOOKUP(CONCATENATE("ALI_",$C686,"_SEG_",$I686,"_PROV_",$D686),Catalogo_Precios,AI$8,FALSE))</f>
        <v>839</v>
      </c>
      <c r="AJ686" s="57">
        <f t="shared" ref="AJ686" si="8226">IF(OR(ISERROR(VLOOKUP(CONCATENATE("ALI_",$C686,"_SEG_",$I686,"_PROV_",$D686),Catalogo_Precios,AJ$8,FALSE)),N686=0),0,VLOOKUP(CONCATENATE("ALI_",$C686,"_SEG_",$I686,"_PROV_",$D686),Catalogo_Precios,AJ$8,FALSE))</f>
        <v>839</v>
      </c>
      <c r="AK686" s="57">
        <f t="shared" ref="AK686" si="8227">IF(OR(ISERROR(VLOOKUP(CONCATENATE("ALI_",$C686,"_SEG_",$I686,"_PROV_",$D686),Catalogo_Precios,AK$8,FALSE)),O686=0),0,VLOOKUP(CONCATENATE("ALI_",$C686,"_SEG_",$I686,"_PROV_",$D686),Catalogo_Precios,AK$8,FALSE))</f>
        <v>839</v>
      </c>
      <c r="AL686" s="53"/>
      <c r="AM686" s="59" t="str">
        <f t="shared" si="7811"/>
        <v>ALI_58_SEG_4</v>
      </c>
      <c r="AN686" s="59" t="str">
        <f t="shared" si="7812"/>
        <v>ALI_58_SEG_4_VAL_28259550</v>
      </c>
      <c r="AO686" s="60">
        <f t="shared" ref="AO686" si="8228">IF(OR(AB686="",AB686=0),0,COUNTIF(Codificacion,AM686))</f>
        <v>3</v>
      </c>
      <c r="AP686" s="61">
        <f t="array" ref="AP686">MIN(IF(Codificacion=AM686,Total_Cotizacion,""))</f>
        <v>28096200</v>
      </c>
      <c r="AQ686" s="62" t="b">
        <f t="shared" si="7814"/>
        <v>0</v>
      </c>
      <c r="AR686" s="51" t="str">
        <f t="shared" ref="AR686" si="8229">IF(COUNTIF(Codificacion2,CONCATENATE(AM686,"_VAL_",AB686))&gt;1,"Empate","")</f>
        <v/>
      </c>
      <c r="AS686" s="63" t="str">
        <f t="shared" si="8193"/>
        <v/>
      </c>
      <c r="AT686" s="59" t="str">
        <f t="shared" si="7816"/>
        <v>ALI_58_SEG_4_</v>
      </c>
      <c r="AU686" s="63">
        <f t="shared" ref="AU686" si="8230">IF(AND(COUNTIF(Codificacion3,AT686)&lt;AO686),1,COUNTIF(Codificacion3,AT686))</f>
        <v>1</v>
      </c>
      <c r="AV686" s="62" t="str">
        <f t="shared" si="7818"/>
        <v>No Seleccionada</v>
      </c>
      <c r="AW686" s="53"/>
      <c r="AX686" s="51" t="str">
        <f t="shared" si="7819"/>
        <v>ALI_58_SEG_4FALSO</v>
      </c>
      <c r="AY686" s="51">
        <f t="shared" si="7800"/>
        <v>2</v>
      </c>
      <c r="AZ686" s="64" t="b">
        <f t="shared" si="7820"/>
        <v>0</v>
      </c>
    </row>
    <row r="687" spans="1:52" x14ac:dyDescent="0.2">
      <c r="A687" s="50" t="b">
        <f t="shared" si="7763"/>
        <v>0</v>
      </c>
      <c r="B687" s="51" t="s">
        <v>101</v>
      </c>
      <c r="C687" s="52">
        <v>58</v>
      </c>
      <c r="D687" s="52">
        <f t="shared" ref="D687" si="8231">IF(ISERROR(VLOOKUP(E687,Proveedores,2,FALSE)),"",VLOOKUP(E687,Proveedores,2,FALSE))</f>
        <v>2045</v>
      </c>
      <c r="E687" s="53" t="s">
        <v>102</v>
      </c>
      <c r="F687" s="54">
        <v>227</v>
      </c>
      <c r="G687" s="53" t="s">
        <v>105</v>
      </c>
      <c r="H687" s="53" t="s">
        <v>106</v>
      </c>
      <c r="I687" s="52">
        <v>6</v>
      </c>
      <c r="J687" s="53" t="s">
        <v>58</v>
      </c>
      <c r="K687" s="55">
        <v>44835</v>
      </c>
      <c r="L687" s="56">
        <v>10955</v>
      </c>
      <c r="M687" s="56">
        <v>12945</v>
      </c>
      <c r="N687" s="56">
        <v>8459</v>
      </c>
      <c r="O687" s="56">
        <v>519</v>
      </c>
      <c r="P687" s="57">
        <v>865</v>
      </c>
      <c r="Q687" s="58">
        <v>0</v>
      </c>
      <c r="R687" s="57">
        <v>865</v>
      </c>
      <c r="S687" s="57">
        <v>865</v>
      </c>
      <c r="T687" s="58">
        <v>0</v>
      </c>
      <c r="U687" s="57">
        <v>865</v>
      </c>
      <c r="V687" s="57">
        <v>865</v>
      </c>
      <c r="W687" s="58">
        <v>0</v>
      </c>
      <c r="X687" s="57">
        <v>865</v>
      </c>
      <c r="Y687" s="57">
        <v>865</v>
      </c>
      <c r="Z687" s="58">
        <v>0</v>
      </c>
      <c r="AA687" s="57">
        <v>865</v>
      </c>
      <c r="AB687" s="57">
        <v>28439470</v>
      </c>
      <c r="AC687" s="53" t="str">
        <f t="shared" si="7802"/>
        <v>Registro Valido</v>
      </c>
      <c r="AD687" s="57">
        <f t="shared" ref="AD687" si="8232">IF(OR(ISERROR(VLOOKUP(CONCATENATE("ALI_",$C687,"_SEG_",$I687,"_PROV_",$D687),Catalogo_Precios,AD$8,FALSE)),L687=0),0,VLOOKUP(CONCATENATE("ALI_",$C687,"_SEG_",$I687,"_PROV_",$D687),Catalogo_Precios,AD$8,FALSE))</f>
        <v>865</v>
      </c>
      <c r="AE687" s="57">
        <f t="shared" ref="AE687" si="8233">IF(OR(ISERROR(VLOOKUP(CONCATENATE("ALI_",$C687,"_SEG_",$I687,"_PROV_",$D687),Catalogo_Precios,AE$8,FALSE)),M687=0),0,VLOOKUP(CONCATENATE("ALI_",$C687,"_SEG_",$I687,"_PROV_",$D687),Catalogo_Precios,AE$8,FALSE))</f>
        <v>865</v>
      </c>
      <c r="AF687" s="57">
        <f t="shared" ref="AF687" si="8234">IF(OR(ISERROR(VLOOKUP(CONCATENATE("ALI_",$C687,"_SEG_",$I687,"_PROV_",$D687),Catalogo_Precios,AF$8,FALSE)),N687=0),0,VLOOKUP(CONCATENATE("ALI_",$C687,"_SEG_",$I687,"_PROV_",$D687),Catalogo_Precios,AF$8,FALSE))</f>
        <v>865</v>
      </c>
      <c r="AG687" s="57">
        <f t="shared" ref="AG687" si="8235">IF(OR(ISERROR(VLOOKUP(CONCATENATE("ALI_",$C687,"_SEG_",$I687,"_PROV_",$D687),Catalogo_Precios,AG$8,FALSE)),O687=0),0,VLOOKUP(CONCATENATE("ALI_",$C687,"_SEG_",$I687,"_PROV_",$D687),Catalogo_Precios,AG$8,FALSE))</f>
        <v>865</v>
      </c>
      <c r="AH687" s="57">
        <f t="shared" ref="AH687" si="8236">IF(OR(ISERROR(VLOOKUP(CONCATENATE("ALI_",$C687,"_SEG_",$I687,"_PROV_",$D687),Catalogo_Precios,AH$8,FALSE)),L687=0),0,VLOOKUP(CONCATENATE("ALI_",$C687,"_SEG_",$I687,"_PROV_",$D687),Catalogo_Precios,AH$8,FALSE))</f>
        <v>839</v>
      </c>
      <c r="AI687" s="57">
        <f t="shared" ref="AI687" si="8237">IF(OR(ISERROR(VLOOKUP(CONCATENATE("ALI_",$C687,"_SEG_",$I687,"_PROV_",$D687),Catalogo_Precios,AI$8,FALSE)),M687=0),0,VLOOKUP(CONCATENATE("ALI_",$C687,"_SEG_",$I687,"_PROV_",$D687),Catalogo_Precios,AI$8,FALSE))</f>
        <v>839</v>
      </c>
      <c r="AJ687" s="57">
        <f t="shared" ref="AJ687" si="8238">IF(OR(ISERROR(VLOOKUP(CONCATENATE("ALI_",$C687,"_SEG_",$I687,"_PROV_",$D687),Catalogo_Precios,AJ$8,FALSE)),N687=0),0,VLOOKUP(CONCATENATE("ALI_",$C687,"_SEG_",$I687,"_PROV_",$D687),Catalogo_Precios,AJ$8,FALSE))</f>
        <v>839</v>
      </c>
      <c r="AK687" s="57">
        <f t="shared" ref="AK687" si="8239">IF(OR(ISERROR(VLOOKUP(CONCATENATE("ALI_",$C687,"_SEG_",$I687,"_PROV_",$D687),Catalogo_Precios,AK$8,FALSE)),O687=0),0,VLOOKUP(CONCATENATE("ALI_",$C687,"_SEG_",$I687,"_PROV_",$D687),Catalogo_Precios,AK$8,FALSE))</f>
        <v>839</v>
      </c>
      <c r="AL687" s="53"/>
      <c r="AM687" s="59" t="str">
        <f t="shared" si="7811"/>
        <v>ALI_58_SEG_6</v>
      </c>
      <c r="AN687" s="59" t="str">
        <f t="shared" si="7812"/>
        <v>ALI_58_SEG_6_VAL_28439470</v>
      </c>
      <c r="AO687" s="60">
        <f t="shared" ref="AO687" si="8240">IF(OR(AB687="",AB687=0),0,COUNTIF(Codificacion,AM687))</f>
        <v>3</v>
      </c>
      <c r="AP687" s="61">
        <f t="array" ref="AP687">MIN(IF(Codificacion=AM687,Total_Cotizacion,""))</f>
        <v>28275080</v>
      </c>
      <c r="AQ687" s="62" t="b">
        <f t="shared" si="7814"/>
        <v>0</v>
      </c>
      <c r="AR687" s="51" t="str">
        <f t="shared" ref="AR687" si="8241">IF(COUNTIF(Codificacion2,CONCATENATE(AM687,"_VAL_",AB687))&gt;1,"Empate","")</f>
        <v/>
      </c>
      <c r="AS687" s="63" t="str">
        <f t="shared" si="8193"/>
        <v/>
      </c>
      <c r="AT687" s="59" t="str">
        <f t="shared" si="7816"/>
        <v>ALI_58_SEG_6_</v>
      </c>
      <c r="AU687" s="63">
        <f t="shared" ref="AU687" si="8242">IF(AND(COUNTIF(Codificacion3,AT687)&lt;AO687),1,COUNTIF(Codificacion3,AT687))</f>
        <v>1</v>
      </c>
      <c r="AV687" s="62" t="str">
        <f t="shared" si="7818"/>
        <v>No Seleccionada</v>
      </c>
      <c r="AW687" s="53"/>
      <c r="AX687" s="51" t="str">
        <f t="shared" si="7819"/>
        <v>ALI_58_SEG_6FALSO</v>
      </c>
      <c r="AY687" s="51">
        <f t="shared" si="7800"/>
        <v>2</v>
      </c>
      <c r="AZ687" s="64" t="b">
        <f t="shared" si="7820"/>
        <v>0</v>
      </c>
    </row>
    <row r="688" spans="1:52" x14ac:dyDescent="0.2">
      <c r="A688" s="50" t="b">
        <f t="shared" si="7763"/>
        <v>0</v>
      </c>
      <c r="B688" s="51" t="s">
        <v>101</v>
      </c>
      <c r="C688" s="52">
        <v>58</v>
      </c>
      <c r="D688" s="52">
        <f t="shared" ref="D688" si="8243">IF(ISERROR(VLOOKUP(E688,Proveedores,2,FALSE)),"",VLOOKUP(E688,Proveedores,2,FALSE))</f>
        <v>2045</v>
      </c>
      <c r="E688" s="53" t="s">
        <v>102</v>
      </c>
      <c r="F688" s="54">
        <v>228</v>
      </c>
      <c r="G688" s="53" t="s">
        <v>105</v>
      </c>
      <c r="H688" s="53" t="s">
        <v>106</v>
      </c>
      <c r="I688" s="52">
        <v>7</v>
      </c>
      <c r="J688" s="53" t="s">
        <v>58</v>
      </c>
      <c r="K688" s="55">
        <v>44835</v>
      </c>
      <c r="L688" s="56">
        <v>11187</v>
      </c>
      <c r="M688" s="56">
        <v>13219</v>
      </c>
      <c r="N688" s="56">
        <v>8639</v>
      </c>
      <c r="O688" s="56">
        <v>529</v>
      </c>
      <c r="P688" s="57">
        <v>865</v>
      </c>
      <c r="Q688" s="58">
        <v>0</v>
      </c>
      <c r="R688" s="57">
        <v>865</v>
      </c>
      <c r="S688" s="57">
        <v>865</v>
      </c>
      <c r="T688" s="58">
        <v>0</v>
      </c>
      <c r="U688" s="57">
        <v>865</v>
      </c>
      <c r="V688" s="57">
        <v>865</v>
      </c>
      <c r="W688" s="58">
        <v>0</v>
      </c>
      <c r="X688" s="57">
        <v>865</v>
      </c>
      <c r="Y688" s="57">
        <v>865</v>
      </c>
      <c r="Z688" s="58">
        <v>0</v>
      </c>
      <c r="AA688" s="57">
        <v>865</v>
      </c>
      <c r="AB688" s="57">
        <v>29041510</v>
      </c>
      <c r="AC688" s="53" t="str">
        <f t="shared" si="7802"/>
        <v>Registro Valido</v>
      </c>
      <c r="AD688" s="57">
        <f t="shared" ref="AD688" si="8244">IF(OR(ISERROR(VLOOKUP(CONCATENATE("ALI_",$C688,"_SEG_",$I688,"_PROV_",$D688),Catalogo_Precios,AD$8,FALSE)),L688=0),0,VLOOKUP(CONCATENATE("ALI_",$C688,"_SEG_",$I688,"_PROV_",$D688),Catalogo_Precios,AD$8,FALSE))</f>
        <v>865</v>
      </c>
      <c r="AE688" s="57">
        <f t="shared" ref="AE688" si="8245">IF(OR(ISERROR(VLOOKUP(CONCATENATE("ALI_",$C688,"_SEG_",$I688,"_PROV_",$D688),Catalogo_Precios,AE$8,FALSE)),M688=0),0,VLOOKUP(CONCATENATE("ALI_",$C688,"_SEG_",$I688,"_PROV_",$D688),Catalogo_Precios,AE$8,FALSE))</f>
        <v>865</v>
      </c>
      <c r="AF688" s="57">
        <f t="shared" ref="AF688" si="8246">IF(OR(ISERROR(VLOOKUP(CONCATENATE("ALI_",$C688,"_SEG_",$I688,"_PROV_",$D688),Catalogo_Precios,AF$8,FALSE)),N688=0),0,VLOOKUP(CONCATENATE("ALI_",$C688,"_SEG_",$I688,"_PROV_",$D688),Catalogo_Precios,AF$8,FALSE))</f>
        <v>865</v>
      </c>
      <c r="AG688" s="57">
        <f t="shared" ref="AG688" si="8247">IF(OR(ISERROR(VLOOKUP(CONCATENATE("ALI_",$C688,"_SEG_",$I688,"_PROV_",$D688),Catalogo_Precios,AG$8,FALSE)),O688=0),0,VLOOKUP(CONCATENATE("ALI_",$C688,"_SEG_",$I688,"_PROV_",$D688),Catalogo_Precios,AG$8,FALSE))</f>
        <v>865</v>
      </c>
      <c r="AH688" s="57">
        <f t="shared" ref="AH688" si="8248">IF(OR(ISERROR(VLOOKUP(CONCATENATE("ALI_",$C688,"_SEG_",$I688,"_PROV_",$D688),Catalogo_Precios,AH$8,FALSE)),L688=0),0,VLOOKUP(CONCATENATE("ALI_",$C688,"_SEG_",$I688,"_PROV_",$D688),Catalogo_Precios,AH$8,FALSE))</f>
        <v>839</v>
      </c>
      <c r="AI688" s="57">
        <f t="shared" ref="AI688" si="8249">IF(OR(ISERROR(VLOOKUP(CONCATENATE("ALI_",$C688,"_SEG_",$I688,"_PROV_",$D688),Catalogo_Precios,AI$8,FALSE)),M688=0),0,VLOOKUP(CONCATENATE("ALI_",$C688,"_SEG_",$I688,"_PROV_",$D688),Catalogo_Precios,AI$8,FALSE))</f>
        <v>839</v>
      </c>
      <c r="AJ688" s="57">
        <f t="shared" ref="AJ688" si="8250">IF(OR(ISERROR(VLOOKUP(CONCATENATE("ALI_",$C688,"_SEG_",$I688,"_PROV_",$D688),Catalogo_Precios,AJ$8,FALSE)),N688=0),0,VLOOKUP(CONCATENATE("ALI_",$C688,"_SEG_",$I688,"_PROV_",$D688),Catalogo_Precios,AJ$8,FALSE))</f>
        <v>839</v>
      </c>
      <c r="AK688" s="57">
        <f t="shared" ref="AK688" si="8251">IF(OR(ISERROR(VLOOKUP(CONCATENATE("ALI_",$C688,"_SEG_",$I688,"_PROV_",$D688),Catalogo_Precios,AK$8,FALSE)),O688=0),0,VLOOKUP(CONCATENATE("ALI_",$C688,"_SEG_",$I688,"_PROV_",$D688),Catalogo_Precios,AK$8,FALSE))</f>
        <v>839</v>
      </c>
      <c r="AL688" s="53"/>
      <c r="AM688" s="59" t="str">
        <f t="shared" si="7811"/>
        <v>ALI_58_SEG_7</v>
      </c>
      <c r="AN688" s="59" t="str">
        <f t="shared" si="7812"/>
        <v>ALI_58_SEG_7_VAL_29041510</v>
      </c>
      <c r="AO688" s="60">
        <f t="shared" ref="AO688" si="8252">IF(OR(AB688="",AB688=0),0,COUNTIF(Codificacion,AM688))</f>
        <v>4</v>
      </c>
      <c r="AP688" s="61">
        <f t="array" ref="AP688">MIN(IF(Codificacion=AM688,Total_Cotizacion,""))</f>
        <v>24085987.600000001</v>
      </c>
      <c r="AQ688" s="62" t="b">
        <f t="shared" si="7814"/>
        <v>0</v>
      </c>
      <c r="AR688" s="51" t="str">
        <f t="shared" ref="AR688" si="8253">IF(COUNTIF(Codificacion2,CONCATENATE(AM688,"_VAL_",AB688))&gt;1,"Empate","")</f>
        <v/>
      </c>
      <c r="AS688" s="63" t="str">
        <f t="shared" si="8193"/>
        <v/>
      </c>
      <c r="AT688" s="59" t="str">
        <f t="shared" si="7816"/>
        <v>ALI_58_SEG_7_</v>
      </c>
      <c r="AU688" s="63">
        <f t="shared" ref="AU688" si="8254">IF(AND(COUNTIF(Codificacion3,AT688)&lt;AO688),1,COUNTIF(Codificacion3,AT688))</f>
        <v>1</v>
      </c>
      <c r="AV688" s="62" t="str">
        <f t="shared" si="7818"/>
        <v>No Seleccionada</v>
      </c>
      <c r="AW688" s="53"/>
      <c r="AX688" s="51" t="str">
        <f t="shared" si="7819"/>
        <v>ALI_58_SEG_7FALSO</v>
      </c>
      <c r="AY688" s="51">
        <f t="shared" si="7800"/>
        <v>3</v>
      </c>
      <c r="AZ688" s="64" t="b">
        <f t="shared" si="7820"/>
        <v>0</v>
      </c>
    </row>
    <row r="689" spans="1:52" x14ac:dyDescent="0.2">
      <c r="A689" s="50" t="b">
        <f t="shared" si="7763"/>
        <v>0</v>
      </c>
      <c r="B689" s="51" t="s">
        <v>101</v>
      </c>
      <c r="C689" s="52">
        <v>58</v>
      </c>
      <c r="D689" s="52">
        <f t="shared" ref="D689" si="8255">IF(ISERROR(VLOOKUP(E689,Proveedores,2,FALSE)),"",VLOOKUP(E689,Proveedores,2,FALSE))</f>
        <v>2045</v>
      </c>
      <c r="E689" s="53" t="s">
        <v>102</v>
      </c>
      <c r="F689" s="54">
        <v>229</v>
      </c>
      <c r="G689" s="53" t="s">
        <v>105</v>
      </c>
      <c r="H689" s="53" t="s">
        <v>106</v>
      </c>
      <c r="I689" s="52">
        <v>8</v>
      </c>
      <c r="J689" s="53" t="s">
        <v>58</v>
      </c>
      <c r="K689" s="55">
        <v>44835</v>
      </c>
      <c r="L689" s="56">
        <v>10797</v>
      </c>
      <c r="M689" s="56">
        <v>12757</v>
      </c>
      <c r="N689" s="56">
        <v>8338</v>
      </c>
      <c r="O689" s="56">
        <v>510</v>
      </c>
      <c r="P689" s="57">
        <v>865</v>
      </c>
      <c r="Q689" s="58">
        <v>0</v>
      </c>
      <c r="R689" s="57">
        <v>865</v>
      </c>
      <c r="S689" s="57">
        <v>865</v>
      </c>
      <c r="T689" s="58">
        <v>0</v>
      </c>
      <c r="U689" s="57">
        <v>865</v>
      </c>
      <c r="V689" s="57">
        <v>865</v>
      </c>
      <c r="W689" s="58">
        <v>0</v>
      </c>
      <c r="X689" s="57">
        <v>865</v>
      </c>
      <c r="Y689" s="57">
        <v>865</v>
      </c>
      <c r="Z689" s="58">
        <v>0</v>
      </c>
      <c r="AA689" s="57">
        <v>865</v>
      </c>
      <c r="AB689" s="57">
        <v>28027730</v>
      </c>
      <c r="AC689" s="53" t="str">
        <f t="shared" si="7802"/>
        <v>Registro Valido</v>
      </c>
      <c r="AD689" s="57">
        <f t="shared" ref="AD689" si="8256">IF(OR(ISERROR(VLOOKUP(CONCATENATE("ALI_",$C689,"_SEG_",$I689,"_PROV_",$D689),Catalogo_Precios,AD$8,FALSE)),L689=0),0,VLOOKUP(CONCATENATE("ALI_",$C689,"_SEG_",$I689,"_PROV_",$D689),Catalogo_Precios,AD$8,FALSE))</f>
        <v>865</v>
      </c>
      <c r="AE689" s="57">
        <f t="shared" ref="AE689" si="8257">IF(OR(ISERROR(VLOOKUP(CONCATENATE("ALI_",$C689,"_SEG_",$I689,"_PROV_",$D689),Catalogo_Precios,AE$8,FALSE)),M689=0),0,VLOOKUP(CONCATENATE("ALI_",$C689,"_SEG_",$I689,"_PROV_",$D689),Catalogo_Precios,AE$8,FALSE))</f>
        <v>865</v>
      </c>
      <c r="AF689" s="57">
        <f t="shared" ref="AF689" si="8258">IF(OR(ISERROR(VLOOKUP(CONCATENATE("ALI_",$C689,"_SEG_",$I689,"_PROV_",$D689),Catalogo_Precios,AF$8,FALSE)),N689=0),0,VLOOKUP(CONCATENATE("ALI_",$C689,"_SEG_",$I689,"_PROV_",$D689),Catalogo_Precios,AF$8,FALSE))</f>
        <v>865</v>
      </c>
      <c r="AG689" s="57">
        <f t="shared" ref="AG689" si="8259">IF(OR(ISERROR(VLOOKUP(CONCATENATE("ALI_",$C689,"_SEG_",$I689,"_PROV_",$D689),Catalogo_Precios,AG$8,FALSE)),O689=0),0,VLOOKUP(CONCATENATE("ALI_",$C689,"_SEG_",$I689,"_PROV_",$D689),Catalogo_Precios,AG$8,FALSE))</f>
        <v>865</v>
      </c>
      <c r="AH689" s="57">
        <f t="shared" ref="AH689" si="8260">IF(OR(ISERROR(VLOOKUP(CONCATENATE("ALI_",$C689,"_SEG_",$I689,"_PROV_",$D689),Catalogo_Precios,AH$8,FALSE)),L689=0),0,VLOOKUP(CONCATENATE("ALI_",$C689,"_SEG_",$I689,"_PROV_",$D689),Catalogo_Precios,AH$8,FALSE))</f>
        <v>839</v>
      </c>
      <c r="AI689" s="57">
        <f t="shared" ref="AI689" si="8261">IF(OR(ISERROR(VLOOKUP(CONCATENATE("ALI_",$C689,"_SEG_",$I689,"_PROV_",$D689),Catalogo_Precios,AI$8,FALSE)),M689=0),0,VLOOKUP(CONCATENATE("ALI_",$C689,"_SEG_",$I689,"_PROV_",$D689),Catalogo_Precios,AI$8,FALSE))</f>
        <v>839</v>
      </c>
      <c r="AJ689" s="57">
        <f t="shared" ref="AJ689" si="8262">IF(OR(ISERROR(VLOOKUP(CONCATENATE("ALI_",$C689,"_SEG_",$I689,"_PROV_",$D689),Catalogo_Precios,AJ$8,FALSE)),N689=0),0,VLOOKUP(CONCATENATE("ALI_",$C689,"_SEG_",$I689,"_PROV_",$D689),Catalogo_Precios,AJ$8,FALSE))</f>
        <v>839</v>
      </c>
      <c r="AK689" s="57">
        <f t="shared" ref="AK689" si="8263">IF(OR(ISERROR(VLOOKUP(CONCATENATE("ALI_",$C689,"_SEG_",$I689,"_PROV_",$D689),Catalogo_Precios,AK$8,FALSE)),O689=0),0,VLOOKUP(CONCATENATE("ALI_",$C689,"_SEG_",$I689,"_PROV_",$D689),Catalogo_Precios,AK$8,FALSE))</f>
        <v>839</v>
      </c>
      <c r="AL689" s="53"/>
      <c r="AM689" s="59" t="str">
        <f t="shared" si="7811"/>
        <v>ALI_58_SEG_8</v>
      </c>
      <c r="AN689" s="59" t="str">
        <f t="shared" si="7812"/>
        <v>ALI_58_SEG_8_VAL_28027730</v>
      </c>
      <c r="AO689" s="60">
        <f t="shared" ref="AO689" si="8264">IF(OR(AB689="",AB689=0),0,COUNTIF(Codificacion,AM689))</f>
        <v>3</v>
      </c>
      <c r="AP689" s="61">
        <f t="array" ref="AP689">MIN(IF(Codificacion=AM689,Total_Cotizacion,""))</f>
        <v>27792735.600000001</v>
      </c>
      <c r="AQ689" s="62" t="b">
        <f t="shared" si="7814"/>
        <v>0</v>
      </c>
      <c r="AR689" s="51" t="str">
        <f t="shared" ref="AR689" si="8265">IF(COUNTIF(Codificacion2,CONCATENATE(AM689,"_VAL_",AB689))&gt;1,"Empate","")</f>
        <v/>
      </c>
      <c r="AS689" s="63" t="str">
        <f t="shared" si="8193"/>
        <v/>
      </c>
      <c r="AT689" s="59" t="str">
        <f t="shared" si="7816"/>
        <v>ALI_58_SEG_8_</v>
      </c>
      <c r="AU689" s="63">
        <f t="shared" ref="AU689" si="8266">IF(AND(COUNTIF(Codificacion3,AT689)&lt;AO689),1,COUNTIF(Codificacion3,AT689))</f>
        <v>1</v>
      </c>
      <c r="AV689" s="62" t="str">
        <f t="shared" si="7818"/>
        <v>No Seleccionada</v>
      </c>
      <c r="AW689" s="53"/>
      <c r="AX689" s="51" t="str">
        <f t="shared" si="7819"/>
        <v>ALI_58_SEG_8FALSO</v>
      </c>
      <c r="AY689" s="51">
        <f t="shared" si="7800"/>
        <v>2</v>
      </c>
      <c r="AZ689" s="64" t="b">
        <f t="shared" si="7820"/>
        <v>0</v>
      </c>
    </row>
    <row r="690" spans="1:52" x14ac:dyDescent="0.2">
      <c r="A690" s="50" t="b">
        <f t="shared" si="7763"/>
        <v>0</v>
      </c>
      <c r="B690" s="51" t="s">
        <v>101</v>
      </c>
      <c r="C690" s="52">
        <v>58</v>
      </c>
      <c r="D690" s="52">
        <f t="shared" ref="D690" si="8267">IF(ISERROR(VLOOKUP(E690,Proveedores,2,FALSE)),"",VLOOKUP(E690,Proveedores,2,FALSE))</f>
        <v>2045</v>
      </c>
      <c r="E690" s="53" t="s">
        <v>102</v>
      </c>
      <c r="F690" s="54">
        <v>230</v>
      </c>
      <c r="G690" s="53" t="s">
        <v>105</v>
      </c>
      <c r="H690" s="53" t="s">
        <v>106</v>
      </c>
      <c r="I690" s="52">
        <v>9</v>
      </c>
      <c r="J690" s="53" t="s">
        <v>58</v>
      </c>
      <c r="K690" s="55">
        <v>44835</v>
      </c>
      <c r="L690" s="56">
        <v>10911</v>
      </c>
      <c r="M690" s="56">
        <v>12894</v>
      </c>
      <c r="N690" s="56">
        <v>8425</v>
      </c>
      <c r="O690" s="56">
        <v>516</v>
      </c>
      <c r="P690" s="57">
        <v>865</v>
      </c>
      <c r="Q690" s="58">
        <v>0</v>
      </c>
      <c r="R690" s="57">
        <v>865</v>
      </c>
      <c r="S690" s="57">
        <v>865</v>
      </c>
      <c r="T690" s="58">
        <v>0</v>
      </c>
      <c r="U690" s="57">
        <v>865</v>
      </c>
      <c r="V690" s="57">
        <v>865</v>
      </c>
      <c r="W690" s="58">
        <v>0</v>
      </c>
      <c r="X690" s="57">
        <v>865</v>
      </c>
      <c r="Y690" s="57">
        <v>865</v>
      </c>
      <c r="Z690" s="58">
        <v>0</v>
      </c>
      <c r="AA690" s="57">
        <v>865</v>
      </c>
      <c r="AB690" s="57">
        <v>28325290</v>
      </c>
      <c r="AC690" s="53" t="str">
        <f t="shared" si="7802"/>
        <v>Registro Valido</v>
      </c>
      <c r="AD690" s="57">
        <f t="shared" ref="AD690" si="8268">IF(OR(ISERROR(VLOOKUP(CONCATENATE("ALI_",$C690,"_SEG_",$I690,"_PROV_",$D690),Catalogo_Precios,AD$8,FALSE)),L690=0),0,VLOOKUP(CONCATENATE("ALI_",$C690,"_SEG_",$I690,"_PROV_",$D690),Catalogo_Precios,AD$8,FALSE))</f>
        <v>865</v>
      </c>
      <c r="AE690" s="57">
        <f t="shared" ref="AE690" si="8269">IF(OR(ISERROR(VLOOKUP(CONCATENATE("ALI_",$C690,"_SEG_",$I690,"_PROV_",$D690),Catalogo_Precios,AE$8,FALSE)),M690=0),0,VLOOKUP(CONCATENATE("ALI_",$C690,"_SEG_",$I690,"_PROV_",$D690),Catalogo_Precios,AE$8,FALSE))</f>
        <v>865</v>
      </c>
      <c r="AF690" s="57">
        <f t="shared" ref="AF690" si="8270">IF(OR(ISERROR(VLOOKUP(CONCATENATE("ALI_",$C690,"_SEG_",$I690,"_PROV_",$D690),Catalogo_Precios,AF$8,FALSE)),N690=0),0,VLOOKUP(CONCATENATE("ALI_",$C690,"_SEG_",$I690,"_PROV_",$D690),Catalogo_Precios,AF$8,FALSE))</f>
        <v>865</v>
      </c>
      <c r="AG690" s="57">
        <f t="shared" ref="AG690" si="8271">IF(OR(ISERROR(VLOOKUP(CONCATENATE("ALI_",$C690,"_SEG_",$I690,"_PROV_",$D690),Catalogo_Precios,AG$8,FALSE)),O690=0),0,VLOOKUP(CONCATENATE("ALI_",$C690,"_SEG_",$I690,"_PROV_",$D690),Catalogo_Precios,AG$8,FALSE))</f>
        <v>865</v>
      </c>
      <c r="AH690" s="57">
        <f t="shared" ref="AH690" si="8272">IF(OR(ISERROR(VLOOKUP(CONCATENATE("ALI_",$C690,"_SEG_",$I690,"_PROV_",$D690),Catalogo_Precios,AH$8,FALSE)),L690=0),0,VLOOKUP(CONCATENATE("ALI_",$C690,"_SEG_",$I690,"_PROV_",$D690),Catalogo_Precios,AH$8,FALSE))</f>
        <v>839</v>
      </c>
      <c r="AI690" s="57">
        <f t="shared" ref="AI690" si="8273">IF(OR(ISERROR(VLOOKUP(CONCATENATE("ALI_",$C690,"_SEG_",$I690,"_PROV_",$D690),Catalogo_Precios,AI$8,FALSE)),M690=0),0,VLOOKUP(CONCATENATE("ALI_",$C690,"_SEG_",$I690,"_PROV_",$D690),Catalogo_Precios,AI$8,FALSE))</f>
        <v>839</v>
      </c>
      <c r="AJ690" s="57">
        <f t="shared" ref="AJ690" si="8274">IF(OR(ISERROR(VLOOKUP(CONCATENATE("ALI_",$C690,"_SEG_",$I690,"_PROV_",$D690),Catalogo_Precios,AJ$8,FALSE)),N690=0),0,VLOOKUP(CONCATENATE("ALI_",$C690,"_SEG_",$I690,"_PROV_",$D690),Catalogo_Precios,AJ$8,FALSE))</f>
        <v>839</v>
      </c>
      <c r="AK690" s="57">
        <f t="shared" ref="AK690" si="8275">IF(OR(ISERROR(VLOOKUP(CONCATENATE("ALI_",$C690,"_SEG_",$I690,"_PROV_",$D690),Catalogo_Precios,AK$8,FALSE)),O690=0),0,VLOOKUP(CONCATENATE("ALI_",$C690,"_SEG_",$I690,"_PROV_",$D690),Catalogo_Precios,AK$8,FALSE))</f>
        <v>839</v>
      </c>
      <c r="AL690" s="53"/>
      <c r="AM690" s="59" t="str">
        <f t="shared" si="7811"/>
        <v>ALI_58_SEG_9</v>
      </c>
      <c r="AN690" s="59" t="str">
        <f t="shared" si="7812"/>
        <v>ALI_58_SEG_9_VAL_28325290</v>
      </c>
      <c r="AO690" s="60">
        <f t="shared" ref="AO690" si="8276">IF(OR(AB690="",AB690=0),0,COUNTIF(Codificacion,AM690))</f>
        <v>3</v>
      </c>
      <c r="AP690" s="61">
        <f t="array" ref="AP690">MIN(IF(Codificacion=AM690,Total_Cotizacion,""))</f>
        <v>28161560</v>
      </c>
      <c r="AQ690" s="62" t="b">
        <f t="shared" si="7814"/>
        <v>0</v>
      </c>
      <c r="AR690" s="51" t="str">
        <f t="shared" ref="AR690" si="8277">IF(COUNTIF(Codificacion2,CONCATENATE(AM690,"_VAL_",AB690))&gt;1,"Empate","")</f>
        <v/>
      </c>
      <c r="AS690" s="63" t="str">
        <f t="shared" si="8193"/>
        <v/>
      </c>
      <c r="AT690" s="59" t="str">
        <f t="shared" si="7816"/>
        <v>ALI_58_SEG_9_</v>
      </c>
      <c r="AU690" s="63">
        <f t="shared" ref="AU690" si="8278">IF(AND(COUNTIF(Codificacion3,AT690)&lt;AO690),1,COUNTIF(Codificacion3,AT690))</f>
        <v>1</v>
      </c>
      <c r="AV690" s="62" t="str">
        <f t="shared" si="7818"/>
        <v>No Seleccionada</v>
      </c>
      <c r="AW690" s="53"/>
      <c r="AX690" s="51" t="str">
        <f t="shared" si="7819"/>
        <v>ALI_58_SEG_9FALSO</v>
      </c>
      <c r="AY690" s="51">
        <f t="shared" si="7800"/>
        <v>2</v>
      </c>
      <c r="AZ690" s="64" t="b">
        <f t="shared" si="7820"/>
        <v>0</v>
      </c>
    </row>
    <row r="691" spans="1:52" x14ac:dyDescent="0.2">
      <c r="A691" s="50" t="b">
        <f t="shared" si="7763"/>
        <v>0</v>
      </c>
      <c r="B691" s="51" t="s">
        <v>101</v>
      </c>
      <c r="C691" s="52">
        <v>58</v>
      </c>
      <c r="D691" s="52">
        <f t="shared" ref="D691" si="8279">IF(ISERROR(VLOOKUP(E691,Proveedores,2,FALSE)),"",VLOOKUP(E691,Proveedores,2,FALSE))</f>
        <v>2045</v>
      </c>
      <c r="E691" s="53" t="s">
        <v>102</v>
      </c>
      <c r="F691" s="54">
        <v>231</v>
      </c>
      <c r="G691" s="53" t="s">
        <v>105</v>
      </c>
      <c r="H691" s="53" t="s">
        <v>106</v>
      </c>
      <c r="I691" s="52">
        <v>10</v>
      </c>
      <c r="J691" s="53" t="s">
        <v>58</v>
      </c>
      <c r="K691" s="55">
        <v>44835</v>
      </c>
      <c r="L691" s="56">
        <v>10926</v>
      </c>
      <c r="M691" s="56">
        <v>12914</v>
      </c>
      <c r="N691" s="56">
        <v>8439</v>
      </c>
      <c r="O691" s="56">
        <v>517</v>
      </c>
      <c r="P691" s="57">
        <v>865</v>
      </c>
      <c r="Q691" s="58">
        <v>0</v>
      </c>
      <c r="R691" s="57">
        <v>865</v>
      </c>
      <c r="S691" s="57">
        <v>865</v>
      </c>
      <c r="T691" s="58">
        <v>0</v>
      </c>
      <c r="U691" s="57">
        <v>865</v>
      </c>
      <c r="V691" s="57">
        <v>865</v>
      </c>
      <c r="W691" s="58">
        <v>0</v>
      </c>
      <c r="X691" s="57">
        <v>865</v>
      </c>
      <c r="Y691" s="57">
        <v>865</v>
      </c>
      <c r="Z691" s="58">
        <v>0</v>
      </c>
      <c r="AA691" s="57">
        <v>865</v>
      </c>
      <c r="AB691" s="57">
        <v>28368540</v>
      </c>
      <c r="AC691" s="53" t="str">
        <f t="shared" si="7802"/>
        <v>Registro Valido</v>
      </c>
      <c r="AD691" s="57">
        <f t="shared" ref="AD691" si="8280">IF(OR(ISERROR(VLOOKUP(CONCATENATE("ALI_",$C691,"_SEG_",$I691,"_PROV_",$D691),Catalogo_Precios,AD$8,FALSE)),L691=0),0,VLOOKUP(CONCATENATE("ALI_",$C691,"_SEG_",$I691,"_PROV_",$D691),Catalogo_Precios,AD$8,FALSE))</f>
        <v>865</v>
      </c>
      <c r="AE691" s="57">
        <f t="shared" ref="AE691" si="8281">IF(OR(ISERROR(VLOOKUP(CONCATENATE("ALI_",$C691,"_SEG_",$I691,"_PROV_",$D691),Catalogo_Precios,AE$8,FALSE)),M691=0),0,VLOOKUP(CONCATENATE("ALI_",$C691,"_SEG_",$I691,"_PROV_",$D691),Catalogo_Precios,AE$8,FALSE))</f>
        <v>865</v>
      </c>
      <c r="AF691" s="57">
        <f t="shared" ref="AF691" si="8282">IF(OR(ISERROR(VLOOKUP(CONCATENATE("ALI_",$C691,"_SEG_",$I691,"_PROV_",$D691),Catalogo_Precios,AF$8,FALSE)),N691=0),0,VLOOKUP(CONCATENATE("ALI_",$C691,"_SEG_",$I691,"_PROV_",$D691),Catalogo_Precios,AF$8,FALSE))</f>
        <v>865</v>
      </c>
      <c r="AG691" s="57">
        <f t="shared" ref="AG691" si="8283">IF(OR(ISERROR(VLOOKUP(CONCATENATE("ALI_",$C691,"_SEG_",$I691,"_PROV_",$D691),Catalogo_Precios,AG$8,FALSE)),O691=0),0,VLOOKUP(CONCATENATE("ALI_",$C691,"_SEG_",$I691,"_PROV_",$D691),Catalogo_Precios,AG$8,FALSE))</f>
        <v>865</v>
      </c>
      <c r="AH691" s="57">
        <f t="shared" ref="AH691" si="8284">IF(OR(ISERROR(VLOOKUP(CONCATENATE("ALI_",$C691,"_SEG_",$I691,"_PROV_",$D691),Catalogo_Precios,AH$8,FALSE)),L691=0),0,VLOOKUP(CONCATENATE("ALI_",$C691,"_SEG_",$I691,"_PROV_",$D691),Catalogo_Precios,AH$8,FALSE))</f>
        <v>839</v>
      </c>
      <c r="AI691" s="57">
        <f t="shared" ref="AI691" si="8285">IF(OR(ISERROR(VLOOKUP(CONCATENATE("ALI_",$C691,"_SEG_",$I691,"_PROV_",$D691),Catalogo_Precios,AI$8,FALSE)),M691=0),0,VLOOKUP(CONCATENATE("ALI_",$C691,"_SEG_",$I691,"_PROV_",$D691),Catalogo_Precios,AI$8,FALSE))</f>
        <v>839</v>
      </c>
      <c r="AJ691" s="57">
        <f t="shared" ref="AJ691" si="8286">IF(OR(ISERROR(VLOOKUP(CONCATENATE("ALI_",$C691,"_SEG_",$I691,"_PROV_",$D691),Catalogo_Precios,AJ$8,FALSE)),N691=0),0,VLOOKUP(CONCATENATE("ALI_",$C691,"_SEG_",$I691,"_PROV_",$D691),Catalogo_Precios,AJ$8,FALSE))</f>
        <v>839</v>
      </c>
      <c r="AK691" s="57">
        <f t="shared" ref="AK691" si="8287">IF(OR(ISERROR(VLOOKUP(CONCATENATE("ALI_",$C691,"_SEG_",$I691,"_PROV_",$D691),Catalogo_Precios,AK$8,FALSE)),O691=0),0,VLOOKUP(CONCATENATE("ALI_",$C691,"_SEG_",$I691,"_PROV_",$D691),Catalogo_Precios,AK$8,FALSE))</f>
        <v>839</v>
      </c>
      <c r="AL691" s="53"/>
      <c r="AM691" s="59" t="str">
        <f t="shared" si="7811"/>
        <v>ALI_58_SEG_10</v>
      </c>
      <c r="AN691" s="59" t="str">
        <f t="shared" si="7812"/>
        <v>ALI_58_SEG_10_VAL_28368540</v>
      </c>
      <c r="AO691" s="60">
        <f t="shared" ref="AO691" si="8288">IF(OR(AB691="",AB691=0),0,COUNTIF(Codificacion,AM691))</f>
        <v>3</v>
      </c>
      <c r="AP691" s="61">
        <f t="array" ref="AP691">MIN(IF(Codificacion=AM691,Total_Cotizacion,""))</f>
        <v>28204560</v>
      </c>
      <c r="AQ691" s="62" t="b">
        <f t="shared" si="7814"/>
        <v>0</v>
      </c>
      <c r="AR691" s="51" t="str">
        <f t="shared" ref="AR691" si="8289">IF(COUNTIF(Codificacion2,CONCATENATE(AM691,"_VAL_",AB691))&gt;1,"Empate","")</f>
        <v/>
      </c>
      <c r="AS691" s="63" t="str">
        <f t="shared" si="8193"/>
        <v/>
      </c>
      <c r="AT691" s="59" t="str">
        <f t="shared" si="7816"/>
        <v>ALI_58_SEG_10_</v>
      </c>
      <c r="AU691" s="63">
        <f t="shared" ref="AU691" si="8290">IF(AND(COUNTIF(Codificacion3,AT691)&lt;AO691),1,COUNTIF(Codificacion3,AT691))</f>
        <v>1</v>
      </c>
      <c r="AV691" s="62" t="str">
        <f t="shared" si="7818"/>
        <v>No Seleccionada</v>
      </c>
      <c r="AW691" s="53"/>
      <c r="AX691" s="51" t="str">
        <f t="shared" si="7819"/>
        <v>ALI_58_SEG_10FALSO</v>
      </c>
      <c r="AY691" s="51">
        <f t="shared" si="7800"/>
        <v>2</v>
      </c>
      <c r="AZ691" s="64" t="b">
        <f t="shared" si="7820"/>
        <v>0</v>
      </c>
    </row>
    <row r="692" spans="1:52" x14ac:dyDescent="0.2">
      <c r="A692" s="50" t="b">
        <f t="shared" si="7763"/>
        <v>0</v>
      </c>
      <c r="B692" s="51" t="s">
        <v>101</v>
      </c>
      <c r="C692" s="52">
        <v>58</v>
      </c>
      <c r="D692" s="52">
        <f t="shared" ref="D692" si="8291">IF(ISERROR(VLOOKUP(E692,Proveedores,2,FALSE)),"",VLOOKUP(E692,Proveedores,2,FALSE))</f>
        <v>2045</v>
      </c>
      <c r="E692" s="53" t="s">
        <v>102</v>
      </c>
      <c r="F692" s="54">
        <v>232</v>
      </c>
      <c r="G692" s="53" t="s">
        <v>105</v>
      </c>
      <c r="H692" s="53" t="s">
        <v>106</v>
      </c>
      <c r="I692" s="52">
        <v>11</v>
      </c>
      <c r="J692" s="53" t="s">
        <v>58</v>
      </c>
      <c r="K692" s="55">
        <v>44835</v>
      </c>
      <c r="L692" s="56">
        <v>10761</v>
      </c>
      <c r="M692" s="56">
        <v>12716</v>
      </c>
      <c r="N692" s="56">
        <v>8311</v>
      </c>
      <c r="O692" s="56">
        <v>509</v>
      </c>
      <c r="P692" s="57">
        <v>865</v>
      </c>
      <c r="Q692" s="58">
        <v>0</v>
      </c>
      <c r="R692" s="57">
        <v>865</v>
      </c>
      <c r="S692" s="57">
        <v>865</v>
      </c>
      <c r="T692" s="58">
        <v>0</v>
      </c>
      <c r="U692" s="57">
        <v>865</v>
      </c>
      <c r="V692" s="57">
        <v>865</v>
      </c>
      <c r="W692" s="58">
        <v>0</v>
      </c>
      <c r="X692" s="57">
        <v>865</v>
      </c>
      <c r="Y692" s="57">
        <v>865</v>
      </c>
      <c r="Z692" s="58">
        <v>0</v>
      </c>
      <c r="AA692" s="57">
        <v>865</v>
      </c>
      <c r="AB692" s="57">
        <v>27936905</v>
      </c>
      <c r="AC692" s="53" t="str">
        <f t="shared" si="7802"/>
        <v>Registro Valido</v>
      </c>
      <c r="AD692" s="57">
        <f t="shared" ref="AD692" si="8292">IF(OR(ISERROR(VLOOKUP(CONCATENATE("ALI_",$C692,"_SEG_",$I692,"_PROV_",$D692),Catalogo_Precios,AD$8,FALSE)),L692=0),0,VLOOKUP(CONCATENATE("ALI_",$C692,"_SEG_",$I692,"_PROV_",$D692),Catalogo_Precios,AD$8,FALSE))</f>
        <v>865</v>
      </c>
      <c r="AE692" s="57">
        <f t="shared" ref="AE692" si="8293">IF(OR(ISERROR(VLOOKUP(CONCATENATE("ALI_",$C692,"_SEG_",$I692,"_PROV_",$D692),Catalogo_Precios,AE$8,FALSE)),M692=0),0,VLOOKUP(CONCATENATE("ALI_",$C692,"_SEG_",$I692,"_PROV_",$D692),Catalogo_Precios,AE$8,FALSE))</f>
        <v>865</v>
      </c>
      <c r="AF692" s="57">
        <f t="shared" ref="AF692" si="8294">IF(OR(ISERROR(VLOOKUP(CONCATENATE("ALI_",$C692,"_SEG_",$I692,"_PROV_",$D692),Catalogo_Precios,AF$8,FALSE)),N692=0),0,VLOOKUP(CONCATENATE("ALI_",$C692,"_SEG_",$I692,"_PROV_",$D692),Catalogo_Precios,AF$8,FALSE))</f>
        <v>865</v>
      </c>
      <c r="AG692" s="57">
        <f t="shared" ref="AG692" si="8295">IF(OR(ISERROR(VLOOKUP(CONCATENATE("ALI_",$C692,"_SEG_",$I692,"_PROV_",$D692),Catalogo_Precios,AG$8,FALSE)),O692=0),0,VLOOKUP(CONCATENATE("ALI_",$C692,"_SEG_",$I692,"_PROV_",$D692),Catalogo_Precios,AG$8,FALSE))</f>
        <v>865</v>
      </c>
      <c r="AH692" s="57">
        <f t="shared" ref="AH692" si="8296">IF(OR(ISERROR(VLOOKUP(CONCATENATE("ALI_",$C692,"_SEG_",$I692,"_PROV_",$D692),Catalogo_Precios,AH$8,FALSE)),L692=0),0,VLOOKUP(CONCATENATE("ALI_",$C692,"_SEG_",$I692,"_PROV_",$D692),Catalogo_Precios,AH$8,FALSE))</f>
        <v>839</v>
      </c>
      <c r="AI692" s="57">
        <f t="shared" ref="AI692" si="8297">IF(OR(ISERROR(VLOOKUP(CONCATENATE("ALI_",$C692,"_SEG_",$I692,"_PROV_",$D692),Catalogo_Precios,AI$8,FALSE)),M692=0),0,VLOOKUP(CONCATENATE("ALI_",$C692,"_SEG_",$I692,"_PROV_",$D692),Catalogo_Precios,AI$8,FALSE))</f>
        <v>839</v>
      </c>
      <c r="AJ692" s="57">
        <f t="shared" ref="AJ692" si="8298">IF(OR(ISERROR(VLOOKUP(CONCATENATE("ALI_",$C692,"_SEG_",$I692,"_PROV_",$D692),Catalogo_Precios,AJ$8,FALSE)),N692=0),0,VLOOKUP(CONCATENATE("ALI_",$C692,"_SEG_",$I692,"_PROV_",$D692),Catalogo_Precios,AJ$8,FALSE))</f>
        <v>839</v>
      </c>
      <c r="AK692" s="57">
        <f t="shared" ref="AK692" si="8299">IF(OR(ISERROR(VLOOKUP(CONCATENATE("ALI_",$C692,"_SEG_",$I692,"_PROV_",$D692),Catalogo_Precios,AK$8,FALSE)),O692=0),0,VLOOKUP(CONCATENATE("ALI_",$C692,"_SEG_",$I692,"_PROV_",$D692),Catalogo_Precios,AK$8,FALSE))</f>
        <v>839</v>
      </c>
      <c r="AL692" s="53"/>
      <c r="AM692" s="59" t="str">
        <f t="shared" si="7811"/>
        <v>ALI_58_SEG_11</v>
      </c>
      <c r="AN692" s="59" t="str">
        <f t="shared" si="7812"/>
        <v>ALI_58_SEG_11_VAL_27936905</v>
      </c>
      <c r="AO692" s="60">
        <f t="shared" ref="AO692" si="8300">IF(OR(AB692="",AB692=0),0,COUNTIF(Codificacion,AM692))</f>
        <v>3</v>
      </c>
      <c r="AP692" s="61">
        <f t="array" ref="AP692">MIN(IF(Codificacion=AM692,Total_Cotizacion,""))</f>
        <v>27775420</v>
      </c>
      <c r="AQ692" s="62" t="b">
        <f t="shared" si="7814"/>
        <v>0</v>
      </c>
      <c r="AR692" s="51" t="str">
        <f t="shared" ref="AR692" si="8301">IF(COUNTIF(Codificacion2,CONCATENATE(AM692,"_VAL_",AB692))&gt;1,"Empate","")</f>
        <v/>
      </c>
      <c r="AS692" s="63" t="str">
        <f t="shared" si="8193"/>
        <v/>
      </c>
      <c r="AT692" s="59" t="str">
        <f t="shared" si="7816"/>
        <v>ALI_58_SEG_11_</v>
      </c>
      <c r="AU692" s="63">
        <f t="shared" ref="AU692" si="8302">IF(AND(COUNTIF(Codificacion3,AT692)&lt;AO692),1,COUNTIF(Codificacion3,AT692))</f>
        <v>1</v>
      </c>
      <c r="AV692" s="62" t="str">
        <f t="shared" si="7818"/>
        <v>No Seleccionada</v>
      </c>
      <c r="AW692" s="53"/>
      <c r="AX692" s="51" t="str">
        <f t="shared" si="7819"/>
        <v>ALI_58_SEG_11FALSO</v>
      </c>
      <c r="AY692" s="51">
        <f t="shared" si="7800"/>
        <v>2</v>
      </c>
      <c r="AZ692" s="64" t="b">
        <f t="shared" si="7820"/>
        <v>0</v>
      </c>
    </row>
    <row r="693" spans="1:52" x14ac:dyDescent="0.2">
      <c r="A693" s="50" t="b">
        <f t="shared" si="7763"/>
        <v>0</v>
      </c>
      <c r="B693" s="51" t="s">
        <v>101</v>
      </c>
      <c r="C693" s="52">
        <v>58</v>
      </c>
      <c r="D693" s="52">
        <f t="shared" ref="D693" si="8303">IF(ISERROR(VLOOKUP(E693,Proveedores,2,FALSE)),"",VLOOKUP(E693,Proveedores,2,FALSE))</f>
        <v>2045</v>
      </c>
      <c r="E693" s="53" t="s">
        <v>102</v>
      </c>
      <c r="F693" s="54">
        <v>235</v>
      </c>
      <c r="G693" s="53" t="s">
        <v>105</v>
      </c>
      <c r="H693" s="53" t="s">
        <v>106</v>
      </c>
      <c r="I693" s="52">
        <v>14</v>
      </c>
      <c r="J693" s="53" t="s">
        <v>58</v>
      </c>
      <c r="K693" s="55">
        <v>44835</v>
      </c>
      <c r="L693" s="56">
        <v>10275</v>
      </c>
      <c r="M693" s="56">
        <v>12143</v>
      </c>
      <c r="N693" s="56">
        <v>7935</v>
      </c>
      <c r="O693" s="56">
        <v>486</v>
      </c>
      <c r="P693" s="57">
        <v>865</v>
      </c>
      <c r="Q693" s="58">
        <v>0</v>
      </c>
      <c r="R693" s="57">
        <v>865</v>
      </c>
      <c r="S693" s="57">
        <v>865</v>
      </c>
      <c r="T693" s="58">
        <v>0</v>
      </c>
      <c r="U693" s="57">
        <v>865</v>
      </c>
      <c r="V693" s="57">
        <v>865</v>
      </c>
      <c r="W693" s="58">
        <v>0</v>
      </c>
      <c r="X693" s="57">
        <v>865</v>
      </c>
      <c r="Y693" s="57">
        <v>865</v>
      </c>
      <c r="Z693" s="58">
        <v>0</v>
      </c>
      <c r="AA693" s="57">
        <v>865</v>
      </c>
      <c r="AB693" s="57">
        <v>26675735</v>
      </c>
      <c r="AC693" s="53" t="str">
        <f t="shared" si="7802"/>
        <v>Registro Valido</v>
      </c>
      <c r="AD693" s="57">
        <f t="shared" ref="AD693" si="8304">IF(OR(ISERROR(VLOOKUP(CONCATENATE("ALI_",$C693,"_SEG_",$I693,"_PROV_",$D693),Catalogo_Precios,AD$8,FALSE)),L693=0),0,VLOOKUP(CONCATENATE("ALI_",$C693,"_SEG_",$I693,"_PROV_",$D693),Catalogo_Precios,AD$8,FALSE))</f>
        <v>865</v>
      </c>
      <c r="AE693" s="57">
        <f t="shared" ref="AE693" si="8305">IF(OR(ISERROR(VLOOKUP(CONCATENATE("ALI_",$C693,"_SEG_",$I693,"_PROV_",$D693),Catalogo_Precios,AE$8,FALSE)),M693=0),0,VLOOKUP(CONCATENATE("ALI_",$C693,"_SEG_",$I693,"_PROV_",$D693),Catalogo_Precios,AE$8,FALSE))</f>
        <v>865</v>
      </c>
      <c r="AF693" s="57">
        <f t="shared" ref="AF693" si="8306">IF(OR(ISERROR(VLOOKUP(CONCATENATE("ALI_",$C693,"_SEG_",$I693,"_PROV_",$D693),Catalogo_Precios,AF$8,FALSE)),N693=0),0,VLOOKUP(CONCATENATE("ALI_",$C693,"_SEG_",$I693,"_PROV_",$D693),Catalogo_Precios,AF$8,FALSE))</f>
        <v>865</v>
      </c>
      <c r="AG693" s="57">
        <f t="shared" ref="AG693" si="8307">IF(OR(ISERROR(VLOOKUP(CONCATENATE("ALI_",$C693,"_SEG_",$I693,"_PROV_",$D693),Catalogo_Precios,AG$8,FALSE)),O693=0),0,VLOOKUP(CONCATENATE("ALI_",$C693,"_SEG_",$I693,"_PROV_",$D693),Catalogo_Precios,AG$8,FALSE))</f>
        <v>865</v>
      </c>
      <c r="AH693" s="57">
        <f t="shared" ref="AH693" si="8308">IF(OR(ISERROR(VLOOKUP(CONCATENATE("ALI_",$C693,"_SEG_",$I693,"_PROV_",$D693),Catalogo_Precios,AH$8,FALSE)),L693=0),0,VLOOKUP(CONCATENATE("ALI_",$C693,"_SEG_",$I693,"_PROV_",$D693),Catalogo_Precios,AH$8,FALSE))</f>
        <v>839</v>
      </c>
      <c r="AI693" s="57">
        <f t="shared" ref="AI693" si="8309">IF(OR(ISERROR(VLOOKUP(CONCATENATE("ALI_",$C693,"_SEG_",$I693,"_PROV_",$D693),Catalogo_Precios,AI$8,FALSE)),M693=0),0,VLOOKUP(CONCATENATE("ALI_",$C693,"_SEG_",$I693,"_PROV_",$D693),Catalogo_Precios,AI$8,FALSE))</f>
        <v>839</v>
      </c>
      <c r="AJ693" s="57">
        <f t="shared" ref="AJ693" si="8310">IF(OR(ISERROR(VLOOKUP(CONCATENATE("ALI_",$C693,"_SEG_",$I693,"_PROV_",$D693),Catalogo_Precios,AJ$8,FALSE)),N693=0),0,VLOOKUP(CONCATENATE("ALI_",$C693,"_SEG_",$I693,"_PROV_",$D693),Catalogo_Precios,AJ$8,FALSE))</f>
        <v>839</v>
      </c>
      <c r="AK693" s="57">
        <f t="shared" ref="AK693" si="8311">IF(OR(ISERROR(VLOOKUP(CONCATENATE("ALI_",$C693,"_SEG_",$I693,"_PROV_",$D693),Catalogo_Precios,AK$8,FALSE)),O693=0),0,VLOOKUP(CONCATENATE("ALI_",$C693,"_SEG_",$I693,"_PROV_",$D693),Catalogo_Precios,AK$8,FALSE))</f>
        <v>839</v>
      </c>
      <c r="AL693" s="53"/>
      <c r="AM693" s="59" t="str">
        <f t="shared" si="7811"/>
        <v>ALI_58_SEG_14</v>
      </c>
      <c r="AN693" s="59" t="str">
        <f t="shared" si="7812"/>
        <v>ALI_58_SEG_14_VAL_26675735</v>
      </c>
      <c r="AO693" s="60">
        <f t="shared" ref="AO693" si="8312">IF(OR(AB693="",AB693=0),0,COUNTIF(Codificacion,AM693))</f>
        <v>3</v>
      </c>
      <c r="AP693" s="61">
        <f t="array" ref="AP693">MIN(IF(Codificacion=AM693,Total_Cotizacion,""))</f>
        <v>26521540</v>
      </c>
      <c r="AQ693" s="62" t="b">
        <f t="shared" si="7814"/>
        <v>0</v>
      </c>
      <c r="AR693" s="51" t="str">
        <f t="shared" ref="AR693" si="8313">IF(COUNTIF(Codificacion2,CONCATENATE(AM693,"_VAL_",AB693))&gt;1,"Empate","")</f>
        <v/>
      </c>
      <c r="AS693" s="63" t="str">
        <f t="shared" si="8193"/>
        <v/>
      </c>
      <c r="AT693" s="59" t="str">
        <f t="shared" si="7816"/>
        <v>ALI_58_SEG_14_</v>
      </c>
      <c r="AU693" s="63">
        <f t="shared" ref="AU693" si="8314">IF(AND(COUNTIF(Codificacion3,AT693)&lt;AO693),1,COUNTIF(Codificacion3,AT693))</f>
        <v>1</v>
      </c>
      <c r="AV693" s="62" t="str">
        <f t="shared" si="7818"/>
        <v>No Seleccionada</v>
      </c>
      <c r="AW693" s="53"/>
      <c r="AX693" s="51" t="str">
        <f t="shared" si="7819"/>
        <v>ALI_58_SEG_14FALSO</v>
      </c>
      <c r="AY693" s="51">
        <f t="shared" si="7800"/>
        <v>2</v>
      </c>
      <c r="AZ693" s="64" t="b">
        <f t="shared" si="7820"/>
        <v>0</v>
      </c>
    </row>
    <row r="694" spans="1:52" x14ac:dyDescent="0.2">
      <c r="A694" s="50" t="str">
        <f t="shared" si="7763"/>
        <v>ALI_43_SEG_3</v>
      </c>
      <c r="B694" s="51" t="s">
        <v>101</v>
      </c>
      <c r="C694" s="52">
        <v>43</v>
      </c>
      <c r="D694" s="52">
        <f t="shared" ref="D694" si="8315">IF(ISERROR(VLOOKUP(E694,Proveedores,2,FALSE)),"",VLOOKUP(E694,Proveedores,2,FALSE))</f>
        <v>2045</v>
      </c>
      <c r="E694" s="53" t="s">
        <v>102</v>
      </c>
      <c r="F694" s="54">
        <v>254</v>
      </c>
      <c r="G694" s="53" t="s">
        <v>105</v>
      </c>
      <c r="H694" s="53" t="s">
        <v>107</v>
      </c>
      <c r="I694" s="52">
        <v>3</v>
      </c>
      <c r="J694" s="53" t="s">
        <v>58</v>
      </c>
      <c r="K694" s="55">
        <v>44835</v>
      </c>
      <c r="L694" s="56">
        <v>552</v>
      </c>
      <c r="M694" s="56">
        <v>62</v>
      </c>
      <c r="N694" s="56">
        <v>224</v>
      </c>
      <c r="O694" s="56">
        <v>0</v>
      </c>
      <c r="P694" s="57">
        <v>678</v>
      </c>
      <c r="Q694" s="58">
        <v>0.03</v>
      </c>
      <c r="R694" s="57">
        <v>657.66</v>
      </c>
      <c r="S694" s="57">
        <v>678</v>
      </c>
      <c r="T694" s="58">
        <v>0.03</v>
      </c>
      <c r="U694" s="57">
        <v>657.66</v>
      </c>
      <c r="V694" s="57">
        <v>678</v>
      </c>
      <c r="W694" s="58">
        <v>0.03</v>
      </c>
      <c r="X694" s="57">
        <v>657.66</v>
      </c>
      <c r="Y694" s="57">
        <v>0</v>
      </c>
      <c r="Z694" s="58"/>
      <c r="AA694" s="57">
        <v>0</v>
      </c>
      <c r="AB694" s="57">
        <v>551119.07999999996</v>
      </c>
      <c r="AC694" s="53" t="str">
        <f t="shared" si="7802"/>
        <v>Registro Valido</v>
      </c>
      <c r="AD694" s="57">
        <f t="shared" ref="AD694" si="8316">IF(OR(ISERROR(VLOOKUP(CONCATENATE("ALI_",$C694,"_SEG_",$I694,"_PROV_",$D694),Catalogo_Precios,AD$8,FALSE)),L694=0),0,VLOOKUP(CONCATENATE("ALI_",$C694,"_SEG_",$I694,"_PROV_",$D694),Catalogo_Precios,AD$8,FALSE))</f>
        <v>678</v>
      </c>
      <c r="AE694" s="57">
        <f t="shared" ref="AE694" si="8317">IF(OR(ISERROR(VLOOKUP(CONCATENATE("ALI_",$C694,"_SEG_",$I694,"_PROV_",$D694),Catalogo_Precios,AE$8,FALSE)),M694=0),0,VLOOKUP(CONCATENATE("ALI_",$C694,"_SEG_",$I694,"_PROV_",$D694),Catalogo_Precios,AE$8,FALSE))</f>
        <v>678</v>
      </c>
      <c r="AF694" s="57">
        <f t="shared" ref="AF694" si="8318">IF(OR(ISERROR(VLOOKUP(CONCATENATE("ALI_",$C694,"_SEG_",$I694,"_PROV_",$D694),Catalogo_Precios,AF$8,FALSE)),N694=0),0,VLOOKUP(CONCATENATE("ALI_",$C694,"_SEG_",$I694,"_PROV_",$D694),Catalogo_Precios,AF$8,FALSE))</f>
        <v>678</v>
      </c>
      <c r="AG694" s="57">
        <f t="shared" ref="AG694" si="8319">IF(OR(ISERROR(VLOOKUP(CONCATENATE("ALI_",$C694,"_SEG_",$I694,"_PROV_",$D694),Catalogo_Precios,AG$8,FALSE)),O694=0),0,VLOOKUP(CONCATENATE("ALI_",$C694,"_SEG_",$I694,"_PROV_",$D694),Catalogo_Precios,AG$8,FALSE))</f>
        <v>0</v>
      </c>
      <c r="AH694" s="57">
        <f t="shared" ref="AH694" si="8320">IF(OR(ISERROR(VLOOKUP(CONCATENATE("ALI_",$C694,"_SEG_",$I694,"_PROV_",$D694),Catalogo_Precios,AH$8,FALSE)),L694=0),0,VLOOKUP(CONCATENATE("ALI_",$C694,"_SEG_",$I694,"_PROV_",$D694),Catalogo_Precios,AH$8,FALSE))</f>
        <v>644</v>
      </c>
      <c r="AI694" s="57">
        <f t="shared" ref="AI694" si="8321">IF(OR(ISERROR(VLOOKUP(CONCATENATE("ALI_",$C694,"_SEG_",$I694,"_PROV_",$D694),Catalogo_Precios,AI$8,FALSE)),M694=0),0,VLOOKUP(CONCATENATE("ALI_",$C694,"_SEG_",$I694,"_PROV_",$D694),Catalogo_Precios,AI$8,FALSE))</f>
        <v>644</v>
      </c>
      <c r="AJ694" s="57">
        <f t="shared" ref="AJ694" si="8322">IF(OR(ISERROR(VLOOKUP(CONCATENATE("ALI_",$C694,"_SEG_",$I694,"_PROV_",$D694),Catalogo_Precios,AJ$8,FALSE)),N694=0),0,VLOOKUP(CONCATENATE("ALI_",$C694,"_SEG_",$I694,"_PROV_",$D694),Catalogo_Precios,AJ$8,FALSE))</f>
        <v>644</v>
      </c>
      <c r="AK694" s="57">
        <f t="shared" ref="AK694" si="8323">IF(OR(ISERROR(VLOOKUP(CONCATENATE("ALI_",$C694,"_SEG_",$I694,"_PROV_",$D694),Catalogo_Precios,AK$8,FALSE)),O694=0),0,VLOOKUP(CONCATENATE("ALI_",$C694,"_SEG_",$I694,"_PROV_",$D694),Catalogo_Precios,AK$8,FALSE))</f>
        <v>0</v>
      </c>
      <c r="AL694" s="53"/>
      <c r="AM694" s="59" t="str">
        <f t="shared" si="7811"/>
        <v>ALI_43_SEG_3</v>
      </c>
      <c r="AN694" s="59" t="str">
        <f t="shared" si="7812"/>
        <v>ALI_43_SEG_3_VAL_551119.08</v>
      </c>
      <c r="AO694" s="60">
        <f t="shared" ref="AO694" si="8324">IF(OR(AB694="",AB694=0),0,COUNTIF(Codificacion,AM694))</f>
        <v>3</v>
      </c>
      <c r="AP694" s="61">
        <f t="array" ref="AP694">MIN(IF(Codificacion=AM694,Total_Cotizacion,""))</f>
        <v>551119.07999999996</v>
      </c>
      <c r="AQ694" s="62" t="b">
        <f t="shared" si="7814"/>
        <v>1</v>
      </c>
      <c r="AR694" s="51" t="str">
        <f t="shared" ref="AR694" si="8325">IF(COUNTIF(Codificacion2,CONCATENATE(AM694,"_VAL_",AB694))&gt;1,"Empate","")</f>
        <v/>
      </c>
      <c r="AS694" s="63" t="str">
        <f t="shared" si="8193"/>
        <v>X</v>
      </c>
      <c r="AT694" s="59" t="str">
        <f t="shared" si="7816"/>
        <v>ALI_43_SEG_3_X</v>
      </c>
      <c r="AU694" s="63">
        <f t="shared" ref="AU694" si="8326">IF(AND(COUNTIF(Codificacion3,AT694)&lt;AO694),1,COUNTIF(Codificacion3,AT694))</f>
        <v>1</v>
      </c>
      <c r="AV694" s="62" t="str">
        <f t="shared" si="7818"/>
        <v>Cotizacion Seleccionada</v>
      </c>
      <c r="AW694" s="53"/>
      <c r="AX694" s="51" t="str">
        <f t="shared" si="7819"/>
        <v>ALI_43_SEG_3VERDADERO</v>
      </c>
      <c r="AY694" s="51">
        <f t="shared" si="7800"/>
        <v>1</v>
      </c>
      <c r="AZ694" s="64" t="b">
        <f t="shared" si="7820"/>
        <v>0</v>
      </c>
    </row>
    <row r="695" spans="1:52" x14ac:dyDescent="0.2">
      <c r="A695" s="50" t="b">
        <f t="shared" si="7763"/>
        <v>0</v>
      </c>
      <c r="B695" s="51" t="s">
        <v>101</v>
      </c>
      <c r="C695" s="52">
        <v>43</v>
      </c>
      <c r="D695" s="52">
        <f t="shared" ref="D695" si="8327">IF(ISERROR(VLOOKUP(E695,Proveedores,2,FALSE)),"",VLOOKUP(E695,Proveedores,2,FALSE))</f>
        <v>2045</v>
      </c>
      <c r="E695" s="53" t="s">
        <v>102</v>
      </c>
      <c r="F695" s="54">
        <v>257</v>
      </c>
      <c r="G695" s="53" t="s">
        <v>105</v>
      </c>
      <c r="H695" s="53" t="s">
        <v>107</v>
      </c>
      <c r="I695" s="52">
        <v>6</v>
      </c>
      <c r="J695" s="53" t="s">
        <v>58</v>
      </c>
      <c r="K695" s="55">
        <v>44835</v>
      </c>
      <c r="L695" s="56">
        <v>591</v>
      </c>
      <c r="M695" s="56">
        <v>67</v>
      </c>
      <c r="N695" s="56">
        <v>240</v>
      </c>
      <c r="O695" s="56">
        <v>0</v>
      </c>
      <c r="P695" s="57">
        <v>678</v>
      </c>
      <c r="Q695" s="58">
        <v>0</v>
      </c>
      <c r="R695" s="57">
        <v>678</v>
      </c>
      <c r="S695" s="57">
        <v>678</v>
      </c>
      <c r="T695" s="58">
        <v>0</v>
      </c>
      <c r="U695" s="57">
        <v>678</v>
      </c>
      <c r="V695" s="57">
        <v>678</v>
      </c>
      <c r="W695" s="58">
        <v>0</v>
      </c>
      <c r="X695" s="57">
        <v>678</v>
      </c>
      <c r="Y695" s="57">
        <v>0</v>
      </c>
      <c r="Z695" s="58"/>
      <c r="AA695" s="57">
        <v>0</v>
      </c>
      <c r="AB695" s="57">
        <v>608844</v>
      </c>
      <c r="AC695" s="53" t="str">
        <f t="shared" si="7802"/>
        <v>Registro Valido</v>
      </c>
      <c r="AD695" s="57">
        <f t="shared" ref="AD695" si="8328">IF(OR(ISERROR(VLOOKUP(CONCATENATE("ALI_",$C695,"_SEG_",$I695,"_PROV_",$D695),Catalogo_Precios,AD$8,FALSE)),L695=0),0,VLOOKUP(CONCATENATE("ALI_",$C695,"_SEG_",$I695,"_PROV_",$D695),Catalogo_Precios,AD$8,FALSE))</f>
        <v>678</v>
      </c>
      <c r="AE695" s="57">
        <f t="shared" ref="AE695" si="8329">IF(OR(ISERROR(VLOOKUP(CONCATENATE("ALI_",$C695,"_SEG_",$I695,"_PROV_",$D695),Catalogo_Precios,AE$8,FALSE)),M695=0),0,VLOOKUP(CONCATENATE("ALI_",$C695,"_SEG_",$I695,"_PROV_",$D695),Catalogo_Precios,AE$8,FALSE))</f>
        <v>678</v>
      </c>
      <c r="AF695" s="57">
        <f t="shared" ref="AF695" si="8330">IF(OR(ISERROR(VLOOKUP(CONCATENATE("ALI_",$C695,"_SEG_",$I695,"_PROV_",$D695),Catalogo_Precios,AF$8,FALSE)),N695=0),0,VLOOKUP(CONCATENATE("ALI_",$C695,"_SEG_",$I695,"_PROV_",$D695),Catalogo_Precios,AF$8,FALSE))</f>
        <v>678</v>
      </c>
      <c r="AG695" s="57">
        <f t="shared" ref="AG695" si="8331">IF(OR(ISERROR(VLOOKUP(CONCATENATE("ALI_",$C695,"_SEG_",$I695,"_PROV_",$D695),Catalogo_Precios,AG$8,FALSE)),O695=0),0,VLOOKUP(CONCATENATE("ALI_",$C695,"_SEG_",$I695,"_PROV_",$D695),Catalogo_Precios,AG$8,FALSE))</f>
        <v>0</v>
      </c>
      <c r="AH695" s="57">
        <f t="shared" ref="AH695" si="8332">IF(OR(ISERROR(VLOOKUP(CONCATENATE("ALI_",$C695,"_SEG_",$I695,"_PROV_",$D695),Catalogo_Precios,AH$8,FALSE)),L695=0),0,VLOOKUP(CONCATENATE("ALI_",$C695,"_SEG_",$I695,"_PROV_",$D695),Catalogo_Precios,AH$8,FALSE))</f>
        <v>644</v>
      </c>
      <c r="AI695" s="57">
        <f t="shared" ref="AI695" si="8333">IF(OR(ISERROR(VLOOKUP(CONCATENATE("ALI_",$C695,"_SEG_",$I695,"_PROV_",$D695),Catalogo_Precios,AI$8,FALSE)),M695=0),0,VLOOKUP(CONCATENATE("ALI_",$C695,"_SEG_",$I695,"_PROV_",$D695),Catalogo_Precios,AI$8,FALSE))</f>
        <v>644</v>
      </c>
      <c r="AJ695" s="57">
        <f t="shared" ref="AJ695" si="8334">IF(OR(ISERROR(VLOOKUP(CONCATENATE("ALI_",$C695,"_SEG_",$I695,"_PROV_",$D695),Catalogo_Precios,AJ$8,FALSE)),N695=0),0,VLOOKUP(CONCATENATE("ALI_",$C695,"_SEG_",$I695,"_PROV_",$D695),Catalogo_Precios,AJ$8,FALSE))</f>
        <v>644</v>
      </c>
      <c r="AK695" s="57">
        <f t="shared" ref="AK695" si="8335">IF(OR(ISERROR(VLOOKUP(CONCATENATE("ALI_",$C695,"_SEG_",$I695,"_PROV_",$D695),Catalogo_Precios,AK$8,FALSE)),O695=0),0,VLOOKUP(CONCATENATE("ALI_",$C695,"_SEG_",$I695,"_PROV_",$D695),Catalogo_Precios,AK$8,FALSE))</f>
        <v>0</v>
      </c>
      <c r="AL695" s="53"/>
      <c r="AM695" s="59" t="str">
        <f t="shared" si="7811"/>
        <v>ALI_43_SEG_6</v>
      </c>
      <c r="AN695" s="59" t="str">
        <f t="shared" si="7812"/>
        <v>ALI_43_SEG_6_VAL_608844</v>
      </c>
      <c r="AO695" s="60">
        <f t="shared" ref="AO695" si="8336">IF(OR(AB695="",AB695=0),0,COUNTIF(Codificacion,AM695))</f>
        <v>3</v>
      </c>
      <c r="AP695" s="61">
        <f t="array" ref="AP695">MIN(IF(Codificacion=AM695,Total_Cotizacion,""))</f>
        <v>592680</v>
      </c>
      <c r="AQ695" s="62" t="b">
        <f t="shared" si="7814"/>
        <v>0</v>
      </c>
      <c r="AR695" s="51" t="str">
        <f t="shared" ref="AR695" si="8337">IF(COUNTIF(Codificacion2,CONCATENATE(AM695,"_VAL_",AB695))&gt;1,"Empate","")</f>
        <v/>
      </c>
      <c r="AS695" s="63" t="str">
        <f t="shared" si="8193"/>
        <v/>
      </c>
      <c r="AT695" s="59" t="str">
        <f t="shared" si="7816"/>
        <v>ALI_43_SEG_6_</v>
      </c>
      <c r="AU695" s="63">
        <f t="shared" ref="AU695" si="8338">IF(AND(COUNTIF(Codificacion3,AT695)&lt;AO695),1,COUNTIF(Codificacion3,AT695))</f>
        <v>1</v>
      </c>
      <c r="AV695" s="62" t="str">
        <f t="shared" si="7818"/>
        <v>No Seleccionada</v>
      </c>
      <c r="AW695" s="53"/>
      <c r="AX695" s="51" t="str">
        <f t="shared" si="7819"/>
        <v>ALI_43_SEG_6FALSO</v>
      </c>
      <c r="AY695" s="51">
        <f t="shared" si="7800"/>
        <v>2</v>
      </c>
      <c r="AZ695" s="64" t="b">
        <f t="shared" si="7820"/>
        <v>0</v>
      </c>
    </row>
    <row r="696" spans="1:52" x14ac:dyDescent="0.2">
      <c r="A696" s="50" t="b">
        <f t="shared" si="7763"/>
        <v>0</v>
      </c>
      <c r="B696" s="51" t="s">
        <v>101</v>
      </c>
      <c r="C696" s="52">
        <v>43</v>
      </c>
      <c r="D696" s="52">
        <f t="shared" ref="D696" si="8339">IF(ISERROR(VLOOKUP(E696,Proveedores,2,FALSE)),"",VLOOKUP(E696,Proveedores,2,FALSE))</f>
        <v>2045</v>
      </c>
      <c r="E696" s="53" t="s">
        <v>102</v>
      </c>
      <c r="F696" s="54">
        <v>258</v>
      </c>
      <c r="G696" s="53" t="s">
        <v>105</v>
      </c>
      <c r="H696" s="53" t="s">
        <v>107</v>
      </c>
      <c r="I696" s="52">
        <v>7</v>
      </c>
      <c r="J696" s="53" t="s">
        <v>58</v>
      </c>
      <c r="K696" s="55">
        <v>44835</v>
      </c>
      <c r="L696" s="56">
        <v>1346</v>
      </c>
      <c r="M696" s="56">
        <v>401</v>
      </c>
      <c r="N696" s="56">
        <v>1449</v>
      </c>
      <c r="O696" s="56">
        <v>0</v>
      </c>
      <c r="P696" s="57">
        <v>678</v>
      </c>
      <c r="Q696" s="58">
        <v>0.03</v>
      </c>
      <c r="R696" s="57">
        <v>657.66</v>
      </c>
      <c r="S696" s="57">
        <v>678</v>
      </c>
      <c r="T696" s="58">
        <v>0.03</v>
      </c>
      <c r="U696" s="57">
        <v>657.66</v>
      </c>
      <c r="V696" s="57">
        <v>678</v>
      </c>
      <c r="W696" s="58">
        <v>0.03</v>
      </c>
      <c r="X696" s="57">
        <v>657.66</v>
      </c>
      <c r="Y696" s="57">
        <v>0</v>
      </c>
      <c r="Z696" s="58"/>
      <c r="AA696" s="57">
        <v>0</v>
      </c>
      <c r="AB696" s="57">
        <v>2101881.36</v>
      </c>
      <c r="AC696" s="53" t="str">
        <f t="shared" si="7802"/>
        <v>Registro Valido</v>
      </c>
      <c r="AD696" s="57">
        <f t="shared" ref="AD696" si="8340">IF(OR(ISERROR(VLOOKUP(CONCATENATE("ALI_",$C696,"_SEG_",$I696,"_PROV_",$D696),Catalogo_Precios,AD$8,FALSE)),L696=0),0,VLOOKUP(CONCATENATE("ALI_",$C696,"_SEG_",$I696,"_PROV_",$D696),Catalogo_Precios,AD$8,FALSE))</f>
        <v>678</v>
      </c>
      <c r="AE696" s="57">
        <f t="shared" ref="AE696" si="8341">IF(OR(ISERROR(VLOOKUP(CONCATENATE("ALI_",$C696,"_SEG_",$I696,"_PROV_",$D696),Catalogo_Precios,AE$8,FALSE)),M696=0),0,VLOOKUP(CONCATENATE("ALI_",$C696,"_SEG_",$I696,"_PROV_",$D696),Catalogo_Precios,AE$8,FALSE))</f>
        <v>678</v>
      </c>
      <c r="AF696" s="57">
        <f t="shared" ref="AF696" si="8342">IF(OR(ISERROR(VLOOKUP(CONCATENATE("ALI_",$C696,"_SEG_",$I696,"_PROV_",$D696),Catalogo_Precios,AF$8,FALSE)),N696=0),0,VLOOKUP(CONCATENATE("ALI_",$C696,"_SEG_",$I696,"_PROV_",$D696),Catalogo_Precios,AF$8,FALSE))</f>
        <v>678</v>
      </c>
      <c r="AG696" s="57">
        <f t="shared" ref="AG696" si="8343">IF(OR(ISERROR(VLOOKUP(CONCATENATE("ALI_",$C696,"_SEG_",$I696,"_PROV_",$D696),Catalogo_Precios,AG$8,FALSE)),O696=0),0,VLOOKUP(CONCATENATE("ALI_",$C696,"_SEG_",$I696,"_PROV_",$D696),Catalogo_Precios,AG$8,FALSE))</f>
        <v>0</v>
      </c>
      <c r="AH696" s="57">
        <f t="shared" ref="AH696" si="8344">IF(OR(ISERROR(VLOOKUP(CONCATENATE("ALI_",$C696,"_SEG_",$I696,"_PROV_",$D696),Catalogo_Precios,AH$8,FALSE)),L696=0),0,VLOOKUP(CONCATENATE("ALI_",$C696,"_SEG_",$I696,"_PROV_",$D696),Catalogo_Precios,AH$8,FALSE))</f>
        <v>644</v>
      </c>
      <c r="AI696" s="57">
        <f t="shared" ref="AI696" si="8345">IF(OR(ISERROR(VLOOKUP(CONCATENATE("ALI_",$C696,"_SEG_",$I696,"_PROV_",$D696),Catalogo_Precios,AI$8,FALSE)),M696=0),0,VLOOKUP(CONCATENATE("ALI_",$C696,"_SEG_",$I696,"_PROV_",$D696),Catalogo_Precios,AI$8,FALSE))</f>
        <v>644</v>
      </c>
      <c r="AJ696" s="57">
        <f t="shared" ref="AJ696" si="8346">IF(OR(ISERROR(VLOOKUP(CONCATENATE("ALI_",$C696,"_SEG_",$I696,"_PROV_",$D696),Catalogo_Precios,AJ$8,FALSE)),N696=0),0,VLOOKUP(CONCATENATE("ALI_",$C696,"_SEG_",$I696,"_PROV_",$D696),Catalogo_Precios,AJ$8,FALSE))</f>
        <v>644</v>
      </c>
      <c r="AK696" s="57">
        <f t="shared" ref="AK696" si="8347">IF(OR(ISERROR(VLOOKUP(CONCATENATE("ALI_",$C696,"_SEG_",$I696,"_PROV_",$D696),Catalogo_Precios,AK$8,FALSE)),O696=0),0,VLOOKUP(CONCATENATE("ALI_",$C696,"_SEG_",$I696,"_PROV_",$D696),Catalogo_Precios,AK$8,FALSE))</f>
        <v>0</v>
      </c>
      <c r="AL696" s="53"/>
      <c r="AM696" s="59" t="str">
        <f t="shared" si="7811"/>
        <v>ALI_43_SEG_7</v>
      </c>
      <c r="AN696" s="59" t="str">
        <f t="shared" si="7812"/>
        <v>ALI_43_SEG_7_VAL_2101881.36</v>
      </c>
      <c r="AO696" s="60">
        <f t="shared" ref="AO696" si="8348">IF(OR(AB696="",AB696=0),0,COUNTIF(Codificacion,AM696))</f>
        <v>3</v>
      </c>
      <c r="AP696" s="61">
        <f t="array" ref="AP696">MIN(IF(Codificacion=AM696,Total_Cotizacion,""))</f>
        <v>1646579.2000000002</v>
      </c>
      <c r="AQ696" s="62" t="b">
        <f t="shared" si="7814"/>
        <v>0</v>
      </c>
      <c r="AR696" s="51" t="str">
        <f t="shared" ref="AR696" si="8349">IF(COUNTIF(Codificacion2,CONCATENATE(AM696,"_VAL_",AB696))&gt;1,"Empate","")</f>
        <v/>
      </c>
      <c r="AS696" s="63" t="str">
        <f t="shared" si="8193"/>
        <v/>
      </c>
      <c r="AT696" s="59" t="str">
        <f t="shared" si="7816"/>
        <v>ALI_43_SEG_7_</v>
      </c>
      <c r="AU696" s="63">
        <f t="shared" ref="AU696" si="8350">IF(AND(COUNTIF(Codificacion3,AT696)&lt;AO696),1,COUNTIF(Codificacion3,AT696))</f>
        <v>1</v>
      </c>
      <c r="AV696" s="62" t="str">
        <f t="shared" si="7818"/>
        <v>No Seleccionada</v>
      </c>
      <c r="AW696" s="53"/>
      <c r="AX696" s="51" t="str">
        <f t="shared" si="7819"/>
        <v>ALI_43_SEG_7FALSO</v>
      </c>
      <c r="AY696" s="51">
        <f t="shared" si="7800"/>
        <v>2</v>
      </c>
      <c r="AZ696" s="64" t="b">
        <f t="shared" si="7820"/>
        <v>0</v>
      </c>
    </row>
    <row r="697" spans="1:52" x14ac:dyDescent="0.2">
      <c r="A697" s="50" t="b">
        <f t="shared" si="7763"/>
        <v>0</v>
      </c>
      <c r="B697" s="51" t="s">
        <v>101</v>
      </c>
      <c r="C697" s="52">
        <v>43</v>
      </c>
      <c r="D697" s="52">
        <f t="shared" ref="D697" si="8351">IF(ISERROR(VLOOKUP(E697,Proveedores,2,FALSE)),"",VLOOKUP(E697,Proveedores,2,FALSE))</f>
        <v>2045</v>
      </c>
      <c r="E697" s="53" t="s">
        <v>102</v>
      </c>
      <c r="F697" s="54">
        <v>261</v>
      </c>
      <c r="G697" s="53" t="s">
        <v>105</v>
      </c>
      <c r="H697" s="53" t="s">
        <v>107</v>
      </c>
      <c r="I697" s="52">
        <v>10</v>
      </c>
      <c r="J697" s="53" t="s">
        <v>58</v>
      </c>
      <c r="K697" s="55">
        <v>44835</v>
      </c>
      <c r="L697" s="56">
        <v>590</v>
      </c>
      <c r="M697" s="56">
        <v>66</v>
      </c>
      <c r="N697" s="56">
        <v>240</v>
      </c>
      <c r="O697" s="56">
        <v>0</v>
      </c>
      <c r="P697" s="57">
        <v>678</v>
      </c>
      <c r="Q697" s="58">
        <v>0</v>
      </c>
      <c r="R697" s="57">
        <v>678</v>
      </c>
      <c r="S697" s="57">
        <v>678</v>
      </c>
      <c r="T697" s="58">
        <v>0</v>
      </c>
      <c r="U697" s="57">
        <v>678</v>
      </c>
      <c r="V697" s="57">
        <v>678</v>
      </c>
      <c r="W697" s="58">
        <v>0</v>
      </c>
      <c r="X697" s="57">
        <v>678</v>
      </c>
      <c r="Y697" s="57">
        <v>0</v>
      </c>
      <c r="Z697" s="58"/>
      <c r="AA697" s="57">
        <v>0</v>
      </c>
      <c r="AB697" s="57">
        <v>607488</v>
      </c>
      <c r="AC697" s="53" t="str">
        <f t="shared" si="7802"/>
        <v>Registro Valido</v>
      </c>
      <c r="AD697" s="57">
        <f t="shared" ref="AD697" si="8352">IF(OR(ISERROR(VLOOKUP(CONCATENATE("ALI_",$C697,"_SEG_",$I697,"_PROV_",$D697),Catalogo_Precios,AD$8,FALSE)),L697=0),0,VLOOKUP(CONCATENATE("ALI_",$C697,"_SEG_",$I697,"_PROV_",$D697),Catalogo_Precios,AD$8,FALSE))</f>
        <v>678</v>
      </c>
      <c r="AE697" s="57">
        <f t="shared" ref="AE697" si="8353">IF(OR(ISERROR(VLOOKUP(CONCATENATE("ALI_",$C697,"_SEG_",$I697,"_PROV_",$D697),Catalogo_Precios,AE$8,FALSE)),M697=0),0,VLOOKUP(CONCATENATE("ALI_",$C697,"_SEG_",$I697,"_PROV_",$D697),Catalogo_Precios,AE$8,FALSE))</f>
        <v>678</v>
      </c>
      <c r="AF697" s="57">
        <f t="shared" ref="AF697" si="8354">IF(OR(ISERROR(VLOOKUP(CONCATENATE("ALI_",$C697,"_SEG_",$I697,"_PROV_",$D697),Catalogo_Precios,AF$8,FALSE)),N697=0),0,VLOOKUP(CONCATENATE("ALI_",$C697,"_SEG_",$I697,"_PROV_",$D697),Catalogo_Precios,AF$8,FALSE))</f>
        <v>678</v>
      </c>
      <c r="AG697" s="57">
        <f t="shared" ref="AG697" si="8355">IF(OR(ISERROR(VLOOKUP(CONCATENATE("ALI_",$C697,"_SEG_",$I697,"_PROV_",$D697),Catalogo_Precios,AG$8,FALSE)),O697=0),0,VLOOKUP(CONCATENATE("ALI_",$C697,"_SEG_",$I697,"_PROV_",$D697),Catalogo_Precios,AG$8,FALSE))</f>
        <v>0</v>
      </c>
      <c r="AH697" s="57">
        <f t="shared" ref="AH697" si="8356">IF(OR(ISERROR(VLOOKUP(CONCATENATE("ALI_",$C697,"_SEG_",$I697,"_PROV_",$D697),Catalogo_Precios,AH$8,FALSE)),L697=0),0,VLOOKUP(CONCATENATE("ALI_",$C697,"_SEG_",$I697,"_PROV_",$D697),Catalogo_Precios,AH$8,FALSE))</f>
        <v>644</v>
      </c>
      <c r="AI697" s="57">
        <f t="shared" ref="AI697" si="8357">IF(OR(ISERROR(VLOOKUP(CONCATENATE("ALI_",$C697,"_SEG_",$I697,"_PROV_",$D697),Catalogo_Precios,AI$8,FALSE)),M697=0),0,VLOOKUP(CONCATENATE("ALI_",$C697,"_SEG_",$I697,"_PROV_",$D697),Catalogo_Precios,AI$8,FALSE))</f>
        <v>644</v>
      </c>
      <c r="AJ697" s="57">
        <f t="shared" ref="AJ697" si="8358">IF(OR(ISERROR(VLOOKUP(CONCATENATE("ALI_",$C697,"_SEG_",$I697,"_PROV_",$D697),Catalogo_Precios,AJ$8,FALSE)),N697=0),0,VLOOKUP(CONCATENATE("ALI_",$C697,"_SEG_",$I697,"_PROV_",$D697),Catalogo_Precios,AJ$8,FALSE))</f>
        <v>644</v>
      </c>
      <c r="AK697" s="57">
        <f t="shared" ref="AK697" si="8359">IF(OR(ISERROR(VLOOKUP(CONCATENATE("ALI_",$C697,"_SEG_",$I697,"_PROV_",$D697),Catalogo_Precios,AK$8,FALSE)),O697=0),0,VLOOKUP(CONCATENATE("ALI_",$C697,"_SEG_",$I697,"_PROV_",$D697),Catalogo_Precios,AK$8,FALSE))</f>
        <v>0</v>
      </c>
      <c r="AL697" s="53"/>
      <c r="AM697" s="59" t="str">
        <f t="shared" si="7811"/>
        <v>ALI_43_SEG_10</v>
      </c>
      <c r="AN697" s="59" t="str">
        <f t="shared" si="7812"/>
        <v>ALI_43_SEG_10_VAL_607488</v>
      </c>
      <c r="AO697" s="60">
        <f t="shared" ref="AO697" si="8360">IF(OR(AB697="",AB697=0),0,COUNTIF(Codificacion,AM697))</f>
        <v>3</v>
      </c>
      <c r="AP697" s="61">
        <f t="array" ref="AP697">MIN(IF(Codificacion=AM697,Total_Cotizacion,""))</f>
        <v>591360</v>
      </c>
      <c r="AQ697" s="62" t="b">
        <f t="shared" si="7814"/>
        <v>0</v>
      </c>
      <c r="AR697" s="51" t="str">
        <f t="shared" ref="AR697" si="8361">IF(COUNTIF(Codificacion2,CONCATENATE(AM697,"_VAL_",AB697))&gt;1,"Empate","")</f>
        <v/>
      </c>
      <c r="AS697" s="63" t="str">
        <f t="shared" si="8193"/>
        <v/>
      </c>
      <c r="AT697" s="59" t="str">
        <f t="shared" si="7816"/>
        <v>ALI_43_SEG_10_</v>
      </c>
      <c r="AU697" s="63">
        <f t="shared" ref="AU697" si="8362">IF(AND(COUNTIF(Codificacion3,AT697)&lt;AO697),1,COUNTIF(Codificacion3,AT697))</f>
        <v>1</v>
      </c>
      <c r="AV697" s="62" t="str">
        <f t="shared" si="7818"/>
        <v>No Seleccionada</v>
      </c>
      <c r="AW697" s="53"/>
      <c r="AX697" s="51" t="str">
        <f t="shared" si="7819"/>
        <v>ALI_43_SEG_10FALSO</v>
      </c>
      <c r="AY697" s="51">
        <f t="shared" si="7800"/>
        <v>2</v>
      </c>
      <c r="AZ697" s="64" t="b">
        <f t="shared" si="7820"/>
        <v>0</v>
      </c>
    </row>
    <row r="698" spans="1:52" x14ac:dyDescent="0.2">
      <c r="A698" s="50" t="b">
        <f t="shared" si="7763"/>
        <v>0</v>
      </c>
      <c r="B698" s="51" t="s">
        <v>108</v>
      </c>
      <c r="C698" s="52">
        <v>75</v>
      </c>
      <c r="D698" s="52">
        <f t="shared" ref="D698" si="8363">IF(ISERROR(VLOOKUP(E698,Proveedores,2,FALSE)),"",VLOOKUP(E698,Proveedores,2,FALSE))</f>
        <v>2047</v>
      </c>
      <c r="E698" s="53" t="s">
        <v>109</v>
      </c>
      <c r="F698" s="54">
        <v>76</v>
      </c>
      <c r="G698" s="53" t="s">
        <v>61</v>
      </c>
      <c r="H698" s="53" t="s">
        <v>62</v>
      </c>
      <c r="I698" s="52">
        <v>1</v>
      </c>
      <c r="J698" s="53" t="s">
        <v>58</v>
      </c>
      <c r="K698" s="55">
        <v>44835</v>
      </c>
      <c r="L698" s="56">
        <v>12484</v>
      </c>
      <c r="M698" s="56">
        <v>15522</v>
      </c>
      <c r="N698" s="56">
        <v>7266</v>
      </c>
      <c r="O698" s="56">
        <v>677</v>
      </c>
      <c r="P698" s="57">
        <v>910</v>
      </c>
      <c r="Q698" s="58">
        <v>2.8570000000000002E-2</v>
      </c>
      <c r="R698" s="57">
        <v>884</v>
      </c>
      <c r="S698" s="57">
        <v>910</v>
      </c>
      <c r="T698" s="58">
        <v>2.8570000000000002E-2</v>
      </c>
      <c r="U698" s="57">
        <v>884</v>
      </c>
      <c r="V698" s="57">
        <v>910</v>
      </c>
      <c r="W698" s="58">
        <v>2.8570000000000002E-2</v>
      </c>
      <c r="X698" s="57">
        <v>884</v>
      </c>
      <c r="Y698" s="57">
        <v>910</v>
      </c>
      <c r="Z698" s="58">
        <v>2.8570000000000002E-2</v>
      </c>
      <c r="AA698" s="57">
        <v>884</v>
      </c>
      <c r="AB698" s="57">
        <v>31778916</v>
      </c>
      <c r="AC698" s="53" t="str">
        <f t="shared" si="7802"/>
        <v>Registro Valido</v>
      </c>
      <c r="AD698" s="57">
        <f t="shared" ref="AD698" si="8364">IF(OR(ISERROR(VLOOKUP(CONCATENATE("ALI_",$C698,"_SEG_",$I698,"_PROV_",$D698),Catalogo_Precios,AD$8,FALSE)),L698=0),0,VLOOKUP(CONCATENATE("ALI_",$C698,"_SEG_",$I698,"_PROV_",$D698),Catalogo_Precios,AD$8,FALSE))</f>
        <v>910</v>
      </c>
      <c r="AE698" s="57">
        <f t="shared" ref="AE698" si="8365">IF(OR(ISERROR(VLOOKUP(CONCATENATE("ALI_",$C698,"_SEG_",$I698,"_PROV_",$D698),Catalogo_Precios,AE$8,FALSE)),M698=0),0,VLOOKUP(CONCATENATE("ALI_",$C698,"_SEG_",$I698,"_PROV_",$D698),Catalogo_Precios,AE$8,FALSE))</f>
        <v>910</v>
      </c>
      <c r="AF698" s="57">
        <f t="shared" ref="AF698" si="8366">IF(OR(ISERROR(VLOOKUP(CONCATENATE("ALI_",$C698,"_SEG_",$I698,"_PROV_",$D698),Catalogo_Precios,AF$8,FALSE)),N698=0),0,VLOOKUP(CONCATENATE("ALI_",$C698,"_SEG_",$I698,"_PROV_",$D698),Catalogo_Precios,AF$8,FALSE))</f>
        <v>910</v>
      </c>
      <c r="AG698" s="57">
        <f t="shared" ref="AG698" si="8367">IF(OR(ISERROR(VLOOKUP(CONCATENATE("ALI_",$C698,"_SEG_",$I698,"_PROV_",$D698),Catalogo_Precios,AG$8,FALSE)),O698=0),0,VLOOKUP(CONCATENATE("ALI_",$C698,"_SEG_",$I698,"_PROV_",$D698),Catalogo_Precios,AG$8,FALSE))</f>
        <v>910</v>
      </c>
      <c r="AH698" s="57">
        <f t="shared" ref="AH698" si="8368">IF(OR(ISERROR(VLOOKUP(CONCATENATE("ALI_",$C698,"_SEG_",$I698,"_PROV_",$D698),Catalogo_Precios,AH$8,FALSE)),L698=0),0,VLOOKUP(CONCATENATE("ALI_",$C698,"_SEG_",$I698,"_PROV_",$D698),Catalogo_Precios,AH$8,FALSE))</f>
        <v>886</v>
      </c>
      <c r="AI698" s="57">
        <f t="shared" ref="AI698" si="8369">IF(OR(ISERROR(VLOOKUP(CONCATENATE("ALI_",$C698,"_SEG_",$I698,"_PROV_",$D698),Catalogo_Precios,AI$8,FALSE)),M698=0),0,VLOOKUP(CONCATENATE("ALI_",$C698,"_SEG_",$I698,"_PROV_",$D698),Catalogo_Precios,AI$8,FALSE))</f>
        <v>886</v>
      </c>
      <c r="AJ698" s="57">
        <f t="shared" ref="AJ698" si="8370">IF(OR(ISERROR(VLOOKUP(CONCATENATE("ALI_",$C698,"_SEG_",$I698,"_PROV_",$D698),Catalogo_Precios,AJ$8,FALSE)),N698=0),0,VLOOKUP(CONCATENATE("ALI_",$C698,"_SEG_",$I698,"_PROV_",$D698),Catalogo_Precios,AJ$8,FALSE))</f>
        <v>886</v>
      </c>
      <c r="AK698" s="57">
        <f t="shared" ref="AK698" si="8371">IF(OR(ISERROR(VLOOKUP(CONCATENATE("ALI_",$C698,"_SEG_",$I698,"_PROV_",$D698),Catalogo_Precios,AK$8,FALSE)),O698=0),0,VLOOKUP(CONCATENATE("ALI_",$C698,"_SEG_",$I698,"_PROV_",$D698),Catalogo_Precios,AK$8,FALSE))</f>
        <v>886</v>
      </c>
      <c r="AL698" s="53"/>
      <c r="AM698" s="59" t="str">
        <f t="shared" si="7811"/>
        <v>ALI_75_SEG_1</v>
      </c>
      <c r="AN698" s="59" t="str">
        <f t="shared" si="7812"/>
        <v>ALI_75_SEG_1_VAL_31778916</v>
      </c>
      <c r="AO698" s="60">
        <f t="shared" ref="AO698" si="8372">IF(OR(AB698="",AB698=0),0,COUNTIF(Codificacion,AM698))</f>
        <v>4</v>
      </c>
      <c r="AP698" s="61">
        <f t="array" ref="AP698">MIN(IF(Codificacion=AM698,Total_Cotizacion,""))</f>
        <v>28606416.75</v>
      </c>
      <c r="AQ698" s="62" t="b">
        <f t="shared" si="7814"/>
        <v>0</v>
      </c>
      <c r="AR698" s="51" t="str">
        <f t="shared" ref="AR698" si="8373">IF(COUNTIF(Codificacion2,CONCATENATE(AM698,"_VAL_",AB698))&gt;1,"Empate","")</f>
        <v/>
      </c>
      <c r="AS698" s="63" t="str">
        <f t="shared" si="8193"/>
        <v/>
      </c>
      <c r="AT698" s="59" t="str">
        <f t="shared" si="7816"/>
        <v>ALI_75_SEG_1_</v>
      </c>
      <c r="AU698" s="63">
        <f t="shared" ref="AU698" si="8374">IF(AND(COUNTIF(Codificacion3,AT698)&lt;AO698),1,COUNTIF(Codificacion3,AT698))</f>
        <v>1</v>
      </c>
      <c r="AV698" s="62" t="str">
        <f t="shared" si="7818"/>
        <v>No Seleccionada</v>
      </c>
      <c r="AW698" s="53"/>
      <c r="AX698" s="51" t="str">
        <f t="shared" si="7819"/>
        <v>ALI_75_SEG_1FALSO</v>
      </c>
      <c r="AY698" s="51">
        <f t="shared" si="7800"/>
        <v>3</v>
      </c>
      <c r="AZ698" s="64" t="b">
        <f t="shared" si="7820"/>
        <v>0</v>
      </c>
    </row>
    <row r="699" spans="1:52" x14ac:dyDescent="0.2">
      <c r="A699" s="50" t="b">
        <f t="shared" si="7763"/>
        <v>0</v>
      </c>
      <c r="B699" s="51" t="s">
        <v>108</v>
      </c>
      <c r="C699" s="52">
        <v>75</v>
      </c>
      <c r="D699" s="52">
        <f t="shared" ref="D699" si="8375">IF(ISERROR(VLOOKUP(E699,Proveedores,2,FALSE)),"",VLOOKUP(E699,Proveedores,2,FALSE))</f>
        <v>2047</v>
      </c>
      <c r="E699" s="53" t="s">
        <v>109</v>
      </c>
      <c r="F699" s="54">
        <v>77</v>
      </c>
      <c r="G699" s="53" t="s">
        <v>61</v>
      </c>
      <c r="H699" s="53" t="s">
        <v>62</v>
      </c>
      <c r="I699" s="52">
        <v>2</v>
      </c>
      <c r="J699" s="53" t="s">
        <v>58</v>
      </c>
      <c r="K699" s="55">
        <v>44835</v>
      </c>
      <c r="L699" s="56">
        <v>12765</v>
      </c>
      <c r="M699" s="56">
        <v>15872</v>
      </c>
      <c r="N699" s="56">
        <v>7430</v>
      </c>
      <c r="O699" s="56">
        <v>693</v>
      </c>
      <c r="P699" s="57">
        <v>910</v>
      </c>
      <c r="Q699" s="58">
        <v>3.9559999999999998E-2</v>
      </c>
      <c r="R699" s="57">
        <v>874</v>
      </c>
      <c r="S699" s="57">
        <v>910</v>
      </c>
      <c r="T699" s="58">
        <v>3.9559999999999998E-2</v>
      </c>
      <c r="U699" s="57">
        <v>874</v>
      </c>
      <c r="V699" s="57">
        <v>910</v>
      </c>
      <c r="W699" s="58">
        <v>3.9559999999999998E-2</v>
      </c>
      <c r="X699" s="57">
        <v>874</v>
      </c>
      <c r="Y699" s="57">
        <v>910</v>
      </c>
      <c r="Z699" s="58">
        <v>3.9559999999999998E-2</v>
      </c>
      <c r="AA699" s="57">
        <v>874</v>
      </c>
      <c r="AB699" s="57">
        <v>32128240</v>
      </c>
      <c r="AC699" s="53" t="str">
        <f t="shared" si="7802"/>
        <v>Registro Valido</v>
      </c>
      <c r="AD699" s="57">
        <f t="shared" ref="AD699" si="8376">IF(OR(ISERROR(VLOOKUP(CONCATENATE("ALI_",$C699,"_SEG_",$I699,"_PROV_",$D699),Catalogo_Precios,AD$8,FALSE)),L699=0),0,VLOOKUP(CONCATENATE("ALI_",$C699,"_SEG_",$I699,"_PROV_",$D699),Catalogo_Precios,AD$8,FALSE))</f>
        <v>910</v>
      </c>
      <c r="AE699" s="57">
        <f t="shared" ref="AE699" si="8377">IF(OR(ISERROR(VLOOKUP(CONCATENATE("ALI_",$C699,"_SEG_",$I699,"_PROV_",$D699),Catalogo_Precios,AE$8,FALSE)),M699=0),0,VLOOKUP(CONCATENATE("ALI_",$C699,"_SEG_",$I699,"_PROV_",$D699),Catalogo_Precios,AE$8,FALSE))</f>
        <v>910</v>
      </c>
      <c r="AF699" s="57">
        <f t="shared" ref="AF699" si="8378">IF(OR(ISERROR(VLOOKUP(CONCATENATE("ALI_",$C699,"_SEG_",$I699,"_PROV_",$D699),Catalogo_Precios,AF$8,FALSE)),N699=0),0,VLOOKUP(CONCATENATE("ALI_",$C699,"_SEG_",$I699,"_PROV_",$D699),Catalogo_Precios,AF$8,FALSE))</f>
        <v>910</v>
      </c>
      <c r="AG699" s="57">
        <f t="shared" ref="AG699" si="8379">IF(OR(ISERROR(VLOOKUP(CONCATENATE("ALI_",$C699,"_SEG_",$I699,"_PROV_",$D699),Catalogo_Precios,AG$8,FALSE)),O699=0),0,VLOOKUP(CONCATENATE("ALI_",$C699,"_SEG_",$I699,"_PROV_",$D699),Catalogo_Precios,AG$8,FALSE))</f>
        <v>910</v>
      </c>
      <c r="AH699" s="57">
        <f t="shared" ref="AH699" si="8380">IF(OR(ISERROR(VLOOKUP(CONCATENATE("ALI_",$C699,"_SEG_",$I699,"_PROV_",$D699),Catalogo_Precios,AH$8,FALSE)),L699=0),0,VLOOKUP(CONCATENATE("ALI_",$C699,"_SEG_",$I699,"_PROV_",$D699),Catalogo_Precios,AH$8,FALSE))</f>
        <v>886</v>
      </c>
      <c r="AI699" s="57">
        <f t="shared" ref="AI699" si="8381">IF(OR(ISERROR(VLOOKUP(CONCATENATE("ALI_",$C699,"_SEG_",$I699,"_PROV_",$D699),Catalogo_Precios,AI$8,FALSE)),M699=0),0,VLOOKUP(CONCATENATE("ALI_",$C699,"_SEG_",$I699,"_PROV_",$D699),Catalogo_Precios,AI$8,FALSE))</f>
        <v>886</v>
      </c>
      <c r="AJ699" s="57">
        <f t="shared" ref="AJ699" si="8382">IF(OR(ISERROR(VLOOKUP(CONCATENATE("ALI_",$C699,"_SEG_",$I699,"_PROV_",$D699),Catalogo_Precios,AJ$8,FALSE)),N699=0),0,VLOOKUP(CONCATENATE("ALI_",$C699,"_SEG_",$I699,"_PROV_",$D699),Catalogo_Precios,AJ$8,FALSE))</f>
        <v>886</v>
      </c>
      <c r="AK699" s="57">
        <f t="shared" ref="AK699" si="8383">IF(OR(ISERROR(VLOOKUP(CONCATENATE("ALI_",$C699,"_SEG_",$I699,"_PROV_",$D699),Catalogo_Precios,AK$8,FALSE)),O699=0),0,VLOOKUP(CONCATENATE("ALI_",$C699,"_SEG_",$I699,"_PROV_",$D699),Catalogo_Precios,AK$8,FALSE))</f>
        <v>886</v>
      </c>
      <c r="AL699" s="53"/>
      <c r="AM699" s="59" t="str">
        <f t="shared" si="7811"/>
        <v>ALI_75_SEG_2</v>
      </c>
      <c r="AN699" s="59" t="str">
        <f t="shared" si="7812"/>
        <v>ALI_75_SEG_2_VAL_32128240</v>
      </c>
      <c r="AO699" s="60">
        <f t="shared" ref="AO699" si="8384">IF(OR(AB699="",AB699=0),0,COUNTIF(Codificacion,AM699))</f>
        <v>4</v>
      </c>
      <c r="AP699" s="61">
        <f t="array" ref="AP699">MIN(IF(Codificacion=AM699,Total_Cotizacion,""))</f>
        <v>29281178</v>
      </c>
      <c r="AQ699" s="62" t="b">
        <f t="shared" si="7814"/>
        <v>0</v>
      </c>
      <c r="AR699" s="51" t="str">
        <f t="shared" ref="AR699" si="8385">IF(COUNTIF(Codificacion2,CONCATENATE(AM699,"_VAL_",AB699))&gt;1,"Empate","")</f>
        <v/>
      </c>
      <c r="AS699" s="63" t="str">
        <f t="shared" si="8193"/>
        <v/>
      </c>
      <c r="AT699" s="59" t="str">
        <f t="shared" si="7816"/>
        <v>ALI_75_SEG_2_</v>
      </c>
      <c r="AU699" s="63">
        <f t="shared" ref="AU699" si="8386">IF(AND(COUNTIF(Codificacion3,AT699)&lt;AO699),1,COUNTIF(Codificacion3,AT699))</f>
        <v>1</v>
      </c>
      <c r="AV699" s="62" t="str">
        <f t="shared" si="7818"/>
        <v>No Seleccionada</v>
      </c>
      <c r="AW699" s="53"/>
      <c r="AX699" s="51" t="str">
        <f t="shared" si="7819"/>
        <v>ALI_75_SEG_2FALSO</v>
      </c>
      <c r="AY699" s="51">
        <f t="shared" si="7800"/>
        <v>3</v>
      </c>
      <c r="AZ699" s="64" t="b">
        <f t="shared" si="7820"/>
        <v>0</v>
      </c>
    </row>
    <row r="700" spans="1:52" x14ac:dyDescent="0.2">
      <c r="A700" s="50" t="b">
        <f t="shared" si="7763"/>
        <v>0</v>
      </c>
      <c r="B700" s="51" t="s">
        <v>108</v>
      </c>
      <c r="C700" s="52">
        <v>75</v>
      </c>
      <c r="D700" s="52">
        <f t="shared" ref="D700" si="8387">IF(ISERROR(VLOOKUP(E700,Proveedores,2,FALSE)),"",VLOOKUP(E700,Proveedores,2,FALSE))</f>
        <v>2047</v>
      </c>
      <c r="E700" s="53" t="s">
        <v>109</v>
      </c>
      <c r="F700" s="54">
        <v>78</v>
      </c>
      <c r="G700" s="53" t="s">
        <v>61</v>
      </c>
      <c r="H700" s="53" t="s">
        <v>62</v>
      </c>
      <c r="I700" s="52">
        <v>3</v>
      </c>
      <c r="J700" s="53" t="s">
        <v>58</v>
      </c>
      <c r="K700" s="55">
        <v>44835</v>
      </c>
      <c r="L700" s="56">
        <v>12689</v>
      </c>
      <c r="M700" s="56">
        <v>15778</v>
      </c>
      <c r="N700" s="56">
        <v>7385</v>
      </c>
      <c r="O700" s="56">
        <v>688</v>
      </c>
      <c r="P700" s="57">
        <v>910</v>
      </c>
      <c r="Q700" s="58">
        <v>3.9559999999999998E-2</v>
      </c>
      <c r="R700" s="57">
        <v>874</v>
      </c>
      <c r="S700" s="57">
        <v>910</v>
      </c>
      <c r="T700" s="58">
        <v>3.9559999999999998E-2</v>
      </c>
      <c r="U700" s="57">
        <v>874</v>
      </c>
      <c r="V700" s="57">
        <v>910</v>
      </c>
      <c r="W700" s="58">
        <v>3.9559999999999998E-2</v>
      </c>
      <c r="X700" s="57">
        <v>874</v>
      </c>
      <c r="Y700" s="57">
        <v>910</v>
      </c>
      <c r="Z700" s="58">
        <v>3.9559999999999998E-2</v>
      </c>
      <c r="AA700" s="57">
        <v>874</v>
      </c>
      <c r="AB700" s="57">
        <v>31935960</v>
      </c>
      <c r="AC700" s="53" t="str">
        <f t="shared" si="7802"/>
        <v>Registro Valido</v>
      </c>
      <c r="AD700" s="57">
        <f t="shared" ref="AD700" si="8388">IF(OR(ISERROR(VLOOKUP(CONCATENATE("ALI_",$C700,"_SEG_",$I700,"_PROV_",$D700),Catalogo_Precios,AD$8,FALSE)),L700=0),0,VLOOKUP(CONCATENATE("ALI_",$C700,"_SEG_",$I700,"_PROV_",$D700),Catalogo_Precios,AD$8,FALSE))</f>
        <v>910</v>
      </c>
      <c r="AE700" s="57">
        <f t="shared" ref="AE700" si="8389">IF(OR(ISERROR(VLOOKUP(CONCATENATE("ALI_",$C700,"_SEG_",$I700,"_PROV_",$D700),Catalogo_Precios,AE$8,FALSE)),M700=0),0,VLOOKUP(CONCATENATE("ALI_",$C700,"_SEG_",$I700,"_PROV_",$D700),Catalogo_Precios,AE$8,FALSE))</f>
        <v>910</v>
      </c>
      <c r="AF700" s="57">
        <f t="shared" ref="AF700" si="8390">IF(OR(ISERROR(VLOOKUP(CONCATENATE("ALI_",$C700,"_SEG_",$I700,"_PROV_",$D700),Catalogo_Precios,AF$8,FALSE)),N700=0),0,VLOOKUP(CONCATENATE("ALI_",$C700,"_SEG_",$I700,"_PROV_",$D700),Catalogo_Precios,AF$8,FALSE))</f>
        <v>910</v>
      </c>
      <c r="AG700" s="57">
        <f t="shared" ref="AG700" si="8391">IF(OR(ISERROR(VLOOKUP(CONCATENATE("ALI_",$C700,"_SEG_",$I700,"_PROV_",$D700),Catalogo_Precios,AG$8,FALSE)),O700=0),0,VLOOKUP(CONCATENATE("ALI_",$C700,"_SEG_",$I700,"_PROV_",$D700),Catalogo_Precios,AG$8,FALSE))</f>
        <v>910</v>
      </c>
      <c r="AH700" s="57">
        <f t="shared" ref="AH700" si="8392">IF(OR(ISERROR(VLOOKUP(CONCATENATE("ALI_",$C700,"_SEG_",$I700,"_PROV_",$D700),Catalogo_Precios,AH$8,FALSE)),L700=0),0,VLOOKUP(CONCATENATE("ALI_",$C700,"_SEG_",$I700,"_PROV_",$D700),Catalogo_Precios,AH$8,FALSE))</f>
        <v>886</v>
      </c>
      <c r="AI700" s="57">
        <f t="shared" ref="AI700" si="8393">IF(OR(ISERROR(VLOOKUP(CONCATENATE("ALI_",$C700,"_SEG_",$I700,"_PROV_",$D700),Catalogo_Precios,AI$8,FALSE)),M700=0),0,VLOOKUP(CONCATENATE("ALI_",$C700,"_SEG_",$I700,"_PROV_",$D700),Catalogo_Precios,AI$8,FALSE))</f>
        <v>886</v>
      </c>
      <c r="AJ700" s="57">
        <f t="shared" ref="AJ700" si="8394">IF(OR(ISERROR(VLOOKUP(CONCATENATE("ALI_",$C700,"_SEG_",$I700,"_PROV_",$D700),Catalogo_Precios,AJ$8,FALSE)),N700=0),0,VLOOKUP(CONCATENATE("ALI_",$C700,"_SEG_",$I700,"_PROV_",$D700),Catalogo_Precios,AJ$8,FALSE))</f>
        <v>886</v>
      </c>
      <c r="AK700" s="57">
        <f t="shared" ref="AK700" si="8395">IF(OR(ISERROR(VLOOKUP(CONCATENATE("ALI_",$C700,"_SEG_",$I700,"_PROV_",$D700),Catalogo_Precios,AK$8,FALSE)),O700=0),0,VLOOKUP(CONCATENATE("ALI_",$C700,"_SEG_",$I700,"_PROV_",$D700),Catalogo_Precios,AK$8,FALSE))</f>
        <v>886</v>
      </c>
      <c r="AL700" s="53"/>
      <c r="AM700" s="59" t="str">
        <f t="shared" si="7811"/>
        <v>ALI_75_SEG_3</v>
      </c>
      <c r="AN700" s="59" t="str">
        <f t="shared" si="7812"/>
        <v>ALI_75_SEG_3_VAL_31935960</v>
      </c>
      <c r="AO700" s="60">
        <f t="shared" ref="AO700" si="8396">IF(OR(AB700="",AB700=0),0,COUNTIF(Codificacion,AM700))</f>
        <v>4</v>
      </c>
      <c r="AP700" s="61">
        <f t="array" ref="AP700">MIN(IF(Codificacion=AM700,Total_Cotizacion,""))</f>
        <v>29115802.800000001</v>
      </c>
      <c r="AQ700" s="62" t="b">
        <f t="shared" si="7814"/>
        <v>0</v>
      </c>
      <c r="AR700" s="51" t="str">
        <f t="shared" ref="AR700" si="8397">IF(COUNTIF(Codificacion2,CONCATENATE(AM700,"_VAL_",AB700))&gt;1,"Empate","")</f>
        <v/>
      </c>
      <c r="AS700" s="63" t="str">
        <f t="shared" si="8193"/>
        <v/>
      </c>
      <c r="AT700" s="59" t="str">
        <f t="shared" si="7816"/>
        <v>ALI_75_SEG_3_</v>
      </c>
      <c r="AU700" s="63">
        <f t="shared" ref="AU700" si="8398">IF(AND(COUNTIF(Codificacion3,AT700)&lt;AO700),1,COUNTIF(Codificacion3,AT700))</f>
        <v>1</v>
      </c>
      <c r="AV700" s="62" t="str">
        <f t="shared" si="7818"/>
        <v>No Seleccionada</v>
      </c>
      <c r="AW700" s="53"/>
      <c r="AX700" s="51" t="str">
        <f t="shared" si="7819"/>
        <v>ALI_75_SEG_3FALSO</v>
      </c>
      <c r="AY700" s="51">
        <f t="shared" si="7800"/>
        <v>3</v>
      </c>
      <c r="AZ700" s="64" t="b">
        <f t="shared" si="7820"/>
        <v>0</v>
      </c>
    </row>
    <row r="701" spans="1:52" x14ac:dyDescent="0.2">
      <c r="A701" s="50" t="b">
        <f t="shared" si="7763"/>
        <v>0</v>
      </c>
      <c r="B701" s="51" t="s">
        <v>108</v>
      </c>
      <c r="C701" s="52">
        <v>75</v>
      </c>
      <c r="D701" s="52">
        <f t="shared" ref="D701" si="8399">IF(ISERROR(VLOOKUP(E701,Proveedores,2,FALSE)),"",VLOOKUP(E701,Proveedores,2,FALSE))</f>
        <v>2047</v>
      </c>
      <c r="E701" s="53" t="s">
        <v>109</v>
      </c>
      <c r="F701" s="54">
        <v>79</v>
      </c>
      <c r="G701" s="53" t="s">
        <v>61</v>
      </c>
      <c r="H701" s="53" t="s">
        <v>62</v>
      </c>
      <c r="I701" s="52">
        <v>4</v>
      </c>
      <c r="J701" s="53" t="s">
        <v>58</v>
      </c>
      <c r="K701" s="55">
        <v>44835</v>
      </c>
      <c r="L701" s="56">
        <v>13521</v>
      </c>
      <c r="M701" s="56">
        <v>16809</v>
      </c>
      <c r="N701" s="56">
        <v>7869</v>
      </c>
      <c r="O701" s="56">
        <v>735</v>
      </c>
      <c r="P701" s="57">
        <v>910</v>
      </c>
      <c r="Q701" s="58">
        <v>2.8570000000000002E-2</v>
      </c>
      <c r="R701" s="57">
        <v>884</v>
      </c>
      <c r="S701" s="57">
        <v>910</v>
      </c>
      <c r="T701" s="58">
        <v>2.8570000000000002E-2</v>
      </c>
      <c r="U701" s="57">
        <v>884</v>
      </c>
      <c r="V701" s="57">
        <v>910</v>
      </c>
      <c r="W701" s="58">
        <v>2.8570000000000002E-2</v>
      </c>
      <c r="X701" s="57">
        <v>884</v>
      </c>
      <c r="Y701" s="57">
        <v>910</v>
      </c>
      <c r="Z701" s="58">
        <v>2.8570000000000002E-2</v>
      </c>
      <c r="AA701" s="57">
        <v>884</v>
      </c>
      <c r="AB701" s="57">
        <v>34417656</v>
      </c>
      <c r="AC701" s="53" t="str">
        <f t="shared" si="7802"/>
        <v>Registro Valido</v>
      </c>
      <c r="AD701" s="57">
        <f t="shared" ref="AD701" si="8400">IF(OR(ISERROR(VLOOKUP(CONCATENATE("ALI_",$C701,"_SEG_",$I701,"_PROV_",$D701),Catalogo_Precios,AD$8,FALSE)),L701=0),0,VLOOKUP(CONCATENATE("ALI_",$C701,"_SEG_",$I701,"_PROV_",$D701),Catalogo_Precios,AD$8,FALSE))</f>
        <v>910</v>
      </c>
      <c r="AE701" s="57">
        <f t="shared" ref="AE701" si="8401">IF(OR(ISERROR(VLOOKUP(CONCATENATE("ALI_",$C701,"_SEG_",$I701,"_PROV_",$D701),Catalogo_Precios,AE$8,FALSE)),M701=0),0,VLOOKUP(CONCATENATE("ALI_",$C701,"_SEG_",$I701,"_PROV_",$D701),Catalogo_Precios,AE$8,FALSE))</f>
        <v>910</v>
      </c>
      <c r="AF701" s="57">
        <f t="shared" ref="AF701" si="8402">IF(OR(ISERROR(VLOOKUP(CONCATENATE("ALI_",$C701,"_SEG_",$I701,"_PROV_",$D701),Catalogo_Precios,AF$8,FALSE)),N701=0),0,VLOOKUP(CONCATENATE("ALI_",$C701,"_SEG_",$I701,"_PROV_",$D701),Catalogo_Precios,AF$8,FALSE))</f>
        <v>910</v>
      </c>
      <c r="AG701" s="57">
        <f t="shared" ref="AG701" si="8403">IF(OR(ISERROR(VLOOKUP(CONCATENATE("ALI_",$C701,"_SEG_",$I701,"_PROV_",$D701),Catalogo_Precios,AG$8,FALSE)),O701=0),0,VLOOKUP(CONCATENATE("ALI_",$C701,"_SEG_",$I701,"_PROV_",$D701),Catalogo_Precios,AG$8,FALSE))</f>
        <v>910</v>
      </c>
      <c r="AH701" s="57">
        <f t="shared" ref="AH701" si="8404">IF(OR(ISERROR(VLOOKUP(CONCATENATE("ALI_",$C701,"_SEG_",$I701,"_PROV_",$D701),Catalogo_Precios,AH$8,FALSE)),L701=0),0,VLOOKUP(CONCATENATE("ALI_",$C701,"_SEG_",$I701,"_PROV_",$D701),Catalogo_Precios,AH$8,FALSE))</f>
        <v>886</v>
      </c>
      <c r="AI701" s="57">
        <f t="shared" ref="AI701" si="8405">IF(OR(ISERROR(VLOOKUP(CONCATENATE("ALI_",$C701,"_SEG_",$I701,"_PROV_",$D701),Catalogo_Precios,AI$8,FALSE)),M701=0),0,VLOOKUP(CONCATENATE("ALI_",$C701,"_SEG_",$I701,"_PROV_",$D701),Catalogo_Precios,AI$8,FALSE))</f>
        <v>886</v>
      </c>
      <c r="AJ701" s="57">
        <f t="shared" ref="AJ701" si="8406">IF(OR(ISERROR(VLOOKUP(CONCATENATE("ALI_",$C701,"_SEG_",$I701,"_PROV_",$D701),Catalogo_Precios,AJ$8,FALSE)),N701=0),0,VLOOKUP(CONCATENATE("ALI_",$C701,"_SEG_",$I701,"_PROV_",$D701),Catalogo_Precios,AJ$8,FALSE))</f>
        <v>886</v>
      </c>
      <c r="AK701" s="57">
        <f t="shared" ref="AK701" si="8407">IF(OR(ISERROR(VLOOKUP(CONCATENATE("ALI_",$C701,"_SEG_",$I701,"_PROV_",$D701),Catalogo_Precios,AK$8,FALSE)),O701=0),0,VLOOKUP(CONCATENATE("ALI_",$C701,"_SEG_",$I701,"_PROV_",$D701),Catalogo_Precios,AK$8,FALSE))</f>
        <v>886</v>
      </c>
      <c r="AL701" s="53"/>
      <c r="AM701" s="59" t="str">
        <f t="shared" si="7811"/>
        <v>ALI_75_SEG_4</v>
      </c>
      <c r="AN701" s="59" t="str">
        <f t="shared" si="7812"/>
        <v>ALI_75_SEG_4_VAL_34417656</v>
      </c>
      <c r="AO701" s="60">
        <f t="shared" ref="AO701" si="8408">IF(OR(AB701="",AB701=0),0,COUNTIF(Codificacion,AM701))</f>
        <v>4</v>
      </c>
      <c r="AP701" s="61">
        <f t="array" ref="AP701">MIN(IF(Codificacion=AM701,Total_Cotizacion,""))</f>
        <v>31402996.379999999</v>
      </c>
      <c r="AQ701" s="62" t="b">
        <f t="shared" si="7814"/>
        <v>0</v>
      </c>
      <c r="AR701" s="51" t="str">
        <f t="shared" ref="AR701" si="8409">IF(COUNTIF(Codificacion2,CONCATENATE(AM701,"_VAL_",AB701))&gt;1,"Empate","")</f>
        <v/>
      </c>
      <c r="AS701" s="63" t="str">
        <f t="shared" si="8193"/>
        <v/>
      </c>
      <c r="AT701" s="59" t="str">
        <f t="shared" si="7816"/>
        <v>ALI_75_SEG_4_</v>
      </c>
      <c r="AU701" s="63">
        <f t="shared" ref="AU701" si="8410">IF(AND(COUNTIF(Codificacion3,AT701)&lt;AO701),1,COUNTIF(Codificacion3,AT701))</f>
        <v>1</v>
      </c>
      <c r="AV701" s="62" t="str">
        <f t="shared" si="7818"/>
        <v>No Seleccionada</v>
      </c>
      <c r="AW701" s="53"/>
      <c r="AX701" s="51" t="str">
        <f t="shared" si="7819"/>
        <v>ALI_75_SEG_4FALSO</v>
      </c>
      <c r="AY701" s="51">
        <f t="shared" si="7800"/>
        <v>3</v>
      </c>
      <c r="AZ701" s="64" t="b">
        <f t="shared" si="7820"/>
        <v>0</v>
      </c>
    </row>
    <row r="702" spans="1:52" x14ac:dyDescent="0.2">
      <c r="A702" s="50" t="b">
        <f t="shared" si="7763"/>
        <v>0</v>
      </c>
      <c r="B702" s="51" t="s">
        <v>108</v>
      </c>
      <c r="C702" s="52">
        <v>75</v>
      </c>
      <c r="D702" s="52">
        <f t="shared" ref="D702" si="8411">IF(ISERROR(VLOOKUP(E702,Proveedores,2,FALSE)),"",VLOOKUP(E702,Proveedores,2,FALSE))</f>
        <v>2047</v>
      </c>
      <c r="E702" s="53" t="s">
        <v>109</v>
      </c>
      <c r="F702" s="54">
        <v>80</v>
      </c>
      <c r="G702" s="53" t="s">
        <v>61</v>
      </c>
      <c r="H702" s="53" t="s">
        <v>62</v>
      </c>
      <c r="I702" s="52">
        <v>5</v>
      </c>
      <c r="J702" s="53" t="s">
        <v>58</v>
      </c>
      <c r="K702" s="55">
        <v>44835</v>
      </c>
      <c r="L702" s="56">
        <v>12568</v>
      </c>
      <c r="M702" s="56">
        <v>15628</v>
      </c>
      <c r="N702" s="56">
        <v>7315</v>
      </c>
      <c r="O702" s="56">
        <v>682</v>
      </c>
      <c r="P702" s="57">
        <v>910</v>
      </c>
      <c r="Q702" s="58">
        <v>3.9559999999999998E-2</v>
      </c>
      <c r="R702" s="57">
        <v>874</v>
      </c>
      <c r="S702" s="57">
        <v>910</v>
      </c>
      <c r="T702" s="58">
        <v>3.9559999999999998E-2</v>
      </c>
      <c r="U702" s="57">
        <v>874</v>
      </c>
      <c r="V702" s="57">
        <v>910</v>
      </c>
      <c r="W702" s="58">
        <v>3.9559999999999998E-2</v>
      </c>
      <c r="X702" s="57">
        <v>874</v>
      </c>
      <c r="Y702" s="57">
        <v>910</v>
      </c>
      <c r="Z702" s="58">
        <v>3.9559999999999998E-2</v>
      </c>
      <c r="AA702" s="57">
        <v>874</v>
      </c>
      <c r="AB702" s="57">
        <v>31632682</v>
      </c>
      <c r="AC702" s="53" t="str">
        <f t="shared" si="7802"/>
        <v>Registro Valido</v>
      </c>
      <c r="AD702" s="57">
        <f t="shared" ref="AD702" si="8412">IF(OR(ISERROR(VLOOKUP(CONCATENATE("ALI_",$C702,"_SEG_",$I702,"_PROV_",$D702),Catalogo_Precios,AD$8,FALSE)),L702=0),0,VLOOKUP(CONCATENATE("ALI_",$C702,"_SEG_",$I702,"_PROV_",$D702),Catalogo_Precios,AD$8,FALSE))</f>
        <v>910</v>
      </c>
      <c r="AE702" s="57">
        <f t="shared" ref="AE702" si="8413">IF(OR(ISERROR(VLOOKUP(CONCATENATE("ALI_",$C702,"_SEG_",$I702,"_PROV_",$D702),Catalogo_Precios,AE$8,FALSE)),M702=0),0,VLOOKUP(CONCATENATE("ALI_",$C702,"_SEG_",$I702,"_PROV_",$D702),Catalogo_Precios,AE$8,FALSE))</f>
        <v>910</v>
      </c>
      <c r="AF702" s="57">
        <f t="shared" ref="AF702" si="8414">IF(OR(ISERROR(VLOOKUP(CONCATENATE("ALI_",$C702,"_SEG_",$I702,"_PROV_",$D702),Catalogo_Precios,AF$8,FALSE)),N702=0),0,VLOOKUP(CONCATENATE("ALI_",$C702,"_SEG_",$I702,"_PROV_",$D702),Catalogo_Precios,AF$8,FALSE))</f>
        <v>910</v>
      </c>
      <c r="AG702" s="57">
        <f t="shared" ref="AG702" si="8415">IF(OR(ISERROR(VLOOKUP(CONCATENATE("ALI_",$C702,"_SEG_",$I702,"_PROV_",$D702),Catalogo_Precios,AG$8,FALSE)),O702=0),0,VLOOKUP(CONCATENATE("ALI_",$C702,"_SEG_",$I702,"_PROV_",$D702),Catalogo_Precios,AG$8,FALSE))</f>
        <v>910</v>
      </c>
      <c r="AH702" s="57">
        <f t="shared" ref="AH702" si="8416">IF(OR(ISERROR(VLOOKUP(CONCATENATE("ALI_",$C702,"_SEG_",$I702,"_PROV_",$D702),Catalogo_Precios,AH$8,FALSE)),L702=0),0,VLOOKUP(CONCATENATE("ALI_",$C702,"_SEG_",$I702,"_PROV_",$D702),Catalogo_Precios,AH$8,FALSE))</f>
        <v>886</v>
      </c>
      <c r="AI702" s="57">
        <f t="shared" ref="AI702" si="8417">IF(OR(ISERROR(VLOOKUP(CONCATENATE("ALI_",$C702,"_SEG_",$I702,"_PROV_",$D702),Catalogo_Precios,AI$8,FALSE)),M702=0),0,VLOOKUP(CONCATENATE("ALI_",$C702,"_SEG_",$I702,"_PROV_",$D702),Catalogo_Precios,AI$8,FALSE))</f>
        <v>886</v>
      </c>
      <c r="AJ702" s="57">
        <f t="shared" ref="AJ702" si="8418">IF(OR(ISERROR(VLOOKUP(CONCATENATE("ALI_",$C702,"_SEG_",$I702,"_PROV_",$D702),Catalogo_Precios,AJ$8,FALSE)),N702=0),0,VLOOKUP(CONCATENATE("ALI_",$C702,"_SEG_",$I702,"_PROV_",$D702),Catalogo_Precios,AJ$8,FALSE))</f>
        <v>886</v>
      </c>
      <c r="AK702" s="57">
        <f t="shared" ref="AK702" si="8419">IF(OR(ISERROR(VLOOKUP(CONCATENATE("ALI_",$C702,"_SEG_",$I702,"_PROV_",$D702),Catalogo_Precios,AK$8,FALSE)),O702=0),0,VLOOKUP(CONCATENATE("ALI_",$C702,"_SEG_",$I702,"_PROV_",$D702),Catalogo_Precios,AK$8,FALSE))</f>
        <v>886</v>
      </c>
      <c r="AL702" s="53"/>
      <c r="AM702" s="59" t="str">
        <f t="shared" si="7811"/>
        <v>ALI_75_SEG_5</v>
      </c>
      <c r="AN702" s="59" t="str">
        <f t="shared" si="7812"/>
        <v>ALI_75_SEG_5_VAL_31632682</v>
      </c>
      <c r="AO702" s="60">
        <f t="shared" ref="AO702" si="8420">IF(OR(AB702="",AB702=0),0,COUNTIF(Codificacion,AM702))</f>
        <v>4</v>
      </c>
      <c r="AP702" s="61">
        <f t="array" ref="AP702">MIN(IF(Codificacion=AM702,Total_Cotizacion,""))</f>
        <v>28813609.23</v>
      </c>
      <c r="AQ702" s="62" t="b">
        <f t="shared" si="7814"/>
        <v>0</v>
      </c>
      <c r="AR702" s="51" t="str">
        <f t="shared" ref="AR702" si="8421">IF(COUNTIF(Codificacion2,CONCATENATE(AM702,"_VAL_",AB702))&gt;1,"Empate","")</f>
        <v/>
      </c>
      <c r="AS702" s="63" t="str">
        <f t="shared" si="8193"/>
        <v/>
      </c>
      <c r="AT702" s="59" t="str">
        <f t="shared" si="7816"/>
        <v>ALI_75_SEG_5_</v>
      </c>
      <c r="AU702" s="63">
        <f t="shared" ref="AU702" si="8422">IF(AND(COUNTIF(Codificacion3,AT702)&lt;AO702),1,COUNTIF(Codificacion3,AT702))</f>
        <v>1</v>
      </c>
      <c r="AV702" s="62" t="str">
        <f t="shared" si="7818"/>
        <v>No Seleccionada</v>
      </c>
      <c r="AW702" s="53"/>
      <c r="AX702" s="51" t="str">
        <f t="shared" si="7819"/>
        <v>ALI_75_SEG_5FALSO</v>
      </c>
      <c r="AY702" s="51">
        <f t="shared" si="7800"/>
        <v>3</v>
      </c>
      <c r="AZ702" s="64" t="b">
        <f t="shared" si="7820"/>
        <v>0</v>
      </c>
    </row>
    <row r="703" spans="1:52" x14ac:dyDescent="0.2">
      <c r="A703" s="50" t="b">
        <f t="shared" si="7763"/>
        <v>0</v>
      </c>
      <c r="B703" s="51" t="s">
        <v>108</v>
      </c>
      <c r="C703" s="52">
        <v>75</v>
      </c>
      <c r="D703" s="52">
        <f t="shared" ref="D703" si="8423">IF(ISERROR(VLOOKUP(E703,Proveedores,2,FALSE)),"",VLOOKUP(E703,Proveedores,2,FALSE))</f>
        <v>2047</v>
      </c>
      <c r="E703" s="53" t="s">
        <v>109</v>
      </c>
      <c r="F703" s="54">
        <v>81</v>
      </c>
      <c r="G703" s="53" t="s">
        <v>61</v>
      </c>
      <c r="H703" s="53" t="s">
        <v>62</v>
      </c>
      <c r="I703" s="52">
        <v>6</v>
      </c>
      <c r="J703" s="53" t="s">
        <v>58</v>
      </c>
      <c r="K703" s="55">
        <v>44835</v>
      </c>
      <c r="L703" s="56">
        <v>13604</v>
      </c>
      <c r="M703" s="56">
        <v>16916</v>
      </c>
      <c r="N703" s="56">
        <v>7916</v>
      </c>
      <c r="O703" s="56">
        <v>739</v>
      </c>
      <c r="P703" s="57">
        <v>910</v>
      </c>
      <c r="Q703" s="58">
        <v>3.9559999999999998E-2</v>
      </c>
      <c r="R703" s="57">
        <v>874</v>
      </c>
      <c r="S703" s="57">
        <v>910</v>
      </c>
      <c r="T703" s="58">
        <v>3.9559999999999998E-2</v>
      </c>
      <c r="U703" s="57">
        <v>874</v>
      </c>
      <c r="V703" s="57">
        <v>910</v>
      </c>
      <c r="W703" s="58">
        <v>3.9559999999999998E-2</v>
      </c>
      <c r="X703" s="57">
        <v>874</v>
      </c>
      <c r="Y703" s="57">
        <v>910</v>
      </c>
      <c r="Z703" s="58">
        <v>3.9559999999999998E-2</v>
      </c>
      <c r="AA703" s="57">
        <v>874</v>
      </c>
      <c r="AB703" s="57">
        <v>34238950</v>
      </c>
      <c r="AC703" s="53" t="str">
        <f t="shared" si="7802"/>
        <v>Registro Valido</v>
      </c>
      <c r="AD703" s="57">
        <f t="shared" ref="AD703" si="8424">IF(OR(ISERROR(VLOOKUP(CONCATENATE("ALI_",$C703,"_SEG_",$I703,"_PROV_",$D703),Catalogo_Precios,AD$8,FALSE)),L703=0),0,VLOOKUP(CONCATENATE("ALI_",$C703,"_SEG_",$I703,"_PROV_",$D703),Catalogo_Precios,AD$8,FALSE))</f>
        <v>910</v>
      </c>
      <c r="AE703" s="57">
        <f t="shared" ref="AE703" si="8425">IF(OR(ISERROR(VLOOKUP(CONCATENATE("ALI_",$C703,"_SEG_",$I703,"_PROV_",$D703),Catalogo_Precios,AE$8,FALSE)),M703=0),0,VLOOKUP(CONCATENATE("ALI_",$C703,"_SEG_",$I703,"_PROV_",$D703),Catalogo_Precios,AE$8,FALSE))</f>
        <v>910</v>
      </c>
      <c r="AF703" s="57">
        <f t="shared" ref="AF703" si="8426">IF(OR(ISERROR(VLOOKUP(CONCATENATE("ALI_",$C703,"_SEG_",$I703,"_PROV_",$D703),Catalogo_Precios,AF$8,FALSE)),N703=0),0,VLOOKUP(CONCATENATE("ALI_",$C703,"_SEG_",$I703,"_PROV_",$D703),Catalogo_Precios,AF$8,FALSE))</f>
        <v>910</v>
      </c>
      <c r="AG703" s="57">
        <f t="shared" ref="AG703" si="8427">IF(OR(ISERROR(VLOOKUP(CONCATENATE("ALI_",$C703,"_SEG_",$I703,"_PROV_",$D703),Catalogo_Precios,AG$8,FALSE)),O703=0),0,VLOOKUP(CONCATENATE("ALI_",$C703,"_SEG_",$I703,"_PROV_",$D703),Catalogo_Precios,AG$8,FALSE))</f>
        <v>910</v>
      </c>
      <c r="AH703" s="57">
        <f t="shared" ref="AH703" si="8428">IF(OR(ISERROR(VLOOKUP(CONCATENATE("ALI_",$C703,"_SEG_",$I703,"_PROV_",$D703),Catalogo_Precios,AH$8,FALSE)),L703=0),0,VLOOKUP(CONCATENATE("ALI_",$C703,"_SEG_",$I703,"_PROV_",$D703),Catalogo_Precios,AH$8,FALSE))</f>
        <v>886</v>
      </c>
      <c r="AI703" s="57">
        <f t="shared" ref="AI703" si="8429">IF(OR(ISERROR(VLOOKUP(CONCATENATE("ALI_",$C703,"_SEG_",$I703,"_PROV_",$D703),Catalogo_Precios,AI$8,FALSE)),M703=0),0,VLOOKUP(CONCATENATE("ALI_",$C703,"_SEG_",$I703,"_PROV_",$D703),Catalogo_Precios,AI$8,FALSE))</f>
        <v>886</v>
      </c>
      <c r="AJ703" s="57">
        <f t="shared" ref="AJ703" si="8430">IF(OR(ISERROR(VLOOKUP(CONCATENATE("ALI_",$C703,"_SEG_",$I703,"_PROV_",$D703),Catalogo_Precios,AJ$8,FALSE)),N703=0),0,VLOOKUP(CONCATENATE("ALI_",$C703,"_SEG_",$I703,"_PROV_",$D703),Catalogo_Precios,AJ$8,FALSE))</f>
        <v>886</v>
      </c>
      <c r="AK703" s="57">
        <f t="shared" ref="AK703" si="8431">IF(OR(ISERROR(VLOOKUP(CONCATENATE("ALI_",$C703,"_SEG_",$I703,"_PROV_",$D703),Catalogo_Precios,AK$8,FALSE)),O703=0),0,VLOOKUP(CONCATENATE("ALI_",$C703,"_SEG_",$I703,"_PROV_",$D703),Catalogo_Precios,AK$8,FALSE))</f>
        <v>886</v>
      </c>
      <c r="AL703" s="53"/>
      <c r="AM703" s="59" t="str">
        <f t="shared" si="7811"/>
        <v>ALI_75_SEG_6</v>
      </c>
      <c r="AN703" s="59" t="str">
        <f t="shared" si="7812"/>
        <v>ALI_75_SEG_6_VAL_34238950</v>
      </c>
      <c r="AO703" s="60">
        <f t="shared" ref="AO703" si="8432">IF(OR(AB703="",AB703=0),0,COUNTIF(Codificacion,AM703))</f>
        <v>4</v>
      </c>
      <c r="AP703" s="61">
        <f t="array" ref="AP703">MIN(IF(Codificacion=AM703,Total_Cotizacion,""))</f>
        <v>31194660.749999996</v>
      </c>
      <c r="AQ703" s="62" t="b">
        <f t="shared" si="7814"/>
        <v>0</v>
      </c>
      <c r="AR703" s="51" t="str">
        <f t="shared" ref="AR703" si="8433">IF(COUNTIF(Codificacion2,CONCATENATE(AM703,"_VAL_",AB703))&gt;1,"Empate","")</f>
        <v/>
      </c>
      <c r="AS703" s="63" t="str">
        <f t="shared" si="8193"/>
        <v/>
      </c>
      <c r="AT703" s="59" t="str">
        <f t="shared" si="7816"/>
        <v>ALI_75_SEG_6_</v>
      </c>
      <c r="AU703" s="63">
        <f t="shared" ref="AU703" si="8434">IF(AND(COUNTIF(Codificacion3,AT703)&lt;AO703),1,COUNTIF(Codificacion3,AT703))</f>
        <v>1</v>
      </c>
      <c r="AV703" s="62" t="str">
        <f t="shared" si="7818"/>
        <v>No Seleccionada</v>
      </c>
      <c r="AW703" s="53"/>
      <c r="AX703" s="51" t="str">
        <f t="shared" si="7819"/>
        <v>ALI_75_SEG_6FALSO</v>
      </c>
      <c r="AY703" s="51">
        <f t="shared" si="7800"/>
        <v>3</v>
      </c>
      <c r="AZ703" s="64" t="b">
        <f t="shared" si="7820"/>
        <v>0</v>
      </c>
    </row>
    <row r="704" spans="1:52" x14ac:dyDescent="0.2">
      <c r="A704" s="50" t="b">
        <f t="shared" si="7763"/>
        <v>0</v>
      </c>
      <c r="B704" s="51" t="s">
        <v>108</v>
      </c>
      <c r="C704" s="52">
        <v>75</v>
      </c>
      <c r="D704" s="52">
        <f t="shared" ref="D704" si="8435">IF(ISERROR(VLOOKUP(E704,Proveedores,2,FALSE)),"",VLOOKUP(E704,Proveedores,2,FALSE))</f>
        <v>2047</v>
      </c>
      <c r="E704" s="53" t="s">
        <v>109</v>
      </c>
      <c r="F704" s="54">
        <v>82</v>
      </c>
      <c r="G704" s="53" t="s">
        <v>61</v>
      </c>
      <c r="H704" s="53" t="s">
        <v>62</v>
      </c>
      <c r="I704" s="52">
        <v>7</v>
      </c>
      <c r="J704" s="53" t="s">
        <v>58</v>
      </c>
      <c r="K704" s="55">
        <v>44835</v>
      </c>
      <c r="L704" s="56">
        <v>13892</v>
      </c>
      <c r="M704" s="56">
        <v>17274</v>
      </c>
      <c r="N704" s="56">
        <v>8085</v>
      </c>
      <c r="O704" s="56">
        <v>754</v>
      </c>
      <c r="P704" s="57">
        <v>910</v>
      </c>
      <c r="Q704" s="58">
        <v>2.8570000000000002E-2</v>
      </c>
      <c r="R704" s="57">
        <v>884</v>
      </c>
      <c r="S704" s="57">
        <v>910</v>
      </c>
      <c r="T704" s="58">
        <v>2.8570000000000002E-2</v>
      </c>
      <c r="U704" s="57">
        <v>884</v>
      </c>
      <c r="V704" s="57">
        <v>910</v>
      </c>
      <c r="W704" s="58">
        <v>2.8570000000000002E-2</v>
      </c>
      <c r="X704" s="57">
        <v>884</v>
      </c>
      <c r="Y704" s="57">
        <v>910</v>
      </c>
      <c r="Z704" s="58">
        <v>2.8570000000000002E-2</v>
      </c>
      <c r="AA704" s="57">
        <v>884</v>
      </c>
      <c r="AB704" s="57">
        <v>35364420</v>
      </c>
      <c r="AC704" s="53" t="str">
        <f t="shared" si="7802"/>
        <v>Registro Valido</v>
      </c>
      <c r="AD704" s="57">
        <f t="shared" ref="AD704" si="8436">IF(OR(ISERROR(VLOOKUP(CONCATENATE("ALI_",$C704,"_SEG_",$I704,"_PROV_",$D704),Catalogo_Precios,AD$8,FALSE)),L704=0),0,VLOOKUP(CONCATENATE("ALI_",$C704,"_SEG_",$I704,"_PROV_",$D704),Catalogo_Precios,AD$8,FALSE))</f>
        <v>910</v>
      </c>
      <c r="AE704" s="57">
        <f t="shared" ref="AE704" si="8437">IF(OR(ISERROR(VLOOKUP(CONCATENATE("ALI_",$C704,"_SEG_",$I704,"_PROV_",$D704),Catalogo_Precios,AE$8,FALSE)),M704=0),0,VLOOKUP(CONCATENATE("ALI_",$C704,"_SEG_",$I704,"_PROV_",$D704),Catalogo_Precios,AE$8,FALSE))</f>
        <v>910</v>
      </c>
      <c r="AF704" s="57">
        <f t="shared" ref="AF704" si="8438">IF(OR(ISERROR(VLOOKUP(CONCATENATE("ALI_",$C704,"_SEG_",$I704,"_PROV_",$D704),Catalogo_Precios,AF$8,FALSE)),N704=0),0,VLOOKUP(CONCATENATE("ALI_",$C704,"_SEG_",$I704,"_PROV_",$D704),Catalogo_Precios,AF$8,FALSE))</f>
        <v>910</v>
      </c>
      <c r="AG704" s="57">
        <f t="shared" ref="AG704" si="8439">IF(OR(ISERROR(VLOOKUP(CONCATENATE("ALI_",$C704,"_SEG_",$I704,"_PROV_",$D704),Catalogo_Precios,AG$8,FALSE)),O704=0),0,VLOOKUP(CONCATENATE("ALI_",$C704,"_SEG_",$I704,"_PROV_",$D704),Catalogo_Precios,AG$8,FALSE))</f>
        <v>910</v>
      </c>
      <c r="AH704" s="57">
        <f t="shared" ref="AH704" si="8440">IF(OR(ISERROR(VLOOKUP(CONCATENATE("ALI_",$C704,"_SEG_",$I704,"_PROV_",$D704),Catalogo_Precios,AH$8,FALSE)),L704=0),0,VLOOKUP(CONCATENATE("ALI_",$C704,"_SEG_",$I704,"_PROV_",$D704),Catalogo_Precios,AH$8,FALSE))</f>
        <v>886</v>
      </c>
      <c r="AI704" s="57">
        <f t="shared" ref="AI704" si="8441">IF(OR(ISERROR(VLOOKUP(CONCATENATE("ALI_",$C704,"_SEG_",$I704,"_PROV_",$D704),Catalogo_Precios,AI$8,FALSE)),M704=0),0,VLOOKUP(CONCATENATE("ALI_",$C704,"_SEG_",$I704,"_PROV_",$D704),Catalogo_Precios,AI$8,FALSE))</f>
        <v>886</v>
      </c>
      <c r="AJ704" s="57">
        <f t="shared" ref="AJ704" si="8442">IF(OR(ISERROR(VLOOKUP(CONCATENATE("ALI_",$C704,"_SEG_",$I704,"_PROV_",$D704),Catalogo_Precios,AJ$8,FALSE)),N704=0),0,VLOOKUP(CONCATENATE("ALI_",$C704,"_SEG_",$I704,"_PROV_",$D704),Catalogo_Precios,AJ$8,FALSE))</f>
        <v>886</v>
      </c>
      <c r="AK704" s="57">
        <f t="shared" ref="AK704" si="8443">IF(OR(ISERROR(VLOOKUP(CONCATENATE("ALI_",$C704,"_SEG_",$I704,"_PROV_",$D704),Catalogo_Precios,AK$8,FALSE)),O704=0),0,VLOOKUP(CONCATENATE("ALI_",$C704,"_SEG_",$I704,"_PROV_",$D704),Catalogo_Precios,AK$8,FALSE))</f>
        <v>886</v>
      </c>
      <c r="AL704" s="53"/>
      <c r="AM704" s="59" t="str">
        <f t="shared" si="7811"/>
        <v>ALI_75_SEG_7</v>
      </c>
      <c r="AN704" s="59" t="str">
        <f t="shared" si="7812"/>
        <v>ALI_75_SEG_7_VAL_35364420</v>
      </c>
      <c r="AO704" s="60">
        <f t="shared" ref="AO704" si="8444">IF(OR(AB704="",AB704=0),0,COUNTIF(Codificacion,AM704))</f>
        <v>4</v>
      </c>
      <c r="AP704" s="61">
        <f t="array" ref="AP704">MIN(IF(Codificacion=AM704,Total_Cotizacion,""))</f>
        <v>32306037.749999996</v>
      </c>
      <c r="AQ704" s="62" t="b">
        <f t="shared" si="7814"/>
        <v>0</v>
      </c>
      <c r="AR704" s="51" t="str">
        <f t="shared" ref="AR704" si="8445">IF(COUNTIF(Codificacion2,CONCATENATE(AM704,"_VAL_",AB704))&gt;1,"Empate","")</f>
        <v/>
      </c>
      <c r="AS704" s="63" t="str">
        <f t="shared" si="8193"/>
        <v/>
      </c>
      <c r="AT704" s="59" t="str">
        <f t="shared" si="7816"/>
        <v>ALI_75_SEG_7_</v>
      </c>
      <c r="AU704" s="63">
        <f t="shared" ref="AU704" si="8446">IF(AND(COUNTIF(Codificacion3,AT704)&lt;AO704),1,COUNTIF(Codificacion3,AT704))</f>
        <v>1</v>
      </c>
      <c r="AV704" s="62" t="str">
        <f t="shared" si="7818"/>
        <v>No Seleccionada</v>
      </c>
      <c r="AW704" s="53"/>
      <c r="AX704" s="51" t="str">
        <f t="shared" si="7819"/>
        <v>ALI_75_SEG_7FALSO</v>
      </c>
      <c r="AY704" s="51">
        <f t="shared" si="7800"/>
        <v>3</v>
      </c>
      <c r="AZ704" s="64" t="b">
        <f t="shared" si="7820"/>
        <v>0</v>
      </c>
    </row>
    <row r="705" spans="1:52" x14ac:dyDescent="0.2">
      <c r="A705" s="50" t="b">
        <f t="shared" si="7763"/>
        <v>0</v>
      </c>
      <c r="B705" s="51" t="s">
        <v>108</v>
      </c>
      <c r="C705" s="52">
        <v>75</v>
      </c>
      <c r="D705" s="52">
        <f t="shared" ref="D705" si="8447">IF(ISERROR(VLOOKUP(E705,Proveedores,2,FALSE)),"",VLOOKUP(E705,Proveedores,2,FALSE))</f>
        <v>2047</v>
      </c>
      <c r="E705" s="53" t="s">
        <v>109</v>
      </c>
      <c r="F705" s="54">
        <v>83</v>
      </c>
      <c r="G705" s="53" t="s">
        <v>61</v>
      </c>
      <c r="H705" s="53" t="s">
        <v>62</v>
      </c>
      <c r="I705" s="52">
        <v>8</v>
      </c>
      <c r="J705" s="53" t="s">
        <v>58</v>
      </c>
      <c r="K705" s="55">
        <v>44835</v>
      </c>
      <c r="L705" s="56">
        <v>13409</v>
      </c>
      <c r="M705" s="56">
        <v>16671</v>
      </c>
      <c r="N705" s="56">
        <v>7804</v>
      </c>
      <c r="O705" s="56">
        <v>728</v>
      </c>
      <c r="P705" s="57">
        <v>910</v>
      </c>
      <c r="Q705" s="58">
        <v>3.9559999999999998E-2</v>
      </c>
      <c r="R705" s="57">
        <v>874</v>
      </c>
      <c r="S705" s="57">
        <v>910</v>
      </c>
      <c r="T705" s="58">
        <v>3.9559999999999998E-2</v>
      </c>
      <c r="U705" s="57">
        <v>874</v>
      </c>
      <c r="V705" s="57">
        <v>910</v>
      </c>
      <c r="W705" s="58">
        <v>3.9559999999999998E-2</v>
      </c>
      <c r="X705" s="57">
        <v>874</v>
      </c>
      <c r="Y705" s="57">
        <v>910</v>
      </c>
      <c r="Z705" s="58">
        <v>3.9559999999999998E-2</v>
      </c>
      <c r="AA705" s="57">
        <v>874</v>
      </c>
      <c r="AB705" s="57">
        <v>33746888</v>
      </c>
      <c r="AC705" s="53" t="str">
        <f t="shared" si="7802"/>
        <v>Registro Valido</v>
      </c>
      <c r="AD705" s="57">
        <f t="shared" ref="AD705" si="8448">IF(OR(ISERROR(VLOOKUP(CONCATENATE("ALI_",$C705,"_SEG_",$I705,"_PROV_",$D705),Catalogo_Precios,AD$8,FALSE)),L705=0),0,VLOOKUP(CONCATENATE("ALI_",$C705,"_SEG_",$I705,"_PROV_",$D705),Catalogo_Precios,AD$8,FALSE))</f>
        <v>910</v>
      </c>
      <c r="AE705" s="57">
        <f t="shared" ref="AE705" si="8449">IF(OR(ISERROR(VLOOKUP(CONCATENATE("ALI_",$C705,"_SEG_",$I705,"_PROV_",$D705),Catalogo_Precios,AE$8,FALSE)),M705=0),0,VLOOKUP(CONCATENATE("ALI_",$C705,"_SEG_",$I705,"_PROV_",$D705),Catalogo_Precios,AE$8,FALSE))</f>
        <v>910</v>
      </c>
      <c r="AF705" s="57">
        <f t="shared" ref="AF705" si="8450">IF(OR(ISERROR(VLOOKUP(CONCATENATE("ALI_",$C705,"_SEG_",$I705,"_PROV_",$D705),Catalogo_Precios,AF$8,FALSE)),N705=0),0,VLOOKUP(CONCATENATE("ALI_",$C705,"_SEG_",$I705,"_PROV_",$D705),Catalogo_Precios,AF$8,FALSE))</f>
        <v>910</v>
      </c>
      <c r="AG705" s="57">
        <f t="shared" ref="AG705" si="8451">IF(OR(ISERROR(VLOOKUP(CONCATENATE("ALI_",$C705,"_SEG_",$I705,"_PROV_",$D705),Catalogo_Precios,AG$8,FALSE)),O705=0),0,VLOOKUP(CONCATENATE("ALI_",$C705,"_SEG_",$I705,"_PROV_",$D705),Catalogo_Precios,AG$8,FALSE))</f>
        <v>910</v>
      </c>
      <c r="AH705" s="57">
        <f t="shared" ref="AH705" si="8452">IF(OR(ISERROR(VLOOKUP(CONCATENATE("ALI_",$C705,"_SEG_",$I705,"_PROV_",$D705),Catalogo_Precios,AH$8,FALSE)),L705=0),0,VLOOKUP(CONCATENATE("ALI_",$C705,"_SEG_",$I705,"_PROV_",$D705),Catalogo_Precios,AH$8,FALSE))</f>
        <v>886</v>
      </c>
      <c r="AI705" s="57">
        <f t="shared" ref="AI705" si="8453">IF(OR(ISERROR(VLOOKUP(CONCATENATE("ALI_",$C705,"_SEG_",$I705,"_PROV_",$D705),Catalogo_Precios,AI$8,FALSE)),M705=0),0,VLOOKUP(CONCATENATE("ALI_",$C705,"_SEG_",$I705,"_PROV_",$D705),Catalogo_Precios,AI$8,FALSE))</f>
        <v>886</v>
      </c>
      <c r="AJ705" s="57">
        <f t="shared" ref="AJ705" si="8454">IF(OR(ISERROR(VLOOKUP(CONCATENATE("ALI_",$C705,"_SEG_",$I705,"_PROV_",$D705),Catalogo_Precios,AJ$8,FALSE)),N705=0),0,VLOOKUP(CONCATENATE("ALI_",$C705,"_SEG_",$I705,"_PROV_",$D705),Catalogo_Precios,AJ$8,FALSE))</f>
        <v>886</v>
      </c>
      <c r="AK705" s="57">
        <f t="shared" ref="AK705" si="8455">IF(OR(ISERROR(VLOOKUP(CONCATENATE("ALI_",$C705,"_SEG_",$I705,"_PROV_",$D705),Catalogo_Precios,AK$8,FALSE)),O705=0),0,VLOOKUP(CONCATENATE("ALI_",$C705,"_SEG_",$I705,"_PROV_",$D705),Catalogo_Precios,AK$8,FALSE))</f>
        <v>886</v>
      </c>
      <c r="AL705" s="53"/>
      <c r="AM705" s="59" t="str">
        <f t="shared" si="7811"/>
        <v>ALI_75_SEG_8</v>
      </c>
      <c r="AN705" s="59" t="str">
        <f t="shared" si="7812"/>
        <v>ALI_75_SEG_8_VAL_33746888</v>
      </c>
      <c r="AO705" s="60">
        <f t="shared" ref="AO705" si="8456">IF(OR(AB705="",AB705=0),0,COUNTIF(Codificacion,AM705))</f>
        <v>4</v>
      </c>
      <c r="AP705" s="61">
        <f t="array" ref="AP705">MIN(IF(Codificacion=AM705,Total_Cotizacion,""))</f>
        <v>30794614.48</v>
      </c>
      <c r="AQ705" s="62" t="b">
        <f t="shared" si="7814"/>
        <v>0</v>
      </c>
      <c r="AR705" s="51" t="str">
        <f t="shared" ref="AR705" si="8457">IF(COUNTIF(Codificacion2,CONCATENATE(AM705,"_VAL_",AB705))&gt;1,"Empate","")</f>
        <v/>
      </c>
      <c r="AS705" s="63" t="str">
        <f t="shared" si="8193"/>
        <v/>
      </c>
      <c r="AT705" s="59" t="str">
        <f t="shared" si="7816"/>
        <v>ALI_75_SEG_8_</v>
      </c>
      <c r="AU705" s="63">
        <f t="shared" ref="AU705" si="8458">IF(AND(COUNTIF(Codificacion3,AT705)&lt;AO705),1,COUNTIF(Codificacion3,AT705))</f>
        <v>1</v>
      </c>
      <c r="AV705" s="62" t="str">
        <f t="shared" si="7818"/>
        <v>No Seleccionada</v>
      </c>
      <c r="AW705" s="53"/>
      <c r="AX705" s="51" t="str">
        <f t="shared" si="7819"/>
        <v>ALI_75_SEG_8FALSO</v>
      </c>
      <c r="AY705" s="51">
        <f t="shared" si="7800"/>
        <v>3</v>
      </c>
      <c r="AZ705" s="64" t="b">
        <f t="shared" si="7820"/>
        <v>0</v>
      </c>
    </row>
    <row r="706" spans="1:52" x14ac:dyDescent="0.2">
      <c r="A706" s="50" t="b">
        <f t="shared" si="7763"/>
        <v>0</v>
      </c>
      <c r="B706" s="51" t="s">
        <v>108</v>
      </c>
      <c r="C706" s="52">
        <v>75</v>
      </c>
      <c r="D706" s="52">
        <f t="shared" ref="D706" si="8459">IF(ISERROR(VLOOKUP(E706,Proveedores,2,FALSE)),"",VLOOKUP(E706,Proveedores,2,FALSE))</f>
        <v>2047</v>
      </c>
      <c r="E706" s="53" t="s">
        <v>109</v>
      </c>
      <c r="F706" s="54">
        <v>84</v>
      </c>
      <c r="G706" s="53" t="s">
        <v>61</v>
      </c>
      <c r="H706" s="53" t="s">
        <v>62</v>
      </c>
      <c r="I706" s="52">
        <v>9</v>
      </c>
      <c r="J706" s="53" t="s">
        <v>58</v>
      </c>
      <c r="K706" s="55">
        <v>44835</v>
      </c>
      <c r="L706" s="56">
        <v>13550</v>
      </c>
      <c r="M706" s="56">
        <v>16849</v>
      </c>
      <c r="N706" s="56">
        <v>7885</v>
      </c>
      <c r="O706" s="56">
        <v>735</v>
      </c>
      <c r="P706" s="57">
        <v>910</v>
      </c>
      <c r="Q706" s="58">
        <v>2.8570000000000002E-2</v>
      </c>
      <c r="R706" s="57">
        <v>884</v>
      </c>
      <c r="S706" s="57">
        <v>910</v>
      </c>
      <c r="T706" s="58">
        <v>2.8570000000000002E-2</v>
      </c>
      <c r="U706" s="57">
        <v>884</v>
      </c>
      <c r="V706" s="57">
        <v>910</v>
      </c>
      <c r="W706" s="58">
        <v>2.8570000000000002E-2</v>
      </c>
      <c r="X706" s="57">
        <v>884</v>
      </c>
      <c r="Y706" s="57">
        <v>910</v>
      </c>
      <c r="Z706" s="58">
        <v>2.8570000000000002E-2</v>
      </c>
      <c r="AA706" s="57">
        <v>884</v>
      </c>
      <c r="AB706" s="57">
        <v>34492796</v>
      </c>
      <c r="AC706" s="53" t="str">
        <f t="shared" si="7802"/>
        <v>Registro Valido</v>
      </c>
      <c r="AD706" s="57">
        <f t="shared" ref="AD706" si="8460">IF(OR(ISERROR(VLOOKUP(CONCATENATE("ALI_",$C706,"_SEG_",$I706,"_PROV_",$D706),Catalogo_Precios,AD$8,FALSE)),L706=0),0,VLOOKUP(CONCATENATE("ALI_",$C706,"_SEG_",$I706,"_PROV_",$D706),Catalogo_Precios,AD$8,FALSE))</f>
        <v>910</v>
      </c>
      <c r="AE706" s="57">
        <f t="shared" ref="AE706" si="8461">IF(OR(ISERROR(VLOOKUP(CONCATENATE("ALI_",$C706,"_SEG_",$I706,"_PROV_",$D706),Catalogo_Precios,AE$8,FALSE)),M706=0),0,VLOOKUP(CONCATENATE("ALI_",$C706,"_SEG_",$I706,"_PROV_",$D706),Catalogo_Precios,AE$8,FALSE))</f>
        <v>910</v>
      </c>
      <c r="AF706" s="57">
        <f t="shared" ref="AF706" si="8462">IF(OR(ISERROR(VLOOKUP(CONCATENATE("ALI_",$C706,"_SEG_",$I706,"_PROV_",$D706),Catalogo_Precios,AF$8,FALSE)),N706=0),0,VLOOKUP(CONCATENATE("ALI_",$C706,"_SEG_",$I706,"_PROV_",$D706),Catalogo_Precios,AF$8,FALSE))</f>
        <v>910</v>
      </c>
      <c r="AG706" s="57">
        <f t="shared" ref="AG706" si="8463">IF(OR(ISERROR(VLOOKUP(CONCATENATE("ALI_",$C706,"_SEG_",$I706,"_PROV_",$D706),Catalogo_Precios,AG$8,FALSE)),O706=0),0,VLOOKUP(CONCATENATE("ALI_",$C706,"_SEG_",$I706,"_PROV_",$D706),Catalogo_Precios,AG$8,FALSE))</f>
        <v>910</v>
      </c>
      <c r="AH706" s="57">
        <f t="shared" ref="AH706" si="8464">IF(OR(ISERROR(VLOOKUP(CONCATENATE("ALI_",$C706,"_SEG_",$I706,"_PROV_",$D706),Catalogo_Precios,AH$8,FALSE)),L706=0),0,VLOOKUP(CONCATENATE("ALI_",$C706,"_SEG_",$I706,"_PROV_",$D706),Catalogo_Precios,AH$8,FALSE))</f>
        <v>886</v>
      </c>
      <c r="AI706" s="57">
        <f t="shared" ref="AI706" si="8465">IF(OR(ISERROR(VLOOKUP(CONCATENATE("ALI_",$C706,"_SEG_",$I706,"_PROV_",$D706),Catalogo_Precios,AI$8,FALSE)),M706=0),0,VLOOKUP(CONCATENATE("ALI_",$C706,"_SEG_",$I706,"_PROV_",$D706),Catalogo_Precios,AI$8,FALSE))</f>
        <v>886</v>
      </c>
      <c r="AJ706" s="57">
        <f t="shared" ref="AJ706" si="8466">IF(OR(ISERROR(VLOOKUP(CONCATENATE("ALI_",$C706,"_SEG_",$I706,"_PROV_",$D706),Catalogo_Precios,AJ$8,FALSE)),N706=0),0,VLOOKUP(CONCATENATE("ALI_",$C706,"_SEG_",$I706,"_PROV_",$D706),Catalogo_Precios,AJ$8,FALSE))</f>
        <v>886</v>
      </c>
      <c r="AK706" s="57">
        <f t="shared" ref="AK706" si="8467">IF(OR(ISERROR(VLOOKUP(CONCATENATE("ALI_",$C706,"_SEG_",$I706,"_PROV_",$D706),Catalogo_Precios,AK$8,FALSE)),O706=0),0,VLOOKUP(CONCATENATE("ALI_",$C706,"_SEG_",$I706,"_PROV_",$D706),Catalogo_Precios,AK$8,FALSE))</f>
        <v>886</v>
      </c>
      <c r="AL706" s="53"/>
      <c r="AM706" s="59" t="str">
        <f t="shared" si="7811"/>
        <v>ALI_75_SEG_9</v>
      </c>
      <c r="AN706" s="59" t="str">
        <f t="shared" si="7812"/>
        <v>ALI_75_SEG_9_VAL_34492796</v>
      </c>
      <c r="AO706" s="60">
        <f t="shared" ref="AO706" si="8468">IF(OR(AB706="",AB706=0),0,COUNTIF(Codificacion,AM706))</f>
        <v>4</v>
      </c>
      <c r="AP706" s="61">
        <f t="array" ref="AP706">MIN(IF(Codificacion=AM706,Total_Cotizacion,""))</f>
        <v>31101654.710000001</v>
      </c>
      <c r="AQ706" s="62" t="b">
        <f t="shared" si="7814"/>
        <v>0</v>
      </c>
      <c r="AR706" s="51" t="str">
        <f t="shared" ref="AR706" si="8469">IF(COUNTIF(Codificacion2,CONCATENATE(AM706,"_VAL_",AB706))&gt;1,"Empate","")</f>
        <v/>
      </c>
      <c r="AS706" s="63" t="str">
        <f t="shared" si="8193"/>
        <v/>
      </c>
      <c r="AT706" s="59" t="str">
        <f t="shared" si="7816"/>
        <v>ALI_75_SEG_9_</v>
      </c>
      <c r="AU706" s="63">
        <f t="shared" ref="AU706" si="8470">IF(AND(COUNTIF(Codificacion3,AT706)&lt;AO706),1,COUNTIF(Codificacion3,AT706))</f>
        <v>1</v>
      </c>
      <c r="AV706" s="62" t="str">
        <f t="shared" si="7818"/>
        <v>No Seleccionada</v>
      </c>
      <c r="AW706" s="53"/>
      <c r="AX706" s="51" t="str">
        <f t="shared" si="7819"/>
        <v>ALI_75_SEG_9FALSO</v>
      </c>
      <c r="AY706" s="51">
        <f t="shared" si="7800"/>
        <v>3</v>
      </c>
      <c r="AZ706" s="64" t="b">
        <f t="shared" si="7820"/>
        <v>0</v>
      </c>
    </row>
    <row r="707" spans="1:52" x14ac:dyDescent="0.2">
      <c r="A707" s="50" t="b">
        <f t="shared" si="7763"/>
        <v>0</v>
      </c>
      <c r="B707" s="51" t="s">
        <v>108</v>
      </c>
      <c r="C707" s="52">
        <v>75</v>
      </c>
      <c r="D707" s="52">
        <f t="shared" ref="D707" si="8471">IF(ISERROR(VLOOKUP(E707,Proveedores,2,FALSE)),"",VLOOKUP(E707,Proveedores,2,FALSE))</f>
        <v>2047</v>
      </c>
      <c r="E707" s="53" t="s">
        <v>109</v>
      </c>
      <c r="F707" s="54">
        <v>85</v>
      </c>
      <c r="G707" s="53" t="s">
        <v>61</v>
      </c>
      <c r="H707" s="53" t="s">
        <v>62</v>
      </c>
      <c r="I707" s="52">
        <v>10</v>
      </c>
      <c r="J707" s="53" t="s">
        <v>58</v>
      </c>
      <c r="K707" s="55">
        <v>44835</v>
      </c>
      <c r="L707" s="56">
        <v>13569</v>
      </c>
      <c r="M707" s="56">
        <v>16876</v>
      </c>
      <c r="N707" s="56">
        <v>7898</v>
      </c>
      <c r="O707" s="56">
        <v>737</v>
      </c>
      <c r="P707" s="57">
        <v>910</v>
      </c>
      <c r="Q707" s="58">
        <v>3.9559999999999998E-2</v>
      </c>
      <c r="R707" s="57">
        <v>874</v>
      </c>
      <c r="S707" s="57">
        <v>910</v>
      </c>
      <c r="T707" s="58">
        <v>3.9559999999999998E-2</v>
      </c>
      <c r="U707" s="57">
        <v>874</v>
      </c>
      <c r="V707" s="57">
        <v>910</v>
      </c>
      <c r="W707" s="58">
        <v>3.9559999999999998E-2</v>
      </c>
      <c r="X707" s="57">
        <v>874</v>
      </c>
      <c r="Y707" s="57">
        <v>910</v>
      </c>
      <c r="Z707" s="58">
        <v>3.9559999999999998E-2</v>
      </c>
      <c r="AA707" s="57">
        <v>874</v>
      </c>
      <c r="AB707" s="57">
        <v>34155920</v>
      </c>
      <c r="AC707" s="53" t="str">
        <f t="shared" si="7802"/>
        <v>Registro Valido</v>
      </c>
      <c r="AD707" s="57">
        <f t="shared" ref="AD707" si="8472">IF(OR(ISERROR(VLOOKUP(CONCATENATE("ALI_",$C707,"_SEG_",$I707,"_PROV_",$D707),Catalogo_Precios,AD$8,FALSE)),L707=0),0,VLOOKUP(CONCATENATE("ALI_",$C707,"_SEG_",$I707,"_PROV_",$D707),Catalogo_Precios,AD$8,FALSE))</f>
        <v>910</v>
      </c>
      <c r="AE707" s="57">
        <f t="shared" ref="AE707" si="8473">IF(OR(ISERROR(VLOOKUP(CONCATENATE("ALI_",$C707,"_SEG_",$I707,"_PROV_",$D707),Catalogo_Precios,AE$8,FALSE)),M707=0),0,VLOOKUP(CONCATENATE("ALI_",$C707,"_SEG_",$I707,"_PROV_",$D707),Catalogo_Precios,AE$8,FALSE))</f>
        <v>910</v>
      </c>
      <c r="AF707" s="57">
        <f t="shared" ref="AF707" si="8474">IF(OR(ISERROR(VLOOKUP(CONCATENATE("ALI_",$C707,"_SEG_",$I707,"_PROV_",$D707),Catalogo_Precios,AF$8,FALSE)),N707=0),0,VLOOKUP(CONCATENATE("ALI_",$C707,"_SEG_",$I707,"_PROV_",$D707),Catalogo_Precios,AF$8,FALSE))</f>
        <v>910</v>
      </c>
      <c r="AG707" s="57">
        <f t="shared" ref="AG707" si="8475">IF(OR(ISERROR(VLOOKUP(CONCATENATE("ALI_",$C707,"_SEG_",$I707,"_PROV_",$D707),Catalogo_Precios,AG$8,FALSE)),O707=0),0,VLOOKUP(CONCATENATE("ALI_",$C707,"_SEG_",$I707,"_PROV_",$D707),Catalogo_Precios,AG$8,FALSE))</f>
        <v>910</v>
      </c>
      <c r="AH707" s="57">
        <f t="shared" ref="AH707" si="8476">IF(OR(ISERROR(VLOOKUP(CONCATENATE("ALI_",$C707,"_SEG_",$I707,"_PROV_",$D707),Catalogo_Precios,AH$8,FALSE)),L707=0),0,VLOOKUP(CONCATENATE("ALI_",$C707,"_SEG_",$I707,"_PROV_",$D707),Catalogo_Precios,AH$8,FALSE))</f>
        <v>886</v>
      </c>
      <c r="AI707" s="57">
        <f t="shared" ref="AI707" si="8477">IF(OR(ISERROR(VLOOKUP(CONCATENATE("ALI_",$C707,"_SEG_",$I707,"_PROV_",$D707),Catalogo_Precios,AI$8,FALSE)),M707=0),0,VLOOKUP(CONCATENATE("ALI_",$C707,"_SEG_",$I707,"_PROV_",$D707),Catalogo_Precios,AI$8,FALSE))</f>
        <v>886</v>
      </c>
      <c r="AJ707" s="57">
        <f t="shared" ref="AJ707" si="8478">IF(OR(ISERROR(VLOOKUP(CONCATENATE("ALI_",$C707,"_SEG_",$I707,"_PROV_",$D707),Catalogo_Precios,AJ$8,FALSE)),N707=0),0,VLOOKUP(CONCATENATE("ALI_",$C707,"_SEG_",$I707,"_PROV_",$D707),Catalogo_Precios,AJ$8,FALSE))</f>
        <v>886</v>
      </c>
      <c r="AK707" s="57">
        <f t="shared" ref="AK707" si="8479">IF(OR(ISERROR(VLOOKUP(CONCATENATE("ALI_",$C707,"_SEG_",$I707,"_PROV_",$D707),Catalogo_Precios,AK$8,FALSE)),O707=0),0,VLOOKUP(CONCATENATE("ALI_",$C707,"_SEG_",$I707,"_PROV_",$D707),Catalogo_Precios,AK$8,FALSE))</f>
        <v>886</v>
      </c>
      <c r="AL707" s="53"/>
      <c r="AM707" s="59" t="str">
        <f t="shared" si="7811"/>
        <v>ALI_75_SEG_10</v>
      </c>
      <c r="AN707" s="59" t="str">
        <f t="shared" si="7812"/>
        <v>ALI_75_SEG_10_VAL_34155920</v>
      </c>
      <c r="AO707" s="60">
        <f t="shared" ref="AO707" si="8480">IF(OR(AB707="",AB707=0),0,COUNTIF(Codificacion,AM707))</f>
        <v>4</v>
      </c>
      <c r="AP707" s="61">
        <f t="array" ref="AP707">MIN(IF(Codificacion=AM707,Total_Cotizacion,""))</f>
        <v>31104944.400000002</v>
      </c>
      <c r="AQ707" s="62" t="b">
        <f t="shared" si="7814"/>
        <v>0</v>
      </c>
      <c r="AR707" s="51" t="str">
        <f t="shared" ref="AR707" si="8481">IF(COUNTIF(Codificacion2,CONCATENATE(AM707,"_VAL_",AB707))&gt;1,"Empate","")</f>
        <v/>
      </c>
      <c r="AS707" s="63" t="str">
        <f t="shared" si="8193"/>
        <v/>
      </c>
      <c r="AT707" s="59" t="str">
        <f t="shared" si="7816"/>
        <v>ALI_75_SEG_10_</v>
      </c>
      <c r="AU707" s="63">
        <f t="shared" ref="AU707" si="8482">IF(AND(COUNTIF(Codificacion3,AT707)&lt;AO707),1,COUNTIF(Codificacion3,AT707))</f>
        <v>1</v>
      </c>
      <c r="AV707" s="62" t="str">
        <f t="shared" si="7818"/>
        <v>No Seleccionada</v>
      </c>
      <c r="AW707" s="53"/>
      <c r="AX707" s="51" t="str">
        <f t="shared" si="7819"/>
        <v>ALI_75_SEG_10FALSO</v>
      </c>
      <c r="AY707" s="51">
        <f t="shared" si="7800"/>
        <v>3</v>
      </c>
      <c r="AZ707" s="64" t="b">
        <f t="shared" si="7820"/>
        <v>0</v>
      </c>
    </row>
    <row r="708" spans="1:52" x14ac:dyDescent="0.2">
      <c r="A708" s="50" t="b">
        <f t="shared" si="7763"/>
        <v>0</v>
      </c>
      <c r="B708" s="51" t="s">
        <v>108</v>
      </c>
      <c r="C708" s="52">
        <v>75</v>
      </c>
      <c r="D708" s="52">
        <f t="shared" ref="D708" si="8483">IF(ISERROR(VLOOKUP(E708,Proveedores,2,FALSE)),"",VLOOKUP(E708,Proveedores,2,FALSE))</f>
        <v>2047</v>
      </c>
      <c r="E708" s="53" t="s">
        <v>109</v>
      </c>
      <c r="F708" s="54">
        <v>86</v>
      </c>
      <c r="G708" s="53" t="s">
        <v>61</v>
      </c>
      <c r="H708" s="53" t="s">
        <v>62</v>
      </c>
      <c r="I708" s="52">
        <v>11</v>
      </c>
      <c r="J708" s="53" t="s">
        <v>58</v>
      </c>
      <c r="K708" s="55">
        <v>44835</v>
      </c>
      <c r="L708" s="56">
        <v>13364</v>
      </c>
      <c r="M708" s="56">
        <v>16618</v>
      </c>
      <c r="N708" s="56">
        <v>7778</v>
      </c>
      <c r="O708" s="56">
        <v>725</v>
      </c>
      <c r="P708" s="57">
        <v>910</v>
      </c>
      <c r="Q708" s="58">
        <v>2.8570000000000002E-2</v>
      </c>
      <c r="R708" s="57">
        <v>884</v>
      </c>
      <c r="S708" s="57">
        <v>910</v>
      </c>
      <c r="T708" s="58">
        <v>2.8570000000000002E-2</v>
      </c>
      <c r="U708" s="57">
        <v>884</v>
      </c>
      <c r="V708" s="57">
        <v>910</v>
      </c>
      <c r="W708" s="58">
        <v>2.8570000000000002E-2</v>
      </c>
      <c r="X708" s="57">
        <v>884</v>
      </c>
      <c r="Y708" s="57">
        <v>910</v>
      </c>
      <c r="Z708" s="58">
        <v>2.8570000000000002E-2</v>
      </c>
      <c r="AA708" s="57">
        <v>884</v>
      </c>
      <c r="AB708" s="57">
        <v>34020740</v>
      </c>
      <c r="AC708" s="53" t="str">
        <f t="shared" si="7802"/>
        <v>Registro Valido</v>
      </c>
      <c r="AD708" s="57">
        <f t="shared" ref="AD708" si="8484">IF(OR(ISERROR(VLOOKUP(CONCATENATE("ALI_",$C708,"_SEG_",$I708,"_PROV_",$D708),Catalogo_Precios,AD$8,FALSE)),L708=0),0,VLOOKUP(CONCATENATE("ALI_",$C708,"_SEG_",$I708,"_PROV_",$D708),Catalogo_Precios,AD$8,FALSE))</f>
        <v>910</v>
      </c>
      <c r="AE708" s="57">
        <f t="shared" ref="AE708" si="8485">IF(OR(ISERROR(VLOOKUP(CONCATENATE("ALI_",$C708,"_SEG_",$I708,"_PROV_",$D708),Catalogo_Precios,AE$8,FALSE)),M708=0),0,VLOOKUP(CONCATENATE("ALI_",$C708,"_SEG_",$I708,"_PROV_",$D708),Catalogo_Precios,AE$8,FALSE))</f>
        <v>910</v>
      </c>
      <c r="AF708" s="57">
        <f t="shared" ref="AF708" si="8486">IF(OR(ISERROR(VLOOKUP(CONCATENATE("ALI_",$C708,"_SEG_",$I708,"_PROV_",$D708),Catalogo_Precios,AF$8,FALSE)),N708=0),0,VLOOKUP(CONCATENATE("ALI_",$C708,"_SEG_",$I708,"_PROV_",$D708),Catalogo_Precios,AF$8,FALSE))</f>
        <v>910</v>
      </c>
      <c r="AG708" s="57">
        <f t="shared" ref="AG708" si="8487">IF(OR(ISERROR(VLOOKUP(CONCATENATE("ALI_",$C708,"_SEG_",$I708,"_PROV_",$D708),Catalogo_Precios,AG$8,FALSE)),O708=0),0,VLOOKUP(CONCATENATE("ALI_",$C708,"_SEG_",$I708,"_PROV_",$D708),Catalogo_Precios,AG$8,FALSE))</f>
        <v>910</v>
      </c>
      <c r="AH708" s="57">
        <f t="shared" ref="AH708" si="8488">IF(OR(ISERROR(VLOOKUP(CONCATENATE("ALI_",$C708,"_SEG_",$I708,"_PROV_",$D708),Catalogo_Precios,AH$8,FALSE)),L708=0),0,VLOOKUP(CONCATENATE("ALI_",$C708,"_SEG_",$I708,"_PROV_",$D708),Catalogo_Precios,AH$8,FALSE))</f>
        <v>886</v>
      </c>
      <c r="AI708" s="57">
        <f t="shared" ref="AI708" si="8489">IF(OR(ISERROR(VLOOKUP(CONCATENATE("ALI_",$C708,"_SEG_",$I708,"_PROV_",$D708),Catalogo_Precios,AI$8,FALSE)),M708=0),0,VLOOKUP(CONCATENATE("ALI_",$C708,"_SEG_",$I708,"_PROV_",$D708),Catalogo_Precios,AI$8,FALSE))</f>
        <v>886</v>
      </c>
      <c r="AJ708" s="57">
        <f t="shared" ref="AJ708" si="8490">IF(OR(ISERROR(VLOOKUP(CONCATENATE("ALI_",$C708,"_SEG_",$I708,"_PROV_",$D708),Catalogo_Precios,AJ$8,FALSE)),N708=0),0,VLOOKUP(CONCATENATE("ALI_",$C708,"_SEG_",$I708,"_PROV_",$D708),Catalogo_Precios,AJ$8,FALSE))</f>
        <v>886</v>
      </c>
      <c r="AK708" s="57">
        <f t="shared" ref="AK708" si="8491">IF(OR(ISERROR(VLOOKUP(CONCATENATE("ALI_",$C708,"_SEG_",$I708,"_PROV_",$D708),Catalogo_Precios,AK$8,FALSE)),O708=0),0,VLOOKUP(CONCATENATE("ALI_",$C708,"_SEG_",$I708,"_PROV_",$D708),Catalogo_Precios,AK$8,FALSE))</f>
        <v>886</v>
      </c>
      <c r="AL708" s="53"/>
      <c r="AM708" s="59" t="str">
        <f t="shared" si="7811"/>
        <v>ALI_75_SEG_11</v>
      </c>
      <c r="AN708" s="59" t="str">
        <f t="shared" si="7812"/>
        <v>ALI_75_SEG_11_VAL_34020740</v>
      </c>
      <c r="AO708" s="60">
        <f t="shared" ref="AO708" si="8492">IF(OR(AB708="",AB708=0),0,COUNTIF(Codificacion,AM708))</f>
        <v>4</v>
      </c>
      <c r="AP708" s="61">
        <f t="array" ref="AP708">MIN(IF(Codificacion=AM708,Total_Cotizacion,""))</f>
        <v>30624438.75</v>
      </c>
      <c r="AQ708" s="62" t="b">
        <f t="shared" si="7814"/>
        <v>0</v>
      </c>
      <c r="AR708" s="51" t="str">
        <f t="shared" ref="AR708" si="8493">IF(COUNTIF(Codificacion2,CONCATENATE(AM708,"_VAL_",AB708))&gt;1,"Empate","")</f>
        <v/>
      </c>
      <c r="AS708" s="63" t="str">
        <f t="shared" si="8193"/>
        <v/>
      </c>
      <c r="AT708" s="59" t="str">
        <f t="shared" si="7816"/>
        <v>ALI_75_SEG_11_</v>
      </c>
      <c r="AU708" s="63">
        <f t="shared" ref="AU708" si="8494">IF(AND(COUNTIF(Codificacion3,AT708)&lt;AO708),1,COUNTIF(Codificacion3,AT708))</f>
        <v>1</v>
      </c>
      <c r="AV708" s="62" t="str">
        <f t="shared" si="7818"/>
        <v>No Seleccionada</v>
      </c>
      <c r="AW708" s="53"/>
      <c r="AX708" s="51" t="str">
        <f t="shared" si="7819"/>
        <v>ALI_75_SEG_11FALSO</v>
      </c>
      <c r="AY708" s="51">
        <f t="shared" si="7800"/>
        <v>3</v>
      </c>
      <c r="AZ708" s="64" t="b">
        <f t="shared" si="7820"/>
        <v>0</v>
      </c>
    </row>
    <row r="709" spans="1:52" x14ac:dyDescent="0.2">
      <c r="A709" s="50" t="b">
        <f t="shared" si="7763"/>
        <v>0</v>
      </c>
      <c r="B709" s="51" t="s">
        <v>108</v>
      </c>
      <c r="C709" s="52">
        <v>75</v>
      </c>
      <c r="D709" s="52">
        <f t="shared" ref="D709" si="8495">IF(ISERROR(VLOOKUP(E709,Proveedores,2,FALSE)),"",VLOOKUP(E709,Proveedores,2,FALSE))</f>
        <v>2047</v>
      </c>
      <c r="E709" s="53" t="s">
        <v>109</v>
      </c>
      <c r="F709" s="54">
        <v>87</v>
      </c>
      <c r="G709" s="53" t="s">
        <v>61</v>
      </c>
      <c r="H709" s="53" t="s">
        <v>62</v>
      </c>
      <c r="I709" s="52">
        <v>12</v>
      </c>
      <c r="J709" s="53" t="s">
        <v>58</v>
      </c>
      <c r="K709" s="55">
        <v>44835</v>
      </c>
      <c r="L709" s="56">
        <v>12129</v>
      </c>
      <c r="M709" s="56">
        <v>15081</v>
      </c>
      <c r="N709" s="56">
        <v>7059</v>
      </c>
      <c r="O709" s="56">
        <v>658</v>
      </c>
      <c r="P709" s="57">
        <v>910</v>
      </c>
      <c r="Q709" s="58">
        <v>3.9559999999999998E-2</v>
      </c>
      <c r="R709" s="57">
        <v>874</v>
      </c>
      <c r="S709" s="57">
        <v>910</v>
      </c>
      <c r="T709" s="58">
        <v>3.9559999999999998E-2</v>
      </c>
      <c r="U709" s="57">
        <v>874</v>
      </c>
      <c r="V709" s="57">
        <v>910</v>
      </c>
      <c r="W709" s="58">
        <v>3.9559999999999998E-2</v>
      </c>
      <c r="X709" s="57">
        <v>874</v>
      </c>
      <c r="Y709" s="57">
        <v>910</v>
      </c>
      <c r="Z709" s="58">
        <v>3.9559999999999998E-2</v>
      </c>
      <c r="AA709" s="57">
        <v>874</v>
      </c>
      <c r="AB709" s="57">
        <v>30526198</v>
      </c>
      <c r="AC709" s="53" t="str">
        <f t="shared" si="7802"/>
        <v>Registro Valido</v>
      </c>
      <c r="AD709" s="57">
        <f t="shared" ref="AD709" si="8496">IF(OR(ISERROR(VLOOKUP(CONCATENATE("ALI_",$C709,"_SEG_",$I709,"_PROV_",$D709),Catalogo_Precios,AD$8,FALSE)),L709=0),0,VLOOKUP(CONCATENATE("ALI_",$C709,"_SEG_",$I709,"_PROV_",$D709),Catalogo_Precios,AD$8,FALSE))</f>
        <v>910</v>
      </c>
      <c r="AE709" s="57">
        <f t="shared" ref="AE709" si="8497">IF(OR(ISERROR(VLOOKUP(CONCATENATE("ALI_",$C709,"_SEG_",$I709,"_PROV_",$D709),Catalogo_Precios,AE$8,FALSE)),M709=0),0,VLOOKUP(CONCATENATE("ALI_",$C709,"_SEG_",$I709,"_PROV_",$D709),Catalogo_Precios,AE$8,FALSE))</f>
        <v>910</v>
      </c>
      <c r="AF709" s="57">
        <f t="shared" ref="AF709" si="8498">IF(OR(ISERROR(VLOOKUP(CONCATENATE("ALI_",$C709,"_SEG_",$I709,"_PROV_",$D709),Catalogo_Precios,AF$8,FALSE)),N709=0),0,VLOOKUP(CONCATENATE("ALI_",$C709,"_SEG_",$I709,"_PROV_",$D709),Catalogo_Precios,AF$8,FALSE))</f>
        <v>910</v>
      </c>
      <c r="AG709" s="57">
        <f t="shared" ref="AG709" si="8499">IF(OR(ISERROR(VLOOKUP(CONCATENATE("ALI_",$C709,"_SEG_",$I709,"_PROV_",$D709),Catalogo_Precios,AG$8,FALSE)),O709=0),0,VLOOKUP(CONCATENATE("ALI_",$C709,"_SEG_",$I709,"_PROV_",$D709),Catalogo_Precios,AG$8,FALSE))</f>
        <v>910</v>
      </c>
      <c r="AH709" s="57">
        <f t="shared" ref="AH709" si="8500">IF(OR(ISERROR(VLOOKUP(CONCATENATE("ALI_",$C709,"_SEG_",$I709,"_PROV_",$D709),Catalogo_Precios,AH$8,FALSE)),L709=0),0,VLOOKUP(CONCATENATE("ALI_",$C709,"_SEG_",$I709,"_PROV_",$D709),Catalogo_Precios,AH$8,FALSE))</f>
        <v>886</v>
      </c>
      <c r="AI709" s="57">
        <f t="shared" ref="AI709" si="8501">IF(OR(ISERROR(VLOOKUP(CONCATENATE("ALI_",$C709,"_SEG_",$I709,"_PROV_",$D709),Catalogo_Precios,AI$8,FALSE)),M709=0),0,VLOOKUP(CONCATENATE("ALI_",$C709,"_SEG_",$I709,"_PROV_",$D709),Catalogo_Precios,AI$8,FALSE))</f>
        <v>886</v>
      </c>
      <c r="AJ709" s="57">
        <f t="shared" ref="AJ709" si="8502">IF(OR(ISERROR(VLOOKUP(CONCATENATE("ALI_",$C709,"_SEG_",$I709,"_PROV_",$D709),Catalogo_Precios,AJ$8,FALSE)),N709=0),0,VLOOKUP(CONCATENATE("ALI_",$C709,"_SEG_",$I709,"_PROV_",$D709),Catalogo_Precios,AJ$8,FALSE))</f>
        <v>886</v>
      </c>
      <c r="AK709" s="57">
        <f t="shared" ref="AK709" si="8503">IF(OR(ISERROR(VLOOKUP(CONCATENATE("ALI_",$C709,"_SEG_",$I709,"_PROV_",$D709),Catalogo_Precios,AK$8,FALSE)),O709=0),0,VLOOKUP(CONCATENATE("ALI_",$C709,"_SEG_",$I709,"_PROV_",$D709),Catalogo_Precios,AK$8,FALSE))</f>
        <v>886</v>
      </c>
      <c r="AL709" s="53"/>
      <c r="AM709" s="59" t="str">
        <f t="shared" si="7811"/>
        <v>ALI_75_SEG_12</v>
      </c>
      <c r="AN709" s="59" t="str">
        <f t="shared" si="7812"/>
        <v>ALI_75_SEG_12_VAL_30526198</v>
      </c>
      <c r="AO709" s="60">
        <f t="shared" ref="AO709" si="8504">IF(OR(AB709="",AB709=0),0,COUNTIF(Codificacion,AM709))</f>
        <v>4</v>
      </c>
      <c r="AP709" s="61">
        <f t="array" ref="AP709">MIN(IF(Codificacion=AM709,Total_Cotizacion,""))</f>
        <v>27802241.27</v>
      </c>
      <c r="AQ709" s="62" t="b">
        <f t="shared" si="7814"/>
        <v>0</v>
      </c>
      <c r="AR709" s="51" t="str">
        <f t="shared" ref="AR709" si="8505">IF(COUNTIF(Codificacion2,CONCATENATE(AM709,"_VAL_",AB709))&gt;1,"Empate","")</f>
        <v/>
      </c>
      <c r="AS709" s="63" t="str">
        <f t="shared" si="8193"/>
        <v/>
      </c>
      <c r="AT709" s="59" t="str">
        <f t="shared" si="7816"/>
        <v>ALI_75_SEG_12_</v>
      </c>
      <c r="AU709" s="63">
        <f t="shared" ref="AU709" si="8506">IF(AND(COUNTIF(Codificacion3,AT709)&lt;AO709),1,COUNTIF(Codificacion3,AT709))</f>
        <v>1</v>
      </c>
      <c r="AV709" s="62" t="str">
        <f t="shared" si="7818"/>
        <v>No Seleccionada</v>
      </c>
      <c r="AW709" s="53"/>
      <c r="AX709" s="51" t="str">
        <f t="shared" si="7819"/>
        <v>ALI_75_SEG_12FALSO</v>
      </c>
      <c r="AY709" s="51">
        <f t="shared" si="7800"/>
        <v>3</v>
      </c>
      <c r="AZ709" s="64" t="b">
        <f t="shared" si="7820"/>
        <v>0</v>
      </c>
    </row>
    <row r="710" spans="1:52" x14ac:dyDescent="0.2">
      <c r="A710" s="50" t="b">
        <f t="shared" si="7763"/>
        <v>0</v>
      </c>
      <c r="B710" s="51" t="s">
        <v>108</v>
      </c>
      <c r="C710" s="52">
        <v>75</v>
      </c>
      <c r="D710" s="52">
        <f t="shared" ref="D710" si="8507">IF(ISERROR(VLOOKUP(E710,Proveedores,2,FALSE)),"",VLOOKUP(E710,Proveedores,2,FALSE))</f>
        <v>2047</v>
      </c>
      <c r="E710" s="53" t="s">
        <v>109</v>
      </c>
      <c r="F710" s="54">
        <v>88</v>
      </c>
      <c r="G710" s="53" t="s">
        <v>61</v>
      </c>
      <c r="H710" s="53" t="s">
        <v>62</v>
      </c>
      <c r="I710" s="52">
        <v>13</v>
      </c>
      <c r="J710" s="53" t="s">
        <v>58</v>
      </c>
      <c r="K710" s="55">
        <v>44835</v>
      </c>
      <c r="L710" s="56">
        <v>12878</v>
      </c>
      <c r="M710" s="56">
        <v>16014</v>
      </c>
      <c r="N710" s="56">
        <v>7495</v>
      </c>
      <c r="O710" s="56">
        <v>699</v>
      </c>
      <c r="P710" s="57">
        <v>910</v>
      </c>
      <c r="Q710" s="58">
        <v>2.8570000000000002E-2</v>
      </c>
      <c r="R710" s="57">
        <v>884</v>
      </c>
      <c r="S710" s="57">
        <v>910</v>
      </c>
      <c r="T710" s="58">
        <v>2.8570000000000002E-2</v>
      </c>
      <c r="U710" s="57">
        <v>884</v>
      </c>
      <c r="V710" s="57">
        <v>910</v>
      </c>
      <c r="W710" s="58">
        <v>2.8570000000000002E-2</v>
      </c>
      <c r="X710" s="57">
        <v>884</v>
      </c>
      <c r="Y710" s="57">
        <v>910</v>
      </c>
      <c r="Z710" s="58">
        <v>2.8570000000000002E-2</v>
      </c>
      <c r="AA710" s="57">
        <v>884</v>
      </c>
      <c r="AB710" s="57">
        <v>32784024</v>
      </c>
      <c r="AC710" s="53" t="str">
        <f t="shared" si="7802"/>
        <v>Registro Valido</v>
      </c>
      <c r="AD710" s="57">
        <f t="shared" ref="AD710" si="8508">IF(OR(ISERROR(VLOOKUP(CONCATENATE("ALI_",$C710,"_SEG_",$I710,"_PROV_",$D710),Catalogo_Precios,AD$8,FALSE)),L710=0),0,VLOOKUP(CONCATENATE("ALI_",$C710,"_SEG_",$I710,"_PROV_",$D710),Catalogo_Precios,AD$8,FALSE))</f>
        <v>910</v>
      </c>
      <c r="AE710" s="57">
        <f t="shared" ref="AE710" si="8509">IF(OR(ISERROR(VLOOKUP(CONCATENATE("ALI_",$C710,"_SEG_",$I710,"_PROV_",$D710),Catalogo_Precios,AE$8,FALSE)),M710=0),0,VLOOKUP(CONCATENATE("ALI_",$C710,"_SEG_",$I710,"_PROV_",$D710),Catalogo_Precios,AE$8,FALSE))</f>
        <v>910</v>
      </c>
      <c r="AF710" s="57">
        <f t="shared" ref="AF710" si="8510">IF(OR(ISERROR(VLOOKUP(CONCATENATE("ALI_",$C710,"_SEG_",$I710,"_PROV_",$D710),Catalogo_Precios,AF$8,FALSE)),N710=0),0,VLOOKUP(CONCATENATE("ALI_",$C710,"_SEG_",$I710,"_PROV_",$D710),Catalogo_Precios,AF$8,FALSE))</f>
        <v>910</v>
      </c>
      <c r="AG710" s="57">
        <f t="shared" ref="AG710" si="8511">IF(OR(ISERROR(VLOOKUP(CONCATENATE("ALI_",$C710,"_SEG_",$I710,"_PROV_",$D710),Catalogo_Precios,AG$8,FALSE)),O710=0),0,VLOOKUP(CONCATENATE("ALI_",$C710,"_SEG_",$I710,"_PROV_",$D710),Catalogo_Precios,AG$8,FALSE))</f>
        <v>910</v>
      </c>
      <c r="AH710" s="57">
        <f t="shared" ref="AH710" si="8512">IF(OR(ISERROR(VLOOKUP(CONCATENATE("ALI_",$C710,"_SEG_",$I710,"_PROV_",$D710),Catalogo_Precios,AH$8,FALSE)),L710=0),0,VLOOKUP(CONCATENATE("ALI_",$C710,"_SEG_",$I710,"_PROV_",$D710),Catalogo_Precios,AH$8,FALSE))</f>
        <v>886</v>
      </c>
      <c r="AI710" s="57">
        <f t="shared" ref="AI710" si="8513">IF(OR(ISERROR(VLOOKUP(CONCATENATE("ALI_",$C710,"_SEG_",$I710,"_PROV_",$D710),Catalogo_Precios,AI$8,FALSE)),M710=0),0,VLOOKUP(CONCATENATE("ALI_",$C710,"_SEG_",$I710,"_PROV_",$D710),Catalogo_Precios,AI$8,FALSE))</f>
        <v>886</v>
      </c>
      <c r="AJ710" s="57">
        <f t="shared" ref="AJ710" si="8514">IF(OR(ISERROR(VLOOKUP(CONCATENATE("ALI_",$C710,"_SEG_",$I710,"_PROV_",$D710),Catalogo_Precios,AJ$8,FALSE)),N710=0),0,VLOOKUP(CONCATENATE("ALI_",$C710,"_SEG_",$I710,"_PROV_",$D710),Catalogo_Precios,AJ$8,FALSE))</f>
        <v>886</v>
      </c>
      <c r="AK710" s="57">
        <f t="shared" ref="AK710" si="8515">IF(OR(ISERROR(VLOOKUP(CONCATENATE("ALI_",$C710,"_SEG_",$I710,"_PROV_",$D710),Catalogo_Precios,AK$8,FALSE)),O710=0),0,VLOOKUP(CONCATENATE("ALI_",$C710,"_SEG_",$I710,"_PROV_",$D710),Catalogo_Precios,AK$8,FALSE))</f>
        <v>886</v>
      </c>
      <c r="AL710" s="53"/>
      <c r="AM710" s="59" t="str">
        <f t="shared" si="7811"/>
        <v>ALI_75_SEG_13</v>
      </c>
      <c r="AN710" s="59" t="str">
        <f t="shared" si="7812"/>
        <v>ALI_75_SEG_13_VAL_32784024</v>
      </c>
      <c r="AO710" s="60">
        <f t="shared" ref="AO710" si="8516">IF(OR(AB710="",AB710=0),0,COUNTIF(Codificacion,AM710))</f>
        <v>4</v>
      </c>
      <c r="AP710" s="61">
        <f t="array" ref="AP710">MIN(IF(Codificacion=AM710,Total_Cotizacion,""))</f>
        <v>29520826.859999999</v>
      </c>
      <c r="AQ710" s="62" t="b">
        <f t="shared" si="7814"/>
        <v>0</v>
      </c>
      <c r="AR710" s="51" t="str">
        <f t="shared" ref="AR710" si="8517">IF(COUNTIF(Codificacion2,CONCATENATE(AM710,"_VAL_",AB710))&gt;1,"Empate","")</f>
        <v/>
      </c>
      <c r="AS710" s="63" t="str">
        <f t="shared" si="8193"/>
        <v/>
      </c>
      <c r="AT710" s="59" t="str">
        <f t="shared" si="7816"/>
        <v>ALI_75_SEG_13_</v>
      </c>
      <c r="AU710" s="63">
        <f t="shared" ref="AU710" si="8518">IF(AND(COUNTIF(Codificacion3,AT710)&lt;AO710),1,COUNTIF(Codificacion3,AT710))</f>
        <v>1</v>
      </c>
      <c r="AV710" s="62" t="str">
        <f t="shared" si="7818"/>
        <v>No Seleccionada</v>
      </c>
      <c r="AW710" s="53"/>
      <c r="AX710" s="51" t="str">
        <f t="shared" si="7819"/>
        <v>ALI_75_SEG_13FALSO</v>
      </c>
      <c r="AY710" s="51">
        <f t="shared" si="7800"/>
        <v>3</v>
      </c>
      <c r="AZ710" s="64" t="b">
        <f t="shared" si="7820"/>
        <v>0</v>
      </c>
    </row>
    <row r="711" spans="1:52" x14ac:dyDescent="0.2">
      <c r="A711" s="50" t="b">
        <f t="shared" si="7763"/>
        <v>0</v>
      </c>
      <c r="B711" s="51" t="s">
        <v>108</v>
      </c>
      <c r="C711" s="52">
        <v>75</v>
      </c>
      <c r="D711" s="52">
        <f t="shared" ref="D711" si="8519">IF(ISERROR(VLOOKUP(E711,Proveedores,2,FALSE)),"",VLOOKUP(E711,Proveedores,2,FALSE))</f>
        <v>2047</v>
      </c>
      <c r="E711" s="53" t="s">
        <v>109</v>
      </c>
      <c r="F711" s="54">
        <v>89</v>
      </c>
      <c r="G711" s="53" t="s">
        <v>61</v>
      </c>
      <c r="H711" s="53" t="s">
        <v>62</v>
      </c>
      <c r="I711" s="52">
        <v>14</v>
      </c>
      <c r="J711" s="53" t="s">
        <v>58</v>
      </c>
      <c r="K711" s="55">
        <v>44835</v>
      </c>
      <c r="L711" s="56">
        <v>12761</v>
      </c>
      <c r="M711" s="56">
        <v>15868</v>
      </c>
      <c r="N711" s="56">
        <v>7427</v>
      </c>
      <c r="O711" s="56">
        <v>693</v>
      </c>
      <c r="P711" s="57">
        <v>910</v>
      </c>
      <c r="Q711" s="58">
        <v>3.9559999999999998E-2</v>
      </c>
      <c r="R711" s="57">
        <v>874</v>
      </c>
      <c r="S711" s="57">
        <v>910</v>
      </c>
      <c r="T711" s="58">
        <v>3.9559999999999998E-2</v>
      </c>
      <c r="U711" s="57">
        <v>874</v>
      </c>
      <c r="V711" s="57">
        <v>910</v>
      </c>
      <c r="W711" s="58">
        <v>3.9559999999999998E-2</v>
      </c>
      <c r="X711" s="57">
        <v>874</v>
      </c>
      <c r="Y711" s="57">
        <v>910</v>
      </c>
      <c r="Z711" s="58">
        <v>3.9559999999999998E-2</v>
      </c>
      <c r="AA711" s="57">
        <v>874</v>
      </c>
      <c r="AB711" s="57">
        <v>32118626</v>
      </c>
      <c r="AC711" s="53" t="str">
        <f t="shared" si="7802"/>
        <v>Registro Valido</v>
      </c>
      <c r="AD711" s="57">
        <f t="shared" ref="AD711" si="8520">IF(OR(ISERROR(VLOOKUP(CONCATENATE("ALI_",$C711,"_SEG_",$I711,"_PROV_",$D711),Catalogo_Precios,AD$8,FALSE)),L711=0),0,VLOOKUP(CONCATENATE("ALI_",$C711,"_SEG_",$I711,"_PROV_",$D711),Catalogo_Precios,AD$8,FALSE))</f>
        <v>910</v>
      </c>
      <c r="AE711" s="57">
        <f t="shared" ref="AE711" si="8521">IF(OR(ISERROR(VLOOKUP(CONCATENATE("ALI_",$C711,"_SEG_",$I711,"_PROV_",$D711),Catalogo_Precios,AE$8,FALSE)),M711=0),0,VLOOKUP(CONCATENATE("ALI_",$C711,"_SEG_",$I711,"_PROV_",$D711),Catalogo_Precios,AE$8,FALSE))</f>
        <v>910</v>
      </c>
      <c r="AF711" s="57">
        <f t="shared" ref="AF711" si="8522">IF(OR(ISERROR(VLOOKUP(CONCATENATE("ALI_",$C711,"_SEG_",$I711,"_PROV_",$D711),Catalogo_Precios,AF$8,FALSE)),N711=0),0,VLOOKUP(CONCATENATE("ALI_",$C711,"_SEG_",$I711,"_PROV_",$D711),Catalogo_Precios,AF$8,FALSE))</f>
        <v>910</v>
      </c>
      <c r="AG711" s="57">
        <f t="shared" ref="AG711" si="8523">IF(OR(ISERROR(VLOOKUP(CONCATENATE("ALI_",$C711,"_SEG_",$I711,"_PROV_",$D711),Catalogo_Precios,AG$8,FALSE)),O711=0),0,VLOOKUP(CONCATENATE("ALI_",$C711,"_SEG_",$I711,"_PROV_",$D711),Catalogo_Precios,AG$8,FALSE))</f>
        <v>910</v>
      </c>
      <c r="AH711" s="57">
        <f t="shared" ref="AH711" si="8524">IF(OR(ISERROR(VLOOKUP(CONCATENATE("ALI_",$C711,"_SEG_",$I711,"_PROV_",$D711),Catalogo_Precios,AH$8,FALSE)),L711=0),0,VLOOKUP(CONCATENATE("ALI_",$C711,"_SEG_",$I711,"_PROV_",$D711),Catalogo_Precios,AH$8,FALSE))</f>
        <v>886</v>
      </c>
      <c r="AI711" s="57">
        <f t="shared" ref="AI711" si="8525">IF(OR(ISERROR(VLOOKUP(CONCATENATE("ALI_",$C711,"_SEG_",$I711,"_PROV_",$D711),Catalogo_Precios,AI$8,FALSE)),M711=0),0,VLOOKUP(CONCATENATE("ALI_",$C711,"_SEG_",$I711,"_PROV_",$D711),Catalogo_Precios,AI$8,FALSE))</f>
        <v>886</v>
      </c>
      <c r="AJ711" s="57">
        <f t="shared" ref="AJ711" si="8526">IF(OR(ISERROR(VLOOKUP(CONCATENATE("ALI_",$C711,"_SEG_",$I711,"_PROV_",$D711),Catalogo_Precios,AJ$8,FALSE)),N711=0),0,VLOOKUP(CONCATENATE("ALI_",$C711,"_SEG_",$I711,"_PROV_",$D711),Catalogo_Precios,AJ$8,FALSE))</f>
        <v>886</v>
      </c>
      <c r="AK711" s="57">
        <f t="shared" ref="AK711" si="8527">IF(OR(ISERROR(VLOOKUP(CONCATENATE("ALI_",$C711,"_SEG_",$I711,"_PROV_",$D711),Catalogo_Precios,AK$8,FALSE)),O711=0),0,VLOOKUP(CONCATENATE("ALI_",$C711,"_SEG_",$I711,"_PROV_",$D711),Catalogo_Precios,AK$8,FALSE))</f>
        <v>886</v>
      </c>
      <c r="AL711" s="53"/>
      <c r="AM711" s="59" t="str">
        <f t="shared" si="7811"/>
        <v>ALI_75_SEG_14</v>
      </c>
      <c r="AN711" s="59" t="str">
        <f t="shared" si="7812"/>
        <v>ALI_75_SEG_14_VAL_32118626</v>
      </c>
      <c r="AO711" s="60">
        <f t="shared" ref="AO711" si="8528">IF(OR(AB711="",AB711=0),0,COUNTIF(Codificacion,AM711))</f>
        <v>4</v>
      </c>
      <c r="AP711" s="61">
        <f t="array" ref="AP711">MIN(IF(Codificacion=AM711,Total_Cotizacion,""))</f>
        <v>29252571.489999998</v>
      </c>
      <c r="AQ711" s="62" t="b">
        <f t="shared" si="7814"/>
        <v>0</v>
      </c>
      <c r="AR711" s="51" t="str">
        <f t="shared" ref="AR711" si="8529">IF(COUNTIF(Codificacion2,CONCATENATE(AM711,"_VAL_",AB711))&gt;1,"Empate","")</f>
        <v/>
      </c>
      <c r="AS711" s="63" t="str">
        <f t="shared" si="8193"/>
        <v/>
      </c>
      <c r="AT711" s="59" t="str">
        <f t="shared" si="7816"/>
        <v>ALI_75_SEG_14_</v>
      </c>
      <c r="AU711" s="63">
        <f t="shared" ref="AU711" si="8530">IF(AND(COUNTIF(Codificacion3,AT711)&lt;AO711),1,COUNTIF(Codificacion3,AT711))</f>
        <v>1</v>
      </c>
      <c r="AV711" s="62" t="str">
        <f t="shared" si="7818"/>
        <v>No Seleccionada</v>
      </c>
      <c r="AW711" s="53"/>
      <c r="AX711" s="51" t="str">
        <f t="shared" si="7819"/>
        <v>ALI_75_SEG_14FALSO</v>
      </c>
      <c r="AY711" s="51">
        <f t="shared" si="7800"/>
        <v>3</v>
      </c>
      <c r="AZ711" s="64" t="b">
        <f t="shared" si="7820"/>
        <v>0</v>
      </c>
    </row>
    <row r="712" spans="1:52" x14ac:dyDescent="0.2">
      <c r="A712" s="50" t="b">
        <f t="shared" si="7763"/>
        <v>0</v>
      </c>
      <c r="B712" s="51" t="s">
        <v>108</v>
      </c>
      <c r="C712" s="52">
        <v>75</v>
      </c>
      <c r="D712" s="52">
        <f t="shared" ref="D712" si="8531">IF(ISERROR(VLOOKUP(E712,Proveedores,2,FALSE)),"",VLOOKUP(E712,Proveedores,2,FALSE))</f>
        <v>2047</v>
      </c>
      <c r="E712" s="53" t="s">
        <v>109</v>
      </c>
      <c r="F712" s="54">
        <v>90</v>
      </c>
      <c r="G712" s="53" t="s">
        <v>61</v>
      </c>
      <c r="H712" s="53" t="s">
        <v>62</v>
      </c>
      <c r="I712" s="52">
        <v>15</v>
      </c>
      <c r="J712" s="53" t="s">
        <v>58</v>
      </c>
      <c r="K712" s="55">
        <v>44835</v>
      </c>
      <c r="L712" s="56">
        <v>12060</v>
      </c>
      <c r="M712" s="56">
        <v>14997</v>
      </c>
      <c r="N712" s="56">
        <v>7020</v>
      </c>
      <c r="O712" s="56">
        <v>658</v>
      </c>
      <c r="P712" s="57">
        <v>910</v>
      </c>
      <c r="Q712" s="58">
        <v>2.8570000000000002E-2</v>
      </c>
      <c r="R712" s="57">
        <v>884</v>
      </c>
      <c r="S712" s="57">
        <v>910</v>
      </c>
      <c r="T712" s="58">
        <v>2.8570000000000002E-2</v>
      </c>
      <c r="U712" s="57">
        <v>884</v>
      </c>
      <c r="V712" s="57">
        <v>910</v>
      </c>
      <c r="W712" s="58">
        <v>2.8570000000000002E-2</v>
      </c>
      <c r="X712" s="57">
        <v>884</v>
      </c>
      <c r="Y712" s="57">
        <v>910</v>
      </c>
      <c r="Z712" s="58">
        <v>2.8570000000000002E-2</v>
      </c>
      <c r="AA712" s="57">
        <v>884</v>
      </c>
      <c r="AB712" s="57">
        <v>30705740</v>
      </c>
      <c r="AC712" s="53" t="str">
        <f t="shared" si="7802"/>
        <v>Registro Valido</v>
      </c>
      <c r="AD712" s="57">
        <f t="shared" ref="AD712" si="8532">IF(OR(ISERROR(VLOOKUP(CONCATENATE("ALI_",$C712,"_SEG_",$I712,"_PROV_",$D712),Catalogo_Precios,AD$8,FALSE)),L712=0),0,VLOOKUP(CONCATENATE("ALI_",$C712,"_SEG_",$I712,"_PROV_",$D712),Catalogo_Precios,AD$8,FALSE))</f>
        <v>910</v>
      </c>
      <c r="AE712" s="57">
        <f t="shared" ref="AE712" si="8533">IF(OR(ISERROR(VLOOKUP(CONCATENATE("ALI_",$C712,"_SEG_",$I712,"_PROV_",$D712),Catalogo_Precios,AE$8,FALSE)),M712=0),0,VLOOKUP(CONCATENATE("ALI_",$C712,"_SEG_",$I712,"_PROV_",$D712),Catalogo_Precios,AE$8,FALSE))</f>
        <v>910</v>
      </c>
      <c r="AF712" s="57">
        <f t="shared" ref="AF712" si="8534">IF(OR(ISERROR(VLOOKUP(CONCATENATE("ALI_",$C712,"_SEG_",$I712,"_PROV_",$D712),Catalogo_Precios,AF$8,FALSE)),N712=0),0,VLOOKUP(CONCATENATE("ALI_",$C712,"_SEG_",$I712,"_PROV_",$D712),Catalogo_Precios,AF$8,FALSE))</f>
        <v>910</v>
      </c>
      <c r="AG712" s="57">
        <f t="shared" ref="AG712" si="8535">IF(OR(ISERROR(VLOOKUP(CONCATENATE("ALI_",$C712,"_SEG_",$I712,"_PROV_",$D712),Catalogo_Precios,AG$8,FALSE)),O712=0),0,VLOOKUP(CONCATENATE("ALI_",$C712,"_SEG_",$I712,"_PROV_",$D712),Catalogo_Precios,AG$8,FALSE))</f>
        <v>910</v>
      </c>
      <c r="AH712" s="57">
        <f t="shared" ref="AH712" si="8536">IF(OR(ISERROR(VLOOKUP(CONCATENATE("ALI_",$C712,"_SEG_",$I712,"_PROV_",$D712),Catalogo_Precios,AH$8,FALSE)),L712=0),0,VLOOKUP(CONCATENATE("ALI_",$C712,"_SEG_",$I712,"_PROV_",$D712),Catalogo_Precios,AH$8,FALSE))</f>
        <v>886</v>
      </c>
      <c r="AI712" s="57">
        <f t="shared" ref="AI712" si="8537">IF(OR(ISERROR(VLOOKUP(CONCATENATE("ALI_",$C712,"_SEG_",$I712,"_PROV_",$D712),Catalogo_Precios,AI$8,FALSE)),M712=0),0,VLOOKUP(CONCATENATE("ALI_",$C712,"_SEG_",$I712,"_PROV_",$D712),Catalogo_Precios,AI$8,FALSE))</f>
        <v>886</v>
      </c>
      <c r="AJ712" s="57">
        <f t="shared" ref="AJ712" si="8538">IF(OR(ISERROR(VLOOKUP(CONCATENATE("ALI_",$C712,"_SEG_",$I712,"_PROV_",$D712),Catalogo_Precios,AJ$8,FALSE)),N712=0),0,VLOOKUP(CONCATENATE("ALI_",$C712,"_SEG_",$I712,"_PROV_",$D712),Catalogo_Precios,AJ$8,FALSE))</f>
        <v>886</v>
      </c>
      <c r="AK712" s="57">
        <f t="shared" ref="AK712" si="8539">IF(OR(ISERROR(VLOOKUP(CONCATENATE("ALI_",$C712,"_SEG_",$I712,"_PROV_",$D712),Catalogo_Precios,AK$8,FALSE)),O712=0),0,VLOOKUP(CONCATENATE("ALI_",$C712,"_SEG_",$I712,"_PROV_",$D712),Catalogo_Precios,AK$8,FALSE))</f>
        <v>886</v>
      </c>
      <c r="AL712" s="53"/>
      <c r="AM712" s="59" t="str">
        <f t="shared" si="7811"/>
        <v>ALI_75_SEG_15</v>
      </c>
      <c r="AN712" s="59" t="str">
        <f t="shared" si="7812"/>
        <v>ALI_75_SEG_15_VAL_30705740</v>
      </c>
      <c r="AO712" s="60">
        <f t="shared" ref="AO712" si="8540">IF(OR(AB712="",AB712=0),0,COUNTIF(Codificacion,AM712))</f>
        <v>4</v>
      </c>
      <c r="AP712" s="61">
        <f t="array" ref="AP712">MIN(IF(Codificacion=AM712,Total_Cotizacion,""))</f>
        <v>27649407.349999998</v>
      </c>
      <c r="AQ712" s="62" t="b">
        <f t="shared" si="7814"/>
        <v>0</v>
      </c>
      <c r="AR712" s="51" t="str">
        <f t="shared" ref="AR712" si="8541">IF(COUNTIF(Codificacion2,CONCATENATE(AM712,"_VAL_",AB712))&gt;1,"Empate","")</f>
        <v/>
      </c>
      <c r="AS712" s="63" t="str">
        <f t="shared" si="8193"/>
        <v/>
      </c>
      <c r="AT712" s="59" t="str">
        <f t="shared" si="7816"/>
        <v>ALI_75_SEG_15_</v>
      </c>
      <c r="AU712" s="63">
        <f t="shared" ref="AU712" si="8542">IF(AND(COUNTIF(Codificacion3,AT712)&lt;AO712),1,COUNTIF(Codificacion3,AT712))</f>
        <v>1</v>
      </c>
      <c r="AV712" s="62" t="str">
        <f t="shared" si="7818"/>
        <v>No Seleccionada</v>
      </c>
      <c r="AW712" s="53"/>
      <c r="AX712" s="51" t="str">
        <f t="shared" si="7819"/>
        <v>ALI_75_SEG_15FALSO</v>
      </c>
      <c r="AY712" s="51">
        <f t="shared" si="7800"/>
        <v>3</v>
      </c>
      <c r="AZ712" s="64" t="b">
        <f t="shared" si="7820"/>
        <v>0</v>
      </c>
    </row>
    <row r="713" spans="1:52" x14ac:dyDescent="0.2">
      <c r="A713" s="50" t="b">
        <f t="shared" ref="A713:A776" si="8543">IF(AV713="Cotizacion Seleccionada",CONCATENATE("ALI_",C713,"_SEG_",I713),FALSE)</f>
        <v>0</v>
      </c>
      <c r="B713" s="51" t="s">
        <v>108</v>
      </c>
      <c r="C713" s="52">
        <v>82</v>
      </c>
      <c r="D713" s="52">
        <f t="shared" ref="D713" si="8544">IF(ISERROR(VLOOKUP(E713,Proveedores,2,FALSE)),"",VLOOKUP(E713,Proveedores,2,FALSE))</f>
        <v>2047</v>
      </c>
      <c r="E713" s="53" t="s">
        <v>109</v>
      </c>
      <c r="F713" s="54">
        <v>267</v>
      </c>
      <c r="G713" s="53" t="s">
        <v>61</v>
      </c>
      <c r="H713" s="53" t="s">
        <v>68</v>
      </c>
      <c r="I713" s="52">
        <v>1</v>
      </c>
      <c r="J713" s="53" t="s">
        <v>58</v>
      </c>
      <c r="K713" s="55">
        <v>44835</v>
      </c>
      <c r="L713" s="56">
        <v>7940</v>
      </c>
      <c r="M713" s="56">
        <v>9132</v>
      </c>
      <c r="N713" s="56">
        <v>5174</v>
      </c>
      <c r="O713" s="56">
        <v>316</v>
      </c>
      <c r="P713" s="57">
        <v>930</v>
      </c>
      <c r="Q713" s="58">
        <v>0</v>
      </c>
      <c r="R713" s="57">
        <v>930</v>
      </c>
      <c r="S713" s="57">
        <v>930</v>
      </c>
      <c r="T713" s="58">
        <v>0</v>
      </c>
      <c r="U713" s="57">
        <v>930</v>
      </c>
      <c r="V713" s="57">
        <v>930</v>
      </c>
      <c r="W713" s="58">
        <v>0</v>
      </c>
      <c r="X713" s="57">
        <v>930</v>
      </c>
      <c r="Y713" s="57">
        <v>930</v>
      </c>
      <c r="Z713" s="58">
        <v>0</v>
      </c>
      <c r="AA713" s="57">
        <v>930</v>
      </c>
      <c r="AB713" s="57">
        <v>20982660</v>
      </c>
      <c r="AC713" s="53" t="str">
        <f t="shared" si="7802"/>
        <v>Registro Valido</v>
      </c>
      <c r="AD713" s="57">
        <f t="shared" ref="AD713" si="8545">IF(OR(ISERROR(VLOOKUP(CONCATENATE("ALI_",$C713,"_SEG_",$I713,"_PROV_",$D713),Catalogo_Precios,AD$8,FALSE)),L713=0),0,VLOOKUP(CONCATENATE("ALI_",$C713,"_SEG_",$I713,"_PROV_",$D713),Catalogo_Precios,AD$8,FALSE))</f>
        <v>930</v>
      </c>
      <c r="AE713" s="57">
        <f t="shared" ref="AE713" si="8546">IF(OR(ISERROR(VLOOKUP(CONCATENATE("ALI_",$C713,"_SEG_",$I713,"_PROV_",$D713),Catalogo_Precios,AE$8,FALSE)),M713=0),0,VLOOKUP(CONCATENATE("ALI_",$C713,"_SEG_",$I713,"_PROV_",$D713),Catalogo_Precios,AE$8,FALSE))</f>
        <v>930</v>
      </c>
      <c r="AF713" s="57">
        <f t="shared" ref="AF713" si="8547">IF(OR(ISERROR(VLOOKUP(CONCATENATE("ALI_",$C713,"_SEG_",$I713,"_PROV_",$D713),Catalogo_Precios,AF$8,FALSE)),N713=0),0,VLOOKUP(CONCATENATE("ALI_",$C713,"_SEG_",$I713,"_PROV_",$D713),Catalogo_Precios,AF$8,FALSE))</f>
        <v>930</v>
      </c>
      <c r="AG713" s="57">
        <f t="shared" ref="AG713" si="8548">IF(OR(ISERROR(VLOOKUP(CONCATENATE("ALI_",$C713,"_SEG_",$I713,"_PROV_",$D713),Catalogo_Precios,AG$8,FALSE)),O713=0),0,VLOOKUP(CONCATENATE("ALI_",$C713,"_SEG_",$I713,"_PROV_",$D713),Catalogo_Precios,AG$8,FALSE))</f>
        <v>930</v>
      </c>
      <c r="AH713" s="57">
        <f t="shared" ref="AH713" si="8549">IF(OR(ISERROR(VLOOKUP(CONCATENATE("ALI_",$C713,"_SEG_",$I713,"_PROV_",$D713),Catalogo_Precios,AH$8,FALSE)),L713=0),0,VLOOKUP(CONCATENATE("ALI_",$C713,"_SEG_",$I713,"_PROV_",$D713),Catalogo_Precios,AH$8,FALSE))</f>
        <v>906</v>
      </c>
      <c r="AI713" s="57">
        <f t="shared" ref="AI713" si="8550">IF(OR(ISERROR(VLOOKUP(CONCATENATE("ALI_",$C713,"_SEG_",$I713,"_PROV_",$D713),Catalogo_Precios,AI$8,FALSE)),M713=0),0,VLOOKUP(CONCATENATE("ALI_",$C713,"_SEG_",$I713,"_PROV_",$D713),Catalogo_Precios,AI$8,FALSE))</f>
        <v>906</v>
      </c>
      <c r="AJ713" s="57">
        <f t="shared" ref="AJ713" si="8551">IF(OR(ISERROR(VLOOKUP(CONCATENATE("ALI_",$C713,"_SEG_",$I713,"_PROV_",$D713),Catalogo_Precios,AJ$8,FALSE)),N713=0),0,VLOOKUP(CONCATENATE("ALI_",$C713,"_SEG_",$I713,"_PROV_",$D713),Catalogo_Precios,AJ$8,FALSE))</f>
        <v>906</v>
      </c>
      <c r="AK713" s="57">
        <f t="shared" ref="AK713" si="8552">IF(OR(ISERROR(VLOOKUP(CONCATENATE("ALI_",$C713,"_SEG_",$I713,"_PROV_",$D713),Catalogo_Precios,AK$8,FALSE)),O713=0),0,VLOOKUP(CONCATENATE("ALI_",$C713,"_SEG_",$I713,"_PROV_",$D713),Catalogo_Precios,AK$8,FALSE))</f>
        <v>906</v>
      </c>
      <c r="AL713" s="53"/>
      <c r="AM713" s="59" t="str">
        <f t="shared" si="7811"/>
        <v>ALI_82_SEG_1</v>
      </c>
      <c r="AN713" s="59" t="str">
        <f t="shared" si="7812"/>
        <v>ALI_82_SEG_1_VAL_20982660</v>
      </c>
      <c r="AO713" s="60">
        <f t="shared" ref="AO713" si="8553">IF(OR(AB713="",AB713=0),0,COUNTIF(Codificacion,AM713))</f>
        <v>4</v>
      </c>
      <c r="AP713" s="61">
        <f t="array" ref="AP713">MIN(IF(Codificacion=AM713,Total_Cotizacion,""))</f>
        <v>18982313.080000002</v>
      </c>
      <c r="AQ713" s="62" t="b">
        <f t="shared" si="7814"/>
        <v>0</v>
      </c>
      <c r="AR713" s="51" t="str">
        <f t="shared" ref="AR713" si="8554">IF(COUNTIF(Codificacion2,CONCATENATE(AM713,"_VAL_",AB713))&gt;1,"Empate","")</f>
        <v/>
      </c>
      <c r="AS713" s="63" t="str">
        <f t="shared" si="8193"/>
        <v/>
      </c>
      <c r="AT713" s="59" t="str">
        <f t="shared" si="7816"/>
        <v>ALI_82_SEG_1_</v>
      </c>
      <c r="AU713" s="63">
        <f t="shared" ref="AU713" si="8555">IF(AND(COUNTIF(Codificacion3,AT713)&lt;AO713),1,COUNTIF(Codificacion3,AT713))</f>
        <v>1</v>
      </c>
      <c r="AV713" s="62" t="str">
        <f t="shared" si="7818"/>
        <v>No Seleccionada</v>
      </c>
      <c r="AW713" s="53"/>
      <c r="AX713" s="51" t="str">
        <f t="shared" si="7819"/>
        <v>ALI_82_SEG_1FALSO</v>
      </c>
      <c r="AY713" s="51">
        <f t="shared" si="7800"/>
        <v>3</v>
      </c>
      <c r="AZ713" s="64" t="b">
        <f t="shared" si="7820"/>
        <v>0</v>
      </c>
    </row>
    <row r="714" spans="1:52" x14ac:dyDescent="0.2">
      <c r="A714" s="50" t="b">
        <f t="shared" si="8543"/>
        <v>0</v>
      </c>
      <c r="B714" s="51" t="s">
        <v>108</v>
      </c>
      <c r="C714" s="52">
        <v>82</v>
      </c>
      <c r="D714" s="52">
        <f t="shared" ref="D714" si="8556">IF(ISERROR(VLOOKUP(E714,Proveedores,2,FALSE)),"",VLOOKUP(E714,Proveedores,2,FALSE))</f>
        <v>2047</v>
      </c>
      <c r="E714" s="53" t="s">
        <v>109</v>
      </c>
      <c r="F714" s="54">
        <v>268</v>
      </c>
      <c r="G714" s="53" t="s">
        <v>61</v>
      </c>
      <c r="H714" s="53" t="s">
        <v>68</v>
      </c>
      <c r="I714" s="52">
        <v>2</v>
      </c>
      <c r="J714" s="53" t="s">
        <v>58</v>
      </c>
      <c r="K714" s="55">
        <v>44835</v>
      </c>
      <c r="L714" s="56">
        <v>8137</v>
      </c>
      <c r="M714" s="56">
        <v>9359</v>
      </c>
      <c r="N714" s="56">
        <v>5308</v>
      </c>
      <c r="O714" s="56">
        <v>323</v>
      </c>
      <c r="P714" s="57">
        <v>930</v>
      </c>
      <c r="Q714" s="58">
        <v>0</v>
      </c>
      <c r="R714" s="57">
        <v>930</v>
      </c>
      <c r="S714" s="57">
        <v>930</v>
      </c>
      <c r="T714" s="58">
        <v>0</v>
      </c>
      <c r="U714" s="57">
        <v>930</v>
      </c>
      <c r="V714" s="57">
        <v>930</v>
      </c>
      <c r="W714" s="58">
        <v>0</v>
      </c>
      <c r="X714" s="57">
        <v>930</v>
      </c>
      <c r="Y714" s="57">
        <v>930</v>
      </c>
      <c r="Z714" s="58">
        <v>0</v>
      </c>
      <c r="AA714" s="57">
        <v>930</v>
      </c>
      <c r="AB714" s="57">
        <v>21508110</v>
      </c>
      <c r="AC714" s="53" t="str">
        <f t="shared" si="7802"/>
        <v>Registro Valido</v>
      </c>
      <c r="AD714" s="57">
        <f t="shared" ref="AD714" si="8557">IF(OR(ISERROR(VLOOKUP(CONCATENATE("ALI_",$C714,"_SEG_",$I714,"_PROV_",$D714),Catalogo_Precios,AD$8,FALSE)),L714=0),0,VLOOKUP(CONCATENATE("ALI_",$C714,"_SEG_",$I714,"_PROV_",$D714),Catalogo_Precios,AD$8,FALSE))</f>
        <v>930</v>
      </c>
      <c r="AE714" s="57">
        <f t="shared" ref="AE714" si="8558">IF(OR(ISERROR(VLOOKUP(CONCATENATE("ALI_",$C714,"_SEG_",$I714,"_PROV_",$D714),Catalogo_Precios,AE$8,FALSE)),M714=0),0,VLOOKUP(CONCATENATE("ALI_",$C714,"_SEG_",$I714,"_PROV_",$D714),Catalogo_Precios,AE$8,FALSE))</f>
        <v>930</v>
      </c>
      <c r="AF714" s="57">
        <f t="shared" ref="AF714" si="8559">IF(OR(ISERROR(VLOOKUP(CONCATENATE("ALI_",$C714,"_SEG_",$I714,"_PROV_",$D714),Catalogo_Precios,AF$8,FALSE)),N714=0),0,VLOOKUP(CONCATENATE("ALI_",$C714,"_SEG_",$I714,"_PROV_",$D714),Catalogo_Precios,AF$8,FALSE))</f>
        <v>930</v>
      </c>
      <c r="AG714" s="57">
        <f t="shared" ref="AG714" si="8560">IF(OR(ISERROR(VLOOKUP(CONCATENATE("ALI_",$C714,"_SEG_",$I714,"_PROV_",$D714),Catalogo_Precios,AG$8,FALSE)),O714=0),0,VLOOKUP(CONCATENATE("ALI_",$C714,"_SEG_",$I714,"_PROV_",$D714),Catalogo_Precios,AG$8,FALSE))</f>
        <v>930</v>
      </c>
      <c r="AH714" s="57">
        <f t="shared" ref="AH714" si="8561">IF(OR(ISERROR(VLOOKUP(CONCATENATE("ALI_",$C714,"_SEG_",$I714,"_PROV_",$D714),Catalogo_Precios,AH$8,FALSE)),L714=0),0,VLOOKUP(CONCATENATE("ALI_",$C714,"_SEG_",$I714,"_PROV_",$D714),Catalogo_Precios,AH$8,FALSE))</f>
        <v>906</v>
      </c>
      <c r="AI714" s="57">
        <f t="shared" ref="AI714" si="8562">IF(OR(ISERROR(VLOOKUP(CONCATENATE("ALI_",$C714,"_SEG_",$I714,"_PROV_",$D714),Catalogo_Precios,AI$8,FALSE)),M714=0),0,VLOOKUP(CONCATENATE("ALI_",$C714,"_SEG_",$I714,"_PROV_",$D714),Catalogo_Precios,AI$8,FALSE))</f>
        <v>906</v>
      </c>
      <c r="AJ714" s="57">
        <f t="shared" ref="AJ714" si="8563">IF(OR(ISERROR(VLOOKUP(CONCATENATE("ALI_",$C714,"_SEG_",$I714,"_PROV_",$D714),Catalogo_Precios,AJ$8,FALSE)),N714=0),0,VLOOKUP(CONCATENATE("ALI_",$C714,"_SEG_",$I714,"_PROV_",$D714),Catalogo_Precios,AJ$8,FALSE))</f>
        <v>906</v>
      </c>
      <c r="AK714" s="57">
        <f t="shared" ref="AK714" si="8564">IF(OR(ISERROR(VLOOKUP(CONCATENATE("ALI_",$C714,"_SEG_",$I714,"_PROV_",$D714),Catalogo_Precios,AK$8,FALSE)),O714=0),0,VLOOKUP(CONCATENATE("ALI_",$C714,"_SEG_",$I714,"_PROV_",$D714),Catalogo_Precios,AK$8,FALSE))</f>
        <v>906</v>
      </c>
      <c r="AL714" s="53"/>
      <c r="AM714" s="59" t="str">
        <f t="shared" si="7811"/>
        <v>ALI_82_SEG_2</v>
      </c>
      <c r="AN714" s="59" t="str">
        <f t="shared" si="7812"/>
        <v>ALI_82_SEG_2_VAL_21508110</v>
      </c>
      <c r="AO714" s="60">
        <f t="shared" ref="AO714" si="8565">IF(OR(AB714="",AB714=0),0,COUNTIF(Codificacion,AM714))</f>
        <v>4</v>
      </c>
      <c r="AP714" s="61">
        <f t="array" ref="AP714">MIN(IF(Codificacion=AM714,Total_Cotizacion,""))</f>
        <v>19485422.580000002</v>
      </c>
      <c r="AQ714" s="62" t="b">
        <f t="shared" si="7814"/>
        <v>0</v>
      </c>
      <c r="AR714" s="51" t="str">
        <f t="shared" ref="AR714" si="8566">IF(COUNTIF(Codificacion2,CONCATENATE(AM714,"_VAL_",AB714))&gt;1,"Empate","")</f>
        <v/>
      </c>
      <c r="AS714" s="63" t="str">
        <f t="shared" si="8193"/>
        <v/>
      </c>
      <c r="AT714" s="59" t="str">
        <f t="shared" si="7816"/>
        <v>ALI_82_SEG_2_</v>
      </c>
      <c r="AU714" s="63">
        <f t="shared" ref="AU714" si="8567">IF(AND(COUNTIF(Codificacion3,AT714)&lt;AO714),1,COUNTIF(Codificacion3,AT714))</f>
        <v>1</v>
      </c>
      <c r="AV714" s="62" t="str">
        <f t="shared" si="7818"/>
        <v>No Seleccionada</v>
      </c>
      <c r="AW714" s="53"/>
      <c r="AX714" s="51" t="str">
        <f t="shared" si="7819"/>
        <v>ALI_82_SEG_2FALSO</v>
      </c>
      <c r="AY714" s="51">
        <f t="shared" si="7800"/>
        <v>3</v>
      </c>
      <c r="AZ714" s="64" t="b">
        <f t="shared" si="7820"/>
        <v>0</v>
      </c>
    </row>
    <row r="715" spans="1:52" x14ac:dyDescent="0.2">
      <c r="A715" s="50" t="b">
        <f t="shared" si="8543"/>
        <v>0</v>
      </c>
      <c r="B715" s="51" t="s">
        <v>108</v>
      </c>
      <c r="C715" s="52">
        <v>82</v>
      </c>
      <c r="D715" s="52">
        <f t="shared" ref="D715" si="8568">IF(ISERROR(VLOOKUP(E715,Proveedores,2,FALSE)),"",VLOOKUP(E715,Proveedores,2,FALSE))</f>
        <v>2047</v>
      </c>
      <c r="E715" s="53" t="s">
        <v>109</v>
      </c>
      <c r="F715" s="54">
        <v>269</v>
      </c>
      <c r="G715" s="53" t="s">
        <v>61</v>
      </c>
      <c r="H715" s="53" t="s">
        <v>68</v>
      </c>
      <c r="I715" s="52">
        <v>3</v>
      </c>
      <c r="J715" s="53" t="s">
        <v>58</v>
      </c>
      <c r="K715" s="55">
        <v>44835</v>
      </c>
      <c r="L715" s="56">
        <v>8086</v>
      </c>
      <c r="M715" s="56">
        <v>9301</v>
      </c>
      <c r="N715" s="56">
        <v>5276</v>
      </c>
      <c r="O715" s="56">
        <v>321</v>
      </c>
      <c r="P715" s="57">
        <v>930</v>
      </c>
      <c r="Q715" s="58">
        <v>6.0214999999999998E-2</v>
      </c>
      <c r="R715" s="57">
        <v>874</v>
      </c>
      <c r="S715" s="57">
        <v>930</v>
      </c>
      <c r="T715" s="58">
        <v>6.0214999999999998E-2</v>
      </c>
      <c r="U715" s="57">
        <v>874</v>
      </c>
      <c r="V715" s="57">
        <v>930</v>
      </c>
      <c r="W715" s="58">
        <v>6.0214999999999998E-2</v>
      </c>
      <c r="X715" s="57">
        <v>874</v>
      </c>
      <c r="Y715" s="57">
        <v>930</v>
      </c>
      <c r="Z715" s="58">
        <v>6.0214999999999998E-2</v>
      </c>
      <c r="AA715" s="57">
        <v>874</v>
      </c>
      <c r="AB715" s="57">
        <v>20088016</v>
      </c>
      <c r="AC715" s="53" t="str">
        <f t="shared" si="7802"/>
        <v>Registro Valido</v>
      </c>
      <c r="AD715" s="57">
        <f t="shared" ref="AD715" si="8569">IF(OR(ISERROR(VLOOKUP(CONCATENATE("ALI_",$C715,"_SEG_",$I715,"_PROV_",$D715),Catalogo_Precios,AD$8,FALSE)),L715=0),0,VLOOKUP(CONCATENATE("ALI_",$C715,"_SEG_",$I715,"_PROV_",$D715),Catalogo_Precios,AD$8,FALSE))</f>
        <v>930</v>
      </c>
      <c r="AE715" s="57">
        <f t="shared" ref="AE715" si="8570">IF(OR(ISERROR(VLOOKUP(CONCATENATE("ALI_",$C715,"_SEG_",$I715,"_PROV_",$D715),Catalogo_Precios,AE$8,FALSE)),M715=0),0,VLOOKUP(CONCATENATE("ALI_",$C715,"_SEG_",$I715,"_PROV_",$D715),Catalogo_Precios,AE$8,FALSE))</f>
        <v>930</v>
      </c>
      <c r="AF715" s="57">
        <f t="shared" ref="AF715" si="8571">IF(OR(ISERROR(VLOOKUP(CONCATENATE("ALI_",$C715,"_SEG_",$I715,"_PROV_",$D715),Catalogo_Precios,AF$8,FALSE)),N715=0),0,VLOOKUP(CONCATENATE("ALI_",$C715,"_SEG_",$I715,"_PROV_",$D715),Catalogo_Precios,AF$8,FALSE))</f>
        <v>930</v>
      </c>
      <c r="AG715" s="57">
        <f t="shared" ref="AG715" si="8572">IF(OR(ISERROR(VLOOKUP(CONCATENATE("ALI_",$C715,"_SEG_",$I715,"_PROV_",$D715),Catalogo_Precios,AG$8,FALSE)),O715=0),0,VLOOKUP(CONCATENATE("ALI_",$C715,"_SEG_",$I715,"_PROV_",$D715),Catalogo_Precios,AG$8,FALSE))</f>
        <v>930</v>
      </c>
      <c r="AH715" s="57">
        <f t="shared" ref="AH715" si="8573">IF(OR(ISERROR(VLOOKUP(CONCATENATE("ALI_",$C715,"_SEG_",$I715,"_PROV_",$D715),Catalogo_Precios,AH$8,FALSE)),L715=0),0,VLOOKUP(CONCATENATE("ALI_",$C715,"_SEG_",$I715,"_PROV_",$D715),Catalogo_Precios,AH$8,FALSE))</f>
        <v>906</v>
      </c>
      <c r="AI715" s="57">
        <f t="shared" ref="AI715" si="8574">IF(OR(ISERROR(VLOOKUP(CONCATENATE("ALI_",$C715,"_SEG_",$I715,"_PROV_",$D715),Catalogo_Precios,AI$8,FALSE)),M715=0),0,VLOOKUP(CONCATENATE("ALI_",$C715,"_SEG_",$I715,"_PROV_",$D715),Catalogo_Precios,AI$8,FALSE))</f>
        <v>906</v>
      </c>
      <c r="AJ715" s="57">
        <f t="shared" ref="AJ715" si="8575">IF(OR(ISERROR(VLOOKUP(CONCATENATE("ALI_",$C715,"_SEG_",$I715,"_PROV_",$D715),Catalogo_Precios,AJ$8,FALSE)),N715=0),0,VLOOKUP(CONCATENATE("ALI_",$C715,"_SEG_",$I715,"_PROV_",$D715),Catalogo_Precios,AJ$8,FALSE))</f>
        <v>906</v>
      </c>
      <c r="AK715" s="57">
        <f t="shared" ref="AK715" si="8576">IF(OR(ISERROR(VLOOKUP(CONCATENATE("ALI_",$C715,"_SEG_",$I715,"_PROV_",$D715),Catalogo_Precios,AK$8,FALSE)),O715=0),0,VLOOKUP(CONCATENATE("ALI_",$C715,"_SEG_",$I715,"_PROV_",$D715),Catalogo_Precios,AK$8,FALSE))</f>
        <v>906</v>
      </c>
      <c r="AL715" s="53"/>
      <c r="AM715" s="59" t="str">
        <f t="shared" si="7811"/>
        <v>ALI_82_SEG_3</v>
      </c>
      <c r="AN715" s="59" t="str">
        <f t="shared" si="7812"/>
        <v>ALI_82_SEG_3_VAL_20088016</v>
      </c>
      <c r="AO715" s="60">
        <f t="shared" ref="AO715" si="8577">IF(OR(AB715="",AB715=0),0,COUNTIF(Codificacion,AM715))</f>
        <v>4</v>
      </c>
      <c r="AP715" s="61">
        <f t="array" ref="AP715">MIN(IF(Codificacion=AM715,Total_Cotizacion,""))</f>
        <v>19373443.439999998</v>
      </c>
      <c r="AQ715" s="62" t="b">
        <f t="shared" si="7814"/>
        <v>0</v>
      </c>
      <c r="AR715" s="51" t="str">
        <f t="shared" ref="AR715" si="8578">IF(COUNTIF(Codificacion2,CONCATENATE(AM715,"_VAL_",AB715))&gt;1,"Empate","")</f>
        <v/>
      </c>
      <c r="AS715" s="63" t="str">
        <f t="shared" si="8193"/>
        <v/>
      </c>
      <c r="AT715" s="59" t="str">
        <f t="shared" si="7816"/>
        <v>ALI_82_SEG_3_</v>
      </c>
      <c r="AU715" s="63">
        <f t="shared" ref="AU715" si="8579">IF(AND(COUNTIF(Codificacion3,AT715)&lt;AO715),1,COUNTIF(Codificacion3,AT715))</f>
        <v>1</v>
      </c>
      <c r="AV715" s="62" t="str">
        <f t="shared" si="7818"/>
        <v>No Seleccionada</v>
      </c>
      <c r="AW715" s="53"/>
      <c r="AX715" s="51" t="str">
        <f t="shared" si="7819"/>
        <v>ALI_82_SEG_3FALSO</v>
      </c>
      <c r="AY715" s="51">
        <f t="shared" ref="AY715:AY778" si="8580">COUNTIF(AX$10:AX$2017,CONCATENATE(AM715,AQ715))</f>
        <v>3</v>
      </c>
      <c r="AZ715" s="64" t="b">
        <f t="shared" si="7820"/>
        <v>0</v>
      </c>
    </row>
    <row r="716" spans="1:52" x14ac:dyDescent="0.2">
      <c r="A716" s="50" t="b">
        <f t="shared" si="8543"/>
        <v>0</v>
      </c>
      <c r="B716" s="51" t="s">
        <v>108</v>
      </c>
      <c r="C716" s="52">
        <v>82</v>
      </c>
      <c r="D716" s="52">
        <f t="shared" ref="D716" si="8581">IF(ISERROR(VLOOKUP(E716,Proveedores,2,FALSE)),"",VLOOKUP(E716,Proveedores,2,FALSE))</f>
        <v>2047</v>
      </c>
      <c r="E716" s="53" t="s">
        <v>109</v>
      </c>
      <c r="F716" s="54">
        <v>270</v>
      </c>
      <c r="G716" s="53" t="s">
        <v>61</v>
      </c>
      <c r="H716" s="53" t="s">
        <v>68</v>
      </c>
      <c r="I716" s="52">
        <v>4</v>
      </c>
      <c r="J716" s="53" t="s">
        <v>58</v>
      </c>
      <c r="K716" s="55">
        <v>44835</v>
      </c>
      <c r="L716" s="56">
        <v>8600</v>
      </c>
      <c r="M716" s="56">
        <v>9889</v>
      </c>
      <c r="N716" s="56">
        <v>5602</v>
      </c>
      <c r="O716" s="56">
        <v>343</v>
      </c>
      <c r="P716" s="57">
        <v>930</v>
      </c>
      <c r="Q716" s="58">
        <v>0</v>
      </c>
      <c r="R716" s="57">
        <v>930</v>
      </c>
      <c r="S716" s="57">
        <v>930</v>
      </c>
      <c r="T716" s="58">
        <v>0</v>
      </c>
      <c r="U716" s="57">
        <v>930</v>
      </c>
      <c r="V716" s="57">
        <v>930</v>
      </c>
      <c r="W716" s="58">
        <v>0</v>
      </c>
      <c r="X716" s="57">
        <v>930</v>
      </c>
      <c r="Y716" s="57">
        <v>930</v>
      </c>
      <c r="Z716" s="58">
        <v>0</v>
      </c>
      <c r="AA716" s="57">
        <v>930</v>
      </c>
      <c r="AB716" s="57">
        <v>22723620</v>
      </c>
      <c r="AC716" s="53" t="str">
        <f t="shared" ref="AC716:AC779" si="8582">IF(OR(AB716=0,AB716=""),"Registro No Valido","Registro Valido")</f>
        <v>Registro Valido</v>
      </c>
      <c r="AD716" s="57">
        <f t="shared" ref="AD716" si="8583">IF(OR(ISERROR(VLOOKUP(CONCATENATE("ALI_",$C716,"_SEG_",$I716,"_PROV_",$D716),Catalogo_Precios,AD$8,FALSE)),L716=0),0,VLOOKUP(CONCATENATE("ALI_",$C716,"_SEG_",$I716,"_PROV_",$D716),Catalogo_Precios,AD$8,FALSE))</f>
        <v>930</v>
      </c>
      <c r="AE716" s="57">
        <f t="shared" ref="AE716" si="8584">IF(OR(ISERROR(VLOOKUP(CONCATENATE("ALI_",$C716,"_SEG_",$I716,"_PROV_",$D716),Catalogo_Precios,AE$8,FALSE)),M716=0),0,VLOOKUP(CONCATENATE("ALI_",$C716,"_SEG_",$I716,"_PROV_",$D716),Catalogo_Precios,AE$8,FALSE))</f>
        <v>930</v>
      </c>
      <c r="AF716" s="57">
        <f t="shared" ref="AF716" si="8585">IF(OR(ISERROR(VLOOKUP(CONCATENATE("ALI_",$C716,"_SEG_",$I716,"_PROV_",$D716),Catalogo_Precios,AF$8,FALSE)),N716=0),0,VLOOKUP(CONCATENATE("ALI_",$C716,"_SEG_",$I716,"_PROV_",$D716),Catalogo_Precios,AF$8,FALSE))</f>
        <v>930</v>
      </c>
      <c r="AG716" s="57">
        <f t="shared" ref="AG716" si="8586">IF(OR(ISERROR(VLOOKUP(CONCATENATE("ALI_",$C716,"_SEG_",$I716,"_PROV_",$D716),Catalogo_Precios,AG$8,FALSE)),O716=0),0,VLOOKUP(CONCATENATE("ALI_",$C716,"_SEG_",$I716,"_PROV_",$D716),Catalogo_Precios,AG$8,FALSE))</f>
        <v>930</v>
      </c>
      <c r="AH716" s="57">
        <f t="shared" ref="AH716" si="8587">IF(OR(ISERROR(VLOOKUP(CONCATENATE("ALI_",$C716,"_SEG_",$I716,"_PROV_",$D716),Catalogo_Precios,AH$8,FALSE)),L716=0),0,VLOOKUP(CONCATENATE("ALI_",$C716,"_SEG_",$I716,"_PROV_",$D716),Catalogo_Precios,AH$8,FALSE))</f>
        <v>906</v>
      </c>
      <c r="AI716" s="57">
        <f t="shared" ref="AI716" si="8588">IF(OR(ISERROR(VLOOKUP(CONCATENATE("ALI_",$C716,"_SEG_",$I716,"_PROV_",$D716),Catalogo_Precios,AI$8,FALSE)),M716=0),0,VLOOKUP(CONCATENATE("ALI_",$C716,"_SEG_",$I716,"_PROV_",$D716),Catalogo_Precios,AI$8,FALSE))</f>
        <v>906</v>
      </c>
      <c r="AJ716" s="57">
        <f t="shared" ref="AJ716" si="8589">IF(OR(ISERROR(VLOOKUP(CONCATENATE("ALI_",$C716,"_SEG_",$I716,"_PROV_",$D716),Catalogo_Precios,AJ$8,FALSE)),N716=0),0,VLOOKUP(CONCATENATE("ALI_",$C716,"_SEG_",$I716,"_PROV_",$D716),Catalogo_Precios,AJ$8,FALSE))</f>
        <v>906</v>
      </c>
      <c r="AK716" s="57">
        <f t="shared" ref="AK716" si="8590">IF(OR(ISERROR(VLOOKUP(CONCATENATE("ALI_",$C716,"_SEG_",$I716,"_PROV_",$D716),Catalogo_Precios,AK$8,FALSE)),O716=0),0,VLOOKUP(CONCATENATE("ALI_",$C716,"_SEG_",$I716,"_PROV_",$D716),Catalogo_Precios,AK$8,FALSE))</f>
        <v>906</v>
      </c>
      <c r="AL716" s="53"/>
      <c r="AM716" s="59" t="str">
        <f t="shared" ref="AM716:AM779" si="8591">IF(AC716="Registro Valido",CONCATENATE("ALI_",C716,"_SEG_",I716),"Registro No Valido")</f>
        <v>ALI_82_SEG_4</v>
      </c>
      <c r="AN716" s="59" t="str">
        <f t="shared" ref="AN716:AN779" si="8592">IF(AC716="Registro Valido",CONCATENATE("ALI_",C716,"_SEG_",I716,"_VAL_",AB716),"Registro No Valido")</f>
        <v>ALI_82_SEG_4_VAL_22723620</v>
      </c>
      <c r="AO716" s="60">
        <f t="shared" ref="AO716" si="8593">IF(OR(AB716="",AB716=0),0,COUNTIF(Codificacion,AM716))</f>
        <v>4</v>
      </c>
      <c r="AP716" s="61">
        <f t="array" ref="AP716">MIN(IF(Codificacion=AM716,Total_Cotizacion,""))</f>
        <v>20532623.220000003</v>
      </c>
      <c r="AQ716" s="62" t="b">
        <f t="shared" ref="AQ716:AQ779" si="8594">IF(AND(AO716&gt;0,AB716&lt;&gt;""),AP716=AB716,"")</f>
        <v>0</v>
      </c>
      <c r="AR716" s="51" t="str">
        <f t="shared" ref="AR716" si="8595">IF(COUNTIF(Codificacion2,CONCATENATE(AM716,"_VAL_",AB716))&gt;1,"Empate","")</f>
        <v/>
      </c>
      <c r="AS716" s="63" t="str">
        <f t="shared" si="8193"/>
        <v/>
      </c>
      <c r="AT716" s="59" t="str">
        <f t="shared" ref="AT716:AT779" si="8596">IF(AC716="Registro Valido",CONCATENATE("ALI_",C716,"_SEG_",I716,"_",AS716),"Registro No Valido")</f>
        <v>ALI_82_SEG_4_</v>
      </c>
      <c r="AU716" s="63">
        <f t="shared" ref="AU716" si="8597">IF(AND(COUNTIF(Codificacion3,AT716)&lt;AO716),1,COUNTIF(Codificacion3,AT716))</f>
        <v>1</v>
      </c>
      <c r="AV716" s="62" t="str">
        <f t="shared" ref="AV716:AV779" si="8598">IF(AND(AU716=1,AS716="X"),"Cotizacion Seleccionada","No Seleccionada")</f>
        <v>No Seleccionada</v>
      </c>
      <c r="AW716" s="53"/>
      <c r="AX716" s="51" t="str">
        <f t="shared" ref="AX716:AX779" si="8599">CONCATENATE(AM716,AQ716)</f>
        <v>ALI_82_SEG_4FALSO</v>
      </c>
      <c r="AY716" s="51">
        <f t="shared" si="8580"/>
        <v>3</v>
      </c>
      <c r="AZ716" s="64" t="b">
        <f t="shared" ref="AZ716:AZ779" si="8600">AO716=AY716</f>
        <v>0</v>
      </c>
    </row>
    <row r="717" spans="1:52" x14ac:dyDescent="0.2">
      <c r="A717" s="50" t="b">
        <f t="shared" si="8543"/>
        <v>0</v>
      </c>
      <c r="B717" s="51" t="s">
        <v>108</v>
      </c>
      <c r="C717" s="52">
        <v>82</v>
      </c>
      <c r="D717" s="52">
        <f t="shared" ref="D717" si="8601">IF(ISERROR(VLOOKUP(E717,Proveedores,2,FALSE)),"",VLOOKUP(E717,Proveedores,2,FALSE))</f>
        <v>2047</v>
      </c>
      <c r="E717" s="53" t="s">
        <v>109</v>
      </c>
      <c r="F717" s="54">
        <v>271</v>
      </c>
      <c r="G717" s="53" t="s">
        <v>61</v>
      </c>
      <c r="H717" s="53" t="s">
        <v>68</v>
      </c>
      <c r="I717" s="52">
        <v>5</v>
      </c>
      <c r="J717" s="53" t="s">
        <v>58</v>
      </c>
      <c r="K717" s="55">
        <v>44835</v>
      </c>
      <c r="L717" s="56">
        <v>8009</v>
      </c>
      <c r="M717" s="56">
        <v>9213</v>
      </c>
      <c r="N717" s="56">
        <v>5226</v>
      </c>
      <c r="O717" s="56">
        <v>318</v>
      </c>
      <c r="P717" s="57">
        <v>930</v>
      </c>
      <c r="Q717" s="58">
        <v>0</v>
      </c>
      <c r="R717" s="57">
        <v>930</v>
      </c>
      <c r="S717" s="57">
        <v>930</v>
      </c>
      <c r="T717" s="58">
        <v>0</v>
      </c>
      <c r="U717" s="57">
        <v>930</v>
      </c>
      <c r="V717" s="57">
        <v>930</v>
      </c>
      <c r="W717" s="58">
        <v>0</v>
      </c>
      <c r="X717" s="57">
        <v>930</v>
      </c>
      <c r="Y717" s="57">
        <v>930</v>
      </c>
      <c r="Z717" s="58">
        <v>0</v>
      </c>
      <c r="AA717" s="57">
        <v>930</v>
      </c>
      <c r="AB717" s="57">
        <v>21172380</v>
      </c>
      <c r="AC717" s="53" t="str">
        <f t="shared" si="8582"/>
        <v>Registro Valido</v>
      </c>
      <c r="AD717" s="57">
        <f t="shared" ref="AD717" si="8602">IF(OR(ISERROR(VLOOKUP(CONCATENATE("ALI_",$C717,"_SEG_",$I717,"_PROV_",$D717),Catalogo_Precios,AD$8,FALSE)),L717=0),0,VLOOKUP(CONCATENATE("ALI_",$C717,"_SEG_",$I717,"_PROV_",$D717),Catalogo_Precios,AD$8,FALSE))</f>
        <v>930</v>
      </c>
      <c r="AE717" s="57">
        <f t="shared" ref="AE717" si="8603">IF(OR(ISERROR(VLOOKUP(CONCATENATE("ALI_",$C717,"_SEG_",$I717,"_PROV_",$D717),Catalogo_Precios,AE$8,FALSE)),M717=0),0,VLOOKUP(CONCATENATE("ALI_",$C717,"_SEG_",$I717,"_PROV_",$D717),Catalogo_Precios,AE$8,FALSE))</f>
        <v>930</v>
      </c>
      <c r="AF717" s="57">
        <f t="shared" ref="AF717" si="8604">IF(OR(ISERROR(VLOOKUP(CONCATENATE("ALI_",$C717,"_SEG_",$I717,"_PROV_",$D717),Catalogo_Precios,AF$8,FALSE)),N717=0),0,VLOOKUP(CONCATENATE("ALI_",$C717,"_SEG_",$I717,"_PROV_",$D717),Catalogo_Precios,AF$8,FALSE))</f>
        <v>930</v>
      </c>
      <c r="AG717" s="57">
        <f t="shared" ref="AG717" si="8605">IF(OR(ISERROR(VLOOKUP(CONCATENATE("ALI_",$C717,"_SEG_",$I717,"_PROV_",$D717),Catalogo_Precios,AG$8,FALSE)),O717=0),0,VLOOKUP(CONCATENATE("ALI_",$C717,"_SEG_",$I717,"_PROV_",$D717),Catalogo_Precios,AG$8,FALSE))</f>
        <v>930</v>
      </c>
      <c r="AH717" s="57">
        <f t="shared" ref="AH717" si="8606">IF(OR(ISERROR(VLOOKUP(CONCATENATE("ALI_",$C717,"_SEG_",$I717,"_PROV_",$D717),Catalogo_Precios,AH$8,FALSE)),L717=0),0,VLOOKUP(CONCATENATE("ALI_",$C717,"_SEG_",$I717,"_PROV_",$D717),Catalogo_Precios,AH$8,FALSE))</f>
        <v>906</v>
      </c>
      <c r="AI717" s="57">
        <f t="shared" ref="AI717" si="8607">IF(OR(ISERROR(VLOOKUP(CONCATENATE("ALI_",$C717,"_SEG_",$I717,"_PROV_",$D717),Catalogo_Precios,AI$8,FALSE)),M717=0),0,VLOOKUP(CONCATENATE("ALI_",$C717,"_SEG_",$I717,"_PROV_",$D717),Catalogo_Precios,AI$8,FALSE))</f>
        <v>906</v>
      </c>
      <c r="AJ717" s="57">
        <f t="shared" ref="AJ717" si="8608">IF(OR(ISERROR(VLOOKUP(CONCATENATE("ALI_",$C717,"_SEG_",$I717,"_PROV_",$D717),Catalogo_Precios,AJ$8,FALSE)),N717=0),0,VLOOKUP(CONCATENATE("ALI_",$C717,"_SEG_",$I717,"_PROV_",$D717),Catalogo_Precios,AJ$8,FALSE))</f>
        <v>906</v>
      </c>
      <c r="AK717" s="57">
        <f t="shared" ref="AK717" si="8609">IF(OR(ISERROR(VLOOKUP(CONCATENATE("ALI_",$C717,"_SEG_",$I717,"_PROV_",$D717),Catalogo_Precios,AK$8,FALSE)),O717=0),0,VLOOKUP(CONCATENATE("ALI_",$C717,"_SEG_",$I717,"_PROV_",$D717),Catalogo_Precios,AK$8,FALSE))</f>
        <v>906</v>
      </c>
      <c r="AL717" s="53"/>
      <c r="AM717" s="59" t="str">
        <f t="shared" si="8591"/>
        <v>ALI_82_SEG_5</v>
      </c>
      <c r="AN717" s="59" t="str">
        <f t="shared" si="8592"/>
        <v>ALI_82_SEG_5_VAL_21172380</v>
      </c>
      <c r="AO717" s="60">
        <f t="shared" ref="AO717" si="8610">IF(OR(AB717="",AB717=0),0,COUNTIF(Codificacion,AM717))</f>
        <v>4</v>
      </c>
      <c r="AP717" s="61">
        <f t="array" ref="AP717">MIN(IF(Codificacion=AM717,Total_Cotizacion,""))</f>
        <v>19107959.120000001</v>
      </c>
      <c r="AQ717" s="62" t="b">
        <f t="shared" si="8594"/>
        <v>0</v>
      </c>
      <c r="AR717" s="51" t="str">
        <f t="shared" ref="AR717" si="8611">IF(COUNTIF(Codificacion2,CONCATENATE(AM717,"_VAL_",AB717))&gt;1,"Empate","")</f>
        <v/>
      </c>
      <c r="AS717" s="63" t="str">
        <f t="shared" si="8193"/>
        <v/>
      </c>
      <c r="AT717" s="59" t="str">
        <f t="shared" si="8596"/>
        <v>ALI_82_SEG_5_</v>
      </c>
      <c r="AU717" s="63">
        <f t="shared" ref="AU717" si="8612">IF(AND(COUNTIF(Codificacion3,AT717)&lt;AO717),1,COUNTIF(Codificacion3,AT717))</f>
        <v>1</v>
      </c>
      <c r="AV717" s="62" t="str">
        <f t="shared" si="8598"/>
        <v>No Seleccionada</v>
      </c>
      <c r="AW717" s="53"/>
      <c r="AX717" s="51" t="str">
        <f t="shared" si="8599"/>
        <v>ALI_82_SEG_5FALSO</v>
      </c>
      <c r="AY717" s="51">
        <f t="shared" si="8580"/>
        <v>3</v>
      </c>
      <c r="AZ717" s="64" t="b">
        <f t="shared" si="8600"/>
        <v>0</v>
      </c>
    </row>
    <row r="718" spans="1:52" x14ac:dyDescent="0.2">
      <c r="A718" s="50" t="b">
        <f t="shared" si="8543"/>
        <v>0</v>
      </c>
      <c r="B718" s="51" t="s">
        <v>108</v>
      </c>
      <c r="C718" s="52">
        <v>82</v>
      </c>
      <c r="D718" s="52">
        <f t="shared" ref="D718" si="8613">IF(ISERROR(VLOOKUP(E718,Proveedores,2,FALSE)),"",VLOOKUP(E718,Proveedores,2,FALSE))</f>
        <v>2047</v>
      </c>
      <c r="E718" s="53" t="s">
        <v>109</v>
      </c>
      <c r="F718" s="54">
        <v>272</v>
      </c>
      <c r="G718" s="53" t="s">
        <v>61</v>
      </c>
      <c r="H718" s="53" t="s">
        <v>68</v>
      </c>
      <c r="I718" s="52">
        <v>6</v>
      </c>
      <c r="J718" s="53" t="s">
        <v>58</v>
      </c>
      <c r="K718" s="55">
        <v>44835</v>
      </c>
      <c r="L718" s="56">
        <v>6013</v>
      </c>
      <c r="M718" s="56">
        <v>6744</v>
      </c>
      <c r="N718" s="56">
        <v>4149</v>
      </c>
      <c r="O718" s="56">
        <v>230</v>
      </c>
      <c r="P718" s="57">
        <v>930</v>
      </c>
      <c r="Q718" s="58">
        <v>6.0214999999999998E-2</v>
      </c>
      <c r="R718" s="57">
        <v>874</v>
      </c>
      <c r="S718" s="57">
        <v>930</v>
      </c>
      <c r="T718" s="58">
        <v>6.0214999999999998E-2</v>
      </c>
      <c r="U718" s="57">
        <v>874</v>
      </c>
      <c r="V718" s="57">
        <v>930</v>
      </c>
      <c r="W718" s="58">
        <v>6.0214999999999998E-2</v>
      </c>
      <c r="X718" s="57">
        <v>874</v>
      </c>
      <c r="Y718" s="57">
        <v>930</v>
      </c>
      <c r="Z718" s="58">
        <v>6.0214999999999998E-2</v>
      </c>
      <c r="AA718" s="57">
        <v>874</v>
      </c>
      <c r="AB718" s="57">
        <v>14976864</v>
      </c>
      <c r="AC718" s="53" t="str">
        <f t="shared" si="8582"/>
        <v>Registro Valido</v>
      </c>
      <c r="AD718" s="57">
        <f t="shared" ref="AD718" si="8614">IF(OR(ISERROR(VLOOKUP(CONCATENATE("ALI_",$C718,"_SEG_",$I718,"_PROV_",$D718),Catalogo_Precios,AD$8,FALSE)),L718=0),0,VLOOKUP(CONCATENATE("ALI_",$C718,"_SEG_",$I718,"_PROV_",$D718),Catalogo_Precios,AD$8,FALSE))</f>
        <v>930</v>
      </c>
      <c r="AE718" s="57">
        <f t="shared" ref="AE718" si="8615">IF(OR(ISERROR(VLOOKUP(CONCATENATE("ALI_",$C718,"_SEG_",$I718,"_PROV_",$D718),Catalogo_Precios,AE$8,FALSE)),M718=0),0,VLOOKUP(CONCATENATE("ALI_",$C718,"_SEG_",$I718,"_PROV_",$D718),Catalogo_Precios,AE$8,FALSE))</f>
        <v>930</v>
      </c>
      <c r="AF718" s="57">
        <f t="shared" ref="AF718" si="8616">IF(OR(ISERROR(VLOOKUP(CONCATENATE("ALI_",$C718,"_SEG_",$I718,"_PROV_",$D718),Catalogo_Precios,AF$8,FALSE)),N718=0),0,VLOOKUP(CONCATENATE("ALI_",$C718,"_SEG_",$I718,"_PROV_",$D718),Catalogo_Precios,AF$8,FALSE))</f>
        <v>930</v>
      </c>
      <c r="AG718" s="57">
        <f t="shared" ref="AG718" si="8617">IF(OR(ISERROR(VLOOKUP(CONCATENATE("ALI_",$C718,"_SEG_",$I718,"_PROV_",$D718),Catalogo_Precios,AG$8,FALSE)),O718=0),0,VLOOKUP(CONCATENATE("ALI_",$C718,"_SEG_",$I718,"_PROV_",$D718),Catalogo_Precios,AG$8,FALSE))</f>
        <v>930</v>
      </c>
      <c r="AH718" s="57">
        <f t="shared" ref="AH718" si="8618">IF(OR(ISERROR(VLOOKUP(CONCATENATE("ALI_",$C718,"_SEG_",$I718,"_PROV_",$D718),Catalogo_Precios,AH$8,FALSE)),L718=0),0,VLOOKUP(CONCATENATE("ALI_",$C718,"_SEG_",$I718,"_PROV_",$D718),Catalogo_Precios,AH$8,FALSE))</f>
        <v>906</v>
      </c>
      <c r="AI718" s="57">
        <f t="shared" ref="AI718" si="8619">IF(OR(ISERROR(VLOOKUP(CONCATENATE("ALI_",$C718,"_SEG_",$I718,"_PROV_",$D718),Catalogo_Precios,AI$8,FALSE)),M718=0),0,VLOOKUP(CONCATENATE("ALI_",$C718,"_SEG_",$I718,"_PROV_",$D718),Catalogo_Precios,AI$8,FALSE))</f>
        <v>906</v>
      </c>
      <c r="AJ718" s="57">
        <f t="shared" ref="AJ718" si="8620">IF(OR(ISERROR(VLOOKUP(CONCATENATE("ALI_",$C718,"_SEG_",$I718,"_PROV_",$D718),Catalogo_Precios,AJ$8,FALSE)),N718=0),0,VLOOKUP(CONCATENATE("ALI_",$C718,"_SEG_",$I718,"_PROV_",$D718),Catalogo_Precios,AJ$8,FALSE))</f>
        <v>906</v>
      </c>
      <c r="AK718" s="57">
        <f t="shared" ref="AK718" si="8621">IF(OR(ISERROR(VLOOKUP(CONCATENATE("ALI_",$C718,"_SEG_",$I718,"_PROV_",$D718),Catalogo_Precios,AK$8,FALSE)),O718=0),0,VLOOKUP(CONCATENATE("ALI_",$C718,"_SEG_",$I718,"_PROV_",$D718),Catalogo_Precios,AK$8,FALSE))</f>
        <v>906</v>
      </c>
      <c r="AL718" s="53"/>
      <c r="AM718" s="59" t="str">
        <f t="shared" si="8591"/>
        <v>ALI_82_SEG_6</v>
      </c>
      <c r="AN718" s="59" t="str">
        <f t="shared" si="8592"/>
        <v>ALI_82_SEG_6_VAL_14976864</v>
      </c>
      <c r="AO718" s="60">
        <f t="shared" ref="AO718" si="8622">IF(OR(AB718="",AB718=0),0,COUNTIF(Codificacion,AM718))</f>
        <v>4</v>
      </c>
      <c r="AP718" s="61">
        <f t="array" ref="AP718">MIN(IF(Codificacion=AM718,Total_Cotizacion,""))</f>
        <v>14365280.159999998</v>
      </c>
      <c r="AQ718" s="62" t="b">
        <f t="shared" si="8594"/>
        <v>0</v>
      </c>
      <c r="AR718" s="51" t="str">
        <f t="shared" ref="AR718" si="8623">IF(COUNTIF(Codificacion2,CONCATENATE(AM718,"_VAL_",AB718))&gt;1,"Empate","")</f>
        <v/>
      </c>
      <c r="AS718" s="63" t="str">
        <f t="shared" si="8193"/>
        <v/>
      </c>
      <c r="AT718" s="59" t="str">
        <f t="shared" si="8596"/>
        <v>ALI_82_SEG_6_</v>
      </c>
      <c r="AU718" s="63">
        <f t="shared" ref="AU718" si="8624">IF(AND(COUNTIF(Codificacion3,AT718)&lt;AO718),1,COUNTIF(Codificacion3,AT718))</f>
        <v>1</v>
      </c>
      <c r="AV718" s="62" t="str">
        <f t="shared" si="8598"/>
        <v>No Seleccionada</v>
      </c>
      <c r="AW718" s="53"/>
      <c r="AX718" s="51" t="str">
        <f t="shared" si="8599"/>
        <v>ALI_82_SEG_6FALSO</v>
      </c>
      <c r="AY718" s="51">
        <f t="shared" si="8580"/>
        <v>3</v>
      </c>
      <c r="AZ718" s="64" t="b">
        <f t="shared" si="8600"/>
        <v>0</v>
      </c>
    </row>
    <row r="719" spans="1:52" x14ac:dyDescent="0.2">
      <c r="A719" s="50" t="b">
        <f t="shared" si="8543"/>
        <v>0</v>
      </c>
      <c r="B719" s="51" t="s">
        <v>108</v>
      </c>
      <c r="C719" s="52">
        <v>82</v>
      </c>
      <c r="D719" s="52">
        <f t="shared" ref="D719" si="8625">IF(ISERROR(VLOOKUP(E719,Proveedores,2,FALSE)),"",VLOOKUP(E719,Proveedores,2,FALSE))</f>
        <v>2047</v>
      </c>
      <c r="E719" s="53" t="s">
        <v>109</v>
      </c>
      <c r="F719" s="54">
        <v>273</v>
      </c>
      <c r="G719" s="53" t="s">
        <v>61</v>
      </c>
      <c r="H719" s="53" t="s">
        <v>68</v>
      </c>
      <c r="I719" s="52">
        <v>7</v>
      </c>
      <c r="J719" s="53" t="s">
        <v>58</v>
      </c>
      <c r="K719" s="55">
        <v>44835</v>
      </c>
      <c r="L719" s="56">
        <v>6150</v>
      </c>
      <c r="M719" s="56">
        <v>6901</v>
      </c>
      <c r="N719" s="56">
        <v>4251</v>
      </c>
      <c r="O719" s="56">
        <v>235</v>
      </c>
      <c r="P719" s="57">
        <v>930</v>
      </c>
      <c r="Q719" s="58">
        <v>6.0214999999999998E-2</v>
      </c>
      <c r="R719" s="57">
        <v>874</v>
      </c>
      <c r="S719" s="57">
        <v>930</v>
      </c>
      <c r="T719" s="58">
        <v>6.0214999999999998E-2</v>
      </c>
      <c r="U719" s="57">
        <v>874</v>
      </c>
      <c r="V719" s="57">
        <v>930</v>
      </c>
      <c r="W719" s="58">
        <v>6.0214999999999998E-2</v>
      </c>
      <c r="X719" s="57">
        <v>874</v>
      </c>
      <c r="Y719" s="57">
        <v>930</v>
      </c>
      <c r="Z719" s="58">
        <v>6.0214999999999998E-2</v>
      </c>
      <c r="AA719" s="57">
        <v>874</v>
      </c>
      <c r="AB719" s="57">
        <v>15327338</v>
      </c>
      <c r="AC719" s="53" t="str">
        <f t="shared" si="8582"/>
        <v>Registro Valido</v>
      </c>
      <c r="AD719" s="57">
        <f t="shared" ref="AD719" si="8626">IF(OR(ISERROR(VLOOKUP(CONCATENATE("ALI_",$C719,"_SEG_",$I719,"_PROV_",$D719),Catalogo_Precios,AD$8,FALSE)),L719=0),0,VLOOKUP(CONCATENATE("ALI_",$C719,"_SEG_",$I719,"_PROV_",$D719),Catalogo_Precios,AD$8,FALSE))</f>
        <v>930</v>
      </c>
      <c r="AE719" s="57">
        <f t="shared" ref="AE719" si="8627">IF(OR(ISERROR(VLOOKUP(CONCATENATE("ALI_",$C719,"_SEG_",$I719,"_PROV_",$D719),Catalogo_Precios,AE$8,FALSE)),M719=0),0,VLOOKUP(CONCATENATE("ALI_",$C719,"_SEG_",$I719,"_PROV_",$D719),Catalogo_Precios,AE$8,FALSE))</f>
        <v>930</v>
      </c>
      <c r="AF719" s="57">
        <f t="shared" ref="AF719" si="8628">IF(OR(ISERROR(VLOOKUP(CONCATENATE("ALI_",$C719,"_SEG_",$I719,"_PROV_",$D719),Catalogo_Precios,AF$8,FALSE)),N719=0),0,VLOOKUP(CONCATENATE("ALI_",$C719,"_SEG_",$I719,"_PROV_",$D719),Catalogo_Precios,AF$8,FALSE))</f>
        <v>930</v>
      </c>
      <c r="AG719" s="57">
        <f t="shared" ref="AG719" si="8629">IF(OR(ISERROR(VLOOKUP(CONCATENATE("ALI_",$C719,"_SEG_",$I719,"_PROV_",$D719),Catalogo_Precios,AG$8,FALSE)),O719=0),0,VLOOKUP(CONCATENATE("ALI_",$C719,"_SEG_",$I719,"_PROV_",$D719),Catalogo_Precios,AG$8,FALSE))</f>
        <v>930</v>
      </c>
      <c r="AH719" s="57">
        <f t="shared" ref="AH719" si="8630">IF(OR(ISERROR(VLOOKUP(CONCATENATE("ALI_",$C719,"_SEG_",$I719,"_PROV_",$D719),Catalogo_Precios,AH$8,FALSE)),L719=0),0,VLOOKUP(CONCATENATE("ALI_",$C719,"_SEG_",$I719,"_PROV_",$D719),Catalogo_Precios,AH$8,FALSE))</f>
        <v>906</v>
      </c>
      <c r="AI719" s="57">
        <f t="shared" ref="AI719" si="8631">IF(OR(ISERROR(VLOOKUP(CONCATENATE("ALI_",$C719,"_SEG_",$I719,"_PROV_",$D719),Catalogo_Precios,AI$8,FALSE)),M719=0),0,VLOOKUP(CONCATENATE("ALI_",$C719,"_SEG_",$I719,"_PROV_",$D719),Catalogo_Precios,AI$8,FALSE))</f>
        <v>906</v>
      </c>
      <c r="AJ719" s="57">
        <f t="shared" ref="AJ719" si="8632">IF(OR(ISERROR(VLOOKUP(CONCATENATE("ALI_",$C719,"_SEG_",$I719,"_PROV_",$D719),Catalogo_Precios,AJ$8,FALSE)),N719=0),0,VLOOKUP(CONCATENATE("ALI_",$C719,"_SEG_",$I719,"_PROV_",$D719),Catalogo_Precios,AJ$8,FALSE))</f>
        <v>906</v>
      </c>
      <c r="AK719" s="57">
        <f t="shared" ref="AK719" si="8633">IF(OR(ISERROR(VLOOKUP(CONCATENATE("ALI_",$C719,"_SEG_",$I719,"_PROV_",$D719),Catalogo_Precios,AK$8,FALSE)),O719=0),0,VLOOKUP(CONCATENATE("ALI_",$C719,"_SEG_",$I719,"_PROV_",$D719),Catalogo_Precios,AK$8,FALSE))</f>
        <v>906</v>
      </c>
      <c r="AL719" s="53"/>
      <c r="AM719" s="59" t="str">
        <f t="shared" si="8591"/>
        <v>ALI_82_SEG_7</v>
      </c>
      <c r="AN719" s="59" t="str">
        <f t="shared" si="8592"/>
        <v>ALI_82_SEG_7_VAL_15327338</v>
      </c>
      <c r="AO719" s="60">
        <f t="shared" ref="AO719" si="8634">IF(OR(AB719="",AB719=0),0,COUNTIF(Codificacion,AM719))</f>
        <v>4</v>
      </c>
      <c r="AP719" s="61">
        <f t="array" ref="AP719">MIN(IF(Codificacion=AM719,Total_Cotizacion,""))</f>
        <v>14683730.100000001</v>
      </c>
      <c r="AQ719" s="62" t="b">
        <f t="shared" si="8594"/>
        <v>0</v>
      </c>
      <c r="AR719" s="51" t="str">
        <f t="shared" ref="AR719" si="8635">IF(COUNTIF(Codificacion2,CONCATENATE(AM719,"_VAL_",AB719))&gt;1,"Empate","")</f>
        <v/>
      </c>
      <c r="AS719" s="63" t="str">
        <f t="shared" si="8193"/>
        <v/>
      </c>
      <c r="AT719" s="59" t="str">
        <f t="shared" si="8596"/>
        <v>ALI_82_SEG_7_</v>
      </c>
      <c r="AU719" s="63">
        <f t="shared" ref="AU719" si="8636">IF(AND(COUNTIF(Codificacion3,AT719)&lt;AO719),1,COUNTIF(Codificacion3,AT719))</f>
        <v>1</v>
      </c>
      <c r="AV719" s="62" t="str">
        <f t="shared" si="8598"/>
        <v>No Seleccionada</v>
      </c>
      <c r="AW719" s="53"/>
      <c r="AX719" s="51" t="str">
        <f t="shared" si="8599"/>
        <v>ALI_82_SEG_7FALSO</v>
      </c>
      <c r="AY719" s="51">
        <f t="shared" si="8580"/>
        <v>3</v>
      </c>
      <c r="AZ719" s="64" t="b">
        <f t="shared" si="8600"/>
        <v>0</v>
      </c>
    </row>
    <row r="720" spans="1:52" x14ac:dyDescent="0.2">
      <c r="A720" s="50" t="b">
        <f t="shared" si="8543"/>
        <v>0</v>
      </c>
      <c r="B720" s="51" t="s">
        <v>108</v>
      </c>
      <c r="C720" s="52">
        <v>82</v>
      </c>
      <c r="D720" s="52">
        <f t="shared" ref="D720" si="8637">IF(ISERROR(VLOOKUP(E720,Proveedores,2,FALSE)),"",VLOOKUP(E720,Proveedores,2,FALSE))</f>
        <v>2047</v>
      </c>
      <c r="E720" s="53" t="s">
        <v>109</v>
      </c>
      <c r="F720" s="54">
        <v>274</v>
      </c>
      <c r="G720" s="53" t="s">
        <v>61</v>
      </c>
      <c r="H720" s="53" t="s">
        <v>68</v>
      </c>
      <c r="I720" s="52">
        <v>8</v>
      </c>
      <c r="J720" s="53" t="s">
        <v>58</v>
      </c>
      <c r="K720" s="55">
        <v>44835</v>
      </c>
      <c r="L720" s="56">
        <v>5936</v>
      </c>
      <c r="M720" s="56">
        <v>6660</v>
      </c>
      <c r="N720" s="56">
        <v>4103</v>
      </c>
      <c r="O720" s="56">
        <v>227</v>
      </c>
      <c r="P720" s="57">
        <v>930</v>
      </c>
      <c r="Q720" s="58">
        <v>6.0214999999999998E-2</v>
      </c>
      <c r="R720" s="57">
        <v>874</v>
      </c>
      <c r="S720" s="57">
        <v>930</v>
      </c>
      <c r="T720" s="58">
        <v>6.0214999999999998E-2</v>
      </c>
      <c r="U720" s="57">
        <v>874</v>
      </c>
      <c r="V720" s="57">
        <v>930</v>
      </c>
      <c r="W720" s="58">
        <v>6.0214999999999998E-2</v>
      </c>
      <c r="X720" s="57">
        <v>874</v>
      </c>
      <c r="Y720" s="57">
        <v>930</v>
      </c>
      <c r="Z720" s="58">
        <v>6.0214999999999998E-2</v>
      </c>
      <c r="AA720" s="57">
        <v>874</v>
      </c>
      <c r="AB720" s="57">
        <v>14793324</v>
      </c>
      <c r="AC720" s="53" t="str">
        <f t="shared" si="8582"/>
        <v>Registro Valido</v>
      </c>
      <c r="AD720" s="57">
        <f t="shared" ref="AD720" si="8638">IF(OR(ISERROR(VLOOKUP(CONCATENATE("ALI_",$C720,"_SEG_",$I720,"_PROV_",$D720),Catalogo_Precios,AD$8,FALSE)),L720=0),0,VLOOKUP(CONCATENATE("ALI_",$C720,"_SEG_",$I720,"_PROV_",$D720),Catalogo_Precios,AD$8,FALSE))</f>
        <v>930</v>
      </c>
      <c r="AE720" s="57">
        <f t="shared" ref="AE720" si="8639">IF(OR(ISERROR(VLOOKUP(CONCATENATE("ALI_",$C720,"_SEG_",$I720,"_PROV_",$D720),Catalogo_Precios,AE$8,FALSE)),M720=0),0,VLOOKUP(CONCATENATE("ALI_",$C720,"_SEG_",$I720,"_PROV_",$D720),Catalogo_Precios,AE$8,FALSE))</f>
        <v>930</v>
      </c>
      <c r="AF720" s="57">
        <f t="shared" ref="AF720" si="8640">IF(OR(ISERROR(VLOOKUP(CONCATENATE("ALI_",$C720,"_SEG_",$I720,"_PROV_",$D720),Catalogo_Precios,AF$8,FALSE)),N720=0),0,VLOOKUP(CONCATENATE("ALI_",$C720,"_SEG_",$I720,"_PROV_",$D720),Catalogo_Precios,AF$8,FALSE))</f>
        <v>930</v>
      </c>
      <c r="AG720" s="57">
        <f t="shared" ref="AG720" si="8641">IF(OR(ISERROR(VLOOKUP(CONCATENATE("ALI_",$C720,"_SEG_",$I720,"_PROV_",$D720),Catalogo_Precios,AG$8,FALSE)),O720=0),0,VLOOKUP(CONCATENATE("ALI_",$C720,"_SEG_",$I720,"_PROV_",$D720),Catalogo_Precios,AG$8,FALSE))</f>
        <v>930</v>
      </c>
      <c r="AH720" s="57">
        <f t="shared" ref="AH720" si="8642">IF(OR(ISERROR(VLOOKUP(CONCATENATE("ALI_",$C720,"_SEG_",$I720,"_PROV_",$D720),Catalogo_Precios,AH$8,FALSE)),L720=0),0,VLOOKUP(CONCATENATE("ALI_",$C720,"_SEG_",$I720,"_PROV_",$D720),Catalogo_Precios,AH$8,FALSE))</f>
        <v>906</v>
      </c>
      <c r="AI720" s="57">
        <f t="shared" ref="AI720" si="8643">IF(OR(ISERROR(VLOOKUP(CONCATENATE("ALI_",$C720,"_SEG_",$I720,"_PROV_",$D720),Catalogo_Precios,AI$8,FALSE)),M720=0),0,VLOOKUP(CONCATENATE("ALI_",$C720,"_SEG_",$I720,"_PROV_",$D720),Catalogo_Precios,AI$8,FALSE))</f>
        <v>906</v>
      </c>
      <c r="AJ720" s="57">
        <f t="shared" ref="AJ720" si="8644">IF(OR(ISERROR(VLOOKUP(CONCATENATE("ALI_",$C720,"_SEG_",$I720,"_PROV_",$D720),Catalogo_Precios,AJ$8,FALSE)),N720=0),0,VLOOKUP(CONCATENATE("ALI_",$C720,"_SEG_",$I720,"_PROV_",$D720),Catalogo_Precios,AJ$8,FALSE))</f>
        <v>906</v>
      </c>
      <c r="AK720" s="57">
        <f t="shared" ref="AK720" si="8645">IF(OR(ISERROR(VLOOKUP(CONCATENATE("ALI_",$C720,"_SEG_",$I720,"_PROV_",$D720),Catalogo_Precios,AK$8,FALSE)),O720=0),0,VLOOKUP(CONCATENATE("ALI_",$C720,"_SEG_",$I720,"_PROV_",$D720),Catalogo_Precios,AK$8,FALSE))</f>
        <v>906</v>
      </c>
      <c r="AL720" s="53"/>
      <c r="AM720" s="59" t="str">
        <f t="shared" si="8591"/>
        <v>ALI_82_SEG_8</v>
      </c>
      <c r="AN720" s="59" t="str">
        <f t="shared" si="8592"/>
        <v>ALI_82_SEG_8_VAL_14793324</v>
      </c>
      <c r="AO720" s="60">
        <f t="shared" ref="AO720" si="8646">IF(OR(AB720="",AB720=0),0,COUNTIF(Codificacion,AM720))</f>
        <v>4</v>
      </c>
      <c r="AP720" s="61">
        <f t="array" ref="AP720">MIN(IF(Codificacion=AM720,Total_Cotizacion,""))</f>
        <v>14002541.279999999</v>
      </c>
      <c r="AQ720" s="62" t="b">
        <f t="shared" si="8594"/>
        <v>0</v>
      </c>
      <c r="AR720" s="51" t="str">
        <f t="shared" ref="AR720" si="8647">IF(COUNTIF(Codificacion2,CONCATENATE(AM720,"_VAL_",AB720))&gt;1,"Empate","")</f>
        <v/>
      </c>
      <c r="AS720" s="63" t="str">
        <f t="shared" si="8193"/>
        <v/>
      </c>
      <c r="AT720" s="59" t="str">
        <f t="shared" si="8596"/>
        <v>ALI_82_SEG_8_</v>
      </c>
      <c r="AU720" s="63">
        <f t="shared" ref="AU720" si="8648">IF(AND(COUNTIF(Codificacion3,AT720)&lt;AO720),1,COUNTIF(Codificacion3,AT720))</f>
        <v>1</v>
      </c>
      <c r="AV720" s="62" t="str">
        <f t="shared" si="8598"/>
        <v>No Seleccionada</v>
      </c>
      <c r="AW720" s="53"/>
      <c r="AX720" s="51" t="str">
        <f t="shared" si="8599"/>
        <v>ALI_82_SEG_8FALSO</v>
      </c>
      <c r="AY720" s="51">
        <f t="shared" si="8580"/>
        <v>3</v>
      </c>
      <c r="AZ720" s="64" t="b">
        <f t="shared" si="8600"/>
        <v>0</v>
      </c>
    </row>
    <row r="721" spans="1:52" x14ac:dyDescent="0.2">
      <c r="A721" s="50" t="b">
        <f t="shared" si="8543"/>
        <v>0</v>
      </c>
      <c r="B721" s="51" t="s">
        <v>108</v>
      </c>
      <c r="C721" s="52">
        <v>82</v>
      </c>
      <c r="D721" s="52">
        <f t="shared" ref="D721" si="8649">IF(ISERROR(VLOOKUP(E721,Proveedores,2,FALSE)),"",VLOOKUP(E721,Proveedores,2,FALSE))</f>
        <v>2047</v>
      </c>
      <c r="E721" s="53" t="s">
        <v>109</v>
      </c>
      <c r="F721" s="54">
        <v>275</v>
      </c>
      <c r="G721" s="53" t="s">
        <v>61</v>
      </c>
      <c r="H721" s="53" t="s">
        <v>68</v>
      </c>
      <c r="I721" s="52">
        <v>9</v>
      </c>
      <c r="J721" s="53" t="s">
        <v>58</v>
      </c>
      <c r="K721" s="55">
        <v>44835</v>
      </c>
      <c r="L721" s="56">
        <v>5999</v>
      </c>
      <c r="M721" s="56">
        <v>6731</v>
      </c>
      <c r="N721" s="56">
        <v>4145</v>
      </c>
      <c r="O721" s="56">
        <v>229</v>
      </c>
      <c r="P721" s="57">
        <v>930</v>
      </c>
      <c r="Q721" s="58">
        <v>6.0214999999999998E-2</v>
      </c>
      <c r="R721" s="57">
        <v>874</v>
      </c>
      <c r="S721" s="57">
        <v>930</v>
      </c>
      <c r="T721" s="58">
        <v>6.0214999999999998E-2</v>
      </c>
      <c r="U721" s="57">
        <v>874</v>
      </c>
      <c r="V721" s="57">
        <v>930</v>
      </c>
      <c r="W721" s="58">
        <v>6.0214999999999998E-2</v>
      </c>
      <c r="X721" s="57">
        <v>874</v>
      </c>
      <c r="Y721" s="57">
        <v>930</v>
      </c>
      <c r="Z721" s="58">
        <v>6.0214999999999998E-2</v>
      </c>
      <c r="AA721" s="57">
        <v>874</v>
      </c>
      <c r="AB721" s="57">
        <v>14948896</v>
      </c>
      <c r="AC721" s="53" t="str">
        <f t="shared" si="8582"/>
        <v>Registro Valido</v>
      </c>
      <c r="AD721" s="57">
        <f t="shared" ref="AD721" si="8650">IF(OR(ISERROR(VLOOKUP(CONCATENATE("ALI_",$C721,"_SEG_",$I721,"_PROV_",$D721),Catalogo_Precios,AD$8,FALSE)),L721=0),0,VLOOKUP(CONCATENATE("ALI_",$C721,"_SEG_",$I721,"_PROV_",$D721),Catalogo_Precios,AD$8,FALSE))</f>
        <v>930</v>
      </c>
      <c r="AE721" s="57">
        <f t="shared" ref="AE721" si="8651">IF(OR(ISERROR(VLOOKUP(CONCATENATE("ALI_",$C721,"_SEG_",$I721,"_PROV_",$D721),Catalogo_Precios,AE$8,FALSE)),M721=0),0,VLOOKUP(CONCATENATE("ALI_",$C721,"_SEG_",$I721,"_PROV_",$D721),Catalogo_Precios,AE$8,FALSE))</f>
        <v>930</v>
      </c>
      <c r="AF721" s="57">
        <f t="shared" ref="AF721" si="8652">IF(OR(ISERROR(VLOOKUP(CONCATENATE("ALI_",$C721,"_SEG_",$I721,"_PROV_",$D721),Catalogo_Precios,AF$8,FALSE)),N721=0),0,VLOOKUP(CONCATENATE("ALI_",$C721,"_SEG_",$I721,"_PROV_",$D721),Catalogo_Precios,AF$8,FALSE))</f>
        <v>930</v>
      </c>
      <c r="AG721" s="57">
        <f t="shared" ref="AG721" si="8653">IF(OR(ISERROR(VLOOKUP(CONCATENATE("ALI_",$C721,"_SEG_",$I721,"_PROV_",$D721),Catalogo_Precios,AG$8,FALSE)),O721=0),0,VLOOKUP(CONCATENATE("ALI_",$C721,"_SEG_",$I721,"_PROV_",$D721),Catalogo_Precios,AG$8,FALSE))</f>
        <v>930</v>
      </c>
      <c r="AH721" s="57">
        <f t="shared" ref="AH721" si="8654">IF(OR(ISERROR(VLOOKUP(CONCATENATE("ALI_",$C721,"_SEG_",$I721,"_PROV_",$D721),Catalogo_Precios,AH$8,FALSE)),L721=0),0,VLOOKUP(CONCATENATE("ALI_",$C721,"_SEG_",$I721,"_PROV_",$D721),Catalogo_Precios,AH$8,FALSE))</f>
        <v>906</v>
      </c>
      <c r="AI721" s="57">
        <f t="shared" ref="AI721" si="8655">IF(OR(ISERROR(VLOOKUP(CONCATENATE("ALI_",$C721,"_SEG_",$I721,"_PROV_",$D721),Catalogo_Precios,AI$8,FALSE)),M721=0),0,VLOOKUP(CONCATENATE("ALI_",$C721,"_SEG_",$I721,"_PROV_",$D721),Catalogo_Precios,AI$8,FALSE))</f>
        <v>906</v>
      </c>
      <c r="AJ721" s="57">
        <f t="shared" ref="AJ721" si="8656">IF(OR(ISERROR(VLOOKUP(CONCATENATE("ALI_",$C721,"_SEG_",$I721,"_PROV_",$D721),Catalogo_Precios,AJ$8,FALSE)),N721=0),0,VLOOKUP(CONCATENATE("ALI_",$C721,"_SEG_",$I721,"_PROV_",$D721),Catalogo_Precios,AJ$8,FALSE))</f>
        <v>906</v>
      </c>
      <c r="AK721" s="57">
        <f t="shared" ref="AK721" si="8657">IF(OR(ISERROR(VLOOKUP(CONCATENATE("ALI_",$C721,"_SEG_",$I721,"_PROV_",$D721),Catalogo_Precios,AK$8,FALSE)),O721=0),0,VLOOKUP(CONCATENATE("ALI_",$C721,"_SEG_",$I721,"_PROV_",$D721),Catalogo_Precios,AK$8,FALSE))</f>
        <v>906</v>
      </c>
      <c r="AL721" s="53"/>
      <c r="AM721" s="59" t="str">
        <f t="shared" si="8591"/>
        <v>ALI_82_SEG_9</v>
      </c>
      <c r="AN721" s="59" t="str">
        <f t="shared" si="8592"/>
        <v>ALI_82_SEG_9_VAL_14948896</v>
      </c>
      <c r="AO721" s="60">
        <f t="shared" ref="AO721" si="8658">IF(OR(AB721="",AB721=0),0,COUNTIF(Codificacion,AM721))</f>
        <v>4</v>
      </c>
      <c r="AP721" s="61">
        <f t="array" ref="AP721">MIN(IF(Codificacion=AM721,Total_Cotizacion,""))</f>
        <v>14157664.960000001</v>
      </c>
      <c r="AQ721" s="62" t="b">
        <f t="shared" si="8594"/>
        <v>0</v>
      </c>
      <c r="AR721" s="51" t="str">
        <f t="shared" ref="AR721" si="8659">IF(COUNTIF(Codificacion2,CONCATENATE(AM721,"_VAL_",AB721))&gt;1,"Empate","")</f>
        <v/>
      </c>
      <c r="AS721" s="63" t="str">
        <f t="shared" si="8193"/>
        <v/>
      </c>
      <c r="AT721" s="59" t="str">
        <f t="shared" si="8596"/>
        <v>ALI_82_SEG_9_</v>
      </c>
      <c r="AU721" s="63">
        <f t="shared" ref="AU721" si="8660">IF(AND(COUNTIF(Codificacion3,AT721)&lt;AO721),1,COUNTIF(Codificacion3,AT721))</f>
        <v>1</v>
      </c>
      <c r="AV721" s="62" t="str">
        <f t="shared" si="8598"/>
        <v>No Seleccionada</v>
      </c>
      <c r="AW721" s="53"/>
      <c r="AX721" s="51" t="str">
        <f t="shared" si="8599"/>
        <v>ALI_82_SEG_9FALSO</v>
      </c>
      <c r="AY721" s="51">
        <f t="shared" si="8580"/>
        <v>3</v>
      </c>
      <c r="AZ721" s="64" t="b">
        <f t="shared" si="8600"/>
        <v>0</v>
      </c>
    </row>
    <row r="722" spans="1:52" x14ac:dyDescent="0.2">
      <c r="A722" s="50" t="b">
        <f t="shared" si="8543"/>
        <v>0</v>
      </c>
      <c r="B722" s="51" t="s">
        <v>108</v>
      </c>
      <c r="C722" s="52">
        <v>82</v>
      </c>
      <c r="D722" s="52">
        <f t="shared" ref="D722" si="8661">IF(ISERROR(VLOOKUP(E722,Proveedores,2,FALSE)),"",VLOOKUP(E722,Proveedores,2,FALSE))</f>
        <v>2047</v>
      </c>
      <c r="E722" s="53" t="s">
        <v>109</v>
      </c>
      <c r="F722" s="54">
        <v>276</v>
      </c>
      <c r="G722" s="53" t="s">
        <v>61</v>
      </c>
      <c r="H722" s="53" t="s">
        <v>68</v>
      </c>
      <c r="I722" s="52">
        <v>10</v>
      </c>
      <c r="J722" s="53" t="s">
        <v>58</v>
      </c>
      <c r="K722" s="55">
        <v>44835</v>
      </c>
      <c r="L722" s="56">
        <v>6007</v>
      </c>
      <c r="M722" s="56">
        <v>6742</v>
      </c>
      <c r="N722" s="56">
        <v>4152</v>
      </c>
      <c r="O722" s="56">
        <v>230</v>
      </c>
      <c r="P722" s="57">
        <v>930</v>
      </c>
      <c r="Q722" s="58">
        <v>6.0214999999999998E-2</v>
      </c>
      <c r="R722" s="57">
        <v>874</v>
      </c>
      <c r="S722" s="57">
        <v>930</v>
      </c>
      <c r="T722" s="58">
        <v>6.0214999999999998E-2</v>
      </c>
      <c r="U722" s="57">
        <v>874</v>
      </c>
      <c r="V722" s="57">
        <v>930</v>
      </c>
      <c r="W722" s="58">
        <v>6.0214999999999998E-2</v>
      </c>
      <c r="X722" s="57">
        <v>874</v>
      </c>
      <c r="Y722" s="57">
        <v>930</v>
      </c>
      <c r="Z722" s="58">
        <v>6.0214999999999998E-2</v>
      </c>
      <c r="AA722" s="57">
        <v>874</v>
      </c>
      <c r="AB722" s="57">
        <v>14972494</v>
      </c>
      <c r="AC722" s="53" t="str">
        <f t="shared" si="8582"/>
        <v>Registro Valido</v>
      </c>
      <c r="AD722" s="57">
        <f t="shared" ref="AD722" si="8662">IF(OR(ISERROR(VLOOKUP(CONCATENATE("ALI_",$C722,"_SEG_",$I722,"_PROV_",$D722),Catalogo_Precios,AD$8,FALSE)),L722=0),0,VLOOKUP(CONCATENATE("ALI_",$C722,"_SEG_",$I722,"_PROV_",$D722),Catalogo_Precios,AD$8,FALSE))</f>
        <v>930</v>
      </c>
      <c r="AE722" s="57">
        <f t="shared" ref="AE722" si="8663">IF(OR(ISERROR(VLOOKUP(CONCATENATE("ALI_",$C722,"_SEG_",$I722,"_PROV_",$D722),Catalogo_Precios,AE$8,FALSE)),M722=0),0,VLOOKUP(CONCATENATE("ALI_",$C722,"_SEG_",$I722,"_PROV_",$D722),Catalogo_Precios,AE$8,FALSE))</f>
        <v>930</v>
      </c>
      <c r="AF722" s="57">
        <f t="shared" ref="AF722" si="8664">IF(OR(ISERROR(VLOOKUP(CONCATENATE("ALI_",$C722,"_SEG_",$I722,"_PROV_",$D722),Catalogo_Precios,AF$8,FALSE)),N722=0),0,VLOOKUP(CONCATENATE("ALI_",$C722,"_SEG_",$I722,"_PROV_",$D722),Catalogo_Precios,AF$8,FALSE))</f>
        <v>930</v>
      </c>
      <c r="AG722" s="57">
        <f t="shared" ref="AG722" si="8665">IF(OR(ISERROR(VLOOKUP(CONCATENATE("ALI_",$C722,"_SEG_",$I722,"_PROV_",$D722),Catalogo_Precios,AG$8,FALSE)),O722=0),0,VLOOKUP(CONCATENATE("ALI_",$C722,"_SEG_",$I722,"_PROV_",$D722),Catalogo_Precios,AG$8,FALSE))</f>
        <v>930</v>
      </c>
      <c r="AH722" s="57">
        <f t="shared" ref="AH722" si="8666">IF(OR(ISERROR(VLOOKUP(CONCATENATE("ALI_",$C722,"_SEG_",$I722,"_PROV_",$D722),Catalogo_Precios,AH$8,FALSE)),L722=0),0,VLOOKUP(CONCATENATE("ALI_",$C722,"_SEG_",$I722,"_PROV_",$D722),Catalogo_Precios,AH$8,FALSE))</f>
        <v>906</v>
      </c>
      <c r="AI722" s="57">
        <f t="shared" ref="AI722" si="8667">IF(OR(ISERROR(VLOOKUP(CONCATENATE("ALI_",$C722,"_SEG_",$I722,"_PROV_",$D722),Catalogo_Precios,AI$8,FALSE)),M722=0),0,VLOOKUP(CONCATENATE("ALI_",$C722,"_SEG_",$I722,"_PROV_",$D722),Catalogo_Precios,AI$8,FALSE))</f>
        <v>906</v>
      </c>
      <c r="AJ722" s="57">
        <f t="shared" ref="AJ722" si="8668">IF(OR(ISERROR(VLOOKUP(CONCATENATE("ALI_",$C722,"_SEG_",$I722,"_PROV_",$D722),Catalogo_Precios,AJ$8,FALSE)),N722=0),0,VLOOKUP(CONCATENATE("ALI_",$C722,"_SEG_",$I722,"_PROV_",$D722),Catalogo_Precios,AJ$8,FALSE))</f>
        <v>906</v>
      </c>
      <c r="AK722" s="57">
        <f t="shared" ref="AK722" si="8669">IF(OR(ISERROR(VLOOKUP(CONCATENATE("ALI_",$C722,"_SEG_",$I722,"_PROV_",$D722),Catalogo_Precios,AK$8,FALSE)),O722=0),0,VLOOKUP(CONCATENATE("ALI_",$C722,"_SEG_",$I722,"_PROV_",$D722),Catalogo_Precios,AK$8,FALSE))</f>
        <v>906</v>
      </c>
      <c r="AL722" s="53"/>
      <c r="AM722" s="59" t="str">
        <f t="shared" si="8591"/>
        <v>ALI_82_SEG_10</v>
      </c>
      <c r="AN722" s="59" t="str">
        <f t="shared" si="8592"/>
        <v>ALI_82_SEG_10_VAL_14972494</v>
      </c>
      <c r="AO722" s="60">
        <f t="shared" ref="AO722" si="8670">IF(OR(AB722="",AB722=0),0,COUNTIF(Codificacion,AM722))</f>
        <v>4</v>
      </c>
      <c r="AP722" s="61">
        <f t="array" ref="AP722">MIN(IF(Codificacion=AM722,Total_Cotizacion,""))</f>
        <v>14192690.880000001</v>
      </c>
      <c r="AQ722" s="62" t="b">
        <f t="shared" si="8594"/>
        <v>0</v>
      </c>
      <c r="AR722" s="51" t="str">
        <f t="shared" ref="AR722" si="8671">IF(COUNTIF(Codificacion2,CONCATENATE(AM722,"_VAL_",AB722))&gt;1,"Empate","")</f>
        <v/>
      </c>
      <c r="AS722" s="63" t="str">
        <f t="shared" si="8193"/>
        <v/>
      </c>
      <c r="AT722" s="59" t="str">
        <f t="shared" si="8596"/>
        <v>ALI_82_SEG_10_</v>
      </c>
      <c r="AU722" s="63">
        <f t="shared" ref="AU722" si="8672">IF(AND(COUNTIF(Codificacion3,AT722)&lt;AO722),1,COUNTIF(Codificacion3,AT722))</f>
        <v>1</v>
      </c>
      <c r="AV722" s="62" t="str">
        <f t="shared" si="8598"/>
        <v>No Seleccionada</v>
      </c>
      <c r="AW722" s="53"/>
      <c r="AX722" s="51" t="str">
        <f t="shared" si="8599"/>
        <v>ALI_82_SEG_10FALSO</v>
      </c>
      <c r="AY722" s="51">
        <f t="shared" si="8580"/>
        <v>3</v>
      </c>
      <c r="AZ722" s="64" t="b">
        <f t="shared" si="8600"/>
        <v>0</v>
      </c>
    </row>
    <row r="723" spans="1:52" x14ac:dyDescent="0.2">
      <c r="A723" s="50" t="b">
        <f t="shared" si="8543"/>
        <v>0</v>
      </c>
      <c r="B723" s="51" t="s">
        <v>108</v>
      </c>
      <c r="C723" s="52">
        <v>82</v>
      </c>
      <c r="D723" s="52">
        <f t="shared" ref="D723" si="8673">IF(ISERROR(VLOOKUP(E723,Proveedores,2,FALSE)),"",VLOOKUP(E723,Proveedores,2,FALSE))</f>
        <v>2047</v>
      </c>
      <c r="E723" s="53" t="s">
        <v>109</v>
      </c>
      <c r="F723" s="54">
        <v>277</v>
      </c>
      <c r="G723" s="53" t="s">
        <v>61</v>
      </c>
      <c r="H723" s="53" t="s">
        <v>68</v>
      </c>
      <c r="I723" s="52">
        <v>11</v>
      </c>
      <c r="J723" s="53" t="s">
        <v>58</v>
      </c>
      <c r="K723" s="55">
        <v>44835</v>
      </c>
      <c r="L723" s="56">
        <v>8501</v>
      </c>
      <c r="M723" s="56">
        <v>9776</v>
      </c>
      <c r="N723" s="56">
        <v>5539</v>
      </c>
      <c r="O723" s="56">
        <v>338</v>
      </c>
      <c r="P723" s="57">
        <v>930</v>
      </c>
      <c r="Q723" s="58">
        <v>0</v>
      </c>
      <c r="R723" s="57">
        <v>930</v>
      </c>
      <c r="S723" s="57">
        <v>930</v>
      </c>
      <c r="T723" s="58">
        <v>0</v>
      </c>
      <c r="U723" s="57">
        <v>930</v>
      </c>
      <c r="V723" s="57">
        <v>930</v>
      </c>
      <c r="W723" s="58">
        <v>0</v>
      </c>
      <c r="X723" s="57">
        <v>930</v>
      </c>
      <c r="Y723" s="57">
        <v>930</v>
      </c>
      <c r="Z723" s="58">
        <v>0</v>
      </c>
      <c r="AA723" s="57">
        <v>930</v>
      </c>
      <c r="AB723" s="57">
        <v>22463220</v>
      </c>
      <c r="AC723" s="53" t="str">
        <f t="shared" si="8582"/>
        <v>Registro Valido</v>
      </c>
      <c r="AD723" s="57">
        <f t="shared" ref="AD723" si="8674">IF(OR(ISERROR(VLOOKUP(CONCATENATE("ALI_",$C723,"_SEG_",$I723,"_PROV_",$D723),Catalogo_Precios,AD$8,FALSE)),L723=0),0,VLOOKUP(CONCATENATE("ALI_",$C723,"_SEG_",$I723,"_PROV_",$D723),Catalogo_Precios,AD$8,FALSE))</f>
        <v>930</v>
      </c>
      <c r="AE723" s="57">
        <f t="shared" ref="AE723" si="8675">IF(OR(ISERROR(VLOOKUP(CONCATENATE("ALI_",$C723,"_SEG_",$I723,"_PROV_",$D723),Catalogo_Precios,AE$8,FALSE)),M723=0),0,VLOOKUP(CONCATENATE("ALI_",$C723,"_SEG_",$I723,"_PROV_",$D723),Catalogo_Precios,AE$8,FALSE))</f>
        <v>930</v>
      </c>
      <c r="AF723" s="57">
        <f t="shared" ref="AF723" si="8676">IF(OR(ISERROR(VLOOKUP(CONCATENATE("ALI_",$C723,"_SEG_",$I723,"_PROV_",$D723),Catalogo_Precios,AF$8,FALSE)),N723=0),0,VLOOKUP(CONCATENATE("ALI_",$C723,"_SEG_",$I723,"_PROV_",$D723),Catalogo_Precios,AF$8,FALSE))</f>
        <v>930</v>
      </c>
      <c r="AG723" s="57">
        <f t="shared" ref="AG723" si="8677">IF(OR(ISERROR(VLOOKUP(CONCATENATE("ALI_",$C723,"_SEG_",$I723,"_PROV_",$D723),Catalogo_Precios,AG$8,FALSE)),O723=0),0,VLOOKUP(CONCATENATE("ALI_",$C723,"_SEG_",$I723,"_PROV_",$D723),Catalogo_Precios,AG$8,FALSE))</f>
        <v>930</v>
      </c>
      <c r="AH723" s="57">
        <f t="shared" ref="AH723" si="8678">IF(OR(ISERROR(VLOOKUP(CONCATENATE("ALI_",$C723,"_SEG_",$I723,"_PROV_",$D723),Catalogo_Precios,AH$8,FALSE)),L723=0),0,VLOOKUP(CONCATENATE("ALI_",$C723,"_SEG_",$I723,"_PROV_",$D723),Catalogo_Precios,AH$8,FALSE))</f>
        <v>906</v>
      </c>
      <c r="AI723" s="57">
        <f t="shared" ref="AI723" si="8679">IF(OR(ISERROR(VLOOKUP(CONCATENATE("ALI_",$C723,"_SEG_",$I723,"_PROV_",$D723),Catalogo_Precios,AI$8,FALSE)),M723=0),0,VLOOKUP(CONCATENATE("ALI_",$C723,"_SEG_",$I723,"_PROV_",$D723),Catalogo_Precios,AI$8,FALSE))</f>
        <v>906</v>
      </c>
      <c r="AJ723" s="57">
        <f t="shared" ref="AJ723" si="8680">IF(OR(ISERROR(VLOOKUP(CONCATENATE("ALI_",$C723,"_SEG_",$I723,"_PROV_",$D723),Catalogo_Precios,AJ$8,FALSE)),N723=0),0,VLOOKUP(CONCATENATE("ALI_",$C723,"_SEG_",$I723,"_PROV_",$D723),Catalogo_Precios,AJ$8,FALSE))</f>
        <v>906</v>
      </c>
      <c r="AK723" s="57">
        <f t="shared" ref="AK723" si="8681">IF(OR(ISERROR(VLOOKUP(CONCATENATE("ALI_",$C723,"_SEG_",$I723,"_PROV_",$D723),Catalogo_Precios,AK$8,FALSE)),O723=0),0,VLOOKUP(CONCATENATE("ALI_",$C723,"_SEG_",$I723,"_PROV_",$D723),Catalogo_Precios,AK$8,FALSE))</f>
        <v>906</v>
      </c>
      <c r="AL723" s="53"/>
      <c r="AM723" s="59" t="str">
        <f t="shared" si="8591"/>
        <v>ALI_82_SEG_11</v>
      </c>
      <c r="AN723" s="59" t="str">
        <f t="shared" si="8592"/>
        <v>ALI_82_SEG_11_VAL_22463220</v>
      </c>
      <c r="AO723" s="60">
        <f t="shared" ref="AO723" si="8682">IF(OR(AB723="",AB723=0),0,COUNTIF(Codificacion,AM723))</f>
        <v>4</v>
      </c>
      <c r="AP723" s="61">
        <f t="array" ref="AP723">MIN(IF(Codificacion=AM723,Total_Cotizacion,""))</f>
        <v>20006516.66</v>
      </c>
      <c r="AQ723" s="62" t="b">
        <f t="shared" si="8594"/>
        <v>0</v>
      </c>
      <c r="AR723" s="51" t="str">
        <f t="shared" ref="AR723" si="8683">IF(COUNTIF(Codificacion2,CONCATENATE(AM723,"_VAL_",AB723))&gt;1,"Empate","")</f>
        <v/>
      </c>
      <c r="AS723" s="63" t="str">
        <f t="shared" si="8193"/>
        <v/>
      </c>
      <c r="AT723" s="59" t="str">
        <f t="shared" si="8596"/>
        <v>ALI_82_SEG_11_</v>
      </c>
      <c r="AU723" s="63">
        <f t="shared" ref="AU723" si="8684">IF(AND(COUNTIF(Codificacion3,AT723)&lt;AO723),1,COUNTIF(Codificacion3,AT723))</f>
        <v>1</v>
      </c>
      <c r="AV723" s="62" t="str">
        <f t="shared" si="8598"/>
        <v>No Seleccionada</v>
      </c>
      <c r="AW723" s="53"/>
      <c r="AX723" s="51" t="str">
        <f t="shared" si="8599"/>
        <v>ALI_82_SEG_11FALSO</v>
      </c>
      <c r="AY723" s="51">
        <f t="shared" si="8580"/>
        <v>3</v>
      </c>
      <c r="AZ723" s="64" t="b">
        <f t="shared" si="8600"/>
        <v>0</v>
      </c>
    </row>
    <row r="724" spans="1:52" x14ac:dyDescent="0.2">
      <c r="A724" s="50" t="b">
        <f t="shared" si="8543"/>
        <v>0</v>
      </c>
      <c r="B724" s="51" t="s">
        <v>108</v>
      </c>
      <c r="C724" s="52">
        <v>82</v>
      </c>
      <c r="D724" s="52">
        <f t="shared" ref="D724" si="8685">IF(ISERROR(VLOOKUP(E724,Proveedores,2,FALSE)),"",VLOOKUP(E724,Proveedores,2,FALSE))</f>
        <v>2047</v>
      </c>
      <c r="E724" s="53" t="s">
        <v>109</v>
      </c>
      <c r="F724" s="54">
        <v>278</v>
      </c>
      <c r="G724" s="53" t="s">
        <v>61</v>
      </c>
      <c r="H724" s="53" t="s">
        <v>68</v>
      </c>
      <c r="I724" s="52">
        <v>12</v>
      </c>
      <c r="J724" s="53" t="s">
        <v>58</v>
      </c>
      <c r="K724" s="55">
        <v>44835</v>
      </c>
      <c r="L724" s="56">
        <v>7729</v>
      </c>
      <c r="M724" s="56">
        <v>8891</v>
      </c>
      <c r="N724" s="56">
        <v>5043</v>
      </c>
      <c r="O724" s="56">
        <v>307</v>
      </c>
      <c r="P724" s="57">
        <v>930</v>
      </c>
      <c r="Q724" s="58">
        <v>0</v>
      </c>
      <c r="R724" s="57">
        <v>930</v>
      </c>
      <c r="S724" s="57">
        <v>930</v>
      </c>
      <c r="T724" s="58">
        <v>0</v>
      </c>
      <c r="U724" s="57">
        <v>930</v>
      </c>
      <c r="V724" s="57">
        <v>930</v>
      </c>
      <c r="W724" s="58">
        <v>0</v>
      </c>
      <c r="X724" s="57">
        <v>930</v>
      </c>
      <c r="Y724" s="57">
        <v>930</v>
      </c>
      <c r="Z724" s="58">
        <v>0</v>
      </c>
      <c r="AA724" s="57">
        <v>930</v>
      </c>
      <c r="AB724" s="57">
        <v>20432100</v>
      </c>
      <c r="AC724" s="53" t="str">
        <f t="shared" si="8582"/>
        <v>Registro Valido</v>
      </c>
      <c r="AD724" s="57">
        <f t="shared" ref="AD724" si="8686">IF(OR(ISERROR(VLOOKUP(CONCATENATE("ALI_",$C724,"_SEG_",$I724,"_PROV_",$D724),Catalogo_Precios,AD$8,FALSE)),L724=0),0,VLOOKUP(CONCATENATE("ALI_",$C724,"_SEG_",$I724,"_PROV_",$D724),Catalogo_Precios,AD$8,FALSE))</f>
        <v>930</v>
      </c>
      <c r="AE724" s="57">
        <f t="shared" ref="AE724" si="8687">IF(OR(ISERROR(VLOOKUP(CONCATENATE("ALI_",$C724,"_SEG_",$I724,"_PROV_",$D724),Catalogo_Precios,AE$8,FALSE)),M724=0),0,VLOOKUP(CONCATENATE("ALI_",$C724,"_SEG_",$I724,"_PROV_",$D724),Catalogo_Precios,AE$8,FALSE))</f>
        <v>930</v>
      </c>
      <c r="AF724" s="57">
        <f t="shared" ref="AF724" si="8688">IF(OR(ISERROR(VLOOKUP(CONCATENATE("ALI_",$C724,"_SEG_",$I724,"_PROV_",$D724),Catalogo_Precios,AF$8,FALSE)),N724=0),0,VLOOKUP(CONCATENATE("ALI_",$C724,"_SEG_",$I724,"_PROV_",$D724),Catalogo_Precios,AF$8,FALSE))</f>
        <v>930</v>
      </c>
      <c r="AG724" s="57">
        <f t="shared" ref="AG724" si="8689">IF(OR(ISERROR(VLOOKUP(CONCATENATE("ALI_",$C724,"_SEG_",$I724,"_PROV_",$D724),Catalogo_Precios,AG$8,FALSE)),O724=0),0,VLOOKUP(CONCATENATE("ALI_",$C724,"_SEG_",$I724,"_PROV_",$D724),Catalogo_Precios,AG$8,FALSE))</f>
        <v>930</v>
      </c>
      <c r="AH724" s="57">
        <f t="shared" ref="AH724" si="8690">IF(OR(ISERROR(VLOOKUP(CONCATENATE("ALI_",$C724,"_SEG_",$I724,"_PROV_",$D724),Catalogo_Precios,AH$8,FALSE)),L724=0),0,VLOOKUP(CONCATENATE("ALI_",$C724,"_SEG_",$I724,"_PROV_",$D724),Catalogo_Precios,AH$8,FALSE))</f>
        <v>906</v>
      </c>
      <c r="AI724" s="57">
        <f t="shared" ref="AI724" si="8691">IF(OR(ISERROR(VLOOKUP(CONCATENATE("ALI_",$C724,"_SEG_",$I724,"_PROV_",$D724),Catalogo_Precios,AI$8,FALSE)),M724=0),0,VLOOKUP(CONCATENATE("ALI_",$C724,"_SEG_",$I724,"_PROV_",$D724),Catalogo_Precios,AI$8,FALSE))</f>
        <v>906</v>
      </c>
      <c r="AJ724" s="57">
        <f t="shared" ref="AJ724" si="8692">IF(OR(ISERROR(VLOOKUP(CONCATENATE("ALI_",$C724,"_SEG_",$I724,"_PROV_",$D724),Catalogo_Precios,AJ$8,FALSE)),N724=0),0,VLOOKUP(CONCATENATE("ALI_",$C724,"_SEG_",$I724,"_PROV_",$D724),Catalogo_Precios,AJ$8,FALSE))</f>
        <v>906</v>
      </c>
      <c r="AK724" s="57">
        <f t="shared" ref="AK724" si="8693">IF(OR(ISERROR(VLOOKUP(CONCATENATE("ALI_",$C724,"_SEG_",$I724,"_PROV_",$D724),Catalogo_Precios,AK$8,FALSE)),O724=0),0,VLOOKUP(CONCATENATE("ALI_",$C724,"_SEG_",$I724,"_PROV_",$D724),Catalogo_Precios,AK$8,FALSE))</f>
        <v>906</v>
      </c>
      <c r="AL724" s="53"/>
      <c r="AM724" s="59" t="str">
        <f t="shared" si="8591"/>
        <v>ALI_82_SEG_12</v>
      </c>
      <c r="AN724" s="59" t="str">
        <f t="shared" si="8592"/>
        <v>ALI_82_SEG_12_VAL_20432100</v>
      </c>
      <c r="AO724" s="60">
        <f t="shared" ref="AO724" si="8694">IF(OR(AB724="",AB724=0),0,COUNTIF(Codificacion,AM724))</f>
        <v>4</v>
      </c>
      <c r="AP724" s="61">
        <f t="array" ref="AP724">MIN(IF(Codificacion=AM724,Total_Cotizacion,""))</f>
        <v>18213789.100000001</v>
      </c>
      <c r="AQ724" s="62" t="b">
        <f t="shared" si="8594"/>
        <v>0</v>
      </c>
      <c r="AR724" s="51" t="str">
        <f t="shared" ref="AR724" si="8695">IF(COUNTIF(Codificacion2,CONCATENATE(AM724,"_VAL_",AB724))&gt;1,"Empate","")</f>
        <v/>
      </c>
      <c r="AS724" s="63" t="str">
        <f t="shared" si="8193"/>
        <v/>
      </c>
      <c r="AT724" s="59" t="str">
        <f t="shared" si="8596"/>
        <v>ALI_82_SEG_12_</v>
      </c>
      <c r="AU724" s="63">
        <f t="shared" ref="AU724" si="8696">IF(AND(COUNTIF(Codificacion3,AT724)&lt;AO724),1,COUNTIF(Codificacion3,AT724))</f>
        <v>1</v>
      </c>
      <c r="AV724" s="62" t="str">
        <f t="shared" si="8598"/>
        <v>No Seleccionada</v>
      </c>
      <c r="AW724" s="53"/>
      <c r="AX724" s="51" t="str">
        <f t="shared" si="8599"/>
        <v>ALI_82_SEG_12FALSO</v>
      </c>
      <c r="AY724" s="51">
        <f t="shared" si="8580"/>
        <v>3</v>
      </c>
      <c r="AZ724" s="64" t="b">
        <f t="shared" si="8600"/>
        <v>0</v>
      </c>
    </row>
    <row r="725" spans="1:52" x14ac:dyDescent="0.2">
      <c r="A725" s="50" t="b">
        <f t="shared" si="8543"/>
        <v>0</v>
      </c>
      <c r="B725" s="51" t="s">
        <v>108</v>
      </c>
      <c r="C725" s="52">
        <v>82</v>
      </c>
      <c r="D725" s="52">
        <f t="shared" ref="D725" si="8697">IF(ISERROR(VLOOKUP(E725,Proveedores,2,FALSE)),"",VLOOKUP(E725,Proveedores,2,FALSE))</f>
        <v>2047</v>
      </c>
      <c r="E725" s="53" t="s">
        <v>109</v>
      </c>
      <c r="F725" s="54">
        <v>279</v>
      </c>
      <c r="G725" s="53" t="s">
        <v>61</v>
      </c>
      <c r="H725" s="53" t="s">
        <v>68</v>
      </c>
      <c r="I725" s="52">
        <v>13</v>
      </c>
      <c r="J725" s="53" t="s">
        <v>58</v>
      </c>
      <c r="K725" s="55">
        <v>44835</v>
      </c>
      <c r="L725" s="56">
        <v>8193</v>
      </c>
      <c r="M725" s="56">
        <v>9420</v>
      </c>
      <c r="N725" s="56">
        <v>5336</v>
      </c>
      <c r="O725" s="56">
        <v>326</v>
      </c>
      <c r="P725" s="57">
        <v>930</v>
      </c>
      <c r="Q725" s="58">
        <v>0</v>
      </c>
      <c r="R725" s="57">
        <v>930</v>
      </c>
      <c r="S725" s="57">
        <v>930</v>
      </c>
      <c r="T725" s="58">
        <v>0</v>
      </c>
      <c r="U725" s="57">
        <v>930</v>
      </c>
      <c r="V725" s="57">
        <v>930</v>
      </c>
      <c r="W725" s="58">
        <v>0</v>
      </c>
      <c r="X725" s="57">
        <v>930</v>
      </c>
      <c r="Y725" s="57">
        <v>930</v>
      </c>
      <c r="Z725" s="58">
        <v>0</v>
      </c>
      <c r="AA725" s="57">
        <v>930</v>
      </c>
      <c r="AB725" s="57">
        <v>21645750</v>
      </c>
      <c r="AC725" s="53" t="str">
        <f t="shared" si="8582"/>
        <v>Registro Valido</v>
      </c>
      <c r="AD725" s="57">
        <f t="shared" ref="AD725" si="8698">IF(OR(ISERROR(VLOOKUP(CONCATENATE("ALI_",$C725,"_SEG_",$I725,"_PROV_",$D725),Catalogo_Precios,AD$8,FALSE)),L725=0),0,VLOOKUP(CONCATENATE("ALI_",$C725,"_SEG_",$I725,"_PROV_",$D725),Catalogo_Precios,AD$8,FALSE))</f>
        <v>930</v>
      </c>
      <c r="AE725" s="57">
        <f t="shared" ref="AE725" si="8699">IF(OR(ISERROR(VLOOKUP(CONCATENATE("ALI_",$C725,"_SEG_",$I725,"_PROV_",$D725),Catalogo_Precios,AE$8,FALSE)),M725=0),0,VLOOKUP(CONCATENATE("ALI_",$C725,"_SEG_",$I725,"_PROV_",$D725),Catalogo_Precios,AE$8,FALSE))</f>
        <v>930</v>
      </c>
      <c r="AF725" s="57">
        <f t="shared" ref="AF725" si="8700">IF(OR(ISERROR(VLOOKUP(CONCATENATE("ALI_",$C725,"_SEG_",$I725,"_PROV_",$D725),Catalogo_Precios,AF$8,FALSE)),N725=0),0,VLOOKUP(CONCATENATE("ALI_",$C725,"_SEG_",$I725,"_PROV_",$D725),Catalogo_Precios,AF$8,FALSE))</f>
        <v>930</v>
      </c>
      <c r="AG725" s="57">
        <f t="shared" ref="AG725" si="8701">IF(OR(ISERROR(VLOOKUP(CONCATENATE("ALI_",$C725,"_SEG_",$I725,"_PROV_",$D725),Catalogo_Precios,AG$8,FALSE)),O725=0),0,VLOOKUP(CONCATENATE("ALI_",$C725,"_SEG_",$I725,"_PROV_",$D725),Catalogo_Precios,AG$8,FALSE))</f>
        <v>930</v>
      </c>
      <c r="AH725" s="57">
        <f t="shared" ref="AH725" si="8702">IF(OR(ISERROR(VLOOKUP(CONCATENATE("ALI_",$C725,"_SEG_",$I725,"_PROV_",$D725),Catalogo_Precios,AH$8,FALSE)),L725=0),0,VLOOKUP(CONCATENATE("ALI_",$C725,"_SEG_",$I725,"_PROV_",$D725),Catalogo_Precios,AH$8,FALSE))</f>
        <v>906</v>
      </c>
      <c r="AI725" s="57">
        <f t="shared" ref="AI725" si="8703">IF(OR(ISERROR(VLOOKUP(CONCATENATE("ALI_",$C725,"_SEG_",$I725,"_PROV_",$D725),Catalogo_Precios,AI$8,FALSE)),M725=0),0,VLOOKUP(CONCATENATE("ALI_",$C725,"_SEG_",$I725,"_PROV_",$D725),Catalogo_Precios,AI$8,FALSE))</f>
        <v>906</v>
      </c>
      <c r="AJ725" s="57">
        <f t="shared" ref="AJ725" si="8704">IF(OR(ISERROR(VLOOKUP(CONCATENATE("ALI_",$C725,"_SEG_",$I725,"_PROV_",$D725),Catalogo_Precios,AJ$8,FALSE)),N725=0),0,VLOOKUP(CONCATENATE("ALI_",$C725,"_SEG_",$I725,"_PROV_",$D725),Catalogo_Precios,AJ$8,FALSE))</f>
        <v>906</v>
      </c>
      <c r="AK725" s="57">
        <f t="shared" ref="AK725" si="8705">IF(OR(ISERROR(VLOOKUP(CONCATENATE("ALI_",$C725,"_SEG_",$I725,"_PROV_",$D725),Catalogo_Precios,AK$8,FALSE)),O725=0),0,VLOOKUP(CONCATENATE("ALI_",$C725,"_SEG_",$I725,"_PROV_",$D725),Catalogo_Precios,AK$8,FALSE))</f>
        <v>906</v>
      </c>
      <c r="AL725" s="53"/>
      <c r="AM725" s="59" t="str">
        <f t="shared" si="8591"/>
        <v>ALI_82_SEG_13</v>
      </c>
      <c r="AN725" s="59" t="str">
        <f t="shared" si="8592"/>
        <v>ALI_82_SEG_13_VAL_21645750</v>
      </c>
      <c r="AO725" s="60">
        <f t="shared" ref="AO725" si="8706">IF(OR(AB725="",AB725=0),0,COUNTIF(Codificacion,AM725))</f>
        <v>4</v>
      </c>
      <c r="AP725" s="61">
        <f t="array" ref="AP725">MIN(IF(Codificacion=AM725,Total_Cotizacion,""))</f>
        <v>19347111</v>
      </c>
      <c r="AQ725" s="62" t="b">
        <f t="shared" si="8594"/>
        <v>0</v>
      </c>
      <c r="AR725" s="51" t="str">
        <f t="shared" ref="AR725" si="8707">IF(COUNTIF(Codificacion2,CONCATENATE(AM725,"_VAL_",AB725))&gt;1,"Empate","")</f>
        <v/>
      </c>
      <c r="AS725" s="63" t="str">
        <f t="shared" si="8193"/>
        <v/>
      </c>
      <c r="AT725" s="59" t="str">
        <f t="shared" si="8596"/>
        <v>ALI_82_SEG_13_</v>
      </c>
      <c r="AU725" s="63">
        <f t="shared" ref="AU725" si="8708">IF(AND(COUNTIF(Codificacion3,AT725)&lt;AO725),1,COUNTIF(Codificacion3,AT725))</f>
        <v>1</v>
      </c>
      <c r="AV725" s="62" t="str">
        <f t="shared" si="8598"/>
        <v>No Seleccionada</v>
      </c>
      <c r="AW725" s="53"/>
      <c r="AX725" s="51" t="str">
        <f t="shared" si="8599"/>
        <v>ALI_82_SEG_13FALSO</v>
      </c>
      <c r="AY725" s="51">
        <f t="shared" si="8580"/>
        <v>3</v>
      </c>
      <c r="AZ725" s="64" t="b">
        <f t="shared" si="8600"/>
        <v>0</v>
      </c>
    </row>
    <row r="726" spans="1:52" x14ac:dyDescent="0.2">
      <c r="A726" s="50" t="b">
        <f t="shared" si="8543"/>
        <v>0</v>
      </c>
      <c r="B726" s="51" t="s">
        <v>108</v>
      </c>
      <c r="C726" s="52">
        <v>82</v>
      </c>
      <c r="D726" s="52">
        <f t="shared" ref="D726" si="8709">IF(ISERROR(VLOOKUP(E726,Proveedores,2,FALSE)),"",VLOOKUP(E726,Proveedores,2,FALSE))</f>
        <v>2047</v>
      </c>
      <c r="E726" s="53" t="s">
        <v>109</v>
      </c>
      <c r="F726" s="54">
        <v>280</v>
      </c>
      <c r="G726" s="53" t="s">
        <v>61</v>
      </c>
      <c r="H726" s="53" t="s">
        <v>68</v>
      </c>
      <c r="I726" s="52">
        <v>14</v>
      </c>
      <c r="J726" s="53" t="s">
        <v>58</v>
      </c>
      <c r="K726" s="55">
        <v>44835</v>
      </c>
      <c r="L726" s="56">
        <v>8133</v>
      </c>
      <c r="M726" s="56">
        <v>9356</v>
      </c>
      <c r="N726" s="56">
        <v>5303</v>
      </c>
      <c r="O726" s="56">
        <v>325</v>
      </c>
      <c r="P726" s="57">
        <v>930</v>
      </c>
      <c r="Q726" s="58">
        <v>0</v>
      </c>
      <c r="R726" s="57">
        <v>930</v>
      </c>
      <c r="S726" s="57">
        <v>930</v>
      </c>
      <c r="T726" s="58">
        <v>0</v>
      </c>
      <c r="U726" s="57">
        <v>930</v>
      </c>
      <c r="V726" s="57">
        <v>930</v>
      </c>
      <c r="W726" s="58">
        <v>0</v>
      </c>
      <c r="X726" s="57">
        <v>930</v>
      </c>
      <c r="Y726" s="57">
        <v>930</v>
      </c>
      <c r="Z726" s="58">
        <v>0</v>
      </c>
      <c r="AA726" s="57">
        <v>930</v>
      </c>
      <c r="AB726" s="57">
        <v>21498810</v>
      </c>
      <c r="AC726" s="53" t="str">
        <f t="shared" si="8582"/>
        <v>Registro Valido</v>
      </c>
      <c r="AD726" s="57">
        <f t="shared" ref="AD726" si="8710">IF(OR(ISERROR(VLOOKUP(CONCATENATE("ALI_",$C726,"_SEG_",$I726,"_PROV_",$D726),Catalogo_Precios,AD$8,FALSE)),L726=0),0,VLOOKUP(CONCATENATE("ALI_",$C726,"_SEG_",$I726,"_PROV_",$D726),Catalogo_Precios,AD$8,FALSE))</f>
        <v>930</v>
      </c>
      <c r="AE726" s="57">
        <f t="shared" ref="AE726" si="8711">IF(OR(ISERROR(VLOOKUP(CONCATENATE("ALI_",$C726,"_SEG_",$I726,"_PROV_",$D726),Catalogo_Precios,AE$8,FALSE)),M726=0),0,VLOOKUP(CONCATENATE("ALI_",$C726,"_SEG_",$I726,"_PROV_",$D726),Catalogo_Precios,AE$8,FALSE))</f>
        <v>930</v>
      </c>
      <c r="AF726" s="57">
        <f t="shared" ref="AF726" si="8712">IF(OR(ISERROR(VLOOKUP(CONCATENATE("ALI_",$C726,"_SEG_",$I726,"_PROV_",$D726),Catalogo_Precios,AF$8,FALSE)),N726=0),0,VLOOKUP(CONCATENATE("ALI_",$C726,"_SEG_",$I726,"_PROV_",$D726),Catalogo_Precios,AF$8,FALSE))</f>
        <v>930</v>
      </c>
      <c r="AG726" s="57">
        <f t="shared" ref="AG726" si="8713">IF(OR(ISERROR(VLOOKUP(CONCATENATE("ALI_",$C726,"_SEG_",$I726,"_PROV_",$D726),Catalogo_Precios,AG$8,FALSE)),O726=0),0,VLOOKUP(CONCATENATE("ALI_",$C726,"_SEG_",$I726,"_PROV_",$D726),Catalogo_Precios,AG$8,FALSE))</f>
        <v>930</v>
      </c>
      <c r="AH726" s="57">
        <f t="shared" ref="AH726" si="8714">IF(OR(ISERROR(VLOOKUP(CONCATENATE("ALI_",$C726,"_SEG_",$I726,"_PROV_",$D726),Catalogo_Precios,AH$8,FALSE)),L726=0),0,VLOOKUP(CONCATENATE("ALI_",$C726,"_SEG_",$I726,"_PROV_",$D726),Catalogo_Precios,AH$8,FALSE))</f>
        <v>906</v>
      </c>
      <c r="AI726" s="57">
        <f t="shared" ref="AI726" si="8715">IF(OR(ISERROR(VLOOKUP(CONCATENATE("ALI_",$C726,"_SEG_",$I726,"_PROV_",$D726),Catalogo_Precios,AI$8,FALSE)),M726=0),0,VLOOKUP(CONCATENATE("ALI_",$C726,"_SEG_",$I726,"_PROV_",$D726),Catalogo_Precios,AI$8,FALSE))</f>
        <v>906</v>
      </c>
      <c r="AJ726" s="57">
        <f t="shared" ref="AJ726" si="8716">IF(OR(ISERROR(VLOOKUP(CONCATENATE("ALI_",$C726,"_SEG_",$I726,"_PROV_",$D726),Catalogo_Precios,AJ$8,FALSE)),N726=0),0,VLOOKUP(CONCATENATE("ALI_",$C726,"_SEG_",$I726,"_PROV_",$D726),Catalogo_Precios,AJ$8,FALSE))</f>
        <v>906</v>
      </c>
      <c r="AK726" s="57">
        <f t="shared" ref="AK726" si="8717">IF(OR(ISERROR(VLOOKUP(CONCATENATE("ALI_",$C726,"_SEG_",$I726,"_PROV_",$D726),Catalogo_Precios,AK$8,FALSE)),O726=0),0,VLOOKUP(CONCATENATE("ALI_",$C726,"_SEG_",$I726,"_PROV_",$D726),Catalogo_Precios,AK$8,FALSE))</f>
        <v>906</v>
      </c>
      <c r="AL726" s="53"/>
      <c r="AM726" s="59" t="str">
        <f t="shared" si="8591"/>
        <v>ALI_82_SEG_14</v>
      </c>
      <c r="AN726" s="59" t="str">
        <f t="shared" si="8592"/>
        <v>ALI_82_SEG_14_VAL_21498810</v>
      </c>
      <c r="AO726" s="60">
        <f t="shared" ref="AO726" si="8718">IF(OR(AB726="",AB726=0),0,COUNTIF(Codificacion,AM726))</f>
        <v>4</v>
      </c>
      <c r="AP726" s="61">
        <f t="array" ref="AP726">MIN(IF(Codificacion=AM726,Total_Cotizacion,""))</f>
        <v>19239123.25</v>
      </c>
      <c r="AQ726" s="62" t="b">
        <f t="shared" si="8594"/>
        <v>0</v>
      </c>
      <c r="AR726" s="51" t="str">
        <f t="shared" ref="AR726" si="8719">IF(COUNTIF(Codificacion2,CONCATENATE(AM726,"_VAL_",AB726))&gt;1,"Empate","")</f>
        <v/>
      </c>
      <c r="AS726" s="63" t="str">
        <f t="shared" si="8193"/>
        <v/>
      </c>
      <c r="AT726" s="59" t="str">
        <f t="shared" si="8596"/>
        <v>ALI_82_SEG_14_</v>
      </c>
      <c r="AU726" s="63">
        <f t="shared" ref="AU726" si="8720">IF(AND(COUNTIF(Codificacion3,AT726)&lt;AO726),1,COUNTIF(Codificacion3,AT726))</f>
        <v>1</v>
      </c>
      <c r="AV726" s="62" t="str">
        <f t="shared" si="8598"/>
        <v>No Seleccionada</v>
      </c>
      <c r="AW726" s="53"/>
      <c r="AX726" s="51" t="str">
        <f t="shared" si="8599"/>
        <v>ALI_82_SEG_14FALSO</v>
      </c>
      <c r="AY726" s="51">
        <f t="shared" si="8580"/>
        <v>3</v>
      </c>
      <c r="AZ726" s="64" t="b">
        <f t="shared" si="8600"/>
        <v>0</v>
      </c>
    </row>
    <row r="727" spans="1:52" x14ac:dyDescent="0.2">
      <c r="A727" s="50" t="b">
        <f t="shared" si="8543"/>
        <v>0</v>
      </c>
      <c r="B727" s="51" t="s">
        <v>108</v>
      </c>
      <c r="C727" s="52">
        <v>82</v>
      </c>
      <c r="D727" s="52">
        <f t="shared" ref="D727" si="8721">IF(ISERROR(VLOOKUP(E727,Proveedores,2,FALSE)),"",VLOOKUP(E727,Proveedores,2,FALSE))</f>
        <v>2047</v>
      </c>
      <c r="E727" s="53" t="s">
        <v>109</v>
      </c>
      <c r="F727" s="54">
        <v>281</v>
      </c>
      <c r="G727" s="53" t="s">
        <v>61</v>
      </c>
      <c r="H727" s="53" t="s">
        <v>68</v>
      </c>
      <c r="I727" s="52">
        <v>15</v>
      </c>
      <c r="J727" s="53" t="s">
        <v>58</v>
      </c>
      <c r="K727" s="55">
        <v>44835</v>
      </c>
      <c r="L727" s="56">
        <v>5342</v>
      </c>
      <c r="M727" s="56">
        <v>5992</v>
      </c>
      <c r="N727" s="56">
        <v>3689</v>
      </c>
      <c r="O727" s="56">
        <v>203</v>
      </c>
      <c r="P727" s="57">
        <v>930</v>
      </c>
      <c r="Q727" s="58">
        <v>6.0214999999999998E-2</v>
      </c>
      <c r="R727" s="57">
        <v>874</v>
      </c>
      <c r="S727" s="57">
        <v>930</v>
      </c>
      <c r="T727" s="58">
        <v>6.0214999999999998E-2</v>
      </c>
      <c r="U727" s="57">
        <v>874</v>
      </c>
      <c r="V727" s="57">
        <v>930</v>
      </c>
      <c r="W727" s="58">
        <v>6.0214999999999998E-2</v>
      </c>
      <c r="X727" s="57">
        <v>874</v>
      </c>
      <c r="Y727" s="57">
        <v>930</v>
      </c>
      <c r="Z727" s="58">
        <v>6.0214999999999998E-2</v>
      </c>
      <c r="AA727" s="57">
        <v>874</v>
      </c>
      <c r="AB727" s="57">
        <v>13307524</v>
      </c>
      <c r="AC727" s="53" t="str">
        <f t="shared" si="8582"/>
        <v>Registro Valido</v>
      </c>
      <c r="AD727" s="57">
        <f t="shared" ref="AD727" si="8722">IF(OR(ISERROR(VLOOKUP(CONCATENATE("ALI_",$C727,"_SEG_",$I727,"_PROV_",$D727),Catalogo_Precios,AD$8,FALSE)),L727=0),0,VLOOKUP(CONCATENATE("ALI_",$C727,"_SEG_",$I727,"_PROV_",$D727),Catalogo_Precios,AD$8,FALSE))</f>
        <v>930</v>
      </c>
      <c r="AE727" s="57">
        <f t="shared" ref="AE727" si="8723">IF(OR(ISERROR(VLOOKUP(CONCATENATE("ALI_",$C727,"_SEG_",$I727,"_PROV_",$D727),Catalogo_Precios,AE$8,FALSE)),M727=0),0,VLOOKUP(CONCATENATE("ALI_",$C727,"_SEG_",$I727,"_PROV_",$D727),Catalogo_Precios,AE$8,FALSE))</f>
        <v>930</v>
      </c>
      <c r="AF727" s="57">
        <f t="shared" ref="AF727" si="8724">IF(OR(ISERROR(VLOOKUP(CONCATENATE("ALI_",$C727,"_SEG_",$I727,"_PROV_",$D727),Catalogo_Precios,AF$8,FALSE)),N727=0),0,VLOOKUP(CONCATENATE("ALI_",$C727,"_SEG_",$I727,"_PROV_",$D727),Catalogo_Precios,AF$8,FALSE))</f>
        <v>930</v>
      </c>
      <c r="AG727" s="57">
        <f t="shared" ref="AG727" si="8725">IF(OR(ISERROR(VLOOKUP(CONCATENATE("ALI_",$C727,"_SEG_",$I727,"_PROV_",$D727),Catalogo_Precios,AG$8,FALSE)),O727=0),0,VLOOKUP(CONCATENATE("ALI_",$C727,"_SEG_",$I727,"_PROV_",$D727),Catalogo_Precios,AG$8,FALSE))</f>
        <v>930</v>
      </c>
      <c r="AH727" s="57">
        <f t="shared" ref="AH727" si="8726">IF(OR(ISERROR(VLOOKUP(CONCATENATE("ALI_",$C727,"_SEG_",$I727,"_PROV_",$D727),Catalogo_Precios,AH$8,FALSE)),L727=0),0,VLOOKUP(CONCATENATE("ALI_",$C727,"_SEG_",$I727,"_PROV_",$D727),Catalogo_Precios,AH$8,FALSE))</f>
        <v>906</v>
      </c>
      <c r="AI727" s="57">
        <f t="shared" ref="AI727" si="8727">IF(OR(ISERROR(VLOOKUP(CONCATENATE("ALI_",$C727,"_SEG_",$I727,"_PROV_",$D727),Catalogo_Precios,AI$8,FALSE)),M727=0),0,VLOOKUP(CONCATENATE("ALI_",$C727,"_SEG_",$I727,"_PROV_",$D727),Catalogo_Precios,AI$8,FALSE))</f>
        <v>906</v>
      </c>
      <c r="AJ727" s="57">
        <f t="shared" ref="AJ727" si="8728">IF(OR(ISERROR(VLOOKUP(CONCATENATE("ALI_",$C727,"_SEG_",$I727,"_PROV_",$D727),Catalogo_Precios,AJ$8,FALSE)),N727=0),0,VLOOKUP(CONCATENATE("ALI_",$C727,"_SEG_",$I727,"_PROV_",$D727),Catalogo_Precios,AJ$8,FALSE))</f>
        <v>906</v>
      </c>
      <c r="AK727" s="57">
        <f t="shared" ref="AK727" si="8729">IF(OR(ISERROR(VLOOKUP(CONCATENATE("ALI_",$C727,"_SEG_",$I727,"_PROV_",$D727),Catalogo_Precios,AK$8,FALSE)),O727=0),0,VLOOKUP(CONCATENATE("ALI_",$C727,"_SEG_",$I727,"_PROV_",$D727),Catalogo_Precios,AK$8,FALSE))</f>
        <v>906</v>
      </c>
      <c r="AL727" s="53"/>
      <c r="AM727" s="59" t="str">
        <f t="shared" si="8591"/>
        <v>ALI_82_SEG_15</v>
      </c>
      <c r="AN727" s="59" t="str">
        <f t="shared" si="8592"/>
        <v>ALI_82_SEG_15_VAL_13307524</v>
      </c>
      <c r="AO727" s="60">
        <f t="shared" ref="AO727" si="8730">IF(OR(AB727="",AB727=0),0,COUNTIF(Codificacion,AM727))</f>
        <v>4</v>
      </c>
      <c r="AP727" s="61">
        <f t="array" ref="AP727">MIN(IF(Codificacion=AM727,Total_Cotizacion,""))</f>
        <v>12687216.76</v>
      </c>
      <c r="AQ727" s="62" t="b">
        <f t="shared" si="8594"/>
        <v>0</v>
      </c>
      <c r="AR727" s="51" t="str">
        <f t="shared" ref="AR727" si="8731">IF(COUNTIF(Codificacion2,CONCATENATE(AM727,"_VAL_",AB727))&gt;1,"Empate","")</f>
        <v/>
      </c>
      <c r="AS727" s="63" t="str">
        <f t="shared" si="8193"/>
        <v/>
      </c>
      <c r="AT727" s="59" t="str">
        <f t="shared" si="8596"/>
        <v>ALI_82_SEG_15_</v>
      </c>
      <c r="AU727" s="63">
        <f t="shared" ref="AU727" si="8732">IF(AND(COUNTIF(Codificacion3,AT727)&lt;AO727),1,COUNTIF(Codificacion3,AT727))</f>
        <v>1</v>
      </c>
      <c r="AV727" s="62" t="str">
        <f t="shared" si="8598"/>
        <v>No Seleccionada</v>
      </c>
      <c r="AW727" s="53"/>
      <c r="AX727" s="51" t="str">
        <f t="shared" si="8599"/>
        <v>ALI_82_SEG_15FALSO</v>
      </c>
      <c r="AY727" s="51">
        <f t="shared" si="8580"/>
        <v>3</v>
      </c>
      <c r="AZ727" s="64" t="b">
        <f t="shared" si="8600"/>
        <v>0</v>
      </c>
    </row>
    <row r="728" spans="1:52" x14ac:dyDescent="0.2">
      <c r="A728" s="50" t="b">
        <f t="shared" si="8543"/>
        <v>0</v>
      </c>
      <c r="B728" s="51" t="s">
        <v>108</v>
      </c>
      <c r="C728" s="52">
        <v>32</v>
      </c>
      <c r="D728" s="52">
        <f t="shared" ref="D728" si="8733">IF(ISERROR(VLOOKUP(E728,Proveedores,2,FALSE)),"",VLOOKUP(E728,Proveedores,2,FALSE))</f>
        <v>2047</v>
      </c>
      <c r="E728" s="53" t="s">
        <v>109</v>
      </c>
      <c r="F728" s="54">
        <v>312</v>
      </c>
      <c r="G728" s="53" t="s">
        <v>71</v>
      </c>
      <c r="H728" s="53" t="s">
        <v>72</v>
      </c>
      <c r="I728" s="52">
        <v>1</v>
      </c>
      <c r="J728" s="53" t="s">
        <v>58</v>
      </c>
      <c r="K728" s="55">
        <v>44835</v>
      </c>
      <c r="L728" s="56">
        <v>407</v>
      </c>
      <c r="M728" s="56">
        <v>556</v>
      </c>
      <c r="N728" s="56">
        <v>827</v>
      </c>
      <c r="O728" s="56">
        <v>0</v>
      </c>
      <c r="P728" s="57">
        <v>727</v>
      </c>
      <c r="Q728" s="58">
        <v>0</v>
      </c>
      <c r="R728" s="57">
        <v>727</v>
      </c>
      <c r="S728" s="57">
        <v>727</v>
      </c>
      <c r="T728" s="58">
        <v>0</v>
      </c>
      <c r="U728" s="57">
        <v>727</v>
      </c>
      <c r="V728" s="57">
        <v>727</v>
      </c>
      <c r="W728" s="58">
        <v>0</v>
      </c>
      <c r="X728" s="57">
        <v>727</v>
      </c>
      <c r="Y728" s="57">
        <v>0</v>
      </c>
      <c r="Z728" s="58"/>
      <c r="AA728" s="57">
        <v>0</v>
      </c>
      <c r="AB728" s="57">
        <v>1301330</v>
      </c>
      <c r="AC728" s="53" t="str">
        <f t="shared" si="8582"/>
        <v>Registro Valido</v>
      </c>
      <c r="AD728" s="57">
        <f t="shared" ref="AD728" si="8734">IF(OR(ISERROR(VLOOKUP(CONCATENATE("ALI_",$C728,"_SEG_",$I728,"_PROV_",$D728),Catalogo_Precios,AD$8,FALSE)),L728=0),0,VLOOKUP(CONCATENATE("ALI_",$C728,"_SEG_",$I728,"_PROV_",$D728),Catalogo_Precios,AD$8,FALSE))</f>
        <v>727</v>
      </c>
      <c r="AE728" s="57">
        <f t="shared" ref="AE728" si="8735">IF(OR(ISERROR(VLOOKUP(CONCATENATE("ALI_",$C728,"_SEG_",$I728,"_PROV_",$D728),Catalogo_Precios,AE$8,FALSE)),M728=0),0,VLOOKUP(CONCATENATE("ALI_",$C728,"_SEG_",$I728,"_PROV_",$D728),Catalogo_Precios,AE$8,FALSE))</f>
        <v>727</v>
      </c>
      <c r="AF728" s="57">
        <f t="shared" ref="AF728" si="8736">IF(OR(ISERROR(VLOOKUP(CONCATENATE("ALI_",$C728,"_SEG_",$I728,"_PROV_",$D728),Catalogo_Precios,AF$8,FALSE)),N728=0),0,VLOOKUP(CONCATENATE("ALI_",$C728,"_SEG_",$I728,"_PROV_",$D728),Catalogo_Precios,AF$8,FALSE))</f>
        <v>727</v>
      </c>
      <c r="AG728" s="57">
        <f t="shared" ref="AG728" si="8737">IF(OR(ISERROR(VLOOKUP(CONCATENATE("ALI_",$C728,"_SEG_",$I728,"_PROV_",$D728),Catalogo_Precios,AG$8,FALSE)),O728=0),0,VLOOKUP(CONCATENATE("ALI_",$C728,"_SEG_",$I728,"_PROV_",$D728),Catalogo_Precios,AG$8,FALSE))</f>
        <v>0</v>
      </c>
      <c r="AH728" s="57">
        <f t="shared" ref="AH728" si="8738">IF(OR(ISERROR(VLOOKUP(CONCATENATE("ALI_",$C728,"_SEG_",$I728,"_PROV_",$D728),Catalogo_Precios,AH$8,FALSE)),L728=0),0,VLOOKUP(CONCATENATE("ALI_",$C728,"_SEG_",$I728,"_PROV_",$D728),Catalogo_Precios,AH$8,FALSE))</f>
        <v>709</v>
      </c>
      <c r="AI728" s="57">
        <f t="shared" ref="AI728" si="8739">IF(OR(ISERROR(VLOOKUP(CONCATENATE("ALI_",$C728,"_SEG_",$I728,"_PROV_",$D728),Catalogo_Precios,AI$8,FALSE)),M728=0),0,VLOOKUP(CONCATENATE("ALI_",$C728,"_SEG_",$I728,"_PROV_",$D728),Catalogo_Precios,AI$8,FALSE))</f>
        <v>709</v>
      </c>
      <c r="AJ728" s="57">
        <f t="shared" ref="AJ728" si="8740">IF(OR(ISERROR(VLOOKUP(CONCATENATE("ALI_",$C728,"_SEG_",$I728,"_PROV_",$D728),Catalogo_Precios,AJ$8,FALSE)),N728=0),0,VLOOKUP(CONCATENATE("ALI_",$C728,"_SEG_",$I728,"_PROV_",$D728),Catalogo_Precios,AJ$8,FALSE))</f>
        <v>709</v>
      </c>
      <c r="AK728" s="57">
        <f t="shared" ref="AK728" si="8741">IF(OR(ISERROR(VLOOKUP(CONCATENATE("ALI_",$C728,"_SEG_",$I728,"_PROV_",$D728),Catalogo_Precios,AK$8,FALSE)),O728=0),0,VLOOKUP(CONCATENATE("ALI_",$C728,"_SEG_",$I728,"_PROV_",$D728),Catalogo_Precios,AK$8,FALSE))</f>
        <v>0</v>
      </c>
      <c r="AL728" s="53"/>
      <c r="AM728" s="59" t="str">
        <f t="shared" si="8591"/>
        <v>ALI_32_SEG_1</v>
      </c>
      <c r="AN728" s="59" t="str">
        <f t="shared" si="8592"/>
        <v>ALI_32_SEG_1_VAL_1301330</v>
      </c>
      <c r="AO728" s="60">
        <f t="shared" ref="AO728" si="8742">IF(OR(AB728="",AB728=0),0,COUNTIF(Codificacion,AM728))</f>
        <v>4</v>
      </c>
      <c r="AP728" s="61">
        <f t="array" ref="AP728">MIN(IF(Codificacion=AM728,Total_Cotizacion,""))</f>
        <v>1015288.0000000001</v>
      </c>
      <c r="AQ728" s="62" t="b">
        <f t="shared" si="8594"/>
        <v>0</v>
      </c>
      <c r="AR728" s="51" t="str">
        <f t="shared" ref="AR728" si="8743">IF(COUNTIF(Codificacion2,CONCATENATE(AM728,"_VAL_",AB728))&gt;1,"Empate","")</f>
        <v/>
      </c>
      <c r="AS728" s="63" t="str">
        <f t="shared" si="8193"/>
        <v/>
      </c>
      <c r="AT728" s="59" t="str">
        <f t="shared" si="8596"/>
        <v>ALI_32_SEG_1_</v>
      </c>
      <c r="AU728" s="63">
        <f t="shared" ref="AU728" si="8744">IF(AND(COUNTIF(Codificacion3,AT728)&lt;AO728),1,COUNTIF(Codificacion3,AT728))</f>
        <v>1</v>
      </c>
      <c r="AV728" s="62" t="str">
        <f t="shared" si="8598"/>
        <v>No Seleccionada</v>
      </c>
      <c r="AW728" s="53"/>
      <c r="AX728" s="51" t="str">
        <f t="shared" si="8599"/>
        <v>ALI_32_SEG_1FALSO</v>
      </c>
      <c r="AY728" s="51">
        <f t="shared" si="8580"/>
        <v>3</v>
      </c>
      <c r="AZ728" s="64" t="b">
        <f t="shared" si="8600"/>
        <v>0</v>
      </c>
    </row>
    <row r="729" spans="1:52" x14ac:dyDescent="0.2">
      <c r="A729" s="50" t="b">
        <f t="shared" si="8543"/>
        <v>0</v>
      </c>
      <c r="B729" s="51" t="s">
        <v>108</v>
      </c>
      <c r="C729" s="52">
        <v>32</v>
      </c>
      <c r="D729" s="52">
        <f t="shared" ref="D729" si="8745">IF(ISERROR(VLOOKUP(E729,Proveedores,2,FALSE)),"",VLOOKUP(E729,Proveedores,2,FALSE))</f>
        <v>2047</v>
      </c>
      <c r="E729" s="53" t="s">
        <v>109</v>
      </c>
      <c r="F729" s="54">
        <v>313</v>
      </c>
      <c r="G729" s="53" t="s">
        <v>71</v>
      </c>
      <c r="H729" s="53" t="s">
        <v>72</v>
      </c>
      <c r="I729" s="52">
        <v>2</v>
      </c>
      <c r="J729" s="53" t="s">
        <v>58</v>
      </c>
      <c r="K729" s="55">
        <v>44835</v>
      </c>
      <c r="L729" s="56">
        <v>416</v>
      </c>
      <c r="M729" s="56">
        <v>569</v>
      </c>
      <c r="N729" s="56">
        <v>846</v>
      </c>
      <c r="O729" s="56">
        <v>0</v>
      </c>
      <c r="P729" s="57">
        <v>727</v>
      </c>
      <c r="Q729" s="58">
        <v>0</v>
      </c>
      <c r="R729" s="57">
        <v>727</v>
      </c>
      <c r="S729" s="57">
        <v>727</v>
      </c>
      <c r="T729" s="58">
        <v>0</v>
      </c>
      <c r="U729" s="57">
        <v>727</v>
      </c>
      <c r="V729" s="57">
        <v>727</v>
      </c>
      <c r="W729" s="58">
        <v>0</v>
      </c>
      <c r="X729" s="57">
        <v>727</v>
      </c>
      <c r="Y729" s="57">
        <v>0</v>
      </c>
      <c r="Z729" s="58"/>
      <c r="AA729" s="57">
        <v>0</v>
      </c>
      <c r="AB729" s="57">
        <v>1331137</v>
      </c>
      <c r="AC729" s="53" t="str">
        <f t="shared" si="8582"/>
        <v>Registro Valido</v>
      </c>
      <c r="AD729" s="57">
        <f t="shared" ref="AD729" si="8746">IF(OR(ISERROR(VLOOKUP(CONCATENATE("ALI_",$C729,"_SEG_",$I729,"_PROV_",$D729),Catalogo_Precios,AD$8,FALSE)),L729=0),0,VLOOKUP(CONCATENATE("ALI_",$C729,"_SEG_",$I729,"_PROV_",$D729),Catalogo_Precios,AD$8,FALSE))</f>
        <v>727</v>
      </c>
      <c r="AE729" s="57">
        <f t="shared" ref="AE729" si="8747">IF(OR(ISERROR(VLOOKUP(CONCATENATE("ALI_",$C729,"_SEG_",$I729,"_PROV_",$D729),Catalogo_Precios,AE$8,FALSE)),M729=0),0,VLOOKUP(CONCATENATE("ALI_",$C729,"_SEG_",$I729,"_PROV_",$D729),Catalogo_Precios,AE$8,FALSE))</f>
        <v>727</v>
      </c>
      <c r="AF729" s="57">
        <f t="shared" ref="AF729" si="8748">IF(OR(ISERROR(VLOOKUP(CONCATENATE("ALI_",$C729,"_SEG_",$I729,"_PROV_",$D729),Catalogo_Precios,AF$8,FALSE)),N729=0),0,VLOOKUP(CONCATENATE("ALI_",$C729,"_SEG_",$I729,"_PROV_",$D729),Catalogo_Precios,AF$8,FALSE))</f>
        <v>727</v>
      </c>
      <c r="AG729" s="57">
        <f t="shared" ref="AG729" si="8749">IF(OR(ISERROR(VLOOKUP(CONCATENATE("ALI_",$C729,"_SEG_",$I729,"_PROV_",$D729),Catalogo_Precios,AG$8,FALSE)),O729=0),0,VLOOKUP(CONCATENATE("ALI_",$C729,"_SEG_",$I729,"_PROV_",$D729),Catalogo_Precios,AG$8,FALSE))</f>
        <v>0</v>
      </c>
      <c r="AH729" s="57">
        <f t="shared" ref="AH729" si="8750">IF(OR(ISERROR(VLOOKUP(CONCATENATE("ALI_",$C729,"_SEG_",$I729,"_PROV_",$D729),Catalogo_Precios,AH$8,FALSE)),L729=0),0,VLOOKUP(CONCATENATE("ALI_",$C729,"_SEG_",$I729,"_PROV_",$D729),Catalogo_Precios,AH$8,FALSE))</f>
        <v>709</v>
      </c>
      <c r="AI729" s="57">
        <f t="shared" ref="AI729" si="8751">IF(OR(ISERROR(VLOOKUP(CONCATENATE("ALI_",$C729,"_SEG_",$I729,"_PROV_",$D729),Catalogo_Precios,AI$8,FALSE)),M729=0),0,VLOOKUP(CONCATENATE("ALI_",$C729,"_SEG_",$I729,"_PROV_",$D729),Catalogo_Precios,AI$8,FALSE))</f>
        <v>709</v>
      </c>
      <c r="AJ729" s="57">
        <f t="shared" ref="AJ729" si="8752">IF(OR(ISERROR(VLOOKUP(CONCATENATE("ALI_",$C729,"_SEG_",$I729,"_PROV_",$D729),Catalogo_Precios,AJ$8,FALSE)),N729=0),0,VLOOKUP(CONCATENATE("ALI_",$C729,"_SEG_",$I729,"_PROV_",$D729),Catalogo_Precios,AJ$8,FALSE))</f>
        <v>709</v>
      </c>
      <c r="AK729" s="57">
        <f t="shared" ref="AK729" si="8753">IF(OR(ISERROR(VLOOKUP(CONCATENATE("ALI_",$C729,"_SEG_",$I729,"_PROV_",$D729),Catalogo_Precios,AK$8,FALSE)),O729=0),0,VLOOKUP(CONCATENATE("ALI_",$C729,"_SEG_",$I729,"_PROV_",$D729),Catalogo_Precios,AK$8,FALSE))</f>
        <v>0</v>
      </c>
      <c r="AL729" s="53"/>
      <c r="AM729" s="59" t="str">
        <f t="shared" si="8591"/>
        <v>ALI_32_SEG_2</v>
      </c>
      <c r="AN729" s="59" t="str">
        <f t="shared" si="8592"/>
        <v>ALI_32_SEG_2_VAL_1331137</v>
      </c>
      <c r="AO729" s="60">
        <f t="shared" ref="AO729" si="8754">IF(OR(AB729="",AB729=0),0,COUNTIF(Codificacion,AM729))</f>
        <v>4</v>
      </c>
      <c r="AP729" s="61">
        <f t="array" ref="AP729">MIN(IF(Codificacion=AM729,Total_Cotizacion,""))</f>
        <v>1038543.2</v>
      </c>
      <c r="AQ729" s="62" t="b">
        <f t="shared" si="8594"/>
        <v>0</v>
      </c>
      <c r="AR729" s="51" t="str">
        <f t="shared" ref="AR729" si="8755">IF(COUNTIF(Codificacion2,CONCATENATE(AM729,"_VAL_",AB729))&gt;1,"Empate","")</f>
        <v/>
      </c>
      <c r="AS729" s="63" t="str">
        <f t="shared" si="8193"/>
        <v/>
      </c>
      <c r="AT729" s="59" t="str">
        <f t="shared" si="8596"/>
        <v>ALI_32_SEG_2_</v>
      </c>
      <c r="AU729" s="63">
        <f t="shared" ref="AU729" si="8756">IF(AND(COUNTIF(Codificacion3,AT729)&lt;AO729),1,COUNTIF(Codificacion3,AT729))</f>
        <v>1</v>
      </c>
      <c r="AV729" s="62" t="str">
        <f t="shared" si="8598"/>
        <v>No Seleccionada</v>
      </c>
      <c r="AW729" s="53"/>
      <c r="AX729" s="51" t="str">
        <f t="shared" si="8599"/>
        <v>ALI_32_SEG_2FALSO</v>
      </c>
      <c r="AY729" s="51">
        <f t="shared" si="8580"/>
        <v>3</v>
      </c>
      <c r="AZ729" s="64" t="b">
        <f t="shared" si="8600"/>
        <v>0</v>
      </c>
    </row>
    <row r="730" spans="1:52" x14ac:dyDescent="0.2">
      <c r="A730" s="50" t="b">
        <f t="shared" si="8543"/>
        <v>0</v>
      </c>
      <c r="B730" s="51" t="s">
        <v>108</v>
      </c>
      <c r="C730" s="52">
        <v>32</v>
      </c>
      <c r="D730" s="52">
        <f t="shared" ref="D730" si="8757">IF(ISERROR(VLOOKUP(E730,Proveedores,2,FALSE)),"",VLOOKUP(E730,Proveedores,2,FALSE))</f>
        <v>2047</v>
      </c>
      <c r="E730" s="53" t="s">
        <v>109</v>
      </c>
      <c r="F730" s="54">
        <v>314</v>
      </c>
      <c r="G730" s="53" t="s">
        <v>71</v>
      </c>
      <c r="H730" s="53" t="s">
        <v>72</v>
      </c>
      <c r="I730" s="52">
        <v>3</v>
      </c>
      <c r="J730" s="53" t="s">
        <v>58</v>
      </c>
      <c r="K730" s="55">
        <v>44835</v>
      </c>
      <c r="L730" s="56">
        <v>413</v>
      </c>
      <c r="M730" s="56">
        <v>565</v>
      </c>
      <c r="N730" s="56">
        <v>841</v>
      </c>
      <c r="O730" s="56">
        <v>0</v>
      </c>
      <c r="P730" s="57">
        <v>727</v>
      </c>
      <c r="Q730" s="58">
        <v>0</v>
      </c>
      <c r="R730" s="57">
        <v>727</v>
      </c>
      <c r="S730" s="57">
        <v>727</v>
      </c>
      <c r="T730" s="58">
        <v>0</v>
      </c>
      <c r="U730" s="57">
        <v>727</v>
      </c>
      <c r="V730" s="57">
        <v>727</v>
      </c>
      <c r="W730" s="58">
        <v>0</v>
      </c>
      <c r="X730" s="57">
        <v>727</v>
      </c>
      <c r="Y730" s="57">
        <v>0</v>
      </c>
      <c r="Z730" s="58"/>
      <c r="AA730" s="57">
        <v>0</v>
      </c>
      <c r="AB730" s="57">
        <v>1322413</v>
      </c>
      <c r="AC730" s="53" t="str">
        <f t="shared" si="8582"/>
        <v>Registro Valido</v>
      </c>
      <c r="AD730" s="57">
        <f t="shared" ref="AD730" si="8758">IF(OR(ISERROR(VLOOKUP(CONCATENATE("ALI_",$C730,"_SEG_",$I730,"_PROV_",$D730),Catalogo_Precios,AD$8,FALSE)),L730=0),0,VLOOKUP(CONCATENATE("ALI_",$C730,"_SEG_",$I730,"_PROV_",$D730),Catalogo_Precios,AD$8,FALSE))</f>
        <v>727</v>
      </c>
      <c r="AE730" s="57">
        <f t="shared" ref="AE730" si="8759">IF(OR(ISERROR(VLOOKUP(CONCATENATE("ALI_",$C730,"_SEG_",$I730,"_PROV_",$D730),Catalogo_Precios,AE$8,FALSE)),M730=0),0,VLOOKUP(CONCATENATE("ALI_",$C730,"_SEG_",$I730,"_PROV_",$D730),Catalogo_Precios,AE$8,FALSE))</f>
        <v>727</v>
      </c>
      <c r="AF730" s="57">
        <f t="shared" ref="AF730" si="8760">IF(OR(ISERROR(VLOOKUP(CONCATENATE("ALI_",$C730,"_SEG_",$I730,"_PROV_",$D730),Catalogo_Precios,AF$8,FALSE)),N730=0),0,VLOOKUP(CONCATENATE("ALI_",$C730,"_SEG_",$I730,"_PROV_",$D730),Catalogo_Precios,AF$8,FALSE))</f>
        <v>727</v>
      </c>
      <c r="AG730" s="57">
        <f t="shared" ref="AG730" si="8761">IF(OR(ISERROR(VLOOKUP(CONCATENATE("ALI_",$C730,"_SEG_",$I730,"_PROV_",$D730),Catalogo_Precios,AG$8,FALSE)),O730=0),0,VLOOKUP(CONCATENATE("ALI_",$C730,"_SEG_",$I730,"_PROV_",$D730),Catalogo_Precios,AG$8,FALSE))</f>
        <v>0</v>
      </c>
      <c r="AH730" s="57">
        <f t="shared" ref="AH730" si="8762">IF(OR(ISERROR(VLOOKUP(CONCATENATE("ALI_",$C730,"_SEG_",$I730,"_PROV_",$D730),Catalogo_Precios,AH$8,FALSE)),L730=0),0,VLOOKUP(CONCATENATE("ALI_",$C730,"_SEG_",$I730,"_PROV_",$D730),Catalogo_Precios,AH$8,FALSE))</f>
        <v>709</v>
      </c>
      <c r="AI730" s="57">
        <f t="shared" ref="AI730" si="8763">IF(OR(ISERROR(VLOOKUP(CONCATENATE("ALI_",$C730,"_SEG_",$I730,"_PROV_",$D730),Catalogo_Precios,AI$8,FALSE)),M730=0),0,VLOOKUP(CONCATENATE("ALI_",$C730,"_SEG_",$I730,"_PROV_",$D730),Catalogo_Precios,AI$8,FALSE))</f>
        <v>709</v>
      </c>
      <c r="AJ730" s="57">
        <f t="shared" ref="AJ730" si="8764">IF(OR(ISERROR(VLOOKUP(CONCATENATE("ALI_",$C730,"_SEG_",$I730,"_PROV_",$D730),Catalogo_Precios,AJ$8,FALSE)),N730=0),0,VLOOKUP(CONCATENATE("ALI_",$C730,"_SEG_",$I730,"_PROV_",$D730),Catalogo_Precios,AJ$8,FALSE))</f>
        <v>709</v>
      </c>
      <c r="AK730" s="57">
        <f t="shared" ref="AK730" si="8765">IF(OR(ISERROR(VLOOKUP(CONCATENATE("ALI_",$C730,"_SEG_",$I730,"_PROV_",$D730),Catalogo_Precios,AK$8,FALSE)),O730=0),0,VLOOKUP(CONCATENATE("ALI_",$C730,"_SEG_",$I730,"_PROV_",$D730),Catalogo_Precios,AK$8,FALSE))</f>
        <v>0</v>
      </c>
      <c r="AL730" s="53"/>
      <c r="AM730" s="59" t="str">
        <f t="shared" si="8591"/>
        <v>ALI_32_SEG_3</v>
      </c>
      <c r="AN730" s="59" t="str">
        <f t="shared" si="8592"/>
        <v>ALI_32_SEG_3_VAL_1322413</v>
      </c>
      <c r="AO730" s="60">
        <f t="shared" ref="AO730" si="8766">IF(OR(AB730="",AB730=0),0,COUNTIF(Codificacion,AM730))</f>
        <v>4</v>
      </c>
      <c r="AP730" s="61">
        <f t="array" ref="AP730">MIN(IF(Codificacion=AM730,Total_Cotizacion,""))</f>
        <v>1031736.8</v>
      </c>
      <c r="AQ730" s="62" t="b">
        <f t="shared" si="8594"/>
        <v>0</v>
      </c>
      <c r="AR730" s="51" t="str">
        <f t="shared" ref="AR730" si="8767">IF(COUNTIF(Codificacion2,CONCATENATE(AM730,"_VAL_",AB730))&gt;1,"Empate","")</f>
        <v/>
      </c>
      <c r="AS730" s="63" t="str">
        <f t="shared" si="8193"/>
        <v/>
      </c>
      <c r="AT730" s="59" t="str">
        <f t="shared" si="8596"/>
        <v>ALI_32_SEG_3_</v>
      </c>
      <c r="AU730" s="63">
        <f t="shared" ref="AU730" si="8768">IF(AND(COUNTIF(Codificacion3,AT730)&lt;AO730),1,COUNTIF(Codificacion3,AT730))</f>
        <v>1</v>
      </c>
      <c r="AV730" s="62" t="str">
        <f t="shared" si="8598"/>
        <v>No Seleccionada</v>
      </c>
      <c r="AW730" s="53"/>
      <c r="AX730" s="51" t="str">
        <f t="shared" si="8599"/>
        <v>ALI_32_SEG_3FALSO</v>
      </c>
      <c r="AY730" s="51">
        <f t="shared" si="8580"/>
        <v>3</v>
      </c>
      <c r="AZ730" s="64" t="b">
        <f t="shared" si="8600"/>
        <v>0</v>
      </c>
    </row>
    <row r="731" spans="1:52" x14ac:dyDescent="0.2">
      <c r="A731" s="50" t="b">
        <f t="shared" si="8543"/>
        <v>0</v>
      </c>
      <c r="B731" s="51" t="s">
        <v>108</v>
      </c>
      <c r="C731" s="52">
        <v>32</v>
      </c>
      <c r="D731" s="52">
        <f t="shared" ref="D731" si="8769">IF(ISERROR(VLOOKUP(E731,Proveedores,2,FALSE)),"",VLOOKUP(E731,Proveedores,2,FALSE))</f>
        <v>2047</v>
      </c>
      <c r="E731" s="53" t="s">
        <v>109</v>
      </c>
      <c r="F731" s="54">
        <v>315</v>
      </c>
      <c r="G731" s="53" t="s">
        <v>71</v>
      </c>
      <c r="H731" s="53" t="s">
        <v>72</v>
      </c>
      <c r="I731" s="52">
        <v>4</v>
      </c>
      <c r="J731" s="53" t="s">
        <v>58</v>
      </c>
      <c r="K731" s="55">
        <v>44835</v>
      </c>
      <c r="L731" s="56">
        <v>441</v>
      </c>
      <c r="M731" s="56">
        <v>602</v>
      </c>
      <c r="N731" s="56">
        <v>896</v>
      </c>
      <c r="O731" s="56">
        <v>0</v>
      </c>
      <c r="P731" s="57">
        <v>727</v>
      </c>
      <c r="Q731" s="58">
        <v>0</v>
      </c>
      <c r="R731" s="57">
        <v>727</v>
      </c>
      <c r="S731" s="57">
        <v>727</v>
      </c>
      <c r="T731" s="58">
        <v>0</v>
      </c>
      <c r="U731" s="57">
        <v>727</v>
      </c>
      <c r="V731" s="57">
        <v>727</v>
      </c>
      <c r="W731" s="58">
        <v>0</v>
      </c>
      <c r="X731" s="57">
        <v>727</v>
      </c>
      <c r="Y731" s="57">
        <v>0</v>
      </c>
      <c r="Z731" s="58"/>
      <c r="AA731" s="57">
        <v>0</v>
      </c>
      <c r="AB731" s="57">
        <v>1409653</v>
      </c>
      <c r="AC731" s="53" t="str">
        <f t="shared" si="8582"/>
        <v>Registro Valido</v>
      </c>
      <c r="AD731" s="57">
        <f t="shared" ref="AD731" si="8770">IF(OR(ISERROR(VLOOKUP(CONCATENATE("ALI_",$C731,"_SEG_",$I731,"_PROV_",$D731),Catalogo_Precios,AD$8,FALSE)),L731=0),0,VLOOKUP(CONCATENATE("ALI_",$C731,"_SEG_",$I731,"_PROV_",$D731),Catalogo_Precios,AD$8,FALSE))</f>
        <v>727</v>
      </c>
      <c r="AE731" s="57">
        <f t="shared" ref="AE731" si="8771">IF(OR(ISERROR(VLOOKUP(CONCATENATE("ALI_",$C731,"_SEG_",$I731,"_PROV_",$D731),Catalogo_Precios,AE$8,FALSE)),M731=0),0,VLOOKUP(CONCATENATE("ALI_",$C731,"_SEG_",$I731,"_PROV_",$D731),Catalogo_Precios,AE$8,FALSE))</f>
        <v>727</v>
      </c>
      <c r="AF731" s="57">
        <f t="shared" ref="AF731" si="8772">IF(OR(ISERROR(VLOOKUP(CONCATENATE("ALI_",$C731,"_SEG_",$I731,"_PROV_",$D731),Catalogo_Precios,AF$8,FALSE)),N731=0),0,VLOOKUP(CONCATENATE("ALI_",$C731,"_SEG_",$I731,"_PROV_",$D731),Catalogo_Precios,AF$8,FALSE))</f>
        <v>727</v>
      </c>
      <c r="AG731" s="57">
        <f t="shared" ref="AG731" si="8773">IF(OR(ISERROR(VLOOKUP(CONCATENATE("ALI_",$C731,"_SEG_",$I731,"_PROV_",$D731),Catalogo_Precios,AG$8,FALSE)),O731=0),0,VLOOKUP(CONCATENATE("ALI_",$C731,"_SEG_",$I731,"_PROV_",$D731),Catalogo_Precios,AG$8,FALSE))</f>
        <v>0</v>
      </c>
      <c r="AH731" s="57">
        <f t="shared" ref="AH731" si="8774">IF(OR(ISERROR(VLOOKUP(CONCATENATE("ALI_",$C731,"_SEG_",$I731,"_PROV_",$D731),Catalogo_Precios,AH$8,FALSE)),L731=0),0,VLOOKUP(CONCATENATE("ALI_",$C731,"_SEG_",$I731,"_PROV_",$D731),Catalogo_Precios,AH$8,FALSE))</f>
        <v>709</v>
      </c>
      <c r="AI731" s="57">
        <f t="shared" ref="AI731" si="8775">IF(OR(ISERROR(VLOOKUP(CONCATENATE("ALI_",$C731,"_SEG_",$I731,"_PROV_",$D731),Catalogo_Precios,AI$8,FALSE)),M731=0),0,VLOOKUP(CONCATENATE("ALI_",$C731,"_SEG_",$I731,"_PROV_",$D731),Catalogo_Precios,AI$8,FALSE))</f>
        <v>709</v>
      </c>
      <c r="AJ731" s="57">
        <f t="shared" ref="AJ731" si="8776">IF(OR(ISERROR(VLOOKUP(CONCATENATE("ALI_",$C731,"_SEG_",$I731,"_PROV_",$D731),Catalogo_Precios,AJ$8,FALSE)),N731=0),0,VLOOKUP(CONCATENATE("ALI_",$C731,"_SEG_",$I731,"_PROV_",$D731),Catalogo_Precios,AJ$8,FALSE))</f>
        <v>709</v>
      </c>
      <c r="AK731" s="57">
        <f t="shared" ref="AK731" si="8777">IF(OR(ISERROR(VLOOKUP(CONCATENATE("ALI_",$C731,"_SEG_",$I731,"_PROV_",$D731),Catalogo_Precios,AK$8,FALSE)),O731=0),0,VLOOKUP(CONCATENATE("ALI_",$C731,"_SEG_",$I731,"_PROV_",$D731),Catalogo_Precios,AK$8,FALSE))</f>
        <v>0</v>
      </c>
      <c r="AL731" s="53"/>
      <c r="AM731" s="59" t="str">
        <f t="shared" si="8591"/>
        <v>ALI_32_SEG_4</v>
      </c>
      <c r="AN731" s="59" t="str">
        <f t="shared" si="8592"/>
        <v>ALI_32_SEG_4_VAL_1409653</v>
      </c>
      <c r="AO731" s="60">
        <f t="shared" ref="AO731" si="8778">IF(OR(AB731="",AB731=0),0,COUNTIF(Codificacion,AM731))</f>
        <v>4</v>
      </c>
      <c r="AP731" s="61">
        <f t="array" ref="AP731">MIN(IF(Codificacion=AM731,Total_Cotizacion,""))</f>
        <v>1099800.8000000003</v>
      </c>
      <c r="AQ731" s="62" t="b">
        <f t="shared" si="8594"/>
        <v>0</v>
      </c>
      <c r="AR731" s="51" t="str">
        <f t="shared" ref="AR731" si="8779">IF(COUNTIF(Codificacion2,CONCATENATE(AM731,"_VAL_",AB731))&gt;1,"Empate","")</f>
        <v/>
      </c>
      <c r="AS731" s="63" t="str">
        <f t="shared" si="8193"/>
        <v/>
      </c>
      <c r="AT731" s="59" t="str">
        <f t="shared" si="8596"/>
        <v>ALI_32_SEG_4_</v>
      </c>
      <c r="AU731" s="63">
        <f t="shared" ref="AU731" si="8780">IF(AND(COUNTIF(Codificacion3,AT731)&lt;AO731),1,COUNTIF(Codificacion3,AT731))</f>
        <v>1</v>
      </c>
      <c r="AV731" s="62" t="str">
        <f t="shared" si="8598"/>
        <v>No Seleccionada</v>
      </c>
      <c r="AW731" s="53"/>
      <c r="AX731" s="51" t="str">
        <f t="shared" si="8599"/>
        <v>ALI_32_SEG_4FALSO</v>
      </c>
      <c r="AY731" s="51">
        <f t="shared" si="8580"/>
        <v>3</v>
      </c>
      <c r="AZ731" s="64" t="b">
        <f t="shared" si="8600"/>
        <v>0</v>
      </c>
    </row>
    <row r="732" spans="1:52" x14ac:dyDescent="0.2">
      <c r="A732" s="50" t="b">
        <f t="shared" si="8543"/>
        <v>0</v>
      </c>
      <c r="B732" s="51" t="s">
        <v>108</v>
      </c>
      <c r="C732" s="52">
        <v>32</v>
      </c>
      <c r="D732" s="52">
        <f t="shared" ref="D732" si="8781">IF(ISERROR(VLOOKUP(E732,Proveedores,2,FALSE)),"",VLOOKUP(E732,Proveedores,2,FALSE))</f>
        <v>2047</v>
      </c>
      <c r="E732" s="53" t="s">
        <v>109</v>
      </c>
      <c r="F732" s="54">
        <v>316</v>
      </c>
      <c r="G732" s="53" t="s">
        <v>71</v>
      </c>
      <c r="H732" s="53" t="s">
        <v>72</v>
      </c>
      <c r="I732" s="52">
        <v>5</v>
      </c>
      <c r="J732" s="53" t="s">
        <v>58</v>
      </c>
      <c r="K732" s="55">
        <v>44835</v>
      </c>
      <c r="L732" s="56">
        <v>410</v>
      </c>
      <c r="M732" s="56">
        <v>560</v>
      </c>
      <c r="N732" s="56">
        <v>832</v>
      </c>
      <c r="O732" s="56">
        <v>0</v>
      </c>
      <c r="P732" s="57">
        <v>727</v>
      </c>
      <c r="Q732" s="58">
        <v>0</v>
      </c>
      <c r="R732" s="57">
        <v>727</v>
      </c>
      <c r="S732" s="57">
        <v>727</v>
      </c>
      <c r="T732" s="58">
        <v>0</v>
      </c>
      <c r="U732" s="57">
        <v>727</v>
      </c>
      <c r="V732" s="57">
        <v>727</v>
      </c>
      <c r="W732" s="58">
        <v>0</v>
      </c>
      <c r="X732" s="57">
        <v>727</v>
      </c>
      <c r="Y732" s="57">
        <v>0</v>
      </c>
      <c r="Z732" s="58"/>
      <c r="AA732" s="57">
        <v>0</v>
      </c>
      <c r="AB732" s="57">
        <v>1310054</v>
      </c>
      <c r="AC732" s="53" t="str">
        <f t="shared" si="8582"/>
        <v>Registro Valido</v>
      </c>
      <c r="AD732" s="57">
        <f t="shared" ref="AD732" si="8782">IF(OR(ISERROR(VLOOKUP(CONCATENATE("ALI_",$C732,"_SEG_",$I732,"_PROV_",$D732),Catalogo_Precios,AD$8,FALSE)),L732=0),0,VLOOKUP(CONCATENATE("ALI_",$C732,"_SEG_",$I732,"_PROV_",$D732),Catalogo_Precios,AD$8,FALSE))</f>
        <v>727</v>
      </c>
      <c r="AE732" s="57">
        <f t="shared" ref="AE732" si="8783">IF(OR(ISERROR(VLOOKUP(CONCATENATE("ALI_",$C732,"_SEG_",$I732,"_PROV_",$D732),Catalogo_Precios,AE$8,FALSE)),M732=0),0,VLOOKUP(CONCATENATE("ALI_",$C732,"_SEG_",$I732,"_PROV_",$D732),Catalogo_Precios,AE$8,FALSE))</f>
        <v>727</v>
      </c>
      <c r="AF732" s="57">
        <f t="shared" ref="AF732" si="8784">IF(OR(ISERROR(VLOOKUP(CONCATENATE("ALI_",$C732,"_SEG_",$I732,"_PROV_",$D732),Catalogo_Precios,AF$8,FALSE)),N732=0),0,VLOOKUP(CONCATENATE("ALI_",$C732,"_SEG_",$I732,"_PROV_",$D732),Catalogo_Precios,AF$8,FALSE))</f>
        <v>727</v>
      </c>
      <c r="AG732" s="57">
        <f t="shared" ref="AG732" si="8785">IF(OR(ISERROR(VLOOKUP(CONCATENATE("ALI_",$C732,"_SEG_",$I732,"_PROV_",$D732),Catalogo_Precios,AG$8,FALSE)),O732=0),0,VLOOKUP(CONCATENATE("ALI_",$C732,"_SEG_",$I732,"_PROV_",$D732),Catalogo_Precios,AG$8,FALSE))</f>
        <v>0</v>
      </c>
      <c r="AH732" s="57">
        <f t="shared" ref="AH732" si="8786">IF(OR(ISERROR(VLOOKUP(CONCATENATE("ALI_",$C732,"_SEG_",$I732,"_PROV_",$D732),Catalogo_Precios,AH$8,FALSE)),L732=0),0,VLOOKUP(CONCATENATE("ALI_",$C732,"_SEG_",$I732,"_PROV_",$D732),Catalogo_Precios,AH$8,FALSE))</f>
        <v>709</v>
      </c>
      <c r="AI732" s="57">
        <f t="shared" ref="AI732" si="8787">IF(OR(ISERROR(VLOOKUP(CONCATENATE("ALI_",$C732,"_SEG_",$I732,"_PROV_",$D732),Catalogo_Precios,AI$8,FALSE)),M732=0),0,VLOOKUP(CONCATENATE("ALI_",$C732,"_SEG_",$I732,"_PROV_",$D732),Catalogo_Precios,AI$8,FALSE))</f>
        <v>709</v>
      </c>
      <c r="AJ732" s="57">
        <f t="shared" ref="AJ732" si="8788">IF(OR(ISERROR(VLOOKUP(CONCATENATE("ALI_",$C732,"_SEG_",$I732,"_PROV_",$D732),Catalogo_Precios,AJ$8,FALSE)),N732=0),0,VLOOKUP(CONCATENATE("ALI_",$C732,"_SEG_",$I732,"_PROV_",$D732),Catalogo_Precios,AJ$8,FALSE))</f>
        <v>709</v>
      </c>
      <c r="AK732" s="57">
        <f t="shared" ref="AK732" si="8789">IF(OR(ISERROR(VLOOKUP(CONCATENATE("ALI_",$C732,"_SEG_",$I732,"_PROV_",$D732),Catalogo_Precios,AK$8,FALSE)),O732=0),0,VLOOKUP(CONCATENATE("ALI_",$C732,"_SEG_",$I732,"_PROV_",$D732),Catalogo_Precios,AK$8,FALSE))</f>
        <v>0</v>
      </c>
      <c r="AL732" s="53"/>
      <c r="AM732" s="59" t="str">
        <f t="shared" si="8591"/>
        <v>ALI_32_SEG_5</v>
      </c>
      <c r="AN732" s="59" t="str">
        <f t="shared" si="8592"/>
        <v>ALI_32_SEG_5_VAL_1310054</v>
      </c>
      <c r="AO732" s="60">
        <f t="shared" ref="AO732" si="8790">IF(OR(AB732="",AB732=0),0,COUNTIF(Codificacion,AM732))</f>
        <v>4</v>
      </c>
      <c r="AP732" s="61">
        <f t="array" ref="AP732">MIN(IF(Codificacion=AM732,Total_Cotizacion,""))</f>
        <v>1022094.4</v>
      </c>
      <c r="AQ732" s="62" t="b">
        <f t="shared" si="8594"/>
        <v>0</v>
      </c>
      <c r="AR732" s="51" t="str">
        <f t="shared" ref="AR732" si="8791">IF(COUNTIF(Codificacion2,CONCATENATE(AM732,"_VAL_",AB732))&gt;1,"Empate","")</f>
        <v/>
      </c>
      <c r="AS732" s="63" t="str">
        <f t="shared" si="8193"/>
        <v/>
      </c>
      <c r="AT732" s="59" t="str">
        <f t="shared" si="8596"/>
        <v>ALI_32_SEG_5_</v>
      </c>
      <c r="AU732" s="63">
        <f t="shared" ref="AU732" si="8792">IF(AND(COUNTIF(Codificacion3,AT732)&lt;AO732),1,COUNTIF(Codificacion3,AT732))</f>
        <v>1</v>
      </c>
      <c r="AV732" s="62" t="str">
        <f t="shared" si="8598"/>
        <v>No Seleccionada</v>
      </c>
      <c r="AW732" s="53"/>
      <c r="AX732" s="51" t="str">
        <f t="shared" si="8599"/>
        <v>ALI_32_SEG_5FALSO</v>
      </c>
      <c r="AY732" s="51">
        <f t="shared" si="8580"/>
        <v>3</v>
      </c>
      <c r="AZ732" s="64" t="b">
        <f t="shared" si="8600"/>
        <v>0</v>
      </c>
    </row>
    <row r="733" spans="1:52" x14ac:dyDescent="0.2">
      <c r="A733" s="50" t="b">
        <f t="shared" si="8543"/>
        <v>0</v>
      </c>
      <c r="B733" s="51" t="s">
        <v>108</v>
      </c>
      <c r="C733" s="52">
        <v>32</v>
      </c>
      <c r="D733" s="52">
        <f t="shared" ref="D733" si="8793">IF(ISERROR(VLOOKUP(E733,Proveedores,2,FALSE)),"",VLOOKUP(E733,Proveedores,2,FALSE))</f>
        <v>2047</v>
      </c>
      <c r="E733" s="53" t="s">
        <v>109</v>
      </c>
      <c r="F733" s="54">
        <v>317</v>
      </c>
      <c r="G733" s="53" t="s">
        <v>71</v>
      </c>
      <c r="H733" s="53" t="s">
        <v>72</v>
      </c>
      <c r="I733" s="52">
        <v>6</v>
      </c>
      <c r="J733" s="53" t="s">
        <v>58</v>
      </c>
      <c r="K733" s="55">
        <v>44835</v>
      </c>
      <c r="L733" s="56">
        <v>443</v>
      </c>
      <c r="M733" s="56">
        <v>606</v>
      </c>
      <c r="N733" s="56">
        <v>901</v>
      </c>
      <c r="O733" s="56">
        <v>0</v>
      </c>
      <c r="P733" s="57">
        <v>727</v>
      </c>
      <c r="Q733" s="58">
        <v>0</v>
      </c>
      <c r="R733" s="57">
        <v>727</v>
      </c>
      <c r="S733" s="57">
        <v>727</v>
      </c>
      <c r="T733" s="58">
        <v>0</v>
      </c>
      <c r="U733" s="57">
        <v>727</v>
      </c>
      <c r="V733" s="57">
        <v>727</v>
      </c>
      <c r="W733" s="58">
        <v>0</v>
      </c>
      <c r="X733" s="57">
        <v>727</v>
      </c>
      <c r="Y733" s="57">
        <v>0</v>
      </c>
      <c r="Z733" s="58"/>
      <c r="AA733" s="57">
        <v>0</v>
      </c>
      <c r="AB733" s="57">
        <v>1417650</v>
      </c>
      <c r="AC733" s="53" t="str">
        <f t="shared" si="8582"/>
        <v>Registro Valido</v>
      </c>
      <c r="AD733" s="57">
        <f t="shared" ref="AD733" si="8794">IF(OR(ISERROR(VLOOKUP(CONCATENATE("ALI_",$C733,"_SEG_",$I733,"_PROV_",$D733),Catalogo_Precios,AD$8,FALSE)),L733=0),0,VLOOKUP(CONCATENATE("ALI_",$C733,"_SEG_",$I733,"_PROV_",$D733),Catalogo_Precios,AD$8,FALSE))</f>
        <v>727</v>
      </c>
      <c r="AE733" s="57">
        <f t="shared" ref="AE733" si="8795">IF(OR(ISERROR(VLOOKUP(CONCATENATE("ALI_",$C733,"_SEG_",$I733,"_PROV_",$D733),Catalogo_Precios,AE$8,FALSE)),M733=0),0,VLOOKUP(CONCATENATE("ALI_",$C733,"_SEG_",$I733,"_PROV_",$D733),Catalogo_Precios,AE$8,FALSE))</f>
        <v>727</v>
      </c>
      <c r="AF733" s="57">
        <f t="shared" ref="AF733" si="8796">IF(OR(ISERROR(VLOOKUP(CONCATENATE("ALI_",$C733,"_SEG_",$I733,"_PROV_",$D733),Catalogo_Precios,AF$8,FALSE)),N733=0),0,VLOOKUP(CONCATENATE("ALI_",$C733,"_SEG_",$I733,"_PROV_",$D733),Catalogo_Precios,AF$8,FALSE))</f>
        <v>727</v>
      </c>
      <c r="AG733" s="57">
        <f t="shared" ref="AG733" si="8797">IF(OR(ISERROR(VLOOKUP(CONCATENATE("ALI_",$C733,"_SEG_",$I733,"_PROV_",$D733),Catalogo_Precios,AG$8,FALSE)),O733=0),0,VLOOKUP(CONCATENATE("ALI_",$C733,"_SEG_",$I733,"_PROV_",$D733),Catalogo_Precios,AG$8,FALSE))</f>
        <v>0</v>
      </c>
      <c r="AH733" s="57">
        <f t="shared" ref="AH733" si="8798">IF(OR(ISERROR(VLOOKUP(CONCATENATE("ALI_",$C733,"_SEG_",$I733,"_PROV_",$D733),Catalogo_Precios,AH$8,FALSE)),L733=0),0,VLOOKUP(CONCATENATE("ALI_",$C733,"_SEG_",$I733,"_PROV_",$D733),Catalogo_Precios,AH$8,FALSE))</f>
        <v>709</v>
      </c>
      <c r="AI733" s="57">
        <f t="shared" ref="AI733" si="8799">IF(OR(ISERROR(VLOOKUP(CONCATENATE("ALI_",$C733,"_SEG_",$I733,"_PROV_",$D733),Catalogo_Precios,AI$8,FALSE)),M733=0),0,VLOOKUP(CONCATENATE("ALI_",$C733,"_SEG_",$I733,"_PROV_",$D733),Catalogo_Precios,AI$8,FALSE))</f>
        <v>709</v>
      </c>
      <c r="AJ733" s="57">
        <f t="shared" ref="AJ733" si="8800">IF(OR(ISERROR(VLOOKUP(CONCATENATE("ALI_",$C733,"_SEG_",$I733,"_PROV_",$D733),Catalogo_Precios,AJ$8,FALSE)),N733=0),0,VLOOKUP(CONCATENATE("ALI_",$C733,"_SEG_",$I733,"_PROV_",$D733),Catalogo_Precios,AJ$8,FALSE))</f>
        <v>709</v>
      </c>
      <c r="AK733" s="57">
        <f t="shared" ref="AK733" si="8801">IF(OR(ISERROR(VLOOKUP(CONCATENATE("ALI_",$C733,"_SEG_",$I733,"_PROV_",$D733),Catalogo_Precios,AK$8,FALSE)),O733=0),0,VLOOKUP(CONCATENATE("ALI_",$C733,"_SEG_",$I733,"_PROV_",$D733),Catalogo_Precios,AK$8,FALSE))</f>
        <v>0</v>
      </c>
      <c r="AL733" s="53"/>
      <c r="AM733" s="59" t="str">
        <f t="shared" si="8591"/>
        <v>ALI_32_SEG_6</v>
      </c>
      <c r="AN733" s="59" t="str">
        <f t="shared" si="8592"/>
        <v>ALI_32_SEG_6_VAL_1417650</v>
      </c>
      <c r="AO733" s="60">
        <f t="shared" ref="AO733" si="8802">IF(OR(AB733="",AB733=0),0,COUNTIF(Codificacion,AM733))</f>
        <v>4</v>
      </c>
      <c r="AP733" s="61">
        <f t="array" ref="AP733">MIN(IF(Codificacion=AM733,Total_Cotizacion,""))</f>
        <v>1106040</v>
      </c>
      <c r="AQ733" s="62" t="b">
        <f t="shared" si="8594"/>
        <v>0</v>
      </c>
      <c r="AR733" s="51" t="str">
        <f t="shared" ref="AR733" si="8803">IF(COUNTIF(Codificacion2,CONCATENATE(AM733,"_VAL_",AB733))&gt;1,"Empate","")</f>
        <v/>
      </c>
      <c r="AS733" s="63" t="str">
        <f t="shared" si="8193"/>
        <v/>
      </c>
      <c r="AT733" s="59" t="str">
        <f t="shared" si="8596"/>
        <v>ALI_32_SEG_6_</v>
      </c>
      <c r="AU733" s="63">
        <f t="shared" ref="AU733" si="8804">IF(AND(COUNTIF(Codificacion3,AT733)&lt;AO733),1,COUNTIF(Codificacion3,AT733))</f>
        <v>1</v>
      </c>
      <c r="AV733" s="62" t="str">
        <f t="shared" si="8598"/>
        <v>No Seleccionada</v>
      </c>
      <c r="AW733" s="53"/>
      <c r="AX733" s="51" t="str">
        <f t="shared" si="8599"/>
        <v>ALI_32_SEG_6FALSO</v>
      </c>
      <c r="AY733" s="51">
        <f t="shared" si="8580"/>
        <v>3</v>
      </c>
      <c r="AZ733" s="64" t="b">
        <f t="shared" si="8600"/>
        <v>0</v>
      </c>
    </row>
    <row r="734" spans="1:52" x14ac:dyDescent="0.2">
      <c r="A734" s="50" t="b">
        <f t="shared" si="8543"/>
        <v>0</v>
      </c>
      <c r="B734" s="51" t="s">
        <v>108</v>
      </c>
      <c r="C734" s="52">
        <v>32</v>
      </c>
      <c r="D734" s="52">
        <f t="shared" ref="D734" si="8805">IF(ISERROR(VLOOKUP(E734,Proveedores,2,FALSE)),"",VLOOKUP(E734,Proveedores,2,FALSE))</f>
        <v>2047</v>
      </c>
      <c r="E734" s="53" t="s">
        <v>109</v>
      </c>
      <c r="F734" s="54">
        <v>318</v>
      </c>
      <c r="G734" s="53" t="s">
        <v>71</v>
      </c>
      <c r="H734" s="53" t="s">
        <v>72</v>
      </c>
      <c r="I734" s="52">
        <v>7</v>
      </c>
      <c r="J734" s="53" t="s">
        <v>58</v>
      </c>
      <c r="K734" s="55">
        <v>44835</v>
      </c>
      <c r="L734" s="56">
        <v>453</v>
      </c>
      <c r="M734" s="56">
        <v>619</v>
      </c>
      <c r="N734" s="56">
        <v>920</v>
      </c>
      <c r="O734" s="56">
        <v>0</v>
      </c>
      <c r="P734" s="57">
        <v>727</v>
      </c>
      <c r="Q734" s="58">
        <v>0</v>
      </c>
      <c r="R734" s="57">
        <v>727</v>
      </c>
      <c r="S734" s="57">
        <v>727</v>
      </c>
      <c r="T734" s="58">
        <v>0</v>
      </c>
      <c r="U734" s="57">
        <v>727</v>
      </c>
      <c r="V734" s="57">
        <v>727</v>
      </c>
      <c r="W734" s="58">
        <v>0</v>
      </c>
      <c r="X734" s="57">
        <v>727</v>
      </c>
      <c r="Y734" s="57">
        <v>0</v>
      </c>
      <c r="Z734" s="58"/>
      <c r="AA734" s="57">
        <v>0</v>
      </c>
      <c r="AB734" s="57">
        <v>1448184</v>
      </c>
      <c r="AC734" s="53" t="str">
        <f t="shared" si="8582"/>
        <v>Registro Valido</v>
      </c>
      <c r="AD734" s="57">
        <f t="shared" ref="AD734" si="8806">IF(OR(ISERROR(VLOOKUP(CONCATENATE("ALI_",$C734,"_SEG_",$I734,"_PROV_",$D734),Catalogo_Precios,AD$8,FALSE)),L734=0),0,VLOOKUP(CONCATENATE("ALI_",$C734,"_SEG_",$I734,"_PROV_",$D734),Catalogo_Precios,AD$8,FALSE))</f>
        <v>727</v>
      </c>
      <c r="AE734" s="57">
        <f t="shared" ref="AE734" si="8807">IF(OR(ISERROR(VLOOKUP(CONCATENATE("ALI_",$C734,"_SEG_",$I734,"_PROV_",$D734),Catalogo_Precios,AE$8,FALSE)),M734=0),0,VLOOKUP(CONCATENATE("ALI_",$C734,"_SEG_",$I734,"_PROV_",$D734),Catalogo_Precios,AE$8,FALSE))</f>
        <v>727</v>
      </c>
      <c r="AF734" s="57">
        <f t="shared" ref="AF734" si="8808">IF(OR(ISERROR(VLOOKUP(CONCATENATE("ALI_",$C734,"_SEG_",$I734,"_PROV_",$D734),Catalogo_Precios,AF$8,FALSE)),N734=0),0,VLOOKUP(CONCATENATE("ALI_",$C734,"_SEG_",$I734,"_PROV_",$D734),Catalogo_Precios,AF$8,FALSE))</f>
        <v>727</v>
      </c>
      <c r="AG734" s="57">
        <f t="shared" ref="AG734" si="8809">IF(OR(ISERROR(VLOOKUP(CONCATENATE("ALI_",$C734,"_SEG_",$I734,"_PROV_",$D734),Catalogo_Precios,AG$8,FALSE)),O734=0),0,VLOOKUP(CONCATENATE("ALI_",$C734,"_SEG_",$I734,"_PROV_",$D734),Catalogo_Precios,AG$8,FALSE))</f>
        <v>0</v>
      </c>
      <c r="AH734" s="57">
        <f t="shared" ref="AH734" si="8810">IF(OR(ISERROR(VLOOKUP(CONCATENATE("ALI_",$C734,"_SEG_",$I734,"_PROV_",$D734),Catalogo_Precios,AH$8,FALSE)),L734=0),0,VLOOKUP(CONCATENATE("ALI_",$C734,"_SEG_",$I734,"_PROV_",$D734),Catalogo_Precios,AH$8,FALSE))</f>
        <v>709</v>
      </c>
      <c r="AI734" s="57">
        <f t="shared" ref="AI734" si="8811">IF(OR(ISERROR(VLOOKUP(CONCATENATE("ALI_",$C734,"_SEG_",$I734,"_PROV_",$D734),Catalogo_Precios,AI$8,FALSE)),M734=0),0,VLOOKUP(CONCATENATE("ALI_",$C734,"_SEG_",$I734,"_PROV_",$D734),Catalogo_Precios,AI$8,FALSE))</f>
        <v>709</v>
      </c>
      <c r="AJ734" s="57">
        <f t="shared" ref="AJ734" si="8812">IF(OR(ISERROR(VLOOKUP(CONCATENATE("ALI_",$C734,"_SEG_",$I734,"_PROV_",$D734),Catalogo_Precios,AJ$8,FALSE)),N734=0),0,VLOOKUP(CONCATENATE("ALI_",$C734,"_SEG_",$I734,"_PROV_",$D734),Catalogo_Precios,AJ$8,FALSE))</f>
        <v>709</v>
      </c>
      <c r="AK734" s="57">
        <f t="shared" ref="AK734" si="8813">IF(OR(ISERROR(VLOOKUP(CONCATENATE("ALI_",$C734,"_SEG_",$I734,"_PROV_",$D734),Catalogo_Precios,AK$8,FALSE)),O734=0),0,VLOOKUP(CONCATENATE("ALI_",$C734,"_SEG_",$I734,"_PROV_",$D734),Catalogo_Precios,AK$8,FALSE))</f>
        <v>0</v>
      </c>
      <c r="AL734" s="53"/>
      <c r="AM734" s="59" t="str">
        <f t="shared" si="8591"/>
        <v>ALI_32_SEG_7</v>
      </c>
      <c r="AN734" s="59" t="str">
        <f t="shared" si="8592"/>
        <v>ALI_32_SEG_7_VAL_1448184</v>
      </c>
      <c r="AO734" s="60">
        <f t="shared" ref="AO734" si="8814">IF(OR(AB734="",AB734=0),0,COUNTIF(Codificacion,AM734))</f>
        <v>4</v>
      </c>
      <c r="AP734" s="61">
        <f t="array" ref="AP734">MIN(IF(Codificacion=AM734,Total_Cotizacion,""))</f>
        <v>1129862.4000000001</v>
      </c>
      <c r="AQ734" s="62" t="b">
        <f t="shared" si="8594"/>
        <v>0</v>
      </c>
      <c r="AR734" s="51" t="str">
        <f t="shared" ref="AR734" si="8815">IF(COUNTIF(Codificacion2,CONCATENATE(AM734,"_VAL_",AB734))&gt;1,"Empate","")</f>
        <v/>
      </c>
      <c r="AS734" s="63" t="str">
        <f t="shared" si="8193"/>
        <v/>
      </c>
      <c r="AT734" s="59" t="str">
        <f t="shared" si="8596"/>
        <v>ALI_32_SEG_7_</v>
      </c>
      <c r="AU734" s="63">
        <f t="shared" ref="AU734" si="8816">IF(AND(COUNTIF(Codificacion3,AT734)&lt;AO734),1,COUNTIF(Codificacion3,AT734))</f>
        <v>1</v>
      </c>
      <c r="AV734" s="62" t="str">
        <f t="shared" si="8598"/>
        <v>No Seleccionada</v>
      </c>
      <c r="AW734" s="53"/>
      <c r="AX734" s="51" t="str">
        <f t="shared" si="8599"/>
        <v>ALI_32_SEG_7FALSO</v>
      </c>
      <c r="AY734" s="51">
        <f t="shared" si="8580"/>
        <v>3</v>
      </c>
      <c r="AZ734" s="64" t="b">
        <f t="shared" si="8600"/>
        <v>0</v>
      </c>
    </row>
    <row r="735" spans="1:52" x14ac:dyDescent="0.2">
      <c r="A735" s="50" t="b">
        <f t="shared" si="8543"/>
        <v>0</v>
      </c>
      <c r="B735" s="51" t="s">
        <v>108</v>
      </c>
      <c r="C735" s="52">
        <v>32</v>
      </c>
      <c r="D735" s="52">
        <f t="shared" ref="D735" si="8817">IF(ISERROR(VLOOKUP(E735,Proveedores,2,FALSE)),"",VLOOKUP(E735,Proveedores,2,FALSE))</f>
        <v>2047</v>
      </c>
      <c r="E735" s="53" t="s">
        <v>109</v>
      </c>
      <c r="F735" s="54">
        <v>319</v>
      </c>
      <c r="G735" s="53" t="s">
        <v>71</v>
      </c>
      <c r="H735" s="53" t="s">
        <v>72</v>
      </c>
      <c r="I735" s="52">
        <v>8</v>
      </c>
      <c r="J735" s="53" t="s">
        <v>58</v>
      </c>
      <c r="K735" s="55">
        <v>44835</v>
      </c>
      <c r="L735" s="56">
        <v>437</v>
      </c>
      <c r="M735" s="56">
        <v>598</v>
      </c>
      <c r="N735" s="56">
        <v>889</v>
      </c>
      <c r="O735" s="56">
        <v>0</v>
      </c>
      <c r="P735" s="57">
        <v>727</v>
      </c>
      <c r="Q735" s="58">
        <v>0</v>
      </c>
      <c r="R735" s="57">
        <v>727</v>
      </c>
      <c r="S735" s="57">
        <v>727</v>
      </c>
      <c r="T735" s="58">
        <v>0</v>
      </c>
      <c r="U735" s="57">
        <v>727</v>
      </c>
      <c r="V735" s="57">
        <v>727</v>
      </c>
      <c r="W735" s="58">
        <v>0</v>
      </c>
      <c r="X735" s="57">
        <v>727</v>
      </c>
      <c r="Y735" s="57">
        <v>0</v>
      </c>
      <c r="Z735" s="58"/>
      <c r="AA735" s="57">
        <v>0</v>
      </c>
      <c r="AB735" s="57">
        <v>1398748</v>
      </c>
      <c r="AC735" s="53" t="str">
        <f t="shared" si="8582"/>
        <v>Registro Valido</v>
      </c>
      <c r="AD735" s="57">
        <f t="shared" ref="AD735" si="8818">IF(OR(ISERROR(VLOOKUP(CONCATENATE("ALI_",$C735,"_SEG_",$I735,"_PROV_",$D735),Catalogo_Precios,AD$8,FALSE)),L735=0),0,VLOOKUP(CONCATENATE("ALI_",$C735,"_SEG_",$I735,"_PROV_",$D735),Catalogo_Precios,AD$8,FALSE))</f>
        <v>727</v>
      </c>
      <c r="AE735" s="57">
        <f t="shared" ref="AE735" si="8819">IF(OR(ISERROR(VLOOKUP(CONCATENATE("ALI_",$C735,"_SEG_",$I735,"_PROV_",$D735),Catalogo_Precios,AE$8,FALSE)),M735=0),0,VLOOKUP(CONCATENATE("ALI_",$C735,"_SEG_",$I735,"_PROV_",$D735),Catalogo_Precios,AE$8,FALSE))</f>
        <v>727</v>
      </c>
      <c r="AF735" s="57">
        <f t="shared" ref="AF735" si="8820">IF(OR(ISERROR(VLOOKUP(CONCATENATE("ALI_",$C735,"_SEG_",$I735,"_PROV_",$D735),Catalogo_Precios,AF$8,FALSE)),N735=0),0,VLOOKUP(CONCATENATE("ALI_",$C735,"_SEG_",$I735,"_PROV_",$D735),Catalogo_Precios,AF$8,FALSE))</f>
        <v>727</v>
      </c>
      <c r="AG735" s="57">
        <f t="shared" ref="AG735" si="8821">IF(OR(ISERROR(VLOOKUP(CONCATENATE("ALI_",$C735,"_SEG_",$I735,"_PROV_",$D735),Catalogo_Precios,AG$8,FALSE)),O735=0),0,VLOOKUP(CONCATENATE("ALI_",$C735,"_SEG_",$I735,"_PROV_",$D735),Catalogo_Precios,AG$8,FALSE))</f>
        <v>0</v>
      </c>
      <c r="AH735" s="57">
        <f t="shared" ref="AH735" si="8822">IF(OR(ISERROR(VLOOKUP(CONCATENATE("ALI_",$C735,"_SEG_",$I735,"_PROV_",$D735),Catalogo_Precios,AH$8,FALSE)),L735=0),0,VLOOKUP(CONCATENATE("ALI_",$C735,"_SEG_",$I735,"_PROV_",$D735),Catalogo_Precios,AH$8,FALSE))</f>
        <v>709</v>
      </c>
      <c r="AI735" s="57">
        <f t="shared" ref="AI735" si="8823">IF(OR(ISERROR(VLOOKUP(CONCATENATE("ALI_",$C735,"_SEG_",$I735,"_PROV_",$D735),Catalogo_Precios,AI$8,FALSE)),M735=0),0,VLOOKUP(CONCATENATE("ALI_",$C735,"_SEG_",$I735,"_PROV_",$D735),Catalogo_Precios,AI$8,FALSE))</f>
        <v>709</v>
      </c>
      <c r="AJ735" s="57">
        <f t="shared" ref="AJ735" si="8824">IF(OR(ISERROR(VLOOKUP(CONCATENATE("ALI_",$C735,"_SEG_",$I735,"_PROV_",$D735),Catalogo_Precios,AJ$8,FALSE)),N735=0),0,VLOOKUP(CONCATENATE("ALI_",$C735,"_SEG_",$I735,"_PROV_",$D735),Catalogo_Precios,AJ$8,FALSE))</f>
        <v>709</v>
      </c>
      <c r="AK735" s="57">
        <f t="shared" ref="AK735" si="8825">IF(OR(ISERROR(VLOOKUP(CONCATENATE("ALI_",$C735,"_SEG_",$I735,"_PROV_",$D735),Catalogo_Precios,AK$8,FALSE)),O735=0),0,VLOOKUP(CONCATENATE("ALI_",$C735,"_SEG_",$I735,"_PROV_",$D735),Catalogo_Precios,AK$8,FALSE))</f>
        <v>0</v>
      </c>
      <c r="AL735" s="53"/>
      <c r="AM735" s="59" t="str">
        <f t="shared" si="8591"/>
        <v>ALI_32_SEG_8</v>
      </c>
      <c r="AN735" s="59" t="str">
        <f t="shared" si="8592"/>
        <v>ALI_32_SEG_8_VAL_1398748</v>
      </c>
      <c r="AO735" s="60">
        <f t="shared" ref="AO735" si="8826">IF(OR(AB735="",AB735=0),0,COUNTIF(Codificacion,AM735))</f>
        <v>4</v>
      </c>
      <c r="AP735" s="61">
        <f t="array" ref="AP735">MIN(IF(Codificacion=AM735,Total_Cotizacion,""))</f>
        <v>1091292.8</v>
      </c>
      <c r="AQ735" s="62" t="b">
        <f t="shared" si="8594"/>
        <v>0</v>
      </c>
      <c r="AR735" s="51" t="str">
        <f t="shared" ref="AR735" si="8827">IF(COUNTIF(Codificacion2,CONCATENATE(AM735,"_VAL_",AB735))&gt;1,"Empate","")</f>
        <v/>
      </c>
      <c r="AS735" s="63" t="str">
        <f t="shared" si="8193"/>
        <v/>
      </c>
      <c r="AT735" s="59" t="str">
        <f t="shared" si="8596"/>
        <v>ALI_32_SEG_8_</v>
      </c>
      <c r="AU735" s="63">
        <f t="shared" ref="AU735" si="8828">IF(AND(COUNTIF(Codificacion3,AT735)&lt;AO735),1,COUNTIF(Codificacion3,AT735))</f>
        <v>1</v>
      </c>
      <c r="AV735" s="62" t="str">
        <f t="shared" si="8598"/>
        <v>No Seleccionada</v>
      </c>
      <c r="AW735" s="53"/>
      <c r="AX735" s="51" t="str">
        <f t="shared" si="8599"/>
        <v>ALI_32_SEG_8FALSO</v>
      </c>
      <c r="AY735" s="51">
        <f t="shared" si="8580"/>
        <v>3</v>
      </c>
      <c r="AZ735" s="64" t="b">
        <f t="shared" si="8600"/>
        <v>0</v>
      </c>
    </row>
    <row r="736" spans="1:52" x14ac:dyDescent="0.2">
      <c r="A736" s="50" t="b">
        <f t="shared" si="8543"/>
        <v>0</v>
      </c>
      <c r="B736" s="51" t="s">
        <v>108</v>
      </c>
      <c r="C736" s="52">
        <v>32</v>
      </c>
      <c r="D736" s="52">
        <f t="shared" ref="D736" si="8829">IF(ISERROR(VLOOKUP(E736,Proveedores,2,FALSE)),"",VLOOKUP(E736,Proveedores,2,FALSE))</f>
        <v>2047</v>
      </c>
      <c r="E736" s="53" t="s">
        <v>109</v>
      </c>
      <c r="F736" s="54">
        <v>320</v>
      </c>
      <c r="G736" s="53" t="s">
        <v>71</v>
      </c>
      <c r="H736" s="53" t="s">
        <v>72</v>
      </c>
      <c r="I736" s="52">
        <v>9</v>
      </c>
      <c r="J736" s="53" t="s">
        <v>58</v>
      </c>
      <c r="K736" s="55">
        <v>44835</v>
      </c>
      <c r="L736" s="56">
        <v>442</v>
      </c>
      <c r="M736" s="56">
        <v>604</v>
      </c>
      <c r="N736" s="56">
        <v>898</v>
      </c>
      <c r="O736" s="56">
        <v>0</v>
      </c>
      <c r="P736" s="57">
        <v>727</v>
      </c>
      <c r="Q736" s="58">
        <v>0</v>
      </c>
      <c r="R736" s="57">
        <v>727</v>
      </c>
      <c r="S736" s="57">
        <v>727</v>
      </c>
      <c r="T736" s="58">
        <v>0</v>
      </c>
      <c r="U736" s="57">
        <v>727</v>
      </c>
      <c r="V736" s="57">
        <v>727</v>
      </c>
      <c r="W736" s="58">
        <v>0</v>
      </c>
      <c r="X736" s="57">
        <v>727</v>
      </c>
      <c r="Y736" s="57">
        <v>0</v>
      </c>
      <c r="Z736" s="58"/>
      <c r="AA736" s="57">
        <v>0</v>
      </c>
      <c r="AB736" s="57">
        <v>1413288</v>
      </c>
      <c r="AC736" s="53" t="str">
        <f t="shared" si="8582"/>
        <v>Registro Valido</v>
      </c>
      <c r="AD736" s="57">
        <f t="shared" ref="AD736" si="8830">IF(OR(ISERROR(VLOOKUP(CONCATENATE("ALI_",$C736,"_SEG_",$I736,"_PROV_",$D736),Catalogo_Precios,AD$8,FALSE)),L736=0),0,VLOOKUP(CONCATENATE("ALI_",$C736,"_SEG_",$I736,"_PROV_",$D736),Catalogo_Precios,AD$8,FALSE))</f>
        <v>727</v>
      </c>
      <c r="AE736" s="57">
        <f t="shared" ref="AE736" si="8831">IF(OR(ISERROR(VLOOKUP(CONCATENATE("ALI_",$C736,"_SEG_",$I736,"_PROV_",$D736),Catalogo_Precios,AE$8,FALSE)),M736=0),0,VLOOKUP(CONCATENATE("ALI_",$C736,"_SEG_",$I736,"_PROV_",$D736),Catalogo_Precios,AE$8,FALSE))</f>
        <v>727</v>
      </c>
      <c r="AF736" s="57">
        <f t="shared" ref="AF736" si="8832">IF(OR(ISERROR(VLOOKUP(CONCATENATE("ALI_",$C736,"_SEG_",$I736,"_PROV_",$D736),Catalogo_Precios,AF$8,FALSE)),N736=0),0,VLOOKUP(CONCATENATE("ALI_",$C736,"_SEG_",$I736,"_PROV_",$D736),Catalogo_Precios,AF$8,FALSE))</f>
        <v>727</v>
      </c>
      <c r="AG736" s="57">
        <f t="shared" ref="AG736" si="8833">IF(OR(ISERROR(VLOOKUP(CONCATENATE("ALI_",$C736,"_SEG_",$I736,"_PROV_",$D736),Catalogo_Precios,AG$8,FALSE)),O736=0),0,VLOOKUP(CONCATENATE("ALI_",$C736,"_SEG_",$I736,"_PROV_",$D736),Catalogo_Precios,AG$8,FALSE))</f>
        <v>0</v>
      </c>
      <c r="AH736" s="57">
        <f t="shared" ref="AH736" si="8834">IF(OR(ISERROR(VLOOKUP(CONCATENATE("ALI_",$C736,"_SEG_",$I736,"_PROV_",$D736),Catalogo_Precios,AH$8,FALSE)),L736=0),0,VLOOKUP(CONCATENATE("ALI_",$C736,"_SEG_",$I736,"_PROV_",$D736),Catalogo_Precios,AH$8,FALSE))</f>
        <v>709</v>
      </c>
      <c r="AI736" s="57">
        <f t="shared" ref="AI736" si="8835">IF(OR(ISERROR(VLOOKUP(CONCATENATE("ALI_",$C736,"_SEG_",$I736,"_PROV_",$D736),Catalogo_Precios,AI$8,FALSE)),M736=0),0,VLOOKUP(CONCATENATE("ALI_",$C736,"_SEG_",$I736,"_PROV_",$D736),Catalogo_Precios,AI$8,FALSE))</f>
        <v>709</v>
      </c>
      <c r="AJ736" s="57">
        <f t="shared" ref="AJ736" si="8836">IF(OR(ISERROR(VLOOKUP(CONCATENATE("ALI_",$C736,"_SEG_",$I736,"_PROV_",$D736),Catalogo_Precios,AJ$8,FALSE)),N736=0),0,VLOOKUP(CONCATENATE("ALI_",$C736,"_SEG_",$I736,"_PROV_",$D736),Catalogo_Precios,AJ$8,FALSE))</f>
        <v>709</v>
      </c>
      <c r="AK736" s="57">
        <f t="shared" ref="AK736" si="8837">IF(OR(ISERROR(VLOOKUP(CONCATENATE("ALI_",$C736,"_SEG_",$I736,"_PROV_",$D736),Catalogo_Precios,AK$8,FALSE)),O736=0),0,VLOOKUP(CONCATENATE("ALI_",$C736,"_SEG_",$I736,"_PROV_",$D736),Catalogo_Precios,AK$8,FALSE))</f>
        <v>0</v>
      </c>
      <c r="AL736" s="53"/>
      <c r="AM736" s="59" t="str">
        <f t="shared" si="8591"/>
        <v>ALI_32_SEG_9</v>
      </c>
      <c r="AN736" s="59" t="str">
        <f t="shared" si="8592"/>
        <v>ALI_32_SEG_9_VAL_1413288</v>
      </c>
      <c r="AO736" s="60">
        <f t="shared" ref="AO736" si="8838">IF(OR(AB736="",AB736=0),0,COUNTIF(Codificacion,AM736))</f>
        <v>4</v>
      </c>
      <c r="AP736" s="61">
        <f t="array" ref="AP736">MIN(IF(Codificacion=AM736,Total_Cotizacion,""))</f>
        <v>1102636.8</v>
      </c>
      <c r="AQ736" s="62" t="b">
        <f t="shared" si="8594"/>
        <v>0</v>
      </c>
      <c r="AR736" s="51" t="str">
        <f t="shared" ref="AR736" si="8839">IF(COUNTIF(Codificacion2,CONCATENATE(AM736,"_VAL_",AB736))&gt;1,"Empate","")</f>
        <v/>
      </c>
      <c r="AS736" s="63" t="str">
        <f t="shared" si="8193"/>
        <v/>
      </c>
      <c r="AT736" s="59" t="str">
        <f t="shared" si="8596"/>
        <v>ALI_32_SEG_9_</v>
      </c>
      <c r="AU736" s="63">
        <f t="shared" ref="AU736" si="8840">IF(AND(COUNTIF(Codificacion3,AT736)&lt;AO736),1,COUNTIF(Codificacion3,AT736))</f>
        <v>1</v>
      </c>
      <c r="AV736" s="62" t="str">
        <f t="shared" si="8598"/>
        <v>No Seleccionada</v>
      </c>
      <c r="AW736" s="53"/>
      <c r="AX736" s="51" t="str">
        <f t="shared" si="8599"/>
        <v>ALI_32_SEG_9FALSO</v>
      </c>
      <c r="AY736" s="51">
        <f t="shared" si="8580"/>
        <v>3</v>
      </c>
      <c r="AZ736" s="64" t="b">
        <f t="shared" si="8600"/>
        <v>0</v>
      </c>
    </row>
    <row r="737" spans="1:52" x14ac:dyDescent="0.2">
      <c r="A737" s="50" t="b">
        <f t="shared" si="8543"/>
        <v>0</v>
      </c>
      <c r="B737" s="51" t="s">
        <v>108</v>
      </c>
      <c r="C737" s="52">
        <v>32</v>
      </c>
      <c r="D737" s="52">
        <f t="shared" ref="D737" si="8841">IF(ISERROR(VLOOKUP(E737,Proveedores,2,FALSE)),"",VLOOKUP(E737,Proveedores,2,FALSE))</f>
        <v>2047</v>
      </c>
      <c r="E737" s="53" t="s">
        <v>109</v>
      </c>
      <c r="F737" s="54">
        <v>347</v>
      </c>
      <c r="G737" s="53" t="s">
        <v>71</v>
      </c>
      <c r="H737" s="53" t="s">
        <v>72</v>
      </c>
      <c r="I737" s="52">
        <v>10</v>
      </c>
      <c r="J737" s="53" t="s">
        <v>58</v>
      </c>
      <c r="K737" s="55">
        <v>44835</v>
      </c>
      <c r="L737" s="56">
        <v>442</v>
      </c>
      <c r="M737" s="56">
        <v>605</v>
      </c>
      <c r="N737" s="56">
        <v>899</v>
      </c>
      <c r="O737" s="56">
        <v>0</v>
      </c>
      <c r="P737" s="57">
        <v>727</v>
      </c>
      <c r="Q737" s="58">
        <v>0</v>
      </c>
      <c r="R737" s="57">
        <v>727</v>
      </c>
      <c r="S737" s="57">
        <v>727</v>
      </c>
      <c r="T737" s="58">
        <v>0</v>
      </c>
      <c r="U737" s="57">
        <v>727</v>
      </c>
      <c r="V737" s="57">
        <v>727</v>
      </c>
      <c r="W737" s="58">
        <v>0</v>
      </c>
      <c r="X737" s="57">
        <v>727</v>
      </c>
      <c r="Y737" s="57">
        <v>0</v>
      </c>
      <c r="Z737" s="58"/>
      <c r="AA737" s="57">
        <v>0</v>
      </c>
      <c r="AB737" s="57">
        <v>1414742</v>
      </c>
      <c r="AC737" s="53" t="str">
        <f t="shared" si="8582"/>
        <v>Registro Valido</v>
      </c>
      <c r="AD737" s="57">
        <f t="shared" ref="AD737" si="8842">IF(OR(ISERROR(VLOOKUP(CONCATENATE("ALI_",$C737,"_SEG_",$I737,"_PROV_",$D737),Catalogo_Precios,AD$8,FALSE)),L737=0),0,VLOOKUP(CONCATENATE("ALI_",$C737,"_SEG_",$I737,"_PROV_",$D737),Catalogo_Precios,AD$8,FALSE))</f>
        <v>727</v>
      </c>
      <c r="AE737" s="57">
        <f t="shared" ref="AE737" si="8843">IF(OR(ISERROR(VLOOKUP(CONCATENATE("ALI_",$C737,"_SEG_",$I737,"_PROV_",$D737),Catalogo_Precios,AE$8,FALSE)),M737=0),0,VLOOKUP(CONCATENATE("ALI_",$C737,"_SEG_",$I737,"_PROV_",$D737),Catalogo_Precios,AE$8,FALSE))</f>
        <v>727</v>
      </c>
      <c r="AF737" s="57">
        <f t="shared" ref="AF737" si="8844">IF(OR(ISERROR(VLOOKUP(CONCATENATE("ALI_",$C737,"_SEG_",$I737,"_PROV_",$D737),Catalogo_Precios,AF$8,FALSE)),N737=0),0,VLOOKUP(CONCATENATE("ALI_",$C737,"_SEG_",$I737,"_PROV_",$D737),Catalogo_Precios,AF$8,FALSE))</f>
        <v>727</v>
      </c>
      <c r="AG737" s="57">
        <f t="shared" ref="AG737" si="8845">IF(OR(ISERROR(VLOOKUP(CONCATENATE("ALI_",$C737,"_SEG_",$I737,"_PROV_",$D737),Catalogo_Precios,AG$8,FALSE)),O737=0),0,VLOOKUP(CONCATENATE("ALI_",$C737,"_SEG_",$I737,"_PROV_",$D737),Catalogo_Precios,AG$8,FALSE))</f>
        <v>0</v>
      </c>
      <c r="AH737" s="57">
        <f t="shared" ref="AH737" si="8846">IF(OR(ISERROR(VLOOKUP(CONCATENATE("ALI_",$C737,"_SEG_",$I737,"_PROV_",$D737),Catalogo_Precios,AH$8,FALSE)),L737=0),0,VLOOKUP(CONCATENATE("ALI_",$C737,"_SEG_",$I737,"_PROV_",$D737),Catalogo_Precios,AH$8,FALSE))</f>
        <v>709</v>
      </c>
      <c r="AI737" s="57">
        <f t="shared" ref="AI737" si="8847">IF(OR(ISERROR(VLOOKUP(CONCATENATE("ALI_",$C737,"_SEG_",$I737,"_PROV_",$D737),Catalogo_Precios,AI$8,FALSE)),M737=0),0,VLOOKUP(CONCATENATE("ALI_",$C737,"_SEG_",$I737,"_PROV_",$D737),Catalogo_Precios,AI$8,FALSE))</f>
        <v>709</v>
      </c>
      <c r="AJ737" s="57">
        <f t="shared" ref="AJ737" si="8848">IF(OR(ISERROR(VLOOKUP(CONCATENATE("ALI_",$C737,"_SEG_",$I737,"_PROV_",$D737),Catalogo_Precios,AJ$8,FALSE)),N737=0),0,VLOOKUP(CONCATENATE("ALI_",$C737,"_SEG_",$I737,"_PROV_",$D737),Catalogo_Precios,AJ$8,FALSE))</f>
        <v>709</v>
      </c>
      <c r="AK737" s="57">
        <f t="shared" ref="AK737" si="8849">IF(OR(ISERROR(VLOOKUP(CONCATENATE("ALI_",$C737,"_SEG_",$I737,"_PROV_",$D737),Catalogo_Precios,AK$8,FALSE)),O737=0),0,VLOOKUP(CONCATENATE("ALI_",$C737,"_SEG_",$I737,"_PROV_",$D737),Catalogo_Precios,AK$8,FALSE))</f>
        <v>0</v>
      </c>
      <c r="AL737" s="53"/>
      <c r="AM737" s="59" t="str">
        <f t="shared" si="8591"/>
        <v>ALI_32_SEG_10</v>
      </c>
      <c r="AN737" s="59" t="str">
        <f t="shared" si="8592"/>
        <v>ALI_32_SEG_10_VAL_1414742</v>
      </c>
      <c r="AO737" s="60">
        <f t="shared" ref="AO737" si="8850">IF(OR(AB737="",AB737=0),0,COUNTIF(Codificacion,AM737))</f>
        <v>4</v>
      </c>
      <c r="AP737" s="61">
        <f t="array" ref="AP737">MIN(IF(Codificacion=AM737,Total_Cotizacion,""))</f>
        <v>1103771.2000000002</v>
      </c>
      <c r="AQ737" s="62" t="b">
        <f t="shared" si="8594"/>
        <v>0</v>
      </c>
      <c r="AR737" s="51" t="str">
        <f t="shared" ref="AR737" si="8851">IF(COUNTIF(Codificacion2,CONCATENATE(AM737,"_VAL_",AB737))&gt;1,"Empate","")</f>
        <v/>
      </c>
      <c r="AS737" s="63" t="str">
        <f t="shared" si="8193"/>
        <v/>
      </c>
      <c r="AT737" s="59" t="str">
        <f t="shared" si="8596"/>
        <v>ALI_32_SEG_10_</v>
      </c>
      <c r="AU737" s="63">
        <f t="shared" ref="AU737" si="8852">IF(AND(COUNTIF(Codificacion3,AT737)&lt;AO737),1,COUNTIF(Codificacion3,AT737))</f>
        <v>1</v>
      </c>
      <c r="AV737" s="62" t="str">
        <f t="shared" si="8598"/>
        <v>No Seleccionada</v>
      </c>
      <c r="AW737" s="53"/>
      <c r="AX737" s="51" t="str">
        <f t="shared" si="8599"/>
        <v>ALI_32_SEG_10FALSO</v>
      </c>
      <c r="AY737" s="51">
        <f t="shared" si="8580"/>
        <v>3</v>
      </c>
      <c r="AZ737" s="64" t="b">
        <f t="shared" si="8600"/>
        <v>0</v>
      </c>
    </row>
    <row r="738" spans="1:52" x14ac:dyDescent="0.2">
      <c r="A738" s="50" t="b">
        <f t="shared" si="8543"/>
        <v>0</v>
      </c>
      <c r="B738" s="51" t="s">
        <v>108</v>
      </c>
      <c r="C738" s="52">
        <v>32</v>
      </c>
      <c r="D738" s="52">
        <f t="shared" ref="D738" si="8853">IF(ISERROR(VLOOKUP(E738,Proveedores,2,FALSE)),"",VLOOKUP(E738,Proveedores,2,FALSE))</f>
        <v>2047</v>
      </c>
      <c r="E738" s="53" t="s">
        <v>109</v>
      </c>
      <c r="F738" s="54">
        <v>348</v>
      </c>
      <c r="G738" s="53" t="s">
        <v>71</v>
      </c>
      <c r="H738" s="53" t="s">
        <v>72</v>
      </c>
      <c r="I738" s="52">
        <v>11</v>
      </c>
      <c r="J738" s="53" t="s">
        <v>58</v>
      </c>
      <c r="K738" s="55">
        <v>44835</v>
      </c>
      <c r="L738" s="56">
        <v>435</v>
      </c>
      <c r="M738" s="56">
        <v>595</v>
      </c>
      <c r="N738" s="56">
        <v>886</v>
      </c>
      <c r="O738" s="56">
        <v>0</v>
      </c>
      <c r="P738" s="57">
        <v>727</v>
      </c>
      <c r="Q738" s="58">
        <v>0</v>
      </c>
      <c r="R738" s="57">
        <v>727</v>
      </c>
      <c r="S738" s="57">
        <v>727</v>
      </c>
      <c r="T738" s="58">
        <v>0</v>
      </c>
      <c r="U738" s="57">
        <v>727</v>
      </c>
      <c r="V738" s="57">
        <v>727</v>
      </c>
      <c r="W738" s="58">
        <v>0</v>
      </c>
      <c r="X738" s="57">
        <v>727</v>
      </c>
      <c r="Y738" s="57">
        <v>0</v>
      </c>
      <c r="Z738" s="58"/>
      <c r="AA738" s="57">
        <v>0</v>
      </c>
      <c r="AB738" s="57">
        <v>1392932</v>
      </c>
      <c r="AC738" s="53" t="str">
        <f t="shared" si="8582"/>
        <v>Registro Valido</v>
      </c>
      <c r="AD738" s="57">
        <f t="shared" ref="AD738" si="8854">IF(OR(ISERROR(VLOOKUP(CONCATENATE("ALI_",$C738,"_SEG_",$I738,"_PROV_",$D738),Catalogo_Precios,AD$8,FALSE)),L738=0),0,VLOOKUP(CONCATENATE("ALI_",$C738,"_SEG_",$I738,"_PROV_",$D738),Catalogo_Precios,AD$8,FALSE))</f>
        <v>727</v>
      </c>
      <c r="AE738" s="57">
        <f t="shared" ref="AE738" si="8855">IF(OR(ISERROR(VLOOKUP(CONCATENATE("ALI_",$C738,"_SEG_",$I738,"_PROV_",$D738),Catalogo_Precios,AE$8,FALSE)),M738=0),0,VLOOKUP(CONCATENATE("ALI_",$C738,"_SEG_",$I738,"_PROV_",$D738),Catalogo_Precios,AE$8,FALSE))</f>
        <v>727</v>
      </c>
      <c r="AF738" s="57">
        <f t="shared" ref="AF738" si="8856">IF(OR(ISERROR(VLOOKUP(CONCATENATE("ALI_",$C738,"_SEG_",$I738,"_PROV_",$D738),Catalogo_Precios,AF$8,FALSE)),N738=0),0,VLOOKUP(CONCATENATE("ALI_",$C738,"_SEG_",$I738,"_PROV_",$D738),Catalogo_Precios,AF$8,FALSE))</f>
        <v>727</v>
      </c>
      <c r="AG738" s="57">
        <f t="shared" ref="AG738" si="8857">IF(OR(ISERROR(VLOOKUP(CONCATENATE("ALI_",$C738,"_SEG_",$I738,"_PROV_",$D738),Catalogo_Precios,AG$8,FALSE)),O738=0),0,VLOOKUP(CONCATENATE("ALI_",$C738,"_SEG_",$I738,"_PROV_",$D738),Catalogo_Precios,AG$8,FALSE))</f>
        <v>0</v>
      </c>
      <c r="AH738" s="57">
        <f t="shared" ref="AH738" si="8858">IF(OR(ISERROR(VLOOKUP(CONCATENATE("ALI_",$C738,"_SEG_",$I738,"_PROV_",$D738),Catalogo_Precios,AH$8,FALSE)),L738=0),0,VLOOKUP(CONCATENATE("ALI_",$C738,"_SEG_",$I738,"_PROV_",$D738),Catalogo_Precios,AH$8,FALSE))</f>
        <v>709</v>
      </c>
      <c r="AI738" s="57">
        <f t="shared" ref="AI738" si="8859">IF(OR(ISERROR(VLOOKUP(CONCATENATE("ALI_",$C738,"_SEG_",$I738,"_PROV_",$D738),Catalogo_Precios,AI$8,FALSE)),M738=0),0,VLOOKUP(CONCATENATE("ALI_",$C738,"_SEG_",$I738,"_PROV_",$D738),Catalogo_Precios,AI$8,FALSE))</f>
        <v>709</v>
      </c>
      <c r="AJ738" s="57">
        <f t="shared" ref="AJ738" si="8860">IF(OR(ISERROR(VLOOKUP(CONCATENATE("ALI_",$C738,"_SEG_",$I738,"_PROV_",$D738),Catalogo_Precios,AJ$8,FALSE)),N738=0),0,VLOOKUP(CONCATENATE("ALI_",$C738,"_SEG_",$I738,"_PROV_",$D738),Catalogo_Precios,AJ$8,FALSE))</f>
        <v>709</v>
      </c>
      <c r="AK738" s="57">
        <f t="shared" ref="AK738" si="8861">IF(OR(ISERROR(VLOOKUP(CONCATENATE("ALI_",$C738,"_SEG_",$I738,"_PROV_",$D738),Catalogo_Precios,AK$8,FALSE)),O738=0),0,VLOOKUP(CONCATENATE("ALI_",$C738,"_SEG_",$I738,"_PROV_",$D738),Catalogo_Precios,AK$8,FALSE))</f>
        <v>0</v>
      </c>
      <c r="AL738" s="53"/>
      <c r="AM738" s="59" t="str">
        <f t="shared" si="8591"/>
        <v>ALI_32_SEG_11</v>
      </c>
      <c r="AN738" s="59" t="str">
        <f t="shared" si="8592"/>
        <v>ALI_32_SEG_11_VAL_1392932</v>
      </c>
      <c r="AO738" s="60">
        <f t="shared" ref="AO738" si="8862">IF(OR(AB738="",AB738=0),0,COUNTIF(Codificacion,AM738))</f>
        <v>4</v>
      </c>
      <c r="AP738" s="61">
        <f t="array" ref="AP738">MIN(IF(Codificacion=AM738,Total_Cotizacion,""))</f>
        <v>1086755.2</v>
      </c>
      <c r="AQ738" s="62" t="b">
        <f t="shared" si="8594"/>
        <v>0</v>
      </c>
      <c r="AR738" s="51" t="str">
        <f t="shared" ref="AR738" si="8863">IF(COUNTIF(Codificacion2,CONCATENATE(AM738,"_VAL_",AB738))&gt;1,"Empate","")</f>
        <v/>
      </c>
      <c r="AS738" s="63" t="str">
        <f t="shared" si="8193"/>
        <v/>
      </c>
      <c r="AT738" s="59" t="str">
        <f t="shared" si="8596"/>
        <v>ALI_32_SEG_11_</v>
      </c>
      <c r="AU738" s="63">
        <f t="shared" ref="AU738" si="8864">IF(AND(COUNTIF(Codificacion3,AT738)&lt;AO738),1,COUNTIF(Codificacion3,AT738))</f>
        <v>1</v>
      </c>
      <c r="AV738" s="62" t="str">
        <f t="shared" si="8598"/>
        <v>No Seleccionada</v>
      </c>
      <c r="AW738" s="53"/>
      <c r="AX738" s="51" t="str">
        <f t="shared" si="8599"/>
        <v>ALI_32_SEG_11FALSO</v>
      </c>
      <c r="AY738" s="51">
        <f t="shared" si="8580"/>
        <v>3</v>
      </c>
      <c r="AZ738" s="64" t="b">
        <f t="shared" si="8600"/>
        <v>0</v>
      </c>
    </row>
    <row r="739" spans="1:52" x14ac:dyDescent="0.2">
      <c r="A739" s="50" t="b">
        <f t="shared" si="8543"/>
        <v>0</v>
      </c>
      <c r="B739" s="51" t="s">
        <v>108</v>
      </c>
      <c r="C739" s="52">
        <v>32</v>
      </c>
      <c r="D739" s="52">
        <f t="shared" ref="D739" si="8865">IF(ISERROR(VLOOKUP(E739,Proveedores,2,FALSE)),"",VLOOKUP(E739,Proveedores,2,FALSE))</f>
        <v>2047</v>
      </c>
      <c r="E739" s="53" t="s">
        <v>109</v>
      </c>
      <c r="F739" s="54">
        <v>349</v>
      </c>
      <c r="G739" s="53" t="s">
        <v>71</v>
      </c>
      <c r="H739" s="53" t="s">
        <v>72</v>
      </c>
      <c r="I739" s="52">
        <v>12</v>
      </c>
      <c r="J739" s="53" t="s">
        <v>58</v>
      </c>
      <c r="K739" s="55">
        <v>44835</v>
      </c>
      <c r="L739" s="56">
        <v>395</v>
      </c>
      <c r="M739" s="56">
        <v>540</v>
      </c>
      <c r="N739" s="56">
        <v>803</v>
      </c>
      <c r="O739" s="56">
        <v>0</v>
      </c>
      <c r="P739" s="57">
        <v>727</v>
      </c>
      <c r="Q739" s="58">
        <v>0</v>
      </c>
      <c r="R739" s="57">
        <v>727</v>
      </c>
      <c r="S739" s="57">
        <v>727</v>
      </c>
      <c r="T739" s="58">
        <v>0</v>
      </c>
      <c r="U739" s="57">
        <v>727</v>
      </c>
      <c r="V739" s="57">
        <v>727</v>
      </c>
      <c r="W739" s="58">
        <v>0</v>
      </c>
      <c r="X739" s="57">
        <v>727</v>
      </c>
      <c r="Y739" s="57">
        <v>0</v>
      </c>
      <c r="Z739" s="58"/>
      <c r="AA739" s="57">
        <v>0</v>
      </c>
      <c r="AB739" s="57">
        <v>1263526</v>
      </c>
      <c r="AC739" s="53" t="str">
        <f t="shared" si="8582"/>
        <v>Registro Valido</v>
      </c>
      <c r="AD739" s="57">
        <f t="shared" ref="AD739" si="8866">IF(OR(ISERROR(VLOOKUP(CONCATENATE("ALI_",$C739,"_SEG_",$I739,"_PROV_",$D739),Catalogo_Precios,AD$8,FALSE)),L739=0),0,VLOOKUP(CONCATENATE("ALI_",$C739,"_SEG_",$I739,"_PROV_",$D739),Catalogo_Precios,AD$8,FALSE))</f>
        <v>727</v>
      </c>
      <c r="AE739" s="57">
        <f t="shared" ref="AE739" si="8867">IF(OR(ISERROR(VLOOKUP(CONCATENATE("ALI_",$C739,"_SEG_",$I739,"_PROV_",$D739),Catalogo_Precios,AE$8,FALSE)),M739=0),0,VLOOKUP(CONCATENATE("ALI_",$C739,"_SEG_",$I739,"_PROV_",$D739),Catalogo_Precios,AE$8,FALSE))</f>
        <v>727</v>
      </c>
      <c r="AF739" s="57">
        <f t="shared" ref="AF739" si="8868">IF(OR(ISERROR(VLOOKUP(CONCATENATE("ALI_",$C739,"_SEG_",$I739,"_PROV_",$D739),Catalogo_Precios,AF$8,FALSE)),N739=0),0,VLOOKUP(CONCATENATE("ALI_",$C739,"_SEG_",$I739,"_PROV_",$D739),Catalogo_Precios,AF$8,FALSE))</f>
        <v>727</v>
      </c>
      <c r="AG739" s="57">
        <f t="shared" ref="AG739" si="8869">IF(OR(ISERROR(VLOOKUP(CONCATENATE("ALI_",$C739,"_SEG_",$I739,"_PROV_",$D739),Catalogo_Precios,AG$8,FALSE)),O739=0),0,VLOOKUP(CONCATENATE("ALI_",$C739,"_SEG_",$I739,"_PROV_",$D739),Catalogo_Precios,AG$8,FALSE))</f>
        <v>0</v>
      </c>
      <c r="AH739" s="57">
        <f t="shared" ref="AH739" si="8870">IF(OR(ISERROR(VLOOKUP(CONCATENATE("ALI_",$C739,"_SEG_",$I739,"_PROV_",$D739),Catalogo_Precios,AH$8,FALSE)),L739=0),0,VLOOKUP(CONCATENATE("ALI_",$C739,"_SEG_",$I739,"_PROV_",$D739),Catalogo_Precios,AH$8,FALSE))</f>
        <v>709</v>
      </c>
      <c r="AI739" s="57">
        <f t="shared" ref="AI739" si="8871">IF(OR(ISERROR(VLOOKUP(CONCATENATE("ALI_",$C739,"_SEG_",$I739,"_PROV_",$D739),Catalogo_Precios,AI$8,FALSE)),M739=0),0,VLOOKUP(CONCATENATE("ALI_",$C739,"_SEG_",$I739,"_PROV_",$D739),Catalogo_Precios,AI$8,FALSE))</f>
        <v>709</v>
      </c>
      <c r="AJ739" s="57">
        <f t="shared" ref="AJ739" si="8872">IF(OR(ISERROR(VLOOKUP(CONCATENATE("ALI_",$C739,"_SEG_",$I739,"_PROV_",$D739),Catalogo_Precios,AJ$8,FALSE)),N739=0),0,VLOOKUP(CONCATENATE("ALI_",$C739,"_SEG_",$I739,"_PROV_",$D739),Catalogo_Precios,AJ$8,FALSE))</f>
        <v>709</v>
      </c>
      <c r="AK739" s="57">
        <f t="shared" ref="AK739" si="8873">IF(OR(ISERROR(VLOOKUP(CONCATENATE("ALI_",$C739,"_SEG_",$I739,"_PROV_",$D739),Catalogo_Precios,AK$8,FALSE)),O739=0),0,VLOOKUP(CONCATENATE("ALI_",$C739,"_SEG_",$I739,"_PROV_",$D739),Catalogo_Precios,AK$8,FALSE))</f>
        <v>0</v>
      </c>
      <c r="AL739" s="53"/>
      <c r="AM739" s="59" t="str">
        <f t="shared" si="8591"/>
        <v>ALI_32_SEG_12</v>
      </c>
      <c r="AN739" s="59" t="str">
        <f t="shared" si="8592"/>
        <v>ALI_32_SEG_12_VAL_1263526</v>
      </c>
      <c r="AO739" s="60">
        <f t="shared" ref="AO739" si="8874">IF(OR(AB739="",AB739=0),0,COUNTIF(Codificacion,AM739))</f>
        <v>4</v>
      </c>
      <c r="AP739" s="61">
        <f t="array" ref="AP739">MIN(IF(Codificacion=AM739,Total_Cotizacion,""))</f>
        <v>985793.60000000009</v>
      </c>
      <c r="AQ739" s="62" t="b">
        <f t="shared" si="8594"/>
        <v>0</v>
      </c>
      <c r="AR739" s="51" t="str">
        <f t="shared" ref="AR739" si="8875">IF(COUNTIF(Codificacion2,CONCATENATE(AM739,"_VAL_",AB739))&gt;1,"Empate","")</f>
        <v/>
      </c>
      <c r="AS739" s="63" t="str">
        <f t="shared" si="8193"/>
        <v/>
      </c>
      <c r="AT739" s="59" t="str">
        <f t="shared" si="8596"/>
        <v>ALI_32_SEG_12_</v>
      </c>
      <c r="AU739" s="63">
        <f t="shared" ref="AU739" si="8876">IF(AND(COUNTIF(Codificacion3,AT739)&lt;AO739),1,COUNTIF(Codificacion3,AT739))</f>
        <v>1</v>
      </c>
      <c r="AV739" s="62" t="str">
        <f t="shared" si="8598"/>
        <v>No Seleccionada</v>
      </c>
      <c r="AW739" s="53"/>
      <c r="AX739" s="51" t="str">
        <f t="shared" si="8599"/>
        <v>ALI_32_SEG_12FALSO</v>
      </c>
      <c r="AY739" s="51">
        <f t="shared" si="8580"/>
        <v>3</v>
      </c>
      <c r="AZ739" s="64" t="b">
        <f t="shared" si="8600"/>
        <v>0</v>
      </c>
    </row>
    <row r="740" spans="1:52" x14ac:dyDescent="0.2">
      <c r="A740" s="50" t="b">
        <f t="shared" si="8543"/>
        <v>0</v>
      </c>
      <c r="B740" s="51" t="s">
        <v>108</v>
      </c>
      <c r="C740" s="52">
        <v>32</v>
      </c>
      <c r="D740" s="52">
        <f t="shared" ref="D740" si="8877">IF(ISERROR(VLOOKUP(E740,Proveedores,2,FALSE)),"",VLOOKUP(E740,Proveedores,2,FALSE))</f>
        <v>2047</v>
      </c>
      <c r="E740" s="53" t="s">
        <v>109</v>
      </c>
      <c r="F740" s="54">
        <v>350</v>
      </c>
      <c r="G740" s="53" t="s">
        <v>71</v>
      </c>
      <c r="H740" s="53" t="s">
        <v>72</v>
      </c>
      <c r="I740" s="52">
        <v>13</v>
      </c>
      <c r="J740" s="53" t="s">
        <v>58</v>
      </c>
      <c r="K740" s="55">
        <v>44835</v>
      </c>
      <c r="L740" s="56">
        <v>420</v>
      </c>
      <c r="M740" s="56">
        <v>574</v>
      </c>
      <c r="N740" s="56">
        <v>853</v>
      </c>
      <c r="O740" s="56">
        <v>0</v>
      </c>
      <c r="P740" s="57">
        <v>727</v>
      </c>
      <c r="Q740" s="58">
        <v>0</v>
      </c>
      <c r="R740" s="57">
        <v>727</v>
      </c>
      <c r="S740" s="57">
        <v>727</v>
      </c>
      <c r="T740" s="58">
        <v>0</v>
      </c>
      <c r="U740" s="57">
        <v>727</v>
      </c>
      <c r="V740" s="57">
        <v>727</v>
      </c>
      <c r="W740" s="58">
        <v>0</v>
      </c>
      <c r="X740" s="57">
        <v>727</v>
      </c>
      <c r="Y740" s="57">
        <v>0</v>
      </c>
      <c r="Z740" s="58"/>
      <c r="AA740" s="57">
        <v>0</v>
      </c>
      <c r="AB740" s="57">
        <v>1342769</v>
      </c>
      <c r="AC740" s="53" t="str">
        <f t="shared" si="8582"/>
        <v>Registro Valido</v>
      </c>
      <c r="AD740" s="57">
        <f t="shared" ref="AD740" si="8878">IF(OR(ISERROR(VLOOKUP(CONCATENATE("ALI_",$C740,"_SEG_",$I740,"_PROV_",$D740),Catalogo_Precios,AD$8,FALSE)),L740=0),0,VLOOKUP(CONCATENATE("ALI_",$C740,"_SEG_",$I740,"_PROV_",$D740),Catalogo_Precios,AD$8,FALSE))</f>
        <v>727</v>
      </c>
      <c r="AE740" s="57">
        <f t="shared" ref="AE740" si="8879">IF(OR(ISERROR(VLOOKUP(CONCATENATE("ALI_",$C740,"_SEG_",$I740,"_PROV_",$D740),Catalogo_Precios,AE$8,FALSE)),M740=0),0,VLOOKUP(CONCATENATE("ALI_",$C740,"_SEG_",$I740,"_PROV_",$D740),Catalogo_Precios,AE$8,FALSE))</f>
        <v>727</v>
      </c>
      <c r="AF740" s="57">
        <f t="shared" ref="AF740" si="8880">IF(OR(ISERROR(VLOOKUP(CONCATENATE("ALI_",$C740,"_SEG_",$I740,"_PROV_",$D740),Catalogo_Precios,AF$8,FALSE)),N740=0),0,VLOOKUP(CONCATENATE("ALI_",$C740,"_SEG_",$I740,"_PROV_",$D740),Catalogo_Precios,AF$8,FALSE))</f>
        <v>727</v>
      </c>
      <c r="AG740" s="57">
        <f t="shared" ref="AG740" si="8881">IF(OR(ISERROR(VLOOKUP(CONCATENATE("ALI_",$C740,"_SEG_",$I740,"_PROV_",$D740),Catalogo_Precios,AG$8,FALSE)),O740=0),0,VLOOKUP(CONCATENATE("ALI_",$C740,"_SEG_",$I740,"_PROV_",$D740),Catalogo_Precios,AG$8,FALSE))</f>
        <v>0</v>
      </c>
      <c r="AH740" s="57">
        <f t="shared" ref="AH740" si="8882">IF(OR(ISERROR(VLOOKUP(CONCATENATE("ALI_",$C740,"_SEG_",$I740,"_PROV_",$D740),Catalogo_Precios,AH$8,FALSE)),L740=0),0,VLOOKUP(CONCATENATE("ALI_",$C740,"_SEG_",$I740,"_PROV_",$D740),Catalogo_Precios,AH$8,FALSE))</f>
        <v>709</v>
      </c>
      <c r="AI740" s="57">
        <f t="shared" ref="AI740" si="8883">IF(OR(ISERROR(VLOOKUP(CONCATENATE("ALI_",$C740,"_SEG_",$I740,"_PROV_",$D740),Catalogo_Precios,AI$8,FALSE)),M740=0),0,VLOOKUP(CONCATENATE("ALI_",$C740,"_SEG_",$I740,"_PROV_",$D740),Catalogo_Precios,AI$8,FALSE))</f>
        <v>709</v>
      </c>
      <c r="AJ740" s="57">
        <f t="shared" ref="AJ740" si="8884">IF(OR(ISERROR(VLOOKUP(CONCATENATE("ALI_",$C740,"_SEG_",$I740,"_PROV_",$D740),Catalogo_Precios,AJ$8,FALSE)),N740=0),0,VLOOKUP(CONCATENATE("ALI_",$C740,"_SEG_",$I740,"_PROV_",$D740),Catalogo_Precios,AJ$8,FALSE))</f>
        <v>709</v>
      </c>
      <c r="AK740" s="57">
        <f t="shared" ref="AK740" si="8885">IF(OR(ISERROR(VLOOKUP(CONCATENATE("ALI_",$C740,"_SEG_",$I740,"_PROV_",$D740),Catalogo_Precios,AK$8,FALSE)),O740=0),0,VLOOKUP(CONCATENATE("ALI_",$C740,"_SEG_",$I740,"_PROV_",$D740),Catalogo_Precios,AK$8,FALSE))</f>
        <v>0</v>
      </c>
      <c r="AL740" s="53"/>
      <c r="AM740" s="59" t="str">
        <f t="shared" si="8591"/>
        <v>ALI_32_SEG_13</v>
      </c>
      <c r="AN740" s="59" t="str">
        <f t="shared" si="8592"/>
        <v>ALI_32_SEG_13_VAL_1342769</v>
      </c>
      <c r="AO740" s="60">
        <f t="shared" ref="AO740" si="8886">IF(OR(AB740="",AB740=0),0,COUNTIF(Codificacion,AM740))</f>
        <v>4</v>
      </c>
      <c r="AP740" s="61">
        <f t="array" ref="AP740">MIN(IF(Codificacion=AM740,Total_Cotizacion,""))</f>
        <v>1047618.4000000001</v>
      </c>
      <c r="AQ740" s="62" t="b">
        <f t="shared" si="8594"/>
        <v>0</v>
      </c>
      <c r="AR740" s="51" t="str">
        <f t="shared" ref="AR740" si="8887">IF(COUNTIF(Codificacion2,CONCATENATE(AM740,"_VAL_",AB740))&gt;1,"Empate","")</f>
        <v/>
      </c>
      <c r="AS740" s="63" t="str">
        <f t="shared" si="8193"/>
        <v/>
      </c>
      <c r="AT740" s="59" t="str">
        <f t="shared" si="8596"/>
        <v>ALI_32_SEG_13_</v>
      </c>
      <c r="AU740" s="63">
        <f t="shared" ref="AU740" si="8888">IF(AND(COUNTIF(Codificacion3,AT740)&lt;AO740),1,COUNTIF(Codificacion3,AT740))</f>
        <v>1</v>
      </c>
      <c r="AV740" s="62" t="str">
        <f t="shared" si="8598"/>
        <v>No Seleccionada</v>
      </c>
      <c r="AW740" s="53"/>
      <c r="AX740" s="51" t="str">
        <f t="shared" si="8599"/>
        <v>ALI_32_SEG_13FALSO</v>
      </c>
      <c r="AY740" s="51">
        <f t="shared" si="8580"/>
        <v>3</v>
      </c>
      <c r="AZ740" s="64" t="b">
        <f t="shared" si="8600"/>
        <v>0</v>
      </c>
    </row>
    <row r="741" spans="1:52" x14ac:dyDescent="0.2">
      <c r="A741" s="50" t="b">
        <f t="shared" si="8543"/>
        <v>0</v>
      </c>
      <c r="B741" s="51" t="s">
        <v>108</v>
      </c>
      <c r="C741" s="52">
        <v>32</v>
      </c>
      <c r="D741" s="52">
        <f t="shared" ref="D741" si="8889">IF(ISERROR(VLOOKUP(E741,Proveedores,2,FALSE)),"",VLOOKUP(E741,Proveedores,2,FALSE))</f>
        <v>2047</v>
      </c>
      <c r="E741" s="53" t="s">
        <v>109</v>
      </c>
      <c r="F741" s="54">
        <v>351</v>
      </c>
      <c r="G741" s="53" t="s">
        <v>71</v>
      </c>
      <c r="H741" s="53" t="s">
        <v>72</v>
      </c>
      <c r="I741" s="52">
        <v>14</v>
      </c>
      <c r="J741" s="53" t="s">
        <v>58</v>
      </c>
      <c r="K741" s="55">
        <v>44835</v>
      </c>
      <c r="L741" s="56">
        <v>416</v>
      </c>
      <c r="M741" s="56">
        <v>569</v>
      </c>
      <c r="N741" s="56">
        <v>845</v>
      </c>
      <c r="O741" s="56">
        <v>0</v>
      </c>
      <c r="P741" s="57">
        <v>727</v>
      </c>
      <c r="Q741" s="58">
        <v>0</v>
      </c>
      <c r="R741" s="57">
        <v>727</v>
      </c>
      <c r="S741" s="57">
        <v>727</v>
      </c>
      <c r="T741" s="58">
        <v>0</v>
      </c>
      <c r="U741" s="57">
        <v>727</v>
      </c>
      <c r="V741" s="57">
        <v>727</v>
      </c>
      <c r="W741" s="58">
        <v>0</v>
      </c>
      <c r="X741" s="57">
        <v>727</v>
      </c>
      <c r="Y741" s="57">
        <v>0</v>
      </c>
      <c r="Z741" s="58"/>
      <c r="AA741" s="57">
        <v>0</v>
      </c>
      <c r="AB741" s="57">
        <v>1330410</v>
      </c>
      <c r="AC741" s="53" t="str">
        <f t="shared" si="8582"/>
        <v>Registro Valido</v>
      </c>
      <c r="AD741" s="57">
        <f t="shared" ref="AD741" si="8890">IF(OR(ISERROR(VLOOKUP(CONCATENATE("ALI_",$C741,"_SEG_",$I741,"_PROV_",$D741),Catalogo_Precios,AD$8,FALSE)),L741=0),0,VLOOKUP(CONCATENATE("ALI_",$C741,"_SEG_",$I741,"_PROV_",$D741),Catalogo_Precios,AD$8,FALSE))</f>
        <v>727</v>
      </c>
      <c r="AE741" s="57">
        <f t="shared" ref="AE741" si="8891">IF(OR(ISERROR(VLOOKUP(CONCATENATE("ALI_",$C741,"_SEG_",$I741,"_PROV_",$D741),Catalogo_Precios,AE$8,FALSE)),M741=0),0,VLOOKUP(CONCATENATE("ALI_",$C741,"_SEG_",$I741,"_PROV_",$D741),Catalogo_Precios,AE$8,FALSE))</f>
        <v>727</v>
      </c>
      <c r="AF741" s="57">
        <f t="shared" ref="AF741" si="8892">IF(OR(ISERROR(VLOOKUP(CONCATENATE("ALI_",$C741,"_SEG_",$I741,"_PROV_",$D741),Catalogo_Precios,AF$8,FALSE)),N741=0),0,VLOOKUP(CONCATENATE("ALI_",$C741,"_SEG_",$I741,"_PROV_",$D741),Catalogo_Precios,AF$8,FALSE))</f>
        <v>727</v>
      </c>
      <c r="AG741" s="57">
        <f t="shared" ref="AG741" si="8893">IF(OR(ISERROR(VLOOKUP(CONCATENATE("ALI_",$C741,"_SEG_",$I741,"_PROV_",$D741),Catalogo_Precios,AG$8,FALSE)),O741=0),0,VLOOKUP(CONCATENATE("ALI_",$C741,"_SEG_",$I741,"_PROV_",$D741),Catalogo_Precios,AG$8,FALSE))</f>
        <v>0</v>
      </c>
      <c r="AH741" s="57">
        <f t="shared" ref="AH741" si="8894">IF(OR(ISERROR(VLOOKUP(CONCATENATE("ALI_",$C741,"_SEG_",$I741,"_PROV_",$D741),Catalogo_Precios,AH$8,FALSE)),L741=0),0,VLOOKUP(CONCATENATE("ALI_",$C741,"_SEG_",$I741,"_PROV_",$D741),Catalogo_Precios,AH$8,FALSE))</f>
        <v>709</v>
      </c>
      <c r="AI741" s="57">
        <f t="shared" ref="AI741" si="8895">IF(OR(ISERROR(VLOOKUP(CONCATENATE("ALI_",$C741,"_SEG_",$I741,"_PROV_",$D741),Catalogo_Precios,AI$8,FALSE)),M741=0),0,VLOOKUP(CONCATENATE("ALI_",$C741,"_SEG_",$I741,"_PROV_",$D741),Catalogo_Precios,AI$8,FALSE))</f>
        <v>709</v>
      </c>
      <c r="AJ741" s="57">
        <f t="shared" ref="AJ741" si="8896">IF(OR(ISERROR(VLOOKUP(CONCATENATE("ALI_",$C741,"_SEG_",$I741,"_PROV_",$D741),Catalogo_Precios,AJ$8,FALSE)),N741=0),0,VLOOKUP(CONCATENATE("ALI_",$C741,"_SEG_",$I741,"_PROV_",$D741),Catalogo_Precios,AJ$8,FALSE))</f>
        <v>709</v>
      </c>
      <c r="AK741" s="57">
        <f t="shared" ref="AK741" si="8897">IF(OR(ISERROR(VLOOKUP(CONCATENATE("ALI_",$C741,"_SEG_",$I741,"_PROV_",$D741),Catalogo_Precios,AK$8,FALSE)),O741=0),0,VLOOKUP(CONCATENATE("ALI_",$C741,"_SEG_",$I741,"_PROV_",$D741),Catalogo_Precios,AK$8,FALSE))</f>
        <v>0</v>
      </c>
      <c r="AL741" s="53"/>
      <c r="AM741" s="59" t="str">
        <f t="shared" si="8591"/>
        <v>ALI_32_SEG_14</v>
      </c>
      <c r="AN741" s="59" t="str">
        <f t="shared" si="8592"/>
        <v>ALI_32_SEG_14_VAL_1330410</v>
      </c>
      <c r="AO741" s="60">
        <f t="shared" ref="AO741" si="8898">IF(OR(AB741="",AB741=0),0,COUNTIF(Codificacion,AM741))</f>
        <v>4</v>
      </c>
      <c r="AP741" s="61">
        <f t="array" ref="AP741">MIN(IF(Codificacion=AM741,Total_Cotizacion,""))</f>
        <v>1037976</v>
      </c>
      <c r="AQ741" s="62" t="b">
        <f t="shared" si="8594"/>
        <v>0</v>
      </c>
      <c r="AR741" s="51" t="str">
        <f t="shared" ref="AR741" si="8899">IF(COUNTIF(Codificacion2,CONCATENATE(AM741,"_VAL_",AB741))&gt;1,"Empate","")</f>
        <v/>
      </c>
      <c r="AS741" s="63" t="str">
        <f t="shared" si="8193"/>
        <v/>
      </c>
      <c r="AT741" s="59" t="str">
        <f t="shared" si="8596"/>
        <v>ALI_32_SEG_14_</v>
      </c>
      <c r="AU741" s="63">
        <f t="shared" ref="AU741" si="8900">IF(AND(COUNTIF(Codificacion3,AT741)&lt;AO741),1,COUNTIF(Codificacion3,AT741))</f>
        <v>1</v>
      </c>
      <c r="AV741" s="62" t="str">
        <f t="shared" si="8598"/>
        <v>No Seleccionada</v>
      </c>
      <c r="AW741" s="53"/>
      <c r="AX741" s="51" t="str">
        <f t="shared" si="8599"/>
        <v>ALI_32_SEG_14FALSO</v>
      </c>
      <c r="AY741" s="51">
        <f t="shared" si="8580"/>
        <v>3</v>
      </c>
      <c r="AZ741" s="64" t="b">
        <f t="shared" si="8600"/>
        <v>0</v>
      </c>
    </row>
    <row r="742" spans="1:52" x14ac:dyDescent="0.2">
      <c r="A742" s="50" t="b">
        <f t="shared" si="8543"/>
        <v>0</v>
      </c>
      <c r="B742" s="51" t="s">
        <v>108</v>
      </c>
      <c r="C742" s="52">
        <v>32</v>
      </c>
      <c r="D742" s="52">
        <f t="shared" ref="D742" si="8901">IF(ISERROR(VLOOKUP(E742,Proveedores,2,FALSE)),"",VLOOKUP(E742,Proveedores,2,FALSE))</f>
        <v>2047</v>
      </c>
      <c r="E742" s="53" t="s">
        <v>109</v>
      </c>
      <c r="F742" s="54">
        <v>352</v>
      </c>
      <c r="G742" s="53" t="s">
        <v>71</v>
      </c>
      <c r="H742" s="53" t="s">
        <v>72</v>
      </c>
      <c r="I742" s="52">
        <v>15</v>
      </c>
      <c r="J742" s="53" t="s">
        <v>58</v>
      </c>
      <c r="K742" s="55">
        <v>44835</v>
      </c>
      <c r="L742" s="56">
        <v>393</v>
      </c>
      <c r="M742" s="56">
        <v>539</v>
      </c>
      <c r="N742" s="56">
        <v>799</v>
      </c>
      <c r="O742" s="56">
        <v>0</v>
      </c>
      <c r="P742" s="57">
        <v>727</v>
      </c>
      <c r="Q742" s="58">
        <v>0</v>
      </c>
      <c r="R742" s="57">
        <v>727</v>
      </c>
      <c r="S742" s="57">
        <v>727</v>
      </c>
      <c r="T742" s="58">
        <v>0</v>
      </c>
      <c r="U742" s="57">
        <v>727</v>
      </c>
      <c r="V742" s="57">
        <v>727</v>
      </c>
      <c r="W742" s="58">
        <v>0</v>
      </c>
      <c r="X742" s="57">
        <v>727</v>
      </c>
      <c r="Y742" s="57">
        <v>0</v>
      </c>
      <c r="Z742" s="58"/>
      <c r="AA742" s="57">
        <v>0</v>
      </c>
      <c r="AB742" s="57">
        <v>1258437</v>
      </c>
      <c r="AC742" s="53" t="str">
        <f t="shared" si="8582"/>
        <v>Registro Valido</v>
      </c>
      <c r="AD742" s="57">
        <f t="shared" ref="AD742" si="8902">IF(OR(ISERROR(VLOOKUP(CONCATENATE("ALI_",$C742,"_SEG_",$I742,"_PROV_",$D742),Catalogo_Precios,AD$8,FALSE)),L742=0),0,VLOOKUP(CONCATENATE("ALI_",$C742,"_SEG_",$I742,"_PROV_",$D742),Catalogo_Precios,AD$8,FALSE))</f>
        <v>727</v>
      </c>
      <c r="AE742" s="57">
        <f t="shared" ref="AE742" si="8903">IF(OR(ISERROR(VLOOKUP(CONCATENATE("ALI_",$C742,"_SEG_",$I742,"_PROV_",$D742),Catalogo_Precios,AE$8,FALSE)),M742=0),0,VLOOKUP(CONCATENATE("ALI_",$C742,"_SEG_",$I742,"_PROV_",$D742),Catalogo_Precios,AE$8,FALSE))</f>
        <v>727</v>
      </c>
      <c r="AF742" s="57">
        <f t="shared" ref="AF742" si="8904">IF(OR(ISERROR(VLOOKUP(CONCATENATE("ALI_",$C742,"_SEG_",$I742,"_PROV_",$D742),Catalogo_Precios,AF$8,FALSE)),N742=0),0,VLOOKUP(CONCATENATE("ALI_",$C742,"_SEG_",$I742,"_PROV_",$D742),Catalogo_Precios,AF$8,FALSE))</f>
        <v>727</v>
      </c>
      <c r="AG742" s="57">
        <f t="shared" ref="AG742" si="8905">IF(OR(ISERROR(VLOOKUP(CONCATENATE("ALI_",$C742,"_SEG_",$I742,"_PROV_",$D742),Catalogo_Precios,AG$8,FALSE)),O742=0),0,VLOOKUP(CONCATENATE("ALI_",$C742,"_SEG_",$I742,"_PROV_",$D742),Catalogo_Precios,AG$8,FALSE))</f>
        <v>0</v>
      </c>
      <c r="AH742" s="57">
        <f t="shared" ref="AH742" si="8906">IF(OR(ISERROR(VLOOKUP(CONCATENATE("ALI_",$C742,"_SEG_",$I742,"_PROV_",$D742),Catalogo_Precios,AH$8,FALSE)),L742=0),0,VLOOKUP(CONCATENATE("ALI_",$C742,"_SEG_",$I742,"_PROV_",$D742),Catalogo_Precios,AH$8,FALSE))</f>
        <v>709</v>
      </c>
      <c r="AI742" s="57">
        <f t="shared" ref="AI742" si="8907">IF(OR(ISERROR(VLOOKUP(CONCATENATE("ALI_",$C742,"_SEG_",$I742,"_PROV_",$D742),Catalogo_Precios,AI$8,FALSE)),M742=0),0,VLOOKUP(CONCATENATE("ALI_",$C742,"_SEG_",$I742,"_PROV_",$D742),Catalogo_Precios,AI$8,FALSE))</f>
        <v>709</v>
      </c>
      <c r="AJ742" s="57">
        <f t="shared" ref="AJ742" si="8908">IF(OR(ISERROR(VLOOKUP(CONCATENATE("ALI_",$C742,"_SEG_",$I742,"_PROV_",$D742),Catalogo_Precios,AJ$8,FALSE)),N742=0),0,VLOOKUP(CONCATENATE("ALI_",$C742,"_SEG_",$I742,"_PROV_",$D742),Catalogo_Precios,AJ$8,FALSE))</f>
        <v>709</v>
      </c>
      <c r="AK742" s="57">
        <f t="shared" ref="AK742" si="8909">IF(OR(ISERROR(VLOOKUP(CONCATENATE("ALI_",$C742,"_SEG_",$I742,"_PROV_",$D742),Catalogo_Precios,AK$8,FALSE)),O742=0),0,VLOOKUP(CONCATENATE("ALI_",$C742,"_SEG_",$I742,"_PROV_",$D742),Catalogo_Precios,AK$8,FALSE))</f>
        <v>0</v>
      </c>
      <c r="AL742" s="53"/>
      <c r="AM742" s="59" t="str">
        <f t="shared" si="8591"/>
        <v>ALI_32_SEG_15</v>
      </c>
      <c r="AN742" s="59" t="str">
        <f t="shared" si="8592"/>
        <v>ALI_32_SEG_15_VAL_1258437</v>
      </c>
      <c r="AO742" s="60">
        <f t="shared" ref="AO742" si="8910">IF(OR(AB742="",AB742=0),0,COUNTIF(Codificacion,AM742))</f>
        <v>4</v>
      </c>
      <c r="AP742" s="61">
        <f t="array" ref="AP742">MIN(IF(Codificacion=AM742,Total_Cotizacion,""))</f>
        <v>981823.20000000007</v>
      </c>
      <c r="AQ742" s="62" t="b">
        <f t="shared" si="8594"/>
        <v>0</v>
      </c>
      <c r="AR742" s="51" t="str">
        <f t="shared" ref="AR742" si="8911">IF(COUNTIF(Codificacion2,CONCATENATE(AM742,"_VAL_",AB742))&gt;1,"Empate","")</f>
        <v/>
      </c>
      <c r="AS742" s="63" t="str">
        <f t="shared" si="8193"/>
        <v/>
      </c>
      <c r="AT742" s="59" t="str">
        <f t="shared" si="8596"/>
        <v>ALI_32_SEG_15_</v>
      </c>
      <c r="AU742" s="63">
        <f t="shared" ref="AU742" si="8912">IF(AND(COUNTIF(Codificacion3,AT742)&lt;AO742),1,COUNTIF(Codificacion3,AT742))</f>
        <v>1</v>
      </c>
      <c r="AV742" s="62" t="str">
        <f t="shared" si="8598"/>
        <v>No Seleccionada</v>
      </c>
      <c r="AW742" s="53"/>
      <c r="AX742" s="51" t="str">
        <f t="shared" si="8599"/>
        <v>ALI_32_SEG_15FALSO</v>
      </c>
      <c r="AY742" s="51">
        <f t="shared" si="8580"/>
        <v>3</v>
      </c>
      <c r="AZ742" s="64" t="b">
        <f t="shared" si="8600"/>
        <v>0</v>
      </c>
    </row>
    <row r="743" spans="1:52" x14ac:dyDescent="0.2">
      <c r="A743" s="50" t="b">
        <f t="shared" si="8543"/>
        <v>0</v>
      </c>
      <c r="B743" s="51" t="s">
        <v>108</v>
      </c>
      <c r="C743" s="52">
        <v>73</v>
      </c>
      <c r="D743" s="52">
        <f t="shared" ref="D743" si="8913">IF(ISERROR(VLOOKUP(E743,Proveedores,2,FALSE)),"",VLOOKUP(E743,Proveedores,2,FALSE))</f>
        <v>2047</v>
      </c>
      <c r="E743" s="53" t="s">
        <v>109</v>
      </c>
      <c r="F743" s="54">
        <v>427</v>
      </c>
      <c r="G743" s="53" t="s">
        <v>61</v>
      </c>
      <c r="H743" s="53" t="s">
        <v>75</v>
      </c>
      <c r="I743" s="52">
        <v>11</v>
      </c>
      <c r="J743" s="53" t="s">
        <v>58</v>
      </c>
      <c r="K743" s="55">
        <v>44835</v>
      </c>
      <c r="L743" s="56">
        <v>529</v>
      </c>
      <c r="M743" s="56">
        <v>723</v>
      </c>
      <c r="N743" s="56">
        <v>1075</v>
      </c>
      <c r="O743" s="56">
        <v>0</v>
      </c>
      <c r="P743" s="57">
        <v>2305</v>
      </c>
      <c r="Q743" s="58">
        <v>0</v>
      </c>
      <c r="R743" s="57">
        <v>2305</v>
      </c>
      <c r="S743" s="57">
        <v>2305</v>
      </c>
      <c r="T743" s="58">
        <v>0</v>
      </c>
      <c r="U743" s="57">
        <v>2305</v>
      </c>
      <c r="V743" s="57">
        <v>2305</v>
      </c>
      <c r="W743" s="58">
        <v>0</v>
      </c>
      <c r="X743" s="57">
        <v>2305</v>
      </c>
      <c r="Y743" s="57">
        <v>0</v>
      </c>
      <c r="Z743" s="58"/>
      <c r="AA743" s="57">
        <v>0</v>
      </c>
      <c r="AB743" s="57">
        <v>5363735</v>
      </c>
      <c r="AC743" s="53" t="str">
        <f t="shared" si="8582"/>
        <v>Registro Valido</v>
      </c>
      <c r="AD743" s="57">
        <f t="shared" ref="AD743" si="8914">IF(OR(ISERROR(VLOOKUP(CONCATENATE("ALI_",$C743,"_SEG_",$I743,"_PROV_",$D743),Catalogo_Precios,AD$8,FALSE)),L743=0),0,VLOOKUP(CONCATENATE("ALI_",$C743,"_SEG_",$I743,"_PROV_",$D743),Catalogo_Precios,AD$8,FALSE))</f>
        <v>2305</v>
      </c>
      <c r="AE743" s="57">
        <f t="shared" ref="AE743" si="8915">IF(OR(ISERROR(VLOOKUP(CONCATENATE("ALI_",$C743,"_SEG_",$I743,"_PROV_",$D743),Catalogo_Precios,AE$8,FALSE)),M743=0),0,VLOOKUP(CONCATENATE("ALI_",$C743,"_SEG_",$I743,"_PROV_",$D743),Catalogo_Precios,AE$8,FALSE))</f>
        <v>2305</v>
      </c>
      <c r="AF743" s="57">
        <f t="shared" ref="AF743" si="8916">IF(OR(ISERROR(VLOOKUP(CONCATENATE("ALI_",$C743,"_SEG_",$I743,"_PROV_",$D743),Catalogo_Precios,AF$8,FALSE)),N743=0),0,VLOOKUP(CONCATENATE("ALI_",$C743,"_SEG_",$I743,"_PROV_",$D743),Catalogo_Precios,AF$8,FALSE))</f>
        <v>2305</v>
      </c>
      <c r="AG743" s="57">
        <f t="shared" ref="AG743" si="8917">IF(OR(ISERROR(VLOOKUP(CONCATENATE("ALI_",$C743,"_SEG_",$I743,"_PROV_",$D743),Catalogo_Precios,AG$8,FALSE)),O743=0),0,VLOOKUP(CONCATENATE("ALI_",$C743,"_SEG_",$I743,"_PROV_",$D743),Catalogo_Precios,AG$8,FALSE))</f>
        <v>0</v>
      </c>
      <c r="AH743" s="57">
        <f t="shared" ref="AH743" si="8918">IF(OR(ISERROR(VLOOKUP(CONCATENATE("ALI_",$C743,"_SEG_",$I743,"_PROV_",$D743),Catalogo_Precios,AH$8,FALSE)),L743=0),0,VLOOKUP(CONCATENATE("ALI_",$C743,"_SEG_",$I743,"_PROV_",$D743),Catalogo_Precios,AH$8,FALSE))</f>
        <v>2247</v>
      </c>
      <c r="AI743" s="57">
        <f t="shared" ref="AI743" si="8919">IF(OR(ISERROR(VLOOKUP(CONCATENATE("ALI_",$C743,"_SEG_",$I743,"_PROV_",$D743),Catalogo_Precios,AI$8,FALSE)),M743=0),0,VLOOKUP(CONCATENATE("ALI_",$C743,"_SEG_",$I743,"_PROV_",$D743),Catalogo_Precios,AI$8,FALSE))</f>
        <v>2247</v>
      </c>
      <c r="AJ743" s="57">
        <f t="shared" ref="AJ743" si="8920">IF(OR(ISERROR(VLOOKUP(CONCATENATE("ALI_",$C743,"_SEG_",$I743,"_PROV_",$D743),Catalogo_Precios,AJ$8,FALSE)),N743=0),0,VLOOKUP(CONCATENATE("ALI_",$C743,"_SEG_",$I743,"_PROV_",$D743),Catalogo_Precios,AJ$8,FALSE))</f>
        <v>2247</v>
      </c>
      <c r="AK743" s="57">
        <f t="shared" ref="AK743" si="8921">IF(OR(ISERROR(VLOOKUP(CONCATENATE("ALI_",$C743,"_SEG_",$I743,"_PROV_",$D743),Catalogo_Precios,AK$8,FALSE)),O743=0),0,VLOOKUP(CONCATENATE("ALI_",$C743,"_SEG_",$I743,"_PROV_",$D743),Catalogo_Precios,AK$8,FALSE))</f>
        <v>0</v>
      </c>
      <c r="AL743" s="53"/>
      <c r="AM743" s="59" t="str">
        <f t="shared" si="8591"/>
        <v>ALI_73_SEG_11</v>
      </c>
      <c r="AN743" s="59" t="str">
        <f t="shared" si="8592"/>
        <v>ALI_73_SEG_11_VAL_5363735</v>
      </c>
      <c r="AO743" s="60">
        <f t="shared" ref="AO743" si="8922">IF(OR(AB743="",AB743=0),0,COUNTIF(Codificacion,AM743))</f>
        <v>4</v>
      </c>
      <c r="AP743" s="61">
        <f t="array" ref="AP743">MIN(IF(Codificacion=AM743,Total_Cotizacion,""))</f>
        <v>4183015.2</v>
      </c>
      <c r="AQ743" s="62" t="b">
        <f t="shared" si="8594"/>
        <v>0</v>
      </c>
      <c r="AR743" s="51" t="str">
        <f t="shared" ref="AR743" si="8923">IF(COUNTIF(Codificacion2,CONCATENATE(AM743,"_VAL_",AB743))&gt;1,"Empate","")</f>
        <v/>
      </c>
      <c r="AS743" s="63" t="str">
        <f t="shared" si="8193"/>
        <v/>
      </c>
      <c r="AT743" s="59" t="str">
        <f t="shared" si="8596"/>
        <v>ALI_73_SEG_11_</v>
      </c>
      <c r="AU743" s="63">
        <f t="shared" ref="AU743" si="8924">IF(AND(COUNTIF(Codificacion3,AT743)&lt;AO743),1,COUNTIF(Codificacion3,AT743))</f>
        <v>1</v>
      </c>
      <c r="AV743" s="62" t="str">
        <f t="shared" si="8598"/>
        <v>No Seleccionada</v>
      </c>
      <c r="AW743" s="53"/>
      <c r="AX743" s="51" t="str">
        <f t="shared" si="8599"/>
        <v>ALI_73_SEG_11FALSO</v>
      </c>
      <c r="AY743" s="51">
        <f t="shared" si="8580"/>
        <v>3</v>
      </c>
      <c r="AZ743" s="64" t="b">
        <f t="shared" si="8600"/>
        <v>0</v>
      </c>
    </row>
    <row r="744" spans="1:52" x14ac:dyDescent="0.2">
      <c r="A744" s="50" t="b">
        <f t="shared" si="8543"/>
        <v>0</v>
      </c>
      <c r="B744" s="51" t="s">
        <v>108</v>
      </c>
      <c r="C744" s="52">
        <v>73</v>
      </c>
      <c r="D744" s="52">
        <f t="shared" ref="D744" si="8925">IF(ISERROR(VLOOKUP(E744,Proveedores,2,FALSE)),"",VLOOKUP(E744,Proveedores,2,FALSE))</f>
        <v>2047</v>
      </c>
      <c r="E744" s="53" t="s">
        <v>109</v>
      </c>
      <c r="F744" s="54">
        <v>428</v>
      </c>
      <c r="G744" s="53" t="s">
        <v>61</v>
      </c>
      <c r="H744" s="53" t="s">
        <v>75</v>
      </c>
      <c r="I744" s="52">
        <v>12</v>
      </c>
      <c r="J744" s="53" t="s">
        <v>58</v>
      </c>
      <c r="K744" s="55">
        <v>44835</v>
      </c>
      <c r="L744" s="56">
        <v>480</v>
      </c>
      <c r="M744" s="56">
        <v>656</v>
      </c>
      <c r="N744" s="56">
        <v>975</v>
      </c>
      <c r="O744" s="56">
        <v>0</v>
      </c>
      <c r="P744" s="57">
        <v>2305</v>
      </c>
      <c r="Q744" s="58">
        <v>0</v>
      </c>
      <c r="R744" s="57">
        <v>2305</v>
      </c>
      <c r="S744" s="57">
        <v>2305</v>
      </c>
      <c r="T744" s="58">
        <v>0</v>
      </c>
      <c r="U744" s="57">
        <v>2305</v>
      </c>
      <c r="V744" s="57">
        <v>2305</v>
      </c>
      <c r="W744" s="58">
        <v>0</v>
      </c>
      <c r="X744" s="57">
        <v>2305</v>
      </c>
      <c r="Y744" s="57">
        <v>0</v>
      </c>
      <c r="Z744" s="58"/>
      <c r="AA744" s="57">
        <v>0</v>
      </c>
      <c r="AB744" s="57">
        <v>4865855</v>
      </c>
      <c r="AC744" s="53" t="str">
        <f t="shared" si="8582"/>
        <v>Registro Valido</v>
      </c>
      <c r="AD744" s="57">
        <f t="shared" ref="AD744" si="8926">IF(OR(ISERROR(VLOOKUP(CONCATENATE("ALI_",$C744,"_SEG_",$I744,"_PROV_",$D744),Catalogo_Precios,AD$8,FALSE)),L744=0),0,VLOOKUP(CONCATENATE("ALI_",$C744,"_SEG_",$I744,"_PROV_",$D744),Catalogo_Precios,AD$8,FALSE))</f>
        <v>2305</v>
      </c>
      <c r="AE744" s="57">
        <f t="shared" ref="AE744" si="8927">IF(OR(ISERROR(VLOOKUP(CONCATENATE("ALI_",$C744,"_SEG_",$I744,"_PROV_",$D744),Catalogo_Precios,AE$8,FALSE)),M744=0),0,VLOOKUP(CONCATENATE("ALI_",$C744,"_SEG_",$I744,"_PROV_",$D744),Catalogo_Precios,AE$8,FALSE))</f>
        <v>2305</v>
      </c>
      <c r="AF744" s="57">
        <f t="shared" ref="AF744" si="8928">IF(OR(ISERROR(VLOOKUP(CONCATENATE("ALI_",$C744,"_SEG_",$I744,"_PROV_",$D744),Catalogo_Precios,AF$8,FALSE)),N744=0),0,VLOOKUP(CONCATENATE("ALI_",$C744,"_SEG_",$I744,"_PROV_",$D744),Catalogo_Precios,AF$8,FALSE))</f>
        <v>2305</v>
      </c>
      <c r="AG744" s="57">
        <f t="shared" ref="AG744" si="8929">IF(OR(ISERROR(VLOOKUP(CONCATENATE("ALI_",$C744,"_SEG_",$I744,"_PROV_",$D744),Catalogo_Precios,AG$8,FALSE)),O744=0),0,VLOOKUP(CONCATENATE("ALI_",$C744,"_SEG_",$I744,"_PROV_",$D744),Catalogo_Precios,AG$8,FALSE))</f>
        <v>0</v>
      </c>
      <c r="AH744" s="57">
        <f t="shared" ref="AH744" si="8930">IF(OR(ISERROR(VLOOKUP(CONCATENATE("ALI_",$C744,"_SEG_",$I744,"_PROV_",$D744),Catalogo_Precios,AH$8,FALSE)),L744=0),0,VLOOKUP(CONCATENATE("ALI_",$C744,"_SEG_",$I744,"_PROV_",$D744),Catalogo_Precios,AH$8,FALSE))</f>
        <v>2247</v>
      </c>
      <c r="AI744" s="57">
        <f t="shared" ref="AI744" si="8931">IF(OR(ISERROR(VLOOKUP(CONCATENATE("ALI_",$C744,"_SEG_",$I744,"_PROV_",$D744),Catalogo_Precios,AI$8,FALSE)),M744=0),0,VLOOKUP(CONCATENATE("ALI_",$C744,"_SEG_",$I744,"_PROV_",$D744),Catalogo_Precios,AI$8,FALSE))</f>
        <v>2247</v>
      </c>
      <c r="AJ744" s="57">
        <f t="shared" ref="AJ744" si="8932">IF(OR(ISERROR(VLOOKUP(CONCATENATE("ALI_",$C744,"_SEG_",$I744,"_PROV_",$D744),Catalogo_Precios,AJ$8,FALSE)),N744=0),0,VLOOKUP(CONCATENATE("ALI_",$C744,"_SEG_",$I744,"_PROV_",$D744),Catalogo_Precios,AJ$8,FALSE))</f>
        <v>2247</v>
      </c>
      <c r="AK744" s="57">
        <f t="shared" ref="AK744" si="8933">IF(OR(ISERROR(VLOOKUP(CONCATENATE("ALI_",$C744,"_SEG_",$I744,"_PROV_",$D744),Catalogo_Precios,AK$8,FALSE)),O744=0),0,VLOOKUP(CONCATENATE("ALI_",$C744,"_SEG_",$I744,"_PROV_",$D744),Catalogo_Precios,AK$8,FALSE))</f>
        <v>0</v>
      </c>
      <c r="AL744" s="53"/>
      <c r="AM744" s="59" t="str">
        <f t="shared" si="8591"/>
        <v>ALI_73_SEG_12</v>
      </c>
      <c r="AN744" s="59" t="str">
        <f t="shared" si="8592"/>
        <v>ALI_73_SEG_12_VAL_4865855</v>
      </c>
      <c r="AO744" s="60">
        <f t="shared" ref="AO744" si="8934">IF(OR(AB744="",AB744=0),0,COUNTIF(Codificacion,AM744))</f>
        <v>4</v>
      </c>
      <c r="AP744" s="61">
        <f t="array" ref="AP744">MIN(IF(Codificacion=AM744,Total_Cotizacion,""))</f>
        <v>4363943.6399999997</v>
      </c>
      <c r="AQ744" s="62" t="b">
        <f t="shared" si="8594"/>
        <v>0</v>
      </c>
      <c r="AR744" s="51" t="str">
        <f t="shared" ref="AR744" si="8935">IF(COUNTIF(Codificacion2,CONCATENATE(AM744,"_VAL_",AB744))&gt;1,"Empate","")</f>
        <v/>
      </c>
      <c r="AS744" s="63" t="str">
        <f t="shared" si="8193"/>
        <v/>
      </c>
      <c r="AT744" s="59" t="str">
        <f t="shared" si="8596"/>
        <v>ALI_73_SEG_12_</v>
      </c>
      <c r="AU744" s="63">
        <f t="shared" ref="AU744" si="8936">IF(AND(COUNTIF(Codificacion3,AT744)&lt;AO744),1,COUNTIF(Codificacion3,AT744))</f>
        <v>1</v>
      </c>
      <c r="AV744" s="62" t="str">
        <f t="shared" si="8598"/>
        <v>No Seleccionada</v>
      </c>
      <c r="AW744" s="53"/>
      <c r="AX744" s="51" t="str">
        <f t="shared" si="8599"/>
        <v>ALI_73_SEG_12FALSO</v>
      </c>
      <c r="AY744" s="51">
        <f t="shared" si="8580"/>
        <v>3</v>
      </c>
      <c r="AZ744" s="64" t="b">
        <f t="shared" si="8600"/>
        <v>0</v>
      </c>
    </row>
    <row r="745" spans="1:52" x14ac:dyDescent="0.2">
      <c r="A745" s="50" t="b">
        <f t="shared" si="8543"/>
        <v>0</v>
      </c>
      <c r="B745" s="51" t="s">
        <v>108</v>
      </c>
      <c r="C745" s="52">
        <v>73</v>
      </c>
      <c r="D745" s="52">
        <f t="shared" ref="D745" si="8937">IF(ISERROR(VLOOKUP(E745,Proveedores,2,FALSE)),"",VLOOKUP(E745,Proveedores,2,FALSE))</f>
        <v>2047</v>
      </c>
      <c r="E745" s="53" t="s">
        <v>109</v>
      </c>
      <c r="F745" s="54">
        <v>429</v>
      </c>
      <c r="G745" s="53" t="s">
        <v>61</v>
      </c>
      <c r="H745" s="53" t="s">
        <v>75</v>
      </c>
      <c r="I745" s="52">
        <v>13</v>
      </c>
      <c r="J745" s="53" t="s">
        <v>58</v>
      </c>
      <c r="K745" s="55">
        <v>44835</v>
      </c>
      <c r="L745" s="56">
        <v>509</v>
      </c>
      <c r="M745" s="56">
        <v>697</v>
      </c>
      <c r="N745" s="56">
        <v>1036</v>
      </c>
      <c r="O745" s="56">
        <v>0</v>
      </c>
      <c r="P745" s="57">
        <v>2305</v>
      </c>
      <c r="Q745" s="58">
        <v>0</v>
      </c>
      <c r="R745" s="57">
        <v>2305</v>
      </c>
      <c r="S745" s="57">
        <v>2305</v>
      </c>
      <c r="T745" s="58">
        <v>0</v>
      </c>
      <c r="U745" s="57">
        <v>2305</v>
      </c>
      <c r="V745" s="57">
        <v>2305</v>
      </c>
      <c r="W745" s="58">
        <v>0</v>
      </c>
      <c r="X745" s="57">
        <v>2305</v>
      </c>
      <c r="Y745" s="57">
        <v>0</v>
      </c>
      <c r="Z745" s="58"/>
      <c r="AA745" s="57">
        <v>0</v>
      </c>
      <c r="AB745" s="57">
        <v>5167810</v>
      </c>
      <c r="AC745" s="53" t="str">
        <f t="shared" si="8582"/>
        <v>Registro Valido</v>
      </c>
      <c r="AD745" s="57">
        <f t="shared" ref="AD745" si="8938">IF(OR(ISERROR(VLOOKUP(CONCATENATE("ALI_",$C745,"_SEG_",$I745,"_PROV_",$D745),Catalogo_Precios,AD$8,FALSE)),L745=0),0,VLOOKUP(CONCATENATE("ALI_",$C745,"_SEG_",$I745,"_PROV_",$D745),Catalogo_Precios,AD$8,FALSE))</f>
        <v>2305</v>
      </c>
      <c r="AE745" s="57">
        <f t="shared" ref="AE745" si="8939">IF(OR(ISERROR(VLOOKUP(CONCATENATE("ALI_",$C745,"_SEG_",$I745,"_PROV_",$D745),Catalogo_Precios,AE$8,FALSE)),M745=0),0,VLOOKUP(CONCATENATE("ALI_",$C745,"_SEG_",$I745,"_PROV_",$D745),Catalogo_Precios,AE$8,FALSE))</f>
        <v>2305</v>
      </c>
      <c r="AF745" s="57">
        <f t="shared" ref="AF745" si="8940">IF(OR(ISERROR(VLOOKUP(CONCATENATE("ALI_",$C745,"_SEG_",$I745,"_PROV_",$D745),Catalogo_Precios,AF$8,FALSE)),N745=0),0,VLOOKUP(CONCATENATE("ALI_",$C745,"_SEG_",$I745,"_PROV_",$D745),Catalogo_Precios,AF$8,FALSE))</f>
        <v>2305</v>
      </c>
      <c r="AG745" s="57">
        <f t="shared" ref="AG745" si="8941">IF(OR(ISERROR(VLOOKUP(CONCATENATE("ALI_",$C745,"_SEG_",$I745,"_PROV_",$D745),Catalogo_Precios,AG$8,FALSE)),O745=0),0,VLOOKUP(CONCATENATE("ALI_",$C745,"_SEG_",$I745,"_PROV_",$D745),Catalogo_Precios,AG$8,FALSE))</f>
        <v>0</v>
      </c>
      <c r="AH745" s="57">
        <f t="shared" ref="AH745" si="8942">IF(OR(ISERROR(VLOOKUP(CONCATENATE("ALI_",$C745,"_SEG_",$I745,"_PROV_",$D745),Catalogo_Precios,AH$8,FALSE)),L745=0),0,VLOOKUP(CONCATENATE("ALI_",$C745,"_SEG_",$I745,"_PROV_",$D745),Catalogo_Precios,AH$8,FALSE))</f>
        <v>2247</v>
      </c>
      <c r="AI745" s="57">
        <f t="shared" ref="AI745" si="8943">IF(OR(ISERROR(VLOOKUP(CONCATENATE("ALI_",$C745,"_SEG_",$I745,"_PROV_",$D745),Catalogo_Precios,AI$8,FALSE)),M745=0),0,VLOOKUP(CONCATENATE("ALI_",$C745,"_SEG_",$I745,"_PROV_",$D745),Catalogo_Precios,AI$8,FALSE))</f>
        <v>2247</v>
      </c>
      <c r="AJ745" s="57">
        <f t="shared" ref="AJ745" si="8944">IF(OR(ISERROR(VLOOKUP(CONCATENATE("ALI_",$C745,"_SEG_",$I745,"_PROV_",$D745),Catalogo_Precios,AJ$8,FALSE)),N745=0),0,VLOOKUP(CONCATENATE("ALI_",$C745,"_SEG_",$I745,"_PROV_",$D745),Catalogo_Precios,AJ$8,FALSE))</f>
        <v>2247</v>
      </c>
      <c r="AK745" s="57">
        <f t="shared" ref="AK745" si="8945">IF(OR(ISERROR(VLOOKUP(CONCATENATE("ALI_",$C745,"_SEG_",$I745,"_PROV_",$D745),Catalogo_Precios,AK$8,FALSE)),O745=0),0,VLOOKUP(CONCATENATE("ALI_",$C745,"_SEG_",$I745,"_PROV_",$D745),Catalogo_Precios,AK$8,FALSE))</f>
        <v>0</v>
      </c>
      <c r="AL745" s="53"/>
      <c r="AM745" s="59" t="str">
        <f t="shared" si="8591"/>
        <v>ALI_73_SEG_13</v>
      </c>
      <c r="AN745" s="59" t="str">
        <f t="shared" si="8592"/>
        <v>ALI_73_SEG_13_VAL_5167810</v>
      </c>
      <c r="AO745" s="60">
        <f t="shared" ref="AO745" si="8946">IF(OR(AB745="",AB745=0),0,COUNTIF(Codificacion,AM745))</f>
        <v>4</v>
      </c>
      <c r="AP745" s="61">
        <f t="array" ref="AP745">MIN(IF(Codificacion=AM745,Total_Cotizacion,""))</f>
        <v>4634752.0799999991</v>
      </c>
      <c r="AQ745" s="62" t="b">
        <f t="shared" si="8594"/>
        <v>0</v>
      </c>
      <c r="AR745" s="51" t="str">
        <f t="shared" ref="AR745" si="8947">IF(COUNTIF(Codificacion2,CONCATENATE(AM745,"_VAL_",AB745))&gt;1,"Empate","")</f>
        <v/>
      </c>
      <c r="AS745" s="63" t="str">
        <f t="shared" si="8193"/>
        <v/>
      </c>
      <c r="AT745" s="59" t="str">
        <f t="shared" si="8596"/>
        <v>ALI_73_SEG_13_</v>
      </c>
      <c r="AU745" s="63">
        <f t="shared" ref="AU745" si="8948">IF(AND(COUNTIF(Codificacion3,AT745)&lt;AO745),1,COUNTIF(Codificacion3,AT745))</f>
        <v>1</v>
      </c>
      <c r="AV745" s="62" t="str">
        <f t="shared" si="8598"/>
        <v>No Seleccionada</v>
      </c>
      <c r="AW745" s="53"/>
      <c r="AX745" s="51" t="str">
        <f t="shared" si="8599"/>
        <v>ALI_73_SEG_13FALSO</v>
      </c>
      <c r="AY745" s="51">
        <f t="shared" si="8580"/>
        <v>3</v>
      </c>
      <c r="AZ745" s="64" t="b">
        <f t="shared" si="8600"/>
        <v>0</v>
      </c>
    </row>
    <row r="746" spans="1:52" x14ac:dyDescent="0.2">
      <c r="A746" s="50" t="b">
        <f t="shared" si="8543"/>
        <v>0</v>
      </c>
      <c r="B746" s="51" t="s">
        <v>108</v>
      </c>
      <c r="C746" s="52">
        <v>73</v>
      </c>
      <c r="D746" s="52">
        <f t="shared" ref="D746" si="8949">IF(ISERROR(VLOOKUP(E746,Proveedores,2,FALSE)),"",VLOOKUP(E746,Proveedores,2,FALSE))</f>
        <v>2047</v>
      </c>
      <c r="E746" s="53" t="s">
        <v>109</v>
      </c>
      <c r="F746" s="54">
        <v>430</v>
      </c>
      <c r="G746" s="53" t="s">
        <v>61</v>
      </c>
      <c r="H746" s="53" t="s">
        <v>75</v>
      </c>
      <c r="I746" s="52">
        <v>14</v>
      </c>
      <c r="J746" s="53" t="s">
        <v>58</v>
      </c>
      <c r="K746" s="55">
        <v>44835</v>
      </c>
      <c r="L746" s="56">
        <v>505</v>
      </c>
      <c r="M746" s="56">
        <v>690</v>
      </c>
      <c r="N746" s="56">
        <v>1026</v>
      </c>
      <c r="O746" s="56">
        <v>0</v>
      </c>
      <c r="P746" s="57">
        <v>2305</v>
      </c>
      <c r="Q746" s="58">
        <v>0</v>
      </c>
      <c r="R746" s="57">
        <v>2305</v>
      </c>
      <c r="S746" s="57">
        <v>2305</v>
      </c>
      <c r="T746" s="58">
        <v>0</v>
      </c>
      <c r="U746" s="57">
        <v>2305</v>
      </c>
      <c r="V746" s="57">
        <v>2305</v>
      </c>
      <c r="W746" s="58">
        <v>0</v>
      </c>
      <c r="X746" s="57">
        <v>2305</v>
      </c>
      <c r="Y746" s="57">
        <v>0</v>
      </c>
      <c r="Z746" s="58"/>
      <c r="AA746" s="57">
        <v>0</v>
      </c>
      <c r="AB746" s="57">
        <v>5119405</v>
      </c>
      <c r="AC746" s="53" t="str">
        <f t="shared" si="8582"/>
        <v>Registro Valido</v>
      </c>
      <c r="AD746" s="57">
        <f t="shared" ref="AD746" si="8950">IF(OR(ISERROR(VLOOKUP(CONCATENATE("ALI_",$C746,"_SEG_",$I746,"_PROV_",$D746),Catalogo_Precios,AD$8,FALSE)),L746=0),0,VLOOKUP(CONCATENATE("ALI_",$C746,"_SEG_",$I746,"_PROV_",$D746),Catalogo_Precios,AD$8,FALSE))</f>
        <v>2305</v>
      </c>
      <c r="AE746" s="57">
        <f t="shared" ref="AE746" si="8951">IF(OR(ISERROR(VLOOKUP(CONCATENATE("ALI_",$C746,"_SEG_",$I746,"_PROV_",$D746),Catalogo_Precios,AE$8,FALSE)),M746=0),0,VLOOKUP(CONCATENATE("ALI_",$C746,"_SEG_",$I746,"_PROV_",$D746),Catalogo_Precios,AE$8,FALSE))</f>
        <v>2305</v>
      </c>
      <c r="AF746" s="57">
        <f t="shared" ref="AF746" si="8952">IF(OR(ISERROR(VLOOKUP(CONCATENATE("ALI_",$C746,"_SEG_",$I746,"_PROV_",$D746),Catalogo_Precios,AF$8,FALSE)),N746=0),0,VLOOKUP(CONCATENATE("ALI_",$C746,"_SEG_",$I746,"_PROV_",$D746),Catalogo_Precios,AF$8,FALSE))</f>
        <v>2305</v>
      </c>
      <c r="AG746" s="57">
        <f t="shared" ref="AG746" si="8953">IF(OR(ISERROR(VLOOKUP(CONCATENATE("ALI_",$C746,"_SEG_",$I746,"_PROV_",$D746),Catalogo_Precios,AG$8,FALSE)),O746=0),0,VLOOKUP(CONCATENATE("ALI_",$C746,"_SEG_",$I746,"_PROV_",$D746),Catalogo_Precios,AG$8,FALSE))</f>
        <v>0</v>
      </c>
      <c r="AH746" s="57">
        <f t="shared" ref="AH746" si="8954">IF(OR(ISERROR(VLOOKUP(CONCATENATE("ALI_",$C746,"_SEG_",$I746,"_PROV_",$D746),Catalogo_Precios,AH$8,FALSE)),L746=0),0,VLOOKUP(CONCATENATE("ALI_",$C746,"_SEG_",$I746,"_PROV_",$D746),Catalogo_Precios,AH$8,FALSE))</f>
        <v>2247</v>
      </c>
      <c r="AI746" s="57">
        <f t="shared" ref="AI746" si="8955">IF(OR(ISERROR(VLOOKUP(CONCATENATE("ALI_",$C746,"_SEG_",$I746,"_PROV_",$D746),Catalogo_Precios,AI$8,FALSE)),M746=0),0,VLOOKUP(CONCATENATE("ALI_",$C746,"_SEG_",$I746,"_PROV_",$D746),Catalogo_Precios,AI$8,FALSE))</f>
        <v>2247</v>
      </c>
      <c r="AJ746" s="57">
        <f t="shared" ref="AJ746" si="8956">IF(OR(ISERROR(VLOOKUP(CONCATENATE("ALI_",$C746,"_SEG_",$I746,"_PROV_",$D746),Catalogo_Precios,AJ$8,FALSE)),N746=0),0,VLOOKUP(CONCATENATE("ALI_",$C746,"_SEG_",$I746,"_PROV_",$D746),Catalogo_Precios,AJ$8,FALSE))</f>
        <v>2247</v>
      </c>
      <c r="AK746" s="57">
        <f t="shared" ref="AK746" si="8957">IF(OR(ISERROR(VLOOKUP(CONCATENATE("ALI_",$C746,"_SEG_",$I746,"_PROV_",$D746),Catalogo_Precios,AK$8,FALSE)),O746=0),0,VLOOKUP(CONCATENATE("ALI_",$C746,"_SEG_",$I746,"_PROV_",$D746),Catalogo_Precios,AK$8,FALSE))</f>
        <v>0</v>
      </c>
      <c r="AL746" s="53"/>
      <c r="AM746" s="59" t="str">
        <f t="shared" si="8591"/>
        <v>ALI_73_SEG_14</v>
      </c>
      <c r="AN746" s="59" t="str">
        <f t="shared" si="8592"/>
        <v>ALI_73_SEG_14_VAL_5119405</v>
      </c>
      <c r="AO746" s="60">
        <f t="shared" ref="AO746" si="8958">IF(OR(AB746="",AB746=0),0,COUNTIF(Codificacion,AM746))</f>
        <v>4</v>
      </c>
      <c r="AP746" s="61">
        <f t="array" ref="AP746">MIN(IF(Codificacion=AM746,Total_Cotizacion,""))</f>
        <v>4591340.0399999991</v>
      </c>
      <c r="AQ746" s="62" t="b">
        <f t="shared" si="8594"/>
        <v>0</v>
      </c>
      <c r="AR746" s="51" t="str">
        <f t="shared" ref="AR746" si="8959">IF(COUNTIF(Codificacion2,CONCATENATE(AM746,"_VAL_",AB746))&gt;1,"Empate","")</f>
        <v/>
      </c>
      <c r="AS746" s="63" t="str">
        <f t="shared" si="8193"/>
        <v/>
      </c>
      <c r="AT746" s="59" t="str">
        <f t="shared" si="8596"/>
        <v>ALI_73_SEG_14_</v>
      </c>
      <c r="AU746" s="63">
        <f t="shared" ref="AU746" si="8960">IF(AND(COUNTIF(Codificacion3,AT746)&lt;AO746),1,COUNTIF(Codificacion3,AT746))</f>
        <v>1</v>
      </c>
      <c r="AV746" s="62" t="str">
        <f t="shared" si="8598"/>
        <v>No Seleccionada</v>
      </c>
      <c r="AW746" s="53"/>
      <c r="AX746" s="51" t="str">
        <f t="shared" si="8599"/>
        <v>ALI_73_SEG_14FALSO</v>
      </c>
      <c r="AY746" s="51">
        <f t="shared" si="8580"/>
        <v>3</v>
      </c>
      <c r="AZ746" s="64" t="b">
        <f t="shared" si="8600"/>
        <v>0</v>
      </c>
    </row>
    <row r="747" spans="1:52" x14ac:dyDescent="0.2">
      <c r="A747" s="50" t="b">
        <f t="shared" si="8543"/>
        <v>0</v>
      </c>
      <c r="B747" s="51" t="s">
        <v>108</v>
      </c>
      <c r="C747" s="52">
        <v>73</v>
      </c>
      <c r="D747" s="52">
        <f t="shared" ref="D747" si="8961">IF(ISERROR(VLOOKUP(E747,Proveedores,2,FALSE)),"",VLOOKUP(E747,Proveedores,2,FALSE))</f>
        <v>2047</v>
      </c>
      <c r="E747" s="53" t="s">
        <v>109</v>
      </c>
      <c r="F747" s="54">
        <v>431</v>
      </c>
      <c r="G747" s="53" t="s">
        <v>61</v>
      </c>
      <c r="H747" s="53" t="s">
        <v>75</v>
      </c>
      <c r="I747" s="52">
        <v>15</v>
      </c>
      <c r="J747" s="53" t="s">
        <v>58</v>
      </c>
      <c r="K747" s="55">
        <v>44835</v>
      </c>
      <c r="L747" s="56">
        <v>477</v>
      </c>
      <c r="M747" s="56">
        <v>652</v>
      </c>
      <c r="N747" s="56">
        <v>970</v>
      </c>
      <c r="O747" s="56">
        <v>0</v>
      </c>
      <c r="P747" s="57">
        <v>2305</v>
      </c>
      <c r="Q747" s="58">
        <v>0</v>
      </c>
      <c r="R747" s="57">
        <v>2305</v>
      </c>
      <c r="S747" s="57">
        <v>2305</v>
      </c>
      <c r="T747" s="58">
        <v>0</v>
      </c>
      <c r="U747" s="57">
        <v>2305</v>
      </c>
      <c r="V747" s="57">
        <v>2305</v>
      </c>
      <c r="W747" s="58">
        <v>0</v>
      </c>
      <c r="X747" s="57">
        <v>2305</v>
      </c>
      <c r="Y747" s="57">
        <v>0</v>
      </c>
      <c r="Z747" s="58"/>
      <c r="AA747" s="57">
        <v>0</v>
      </c>
      <c r="AB747" s="57">
        <v>4838195</v>
      </c>
      <c r="AC747" s="53" t="str">
        <f t="shared" si="8582"/>
        <v>Registro Valido</v>
      </c>
      <c r="AD747" s="57">
        <f t="shared" ref="AD747" si="8962">IF(OR(ISERROR(VLOOKUP(CONCATENATE("ALI_",$C747,"_SEG_",$I747,"_PROV_",$D747),Catalogo_Precios,AD$8,FALSE)),L747=0),0,VLOOKUP(CONCATENATE("ALI_",$C747,"_SEG_",$I747,"_PROV_",$D747),Catalogo_Precios,AD$8,FALSE))</f>
        <v>2305</v>
      </c>
      <c r="AE747" s="57">
        <f t="shared" ref="AE747" si="8963">IF(OR(ISERROR(VLOOKUP(CONCATENATE("ALI_",$C747,"_SEG_",$I747,"_PROV_",$D747),Catalogo_Precios,AE$8,FALSE)),M747=0),0,VLOOKUP(CONCATENATE("ALI_",$C747,"_SEG_",$I747,"_PROV_",$D747),Catalogo_Precios,AE$8,FALSE))</f>
        <v>2305</v>
      </c>
      <c r="AF747" s="57">
        <f t="shared" ref="AF747" si="8964">IF(OR(ISERROR(VLOOKUP(CONCATENATE("ALI_",$C747,"_SEG_",$I747,"_PROV_",$D747),Catalogo_Precios,AF$8,FALSE)),N747=0),0,VLOOKUP(CONCATENATE("ALI_",$C747,"_SEG_",$I747,"_PROV_",$D747),Catalogo_Precios,AF$8,FALSE))</f>
        <v>2305</v>
      </c>
      <c r="AG747" s="57">
        <f t="shared" ref="AG747" si="8965">IF(OR(ISERROR(VLOOKUP(CONCATENATE("ALI_",$C747,"_SEG_",$I747,"_PROV_",$D747),Catalogo_Precios,AG$8,FALSE)),O747=0),0,VLOOKUP(CONCATENATE("ALI_",$C747,"_SEG_",$I747,"_PROV_",$D747),Catalogo_Precios,AG$8,FALSE))</f>
        <v>0</v>
      </c>
      <c r="AH747" s="57">
        <f t="shared" ref="AH747" si="8966">IF(OR(ISERROR(VLOOKUP(CONCATENATE("ALI_",$C747,"_SEG_",$I747,"_PROV_",$D747),Catalogo_Precios,AH$8,FALSE)),L747=0),0,VLOOKUP(CONCATENATE("ALI_",$C747,"_SEG_",$I747,"_PROV_",$D747),Catalogo_Precios,AH$8,FALSE))</f>
        <v>2247</v>
      </c>
      <c r="AI747" s="57">
        <f t="shared" ref="AI747" si="8967">IF(OR(ISERROR(VLOOKUP(CONCATENATE("ALI_",$C747,"_SEG_",$I747,"_PROV_",$D747),Catalogo_Precios,AI$8,FALSE)),M747=0),0,VLOOKUP(CONCATENATE("ALI_",$C747,"_SEG_",$I747,"_PROV_",$D747),Catalogo_Precios,AI$8,FALSE))</f>
        <v>2247</v>
      </c>
      <c r="AJ747" s="57">
        <f t="shared" ref="AJ747" si="8968">IF(OR(ISERROR(VLOOKUP(CONCATENATE("ALI_",$C747,"_SEG_",$I747,"_PROV_",$D747),Catalogo_Precios,AJ$8,FALSE)),N747=0),0,VLOOKUP(CONCATENATE("ALI_",$C747,"_SEG_",$I747,"_PROV_",$D747),Catalogo_Precios,AJ$8,FALSE))</f>
        <v>2247</v>
      </c>
      <c r="AK747" s="57">
        <f t="shared" ref="AK747" si="8969">IF(OR(ISERROR(VLOOKUP(CONCATENATE("ALI_",$C747,"_SEG_",$I747,"_PROV_",$D747),Catalogo_Precios,AK$8,FALSE)),O747=0),0,VLOOKUP(CONCATENATE("ALI_",$C747,"_SEG_",$I747,"_PROV_",$D747),Catalogo_Precios,AK$8,FALSE))</f>
        <v>0</v>
      </c>
      <c r="AL747" s="53"/>
      <c r="AM747" s="59" t="str">
        <f t="shared" si="8591"/>
        <v>ALI_73_SEG_15</v>
      </c>
      <c r="AN747" s="59" t="str">
        <f t="shared" si="8592"/>
        <v>ALI_73_SEG_15_VAL_4838195</v>
      </c>
      <c r="AO747" s="60">
        <f t="shared" ref="AO747" si="8970">IF(OR(AB747="",AB747=0),0,COUNTIF(Codificacion,AM747))</f>
        <v>4</v>
      </c>
      <c r="AP747" s="61">
        <f t="array" ref="AP747">MIN(IF(Codificacion=AM747,Total_Cotizacion,""))</f>
        <v>4339136.76</v>
      </c>
      <c r="AQ747" s="62" t="b">
        <f t="shared" si="8594"/>
        <v>0</v>
      </c>
      <c r="AR747" s="51" t="str">
        <f t="shared" ref="AR747" si="8971">IF(COUNTIF(Codificacion2,CONCATENATE(AM747,"_VAL_",AB747))&gt;1,"Empate","")</f>
        <v/>
      </c>
      <c r="AS747" s="63" t="str">
        <f t="shared" ref="AS747:AS810" si="8972">IF(AND(AQ747,AR747="",AQ747&lt;&gt;""),"X","")</f>
        <v/>
      </c>
      <c r="AT747" s="59" t="str">
        <f t="shared" si="8596"/>
        <v>ALI_73_SEG_15_</v>
      </c>
      <c r="AU747" s="63">
        <f t="shared" ref="AU747" si="8973">IF(AND(COUNTIF(Codificacion3,AT747)&lt;AO747),1,COUNTIF(Codificacion3,AT747))</f>
        <v>1</v>
      </c>
      <c r="AV747" s="62" t="str">
        <f t="shared" si="8598"/>
        <v>No Seleccionada</v>
      </c>
      <c r="AW747" s="53"/>
      <c r="AX747" s="51" t="str">
        <f t="shared" si="8599"/>
        <v>ALI_73_SEG_15FALSO</v>
      </c>
      <c r="AY747" s="51">
        <f t="shared" si="8580"/>
        <v>3</v>
      </c>
      <c r="AZ747" s="64" t="b">
        <f t="shared" si="8600"/>
        <v>0</v>
      </c>
    </row>
    <row r="748" spans="1:52" x14ac:dyDescent="0.2">
      <c r="A748" s="50" t="b">
        <f t="shared" si="8543"/>
        <v>0</v>
      </c>
      <c r="B748" s="51" t="s">
        <v>108</v>
      </c>
      <c r="C748" s="52">
        <v>85</v>
      </c>
      <c r="D748" s="52">
        <f t="shared" ref="D748" si="8974">IF(ISERROR(VLOOKUP(E748,Proveedores,2,FALSE)),"",VLOOKUP(E748,Proveedores,2,FALSE))</f>
        <v>2047</v>
      </c>
      <c r="E748" s="53" t="s">
        <v>109</v>
      </c>
      <c r="F748" s="54">
        <v>587</v>
      </c>
      <c r="G748" s="53" t="s">
        <v>61</v>
      </c>
      <c r="H748" s="53" t="s">
        <v>83</v>
      </c>
      <c r="I748" s="52">
        <v>1</v>
      </c>
      <c r="J748" s="53" t="s">
        <v>58</v>
      </c>
      <c r="K748" s="55">
        <v>44835</v>
      </c>
      <c r="L748" s="56">
        <v>3986</v>
      </c>
      <c r="M748" s="56">
        <v>4841</v>
      </c>
      <c r="N748" s="56">
        <v>2245</v>
      </c>
      <c r="O748" s="56">
        <v>173</v>
      </c>
      <c r="P748" s="57">
        <v>2415</v>
      </c>
      <c r="Q748" s="58">
        <v>0</v>
      </c>
      <c r="R748" s="57">
        <v>2415</v>
      </c>
      <c r="S748" s="57">
        <v>2415</v>
      </c>
      <c r="T748" s="58">
        <v>0</v>
      </c>
      <c r="U748" s="57">
        <v>2415</v>
      </c>
      <c r="V748" s="57">
        <v>3020</v>
      </c>
      <c r="W748" s="58">
        <v>0</v>
      </c>
      <c r="X748" s="57">
        <v>3020</v>
      </c>
      <c r="Y748" s="57">
        <v>3020</v>
      </c>
      <c r="Z748" s="58">
        <v>0</v>
      </c>
      <c r="AA748" s="57">
        <v>3020</v>
      </c>
      <c r="AB748" s="57">
        <v>28619565</v>
      </c>
      <c r="AC748" s="53" t="str">
        <f t="shared" si="8582"/>
        <v>Registro Valido</v>
      </c>
      <c r="AD748" s="57">
        <f t="shared" ref="AD748" si="8975">IF(OR(ISERROR(VLOOKUP(CONCATENATE("ALI_",$C748,"_SEG_",$I748,"_PROV_",$D748),Catalogo_Precios,AD$8,FALSE)),L748=0),0,VLOOKUP(CONCATENATE("ALI_",$C748,"_SEG_",$I748,"_PROV_",$D748),Catalogo_Precios,AD$8,FALSE))</f>
        <v>2415</v>
      </c>
      <c r="AE748" s="57">
        <f t="shared" ref="AE748" si="8976">IF(OR(ISERROR(VLOOKUP(CONCATENATE("ALI_",$C748,"_SEG_",$I748,"_PROV_",$D748),Catalogo_Precios,AE$8,FALSE)),M748=0),0,VLOOKUP(CONCATENATE("ALI_",$C748,"_SEG_",$I748,"_PROV_",$D748),Catalogo_Precios,AE$8,FALSE))</f>
        <v>2415</v>
      </c>
      <c r="AF748" s="57">
        <f t="shared" ref="AF748" si="8977">IF(OR(ISERROR(VLOOKUP(CONCATENATE("ALI_",$C748,"_SEG_",$I748,"_PROV_",$D748),Catalogo_Precios,AF$8,FALSE)),N748=0),0,VLOOKUP(CONCATENATE("ALI_",$C748,"_SEG_",$I748,"_PROV_",$D748),Catalogo_Precios,AF$8,FALSE))</f>
        <v>3020</v>
      </c>
      <c r="AG748" s="57">
        <f t="shared" ref="AG748" si="8978">IF(OR(ISERROR(VLOOKUP(CONCATENATE("ALI_",$C748,"_SEG_",$I748,"_PROV_",$D748),Catalogo_Precios,AG$8,FALSE)),O748=0),0,VLOOKUP(CONCATENATE("ALI_",$C748,"_SEG_",$I748,"_PROV_",$D748),Catalogo_Precios,AG$8,FALSE))</f>
        <v>3020</v>
      </c>
      <c r="AH748" s="57">
        <f t="shared" ref="AH748" si="8979">IF(OR(ISERROR(VLOOKUP(CONCATENATE("ALI_",$C748,"_SEG_",$I748,"_PROV_",$D748),Catalogo_Precios,AH$8,FALSE)),L748=0),0,VLOOKUP(CONCATENATE("ALI_",$C748,"_SEG_",$I748,"_PROV_",$D748),Catalogo_Precios,AH$8,FALSE))</f>
        <v>2353</v>
      </c>
      <c r="AI748" s="57">
        <f t="shared" ref="AI748" si="8980">IF(OR(ISERROR(VLOOKUP(CONCATENATE("ALI_",$C748,"_SEG_",$I748,"_PROV_",$D748),Catalogo_Precios,AI$8,FALSE)),M748=0),0,VLOOKUP(CONCATENATE("ALI_",$C748,"_SEG_",$I748,"_PROV_",$D748),Catalogo_Precios,AI$8,FALSE))</f>
        <v>2353</v>
      </c>
      <c r="AJ748" s="57">
        <f t="shared" ref="AJ748" si="8981">IF(OR(ISERROR(VLOOKUP(CONCATENATE("ALI_",$C748,"_SEG_",$I748,"_PROV_",$D748),Catalogo_Precios,AJ$8,FALSE)),N748=0),0,VLOOKUP(CONCATENATE("ALI_",$C748,"_SEG_",$I748,"_PROV_",$D748),Catalogo_Precios,AJ$8,FALSE))</f>
        <v>2941</v>
      </c>
      <c r="AK748" s="57">
        <f t="shared" ref="AK748" si="8982">IF(OR(ISERROR(VLOOKUP(CONCATENATE("ALI_",$C748,"_SEG_",$I748,"_PROV_",$D748),Catalogo_Precios,AK$8,FALSE)),O748=0),0,VLOOKUP(CONCATENATE("ALI_",$C748,"_SEG_",$I748,"_PROV_",$D748),Catalogo_Precios,AK$8,FALSE))</f>
        <v>2941</v>
      </c>
      <c r="AL748" s="53"/>
      <c r="AM748" s="59" t="str">
        <f t="shared" si="8591"/>
        <v>ALI_85_SEG_1</v>
      </c>
      <c r="AN748" s="59" t="str">
        <f t="shared" si="8592"/>
        <v>ALI_85_SEG_1_VAL_28619565</v>
      </c>
      <c r="AO748" s="60">
        <f t="shared" ref="AO748" si="8983">IF(OR(AB748="",AB748=0),0,COUNTIF(Codificacion,AM748))</f>
        <v>3</v>
      </c>
      <c r="AP748" s="61">
        <f t="array" ref="AP748">MIN(IF(Codificacion=AM748,Total_Cotizacion,""))</f>
        <v>22305015.199999999</v>
      </c>
      <c r="AQ748" s="62" t="b">
        <f t="shared" si="8594"/>
        <v>0</v>
      </c>
      <c r="AR748" s="51" t="str">
        <f t="shared" ref="AR748" si="8984">IF(COUNTIF(Codificacion2,CONCATENATE(AM748,"_VAL_",AB748))&gt;1,"Empate","")</f>
        <v/>
      </c>
      <c r="AS748" s="63" t="str">
        <f t="shared" si="8972"/>
        <v/>
      </c>
      <c r="AT748" s="59" t="str">
        <f t="shared" si="8596"/>
        <v>ALI_85_SEG_1_</v>
      </c>
      <c r="AU748" s="63">
        <f t="shared" ref="AU748" si="8985">IF(AND(COUNTIF(Codificacion3,AT748)&lt;AO748),1,COUNTIF(Codificacion3,AT748))</f>
        <v>1</v>
      </c>
      <c r="AV748" s="62" t="str">
        <f t="shared" si="8598"/>
        <v>No Seleccionada</v>
      </c>
      <c r="AW748" s="53"/>
      <c r="AX748" s="51" t="str">
        <f t="shared" si="8599"/>
        <v>ALI_85_SEG_1FALSO</v>
      </c>
      <c r="AY748" s="51">
        <f t="shared" si="8580"/>
        <v>2</v>
      </c>
      <c r="AZ748" s="64" t="b">
        <f t="shared" si="8600"/>
        <v>0</v>
      </c>
    </row>
    <row r="749" spans="1:52" x14ac:dyDescent="0.2">
      <c r="A749" s="50" t="b">
        <f t="shared" si="8543"/>
        <v>0</v>
      </c>
      <c r="B749" s="51" t="s">
        <v>108</v>
      </c>
      <c r="C749" s="52">
        <v>85</v>
      </c>
      <c r="D749" s="52">
        <f t="shared" ref="D749" si="8986">IF(ISERROR(VLOOKUP(E749,Proveedores,2,FALSE)),"",VLOOKUP(E749,Proveedores,2,FALSE))</f>
        <v>2047</v>
      </c>
      <c r="E749" s="53" t="s">
        <v>109</v>
      </c>
      <c r="F749" s="54">
        <v>588</v>
      </c>
      <c r="G749" s="53" t="s">
        <v>61</v>
      </c>
      <c r="H749" s="53" t="s">
        <v>83</v>
      </c>
      <c r="I749" s="52">
        <v>2</v>
      </c>
      <c r="J749" s="53" t="s">
        <v>58</v>
      </c>
      <c r="K749" s="55">
        <v>44835</v>
      </c>
      <c r="L749" s="56">
        <v>4077</v>
      </c>
      <c r="M749" s="56">
        <v>4950</v>
      </c>
      <c r="N749" s="56">
        <v>2296</v>
      </c>
      <c r="O749" s="56">
        <v>177</v>
      </c>
      <c r="P749" s="57">
        <v>2415</v>
      </c>
      <c r="Q749" s="58">
        <v>0</v>
      </c>
      <c r="R749" s="57">
        <v>2415</v>
      </c>
      <c r="S749" s="57">
        <v>2415</v>
      </c>
      <c r="T749" s="58">
        <v>0</v>
      </c>
      <c r="U749" s="57">
        <v>2415</v>
      </c>
      <c r="V749" s="57">
        <v>3020</v>
      </c>
      <c r="W749" s="58">
        <v>0</v>
      </c>
      <c r="X749" s="57">
        <v>3020</v>
      </c>
      <c r="Y749" s="57">
        <v>3020</v>
      </c>
      <c r="Z749" s="58">
        <v>0</v>
      </c>
      <c r="AA749" s="57">
        <v>3020</v>
      </c>
      <c r="AB749" s="57">
        <v>29268665</v>
      </c>
      <c r="AC749" s="53" t="str">
        <f t="shared" si="8582"/>
        <v>Registro Valido</v>
      </c>
      <c r="AD749" s="57">
        <f t="shared" ref="AD749" si="8987">IF(OR(ISERROR(VLOOKUP(CONCATENATE("ALI_",$C749,"_SEG_",$I749,"_PROV_",$D749),Catalogo_Precios,AD$8,FALSE)),L749=0),0,VLOOKUP(CONCATENATE("ALI_",$C749,"_SEG_",$I749,"_PROV_",$D749),Catalogo_Precios,AD$8,FALSE))</f>
        <v>2415</v>
      </c>
      <c r="AE749" s="57">
        <f t="shared" ref="AE749" si="8988">IF(OR(ISERROR(VLOOKUP(CONCATENATE("ALI_",$C749,"_SEG_",$I749,"_PROV_",$D749),Catalogo_Precios,AE$8,FALSE)),M749=0),0,VLOOKUP(CONCATENATE("ALI_",$C749,"_SEG_",$I749,"_PROV_",$D749),Catalogo_Precios,AE$8,FALSE))</f>
        <v>2415</v>
      </c>
      <c r="AF749" s="57">
        <f t="shared" ref="AF749" si="8989">IF(OR(ISERROR(VLOOKUP(CONCATENATE("ALI_",$C749,"_SEG_",$I749,"_PROV_",$D749),Catalogo_Precios,AF$8,FALSE)),N749=0),0,VLOOKUP(CONCATENATE("ALI_",$C749,"_SEG_",$I749,"_PROV_",$D749),Catalogo_Precios,AF$8,FALSE))</f>
        <v>3020</v>
      </c>
      <c r="AG749" s="57">
        <f t="shared" ref="AG749" si="8990">IF(OR(ISERROR(VLOOKUP(CONCATENATE("ALI_",$C749,"_SEG_",$I749,"_PROV_",$D749),Catalogo_Precios,AG$8,FALSE)),O749=0),0,VLOOKUP(CONCATENATE("ALI_",$C749,"_SEG_",$I749,"_PROV_",$D749),Catalogo_Precios,AG$8,FALSE))</f>
        <v>3020</v>
      </c>
      <c r="AH749" s="57">
        <f t="shared" ref="AH749" si="8991">IF(OR(ISERROR(VLOOKUP(CONCATENATE("ALI_",$C749,"_SEG_",$I749,"_PROV_",$D749),Catalogo_Precios,AH$8,FALSE)),L749=0),0,VLOOKUP(CONCATENATE("ALI_",$C749,"_SEG_",$I749,"_PROV_",$D749),Catalogo_Precios,AH$8,FALSE))</f>
        <v>2353</v>
      </c>
      <c r="AI749" s="57">
        <f t="shared" ref="AI749" si="8992">IF(OR(ISERROR(VLOOKUP(CONCATENATE("ALI_",$C749,"_SEG_",$I749,"_PROV_",$D749),Catalogo_Precios,AI$8,FALSE)),M749=0),0,VLOOKUP(CONCATENATE("ALI_",$C749,"_SEG_",$I749,"_PROV_",$D749),Catalogo_Precios,AI$8,FALSE))</f>
        <v>2353</v>
      </c>
      <c r="AJ749" s="57">
        <f t="shared" ref="AJ749" si="8993">IF(OR(ISERROR(VLOOKUP(CONCATENATE("ALI_",$C749,"_SEG_",$I749,"_PROV_",$D749),Catalogo_Precios,AJ$8,FALSE)),N749=0),0,VLOOKUP(CONCATENATE("ALI_",$C749,"_SEG_",$I749,"_PROV_",$D749),Catalogo_Precios,AJ$8,FALSE))</f>
        <v>2941</v>
      </c>
      <c r="AK749" s="57">
        <f t="shared" ref="AK749" si="8994">IF(OR(ISERROR(VLOOKUP(CONCATENATE("ALI_",$C749,"_SEG_",$I749,"_PROV_",$D749),Catalogo_Precios,AK$8,FALSE)),O749=0),0,VLOOKUP(CONCATENATE("ALI_",$C749,"_SEG_",$I749,"_PROV_",$D749),Catalogo_Precios,AK$8,FALSE))</f>
        <v>2941</v>
      </c>
      <c r="AL749" s="53"/>
      <c r="AM749" s="59" t="str">
        <f t="shared" si="8591"/>
        <v>ALI_85_SEG_2</v>
      </c>
      <c r="AN749" s="59" t="str">
        <f t="shared" si="8592"/>
        <v>ALI_85_SEG_2_VAL_29268665</v>
      </c>
      <c r="AO749" s="60">
        <f t="shared" ref="AO749" si="8995">IF(OR(AB749="",AB749=0),0,COUNTIF(Codificacion,AM749))</f>
        <v>3</v>
      </c>
      <c r="AP749" s="61">
        <f t="array" ref="AP749">MIN(IF(Codificacion=AM749,Total_Cotizacion,""))</f>
        <v>22810899.200000003</v>
      </c>
      <c r="AQ749" s="62" t="b">
        <f t="shared" si="8594"/>
        <v>0</v>
      </c>
      <c r="AR749" s="51" t="str">
        <f t="shared" ref="AR749" si="8996">IF(COUNTIF(Codificacion2,CONCATENATE(AM749,"_VAL_",AB749))&gt;1,"Empate","")</f>
        <v/>
      </c>
      <c r="AS749" s="63" t="str">
        <f t="shared" si="8972"/>
        <v/>
      </c>
      <c r="AT749" s="59" t="str">
        <f t="shared" si="8596"/>
        <v>ALI_85_SEG_2_</v>
      </c>
      <c r="AU749" s="63">
        <f t="shared" ref="AU749" si="8997">IF(AND(COUNTIF(Codificacion3,AT749)&lt;AO749),1,COUNTIF(Codificacion3,AT749))</f>
        <v>1</v>
      </c>
      <c r="AV749" s="62" t="str">
        <f t="shared" si="8598"/>
        <v>No Seleccionada</v>
      </c>
      <c r="AW749" s="53"/>
      <c r="AX749" s="51" t="str">
        <f t="shared" si="8599"/>
        <v>ALI_85_SEG_2FALSO</v>
      </c>
      <c r="AY749" s="51">
        <f t="shared" si="8580"/>
        <v>2</v>
      </c>
      <c r="AZ749" s="64" t="b">
        <f t="shared" si="8600"/>
        <v>0</v>
      </c>
    </row>
    <row r="750" spans="1:52" x14ac:dyDescent="0.2">
      <c r="A750" s="50" t="b">
        <f t="shared" si="8543"/>
        <v>0</v>
      </c>
      <c r="B750" s="51" t="s">
        <v>108</v>
      </c>
      <c r="C750" s="52">
        <v>85</v>
      </c>
      <c r="D750" s="52">
        <f t="shared" ref="D750" si="8998">IF(ISERROR(VLOOKUP(E750,Proveedores,2,FALSE)),"",VLOOKUP(E750,Proveedores,2,FALSE))</f>
        <v>2047</v>
      </c>
      <c r="E750" s="53" t="s">
        <v>109</v>
      </c>
      <c r="F750" s="54">
        <v>589</v>
      </c>
      <c r="G750" s="53" t="s">
        <v>61</v>
      </c>
      <c r="H750" s="53" t="s">
        <v>83</v>
      </c>
      <c r="I750" s="52">
        <v>3</v>
      </c>
      <c r="J750" s="53" t="s">
        <v>58</v>
      </c>
      <c r="K750" s="55">
        <v>44835</v>
      </c>
      <c r="L750" s="56">
        <v>4052</v>
      </c>
      <c r="M750" s="56">
        <v>4920</v>
      </c>
      <c r="N750" s="56">
        <v>2282</v>
      </c>
      <c r="O750" s="56">
        <v>176</v>
      </c>
      <c r="P750" s="57">
        <v>2415</v>
      </c>
      <c r="Q750" s="58">
        <v>0</v>
      </c>
      <c r="R750" s="57">
        <v>2415</v>
      </c>
      <c r="S750" s="57">
        <v>2415</v>
      </c>
      <c r="T750" s="58">
        <v>0</v>
      </c>
      <c r="U750" s="57">
        <v>2415</v>
      </c>
      <c r="V750" s="57">
        <v>3020</v>
      </c>
      <c r="W750" s="58">
        <v>0</v>
      </c>
      <c r="X750" s="57">
        <v>3020</v>
      </c>
      <c r="Y750" s="57">
        <v>3020</v>
      </c>
      <c r="Z750" s="58">
        <v>0</v>
      </c>
      <c r="AA750" s="57">
        <v>3020</v>
      </c>
      <c r="AB750" s="57">
        <v>29090540</v>
      </c>
      <c r="AC750" s="53" t="str">
        <f t="shared" si="8582"/>
        <v>Registro Valido</v>
      </c>
      <c r="AD750" s="57">
        <f t="shared" ref="AD750" si="8999">IF(OR(ISERROR(VLOOKUP(CONCATENATE("ALI_",$C750,"_SEG_",$I750,"_PROV_",$D750),Catalogo_Precios,AD$8,FALSE)),L750=0),0,VLOOKUP(CONCATENATE("ALI_",$C750,"_SEG_",$I750,"_PROV_",$D750),Catalogo_Precios,AD$8,FALSE))</f>
        <v>2415</v>
      </c>
      <c r="AE750" s="57">
        <f t="shared" ref="AE750" si="9000">IF(OR(ISERROR(VLOOKUP(CONCATENATE("ALI_",$C750,"_SEG_",$I750,"_PROV_",$D750),Catalogo_Precios,AE$8,FALSE)),M750=0),0,VLOOKUP(CONCATENATE("ALI_",$C750,"_SEG_",$I750,"_PROV_",$D750),Catalogo_Precios,AE$8,FALSE))</f>
        <v>2415</v>
      </c>
      <c r="AF750" s="57">
        <f t="shared" ref="AF750" si="9001">IF(OR(ISERROR(VLOOKUP(CONCATENATE("ALI_",$C750,"_SEG_",$I750,"_PROV_",$D750),Catalogo_Precios,AF$8,FALSE)),N750=0),0,VLOOKUP(CONCATENATE("ALI_",$C750,"_SEG_",$I750,"_PROV_",$D750),Catalogo_Precios,AF$8,FALSE))</f>
        <v>3020</v>
      </c>
      <c r="AG750" s="57">
        <f t="shared" ref="AG750" si="9002">IF(OR(ISERROR(VLOOKUP(CONCATENATE("ALI_",$C750,"_SEG_",$I750,"_PROV_",$D750),Catalogo_Precios,AG$8,FALSE)),O750=0),0,VLOOKUP(CONCATENATE("ALI_",$C750,"_SEG_",$I750,"_PROV_",$D750),Catalogo_Precios,AG$8,FALSE))</f>
        <v>3020</v>
      </c>
      <c r="AH750" s="57">
        <f t="shared" ref="AH750" si="9003">IF(OR(ISERROR(VLOOKUP(CONCATENATE("ALI_",$C750,"_SEG_",$I750,"_PROV_",$D750),Catalogo_Precios,AH$8,FALSE)),L750=0),0,VLOOKUP(CONCATENATE("ALI_",$C750,"_SEG_",$I750,"_PROV_",$D750),Catalogo_Precios,AH$8,FALSE))</f>
        <v>2353</v>
      </c>
      <c r="AI750" s="57">
        <f t="shared" ref="AI750" si="9004">IF(OR(ISERROR(VLOOKUP(CONCATENATE("ALI_",$C750,"_SEG_",$I750,"_PROV_",$D750),Catalogo_Precios,AI$8,FALSE)),M750=0),0,VLOOKUP(CONCATENATE("ALI_",$C750,"_SEG_",$I750,"_PROV_",$D750),Catalogo_Precios,AI$8,FALSE))</f>
        <v>2353</v>
      </c>
      <c r="AJ750" s="57">
        <f t="shared" ref="AJ750" si="9005">IF(OR(ISERROR(VLOOKUP(CONCATENATE("ALI_",$C750,"_SEG_",$I750,"_PROV_",$D750),Catalogo_Precios,AJ$8,FALSE)),N750=0),0,VLOOKUP(CONCATENATE("ALI_",$C750,"_SEG_",$I750,"_PROV_",$D750),Catalogo_Precios,AJ$8,FALSE))</f>
        <v>2941</v>
      </c>
      <c r="AK750" s="57">
        <f t="shared" ref="AK750" si="9006">IF(OR(ISERROR(VLOOKUP(CONCATENATE("ALI_",$C750,"_SEG_",$I750,"_PROV_",$D750),Catalogo_Precios,AK$8,FALSE)),O750=0),0,VLOOKUP(CONCATENATE("ALI_",$C750,"_SEG_",$I750,"_PROV_",$D750),Catalogo_Precios,AK$8,FALSE))</f>
        <v>2941</v>
      </c>
      <c r="AL750" s="53"/>
      <c r="AM750" s="59" t="str">
        <f t="shared" si="8591"/>
        <v>ALI_85_SEG_3</v>
      </c>
      <c r="AN750" s="59" t="str">
        <f t="shared" si="8592"/>
        <v>ALI_85_SEG_3_VAL_29090540</v>
      </c>
      <c r="AO750" s="60">
        <f t="shared" ref="AO750" si="9007">IF(OR(AB750="",AB750=0),0,COUNTIF(Codificacion,AM750))</f>
        <v>3</v>
      </c>
      <c r="AP750" s="61">
        <f t="array" ref="AP750">MIN(IF(Codificacion=AM750,Total_Cotizacion,""))</f>
        <v>22672075.200000003</v>
      </c>
      <c r="AQ750" s="62" t="b">
        <f t="shared" si="8594"/>
        <v>0</v>
      </c>
      <c r="AR750" s="51" t="str">
        <f t="shared" ref="AR750" si="9008">IF(COUNTIF(Codificacion2,CONCATENATE(AM750,"_VAL_",AB750))&gt;1,"Empate","")</f>
        <v/>
      </c>
      <c r="AS750" s="63" t="str">
        <f t="shared" si="8972"/>
        <v/>
      </c>
      <c r="AT750" s="59" t="str">
        <f t="shared" si="8596"/>
        <v>ALI_85_SEG_3_</v>
      </c>
      <c r="AU750" s="63">
        <f t="shared" ref="AU750" si="9009">IF(AND(COUNTIF(Codificacion3,AT750)&lt;AO750),1,COUNTIF(Codificacion3,AT750))</f>
        <v>1</v>
      </c>
      <c r="AV750" s="62" t="str">
        <f t="shared" si="8598"/>
        <v>No Seleccionada</v>
      </c>
      <c r="AW750" s="53"/>
      <c r="AX750" s="51" t="str">
        <f t="shared" si="8599"/>
        <v>ALI_85_SEG_3FALSO</v>
      </c>
      <c r="AY750" s="51">
        <f t="shared" si="8580"/>
        <v>2</v>
      </c>
      <c r="AZ750" s="64" t="b">
        <f t="shared" si="8600"/>
        <v>0</v>
      </c>
    </row>
    <row r="751" spans="1:52" x14ac:dyDescent="0.2">
      <c r="A751" s="50" t="b">
        <f t="shared" si="8543"/>
        <v>0</v>
      </c>
      <c r="B751" s="51" t="s">
        <v>108</v>
      </c>
      <c r="C751" s="52">
        <v>85</v>
      </c>
      <c r="D751" s="52">
        <f t="shared" ref="D751" si="9010">IF(ISERROR(VLOOKUP(E751,Proveedores,2,FALSE)),"",VLOOKUP(E751,Proveedores,2,FALSE))</f>
        <v>2047</v>
      </c>
      <c r="E751" s="53" t="s">
        <v>109</v>
      </c>
      <c r="F751" s="54">
        <v>590</v>
      </c>
      <c r="G751" s="53" t="s">
        <v>61</v>
      </c>
      <c r="H751" s="53" t="s">
        <v>83</v>
      </c>
      <c r="I751" s="52">
        <v>4</v>
      </c>
      <c r="J751" s="53" t="s">
        <v>58</v>
      </c>
      <c r="K751" s="55">
        <v>44835</v>
      </c>
      <c r="L751" s="56">
        <v>4317</v>
      </c>
      <c r="M751" s="56">
        <v>5242</v>
      </c>
      <c r="N751" s="56">
        <v>2432</v>
      </c>
      <c r="O751" s="56">
        <v>188</v>
      </c>
      <c r="P751" s="57">
        <v>2415</v>
      </c>
      <c r="Q751" s="58">
        <v>0</v>
      </c>
      <c r="R751" s="57">
        <v>2415</v>
      </c>
      <c r="S751" s="57">
        <v>2415</v>
      </c>
      <c r="T751" s="58">
        <v>0</v>
      </c>
      <c r="U751" s="57">
        <v>2415</v>
      </c>
      <c r="V751" s="57">
        <v>3020</v>
      </c>
      <c r="W751" s="58">
        <v>0</v>
      </c>
      <c r="X751" s="57">
        <v>3020</v>
      </c>
      <c r="Y751" s="57">
        <v>3020</v>
      </c>
      <c r="Z751" s="58">
        <v>0</v>
      </c>
      <c r="AA751" s="57">
        <v>3020</v>
      </c>
      <c r="AB751" s="57">
        <v>30997385</v>
      </c>
      <c r="AC751" s="53" t="str">
        <f t="shared" si="8582"/>
        <v>Registro Valido</v>
      </c>
      <c r="AD751" s="57">
        <f t="shared" ref="AD751" si="9011">IF(OR(ISERROR(VLOOKUP(CONCATENATE("ALI_",$C751,"_SEG_",$I751,"_PROV_",$D751),Catalogo_Precios,AD$8,FALSE)),L751=0),0,VLOOKUP(CONCATENATE("ALI_",$C751,"_SEG_",$I751,"_PROV_",$D751),Catalogo_Precios,AD$8,FALSE))</f>
        <v>2415</v>
      </c>
      <c r="AE751" s="57">
        <f t="shared" ref="AE751" si="9012">IF(OR(ISERROR(VLOOKUP(CONCATENATE("ALI_",$C751,"_SEG_",$I751,"_PROV_",$D751),Catalogo_Precios,AE$8,FALSE)),M751=0),0,VLOOKUP(CONCATENATE("ALI_",$C751,"_SEG_",$I751,"_PROV_",$D751),Catalogo_Precios,AE$8,FALSE))</f>
        <v>2415</v>
      </c>
      <c r="AF751" s="57">
        <f t="shared" ref="AF751" si="9013">IF(OR(ISERROR(VLOOKUP(CONCATENATE("ALI_",$C751,"_SEG_",$I751,"_PROV_",$D751),Catalogo_Precios,AF$8,FALSE)),N751=0),0,VLOOKUP(CONCATENATE("ALI_",$C751,"_SEG_",$I751,"_PROV_",$D751),Catalogo_Precios,AF$8,FALSE))</f>
        <v>3020</v>
      </c>
      <c r="AG751" s="57">
        <f t="shared" ref="AG751" si="9014">IF(OR(ISERROR(VLOOKUP(CONCATENATE("ALI_",$C751,"_SEG_",$I751,"_PROV_",$D751),Catalogo_Precios,AG$8,FALSE)),O751=0),0,VLOOKUP(CONCATENATE("ALI_",$C751,"_SEG_",$I751,"_PROV_",$D751),Catalogo_Precios,AG$8,FALSE))</f>
        <v>3020</v>
      </c>
      <c r="AH751" s="57">
        <f t="shared" ref="AH751" si="9015">IF(OR(ISERROR(VLOOKUP(CONCATENATE("ALI_",$C751,"_SEG_",$I751,"_PROV_",$D751),Catalogo_Precios,AH$8,FALSE)),L751=0),0,VLOOKUP(CONCATENATE("ALI_",$C751,"_SEG_",$I751,"_PROV_",$D751),Catalogo_Precios,AH$8,FALSE))</f>
        <v>2353</v>
      </c>
      <c r="AI751" s="57">
        <f t="shared" ref="AI751" si="9016">IF(OR(ISERROR(VLOOKUP(CONCATENATE("ALI_",$C751,"_SEG_",$I751,"_PROV_",$D751),Catalogo_Precios,AI$8,FALSE)),M751=0),0,VLOOKUP(CONCATENATE("ALI_",$C751,"_SEG_",$I751,"_PROV_",$D751),Catalogo_Precios,AI$8,FALSE))</f>
        <v>2353</v>
      </c>
      <c r="AJ751" s="57">
        <f t="shared" ref="AJ751" si="9017">IF(OR(ISERROR(VLOOKUP(CONCATENATE("ALI_",$C751,"_SEG_",$I751,"_PROV_",$D751),Catalogo_Precios,AJ$8,FALSE)),N751=0),0,VLOOKUP(CONCATENATE("ALI_",$C751,"_SEG_",$I751,"_PROV_",$D751),Catalogo_Precios,AJ$8,FALSE))</f>
        <v>2941</v>
      </c>
      <c r="AK751" s="57">
        <f t="shared" ref="AK751" si="9018">IF(OR(ISERROR(VLOOKUP(CONCATENATE("ALI_",$C751,"_SEG_",$I751,"_PROV_",$D751),Catalogo_Precios,AK$8,FALSE)),O751=0),0,VLOOKUP(CONCATENATE("ALI_",$C751,"_SEG_",$I751,"_PROV_",$D751),Catalogo_Precios,AK$8,FALSE))</f>
        <v>2941</v>
      </c>
      <c r="AL751" s="53"/>
      <c r="AM751" s="59" t="str">
        <f t="shared" si="8591"/>
        <v>ALI_85_SEG_4</v>
      </c>
      <c r="AN751" s="59" t="str">
        <f t="shared" si="8592"/>
        <v>ALI_85_SEG_4_VAL_30997385</v>
      </c>
      <c r="AO751" s="60">
        <f t="shared" ref="AO751" si="9019">IF(OR(AB751="",AB751=0),0,COUNTIF(Codificacion,AM751))</f>
        <v>3</v>
      </c>
      <c r="AP751" s="61">
        <f t="array" ref="AP751">MIN(IF(Codificacion=AM751,Total_Cotizacion,""))</f>
        <v>24158197.600000001</v>
      </c>
      <c r="AQ751" s="62" t="b">
        <f t="shared" si="8594"/>
        <v>0</v>
      </c>
      <c r="AR751" s="51" t="str">
        <f t="shared" ref="AR751" si="9020">IF(COUNTIF(Codificacion2,CONCATENATE(AM751,"_VAL_",AB751))&gt;1,"Empate","")</f>
        <v/>
      </c>
      <c r="AS751" s="63" t="str">
        <f t="shared" si="8972"/>
        <v/>
      </c>
      <c r="AT751" s="59" t="str">
        <f t="shared" si="8596"/>
        <v>ALI_85_SEG_4_</v>
      </c>
      <c r="AU751" s="63">
        <f t="shared" ref="AU751" si="9021">IF(AND(COUNTIF(Codificacion3,AT751)&lt;AO751),1,COUNTIF(Codificacion3,AT751))</f>
        <v>1</v>
      </c>
      <c r="AV751" s="62" t="str">
        <f t="shared" si="8598"/>
        <v>No Seleccionada</v>
      </c>
      <c r="AW751" s="53"/>
      <c r="AX751" s="51" t="str">
        <f t="shared" si="8599"/>
        <v>ALI_85_SEG_4FALSO</v>
      </c>
      <c r="AY751" s="51">
        <f t="shared" si="8580"/>
        <v>2</v>
      </c>
      <c r="AZ751" s="64" t="b">
        <f t="shared" si="8600"/>
        <v>0</v>
      </c>
    </row>
    <row r="752" spans="1:52" x14ac:dyDescent="0.2">
      <c r="A752" s="50" t="b">
        <f t="shared" si="8543"/>
        <v>0</v>
      </c>
      <c r="B752" s="51" t="s">
        <v>108</v>
      </c>
      <c r="C752" s="52">
        <v>85</v>
      </c>
      <c r="D752" s="52">
        <f t="shared" ref="D752" si="9022">IF(ISERROR(VLOOKUP(E752,Proveedores,2,FALSE)),"",VLOOKUP(E752,Proveedores,2,FALSE))</f>
        <v>2047</v>
      </c>
      <c r="E752" s="53" t="s">
        <v>109</v>
      </c>
      <c r="F752" s="54">
        <v>591</v>
      </c>
      <c r="G752" s="53" t="s">
        <v>61</v>
      </c>
      <c r="H752" s="53" t="s">
        <v>83</v>
      </c>
      <c r="I752" s="52">
        <v>5</v>
      </c>
      <c r="J752" s="53" t="s">
        <v>58</v>
      </c>
      <c r="K752" s="55">
        <v>44835</v>
      </c>
      <c r="L752" s="56">
        <v>4013</v>
      </c>
      <c r="M752" s="56">
        <v>4873</v>
      </c>
      <c r="N752" s="56">
        <v>2260</v>
      </c>
      <c r="O752" s="56">
        <v>174</v>
      </c>
      <c r="P752" s="57">
        <v>2415</v>
      </c>
      <c r="Q752" s="58">
        <v>0</v>
      </c>
      <c r="R752" s="57">
        <v>2415</v>
      </c>
      <c r="S752" s="57">
        <v>2415</v>
      </c>
      <c r="T752" s="58">
        <v>0</v>
      </c>
      <c r="U752" s="57">
        <v>2415</v>
      </c>
      <c r="V752" s="57">
        <v>3020</v>
      </c>
      <c r="W752" s="58">
        <v>0</v>
      </c>
      <c r="X752" s="57">
        <v>3020</v>
      </c>
      <c r="Y752" s="57">
        <v>3020</v>
      </c>
      <c r="Z752" s="58">
        <v>0</v>
      </c>
      <c r="AA752" s="57">
        <v>3020</v>
      </c>
      <c r="AB752" s="57">
        <v>28810370</v>
      </c>
      <c r="AC752" s="53" t="str">
        <f t="shared" si="8582"/>
        <v>Registro Valido</v>
      </c>
      <c r="AD752" s="57">
        <f t="shared" ref="AD752" si="9023">IF(OR(ISERROR(VLOOKUP(CONCATENATE("ALI_",$C752,"_SEG_",$I752,"_PROV_",$D752),Catalogo_Precios,AD$8,FALSE)),L752=0),0,VLOOKUP(CONCATENATE("ALI_",$C752,"_SEG_",$I752,"_PROV_",$D752),Catalogo_Precios,AD$8,FALSE))</f>
        <v>2415</v>
      </c>
      <c r="AE752" s="57">
        <f t="shared" ref="AE752" si="9024">IF(OR(ISERROR(VLOOKUP(CONCATENATE("ALI_",$C752,"_SEG_",$I752,"_PROV_",$D752),Catalogo_Precios,AE$8,FALSE)),M752=0),0,VLOOKUP(CONCATENATE("ALI_",$C752,"_SEG_",$I752,"_PROV_",$D752),Catalogo_Precios,AE$8,FALSE))</f>
        <v>2415</v>
      </c>
      <c r="AF752" s="57">
        <f t="shared" ref="AF752" si="9025">IF(OR(ISERROR(VLOOKUP(CONCATENATE("ALI_",$C752,"_SEG_",$I752,"_PROV_",$D752),Catalogo_Precios,AF$8,FALSE)),N752=0),0,VLOOKUP(CONCATENATE("ALI_",$C752,"_SEG_",$I752,"_PROV_",$D752),Catalogo_Precios,AF$8,FALSE))</f>
        <v>3020</v>
      </c>
      <c r="AG752" s="57">
        <f t="shared" ref="AG752" si="9026">IF(OR(ISERROR(VLOOKUP(CONCATENATE("ALI_",$C752,"_SEG_",$I752,"_PROV_",$D752),Catalogo_Precios,AG$8,FALSE)),O752=0),0,VLOOKUP(CONCATENATE("ALI_",$C752,"_SEG_",$I752,"_PROV_",$D752),Catalogo_Precios,AG$8,FALSE))</f>
        <v>3020</v>
      </c>
      <c r="AH752" s="57">
        <f t="shared" ref="AH752" si="9027">IF(OR(ISERROR(VLOOKUP(CONCATENATE("ALI_",$C752,"_SEG_",$I752,"_PROV_",$D752),Catalogo_Precios,AH$8,FALSE)),L752=0),0,VLOOKUP(CONCATENATE("ALI_",$C752,"_SEG_",$I752,"_PROV_",$D752),Catalogo_Precios,AH$8,FALSE))</f>
        <v>2353</v>
      </c>
      <c r="AI752" s="57">
        <f t="shared" ref="AI752" si="9028">IF(OR(ISERROR(VLOOKUP(CONCATENATE("ALI_",$C752,"_SEG_",$I752,"_PROV_",$D752),Catalogo_Precios,AI$8,FALSE)),M752=0),0,VLOOKUP(CONCATENATE("ALI_",$C752,"_SEG_",$I752,"_PROV_",$D752),Catalogo_Precios,AI$8,FALSE))</f>
        <v>2353</v>
      </c>
      <c r="AJ752" s="57">
        <f t="shared" ref="AJ752" si="9029">IF(OR(ISERROR(VLOOKUP(CONCATENATE("ALI_",$C752,"_SEG_",$I752,"_PROV_",$D752),Catalogo_Precios,AJ$8,FALSE)),N752=0),0,VLOOKUP(CONCATENATE("ALI_",$C752,"_SEG_",$I752,"_PROV_",$D752),Catalogo_Precios,AJ$8,FALSE))</f>
        <v>2941</v>
      </c>
      <c r="AK752" s="57">
        <f t="shared" ref="AK752" si="9030">IF(OR(ISERROR(VLOOKUP(CONCATENATE("ALI_",$C752,"_SEG_",$I752,"_PROV_",$D752),Catalogo_Precios,AK$8,FALSE)),O752=0),0,VLOOKUP(CONCATENATE("ALI_",$C752,"_SEG_",$I752,"_PROV_",$D752),Catalogo_Precios,AK$8,FALSE))</f>
        <v>2941</v>
      </c>
      <c r="AL752" s="53"/>
      <c r="AM752" s="59" t="str">
        <f t="shared" si="8591"/>
        <v>ALI_85_SEG_5</v>
      </c>
      <c r="AN752" s="59" t="str">
        <f t="shared" si="8592"/>
        <v>ALI_85_SEG_5_VAL_28810370</v>
      </c>
      <c r="AO752" s="60">
        <f t="shared" ref="AO752" si="9031">IF(OR(AB752="",AB752=0),0,COUNTIF(Codificacion,AM752))</f>
        <v>3</v>
      </c>
      <c r="AP752" s="61">
        <f t="array" ref="AP752">MIN(IF(Codificacion=AM752,Total_Cotizacion,""))</f>
        <v>22453721.600000001</v>
      </c>
      <c r="AQ752" s="62" t="b">
        <f t="shared" si="8594"/>
        <v>0</v>
      </c>
      <c r="AR752" s="51" t="str">
        <f t="shared" ref="AR752" si="9032">IF(COUNTIF(Codificacion2,CONCATENATE(AM752,"_VAL_",AB752))&gt;1,"Empate","")</f>
        <v/>
      </c>
      <c r="AS752" s="63" t="str">
        <f t="shared" si="8972"/>
        <v/>
      </c>
      <c r="AT752" s="59" t="str">
        <f t="shared" si="8596"/>
        <v>ALI_85_SEG_5_</v>
      </c>
      <c r="AU752" s="63">
        <f t="shared" ref="AU752" si="9033">IF(AND(COUNTIF(Codificacion3,AT752)&lt;AO752),1,COUNTIF(Codificacion3,AT752))</f>
        <v>1</v>
      </c>
      <c r="AV752" s="62" t="str">
        <f t="shared" si="8598"/>
        <v>No Seleccionada</v>
      </c>
      <c r="AW752" s="53"/>
      <c r="AX752" s="51" t="str">
        <f t="shared" si="8599"/>
        <v>ALI_85_SEG_5FALSO</v>
      </c>
      <c r="AY752" s="51">
        <f t="shared" si="8580"/>
        <v>2</v>
      </c>
      <c r="AZ752" s="64" t="b">
        <f t="shared" si="8600"/>
        <v>0</v>
      </c>
    </row>
    <row r="753" spans="1:52" x14ac:dyDescent="0.2">
      <c r="A753" s="50" t="b">
        <f t="shared" si="8543"/>
        <v>0</v>
      </c>
      <c r="B753" s="51" t="s">
        <v>108</v>
      </c>
      <c r="C753" s="52">
        <v>85</v>
      </c>
      <c r="D753" s="52">
        <f t="shared" ref="D753" si="9034">IF(ISERROR(VLOOKUP(E753,Proveedores,2,FALSE)),"",VLOOKUP(E753,Proveedores,2,FALSE))</f>
        <v>2047</v>
      </c>
      <c r="E753" s="53" t="s">
        <v>109</v>
      </c>
      <c r="F753" s="54">
        <v>592</v>
      </c>
      <c r="G753" s="53" t="s">
        <v>61</v>
      </c>
      <c r="H753" s="53" t="s">
        <v>83</v>
      </c>
      <c r="I753" s="52">
        <v>6</v>
      </c>
      <c r="J753" s="53" t="s">
        <v>58</v>
      </c>
      <c r="K753" s="55">
        <v>44835</v>
      </c>
      <c r="L753" s="56">
        <v>4344</v>
      </c>
      <c r="M753" s="56">
        <v>5275</v>
      </c>
      <c r="N753" s="56">
        <v>2446</v>
      </c>
      <c r="O753" s="56">
        <v>189</v>
      </c>
      <c r="P753" s="57">
        <v>2415</v>
      </c>
      <c r="Q753" s="58">
        <v>0</v>
      </c>
      <c r="R753" s="57">
        <v>2415</v>
      </c>
      <c r="S753" s="57">
        <v>2415</v>
      </c>
      <c r="T753" s="58">
        <v>0</v>
      </c>
      <c r="U753" s="57">
        <v>2415</v>
      </c>
      <c r="V753" s="57">
        <v>3020</v>
      </c>
      <c r="W753" s="58">
        <v>0</v>
      </c>
      <c r="X753" s="57">
        <v>3020</v>
      </c>
      <c r="Y753" s="57">
        <v>3020</v>
      </c>
      <c r="Z753" s="58">
        <v>0</v>
      </c>
      <c r="AA753" s="57">
        <v>3020</v>
      </c>
      <c r="AB753" s="57">
        <v>31187585</v>
      </c>
      <c r="AC753" s="53" t="str">
        <f t="shared" si="8582"/>
        <v>Registro Valido</v>
      </c>
      <c r="AD753" s="57">
        <f t="shared" ref="AD753" si="9035">IF(OR(ISERROR(VLOOKUP(CONCATENATE("ALI_",$C753,"_SEG_",$I753,"_PROV_",$D753),Catalogo_Precios,AD$8,FALSE)),L753=0),0,VLOOKUP(CONCATENATE("ALI_",$C753,"_SEG_",$I753,"_PROV_",$D753),Catalogo_Precios,AD$8,FALSE))</f>
        <v>2415</v>
      </c>
      <c r="AE753" s="57">
        <f t="shared" ref="AE753" si="9036">IF(OR(ISERROR(VLOOKUP(CONCATENATE("ALI_",$C753,"_SEG_",$I753,"_PROV_",$D753),Catalogo_Precios,AE$8,FALSE)),M753=0),0,VLOOKUP(CONCATENATE("ALI_",$C753,"_SEG_",$I753,"_PROV_",$D753),Catalogo_Precios,AE$8,FALSE))</f>
        <v>2415</v>
      </c>
      <c r="AF753" s="57">
        <f t="shared" ref="AF753" si="9037">IF(OR(ISERROR(VLOOKUP(CONCATENATE("ALI_",$C753,"_SEG_",$I753,"_PROV_",$D753),Catalogo_Precios,AF$8,FALSE)),N753=0),0,VLOOKUP(CONCATENATE("ALI_",$C753,"_SEG_",$I753,"_PROV_",$D753),Catalogo_Precios,AF$8,FALSE))</f>
        <v>3020</v>
      </c>
      <c r="AG753" s="57">
        <f t="shared" ref="AG753" si="9038">IF(OR(ISERROR(VLOOKUP(CONCATENATE("ALI_",$C753,"_SEG_",$I753,"_PROV_",$D753),Catalogo_Precios,AG$8,FALSE)),O753=0),0,VLOOKUP(CONCATENATE("ALI_",$C753,"_SEG_",$I753,"_PROV_",$D753),Catalogo_Precios,AG$8,FALSE))</f>
        <v>3020</v>
      </c>
      <c r="AH753" s="57">
        <f t="shared" ref="AH753" si="9039">IF(OR(ISERROR(VLOOKUP(CONCATENATE("ALI_",$C753,"_SEG_",$I753,"_PROV_",$D753),Catalogo_Precios,AH$8,FALSE)),L753=0),0,VLOOKUP(CONCATENATE("ALI_",$C753,"_SEG_",$I753,"_PROV_",$D753),Catalogo_Precios,AH$8,FALSE))</f>
        <v>2353</v>
      </c>
      <c r="AI753" s="57">
        <f t="shared" ref="AI753" si="9040">IF(OR(ISERROR(VLOOKUP(CONCATENATE("ALI_",$C753,"_SEG_",$I753,"_PROV_",$D753),Catalogo_Precios,AI$8,FALSE)),M753=0),0,VLOOKUP(CONCATENATE("ALI_",$C753,"_SEG_",$I753,"_PROV_",$D753),Catalogo_Precios,AI$8,FALSE))</f>
        <v>2353</v>
      </c>
      <c r="AJ753" s="57">
        <f t="shared" ref="AJ753" si="9041">IF(OR(ISERROR(VLOOKUP(CONCATENATE("ALI_",$C753,"_SEG_",$I753,"_PROV_",$D753),Catalogo_Precios,AJ$8,FALSE)),N753=0),0,VLOOKUP(CONCATENATE("ALI_",$C753,"_SEG_",$I753,"_PROV_",$D753),Catalogo_Precios,AJ$8,FALSE))</f>
        <v>2941</v>
      </c>
      <c r="AK753" s="57">
        <f t="shared" ref="AK753" si="9042">IF(OR(ISERROR(VLOOKUP(CONCATENATE("ALI_",$C753,"_SEG_",$I753,"_PROV_",$D753),Catalogo_Precios,AK$8,FALSE)),O753=0),0,VLOOKUP(CONCATENATE("ALI_",$C753,"_SEG_",$I753,"_PROV_",$D753),Catalogo_Precios,AK$8,FALSE))</f>
        <v>2941</v>
      </c>
      <c r="AL753" s="53"/>
      <c r="AM753" s="59" t="str">
        <f t="shared" si="8591"/>
        <v>ALI_85_SEG_6</v>
      </c>
      <c r="AN753" s="59" t="str">
        <f t="shared" si="8592"/>
        <v>ALI_85_SEG_6_VAL_31187585</v>
      </c>
      <c r="AO753" s="60">
        <f t="shared" ref="AO753" si="9043">IF(OR(AB753="",AB753=0),0,COUNTIF(Codificacion,AM753))</f>
        <v>3</v>
      </c>
      <c r="AP753" s="61">
        <f t="array" ref="AP753">MIN(IF(Codificacion=AM753,Total_Cotizacion,""))</f>
        <v>24306433.600000001</v>
      </c>
      <c r="AQ753" s="62" t="b">
        <f t="shared" si="8594"/>
        <v>0</v>
      </c>
      <c r="AR753" s="51" t="str">
        <f t="shared" ref="AR753" si="9044">IF(COUNTIF(Codificacion2,CONCATENATE(AM753,"_VAL_",AB753))&gt;1,"Empate","")</f>
        <v/>
      </c>
      <c r="AS753" s="63" t="str">
        <f t="shared" si="8972"/>
        <v/>
      </c>
      <c r="AT753" s="59" t="str">
        <f t="shared" si="8596"/>
        <v>ALI_85_SEG_6_</v>
      </c>
      <c r="AU753" s="63">
        <f t="shared" ref="AU753" si="9045">IF(AND(COUNTIF(Codificacion3,AT753)&lt;AO753),1,COUNTIF(Codificacion3,AT753))</f>
        <v>1</v>
      </c>
      <c r="AV753" s="62" t="str">
        <f t="shared" si="8598"/>
        <v>No Seleccionada</v>
      </c>
      <c r="AW753" s="53"/>
      <c r="AX753" s="51" t="str">
        <f t="shared" si="8599"/>
        <v>ALI_85_SEG_6FALSO</v>
      </c>
      <c r="AY753" s="51">
        <f t="shared" si="8580"/>
        <v>2</v>
      </c>
      <c r="AZ753" s="64" t="b">
        <f t="shared" si="8600"/>
        <v>0</v>
      </c>
    </row>
    <row r="754" spans="1:52" x14ac:dyDescent="0.2">
      <c r="A754" s="50" t="b">
        <f t="shared" si="8543"/>
        <v>0</v>
      </c>
      <c r="B754" s="51" t="s">
        <v>108</v>
      </c>
      <c r="C754" s="52">
        <v>85</v>
      </c>
      <c r="D754" s="52">
        <f t="shared" ref="D754" si="9046">IF(ISERROR(VLOOKUP(E754,Proveedores,2,FALSE)),"",VLOOKUP(E754,Proveedores,2,FALSE))</f>
        <v>2047</v>
      </c>
      <c r="E754" s="53" t="s">
        <v>109</v>
      </c>
      <c r="F754" s="54">
        <v>593</v>
      </c>
      <c r="G754" s="53" t="s">
        <v>61</v>
      </c>
      <c r="H754" s="53" t="s">
        <v>83</v>
      </c>
      <c r="I754" s="52">
        <v>7</v>
      </c>
      <c r="J754" s="53" t="s">
        <v>58</v>
      </c>
      <c r="K754" s="55">
        <v>44835</v>
      </c>
      <c r="L754" s="56">
        <v>4436</v>
      </c>
      <c r="M754" s="56">
        <v>5386</v>
      </c>
      <c r="N754" s="56">
        <v>2498</v>
      </c>
      <c r="O754" s="56">
        <v>193</v>
      </c>
      <c r="P754" s="57">
        <v>2415</v>
      </c>
      <c r="Q754" s="58">
        <v>0</v>
      </c>
      <c r="R754" s="57">
        <v>2415</v>
      </c>
      <c r="S754" s="57">
        <v>2415</v>
      </c>
      <c r="T754" s="58">
        <v>0</v>
      </c>
      <c r="U754" s="57">
        <v>2415</v>
      </c>
      <c r="V754" s="57">
        <v>3020</v>
      </c>
      <c r="W754" s="58">
        <v>0</v>
      </c>
      <c r="X754" s="57">
        <v>3020</v>
      </c>
      <c r="Y754" s="57">
        <v>3020</v>
      </c>
      <c r="Z754" s="58">
        <v>0</v>
      </c>
      <c r="AA754" s="57">
        <v>3020</v>
      </c>
      <c r="AB754" s="57">
        <v>31846950</v>
      </c>
      <c r="AC754" s="53" t="str">
        <f t="shared" si="8582"/>
        <v>Registro Valido</v>
      </c>
      <c r="AD754" s="57">
        <f t="shared" ref="AD754" si="9047">IF(OR(ISERROR(VLOOKUP(CONCATENATE("ALI_",$C754,"_SEG_",$I754,"_PROV_",$D754),Catalogo_Precios,AD$8,FALSE)),L754=0),0,VLOOKUP(CONCATENATE("ALI_",$C754,"_SEG_",$I754,"_PROV_",$D754),Catalogo_Precios,AD$8,FALSE))</f>
        <v>2415</v>
      </c>
      <c r="AE754" s="57">
        <f t="shared" ref="AE754" si="9048">IF(OR(ISERROR(VLOOKUP(CONCATENATE("ALI_",$C754,"_SEG_",$I754,"_PROV_",$D754),Catalogo_Precios,AE$8,FALSE)),M754=0),0,VLOOKUP(CONCATENATE("ALI_",$C754,"_SEG_",$I754,"_PROV_",$D754),Catalogo_Precios,AE$8,FALSE))</f>
        <v>2415</v>
      </c>
      <c r="AF754" s="57">
        <f t="shared" ref="AF754" si="9049">IF(OR(ISERROR(VLOOKUP(CONCATENATE("ALI_",$C754,"_SEG_",$I754,"_PROV_",$D754),Catalogo_Precios,AF$8,FALSE)),N754=0),0,VLOOKUP(CONCATENATE("ALI_",$C754,"_SEG_",$I754,"_PROV_",$D754),Catalogo_Precios,AF$8,FALSE))</f>
        <v>3020</v>
      </c>
      <c r="AG754" s="57">
        <f t="shared" ref="AG754" si="9050">IF(OR(ISERROR(VLOOKUP(CONCATENATE("ALI_",$C754,"_SEG_",$I754,"_PROV_",$D754),Catalogo_Precios,AG$8,FALSE)),O754=0),0,VLOOKUP(CONCATENATE("ALI_",$C754,"_SEG_",$I754,"_PROV_",$D754),Catalogo_Precios,AG$8,FALSE))</f>
        <v>3020</v>
      </c>
      <c r="AH754" s="57">
        <f t="shared" ref="AH754" si="9051">IF(OR(ISERROR(VLOOKUP(CONCATENATE("ALI_",$C754,"_SEG_",$I754,"_PROV_",$D754),Catalogo_Precios,AH$8,FALSE)),L754=0),0,VLOOKUP(CONCATENATE("ALI_",$C754,"_SEG_",$I754,"_PROV_",$D754),Catalogo_Precios,AH$8,FALSE))</f>
        <v>2353</v>
      </c>
      <c r="AI754" s="57">
        <f t="shared" ref="AI754" si="9052">IF(OR(ISERROR(VLOOKUP(CONCATENATE("ALI_",$C754,"_SEG_",$I754,"_PROV_",$D754),Catalogo_Precios,AI$8,FALSE)),M754=0),0,VLOOKUP(CONCATENATE("ALI_",$C754,"_SEG_",$I754,"_PROV_",$D754),Catalogo_Precios,AI$8,FALSE))</f>
        <v>2353</v>
      </c>
      <c r="AJ754" s="57">
        <f t="shared" ref="AJ754" si="9053">IF(OR(ISERROR(VLOOKUP(CONCATENATE("ALI_",$C754,"_SEG_",$I754,"_PROV_",$D754),Catalogo_Precios,AJ$8,FALSE)),N754=0),0,VLOOKUP(CONCATENATE("ALI_",$C754,"_SEG_",$I754,"_PROV_",$D754),Catalogo_Precios,AJ$8,FALSE))</f>
        <v>2941</v>
      </c>
      <c r="AK754" s="57">
        <f t="shared" ref="AK754" si="9054">IF(OR(ISERROR(VLOOKUP(CONCATENATE("ALI_",$C754,"_SEG_",$I754,"_PROV_",$D754),Catalogo_Precios,AK$8,FALSE)),O754=0),0,VLOOKUP(CONCATENATE("ALI_",$C754,"_SEG_",$I754,"_PROV_",$D754),Catalogo_Precios,AK$8,FALSE))</f>
        <v>2941</v>
      </c>
      <c r="AL754" s="53"/>
      <c r="AM754" s="59" t="str">
        <f t="shared" si="8591"/>
        <v>ALI_85_SEG_7</v>
      </c>
      <c r="AN754" s="59" t="str">
        <f t="shared" si="8592"/>
        <v>ALI_85_SEG_7_VAL_31846950</v>
      </c>
      <c r="AO754" s="60">
        <f t="shared" ref="AO754" si="9055">IF(OR(AB754="",AB754=0),0,COUNTIF(Codificacion,AM754))</f>
        <v>3</v>
      </c>
      <c r="AP754" s="61">
        <f t="array" ref="AP754">MIN(IF(Codificacion=AM754,Total_Cotizacion,""))</f>
        <v>24820317.600000001</v>
      </c>
      <c r="AQ754" s="62" t="b">
        <f t="shared" si="8594"/>
        <v>0</v>
      </c>
      <c r="AR754" s="51" t="str">
        <f t="shared" ref="AR754" si="9056">IF(COUNTIF(Codificacion2,CONCATENATE(AM754,"_VAL_",AB754))&gt;1,"Empate","")</f>
        <v/>
      </c>
      <c r="AS754" s="63" t="str">
        <f t="shared" si="8972"/>
        <v/>
      </c>
      <c r="AT754" s="59" t="str">
        <f t="shared" si="8596"/>
        <v>ALI_85_SEG_7_</v>
      </c>
      <c r="AU754" s="63">
        <f t="shared" ref="AU754" si="9057">IF(AND(COUNTIF(Codificacion3,AT754)&lt;AO754),1,COUNTIF(Codificacion3,AT754))</f>
        <v>1</v>
      </c>
      <c r="AV754" s="62" t="str">
        <f t="shared" si="8598"/>
        <v>No Seleccionada</v>
      </c>
      <c r="AW754" s="53"/>
      <c r="AX754" s="51" t="str">
        <f t="shared" si="8599"/>
        <v>ALI_85_SEG_7FALSO</v>
      </c>
      <c r="AY754" s="51">
        <f t="shared" si="8580"/>
        <v>2</v>
      </c>
      <c r="AZ754" s="64" t="b">
        <f t="shared" si="8600"/>
        <v>0</v>
      </c>
    </row>
    <row r="755" spans="1:52" x14ac:dyDescent="0.2">
      <c r="A755" s="50" t="b">
        <f t="shared" si="8543"/>
        <v>0</v>
      </c>
      <c r="B755" s="51" t="s">
        <v>108</v>
      </c>
      <c r="C755" s="52">
        <v>85</v>
      </c>
      <c r="D755" s="52">
        <f t="shared" ref="D755" si="9058">IF(ISERROR(VLOOKUP(E755,Proveedores,2,FALSE)),"",VLOOKUP(E755,Proveedores,2,FALSE))</f>
        <v>2047</v>
      </c>
      <c r="E755" s="53" t="s">
        <v>109</v>
      </c>
      <c r="F755" s="54">
        <v>594</v>
      </c>
      <c r="G755" s="53" t="s">
        <v>61</v>
      </c>
      <c r="H755" s="53" t="s">
        <v>83</v>
      </c>
      <c r="I755" s="52">
        <v>8</v>
      </c>
      <c r="J755" s="53" t="s">
        <v>58</v>
      </c>
      <c r="K755" s="55">
        <v>44835</v>
      </c>
      <c r="L755" s="56">
        <v>4281</v>
      </c>
      <c r="M755" s="56">
        <v>5199</v>
      </c>
      <c r="N755" s="56">
        <v>2412</v>
      </c>
      <c r="O755" s="56">
        <v>186</v>
      </c>
      <c r="P755" s="57">
        <v>2415</v>
      </c>
      <c r="Q755" s="58">
        <v>0</v>
      </c>
      <c r="R755" s="57">
        <v>2415</v>
      </c>
      <c r="S755" s="57">
        <v>2415</v>
      </c>
      <c r="T755" s="58">
        <v>0</v>
      </c>
      <c r="U755" s="57">
        <v>2415</v>
      </c>
      <c r="V755" s="57">
        <v>3020</v>
      </c>
      <c r="W755" s="58">
        <v>0</v>
      </c>
      <c r="X755" s="57">
        <v>3020</v>
      </c>
      <c r="Y755" s="57">
        <v>3020</v>
      </c>
      <c r="Z755" s="58">
        <v>0</v>
      </c>
      <c r="AA755" s="57">
        <v>3020</v>
      </c>
      <c r="AB755" s="57">
        <v>30740160</v>
      </c>
      <c r="AC755" s="53" t="str">
        <f t="shared" si="8582"/>
        <v>Registro Valido</v>
      </c>
      <c r="AD755" s="57">
        <f t="shared" ref="AD755" si="9059">IF(OR(ISERROR(VLOOKUP(CONCATENATE("ALI_",$C755,"_SEG_",$I755,"_PROV_",$D755),Catalogo_Precios,AD$8,FALSE)),L755=0),0,VLOOKUP(CONCATENATE("ALI_",$C755,"_SEG_",$I755,"_PROV_",$D755),Catalogo_Precios,AD$8,FALSE))</f>
        <v>2415</v>
      </c>
      <c r="AE755" s="57">
        <f t="shared" ref="AE755" si="9060">IF(OR(ISERROR(VLOOKUP(CONCATENATE("ALI_",$C755,"_SEG_",$I755,"_PROV_",$D755),Catalogo_Precios,AE$8,FALSE)),M755=0),0,VLOOKUP(CONCATENATE("ALI_",$C755,"_SEG_",$I755,"_PROV_",$D755),Catalogo_Precios,AE$8,FALSE))</f>
        <v>2415</v>
      </c>
      <c r="AF755" s="57">
        <f t="shared" ref="AF755" si="9061">IF(OR(ISERROR(VLOOKUP(CONCATENATE("ALI_",$C755,"_SEG_",$I755,"_PROV_",$D755),Catalogo_Precios,AF$8,FALSE)),N755=0),0,VLOOKUP(CONCATENATE("ALI_",$C755,"_SEG_",$I755,"_PROV_",$D755),Catalogo_Precios,AF$8,FALSE))</f>
        <v>3020</v>
      </c>
      <c r="AG755" s="57">
        <f t="shared" ref="AG755" si="9062">IF(OR(ISERROR(VLOOKUP(CONCATENATE("ALI_",$C755,"_SEG_",$I755,"_PROV_",$D755),Catalogo_Precios,AG$8,FALSE)),O755=0),0,VLOOKUP(CONCATENATE("ALI_",$C755,"_SEG_",$I755,"_PROV_",$D755),Catalogo_Precios,AG$8,FALSE))</f>
        <v>3020</v>
      </c>
      <c r="AH755" s="57">
        <f t="shared" ref="AH755" si="9063">IF(OR(ISERROR(VLOOKUP(CONCATENATE("ALI_",$C755,"_SEG_",$I755,"_PROV_",$D755),Catalogo_Precios,AH$8,FALSE)),L755=0),0,VLOOKUP(CONCATENATE("ALI_",$C755,"_SEG_",$I755,"_PROV_",$D755),Catalogo_Precios,AH$8,FALSE))</f>
        <v>2353</v>
      </c>
      <c r="AI755" s="57">
        <f t="shared" ref="AI755" si="9064">IF(OR(ISERROR(VLOOKUP(CONCATENATE("ALI_",$C755,"_SEG_",$I755,"_PROV_",$D755),Catalogo_Precios,AI$8,FALSE)),M755=0),0,VLOOKUP(CONCATENATE("ALI_",$C755,"_SEG_",$I755,"_PROV_",$D755),Catalogo_Precios,AI$8,FALSE))</f>
        <v>2353</v>
      </c>
      <c r="AJ755" s="57">
        <f t="shared" ref="AJ755" si="9065">IF(OR(ISERROR(VLOOKUP(CONCATENATE("ALI_",$C755,"_SEG_",$I755,"_PROV_",$D755),Catalogo_Precios,AJ$8,FALSE)),N755=0),0,VLOOKUP(CONCATENATE("ALI_",$C755,"_SEG_",$I755,"_PROV_",$D755),Catalogo_Precios,AJ$8,FALSE))</f>
        <v>2941</v>
      </c>
      <c r="AK755" s="57">
        <f t="shared" ref="AK755" si="9066">IF(OR(ISERROR(VLOOKUP(CONCATENATE("ALI_",$C755,"_SEG_",$I755,"_PROV_",$D755),Catalogo_Precios,AK$8,FALSE)),O755=0),0,VLOOKUP(CONCATENATE("ALI_",$C755,"_SEG_",$I755,"_PROV_",$D755),Catalogo_Precios,AK$8,FALSE))</f>
        <v>2941</v>
      </c>
      <c r="AL755" s="53"/>
      <c r="AM755" s="59" t="str">
        <f t="shared" si="8591"/>
        <v>ALI_85_SEG_8</v>
      </c>
      <c r="AN755" s="59" t="str">
        <f t="shared" si="8592"/>
        <v>ALI_85_SEG_8_VAL_30740160</v>
      </c>
      <c r="AO755" s="60">
        <f t="shared" ref="AO755" si="9067">IF(OR(AB755="",AB755=0),0,COUNTIF(Codificacion,AM755))</f>
        <v>3</v>
      </c>
      <c r="AP755" s="61">
        <f t="array" ref="AP755">MIN(IF(Codificacion=AM755,Total_Cotizacion,""))</f>
        <v>23957726.400000002</v>
      </c>
      <c r="AQ755" s="62" t="b">
        <f t="shared" si="8594"/>
        <v>0</v>
      </c>
      <c r="AR755" s="51" t="str">
        <f t="shared" ref="AR755" si="9068">IF(COUNTIF(Codificacion2,CONCATENATE(AM755,"_VAL_",AB755))&gt;1,"Empate","")</f>
        <v/>
      </c>
      <c r="AS755" s="63" t="str">
        <f t="shared" si="8972"/>
        <v/>
      </c>
      <c r="AT755" s="59" t="str">
        <f t="shared" si="8596"/>
        <v>ALI_85_SEG_8_</v>
      </c>
      <c r="AU755" s="63">
        <f t="shared" ref="AU755" si="9069">IF(AND(COUNTIF(Codificacion3,AT755)&lt;AO755),1,COUNTIF(Codificacion3,AT755))</f>
        <v>1</v>
      </c>
      <c r="AV755" s="62" t="str">
        <f t="shared" si="8598"/>
        <v>No Seleccionada</v>
      </c>
      <c r="AW755" s="53"/>
      <c r="AX755" s="51" t="str">
        <f t="shared" si="8599"/>
        <v>ALI_85_SEG_8FALSO</v>
      </c>
      <c r="AY755" s="51">
        <f t="shared" si="8580"/>
        <v>2</v>
      </c>
      <c r="AZ755" s="64" t="b">
        <f t="shared" si="8600"/>
        <v>0</v>
      </c>
    </row>
    <row r="756" spans="1:52" x14ac:dyDescent="0.2">
      <c r="A756" s="50" t="b">
        <f t="shared" si="8543"/>
        <v>0</v>
      </c>
      <c r="B756" s="51" t="s">
        <v>108</v>
      </c>
      <c r="C756" s="52">
        <v>85</v>
      </c>
      <c r="D756" s="52">
        <f t="shared" ref="D756" si="9070">IF(ISERROR(VLOOKUP(E756,Proveedores,2,FALSE)),"",VLOOKUP(E756,Proveedores,2,FALSE))</f>
        <v>2047</v>
      </c>
      <c r="E756" s="53" t="s">
        <v>109</v>
      </c>
      <c r="F756" s="54">
        <v>595</v>
      </c>
      <c r="G756" s="53" t="s">
        <v>61</v>
      </c>
      <c r="H756" s="53" t="s">
        <v>83</v>
      </c>
      <c r="I756" s="52">
        <v>9</v>
      </c>
      <c r="J756" s="53" t="s">
        <v>58</v>
      </c>
      <c r="K756" s="55">
        <v>44835</v>
      </c>
      <c r="L756" s="56">
        <v>4327</v>
      </c>
      <c r="M756" s="56">
        <v>5254</v>
      </c>
      <c r="N756" s="56">
        <v>2436</v>
      </c>
      <c r="O756" s="56">
        <v>188</v>
      </c>
      <c r="P756" s="57">
        <v>2415</v>
      </c>
      <c r="Q756" s="58">
        <v>0</v>
      </c>
      <c r="R756" s="57">
        <v>2415</v>
      </c>
      <c r="S756" s="57">
        <v>2415</v>
      </c>
      <c r="T756" s="58">
        <v>0</v>
      </c>
      <c r="U756" s="57">
        <v>2415</v>
      </c>
      <c r="V756" s="57">
        <v>3020</v>
      </c>
      <c r="W756" s="58">
        <v>0</v>
      </c>
      <c r="X756" s="57">
        <v>3020</v>
      </c>
      <c r="Y756" s="57">
        <v>3020</v>
      </c>
      <c r="Z756" s="58">
        <v>0</v>
      </c>
      <c r="AA756" s="57">
        <v>3020</v>
      </c>
      <c r="AB756" s="57">
        <v>31062595</v>
      </c>
      <c r="AC756" s="53" t="str">
        <f t="shared" si="8582"/>
        <v>Registro Valido</v>
      </c>
      <c r="AD756" s="57">
        <f t="shared" ref="AD756" si="9071">IF(OR(ISERROR(VLOOKUP(CONCATENATE("ALI_",$C756,"_SEG_",$I756,"_PROV_",$D756),Catalogo_Precios,AD$8,FALSE)),L756=0),0,VLOOKUP(CONCATENATE("ALI_",$C756,"_SEG_",$I756,"_PROV_",$D756),Catalogo_Precios,AD$8,FALSE))</f>
        <v>2415</v>
      </c>
      <c r="AE756" s="57">
        <f t="shared" ref="AE756" si="9072">IF(OR(ISERROR(VLOOKUP(CONCATENATE("ALI_",$C756,"_SEG_",$I756,"_PROV_",$D756),Catalogo_Precios,AE$8,FALSE)),M756=0),0,VLOOKUP(CONCATENATE("ALI_",$C756,"_SEG_",$I756,"_PROV_",$D756),Catalogo_Precios,AE$8,FALSE))</f>
        <v>2415</v>
      </c>
      <c r="AF756" s="57">
        <f t="shared" ref="AF756" si="9073">IF(OR(ISERROR(VLOOKUP(CONCATENATE("ALI_",$C756,"_SEG_",$I756,"_PROV_",$D756),Catalogo_Precios,AF$8,FALSE)),N756=0),0,VLOOKUP(CONCATENATE("ALI_",$C756,"_SEG_",$I756,"_PROV_",$D756),Catalogo_Precios,AF$8,FALSE))</f>
        <v>3020</v>
      </c>
      <c r="AG756" s="57">
        <f t="shared" ref="AG756" si="9074">IF(OR(ISERROR(VLOOKUP(CONCATENATE("ALI_",$C756,"_SEG_",$I756,"_PROV_",$D756),Catalogo_Precios,AG$8,FALSE)),O756=0),0,VLOOKUP(CONCATENATE("ALI_",$C756,"_SEG_",$I756,"_PROV_",$D756),Catalogo_Precios,AG$8,FALSE))</f>
        <v>3020</v>
      </c>
      <c r="AH756" s="57">
        <f t="shared" ref="AH756" si="9075">IF(OR(ISERROR(VLOOKUP(CONCATENATE("ALI_",$C756,"_SEG_",$I756,"_PROV_",$D756),Catalogo_Precios,AH$8,FALSE)),L756=0),0,VLOOKUP(CONCATENATE("ALI_",$C756,"_SEG_",$I756,"_PROV_",$D756),Catalogo_Precios,AH$8,FALSE))</f>
        <v>2353</v>
      </c>
      <c r="AI756" s="57">
        <f t="shared" ref="AI756" si="9076">IF(OR(ISERROR(VLOOKUP(CONCATENATE("ALI_",$C756,"_SEG_",$I756,"_PROV_",$D756),Catalogo_Precios,AI$8,FALSE)),M756=0),0,VLOOKUP(CONCATENATE("ALI_",$C756,"_SEG_",$I756,"_PROV_",$D756),Catalogo_Precios,AI$8,FALSE))</f>
        <v>2353</v>
      </c>
      <c r="AJ756" s="57">
        <f t="shared" ref="AJ756" si="9077">IF(OR(ISERROR(VLOOKUP(CONCATENATE("ALI_",$C756,"_SEG_",$I756,"_PROV_",$D756),Catalogo_Precios,AJ$8,FALSE)),N756=0),0,VLOOKUP(CONCATENATE("ALI_",$C756,"_SEG_",$I756,"_PROV_",$D756),Catalogo_Precios,AJ$8,FALSE))</f>
        <v>2941</v>
      </c>
      <c r="AK756" s="57">
        <f t="shared" ref="AK756" si="9078">IF(OR(ISERROR(VLOOKUP(CONCATENATE("ALI_",$C756,"_SEG_",$I756,"_PROV_",$D756),Catalogo_Precios,AK$8,FALSE)),O756=0),0,VLOOKUP(CONCATENATE("ALI_",$C756,"_SEG_",$I756,"_PROV_",$D756),Catalogo_Precios,AK$8,FALSE))</f>
        <v>2941</v>
      </c>
      <c r="AL756" s="53"/>
      <c r="AM756" s="59" t="str">
        <f t="shared" si="8591"/>
        <v>ALI_85_SEG_9</v>
      </c>
      <c r="AN756" s="59" t="str">
        <f t="shared" si="8592"/>
        <v>ALI_85_SEG_9_VAL_31062595</v>
      </c>
      <c r="AO756" s="60">
        <f t="shared" ref="AO756" si="9079">IF(OR(AB756="",AB756=0),0,COUNTIF(Codificacion,AM756))</f>
        <v>3</v>
      </c>
      <c r="AP756" s="61">
        <f t="array" ref="AP756">MIN(IF(Codificacion=AM756,Total_Cotizacion,""))</f>
        <v>24209021.599999998</v>
      </c>
      <c r="AQ756" s="62" t="b">
        <f t="shared" si="8594"/>
        <v>0</v>
      </c>
      <c r="AR756" s="51" t="str">
        <f t="shared" ref="AR756" si="9080">IF(COUNTIF(Codificacion2,CONCATENATE(AM756,"_VAL_",AB756))&gt;1,"Empate","")</f>
        <v/>
      </c>
      <c r="AS756" s="63" t="str">
        <f t="shared" si="8972"/>
        <v/>
      </c>
      <c r="AT756" s="59" t="str">
        <f t="shared" si="8596"/>
        <v>ALI_85_SEG_9_</v>
      </c>
      <c r="AU756" s="63">
        <f t="shared" ref="AU756" si="9081">IF(AND(COUNTIF(Codificacion3,AT756)&lt;AO756),1,COUNTIF(Codificacion3,AT756))</f>
        <v>1</v>
      </c>
      <c r="AV756" s="62" t="str">
        <f t="shared" si="8598"/>
        <v>No Seleccionada</v>
      </c>
      <c r="AW756" s="53"/>
      <c r="AX756" s="51" t="str">
        <f t="shared" si="8599"/>
        <v>ALI_85_SEG_9FALSO</v>
      </c>
      <c r="AY756" s="51">
        <f t="shared" si="8580"/>
        <v>2</v>
      </c>
      <c r="AZ756" s="64" t="b">
        <f t="shared" si="8600"/>
        <v>0</v>
      </c>
    </row>
    <row r="757" spans="1:52" x14ac:dyDescent="0.2">
      <c r="A757" s="50" t="b">
        <f t="shared" si="8543"/>
        <v>0</v>
      </c>
      <c r="B757" s="51" t="s">
        <v>108</v>
      </c>
      <c r="C757" s="52">
        <v>85</v>
      </c>
      <c r="D757" s="52">
        <f t="shared" ref="D757" si="9082">IF(ISERROR(VLOOKUP(E757,Proveedores,2,FALSE)),"",VLOOKUP(E757,Proveedores,2,FALSE))</f>
        <v>2047</v>
      </c>
      <c r="E757" s="53" t="s">
        <v>109</v>
      </c>
      <c r="F757" s="54">
        <v>596</v>
      </c>
      <c r="G757" s="53" t="s">
        <v>61</v>
      </c>
      <c r="H757" s="53" t="s">
        <v>83</v>
      </c>
      <c r="I757" s="52">
        <v>10</v>
      </c>
      <c r="J757" s="53" t="s">
        <v>58</v>
      </c>
      <c r="K757" s="55">
        <v>44835</v>
      </c>
      <c r="L757" s="56">
        <v>4333</v>
      </c>
      <c r="M757" s="56">
        <v>5262</v>
      </c>
      <c r="N757" s="56">
        <v>2441</v>
      </c>
      <c r="O757" s="56">
        <v>188</v>
      </c>
      <c r="P757" s="57">
        <v>2415</v>
      </c>
      <c r="Q757" s="58">
        <v>0</v>
      </c>
      <c r="R757" s="57">
        <v>2415</v>
      </c>
      <c r="S757" s="57">
        <v>2415</v>
      </c>
      <c r="T757" s="58">
        <v>0</v>
      </c>
      <c r="U757" s="57">
        <v>2415</v>
      </c>
      <c r="V757" s="57">
        <v>3020</v>
      </c>
      <c r="W757" s="58">
        <v>0</v>
      </c>
      <c r="X757" s="57">
        <v>3020</v>
      </c>
      <c r="Y757" s="57">
        <v>3020</v>
      </c>
      <c r="Z757" s="58">
        <v>0</v>
      </c>
      <c r="AA757" s="57">
        <v>3020</v>
      </c>
      <c r="AB757" s="57">
        <v>31111505</v>
      </c>
      <c r="AC757" s="53" t="str">
        <f t="shared" si="8582"/>
        <v>Registro Valido</v>
      </c>
      <c r="AD757" s="57">
        <f t="shared" ref="AD757" si="9083">IF(OR(ISERROR(VLOOKUP(CONCATENATE("ALI_",$C757,"_SEG_",$I757,"_PROV_",$D757),Catalogo_Precios,AD$8,FALSE)),L757=0),0,VLOOKUP(CONCATENATE("ALI_",$C757,"_SEG_",$I757,"_PROV_",$D757),Catalogo_Precios,AD$8,FALSE))</f>
        <v>2415</v>
      </c>
      <c r="AE757" s="57">
        <f t="shared" ref="AE757" si="9084">IF(OR(ISERROR(VLOOKUP(CONCATENATE("ALI_",$C757,"_SEG_",$I757,"_PROV_",$D757),Catalogo_Precios,AE$8,FALSE)),M757=0),0,VLOOKUP(CONCATENATE("ALI_",$C757,"_SEG_",$I757,"_PROV_",$D757),Catalogo_Precios,AE$8,FALSE))</f>
        <v>2415</v>
      </c>
      <c r="AF757" s="57">
        <f t="shared" ref="AF757" si="9085">IF(OR(ISERROR(VLOOKUP(CONCATENATE("ALI_",$C757,"_SEG_",$I757,"_PROV_",$D757),Catalogo_Precios,AF$8,FALSE)),N757=0),0,VLOOKUP(CONCATENATE("ALI_",$C757,"_SEG_",$I757,"_PROV_",$D757),Catalogo_Precios,AF$8,FALSE))</f>
        <v>3020</v>
      </c>
      <c r="AG757" s="57">
        <f t="shared" ref="AG757" si="9086">IF(OR(ISERROR(VLOOKUP(CONCATENATE("ALI_",$C757,"_SEG_",$I757,"_PROV_",$D757),Catalogo_Precios,AG$8,FALSE)),O757=0),0,VLOOKUP(CONCATENATE("ALI_",$C757,"_SEG_",$I757,"_PROV_",$D757),Catalogo_Precios,AG$8,FALSE))</f>
        <v>3020</v>
      </c>
      <c r="AH757" s="57">
        <f t="shared" ref="AH757" si="9087">IF(OR(ISERROR(VLOOKUP(CONCATENATE("ALI_",$C757,"_SEG_",$I757,"_PROV_",$D757),Catalogo_Precios,AH$8,FALSE)),L757=0),0,VLOOKUP(CONCATENATE("ALI_",$C757,"_SEG_",$I757,"_PROV_",$D757),Catalogo_Precios,AH$8,FALSE))</f>
        <v>2353</v>
      </c>
      <c r="AI757" s="57">
        <f t="shared" ref="AI757" si="9088">IF(OR(ISERROR(VLOOKUP(CONCATENATE("ALI_",$C757,"_SEG_",$I757,"_PROV_",$D757),Catalogo_Precios,AI$8,FALSE)),M757=0),0,VLOOKUP(CONCATENATE("ALI_",$C757,"_SEG_",$I757,"_PROV_",$D757),Catalogo_Precios,AI$8,FALSE))</f>
        <v>2353</v>
      </c>
      <c r="AJ757" s="57">
        <f t="shared" ref="AJ757" si="9089">IF(OR(ISERROR(VLOOKUP(CONCATENATE("ALI_",$C757,"_SEG_",$I757,"_PROV_",$D757),Catalogo_Precios,AJ$8,FALSE)),N757=0),0,VLOOKUP(CONCATENATE("ALI_",$C757,"_SEG_",$I757,"_PROV_",$D757),Catalogo_Precios,AJ$8,FALSE))</f>
        <v>2941</v>
      </c>
      <c r="AK757" s="57">
        <f t="shared" ref="AK757" si="9090">IF(OR(ISERROR(VLOOKUP(CONCATENATE("ALI_",$C757,"_SEG_",$I757,"_PROV_",$D757),Catalogo_Precios,AK$8,FALSE)),O757=0),0,VLOOKUP(CONCATENATE("ALI_",$C757,"_SEG_",$I757,"_PROV_",$D757),Catalogo_Precios,AK$8,FALSE))</f>
        <v>2941</v>
      </c>
      <c r="AL757" s="53"/>
      <c r="AM757" s="59" t="str">
        <f t="shared" si="8591"/>
        <v>ALI_85_SEG_10</v>
      </c>
      <c r="AN757" s="59" t="str">
        <f t="shared" si="8592"/>
        <v>ALI_85_SEG_10_VAL_31111505</v>
      </c>
      <c r="AO757" s="60">
        <f t="shared" ref="AO757" si="9091">IF(OR(AB757="",AB757=0),0,COUNTIF(Codificacion,AM757))</f>
        <v>3</v>
      </c>
      <c r="AP757" s="61">
        <f t="array" ref="AP757">MIN(IF(Codificacion=AM757,Total_Cotizacion,""))</f>
        <v>24247139.199999999</v>
      </c>
      <c r="AQ757" s="62" t="b">
        <f t="shared" si="8594"/>
        <v>0</v>
      </c>
      <c r="AR757" s="51" t="str">
        <f t="shared" ref="AR757" si="9092">IF(COUNTIF(Codificacion2,CONCATENATE(AM757,"_VAL_",AB757))&gt;1,"Empate","")</f>
        <v/>
      </c>
      <c r="AS757" s="63" t="str">
        <f t="shared" si="8972"/>
        <v/>
      </c>
      <c r="AT757" s="59" t="str">
        <f t="shared" si="8596"/>
        <v>ALI_85_SEG_10_</v>
      </c>
      <c r="AU757" s="63">
        <f t="shared" ref="AU757" si="9093">IF(AND(COUNTIF(Codificacion3,AT757)&lt;AO757),1,COUNTIF(Codificacion3,AT757))</f>
        <v>1</v>
      </c>
      <c r="AV757" s="62" t="str">
        <f t="shared" si="8598"/>
        <v>No Seleccionada</v>
      </c>
      <c r="AW757" s="53"/>
      <c r="AX757" s="51" t="str">
        <f t="shared" si="8599"/>
        <v>ALI_85_SEG_10FALSO</v>
      </c>
      <c r="AY757" s="51">
        <f t="shared" si="8580"/>
        <v>2</v>
      </c>
      <c r="AZ757" s="64" t="b">
        <f t="shared" si="8600"/>
        <v>0</v>
      </c>
    </row>
    <row r="758" spans="1:52" x14ac:dyDescent="0.2">
      <c r="A758" s="50" t="b">
        <f t="shared" si="8543"/>
        <v>0</v>
      </c>
      <c r="B758" s="51" t="s">
        <v>108</v>
      </c>
      <c r="C758" s="52">
        <v>85</v>
      </c>
      <c r="D758" s="52">
        <f t="shared" ref="D758" si="9094">IF(ISERROR(VLOOKUP(E758,Proveedores,2,FALSE)),"",VLOOKUP(E758,Proveedores,2,FALSE))</f>
        <v>2047</v>
      </c>
      <c r="E758" s="53" t="s">
        <v>109</v>
      </c>
      <c r="F758" s="54">
        <v>597</v>
      </c>
      <c r="G758" s="53" t="s">
        <v>61</v>
      </c>
      <c r="H758" s="53" t="s">
        <v>83</v>
      </c>
      <c r="I758" s="52">
        <v>11</v>
      </c>
      <c r="J758" s="53" t="s">
        <v>58</v>
      </c>
      <c r="K758" s="55">
        <v>44835</v>
      </c>
      <c r="L758" s="56">
        <v>4267</v>
      </c>
      <c r="M758" s="56">
        <v>5182</v>
      </c>
      <c r="N758" s="56">
        <v>2403</v>
      </c>
      <c r="O758" s="56">
        <v>185</v>
      </c>
      <c r="P758" s="57">
        <v>2415</v>
      </c>
      <c r="Q758" s="58">
        <v>0</v>
      </c>
      <c r="R758" s="57">
        <v>2415</v>
      </c>
      <c r="S758" s="57">
        <v>2415</v>
      </c>
      <c r="T758" s="58">
        <v>0</v>
      </c>
      <c r="U758" s="57">
        <v>2415</v>
      </c>
      <c r="V758" s="57">
        <v>3020</v>
      </c>
      <c r="W758" s="58">
        <v>0</v>
      </c>
      <c r="X758" s="57">
        <v>3020</v>
      </c>
      <c r="Y758" s="57">
        <v>3020</v>
      </c>
      <c r="Z758" s="58">
        <v>0</v>
      </c>
      <c r="AA758" s="57">
        <v>3020</v>
      </c>
      <c r="AB758" s="57">
        <v>30635095</v>
      </c>
      <c r="AC758" s="53" t="str">
        <f t="shared" si="8582"/>
        <v>Registro Valido</v>
      </c>
      <c r="AD758" s="57">
        <f t="shared" ref="AD758" si="9095">IF(OR(ISERROR(VLOOKUP(CONCATENATE("ALI_",$C758,"_SEG_",$I758,"_PROV_",$D758),Catalogo_Precios,AD$8,FALSE)),L758=0),0,VLOOKUP(CONCATENATE("ALI_",$C758,"_SEG_",$I758,"_PROV_",$D758),Catalogo_Precios,AD$8,FALSE))</f>
        <v>2415</v>
      </c>
      <c r="AE758" s="57">
        <f t="shared" ref="AE758" si="9096">IF(OR(ISERROR(VLOOKUP(CONCATENATE("ALI_",$C758,"_SEG_",$I758,"_PROV_",$D758),Catalogo_Precios,AE$8,FALSE)),M758=0),0,VLOOKUP(CONCATENATE("ALI_",$C758,"_SEG_",$I758,"_PROV_",$D758),Catalogo_Precios,AE$8,FALSE))</f>
        <v>2415</v>
      </c>
      <c r="AF758" s="57">
        <f t="shared" ref="AF758" si="9097">IF(OR(ISERROR(VLOOKUP(CONCATENATE("ALI_",$C758,"_SEG_",$I758,"_PROV_",$D758),Catalogo_Precios,AF$8,FALSE)),N758=0),0,VLOOKUP(CONCATENATE("ALI_",$C758,"_SEG_",$I758,"_PROV_",$D758),Catalogo_Precios,AF$8,FALSE))</f>
        <v>3020</v>
      </c>
      <c r="AG758" s="57">
        <f t="shared" ref="AG758" si="9098">IF(OR(ISERROR(VLOOKUP(CONCATENATE("ALI_",$C758,"_SEG_",$I758,"_PROV_",$D758),Catalogo_Precios,AG$8,FALSE)),O758=0),0,VLOOKUP(CONCATENATE("ALI_",$C758,"_SEG_",$I758,"_PROV_",$D758),Catalogo_Precios,AG$8,FALSE))</f>
        <v>3020</v>
      </c>
      <c r="AH758" s="57">
        <f t="shared" ref="AH758" si="9099">IF(OR(ISERROR(VLOOKUP(CONCATENATE("ALI_",$C758,"_SEG_",$I758,"_PROV_",$D758),Catalogo_Precios,AH$8,FALSE)),L758=0),0,VLOOKUP(CONCATENATE("ALI_",$C758,"_SEG_",$I758,"_PROV_",$D758),Catalogo_Precios,AH$8,FALSE))</f>
        <v>2353</v>
      </c>
      <c r="AI758" s="57">
        <f t="shared" ref="AI758" si="9100">IF(OR(ISERROR(VLOOKUP(CONCATENATE("ALI_",$C758,"_SEG_",$I758,"_PROV_",$D758),Catalogo_Precios,AI$8,FALSE)),M758=0),0,VLOOKUP(CONCATENATE("ALI_",$C758,"_SEG_",$I758,"_PROV_",$D758),Catalogo_Precios,AI$8,FALSE))</f>
        <v>2353</v>
      </c>
      <c r="AJ758" s="57">
        <f t="shared" ref="AJ758" si="9101">IF(OR(ISERROR(VLOOKUP(CONCATENATE("ALI_",$C758,"_SEG_",$I758,"_PROV_",$D758),Catalogo_Precios,AJ$8,FALSE)),N758=0),0,VLOOKUP(CONCATENATE("ALI_",$C758,"_SEG_",$I758,"_PROV_",$D758),Catalogo_Precios,AJ$8,FALSE))</f>
        <v>2941</v>
      </c>
      <c r="AK758" s="57">
        <f t="shared" ref="AK758" si="9102">IF(OR(ISERROR(VLOOKUP(CONCATENATE("ALI_",$C758,"_SEG_",$I758,"_PROV_",$D758),Catalogo_Precios,AK$8,FALSE)),O758=0),0,VLOOKUP(CONCATENATE("ALI_",$C758,"_SEG_",$I758,"_PROV_",$D758),Catalogo_Precios,AK$8,FALSE))</f>
        <v>2941</v>
      </c>
      <c r="AL758" s="53"/>
      <c r="AM758" s="59" t="str">
        <f t="shared" si="8591"/>
        <v>ALI_85_SEG_11</v>
      </c>
      <c r="AN758" s="59" t="str">
        <f t="shared" si="8592"/>
        <v>ALI_85_SEG_11_VAL_30635095</v>
      </c>
      <c r="AO758" s="60">
        <f t="shared" ref="AO758" si="9103">IF(OR(AB758="",AB758=0),0,COUNTIF(Codificacion,AM758))</f>
        <v>3</v>
      </c>
      <c r="AP758" s="61">
        <f t="array" ref="AP758">MIN(IF(Codificacion=AM758,Total_Cotizacion,""))</f>
        <v>23875844</v>
      </c>
      <c r="AQ758" s="62" t="b">
        <f t="shared" si="8594"/>
        <v>0</v>
      </c>
      <c r="AR758" s="51" t="str">
        <f t="shared" ref="AR758" si="9104">IF(COUNTIF(Codificacion2,CONCATENATE(AM758,"_VAL_",AB758))&gt;1,"Empate","")</f>
        <v/>
      </c>
      <c r="AS758" s="63" t="str">
        <f t="shared" si="8972"/>
        <v/>
      </c>
      <c r="AT758" s="59" t="str">
        <f t="shared" si="8596"/>
        <v>ALI_85_SEG_11_</v>
      </c>
      <c r="AU758" s="63">
        <f t="shared" ref="AU758" si="9105">IF(AND(COUNTIF(Codificacion3,AT758)&lt;AO758),1,COUNTIF(Codificacion3,AT758))</f>
        <v>1</v>
      </c>
      <c r="AV758" s="62" t="str">
        <f t="shared" si="8598"/>
        <v>No Seleccionada</v>
      </c>
      <c r="AW758" s="53"/>
      <c r="AX758" s="51" t="str">
        <f t="shared" si="8599"/>
        <v>ALI_85_SEG_11FALSO</v>
      </c>
      <c r="AY758" s="51">
        <f t="shared" si="8580"/>
        <v>2</v>
      </c>
      <c r="AZ758" s="64" t="b">
        <f t="shared" si="8600"/>
        <v>0</v>
      </c>
    </row>
    <row r="759" spans="1:52" x14ac:dyDescent="0.2">
      <c r="A759" s="50" t="b">
        <f t="shared" si="8543"/>
        <v>0</v>
      </c>
      <c r="B759" s="51" t="s">
        <v>108</v>
      </c>
      <c r="C759" s="52">
        <v>85</v>
      </c>
      <c r="D759" s="52">
        <f t="shared" ref="D759" si="9106">IF(ISERROR(VLOOKUP(E759,Proveedores,2,FALSE)),"",VLOOKUP(E759,Proveedores,2,FALSE))</f>
        <v>2047</v>
      </c>
      <c r="E759" s="53" t="s">
        <v>109</v>
      </c>
      <c r="F759" s="54">
        <v>598</v>
      </c>
      <c r="G759" s="53" t="s">
        <v>61</v>
      </c>
      <c r="H759" s="53" t="s">
        <v>83</v>
      </c>
      <c r="I759" s="52">
        <v>12</v>
      </c>
      <c r="J759" s="53" t="s">
        <v>58</v>
      </c>
      <c r="K759" s="55">
        <v>44835</v>
      </c>
      <c r="L759" s="56">
        <v>3873</v>
      </c>
      <c r="M759" s="56">
        <v>4703</v>
      </c>
      <c r="N759" s="56">
        <v>2181</v>
      </c>
      <c r="O759" s="56">
        <v>168</v>
      </c>
      <c r="P759" s="57">
        <v>2415</v>
      </c>
      <c r="Q759" s="58">
        <v>0</v>
      </c>
      <c r="R759" s="57">
        <v>2415</v>
      </c>
      <c r="S759" s="57">
        <v>2415</v>
      </c>
      <c r="T759" s="58">
        <v>0</v>
      </c>
      <c r="U759" s="57">
        <v>2415</v>
      </c>
      <c r="V759" s="57">
        <v>3020</v>
      </c>
      <c r="W759" s="58">
        <v>0</v>
      </c>
      <c r="X759" s="57">
        <v>3020</v>
      </c>
      <c r="Y759" s="57">
        <v>3020</v>
      </c>
      <c r="Z759" s="58">
        <v>0</v>
      </c>
      <c r="AA759" s="57">
        <v>3020</v>
      </c>
      <c r="AB759" s="57">
        <v>27805020</v>
      </c>
      <c r="AC759" s="53" t="str">
        <f t="shared" si="8582"/>
        <v>Registro Valido</v>
      </c>
      <c r="AD759" s="57">
        <f t="shared" ref="AD759" si="9107">IF(OR(ISERROR(VLOOKUP(CONCATENATE("ALI_",$C759,"_SEG_",$I759,"_PROV_",$D759),Catalogo_Precios,AD$8,FALSE)),L759=0),0,VLOOKUP(CONCATENATE("ALI_",$C759,"_SEG_",$I759,"_PROV_",$D759),Catalogo_Precios,AD$8,FALSE))</f>
        <v>2415</v>
      </c>
      <c r="AE759" s="57">
        <f t="shared" ref="AE759" si="9108">IF(OR(ISERROR(VLOOKUP(CONCATENATE("ALI_",$C759,"_SEG_",$I759,"_PROV_",$D759),Catalogo_Precios,AE$8,FALSE)),M759=0),0,VLOOKUP(CONCATENATE("ALI_",$C759,"_SEG_",$I759,"_PROV_",$D759),Catalogo_Precios,AE$8,FALSE))</f>
        <v>2415</v>
      </c>
      <c r="AF759" s="57">
        <f t="shared" ref="AF759" si="9109">IF(OR(ISERROR(VLOOKUP(CONCATENATE("ALI_",$C759,"_SEG_",$I759,"_PROV_",$D759),Catalogo_Precios,AF$8,FALSE)),N759=0),0,VLOOKUP(CONCATENATE("ALI_",$C759,"_SEG_",$I759,"_PROV_",$D759),Catalogo_Precios,AF$8,FALSE))</f>
        <v>3020</v>
      </c>
      <c r="AG759" s="57">
        <f t="shared" ref="AG759" si="9110">IF(OR(ISERROR(VLOOKUP(CONCATENATE("ALI_",$C759,"_SEG_",$I759,"_PROV_",$D759),Catalogo_Precios,AG$8,FALSE)),O759=0),0,VLOOKUP(CONCATENATE("ALI_",$C759,"_SEG_",$I759,"_PROV_",$D759),Catalogo_Precios,AG$8,FALSE))</f>
        <v>3020</v>
      </c>
      <c r="AH759" s="57">
        <f t="shared" ref="AH759" si="9111">IF(OR(ISERROR(VLOOKUP(CONCATENATE("ALI_",$C759,"_SEG_",$I759,"_PROV_",$D759),Catalogo_Precios,AH$8,FALSE)),L759=0),0,VLOOKUP(CONCATENATE("ALI_",$C759,"_SEG_",$I759,"_PROV_",$D759),Catalogo_Precios,AH$8,FALSE))</f>
        <v>2353</v>
      </c>
      <c r="AI759" s="57">
        <f t="shared" ref="AI759" si="9112">IF(OR(ISERROR(VLOOKUP(CONCATENATE("ALI_",$C759,"_SEG_",$I759,"_PROV_",$D759),Catalogo_Precios,AI$8,FALSE)),M759=0),0,VLOOKUP(CONCATENATE("ALI_",$C759,"_SEG_",$I759,"_PROV_",$D759),Catalogo_Precios,AI$8,FALSE))</f>
        <v>2353</v>
      </c>
      <c r="AJ759" s="57">
        <f t="shared" ref="AJ759" si="9113">IF(OR(ISERROR(VLOOKUP(CONCATENATE("ALI_",$C759,"_SEG_",$I759,"_PROV_",$D759),Catalogo_Precios,AJ$8,FALSE)),N759=0),0,VLOOKUP(CONCATENATE("ALI_",$C759,"_SEG_",$I759,"_PROV_",$D759),Catalogo_Precios,AJ$8,FALSE))</f>
        <v>2941</v>
      </c>
      <c r="AK759" s="57">
        <f t="shared" ref="AK759" si="9114">IF(OR(ISERROR(VLOOKUP(CONCATENATE("ALI_",$C759,"_SEG_",$I759,"_PROV_",$D759),Catalogo_Precios,AK$8,FALSE)),O759=0),0,VLOOKUP(CONCATENATE("ALI_",$C759,"_SEG_",$I759,"_PROV_",$D759),Catalogo_Precios,AK$8,FALSE))</f>
        <v>2941</v>
      </c>
      <c r="AL759" s="53"/>
      <c r="AM759" s="59" t="str">
        <f t="shared" si="8591"/>
        <v>ALI_85_SEG_12</v>
      </c>
      <c r="AN759" s="59" t="str">
        <f t="shared" si="8592"/>
        <v>ALI_85_SEG_12_VAL_27805020</v>
      </c>
      <c r="AO759" s="60">
        <f t="shared" ref="AO759" si="9115">IF(OR(AB759="",AB759=0),0,COUNTIF(Codificacion,AM759))</f>
        <v>3</v>
      </c>
      <c r="AP759" s="61">
        <f t="array" ref="AP759">MIN(IF(Codificacion=AM759,Total_Cotizacion,""))</f>
        <v>21670189.600000001</v>
      </c>
      <c r="AQ759" s="62" t="b">
        <f t="shared" si="8594"/>
        <v>0</v>
      </c>
      <c r="AR759" s="51" t="str">
        <f t="shared" ref="AR759" si="9116">IF(COUNTIF(Codificacion2,CONCATENATE(AM759,"_VAL_",AB759))&gt;1,"Empate","")</f>
        <v/>
      </c>
      <c r="AS759" s="63" t="str">
        <f t="shared" si="8972"/>
        <v/>
      </c>
      <c r="AT759" s="59" t="str">
        <f t="shared" si="8596"/>
        <v>ALI_85_SEG_12_</v>
      </c>
      <c r="AU759" s="63">
        <f t="shared" ref="AU759" si="9117">IF(AND(COUNTIF(Codificacion3,AT759)&lt;AO759),1,COUNTIF(Codificacion3,AT759))</f>
        <v>1</v>
      </c>
      <c r="AV759" s="62" t="str">
        <f t="shared" si="8598"/>
        <v>No Seleccionada</v>
      </c>
      <c r="AW759" s="53"/>
      <c r="AX759" s="51" t="str">
        <f t="shared" si="8599"/>
        <v>ALI_85_SEG_12FALSO</v>
      </c>
      <c r="AY759" s="51">
        <f t="shared" si="8580"/>
        <v>2</v>
      </c>
      <c r="AZ759" s="64" t="b">
        <f t="shared" si="8600"/>
        <v>0</v>
      </c>
    </row>
    <row r="760" spans="1:52" x14ac:dyDescent="0.2">
      <c r="A760" s="50" t="b">
        <f t="shared" si="8543"/>
        <v>0</v>
      </c>
      <c r="B760" s="51" t="s">
        <v>108</v>
      </c>
      <c r="C760" s="52">
        <v>85</v>
      </c>
      <c r="D760" s="52">
        <f t="shared" ref="D760" si="9118">IF(ISERROR(VLOOKUP(E760,Proveedores,2,FALSE)),"",VLOOKUP(E760,Proveedores,2,FALSE))</f>
        <v>2047</v>
      </c>
      <c r="E760" s="53" t="s">
        <v>109</v>
      </c>
      <c r="F760" s="54">
        <v>599</v>
      </c>
      <c r="G760" s="53" t="s">
        <v>61</v>
      </c>
      <c r="H760" s="53" t="s">
        <v>83</v>
      </c>
      <c r="I760" s="52">
        <v>13</v>
      </c>
      <c r="J760" s="53" t="s">
        <v>58</v>
      </c>
      <c r="K760" s="55">
        <v>44835</v>
      </c>
      <c r="L760" s="56">
        <v>4112</v>
      </c>
      <c r="M760" s="56">
        <v>4994</v>
      </c>
      <c r="N760" s="56">
        <v>2316</v>
      </c>
      <c r="O760" s="56">
        <v>178</v>
      </c>
      <c r="P760" s="57">
        <v>2415</v>
      </c>
      <c r="Q760" s="58">
        <v>0</v>
      </c>
      <c r="R760" s="57">
        <v>2415</v>
      </c>
      <c r="S760" s="57">
        <v>2415</v>
      </c>
      <c r="T760" s="58">
        <v>0</v>
      </c>
      <c r="U760" s="57">
        <v>2415</v>
      </c>
      <c r="V760" s="57">
        <v>3020</v>
      </c>
      <c r="W760" s="58">
        <v>0</v>
      </c>
      <c r="X760" s="57">
        <v>3020</v>
      </c>
      <c r="Y760" s="57">
        <v>3020</v>
      </c>
      <c r="Z760" s="58">
        <v>0</v>
      </c>
      <c r="AA760" s="57">
        <v>3020</v>
      </c>
      <c r="AB760" s="57">
        <v>29522870</v>
      </c>
      <c r="AC760" s="53" t="str">
        <f t="shared" si="8582"/>
        <v>Registro Valido</v>
      </c>
      <c r="AD760" s="57">
        <f t="shared" ref="AD760" si="9119">IF(OR(ISERROR(VLOOKUP(CONCATENATE("ALI_",$C760,"_SEG_",$I760,"_PROV_",$D760),Catalogo_Precios,AD$8,FALSE)),L760=0),0,VLOOKUP(CONCATENATE("ALI_",$C760,"_SEG_",$I760,"_PROV_",$D760),Catalogo_Precios,AD$8,FALSE))</f>
        <v>2415</v>
      </c>
      <c r="AE760" s="57">
        <f t="shared" ref="AE760" si="9120">IF(OR(ISERROR(VLOOKUP(CONCATENATE("ALI_",$C760,"_SEG_",$I760,"_PROV_",$D760),Catalogo_Precios,AE$8,FALSE)),M760=0),0,VLOOKUP(CONCATENATE("ALI_",$C760,"_SEG_",$I760,"_PROV_",$D760),Catalogo_Precios,AE$8,FALSE))</f>
        <v>2415</v>
      </c>
      <c r="AF760" s="57">
        <f t="shared" ref="AF760" si="9121">IF(OR(ISERROR(VLOOKUP(CONCATENATE("ALI_",$C760,"_SEG_",$I760,"_PROV_",$D760),Catalogo_Precios,AF$8,FALSE)),N760=0),0,VLOOKUP(CONCATENATE("ALI_",$C760,"_SEG_",$I760,"_PROV_",$D760),Catalogo_Precios,AF$8,FALSE))</f>
        <v>3020</v>
      </c>
      <c r="AG760" s="57">
        <f t="shared" ref="AG760" si="9122">IF(OR(ISERROR(VLOOKUP(CONCATENATE("ALI_",$C760,"_SEG_",$I760,"_PROV_",$D760),Catalogo_Precios,AG$8,FALSE)),O760=0),0,VLOOKUP(CONCATENATE("ALI_",$C760,"_SEG_",$I760,"_PROV_",$D760),Catalogo_Precios,AG$8,FALSE))</f>
        <v>3020</v>
      </c>
      <c r="AH760" s="57">
        <f t="shared" ref="AH760" si="9123">IF(OR(ISERROR(VLOOKUP(CONCATENATE("ALI_",$C760,"_SEG_",$I760,"_PROV_",$D760),Catalogo_Precios,AH$8,FALSE)),L760=0),0,VLOOKUP(CONCATENATE("ALI_",$C760,"_SEG_",$I760,"_PROV_",$D760),Catalogo_Precios,AH$8,FALSE))</f>
        <v>2353</v>
      </c>
      <c r="AI760" s="57">
        <f t="shared" ref="AI760" si="9124">IF(OR(ISERROR(VLOOKUP(CONCATENATE("ALI_",$C760,"_SEG_",$I760,"_PROV_",$D760),Catalogo_Precios,AI$8,FALSE)),M760=0),0,VLOOKUP(CONCATENATE("ALI_",$C760,"_SEG_",$I760,"_PROV_",$D760),Catalogo_Precios,AI$8,FALSE))</f>
        <v>2353</v>
      </c>
      <c r="AJ760" s="57">
        <f t="shared" ref="AJ760" si="9125">IF(OR(ISERROR(VLOOKUP(CONCATENATE("ALI_",$C760,"_SEG_",$I760,"_PROV_",$D760),Catalogo_Precios,AJ$8,FALSE)),N760=0),0,VLOOKUP(CONCATENATE("ALI_",$C760,"_SEG_",$I760,"_PROV_",$D760),Catalogo_Precios,AJ$8,FALSE))</f>
        <v>2941</v>
      </c>
      <c r="AK760" s="57">
        <f t="shared" ref="AK760" si="9126">IF(OR(ISERROR(VLOOKUP(CONCATENATE("ALI_",$C760,"_SEG_",$I760,"_PROV_",$D760),Catalogo_Precios,AK$8,FALSE)),O760=0),0,VLOOKUP(CONCATENATE("ALI_",$C760,"_SEG_",$I760,"_PROV_",$D760),Catalogo_Precios,AK$8,FALSE))</f>
        <v>2941</v>
      </c>
      <c r="AL760" s="53"/>
      <c r="AM760" s="59" t="str">
        <f t="shared" si="8591"/>
        <v>ALI_85_SEG_13</v>
      </c>
      <c r="AN760" s="59" t="str">
        <f t="shared" si="8592"/>
        <v>ALI_85_SEG_13_VAL_29522870</v>
      </c>
      <c r="AO760" s="60">
        <f t="shared" ref="AO760" si="9127">IF(OR(AB760="",AB760=0),0,COUNTIF(Codificacion,AM760))</f>
        <v>3</v>
      </c>
      <c r="AP760" s="61">
        <f t="array" ref="AP760">MIN(IF(Codificacion=AM760,Total_Cotizacion,""))</f>
        <v>23009017.599999998</v>
      </c>
      <c r="AQ760" s="62" t="b">
        <f t="shared" si="8594"/>
        <v>0</v>
      </c>
      <c r="AR760" s="51" t="str">
        <f t="shared" ref="AR760" si="9128">IF(COUNTIF(Codificacion2,CONCATENATE(AM760,"_VAL_",AB760))&gt;1,"Empate","")</f>
        <v/>
      </c>
      <c r="AS760" s="63" t="str">
        <f t="shared" si="8972"/>
        <v/>
      </c>
      <c r="AT760" s="59" t="str">
        <f t="shared" si="8596"/>
        <v>ALI_85_SEG_13_</v>
      </c>
      <c r="AU760" s="63">
        <f t="shared" ref="AU760" si="9129">IF(AND(COUNTIF(Codificacion3,AT760)&lt;AO760),1,COUNTIF(Codificacion3,AT760))</f>
        <v>1</v>
      </c>
      <c r="AV760" s="62" t="str">
        <f t="shared" si="8598"/>
        <v>No Seleccionada</v>
      </c>
      <c r="AW760" s="53"/>
      <c r="AX760" s="51" t="str">
        <f t="shared" si="8599"/>
        <v>ALI_85_SEG_13FALSO</v>
      </c>
      <c r="AY760" s="51">
        <f t="shared" si="8580"/>
        <v>2</v>
      </c>
      <c r="AZ760" s="64" t="b">
        <f t="shared" si="8600"/>
        <v>0</v>
      </c>
    </row>
    <row r="761" spans="1:52" x14ac:dyDescent="0.2">
      <c r="A761" s="50" t="b">
        <f t="shared" si="8543"/>
        <v>0</v>
      </c>
      <c r="B761" s="51" t="s">
        <v>108</v>
      </c>
      <c r="C761" s="52">
        <v>85</v>
      </c>
      <c r="D761" s="52">
        <f t="shared" ref="D761" si="9130">IF(ISERROR(VLOOKUP(E761,Proveedores,2,FALSE)),"",VLOOKUP(E761,Proveedores,2,FALSE))</f>
        <v>2047</v>
      </c>
      <c r="E761" s="53" t="s">
        <v>109</v>
      </c>
      <c r="F761" s="54">
        <v>600</v>
      </c>
      <c r="G761" s="53" t="s">
        <v>61</v>
      </c>
      <c r="H761" s="53" t="s">
        <v>83</v>
      </c>
      <c r="I761" s="52">
        <v>14</v>
      </c>
      <c r="J761" s="53" t="s">
        <v>58</v>
      </c>
      <c r="K761" s="55">
        <v>44835</v>
      </c>
      <c r="L761" s="56">
        <v>4075</v>
      </c>
      <c r="M761" s="56">
        <v>4948</v>
      </c>
      <c r="N761" s="56">
        <v>2295</v>
      </c>
      <c r="O761" s="56">
        <v>177</v>
      </c>
      <c r="P761" s="57">
        <v>2415</v>
      </c>
      <c r="Q761" s="58">
        <v>0</v>
      </c>
      <c r="R761" s="57">
        <v>2415</v>
      </c>
      <c r="S761" s="57">
        <v>2415</v>
      </c>
      <c r="T761" s="58">
        <v>0</v>
      </c>
      <c r="U761" s="57">
        <v>2415</v>
      </c>
      <c r="V761" s="57">
        <v>3020</v>
      </c>
      <c r="W761" s="58">
        <v>0</v>
      </c>
      <c r="X761" s="57">
        <v>3020</v>
      </c>
      <c r="Y761" s="57">
        <v>3020</v>
      </c>
      <c r="Z761" s="58">
        <v>0</v>
      </c>
      <c r="AA761" s="57">
        <v>3020</v>
      </c>
      <c r="AB761" s="57">
        <v>29255985</v>
      </c>
      <c r="AC761" s="53" t="str">
        <f t="shared" si="8582"/>
        <v>Registro Valido</v>
      </c>
      <c r="AD761" s="57">
        <f t="shared" ref="AD761" si="9131">IF(OR(ISERROR(VLOOKUP(CONCATENATE("ALI_",$C761,"_SEG_",$I761,"_PROV_",$D761),Catalogo_Precios,AD$8,FALSE)),L761=0),0,VLOOKUP(CONCATENATE("ALI_",$C761,"_SEG_",$I761,"_PROV_",$D761),Catalogo_Precios,AD$8,FALSE))</f>
        <v>2415</v>
      </c>
      <c r="AE761" s="57">
        <f t="shared" ref="AE761" si="9132">IF(OR(ISERROR(VLOOKUP(CONCATENATE("ALI_",$C761,"_SEG_",$I761,"_PROV_",$D761),Catalogo_Precios,AE$8,FALSE)),M761=0),0,VLOOKUP(CONCATENATE("ALI_",$C761,"_SEG_",$I761,"_PROV_",$D761),Catalogo_Precios,AE$8,FALSE))</f>
        <v>2415</v>
      </c>
      <c r="AF761" s="57">
        <f t="shared" ref="AF761" si="9133">IF(OR(ISERROR(VLOOKUP(CONCATENATE("ALI_",$C761,"_SEG_",$I761,"_PROV_",$D761),Catalogo_Precios,AF$8,FALSE)),N761=0),0,VLOOKUP(CONCATENATE("ALI_",$C761,"_SEG_",$I761,"_PROV_",$D761),Catalogo_Precios,AF$8,FALSE))</f>
        <v>3020</v>
      </c>
      <c r="AG761" s="57">
        <f t="shared" ref="AG761" si="9134">IF(OR(ISERROR(VLOOKUP(CONCATENATE("ALI_",$C761,"_SEG_",$I761,"_PROV_",$D761),Catalogo_Precios,AG$8,FALSE)),O761=0),0,VLOOKUP(CONCATENATE("ALI_",$C761,"_SEG_",$I761,"_PROV_",$D761),Catalogo_Precios,AG$8,FALSE))</f>
        <v>3020</v>
      </c>
      <c r="AH761" s="57">
        <f t="shared" ref="AH761" si="9135">IF(OR(ISERROR(VLOOKUP(CONCATENATE("ALI_",$C761,"_SEG_",$I761,"_PROV_",$D761),Catalogo_Precios,AH$8,FALSE)),L761=0),0,VLOOKUP(CONCATENATE("ALI_",$C761,"_SEG_",$I761,"_PROV_",$D761),Catalogo_Precios,AH$8,FALSE))</f>
        <v>2353</v>
      </c>
      <c r="AI761" s="57">
        <f t="shared" ref="AI761" si="9136">IF(OR(ISERROR(VLOOKUP(CONCATENATE("ALI_",$C761,"_SEG_",$I761,"_PROV_",$D761),Catalogo_Precios,AI$8,FALSE)),M761=0),0,VLOOKUP(CONCATENATE("ALI_",$C761,"_SEG_",$I761,"_PROV_",$D761),Catalogo_Precios,AI$8,FALSE))</f>
        <v>2353</v>
      </c>
      <c r="AJ761" s="57">
        <f t="shared" ref="AJ761" si="9137">IF(OR(ISERROR(VLOOKUP(CONCATENATE("ALI_",$C761,"_SEG_",$I761,"_PROV_",$D761),Catalogo_Precios,AJ$8,FALSE)),N761=0),0,VLOOKUP(CONCATENATE("ALI_",$C761,"_SEG_",$I761,"_PROV_",$D761),Catalogo_Precios,AJ$8,FALSE))</f>
        <v>2941</v>
      </c>
      <c r="AK761" s="57">
        <f t="shared" ref="AK761" si="9138">IF(OR(ISERROR(VLOOKUP(CONCATENATE("ALI_",$C761,"_SEG_",$I761,"_PROV_",$D761),Catalogo_Precios,AK$8,FALSE)),O761=0),0,VLOOKUP(CONCATENATE("ALI_",$C761,"_SEG_",$I761,"_PROV_",$D761),Catalogo_Precios,AK$8,FALSE))</f>
        <v>2941</v>
      </c>
      <c r="AL761" s="53"/>
      <c r="AM761" s="59" t="str">
        <f t="shared" si="8591"/>
        <v>ALI_85_SEG_14</v>
      </c>
      <c r="AN761" s="59" t="str">
        <f t="shared" si="8592"/>
        <v>ALI_85_SEG_14_VAL_29255985</v>
      </c>
      <c r="AO761" s="60">
        <f t="shared" ref="AO761" si="9139">IF(OR(AB761="",AB761=0),0,COUNTIF(Codificacion,AM761))</f>
        <v>3</v>
      </c>
      <c r="AP761" s="61">
        <f t="array" ref="AP761">MIN(IF(Codificacion=AM761,Total_Cotizacion,""))</f>
        <v>22801016.800000004</v>
      </c>
      <c r="AQ761" s="62" t="b">
        <f t="shared" si="8594"/>
        <v>0</v>
      </c>
      <c r="AR761" s="51" t="str">
        <f t="shared" ref="AR761" si="9140">IF(COUNTIF(Codificacion2,CONCATENATE(AM761,"_VAL_",AB761))&gt;1,"Empate","")</f>
        <v/>
      </c>
      <c r="AS761" s="63" t="str">
        <f t="shared" si="8972"/>
        <v/>
      </c>
      <c r="AT761" s="59" t="str">
        <f t="shared" si="8596"/>
        <v>ALI_85_SEG_14_</v>
      </c>
      <c r="AU761" s="63">
        <f t="shared" ref="AU761" si="9141">IF(AND(COUNTIF(Codificacion3,AT761)&lt;AO761),1,COUNTIF(Codificacion3,AT761))</f>
        <v>1</v>
      </c>
      <c r="AV761" s="62" t="str">
        <f t="shared" si="8598"/>
        <v>No Seleccionada</v>
      </c>
      <c r="AW761" s="53"/>
      <c r="AX761" s="51" t="str">
        <f t="shared" si="8599"/>
        <v>ALI_85_SEG_14FALSO</v>
      </c>
      <c r="AY761" s="51">
        <f t="shared" si="8580"/>
        <v>2</v>
      </c>
      <c r="AZ761" s="64" t="b">
        <f t="shared" si="8600"/>
        <v>0</v>
      </c>
    </row>
    <row r="762" spans="1:52" x14ac:dyDescent="0.2">
      <c r="A762" s="50" t="b">
        <f t="shared" si="8543"/>
        <v>0</v>
      </c>
      <c r="B762" s="51" t="s">
        <v>108</v>
      </c>
      <c r="C762" s="52">
        <v>85</v>
      </c>
      <c r="D762" s="52">
        <f t="shared" ref="D762" si="9142">IF(ISERROR(VLOOKUP(E762,Proveedores,2,FALSE)),"",VLOOKUP(E762,Proveedores,2,FALSE))</f>
        <v>2047</v>
      </c>
      <c r="E762" s="53" t="s">
        <v>109</v>
      </c>
      <c r="F762" s="54">
        <v>601</v>
      </c>
      <c r="G762" s="53" t="s">
        <v>61</v>
      </c>
      <c r="H762" s="53" t="s">
        <v>83</v>
      </c>
      <c r="I762" s="52">
        <v>15</v>
      </c>
      <c r="J762" s="53" t="s">
        <v>58</v>
      </c>
      <c r="K762" s="55">
        <v>44835</v>
      </c>
      <c r="L762" s="56">
        <v>3850</v>
      </c>
      <c r="M762" s="56">
        <v>4676</v>
      </c>
      <c r="N762" s="56">
        <v>2170</v>
      </c>
      <c r="O762" s="56">
        <v>167</v>
      </c>
      <c r="P762" s="57">
        <v>2415</v>
      </c>
      <c r="Q762" s="58">
        <v>0</v>
      </c>
      <c r="R762" s="57">
        <v>2415</v>
      </c>
      <c r="S762" s="57">
        <v>2415</v>
      </c>
      <c r="T762" s="58">
        <v>0</v>
      </c>
      <c r="U762" s="57">
        <v>2415</v>
      </c>
      <c r="V762" s="57">
        <v>3020</v>
      </c>
      <c r="W762" s="58">
        <v>0</v>
      </c>
      <c r="X762" s="57">
        <v>3020</v>
      </c>
      <c r="Y762" s="57">
        <v>3020</v>
      </c>
      <c r="Z762" s="58">
        <v>0</v>
      </c>
      <c r="AA762" s="57">
        <v>3020</v>
      </c>
      <c r="AB762" s="57">
        <v>27648030</v>
      </c>
      <c r="AC762" s="53" t="str">
        <f t="shared" si="8582"/>
        <v>Registro Valido</v>
      </c>
      <c r="AD762" s="57">
        <f t="shared" ref="AD762" si="9143">IF(OR(ISERROR(VLOOKUP(CONCATENATE("ALI_",$C762,"_SEG_",$I762,"_PROV_",$D762),Catalogo_Precios,AD$8,FALSE)),L762=0),0,VLOOKUP(CONCATENATE("ALI_",$C762,"_SEG_",$I762,"_PROV_",$D762),Catalogo_Precios,AD$8,FALSE))</f>
        <v>2415</v>
      </c>
      <c r="AE762" s="57">
        <f t="shared" ref="AE762" si="9144">IF(OR(ISERROR(VLOOKUP(CONCATENATE("ALI_",$C762,"_SEG_",$I762,"_PROV_",$D762),Catalogo_Precios,AE$8,FALSE)),M762=0),0,VLOOKUP(CONCATENATE("ALI_",$C762,"_SEG_",$I762,"_PROV_",$D762),Catalogo_Precios,AE$8,FALSE))</f>
        <v>2415</v>
      </c>
      <c r="AF762" s="57">
        <f t="shared" ref="AF762" si="9145">IF(OR(ISERROR(VLOOKUP(CONCATENATE("ALI_",$C762,"_SEG_",$I762,"_PROV_",$D762),Catalogo_Precios,AF$8,FALSE)),N762=0),0,VLOOKUP(CONCATENATE("ALI_",$C762,"_SEG_",$I762,"_PROV_",$D762),Catalogo_Precios,AF$8,FALSE))</f>
        <v>3020</v>
      </c>
      <c r="AG762" s="57">
        <f t="shared" ref="AG762" si="9146">IF(OR(ISERROR(VLOOKUP(CONCATENATE("ALI_",$C762,"_SEG_",$I762,"_PROV_",$D762),Catalogo_Precios,AG$8,FALSE)),O762=0),0,VLOOKUP(CONCATENATE("ALI_",$C762,"_SEG_",$I762,"_PROV_",$D762),Catalogo_Precios,AG$8,FALSE))</f>
        <v>3020</v>
      </c>
      <c r="AH762" s="57">
        <f t="shared" ref="AH762" si="9147">IF(OR(ISERROR(VLOOKUP(CONCATENATE("ALI_",$C762,"_SEG_",$I762,"_PROV_",$D762),Catalogo_Precios,AH$8,FALSE)),L762=0),0,VLOOKUP(CONCATENATE("ALI_",$C762,"_SEG_",$I762,"_PROV_",$D762),Catalogo_Precios,AH$8,FALSE))</f>
        <v>2353</v>
      </c>
      <c r="AI762" s="57">
        <f t="shared" ref="AI762" si="9148">IF(OR(ISERROR(VLOOKUP(CONCATENATE("ALI_",$C762,"_SEG_",$I762,"_PROV_",$D762),Catalogo_Precios,AI$8,FALSE)),M762=0),0,VLOOKUP(CONCATENATE("ALI_",$C762,"_SEG_",$I762,"_PROV_",$D762),Catalogo_Precios,AI$8,FALSE))</f>
        <v>2353</v>
      </c>
      <c r="AJ762" s="57">
        <f t="shared" ref="AJ762" si="9149">IF(OR(ISERROR(VLOOKUP(CONCATENATE("ALI_",$C762,"_SEG_",$I762,"_PROV_",$D762),Catalogo_Precios,AJ$8,FALSE)),N762=0),0,VLOOKUP(CONCATENATE("ALI_",$C762,"_SEG_",$I762,"_PROV_",$D762),Catalogo_Precios,AJ$8,FALSE))</f>
        <v>2941</v>
      </c>
      <c r="AK762" s="57">
        <f t="shared" ref="AK762" si="9150">IF(OR(ISERROR(VLOOKUP(CONCATENATE("ALI_",$C762,"_SEG_",$I762,"_PROV_",$D762),Catalogo_Precios,AK$8,FALSE)),O762=0),0,VLOOKUP(CONCATENATE("ALI_",$C762,"_SEG_",$I762,"_PROV_",$D762),Catalogo_Precios,AK$8,FALSE))</f>
        <v>2941</v>
      </c>
      <c r="AL762" s="53"/>
      <c r="AM762" s="59" t="str">
        <f t="shared" si="8591"/>
        <v>ALI_85_SEG_15</v>
      </c>
      <c r="AN762" s="59" t="str">
        <f t="shared" si="8592"/>
        <v>ALI_85_SEG_15_VAL_27648030</v>
      </c>
      <c r="AO762" s="60">
        <f t="shared" ref="AO762" si="9151">IF(OR(AB762="",AB762=0),0,COUNTIF(Codificacion,AM762))</f>
        <v>3</v>
      </c>
      <c r="AP762" s="61">
        <f t="array" ref="AP762">MIN(IF(Codificacion=AM762,Total_Cotizacion,""))</f>
        <v>21547836</v>
      </c>
      <c r="AQ762" s="62" t="b">
        <f t="shared" si="8594"/>
        <v>0</v>
      </c>
      <c r="AR762" s="51" t="str">
        <f t="shared" ref="AR762" si="9152">IF(COUNTIF(Codificacion2,CONCATENATE(AM762,"_VAL_",AB762))&gt;1,"Empate","")</f>
        <v/>
      </c>
      <c r="AS762" s="63" t="str">
        <f t="shared" si="8972"/>
        <v/>
      </c>
      <c r="AT762" s="59" t="str">
        <f t="shared" si="8596"/>
        <v>ALI_85_SEG_15_</v>
      </c>
      <c r="AU762" s="63">
        <f t="shared" ref="AU762" si="9153">IF(AND(COUNTIF(Codificacion3,AT762)&lt;AO762),1,COUNTIF(Codificacion3,AT762))</f>
        <v>1</v>
      </c>
      <c r="AV762" s="62" t="str">
        <f t="shared" si="8598"/>
        <v>No Seleccionada</v>
      </c>
      <c r="AW762" s="53"/>
      <c r="AX762" s="51" t="str">
        <f t="shared" si="8599"/>
        <v>ALI_85_SEG_15FALSO</v>
      </c>
      <c r="AY762" s="51">
        <f t="shared" si="8580"/>
        <v>2</v>
      </c>
      <c r="AZ762" s="64" t="b">
        <f t="shared" si="8600"/>
        <v>0</v>
      </c>
    </row>
    <row r="763" spans="1:52" x14ac:dyDescent="0.2">
      <c r="A763" s="50" t="b">
        <f t="shared" si="8543"/>
        <v>0</v>
      </c>
      <c r="B763" s="51" t="s">
        <v>108</v>
      </c>
      <c r="C763" s="52">
        <v>71</v>
      </c>
      <c r="D763" s="52">
        <f t="shared" ref="D763" si="9154">IF(ISERROR(VLOOKUP(E763,Proveedores,2,FALSE)),"",VLOOKUP(E763,Proveedores,2,FALSE))</f>
        <v>2047</v>
      </c>
      <c r="E763" s="53" t="s">
        <v>109</v>
      </c>
      <c r="F763" s="54">
        <v>635</v>
      </c>
      <c r="G763" s="53" t="s">
        <v>61</v>
      </c>
      <c r="H763" s="53" t="s">
        <v>84</v>
      </c>
      <c r="I763" s="52">
        <v>4</v>
      </c>
      <c r="J763" s="53" t="s">
        <v>58</v>
      </c>
      <c r="K763" s="55">
        <v>44835</v>
      </c>
      <c r="L763" s="56">
        <v>5540</v>
      </c>
      <c r="M763" s="56">
        <v>1385</v>
      </c>
      <c r="N763" s="56">
        <v>2078</v>
      </c>
      <c r="O763" s="56">
        <v>0</v>
      </c>
      <c r="P763" s="57">
        <v>2171</v>
      </c>
      <c r="Q763" s="58">
        <v>0</v>
      </c>
      <c r="R763" s="57">
        <v>2171</v>
      </c>
      <c r="S763" s="57">
        <v>2171</v>
      </c>
      <c r="T763" s="58">
        <v>0</v>
      </c>
      <c r="U763" s="57">
        <v>2171</v>
      </c>
      <c r="V763" s="57">
        <v>2171</v>
      </c>
      <c r="W763" s="58">
        <v>0</v>
      </c>
      <c r="X763" s="57">
        <v>2171</v>
      </c>
      <c r="Y763" s="57">
        <v>0</v>
      </c>
      <c r="Z763" s="58"/>
      <c r="AA763" s="57">
        <v>0</v>
      </c>
      <c r="AB763" s="57">
        <v>19545513</v>
      </c>
      <c r="AC763" s="53" t="str">
        <f t="shared" si="8582"/>
        <v>Registro Valido</v>
      </c>
      <c r="AD763" s="57">
        <f t="shared" ref="AD763" si="9155">IF(OR(ISERROR(VLOOKUP(CONCATENATE("ALI_",$C763,"_SEG_",$I763,"_PROV_",$D763),Catalogo_Precios,AD$8,FALSE)),L763=0),0,VLOOKUP(CONCATENATE("ALI_",$C763,"_SEG_",$I763,"_PROV_",$D763),Catalogo_Precios,AD$8,FALSE))</f>
        <v>2171</v>
      </c>
      <c r="AE763" s="57">
        <f t="shared" ref="AE763" si="9156">IF(OR(ISERROR(VLOOKUP(CONCATENATE("ALI_",$C763,"_SEG_",$I763,"_PROV_",$D763),Catalogo_Precios,AE$8,FALSE)),M763=0),0,VLOOKUP(CONCATENATE("ALI_",$C763,"_SEG_",$I763,"_PROV_",$D763),Catalogo_Precios,AE$8,FALSE))</f>
        <v>2171</v>
      </c>
      <c r="AF763" s="57">
        <f t="shared" ref="AF763" si="9157">IF(OR(ISERROR(VLOOKUP(CONCATENATE("ALI_",$C763,"_SEG_",$I763,"_PROV_",$D763),Catalogo_Precios,AF$8,FALSE)),N763=0),0,VLOOKUP(CONCATENATE("ALI_",$C763,"_SEG_",$I763,"_PROV_",$D763),Catalogo_Precios,AF$8,FALSE))</f>
        <v>2171</v>
      </c>
      <c r="AG763" s="57">
        <f t="shared" ref="AG763" si="9158">IF(OR(ISERROR(VLOOKUP(CONCATENATE("ALI_",$C763,"_SEG_",$I763,"_PROV_",$D763),Catalogo_Precios,AG$8,FALSE)),O763=0),0,VLOOKUP(CONCATENATE("ALI_",$C763,"_SEG_",$I763,"_PROV_",$D763),Catalogo_Precios,AG$8,FALSE))</f>
        <v>0</v>
      </c>
      <c r="AH763" s="57">
        <f t="shared" ref="AH763" si="9159">IF(OR(ISERROR(VLOOKUP(CONCATENATE("ALI_",$C763,"_SEG_",$I763,"_PROV_",$D763),Catalogo_Precios,AH$8,FALSE)),L763=0),0,VLOOKUP(CONCATENATE("ALI_",$C763,"_SEG_",$I763,"_PROV_",$D763),Catalogo_Precios,AH$8,FALSE))</f>
        <v>2116</v>
      </c>
      <c r="AI763" s="57">
        <f t="shared" ref="AI763" si="9160">IF(OR(ISERROR(VLOOKUP(CONCATENATE("ALI_",$C763,"_SEG_",$I763,"_PROV_",$D763),Catalogo_Precios,AI$8,FALSE)),M763=0),0,VLOOKUP(CONCATENATE("ALI_",$C763,"_SEG_",$I763,"_PROV_",$D763),Catalogo_Precios,AI$8,FALSE))</f>
        <v>2116</v>
      </c>
      <c r="AJ763" s="57">
        <f t="shared" ref="AJ763" si="9161">IF(OR(ISERROR(VLOOKUP(CONCATENATE("ALI_",$C763,"_SEG_",$I763,"_PROV_",$D763),Catalogo_Precios,AJ$8,FALSE)),N763=0),0,VLOOKUP(CONCATENATE("ALI_",$C763,"_SEG_",$I763,"_PROV_",$D763),Catalogo_Precios,AJ$8,FALSE))</f>
        <v>2116</v>
      </c>
      <c r="AK763" s="57">
        <f t="shared" ref="AK763" si="9162">IF(OR(ISERROR(VLOOKUP(CONCATENATE("ALI_",$C763,"_SEG_",$I763,"_PROV_",$D763),Catalogo_Precios,AK$8,FALSE)),O763=0),0,VLOOKUP(CONCATENATE("ALI_",$C763,"_SEG_",$I763,"_PROV_",$D763),Catalogo_Precios,AK$8,FALSE))</f>
        <v>0</v>
      </c>
      <c r="AL763" s="53"/>
      <c r="AM763" s="59" t="str">
        <f t="shared" si="8591"/>
        <v>ALI_71_SEG_4</v>
      </c>
      <c r="AN763" s="59" t="str">
        <f t="shared" si="8592"/>
        <v>ALI_71_SEG_4_VAL_19545513</v>
      </c>
      <c r="AO763" s="60">
        <f t="shared" ref="AO763" si="9163">IF(OR(AB763="",AB763=0),0,COUNTIF(Codificacion,AM763))</f>
        <v>4</v>
      </c>
      <c r="AP763" s="61">
        <f t="array" ref="AP763">MIN(IF(Codificacion=AM763,Total_Cotizacion,""))</f>
        <v>15240278.4</v>
      </c>
      <c r="AQ763" s="62" t="b">
        <f t="shared" si="8594"/>
        <v>0</v>
      </c>
      <c r="AR763" s="51" t="str">
        <f t="shared" ref="AR763" si="9164">IF(COUNTIF(Codificacion2,CONCATENATE(AM763,"_VAL_",AB763))&gt;1,"Empate","")</f>
        <v/>
      </c>
      <c r="AS763" s="63" t="str">
        <f t="shared" si="8972"/>
        <v/>
      </c>
      <c r="AT763" s="59" t="str">
        <f t="shared" si="8596"/>
        <v>ALI_71_SEG_4_</v>
      </c>
      <c r="AU763" s="63">
        <f t="shared" ref="AU763" si="9165">IF(AND(COUNTIF(Codificacion3,AT763)&lt;AO763),1,COUNTIF(Codificacion3,AT763))</f>
        <v>1</v>
      </c>
      <c r="AV763" s="62" t="str">
        <f t="shared" si="8598"/>
        <v>No Seleccionada</v>
      </c>
      <c r="AW763" s="53"/>
      <c r="AX763" s="51" t="str">
        <f t="shared" si="8599"/>
        <v>ALI_71_SEG_4FALSO</v>
      </c>
      <c r="AY763" s="51">
        <f t="shared" si="8580"/>
        <v>3</v>
      </c>
      <c r="AZ763" s="64" t="b">
        <f t="shared" si="8600"/>
        <v>0</v>
      </c>
    </row>
    <row r="764" spans="1:52" x14ac:dyDescent="0.2">
      <c r="A764" s="50" t="b">
        <f t="shared" si="8543"/>
        <v>0</v>
      </c>
      <c r="B764" s="51" t="s">
        <v>108</v>
      </c>
      <c r="C764" s="52">
        <v>71</v>
      </c>
      <c r="D764" s="52">
        <f t="shared" ref="D764" si="9166">IF(ISERROR(VLOOKUP(E764,Proveedores,2,FALSE)),"",VLOOKUP(E764,Proveedores,2,FALSE))</f>
        <v>2047</v>
      </c>
      <c r="E764" s="53" t="s">
        <v>109</v>
      </c>
      <c r="F764" s="54">
        <v>638</v>
      </c>
      <c r="G764" s="53" t="s">
        <v>61</v>
      </c>
      <c r="H764" s="53" t="s">
        <v>84</v>
      </c>
      <c r="I764" s="52">
        <v>7</v>
      </c>
      <c r="J764" s="53" t="s">
        <v>58</v>
      </c>
      <c r="K764" s="55">
        <v>44835</v>
      </c>
      <c r="L764" s="56">
        <v>5692</v>
      </c>
      <c r="M764" s="56">
        <v>1423</v>
      </c>
      <c r="N764" s="56">
        <v>2135</v>
      </c>
      <c r="O764" s="56">
        <v>0</v>
      </c>
      <c r="P764" s="57">
        <v>2171</v>
      </c>
      <c r="Q764" s="58">
        <v>0</v>
      </c>
      <c r="R764" s="57">
        <v>2171</v>
      </c>
      <c r="S764" s="57">
        <v>2171</v>
      </c>
      <c r="T764" s="58">
        <v>0</v>
      </c>
      <c r="U764" s="57">
        <v>2171</v>
      </c>
      <c r="V764" s="57">
        <v>2171</v>
      </c>
      <c r="W764" s="58">
        <v>0</v>
      </c>
      <c r="X764" s="57">
        <v>2171</v>
      </c>
      <c r="Y764" s="57">
        <v>0</v>
      </c>
      <c r="Z764" s="58"/>
      <c r="AA764" s="57">
        <v>0</v>
      </c>
      <c r="AB764" s="57">
        <v>20081750</v>
      </c>
      <c r="AC764" s="53" t="str">
        <f t="shared" si="8582"/>
        <v>Registro Valido</v>
      </c>
      <c r="AD764" s="57">
        <f t="shared" ref="AD764" si="9167">IF(OR(ISERROR(VLOOKUP(CONCATENATE("ALI_",$C764,"_SEG_",$I764,"_PROV_",$D764),Catalogo_Precios,AD$8,FALSE)),L764=0),0,VLOOKUP(CONCATENATE("ALI_",$C764,"_SEG_",$I764,"_PROV_",$D764),Catalogo_Precios,AD$8,FALSE))</f>
        <v>2171</v>
      </c>
      <c r="AE764" s="57">
        <f t="shared" ref="AE764" si="9168">IF(OR(ISERROR(VLOOKUP(CONCATENATE("ALI_",$C764,"_SEG_",$I764,"_PROV_",$D764),Catalogo_Precios,AE$8,FALSE)),M764=0),0,VLOOKUP(CONCATENATE("ALI_",$C764,"_SEG_",$I764,"_PROV_",$D764),Catalogo_Precios,AE$8,FALSE))</f>
        <v>2171</v>
      </c>
      <c r="AF764" s="57">
        <f t="shared" ref="AF764" si="9169">IF(OR(ISERROR(VLOOKUP(CONCATENATE("ALI_",$C764,"_SEG_",$I764,"_PROV_",$D764),Catalogo_Precios,AF$8,FALSE)),N764=0),0,VLOOKUP(CONCATENATE("ALI_",$C764,"_SEG_",$I764,"_PROV_",$D764),Catalogo_Precios,AF$8,FALSE))</f>
        <v>2171</v>
      </c>
      <c r="AG764" s="57">
        <f t="shared" ref="AG764" si="9170">IF(OR(ISERROR(VLOOKUP(CONCATENATE("ALI_",$C764,"_SEG_",$I764,"_PROV_",$D764),Catalogo_Precios,AG$8,FALSE)),O764=0),0,VLOOKUP(CONCATENATE("ALI_",$C764,"_SEG_",$I764,"_PROV_",$D764),Catalogo_Precios,AG$8,FALSE))</f>
        <v>0</v>
      </c>
      <c r="AH764" s="57">
        <f t="shared" ref="AH764" si="9171">IF(OR(ISERROR(VLOOKUP(CONCATENATE("ALI_",$C764,"_SEG_",$I764,"_PROV_",$D764),Catalogo_Precios,AH$8,FALSE)),L764=0),0,VLOOKUP(CONCATENATE("ALI_",$C764,"_SEG_",$I764,"_PROV_",$D764),Catalogo_Precios,AH$8,FALSE))</f>
        <v>2116</v>
      </c>
      <c r="AI764" s="57">
        <f t="shared" ref="AI764" si="9172">IF(OR(ISERROR(VLOOKUP(CONCATENATE("ALI_",$C764,"_SEG_",$I764,"_PROV_",$D764),Catalogo_Precios,AI$8,FALSE)),M764=0),0,VLOOKUP(CONCATENATE("ALI_",$C764,"_SEG_",$I764,"_PROV_",$D764),Catalogo_Precios,AI$8,FALSE))</f>
        <v>2116</v>
      </c>
      <c r="AJ764" s="57">
        <f t="shared" ref="AJ764" si="9173">IF(OR(ISERROR(VLOOKUP(CONCATENATE("ALI_",$C764,"_SEG_",$I764,"_PROV_",$D764),Catalogo_Precios,AJ$8,FALSE)),N764=0),0,VLOOKUP(CONCATENATE("ALI_",$C764,"_SEG_",$I764,"_PROV_",$D764),Catalogo_Precios,AJ$8,FALSE))</f>
        <v>2116</v>
      </c>
      <c r="AK764" s="57">
        <f t="shared" ref="AK764" si="9174">IF(OR(ISERROR(VLOOKUP(CONCATENATE("ALI_",$C764,"_SEG_",$I764,"_PROV_",$D764),Catalogo_Precios,AK$8,FALSE)),O764=0),0,VLOOKUP(CONCATENATE("ALI_",$C764,"_SEG_",$I764,"_PROV_",$D764),Catalogo_Precios,AK$8,FALSE))</f>
        <v>0</v>
      </c>
      <c r="AL764" s="53"/>
      <c r="AM764" s="59" t="str">
        <f t="shared" si="8591"/>
        <v>ALI_71_SEG_7</v>
      </c>
      <c r="AN764" s="59" t="str">
        <f t="shared" si="8592"/>
        <v>ALI_71_SEG_7_VAL_20081750</v>
      </c>
      <c r="AO764" s="60">
        <f t="shared" ref="AO764" si="9175">IF(OR(AB764="",AB764=0),0,COUNTIF(Codificacion,AM764))</f>
        <v>4</v>
      </c>
      <c r="AP764" s="61">
        <f t="array" ref="AP764">MIN(IF(Codificacion=AM764,Total_Cotizacion,""))</f>
        <v>15658400</v>
      </c>
      <c r="AQ764" s="62" t="b">
        <f t="shared" si="8594"/>
        <v>0</v>
      </c>
      <c r="AR764" s="51" t="str">
        <f t="shared" ref="AR764" si="9176">IF(COUNTIF(Codificacion2,CONCATENATE(AM764,"_VAL_",AB764))&gt;1,"Empate","")</f>
        <v/>
      </c>
      <c r="AS764" s="63" t="str">
        <f t="shared" si="8972"/>
        <v/>
      </c>
      <c r="AT764" s="59" t="str">
        <f t="shared" si="8596"/>
        <v>ALI_71_SEG_7_</v>
      </c>
      <c r="AU764" s="63">
        <f t="shared" ref="AU764" si="9177">IF(AND(COUNTIF(Codificacion3,AT764)&lt;AO764),1,COUNTIF(Codificacion3,AT764))</f>
        <v>1</v>
      </c>
      <c r="AV764" s="62" t="str">
        <f t="shared" si="8598"/>
        <v>No Seleccionada</v>
      </c>
      <c r="AW764" s="53"/>
      <c r="AX764" s="51" t="str">
        <f t="shared" si="8599"/>
        <v>ALI_71_SEG_7FALSO</v>
      </c>
      <c r="AY764" s="51">
        <f t="shared" si="8580"/>
        <v>3</v>
      </c>
      <c r="AZ764" s="64" t="b">
        <f t="shared" si="8600"/>
        <v>0</v>
      </c>
    </row>
    <row r="765" spans="1:52" x14ac:dyDescent="0.2">
      <c r="A765" s="50" t="b">
        <f t="shared" si="8543"/>
        <v>0</v>
      </c>
      <c r="B765" s="51" t="s">
        <v>108</v>
      </c>
      <c r="C765" s="52">
        <v>71</v>
      </c>
      <c r="D765" s="52">
        <f t="shared" ref="D765" si="9178">IF(ISERROR(VLOOKUP(E765,Proveedores,2,FALSE)),"",VLOOKUP(E765,Proveedores,2,FALSE))</f>
        <v>2047</v>
      </c>
      <c r="E765" s="53" t="s">
        <v>109</v>
      </c>
      <c r="F765" s="54">
        <v>642</v>
      </c>
      <c r="G765" s="53" t="s">
        <v>61</v>
      </c>
      <c r="H765" s="53" t="s">
        <v>84</v>
      </c>
      <c r="I765" s="52">
        <v>11</v>
      </c>
      <c r="J765" s="53" t="s">
        <v>58</v>
      </c>
      <c r="K765" s="55">
        <v>44835</v>
      </c>
      <c r="L765" s="56">
        <v>5476</v>
      </c>
      <c r="M765" s="56">
        <v>1369</v>
      </c>
      <c r="N765" s="56">
        <v>2054</v>
      </c>
      <c r="O765" s="56">
        <v>0</v>
      </c>
      <c r="P765" s="57">
        <v>2171</v>
      </c>
      <c r="Q765" s="58">
        <v>0</v>
      </c>
      <c r="R765" s="57">
        <v>2171</v>
      </c>
      <c r="S765" s="57">
        <v>2171</v>
      </c>
      <c r="T765" s="58">
        <v>0</v>
      </c>
      <c r="U765" s="57">
        <v>2171</v>
      </c>
      <c r="V765" s="57">
        <v>2171</v>
      </c>
      <c r="W765" s="58">
        <v>0</v>
      </c>
      <c r="X765" s="57">
        <v>2171</v>
      </c>
      <c r="Y765" s="57">
        <v>0</v>
      </c>
      <c r="Z765" s="58"/>
      <c r="AA765" s="57">
        <v>0</v>
      </c>
      <c r="AB765" s="57">
        <v>19319729</v>
      </c>
      <c r="AC765" s="53" t="str">
        <f t="shared" si="8582"/>
        <v>Registro Valido</v>
      </c>
      <c r="AD765" s="57">
        <f t="shared" ref="AD765" si="9179">IF(OR(ISERROR(VLOOKUP(CONCATENATE("ALI_",$C765,"_SEG_",$I765,"_PROV_",$D765),Catalogo_Precios,AD$8,FALSE)),L765=0),0,VLOOKUP(CONCATENATE("ALI_",$C765,"_SEG_",$I765,"_PROV_",$D765),Catalogo_Precios,AD$8,FALSE))</f>
        <v>2171</v>
      </c>
      <c r="AE765" s="57">
        <f t="shared" ref="AE765" si="9180">IF(OR(ISERROR(VLOOKUP(CONCATENATE("ALI_",$C765,"_SEG_",$I765,"_PROV_",$D765),Catalogo_Precios,AE$8,FALSE)),M765=0),0,VLOOKUP(CONCATENATE("ALI_",$C765,"_SEG_",$I765,"_PROV_",$D765),Catalogo_Precios,AE$8,FALSE))</f>
        <v>2171</v>
      </c>
      <c r="AF765" s="57">
        <f t="shared" ref="AF765" si="9181">IF(OR(ISERROR(VLOOKUP(CONCATENATE("ALI_",$C765,"_SEG_",$I765,"_PROV_",$D765),Catalogo_Precios,AF$8,FALSE)),N765=0),0,VLOOKUP(CONCATENATE("ALI_",$C765,"_SEG_",$I765,"_PROV_",$D765),Catalogo_Precios,AF$8,FALSE))</f>
        <v>2171</v>
      </c>
      <c r="AG765" s="57">
        <f t="shared" ref="AG765" si="9182">IF(OR(ISERROR(VLOOKUP(CONCATENATE("ALI_",$C765,"_SEG_",$I765,"_PROV_",$D765),Catalogo_Precios,AG$8,FALSE)),O765=0),0,VLOOKUP(CONCATENATE("ALI_",$C765,"_SEG_",$I765,"_PROV_",$D765),Catalogo_Precios,AG$8,FALSE))</f>
        <v>0</v>
      </c>
      <c r="AH765" s="57">
        <f t="shared" ref="AH765" si="9183">IF(OR(ISERROR(VLOOKUP(CONCATENATE("ALI_",$C765,"_SEG_",$I765,"_PROV_",$D765),Catalogo_Precios,AH$8,FALSE)),L765=0),0,VLOOKUP(CONCATENATE("ALI_",$C765,"_SEG_",$I765,"_PROV_",$D765),Catalogo_Precios,AH$8,FALSE))</f>
        <v>2116</v>
      </c>
      <c r="AI765" s="57">
        <f t="shared" ref="AI765" si="9184">IF(OR(ISERROR(VLOOKUP(CONCATENATE("ALI_",$C765,"_SEG_",$I765,"_PROV_",$D765),Catalogo_Precios,AI$8,FALSE)),M765=0),0,VLOOKUP(CONCATENATE("ALI_",$C765,"_SEG_",$I765,"_PROV_",$D765),Catalogo_Precios,AI$8,FALSE))</f>
        <v>2116</v>
      </c>
      <c r="AJ765" s="57">
        <f t="shared" ref="AJ765" si="9185">IF(OR(ISERROR(VLOOKUP(CONCATENATE("ALI_",$C765,"_SEG_",$I765,"_PROV_",$D765),Catalogo_Precios,AJ$8,FALSE)),N765=0),0,VLOOKUP(CONCATENATE("ALI_",$C765,"_SEG_",$I765,"_PROV_",$D765),Catalogo_Precios,AJ$8,FALSE))</f>
        <v>2116</v>
      </c>
      <c r="AK765" s="57">
        <f t="shared" ref="AK765" si="9186">IF(OR(ISERROR(VLOOKUP(CONCATENATE("ALI_",$C765,"_SEG_",$I765,"_PROV_",$D765),Catalogo_Precios,AK$8,FALSE)),O765=0),0,VLOOKUP(CONCATENATE("ALI_",$C765,"_SEG_",$I765,"_PROV_",$D765),Catalogo_Precios,AK$8,FALSE))</f>
        <v>0</v>
      </c>
      <c r="AL765" s="53"/>
      <c r="AM765" s="59" t="str">
        <f t="shared" si="8591"/>
        <v>ALI_71_SEG_11</v>
      </c>
      <c r="AN765" s="59" t="str">
        <f t="shared" si="8592"/>
        <v>ALI_71_SEG_11_VAL_19319729</v>
      </c>
      <c r="AO765" s="60">
        <f t="shared" ref="AO765" si="9187">IF(OR(AB765="",AB765=0),0,COUNTIF(Codificacion,AM765))</f>
        <v>4</v>
      </c>
      <c r="AP765" s="61">
        <f t="array" ref="AP765">MIN(IF(Codificacion=AM765,Total_Cotizacion,""))</f>
        <v>15064227.199999997</v>
      </c>
      <c r="AQ765" s="62" t="b">
        <f t="shared" si="8594"/>
        <v>0</v>
      </c>
      <c r="AR765" s="51" t="str">
        <f t="shared" ref="AR765" si="9188">IF(COUNTIF(Codificacion2,CONCATENATE(AM765,"_VAL_",AB765))&gt;1,"Empate","")</f>
        <v/>
      </c>
      <c r="AS765" s="63" t="str">
        <f t="shared" si="8972"/>
        <v/>
      </c>
      <c r="AT765" s="59" t="str">
        <f t="shared" si="8596"/>
        <v>ALI_71_SEG_11_</v>
      </c>
      <c r="AU765" s="63">
        <f t="shared" ref="AU765" si="9189">IF(AND(COUNTIF(Codificacion3,AT765)&lt;AO765),1,COUNTIF(Codificacion3,AT765))</f>
        <v>1</v>
      </c>
      <c r="AV765" s="62" t="str">
        <f t="shared" si="8598"/>
        <v>No Seleccionada</v>
      </c>
      <c r="AW765" s="53"/>
      <c r="AX765" s="51" t="str">
        <f t="shared" si="8599"/>
        <v>ALI_71_SEG_11FALSO</v>
      </c>
      <c r="AY765" s="51">
        <f t="shared" si="8580"/>
        <v>3</v>
      </c>
      <c r="AZ765" s="64" t="b">
        <f t="shared" si="8600"/>
        <v>0</v>
      </c>
    </row>
    <row r="766" spans="1:52" x14ac:dyDescent="0.2">
      <c r="A766" s="50" t="b">
        <f t="shared" si="8543"/>
        <v>0</v>
      </c>
      <c r="B766" s="51" t="s">
        <v>108</v>
      </c>
      <c r="C766" s="52">
        <v>71</v>
      </c>
      <c r="D766" s="52">
        <f t="shared" ref="D766" si="9190">IF(ISERROR(VLOOKUP(E766,Proveedores,2,FALSE)),"",VLOOKUP(E766,Proveedores,2,FALSE))</f>
        <v>2047</v>
      </c>
      <c r="E766" s="53" t="s">
        <v>109</v>
      </c>
      <c r="F766" s="54">
        <v>646</v>
      </c>
      <c r="G766" s="53" t="s">
        <v>61</v>
      </c>
      <c r="H766" s="53" t="s">
        <v>84</v>
      </c>
      <c r="I766" s="52">
        <v>15</v>
      </c>
      <c r="J766" s="53" t="s">
        <v>58</v>
      </c>
      <c r="K766" s="55">
        <v>44835</v>
      </c>
      <c r="L766" s="56">
        <v>4942</v>
      </c>
      <c r="M766" s="56">
        <v>1236</v>
      </c>
      <c r="N766" s="56">
        <v>1852</v>
      </c>
      <c r="O766" s="56">
        <v>0</v>
      </c>
      <c r="P766" s="57">
        <v>2171</v>
      </c>
      <c r="Q766" s="58">
        <v>0</v>
      </c>
      <c r="R766" s="57">
        <v>2171</v>
      </c>
      <c r="S766" s="57">
        <v>2171</v>
      </c>
      <c r="T766" s="58">
        <v>0</v>
      </c>
      <c r="U766" s="57">
        <v>2171</v>
      </c>
      <c r="V766" s="57">
        <v>2171</v>
      </c>
      <c r="W766" s="58">
        <v>0</v>
      </c>
      <c r="X766" s="57">
        <v>2171</v>
      </c>
      <c r="Y766" s="57">
        <v>0</v>
      </c>
      <c r="Z766" s="58"/>
      <c r="AA766" s="57">
        <v>0</v>
      </c>
      <c r="AB766" s="57">
        <v>17433130</v>
      </c>
      <c r="AC766" s="53" t="str">
        <f t="shared" si="8582"/>
        <v>Registro Valido</v>
      </c>
      <c r="AD766" s="57">
        <f t="shared" ref="AD766" si="9191">IF(OR(ISERROR(VLOOKUP(CONCATENATE("ALI_",$C766,"_SEG_",$I766,"_PROV_",$D766),Catalogo_Precios,AD$8,FALSE)),L766=0),0,VLOOKUP(CONCATENATE("ALI_",$C766,"_SEG_",$I766,"_PROV_",$D766),Catalogo_Precios,AD$8,FALSE))</f>
        <v>2171</v>
      </c>
      <c r="AE766" s="57">
        <f t="shared" ref="AE766" si="9192">IF(OR(ISERROR(VLOOKUP(CONCATENATE("ALI_",$C766,"_SEG_",$I766,"_PROV_",$D766),Catalogo_Precios,AE$8,FALSE)),M766=0),0,VLOOKUP(CONCATENATE("ALI_",$C766,"_SEG_",$I766,"_PROV_",$D766),Catalogo_Precios,AE$8,FALSE))</f>
        <v>2171</v>
      </c>
      <c r="AF766" s="57">
        <f t="shared" ref="AF766" si="9193">IF(OR(ISERROR(VLOOKUP(CONCATENATE("ALI_",$C766,"_SEG_",$I766,"_PROV_",$D766),Catalogo_Precios,AF$8,FALSE)),N766=0),0,VLOOKUP(CONCATENATE("ALI_",$C766,"_SEG_",$I766,"_PROV_",$D766),Catalogo_Precios,AF$8,FALSE))</f>
        <v>2171</v>
      </c>
      <c r="AG766" s="57">
        <f t="shared" ref="AG766" si="9194">IF(OR(ISERROR(VLOOKUP(CONCATENATE("ALI_",$C766,"_SEG_",$I766,"_PROV_",$D766),Catalogo_Precios,AG$8,FALSE)),O766=0),0,VLOOKUP(CONCATENATE("ALI_",$C766,"_SEG_",$I766,"_PROV_",$D766),Catalogo_Precios,AG$8,FALSE))</f>
        <v>0</v>
      </c>
      <c r="AH766" s="57">
        <f t="shared" ref="AH766" si="9195">IF(OR(ISERROR(VLOOKUP(CONCATENATE("ALI_",$C766,"_SEG_",$I766,"_PROV_",$D766),Catalogo_Precios,AH$8,FALSE)),L766=0),0,VLOOKUP(CONCATENATE("ALI_",$C766,"_SEG_",$I766,"_PROV_",$D766),Catalogo_Precios,AH$8,FALSE))</f>
        <v>2116</v>
      </c>
      <c r="AI766" s="57">
        <f t="shared" ref="AI766" si="9196">IF(OR(ISERROR(VLOOKUP(CONCATENATE("ALI_",$C766,"_SEG_",$I766,"_PROV_",$D766),Catalogo_Precios,AI$8,FALSE)),M766=0),0,VLOOKUP(CONCATENATE("ALI_",$C766,"_SEG_",$I766,"_PROV_",$D766),Catalogo_Precios,AI$8,FALSE))</f>
        <v>2116</v>
      </c>
      <c r="AJ766" s="57">
        <f t="shared" ref="AJ766" si="9197">IF(OR(ISERROR(VLOOKUP(CONCATENATE("ALI_",$C766,"_SEG_",$I766,"_PROV_",$D766),Catalogo_Precios,AJ$8,FALSE)),N766=0),0,VLOOKUP(CONCATENATE("ALI_",$C766,"_SEG_",$I766,"_PROV_",$D766),Catalogo_Precios,AJ$8,FALSE))</f>
        <v>2116</v>
      </c>
      <c r="AK766" s="57">
        <f t="shared" ref="AK766" si="9198">IF(OR(ISERROR(VLOOKUP(CONCATENATE("ALI_",$C766,"_SEG_",$I766,"_PROV_",$D766),Catalogo_Precios,AK$8,FALSE)),O766=0),0,VLOOKUP(CONCATENATE("ALI_",$C766,"_SEG_",$I766,"_PROV_",$D766),Catalogo_Precios,AK$8,FALSE))</f>
        <v>0</v>
      </c>
      <c r="AL766" s="53"/>
      <c r="AM766" s="59" t="str">
        <f t="shared" si="8591"/>
        <v>ALI_71_SEG_15</v>
      </c>
      <c r="AN766" s="59" t="str">
        <f t="shared" si="8592"/>
        <v>ALI_71_SEG_15_VAL_17433130</v>
      </c>
      <c r="AO766" s="60">
        <f t="shared" ref="AO766" si="9199">IF(OR(AB766="",AB766=0),0,COUNTIF(Codificacion,AM766))</f>
        <v>4</v>
      </c>
      <c r="AP766" s="61">
        <f t="array" ref="AP766">MIN(IF(Codificacion=AM766,Total_Cotizacion,""))</f>
        <v>13593184</v>
      </c>
      <c r="AQ766" s="62" t="b">
        <f t="shared" si="8594"/>
        <v>0</v>
      </c>
      <c r="AR766" s="51" t="str">
        <f t="shared" ref="AR766" si="9200">IF(COUNTIF(Codificacion2,CONCATENATE(AM766,"_VAL_",AB766))&gt;1,"Empate","")</f>
        <v/>
      </c>
      <c r="AS766" s="63" t="str">
        <f t="shared" si="8972"/>
        <v/>
      </c>
      <c r="AT766" s="59" t="str">
        <f t="shared" si="8596"/>
        <v>ALI_71_SEG_15_</v>
      </c>
      <c r="AU766" s="63">
        <f t="shared" ref="AU766" si="9201">IF(AND(COUNTIF(Codificacion3,AT766)&lt;AO766),1,COUNTIF(Codificacion3,AT766))</f>
        <v>1</v>
      </c>
      <c r="AV766" s="62" t="str">
        <f t="shared" si="8598"/>
        <v>No Seleccionada</v>
      </c>
      <c r="AW766" s="53"/>
      <c r="AX766" s="51" t="str">
        <f t="shared" si="8599"/>
        <v>ALI_71_SEG_15FALSO</v>
      </c>
      <c r="AY766" s="51">
        <f t="shared" si="8580"/>
        <v>3</v>
      </c>
      <c r="AZ766" s="64" t="b">
        <f t="shared" si="8600"/>
        <v>0</v>
      </c>
    </row>
    <row r="767" spans="1:52" x14ac:dyDescent="0.2">
      <c r="A767" s="50" t="str">
        <f t="shared" si="8543"/>
        <v>ALI_31_SEG_1</v>
      </c>
      <c r="B767" s="51" t="s">
        <v>110</v>
      </c>
      <c r="C767" s="52">
        <v>31</v>
      </c>
      <c r="D767" s="52">
        <f t="shared" ref="D767" si="9202">IF(ISERROR(VLOOKUP(E767,Proveedores,2,FALSE)),"",VLOOKUP(E767,Proveedores,2,FALSE))</f>
        <v>2018</v>
      </c>
      <c r="E767" s="53" t="s">
        <v>111</v>
      </c>
      <c r="F767" s="54">
        <v>432</v>
      </c>
      <c r="G767" s="53" t="s">
        <v>71</v>
      </c>
      <c r="H767" s="53" t="s">
        <v>112</v>
      </c>
      <c r="I767" s="52">
        <v>1</v>
      </c>
      <c r="J767" s="53" t="s">
        <v>58</v>
      </c>
      <c r="K767" s="55">
        <v>44835</v>
      </c>
      <c r="L767" s="56">
        <v>10067</v>
      </c>
      <c r="M767" s="56">
        <v>12352</v>
      </c>
      <c r="N767" s="56">
        <v>7603</v>
      </c>
      <c r="O767" s="56">
        <v>125</v>
      </c>
      <c r="P767" s="57">
        <v>235</v>
      </c>
      <c r="Q767" s="58">
        <v>0</v>
      </c>
      <c r="R767" s="57">
        <v>235</v>
      </c>
      <c r="S767" s="57">
        <v>235</v>
      </c>
      <c r="T767" s="58">
        <v>0</v>
      </c>
      <c r="U767" s="57">
        <v>235</v>
      </c>
      <c r="V767" s="57">
        <v>293</v>
      </c>
      <c r="W767" s="58">
        <v>0</v>
      </c>
      <c r="X767" s="57">
        <v>293</v>
      </c>
      <c r="Y767" s="57">
        <v>293</v>
      </c>
      <c r="Z767" s="58">
        <v>0</v>
      </c>
      <c r="AA767" s="57">
        <v>293</v>
      </c>
      <c r="AB767" s="57">
        <v>7532769</v>
      </c>
      <c r="AC767" s="53" t="str">
        <f t="shared" si="8582"/>
        <v>Registro Valido</v>
      </c>
      <c r="AD767" s="57">
        <f t="shared" ref="AD767" si="9203">IF(OR(ISERROR(VLOOKUP(CONCATENATE("ALI_",$C767,"_SEG_",$I767,"_PROV_",$D767),Catalogo_Precios,AD$8,FALSE)),L767=0),0,VLOOKUP(CONCATENATE("ALI_",$C767,"_SEG_",$I767,"_PROV_",$D767),Catalogo_Precios,AD$8,FALSE))</f>
        <v>235</v>
      </c>
      <c r="AE767" s="57">
        <f t="shared" ref="AE767" si="9204">IF(OR(ISERROR(VLOOKUP(CONCATENATE("ALI_",$C767,"_SEG_",$I767,"_PROV_",$D767),Catalogo_Precios,AE$8,FALSE)),M767=0),0,VLOOKUP(CONCATENATE("ALI_",$C767,"_SEG_",$I767,"_PROV_",$D767),Catalogo_Precios,AE$8,FALSE))</f>
        <v>235</v>
      </c>
      <c r="AF767" s="57">
        <f t="shared" ref="AF767" si="9205">IF(OR(ISERROR(VLOOKUP(CONCATENATE("ALI_",$C767,"_SEG_",$I767,"_PROV_",$D767),Catalogo_Precios,AF$8,FALSE)),N767=0),0,VLOOKUP(CONCATENATE("ALI_",$C767,"_SEG_",$I767,"_PROV_",$D767),Catalogo_Precios,AF$8,FALSE))</f>
        <v>293</v>
      </c>
      <c r="AG767" s="57">
        <f t="shared" ref="AG767" si="9206">IF(OR(ISERROR(VLOOKUP(CONCATENATE("ALI_",$C767,"_SEG_",$I767,"_PROV_",$D767),Catalogo_Precios,AG$8,FALSE)),O767=0),0,VLOOKUP(CONCATENATE("ALI_",$C767,"_SEG_",$I767,"_PROV_",$D767),Catalogo_Precios,AG$8,FALSE))</f>
        <v>293</v>
      </c>
      <c r="AH767" s="57">
        <f t="shared" ref="AH767" si="9207">IF(OR(ISERROR(VLOOKUP(CONCATENATE("ALI_",$C767,"_SEG_",$I767,"_PROV_",$D767),Catalogo_Precios,AH$8,FALSE)),L767=0),0,VLOOKUP(CONCATENATE("ALI_",$C767,"_SEG_",$I767,"_PROV_",$D767),Catalogo_Precios,AH$8,FALSE))</f>
        <v>224</v>
      </c>
      <c r="AI767" s="57">
        <f t="shared" ref="AI767" si="9208">IF(OR(ISERROR(VLOOKUP(CONCATENATE("ALI_",$C767,"_SEG_",$I767,"_PROV_",$D767),Catalogo_Precios,AI$8,FALSE)),M767=0),0,VLOOKUP(CONCATENATE("ALI_",$C767,"_SEG_",$I767,"_PROV_",$D767),Catalogo_Precios,AI$8,FALSE))</f>
        <v>224</v>
      </c>
      <c r="AJ767" s="57">
        <f t="shared" ref="AJ767" si="9209">IF(OR(ISERROR(VLOOKUP(CONCATENATE("ALI_",$C767,"_SEG_",$I767,"_PROV_",$D767),Catalogo_Precios,AJ$8,FALSE)),N767=0),0,VLOOKUP(CONCATENATE("ALI_",$C767,"_SEG_",$I767,"_PROV_",$D767),Catalogo_Precios,AJ$8,FALSE))</f>
        <v>279</v>
      </c>
      <c r="AK767" s="57">
        <f t="shared" ref="AK767" si="9210">IF(OR(ISERROR(VLOOKUP(CONCATENATE("ALI_",$C767,"_SEG_",$I767,"_PROV_",$D767),Catalogo_Precios,AK$8,FALSE)),O767=0),0,VLOOKUP(CONCATENATE("ALI_",$C767,"_SEG_",$I767,"_PROV_",$D767),Catalogo_Precios,AK$8,FALSE))</f>
        <v>279</v>
      </c>
      <c r="AL767" s="53"/>
      <c r="AM767" s="59" t="str">
        <f t="shared" si="8591"/>
        <v>ALI_31_SEG_1</v>
      </c>
      <c r="AN767" s="59" t="str">
        <f t="shared" si="8592"/>
        <v>ALI_31_SEG_1_VAL_7532769</v>
      </c>
      <c r="AO767" s="60">
        <f t="shared" ref="AO767" si="9211">IF(OR(AB767="",AB767=0),0,COUNTIF(Codificacion,AM767))</f>
        <v>1</v>
      </c>
      <c r="AP767" s="61">
        <f t="array" ref="AP767">MIN(IF(Codificacion=AM767,Total_Cotizacion,""))</f>
        <v>7532769</v>
      </c>
      <c r="AQ767" s="62" t="b">
        <f t="shared" si="8594"/>
        <v>1</v>
      </c>
      <c r="AR767" s="51" t="str">
        <f t="shared" ref="AR767" si="9212">IF(COUNTIF(Codificacion2,CONCATENATE(AM767,"_VAL_",AB767))&gt;1,"Empate","")</f>
        <v/>
      </c>
      <c r="AS767" s="63" t="str">
        <f t="shared" si="8972"/>
        <v>X</v>
      </c>
      <c r="AT767" s="59" t="str">
        <f t="shared" si="8596"/>
        <v>ALI_31_SEG_1_X</v>
      </c>
      <c r="AU767" s="63">
        <f t="shared" ref="AU767" si="9213">IF(AND(COUNTIF(Codificacion3,AT767)&lt;AO767),1,COUNTIF(Codificacion3,AT767))</f>
        <v>1</v>
      </c>
      <c r="AV767" s="62" t="str">
        <f t="shared" si="8598"/>
        <v>Cotizacion Seleccionada</v>
      </c>
      <c r="AW767" s="53"/>
      <c r="AX767" s="51" t="str">
        <f t="shared" si="8599"/>
        <v>ALI_31_SEG_1VERDADERO</v>
      </c>
      <c r="AY767" s="51">
        <f t="shared" si="8580"/>
        <v>1</v>
      </c>
      <c r="AZ767" s="64" t="b">
        <f t="shared" si="8600"/>
        <v>1</v>
      </c>
    </row>
    <row r="768" spans="1:52" x14ac:dyDescent="0.2">
      <c r="A768" s="50" t="str">
        <f t="shared" si="8543"/>
        <v>ALI_31_SEG_2</v>
      </c>
      <c r="B768" s="51" t="s">
        <v>110</v>
      </c>
      <c r="C768" s="52">
        <v>31</v>
      </c>
      <c r="D768" s="52">
        <f t="shared" ref="D768" si="9214">IF(ISERROR(VLOOKUP(E768,Proveedores,2,FALSE)),"",VLOOKUP(E768,Proveedores,2,FALSE))</f>
        <v>2018</v>
      </c>
      <c r="E768" s="53" t="s">
        <v>111</v>
      </c>
      <c r="F768" s="54">
        <v>433</v>
      </c>
      <c r="G768" s="53" t="s">
        <v>71</v>
      </c>
      <c r="H768" s="53" t="s">
        <v>112</v>
      </c>
      <c r="I768" s="52">
        <v>2</v>
      </c>
      <c r="J768" s="53" t="s">
        <v>58</v>
      </c>
      <c r="K768" s="55">
        <v>44835</v>
      </c>
      <c r="L768" s="56">
        <v>10294</v>
      </c>
      <c r="M768" s="56">
        <v>12630</v>
      </c>
      <c r="N768" s="56">
        <v>7775</v>
      </c>
      <c r="O768" s="56">
        <v>128</v>
      </c>
      <c r="P768" s="57">
        <v>235</v>
      </c>
      <c r="Q768" s="58">
        <v>0</v>
      </c>
      <c r="R768" s="57">
        <v>235</v>
      </c>
      <c r="S768" s="57">
        <v>235</v>
      </c>
      <c r="T768" s="58">
        <v>0</v>
      </c>
      <c r="U768" s="57">
        <v>235</v>
      </c>
      <c r="V768" s="57">
        <v>293</v>
      </c>
      <c r="W768" s="58">
        <v>0</v>
      </c>
      <c r="X768" s="57">
        <v>293</v>
      </c>
      <c r="Y768" s="57">
        <v>293</v>
      </c>
      <c r="Z768" s="58">
        <v>0</v>
      </c>
      <c r="AA768" s="57">
        <v>293</v>
      </c>
      <c r="AB768" s="57">
        <v>7702719</v>
      </c>
      <c r="AC768" s="53" t="str">
        <f t="shared" si="8582"/>
        <v>Registro Valido</v>
      </c>
      <c r="AD768" s="57">
        <f t="shared" ref="AD768" si="9215">IF(OR(ISERROR(VLOOKUP(CONCATENATE("ALI_",$C768,"_SEG_",$I768,"_PROV_",$D768),Catalogo_Precios,AD$8,FALSE)),L768=0),0,VLOOKUP(CONCATENATE("ALI_",$C768,"_SEG_",$I768,"_PROV_",$D768),Catalogo_Precios,AD$8,FALSE))</f>
        <v>235</v>
      </c>
      <c r="AE768" s="57">
        <f t="shared" ref="AE768" si="9216">IF(OR(ISERROR(VLOOKUP(CONCATENATE("ALI_",$C768,"_SEG_",$I768,"_PROV_",$D768),Catalogo_Precios,AE$8,FALSE)),M768=0),0,VLOOKUP(CONCATENATE("ALI_",$C768,"_SEG_",$I768,"_PROV_",$D768),Catalogo_Precios,AE$8,FALSE))</f>
        <v>235</v>
      </c>
      <c r="AF768" s="57">
        <f t="shared" ref="AF768" si="9217">IF(OR(ISERROR(VLOOKUP(CONCATENATE("ALI_",$C768,"_SEG_",$I768,"_PROV_",$D768),Catalogo_Precios,AF$8,FALSE)),N768=0),0,VLOOKUP(CONCATENATE("ALI_",$C768,"_SEG_",$I768,"_PROV_",$D768),Catalogo_Precios,AF$8,FALSE))</f>
        <v>293</v>
      </c>
      <c r="AG768" s="57">
        <f t="shared" ref="AG768" si="9218">IF(OR(ISERROR(VLOOKUP(CONCATENATE("ALI_",$C768,"_SEG_",$I768,"_PROV_",$D768),Catalogo_Precios,AG$8,FALSE)),O768=0),0,VLOOKUP(CONCATENATE("ALI_",$C768,"_SEG_",$I768,"_PROV_",$D768),Catalogo_Precios,AG$8,FALSE))</f>
        <v>293</v>
      </c>
      <c r="AH768" s="57">
        <f t="shared" ref="AH768" si="9219">IF(OR(ISERROR(VLOOKUP(CONCATENATE("ALI_",$C768,"_SEG_",$I768,"_PROV_",$D768),Catalogo_Precios,AH$8,FALSE)),L768=0),0,VLOOKUP(CONCATENATE("ALI_",$C768,"_SEG_",$I768,"_PROV_",$D768),Catalogo_Precios,AH$8,FALSE))</f>
        <v>224</v>
      </c>
      <c r="AI768" s="57">
        <f t="shared" ref="AI768" si="9220">IF(OR(ISERROR(VLOOKUP(CONCATENATE("ALI_",$C768,"_SEG_",$I768,"_PROV_",$D768),Catalogo_Precios,AI$8,FALSE)),M768=0),0,VLOOKUP(CONCATENATE("ALI_",$C768,"_SEG_",$I768,"_PROV_",$D768),Catalogo_Precios,AI$8,FALSE))</f>
        <v>224</v>
      </c>
      <c r="AJ768" s="57">
        <f t="shared" ref="AJ768" si="9221">IF(OR(ISERROR(VLOOKUP(CONCATENATE("ALI_",$C768,"_SEG_",$I768,"_PROV_",$D768),Catalogo_Precios,AJ$8,FALSE)),N768=0),0,VLOOKUP(CONCATENATE("ALI_",$C768,"_SEG_",$I768,"_PROV_",$D768),Catalogo_Precios,AJ$8,FALSE))</f>
        <v>279</v>
      </c>
      <c r="AK768" s="57">
        <f t="shared" ref="AK768" si="9222">IF(OR(ISERROR(VLOOKUP(CONCATENATE("ALI_",$C768,"_SEG_",$I768,"_PROV_",$D768),Catalogo_Precios,AK$8,FALSE)),O768=0),0,VLOOKUP(CONCATENATE("ALI_",$C768,"_SEG_",$I768,"_PROV_",$D768),Catalogo_Precios,AK$8,FALSE))</f>
        <v>279</v>
      </c>
      <c r="AL768" s="53"/>
      <c r="AM768" s="59" t="str">
        <f t="shared" si="8591"/>
        <v>ALI_31_SEG_2</v>
      </c>
      <c r="AN768" s="59" t="str">
        <f t="shared" si="8592"/>
        <v>ALI_31_SEG_2_VAL_7702719</v>
      </c>
      <c r="AO768" s="60">
        <f t="shared" ref="AO768" si="9223">IF(OR(AB768="",AB768=0),0,COUNTIF(Codificacion,AM768))</f>
        <v>1</v>
      </c>
      <c r="AP768" s="61">
        <f t="array" ref="AP768">MIN(IF(Codificacion=AM768,Total_Cotizacion,""))</f>
        <v>7702719</v>
      </c>
      <c r="AQ768" s="62" t="b">
        <f t="shared" si="8594"/>
        <v>1</v>
      </c>
      <c r="AR768" s="51" t="str">
        <f t="shared" ref="AR768" si="9224">IF(COUNTIF(Codificacion2,CONCATENATE(AM768,"_VAL_",AB768))&gt;1,"Empate","")</f>
        <v/>
      </c>
      <c r="AS768" s="63" t="str">
        <f t="shared" si="8972"/>
        <v>X</v>
      </c>
      <c r="AT768" s="59" t="str">
        <f t="shared" si="8596"/>
        <v>ALI_31_SEG_2_X</v>
      </c>
      <c r="AU768" s="63">
        <f t="shared" ref="AU768" si="9225">IF(AND(COUNTIF(Codificacion3,AT768)&lt;AO768),1,COUNTIF(Codificacion3,AT768))</f>
        <v>1</v>
      </c>
      <c r="AV768" s="62" t="str">
        <f t="shared" si="8598"/>
        <v>Cotizacion Seleccionada</v>
      </c>
      <c r="AW768" s="53"/>
      <c r="AX768" s="51" t="str">
        <f t="shared" si="8599"/>
        <v>ALI_31_SEG_2VERDADERO</v>
      </c>
      <c r="AY768" s="51">
        <f t="shared" si="8580"/>
        <v>1</v>
      </c>
      <c r="AZ768" s="64" t="b">
        <f t="shared" si="8600"/>
        <v>1</v>
      </c>
    </row>
    <row r="769" spans="1:52" x14ac:dyDescent="0.2">
      <c r="A769" s="50" t="str">
        <f t="shared" si="8543"/>
        <v>ALI_31_SEG_3</v>
      </c>
      <c r="B769" s="51" t="s">
        <v>110</v>
      </c>
      <c r="C769" s="52">
        <v>31</v>
      </c>
      <c r="D769" s="52">
        <f t="shared" ref="D769" si="9226">IF(ISERROR(VLOOKUP(E769,Proveedores,2,FALSE)),"",VLOOKUP(E769,Proveedores,2,FALSE))</f>
        <v>2018</v>
      </c>
      <c r="E769" s="53" t="s">
        <v>111</v>
      </c>
      <c r="F769" s="54">
        <v>434</v>
      </c>
      <c r="G769" s="53" t="s">
        <v>71</v>
      </c>
      <c r="H769" s="53" t="s">
        <v>112</v>
      </c>
      <c r="I769" s="52">
        <v>3</v>
      </c>
      <c r="J769" s="53" t="s">
        <v>58</v>
      </c>
      <c r="K769" s="55">
        <v>44835</v>
      </c>
      <c r="L769" s="56">
        <v>10232</v>
      </c>
      <c r="M769" s="56">
        <v>12555</v>
      </c>
      <c r="N769" s="56">
        <v>7729</v>
      </c>
      <c r="O769" s="56">
        <v>127</v>
      </c>
      <c r="P769" s="57">
        <v>235</v>
      </c>
      <c r="Q769" s="58">
        <v>0</v>
      </c>
      <c r="R769" s="57">
        <v>235</v>
      </c>
      <c r="S769" s="57">
        <v>235</v>
      </c>
      <c r="T769" s="58">
        <v>0</v>
      </c>
      <c r="U769" s="57">
        <v>235</v>
      </c>
      <c r="V769" s="57">
        <v>293</v>
      </c>
      <c r="W769" s="58">
        <v>0</v>
      </c>
      <c r="X769" s="57">
        <v>293</v>
      </c>
      <c r="Y769" s="57">
        <v>293</v>
      </c>
      <c r="Z769" s="58">
        <v>0</v>
      </c>
      <c r="AA769" s="57">
        <v>293</v>
      </c>
      <c r="AB769" s="57">
        <v>7656753</v>
      </c>
      <c r="AC769" s="53" t="str">
        <f t="shared" si="8582"/>
        <v>Registro Valido</v>
      </c>
      <c r="AD769" s="57">
        <f t="shared" ref="AD769" si="9227">IF(OR(ISERROR(VLOOKUP(CONCATENATE("ALI_",$C769,"_SEG_",$I769,"_PROV_",$D769),Catalogo_Precios,AD$8,FALSE)),L769=0),0,VLOOKUP(CONCATENATE("ALI_",$C769,"_SEG_",$I769,"_PROV_",$D769),Catalogo_Precios,AD$8,FALSE))</f>
        <v>235</v>
      </c>
      <c r="AE769" s="57">
        <f t="shared" ref="AE769" si="9228">IF(OR(ISERROR(VLOOKUP(CONCATENATE("ALI_",$C769,"_SEG_",$I769,"_PROV_",$D769),Catalogo_Precios,AE$8,FALSE)),M769=0),0,VLOOKUP(CONCATENATE("ALI_",$C769,"_SEG_",$I769,"_PROV_",$D769),Catalogo_Precios,AE$8,FALSE))</f>
        <v>235</v>
      </c>
      <c r="AF769" s="57">
        <f t="shared" ref="AF769" si="9229">IF(OR(ISERROR(VLOOKUP(CONCATENATE("ALI_",$C769,"_SEG_",$I769,"_PROV_",$D769),Catalogo_Precios,AF$8,FALSE)),N769=0),0,VLOOKUP(CONCATENATE("ALI_",$C769,"_SEG_",$I769,"_PROV_",$D769),Catalogo_Precios,AF$8,FALSE))</f>
        <v>293</v>
      </c>
      <c r="AG769" s="57">
        <f t="shared" ref="AG769" si="9230">IF(OR(ISERROR(VLOOKUP(CONCATENATE("ALI_",$C769,"_SEG_",$I769,"_PROV_",$D769),Catalogo_Precios,AG$8,FALSE)),O769=0),0,VLOOKUP(CONCATENATE("ALI_",$C769,"_SEG_",$I769,"_PROV_",$D769),Catalogo_Precios,AG$8,FALSE))</f>
        <v>293</v>
      </c>
      <c r="AH769" s="57">
        <f t="shared" ref="AH769" si="9231">IF(OR(ISERROR(VLOOKUP(CONCATENATE("ALI_",$C769,"_SEG_",$I769,"_PROV_",$D769),Catalogo_Precios,AH$8,FALSE)),L769=0),0,VLOOKUP(CONCATENATE("ALI_",$C769,"_SEG_",$I769,"_PROV_",$D769),Catalogo_Precios,AH$8,FALSE))</f>
        <v>224</v>
      </c>
      <c r="AI769" s="57">
        <f t="shared" ref="AI769" si="9232">IF(OR(ISERROR(VLOOKUP(CONCATENATE("ALI_",$C769,"_SEG_",$I769,"_PROV_",$D769),Catalogo_Precios,AI$8,FALSE)),M769=0),0,VLOOKUP(CONCATENATE("ALI_",$C769,"_SEG_",$I769,"_PROV_",$D769),Catalogo_Precios,AI$8,FALSE))</f>
        <v>224</v>
      </c>
      <c r="AJ769" s="57">
        <f t="shared" ref="AJ769" si="9233">IF(OR(ISERROR(VLOOKUP(CONCATENATE("ALI_",$C769,"_SEG_",$I769,"_PROV_",$D769),Catalogo_Precios,AJ$8,FALSE)),N769=0),0,VLOOKUP(CONCATENATE("ALI_",$C769,"_SEG_",$I769,"_PROV_",$D769),Catalogo_Precios,AJ$8,FALSE))</f>
        <v>279</v>
      </c>
      <c r="AK769" s="57">
        <f t="shared" ref="AK769" si="9234">IF(OR(ISERROR(VLOOKUP(CONCATENATE("ALI_",$C769,"_SEG_",$I769,"_PROV_",$D769),Catalogo_Precios,AK$8,FALSE)),O769=0),0,VLOOKUP(CONCATENATE("ALI_",$C769,"_SEG_",$I769,"_PROV_",$D769),Catalogo_Precios,AK$8,FALSE))</f>
        <v>279</v>
      </c>
      <c r="AL769" s="53"/>
      <c r="AM769" s="59" t="str">
        <f t="shared" si="8591"/>
        <v>ALI_31_SEG_3</v>
      </c>
      <c r="AN769" s="59" t="str">
        <f t="shared" si="8592"/>
        <v>ALI_31_SEG_3_VAL_7656753</v>
      </c>
      <c r="AO769" s="60">
        <f t="shared" ref="AO769" si="9235">IF(OR(AB769="",AB769=0),0,COUNTIF(Codificacion,AM769))</f>
        <v>1</v>
      </c>
      <c r="AP769" s="61">
        <f t="array" ref="AP769">MIN(IF(Codificacion=AM769,Total_Cotizacion,""))</f>
        <v>7656753</v>
      </c>
      <c r="AQ769" s="62" t="b">
        <f t="shared" si="8594"/>
        <v>1</v>
      </c>
      <c r="AR769" s="51" t="str">
        <f t="shared" ref="AR769" si="9236">IF(COUNTIF(Codificacion2,CONCATENATE(AM769,"_VAL_",AB769))&gt;1,"Empate","")</f>
        <v/>
      </c>
      <c r="AS769" s="63" t="str">
        <f t="shared" si="8972"/>
        <v>X</v>
      </c>
      <c r="AT769" s="59" t="str">
        <f t="shared" si="8596"/>
        <v>ALI_31_SEG_3_X</v>
      </c>
      <c r="AU769" s="63">
        <f t="shared" ref="AU769" si="9237">IF(AND(COUNTIF(Codificacion3,AT769)&lt;AO769),1,COUNTIF(Codificacion3,AT769))</f>
        <v>1</v>
      </c>
      <c r="AV769" s="62" t="str">
        <f t="shared" si="8598"/>
        <v>Cotizacion Seleccionada</v>
      </c>
      <c r="AW769" s="53"/>
      <c r="AX769" s="51" t="str">
        <f t="shared" si="8599"/>
        <v>ALI_31_SEG_3VERDADERO</v>
      </c>
      <c r="AY769" s="51">
        <f t="shared" si="8580"/>
        <v>1</v>
      </c>
      <c r="AZ769" s="64" t="b">
        <f t="shared" si="8600"/>
        <v>1</v>
      </c>
    </row>
    <row r="770" spans="1:52" x14ac:dyDescent="0.2">
      <c r="A770" s="50" t="str">
        <f t="shared" si="8543"/>
        <v>ALI_31_SEG_4</v>
      </c>
      <c r="B770" s="51" t="s">
        <v>110</v>
      </c>
      <c r="C770" s="52">
        <v>31</v>
      </c>
      <c r="D770" s="52">
        <f t="shared" ref="D770" si="9238">IF(ISERROR(VLOOKUP(E770,Proveedores,2,FALSE)),"",VLOOKUP(E770,Proveedores,2,FALSE))</f>
        <v>2018</v>
      </c>
      <c r="E770" s="53" t="s">
        <v>111</v>
      </c>
      <c r="F770" s="54">
        <v>435</v>
      </c>
      <c r="G770" s="53" t="s">
        <v>71</v>
      </c>
      <c r="H770" s="53" t="s">
        <v>112</v>
      </c>
      <c r="I770" s="52">
        <v>4</v>
      </c>
      <c r="J770" s="53" t="s">
        <v>58</v>
      </c>
      <c r="K770" s="55">
        <v>44835</v>
      </c>
      <c r="L770" s="56">
        <v>10904</v>
      </c>
      <c r="M770" s="56">
        <v>13376</v>
      </c>
      <c r="N770" s="56">
        <v>8236</v>
      </c>
      <c r="O770" s="56">
        <v>135</v>
      </c>
      <c r="P770" s="57">
        <v>235</v>
      </c>
      <c r="Q770" s="58">
        <v>0</v>
      </c>
      <c r="R770" s="57">
        <v>235</v>
      </c>
      <c r="S770" s="57">
        <v>235</v>
      </c>
      <c r="T770" s="58">
        <v>0</v>
      </c>
      <c r="U770" s="57">
        <v>235</v>
      </c>
      <c r="V770" s="57">
        <v>293</v>
      </c>
      <c r="W770" s="58">
        <v>0</v>
      </c>
      <c r="X770" s="57">
        <v>293</v>
      </c>
      <c r="Y770" s="57">
        <v>293</v>
      </c>
      <c r="Z770" s="58">
        <v>0</v>
      </c>
      <c r="AA770" s="57">
        <v>293</v>
      </c>
      <c r="AB770" s="57">
        <v>8158503</v>
      </c>
      <c r="AC770" s="53" t="str">
        <f t="shared" si="8582"/>
        <v>Registro Valido</v>
      </c>
      <c r="AD770" s="57">
        <f t="shared" ref="AD770" si="9239">IF(OR(ISERROR(VLOOKUP(CONCATENATE("ALI_",$C770,"_SEG_",$I770,"_PROV_",$D770),Catalogo_Precios,AD$8,FALSE)),L770=0),0,VLOOKUP(CONCATENATE("ALI_",$C770,"_SEG_",$I770,"_PROV_",$D770),Catalogo_Precios,AD$8,FALSE))</f>
        <v>235</v>
      </c>
      <c r="AE770" s="57">
        <f t="shared" ref="AE770" si="9240">IF(OR(ISERROR(VLOOKUP(CONCATENATE("ALI_",$C770,"_SEG_",$I770,"_PROV_",$D770),Catalogo_Precios,AE$8,FALSE)),M770=0),0,VLOOKUP(CONCATENATE("ALI_",$C770,"_SEG_",$I770,"_PROV_",$D770),Catalogo_Precios,AE$8,FALSE))</f>
        <v>235</v>
      </c>
      <c r="AF770" s="57">
        <f t="shared" ref="AF770" si="9241">IF(OR(ISERROR(VLOOKUP(CONCATENATE("ALI_",$C770,"_SEG_",$I770,"_PROV_",$D770),Catalogo_Precios,AF$8,FALSE)),N770=0),0,VLOOKUP(CONCATENATE("ALI_",$C770,"_SEG_",$I770,"_PROV_",$D770),Catalogo_Precios,AF$8,FALSE))</f>
        <v>293</v>
      </c>
      <c r="AG770" s="57">
        <f t="shared" ref="AG770" si="9242">IF(OR(ISERROR(VLOOKUP(CONCATENATE("ALI_",$C770,"_SEG_",$I770,"_PROV_",$D770),Catalogo_Precios,AG$8,FALSE)),O770=0),0,VLOOKUP(CONCATENATE("ALI_",$C770,"_SEG_",$I770,"_PROV_",$D770),Catalogo_Precios,AG$8,FALSE))</f>
        <v>293</v>
      </c>
      <c r="AH770" s="57">
        <f t="shared" ref="AH770" si="9243">IF(OR(ISERROR(VLOOKUP(CONCATENATE("ALI_",$C770,"_SEG_",$I770,"_PROV_",$D770),Catalogo_Precios,AH$8,FALSE)),L770=0),0,VLOOKUP(CONCATENATE("ALI_",$C770,"_SEG_",$I770,"_PROV_",$D770),Catalogo_Precios,AH$8,FALSE))</f>
        <v>224</v>
      </c>
      <c r="AI770" s="57">
        <f t="shared" ref="AI770" si="9244">IF(OR(ISERROR(VLOOKUP(CONCATENATE("ALI_",$C770,"_SEG_",$I770,"_PROV_",$D770),Catalogo_Precios,AI$8,FALSE)),M770=0),0,VLOOKUP(CONCATENATE("ALI_",$C770,"_SEG_",$I770,"_PROV_",$D770),Catalogo_Precios,AI$8,FALSE))</f>
        <v>224</v>
      </c>
      <c r="AJ770" s="57">
        <f t="shared" ref="AJ770" si="9245">IF(OR(ISERROR(VLOOKUP(CONCATENATE("ALI_",$C770,"_SEG_",$I770,"_PROV_",$D770),Catalogo_Precios,AJ$8,FALSE)),N770=0),0,VLOOKUP(CONCATENATE("ALI_",$C770,"_SEG_",$I770,"_PROV_",$D770),Catalogo_Precios,AJ$8,FALSE))</f>
        <v>279</v>
      </c>
      <c r="AK770" s="57">
        <f t="shared" ref="AK770" si="9246">IF(OR(ISERROR(VLOOKUP(CONCATENATE("ALI_",$C770,"_SEG_",$I770,"_PROV_",$D770),Catalogo_Precios,AK$8,FALSE)),O770=0),0,VLOOKUP(CONCATENATE("ALI_",$C770,"_SEG_",$I770,"_PROV_",$D770),Catalogo_Precios,AK$8,FALSE))</f>
        <v>279</v>
      </c>
      <c r="AL770" s="53"/>
      <c r="AM770" s="59" t="str">
        <f t="shared" si="8591"/>
        <v>ALI_31_SEG_4</v>
      </c>
      <c r="AN770" s="59" t="str">
        <f t="shared" si="8592"/>
        <v>ALI_31_SEG_4_VAL_8158503</v>
      </c>
      <c r="AO770" s="60">
        <f t="shared" ref="AO770" si="9247">IF(OR(AB770="",AB770=0),0,COUNTIF(Codificacion,AM770))</f>
        <v>1</v>
      </c>
      <c r="AP770" s="61">
        <f t="array" ref="AP770">MIN(IF(Codificacion=AM770,Total_Cotizacion,""))</f>
        <v>8158503</v>
      </c>
      <c r="AQ770" s="62" t="b">
        <f t="shared" si="8594"/>
        <v>1</v>
      </c>
      <c r="AR770" s="51" t="str">
        <f t="shared" ref="AR770" si="9248">IF(COUNTIF(Codificacion2,CONCATENATE(AM770,"_VAL_",AB770))&gt;1,"Empate","")</f>
        <v/>
      </c>
      <c r="AS770" s="63" t="str">
        <f t="shared" si="8972"/>
        <v>X</v>
      </c>
      <c r="AT770" s="59" t="str">
        <f t="shared" si="8596"/>
        <v>ALI_31_SEG_4_X</v>
      </c>
      <c r="AU770" s="63">
        <f t="shared" ref="AU770" si="9249">IF(AND(COUNTIF(Codificacion3,AT770)&lt;AO770),1,COUNTIF(Codificacion3,AT770))</f>
        <v>1</v>
      </c>
      <c r="AV770" s="62" t="str">
        <f t="shared" si="8598"/>
        <v>Cotizacion Seleccionada</v>
      </c>
      <c r="AW770" s="53"/>
      <c r="AX770" s="51" t="str">
        <f t="shared" si="8599"/>
        <v>ALI_31_SEG_4VERDADERO</v>
      </c>
      <c r="AY770" s="51">
        <f t="shared" si="8580"/>
        <v>1</v>
      </c>
      <c r="AZ770" s="64" t="b">
        <f t="shared" si="8600"/>
        <v>1</v>
      </c>
    </row>
    <row r="771" spans="1:52" x14ac:dyDescent="0.2">
      <c r="A771" s="50" t="str">
        <f t="shared" si="8543"/>
        <v>ALI_31_SEG_5</v>
      </c>
      <c r="B771" s="51" t="s">
        <v>110</v>
      </c>
      <c r="C771" s="52">
        <v>31</v>
      </c>
      <c r="D771" s="52">
        <f t="shared" ref="D771" si="9250">IF(ISERROR(VLOOKUP(E771,Proveedores,2,FALSE)),"",VLOOKUP(E771,Proveedores,2,FALSE))</f>
        <v>2018</v>
      </c>
      <c r="E771" s="53" t="s">
        <v>111</v>
      </c>
      <c r="F771" s="54">
        <v>436</v>
      </c>
      <c r="G771" s="53" t="s">
        <v>71</v>
      </c>
      <c r="H771" s="53" t="s">
        <v>112</v>
      </c>
      <c r="I771" s="52">
        <v>5</v>
      </c>
      <c r="J771" s="53" t="s">
        <v>58</v>
      </c>
      <c r="K771" s="55">
        <v>44835</v>
      </c>
      <c r="L771" s="56">
        <v>10136</v>
      </c>
      <c r="M771" s="56">
        <v>12436</v>
      </c>
      <c r="N771" s="56">
        <v>7656</v>
      </c>
      <c r="O771" s="56">
        <v>126</v>
      </c>
      <c r="P771" s="57">
        <v>235</v>
      </c>
      <c r="Q771" s="58">
        <v>0</v>
      </c>
      <c r="R771" s="57">
        <v>235</v>
      </c>
      <c r="S771" s="57">
        <v>235</v>
      </c>
      <c r="T771" s="58">
        <v>0</v>
      </c>
      <c r="U771" s="57">
        <v>235</v>
      </c>
      <c r="V771" s="57">
        <v>293</v>
      </c>
      <c r="W771" s="58">
        <v>0</v>
      </c>
      <c r="X771" s="57">
        <v>293</v>
      </c>
      <c r="Y771" s="57">
        <v>293</v>
      </c>
      <c r="Z771" s="58">
        <v>0</v>
      </c>
      <c r="AA771" s="57">
        <v>293</v>
      </c>
      <c r="AB771" s="57">
        <v>7584546</v>
      </c>
      <c r="AC771" s="53" t="str">
        <f t="shared" si="8582"/>
        <v>Registro Valido</v>
      </c>
      <c r="AD771" s="57">
        <f t="shared" ref="AD771" si="9251">IF(OR(ISERROR(VLOOKUP(CONCATENATE("ALI_",$C771,"_SEG_",$I771,"_PROV_",$D771),Catalogo_Precios,AD$8,FALSE)),L771=0),0,VLOOKUP(CONCATENATE("ALI_",$C771,"_SEG_",$I771,"_PROV_",$D771),Catalogo_Precios,AD$8,FALSE))</f>
        <v>235</v>
      </c>
      <c r="AE771" s="57">
        <f t="shared" ref="AE771" si="9252">IF(OR(ISERROR(VLOOKUP(CONCATENATE("ALI_",$C771,"_SEG_",$I771,"_PROV_",$D771),Catalogo_Precios,AE$8,FALSE)),M771=0),0,VLOOKUP(CONCATENATE("ALI_",$C771,"_SEG_",$I771,"_PROV_",$D771),Catalogo_Precios,AE$8,FALSE))</f>
        <v>235</v>
      </c>
      <c r="AF771" s="57">
        <f t="shared" ref="AF771" si="9253">IF(OR(ISERROR(VLOOKUP(CONCATENATE("ALI_",$C771,"_SEG_",$I771,"_PROV_",$D771),Catalogo_Precios,AF$8,FALSE)),N771=0),0,VLOOKUP(CONCATENATE("ALI_",$C771,"_SEG_",$I771,"_PROV_",$D771),Catalogo_Precios,AF$8,FALSE))</f>
        <v>293</v>
      </c>
      <c r="AG771" s="57">
        <f t="shared" ref="AG771" si="9254">IF(OR(ISERROR(VLOOKUP(CONCATENATE("ALI_",$C771,"_SEG_",$I771,"_PROV_",$D771),Catalogo_Precios,AG$8,FALSE)),O771=0),0,VLOOKUP(CONCATENATE("ALI_",$C771,"_SEG_",$I771,"_PROV_",$D771),Catalogo_Precios,AG$8,FALSE))</f>
        <v>293</v>
      </c>
      <c r="AH771" s="57">
        <f t="shared" ref="AH771" si="9255">IF(OR(ISERROR(VLOOKUP(CONCATENATE("ALI_",$C771,"_SEG_",$I771,"_PROV_",$D771),Catalogo_Precios,AH$8,FALSE)),L771=0),0,VLOOKUP(CONCATENATE("ALI_",$C771,"_SEG_",$I771,"_PROV_",$D771),Catalogo_Precios,AH$8,FALSE))</f>
        <v>224</v>
      </c>
      <c r="AI771" s="57">
        <f t="shared" ref="AI771" si="9256">IF(OR(ISERROR(VLOOKUP(CONCATENATE("ALI_",$C771,"_SEG_",$I771,"_PROV_",$D771),Catalogo_Precios,AI$8,FALSE)),M771=0),0,VLOOKUP(CONCATENATE("ALI_",$C771,"_SEG_",$I771,"_PROV_",$D771),Catalogo_Precios,AI$8,FALSE))</f>
        <v>224</v>
      </c>
      <c r="AJ771" s="57">
        <f t="shared" ref="AJ771" si="9257">IF(OR(ISERROR(VLOOKUP(CONCATENATE("ALI_",$C771,"_SEG_",$I771,"_PROV_",$D771),Catalogo_Precios,AJ$8,FALSE)),N771=0),0,VLOOKUP(CONCATENATE("ALI_",$C771,"_SEG_",$I771,"_PROV_",$D771),Catalogo_Precios,AJ$8,FALSE))</f>
        <v>279</v>
      </c>
      <c r="AK771" s="57">
        <f t="shared" ref="AK771" si="9258">IF(OR(ISERROR(VLOOKUP(CONCATENATE("ALI_",$C771,"_SEG_",$I771,"_PROV_",$D771),Catalogo_Precios,AK$8,FALSE)),O771=0),0,VLOOKUP(CONCATENATE("ALI_",$C771,"_SEG_",$I771,"_PROV_",$D771),Catalogo_Precios,AK$8,FALSE))</f>
        <v>279</v>
      </c>
      <c r="AL771" s="53"/>
      <c r="AM771" s="59" t="str">
        <f t="shared" si="8591"/>
        <v>ALI_31_SEG_5</v>
      </c>
      <c r="AN771" s="59" t="str">
        <f t="shared" si="8592"/>
        <v>ALI_31_SEG_5_VAL_7584546</v>
      </c>
      <c r="AO771" s="60">
        <f t="shared" ref="AO771" si="9259">IF(OR(AB771="",AB771=0),0,COUNTIF(Codificacion,AM771))</f>
        <v>1</v>
      </c>
      <c r="AP771" s="61">
        <f t="array" ref="AP771">MIN(IF(Codificacion=AM771,Total_Cotizacion,""))</f>
        <v>7584546</v>
      </c>
      <c r="AQ771" s="62" t="b">
        <f t="shared" si="8594"/>
        <v>1</v>
      </c>
      <c r="AR771" s="51" t="str">
        <f t="shared" ref="AR771" si="9260">IF(COUNTIF(Codificacion2,CONCATENATE(AM771,"_VAL_",AB771))&gt;1,"Empate","")</f>
        <v/>
      </c>
      <c r="AS771" s="63" t="str">
        <f t="shared" si="8972"/>
        <v>X</v>
      </c>
      <c r="AT771" s="59" t="str">
        <f t="shared" si="8596"/>
        <v>ALI_31_SEG_5_X</v>
      </c>
      <c r="AU771" s="63">
        <f t="shared" ref="AU771" si="9261">IF(AND(COUNTIF(Codificacion3,AT771)&lt;AO771),1,COUNTIF(Codificacion3,AT771))</f>
        <v>1</v>
      </c>
      <c r="AV771" s="62" t="str">
        <f t="shared" si="8598"/>
        <v>Cotizacion Seleccionada</v>
      </c>
      <c r="AW771" s="53"/>
      <c r="AX771" s="51" t="str">
        <f t="shared" si="8599"/>
        <v>ALI_31_SEG_5VERDADERO</v>
      </c>
      <c r="AY771" s="51">
        <f t="shared" si="8580"/>
        <v>1</v>
      </c>
      <c r="AZ771" s="64" t="b">
        <f t="shared" si="8600"/>
        <v>1</v>
      </c>
    </row>
    <row r="772" spans="1:52" x14ac:dyDescent="0.2">
      <c r="A772" s="50" t="str">
        <f t="shared" si="8543"/>
        <v>ALI_31_SEG_6</v>
      </c>
      <c r="B772" s="51" t="s">
        <v>110</v>
      </c>
      <c r="C772" s="52">
        <v>31</v>
      </c>
      <c r="D772" s="52">
        <f t="shared" ref="D772" si="9262">IF(ISERROR(VLOOKUP(E772,Proveedores,2,FALSE)),"",VLOOKUP(E772,Proveedores,2,FALSE))</f>
        <v>2018</v>
      </c>
      <c r="E772" s="53" t="s">
        <v>111</v>
      </c>
      <c r="F772" s="54">
        <v>437</v>
      </c>
      <c r="G772" s="53" t="s">
        <v>71</v>
      </c>
      <c r="H772" s="53" t="s">
        <v>112</v>
      </c>
      <c r="I772" s="52">
        <v>6</v>
      </c>
      <c r="J772" s="53" t="s">
        <v>58</v>
      </c>
      <c r="K772" s="55">
        <v>44835</v>
      </c>
      <c r="L772" s="56">
        <v>10971</v>
      </c>
      <c r="M772" s="56">
        <v>13461</v>
      </c>
      <c r="N772" s="56">
        <v>8286</v>
      </c>
      <c r="O772" s="56">
        <v>136</v>
      </c>
      <c r="P772" s="57">
        <v>235</v>
      </c>
      <c r="Q772" s="58">
        <v>0</v>
      </c>
      <c r="R772" s="57">
        <v>235</v>
      </c>
      <c r="S772" s="57">
        <v>235</v>
      </c>
      <c r="T772" s="58">
        <v>0</v>
      </c>
      <c r="U772" s="57">
        <v>235</v>
      </c>
      <c r="V772" s="57">
        <v>293</v>
      </c>
      <c r="W772" s="58">
        <v>0</v>
      </c>
      <c r="X772" s="57">
        <v>293</v>
      </c>
      <c r="Y772" s="57">
        <v>293</v>
      </c>
      <c r="Z772" s="58">
        <v>0</v>
      </c>
      <c r="AA772" s="57">
        <v>293</v>
      </c>
      <c r="AB772" s="57">
        <v>8209166</v>
      </c>
      <c r="AC772" s="53" t="str">
        <f t="shared" si="8582"/>
        <v>Registro Valido</v>
      </c>
      <c r="AD772" s="57">
        <f t="shared" ref="AD772" si="9263">IF(OR(ISERROR(VLOOKUP(CONCATENATE("ALI_",$C772,"_SEG_",$I772,"_PROV_",$D772),Catalogo_Precios,AD$8,FALSE)),L772=0),0,VLOOKUP(CONCATENATE("ALI_",$C772,"_SEG_",$I772,"_PROV_",$D772),Catalogo_Precios,AD$8,FALSE))</f>
        <v>235</v>
      </c>
      <c r="AE772" s="57">
        <f t="shared" ref="AE772" si="9264">IF(OR(ISERROR(VLOOKUP(CONCATENATE("ALI_",$C772,"_SEG_",$I772,"_PROV_",$D772),Catalogo_Precios,AE$8,FALSE)),M772=0),0,VLOOKUP(CONCATENATE("ALI_",$C772,"_SEG_",$I772,"_PROV_",$D772),Catalogo_Precios,AE$8,FALSE))</f>
        <v>235</v>
      </c>
      <c r="AF772" s="57">
        <f t="shared" ref="AF772" si="9265">IF(OR(ISERROR(VLOOKUP(CONCATENATE("ALI_",$C772,"_SEG_",$I772,"_PROV_",$D772),Catalogo_Precios,AF$8,FALSE)),N772=0),0,VLOOKUP(CONCATENATE("ALI_",$C772,"_SEG_",$I772,"_PROV_",$D772),Catalogo_Precios,AF$8,FALSE))</f>
        <v>293</v>
      </c>
      <c r="AG772" s="57">
        <f t="shared" ref="AG772" si="9266">IF(OR(ISERROR(VLOOKUP(CONCATENATE("ALI_",$C772,"_SEG_",$I772,"_PROV_",$D772),Catalogo_Precios,AG$8,FALSE)),O772=0),0,VLOOKUP(CONCATENATE("ALI_",$C772,"_SEG_",$I772,"_PROV_",$D772),Catalogo_Precios,AG$8,FALSE))</f>
        <v>293</v>
      </c>
      <c r="AH772" s="57">
        <f t="shared" ref="AH772" si="9267">IF(OR(ISERROR(VLOOKUP(CONCATENATE("ALI_",$C772,"_SEG_",$I772,"_PROV_",$D772),Catalogo_Precios,AH$8,FALSE)),L772=0),0,VLOOKUP(CONCATENATE("ALI_",$C772,"_SEG_",$I772,"_PROV_",$D772),Catalogo_Precios,AH$8,FALSE))</f>
        <v>224</v>
      </c>
      <c r="AI772" s="57">
        <f t="shared" ref="AI772" si="9268">IF(OR(ISERROR(VLOOKUP(CONCATENATE("ALI_",$C772,"_SEG_",$I772,"_PROV_",$D772),Catalogo_Precios,AI$8,FALSE)),M772=0),0,VLOOKUP(CONCATENATE("ALI_",$C772,"_SEG_",$I772,"_PROV_",$D772),Catalogo_Precios,AI$8,FALSE))</f>
        <v>224</v>
      </c>
      <c r="AJ772" s="57">
        <f t="shared" ref="AJ772" si="9269">IF(OR(ISERROR(VLOOKUP(CONCATENATE("ALI_",$C772,"_SEG_",$I772,"_PROV_",$D772),Catalogo_Precios,AJ$8,FALSE)),N772=0),0,VLOOKUP(CONCATENATE("ALI_",$C772,"_SEG_",$I772,"_PROV_",$D772),Catalogo_Precios,AJ$8,FALSE))</f>
        <v>279</v>
      </c>
      <c r="AK772" s="57">
        <f t="shared" ref="AK772" si="9270">IF(OR(ISERROR(VLOOKUP(CONCATENATE("ALI_",$C772,"_SEG_",$I772,"_PROV_",$D772),Catalogo_Precios,AK$8,FALSE)),O772=0),0,VLOOKUP(CONCATENATE("ALI_",$C772,"_SEG_",$I772,"_PROV_",$D772),Catalogo_Precios,AK$8,FALSE))</f>
        <v>279</v>
      </c>
      <c r="AL772" s="53"/>
      <c r="AM772" s="59" t="str">
        <f t="shared" si="8591"/>
        <v>ALI_31_SEG_6</v>
      </c>
      <c r="AN772" s="59" t="str">
        <f t="shared" si="8592"/>
        <v>ALI_31_SEG_6_VAL_8209166</v>
      </c>
      <c r="AO772" s="60">
        <f t="shared" ref="AO772" si="9271">IF(OR(AB772="",AB772=0),0,COUNTIF(Codificacion,AM772))</f>
        <v>1</v>
      </c>
      <c r="AP772" s="61">
        <f t="array" ref="AP772">MIN(IF(Codificacion=AM772,Total_Cotizacion,""))</f>
        <v>8209166</v>
      </c>
      <c r="AQ772" s="62" t="b">
        <f t="shared" si="8594"/>
        <v>1</v>
      </c>
      <c r="AR772" s="51" t="str">
        <f t="shared" ref="AR772" si="9272">IF(COUNTIF(Codificacion2,CONCATENATE(AM772,"_VAL_",AB772))&gt;1,"Empate","")</f>
        <v/>
      </c>
      <c r="AS772" s="63" t="str">
        <f t="shared" si="8972"/>
        <v>X</v>
      </c>
      <c r="AT772" s="59" t="str">
        <f t="shared" si="8596"/>
        <v>ALI_31_SEG_6_X</v>
      </c>
      <c r="AU772" s="63">
        <f t="shared" ref="AU772" si="9273">IF(AND(COUNTIF(Codificacion3,AT772)&lt;AO772),1,COUNTIF(Codificacion3,AT772))</f>
        <v>1</v>
      </c>
      <c r="AV772" s="62" t="str">
        <f t="shared" si="8598"/>
        <v>Cotizacion Seleccionada</v>
      </c>
      <c r="AW772" s="53"/>
      <c r="AX772" s="51" t="str">
        <f t="shared" si="8599"/>
        <v>ALI_31_SEG_6VERDADERO</v>
      </c>
      <c r="AY772" s="51">
        <f t="shared" si="8580"/>
        <v>1</v>
      </c>
      <c r="AZ772" s="64" t="b">
        <f t="shared" si="8600"/>
        <v>1</v>
      </c>
    </row>
    <row r="773" spans="1:52" x14ac:dyDescent="0.2">
      <c r="A773" s="50" t="str">
        <f t="shared" si="8543"/>
        <v>ALI_31_SEG_7</v>
      </c>
      <c r="B773" s="51" t="s">
        <v>110</v>
      </c>
      <c r="C773" s="52">
        <v>31</v>
      </c>
      <c r="D773" s="52">
        <f t="shared" ref="D773" si="9274">IF(ISERROR(VLOOKUP(E773,Proveedores,2,FALSE)),"",VLOOKUP(E773,Proveedores,2,FALSE))</f>
        <v>2018</v>
      </c>
      <c r="E773" s="53" t="s">
        <v>111</v>
      </c>
      <c r="F773" s="54">
        <v>438</v>
      </c>
      <c r="G773" s="53" t="s">
        <v>71</v>
      </c>
      <c r="H773" s="53" t="s">
        <v>112</v>
      </c>
      <c r="I773" s="52">
        <v>7</v>
      </c>
      <c r="J773" s="53" t="s">
        <v>58</v>
      </c>
      <c r="K773" s="55">
        <v>44835</v>
      </c>
      <c r="L773" s="56">
        <v>11203</v>
      </c>
      <c r="M773" s="56">
        <v>13745</v>
      </c>
      <c r="N773" s="56">
        <v>8462</v>
      </c>
      <c r="O773" s="56">
        <v>139</v>
      </c>
      <c r="P773" s="57">
        <v>235</v>
      </c>
      <c r="Q773" s="58">
        <v>0</v>
      </c>
      <c r="R773" s="57">
        <v>235</v>
      </c>
      <c r="S773" s="57">
        <v>235</v>
      </c>
      <c r="T773" s="58">
        <v>0</v>
      </c>
      <c r="U773" s="57">
        <v>235</v>
      </c>
      <c r="V773" s="57">
        <v>293</v>
      </c>
      <c r="W773" s="58">
        <v>0</v>
      </c>
      <c r="X773" s="57">
        <v>293</v>
      </c>
      <c r="Y773" s="57">
        <v>293</v>
      </c>
      <c r="Z773" s="58">
        <v>0</v>
      </c>
      <c r="AA773" s="57">
        <v>293</v>
      </c>
      <c r="AB773" s="57">
        <v>8382873</v>
      </c>
      <c r="AC773" s="53" t="str">
        <f t="shared" si="8582"/>
        <v>Registro Valido</v>
      </c>
      <c r="AD773" s="57">
        <f t="shared" ref="AD773" si="9275">IF(OR(ISERROR(VLOOKUP(CONCATENATE("ALI_",$C773,"_SEG_",$I773,"_PROV_",$D773),Catalogo_Precios,AD$8,FALSE)),L773=0),0,VLOOKUP(CONCATENATE("ALI_",$C773,"_SEG_",$I773,"_PROV_",$D773),Catalogo_Precios,AD$8,FALSE))</f>
        <v>235</v>
      </c>
      <c r="AE773" s="57">
        <f t="shared" ref="AE773" si="9276">IF(OR(ISERROR(VLOOKUP(CONCATENATE("ALI_",$C773,"_SEG_",$I773,"_PROV_",$D773),Catalogo_Precios,AE$8,FALSE)),M773=0),0,VLOOKUP(CONCATENATE("ALI_",$C773,"_SEG_",$I773,"_PROV_",$D773),Catalogo_Precios,AE$8,FALSE))</f>
        <v>235</v>
      </c>
      <c r="AF773" s="57">
        <f t="shared" ref="AF773" si="9277">IF(OR(ISERROR(VLOOKUP(CONCATENATE("ALI_",$C773,"_SEG_",$I773,"_PROV_",$D773),Catalogo_Precios,AF$8,FALSE)),N773=0),0,VLOOKUP(CONCATENATE("ALI_",$C773,"_SEG_",$I773,"_PROV_",$D773),Catalogo_Precios,AF$8,FALSE))</f>
        <v>293</v>
      </c>
      <c r="AG773" s="57">
        <f t="shared" ref="AG773" si="9278">IF(OR(ISERROR(VLOOKUP(CONCATENATE("ALI_",$C773,"_SEG_",$I773,"_PROV_",$D773),Catalogo_Precios,AG$8,FALSE)),O773=0),0,VLOOKUP(CONCATENATE("ALI_",$C773,"_SEG_",$I773,"_PROV_",$D773),Catalogo_Precios,AG$8,FALSE))</f>
        <v>293</v>
      </c>
      <c r="AH773" s="57">
        <f t="shared" ref="AH773" si="9279">IF(OR(ISERROR(VLOOKUP(CONCATENATE("ALI_",$C773,"_SEG_",$I773,"_PROV_",$D773),Catalogo_Precios,AH$8,FALSE)),L773=0),0,VLOOKUP(CONCATENATE("ALI_",$C773,"_SEG_",$I773,"_PROV_",$D773),Catalogo_Precios,AH$8,FALSE))</f>
        <v>224</v>
      </c>
      <c r="AI773" s="57">
        <f t="shared" ref="AI773" si="9280">IF(OR(ISERROR(VLOOKUP(CONCATENATE("ALI_",$C773,"_SEG_",$I773,"_PROV_",$D773),Catalogo_Precios,AI$8,FALSE)),M773=0),0,VLOOKUP(CONCATENATE("ALI_",$C773,"_SEG_",$I773,"_PROV_",$D773),Catalogo_Precios,AI$8,FALSE))</f>
        <v>224</v>
      </c>
      <c r="AJ773" s="57">
        <f t="shared" ref="AJ773" si="9281">IF(OR(ISERROR(VLOOKUP(CONCATENATE("ALI_",$C773,"_SEG_",$I773,"_PROV_",$D773),Catalogo_Precios,AJ$8,FALSE)),N773=0),0,VLOOKUP(CONCATENATE("ALI_",$C773,"_SEG_",$I773,"_PROV_",$D773),Catalogo_Precios,AJ$8,FALSE))</f>
        <v>279</v>
      </c>
      <c r="AK773" s="57">
        <f t="shared" ref="AK773" si="9282">IF(OR(ISERROR(VLOOKUP(CONCATENATE("ALI_",$C773,"_SEG_",$I773,"_PROV_",$D773),Catalogo_Precios,AK$8,FALSE)),O773=0),0,VLOOKUP(CONCATENATE("ALI_",$C773,"_SEG_",$I773,"_PROV_",$D773),Catalogo_Precios,AK$8,FALSE))</f>
        <v>279</v>
      </c>
      <c r="AL773" s="53"/>
      <c r="AM773" s="59" t="str">
        <f t="shared" si="8591"/>
        <v>ALI_31_SEG_7</v>
      </c>
      <c r="AN773" s="59" t="str">
        <f t="shared" si="8592"/>
        <v>ALI_31_SEG_7_VAL_8382873</v>
      </c>
      <c r="AO773" s="60">
        <f t="shared" ref="AO773" si="9283">IF(OR(AB773="",AB773=0),0,COUNTIF(Codificacion,AM773))</f>
        <v>1</v>
      </c>
      <c r="AP773" s="61">
        <f t="array" ref="AP773">MIN(IF(Codificacion=AM773,Total_Cotizacion,""))</f>
        <v>8382873</v>
      </c>
      <c r="AQ773" s="62" t="b">
        <f t="shared" si="8594"/>
        <v>1</v>
      </c>
      <c r="AR773" s="51" t="str">
        <f t="shared" ref="AR773" si="9284">IF(COUNTIF(Codificacion2,CONCATENATE(AM773,"_VAL_",AB773))&gt;1,"Empate","")</f>
        <v/>
      </c>
      <c r="AS773" s="63" t="str">
        <f t="shared" si="8972"/>
        <v>X</v>
      </c>
      <c r="AT773" s="59" t="str">
        <f t="shared" si="8596"/>
        <v>ALI_31_SEG_7_X</v>
      </c>
      <c r="AU773" s="63">
        <f t="shared" ref="AU773" si="9285">IF(AND(COUNTIF(Codificacion3,AT773)&lt;AO773),1,COUNTIF(Codificacion3,AT773))</f>
        <v>1</v>
      </c>
      <c r="AV773" s="62" t="str">
        <f t="shared" si="8598"/>
        <v>Cotizacion Seleccionada</v>
      </c>
      <c r="AW773" s="53"/>
      <c r="AX773" s="51" t="str">
        <f t="shared" si="8599"/>
        <v>ALI_31_SEG_7VERDADERO</v>
      </c>
      <c r="AY773" s="51">
        <f t="shared" si="8580"/>
        <v>1</v>
      </c>
      <c r="AZ773" s="64" t="b">
        <f t="shared" si="8600"/>
        <v>1</v>
      </c>
    </row>
    <row r="774" spans="1:52" x14ac:dyDescent="0.2">
      <c r="A774" s="50" t="str">
        <f t="shared" si="8543"/>
        <v>ALI_31_SEG_8</v>
      </c>
      <c r="B774" s="51" t="s">
        <v>110</v>
      </c>
      <c r="C774" s="52">
        <v>31</v>
      </c>
      <c r="D774" s="52">
        <f t="shared" ref="D774" si="9286">IF(ISERROR(VLOOKUP(E774,Proveedores,2,FALSE)),"",VLOOKUP(E774,Proveedores,2,FALSE))</f>
        <v>2018</v>
      </c>
      <c r="E774" s="53" t="s">
        <v>111</v>
      </c>
      <c r="F774" s="54">
        <v>439</v>
      </c>
      <c r="G774" s="53" t="s">
        <v>71</v>
      </c>
      <c r="H774" s="53" t="s">
        <v>112</v>
      </c>
      <c r="I774" s="52">
        <v>8</v>
      </c>
      <c r="J774" s="53" t="s">
        <v>58</v>
      </c>
      <c r="K774" s="55">
        <v>44835</v>
      </c>
      <c r="L774" s="56">
        <v>10813</v>
      </c>
      <c r="M774" s="56">
        <v>13266</v>
      </c>
      <c r="N774" s="56">
        <v>8169</v>
      </c>
      <c r="O774" s="56">
        <v>134</v>
      </c>
      <c r="P774" s="57">
        <v>235</v>
      </c>
      <c r="Q774" s="58">
        <v>0</v>
      </c>
      <c r="R774" s="57">
        <v>235</v>
      </c>
      <c r="S774" s="57">
        <v>235</v>
      </c>
      <c r="T774" s="58">
        <v>0</v>
      </c>
      <c r="U774" s="57">
        <v>235</v>
      </c>
      <c r="V774" s="57">
        <v>293</v>
      </c>
      <c r="W774" s="58">
        <v>0</v>
      </c>
      <c r="X774" s="57">
        <v>293</v>
      </c>
      <c r="Y774" s="57">
        <v>293</v>
      </c>
      <c r="Z774" s="58">
        <v>0</v>
      </c>
      <c r="AA774" s="57">
        <v>293</v>
      </c>
      <c r="AB774" s="57">
        <v>8091344</v>
      </c>
      <c r="AC774" s="53" t="str">
        <f t="shared" si="8582"/>
        <v>Registro Valido</v>
      </c>
      <c r="AD774" s="57">
        <f t="shared" ref="AD774" si="9287">IF(OR(ISERROR(VLOOKUP(CONCATENATE("ALI_",$C774,"_SEG_",$I774,"_PROV_",$D774),Catalogo_Precios,AD$8,FALSE)),L774=0),0,VLOOKUP(CONCATENATE("ALI_",$C774,"_SEG_",$I774,"_PROV_",$D774),Catalogo_Precios,AD$8,FALSE))</f>
        <v>235</v>
      </c>
      <c r="AE774" s="57">
        <f t="shared" ref="AE774" si="9288">IF(OR(ISERROR(VLOOKUP(CONCATENATE("ALI_",$C774,"_SEG_",$I774,"_PROV_",$D774),Catalogo_Precios,AE$8,FALSE)),M774=0),0,VLOOKUP(CONCATENATE("ALI_",$C774,"_SEG_",$I774,"_PROV_",$D774),Catalogo_Precios,AE$8,FALSE))</f>
        <v>235</v>
      </c>
      <c r="AF774" s="57">
        <f t="shared" ref="AF774" si="9289">IF(OR(ISERROR(VLOOKUP(CONCATENATE("ALI_",$C774,"_SEG_",$I774,"_PROV_",$D774),Catalogo_Precios,AF$8,FALSE)),N774=0),0,VLOOKUP(CONCATENATE("ALI_",$C774,"_SEG_",$I774,"_PROV_",$D774),Catalogo_Precios,AF$8,FALSE))</f>
        <v>293</v>
      </c>
      <c r="AG774" s="57">
        <f t="shared" ref="AG774" si="9290">IF(OR(ISERROR(VLOOKUP(CONCATENATE("ALI_",$C774,"_SEG_",$I774,"_PROV_",$D774),Catalogo_Precios,AG$8,FALSE)),O774=0),0,VLOOKUP(CONCATENATE("ALI_",$C774,"_SEG_",$I774,"_PROV_",$D774),Catalogo_Precios,AG$8,FALSE))</f>
        <v>293</v>
      </c>
      <c r="AH774" s="57">
        <f t="shared" ref="AH774" si="9291">IF(OR(ISERROR(VLOOKUP(CONCATENATE("ALI_",$C774,"_SEG_",$I774,"_PROV_",$D774),Catalogo_Precios,AH$8,FALSE)),L774=0),0,VLOOKUP(CONCATENATE("ALI_",$C774,"_SEG_",$I774,"_PROV_",$D774),Catalogo_Precios,AH$8,FALSE))</f>
        <v>224</v>
      </c>
      <c r="AI774" s="57">
        <f t="shared" ref="AI774" si="9292">IF(OR(ISERROR(VLOOKUP(CONCATENATE("ALI_",$C774,"_SEG_",$I774,"_PROV_",$D774),Catalogo_Precios,AI$8,FALSE)),M774=0),0,VLOOKUP(CONCATENATE("ALI_",$C774,"_SEG_",$I774,"_PROV_",$D774),Catalogo_Precios,AI$8,FALSE))</f>
        <v>224</v>
      </c>
      <c r="AJ774" s="57">
        <f t="shared" ref="AJ774" si="9293">IF(OR(ISERROR(VLOOKUP(CONCATENATE("ALI_",$C774,"_SEG_",$I774,"_PROV_",$D774),Catalogo_Precios,AJ$8,FALSE)),N774=0),0,VLOOKUP(CONCATENATE("ALI_",$C774,"_SEG_",$I774,"_PROV_",$D774),Catalogo_Precios,AJ$8,FALSE))</f>
        <v>279</v>
      </c>
      <c r="AK774" s="57">
        <f t="shared" ref="AK774" si="9294">IF(OR(ISERROR(VLOOKUP(CONCATENATE("ALI_",$C774,"_SEG_",$I774,"_PROV_",$D774),Catalogo_Precios,AK$8,FALSE)),O774=0),0,VLOOKUP(CONCATENATE("ALI_",$C774,"_SEG_",$I774,"_PROV_",$D774),Catalogo_Precios,AK$8,FALSE))</f>
        <v>279</v>
      </c>
      <c r="AL774" s="53"/>
      <c r="AM774" s="59" t="str">
        <f t="shared" si="8591"/>
        <v>ALI_31_SEG_8</v>
      </c>
      <c r="AN774" s="59" t="str">
        <f t="shared" si="8592"/>
        <v>ALI_31_SEG_8_VAL_8091344</v>
      </c>
      <c r="AO774" s="60">
        <f t="shared" ref="AO774" si="9295">IF(OR(AB774="",AB774=0),0,COUNTIF(Codificacion,AM774))</f>
        <v>1</v>
      </c>
      <c r="AP774" s="61">
        <f t="array" ref="AP774">MIN(IF(Codificacion=AM774,Total_Cotizacion,""))</f>
        <v>8091344</v>
      </c>
      <c r="AQ774" s="62" t="b">
        <f t="shared" si="8594"/>
        <v>1</v>
      </c>
      <c r="AR774" s="51" t="str">
        <f t="shared" ref="AR774" si="9296">IF(COUNTIF(Codificacion2,CONCATENATE(AM774,"_VAL_",AB774))&gt;1,"Empate","")</f>
        <v/>
      </c>
      <c r="AS774" s="63" t="str">
        <f t="shared" si="8972"/>
        <v>X</v>
      </c>
      <c r="AT774" s="59" t="str">
        <f t="shared" si="8596"/>
        <v>ALI_31_SEG_8_X</v>
      </c>
      <c r="AU774" s="63">
        <f t="shared" ref="AU774" si="9297">IF(AND(COUNTIF(Codificacion3,AT774)&lt;AO774),1,COUNTIF(Codificacion3,AT774))</f>
        <v>1</v>
      </c>
      <c r="AV774" s="62" t="str">
        <f t="shared" si="8598"/>
        <v>Cotizacion Seleccionada</v>
      </c>
      <c r="AW774" s="53"/>
      <c r="AX774" s="51" t="str">
        <f t="shared" si="8599"/>
        <v>ALI_31_SEG_8VERDADERO</v>
      </c>
      <c r="AY774" s="51">
        <f t="shared" si="8580"/>
        <v>1</v>
      </c>
      <c r="AZ774" s="64" t="b">
        <f t="shared" si="8600"/>
        <v>1</v>
      </c>
    </row>
    <row r="775" spans="1:52" x14ac:dyDescent="0.2">
      <c r="A775" s="50" t="str">
        <f t="shared" si="8543"/>
        <v>ALI_31_SEG_9</v>
      </c>
      <c r="B775" s="51" t="s">
        <v>110</v>
      </c>
      <c r="C775" s="52">
        <v>31</v>
      </c>
      <c r="D775" s="52">
        <f t="shared" ref="D775" si="9298">IF(ISERROR(VLOOKUP(E775,Proveedores,2,FALSE)),"",VLOOKUP(E775,Proveedores,2,FALSE))</f>
        <v>2018</v>
      </c>
      <c r="E775" s="53" t="s">
        <v>111</v>
      </c>
      <c r="F775" s="54">
        <v>440</v>
      </c>
      <c r="G775" s="53" t="s">
        <v>71</v>
      </c>
      <c r="H775" s="53" t="s">
        <v>112</v>
      </c>
      <c r="I775" s="52">
        <v>9</v>
      </c>
      <c r="J775" s="53" t="s">
        <v>58</v>
      </c>
      <c r="K775" s="55">
        <v>44835</v>
      </c>
      <c r="L775" s="56">
        <v>10927</v>
      </c>
      <c r="M775" s="56">
        <v>13408</v>
      </c>
      <c r="N775" s="56">
        <v>8254</v>
      </c>
      <c r="O775" s="56">
        <v>135</v>
      </c>
      <c r="P775" s="57">
        <v>235</v>
      </c>
      <c r="Q775" s="58">
        <v>0</v>
      </c>
      <c r="R775" s="57">
        <v>235</v>
      </c>
      <c r="S775" s="57">
        <v>235</v>
      </c>
      <c r="T775" s="58">
        <v>0</v>
      </c>
      <c r="U775" s="57">
        <v>235</v>
      </c>
      <c r="V775" s="57">
        <v>293</v>
      </c>
      <c r="W775" s="58">
        <v>0</v>
      </c>
      <c r="X775" s="57">
        <v>293</v>
      </c>
      <c r="Y775" s="57">
        <v>293</v>
      </c>
      <c r="Z775" s="58">
        <v>0</v>
      </c>
      <c r="AA775" s="57">
        <v>293</v>
      </c>
      <c r="AB775" s="57">
        <v>8176702</v>
      </c>
      <c r="AC775" s="53" t="str">
        <f t="shared" si="8582"/>
        <v>Registro Valido</v>
      </c>
      <c r="AD775" s="57">
        <f t="shared" ref="AD775" si="9299">IF(OR(ISERROR(VLOOKUP(CONCATENATE("ALI_",$C775,"_SEG_",$I775,"_PROV_",$D775),Catalogo_Precios,AD$8,FALSE)),L775=0),0,VLOOKUP(CONCATENATE("ALI_",$C775,"_SEG_",$I775,"_PROV_",$D775),Catalogo_Precios,AD$8,FALSE))</f>
        <v>235</v>
      </c>
      <c r="AE775" s="57">
        <f t="shared" ref="AE775" si="9300">IF(OR(ISERROR(VLOOKUP(CONCATENATE("ALI_",$C775,"_SEG_",$I775,"_PROV_",$D775),Catalogo_Precios,AE$8,FALSE)),M775=0),0,VLOOKUP(CONCATENATE("ALI_",$C775,"_SEG_",$I775,"_PROV_",$D775),Catalogo_Precios,AE$8,FALSE))</f>
        <v>235</v>
      </c>
      <c r="AF775" s="57">
        <f t="shared" ref="AF775" si="9301">IF(OR(ISERROR(VLOOKUP(CONCATENATE("ALI_",$C775,"_SEG_",$I775,"_PROV_",$D775),Catalogo_Precios,AF$8,FALSE)),N775=0),0,VLOOKUP(CONCATENATE("ALI_",$C775,"_SEG_",$I775,"_PROV_",$D775),Catalogo_Precios,AF$8,FALSE))</f>
        <v>293</v>
      </c>
      <c r="AG775" s="57">
        <f t="shared" ref="AG775" si="9302">IF(OR(ISERROR(VLOOKUP(CONCATENATE("ALI_",$C775,"_SEG_",$I775,"_PROV_",$D775),Catalogo_Precios,AG$8,FALSE)),O775=0),0,VLOOKUP(CONCATENATE("ALI_",$C775,"_SEG_",$I775,"_PROV_",$D775),Catalogo_Precios,AG$8,FALSE))</f>
        <v>293</v>
      </c>
      <c r="AH775" s="57">
        <f t="shared" ref="AH775" si="9303">IF(OR(ISERROR(VLOOKUP(CONCATENATE("ALI_",$C775,"_SEG_",$I775,"_PROV_",$D775),Catalogo_Precios,AH$8,FALSE)),L775=0),0,VLOOKUP(CONCATENATE("ALI_",$C775,"_SEG_",$I775,"_PROV_",$D775),Catalogo_Precios,AH$8,FALSE))</f>
        <v>224</v>
      </c>
      <c r="AI775" s="57">
        <f t="shared" ref="AI775" si="9304">IF(OR(ISERROR(VLOOKUP(CONCATENATE("ALI_",$C775,"_SEG_",$I775,"_PROV_",$D775),Catalogo_Precios,AI$8,FALSE)),M775=0),0,VLOOKUP(CONCATENATE("ALI_",$C775,"_SEG_",$I775,"_PROV_",$D775),Catalogo_Precios,AI$8,FALSE))</f>
        <v>224</v>
      </c>
      <c r="AJ775" s="57">
        <f t="shared" ref="AJ775" si="9305">IF(OR(ISERROR(VLOOKUP(CONCATENATE("ALI_",$C775,"_SEG_",$I775,"_PROV_",$D775),Catalogo_Precios,AJ$8,FALSE)),N775=0),0,VLOOKUP(CONCATENATE("ALI_",$C775,"_SEG_",$I775,"_PROV_",$D775),Catalogo_Precios,AJ$8,FALSE))</f>
        <v>279</v>
      </c>
      <c r="AK775" s="57">
        <f t="shared" ref="AK775" si="9306">IF(OR(ISERROR(VLOOKUP(CONCATENATE("ALI_",$C775,"_SEG_",$I775,"_PROV_",$D775),Catalogo_Precios,AK$8,FALSE)),O775=0),0,VLOOKUP(CONCATENATE("ALI_",$C775,"_SEG_",$I775,"_PROV_",$D775),Catalogo_Precios,AK$8,FALSE))</f>
        <v>279</v>
      </c>
      <c r="AL775" s="53"/>
      <c r="AM775" s="59" t="str">
        <f t="shared" si="8591"/>
        <v>ALI_31_SEG_9</v>
      </c>
      <c r="AN775" s="59" t="str">
        <f t="shared" si="8592"/>
        <v>ALI_31_SEG_9_VAL_8176702</v>
      </c>
      <c r="AO775" s="60">
        <f t="shared" ref="AO775" si="9307">IF(OR(AB775="",AB775=0),0,COUNTIF(Codificacion,AM775))</f>
        <v>1</v>
      </c>
      <c r="AP775" s="61">
        <f t="array" ref="AP775">MIN(IF(Codificacion=AM775,Total_Cotizacion,""))</f>
        <v>8176702</v>
      </c>
      <c r="AQ775" s="62" t="b">
        <f t="shared" si="8594"/>
        <v>1</v>
      </c>
      <c r="AR775" s="51" t="str">
        <f t="shared" ref="AR775" si="9308">IF(COUNTIF(Codificacion2,CONCATENATE(AM775,"_VAL_",AB775))&gt;1,"Empate","")</f>
        <v/>
      </c>
      <c r="AS775" s="63" t="str">
        <f t="shared" si="8972"/>
        <v>X</v>
      </c>
      <c r="AT775" s="59" t="str">
        <f t="shared" si="8596"/>
        <v>ALI_31_SEG_9_X</v>
      </c>
      <c r="AU775" s="63">
        <f t="shared" ref="AU775" si="9309">IF(AND(COUNTIF(Codificacion3,AT775)&lt;AO775),1,COUNTIF(Codificacion3,AT775))</f>
        <v>1</v>
      </c>
      <c r="AV775" s="62" t="str">
        <f t="shared" si="8598"/>
        <v>Cotizacion Seleccionada</v>
      </c>
      <c r="AW775" s="53"/>
      <c r="AX775" s="51" t="str">
        <f t="shared" si="8599"/>
        <v>ALI_31_SEG_9VERDADERO</v>
      </c>
      <c r="AY775" s="51">
        <f t="shared" si="8580"/>
        <v>1</v>
      </c>
      <c r="AZ775" s="64" t="b">
        <f t="shared" si="8600"/>
        <v>1</v>
      </c>
    </row>
    <row r="776" spans="1:52" x14ac:dyDescent="0.2">
      <c r="A776" s="50" t="str">
        <f t="shared" si="8543"/>
        <v>ALI_31_SEG_10</v>
      </c>
      <c r="B776" s="51" t="s">
        <v>110</v>
      </c>
      <c r="C776" s="52">
        <v>31</v>
      </c>
      <c r="D776" s="52">
        <f t="shared" ref="D776" si="9310">IF(ISERROR(VLOOKUP(E776,Proveedores,2,FALSE)),"",VLOOKUP(E776,Proveedores,2,FALSE))</f>
        <v>2018</v>
      </c>
      <c r="E776" s="53" t="s">
        <v>111</v>
      </c>
      <c r="F776" s="54">
        <v>441</v>
      </c>
      <c r="G776" s="53" t="s">
        <v>71</v>
      </c>
      <c r="H776" s="53" t="s">
        <v>112</v>
      </c>
      <c r="I776" s="52">
        <v>10</v>
      </c>
      <c r="J776" s="53" t="s">
        <v>58</v>
      </c>
      <c r="K776" s="55">
        <v>44835</v>
      </c>
      <c r="L776" s="56">
        <v>10943</v>
      </c>
      <c r="M776" s="56">
        <v>13429</v>
      </c>
      <c r="N776" s="56">
        <v>8267</v>
      </c>
      <c r="O776" s="56">
        <v>136</v>
      </c>
      <c r="P776" s="57">
        <v>235</v>
      </c>
      <c r="Q776" s="58">
        <v>0</v>
      </c>
      <c r="R776" s="57">
        <v>235</v>
      </c>
      <c r="S776" s="57">
        <v>235</v>
      </c>
      <c r="T776" s="58">
        <v>0</v>
      </c>
      <c r="U776" s="57">
        <v>235</v>
      </c>
      <c r="V776" s="57">
        <v>293</v>
      </c>
      <c r="W776" s="58">
        <v>0</v>
      </c>
      <c r="X776" s="57">
        <v>293</v>
      </c>
      <c r="Y776" s="57">
        <v>293</v>
      </c>
      <c r="Z776" s="58">
        <v>0</v>
      </c>
      <c r="AA776" s="57">
        <v>293</v>
      </c>
      <c r="AB776" s="57">
        <v>8189499</v>
      </c>
      <c r="AC776" s="53" t="str">
        <f t="shared" si="8582"/>
        <v>Registro Valido</v>
      </c>
      <c r="AD776" s="57">
        <f t="shared" ref="AD776" si="9311">IF(OR(ISERROR(VLOOKUP(CONCATENATE("ALI_",$C776,"_SEG_",$I776,"_PROV_",$D776),Catalogo_Precios,AD$8,FALSE)),L776=0),0,VLOOKUP(CONCATENATE("ALI_",$C776,"_SEG_",$I776,"_PROV_",$D776),Catalogo_Precios,AD$8,FALSE))</f>
        <v>235</v>
      </c>
      <c r="AE776" s="57">
        <f t="shared" ref="AE776" si="9312">IF(OR(ISERROR(VLOOKUP(CONCATENATE("ALI_",$C776,"_SEG_",$I776,"_PROV_",$D776),Catalogo_Precios,AE$8,FALSE)),M776=0),0,VLOOKUP(CONCATENATE("ALI_",$C776,"_SEG_",$I776,"_PROV_",$D776),Catalogo_Precios,AE$8,FALSE))</f>
        <v>235</v>
      </c>
      <c r="AF776" s="57">
        <f t="shared" ref="AF776" si="9313">IF(OR(ISERROR(VLOOKUP(CONCATENATE("ALI_",$C776,"_SEG_",$I776,"_PROV_",$D776),Catalogo_Precios,AF$8,FALSE)),N776=0),0,VLOOKUP(CONCATENATE("ALI_",$C776,"_SEG_",$I776,"_PROV_",$D776),Catalogo_Precios,AF$8,FALSE))</f>
        <v>293</v>
      </c>
      <c r="AG776" s="57">
        <f t="shared" ref="AG776" si="9314">IF(OR(ISERROR(VLOOKUP(CONCATENATE("ALI_",$C776,"_SEG_",$I776,"_PROV_",$D776),Catalogo_Precios,AG$8,FALSE)),O776=0),0,VLOOKUP(CONCATENATE("ALI_",$C776,"_SEG_",$I776,"_PROV_",$D776),Catalogo_Precios,AG$8,FALSE))</f>
        <v>293</v>
      </c>
      <c r="AH776" s="57">
        <f t="shared" ref="AH776" si="9315">IF(OR(ISERROR(VLOOKUP(CONCATENATE("ALI_",$C776,"_SEG_",$I776,"_PROV_",$D776),Catalogo_Precios,AH$8,FALSE)),L776=0),0,VLOOKUP(CONCATENATE("ALI_",$C776,"_SEG_",$I776,"_PROV_",$D776),Catalogo_Precios,AH$8,FALSE))</f>
        <v>224</v>
      </c>
      <c r="AI776" s="57">
        <f t="shared" ref="AI776" si="9316">IF(OR(ISERROR(VLOOKUP(CONCATENATE("ALI_",$C776,"_SEG_",$I776,"_PROV_",$D776),Catalogo_Precios,AI$8,FALSE)),M776=0),0,VLOOKUP(CONCATENATE("ALI_",$C776,"_SEG_",$I776,"_PROV_",$D776),Catalogo_Precios,AI$8,FALSE))</f>
        <v>224</v>
      </c>
      <c r="AJ776" s="57">
        <f t="shared" ref="AJ776" si="9317">IF(OR(ISERROR(VLOOKUP(CONCATENATE("ALI_",$C776,"_SEG_",$I776,"_PROV_",$D776),Catalogo_Precios,AJ$8,FALSE)),N776=0),0,VLOOKUP(CONCATENATE("ALI_",$C776,"_SEG_",$I776,"_PROV_",$D776),Catalogo_Precios,AJ$8,FALSE))</f>
        <v>279</v>
      </c>
      <c r="AK776" s="57">
        <f t="shared" ref="AK776" si="9318">IF(OR(ISERROR(VLOOKUP(CONCATENATE("ALI_",$C776,"_SEG_",$I776,"_PROV_",$D776),Catalogo_Precios,AK$8,FALSE)),O776=0),0,VLOOKUP(CONCATENATE("ALI_",$C776,"_SEG_",$I776,"_PROV_",$D776),Catalogo_Precios,AK$8,FALSE))</f>
        <v>279</v>
      </c>
      <c r="AL776" s="53"/>
      <c r="AM776" s="59" t="str">
        <f t="shared" si="8591"/>
        <v>ALI_31_SEG_10</v>
      </c>
      <c r="AN776" s="59" t="str">
        <f t="shared" si="8592"/>
        <v>ALI_31_SEG_10_VAL_8189499</v>
      </c>
      <c r="AO776" s="60">
        <f t="shared" ref="AO776" si="9319">IF(OR(AB776="",AB776=0),0,COUNTIF(Codificacion,AM776))</f>
        <v>1</v>
      </c>
      <c r="AP776" s="61">
        <f t="array" ref="AP776">MIN(IF(Codificacion=AM776,Total_Cotizacion,""))</f>
        <v>8189499</v>
      </c>
      <c r="AQ776" s="62" t="b">
        <f t="shared" si="8594"/>
        <v>1</v>
      </c>
      <c r="AR776" s="51" t="str">
        <f t="shared" ref="AR776" si="9320">IF(COUNTIF(Codificacion2,CONCATENATE(AM776,"_VAL_",AB776))&gt;1,"Empate","")</f>
        <v/>
      </c>
      <c r="AS776" s="63" t="str">
        <f t="shared" si="8972"/>
        <v>X</v>
      </c>
      <c r="AT776" s="59" t="str">
        <f t="shared" si="8596"/>
        <v>ALI_31_SEG_10_X</v>
      </c>
      <c r="AU776" s="63">
        <f t="shared" ref="AU776" si="9321">IF(AND(COUNTIF(Codificacion3,AT776)&lt;AO776),1,COUNTIF(Codificacion3,AT776))</f>
        <v>1</v>
      </c>
      <c r="AV776" s="62" t="str">
        <f t="shared" si="8598"/>
        <v>Cotizacion Seleccionada</v>
      </c>
      <c r="AW776" s="53"/>
      <c r="AX776" s="51" t="str">
        <f t="shared" si="8599"/>
        <v>ALI_31_SEG_10VERDADERO</v>
      </c>
      <c r="AY776" s="51">
        <f t="shared" si="8580"/>
        <v>1</v>
      </c>
      <c r="AZ776" s="64" t="b">
        <f t="shared" si="8600"/>
        <v>1</v>
      </c>
    </row>
    <row r="777" spans="1:52" x14ac:dyDescent="0.2">
      <c r="A777" s="50" t="str">
        <f t="shared" ref="A777:A840" si="9322">IF(AV777="Cotizacion Seleccionada",CONCATENATE("ALI_",C777,"_SEG_",I777),FALSE)</f>
        <v>ALI_31_SEG_11</v>
      </c>
      <c r="B777" s="51" t="s">
        <v>110</v>
      </c>
      <c r="C777" s="52">
        <v>31</v>
      </c>
      <c r="D777" s="52">
        <f t="shared" ref="D777" si="9323">IF(ISERROR(VLOOKUP(E777,Proveedores,2,FALSE)),"",VLOOKUP(E777,Proveedores,2,FALSE))</f>
        <v>2018</v>
      </c>
      <c r="E777" s="53" t="s">
        <v>111</v>
      </c>
      <c r="F777" s="54">
        <v>442</v>
      </c>
      <c r="G777" s="53" t="s">
        <v>71</v>
      </c>
      <c r="H777" s="53" t="s">
        <v>112</v>
      </c>
      <c r="I777" s="52">
        <v>11</v>
      </c>
      <c r="J777" s="53" t="s">
        <v>58</v>
      </c>
      <c r="K777" s="55">
        <v>44835</v>
      </c>
      <c r="L777" s="56">
        <v>10777</v>
      </c>
      <c r="M777" s="56">
        <v>13224</v>
      </c>
      <c r="N777" s="56">
        <v>8142</v>
      </c>
      <c r="O777" s="56">
        <v>134</v>
      </c>
      <c r="P777" s="57">
        <v>235</v>
      </c>
      <c r="Q777" s="58">
        <v>0</v>
      </c>
      <c r="R777" s="57">
        <v>235</v>
      </c>
      <c r="S777" s="57">
        <v>235</v>
      </c>
      <c r="T777" s="58">
        <v>0</v>
      </c>
      <c r="U777" s="57">
        <v>235</v>
      </c>
      <c r="V777" s="57">
        <v>293</v>
      </c>
      <c r="W777" s="58">
        <v>0</v>
      </c>
      <c r="X777" s="57">
        <v>293</v>
      </c>
      <c r="Y777" s="57">
        <v>293</v>
      </c>
      <c r="Z777" s="58">
        <v>0</v>
      </c>
      <c r="AA777" s="57">
        <v>293</v>
      </c>
      <c r="AB777" s="57">
        <v>8065103</v>
      </c>
      <c r="AC777" s="53" t="str">
        <f t="shared" si="8582"/>
        <v>Registro Valido</v>
      </c>
      <c r="AD777" s="57">
        <f t="shared" ref="AD777" si="9324">IF(OR(ISERROR(VLOOKUP(CONCATENATE("ALI_",$C777,"_SEG_",$I777,"_PROV_",$D777),Catalogo_Precios,AD$8,FALSE)),L777=0),0,VLOOKUP(CONCATENATE("ALI_",$C777,"_SEG_",$I777,"_PROV_",$D777),Catalogo_Precios,AD$8,FALSE))</f>
        <v>235</v>
      </c>
      <c r="AE777" s="57">
        <f t="shared" ref="AE777" si="9325">IF(OR(ISERROR(VLOOKUP(CONCATENATE("ALI_",$C777,"_SEG_",$I777,"_PROV_",$D777),Catalogo_Precios,AE$8,FALSE)),M777=0),0,VLOOKUP(CONCATENATE("ALI_",$C777,"_SEG_",$I777,"_PROV_",$D777),Catalogo_Precios,AE$8,FALSE))</f>
        <v>235</v>
      </c>
      <c r="AF777" s="57">
        <f t="shared" ref="AF777" si="9326">IF(OR(ISERROR(VLOOKUP(CONCATENATE("ALI_",$C777,"_SEG_",$I777,"_PROV_",$D777),Catalogo_Precios,AF$8,FALSE)),N777=0),0,VLOOKUP(CONCATENATE("ALI_",$C777,"_SEG_",$I777,"_PROV_",$D777),Catalogo_Precios,AF$8,FALSE))</f>
        <v>293</v>
      </c>
      <c r="AG777" s="57">
        <f t="shared" ref="AG777" si="9327">IF(OR(ISERROR(VLOOKUP(CONCATENATE("ALI_",$C777,"_SEG_",$I777,"_PROV_",$D777),Catalogo_Precios,AG$8,FALSE)),O777=0),0,VLOOKUP(CONCATENATE("ALI_",$C777,"_SEG_",$I777,"_PROV_",$D777),Catalogo_Precios,AG$8,FALSE))</f>
        <v>293</v>
      </c>
      <c r="AH777" s="57">
        <f t="shared" ref="AH777" si="9328">IF(OR(ISERROR(VLOOKUP(CONCATENATE("ALI_",$C777,"_SEG_",$I777,"_PROV_",$D777),Catalogo_Precios,AH$8,FALSE)),L777=0),0,VLOOKUP(CONCATENATE("ALI_",$C777,"_SEG_",$I777,"_PROV_",$D777),Catalogo_Precios,AH$8,FALSE))</f>
        <v>224</v>
      </c>
      <c r="AI777" s="57">
        <f t="shared" ref="AI777" si="9329">IF(OR(ISERROR(VLOOKUP(CONCATENATE("ALI_",$C777,"_SEG_",$I777,"_PROV_",$D777),Catalogo_Precios,AI$8,FALSE)),M777=0),0,VLOOKUP(CONCATENATE("ALI_",$C777,"_SEG_",$I777,"_PROV_",$D777),Catalogo_Precios,AI$8,FALSE))</f>
        <v>224</v>
      </c>
      <c r="AJ777" s="57">
        <f t="shared" ref="AJ777" si="9330">IF(OR(ISERROR(VLOOKUP(CONCATENATE("ALI_",$C777,"_SEG_",$I777,"_PROV_",$D777),Catalogo_Precios,AJ$8,FALSE)),N777=0),0,VLOOKUP(CONCATENATE("ALI_",$C777,"_SEG_",$I777,"_PROV_",$D777),Catalogo_Precios,AJ$8,FALSE))</f>
        <v>279</v>
      </c>
      <c r="AK777" s="57">
        <f t="shared" ref="AK777" si="9331">IF(OR(ISERROR(VLOOKUP(CONCATENATE("ALI_",$C777,"_SEG_",$I777,"_PROV_",$D777),Catalogo_Precios,AK$8,FALSE)),O777=0),0,VLOOKUP(CONCATENATE("ALI_",$C777,"_SEG_",$I777,"_PROV_",$D777),Catalogo_Precios,AK$8,FALSE))</f>
        <v>279</v>
      </c>
      <c r="AL777" s="53"/>
      <c r="AM777" s="59" t="str">
        <f t="shared" si="8591"/>
        <v>ALI_31_SEG_11</v>
      </c>
      <c r="AN777" s="59" t="str">
        <f t="shared" si="8592"/>
        <v>ALI_31_SEG_11_VAL_8065103</v>
      </c>
      <c r="AO777" s="60">
        <f t="shared" ref="AO777" si="9332">IF(OR(AB777="",AB777=0),0,COUNTIF(Codificacion,AM777))</f>
        <v>1</v>
      </c>
      <c r="AP777" s="61">
        <f t="array" ref="AP777">MIN(IF(Codificacion=AM777,Total_Cotizacion,""))</f>
        <v>8065103</v>
      </c>
      <c r="AQ777" s="62" t="b">
        <f t="shared" si="8594"/>
        <v>1</v>
      </c>
      <c r="AR777" s="51" t="str">
        <f t="shared" ref="AR777" si="9333">IF(COUNTIF(Codificacion2,CONCATENATE(AM777,"_VAL_",AB777))&gt;1,"Empate","")</f>
        <v/>
      </c>
      <c r="AS777" s="63" t="str">
        <f t="shared" si="8972"/>
        <v>X</v>
      </c>
      <c r="AT777" s="59" t="str">
        <f t="shared" si="8596"/>
        <v>ALI_31_SEG_11_X</v>
      </c>
      <c r="AU777" s="63">
        <f t="shared" ref="AU777" si="9334">IF(AND(COUNTIF(Codificacion3,AT777)&lt;AO777),1,COUNTIF(Codificacion3,AT777))</f>
        <v>1</v>
      </c>
      <c r="AV777" s="62" t="str">
        <f t="shared" si="8598"/>
        <v>Cotizacion Seleccionada</v>
      </c>
      <c r="AW777" s="53"/>
      <c r="AX777" s="51" t="str">
        <f t="shared" si="8599"/>
        <v>ALI_31_SEG_11VERDADERO</v>
      </c>
      <c r="AY777" s="51">
        <f t="shared" si="8580"/>
        <v>1</v>
      </c>
      <c r="AZ777" s="64" t="b">
        <f t="shared" si="8600"/>
        <v>1</v>
      </c>
    </row>
    <row r="778" spans="1:52" x14ac:dyDescent="0.2">
      <c r="A778" s="50" t="str">
        <f t="shared" si="9322"/>
        <v>ALI_31_SEG_12</v>
      </c>
      <c r="B778" s="51" t="s">
        <v>110</v>
      </c>
      <c r="C778" s="52">
        <v>31</v>
      </c>
      <c r="D778" s="52">
        <f t="shared" ref="D778" si="9335">IF(ISERROR(VLOOKUP(E778,Proveedores,2,FALSE)),"",VLOOKUP(E778,Proveedores,2,FALSE))</f>
        <v>2018</v>
      </c>
      <c r="E778" s="53" t="s">
        <v>111</v>
      </c>
      <c r="F778" s="54">
        <v>443</v>
      </c>
      <c r="G778" s="53" t="s">
        <v>71</v>
      </c>
      <c r="H778" s="53" t="s">
        <v>112</v>
      </c>
      <c r="I778" s="52">
        <v>12</v>
      </c>
      <c r="J778" s="53" t="s">
        <v>58</v>
      </c>
      <c r="K778" s="55">
        <v>44835</v>
      </c>
      <c r="L778" s="56">
        <v>9781</v>
      </c>
      <c r="M778" s="56">
        <v>12001</v>
      </c>
      <c r="N778" s="56">
        <v>7389</v>
      </c>
      <c r="O778" s="56">
        <v>121</v>
      </c>
      <c r="P778" s="57">
        <v>235</v>
      </c>
      <c r="Q778" s="58">
        <v>0</v>
      </c>
      <c r="R778" s="57">
        <v>235</v>
      </c>
      <c r="S778" s="57">
        <v>235</v>
      </c>
      <c r="T778" s="58">
        <v>0</v>
      </c>
      <c r="U778" s="57">
        <v>235</v>
      </c>
      <c r="V778" s="57">
        <v>293</v>
      </c>
      <c r="W778" s="58">
        <v>0</v>
      </c>
      <c r="X778" s="57">
        <v>293</v>
      </c>
      <c r="Y778" s="57">
        <v>293</v>
      </c>
      <c r="Z778" s="58">
        <v>0</v>
      </c>
      <c r="AA778" s="57">
        <v>293</v>
      </c>
      <c r="AB778" s="57">
        <v>7319200</v>
      </c>
      <c r="AC778" s="53" t="str">
        <f t="shared" si="8582"/>
        <v>Registro Valido</v>
      </c>
      <c r="AD778" s="57">
        <f t="shared" ref="AD778" si="9336">IF(OR(ISERROR(VLOOKUP(CONCATENATE("ALI_",$C778,"_SEG_",$I778,"_PROV_",$D778),Catalogo_Precios,AD$8,FALSE)),L778=0),0,VLOOKUP(CONCATENATE("ALI_",$C778,"_SEG_",$I778,"_PROV_",$D778),Catalogo_Precios,AD$8,FALSE))</f>
        <v>235</v>
      </c>
      <c r="AE778" s="57">
        <f t="shared" ref="AE778" si="9337">IF(OR(ISERROR(VLOOKUP(CONCATENATE("ALI_",$C778,"_SEG_",$I778,"_PROV_",$D778),Catalogo_Precios,AE$8,FALSE)),M778=0),0,VLOOKUP(CONCATENATE("ALI_",$C778,"_SEG_",$I778,"_PROV_",$D778),Catalogo_Precios,AE$8,FALSE))</f>
        <v>235</v>
      </c>
      <c r="AF778" s="57">
        <f t="shared" ref="AF778" si="9338">IF(OR(ISERROR(VLOOKUP(CONCATENATE("ALI_",$C778,"_SEG_",$I778,"_PROV_",$D778),Catalogo_Precios,AF$8,FALSE)),N778=0),0,VLOOKUP(CONCATENATE("ALI_",$C778,"_SEG_",$I778,"_PROV_",$D778),Catalogo_Precios,AF$8,FALSE))</f>
        <v>293</v>
      </c>
      <c r="AG778" s="57">
        <f t="shared" ref="AG778" si="9339">IF(OR(ISERROR(VLOOKUP(CONCATENATE("ALI_",$C778,"_SEG_",$I778,"_PROV_",$D778),Catalogo_Precios,AG$8,FALSE)),O778=0),0,VLOOKUP(CONCATENATE("ALI_",$C778,"_SEG_",$I778,"_PROV_",$D778),Catalogo_Precios,AG$8,FALSE))</f>
        <v>293</v>
      </c>
      <c r="AH778" s="57">
        <f t="shared" ref="AH778" si="9340">IF(OR(ISERROR(VLOOKUP(CONCATENATE("ALI_",$C778,"_SEG_",$I778,"_PROV_",$D778),Catalogo_Precios,AH$8,FALSE)),L778=0),0,VLOOKUP(CONCATENATE("ALI_",$C778,"_SEG_",$I778,"_PROV_",$D778),Catalogo_Precios,AH$8,FALSE))</f>
        <v>224</v>
      </c>
      <c r="AI778" s="57">
        <f t="shared" ref="AI778" si="9341">IF(OR(ISERROR(VLOOKUP(CONCATENATE("ALI_",$C778,"_SEG_",$I778,"_PROV_",$D778),Catalogo_Precios,AI$8,FALSE)),M778=0),0,VLOOKUP(CONCATENATE("ALI_",$C778,"_SEG_",$I778,"_PROV_",$D778),Catalogo_Precios,AI$8,FALSE))</f>
        <v>224</v>
      </c>
      <c r="AJ778" s="57">
        <f t="shared" ref="AJ778" si="9342">IF(OR(ISERROR(VLOOKUP(CONCATENATE("ALI_",$C778,"_SEG_",$I778,"_PROV_",$D778),Catalogo_Precios,AJ$8,FALSE)),N778=0),0,VLOOKUP(CONCATENATE("ALI_",$C778,"_SEG_",$I778,"_PROV_",$D778),Catalogo_Precios,AJ$8,FALSE))</f>
        <v>279</v>
      </c>
      <c r="AK778" s="57">
        <f t="shared" ref="AK778" si="9343">IF(OR(ISERROR(VLOOKUP(CONCATENATE("ALI_",$C778,"_SEG_",$I778,"_PROV_",$D778),Catalogo_Precios,AK$8,FALSE)),O778=0),0,VLOOKUP(CONCATENATE("ALI_",$C778,"_SEG_",$I778,"_PROV_",$D778),Catalogo_Precios,AK$8,FALSE))</f>
        <v>279</v>
      </c>
      <c r="AL778" s="53"/>
      <c r="AM778" s="59" t="str">
        <f t="shared" si="8591"/>
        <v>ALI_31_SEG_12</v>
      </c>
      <c r="AN778" s="59" t="str">
        <f t="shared" si="8592"/>
        <v>ALI_31_SEG_12_VAL_7319200</v>
      </c>
      <c r="AO778" s="60">
        <f t="shared" ref="AO778" si="9344">IF(OR(AB778="",AB778=0),0,COUNTIF(Codificacion,AM778))</f>
        <v>1</v>
      </c>
      <c r="AP778" s="61">
        <f t="array" ref="AP778">MIN(IF(Codificacion=AM778,Total_Cotizacion,""))</f>
        <v>7319200</v>
      </c>
      <c r="AQ778" s="62" t="b">
        <f t="shared" si="8594"/>
        <v>1</v>
      </c>
      <c r="AR778" s="51" t="str">
        <f t="shared" ref="AR778" si="9345">IF(COUNTIF(Codificacion2,CONCATENATE(AM778,"_VAL_",AB778))&gt;1,"Empate","")</f>
        <v/>
      </c>
      <c r="AS778" s="63" t="str">
        <f t="shared" si="8972"/>
        <v>X</v>
      </c>
      <c r="AT778" s="59" t="str">
        <f t="shared" si="8596"/>
        <v>ALI_31_SEG_12_X</v>
      </c>
      <c r="AU778" s="63">
        <f t="shared" ref="AU778" si="9346">IF(AND(COUNTIF(Codificacion3,AT778)&lt;AO778),1,COUNTIF(Codificacion3,AT778))</f>
        <v>1</v>
      </c>
      <c r="AV778" s="62" t="str">
        <f t="shared" si="8598"/>
        <v>Cotizacion Seleccionada</v>
      </c>
      <c r="AW778" s="53"/>
      <c r="AX778" s="51" t="str">
        <f t="shared" si="8599"/>
        <v>ALI_31_SEG_12VERDADERO</v>
      </c>
      <c r="AY778" s="51">
        <f t="shared" si="8580"/>
        <v>1</v>
      </c>
      <c r="AZ778" s="64" t="b">
        <f t="shared" si="8600"/>
        <v>1</v>
      </c>
    </row>
    <row r="779" spans="1:52" x14ac:dyDescent="0.2">
      <c r="A779" s="50" t="str">
        <f t="shared" si="9322"/>
        <v>ALI_31_SEG_13</v>
      </c>
      <c r="B779" s="51" t="s">
        <v>110</v>
      </c>
      <c r="C779" s="52">
        <v>31</v>
      </c>
      <c r="D779" s="52">
        <f t="shared" ref="D779" si="9347">IF(ISERROR(VLOOKUP(E779,Proveedores,2,FALSE)),"",VLOOKUP(E779,Proveedores,2,FALSE))</f>
        <v>2018</v>
      </c>
      <c r="E779" s="53" t="s">
        <v>111</v>
      </c>
      <c r="F779" s="54">
        <v>444</v>
      </c>
      <c r="G779" s="53" t="s">
        <v>71</v>
      </c>
      <c r="H779" s="53" t="s">
        <v>112</v>
      </c>
      <c r="I779" s="52">
        <v>13</v>
      </c>
      <c r="J779" s="53" t="s">
        <v>58</v>
      </c>
      <c r="K779" s="55">
        <v>44835</v>
      </c>
      <c r="L779" s="56">
        <v>10385</v>
      </c>
      <c r="M779" s="56">
        <v>12743</v>
      </c>
      <c r="N779" s="56">
        <v>7845</v>
      </c>
      <c r="O779" s="56">
        <v>129</v>
      </c>
      <c r="P779" s="57">
        <v>235</v>
      </c>
      <c r="Q779" s="58">
        <v>0</v>
      </c>
      <c r="R779" s="57">
        <v>235</v>
      </c>
      <c r="S779" s="57">
        <v>235</v>
      </c>
      <c r="T779" s="58">
        <v>0</v>
      </c>
      <c r="U779" s="57">
        <v>235</v>
      </c>
      <c r="V779" s="57">
        <v>293</v>
      </c>
      <c r="W779" s="58">
        <v>0</v>
      </c>
      <c r="X779" s="57">
        <v>293</v>
      </c>
      <c r="Y779" s="57">
        <v>293</v>
      </c>
      <c r="Z779" s="58">
        <v>0</v>
      </c>
      <c r="AA779" s="57">
        <v>293</v>
      </c>
      <c r="AB779" s="57">
        <v>7771462</v>
      </c>
      <c r="AC779" s="53" t="str">
        <f t="shared" si="8582"/>
        <v>Registro Valido</v>
      </c>
      <c r="AD779" s="57">
        <f t="shared" ref="AD779" si="9348">IF(OR(ISERROR(VLOOKUP(CONCATENATE("ALI_",$C779,"_SEG_",$I779,"_PROV_",$D779),Catalogo_Precios,AD$8,FALSE)),L779=0),0,VLOOKUP(CONCATENATE("ALI_",$C779,"_SEG_",$I779,"_PROV_",$D779),Catalogo_Precios,AD$8,FALSE))</f>
        <v>235</v>
      </c>
      <c r="AE779" s="57">
        <f t="shared" ref="AE779" si="9349">IF(OR(ISERROR(VLOOKUP(CONCATENATE("ALI_",$C779,"_SEG_",$I779,"_PROV_",$D779),Catalogo_Precios,AE$8,FALSE)),M779=0),0,VLOOKUP(CONCATENATE("ALI_",$C779,"_SEG_",$I779,"_PROV_",$D779),Catalogo_Precios,AE$8,FALSE))</f>
        <v>235</v>
      </c>
      <c r="AF779" s="57">
        <f t="shared" ref="AF779" si="9350">IF(OR(ISERROR(VLOOKUP(CONCATENATE("ALI_",$C779,"_SEG_",$I779,"_PROV_",$D779),Catalogo_Precios,AF$8,FALSE)),N779=0),0,VLOOKUP(CONCATENATE("ALI_",$C779,"_SEG_",$I779,"_PROV_",$D779),Catalogo_Precios,AF$8,FALSE))</f>
        <v>293</v>
      </c>
      <c r="AG779" s="57">
        <f t="shared" ref="AG779" si="9351">IF(OR(ISERROR(VLOOKUP(CONCATENATE("ALI_",$C779,"_SEG_",$I779,"_PROV_",$D779),Catalogo_Precios,AG$8,FALSE)),O779=0),0,VLOOKUP(CONCATENATE("ALI_",$C779,"_SEG_",$I779,"_PROV_",$D779),Catalogo_Precios,AG$8,FALSE))</f>
        <v>293</v>
      </c>
      <c r="AH779" s="57">
        <f t="shared" ref="AH779" si="9352">IF(OR(ISERROR(VLOOKUP(CONCATENATE("ALI_",$C779,"_SEG_",$I779,"_PROV_",$D779),Catalogo_Precios,AH$8,FALSE)),L779=0),0,VLOOKUP(CONCATENATE("ALI_",$C779,"_SEG_",$I779,"_PROV_",$D779),Catalogo_Precios,AH$8,FALSE))</f>
        <v>224</v>
      </c>
      <c r="AI779" s="57">
        <f t="shared" ref="AI779" si="9353">IF(OR(ISERROR(VLOOKUP(CONCATENATE("ALI_",$C779,"_SEG_",$I779,"_PROV_",$D779),Catalogo_Precios,AI$8,FALSE)),M779=0),0,VLOOKUP(CONCATENATE("ALI_",$C779,"_SEG_",$I779,"_PROV_",$D779),Catalogo_Precios,AI$8,FALSE))</f>
        <v>224</v>
      </c>
      <c r="AJ779" s="57">
        <f t="shared" ref="AJ779" si="9354">IF(OR(ISERROR(VLOOKUP(CONCATENATE("ALI_",$C779,"_SEG_",$I779,"_PROV_",$D779),Catalogo_Precios,AJ$8,FALSE)),N779=0),0,VLOOKUP(CONCATENATE("ALI_",$C779,"_SEG_",$I779,"_PROV_",$D779),Catalogo_Precios,AJ$8,FALSE))</f>
        <v>279</v>
      </c>
      <c r="AK779" s="57">
        <f t="shared" ref="AK779" si="9355">IF(OR(ISERROR(VLOOKUP(CONCATENATE("ALI_",$C779,"_SEG_",$I779,"_PROV_",$D779),Catalogo_Precios,AK$8,FALSE)),O779=0),0,VLOOKUP(CONCATENATE("ALI_",$C779,"_SEG_",$I779,"_PROV_",$D779),Catalogo_Precios,AK$8,FALSE))</f>
        <v>279</v>
      </c>
      <c r="AL779" s="53"/>
      <c r="AM779" s="59" t="str">
        <f t="shared" si="8591"/>
        <v>ALI_31_SEG_13</v>
      </c>
      <c r="AN779" s="59" t="str">
        <f t="shared" si="8592"/>
        <v>ALI_31_SEG_13_VAL_7771462</v>
      </c>
      <c r="AO779" s="60">
        <f t="shared" ref="AO779" si="9356">IF(OR(AB779="",AB779=0),0,COUNTIF(Codificacion,AM779))</f>
        <v>1</v>
      </c>
      <c r="AP779" s="61">
        <f t="array" ref="AP779">MIN(IF(Codificacion=AM779,Total_Cotizacion,""))</f>
        <v>7771462</v>
      </c>
      <c r="AQ779" s="62" t="b">
        <f t="shared" si="8594"/>
        <v>1</v>
      </c>
      <c r="AR779" s="51" t="str">
        <f t="shared" ref="AR779" si="9357">IF(COUNTIF(Codificacion2,CONCATENATE(AM779,"_VAL_",AB779))&gt;1,"Empate","")</f>
        <v/>
      </c>
      <c r="AS779" s="63" t="str">
        <f t="shared" si="8972"/>
        <v>X</v>
      </c>
      <c r="AT779" s="59" t="str">
        <f t="shared" si="8596"/>
        <v>ALI_31_SEG_13_X</v>
      </c>
      <c r="AU779" s="63">
        <f t="shared" ref="AU779" si="9358">IF(AND(COUNTIF(Codificacion3,AT779)&lt;AO779),1,COUNTIF(Codificacion3,AT779))</f>
        <v>1</v>
      </c>
      <c r="AV779" s="62" t="str">
        <f t="shared" si="8598"/>
        <v>Cotizacion Seleccionada</v>
      </c>
      <c r="AW779" s="53"/>
      <c r="AX779" s="51" t="str">
        <f t="shared" si="8599"/>
        <v>ALI_31_SEG_13VERDADERO</v>
      </c>
      <c r="AY779" s="51">
        <f t="shared" ref="AY779:AY842" si="9359">COUNTIF(AX$10:AX$2017,CONCATENATE(AM779,AQ779))</f>
        <v>1</v>
      </c>
      <c r="AZ779" s="64" t="b">
        <f t="shared" si="8600"/>
        <v>1</v>
      </c>
    </row>
    <row r="780" spans="1:52" x14ac:dyDescent="0.2">
      <c r="A780" s="50" t="str">
        <f t="shared" si="9322"/>
        <v>ALI_31_SEG_14</v>
      </c>
      <c r="B780" s="51" t="s">
        <v>110</v>
      </c>
      <c r="C780" s="52">
        <v>31</v>
      </c>
      <c r="D780" s="52">
        <f t="shared" ref="D780" si="9360">IF(ISERROR(VLOOKUP(E780,Proveedores,2,FALSE)),"",VLOOKUP(E780,Proveedores,2,FALSE))</f>
        <v>2018</v>
      </c>
      <c r="E780" s="53" t="s">
        <v>111</v>
      </c>
      <c r="F780" s="54">
        <v>445</v>
      </c>
      <c r="G780" s="53" t="s">
        <v>71</v>
      </c>
      <c r="H780" s="53" t="s">
        <v>112</v>
      </c>
      <c r="I780" s="52">
        <v>14</v>
      </c>
      <c r="J780" s="53" t="s">
        <v>58</v>
      </c>
      <c r="K780" s="55">
        <v>44835</v>
      </c>
      <c r="L780" s="56">
        <v>10291</v>
      </c>
      <c r="M780" s="56">
        <v>12627</v>
      </c>
      <c r="N780" s="56">
        <v>7774</v>
      </c>
      <c r="O780" s="56">
        <v>128</v>
      </c>
      <c r="P780" s="57">
        <v>235</v>
      </c>
      <c r="Q780" s="58">
        <v>0</v>
      </c>
      <c r="R780" s="57">
        <v>235</v>
      </c>
      <c r="S780" s="57">
        <v>235</v>
      </c>
      <c r="T780" s="58">
        <v>0</v>
      </c>
      <c r="U780" s="57">
        <v>235</v>
      </c>
      <c r="V780" s="57">
        <v>293</v>
      </c>
      <c r="W780" s="58">
        <v>0</v>
      </c>
      <c r="X780" s="57">
        <v>293</v>
      </c>
      <c r="Y780" s="57">
        <v>293</v>
      </c>
      <c r="Z780" s="58">
        <v>0</v>
      </c>
      <c r="AA780" s="57">
        <v>293</v>
      </c>
      <c r="AB780" s="57">
        <v>7701016</v>
      </c>
      <c r="AC780" s="53" t="str">
        <f t="shared" ref="AC780:AC843" si="9361">IF(OR(AB780=0,AB780=""),"Registro No Valido","Registro Valido")</f>
        <v>Registro Valido</v>
      </c>
      <c r="AD780" s="57">
        <f t="shared" ref="AD780" si="9362">IF(OR(ISERROR(VLOOKUP(CONCATENATE("ALI_",$C780,"_SEG_",$I780,"_PROV_",$D780),Catalogo_Precios,AD$8,FALSE)),L780=0),0,VLOOKUP(CONCATENATE("ALI_",$C780,"_SEG_",$I780,"_PROV_",$D780),Catalogo_Precios,AD$8,FALSE))</f>
        <v>235</v>
      </c>
      <c r="AE780" s="57">
        <f t="shared" ref="AE780" si="9363">IF(OR(ISERROR(VLOOKUP(CONCATENATE("ALI_",$C780,"_SEG_",$I780,"_PROV_",$D780),Catalogo_Precios,AE$8,FALSE)),M780=0),0,VLOOKUP(CONCATENATE("ALI_",$C780,"_SEG_",$I780,"_PROV_",$D780),Catalogo_Precios,AE$8,FALSE))</f>
        <v>235</v>
      </c>
      <c r="AF780" s="57">
        <f t="shared" ref="AF780" si="9364">IF(OR(ISERROR(VLOOKUP(CONCATENATE("ALI_",$C780,"_SEG_",$I780,"_PROV_",$D780),Catalogo_Precios,AF$8,FALSE)),N780=0),0,VLOOKUP(CONCATENATE("ALI_",$C780,"_SEG_",$I780,"_PROV_",$D780),Catalogo_Precios,AF$8,FALSE))</f>
        <v>293</v>
      </c>
      <c r="AG780" s="57">
        <f t="shared" ref="AG780" si="9365">IF(OR(ISERROR(VLOOKUP(CONCATENATE("ALI_",$C780,"_SEG_",$I780,"_PROV_",$D780),Catalogo_Precios,AG$8,FALSE)),O780=0),0,VLOOKUP(CONCATENATE("ALI_",$C780,"_SEG_",$I780,"_PROV_",$D780),Catalogo_Precios,AG$8,FALSE))</f>
        <v>293</v>
      </c>
      <c r="AH780" s="57">
        <f t="shared" ref="AH780" si="9366">IF(OR(ISERROR(VLOOKUP(CONCATENATE("ALI_",$C780,"_SEG_",$I780,"_PROV_",$D780),Catalogo_Precios,AH$8,FALSE)),L780=0),0,VLOOKUP(CONCATENATE("ALI_",$C780,"_SEG_",$I780,"_PROV_",$D780),Catalogo_Precios,AH$8,FALSE))</f>
        <v>224</v>
      </c>
      <c r="AI780" s="57">
        <f t="shared" ref="AI780" si="9367">IF(OR(ISERROR(VLOOKUP(CONCATENATE("ALI_",$C780,"_SEG_",$I780,"_PROV_",$D780),Catalogo_Precios,AI$8,FALSE)),M780=0),0,VLOOKUP(CONCATENATE("ALI_",$C780,"_SEG_",$I780,"_PROV_",$D780),Catalogo_Precios,AI$8,FALSE))</f>
        <v>224</v>
      </c>
      <c r="AJ780" s="57">
        <f t="shared" ref="AJ780" si="9368">IF(OR(ISERROR(VLOOKUP(CONCATENATE("ALI_",$C780,"_SEG_",$I780,"_PROV_",$D780),Catalogo_Precios,AJ$8,FALSE)),N780=0),0,VLOOKUP(CONCATENATE("ALI_",$C780,"_SEG_",$I780,"_PROV_",$D780),Catalogo_Precios,AJ$8,FALSE))</f>
        <v>279</v>
      </c>
      <c r="AK780" s="57">
        <f t="shared" ref="AK780" si="9369">IF(OR(ISERROR(VLOOKUP(CONCATENATE("ALI_",$C780,"_SEG_",$I780,"_PROV_",$D780),Catalogo_Precios,AK$8,FALSE)),O780=0),0,VLOOKUP(CONCATENATE("ALI_",$C780,"_SEG_",$I780,"_PROV_",$D780),Catalogo_Precios,AK$8,FALSE))</f>
        <v>279</v>
      </c>
      <c r="AL780" s="53"/>
      <c r="AM780" s="59" t="str">
        <f t="shared" ref="AM780:AM843" si="9370">IF(AC780="Registro Valido",CONCATENATE("ALI_",C780,"_SEG_",I780),"Registro No Valido")</f>
        <v>ALI_31_SEG_14</v>
      </c>
      <c r="AN780" s="59" t="str">
        <f t="shared" ref="AN780:AN843" si="9371">IF(AC780="Registro Valido",CONCATENATE("ALI_",C780,"_SEG_",I780,"_VAL_",AB780),"Registro No Valido")</f>
        <v>ALI_31_SEG_14_VAL_7701016</v>
      </c>
      <c r="AO780" s="60">
        <f t="shared" ref="AO780" si="9372">IF(OR(AB780="",AB780=0),0,COUNTIF(Codificacion,AM780))</f>
        <v>1</v>
      </c>
      <c r="AP780" s="61">
        <f t="array" ref="AP780">MIN(IF(Codificacion=AM780,Total_Cotizacion,""))</f>
        <v>7701016</v>
      </c>
      <c r="AQ780" s="62" t="b">
        <f t="shared" ref="AQ780:AQ843" si="9373">IF(AND(AO780&gt;0,AB780&lt;&gt;""),AP780=AB780,"")</f>
        <v>1</v>
      </c>
      <c r="AR780" s="51" t="str">
        <f t="shared" ref="AR780" si="9374">IF(COUNTIF(Codificacion2,CONCATENATE(AM780,"_VAL_",AB780))&gt;1,"Empate","")</f>
        <v/>
      </c>
      <c r="AS780" s="63" t="str">
        <f t="shared" si="8972"/>
        <v>X</v>
      </c>
      <c r="AT780" s="59" t="str">
        <f t="shared" ref="AT780:AT843" si="9375">IF(AC780="Registro Valido",CONCATENATE("ALI_",C780,"_SEG_",I780,"_",AS780),"Registro No Valido")</f>
        <v>ALI_31_SEG_14_X</v>
      </c>
      <c r="AU780" s="63">
        <f t="shared" ref="AU780" si="9376">IF(AND(COUNTIF(Codificacion3,AT780)&lt;AO780),1,COUNTIF(Codificacion3,AT780))</f>
        <v>1</v>
      </c>
      <c r="AV780" s="62" t="str">
        <f t="shared" ref="AV780:AV843" si="9377">IF(AND(AU780=1,AS780="X"),"Cotizacion Seleccionada","No Seleccionada")</f>
        <v>Cotizacion Seleccionada</v>
      </c>
      <c r="AW780" s="53"/>
      <c r="AX780" s="51" t="str">
        <f t="shared" ref="AX780:AX843" si="9378">CONCATENATE(AM780,AQ780)</f>
        <v>ALI_31_SEG_14VERDADERO</v>
      </c>
      <c r="AY780" s="51">
        <f t="shared" si="9359"/>
        <v>1</v>
      </c>
      <c r="AZ780" s="64" t="b">
        <f t="shared" ref="AZ780:AZ843" si="9379">AO780=AY780</f>
        <v>1</v>
      </c>
    </row>
    <row r="781" spans="1:52" x14ac:dyDescent="0.2">
      <c r="A781" s="50" t="str">
        <f t="shared" si="9322"/>
        <v>ALI_31_SEG_15</v>
      </c>
      <c r="B781" s="51" t="s">
        <v>110</v>
      </c>
      <c r="C781" s="52">
        <v>31</v>
      </c>
      <c r="D781" s="52">
        <f t="shared" ref="D781" si="9380">IF(ISERROR(VLOOKUP(E781,Proveedores,2,FALSE)),"",VLOOKUP(E781,Proveedores,2,FALSE))</f>
        <v>2018</v>
      </c>
      <c r="E781" s="53" t="s">
        <v>111</v>
      </c>
      <c r="F781" s="54">
        <v>446</v>
      </c>
      <c r="G781" s="53" t="s">
        <v>71</v>
      </c>
      <c r="H781" s="53" t="s">
        <v>112</v>
      </c>
      <c r="I781" s="52">
        <v>15</v>
      </c>
      <c r="J781" s="53" t="s">
        <v>58</v>
      </c>
      <c r="K781" s="55">
        <v>44835</v>
      </c>
      <c r="L781" s="56">
        <v>9727</v>
      </c>
      <c r="M781" s="56">
        <v>11935</v>
      </c>
      <c r="N781" s="56">
        <v>7348</v>
      </c>
      <c r="O781" s="56">
        <v>118</v>
      </c>
      <c r="P781" s="57">
        <v>235</v>
      </c>
      <c r="Q781" s="58">
        <v>0</v>
      </c>
      <c r="R781" s="57">
        <v>235</v>
      </c>
      <c r="S781" s="57">
        <v>235</v>
      </c>
      <c r="T781" s="58">
        <v>0</v>
      </c>
      <c r="U781" s="57">
        <v>235</v>
      </c>
      <c r="V781" s="57">
        <v>293</v>
      </c>
      <c r="W781" s="58">
        <v>0</v>
      </c>
      <c r="X781" s="57">
        <v>293</v>
      </c>
      <c r="Y781" s="57">
        <v>293</v>
      </c>
      <c r="Z781" s="58">
        <v>0</v>
      </c>
      <c r="AA781" s="57">
        <v>293</v>
      </c>
      <c r="AB781" s="57">
        <v>7278108</v>
      </c>
      <c r="AC781" s="53" t="str">
        <f t="shared" si="9361"/>
        <v>Registro Valido</v>
      </c>
      <c r="AD781" s="57">
        <f t="shared" ref="AD781" si="9381">IF(OR(ISERROR(VLOOKUP(CONCATENATE("ALI_",$C781,"_SEG_",$I781,"_PROV_",$D781),Catalogo_Precios,AD$8,FALSE)),L781=0),0,VLOOKUP(CONCATENATE("ALI_",$C781,"_SEG_",$I781,"_PROV_",$D781),Catalogo_Precios,AD$8,FALSE))</f>
        <v>235</v>
      </c>
      <c r="AE781" s="57">
        <f t="shared" ref="AE781" si="9382">IF(OR(ISERROR(VLOOKUP(CONCATENATE("ALI_",$C781,"_SEG_",$I781,"_PROV_",$D781),Catalogo_Precios,AE$8,FALSE)),M781=0),0,VLOOKUP(CONCATENATE("ALI_",$C781,"_SEG_",$I781,"_PROV_",$D781),Catalogo_Precios,AE$8,FALSE))</f>
        <v>235</v>
      </c>
      <c r="AF781" s="57">
        <f t="shared" ref="AF781" si="9383">IF(OR(ISERROR(VLOOKUP(CONCATENATE("ALI_",$C781,"_SEG_",$I781,"_PROV_",$D781),Catalogo_Precios,AF$8,FALSE)),N781=0),0,VLOOKUP(CONCATENATE("ALI_",$C781,"_SEG_",$I781,"_PROV_",$D781),Catalogo_Precios,AF$8,FALSE))</f>
        <v>293</v>
      </c>
      <c r="AG781" s="57">
        <f t="shared" ref="AG781" si="9384">IF(OR(ISERROR(VLOOKUP(CONCATENATE("ALI_",$C781,"_SEG_",$I781,"_PROV_",$D781),Catalogo_Precios,AG$8,FALSE)),O781=0),0,VLOOKUP(CONCATENATE("ALI_",$C781,"_SEG_",$I781,"_PROV_",$D781),Catalogo_Precios,AG$8,FALSE))</f>
        <v>293</v>
      </c>
      <c r="AH781" s="57">
        <f t="shared" ref="AH781" si="9385">IF(OR(ISERROR(VLOOKUP(CONCATENATE("ALI_",$C781,"_SEG_",$I781,"_PROV_",$D781),Catalogo_Precios,AH$8,FALSE)),L781=0),0,VLOOKUP(CONCATENATE("ALI_",$C781,"_SEG_",$I781,"_PROV_",$D781),Catalogo_Precios,AH$8,FALSE))</f>
        <v>224</v>
      </c>
      <c r="AI781" s="57">
        <f t="shared" ref="AI781" si="9386">IF(OR(ISERROR(VLOOKUP(CONCATENATE("ALI_",$C781,"_SEG_",$I781,"_PROV_",$D781),Catalogo_Precios,AI$8,FALSE)),M781=0),0,VLOOKUP(CONCATENATE("ALI_",$C781,"_SEG_",$I781,"_PROV_",$D781),Catalogo_Precios,AI$8,FALSE))</f>
        <v>224</v>
      </c>
      <c r="AJ781" s="57">
        <f t="shared" ref="AJ781" si="9387">IF(OR(ISERROR(VLOOKUP(CONCATENATE("ALI_",$C781,"_SEG_",$I781,"_PROV_",$D781),Catalogo_Precios,AJ$8,FALSE)),N781=0),0,VLOOKUP(CONCATENATE("ALI_",$C781,"_SEG_",$I781,"_PROV_",$D781),Catalogo_Precios,AJ$8,FALSE))</f>
        <v>279</v>
      </c>
      <c r="AK781" s="57">
        <f t="shared" ref="AK781" si="9388">IF(OR(ISERROR(VLOOKUP(CONCATENATE("ALI_",$C781,"_SEG_",$I781,"_PROV_",$D781),Catalogo_Precios,AK$8,FALSE)),O781=0),0,VLOOKUP(CONCATENATE("ALI_",$C781,"_SEG_",$I781,"_PROV_",$D781),Catalogo_Precios,AK$8,FALSE))</f>
        <v>279</v>
      </c>
      <c r="AL781" s="53"/>
      <c r="AM781" s="59" t="str">
        <f t="shared" si="9370"/>
        <v>ALI_31_SEG_15</v>
      </c>
      <c r="AN781" s="59" t="str">
        <f t="shared" si="9371"/>
        <v>ALI_31_SEG_15_VAL_7278108</v>
      </c>
      <c r="AO781" s="60">
        <f t="shared" ref="AO781" si="9389">IF(OR(AB781="",AB781=0),0,COUNTIF(Codificacion,AM781))</f>
        <v>1</v>
      </c>
      <c r="AP781" s="61">
        <f t="array" ref="AP781">MIN(IF(Codificacion=AM781,Total_Cotizacion,""))</f>
        <v>7278108</v>
      </c>
      <c r="AQ781" s="62" t="b">
        <f t="shared" si="9373"/>
        <v>1</v>
      </c>
      <c r="AR781" s="51" t="str">
        <f t="shared" ref="AR781" si="9390">IF(COUNTIF(Codificacion2,CONCATENATE(AM781,"_VAL_",AB781))&gt;1,"Empate","")</f>
        <v/>
      </c>
      <c r="AS781" s="63" t="str">
        <f t="shared" si="8972"/>
        <v>X</v>
      </c>
      <c r="AT781" s="59" t="str">
        <f t="shared" si="9375"/>
        <v>ALI_31_SEG_15_X</v>
      </c>
      <c r="AU781" s="63">
        <f t="shared" ref="AU781" si="9391">IF(AND(COUNTIF(Codificacion3,AT781)&lt;AO781),1,COUNTIF(Codificacion3,AT781))</f>
        <v>1</v>
      </c>
      <c r="AV781" s="62" t="str">
        <f t="shared" si="9377"/>
        <v>Cotizacion Seleccionada</v>
      </c>
      <c r="AW781" s="53"/>
      <c r="AX781" s="51" t="str">
        <f t="shared" si="9378"/>
        <v>ALI_31_SEG_15VERDADERO</v>
      </c>
      <c r="AY781" s="51">
        <f t="shared" si="9359"/>
        <v>1</v>
      </c>
      <c r="AZ781" s="64" t="b">
        <f t="shared" si="9379"/>
        <v>1</v>
      </c>
    </row>
    <row r="782" spans="1:52" x14ac:dyDescent="0.2">
      <c r="A782" s="50" t="str">
        <f t="shared" si="9322"/>
        <v>ALI_75_SEG_1</v>
      </c>
      <c r="B782" s="51" t="s">
        <v>113</v>
      </c>
      <c r="C782" s="52">
        <v>75</v>
      </c>
      <c r="D782" s="52">
        <f t="shared" ref="D782" si="9392">IF(ISERROR(VLOOKUP(E782,Proveedores,2,FALSE)),"",VLOOKUP(E782,Proveedores,2,FALSE))</f>
        <v>2032</v>
      </c>
      <c r="E782" s="53" t="s">
        <v>114</v>
      </c>
      <c r="F782" s="54">
        <v>76</v>
      </c>
      <c r="G782" s="53" t="s">
        <v>61</v>
      </c>
      <c r="H782" s="53" t="s">
        <v>62</v>
      </c>
      <c r="I782" s="52">
        <v>1</v>
      </c>
      <c r="J782" s="53" t="s">
        <v>58</v>
      </c>
      <c r="K782" s="55">
        <v>44835</v>
      </c>
      <c r="L782" s="56">
        <v>12484</v>
      </c>
      <c r="M782" s="56">
        <v>15522</v>
      </c>
      <c r="N782" s="56">
        <v>7266</v>
      </c>
      <c r="O782" s="56">
        <v>677</v>
      </c>
      <c r="P782" s="57">
        <v>894</v>
      </c>
      <c r="Q782" s="58">
        <v>0.1099</v>
      </c>
      <c r="R782" s="57">
        <v>795.75</v>
      </c>
      <c r="S782" s="57">
        <v>894</v>
      </c>
      <c r="T782" s="58">
        <v>0.1099</v>
      </c>
      <c r="U782" s="57">
        <v>795.75</v>
      </c>
      <c r="V782" s="57">
        <v>894</v>
      </c>
      <c r="W782" s="58">
        <v>0.1099</v>
      </c>
      <c r="X782" s="57">
        <v>795.75</v>
      </c>
      <c r="Y782" s="57">
        <v>894</v>
      </c>
      <c r="Z782" s="58">
        <v>0.1099</v>
      </c>
      <c r="AA782" s="57">
        <v>795.75</v>
      </c>
      <c r="AB782" s="57">
        <v>28606416.75</v>
      </c>
      <c r="AC782" s="53" t="str">
        <f t="shared" si="9361"/>
        <v>Registro Valido</v>
      </c>
      <c r="AD782" s="57">
        <f t="shared" ref="AD782" si="9393">IF(OR(ISERROR(VLOOKUP(CONCATENATE("ALI_",$C782,"_SEG_",$I782,"_PROV_",$D782),Catalogo_Precios,AD$8,FALSE)),L782=0),0,VLOOKUP(CONCATENATE("ALI_",$C782,"_SEG_",$I782,"_PROV_",$D782),Catalogo_Precios,AD$8,FALSE))</f>
        <v>894</v>
      </c>
      <c r="AE782" s="57">
        <f t="shared" ref="AE782" si="9394">IF(OR(ISERROR(VLOOKUP(CONCATENATE("ALI_",$C782,"_SEG_",$I782,"_PROV_",$D782),Catalogo_Precios,AE$8,FALSE)),M782=0),0,VLOOKUP(CONCATENATE("ALI_",$C782,"_SEG_",$I782,"_PROV_",$D782),Catalogo_Precios,AE$8,FALSE))</f>
        <v>894</v>
      </c>
      <c r="AF782" s="57">
        <f t="shared" ref="AF782" si="9395">IF(OR(ISERROR(VLOOKUP(CONCATENATE("ALI_",$C782,"_SEG_",$I782,"_PROV_",$D782),Catalogo_Precios,AF$8,FALSE)),N782=0),0,VLOOKUP(CONCATENATE("ALI_",$C782,"_SEG_",$I782,"_PROV_",$D782),Catalogo_Precios,AF$8,FALSE))</f>
        <v>894</v>
      </c>
      <c r="AG782" s="57">
        <f t="shared" ref="AG782" si="9396">IF(OR(ISERROR(VLOOKUP(CONCATENATE("ALI_",$C782,"_SEG_",$I782,"_PROV_",$D782),Catalogo_Precios,AG$8,FALSE)),O782=0),0,VLOOKUP(CONCATENATE("ALI_",$C782,"_SEG_",$I782,"_PROV_",$D782),Catalogo_Precios,AG$8,FALSE))</f>
        <v>894</v>
      </c>
      <c r="AH782" s="57">
        <f t="shared" ref="AH782" si="9397">IF(OR(ISERROR(VLOOKUP(CONCATENATE("ALI_",$C782,"_SEG_",$I782,"_PROV_",$D782),Catalogo_Precios,AH$8,FALSE)),L782=0),0,VLOOKUP(CONCATENATE("ALI_",$C782,"_SEG_",$I782,"_PROV_",$D782),Catalogo_Precios,AH$8,FALSE))</f>
        <v>886</v>
      </c>
      <c r="AI782" s="57">
        <f t="shared" ref="AI782" si="9398">IF(OR(ISERROR(VLOOKUP(CONCATENATE("ALI_",$C782,"_SEG_",$I782,"_PROV_",$D782),Catalogo_Precios,AI$8,FALSE)),M782=0),0,VLOOKUP(CONCATENATE("ALI_",$C782,"_SEG_",$I782,"_PROV_",$D782),Catalogo_Precios,AI$8,FALSE))</f>
        <v>886</v>
      </c>
      <c r="AJ782" s="57">
        <f t="shared" ref="AJ782" si="9399">IF(OR(ISERROR(VLOOKUP(CONCATENATE("ALI_",$C782,"_SEG_",$I782,"_PROV_",$D782),Catalogo_Precios,AJ$8,FALSE)),N782=0),0,VLOOKUP(CONCATENATE("ALI_",$C782,"_SEG_",$I782,"_PROV_",$D782),Catalogo_Precios,AJ$8,FALSE))</f>
        <v>886</v>
      </c>
      <c r="AK782" s="57">
        <f t="shared" ref="AK782" si="9400">IF(OR(ISERROR(VLOOKUP(CONCATENATE("ALI_",$C782,"_SEG_",$I782,"_PROV_",$D782),Catalogo_Precios,AK$8,FALSE)),O782=0),0,VLOOKUP(CONCATENATE("ALI_",$C782,"_SEG_",$I782,"_PROV_",$D782),Catalogo_Precios,AK$8,FALSE))</f>
        <v>886</v>
      </c>
      <c r="AL782" s="53"/>
      <c r="AM782" s="59" t="str">
        <f t="shared" si="9370"/>
        <v>ALI_75_SEG_1</v>
      </c>
      <c r="AN782" s="59" t="str">
        <f t="shared" si="9371"/>
        <v>ALI_75_SEG_1_VAL_28606416.75</v>
      </c>
      <c r="AO782" s="60">
        <f t="shared" ref="AO782" si="9401">IF(OR(AB782="",AB782=0),0,COUNTIF(Codificacion,AM782))</f>
        <v>4</v>
      </c>
      <c r="AP782" s="61">
        <f t="array" ref="AP782">MIN(IF(Codificacion=AM782,Total_Cotizacion,""))</f>
        <v>28606416.75</v>
      </c>
      <c r="AQ782" s="62" t="b">
        <f t="shared" si="9373"/>
        <v>1</v>
      </c>
      <c r="AR782" s="51" t="str">
        <f t="shared" ref="AR782" si="9402">IF(COUNTIF(Codificacion2,CONCATENATE(AM782,"_VAL_",AB782))&gt;1,"Empate","")</f>
        <v/>
      </c>
      <c r="AS782" s="63" t="str">
        <f t="shared" si="8972"/>
        <v>X</v>
      </c>
      <c r="AT782" s="59" t="str">
        <f t="shared" si="9375"/>
        <v>ALI_75_SEG_1_X</v>
      </c>
      <c r="AU782" s="63">
        <f t="shared" ref="AU782" si="9403">IF(AND(COUNTIF(Codificacion3,AT782)&lt;AO782),1,COUNTIF(Codificacion3,AT782))</f>
        <v>1</v>
      </c>
      <c r="AV782" s="62" t="str">
        <f t="shared" si="9377"/>
        <v>Cotizacion Seleccionada</v>
      </c>
      <c r="AW782" s="53"/>
      <c r="AX782" s="51" t="str">
        <f t="shared" si="9378"/>
        <v>ALI_75_SEG_1VERDADERO</v>
      </c>
      <c r="AY782" s="51">
        <f t="shared" si="9359"/>
        <v>1</v>
      </c>
      <c r="AZ782" s="64" t="b">
        <f t="shared" si="9379"/>
        <v>0</v>
      </c>
    </row>
    <row r="783" spans="1:52" x14ac:dyDescent="0.2">
      <c r="A783" s="50" t="str">
        <f t="shared" si="9322"/>
        <v>ALI_75_SEG_2</v>
      </c>
      <c r="B783" s="51" t="s">
        <v>113</v>
      </c>
      <c r="C783" s="52">
        <v>75</v>
      </c>
      <c r="D783" s="52">
        <f t="shared" ref="D783" si="9404">IF(ISERROR(VLOOKUP(E783,Proveedores,2,FALSE)),"",VLOOKUP(E783,Proveedores,2,FALSE))</f>
        <v>2032</v>
      </c>
      <c r="E783" s="53" t="s">
        <v>114</v>
      </c>
      <c r="F783" s="54">
        <v>77</v>
      </c>
      <c r="G783" s="53" t="s">
        <v>61</v>
      </c>
      <c r="H783" s="53" t="s">
        <v>62</v>
      </c>
      <c r="I783" s="52">
        <v>2</v>
      </c>
      <c r="J783" s="53" t="s">
        <v>58</v>
      </c>
      <c r="K783" s="55">
        <v>44835</v>
      </c>
      <c r="L783" s="56">
        <v>12765</v>
      </c>
      <c r="M783" s="56">
        <v>15872</v>
      </c>
      <c r="N783" s="56">
        <v>7430</v>
      </c>
      <c r="O783" s="56">
        <v>693</v>
      </c>
      <c r="P783" s="57">
        <v>894</v>
      </c>
      <c r="Q783" s="58">
        <v>0.109</v>
      </c>
      <c r="R783" s="57">
        <v>796.55</v>
      </c>
      <c r="S783" s="57">
        <v>894</v>
      </c>
      <c r="T783" s="58">
        <v>0.109</v>
      </c>
      <c r="U783" s="57">
        <v>796.55</v>
      </c>
      <c r="V783" s="57">
        <v>894</v>
      </c>
      <c r="W783" s="58">
        <v>0.109</v>
      </c>
      <c r="X783" s="57">
        <v>796.55</v>
      </c>
      <c r="Y783" s="57">
        <v>894</v>
      </c>
      <c r="Z783" s="58">
        <v>0.109</v>
      </c>
      <c r="AA783" s="57">
        <v>796.55</v>
      </c>
      <c r="AB783" s="57">
        <v>29281178</v>
      </c>
      <c r="AC783" s="53" t="str">
        <f t="shared" si="9361"/>
        <v>Registro Valido</v>
      </c>
      <c r="AD783" s="57">
        <f t="shared" ref="AD783" si="9405">IF(OR(ISERROR(VLOOKUP(CONCATENATE("ALI_",$C783,"_SEG_",$I783,"_PROV_",$D783),Catalogo_Precios,AD$8,FALSE)),L783=0),0,VLOOKUP(CONCATENATE("ALI_",$C783,"_SEG_",$I783,"_PROV_",$D783),Catalogo_Precios,AD$8,FALSE))</f>
        <v>894</v>
      </c>
      <c r="AE783" s="57">
        <f t="shared" ref="AE783" si="9406">IF(OR(ISERROR(VLOOKUP(CONCATENATE("ALI_",$C783,"_SEG_",$I783,"_PROV_",$D783),Catalogo_Precios,AE$8,FALSE)),M783=0),0,VLOOKUP(CONCATENATE("ALI_",$C783,"_SEG_",$I783,"_PROV_",$D783),Catalogo_Precios,AE$8,FALSE))</f>
        <v>894</v>
      </c>
      <c r="AF783" s="57">
        <f t="shared" ref="AF783" si="9407">IF(OR(ISERROR(VLOOKUP(CONCATENATE("ALI_",$C783,"_SEG_",$I783,"_PROV_",$D783),Catalogo_Precios,AF$8,FALSE)),N783=0),0,VLOOKUP(CONCATENATE("ALI_",$C783,"_SEG_",$I783,"_PROV_",$D783),Catalogo_Precios,AF$8,FALSE))</f>
        <v>894</v>
      </c>
      <c r="AG783" s="57">
        <f t="shared" ref="AG783" si="9408">IF(OR(ISERROR(VLOOKUP(CONCATENATE("ALI_",$C783,"_SEG_",$I783,"_PROV_",$D783),Catalogo_Precios,AG$8,FALSE)),O783=0),0,VLOOKUP(CONCATENATE("ALI_",$C783,"_SEG_",$I783,"_PROV_",$D783),Catalogo_Precios,AG$8,FALSE))</f>
        <v>894</v>
      </c>
      <c r="AH783" s="57">
        <f t="shared" ref="AH783" si="9409">IF(OR(ISERROR(VLOOKUP(CONCATENATE("ALI_",$C783,"_SEG_",$I783,"_PROV_",$D783),Catalogo_Precios,AH$8,FALSE)),L783=0),0,VLOOKUP(CONCATENATE("ALI_",$C783,"_SEG_",$I783,"_PROV_",$D783),Catalogo_Precios,AH$8,FALSE))</f>
        <v>886</v>
      </c>
      <c r="AI783" s="57">
        <f t="shared" ref="AI783" si="9410">IF(OR(ISERROR(VLOOKUP(CONCATENATE("ALI_",$C783,"_SEG_",$I783,"_PROV_",$D783),Catalogo_Precios,AI$8,FALSE)),M783=0),0,VLOOKUP(CONCATENATE("ALI_",$C783,"_SEG_",$I783,"_PROV_",$D783),Catalogo_Precios,AI$8,FALSE))</f>
        <v>886</v>
      </c>
      <c r="AJ783" s="57">
        <f t="shared" ref="AJ783" si="9411">IF(OR(ISERROR(VLOOKUP(CONCATENATE("ALI_",$C783,"_SEG_",$I783,"_PROV_",$D783),Catalogo_Precios,AJ$8,FALSE)),N783=0),0,VLOOKUP(CONCATENATE("ALI_",$C783,"_SEG_",$I783,"_PROV_",$D783),Catalogo_Precios,AJ$8,FALSE))</f>
        <v>886</v>
      </c>
      <c r="AK783" s="57">
        <f t="shared" ref="AK783" si="9412">IF(OR(ISERROR(VLOOKUP(CONCATENATE("ALI_",$C783,"_SEG_",$I783,"_PROV_",$D783),Catalogo_Precios,AK$8,FALSE)),O783=0),0,VLOOKUP(CONCATENATE("ALI_",$C783,"_SEG_",$I783,"_PROV_",$D783),Catalogo_Precios,AK$8,FALSE))</f>
        <v>886</v>
      </c>
      <c r="AL783" s="53"/>
      <c r="AM783" s="59" t="str">
        <f t="shared" si="9370"/>
        <v>ALI_75_SEG_2</v>
      </c>
      <c r="AN783" s="59" t="str">
        <f t="shared" si="9371"/>
        <v>ALI_75_SEG_2_VAL_29281178</v>
      </c>
      <c r="AO783" s="60">
        <f t="shared" ref="AO783" si="9413">IF(OR(AB783="",AB783=0),0,COUNTIF(Codificacion,AM783))</f>
        <v>4</v>
      </c>
      <c r="AP783" s="61">
        <f t="array" ref="AP783">MIN(IF(Codificacion=AM783,Total_Cotizacion,""))</f>
        <v>29281178</v>
      </c>
      <c r="AQ783" s="62" t="b">
        <f t="shared" si="9373"/>
        <v>1</v>
      </c>
      <c r="AR783" s="51" t="str">
        <f t="shared" ref="AR783" si="9414">IF(COUNTIF(Codificacion2,CONCATENATE(AM783,"_VAL_",AB783))&gt;1,"Empate","")</f>
        <v/>
      </c>
      <c r="AS783" s="63" t="str">
        <f t="shared" si="8972"/>
        <v>X</v>
      </c>
      <c r="AT783" s="59" t="str">
        <f t="shared" si="9375"/>
        <v>ALI_75_SEG_2_X</v>
      </c>
      <c r="AU783" s="63">
        <f t="shared" ref="AU783" si="9415">IF(AND(COUNTIF(Codificacion3,AT783)&lt;AO783),1,COUNTIF(Codificacion3,AT783))</f>
        <v>1</v>
      </c>
      <c r="AV783" s="62" t="str">
        <f t="shared" si="9377"/>
        <v>Cotizacion Seleccionada</v>
      </c>
      <c r="AW783" s="53"/>
      <c r="AX783" s="51" t="str">
        <f t="shared" si="9378"/>
        <v>ALI_75_SEG_2VERDADERO</v>
      </c>
      <c r="AY783" s="51">
        <f t="shared" si="9359"/>
        <v>1</v>
      </c>
      <c r="AZ783" s="64" t="b">
        <f t="shared" si="9379"/>
        <v>0</v>
      </c>
    </row>
    <row r="784" spans="1:52" x14ac:dyDescent="0.2">
      <c r="A784" s="50" t="str">
        <f t="shared" si="9322"/>
        <v>ALI_75_SEG_3</v>
      </c>
      <c r="B784" s="51" t="s">
        <v>113</v>
      </c>
      <c r="C784" s="52">
        <v>75</v>
      </c>
      <c r="D784" s="52">
        <f t="shared" ref="D784" si="9416">IF(ISERROR(VLOOKUP(E784,Proveedores,2,FALSE)),"",VLOOKUP(E784,Proveedores,2,FALSE))</f>
        <v>2032</v>
      </c>
      <c r="E784" s="53" t="s">
        <v>114</v>
      </c>
      <c r="F784" s="54">
        <v>78</v>
      </c>
      <c r="G784" s="53" t="s">
        <v>61</v>
      </c>
      <c r="H784" s="53" t="s">
        <v>62</v>
      </c>
      <c r="I784" s="52">
        <v>3</v>
      </c>
      <c r="J784" s="53" t="s">
        <v>58</v>
      </c>
      <c r="K784" s="55">
        <v>44835</v>
      </c>
      <c r="L784" s="56">
        <v>12689</v>
      </c>
      <c r="M784" s="56">
        <v>15778</v>
      </c>
      <c r="N784" s="56">
        <v>7385</v>
      </c>
      <c r="O784" s="56">
        <v>688</v>
      </c>
      <c r="P784" s="57">
        <v>894</v>
      </c>
      <c r="Q784" s="58">
        <v>0.1087</v>
      </c>
      <c r="R784" s="57">
        <v>796.82</v>
      </c>
      <c r="S784" s="57">
        <v>894</v>
      </c>
      <c r="T784" s="58">
        <v>0.1087</v>
      </c>
      <c r="U784" s="57">
        <v>796.82</v>
      </c>
      <c r="V784" s="57">
        <v>894</v>
      </c>
      <c r="W784" s="58">
        <v>0.1087</v>
      </c>
      <c r="X784" s="57">
        <v>796.82</v>
      </c>
      <c r="Y784" s="57">
        <v>894</v>
      </c>
      <c r="Z784" s="58">
        <v>0.1087</v>
      </c>
      <c r="AA784" s="57">
        <v>796.82</v>
      </c>
      <c r="AB784" s="57">
        <v>29115802.800000001</v>
      </c>
      <c r="AC784" s="53" t="str">
        <f t="shared" si="9361"/>
        <v>Registro Valido</v>
      </c>
      <c r="AD784" s="57">
        <f t="shared" ref="AD784" si="9417">IF(OR(ISERROR(VLOOKUP(CONCATENATE("ALI_",$C784,"_SEG_",$I784,"_PROV_",$D784),Catalogo_Precios,AD$8,FALSE)),L784=0),0,VLOOKUP(CONCATENATE("ALI_",$C784,"_SEG_",$I784,"_PROV_",$D784),Catalogo_Precios,AD$8,FALSE))</f>
        <v>894</v>
      </c>
      <c r="AE784" s="57">
        <f t="shared" ref="AE784" si="9418">IF(OR(ISERROR(VLOOKUP(CONCATENATE("ALI_",$C784,"_SEG_",$I784,"_PROV_",$D784),Catalogo_Precios,AE$8,FALSE)),M784=0),0,VLOOKUP(CONCATENATE("ALI_",$C784,"_SEG_",$I784,"_PROV_",$D784),Catalogo_Precios,AE$8,FALSE))</f>
        <v>894</v>
      </c>
      <c r="AF784" s="57">
        <f t="shared" ref="AF784" si="9419">IF(OR(ISERROR(VLOOKUP(CONCATENATE("ALI_",$C784,"_SEG_",$I784,"_PROV_",$D784),Catalogo_Precios,AF$8,FALSE)),N784=0),0,VLOOKUP(CONCATENATE("ALI_",$C784,"_SEG_",$I784,"_PROV_",$D784),Catalogo_Precios,AF$8,FALSE))</f>
        <v>894</v>
      </c>
      <c r="AG784" s="57">
        <f t="shared" ref="AG784" si="9420">IF(OR(ISERROR(VLOOKUP(CONCATENATE("ALI_",$C784,"_SEG_",$I784,"_PROV_",$D784),Catalogo_Precios,AG$8,FALSE)),O784=0),0,VLOOKUP(CONCATENATE("ALI_",$C784,"_SEG_",$I784,"_PROV_",$D784),Catalogo_Precios,AG$8,FALSE))</f>
        <v>894</v>
      </c>
      <c r="AH784" s="57">
        <f t="shared" ref="AH784" si="9421">IF(OR(ISERROR(VLOOKUP(CONCATENATE("ALI_",$C784,"_SEG_",$I784,"_PROV_",$D784),Catalogo_Precios,AH$8,FALSE)),L784=0),0,VLOOKUP(CONCATENATE("ALI_",$C784,"_SEG_",$I784,"_PROV_",$D784),Catalogo_Precios,AH$8,FALSE))</f>
        <v>886</v>
      </c>
      <c r="AI784" s="57">
        <f t="shared" ref="AI784" si="9422">IF(OR(ISERROR(VLOOKUP(CONCATENATE("ALI_",$C784,"_SEG_",$I784,"_PROV_",$D784),Catalogo_Precios,AI$8,FALSE)),M784=0),0,VLOOKUP(CONCATENATE("ALI_",$C784,"_SEG_",$I784,"_PROV_",$D784),Catalogo_Precios,AI$8,FALSE))</f>
        <v>886</v>
      </c>
      <c r="AJ784" s="57">
        <f t="shared" ref="AJ784" si="9423">IF(OR(ISERROR(VLOOKUP(CONCATENATE("ALI_",$C784,"_SEG_",$I784,"_PROV_",$D784),Catalogo_Precios,AJ$8,FALSE)),N784=0),0,VLOOKUP(CONCATENATE("ALI_",$C784,"_SEG_",$I784,"_PROV_",$D784),Catalogo_Precios,AJ$8,FALSE))</f>
        <v>886</v>
      </c>
      <c r="AK784" s="57">
        <f t="shared" ref="AK784" si="9424">IF(OR(ISERROR(VLOOKUP(CONCATENATE("ALI_",$C784,"_SEG_",$I784,"_PROV_",$D784),Catalogo_Precios,AK$8,FALSE)),O784=0),0,VLOOKUP(CONCATENATE("ALI_",$C784,"_SEG_",$I784,"_PROV_",$D784),Catalogo_Precios,AK$8,FALSE))</f>
        <v>886</v>
      </c>
      <c r="AL784" s="53"/>
      <c r="AM784" s="59" t="str">
        <f t="shared" si="9370"/>
        <v>ALI_75_SEG_3</v>
      </c>
      <c r="AN784" s="59" t="str">
        <f t="shared" si="9371"/>
        <v>ALI_75_SEG_3_VAL_29115802.8</v>
      </c>
      <c r="AO784" s="60">
        <f t="shared" ref="AO784" si="9425">IF(OR(AB784="",AB784=0),0,COUNTIF(Codificacion,AM784))</f>
        <v>4</v>
      </c>
      <c r="AP784" s="61">
        <f t="array" ref="AP784">MIN(IF(Codificacion=AM784,Total_Cotizacion,""))</f>
        <v>29115802.800000001</v>
      </c>
      <c r="AQ784" s="62" t="b">
        <f t="shared" si="9373"/>
        <v>1</v>
      </c>
      <c r="AR784" s="51" t="str">
        <f t="shared" ref="AR784" si="9426">IF(COUNTIF(Codificacion2,CONCATENATE(AM784,"_VAL_",AB784))&gt;1,"Empate","")</f>
        <v/>
      </c>
      <c r="AS784" s="63" t="str">
        <f t="shared" si="8972"/>
        <v>X</v>
      </c>
      <c r="AT784" s="59" t="str">
        <f t="shared" si="9375"/>
        <v>ALI_75_SEG_3_X</v>
      </c>
      <c r="AU784" s="63">
        <f t="shared" ref="AU784" si="9427">IF(AND(COUNTIF(Codificacion3,AT784)&lt;AO784),1,COUNTIF(Codificacion3,AT784))</f>
        <v>1</v>
      </c>
      <c r="AV784" s="62" t="str">
        <f t="shared" si="9377"/>
        <v>Cotizacion Seleccionada</v>
      </c>
      <c r="AW784" s="53"/>
      <c r="AX784" s="51" t="str">
        <f t="shared" si="9378"/>
        <v>ALI_75_SEG_3VERDADERO</v>
      </c>
      <c r="AY784" s="51">
        <f t="shared" si="9359"/>
        <v>1</v>
      </c>
      <c r="AZ784" s="64" t="b">
        <f t="shared" si="9379"/>
        <v>0</v>
      </c>
    </row>
    <row r="785" spans="1:52" x14ac:dyDescent="0.2">
      <c r="A785" s="50" t="str">
        <f t="shared" si="9322"/>
        <v>ALI_75_SEG_4</v>
      </c>
      <c r="B785" s="51" t="s">
        <v>113</v>
      </c>
      <c r="C785" s="52">
        <v>75</v>
      </c>
      <c r="D785" s="52">
        <f t="shared" ref="D785" si="9428">IF(ISERROR(VLOOKUP(E785,Proveedores,2,FALSE)),"",VLOOKUP(E785,Proveedores,2,FALSE))</f>
        <v>2032</v>
      </c>
      <c r="E785" s="53" t="s">
        <v>114</v>
      </c>
      <c r="F785" s="54">
        <v>79</v>
      </c>
      <c r="G785" s="53" t="s">
        <v>61</v>
      </c>
      <c r="H785" s="53" t="s">
        <v>62</v>
      </c>
      <c r="I785" s="52">
        <v>4</v>
      </c>
      <c r="J785" s="53" t="s">
        <v>58</v>
      </c>
      <c r="K785" s="55">
        <v>44835</v>
      </c>
      <c r="L785" s="56">
        <v>13521</v>
      </c>
      <c r="M785" s="56">
        <v>16809</v>
      </c>
      <c r="N785" s="56">
        <v>7869</v>
      </c>
      <c r="O785" s="56">
        <v>735</v>
      </c>
      <c r="P785" s="57">
        <v>894</v>
      </c>
      <c r="Q785" s="58">
        <v>9.7799999999999998E-2</v>
      </c>
      <c r="R785" s="57">
        <v>806.57</v>
      </c>
      <c r="S785" s="57">
        <v>894</v>
      </c>
      <c r="T785" s="58">
        <v>9.7799999999999998E-2</v>
      </c>
      <c r="U785" s="57">
        <v>806.57</v>
      </c>
      <c r="V785" s="57">
        <v>894</v>
      </c>
      <c r="W785" s="58">
        <v>9.7799999999999998E-2</v>
      </c>
      <c r="X785" s="57">
        <v>806.57</v>
      </c>
      <c r="Y785" s="57">
        <v>894</v>
      </c>
      <c r="Z785" s="58">
        <v>9.7799999999999998E-2</v>
      </c>
      <c r="AA785" s="57">
        <v>806.57</v>
      </c>
      <c r="AB785" s="57">
        <v>31402996.379999999</v>
      </c>
      <c r="AC785" s="53" t="str">
        <f t="shared" si="9361"/>
        <v>Registro Valido</v>
      </c>
      <c r="AD785" s="57">
        <f t="shared" ref="AD785" si="9429">IF(OR(ISERROR(VLOOKUP(CONCATENATE("ALI_",$C785,"_SEG_",$I785,"_PROV_",$D785),Catalogo_Precios,AD$8,FALSE)),L785=0),0,VLOOKUP(CONCATENATE("ALI_",$C785,"_SEG_",$I785,"_PROV_",$D785),Catalogo_Precios,AD$8,FALSE))</f>
        <v>894</v>
      </c>
      <c r="AE785" s="57">
        <f t="shared" ref="AE785" si="9430">IF(OR(ISERROR(VLOOKUP(CONCATENATE("ALI_",$C785,"_SEG_",$I785,"_PROV_",$D785),Catalogo_Precios,AE$8,FALSE)),M785=0),0,VLOOKUP(CONCATENATE("ALI_",$C785,"_SEG_",$I785,"_PROV_",$D785),Catalogo_Precios,AE$8,FALSE))</f>
        <v>894</v>
      </c>
      <c r="AF785" s="57">
        <f t="shared" ref="AF785" si="9431">IF(OR(ISERROR(VLOOKUP(CONCATENATE("ALI_",$C785,"_SEG_",$I785,"_PROV_",$D785),Catalogo_Precios,AF$8,FALSE)),N785=0),0,VLOOKUP(CONCATENATE("ALI_",$C785,"_SEG_",$I785,"_PROV_",$D785),Catalogo_Precios,AF$8,FALSE))</f>
        <v>894</v>
      </c>
      <c r="AG785" s="57">
        <f t="shared" ref="AG785" si="9432">IF(OR(ISERROR(VLOOKUP(CONCATENATE("ALI_",$C785,"_SEG_",$I785,"_PROV_",$D785),Catalogo_Precios,AG$8,FALSE)),O785=0),0,VLOOKUP(CONCATENATE("ALI_",$C785,"_SEG_",$I785,"_PROV_",$D785),Catalogo_Precios,AG$8,FALSE))</f>
        <v>894</v>
      </c>
      <c r="AH785" s="57">
        <f t="shared" ref="AH785" si="9433">IF(OR(ISERROR(VLOOKUP(CONCATENATE("ALI_",$C785,"_SEG_",$I785,"_PROV_",$D785),Catalogo_Precios,AH$8,FALSE)),L785=0),0,VLOOKUP(CONCATENATE("ALI_",$C785,"_SEG_",$I785,"_PROV_",$D785),Catalogo_Precios,AH$8,FALSE))</f>
        <v>886</v>
      </c>
      <c r="AI785" s="57">
        <f t="shared" ref="AI785" si="9434">IF(OR(ISERROR(VLOOKUP(CONCATENATE("ALI_",$C785,"_SEG_",$I785,"_PROV_",$D785),Catalogo_Precios,AI$8,FALSE)),M785=0),0,VLOOKUP(CONCATENATE("ALI_",$C785,"_SEG_",$I785,"_PROV_",$D785),Catalogo_Precios,AI$8,FALSE))</f>
        <v>886</v>
      </c>
      <c r="AJ785" s="57">
        <f t="shared" ref="AJ785" si="9435">IF(OR(ISERROR(VLOOKUP(CONCATENATE("ALI_",$C785,"_SEG_",$I785,"_PROV_",$D785),Catalogo_Precios,AJ$8,FALSE)),N785=0),0,VLOOKUP(CONCATENATE("ALI_",$C785,"_SEG_",$I785,"_PROV_",$D785),Catalogo_Precios,AJ$8,FALSE))</f>
        <v>886</v>
      </c>
      <c r="AK785" s="57">
        <f t="shared" ref="AK785" si="9436">IF(OR(ISERROR(VLOOKUP(CONCATENATE("ALI_",$C785,"_SEG_",$I785,"_PROV_",$D785),Catalogo_Precios,AK$8,FALSE)),O785=0),0,VLOOKUP(CONCATENATE("ALI_",$C785,"_SEG_",$I785,"_PROV_",$D785),Catalogo_Precios,AK$8,FALSE))</f>
        <v>886</v>
      </c>
      <c r="AL785" s="53"/>
      <c r="AM785" s="59" t="str">
        <f t="shared" si="9370"/>
        <v>ALI_75_SEG_4</v>
      </c>
      <c r="AN785" s="59" t="str">
        <f t="shared" si="9371"/>
        <v>ALI_75_SEG_4_VAL_31402996.38</v>
      </c>
      <c r="AO785" s="60">
        <f t="shared" ref="AO785" si="9437">IF(OR(AB785="",AB785=0),0,COUNTIF(Codificacion,AM785))</f>
        <v>4</v>
      </c>
      <c r="AP785" s="61">
        <f t="array" ref="AP785">MIN(IF(Codificacion=AM785,Total_Cotizacion,""))</f>
        <v>31402996.379999999</v>
      </c>
      <c r="AQ785" s="62" t="b">
        <f t="shared" si="9373"/>
        <v>1</v>
      </c>
      <c r="AR785" s="51" t="str">
        <f t="shared" ref="AR785" si="9438">IF(COUNTIF(Codificacion2,CONCATENATE(AM785,"_VAL_",AB785))&gt;1,"Empate","")</f>
        <v/>
      </c>
      <c r="AS785" s="63" t="str">
        <f t="shared" si="8972"/>
        <v>X</v>
      </c>
      <c r="AT785" s="59" t="str">
        <f t="shared" si="9375"/>
        <v>ALI_75_SEG_4_X</v>
      </c>
      <c r="AU785" s="63">
        <f t="shared" ref="AU785" si="9439">IF(AND(COUNTIF(Codificacion3,AT785)&lt;AO785),1,COUNTIF(Codificacion3,AT785))</f>
        <v>1</v>
      </c>
      <c r="AV785" s="62" t="str">
        <f t="shared" si="9377"/>
        <v>Cotizacion Seleccionada</v>
      </c>
      <c r="AW785" s="53"/>
      <c r="AX785" s="51" t="str">
        <f t="shared" si="9378"/>
        <v>ALI_75_SEG_4VERDADERO</v>
      </c>
      <c r="AY785" s="51">
        <f t="shared" si="9359"/>
        <v>1</v>
      </c>
      <c r="AZ785" s="64" t="b">
        <f t="shared" si="9379"/>
        <v>0</v>
      </c>
    </row>
    <row r="786" spans="1:52" x14ac:dyDescent="0.2">
      <c r="A786" s="50" t="str">
        <f t="shared" si="9322"/>
        <v>ALI_75_SEG_5</v>
      </c>
      <c r="B786" s="51" t="s">
        <v>113</v>
      </c>
      <c r="C786" s="52">
        <v>75</v>
      </c>
      <c r="D786" s="52">
        <f t="shared" ref="D786" si="9440">IF(ISERROR(VLOOKUP(E786,Proveedores,2,FALSE)),"",VLOOKUP(E786,Proveedores,2,FALSE))</f>
        <v>2032</v>
      </c>
      <c r="E786" s="53" t="s">
        <v>114</v>
      </c>
      <c r="F786" s="54">
        <v>80</v>
      </c>
      <c r="G786" s="53" t="s">
        <v>61</v>
      </c>
      <c r="H786" s="53" t="s">
        <v>62</v>
      </c>
      <c r="I786" s="52">
        <v>5</v>
      </c>
      <c r="J786" s="53" t="s">
        <v>58</v>
      </c>
      <c r="K786" s="55">
        <v>44835</v>
      </c>
      <c r="L786" s="56">
        <v>12568</v>
      </c>
      <c r="M786" s="56">
        <v>15628</v>
      </c>
      <c r="N786" s="56">
        <v>7315</v>
      </c>
      <c r="O786" s="56">
        <v>682</v>
      </c>
      <c r="P786" s="57">
        <v>894</v>
      </c>
      <c r="Q786" s="58">
        <v>0.1095</v>
      </c>
      <c r="R786" s="57">
        <v>796.11</v>
      </c>
      <c r="S786" s="57">
        <v>894</v>
      </c>
      <c r="T786" s="58">
        <v>0.1095</v>
      </c>
      <c r="U786" s="57">
        <v>796.11</v>
      </c>
      <c r="V786" s="57">
        <v>894</v>
      </c>
      <c r="W786" s="58">
        <v>0.1095</v>
      </c>
      <c r="X786" s="57">
        <v>796.11</v>
      </c>
      <c r="Y786" s="57">
        <v>894</v>
      </c>
      <c r="Z786" s="58">
        <v>0.1095</v>
      </c>
      <c r="AA786" s="57">
        <v>796.11</v>
      </c>
      <c r="AB786" s="57">
        <v>28813609.23</v>
      </c>
      <c r="AC786" s="53" t="str">
        <f t="shared" si="9361"/>
        <v>Registro Valido</v>
      </c>
      <c r="AD786" s="57">
        <f t="shared" ref="AD786" si="9441">IF(OR(ISERROR(VLOOKUP(CONCATENATE("ALI_",$C786,"_SEG_",$I786,"_PROV_",$D786),Catalogo_Precios,AD$8,FALSE)),L786=0),0,VLOOKUP(CONCATENATE("ALI_",$C786,"_SEG_",$I786,"_PROV_",$D786),Catalogo_Precios,AD$8,FALSE))</f>
        <v>894</v>
      </c>
      <c r="AE786" s="57">
        <f t="shared" ref="AE786" si="9442">IF(OR(ISERROR(VLOOKUP(CONCATENATE("ALI_",$C786,"_SEG_",$I786,"_PROV_",$D786),Catalogo_Precios,AE$8,FALSE)),M786=0),0,VLOOKUP(CONCATENATE("ALI_",$C786,"_SEG_",$I786,"_PROV_",$D786),Catalogo_Precios,AE$8,FALSE))</f>
        <v>894</v>
      </c>
      <c r="AF786" s="57">
        <f t="shared" ref="AF786" si="9443">IF(OR(ISERROR(VLOOKUP(CONCATENATE("ALI_",$C786,"_SEG_",$I786,"_PROV_",$D786),Catalogo_Precios,AF$8,FALSE)),N786=0),0,VLOOKUP(CONCATENATE("ALI_",$C786,"_SEG_",$I786,"_PROV_",$D786),Catalogo_Precios,AF$8,FALSE))</f>
        <v>894</v>
      </c>
      <c r="AG786" s="57">
        <f t="shared" ref="AG786" si="9444">IF(OR(ISERROR(VLOOKUP(CONCATENATE("ALI_",$C786,"_SEG_",$I786,"_PROV_",$D786),Catalogo_Precios,AG$8,FALSE)),O786=0),0,VLOOKUP(CONCATENATE("ALI_",$C786,"_SEG_",$I786,"_PROV_",$D786),Catalogo_Precios,AG$8,FALSE))</f>
        <v>894</v>
      </c>
      <c r="AH786" s="57">
        <f t="shared" ref="AH786" si="9445">IF(OR(ISERROR(VLOOKUP(CONCATENATE("ALI_",$C786,"_SEG_",$I786,"_PROV_",$D786),Catalogo_Precios,AH$8,FALSE)),L786=0),0,VLOOKUP(CONCATENATE("ALI_",$C786,"_SEG_",$I786,"_PROV_",$D786),Catalogo_Precios,AH$8,FALSE))</f>
        <v>886</v>
      </c>
      <c r="AI786" s="57">
        <f t="shared" ref="AI786" si="9446">IF(OR(ISERROR(VLOOKUP(CONCATENATE("ALI_",$C786,"_SEG_",$I786,"_PROV_",$D786),Catalogo_Precios,AI$8,FALSE)),M786=0),0,VLOOKUP(CONCATENATE("ALI_",$C786,"_SEG_",$I786,"_PROV_",$D786),Catalogo_Precios,AI$8,FALSE))</f>
        <v>886</v>
      </c>
      <c r="AJ786" s="57">
        <f t="shared" ref="AJ786" si="9447">IF(OR(ISERROR(VLOOKUP(CONCATENATE("ALI_",$C786,"_SEG_",$I786,"_PROV_",$D786),Catalogo_Precios,AJ$8,FALSE)),N786=0),0,VLOOKUP(CONCATENATE("ALI_",$C786,"_SEG_",$I786,"_PROV_",$D786),Catalogo_Precios,AJ$8,FALSE))</f>
        <v>886</v>
      </c>
      <c r="AK786" s="57">
        <f t="shared" ref="AK786" si="9448">IF(OR(ISERROR(VLOOKUP(CONCATENATE("ALI_",$C786,"_SEG_",$I786,"_PROV_",$D786),Catalogo_Precios,AK$8,FALSE)),O786=0),0,VLOOKUP(CONCATENATE("ALI_",$C786,"_SEG_",$I786,"_PROV_",$D786),Catalogo_Precios,AK$8,FALSE))</f>
        <v>886</v>
      </c>
      <c r="AL786" s="53"/>
      <c r="AM786" s="59" t="str">
        <f t="shared" si="9370"/>
        <v>ALI_75_SEG_5</v>
      </c>
      <c r="AN786" s="59" t="str">
        <f t="shared" si="9371"/>
        <v>ALI_75_SEG_5_VAL_28813609.23</v>
      </c>
      <c r="AO786" s="60">
        <f t="shared" ref="AO786" si="9449">IF(OR(AB786="",AB786=0),0,COUNTIF(Codificacion,AM786))</f>
        <v>4</v>
      </c>
      <c r="AP786" s="61">
        <f t="array" ref="AP786">MIN(IF(Codificacion=AM786,Total_Cotizacion,""))</f>
        <v>28813609.23</v>
      </c>
      <c r="AQ786" s="62" t="b">
        <f t="shared" si="9373"/>
        <v>1</v>
      </c>
      <c r="AR786" s="51" t="str">
        <f t="shared" ref="AR786" si="9450">IF(COUNTIF(Codificacion2,CONCATENATE(AM786,"_VAL_",AB786))&gt;1,"Empate","")</f>
        <v/>
      </c>
      <c r="AS786" s="63" t="str">
        <f t="shared" si="8972"/>
        <v>X</v>
      </c>
      <c r="AT786" s="59" t="str">
        <f t="shared" si="9375"/>
        <v>ALI_75_SEG_5_X</v>
      </c>
      <c r="AU786" s="63">
        <f t="shared" ref="AU786" si="9451">IF(AND(COUNTIF(Codificacion3,AT786)&lt;AO786),1,COUNTIF(Codificacion3,AT786))</f>
        <v>1</v>
      </c>
      <c r="AV786" s="62" t="str">
        <f t="shared" si="9377"/>
        <v>Cotizacion Seleccionada</v>
      </c>
      <c r="AW786" s="53"/>
      <c r="AX786" s="51" t="str">
        <f t="shared" si="9378"/>
        <v>ALI_75_SEG_5VERDADERO</v>
      </c>
      <c r="AY786" s="51">
        <f t="shared" si="9359"/>
        <v>1</v>
      </c>
      <c r="AZ786" s="64" t="b">
        <f t="shared" si="9379"/>
        <v>0</v>
      </c>
    </row>
    <row r="787" spans="1:52" x14ac:dyDescent="0.2">
      <c r="A787" s="50" t="str">
        <f t="shared" si="9322"/>
        <v>ALI_75_SEG_6</v>
      </c>
      <c r="B787" s="51" t="s">
        <v>113</v>
      </c>
      <c r="C787" s="52">
        <v>75</v>
      </c>
      <c r="D787" s="52">
        <f t="shared" ref="D787" si="9452">IF(ISERROR(VLOOKUP(E787,Proveedores,2,FALSE)),"",VLOOKUP(E787,Proveedores,2,FALSE))</f>
        <v>2032</v>
      </c>
      <c r="E787" s="53" t="s">
        <v>114</v>
      </c>
      <c r="F787" s="54">
        <v>81</v>
      </c>
      <c r="G787" s="53" t="s">
        <v>61</v>
      </c>
      <c r="H787" s="53" t="s">
        <v>62</v>
      </c>
      <c r="I787" s="52">
        <v>6</v>
      </c>
      <c r="J787" s="53" t="s">
        <v>58</v>
      </c>
      <c r="K787" s="55">
        <v>44835</v>
      </c>
      <c r="L787" s="56">
        <v>13604</v>
      </c>
      <c r="M787" s="56">
        <v>16916</v>
      </c>
      <c r="N787" s="56">
        <v>7916</v>
      </c>
      <c r="O787" s="56">
        <v>739</v>
      </c>
      <c r="P787" s="57">
        <v>894</v>
      </c>
      <c r="Q787" s="58">
        <v>0.10929999999999999</v>
      </c>
      <c r="R787" s="57">
        <v>796.29</v>
      </c>
      <c r="S787" s="57">
        <v>894</v>
      </c>
      <c r="T787" s="58">
        <v>0.10929999999999999</v>
      </c>
      <c r="U787" s="57">
        <v>796.29</v>
      </c>
      <c r="V787" s="57">
        <v>894</v>
      </c>
      <c r="W787" s="58">
        <v>0.10929999999999999</v>
      </c>
      <c r="X787" s="57">
        <v>796.29</v>
      </c>
      <c r="Y787" s="57">
        <v>894</v>
      </c>
      <c r="Z787" s="58">
        <v>0.10929999999999999</v>
      </c>
      <c r="AA787" s="57">
        <v>796.29</v>
      </c>
      <c r="AB787" s="57">
        <v>31194660.749999996</v>
      </c>
      <c r="AC787" s="53" t="str">
        <f t="shared" si="9361"/>
        <v>Registro Valido</v>
      </c>
      <c r="AD787" s="57">
        <f t="shared" ref="AD787" si="9453">IF(OR(ISERROR(VLOOKUP(CONCATENATE("ALI_",$C787,"_SEG_",$I787,"_PROV_",$D787),Catalogo_Precios,AD$8,FALSE)),L787=0),0,VLOOKUP(CONCATENATE("ALI_",$C787,"_SEG_",$I787,"_PROV_",$D787),Catalogo_Precios,AD$8,FALSE))</f>
        <v>894</v>
      </c>
      <c r="AE787" s="57">
        <f t="shared" ref="AE787" si="9454">IF(OR(ISERROR(VLOOKUP(CONCATENATE("ALI_",$C787,"_SEG_",$I787,"_PROV_",$D787),Catalogo_Precios,AE$8,FALSE)),M787=0),0,VLOOKUP(CONCATENATE("ALI_",$C787,"_SEG_",$I787,"_PROV_",$D787),Catalogo_Precios,AE$8,FALSE))</f>
        <v>894</v>
      </c>
      <c r="AF787" s="57">
        <f t="shared" ref="AF787" si="9455">IF(OR(ISERROR(VLOOKUP(CONCATENATE("ALI_",$C787,"_SEG_",$I787,"_PROV_",$D787),Catalogo_Precios,AF$8,FALSE)),N787=0),0,VLOOKUP(CONCATENATE("ALI_",$C787,"_SEG_",$I787,"_PROV_",$D787),Catalogo_Precios,AF$8,FALSE))</f>
        <v>894</v>
      </c>
      <c r="AG787" s="57">
        <f t="shared" ref="AG787" si="9456">IF(OR(ISERROR(VLOOKUP(CONCATENATE("ALI_",$C787,"_SEG_",$I787,"_PROV_",$D787),Catalogo_Precios,AG$8,FALSE)),O787=0),0,VLOOKUP(CONCATENATE("ALI_",$C787,"_SEG_",$I787,"_PROV_",$D787),Catalogo_Precios,AG$8,FALSE))</f>
        <v>894</v>
      </c>
      <c r="AH787" s="57">
        <f t="shared" ref="AH787" si="9457">IF(OR(ISERROR(VLOOKUP(CONCATENATE("ALI_",$C787,"_SEG_",$I787,"_PROV_",$D787),Catalogo_Precios,AH$8,FALSE)),L787=0),0,VLOOKUP(CONCATENATE("ALI_",$C787,"_SEG_",$I787,"_PROV_",$D787),Catalogo_Precios,AH$8,FALSE))</f>
        <v>886</v>
      </c>
      <c r="AI787" s="57">
        <f t="shared" ref="AI787" si="9458">IF(OR(ISERROR(VLOOKUP(CONCATENATE("ALI_",$C787,"_SEG_",$I787,"_PROV_",$D787),Catalogo_Precios,AI$8,FALSE)),M787=0),0,VLOOKUP(CONCATENATE("ALI_",$C787,"_SEG_",$I787,"_PROV_",$D787),Catalogo_Precios,AI$8,FALSE))</f>
        <v>886</v>
      </c>
      <c r="AJ787" s="57">
        <f t="shared" ref="AJ787" si="9459">IF(OR(ISERROR(VLOOKUP(CONCATENATE("ALI_",$C787,"_SEG_",$I787,"_PROV_",$D787),Catalogo_Precios,AJ$8,FALSE)),N787=0),0,VLOOKUP(CONCATENATE("ALI_",$C787,"_SEG_",$I787,"_PROV_",$D787),Catalogo_Precios,AJ$8,FALSE))</f>
        <v>886</v>
      </c>
      <c r="AK787" s="57">
        <f t="shared" ref="AK787" si="9460">IF(OR(ISERROR(VLOOKUP(CONCATENATE("ALI_",$C787,"_SEG_",$I787,"_PROV_",$D787),Catalogo_Precios,AK$8,FALSE)),O787=0),0,VLOOKUP(CONCATENATE("ALI_",$C787,"_SEG_",$I787,"_PROV_",$D787),Catalogo_Precios,AK$8,FALSE))</f>
        <v>886</v>
      </c>
      <c r="AL787" s="53"/>
      <c r="AM787" s="59" t="str">
        <f t="shared" si="9370"/>
        <v>ALI_75_SEG_6</v>
      </c>
      <c r="AN787" s="59" t="str">
        <f t="shared" si="9371"/>
        <v>ALI_75_SEG_6_VAL_31194660.75</v>
      </c>
      <c r="AO787" s="60">
        <f t="shared" ref="AO787" si="9461">IF(OR(AB787="",AB787=0),0,COUNTIF(Codificacion,AM787))</f>
        <v>4</v>
      </c>
      <c r="AP787" s="61">
        <f t="array" ref="AP787">MIN(IF(Codificacion=AM787,Total_Cotizacion,""))</f>
        <v>31194660.749999996</v>
      </c>
      <c r="AQ787" s="62" t="b">
        <f t="shared" si="9373"/>
        <v>1</v>
      </c>
      <c r="AR787" s="51" t="str">
        <f t="shared" ref="AR787" si="9462">IF(COUNTIF(Codificacion2,CONCATENATE(AM787,"_VAL_",AB787))&gt;1,"Empate","")</f>
        <v/>
      </c>
      <c r="AS787" s="63" t="str">
        <f t="shared" si="8972"/>
        <v>X</v>
      </c>
      <c r="AT787" s="59" t="str">
        <f t="shared" si="9375"/>
        <v>ALI_75_SEG_6_X</v>
      </c>
      <c r="AU787" s="63">
        <f t="shared" ref="AU787" si="9463">IF(AND(COUNTIF(Codificacion3,AT787)&lt;AO787),1,COUNTIF(Codificacion3,AT787))</f>
        <v>1</v>
      </c>
      <c r="AV787" s="62" t="str">
        <f t="shared" si="9377"/>
        <v>Cotizacion Seleccionada</v>
      </c>
      <c r="AW787" s="53"/>
      <c r="AX787" s="51" t="str">
        <f t="shared" si="9378"/>
        <v>ALI_75_SEG_6VERDADERO</v>
      </c>
      <c r="AY787" s="51">
        <f t="shared" si="9359"/>
        <v>1</v>
      </c>
      <c r="AZ787" s="64" t="b">
        <f t="shared" si="9379"/>
        <v>0</v>
      </c>
    </row>
    <row r="788" spans="1:52" x14ac:dyDescent="0.2">
      <c r="A788" s="50" t="str">
        <f t="shared" si="9322"/>
        <v>ALI_75_SEG_7</v>
      </c>
      <c r="B788" s="51" t="s">
        <v>113</v>
      </c>
      <c r="C788" s="52">
        <v>75</v>
      </c>
      <c r="D788" s="52">
        <f t="shared" ref="D788" si="9464">IF(ISERROR(VLOOKUP(E788,Proveedores,2,FALSE)),"",VLOOKUP(E788,Proveedores,2,FALSE))</f>
        <v>2032</v>
      </c>
      <c r="E788" s="53" t="s">
        <v>114</v>
      </c>
      <c r="F788" s="54">
        <v>82</v>
      </c>
      <c r="G788" s="53" t="s">
        <v>61</v>
      </c>
      <c r="H788" s="53" t="s">
        <v>62</v>
      </c>
      <c r="I788" s="52">
        <v>7</v>
      </c>
      <c r="J788" s="53" t="s">
        <v>58</v>
      </c>
      <c r="K788" s="55">
        <v>44835</v>
      </c>
      <c r="L788" s="56">
        <v>13892</v>
      </c>
      <c r="M788" s="56">
        <v>17274</v>
      </c>
      <c r="N788" s="56">
        <v>8085</v>
      </c>
      <c r="O788" s="56">
        <v>754</v>
      </c>
      <c r="P788" s="57">
        <v>894</v>
      </c>
      <c r="Q788" s="58">
        <v>9.6699999999999994E-2</v>
      </c>
      <c r="R788" s="57">
        <v>807.55</v>
      </c>
      <c r="S788" s="57">
        <v>894</v>
      </c>
      <c r="T788" s="58">
        <v>9.6699999999999994E-2</v>
      </c>
      <c r="U788" s="57">
        <v>807.55</v>
      </c>
      <c r="V788" s="57">
        <v>894</v>
      </c>
      <c r="W788" s="58">
        <v>9.6699999999999994E-2</v>
      </c>
      <c r="X788" s="57">
        <v>807.55</v>
      </c>
      <c r="Y788" s="57">
        <v>894</v>
      </c>
      <c r="Z788" s="58">
        <v>9.6699999999999994E-2</v>
      </c>
      <c r="AA788" s="57">
        <v>807.55</v>
      </c>
      <c r="AB788" s="57">
        <v>32306037.749999996</v>
      </c>
      <c r="AC788" s="53" t="str">
        <f t="shared" si="9361"/>
        <v>Registro Valido</v>
      </c>
      <c r="AD788" s="57">
        <f t="shared" ref="AD788" si="9465">IF(OR(ISERROR(VLOOKUP(CONCATENATE("ALI_",$C788,"_SEG_",$I788,"_PROV_",$D788),Catalogo_Precios,AD$8,FALSE)),L788=0),0,VLOOKUP(CONCATENATE("ALI_",$C788,"_SEG_",$I788,"_PROV_",$D788),Catalogo_Precios,AD$8,FALSE))</f>
        <v>894</v>
      </c>
      <c r="AE788" s="57">
        <f t="shared" ref="AE788" si="9466">IF(OR(ISERROR(VLOOKUP(CONCATENATE("ALI_",$C788,"_SEG_",$I788,"_PROV_",$D788),Catalogo_Precios,AE$8,FALSE)),M788=0),0,VLOOKUP(CONCATENATE("ALI_",$C788,"_SEG_",$I788,"_PROV_",$D788),Catalogo_Precios,AE$8,FALSE))</f>
        <v>894</v>
      </c>
      <c r="AF788" s="57">
        <f t="shared" ref="AF788" si="9467">IF(OR(ISERROR(VLOOKUP(CONCATENATE("ALI_",$C788,"_SEG_",$I788,"_PROV_",$D788),Catalogo_Precios,AF$8,FALSE)),N788=0),0,VLOOKUP(CONCATENATE("ALI_",$C788,"_SEG_",$I788,"_PROV_",$D788),Catalogo_Precios,AF$8,FALSE))</f>
        <v>894</v>
      </c>
      <c r="AG788" s="57">
        <f t="shared" ref="AG788" si="9468">IF(OR(ISERROR(VLOOKUP(CONCATENATE("ALI_",$C788,"_SEG_",$I788,"_PROV_",$D788),Catalogo_Precios,AG$8,FALSE)),O788=0),0,VLOOKUP(CONCATENATE("ALI_",$C788,"_SEG_",$I788,"_PROV_",$D788),Catalogo_Precios,AG$8,FALSE))</f>
        <v>894</v>
      </c>
      <c r="AH788" s="57">
        <f t="shared" ref="AH788" si="9469">IF(OR(ISERROR(VLOOKUP(CONCATENATE("ALI_",$C788,"_SEG_",$I788,"_PROV_",$D788),Catalogo_Precios,AH$8,FALSE)),L788=0),0,VLOOKUP(CONCATENATE("ALI_",$C788,"_SEG_",$I788,"_PROV_",$D788),Catalogo_Precios,AH$8,FALSE))</f>
        <v>886</v>
      </c>
      <c r="AI788" s="57">
        <f t="shared" ref="AI788" si="9470">IF(OR(ISERROR(VLOOKUP(CONCATENATE("ALI_",$C788,"_SEG_",$I788,"_PROV_",$D788),Catalogo_Precios,AI$8,FALSE)),M788=0),0,VLOOKUP(CONCATENATE("ALI_",$C788,"_SEG_",$I788,"_PROV_",$D788),Catalogo_Precios,AI$8,FALSE))</f>
        <v>886</v>
      </c>
      <c r="AJ788" s="57">
        <f t="shared" ref="AJ788" si="9471">IF(OR(ISERROR(VLOOKUP(CONCATENATE("ALI_",$C788,"_SEG_",$I788,"_PROV_",$D788),Catalogo_Precios,AJ$8,FALSE)),N788=0),0,VLOOKUP(CONCATENATE("ALI_",$C788,"_SEG_",$I788,"_PROV_",$D788),Catalogo_Precios,AJ$8,FALSE))</f>
        <v>886</v>
      </c>
      <c r="AK788" s="57">
        <f t="shared" ref="AK788" si="9472">IF(OR(ISERROR(VLOOKUP(CONCATENATE("ALI_",$C788,"_SEG_",$I788,"_PROV_",$D788),Catalogo_Precios,AK$8,FALSE)),O788=0),0,VLOOKUP(CONCATENATE("ALI_",$C788,"_SEG_",$I788,"_PROV_",$D788),Catalogo_Precios,AK$8,FALSE))</f>
        <v>886</v>
      </c>
      <c r="AL788" s="53"/>
      <c r="AM788" s="59" t="str">
        <f t="shared" si="9370"/>
        <v>ALI_75_SEG_7</v>
      </c>
      <c r="AN788" s="59" t="str">
        <f t="shared" si="9371"/>
        <v>ALI_75_SEG_7_VAL_32306037.75</v>
      </c>
      <c r="AO788" s="60">
        <f t="shared" ref="AO788" si="9473">IF(OR(AB788="",AB788=0),0,COUNTIF(Codificacion,AM788))</f>
        <v>4</v>
      </c>
      <c r="AP788" s="61">
        <f t="array" ref="AP788">MIN(IF(Codificacion=AM788,Total_Cotizacion,""))</f>
        <v>32306037.749999996</v>
      </c>
      <c r="AQ788" s="62" t="b">
        <f t="shared" si="9373"/>
        <v>1</v>
      </c>
      <c r="AR788" s="51" t="str">
        <f t="shared" ref="AR788" si="9474">IF(COUNTIF(Codificacion2,CONCATENATE(AM788,"_VAL_",AB788))&gt;1,"Empate","")</f>
        <v/>
      </c>
      <c r="AS788" s="63" t="str">
        <f t="shared" si="8972"/>
        <v>X</v>
      </c>
      <c r="AT788" s="59" t="str">
        <f t="shared" si="9375"/>
        <v>ALI_75_SEG_7_X</v>
      </c>
      <c r="AU788" s="63">
        <f t="shared" ref="AU788" si="9475">IF(AND(COUNTIF(Codificacion3,AT788)&lt;AO788),1,COUNTIF(Codificacion3,AT788))</f>
        <v>1</v>
      </c>
      <c r="AV788" s="62" t="str">
        <f t="shared" si="9377"/>
        <v>Cotizacion Seleccionada</v>
      </c>
      <c r="AW788" s="53"/>
      <c r="AX788" s="51" t="str">
        <f t="shared" si="9378"/>
        <v>ALI_75_SEG_7VERDADERO</v>
      </c>
      <c r="AY788" s="51">
        <f t="shared" si="9359"/>
        <v>1</v>
      </c>
      <c r="AZ788" s="64" t="b">
        <f t="shared" si="9379"/>
        <v>0</v>
      </c>
    </row>
    <row r="789" spans="1:52" x14ac:dyDescent="0.2">
      <c r="A789" s="50" t="str">
        <f t="shared" si="9322"/>
        <v>ALI_75_SEG_8</v>
      </c>
      <c r="B789" s="51" t="s">
        <v>113</v>
      </c>
      <c r="C789" s="52">
        <v>75</v>
      </c>
      <c r="D789" s="52">
        <f t="shared" ref="D789" si="9476">IF(ISERROR(VLOOKUP(E789,Proveedores,2,FALSE)),"",VLOOKUP(E789,Proveedores,2,FALSE))</f>
        <v>2032</v>
      </c>
      <c r="E789" s="53" t="s">
        <v>114</v>
      </c>
      <c r="F789" s="54">
        <v>83</v>
      </c>
      <c r="G789" s="53" t="s">
        <v>61</v>
      </c>
      <c r="H789" s="53" t="s">
        <v>62</v>
      </c>
      <c r="I789" s="52">
        <v>8</v>
      </c>
      <c r="J789" s="53" t="s">
        <v>58</v>
      </c>
      <c r="K789" s="55">
        <v>44835</v>
      </c>
      <c r="L789" s="56">
        <v>13409</v>
      </c>
      <c r="M789" s="56">
        <v>16671</v>
      </c>
      <c r="N789" s="56">
        <v>7804</v>
      </c>
      <c r="O789" s="56">
        <v>728</v>
      </c>
      <c r="P789" s="57">
        <v>894</v>
      </c>
      <c r="Q789" s="58">
        <v>0.1079</v>
      </c>
      <c r="R789" s="57">
        <v>797.54</v>
      </c>
      <c r="S789" s="57">
        <v>894</v>
      </c>
      <c r="T789" s="58">
        <v>0.1079</v>
      </c>
      <c r="U789" s="57">
        <v>797.54</v>
      </c>
      <c r="V789" s="57">
        <v>894</v>
      </c>
      <c r="W789" s="58">
        <v>0.1079</v>
      </c>
      <c r="X789" s="57">
        <v>797.54</v>
      </c>
      <c r="Y789" s="57">
        <v>894</v>
      </c>
      <c r="Z789" s="58">
        <v>0.1079</v>
      </c>
      <c r="AA789" s="57">
        <v>797.54</v>
      </c>
      <c r="AB789" s="57">
        <v>30794614.48</v>
      </c>
      <c r="AC789" s="53" t="str">
        <f t="shared" si="9361"/>
        <v>Registro Valido</v>
      </c>
      <c r="AD789" s="57">
        <f t="shared" ref="AD789" si="9477">IF(OR(ISERROR(VLOOKUP(CONCATENATE("ALI_",$C789,"_SEG_",$I789,"_PROV_",$D789),Catalogo_Precios,AD$8,FALSE)),L789=0),0,VLOOKUP(CONCATENATE("ALI_",$C789,"_SEG_",$I789,"_PROV_",$D789),Catalogo_Precios,AD$8,FALSE))</f>
        <v>894</v>
      </c>
      <c r="AE789" s="57">
        <f t="shared" ref="AE789" si="9478">IF(OR(ISERROR(VLOOKUP(CONCATENATE("ALI_",$C789,"_SEG_",$I789,"_PROV_",$D789),Catalogo_Precios,AE$8,FALSE)),M789=0),0,VLOOKUP(CONCATENATE("ALI_",$C789,"_SEG_",$I789,"_PROV_",$D789),Catalogo_Precios,AE$8,FALSE))</f>
        <v>894</v>
      </c>
      <c r="AF789" s="57">
        <f t="shared" ref="AF789" si="9479">IF(OR(ISERROR(VLOOKUP(CONCATENATE("ALI_",$C789,"_SEG_",$I789,"_PROV_",$D789),Catalogo_Precios,AF$8,FALSE)),N789=0),0,VLOOKUP(CONCATENATE("ALI_",$C789,"_SEG_",$I789,"_PROV_",$D789),Catalogo_Precios,AF$8,FALSE))</f>
        <v>894</v>
      </c>
      <c r="AG789" s="57">
        <f t="shared" ref="AG789" si="9480">IF(OR(ISERROR(VLOOKUP(CONCATENATE("ALI_",$C789,"_SEG_",$I789,"_PROV_",$D789),Catalogo_Precios,AG$8,FALSE)),O789=0),0,VLOOKUP(CONCATENATE("ALI_",$C789,"_SEG_",$I789,"_PROV_",$D789),Catalogo_Precios,AG$8,FALSE))</f>
        <v>894</v>
      </c>
      <c r="AH789" s="57">
        <f t="shared" ref="AH789" si="9481">IF(OR(ISERROR(VLOOKUP(CONCATENATE("ALI_",$C789,"_SEG_",$I789,"_PROV_",$D789),Catalogo_Precios,AH$8,FALSE)),L789=0),0,VLOOKUP(CONCATENATE("ALI_",$C789,"_SEG_",$I789,"_PROV_",$D789),Catalogo_Precios,AH$8,FALSE))</f>
        <v>886</v>
      </c>
      <c r="AI789" s="57">
        <f t="shared" ref="AI789" si="9482">IF(OR(ISERROR(VLOOKUP(CONCATENATE("ALI_",$C789,"_SEG_",$I789,"_PROV_",$D789),Catalogo_Precios,AI$8,FALSE)),M789=0),0,VLOOKUP(CONCATENATE("ALI_",$C789,"_SEG_",$I789,"_PROV_",$D789),Catalogo_Precios,AI$8,FALSE))</f>
        <v>886</v>
      </c>
      <c r="AJ789" s="57">
        <f t="shared" ref="AJ789" si="9483">IF(OR(ISERROR(VLOOKUP(CONCATENATE("ALI_",$C789,"_SEG_",$I789,"_PROV_",$D789),Catalogo_Precios,AJ$8,FALSE)),N789=0),0,VLOOKUP(CONCATENATE("ALI_",$C789,"_SEG_",$I789,"_PROV_",$D789),Catalogo_Precios,AJ$8,FALSE))</f>
        <v>886</v>
      </c>
      <c r="AK789" s="57">
        <f t="shared" ref="AK789" si="9484">IF(OR(ISERROR(VLOOKUP(CONCATENATE("ALI_",$C789,"_SEG_",$I789,"_PROV_",$D789),Catalogo_Precios,AK$8,FALSE)),O789=0),0,VLOOKUP(CONCATENATE("ALI_",$C789,"_SEG_",$I789,"_PROV_",$D789),Catalogo_Precios,AK$8,FALSE))</f>
        <v>886</v>
      </c>
      <c r="AL789" s="53"/>
      <c r="AM789" s="59" t="str">
        <f t="shared" si="9370"/>
        <v>ALI_75_SEG_8</v>
      </c>
      <c r="AN789" s="59" t="str">
        <f t="shared" si="9371"/>
        <v>ALI_75_SEG_8_VAL_30794614.48</v>
      </c>
      <c r="AO789" s="60">
        <f t="shared" ref="AO789" si="9485">IF(OR(AB789="",AB789=0),0,COUNTIF(Codificacion,AM789))</f>
        <v>4</v>
      </c>
      <c r="AP789" s="61">
        <f t="array" ref="AP789">MIN(IF(Codificacion=AM789,Total_Cotizacion,""))</f>
        <v>30794614.48</v>
      </c>
      <c r="AQ789" s="62" t="b">
        <f t="shared" si="9373"/>
        <v>1</v>
      </c>
      <c r="AR789" s="51" t="str">
        <f t="shared" ref="AR789" si="9486">IF(COUNTIF(Codificacion2,CONCATENATE(AM789,"_VAL_",AB789))&gt;1,"Empate","")</f>
        <v/>
      </c>
      <c r="AS789" s="63" t="str">
        <f t="shared" si="8972"/>
        <v>X</v>
      </c>
      <c r="AT789" s="59" t="str">
        <f t="shared" si="9375"/>
        <v>ALI_75_SEG_8_X</v>
      </c>
      <c r="AU789" s="63">
        <f t="shared" ref="AU789" si="9487">IF(AND(COUNTIF(Codificacion3,AT789)&lt;AO789),1,COUNTIF(Codificacion3,AT789))</f>
        <v>1</v>
      </c>
      <c r="AV789" s="62" t="str">
        <f t="shared" si="9377"/>
        <v>Cotizacion Seleccionada</v>
      </c>
      <c r="AW789" s="53"/>
      <c r="AX789" s="51" t="str">
        <f t="shared" si="9378"/>
        <v>ALI_75_SEG_8VERDADERO</v>
      </c>
      <c r="AY789" s="51">
        <f t="shared" si="9359"/>
        <v>1</v>
      </c>
      <c r="AZ789" s="64" t="b">
        <f t="shared" si="9379"/>
        <v>0</v>
      </c>
    </row>
    <row r="790" spans="1:52" x14ac:dyDescent="0.2">
      <c r="A790" s="50" t="str">
        <f t="shared" si="9322"/>
        <v>ALI_75_SEG_9</v>
      </c>
      <c r="B790" s="51" t="s">
        <v>113</v>
      </c>
      <c r="C790" s="52">
        <v>75</v>
      </c>
      <c r="D790" s="52">
        <f t="shared" ref="D790" si="9488">IF(ISERROR(VLOOKUP(E790,Proveedores,2,FALSE)),"",VLOOKUP(E790,Proveedores,2,FALSE))</f>
        <v>2032</v>
      </c>
      <c r="E790" s="53" t="s">
        <v>114</v>
      </c>
      <c r="F790" s="54">
        <v>84</v>
      </c>
      <c r="G790" s="53" t="s">
        <v>61</v>
      </c>
      <c r="H790" s="53" t="s">
        <v>62</v>
      </c>
      <c r="I790" s="52">
        <v>9</v>
      </c>
      <c r="J790" s="53" t="s">
        <v>58</v>
      </c>
      <c r="K790" s="55">
        <v>44835</v>
      </c>
      <c r="L790" s="56">
        <v>13550</v>
      </c>
      <c r="M790" s="56">
        <v>16849</v>
      </c>
      <c r="N790" s="56">
        <v>7885</v>
      </c>
      <c r="O790" s="56">
        <v>735</v>
      </c>
      <c r="P790" s="57">
        <v>894</v>
      </c>
      <c r="Q790" s="58">
        <v>0.1084</v>
      </c>
      <c r="R790" s="57">
        <v>797.09</v>
      </c>
      <c r="S790" s="57">
        <v>894</v>
      </c>
      <c r="T790" s="58">
        <v>0.1084</v>
      </c>
      <c r="U790" s="57">
        <v>797.09</v>
      </c>
      <c r="V790" s="57">
        <v>894</v>
      </c>
      <c r="W790" s="58">
        <v>0.1084</v>
      </c>
      <c r="X790" s="57">
        <v>797.09</v>
      </c>
      <c r="Y790" s="57">
        <v>894</v>
      </c>
      <c r="Z790" s="58">
        <v>0.1084</v>
      </c>
      <c r="AA790" s="57">
        <v>797.09</v>
      </c>
      <c r="AB790" s="57">
        <v>31101654.710000001</v>
      </c>
      <c r="AC790" s="53" t="str">
        <f t="shared" si="9361"/>
        <v>Registro Valido</v>
      </c>
      <c r="AD790" s="57">
        <f t="shared" ref="AD790" si="9489">IF(OR(ISERROR(VLOOKUP(CONCATENATE("ALI_",$C790,"_SEG_",$I790,"_PROV_",$D790),Catalogo_Precios,AD$8,FALSE)),L790=0),0,VLOOKUP(CONCATENATE("ALI_",$C790,"_SEG_",$I790,"_PROV_",$D790),Catalogo_Precios,AD$8,FALSE))</f>
        <v>894</v>
      </c>
      <c r="AE790" s="57">
        <f t="shared" ref="AE790" si="9490">IF(OR(ISERROR(VLOOKUP(CONCATENATE("ALI_",$C790,"_SEG_",$I790,"_PROV_",$D790),Catalogo_Precios,AE$8,FALSE)),M790=0),0,VLOOKUP(CONCATENATE("ALI_",$C790,"_SEG_",$I790,"_PROV_",$D790),Catalogo_Precios,AE$8,FALSE))</f>
        <v>894</v>
      </c>
      <c r="AF790" s="57">
        <f t="shared" ref="AF790" si="9491">IF(OR(ISERROR(VLOOKUP(CONCATENATE("ALI_",$C790,"_SEG_",$I790,"_PROV_",$D790),Catalogo_Precios,AF$8,FALSE)),N790=0),0,VLOOKUP(CONCATENATE("ALI_",$C790,"_SEG_",$I790,"_PROV_",$D790),Catalogo_Precios,AF$8,FALSE))</f>
        <v>894</v>
      </c>
      <c r="AG790" s="57">
        <f t="shared" ref="AG790" si="9492">IF(OR(ISERROR(VLOOKUP(CONCATENATE("ALI_",$C790,"_SEG_",$I790,"_PROV_",$D790),Catalogo_Precios,AG$8,FALSE)),O790=0),0,VLOOKUP(CONCATENATE("ALI_",$C790,"_SEG_",$I790,"_PROV_",$D790),Catalogo_Precios,AG$8,FALSE))</f>
        <v>894</v>
      </c>
      <c r="AH790" s="57">
        <f t="shared" ref="AH790" si="9493">IF(OR(ISERROR(VLOOKUP(CONCATENATE("ALI_",$C790,"_SEG_",$I790,"_PROV_",$D790),Catalogo_Precios,AH$8,FALSE)),L790=0),0,VLOOKUP(CONCATENATE("ALI_",$C790,"_SEG_",$I790,"_PROV_",$D790),Catalogo_Precios,AH$8,FALSE))</f>
        <v>886</v>
      </c>
      <c r="AI790" s="57">
        <f t="shared" ref="AI790" si="9494">IF(OR(ISERROR(VLOOKUP(CONCATENATE("ALI_",$C790,"_SEG_",$I790,"_PROV_",$D790),Catalogo_Precios,AI$8,FALSE)),M790=0),0,VLOOKUP(CONCATENATE("ALI_",$C790,"_SEG_",$I790,"_PROV_",$D790),Catalogo_Precios,AI$8,FALSE))</f>
        <v>886</v>
      </c>
      <c r="AJ790" s="57">
        <f t="shared" ref="AJ790" si="9495">IF(OR(ISERROR(VLOOKUP(CONCATENATE("ALI_",$C790,"_SEG_",$I790,"_PROV_",$D790),Catalogo_Precios,AJ$8,FALSE)),N790=0),0,VLOOKUP(CONCATENATE("ALI_",$C790,"_SEG_",$I790,"_PROV_",$D790),Catalogo_Precios,AJ$8,FALSE))</f>
        <v>886</v>
      </c>
      <c r="AK790" s="57">
        <f t="shared" ref="AK790" si="9496">IF(OR(ISERROR(VLOOKUP(CONCATENATE("ALI_",$C790,"_SEG_",$I790,"_PROV_",$D790),Catalogo_Precios,AK$8,FALSE)),O790=0),0,VLOOKUP(CONCATENATE("ALI_",$C790,"_SEG_",$I790,"_PROV_",$D790),Catalogo_Precios,AK$8,FALSE))</f>
        <v>886</v>
      </c>
      <c r="AL790" s="53"/>
      <c r="AM790" s="59" t="str">
        <f t="shared" si="9370"/>
        <v>ALI_75_SEG_9</v>
      </c>
      <c r="AN790" s="59" t="str">
        <f t="shared" si="9371"/>
        <v>ALI_75_SEG_9_VAL_31101654.71</v>
      </c>
      <c r="AO790" s="60">
        <f t="shared" ref="AO790" si="9497">IF(OR(AB790="",AB790=0),0,COUNTIF(Codificacion,AM790))</f>
        <v>4</v>
      </c>
      <c r="AP790" s="61">
        <f t="array" ref="AP790">MIN(IF(Codificacion=AM790,Total_Cotizacion,""))</f>
        <v>31101654.710000001</v>
      </c>
      <c r="AQ790" s="62" t="b">
        <f t="shared" si="9373"/>
        <v>1</v>
      </c>
      <c r="AR790" s="51" t="str">
        <f t="shared" ref="AR790" si="9498">IF(COUNTIF(Codificacion2,CONCATENATE(AM790,"_VAL_",AB790))&gt;1,"Empate","")</f>
        <v/>
      </c>
      <c r="AS790" s="63" t="str">
        <f t="shared" si="8972"/>
        <v>X</v>
      </c>
      <c r="AT790" s="59" t="str">
        <f t="shared" si="9375"/>
        <v>ALI_75_SEG_9_X</v>
      </c>
      <c r="AU790" s="63">
        <f t="shared" ref="AU790" si="9499">IF(AND(COUNTIF(Codificacion3,AT790)&lt;AO790),1,COUNTIF(Codificacion3,AT790))</f>
        <v>1</v>
      </c>
      <c r="AV790" s="62" t="str">
        <f t="shared" si="9377"/>
        <v>Cotizacion Seleccionada</v>
      </c>
      <c r="AW790" s="53"/>
      <c r="AX790" s="51" t="str">
        <f t="shared" si="9378"/>
        <v>ALI_75_SEG_9VERDADERO</v>
      </c>
      <c r="AY790" s="51">
        <f t="shared" si="9359"/>
        <v>1</v>
      </c>
      <c r="AZ790" s="64" t="b">
        <f t="shared" si="9379"/>
        <v>0</v>
      </c>
    </row>
    <row r="791" spans="1:52" x14ac:dyDescent="0.2">
      <c r="A791" s="50" t="str">
        <f t="shared" si="9322"/>
        <v>ALI_75_SEG_10</v>
      </c>
      <c r="B791" s="51" t="s">
        <v>113</v>
      </c>
      <c r="C791" s="52">
        <v>75</v>
      </c>
      <c r="D791" s="52">
        <f t="shared" ref="D791" si="9500">IF(ISERROR(VLOOKUP(E791,Proveedores,2,FALSE)),"",VLOOKUP(E791,Proveedores,2,FALSE))</f>
        <v>2032</v>
      </c>
      <c r="E791" s="53" t="s">
        <v>114</v>
      </c>
      <c r="F791" s="54">
        <v>85</v>
      </c>
      <c r="G791" s="53" t="s">
        <v>61</v>
      </c>
      <c r="H791" s="53" t="s">
        <v>62</v>
      </c>
      <c r="I791" s="52">
        <v>10</v>
      </c>
      <c r="J791" s="53" t="s">
        <v>58</v>
      </c>
      <c r="K791" s="55">
        <v>44835</v>
      </c>
      <c r="L791" s="56">
        <v>13569</v>
      </c>
      <c r="M791" s="56">
        <v>16876</v>
      </c>
      <c r="N791" s="56">
        <v>7898</v>
      </c>
      <c r="O791" s="56">
        <v>737</v>
      </c>
      <c r="P791" s="57">
        <v>894</v>
      </c>
      <c r="Q791" s="58">
        <v>0.10970000000000001</v>
      </c>
      <c r="R791" s="57">
        <v>795.93</v>
      </c>
      <c r="S791" s="57">
        <v>894</v>
      </c>
      <c r="T791" s="58">
        <v>0.10970000000000001</v>
      </c>
      <c r="U791" s="57">
        <v>795.93</v>
      </c>
      <c r="V791" s="57">
        <v>894</v>
      </c>
      <c r="W791" s="58">
        <v>0.10970000000000001</v>
      </c>
      <c r="X791" s="57">
        <v>795.93</v>
      </c>
      <c r="Y791" s="57">
        <v>894</v>
      </c>
      <c r="Z791" s="58">
        <v>0.10970000000000001</v>
      </c>
      <c r="AA791" s="57">
        <v>795.93</v>
      </c>
      <c r="AB791" s="57">
        <v>31104944.400000002</v>
      </c>
      <c r="AC791" s="53" t="str">
        <f t="shared" si="9361"/>
        <v>Registro Valido</v>
      </c>
      <c r="AD791" s="57">
        <f t="shared" ref="AD791" si="9501">IF(OR(ISERROR(VLOOKUP(CONCATENATE("ALI_",$C791,"_SEG_",$I791,"_PROV_",$D791),Catalogo_Precios,AD$8,FALSE)),L791=0),0,VLOOKUP(CONCATENATE("ALI_",$C791,"_SEG_",$I791,"_PROV_",$D791),Catalogo_Precios,AD$8,FALSE))</f>
        <v>894</v>
      </c>
      <c r="AE791" s="57">
        <f t="shared" ref="AE791" si="9502">IF(OR(ISERROR(VLOOKUP(CONCATENATE("ALI_",$C791,"_SEG_",$I791,"_PROV_",$D791),Catalogo_Precios,AE$8,FALSE)),M791=0),0,VLOOKUP(CONCATENATE("ALI_",$C791,"_SEG_",$I791,"_PROV_",$D791),Catalogo_Precios,AE$8,FALSE))</f>
        <v>894</v>
      </c>
      <c r="AF791" s="57">
        <f t="shared" ref="AF791" si="9503">IF(OR(ISERROR(VLOOKUP(CONCATENATE("ALI_",$C791,"_SEG_",$I791,"_PROV_",$D791),Catalogo_Precios,AF$8,FALSE)),N791=0),0,VLOOKUP(CONCATENATE("ALI_",$C791,"_SEG_",$I791,"_PROV_",$D791),Catalogo_Precios,AF$8,FALSE))</f>
        <v>894</v>
      </c>
      <c r="AG791" s="57">
        <f t="shared" ref="AG791" si="9504">IF(OR(ISERROR(VLOOKUP(CONCATENATE("ALI_",$C791,"_SEG_",$I791,"_PROV_",$D791),Catalogo_Precios,AG$8,FALSE)),O791=0),0,VLOOKUP(CONCATENATE("ALI_",$C791,"_SEG_",$I791,"_PROV_",$D791),Catalogo_Precios,AG$8,FALSE))</f>
        <v>894</v>
      </c>
      <c r="AH791" s="57">
        <f t="shared" ref="AH791" si="9505">IF(OR(ISERROR(VLOOKUP(CONCATENATE("ALI_",$C791,"_SEG_",$I791,"_PROV_",$D791),Catalogo_Precios,AH$8,FALSE)),L791=0),0,VLOOKUP(CONCATENATE("ALI_",$C791,"_SEG_",$I791,"_PROV_",$D791),Catalogo_Precios,AH$8,FALSE))</f>
        <v>886</v>
      </c>
      <c r="AI791" s="57">
        <f t="shared" ref="AI791" si="9506">IF(OR(ISERROR(VLOOKUP(CONCATENATE("ALI_",$C791,"_SEG_",$I791,"_PROV_",$D791),Catalogo_Precios,AI$8,FALSE)),M791=0),0,VLOOKUP(CONCATENATE("ALI_",$C791,"_SEG_",$I791,"_PROV_",$D791),Catalogo_Precios,AI$8,FALSE))</f>
        <v>886</v>
      </c>
      <c r="AJ791" s="57">
        <f t="shared" ref="AJ791" si="9507">IF(OR(ISERROR(VLOOKUP(CONCATENATE("ALI_",$C791,"_SEG_",$I791,"_PROV_",$D791),Catalogo_Precios,AJ$8,FALSE)),N791=0),0,VLOOKUP(CONCATENATE("ALI_",$C791,"_SEG_",$I791,"_PROV_",$D791),Catalogo_Precios,AJ$8,FALSE))</f>
        <v>886</v>
      </c>
      <c r="AK791" s="57">
        <f t="shared" ref="AK791" si="9508">IF(OR(ISERROR(VLOOKUP(CONCATENATE("ALI_",$C791,"_SEG_",$I791,"_PROV_",$D791),Catalogo_Precios,AK$8,FALSE)),O791=0),0,VLOOKUP(CONCATENATE("ALI_",$C791,"_SEG_",$I791,"_PROV_",$D791),Catalogo_Precios,AK$8,FALSE))</f>
        <v>886</v>
      </c>
      <c r="AL791" s="53"/>
      <c r="AM791" s="59" t="str">
        <f t="shared" si="9370"/>
        <v>ALI_75_SEG_10</v>
      </c>
      <c r="AN791" s="59" t="str">
        <f t="shared" si="9371"/>
        <v>ALI_75_SEG_10_VAL_31104944.4</v>
      </c>
      <c r="AO791" s="60">
        <f t="shared" ref="AO791" si="9509">IF(OR(AB791="",AB791=0),0,COUNTIF(Codificacion,AM791))</f>
        <v>4</v>
      </c>
      <c r="AP791" s="61">
        <f t="array" ref="AP791">MIN(IF(Codificacion=AM791,Total_Cotizacion,""))</f>
        <v>31104944.400000002</v>
      </c>
      <c r="AQ791" s="62" t="b">
        <f t="shared" si="9373"/>
        <v>1</v>
      </c>
      <c r="AR791" s="51" t="str">
        <f t="shared" ref="AR791" si="9510">IF(COUNTIF(Codificacion2,CONCATENATE(AM791,"_VAL_",AB791))&gt;1,"Empate","")</f>
        <v/>
      </c>
      <c r="AS791" s="63" t="str">
        <f t="shared" si="8972"/>
        <v>X</v>
      </c>
      <c r="AT791" s="59" t="str">
        <f t="shared" si="9375"/>
        <v>ALI_75_SEG_10_X</v>
      </c>
      <c r="AU791" s="63">
        <f t="shared" ref="AU791" si="9511">IF(AND(COUNTIF(Codificacion3,AT791)&lt;AO791),1,COUNTIF(Codificacion3,AT791))</f>
        <v>1</v>
      </c>
      <c r="AV791" s="62" t="str">
        <f t="shared" si="9377"/>
        <v>Cotizacion Seleccionada</v>
      </c>
      <c r="AW791" s="53"/>
      <c r="AX791" s="51" t="str">
        <f t="shared" si="9378"/>
        <v>ALI_75_SEG_10VERDADERO</v>
      </c>
      <c r="AY791" s="51">
        <f t="shared" si="9359"/>
        <v>1</v>
      </c>
      <c r="AZ791" s="64" t="b">
        <f t="shared" si="9379"/>
        <v>0</v>
      </c>
    </row>
    <row r="792" spans="1:52" x14ac:dyDescent="0.2">
      <c r="A792" s="50" t="str">
        <f t="shared" si="9322"/>
        <v>ALI_75_SEG_11</v>
      </c>
      <c r="B792" s="51" t="s">
        <v>113</v>
      </c>
      <c r="C792" s="52">
        <v>75</v>
      </c>
      <c r="D792" s="52">
        <f t="shared" ref="D792" si="9512">IF(ISERROR(VLOOKUP(E792,Proveedores,2,FALSE)),"",VLOOKUP(E792,Proveedores,2,FALSE))</f>
        <v>2032</v>
      </c>
      <c r="E792" s="53" t="s">
        <v>114</v>
      </c>
      <c r="F792" s="54">
        <v>86</v>
      </c>
      <c r="G792" s="53" t="s">
        <v>61</v>
      </c>
      <c r="H792" s="53" t="s">
        <v>62</v>
      </c>
      <c r="I792" s="52">
        <v>11</v>
      </c>
      <c r="J792" s="53" t="s">
        <v>58</v>
      </c>
      <c r="K792" s="55">
        <v>44835</v>
      </c>
      <c r="L792" s="56">
        <v>13364</v>
      </c>
      <c r="M792" s="56">
        <v>16618</v>
      </c>
      <c r="N792" s="56">
        <v>7778</v>
      </c>
      <c r="O792" s="56">
        <v>725</v>
      </c>
      <c r="P792" s="57">
        <v>894</v>
      </c>
      <c r="Q792" s="58">
        <v>0.1099</v>
      </c>
      <c r="R792" s="57">
        <v>795.75</v>
      </c>
      <c r="S792" s="57">
        <v>894</v>
      </c>
      <c r="T792" s="58">
        <v>0.1099</v>
      </c>
      <c r="U792" s="57">
        <v>795.75</v>
      </c>
      <c r="V792" s="57">
        <v>894</v>
      </c>
      <c r="W792" s="58">
        <v>0.1099</v>
      </c>
      <c r="X792" s="57">
        <v>795.75</v>
      </c>
      <c r="Y792" s="57">
        <v>894</v>
      </c>
      <c r="Z792" s="58">
        <v>0.1099</v>
      </c>
      <c r="AA792" s="57">
        <v>795.75</v>
      </c>
      <c r="AB792" s="57">
        <v>30624438.75</v>
      </c>
      <c r="AC792" s="53" t="str">
        <f t="shared" si="9361"/>
        <v>Registro Valido</v>
      </c>
      <c r="AD792" s="57">
        <f t="shared" ref="AD792" si="9513">IF(OR(ISERROR(VLOOKUP(CONCATENATE("ALI_",$C792,"_SEG_",$I792,"_PROV_",$D792),Catalogo_Precios,AD$8,FALSE)),L792=0),0,VLOOKUP(CONCATENATE("ALI_",$C792,"_SEG_",$I792,"_PROV_",$D792),Catalogo_Precios,AD$8,FALSE))</f>
        <v>894</v>
      </c>
      <c r="AE792" s="57">
        <f t="shared" ref="AE792" si="9514">IF(OR(ISERROR(VLOOKUP(CONCATENATE("ALI_",$C792,"_SEG_",$I792,"_PROV_",$D792),Catalogo_Precios,AE$8,FALSE)),M792=0),0,VLOOKUP(CONCATENATE("ALI_",$C792,"_SEG_",$I792,"_PROV_",$D792),Catalogo_Precios,AE$8,FALSE))</f>
        <v>894</v>
      </c>
      <c r="AF792" s="57">
        <f t="shared" ref="AF792" si="9515">IF(OR(ISERROR(VLOOKUP(CONCATENATE("ALI_",$C792,"_SEG_",$I792,"_PROV_",$D792),Catalogo_Precios,AF$8,FALSE)),N792=0),0,VLOOKUP(CONCATENATE("ALI_",$C792,"_SEG_",$I792,"_PROV_",$D792),Catalogo_Precios,AF$8,FALSE))</f>
        <v>894</v>
      </c>
      <c r="AG792" s="57">
        <f t="shared" ref="AG792" si="9516">IF(OR(ISERROR(VLOOKUP(CONCATENATE("ALI_",$C792,"_SEG_",$I792,"_PROV_",$D792),Catalogo_Precios,AG$8,FALSE)),O792=0),0,VLOOKUP(CONCATENATE("ALI_",$C792,"_SEG_",$I792,"_PROV_",$D792),Catalogo_Precios,AG$8,FALSE))</f>
        <v>894</v>
      </c>
      <c r="AH792" s="57">
        <f t="shared" ref="AH792" si="9517">IF(OR(ISERROR(VLOOKUP(CONCATENATE("ALI_",$C792,"_SEG_",$I792,"_PROV_",$D792),Catalogo_Precios,AH$8,FALSE)),L792=0),0,VLOOKUP(CONCATENATE("ALI_",$C792,"_SEG_",$I792,"_PROV_",$D792),Catalogo_Precios,AH$8,FALSE))</f>
        <v>886</v>
      </c>
      <c r="AI792" s="57">
        <f t="shared" ref="AI792" si="9518">IF(OR(ISERROR(VLOOKUP(CONCATENATE("ALI_",$C792,"_SEG_",$I792,"_PROV_",$D792),Catalogo_Precios,AI$8,FALSE)),M792=0),0,VLOOKUP(CONCATENATE("ALI_",$C792,"_SEG_",$I792,"_PROV_",$D792),Catalogo_Precios,AI$8,FALSE))</f>
        <v>886</v>
      </c>
      <c r="AJ792" s="57">
        <f t="shared" ref="AJ792" si="9519">IF(OR(ISERROR(VLOOKUP(CONCATENATE("ALI_",$C792,"_SEG_",$I792,"_PROV_",$D792),Catalogo_Precios,AJ$8,FALSE)),N792=0),0,VLOOKUP(CONCATENATE("ALI_",$C792,"_SEG_",$I792,"_PROV_",$D792),Catalogo_Precios,AJ$8,FALSE))</f>
        <v>886</v>
      </c>
      <c r="AK792" s="57">
        <f t="shared" ref="AK792" si="9520">IF(OR(ISERROR(VLOOKUP(CONCATENATE("ALI_",$C792,"_SEG_",$I792,"_PROV_",$D792),Catalogo_Precios,AK$8,FALSE)),O792=0),0,VLOOKUP(CONCATENATE("ALI_",$C792,"_SEG_",$I792,"_PROV_",$D792),Catalogo_Precios,AK$8,FALSE))</f>
        <v>886</v>
      </c>
      <c r="AL792" s="53"/>
      <c r="AM792" s="59" t="str">
        <f t="shared" si="9370"/>
        <v>ALI_75_SEG_11</v>
      </c>
      <c r="AN792" s="59" t="str">
        <f t="shared" si="9371"/>
        <v>ALI_75_SEG_11_VAL_30624438.75</v>
      </c>
      <c r="AO792" s="60">
        <f t="shared" ref="AO792" si="9521">IF(OR(AB792="",AB792=0),0,COUNTIF(Codificacion,AM792))</f>
        <v>4</v>
      </c>
      <c r="AP792" s="61">
        <f t="array" ref="AP792">MIN(IF(Codificacion=AM792,Total_Cotizacion,""))</f>
        <v>30624438.75</v>
      </c>
      <c r="AQ792" s="62" t="b">
        <f t="shared" si="9373"/>
        <v>1</v>
      </c>
      <c r="AR792" s="51" t="str">
        <f t="shared" ref="AR792" si="9522">IF(COUNTIF(Codificacion2,CONCATENATE(AM792,"_VAL_",AB792))&gt;1,"Empate","")</f>
        <v/>
      </c>
      <c r="AS792" s="63" t="str">
        <f t="shared" si="8972"/>
        <v>X</v>
      </c>
      <c r="AT792" s="59" t="str">
        <f t="shared" si="9375"/>
        <v>ALI_75_SEG_11_X</v>
      </c>
      <c r="AU792" s="63">
        <f t="shared" ref="AU792" si="9523">IF(AND(COUNTIF(Codificacion3,AT792)&lt;AO792),1,COUNTIF(Codificacion3,AT792))</f>
        <v>1</v>
      </c>
      <c r="AV792" s="62" t="str">
        <f t="shared" si="9377"/>
        <v>Cotizacion Seleccionada</v>
      </c>
      <c r="AW792" s="53"/>
      <c r="AX792" s="51" t="str">
        <f t="shared" si="9378"/>
        <v>ALI_75_SEG_11VERDADERO</v>
      </c>
      <c r="AY792" s="51">
        <f t="shared" si="9359"/>
        <v>1</v>
      </c>
      <c r="AZ792" s="64" t="b">
        <f t="shared" si="9379"/>
        <v>0</v>
      </c>
    </row>
    <row r="793" spans="1:52" x14ac:dyDescent="0.2">
      <c r="A793" s="50" t="b">
        <f t="shared" si="9322"/>
        <v>0</v>
      </c>
      <c r="B793" s="51" t="s">
        <v>113</v>
      </c>
      <c r="C793" s="52">
        <v>75</v>
      </c>
      <c r="D793" s="52">
        <f t="shared" ref="D793" si="9524">IF(ISERROR(VLOOKUP(E793,Proveedores,2,FALSE)),"",VLOOKUP(E793,Proveedores,2,FALSE))</f>
        <v>2032</v>
      </c>
      <c r="E793" s="53" t="s">
        <v>114</v>
      </c>
      <c r="F793" s="54">
        <v>87</v>
      </c>
      <c r="G793" s="53" t="s">
        <v>61</v>
      </c>
      <c r="H793" s="53" t="s">
        <v>62</v>
      </c>
      <c r="I793" s="52">
        <v>12</v>
      </c>
      <c r="J793" s="53" t="s">
        <v>58</v>
      </c>
      <c r="K793" s="55">
        <v>44835</v>
      </c>
      <c r="L793" s="56">
        <v>12129</v>
      </c>
      <c r="M793" s="56">
        <v>15081</v>
      </c>
      <c r="N793" s="56">
        <v>7059</v>
      </c>
      <c r="O793" s="56">
        <v>658</v>
      </c>
      <c r="P793" s="57">
        <v>894</v>
      </c>
      <c r="Q793" s="58">
        <v>9.4500000000000001E-2</v>
      </c>
      <c r="R793" s="57">
        <v>809.52</v>
      </c>
      <c r="S793" s="57">
        <v>894</v>
      </c>
      <c r="T793" s="58">
        <v>9.4500000000000001E-2</v>
      </c>
      <c r="U793" s="57">
        <v>809.52</v>
      </c>
      <c r="V793" s="57">
        <v>894</v>
      </c>
      <c r="W793" s="58">
        <v>9.4500000000000001E-2</v>
      </c>
      <c r="X793" s="57">
        <v>809.52</v>
      </c>
      <c r="Y793" s="57">
        <v>894</v>
      </c>
      <c r="Z793" s="58">
        <v>9.4500000000000001E-2</v>
      </c>
      <c r="AA793" s="57">
        <v>809.52</v>
      </c>
      <c r="AB793" s="57">
        <v>28274105.039999999</v>
      </c>
      <c r="AC793" s="53" t="str">
        <f t="shared" si="9361"/>
        <v>Registro Valido</v>
      </c>
      <c r="AD793" s="57">
        <f t="shared" ref="AD793" si="9525">IF(OR(ISERROR(VLOOKUP(CONCATENATE("ALI_",$C793,"_SEG_",$I793,"_PROV_",$D793),Catalogo_Precios,AD$8,FALSE)),L793=0),0,VLOOKUP(CONCATENATE("ALI_",$C793,"_SEG_",$I793,"_PROV_",$D793),Catalogo_Precios,AD$8,FALSE))</f>
        <v>894</v>
      </c>
      <c r="AE793" s="57">
        <f t="shared" ref="AE793" si="9526">IF(OR(ISERROR(VLOOKUP(CONCATENATE("ALI_",$C793,"_SEG_",$I793,"_PROV_",$D793),Catalogo_Precios,AE$8,FALSE)),M793=0),0,VLOOKUP(CONCATENATE("ALI_",$C793,"_SEG_",$I793,"_PROV_",$D793),Catalogo_Precios,AE$8,FALSE))</f>
        <v>894</v>
      </c>
      <c r="AF793" s="57">
        <f t="shared" ref="AF793" si="9527">IF(OR(ISERROR(VLOOKUP(CONCATENATE("ALI_",$C793,"_SEG_",$I793,"_PROV_",$D793),Catalogo_Precios,AF$8,FALSE)),N793=0),0,VLOOKUP(CONCATENATE("ALI_",$C793,"_SEG_",$I793,"_PROV_",$D793),Catalogo_Precios,AF$8,FALSE))</f>
        <v>894</v>
      </c>
      <c r="AG793" s="57">
        <f t="shared" ref="AG793" si="9528">IF(OR(ISERROR(VLOOKUP(CONCATENATE("ALI_",$C793,"_SEG_",$I793,"_PROV_",$D793),Catalogo_Precios,AG$8,FALSE)),O793=0),0,VLOOKUP(CONCATENATE("ALI_",$C793,"_SEG_",$I793,"_PROV_",$D793),Catalogo_Precios,AG$8,FALSE))</f>
        <v>894</v>
      </c>
      <c r="AH793" s="57">
        <f t="shared" ref="AH793" si="9529">IF(OR(ISERROR(VLOOKUP(CONCATENATE("ALI_",$C793,"_SEG_",$I793,"_PROV_",$D793),Catalogo_Precios,AH$8,FALSE)),L793=0),0,VLOOKUP(CONCATENATE("ALI_",$C793,"_SEG_",$I793,"_PROV_",$D793),Catalogo_Precios,AH$8,FALSE))</f>
        <v>886</v>
      </c>
      <c r="AI793" s="57">
        <f t="shared" ref="AI793" si="9530">IF(OR(ISERROR(VLOOKUP(CONCATENATE("ALI_",$C793,"_SEG_",$I793,"_PROV_",$D793),Catalogo_Precios,AI$8,FALSE)),M793=0),0,VLOOKUP(CONCATENATE("ALI_",$C793,"_SEG_",$I793,"_PROV_",$D793),Catalogo_Precios,AI$8,FALSE))</f>
        <v>886</v>
      </c>
      <c r="AJ793" s="57">
        <f t="shared" ref="AJ793" si="9531">IF(OR(ISERROR(VLOOKUP(CONCATENATE("ALI_",$C793,"_SEG_",$I793,"_PROV_",$D793),Catalogo_Precios,AJ$8,FALSE)),N793=0),0,VLOOKUP(CONCATENATE("ALI_",$C793,"_SEG_",$I793,"_PROV_",$D793),Catalogo_Precios,AJ$8,FALSE))</f>
        <v>886</v>
      </c>
      <c r="AK793" s="57">
        <f t="shared" ref="AK793" si="9532">IF(OR(ISERROR(VLOOKUP(CONCATENATE("ALI_",$C793,"_SEG_",$I793,"_PROV_",$D793),Catalogo_Precios,AK$8,FALSE)),O793=0),0,VLOOKUP(CONCATENATE("ALI_",$C793,"_SEG_",$I793,"_PROV_",$D793),Catalogo_Precios,AK$8,FALSE))</f>
        <v>886</v>
      </c>
      <c r="AL793" s="53"/>
      <c r="AM793" s="59" t="str">
        <f t="shared" si="9370"/>
        <v>ALI_75_SEG_12</v>
      </c>
      <c r="AN793" s="59" t="str">
        <f t="shared" si="9371"/>
        <v>ALI_75_SEG_12_VAL_28274105.04</v>
      </c>
      <c r="AO793" s="60">
        <f t="shared" ref="AO793" si="9533">IF(OR(AB793="",AB793=0),0,COUNTIF(Codificacion,AM793))</f>
        <v>4</v>
      </c>
      <c r="AP793" s="61">
        <f t="array" ref="AP793">MIN(IF(Codificacion=AM793,Total_Cotizacion,""))</f>
        <v>27802241.27</v>
      </c>
      <c r="AQ793" s="62" t="b">
        <f t="shared" si="9373"/>
        <v>0</v>
      </c>
      <c r="AR793" s="51" t="str">
        <f t="shared" ref="AR793" si="9534">IF(COUNTIF(Codificacion2,CONCATENATE(AM793,"_VAL_",AB793))&gt;1,"Empate","")</f>
        <v/>
      </c>
      <c r="AS793" s="63" t="str">
        <f t="shared" si="8972"/>
        <v/>
      </c>
      <c r="AT793" s="59" t="str">
        <f t="shared" si="9375"/>
        <v>ALI_75_SEG_12_</v>
      </c>
      <c r="AU793" s="63">
        <f t="shared" ref="AU793" si="9535">IF(AND(COUNTIF(Codificacion3,AT793)&lt;AO793),1,COUNTIF(Codificacion3,AT793))</f>
        <v>1</v>
      </c>
      <c r="AV793" s="62" t="str">
        <f t="shared" si="9377"/>
        <v>No Seleccionada</v>
      </c>
      <c r="AW793" s="53"/>
      <c r="AX793" s="51" t="str">
        <f t="shared" si="9378"/>
        <v>ALI_75_SEG_12FALSO</v>
      </c>
      <c r="AY793" s="51">
        <f t="shared" si="9359"/>
        <v>3</v>
      </c>
      <c r="AZ793" s="64" t="b">
        <f t="shared" si="9379"/>
        <v>0</v>
      </c>
    </row>
    <row r="794" spans="1:52" x14ac:dyDescent="0.2">
      <c r="A794" s="50" t="b">
        <f t="shared" si="9322"/>
        <v>0</v>
      </c>
      <c r="B794" s="51" t="s">
        <v>113</v>
      </c>
      <c r="C794" s="52">
        <v>75</v>
      </c>
      <c r="D794" s="52">
        <f t="shared" ref="D794" si="9536">IF(ISERROR(VLOOKUP(E794,Proveedores,2,FALSE)),"",VLOOKUP(E794,Proveedores,2,FALSE))</f>
        <v>2032</v>
      </c>
      <c r="E794" s="53" t="s">
        <v>114</v>
      </c>
      <c r="F794" s="54">
        <v>88</v>
      </c>
      <c r="G794" s="53" t="s">
        <v>61</v>
      </c>
      <c r="H794" s="53" t="s">
        <v>62</v>
      </c>
      <c r="I794" s="52">
        <v>13</v>
      </c>
      <c r="J794" s="53" t="s">
        <v>58</v>
      </c>
      <c r="K794" s="55">
        <v>44835</v>
      </c>
      <c r="L794" s="56">
        <v>12878</v>
      </c>
      <c r="M794" s="56">
        <v>16014</v>
      </c>
      <c r="N794" s="56">
        <v>7495</v>
      </c>
      <c r="O794" s="56">
        <v>699</v>
      </c>
      <c r="P794" s="57">
        <v>894</v>
      </c>
      <c r="Q794" s="58">
        <v>0.10829999999999999</v>
      </c>
      <c r="R794" s="57">
        <v>797.18</v>
      </c>
      <c r="S794" s="57">
        <v>894</v>
      </c>
      <c r="T794" s="58">
        <v>0.10829999999999999</v>
      </c>
      <c r="U794" s="57">
        <v>797.18</v>
      </c>
      <c r="V794" s="57">
        <v>894</v>
      </c>
      <c r="W794" s="58">
        <v>0.10829999999999999</v>
      </c>
      <c r="X794" s="57">
        <v>797.18</v>
      </c>
      <c r="Y794" s="57">
        <v>894</v>
      </c>
      <c r="Z794" s="58">
        <v>0.10829999999999999</v>
      </c>
      <c r="AA794" s="57">
        <v>797.18</v>
      </c>
      <c r="AB794" s="57">
        <v>29564217.479999997</v>
      </c>
      <c r="AC794" s="53" t="str">
        <f t="shared" si="9361"/>
        <v>Registro Valido</v>
      </c>
      <c r="AD794" s="57">
        <f t="shared" ref="AD794" si="9537">IF(OR(ISERROR(VLOOKUP(CONCATENATE("ALI_",$C794,"_SEG_",$I794,"_PROV_",$D794),Catalogo_Precios,AD$8,FALSE)),L794=0),0,VLOOKUP(CONCATENATE("ALI_",$C794,"_SEG_",$I794,"_PROV_",$D794),Catalogo_Precios,AD$8,FALSE))</f>
        <v>894</v>
      </c>
      <c r="AE794" s="57">
        <f t="shared" ref="AE794" si="9538">IF(OR(ISERROR(VLOOKUP(CONCATENATE("ALI_",$C794,"_SEG_",$I794,"_PROV_",$D794),Catalogo_Precios,AE$8,FALSE)),M794=0),0,VLOOKUP(CONCATENATE("ALI_",$C794,"_SEG_",$I794,"_PROV_",$D794),Catalogo_Precios,AE$8,FALSE))</f>
        <v>894</v>
      </c>
      <c r="AF794" s="57">
        <f t="shared" ref="AF794" si="9539">IF(OR(ISERROR(VLOOKUP(CONCATENATE("ALI_",$C794,"_SEG_",$I794,"_PROV_",$D794),Catalogo_Precios,AF$8,FALSE)),N794=0),0,VLOOKUP(CONCATENATE("ALI_",$C794,"_SEG_",$I794,"_PROV_",$D794),Catalogo_Precios,AF$8,FALSE))</f>
        <v>894</v>
      </c>
      <c r="AG794" s="57">
        <f t="shared" ref="AG794" si="9540">IF(OR(ISERROR(VLOOKUP(CONCATENATE("ALI_",$C794,"_SEG_",$I794,"_PROV_",$D794),Catalogo_Precios,AG$8,FALSE)),O794=0),0,VLOOKUP(CONCATENATE("ALI_",$C794,"_SEG_",$I794,"_PROV_",$D794),Catalogo_Precios,AG$8,FALSE))</f>
        <v>894</v>
      </c>
      <c r="AH794" s="57">
        <f t="shared" ref="AH794" si="9541">IF(OR(ISERROR(VLOOKUP(CONCATENATE("ALI_",$C794,"_SEG_",$I794,"_PROV_",$D794),Catalogo_Precios,AH$8,FALSE)),L794=0),0,VLOOKUP(CONCATENATE("ALI_",$C794,"_SEG_",$I794,"_PROV_",$D794),Catalogo_Precios,AH$8,FALSE))</f>
        <v>886</v>
      </c>
      <c r="AI794" s="57">
        <f t="shared" ref="AI794" si="9542">IF(OR(ISERROR(VLOOKUP(CONCATENATE("ALI_",$C794,"_SEG_",$I794,"_PROV_",$D794),Catalogo_Precios,AI$8,FALSE)),M794=0),0,VLOOKUP(CONCATENATE("ALI_",$C794,"_SEG_",$I794,"_PROV_",$D794),Catalogo_Precios,AI$8,FALSE))</f>
        <v>886</v>
      </c>
      <c r="AJ794" s="57">
        <f t="shared" ref="AJ794" si="9543">IF(OR(ISERROR(VLOOKUP(CONCATENATE("ALI_",$C794,"_SEG_",$I794,"_PROV_",$D794),Catalogo_Precios,AJ$8,FALSE)),N794=0),0,VLOOKUP(CONCATENATE("ALI_",$C794,"_SEG_",$I794,"_PROV_",$D794),Catalogo_Precios,AJ$8,FALSE))</f>
        <v>886</v>
      </c>
      <c r="AK794" s="57">
        <f t="shared" ref="AK794" si="9544">IF(OR(ISERROR(VLOOKUP(CONCATENATE("ALI_",$C794,"_SEG_",$I794,"_PROV_",$D794),Catalogo_Precios,AK$8,FALSE)),O794=0),0,VLOOKUP(CONCATENATE("ALI_",$C794,"_SEG_",$I794,"_PROV_",$D794),Catalogo_Precios,AK$8,FALSE))</f>
        <v>886</v>
      </c>
      <c r="AL794" s="53"/>
      <c r="AM794" s="59" t="str">
        <f t="shared" si="9370"/>
        <v>ALI_75_SEG_13</v>
      </c>
      <c r="AN794" s="59" t="str">
        <f t="shared" si="9371"/>
        <v>ALI_75_SEG_13_VAL_29564217.48</v>
      </c>
      <c r="AO794" s="60">
        <f t="shared" ref="AO794" si="9545">IF(OR(AB794="",AB794=0),0,COUNTIF(Codificacion,AM794))</f>
        <v>4</v>
      </c>
      <c r="AP794" s="61">
        <f t="array" ref="AP794">MIN(IF(Codificacion=AM794,Total_Cotizacion,""))</f>
        <v>29520826.859999999</v>
      </c>
      <c r="AQ794" s="62" t="b">
        <f t="shared" si="9373"/>
        <v>0</v>
      </c>
      <c r="AR794" s="51" t="str">
        <f t="shared" ref="AR794" si="9546">IF(COUNTIF(Codificacion2,CONCATENATE(AM794,"_VAL_",AB794))&gt;1,"Empate","")</f>
        <v/>
      </c>
      <c r="AS794" s="63" t="str">
        <f t="shared" si="8972"/>
        <v/>
      </c>
      <c r="AT794" s="59" t="str">
        <f t="shared" si="9375"/>
        <v>ALI_75_SEG_13_</v>
      </c>
      <c r="AU794" s="63">
        <f t="shared" ref="AU794" si="9547">IF(AND(COUNTIF(Codificacion3,AT794)&lt;AO794),1,COUNTIF(Codificacion3,AT794))</f>
        <v>1</v>
      </c>
      <c r="AV794" s="62" t="str">
        <f t="shared" si="9377"/>
        <v>No Seleccionada</v>
      </c>
      <c r="AW794" s="53"/>
      <c r="AX794" s="51" t="str">
        <f t="shared" si="9378"/>
        <v>ALI_75_SEG_13FALSO</v>
      </c>
      <c r="AY794" s="51">
        <f t="shared" si="9359"/>
        <v>3</v>
      </c>
      <c r="AZ794" s="64" t="b">
        <f t="shared" si="9379"/>
        <v>0</v>
      </c>
    </row>
    <row r="795" spans="1:52" x14ac:dyDescent="0.2">
      <c r="A795" s="50" t="b">
        <f t="shared" si="9322"/>
        <v>0</v>
      </c>
      <c r="B795" s="51" t="s">
        <v>113</v>
      </c>
      <c r="C795" s="52">
        <v>75</v>
      </c>
      <c r="D795" s="52">
        <f t="shared" ref="D795" si="9548">IF(ISERROR(VLOOKUP(E795,Proveedores,2,FALSE)),"",VLOOKUP(E795,Proveedores,2,FALSE))</f>
        <v>2032</v>
      </c>
      <c r="E795" s="53" t="s">
        <v>114</v>
      </c>
      <c r="F795" s="54">
        <v>89</v>
      </c>
      <c r="G795" s="53" t="s">
        <v>61</v>
      </c>
      <c r="H795" s="53" t="s">
        <v>62</v>
      </c>
      <c r="I795" s="52">
        <v>14</v>
      </c>
      <c r="J795" s="53" t="s">
        <v>58</v>
      </c>
      <c r="K795" s="55">
        <v>44835</v>
      </c>
      <c r="L795" s="56">
        <v>12761</v>
      </c>
      <c r="M795" s="56">
        <v>15868</v>
      </c>
      <c r="N795" s="56">
        <v>7427</v>
      </c>
      <c r="O795" s="56">
        <v>693</v>
      </c>
      <c r="P795" s="57">
        <v>894</v>
      </c>
      <c r="Q795" s="58">
        <v>0.10879999999999999</v>
      </c>
      <c r="R795" s="57">
        <v>796.73</v>
      </c>
      <c r="S795" s="57">
        <v>894</v>
      </c>
      <c r="T795" s="58">
        <v>0.10879999999999999</v>
      </c>
      <c r="U795" s="57">
        <v>796.73</v>
      </c>
      <c r="V795" s="57">
        <v>894</v>
      </c>
      <c r="W795" s="58">
        <v>0.10879999999999999</v>
      </c>
      <c r="X795" s="57">
        <v>796.73</v>
      </c>
      <c r="Y795" s="57">
        <v>894</v>
      </c>
      <c r="Z795" s="58">
        <v>0.10879999999999999</v>
      </c>
      <c r="AA795" s="57">
        <v>796.73</v>
      </c>
      <c r="AB795" s="57">
        <v>29279030.770000003</v>
      </c>
      <c r="AC795" s="53" t="str">
        <f t="shared" si="9361"/>
        <v>Registro Valido</v>
      </c>
      <c r="AD795" s="57">
        <f t="shared" ref="AD795" si="9549">IF(OR(ISERROR(VLOOKUP(CONCATENATE("ALI_",$C795,"_SEG_",$I795,"_PROV_",$D795),Catalogo_Precios,AD$8,FALSE)),L795=0),0,VLOOKUP(CONCATENATE("ALI_",$C795,"_SEG_",$I795,"_PROV_",$D795),Catalogo_Precios,AD$8,FALSE))</f>
        <v>894</v>
      </c>
      <c r="AE795" s="57">
        <f t="shared" ref="AE795" si="9550">IF(OR(ISERROR(VLOOKUP(CONCATENATE("ALI_",$C795,"_SEG_",$I795,"_PROV_",$D795),Catalogo_Precios,AE$8,FALSE)),M795=0),0,VLOOKUP(CONCATENATE("ALI_",$C795,"_SEG_",$I795,"_PROV_",$D795),Catalogo_Precios,AE$8,FALSE))</f>
        <v>894</v>
      </c>
      <c r="AF795" s="57">
        <f t="shared" ref="AF795" si="9551">IF(OR(ISERROR(VLOOKUP(CONCATENATE("ALI_",$C795,"_SEG_",$I795,"_PROV_",$D795),Catalogo_Precios,AF$8,FALSE)),N795=0),0,VLOOKUP(CONCATENATE("ALI_",$C795,"_SEG_",$I795,"_PROV_",$D795),Catalogo_Precios,AF$8,FALSE))</f>
        <v>894</v>
      </c>
      <c r="AG795" s="57">
        <f t="shared" ref="AG795" si="9552">IF(OR(ISERROR(VLOOKUP(CONCATENATE("ALI_",$C795,"_SEG_",$I795,"_PROV_",$D795),Catalogo_Precios,AG$8,FALSE)),O795=0),0,VLOOKUP(CONCATENATE("ALI_",$C795,"_SEG_",$I795,"_PROV_",$D795),Catalogo_Precios,AG$8,FALSE))</f>
        <v>894</v>
      </c>
      <c r="AH795" s="57">
        <f t="shared" ref="AH795" si="9553">IF(OR(ISERROR(VLOOKUP(CONCATENATE("ALI_",$C795,"_SEG_",$I795,"_PROV_",$D795),Catalogo_Precios,AH$8,FALSE)),L795=0),0,VLOOKUP(CONCATENATE("ALI_",$C795,"_SEG_",$I795,"_PROV_",$D795),Catalogo_Precios,AH$8,FALSE))</f>
        <v>886</v>
      </c>
      <c r="AI795" s="57">
        <f t="shared" ref="AI795" si="9554">IF(OR(ISERROR(VLOOKUP(CONCATENATE("ALI_",$C795,"_SEG_",$I795,"_PROV_",$D795),Catalogo_Precios,AI$8,FALSE)),M795=0),0,VLOOKUP(CONCATENATE("ALI_",$C795,"_SEG_",$I795,"_PROV_",$D795),Catalogo_Precios,AI$8,FALSE))</f>
        <v>886</v>
      </c>
      <c r="AJ795" s="57">
        <f t="shared" ref="AJ795" si="9555">IF(OR(ISERROR(VLOOKUP(CONCATENATE("ALI_",$C795,"_SEG_",$I795,"_PROV_",$D795),Catalogo_Precios,AJ$8,FALSE)),N795=0),0,VLOOKUP(CONCATENATE("ALI_",$C795,"_SEG_",$I795,"_PROV_",$D795),Catalogo_Precios,AJ$8,FALSE))</f>
        <v>886</v>
      </c>
      <c r="AK795" s="57">
        <f t="shared" ref="AK795" si="9556">IF(OR(ISERROR(VLOOKUP(CONCATENATE("ALI_",$C795,"_SEG_",$I795,"_PROV_",$D795),Catalogo_Precios,AK$8,FALSE)),O795=0),0,VLOOKUP(CONCATENATE("ALI_",$C795,"_SEG_",$I795,"_PROV_",$D795),Catalogo_Precios,AK$8,FALSE))</f>
        <v>886</v>
      </c>
      <c r="AL795" s="53"/>
      <c r="AM795" s="59" t="str">
        <f t="shared" si="9370"/>
        <v>ALI_75_SEG_14</v>
      </c>
      <c r="AN795" s="59" t="str">
        <f t="shared" si="9371"/>
        <v>ALI_75_SEG_14_VAL_29279030.77</v>
      </c>
      <c r="AO795" s="60">
        <f t="shared" ref="AO795" si="9557">IF(OR(AB795="",AB795=0),0,COUNTIF(Codificacion,AM795))</f>
        <v>4</v>
      </c>
      <c r="AP795" s="61">
        <f t="array" ref="AP795">MIN(IF(Codificacion=AM795,Total_Cotizacion,""))</f>
        <v>29252571.489999998</v>
      </c>
      <c r="AQ795" s="62" t="b">
        <f t="shared" si="9373"/>
        <v>0</v>
      </c>
      <c r="AR795" s="51" t="str">
        <f t="shared" ref="AR795" si="9558">IF(COUNTIF(Codificacion2,CONCATENATE(AM795,"_VAL_",AB795))&gt;1,"Empate","")</f>
        <v/>
      </c>
      <c r="AS795" s="63" t="str">
        <f t="shared" si="8972"/>
        <v/>
      </c>
      <c r="AT795" s="59" t="str">
        <f t="shared" si="9375"/>
        <v>ALI_75_SEG_14_</v>
      </c>
      <c r="AU795" s="63">
        <f t="shared" ref="AU795" si="9559">IF(AND(COUNTIF(Codificacion3,AT795)&lt;AO795),1,COUNTIF(Codificacion3,AT795))</f>
        <v>1</v>
      </c>
      <c r="AV795" s="62" t="str">
        <f t="shared" si="9377"/>
        <v>No Seleccionada</v>
      </c>
      <c r="AW795" s="53"/>
      <c r="AX795" s="51" t="str">
        <f t="shared" si="9378"/>
        <v>ALI_75_SEG_14FALSO</v>
      </c>
      <c r="AY795" s="51">
        <f t="shared" si="9359"/>
        <v>3</v>
      </c>
      <c r="AZ795" s="64" t="b">
        <f t="shared" si="9379"/>
        <v>0</v>
      </c>
    </row>
    <row r="796" spans="1:52" x14ac:dyDescent="0.2">
      <c r="A796" s="50" t="b">
        <f t="shared" si="9322"/>
        <v>0</v>
      </c>
      <c r="B796" s="51" t="s">
        <v>113</v>
      </c>
      <c r="C796" s="52">
        <v>75</v>
      </c>
      <c r="D796" s="52">
        <f t="shared" ref="D796" si="9560">IF(ISERROR(VLOOKUP(E796,Proveedores,2,FALSE)),"",VLOOKUP(E796,Proveedores,2,FALSE))</f>
        <v>2032</v>
      </c>
      <c r="E796" s="53" t="s">
        <v>114</v>
      </c>
      <c r="F796" s="54">
        <v>90</v>
      </c>
      <c r="G796" s="53" t="s">
        <v>61</v>
      </c>
      <c r="H796" s="53" t="s">
        <v>62</v>
      </c>
      <c r="I796" s="52">
        <v>15</v>
      </c>
      <c r="J796" s="53" t="s">
        <v>58</v>
      </c>
      <c r="K796" s="55">
        <v>44835</v>
      </c>
      <c r="L796" s="56">
        <v>12060</v>
      </c>
      <c r="M796" s="56">
        <v>14997</v>
      </c>
      <c r="N796" s="56">
        <v>7020</v>
      </c>
      <c r="O796" s="56">
        <v>658</v>
      </c>
      <c r="P796" s="57">
        <v>894</v>
      </c>
      <c r="Q796" s="58">
        <v>9.2499999999999999E-2</v>
      </c>
      <c r="R796" s="57">
        <v>811.31</v>
      </c>
      <c r="S796" s="57">
        <v>894</v>
      </c>
      <c r="T796" s="58">
        <v>9.2499999999999999E-2</v>
      </c>
      <c r="U796" s="57">
        <v>811.31</v>
      </c>
      <c r="V796" s="57">
        <v>894</v>
      </c>
      <c r="W796" s="58">
        <v>9.2499999999999999E-2</v>
      </c>
      <c r="X796" s="57">
        <v>811.31</v>
      </c>
      <c r="Y796" s="57">
        <v>894</v>
      </c>
      <c r="Z796" s="58">
        <v>9.2499999999999999E-2</v>
      </c>
      <c r="AA796" s="57">
        <v>811.31</v>
      </c>
      <c r="AB796" s="57">
        <v>28180852.849999998</v>
      </c>
      <c r="AC796" s="53" t="str">
        <f t="shared" si="9361"/>
        <v>Registro Valido</v>
      </c>
      <c r="AD796" s="57">
        <f t="shared" ref="AD796" si="9561">IF(OR(ISERROR(VLOOKUP(CONCATENATE("ALI_",$C796,"_SEG_",$I796,"_PROV_",$D796),Catalogo_Precios,AD$8,FALSE)),L796=0),0,VLOOKUP(CONCATENATE("ALI_",$C796,"_SEG_",$I796,"_PROV_",$D796),Catalogo_Precios,AD$8,FALSE))</f>
        <v>894</v>
      </c>
      <c r="AE796" s="57">
        <f t="shared" ref="AE796" si="9562">IF(OR(ISERROR(VLOOKUP(CONCATENATE("ALI_",$C796,"_SEG_",$I796,"_PROV_",$D796),Catalogo_Precios,AE$8,FALSE)),M796=0),0,VLOOKUP(CONCATENATE("ALI_",$C796,"_SEG_",$I796,"_PROV_",$D796),Catalogo_Precios,AE$8,FALSE))</f>
        <v>894</v>
      </c>
      <c r="AF796" s="57">
        <f t="shared" ref="AF796" si="9563">IF(OR(ISERROR(VLOOKUP(CONCATENATE("ALI_",$C796,"_SEG_",$I796,"_PROV_",$D796),Catalogo_Precios,AF$8,FALSE)),N796=0),0,VLOOKUP(CONCATENATE("ALI_",$C796,"_SEG_",$I796,"_PROV_",$D796),Catalogo_Precios,AF$8,FALSE))</f>
        <v>894</v>
      </c>
      <c r="AG796" s="57">
        <f t="shared" ref="AG796" si="9564">IF(OR(ISERROR(VLOOKUP(CONCATENATE("ALI_",$C796,"_SEG_",$I796,"_PROV_",$D796),Catalogo_Precios,AG$8,FALSE)),O796=0),0,VLOOKUP(CONCATENATE("ALI_",$C796,"_SEG_",$I796,"_PROV_",$D796),Catalogo_Precios,AG$8,FALSE))</f>
        <v>894</v>
      </c>
      <c r="AH796" s="57">
        <f t="shared" ref="AH796" si="9565">IF(OR(ISERROR(VLOOKUP(CONCATENATE("ALI_",$C796,"_SEG_",$I796,"_PROV_",$D796),Catalogo_Precios,AH$8,FALSE)),L796=0),0,VLOOKUP(CONCATENATE("ALI_",$C796,"_SEG_",$I796,"_PROV_",$D796),Catalogo_Precios,AH$8,FALSE))</f>
        <v>886</v>
      </c>
      <c r="AI796" s="57">
        <f t="shared" ref="AI796" si="9566">IF(OR(ISERROR(VLOOKUP(CONCATENATE("ALI_",$C796,"_SEG_",$I796,"_PROV_",$D796),Catalogo_Precios,AI$8,FALSE)),M796=0),0,VLOOKUP(CONCATENATE("ALI_",$C796,"_SEG_",$I796,"_PROV_",$D796),Catalogo_Precios,AI$8,FALSE))</f>
        <v>886</v>
      </c>
      <c r="AJ796" s="57">
        <f t="shared" ref="AJ796" si="9567">IF(OR(ISERROR(VLOOKUP(CONCATENATE("ALI_",$C796,"_SEG_",$I796,"_PROV_",$D796),Catalogo_Precios,AJ$8,FALSE)),N796=0),0,VLOOKUP(CONCATENATE("ALI_",$C796,"_SEG_",$I796,"_PROV_",$D796),Catalogo_Precios,AJ$8,FALSE))</f>
        <v>886</v>
      </c>
      <c r="AK796" s="57">
        <f t="shared" ref="AK796" si="9568">IF(OR(ISERROR(VLOOKUP(CONCATENATE("ALI_",$C796,"_SEG_",$I796,"_PROV_",$D796),Catalogo_Precios,AK$8,FALSE)),O796=0),0,VLOOKUP(CONCATENATE("ALI_",$C796,"_SEG_",$I796,"_PROV_",$D796),Catalogo_Precios,AK$8,FALSE))</f>
        <v>886</v>
      </c>
      <c r="AL796" s="53"/>
      <c r="AM796" s="59" t="str">
        <f t="shared" si="9370"/>
        <v>ALI_75_SEG_15</v>
      </c>
      <c r="AN796" s="59" t="str">
        <f t="shared" si="9371"/>
        <v>ALI_75_SEG_15_VAL_28180852.85</v>
      </c>
      <c r="AO796" s="60">
        <f t="shared" ref="AO796" si="9569">IF(OR(AB796="",AB796=0),0,COUNTIF(Codificacion,AM796))</f>
        <v>4</v>
      </c>
      <c r="AP796" s="61">
        <f t="array" ref="AP796">MIN(IF(Codificacion=AM796,Total_Cotizacion,""))</f>
        <v>27649407.349999998</v>
      </c>
      <c r="AQ796" s="62" t="b">
        <f t="shared" si="9373"/>
        <v>0</v>
      </c>
      <c r="AR796" s="51" t="str">
        <f t="shared" ref="AR796" si="9570">IF(COUNTIF(Codificacion2,CONCATENATE(AM796,"_VAL_",AB796))&gt;1,"Empate","")</f>
        <v/>
      </c>
      <c r="AS796" s="63" t="str">
        <f t="shared" si="8972"/>
        <v/>
      </c>
      <c r="AT796" s="59" t="str">
        <f t="shared" si="9375"/>
        <v>ALI_75_SEG_15_</v>
      </c>
      <c r="AU796" s="63">
        <f t="shared" ref="AU796" si="9571">IF(AND(COUNTIF(Codificacion3,AT796)&lt;AO796),1,COUNTIF(Codificacion3,AT796))</f>
        <v>1</v>
      </c>
      <c r="AV796" s="62" t="str">
        <f t="shared" si="9377"/>
        <v>No Seleccionada</v>
      </c>
      <c r="AW796" s="53"/>
      <c r="AX796" s="51" t="str">
        <f t="shared" si="9378"/>
        <v>ALI_75_SEG_15FALSO</v>
      </c>
      <c r="AY796" s="51">
        <f t="shared" si="9359"/>
        <v>3</v>
      </c>
      <c r="AZ796" s="64" t="b">
        <f t="shared" si="9379"/>
        <v>0</v>
      </c>
    </row>
    <row r="797" spans="1:52" x14ac:dyDescent="0.2">
      <c r="A797" s="50" t="str">
        <f t="shared" si="9322"/>
        <v>ALI_95_SEG_1</v>
      </c>
      <c r="B797" s="51" t="s">
        <v>113</v>
      </c>
      <c r="C797" s="52">
        <v>95</v>
      </c>
      <c r="D797" s="52">
        <f t="shared" ref="D797" si="9572">IF(ISERROR(VLOOKUP(E797,Proveedores,2,FALSE)),"",VLOOKUP(E797,Proveedores,2,FALSE))</f>
        <v>2032</v>
      </c>
      <c r="E797" s="53" t="s">
        <v>114</v>
      </c>
      <c r="F797" s="54">
        <v>121</v>
      </c>
      <c r="G797" s="53" t="s">
        <v>61</v>
      </c>
      <c r="H797" s="53" t="s">
        <v>64</v>
      </c>
      <c r="I797" s="52">
        <v>1</v>
      </c>
      <c r="J797" s="53" t="s">
        <v>58</v>
      </c>
      <c r="K797" s="55">
        <v>44835</v>
      </c>
      <c r="L797" s="56">
        <v>14818</v>
      </c>
      <c r="M797" s="56">
        <v>17923</v>
      </c>
      <c r="N797" s="56">
        <v>9999</v>
      </c>
      <c r="O797" s="56">
        <v>730</v>
      </c>
      <c r="P797" s="57">
        <v>889</v>
      </c>
      <c r="Q797" s="58">
        <v>7.9799999999999996E-2</v>
      </c>
      <c r="R797" s="57">
        <v>818.06</v>
      </c>
      <c r="S797" s="57">
        <v>889</v>
      </c>
      <c r="T797" s="58">
        <v>7.9799999999999996E-2</v>
      </c>
      <c r="U797" s="57">
        <v>818.06</v>
      </c>
      <c r="V797" s="57">
        <v>889</v>
      </c>
      <c r="W797" s="58">
        <v>7.9799999999999996E-2</v>
      </c>
      <c r="X797" s="57">
        <v>818.06</v>
      </c>
      <c r="Y797" s="57">
        <v>889</v>
      </c>
      <c r="Z797" s="58">
        <v>7.9799999999999996E-2</v>
      </c>
      <c r="AA797" s="57">
        <v>818.06</v>
      </c>
      <c r="AB797" s="57">
        <v>35561068.199999996</v>
      </c>
      <c r="AC797" s="53" t="str">
        <f t="shared" si="9361"/>
        <v>Registro Valido</v>
      </c>
      <c r="AD797" s="57">
        <f t="shared" ref="AD797" si="9573">IF(OR(ISERROR(VLOOKUP(CONCATENATE("ALI_",$C797,"_SEG_",$I797,"_PROV_",$D797),Catalogo_Precios,AD$8,FALSE)),L797=0),0,VLOOKUP(CONCATENATE("ALI_",$C797,"_SEG_",$I797,"_PROV_",$D797),Catalogo_Precios,AD$8,FALSE))</f>
        <v>889</v>
      </c>
      <c r="AE797" s="57">
        <f t="shared" ref="AE797" si="9574">IF(OR(ISERROR(VLOOKUP(CONCATENATE("ALI_",$C797,"_SEG_",$I797,"_PROV_",$D797),Catalogo_Precios,AE$8,FALSE)),M797=0),0,VLOOKUP(CONCATENATE("ALI_",$C797,"_SEG_",$I797,"_PROV_",$D797),Catalogo_Precios,AE$8,FALSE))</f>
        <v>889</v>
      </c>
      <c r="AF797" s="57">
        <f t="shared" ref="AF797" si="9575">IF(OR(ISERROR(VLOOKUP(CONCATENATE("ALI_",$C797,"_SEG_",$I797,"_PROV_",$D797),Catalogo_Precios,AF$8,FALSE)),N797=0),0,VLOOKUP(CONCATENATE("ALI_",$C797,"_SEG_",$I797,"_PROV_",$D797),Catalogo_Precios,AF$8,FALSE))</f>
        <v>889</v>
      </c>
      <c r="AG797" s="57">
        <f t="shared" ref="AG797" si="9576">IF(OR(ISERROR(VLOOKUP(CONCATENATE("ALI_",$C797,"_SEG_",$I797,"_PROV_",$D797),Catalogo_Precios,AG$8,FALSE)),O797=0),0,VLOOKUP(CONCATENATE("ALI_",$C797,"_SEG_",$I797,"_PROV_",$D797),Catalogo_Precios,AG$8,FALSE))</f>
        <v>889</v>
      </c>
      <c r="AH797" s="57">
        <f t="shared" ref="AH797" si="9577">IF(OR(ISERROR(VLOOKUP(CONCATENATE("ALI_",$C797,"_SEG_",$I797,"_PROV_",$D797),Catalogo_Precios,AH$8,FALSE)),L797=0),0,VLOOKUP(CONCATENATE("ALI_",$C797,"_SEG_",$I797,"_PROV_",$D797),Catalogo_Precios,AH$8,FALSE))</f>
        <v>882</v>
      </c>
      <c r="AI797" s="57">
        <f t="shared" ref="AI797" si="9578">IF(OR(ISERROR(VLOOKUP(CONCATENATE("ALI_",$C797,"_SEG_",$I797,"_PROV_",$D797),Catalogo_Precios,AI$8,FALSE)),M797=0),0,VLOOKUP(CONCATENATE("ALI_",$C797,"_SEG_",$I797,"_PROV_",$D797),Catalogo_Precios,AI$8,FALSE))</f>
        <v>882</v>
      </c>
      <c r="AJ797" s="57">
        <f t="shared" ref="AJ797" si="9579">IF(OR(ISERROR(VLOOKUP(CONCATENATE("ALI_",$C797,"_SEG_",$I797,"_PROV_",$D797),Catalogo_Precios,AJ$8,FALSE)),N797=0),0,VLOOKUP(CONCATENATE("ALI_",$C797,"_SEG_",$I797,"_PROV_",$D797),Catalogo_Precios,AJ$8,FALSE))</f>
        <v>882</v>
      </c>
      <c r="AK797" s="57">
        <f t="shared" ref="AK797" si="9580">IF(OR(ISERROR(VLOOKUP(CONCATENATE("ALI_",$C797,"_SEG_",$I797,"_PROV_",$D797),Catalogo_Precios,AK$8,FALSE)),O797=0),0,VLOOKUP(CONCATENATE("ALI_",$C797,"_SEG_",$I797,"_PROV_",$D797),Catalogo_Precios,AK$8,FALSE))</f>
        <v>882</v>
      </c>
      <c r="AL797" s="53"/>
      <c r="AM797" s="59" t="str">
        <f t="shared" si="9370"/>
        <v>ALI_95_SEG_1</v>
      </c>
      <c r="AN797" s="59" t="str">
        <f t="shared" si="9371"/>
        <v>ALI_95_SEG_1_VAL_35561068.2</v>
      </c>
      <c r="AO797" s="60">
        <f t="shared" ref="AO797" si="9581">IF(OR(AB797="",AB797=0),0,COUNTIF(Codificacion,AM797))</f>
        <v>3</v>
      </c>
      <c r="AP797" s="61">
        <f t="array" ref="AP797">MIN(IF(Codificacion=AM797,Total_Cotizacion,""))</f>
        <v>35561068.199999996</v>
      </c>
      <c r="AQ797" s="62" t="b">
        <f t="shared" si="9373"/>
        <v>1</v>
      </c>
      <c r="AR797" s="51" t="str">
        <f t="shared" ref="AR797" si="9582">IF(COUNTIF(Codificacion2,CONCATENATE(AM797,"_VAL_",AB797))&gt;1,"Empate","")</f>
        <v/>
      </c>
      <c r="AS797" s="63" t="str">
        <f t="shared" si="8972"/>
        <v>X</v>
      </c>
      <c r="AT797" s="59" t="str">
        <f t="shared" si="9375"/>
        <v>ALI_95_SEG_1_X</v>
      </c>
      <c r="AU797" s="63">
        <f t="shared" ref="AU797" si="9583">IF(AND(COUNTIF(Codificacion3,AT797)&lt;AO797),1,COUNTIF(Codificacion3,AT797))</f>
        <v>1</v>
      </c>
      <c r="AV797" s="62" t="str">
        <f t="shared" si="9377"/>
        <v>Cotizacion Seleccionada</v>
      </c>
      <c r="AW797" s="53"/>
      <c r="AX797" s="51" t="str">
        <f t="shared" si="9378"/>
        <v>ALI_95_SEG_1VERDADERO</v>
      </c>
      <c r="AY797" s="51">
        <f t="shared" si="9359"/>
        <v>1</v>
      </c>
      <c r="AZ797" s="64" t="b">
        <f t="shared" si="9379"/>
        <v>0</v>
      </c>
    </row>
    <row r="798" spans="1:52" x14ac:dyDescent="0.2">
      <c r="A798" s="50" t="str">
        <f t="shared" si="9322"/>
        <v>ALI_95_SEG_2</v>
      </c>
      <c r="B798" s="51" t="s">
        <v>113</v>
      </c>
      <c r="C798" s="52">
        <v>95</v>
      </c>
      <c r="D798" s="52">
        <f t="shared" ref="D798" si="9584">IF(ISERROR(VLOOKUP(E798,Proveedores,2,FALSE)),"",VLOOKUP(E798,Proveedores,2,FALSE))</f>
        <v>2032</v>
      </c>
      <c r="E798" s="53" t="s">
        <v>114</v>
      </c>
      <c r="F798" s="54">
        <v>122</v>
      </c>
      <c r="G798" s="53" t="s">
        <v>61</v>
      </c>
      <c r="H798" s="53" t="s">
        <v>64</v>
      </c>
      <c r="I798" s="52">
        <v>2</v>
      </c>
      <c r="J798" s="53" t="s">
        <v>58</v>
      </c>
      <c r="K798" s="55">
        <v>44835</v>
      </c>
      <c r="L798" s="56">
        <v>15158</v>
      </c>
      <c r="M798" s="56">
        <v>18328</v>
      </c>
      <c r="N798" s="56">
        <v>10223</v>
      </c>
      <c r="O798" s="56">
        <v>746</v>
      </c>
      <c r="P798" s="57">
        <v>889</v>
      </c>
      <c r="Q798" s="58">
        <v>7.8600000000000003E-2</v>
      </c>
      <c r="R798" s="57">
        <v>819.12</v>
      </c>
      <c r="S798" s="57">
        <v>889</v>
      </c>
      <c r="T798" s="58">
        <v>7.8600000000000003E-2</v>
      </c>
      <c r="U798" s="57">
        <v>819.12</v>
      </c>
      <c r="V798" s="57">
        <v>889</v>
      </c>
      <c r="W798" s="58">
        <v>7.8600000000000003E-2</v>
      </c>
      <c r="X798" s="57">
        <v>819.12</v>
      </c>
      <c r="Y798" s="57">
        <v>889</v>
      </c>
      <c r="Z798" s="58">
        <v>7.8600000000000003E-2</v>
      </c>
      <c r="AA798" s="57">
        <v>819.12</v>
      </c>
      <c r="AB798" s="57">
        <v>36413979.600000001</v>
      </c>
      <c r="AC798" s="53" t="str">
        <f t="shared" si="9361"/>
        <v>Registro Valido</v>
      </c>
      <c r="AD798" s="57">
        <f t="shared" ref="AD798" si="9585">IF(OR(ISERROR(VLOOKUP(CONCATENATE("ALI_",$C798,"_SEG_",$I798,"_PROV_",$D798),Catalogo_Precios,AD$8,FALSE)),L798=0),0,VLOOKUP(CONCATENATE("ALI_",$C798,"_SEG_",$I798,"_PROV_",$D798),Catalogo_Precios,AD$8,FALSE))</f>
        <v>889</v>
      </c>
      <c r="AE798" s="57">
        <f t="shared" ref="AE798" si="9586">IF(OR(ISERROR(VLOOKUP(CONCATENATE("ALI_",$C798,"_SEG_",$I798,"_PROV_",$D798),Catalogo_Precios,AE$8,FALSE)),M798=0),0,VLOOKUP(CONCATENATE("ALI_",$C798,"_SEG_",$I798,"_PROV_",$D798),Catalogo_Precios,AE$8,FALSE))</f>
        <v>889</v>
      </c>
      <c r="AF798" s="57">
        <f t="shared" ref="AF798" si="9587">IF(OR(ISERROR(VLOOKUP(CONCATENATE("ALI_",$C798,"_SEG_",$I798,"_PROV_",$D798),Catalogo_Precios,AF$8,FALSE)),N798=0),0,VLOOKUP(CONCATENATE("ALI_",$C798,"_SEG_",$I798,"_PROV_",$D798),Catalogo_Precios,AF$8,FALSE))</f>
        <v>889</v>
      </c>
      <c r="AG798" s="57">
        <f t="shared" ref="AG798" si="9588">IF(OR(ISERROR(VLOOKUP(CONCATENATE("ALI_",$C798,"_SEG_",$I798,"_PROV_",$D798),Catalogo_Precios,AG$8,FALSE)),O798=0),0,VLOOKUP(CONCATENATE("ALI_",$C798,"_SEG_",$I798,"_PROV_",$D798),Catalogo_Precios,AG$8,FALSE))</f>
        <v>889</v>
      </c>
      <c r="AH798" s="57">
        <f t="shared" ref="AH798" si="9589">IF(OR(ISERROR(VLOOKUP(CONCATENATE("ALI_",$C798,"_SEG_",$I798,"_PROV_",$D798),Catalogo_Precios,AH$8,FALSE)),L798=0),0,VLOOKUP(CONCATENATE("ALI_",$C798,"_SEG_",$I798,"_PROV_",$D798),Catalogo_Precios,AH$8,FALSE))</f>
        <v>882</v>
      </c>
      <c r="AI798" s="57">
        <f t="shared" ref="AI798" si="9590">IF(OR(ISERROR(VLOOKUP(CONCATENATE("ALI_",$C798,"_SEG_",$I798,"_PROV_",$D798),Catalogo_Precios,AI$8,FALSE)),M798=0),0,VLOOKUP(CONCATENATE("ALI_",$C798,"_SEG_",$I798,"_PROV_",$D798),Catalogo_Precios,AI$8,FALSE))</f>
        <v>882</v>
      </c>
      <c r="AJ798" s="57">
        <f t="shared" ref="AJ798" si="9591">IF(OR(ISERROR(VLOOKUP(CONCATENATE("ALI_",$C798,"_SEG_",$I798,"_PROV_",$D798),Catalogo_Precios,AJ$8,FALSE)),N798=0),0,VLOOKUP(CONCATENATE("ALI_",$C798,"_SEG_",$I798,"_PROV_",$D798),Catalogo_Precios,AJ$8,FALSE))</f>
        <v>882</v>
      </c>
      <c r="AK798" s="57">
        <f t="shared" ref="AK798" si="9592">IF(OR(ISERROR(VLOOKUP(CONCATENATE("ALI_",$C798,"_SEG_",$I798,"_PROV_",$D798),Catalogo_Precios,AK$8,FALSE)),O798=0),0,VLOOKUP(CONCATENATE("ALI_",$C798,"_SEG_",$I798,"_PROV_",$D798),Catalogo_Precios,AK$8,FALSE))</f>
        <v>882</v>
      </c>
      <c r="AL798" s="53"/>
      <c r="AM798" s="59" t="str">
        <f t="shared" si="9370"/>
        <v>ALI_95_SEG_2</v>
      </c>
      <c r="AN798" s="59" t="str">
        <f t="shared" si="9371"/>
        <v>ALI_95_SEG_2_VAL_36413979.6</v>
      </c>
      <c r="AO798" s="60">
        <f t="shared" ref="AO798" si="9593">IF(OR(AB798="",AB798=0),0,COUNTIF(Codificacion,AM798))</f>
        <v>3</v>
      </c>
      <c r="AP798" s="61">
        <f t="array" ref="AP798">MIN(IF(Codificacion=AM798,Total_Cotizacion,""))</f>
        <v>36413979.600000001</v>
      </c>
      <c r="AQ798" s="62" t="b">
        <f t="shared" si="9373"/>
        <v>1</v>
      </c>
      <c r="AR798" s="51" t="str">
        <f t="shared" ref="AR798" si="9594">IF(COUNTIF(Codificacion2,CONCATENATE(AM798,"_VAL_",AB798))&gt;1,"Empate","")</f>
        <v/>
      </c>
      <c r="AS798" s="63" t="str">
        <f t="shared" si="8972"/>
        <v>X</v>
      </c>
      <c r="AT798" s="59" t="str">
        <f t="shared" si="9375"/>
        <v>ALI_95_SEG_2_X</v>
      </c>
      <c r="AU798" s="63">
        <f t="shared" ref="AU798" si="9595">IF(AND(COUNTIF(Codificacion3,AT798)&lt;AO798),1,COUNTIF(Codificacion3,AT798))</f>
        <v>1</v>
      </c>
      <c r="AV798" s="62" t="str">
        <f t="shared" si="9377"/>
        <v>Cotizacion Seleccionada</v>
      </c>
      <c r="AW798" s="53"/>
      <c r="AX798" s="51" t="str">
        <f t="shared" si="9378"/>
        <v>ALI_95_SEG_2VERDADERO</v>
      </c>
      <c r="AY798" s="51">
        <f t="shared" si="9359"/>
        <v>1</v>
      </c>
      <c r="AZ798" s="64" t="b">
        <f t="shared" si="9379"/>
        <v>0</v>
      </c>
    </row>
    <row r="799" spans="1:52" x14ac:dyDescent="0.2">
      <c r="A799" s="50" t="str">
        <f t="shared" si="9322"/>
        <v>ALI_95_SEG_3</v>
      </c>
      <c r="B799" s="51" t="s">
        <v>113</v>
      </c>
      <c r="C799" s="52">
        <v>95</v>
      </c>
      <c r="D799" s="52">
        <f t="shared" ref="D799" si="9596">IF(ISERROR(VLOOKUP(E799,Proveedores,2,FALSE)),"",VLOOKUP(E799,Proveedores,2,FALSE))</f>
        <v>2032</v>
      </c>
      <c r="E799" s="53" t="s">
        <v>114</v>
      </c>
      <c r="F799" s="54">
        <v>123</v>
      </c>
      <c r="G799" s="53" t="s">
        <v>61</v>
      </c>
      <c r="H799" s="53" t="s">
        <v>64</v>
      </c>
      <c r="I799" s="52">
        <v>3</v>
      </c>
      <c r="J799" s="53" t="s">
        <v>58</v>
      </c>
      <c r="K799" s="55">
        <v>44835</v>
      </c>
      <c r="L799" s="56">
        <v>12043</v>
      </c>
      <c r="M799" s="56">
        <v>14471</v>
      </c>
      <c r="N799" s="56">
        <v>7734</v>
      </c>
      <c r="O799" s="56">
        <v>630</v>
      </c>
      <c r="P799" s="57">
        <v>889</v>
      </c>
      <c r="Q799" s="58">
        <v>7.8100000000000003E-2</v>
      </c>
      <c r="R799" s="57">
        <v>819.57</v>
      </c>
      <c r="S799" s="57">
        <v>889</v>
      </c>
      <c r="T799" s="58">
        <v>7.8100000000000003E-2</v>
      </c>
      <c r="U799" s="57">
        <v>819.57</v>
      </c>
      <c r="V799" s="57">
        <v>889</v>
      </c>
      <c r="W799" s="58">
        <v>7.8100000000000003E-2</v>
      </c>
      <c r="X799" s="57">
        <v>819.57</v>
      </c>
      <c r="Y799" s="57">
        <v>889</v>
      </c>
      <c r="Z799" s="58">
        <v>7.8100000000000003E-2</v>
      </c>
      <c r="AA799" s="57">
        <v>819.57</v>
      </c>
      <c r="AB799" s="57">
        <v>28584962.460000001</v>
      </c>
      <c r="AC799" s="53" t="str">
        <f t="shared" si="9361"/>
        <v>Registro Valido</v>
      </c>
      <c r="AD799" s="57">
        <f t="shared" ref="AD799" si="9597">IF(OR(ISERROR(VLOOKUP(CONCATENATE("ALI_",$C799,"_SEG_",$I799,"_PROV_",$D799),Catalogo_Precios,AD$8,FALSE)),L799=0),0,VLOOKUP(CONCATENATE("ALI_",$C799,"_SEG_",$I799,"_PROV_",$D799),Catalogo_Precios,AD$8,FALSE))</f>
        <v>889</v>
      </c>
      <c r="AE799" s="57">
        <f t="shared" ref="AE799" si="9598">IF(OR(ISERROR(VLOOKUP(CONCATENATE("ALI_",$C799,"_SEG_",$I799,"_PROV_",$D799),Catalogo_Precios,AE$8,FALSE)),M799=0),0,VLOOKUP(CONCATENATE("ALI_",$C799,"_SEG_",$I799,"_PROV_",$D799),Catalogo_Precios,AE$8,FALSE))</f>
        <v>889</v>
      </c>
      <c r="AF799" s="57">
        <f t="shared" ref="AF799" si="9599">IF(OR(ISERROR(VLOOKUP(CONCATENATE("ALI_",$C799,"_SEG_",$I799,"_PROV_",$D799),Catalogo_Precios,AF$8,FALSE)),N799=0),0,VLOOKUP(CONCATENATE("ALI_",$C799,"_SEG_",$I799,"_PROV_",$D799),Catalogo_Precios,AF$8,FALSE))</f>
        <v>889</v>
      </c>
      <c r="AG799" s="57">
        <f t="shared" ref="AG799" si="9600">IF(OR(ISERROR(VLOOKUP(CONCATENATE("ALI_",$C799,"_SEG_",$I799,"_PROV_",$D799),Catalogo_Precios,AG$8,FALSE)),O799=0),0,VLOOKUP(CONCATENATE("ALI_",$C799,"_SEG_",$I799,"_PROV_",$D799),Catalogo_Precios,AG$8,FALSE))</f>
        <v>889</v>
      </c>
      <c r="AH799" s="57">
        <f t="shared" ref="AH799" si="9601">IF(OR(ISERROR(VLOOKUP(CONCATENATE("ALI_",$C799,"_SEG_",$I799,"_PROV_",$D799),Catalogo_Precios,AH$8,FALSE)),L799=0),0,VLOOKUP(CONCATENATE("ALI_",$C799,"_SEG_",$I799,"_PROV_",$D799),Catalogo_Precios,AH$8,FALSE))</f>
        <v>882</v>
      </c>
      <c r="AI799" s="57">
        <f t="shared" ref="AI799" si="9602">IF(OR(ISERROR(VLOOKUP(CONCATENATE("ALI_",$C799,"_SEG_",$I799,"_PROV_",$D799),Catalogo_Precios,AI$8,FALSE)),M799=0),0,VLOOKUP(CONCATENATE("ALI_",$C799,"_SEG_",$I799,"_PROV_",$D799),Catalogo_Precios,AI$8,FALSE))</f>
        <v>882</v>
      </c>
      <c r="AJ799" s="57">
        <f t="shared" ref="AJ799" si="9603">IF(OR(ISERROR(VLOOKUP(CONCATENATE("ALI_",$C799,"_SEG_",$I799,"_PROV_",$D799),Catalogo_Precios,AJ$8,FALSE)),N799=0),0,VLOOKUP(CONCATENATE("ALI_",$C799,"_SEG_",$I799,"_PROV_",$D799),Catalogo_Precios,AJ$8,FALSE))</f>
        <v>882</v>
      </c>
      <c r="AK799" s="57">
        <f t="shared" ref="AK799" si="9604">IF(OR(ISERROR(VLOOKUP(CONCATENATE("ALI_",$C799,"_SEG_",$I799,"_PROV_",$D799),Catalogo_Precios,AK$8,FALSE)),O799=0),0,VLOOKUP(CONCATENATE("ALI_",$C799,"_SEG_",$I799,"_PROV_",$D799),Catalogo_Precios,AK$8,FALSE))</f>
        <v>882</v>
      </c>
      <c r="AL799" s="53"/>
      <c r="AM799" s="59" t="str">
        <f t="shared" si="9370"/>
        <v>ALI_95_SEG_3</v>
      </c>
      <c r="AN799" s="59" t="str">
        <f t="shared" si="9371"/>
        <v>ALI_95_SEG_3_VAL_28584962.46</v>
      </c>
      <c r="AO799" s="60">
        <f t="shared" ref="AO799" si="9605">IF(OR(AB799="",AB799=0),0,COUNTIF(Codificacion,AM799))</f>
        <v>3</v>
      </c>
      <c r="AP799" s="61">
        <f t="array" ref="AP799">MIN(IF(Codificacion=AM799,Total_Cotizacion,""))</f>
        <v>28584962.460000001</v>
      </c>
      <c r="AQ799" s="62" t="b">
        <f t="shared" si="9373"/>
        <v>1</v>
      </c>
      <c r="AR799" s="51" t="str">
        <f t="shared" ref="AR799" si="9606">IF(COUNTIF(Codificacion2,CONCATENATE(AM799,"_VAL_",AB799))&gt;1,"Empate","")</f>
        <v/>
      </c>
      <c r="AS799" s="63" t="str">
        <f t="shared" si="8972"/>
        <v>X</v>
      </c>
      <c r="AT799" s="59" t="str">
        <f t="shared" si="9375"/>
        <v>ALI_95_SEG_3_X</v>
      </c>
      <c r="AU799" s="63">
        <f t="shared" ref="AU799" si="9607">IF(AND(COUNTIF(Codificacion3,AT799)&lt;AO799),1,COUNTIF(Codificacion3,AT799))</f>
        <v>1</v>
      </c>
      <c r="AV799" s="62" t="str">
        <f t="shared" si="9377"/>
        <v>Cotizacion Seleccionada</v>
      </c>
      <c r="AW799" s="53"/>
      <c r="AX799" s="51" t="str">
        <f t="shared" si="9378"/>
        <v>ALI_95_SEG_3VERDADERO</v>
      </c>
      <c r="AY799" s="51">
        <f t="shared" si="9359"/>
        <v>1</v>
      </c>
      <c r="AZ799" s="64" t="b">
        <f t="shared" si="9379"/>
        <v>0</v>
      </c>
    </row>
    <row r="800" spans="1:52" x14ac:dyDescent="0.2">
      <c r="A800" s="50" t="b">
        <f t="shared" si="9322"/>
        <v>0</v>
      </c>
      <c r="B800" s="51" t="s">
        <v>113</v>
      </c>
      <c r="C800" s="52">
        <v>95</v>
      </c>
      <c r="D800" s="52">
        <f t="shared" ref="D800" si="9608">IF(ISERROR(VLOOKUP(E800,Proveedores,2,FALSE)),"",VLOOKUP(E800,Proveedores,2,FALSE))</f>
        <v>2032</v>
      </c>
      <c r="E800" s="53" t="s">
        <v>114</v>
      </c>
      <c r="F800" s="54">
        <v>124</v>
      </c>
      <c r="G800" s="53" t="s">
        <v>61</v>
      </c>
      <c r="H800" s="53" t="s">
        <v>64</v>
      </c>
      <c r="I800" s="52">
        <v>4</v>
      </c>
      <c r="J800" s="53" t="s">
        <v>58</v>
      </c>
      <c r="K800" s="55">
        <v>44835</v>
      </c>
      <c r="L800" s="56">
        <v>12831</v>
      </c>
      <c r="M800" s="56">
        <v>15417</v>
      </c>
      <c r="N800" s="56">
        <v>8239</v>
      </c>
      <c r="O800" s="56">
        <v>673</v>
      </c>
      <c r="P800" s="57">
        <v>889</v>
      </c>
      <c r="Q800" s="58">
        <v>7.5600000000000001E-2</v>
      </c>
      <c r="R800" s="57">
        <v>821.79</v>
      </c>
      <c r="S800" s="57">
        <v>889</v>
      </c>
      <c r="T800" s="58">
        <v>7.5600000000000001E-2</v>
      </c>
      <c r="U800" s="57">
        <v>821.79</v>
      </c>
      <c r="V800" s="57">
        <v>889</v>
      </c>
      <c r="W800" s="58">
        <v>7.5600000000000001E-2</v>
      </c>
      <c r="X800" s="57">
        <v>821.79</v>
      </c>
      <c r="Y800" s="57">
        <v>889</v>
      </c>
      <c r="Z800" s="58">
        <v>7.5600000000000001E-2</v>
      </c>
      <c r="AA800" s="57">
        <v>821.79</v>
      </c>
      <c r="AB800" s="57">
        <v>30537716.399999999</v>
      </c>
      <c r="AC800" s="53" t="str">
        <f t="shared" si="9361"/>
        <v>Registro Valido</v>
      </c>
      <c r="AD800" s="57">
        <f t="shared" ref="AD800" si="9609">IF(OR(ISERROR(VLOOKUP(CONCATENATE("ALI_",$C800,"_SEG_",$I800,"_PROV_",$D800),Catalogo_Precios,AD$8,FALSE)),L800=0),0,VLOOKUP(CONCATENATE("ALI_",$C800,"_SEG_",$I800,"_PROV_",$D800),Catalogo_Precios,AD$8,FALSE))</f>
        <v>889</v>
      </c>
      <c r="AE800" s="57">
        <f t="shared" ref="AE800" si="9610">IF(OR(ISERROR(VLOOKUP(CONCATENATE("ALI_",$C800,"_SEG_",$I800,"_PROV_",$D800),Catalogo_Precios,AE$8,FALSE)),M800=0),0,VLOOKUP(CONCATENATE("ALI_",$C800,"_SEG_",$I800,"_PROV_",$D800),Catalogo_Precios,AE$8,FALSE))</f>
        <v>889</v>
      </c>
      <c r="AF800" s="57">
        <f t="shared" ref="AF800" si="9611">IF(OR(ISERROR(VLOOKUP(CONCATENATE("ALI_",$C800,"_SEG_",$I800,"_PROV_",$D800),Catalogo_Precios,AF$8,FALSE)),N800=0),0,VLOOKUP(CONCATENATE("ALI_",$C800,"_SEG_",$I800,"_PROV_",$D800),Catalogo_Precios,AF$8,FALSE))</f>
        <v>889</v>
      </c>
      <c r="AG800" s="57">
        <f t="shared" ref="AG800" si="9612">IF(OR(ISERROR(VLOOKUP(CONCATENATE("ALI_",$C800,"_SEG_",$I800,"_PROV_",$D800),Catalogo_Precios,AG$8,FALSE)),O800=0),0,VLOOKUP(CONCATENATE("ALI_",$C800,"_SEG_",$I800,"_PROV_",$D800),Catalogo_Precios,AG$8,FALSE))</f>
        <v>889</v>
      </c>
      <c r="AH800" s="57">
        <f t="shared" ref="AH800" si="9613">IF(OR(ISERROR(VLOOKUP(CONCATENATE("ALI_",$C800,"_SEG_",$I800,"_PROV_",$D800),Catalogo_Precios,AH$8,FALSE)),L800=0),0,VLOOKUP(CONCATENATE("ALI_",$C800,"_SEG_",$I800,"_PROV_",$D800),Catalogo_Precios,AH$8,FALSE))</f>
        <v>882</v>
      </c>
      <c r="AI800" s="57">
        <f t="shared" ref="AI800" si="9614">IF(OR(ISERROR(VLOOKUP(CONCATENATE("ALI_",$C800,"_SEG_",$I800,"_PROV_",$D800),Catalogo_Precios,AI$8,FALSE)),M800=0),0,VLOOKUP(CONCATENATE("ALI_",$C800,"_SEG_",$I800,"_PROV_",$D800),Catalogo_Precios,AI$8,FALSE))</f>
        <v>882</v>
      </c>
      <c r="AJ800" s="57">
        <f t="shared" ref="AJ800" si="9615">IF(OR(ISERROR(VLOOKUP(CONCATENATE("ALI_",$C800,"_SEG_",$I800,"_PROV_",$D800),Catalogo_Precios,AJ$8,FALSE)),N800=0),0,VLOOKUP(CONCATENATE("ALI_",$C800,"_SEG_",$I800,"_PROV_",$D800),Catalogo_Precios,AJ$8,FALSE))</f>
        <v>882</v>
      </c>
      <c r="AK800" s="57">
        <f t="shared" ref="AK800" si="9616">IF(OR(ISERROR(VLOOKUP(CONCATENATE("ALI_",$C800,"_SEG_",$I800,"_PROV_",$D800),Catalogo_Precios,AK$8,FALSE)),O800=0),0,VLOOKUP(CONCATENATE("ALI_",$C800,"_SEG_",$I800,"_PROV_",$D800),Catalogo_Precios,AK$8,FALSE))</f>
        <v>882</v>
      </c>
      <c r="AL800" s="53"/>
      <c r="AM800" s="59" t="str">
        <f t="shared" si="9370"/>
        <v>ALI_95_SEG_4</v>
      </c>
      <c r="AN800" s="59" t="str">
        <f t="shared" si="9371"/>
        <v>ALI_95_SEG_4_VAL_30537716.4</v>
      </c>
      <c r="AO800" s="60">
        <f t="shared" ref="AO800" si="9617">IF(OR(AB800="",AB800=0),0,COUNTIF(Codificacion,AM800))</f>
        <v>3</v>
      </c>
      <c r="AP800" s="61">
        <f t="array" ref="AP800">MIN(IF(Codificacion=AM800,Total_Cotizacion,""))</f>
        <v>30526940</v>
      </c>
      <c r="AQ800" s="62" t="b">
        <f t="shared" si="9373"/>
        <v>0</v>
      </c>
      <c r="AR800" s="51" t="str">
        <f t="shared" ref="AR800" si="9618">IF(COUNTIF(Codificacion2,CONCATENATE(AM800,"_VAL_",AB800))&gt;1,"Empate","")</f>
        <v/>
      </c>
      <c r="AS800" s="63" t="str">
        <f t="shared" si="8972"/>
        <v/>
      </c>
      <c r="AT800" s="59" t="str">
        <f t="shared" si="9375"/>
        <v>ALI_95_SEG_4_</v>
      </c>
      <c r="AU800" s="63">
        <f t="shared" ref="AU800" si="9619">IF(AND(COUNTIF(Codificacion3,AT800)&lt;AO800),1,COUNTIF(Codificacion3,AT800))</f>
        <v>1</v>
      </c>
      <c r="AV800" s="62" t="str">
        <f t="shared" si="9377"/>
        <v>No Seleccionada</v>
      </c>
      <c r="AW800" s="53"/>
      <c r="AX800" s="51" t="str">
        <f t="shared" si="9378"/>
        <v>ALI_95_SEG_4FALSO</v>
      </c>
      <c r="AY800" s="51">
        <f t="shared" si="9359"/>
        <v>2</v>
      </c>
      <c r="AZ800" s="64" t="b">
        <f t="shared" si="9379"/>
        <v>0</v>
      </c>
    </row>
    <row r="801" spans="1:52" x14ac:dyDescent="0.2">
      <c r="A801" s="50" t="str">
        <f t="shared" si="9322"/>
        <v>ALI_95_SEG_5</v>
      </c>
      <c r="B801" s="51" t="s">
        <v>113</v>
      </c>
      <c r="C801" s="52">
        <v>95</v>
      </c>
      <c r="D801" s="52">
        <f t="shared" ref="D801" si="9620">IF(ISERROR(VLOOKUP(E801,Proveedores,2,FALSE)),"",VLOOKUP(E801,Proveedores,2,FALSE))</f>
        <v>2032</v>
      </c>
      <c r="E801" s="53" t="s">
        <v>114</v>
      </c>
      <c r="F801" s="54">
        <v>125</v>
      </c>
      <c r="G801" s="53" t="s">
        <v>61</v>
      </c>
      <c r="H801" s="53" t="s">
        <v>64</v>
      </c>
      <c r="I801" s="52">
        <v>5</v>
      </c>
      <c r="J801" s="53" t="s">
        <v>58</v>
      </c>
      <c r="K801" s="55">
        <v>44835</v>
      </c>
      <c r="L801" s="56">
        <v>11928</v>
      </c>
      <c r="M801" s="56">
        <v>14334</v>
      </c>
      <c r="N801" s="56">
        <v>7661</v>
      </c>
      <c r="O801" s="56">
        <v>624</v>
      </c>
      <c r="P801" s="57">
        <v>889</v>
      </c>
      <c r="Q801" s="58">
        <v>7.7700000000000005E-2</v>
      </c>
      <c r="R801" s="57">
        <v>819.92</v>
      </c>
      <c r="S801" s="57">
        <v>889</v>
      </c>
      <c r="T801" s="58">
        <v>7.7700000000000005E-2</v>
      </c>
      <c r="U801" s="57">
        <v>819.92</v>
      </c>
      <c r="V801" s="57">
        <v>889</v>
      </c>
      <c r="W801" s="58">
        <v>7.7700000000000005E-2</v>
      </c>
      <c r="X801" s="57">
        <v>819.92</v>
      </c>
      <c r="Y801" s="57">
        <v>889</v>
      </c>
      <c r="Z801" s="58">
        <v>7.7700000000000005E-2</v>
      </c>
      <c r="AA801" s="57">
        <v>819.92</v>
      </c>
      <c r="AB801" s="57">
        <v>28325776.239999998</v>
      </c>
      <c r="AC801" s="53" t="str">
        <f t="shared" si="9361"/>
        <v>Registro Valido</v>
      </c>
      <c r="AD801" s="57">
        <f t="shared" ref="AD801" si="9621">IF(OR(ISERROR(VLOOKUP(CONCATENATE("ALI_",$C801,"_SEG_",$I801,"_PROV_",$D801),Catalogo_Precios,AD$8,FALSE)),L801=0),0,VLOOKUP(CONCATENATE("ALI_",$C801,"_SEG_",$I801,"_PROV_",$D801),Catalogo_Precios,AD$8,FALSE))</f>
        <v>889</v>
      </c>
      <c r="AE801" s="57">
        <f t="shared" ref="AE801" si="9622">IF(OR(ISERROR(VLOOKUP(CONCATENATE("ALI_",$C801,"_SEG_",$I801,"_PROV_",$D801),Catalogo_Precios,AE$8,FALSE)),M801=0),0,VLOOKUP(CONCATENATE("ALI_",$C801,"_SEG_",$I801,"_PROV_",$D801),Catalogo_Precios,AE$8,FALSE))</f>
        <v>889</v>
      </c>
      <c r="AF801" s="57">
        <f t="shared" ref="AF801" si="9623">IF(OR(ISERROR(VLOOKUP(CONCATENATE("ALI_",$C801,"_SEG_",$I801,"_PROV_",$D801),Catalogo_Precios,AF$8,FALSE)),N801=0),0,VLOOKUP(CONCATENATE("ALI_",$C801,"_SEG_",$I801,"_PROV_",$D801),Catalogo_Precios,AF$8,FALSE))</f>
        <v>889</v>
      </c>
      <c r="AG801" s="57">
        <f t="shared" ref="AG801" si="9624">IF(OR(ISERROR(VLOOKUP(CONCATENATE("ALI_",$C801,"_SEG_",$I801,"_PROV_",$D801),Catalogo_Precios,AG$8,FALSE)),O801=0),0,VLOOKUP(CONCATENATE("ALI_",$C801,"_SEG_",$I801,"_PROV_",$D801),Catalogo_Precios,AG$8,FALSE))</f>
        <v>889</v>
      </c>
      <c r="AH801" s="57">
        <f t="shared" ref="AH801" si="9625">IF(OR(ISERROR(VLOOKUP(CONCATENATE("ALI_",$C801,"_SEG_",$I801,"_PROV_",$D801),Catalogo_Precios,AH$8,FALSE)),L801=0),0,VLOOKUP(CONCATENATE("ALI_",$C801,"_SEG_",$I801,"_PROV_",$D801),Catalogo_Precios,AH$8,FALSE))</f>
        <v>882</v>
      </c>
      <c r="AI801" s="57">
        <f t="shared" ref="AI801" si="9626">IF(OR(ISERROR(VLOOKUP(CONCATENATE("ALI_",$C801,"_SEG_",$I801,"_PROV_",$D801),Catalogo_Precios,AI$8,FALSE)),M801=0),0,VLOOKUP(CONCATENATE("ALI_",$C801,"_SEG_",$I801,"_PROV_",$D801),Catalogo_Precios,AI$8,FALSE))</f>
        <v>882</v>
      </c>
      <c r="AJ801" s="57">
        <f t="shared" ref="AJ801" si="9627">IF(OR(ISERROR(VLOOKUP(CONCATENATE("ALI_",$C801,"_SEG_",$I801,"_PROV_",$D801),Catalogo_Precios,AJ$8,FALSE)),N801=0),0,VLOOKUP(CONCATENATE("ALI_",$C801,"_SEG_",$I801,"_PROV_",$D801),Catalogo_Precios,AJ$8,FALSE))</f>
        <v>882</v>
      </c>
      <c r="AK801" s="57">
        <f t="shared" ref="AK801" si="9628">IF(OR(ISERROR(VLOOKUP(CONCATENATE("ALI_",$C801,"_SEG_",$I801,"_PROV_",$D801),Catalogo_Precios,AK$8,FALSE)),O801=0),0,VLOOKUP(CONCATENATE("ALI_",$C801,"_SEG_",$I801,"_PROV_",$D801),Catalogo_Precios,AK$8,FALSE))</f>
        <v>882</v>
      </c>
      <c r="AL801" s="53"/>
      <c r="AM801" s="59" t="str">
        <f t="shared" si="9370"/>
        <v>ALI_95_SEG_5</v>
      </c>
      <c r="AN801" s="59" t="str">
        <f t="shared" si="9371"/>
        <v>ALI_95_SEG_5_VAL_28325776.24</v>
      </c>
      <c r="AO801" s="60">
        <f t="shared" ref="AO801" si="9629">IF(OR(AB801="",AB801=0),0,COUNTIF(Codificacion,AM801))</f>
        <v>3</v>
      </c>
      <c r="AP801" s="61">
        <f t="array" ref="AP801">MIN(IF(Codificacion=AM801,Total_Cotizacion,""))</f>
        <v>28325776.239999998</v>
      </c>
      <c r="AQ801" s="62" t="b">
        <f t="shared" si="9373"/>
        <v>1</v>
      </c>
      <c r="AR801" s="51" t="str">
        <f t="shared" ref="AR801" si="9630">IF(COUNTIF(Codificacion2,CONCATENATE(AM801,"_VAL_",AB801))&gt;1,"Empate","")</f>
        <v/>
      </c>
      <c r="AS801" s="63" t="str">
        <f t="shared" si="8972"/>
        <v>X</v>
      </c>
      <c r="AT801" s="59" t="str">
        <f t="shared" si="9375"/>
        <v>ALI_95_SEG_5_X</v>
      </c>
      <c r="AU801" s="63">
        <f t="shared" ref="AU801" si="9631">IF(AND(COUNTIF(Codificacion3,AT801)&lt;AO801),1,COUNTIF(Codificacion3,AT801))</f>
        <v>1</v>
      </c>
      <c r="AV801" s="62" t="str">
        <f t="shared" si="9377"/>
        <v>Cotizacion Seleccionada</v>
      </c>
      <c r="AW801" s="53"/>
      <c r="AX801" s="51" t="str">
        <f t="shared" si="9378"/>
        <v>ALI_95_SEG_5VERDADERO</v>
      </c>
      <c r="AY801" s="51">
        <f t="shared" si="9359"/>
        <v>1</v>
      </c>
      <c r="AZ801" s="64" t="b">
        <f t="shared" si="9379"/>
        <v>0</v>
      </c>
    </row>
    <row r="802" spans="1:52" x14ac:dyDescent="0.2">
      <c r="A802" s="50" t="str">
        <f t="shared" si="9322"/>
        <v>ALI_95_SEG_6</v>
      </c>
      <c r="B802" s="51" t="s">
        <v>113</v>
      </c>
      <c r="C802" s="52">
        <v>95</v>
      </c>
      <c r="D802" s="52">
        <f t="shared" ref="D802" si="9632">IF(ISERROR(VLOOKUP(E802,Proveedores,2,FALSE)),"",VLOOKUP(E802,Proveedores,2,FALSE))</f>
        <v>2032</v>
      </c>
      <c r="E802" s="53" t="s">
        <v>114</v>
      </c>
      <c r="F802" s="54">
        <v>126</v>
      </c>
      <c r="G802" s="53" t="s">
        <v>61</v>
      </c>
      <c r="H802" s="53" t="s">
        <v>64</v>
      </c>
      <c r="I802" s="52">
        <v>6</v>
      </c>
      <c r="J802" s="53" t="s">
        <v>58</v>
      </c>
      <c r="K802" s="55">
        <v>44835</v>
      </c>
      <c r="L802" s="56">
        <v>12646</v>
      </c>
      <c r="M802" s="56">
        <v>15218</v>
      </c>
      <c r="N802" s="56">
        <v>8169</v>
      </c>
      <c r="O802" s="56">
        <v>669</v>
      </c>
      <c r="P802" s="57">
        <v>889</v>
      </c>
      <c r="Q802" s="58">
        <v>7.9500000000000001E-2</v>
      </c>
      <c r="R802" s="57">
        <v>818.32</v>
      </c>
      <c r="S802" s="57">
        <v>889</v>
      </c>
      <c r="T802" s="58">
        <v>7.9500000000000001E-2</v>
      </c>
      <c r="U802" s="57">
        <v>818.32</v>
      </c>
      <c r="V802" s="57">
        <v>889</v>
      </c>
      <c r="W802" s="58">
        <v>7.9500000000000001E-2</v>
      </c>
      <c r="X802" s="57">
        <v>818.32</v>
      </c>
      <c r="Y802" s="57">
        <v>889</v>
      </c>
      <c r="Z802" s="58">
        <v>7.9500000000000001E-2</v>
      </c>
      <c r="AA802" s="57">
        <v>818.32</v>
      </c>
      <c r="AB802" s="57">
        <v>30033980.640000001</v>
      </c>
      <c r="AC802" s="53" t="str">
        <f t="shared" si="9361"/>
        <v>Registro Valido</v>
      </c>
      <c r="AD802" s="57">
        <f t="shared" ref="AD802" si="9633">IF(OR(ISERROR(VLOOKUP(CONCATENATE("ALI_",$C802,"_SEG_",$I802,"_PROV_",$D802),Catalogo_Precios,AD$8,FALSE)),L802=0),0,VLOOKUP(CONCATENATE("ALI_",$C802,"_SEG_",$I802,"_PROV_",$D802),Catalogo_Precios,AD$8,FALSE))</f>
        <v>889</v>
      </c>
      <c r="AE802" s="57">
        <f t="shared" ref="AE802" si="9634">IF(OR(ISERROR(VLOOKUP(CONCATENATE("ALI_",$C802,"_SEG_",$I802,"_PROV_",$D802),Catalogo_Precios,AE$8,FALSE)),M802=0),0,VLOOKUP(CONCATENATE("ALI_",$C802,"_SEG_",$I802,"_PROV_",$D802),Catalogo_Precios,AE$8,FALSE))</f>
        <v>889</v>
      </c>
      <c r="AF802" s="57">
        <f t="shared" ref="AF802" si="9635">IF(OR(ISERROR(VLOOKUP(CONCATENATE("ALI_",$C802,"_SEG_",$I802,"_PROV_",$D802),Catalogo_Precios,AF$8,FALSE)),N802=0),0,VLOOKUP(CONCATENATE("ALI_",$C802,"_SEG_",$I802,"_PROV_",$D802),Catalogo_Precios,AF$8,FALSE))</f>
        <v>889</v>
      </c>
      <c r="AG802" s="57">
        <f t="shared" ref="AG802" si="9636">IF(OR(ISERROR(VLOOKUP(CONCATENATE("ALI_",$C802,"_SEG_",$I802,"_PROV_",$D802),Catalogo_Precios,AG$8,FALSE)),O802=0),0,VLOOKUP(CONCATENATE("ALI_",$C802,"_SEG_",$I802,"_PROV_",$D802),Catalogo_Precios,AG$8,FALSE))</f>
        <v>889</v>
      </c>
      <c r="AH802" s="57">
        <f t="shared" ref="AH802" si="9637">IF(OR(ISERROR(VLOOKUP(CONCATENATE("ALI_",$C802,"_SEG_",$I802,"_PROV_",$D802),Catalogo_Precios,AH$8,FALSE)),L802=0),0,VLOOKUP(CONCATENATE("ALI_",$C802,"_SEG_",$I802,"_PROV_",$D802),Catalogo_Precios,AH$8,FALSE))</f>
        <v>882</v>
      </c>
      <c r="AI802" s="57">
        <f t="shared" ref="AI802" si="9638">IF(OR(ISERROR(VLOOKUP(CONCATENATE("ALI_",$C802,"_SEG_",$I802,"_PROV_",$D802),Catalogo_Precios,AI$8,FALSE)),M802=0),0,VLOOKUP(CONCATENATE("ALI_",$C802,"_SEG_",$I802,"_PROV_",$D802),Catalogo_Precios,AI$8,FALSE))</f>
        <v>882</v>
      </c>
      <c r="AJ802" s="57">
        <f t="shared" ref="AJ802" si="9639">IF(OR(ISERROR(VLOOKUP(CONCATENATE("ALI_",$C802,"_SEG_",$I802,"_PROV_",$D802),Catalogo_Precios,AJ$8,FALSE)),N802=0),0,VLOOKUP(CONCATENATE("ALI_",$C802,"_SEG_",$I802,"_PROV_",$D802),Catalogo_Precios,AJ$8,FALSE))</f>
        <v>882</v>
      </c>
      <c r="AK802" s="57">
        <f t="shared" ref="AK802" si="9640">IF(OR(ISERROR(VLOOKUP(CONCATENATE("ALI_",$C802,"_SEG_",$I802,"_PROV_",$D802),Catalogo_Precios,AK$8,FALSE)),O802=0),0,VLOOKUP(CONCATENATE("ALI_",$C802,"_SEG_",$I802,"_PROV_",$D802),Catalogo_Precios,AK$8,FALSE))</f>
        <v>882</v>
      </c>
      <c r="AL802" s="53"/>
      <c r="AM802" s="59" t="str">
        <f t="shared" si="9370"/>
        <v>ALI_95_SEG_6</v>
      </c>
      <c r="AN802" s="59" t="str">
        <f t="shared" si="9371"/>
        <v>ALI_95_SEG_6_VAL_30033980.64</v>
      </c>
      <c r="AO802" s="60">
        <f t="shared" ref="AO802" si="9641">IF(OR(AB802="",AB802=0),0,COUNTIF(Codificacion,AM802))</f>
        <v>3</v>
      </c>
      <c r="AP802" s="61">
        <f t="array" ref="AP802">MIN(IF(Codificacion=AM802,Total_Cotizacion,""))</f>
        <v>30033980.640000001</v>
      </c>
      <c r="AQ802" s="62" t="b">
        <f t="shared" si="9373"/>
        <v>1</v>
      </c>
      <c r="AR802" s="51" t="str">
        <f t="shared" ref="AR802" si="9642">IF(COUNTIF(Codificacion2,CONCATENATE(AM802,"_VAL_",AB802))&gt;1,"Empate","")</f>
        <v/>
      </c>
      <c r="AS802" s="63" t="str">
        <f t="shared" si="8972"/>
        <v>X</v>
      </c>
      <c r="AT802" s="59" t="str">
        <f t="shared" si="9375"/>
        <v>ALI_95_SEG_6_X</v>
      </c>
      <c r="AU802" s="63">
        <f t="shared" ref="AU802" si="9643">IF(AND(COUNTIF(Codificacion3,AT802)&lt;AO802),1,COUNTIF(Codificacion3,AT802))</f>
        <v>1</v>
      </c>
      <c r="AV802" s="62" t="str">
        <f t="shared" si="9377"/>
        <v>Cotizacion Seleccionada</v>
      </c>
      <c r="AW802" s="53"/>
      <c r="AX802" s="51" t="str">
        <f t="shared" si="9378"/>
        <v>ALI_95_SEG_6VERDADERO</v>
      </c>
      <c r="AY802" s="51">
        <f t="shared" si="9359"/>
        <v>1</v>
      </c>
      <c r="AZ802" s="64" t="b">
        <f t="shared" si="9379"/>
        <v>0</v>
      </c>
    </row>
    <row r="803" spans="1:52" x14ac:dyDescent="0.2">
      <c r="A803" s="50" t="b">
        <f t="shared" si="9322"/>
        <v>0</v>
      </c>
      <c r="B803" s="51" t="s">
        <v>113</v>
      </c>
      <c r="C803" s="52">
        <v>95</v>
      </c>
      <c r="D803" s="52">
        <f t="shared" ref="D803" si="9644">IF(ISERROR(VLOOKUP(E803,Proveedores,2,FALSE)),"",VLOOKUP(E803,Proveedores,2,FALSE))</f>
        <v>2032</v>
      </c>
      <c r="E803" s="53" t="s">
        <v>114</v>
      </c>
      <c r="F803" s="54">
        <v>127</v>
      </c>
      <c r="G803" s="53" t="s">
        <v>61</v>
      </c>
      <c r="H803" s="53" t="s">
        <v>64</v>
      </c>
      <c r="I803" s="52">
        <v>7</v>
      </c>
      <c r="J803" s="53" t="s">
        <v>58</v>
      </c>
      <c r="K803" s="55">
        <v>44835</v>
      </c>
      <c r="L803" s="56">
        <v>13185</v>
      </c>
      <c r="M803" s="56">
        <v>15844</v>
      </c>
      <c r="N803" s="56">
        <v>8468</v>
      </c>
      <c r="O803" s="56">
        <v>690</v>
      </c>
      <c r="P803" s="57">
        <v>889</v>
      </c>
      <c r="Q803" s="58">
        <v>7.4499999999999997E-2</v>
      </c>
      <c r="R803" s="57">
        <v>822.77</v>
      </c>
      <c r="S803" s="57">
        <v>889</v>
      </c>
      <c r="T803" s="58">
        <v>7.4499999999999997E-2</v>
      </c>
      <c r="U803" s="57">
        <v>822.77</v>
      </c>
      <c r="V803" s="57">
        <v>889</v>
      </c>
      <c r="W803" s="58">
        <v>7.4499999999999997E-2</v>
      </c>
      <c r="X803" s="57">
        <v>822.77</v>
      </c>
      <c r="Y803" s="57">
        <v>889</v>
      </c>
      <c r="Z803" s="58">
        <v>7.4499999999999997E-2</v>
      </c>
      <c r="AA803" s="57">
        <v>822.77</v>
      </c>
      <c r="AB803" s="57">
        <v>31419117.989999998</v>
      </c>
      <c r="AC803" s="53" t="str">
        <f t="shared" si="9361"/>
        <v>Registro Valido</v>
      </c>
      <c r="AD803" s="57">
        <f t="shared" ref="AD803" si="9645">IF(OR(ISERROR(VLOOKUP(CONCATENATE("ALI_",$C803,"_SEG_",$I803,"_PROV_",$D803),Catalogo_Precios,AD$8,FALSE)),L803=0),0,VLOOKUP(CONCATENATE("ALI_",$C803,"_SEG_",$I803,"_PROV_",$D803),Catalogo_Precios,AD$8,FALSE))</f>
        <v>889</v>
      </c>
      <c r="AE803" s="57">
        <f t="shared" ref="AE803" si="9646">IF(OR(ISERROR(VLOOKUP(CONCATENATE("ALI_",$C803,"_SEG_",$I803,"_PROV_",$D803),Catalogo_Precios,AE$8,FALSE)),M803=0),0,VLOOKUP(CONCATENATE("ALI_",$C803,"_SEG_",$I803,"_PROV_",$D803),Catalogo_Precios,AE$8,FALSE))</f>
        <v>889</v>
      </c>
      <c r="AF803" s="57">
        <f t="shared" ref="AF803" si="9647">IF(OR(ISERROR(VLOOKUP(CONCATENATE("ALI_",$C803,"_SEG_",$I803,"_PROV_",$D803),Catalogo_Precios,AF$8,FALSE)),N803=0),0,VLOOKUP(CONCATENATE("ALI_",$C803,"_SEG_",$I803,"_PROV_",$D803),Catalogo_Precios,AF$8,FALSE))</f>
        <v>889</v>
      </c>
      <c r="AG803" s="57">
        <f t="shared" ref="AG803" si="9648">IF(OR(ISERROR(VLOOKUP(CONCATENATE("ALI_",$C803,"_SEG_",$I803,"_PROV_",$D803),Catalogo_Precios,AG$8,FALSE)),O803=0),0,VLOOKUP(CONCATENATE("ALI_",$C803,"_SEG_",$I803,"_PROV_",$D803),Catalogo_Precios,AG$8,FALSE))</f>
        <v>889</v>
      </c>
      <c r="AH803" s="57">
        <f t="shared" ref="AH803" si="9649">IF(OR(ISERROR(VLOOKUP(CONCATENATE("ALI_",$C803,"_SEG_",$I803,"_PROV_",$D803),Catalogo_Precios,AH$8,FALSE)),L803=0),0,VLOOKUP(CONCATENATE("ALI_",$C803,"_SEG_",$I803,"_PROV_",$D803),Catalogo_Precios,AH$8,FALSE))</f>
        <v>882</v>
      </c>
      <c r="AI803" s="57">
        <f t="shared" ref="AI803" si="9650">IF(OR(ISERROR(VLOOKUP(CONCATENATE("ALI_",$C803,"_SEG_",$I803,"_PROV_",$D803),Catalogo_Precios,AI$8,FALSE)),M803=0),0,VLOOKUP(CONCATENATE("ALI_",$C803,"_SEG_",$I803,"_PROV_",$D803),Catalogo_Precios,AI$8,FALSE))</f>
        <v>882</v>
      </c>
      <c r="AJ803" s="57">
        <f t="shared" ref="AJ803" si="9651">IF(OR(ISERROR(VLOOKUP(CONCATENATE("ALI_",$C803,"_SEG_",$I803,"_PROV_",$D803),Catalogo_Precios,AJ$8,FALSE)),N803=0),0,VLOOKUP(CONCATENATE("ALI_",$C803,"_SEG_",$I803,"_PROV_",$D803),Catalogo_Precios,AJ$8,FALSE))</f>
        <v>882</v>
      </c>
      <c r="AK803" s="57">
        <f t="shared" ref="AK803" si="9652">IF(OR(ISERROR(VLOOKUP(CONCATENATE("ALI_",$C803,"_SEG_",$I803,"_PROV_",$D803),Catalogo_Precios,AK$8,FALSE)),O803=0),0,VLOOKUP(CONCATENATE("ALI_",$C803,"_SEG_",$I803,"_PROV_",$D803),Catalogo_Precios,AK$8,FALSE))</f>
        <v>882</v>
      </c>
      <c r="AL803" s="53"/>
      <c r="AM803" s="59" t="str">
        <f t="shared" si="9370"/>
        <v>ALI_95_SEG_7</v>
      </c>
      <c r="AN803" s="59" t="str">
        <f t="shared" si="9371"/>
        <v>ALI_95_SEG_7_VAL_31419117.99</v>
      </c>
      <c r="AO803" s="60">
        <f t="shared" ref="AO803" si="9653">IF(OR(AB803="",AB803=0),0,COUNTIF(Codificacion,AM803))</f>
        <v>3</v>
      </c>
      <c r="AP803" s="61">
        <f t="array" ref="AP803">MIN(IF(Codificacion=AM803,Total_Cotizacion,""))</f>
        <v>31370620.5</v>
      </c>
      <c r="AQ803" s="62" t="b">
        <f t="shared" si="9373"/>
        <v>0</v>
      </c>
      <c r="AR803" s="51" t="str">
        <f t="shared" ref="AR803" si="9654">IF(COUNTIF(Codificacion2,CONCATENATE(AM803,"_VAL_",AB803))&gt;1,"Empate","")</f>
        <v/>
      </c>
      <c r="AS803" s="63" t="str">
        <f t="shared" si="8972"/>
        <v/>
      </c>
      <c r="AT803" s="59" t="str">
        <f t="shared" si="9375"/>
        <v>ALI_95_SEG_7_</v>
      </c>
      <c r="AU803" s="63">
        <f t="shared" ref="AU803" si="9655">IF(AND(COUNTIF(Codificacion3,AT803)&lt;AO803),1,COUNTIF(Codificacion3,AT803))</f>
        <v>1</v>
      </c>
      <c r="AV803" s="62" t="str">
        <f t="shared" si="9377"/>
        <v>No Seleccionada</v>
      </c>
      <c r="AW803" s="53"/>
      <c r="AX803" s="51" t="str">
        <f t="shared" si="9378"/>
        <v>ALI_95_SEG_7FALSO</v>
      </c>
      <c r="AY803" s="51">
        <f t="shared" si="9359"/>
        <v>2</v>
      </c>
      <c r="AZ803" s="64" t="b">
        <f t="shared" si="9379"/>
        <v>0</v>
      </c>
    </row>
    <row r="804" spans="1:52" x14ac:dyDescent="0.2">
      <c r="A804" s="50" t="b">
        <f t="shared" si="9322"/>
        <v>0</v>
      </c>
      <c r="B804" s="51" t="s">
        <v>113</v>
      </c>
      <c r="C804" s="52">
        <v>95</v>
      </c>
      <c r="D804" s="52">
        <f t="shared" ref="D804" si="9656">IF(ISERROR(VLOOKUP(E804,Proveedores,2,FALSE)),"",VLOOKUP(E804,Proveedores,2,FALSE))</f>
        <v>2032</v>
      </c>
      <c r="E804" s="53" t="s">
        <v>114</v>
      </c>
      <c r="F804" s="54">
        <v>128</v>
      </c>
      <c r="G804" s="53" t="s">
        <v>61</v>
      </c>
      <c r="H804" s="53" t="s">
        <v>64</v>
      </c>
      <c r="I804" s="52">
        <v>8</v>
      </c>
      <c r="J804" s="53" t="s">
        <v>58</v>
      </c>
      <c r="K804" s="55">
        <v>44835</v>
      </c>
      <c r="L804" s="56">
        <v>15917</v>
      </c>
      <c r="M804" s="56">
        <v>19250</v>
      </c>
      <c r="N804" s="56">
        <v>10740</v>
      </c>
      <c r="O804" s="56">
        <v>784</v>
      </c>
      <c r="P804" s="57">
        <v>889</v>
      </c>
      <c r="Q804" s="58">
        <v>7.3499999999999996E-2</v>
      </c>
      <c r="R804" s="57">
        <v>823.66</v>
      </c>
      <c r="S804" s="57">
        <v>889</v>
      </c>
      <c r="T804" s="58">
        <v>7.3499999999999996E-2</v>
      </c>
      <c r="U804" s="57">
        <v>823.66</v>
      </c>
      <c r="V804" s="57">
        <v>889</v>
      </c>
      <c r="W804" s="58">
        <v>7.3499999999999996E-2</v>
      </c>
      <c r="X804" s="57">
        <v>823.66</v>
      </c>
      <c r="Y804" s="57">
        <v>889</v>
      </c>
      <c r="Z804" s="58">
        <v>7.3499999999999996E-2</v>
      </c>
      <c r="AA804" s="57">
        <v>823.66</v>
      </c>
      <c r="AB804" s="57">
        <v>38457509.059999995</v>
      </c>
      <c r="AC804" s="53" t="str">
        <f t="shared" si="9361"/>
        <v>Registro Valido</v>
      </c>
      <c r="AD804" s="57">
        <f t="shared" ref="AD804" si="9657">IF(OR(ISERROR(VLOOKUP(CONCATENATE("ALI_",$C804,"_SEG_",$I804,"_PROV_",$D804),Catalogo_Precios,AD$8,FALSE)),L804=0),0,VLOOKUP(CONCATENATE("ALI_",$C804,"_SEG_",$I804,"_PROV_",$D804),Catalogo_Precios,AD$8,FALSE))</f>
        <v>889</v>
      </c>
      <c r="AE804" s="57">
        <f t="shared" ref="AE804" si="9658">IF(OR(ISERROR(VLOOKUP(CONCATENATE("ALI_",$C804,"_SEG_",$I804,"_PROV_",$D804),Catalogo_Precios,AE$8,FALSE)),M804=0),0,VLOOKUP(CONCATENATE("ALI_",$C804,"_SEG_",$I804,"_PROV_",$D804),Catalogo_Precios,AE$8,FALSE))</f>
        <v>889</v>
      </c>
      <c r="AF804" s="57">
        <f t="shared" ref="AF804" si="9659">IF(OR(ISERROR(VLOOKUP(CONCATENATE("ALI_",$C804,"_SEG_",$I804,"_PROV_",$D804),Catalogo_Precios,AF$8,FALSE)),N804=0),0,VLOOKUP(CONCATENATE("ALI_",$C804,"_SEG_",$I804,"_PROV_",$D804),Catalogo_Precios,AF$8,FALSE))</f>
        <v>889</v>
      </c>
      <c r="AG804" s="57">
        <f t="shared" ref="AG804" si="9660">IF(OR(ISERROR(VLOOKUP(CONCATENATE("ALI_",$C804,"_SEG_",$I804,"_PROV_",$D804),Catalogo_Precios,AG$8,FALSE)),O804=0),0,VLOOKUP(CONCATENATE("ALI_",$C804,"_SEG_",$I804,"_PROV_",$D804),Catalogo_Precios,AG$8,FALSE))</f>
        <v>889</v>
      </c>
      <c r="AH804" s="57">
        <f t="shared" ref="AH804" si="9661">IF(OR(ISERROR(VLOOKUP(CONCATENATE("ALI_",$C804,"_SEG_",$I804,"_PROV_",$D804),Catalogo_Precios,AH$8,FALSE)),L804=0),0,VLOOKUP(CONCATENATE("ALI_",$C804,"_SEG_",$I804,"_PROV_",$D804),Catalogo_Precios,AH$8,FALSE))</f>
        <v>882</v>
      </c>
      <c r="AI804" s="57">
        <f t="shared" ref="AI804" si="9662">IF(OR(ISERROR(VLOOKUP(CONCATENATE("ALI_",$C804,"_SEG_",$I804,"_PROV_",$D804),Catalogo_Precios,AI$8,FALSE)),M804=0),0,VLOOKUP(CONCATENATE("ALI_",$C804,"_SEG_",$I804,"_PROV_",$D804),Catalogo_Precios,AI$8,FALSE))</f>
        <v>882</v>
      </c>
      <c r="AJ804" s="57">
        <f t="shared" ref="AJ804" si="9663">IF(OR(ISERROR(VLOOKUP(CONCATENATE("ALI_",$C804,"_SEG_",$I804,"_PROV_",$D804),Catalogo_Precios,AJ$8,FALSE)),N804=0),0,VLOOKUP(CONCATENATE("ALI_",$C804,"_SEG_",$I804,"_PROV_",$D804),Catalogo_Precios,AJ$8,FALSE))</f>
        <v>882</v>
      </c>
      <c r="AK804" s="57">
        <f t="shared" ref="AK804" si="9664">IF(OR(ISERROR(VLOOKUP(CONCATENATE("ALI_",$C804,"_SEG_",$I804,"_PROV_",$D804),Catalogo_Precios,AK$8,FALSE)),O804=0),0,VLOOKUP(CONCATENATE("ALI_",$C804,"_SEG_",$I804,"_PROV_",$D804),Catalogo_Precios,AK$8,FALSE))</f>
        <v>882</v>
      </c>
      <c r="AL804" s="53"/>
      <c r="AM804" s="59" t="str">
        <f t="shared" si="9370"/>
        <v>ALI_95_SEG_8</v>
      </c>
      <c r="AN804" s="59" t="str">
        <f t="shared" si="9371"/>
        <v>ALI_95_SEG_8_VAL_38457509.06</v>
      </c>
      <c r="AO804" s="60">
        <f t="shared" ref="AO804" si="9665">IF(OR(AB804="",AB804=0),0,COUNTIF(Codificacion,AM804))</f>
        <v>3</v>
      </c>
      <c r="AP804" s="61">
        <f t="array" ref="AP804">MIN(IF(Codificacion=AM804,Total_Cotizacion,""))</f>
        <v>38356656.5</v>
      </c>
      <c r="AQ804" s="62" t="b">
        <f t="shared" si="9373"/>
        <v>0</v>
      </c>
      <c r="AR804" s="51" t="str">
        <f t="shared" ref="AR804" si="9666">IF(COUNTIF(Codificacion2,CONCATENATE(AM804,"_VAL_",AB804))&gt;1,"Empate","")</f>
        <v/>
      </c>
      <c r="AS804" s="63" t="str">
        <f t="shared" si="8972"/>
        <v/>
      </c>
      <c r="AT804" s="59" t="str">
        <f t="shared" si="9375"/>
        <v>ALI_95_SEG_8_</v>
      </c>
      <c r="AU804" s="63">
        <f t="shared" ref="AU804" si="9667">IF(AND(COUNTIF(Codificacion3,AT804)&lt;AO804),1,COUNTIF(Codificacion3,AT804))</f>
        <v>1</v>
      </c>
      <c r="AV804" s="62" t="str">
        <f t="shared" si="9377"/>
        <v>No Seleccionada</v>
      </c>
      <c r="AW804" s="53"/>
      <c r="AX804" s="51" t="str">
        <f t="shared" si="9378"/>
        <v>ALI_95_SEG_8FALSO</v>
      </c>
      <c r="AY804" s="51">
        <f t="shared" si="9359"/>
        <v>2</v>
      </c>
      <c r="AZ804" s="64" t="b">
        <f t="shared" si="9379"/>
        <v>0</v>
      </c>
    </row>
    <row r="805" spans="1:52" x14ac:dyDescent="0.2">
      <c r="A805" s="50" t="b">
        <f t="shared" si="9322"/>
        <v>0</v>
      </c>
      <c r="B805" s="51" t="s">
        <v>113</v>
      </c>
      <c r="C805" s="52">
        <v>95</v>
      </c>
      <c r="D805" s="52">
        <f t="shared" ref="D805" si="9668">IF(ISERROR(VLOOKUP(E805,Proveedores,2,FALSE)),"",VLOOKUP(E805,Proveedores,2,FALSE))</f>
        <v>2032</v>
      </c>
      <c r="E805" s="53" t="s">
        <v>114</v>
      </c>
      <c r="F805" s="54">
        <v>129</v>
      </c>
      <c r="G805" s="53" t="s">
        <v>61</v>
      </c>
      <c r="H805" s="53" t="s">
        <v>64</v>
      </c>
      <c r="I805" s="52">
        <v>9</v>
      </c>
      <c r="J805" s="53" t="s">
        <v>58</v>
      </c>
      <c r="K805" s="55">
        <v>44835</v>
      </c>
      <c r="L805" s="56">
        <v>16086</v>
      </c>
      <c r="M805" s="56">
        <v>19455</v>
      </c>
      <c r="N805" s="56">
        <v>10850</v>
      </c>
      <c r="O805" s="56">
        <v>791</v>
      </c>
      <c r="P805" s="57">
        <v>889</v>
      </c>
      <c r="Q805" s="58">
        <v>7.1199999999999999E-2</v>
      </c>
      <c r="R805" s="57">
        <v>825.7</v>
      </c>
      <c r="S805" s="57">
        <v>889</v>
      </c>
      <c r="T805" s="58">
        <v>7.1199999999999999E-2</v>
      </c>
      <c r="U805" s="57">
        <v>825.7</v>
      </c>
      <c r="V805" s="57">
        <v>889</v>
      </c>
      <c r="W805" s="58">
        <v>7.1199999999999999E-2</v>
      </c>
      <c r="X805" s="57">
        <v>825.7</v>
      </c>
      <c r="Y805" s="57">
        <v>889</v>
      </c>
      <c r="Z805" s="58">
        <v>7.1199999999999999E-2</v>
      </c>
      <c r="AA805" s="57">
        <v>825.7</v>
      </c>
      <c r="AB805" s="57">
        <v>38958177.400000006</v>
      </c>
      <c r="AC805" s="53" t="str">
        <f t="shared" si="9361"/>
        <v>Registro Valido</v>
      </c>
      <c r="AD805" s="57">
        <f t="shared" ref="AD805" si="9669">IF(OR(ISERROR(VLOOKUP(CONCATENATE("ALI_",$C805,"_SEG_",$I805,"_PROV_",$D805),Catalogo_Precios,AD$8,FALSE)),L805=0),0,VLOOKUP(CONCATENATE("ALI_",$C805,"_SEG_",$I805,"_PROV_",$D805),Catalogo_Precios,AD$8,FALSE))</f>
        <v>889</v>
      </c>
      <c r="AE805" s="57">
        <f t="shared" ref="AE805" si="9670">IF(OR(ISERROR(VLOOKUP(CONCATENATE("ALI_",$C805,"_SEG_",$I805,"_PROV_",$D805),Catalogo_Precios,AE$8,FALSE)),M805=0),0,VLOOKUP(CONCATENATE("ALI_",$C805,"_SEG_",$I805,"_PROV_",$D805),Catalogo_Precios,AE$8,FALSE))</f>
        <v>889</v>
      </c>
      <c r="AF805" s="57">
        <f t="shared" ref="AF805" si="9671">IF(OR(ISERROR(VLOOKUP(CONCATENATE("ALI_",$C805,"_SEG_",$I805,"_PROV_",$D805),Catalogo_Precios,AF$8,FALSE)),N805=0),0,VLOOKUP(CONCATENATE("ALI_",$C805,"_SEG_",$I805,"_PROV_",$D805),Catalogo_Precios,AF$8,FALSE))</f>
        <v>889</v>
      </c>
      <c r="AG805" s="57">
        <f t="shared" ref="AG805" si="9672">IF(OR(ISERROR(VLOOKUP(CONCATENATE("ALI_",$C805,"_SEG_",$I805,"_PROV_",$D805),Catalogo_Precios,AG$8,FALSE)),O805=0),0,VLOOKUP(CONCATENATE("ALI_",$C805,"_SEG_",$I805,"_PROV_",$D805),Catalogo_Precios,AG$8,FALSE))</f>
        <v>889</v>
      </c>
      <c r="AH805" s="57">
        <f t="shared" ref="AH805" si="9673">IF(OR(ISERROR(VLOOKUP(CONCATENATE("ALI_",$C805,"_SEG_",$I805,"_PROV_",$D805),Catalogo_Precios,AH$8,FALSE)),L805=0),0,VLOOKUP(CONCATENATE("ALI_",$C805,"_SEG_",$I805,"_PROV_",$D805),Catalogo_Precios,AH$8,FALSE))</f>
        <v>882</v>
      </c>
      <c r="AI805" s="57">
        <f t="shared" ref="AI805" si="9674">IF(OR(ISERROR(VLOOKUP(CONCATENATE("ALI_",$C805,"_SEG_",$I805,"_PROV_",$D805),Catalogo_Precios,AI$8,FALSE)),M805=0),0,VLOOKUP(CONCATENATE("ALI_",$C805,"_SEG_",$I805,"_PROV_",$D805),Catalogo_Precios,AI$8,FALSE))</f>
        <v>882</v>
      </c>
      <c r="AJ805" s="57">
        <f t="shared" ref="AJ805" si="9675">IF(OR(ISERROR(VLOOKUP(CONCATENATE("ALI_",$C805,"_SEG_",$I805,"_PROV_",$D805),Catalogo_Precios,AJ$8,FALSE)),N805=0),0,VLOOKUP(CONCATENATE("ALI_",$C805,"_SEG_",$I805,"_PROV_",$D805),Catalogo_Precios,AJ$8,FALSE))</f>
        <v>882</v>
      </c>
      <c r="AK805" s="57">
        <f t="shared" ref="AK805" si="9676">IF(OR(ISERROR(VLOOKUP(CONCATENATE("ALI_",$C805,"_SEG_",$I805,"_PROV_",$D805),Catalogo_Precios,AK$8,FALSE)),O805=0),0,VLOOKUP(CONCATENATE("ALI_",$C805,"_SEG_",$I805,"_PROV_",$D805),Catalogo_Precios,AK$8,FALSE))</f>
        <v>882</v>
      </c>
      <c r="AL805" s="53"/>
      <c r="AM805" s="59" t="str">
        <f t="shared" si="9370"/>
        <v>ALI_95_SEG_9</v>
      </c>
      <c r="AN805" s="59" t="str">
        <f t="shared" si="9371"/>
        <v>ALI_95_SEG_9_VAL_38958177.4</v>
      </c>
      <c r="AO805" s="60">
        <f t="shared" ref="AO805" si="9677">IF(OR(AB805="",AB805=0),0,COUNTIF(Codificacion,AM805))</f>
        <v>3</v>
      </c>
      <c r="AP805" s="61">
        <f t="array" ref="AP805">MIN(IF(Codificacion=AM805,Total_Cotizacion,""))</f>
        <v>38760013</v>
      </c>
      <c r="AQ805" s="62" t="b">
        <f t="shared" si="9373"/>
        <v>0</v>
      </c>
      <c r="AR805" s="51" t="str">
        <f t="shared" ref="AR805" si="9678">IF(COUNTIF(Codificacion2,CONCATENATE(AM805,"_VAL_",AB805))&gt;1,"Empate","")</f>
        <v/>
      </c>
      <c r="AS805" s="63" t="str">
        <f t="shared" si="8972"/>
        <v/>
      </c>
      <c r="AT805" s="59" t="str">
        <f t="shared" si="9375"/>
        <v>ALI_95_SEG_9_</v>
      </c>
      <c r="AU805" s="63">
        <f t="shared" ref="AU805" si="9679">IF(AND(COUNTIF(Codificacion3,AT805)&lt;AO805),1,COUNTIF(Codificacion3,AT805))</f>
        <v>1</v>
      </c>
      <c r="AV805" s="62" t="str">
        <f t="shared" si="9377"/>
        <v>No Seleccionada</v>
      </c>
      <c r="AW805" s="53"/>
      <c r="AX805" s="51" t="str">
        <f t="shared" si="9378"/>
        <v>ALI_95_SEG_9FALSO</v>
      </c>
      <c r="AY805" s="51">
        <f t="shared" si="9359"/>
        <v>2</v>
      </c>
      <c r="AZ805" s="64" t="b">
        <f t="shared" si="9379"/>
        <v>0</v>
      </c>
    </row>
    <row r="806" spans="1:52" x14ac:dyDescent="0.2">
      <c r="A806" s="50" t="b">
        <f t="shared" si="9322"/>
        <v>0</v>
      </c>
      <c r="B806" s="51" t="s">
        <v>113</v>
      </c>
      <c r="C806" s="52">
        <v>95</v>
      </c>
      <c r="D806" s="52">
        <f t="shared" ref="D806" si="9680">IF(ISERROR(VLOOKUP(E806,Proveedores,2,FALSE)),"",VLOOKUP(E806,Proveedores,2,FALSE))</f>
        <v>2032</v>
      </c>
      <c r="E806" s="53" t="s">
        <v>114</v>
      </c>
      <c r="F806" s="54">
        <v>130</v>
      </c>
      <c r="G806" s="53" t="s">
        <v>61</v>
      </c>
      <c r="H806" s="53" t="s">
        <v>64</v>
      </c>
      <c r="I806" s="52">
        <v>10</v>
      </c>
      <c r="J806" s="53" t="s">
        <v>58</v>
      </c>
      <c r="K806" s="55">
        <v>44835</v>
      </c>
      <c r="L806" s="56">
        <v>16109</v>
      </c>
      <c r="M806" s="56">
        <v>19486</v>
      </c>
      <c r="N806" s="56">
        <v>10869</v>
      </c>
      <c r="O806" s="56">
        <v>793</v>
      </c>
      <c r="P806" s="57">
        <v>889</v>
      </c>
      <c r="Q806" s="58">
        <v>6.8699999999999997E-2</v>
      </c>
      <c r="R806" s="57">
        <v>827.93</v>
      </c>
      <c r="S806" s="57">
        <v>889</v>
      </c>
      <c r="T806" s="58">
        <v>6.8699999999999997E-2</v>
      </c>
      <c r="U806" s="57">
        <v>827.93</v>
      </c>
      <c r="V806" s="57">
        <v>889</v>
      </c>
      <c r="W806" s="58">
        <v>6.8699999999999997E-2</v>
      </c>
      <c r="X806" s="57">
        <v>827.93</v>
      </c>
      <c r="Y806" s="57">
        <v>889</v>
      </c>
      <c r="Z806" s="58">
        <v>6.8699999999999997E-2</v>
      </c>
      <c r="AA806" s="57">
        <v>827.93</v>
      </c>
      <c r="AB806" s="57">
        <v>39125488.009999998</v>
      </c>
      <c r="AC806" s="53" t="str">
        <f t="shared" si="9361"/>
        <v>Registro Valido</v>
      </c>
      <c r="AD806" s="57">
        <f t="shared" ref="AD806" si="9681">IF(OR(ISERROR(VLOOKUP(CONCATENATE("ALI_",$C806,"_SEG_",$I806,"_PROV_",$D806),Catalogo_Precios,AD$8,FALSE)),L806=0),0,VLOOKUP(CONCATENATE("ALI_",$C806,"_SEG_",$I806,"_PROV_",$D806),Catalogo_Precios,AD$8,FALSE))</f>
        <v>889</v>
      </c>
      <c r="AE806" s="57">
        <f t="shared" ref="AE806" si="9682">IF(OR(ISERROR(VLOOKUP(CONCATENATE("ALI_",$C806,"_SEG_",$I806,"_PROV_",$D806),Catalogo_Precios,AE$8,FALSE)),M806=0),0,VLOOKUP(CONCATENATE("ALI_",$C806,"_SEG_",$I806,"_PROV_",$D806),Catalogo_Precios,AE$8,FALSE))</f>
        <v>889</v>
      </c>
      <c r="AF806" s="57">
        <f t="shared" ref="AF806" si="9683">IF(OR(ISERROR(VLOOKUP(CONCATENATE("ALI_",$C806,"_SEG_",$I806,"_PROV_",$D806),Catalogo_Precios,AF$8,FALSE)),N806=0),0,VLOOKUP(CONCATENATE("ALI_",$C806,"_SEG_",$I806,"_PROV_",$D806),Catalogo_Precios,AF$8,FALSE))</f>
        <v>889</v>
      </c>
      <c r="AG806" s="57">
        <f t="shared" ref="AG806" si="9684">IF(OR(ISERROR(VLOOKUP(CONCATENATE("ALI_",$C806,"_SEG_",$I806,"_PROV_",$D806),Catalogo_Precios,AG$8,FALSE)),O806=0),0,VLOOKUP(CONCATENATE("ALI_",$C806,"_SEG_",$I806,"_PROV_",$D806),Catalogo_Precios,AG$8,FALSE))</f>
        <v>889</v>
      </c>
      <c r="AH806" s="57">
        <f t="shared" ref="AH806" si="9685">IF(OR(ISERROR(VLOOKUP(CONCATENATE("ALI_",$C806,"_SEG_",$I806,"_PROV_",$D806),Catalogo_Precios,AH$8,FALSE)),L806=0),0,VLOOKUP(CONCATENATE("ALI_",$C806,"_SEG_",$I806,"_PROV_",$D806),Catalogo_Precios,AH$8,FALSE))</f>
        <v>882</v>
      </c>
      <c r="AI806" s="57">
        <f t="shared" ref="AI806" si="9686">IF(OR(ISERROR(VLOOKUP(CONCATENATE("ALI_",$C806,"_SEG_",$I806,"_PROV_",$D806),Catalogo_Precios,AI$8,FALSE)),M806=0),0,VLOOKUP(CONCATENATE("ALI_",$C806,"_SEG_",$I806,"_PROV_",$D806),Catalogo_Precios,AI$8,FALSE))</f>
        <v>882</v>
      </c>
      <c r="AJ806" s="57">
        <f t="shared" ref="AJ806" si="9687">IF(OR(ISERROR(VLOOKUP(CONCATENATE("ALI_",$C806,"_SEG_",$I806,"_PROV_",$D806),Catalogo_Precios,AJ$8,FALSE)),N806=0),0,VLOOKUP(CONCATENATE("ALI_",$C806,"_SEG_",$I806,"_PROV_",$D806),Catalogo_Precios,AJ$8,FALSE))</f>
        <v>882</v>
      </c>
      <c r="AK806" s="57">
        <f t="shared" ref="AK806" si="9688">IF(OR(ISERROR(VLOOKUP(CONCATENATE("ALI_",$C806,"_SEG_",$I806,"_PROV_",$D806),Catalogo_Precios,AK$8,FALSE)),O806=0),0,VLOOKUP(CONCATENATE("ALI_",$C806,"_SEG_",$I806,"_PROV_",$D806),Catalogo_Precios,AK$8,FALSE))</f>
        <v>882</v>
      </c>
      <c r="AL806" s="53"/>
      <c r="AM806" s="59" t="str">
        <f t="shared" si="9370"/>
        <v>ALI_95_SEG_10</v>
      </c>
      <c r="AN806" s="59" t="str">
        <f t="shared" si="9371"/>
        <v>ALI_95_SEG_10_VAL_39125488.01</v>
      </c>
      <c r="AO806" s="60">
        <f t="shared" ref="AO806" si="9689">IF(OR(AB806="",AB806=0),0,COUNTIF(Codificacion,AM806))</f>
        <v>3</v>
      </c>
      <c r="AP806" s="61">
        <f t="array" ref="AP806">MIN(IF(Codificacion=AM806,Total_Cotizacion,""))</f>
        <v>38821625.5</v>
      </c>
      <c r="AQ806" s="62" t="b">
        <f t="shared" si="9373"/>
        <v>0</v>
      </c>
      <c r="AR806" s="51" t="str">
        <f t="shared" ref="AR806" si="9690">IF(COUNTIF(Codificacion2,CONCATENATE(AM806,"_VAL_",AB806))&gt;1,"Empate","")</f>
        <v/>
      </c>
      <c r="AS806" s="63" t="str">
        <f t="shared" si="8972"/>
        <v/>
      </c>
      <c r="AT806" s="59" t="str">
        <f t="shared" si="9375"/>
        <v>ALI_95_SEG_10_</v>
      </c>
      <c r="AU806" s="63">
        <f t="shared" ref="AU806" si="9691">IF(AND(COUNTIF(Codificacion3,AT806)&lt;AO806),1,COUNTIF(Codificacion3,AT806))</f>
        <v>1</v>
      </c>
      <c r="AV806" s="62" t="str">
        <f t="shared" si="9377"/>
        <v>No Seleccionada</v>
      </c>
      <c r="AW806" s="53"/>
      <c r="AX806" s="51" t="str">
        <f t="shared" si="9378"/>
        <v>ALI_95_SEG_10FALSO</v>
      </c>
      <c r="AY806" s="51">
        <f t="shared" si="9359"/>
        <v>2</v>
      </c>
      <c r="AZ806" s="64" t="b">
        <f t="shared" si="9379"/>
        <v>0</v>
      </c>
    </row>
    <row r="807" spans="1:52" x14ac:dyDescent="0.2">
      <c r="A807" s="50" t="b">
        <f t="shared" si="9322"/>
        <v>0</v>
      </c>
      <c r="B807" s="51" t="s">
        <v>113</v>
      </c>
      <c r="C807" s="52">
        <v>95</v>
      </c>
      <c r="D807" s="52">
        <f t="shared" ref="D807" si="9692">IF(ISERROR(VLOOKUP(E807,Proveedores,2,FALSE)),"",VLOOKUP(E807,Proveedores,2,FALSE))</f>
        <v>2032</v>
      </c>
      <c r="E807" s="53" t="s">
        <v>114</v>
      </c>
      <c r="F807" s="54">
        <v>131</v>
      </c>
      <c r="G807" s="53" t="s">
        <v>61</v>
      </c>
      <c r="H807" s="53" t="s">
        <v>64</v>
      </c>
      <c r="I807" s="52">
        <v>11</v>
      </c>
      <c r="J807" s="53" t="s">
        <v>58</v>
      </c>
      <c r="K807" s="55">
        <v>44835</v>
      </c>
      <c r="L807" s="56">
        <v>12683</v>
      </c>
      <c r="M807" s="56">
        <v>15241</v>
      </c>
      <c r="N807" s="56">
        <v>8147</v>
      </c>
      <c r="O807" s="56">
        <v>664</v>
      </c>
      <c r="P807" s="57">
        <v>889</v>
      </c>
      <c r="Q807" s="58">
        <v>6.7500000000000004E-2</v>
      </c>
      <c r="R807" s="57">
        <v>828.99</v>
      </c>
      <c r="S807" s="57">
        <v>889</v>
      </c>
      <c r="T807" s="58">
        <v>6.7500000000000004E-2</v>
      </c>
      <c r="U807" s="57">
        <v>828.99</v>
      </c>
      <c r="V807" s="57">
        <v>889</v>
      </c>
      <c r="W807" s="58">
        <v>6.7500000000000004E-2</v>
      </c>
      <c r="X807" s="57">
        <v>828.99</v>
      </c>
      <c r="Y807" s="57">
        <v>889</v>
      </c>
      <c r="Z807" s="58">
        <v>6.7500000000000004E-2</v>
      </c>
      <c r="AA807" s="57">
        <v>828.99</v>
      </c>
      <c r="AB807" s="57">
        <v>30452947.649999999</v>
      </c>
      <c r="AC807" s="53" t="str">
        <f t="shared" si="9361"/>
        <v>Registro Valido</v>
      </c>
      <c r="AD807" s="57">
        <f t="shared" ref="AD807" si="9693">IF(OR(ISERROR(VLOOKUP(CONCATENATE("ALI_",$C807,"_SEG_",$I807,"_PROV_",$D807),Catalogo_Precios,AD$8,FALSE)),L807=0),0,VLOOKUP(CONCATENATE("ALI_",$C807,"_SEG_",$I807,"_PROV_",$D807),Catalogo_Precios,AD$8,FALSE))</f>
        <v>889</v>
      </c>
      <c r="AE807" s="57">
        <f t="shared" ref="AE807" si="9694">IF(OR(ISERROR(VLOOKUP(CONCATENATE("ALI_",$C807,"_SEG_",$I807,"_PROV_",$D807),Catalogo_Precios,AE$8,FALSE)),M807=0),0,VLOOKUP(CONCATENATE("ALI_",$C807,"_SEG_",$I807,"_PROV_",$D807),Catalogo_Precios,AE$8,FALSE))</f>
        <v>889</v>
      </c>
      <c r="AF807" s="57">
        <f t="shared" ref="AF807" si="9695">IF(OR(ISERROR(VLOOKUP(CONCATENATE("ALI_",$C807,"_SEG_",$I807,"_PROV_",$D807),Catalogo_Precios,AF$8,FALSE)),N807=0),0,VLOOKUP(CONCATENATE("ALI_",$C807,"_SEG_",$I807,"_PROV_",$D807),Catalogo_Precios,AF$8,FALSE))</f>
        <v>889</v>
      </c>
      <c r="AG807" s="57">
        <f t="shared" ref="AG807" si="9696">IF(OR(ISERROR(VLOOKUP(CONCATENATE("ALI_",$C807,"_SEG_",$I807,"_PROV_",$D807),Catalogo_Precios,AG$8,FALSE)),O807=0),0,VLOOKUP(CONCATENATE("ALI_",$C807,"_SEG_",$I807,"_PROV_",$D807),Catalogo_Precios,AG$8,FALSE))</f>
        <v>889</v>
      </c>
      <c r="AH807" s="57">
        <f t="shared" ref="AH807" si="9697">IF(OR(ISERROR(VLOOKUP(CONCATENATE("ALI_",$C807,"_SEG_",$I807,"_PROV_",$D807),Catalogo_Precios,AH$8,FALSE)),L807=0),0,VLOOKUP(CONCATENATE("ALI_",$C807,"_SEG_",$I807,"_PROV_",$D807),Catalogo_Precios,AH$8,FALSE))</f>
        <v>882</v>
      </c>
      <c r="AI807" s="57">
        <f t="shared" ref="AI807" si="9698">IF(OR(ISERROR(VLOOKUP(CONCATENATE("ALI_",$C807,"_SEG_",$I807,"_PROV_",$D807),Catalogo_Precios,AI$8,FALSE)),M807=0),0,VLOOKUP(CONCATENATE("ALI_",$C807,"_SEG_",$I807,"_PROV_",$D807),Catalogo_Precios,AI$8,FALSE))</f>
        <v>882</v>
      </c>
      <c r="AJ807" s="57">
        <f t="shared" ref="AJ807" si="9699">IF(OR(ISERROR(VLOOKUP(CONCATENATE("ALI_",$C807,"_SEG_",$I807,"_PROV_",$D807),Catalogo_Precios,AJ$8,FALSE)),N807=0),0,VLOOKUP(CONCATENATE("ALI_",$C807,"_SEG_",$I807,"_PROV_",$D807),Catalogo_Precios,AJ$8,FALSE))</f>
        <v>882</v>
      </c>
      <c r="AK807" s="57">
        <f t="shared" ref="AK807" si="9700">IF(OR(ISERROR(VLOOKUP(CONCATENATE("ALI_",$C807,"_SEG_",$I807,"_PROV_",$D807),Catalogo_Precios,AK$8,FALSE)),O807=0),0,VLOOKUP(CONCATENATE("ALI_",$C807,"_SEG_",$I807,"_PROV_",$D807),Catalogo_Precios,AK$8,FALSE))</f>
        <v>882</v>
      </c>
      <c r="AL807" s="53"/>
      <c r="AM807" s="59" t="str">
        <f t="shared" si="9370"/>
        <v>ALI_95_SEG_11</v>
      </c>
      <c r="AN807" s="59" t="str">
        <f t="shared" si="9371"/>
        <v>ALI_95_SEG_11_VAL_30452947.65</v>
      </c>
      <c r="AO807" s="60">
        <f t="shared" ref="AO807" si="9701">IF(OR(AB807="",AB807=0),0,COUNTIF(Codificacion,AM807))</f>
        <v>3</v>
      </c>
      <c r="AP807" s="61">
        <f t="array" ref="AP807">MIN(IF(Codificacion=AM807,Total_Cotizacion,""))</f>
        <v>29077956.599999998</v>
      </c>
      <c r="AQ807" s="62" t="b">
        <f t="shared" si="9373"/>
        <v>0</v>
      </c>
      <c r="AR807" s="51" t="str">
        <f t="shared" ref="AR807" si="9702">IF(COUNTIF(Codificacion2,CONCATENATE(AM807,"_VAL_",AB807))&gt;1,"Empate","")</f>
        <v/>
      </c>
      <c r="AS807" s="63" t="str">
        <f t="shared" si="8972"/>
        <v/>
      </c>
      <c r="AT807" s="59" t="str">
        <f t="shared" si="9375"/>
        <v>ALI_95_SEG_11_</v>
      </c>
      <c r="AU807" s="63">
        <f t="shared" ref="AU807" si="9703">IF(AND(COUNTIF(Codificacion3,AT807)&lt;AO807),1,COUNTIF(Codificacion3,AT807))</f>
        <v>1</v>
      </c>
      <c r="AV807" s="62" t="str">
        <f t="shared" si="9377"/>
        <v>No Seleccionada</v>
      </c>
      <c r="AW807" s="53"/>
      <c r="AX807" s="51" t="str">
        <f t="shared" si="9378"/>
        <v>ALI_95_SEG_11FALSO</v>
      </c>
      <c r="AY807" s="51">
        <f t="shared" si="9359"/>
        <v>2</v>
      </c>
      <c r="AZ807" s="64" t="b">
        <f t="shared" si="9379"/>
        <v>0</v>
      </c>
    </row>
    <row r="808" spans="1:52" x14ac:dyDescent="0.2">
      <c r="A808" s="50" t="b">
        <f t="shared" si="9322"/>
        <v>0</v>
      </c>
      <c r="B808" s="51" t="s">
        <v>113</v>
      </c>
      <c r="C808" s="52">
        <v>95</v>
      </c>
      <c r="D808" s="52">
        <f t="shared" ref="D808" si="9704">IF(ISERROR(VLOOKUP(E808,Proveedores,2,FALSE)),"",VLOOKUP(E808,Proveedores,2,FALSE))</f>
        <v>2032</v>
      </c>
      <c r="E808" s="53" t="s">
        <v>114</v>
      </c>
      <c r="F808" s="54">
        <v>132</v>
      </c>
      <c r="G808" s="53" t="s">
        <v>61</v>
      </c>
      <c r="H808" s="53" t="s">
        <v>64</v>
      </c>
      <c r="I808" s="52">
        <v>12</v>
      </c>
      <c r="J808" s="53" t="s">
        <v>58</v>
      </c>
      <c r="K808" s="55">
        <v>44835</v>
      </c>
      <c r="L808" s="56">
        <v>11510</v>
      </c>
      <c r="M808" s="56">
        <v>13831</v>
      </c>
      <c r="N808" s="56">
        <v>7393</v>
      </c>
      <c r="O808" s="56">
        <v>604</v>
      </c>
      <c r="P808" s="57">
        <v>889</v>
      </c>
      <c r="Q808" s="58">
        <v>6.5500000000000003E-2</v>
      </c>
      <c r="R808" s="57">
        <v>830.77</v>
      </c>
      <c r="S808" s="57">
        <v>889</v>
      </c>
      <c r="T808" s="58">
        <v>6.5500000000000003E-2</v>
      </c>
      <c r="U808" s="57">
        <v>830.77</v>
      </c>
      <c r="V808" s="57">
        <v>889</v>
      </c>
      <c r="W808" s="58">
        <v>6.5500000000000003E-2</v>
      </c>
      <c r="X808" s="57">
        <v>830.77</v>
      </c>
      <c r="Y808" s="57">
        <v>889</v>
      </c>
      <c r="Z808" s="58">
        <v>6.5500000000000003E-2</v>
      </c>
      <c r="AA808" s="57">
        <v>830.77</v>
      </c>
      <c r="AB808" s="57">
        <v>27696210.259999998</v>
      </c>
      <c r="AC808" s="53" t="str">
        <f t="shared" si="9361"/>
        <v>Registro Valido</v>
      </c>
      <c r="AD808" s="57">
        <f t="shared" ref="AD808" si="9705">IF(OR(ISERROR(VLOOKUP(CONCATENATE("ALI_",$C808,"_SEG_",$I808,"_PROV_",$D808),Catalogo_Precios,AD$8,FALSE)),L808=0),0,VLOOKUP(CONCATENATE("ALI_",$C808,"_SEG_",$I808,"_PROV_",$D808),Catalogo_Precios,AD$8,FALSE))</f>
        <v>889</v>
      </c>
      <c r="AE808" s="57">
        <f t="shared" ref="AE808" si="9706">IF(OR(ISERROR(VLOOKUP(CONCATENATE("ALI_",$C808,"_SEG_",$I808,"_PROV_",$D808),Catalogo_Precios,AE$8,FALSE)),M808=0),0,VLOOKUP(CONCATENATE("ALI_",$C808,"_SEG_",$I808,"_PROV_",$D808),Catalogo_Precios,AE$8,FALSE))</f>
        <v>889</v>
      </c>
      <c r="AF808" s="57">
        <f t="shared" ref="AF808" si="9707">IF(OR(ISERROR(VLOOKUP(CONCATENATE("ALI_",$C808,"_SEG_",$I808,"_PROV_",$D808),Catalogo_Precios,AF$8,FALSE)),N808=0),0,VLOOKUP(CONCATENATE("ALI_",$C808,"_SEG_",$I808,"_PROV_",$D808),Catalogo_Precios,AF$8,FALSE))</f>
        <v>889</v>
      </c>
      <c r="AG808" s="57">
        <f t="shared" ref="AG808" si="9708">IF(OR(ISERROR(VLOOKUP(CONCATENATE("ALI_",$C808,"_SEG_",$I808,"_PROV_",$D808),Catalogo_Precios,AG$8,FALSE)),O808=0),0,VLOOKUP(CONCATENATE("ALI_",$C808,"_SEG_",$I808,"_PROV_",$D808),Catalogo_Precios,AG$8,FALSE))</f>
        <v>889</v>
      </c>
      <c r="AH808" s="57">
        <f t="shared" ref="AH808" si="9709">IF(OR(ISERROR(VLOOKUP(CONCATENATE("ALI_",$C808,"_SEG_",$I808,"_PROV_",$D808),Catalogo_Precios,AH$8,FALSE)),L808=0),0,VLOOKUP(CONCATENATE("ALI_",$C808,"_SEG_",$I808,"_PROV_",$D808),Catalogo_Precios,AH$8,FALSE))</f>
        <v>882</v>
      </c>
      <c r="AI808" s="57">
        <f t="shared" ref="AI808" si="9710">IF(OR(ISERROR(VLOOKUP(CONCATENATE("ALI_",$C808,"_SEG_",$I808,"_PROV_",$D808),Catalogo_Precios,AI$8,FALSE)),M808=0),0,VLOOKUP(CONCATENATE("ALI_",$C808,"_SEG_",$I808,"_PROV_",$D808),Catalogo_Precios,AI$8,FALSE))</f>
        <v>882</v>
      </c>
      <c r="AJ808" s="57">
        <f t="shared" ref="AJ808" si="9711">IF(OR(ISERROR(VLOOKUP(CONCATENATE("ALI_",$C808,"_SEG_",$I808,"_PROV_",$D808),Catalogo_Precios,AJ$8,FALSE)),N808=0),0,VLOOKUP(CONCATENATE("ALI_",$C808,"_SEG_",$I808,"_PROV_",$D808),Catalogo_Precios,AJ$8,FALSE))</f>
        <v>882</v>
      </c>
      <c r="AK808" s="57">
        <f t="shared" ref="AK808" si="9712">IF(OR(ISERROR(VLOOKUP(CONCATENATE("ALI_",$C808,"_SEG_",$I808,"_PROV_",$D808),Catalogo_Precios,AK$8,FALSE)),O808=0),0,VLOOKUP(CONCATENATE("ALI_",$C808,"_SEG_",$I808,"_PROV_",$D808),Catalogo_Precios,AK$8,FALSE))</f>
        <v>882</v>
      </c>
      <c r="AL808" s="53"/>
      <c r="AM808" s="59" t="str">
        <f t="shared" si="9370"/>
        <v>ALI_95_SEG_12</v>
      </c>
      <c r="AN808" s="59" t="str">
        <f t="shared" si="9371"/>
        <v>ALI_95_SEG_12_VAL_27696210.26</v>
      </c>
      <c r="AO808" s="60">
        <f t="shared" ref="AO808" si="9713">IF(OR(AB808="",AB808=0),0,COUNTIF(Codificacion,AM808))</f>
        <v>3</v>
      </c>
      <c r="AP808" s="61">
        <f t="array" ref="AP808">MIN(IF(Codificacion=AM808,Total_Cotizacion,""))</f>
        <v>26389027.279999997</v>
      </c>
      <c r="AQ808" s="62" t="b">
        <f t="shared" si="9373"/>
        <v>0</v>
      </c>
      <c r="AR808" s="51" t="str">
        <f t="shared" ref="AR808" si="9714">IF(COUNTIF(Codificacion2,CONCATENATE(AM808,"_VAL_",AB808))&gt;1,"Empate","")</f>
        <v/>
      </c>
      <c r="AS808" s="63" t="str">
        <f t="shared" si="8972"/>
        <v/>
      </c>
      <c r="AT808" s="59" t="str">
        <f t="shared" si="9375"/>
        <v>ALI_95_SEG_12_</v>
      </c>
      <c r="AU808" s="63">
        <f t="shared" ref="AU808" si="9715">IF(AND(COUNTIF(Codificacion3,AT808)&lt;AO808),1,COUNTIF(Codificacion3,AT808))</f>
        <v>1</v>
      </c>
      <c r="AV808" s="62" t="str">
        <f t="shared" si="9377"/>
        <v>No Seleccionada</v>
      </c>
      <c r="AW808" s="53"/>
      <c r="AX808" s="51" t="str">
        <f t="shared" si="9378"/>
        <v>ALI_95_SEG_12FALSO</v>
      </c>
      <c r="AY808" s="51">
        <f t="shared" si="9359"/>
        <v>2</v>
      </c>
      <c r="AZ808" s="64" t="b">
        <f t="shared" si="9379"/>
        <v>0</v>
      </c>
    </row>
    <row r="809" spans="1:52" x14ac:dyDescent="0.2">
      <c r="A809" s="50" t="b">
        <f t="shared" si="9322"/>
        <v>0</v>
      </c>
      <c r="B809" s="51" t="s">
        <v>113</v>
      </c>
      <c r="C809" s="52">
        <v>95</v>
      </c>
      <c r="D809" s="52">
        <f t="shared" ref="D809" si="9716">IF(ISERROR(VLOOKUP(E809,Proveedores,2,FALSE)),"",VLOOKUP(E809,Proveedores,2,FALSE))</f>
        <v>2032</v>
      </c>
      <c r="E809" s="53" t="s">
        <v>114</v>
      </c>
      <c r="F809" s="54">
        <v>133</v>
      </c>
      <c r="G809" s="53" t="s">
        <v>61</v>
      </c>
      <c r="H809" s="53" t="s">
        <v>64</v>
      </c>
      <c r="I809" s="52">
        <v>13</v>
      </c>
      <c r="J809" s="53" t="s">
        <v>58</v>
      </c>
      <c r="K809" s="55">
        <v>44835</v>
      </c>
      <c r="L809" s="56">
        <v>15289</v>
      </c>
      <c r="M809" s="56">
        <v>18490</v>
      </c>
      <c r="N809" s="56">
        <v>10312</v>
      </c>
      <c r="O809" s="56">
        <v>752</v>
      </c>
      <c r="P809" s="57">
        <v>889</v>
      </c>
      <c r="Q809" s="58">
        <v>6.4500000000000002E-2</v>
      </c>
      <c r="R809" s="57">
        <v>831.66</v>
      </c>
      <c r="S809" s="57">
        <v>889</v>
      </c>
      <c r="T809" s="58">
        <v>6.4500000000000002E-2</v>
      </c>
      <c r="U809" s="57">
        <v>831.66</v>
      </c>
      <c r="V809" s="57">
        <v>889</v>
      </c>
      <c r="W809" s="58">
        <v>6.4500000000000002E-2</v>
      </c>
      <c r="X809" s="57">
        <v>831.66</v>
      </c>
      <c r="Y809" s="57">
        <v>889</v>
      </c>
      <c r="Z809" s="58">
        <v>6.4500000000000002E-2</v>
      </c>
      <c r="AA809" s="57">
        <v>831.66</v>
      </c>
      <c r="AB809" s="57">
        <v>37294129.380000003</v>
      </c>
      <c r="AC809" s="53" t="str">
        <f t="shared" si="9361"/>
        <v>Registro Valido</v>
      </c>
      <c r="AD809" s="57">
        <f t="shared" ref="AD809" si="9717">IF(OR(ISERROR(VLOOKUP(CONCATENATE("ALI_",$C809,"_SEG_",$I809,"_PROV_",$D809),Catalogo_Precios,AD$8,FALSE)),L809=0),0,VLOOKUP(CONCATENATE("ALI_",$C809,"_SEG_",$I809,"_PROV_",$D809),Catalogo_Precios,AD$8,FALSE))</f>
        <v>889</v>
      </c>
      <c r="AE809" s="57">
        <f t="shared" ref="AE809" si="9718">IF(OR(ISERROR(VLOOKUP(CONCATENATE("ALI_",$C809,"_SEG_",$I809,"_PROV_",$D809),Catalogo_Precios,AE$8,FALSE)),M809=0),0,VLOOKUP(CONCATENATE("ALI_",$C809,"_SEG_",$I809,"_PROV_",$D809),Catalogo_Precios,AE$8,FALSE))</f>
        <v>889</v>
      </c>
      <c r="AF809" s="57">
        <f t="shared" ref="AF809" si="9719">IF(OR(ISERROR(VLOOKUP(CONCATENATE("ALI_",$C809,"_SEG_",$I809,"_PROV_",$D809),Catalogo_Precios,AF$8,FALSE)),N809=0),0,VLOOKUP(CONCATENATE("ALI_",$C809,"_SEG_",$I809,"_PROV_",$D809),Catalogo_Precios,AF$8,FALSE))</f>
        <v>889</v>
      </c>
      <c r="AG809" s="57">
        <f t="shared" ref="AG809" si="9720">IF(OR(ISERROR(VLOOKUP(CONCATENATE("ALI_",$C809,"_SEG_",$I809,"_PROV_",$D809),Catalogo_Precios,AG$8,FALSE)),O809=0),0,VLOOKUP(CONCATENATE("ALI_",$C809,"_SEG_",$I809,"_PROV_",$D809),Catalogo_Precios,AG$8,FALSE))</f>
        <v>889</v>
      </c>
      <c r="AH809" s="57">
        <f t="shared" ref="AH809" si="9721">IF(OR(ISERROR(VLOOKUP(CONCATENATE("ALI_",$C809,"_SEG_",$I809,"_PROV_",$D809),Catalogo_Precios,AH$8,FALSE)),L809=0),0,VLOOKUP(CONCATENATE("ALI_",$C809,"_SEG_",$I809,"_PROV_",$D809),Catalogo_Precios,AH$8,FALSE))</f>
        <v>882</v>
      </c>
      <c r="AI809" s="57">
        <f t="shared" ref="AI809" si="9722">IF(OR(ISERROR(VLOOKUP(CONCATENATE("ALI_",$C809,"_SEG_",$I809,"_PROV_",$D809),Catalogo_Precios,AI$8,FALSE)),M809=0),0,VLOOKUP(CONCATENATE("ALI_",$C809,"_SEG_",$I809,"_PROV_",$D809),Catalogo_Precios,AI$8,FALSE))</f>
        <v>882</v>
      </c>
      <c r="AJ809" s="57">
        <f t="shared" ref="AJ809" si="9723">IF(OR(ISERROR(VLOOKUP(CONCATENATE("ALI_",$C809,"_SEG_",$I809,"_PROV_",$D809),Catalogo_Precios,AJ$8,FALSE)),N809=0),0,VLOOKUP(CONCATENATE("ALI_",$C809,"_SEG_",$I809,"_PROV_",$D809),Catalogo_Precios,AJ$8,FALSE))</f>
        <v>882</v>
      </c>
      <c r="AK809" s="57">
        <f t="shared" ref="AK809" si="9724">IF(OR(ISERROR(VLOOKUP(CONCATENATE("ALI_",$C809,"_SEG_",$I809,"_PROV_",$D809),Catalogo_Precios,AK$8,FALSE)),O809=0),0,VLOOKUP(CONCATENATE("ALI_",$C809,"_SEG_",$I809,"_PROV_",$D809),Catalogo_Precios,AK$8,FALSE))</f>
        <v>882</v>
      </c>
      <c r="AL809" s="53"/>
      <c r="AM809" s="59" t="str">
        <f t="shared" si="9370"/>
        <v>ALI_95_SEG_13</v>
      </c>
      <c r="AN809" s="59" t="str">
        <f t="shared" si="9371"/>
        <v>ALI_95_SEG_13_VAL_37294129.38</v>
      </c>
      <c r="AO809" s="60">
        <f t="shared" ref="AO809" si="9725">IF(OR(AB809="",AB809=0),0,COUNTIF(Codificacion,AM809))</f>
        <v>3</v>
      </c>
      <c r="AP809" s="61">
        <f t="array" ref="AP809">MIN(IF(Codificacion=AM809,Total_Cotizacion,""))</f>
        <v>35495925.079999998</v>
      </c>
      <c r="AQ809" s="62" t="b">
        <f t="shared" si="9373"/>
        <v>0</v>
      </c>
      <c r="AR809" s="51" t="str">
        <f t="shared" ref="AR809" si="9726">IF(COUNTIF(Codificacion2,CONCATENATE(AM809,"_VAL_",AB809))&gt;1,"Empate","")</f>
        <v/>
      </c>
      <c r="AS809" s="63" t="str">
        <f t="shared" si="8972"/>
        <v/>
      </c>
      <c r="AT809" s="59" t="str">
        <f t="shared" si="9375"/>
        <v>ALI_95_SEG_13_</v>
      </c>
      <c r="AU809" s="63">
        <f t="shared" ref="AU809" si="9727">IF(AND(COUNTIF(Codificacion3,AT809)&lt;AO809),1,COUNTIF(Codificacion3,AT809))</f>
        <v>1</v>
      </c>
      <c r="AV809" s="62" t="str">
        <f t="shared" si="9377"/>
        <v>No Seleccionada</v>
      </c>
      <c r="AW809" s="53"/>
      <c r="AX809" s="51" t="str">
        <f t="shared" si="9378"/>
        <v>ALI_95_SEG_13FALSO</v>
      </c>
      <c r="AY809" s="51">
        <f t="shared" si="9359"/>
        <v>2</v>
      </c>
      <c r="AZ809" s="64" t="b">
        <f t="shared" si="9379"/>
        <v>0</v>
      </c>
    </row>
    <row r="810" spans="1:52" x14ac:dyDescent="0.2">
      <c r="A810" s="50" t="b">
        <f t="shared" si="9322"/>
        <v>0</v>
      </c>
      <c r="B810" s="51" t="s">
        <v>113</v>
      </c>
      <c r="C810" s="52">
        <v>95</v>
      </c>
      <c r="D810" s="52">
        <f t="shared" ref="D810" si="9728">IF(ISERROR(VLOOKUP(E810,Proveedores,2,FALSE)),"",VLOOKUP(E810,Proveedores,2,FALSE))</f>
        <v>2032</v>
      </c>
      <c r="E810" s="53" t="s">
        <v>114</v>
      </c>
      <c r="F810" s="54">
        <v>134</v>
      </c>
      <c r="G810" s="53" t="s">
        <v>61</v>
      </c>
      <c r="H810" s="53" t="s">
        <v>64</v>
      </c>
      <c r="I810" s="52">
        <v>14</v>
      </c>
      <c r="J810" s="53" t="s">
        <v>58</v>
      </c>
      <c r="K810" s="55">
        <v>44835</v>
      </c>
      <c r="L810" s="56">
        <v>15149</v>
      </c>
      <c r="M810" s="56">
        <v>18323</v>
      </c>
      <c r="N810" s="56">
        <v>10219</v>
      </c>
      <c r="O810" s="56">
        <v>746</v>
      </c>
      <c r="P810" s="57">
        <v>889</v>
      </c>
      <c r="Q810" s="58">
        <v>6.3200000000000006E-2</v>
      </c>
      <c r="R810" s="57">
        <v>832.82</v>
      </c>
      <c r="S810" s="57">
        <v>889</v>
      </c>
      <c r="T810" s="58">
        <v>6.3200000000000006E-2</v>
      </c>
      <c r="U810" s="57">
        <v>832.82</v>
      </c>
      <c r="V810" s="57">
        <v>889</v>
      </c>
      <c r="W810" s="58">
        <v>6.3200000000000006E-2</v>
      </c>
      <c r="X810" s="57">
        <v>832.82</v>
      </c>
      <c r="Y810" s="57">
        <v>889</v>
      </c>
      <c r="Z810" s="58">
        <v>6.3200000000000006E-2</v>
      </c>
      <c r="AA810" s="57">
        <v>832.82</v>
      </c>
      <c r="AB810" s="57">
        <v>37008022.340000004</v>
      </c>
      <c r="AC810" s="53" t="str">
        <f t="shared" si="9361"/>
        <v>Registro Valido</v>
      </c>
      <c r="AD810" s="57">
        <f t="shared" ref="AD810" si="9729">IF(OR(ISERROR(VLOOKUP(CONCATENATE("ALI_",$C810,"_SEG_",$I810,"_PROV_",$D810),Catalogo_Precios,AD$8,FALSE)),L810=0),0,VLOOKUP(CONCATENATE("ALI_",$C810,"_SEG_",$I810,"_PROV_",$D810),Catalogo_Precios,AD$8,FALSE))</f>
        <v>889</v>
      </c>
      <c r="AE810" s="57">
        <f t="shared" ref="AE810" si="9730">IF(OR(ISERROR(VLOOKUP(CONCATENATE("ALI_",$C810,"_SEG_",$I810,"_PROV_",$D810),Catalogo_Precios,AE$8,FALSE)),M810=0),0,VLOOKUP(CONCATENATE("ALI_",$C810,"_SEG_",$I810,"_PROV_",$D810),Catalogo_Precios,AE$8,FALSE))</f>
        <v>889</v>
      </c>
      <c r="AF810" s="57">
        <f t="shared" ref="AF810" si="9731">IF(OR(ISERROR(VLOOKUP(CONCATENATE("ALI_",$C810,"_SEG_",$I810,"_PROV_",$D810),Catalogo_Precios,AF$8,FALSE)),N810=0),0,VLOOKUP(CONCATENATE("ALI_",$C810,"_SEG_",$I810,"_PROV_",$D810),Catalogo_Precios,AF$8,FALSE))</f>
        <v>889</v>
      </c>
      <c r="AG810" s="57">
        <f t="shared" ref="AG810" si="9732">IF(OR(ISERROR(VLOOKUP(CONCATENATE("ALI_",$C810,"_SEG_",$I810,"_PROV_",$D810),Catalogo_Precios,AG$8,FALSE)),O810=0),0,VLOOKUP(CONCATENATE("ALI_",$C810,"_SEG_",$I810,"_PROV_",$D810),Catalogo_Precios,AG$8,FALSE))</f>
        <v>889</v>
      </c>
      <c r="AH810" s="57">
        <f t="shared" ref="AH810" si="9733">IF(OR(ISERROR(VLOOKUP(CONCATENATE("ALI_",$C810,"_SEG_",$I810,"_PROV_",$D810),Catalogo_Precios,AH$8,FALSE)),L810=0),0,VLOOKUP(CONCATENATE("ALI_",$C810,"_SEG_",$I810,"_PROV_",$D810),Catalogo_Precios,AH$8,FALSE))</f>
        <v>882</v>
      </c>
      <c r="AI810" s="57">
        <f t="shared" ref="AI810" si="9734">IF(OR(ISERROR(VLOOKUP(CONCATENATE("ALI_",$C810,"_SEG_",$I810,"_PROV_",$D810),Catalogo_Precios,AI$8,FALSE)),M810=0),0,VLOOKUP(CONCATENATE("ALI_",$C810,"_SEG_",$I810,"_PROV_",$D810),Catalogo_Precios,AI$8,FALSE))</f>
        <v>882</v>
      </c>
      <c r="AJ810" s="57">
        <f t="shared" ref="AJ810" si="9735">IF(OR(ISERROR(VLOOKUP(CONCATENATE("ALI_",$C810,"_SEG_",$I810,"_PROV_",$D810),Catalogo_Precios,AJ$8,FALSE)),N810=0),0,VLOOKUP(CONCATENATE("ALI_",$C810,"_SEG_",$I810,"_PROV_",$D810),Catalogo_Precios,AJ$8,FALSE))</f>
        <v>882</v>
      </c>
      <c r="AK810" s="57">
        <f t="shared" ref="AK810" si="9736">IF(OR(ISERROR(VLOOKUP(CONCATENATE("ALI_",$C810,"_SEG_",$I810,"_PROV_",$D810),Catalogo_Precios,AK$8,FALSE)),O810=0),0,VLOOKUP(CONCATENATE("ALI_",$C810,"_SEG_",$I810,"_PROV_",$D810),Catalogo_Precios,AK$8,FALSE))</f>
        <v>882</v>
      </c>
      <c r="AL810" s="53"/>
      <c r="AM810" s="59" t="str">
        <f t="shared" si="9370"/>
        <v>ALI_95_SEG_14</v>
      </c>
      <c r="AN810" s="59" t="str">
        <f t="shared" si="9371"/>
        <v>ALI_95_SEG_14_VAL_37008022.34</v>
      </c>
      <c r="AO810" s="60">
        <f t="shared" ref="AO810" si="9737">IF(OR(AB810="",AB810=0),0,COUNTIF(Codificacion,AM810))</f>
        <v>3</v>
      </c>
      <c r="AP810" s="61">
        <f t="array" ref="AP810">MIN(IF(Codificacion=AM810,Total_Cotizacion,""))</f>
        <v>35174551.719999999</v>
      </c>
      <c r="AQ810" s="62" t="b">
        <f t="shared" si="9373"/>
        <v>0</v>
      </c>
      <c r="AR810" s="51" t="str">
        <f t="shared" ref="AR810" si="9738">IF(COUNTIF(Codificacion2,CONCATENATE(AM810,"_VAL_",AB810))&gt;1,"Empate","")</f>
        <v/>
      </c>
      <c r="AS810" s="63" t="str">
        <f t="shared" si="8972"/>
        <v/>
      </c>
      <c r="AT810" s="59" t="str">
        <f t="shared" si="9375"/>
        <v>ALI_95_SEG_14_</v>
      </c>
      <c r="AU810" s="63">
        <f t="shared" ref="AU810" si="9739">IF(AND(COUNTIF(Codificacion3,AT810)&lt;AO810),1,COUNTIF(Codificacion3,AT810))</f>
        <v>1</v>
      </c>
      <c r="AV810" s="62" t="str">
        <f t="shared" si="9377"/>
        <v>No Seleccionada</v>
      </c>
      <c r="AW810" s="53"/>
      <c r="AX810" s="51" t="str">
        <f t="shared" si="9378"/>
        <v>ALI_95_SEG_14FALSO</v>
      </c>
      <c r="AY810" s="51">
        <f t="shared" si="9359"/>
        <v>2</v>
      </c>
      <c r="AZ810" s="64" t="b">
        <f t="shared" si="9379"/>
        <v>0</v>
      </c>
    </row>
    <row r="811" spans="1:52" x14ac:dyDescent="0.2">
      <c r="A811" s="50" t="b">
        <f t="shared" si="9322"/>
        <v>0</v>
      </c>
      <c r="B811" s="51" t="s">
        <v>113</v>
      </c>
      <c r="C811" s="52">
        <v>95</v>
      </c>
      <c r="D811" s="52">
        <f t="shared" ref="D811" si="9740">IF(ISERROR(VLOOKUP(E811,Proveedores,2,FALSE)),"",VLOOKUP(E811,Proveedores,2,FALSE))</f>
        <v>2032</v>
      </c>
      <c r="E811" s="53" t="s">
        <v>114</v>
      </c>
      <c r="F811" s="54">
        <v>135</v>
      </c>
      <c r="G811" s="53" t="s">
        <v>61</v>
      </c>
      <c r="H811" s="53" t="s">
        <v>64</v>
      </c>
      <c r="I811" s="52">
        <v>15</v>
      </c>
      <c r="J811" s="53" t="s">
        <v>58</v>
      </c>
      <c r="K811" s="55">
        <v>44835</v>
      </c>
      <c r="L811" s="56">
        <v>14323</v>
      </c>
      <c r="M811" s="56">
        <v>17320</v>
      </c>
      <c r="N811" s="56">
        <v>9660</v>
      </c>
      <c r="O811" s="56">
        <v>705</v>
      </c>
      <c r="P811" s="57">
        <v>889</v>
      </c>
      <c r="Q811" s="58">
        <v>6.2100000000000002E-2</v>
      </c>
      <c r="R811" s="57">
        <v>833.79</v>
      </c>
      <c r="S811" s="57">
        <v>889</v>
      </c>
      <c r="T811" s="58">
        <v>6.2100000000000002E-2</v>
      </c>
      <c r="U811" s="57">
        <v>833.79</v>
      </c>
      <c r="V811" s="57">
        <v>889</v>
      </c>
      <c r="W811" s="58">
        <v>6.2100000000000002E-2</v>
      </c>
      <c r="X811" s="57">
        <v>833.79</v>
      </c>
      <c r="Y811" s="57">
        <v>889</v>
      </c>
      <c r="Z811" s="58">
        <v>6.2100000000000002E-2</v>
      </c>
      <c r="AA811" s="57">
        <v>833.79</v>
      </c>
      <c r="AB811" s="57">
        <v>35025850.32</v>
      </c>
      <c r="AC811" s="53" t="str">
        <f t="shared" si="9361"/>
        <v>Registro Valido</v>
      </c>
      <c r="AD811" s="57">
        <f t="shared" ref="AD811" si="9741">IF(OR(ISERROR(VLOOKUP(CONCATENATE("ALI_",$C811,"_SEG_",$I811,"_PROV_",$D811),Catalogo_Precios,AD$8,FALSE)),L811=0),0,VLOOKUP(CONCATENATE("ALI_",$C811,"_SEG_",$I811,"_PROV_",$D811),Catalogo_Precios,AD$8,FALSE))</f>
        <v>889</v>
      </c>
      <c r="AE811" s="57">
        <f t="shared" ref="AE811" si="9742">IF(OR(ISERROR(VLOOKUP(CONCATENATE("ALI_",$C811,"_SEG_",$I811,"_PROV_",$D811),Catalogo_Precios,AE$8,FALSE)),M811=0),0,VLOOKUP(CONCATENATE("ALI_",$C811,"_SEG_",$I811,"_PROV_",$D811),Catalogo_Precios,AE$8,FALSE))</f>
        <v>889</v>
      </c>
      <c r="AF811" s="57">
        <f t="shared" ref="AF811" si="9743">IF(OR(ISERROR(VLOOKUP(CONCATENATE("ALI_",$C811,"_SEG_",$I811,"_PROV_",$D811),Catalogo_Precios,AF$8,FALSE)),N811=0),0,VLOOKUP(CONCATENATE("ALI_",$C811,"_SEG_",$I811,"_PROV_",$D811),Catalogo_Precios,AF$8,FALSE))</f>
        <v>889</v>
      </c>
      <c r="AG811" s="57">
        <f t="shared" ref="AG811" si="9744">IF(OR(ISERROR(VLOOKUP(CONCATENATE("ALI_",$C811,"_SEG_",$I811,"_PROV_",$D811),Catalogo_Precios,AG$8,FALSE)),O811=0),0,VLOOKUP(CONCATENATE("ALI_",$C811,"_SEG_",$I811,"_PROV_",$D811),Catalogo_Precios,AG$8,FALSE))</f>
        <v>889</v>
      </c>
      <c r="AH811" s="57">
        <f t="shared" ref="AH811" si="9745">IF(OR(ISERROR(VLOOKUP(CONCATENATE("ALI_",$C811,"_SEG_",$I811,"_PROV_",$D811),Catalogo_Precios,AH$8,FALSE)),L811=0),0,VLOOKUP(CONCATENATE("ALI_",$C811,"_SEG_",$I811,"_PROV_",$D811),Catalogo_Precios,AH$8,FALSE))</f>
        <v>882</v>
      </c>
      <c r="AI811" s="57">
        <f t="shared" ref="AI811" si="9746">IF(OR(ISERROR(VLOOKUP(CONCATENATE("ALI_",$C811,"_SEG_",$I811,"_PROV_",$D811),Catalogo_Precios,AI$8,FALSE)),M811=0),0,VLOOKUP(CONCATENATE("ALI_",$C811,"_SEG_",$I811,"_PROV_",$D811),Catalogo_Precios,AI$8,FALSE))</f>
        <v>882</v>
      </c>
      <c r="AJ811" s="57">
        <f t="shared" ref="AJ811" si="9747">IF(OR(ISERROR(VLOOKUP(CONCATENATE("ALI_",$C811,"_SEG_",$I811,"_PROV_",$D811),Catalogo_Precios,AJ$8,FALSE)),N811=0),0,VLOOKUP(CONCATENATE("ALI_",$C811,"_SEG_",$I811,"_PROV_",$D811),Catalogo_Precios,AJ$8,FALSE))</f>
        <v>882</v>
      </c>
      <c r="AK811" s="57">
        <f t="shared" ref="AK811" si="9748">IF(OR(ISERROR(VLOOKUP(CONCATENATE("ALI_",$C811,"_SEG_",$I811,"_PROV_",$D811),Catalogo_Precios,AK$8,FALSE)),O811=0),0,VLOOKUP(CONCATENATE("ALI_",$C811,"_SEG_",$I811,"_PROV_",$D811),Catalogo_Precios,AK$8,FALSE))</f>
        <v>882</v>
      </c>
      <c r="AL811" s="53"/>
      <c r="AM811" s="59" t="str">
        <f t="shared" si="9370"/>
        <v>ALI_95_SEG_15</v>
      </c>
      <c r="AN811" s="59" t="str">
        <f t="shared" si="9371"/>
        <v>ALI_95_SEG_15_VAL_35025850.32</v>
      </c>
      <c r="AO811" s="60">
        <f t="shared" ref="AO811" si="9749">IF(OR(AB811="",AB811=0),0,COUNTIF(Codificacion,AM811))</f>
        <v>3</v>
      </c>
      <c r="AP811" s="61">
        <f t="array" ref="AP811">MIN(IF(Codificacion=AM811,Total_Cotizacion,""))</f>
        <v>33251852.48</v>
      </c>
      <c r="AQ811" s="62" t="b">
        <f t="shared" si="9373"/>
        <v>0</v>
      </c>
      <c r="AR811" s="51" t="str">
        <f t="shared" ref="AR811" si="9750">IF(COUNTIF(Codificacion2,CONCATENATE(AM811,"_VAL_",AB811))&gt;1,"Empate","")</f>
        <v/>
      </c>
      <c r="AS811" s="63" t="str">
        <f t="shared" ref="AS811:AS874" si="9751">IF(AND(AQ811,AR811="",AQ811&lt;&gt;""),"X","")</f>
        <v/>
      </c>
      <c r="AT811" s="59" t="str">
        <f t="shared" si="9375"/>
        <v>ALI_95_SEG_15_</v>
      </c>
      <c r="AU811" s="63">
        <f t="shared" ref="AU811" si="9752">IF(AND(COUNTIF(Codificacion3,AT811)&lt;AO811),1,COUNTIF(Codificacion3,AT811))</f>
        <v>1</v>
      </c>
      <c r="AV811" s="62" t="str">
        <f t="shared" si="9377"/>
        <v>No Seleccionada</v>
      </c>
      <c r="AW811" s="53"/>
      <c r="AX811" s="51" t="str">
        <f t="shared" si="9378"/>
        <v>ALI_95_SEG_15FALSO</v>
      </c>
      <c r="AY811" s="51">
        <f t="shared" si="9359"/>
        <v>2</v>
      </c>
      <c r="AZ811" s="64" t="b">
        <f t="shared" si="9379"/>
        <v>0</v>
      </c>
    </row>
    <row r="812" spans="1:52" x14ac:dyDescent="0.2">
      <c r="A812" s="50" t="b">
        <f t="shared" si="9322"/>
        <v>0</v>
      </c>
      <c r="B812" s="51" t="s">
        <v>113</v>
      </c>
      <c r="C812" s="52">
        <v>41</v>
      </c>
      <c r="D812" s="52">
        <f t="shared" ref="D812" si="9753">IF(ISERROR(VLOOKUP(E812,Proveedores,2,FALSE)),"",VLOOKUP(E812,Proveedores,2,FALSE))</f>
        <v>2032</v>
      </c>
      <c r="E812" s="53" t="s">
        <v>114</v>
      </c>
      <c r="F812" s="54">
        <v>151</v>
      </c>
      <c r="G812" s="53" t="s">
        <v>61</v>
      </c>
      <c r="H812" s="53" t="s">
        <v>115</v>
      </c>
      <c r="I812" s="52">
        <v>1</v>
      </c>
      <c r="J812" s="53" t="s">
        <v>58</v>
      </c>
      <c r="K812" s="55">
        <v>44835</v>
      </c>
      <c r="L812" s="56">
        <v>7567</v>
      </c>
      <c r="M812" s="56">
        <v>8915</v>
      </c>
      <c r="N812" s="56">
        <v>4821</v>
      </c>
      <c r="O812" s="56">
        <v>273</v>
      </c>
      <c r="P812" s="57">
        <v>906</v>
      </c>
      <c r="Q812" s="58">
        <v>0</v>
      </c>
      <c r="R812" s="57">
        <v>906</v>
      </c>
      <c r="S812" s="57">
        <v>906</v>
      </c>
      <c r="T812" s="58">
        <v>0</v>
      </c>
      <c r="U812" s="57">
        <v>906</v>
      </c>
      <c r="V812" s="57">
        <v>906</v>
      </c>
      <c r="W812" s="58">
        <v>0</v>
      </c>
      <c r="X812" s="57">
        <v>906</v>
      </c>
      <c r="Y812" s="57">
        <v>906</v>
      </c>
      <c r="Z812" s="58">
        <v>0</v>
      </c>
      <c r="AA812" s="57">
        <v>906</v>
      </c>
      <c r="AB812" s="57">
        <v>19547856</v>
      </c>
      <c r="AC812" s="53" t="str">
        <f t="shared" si="9361"/>
        <v>Registro Valido</v>
      </c>
      <c r="AD812" s="57">
        <f t="shared" ref="AD812" si="9754">IF(OR(ISERROR(VLOOKUP(CONCATENATE("ALI_",$C812,"_SEG_",$I812,"_PROV_",$D812),Catalogo_Precios,AD$8,FALSE)),L812=0),0,VLOOKUP(CONCATENATE("ALI_",$C812,"_SEG_",$I812,"_PROV_",$D812),Catalogo_Precios,AD$8,FALSE))</f>
        <v>906</v>
      </c>
      <c r="AE812" s="57">
        <f t="shared" ref="AE812" si="9755">IF(OR(ISERROR(VLOOKUP(CONCATENATE("ALI_",$C812,"_SEG_",$I812,"_PROV_",$D812),Catalogo_Precios,AE$8,FALSE)),M812=0),0,VLOOKUP(CONCATENATE("ALI_",$C812,"_SEG_",$I812,"_PROV_",$D812),Catalogo_Precios,AE$8,FALSE))</f>
        <v>906</v>
      </c>
      <c r="AF812" s="57">
        <f t="shared" ref="AF812" si="9756">IF(OR(ISERROR(VLOOKUP(CONCATENATE("ALI_",$C812,"_SEG_",$I812,"_PROV_",$D812),Catalogo_Precios,AF$8,FALSE)),N812=0),0,VLOOKUP(CONCATENATE("ALI_",$C812,"_SEG_",$I812,"_PROV_",$D812),Catalogo_Precios,AF$8,FALSE))</f>
        <v>906</v>
      </c>
      <c r="AG812" s="57">
        <f t="shared" ref="AG812" si="9757">IF(OR(ISERROR(VLOOKUP(CONCATENATE("ALI_",$C812,"_SEG_",$I812,"_PROV_",$D812),Catalogo_Precios,AG$8,FALSE)),O812=0),0,VLOOKUP(CONCATENATE("ALI_",$C812,"_SEG_",$I812,"_PROV_",$D812),Catalogo_Precios,AG$8,FALSE))</f>
        <v>906</v>
      </c>
      <c r="AH812" s="57">
        <f t="shared" ref="AH812" si="9758">IF(OR(ISERROR(VLOOKUP(CONCATENATE("ALI_",$C812,"_SEG_",$I812,"_PROV_",$D812),Catalogo_Precios,AH$8,FALSE)),L812=0),0,VLOOKUP(CONCATENATE("ALI_",$C812,"_SEG_",$I812,"_PROV_",$D812),Catalogo_Precios,AH$8,FALSE))</f>
        <v>862</v>
      </c>
      <c r="AI812" s="57">
        <f t="shared" ref="AI812" si="9759">IF(OR(ISERROR(VLOOKUP(CONCATENATE("ALI_",$C812,"_SEG_",$I812,"_PROV_",$D812),Catalogo_Precios,AI$8,FALSE)),M812=0),0,VLOOKUP(CONCATENATE("ALI_",$C812,"_SEG_",$I812,"_PROV_",$D812),Catalogo_Precios,AI$8,FALSE))</f>
        <v>862</v>
      </c>
      <c r="AJ812" s="57">
        <f t="shared" ref="AJ812" si="9760">IF(OR(ISERROR(VLOOKUP(CONCATENATE("ALI_",$C812,"_SEG_",$I812,"_PROV_",$D812),Catalogo_Precios,AJ$8,FALSE)),N812=0),0,VLOOKUP(CONCATENATE("ALI_",$C812,"_SEG_",$I812,"_PROV_",$D812),Catalogo_Precios,AJ$8,FALSE))</f>
        <v>862</v>
      </c>
      <c r="AK812" s="57">
        <f t="shared" ref="AK812" si="9761">IF(OR(ISERROR(VLOOKUP(CONCATENATE("ALI_",$C812,"_SEG_",$I812,"_PROV_",$D812),Catalogo_Precios,AK$8,FALSE)),O812=0),0,VLOOKUP(CONCATENATE("ALI_",$C812,"_SEG_",$I812,"_PROV_",$D812),Catalogo_Precios,AK$8,FALSE))</f>
        <v>862</v>
      </c>
      <c r="AL812" s="53"/>
      <c r="AM812" s="59" t="str">
        <f t="shared" si="9370"/>
        <v>ALI_41_SEG_1</v>
      </c>
      <c r="AN812" s="59" t="str">
        <f t="shared" si="9371"/>
        <v>ALI_41_SEG_1_VAL_19547856</v>
      </c>
      <c r="AO812" s="60">
        <f t="shared" ref="AO812" si="9762">IF(OR(AB812="",AB812=0),0,COUNTIF(Codificacion,AM812))</f>
        <v>3</v>
      </c>
      <c r="AP812" s="61">
        <f t="array" ref="AP812">MIN(IF(Codificacion=AM812,Total_Cotizacion,""))</f>
        <v>17665134.239999998</v>
      </c>
      <c r="AQ812" s="62" t="b">
        <f t="shared" si="9373"/>
        <v>0</v>
      </c>
      <c r="AR812" s="51" t="str">
        <f t="shared" ref="AR812" si="9763">IF(COUNTIF(Codificacion2,CONCATENATE(AM812,"_VAL_",AB812))&gt;1,"Empate","")</f>
        <v/>
      </c>
      <c r="AS812" s="63" t="str">
        <f t="shared" si="9751"/>
        <v/>
      </c>
      <c r="AT812" s="59" t="str">
        <f t="shared" si="9375"/>
        <v>ALI_41_SEG_1_</v>
      </c>
      <c r="AU812" s="63">
        <f t="shared" ref="AU812" si="9764">IF(AND(COUNTIF(Codificacion3,AT812)&lt;AO812),1,COUNTIF(Codificacion3,AT812))</f>
        <v>1</v>
      </c>
      <c r="AV812" s="62" t="str">
        <f t="shared" si="9377"/>
        <v>No Seleccionada</v>
      </c>
      <c r="AW812" s="53"/>
      <c r="AX812" s="51" t="str">
        <f t="shared" si="9378"/>
        <v>ALI_41_SEG_1FALSO</v>
      </c>
      <c r="AY812" s="51">
        <f t="shared" si="9359"/>
        <v>2</v>
      </c>
      <c r="AZ812" s="64" t="b">
        <f t="shared" si="9379"/>
        <v>0</v>
      </c>
    </row>
    <row r="813" spans="1:52" x14ac:dyDescent="0.2">
      <c r="A813" s="50" t="b">
        <f t="shared" si="9322"/>
        <v>0</v>
      </c>
      <c r="B813" s="51" t="s">
        <v>113</v>
      </c>
      <c r="C813" s="52">
        <v>41</v>
      </c>
      <c r="D813" s="52">
        <f t="shared" ref="D813" si="9765">IF(ISERROR(VLOOKUP(E813,Proveedores,2,FALSE)),"",VLOOKUP(E813,Proveedores,2,FALSE))</f>
        <v>2032</v>
      </c>
      <c r="E813" s="53" t="s">
        <v>114</v>
      </c>
      <c r="F813" s="54">
        <v>152</v>
      </c>
      <c r="G813" s="53" t="s">
        <v>61</v>
      </c>
      <c r="H813" s="53" t="s">
        <v>115</v>
      </c>
      <c r="I813" s="52">
        <v>2</v>
      </c>
      <c r="J813" s="53" t="s">
        <v>58</v>
      </c>
      <c r="K813" s="55">
        <v>44835</v>
      </c>
      <c r="L813" s="56">
        <v>7739</v>
      </c>
      <c r="M813" s="56">
        <v>9116</v>
      </c>
      <c r="N813" s="56">
        <v>4930</v>
      </c>
      <c r="O813" s="56">
        <v>279</v>
      </c>
      <c r="P813" s="57">
        <v>906</v>
      </c>
      <c r="Q813" s="58">
        <v>0</v>
      </c>
      <c r="R813" s="57">
        <v>906</v>
      </c>
      <c r="S813" s="57">
        <v>906</v>
      </c>
      <c r="T813" s="58">
        <v>0</v>
      </c>
      <c r="U813" s="57">
        <v>906</v>
      </c>
      <c r="V813" s="57">
        <v>906</v>
      </c>
      <c r="W813" s="58">
        <v>0</v>
      </c>
      <c r="X813" s="57">
        <v>906</v>
      </c>
      <c r="Y813" s="57">
        <v>906</v>
      </c>
      <c r="Z813" s="58">
        <v>0</v>
      </c>
      <c r="AA813" s="57">
        <v>906</v>
      </c>
      <c r="AB813" s="57">
        <v>19989984</v>
      </c>
      <c r="AC813" s="53" t="str">
        <f t="shared" si="9361"/>
        <v>Registro Valido</v>
      </c>
      <c r="AD813" s="57">
        <f t="shared" ref="AD813" si="9766">IF(OR(ISERROR(VLOOKUP(CONCATENATE("ALI_",$C813,"_SEG_",$I813,"_PROV_",$D813),Catalogo_Precios,AD$8,FALSE)),L813=0),0,VLOOKUP(CONCATENATE("ALI_",$C813,"_SEG_",$I813,"_PROV_",$D813),Catalogo_Precios,AD$8,FALSE))</f>
        <v>906</v>
      </c>
      <c r="AE813" s="57">
        <f t="shared" ref="AE813" si="9767">IF(OR(ISERROR(VLOOKUP(CONCATENATE("ALI_",$C813,"_SEG_",$I813,"_PROV_",$D813),Catalogo_Precios,AE$8,FALSE)),M813=0),0,VLOOKUP(CONCATENATE("ALI_",$C813,"_SEG_",$I813,"_PROV_",$D813),Catalogo_Precios,AE$8,FALSE))</f>
        <v>906</v>
      </c>
      <c r="AF813" s="57">
        <f t="shared" ref="AF813" si="9768">IF(OR(ISERROR(VLOOKUP(CONCATENATE("ALI_",$C813,"_SEG_",$I813,"_PROV_",$D813),Catalogo_Precios,AF$8,FALSE)),N813=0),0,VLOOKUP(CONCATENATE("ALI_",$C813,"_SEG_",$I813,"_PROV_",$D813),Catalogo_Precios,AF$8,FALSE))</f>
        <v>906</v>
      </c>
      <c r="AG813" s="57">
        <f t="shared" ref="AG813" si="9769">IF(OR(ISERROR(VLOOKUP(CONCATENATE("ALI_",$C813,"_SEG_",$I813,"_PROV_",$D813),Catalogo_Precios,AG$8,FALSE)),O813=0),0,VLOOKUP(CONCATENATE("ALI_",$C813,"_SEG_",$I813,"_PROV_",$D813),Catalogo_Precios,AG$8,FALSE))</f>
        <v>906</v>
      </c>
      <c r="AH813" s="57">
        <f t="shared" ref="AH813" si="9770">IF(OR(ISERROR(VLOOKUP(CONCATENATE("ALI_",$C813,"_SEG_",$I813,"_PROV_",$D813),Catalogo_Precios,AH$8,FALSE)),L813=0),0,VLOOKUP(CONCATENATE("ALI_",$C813,"_SEG_",$I813,"_PROV_",$D813),Catalogo_Precios,AH$8,FALSE))</f>
        <v>862</v>
      </c>
      <c r="AI813" s="57">
        <f t="shared" ref="AI813" si="9771">IF(OR(ISERROR(VLOOKUP(CONCATENATE("ALI_",$C813,"_SEG_",$I813,"_PROV_",$D813),Catalogo_Precios,AI$8,FALSE)),M813=0),0,VLOOKUP(CONCATENATE("ALI_",$C813,"_SEG_",$I813,"_PROV_",$D813),Catalogo_Precios,AI$8,FALSE))</f>
        <v>862</v>
      </c>
      <c r="AJ813" s="57">
        <f t="shared" ref="AJ813" si="9772">IF(OR(ISERROR(VLOOKUP(CONCATENATE("ALI_",$C813,"_SEG_",$I813,"_PROV_",$D813),Catalogo_Precios,AJ$8,FALSE)),N813=0),0,VLOOKUP(CONCATENATE("ALI_",$C813,"_SEG_",$I813,"_PROV_",$D813),Catalogo_Precios,AJ$8,FALSE))</f>
        <v>862</v>
      </c>
      <c r="AK813" s="57">
        <f t="shared" ref="AK813" si="9773">IF(OR(ISERROR(VLOOKUP(CONCATENATE("ALI_",$C813,"_SEG_",$I813,"_PROV_",$D813),Catalogo_Precios,AK$8,FALSE)),O813=0),0,VLOOKUP(CONCATENATE("ALI_",$C813,"_SEG_",$I813,"_PROV_",$D813),Catalogo_Precios,AK$8,FALSE))</f>
        <v>862</v>
      </c>
      <c r="AL813" s="53"/>
      <c r="AM813" s="59" t="str">
        <f t="shared" si="9370"/>
        <v>ALI_41_SEG_2</v>
      </c>
      <c r="AN813" s="59" t="str">
        <f t="shared" si="9371"/>
        <v>ALI_41_SEG_2_VAL_19989984</v>
      </c>
      <c r="AO813" s="60">
        <f t="shared" ref="AO813" si="9774">IF(OR(AB813="",AB813=0),0,COUNTIF(Codificacion,AM813))</f>
        <v>3</v>
      </c>
      <c r="AP813" s="61">
        <f t="array" ref="AP813">MIN(IF(Codificacion=AM813,Total_Cotizacion,""))</f>
        <v>18064679.359999999</v>
      </c>
      <c r="AQ813" s="62" t="b">
        <f t="shared" si="9373"/>
        <v>0</v>
      </c>
      <c r="AR813" s="51" t="str">
        <f t="shared" ref="AR813" si="9775">IF(COUNTIF(Codificacion2,CONCATENATE(AM813,"_VAL_",AB813))&gt;1,"Empate","")</f>
        <v/>
      </c>
      <c r="AS813" s="63" t="str">
        <f t="shared" si="9751"/>
        <v/>
      </c>
      <c r="AT813" s="59" t="str">
        <f t="shared" si="9375"/>
        <v>ALI_41_SEG_2_</v>
      </c>
      <c r="AU813" s="63">
        <f t="shared" ref="AU813" si="9776">IF(AND(COUNTIF(Codificacion3,AT813)&lt;AO813),1,COUNTIF(Codificacion3,AT813))</f>
        <v>1</v>
      </c>
      <c r="AV813" s="62" t="str">
        <f t="shared" si="9377"/>
        <v>No Seleccionada</v>
      </c>
      <c r="AW813" s="53"/>
      <c r="AX813" s="51" t="str">
        <f t="shared" si="9378"/>
        <v>ALI_41_SEG_2FALSO</v>
      </c>
      <c r="AY813" s="51">
        <f t="shared" si="9359"/>
        <v>2</v>
      </c>
      <c r="AZ813" s="64" t="b">
        <f t="shared" si="9379"/>
        <v>0</v>
      </c>
    </row>
    <row r="814" spans="1:52" x14ac:dyDescent="0.2">
      <c r="A814" s="50" t="b">
        <f t="shared" si="9322"/>
        <v>0</v>
      </c>
      <c r="B814" s="51" t="s">
        <v>113</v>
      </c>
      <c r="C814" s="52">
        <v>41</v>
      </c>
      <c r="D814" s="52">
        <f t="shared" ref="D814" si="9777">IF(ISERROR(VLOOKUP(E814,Proveedores,2,FALSE)),"",VLOOKUP(E814,Proveedores,2,FALSE))</f>
        <v>2032</v>
      </c>
      <c r="E814" s="53" t="s">
        <v>114</v>
      </c>
      <c r="F814" s="54">
        <v>153</v>
      </c>
      <c r="G814" s="53" t="s">
        <v>61</v>
      </c>
      <c r="H814" s="53" t="s">
        <v>115</v>
      </c>
      <c r="I814" s="52">
        <v>3</v>
      </c>
      <c r="J814" s="53" t="s">
        <v>58</v>
      </c>
      <c r="K814" s="55">
        <v>44835</v>
      </c>
      <c r="L814" s="56">
        <v>7692</v>
      </c>
      <c r="M814" s="56">
        <v>9062</v>
      </c>
      <c r="N814" s="56">
        <v>4900</v>
      </c>
      <c r="O814" s="56">
        <v>277</v>
      </c>
      <c r="P814" s="57">
        <v>906</v>
      </c>
      <c r="Q814" s="58">
        <v>0</v>
      </c>
      <c r="R814" s="57">
        <v>906</v>
      </c>
      <c r="S814" s="57">
        <v>906</v>
      </c>
      <c r="T814" s="58">
        <v>0</v>
      </c>
      <c r="U814" s="57">
        <v>906</v>
      </c>
      <c r="V814" s="57">
        <v>906</v>
      </c>
      <c r="W814" s="58">
        <v>0</v>
      </c>
      <c r="X814" s="57">
        <v>906</v>
      </c>
      <c r="Y814" s="57">
        <v>906</v>
      </c>
      <c r="Z814" s="58">
        <v>0</v>
      </c>
      <c r="AA814" s="57">
        <v>906</v>
      </c>
      <c r="AB814" s="57">
        <v>19869486</v>
      </c>
      <c r="AC814" s="53" t="str">
        <f t="shared" si="9361"/>
        <v>Registro Valido</v>
      </c>
      <c r="AD814" s="57">
        <f t="shared" ref="AD814" si="9778">IF(OR(ISERROR(VLOOKUP(CONCATENATE("ALI_",$C814,"_SEG_",$I814,"_PROV_",$D814),Catalogo_Precios,AD$8,FALSE)),L814=0),0,VLOOKUP(CONCATENATE("ALI_",$C814,"_SEG_",$I814,"_PROV_",$D814),Catalogo_Precios,AD$8,FALSE))</f>
        <v>906</v>
      </c>
      <c r="AE814" s="57">
        <f t="shared" ref="AE814" si="9779">IF(OR(ISERROR(VLOOKUP(CONCATENATE("ALI_",$C814,"_SEG_",$I814,"_PROV_",$D814),Catalogo_Precios,AE$8,FALSE)),M814=0),0,VLOOKUP(CONCATENATE("ALI_",$C814,"_SEG_",$I814,"_PROV_",$D814),Catalogo_Precios,AE$8,FALSE))</f>
        <v>906</v>
      </c>
      <c r="AF814" s="57">
        <f t="shared" ref="AF814" si="9780">IF(OR(ISERROR(VLOOKUP(CONCATENATE("ALI_",$C814,"_SEG_",$I814,"_PROV_",$D814),Catalogo_Precios,AF$8,FALSE)),N814=0),0,VLOOKUP(CONCATENATE("ALI_",$C814,"_SEG_",$I814,"_PROV_",$D814),Catalogo_Precios,AF$8,FALSE))</f>
        <v>906</v>
      </c>
      <c r="AG814" s="57">
        <f t="shared" ref="AG814" si="9781">IF(OR(ISERROR(VLOOKUP(CONCATENATE("ALI_",$C814,"_SEG_",$I814,"_PROV_",$D814),Catalogo_Precios,AG$8,FALSE)),O814=0),0,VLOOKUP(CONCATENATE("ALI_",$C814,"_SEG_",$I814,"_PROV_",$D814),Catalogo_Precios,AG$8,FALSE))</f>
        <v>906</v>
      </c>
      <c r="AH814" s="57">
        <f t="shared" ref="AH814" si="9782">IF(OR(ISERROR(VLOOKUP(CONCATENATE("ALI_",$C814,"_SEG_",$I814,"_PROV_",$D814),Catalogo_Precios,AH$8,FALSE)),L814=0),0,VLOOKUP(CONCATENATE("ALI_",$C814,"_SEG_",$I814,"_PROV_",$D814),Catalogo_Precios,AH$8,FALSE))</f>
        <v>862</v>
      </c>
      <c r="AI814" s="57">
        <f t="shared" ref="AI814" si="9783">IF(OR(ISERROR(VLOOKUP(CONCATENATE("ALI_",$C814,"_SEG_",$I814,"_PROV_",$D814),Catalogo_Precios,AI$8,FALSE)),M814=0),0,VLOOKUP(CONCATENATE("ALI_",$C814,"_SEG_",$I814,"_PROV_",$D814),Catalogo_Precios,AI$8,FALSE))</f>
        <v>862</v>
      </c>
      <c r="AJ814" s="57">
        <f t="shared" ref="AJ814" si="9784">IF(OR(ISERROR(VLOOKUP(CONCATENATE("ALI_",$C814,"_SEG_",$I814,"_PROV_",$D814),Catalogo_Precios,AJ$8,FALSE)),N814=0),0,VLOOKUP(CONCATENATE("ALI_",$C814,"_SEG_",$I814,"_PROV_",$D814),Catalogo_Precios,AJ$8,FALSE))</f>
        <v>862</v>
      </c>
      <c r="AK814" s="57">
        <f t="shared" ref="AK814" si="9785">IF(OR(ISERROR(VLOOKUP(CONCATENATE("ALI_",$C814,"_SEG_",$I814,"_PROV_",$D814),Catalogo_Precios,AK$8,FALSE)),O814=0),0,VLOOKUP(CONCATENATE("ALI_",$C814,"_SEG_",$I814,"_PROV_",$D814),Catalogo_Precios,AK$8,FALSE))</f>
        <v>862</v>
      </c>
      <c r="AL814" s="53"/>
      <c r="AM814" s="59" t="str">
        <f t="shared" si="9370"/>
        <v>ALI_41_SEG_3</v>
      </c>
      <c r="AN814" s="59" t="str">
        <f t="shared" si="9371"/>
        <v>ALI_41_SEG_3_VAL_19869486</v>
      </c>
      <c r="AO814" s="60">
        <f t="shared" ref="AO814" si="9786">IF(OR(AB814="",AB814=0),0,COUNTIF(Codificacion,AM814))</f>
        <v>3</v>
      </c>
      <c r="AP814" s="61">
        <f t="array" ref="AP814">MIN(IF(Codificacion=AM814,Total_Cotizacion,""))</f>
        <v>17955786.940000001</v>
      </c>
      <c r="AQ814" s="62" t="b">
        <f t="shared" si="9373"/>
        <v>0</v>
      </c>
      <c r="AR814" s="51" t="str">
        <f t="shared" ref="AR814" si="9787">IF(COUNTIF(Codificacion2,CONCATENATE(AM814,"_VAL_",AB814))&gt;1,"Empate","")</f>
        <v/>
      </c>
      <c r="AS814" s="63" t="str">
        <f t="shared" si="9751"/>
        <v/>
      </c>
      <c r="AT814" s="59" t="str">
        <f t="shared" si="9375"/>
        <v>ALI_41_SEG_3_</v>
      </c>
      <c r="AU814" s="63">
        <f t="shared" ref="AU814" si="9788">IF(AND(COUNTIF(Codificacion3,AT814)&lt;AO814),1,COUNTIF(Codificacion3,AT814))</f>
        <v>1</v>
      </c>
      <c r="AV814" s="62" t="str">
        <f t="shared" si="9377"/>
        <v>No Seleccionada</v>
      </c>
      <c r="AW814" s="53"/>
      <c r="AX814" s="51" t="str">
        <f t="shared" si="9378"/>
        <v>ALI_41_SEG_3FALSO</v>
      </c>
      <c r="AY814" s="51">
        <f t="shared" si="9359"/>
        <v>2</v>
      </c>
      <c r="AZ814" s="64" t="b">
        <f t="shared" si="9379"/>
        <v>0</v>
      </c>
    </row>
    <row r="815" spans="1:52" x14ac:dyDescent="0.2">
      <c r="A815" s="50" t="b">
        <f t="shared" si="9322"/>
        <v>0</v>
      </c>
      <c r="B815" s="51" t="s">
        <v>113</v>
      </c>
      <c r="C815" s="52">
        <v>41</v>
      </c>
      <c r="D815" s="52">
        <f t="shared" ref="D815" si="9789">IF(ISERROR(VLOOKUP(E815,Proveedores,2,FALSE)),"",VLOOKUP(E815,Proveedores,2,FALSE))</f>
        <v>2032</v>
      </c>
      <c r="E815" s="53" t="s">
        <v>114</v>
      </c>
      <c r="F815" s="54">
        <v>154</v>
      </c>
      <c r="G815" s="53" t="s">
        <v>61</v>
      </c>
      <c r="H815" s="53" t="s">
        <v>115</v>
      </c>
      <c r="I815" s="52">
        <v>4</v>
      </c>
      <c r="J815" s="53" t="s">
        <v>58</v>
      </c>
      <c r="K815" s="55">
        <v>44835</v>
      </c>
      <c r="L815" s="56">
        <v>8195</v>
      </c>
      <c r="M815" s="56">
        <v>9654</v>
      </c>
      <c r="N815" s="56">
        <v>5220</v>
      </c>
      <c r="O815" s="56">
        <v>296</v>
      </c>
      <c r="P815" s="57">
        <v>906</v>
      </c>
      <c r="Q815" s="58">
        <v>0</v>
      </c>
      <c r="R815" s="57">
        <v>906</v>
      </c>
      <c r="S815" s="57">
        <v>906</v>
      </c>
      <c r="T815" s="58">
        <v>0</v>
      </c>
      <c r="U815" s="57">
        <v>906</v>
      </c>
      <c r="V815" s="57">
        <v>906</v>
      </c>
      <c r="W815" s="58">
        <v>0</v>
      </c>
      <c r="X815" s="57">
        <v>906</v>
      </c>
      <c r="Y815" s="57">
        <v>906</v>
      </c>
      <c r="Z815" s="58">
        <v>0</v>
      </c>
      <c r="AA815" s="57">
        <v>906</v>
      </c>
      <c r="AB815" s="57">
        <v>21168690</v>
      </c>
      <c r="AC815" s="53" t="str">
        <f t="shared" si="9361"/>
        <v>Registro Valido</v>
      </c>
      <c r="AD815" s="57">
        <f t="shared" ref="AD815" si="9790">IF(OR(ISERROR(VLOOKUP(CONCATENATE("ALI_",$C815,"_SEG_",$I815,"_PROV_",$D815),Catalogo_Precios,AD$8,FALSE)),L815=0),0,VLOOKUP(CONCATENATE("ALI_",$C815,"_SEG_",$I815,"_PROV_",$D815),Catalogo_Precios,AD$8,FALSE))</f>
        <v>906</v>
      </c>
      <c r="AE815" s="57">
        <f t="shared" ref="AE815" si="9791">IF(OR(ISERROR(VLOOKUP(CONCATENATE("ALI_",$C815,"_SEG_",$I815,"_PROV_",$D815),Catalogo_Precios,AE$8,FALSE)),M815=0),0,VLOOKUP(CONCATENATE("ALI_",$C815,"_SEG_",$I815,"_PROV_",$D815),Catalogo_Precios,AE$8,FALSE))</f>
        <v>906</v>
      </c>
      <c r="AF815" s="57">
        <f t="shared" ref="AF815" si="9792">IF(OR(ISERROR(VLOOKUP(CONCATENATE("ALI_",$C815,"_SEG_",$I815,"_PROV_",$D815),Catalogo_Precios,AF$8,FALSE)),N815=0),0,VLOOKUP(CONCATENATE("ALI_",$C815,"_SEG_",$I815,"_PROV_",$D815),Catalogo_Precios,AF$8,FALSE))</f>
        <v>906</v>
      </c>
      <c r="AG815" s="57">
        <f t="shared" ref="AG815" si="9793">IF(OR(ISERROR(VLOOKUP(CONCATENATE("ALI_",$C815,"_SEG_",$I815,"_PROV_",$D815),Catalogo_Precios,AG$8,FALSE)),O815=0),0,VLOOKUP(CONCATENATE("ALI_",$C815,"_SEG_",$I815,"_PROV_",$D815),Catalogo_Precios,AG$8,FALSE))</f>
        <v>906</v>
      </c>
      <c r="AH815" s="57">
        <f t="shared" ref="AH815" si="9794">IF(OR(ISERROR(VLOOKUP(CONCATENATE("ALI_",$C815,"_SEG_",$I815,"_PROV_",$D815),Catalogo_Precios,AH$8,FALSE)),L815=0),0,VLOOKUP(CONCATENATE("ALI_",$C815,"_SEG_",$I815,"_PROV_",$D815),Catalogo_Precios,AH$8,FALSE))</f>
        <v>862</v>
      </c>
      <c r="AI815" s="57">
        <f t="shared" ref="AI815" si="9795">IF(OR(ISERROR(VLOOKUP(CONCATENATE("ALI_",$C815,"_SEG_",$I815,"_PROV_",$D815),Catalogo_Precios,AI$8,FALSE)),M815=0),0,VLOOKUP(CONCATENATE("ALI_",$C815,"_SEG_",$I815,"_PROV_",$D815),Catalogo_Precios,AI$8,FALSE))</f>
        <v>862</v>
      </c>
      <c r="AJ815" s="57">
        <f t="shared" ref="AJ815" si="9796">IF(OR(ISERROR(VLOOKUP(CONCATENATE("ALI_",$C815,"_SEG_",$I815,"_PROV_",$D815),Catalogo_Precios,AJ$8,FALSE)),N815=0),0,VLOOKUP(CONCATENATE("ALI_",$C815,"_SEG_",$I815,"_PROV_",$D815),Catalogo_Precios,AJ$8,FALSE))</f>
        <v>862</v>
      </c>
      <c r="AK815" s="57">
        <f t="shared" ref="AK815" si="9797">IF(OR(ISERROR(VLOOKUP(CONCATENATE("ALI_",$C815,"_SEG_",$I815,"_PROV_",$D815),Catalogo_Precios,AK$8,FALSE)),O815=0),0,VLOOKUP(CONCATENATE("ALI_",$C815,"_SEG_",$I815,"_PROV_",$D815),Catalogo_Precios,AK$8,FALSE))</f>
        <v>862</v>
      </c>
      <c r="AL815" s="53"/>
      <c r="AM815" s="59" t="str">
        <f t="shared" si="9370"/>
        <v>ALI_41_SEG_4</v>
      </c>
      <c r="AN815" s="59" t="str">
        <f t="shared" si="9371"/>
        <v>ALI_41_SEG_4_VAL_21168690</v>
      </c>
      <c r="AO815" s="60">
        <f t="shared" ref="AO815" si="9798">IF(OR(AB815="",AB815=0),0,COUNTIF(Codificacion,AM815))</f>
        <v>3</v>
      </c>
      <c r="AP815" s="61">
        <f t="array" ref="AP815">MIN(IF(Codificacion=AM815,Total_Cotizacion,""))</f>
        <v>19129860.099999998</v>
      </c>
      <c r="AQ815" s="62" t="b">
        <f t="shared" si="9373"/>
        <v>0</v>
      </c>
      <c r="AR815" s="51" t="str">
        <f t="shared" ref="AR815" si="9799">IF(COUNTIF(Codificacion2,CONCATENATE(AM815,"_VAL_",AB815))&gt;1,"Empate","")</f>
        <v/>
      </c>
      <c r="AS815" s="63" t="str">
        <f t="shared" si="9751"/>
        <v/>
      </c>
      <c r="AT815" s="59" t="str">
        <f t="shared" si="9375"/>
        <v>ALI_41_SEG_4_</v>
      </c>
      <c r="AU815" s="63">
        <f t="shared" ref="AU815" si="9800">IF(AND(COUNTIF(Codificacion3,AT815)&lt;AO815),1,COUNTIF(Codificacion3,AT815))</f>
        <v>1</v>
      </c>
      <c r="AV815" s="62" t="str">
        <f t="shared" si="9377"/>
        <v>No Seleccionada</v>
      </c>
      <c r="AW815" s="53"/>
      <c r="AX815" s="51" t="str">
        <f t="shared" si="9378"/>
        <v>ALI_41_SEG_4FALSO</v>
      </c>
      <c r="AY815" s="51">
        <f t="shared" si="9359"/>
        <v>2</v>
      </c>
      <c r="AZ815" s="64" t="b">
        <f t="shared" si="9379"/>
        <v>0</v>
      </c>
    </row>
    <row r="816" spans="1:52" x14ac:dyDescent="0.2">
      <c r="A816" s="50" t="b">
        <f t="shared" si="9322"/>
        <v>0</v>
      </c>
      <c r="B816" s="51" t="s">
        <v>113</v>
      </c>
      <c r="C816" s="52">
        <v>41</v>
      </c>
      <c r="D816" s="52">
        <f t="shared" ref="D816" si="9801">IF(ISERROR(VLOOKUP(E816,Proveedores,2,FALSE)),"",VLOOKUP(E816,Proveedores,2,FALSE))</f>
        <v>2032</v>
      </c>
      <c r="E816" s="53" t="s">
        <v>114</v>
      </c>
      <c r="F816" s="54">
        <v>155</v>
      </c>
      <c r="G816" s="53" t="s">
        <v>61</v>
      </c>
      <c r="H816" s="53" t="s">
        <v>115</v>
      </c>
      <c r="I816" s="52">
        <v>5</v>
      </c>
      <c r="J816" s="53" t="s">
        <v>58</v>
      </c>
      <c r="K816" s="55">
        <v>44835</v>
      </c>
      <c r="L816" s="56">
        <v>7618</v>
      </c>
      <c r="M816" s="56">
        <v>8975</v>
      </c>
      <c r="N816" s="56">
        <v>4853</v>
      </c>
      <c r="O816" s="56">
        <v>275</v>
      </c>
      <c r="P816" s="57">
        <v>906</v>
      </c>
      <c r="Q816" s="58">
        <v>0</v>
      </c>
      <c r="R816" s="57">
        <v>906</v>
      </c>
      <c r="S816" s="57">
        <v>906</v>
      </c>
      <c r="T816" s="58">
        <v>0</v>
      </c>
      <c r="U816" s="57">
        <v>906</v>
      </c>
      <c r="V816" s="57">
        <v>906</v>
      </c>
      <c r="W816" s="58">
        <v>0</v>
      </c>
      <c r="X816" s="57">
        <v>906</v>
      </c>
      <c r="Y816" s="57">
        <v>906</v>
      </c>
      <c r="Z816" s="58">
        <v>0</v>
      </c>
      <c r="AA816" s="57">
        <v>906</v>
      </c>
      <c r="AB816" s="57">
        <v>19679226</v>
      </c>
      <c r="AC816" s="53" t="str">
        <f t="shared" si="9361"/>
        <v>Registro Valido</v>
      </c>
      <c r="AD816" s="57">
        <f t="shared" ref="AD816" si="9802">IF(OR(ISERROR(VLOOKUP(CONCATENATE("ALI_",$C816,"_SEG_",$I816,"_PROV_",$D816),Catalogo_Precios,AD$8,FALSE)),L816=0),0,VLOOKUP(CONCATENATE("ALI_",$C816,"_SEG_",$I816,"_PROV_",$D816),Catalogo_Precios,AD$8,FALSE))</f>
        <v>906</v>
      </c>
      <c r="AE816" s="57">
        <f t="shared" ref="AE816" si="9803">IF(OR(ISERROR(VLOOKUP(CONCATENATE("ALI_",$C816,"_SEG_",$I816,"_PROV_",$D816),Catalogo_Precios,AE$8,FALSE)),M816=0),0,VLOOKUP(CONCATENATE("ALI_",$C816,"_SEG_",$I816,"_PROV_",$D816),Catalogo_Precios,AE$8,FALSE))</f>
        <v>906</v>
      </c>
      <c r="AF816" s="57">
        <f t="shared" ref="AF816" si="9804">IF(OR(ISERROR(VLOOKUP(CONCATENATE("ALI_",$C816,"_SEG_",$I816,"_PROV_",$D816),Catalogo_Precios,AF$8,FALSE)),N816=0),0,VLOOKUP(CONCATENATE("ALI_",$C816,"_SEG_",$I816,"_PROV_",$D816),Catalogo_Precios,AF$8,FALSE))</f>
        <v>906</v>
      </c>
      <c r="AG816" s="57">
        <f t="shared" ref="AG816" si="9805">IF(OR(ISERROR(VLOOKUP(CONCATENATE("ALI_",$C816,"_SEG_",$I816,"_PROV_",$D816),Catalogo_Precios,AG$8,FALSE)),O816=0),0,VLOOKUP(CONCATENATE("ALI_",$C816,"_SEG_",$I816,"_PROV_",$D816),Catalogo_Precios,AG$8,FALSE))</f>
        <v>906</v>
      </c>
      <c r="AH816" s="57">
        <f t="shared" ref="AH816" si="9806">IF(OR(ISERROR(VLOOKUP(CONCATENATE("ALI_",$C816,"_SEG_",$I816,"_PROV_",$D816),Catalogo_Precios,AH$8,FALSE)),L816=0),0,VLOOKUP(CONCATENATE("ALI_",$C816,"_SEG_",$I816,"_PROV_",$D816),Catalogo_Precios,AH$8,FALSE))</f>
        <v>862</v>
      </c>
      <c r="AI816" s="57">
        <f t="shared" ref="AI816" si="9807">IF(OR(ISERROR(VLOOKUP(CONCATENATE("ALI_",$C816,"_SEG_",$I816,"_PROV_",$D816),Catalogo_Precios,AI$8,FALSE)),M816=0),0,VLOOKUP(CONCATENATE("ALI_",$C816,"_SEG_",$I816,"_PROV_",$D816),Catalogo_Precios,AI$8,FALSE))</f>
        <v>862</v>
      </c>
      <c r="AJ816" s="57">
        <f t="shared" ref="AJ816" si="9808">IF(OR(ISERROR(VLOOKUP(CONCATENATE("ALI_",$C816,"_SEG_",$I816,"_PROV_",$D816),Catalogo_Precios,AJ$8,FALSE)),N816=0),0,VLOOKUP(CONCATENATE("ALI_",$C816,"_SEG_",$I816,"_PROV_",$D816),Catalogo_Precios,AJ$8,FALSE))</f>
        <v>862</v>
      </c>
      <c r="AK816" s="57">
        <f t="shared" ref="AK816" si="9809">IF(OR(ISERROR(VLOOKUP(CONCATENATE("ALI_",$C816,"_SEG_",$I816,"_PROV_",$D816),Catalogo_Precios,AK$8,FALSE)),O816=0),0,VLOOKUP(CONCATENATE("ALI_",$C816,"_SEG_",$I816,"_PROV_",$D816),Catalogo_Precios,AK$8,FALSE))</f>
        <v>862</v>
      </c>
      <c r="AL816" s="53"/>
      <c r="AM816" s="59" t="str">
        <f t="shared" si="9370"/>
        <v>ALI_41_SEG_5</v>
      </c>
      <c r="AN816" s="59" t="str">
        <f t="shared" si="9371"/>
        <v>ALI_41_SEG_5_VAL_19679226</v>
      </c>
      <c r="AO816" s="60">
        <f t="shared" ref="AO816" si="9810">IF(OR(AB816="",AB816=0),0,COUNTIF(Codificacion,AM816))</f>
        <v>3</v>
      </c>
      <c r="AP816" s="61">
        <f t="array" ref="AP816">MIN(IF(Codificacion=AM816,Total_Cotizacion,""))</f>
        <v>17783851.539999999</v>
      </c>
      <c r="AQ816" s="62" t="b">
        <f t="shared" si="9373"/>
        <v>0</v>
      </c>
      <c r="AR816" s="51" t="str">
        <f t="shared" ref="AR816" si="9811">IF(COUNTIF(Codificacion2,CONCATENATE(AM816,"_VAL_",AB816))&gt;1,"Empate","")</f>
        <v/>
      </c>
      <c r="AS816" s="63" t="str">
        <f t="shared" si="9751"/>
        <v/>
      </c>
      <c r="AT816" s="59" t="str">
        <f t="shared" si="9375"/>
        <v>ALI_41_SEG_5_</v>
      </c>
      <c r="AU816" s="63">
        <f t="shared" ref="AU816" si="9812">IF(AND(COUNTIF(Codificacion3,AT816)&lt;AO816),1,COUNTIF(Codificacion3,AT816))</f>
        <v>1</v>
      </c>
      <c r="AV816" s="62" t="str">
        <f t="shared" si="9377"/>
        <v>No Seleccionada</v>
      </c>
      <c r="AW816" s="53"/>
      <c r="AX816" s="51" t="str">
        <f t="shared" si="9378"/>
        <v>ALI_41_SEG_5FALSO</v>
      </c>
      <c r="AY816" s="51">
        <f t="shared" si="9359"/>
        <v>2</v>
      </c>
      <c r="AZ816" s="64" t="b">
        <f t="shared" si="9379"/>
        <v>0</v>
      </c>
    </row>
    <row r="817" spans="1:52" x14ac:dyDescent="0.2">
      <c r="A817" s="50" t="b">
        <f t="shared" si="9322"/>
        <v>0</v>
      </c>
      <c r="B817" s="51" t="s">
        <v>113</v>
      </c>
      <c r="C817" s="52">
        <v>41</v>
      </c>
      <c r="D817" s="52">
        <f t="shared" ref="D817" si="9813">IF(ISERROR(VLOOKUP(E817,Proveedores,2,FALSE)),"",VLOOKUP(E817,Proveedores,2,FALSE))</f>
        <v>2032</v>
      </c>
      <c r="E817" s="53" t="s">
        <v>114</v>
      </c>
      <c r="F817" s="54">
        <v>156</v>
      </c>
      <c r="G817" s="53" t="s">
        <v>61</v>
      </c>
      <c r="H817" s="53" t="s">
        <v>115</v>
      </c>
      <c r="I817" s="52">
        <v>6</v>
      </c>
      <c r="J817" s="53" t="s">
        <v>58</v>
      </c>
      <c r="K817" s="55">
        <v>44835</v>
      </c>
      <c r="L817" s="56">
        <v>8247</v>
      </c>
      <c r="M817" s="56">
        <v>9716</v>
      </c>
      <c r="N817" s="56">
        <v>5252</v>
      </c>
      <c r="O817" s="56">
        <v>298</v>
      </c>
      <c r="P817" s="57">
        <v>906</v>
      </c>
      <c r="Q817" s="58">
        <v>0</v>
      </c>
      <c r="R817" s="57">
        <v>906</v>
      </c>
      <c r="S817" s="57">
        <v>906</v>
      </c>
      <c r="T817" s="58">
        <v>0</v>
      </c>
      <c r="U817" s="57">
        <v>906</v>
      </c>
      <c r="V817" s="57">
        <v>906</v>
      </c>
      <c r="W817" s="58">
        <v>0</v>
      </c>
      <c r="X817" s="57">
        <v>906</v>
      </c>
      <c r="Y817" s="57">
        <v>906</v>
      </c>
      <c r="Z817" s="58">
        <v>0</v>
      </c>
      <c r="AA817" s="57">
        <v>906</v>
      </c>
      <c r="AB817" s="57">
        <v>21302778</v>
      </c>
      <c r="AC817" s="53" t="str">
        <f t="shared" si="9361"/>
        <v>Registro Valido</v>
      </c>
      <c r="AD817" s="57">
        <f t="shared" ref="AD817" si="9814">IF(OR(ISERROR(VLOOKUP(CONCATENATE("ALI_",$C817,"_SEG_",$I817,"_PROV_",$D817),Catalogo_Precios,AD$8,FALSE)),L817=0),0,VLOOKUP(CONCATENATE("ALI_",$C817,"_SEG_",$I817,"_PROV_",$D817),Catalogo_Precios,AD$8,FALSE))</f>
        <v>906</v>
      </c>
      <c r="AE817" s="57">
        <f t="shared" ref="AE817" si="9815">IF(OR(ISERROR(VLOOKUP(CONCATENATE("ALI_",$C817,"_SEG_",$I817,"_PROV_",$D817),Catalogo_Precios,AE$8,FALSE)),M817=0),0,VLOOKUP(CONCATENATE("ALI_",$C817,"_SEG_",$I817,"_PROV_",$D817),Catalogo_Precios,AE$8,FALSE))</f>
        <v>906</v>
      </c>
      <c r="AF817" s="57">
        <f t="shared" ref="AF817" si="9816">IF(OR(ISERROR(VLOOKUP(CONCATENATE("ALI_",$C817,"_SEG_",$I817,"_PROV_",$D817),Catalogo_Precios,AF$8,FALSE)),N817=0),0,VLOOKUP(CONCATENATE("ALI_",$C817,"_SEG_",$I817,"_PROV_",$D817),Catalogo_Precios,AF$8,FALSE))</f>
        <v>906</v>
      </c>
      <c r="AG817" s="57">
        <f t="shared" ref="AG817" si="9817">IF(OR(ISERROR(VLOOKUP(CONCATENATE("ALI_",$C817,"_SEG_",$I817,"_PROV_",$D817),Catalogo_Precios,AG$8,FALSE)),O817=0),0,VLOOKUP(CONCATENATE("ALI_",$C817,"_SEG_",$I817,"_PROV_",$D817),Catalogo_Precios,AG$8,FALSE))</f>
        <v>906</v>
      </c>
      <c r="AH817" s="57">
        <f t="shared" ref="AH817" si="9818">IF(OR(ISERROR(VLOOKUP(CONCATENATE("ALI_",$C817,"_SEG_",$I817,"_PROV_",$D817),Catalogo_Precios,AH$8,FALSE)),L817=0),0,VLOOKUP(CONCATENATE("ALI_",$C817,"_SEG_",$I817,"_PROV_",$D817),Catalogo_Precios,AH$8,FALSE))</f>
        <v>862</v>
      </c>
      <c r="AI817" s="57">
        <f t="shared" ref="AI817" si="9819">IF(OR(ISERROR(VLOOKUP(CONCATENATE("ALI_",$C817,"_SEG_",$I817,"_PROV_",$D817),Catalogo_Precios,AI$8,FALSE)),M817=0),0,VLOOKUP(CONCATENATE("ALI_",$C817,"_SEG_",$I817,"_PROV_",$D817),Catalogo_Precios,AI$8,FALSE))</f>
        <v>862</v>
      </c>
      <c r="AJ817" s="57">
        <f t="shared" ref="AJ817" si="9820">IF(OR(ISERROR(VLOOKUP(CONCATENATE("ALI_",$C817,"_SEG_",$I817,"_PROV_",$D817),Catalogo_Precios,AJ$8,FALSE)),N817=0),0,VLOOKUP(CONCATENATE("ALI_",$C817,"_SEG_",$I817,"_PROV_",$D817),Catalogo_Precios,AJ$8,FALSE))</f>
        <v>862</v>
      </c>
      <c r="AK817" s="57">
        <f t="shared" ref="AK817" si="9821">IF(OR(ISERROR(VLOOKUP(CONCATENATE("ALI_",$C817,"_SEG_",$I817,"_PROV_",$D817),Catalogo_Precios,AK$8,FALSE)),O817=0),0,VLOOKUP(CONCATENATE("ALI_",$C817,"_SEG_",$I817,"_PROV_",$D817),Catalogo_Precios,AK$8,FALSE))</f>
        <v>862</v>
      </c>
      <c r="AL817" s="53"/>
      <c r="AM817" s="59" t="str">
        <f t="shared" si="9370"/>
        <v>ALI_41_SEG_6</v>
      </c>
      <c r="AN817" s="59" t="str">
        <f t="shared" si="9371"/>
        <v>ALI_41_SEG_6_VAL_21302778</v>
      </c>
      <c r="AO817" s="60">
        <f t="shared" ref="AO817" si="9822">IF(OR(AB817="",AB817=0),0,COUNTIF(Codificacion,AM817))</f>
        <v>3</v>
      </c>
      <c r="AP817" s="61">
        <f t="array" ref="AP817">MIN(IF(Codificacion=AM817,Total_Cotizacion,""))</f>
        <v>19251033.620000001</v>
      </c>
      <c r="AQ817" s="62" t="b">
        <f t="shared" si="9373"/>
        <v>0</v>
      </c>
      <c r="AR817" s="51" t="str">
        <f t="shared" ref="AR817" si="9823">IF(COUNTIF(Codificacion2,CONCATENATE(AM817,"_VAL_",AB817))&gt;1,"Empate","")</f>
        <v/>
      </c>
      <c r="AS817" s="63" t="str">
        <f t="shared" si="9751"/>
        <v/>
      </c>
      <c r="AT817" s="59" t="str">
        <f t="shared" si="9375"/>
        <v>ALI_41_SEG_6_</v>
      </c>
      <c r="AU817" s="63">
        <f t="shared" ref="AU817" si="9824">IF(AND(COUNTIF(Codificacion3,AT817)&lt;AO817),1,COUNTIF(Codificacion3,AT817))</f>
        <v>1</v>
      </c>
      <c r="AV817" s="62" t="str">
        <f t="shared" si="9377"/>
        <v>No Seleccionada</v>
      </c>
      <c r="AW817" s="53"/>
      <c r="AX817" s="51" t="str">
        <f t="shared" si="9378"/>
        <v>ALI_41_SEG_6FALSO</v>
      </c>
      <c r="AY817" s="51">
        <f t="shared" si="9359"/>
        <v>2</v>
      </c>
      <c r="AZ817" s="64" t="b">
        <f t="shared" si="9379"/>
        <v>0</v>
      </c>
    </row>
    <row r="818" spans="1:52" x14ac:dyDescent="0.2">
      <c r="A818" s="50" t="b">
        <f t="shared" si="9322"/>
        <v>0</v>
      </c>
      <c r="B818" s="51" t="s">
        <v>113</v>
      </c>
      <c r="C818" s="52">
        <v>41</v>
      </c>
      <c r="D818" s="52">
        <f t="shared" ref="D818" si="9825">IF(ISERROR(VLOOKUP(E818,Proveedores,2,FALSE)),"",VLOOKUP(E818,Proveedores,2,FALSE))</f>
        <v>2032</v>
      </c>
      <c r="E818" s="53" t="s">
        <v>114</v>
      </c>
      <c r="F818" s="54">
        <v>157</v>
      </c>
      <c r="G818" s="53" t="s">
        <v>61</v>
      </c>
      <c r="H818" s="53" t="s">
        <v>115</v>
      </c>
      <c r="I818" s="52">
        <v>7</v>
      </c>
      <c r="J818" s="53" t="s">
        <v>58</v>
      </c>
      <c r="K818" s="55">
        <v>44835</v>
      </c>
      <c r="L818" s="56">
        <v>8421</v>
      </c>
      <c r="M818" s="56">
        <v>9921</v>
      </c>
      <c r="N818" s="56">
        <v>5364</v>
      </c>
      <c r="O818" s="56">
        <v>304</v>
      </c>
      <c r="P818" s="57">
        <v>906</v>
      </c>
      <c r="Q818" s="58">
        <v>0</v>
      </c>
      <c r="R818" s="57">
        <v>906</v>
      </c>
      <c r="S818" s="57">
        <v>906</v>
      </c>
      <c r="T818" s="58">
        <v>0</v>
      </c>
      <c r="U818" s="57">
        <v>906</v>
      </c>
      <c r="V818" s="57">
        <v>906</v>
      </c>
      <c r="W818" s="58">
        <v>0</v>
      </c>
      <c r="X818" s="57">
        <v>906</v>
      </c>
      <c r="Y818" s="57">
        <v>906</v>
      </c>
      <c r="Z818" s="58">
        <v>0</v>
      </c>
      <c r="AA818" s="57">
        <v>906</v>
      </c>
      <c r="AB818" s="57">
        <v>21753060</v>
      </c>
      <c r="AC818" s="53" t="str">
        <f t="shared" si="9361"/>
        <v>Registro Valido</v>
      </c>
      <c r="AD818" s="57">
        <f t="shared" ref="AD818" si="9826">IF(OR(ISERROR(VLOOKUP(CONCATENATE("ALI_",$C818,"_SEG_",$I818,"_PROV_",$D818),Catalogo_Precios,AD$8,FALSE)),L818=0),0,VLOOKUP(CONCATENATE("ALI_",$C818,"_SEG_",$I818,"_PROV_",$D818),Catalogo_Precios,AD$8,FALSE))</f>
        <v>906</v>
      </c>
      <c r="AE818" s="57">
        <f t="shared" ref="AE818" si="9827">IF(OR(ISERROR(VLOOKUP(CONCATENATE("ALI_",$C818,"_SEG_",$I818,"_PROV_",$D818),Catalogo_Precios,AE$8,FALSE)),M818=0),0,VLOOKUP(CONCATENATE("ALI_",$C818,"_SEG_",$I818,"_PROV_",$D818),Catalogo_Precios,AE$8,FALSE))</f>
        <v>906</v>
      </c>
      <c r="AF818" s="57">
        <f t="shared" ref="AF818" si="9828">IF(OR(ISERROR(VLOOKUP(CONCATENATE("ALI_",$C818,"_SEG_",$I818,"_PROV_",$D818),Catalogo_Precios,AF$8,FALSE)),N818=0),0,VLOOKUP(CONCATENATE("ALI_",$C818,"_SEG_",$I818,"_PROV_",$D818),Catalogo_Precios,AF$8,FALSE))</f>
        <v>906</v>
      </c>
      <c r="AG818" s="57">
        <f t="shared" ref="AG818" si="9829">IF(OR(ISERROR(VLOOKUP(CONCATENATE("ALI_",$C818,"_SEG_",$I818,"_PROV_",$D818),Catalogo_Precios,AG$8,FALSE)),O818=0),0,VLOOKUP(CONCATENATE("ALI_",$C818,"_SEG_",$I818,"_PROV_",$D818),Catalogo_Precios,AG$8,FALSE))</f>
        <v>906</v>
      </c>
      <c r="AH818" s="57">
        <f t="shared" ref="AH818" si="9830">IF(OR(ISERROR(VLOOKUP(CONCATENATE("ALI_",$C818,"_SEG_",$I818,"_PROV_",$D818),Catalogo_Precios,AH$8,FALSE)),L818=0),0,VLOOKUP(CONCATENATE("ALI_",$C818,"_SEG_",$I818,"_PROV_",$D818),Catalogo_Precios,AH$8,FALSE))</f>
        <v>862</v>
      </c>
      <c r="AI818" s="57">
        <f t="shared" ref="AI818" si="9831">IF(OR(ISERROR(VLOOKUP(CONCATENATE("ALI_",$C818,"_SEG_",$I818,"_PROV_",$D818),Catalogo_Precios,AI$8,FALSE)),M818=0),0,VLOOKUP(CONCATENATE("ALI_",$C818,"_SEG_",$I818,"_PROV_",$D818),Catalogo_Precios,AI$8,FALSE))</f>
        <v>862</v>
      </c>
      <c r="AJ818" s="57">
        <f t="shared" ref="AJ818" si="9832">IF(OR(ISERROR(VLOOKUP(CONCATENATE("ALI_",$C818,"_SEG_",$I818,"_PROV_",$D818),Catalogo_Precios,AJ$8,FALSE)),N818=0),0,VLOOKUP(CONCATENATE("ALI_",$C818,"_SEG_",$I818,"_PROV_",$D818),Catalogo_Precios,AJ$8,FALSE))</f>
        <v>862</v>
      </c>
      <c r="AK818" s="57">
        <f t="shared" ref="AK818" si="9833">IF(OR(ISERROR(VLOOKUP(CONCATENATE("ALI_",$C818,"_SEG_",$I818,"_PROV_",$D818),Catalogo_Precios,AK$8,FALSE)),O818=0),0,VLOOKUP(CONCATENATE("ALI_",$C818,"_SEG_",$I818,"_PROV_",$D818),Catalogo_Precios,AK$8,FALSE))</f>
        <v>862</v>
      </c>
      <c r="AL818" s="53"/>
      <c r="AM818" s="59" t="str">
        <f t="shared" si="9370"/>
        <v>ALI_41_SEG_7</v>
      </c>
      <c r="AN818" s="59" t="str">
        <f t="shared" si="9371"/>
        <v>ALI_41_SEG_7_VAL_21753060</v>
      </c>
      <c r="AO818" s="60">
        <f t="shared" ref="AO818" si="9834">IF(OR(AB818="",AB818=0),0,COUNTIF(Codificacion,AM818))</f>
        <v>3</v>
      </c>
      <c r="AP818" s="61">
        <f t="array" ref="AP818">MIN(IF(Codificacion=AM818,Total_Cotizacion,""))</f>
        <v>19657947.400000002</v>
      </c>
      <c r="AQ818" s="62" t="b">
        <f t="shared" si="9373"/>
        <v>0</v>
      </c>
      <c r="AR818" s="51" t="str">
        <f t="shared" ref="AR818" si="9835">IF(COUNTIF(Codificacion2,CONCATENATE(AM818,"_VAL_",AB818))&gt;1,"Empate","")</f>
        <v/>
      </c>
      <c r="AS818" s="63" t="str">
        <f t="shared" si="9751"/>
        <v/>
      </c>
      <c r="AT818" s="59" t="str">
        <f t="shared" si="9375"/>
        <v>ALI_41_SEG_7_</v>
      </c>
      <c r="AU818" s="63">
        <f t="shared" ref="AU818" si="9836">IF(AND(COUNTIF(Codificacion3,AT818)&lt;AO818),1,COUNTIF(Codificacion3,AT818))</f>
        <v>1</v>
      </c>
      <c r="AV818" s="62" t="str">
        <f t="shared" si="9377"/>
        <v>No Seleccionada</v>
      </c>
      <c r="AW818" s="53"/>
      <c r="AX818" s="51" t="str">
        <f t="shared" si="9378"/>
        <v>ALI_41_SEG_7FALSO</v>
      </c>
      <c r="AY818" s="51">
        <f t="shared" si="9359"/>
        <v>2</v>
      </c>
      <c r="AZ818" s="64" t="b">
        <f t="shared" si="9379"/>
        <v>0</v>
      </c>
    </row>
    <row r="819" spans="1:52" x14ac:dyDescent="0.2">
      <c r="A819" s="50" t="b">
        <f t="shared" si="9322"/>
        <v>0</v>
      </c>
      <c r="B819" s="51" t="s">
        <v>113</v>
      </c>
      <c r="C819" s="52">
        <v>41</v>
      </c>
      <c r="D819" s="52">
        <f t="shared" ref="D819" si="9837">IF(ISERROR(VLOOKUP(E819,Proveedores,2,FALSE)),"",VLOOKUP(E819,Proveedores,2,FALSE))</f>
        <v>2032</v>
      </c>
      <c r="E819" s="53" t="s">
        <v>114</v>
      </c>
      <c r="F819" s="54">
        <v>158</v>
      </c>
      <c r="G819" s="53" t="s">
        <v>61</v>
      </c>
      <c r="H819" s="53" t="s">
        <v>115</v>
      </c>
      <c r="I819" s="52">
        <v>8</v>
      </c>
      <c r="J819" s="53" t="s">
        <v>58</v>
      </c>
      <c r="K819" s="55">
        <v>44835</v>
      </c>
      <c r="L819" s="56">
        <v>8127</v>
      </c>
      <c r="M819" s="56">
        <v>9577</v>
      </c>
      <c r="N819" s="56">
        <v>5178</v>
      </c>
      <c r="O819" s="56">
        <v>293</v>
      </c>
      <c r="P819" s="57">
        <v>906</v>
      </c>
      <c r="Q819" s="58">
        <v>0</v>
      </c>
      <c r="R819" s="57">
        <v>906</v>
      </c>
      <c r="S819" s="57">
        <v>906</v>
      </c>
      <c r="T819" s="58">
        <v>0</v>
      </c>
      <c r="U819" s="57">
        <v>906</v>
      </c>
      <c r="V819" s="57">
        <v>906</v>
      </c>
      <c r="W819" s="58">
        <v>0</v>
      </c>
      <c r="X819" s="57">
        <v>906</v>
      </c>
      <c r="Y819" s="57">
        <v>906</v>
      </c>
      <c r="Z819" s="58">
        <v>0</v>
      </c>
      <c r="AA819" s="57">
        <v>906</v>
      </c>
      <c r="AB819" s="57">
        <v>20996550</v>
      </c>
      <c r="AC819" s="53" t="str">
        <f t="shared" si="9361"/>
        <v>Registro Valido</v>
      </c>
      <c r="AD819" s="57">
        <f t="shared" ref="AD819" si="9838">IF(OR(ISERROR(VLOOKUP(CONCATENATE("ALI_",$C819,"_SEG_",$I819,"_PROV_",$D819),Catalogo_Precios,AD$8,FALSE)),L819=0),0,VLOOKUP(CONCATENATE("ALI_",$C819,"_SEG_",$I819,"_PROV_",$D819),Catalogo_Precios,AD$8,FALSE))</f>
        <v>906</v>
      </c>
      <c r="AE819" s="57">
        <f t="shared" ref="AE819" si="9839">IF(OR(ISERROR(VLOOKUP(CONCATENATE("ALI_",$C819,"_SEG_",$I819,"_PROV_",$D819),Catalogo_Precios,AE$8,FALSE)),M819=0),0,VLOOKUP(CONCATENATE("ALI_",$C819,"_SEG_",$I819,"_PROV_",$D819),Catalogo_Precios,AE$8,FALSE))</f>
        <v>906</v>
      </c>
      <c r="AF819" s="57">
        <f t="shared" ref="AF819" si="9840">IF(OR(ISERROR(VLOOKUP(CONCATENATE("ALI_",$C819,"_SEG_",$I819,"_PROV_",$D819),Catalogo_Precios,AF$8,FALSE)),N819=0),0,VLOOKUP(CONCATENATE("ALI_",$C819,"_SEG_",$I819,"_PROV_",$D819),Catalogo_Precios,AF$8,FALSE))</f>
        <v>906</v>
      </c>
      <c r="AG819" s="57">
        <f t="shared" ref="AG819" si="9841">IF(OR(ISERROR(VLOOKUP(CONCATENATE("ALI_",$C819,"_SEG_",$I819,"_PROV_",$D819),Catalogo_Precios,AG$8,FALSE)),O819=0),0,VLOOKUP(CONCATENATE("ALI_",$C819,"_SEG_",$I819,"_PROV_",$D819),Catalogo_Precios,AG$8,FALSE))</f>
        <v>906</v>
      </c>
      <c r="AH819" s="57">
        <f t="shared" ref="AH819" si="9842">IF(OR(ISERROR(VLOOKUP(CONCATENATE("ALI_",$C819,"_SEG_",$I819,"_PROV_",$D819),Catalogo_Precios,AH$8,FALSE)),L819=0),0,VLOOKUP(CONCATENATE("ALI_",$C819,"_SEG_",$I819,"_PROV_",$D819),Catalogo_Precios,AH$8,FALSE))</f>
        <v>862</v>
      </c>
      <c r="AI819" s="57">
        <f t="shared" ref="AI819" si="9843">IF(OR(ISERROR(VLOOKUP(CONCATENATE("ALI_",$C819,"_SEG_",$I819,"_PROV_",$D819),Catalogo_Precios,AI$8,FALSE)),M819=0),0,VLOOKUP(CONCATENATE("ALI_",$C819,"_SEG_",$I819,"_PROV_",$D819),Catalogo_Precios,AI$8,FALSE))</f>
        <v>862</v>
      </c>
      <c r="AJ819" s="57">
        <f t="shared" ref="AJ819" si="9844">IF(OR(ISERROR(VLOOKUP(CONCATENATE("ALI_",$C819,"_SEG_",$I819,"_PROV_",$D819),Catalogo_Precios,AJ$8,FALSE)),N819=0),0,VLOOKUP(CONCATENATE("ALI_",$C819,"_SEG_",$I819,"_PROV_",$D819),Catalogo_Precios,AJ$8,FALSE))</f>
        <v>862</v>
      </c>
      <c r="AK819" s="57">
        <f t="shared" ref="AK819" si="9845">IF(OR(ISERROR(VLOOKUP(CONCATENATE("ALI_",$C819,"_SEG_",$I819,"_PROV_",$D819),Catalogo_Precios,AK$8,FALSE)),O819=0),0,VLOOKUP(CONCATENATE("ALI_",$C819,"_SEG_",$I819,"_PROV_",$D819),Catalogo_Precios,AK$8,FALSE))</f>
        <v>862</v>
      </c>
      <c r="AL819" s="53"/>
      <c r="AM819" s="59" t="str">
        <f t="shared" si="9370"/>
        <v>ALI_41_SEG_8</v>
      </c>
      <c r="AN819" s="59" t="str">
        <f t="shared" si="9371"/>
        <v>ALI_41_SEG_8_VAL_20996550</v>
      </c>
      <c r="AO819" s="60">
        <f t="shared" ref="AO819" si="9846">IF(OR(AB819="",AB819=0),0,COUNTIF(Codificacion,AM819))</f>
        <v>3</v>
      </c>
      <c r="AP819" s="61">
        <f t="array" ref="AP819">MIN(IF(Codificacion=AM819,Total_Cotizacion,""))</f>
        <v>18974299.5</v>
      </c>
      <c r="AQ819" s="62" t="b">
        <f t="shared" si="9373"/>
        <v>0</v>
      </c>
      <c r="AR819" s="51" t="str">
        <f t="shared" ref="AR819" si="9847">IF(COUNTIF(Codificacion2,CONCATENATE(AM819,"_VAL_",AB819))&gt;1,"Empate","")</f>
        <v/>
      </c>
      <c r="AS819" s="63" t="str">
        <f t="shared" si="9751"/>
        <v/>
      </c>
      <c r="AT819" s="59" t="str">
        <f t="shared" si="9375"/>
        <v>ALI_41_SEG_8_</v>
      </c>
      <c r="AU819" s="63">
        <f t="shared" ref="AU819" si="9848">IF(AND(COUNTIF(Codificacion3,AT819)&lt;AO819),1,COUNTIF(Codificacion3,AT819))</f>
        <v>1</v>
      </c>
      <c r="AV819" s="62" t="str">
        <f t="shared" si="9377"/>
        <v>No Seleccionada</v>
      </c>
      <c r="AW819" s="53"/>
      <c r="AX819" s="51" t="str">
        <f t="shared" si="9378"/>
        <v>ALI_41_SEG_8FALSO</v>
      </c>
      <c r="AY819" s="51">
        <f t="shared" si="9359"/>
        <v>2</v>
      </c>
      <c r="AZ819" s="64" t="b">
        <f t="shared" si="9379"/>
        <v>0</v>
      </c>
    </row>
    <row r="820" spans="1:52" x14ac:dyDescent="0.2">
      <c r="A820" s="50" t="b">
        <f t="shared" si="9322"/>
        <v>0</v>
      </c>
      <c r="B820" s="51" t="s">
        <v>113</v>
      </c>
      <c r="C820" s="52">
        <v>41</v>
      </c>
      <c r="D820" s="52">
        <f t="shared" ref="D820" si="9849">IF(ISERROR(VLOOKUP(E820,Proveedores,2,FALSE)),"",VLOOKUP(E820,Proveedores,2,FALSE))</f>
        <v>2032</v>
      </c>
      <c r="E820" s="53" t="s">
        <v>114</v>
      </c>
      <c r="F820" s="54">
        <v>159</v>
      </c>
      <c r="G820" s="53" t="s">
        <v>61</v>
      </c>
      <c r="H820" s="53" t="s">
        <v>115</v>
      </c>
      <c r="I820" s="52">
        <v>9</v>
      </c>
      <c r="J820" s="53" t="s">
        <v>58</v>
      </c>
      <c r="K820" s="55">
        <v>44835</v>
      </c>
      <c r="L820" s="56">
        <v>8214</v>
      </c>
      <c r="M820" s="56">
        <v>9677</v>
      </c>
      <c r="N820" s="56">
        <v>5232</v>
      </c>
      <c r="O820" s="56">
        <v>296</v>
      </c>
      <c r="P820" s="57">
        <v>906</v>
      </c>
      <c r="Q820" s="58">
        <v>0</v>
      </c>
      <c r="R820" s="57">
        <v>906</v>
      </c>
      <c r="S820" s="57">
        <v>906</v>
      </c>
      <c r="T820" s="58">
        <v>0</v>
      </c>
      <c r="U820" s="57">
        <v>906</v>
      </c>
      <c r="V820" s="57">
        <v>906</v>
      </c>
      <c r="W820" s="58">
        <v>0</v>
      </c>
      <c r="X820" s="57">
        <v>906</v>
      </c>
      <c r="Y820" s="57">
        <v>906</v>
      </c>
      <c r="Z820" s="58">
        <v>0</v>
      </c>
      <c r="AA820" s="57">
        <v>906</v>
      </c>
      <c r="AB820" s="57">
        <v>21217614</v>
      </c>
      <c r="AC820" s="53" t="str">
        <f t="shared" si="9361"/>
        <v>Registro Valido</v>
      </c>
      <c r="AD820" s="57">
        <f t="shared" ref="AD820" si="9850">IF(OR(ISERROR(VLOOKUP(CONCATENATE("ALI_",$C820,"_SEG_",$I820,"_PROV_",$D820),Catalogo_Precios,AD$8,FALSE)),L820=0),0,VLOOKUP(CONCATENATE("ALI_",$C820,"_SEG_",$I820,"_PROV_",$D820),Catalogo_Precios,AD$8,FALSE))</f>
        <v>906</v>
      </c>
      <c r="AE820" s="57">
        <f t="shared" ref="AE820" si="9851">IF(OR(ISERROR(VLOOKUP(CONCATENATE("ALI_",$C820,"_SEG_",$I820,"_PROV_",$D820),Catalogo_Precios,AE$8,FALSE)),M820=0),0,VLOOKUP(CONCATENATE("ALI_",$C820,"_SEG_",$I820,"_PROV_",$D820),Catalogo_Precios,AE$8,FALSE))</f>
        <v>906</v>
      </c>
      <c r="AF820" s="57">
        <f t="shared" ref="AF820" si="9852">IF(OR(ISERROR(VLOOKUP(CONCATENATE("ALI_",$C820,"_SEG_",$I820,"_PROV_",$D820),Catalogo_Precios,AF$8,FALSE)),N820=0),0,VLOOKUP(CONCATENATE("ALI_",$C820,"_SEG_",$I820,"_PROV_",$D820),Catalogo_Precios,AF$8,FALSE))</f>
        <v>906</v>
      </c>
      <c r="AG820" s="57">
        <f t="shared" ref="AG820" si="9853">IF(OR(ISERROR(VLOOKUP(CONCATENATE("ALI_",$C820,"_SEG_",$I820,"_PROV_",$D820),Catalogo_Precios,AG$8,FALSE)),O820=0),0,VLOOKUP(CONCATENATE("ALI_",$C820,"_SEG_",$I820,"_PROV_",$D820),Catalogo_Precios,AG$8,FALSE))</f>
        <v>906</v>
      </c>
      <c r="AH820" s="57">
        <f t="shared" ref="AH820" si="9854">IF(OR(ISERROR(VLOOKUP(CONCATENATE("ALI_",$C820,"_SEG_",$I820,"_PROV_",$D820),Catalogo_Precios,AH$8,FALSE)),L820=0),0,VLOOKUP(CONCATENATE("ALI_",$C820,"_SEG_",$I820,"_PROV_",$D820),Catalogo_Precios,AH$8,FALSE))</f>
        <v>862</v>
      </c>
      <c r="AI820" s="57">
        <f t="shared" ref="AI820" si="9855">IF(OR(ISERROR(VLOOKUP(CONCATENATE("ALI_",$C820,"_SEG_",$I820,"_PROV_",$D820),Catalogo_Precios,AI$8,FALSE)),M820=0),0,VLOOKUP(CONCATENATE("ALI_",$C820,"_SEG_",$I820,"_PROV_",$D820),Catalogo_Precios,AI$8,FALSE))</f>
        <v>862</v>
      </c>
      <c r="AJ820" s="57">
        <f t="shared" ref="AJ820" si="9856">IF(OR(ISERROR(VLOOKUP(CONCATENATE("ALI_",$C820,"_SEG_",$I820,"_PROV_",$D820),Catalogo_Precios,AJ$8,FALSE)),N820=0),0,VLOOKUP(CONCATENATE("ALI_",$C820,"_SEG_",$I820,"_PROV_",$D820),Catalogo_Precios,AJ$8,FALSE))</f>
        <v>862</v>
      </c>
      <c r="AK820" s="57">
        <f t="shared" ref="AK820" si="9857">IF(OR(ISERROR(VLOOKUP(CONCATENATE("ALI_",$C820,"_SEG_",$I820,"_PROV_",$D820),Catalogo_Precios,AK$8,FALSE)),O820=0),0,VLOOKUP(CONCATENATE("ALI_",$C820,"_SEG_",$I820,"_PROV_",$D820),Catalogo_Precios,AK$8,FALSE))</f>
        <v>862</v>
      </c>
      <c r="AL820" s="53"/>
      <c r="AM820" s="59" t="str">
        <f t="shared" si="9370"/>
        <v>ALI_41_SEG_9</v>
      </c>
      <c r="AN820" s="59" t="str">
        <f t="shared" si="9371"/>
        <v>ALI_41_SEG_9_VAL_21217614</v>
      </c>
      <c r="AO820" s="60">
        <f t="shared" ref="AO820" si="9858">IF(OR(AB820="",AB820=0),0,COUNTIF(Codificacion,AM820))</f>
        <v>3</v>
      </c>
      <c r="AP820" s="61">
        <f t="array" ref="AP820">MIN(IF(Codificacion=AM820,Total_Cotizacion,""))</f>
        <v>19174072.059999999</v>
      </c>
      <c r="AQ820" s="62" t="b">
        <f t="shared" si="9373"/>
        <v>0</v>
      </c>
      <c r="AR820" s="51" t="str">
        <f t="shared" ref="AR820" si="9859">IF(COUNTIF(Codificacion2,CONCATENATE(AM820,"_VAL_",AB820))&gt;1,"Empate","")</f>
        <v/>
      </c>
      <c r="AS820" s="63" t="str">
        <f t="shared" si="9751"/>
        <v/>
      </c>
      <c r="AT820" s="59" t="str">
        <f t="shared" si="9375"/>
        <v>ALI_41_SEG_9_</v>
      </c>
      <c r="AU820" s="63">
        <f t="shared" ref="AU820" si="9860">IF(AND(COUNTIF(Codificacion3,AT820)&lt;AO820),1,COUNTIF(Codificacion3,AT820))</f>
        <v>1</v>
      </c>
      <c r="AV820" s="62" t="str">
        <f t="shared" si="9377"/>
        <v>No Seleccionada</v>
      </c>
      <c r="AW820" s="53"/>
      <c r="AX820" s="51" t="str">
        <f t="shared" si="9378"/>
        <v>ALI_41_SEG_9FALSO</v>
      </c>
      <c r="AY820" s="51">
        <f t="shared" si="9359"/>
        <v>2</v>
      </c>
      <c r="AZ820" s="64" t="b">
        <f t="shared" si="9379"/>
        <v>0</v>
      </c>
    </row>
    <row r="821" spans="1:52" x14ac:dyDescent="0.2">
      <c r="A821" s="50" t="b">
        <f t="shared" si="9322"/>
        <v>0</v>
      </c>
      <c r="B821" s="51" t="s">
        <v>113</v>
      </c>
      <c r="C821" s="52">
        <v>41</v>
      </c>
      <c r="D821" s="52">
        <f t="shared" ref="D821" si="9861">IF(ISERROR(VLOOKUP(E821,Proveedores,2,FALSE)),"",VLOOKUP(E821,Proveedores,2,FALSE))</f>
        <v>2032</v>
      </c>
      <c r="E821" s="53" t="s">
        <v>114</v>
      </c>
      <c r="F821" s="54">
        <v>160</v>
      </c>
      <c r="G821" s="53" t="s">
        <v>61</v>
      </c>
      <c r="H821" s="53" t="s">
        <v>115</v>
      </c>
      <c r="I821" s="52">
        <v>10</v>
      </c>
      <c r="J821" s="53" t="s">
        <v>58</v>
      </c>
      <c r="K821" s="55">
        <v>44835</v>
      </c>
      <c r="L821" s="56">
        <v>8225</v>
      </c>
      <c r="M821" s="56">
        <v>9692</v>
      </c>
      <c r="N821" s="56">
        <v>5240</v>
      </c>
      <c r="O821" s="56">
        <v>297</v>
      </c>
      <c r="P821" s="57">
        <v>906</v>
      </c>
      <c r="Q821" s="58">
        <v>0</v>
      </c>
      <c r="R821" s="57">
        <v>906</v>
      </c>
      <c r="S821" s="57">
        <v>906</v>
      </c>
      <c r="T821" s="58">
        <v>0</v>
      </c>
      <c r="U821" s="57">
        <v>906</v>
      </c>
      <c r="V821" s="57">
        <v>906</v>
      </c>
      <c r="W821" s="58">
        <v>0</v>
      </c>
      <c r="X821" s="57">
        <v>906</v>
      </c>
      <c r="Y821" s="57">
        <v>906</v>
      </c>
      <c r="Z821" s="58">
        <v>0</v>
      </c>
      <c r="AA821" s="57">
        <v>906</v>
      </c>
      <c r="AB821" s="57">
        <v>21249324</v>
      </c>
      <c r="AC821" s="53" t="str">
        <f t="shared" si="9361"/>
        <v>Registro Valido</v>
      </c>
      <c r="AD821" s="57">
        <f t="shared" ref="AD821" si="9862">IF(OR(ISERROR(VLOOKUP(CONCATENATE("ALI_",$C821,"_SEG_",$I821,"_PROV_",$D821),Catalogo_Precios,AD$8,FALSE)),L821=0),0,VLOOKUP(CONCATENATE("ALI_",$C821,"_SEG_",$I821,"_PROV_",$D821),Catalogo_Precios,AD$8,FALSE))</f>
        <v>906</v>
      </c>
      <c r="AE821" s="57">
        <f t="shared" ref="AE821" si="9863">IF(OR(ISERROR(VLOOKUP(CONCATENATE("ALI_",$C821,"_SEG_",$I821,"_PROV_",$D821),Catalogo_Precios,AE$8,FALSE)),M821=0),0,VLOOKUP(CONCATENATE("ALI_",$C821,"_SEG_",$I821,"_PROV_",$D821),Catalogo_Precios,AE$8,FALSE))</f>
        <v>906</v>
      </c>
      <c r="AF821" s="57">
        <f t="shared" ref="AF821" si="9864">IF(OR(ISERROR(VLOOKUP(CONCATENATE("ALI_",$C821,"_SEG_",$I821,"_PROV_",$D821),Catalogo_Precios,AF$8,FALSE)),N821=0),0,VLOOKUP(CONCATENATE("ALI_",$C821,"_SEG_",$I821,"_PROV_",$D821),Catalogo_Precios,AF$8,FALSE))</f>
        <v>906</v>
      </c>
      <c r="AG821" s="57">
        <f t="shared" ref="AG821" si="9865">IF(OR(ISERROR(VLOOKUP(CONCATENATE("ALI_",$C821,"_SEG_",$I821,"_PROV_",$D821),Catalogo_Precios,AG$8,FALSE)),O821=0),0,VLOOKUP(CONCATENATE("ALI_",$C821,"_SEG_",$I821,"_PROV_",$D821),Catalogo_Precios,AG$8,FALSE))</f>
        <v>906</v>
      </c>
      <c r="AH821" s="57">
        <f t="shared" ref="AH821" si="9866">IF(OR(ISERROR(VLOOKUP(CONCATENATE("ALI_",$C821,"_SEG_",$I821,"_PROV_",$D821),Catalogo_Precios,AH$8,FALSE)),L821=0),0,VLOOKUP(CONCATENATE("ALI_",$C821,"_SEG_",$I821,"_PROV_",$D821),Catalogo_Precios,AH$8,FALSE))</f>
        <v>862</v>
      </c>
      <c r="AI821" s="57">
        <f t="shared" ref="AI821" si="9867">IF(OR(ISERROR(VLOOKUP(CONCATENATE("ALI_",$C821,"_SEG_",$I821,"_PROV_",$D821),Catalogo_Precios,AI$8,FALSE)),M821=0),0,VLOOKUP(CONCATENATE("ALI_",$C821,"_SEG_",$I821,"_PROV_",$D821),Catalogo_Precios,AI$8,FALSE))</f>
        <v>862</v>
      </c>
      <c r="AJ821" s="57">
        <f t="shared" ref="AJ821" si="9868">IF(OR(ISERROR(VLOOKUP(CONCATENATE("ALI_",$C821,"_SEG_",$I821,"_PROV_",$D821),Catalogo_Precios,AJ$8,FALSE)),N821=0),0,VLOOKUP(CONCATENATE("ALI_",$C821,"_SEG_",$I821,"_PROV_",$D821),Catalogo_Precios,AJ$8,FALSE))</f>
        <v>862</v>
      </c>
      <c r="AK821" s="57">
        <f t="shared" ref="AK821" si="9869">IF(OR(ISERROR(VLOOKUP(CONCATENATE("ALI_",$C821,"_SEG_",$I821,"_PROV_",$D821),Catalogo_Precios,AK$8,FALSE)),O821=0),0,VLOOKUP(CONCATENATE("ALI_",$C821,"_SEG_",$I821,"_PROV_",$D821),Catalogo_Precios,AK$8,FALSE))</f>
        <v>862</v>
      </c>
      <c r="AL821" s="53"/>
      <c r="AM821" s="59" t="str">
        <f t="shared" si="9370"/>
        <v>ALI_41_SEG_10</v>
      </c>
      <c r="AN821" s="59" t="str">
        <f t="shared" si="9371"/>
        <v>ALI_41_SEG_10_VAL_21249324</v>
      </c>
      <c r="AO821" s="60">
        <f t="shared" ref="AO821" si="9870">IF(OR(AB821="",AB821=0),0,COUNTIF(Codificacion,AM821))</f>
        <v>3</v>
      </c>
      <c r="AP821" s="61">
        <f t="array" ref="AP821">MIN(IF(Codificacion=AM821,Total_Cotizacion,""))</f>
        <v>19202727.960000001</v>
      </c>
      <c r="AQ821" s="62" t="b">
        <f t="shared" si="9373"/>
        <v>0</v>
      </c>
      <c r="AR821" s="51" t="str">
        <f t="shared" ref="AR821" si="9871">IF(COUNTIF(Codificacion2,CONCATENATE(AM821,"_VAL_",AB821))&gt;1,"Empate","")</f>
        <v/>
      </c>
      <c r="AS821" s="63" t="str">
        <f t="shared" si="9751"/>
        <v/>
      </c>
      <c r="AT821" s="59" t="str">
        <f t="shared" si="9375"/>
        <v>ALI_41_SEG_10_</v>
      </c>
      <c r="AU821" s="63">
        <f t="shared" ref="AU821" si="9872">IF(AND(COUNTIF(Codificacion3,AT821)&lt;AO821),1,COUNTIF(Codificacion3,AT821))</f>
        <v>1</v>
      </c>
      <c r="AV821" s="62" t="str">
        <f t="shared" si="9377"/>
        <v>No Seleccionada</v>
      </c>
      <c r="AW821" s="53"/>
      <c r="AX821" s="51" t="str">
        <f t="shared" si="9378"/>
        <v>ALI_41_SEG_10FALSO</v>
      </c>
      <c r="AY821" s="51">
        <f t="shared" si="9359"/>
        <v>2</v>
      </c>
      <c r="AZ821" s="64" t="b">
        <f t="shared" si="9379"/>
        <v>0</v>
      </c>
    </row>
    <row r="822" spans="1:52" x14ac:dyDescent="0.2">
      <c r="A822" s="50" t="b">
        <f t="shared" si="9322"/>
        <v>0</v>
      </c>
      <c r="B822" s="51" t="s">
        <v>113</v>
      </c>
      <c r="C822" s="52">
        <v>41</v>
      </c>
      <c r="D822" s="52">
        <f t="shared" ref="D822" si="9873">IF(ISERROR(VLOOKUP(E822,Proveedores,2,FALSE)),"",VLOOKUP(E822,Proveedores,2,FALSE))</f>
        <v>2032</v>
      </c>
      <c r="E822" s="53" t="s">
        <v>114</v>
      </c>
      <c r="F822" s="54">
        <v>161</v>
      </c>
      <c r="G822" s="53" t="s">
        <v>61</v>
      </c>
      <c r="H822" s="53" t="s">
        <v>115</v>
      </c>
      <c r="I822" s="52">
        <v>11</v>
      </c>
      <c r="J822" s="53" t="s">
        <v>58</v>
      </c>
      <c r="K822" s="55">
        <v>44835</v>
      </c>
      <c r="L822" s="56">
        <v>8101</v>
      </c>
      <c r="M822" s="56">
        <v>9544</v>
      </c>
      <c r="N822" s="56">
        <v>5161</v>
      </c>
      <c r="O822" s="56">
        <v>292</v>
      </c>
      <c r="P822" s="57">
        <v>906</v>
      </c>
      <c r="Q822" s="58">
        <v>0</v>
      </c>
      <c r="R822" s="57">
        <v>906</v>
      </c>
      <c r="S822" s="57">
        <v>906</v>
      </c>
      <c r="T822" s="58">
        <v>0</v>
      </c>
      <c r="U822" s="57">
        <v>906</v>
      </c>
      <c r="V822" s="57">
        <v>906</v>
      </c>
      <c r="W822" s="58">
        <v>0</v>
      </c>
      <c r="X822" s="57">
        <v>906</v>
      </c>
      <c r="Y822" s="57">
        <v>906</v>
      </c>
      <c r="Z822" s="58">
        <v>0</v>
      </c>
      <c r="AA822" s="57">
        <v>906</v>
      </c>
      <c r="AB822" s="57">
        <v>20926788</v>
      </c>
      <c r="AC822" s="53" t="str">
        <f t="shared" si="9361"/>
        <v>Registro Valido</v>
      </c>
      <c r="AD822" s="57">
        <f t="shared" ref="AD822" si="9874">IF(OR(ISERROR(VLOOKUP(CONCATENATE("ALI_",$C822,"_SEG_",$I822,"_PROV_",$D822),Catalogo_Precios,AD$8,FALSE)),L822=0),0,VLOOKUP(CONCATENATE("ALI_",$C822,"_SEG_",$I822,"_PROV_",$D822),Catalogo_Precios,AD$8,FALSE))</f>
        <v>906</v>
      </c>
      <c r="AE822" s="57">
        <f t="shared" ref="AE822" si="9875">IF(OR(ISERROR(VLOOKUP(CONCATENATE("ALI_",$C822,"_SEG_",$I822,"_PROV_",$D822),Catalogo_Precios,AE$8,FALSE)),M822=0),0,VLOOKUP(CONCATENATE("ALI_",$C822,"_SEG_",$I822,"_PROV_",$D822),Catalogo_Precios,AE$8,FALSE))</f>
        <v>906</v>
      </c>
      <c r="AF822" s="57">
        <f t="shared" ref="AF822" si="9876">IF(OR(ISERROR(VLOOKUP(CONCATENATE("ALI_",$C822,"_SEG_",$I822,"_PROV_",$D822),Catalogo_Precios,AF$8,FALSE)),N822=0),0,VLOOKUP(CONCATENATE("ALI_",$C822,"_SEG_",$I822,"_PROV_",$D822),Catalogo_Precios,AF$8,FALSE))</f>
        <v>906</v>
      </c>
      <c r="AG822" s="57">
        <f t="shared" ref="AG822" si="9877">IF(OR(ISERROR(VLOOKUP(CONCATENATE("ALI_",$C822,"_SEG_",$I822,"_PROV_",$D822),Catalogo_Precios,AG$8,FALSE)),O822=0),0,VLOOKUP(CONCATENATE("ALI_",$C822,"_SEG_",$I822,"_PROV_",$D822),Catalogo_Precios,AG$8,FALSE))</f>
        <v>906</v>
      </c>
      <c r="AH822" s="57">
        <f t="shared" ref="AH822" si="9878">IF(OR(ISERROR(VLOOKUP(CONCATENATE("ALI_",$C822,"_SEG_",$I822,"_PROV_",$D822),Catalogo_Precios,AH$8,FALSE)),L822=0),0,VLOOKUP(CONCATENATE("ALI_",$C822,"_SEG_",$I822,"_PROV_",$D822),Catalogo_Precios,AH$8,FALSE))</f>
        <v>862</v>
      </c>
      <c r="AI822" s="57">
        <f t="shared" ref="AI822" si="9879">IF(OR(ISERROR(VLOOKUP(CONCATENATE("ALI_",$C822,"_SEG_",$I822,"_PROV_",$D822),Catalogo_Precios,AI$8,FALSE)),M822=0),0,VLOOKUP(CONCATENATE("ALI_",$C822,"_SEG_",$I822,"_PROV_",$D822),Catalogo_Precios,AI$8,FALSE))</f>
        <v>862</v>
      </c>
      <c r="AJ822" s="57">
        <f t="shared" ref="AJ822" si="9880">IF(OR(ISERROR(VLOOKUP(CONCATENATE("ALI_",$C822,"_SEG_",$I822,"_PROV_",$D822),Catalogo_Precios,AJ$8,FALSE)),N822=0),0,VLOOKUP(CONCATENATE("ALI_",$C822,"_SEG_",$I822,"_PROV_",$D822),Catalogo_Precios,AJ$8,FALSE))</f>
        <v>862</v>
      </c>
      <c r="AK822" s="57">
        <f t="shared" ref="AK822" si="9881">IF(OR(ISERROR(VLOOKUP(CONCATENATE("ALI_",$C822,"_SEG_",$I822,"_PROV_",$D822),Catalogo_Precios,AK$8,FALSE)),O822=0),0,VLOOKUP(CONCATENATE("ALI_",$C822,"_SEG_",$I822,"_PROV_",$D822),Catalogo_Precios,AK$8,FALSE))</f>
        <v>862</v>
      </c>
      <c r="AL822" s="53"/>
      <c r="AM822" s="59" t="str">
        <f t="shared" si="9370"/>
        <v>ALI_41_SEG_11</v>
      </c>
      <c r="AN822" s="59" t="str">
        <f t="shared" si="9371"/>
        <v>ALI_41_SEG_11_VAL_20926788</v>
      </c>
      <c r="AO822" s="60">
        <f t="shared" ref="AO822" si="9882">IF(OR(AB822="",AB822=0),0,COUNTIF(Codificacion,AM822))</f>
        <v>3</v>
      </c>
      <c r="AP822" s="61">
        <f t="array" ref="AP822">MIN(IF(Codificacion=AM822,Total_Cotizacion,""))</f>
        <v>18478630.98</v>
      </c>
      <c r="AQ822" s="62" t="b">
        <f t="shared" si="9373"/>
        <v>0</v>
      </c>
      <c r="AR822" s="51" t="str">
        <f t="shared" ref="AR822" si="9883">IF(COUNTIF(Codificacion2,CONCATENATE(AM822,"_VAL_",AB822))&gt;1,"Empate","")</f>
        <v/>
      </c>
      <c r="AS822" s="63" t="str">
        <f t="shared" si="9751"/>
        <v/>
      </c>
      <c r="AT822" s="59" t="str">
        <f t="shared" si="9375"/>
        <v>ALI_41_SEG_11_</v>
      </c>
      <c r="AU822" s="63">
        <f t="shared" ref="AU822" si="9884">IF(AND(COUNTIF(Codificacion3,AT822)&lt;AO822),1,COUNTIF(Codificacion3,AT822))</f>
        <v>1</v>
      </c>
      <c r="AV822" s="62" t="str">
        <f t="shared" si="9377"/>
        <v>No Seleccionada</v>
      </c>
      <c r="AW822" s="53"/>
      <c r="AX822" s="51" t="str">
        <f t="shared" si="9378"/>
        <v>ALI_41_SEG_11FALSO</v>
      </c>
      <c r="AY822" s="51">
        <f t="shared" si="9359"/>
        <v>2</v>
      </c>
      <c r="AZ822" s="64" t="b">
        <f t="shared" si="9379"/>
        <v>0</v>
      </c>
    </row>
    <row r="823" spans="1:52" x14ac:dyDescent="0.2">
      <c r="A823" s="50" t="b">
        <f t="shared" si="9322"/>
        <v>0</v>
      </c>
      <c r="B823" s="51" t="s">
        <v>113</v>
      </c>
      <c r="C823" s="52">
        <v>41</v>
      </c>
      <c r="D823" s="52">
        <f t="shared" ref="D823" si="9885">IF(ISERROR(VLOOKUP(E823,Proveedores,2,FALSE)),"",VLOOKUP(E823,Proveedores,2,FALSE))</f>
        <v>2032</v>
      </c>
      <c r="E823" s="53" t="s">
        <v>114</v>
      </c>
      <c r="F823" s="54">
        <v>162</v>
      </c>
      <c r="G823" s="53" t="s">
        <v>61</v>
      </c>
      <c r="H823" s="53" t="s">
        <v>115</v>
      </c>
      <c r="I823" s="52">
        <v>12</v>
      </c>
      <c r="J823" s="53" t="s">
        <v>58</v>
      </c>
      <c r="K823" s="55">
        <v>44835</v>
      </c>
      <c r="L823" s="56">
        <v>7352</v>
      </c>
      <c r="M823" s="56">
        <v>8661</v>
      </c>
      <c r="N823" s="56">
        <v>4683</v>
      </c>
      <c r="O823" s="56">
        <v>265</v>
      </c>
      <c r="P823" s="57">
        <v>906</v>
      </c>
      <c r="Q823" s="58">
        <v>0</v>
      </c>
      <c r="R823" s="57">
        <v>906</v>
      </c>
      <c r="S823" s="57">
        <v>906</v>
      </c>
      <c r="T823" s="58">
        <v>0</v>
      </c>
      <c r="U823" s="57">
        <v>906</v>
      </c>
      <c r="V823" s="57">
        <v>906</v>
      </c>
      <c r="W823" s="58">
        <v>0</v>
      </c>
      <c r="X823" s="57">
        <v>906</v>
      </c>
      <c r="Y823" s="57">
        <v>906</v>
      </c>
      <c r="Z823" s="58">
        <v>0</v>
      </c>
      <c r="AA823" s="57">
        <v>906</v>
      </c>
      <c r="AB823" s="57">
        <v>18990666</v>
      </c>
      <c r="AC823" s="53" t="str">
        <f t="shared" si="9361"/>
        <v>Registro Valido</v>
      </c>
      <c r="AD823" s="57">
        <f t="shared" ref="AD823" si="9886">IF(OR(ISERROR(VLOOKUP(CONCATENATE("ALI_",$C823,"_SEG_",$I823,"_PROV_",$D823),Catalogo_Precios,AD$8,FALSE)),L823=0),0,VLOOKUP(CONCATENATE("ALI_",$C823,"_SEG_",$I823,"_PROV_",$D823),Catalogo_Precios,AD$8,FALSE))</f>
        <v>906</v>
      </c>
      <c r="AE823" s="57">
        <f t="shared" ref="AE823" si="9887">IF(OR(ISERROR(VLOOKUP(CONCATENATE("ALI_",$C823,"_SEG_",$I823,"_PROV_",$D823),Catalogo_Precios,AE$8,FALSE)),M823=0),0,VLOOKUP(CONCATENATE("ALI_",$C823,"_SEG_",$I823,"_PROV_",$D823),Catalogo_Precios,AE$8,FALSE))</f>
        <v>906</v>
      </c>
      <c r="AF823" s="57">
        <f t="shared" ref="AF823" si="9888">IF(OR(ISERROR(VLOOKUP(CONCATENATE("ALI_",$C823,"_SEG_",$I823,"_PROV_",$D823),Catalogo_Precios,AF$8,FALSE)),N823=0),0,VLOOKUP(CONCATENATE("ALI_",$C823,"_SEG_",$I823,"_PROV_",$D823),Catalogo_Precios,AF$8,FALSE))</f>
        <v>906</v>
      </c>
      <c r="AG823" s="57">
        <f t="shared" ref="AG823" si="9889">IF(OR(ISERROR(VLOOKUP(CONCATENATE("ALI_",$C823,"_SEG_",$I823,"_PROV_",$D823),Catalogo_Precios,AG$8,FALSE)),O823=0),0,VLOOKUP(CONCATENATE("ALI_",$C823,"_SEG_",$I823,"_PROV_",$D823),Catalogo_Precios,AG$8,FALSE))</f>
        <v>906</v>
      </c>
      <c r="AH823" s="57">
        <f t="shared" ref="AH823" si="9890">IF(OR(ISERROR(VLOOKUP(CONCATENATE("ALI_",$C823,"_SEG_",$I823,"_PROV_",$D823),Catalogo_Precios,AH$8,FALSE)),L823=0),0,VLOOKUP(CONCATENATE("ALI_",$C823,"_SEG_",$I823,"_PROV_",$D823),Catalogo_Precios,AH$8,FALSE))</f>
        <v>862</v>
      </c>
      <c r="AI823" s="57">
        <f t="shared" ref="AI823" si="9891">IF(OR(ISERROR(VLOOKUP(CONCATENATE("ALI_",$C823,"_SEG_",$I823,"_PROV_",$D823),Catalogo_Precios,AI$8,FALSE)),M823=0),0,VLOOKUP(CONCATENATE("ALI_",$C823,"_SEG_",$I823,"_PROV_",$D823),Catalogo_Precios,AI$8,FALSE))</f>
        <v>862</v>
      </c>
      <c r="AJ823" s="57">
        <f t="shared" ref="AJ823" si="9892">IF(OR(ISERROR(VLOOKUP(CONCATENATE("ALI_",$C823,"_SEG_",$I823,"_PROV_",$D823),Catalogo_Precios,AJ$8,FALSE)),N823=0),0,VLOOKUP(CONCATENATE("ALI_",$C823,"_SEG_",$I823,"_PROV_",$D823),Catalogo_Precios,AJ$8,FALSE))</f>
        <v>862</v>
      </c>
      <c r="AK823" s="57">
        <f t="shared" ref="AK823" si="9893">IF(OR(ISERROR(VLOOKUP(CONCATENATE("ALI_",$C823,"_SEG_",$I823,"_PROV_",$D823),Catalogo_Precios,AK$8,FALSE)),O823=0),0,VLOOKUP(CONCATENATE("ALI_",$C823,"_SEG_",$I823,"_PROV_",$D823),Catalogo_Precios,AK$8,FALSE))</f>
        <v>862</v>
      </c>
      <c r="AL823" s="53"/>
      <c r="AM823" s="59" t="str">
        <f t="shared" si="9370"/>
        <v>ALI_41_SEG_12</v>
      </c>
      <c r="AN823" s="59" t="str">
        <f t="shared" si="9371"/>
        <v>ALI_41_SEG_12_VAL_18990666</v>
      </c>
      <c r="AO823" s="60">
        <f t="shared" ref="AO823" si="9894">IF(OR(AB823="",AB823=0),0,COUNTIF(Codificacion,AM823))</f>
        <v>3</v>
      </c>
      <c r="AP823" s="61">
        <f t="array" ref="AP823">MIN(IF(Codificacion=AM823,Total_Cotizacion,""))</f>
        <v>16769009.609999999</v>
      </c>
      <c r="AQ823" s="62" t="b">
        <f t="shared" si="9373"/>
        <v>0</v>
      </c>
      <c r="AR823" s="51" t="str">
        <f t="shared" ref="AR823" si="9895">IF(COUNTIF(Codificacion2,CONCATENATE(AM823,"_VAL_",AB823))&gt;1,"Empate","")</f>
        <v/>
      </c>
      <c r="AS823" s="63" t="str">
        <f t="shared" si="9751"/>
        <v/>
      </c>
      <c r="AT823" s="59" t="str">
        <f t="shared" si="9375"/>
        <v>ALI_41_SEG_12_</v>
      </c>
      <c r="AU823" s="63">
        <f t="shared" ref="AU823" si="9896">IF(AND(COUNTIF(Codificacion3,AT823)&lt;AO823),1,COUNTIF(Codificacion3,AT823))</f>
        <v>1</v>
      </c>
      <c r="AV823" s="62" t="str">
        <f t="shared" si="9377"/>
        <v>No Seleccionada</v>
      </c>
      <c r="AW823" s="53"/>
      <c r="AX823" s="51" t="str">
        <f t="shared" si="9378"/>
        <v>ALI_41_SEG_12FALSO</v>
      </c>
      <c r="AY823" s="51">
        <f t="shared" si="9359"/>
        <v>2</v>
      </c>
      <c r="AZ823" s="64" t="b">
        <f t="shared" si="9379"/>
        <v>0</v>
      </c>
    </row>
    <row r="824" spans="1:52" x14ac:dyDescent="0.2">
      <c r="A824" s="50" t="b">
        <f t="shared" si="9322"/>
        <v>0</v>
      </c>
      <c r="B824" s="51" t="s">
        <v>113</v>
      </c>
      <c r="C824" s="52">
        <v>41</v>
      </c>
      <c r="D824" s="52">
        <f t="shared" ref="D824" si="9897">IF(ISERROR(VLOOKUP(E824,Proveedores,2,FALSE)),"",VLOOKUP(E824,Proveedores,2,FALSE))</f>
        <v>2032</v>
      </c>
      <c r="E824" s="53" t="s">
        <v>114</v>
      </c>
      <c r="F824" s="54">
        <v>163</v>
      </c>
      <c r="G824" s="53" t="s">
        <v>61</v>
      </c>
      <c r="H824" s="53" t="s">
        <v>115</v>
      </c>
      <c r="I824" s="52">
        <v>13</v>
      </c>
      <c r="J824" s="53" t="s">
        <v>58</v>
      </c>
      <c r="K824" s="55">
        <v>44835</v>
      </c>
      <c r="L824" s="56">
        <v>7805</v>
      </c>
      <c r="M824" s="56">
        <v>9197</v>
      </c>
      <c r="N824" s="56">
        <v>4972</v>
      </c>
      <c r="O824" s="56">
        <v>282</v>
      </c>
      <c r="P824" s="57">
        <v>906</v>
      </c>
      <c r="Q824" s="58">
        <v>0</v>
      </c>
      <c r="R824" s="57">
        <v>906</v>
      </c>
      <c r="S824" s="57">
        <v>906</v>
      </c>
      <c r="T824" s="58">
        <v>0</v>
      </c>
      <c r="U824" s="57">
        <v>906</v>
      </c>
      <c r="V824" s="57">
        <v>906</v>
      </c>
      <c r="W824" s="58">
        <v>0</v>
      </c>
      <c r="X824" s="57">
        <v>906</v>
      </c>
      <c r="Y824" s="57">
        <v>906</v>
      </c>
      <c r="Z824" s="58">
        <v>0</v>
      </c>
      <c r="AA824" s="57">
        <v>906</v>
      </c>
      <c r="AB824" s="57">
        <v>20163936</v>
      </c>
      <c r="AC824" s="53" t="str">
        <f t="shared" si="9361"/>
        <v>Registro Valido</v>
      </c>
      <c r="AD824" s="57">
        <f t="shared" ref="AD824" si="9898">IF(OR(ISERROR(VLOOKUP(CONCATENATE("ALI_",$C824,"_SEG_",$I824,"_PROV_",$D824),Catalogo_Precios,AD$8,FALSE)),L824=0),0,VLOOKUP(CONCATENATE("ALI_",$C824,"_SEG_",$I824,"_PROV_",$D824),Catalogo_Precios,AD$8,FALSE))</f>
        <v>906</v>
      </c>
      <c r="AE824" s="57">
        <f t="shared" ref="AE824" si="9899">IF(OR(ISERROR(VLOOKUP(CONCATENATE("ALI_",$C824,"_SEG_",$I824,"_PROV_",$D824),Catalogo_Precios,AE$8,FALSE)),M824=0),0,VLOOKUP(CONCATENATE("ALI_",$C824,"_SEG_",$I824,"_PROV_",$D824),Catalogo_Precios,AE$8,FALSE))</f>
        <v>906</v>
      </c>
      <c r="AF824" s="57">
        <f t="shared" ref="AF824" si="9900">IF(OR(ISERROR(VLOOKUP(CONCATENATE("ALI_",$C824,"_SEG_",$I824,"_PROV_",$D824),Catalogo_Precios,AF$8,FALSE)),N824=0),0,VLOOKUP(CONCATENATE("ALI_",$C824,"_SEG_",$I824,"_PROV_",$D824),Catalogo_Precios,AF$8,FALSE))</f>
        <v>906</v>
      </c>
      <c r="AG824" s="57">
        <f t="shared" ref="AG824" si="9901">IF(OR(ISERROR(VLOOKUP(CONCATENATE("ALI_",$C824,"_SEG_",$I824,"_PROV_",$D824),Catalogo_Precios,AG$8,FALSE)),O824=0),0,VLOOKUP(CONCATENATE("ALI_",$C824,"_SEG_",$I824,"_PROV_",$D824),Catalogo_Precios,AG$8,FALSE))</f>
        <v>906</v>
      </c>
      <c r="AH824" s="57">
        <f t="shared" ref="AH824" si="9902">IF(OR(ISERROR(VLOOKUP(CONCATENATE("ALI_",$C824,"_SEG_",$I824,"_PROV_",$D824),Catalogo_Precios,AH$8,FALSE)),L824=0),0,VLOOKUP(CONCATENATE("ALI_",$C824,"_SEG_",$I824,"_PROV_",$D824),Catalogo_Precios,AH$8,FALSE))</f>
        <v>862</v>
      </c>
      <c r="AI824" s="57">
        <f t="shared" ref="AI824" si="9903">IF(OR(ISERROR(VLOOKUP(CONCATENATE("ALI_",$C824,"_SEG_",$I824,"_PROV_",$D824),Catalogo_Precios,AI$8,FALSE)),M824=0),0,VLOOKUP(CONCATENATE("ALI_",$C824,"_SEG_",$I824,"_PROV_",$D824),Catalogo_Precios,AI$8,FALSE))</f>
        <v>862</v>
      </c>
      <c r="AJ824" s="57">
        <f t="shared" ref="AJ824" si="9904">IF(OR(ISERROR(VLOOKUP(CONCATENATE("ALI_",$C824,"_SEG_",$I824,"_PROV_",$D824),Catalogo_Precios,AJ$8,FALSE)),N824=0),0,VLOOKUP(CONCATENATE("ALI_",$C824,"_SEG_",$I824,"_PROV_",$D824),Catalogo_Precios,AJ$8,FALSE))</f>
        <v>862</v>
      </c>
      <c r="AK824" s="57">
        <f t="shared" ref="AK824" si="9905">IF(OR(ISERROR(VLOOKUP(CONCATENATE("ALI_",$C824,"_SEG_",$I824,"_PROV_",$D824),Catalogo_Precios,AK$8,FALSE)),O824=0),0,VLOOKUP(CONCATENATE("ALI_",$C824,"_SEG_",$I824,"_PROV_",$D824),Catalogo_Precios,AK$8,FALSE))</f>
        <v>862</v>
      </c>
      <c r="AL824" s="53"/>
      <c r="AM824" s="59" t="str">
        <f t="shared" si="9370"/>
        <v>ALI_41_SEG_13</v>
      </c>
      <c r="AN824" s="59" t="str">
        <f t="shared" si="9371"/>
        <v>ALI_41_SEG_13_VAL_20163936</v>
      </c>
      <c r="AO824" s="60">
        <f t="shared" ref="AO824" si="9906">IF(OR(AB824="",AB824=0),0,COUNTIF(Codificacion,AM824))</f>
        <v>3</v>
      </c>
      <c r="AP824" s="61">
        <f t="array" ref="AP824">MIN(IF(Codificacion=AM824,Total_Cotizacion,""))</f>
        <v>17805022.559999999</v>
      </c>
      <c r="AQ824" s="62" t="b">
        <f t="shared" si="9373"/>
        <v>0</v>
      </c>
      <c r="AR824" s="51" t="str">
        <f t="shared" ref="AR824" si="9907">IF(COUNTIF(Codificacion2,CONCATENATE(AM824,"_VAL_",AB824))&gt;1,"Empate","")</f>
        <v/>
      </c>
      <c r="AS824" s="63" t="str">
        <f t="shared" si="9751"/>
        <v/>
      </c>
      <c r="AT824" s="59" t="str">
        <f t="shared" si="9375"/>
        <v>ALI_41_SEG_13_</v>
      </c>
      <c r="AU824" s="63">
        <f t="shared" ref="AU824" si="9908">IF(AND(COUNTIF(Codificacion3,AT824)&lt;AO824),1,COUNTIF(Codificacion3,AT824))</f>
        <v>1</v>
      </c>
      <c r="AV824" s="62" t="str">
        <f t="shared" si="9377"/>
        <v>No Seleccionada</v>
      </c>
      <c r="AW824" s="53"/>
      <c r="AX824" s="51" t="str">
        <f t="shared" si="9378"/>
        <v>ALI_41_SEG_13FALSO</v>
      </c>
      <c r="AY824" s="51">
        <f t="shared" si="9359"/>
        <v>2</v>
      </c>
      <c r="AZ824" s="64" t="b">
        <f t="shared" si="9379"/>
        <v>0</v>
      </c>
    </row>
    <row r="825" spans="1:52" x14ac:dyDescent="0.2">
      <c r="A825" s="50" t="b">
        <f t="shared" si="9322"/>
        <v>0</v>
      </c>
      <c r="B825" s="51" t="s">
        <v>113</v>
      </c>
      <c r="C825" s="52">
        <v>41</v>
      </c>
      <c r="D825" s="52">
        <f t="shared" ref="D825" si="9909">IF(ISERROR(VLOOKUP(E825,Proveedores,2,FALSE)),"",VLOOKUP(E825,Proveedores,2,FALSE))</f>
        <v>2032</v>
      </c>
      <c r="E825" s="53" t="s">
        <v>114</v>
      </c>
      <c r="F825" s="54">
        <v>164</v>
      </c>
      <c r="G825" s="53" t="s">
        <v>61</v>
      </c>
      <c r="H825" s="53" t="s">
        <v>115</v>
      </c>
      <c r="I825" s="52">
        <v>14</v>
      </c>
      <c r="J825" s="53" t="s">
        <v>58</v>
      </c>
      <c r="K825" s="55">
        <v>44835</v>
      </c>
      <c r="L825" s="56">
        <v>7735</v>
      </c>
      <c r="M825" s="56">
        <v>9113</v>
      </c>
      <c r="N825" s="56">
        <v>4927</v>
      </c>
      <c r="O825" s="56">
        <v>279</v>
      </c>
      <c r="P825" s="57">
        <v>906</v>
      </c>
      <c r="Q825" s="58">
        <v>0</v>
      </c>
      <c r="R825" s="57">
        <v>906</v>
      </c>
      <c r="S825" s="57">
        <v>906</v>
      </c>
      <c r="T825" s="58">
        <v>0</v>
      </c>
      <c r="U825" s="57">
        <v>906</v>
      </c>
      <c r="V825" s="57">
        <v>906</v>
      </c>
      <c r="W825" s="58">
        <v>0</v>
      </c>
      <c r="X825" s="57">
        <v>906</v>
      </c>
      <c r="Y825" s="57">
        <v>906</v>
      </c>
      <c r="Z825" s="58">
        <v>0</v>
      </c>
      <c r="AA825" s="57">
        <v>906</v>
      </c>
      <c r="AB825" s="57">
        <v>19980924</v>
      </c>
      <c r="AC825" s="53" t="str">
        <f t="shared" si="9361"/>
        <v>Registro Valido</v>
      </c>
      <c r="AD825" s="57">
        <f t="shared" ref="AD825" si="9910">IF(OR(ISERROR(VLOOKUP(CONCATENATE("ALI_",$C825,"_SEG_",$I825,"_PROV_",$D825),Catalogo_Precios,AD$8,FALSE)),L825=0),0,VLOOKUP(CONCATENATE("ALI_",$C825,"_SEG_",$I825,"_PROV_",$D825),Catalogo_Precios,AD$8,FALSE))</f>
        <v>906</v>
      </c>
      <c r="AE825" s="57">
        <f t="shared" ref="AE825" si="9911">IF(OR(ISERROR(VLOOKUP(CONCATENATE("ALI_",$C825,"_SEG_",$I825,"_PROV_",$D825),Catalogo_Precios,AE$8,FALSE)),M825=0),0,VLOOKUP(CONCATENATE("ALI_",$C825,"_SEG_",$I825,"_PROV_",$D825),Catalogo_Precios,AE$8,FALSE))</f>
        <v>906</v>
      </c>
      <c r="AF825" s="57">
        <f t="shared" ref="AF825" si="9912">IF(OR(ISERROR(VLOOKUP(CONCATENATE("ALI_",$C825,"_SEG_",$I825,"_PROV_",$D825),Catalogo_Precios,AF$8,FALSE)),N825=0),0,VLOOKUP(CONCATENATE("ALI_",$C825,"_SEG_",$I825,"_PROV_",$D825),Catalogo_Precios,AF$8,FALSE))</f>
        <v>906</v>
      </c>
      <c r="AG825" s="57">
        <f t="shared" ref="AG825" si="9913">IF(OR(ISERROR(VLOOKUP(CONCATENATE("ALI_",$C825,"_SEG_",$I825,"_PROV_",$D825),Catalogo_Precios,AG$8,FALSE)),O825=0),0,VLOOKUP(CONCATENATE("ALI_",$C825,"_SEG_",$I825,"_PROV_",$D825),Catalogo_Precios,AG$8,FALSE))</f>
        <v>906</v>
      </c>
      <c r="AH825" s="57">
        <f t="shared" ref="AH825" si="9914">IF(OR(ISERROR(VLOOKUP(CONCATENATE("ALI_",$C825,"_SEG_",$I825,"_PROV_",$D825),Catalogo_Precios,AH$8,FALSE)),L825=0),0,VLOOKUP(CONCATENATE("ALI_",$C825,"_SEG_",$I825,"_PROV_",$D825),Catalogo_Precios,AH$8,FALSE))</f>
        <v>862</v>
      </c>
      <c r="AI825" s="57">
        <f t="shared" ref="AI825" si="9915">IF(OR(ISERROR(VLOOKUP(CONCATENATE("ALI_",$C825,"_SEG_",$I825,"_PROV_",$D825),Catalogo_Precios,AI$8,FALSE)),M825=0),0,VLOOKUP(CONCATENATE("ALI_",$C825,"_SEG_",$I825,"_PROV_",$D825),Catalogo_Precios,AI$8,FALSE))</f>
        <v>862</v>
      </c>
      <c r="AJ825" s="57">
        <f t="shared" ref="AJ825" si="9916">IF(OR(ISERROR(VLOOKUP(CONCATENATE("ALI_",$C825,"_SEG_",$I825,"_PROV_",$D825),Catalogo_Precios,AJ$8,FALSE)),N825=0),0,VLOOKUP(CONCATENATE("ALI_",$C825,"_SEG_",$I825,"_PROV_",$D825),Catalogo_Precios,AJ$8,FALSE))</f>
        <v>862</v>
      </c>
      <c r="AK825" s="57">
        <f t="shared" ref="AK825" si="9917">IF(OR(ISERROR(VLOOKUP(CONCATENATE("ALI_",$C825,"_SEG_",$I825,"_PROV_",$D825),Catalogo_Precios,AK$8,FALSE)),O825=0),0,VLOOKUP(CONCATENATE("ALI_",$C825,"_SEG_",$I825,"_PROV_",$D825),Catalogo_Precios,AK$8,FALSE))</f>
        <v>862</v>
      </c>
      <c r="AL825" s="53"/>
      <c r="AM825" s="59" t="str">
        <f t="shared" si="9370"/>
        <v>ALI_41_SEG_14</v>
      </c>
      <c r="AN825" s="59" t="str">
        <f t="shared" si="9371"/>
        <v>ALI_41_SEG_14_VAL_19980924</v>
      </c>
      <c r="AO825" s="60">
        <f t="shared" ref="AO825" si="9918">IF(OR(AB825="",AB825=0),0,COUNTIF(Codificacion,AM825))</f>
        <v>3</v>
      </c>
      <c r="AP825" s="61">
        <f t="array" ref="AP825">MIN(IF(Codificacion=AM825,Total_Cotizacion,""))</f>
        <v>17643420.539999999</v>
      </c>
      <c r="AQ825" s="62" t="b">
        <f t="shared" si="9373"/>
        <v>0</v>
      </c>
      <c r="AR825" s="51" t="str">
        <f t="shared" ref="AR825" si="9919">IF(COUNTIF(Codificacion2,CONCATENATE(AM825,"_VAL_",AB825))&gt;1,"Empate","")</f>
        <v/>
      </c>
      <c r="AS825" s="63" t="str">
        <f t="shared" si="9751"/>
        <v/>
      </c>
      <c r="AT825" s="59" t="str">
        <f t="shared" si="9375"/>
        <v>ALI_41_SEG_14_</v>
      </c>
      <c r="AU825" s="63">
        <f t="shared" ref="AU825" si="9920">IF(AND(COUNTIF(Codificacion3,AT825)&lt;AO825),1,COUNTIF(Codificacion3,AT825))</f>
        <v>1</v>
      </c>
      <c r="AV825" s="62" t="str">
        <f t="shared" si="9377"/>
        <v>No Seleccionada</v>
      </c>
      <c r="AW825" s="53"/>
      <c r="AX825" s="51" t="str">
        <f t="shared" si="9378"/>
        <v>ALI_41_SEG_14FALSO</v>
      </c>
      <c r="AY825" s="51">
        <f t="shared" si="9359"/>
        <v>2</v>
      </c>
      <c r="AZ825" s="64" t="b">
        <f t="shared" si="9379"/>
        <v>0</v>
      </c>
    </row>
    <row r="826" spans="1:52" x14ac:dyDescent="0.2">
      <c r="A826" s="50" t="b">
        <f t="shared" si="9322"/>
        <v>0</v>
      </c>
      <c r="B826" s="51" t="s">
        <v>113</v>
      </c>
      <c r="C826" s="52">
        <v>41</v>
      </c>
      <c r="D826" s="52">
        <f t="shared" ref="D826" si="9921">IF(ISERROR(VLOOKUP(E826,Proveedores,2,FALSE)),"",VLOOKUP(E826,Proveedores,2,FALSE))</f>
        <v>2032</v>
      </c>
      <c r="E826" s="53" t="s">
        <v>114</v>
      </c>
      <c r="F826" s="54">
        <v>165</v>
      </c>
      <c r="G826" s="53" t="s">
        <v>61</v>
      </c>
      <c r="H826" s="53" t="s">
        <v>115</v>
      </c>
      <c r="I826" s="52">
        <v>15</v>
      </c>
      <c r="J826" s="53" t="s">
        <v>58</v>
      </c>
      <c r="K826" s="55">
        <v>44835</v>
      </c>
      <c r="L826" s="56">
        <v>7314</v>
      </c>
      <c r="M826" s="56">
        <v>8611</v>
      </c>
      <c r="N826" s="56">
        <v>4661</v>
      </c>
      <c r="O826" s="56">
        <v>265</v>
      </c>
      <c r="P826" s="57">
        <v>906</v>
      </c>
      <c r="Q826" s="58">
        <v>0</v>
      </c>
      <c r="R826" s="57">
        <v>906</v>
      </c>
      <c r="S826" s="57">
        <v>906</v>
      </c>
      <c r="T826" s="58">
        <v>0</v>
      </c>
      <c r="U826" s="57">
        <v>906</v>
      </c>
      <c r="V826" s="57">
        <v>906</v>
      </c>
      <c r="W826" s="58">
        <v>0</v>
      </c>
      <c r="X826" s="57">
        <v>906</v>
      </c>
      <c r="Y826" s="57">
        <v>906</v>
      </c>
      <c r="Z826" s="58">
        <v>0</v>
      </c>
      <c r="AA826" s="57">
        <v>906</v>
      </c>
      <c r="AB826" s="57">
        <v>18891006</v>
      </c>
      <c r="AC826" s="53" t="str">
        <f t="shared" si="9361"/>
        <v>Registro Valido</v>
      </c>
      <c r="AD826" s="57">
        <f t="shared" ref="AD826" si="9922">IF(OR(ISERROR(VLOOKUP(CONCATENATE("ALI_",$C826,"_SEG_",$I826,"_PROV_",$D826),Catalogo_Precios,AD$8,FALSE)),L826=0),0,VLOOKUP(CONCATENATE("ALI_",$C826,"_SEG_",$I826,"_PROV_",$D826),Catalogo_Precios,AD$8,FALSE))</f>
        <v>906</v>
      </c>
      <c r="AE826" s="57">
        <f t="shared" ref="AE826" si="9923">IF(OR(ISERROR(VLOOKUP(CONCATENATE("ALI_",$C826,"_SEG_",$I826,"_PROV_",$D826),Catalogo_Precios,AE$8,FALSE)),M826=0),0,VLOOKUP(CONCATENATE("ALI_",$C826,"_SEG_",$I826,"_PROV_",$D826),Catalogo_Precios,AE$8,FALSE))</f>
        <v>906</v>
      </c>
      <c r="AF826" s="57">
        <f t="shared" ref="AF826" si="9924">IF(OR(ISERROR(VLOOKUP(CONCATENATE("ALI_",$C826,"_SEG_",$I826,"_PROV_",$D826),Catalogo_Precios,AF$8,FALSE)),N826=0),0,VLOOKUP(CONCATENATE("ALI_",$C826,"_SEG_",$I826,"_PROV_",$D826),Catalogo_Precios,AF$8,FALSE))</f>
        <v>906</v>
      </c>
      <c r="AG826" s="57">
        <f t="shared" ref="AG826" si="9925">IF(OR(ISERROR(VLOOKUP(CONCATENATE("ALI_",$C826,"_SEG_",$I826,"_PROV_",$D826),Catalogo_Precios,AG$8,FALSE)),O826=0),0,VLOOKUP(CONCATENATE("ALI_",$C826,"_SEG_",$I826,"_PROV_",$D826),Catalogo_Precios,AG$8,FALSE))</f>
        <v>906</v>
      </c>
      <c r="AH826" s="57">
        <f t="shared" ref="AH826" si="9926">IF(OR(ISERROR(VLOOKUP(CONCATENATE("ALI_",$C826,"_SEG_",$I826,"_PROV_",$D826),Catalogo_Precios,AH$8,FALSE)),L826=0),0,VLOOKUP(CONCATENATE("ALI_",$C826,"_SEG_",$I826,"_PROV_",$D826),Catalogo_Precios,AH$8,FALSE))</f>
        <v>862</v>
      </c>
      <c r="AI826" s="57">
        <f t="shared" ref="AI826" si="9927">IF(OR(ISERROR(VLOOKUP(CONCATENATE("ALI_",$C826,"_SEG_",$I826,"_PROV_",$D826),Catalogo_Precios,AI$8,FALSE)),M826=0),0,VLOOKUP(CONCATENATE("ALI_",$C826,"_SEG_",$I826,"_PROV_",$D826),Catalogo_Precios,AI$8,FALSE))</f>
        <v>862</v>
      </c>
      <c r="AJ826" s="57">
        <f t="shared" ref="AJ826" si="9928">IF(OR(ISERROR(VLOOKUP(CONCATENATE("ALI_",$C826,"_SEG_",$I826,"_PROV_",$D826),Catalogo_Precios,AJ$8,FALSE)),N826=0),0,VLOOKUP(CONCATENATE("ALI_",$C826,"_SEG_",$I826,"_PROV_",$D826),Catalogo_Precios,AJ$8,FALSE))</f>
        <v>862</v>
      </c>
      <c r="AK826" s="57">
        <f t="shared" ref="AK826" si="9929">IF(OR(ISERROR(VLOOKUP(CONCATENATE("ALI_",$C826,"_SEG_",$I826,"_PROV_",$D826),Catalogo_Precios,AK$8,FALSE)),O826=0),0,VLOOKUP(CONCATENATE("ALI_",$C826,"_SEG_",$I826,"_PROV_",$D826),Catalogo_Precios,AK$8,FALSE))</f>
        <v>862</v>
      </c>
      <c r="AL826" s="53"/>
      <c r="AM826" s="59" t="str">
        <f t="shared" si="9370"/>
        <v>ALI_41_SEG_15</v>
      </c>
      <c r="AN826" s="59" t="str">
        <f t="shared" si="9371"/>
        <v>ALI_41_SEG_15_VAL_18891006</v>
      </c>
      <c r="AO826" s="60">
        <f t="shared" ref="AO826" si="9930">IF(OR(AB826="",AB826=0),0,COUNTIF(Codificacion,AM826))</f>
        <v>3</v>
      </c>
      <c r="AP826" s="61">
        <f t="array" ref="AP826">MIN(IF(Codificacion=AM826,Total_Cotizacion,""))</f>
        <v>16681008.51</v>
      </c>
      <c r="AQ826" s="62" t="b">
        <f t="shared" si="9373"/>
        <v>0</v>
      </c>
      <c r="AR826" s="51" t="str">
        <f t="shared" ref="AR826" si="9931">IF(COUNTIF(Codificacion2,CONCATENATE(AM826,"_VAL_",AB826))&gt;1,"Empate","")</f>
        <v/>
      </c>
      <c r="AS826" s="63" t="str">
        <f t="shared" si="9751"/>
        <v/>
      </c>
      <c r="AT826" s="59" t="str">
        <f t="shared" si="9375"/>
        <v>ALI_41_SEG_15_</v>
      </c>
      <c r="AU826" s="63">
        <f t="shared" ref="AU826" si="9932">IF(AND(COUNTIF(Codificacion3,AT826)&lt;AO826),1,COUNTIF(Codificacion3,AT826))</f>
        <v>1</v>
      </c>
      <c r="AV826" s="62" t="str">
        <f t="shared" si="9377"/>
        <v>No Seleccionada</v>
      </c>
      <c r="AW826" s="53"/>
      <c r="AX826" s="51" t="str">
        <f t="shared" si="9378"/>
        <v>ALI_41_SEG_15FALSO</v>
      </c>
      <c r="AY826" s="51">
        <f t="shared" si="9359"/>
        <v>2</v>
      </c>
      <c r="AZ826" s="64" t="b">
        <f t="shared" si="9379"/>
        <v>0</v>
      </c>
    </row>
    <row r="827" spans="1:52" x14ac:dyDescent="0.2">
      <c r="A827" s="50" t="str">
        <f t="shared" si="9322"/>
        <v>ALI_12_SEG_1</v>
      </c>
      <c r="B827" s="51" t="s">
        <v>113</v>
      </c>
      <c r="C827" s="52">
        <v>12</v>
      </c>
      <c r="D827" s="52">
        <f t="shared" ref="D827" si="9933">IF(ISERROR(VLOOKUP(E827,Proveedores,2,FALSE)),"",VLOOKUP(E827,Proveedores,2,FALSE))</f>
        <v>2032</v>
      </c>
      <c r="E827" s="53" t="s">
        <v>114</v>
      </c>
      <c r="F827" s="54">
        <v>166</v>
      </c>
      <c r="G827" s="53" t="s">
        <v>61</v>
      </c>
      <c r="H827" s="53" t="s">
        <v>66</v>
      </c>
      <c r="I827" s="52">
        <v>1</v>
      </c>
      <c r="J827" s="53" t="s">
        <v>58</v>
      </c>
      <c r="K827" s="55">
        <v>44835</v>
      </c>
      <c r="L827" s="56">
        <v>6195</v>
      </c>
      <c r="M827" s="56">
        <v>7886</v>
      </c>
      <c r="N827" s="56">
        <v>3724</v>
      </c>
      <c r="O827" s="56">
        <v>405</v>
      </c>
      <c r="P827" s="57">
        <v>930</v>
      </c>
      <c r="Q827" s="58">
        <v>0.104</v>
      </c>
      <c r="R827" s="57">
        <v>833.28</v>
      </c>
      <c r="S827" s="57">
        <v>930</v>
      </c>
      <c r="T827" s="58">
        <v>0.104</v>
      </c>
      <c r="U827" s="57">
        <v>833.28</v>
      </c>
      <c r="V827" s="57">
        <v>930</v>
      </c>
      <c r="W827" s="58">
        <v>0.104</v>
      </c>
      <c r="X827" s="57">
        <v>833.28</v>
      </c>
      <c r="Y827" s="65">
        <v>930</v>
      </c>
      <c r="Z827" s="58"/>
      <c r="AA827" s="65">
        <v>930</v>
      </c>
      <c r="AB827" s="57">
        <v>14836550.399999999</v>
      </c>
      <c r="AC827" s="53" t="str">
        <f t="shared" si="9361"/>
        <v>Registro Valido</v>
      </c>
      <c r="AD827" s="57">
        <f t="shared" ref="AD827" si="9934">IF(OR(ISERROR(VLOOKUP(CONCATENATE("ALI_",$C827,"_SEG_",$I827,"_PROV_",$D827),Catalogo_Precios,AD$8,FALSE)),L827=0),0,VLOOKUP(CONCATENATE("ALI_",$C827,"_SEG_",$I827,"_PROV_",$D827),Catalogo_Precios,AD$8,FALSE))</f>
        <v>930</v>
      </c>
      <c r="AE827" s="57">
        <f t="shared" ref="AE827" si="9935">IF(OR(ISERROR(VLOOKUP(CONCATENATE("ALI_",$C827,"_SEG_",$I827,"_PROV_",$D827),Catalogo_Precios,AE$8,FALSE)),M827=0),0,VLOOKUP(CONCATENATE("ALI_",$C827,"_SEG_",$I827,"_PROV_",$D827),Catalogo_Precios,AE$8,FALSE))</f>
        <v>930</v>
      </c>
      <c r="AF827" s="57">
        <f t="shared" ref="AF827" si="9936">IF(OR(ISERROR(VLOOKUP(CONCATENATE("ALI_",$C827,"_SEG_",$I827,"_PROV_",$D827),Catalogo_Precios,AF$8,FALSE)),N827=0),0,VLOOKUP(CONCATENATE("ALI_",$C827,"_SEG_",$I827,"_PROV_",$D827),Catalogo_Precios,AF$8,FALSE))</f>
        <v>930</v>
      </c>
      <c r="AG827" s="57">
        <f t="shared" ref="AG827" si="9937">IF(OR(ISERROR(VLOOKUP(CONCATENATE("ALI_",$C827,"_SEG_",$I827,"_PROV_",$D827),Catalogo_Precios,AG$8,FALSE)),O827=0),0,VLOOKUP(CONCATENATE("ALI_",$C827,"_SEG_",$I827,"_PROV_",$D827),Catalogo_Precios,AG$8,FALSE))</f>
        <v>930</v>
      </c>
      <c r="AH827" s="57">
        <f t="shared" ref="AH827" si="9938">IF(OR(ISERROR(VLOOKUP(CONCATENATE("ALI_",$C827,"_SEG_",$I827,"_PROV_",$D827),Catalogo_Precios,AH$8,FALSE)),L827=0),0,VLOOKUP(CONCATENATE("ALI_",$C827,"_SEG_",$I827,"_PROV_",$D827),Catalogo_Precios,AH$8,FALSE))</f>
        <v>924</v>
      </c>
      <c r="AI827" s="57">
        <f t="shared" ref="AI827" si="9939">IF(OR(ISERROR(VLOOKUP(CONCATENATE("ALI_",$C827,"_SEG_",$I827,"_PROV_",$D827),Catalogo_Precios,AI$8,FALSE)),M827=0),0,VLOOKUP(CONCATENATE("ALI_",$C827,"_SEG_",$I827,"_PROV_",$D827),Catalogo_Precios,AI$8,FALSE))</f>
        <v>924</v>
      </c>
      <c r="AJ827" s="57">
        <f t="shared" ref="AJ827" si="9940">IF(OR(ISERROR(VLOOKUP(CONCATENATE("ALI_",$C827,"_SEG_",$I827,"_PROV_",$D827),Catalogo_Precios,AJ$8,FALSE)),N827=0),0,VLOOKUP(CONCATENATE("ALI_",$C827,"_SEG_",$I827,"_PROV_",$D827),Catalogo_Precios,AJ$8,FALSE))</f>
        <v>924</v>
      </c>
      <c r="AK827" s="57">
        <f t="shared" ref="AK827" si="9941">IF(OR(ISERROR(VLOOKUP(CONCATENATE("ALI_",$C827,"_SEG_",$I827,"_PROV_",$D827),Catalogo_Precios,AK$8,FALSE)),O827=0),0,VLOOKUP(CONCATENATE("ALI_",$C827,"_SEG_",$I827,"_PROV_",$D827),Catalogo_Precios,AK$8,FALSE))</f>
        <v>924</v>
      </c>
      <c r="AL827" s="53"/>
      <c r="AM827" s="59" t="str">
        <f t="shared" si="9370"/>
        <v>ALI_12_SEG_1</v>
      </c>
      <c r="AN827" s="59" t="str">
        <f t="shared" si="9371"/>
        <v>ALI_12_SEG_1_VAL_14836550.4</v>
      </c>
      <c r="AO827" s="60">
        <f t="shared" ref="AO827" si="9942">IF(OR(AB827="",AB827=0),0,COUNTIF(Codificacion,AM827))</f>
        <v>3</v>
      </c>
      <c r="AP827" s="61">
        <f t="array" ref="AP827">MIN(IF(Codificacion=AM827,Total_Cotizacion,""))</f>
        <v>14836550.399999999</v>
      </c>
      <c r="AQ827" s="62" t="b">
        <f t="shared" si="9373"/>
        <v>1</v>
      </c>
      <c r="AR827" s="51" t="str">
        <f t="shared" ref="AR827" si="9943">IF(COUNTIF(Codificacion2,CONCATENATE(AM827,"_VAL_",AB827))&gt;1,"Empate","")</f>
        <v/>
      </c>
      <c r="AS827" s="63" t="str">
        <f t="shared" si="9751"/>
        <v>X</v>
      </c>
      <c r="AT827" s="59" t="str">
        <f t="shared" si="9375"/>
        <v>ALI_12_SEG_1_X</v>
      </c>
      <c r="AU827" s="63">
        <f t="shared" ref="AU827" si="9944">IF(AND(COUNTIF(Codificacion3,AT827)&lt;AO827),1,COUNTIF(Codificacion3,AT827))</f>
        <v>1</v>
      </c>
      <c r="AV827" s="62" t="str">
        <f t="shared" si="9377"/>
        <v>Cotizacion Seleccionada</v>
      </c>
      <c r="AW827" s="53"/>
      <c r="AX827" s="51" t="str">
        <f t="shared" si="9378"/>
        <v>ALI_12_SEG_1VERDADERO</v>
      </c>
      <c r="AY827" s="51">
        <f t="shared" si="9359"/>
        <v>1</v>
      </c>
      <c r="AZ827" s="64" t="b">
        <f t="shared" si="9379"/>
        <v>0</v>
      </c>
    </row>
    <row r="828" spans="1:52" x14ac:dyDescent="0.2">
      <c r="A828" s="50" t="str">
        <f t="shared" si="9322"/>
        <v>ALI_12_SEG_2</v>
      </c>
      <c r="B828" s="51" t="s">
        <v>113</v>
      </c>
      <c r="C828" s="52">
        <v>12</v>
      </c>
      <c r="D828" s="52">
        <f t="shared" ref="D828" si="9945">IF(ISERROR(VLOOKUP(E828,Proveedores,2,FALSE)),"",VLOOKUP(E828,Proveedores,2,FALSE))</f>
        <v>2032</v>
      </c>
      <c r="E828" s="53" t="s">
        <v>114</v>
      </c>
      <c r="F828" s="54">
        <v>167</v>
      </c>
      <c r="G828" s="53" t="s">
        <v>61</v>
      </c>
      <c r="H828" s="53" t="s">
        <v>66</v>
      </c>
      <c r="I828" s="52">
        <v>2</v>
      </c>
      <c r="J828" s="53" t="s">
        <v>58</v>
      </c>
      <c r="K828" s="55">
        <v>44835</v>
      </c>
      <c r="L828" s="56">
        <v>6335</v>
      </c>
      <c r="M828" s="56">
        <v>8064</v>
      </c>
      <c r="N828" s="56">
        <v>3808</v>
      </c>
      <c r="O828" s="56">
        <v>414</v>
      </c>
      <c r="P828" s="57">
        <v>930</v>
      </c>
      <c r="Q828" s="58">
        <v>0.115</v>
      </c>
      <c r="R828" s="57">
        <v>823.05</v>
      </c>
      <c r="S828" s="57">
        <v>930</v>
      </c>
      <c r="T828" s="58">
        <v>0.115</v>
      </c>
      <c r="U828" s="57">
        <v>823.05</v>
      </c>
      <c r="V828" s="57">
        <v>930</v>
      </c>
      <c r="W828" s="58">
        <v>0.115</v>
      </c>
      <c r="X828" s="57">
        <v>823.05</v>
      </c>
      <c r="Y828" s="65">
        <v>930</v>
      </c>
      <c r="Z828" s="58"/>
      <c r="AA828" s="65">
        <v>930</v>
      </c>
      <c r="AB828" s="57">
        <v>14985271.35</v>
      </c>
      <c r="AC828" s="53" t="str">
        <f t="shared" si="9361"/>
        <v>Registro Valido</v>
      </c>
      <c r="AD828" s="57">
        <f t="shared" ref="AD828" si="9946">IF(OR(ISERROR(VLOOKUP(CONCATENATE("ALI_",$C828,"_SEG_",$I828,"_PROV_",$D828),Catalogo_Precios,AD$8,FALSE)),L828=0),0,VLOOKUP(CONCATENATE("ALI_",$C828,"_SEG_",$I828,"_PROV_",$D828),Catalogo_Precios,AD$8,FALSE))</f>
        <v>930</v>
      </c>
      <c r="AE828" s="57">
        <f t="shared" ref="AE828" si="9947">IF(OR(ISERROR(VLOOKUP(CONCATENATE("ALI_",$C828,"_SEG_",$I828,"_PROV_",$D828),Catalogo_Precios,AE$8,FALSE)),M828=0),0,VLOOKUP(CONCATENATE("ALI_",$C828,"_SEG_",$I828,"_PROV_",$D828),Catalogo_Precios,AE$8,FALSE))</f>
        <v>930</v>
      </c>
      <c r="AF828" s="57">
        <f t="shared" ref="AF828" si="9948">IF(OR(ISERROR(VLOOKUP(CONCATENATE("ALI_",$C828,"_SEG_",$I828,"_PROV_",$D828),Catalogo_Precios,AF$8,FALSE)),N828=0),0,VLOOKUP(CONCATENATE("ALI_",$C828,"_SEG_",$I828,"_PROV_",$D828),Catalogo_Precios,AF$8,FALSE))</f>
        <v>930</v>
      </c>
      <c r="AG828" s="57">
        <f t="shared" ref="AG828" si="9949">IF(OR(ISERROR(VLOOKUP(CONCATENATE("ALI_",$C828,"_SEG_",$I828,"_PROV_",$D828),Catalogo_Precios,AG$8,FALSE)),O828=0),0,VLOOKUP(CONCATENATE("ALI_",$C828,"_SEG_",$I828,"_PROV_",$D828),Catalogo_Precios,AG$8,FALSE))</f>
        <v>930</v>
      </c>
      <c r="AH828" s="57">
        <f t="shared" ref="AH828" si="9950">IF(OR(ISERROR(VLOOKUP(CONCATENATE("ALI_",$C828,"_SEG_",$I828,"_PROV_",$D828),Catalogo_Precios,AH$8,FALSE)),L828=0),0,VLOOKUP(CONCATENATE("ALI_",$C828,"_SEG_",$I828,"_PROV_",$D828),Catalogo_Precios,AH$8,FALSE))</f>
        <v>924</v>
      </c>
      <c r="AI828" s="57">
        <f t="shared" ref="AI828" si="9951">IF(OR(ISERROR(VLOOKUP(CONCATENATE("ALI_",$C828,"_SEG_",$I828,"_PROV_",$D828),Catalogo_Precios,AI$8,FALSE)),M828=0),0,VLOOKUP(CONCATENATE("ALI_",$C828,"_SEG_",$I828,"_PROV_",$D828),Catalogo_Precios,AI$8,FALSE))</f>
        <v>924</v>
      </c>
      <c r="AJ828" s="57">
        <f t="shared" ref="AJ828" si="9952">IF(OR(ISERROR(VLOOKUP(CONCATENATE("ALI_",$C828,"_SEG_",$I828,"_PROV_",$D828),Catalogo_Precios,AJ$8,FALSE)),N828=0),0,VLOOKUP(CONCATENATE("ALI_",$C828,"_SEG_",$I828,"_PROV_",$D828),Catalogo_Precios,AJ$8,FALSE))</f>
        <v>924</v>
      </c>
      <c r="AK828" s="57">
        <f t="shared" ref="AK828" si="9953">IF(OR(ISERROR(VLOOKUP(CONCATENATE("ALI_",$C828,"_SEG_",$I828,"_PROV_",$D828),Catalogo_Precios,AK$8,FALSE)),O828=0),0,VLOOKUP(CONCATENATE("ALI_",$C828,"_SEG_",$I828,"_PROV_",$D828),Catalogo_Precios,AK$8,FALSE))</f>
        <v>924</v>
      </c>
      <c r="AL828" s="53"/>
      <c r="AM828" s="59" t="str">
        <f t="shared" si="9370"/>
        <v>ALI_12_SEG_2</v>
      </c>
      <c r="AN828" s="59" t="str">
        <f t="shared" si="9371"/>
        <v>ALI_12_SEG_2_VAL_14985271.35</v>
      </c>
      <c r="AO828" s="60">
        <f t="shared" ref="AO828" si="9954">IF(OR(AB828="",AB828=0),0,COUNTIF(Codificacion,AM828))</f>
        <v>3</v>
      </c>
      <c r="AP828" s="61">
        <f t="array" ref="AP828">MIN(IF(Codificacion=AM828,Total_Cotizacion,""))</f>
        <v>14985271.35</v>
      </c>
      <c r="AQ828" s="62" t="b">
        <f t="shared" si="9373"/>
        <v>1</v>
      </c>
      <c r="AR828" s="51" t="str">
        <f t="shared" ref="AR828" si="9955">IF(COUNTIF(Codificacion2,CONCATENATE(AM828,"_VAL_",AB828))&gt;1,"Empate","")</f>
        <v/>
      </c>
      <c r="AS828" s="63" t="str">
        <f t="shared" si="9751"/>
        <v>X</v>
      </c>
      <c r="AT828" s="59" t="str">
        <f t="shared" si="9375"/>
        <v>ALI_12_SEG_2_X</v>
      </c>
      <c r="AU828" s="63">
        <f t="shared" ref="AU828" si="9956">IF(AND(COUNTIF(Codificacion3,AT828)&lt;AO828),1,COUNTIF(Codificacion3,AT828))</f>
        <v>1</v>
      </c>
      <c r="AV828" s="62" t="str">
        <f t="shared" si="9377"/>
        <v>Cotizacion Seleccionada</v>
      </c>
      <c r="AW828" s="53"/>
      <c r="AX828" s="51" t="str">
        <f t="shared" si="9378"/>
        <v>ALI_12_SEG_2VERDADERO</v>
      </c>
      <c r="AY828" s="51">
        <f t="shared" si="9359"/>
        <v>1</v>
      </c>
      <c r="AZ828" s="64" t="b">
        <f t="shared" si="9379"/>
        <v>0</v>
      </c>
    </row>
    <row r="829" spans="1:52" x14ac:dyDescent="0.2">
      <c r="A829" s="50" t="str">
        <f t="shared" si="9322"/>
        <v>ALI_12_SEG_3</v>
      </c>
      <c r="B829" s="51" t="s">
        <v>113</v>
      </c>
      <c r="C829" s="52">
        <v>12</v>
      </c>
      <c r="D829" s="52">
        <f t="shared" ref="D829" si="9957">IF(ISERROR(VLOOKUP(E829,Proveedores,2,FALSE)),"",VLOOKUP(E829,Proveedores,2,FALSE))</f>
        <v>2032</v>
      </c>
      <c r="E829" s="53" t="s">
        <v>114</v>
      </c>
      <c r="F829" s="54">
        <v>168</v>
      </c>
      <c r="G829" s="53" t="s">
        <v>61</v>
      </c>
      <c r="H829" s="53" t="s">
        <v>66</v>
      </c>
      <c r="I829" s="52">
        <v>3</v>
      </c>
      <c r="J829" s="53" t="s">
        <v>58</v>
      </c>
      <c r="K829" s="55">
        <v>44835</v>
      </c>
      <c r="L829" s="56">
        <v>6297</v>
      </c>
      <c r="M829" s="56">
        <v>8016</v>
      </c>
      <c r="N829" s="56">
        <v>3785</v>
      </c>
      <c r="O829" s="56">
        <v>411</v>
      </c>
      <c r="P829" s="57">
        <v>930</v>
      </c>
      <c r="Q829" s="58">
        <v>0.111</v>
      </c>
      <c r="R829" s="57">
        <v>826.77</v>
      </c>
      <c r="S829" s="57">
        <v>930</v>
      </c>
      <c r="T829" s="58">
        <v>0.111</v>
      </c>
      <c r="U829" s="57">
        <v>826.77</v>
      </c>
      <c r="V829" s="57">
        <v>930</v>
      </c>
      <c r="W829" s="58">
        <v>0.111</v>
      </c>
      <c r="X829" s="57">
        <v>826.77</v>
      </c>
      <c r="Y829" s="65">
        <v>930</v>
      </c>
      <c r="Z829" s="58"/>
      <c r="AA829" s="65">
        <v>930</v>
      </c>
      <c r="AB829" s="57">
        <v>14962883.459999999</v>
      </c>
      <c r="AC829" s="53" t="str">
        <f t="shared" si="9361"/>
        <v>Registro Valido</v>
      </c>
      <c r="AD829" s="57">
        <f t="shared" ref="AD829" si="9958">IF(OR(ISERROR(VLOOKUP(CONCATENATE("ALI_",$C829,"_SEG_",$I829,"_PROV_",$D829),Catalogo_Precios,AD$8,FALSE)),L829=0),0,VLOOKUP(CONCATENATE("ALI_",$C829,"_SEG_",$I829,"_PROV_",$D829),Catalogo_Precios,AD$8,FALSE))</f>
        <v>930</v>
      </c>
      <c r="AE829" s="57">
        <f t="shared" ref="AE829" si="9959">IF(OR(ISERROR(VLOOKUP(CONCATENATE("ALI_",$C829,"_SEG_",$I829,"_PROV_",$D829),Catalogo_Precios,AE$8,FALSE)),M829=0),0,VLOOKUP(CONCATENATE("ALI_",$C829,"_SEG_",$I829,"_PROV_",$D829),Catalogo_Precios,AE$8,FALSE))</f>
        <v>930</v>
      </c>
      <c r="AF829" s="57">
        <f t="shared" ref="AF829" si="9960">IF(OR(ISERROR(VLOOKUP(CONCATENATE("ALI_",$C829,"_SEG_",$I829,"_PROV_",$D829),Catalogo_Precios,AF$8,FALSE)),N829=0),0,VLOOKUP(CONCATENATE("ALI_",$C829,"_SEG_",$I829,"_PROV_",$D829),Catalogo_Precios,AF$8,FALSE))</f>
        <v>930</v>
      </c>
      <c r="AG829" s="57">
        <f t="shared" ref="AG829" si="9961">IF(OR(ISERROR(VLOOKUP(CONCATENATE("ALI_",$C829,"_SEG_",$I829,"_PROV_",$D829),Catalogo_Precios,AG$8,FALSE)),O829=0),0,VLOOKUP(CONCATENATE("ALI_",$C829,"_SEG_",$I829,"_PROV_",$D829),Catalogo_Precios,AG$8,FALSE))</f>
        <v>930</v>
      </c>
      <c r="AH829" s="57">
        <f t="shared" ref="AH829" si="9962">IF(OR(ISERROR(VLOOKUP(CONCATENATE("ALI_",$C829,"_SEG_",$I829,"_PROV_",$D829),Catalogo_Precios,AH$8,FALSE)),L829=0),0,VLOOKUP(CONCATENATE("ALI_",$C829,"_SEG_",$I829,"_PROV_",$D829),Catalogo_Precios,AH$8,FALSE))</f>
        <v>924</v>
      </c>
      <c r="AI829" s="57">
        <f t="shared" ref="AI829" si="9963">IF(OR(ISERROR(VLOOKUP(CONCATENATE("ALI_",$C829,"_SEG_",$I829,"_PROV_",$D829),Catalogo_Precios,AI$8,FALSE)),M829=0),0,VLOOKUP(CONCATENATE("ALI_",$C829,"_SEG_",$I829,"_PROV_",$D829),Catalogo_Precios,AI$8,FALSE))</f>
        <v>924</v>
      </c>
      <c r="AJ829" s="57">
        <f t="shared" ref="AJ829" si="9964">IF(OR(ISERROR(VLOOKUP(CONCATENATE("ALI_",$C829,"_SEG_",$I829,"_PROV_",$D829),Catalogo_Precios,AJ$8,FALSE)),N829=0),0,VLOOKUP(CONCATENATE("ALI_",$C829,"_SEG_",$I829,"_PROV_",$D829),Catalogo_Precios,AJ$8,FALSE))</f>
        <v>924</v>
      </c>
      <c r="AK829" s="57">
        <f t="shared" ref="AK829" si="9965">IF(OR(ISERROR(VLOOKUP(CONCATENATE("ALI_",$C829,"_SEG_",$I829,"_PROV_",$D829),Catalogo_Precios,AK$8,FALSE)),O829=0),0,VLOOKUP(CONCATENATE("ALI_",$C829,"_SEG_",$I829,"_PROV_",$D829),Catalogo_Precios,AK$8,FALSE))</f>
        <v>924</v>
      </c>
      <c r="AL829" s="53"/>
      <c r="AM829" s="59" t="str">
        <f t="shared" si="9370"/>
        <v>ALI_12_SEG_3</v>
      </c>
      <c r="AN829" s="59" t="str">
        <f t="shared" si="9371"/>
        <v>ALI_12_SEG_3_VAL_14962883.46</v>
      </c>
      <c r="AO829" s="60">
        <f t="shared" ref="AO829" si="9966">IF(OR(AB829="",AB829=0),0,COUNTIF(Codificacion,AM829))</f>
        <v>3</v>
      </c>
      <c r="AP829" s="61">
        <f t="array" ref="AP829">MIN(IF(Codificacion=AM829,Total_Cotizacion,""))</f>
        <v>14962883.459999999</v>
      </c>
      <c r="AQ829" s="62" t="b">
        <f t="shared" si="9373"/>
        <v>1</v>
      </c>
      <c r="AR829" s="51" t="str">
        <f t="shared" ref="AR829" si="9967">IF(COUNTIF(Codificacion2,CONCATENATE(AM829,"_VAL_",AB829))&gt;1,"Empate","")</f>
        <v/>
      </c>
      <c r="AS829" s="63" t="str">
        <f t="shared" si="9751"/>
        <v>X</v>
      </c>
      <c r="AT829" s="59" t="str">
        <f t="shared" si="9375"/>
        <v>ALI_12_SEG_3_X</v>
      </c>
      <c r="AU829" s="63">
        <f t="shared" ref="AU829" si="9968">IF(AND(COUNTIF(Codificacion3,AT829)&lt;AO829),1,COUNTIF(Codificacion3,AT829))</f>
        <v>1</v>
      </c>
      <c r="AV829" s="62" t="str">
        <f t="shared" si="9377"/>
        <v>Cotizacion Seleccionada</v>
      </c>
      <c r="AW829" s="53"/>
      <c r="AX829" s="51" t="str">
        <f t="shared" si="9378"/>
        <v>ALI_12_SEG_3VERDADERO</v>
      </c>
      <c r="AY829" s="51">
        <f t="shared" si="9359"/>
        <v>1</v>
      </c>
      <c r="AZ829" s="64" t="b">
        <f t="shared" si="9379"/>
        <v>0</v>
      </c>
    </row>
    <row r="830" spans="1:52" x14ac:dyDescent="0.2">
      <c r="A830" s="50" t="str">
        <f t="shared" si="9322"/>
        <v>ALI_12_SEG_4</v>
      </c>
      <c r="B830" s="51" t="s">
        <v>113</v>
      </c>
      <c r="C830" s="52">
        <v>12</v>
      </c>
      <c r="D830" s="52">
        <f t="shared" ref="D830" si="9969">IF(ISERROR(VLOOKUP(E830,Proveedores,2,FALSE)),"",VLOOKUP(E830,Proveedores,2,FALSE))</f>
        <v>2032</v>
      </c>
      <c r="E830" s="53" t="s">
        <v>114</v>
      </c>
      <c r="F830" s="54">
        <v>169</v>
      </c>
      <c r="G830" s="53" t="s">
        <v>61</v>
      </c>
      <c r="H830" s="53" t="s">
        <v>66</v>
      </c>
      <c r="I830" s="52">
        <v>4</v>
      </c>
      <c r="J830" s="53" t="s">
        <v>58</v>
      </c>
      <c r="K830" s="55">
        <v>44835</v>
      </c>
      <c r="L830" s="56">
        <v>6710</v>
      </c>
      <c r="M830" s="56">
        <v>8541</v>
      </c>
      <c r="N830" s="56">
        <v>4033</v>
      </c>
      <c r="O830" s="56">
        <v>439</v>
      </c>
      <c r="P830" s="57">
        <v>930</v>
      </c>
      <c r="Q830" s="58">
        <v>0.106</v>
      </c>
      <c r="R830" s="57">
        <v>831.42</v>
      </c>
      <c r="S830" s="57">
        <v>930</v>
      </c>
      <c r="T830" s="58">
        <v>0.106</v>
      </c>
      <c r="U830" s="57">
        <v>831.42</v>
      </c>
      <c r="V830" s="57">
        <v>930</v>
      </c>
      <c r="W830" s="58">
        <v>0.106</v>
      </c>
      <c r="X830" s="57">
        <v>831.42</v>
      </c>
      <c r="Y830" s="65">
        <v>930</v>
      </c>
      <c r="Z830" s="58"/>
      <c r="AA830" s="65">
        <v>930</v>
      </c>
      <c r="AB830" s="57">
        <v>16033103.279999999</v>
      </c>
      <c r="AC830" s="53" t="str">
        <f t="shared" si="9361"/>
        <v>Registro Valido</v>
      </c>
      <c r="AD830" s="57">
        <f t="shared" ref="AD830" si="9970">IF(OR(ISERROR(VLOOKUP(CONCATENATE("ALI_",$C830,"_SEG_",$I830,"_PROV_",$D830),Catalogo_Precios,AD$8,FALSE)),L830=0),0,VLOOKUP(CONCATENATE("ALI_",$C830,"_SEG_",$I830,"_PROV_",$D830),Catalogo_Precios,AD$8,FALSE))</f>
        <v>930</v>
      </c>
      <c r="AE830" s="57">
        <f t="shared" ref="AE830" si="9971">IF(OR(ISERROR(VLOOKUP(CONCATENATE("ALI_",$C830,"_SEG_",$I830,"_PROV_",$D830),Catalogo_Precios,AE$8,FALSE)),M830=0),0,VLOOKUP(CONCATENATE("ALI_",$C830,"_SEG_",$I830,"_PROV_",$D830),Catalogo_Precios,AE$8,FALSE))</f>
        <v>930</v>
      </c>
      <c r="AF830" s="57">
        <f t="shared" ref="AF830" si="9972">IF(OR(ISERROR(VLOOKUP(CONCATENATE("ALI_",$C830,"_SEG_",$I830,"_PROV_",$D830),Catalogo_Precios,AF$8,FALSE)),N830=0),0,VLOOKUP(CONCATENATE("ALI_",$C830,"_SEG_",$I830,"_PROV_",$D830),Catalogo_Precios,AF$8,FALSE))</f>
        <v>930</v>
      </c>
      <c r="AG830" s="57">
        <f t="shared" ref="AG830" si="9973">IF(OR(ISERROR(VLOOKUP(CONCATENATE("ALI_",$C830,"_SEG_",$I830,"_PROV_",$D830),Catalogo_Precios,AG$8,FALSE)),O830=0),0,VLOOKUP(CONCATENATE("ALI_",$C830,"_SEG_",$I830,"_PROV_",$D830),Catalogo_Precios,AG$8,FALSE))</f>
        <v>930</v>
      </c>
      <c r="AH830" s="57">
        <f t="shared" ref="AH830" si="9974">IF(OR(ISERROR(VLOOKUP(CONCATENATE("ALI_",$C830,"_SEG_",$I830,"_PROV_",$D830),Catalogo_Precios,AH$8,FALSE)),L830=0),0,VLOOKUP(CONCATENATE("ALI_",$C830,"_SEG_",$I830,"_PROV_",$D830),Catalogo_Precios,AH$8,FALSE))</f>
        <v>924</v>
      </c>
      <c r="AI830" s="57">
        <f t="shared" ref="AI830" si="9975">IF(OR(ISERROR(VLOOKUP(CONCATENATE("ALI_",$C830,"_SEG_",$I830,"_PROV_",$D830),Catalogo_Precios,AI$8,FALSE)),M830=0),0,VLOOKUP(CONCATENATE("ALI_",$C830,"_SEG_",$I830,"_PROV_",$D830),Catalogo_Precios,AI$8,FALSE))</f>
        <v>924</v>
      </c>
      <c r="AJ830" s="57">
        <f t="shared" ref="AJ830" si="9976">IF(OR(ISERROR(VLOOKUP(CONCATENATE("ALI_",$C830,"_SEG_",$I830,"_PROV_",$D830),Catalogo_Precios,AJ$8,FALSE)),N830=0),0,VLOOKUP(CONCATENATE("ALI_",$C830,"_SEG_",$I830,"_PROV_",$D830),Catalogo_Precios,AJ$8,FALSE))</f>
        <v>924</v>
      </c>
      <c r="AK830" s="57">
        <f t="shared" ref="AK830" si="9977">IF(OR(ISERROR(VLOOKUP(CONCATENATE("ALI_",$C830,"_SEG_",$I830,"_PROV_",$D830),Catalogo_Precios,AK$8,FALSE)),O830=0),0,VLOOKUP(CONCATENATE("ALI_",$C830,"_SEG_",$I830,"_PROV_",$D830),Catalogo_Precios,AK$8,FALSE))</f>
        <v>924</v>
      </c>
      <c r="AL830" s="53"/>
      <c r="AM830" s="59" t="str">
        <f t="shared" si="9370"/>
        <v>ALI_12_SEG_4</v>
      </c>
      <c r="AN830" s="59" t="str">
        <f t="shared" si="9371"/>
        <v>ALI_12_SEG_4_VAL_16033103.28</v>
      </c>
      <c r="AO830" s="60">
        <f t="shared" ref="AO830" si="9978">IF(OR(AB830="",AB830=0),0,COUNTIF(Codificacion,AM830))</f>
        <v>3</v>
      </c>
      <c r="AP830" s="61">
        <f t="array" ref="AP830">MIN(IF(Codificacion=AM830,Total_Cotizacion,""))</f>
        <v>16033103.279999999</v>
      </c>
      <c r="AQ830" s="62" t="b">
        <f t="shared" si="9373"/>
        <v>1</v>
      </c>
      <c r="AR830" s="51" t="str">
        <f t="shared" ref="AR830" si="9979">IF(COUNTIF(Codificacion2,CONCATENATE(AM830,"_VAL_",AB830))&gt;1,"Empate","")</f>
        <v/>
      </c>
      <c r="AS830" s="63" t="str">
        <f t="shared" si="9751"/>
        <v>X</v>
      </c>
      <c r="AT830" s="59" t="str">
        <f t="shared" si="9375"/>
        <v>ALI_12_SEG_4_X</v>
      </c>
      <c r="AU830" s="63">
        <f t="shared" ref="AU830" si="9980">IF(AND(COUNTIF(Codificacion3,AT830)&lt;AO830),1,COUNTIF(Codificacion3,AT830))</f>
        <v>1</v>
      </c>
      <c r="AV830" s="62" t="str">
        <f t="shared" si="9377"/>
        <v>Cotizacion Seleccionada</v>
      </c>
      <c r="AW830" s="53"/>
      <c r="AX830" s="51" t="str">
        <f t="shared" si="9378"/>
        <v>ALI_12_SEG_4VERDADERO</v>
      </c>
      <c r="AY830" s="51">
        <f t="shared" si="9359"/>
        <v>1</v>
      </c>
      <c r="AZ830" s="64" t="b">
        <f t="shared" si="9379"/>
        <v>0</v>
      </c>
    </row>
    <row r="831" spans="1:52" x14ac:dyDescent="0.2">
      <c r="A831" s="50" t="str">
        <f t="shared" si="9322"/>
        <v>ALI_12_SEG_5</v>
      </c>
      <c r="B831" s="51" t="s">
        <v>113</v>
      </c>
      <c r="C831" s="52">
        <v>12</v>
      </c>
      <c r="D831" s="52">
        <f t="shared" ref="D831" si="9981">IF(ISERROR(VLOOKUP(E831,Proveedores,2,FALSE)),"",VLOOKUP(E831,Proveedores,2,FALSE))</f>
        <v>2032</v>
      </c>
      <c r="E831" s="53" t="s">
        <v>114</v>
      </c>
      <c r="F831" s="54">
        <v>170</v>
      </c>
      <c r="G831" s="53" t="s">
        <v>61</v>
      </c>
      <c r="H831" s="53" t="s">
        <v>66</v>
      </c>
      <c r="I831" s="52">
        <v>5</v>
      </c>
      <c r="J831" s="53" t="s">
        <v>58</v>
      </c>
      <c r="K831" s="55">
        <v>44835</v>
      </c>
      <c r="L831" s="56">
        <v>6237</v>
      </c>
      <c r="M831" s="56">
        <v>7940</v>
      </c>
      <c r="N831" s="56">
        <v>3749</v>
      </c>
      <c r="O831" s="56">
        <v>407</v>
      </c>
      <c r="P831" s="57">
        <v>930</v>
      </c>
      <c r="Q831" s="58">
        <v>0.108</v>
      </c>
      <c r="R831" s="57">
        <v>829.56</v>
      </c>
      <c r="S831" s="57">
        <v>930</v>
      </c>
      <c r="T831" s="58">
        <v>0.108</v>
      </c>
      <c r="U831" s="57">
        <v>829.56</v>
      </c>
      <c r="V831" s="57">
        <v>930</v>
      </c>
      <c r="W831" s="58">
        <v>0.108</v>
      </c>
      <c r="X831" s="57">
        <v>829.56</v>
      </c>
      <c r="Y831" s="65">
        <v>930</v>
      </c>
      <c r="Z831" s="58"/>
      <c r="AA831" s="65">
        <v>930</v>
      </c>
      <c r="AB831" s="57">
        <v>14870692.559999999</v>
      </c>
      <c r="AC831" s="53" t="str">
        <f t="shared" si="9361"/>
        <v>Registro Valido</v>
      </c>
      <c r="AD831" s="57">
        <f t="shared" ref="AD831" si="9982">IF(OR(ISERROR(VLOOKUP(CONCATENATE("ALI_",$C831,"_SEG_",$I831,"_PROV_",$D831),Catalogo_Precios,AD$8,FALSE)),L831=0),0,VLOOKUP(CONCATENATE("ALI_",$C831,"_SEG_",$I831,"_PROV_",$D831),Catalogo_Precios,AD$8,FALSE))</f>
        <v>930</v>
      </c>
      <c r="AE831" s="57">
        <f t="shared" ref="AE831" si="9983">IF(OR(ISERROR(VLOOKUP(CONCATENATE("ALI_",$C831,"_SEG_",$I831,"_PROV_",$D831),Catalogo_Precios,AE$8,FALSE)),M831=0),0,VLOOKUP(CONCATENATE("ALI_",$C831,"_SEG_",$I831,"_PROV_",$D831),Catalogo_Precios,AE$8,FALSE))</f>
        <v>930</v>
      </c>
      <c r="AF831" s="57">
        <f t="shared" ref="AF831" si="9984">IF(OR(ISERROR(VLOOKUP(CONCATENATE("ALI_",$C831,"_SEG_",$I831,"_PROV_",$D831),Catalogo_Precios,AF$8,FALSE)),N831=0),0,VLOOKUP(CONCATENATE("ALI_",$C831,"_SEG_",$I831,"_PROV_",$D831),Catalogo_Precios,AF$8,FALSE))</f>
        <v>930</v>
      </c>
      <c r="AG831" s="57">
        <f t="shared" ref="AG831" si="9985">IF(OR(ISERROR(VLOOKUP(CONCATENATE("ALI_",$C831,"_SEG_",$I831,"_PROV_",$D831),Catalogo_Precios,AG$8,FALSE)),O831=0),0,VLOOKUP(CONCATENATE("ALI_",$C831,"_SEG_",$I831,"_PROV_",$D831),Catalogo_Precios,AG$8,FALSE))</f>
        <v>930</v>
      </c>
      <c r="AH831" s="57">
        <f t="shared" ref="AH831" si="9986">IF(OR(ISERROR(VLOOKUP(CONCATENATE("ALI_",$C831,"_SEG_",$I831,"_PROV_",$D831),Catalogo_Precios,AH$8,FALSE)),L831=0),0,VLOOKUP(CONCATENATE("ALI_",$C831,"_SEG_",$I831,"_PROV_",$D831),Catalogo_Precios,AH$8,FALSE))</f>
        <v>924</v>
      </c>
      <c r="AI831" s="57">
        <f t="shared" ref="AI831" si="9987">IF(OR(ISERROR(VLOOKUP(CONCATENATE("ALI_",$C831,"_SEG_",$I831,"_PROV_",$D831),Catalogo_Precios,AI$8,FALSE)),M831=0),0,VLOOKUP(CONCATENATE("ALI_",$C831,"_SEG_",$I831,"_PROV_",$D831),Catalogo_Precios,AI$8,FALSE))</f>
        <v>924</v>
      </c>
      <c r="AJ831" s="57">
        <f t="shared" ref="AJ831" si="9988">IF(OR(ISERROR(VLOOKUP(CONCATENATE("ALI_",$C831,"_SEG_",$I831,"_PROV_",$D831),Catalogo_Precios,AJ$8,FALSE)),N831=0),0,VLOOKUP(CONCATENATE("ALI_",$C831,"_SEG_",$I831,"_PROV_",$D831),Catalogo_Precios,AJ$8,FALSE))</f>
        <v>924</v>
      </c>
      <c r="AK831" s="57">
        <f t="shared" ref="AK831" si="9989">IF(OR(ISERROR(VLOOKUP(CONCATENATE("ALI_",$C831,"_SEG_",$I831,"_PROV_",$D831),Catalogo_Precios,AK$8,FALSE)),O831=0),0,VLOOKUP(CONCATENATE("ALI_",$C831,"_SEG_",$I831,"_PROV_",$D831),Catalogo_Precios,AK$8,FALSE))</f>
        <v>924</v>
      </c>
      <c r="AL831" s="53"/>
      <c r="AM831" s="59" t="str">
        <f t="shared" si="9370"/>
        <v>ALI_12_SEG_5</v>
      </c>
      <c r="AN831" s="59" t="str">
        <f t="shared" si="9371"/>
        <v>ALI_12_SEG_5_VAL_14870692.56</v>
      </c>
      <c r="AO831" s="60">
        <f t="shared" ref="AO831" si="9990">IF(OR(AB831="",AB831=0),0,COUNTIF(Codificacion,AM831))</f>
        <v>3</v>
      </c>
      <c r="AP831" s="61">
        <f t="array" ref="AP831">MIN(IF(Codificacion=AM831,Total_Cotizacion,""))</f>
        <v>14870692.559999999</v>
      </c>
      <c r="AQ831" s="62" t="b">
        <f t="shared" si="9373"/>
        <v>1</v>
      </c>
      <c r="AR831" s="51" t="str">
        <f t="shared" ref="AR831" si="9991">IF(COUNTIF(Codificacion2,CONCATENATE(AM831,"_VAL_",AB831))&gt;1,"Empate","")</f>
        <v/>
      </c>
      <c r="AS831" s="63" t="str">
        <f t="shared" si="9751"/>
        <v>X</v>
      </c>
      <c r="AT831" s="59" t="str">
        <f t="shared" si="9375"/>
        <v>ALI_12_SEG_5_X</v>
      </c>
      <c r="AU831" s="63">
        <f t="shared" ref="AU831" si="9992">IF(AND(COUNTIF(Codificacion3,AT831)&lt;AO831),1,COUNTIF(Codificacion3,AT831))</f>
        <v>1</v>
      </c>
      <c r="AV831" s="62" t="str">
        <f t="shared" si="9377"/>
        <v>Cotizacion Seleccionada</v>
      </c>
      <c r="AW831" s="53"/>
      <c r="AX831" s="51" t="str">
        <f t="shared" si="9378"/>
        <v>ALI_12_SEG_5VERDADERO</v>
      </c>
      <c r="AY831" s="51">
        <f t="shared" si="9359"/>
        <v>1</v>
      </c>
      <c r="AZ831" s="64" t="b">
        <f t="shared" si="9379"/>
        <v>0</v>
      </c>
    </row>
    <row r="832" spans="1:52" x14ac:dyDescent="0.2">
      <c r="A832" s="50" t="str">
        <f t="shared" si="9322"/>
        <v>ALI_12_SEG_6</v>
      </c>
      <c r="B832" s="51" t="s">
        <v>113</v>
      </c>
      <c r="C832" s="52">
        <v>12</v>
      </c>
      <c r="D832" s="52">
        <f t="shared" ref="D832" si="9993">IF(ISERROR(VLOOKUP(E832,Proveedores,2,FALSE)),"",VLOOKUP(E832,Proveedores,2,FALSE))</f>
        <v>2032</v>
      </c>
      <c r="E832" s="53" t="s">
        <v>114</v>
      </c>
      <c r="F832" s="54">
        <v>171</v>
      </c>
      <c r="G832" s="53" t="s">
        <v>61</v>
      </c>
      <c r="H832" s="53" t="s">
        <v>66</v>
      </c>
      <c r="I832" s="52">
        <v>6</v>
      </c>
      <c r="J832" s="53" t="s">
        <v>58</v>
      </c>
      <c r="K832" s="55">
        <v>44835</v>
      </c>
      <c r="L832" s="56">
        <v>6750</v>
      </c>
      <c r="M832" s="56">
        <v>8594</v>
      </c>
      <c r="N832" s="56">
        <v>4057</v>
      </c>
      <c r="O832" s="56">
        <v>441</v>
      </c>
      <c r="P832" s="57">
        <v>930</v>
      </c>
      <c r="Q832" s="58">
        <v>0.10100000000000001</v>
      </c>
      <c r="R832" s="57">
        <v>836.07</v>
      </c>
      <c r="S832" s="57">
        <v>930</v>
      </c>
      <c r="T832" s="58">
        <v>0.10100000000000001</v>
      </c>
      <c r="U832" s="57">
        <v>836.07</v>
      </c>
      <c r="V832" s="57">
        <v>930</v>
      </c>
      <c r="W832" s="58">
        <v>0.10100000000000001</v>
      </c>
      <c r="X832" s="57">
        <v>836.07</v>
      </c>
      <c r="Y832" s="65">
        <v>930</v>
      </c>
      <c r="Z832" s="58"/>
      <c r="AA832" s="65">
        <v>930</v>
      </c>
      <c r="AB832" s="57">
        <v>16220594.07</v>
      </c>
      <c r="AC832" s="53" t="str">
        <f t="shared" si="9361"/>
        <v>Registro Valido</v>
      </c>
      <c r="AD832" s="57">
        <f t="shared" ref="AD832" si="9994">IF(OR(ISERROR(VLOOKUP(CONCATENATE("ALI_",$C832,"_SEG_",$I832,"_PROV_",$D832),Catalogo_Precios,AD$8,FALSE)),L832=0),0,VLOOKUP(CONCATENATE("ALI_",$C832,"_SEG_",$I832,"_PROV_",$D832),Catalogo_Precios,AD$8,FALSE))</f>
        <v>930</v>
      </c>
      <c r="AE832" s="57">
        <f t="shared" ref="AE832" si="9995">IF(OR(ISERROR(VLOOKUP(CONCATENATE("ALI_",$C832,"_SEG_",$I832,"_PROV_",$D832),Catalogo_Precios,AE$8,FALSE)),M832=0),0,VLOOKUP(CONCATENATE("ALI_",$C832,"_SEG_",$I832,"_PROV_",$D832),Catalogo_Precios,AE$8,FALSE))</f>
        <v>930</v>
      </c>
      <c r="AF832" s="57">
        <f t="shared" ref="AF832" si="9996">IF(OR(ISERROR(VLOOKUP(CONCATENATE("ALI_",$C832,"_SEG_",$I832,"_PROV_",$D832),Catalogo_Precios,AF$8,FALSE)),N832=0),0,VLOOKUP(CONCATENATE("ALI_",$C832,"_SEG_",$I832,"_PROV_",$D832),Catalogo_Precios,AF$8,FALSE))</f>
        <v>930</v>
      </c>
      <c r="AG832" s="57">
        <f t="shared" ref="AG832" si="9997">IF(OR(ISERROR(VLOOKUP(CONCATENATE("ALI_",$C832,"_SEG_",$I832,"_PROV_",$D832),Catalogo_Precios,AG$8,FALSE)),O832=0),0,VLOOKUP(CONCATENATE("ALI_",$C832,"_SEG_",$I832,"_PROV_",$D832),Catalogo_Precios,AG$8,FALSE))</f>
        <v>930</v>
      </c>
      <c r="AH832" s="57">
        <f t="shared" ref="AH832" si="9998">IF(OR(ISERROR(VLOOKUP(CONCATENATE("ALI_",$C832,"_SEG_",$I832,"_PROV_",$D832),Catalogo_Precios,AH$8,FALSE)),L832=0),0,VLOOKUP(CONCATENATE("ALI_",$C832,"_SEG_",$I832,"_PROV_",$D832),Catalogo_Precios,AH$8,FALSE))</f>
        <v>924</v>
      </c>
      <c r="AI832" s="57">
        <f t="shared" ref="AI832" si="9999">IF(OR(ISERROR(VLOOKUP(CONCATENATE("ALI_",$C832,"_SEG_",$I832,"_PROV_",$D832),Catalogo_Precios,AI$8,FALSE)),M832=0),0,VLOOKUP(CONCATENATE("ALI_",$C832,"_SEG_",$I832,"_PROV_",$D832),Catalogo_Precios,AI$8,FALSE))</f>
        <v>924</v>
      </c>
      <c r="AJ832" s="57">
        <f t="shared" ref="AJ832" si="10000">IF(OR(ISERROR(VLOOKUP(CONCATENATE("ALI_",$C832,"_SEG_",$I832,"_PROV_",$D832),Catalogo_Precios,AJ$8,FALSE)),N832=0),0,VLOOKUP(CONCATENATE("ALI_",$C832,"_SEG_",$I832,"_PROV_",$D832),Catalogo_Precios,AJ$8,FALSE))</f>
        <v>924</v>
      </c>
      <c r="AK832" s="57">
        <f t="shared" ref="AK832" si="10001">IF(OR(ISERROR(VLOOKUP(CONCATENATE("ALI_",$C832,"_SEG_",$I832,"_PROV_",$D832),Catalogo_Precios,AK$8,FALSE)),O832=0),0,VLOOKUP(CONCATENATE("ALI_",$C832,"_SEG_",$I832,"_PROV_",$D832),Catalogo_Precios,AK$8,FALSE))</f>
        <v>924</v>
      </c>
      <c r="AL832" s="53"/>
      <c r="AM832" s="59" t="str">
        <f t="shared" si="9370"/>
        <v>ALI_12_SEG_6</v>
      </c>
      <c r="AN832" s="59" t="str">
        <f t="shared" si="9371"/>
        <v>ALI_12_SEG_6_VAL_16220594.07</v>
      </c>
      <c r="AO832" s="60">
        <f t="shared" ref="AO832" si="10002">IF(OR(AB832="",AB832=0),0,COUNTIF(Codificacion,AM832))</f>
        <v>3</v>
      </c>
      <c r="AP832" s="61">
        <f t="array" ref="AP832">MIN(IF(Codificacion=AM832,Total_Cotizacion,""))</f>
        <v>16220594.07</v>
      </c>
      <c r="AQ832" s="62" t="b">
        <f t="shared" si="9373"/>
        <v>1</v>
      </c>
      <c r="AR832" s="51" t="str">
        <f t="shared" ref="AR832" si="10003">IF(COUNTIF(Codificacion2,CONCATENATE(AM832,"_VAL_",AB832))&gt;1,"Empate","")</f>
        <v/>
      </c>
      <c r="AS832" s="63" t="str">
        <f t="shared" si="9751"/>
        <v>X</v>
      </c>
      <c r="AT832" s="59" t="str">
        <f t="shared" si="9375"/>
        <v>ALI_12_SEG_6_X</v>
      </c>
      <c r="AU832" s="63">
        <f t="shared" ref="AU832" si="10004">IF(AND(COUNTIF(Codificacion3,AT832)&lt;AO832),1,COUNTIF(Codificacion3,AT832))</f>
        <v>1</v>
      </c>
      <c r="AV832" s="62" t="str">
        <f t="shared" si="9377"/>
        <v>Cotizacion Seleccionada</v>
      </c>
      <c r="AW832" s="53"/>
      <c r="AX832" s="51" t="str">
        <f t="shared" si="9378"/>
        <v>ALI_12_SEG_6VERDADERO</v>
      </c>
      <c r="AY832" s="51">
        <f t="shared" si="9359"/>
        <v>1</v>
      </c>
      <c r="AZ832" s="64" t="b">
        <f t="shared" si="9379"/>
        <v>0</v>
      </c>
    </row>
    <row r="833" spans="1:52" x14ac:dyDescent="0.2">
      <c r="A833" s="50" t="str">
        <f t="shared" si="9322"/>
        <v>ALI_12_SEG_7</v>
      </c>
      <c r="B833" s="51" t="s">
        <v>113</v>
      </c>
      <c r="C833" s="52">
        <v>12</v>
      </c>
      <c r="D833" s="52">
        <f t="shared" ref="D833" si="10005">IF(ISERROR(VLOOKUP(E833,Proveedores,2,FALSE)),"",VLOOKUP(E833,Proveedores,2,FALSE))</f>
        <v>2032</v>
      </c>
      <c r="E833" s="53" t="s">
        <v>114</v>
      </c>
      <c r="F833" s="54">
        <v>172</v>
      </c>
      <c r="G833" s="53" t="s">
        <v>61</v>
      </c>
      <c r="H833" s="53" t="s">
        <v>66</v>
      </c>
      <c r="I833" s="52">
        <v>7</v>
      </c>
      <c r="J833" s="53" t="s">
        <v>58</v>
      </c>
      <c r="K833" s="55">
        <v>44835</v>
      </c>
      <c r="L833" s="56">
        <v>6894</v>
      </c>
      <c r="M833" s="56">
        <v>8776</v>
      </c>
      <c r="N833" s="56">
        <v>4144</v>
      </c>
      <c r="O833" s="56">
        <v>450</v>
      </c>
      <c r="P833" s="57">
        <v>930</v>
      </c>
      <c r="Q833" s="58">
        <v>9.7000000000000003E-2</v>
      </c>
      <c r="R833" s="57">
        <v>839.79</v>
      </c>
      <c r="S833" s="57">
        <v>930</v>
      </c>
      <c r="T833" s="58">
        <v>9.7000000000000003E-2</v>
      </c>
      <c r="U833" s="57">
        <v>839.79</v>
      </c>
      <c r="V833" s="57">
        <v>930</v>
      </c>
      <c r="W833" s="58">
        <v>9.7000000000000003E-2</v>
      </c>
      <c r="X833" s="57">
        <v>839.79</v>
      </c>
      <c r="Y833" s="65">
        <v>930</v>
      </c>
      <c r="Z833" s="58"/>
      <c r="AA833" s="65">
        <v>930</v>
      </c>
      <c r="AB833" s="57">
        <v>16639599.060000001</v>
      </c>
      <c r="AC833" s="53" t="str">
        <f t="shared" si="9361"/>
        <v>Registro Valido</v>
      </c>
      <c r="AD833" s="57">
        <f t="shared" ref="AD833" si="10006">IF(OR(ISERROR(VLOOKUP(CONCATENATE("ALI_",$C833,"_SEG_",$I833,"_PROV_",$D833),Catalogo_Precios,AD$8,FALSE)),L833=0),0,VLOOKUP(CONCATENATE("ALI_",$C833,"_SEG_",$I833,"_PROV_",$D833),Catalogo_Precios,AD$8,FALSE))</f>
        <v>930</v>
      </c>
      <c r="AE833" s="57">
        <f t="shared" ref="AE833" si="10007">IF(OR(ISERROR(VLOOKUP(CONCATENATE("ALI_",$C833,"_SEG_",$I833,"_PROV_",$D833),Catalogo_Precios,AE$8,FALSE)),M833=0),0,VLOOKUP(CONCATENATE("ALI_",$C833,"_SEG_",$I833,"_PROV_",$D833),Catalogo_Precios,AE$8,FALSE))</f>
        <v>930</v>
      </c>
      <c r="AF833" s="57">
        <f t="shared" ref="AF833" si="10008">IF(OR(ISERROR(VLOOKUP(CONCATENATE("ALI_",$C833,"_SEG_",$I833,"_PROV_",$D833),Catalogo_Precios,AF$8,FALSE)),N833=0),0,VLOOKUP(CONCATENATE("ALI_",$C833,"_SEG_",$I833,"_PROV_",$D833),Catalogo_Precios,AF$8,FALSE))</f>
        <v>930</v>
      </c>
      <c r="AG833" s="57">
        <f t="shared" ref="AG833" si="10009">IF(OR(ISERROR(VLOOKUP(CONCATENATE("ALI_",$C833,"_SEG_",$I833,"_PROV_",$D833),Catalogo_Precios,AG$8,FALSE)),O833=0),0,VLOOKUP(CONCATENATE("ALI_",$C833,"_SEG_",$I833,"_PROV_",$D833),Catalogo_Precios,AG$8,FALSE))</f>
        <v>930</v>
      </c>
      <c r="AH833" s="57">
        <f t="shared" ref="AH833" si="10010">IF(OR(ISERROR(VLOOKUP(CONCATENATE("ALI_",$C833,"_SEG_",$I833,"_PROV_",$D833),Catalogo_Precios,AH$8,FALSE)),L833=0),0,VLOOKUP(CONCATENATE("ALI_",$C833,"_SEG_",$I833,"_PROV_",$D833),Catalogo_Precios,AH$8,FALSE))</f>
        <v>924</v>
      </c>
      <c r="AI833" s="57">
        <f t="shared" ref="AI833" si="10011">IF(OR(ISERROR(VLOOKUP(CONCATENATE("ALI_",$C833,"_SEG_",$I833,"_PROV_",$D833),Catalogo_Precios,AI$8,FALSE)),M833=0),0,VLOOKUP(CONCATENATE("ALI_",$C833,"_SEG_",$I833,"_PROV_",$D833),Catalogo_Precios,AI$8,FALSE))</f>
        <v>924</v>
      </c>
      <c r="AJ833" s="57">
        <f t="shared" ref="AJ833" si="10012">IF(OR(ISERROR(VLOOKUP(CONCATENATE("ALI_",$C833,"_SEG_",$I833,"_PROV_",$D833),Catalogo_Precios,AJ$8,FALSE)),N833=0),0,VLOOKUP(CONCATENATE("ALI_",$C833,"_SEG_",$I833,"_PROV_",$D833),Catalogo_Precios,AJ$8,FALSE))</f>
        <v>924</v>
      </c>
      <c r="AK833" s="57">
        <f t="shared" ref="AK833" si="10013">IF(OR(ISERROR(VLOOKUP(CONCATENATE("ALI_",$C833,"_SEG_",$I833,"_PROV_",$D833),Catalogo_Precios,AK$8,FALSE)),O833=0),0,VLOOKUP(CONCATENATE("ALI_",$C833,"_SEG_",$I833,"_PROV_",$D833),Catalogo_Precios,AK$8,FALSE))</f>
        <v>924</v>
      </c>
      <c r="AL833" s="53"/>
      <c r="AM833" s="59" t="str">
        <f t="shared" si="9370"/>
        <v>ALI_12_SEG_7</v>
      </c>
      <c r="AN833" s="59" t="str">
        <f t="shared" si="9371"/>
        <v>ALI_12_SEG_7_VAL_16639599.06</v>
      </c>
      <c r="AO833" s="60">
        <f t="shared" ref="AO833" si="10014">IF(OR(AB833="",AB833=0),0,COUNTIF(Codificacion,AM833))</f>
        <v>3</v>
      </c>
      <c r="AP833" s="61">
        <f t="array" ref="AP833">MIN(IF(Codificacion=AM833,Total_Cotizacion,""))</f>
        <v>16639599.060000001</v>
      </c>
      <c r="AQ833" s="62" t="b">
        <f t="shared" si="9373"/>
        <v>1</v>
      </c>
      <c r="AR833" s="51" t="str">
        <f t="shared" ref="AR833" si="10015">IF(COUNTIF(Codificacion2,CONCATENATE(AM833,"_VAL_",AB833))&gt;1,"Empate","")</f>
        <v/>
      </c>
      <c r="AS833" s="63" t="str">
        <f t="shared" si="9751"/>
        <v>X</v>
      </c>
      <c r="AT833" s="59" t="str">
        <f t="shared" si="9375"/>
        <v>ALI_12_SEG_7_X</v>
      </c>
      <c r="AU833" s="63">
        <f t="shared" ref="AU833" si="10016">IF(AND(COUNTIF(Codificacion3,AT833)&lt;AO833),1,COUNTIF(Codificacion3,AT833))</f>
        <v>1</v>
      </c>
      <c r="AV833" s="62" t="str">
        <f t="shared" si="9377"/>
        <v>Cotizacion Seleccionada</v>
      </c>
      <c r="AW833" s="53"/>
      <c r="AX833" s="51" t="str">
        <f t="shared" si="9378"/>
        <v>ALI_12_SEG_7VERDADERO</v>
      </c>
      <c r="AY833" s="51">
        <f t="shared" si="9359"/>
        <v>1</v>
      </c>
      <c r="AZ833" s="64" t="b">
        <f t="shared" si="9379"/>
        <v>0</v>
      </c>
    </row>
    <row r="834" spans="1:52" x14ac:dyDescent="0.2">
      <c r="A834" s="50" t="str">
        <f t="shared" si="9322"/>
        <v>ALI_12_SEG_8</v>
      </c>
      <c r="B834" s="51" t="s">
        <v>113</v>
      </c>
      <c r="C834" s="52">
        <v>12</v>
      </c>
      <c r="D834" s="52">
        <f t="shared" ref="D834" si="10017">IF(ISERROR(VLOOKUP(E834,Proveedores,2,FALSE)),"",VLOOKUP(E834,Proveedores,2,FALSE))</f>
        <v>2032</v>
      </c>
      <c r="E834" s="53" t="s">
        <v>114</v>
      </c>
      <c r="F834" s="54">
        <v>173</v>
      </c>
      <c r="G834" s="53" t="s">
        <v>61</v>
      </c>
      <c r="H834" s="53" t="s">
        <v>66</v>
      </c>
      <c r="I834" s="52">
        <v>8</v>
      </c>
      <c r="J834" s="53" t="s">
        <v>58</v>
      </c>
      <c r="K834" s="55">
        <v>44835</v>
      </c>
      <c r="L834" s="56">
        <v>6654</v>
      </c>
      <c r="M834" s="56">
        <v>8470</v>
      </c>
      <c r="N834" s="56">
        <v>4000</v>
      </c>
      <c r="O834" s="56">
        <v>435</v>
      </c>
      <c r="P834" s="57">
        <v>930</v>
      </c>
      <c r="Q834" s="58">
        <v>9.9000000000000005E-2</v>
      </c>
      <c r="R834" s="57">
        <v>837.93</v>
      </c>
      <c r="S834" s="57">
        <v>930</v>
      </c>
      <c r="T834" s="58">
        <v>9.9000000000000005E-2</v>
      </c>
      <c r="U834" s="57">
        <v>837.93</v>
      </c>
      <c r="V834" s="57">
        <v>930</v>
      </c>
      <c r="W834" s="58">
        <v>9.9000000000000005E-2</v>
      </c>
      <c r="X834" s="57">
        <v>837.93</v>
      </c>
      <c r="Y834" s="65">
        <v>930</v>
      </c>
      <c r="Z834" s="58"/>
      <c r="AA834" s="65">
        <v>930</v>
      </c>
      <c r="AB834" s="57">
        <v>16024573.32</v>
      </c>
      <c r="AC834" s="53" t="str">
        <f t="shared" si="9361"/>
        <v>Registro Valido</v>
      </c>
      <c r="AD834" s="57">
        <f t="shared" ref="AD834" si="10018">IF(OR(ISERROR(VLOOKUP(CONCATENATE("ALI_",$C834,"_SEG_",$I834,"_PROV_",$D834),Catalogo_Precios,AD$8,FALSE)),L834=0),0,VLOOKUP(CONCATENATE("ALI_",$C834,"_SEG_",$I834,"_PROV_",$D834),Catalogo_Precios,AD$8,FALSE))</f>
        <v>930</v>
      </c>
      <c r="AE834" s="57">
        <f t="shared" ref="AE834" si="10019">IF(OR(ISERROR(VLOOKUP(CONCATENATE("ALI_",$C834,"_SEG_",$I834,"_PROV_",$D834),Catalogo_Precios,AE$8,FALSE)),M834=0),0,VLOOKUP(CONCATENATE("ALI_",$C834,"_SEG_",$I834,"_PROV_",$D834),Catalogo_Precios,AE$8,FALSE))</f>
        <v>930</v>
      </c>
      <c r="AF834" s="57">
        <f t="shared" ref="AF834" si="10020">IF(OR(ISERROR(VLOOKUP(CONCATENATE("ALI_",$C834,"_SEG_",$I834,"_PROV_",$D834),Catalogo_Precios,AF$8,FALSE)),N834=0),0,VLOOKUP(CONCATENATE("ALI_",$C834,"_SEG_",$I834,"_PROV_",$D834),Catalogo_Precios,AF$8,FALSE))</f>
        <v>930</v>
      </c>
      <c r="AG834" s="57">
        <f t="shared" ref="AG834" si="10021">IF(OR(ISERROR(VLOOKUP(CONCATENATE("ALI_",$C834,"_SEG_",$I834,"_PROV_",$D834),Catalogo_Precios,AG$8,FALSE)),O834=0),0,VLOOKUP(CONCATENATE("ALI_",$C834,"_SEG_",$I834,"_PROV_",$D834),Catalogo_Precios,AG$8,FALSE))</f>
        <v>930</v>
      </c>
      <c r="AH834" s="57">
        <f t="shared" ref="AH834" si="10022">IF(OR(ISERROR(VLOOKUP(CONCATENATE("ALI_",$C834,"_SEG_",$I834,"_PROV_",$D834),Catalogo_Precios,AH$8,FALSE)),L834=0),0,VLOOKUP(CONCATENATE("ALI_",$C834,"_SEG_",$I834,"_PROV_",$D834),Catalogo_Precios,AH$8,FALSE))</f>
        <v>924</v>
      </c>
      <c r="AI834" s="57">
        <f t="shared" ref="AI834" si="10023">IF(OR(ISERROR(VLOOKUP(CONCATENATE("ALI_",$C834,"_SEG_",$I834,"_PROV_",$D834),Catalogo_Precios,AI$8,FALSE)),M834=0),0,VLOOKUP(CONCATENATE("ALI_",$C834,"_SEG_",$I834,"_PROV_",$D834),Catalogo_Precios,AI$8,FALSE))</f>
        <v>924</v>
      </c>
      <c r="AJ834" s="57">
        <f t="shared" ref="AJ834" si="10024">IF(OR(ISERROR(VLOOKUP(CONCATENATE("ALI_",$C834,"_SEG_",$I834,"_PROV_",$D834),Catalogo_Precios,AJ$8,FALSE)),N834=0),0,VLOOKUP(CONCATENATE("ALI_",$C834,"_SEG_",$I834,"_PROV_",$D834),Catalogo_Precios,AJ$8,FALSE))</f>
        <v>924</v>
      </c>
      <c r="AK834" s="57">
        <f t="shared" ref="AK834" si="10025">IF(OR(ISERROR(VLOOKUP(CONCATENATE("ALI_",$C834,"_SEG_",$I834,"_PROV_",$D834),Catalogo_Precios,AK$8,FALSE)),O834=0),0,VLOOKUP(CONCATENATE("ALI_",$C834,"_SEG_",$I834,"_PROV_",$D834),Catalogo_Precios,AK$8,FALSE))</f>
        <v>924</v>
      </c>
      <c r="AL834" s="53"/>
      <c r="AM834" s="59" t="str">
        <f t="shared" si="9370"/>
        <v>ALI_12_SEG_8</v>
      </c>
      <c r="AN834" s="59" t="str">
        <f t="shared" si="9371"/>
        <v>ALI_12_SEG_8_VAL_16024573.32</v>
      </c>
      <c r="AO834" s="60">
        <f t="shared" ref="AO834" si="10026">IF(OR(AB834="",AB834=0),0,COUNTIF(Codificacion,AM834))</f>
        <v>3</v>
      </c>
      <c r="AP834" s="61">
        <f t="array" ref="AP834">MIN(IF(Codificacion=AM834,Total_Cotizacion,""))</f>
        <v>16024573.32</v>
      </c>
      <c r="AQ834" s="62" t="b">
        <f t="shared" si="9373"/>
        <v>1</v>
      </c>
      <c r="AR834" s="51" t="str">
        <f t="shared" ref="AR834" si="10027">IF(COUNTIF(Codificacion2,CONCATENATE(AM834,"_VAL_",AB834))&gt;1,"Empate","")</f>
        <v/>
      </c>
      <c r="AS834" s="63" t="str">
        <f t="shared" si="9751"/>
        <v>X</v>
      </c>
      <c r="AT834" s="59" t="str">
        <f t="shared" si="9375"/>
        <v>ALI_12_SEG_8_X</v>
      </c>
      <c r="AU834" s="63">
        <f t="shared" ref="AU834" si="10028">IF(AND(COUNTIF(Codificacion3,AT834)&lt;AO834),1,COUNTIF(Codificacion3,AT834))</f>
        <v>1</v>
      </c>
      <c r="AV834" s="62" t="str">
        <f t="shared" si="9377"/>
        <v>Cotizacion Seleccionada</v>
      </c>
      <c r="AW834" s="53"/>
      <c r="AX834" s="51" t="str">
        <f t="shared" si="9378"/>
        <v>ALI_12_SEG_8VERDADERO</v>
      </c>
      <c r="AY834" s="51">
        <f t="shared" si="9359"/>
        <v>1</v>
      </c>
      <c r="AZ834" s="64" t="b">
        <f t="shared" si="9379"/>
        <v>0</v>
      </c>
    </row>
    <row r="835" spans="1:52" x14ac:dyDescent="0.2">
      <c r="A835" s="50" t="str">
        <f t="shared" si="9322"/>
        <v>ALI_12_SEG_9</v>
      </c>
      <c r="B835" s="51" t="s">
        <v>113</v>
      </c>
      <c r="C835" s="52">
        <v>12</v>
      </c>
      <c r="D835" s="52">
        <f t="shared" ref="D835" si="10029">IF(ISERROR(VLOOKUP(E835,Proveedores,2,FALSE)),"",VLOOKUP(E835,Proveedores,2,FALSE))</f>
        <v>2032</v>
      </c>
      <c r="E835" s="53" t="s">
        <v>114</v>
      </c>
      <c r="F835" s="54">
        <v>174</v>
      </c>
      <c r="G835" s="53" t="s">
        <v>61</v>
      </c>
      <c r="H835" s="53" t="s">
        <v>66</v>
      </c>
      <c r="I835" s="52">
        <v>9</v>
      </c>
      <c r="J835" s="53" t="s">
        <v>58</v>
      </c>
      <c r="K835" s="55">
        <v>44835</v>
      </c>
      <c r="L835" s="56">
        <v>6724</v>
      </c>
      <c r="M835" s="56">
        <v>8560</v>
      </c>
      <c r="N835" s="56">
        <v>4041</v>
      </c>
      <c r="O835" s="56">
        <v>439</v>
      </c>
      <c r="P835" s="57">
        <v>930</v>
      </c>
      <c r="Q835" s="58">
        <v>9.8000000000000004E-2</v>
      </c>
      <c r="R835" s="57">
        <v>838.86</v>
      </c>
      <c r="S835" s="57">
        <v>930</v>
      </c>
      <c r="T835" s="58">
        <v>9.8000000000000004E-2</v>
      </c>
      <c r="U835" s="57">
        <v>838.86</v>
      </c>
      <c r="V835" s="57">
        <v>930</v>
      </c>
      <c r="W835" s="58">
        <v>9.8000000000000004E-2</v>
      </c>
      <c r="X835" s="57">
        <v>838.86</v>
      </c>
      <c r="Y835" s="65">
        <v>930</v>
      </c>
      <c r="Z835" s="58"/>
      <c r="AA835" s="65">
        <v>930</v>
      </c>
      <c r="AB835" s="57">
        <v>16210969.5</v>
      </c>
      <c r="AC835" s="53" t="str">
        <f t="shared" si="9361"/>
        <v>Registro Valido</v>
      </c>
      <c r="AD835" s="57">
        <f t="shared" ref="AD835" si="10030">IF(OR(ISERROR(VLOOKUP(CONCATENATE("ALI_",$C835,"_SEG_",$I835,"_PROV_",$D835),Catalogo_Precios,AD$8,FALSE)),L835=0),0,VLOOKUP(CONCATENATE("ALI_",$C835,"_SEG_",$I835,"_PROV_",$D835),Catalogo_Precios,AD$8,FALSE))</f>
        <v>930</v>
      </c>
      <c r="AE835" s="57">
        <f t="shared" ref="AE835" si="10031">IF(OR(ISERROR(VLOOKUP(CONCATENATE("ALI_",$C835,"_SEG_",$I835,"_PROV_",$D835),Catalogo_Precios,AE$8,FALSE)),M835=0),0,VLOOKUP(CONCATENATE("ALI_",$C835,"_SEG_",$I835,"_PROV_",$D835),Catalogo_Precios,AE$8,FALSE))</f>
        <v>930</v>
      </c>
      <c r="AF835" s="57">
        <f t="shared" ref="AF835" si="10032">IF(OR(ISERROR(VLOOKUP(CONCATENATE("ALI_",$C835,"_SEG_",$I835,"_PROV_",$D835),Catalogo_Precios,AF$8,FALSE)),N835=0),0,VLOOKUP(CONCATENATE("ALI_",$C835,"_SEG_",$I835,"_PROV_",$D835),Catalogo_Precios,AF$8,FALSE))</f>
        <v>930</v>
      </c>
      <c r="AG835" s="57">
        <f t="shared" ref="AG835" si="10033">IF(OR(ISERROR(VLOOKUP(CONCATENATE("ALI_",$C835,"_SEG_",$I835,"_PROV_",$D835),Catalogo_Precios,AG$8,FALSE)),O835=0),0,VLOOKUP(CONCATENATE("ALI_",$C835,"_SEG_",$I835,"_PROV_",$D835),Catalogo_Precios,AG$8,FALSE))</f>
        <v>930</v>
      </c>
      <c r="AH835" s="57">
        <f t="shared" ref="AH835" si="10034">IF(OR(ISERROR(VLOOKUP(CONCATENATE("ALI_",$C835,"_SEG_",$I835,"_PROV_",$D835),Catalogo_Precios,AH$8,FALSE)),L835=0),0,VLOOKUP(CONCATENATE("ALI_",$C835,"_SEG_",$I835,"_PROV_",$D835),Catalogo_Precios,AH$8,FALSE))</f>
        <v>924</v>
      </c>
      <c r="AI835" s="57">
        <f t="shared" ref="AI835" si="10035">IF(OR(ISERROR(VLOOKUP(CONCATENATE("ALI_",$C835,"_SEG_",$I835,"_PROV_",$D835),Catalogo_Precios,AI$8,FALSE)),M835=0),0,VLOOKUP(CONCATENATE("ALI_",$C835,"_SEG_",$I835,"_PROV_",$D835),Catalogo_Precios,AI$8,FALSE))</f>
        <v>924</v>
      </c>
      <c r="AJ835" s="57">
        <f t="shared" ref="AJ835" si="10036">IF(OR(ISERROR(VLOOKUP(CONCATENATE("ALI_",$C835,"_SEG_",$I835,"_PROV_",$D835),Catalogo_Precios,AJ$8,FALSE)),N835=0),0,VLOOKUP(CONCATENATE("ALI_",$C835,"_SEG_",$I835,"_PROV_",$D835),Catalogo_Precios,AJ$8,FALSE))</f>
        <v>924</v>
      </c>
      <c r="AK835" s="57">
        <f t="shared" ref="AK835" si="10037">IF(OR(ISERROR(VLOOKUP(CONCATENATE("ALI_",$C835,"_SEG_",$I835,"_PROV_",$D835),Catalogo_Precios,AK$8,FALSE)),O835=0),0,VLOOKUP(CONCATENATE("ALI_",$C835,"_SEG_",$I835,"_PROV_",$D835),Catalogo_Precios,AK$8,FALSE))</f>
        <v>924</v>
      </c>
      <c r="AL835" s="53"/>
      <c r="AM835" s="59" t="str">
        <f t="shared" si="9370"/>
        <v>ALI_12_SEG_9</v>
      </c>
      <c r="AN835" s="59" t="str">
        <f t="shared" si="9371"/>
        <v>ALI_12_SEG_9_VAL_16210969.5</v>
      </c>
      <c r="AO835" s="60">
        <f t="shared" ref="AO835" si="10038">IF(OR(AB835="",AB835=0),0,COUNTIF(Codificacion,AM835))</f>
        <v>3</v>
      </c>
      <c r="AP835" s="61">
        <f t="array" ref="AP835">MIN(IF(Codificacion=AM835,Total_Cotizacion,""))</f>
        <v>16210969.5</v>
      </c>
      <c r="AQ835" s="62" t="b">
        <f t="shared" si="9373"/>
        <v>1</v>
      </c>
      <c r="AR835" s="51" t="str">
        <f t="shared" ref="AR835" si="10039">IF(COUNTIF(Codificacion2,CONCATENATE(AM835,"_VAL_",AB835))&gt;1,"Empate","")</f>
        <v/>
      </c>
      <c r="AS835" s="63" t="str">
        <f t="shared" si="9751"/>
        <v>X</v>
      </c>
      <c r="AT835" s="59" t="str">
        <f t="shared" si="9375"/>
        <v>ALI_12_SEG_9_X</v>
      </c>
      <c r="AU835" s="63">
        <f t="shared" ref="AU835" si="10040">IF(AND(COUNTIF(Codificacion3,AT835)&lt;AO835),1,COUNTIF(Codificacion3,AT835))</f>
        <v>1</v>
      </c>
      <c r="AV835" s="62" t="str">
        <f t="shared" si="9377"/>
        <v>Cotizacion Seleccionada</v>
      </c>
      <c r="AW835" s="53"/>
      <c r="AX835" s="51" t="str">
        <f t="shared" si="9378"/>
        <v>ALI_12_SEG_9VERDADERO</v>
      </c>
      <c r="AY835" s="51">
        <f t="shared" si="9359"/>
        <v>1</v>
      </c>
      <c r="AZ835" s="64" t="b">
        <f t="shared" si="9379"/>
        <v>0</v>
      </c>
    </row>
    <row r="836" spans="1:52" x14ac:dyDescent="0.2">
      <c r="A836" s="50" t="str">
        <f t="shared" si="9322"/>
        <v>ALI_82_SEG_1</v>
      </c>
      <c r="B836" s="51" t="s">
        <v>113</v>
      </c>
      <c r="C836" s="52">
        <v>82</v>
      </c>
      <c r="D836" s="52">
        <f t="shared" ref="D836" si="10041">IF(ISERROR(VLOOKUP(E836,Proveedores,2,FALSE)),"",VLOOKUP(E836,Proveedores,2,FALSE))</f>
        <v>2032</v>
      </c>
      <c r="E836" s="53" t="s">
        <v>114</v>
      </c>
      <c r="F836" s="54">
        <v>267</v>
      </c>
      <c r="G836" s="53" t="s">
        <v>61</v>
      </c>
      <c r="H836" s="53" t="s">
        <v>68</v>
      </c>
      <c r="I836" s="52">
        <v>1</v>
      </c>
      <c r="J836" s="53" t="s">
        <v>58</v>
      </c>
      <c r="K836" s="55">
        <v>44835</v>
      </c>
      <c r="L836" s="56">
        <v>7940</v>
      </c>
      <c r="M836" s="56">
        <v>9132</v>
      </c>
      <c r="N836" s="56">
        <v>5174</v>
      </c>
      <c r="O836" s="56">
        <v>316</v>
      </c>
      <c r="P836" s="57">
        <v>919</v>
      </c>
      <c r="Q836" s="58">
        <v>8.4500000000000006E-2</v>
      </c>
      <c r="R836" s="57">
        <v>841.34</v>
      </c>
      <c r="S836" s="57">
        <v>919</v>
      </c>
      <c r="T836" s="58">
        <v>8.4500000000000006E-2</v>
      </c>
      <c r="U836" s="57">
        <v>841.34</v>
      </c>
      <c r="V836" s="57">
        <v>919</v>
      </c>
      <c r="W836" s="58">
        <v>8.4500000000000006E-2</v>
      </c>
      <c r="X836" s="57">
        <v>841.34</v>
      </c>
      <c r="Y836" s="57">
        <v>919</v>
      </c>
      <c r="Z836" s="58">
        <v>8.4500000000000006E-2</v>
      </c>
      <c r="AA836" s="57">
        <v>841.34</v>
      </c>
      <c r="AB836" s="57">
        <v>18982313.080000002</v>
      </c>
      <c r="AC836" s="53" t="str">
        <f t="shared" si="9361"/>
        <v>Registro Valido</v>
      </c>
      <c r="AD836" s="57">
        <f t="shared" ref="AD836" si="10042">IF(OR(ISERROR(VLOOKUP(CONCATENATE("ALI_",$C836,"_SEG_",$I836,"_PROV_",$D836),Catalogo_Precios,AD$8,FALSE)),L836=0),0,VLOOKUP(CONCATENATE("ALI_",$C836,"_SEG_",$I836,"_PROV_",$D836),Catalogo_Precios,AD$8,FALSE))</f>
        <v>919</v>
      </c>
      <c r="AE836" s="57">
        <f t="shared" ref="AE836" si="10043">IF(OR(ISERROR(VLOOKUP(CONCATENATE("ALI_",$C836,"_SEG_",$I836,"_PROV_",$D836),Catalogo_Precios,AE$8,FALSE)),M836=0),0,VLOOKUP(CONCATENATE("ALI_",$C836,"_SEG_",$I836,"_PROV_",$D836),Catalogo_Precios,AE$8,FALSE))</f>
        <v>919</v>
      </c>
      <c r="AF836" s="57">
        <f t="shared" ref="AF836" si="10044">IF(OR(ISERROR(VLOOKUP(CONCATENATE("ALI_",$C836,"_SEG_",$I836,"_PROV_",$D836),Catalogo_Precios,AF$8,FALSE)),N836=0),0,VLOOKUP(CONCATENATE("ALI_",$C836,"_SEG_",$I836,"_PROV_",$D836),Catalogo_Precios,AF$8,FALSE))</f>
        <v>919</v>
      </c>
      <c r="AG836" s="57">
        <f t="shared" ref="AG836" si="10045">IF(OR(ISERROR(VLOOKUP(CONCATENATE("ALI_",$C836,"_SEG_",$I836,"_PROV_",$D836),Catalogo_Precios,AG$8,FALSE)),O836=0),0,VLOOKUP(CONCATENATE("ALI_",$C836,"_SEG_",$I836,"_PROV_",$D836),Catalogo_Precios,AG$8,FALSE))</f>
        <v>919</v>
      </c>
      <c r="AH836" s="57">
        <f t="shared" ref="AH836" si="10046">IF(OR(ISERROR(VLOOKUP(CONCATENATE("ALI_",$C836,"_SEG_",$I836,"_PROV_",$D836),Catalogo_Precios,AH$8,FALSE)),L836=0),0,VLOOKUP(CONCATENATE("ALI_",$C836,"_SEG_",$I836,"_PROV_",$D836),Catalogo_Precios,AH$8,FALSE))</f>
        <v>906</v>
      </c>
      <c r="AI836" s="57">
        <f t="shared" ref="AI836" si="10047">IF(OR(ISERROR(VLOOKUP(CONCATENATE("ALI_",$C836,"_SEG_",$I836,"_PROV_",$D836),Catalogo_Precios,AI$8,FALSE)),M836=0),0,VLOOKUP(CONCATENATE("ALI_",$C836,"_SEG_",$I836,"_PROV_",$D836),Catalogo_Precios,AI$8,FALSE))</f>
        <v>906</v>
      </c>
      <c r="AJ836" s="57">
        <f t="shared" ref="AJ836" si="10048">IF(OR(ISERROR(VLOOKUP(CONCATENATE("ALI_",$C836,"_SEG_",$I836,"_PROV_",$D836),Catalogo_Precios,AJ$8,FALSE)),N836=0),0,VLOOKUP(CONCATENATE("ALI_",$C836,"_SEG_",$I836,"_PROV_",$D836),Catalogo_Precios,AJ$8,FALSE))</f>
        <v>906</v>
      </c>
      <c r="AK836" s="57">
        <f t="shared" ref="AK836" si="10049">IF(OR(ISERROR(VLOOKUP(CONCATENATE("ALI_",$C836,"_SEG_",$I836,"_PROV_",$D836),Catalogo_Precios,AK$8,FALSE)),O836=0),0,VLOOKUP(CONCATENATE("ALI_",$C836,"_SEG_",$I836,"_PROV_",$D836),Catalogo_Precios,AK$8,FALSE))</f>
        <v>906</v>
      </c>
      <c r="AL836" s="53"/>
      <c r="AM836" s="59" t="str">
        <f t="shared" si="9370"/>
        <v>ALI_82_SEG_1</v>
      </c>
      <c r="AN836" s="59" t="str">
        <f t="shared" si="9371"/>
        <v>ALI_82_SEG_1_VAL_18982313.08</v>
      </c>
      <c r="AO836" s="60">
        <f t="shared" ref="AO836" si="10050">IF(OR(AB836="",AB836=0),0,COUNTIF(Codificacion,AM836))</f>
        <v>4</v>
      </c>
      <c r="AP836" s="61">
        <f t="array" ref="AP836">MIN(IF(Codificacion=AM836,Total_Cotizacion,""))</f>
        <v>18982313.080000002</v>
      </c>
      <c r="AQ836" s="62" t="b">
        <f t="shared" si="9373"/>
        <v>1</v>
      </c>
      <c r="AR836" s="51" t="str">
        <f t="shared" ref="AR836" si="10051">IF(COUNTIF(Codificacion2,CONCATENATE(AM836,"_VAL_",AB836))&gt;1,"Empate","")</f>
        <v/>
      </c>
      <c r="AS836" s="63" t="str">
        <f t="shared" si="9751"/>
        <v>X</v>
      </c>
      <c r="AT836" s="59" t="str">
        <f t="shared" si="9375"/>
        <v>ALI_82_SEG_1_X</v>
      </c>
      <c r="AU836" s="63">
        <f t="shared" ref="AU836" si="10052">IF(AND(COUNTIF(Codificacion3,AT836)&lt;AO836),1,COUNTIF(Codificacion3,AT836))</f>
        <v>1</v>
      </c>
      <c r="AV836" s="62" t="str">
        <f t="shared" si="9377"/>
        <v>Cotizacion Seleccionada</v>
      </c>
      <c r="AW836" s="53"/>
      <c r="AX836" s="51" t="str">
        <f t="shared" si="9378"/>
        <v>ALI_82_SEG_1VERDADERO</v>
      </c>
      <c r="AY836" s="51">
        <f t="shared" si="9359"/>
        <v>1</v>
      </c>
      <c r="AZ836" s="64" t="b">
        <f t="shared" si="9379"/>
        <v>0</v>
      </c>
    </row>
    <row r="837" spans="1:52" x14ac:dyDescent="0.2">
      <c r="A837" s="50" t="str">
        <f t="shared" si="9322"/>
        <v>ALI_82_SEG_2</v>
      </c>
      <c r="B837" s="51" t="s">
        <v>113</v>
      </c>
      <c r="C837" s="52">
        <v>82</v>
      </c>
      <c r="D837" s="52">
        <f t="shared" ref="D837" si="10053">IF(ISERROR(VLOOKUP(E837,Proveedores,2,FALSE)),"",VLOOKUP(E837,Proveedores,2,FALSE))</f>
        <v>2032</v>
      </c>
      <c r="E837" s="53" t="s">
        <v>114</v>
      </c>
      <c r="F837" s="54">
        <v>268</v>
      </c>
      <c r="G837" s="53" t="s">
        <v>61</v>
      </c>
      <c r="H837" s="53" t="s">
        <v>68</v>
      </c>
      <c r="I837" s="52">
        <v>2</v>
      </c>
      <c r="J837" s="53" t="s">
        <v>58</v>
      </c>
      <c r="K837" s="55">
        <v>44835</v>
      </c>
      <c r="L837" s="56">
        <v>8137</v>
      </c>
      <c r="M837" s="56">
        <v>9359</v>
      </c>
      <c r="N837" s="56">
        <v>5308</v>
      </c>
      <c r="O837" s="56">
        <v>323</v>
      </c>
      <c r="P837" s="57">
        <v>919</v>
      </c>
      <c r="Q837" s="58">
        <v>8.3199999999999996E-2</v>
      </c>
      <c r="R837" s="57">
        <v>842.54</v>
      </c>
      <c r="S837" s="57">
        <v>919</v>
      </c>
      <c r="T837" s="58">
        <v>8.3199999999999996E-2</v>
      </c>
      <c r="U837" s="57">
        <v>842.54</v>
      </c>
      <c r="V837" s="57">
        <v>919</v>
      </c>
      <c r="W837" s="58">
        <v>8.3199999999999996E-2</v>
      </c>
      <c r="X837" s="57">
        <v>842.54</v>
      </c>
      <c r="Y837" s="57">
        <v>919</v>
      </c>
      <c r="Z837" s="58">
        <v>8.3199999999999996E-2</v>
      </c>
      <c r="AA837" s="57">
        <v>842.54</v>
      </c>
      <c r="AB837" s="57">
        <v>19485422.580000002</v>
      </c>
      <c r="AC837" s="53" t="str">
        <f t="shared" si="9361"/>
        <v>Registro Valido</v>
      </c>
      <c r="AD837" s="57">
        <f t="shared" ref="AD837" si="10054">IF(OR(ISERROR(VLOOKUP(CONCATENATE("ALI_",$C837,"_SEG_",$I837,"_PROV_",$D837),Catalogo_Precios,AD$8,FALSE)),L837=0),0,VLOOKUP(CONCATENATE("ALI_",$C837,"_SEG_",$I837,"_PROV_",$D837),Catalogo_Precios,AD$8,FALSE))</f>
        <v>919</v>
      </c>
      <c r="AE837" s="57">
        <f t="shared" ref="AE837" si="10055">IF(OR(ISERROR(VLOOKUP(CONCATENATE("ALI_",$C837,"_SEG_",$I837,"_PROV_",$D837),Catalogo_Precios,AE$8,FALSE)),M837=0),0,VLOOKUP(CONCATENATE("ALI_",$C837,"_SEG_",$I837,"_PROV_",$D837),Catalogo_Precios,AE$8,FALSE))</f>
        <v>919</v>
      </c>
      <c r="AF837" s="57">
        <f t="shared" ref="AF837" si="10056">IF(OR(ISERROR(VLOOKUP(CONCATENATE("ALI_",$C837,"_SEG_",$I837,"_PROV_",$D837),Catalogo_Precios,AF$8,FALSE)),N837=0),0,VLOOKUP(CONCATENATE("ALI_",$C837,"_SEG_",$I837,"_PROV_",$D837),Catalogo_Precios,AF$8,FALSE))</f>
        <v>919</v>
      </c>
      <c r="AG837" s="57">
        <f t="shared" ref="AG837" si="10057">IF(OR(ISERROR(VLOOKUP(CONCATENATE("ALI_",$C837,"_SEG_",$I837,"_PROV_",$D837),Catalogo_Precios,AG$8,FALSE)),O837=0),0,VLOOKUP(CONCATENATE("ALI_",$C837,"_SEG_",$I837,"_PROV_",$D837),Catalogo_Precios,AG$8,FALSE))</f>
        <v>919</v>
      </c>
      <c r="AH837" s="57">
        <f t="shared" ref="AH837" si="10058">IF(OR(ISERROR(VLOOKUP(CONCATENATE("ALI_",$C837,"_SEG_",$I837,"_PROV_",$D837),Catalogo_Precios,AH$8,FALSE)),L837=0),0,VLOOKUP(CONCATENATE("ALI_",$C837,"_SEG_",$I837,"_PROV_",$D837),Catalogo_Precios,AH$8,FALSE))</f>
        <v>906</v>
      </c>
      <c r="AI837" s="57">
        <f t="shared" ref="AI837" si="10059">IF(OR(ISERROR(VLOOKUP(CONCATENATE("ALI_",$C837,"_SEG_",$I837,"_PROV_",$D837),Catalogo_Precios,AI$8,FALSE)),M837=0),0,VLOOKUP(CONCATENATE("ALI_",$C837,"_SEG_",$I837,"_PROV_",$D837),Catalogo_Precios,AI$8,FALSE))</f>
        <v>906</v>
      </c>
      <c r="AJ837" s="57">
        <f t="shared" ref="AJ837" si="10060">IF(OR(ISERROR(VLOOKUP(CONCATENATE("ALI_",$C837,"_SEG_",$I837,"_PROV_",$D837),Catalogo_Precios,AJ$8,FALSE)),N837=0),0,VLOOKUP(CONCATENATE("ALI_",$C837,"_SEG_",$I837,"_PROV_",$D837),Catalogo_Precios,AJ$8,FALSE))</f>
        <v>906</v>
      </c>
      <c r="AK837" s="57">
        <f t="shared" ref="AK837" si="10061">IF(OR(ISERROR(VLOOKUP(CONCATENATE("ALI_",$C837,"_SEG_",$I837,"_PROV_",$D837),Catalogo_Precios,AK$8,FALSE)),O837=0),0,VLOOKUP(CONCATENATE("ALI_",$C837,"_SEG_",$I837,"_PROV_",$D837),Catalogo_Precios,AK$8,FALSE))</f>
        <v>906</v>
      </c>
      <c r="AL837" s="53"/>
      <c r="AM837" s="59" t="str">
        <f t="shared" si="9370"/>
        <v>ALI_82_SEG_2</v>
      </c>
      <c r="AN837" s="59" t="str">
        <f t="shared" si="9371"/>
        <v>ALI_82_SEG_2_VAL_19485422.58</v>
      </c>
      <c r="AO837" s="60">
        <f t="shared" ref="AO837" si="10062">IF(OR(AB837="",AB837=0),0,COUNTIF(Codificacion,AM837))</f>
        <v>4</v>
      </c>
      <c r="AP837" s="61">
        <f t="array" ref="AP837">MIN(IF(Codificacion=AM837,Total_Cotizacion,""))</f>
        <v>19485422.580000002</v>
      </c>
      <c r="AQ837" s="62" t="b">
        <f t="shared" si="9373"/>
        <v>1</v>
      </c>
      <c r="AR837" s="51" t="str">
        <f t="shared" ref="AR837" si="10063">IF(COUNTIF(Codificacion2,CONCATENATE(AM837,"_VAL_",AB837))&gt;1,"Empate","")</f>
        <v/>
      </c>
      <c r="AS837" s="63" t="str">
        <f t="shared" si="9751"/>
        <v>X</v>
      </c>
      <c r="AT837" s="59" t="str">
        <f t="shared" si="9375"/>
        <v>ALI_82_SEG_2_X</v>
      </c>
      <c r="AU837" s="63">
        <f t="shared" ref="AU837" si="10064">IF(AND(COUNTIF(Codificacion3,AT837)&lt;AO837),1,COUNTIF(Codificacion3,AT837))</f>
        <v>1</v>
      </c>
      <c r="AV837" s="62" t="str">
        <f t="shared" si="9377"/>
        <v>Cotizacion Seleccionada</v>
      </c>
      <c r="AW837" s="53"/>
      <c r="AX837" s="51" t="str">
        <f t="shared" si="9378"/>
        <v>ALI_82_SEG_2VERDADERO</v>
      </c>
      <c r="AY837" s="51">
        <f t="shared" si="9359"/>
        <v>1</v>
      </c>
      <c r="AZ837" s="64" t="b">
        <f t="shared" si="9379"/>
        <v>0</v>
      </c>
    </row>
    <row r="838" spans="1:52" x14ac:dyDescent="0.2">
      <c r="A838" s="50" t="str">
        <f t="shared" si="9322"/>
        <v>ALI_82_SEG_3</v>
      </c>
      <c r="B838" s="51" t="s">
        <v>113</v>
      </c>
      <c r="C838" s="52">
        <v>82</v>
      </c>
      <c r="D838" s="52">
        <f t="shared" ref="D838" si="10065">IF(ISERROR(VLOOKUP(E838,Proveedores,2,FALSE)),"",VLOOKUP(E838,Proveedores,2,FALSE))</f>
        <v>2032</v>
      </c>
      <c r="E838" s="53" t="s">
        <v>114</v>
      </c>
      <c r="F838" s="54">
        <v>269</v>
      </c>
      <c r="G838" s="53" t="s">
        <v>61</v>
      </c>
      <c r="H838" s="53" t="s">
        <v>68</v>
      </c>
      <c r="I838" s="52">
        <v>3</v>
      </c>
      <c r="J838" s="53" t="s">
        <v>58</v>
      </c>
      <c r="K838" s="55">
        <v>44835</v>
      </c>
      <c r="L838" s="56">
        <v>8086</v>
      </c>
      <c r="M838" s="56">
        <v>9301</v>
      </c>
      <c r="N838" s="56">
        <v>5276</v>
      </c>
      <c r="O838" s="56">
        <v>321</v>
      </c>
      <c r="P838" s="57">
        <v>919</v>
      </c>
      <c r="Q838" s="58">
        <v>8.2799999999999999E-2</v>
      </c>
      <c r="R838" s="57">
        <v>842.91</v>
      </c>
      <c r="S838" s="57">
        <v>919</v>
      </c>
      <c r="T838" s="58">
        <v>8.2799999999999999E-2</v>
      </c>
      <c r="U838" s="57">
        <v>842.91</v>
      </c>
      <c r="V838" s="57">
        <v>919</v>
      </c>
      <c r="W838" s="58">
        <v>8.2799999999999999E-2</v>
      </c>
      <c r="X838" s="57">
        <v>842.91</v>
      </c>
      <c r="Y838" s="57">
        <v>919</v>
      </c>
      <c r="Z838" s="58">
        <v>8.2799999999999999E-2</v>
      </c>
      <c r="AA838" s="57">
        <v>842.91</v>
      </c>
      <c r="AB838" s="57">
        <v>19373443.439999998</v>
      </c>
      <c r="AC838" s="53" t="str">
        <f t="shared" si="9361"/>
        <v>Registro Valido</v>
      </c>
      <c r="AD838" s="57">
        <f t="shared" ref="AD838" si="10066">IF(OR(ISERROR(VLOOKUP(CONCATENATE("ALI_",$C838,"_SEG_",$I838,"_PROV_",$D838),Catalogo_Precios,AD$8,FALSE)),L838=0),0,VLOOKUP(CONCATENATE("ALI_",$C838,"_SEG_",$I838,"_PROV_",$D838),Catalogo_Precios,AD$8,FALSE))</f>
        <v>919</v>
      </c>
      <c r="AE838" s="57">
        <f t="shared" ref="AE838" si="10067">IF(OR(ISERROR(VLOOKUP(CONCATENATE("ALI_",$C838,"_SEG_",$I838,"_PROV_",$D838),Catalogo_Precios,AE$8,FALSE)),M838=0),0,VLOOKUP(CONCATENATE("ALI_",$C838,"_SEG_",$I838,"_PROV_",$D838),Catalogo_Precios,AE$8,FALSE))</f>
        <v>919</v>
      </c>
      <c r="AF838" s="57">
        <f t="shared" ref="AF838" si="10068">IF(OR(ISERROR(VLOOKUP(CONCATENATE("ALI_",$C838,"_SEG_",$I838,"_PROV_",$D838),Catalogo_Precios,AF$8,FALSE)),N838=0),0,VLOOKUP(CONCATENATE("ALI_",$C838,"_SEG_",$I838,"_PROV_",$D838),Catalogo_Precios,AF$8,FALSE))</f>
        <v>919</v>
      </c>
      <c r="AG838" s="57">
        <f t="shared" ref="AG838" si="10069">IF(OR(ISERROR(VLOOKUP(CONCATENATE("ALI_",$C838,"_SEG_",$I838,"_PROV_",$D838),Catalogo_Precios,AG$8,FALSE)),O838=0),0,VLOOKUP(CONCATENATE("ALI_",$C838,"_SEG_",$I838,"_PROV_",$D838),Catalogo_Precios,AG$8,FALSE))</f>
        <v>919</v>
      </c>
      <c r="AH838" s="57">
        <f t="shared" ref="AH838" si="10070">IF(OR(ISERROR(VLOOKUP(CONCATENATE("ALI_",$C838,"_SEG_",$I838,"_PROV_",$D838),Catalogo_Precios,AH$8,FALSE)),L838=0),0,VLOOKUP(CONCATENATE("ALI_",$C838,"_SEG_",$I838,"_PROV_",$D838),Catalogo_Precios,AH$8,FALSE))</f>
        <v>906</v>
      </c>
      <c r="AI838" s="57">
        <f t="shared" ref="AI838" si="10071">IF(OR(ISERROR(VLOOKUP(CONCATENATE("ALI_",$C838,"_SEG_",$I838,"_PROV_",$D838),Catalogo_Precios,AI$8,FALSE)),M838=0),0,VLOOKUP(CONCATENATE("ALI_",$C838,"_SEG_",$I838,"_PROV_",$D838),Catalogo_Precios,AI$8,FALSE))</f>
        <v>906</v>
      </c>
      <c r="AJ838" s="57">
        <f t="shared" ref="AJ838" si="10072">IF(OR(ISERROR(VLOOKUP(CONCATENATE("ALI_",$C838,"_SEG_",$I838,"_PROV_",$D838),Catalogo_Precios,AJ$8,FALSE)),N838=0),0,VLOOKUP(CONCATENATE("ALI_",$C838,"_SEG_",$I838,"_PROV_",$D838),Catalogo_Precios,AJ$8,FALSE))</f>
        <v>906</v>
      </c>
      <c r="AK838" s="57">
        <f t="shared" ref="AK838" si="10073">IF(OR(ISERROR(VLOOKUP(CONCATENATE("ALI_",$C838,"_SEG_",$I838,"_PROV_",$D838),Catalogo_Precios,AK$8,FALSE)),O838=0),0,VLOOKUP(CONCATENATE("ALI_",$C838,"_SEG_",$I838,"_PROV_",$D838),Catalogo_Precios,AK$8,FALSE))</f>
        <v>906</v>
      </c>
      <c r="AL838" s="53"/>
      <c r="AM838" s="59" t="str">
        <f t="shared" si="9370"/>
        <v>ALI_82_SEG_3</v>
      </c>
      <c r="AN838" s="59" t="str">
        <f t="shared" si="9371"/>
        <v>ALI_82_SEG_3_VAL_19373443.44</v>
      </c>
      <c r="AO838" s="60">
        <f t="shared" ref="AO838" si="10074">IF(OR(AB838="",AB838=0),0,COUNTIF(Codificacion,AM838))</f>
        <v>4</v>
      </c>
      <c r="AP838" s="61">
        <f t="array" ref="AP838">MIN(IF(Codificacion=AM838,Total_Cotizacion,""))</f>
        <v>19373443.439999998</v>
      </c>
      <c r="AQ838" s="62" t="b">
        <f t="shared" si="9373"/>
        <v>1</v>
      </c>
      <c r="AR838" s="51" t="str">
        <f t="shared" ref="AR838" si="10075">IF(COUNTIF(Codificacion2,CONCATENATE(AM838,"_VAL_",AB838))&gt;1,"Empate","")</f>
        <v/>
      </c>
      <c r="AS838" s="63" t="str">
        <f t="shared" si="9751"/>
        <v>X</v>
      </c>
      <c r="AT838" s="59" t="str">
        <f t="shared" si="9375"/>
        <v>ALI_82_SEG_3_X</v>
      </c>
      <c r="AU838" s="63">
        <f t="shared" ref="AU838" si="10076">IF(AND(COUNTIF(Codificacion3,AT838)&lt;AO838),1,COUNTIF(Codificacion3,AT838))</f>
        <v>1</v>
      </c>
      <c r="AV838" s="62" t="str">
        <f t="shared" si="9377"/>
        <v>Cotizacion Seleccionada</v>
      </c>
      <c r="AW838" s="53"/>
      <c r="AX838" s="51" t="str">
        <f t="shared" si="9378"/>
        <v>ALI_82_SEG_3VERDADERO</v>
      </c>
      <c r="AY838" s="51">
        <f t="shared" si="9359"/>
        <v>1</v>
      </c>
      <c r="AZ838" s="64" t="b">
        <f t="shared" si="9379"/>
        <v>0</v>
      </c>
    </row>
    <row r="839" spans="1:52" x14ac:dyDescent="0.2">
      <c r="A839" s="50" t="str">
        <f t="shared" si="9322"/>
        <v>ALI_82_SEG_4</v>
      </c>
      <c r="B839" s="51" t="s">
        <v>113</v>
      </c>
      <c r="C839" s="52">
        <v>82</v>
      </c>
      <c r="D839" s="52">
        <f t="shared" ref="D839" si="10077">IF(ISERROR(VLOOKUP(E839,Proveedores,2,FALSE)),"",VLOOKUP(E839,Proveedores,2,FALSE))</f>
        <v>2032</v>
      </c>
      <c r="E839" s="53" t="s">
        <v>114</v>
      </c>
      <c r="F839" s="54">
        <v>270</v>
      </c>
      <c r="G839" s="53" t="s">
        <v>61</v>
      </c>
      <c r="H839" s="53" t="s">
        <v>68</v>
      </c>
      <c r="I839" s="52">
        <v>4</v>
      </c>
      <c r="J839" s="53" t="s">
        <v>58</v>
      </c>
      <c r="K839" s="55">
        <v>44835</v>
      </c>
      <c r="L839" s="56">
        <v>8600</v>
      </c>
      <c r="M839" s="56">
        <v>9889</v>
      </c>
      <c r="N839" s="56">
        <v>5602</v>
      </c>
      <c r="O839" s="56">
        <v>343</v>
      </c>
      <c r="P839" s="57">
        <v>919</v>
      </c>
      <c r="Q839" s="58">
        <v>8.5599999999999996E-2</v>
      </c>
      <c r="R839" s="57">
        <v>840.33</v>
      </c>
      <c r="S839" s="57">
        <v>919</v>
      </c>
      <c r="T839" s="58">
        <v>8.5599999999999996E-2</v>
      </c>
      <c r="U839" s="57">
        <v>840.33</v>
      </c>
      <c r="V839" s="57">
        <v>919</v>
      </c>
      <c r="W839" s="58">
        <v>8.5599999999999996E-2</v>
      </c>
      <c r="X839" s="57">
        <v>840.33</v>
      </c>
      <c r="Y839" s="57">
        <v>919</v>
      </c>
      <c r="Z839" s="58">
        <v>8.5599999999999996E-2</v>
      </c>
      <c r="AA839" s="57">
        <v>840.33</v>
      </c>
      <c r="AB839" s="57">
        <v>20532623.220000003</v>
      </c>
      <c r="AC839" s="53" t="str">
        <f t="shared" si="9361"/>
        <v>Registro Valido</v>
      </c>
      <c r="AD839" s="57">
        <f t="shared" ref="AD839" si="10078">IF(OR(ISERROR(VLOOKUP(CONCATENATE("ALI_",$C839,"_SEG_",$I839,"_PROV_",$D839),Catalogo_Precios,AD$8,FALSE)),L839=0),0,VLOOKUP(CONCATENATE("ALI_",$C839,"_SEG_",$I839,"_PROV_",$D839),Catalogo_Precios,AD$8,FALSE))</f>
        <v>919</v>
      </c>
      <c r="AE839" s="57">
        <f t="shared" ref="AE839" si="10079">IF(OR(ISERROR(VLOOKUP(CONCATENATE("ALI_",$C839,"_SEG_",$I839,"_PROV_",$D839),Catalogo_Precios,AE$8,FALSE)),M839=0),0,VLOOKUP(CONCATENATE("ALI_",$C839,"_SEG_",$I839,"_PROV_",$D839),Catalogo_Precios,AE$8,FALSE))</f>
        <v>919</v>
      </c>
      <c r="AF839" s="57">
        <f t="shared" ref="AF839" si="10080">IF(OR(ISERROR(VLOOKUP(CONCATENATE("ALI_",$C839,"_SEG_",$I839,"_PROV_",$D839),Catalogo_Precios,AF$8,FALSE)),N839=0),0,VLOOKUP(CONCATENATE("ALI_",$C839,"_SEG_",$I839,"_PROV_",$D839),Catalogo_Precios,AF$8,FALSE))</f>
        <v>919</v>
      </c>
      <c r="AG839" s="57">
        <f t="shared" ref="AG839" si="10081">IF(OR(ISERROR(VLOOKUP(CONCATENATE("ALI_",$C839,"_SEG_",$I839,"_PROV_",$D839),Catalogo_Precios,AG$8,FALSE)),O839=0),0,VLOOKUP(CONCATENATE("ALI_",$C839,"_SEG_",$I839,"_PROV_",$D839),Catalogo_Precios,AG$8,FALSE))</f>
        <v>919</v>
      </c>
      <c r="AH839" s="57">
        <f t="shared" ref="AH839" si="10082">IF(OR(ISERROR(VLOOKUP(CONCATENATE("ALI_",$C839,"_SEG_",$I839,"_PROV_",$D839),Catalogo_Precios,AH$8,FALSE)),L839=0),0,VLOOKUP(CONCATENATE("ALI_",$C839,"_SEG_",$I839,"_PROV_",$D839),Catalogo_Precios,AH$8,FALSE))</f>
        <v>906</v>
      </c>
      <c r="AI839" s="57">
        <f t="shared" ref="AI839" si="10083">IF(OR(ISERROR(VLOOKUP(CONCATENATE("ALI_",$C839,"_SEG_",$I839,"_PROV_",$D839),Catalogo_Precios,AI$8,FALSE)),M839=0),0,VLOOKUP(CONCATENATE("ALI_",$C839,"_SEG_",$I839,"_PROV_",$D839),Catalogo_Precios,AI$8,FALSE))</f>
        <v>906</v>
      </c>
      <c r="AJ839" s="57">
        <f t="shared" ref="AJ839" si="10084">IF(OR(ISERROR(VLOOKUP(CONCATENATE("ALI_",$C839,"_SEG_",$I839,"_PROV_",$D839),Catalogo_Precios,AJ$8,FALSE)),N839=0),0,VLOOKUP(CONCATENATE("ALI_",$C839,"_SEG_",$I839,"_PROV_",$D839),Catalogo_Precios,AJ$8,FALSE))</f>
        <v>906</v>
      </c>
      <c r="AK839" s="57">
        <f t="shared" ref="AK839" si="10085">IF(OR(ISERROR(VLOOKUP(CONCATENATE("ALI_",$C839,"_SEG_",$I839,"_PROV_",$D839),Catalogo_Precios,AK$8,FALSE)),O839=0),0,VLOOKUP(CONCATENATE("ALI_",$C839,"_SEG_",$I839,"_PROV_",$D839),Catalogo_Precios,AK$8,FALSE))</f>
        <v>906</v>
      </c>
      <c r="AL839" s="53"/>
      <c r="AM839" s="59" t="str">
        <f t="shared" si="9370"/>
        <v>ALI_82_SEG_4</v>
      </c>
      <c r="AN839" s="59" t="str">
        <f t="shared" si="9371"/>
        <v>ALI_82_SEG_4_VAL_20532623.22</v>
      </c>
      <c r="AO839" s="60">
        <f t="shared" ref="AO839" si="10086">IF(OR(AB839="",AB839=0),0,COUNTIF(Codificacion,AM839))</f>
        <v>4</v>
      </c>
      <c r="AP839" s="61">
        <f t="array" ref="AP839">MIN(IF(Codificacion=AM839,Total_Cotizacion,""))</f>
        <v>20532623.220000003</v>
      </c>
      <c r="AQ839" s="62" t="b">
        <f t="shared" si="9373"/>
        <v>1</v>
      </c>
      <c r="AR839" s="51" t="str">
        <f t="shared" ref="AR839" si="10087">IF(COUNTIF(Codificacion2,CONCATENATE(AM839,"_VAL_",AB839))&gt;1,"Empate","")</f>
        <v/>
      </c>
      <c r="AS839" s="63" t="str">
        <f t="shared" si="9751"/>
        <v>X</v>
      </c>
      <c r="AT839" s="59" t="str">
        <f t="shared" si="9375"/>
        <v>ALI_82_SEG_4_X</v>
      </c>
      <c r="AU839" s="63">
        <f t="shared" ref="AU839" si="10088">IF(AND(COUNTIF(Codificacion3,AT839)&lt;AO839),1,COUNTIF(Codificacion3,AT839))</f>
        <v>1</v>
      </c>
      <c r="AV839" s="62" t="str">
        <f t="shared" si="9377"/>
        <v>Cotizacion Seleccionada</v>
      </c>
      <c r="AW839" s="53"/>
      <c r="AX839" s="51" t="str">
        <f t="shared" si="9378"/>
        <v>ALI_82_SEG_4VERDADERO</v>
      </c>
      <c r="AY839" s="51">
        <f t="shared" si="9359"/>
        <v>1</v>
      </c>
      <c r="AZ839" s="64" t="b">
        <f t="shared" si="9379"/>
        <v>0</v>
      </c>
    </row>
    <row r="840" spans="1:52" x14ac:dyDescent="0.2">
      <c r="A840" s="50" t="str">
        <f t="shared" si="9322"/>
        <v>ALI_82_SEG_5</v>
      </c>
      <c r="B840" s="51" t="s">
        <v>113</v>
      </c>
      <c r="C840" s="52">
        <v>82</v>
      </c>
      <c r="D840" s="52">
        <f t="shared" ref="D840" si="10089">IF(ISERROR(VLOOKUP(E840,Proveedores,2,FALSE)),"",VLOOKUP(E840,Proveedores,2,FALSE))</f>
        <v>2032</v>
      </c>
      <c r="E840" s="53" t="s">
        <v>114</v>
      </c>
      <c r="F840" s="54">
        <v>271</v>
      </c>
      <c r="G840" s="53" t="s">
        <v>61</v>
      </c>
      <c r="H840" s="53" t="s">
        <v>68</v>
      </c>
      <c r="I840" s="52">
        <v>5</v>
      </c>
      <c r="J840" s="53" t="s">
        <v>58</v>
      </c>
      <c r="K840" s="55">
        <v>44835</v>
      </c>
      <c r="L840" s="56">
        <v>8009</v>
      </c>
      <c r="M840" s="56">
        <v>9213</v>
      </c>
      <c r="N840" s="56">
        <v>5226</v>
      </c>
      <c r="O840" s="56">
        <v>318</v>
      </c>
      <c r="P840" s="57">
        <v>919</v>
      </c>
      <c r="Q840" s="58">
        <v>8.6699999999999999E-2</v>
      </c>
      <c r="R840" s="57">
        <v>839.32</v>
      </c>
      <c r="S840" s="57">
        <v>919</v>
      </c>
      <c r="T840" s="58">
        <v>8.6699999999999999E-2</v>
      </c>
      <c r="U840" s="57">
        <v>839.32</v>
      </c>
      <c r="V840" s="57">
        <v>919</v>
      </c>
      <c r="W840" s="58">
        <v>8.6699999999999999E-2</v>
      </c>
      <c r="X840" s="57">
        <v>839.32</v>
      </c>
      <c r="Y840" s="57">
        <v>919</v>
      </c>
      <c r="Z840" s="58">
        <v>8.6699999999999999E-2</v>
      </c>
      <c r="AA840" s="57">
        <v>839.32</v>
      </c>
      <c r="AB840" s="57">
        <v>19107959.120000001</v>
      </c>
      <c r="AC840" s="53" t="str">
        <f t="shared" si="9361"/>
        <v>Registro Valido</v>
      </c>
      <c r="AD840" s="57">
        <f t="shared" ref="AD840" si="10090">IF(OR(ISERROR(VLOOKUP(CONCATENATE("ALI_",$C840,"_SEG_",$I840,"_PROV_",$D840),Catalogo_Precios,AD$8,FALSE)),L840=0),0,VLOOKUP(CONCATENATE("ALI_",$C840,"_SEG_",$I840,"_PROV_",$D840),Catalogo_Precios,AD$8,FALSE))</f>
        <v>919</v>
      </c>
      <c r="AE840" s="57">
        <f t="shared" ref="AE840" si="10091">IF(OR(ISERROR(VLOOKUP(CONCATENATE("ALI_",$C840,"_SEG_",$I840,"_PROV_",$D840),Catalogo_Precios,AE$8,FALSE)),M840=0),0,VLOOKUP(CONCATENATE("ALI_",$C840,"_SEG_",$I840,"_PROV_",$D840),Catalogo_Precios,AE$8,FALSE))</f>
        <v>919</v>
      </c>
      <c r="AF840" s="57">
        <f t="shared" ref="AF840" si="10092">IF(OR(ISERROR(VLOOKUP(CONCATENATE("ALI_",$C840,"_SEG_",$I840,"_PROV_",$D840),Catalogo_Precios,AF$8,FALSE)),N840=0),0,VLOOKUP(CONCATENATE("ALI_",$C840,"_SEG_",$I840,"_PROV_",$D840),Catalogo_Precios,AF$8,FALSE))</f>
        <v>919</v>
      </c>
      <c r="AG840" s="57">
        <f t="shared" ref="AG840" si="10093">IF(OR(ISERROR(VLOOKUP(CONCATENATE("ALI_",$C840,"_SEG_",$I840,"_PROV_",$D840),Catalogo_Precios,AG$8,FALSE)),O840=0),0,VLOOKUP(CONCATENATE("ALI_",$C840,"_SEG_",$I840,"_PROV_",$D840),Catalogo_Precios,AG$8,FALSE))</f>
        <v>919</v>
      </c>
      <c r="AH840" s="57">
        <f t="shared" ref="AH840" si="10094">IF(OR(ISERROR(VLOOKUP(CONCATENATE("ALI_",$C840,"_SEG_",$I840,"_PROV_",$D840),Catalogo_Precios,AH$8,FALSE)),L840=0),0,VLOOKUP(CONCATENATE("ALI_",$C840,"_SEG_",$I840,"_PROV_",$D840),Catalogo_Precios,AH$8,FALSE))</f>
        <v>906</v>
      </c>
      <c r="AI840" s="57">
        <f t="shared" ref="AI840" si="10095">IF(OR(ISERROR(VLOOKUP(CONCATENATE("ALI_",$C840,"_SEG_",$I840,"_PROV_",$D840),Catalogo_Precios,AI$8,FALSE)),M840=0),0,VLOOKUP(CONCATENATE("ALI_",$C840,"_SEG_",$I840,"_PROV_",$D840),Catalogo_Precios,AI$8,FALSE))</f>
        <v>906</v>
      </c>
      <c r="AJ840" s="57">
        <f t="shared" ref="AJ840" si="10096">IF(OR(ISERROR(VLOOKUP(CONCATENATE("ALI_",$C840,"_SEG_",$I840,"_PROV_",$D840),Catalogo_Precios,AJ$8,FALSE)),N840=0),0,VLOOKUP(CONCATENATE("ALI_",$C840,"_SEG_",$I840,"_PROV_",$D840),Catalogo_Precios,AJ$8,FALSE))</f>
        <v>906</v>
      </c>
      <c r="AK840" s="57">
        <f t="shared" ref="AK840" si="10097">IF(OR(ISERROR(VLOOKUP(CONCATENATE("ALI_",$C840,"_SEG_",$I840,"_PROV_",$D840),Catalogo_Precios,AK$8,FALSE)),O840=0),0,VLOOKUP(CONCATENATE("ALI_",$C840,"_SEG_",$I840,"_PROV_",$D840),Catalogo_Precios,AK$8,FALSE))</f>
        <v>906</v>
      </c>
      <c r="AL840" s="53"/>
      <c r="AM840" s="59" t="str">
        <f t="shared" si="9370"/>
        <v>ALI_82_SEG_5</v>
      </c>
      <c r="AN840" s="59" t="str">
        <f t="shared" si="9371"/>
        <v>ALI_82_SEG_5_VAL_19107959.12</v>
      </c>
      <c r="AO840" s="60">
        <f t="shared" ref="AO840" si="10098">IF(OR(AB840="",AB840=0),0,COUNTIF(Codificacion,AM840))</f>
        <v>4</v>
      </c>
      <c r="AP840" s="61">
        <f t="array" ref="AP840">MIN(IF(Codificacion=AM840,Total_Cotizacion,""))</f>
        <v>19107959.120000001</v>
      </c>
      <c r="AQ840" s="62" t="b">
        <f t="shared" si="9373"/>
        <v>1</v>
      </c>
      <c r="AR840" s="51" t="str">
        <f t="shared" ref="AR840" si="10099">IF(COUNTIF(Codificacion2,CONCATENATE(AM840,"_VAL_",AB840))&gt;1,"Empate","")</f>
        <v/>
      </c>
      <c r="AS840" s="63" t="str">
        <f t="shared" si="9751"/>
        <v>X</v>
      </c>
      <c r="AT840" s="59" t="str">
        <f t="shared" si="9375"/>
        <v>ALI_82_SEG_5_X</v>
      </c>
      <c r="AU840" s="63">
        <f t="shared" ref="AU840" si="10100">IF(AND(COUNTIF(Codificacion3,AT840)&lt;AO840),1,COUNTIF(Codificacion3,AT840))</f>
        <v>1</v>
      </c>
      <c r="AV840" s="62" t="str">
        <f t="shared" si="9377"/>
        <v>Cotizacion Seleccionada</v>
      </c>
      <c r="AW840" s="53"/>
      <c r="AX840" s="51" t="str">
        <f t="shared" si="9378"/>
        <v>ALI_82_SEG_5VERDADERO</v>
      </c>
      <c r="AY840" s="51">
        <f t="shared" si="9359"/>
        <v>1</v>
      </c>
      <c r="AZ840" s="64" t="b">
        <f t="shared" si="9379"/>
        <v>0</v>
      </c>
    </row>
    <row r="841" spans="1:52" x14ac:dyDescent="0.2">
      <c r="A841" s="50" t="str">
        <f t="shared" ref="A841:A904" si="10101">IF(AV841="Cotizacion Seleccionada",CONCATENATE("ALI_",C841,"_SEG_",I841),FALSE)</f>
        <v>ALI_82_SEG_6</v>
      </c>
      <c r="B841" s="51" t="s">
        <v>113</v>
      </c>
      <c r="C841" s="52">
        <v>82</v>
      </c>
      <c r="D841" s="52">
        <f t="shared" ref="D841" si="10102">IF(ISERROR(VLOOKUP(E841,Proveedores,2,FALSE)),"",VLOOKUP(E841,Proveedores,2,FALSE))</f>
        <v>2032</v>
      </c>
      <c r="E841" s="53" t="s">
        <v>114</v>
      </c>
      <c r="F841" s="54">
        <v>272</v>
      </c>
      <c r="G841" s="53" t="s">
        <v>61</v>
      </c>
      <c r="H841" s="53" t="s">
        <v>68</v>
      </c>
      <c r="I841" s="52">
        <v>6</v>
      </c>
      <c r="J841" s="53" t="s">
        <v>58</v>
      </c>
      <c r="K841" s="55">
        <v>44835</v>
      </c>
      <c r="L841" s="56">
        <v>6013</v>
      </c>
      <c r="M841" s="56">
        <v>6744</v>
      </c>
      <c r="N841" s="56">
        <v>4149</v>
      </c>
      <c r="O841" s="56">
        <v>230</v>
      </c>
      <c r="P841" s="57">
        <v>919</v>
      </c>
      <c r="Q841" s="58">
        <v>8.7800000000000003E-2</v>
      </c>
      <c r="R841" s="57">
        <v>838.31</v>
      </c>
      <c r="S841" s="57">
        <v>919</v>
      </c>
      <c r="T841" s="58">
        <v>8.7800000000000003E-2</v>
      </c>
      <c r="U841" s="57">
        <v>838.31</v>
      </c>
      <c r="V841" s="57">
        <v>919</v>
      </c>
      <c r="W841" s="58">
        <v>8.7800000000000003E-2</v>
      </c>
      <c r="X841" s="57">
        <v>838.31</v>
      </c>
      <c r="Y841" s="57">
        <v>919</v>
      </c>
      <c r="Z841" s="58">
        <v>8.7800000000000003E-2</v>
      </c>
      <c r="AA841" s="57">
        <v>838.31</v>
      </c>
      <c r="AB841" s="57">
        <v>14365280.159999998</v>
      </c>
      <c r="AC841" s="53" t="str">
        <f t="shared" si="9361"/>
        <v>Registro Valido</v>
      </c>
      <c r="AD841" s="57">
        <f t="shared" ref="AD841" si="10103">IF(OR(ISERROR(VLOOKUP(CONCATENATE("ALI_",$C841,"_SEG_",$I841,"_PROV_",$D841),Catalogo_Precios,AD$8,FALSE)),L841=0),0,VLOOKUP(CONCATENATE("ALI_",$C841,"_SEG_",$I841,"_PROV_",$D841),Catalogo_Precios,AD$8,FALSE))</f>
        <v>919</v>
      </c>
      <c r="AE841" s="57">
        <f t="shared" ref="AE841" si="10104">IF(OR(ISERROR(VLOOKUP(CONCATENATE("ALI_",$C841,"_SEG_",$I841,"_PROV_",$D841),Catalogo_Precios,AE$8,FALSE)),M841=0),0,VLOOKUP(CONCATENATE("ALI_",$C841,"_SEG_",$I841,"_PROV_",$D841),Catalogo_Precios,AE$8,FALSE))</f>
        <v>919</v>
      </c>
      <c r="AF841" s="57">
        <f t="shared" ref="AF841" si="10105">IF(OR(ISERROR(VLOOKUP(CONCATENATE("ALI_",$C841,"_SEG_",$I841,"_PROV_",$D841),Catalogo_Precios,AF$8,FALSE)),N841=0),0,VLOOKUP(CONCATENATE("ALI_",$C841,"_SEG_",$I841,"_PROV_",$D841),Catalogo_Precios,AF$8,FALSE))</f>
        <v>919</v>
      </c>
      <c r="AG841" s="57">
        <f t="shared" ref="AG841" si="10106">IF(OR(ISERROR(VLOOKUP(CONCATENATE("ALI_",$C841,"_SEG_",$I841,"_PROV_",$D841),Catalogo_Precios,AG$8,FALSE)),O841=0),0,VLOOKUP(CONCATENATE("ALI_",$C841,"_SEG_",$I841,"_PROV_",$D841),Catalogo_Precios,AG$8,FALSE))</f>
        <v>919</v>
      </c>
      <c r="AH841" s="57">
        <f t="shared" ref="AH841" si="10107">IF(OR(ISERROR(VLOOKUP(CONCATENATE("ALI_",$C841,"_SEG_",$I841,"_PROV_",$D841),Catalogo_Precios,AH$8,FALSE)),L841=0),0,VLOOKUP(CONCATENATE("ALI_",$C841,"_SEG_",$I841,"_PROV_",$D841),Catalogo_Precios,AH$8,FALSE))</f>
        <v>906</v>
      </c>
      <c r="AI841" s="57">
        <f t="shared" ref="AI841" si="10108">IF(OR(ISERROR(VLOOKUP(CONCATENATE("ALI_",$C841,"_SEG_",$I841,"_PROV_",$D841),Catalogo_Precios,AI$8,FALSE)),M841=0),0,VLOOKUP(CONCATENATE("ALI_",$C841,"_SEG_",$I841,"_PROV_",$D841),Catalogo_Precios,AI$8,FALSE))</f>
        <v>906</v>
      </c>
      <c r="AJ841" s="57">
        <f t="shared" ref="AJ841" si="10109">IF(OR(ISERROR(VLOOKUP(CONCATENATE("ALI_",$C841,"_SEG_",$I841,"_PROV_",$D841),Catalogo_Precios,AJ$8,FALSE)),N841=0),0,VLOOKUP(CONCATENATE("ALI_",$C841,"_SEG_",$I841,"_PROV_",$D841),Catalogo_Precios,AJ$8,FALSE))</f>
        <v>906</v>
      </c>
      <c r="AK841" s="57">
        <f t="shared" ref="AK841" si="10110">IF(OR(ISERROR(VLOOKUP(CONCATENATE("ALI_",$C841,"_SEG_",$I841,"_PROV_",$D841),Catalogo_Precios,AK$8,FALSE)),O841=0),0,VLOOKUP(CONCATENATE("ALI_",$C841,"_SEG_",$I841,"_PROV_",$D841),Catalogo_Precios,AK$8,FALSE))</f>
        <v>906</v>
      </c>
      <c r="AL841" s="53"/>
      <c r="AM841" s="59" t="str">
        <f t="shared" si="9370"/>
        <v>ALI_82_SEG_6</v>
      </c>
      <c r="AN841" s="59" t="str">
        <f t="shared" si="9371"/>
        <v>ALI_82_SEG_6_VAL_14365280.16</v>
      </c>
      <c r="AO841" s="60">
        <f t="shared" ref="AO841" si="10111">IF(OR(AB841="",AB841=0),0,COUNTIF(Codificacion,AM841))</f>
        <v>4</v>
      </c>
      <c r="AP841" s="61">
        <f t="array" ref="AP841">MIN(IF(Codificacion=AM841,Total_Cotizacion,""))</f>
        <v>14365280.159999998</v>
      </c>
      <c r="AQ841" s="62" t="b">
        <f t="shared" si="9373"/>
        <v>1</v>
      </c>
      <c r="AR841" s="51" t="str">
        <f t="shared" ref="AR841" si="10112">IF(COUNTIF(Codificacion2,CONCATENATE(AM841,"_VAL_",AB841))&gt;1,"Empate","")</f>
        <v/>
      </c>
      <c r="AS841" s="63" t="str">
        <f t="shared" si="9751"/>
        <v>X</v>
      </c>
      <c r="AT841" s="59" t="str">
        <f t="shared" si="9375"/>
        <v>ALI_82_SEG_6_X</v>
      </c>
      <c r="AU841" s="63">
        <f t="shared" ref="AU841" si="10113">IF(AND(COUNTIF(Codificacion3,AT841)&lt;AO841),1,COUNTIF(Codificacion3,AT841))</f>
        <v>1</v>
      </c>
      <c r="AV841" s="62" t="str">
        <f t="shared" si="9377"/>
        <v>Cotizacion Seleccionada</v>
      </c>
      <c r="AW841" s="53"/>
      <c r="AX841" s="51" t="str">
        <f t="shared" si="9378"/>
        <v>ALI_82_SEG_6VERDADERO</v>
      </c>
      <c r="AY841" s="51">
        <f t="shared" si="9359"/>
        <v>1</v>
      </c>
      <c r="AZ841" s="64" t="b">
        <f t="shared" si="9379"/>
        <v>0</v>
      </c>
    </row>
    <row r="842" spans="1:52" x14ac:dyDescent="0.2">
      <c r="A842" s="50" t="str">
        <f t="shared" si="10101"/>
        <v>ALI_82_SEG_7</v>
      </c>
      <c r="B842" s="51" t="s">
        <v>113</v>
      </c>
      <c r="C842" s="52">
        <v>82</v>
      </c>
      <c r="D842" s="52">
        <f t="shared" ref="D842" si="10114">IF(ISERROR(VLOOKUP(E842,Proveedores,2,FALSE)),"",VLOOKUP(E842,Proveedores,2,FALSE))</f>
        <v>2032</v>
      </c>
      <c r="E842" s="53" t="s">
        <v>114</v>
      </c>
      <c r="F842" s="54">
        <v>273</v>
      </c>
      <c r="G842" s="53" t="s">
        <v>61</v>
      </c>
      <c r="H842" s="53" t="s">
        <v>68</v>
      </c>
      <c r="I842" s="52">
        <v>7</v>
      </c>
      <c r="J842" s="53" t="s">
        <v>58</v>
      </c>
      <c r="K842" s="55">
        <v>44835</v>
      </c>
      <c r="L842" s="56">
        <v>6150</v>
      </c>
      <c r="M842" s="56">
        <v>6901</v>
      </c>
      <c r="N842" s="56">
        <v>4251</v>
      </c>
      <c r="O842" s="56">
        <v>235</v>
      </c>
      <c r="P842" s="57">
        <v>919</v>
      </c>
      <c r="Q842" s="58">
        <v>8.8900000000000007E-2</v>
      </c>
      <c r="R842" s="57">
        <v>837.3</v>
      </c>
      <c r="S842" s="57">
        <v>919</v>
      </c>
      <c r="T842" s="58">
        <v>8.8900000000000007E-2</v>
      </c>
      <c r="U842" s="57">
        <v>837.3</v>
      </c>
      <c r="V842" s="57">
        <v>919</v>
      </c>
      <c r="W842" s="58">
        <v>8.8900000000000007E-2</v>
      </c>
      <c r="X842" s="57">
        <v>837.3</v>
      </c>
      <c r="Y842" s="57">
        <v>919</v>
      </c>
      <c r="Z842" s="58">
        <v>8.8900000000000007E-2</v>
      </c>
      <c r="AA842" s="57">
        <v>837.3</v>
      </c>
      <c r="AB842" s="57">
        <v>14683730.100000001</v>
      </c>
      <c r="AC842" s="53" t="str">
        <f t="shared" si="9361"/>
        <v>Registro Valido</v>
      </c>
      <c r="AD842" s="57">
        <f t="shared" ref="AD842" si="10115">IF(OR(ISERROR(VLOOKUP(CONCATENATE("ALI_",$C842,"_SEG_",$I842,"_PROV_",$D842),Catalogo_Precios,AD$8,FALSE)),L842=0),0,VLOOKUP(CONCATENATE("ALI_",$C842,"_SEG_",$I842,"_PROV_",$D842),Catalogo_Precios,AD$8,FALSE))</f>
        <v>919</v>
      </c>
      <c r="AE842" s="57">
        <f t="shared" ref="AE842" si="10116">IF(OR(ISERROR(VLOOKUP(CONCATENATE("ALI_",$C842,"_SEG_",$I842,"_PROV_",$D842),Catalogo_Precios,AE$8,FALSE)),M842=0),0,VLOOKUP(CONCATENATE("ALI_",$C842,"_SEG_",$I842,"_PROV_",$D842),Catalogo_Precios,AE$8,FALSE))</f>
        <v>919</v>
      </c>
      <c r="AF842" s="57">
        <f t="shared" ref="AF842" si="10117">IF(OR(ISERROR(VLOOKUP(CONCATENATE("ALI_",$C842,"_SEG_",$I842,"_PROV_",$D842),Catalogo_Precios,AF$8,FALSE)),N842=0),0,VLOOKUP(CONCATENATE("ALI_",$C842,"_SEG_",$I842,"_PROV_",$D842),Catalogo_Precios,AF$8,FALSE))</f>
        <v>919</v>
      </c>
      <c r="AG842" s="57">
        <f t="shared" ref="AG842" si="10118">IF(OR(ISERROR(VLOOKUP(CONCATENATE("ALI_",$C842,"_SEG_",$I842,"_PROV_",$D842),Catalogo_Precios,AG$8,FALSE)),O842=0),0,VLOOKUP(CONCATENATE("ALI_",$C842,"_SEG_",$I842,"_PROV_",$D842),Catalogo_Precios,AG$8,FALSE))</f>
        <v>919</v>
      </c>
      <c r="AH842" s="57">
        <f t="shared" ref="AH842" si="10119">IF(OR(ISERROR(VLOOKUP(CONCATENATE("ALI_",$C842,"_SEG_",$I842,"_PROV_",$D842),Catalogo_Precios,AH$8,FALSE)),L842=0),0,VLOOKUP(CONCATENATE("ALI_",$C842,"_SEG_",$I842,"_PROV_",$D842),Catalogo_Precios,AH$8,FALSE))</f>
        <v>906</v>
      </c>
      <c r="AI842" s="57">
        <f t="shared" ref="AI842" si="10120">IF(OR(ISERROR(VLOOKUP(CONCATENATE("ALI_",$C842,"_SEG_",$I842,"_PROV_",$D842),Catalogo_Precios,AI$8,FALSE)),M842=0),0,VLOOKUP(CONCATENATE("ALI_",$C842,"_SEG_",$I842,"_PROV_",$D842),Catalogo_Precios,AI$8,FALSE))</f>
        <v>906</v>
      </c>
      <c r="AJ842" s="57">
        <f t="shared" ref="AJ842" si="10121">IF(OR(ISERROR(VLOOKUP(CONCATENATE("ALI_",$C842,"_SEG_",$I842,"_PROV_",$D842),Catalogo_Precios,AJ$8,FALSE)),N842=0),0,VLOOKUP(CONCATENATE("ALI_",$C842,"_SEG_",$I842,"_PROV_",$D842),Catalogo_Precios,AJ$8,FALSE))</f>
        <v>906</v>
      </c>
      <c r="AK842" s="57">
        <f t="shared" ref="AK842" si="10122">IF(OR(ISERROR(VLOOKUP(CONCATENATE("ALI_",$C842,"_SEG_",$I842,"_PROV_",$D842),Catalogo_Precios,AK$8,FALSE)),O842=0),0,VLOOKUP(CONCATENATE("ALI_",$C842,"_SEG_",$I842,"_PROV_",$D842),Catalogo_Precios,AK$8,FALSE))</f>
        <v>906</v>
      </c>
      <c r="AL842" s="53"/>
      <c r="AM842" s="59" t="str">
        <f t="shared" si="9370"/>
        <v>ALI_82_SEG_7</v>
      </c>
      <c r="AN842" s="59" t="str">
        <f t="shared" si="9371"/>
        <v>ALI_82_SEG_7_VAL_14683730.1</v>
      </c>
      <c r="AO842" s="60">
        <f t="shared" ref="AO842" si="10123">IF(OR(AB842="",AB842=0),0,COUNTIF(Codificacion,AM842))</f>
        <v>4</v>
      </c>
      <c r="AP842" s="61">
        <f t="array" ref="AP842">MIN(IF(Codificacion=AM842,Total_Cotizacion,""))</f>
        <v>14683730.100000001</v>
      </c>
      <c r="AQ842" s="62" t="b">
        <f t="shared" si="9373"/>
        <v>1</v>
      </c>
      <c r="AR842" s="51" t="str">
        <f t="shared" ref="AR842" si="10124">IF(COUNTIF(Codificacion2,CONCATENATE(AM842,"_VAL_",AB842))&gt;1,"Empate","")</f>
        <v/>
      </c>
      <c r="AS842" s="63" t="str">
        <f t="shared" si="9751"/>
        <v>X</v>
      </c>
      <c r="AT842" s="59" t="str">
        <f t="shared" si="9375"/>
        <v>ALI_82_SEG_7_X</v>
      </c>
      <c r="AU842" s="63">
        <f t="shared" ref="AU842" si="10125">IF(AND(COUNTIF(Codificacion3,AT842)&lt;AO842),1,COUNTIF(Codificacion3,AT842))</f>
        <v>1</v>
      </c>
      <c r="AV842" s="62" t="str">
        <f t="shared" si="9377"/>
        <v>Cotizacion Seleccionada</v>
      </c>
      <c r="AW842" s="53"/>
      <c r="AX842" s="51" t="str">
        <f t="shared" si="9378"/>
        <v>ALI_82_SEG_7VERDADERO</v>
      </c>
      <c r="AY842" s="51">
        <f t="shared" si="9359"/>
        <v>1</v>
      </c>
      <c r="AZ842" s="64" t="b">
        <f t="shared" si="9379"/>
        <v>0</v>
      </c>
    </row>
    <row r="843" spans="1:52" x14ac:dyDescent="0.2">
      <c r="A843" s="50" t="str">
        <f t="shared" si="10101"/>
        <v>ALI_82_SEG_8</v>
      </c>
      <c r="B843" s="51" t="s">
        <v>113</v>
      </c>
      <c r="C843" s="52">
        <v>82</v>
      </c>
      <c r="D843" s="52">
        <f t="shared" ref="D843" si="10126">IF(ISERROR(VLOOKUP(E843,Proveedores,2,FALSE)),"",VLOOKUP(E843,Proveedores,2,FALSE))</f>
        <v>2032</v>
      </c>
      <c r="E843" s="53" t="s">
        <v>114</v>
      </c>
      <c r="F843" s="54">
        <v>274</v>
      </c>
      <c r="G843" s="53" t="s">
        <v>61</v>
      </c>
      <c r="H843" s="53" t="s">
        <v>68</v>
      </c>
      <c r="I843" s="52">
        <v>8</v>
      </c>
      <c r="J843" s="53" t="s">
        <v>58</v>
      </c>
      <c r="K843" s="55">
        <v>44835</v>
      </c>
      <c r="L843" s="56">
        <v>5936</v>
      </c>
      <c r="M843" s="56">
        <v>6660</v>
      </c>
      <c r="N843" s="56">
        <v>4103</v>
      </c>
      <c r="O843" s="56">
        <v>227</v>
      </c>
      <c r="P843" s="57">
        <v>919</v>
      </c>
      <c r="Q843" s="58">
        <v>9.98E-2</v>
      </c>
      <c r="R843" s="57">
        <v>827.28</v>
      </c>
      <c r="S843" s="57">
        <v>919</v>
      </c>
      <c r="T843" s="58">
        <v>9.98E-2</v>
      </c>
      <c r="U843" s="57">
        <v>827.28</v>
      </c>
      <c r="V843" s="57">
        <v>919</v>
      </c>
      <c r="W843" s="58">
        <v>9.98E-2</v>
      </c>
      <c r="X843" s="57">
        <v>827.28</v>
      </c>
      <c r="Y843" s="57">
        <v>919</v>
      </c>
      <c r="Z843" s="58">
        <v>9.98E-2</v>
      </c>
      <c r="AA843" s="57">
        <v>827.28</v>
      </c>
      <c r="AB843" s="57">
        <v>14002541.279999999</v>
      </c>
      <c r="AC843" s="53" t="str">
        <f t="shared" si="9361"/>
        <v>Registro Valido</v>
      </c>
      <c r="AD843" s="57">
        <f t="shared" ref="AD843" si="10127">IF(OR(ISERROR(VLOOKUP(CONCATENATE("ALI_",$C843,"_SEG_",$I843,"_PROV_",$D843),Catalogo_Precios,AD$8,FALSE)),L843=0),0,VLOOKUP(CONCATENATE("ALI_",$C843,"_SEG_",$I843,"_PROV_",$D843),Catalogo_Precios,AD$8,FALSE))</f>
        <v>919</v>
      </c>
      <c r="AE843" s="57">
        <f t="shared" ref="AE843" si="10128">IF(OR(ISERROR(VLOOKUP(CONCATENATE("ALI_",$C843,"_SEG_",$I843,"_PROV_",$D843),Catalogo_Precios,AE$8,FALSE)),M843=0),0,VLOOKUP(CONCATENATE("ALI_",$C843,"_SEG_",$I843,"_PROV_",$D843),Catalogo_Precios,AE$8,FALSE))</f>
        <v>919</v>
      </c>
      <c r="AF843" s="57">
        <f t="shared" ref="AF843" si="10129">IF(OR(ISERROR(VLOOKUP(CONCATENATE("ALI_",$C843,"_SEG_",$I843,"_PROV_",$D843),Catalogo_Precios,AF$8,FALSE)),N843=0),0,VLOOKUP(CONCATENATE("ALI_",$C843,"_SEG_",$I843,"_PROV_",$D843),Catalogo_Precios,AF$8,FALSE))</f>
        <v>919</v>
      </c>
      <c r="AG843" s="57">
        <f t="shared" ref="AG843" si="10130">IF(OR(ISERROR(VLOOKUP(CONCATENATE("ALI_",$C843,"_SEG_",$I843,"_PROV_",$D843),Catalogo_Precios,AG$8,FALSE)),O843=0),0,VLOOKUP(CONCATENATE("ALI_",$C843,"_SEG_",$I843,"_PROV_",$D843),Catalogo_Precios,AG$8,FALSE))</f>
        <v>919</v>
      </c>
      <c r="AH843" s="57">
        <f t="shared" ref="AH843" si="10131">IF(OR(ISERROR(VLOOKUP(CONCATENATE("ALI_",$C843,"_SEG_",$I843,"_PROV_",$D843),Catalogo_Precios,AH$8,FALSE)),L843=0),0,VLOOKUP(CONCATENATE("ALI_",$C843,"_SEG_",$I843,"_PROV_",$D843),Catalogo_Precios,AH$8,FALSE))</f>
        <v>906</v>
      </c>
      <c r="AI843" s="57">
        <f t="shared" ref="AI843" si="10132">IF(OR(ISERROR(VLOOKUP(CONCATENATE("ALI_",$C843,"_SEG_",$I843,"_PROV_",$D843),Catalogo_Precios,AI$8,FALSE)),M843=0),0,VLOOKUP(CONCATENATE("ALI_",$C843,"_SEG_",$I843,"_PROV_",$D843),Catalogo_Precios,AI$8,FALSE))</f>
        <v>906</v>
      </c>
      <c r="AJ843" s="57">
        <f t="shared" ref="AJ843" si="10133">IF(OR(ISERROR(VLOOKUP(CONCATENATE("ALI_",$C843,"_SEG_",$I843,"_PROV_",$D843),Catalogo_Precios,AJ$8,FALSE)),N843=0),0,VLOOKUP(CONCATENATE("ALI_",$C843,"_SEG_",$I843,"_PROV_",$D843),Catalogo_Precios,AJ$8,FALSE))</f>
        <v>906</v>
      </c>
      <c r="AK843" s="57">
        <f t="shared" ref="AK843" si="10134">IF(OR(ISERROR(VLOOKUP(CONCATENATE("ALI_",$C843,"_SEG_",$I843,"_PROV_",$D843),Catalogo_Precios,AK$8,FALSE)),O843=0),0,VLOOKUP(CONCATENATE("ALI_",$C843,"_SEG_",$I843,"_PROV_",$D843),Catalogo_Precios,AK$8,FALSE))</f>
        <v>906</v>
      </c>
      <c r="AL843" s="53"/>
      <c r="AM843" s="59" t="str">
        <f t="shared" si="9370"/>
        <v>ALI_82_SEG_8</v>
      </c>
      <c r="AN843" s="59" t="str">
        <f t="shared" si="9371"/>
        <v>ALI_82_SEG_8_VAL_14002541.28</v>
      </c>
      <c r="AO843" s="60">
        <f t="shared" ref="AO843" si="10135">IF(OR(AB843="",AB843=0),0,COUNTIF(Codificacion,AM843))</f>
        <v>4</v>
      </c>
      <c r="AP843" s="61">
        <f t="array" ref="AP843">MIN(IF(Codificacion=AM843,Total_Cotizacion,""))</f>
        <v>14002541.279999999</v>
      </c>
      <c r="AQ843" s="62" t="b">
        <f t="shared" si="9373"/>
        <v>1</v>
      </c>
      <c r="AR843" s="51" t="str">
        <f t="shared" ref="AR843" si="10136">IF(COUNTIF(Codificacion2,CONCATENATE(AM843,"_VAL_",AB843))&gt;1,"Empate","")</f>
        <v/>
      </c>
      <c r="AS843" s="63" t="str">
        <f t="shared" si="9751"/>
        <v>X</v>
      </c>
      <c r="AT843" s="59" t="str">
        <f t="shared" si="9375"/>
        <v>ALI_82_SEG_8_X</v>
      </c>
      <c r="AU843" s="63">
        <f t="shared" ref="AU843" si="10137">IF(AND(COUNTIF(Codificacion3,AT843)&lt;AO843),1,COUNTIF(Codificacion3,AT843))</f>
        <v>1</v>
      </c>
      <c r="AV843" s="62" t="str">
        <f t="shared" si="9377"/>
        <v>Cotizacion Seleccionada</v>
      </c>
      <c r="AW843" s="53"/>
      <c r="AX843" s="51" t="str">
        <f t="shared" si="9378"/>
        <v>ALI_82_SEG_8VERDADERO</v>
      </c>
      <c r="AY843" s="51">
        <f t="shared" ref="AY843:AY906" si="10138">COUNTIF(AX$10:AX$2017,CONCATENATE(AM843,AQ843))</f>
        <v>1</v>
      </c>
      <c r="AZ843" s="64" t="b">
        <f t="shared" si="9379"/>
        <v>0</v>
      </c>
    </row>
    <row r="844" spans="1:52" x14ac:dyDescent="0.2">
      <c r="A844" s="50" t="str">
        <f t="shared" si="10101"/>
        <v>ALI_82_SEG_9</v>
      </c>
      <c r="B844" s="51" t="s">
        <v>113</v>
      </c>
      <c r="C844" s="52">
        <v>82</v>
      </c>
      <c r="D844" s="52">
        <f t="shared" ref="D844" si="10139">IF(ISERROR(VLOOKUP(E844,Proveedores,2,FALSE)),"",VLOOKUP(E844,Proveedores,2,FALSE))</f>
        <v>2032</v>
      </c>
      <c r="E844" s="53" t="s">
        <v>114</v>
      </c>
      <c r="F844" s="54">
        <v>275</v>
      </c>
      <c r="G844" s="53" t="s">
        <v>61</v>
      </c>
      <c r="H844" s="53" t="s">
        <v>68</v>
      </c>
      <c r="I844" s="52">
        <v>9</v>
      </c>
      <c r="J844" s="53" t="s">
        <v>58</v>
      </c>
      <c r="K844" s="55">
        <v>44835</v>
      </c>
      <c r="L844" s="56">
        <v>5999</v>
      </c>
      <c r="M844" s="56">
        <v>6731</v>
      </c>
      <c r="N844" s="56">
        <v>4145</v>
      </c>
      <c r="O844" s="56">
        <v>229</v>
      </c>
      <c r="P844" s="57">
        <v>919</v>
      </c>
      <c r="Q844" s="58">
        <v>9.9299999999999999E-2</v>
      </c>
      <c r="R844" s="57">
        <v>827.74</v>
      </c>
      <c r="S844" s="57">
        <v>919</v>
      </c>
      <c r="T844" s="58">
        <v>9.9299999999999999E-2</v>
      </c>
      <c r="U844" s="57">
        <v>827.74</v>
      </c>
      <c r="V844" s="57">
        <v>919</v>
      </c>
      <c r="W844" s="58">
        <v>9.9299999999999999E-2</v>
      </c>
      <c r="X844" s="57">
        <v>827.74</v>
      </c>
      <c r="Y844" s="57">
        <v>919</v>
      </c>
      <c r="Z844" s="58">
        <v>9.9299999999999999E-2</v>
      </c>
      <c r="AA844" s="57">
        <v>827.74</v>
      </c>
      <c r="AB844" s="57">
        <v>14157664.960000001</v>
      </c>
      <c r="AC844" s="53" t="str">
        <f t="shared" ref="AC844:AC907" si="10140">IF(OR(AB844=0,AB844=""),"Registro No Valido","Registro Valido")</f>
        <v>Registro Valido</v>
      </c>
      <c r="AD844" s="57">
        <f t="shared" ref="AD844" si="10141">IF(OR(ISERROR(VLOOKUP(CONCATENATE("ALI_",$C844,"_SEG_",$I844,"_PROV_",$D844),Catalogo_Precios,AD$8,FALSE)),L844=0),0,VLOOKUP(CONCATENATE("ALI_",$C844,"_SEG_",$I844,"_PROV_",$D844),Catalogo_Precios,AD$8,FALSE))</f>
        <v>919</v>
      </c>
      <c r="AE844" s="57">
        <f t="shared" ref="AE844" si="10142">IF(OR(ISERROR(VLOOKUP(CONCATENATE("ALI_",$C844,"_SEG_",$I844,"_PROV_",$D844),Catalogo_Precios,AE$8,FALSE)),M844=0),0,VLOOKUP(CONCATENATE("ALI_",$C844,"_SEG_",$I844,"_PROV_",$D844),Catalogo_Precios,AE$8,FALSE))</f>
        <v>919</v>
      </c>
      <c r="AF844" s="57">
        <f t="shared" ref="AF844" si="10143">IF(OR(ISERROR(VLOOKUP(CONCATENATE("ALI_",$C844,"_SEG_",$I844,"_PROV_",$D844),Catalogo_Precios,AF$8,FALSE)),N844=0),0,VLOOKUP(CONCATENATE("ALI_",$C844,"_SEG_",$I844,"_PROV_",$D844),Catalogo_Precios,AF$8,FALSE))</f>
        <v>919</v>
      </c>
      <c r="AG844" s="57">
        <f t="shared" ref="AG844" si="10144">IF(OR(ISERROR(VLOOKUP(CONCATENATE("ALI_",$C844,"_SEG_",$I844,"_PROV_",$D844),Catalogo_Precios,AG$8,FALSE)),O844=0),0,VLOOKUP(CONCATENATE("ALI_",$C844,"_SEG_",$I844,"_PROV_",$D844),Catalogo_Precios,AG$8,FALSE))</f>
        <v>919</v>
      </c>
      <c r="AH844" s="57">
        <f t="shared" ref="AH844" si="10145">IF(OR(ISERROR(VLOOKUP(CONCATENATE("ALI_",$C844,"_SEG_",$I844,"_PROV_",$D844),Catalogo_Precios,AH$8,FALSE)),L844=0),0,VLOOKUP(CONCATENATE("ALI_",$C844,"_SEG_",$I844,"_PROV_",$D844),Catalogo_Precios,AH$8,FALSE))</f>
        <v>906</v>
      </c>
      <c r="AI844" s="57">
        <f t="shared" ref="AI844" si="10146">IF(OR(ISERROR(VLOOKUP(CONCATENATE("ALI_",$C844,"_SEG_",$I844,"_PROV_",$D844),Catalogo_Precios,AI$8,FALSE)),M844=0),0,VLOOKUP(CONCATENATE("ALI_",$C844,"_SEG_",$I844,"_PROV_",$D844),Catalogo_Precios,AI$8,FALSE))</f>
        <v>906</v>
      </c>
      <c r="AJ844" s="57">
        <f t="shared" ref="AJ844" si="10147">IF(OR(ISERROR(VLOOKUP(CONCATENATE("ALI_",$C844,"_SEG_",$I844,"_PROV_",$D844),Catalogo_Precios,AJ$8,FALSE)),N844=0),0,VLOOKUP(CONCATENATE("ALI_",$C844,"_SEG_",$I844,"_PROV_",$D844),Catalogo_Precios,AJ$8,FALSE))</f>
        <v>906</v>
      </c>
      <c r="AK844" s="57">
        <f t="shared" ref="AK844" si="10148">IF(OR(ISERROR(VLOOKUP(CONCATENATE("ALI_",$C844,"_SEG_",$I844,"_PROV_",$D844),Catalogo_Precios,AK$8,FALSE)),O844=0),0,VLOOKUP(CONCATENATE("ALI_",$C844,"_SEG_",$I844,"_PROV_",$D844),Catalogo_Precios,AK$8,FALSE))</f>
        <v>906</v>
      </c>
      <c r="AL844" s="53"/>
      <c r="AM844" s="59" t="str">
        <f t="shared" ref="AM844:AM907" si="10149">IF(AC844="Registro Valido",CONCATENATE("ALI_",C844,"_SEG_",I844),"Registro No Valido")</f>
        <v>ALI_82_SEG_9</v>
      </c>
      <c r="AN844" s="59" t="str">
        <f t="shared" ref="AN844:AN907" si="10150">IF(AC844="Registro Valido",CONCATENATE("ALI_",C844,"_SEG_",I844,"_VAL_",AB844),"Registro No Valido")</f>
        <v>ALI_82_SEG_9_VAL_14157664.96</v>
      </c>
      <c r="AO844" s="60">
        <f t="shared" ref="AO844" si="10151">IF(OR(AB844="",AB844=0),0,COUNTIF(Codificacion,AM844))</f>
        <v>4</v>
      </c>
      <c r="AP844" s="61">
        <f t="array" ref="AP844">MIN(IF(Codificacion=AM844,Total_Cotizacion,""))</f>
        <v>14157664.960000001</v>
      </c>
      <c r="AQ844" s="62" t="b">
        <f t="shared" ref="AQ844:AQ907" si="10152">IF(AND(AO844&gt;0,AB844&lt;&gt;""),AP844=AB844,"")</f>
        <v>1</v>
      </c>
      <c r="AR844" s="51" t="str">
        <f t="shared" ref="AR844" si="10153">IF(COUNTIF(Codificacion2,CONCATENATE(AM844,"_VAL_",AB844))&gt;1,"Empate","")</f>
        <v/>
      </c>
      <c r="AS844" s="63" t="str">
        <f t="shared" si="9751"/>
        <v>X</v>
      </c>
      <c r="AT844" s="59" t="str">
        <f t="shared" ref="AT844:AT907" si="10154">IF(AC844="Registro Valido",CONCATENATE("ALI_",C844,"_SEG_",I844,"_",AS844),"Registro No Valido")</f>
        <v>ALI_82_SEG_9_X</v>
      </c>
      <c r="AU844" s="63">
        <f t="shared" ref="AU844" si="10155">IF(AND(COUNTIF(Codificacion3,AT844)&lt;AO844),1,COUNTIF(Codificacion3,AT844))</f>
        <v>1</v>
      </c>
      <c r="AV844" s="62" t="str">
        <f t="shared" ref="AV844:AV907" si="10156">IF(AND(AU844=1,AS844="X"),"Cotizacion Seleccionada","No Seleccionada")</f>
        <v>Cotizacion Seleccionada</v>
      </c>
      <c r="AW844" s="53"/>
      <c r="AX844" s="51" t="str">
        <f t="shared" ref="AX844:AX907" si="10157">CONCATENATE(AM844,AQ844)</f>
        <v>ALI_82_SEG_9VERDADERO</v>
      </c>
      <c r="AY844" s="51">
        <f t="shared" si="10138"/>
        <v>1</v>
      </c>
      <c r="AZ844" s="64" t="b">
        <f t="shared" ref="AZ844:AZ907" si="10158">AO844=AY844</f>
        <v>0</v>
      </c>
    </row>
    <row r="845" spans="1:52" x14ac:dyDescent="0.2">
      <c r="A845" s="50" t="str">
        <f t="shared" si="10101"/>
        <v>ALI_82_SEG_10</v>
      </c>
      <c r="B845" s="51" t="s">
        <v>113</v>
      </c>
      <c r="C845" s="52">
        <v>82</v>
      </c>
      <c r="D845" s="52">
        <f t="shared" ref="D845" si="10159">IF(ISERROR(VLOOKUP(E845,Proveedores,2,FALSE)),"",VLOOKUP(E845,Proveedores,2,FALSE))</f>
        <v>2032</v>
      </c>
      <c r="E845" s="53" t="s">
        <v>114</v>
      </c>
      <c r="F845" s="54">
        <v>276</v>
      </c>
      <c r="G845" s="53" t="s">
        <v>61</v>
      </c>
      <c r="H845" s="53" t="s">
        <v>68</v>
      </c>
      <c r="I845" s="52">
        <v>10</v>
      </c>
      <c r="J845" s="53" t="s">
        <v>58</v>
      </c>
      <c r="K845" s="55">
        <v>44835</v>
      </c>
      <c r="L845" s="56">
        <v>6007</v>
      </c>
      <c r="M845" s="56">
        <v>6742</v>
      </c>
      <c r="N845" s="56">
        <v>4152</v>
      </c>
      <c r="O845" s="56">
        <v>230</v>
      </c>
      <c r="P845" s="57">
        <v>919</v>
      </c>
      <c r="Q845" s="58">
        <v>9.8500000000000004E-2</v>
      </c>
      <c r="R845" s="57">
        <v>828.48</v>
      </c>
      <c r="S845" s="57">
        <v>919</v>
      </c>
      <c r="T845" s="58">
        <v>9.8500000000000004E-2</v>
      </c>
      <c r="U845" s="57">
        <v>828.48</v>
      </c>
      <c r="V845" s="57">
        <v>919</v>
      </c>
      <c r="W845" s="58">
        <v>9.8500000000000004E-2</v>
      </c>
      <c r="X845" s="57">
        <v>828.48</v>
      </c>
      <c r="Y845" s="57">
        <v>919</v>
      </c>
      <c r="Z845" s="58">
        <v>9.8500000000000004E-2</v>
      </c>
      <c r="AA845" s="57">
        <v>828.48</v>
      </c>
      <c r="AB845" s="57">
        <v>14192690.880000001</v>
      </c>
      <c r="AC845" s="53" t="str">
        <f t="shared" si="10140"/>
        <v>Registro Valido</v>
      </c>
      <c r="AD845" s="57">
        <f t="shared" ref="AD845" si="10160">IF(OR(ISERROR(VLOOKUP(CONCATENATE("ALI_",$C845,"_SEG_",$I845,"_PROV_",$D845),Catalogo_Precios,AD$8,FALSE)),L845=0),0,VLOOKUP(CONCATENATE("ALI_",$C845,"_SEG_",$I845,"_PROV_",$D845),Catalogo_Precios,AD$8,FALSE))</f>
        <v>919</v>
      </c>
      <c r="AE845" s="57">
        <f t="shared" ref="AE845" si="10161">IF(OR(ISERROR(VLOOKUP(CONCATENATE("ALI_",$C845,"_SEG_",$I845,"_PROV_",$D845),Catalogo_Precios,AE$8,FALSE)),M845=0),0,VLOOKUP(CONCATENATE("ALI_",$C845,"_SEG_",$I845,"_PROV_",$D845),Catalogo_Precios,AE$8,FALSE))</f>
        <v>919</v>
      </c>
      <c r="AF845" s="57">
        <f t="shared" ref="AF845" si="10162">IF(OR(ISERROR(VLOOKUP(CONCATENATE("ALI_",$C845,"_SEG_",$I845,"_PROV_",$D845),Catalogo_Precios,AF$8,FALSE)),N845=0),0,VLOOKUP(CONCATENATE("ALI_",$C845,"_SEG_",$I845,"_PROV_",$D845),Catalogo_Precios,AF$8,FALSE))</f>
        <v>919</v>
      </c>
      <c r="AG845" s="57">
        <f t="shared" ref="AG845" si="10163">IF(OR(ISERROR(VLOOKUP(CONCATENATE("ALI_",$C845,"_SEG_",$I845,"_PROV_",$D845),Catalogo_Precios,AG$8,FALSE)),O845=0),0,VLOOKUP(CONCATENATE("ALI_",$C845,"_SEG_",$I845,"_PROV_",$D845),Catalogo_Precios,AG$8,FALSE))</f>
        <v>919</v>
      </c>
      <c r="AH845" s="57">
        <f t="shared" ref="AH845" si="10164">IF(OR(ISERROR(VLOOKUP(CONCATENATE("ALI_",$C845,"_SEG_",$I845,"_PROV_",$D845),Catalogo_Precios,AH$8,FALSE)),L845=0),0,VLOOKUP(CONCATENATE("ALI_",$C845,"_SEG_",$I845,"_PROV_",$D845),Catalogo_Precios,AH$8,FALSE))</f>
        <v>906</v>
      </c>
      <c r="AI845" s="57">
        <f t="shared" ref="AI845" si="10165">IF(OR(ISERROR(VLOOKUP(CONCATENATE("ALI_",$C845,"_SEG_",$I845,"_PROV_",$D845),Catalogo_Precios,AI$8,FALSE)),M845=0),0,VLOOKUP(CONCATENATE("ALI_",$C845,"_SEG_",$I845,"_PROV_",$D845),Catalogo_Precios,AI$8,FALSE))</f>
        <v>906</v>
      </c>
      <c r="AJ845" s="57">
        <f t="shared" ref="AJ845" si="10166">IF(OR(ISERROR(VLOOKUP(CONCATENATE("ALI_",$C845,"_SEG_",$I845,"_PROV_",$D845),Catalogo_Precios,AJ$8,FALSE)),N845=0),0,VLOOKUP(CONCATENATE("ALI_",$C845,"_SEG_",$I845,"_PROV_",$D845),Catalogo_Precios,AJ$8,FALSE))</f>
        <v>906</v>
      </c>
      <c r="AK845" s="57">
        <f t="shared" ref="AK845" si="10167">IF(OR(ISERROR(VLOOKUP(CONCATENATE("ALI_",$C845,"_SEG_",$I845,"_PROV_",$D845),Catalogo_Precios,AK$8,FALSE)),O845=0),0,VLOOKUP(CONCATENATE("ALI_",$C845,"_SEG_",$I845,"_PROV_",$D845),Catalogo_Precios,AK$8,FALSE))</f>
        <v>906</v>
      </c>
      <c r="AL845" s="53"/>
      <c r="AM845" s="59" t="str">
        <f t="shared" si="10149"/>
        <v>ALI_82_SEG_10</v>
      </c>
      <c r="AN845" s="59" t="str">
        <f t="shared" si="10150"/>
        <v>ALI_82_SEG_10_VAL_14192690.88</v>
      </c>
      <c r="AO845" s="60">
        <f t="shared" ref="AO845" si="10168">IF(OR(AB845="",AB845=0),0,COUNTIF(Codificacion,AM845))</f>
        <v>4</v>
      </c>
      <c r="AP845" s="61">
        <f t="array" ref="AP845">MIN(IF(Codificacion=AM845,Total_Cotizacion,""))</f>
        <v>14192690.880000001</v>
      </c>
      <c r="AQ845" s="62" t="b">
        <f t="shared" si="10152"/>
        <v>1</v>
      </c>
      <c r="AR845" s="51" t="str">
        <f t="shared" ref="AR845" si="10169">IF(COUNTIF(Codificacion2,CONCATENATE(AM845,"_VAL_",AB845))&gt;1,"Empate","")</f>
        <v/>
      </c>
      <c r="AS845" s="63" t="str">
        <f t="shared" si="9751"/>
        <v>X</v>
      </c>
      <c r="AT845" s="59" t="str">
        <f t="shared" si="10154"/>
        <v>ALI_82_SEG_10_X</v>
      </c>
      <c r="AU845" s="63">
        <f t="shared" ref="AU845" si="10170">IF(AND(COUNTIF(Codificacion3,AT845)&lt;AO845),1,COUNTIF(Codificacion3,AT845))</f>
        <v>1</v>
      </c>
      <c r="AV845" s="62" t="str">
        <f t="shared" si="10156"/>
        <v>Cotizacion Seleccionada</v>
      </c>
      <c r="AW845" s="53"/>
      <c r="AX845" s="51" t="str">
        <f t="shared" si="10157"/>
        <v>ALI_82_SEG_10VERDADERO</v>
      </c>
      <c r="AY845" s="51">
        <f t="shared" si="10138"/>
        <v>1</v>
      </c>
      <c r="AZ845" s="64" t="b">
        <f t="shared" si="10158"/>
        <v>0</v>
      </c>
    </row>
    <row r="846" spans="1:52" x14ac:dyDescent="0.2">
      <c r="A846" s="50" t="str">
        <f t="shared" si="10101"/>
        <v>ALI_82_SEG_11</v>
      </c>
      <c r="B846" s="51" t="s">
        <v>113</v>
      </c>
      <c r="C846" s="52">
        <v>82</v>
      </c>
      <c r="D846" s="52">
        <f t="shared" ref="D846" si="10171">IF(ISERROR(VLOOKUP(E846,Proveedores,2,FALSE)),"",VLOOKUP(E846,Proveedores,2,FALSE))</f>
        <v>2032</v>
      </c>
      <c r="E846" s="53" t="s">
        <v>114</v>
      </c>
      <c r="F846" s="54">
        <v>277</v>
      </c>
      <c r="G846" s="53" t="s">
        <v>61</v>
      </c>
      <c r="H846" s="53" t="s">
        <v>68</v>
      </c>
      <c r="I846" s="52">
        <v>11</v>
      </c>
      <c r="J846" s="53" t="s">
        <v>58</v>
      </c>
      <c r="K846" s="55">
        <v>44835</v>
      </c>
      <c r="L846" s="56">
        <v>8501</v>
      </c>
      <c r="M846" s="56">
        <v>9776</v>
      </c>
      <c r="N846" s="56">
        <v>5539</v>
      </c>
      <c r="O846" s="56">
        <v>338</v>
      </c>
      <c r="P846" s="57">
        <v>919</v>
      </c>
      <c r="Q846" s="58">
        <v>9.8699999999999996E-2</v>
      </c>
      <c r="R846" s="57">
        <v>828.29</v>
      </c>
      <c r="S846" s="57">
        <v>919</v>
      </c>
      <c r="T846" s="58">
        <v>9.8699999999999996E-2</v>
      </c>
      <c r="U846" s="57">
        <v>828.29</v>
      </c>
      <c r="V846" s="57">
        <v>919</v>
      </c>
      <c r="W846" s="58">
        <v>9.8699999999999996E-2</v>
      </c>
      <c r="X846" s="57">
        <v>828.29</v>
      </c>
      <c r="Y846" s="57">
        <v>919</v>
      </c>
      <c r="Z846" s="58">
        <v>9.8699999999999996E-2</v>
      </c>
      <c r="AA846" s="57">
        <v>828.29</v>
      </c>
      <c r="AB846" s="57">
        <v>20006516.66</v>
      </c>
      <c r="AC846" s="53" t="str">
        <f t="shared" si="10140"/>
        <v>Registro Valido</v>
      </c>
      <c r="AD846" s="57">
        <f t="shared" ref="AD846" si="10172">IF(OR(ISERROR(VLOOKUP(CONCATENATE("ALI_",$C846,"_SEG_",$I846,"_PROV_",$D846),Catalogo_Precios,AD$8,FALSE)),L846=0),0,VLOOKUP(CONCATENATE("ALI_",$C846,"_SEG_",$I846,"_PROV_",$D846),Catalogo_Precios,AD$8,FALSE))</f>
        <v>919</v>
      </c>
      <c r="AE846" s="57">
        <f t="shared" ref="AE846" si="10173">IF(OR(ISERROR(VLOOKUP(CONCATENATE("ALI_",$C846,"_SEG_",$I846,"_PROV_",$D846),Catalogo_Precios,AE$8,FALSE)),M846=0),0,VLOOKUP(CONCATENATE("ALI_",$C846,"_SEG_",$I846,"_PROV_",$D846),Catalogo_Precios,AE$8,FALSE))</f>
        <v>919</v>
      </c>
      <c r="AF846" s="57">
        <f t="shared" ref="AF846" si="10174">IF(OR(ISERROR(VLOOKUP(CONCATENATE("ALI_",$C846,"_SEG_",$I846,"_PROV_",$D846),Catalogo_Precios,AF$8,FALSE)),N846=0),0,VLOOKUP(CONCATENATE("ALI_",$C846,"_SEG_",$I846,"_PROV_",$D846),Catalogo_Precios,AF$8,FALSE))</f>
        <v>919</v>
      </c>
      <c r="AG846" s="57">
        <f t="shared" ref="AG846" si="10175">IF(OR(ISERROR(VLOOKUP(CONCATENATE("ALI_",$C846,"_SEG_",$I846,"_PROV_",$D846),Catalogo_Precios,AG$8,FALSE)),O846=0),0,VLOOKUP(CONCATENATE("ALI_",$C846,"_SEG_",$I846,"_PROV_",$D846),Catalogo_Precios,AG$8,FALSE))</f>
        <v>919</v>
      </c>
      <c r="AH846" s="57">
        <f t="shared" ref="AH846" si="10176">IF(OR(ISERROR(VLOOKUP(CONCATENATE("ALI_",$C846,"_SEG_",$I846,"_PROV_",$D846),Catalogo_Precios,AH$8,FALSE)),L846=0),0,VLOOKUP(CONCATENATE("ALI_",$C846,"_SEG_",$I846,"_PROV_",$D846),Catalogo_Precios,AH$8,FALSE))</f>
        <v>906</v>
      </c>
      <c r="AI846" s="57">
        <f t="shared" ref="AI846" si="10177">IF(OR(ISERROR(VLOOKUP(CONCATENATE("ALI_",$C846,"_SEG_",$I846,"_PROV_",$D846),Catalogo_Precios,AI$8,FALSE)),M846=0),0,VLOOKUP(CONCATENATE("ALI_",$C846,"_SEG_",$I846,"_PROV_",$D846),Catalogo_Precios,AI$8,FALSE))</f>
        <v>906</v>
      </c>
      <c r="AJ846" s="57">
        <f t="shared" ref="AJ846" si="10178">IF(OR(ISERROR(VLOOKUP(CONCATENATE("ALI_",$C846,"_SEG_",$I846,"_PROV_",$D846),Catalogo_Precios,AJ$8,FALSE)),N846=0),0,VLOOKUP(CONCATENATE("ALI_",$C846,"_SEG_",$I846,"_PROV_",$D846),Catalogo_Precios,AJ$8,FALSE))</f>
        <v>906</v>
      </c>
      <c r="AK846" s="57">
        <f t="shared" ref="AK846" si="10179">IF(OR(ISERROR(VLOOKUP(CONCATENATE("ALI_",$C846,"_SEG_",$I846,"_PROV_",$D846),Catalogo_Precios,AK$8,FALSE)),O846=0),0,VLOOKUP(CONCATENATE("ALI_",$C846,"_SEG_",$I846,"_PROV_",$D846),Catalogo_Precios,AK$8,FALSE))</f>
        <v>906</v>
      </c>
      <c r="AL846" s="53"/>
      <c r="AM846" s="59" t="str">
        <f t="shared" si="10149"/>
        <v>ALI_82_SEG_11</v>
      </c>
      <c r="AN846" s="59" t="str">
        <f t="shared" si="10150"/>
        <v>ALI_82_SEG_11_VAL_20006516.66</v>
      </c>
      <c r="AO846" s="60">
        <f t="shared" ref="AO846" si="10180">IF(OR(AB846="",AB846=0),0,COUNTIF(Codificacion,AM846))</f>
        <v>4</v>
      </c>
      <c r="AP846" s="61">
        <f t="array" ref="AP846">MIN(IF(Codificacion=AM846,Total_Cotizacion,""))</f>
        <v>20006516.66</v>
      </c>
      <c r="AQ846" s="62" t="b">
        <f t="shared" si="10152"/>
        <v>1</v>
      </c>
      <c r="AR846" s="51" t="str">
        <f t="shared" ref="AR846" si="10181">IF(COUNTIF(Codificacion2,CONCATENATE(AM846,"_VAL_",AB846))&gt;1,"Empate","")</f>
        <v/>
      </c>
      <c r="AS846" s="63" t="str">
        <f t="shared" si="9751"/>
        <v>X</v>
      </c>
      <c r="AT846" s="59" t="str">
        <f t="shared" si="10154"/>
        <v>ALI_82_SEG_11_X</v>
      </c>
      <c r="AU846" s="63">
        <f t="shared" ref="AU846" si="10182">IF(AND(COUNTIF(Codificacion3,AT846)&lt;AO846),1,COUNTIF(Codificacion3,AT846))</f>
        <v>1</v>
      </c>
      <c r="AV846" s="62" t="str">
        <f t="shared" si="10156"/>
        <v>Cotizacion Seleccionada</v>
      </c>
      <c r="AW846" s="53"/>
      <c r="AX846" s="51" t="str">
        <f t="shared" si="10157"/>
        <v>ALI_82_SEG_11VERDADERO</v>
      </c>
      <c r="AY846" s="51">
        <f t="shared" si="10138"/>
        <v>1</v>
      </c>
      <c r="AZ846" s="64" t="b">
        <f t="shared" si="10158"/>
        <v>0</v>
      </c>
    </row>
    <row r="847" spans="1:52" x14ac:dyDescent="0.2">
      <c r="A847" s="50" t="str">
        <f t="shared" si="10101"/>
        <v>ALI_82_SEG_12</v>
      </c>
      <c r="B847" s="51" t="s">
        <v>113</v>
      </c>
      <c r="C847" s="52">
        <v>82</v>
      </c>
      <c r="D847" s="52">
        <f t="shared" ref="D847" si="10183">IF(ISERROR(VLOOKUP(E847,Proveedores,2,FALSE)),"",VLOOKUP(E847,Proveedores,2,FALSE))</f>
        <v>2032</v>
      </c>
      <c r="E847" s="53" t="s">
        <v>114</v>
      </c>
      <c r="F847" s="54">
        <v>278</v>
      </c>
      <c r="G847" s="53" t="s">
        <v>61</v>
      </c>
      <c r="H847" s="53" t="s">
        <v>68</v>
      </c>
      <c r="I847" s="52">
        <v>12</v>
      </c>
      <c r="J847" s="53" t="s">
        <v>58</v>
      </c>
      <c r="K847" s="55">
        <v>44835</v>
      </c>
      <c r="L847" s="56">
        <v>7729</v>
      </c>
      <c r="M847" s="56">
        <v>8891</v>
      </c>
      <c r="N847" s="56">
        <v>5043</v>
      </c>
      <c r="O847" s="56">
        <v>307</v>
      </c>
      <c r="P847" s="57">
        <v>919</v>
      </c>
      <c r="Q847" s="58">
        <v>9.7900000000000001E-2</v>
      </c>
      <c r="R847" s="57">
        <v>829.03</v>
      </c>
      <c r="S847" s="57">
        <v>919</v>
      </c>
      <c r="T847" s="58">
        <v>9.7900000000000001E-2</v>
      </c>
      <c r="U847" s="57">
        <v>829.03</v>
      </c>
      <c r="V847" s="57">
        <v>919</v>
      </c>
      <c r="W847" s="58">
        <v>9.7900000000000001E-2</v>
      </c>
      <c r="X847" s="57">
        <v>829.03</v>
      </c>
      <c r="Y847" s="57">
        <v>919</v>
      </c>
      <c r="Z847" s="58">
        <v>9.7900000000000001E-2</v>
      </c>
      <c r="AA847" s="57">
        <v>829.03</v>
      </c>
      <c r="AB847" s="57">
        <v>18213789.100000001</v>
      </c>
      <c r="AC847" s="53" t="str">
        <f t="shared" si="10140"/>
        <v>Registro Valido</v>
      </c>
      <c r="AD847" s="57">
        <f t="shared" ref="AD847" si="10184">IF(OR(ISERROR(VLOOKUP(CONCATENATE("ALI_",$C847,"_SEG_",$I847,"_PROV_",$D847),Catalogo_Precios,AD$8,FALSE)),L847=0),0,VLOOKUP(CONCATENATE("ALI_",$C847,"_SEG_",$I847,"_PROV_",$D847),Catalogo_Precios,AD$8,FALSE))</f>
        <v>919</v>
      </c>
      <c r="AE847" s="57">
        <f t="shared" ref="AE847" si="10185">IF(OR(ISERROR(VLOOKUP(CONCATENATE("ALI_",$C847,"_SEG_",$I847,"_PROV_",$D847),Catalogo_Precios,AE$8,FALSE)),M847=0),0,VLOOKUP(CONCATENATE("ALI_",$C847,"_SEG_",$I847,"_PROV_",$D847),Catalogo_Precios,AE$8,FALSE))</f>
        <v>919</v>
      </c>
      <c r="AF847" s="57">
        <f t="shared" ref="AF847" si="10186">IF(OR(ISERROR(VLOOKUP(CONCATENATE("ALI_",$C847,"_SEG_",$I847,"_PROV_",$D847),Catalogo_Precios,AF$8,FALSE)),N847=0),0,VLOOKUP(CONCATENATE("ALI_",$C847,"_SEG_",$I847,"_PROV_",$D847),Catalogo_Precios,AF$8,FALSE))</f>
        <v>919</v>
      </c>
      <c r="AG847" s="57">
        <f t="shared" ref="AG847" si="10187">IF(OR(ISERROR(VLOOKUP(CONCATENATE("ALI_",$C847,"_SEG_",$I847,"_PROV_",$D847),Catalogo_Precios,AG$8,FALSE)),O847=0),0,VLOOKUP(CONCATENATE("ALI_",$C847,"_SEG_",$I847,"_PROV_",$D847),Catalogo_Precios,AG$8,FALSE))</f>
        <v>919</v>
      </c>
      <c r="AH847" s="57">
        <f t="shared" ref="AH847" si="10188">IF(OR(ISERROR(VLOOKUP(CONCATENATE("ALI_",$C847,"_SEG_",$I847,"_PROV_",$D847),Catalogo_Precios,AH$8,FALSE)),L847=0),0,VLOOKUP(CONCATENATE("ALI_",$C847,"_SEG_",$I847,"_PROV_",$D847),Catalogo_Precios,AH$8,FALSE))</f>
        <v>906</v>
      </c>
      <c r="AI847" s="57">
        <f t="shared" ref="AI847" si="10189">IF(OR(ISERROR(VLOOKUP(CONCATENATE("ALI_",$C847,"_SEG_",$I847,"_PROV_",$D847),Catalogo_Precios,AI$8,FALSE)),M847=0),0,VLOOKUP(CONCATENATE("ALI_",$C847,"_SEG_",$I847,"_PROV_",$D847),Catalogo_Precios,AI$8,FALSE))</f>
        <v>906</v>
      </c>
      <c r="AJ847" s="57">
        <f t="shared" ref="AJ847" si="10190">IF(OR(ISERROR(VLOOKUP(CONCATENATE("ALI_",$C847,"_SEG_",$I847,"_PROV_",$D847),Catalogo_Precios,AJ$8,FALSE)),N847=0),0,VLOOKUP(CONCATENATE("ALI_",$C847,"_SEG_",$I847,"_PROV_",$D847),Catalogo_Precios,AJ$8,FALSE))</f>
        <v>906</v>
      </c>
      <c r="AK847" s="57">
        <f t="shared" ref="AK847" si="10191">IF(OR(ISERROR(VLOOKUP(CONCATENATE("ALI_",$C847,"_SEG_",$I847,"_PROV_",$D847),Catalogo_Precios,AK$8,FALSE)),O847=0),0,VLOOKUP(CONCATENATE("ALI_",$C847,"_SEG_",$I847,"_PROV_",$D847),Catalogo_Precios,AK$8,FALSE))</f>
        <v>906</v>
      </c>
      <c r="AL847" s="53"/>
      <c r="AM847" s="59" t="str">
        <f t="shared" si="10149"/>
        <v>ALI_82_SEG_12</v>
      </c>
      <c r="AN847" s="59" t="str">
        <f t="shared" si="10150"/>
        <v>ALI_82_SEG_12_VAL_18213789.1</v>
      </c>
      <c r="AO847" s="60">
        <f t="shared" ref="AO847" si="10192">IF(OR(AB847="",AB847=0),0,COUNTIF(Codificacion,AM847))</f>
        <v>4</v>
      </c>
      <c r="AP847" s="61">
        <f t="array" ref="AP847">MIN(IF(Codificacion=AM847,Total_Cotizacion,""))</f>
        <v>18213789.100000001</v>
      </c>
      <c r="AQ847" s="62" t="b">
        <f t="shared" si="10152"/>
        <v>1</v>
      </c>
      <c r="AR847" s="51" t="str">
        <f t="shared" ref="AR847" si="10193">IF(COUNTIF(Codificacion2,CONCATENATE(AM847,"_VAL_",AB847))&gt;1,"Empate","")</f>
        <v/>
      </c>
      <c r="AS847" s="63" t="str">
        <f t="shared" si="9751"/>
        <v>X</v>
      </c>
      <c r="AT847" s="59" t="str">
        <f t="shared" si="10154"/>
        <v>ALI_82_SEG_12_X</v>
      </c>
      <c r="AU847" s="63">
        <f t="shared" ref="AU847" si="10194">IF(AND(COUNTIF(Codificacion3,AT847)&lt;AO847),1,COUNTIF(Codificacion3,AT847))</f>
        <v>1</v>
      </c>
      <c r="AV847" s="62" t="str">
        <f t="shared" si="10156"/>
        <v>Cotizacion Seleccionada</v>
      </c>
      <c r="AW847" s="53"/>
      <c r="AX847" s="51" t="str">
        <f t="shared" si="10157"/>
        <v>ALI_82_SEG_12VERDADERO</v>
      </c>
      <c r="AY847" s="51">
        <f t="shared" si="10138"/>
        <v>1</v>
      </c>
      <c r="AZ847" s="64" t="b">
        <f t="shared" si="10158"/>
        <v>0</v>
      </c>
    </row>
    <row r="848" spans="1:52" x14ac:dyDescent="0.2">
      <c r="A848" s="50" t="str">
        <f t="shared" si="10101"/>
        <v>ALI_82_SEG_13</v>
      </c>
      <c r="B848" s="51" t="s">
        <v>113</v>
      </c>
      <c r="C848" s="52">
        <v>82</v>
      </c>
      <c r="D848" s="52">
        <f t="shared" ref="D848" si="10195">IF(ISERROR(VLOOKUP(E848,Proveedores,2,FALSE)),"",VLOOKUP(E848,Proveedores,2,FALSE))</f>
        <v>2032</v>
      </c>
      <c r="E848" s="53" t="s">
        <v>114</v>
      </c>
      <c r="F848" s="54">
        <v>279</v>
      </c>
      <c r="G848" s="53" t="s">
        <v>61</v>
      </c>
      <c r="H848" s="53" t="s">
        <v>68</v>
      </c>
      <c r="I848" s="52">
        <v>13</v>
      </c>
      <c r="J848" s="53" t="s">
        <v>58</v>
      </c>
      <c r="K848" s="55">
        <v>44835</v>
      </c>
      <c r="L848" s="56">
        <v>8193</v>
      </c>
      <c r="M848" s="56">
        <v>9420</v>
      </c>
      <c r="N848" s="56">
        <v>5336</v>
      </c>
      <c r="O848" s="56">
        <v>326</v>
      </c>
      <c r="P848" s="57">
        <v>919</v>
      </c>
      <c r="Q848" s="58">
        <v>9.5500000000000002E-2</v>
      </c>
      <c r="R848" s="57">
        <v>831.24</v>
      </c>
      <c r="S848" s="57">
        <v>919</v>
      </c>
      <c r="T848" s="58">
        <v>9.5500000000000002E-2</v>
      </c>
      <c r="U848" s="57">
        <v>831.24</v>
      </c>
      <c r="V848" s="57">
        <v>919</v>
      </c>
      <c r="W848" s="58">
        <v>9.5500000000000002E-2</v>
      </c>
      <c r="X848" s="57">
        <v>831.24</v>
      </c>
      <c r="Y848" s="57">
        <v>919</v>
      </c>
      <c r="Z848" s="58">
        <v>9.5500000000000002E-2</v>
      </c>
      <c r="AA848" s="57">
        <v>831.24</v>
      </c>
      <c r="AB848" s="57">
        <v>19347111</v>
      </c>
      <c r="AC848" s="53" t="str">
        <f t="shared" si="10140"/>
        <v>Registro Valido</v>
      </c>
      <c r="AD848" s="57">
        <f t="shared" ref="AD848" si="10196">IF(OR(ISERROR(VLOOKUP(CONCATENATE("ALI_",$C848,"_SEG_",$I848,"_PROV_",$D848),Catalogo_Precios,AD$8,FALSE)),L848=0),0,VLOOKUP(CONCATENATE("ALI_",$C848,"_SEG_",$I848,"_PROV_",$D848),Catalogo_Precios,AD$8,FALSE))</f>
        <v>919</v>
      </c>
      <c r="AE848" s="57">
        <f t="shared" ref="AE848" si="10197">IF(OR(ISERROR(VLOOKUP(CONCATENATE("ALI_",$C848,"_SEG_",$I848,"_PROV_",$D848),Catalogo_Precios,AE$8,FALSE)),M848=0),0,VLOOKUP(CONCATENATE("ALI_",$C848,"_SEG_",$I848,"_PROV_",$D848),Catalogo_Precios,AE$8,FALSE))</f>
        <v>919</v>
      </c>
      <c r="AF848" s="57">
        <f t="shared" ref="AF848" si="10198">IF(OR(ISERROR(VLOOKUP(CONCATENATE("ALI_",$C848,"_SEG_",$I848,"_PROV_",$D848),Catalogo_Precios,AF$8,FALSE)),N848=0),0,VLOOKUP(CONCATENATE("ALI_",$C848,"_SEG_",$I848,"_PROV_",$D848),Catalogo_Precios,AF$8,FALSE))</f>
        <v>919</v>
      </c>
      <c r="AG848" s="57">
        <f t="shared" ref="AG848" si="10199">IF(OR(ISERROR(VLOOKUP(CONCATENATE("ALI_",$C848,"_SEG_",$I848,"_PROV_",$D848),Catalogo_Precios,AG$8,FALSE)),O848=0),0,VLOOKUP(CONCATENATE("ALI_",$C848,"_SEG_",$I848,"_PROV_",$D848),Catalogo_Precios,AG$8,FALSE))</f>
        <v>919</v>
      </c>
      <c r="AH848" s="57">
        <f t="shared" ref="AH848" si="10200">IF(OR(ISERROR(VLOOKUP(CONCATENATE("ALI_",$C848,"_SEG_",$I848,"_PROV_",$D848),Catalogo_Precios,AH$8,FALSE)),L848=0),0,VLOOKUP(CONCATENATE("ALI_",$C848,"_SEG_",$I848,"_PROV_",$D848),Catalogo_Precios,AH$8,FALSE))</f>
        <v>906</v>
      </c>
      <c r="AI848" s="57">
        <f t="shared" ref="AI848" si="10201">IF(OR(ISERROR(VLOOKUP(CONCATENATE("ALI_",$C848,"_SEG_",$I848,"_PROV_",$D848),Catalogo_Precios,AI$8,FALSE)),M848=0),0,VLOOKUP(CONCATENATE("ALI_",$C848,"_SEG_",$I848,"_PROV_",$D848),Catalogo_Precios,AI$8,FALSE))</f>
        <v>906</v>
      </c>
      <c r="AJ848" s="57">
        <f t="shared" ref="AJ848" si="10202">IF(OR(ISERROR(VLOOKUP(CONCATENATE("ALI_",$C848,"_SEG_",$I848,"_PROV_",$D848),Catalogo_Precios,AJ$8,FALSE)),N848=0),0,VLOOKUP(CONCATENATE("ALI_",$C848,"_SEG_",$I848,"_PROV_",$D848),Catalogo_Precios,AJ$8,FALSE))</f>
        <v>906</v>
      </c>
      <c r="AK848" s="57">
        <f t="shared" ref="AK848" si="10203">IF(OR(ISERROR(VLOOKUP(CONCATENATE("ALI_",$C848,"_SEG_",$I848,"_PROV_",$D848),Catalogo_Precios,AK$8,FALSE)),O848=0),0,VLOOKUP(CONCATENATE("ALI_",$C848,"_SEG_",$I848,"_PROV_",$D848),Catalogo_Precios,AK$8,FALSE))</f>
        <v>906</v>
      </c>
      <c r="AL848" s="53"/>
      <c r="AM848" s="59" t="str">
        <f t="shared" si="10149"/>
        <v>ALI_82_SEG_13</v>
      </c>
      <c r="AN848" s="59" t="str">
        <f t="shared" si="10150"/>
        <v>ALI_82_SEG_13_VAL_19347111</v>
      </c>
      <c r="AO848" s="60">
        <f t="shared" ref="AO848" si="10204">IF(OR(AB848="",AB848=0),0,COUNTIF(Codificacion,AM848))</f>
        <v>4</v>
      </c>
      <c r="AP848" s="61">
        <f t="array" ref="AP848">MIN(IF(Codificacion=AM848,Total_Cotizacion,""))</f>
        <v>19347111</v>
      </c>
      <c r="AQ848" s="62" t="b">
        <f t="shared" si="10152"/>
        <v>1</v>
      </c>
      <c r="AR848" s="51" t="str">
        <f t="shared" ref="AR848" si="10205">IF(COUNTIF(Codificacion2,CONCATENATE(AM848,"_VAL_",AB848))&gt;1,"Empate","")</f>
        <v/>
      </c>
      <c r="AS848" s="63" t="str">
        <f t="shared" si="9751"/>
        <v>X</v>
      </c>
      <c r="AT848" s="59" t="str">
        <f t="shared" si="10154"/>
        <v>ALI_82_SEG_13_X</v>
      </c>
      <c r="AU848" s="63">
        <f t="shared" ref="AU848" si="10206">IF(AND(COUNTIF(Codificacion3,AT848)&lt;AO848),1,COUNTIF(Codificacion3,AT848))</f>
        <v>1</v>
      </c>
      <c r="AV848" s="62" t="str">
        <f t="shared" si="10156"/>
        <v>Cotizacion Seleccionada</v>
      </c>
      <c r="AW848" s="53"/>
      <c r="AX848" s="51" t="str">
        <f t="shared" si="10157"/>
        <v>ALI_82_SEG_13VERDADERO</v>
      </c>
      <c r="AY848" s="51">
        <f t="shared" si="10138"/>
        <v>1</v>
      </c>
      <c r="AZ848" s="64" t="b">
        <f t="shared" si="10158"/>
        <v>0</v>
      </c>
    </row>
    <row r="849" spans="1:52" x14ac:dyDescent="0.2">
      <c r="A849" s="50" t="str">
        <f t="shared" si="10101"/>
        <v>ALI_82_SEG_14</v>
      </c>
      <c r="B849" s="51" t="s">
        <v>113</v>
      </c>
      <c r="C849" s="52">
        <v>82</v>
      </c>
      <c r="D849" s="52">
        <f t="shared" ref="D849" si="10207">IF(ISERROR(VLOOKUP(E849,Proveedores,2,FALSE)),"",VLOOKUP(E849,Proveedores,2,FALSE))</f>
        <v>2032</v>
      </c>
      <c r="E849" s="53" t="s">
        <v>114</v>
      </c>
      <c r="F849" s="54">
        <v>280</v>
      </c>
      <c r="G849" s="53" t="s">
        <v>61</v>
      </c>
      <c r="H849" s="53" t="s">
        <v>68</v>
      </c>
      <c r="I849" s="52">
        <v>14</v>
      </c>
      <c r="J849" s="53" t="s">
        <v>58</v>
      </c>
      <c r="K849" s="55">
        <v>44835</v>
      </c>
      <c r="L849" s="56">
        <v>8133</v>
      </c>
      <c r="M849" s="56">
        <v>9356</v>
      </c>
      <c r="N849" s="56">
        <v>5303</v>
      </c>
      <c r="O849" s="56">
        <v>325</v>
      </c>
      <c r="P849" s="57">
        <v>919</v>
      </c>
      <c r="Q849" s="58">
        <v>9.4399999999999998E-2</v>
      </c>
      <c r="R849" s="57">
        <v>832.25</v>
      </c>
      <c r="S849" s="57">
        <v>919</v>
      </c>
      <c r="T849" s="58">
        <v>9.4399999999999998E-2</v>
      </c>
      <c r="U849" s="57">
        <v>832.25</v>
      </c>
      <c r="V849" s="57">
        <v>919</v>
      </c>
      <c r="W849" s="58">
        <v>9.4399999999999998E-2</v>
      </c>
      <c r="X849" s="57">
        <v>832.25</v>
      </c>
      <c r="Y849" s="57">
        <v>919</v>
      </c>
      <c r="Z849" s="58">
        <v>9.4399999999999998E-2</v>
      </c>
      <c r="AA849" s="57">
        <v>832.25</v>
      </c>
      <c r="AB849" s="57">
        <v>19239123.25</v>
      </c>
      <c r="AC849" s="53" t="str">
        <f t="shared" si="10140"/>
        <v>Registro Valido</v>
      </c>
      <c r="AD849" s="57">
        <f t="shared" ref="AD849" si="10208">IF(OR(ISERROR(VLOOKUP(CONCATENATE("ALI_",$C849,"_SEG_",$I849,"_PROV_",$D849),Catalogo_Precios,AD$8,FALSE)),L849=0),0,VLOOKUP(CONCATENATE("ALI_",$C849,"_SEG_",$I849,"_PROV_",$D849),Catalogo_Precios,AD$8,FALSE))</f>
        <v>919</v>
      </c>
      <c r="AE849" s="57">
        <f t="shared" ref="AE849" si="10209">IF(OR(ISERROR(VLOOKUP(CONCATENATE("ALI_",$C849,"_SEG_",$I849,"_PROV_",$D849),Catalogo_Precios,AE$8,FALSE)),M849=0),0,VLOOKUP(CONCATENATE("ALI_",$C849,"_SEG_",$I849,"_PROV_",$D849),Catalogo_Precios,AE$8,FALSE))</f>
        <v>919</v>
      </c>
      <c r="AF849" s="57">
        <f t="shared" ref="AF849" si="10210">IF(OR(ISERROR(VLOOKUP(CONCATENATE("ALI_",$C849,"_SEG_",$I849,"_PROV_",$D849),Catalogo_Precios,AF$8,FALSE)),N849=0),0,VLOOKUP(CONCATENATE("ALI_",$C849,"_SEG_",$I849,"_PROV_",$D849),Catalogo_Precios,AF$8,FALSE))</f>
        <v>919</v>
      </c>
      <c r="AG849" s="57">
        <f t="shared" ref="AG849" si="10211">IF(OR(ISERROR(VLOOKUP(CONCATENATE("ALI_",$C849,"_SEG_",$I849,"_PROV_",$D849),Catalogo_Precios,AG$8,FALSE)),O849=0),0,VLOOKUP(CONCATENATE("ALI_",$C849,"_SEG_",$I849,"_PROV_",$D849),Catalogo_Precios,AG$8,FALSE))</f>
        <v>919</v>
      </c>
      <c r="AH849" s="57">
        <f t="shared" ref="AH849" si="10212">IF(OR(ISERROR(VLOOKUP(CONCATENATE("ALI_",$C849,"_SEG_",$I849,"_PROV_",$D849),Catalogo_Precios,AH$8,FALSE)),L849=0),0,VLOOKUP(CONCATENATE("ALI_",$C849,"_SEG_",$I849,"_PROV_",$D849),Catalogo_Precios,AH$8,FALSE))</f>
        <v>906</v>
      </c>
      <c r="AI849" s="57">
        <f t="shared" ref="AI849" si="10213">IF(OR(ISERROR(VLOOKUP(CONCATENATE("ALI_",$C849,"_SEG_",$I849,"_PROV_",$D849),Catalogo_Precios,AI$8,FALSE)),M849=0),0,VLOOKUP(CONCATENATE("ALI_",$C849,"_SEG_",$I849,"_PROV_",$D849),Catalogo_Precios,AI$8,FALSE))</f>
        <v>906</v>
      </c>
      <c r="AJ849" s="57">
        <f t="shared" ref="AJ849" si="10214">IF(OR(ISERROR(VLOOKUP(CONCATENATE("ALI_",$C849,"_SEG_",$I849,"_PROV_",$D849),Catalogo_Precios,AJ$8,FALSE)),N849=0),0,VLOOKUP(CONCATENATE("ALI_",$C849,"_SEG_",$I849,"_PROV_",$D849),Catalogo_Precios,AJ$8,FALSE))</f>
        <v>906</v>
      </c>
      <c r="AK849" s="57">
        <f t="shared" ref="AK849" si="10215">IF(OR(ISERROR(VLOOKUP(CONCATENATE("ALI_",$C849,"_SEG_",$I849,"_PROV_",$D849),Catalogo_Precios,AK$8,FALSE)),O849=0),0,VLOOKUP(CONCATENATE("ALI_",$C849,"_SEG_",$I849,"_PROV_",$D849),Catalogo_Precios,AK$8,FALSE))</f>
        <v>906</v>
      </c>
      <c r="AL849" s="53"/>
      <c r="AM849" s="59" t="str">
        <f t="shared" si="10149"/>
        <v>ALI_82_SEG_14</v>
      </c>
      <c r="AN849" s="59" t="str">
        <f t="shared" si="10150"/>
        <v>ALI_82_SEG_14_VAL_19239123.25</v>
      </c>
      <c r="AO849" s="60">
        <f t="shared" ref="AO849" si="10216">IF(OR(AB849="",AB849=0),0,COUNTIF(Codificacion,AM849))</f>
        <v>4</v>
      </c>
      <c r="AP849" s="61">
        <f t="array" ref="AP849">MIN(IF(Codificacion=AM849,Total_Cotizacion,""))</f>
        <v>19239123.25</v>
      </c>
      <c r="AQ849" s="62" t="b">
        <f t="shared" si="10152"/>
        <v>1</v>
      </c>
      <c r="AR849" s="51" t="str">
        <f t="shared" ref="AR849" si="10217">IF(COUNTIF(Codificacion2,CONCATENATE(AM849,"_VAL_",AB849))&gt;1,"Empate","")</f>
        <v/>
      </c>
      <c r="AS849" s="63" t="str">
        <f t="shared" si="9751"/>
        <v>X</v>
      </c>
      <c r="AT849" s="59" t="str">
        <f t="shared" si="10154"/>
        <v>ALI_82_SEG_14_X</v>
      </c>
      <c r="AU849" s="63">
        <f t="shared" ref="AU849" si="10218">IF(AND(COUNTIF(Codificacion3,AT849)&lt;AO849),1,COUNTIF(Codificacion3,AT849))</f>
        <v>1</v>
      </c>
      <c r="AV849" s="62" t="str">
        <f t="shared" si="10156"/>
        <v>Cotizacion Seleccionada</v>
      </c>
      <c r="AW849" s="53"/>
      <c r="AX849" s="51" t="str">
        <f t="shared" si="10157"/>
        <v>ALI_82_SEG_14VERDADERO</v>
      </c>
      <c r="AY849" s="51">
        <f t="shared" si="10138"/>
        <v>1</v>
      </c>
      <c r="AZ849" s="64" t="b">
        <f t="shared" si="10158"/>
        <v>0</v>
      </c>
    </row>
    <row r="850" spans="1:52" x14ac:dyDescent="0.2">
      <c r="A850" s="50" t="str">
        <f t="shared" si="10101"/>
        <v>ALI_82_SEG_15</v>
      </c>
      <c r="B850" s="51" t="s">
        <v>113</v>
      </c>
      <c r="C850" s="52">
        <v>82</v>
      </c>
      <c r="D850" s="52">
        <f t="shared" ref="D850" si="10219">IF(ISERROR(VLOOKUP(E850,Proveedores,2,FALSE)),"",VLOOKUP(E850,Proveedores,2,FALSE))</f>
        <v>2032</v>
      </c>
      <c r="E850" s="53" t="s">
        <v>114</v>
      </c>
      <c r="F850" s="54">
        <v>281</v>
      </c>
      <c r="G850" s="53" t="s">
        <v>61</v>
      </c>
      <c r="H850" s="53" t="s">
        <v>68</v>
      </c>
      <c r="I850" s="52">
        <v>15</v>
      </c>
      <c r="J850" s="53" t="s">
        <v>58</v>
      </c>
      <c r="K850" s="55">
        <v>44835</v>
      </c>
      <c r="L850" s="56">
        <v>5342</v>
      </c>
      <c r="M850" s="56">
        <v>5992</v>
      </c>
      <c r="N850" s="56">
        <v>3689</v>
      </c>
      <c r="O850" s="56">
        <v>203</v>
      </c>
      <c r="P850" s="57">
        <v>919</v>
      </c>
      <c r="Q850" s="58">
        <v>9.3299999999999994E-2</v>
      </c>
      <c r="R850" s="57">
        <v>833.26</v>
      </c>
      <c r="S850" s="57">
        <v>919</v>
      </c>
      <c r="T850" s="58">
        <v>9.3299999999999994E-2</v>
      </c>
      <c r="U850" s="57">
        <v>833.26</v>
      </c>
      <c r="V850" s="57">
        <v>919</v>
      </c>
      <c r="W850" s="58">
        <v>9.3299999999999994E-2</v>
      </c>
      <c r="X850" s="57">
        <v>833.26</v>
      </c>
      <c r="Y850" s="57">
        <v>919</v>
      </c>
      <c r="Z850" s="58">
        <v>9.3299999999999994E-2</v>
      </c>
      <c r="AA850" s="57">
        <v>833.26</v>
      </c>
      <c r="AB850" s="57">
        <v>12687216.76</v>
      </c>
      <c r="AC850" s="53" t="str">
        <f t="shared" si="10140"/>
        <v>Registro Valido</v>
      </c>
      <c r="AD850" s="57">
        <f t="shared" ref="AD850" si="10220">IF(OR(ISERROR(VLOOKUP(CONCATENATE("ALI_",$C850,"_SEG_",$I850,"_PROV_",$D850),Catalogo_Precios,AD$8,FALSE)),L850=0),0,VLOOKUP(CONCATENATE("ALI_",$C850,"_SEG_",$I850,"_PROV_",$D850),Catalogo_Precios,AD$8,FALSE))</f>
        <v>919</v>
      </c>
      <c r="AE850" s="57">
        <f t="shared" ref="AE850" si="10221">IF(OR(ISERROR(VLOOKUP(CONCATENATE("ALI_",$C850,"_SEG_",$I850,"_PROV_",$D850),Catalogo_Precios,AE$8,FALSE)),M850=0),0,VLOOKUP(CONCATENATE("ALI_",$C850,"_SEG_",$I850,"_PROV_",$D850),Catalogo_Precios,AE$8,FALSE))</f>
        <v>919</v>
      </c>
      <c r="AF850" s="57">
        <f t="shared" ref="AF850" si="10222">IF(OR(ISERROR(VLOOKUP(CONCATENATE("ALI_",$C850,"_SEG_",$I850,"_PROV_",$D850),Catalogo_Precios,AF$8,FALSE)),N850=0),0,VLOOKUP(CONCATENATE("ALI_",$C850,"_SEG_",$I850,"_PROV_",$D850),Catalogo_Precios,AF$8,FALSE))</f>
        <v>919</v>
      </c>
      <c r="AG850" s="57">
        <f t="shared" ref="AG850" si="10223">IF(OR(ISERROR(VLOOKUP(CONCATENATE("ALI_",$C850,"_SEG_",$I850,"_PROV_",$D850),Catalogo_Precios,AG$8,FALSE)),O850=0),0,VLOOKUP(CONCATENATE("ALI_",$C850,"_SEG_",$I850,"_PROV_",$D850),Catalogo_Precios,AG$8,FALSE))</f>
        <v>919</v>
      </c>
      <c r="AH850" s="57">
        <f t="shared" ref="AH850" si="10224">IF(OR(ISERROR(VLOOKUP(CONCATENATE("ALI_",$C850,"_SEG_",$I850,"_PROV_",$D850),Catalogo_Precios,AH$8,FALSE)),L850=0),0,VLOOKUP(CONCATENATE("ALI_",$C850,"_SEG_",$I850,"_PROV_",$D850),Catalogo_Precios,AH$8,FALSE))</f>
        <v>906</v>
      </c>
      <c r="AI850" s="57">
        <f t="shared" ref="AI850" si="10225">IF(OR(ISERROR(VLOOKUP(CONCATENATE("ALI_",$C850,"_SEG_",$I850,"_PROV_",$D850),Catalogo_Precios,AI$8,FALSE)),M850=0),0,VLOOKUP(CONCATENATE("ALI_",$C850,"_SEG_",$I850,"_PROV_",$D850),Catalogo_Precios,AI$8,FALSE))</f>
        <v>906</v>
      </c>
      <c r="AJ850" s="57">
        <f t="shared" ref="AJ850" si="10226">IF(OR(ISERROR(VLOOKUP(CONCATENATE("ALI_",$C850,"_SEG_",$I850,"_PROV_",$D850),Catalogo_Precios,AJ$8,FALSE)),N850=0),0,VLOOKUP(CONCATENATE("ALI_",$C850,"_SEG_",$I850,"_PROV_",$D850),Catalogo_Precios,AJ$8,FALSE))</f>
        <v>906</v>
      </c>
      <c r="AK850" s="57">
        <f t="shared" ref="AK850" si="10227">IF(OR(ISERROR(VLOOKUP(CONCATENATE("ALI_",$C850,"_SEG_",$I850,"_PROV_",$D850),Catalogo_Precios,AK$8,FALSE)),O850=0),0,VLOOKUP(CONCATENATE("ALI_",$C850,"_SEG_",$I850,"_PROV_",$D850),Catalogo_Precios,AK$8,FALSE))</f>
        <v>906</v>
      </c>
      <c r="AL850" s="53"/>
      <c r="AM850" s="59" t="str">
        <f t="shared" si="10149"/>
        <v>ALI_82_SEG_15</v>
      </c>
      <c r="AN850" s="59" t="str">
        <f t="shared" si="10150"/>
        <v>ALI_82_SEG_15_VAL_12687216.76</v>
      </c>
      <c r="AO850" s="60">
        <f t="shared" ref="AO850" si="10228">IF(OR(AB850="",AB850=0),0,COUNTIF(Codificacion,AM850))</f>
        <v>4</v>
      </c>
      <c r="AP850" s="61">
        <f t="array" ref="AP850">MIN(IF(Codificacion=AM850,Total_Cotizacion,""))</f>
        <v>12687216.76</v>
      </c>
      <c r="AQ850" s="62" t="b">
        <f t="shared" si="10152"/>
        <v>1</v>
      </c>
      <c r="AR850" s="51" t="str">
        <f t="shared" ref="AR850" si="10229">IF(COUNTIF(Codificacion2,CONCATENATE(AM850,"_VAL_",AB850))&gt;1,"Empate","")</f>
        <v/>
      </c>
      <c r="AS850" s="63" t="str">
        <f t="shared" si="9751"/>
        <v>X</v>
      </c>
      <c r="AT850" s="59" t="str">
        <f t="shared" si="10154"/>
        <v>ALI_82_SEG_15_X</v>
      </c>
      <c r="AU850" s="63">
        <f t="shared" ref="AU850" si="10230">IF(AND(COUNTIF(Codificacion3,AT850)&lt;AO850),1,COUNTIF(Codificacion3,AT850))</f>
        <v>1</v>
      </c>
      <c r="AV850" s="62" t="str">
        <f t="shared" si="10156"/>
        <v>Cotizacion Seleccionada</v>
      </c>
      <c r="AW850" s="53"/>
      <c r="AX850" s="51" t="str">
        <f t="shared" si="10157"/>
        <v>ALI_82_SEG_15VERDADERO</v>
      </c>
      <c r="AY850" s="51">
        <f t="shared" si="10138"/>
        <v>1</v>
      </c>
      <c r="AZ850" s="64" t="b">
        <f t="shared" si="10158"/>
        <v>0</v>
      </c>
    </row>
    <row r="851" spans="1:52" x14ac:dyDescent="0.2">
      <c r="A851" s="50" t="b">
        <f t="shared" si="10101"/>
        <v>0</v>
      </c>
      <c r="B851" s="51" t="s">
        <v>113</v>
      </c>
      <c r="C851" s="52">
        <v>6</v>
      </c>
      <c r="D851" s="52">
        <f t="shared" ref="D851" si="10231">IF(ISERROR(VLOOKUP(E851,Proveedores,2,FALSE)),"",VLOOKUP(E851,Proveedores,2,FALSE))</f>
        <v>2032</v>
      </c>
      <c r="E851" s="53" t="s">
        <v>114</v>
      </c>
      <c r="F851" s="54">
        <v>297</v>
      </c>
      <c r="G851" s="53" t="s">
        <v>61</v>
      </c>
      <c r="H851" s="53" t="s">
        <v>70</v>
      </c>
      <c r="I851" s="52">
        <v>1</v>
      </c>
      <c r="J851" s="53" t="s">
        <v>58</v>
      </c>
      <c r="K851" s="55">
        <v>44835</v>
      </c>
      <c r="L851" s="56">
        <v>3743</v>
      </c>
      <c r="M851" s="56">
        <v>4361</v>
      </c>
      <c r="N851" s="56">
        <v>3382</v>
      </c>
      <c r="O851" s="56">
        <v>183</v>
      </c>
      <c r="P851" s="57">
        <v>834</v>
      </c>
      <c r="Q851" s="58">
        <v>7.0999999999999994E-2</v>
      </c>
      <c r="R851" s="57">
        <v>774.79</v>
      </c>
      <c r="S851" s="57">
        <v>834</v>
      </c>
      <c r="T851" s="58">
        <v>7.0999999999999994E-2</v>
      </c>
      <c r="U851" s="57">
        <v>774.79</v>
      </c>
      <c r="V851" s="57">
        <v>834</v>
      </c>
      <c r="W851" s="58">
        <v>7.0999999999999994E-2</v>
      </c>
      <c r="X851" s="57">
        <v>774.79</v>
      </c>
      <c r="Y851" s="57">
        <v>834</v>
      </c>
      <c r="Z851" s="58">
        <v>7.0999999999999994E-2</v>
      </c>
      <c r="AA851" s="57">
        <v>774.79</v>
      </c>
      <c r="AB851" s="57">
        <v>9041024.5099999998</v>
      </c>
      <c r="AC851" s="53" t="str">
        <f t="shared" si="10140"/>
        <v>Registro Valido</v>
      </c>
      <c r="AD851" s="57">
        <f t="shared" ref="AD851" si="10232">IF(OR(ISERROR(VLOOKUP(CONCATENATE("ALI_",$C851,"_SEG_",$I851,"_PROV_",$D851),Catalogo_Precios,AD$8,FALSE)),L851=0),0,VLOOKUP(CONCATENATE("ALI_",$C851,"_SEG_",$I851,"_PROV_",$D851),Catalogo_Precios,AD$8,FALSE))</f>
        <v>834</v>
      </c>
      <c r="AE851" s="57">
        <f t="shared" ref="AE851" si="10233">IF(OR(ISERROR(VLOOKUP(CONCATENATE("ALI_",$C851,"_SEG_",$I851,"_PROV_",$D851),Catalogo_Precios,AE$8,FALSE)),M851=0),0,VLOOKUP(CONCATENATE("ALI_",$C851,"_SEG_",$I851,"_PROV_",$D851),Catalogo_Precios,AE$8,FALSE))</f>
        <v>834</v>
      </c>
      <c r="AF851" s="57">
        <f t="shared" ref="AF851" si="10234">IF(OR(ISERROR(VLOOKUP(CONCATENATE("ALI_",$C851,"_SEG_",$I851,"_PROV_",$D851),Catalogo_Precios,AF$8,FALSE)),N851=0),0,VLOOKUP(CONCATENATE("ALI_",$C851,"_SEG_",$I851,"_PROV_",$D851),Catalogo_Precios,AF$8,FALSE))</f>
        <v>834</v>
      </c>
      <c r="AG851" s="57">
        <f t="shared" ref="AG851" si="10235">IF(OR(ISERROR(VLOOKUP(CONCATENATE("ALI_",$C851,"_SEG_",$I851,"_PROV_",$D851),Catalogo_Precios,AG$8,FALSE)),O851=0),0,VLOOKUP(CONCATENATE("ALI_",$C851,"_SEG_",$I851,"_PROV_",$D851),Catalogo_Precios,AG$8,FALSE))</f>
        <v>834</v>
      </c>
      <c r="AH851" s="57">
        <f t="shared" ref="AH851" si="10236">IF(OR(ISERROR(VLOOKUP(CONCATENATE("ALI_",$C851,"_SEG_",$I851,"_PROV_",$D851),Catalogo_Precios,AH$8,FALSE)),L851=0),0,VLOOKUP(CONCATENATE("ALI_",$C851,"_SEG_",$I851,"_PROV_",$D851),Catalogo_Precios,AH$8,FALSE))</f>
        <v>832</v>
      </c>
      <c r="AI851" s="57">
        <f t="shared" ref="AI851" si="10237">IF(OR(ISERROR(VLOOKUP(CONCATENATE("ALI_",$C851,"_SEG_",$I851,"_PROV_",$D851),Catalogo_Precios,AI$8,FALSE)),M851=0),0,VLOOKUP(CONCATENATE("ALI_",$C851,"_SEG_",$I851,"_PROV_",$D851),Catalogo_Precios,AI$8,FALSE))</f>
        <v>832</v>
      </c>
      <c r="AJ851" s="57">
        <f t="shared" ref="AJ851" si="10238">IF(OR(ISERROR(VLOOKUP(CONCATENATE("ALI_",$C851,"_SEG_",$I851,"_PROV_",$D851),Catalogo_Precios,AJ$8,FALSE)),N851=0),0,VLOOKUP(CONCATENATE("ALI_",$C851,"_SEG_",$I851,"_PROV_",$D851),Catalogo_Precios,AJ$8,FALSE))</f>
        <v>832</v>
      </c>
      <c r="AK851" s="57">
        <f t="shared" ref="AK851" si="10239">IF(OR(ISERROR(VLOOKUP(CONCATENATE("ALI_",$C851,"_SEG_",$I851,"_PROV_",$D851),Catalogo_Precios,AK$8,FALSE)),O851=0),0,VLOOKUP(CONCATENATE("ALI_",$C851,"_SEG_",$I851,"_PROV_",$D851),Catalogo_Precios,AK$8,FALSE))</f>
        <v>832</v>
      </c>
      <c r="AL851" s="53"/>
      <c r="AM851" s="59" t="str">
        <f t="shared" si="10149"/>
        <v>ALI_6_SEG_1</v>
      </c>
      <c r="AN851" s="59" t="str">
        <f t="shared" si="10150"/>
        <v>ALI_6_SEG_1_VAL_9041024.51</v>
      </c>
      <c r="AO851" s="60">
        <f t="shared" ref="AO851" si="10240">IF(OR(AB851="",AB851=0),0,COUNTIF(Codificacion,AM851))</f>
        <v>4</v>
      </c>
      <c r="AP851" s="61">
        <f t="array" ref="AP851">MIN(IF(Codificacion=AM851,Total_Cotizacion,""))</f>
        <v>8737747.1999999993</v>
      </c>
      <c r="AQ851" s="62" t="b">
        <f t="shared" si="10152"/>
        <v>0</v>
      </c>
      <c r="AR851" s="51" t="str">
        <f t="shared" ref="AR851" si="10241">IF(COUNTIF(Codificacion2,CONCATENATE(AM851,"_VAL_",AB851))&gt;1,"Empate","")</f>
        <v/>
      </c>
      <c r="AS851" s="63" t="str">
        <f t="shared" si="9751"/>
        <v/>
      </c>
      <c r="AT851" s="59" t="str">
        <f t="shared" si="10154"/>
        <v>ALI_6_SEG_1_</v>
      </c>
      <c r="AU851" s="63">
        <f t="shared" ref="AU851" si="10242">IF(AND(COUNTIF(Codificacion3,AT851)&lt;AO851),1,COUNTIF(Codificacion3,AT851))</f>
        <v>1</v>
      </c>
      <c r="AV851" s="62" t="str">
        <f t="shared" si="10156"/>
        <v>No Seleccionada</v>
      </c>
      <c r="AW851" s="53"/>
      <c r="AX851" s="51" t="str">
        <f t="shared" si="10157"/>
        <v>ALI_6_SEG_1FALSO</v>
      </c>
      <c r="AY851" s="51">
        <f t="shared" si="10138"/>
        <v>3</v>
      </c>
      <c r="AZ851" s="64" t="b">
        <f t="shared" si="10158"/>
        <v>0</v>
      </c>
    </row>
    <row r="852" spans="1:52" x14ac:dyDescent="0.2">
      <c r="A852" s="50" t="b">
        <f t="shared" si="10101"/>
        <v>0</v>
      </c>
      <c r="B852" s="51" t="s">
        <v>113</v>
      </c>
      <c r="C852" s="52">
        <v>6</v>
      </c>
      <c r="D852" s="52">
        <f t="shared" ref="D852" si="10243">IF(ISERROR(VLOOKUP(E852,Proveedores,2,FALSE)),"",VLOOKUP(E852,Proveedores,2,FALSE))</f>
        <v>2032</v>
      </c>
      <c r="E852" s="53" t="s">
        <v>114</v>
      </c>
      <c r="F852" s="54">
        <v>298</v>
      </c>
      <c r="G852" s="53" t="s">
        <v>61</v>
      </c>
      <c r="H852" s="53" t="s">
        <v>70</v>
      </c>
      <c r="I852" s="52">
        <v>2</v>
      </c>
      <c r="J852" s="53" t="s">
        <v>58</v>
      </c>
      <c r="K852" s="55">
        <v>44835</v>
      </c>
      <c r="L852" s="56">
        <v>3803</v>
      </c>
      <c r="M852" s="56">
        <v>4199</v>
      </c>
      <c r="N852" s="56">
        <v>3722</v>
      </c>
      <c r="O852" s="56">
        <v>167</v>
      </c>
      <c r="P852" s="57">
        <v>834</v>
      </c>
      <c r="Q852" s="58">
        <v>7.8E-2</v>
      </c>
      <c r="R852" s="57">
        <v>768.95</v>
      </c>
      <c r="S852" s="57">
        <v>834</v>
      </c>
      <c r="T852" s="58">
        <v>7.8E-2</v>
      </c>
      <c r="U852" s="57">
        <v>768.95</v>
      </c>
      <c r="V852" s="57">
        <v>834</v>
      </c>
      <c r="W852" s="58">
        <v>7.8E-2</v>
      </c>
      <c r="X852" s="57">
        <v>768.95</v>
      </c>
      <c r="Y852" s="57">
        <v>834</v>
      </c>
      <c r="Z852" s="58">
        <v>7.8E-2</v>
      </c>
      <c r="AA852" s="57">
        <v>768.95</v>
      </c>
      <c r="AB852" s="57">
        <v>9143584.4500000011</v>
      </c>
      <c r="AC852" s="53" t="str">
        <f t="shared" si="10140"/>
        <v>Registro Valido</v>
      </c>
      <c r="AD852" s="57">
        <f t="shared" ref="AD852" si="10244">IF(OR(ISERROR(VLOOKUP(CONCATENATE("ALI_",$C852,"_SEG_",$I852,"_PROV_",$D852),Catalogo_Precios,AD$8,FALSE)),L852=0),0,VLOOKUP(CONCATENATE("ALI_",$C852,"_SEG_",$I852,"_PROV_",$D852),Catalogo_Precios,AD$8,FALSE))</f>
        <v>834</v>
      </c>
      <c r="AE852" s="57">
        <f t="shared" ref="AE852" si="10245">IF(OR(ISERROR(VLOOKUP(CONCATENATE("ALI_",$C852,"_SEG_",$I852,"_PROV_",$D852),Catalogo_Precios,AE$8,FALSE)),M852=0),0,VLOOKUP(CONCATENATE("ALI_",$C852,"_SEG_",$I852,"_PROV_",$D852),Catalogo_Precios,AE$8,FALSE))</f>
        <v>834</v>
      </c>
      <c r="AF852" s="57">
        <f t="shared" ref="AF852" si="10246">IF(OR(ISERROR(VLOOKUP(CONCATENATE("ALI_",$C852,"_SEG_",$I852,"_PROV_",$D852),Catalogo_Precios,AF$8,FALSE)),N852=0),0,VLOOKUP(CONCATENATE("ALI_",$C852,"_SEG_",$I852,"_PROV_",$D852),Catalogo_Precios,AF$8,FALSE))</f>
        <v>834</v>
      </c>
      <c r="AG852" s="57">
        <f t="shared" ref="AG852" si="10247">IF(OR(ISERROR(VLOOKUP(CONCATENATE("ALI_",$C852,"_SEG_",$I852,"_PROV_",$D852),Catalogo_Precios,AG$8,FALSE)),O852=0),0,VLOOKUP(CONCATENATE("ALI_",$C852,"_SEG_",$I852,"_PROV_",$D852),Catalogo_Precios,AG$8,FALSE))</f>
        <v>834</v>
      </c>
      <c r="AH852" s="57">
        <f t="shared" ref="AH852" si="10248">IF(OR(ISERROR(VLOOKUP(CONCATENATE("ALI_",$C852,"_SEG_",$I852,"_PROV_",$D852),Catalogo_Precios,AH$8,FALSE)),L852=0),0,VLOOKUP(CONCATENATE("ALI_",$C852,"_SEG_",$I852,"_PROV_",$D852),Catalogo_Precios,AH$8,FALSE))</f>
        <v>832</v>
      </c>
      <c r="AI852" s="57">
        <f t="shared" ref="AI852" si="10249">IF(OR(ISERROR(VLOOKUP(CONCATENATE("ALI_",$C852,"_SEG_",$I852,"_PROV_",$D852),Catalogo_Precios,AI$8,FALSE)),M852=0),0,VLOOKUP(CONCATENATE("ALI_",$C852,"_SEG_",$I852,"_PROV_",$D852),Catalogo_Precios,AI$8,FALSE))</f>
        <v>832</v>
      </c>
      <c r="AJ852" s="57">
        <f t="shared" ref="AJ852" si="10250">IF(OR(ISERROR(VLOOKUP(CONCATENATE("ALI_",$C852,"_SEG_",$I852,"_PROV_",$D852),Catalogo_Precios,AJ$8,FALSE)),N852=0),0,VLOOKUP(CONCATENATE("ALI_",$C852,"_SEG_",$I852,"_PROV_",$D852),Catalogo_Precios,AJ$8,FALSE))</f>
        <v>832</v>
      </c>
      <c r="AK852" s="57">
        <f t="shared" ref="AK852" si="10251">IF(OR(ISERROR(VLOOKUP(CONCATENATE("ALI_",$C852,"_SEG_",$I852,"_PROV_",$D852),Catalogo_Precios,AK$8,FALSE)),O852=0),0,VLOOKUP(CONCATENATE("ALI_",$C852,"_SEG_",$I852,"_PROV_",$D852),Catalogo_Precios,AK$8,FALSE))</f>
        <v>832</v>
      </c>
      <c r="AL852" s="53"/>
      <c r="AM852" s="59" t="str">
        <f t="shared" si="10149"/>
        <v>ALI_6_SEG_2</v>
      </c>
      <c r="AN852" s="59" t="str">
        <f t="shared" si="10150"/>
        <v>ALI_6_SEG_2_VAL_9143584.45</v>
      </c>
      <c r="AO852" s="60">
        <f t="shared" ref="AO852" si="10252">IF(OR(AB852="",AB852=0),0,COUNTIF(Codificacion,AM852))</f>
        <v>4</v>
      </c>
      <c r="AP852" s="61">
        <f t="array" ref="AP852">MIN(IF(Codificacion=AM852,Total_Cotizacion,""))</f>
        <v>8903980.7999999989</v>
      </c>
      <c r="AQ852" s="62" t="b">
        <f t="shared" si="10152"/>
        <v>0</v>
      </c>
      <c r="AR852" s="51" t="str">
        <f t="shared" ref="AR852" si="10253">IF(COUNTIF(Codificacion2,CONCATENATE(AM852,"_VAL_",AB852))&gt;1,"Empate","")</f>
        <v/>
      </c>
      <c r="AS852" s="63" t="str">
        <f t="shared" si="9751"/>
        <v/>
      </c>
      <c r="AT852" s="59" t="str">
        <f t="shared" si="10154"/>
        <v>ALI_6_SEG_2_</v>
      </c>
      <c r="AU852" s="63">
        <f t="shared" ref="AU852" si="10254">IF(AND(COUNTIF(Codificacion3,AT852)&lt;AO852),1,COUNTIF(Codificacion3,AT852))</f>
        <v>1</v>
      </c>
      <c r="AV852" s="62" t="str">
        <f t="shared" si="10156"/>
        <v>No Seleccionada</v>
      </c>
      <c r="AW852" s="53"/>
      <c r="AX852" s="51" t="str">
        <f t="shared" si="10157"/>
        <v>ALI_6_SEG_2FALSO</v>
      </c>
      <c r="AY852" s="51">
        <f t="shared" si="10138"/>
        <v>3</v>
      </c>
      <c r="AZ852" s="64" t="b">
        <f t="shared" si="10158"/>
        <v>0</v>
      </c>
    </row>
    <row r="853" spans="1:52" x14ac:dyDescent="0.2">
      <c r="A853" s="50" t="b">
        <f t="shared" si="10101"/>
        <v>0</v>
      </c>
      <c r="B853" s="51" t="s">
        <v>113</v>
      </c>
      <c r="C853" s="52">
        <v>6</v>
      </c>
      <c r="D853" s="52">
        <f t="shared" ref="D853" si="10255">IF(ISERROR(VLOOKUP(E853,Proveedores,2,FALSE)),"",VLOOKUP(E853,Proveedores,2,FALSE))</f>
        <v>2032</v>
      </c>
      <c r="E853" s="53" t="s">
        <v>114</v>
      </c>
      <c r="F853" s="54">
        <v>299</v>
      </c>
      <c r="G853" s="53" t="s">
        <v>61</v>
      </c>
      <c r="H853" s="53" t="s">
        <v>70</v>
      </c>
      <c r="I853" s="52">
        <v>3</v>
      </c>
      <c r="J853" s="53" t="s">
        <v>58</v>
      </c>
      <c r="K853" s="55">
        <v>44835</v>
      </c>
      <c r="L853" s="56">
        <v>3806</v>
      </c>
      <c r="M853" s="56">
        <v>4432</v>
      </c>
      <c r="N853" s="56">
        <v>3437</v>
      </c>
      <c r="O853" s="56">
        <v>186</v>
      </c>
      <c r="P853" s="57">
        <v>834</v>
      </c>
      <c r="Q853" s="58">
        <v>6.3E-2</v>
      </c>
      <c r="R853" s="57">
        <v>781.46</v>
      </c>
      <c r="S853" s="57">
        <v>834</v>
      </c>
      <c r="T853" s="58">
        <v>6.3E-2</v>
      </c>
      <c r="U853" s="57">
        <v>781.46</v>
      </c>
      <c r="V853" s="57">
        <v>834</v>
      </c>
      <c r="W853" s="58">
        <v>6.3E-2</v>
      </c>
      <c r="X853" s="57">
        <v>781.46</v>
      </c>
      <c r="Y853" s="57">
        <v>834</v>
      </c>
      <c r="Z853" s="58">
        <v>6.3E-2</v>
      </c>
      <c r="AA853" s="57">
        <v>781.46</v>
      </c>
      <c r="AB853" s="57">
        <v>9268897.0600000005</v>
      </c>
      <c r="AC853" s="53" t="str">
        <f t="shared" si="10140"/>
        <v>Registro Valido</v>
      </c>
      <c r="AD853" s="57">
        <f t="shared" ref="AD853" si="10256">IF(OR(ISERROR(VLOOKUP(CONCATENATE("ALI_",$C853,"_SEG_",$I853,"_PROV_",$D853),Catalogo_Precios,AD$8,FALSE)),L853=0),0,VLOOKUP(CONCATENATE("ALI_",$C853,"_SEG_",$I853,"_PROV_",$D853),Catalogo_Precios,AD$8,FALSE))</f>
        <v>834</v>
      </c>
      <c r="AE853" s="57">
        <f t="shared" ref="AE853" si="10257">IF(OR(ISERROR(VLOOKUP(CONCATENATE("ALI_",$C853,"_SEG_",$I853,"_PROV_",$D853),Catalogo_Precios,AE$8,FALSE)),M853=0),0,VLOOKUP(CONCATENATE("ALI_",$C853,"_SEG_",$I853,"_PROV_",$D853),Catalogo_Precios,AE$8,FALSE))</f>
        <v>834</v>
      </c>
      <c r="AF853" s="57">
        <f t="shared" ref="AF853" si="10258">IF(OR(ISERROR(VLOOKUP(CONCATENATE("ALI_",$C853,"_SEG_",$I853,"_PROV_",$D853),Catalogo_Precios,AF$8,FALSE)),N853=0),0,VLOOKUP(CONCATENATE("ALI_",$C853,"_SEG_",$I853,"_PROV_",$D853),Catalogo_Precios,AF$8,FALSE))</f>
        <v>834</v>
      </c>
      <c r="AG853" s="57">
        <f t="shared" ref="AG853" si="10259">IF(OR(ISERROR(VLOOKUP(CONCATENATE("ALI_",$C853,"_SEG_",$I853,"_PROV_",$D853),Catalogo_Precios,AG$8,FALSE)),O853=0),0,VLOOKUP(CONCATENATE("ALI_",$C853,"_SEG_",$I853,"_PROV_",$D853),Catalogo_Precios,AG$8,FALSE))</f>
        <v>834</v>
      </c>
      <c r="AH853" s="57">
        <f t="shared" ref="AH853" si="10260">IF(OR(ISERROR(VLOOKUP(CONCATENATE("ALI_",$C853,"_SEG_",$I853,"_PROV_",$D853),Catalogo_Precios,AH$8,FALSE)),L853=0),0,VLOOKUP(CONCATENATE("ALI_",$C853,"_SEG_",$I853,"_PROV_",$D853),Catalogo_Precios,AH$8,FALSE))</f>
        <v>832</v>
      </c>
      <c r="AI853" s="57">
        <f t="shared" ref="AI853" si="10261">IF(OR(ISERROR(VLOOKUP(CONCATENATE("ALI_",$C853,"_SEG_",$I853,"_PROV_",$D853),Catalogo_Precios,AI$8,FALSE)),M853=0),0,VLOOKUP(CONCATENATE("ALI_",$C853,"_SEG_",$I853,"_PROV_",$D853),Catalogo_Precios,AI$8,FALSE))</f>
        <v>832</v>
      </c>
      <c r="AJ853" s="57">
        <f t="shared" ref="AJ853" si="10262">IF(OR(ISERROR(VLOOKUP(CONCATENATE("ALI_",$C853,"_SEG_",$I853,"_PROV_",$D853),Catalogo_Precios,AJ$8,FALSE)),N853=0),0,VLOOKUP(CONCATENATE("ALI_",$C853,"_SEG_",$I853,"_PROV_",$D853),Catalogo_Precios,AJ$8,FALSE))</f>
        <v>832</v>
      </c>
      <c r="AK853" s="57">
        <f t="shared" ref="AK853" si="10263">IF(OR(ISERROR(VLOOKUP(CONCATENATE("ALI_",$C853,"_SEG_",$I853,"_PROV_",$D853),Catalogo_Precios,AK$8,FALSE)),O853=0),0,VLOOKUP(CONCATENATE("ALI_",$C853,"_SEG_",$I853,"_PROV_",$D853),Catalogo_Precios,AK$8,FALSE))</f>
        <v>832</v>
      </c>
      <c r="AL853" s="53"/>
      <c r="AM853" s="59" t="str">
        <f t="shared" si="10149"/>
        <v>ALI_6_SEG_3</v>
      </c>
      <c r="AN853" s="59" t="str">
        <f t="shared" si="10150"/>
        <v>ALI_6_SEG_3_VAL_9268897.06</v>
      </c>
      <c r="AO853" s="60">
        <f t="shared" ref="AO853" si="10264">IF(OR(AB853="",AB853=0),0,COUNTIF(Codificacion,AM853))</f>
        <v>4</v>
      </c>
      <c r="AP853" s="61">
        <f t="array" ref="AP853">MIN(IF(Codificacion=AM853,Total_Cotizacion,""))</f>
        <v>8881516.8000000007</v>
      </c>
      <c r="AQ853" s="62" t="b">
        <f t="shared" si="10152"/>
        <v>0</v>
      </c>
      <c r="AR853" s="51" t="str">
        <f t="shared" ref="AR853" si="10265">IF(COUNTIF(Codificacion2,CONCATENATE(AM853,"_VAL_",AB853))&gt;1,"Empate","")</f>
        <v/>
      </c>
      <c r="AS853" s="63" t="str">
        <f t="shared" si="9751"/>
        <v/>
      </c>
      <c r="AT853" s="59" t="str">
        <f t="shared" si="10154"/>
        <v>ALI_6_SEG_3_</v>
      </c>
      <c r="AU853" s="63">
        <f t="shared" ref="AU853" si="10266">IF(AND(COUNTIF(Codificacion3,AT853)&lt;AO853),1,COUNTIF(Codificacion3,AT853))</f>
        <v>1</v>
      </c>
      <c r="AV853" s="62" t="str">
        <f t="shared" si="10156"/>
        <v>No Seleccionada</v>
      </c>
      <c r="AW853" s="53"/>
      <c r="AX853" s="51" t="str">
        <f t="shared" si="10157"/>
        <v>ALI_6_SEG_3FALSO</v>
      </c>
      <c r="AY853" s="51">
        <f t="shared" si="10138"/>
        <v>3</v>
      </c>
      <c r="AZ853" s="64" t="b">
        <f t="shared" si="10158"/>
        <v>0</v>
      </c>
    </row>
    <row r="854" spans="1:52" x14ac:dyDescent="0.2">
      <c r="A854" s="50" t="b">
        <f t="shared" si="10101"/>
        <v>0</v>
      </c>
      <c r="B854" s="51" t="s">
        <v>113</v>
      </c>
      <c r="C854" s="52">
        <v>6</v>
      </c>
      <c r="D854" s="52">
        <f t="shared" ref="D854" si="10267">IF(ISERROR(VLOOKUP(E854,Proveedores,2,FALSE)),"",VLOOKUP(E854,Proveedores,2,FALSE))</f>
        <v>2032</v>
      </c>
      <c r="E854" s="53" t="s">
        <v>114</v>
      </c>
      <c r="F854" s="54">
        <v>300</v>
      </c>
      <c r="G854" s="53" t="s">
        <v>61</v>
      </c>
      <c r="H854" s="53" t="s">
        <v>70</v>
      </c>
      <c r="I854" s="52">
        <v>4</v>
      </c>
      <c r="J854" s="53" t="s">
        <v>58</v>
      </c>
      <c r="K854" s="55">
        <v>44835</v>
      </c>
      <c r="L854" s="56">
        <v>4026</v>
      </c>
      <c r="M854" s="56">
        <v>4446</v>
      </c>
      <c r="N854" s="56">
        <v>3942</v>
      </c>
      <c r="O854" s="56">
        <v>177</v>
      </c>
      <c r="P854" s="57">
        <v>834</v>
      </c>
      <c r="Q854" s="58">
        <v>6.2E-2</v>
      </c>
      <c r="R854" s="57">
        <v>782.29</v>
      </c>
      <c r="S854" s="57">
        <v>834</v>
      </c>
      <c r="T854" s="58">
        <v>6.2E-2</v>
      </c>
      <c r="U854" s="57">
        <v>782.29</v>
      </c>
      <c r="V854" s="57">
        <v>834</v>
      </c>
      <c r="W854" s="58">
        <v>6.2E-2</v>
      </c>
      <c r="X854" s="57">
        <v>782.29</v>
      </c>
      <c r="Y854" s="57">
        <v>834</v>
      </c>
      <c r="Z854" s="58">
        <v>6.2E-2</v>
      </c>
      <c r="AA854" s="57">
        <v>782.29</v>
      </c>
      <c r="AB854" s="57">
        <v>9849813.3899999987</v>
      </c>
      <c r="AC854" s="53" t="str">
        <f t="shared" si="10140"/>
        <v>Registro Valido</v>
      </c>
      <c r="AD854" s="57">
        <f t="shared" ref="AD854" si="10268">IF(OR(ISERROR(VLOOKUP(CONCATENATE("ALI_",$C854,"_SEG_",$I854,"_PROV_",$D854),Catalogo_Precios,AD$8,FALSE)),L854=0),0,VLOOKUP(CONCATENATE("ALI_",$C854,"_SEG_",$I854,"_PROV_",$D854),Catalogo_Precios,AD$8,FALSE))</f>
        <v>834</v>
      </c>
      <c r="AE854" s="57">
        <f t="shared" ref="AE854" si="10269">IF(OR(ISERROR(VLOOKUP(CONCATENATE("ALI_",$C854,"_SEG_",$I854,"_PROV_",$D854),Catalogo_Precios,AE$8,FALSE)),M854=0),0,VLOOKUP(CONCATENATE("ALI_",$C854,"_SEG_",$I854,"_PROV_",$D854),Catalogo_Precios,AE$8,FALSE))</f>
        <v>834</v>
      </c>
      <c r="AF854" s="57">
        <f t="shared" ref="AF854" si="10270">IF(OR(ISERROR(VLOOKUP(CONCATENATE("ALI_",$C854,"_SEG_",$I854,"_PROV_",$D854),Catalogo_Precios,AF$8,FALSE)),N854=0),0,VLOOKUP(CONCATENATE("ALI_",$C854,"_SEG_",$I854,"_PROV_",$D854),Catalogo_Precios,AF$8,FALSE))</f>
        <v>834</v>
      </c>
      <c r="AG854" s="57">
        <f t="shared" ref="AG854" si="10271">IF(OR(ISERROR(VLOOKUP(CONCATENATE("ALI_",$C854,"_SEG_",$I854,"_PROV_",$D854),Catalogo_Precios,AG$8,FALSE)),O854=0),0,VLOOKUP(CONCATENATE("ALI_",$C854,"_SEG_",$I854,"_PROV_",$D854),Catalogo_Precios,AG$8,FALSE))</f>
        <v>834</v>
      </c>
      <c r="AH854" s="57">
        <f t="shared" ref="AH854" si="10272">IF(OR(ISERROR(VLOOKUP(CONCATENATE("ALI_",$C854,"_SEG_",$I854,"_PROV_",$D854),Catalogo_Precios,AH$8,FALSE)),L854=0),0,VLOOKUP(CONCATENATE("ALI_",$C854,"_SEG_",$I854,"_PROV_",$D854),Catalogo_Precios,AH$8,FALSE))</f>
        <v>832</v>
      </c>
      <c r="AI854" s="57">
        <f t="shared" ref="AI854" si="10273">IF(OR(ISERROR(VLOOKUP(CONCATENATE("ALI_",$C854,"_SEG_",$I854,"_PROV_",$D854),Catalogo_Precios,AI$8,FALSE)),M854=0),0,VLOOKUP(CONCATENATE("ALI_",$C854,"_SEG_",$I854,"_PROV_",$D854),Catalogo_Precios,AI$8,FALSE))</f>
        <v>832</v>
      </c>
      <c r="AJ854" s="57">
        <f t="shared" ref="AJ854" si="10274">IF(OR(ISERROR(VLOOKUP(CONCATENATE("ALI_",$C854,"_SEG_",$I854,"_PROV_",$D854),Catalogo_Precios,AJ$8,FALSE)),N854=0),0,VLOOKUP(CONCATENATE("ALI_",$C854,"_SEG_",$I854,"_PROV_",$D854),Catalogo_Precios,AJ$8,FALSE))</f>
        <v>832</v>
      </c>
      <c r="AK854" s="57">
        <f t="shared" ref="AK854" si="10275">IF(OR(ISERROR(VLOOKUP(CONCATENATE("ALI_",$C854,"_SEG_",$I854,"_PROV_",$D854),Catalogo_Precios,AK$8,FALSE)),O854=0),0,VLOOKUP(CONCATENATE("ALI_",$C854,"_SEG_",$I854,"_PROV_",$D854),Catalogo_Precios,AK$8,FALSE))</f>
        <v>832</v>
      </c>
      <c r="AL854" s="53"/>
      <c r="AM854" s="59" t="str">
        <f t="shared" si="10149"/>
        <v>ALI_6_SEG_4</v>
      </c>
      <c r="AN854" s="59" t="str">
        <f t="shared" si="10150"/>
        <v>ALI_6_SEG_4_VAL_9849813.39</v>
      </c>
      <c r="AO854" s="60">
        <f t="shared" ref="AO854" si="10276">IF(OR(AB854="",AB854=0),0,COUNTIF(Codificacion,AM854))</f>
        <v>4</v>
      </c>
      <c r="AP854" s="61">
        <f t="array" ref="AP854">MIN(IF(Codificacion=AM854,Total_Cotizacion,""))</f>
        <v>9428140.7999999989</v>
      </c>
      <c r="AQ854" s="62" t="b">
        <f t="shared" si="10152"/>
        <v>0</v>
      </c>
      <c r="AR854" s="51" t="str">
        <f t="shared" ref="AR854" si="10277">IF(COUNTIF(Codificacion2,CONCATENATE(AM854,"_VAL_",AB854))&gt;1,"Empate","")</f>
        <v/>
      </c>
      <c r="AS854" s="63" t="str">
        <f t="shared" si="9751"/>
        <v/>
      </c>
      <c r="AT854" s="59" t="str">
        <f t="shared" si="10154"/>
        <v>ALI_6_SEG_4_</v>
      </c>
      <c r="AU854" s="63">
        <f t="shared" ref="AU854" si="10278">IF(AND(COUNTIF(Codificacion3,AT854)&lt;AO854),1,COUNTIF(Codificacion3,AT854))</f>
        <v>1</v>
      </c>
      <c r="AV854" s="62" t="str">
        <f t="shared" si="10156"/>
        <v>No Seleccionada</v>
      </c>
      <c r="AW854" s="53"/>
      <c r="AX854" s="51" t="str">
        <f t="shared" si="10157"/>
        <v>ALI_6_SEG_4FALSO</v>
      </c>
      <c r="AY854" s="51">
        <f t="shared" si="10138"/>
        <v>3</v>
      </c>
      <c r="AZ854" s="64" t="b">
        <f t="shared" si="10158"/>
        <v>0</v>
      </c>
    </row>
    <row r="855" spans="1:52" x14ac:dyDescent="0.2">
      <c r="A855" s="50" t="b">
        <f t="shared" si="10101"/>
        <v>0</v>
      </c>
      <c r="B855" s="51" t="s">
        <v>113</v>
      </c>
      <c r="C855" s="52">
        <v>6</v>
      </c>
      <c r="D855" s="52">
        <f t="shared" ref="D855" si="10279">IF(ISERROR(VLOOKUP(E855,Proveedores,2,FALSE)),"",VLOOKUP(E855,Proveedores,2,FALSE))</f>
        <v>2032</v>
      </c>
      <c r="E855" s="53" t="s">
        <v>114</v>
      </c>
      <c r="F855" s="54">
        <v>301</v>
      </c>
      <c r="G855" s="53" t="s">
        <v>61</v>
      </c>
      <c r="H855" s="53" t="s">
        <v>70</v>
      </c>
      <c r="I855" s="52">
        <v>5</v>
      </c>
      <c r="J855" s="53" t="s">
        <v>58</v>
      </c>
      <c r="K855" s="55">
        <v>44835</v>
      </c>
      <c r="L855" s="56">
        <v>3769</v>
      </c>
      <c r="M855" s="56">
        <v>4390</v>
      </c>
      <c r="N855" s="56">
        <v>3405</v>
      </c>
      <c r="O855" s="56">
        <v>184</v>
      </c>
      <c r="P855" s="57">
        <v>834</v>
      </c>
      <c r="Q855" s="58">
        <v>7.4999999999999997E-2</v>
      </c>
      <c r="R855" s="57">
        <v>771.45</v>
      </c>
      <c r="S855" s="57">
        <v>834</v>
      </c>
      <c r="T855" s="58">
        <v>7.4999999999999997E-2</v>
      </c>
      <c r="U855" s="57">
        <v>771.45</v>
      </c>
      <c r="V855" s="57">
        <v>834</v>
      </c>
      <c r="W855" s="58">
        <v>7.4999999999999997E-2</v>
      </c>
      <c r="X855" s="57">
        <v>771.45</v>
      </c>
      <c r="Y855" s="57">
        <v>834</v>
      </c>
      <c r="Z855" s="58">
        <v>7.4999999999999997E-2</v>
      </c>
      <c r="AA855" s="57">
        <v>771.45</v>
      </c>
      <c r="AB855" s="57">
        <v>9062994.6000000015</v>
      </c>
      <c r="AC855" s="53" t="str">
        <f t="shared" si="10140"/>
        <v>Registro Valido</v>
      </c>
      <c r="AD855" s="57">
        <f t="shared" ref="AD855" si="10280">IF(OR(ISERROR(VLOOKUP(CONCATENATE("ALI_",$C855,"_SEG_",$I855,"_PROV_",$D855),Catalogo_Precios,AD$8,FALSE)),L855=0),0,VLOOKUP(CONCATENATE("ALI_",$C855,"_SEG_",$I855,"_PROV_",$D855),Catalogo_Precios,AD$8,FALSE))</f>
        <v>834</v>
      </c>
      <c r="AE855" s="57">
        <f t="shared" ref="AE855" si="10281">IF(OR(ISERROR(VLOOKUP(CONCATENATE("ALI_",$C855,"_SEG_",$I855,"_PROV_",$D855),Catalogo_Precios,AE$8,FALSE)),M855=0),0,VLOOKUP(CONCATENATE("ALI_",$C855,"_SEG_",$I855,"_PROV_",$D855),Catalogo_Precios,AE$8,FALSE))</f>
        <v>834</v>
      </c>
      <c r="AF855" s="57">
        <f t="shared" ref="AF855" si="10282">IF(OR(ISERROR(VLOOKUP(CONCATENATE("ALI_",$C855,"_SEG_",$I855,"_PROV_",$D855),Catalogo_Precios,AF$8,FALSE)),N855=0),0,VLOOKUP(CONCATENATE("ALI_",$C855,"_SEG_",$I855,"_PROV_",$D855),Catalogo_Precios,AF$8,FALSE))</f>
        <v>834</v>
      </c>
      <c r="AG855" s="57">
        <f t="shared" ref="AG855" si="10283">IF(OR(ISERROR(VLOOKUP(CONCATENATE("ALI_",$C855,"_SEG_",$I855,"_PROV_",$D855),Catalogo_Precios,AG$8,FALSE)),O855=0),0,VLOOKUP(CONCATENATE("ALI_",$C855,"_SEG_",$I855,"_PROV_",$D855),Catalogo_Precios,AG$8,FALSE))</f>
        <v>834</v>
      </c>
      <c r="AH855" s="57">
        <f t="shared" ref="AH855" si="10284">IF(OR(ISERROR(VLOOKUP(CONCATENATE("ALI_",$C855,"_SEG_",$I855,"_PROV_",$D855),Catalogo_Precios,AH$8,FALSE)),L855=0),0,VLOOKUP(CONCATENATE("ALI_",$C855,"_SEG_",$I855,"_PROV_",$D855),Catalogo_Precios,AH$8,FALSE))</f>
        <v>832</v>
      </c>
      <c r="AI855" s="57">
        <f t="shared" ref="AI855" si="10285">IF(OR(ISERROR(VLOOKUP(CONCATENATE("ALI_",$C855,"_SEG_",$I855,"_PROV_",$D855),Catalogo_Precios,AI$8,FALSE)),M855=0),0,VLOOKUP(CONCATENATE("ALI_",$C855,"_SEG_",$I855,"_PROV_",$D855),Catalogo_Precios,AI$8,FALSE))</f>
        <v>832</v>
      </c>
      <c r="AJ855" s="57">
        <f t="shared" ref="AJ855" si="10286">IF(OR(ISERROR(VLOOKUP(CONCATENATE("ALI_",$C855,"_SEG_",$I855,"_PROV_",$D855),Catalogo_Precios,AJ$8,FALSE)),N855=0),0,VLOOKUP(CONCATENATE("ALI_",$C855,"_SEG_",$I855,"_PROV_",$D855),Catalogo_Precios,AJ$8,FALSE))</f>
        <v>832</v>
      </c>
      <c r="AK855" s="57">
        <f t="shared" ref="AK855" si="10287">IF(OR(ISERROR(VLOOKUP(CONCATENATE("ALI_",$C855,"_SEG_",$I855,"_PROV_",$D855),Catalogo_Precios,AK$8,FALSE)),O855=0),0,VLOOKUP(CONCATENATE("ALI_",$C855,"_SEG_",$I855,"_PROV_",$D855),Catalogo_Precios,AK$8,FALSE))</f>
        <v>832</v>
      </c>
      <c r="AL855" s="53"/>
      <c r="AM855" s="59" t="str">
        <f t="shared" si="10149"/>
        <v>ALI_6_SEG_5</v>
      </c>
      <c r="AN855" s="59" t="str">
        <f t="shared" si="10150"/>
        <v>ALI_6_SEG_5_VAL_9062994.6</v>
      </c>
      <c r="AO855" s="60">
        <f t="shared" ref="AO855" si="10288">IF(OR(AB855="",AB855=0),0,COUNTIF(Codificacion,AM855))</f>
        <v>4</v>
      </c>
      <c r="AP855" s="61">
        <f t="array" ref="AP855">MIN(IF(Codificacion=AM855,Total_Cotizacion,""))</f>
        <v>8796902.3999999985</v>
      </c>
      <c r="AQ855" s="62" t="b">
        <f t="shared" si="10152"/>
        <v>0</v>
      </c>
      <c r="AR855" s="51" t="str">
        <f t="shared" ref="AR855" si="10289">IF(COUNTIF(Codificacion2,CONCATENATE(AM855,"_VAL_",AB855))&gt;1,"Empate","")</f>
        <v/>
      </c>
      <c r="AS855" s="63" t="str">
        <f t="shared" si="9751"/>
        <v/>
      </c>
      <c r="AT855" s="59" t="str">
        <f t="shared" si="10154"/>
        <v>ALI_6_SEG_5_</v>
      </c>
      <c r="AU855" s="63">
        <f t="shared" ref="AU855" si="10290">IF(AND(COUNTIF(Codificacion3,AT855)&lt;AO855),1,COUNTIF(Codificacion3,AT855))</f>
        <v>1</v>
      </c>
      <c r="AV855" s="62" t="str">
        <f t="shared" si="10156"/>
        <v>No Seleccionada</v>
      </c>
      <c r="AW855" s="53"/>
      <c r="AX855" s="51" t="str">
        <f t="shared" si="10157"/>
        <v>ALI_6_SEG_5FALSO</v>
      </c>
      <c r="AY855" s="51">
        <f t="shared" si="10138"/>
        <v>3</v>
      </c>
      <c r="AZ855" s="64" t="b">
        <f t="shared" si="10158"/>
        <v>0</v>
      </c>
    </row>
    <row r="856" spans="1:52" x14ac:dyDescent="0.2">
      <c r="A856" s="50" t="b">
        <f t="shared" si="10101"/>
        <v>0</v>
      </c>
      <c r="B856" s="51" t="s">
        <v>113</v>
      </c>
      <c r="C856" s="52">
        <v>6</v>
      </c>
      <c r="D856" s="52">
        <f t="shared" ref="D856" si="10291">IF(ISERROR(VLOOKUP(E856,Proveedores,2,FALSE)),"",VLOOKUP(E856,Proveedores,2,FALSE))</f>
        <v>2032</v>
      </c>
      <c r="E856" s="53" t="s">
        <v>114</v>
      </c>
      <c r="F856" s="54">
        <v>302</v>
      </c>
      <c r="G856" s="53" t="s">
        <v>61</v>
      </c>
      <c r="H856" s="53" t="s">
        <v>70</v>
      </c>
      <c r="I856" s="52">
        <v>6</v>
      </c>
      <c r="J856" s="53" t="s">
        <v>58</v>
      </c>
      <c r="K856" s="55">
        <v>44835</v>
      </c>
      <c r="L856" s="56">
        <v>4051</v>
      </c>
      <c r="M856" s="56">
        <v>4475</v>
      </c>
      <c r="N856" s="56">
        <v>3966</v>
      </c>
      <c r="O856" s="56">
        <v>178</v>
      </c>
      <c r="P856" s="57">
        <v>834</v>
      </c>
      <c r="Q856" s="58">
        <v>7.2999999999999995E-2</v>
      </c>
      <c r="R856" s="57">
        <v>773.12</v>
      </c>
      <c r="S856" s="57">
        <v>834</v>
      </c>
      <c r="T856" s="58">
        <v>7.2999999999999995E-2</v>
      </c>
      <c r="U856" s="57">
        <v>773.12</v>
      </c>
      <c r="V856" s="57">
        <v>834</v>
      </c>
      <c r="W856" s="58">
        <v>7.2999999999999995E-2</v>
      </c>
      <c r="X856" s="57">
        <v>773.12</v>
      </c>
      <c r="Y856" s="57">
        <v>834</v>
      </c>
      <c r="Z856" s="58">
        <v>7.2999999999999995E-2</v>
      </c>
      <c r="AA856" s="57">
        <v>773.12</v>
      </c>
      <c r="AB856" s="57">
        <v>9795430.3999999985</v>
      </c>
      <c r="AC856" s="53" t="str">
        <f t="shared" si="10140"/>
        <v>Registro Valido</v>
      </c>
      <c r="AD856" s="57">
        <f t="shared" ref="AD856" si="10292">IF(OR(ISERROR(VLOOKUP(CONCATENATE("ALI_",$C856,"_SEG_",$I856,"_PROV_",$D856),Catalogo_Precios,AD$8,FALSE)),L856=0),0,VLOOKUP(CONCATENATE("ALI_",$C856,"_SEG_",$I856,"_PROV_",$D856),Catalogo_Precios,AD$8,FALSE))</f>
        <v>834</v>
      </c>
      <c r="AE856" s="57">
        <f t="shared" ref="AE856" si="10293">IF(OR(ISERROR(VLOOKUP(CONCATENATE("ALI_",$C856,"_SEG_",$I856,"_PROV_",$D856),Catalogo_Precios,AE$8,FALSE)),M856=0),0,VLOOKUP(CONCATENATE("ALI_",$C856,"_SEG_",$I856,"_PROV_",$D856),Catalogo_Precios,AE$8,FALSE))</f>
        <v>834</v>
      </c>
      <c r="AF856" s="57">
        <f t="shared" ref="AF856" si="10294">IF(OR(ISERROR(VLOOKUP(CONCATENATE("ALI_",$C856,"_SEG_",$I856,"_PROV_",$D856),Catalogo_Precios,AF$8,FALSE)),N856=0),0,VLOOKUP(CONCATENATE("ALI_",$C856,"_SEG_",$I856,"_PROV_",$D856),Catalogo_Precios,AF$8,FALSE))</f>
        <v>834</v>
      </c>
      <c r="AG856" s="57">
        <f t="shared" ref="AG856" si="10295">IF(OR(ISERROR(VLOOKUP(CONCATENATE("ALI_",$C856,"_SEG_",$I856,"_PROV_",$D856),Catalogo_Precios,AG$8,FALSE)),O856=0),0,VLOOKUP(CONCATENATE("ALI_",$C856,"_SEG_",$I856,"_PROV_",$D856),Catalogo_Precios,AG$8,FALSE))</f>
        <v>834</v>
      </c>
      <c r="AH856" s="57">
        <f t="shared" ref="AH856" si="10296">IF(OR(ISERROR(VLOOKUP(CONCATENATE("ALI_",$C856,"_SEG_",$I856,"_PROV_",$D856),Catalogo_Precios,AH$8,FALSE)),L856=0),0,VLOOKUP(CONCATENATE("ALI_",$C856,"_SEG_",$I856,"_PROV_",$D856),Catalogo_Precios,AH$8,FALSE))</f>
        <v>832</v>
      </c>
      <c r="AI856" s="57">
        <f t="shared" ref="AI856" si="10297">IF(OR(ISERROR(VLOOKUP(CONCATENATE("ALI_",$C856,"_SEG_",$I856,"_PROV_",$D856),Catalogo_Precios,AI$8,FALSE)),M856=0),0,VLOOKUP(CONCATENATE("ALI_",$C856,"_SEG_",$I856,"_PROV_",$D856),Catalogo_Precios,AI$8,FALSE))</f>
        <v>832</v>
      </c>
      <c r="AJ856" s="57">
        <f t="shared" ref="AJ856" si="10298">IF(OR(ISERROR(VLOOKUP(CONCATENATE("ALI_",$C856,"_SEG_",$I856,"_PROV_",$D856),Catalogo_Precios,AJ$8,FALSE)),N856=0),0,VLOOKUP(CONCATENATE("ALI_",$C856,"_SEG_",$I856,"_PROV_",$D856),Catalogo_Precios,AJ$8,FALSE))</f>
        <v>832</v>
      </c>
      <c r="AK856" s="57">
        <f t="shared" ref="AK856" si="10299">IF(OR(ISERROR(VLOOKUP(CONCATENATE("ALI_",$C856,"_SEG_",$I856,"_PROV_",$D856),Catalogo_Precios,AK$8,FALSE)),O856=0),0,VLOOKUP(CONCATENATE("ALI_",$C856,"_SEG_",$I856,"_PROV_",$D856),Catalogo_Precios,AK$8,FALSE))</f>
        <v>832</v>
      </c>
      <c r="AL856" s="53"/>
      <c r="AM856" s="59" t="str">
        <f t="shared" si="10149"/>
        <v>ALI_6_SEG_6</v>
      </c>
      <c r="AN856" s="59" t="str">
        <f t="shared" si="10150"/>
        <v>ALI_6_SEG_6_VAL_9795430.4</v>
      </c>
      <c r="AO856" s="60">
        <f t="shared" ref="AO856" si="10300">IF(OR(AB856="",AB856=0),0,COUNTIF(Codificacion,AM856))</f>
        <v>4</v>
      </c>
      <c r="AP856" s="61">
        <f t="array" ref="AP856">MIN(IF(Codificacion=AM856,Total_Cotizacion,""))</f>
        <v>9502500</v>
      </c>
      <c r="AQ856" s="62" t="b">
        <f t="shared" si="10152"/>
        <v>0</v>
      </c>
      <c r="AR856" s="51" t="str">
        <f t="shared" ref="AR856" si="10301">IF(COUNTIF(Codificacion2,CONCATENATE(AM856,"_VAL_",AB856))&gt;1,"Empate","")</f>
        <v/>
      </c>
      <c r="AS856" s="63" t="str">
        <f t="shared" si="9751"/>
        <v/>
      </c>
      <c r="AT856" s="59" t="str">
        <f t="shared" si="10154"/>
        <v>ALI_6_SEG_6_</v>
      </c>
      <c r="AU856" s="63">
        <f t="shared" ref="AU856" si="10302">IF(AND(COUNTIF(Codificacion3,AT856)&lt;AO856),1,COUNTIF(Codificacion3,AT856))</f>
        <v>1</v>
      </c>
      <c r="AV856" s="62" t="str">
        <f t="shared" si="10156"/>
        <v>No Seleccionada</v>
      </c>
      <c r="AW856" s="53"/>
      <c r="AX856" s="51" t="str">
        <f t="shared" si="10157"/>
        <v>ALI_6_SEG_6FALSO</v>
      </c>
      <c r="AY856" s="51">
        <f t="shared" si="10138"/>
        <v>3</v>
      </c>
      <c r="AZ856" s="64" t="b">
        <f t="shared" si="10158"/>
        <v>0</v>
      </c>
    </row>
    <row r="857" spans="1:52" x14ac:dyDescent="0.2">
      <c r="A857" s="50" t="b">
        <f t="shared" si="10101"/>
        <v>0</v>
      </c>
      <c r="B857" s="51" t="s">
        <v>113</v>
      </c>
      <c r="C857" s="52">
        <v>6</v>
      </c>
      <c r="D857" s="52">
        <f t="shared" ref="D857" si="10303">IF(ISERROR(VLOOKUP(E857,Proveedores,2,FALSE)),"",VLOOKUP(E857,Proveedores,2,FALSE))</f>
        <v>2032</v>
      </c>
      <c r="E857" s="53" t="s">
        <v>114</v>
      </c>
      <c r="F857" s="54">
        <v>303</v>
      </c>
      <c r="G857" s="53" t="s">
        <v>61</v>
      </c>
      <c r="H857" s="53" t="s">
        <v>70</v>
      </c>
      <c r="I857" s="52">
        <v>7</v>
      </c>
      <c r="J857" s="53" t="s">
        <v>58</v>
      </c>
      <c r="K857" s="55">
        <v>44835</v>
      </c>
      <c r="L857" s="56">
        <v>4137</v>
      </c>
      <c r="M857" s="56">
        <v>4570</v>
      </c>
      <c r="N857" s="56">
        <v>4050</v>
      </c>
      <c r="O857" s="56">
        <v>182</v>
      </c>
      <c r="P857" s="57">
        <v>834</v>
      </c>
      <c r="Q857" s="58">
        <v>7.0999999999999994E-2</v>
      </c>
      <c r="R857" s="57">
        <v>774.79</v>
      </c>
      <c r="S857" s="57">
        <v>834</v>
      </c>
      <c r="T857" s="58">
        <v>7.0999999999999994E-2</v>
      </c>
      <c r="U857" s="57">
        <v>774.79</v>
      </c>
      <c r="V857" s="57">
        <v>834</v>
      </c>
      <c r="W857" s="58">
        <v>7.0999999999999994E-2</v>
      </c>
      <c r="X857" s="57">
        <v>774.79</v>
      </c>
      <c r="Y857" s="57">
        <v>834</v>
      </c>
      <c r="Z857" s="58">
        <v>7.0999999999999994E-2</v>
      </c>
      <c r="AA857" s="57">
        <v>774.79</v>
      </c>
      <c r="AB857" s="57">
        <v>10025007.809999999</v>
      </c>
      <c r="AC857" s="53" t="str">
        <f t="shared" si="10140"/>
        <v>Registro Valido</v>
      </c>
      <c r="AD857" s="57">
        <f t="shared" ref="AD857" si="10304">IF(OR(ISERROR(VLOOKUP(CONCATENATE("ALI_",$C857,"_SEG_",$I857,"_PROV_",$D857),Catalogo_Precios,AD$8,FALSE)),L857=0),0,VLOOKUP(CONCATENATE("ALI_",$C857,"_SEG_",$I857,"_PROV_",$D857),Catalogo_Precios,AD$8,FALSE))</f>
        <v>834</v>
      </c>
      <c r="AE857" s="57">
        <f t="shared" ref="AE857" si="10305">IF(OR(ISERROR(VLOOKUP(CONCATENATE("ALI_",$C857,"_SEG_",$I857,"_PROV_",$D857),Catalogo_Precios,AE$8,FALSE)),M857=0),0,VLOOKUP(CONCATENATE("ALI_",$C857,"_SEG_",$I857,"_PROV_",$D857),Catalogo_Precios,AE$8,FALSE))</f>
        <v>834</v>
      </c>
      <c r="AF857" s="57">
        <f t="shared" ref="AF857" si="10306">IF(OR(ISERROR(VLOOKUP(CONCATENATE("ALI_",$C857,"_SEG_",$I857,"_PROV_",$D857),Catalogo_Precios,AF$8,FALSE)),N857=0),0,VLOOKUP(CONCATENATE("ALI_",$C857,"_SEG_",$I857,"_PROV_",$D857),Catalogo_Precios,AF$8,FALSE))</f>
        <v>834</v>
      </c>
      <c r="AG857" s="57">
        <f t="shared" ref="AG857" si="10307">IF(OR(ISERROR(VLOOKUP(CONCATENATE("ALI_",$C857,"_SEG_",$I857,"_PROV_",$D857),Catalogo_Precios,AG$8,FALSE)),O857=0),0,VLOOKUP(CONCATENATE("ALI_",$C857,"_SEG_",$I857,"_PROV_",$D857),Catalogo_Precios,AG$8,FALSE))</f>
        <v>834</v>
      </c>
      <c r="AH857" s="57">
        <f t="shared" ref="AH857" si="10308">IF(OR(ISERROR(VLOOKUP(CONCATENATE("ALI_",$C857,"_SEG_",$I857,"_PROV_",$D857),Catalogo_Precios,AH$8,FALSE)),L857=0),0,VLOOKUP(CONCATENATE("ALI_",$C857,"_SEG_",$I857,"_PROV_",$D857),Catalogo_Precios,AH$8,FALSE))</f>
        <v>832</v>
      </c>
      <c r="AI857" s="57">
        <f t="shared" ref="AI857" si="10309">IF(OR(ISERROR(VLOOKUP(CONCATENATE("ALI_",$C857,"_SEG_",$I857,"_PROV_",$D857),Catalogo_Precios,AI$8,FALSE)),M857=0),0,VLOOKUP(CONCATENATE("ALI_",$C857,"_SEG_",$I857,"_PROV_",$D857),Catalogo_Precios,AI$8,FALSE))</f>
        <v>832</v>
      </c>
      <c r="AJ857" s="57">
        <f t="shared" ref="AJ857" si="10310">IF(OR(ISERROR(VLOOKUP(CONCATENATE("ALI_",$C857,"_SEG_",$I857,"_PROV_",$D857),Catalogo_Precios,AJ$8,FALSE)),N857=0),0,VLOOKUP(CONCATENATE("ALI_",$C857,"_SEG_",$I857,"_PROV_",$D857),Catalogo_Precios,AJ$8,FALSE))</f>
        <v>832</v>
      </c>
      <c r="AK857" s="57">
        <f t="shared" ref="AK857" si="10311">IF(OR(ISERROR(VLOOKUP(CONCATENATE("ALI_",$C857,"_SEG_",$I857,"_PROV_",$D857),Catalogo_Precios,AK$8,FALSE)),O857=0),0,VLOOKUP(CONCATENATE("ALI_",$C857,"_SEG_",$I857,"_PROV_",$D857),Catalogo_Precios,AK$8,FALSE))</f>
        <v>832</v>
      </c>
      <c r="AL857" s="53"/>
      <c r="AM857" s="59" t="str">
        <f t="shared" si="10149"/>
        <v>ALI_6_SEG_7</v>
      </c>
      <c r="AN857" s="59" t="str">
        <f t="shared" si="10150"/>
        <v>ALI_6_SEG_7_VAL_10025007.81</v>
      </c>
      <c r="AO857" s="60">
        <f t="shared" ref="AO857" si="10312">IF(OR(AB857="",AB857=0),0,COUNTIF(Codificacion,AM857))</f>
        <v>4</v>
      </c>
      <c r="AP857" s="61">
        <f t="array" ref="AP857">MIN(IF(Codificacion=AM857,Total_Cotizacion,""))</f>
        <v>9704250</v>
      </c>
      <c r="AQ857" s="62" t="b">
        <f t="shared" si="10152"/>
        <v>0</v>
      </c>
      <c r="AR857" s="51" t="str">
        <f t="shared" ref="AR857" si="10313">IF(COUNTIF(Codificacion2,CONCATENATE(AM857,"_VAL_",AB857))&gt;1,"Empate","")</f>
        <v/>
      </c>
      <c r="AS857" s="63" t="str">
        <f t="shared" si="9751"/>
        <v/>
      </c>
      <c r="AT857" s="59" t="str">
        <f t="shared" si="10154"/>
        <v>ALI_6_SEG_7_</v>
      </c>
      <c r="AU857" s="63">
        <f t="shared" ref="AU857" si="10314">IF(AND(COUNTIF(Codificacion3,AT857)&lt;AO857),1,COUNTIF(Codificacion3,AT857))</f>
        <v>1</v>
      </c>
      <c r="AV857" s="62" t="str">
        <f t="shared" si="10156"/>
        <v>No Seleccionada</v>
      </c>
      <c r="AW857" s="53"/>
      <c r="AX857" s="51" t="str">
        <f t="shared" si="10157"/>
        <v>ALI_6_SEG_7FALSO</v>
      </c>
      <c r="AY857" s="51">
        <f t="shared" si="10138"/>
        <v>3</v>
      </c>
      <c r="AZ857" s="64" t="b">
        <f t="shared" si="10158"/>
        <v>0</v>
      </c>
    </row>
    <row r="858" spans="1:52" x14ac:dyDescent="0.2">
      <c r="A858" s="50" t="b">
        <f t="shared" si="10101"/>
        <v>0</v>
      </c>
      <c r="B858" s="51" t="s">
        <v>113</v>
      </c>
      <c r="C858" s="52">
        <v>6</v>
      </c>
      <c r="D858" s="52">
        <f t="shared" ref="D858" si="10315">IF(ISERROR(VLOOKUP(E858,Proveedores,2,FALSE)),"",VLOOKUP(E858,Proveedores,2,FALSE))</f>
        <v>2032</v>
      </c>
      <c r="E858" s="53" t="s">
        <v>114</v>
      </c>
      <c r="F858" s="54">
        <v>304</v>
      </c>
      <c r="G858" s="53" t="s">
        <v>61</v>
      </c>
      <c r="H858" s="53" t="s">
        <v>70</v>
      </c>
      <c r="I858" s="52">
        <v>8</v>
      </c>
      <c r="J858" s="53" t="s">
        <v>58</v>
      </c>
      <c r="K858" s="55">
        <v>44835</v>
      </c>
      <c r="L858" s="56">
        <v>4020</v>
      </c>
      <c r="M858" s="56">
        <v>4683</v>
      </c>
      <c r="N858" s="56">
        <v>3631</v>
      </c>
      <c r="O858" s="56">
        <v>196</v>
      </c>
      <c r="P858" s="57">
        <v>834</v>
      </c>
      <c r="Q858" s="58">
        <v>7.8E-2</v>
      </c>
      <c r="R858" s="57">
        <v>768.95</v>
      </c>
      <c r="S858" s="57">
        <v>834</v>
      </c>
      <c r="T858" s="58">
        <v>7.8E-2</v>
      </c>
      <c r="U858" s="57">
        <v>768.95</v>
      </c>
      <c r="V858" s="57">
        <v>834</v>
      </c>
      <c r="W858" s="58">
        <v>7.8E-2</v>
      </c>
      <c r="X858" s="57">
        <v>768.95</v>
      </c>
      <c r="Y858" s="57">
        <v>834</v>
      </c>
      <c r="Z858" s="58">
        <v>7.8E-2</v>
      </c>
      <c r="AA858" s="57">
        <v>768.95</v>
      </c>
      <c r="AB858" s="57">
        <v>9634943.5</v>
      </c>
      <c r="AC858" s="53" t="str">
        <f t="shared" si="10140"/>
        <v>Registro Valido</v>
      </c>
      <c r="AD858" s="57">
        <f t="shared" ref="AD858" si="10316">IF(OR(ISERROR(VLOOKUP(CONCATENATE("ALI_",$C858,"_SEG_",$I858,"_PROV_",$D858),Catalogo_Precios,AD$8,FALSE)),L858=0),0,VLOOKUP(CONCATENATE("ALI_",$C858,"_SEG_",$I858,"_PROV_",$D858),Catalogo_Precios,AD$8,FALSE))</f>
        <v>834</v>
      </c>
      <c r="AE858" s="57">
        <f t="shared" ref="AE858" si="10317">IF(OR(ISERROR(VLOOKUP(CONCATENATE("ALI_",$C858,"_SEG_",$I858,"_PROV_",$D858),Catalogo_Precios,AE$8,FALSE)),M858=0),0,VLOOKUP(CONCATENATE("ALI_",$C858,"_SEG_",$I858,"_PROV_",$D858),Catalogo_Precios,AE$8,FALSE))</f>
        <v>834</v>
      </c>
      <c r="AF858" s="57">
        <f t="shared" ref="AF858" si="10318">IF(OR(ISERROR(VLOOKUP(CONCATENATE("ALI_",$C858,"_SEG_",$I858,"_PROV_",$D858),Catalogo_Precios,AF$8,FALSE)),N858=0),0,VLOOKUP(CONCATENATE("ALI_",$C858,"_SEG_",$I858,"_PROV_",$D858),Catalogo_Precios,AF$8,FALSE))</f>
        <v>834</v>
      </c>
      <c r="AG858" s="57">
        <f t="shared" ref="AG858" si="10319">IF(OR(ISERROR(VLOOKUP(CONCATENATE("ALI_",$C858,"_SEG_",$I858,"_PROV_",$D858),Catalogo_Precios,AG$8,FALSE)),O858=0),0,VLOOKUP(CONCATENATE("ALI_",$C858,"_SEG_",$I858,"_PROV_",$D858),Catalogo_Precios,AG$8,FALSE))</f>
        <v>834</v>
      </c>
      <c r="AH858" s="57">
        <f t="shared" ref="AH858" si="10320">IF(OR(ISERROR(VLOOKUP(CONCATENATE("ALI_",$C858,"_SEG_",$I858,"_PROV_",$D858),Catalogo_Precios,AH$8,FALSE)),L858=0),0,VLOOKUP(CONCATENATE("ALI_",$C858,"_SEG_",$I858,"_PROV_",$D858),Catalogo_Precios,AH$8,FALSE))</f>
        <v>832</v>
      </c>
      <c r="AI858" s="57">
        <f t="shared" ref="AI858" si="10321">IF(OR(ISERROR(VLOOKUP(CONCATENATE("ALI_",$C858,"_SEG_",$I858,"_PROV_",$D858),Catalogo_Precios,AI$8,FALSE)),M858=0),0,VLOOKUP(CONCATENATE("ALI_",$C858,"_SEG_",$I858,"_PROV_",$D858),Catalogo_Precios,AI$8,FALSE))</f>
        <v>832</v>
      </c>
      <c r="AJ858" s="57">
        <f t="shared" ref="AJ858" si="10322">IF(OR(ISERROR(VLOOKUP(CONCATENATE("ALI_",$C858,"_SEG_",$I858,"_PROV_",$D858),Catalogo_Precios,AJ$8,FALSE)),N858=0),0,VLOOKUP(CONCATENATE("ALI_",$C858,"_SEG_",$I858,"_PROV_",$D858),Catalogo_Precios,AJ$8,FALSE))</f>
        <v>832</v>
      </c>
      <c r="AK858" s="57">
        <f t="shared" ref="AK858" si="10323">IF(OR(ISERROR(VLOOKUP(CONCATENATE("ALI_",$C858,"_SEG_",$I858,"_PROV_",$D858),Catalogo_Precios,AK$8,FALSE)),O858=0),0,VLOOKUP(CONCATENATE("ALI_",$C858,"_SEG_",$I858,"_PROV_",$D858),Catalogo_Precios,AK$8,FALSE))</f>
        <v>832</v>
      </c>
      <c r="AL858" s="53"/>
      <c r="AM858" s="59" t="str">
        <f t="shared" si="10149"/>
        <v>ALI_6_SEG_8</v>
      </c>
      <c r="AN858" s="59" t="str">
        <f t="shared" si="10150"/>
        <v>ALI_6_SEG_8_VAL_9634943.5</v>
      </c>
      <c r="AO858" s="60">
        <f t="shared" ref="AO858" si="10324">IF(OR(AB858="",AB858=0),0,COUNTIF(Codificacion,AM858))</f>
        <v>4</v>
      </c>
      <c r="AP858" s="61">
        <f t="array" ref="AP858">MIN(IF(Codificacion=AM858,Total_Cotizacion,""))</f>
        <v>9397500</v>
      </c>
      <c r="AQ858" s="62" t="b">
        <f t="shared" si="10152"/>
        <v>0</v>
      </c>
      <c r="AR858" s="51" t="str">
        <f t="shared" ref="AR858" si="10325">IF(COUNTIF(Codificacion2,CONCATENATE(AM858,"_VAL_",AB858))&gt;1,"Empate","")</f>
        <v/>
      </c>
      <c r="AS858" s="63" t="str">
        <f t="shared" si="9751"/>
        <v/>
      </c>
      <c r="AT858" s="59" t="str">
        <f t="shared" si="10154"/>
        <v>ALI_6_SEG_8_</v>
      </c>
      <c r="AU858" s="63">
        <f t="shared" ref="AU858" si="10326">IF(AND(COUNTIF(Codificacion3,AT858)&lt;AO858),1,COUNTIF(Codificacion3,AT858))</f>
        <v>1</v>
      </c>
      <c r="AV858" s="62" t="str">
        <f t="shared" si="10156"/>
        <v>No Seleccionada</v>
      </c>
      <c r="AW858" s="53"/>
      <c r="AX858" s="51" t="str">
        <f t="shared" si="10157"/>
        <v>ALI_6_SEG_8FALSO</v>
      </c>
      <c r="AY858" s="51">
        <f t="shared" si="10138"/>
        <v>3</v>
      </c>
      <c r="AZ858" s="64" t="b">
        <f t="shared" si="10158"/>
        <v>0</v>
      </c>
    </row>
    <row r="859" spans="1:52" x14ac:dyDescent="0.2">
      <c r="A859" s="50" t="b">
        <f t="shared" si="10101"/>
        <v>0</v>
      </c>
      <c r="B859" s="51" t="s">
        <v>113</v>
      </c>
      <c r="C859" s="52">
        <v>6</v>
      </c>
      <c r="D859" s="52">
        <f t="shared" ref="D859" si="10327">IF(ISERROR(VLOOKUP(E859,Proveedores,2,FALSE)),"",VLOOKUP(E859,Proveedores,2,FALSE))</f>
        <v>2032</v>
      </c>
      <c r="E859" s="53" t="s">
        <v>114</v>
      </c>
      <c r="F859" s="54">
        <v>305</v>
      </c>
      <c r="G859" s="53" t="s">
        <v>61</v>
      </c>
      <c r="H859" s="53" t="s">
        <v>70</v>
      </c>
      <c r="I859" s="52">
        <v>9</v>
      </c>
      <c r="J859" s="53" t="s">
        <v>58</v>
      </c>
      <c r="K859" s="55">
        <v>44835</v>
      </c>
      <c r="L859" s="56">
        <v>4064</v>
      </c>
      <c r="M859" s="56">
        <v>4734</v>
      </c>
      <c r="N859" s="56">
        <v>3670</v>
      </c>
      <c r="O859" s="56">
        <v>198</v>
      </c>
      <c r="P859" s="57">
        <v>834</v>
      </c>
      <c r="Q859" s="58">
        <v>6.3E-2</v>
      </c>
      <c r="R859" s="57">
        <v>781.46</v>
      </c>
      <c r="S859" s="57">
        <v>834</v>
      </c>
      <c r="T859" s="58">
        <v>6.3E-2</v>
      </c>
      <c r="U859" s="57">
        <v>781.46</v>
      </c>
      <c r="V859" s="57">
        <v>834</v>
      </c>
      <c r="W859" s="58">
        <v>6.3E-2</v>
      </c>
      <c r="X859" s="57">
        <v>781.46</v>
      </c>
      <c r="Y859" s="57">
        <v>834</v>
      </c>
      <c r="Z859" s="58">
        <v>6.3E-2</v>
      </c>
      <c r="AA859" s="57">
        <v>781.46</v>
      </c>
      <c r="AB859" s="57">
        <v>9897972.3600000013</v>
      </c>
      <c r="AC859" s="53" t="str">
        <f t="shared" si="10140"/>
        <v>Registro Valido</v>
      </c>
      <c r="AD859" s="57">
        <f t="shared" ref="AD859" si="10328">IF(OR(ISERROR(VLOOKUP(CONCATENATE("ALI_",$C859,"_SEG_",$I859,"_PROV_",$D859),Catalogo_Precios,AD$8,FALSE)),L859=0),0,VLOOKUP(CONCATENATE("ALI_",$C859,"_SEG_",$I859,"_PROV_",$D859),Catalogo_Precios,AD$8,FALSE))</f>
        <v>834</v>
      </c>
      <c r="AE859" s="57">
        <f t="shared" ref="AE859" si="10329">IF(OR(ISERROR(VLOOKUP(CONCATENATE("ALI_",$C859,"_SEG_",$I859,"_PROV_",$D859),Catalogo_Precios,AE$8,FALSE)),M859=0),0,VLOOKUP(CONCATENATE("ALI_",$C859,"_SEG_",$I859,"_PROV_",$D859),Catalogo_Precios,AE$8,FALSE))</f>
        <v>834</v>
      </c>
      <c r="AF859" s="57">
        <f t="shared" ref="AF859" si="10330">IF(OR(ISERROR(VLOOKUP(CONCATENATE("ALI_",$C859,"_SEG_",$I859,"_PROV_",$D859),Catalogo_Precios,AF$8,FALSE)),N859=0),0,VLOOKUP(CONCATENATE("ALI_",$C859,"_SEG_",$I859,"_PROV_",$D859),Catalogo_Precios,AF$8,FALSE))</f>
        <v>834</v>
      </c>
      <c r="AG859" s="57">
        <f t="shared" ref="AG859" si="10331">IF(OR(ISERROR(VLOOKUP(CONCATENATE("ALI_",$C859,"_SEG_",$I859,"_PROV_",$D859),Catalogo_Precios,AG$8,FALSE)),O859=0),0,VLOOKUP(CONCATENATE("ALI_",$C859,"_SEG_",$I859,"_PROV_",$D859),Catalogo_Precios,AG$8,FALSE))</f>
        <v>834</v>
      </c>
      <c r="AH859" s="57">
        <f t="shared" ref="AH859" si="10332">IF(OR(ISERROR(VLOOKUP(CONCATENATE("ALI_",$C859,"_SEG_",$I859,"_PROV_",$D859),Catalogo_Precios,AH$8,FALSE)),L859=0),0,VLOOKUP(CONCATENATE("ALI_",$C859,"_SEG_",$I859,"_PROV_",$D859),Catalogo_Precios,AH$8,FALSE))</f>
        <v>832</v>
      </c>
      <c r="AI859" s="57">
        <f t="shared" ref="AI859" si="10333">IF(OR(ISERROR(VLOOKUP(CONCATENATE("ALI_",$C859,"_SEG_",$I859,"_PROV_",$D859),Catalogo_Precios,AI$8,FALSE)),M859=0),0,VLOOKUP(CONCATENATE("ALI_",$C859,"_SEG_",$I859,"_PROV_",$D859),Catalogo_Precios,AI$8,FALSE))</f>
        <v>832</v>
      </c>
      <c r="AJ859" s="57">
        <f t="shared" ref="AJ859" si="10334">IF(OR(ISERROR(VLOOKUP(CONCATENATE("ALI_",$C859,"_SEG_",$I859,"_PROV_",$D859),Catalogo_Precios,AJ$8,FALSE)),N859=0),0,VLOOKUP(CONCATENATE("ALI_",$C859,"_SEG_",$I859,"_PROV_",$D859),Catalogo_Precios,AJ$8,FALSE))</f>
        <v>832</v>
      </c>
      <c r="AK859" s="57">
        <f t="shared" ref="AK859" si="10335">IF(OR(ISERROR(VLOOKUP(CONCATENATE("ALI_",$C859,"_SEG_",$I859,"_PROV_",$D859),Catalogo_Precios,AK$8,FALSE)),O859=0),0,VLOOKUP(CONCATENATE("ALI_",$C859,"_SEG_",$I859,"_PROV_",$D859),Catalogo_Precios,AK$8,FALSE))</f>
        <v>832</v>
      </c>
      <c r="AL859" s="53"/>
      <c r="AM859" s="59" t="str">
        <f t="shared" si="10149"/>
        <v>ALI_6_SEG_9</v>
      </c>
      <c r="AN859" s="59" t="str">
        <f t="shared" si="10150"/>
        <v>ALI_6_SEG_9_VAL_9897972.36</v>
      </c>
      <c r="AO859" s="60">
        <f t="shared" ref="AO859" si="10336">IF(OR(AB859="",AB859=0),0,COUNTIF(Codificacion,AM859))</f>
        <v>4</v>
      </c>
      <c r="AP859" s="61">
        <f t="array" ref="AP859">MIN(IF(Codificacion=AM859,Total_Cotizacion,""))</f>
        <v>9499500</v>
      </c>
      <c r="AQ859" s="62" t="b">
        <f t="shared" si="10152"/>
        <v>0</v>
      </c>
      <c r="AR859" s="51" t="str">
        <f t="shared" ref="AR859" si="10337">IF(COUNTIF(Codificacion2,CONCATENATE(AM859,"_VAL_",AB859))&gt;1,"Empate","")</f>
        <v/>
      </c>
      <c r="AS859" s="63" t="str">
        <f t="shared" si="9751"/>
        <v/>
      </c>
      <c r="AT859" s="59" t="str">
        <f t="shared" si="10154"/>
        <v>ALI_6_SEG_9_</v>
      </c>
      <c r="AU859" s="63">
        <f t="shared" ref="AU859" si="10338">IF(AND(COUNTIF(Codificacion3,AT859)&lt;AO859),1,COUNTIF(Codificacion3,AT859))</f>
        <v>1</v>
      </c>
      <c r="AV859" s="62" t="str">
        <f t="shared" si="10156"/>
        <v>No Seleccionada</v>
      </c>
      <c r="AW859" s="53"/>
      <c r="AX859" s="51" t="str">
        <f t="shared" si="10157"/>
        <v>ALI_6_SEG_9FALSO</v>
      </c>
      <c r="AY859" s="51">
        <f t="shared" si="10138"/>
        <v>3</v>
      </c>
      <c r="AZ859" s="64" t="b">
        <f t="shared" si="10158"/>
        <v>0</v>
      </c>
    </row>
    <row r="860" spans="1:52" x14ac:dyDescent="0.2">
      <c r="A860" s="50" t="b">
        <f t="shared" si="10101"/>
        <v>0</v>
      </c>
      <c r="B860" s="51" t="s">
        <v>113</v>
      </c>
      <c r="C860" s="52">
        <v>6</v>
      </c>
      <c r="D860" s="52">
        <f t="shared" ref="D860" si="10339">IF(ISERROR(VLOOKUP(E860,Proveedores,2,FALSE)),"",VLOOKUP(E860,Proveedores,2,FALSE))</f>
        <v>2032</v>
      </c>
      <c r="E860" s="53" t="s">
        <v>114</v>
      </c>
      <c r="F860" s="54">
        <v>306</v>
      </c>
      <c r="G860" s="53" t="s">
        <v>61</v>
      </c>
      <c r="H860" s="53" t="s">
        <v>70</v>
      </c>
      <c r="I860" s="52">
        <v>10</v>
      </c>
      <c r="J860" s="53" t="s">
        <v>58</v>
      </c>
      <c r="K860" s="55">
        <v>44835</v>
      </c>
      <c r="L860" s="56">
        <v>4041</v>
      </c>
      <c r="M860" s="56">
        <v>4464</v>
      </c>
      <c r="N860" s="56">
        <v>3957</v>
      </c>
      <c r="O860" s="56">
        <v>178</v>
      </c>
      <c r="P860" s="57">
        <v>834</v>
      </c>
      <c r="Q860" s="58">
        <v>6.2E-2</v>
      </c>
      <c r="R860" s="57">
        <v>782.29</v>
      </c>
      <c r="S860" s="57">
        <v>834</v>
      </c>
      <c r="T860" s="58">
        <v>6.2E-2</v>
      </c>
      <c r="U860" s="57">
        <v>782.29</v>
      </c>
      <c r="V860" s="57">
        <v>834</v>
      </c>
      <c r="W860" s="58">
        <v>6.2E-2</v>
      </c>
      <c r="X860" s="57">
        <v>782.29</v>
      </c>
      <c r="Y860" s="57">
        <v>834</v>
      </c>
      <c r="Z860" s="58">
        <v>6.2E-2</v>
      </c>
      <c r="AA860" s="57">
        <v>782.29</v>
      </c>
      <c r="AB860" s="57">
        <v>9888145.5999999978</v>
      </c>
      <c r="AC860" s="53" t="str">
        <f t="shared" si="10140"/>
        <v>Registro Valido</v>
      </c>
      <c r="AD860" s="57">
        <f t="shared" ref="AD860" si="10340">IF(OR(ISERROR(VLOOKUP(CONCATENATE("ALI_",$C860,"_SEG_",$I860,"_PROV_",$D860),Catalogo_Precios,AD$8,FALSE)),L860=0),0,VLOOKUP(CONCATENATE("ALI_",$C860,"_SEG_",$I860,"_PROV_",$D860),Catalogo_Precios,AD$8,FALSE))</f>
        <v>834</v>
      </c>
      <c r="AE860" s="57">
        <f t="shared" ref="AE860" si="10341">IF(OR(ISERROR(VLOOKUP(CONCATENATE("ALI_",$C860,"_SEG_",$I860,"_PROV_",$D860),Catalogo_Precios,AE$8,FALSE)),M860=0),0,VLOOKUP(CONCATENATE("ALI_",$C860,"_SEG_",$I860,"_PROV_",$D860),Catalogo_Precios,AE$8,FALSE))</f>
        <v>834</v>
      </c>
      <c r="AF860" s="57">
        <f t="shared" ref="AF860" si="10342">IF(OR(ISERROR(VLOOKUP(CONCATENATE("ALI_",$C860,"_SEG_",$I860,"_PROV_",$D860),Catalogo_Precios,AF$8,FALSE)),N860=0),0,VLOOKUP(CONCATENATE("ALI_",$C860,"_SEG_",$I860,"_PROV_",$D860),Catalogo_Precios,AF$8,FALSE))</f>
        <v>834</v>
      </c>
      <c r="AG860" s="57">
        <f t="shared" ref="AG860" si="10343">IF(OR(ISERROR(VLOOKUP(CONCATENATE("ALI_",$C860,"_SEG_",$I860,"_PROV_",$D860),Catalogo_Precios,AG$8,FALSE)),O860=0),0,VLOOKUP(CONCATENATE("ALI_",$C860,"_SEG_",$I860,"_PROV_",$D860),Catalogo_Precios,AG$8,FALSE))</f>
        <v>834</v>
      </c>
      <c r="AH860" s="57">
        <f t="shared" ref="AH860" si="10344">IF(OR(ISERROR(VLOOKUP(CONCATENATE("ALI_",$C860,"_SEG_",$I860,"_PROV_",$D860),Catalogo_Precios,AH$8,FALSE)),L860=0),0,VLOOKUP(CONCATENATE("ALI_",$C860,"_SEG_",$I860,"_PROV_",$D860),Catalogo_Precios,AH$8,FALSE))</f>
        <v>832</v>
      </c>
      <c r="AI860" s="57">
        <f t="shared" ref="AI860" si="10345">IF(OR(ISERROR(VLOOKUP(CONCATENATE("ALI_",$C860,"_SEG_",$I860,"_PROV_",$D860),Catalogo_Precios,AI$8,FALSE)),M860=0),0,VLOOKUP(CONCATENATE("ALI_",$C860,"_SEG_",$I860,"_PROV_",$D860),Catalogo_Precios,AI$8,FALSE))</f>
        <v>832</v>
      </c>
      <c r="AJ860" s="57">
        <f t="shared" ref="AJ860" si="10346">IF(OR(ISERROR(VLOOKUP(CONCATENATE("ALI_",$C860,"_SEG_",$I860,"_PROV_",$D860),Catalogo_Precios,AJ$8,FALSE)),N860=0),0,VLOOKUP(CONCATENATE("ALI_",$C860,"_SEG_",$I860,"_PROV_",$D860),Catalogo_Precios,AJ$8,FALSE))</f>
        <v>832</v>
      </c>
      <c r="AK860" s="57">
        <f t="shared" ref="AK860" si="10347">IF(OR(ISERROR(VLOOKUP(CONCATENATE("ALI_",$C860,"_SEG_",$I860,"_PROV_",$D860),Catalogo_Precios,AK$8,FALSE)),O860=0),0,VLOOKUP(CONCATENATE("ALI_",$C860,"_SEG_",$I860,"_PROV_",$D860),Catalogo_Precios,AK$8,FALSE))</f>
        <v>832</v>
      </c>
      <c r="AL860" s="53"/>
      <c r="AM860" s="59" t="str">
        <f t="shared" si="10149"/>
        <v>ALI_6_SEG_10</v>
      </c>
      <c r="AN860" s="59" t="str">
        <f t="shared" si="10150"/>
        <v>ALI_6_SEG_10_VAL_9888145.6</v>
      </c>
      <c r="AO860" s="60">
        <f t="shared" ref="AO860" si="10348">IF(OR(AB860="",AB860=0),0,COUNTIF(Codificacion,AM860))</f>
        <v>4</v>
      </c>
      <c r="AP860" s="61">
        <f t="array" ref="AP860">MIN(IF(Codificacion=AM860,Total_Cotizacion,""))</f>
        <v>9480000</v>
      </c>
      <c r="AQ860" s="62" t="b">
        <f t="shared" si="10152"/>
        <v>0</v>
      </c>
      <c r="AR860" s="51" t="str">
        <f t="shared" ref="AR860" si="10349">IF(COUNTIF(Codificacion2,CONCATENATE(AM860,"_VAL_",AB860))&gt;1,"Empate","")</f>
        <v/>
      </c>
      <c r="AS860" s="63" t="str">
        <f t="shared" si="9751"/>
        <v/>
      </c>
      <c r="AT860" s="59" t="str">
        <f t="shared" si="10154"/>
        <v>ALI_6_SEG_10_</v>
      </c>
      <c r="AU860" s="63">
        <f t="shared" ref="AU860" si="10350">IF(AND(COUNTIF(Codificacion3,AT860)&lt;AO860),1,COUNTIF(Codificacion3,AT860))</f>
        <v>1</v>
      </c>
      <c r="AV860" s="62" t="str">
        <f t="shared" si="10156"/>
        <v>No Seleccionada</v>
      </c>
      <c r="AW860" s="53"/>
      <c r="AX860" s="51" t="str">
        <f t="shared" si="10157"/>
        <v>ALI_6_SEG_10FALSO</v>
      </c>
      <c r="AY860" s="51">
        <f t="shared" si="10138"/>
        <v>3</v>
      </c>
      <c r="AZ860" s="64" t="b">
        <f t="shared" si="10158"/>
        <v>0</v>
      </c>
    </row>
    <row r="861" spans="1:52" x14ac:dyDescent="0.2">
      <c r="A861" s="50" t="b">
        <f t="shared" si="10101"/>
        <v>0</v>
      </c>
      <c r="B861" s="51" t="s">
        <v>113</v>
      </c>
      <c r="C861" s="52">
        <v>6</v>
      </c>
      <c r="D861" s="52">
        <f t="shared" ref="D861" si="10351">IF(ISERROR(VLOOKUP(E861,Proveedores,2,FALSE)),"",VLOOKUP(E861,Proveedores,2,FALSE))</f>
        <v>2032</v>
      </c>
      <c r="E861" s="53" t="s">
        <v>114</v>
      </c>
      <c r="F861" s="54">
        <v>307</v>
      </c>
      <c r="G861" s="53" t="s">
        <v>61</v>
      </c>
      <c r="H861" s="53" t="s">
        <v>70</v>
      </c>
      <c r="I861" s="52">
        <v>11</v>
      </c>
      <c r="J861" s="53" t="s">
        <v>58</v>
      </c>
      <c r="K861" s="55">
        <v>44835</v>
      </c>
      <c r="L861" s="56">
        <v>3980</v>
      </c>
      <c r="M861" s="56">
        <v>4396</v>
      </c>
      <c r="N861" s="56">
        <v>3897</v>
      </c>
      <c r="O861" s="56">
        <v>175</v>
      </c>
      <c r="P861" s="57">
        <v>834</v>
      </c>
      <c r="Q861" s="58">
        <v>6.0999999999999999E-2</v>
      </c>
      <c r="R861" s="57">
        <v>783.13</v>
      </c>
      <c r="S861" s="57">
        <v>834</v>
      </c>
      <c r="T861" s="58">
        <v>6.0999999999999999E-2</v>
      </c>
      <c r="U861" s="57">
        <v>783.13</v>
      </c>
      <c r="V861" s="57">
        <v>834</v>
      </c>
      <c r="W861" s="58">
        <v>6.0999999999999999E-2</v>
      </c>
      <c r="X861" s="57">
        <v>783.13</v>
      </c>
      <c r="Y861" s="57">
        <v>834</v>
      </c>
      <c r="Z861" s="58">
        <v>6.0999999999999999E-2</v>
      </c>
      <c r="AA861" s="57">
        <v>783.13</v>
      </c>
      <c r="AB861" s="57">
        <v>9748402.2400000002</v>
      </c>
      <c r="AC861" s="53" t="str">
        <f t="shared" si="10140"/>
        <v>Registro Valido</v>
      </c>
      <c r="AD861" s="57">
        <f t="shared" ref="AD861" si="10352">IF(OR(ISERROR(VLOOKUP(CONCATENATE("ALI_",$C861,"_SEG_",$I861,"_PROV_",$D861),Catalogo_Precios,AD$8,FALSE)),L861=0),0,VLOOKUP(CONCATENATE("ALI_",$C861,"_SEG_",$I861,"_PROV_",$D861),Catalogo_Precios,AD$8,FALSE))</f>
        <v>834</v>
      </c>
      <c r="AE861" s="57">
        <f t="shared" ref="AE861" si="10353">IF(OR(ISERROR(VLOOKUP(CONCATENATE("ALI_",$C861,"_SEG_",$I861,"_PROV_",$D861),Catalogo_Precios,AE$8,FALSE)),M861=0),0,VLOOKUP(CONCATENATE("ALI_",$C861,"_SEG_",$I861,"_PROV_",$D861),Catalogo_Precios,AE$8,FALSE))</f>
        <v>834</v>
      </c>
      <c r="AF861" s="57">
        <f t="shared" ref="AF861" si="10354">IF(OR(ISERROR(VLOOKUP(CONCATENATE("ALI_",$C861,"_SEG_",$I861,"_PROV_",$D861),Catalogo_Precios,AF$8,FALSE)),N861=0),0,VLOOKUP(CONCATENATE("ALI_",$C861,"_SEG_",$I861,"_PROV_",$D861),Catalogo_Precios,AF$8,FALSE))</f>
        <v>834</v>
      </c>
      <c r="AG861" s="57">
        <f t="shared" ref="AG861" si="10355">IF(OR(ISERROR(VLOOKUP(CONCATENATE("ALI_",$C861,"_SEG_",$I861,"_PROV_",$D861),Catalogo_Precios,AG$8,FALSE)),O861=0),0,VLOOKUP(CONCATENATE("ALI_",$C861,"_SEG_",$I861,"_PROV_",$D861),Catalogo_Precios,AG$8,FALSE))</f>
        <v>834</v>
      </c>
      <c r="AH861" s="57">
        <f t="shared" ref="AH861" si="10356">IF(OR(ISERROR(VLOOKUP(CONCATENATE("ALI_",$C861,"_SEG_",$I861,"_PROV_",$D861),Catalogo_Precios,AH$8,FALSE)),L861=0),0,VLOOKUP(CONCATENATE("ALI_",$C861,"_SEG_",$I861,"_PROV_",$D861),Catalogo_Precios,AH$8,FALSE))</f>
        <v>832</v>
      </c>
      <c r="AI861" s="57">
        <f t="shared" ref="AI861" si="10357">IF(OR(ISERROR(VLOOKUP(CONCATENATE("ALI_",$C861,"_SEG_",$I861,"_PROV_",$D861),Catalogo_Precios,AI$8,FALSE)),M861=0),0,VLOOKUP(CONCATENATE("ALI_",$C861,"_SEG_",$I861,"_PROV_",$D861),Catalogo_Precios,AI$8,FALSE))</f>
        <v>832</v>
      </c>
      <c r="AJ861" s="57">
        <f t="shared" ref="AJ861" si="10358">IF(OR(ISERROR(VLOOKUP(CONCATENATE("ALI_",$C861,"_SEG_",$I861,"_PROV_",$D861),Catalogo_Precios,AJ$8,FALSE)),N861=0),0,VLOOKUP(CONCATENATE("ALI_",$C861,"_SEG_",$I861,"_PROV_",$D861),Catalogo_Precios,AJ$8,FALSE))</f>
        <v>832</v>
      </c>
      <c r="AK861" s="57">
        <f t="shared" ref="AK861" si="10359">IF(OR(ISERROR(VLOOKUP(CONCATENATE("ALI_",$C861,"_SEG_",$I861,"_PROV_",$D861),Catalogo_Precios,AK$8,FALSE)),O861=0),0,VLOOKUP(CONCATENATE("ALI_",$C861,"_SEG_",$I861,"_PROV_",$D861),Catalogo_Precios,AK$8,FALSE))</f>
        <v>832</v>
      </c>
      <c r="AL861" s="53"/>
      <c r="AM861" s="59" t="str">
        <f t="shared" si="10149"/>
        <v>ALI_6_SEG_11</v>
      </c>
      <c r="AN861" s="59" t="str">
        <f t="shared" si="10150"/>
        <v>ALI_6_SEG_11_VAL_9748402.24</v>
      </c>
      <c r="AO861" s="60">
        <f t="shared" ref="AO861" si="10360">IF(OR(AB861="",AB861=0),0,COUNTIF(Codificacion,AM861))</f>
        <v>4</v>
      </c>
      <c r="AP861" s="61">
        <f t="array" ref="AP861">MIN(IF(Codificacion=AM861,Total_Cotizacion,""))</f>
        <v>9336000</v>
      </c>
      <c r="AQ861" s="62" t="b">
        <f t="shared" si="10152"/>
        <v>0</v>
      </c>
      <c r="AR861" s="51" t="str">
        <f t="shared" ref="AR861" si="10361">IF(COUNTIF(Codificacion2,CONCATENATE(AM861,"_VAL_",AB861))&gt;1,"Empate","")</f>
        <v/>
      </c>
      <c r="AS861" s="63" t="str">
        <f t="shared" si="9751"/>
        <v/>
      </c>
      <c r="AT861" s="59" t="str">
        <f t="shared" si="10154"/>
        <v>ALI_6_SEG_11_</v>
      </c>
      <c r="AU861" s="63">
        <f t="shared" ref="AU861" si="10362">IF(AND(COUNTIF(Codificacion3,AT861)&lt;AO861),1,COUNTIF(Codificacion3,AT861))</f>
        <v>1</v>
      </c>
      <c r="AV861" s="62" t="str">
        <f t="shared" si="10156"/>
        <v>No Seleccionada</v>
      </c>
      <c r="AW861" s="53"/>
      <c r="AX861" s="51" t="str">
        <f t="shared" si="10157"/>
        <v>ALI_6_SEG_11FALSO</v>
      </c>
      <c r="AY861" s="51">
        <f t="shared" si="10138"/>
        <v>3</v>
      </c>
      <c r="AZ861" s="64" t="b">
        <f t="shared" si="10158"/>
        <v>0</v>
      </c>
    </row>
    <row r="862" spans="1:52" x14ac:dyDescent="0.2">
      <c r="A862" s="50" t="b">
        <f t="shared" si="10101"/>
        <v>0</v>
      </c>
      <c r="B862" s="51" t="s">
        <v>113</v>
      </c>
      <c r="C862" s="52">
        <v>6</v>
      </c>
      <c r="D862" s="52">
        <f t="shared" ref="D862" si="10363">IF(ISERROR(VLOOKUP(E862,Proveedores,2,FALSE)),"",VLOOKUP(E862,Proveedores,2,FALSE))</f>
        <v>2032</v>
      </c>
      <c r="E862" s="53" t="s">
        <v>114</v>
      </c>
      <c r="F862" s="54">
        <v>308</v>
      </c>
      <c r="G862" s="53" t="s">
        <v>61</v>
      </c>
      <c r="H862" s="53" t="s">
        <v>70</v>
      </c>
      <c r="I862" s="52">
        <v>12</v>
      </c>
      <c r="J862" s="53" t="s">
        <v>58</v>
      </c>
      <c r="K862" s="55">
        <v>44835</v>
      </c>
      <c r="L862" s="56">
        <v>3637</v>
      </c>
      <c r="M862" s="56">
        <v>4237</v>
      </c>
      <c r="N862" s="56">
        <v>3286</v>
      </c>
      <c r="O862" s="56">
        <v>178</v>
      </c>
      <c r="P862" s="57">
        <v>834</v>
      </c>
      <c r="Q862" s="58">
        <v>6.6000000000000003E-2</v>
      </c>
      <c r="R862" s="57">
        <v>778.96</v>
      </c>
      <c r="S862" s="57">
        <v>834</v>
      </c>
      <c r="T862" s="58">
        <v>6.6000000000000003E-2</v>
      </c>
      <c r="U862" s="57">
        <v>778.96</v>
      </c>
      <c r="V862" s="57">
        <v>834</v>
      </c>
      <c r="W862" s="58">
        <v>6.6000000000000003E-2</v>
      </c>
      <c r="X862" s="57">
        <v>778.96</v>
      </c>
      <c r="Y862" s="57">
        <v>834</v>
      </c>
      <c r="Z862" s="58">
        <v>6.6000000000000003E-2</v>
      </c>
      <c r="AA862" s="57">
        <v>778.96</v>
      </c>
      <c r="AB862" s="57">
        <v>8831848.4800000004</v>
      </c>
      <c r="AC862" s="53" t="str">
        <f t="shared" si="10140"/>
        <v>Registro Valido</v>
      </c>
      <c r="AD862" s="57">
        <f t="shared" ref="AD862" si="10364">IF(OR(ISERROR(VLOOKUP(CONCATENATE("ALI_",$C862,"_SEG_",$I862,"_PROV_",$D862),Catalogo_Precios,AD$8,FALSE)),L862=0),0,VLOOKUP(CONCATENATE("ALI_",$C862,"_SEG_",$I862,"_PROV_",$D862),Catalogo_Precios,AD$8,FALSE))</f>
        <v>834</v>
      </c>
      <c r="AE862" s="57">
        <f t="shared" ref="AE862" si="10365">IF(OR(ISERROR(VLOOKUP(CONCATENATE("ALI_",$C862,"_SEG_",$I862,"_PROV_",$D862),Catalogo_Precios,AE$8,FALSE)),M862=0),0,VLOOKUP(CONCATENATE("ALI_",$C862,"_SEG_",$I862,"_PROV_",$D862),Catalogo_Precios,AE$8,FALSE))</f>
        <v>834</v>
      </c>
      <c r="AF862" s="57">
        <f t="shared" ref="AF862" si="10366">IF(OR(ISERROR(VLOOKUP(CONCATENATE("ALI_",$C862,"_SEG_",$I862,"_PROV_",$D862),Catalogo_Precios,AF$8,FALSE)),N862=0),0,VLOOKUP(CONCATENATE("ALI_",$C862,"_SEG_",$I862,"_PROV_",$D862),Catalogo_Precios,AF$8,FALSE))</f>
        <v>834</v>
      </c>
      <c r="AG862" s="57">
        <f t="shared" ref="AG862" si="10367">IF(OR(ISERROR(VLOOKUP(CONCATENATE("ALI_",$C862,"_SEG_",$I862,"_PROV_",$D862),Catalogo_Precios,AG$8,FALSE)),O862=0),0,VLOOKUP(CONCATENATE("ALI_",$C862,"_SEG_",$I862,"_PROV_",$D862),Catalogo_Precios,AG$8,FALSE))</f>
        <v>834</v>
      </c>
      <c r="AH862" s="57">
        <f t="shared" ref="AH862" si="10368">IF(OR(ISERROR(VLOOKUP(CONCATENATE("ALI_",$C862,"_SEG_",$I862,"_PROV_",$D862),Catalogo_Precios,AH$8,FALSE)),L862=0),0,VLOOKUP(CONCATENATE("ALI_",$C862,"_SEG_",$I862,"_PROV_",$D862),Catalogo_Precios,AH$8,FALSE))</f>
        <v>832</v>
      </c>
      <c r="AI862" s="57">
        <f t="shared" ref="AI862" si="10369">IF(OR(ISERROR(VLOOKUP(CONCATENATE("ALI_",$C862,"_SEG_",$I862,"_PROV_",$D862),Catalogo_Precios,AI$8,FALSE)),M862=0),0,VLOOKUP(CONCATENATE("ALI_",$C862,"_SEG_",$I862,"_PROV_",$D862),Catalogo_Precios,AI$8,FALSE))</f>
        <v>832</v>
      </c>
      <c r="AJ862" s="57">
        <f t="shared" ref="AJ862" si="10370">IF(OR(ISERROR(VLOOKUP(CONCATENATE("ALI_",$C862,"_SEG_",$I862,"_PROV_",$D862),Catalogo_Precios,AJ$8,FALSE)),N862=0),0,VLOOKUP(CONCATENATE("ALI_",$C862,"_SEG_",$I862,"_PROV_",$D862),Catalogo_Precios,AJ$8,FALSE))</f>
        <v>832</v>
      </c>
      <c r="AK862" s="57">
        <f t="shared" ref="AK862" si="10371">IF(OR(ISERROR(VLOOKUP(CONCATENATE("ALI_",$C862,"_SEG_",$I862,"_PROV_",$D862),Catalogo_Precios,AK$8,FALSE)),O862=0),0,VLOOKUP(CONCATENATE("ALI_",$C862,"_SEG_",$I862,"_PROV_",$D862),Catalogo_Precios,AK$8,FALSE))</f>
        <v>832</v>
      </c>
      <c r="AL862" s="53"/>
      <c r="AM862" s="59" t="str">
        <f t="shared" si="10149"/>
        <v>ALI_6_SEG_12</v>
      </c>
      <c r="AN862" s="59" t="str">
        <f t="shared" si="10150"/>
        <v>ALI_6_SEG_12_VAL_8831848.48</v>
      </c>
      <c r="AO862" s="60">
        <f t="shared" ref="AO862" si="10372">IF(OR(AB862="",AB862=0),0,COUNTIF(Codificacion,AM862))</f>
        <v>4</v>
      </c>
      <c r="AP862" s="61">
        <f t="array" ref="AP862">MIN(IF(Codificacion=AM862,Total_Cotizacion,""))</f>
        <v>8503500</v>
      </c>
      <c r="AQ862" s="62" t="b">
        <f t="shared" si="10152"/>
        <v>0</v>
      </c>
      <c r="AR862" s="51" t="str">
        <f t="shared" ref="AR862" si="10373">IF(COUNTIF(Codificacion2,CONCATENATE(AM862,"_VAL_",AB862))&gt;1,"Empate","")</f>
        <v/>
      </c>
      <c r="AS862" s="63" t="str">
        <f t="shared" si="9751"/>
        <v/>
      </c>
      <c r="AT862" s="59" t="str">
        <f t="shared" si="10154"/>
        <v>ALI_6_SEG_12_</v>
      </c>
      <c r="AU862" s="63">
        <f t="shared" ref="AU862" si="10374">IF(AND(COUNTIF(Codificacion3,AT862)&lt;AO862),1,COUNTIF(Codificacion3,AT862))</f>
        <v>1</v>
      </c>
      <c r="AV862" s="62" t="str">
        <f t="shared" si="10156"/>
        <v>No Seleccionada</v>
      </c>
      <c r="AW862" s="53"/>
      <c r="AX862" s="51" t="str">
        <f t="shared" si="10157"/>
        <v>ALI_6_SEG_12FALSO</v>
      </c>
      <c r="AY862" s="51">
        <f t="shared" si="10138"/>
        <v>3</v>
      </c>
      <c r="AZ862" s="64" t="b">
        <f t="shared" si="10158"/>
        <v>0</v>
      </c>
    </row>
    <row r="863" spans="1:52" x14ac:dyDescent="0.2">
      <c r="A863" s="50" t="b">
        <f t="shared" si="10101"/>
        <v>0</v>
      </c>
      <c r="B863" s="51" t="s">
        <v>113</v>
      </c>
      <c r="C863" s="52">
        <v>6</v>
      </c>
      <c r="D863" s="52">
        <f t="shared" ref="D863" si="10375">IF(ISERROR(VLOOKUP(E863,Proveedores,2,FALSE)),"",VLOOKUP(E863,Proveedores,2,FALSE))</f>
        <v>2032</v>
      </c>
      <c r="E863" s="53" t="s">
        <v>114</v>
      </c>
      <c r="F863" s="54">
        <v>309</v>
      </c>
      <c r="G863" s="53" t="s">
        <v>61</v>
      </c>
      <c r="H863" s="53" t="s">
        <v>70</v>
      </c>
      <c r="I863" s="52">
        <v>13</v>
      </c>
      <c r="J863" s="53" t="s">
        <v>58</v>
      </c>
      <c r="K863" s="55">
        <v>44835</v>
      </c>
      <c r="L863" s="56">
        <v>3836</v>
      </c>
      <c r="M863" s="56">
        <v>4236</v>
      </c>
      <c r="N863" s="56">
        <v>3756</v>
      </c>
      <c r="O863" s="56">
        <v>170</v>
      </c>
      <c r="P863" s="57">
        <v>834</v>
      </c>
      <c r="Q863" s="58">
        <v>6.9000000000000006E-2</v>
      </c>
      <c r="R863" s="57">
        <v>776.45</v>
      </c>
      <c r="S863" s="57">
        <v>834</v>
      </c>
      <c r="T863" s="58">
        <v>6.9000000000000006E-2</v>
      </c>
      <c r="U863" s="57">
        <v>776.45</v>
      </c>
      <c r="V863" s="57">
        <v>834</v>
      </c>
      <c r="W863" s="58">
        <v>6.9000000000000006E-2</v>
      </c>
      <c r="X863" s="57">
        <v>776.45</v>
      </c>
      <c r="Y863" s="57">
        <v>834</v>
      </c>
      <c r="Z863" s="58">
        <v>6.9000000000000006E-2</v>
      </c>
      <c r="AA863" s="57">
        <v>776.45</v>
      </c>
      <c r="AB863" s="57">
        <v>9315847.1000000015</v>
      </c>
      <c r="AC863" s="53" t="str">
        <f t="shared" si="10140"/>
        <v>Registro Valido</v>
      </c>
      <c r="AD863" s="57">
        <f t="shared" ref="AD863" si="10376">IF(OR(ISERROR(VLOOKUP(CONCATENATE("ALI_",$C863,"_SEG_",$I863,"_PROV_",$D863),Catalogo_Precios,AD$8,FALSE)),L863=0),0,VLOOKUP(CONCATENATE("ALI_",$C863,"_SEG_",$I863,"_PROV_",$D863),Catalogo_Precios,AD$8,FALSE))</f>
        <v>834</v>
      </c>
      <c r="AE863" s="57">
        <f t="shared" ref="AE863" si="10377">IF(OR(ISERROR(VLOOKUP(CONCATENATE("ALI_",$C863,"_SEG_",$I863,"_PROV_",$D863),Catalogo_Precios,AE$8,FALSE)),M863=0),0,VLOOKUP(CONCATENATE("ALI_",$C863,"_SEG_",$I863,"_PROV_",$D863),Catalogo_Precios,AE$8,FALSE))</f>
        <v>834</v>
      </c>
      <c r="AF863" s="57">
        <f t="shared" ref="AF863" si="10378">IF(OR(ISERROR(VLOOKUP(CONCATENATE("ALI_",$C863,"_SEG_",$I863,"_PROV_",$D863),Catalogo_Precios,AF$8,FALSE)),N863=0),0,VLOOKUP(CONCATENATE("ALI_",$C863,"_SEG_",$I863,"_PROV_",$D863),Catalogo_Precios,AF$8,FALSE))</f>
        <v>834</v>
      </c>
      <c r="AG863" s="57">
        <f t="shared" ref="AG863" si="10379">IF(OR(ISERROR(VLOOKUP(CONCATENATE("ALI_",$C863,"_SEG_",$I863,"_PROV_",$D863),Catalogo_Precios,AG$8,FALSE)),O863=0),0,VLOOKUP(CONCATENATE("ALI_",$C863,"_SEG_",$I863,"_PROV_",$D863),Catalogo_Precios,AG$8,FALSE))</f>
        <v>834</v>
      </c>
      <c r="AH863" s="57">
        <f t="shared" ref="AH863" si="10380">IF(OR(ISERROR(VLOOKUP(CONCATENATE("ALI_",$C863,"_SEG_",$I863,"_PROV_",$D863),Catalogo_Precios,AH$8,FALSE)),L863=0),0,VLOOKUP(CONCATENATE("ALI_",$C863,"_SEG_",$I863,"_PROV_",$D863),Catalogo_Precios,AH$8,FALSE))</f>
        <v>832</v>
      </c>
      <c r="AI863" s="57">
        <f t="shared" ref="AI863" si="10381">IF(OR(ISERROR(VLOOKUP(CONCATENATE("ALI_",$C863,"_SEG_",$I863,"_PROV_",$D863),Catalogo_Precios,AI$8,FALSE)),M863=0),0,VLOOKUP(CONCATENATE("ALI_",$C863,"_SEG_",$I863,"_PROV_",$D863),Catalogo_Precios,AI$8,FALSE))</f>
        <v>832</v>
      </c>
      <c r="AJ863" s="57">
        <f t="shared" ref="AJ863" si="10382">IF(OR(ISERROR(VLOOKUP(CONCATENATE("ALI_",$C863,"_SEG_",$I863,"_PROV_",$D863),Catalogo_Precios,AJ$8,FALSE)),N863=0),0,VLOOKUP(CONCATENATE("ALI_",$C863,"_SEG_",$I863,"_PROV_",$D863),Catalogo_Precios,AJ$8,FALSE))</f>
        <v>832</v>
      </c>
      <c r="AK863" s="57">
        <f t="shared" ref="AK863" si="10383">IF(OR(ISERROR(VLOOKUP(CONCATENATE("ALI_",$C863,"_SEG_",$I863,"_PROV_",$D863),Catalogo_Precios,AK$8,FALSE)),O863=0),0,VLOOKUP(CONCATENATE("ALI_",$C863,"_SEG_",$I863,"_PROV_",$D863),Catalogo_Precios,AK$8,FALSE))</f>
        <v>832</v>
      </c>
      <c r="AL863" s="53"/>
      <c r="AM863" s="59" t="str">
        <f t="shared" si="10149"/>
        <v>ALI_6_SEG_13</v>
      </c>
      <c r="AN863" s="59" t="str">
        <f t="shared" si="10150"/>
        <v>ALI_6_SEG_13_VAL_9315847.1</v>
      </c>
      <c r="AO863" s="60">
        <f t="shared" ref="AO863" si="10384">IF(OR(AB863="",AB863=0),0,COUNTIF(Codificacion,AM863))</f>
        <v>4</v>
      </c>
      <c r="AP863" s="61">
        <f t="array" ref="AP863">MIN(IF(Codificacion=AM863,Total_Cotizacion,""))</f>
        <v>8998500</v>
      </c>
      <c r="AQ863" s="62" t="b">
        <f t="shared" si="10152"/>
        <v>0</v>
      </c>
      <c r="AR863" s="51" t="str">
        <f t="shared" ref="AR863" si="10385">IF(COUNTIF(Codificacion2,CONCATENATE(AM863,"_VAL_",AB863))&gt;1,"Empate","")</f>
        <v/>
      </c>
      <c r="AS863" s="63" t="str">
        <f t="shared" si="9751"/>
        <v/>
      </c>
      <c r="AT863" s="59" t="str">
        <f t="shared" si="10154"/>
        <v>ALI_6_SEG_13_</v>
      </c>
      <c r="AU863" s="63">
        <f t="shared" ref="AU863" si="10386">IF(AND(COUNTIF(Codificacion3,AT863)&lt;AO863),1,COUNTIF(Codificacion3,AT863))</f>
        <v>1</v>
      </c>
      <c r="AV863" s="62" t="str">
        <f t="shared" si="10156"/>
        <v>No Seleccionada</v>
      </c>
      <c r="AW863" s="53"/>
      <c r="AX863" s="51" t="str">
        <f t="shared" si="10157"/>
        <v>ALI_6_SEG_13FALSO</v>
      </c>
      <c r="AY863" s="51">
        <f t="shared" si="10138"/>
        <v>3</v>
      </c>
      <c r="AZ863" s="64" t="b">
        <f t="shared" si="10158"/>
        <v>0</v>
      </c>
    </row>
    <row r="864" spans="1:52" x14ac:dyDescent="0.2">
      <c r="A864" s="50" t="b">
        <f t="shared" si="10101"/>
        <v>0</v>
      </c>
      <c r="B864" s="51" t="s">
        <v>113</v>
      </c>
      <c r="C864" s="52">
        <v>6</v>
      </c>
      <c r="D864" s="52">
        <f t="shared" ref="D864" si="10387">IF(ISERROR(VLOOKUP(E864,Proveedores,2,FALSE)),"",VLOOKUP(E864,Proveedores,2,FALSE))</f>
        <v>2032</v>
      </c>
      <c r="E864" s="53" t="s">
        <v>114</v>
      </c>
      <c r="F864" s="54">
        <v>310</v>
      </c>
      <c r="G864" s="53" t="s">
        <v>61</v>
      </c>
      <c r="H864" s="53" t="s">
        <v>70</v>
      </c>
      <c r="I864" s="52">
        <v>14</v>
      </c>
      <c r="J864" s="53" t="s">
        <v>58</v>
      </c>
      <c r="K864" s="55">
        <v>44835</v>
      </c>
      <c r="L864" s="56">
        <v>3827</v>
      </c>
      <c r="M864" s="56">
        <v>4459</v>
      </c>
      <c r="N864" s="56">
        <v>3456</v>
      </c>
      <c r="O864" s="56">
        <v>187</v>
      </c>
      <c r="P864" s="57">
        <v>834</v>
      </c>
      <c r="Q864" s="58">
        <v>6.5000000000000002E-2</v>
      </c>
      <c r="R864" s="57">
        <v>779.79</v>
      </c>
      <c r="S864" s="57">
        <v>834</v>
      </c>
      <c r="T864" s="58">
        <v>6.5000000000000002E-2</v>
      </c>
      <c r="U864" s="57">
        <v>779.79</v>
      </c>
      <c r="V864" s="57">
        <v>834</v>
      </c>
      <c r="W864" s="58">
        <v>6.5000000000000002E-2</v>
      </c>
      <c r="X864" s="57">
        <v>779.79</v>
      </c>
      <c r="Y864" s="57">
        <v>834</v>
      </c>
      <c r="Z864" s="58">
        <v>6.5000000000000002E-2</v>
      </c>
      <c r="AA864" s="57">
        <v>779.79</v>
      </c>
      <c r="AB864" s="57">
        <v>9302114.9100000001</v>
      </c>
      <c r="AC864" s="53" t="str">
        <f t="shared" si="10140"/>
        <v>Registro Valido</v>
      </c>
      <c r="AD864" s="57">
        <f t="shared" ref="AD864" si="10388">IF(OR(ISERROR(VLOOKUP(CONCATENATE("ALI_",$C864,"_SEG_",$I864,"_PROV_",$D864),Catalogo_Precios,AD$8,FALSE)),L864=0),0,VLOOKUP(CONCATENATE("ALI_",$C864,"_SEG_",$I864,"_PROV_",$D864),Catalogo_Precios,AD$8,FALSE))</f>
        <v>834</v>
      </c>
      <c r="AE864" s="57">
        <f t="shared" ref="AE864" si="10389">IF(OR(ISERROR(VLOOKUP(CONCATENATE("ALI_",$C864,"_SEG_",$I864,"_PROV_",$D864),Catalogo_Precios,AE$8,FALSE)),M864=0),0,VLOOKUP(CONCATENATE("ALI_",$C864,"_SEG_",$I864,"_PROV_",$D864),Catalogo_Precios,AE$8,FALSE))</f>
        <v>834</v>
      </c>
      <c r="AF864" s="57">
        <f t="shared" ref="AF864" si="10390">IF(OR(ISERROR(VLOOKUP(CONCATENATE("ALI_",$C864,"_SEG_",$I864,"_PROV_",$D864),Catalogo_Precios,AF$8,FALSE)),N864=0),0,VLOOKUP(CONCATENATE("ALI_",$C864,"_SEG_",$I864,"_PROV_",$D864),Catalogo_Precios,AF$8,FALSE))</f>
        <v>834</v>
      </c>
      <c r="AG864" s="57">
        <f t="shared" ref="AG864" si="10391">IF(OR(ISERROR(VLOOKUP(CONCATENATE("ALI_",$C864,"_SEG_",$I864,"_PROV_",$D864),Catalogo_Precios,AG$8,FALSE)),O864=0),0,VLOOKUP(CONCATENATE("ALI_",$C864,"_SEG_",$I864,"_PROV_",$D864),Catalogo_Precios,AG$8,FALSE))</f>
        <v>834</v>
      </c>
      <c r="AH864" s="57">
        <f t="shared" ref="AH864" si="10392">IF(OR(ISERROR(VLOOKUP(CONCATENATE("ALI_",$C864,"_SEG_",$I864,"_PROV_",$D864),Catalogo_Precios,AH$8,FALSE)),L864=0),0,VLOOKUP(CONCATENATE("ALI_",$C864,"_SEG_",$I864,"_PROV_",$D864),Catalogo_Precios,AH$8,FALSE))</f>
        <v>832</v>
      </c>
      <c r="AI864" s="57">
        <f t="shared" ref="AI864" si="10393">IF(OR(ISERROR(VLOOKUP(CONCATENATE("ALI_",$C864,"_SEG_",$I864,"_PROV_",$D864),Catalogo_Precios,AI$8,FALSE)),M864=0),0,VLOOKUP(CONCATENATE("ALI_",$C864,"_SEG_",$I864,"_PROV_",$D864),Catalogo_Precios,AI$8,FALSE))</f>
        <v>832</v>
      </c>
      <c r="AJ864" s="57">
        <f t="shared" ref="AJ864" si="10394">IF(OR(ISERROR(VLOOKUP(CONCATENATE("ALI_",$C864,"_SEG_",$I864,"_PROV_",$D864),Catalogo_Precios,AJ$8,FALSE)),N864=0),0,VLOOKUP(CONCATENATE("ALI_",$C864,"_SEG_",$I864,"_PROV_",$D864),Catalogo_Precios,AJ$8,FALSE))</f>
        <v>832</v>
      </c>
      <c r="AK864" s="57">
        <f t="shared" ref="AK864" si="10395">IF(OR(ISERROR(VLOOKUP(CONCATENATE("ALI_",$C864,"_SEG_",$I864,"_PROV_",$D864),Catalogo_Precios,AK$8,FALSE)),O864=0),0,VLOOKUP(CONCATENATE("ALI_",$C864,"_SEG_",$I864,"_PROV_",$D864),Catalogo_Precios,AK$8,FALSE))</f>
        <v>832</v>
      </c>
      <c r="AL864" s="53"/>
      <c r="AM864" s="59" t="str">
        <f t="shared" si="10149"/>
        <v>ALI_6_SEG_14</v>
      </c>
      <c r="AN864" s="59" t="str">
        <f t="shared" si="10150"/>
        <v>ALI_6_SEG_14_VAL_9302114.91</v>
      </c>
      <c r="AO864" s="60">
        <f t="shared" ref="AO864" si="10396">IF(OR(AB864="",AB864=0),0,COUNTIF(Codificacion,AM864))</f>
        <v>4</v>
      </c>
      <c r="AP864" s="61">
        <f t="array" ref="AP864">MIN(IF(Codificacion=AM864,Total_Cotizacion,""))</f>
        <v>8946750</v>
      </c>
      <c r="AQ864" s="62" t="b">
        <f t="shared" si="10152"/>
        <v>0</v>
      </c>
      <c r="AR864" s="51" t="str">
        <f t="shared" ref="AR864" si="10397">IF(COUNTIF(Codificacion2,CONCATENATE(AM864,"_VAL_",AB864))&gt;1,"Empate","")</f>
        <v/>
      </c>
      <c r="AS864" s="63" t="str">
        <f t="shared" si="9751"/>
        <v/>
      </c>
      <c r="AT864" s="59" t="str">
        <f t="shared" si="10154"/>
        <v>ALI_6_SEG_14_</v>
      </c>
      <c r="AU864" s="63">
        <f t="shared" ref="AU864" si="10398">IF(AND(COUNTIF(Codificacion3,AT864)&lt;AO864),1,COUNTIF(Codificacion3,AT864))</f>
        <v>1</v>
      </c>
      <c r="AV864" s="62" t="str">
        <f t="shared" si="10156"/>
        <v>No Seleccionada</v>
      </c>
      <c r="AW864" s="53"/>
      <c r="AX864" s="51" t="str">
        <f t="shared" si="10157"/>
        <v>ALI_6_SEG_14FALSO</v>
      </c>
      <c r="AY864" s="51">
        <f t="shared" si="10138"/>
        <v>3</v>
      </c>
      <c r="AZ864" s="64" t="b">
        <f t="shared" si="10158"/>
        <v>0</v>
      </c>
    </row>
    <row r="865" spans="1:52" x14ac:dyDescent="0.2">
      <c r="A865" s="50" t="b">
        <f t="shared" si="10101"/>
        <v>0</v>
      </c>
      <c r="B865" s="51" t="s">
        <v>113</v>
      </c>
      <c r="C865" s="52">
        <v>6</v>
      </c>
      <c r="D865" s="52">
        <f t="shared" ref="D865" si="10399">IF(ISERROR(VLOOKUP(E865,Proveedores,2,FALSE)),"",VLOOKUP(E865,Proveedores,2,FALSE))</f>
        <v>2032</v>
      </c>
      <c r="E865" s="53" t="s">
        <v>114</v>
      </c>
      <c r="F865" s="54">
        <v>311</v>
      </c>
      <c r="G865" s="53" t="s">
        <v>61</v>
      </c>
      <c r="H865" s="53" t="s">
        <v>70</v>
      </c>
      <c r="I865" s="52">
        <v>15</v>
      </c>
      <c r="J865" s="53" t="s">
        <v>58</v>
      </c>
      <c r="K865" s="55">
        <v>44835</v>
      </c>
      <c r="L865" s="56">
        <v>3617</v>
      </c>
      <c r="M865" s="56">
        <v>4215</v>
      </c>
      <c r="N865" s="56">
        <v>3267</v>
      </c>
      <c r="O865" s="56">
        <v>177</v>
      </c>
      <c r="P865" s="57">
        <v>834</v>
      </c>
      <c r="Q865" s="58">
        <v>7.3999999999999996E-2</v>
      </c>
      <c r="R865" s="57">
        <v>772.28</v>
      </c>
      <c r="S865" s="57">
        <v>834</v>
      </c>
      <c r="T865" s="58">
        <v>7.3999999999999996E-2</v>
      </c>
      <c r="U865" s="57">
        <v>772.28</v>
      </c>
      <c r="V865" s="57">
        <v>834</v>
      </c>
      <c r="W865" s="58">
        <v>7.3999999999999996E-2</v>
      </c>
      <c r="X865" s="57">
        <v>772.28</v>
      </c>
      <c r="Y865" s="57">
        <v>834</v>
      </c>
      <c r="Z865" s="58">
        <v>7.3999999999999996E-2</v>
      </c>
      <c r="AA865" s="57">
        <v>772.28</v>
      </c>
      <c r="AB865" s="57">
        <v>8708229.2799999993</v>
      </c>
      <c r="AC865" s="53" t="str">
        <f t="shared" si="10140"/>
        <v>Registro Valido</v>
      </c>
      <c r="AD865" s="57">
        <f t="shared" ref="AD865" si="10400">IF(OR(ISERROR(VLOOKUP(CONCATENATE("ALI_",$C865,"_SEG_",$I865,"_PROV_",$D865),Catalogo_Precios,AD$8,FALSE)),L865=0),0,VLOOKUP(CONCATENATE("ALI_",$C865,"_SEG_",$I865,"_PROV_",$D865),Catalogo_Precios,AD$8,FALSE))</f>
        <v>834</v>
      </c>
      <c r="AE865" s="57">
        <f t="shared" ref="AE865" si="10401">IF(OR(ISERROR(VLOOKUP(CONCATENATE("ALI_",$C865,"_SEG_",$I865,"_PROV_",$D865),Catalogo_Precios,AE$8,FALSE)),M865=0),0,VLOOKUP(CONCATENATE("ALI_",$C865,"_SEG_",$I865,"_PROV_",$D865),Catalogo_Precios,AE$8,FALSE))</f>
        <v>834</v>
      </c>
      <c r="AF865" s="57">
        <f t="shared" ref="AF865" si="10402">IF(OR(ISERROR(VLOOKUP(CONCATENATE("ALI_",$C865,"_SEG_",$I865,"_PROV_",$D865),Catalogo_Precios,AF$8,FALSE)),N865=0),0,VLOOKUP(CONCATENATE("ALI_",$C865,"_SEG_",$I865,"_PROV_",$D865),Catalogo_Precios,AF$8,FALSE))</f>
        <v>834</v>
      </c>
      <c r="AG865" s="57">
        <f t="shared" ref="AG865" si="10403">IF(OR(ISERROR(VLOOKUP(CONCATENATE("ALI_",$C865,"_SEG_",$I865,"_PROV_",$D865),Catalogo_Precios,AG$8,FALSE)),O865=0),0,VLOOKUP(CONCATENATE("ALI_",$C865,"_SEG_",$I865,"_PROV_",$D865),Catalogo_Precios,AG$8,FALSE))</f>
        <v>834</v>
      </c>
      <c r="AH865" s="57">
        <f t="shared" ref="AH865" si="10404">IF(OR(ISERROR(VLOOKUP(CONCATENATE("ALI_",$C865,"_SEG_",$I865,"_PROV_",$D865),Catalogo_Precios,AH$8,FALSE)),L865=0),0,VLOOKUP(CONCATENATE("ALI_",$C865,"_SEG_",$I865,"_PROV_",$D865),Catalogo_Precios,AH$8,FALSE))</f>
        <v>832</v>
      </c>
      <c r="AI865" s="57">
        <f t="shared" ref="AI865" si="10405">IF(OR(ISERROR(VLOOKUP(CONCATENATE("ALI_",$C865,"_SEG_",$I865,"_PROV_",$D865),Catalogo_Precios,AI$8,FALSE)),M865=0),0,VLOOKUP(CONCATENATE("ALI_",$C865,"_SEG_",$I865,"_PROV_",$D865),Catalogo_Precios,AI$8,FALSE))</f>
        <v>832</v>
      </c>
      <c r="AJ865" s="57">
        <f t="shared" ref="AJ865" si="10406">IF(OR(ISERROR(VLOOKUP(CONCATENATE("ALI_",$C865,"_SEG_",$I865,"_PROV_",$D865),Catalogo_Precios,AJ$8,FALSE)),N865=0),0,VLOOKUP(CONCATENATE("ALI_",$C865,"_SEG_",$I865,"_PROV_",$D865),Catalogo_Precios,AJ$8,FALSE))</f>
        <v>832</v>
      </c>
      <c r="AK865" s="57">
        <f t="shared" ref="AK865" si="10407">IF(OR(ISERROR(VLOOKUP(CONCATENATE("ALI_",$C865,"_SEG_",$I865,"_PROV_",$D865),Catalogo_Precios,AK$8,FALSE)),O865=0),0,VLOOKUP(CONCATENATE("ALI_",$C865,"_SEG_",$I865,"_PROV_",$D865),Catalogo_Precios,AK$8,FALSE))</f>
        <v>832</v>
      </c>
      <c r="AL865" s="53"/>
      <c r="AM865" s="59" t="str">
        <f t="shared" si="10149"/>
        <v>ALI_6_SEG_15</v>
      </c>
      <c r="AN865" s="59" t="str">
        <f t="shared" si="10150"/>
        <v>ALI_6_SEG_15_VAL_8708229.28</v>
      </c>
      <c r="AO865" s="60">
        <f t="shared" ref="AO865" si="10408">IF(OR(AB865="",AB865=0),0,COUNTIF(Codificacion,AM865))</f>
        <v>4</v>
      </c>
      <c r="AP865" s="61">
        <f t="array" ref="AP865">MIN(IF(Codificacion=AM865,Total_Cotizacion,""))</f>
        <v>8457000</v>
      </c>
      <c r="AQ865" s="62" t="b">
        <f t="shared" si="10152"/>
        <v>0</v>
      </c>
      <c r="AR865" s="51" t="str">
        <f t="shared" ref="AR865" si="10409">IF(COUNTIF(Codificacion2,CONCATENATE(AM865,"_VAL_",AB865))&gt;1,"Empate","")</f>
        <v/>
      </c>
      <c r="AS865" s="63" t="str">
        <f t="shared" si="9751"/>
        <v/>
      </c>
      <c r="AT865" s="59" t="str">
        <f t="shared" si="10154"/>
        <v>ALI_6_SEG_15_</v>
      </c>
      <c r="AU865" s="63">
        <f t="shared" ref="AU865" si="10410">IF(AND(COUNTIF(Codificacion3,AT865)&lt;AO865),1,COUNTIF(Codificacion3,AT865))</f>
        <v>1</v>
      </c>
      <c r="AV865" s="62" t="str">
        <f t="shared" si="10156"/>
        <v>No Seleccionada</v>
      </c>
      <c r="AW865" s="53"/>
      <c r="AX865" s="51" t="str">
        <f t="shared" si="10157"/>
        <v>ALI_6_SEG_15FALSO</v>
      </c>
      <c r="AY865" s="51">
        <f t="shared" si="10138"/>
        <v>3</v>
      </c>
      <c r="AZ865" s="64" t="b">
        <f t="shared" si="10158"/>
        <v>0</v>
      </c>
    </row>
    <row r="866" spans="1:52" x14ac:dyDescent="0.2">
      <c r="A866" s="50" t="b">
        <f t="shared" si="10101"/>
        <v>0</v>
      </c>
      <c r="B866" s="51" t="s">
        <v>113</v>
      </c>
      <c r="C866" s="52">
        <v>52</v>
      </c>
      <c r="D866" s="52">
        <f t="shared" ref="D866" si="10411">IF(ISERROR(VLOOKUP(E866,Proveedores,2,FALSE)),"",VLOOKUP(E866,Proveedores,2,FALSE))</f>
        <v>2032</v>
      </c>
      <c r="E866" s="53" t="s">
        <v>114</v>
      </c>
      <c r="F866" s="54">
        <v>420</v>
      </c>
      <c r="G866" s="53" t="s">
        <v>116</v>
      </c>
      <c r="H866" s="53" t="s">
        <v>117</v>
      </c>
      <c r="I866" s="52">
        <v>4</v>
      </c>
      <c r="J866" s="53" t="s">
        <v>58</v>
      </c>
      <c r="K866" s="55">
        <v>44835</v>
      </c>
      <c r="L866" s="56">
        <v>8715</v>
      </c>
      <c r="M866" s="56">
        <v>10368</v>
      </c>
      <c r="N866" s="56">
        <v>6113</v>
      </c>
      <c r="O866" s="56">
        <v>457</v>
      </c>
      <c r="P866" s="57">
        <v>840</v>
      </c>
      <c r="Q866" s="58">
        <v>1.34E-2</v>
      </c>
      <c r="R866" s="57">
        <v>828.74</v>
      </c>
      <c r="S866" s="57">
        <v>840</v>
      </c>
      <c r="T866" s="58">
        <v>1.34E-2</v>
      </c>
      <c r="U866" s="57">
        <v>828.74</v>
      </c>
      <c r="V866" s="57">
        <v>840</v>
      </c>
      <c r="W866" s="58">
        <v>1.34E-2</v>
      </c>
      <c r="X866" s="57">
        <v>828.74</v>
      </c>
      <c r="Y866" s="57">
        <v>840</v>
      </c>
      <c r="Z866" s="58">
        <v>1.34E-2</v>
      </c>
      <c r="AA866" s="57">
        <v>828.74</v>
      </c>
      <c r="AB866" s="57">
        <v>21259667.219999999</v>
      </c>
      <c r="AC866" s="53" t="str">
        <f t="shared" si="10140"/>
        <v>Registro Valido</v>
      </c>
      <c r="AD866" s="57">
        <f t="shared" ref="AD866" si="10412">IF(OR(ISERROR(VLOOKUP(CONCATENATE("ALI_",$C866,"_SEG_",$I866,"_PROV_",$D866),Catalogo_Precios,AD$8,FALSE)),L866=0),0,VLOOKUP(CONCATENATE("ALI_",$C866,"_SEG_",$I866,"_PROV_",$D866),Catalogo_Precios,AD$8,FALSE))</f>
        <v>840</v>
      </c>
      <c r="AE866" s="57">
        <f t="shared" ref="AE866" si="10413">IF(OR(ISERROR(VLOOKUP(CONCATENATE("ALI_",$C866,"_SEG_",$I866,"_PROV_",$D866),Catalogo_Precios,AE$8,FALSE)),M866=0),0,VLOOKUP(CONCATENATE("ALI_",$C866,"_SEG_",$I866,"_PROV_",$D866),Catalogo_Precios,AE$8,FALSE))</f>
        <v>840</v>
      </c>
      <c r="AF866" s="57">
        <f t="shared" ref="AF866" si="10414">IF(OR(ISERROR(VLOOKUP(CONCATENATE("ALI_",$C866,"_SEG_",$I866,"_PROV_",$D866),Catalogo_Precios,AF$8,FALSE)),N866=0),0,VLOOKUP(CONCATENATE("ALI_",$C866,"_SEG_",$I866,"_PROV_",$D866),Catalogo_Precios,AF$8,FALSE))</f>
        <v>840</v>
      </c>
      <c r="AG866" s="57">
        <f t="shared" ref="AG866" si="10415">IF(OR(ISERROR(VLOOKUP(CONCATENATE("ALI_",$C866,"_SEG_",$I866,"_PROV_",$D866),Catalogo_Precios,AG$8,FALSE)),O866=0),0,VLOOKUP(CONCATENATE("ALI_",$C866,"_SEG_",$I866,"_PROV_",$D866),Catalogo_Precios,AG$8,FALSE))</f>
        <v>840</v>
      </c>
      <c r="AH866" s="57">
        <f t="shared" ref="AH866" si="10416">IF(OR(ISERROR(VLOOKUP(CONCATENATE("ALI_",$C866,"_SEG_",$I866,"_PROV_",$D866),Catalogo_Precios,AH$8,FALSE)),L866=0),0,VLOOKUP(CONCATENATE("ALI_",$C866,"_SEG_",$I866,"_PROV_",$D866),Catalogo_Precios,AH$8,FALSE))</f>
        <v>831</v>
      </c>
      <c r="AI866" s="57">
        <f t="shared" ref="AI866" si="10417">IF(OR(ISERROR(VLOOKUP(CONCATENATE("ALI_",$C866,"_SEG_",$I866,"_PROV_",$D866),Catalogo_Precios,AI$8,FALSE)),M866=0),0,VLOOKUP(CONCATENATE("ALI_",$C866,"_SEG_",$I866,"_PROV_",$D866),Catalogo_Precios,AI$8,FALSE))</f>
        <v>831</v>
      </c>
      <c r="AJ866" s="57">
        <f t="shared" ref="AJ866" si="10418">IF(OR(ISERROR(VLOOKUP(CONCATENATE("ALI_",$C866,"_SEG_",$I866,"_PROV_",$D866),Catalogo_Precios,AJ$8,FALSE)),N866=0),0,VLOOKUP(CONCATENATE("ALI_",$C866,"_SEG_",$I866,"_PROV_",$D866),Catalogo_Precios,AJ$8,FALSE))</f>
        <v>831</v>
      </c>
      <c r="AK866" s="57">
        <f t="shared" ref="AK866" si="10419">IF(OR(ISERROR(VLOOKUP(CONCATENATE("ALI_",$C866,"_SEG_",$I866,"_PROV_",$D866),Catalogo_Precios,AK$8,FALSE)),O866=0),0,VLOOKUP(CONCATENATE("ALI_",$C866,"_SEG_",$I866,"_PROV_",$D866),Catalogo_Precios,AK$8,FALSE))</f>
        <v>831</v>
      </c>
      <c r="AL866" s="53"/>
      <c r="AM866" s="59" t="str">
        <f t="shared" si="10149"/>
        <v>ALI_52_SEG_4</v>
      </c>
      <c r="AN866" s="59" t="str">
        <f t="shared" si="10150"/>
        <v>ALI_52_SEG_4_VAL_21259667.22</v>
      </c>
      <c r="AO866" s="60">
        <f t="shared" ref="AO866" si="10420">IF(OR(AB866="",AB866=0),0,COUNTIF(Codificacion,AM866))</f>
        <v>2</v>
      </c>
      <c r="AP866" s="61">
        <f t="array" ref="AP866">MIN(IF(Codificacion=AM866,Total_Cotizacion,""))</f>
        <v>21121141.02</v>
      </c>
      <c r="AQ866" s="62" t="b">
        <f t="shared" si="10152"/>
        <v>0</v>
      </c>
      <c r="AR866" s="51" t="str">
        <f t="shared" ref="AR866" si="10421">IF(COUNTIF(Codificacion2,CONCATENATE(AM866,"_VAL_",AB866))&gt;1,"Empate","")</f>
        <v/>
      </c>
      <c r="AS866" s="63" t="str">
        <f t="shared" si="9751"/>
        <v/>
      </c>
      <c r="AT866" s="59" t="str">
        <f t="shared" si="10154"/>
        <v>ALI_52_SEG_4_</v>
      </c>
      <c r="AU866" s="63">
        <f t="shared" ref="AU866" si="10422">IF(AND(COUNTIF(Codificacion3,AT866)&lt;AO866),1,COUNTIF(Codificacion3,AT866))</f>
        <v>1</v>
      </c>
      <c r="AV866" s="62" t="str">
        <f t="shared" si="10156"/>
        <v>No Seleccionada</v>
      </c>
      <c r="AW866" s="53"/>
      <c r="AX866" s="51" t="str">
        <f t="shared" si="10157"/>
        <v>ALI_52_SEG_4FALSO</v>
      </c>
      <c r="AY866" s="51">
        <f t="shared" si="10138"/>
        <v>1</v>
      </c>
      <c r="AZ866" s="64" t="b">
        <f t="shared" si="10158"/>
        <v>0</v>
      </c>
    </row>
    <row r="867" spans="1:52" x14ac:dyDescent="0.2">
      <c r="A867" s="50" t="str">
        <f t="shared" si="10101"/>
        <v>ALI_52_SEG_6</v>
      </c>
      <c r="B867" s="51" t="s">
        <v>113</v>
      </c>
      <c r="C867" s="52">
        <v>52</v>
      </c>
      <c r="D867" s="52">
        <f t="shared" ref="D867" si="10423">IF(ISERROR(VLOOKUP(E867,Proveedores,2,FALSE)),"",VLOOKUP(E867,Proveedores,2,FALSE))</f>
        <v>2032</v>
      </c>
      <c r="E867" s="53" t="s">
        <v>114</v>
      </c>
      <c r="F867" s="54">
        <v>421</v>
      </c>
      <c r="G867" s="53" t="s">
        <v>116</v>
      </c>
      <c r="H867" s="53" t="s">
        <v>117</v>
      </c>
      <c r="I867" s="52">
        <v>6</v>
      </c>
      <c r="J867" s="53" t="s">
        <v>58</v>
      </c>
      <c r="K867" s="55">
        <v>44835</v>
      </c>
      <c r="L867" s="56">
        <v>8770</v>
      </c>
      <c r="M867" s="56">
        <v>10433</v>
      </c>
      <c r="N867" s="56">
        <v>6153</v>
      </c>
      <c r="O867" s="56">
        <v>460</v>
      </c>
      <c r="P867" s="57">
        <v>840</v>
      </c>
      <c r="Q867" s="58">
        <v>1.9E-2</v>
      </c>
      <c r="R867" s="57">
        <v>824.04</v>
      </c>
      <c r="S867" s="57">
        <v>840</v>
      </c>
      <c r="T867" s="58">
        <v>1.9E-2</v>
      </c>
      <c r="U867" s="57">
        <v>824.04</v>
      </c>
      <c r="V867" s="57">
        <v>840</v>
      </c>
      <c r="W867" s="58">
        <v>1.9E-2</v>
      </c>
      <c r="X867" s="57">
        <v>824.04</v>
      </c>
      <c r="Y867" s="57">
        <v>840</v>
      </c>
      <c r="Z867" s="58">
        <v>1.9E-2</v>
      </c>
      <c r="AA867" s="57">
        <v>824.04</v>
      </c>
      <c r="AB867" s="57">
        <v>21273416.640000001</v>
      </c>
      <c r="AC867" s="53" t="str">
        <f t="shared" si="10140"/>
        <v>Registro Valido</v>
      </c>
      <c r="AD867" s="57">
        <f t="shared" ref="AD867" si="10424">IF(OR(ISERROR(VLOOKUP(CONCATENATE("ALI_",$C867,"_SEG_",$I867,"_PROV_",$D867),Catalogo_Precios,AD$8,FALSE)),L867=0),0,VLOOKUP(CONCATENATE("ALI_",$C867,"_SEG_",$I867,"_PROV_",$D867),Catalogo_Precios,AD$8,FALSE))</f>
        <v>840</v>
      </c>
      <c r="AE867" s="57">
        <f t="shared" ref="AE867" si="10425">IF(OR(ISERROR(VLOOKUP(CONCATENATE("ALI_",$C867,"_SEG_",$I867,"_PROV_",$D867),Catalogo_Precios,AE$8,FALSE)),M867=0),0,VLOOKUP(CONCATENATE("ALI_",$C867,"_SEG_",$I867,"_PROV_",$D867),Catalogo_Precios,AE$8,FALSE))</f>
        <v>840</v>
      </c>
      <c r="AF867" s="57">
        <f t="shared" ref="AF867" si="10426">IF(OR(ISERROR(VLOOKUP(CONCATENATE("ALI_",$C867,"_SEG_",$I867,"_PROV_",$D867),Catalogo_Precios,AF$8,FALSE)),N867=0),0,VLOOKUP(CONCATENATE("ALI_",$C867,"_SEG_",$I867,"_PROV_",$D867),Catalogo_Precios,AF$8,FALSE))</f>
        <v>840</v>
      </c>
      <c r="AG867" s="57">
        <f t="shared" ref="AG867" si="10427">IF(OR(ISERROR(VLOOKUP(CONCATENATE("ALI_",$C867,"_SEG_",$I867,"_PROV_",$D867),Catalogo_Precios,AG$8,FALSE)),O867=0),0,VLOOKUP(CONCATENATE("ALI_",$C867,"_SEG_",$I867,"_PROV_",$D867),Catalogo_Precios,AG$8,FALSE))</f>
        <v>840</v>
      </c>
      <c r="AH867" s="57">
        <f t="shared" ref="AH867" si="10428">IF(OR(ISERROR(VLOOKUP(CONCATENATE("ALI_",$C867,"_SEG_",$I867,"_PROV_",$D867),Catalogo_Precios,AH$8,FALSE)),L867=0),0,VLOOKUP(CONCATENATE("ALI_",$C867,"_SEG_",$I867,"_PROV_",$D867),Catalogo_Precios,AH$8,FALSE))</f>
        <v>831</v>
      </c>
      <c r="AI867" s="57">
        <f t="shared" ref="AI867" si="10429">IF(OR(ISERROR(VLOOKUP(CONCATENATE("ALI_",$C867,"_SEG_",$I867,"_PROV_",$D867),Catalogo_Precios,AI$8,FALSE)),M867=0),0,VLOOKUP(CONCATENATE("ALI_",$C867,"_SEG_",$I867,"_PROV_",$D867),Catalogo_Precios,AI$8,FALSE))</f>
        <v>831</v>
      </c>
      <c r="AJ867" s="57">
        <f t="shared" ref="AJ867" si="10430">IF(OR(ISERROR(VLOOKUP(CONCATENATE("ALI_",$C867,"_SEG_",$I867,"_PROV_",$D867),Catalogo_Precios,AJ$8,FALSE)),N867=0),0,VLOOKUP(CONCATENATE("ALI_",$C867,"_SEG_",$I867,"_PROV_",$D867),Catalogo_Precios,AJ$8,FALSE))</f>
        <v>831</v>
      </c>
      <c r="AK867" s="57">
        <f t="shared" ref="AK867" si="10431">IF(OR(ISERROR(VLOOKUP(CONCATENATE("ALI_",$C867,"_SEG_",$I867,"_PROV_",$D867),Catalogo_Precios,AK$8,FALSE)),O867=0),0,VLOOKUP(CONCATENATE("ALI_",$C867,"_SEG_",$I867,"_PROV_",$D867),Catalogo_Precios,AK$8,FALSE))</f>
        <v>831</v>
      </c>
      <c r="AL867" s="53"/>
      <c r="AM867" s="59" t="str">
        <f t="shared" si="10149"/>
        <v>ALI_52_SEG_6</v>
      </c>
      <c r="AN867" s="59" t="str">
        <f t="shared" si="10150"/>
        <v>ALI_52_SEG_6_VAL_21273416.64</v>
      </c>
      <c r="AO867" s="60">
        <f t="shared" ref="AO867" si="10432">IF(OR(AB867="",AB867=0),0,COUNTIF(Codificacion,AM867))</f>
        <v>2</v>
      </c>
      <c r="AP867" s="61">
        <f t="array" ref="AP867">MIN(IF(Codificacion=AM867,Total_Cotizacion,""))</f>
        <v>21273416.640000001</v>
      </c>
      <c r="AQ867" s="62" t="b">
        <f t="shared" si="10152"/>
        <v>1</v>
      </c>
      <c r="AR867" s="51" t="str">
        <f t="shared" ref="AR867" si="10433">IF(COUNTIF(Codificacion2,CONCATENATE(AM867,"_VAL_",AB867))&gt;1,"Empate","")</f>
        <v/>
      </c>
      <c r="AS867" s="63" t="str">
        <f t="shared" si="9751"/>
        <v>X</v>
      </c>
      <c r="AT867" s="59" t="str">
        <f t="shared" si="10154"/>
        <v>ALI_52_SEG_6_X</v>
      </c>
      <c r="AU867" s="63">
        <f t="shared" ref="AU867" si="10434">IF(AND(COUNTIF(Codificacion3,AT867)&lt;AO867),1,COUNTIF(Codificacion3,AT867))</f>
        <v>1</v>
      </c>
      <c r="AV867" s="62" t="str">
        <f t="shared" si="10156"/>
        <v>Cotizacion Seleccionada</v>
      </c>
      <c r="AW867" s="53"/>
      <c r="AX867" s="51" t="str">
        <f t="shared" si="10157"/>
        <v>ALI_52_SEG_6VERDADERO</v>
      </c>
      <c r="AY867" s="51">
        <f t="shared" si="10138"/>
        <v>1</v>
      </c>
      <c r="AZ867" s="64" t="b">
        <f t="shared" si="10158"/>
        <v>0</v>
      </c>
    </row>
    <row r="868" spans="1:52" x14ac:dyDescent="0.2">
      <c r="A868" s="50" t="b">
        <f t="shared" si="10101"/>
        <v>0</v>
      </c>
      <c r="B868" s="51" t="s">
        <v>113</v>
      </c>
      <c r="C868" s="52">
        <v>52</v>
      </c>
      <c r="D868" s="52">
        <f t="shared" ref="D868" si="10435">IF(ISERROR(VLOOKUP(E868,Proveedores,2,FALSE)),"",VLOOKUP(E868,Proveedores,2,FALSE))</f>
        <v>2032</v>
      </c>
      <c r="E868" s="53" t="s">
        <v>114</v>
      </c>
      <c r="F868" s="54">
        <v>422</v>
      </c>
      <c r="G868" s="53" t="s">
        <v>116</v>
      </c>
      <c r="H868" s="53" t="s">
        <v>117</v>
      </c>
      <c r="I868" s="52">
        <v>7</v>
      </c>
      <c r="J868" s="53" t="s">
        <v>58</v>
      </c>
      <c r="K868" s="55">
        <v>44835</v>
      </c>
      <c r="L868" s="56">
        <v>8956</v>
      </c>
      <c r="M868" s="56">
        <v>10654</v>
      </c>
      <c r="N868" s="56">
        <v>6283</v>
      </c>
      <c r="O868" s="56">
        <v>469</v>
      </c>
      <c r="P868" s="57">
        <v>840</v>
      </c>
      <c r="Q868" s="58">
        <v>1.14E-2</v>
      </c>
      <c r="R868" s="57">
        <v>830.42</v>
      </c>
      <c r="S868" s="57">
        <v>840</v>
      </c>
      <c r="T868" s="58">
        <v>1.14E-2</v>
      </c>
      <c r="U868" s="57">
        <v>830.42</v>
      </c>
      <c r="V868" s="57">
        <v>840</v>
      </c>
      <c r="W868" s="58">
        <v>1.14E-2</v>
      </c>
      <c r="X868" s="57">
        <v>830.42</v>
      </c>
      <c r="Y868" s="57">
        <v>840</v>
      </c>
      <c r="Z868" s="58">
        <v>1.14E-2</v>
      </c>
      <c r="AA868" s="57">
        <v>830.42</v>
      </c>
      <c r="AB868" s="57">
        <v>21891532.039999999</v>
      </c>
      <c r="AC868" s="53" t="str">
        <f t="shared" si="10140"/>
        <v>Registro Valido</v>
      </c>
      <c r="AD868" s="57">
        <f t="shared" ref="AD868" si="10436">IF(OR(ISERROR(VLOOKUP(CONCATENATE("ALI_",$C868,"_SEG_",$I868,"_PROV_",$D868),Catalogo_Precios,AD$8,FALSE)),L868=0),0,VLOOKUP(CONCATENATE("ALI_",$C868,"_SEG_",$I868,"_PROV_",$D868),Catalogo_Precios,AD$8,FALSE))</f>
        <v>840</v>
      </c>
      <c r="AE868" s="57">
        <f t="shared" ref="AE868" si="10437">IF(OR(ISERROR(VLOOKUP(CONCATENATE("ALI_",$C868,"_SEG_",$I868,"_PROV_",$D868),Catalogo_Precios,AE$8,FALSE)),M868=0),0,VLOOKUP(CONCATENATE("ALI_",$C868,"_SEG_",$I868,"_PROV_",$D868),Catalogo_Precios,AE$8,FALSE))</f>
        <v>840</v>
      </c>
      <c r="AF868" s="57">
        <f t="shared" ref="AF868" si="10438">IF(OR(ISERROR(VLOOKUP(CONCATENATE("ALI_",$C868,"_SEG_",$I868,"_PROV_",$D868),Catalogo_Precios,AF$8,FALSE)),N868=0),0,VLOOKUP(CONCATENATE("ALI_",$C868,"_SEG_",$I868,"_PROV_",$D868),Catalogo_Precios,AF$8,FALSE))</f>
        <v>840</v>
      </c>
      <c r="AG868" s="57">
        <f t="shared" ref="AG868" si="10439">IF(OR(ISERROR(VLOOKUP(CONCATENATE("ALI_",$C868,"_SEG_",$I868,"_PROV_",$D868),Catalogo_Precios,AG$8,FALSE)),O868=0),0,VLOOKUP(CONCATENATE("ALI_",$C868,"_SEG_",$I868,"_PROV_",$D868),Catalogo_Precios,AG$8,FALSE))</f>
        <v>840</v>
      </c>
      <c r="AH868" s="57">
        <f t="shared" ref="AH868" si="10440">IF(OR(ISERROR(VLOOKUP(CONCATENATE("ALI_",$C868,"_SEG_",$I868,"_PROV_",$D868),Catalogo_Precios,AH$8,FALSE)),L868=0),0,VLOOKUP(CONCATENATE("ALI_",$C868,"_SEG_",$I868,"_PROV_",$D868),Catalogo_Precios,AH$8,FALSE))</f>
        <v>831</v>
      </c>
      <c r="AI868" s="57">
        <f t="shared" ref="AI868" si="10441">IF(OR(ISERROR(VLOOKUP(CONCATENATE("ALI_",$C868,"_SEG_",$I868,"_PROV_",$D868),Catalogo_Precios,AI$8,FALSE)),M868=0),0,VLOOKUP(CONCATENATE("ALI_",$C868,"_SEG_",$I868,"_PROV_",$D868),Catalogo_Precios,AI$8,FALSE))</f>
        <v>831</v>
      </c>
      <c r="AJ868" s="57">
        <f t="shared" ref="AJ868" si="10442">IF(OR(ISERROR(VLOOKUP(CONCATENATE("ALI_",$C868,"_SEG_",$I868,"_PROV_",$D868),Catalogo_Precios,AJ$8,FALSE)),N868=0),0,VLOOKUP(CONCATENATE("ALI_",$C868,"_SEG_",$I868,"_PROV_",$D868),Catalogo_Precios,AJ$8,FALSE))</f>
        <v>831</v>
      </c>
      <c r="AK868" s="57">
        <f t="shared" ref="AK868" si="10443">IF(OR(ISERROR(VLOOKUP(CONCATENATE("ALI_",$C868,"_SEG_",$I868,"_PROV_",$D868),Catalogo_Precios,AK$8,FALSE)),O868=0),0,VLOOKUP(CONCATENATE("ALI_",$C868,"_SEG_",$I868,"_PROV_",$D868),Catalogo_Precios,AK$8,FALSE))</f>
        <v>831</v>
      </c>
      <c r="AL868" s="53"/>
      <c r="AM868" s="59" t="str">
        <f t="shared" si="10149"/>
        <v>ALI_52_SEG_7</v>
      </c>
      <c r="AN868" s="59" t="str">
        <f t="shared" si="10150"/>
        <v>ALI_52_SEG_7_VAL_21891532.04</v>
      </c>
      <c r="AO868" s="60">
        <f t="shared" ref="AO868" si="10444">IF(OR(AB868="",AB868=0),0,COUNTIF(Codificacion,AM868))</f>
        <v>2</v>
      </c>
      <c r="AP868" s="61">
        <f t="array" ref="AP868">MIN(IF(Codificacion=AM868,Total_Cotizacion,""))</f>
        <v>21704889.080000002</v>
      </c>
      <c r="AQ868" s="62" t="b">
        <f t="shared" si="10152"/>
        <v>0</v>
      </c>
      <c r="AR868" s="51" t="str">
        <f t="shared" ref="AR868" si="10445">IF(COUNTIF(Codificacion2,CONCATENATE(AM868,"_VAL_",AB868))&gt;1,"Empate","")</f>
        <v/>
      </c>
      <c r="AS868" s="63" t="str">
        <f t="shared" si="9751"/>
        <v/>
      </c>
      <c r="AT868" s="59" t="str">
        <f t="shared" si="10154"/>
        <v>ALI_52_SEG_7_</v>
      </c>
      <c r="AU868" s="63">
        <f t="shared" ref="AU868" si="10446">IF(AND(COUNTIF(Codificacion3,AT868)&lt;AO868),1,COUNTIF(Codificacion3,AT868))</f>
        <v>1</v>
      </c>
      <c r="AV868" s="62" t="str">
        <f t="shared" si="10156"/>
        <v>No Seleccionada</v>
      </c>
      <c r="AW868" s="53"/>
      <c r="AX868" s="51" t="str">
        <f t="shared" si="10157"/>
        <v>ALI_52_SEG_7FALSO</v>
      </c>
      <c r="AY868" s="51">
        <f t="shared" si="10138"/>
        <v>1</v>
      </c>
      <c r="AZ868" s="64" t="b">
        <f t="shared" si="10158"/>
        <v>0</v>
      </c>
    </row>
    <row r="869" spans="1:52" x14ac:dyDescent="0.2">
      <c r="A869" s="50" t="b">
        <f t="shared" si="10101"/>
        <v>0</v>
      </c>
      <c r="B869" s="51" t="s">
        <v>113</v>
      </c>
      <c r="C869" s="52">
        <v>52</v>
      </c>
      <c r="D869" s="52">
        <f t="shared" ref="D869" si="10447">IF(ISERROR(VLOOKUP(E869,Proveedores,2,FALSE)),"",VLOOKUP(E869,Proveedores,2,FALSE))</f>
        <v>2032</v>
      </c>
      <c r="E869" s="53" t="s">
        <v>114</v>
      </c>
      <c r="F869" s="54">
        <v>423</v>
      </c>
      <c r="G869" s="53" t="s">
        <v>116</v>
      </c>
      <c r="H869" s="53" t="s">
        <v>117</v>
      </c>
      <c r="I869" s="52">
        <v>8</v>
      </c>
      <c r="J869" s="53" t="s">
        <v>58</v>
      </c>
      <c r="K869" s="55">
        <v>44835</v>
      </c>
      <c r="L869" s="56">
        <v>8644</v>
      </c>
      <c r="M869" s="56">
        <v>10285</v>
      </c>
      <c r="N869" s="56">
        <v>6064</v>
      </c>
      <c r="O869" s="56">
        <v>453</v>
      </c>
      <c r="P869" s="57">
        <v>840</v>
      </c>
      <c r="Q869" s="58">
        <v>9.7000000000000003E-3</v>
      </c>
      <c r="R869" s="57">
        <v>831.85</v>
      </c>
      <c r="S869" s="57">
        <v>840</v>
      </c>
      <c r="T869" s="58">
        <v>9.7000000000000003E-3</v>
      </c>
      <c r="U869" s="57">
        <v>831.85</v>
      </c>
      <c r="V869" s="57">
        <v>840</v>
      </c>
      <c r="W869" s="58">
        <v>9.7000000000000003E-3</v>
      </c>
      <c r="X869" s="57">
        <v>831.85</v>
      </c>
      <c r="Y869" s="57">
        <v>840</v>
      </c>
      <c r="Z869" s="58">
        <v>9.7000000000000003E-3</v>
      </c>
      <c r="AA869" s="57">
        <v>831.85</v>
      </c>
      <c r="AB869" s="57">
        <v>21167255.100000001</v>
      </c>
      <c r="AC869" s="53" t="str">
        <f t="shared" si="10140"/>
        <v>Registro Valido</v>
      </c>
      <c r="AD869" s="57">
        <f t="shared" ref="AD869" si="10448">IF(OR(ISERROR(VLOOKUP(CONCATENATE("ALI_",$C869,"_SEG_",$I869,"_PROV_",$D869),Catalogo_Precios,AD$8,FALSE)),L869=0),0,VLOOKUP(CONCATENATE("ALI_",$C869,"_SEG_",$I869,"_PROV_",$D869),Catalogo_Precios,AD$8,FALSE))</f>
        <v>840</v>
      </c>
      <c r="AE869" s="57">
        <f t="shared" ref="AE869" si="10449">IF(OR(ISERROR(VLOOKUP(CONCATENATE("ALI_",$C869,"_SEG_",$I869,"_PROV_",$D869),Catalogo_Precios,AE$8,FALSE)),M869=0),0,VLOOKUP(CONCATENATE("ALI_",$C869,"_SEG_",$I869,"_PROV_",$D869),Catalogo_Precios,AE$8,FALSE))</f>
        <v>840</v>
      </c>
      <c r="AF869" s="57">
        <f t="shared" ref="AF869" si="10450">IF(OR(ISERROR(VLOOKUP(CONCATENATE("ALI_",$C869,"_SEG_",$I869,"_PROV_",$D869),Catalogo_Precios,AF$8,FALSE)),N869=0),0,VLOOKUP(CONCATENATE("ALI_",$C869,"_SEG_",$I869,"_PROV_",$D869),Catalogo_Precios,AF$8,FALSE))</f>
        <v>840</v>
      </c>
      <c r="AG869" s="57">
        <f t="shared" ref="AG869" si="10451">IF(OR(ISERROR(VLOOKUP(CONCATENATE("ALI_",$C869,"_SEG_",$I869,"_PROV_",$D869),Catalogo_Precios,AG$8,FALSE)),O869=0),0,VLOOKUP(CONCATENATE("ALI_",$C869,"_SEG_",$I869,"_PROV_",$D869),Catalogo_Precios,AG$8,FALSE))</f>
        <v>840</v>
      </c>
      <c r="AH869" s="57">
        <f t="shared" ref="AH869" si="10452">IF(OR(ISERROR(VLOOKUP(CONCATENATE("ALI_",$C869,"_SEG_",$I869,"_PROV_",$D869),Catalogo_Precios,AH$8,FALSE)),L869=0),0,VLOOKUP(CONCATENATE("ALI_",$C869,"_SEG_",$I869,"_PROV_",$D869),Catalogo_Precios,AH$8,FALSE))</f>
        <v>831</v>
      </c>
      <c r="AI869" s="57">
        <f t="shared" ref="AI869" si="10453">IF(OR(ISERROR(VLOOKUP(CONCATENATE("ALI_",$C869,"_SEG_",$I869,"_PROV_",$D869),Catalogo_Precios,AI$8,FALSE)),M869=0),0,VLOOKUP(CONCATENATE("ALI_",$C869,"_SEG_",$I869,"_PROV_",$D869),Catalogo_Precios,AI$8,FALSE))</f>
        <v>831</v>
      </c>
      <c r="AJ869" s="57">
        <f t="shared" ref="AJ869" si="10454">IF(OR(ISERROR(VLOOKUP(CONCATENATE("ALI_",$C869,"_SEG_",$I869,"_PROV_",$D869),Catalogo_Precios,AJ$8,FALSE)),N869=0),0,VLOOKUP(CONCATENATE("ALI_",$C869,"_SEG_",$I869,"_PROV_",$D869),Catalogo_Precios,AJ$8,FALSE))</f>
        <v>831</v>
      </c>
      <c r="AK869" s="57">
        <f t="shared" ref="AK869" si="10455">IF(OR(ISERROR(VLOOKUP(CONCATENATE("ALI_",$C869,"_SEG_",$I869,"_PROV_",$D869),Catalogo_Precios,AK$8,FALSE)),O869=0),0,VLOOKUP(CONCATENATE("ALI_",$C869,"_SEG_",$I869,"_PROV_",$D869),Catalogo_Precios,AK$8,FALSE))</f>
        <v>831</v>
      </c>
      <c r="AL869" s="53"/>
      <c r="AM869" s="59" t="str">
        <f t="shared" si="10149"/>
        <v>ALI_52_SEG_8</v>
      </c>
      <c r="AN869" s="59" t="str">
        <f t="shared" si="10150"/>
        <v>ALI_52_SEG_8_VAL_21167255.1</v>
      </c>
      <c r="AO869" s="60">
        <f t="shared" ref="AO869" si="10456">IF(OR(AB869="",AB869=0),0,COUNTIF(Codificacion,AM869))</f>
        <v>2</v>
      </c>
      <c r="AP869" s="61">
        <f t="array" ref="AP869">MIN(IF(Codificacion=AM869,Total_Cotizacion,""))</f>
        <v>20950709.639999997</v>
      </c>
      <c r="AQ869" s="62" t="b">
        <f t="shared" si="10152"/>
        <v>0</v>
      </c>
      <c r="AR869" s="51" t="str">
        <f t="shared" ref="AR869" si="10457">IF(COUNTIF(Codificacion2,CONCATENATE(AM869,"_VAL_",AB869))&gt;1,"Empate","")</f>
        <v/>
      </c>
      <c r="AS869" s="63" t="str">
        <f t="shared" si="9751"/>
        <v/>
      </c>
      <c r="AT869" s="59" t="str">
        <f t="shared" si="10154"/>
        <v>ALI_52_SEG_8_</v>
      </c>
      <c r="AU869" s="63">
        <f t="shared" ref="AU869" si="10458">IF(AND(COUNTIF(Codificacion3,AT869)&lt;AO869),1,COUNTIF(Codificacion3,AT869))</f>
        <v>1</v>
      </c>
      <c r="AV869" s="62" t="str">
        <f t="shared" si="10156"/>
        <v>No Seleccionada</v>
      </c>
      <c r="AW869" s="53"/>
      <c r="AX869" s="51" t="str">
        <f t="shared" si="10157"/>
        <v>ALI_52_SEG_8FALSO</v>
      </c>
      <c r="AY869" s="51">
        <f t="shared" si="10138"/>
        <v>1</v>
      </c>
      <c r="AZ869" s="64" t="b">
        <f t="shared" si="10158"/>
        <v>0</v>
      </c>
    </row>
    <row r="870" spans="1:52" x14ac:dyDescent="0.2">
      <c r="A870" s="50" t="str">
        <f t="shared" si="10101"/>
        <v>ALI_52_SEG_9</v>
      </c>
      <c r="B870" s="51" t="s">
        <v>113</v>
      </c>
      <c r="C870" s="52">
        <v>52</v>
      </c>
      <c r="D870" s="52">
        <f t="shared" ref="D870" si="10459">IF(ISERROR(VLOOKUP(E870,Proveedores,2,FALSE)),"",VLOOKUP(E870,Proveedores,2,FALSE))</f>
        <v>2032</v>
      </c>
      <c r="E870" s="53" t="s">
        <v>114</v>
      </c>
      <c r="F870" s="54">
        <v>424</v>
      </c>
      <c r="G870" s="53" t="s">
        <v>116</v>
      </c>
      <c r="H870" s="53" t="s">
        <v>117</v>
      </c>
      <c r="I870" s="52">
        <v>9</v>
      </c>
      <c r="J870" s="53" t="s">
        <v>58</v>
      </c>
      <c r="K870" s="55">
        <v>44835</v>
      </c>
      <c r="L870" s="56">
        <v>8735</v>
      </c>
      <c r="M870" s="56">
        <v>10393</v>
      </c>
      <c r="N870" s="56">
        <v>6127</v>
      </c>
      <c r="O870" s="56">
        <v>458</v>
      </c>
      <c r="P870" s="57">
        <v>840</v>
      </c>
      <c r="Q870" s="58">
        <v>2.1000000000000001E-2</v>
      </c>
      <c r="R870" s="57">
        <v>822.36</v>
      </c>
      <c r="S870" s="57">
        <v>840</v>
      </c>
      <c r="T870" s="58">
        <v>2.1000000000000001E-2</v>
      </c>
      <c r="U870" s="57">
        <v>822.36</v>
      </c>
      <c r="V870" s="57">
        <v>840</v>
      </c>
      <c r="W870" s="58">
        <v>2.1000000000000001E-2</v>
      </c>
      <c r="X870" s="57">
        <v>822.36</v>
      </c>
      <c r="Y870" s="57">
        <v>840</v>
      </c>
      <c r="Z870" s="58">
        <v>2.1000000000000001E-2</v>
      </c>
      <c r="AA870" s="57">
        <v>822.36</v>
      </c>
      <c r="AB870" s="57">
        <v>21145342.68</v>
      </c>
      <c r="AC870" s="53" t="str">
        <f t="shared" si="10140"/>
        <v>Registro Valido</v>
      </c>
      <c r="AD870" s="57">
        <f t="shared" ref="AD870" si="10460">IF(OR(ISERROR(VLOOKUP(CONCATENATE("ALI_",$C870,"_SEG_",$I870,"_PROV_",$D870),Catalogo_Precios,AD$8,FALSE)),L870=0),0,VLOOKUP(CONCATENATE("ALI_",$C870,"_SEG_",$I870,"_PROV_",$D870),Catalogo_Precios,AD$8,FALSE))</f>
        <v>840</v>
      </c>
      <c r="AE870" s="57">
        <f t="shared" ref="AE870" si="10461">IF(OR(ISERROR(VLOOKUP(CONCATENATE("ALI_",$C870,"_SEG_",$I870,"_PROV_",$D870),Catalogo_Precios,AE$8,FALSE)),M870=0),0,VLOOKUP(CONCATENATE("ALI_",$C870,"_SEG_",$I870,"_PROV_",$D870),Catalogo_Precios,AE$8,FALSE))</f>
        <v>840</v>
      </c>
      <c r="AF870" s="57">
        <f t="shared" ref="AF870" si="10462">IF(OR(ISERROR(VLOOKUP(CONCATENATE("ALI_",$C870,"_SEG_",$I870,"_PROV_",$D870),Catalogo_Precios,AF$8,FALSE)),N870=0),0,VLOOKUP(CONCATENATE("ALI_",$C870,"_SEG_",$I870,"_PROV_",$D870),Catalogo_Precios,AF$8,FALSE))</f>
        <v>840</v>
      </c>
      <c r="AG870" s="57">
        <f t="shared" ref="AG870" si="10463">IF(OR(ISERROR(VLOOKUP(CONCATENATE("ALI_",$C870,"_SEG_",$I870,"_PROV_",$D870),Catalogo_Precios,AG$8,FALSE)),O870=0),0,VLOOKUP(CONCATENATE("ALI_",$C870,"_SEG_",$I870,"_PROV_",$D870),Catalogo_Precios,AG$8,FALSE))</f>
        <v>840</v>
      </c>
      <c r="AH870" s="57">
        <f t="shared" ref="AH870" si="10464">IF(OR(ISERROR(VLOOKUP(CONCATENATE("ALI_",$C870,"_SEG_",$I870,"_PROV_",$D870),Catalogo_Precios,AH$8,FALSE)),L870=0),0,VLOOKUP(CONCATENATE("ALI_",$C870,"_SEG_",$I870,"_PROV_",$D870),Catalogo_Precios,AH$8,FALSE))</f>
        <v>831</v>
      </c>
      <c r="AI870" s="57">
        <f t="shared" ref="AI870" si="10465">IF(OR(ISERROR(VLOOKUP(CONCATENATE("ALI_",$C870,"_SEG_",$I870,"_PROV_",$D870),Catalogo_Precios,AI$8,FALSE)),M870=0),0,VLOOKUP(CONCATENATE("ALI_",$C870,"_SEG_",$I870,"_PROV_",$D870),Catalogo_Precios,AI$8,FALSE))</f>
        <v>831</v>
      </c>
      <c r="AJ870" s="57">
        <f t="shared" ref="AJ870" si="10466">IF(OR(ISERROR(VLOOKUP(CONCATENATE("ALI_",$C870,"_SEG_",$I870,"_PROV_",$D870),Catalogo_Precios,AJ$8,FALSE)),N870=0),0,VLOOKUP(CONCATENATE("ALI_",$C870,"_SEG_",$I870,"_PROV_",$D870),Catalogo_Precios,AJ$8,FALSE))</f>
        <v>831</v>
      </c>
      <c r="AK870" s="57">
        <f t="shared" ref="AK870" si="10467">IF(OR(ISERROR(VLOOKUP(CONCATENATE("ALI_",$C870,"_SEG_",$I870,"_PROV_",$D870),Catalogo_Precios,AK$8,FALSE)),O870=0),0,VLOOKUP(CONCATENATE("ALI_",$C870,"_SEG_",$I870,"_PROV_",$D870),Catalogo_Precios,AK$8,FALSE))</f>
        <v>831</v>
      </c>
      <c r="AL870" s="53"/>
      <c r="AM870" s="59" t="str">
        <f t="shared" si="10149"/>
        <v>ALI_52_SEG_9</v>
      </c>
      <c r="AN870" s="59" t="str">
        <f t="shared" si="10150"/>
        <v>ALI_52_SEG_9_VAL_21145342.68</v>
      </c>
      <c r="AO870" s="60">
        <f t="shared" ref="AO870" si="10468">IF(OR(AB870="",AB870=0),0,COUNTIF(Codificacion,AM870))</f>
        <v>2</v>
      </c>
      <c r="AP870" s="61">
        <f t="array" ref="AP870">MIN(IF(Codificacion=AM870,Total_Cotizacion,""))</f>
        <v>21145342.68</v>
      </c>
      <c r="AQ870" s="62" t="b">
        <f t="shared" si="10152"/>
        <v>1</v>
      </c>
      <c r="AR870" s="51" t="str">
        <f t="shared" ref="AR870" si="10469">IF(COUNTIF(Codificacion2,CONCATENATE(AM870,"_VAL_",AB870))&gt;1,"Empate","")</f>
        <v/>
      </c>
      <c r="AS870" s="63" t="str">
        <f t="shared" si="9751"/>
        <v>X</v>
      </c>
      <c r="AT870" s="59" t="str">
        <f t="shared" si="10154"/>
        <v>ALI_52_SEG_9_X</v>
      </c>
      <c r="AU870" s="63">
        <f t="shared" ref="AU870" si="10470">IF(AND(COUNTIF(Codificacion3,AT870)&lt;AO870),1,COUNTIF(Codificacion3,AT870))</f>
        <v>1</v>
      </c>
      <c r="AV870" s="62" t="str">
        <f t="shared" si="10156"/>
        <v>Cotizacion Seleccionada</v>
      </c>
      <c r="AW870" s="53"/>
      <c r="AX870" s="51" t="str">
        <f t="shared" si="10157"/>
        <v>ALI_52_SEG_9VERDADERO</v>
      </c>
      <c r="AY870" s="51">
        <f t="shared" si="10138"/>
        <v>1</v>
      </c>
      <c r="AZ870" s="64" t="b">
        <f t="shared" si="10158"/>
        <v>0</v>
      </c>
    </row>
    <row r="871" spans="1:52" x14ac:dyDescent="0.2">
      <c r="A871" s="50" t="str">
        <f t="shared" si="10101"/>
        <v>ALI_52_SEG_10</v>
      </c>
      <c r="B871" s="51" t="s">
        <v>113</v>
      </c>
      <c r="C871" s="52">
        <v>52</v>
      </c>
      <c r="D871" s="52">
        <f t="shared" ref="D871" si="10471">IF(ISERROR(VLOOKUP(E871,Proveedores,2,FALSE)),"",VLOOKUP(E871,Proveedores,2,FALSE))</f>
        <v>2032</v>
      </c>
      <c r="E871" s="53" t="s">
        <v>114</v>
      </c>
      <c r="F871" s="54">
        <v>425</v>
      </c>
      <c r="G871" s="53" t="s">
        <v>116</v>
      </c>
      <c r="H871" s="53" t="s">
        <v>117</v>
      </c>
      <c r="I871" s="52">
        <v>10</v>
      </c>
      <c r="J871" s="53" t="s">
        <v>58</v>
      </c>
      <c r="K871" s="55">
        <v>44835</v>
      </c>
      <c r="L871" s="56">
        <v>8748</v>
      </c>
      <c r="M871" s="56">
        <v>10408</v>
      </c>
      <c r="N871" s="56">
        <v>6137</v>
      </c>
      <c r="O871" s="56">
        <v>459</v>
      </c>
      <c r="P871" s="57">
        <v>840</v>
      </c>
      <c r="Q871" s="58">
        <v>1.7000000000000001E-2</v>
      </c>
      <c r="R871" s="57">
        <v>825.72</v>
      </c>
      <c r="S871" s="57">
        <v>840</v>
      </c>
      <c r="T871" s="58">
        <v>1.7000000000000001E-2</v>
      </c>
      <c r="U871" s="57">
        <v>825.72</v>
      </c>
      <c r="V871" s="57">
        <v>840</v>
      </c>
      <c r="W871" s="58">
        <v>1.7000000000000001E-2</v>
      </c>
      <c r="X871" s="57">
        <v>825.72</v>
      </c>
      <c r="Y871" s="57">
        <v>840</v>
      </c>
      <c r="Z871" s="58">
        <v>1.7000000000000001E-2</v>
      </c>
      <c r="AA871" s="57">
        <v>825.72</v>
      </c>
      <c r="AB871" s="57">
        <v>21263941.440000001</v>
      </c>
      <c r="AC871" s="53" t="str">
        <f t="shared" si="10140"/>
        <v>Registro Valido</v>
      </c>
      <c r="AD871" s="57">
        <f t="shared" ref="AD871" si="10472">IF(OR(ISERROR(VLOOKUP(CONCATENATE("ALI_",$C871,"_SEG_",$I871,"_PROV_",$D871),Catalogo_Precios,AD$8,FALSE)),L871=0),0,VLOOKUP(CONCATENATE("ALI_",$C871,"_SEG_",$I871,"_PROV_",$D871),Catalogo_Precios,AD$8,FALSE))</f>
        <v>840</v>
      </c>
      <c r="AE871" s="57">
        <f t="shared" ref="AE871" si="10473">IF(OR(ISERROR(VLOOKUP(CONCATENATE("ALI_",$C871,"_SEG_",$I871,"_PROV_",$D871),Catalogo_Precios,AE$8,FALSE)),M871=0),0,VLOOKUP(CONCATENATE("ALI_",$C871,"_SEG_",$I871,"_PROV_",$D871),Catalogo_Precios,AE$8,FALSE))</f>
        <v>840</v>
      </c>
      <c r="AF871" s="57">
        <f t="shared" ref="AF871" si="10474">IF(OR(ISERROR(VLOOKUP(CONCATENATE("ALI_",$C871,"_SEG_",$I871,"_PROV_",$D871),Catalogo_Precios,AF$8,FALSE)),N871=0),0,VLOOKUP(CONCATENATE("ALI_",$C871,"_SEG_",$I871,"_PROV_",$D871),Catalogo_Precios,AF$8,FALSE))</f>
        <v>840</v>
      </c>
      <c r="AG871" s="57">
        <f t="shared" ref="AG871" si="10475">IF(OR(ISERROR(VLOOKUP(CONCATENATE("ALI_",$C871,"_SEG_",$I871,"_PROV_",$D871),Catalogo_Precios,AG$8,FALSE)),O871=0),0,VLOOKUP(CONCATENATE("ALI_",$C871,"_SEG_",$I871,"_PROV_",$D871),Catalogo_Precios,AG$8,FALSE))</f>
        <v>840</v>
      </c>
      <c r="AH871" s="57">
        <f t="shared" ref="AH871" si="10476">IF(OR(ISERROR(VLOOKUP(CONCATENATE("ALI_",$C871,"_SEG_",$I871,"_PROV_",$D871),Catalogo_Precios,AH$8,FALSE)),L871=0),0,VLOOKUP(CONCATENATE("ALI_",$C871,"_SEG_",$I871,"_PROV_",$D871),Catalogo_Precios,AH$8,FALSE))</f>
        <v>831</v>
      </c>
      <c r="AI871" s="57">
        <f t="shared" ref="AI871" si="10477">IF(OR(ISERROR(VLOOKUP(CONCATENATE("ALI_",$C871,"_SEG_",$I871,"_PROV_",$D871),Catalogo_Precios,AI$8,FALSE)),M871=0),0,VLOOKUP(CONCATENATE("ALI_",$C871,"_SEG_",$I871,"_PROV_",$D871),Catalogo_Precios,AI$8,FALSE))</f>
        <v>831</v>
      </c>
      <c r="AJ871" s="57">
        <f t="shared" ref="AJ871" si="10478">IF(OR(ISERROR(VLOOKUP(CONCATENATE("ALI_",$C871,"_SEG_",$I871,"_PROV_",$D871),Catalogo_Precios,AJ$8,FALSE)),N871=0),0,VLOOKUP(CONCATENATE("ALI_",$C871,"_SEG_",$I871,"_PROV_",$D871),Catalogo_Precios,AJ$8,FALSE))</f>
        <v>831</v>
      </c>
      <c r="AK871" s="57">
        <f t="shared" ref="AK871" si="10479">IF(OR(ISERROR(VLOOKUP(CONCATENATE("ALI_",$C871,"_SEG_",$I871,"_PROV_",$D871),Catalogo_Precios,AK$8,FALSE)),O871=0),0,VLOOKUP(CONCATENATE("ALI_",$C871,"_SEG_",$I871,"_PROV_",$D871),Catalogo_Precios,AK$8,FALSE))</f>
        <v>831</v>
      </c>
      <c r="AL871" s="53"/>
      <c r="AM871" s="59" t="str">
        <f t="shared" si="10149"/>
        <v>ALI_52_SEG_10</v>
      </c>
      <c r="AN871" s="59" t="str">
        <f t="shared" si="10150"/>
        <v>ALI_52_SEG_10_VAL_21263941.44</v>
      </c>
      <c r="AO871" s="60">
        <f t="shared" ref="AO871" si="10480">IF(OR(AB871="",AB871=0),0,COUNTIF(Codificacion,AM871))</f>
        <v>2</v>
      </c>
      <c r="AP871" s="61">
        <f t="array" ref="AP871">MIN(IF(Codificacion=AM871,Total_Cotizacion,""))</f>
        <v>21263941.440000001</v>
      </c>
      <c r="AQ871" s="62" t="b">
        <f t="shared" si="10152"/>
        <v>1</v>
      </c>
      <c r="AR871" s="51" t="str">
        <f t="shared" ref="AR871" si="10481">IF(COUNTIF(Codificacion2,CONCATENATE(AM871,"_VAL_",AB871))&gt;1,"Empate","")</f>
        <v/>
      </c>
      <c r="AS871" s="63" t="str">
        <f t="shared" si="9751"/>
        <v>X</v>
      </c>
      <c r="AT871" s="59" t="str">
        <f t="shared" si="10154"/>
        <v>ALI_52_SEG_10_X</v>
      </c>
      <c r="AU871" s="63">
        <f t="shared" ref="AU871" si="10482">IF(AND(COUNTIF(Codificacion3,AT871)&lt;AO871),1,COUNTIF(Codificacion3,AT871))</f>
        <v>1</v>
      </c>
      <c r="AV871" s="62" t="str">
        <f t="shared" si="10156"/>
        <v>Cotizacion Seleccionada</v>
      </c>
      <c r="AW871" s="53"/>
      <c r="AX871" s="51" t="str">
        <f t="shared" si="10157"/>
        <v>ALI_52_SEG_10VERDADERO</v>
      </c>
      <c r="AY871" s="51">
        <f t="shared" si="10138"/>
        <v>1</v>
      </c>
      <c r="AZ871" s="64" t="b">
        <f t="shared" si="10158"/>
        <v>0</v>
      </c>
    </row>
    <row r="872" spans="1:52" x14ac:dyDescent="0.2">
      <c r="A872" s="50" t="b">
        <f t="shared" si="10101"/>
        <v>0</v>
      </c>
      <c r="B872" s="51" t="s">
        <v>113</v>
      </c>
      <c r="C872" s="52">
        <v>52</v>
      </c>
      <c r="D872" s="52">
        <f t="shared" ref="D872" si="10483">IF(ISERROR(VLOOKUP(E872,Proveedores,2,FALSE)),"",VLOOKUP(E872,Proveedores,2,FALSE))</f>
        <v>2032</v>
      </c>
      <c r="E872" s="53" t="s">
        <v>114</v>
      </c>
      <c r="F872" s="54">
        <v>426</v>
      </c>
      <c r="G872" s="53" t="s">
        <v>116</v>
      </c>
      <c r="H872" s="53" t="s">
        <v>117</v>
      </c>
      <c r="I872" s="52">
        <v>11</v>
      </c>
      <c r="J872" s="53" t="s">
        <v>58</v>
      </c>
      <c r="K872" s="55">
        <v>44835</v>
      </c>
      <c r="L872" s="56">
        <v>8615</v>
      </c>
      <c r="M872" s="56">
        <v>10249</v>
      </c>
      <c r="N872" s="56">
        <v>6042</v>
      </c>
      <c r="O872" s="56">
        <v>452</v>
      </c>
      <c r="P872" s="57">
        <v>840</v>
      </c>
      <c r="Q872" s="58">
        <v>1.23E-2</v>
      </c>
      <c r="R872" s="57">
        <v>829.67</v>
      </c>
      <c r="S872" s="57">
        <v>840</v>
      </c>
      <c r="T872" s="58">
        <v>1.23E-2</v>
      </c>
      <c r="U872" s="57">
        <v>829.67</v>
      </c>
      <c r="V872" s="57">
        <v>840</v>
      </c>
      <c r="W872" s="58">
        <v>1.23E-2</v>
      </c>
      <c r="X872" s="57">
        <v>829.67</v>
      </c>
      <c r="Y872" s="57">
        <v>840</v>
      </c>
      <c r="Z872" s="58">
        <v>1.23E-2</v>
      </c>
      <c r="AA872" s="57">
        <v>829.67</v>
      </c>
      <c r="AB872" s="57">
        <v>21038771.859999999</v>
      </c>
      <c r="AC872" s="53" t="str">
        <f t="shared" si="10140"/>
        <v>Registro Valido</v>
      </c>
      <c r="AD872" s="57">
        <f t="shared" ref="AD872" si="10484">IF(OR(ISERROR(VLOOKUP(CONCATENATE("ALI_",$C872,"_SEG_",$I872,"_PROV_",$D872),Catalogo_Precios,AD$8,FALSE)),L872=0),0,VLOOKUP(CONCATENATE("ALI_",$C872,"_SEG_",$I872,"_PROV_",$D872),Catalogo_Precios,AD$8,FALSE))</f>
        <v>840</v>
      </c>
      <c r="AE872" s="57">
        <f t="shared" ref="AE872" si="10485">IF(OR(ISERROR(VLOOKUP(CONCATENATE("ALI_",$C872,"_SEG_",$I872,"_PROV_",$D872),Catalogo_Precios,AE$8,FALSE)),M872=0),0,VLOOKUP(CONCATENATE("ALI_",$C872,"_SEG_",$I872,"_PROV_",$D872),Catalogo_Precios,AE$8,FALSE))</f>
        <v>840</v>
      </c>
      <c r="AF872" s="57">
        <f t="shared" ref="AF872" si="10486">IF(OR(ISERROR(VLOOKUP(CONCATENATE("ALI_",$C872,"_SEG_",$I872,"_PROV_",$D872),Catalogo_Precios,AF$8,FALSE)),N872=0),0,VLOOKUP(CONCATENATE("ALI_",$C872,"_SEG_",$I872,"_PROV_",$D872),Catalogo_Precios,AF$8,FALSE))</f>
        <v>840</v>
      </c>
      <c r="AG872" s="57">
        <f t="shared" ref="AG872" si="10487">IF(OR(ISERROR(VLOOKUP(CONCATENATE("ALI_",$C872,"_SEG_",$I872,"_PROV_",$D872),Catalogo_Precios,AG$8,FALSE)),O872=0),0,VLOOKUP(CONCATENATE("ALI_",$C872,"_SEG_",$I872,"_PROV_",$D872),Catalogo_Precios,AG$8,FALSE))</f>
        <v>840</v>
      </c>
      <c r="AH872" s="57">
        <f t="shared" ref="AH872" si="10488">IF(OR(ISERROR(VLOOKUP(CONCATENATE("ALI_",$C872,"_SEG_",$I872,"_PROV_",$D872),Catalogo_Precios,AH$8,FALSE)),L872=0),0,VLOOKUP(CONCATENATE("ALI_",$C872,"_SEG_",$I872,"_PROV_",$D872),Catalogo_Precios,AH$8,FALSE))</f>
        <v>831</v>
      </c>
      <c r="AI872" s="57">
        <f t="shared" ref="AI872" si="10489">IF(OR(ISERROR(VLOOKUP(CONCATENATE("ALI_",$C872,"_SEG_",$I872,"_PROV_",$D872),Catalogo_Precios,AI$8,FALSE)),M872=0),0,VLOOKUP(CONCATENATE("ALI_",$C872,"_SEG_",$I872,"_PROV_",$D872),Catalogo_Precios,AI$8,FALSE))</f>
        <v>831</v>
      </c>
      <c r="AJ872" s="57">
        <f t="shared" ref="AJ872" si="10490">IF(OR(ISERROR(VLOOKUP(CONCATENATE("ALI_",$C872,"_SEG_",$I872,"_PROV_",$D872),Catalogo_Precios,AJ$8,FALSE)),N872=0),0,VLOOKUP(CONCATENATE("ALI_",$C872,"_SEG_",$I872,"_PROV_",$D872),Catalogo_Precios,AJ$8,FALSE))</f>
        <v>831</v>
      </c>
      <c r="AK872" s="57">
        <f t="shared" ref="AK872" si="10491">IF(OR(ISERROR(VLOOKUP(CONCATENATE("ALI_",$C872,"_SEG_",$I872,"_PROV_",$D872),Catalogo_Precios,AK$8,FALSE)),O872=0),0,VLOOKUP(CONCATENATE("ALI_",$C872,"_SEG_",$I872,"_PROV_",$D872),Catalogo_Precios,AK$8,FALSE))</f>
        <v>831</v>
      </c>
      <c r="AL872" s="53"/>
      <c r="AM872" s="59" t="str">
        <f t="shared" si="10149"/>
        <v>ALI_52_SEG_11</v>
      </c>
      <c r="AN872" s="59" t="str">
        <f t="shared" si="10150"/>
        <v>ALI_52_SEG_11_VAL_21038771.86</v>
      </c>
      <c r="AO872" s="60">
        <f t="shared" ref="AO872" si="10492">IF(OR(AB872="",AB872=0),0,COUNTIF(Codificacion,AM872))</f>
        <v>2</v>
      </c>
      <c r="AP872" s="61">
        <f t="array" ref="AP872">MIN(IF(Codificacion=AM872,Total_Cotizacion,""))</f>
        <v>20878255.720000003</v>
      </c>
      <c r="AQ872" s="62" t="b">
        <f t="shared" si="10152"/>
        <v>0</v>
      </c>
      <c r="AR872" s="51" t="str">
        <f t="shared" ref="AR872" si="10493">IF(COUNTIF(Codificacion2,CONCATENATE(AM872,"_VAL_",AB872))&gt;1,"Empate","")</f>
        <v/>
      </c>
      <c r="AS872" s="63" t="str">
        <f t="shared" si="9751"/>
        <v/>
      </c>
      <c r="AT872" s="59" t="str">
        <f t="shared" si="10154"/>
        <v>ALI_52_SEG_11_</v>
      </c>
      <c r="AU872" s="63">
        <f t="shared" ref="AU872" si="10494">IF(AND(COUNTIF(Codificacion3,AT872)&lt;AO872),1,COUNTIF(Codificacion3,AT872))</f>
        <v>1</v>
      </c>
      <c r="AV872" s="62" t="str">
        <f t="shared" si="10156"/>
        <v>No Seleccionada</v>
      </c>
      <c r="AW872" s="53"/>
      <c r="AX872" s="51" t="str">
        <f t="shared" si="10157"/>
        <v>ALI_52_SEG_11FALSO</v>
      </c>
      <c r="AY872" s="51">
        <f t="shared" si="10138"/>
        <v>1</v>
      </c>
      <c r="AZ872" s="64" t="b">
        <f t="shared" si="10158"/>
        <v>0</v>
      </c>
    </row>
    <row r="873" spans="1:52" x14ac:dyDescent="0.2">
      <c r="A873" s="50" t="b">
        <f t="shared" si="10101"/>
        <v>0</v>
      </c>
      <c r="B873" s="51" t="s">
        <v>113</v>
      </c>
      <c r="C873" s="52">
        <v>73</v>
      </c>
      <c r="D873" s="52">
        <f t="shared" ref="D873" si="10495">IF(ISERROR(VLOOKUP(E873,Proveedores,2,FALSE)),"",VLOOKUP(E873,Proveedores,2,FALSE))</f>
        <v>2032</v>
      </c>
      <c r="E873" s="53" t="s">
        <v>114</v>
      </c>
      <c r="F873" s="54">
        <v>427</v>
      </c>
      <c r="G873" s="53" t="s">
        <v>61</v>
      </c>
      <c r="H873" s="53" t="s">
        <v>75</v>
      </c>
      <c r="I873" s="52">
        <v>11</v>
      </c>
      <c r="J873" s="53" t="s">
        <v>58</v>
      </c>
      <c r="K873" s="55">
        <v>44835</v>
      </c>
      <c r="L873" s="56">
        <v>529</v>
      </c>
      <c r="M873" s="56">
        <v>723</v>
      </c>
      <c r="N873" s="56">
        <v>1075</v>
      </c>
      <c r="O873" s="56">
        <v>0</v>
      </c>
      <c r="P873" s="57">
        <v>2286</v>
      </c>
      <c r="Q873" s="58">
        <v>0</v>
      </c>
      <c r="R873" s="57">
        <v>2286</v>
      </c>
      <c r="S873" s="57">
        <v>2286</v>
      </c>
      <c r="T873" s="58">
        <v>0</v>
      </c>
      <c r="U873" s="57">
        <v>2286</v>
      </c>
      <c r="V873" s="57">
        <v>2286</v>
      </c>
      <c r="W873" s="58">
        <v>0</v>
      </c>
      <c r="X873" s="57">
        <v>2286</v>
      </c>
      <c r="Y873" s="57">
        <v>0</v>
      </c>
      <c r="Z873" s="58"/>
      <c r="AA873" s="57">
        <v>0</v>
      </c>
      <c r="AB873" s="57">
        <v>5319522</v>
      </c>
      <c r="AC873" s="53" t="str">
        <f t="shared" si="10140"/>
        <v>Registro Valido</v>
      </c>
      <c r="AD873" s="57">
        <f t="shared" ref="AD873" si="10496">IF(OR(ISERROR(VLOOKUP(CONCATENATE("ALI_",$C873,"_SEG_",$I873,"_PROV_",$D873),Catalogo_Precios,AD$8,FALSE)),L873=0),0,VLOOKUP(CONCATENATE("ALI_",$C873,"_SEG_",$I873,"_PROV_",$D873),Catalogo_Precios,AD$8,FALSE))</f>
        <v>2286</v>
      </c>
      <c r="AE873" s="57">
        <f t="shared" ref="AE873" si="10497">IF(OR(ISERROR(VLOOKUP(CONCATENATE("ALI_",$C873,"_SEG_",$I873,"_PROV_",$D873),Catalogo_Precios,AE$8,FALSE)),M873=0),0,VLOOKUP(CONCATENATE("ALI_",$C873,"_SEG_",$I873,"_PROV_",$D873),Catalogo_Precios,AE$8,FALSE))</f>
        <v>2286</v>
      </c>
      <c r="AF873" s="57">
        <f t="shared" ref="AF873" si="10498">IF(OR(ISERROR(VLOOKUP(CONCATENATE("ALI_",$C873,"_SEG_",$I873,"_PROV_",$D873),Catalogo_Precios,AF$8,FALSE)),N873=0),0,VLOOKUP(CONCATENATE("ALI_",$C873,"_SEG_",$I873,"_PROV_",$D873),Catalogo_Precios,AF$8,FALSE))</f>
        <v>2286</v>
      </c>
      <c r="AG873" s="57">
        <f t="shared" ref="AG873" si="10499">IF(OR(ISERROR(VLOOKUP(CONCATENATE("ALI_",$C873,"_SEG_",$I873,"_PROV_",$D873),Catalogo_Precios,AG$8,FALSE)),O873=0),0,VLOOKUP(CONCATENATE("ALI_",$C873,"_SEG_",$I873,"_PROV_",$D873),Catalogo_Precios,AG$8,FALSE))</f>
        <v>0</v>
      </c>
      <c r="AH873" s="57">
        <f t="shared" ref="AH873" si="10500">IF(OR(ISERROR(VLOOKUP(CONCATENATE("ALI_",$C873,"_SEG_",$I873,"_PROV_",$D873),Catalogo_Precios,AH$8,FALSE)),L873=0),0,VLOOKUP(CONCATENATE("ALI_",$C873,"_SEG_",$I873,"_PROV_",$D873),Catalogo_Precios,AH$8,FALSE))</f>
        <v>2247</v>
      </c>
      <c r="AI873" s="57">
        <f t="shared" ref="AI873" si="10501">IF(OR(ISERROR(VLOOKUP(CONCATENATE("ALI_",$C873,"_SEG_",$I873,"_PROV_",$D873),Catalogo_Precios,AI$8,FALSE)),M873=0),0,VLOOKUP(CONCATENATE("ALI_",$C873,"_SEG_",$I873,"_PROV_",$D873),Catalogo_Precios,AI$8,FALSE))</f>
        <v>2247</v>
      </c>
      <c r="AJ873" s="57">
        <f t="shared" ref="AJ873" si="10502">IF(OR(ISERROR(VLOOKUP(CONCATENATE("ALI_",$C873,"_SEG_",$I873,"_PROV_",$D873),Catalogo_Precios,AJ$8,FALSE)),N873=0),0,VLOOKUP(CONCATENATE("ALI_",$C873,"_SEG_",$I873,"_PROV_",$D873),Catalogo_Precios,AJ$8,FALSE))</f>
        <v>2247</v>
      </c>
      <c r="AK873" s="57">
        <f t="shared" ref="AK873" si="10503">IF(OR(ISERROR(VLOOKUP(CONCATENATE("ALI_",$C873,"_SEG_",$I873,"_PROV_",$D873),Catalogo_Precios,AK$8,FALSE)),O873=0),0,VLOOKUP(CONCATENATE("ALI_",$C873,"_SEG_",$I873,"_PROV_",$D873),Catalogo_Precios,AK$8,FALSE))</f>
        <v>0</v>
      </c>
      <c r="AL873" s="53"/>
      <c r="AM873" s="59" t="str">
        <f t="shared" si="10149"/>
        <v>ALI_73_SEG_11</v>
      </c>
      <c r="AN873" s="59" t="str">
        <f t="shared" si="10150"/>
        <v>ALI_73_SEG_11_VAL_5319522</v>
      </c>
      <c r="AO873" s="60">
        <f t="shared" ref="AO873" si="10504">IF(OR(AB873="",AB873=0),0,COUNTIF(Codificacion,AM873))</f>
        <v>4</v>
      </c>
      <c r="AP873" s="61">
        <f t="array" ref="AP873">MIN(IF(Codificacion=AM873,Total_Cotizacion,""))</f>
        <v>4183015.2</v>
      </c>
      <c r="AQ873" s="62" t="b">
        <f t="shared" si="10152"/>
        <v>0</v>
      </c>
      <c r="AR873" s="51" t="str">
        <f t="shared" ref="AR873" si="10505">IF(COUNTIF(Codificacion2,CONCATENATE(AM873,"_VAL_",AB873))&gt;1,"Empate","")</f>
        <v/>
      </c>
      <c r="AS873" s="63" t="str">
        <f t="shared" si="9751"/>
        <v/>
      </c>
      <c r="AT873" s="59" t="str">
        <f t="shared" si="10154"/>
        <v>ALI_73_SEG_11_</v>
      </c>
      <c r="AU873" s="63">
        <f t="shared" ref="AU873" si="10506">IF(AND(COUNTIF(Codificacion3,AT873)&lt;AO873),1,COUNTIF(Codificacion3,AT873))</f>
        <v>1</v>
      </c>
      <c r="AV873" s="62" t="str">
        <f t="shared" si="10156"/>
        <v>No Seleccionada</v>
      </c>
      <c r="AW873" s="53"/>
      <c r="AX873" s="51" t="str">
        <f t="shared" si="10157"/>
        <v>ALI_73_SEG_11FALSO</v>
      </c>
      <c r="AY873" s="51">
        <f t="shared" si="10138"/>
        <v>3</v>
      </c>
      <c r="AZ873" s="64" t="b">
        <f t="shared" si="10158"/>
        <v>0</v>
      </c>
    </row>
    <row r="874" spans="1:52" x14ac:dyDescent="0.2">
      <c r="A874" s="50" t="b">
        <f t="shared" si="10101"/>
        <v>0</v>
      </c>
      <c r="B874" s="51" t="s">
        <v>113</v>
      </c>
      <c r="C874" s="52">
        <v>73</v>
      </c>
      <c r="D874" s="52">
        <f t="shared" ref="D874" si="10507">IF(ISERROR(VLOOKUP(E874,Proveedores,2,FALSE)),"",VLOOKUP(E874,Proveedores,2,FALSE))</f>
        <v>2032</v>
      </c>
      <c r="E874" s="53" t="s">
        <v>114</v>
      </c>
      <c r="F874" s="54">
        <v>428</v>
      </c>
      <c r="G874" s="53" t="s">
        <v>61</v>
      </c>
      <c r="H874" s="53" t="s">
        <v>75</v>
      </c>
      <c r="I874" s="52">
        <v>12</v>
      </c>
      <c r="J874" s="53" t="s">
        <v>58</v>
      </c>
      <c r="K874" s="55">
        <v>44835</v>
      </c>
      <c r="L874" s="56">
        <v>480</v>
      </c>
      <c r="M874" s="56">
        <v>656</v>
      </c>
      <c r="N874" s="56">
        <v>975</v>
      </c>
      <c r="O874" s="56">
        <v>0</v>
      </c>
      <c r="P874" s="57">
        <v>2286</v>
      </c>
      <c r="Q874" s="58">
        <v>0</v>
      </c>
      <c r="R874" s="57">
        <v>2286</v>
      </c>
      <c r="S874" s="57">
        <v>2286</v>
      </c>
      <c r="T874" s="58">
        <v>0</v>
      </c>
      <c r="U874" s="57">
        <v>2286</v>
      </c>
      <c r="V874" s="57">
        <v>2286</v>
      </c>
      <c r="W874" s="58">
        <v>0</v>
      </c>
      <c r="X874" s="57">
        <v>2286</v>
      </c>
      <c r="Y874" s="57">
        <v>0</v>
      </c>
      <c r="Z874" s="58"/>
      <c r="AA874" s="57">
        <v>0</v>
      </c>
      <c r="AB874" s="57">
        <v>4825746</v>
      </c>
      <c r="AC874" s="53" t="str">
        <f t="shared" si="10140"/>
        <v>Registro Valido</v>
      </c>
      <c r="AD874" s="57">
        <f t="shared" ref="AD874" si="10508">IF(OR(ISERROR(VLOOKUP(CONCATENATE("ALI_",$C874,"_SEG_",$I874,"_PROV_",$D874),Catalogo_Precios,AD$8,FALSE)),L874=0),0,VLOOKUP(CONCATENATE("ALI_",$C874,"_SEG_",$I874,"_PROV_",$D874),Catalogo_Precios,AD$8,FALSE))</f>
        <v>2286</v>
      </c>
      <c r="AE874" s="57">
        <f t="shared" ref="AE874" si="10509">IF(OR(ISERROR(VLOOKUP(CONCATENATE("ALI_",$C874,"_SEG_",$I874,"_PROV_",$D874),Catalogo_Precios,AE$8,FALSE)),M874=0),0,VLOOKUP(CONCATENATE("ALI_",$C874,"_SEG_",$I874,"_PROV_",$D874),Catalogo_Precios,AE$8,FALSE))</f>
        <v>2286</v>
      </c>
      <c r="AF874" s="57">
        <f t="shared" ref="AF874" si="10510">IF(OR(ISERROR(VLOOKUP(CONCATENATE("ALI_",$C874,"_SEG_",$I874,"_PROV_",$D874),Catalogo_Precios,AF$8,FALSE)),N874=0),0,VLOOKUP(CONCATENATE("ALI_",$C874,"_SEG_",$I874,"_PROV_",$D874),Catalogo_Precios,AF$8,FALSE))</f>
        <v>2286</v>
      </c>
      <c r="AG874" s="57">
        <f t="shared" ref="AG874" si="10511">IF(OR(ISERROR(VLOOKUP(CONCATENATE("ALI_",$C874,"_SEG_",$I874,"_PROV_",$D874),Catalogo_Precios,AG$8,FALSE)),O874=0),0,VLOOKUP(CONCATENATE("ALI_",$C874,"_SEG_",$I874,"_PROV_",$D874),Catalogo_Precios,AG$8,FALSE))</f>
        <v>0</v>
      </c>
      <c r="AH874" s="57">
        <f t="shared" ref="AH874" si="10512">IF(OR(ISERROR(VLOOKUP(CONCATENATE("ALI_",$C874,"_SEG_",$I874,"_PROV_",$D874),Catalogo_Precios,AH$8,FALSE)),L874=0),0,VLOOKUP(CONCATENATE("ALI_",$C874,"_SEG_",$I874,"_PROV_",$D874),Catalogo_Precios,AH$8,FALSE))</f>
        <v>2247</v>
      </c>
      <c r="AI874" s="57">
        <f t="shared" ref="AI874" si="10513">IF(OR(ISERROR(VLOOKUP(CONCATENATE("ALI_",$C874,"_SEG_",$I874,"_PROV_",$D874),Catalogo_Precios,AI$8,FALSE)),M874=0),0,VLOOKUP(CONCATENATE("ALI_",$C874,"_SEG_",$I874,"_PROV_",$D874),Catalogo_Precios,AI$8,FALSE))</f>
        <v>2247</v>
      </c>
      <c r="AJ874" s="57">
        <f t="shared" ref="AJ874" si="10514">IF(OR(ISERROR(VLOOKUP(CONCATENATE("ALI_",$C874,"_SEG_",$I874,"_PROV_",$D874),Catalogo_Precios,AJ$8,FALSE)),N874=0),0,VLOOKUP(CONCATENATE("ALI_",$C874,"_SEG_",$I874,"_PROV_",$D874),Catalogo_Precios,AJ$8,FALSE))</f>
        <v>2247</v>
      </c>
      <c r="AK874" s="57">
        <f t="shared" ref="AK874" si="10515">IF(OR(ISERROR(VLOOKUP(CONCATENATE("ALI_",$C874,"_SEG_",$I874,"_PROV_",$D874),Catalogo_Precios,AK$8,FALSE)),O874=0),0,VLOOKUP(CONCATENATE("ALI_",$C874,"_SEG_",$I874,"_PROV_",$D874),Catalogo_Precios,AK$8,FALSE))</f>
        <v>0</v>
      </c>
      <c r="AL874" s="53"/>
      <c r="AM874" s="59" t="str">
        <f t="shared" si="10149"/>
        <v>ALI_73_SEG_12</v>
      </c>
      <c r="AN874" s="59" t="str">
        <f t="shared" si="10150"/>
        <v>ALI_73_SEG_12_VAL_4825746</v>
      </c>
      <c r="AO874" s="60">
        <f t="shared" ref="AO874" si="10516">IF(OR(AB874="",AB874=0),0,COUNTIF(Codificacion,AM874))</f>
        <v>4</v>
      </c>
      <c r="AP874" s="61">
        <f t="array" ref="AP874">MIN(IF(Codificacion=AM874,Total_Cotizacion,""))</f>
        <v>4363943.6399999997</v>
      </c>
      <c r="AQ874" s="62" t="b">
        <f t="shared" si="10152"/>
        <v>0</v>
      </c>
      <c r="AR874" s="51" t="str">
        <f t="shared" ref="AR874" si="10517">IF(COUNTIF(Codificacion2,CONCATENATE(AM874,"_VAL_",AB874))&gt;1,"Empate","")</f>
        <v/>
      </c>
      <c r="AS874" s="63" t="str">
        <f t="shared" si="9751"/>
        <v/>
      </c>
      <c r="AT874" s="59" t="str">
        <f t="shared" si="10154"/>
        <v>ALI_73_SEG_12_</v>
      </c>
      <c r="AU874" s="63">
        <f t="shared" ref="AU874" si="10518">IF(AND(COUNTIF(Codificacion3,AT874)&lt;AO874),1,COUNTIF(Codificacion3,AT874))</f>
        <v>1</v>
      </c>
      <c r="AV874" s="62" t="str">
        <f t="shared" si="10156"/>
        <v>No Seleccionada</v>
      </c>
      <c r="AW874" s="53"/>
      <c r="AX874" s="51" t="str">
        <f t="shared" si="10157"/>
        <v>ALI_73_SEG_12FALSO</v>
      </c>
      <c r="AY874" s="51">
        <f t="shared" si="10138"/>
        <v>3</v>
      </c>
      <c r="AZ874" s="64" t="b">
        <f t="shared" si="10158"/>
        <v>0</v>
      </c>
    </row>
    <row r="875" spans="1:52" x14ac:dyDescent="0.2">
      <c r="A875" s="50" t="b">
        <f t="shared" si="10101"/>
        <v>0</v>
      </c>
      <c r="B875" s="51" t="s">
        <v>113</v>
      </c>
      <c r="C875" s="52">
        <v>73</v>
      </c>
      <c r="D875" s="52">
        <f t="shared" ref="D875" si="10519">IF(ISERROR(VLOOKUP(E875,Proveedores,2,FALSE)),"",VLOOKUP(E875,Proveedores,2,FALSE))</f>
        <v>2032</v>
      </c>
      <c r="E875" s="53" t="s">
        <v>114</v>
      </c>
      <c r="F875" s="54">
        <v>429</v>
      </c>
      <c r="G875" s="53" t="s">
        <v>61</v>
      </c>
      <c r="H875" s="53" t="s">
        <v>75</v>
      </c>
      <c r="I875" s="52">
        <v>13</v>
      </c>
      <c r="J875" s="53" t="s">
        <v>58</v>
      </c>
      <c r="K875" s="55">
        <v>44835</v>
      </c>
      <c r="L875" s="56">
        <v>509</v>
      </c>
      <c r="M875" s="56">
        <v>697</v>
      </c>
      <c r="N875" s="56">
        <v>1036</v>
      </c>
      <c r="O875" s="56">
        <v>0</v>
      </c>
      <c r="P875" s="57">
        <v>2286</v>
      </c>
      <c r="Q875" s="58">
        <v>0</v>
      </c>
      <c r="R875" s="57">
        <v>2286</v>
      </c>
      <c r="S875" s="57">
        <v>2286</v>
      </c>
      <c r="T875" s="58">
        <v>0</v>
      </c>
      <c r="U875" s="57">
        <v>2286</v>
      </c>
      <c r="V875" s="57">
        <v>2286</v>
      </c>
      <c r="W875" s="58">
        <v>0</v>
      </c>
      <c r="X875" s="57">
        <v>2286</v>
      </c>
      <c r="Y875" s="57">
        <v>0</v>
      </c>
      <c r="Z875" s="58"/>
      <c r="AA875" s="57">
        <v>0</v>
      </c>
      <c r="AB875" s="57">
        <v>5125212</v>
      </c>
      <c r="AC875" s="53" t="str">
        <f t="shared" si="10140"/>
        <v>Registro Valido</v>
      </c>
      <c r="AD875" s="57">
        <f t="shared" ref="AD875" si="10520">IF(OR(ISERROR(VLOOKUP(CONCATENATE("ALI_",$C875,"_SEG_",$I875,"_PROV_",$D875),Catalogo_Precios,AD$8,FALSE)),L875=0),0,VLOOKUP(CONCATENATE("ALI_",$C875,"_SEG_",$I875,"_PROV_",$D875),Catalogo_Precios,AD$8,FALSE))</f>
        <v>2286</v>
      </c>
      <c r="AE875" s="57">
        <f t="shared" ref="AE875" si="10521">IF(OR(ISERROR(VLOOKUP(CONCATENATE("ALI_",$C875,"_SEG_",$I875,"_PROV_",$D875),Catalogo_Precios,AE$8,FALSE)),M875=0),0,VLOOKUP(CONCATENATE("ALI_",$C875,"_SEG_",$I875,"_PROV_",$D875),Catalogo_Precios,AE$8,FALSE))</f>
        <v>2286</v>
      </c>
      <c r="AF875" s="57">
        <f t="shared" ref="AF875" si="10522">IF(OR(ISERROR(VLOOKUP(CONCATENATE("ALI_",$C875,"_SEG_",$I875,"_PROV_",$D875),Catalogo_Precios,AF$8,FALSE)),N875=0),0,VLOOKUP(CONCATENATE("ALI_",$C875,"_SEG_",$I875,"_PROV_",$D875),Catalogo_Precios,AF$8,FALSE))</f>
        <v>2286</v>
      </c>
      <c r="AG875" s="57">
        <f t="shared" ref="AG875" si="10523">IF(OR(ISERROR(VLOOKUP(CONCATENATE("ALI_",$C875,"_SEG_",$I875,"_PROV_",$D875),Catalogo_Precios,AG$8,FALSE)),O875=0),0,VLOOKUP(CONCATENATE("ALI_",$C875,"_SEG_",$I875,"_PROV_",$D875),Catalogo_Precios,AG$8,FALSE))</f>
        <v>0</v>
      </c>
      <c r="AH875" s="57">
        <f t="shared" ref="AH875" si="10524">IF(OR(ISERROR(VLOOKUP(CONCATENATE("ALI_",$C875,"_SEG_",$I875,"_PROV_",$D875),Catalogo_Precios,AH$8,FALSE)),L875=0),0,VLOOKUP(CONCATENATE("ALI_",$C875,"_SEG_",$I875,"_PROV_",$D875),Catalogo_Precios,AH$8,FALSE))</f>
        <v>2247</v>
      </c>
      <c r="AI875" s="57">
        <f t="shared" ref="AI875" si="10525">IF(OR(ISERROR(VLOOKUP(CONCATENATE("ALI_",$C875,"_SEG_",$I875,"_PROV_",$D875),Catalogo_Precios,AI$8,FALSE)),M875=0),0,VLOOKUP(CONCATENATE("ALI_",$C875,"_SEG_",$I875,"_PROV_",$D875),Catalogo_Precios,AI$8,FALSE))</f>
        <v>2247</v>
      </c>
      <c r="AJ875" s="57">
        <f t="shared" ref="AJ875" si="10526">IF(OR(ISERROR(VLOOKUP(CONCATENATE("ALI_",$C875,"_SEG_",$I875,"_PROV_",$D875),Catalogo_Precios,AJ$8,FALSE)),N875=0),0,VLOOKUP(CONCATENATE("ALI_",$C875,"_SEG_",$I875,"_PROV_",$D875),Catalogo_Precios,AJ$8,FALSE))</f>
        <v>2247</v>
      </c>
      <c r="AK875" s="57">
        <f t="shared" ref="AK875" si="10527">IF(OR(ISERROR(VLOOKUP(CONCATENATE("ALI_",$C875,"_SEG_",$I875,"_PROV_",$D875),Catalogo_Precios,AK$8,FALSE)),O875=0),0,VLOOKUP(CONCATENATE("ALI_",$C875,"_SEG_",$I875,"_PROV_",$D875),Catalogo_Precios,AK$8,FALSE))</f>
        <v>0</v>
      </c>
      <c r="AL875" s="53"/>
      <c r="AM875" s="59" t="str">
        <f t="shared" si="10149"/>
        <v>ALI_73_SEG_13</v>
      </c>
      <c r="AN875" s="59" t="str">
        <f t="shared" si="10150"/>
        <v>ALI_73_SEG_13_VAL_5125212</v>
      </c>
      <c r="AO875" s="60">
        <f t="shared" ref="AO875" si="10528">IF(OR(AB875="",AB875=0),0,COUNTIF(Codificacion,AM875))</f>
        <v>4</v>
      </c>
      <c r="AP875" s="61">
        <f t="array" ref="AP875">MIN(IF(Codificacion=AM875,Total_Cotizacion,""))</f>
        <v>4634752.0799999991</v>
      </c>
      <c r="AQ875" s="62" t="b">
        <f t="shared" si="10152"/>
        <v>0</v>
      </c>
      <c r="AR875" s="51" t="str">
        <f t="shared" ref="AR875" si="10529">IF(COUNTIF(Codificacion2,CONCATENATE(AM875,"_VAL_",AB875))&gt;1,"Empate","")</f>
        <v/>
      </c>
      <c r="AS875" s="63" t="str">
        <f t="shared" ref="AS875:AS938" si="10530">IF(AND(AQ875,AR875="",AQ875&lt;&gt;""),"X","")</f>
        <v/>
      </c>
      <c r="AT875" s="59" t="str">
        <f t="shared" si="10154"/>
        <v>ALI_73_SEG_13_</v>
      </c>
      <c r="AU875" s="63">
        <f t="shared" ref="AU875" si="10531">IF(AND(COUNTIF(Codificacion3,AT875)&lt;AO875),1,COUNTIF(Codificacion3,AT875))</f>
        <v>1</v>
      </c>
      <c r="AV875" s="62" t="str">
        <f t="shared" si="10156"/>
        <v>No Seleccionada</v>
      </c>
      <c r="AW875" s="53"/>
      <c r="AX875" s="51" t="str">
        <f t="shared" si="10157"/>
        <v>ALI_73_SEG_13FALSO</v>
      </c>
      <c r="AY875" s="51">
        <f t="shared" si="10138"/>
        <v>3</v>
      </c>
      <c r="AZ875" s="64" t="b">
        <f t="shared" si="10158"/>
        <v>0</v>
      </c>
    </row>
    <row r="876" spans="1:52" x14ac:dyDescent="0.2">
      <c r="A876" s="50" t="b">
        <f t="shared" si="10101"/>
        <v>0</v>
      </c>
      <c r="B876" s="51" t="s">
        <v>113</v>
      </c>
      <c r="C876" s="52">
        <v>73</v>
      </c>
      <c r="D876" s="52">
        <f t="shared" ref="D876" si="10532">IF(ISERROR(VLOOKUP(E876,Proveedores,2,FALSE)),"",VLOOKUP(E876,Proveedores,2,FALSE))</f>
        <v>2032</v>
      </c>
      <c r="E876" s="53" t="s">
        <v>114</v>
      </c>
      <c r="F876" s="54">
        <v>430</v>
      </c>
      <c r="G876" s="53" t="s">
        <v>61</v>
      </c>
      <c r="H876" s="53" t="s">
        <v>75</v>
      </c>
      <c r="I876" s="52">
        <v>14</v>
      </c>
      <c r="J876" s="53" t="s">
        <v>58</v>
      </c>
      <c r="K876" s="55">
        <v>44835</v>
      </c>
      <c r="L876" s="56">
        <v>505</v>
      </c>
      <c r="M876" s="56">
        <v>690</v>
      </c>
      <c r="N876" s="56">
        <v>1026</v>
      </c>
      <c r="O876" s="56">
        <v>0</v>
      </c>
      <c r="P876" s="57">
        <v>2286</v>
      </c>
      <c r="Q876" s="58">
        <v>0</v>
      </c>
      <c r="R876" s="57">
        <v>2286</v>
      </c>
      <c r="S876" s="57">
        <v>2286</v>
      </c>
      <c r="T876" s="58">
        <v>0</v>
      </c>
      <c r="U876" s="57">
        <v>2286</v>
      </c>
      <c r="V876" s="57">
        <v>2286</v>
      </c>
      <c r="W876" s="58">
        <v>0</v>
      </c>
      <c r="X876" s="57">
        <v>2286</v>
      </c>
      <c r="Y876" s="57">
        <v>0</v>
      </c>
      <c r="Z876" s="58"/>
      <c r="AA876" s="57">
        <v>0</v>
      </c>
      <c r="AB876" s="57">
        <v>5077206</v>
      </c>
      <c r="AC876" s="53" t="str">
        <f t="shared" si="10140"/>
        <v>Registro Valido</v>
      </c>
      <c r="AD876" s="57">
        <f t="shared" ref="AD876" si="10533">IF(OR(ISERROR(VLOOKUP(CONCATENATE("ALI_",$C876,"_SEG_",$I876,"_PROV_",$D876),Catalogo_Precios,AD$8,FALSE)),L876=0),0,VLOOKUP(CONCATENATE("ALI_",$C876,"_SEG_",$I876,"_PROV_",$D876),Catalogo_Precios,AD$8,FALSE))</f>
        <v>2286</v>
      </c>
      <c r="AE876" s="57">
        <f t="shared" ref="AE876" si="10534">IF(OR(ISERROR(VLOOKUP(CONCATENATE("ALI_",$C876,"_SEG_",$I876,"_PROV_",$D876),Catalogo_Precios,AE$8,FALSE)),M876=0),0,VLOOKUP(CONCATENATE("ALI_",$C876,"_SEG_",$I876,"_PROV_",$D876),Catalogo_Precios,AE$8,FALSE))</f>
        <v>2286</v>
      </c>
      <c r="AF876" s="57">
        <f t="shared" ref="AF876" si="10535">IF(OR(ISERROR(VLOOKUP(CONCATENATE("ALI_",$C876,"_SEG_",$I876,"_PROV_",$D876),Catalogo_Precios,AF$8,FALSE)),N876=0),0,VLOOKUP(CONCATENATE("ALI_",$C876,"_SEG_",$I876,"_PROV_",$D876),Catalogo_Precios,AF$8,FALSE))</f>
        <v>2286</v>
      </c>
      <c r="AG876" s="57">
        <f t="shared" ref="AG876" si="10536">IF(OR(ISERROR(VLOOKUP(CONCATENATE("ALI_",$C876,"_SEG_",$I876,"_PROV_",$D876),Catalogo_Precios,AG$8,FALSE)),O876=0),0,VLOOKUP(CONCATENATE("ALI_",$C876,"_SEG_",$I876,"_PROV_",$D876),Catalogo_Precios,AG$8,FALSE))</f>
        <v>0</v>
      </c>
      <c r="AH876" s="57">
        <f t="shared" ref="AH876" si="10537">IF(OR(ISERROR(VLOOKUP(CONCATENATE("ALI_",$C876,"_SEG_",$I876,"_PROV_",$D876),Catalogo_Precios,AH$8,FALSE)),L876=0),0,VLOOKUP(CONCATENATE("ALI_",$C876,"_SEG_",$I876,"_PROV_",$D876),Catalogo_Precios,AH$8,FALSE))</f>
        <v>2247</v>
      </c>
      <c r="AI876" s="57">
        <f t="shared" ref="AI876" si="10538">IF(OR(ISERROR(VLOOKUP(CONCATENATE("ALI_",$C876,"_SEG_",$I876,"_PROV_",$D876),Catalogo_Precios,AI$8,FALSE)),M876=0),0,VLOOKUP(CONCATENATE("ALI_",$C876,"_SEG_",$I876,"_PROV_",$D876),Catalogo_Precios,AI$8,FALSE))</f>
        <v>2247</v>
      </c>
      <c r="AJ876" s="57">
        <f t="shared" ref="AJ876" si="10539">IF(OR(ISERROR(VLOOKUP(CONCATENATE("ALI_",$C876,"_SEG_",$I876,"_PROV_",$D876),Catalogo_Precios,AJ$8,FALSE)),N876=0),0,VLOOKUP(CONCATENATE("ALI_",$C876,"_SEG_",$I876,"_PROV_",$D876),Catalogo_Precios,AJ$8,FALSE))</f>
        <v>2247</v>
      </c>
      <c r="AK876" s="57">
        <f t="shared" ref="AK876" si="10540">IF(OR(ISERROR(VLOOKUP(CONCATENATE("ALI_",$C876,"_SEG_",$I876,"_PROV_",$D876),Catalogo_Precios,AK$8,FALSE)),O876=0),0,VLOOKUP(CONCATENATE("ALI_",$C876,"_SEG_",$I876,"_PROV_",$D876),Catalogo_Precios,AK$8,FALSE))</f>
        <v>0</v>
      </c>
      <c r="AL876" s="53"/>
      <c r="AM876" s="59" t="str">
        <f t="shared" si="10149"/>
        <v>ALI_73_SEG_14</v>
      </c>
      <c r="AN876" s="59" t="str">
        <f t="shared" si="10150"/>
        <v>ALI_73_SEG_14_VAL_5077206</v>
      </c>
      <c r="AO876" s="60">
        <f t="shared" ref="AO876" si="10541">IF(OR(AB876="",AB876=0),0,COUNTIF(Codificacion,AM876))</f>
        <v>4</v>
      </c>
      <c r="AP876" s="61">
        <f t="array" ref="AP876">MIN(IF(Codificacion=AM876,Total_Cotizacion,""))</f>
        <v>4591340.0399999991</v>
      </c>
      <c r="AQ876" s="62" t="b">
        <f t="shared" si="10152"/>
        <v>0</v>
      </c>
      <c r="AR876" s="51" t="str">
        <f t="shared" ref="AR876" si="10542">IF(COUNTIF(Codificacion2,CONCATENATE(AM876,"_VAL_",AB876))&gt;1,"Empate","")</f>
        <v/>
      </c>
      <c r="AS876" s="63" t="str">
        <f t="shared" si="10530"/>
        <v/>
      </c>
      <c r="AT876" s="59" t="str">
        <f t="shared" si="10154"/>
        <v>ALI_73_SEG_14_</v>
      </c>
      <c r="AU876" s="63">
        <f t="shared" ref="AU876" si="10543">IF(AND(COUNTIF(Codificacion3,AT876)&lt;AO876),1,COUNTIF(Codificacion3,AT876))</f>
        <v>1</v>
      </c>
      <c r="AV876" s="62" t="str">
        <f t="shared" si="10156"/>
        <v>No Seleccionada</v>
      </c>
      <c r="AW876" s="53"/>
      <c r="AX876" s="51" t="str">
        <f t="shared" si="10157"/>
        <v>ALI_73_SEG_14FALSO</v>
      </c>
      <c r="AY876" s="51">
        <f t="shared" si="10138"/>
        <v>3</v>
      </c>
      <c r="AZ876" s="64" t="b">
        <f t="shared" si="10158"/>
        <v>0</v>
      </c>
    </row>
    <row r="877" spans="1:52" x14ac:dyDescent="0.2">
      <c r="A877" s="50" t="b">
        <f t="shared" si="10101"/>
        <v>0</v>
      </c>
      <c r="B877" s="51" t="s">
        <v>113</v>
      </c>
      <c r="C877" s="52">
        <v>73</v>
      </c>
      <c r="D877" s="52">
        <f t="shared" ref="D877" si="10544">IF(ISERROR(VLOOKUP(E877,Proveedores,2,FALSE)),"",VLOOKUP(E877,Proveedores,2,FALSE))</f>
        <v>2032</v>
      </c>
      <c r="E877" s="53" t="s">
        <v>114</v>
      </c>
      <c r="F877" s="54">
        <v>431</v>
      </c>
      <c r="G877" s="53" t="s">
        <v>61</v>
      </c>
      <c r="H877" s="53" t="s">
        <v>75</v>
      </c>
      <c r="I877" s="52">
        <v>15</v>
      </c>
      <c r="J877" s="53" t="s">
        <v>58</v>
      </c>
      <c r="K877" s="55">
        <v>44835</v>
      </c>
      <c r="L877" s="56">
        <v>477</v>
      </c>
      <c r="M877" s="56">
        <v>652</v>
      </c>
      <c r="N877" s="56">
        <v>970</v>
      </c>
      <c r="O877" s="56">
        <v>0</v>
      </c>
      <c r="P877" s="57">
        <v>2286</v>
      </c>
      <c r="Q877" s="58">
        <v>0</v>
      </c>
      <c r="R877" s="57">
        <v>2286</v>
      </c>
      <c r="S877" s="57">
        <v>2286</v>
      </c>
      <c r="T877" s="58">
        <v>0</v>
      </c>
      <c r="U877" s="57">
        <v>2286</v>
      </c>
      <c r="V877" s="57">
        <v>2286</v>
      </c>
      <c r="W877" s="58">
        <v>0</v>
      </c>
      <c r="X877" s="57">
        <v>2286</v>
      </c>
      <c r="Y877" s="57">
        <v>0</v>
      </c>
      <c r="Z877" s="58"/>
      <c r="AA877" s="57">
        <v>0</v>
      </c>
      <c r="AB877" s="57">
        <v>4798314</v>
      </c>
      <c r="AC877" s="53" t="str">
        <f t="shared" si="10140"/>
        <v>Registro Valido</v>
      </c>
      <c r="AD877" s="57">
        <f t="shared" ref="AD877" si="10545">IF(OR(ISERROR(VLOOKUP(CONCATENATE("ALI_",$C877,"_SEG_",$I877,"_PROV_",$D877),Catalogo_Precios,AD$8,FALSE)),L877=0),0,VLOOKUP(CONCATENATE("ALI_",$C877,"_SEG_",$I877,"_PROV_",$D877),Catalogo_Precios,AD$8,FALSE))</f>
        <v>2286</v>
      </c>
      <c r="AE877" s="57">
        <f t="shared" ref="AE877" si="10546">IF(OR(ISERROR(VLOOKUP(CONCATENATE("ALI_",$C877,"_SEG_",$I877,"_PROV_",$D877),Catalogo_Precios,AE$8,FALSE)),M877=0),0,VLOOKUP(CONCATENATE("ALI_",$C877,"_SEG_",$I877,"_PROV_",$D877),Catalogo_Precios,AE$8,FALSE))</f>
        <v>2286</v>
      </c>
      <c r="AF877" s="57">
        <f t="shared" ref="AF877" si="10547">IF(OR(ISERROR(VLOOKUP(CONCATENATE("ALI_",$C877,"_SEG_",$I877,"_PROV_",$D877),Catalogo_Precios,AF$8,FALSE)),N877=0),0,VLOOKUP(CONCATENATE("ALI_",$C877,"_SEG_",$I877,"_PROV_",$D877),Catalogo_Precios,AF$8,FALSE))</f>
        <v>2286</v>
      </c>
      <c r="AG877" s="57">
        <f t="shared" ref="AG877" si="10548">IF(OR(ISERROR(VLOOKUP(CONCATENATE("ALI_",$C877,"_SEG_",$I877,"_PROV_",$D877),Catalogo_Precios,AG$8,FALSE)),O877=0),0,VLOOKUP(CONCATENATE("ALI_",$C877,"_SEG_",$I877,"_PROV_",$D877),Catalogo_Precios,AG$8,FALSE))</f>
        <v>0</v>
      </c>
      <c r="AH877" s="57">
        <f t="shared" ref="AH877" si="10549">IF(OR(ISERROR(VLOOKUP(CONCATENATE("ALI_",$C877,"_SEG_",$I877,"_PROV_",$D877),Catalogo_Precios,AH$8,FALSE)),L877=0),0,VLOOKUP(CONCATENATE("ALI_",$C877,"_SEG_",$I877,"_PROV_",$D877),Catalogo_Precios,AH$8,FALSE))</f>
        <v>2247</v>
      </c>
      <c r="AI877" s="57">
        <f t="shared" ref="AI877" si="10550">IF(OR(ISERROR(VLOOKUP(CONCATENATE("ALI_",$C877,"_SEG_",$I877,"_PROV_",$D877),Catalogo_Precios,AI$8,FALSE)),M877=0),0,VLOOKUP(CONCATENATE("ALI_",$C877,"_SEG_",$I877,"_PROV_",$D877),Catalogo_Precios,AI$8,FALSE))</f>
        <v>2247</v>
      </c>
      <c r="AJ877" s="57">
        <f t="shared" ref="AJ877" si="10551">IF(OR(ISERROR(VLOOKUP(CONCATENATE("ALI_",$C877,"_SEG_",$I877,"_PROV_",$D877),Catalogo_Precios,AJ$8,FALSE)),N877=0),0,VLOOKUP(CONCATENATE("ALI_",$C877,"_SEG_",$I877,"_PROV_",$D877),Catalogo_Precios,AJ$8,FALSE))</f>
        <v>2247</v>
      </c>
      <c r="AK877" s="57">
        <f t="shared" ref="AK877" si="10552">IF(OR(ISERROR(VLOOKUP(CONCATENATE("ALI_",$C877,"_SEG_",$I877,"_PROV_",$D877),Catalogo_Precios,AK$8,FALSE)),O877=0),0,VLOOKUP(CONCATENATE("ALI_",$C877,"_SEG_",$I877,"_PROV_",$D877),Catalogo_Precios,AK$8,FALSE))</f>
        <v>0</v>
      </c>
      <c r="AL877" s="53"/>
      <c r="AM877" s="59" t="str">
        <f t="shared" si="10149"/>
        <v>ALI_73_SEG_15</v>
      </c>
      <c r="AN877" s="59" t="str">
        <f t="shared" si="10150"/>
        <v>ALI_73_SEG_15_VAL_4798314</v>
      </c>
      <c r="AO877" s="60">
        <f t="shared" ref="AO877" si="10553">IF(OR(AB877="",AB877=0),0,COUNTIF(Codificacion,AM877))</f>
        <v>4</v>
      </c>
      <c r="AP877" s="61">
        <f t="array" ref="AP877">MIN(IF(Codificacion=AM877,Total_Cotizacion,""))</f>
        <v>4339136.76</v>
      </c>
      <c r="AQ877" s="62" t="b">
        <f t="shared" si="10152"/>
        <v>0</v>
      </c>
      <c r="AR877" s="51" t="str">
        <f t="shared" ref="AR877" si="10554">IF(COUNTIF(Codificacion2,CONCATENATE(AM877,"_VAL_",AB877))&gt;1,"Empate","")</f>
        <v/>
      </c>
      <c r="AS877" s="63" t="str">
        <f t="shared" si="10530"/>
        <v/>
      </c>
      <c r="AT877" s="59" t="str">
        <f t="shared" si="10154"/>
        <v>ALI_73_SEG_15_</v>
      </c>
      <c r="AU877" s="63">
        <f t="shared" ref="AU877" si="10555">IF(AND(COUNTIF(Codificacion3,AT877)&lt;AO877),1,COUNTIF(Codificacion3,AT877))</f>
        <v>1</v>
      </c>
      <c r="AV877" s="62" t="str">
        <f t="shared" si="10156"/>
        <v>No Seleccionada</v>
      </c>
      <c r="AW877" s="53"/>
      <c r="AX877" s="51" t="str">
        <f t="shared" si="10157"/>
        <v>ALI_73_SEG_15FALSO</v>
      </c>
      <c r="AY877" s="51">
        <f t="shared" si="10138"/>
        <v>3</v>
      </c>
      <c r="AZ877" s="64" t="b">
        <f t="shared" si="10158"/>
        <v>0</v>
      </c>
    </row>
    <row r="878" spans="1:52" x14ac:dyDescent="0.2">
      <c r="A878" s="50" t="str">
        <f t="shared" si="10101"/>
        <v>ALI_117_SEG_1</v>
      </c>
      <c r="B878" s="51" t="s">
        <v>113</v>
      </c>
      <c r="C878" s="52">
        <v>117</v>
      </c>
      <c r="D878" s="52">
        <f t="shared" ref="D878" si="10556">IF(ISERROR(VLOOKUP(E878,Proveedores,2,FALSE)),"",VLOOKUP(E878,Proveedores,2,FALSE))</f>
        <v>2032</v>
      </c>
      <c r="E878" s="53" t="s">
        <v>114</v>
      </c>
      <c r="F878" s="54">
        <v>488</v>
      </c>
      <c r="G878" s="53" t="s">
        <v>61</v>
      </c>
      <c r="H878" s="53" t="s">
        <v>118</v>
      </c>
      <c r="I878" s="52">
        <v>1</v>
      </c>
      <c r="J878" s="53" t="s">
        <v>58</v>
      </c>
      <c r="K878" s="55">
        <v>44835</v>
      </c>
      <c r="L878" s="56">
        <v>12482</v>
      </c>
      <c r="M878" s="56">
        <v>15523</v>
      </c>
      <c r="N878" s="56">
        <v>7944</v>
      </c>
      <c r="O878" s="56">
        <v>0</v>
      </c>
      <c r="P878" s="57">
        <v>1214</v>
      </c>
      <c r="Q878" s="58">
        <v>3.2000000000000001E-2</v>
      </c>
      <c r="R878" s="57">
        <v>1175.1500000000001</v>
      </c>
      <c r="S878" s="57">
        <v>1214</v>
      </c>
      <c r="T878" s="58">
        <v>3.2000000000000001E-2</v>
      </c>
      <c r="U878" s="57">
        <v>1175.1500000000001</v>
      </c>
      <c r="V878" s="57">
        <v>1214</v>
      </c>
      <c r="W878" s="58">
        <v>3.2000000000000001E-2</v>
      </c>
      <c r="X878" s="57">
        <v>1175.1500000000001</v>
      </c>
      <c r="Y878" s="57">
        <v>0</v>
      </c>
      <c r="Z878" s="58"/>
      <c r="AA878" s="57">
        <v>0</v>
      </c>
      <c r="AB878" s="57">
        <v>42245467.350000009</v>
      </c>
      <c r="AC878" s="53" t="str">
        <f t="shared" si="10140"/>
        <v>Registro Valido</v>
      </c>
      <c r="AD878" s="57">
        <f t="shared" ref="AD878" si="10557">IF(OR(ISERROR(VLOOKUP(CONCATENATE("ALI_",$C878,"_SEG_",$I878,"_PROV_",$D878),Catalogo_Precios,AD$8,FALSE)),L878=0),0,VLOOKUP(CONCATENATE("ALI_",$C878,"_SEG_",$I878,"_PROV_",$D878),Catalogo_Precios,AD$8,FALSE))</f>
        <v>1214</v>
      </c>
      <c r="AE878" s="57">
        <f t="shared" ref="AE878" si="10558">IF(OR(ISERROR(VLOOKUP(CONCATENATE("ALI_",$C878,"_SEG_",$I878,"_PROV_",$D878),Catalogo_Precios,AE$8,FALSE)),M878=0),0,VLOOKUP(CONCATENATE("ALI_",$C878,"_SEG_",$I878,"_PROV_",$D878),Catalogo_Precios,AE$8,FALSE))</f>
        <v>1214</v>
      </c>
      <c r="AF878" s="57">
        <f t="shared" ref="AF878" si="10559">IF(OR(ISERROR(VLOOKUP(CONCATENATE("ALI_",$C878,"_SEG_",$I878,"_PROV_",$D878),Catalogo_Precios,AF$8,FALSE)),N878=0),0,VLOOKUP(CONCATENATE("ALI_",$C878,"_SEG_",$I878,"_PROV_",$D878),Catalogo_Precios,AF$8,FALSE))</f>
        <v>1214</v>
      </c>
      <c r="AG878" s="57">
        <f t="shared" ref="AG878" si="10560">IF(OR(ISERROR(VLOOKUP(CONCATENATE("ALI_",$C878,"_SEG_",$I878,"_PROV_",$D878),Catalogo_Precios,AG$8,FALSE)),O878=0),0,VLOOKUP(CONCATENATE("ALI_",$C878,"_SEG_",$I878,"_PROV_",$D878),Catalogo_Precios,AG$8,FALSE))</f>
        <v>0</v>
      </c>
      <c r="AH878" s="57">
        <f t="shared" ref="AH878" si="10561">IF(OR(ISERROR(VLOOKUP(CONCATENATE("ALI_",$C878,"_SEG_",$I878,"_PROV_",$D878),Catalogo_Precios,AH$8,FALSE)),L878=0),0,VLOOKUP(CONCATENATE("ALI_",$C878,"_SEG_",$I878,"_PROV_",$D878),Catalogo_Precios,AH$8,FALSE))</f>
        <v>1211</v>
      </c>
      <c r="AI878" s="57">
        <f t="shared" ref="AI878" si="10562">IF(OR(ISERROR(VLOOKUP(CONCATENATE("ALI_",$C878,"_SEG_",$I878,"_PROV_",$D878),Catalogo_Precios,AI$8,FALSE)),M878=0),0,VLOOKUP(CONCATENATE("ALI_",$C878,"_SEG_",$I878,"_PROV_",$D878),Catalogo_Precios,AI$8,FALSE))</f>
        <v>1211</v>
      </c>
      <c r="AJ878" s="57">
        <f t="shared" ref="AJ878" si="10563">IF(OR(ISERROR(VLOOKUP(CONCATENATE("ALI_",$C878,"_SEG_",$I878,"_PROV_",$D878),Catalogo_Precios,AJ$8,FALSE)),N878=0),0,VLOOKUP(CONCATENATE("ALI_",$C878,"_SEG_",$I878,"_PROV_",$D878),Catalogo_Precios,AJ$8,FALSE))</f>
        <v>1211</v>
      </c>
      <c r="AK878" s="57">
        <f t="shared" ref="AK878" si="10564">IF(OR(ISERROR(VLOOKUP(CONCATENATE("ALI_",$C878,"_SEG_",$I878,"_PROV_",$D878),Catalogo_Precios,AK$8,FALSE)),O878=0),0,VLOOKUP(CONCATENATE("ALI_",$C878,"_SEG_",$I878,"_PROV_",$D878),Catalogo_Precios,AK$8,FALSE))</f>
        <v>0</v>
      </c>
      <c r="AL878" s="53"/>
      <c r="AM878" s="59" t="str">
        <f t="shared" si="10149"/>
        <v>ALI_117_SEG_1</v>
      </c>
      <c r="AN878" s="59" t="str">
        <f t="shared" si="10150"/>
        <v>ALI_117_SEG_1_VAL_42245467.35</v>
      </c>
      <c r="AO878" s="60">
        <f t="shared" ref="AO878" si="10565">IF(OR(AB878="",AB878=0),0,COUNTIF(Codificacion,AM878))</f>
        <v>2</v>
      </c>
      <c r="AP878" s="61">
        <f t="array" ref="AP878">MIN(IF(Codificacion=AM878,Total_Cotizacion,""))</f>
        <v>42245467.350000009</v>
      </c>
      <c r="AQ878" s="62" t="b">
        <f t="shared" si="10152"/>
        <v>1</v>
      </c>
      <c r="AR878" s="51" t="str">
        <f t="shared" ref="AR878" si="10566">IF(COUNTIF(Codificacion2,CONCATENATE(AM878,"_VAL_",AB878))&gt;1,"Empate","")</f>
        <v/>
      </c>
      <c r="AS878" s="63" t="str">
        <f t="shared" si="10530"/>
        <v>X</v>
      </c>
      <c r="AT878" s="59" t="str">
        <f t="shared" si="10154"/>
        <v>ALI_117_SEG_1_X</v>
      </c>
      <c r="AU878" s="63">
        <f t="shared" ref="AU878" si="10567">IF(AND(COUNTIF(Codificacion3,AT878)&lt;AO878),1,COUNTIF(Codificacion3,AT878))</f>
        <v>1</v>
      </c>
      <c r="AV878" s="62" t="str">
        <f t="shared" si="10156"/>
        <v>Cotizacion Seleccionada</v>
      </c>
      <c r="AW878" s="53"/>
      <c r="AX878" s="51" t="str">
        <f t="shared" si="10157"/>
        <v>ALI_117_SEG_1VERDADERO</v>
      </c>
      <c r="AY878" s="51">
        <f t="shared" si="10138"/>
        <v>1</v>
      </c>
      <c r="AZ878" s="64" t="b">
        <f t="shared" si="10158"/>
        <v>0</v>
      </c>
    </row>
    <row r="879" spans="1:52" x14ac:dyDescent="0.2">
      <c r="A879" s="50" t="str">
        <f t="shared" si="10101"/>
        <v>ALI_117_SEG_2</v>
      </c>
      <c r="B879" s="51" t="s">
        <v>113</v>
      </c>
      <c r="C879" s="52">
        <v>117</v>
      </c>
      <c r="D879" s="52">
        <f t="shared" ref="D879" si="10568">IF(ISERROR(VLOOKUP(E879,Proveedores,2,FALSE)),"",VLOOKUP(E879,Proveedores,2,FALSE))</f>
        <v>2032</v>
      </c>
      <c r="E879" s="53" t="s">
        <v>114</v>
      </c>
      <c r="F879" s="54">
        <v>489</v>
      </c>
      <c r="G879" s="53" t="s">
        <v>61</v>
      </c>
      <c r="H879" s="53" t="s">
        <v>118</v>
      </c>
      <c r="I879" s="52">
        <v>2</v>
      </c>
      <c r="J879" s="53" t="s">
        <v>58</v>
      </c>
      <c r="K879" s="55">
        <v>44835</v>
      </c>
      <c r="L879" s="56">
        <v>12767</v>
      </c>
      <c r="M879" s="56">
        <v>15872</v>
      </c>
      <c r="N879" s="56">
        <v>8122</v>
      </c>
      <c r="O879" s="56">
        <v>0</v>
      </c>
      <c r="P879" s="57">
        <v>1214</v>
      </c>
      <c r="Q879" s="58">
        <v>4.5999999999999999E-2</v>
      </c>
      <c r="R879" s="57">
        <v>1158.1600000000001</v>
      </c>
      <c r="S879" s="57">
        <v>1214</v>
      </c>
      <c r="T879" s="58">
        <v>4.5999999999999999E-2</v>
      </c>
      <c r="U879" s="57">
        <v>1158.1600000000001</v>
      </c>
      <c r="V879" s="57">
        <v>1214</v>
      </c>
      <c r="W879" s="58">
        <v>4.5999999999999999E-2</v>
      </c>
      <c r="X879" s="57">
        <v>1158.1600000000001</v>
      </c>
      <c r="Y879" s="57">
        <v>0</v>
      </c>
      <c r="Z879" s="58"/>
      <c r="AA879" s="57">
        <v>0</v>
      </c>
      <c r="AB879" s="57">
        <v>42575119.760000005</v>
      </c>
      <c r="AC879" s="53" t="str">
        <f t="shared" si="10140"/>
        <v>Registro Valido</v>
      </c>
      <c r="AD879" s="57">
        <f t="shared" ref="AD879" si="10569">IF(OR(ISERROR(VLOOKUP(CONCATENATE("ALI_",$C879,"_SEG_",$I879,"_PROV_",$D879),Catalogo_Precios,AD$8,FALSE)),L879=0),0,VLOOKUP(CONCATENATE("ALI_",$C879,"_SEG_",$I879,"_PROV_",$D879),Catalogo_Precios,AD$8,FALSE))</f>
        <v>1214</v>
      </c>
      <c r="AE879" s="57">
        <f t="shared" ref="AE879" si="10570">IF(OR(ISERROR(VLOOKUP(CONCATENATE("ALI_",$C879,"_SEG_",$I879,"_PROV_",$D879),Catalogo_Precios,AE$8,FALSE)),M879=0),0,VLOOKUP(CONCATENATE("ALI_",$C879,"_SEG_",$I879,"_PROV_",$D879),Catalogo_Precios,AE$8,FALSE))</f>
        <v>1214</v>
      </c>
      <c r="AF879" s="57">
        <f t="shared" ref="AF879" si="10571">IF(OR(ISERROR(VLOOKUP(CONCATENATE("ALI_",$C879,"_SEG_",$I879,"_PROV_",$D879),Catalogo_Precios,AF$8,FALSE)),N879=0),0,VLOOKUP(CONCATENATE("ALI_",$C879,"_SEG_",$I879,"_PROV_",$D879),Catalogo_Precios,AF$8,FALSE))</f>
        <v>1214</v>
      </c>
      <c r="AG879" s="57">
        <f t="shared" ref="AG879" si="10572">IF(OR(ISERROR(VLOOKUP(CONCATENATE("ALI_",$C879,"_SEG_",$I879,"_PROV_",$D879),Catalogo_Precios,AG$8,FALSE)),O879=0),0,VLOOKUP(CONCATENATE("ALI_",$C879,"_SEG_",$I879,"_PROV_",$D879),Catalogo_Precios,AG$8,FALSE))</f>
        <v>0</v>
      </c>
      <c r="AH879" s="57">
        <f t="shared" ref="AH879" si="10573">IF(OR(ISERROR(VLOOKUP(CONCATENATE("ALI_",$C879,"_SEG_",$I879,"_PROV_",$D879),Catalogo_Precios,AH$8,FALSE)),L879=0),0,VLOOKUP(CONCATENATE("ALI_",$C879,"_SEG_",$I879,"_PROV_",$D879),Catalogo_Precios,AH$8,FALSE))</f>
        <v>1211</v>
      </c>
      <c r="AI879" s="57">
        <f t="shared" ref="AI879" si="10574">IF(OR(ISERROR(VLOOKUP(CONCATENATE("ALI_",$C879,"_SEG_",$I879,"_PROV_",$D879),Catalogo_Precios,AI$8,FALSE)),M879=0),0,VLOOKUP(CONCATENATE("ALI_",$C879,"_SEG_",$I879,"_PROV_",$D879),Catalogo_Precios,AI$8,FALSE))</f>
        <v>1211</v>
      </c>
      <c r="AJ879" s="57">
        <f t="shared" ref="AJ879" si="10575">IF(OR(ISERROR(VLOOKUP(CONCATENATE("ALI_",$C879,"_SEG_",$I879,"_PROV_",$D879),Catalogo_Precios,AJ$8,FALSE)),N879=0),0,VLOOKUP(CONCATENATE("ALI_",$C879,"_SEG_",$I879,"_PROV_",$D879),Catalogo_Precios,AJ$8,FALSE))</f>
        <v>1211</v>
      </c>
      <c r="AK879" s="57">
        <f t="shared" ref="AK879" si="10576">IF(OR(ISERROR(VLOOKUP(CONCATENATE("ALI_",$C879,"_SEG_",$I879,"_PROV_",$D879),Catalogo_Precios,AK$8,FALSE)),O879=0),0,VLOOKUP(CONCATENATE("ALI_",$C879,"_SEG_",$I879,"_PROV_",$D879),Catalogo_Precios,AK$8,FALSE))</f>
        <v>0</v>
      </c>
      <c r="AL879" s="53"/>
      <c r="AM879" s="59" t="str">
        <f t="shared" si="10149"/>
        <v>ALI_117_SEG_2</v>
      </c>
      <c r="AN879" s="59" t="str">
        <f t="shared" si="10150"/>
        <v>ALI_117_SEG_2_VAL_42575119.76</v>
      </c>
      <c r="AO879" s="60">
        <f t="shared" ref="AO879" si="10577">IF(OR(AB879="",AB879=0),0,COUNTIF(Codificacion,AM879))</f>
        <v>2</v>
      </c>
      <c r="AP879" s="61">
        <f t="array" ref="AP879">MIN(IF(Codificacion=AM879,Total_Cotizacion,""))</f>
        <v>42575119.760000005</v>
      </c>
      <c r="AQ879" s="62" t="b">
        <f t="shared" si="10152"/>
        <v>1</v>
      </c>
      <c r="AR879" s="51" t="str">
        <f t="shared" ref="AR879" si="10578">IF(COUNTIF(Codificacion2,CONCATENATE(AM879,"_VAL_",AB879))&gt;1,"Empate","")</f>
        <v/>
      </c>
      <c r="AS879" s="63" t="str">
        <f t="shared" si="10530"/>
        <v>X</v>
      </c>
      <c r="AT879" s="59" t="str">
        <f t="shared" si="10154"/>
        <v>ALI_117_SEG_2_X</v>
      </c>
      <c r="AU879" s="63">
        <f t="shared" ref="AU879" si="10579">IF(AND(COUNTIF(Codificacion3,AT879)&lt;AO879),1,COUNTIF(Codificacion3,AT879))</f>
        <v>1</v>
      </c>
      <c r="AV879" s="62" t="str">
        <f t="shared" si="10156"/>
        <v>Cotizacion Seleccionada</v>
      </c>
      <c r="AW879" s="53"/>
      <c r="AX879" s="51" t="str">
        <f t="shared" si="10157"/>
        <v>ALI_117_SEG_2VERDADERO</v>
      </c>
      <c r="AY879" s="51">
        <f t="shared" si="10138"/>
        <v>1</v>
      </c>
      <c r="AZ879" s="64" t="b">
        <f t="shared" si="10158"/>
        <v>0</v>
      </c>
    </row>
    <row r="880" spans="1:52" x14ac:dyDescent="0.2">
      <c r="A880" s="50" t="str">
        <f t="shared" si="10101"/>
        <v>ALI_117_SEG_3</v>
      </c>
      <c r="B880" s="51" t="s">
        <v>113</v>
      </c>
      <c r="C880" s="52">
        <v>117</v>
      </c>
      <c r="D880" s="52">
        <f t="shared" ref="D880" si="10580">IF(ISERROR(VLOOKUP(E880,Proveedores,2,FALSE)),"",VLOOKUP(E880,Proveedores,2,FALSE))</f>
        <v>2032</v>
      </c>
      <c r="E880" s="53" t="s">
        <v>114</v>
      </c>
      <c r="F880" s="54">
        <v>490</v>
      </c>
      <c r="G880" s="53" t="s">
        <v>61</v>
      </c>
      <c r="H880" s="53" t="s">
        <v>118</v>
      </c>
      <c r="I880" s="52">
        <v>3</v>
      </c>
      <c r="J880" s="53" t="s">
        <v>58</v>
      </c>
      <c r="K880" s="55">
        <v>44835</v>
      </c>
      <c r="L880" s="56">
        <v>12691</v>
      </c>
      <c r="M880" s="56">
        <v>15778</v>
      </c>
      <c r="N880" s="56">
        <v>8074</v>
      </c>
      <c r="O880" s="56">
        <v>0</v>
      </c>
      <c r="P880" s="57">
        <v>1214</v>
      </c>
      <c r="Q880" s="58">
        <v>4.7E-2</v>
      </c>
      <c r="R880" s="57">
        <v>1156.94</v>
      </c>
      <c r="S880" s="57">
        <v>1214</v>
      </c>
      <c r="T880" s="58">
        <v>4.7E-2</v>
      </c>
      <c r="U880" s="57">
        <v>1156.94</v>
      </c>
      <c r="V880" s="57">
        <v>1214</v>
      </c>
      <c r="W880" s="58">
        <v>4.7E-2</v>
      </c>
      <c r="X880" s="57">
        <v>1156.94</v>
      </c>
      <c r="Y880" s="57">
        <v>0</v>
      </c>
      <c r="Z880" s="58"/>
      <c r="AA880" s="57">
        <v>0</v>
      </c>
      <c r="AB880" s="57">
        <v>42278058.420000002</v>
      </c>
      <c r="AC880" s="53" t="str">
        <f t="shared" si="10140"/>
        <v>Registro Valido</v>
      </c>
      <c r="AD880" s="57">
        <f t="shared" ref="AD880" si="10581">IF(OR(ISERROR(VLOOKUP(CONCATENATE("ALI_",$C880,"_SEG_",$I880,"_PROV_",$D880),Catalogo_Precios,AD$8,FALSE)),L880=0),0,VLOOKUP(CONCATENATE("ALI_",$C880,"_SEG_",$I880,"_PROV_",$D880),Catalogo_Precios,AD$8,FALSE))</f>
        <v>1214</v>
      </c>
      <c r="AE880" s="57">
        <f t="shared" ref="AE880" si="10582">IF(OR(ISERROR(VLOOKUP(CONCATENATE("ALI_",$C880,"_SEG_",$I880,"_PROV_",$D880),Catalogo_Precios,AE$8,FALSE)),M880=0),0,VLOOKUP(CONCATENATE("ALI_",$C880,"_SEG_",$I880,"_PROV_",$D880),Catalogo_Precios,AE$8,FALSE))</f>
        <v>1214</v>
      </c>
      <c r="AF880" s="57">
        <f t="shared" ref="AF880" si="10583">IF(OR(ISERROR(VLOOKUP(CONCATENATE("ALI_",$C880,"_SEG_",$I880,"_PROV_",$D880),Catalogo_Precios,AF$8,FALSE)),N880=0),0,VLOOKUP(CONCATENATE("ALI_",$C880,"_SEG_",$I880,"_PROV_",$D880),Catalogo_Precios,AF$8,FALSE))</f>
        <v>1214</v>
      </c>
      <c r="AG880" s="57">
        <f t="shared" ref="AG880" si="10584">IF(OR(ISERROR(VLOOKUP(CONCATENATE("ALI_",$C880,"_SEG_",$I880,"_PROV_",$D880),Catalogo_Precios,AG$8,FALSE)),O880=0),0,VLOOKUP(CONCATENATE("ALI_",$C880,"_SEG_",$I880,"_PROV_",$D880),Catalogo_Precios,AG$8,FALSE))</f>
        <v>0</v>
      </c>
      <c r="AH880" s="57">
        <f t="shared" ref="AH880" si="10585">IF(OR(ISERROR(VLOOKUP(CONCATENATE("ALI_",$C880,"_SEG_",$I880,"_PROV_",$D880),Catalogo_Precios,AH$8,FALSE)),L880=0),0,VLOOKUP(CONCATENATE("ALI_",$C880,"_SEG_",$I880,"_PROV_",$D880),Catalogo_Precios,AH$8,FALSE))</f>
        <v>1211</v>
      </c>
      <c r="AI880" s="57">
        <f t="shared" ref="AI880" si="10586">IF(OR(ISERROR(VLOOKUP(CONCATENATE("ALI_",$C880,"_SEG_",$I880,"_PROV_",$D880),Catalogo_Precios,AI$8,FALSE)),M880=0),0,VLOOKUP(CONCATENATE("ALI_",$C880,"_SEG_",$I880,"_PROV_",$D880),Catalogo_Precios,AI$8,FALSE))</f>
        <v>1211</v>
      </c>
      <c r="AJ880" s="57">
        <f t="shared" ref="AJ880" si="10587">IF(OR(ISERROR(VLOOKUP(CONCATENATE("ALI_",$C880,"_SEG_",$I880,"_PROV_",$D880),Catalogo_Precios,AJ$8,FALSE)),N880=0),0,VLOOKUP(CONCATENATE("ALI_",$C880,"_SEG_",$I880,"_PROV_",$D880),Catalogo_Precios,AJ$8,FALSE))</f>
        <v>1211</v>
      </c>
      <c r="AK880" s="57">
        <f t="shared" ref="AK880" si="10588">IF(OR(ISERROR(VLOOKUP(CONCATENATE("ALI_",$C880,"_SEG_",$I880,"_PROV_",$D880),Catalogo_Precios,AK$8,FALSE)),O880=0),0,VLOOKUP(CONCATENATE("ALI_",$C880,"_SEG_",$I880,"_PROV_",$D880),Catalogo_Precios,AK$8,FALSE))</f>
        <v>0</v>
      </c>
      <c r="AL880" s="53"/>
      <c r="AM880" s="59" t="str">
        <f t="shared" si="10149"/>
        <v>ALI_117_SEG_3</v>
      </c>
      <c r="AN880" s="59" t="str">
        <f t="shared" si="10150"/>
        <v>ALI_117_SEG_3_VAL_42278058.42</v>
      </c>
      <c r="AO880" s="60">
        <f t="shared" ref="AO880" si="10589">IF(OR(AB880="",AB880=0),0,COUNTIF(Codificacion,AM880))</f>
        <v>2</v>
      </c>
      <c r="AP880" s="61">
        <f t="array" ref="AP880">MIN(IF(Codificacion=AM880,Total_Cotizacion,""))</f>
        <v>42278058.420000002</v>
      </c>
      <c r="AQ880" s="62" t="b">
        <f t="shared" si="10152"/>
        <v>1</v>
      </c>
      <c r="AR880" s="51" t="str">
        <f t="shared" ref="AR880" si="10590">IF(COUNTIF(Codificacion2,CONCATENATE(AM880,"_VAL_",AB880))&gt;1,"Empate","")</f>
        <v/>
      </c>
      <c r="AS880" s="63" t="str">
        <f t="shared" si="10530"/>
        <v>X</v>
      </c>
      <c r="AT880" s="59" t="str">
        <f t="shared" si="10154"/>
        <v>ALI_117_SEG_3_X</v>
      </c>
      <c r="AU880" s="63">
        <f t="shared" ref="AU880" si="10591">IF(AND(COUNTIF(Codificacion3,AT880)&lt;AO880),1,COUNTIF(Codificacion3,AT880))</f>
        <v>1</v>
      </c>
      <c r="AV880" s="62" t="str">
        <f t="shared" si="10156"/>
        <v>Cotizacion Seleccionada</v>
      </c>
      <c r="AW880" s="53"/>
      <c r="AX880" s="51" t="str">
        <f t="shared" si="10157"/>
        <v>ALI_117_SEG_3VERDADERO</v>
      </c>
      <c r="AY880" s="51">
        <f t="shared" si="10138"/>
        <v>1</v>
      </c>
      <c r="AZ880" s="64" t="b">
        <f t="shared" si="10158"/>
        <v>0</v>
      </c>
    </row>
    <row r="881" spans="1:52" x14ac:dyDescent="0.2">
      <c r="A881" s="50" t="str">
        <f t="shared" si="10101"/>
        <v>ALI_117_SEG_4</v>
      </c>
      <c r="B881" s="51" t="s">
        <v>113</v>
      </c>
      <c r="C881" s="52">
        <v>117</v>
      </c>
      <c r="D881" s="52">
        <f t="shared" ref="D881" si="10592">IF(ISERROR(VLOOKUP(E881,Proveedores,2,FALSE)),"",VLOOKUP(E881,Proveedores,2,FALSE))</f>
        <v>2032</v>
      </c>
      <c r="E881" s="53" t="s">
        <v>114</v>
      </c>
      <c r="F881" s="54">
        <v>491</v>
      </c>
      <c r="G881" s="53" t="s">
        <v>61</v>
      </c>
      <c r="H881" s="53" t="s">
        <v>118</v>
      </c>
      <c r="I881" s="52">
        <v>4</v>
      </c>
      <c r="J881" s="53" t="s">
        <v>58</v>
      </c>
      <c r="K881" s="55">
        <v>44835</v>
      </c>
      <c r="L881" s="56">
        <v>13519</v>
      </c>
      <c r="M881" s="56">
        <v>16810</v>
      </c>
      <c r="N881" s="56">
        <v>8602</v>
      </c>
      <c r="O881" s="56">
        <v>0</v>
      </c>
      <c r="P881" s="57">
        <v>1214</v>
      </c>
      <c r="Q881" s="58">
        <v>3.3000000000000002E-2</v>
      </c>
      <c r="R881" s="57">
        <v>1173.94</v>
      </c>
      <c r="S881" s="57">
        <v>1214</v>
      </c>
      <c r="T881" s="58">
        <v>3.3000000000000002E-2</v>
      </c>
      <c r="U881" s="57">
        <v>1173.94</v>
      </c>
      <c r="V881" s="57">
        <v>1214</v>
      </c>
      <c r="W881" s="58">
        <v>3.3000000000000002E-2</v>
      </c>
      <c r="X881" s="57">
        <v>1173.94</v>
      </c>
      <c r="Y881" s="57">
        <v>0</v>
      </c>
      <c r="Z881" s="58"/>
      <c r="AA881" s="57">
        <v>0</v>
      </c>
      <c r="AB881" s="57">
        <v>45702658.140000008</v>
      </c>
      <c r="AC881" s="53" t="str">
        <f t="shared" si="10140"/>
        <v>Registro Valido</v>
      </c>
      <c r="AD881" s="57">
        <f t="shared" ref="AD881" si="10593">IF(OR(ISERROR(VLOOKUP(CONCATENATE("ALI_",$C881,"_SEG_",$I881,"_PROV_",$D881),Catalogo_Precios,AD$8,FALSE)),L881=0),0,VLOOKUP(CONCATENATE("ALI_",$C881,"_SEG_",$I881,"_PROV_",$D881),Catalogo_Precios,AD$8,FALSE))</f>
        <v>1214</v>
      </c>
      <c r="AE881" s="57">
        <f t="shared" ref="AE881" si="10594">IF(OR(ISERROR(VLOOKUP(CONCATENATE("ALI_",$C881,"_SEG_",$I881,"_PROV_",$D881),Catalogo_Precios,AE$8,FALSE)),M881=0),0,VLOOKUP(CONCATENATE("ALI_",$C881,"_SEG_",$I881,"_PROV_",$D881),Catalogo_Precios,AE$8,FALSE))</f>
        <v>1214</v>
      </c>
      <c r="AF881" s="57">
        <f t="shared" ref="AF881" si="10595">IF(OR(ISERROR(VLOOKUP(CONCATENATE("ALI_",$C881,"_SEG_",$I881,"_PROV_",$D881),Catalogo_Precios,AF$8,FALSE)),N881=0),0,VLOOKUP(CONCATENATE("ALI_",$C881,"_SEG_",$I881,"_PROV_",$D881),Catalogo_Precios,AF$8,FALSE))</f>
        <v>1214</v>
      </c>
      <c r="AG881" s="57">
        <f t="shared" ref="AG881" si="10596">IF(OR(ISERROR(VLOOKUP(CONCATENATE("ALI_",$C881,"_SEG_",$I881,"_PROV_",$D881),Catalogo_Precios,AG$8,FALSE)),O881=0),0,VLOOKUP(CONCATENATE("ALI_",$C881,"_SEG_",$I881,"_PROV_",$D881),Catalogo_Precios,AG$8,FALSE))</f>
        <v>0</v>
      </c>
      <c r="AH881" s="57">
        <f t="shared" ref="AH881" si="10597">IF(OR(ISERROR(VLOOKUP(CONCATENATE("ALI_",$C881,"_SEG_",$I881,"_PROV_",$D881),Catalogo_Precios,AH$8,FALSE)),L881=0),0,VLOOKUP(CONCATENATE("ALI_",$C881,"_SEG_",$I881,"_PROV_",$D881),Catalogo_Precios,AH$8,FALSE))</f>
        <v>1211</v>
      </c>
      <c r="AI881" s="57">
        <f t="shared" ref="AI881" si="10598">IF(OR(ISERROR(VLOOKUP(CONCATENATE("ALI_",$C881,"_SEG_",$I881,"_PROV_",$D881),Catalogo_Precios,AI$8,FALSE)),M881=0),0,VLOOKUP(CONCATENATE("ALI_",$C881,"_SEG_",$I881,"_PROV_",$D881),Catalogo_Precios,AI$8,FALSE))</f>
        <v>1211</v>
      </c>
      <c r="AJ881" s="57">
        <f t="shared" ref="AJ881" si="10599">IF(OR(ISERROR(VLOOKUP(CONCATENATE("ALI_",$C881,"_SEG_",$I881,"_PROV_",$D881),Catalogo_Precios,AJ$8,FALSE)),N881=0),0,VLOOKUP(CONCATENATE("ALI_",$C881,"_SEG_",$I881,"_PROV_",$D881),Catalogo_Precios,AJ$8,FALSE))</f>
        <v>1211</v>
      </c>
      <c r="AK881" s="57">
        <f t="shared" ref="AK881" si="10600">IF(OR(ISERROR(VLOOKUP(CONCATENATE("ALI_",$C881,"_SEG_",$I881,"_PROV_",$D881),Catalogo_Precios,AK$8,FALSE)),O881=0),0,VLOOKUP(CONCATENATE("ALI_",$C881,"_SEG_",$I881,"_PROV_",$D881),Catalogo_Precios,AK$8,FALSE))</f>
        <v>0</v>
      </c>
      <c r="AL881" s="53"/>
      <c r="AM881" s="59" t="str">
        <f t="shared" si="10149"/>
        <v>ALI_117_SEG_4</v>
      </c>
      <c r="AN881" s="59" t="str">
        <f t="shared" si="10150"/>
        <v>ALI_117_SEG_4_VAL_45702658.14</v>
      </c>
      <c r="AO881" s="60">
        <f t="shared" ref="AO881" si="10601">IF(OR(AB881="",AB881=0),0,COUNTIF(Codificacion,AM881))</f>
        <v>2</v>
      </c>
      <c r="AP881" s="61">
        <f t="array" ref="AP881">MIN(IF(Codificacion=AM881,Total_Cotizacion,""))</f>
        <v>45702658.140000008</v>
      </c>
      <c r="AQ881" s="62" t="b">
        <f t="shared" si="10152"/>
        <v>1</v>
      </c>
      <c r="AR881" s="51" t="str">
        <f t="shared" ref="AR881" si="10602">IF(COUNTIF(Codificacion2,CONCATENATE(AM881,"_VAL_",AB881))&gt;1,"Empate","")</f>
        <v/>
      </c>
      <c r="AS881" s="63" t="str">
        <f t="shared" si="10530"/>
        <v>X</v>
      </c>
      <c r="AT881" s="59" t="str">
        <f t="shared" si="10154"/>
        <v>ALI_117_SEG_4_X</v>
      </c>
      <c r="AU881" s="63">
        <f t="shared" ref="AU881" si="10603">IF(AND(COUNTIF(Codificacion3,AT881)&lt;AO881),1,COUNTIF(Codificacion3,AT881))</f>
        <v>1</v>
      </c>
      <c r="AV881" s="62" t="str">
        <f t="shared" si="10156"/>
        <v>Cotizacion Seleccionada</v>
      </c>
      <c r="AW881" s="53"/>
      <c r="AX881" s="51" t="str">
        <f t="shared" si="10157"/>
        <v>ALI_117_SEG_4VERDADERO</v>
      </c>
      <c r="AY881" s="51">
        <f t="shared" si="10138"/>
        <v>1</v>
      </c>
      <c r="AZ881" s="64" t="b">
        <f t="shared" si="10158"/>
        <v>0</v>
      </c>
    </row>
    <row r="882" spans="1:52" x14ac:dyDescent="0.2">
      <c r="A882" s="50" t="str">
        <f t="shared" si="10101"/>
        <v>ALI_117_SEG_5</v>
      </c>
      <c r="B882" s="51" t="s">
        <v>113</v>
      </c>
      <c r="C882" s="52">
        <v>117</v>
      </c>
      <c r="D882" s="52">
        <f t="shared" ref="D882" si="10604">IF(ISERROR(VLOOKUP(E882,Proveedores,2,FALSE)),"",VLOOKUP(E882,Proveedores,2,FALSE))</f>
        <v>2032</v>
      </c>
      <c r="E882" s="53" t="s">
        <v>114</v>
      </c>
      <c r="F882" s="54">
        <v>492</v>
      </c>
      <c r="G882" s="53" t="s">
        <v>61</v>
      </c>
      <c r="H882" s="53" t="s">
        <v>118</v>
      </c>
      <c r="I882" s="52">
        <v>5</v>
      </c>
      <c r="J882" s="53" t="s">
        <v>58</v>
      </c>
      <c r="K882" s="55">
        <v>44835</v>
      </c>
      <c r="L882" s="56">
        <v>12568</v>
      </c>
      <c r="M882" s="56">
        <v>15627</v>
      </c>
      <c r="N882" s="56">
        <v>7997</v>
      </c>
      <c r="O882" s="56">
        <v>0</v>
      </c>
      <c r="P882" s="57">
        <v>1214</v>
      </c>
      <c r="Q882" s="58">
        <v>3.1E-2</v>
      </c>
      <c r="R882" s="57">
        <v>1176.3699999999999</v>
      </c>
      <c r="S882" s="57">
        <v>1214</v>
      </c>
      <c r="T882" s="58">
        <v>3.1E-2</v>
      </c>
      <c r="U882" s="57">
        <v>1176.3699999999999</v>
      </c>
      <c r="V882" s="57">
        <v>1214</v>
      </c>
      <c r="W882" s="58">
        <v>3.1E-2</v>
      </c>
      <c r="X882" s="57">
        <v>1176.3699999999999</v>
      </c>
      <c r="Y882" s="57">
        <v>0</v>
      </c>
      <c r="Z882" s="58"/>
      <c r="AA882" s="57">
        <v>0</v>
      </c>
      <c r="AB882" s="57">
        <v>42575183.039999999</v>
      </c>
      <c r="AC882" s="53" t="str">
        <f t="shared" si="10140"/>
        <v>Registro Valido</v>
      </c>
      <c r="AD882" s="57">
        <f t="shared" ref="AD882" si="10605">IF(OR(ISERROR(VLOOKUP(CONCATENATE("ALI_",$C882,"_SEG_",$I882,"_PROV_",$D882),Catalogo_Precios,AD$8,FALSE)),L882=0),0,VLOOKUP(CONCATENATE("ALI_",$C882,"_SEG_",$I882,"_PROV_",$D882),Catalogo_Precios,AD$8,FALSE))</f>
        <v>1214</v>
      </c>
      <c r="AE882" s="57">
        <f t="shared" ref="AE882" si="10606">IF(OR(ISERROR(VLOOKUP(CONCATENATE("ALI_",$C882,"_SEG_",$I882,"_PROV_",$D882),Catalogo_Precios,AE$8,FALSE)),M882=0),0,VLOOKUP(CONCATENATE("ALI_",$C882,"_SEG_",$I882,"_PROV_",$D882),Catalogo_Precios,AE$8,FALSE))</f>
        <v>1214</v>
      </c>
      <c r="AF882" s="57">
        <f t="shared" ref="AF882" si="10607">IF(OR(ISERROR(VLOOKUP(CONCATENATE("ALI_",$C882,"_SEG_",$I882,"_PROV_",$D882),Catalogo_Precios,AF$8,FALSE)),N882=0),0,VLOOKUP(CONCATENATE("ALI_",$C882,"_SEG_",$I882,"_PROV_",$D882),Catalogo_Precios,AF$8,FALSE))</f>
        <v>1214</v>
      </c>
      <c r="AG882" s="57">
        <f t="shared" ref="AG882" si="10608">IF(OR(ISERROR(VLOOKUP(CONCATENATE("ALI_",$C882,"_SEG_",$I882,"_PROV_",$D882),Catalogo_Precios,AG$8,FALSE)),O882=0),0,VLOOKUP(CONCATENATE("ALI_",$C882,"_SEG_",$I882,"_PROV_",$D882),Catalogo_Precios,AG$8,FALSE))</f>
        <v>0</v>
      </c>
      <c r="AH882" s="57">
        <f t="shared" ref="AH882" si="10609">IF(OR(ISERROR(VLOOKUP(CONCATENATE("ALI_",$C882,"_SEG_",$I882,"_PROV_",$D882),Catalogo_Precios,AH$8,FALSE)),L882=0),0,VLOOKUP(CONCATENATE("ALI_",$C882,"_SEG_",$I882,"_PROV_",$D882),Catalogo_Precios,AH$8,FALSE))</f>
        <v>1211</v>
      </c>
      <c r="AI882" s="57">
        <f t="shared" ref="AI882" si="10610">IF(OR(ISERROR(VLOOKUP(CONCATENATE("ALI_",$C882,"_SEG_",$I882,"_PROV_",$D882),Catalogo_Precios,AI$8,FALSE)),M882=0),0,VLOOKUP(CONCATENATE("ALI_",$C882,"_SEG_",$I882,"_PROV_",$D882),Catalogo_Precios,AI$8,FALSE))</f>
        <v>1211</v>
      </c>
      <c r="AJ882" s="57">
        <f t="shared" ref="AJ882" si="10611">IF(OR(ISERROR(VLOOKUP(CONCATENATE("ALI_",$C882,"_SEG_",$I882,"_PROV_",$D882),Catalogo_Precios,AJ$8,FALSE)),N882=0),0,VLOOKUP(CONCATENATE("ALI_",$C882,"_SEG_",$I882,"_PROV_",$D882),Catalogo_Precios,AJ$8,FALSE))</f>
        <v>1211</v>
      </c>
      <c r="AK882" s="57">
        <f t="shared" ref="AK882" si="10612">IF(OR(ISERROR(VLOOKUP(CONCATENATE("ALI_",$C882,"_SEG_",$I882,"_PROV_",$D882),Catalogo_Precios,AK$8,FALSE)),O882=0),0,VLOOKUP(CONCATENATE("ALI_",$C882,"_SEG_",$I882,"_PROV_",$D882),Catalogo_Precios,AK$8,FALSE))</f>
        <v>0</v>
      </c>
      <c r="AL882" s="53"/>
      <c r="AM882" s="59" t="str">
        <f t="shared" si="10149"/>
        <v>ALI_117_SEG_5</v>
      </c>
      <c r="AN882" s="59" t="str">
        <f t="shared" si="10150"/>
        <v>ALI_117_SEG_5_VAL_42575183.04</v>
      </c>
      <c r="AO882" s="60">
        <f t="shared" ref="AO882" si="10613">IF(OR(AB882="",AB882=0),0,COUNTIF(Codificacion,AM882))</f>
        <v>2</v>
      </c>
      <c r="AP882" s="61">
        <f t="array" ref="AP882">MIN(IF(Codificacion=AM882,Total_Cotizacion,""))</f>
        <v>42575183.039999999</v>
      </c>
      <c r="AQ882" s="62" t="b">
        <f t="shared" si="10152"/>
        <v>1</v>
      </c>
      <c r="AR882" s="51" t="str">
        <f t="shared" ref="AR882" si="10614">IF(COUNTIF(Codificacion2,CONCATENATE(AM882,"_VAL_",AB882))&gt;1,"Empate","")</f>
        <v/>
      </c>
      <c r="AS882" s="63" t="str">
        <f t="shared" si="10530"/>
        <v>X</v>
      </c>
      <c r="AT882" s="59" t="str">
        <f t="shared" si="10154"/>
        <v>ALI_117_SEG_5_X</v>
      </c>
      <c r="AU882" s="63">
        <f t="shared" ref="AU882" si="10615">IF(AND(COUNTIF(Codificacion3,AT882)&lt;AO882),1,COUNTIF(Codificacion3,AT882))</f>
        <v>1</v>
      </c>
      <c r="AV882" s="62" t="str">
        <f t="shared" si="10156"/>
        <v>Cotizacion Seleccionada</v>
      </c>
      <c r="AW882" s="53"/>
      <c r="AX882" s="51" t="str">
        <f t="shared" si="10157"/>
        <v>ALI_117_SEG_5VERDADERO</v>
      </c>
      <c r="AY882" s="51">
        <f t="shared" si="10138"/>
        <v>1</v>
      </c>
      <c r="AZ882" s="64" t="b">
        <f t="shared" si="10158"/>
        <v>0</v>
      </c>
    </row>
    <row r="883" spans="1:52" x14ac:dyDescent="0.2">
      <c r="A883" s="50" t="str">
        <f t="shared" si="10101"/>
        <v>ALI_117_SEG_6</v>
      </c>
      <c r="B883" s="51" t="s">
        <v>113</v>
      </c>
      <c r="C883" s="52">
        <v>117</v>
      </c>
      <c r="D883" s="52">
        <f t="shared" ref="D883" si="10616">IF(ISERROR(VLOOKUP(E883,Proveedores,2,FALSE)),"",VLOOKUP(E883,Proveedores,2,FALSE))</f>
        <v>2032</v>
      </c>
      <c r="E883" s="53" t="s">
        <v>114</v>
      </c>
      <c r="F883" s="54">
        <v>493</v>
      </c>
      <c r="G883" s="53" t="s">
        <v>61</v>
      </c>
      <c r="H883" s="53" t="s">
        <v>118</v>
      </c>
      <c r="I883" s="52">
        <v>6</v>
      </c>
      <c r="J883" s="53" t="s">
        <v>58</v>
      </c>
      <c r="K883" s="55">
        <v>44835</v>
      </c>
      <c r="L883" s="56">
        <v>13605</v>
      </c>
      <c r="M883" s="56">
        <v>16914</v>
      </c>
      <c r="N883" s="56">
        <v>8655</v>
      </c>
      <c r="O883" s="56">
        <v>0</v>
      </c>
      <c r="P883" s="57">
        <v>1214</v>
      </c>
      <c r="Q883" s="58">
        <v>3.4000000000000002E-2</v>
      </c>
      <c r="R883" s="57">
        <v>1172.72</v>
      </c>
      <c r="S883" s="57">
        <v>1214</v>
      </c>
      <c r="T883" s="58">
        <v>3.4000000000000002E-2</v>
      </c>
      <c r="U883" s="57">
        <v>1172.72</v>
      </c>
      <c r="V883" s="57">
        <v>1214</v>
      </c>
      <c r="W883" s="58">
        <v>3.4000000000000002E-2</v>
      </c>
      <c r="X883" s="57">
        <v>1172.72</v>
      </c>
      <c r="Y883" s="57">
        <v>0</v>
      </c>
      <c r="Z883" s="58"/>
      <c r="AA883" s="57">
        <v>0</v>
      </c>
      <c r="AB883" s="57">
        <v>45940133.280000001</v>
      </c>
      <c r="AC883" s="53" t="str">
        <f t="shared" si="10140"/>
        <v>Registro Valido</v>
      </c>
      <c r="AD883" s="57">
        <f t="shared" ref="AD883" si="10617">IF(OR(ISERROR(VLOOKUP(CONCATENATE("ALI_",$C883,"_SEG_",$I883,"_PROV_",$D883),Catalogo_Precios,AD$8,FALSE)),L883=0),0,VLOOKUP(CONCATENATE("ALI_",$C883,"_SEG_",$I883,"_PROV_",$D883),Catalogo_Precios,AD$8,FALSE))</f>
        <v>1214</v>
      </c>
      <c r="AE883" s="57">
        <f t="shared" ref="AE883" si="10618">IF(OR(ISERROR(VLOOKUP(CONCATENATE("ALI_",$C883,"_SEG_",$I883,"_PROV_",$D883),Catalogo_Precios,AE$8,FALSE)),M883=0),0,VLOOKUP(CONCATENATE("ALI_",$C883,"_SEG_",$I883,"_PROV_",$D883),Catalogo_Precios,AE$8,FALSE))</f>
        <v>1214</v>
      </c>
      <c r="AF883" s="57">
        <f t="shared" ref="AF883" si="10619">IF(OR(ISERROR(VLOOKUP(CONCATENATE("ALI_",$C883,"_SEG_",$I883,"_PROV_",$D883),Catalogo_Precios,AF$8,FALSE)),N883=0),0,VLOOKUP(CONCATENATE("ALI_",$C883,"_SEG_",$I883,"_PROV_",$D883),Catalogo_Precios,AF$8,FALSE))</f>
        <v>1214</v>
      </c>
      <c r="AG883" s="57">
        <f t="shared" ref="AG883" si="10620">IF(OR(ISERROR(VLOOKUP(CONCATENATE("ALI_",$C883,"_SEG_",$I883,"_PROV_",$D883),Catalogo_Precios,AG$8,FALSE)),O883=0),0,VLOOKUP(CONCATENATE("ALI_",$C883,"_SEG_",$I883,"_PROV_",$D883),Catalogo_Precios,AG$8,FALSE))</f>
        <v>0</v>
      </c>
      <c r="AH883" s="57">
        <f t="shared" ref="AH883" si="10621">IF(OR(ISERROR(VLOOKUP(CONCATENATE("ALI_",$C883,"_SEG_",$I883,"_PROV_",$D883),Catalogo_Precios,AH$8,FALSE)),L883=0),0,VLOOKUP(CONCATENATE("ALI_",$C883,"_SEG_",$I883,"_PROV_",$D883),Catalogo_Precios,AH$8,FALSE))</f>
        <v>1211</v>
      </c>
      <c r="AI883" s="57">
        <f t="shared" ref="AI883" si="10622">IF(OR(ISERROR(VLOOKUP(CONCATENATE("ALI_",$C883,"_SEG_",$I883,"_PROV_",$D883),Catalogo_Precios,AI$8,FALSE)),M883=0),0,VLOOKUP(CONCATENATE("ALI_",$C883,"_SEG_",$I883,"_PROV_",$D883),Catalogo_Precios,AI$8,FALSE))</f>
        <v>1211</v>
      </c>
      <c r="AJ883" s="57">
        <f t="shared" ref="AJ883" si="10623">IF(OR(ISERROR(VLOOKUP(CONCATENATE("ALI_",$C883,"_SEG_",$I883,"_PROV_",$D883),Catalogo_Precios,AJ$8,FALSE)),N883=0),0,VLOOKUP(CONCATENATE("ALI_",$C883,"_SEG_",$I883,"_PROV_",$D883),Catalogo_Precios,AJ$8,FALSE))</f>
        <v>1211</v>
      </c>
      <c r="AK883" s="57">
        <f t="shared" ref="AK883" si="10624">IF(OR(ISERROR(VLOOKUP(CONCATENATE("ALI_",$C883,"_SEG_",$I883,"_PROV_",$D883),Catalogo_Precios,AK$8,FALSE)),O883=0),0,VLOOKUP(CONCATENATE("ALI_",$C883,"_SEG_",$I883,"_PROV_",$D883),Catalogo_Precios,AK$8,FALSE))</f>
        <v>0</v>
      </c>
      <c r="AL883" s="53"/>
      <c r="AM883" s="59" t="str">
        <f t="shared" si="10149"/>
        <v>ALI_117_SEG_6</v>
      </c>
      <c r="AN883" s="59" t="str">
        <f t="shared" si="10150"/>
        <v>ALI_117_SEG_6_VAL_45940133.28</v>
      </c>
      <c r="AO883" s="60">
        <f t="shared" ref="AO883" si="10625">IF(OR(AB883="",AB883=0),0,COUNTIF(Codificacion,AM883))</f>
        <v>2</v>
      </c>
      <c r="AP883" s="61">
        <f t="array" ref="AP883">MIN(IF(Codificacion=AM883,Total_Cotizacion,""))</f>
        <v>45940133.280000001</v>
      </c>
      <c r="AQ883" s="62" t="b">
        <f t="shared" si="10152"/>
        <v>1</v>
      </c>
      <c r="AR883" s="51" t="str">
        <f t="shared" ref="AR883" si="10626">IF(COUNTIF(Codificacion2,CONCATENATE(AM883,"_VAL_",AB883))&gt;1,"Empate","")</f>
        <v/>
      </c>
      <c r="AS883" s="63" t="str">
        <f t="shared" si="10530"/>
        <v>X</v>
      </c>
      <c r="AT883" s="59" t="str">
        <f t="shared" si="10154"/>
        <v>ALI_117_SEG_6_X</v>
      </c>
      <c r="AU883" s="63">
        <f t="shared" ref="AU883" si="10627">IF(AND(COUNTIF(Codificacion3,AT883)&lt;AO883),1,COUNTIF(Codificacion3,AT883))</f>
        <v>1</v>
      </c>
      <c r="AV883" s="62" t="str">
        <f t="shared" si="10156"/>
        <v>Cotizacion Seleccionada</v>
      </c>
      <c r="AW883" s="53"/>
      <c r="AX883" s="51" t="str">
        <f t="shared" si="10157"/>
        <v>ALI_117_SEG_6VERDADERO</v>
      </c>
      <c r="AY883" s="51">
        <f t="shared" si="10138"/>
        <v>1</v>
      </c>
      <c r="AZ883" s="64" t="b">
        <f t="shared" si="10158"/>
        <v>0</v>
      </c>
    </row>
    <row r="884" spans="1:52" x14ac:dyDescent="0.2">
      <c r="A884" s="50" t="str">
        <f t="shared" si="10101"/>
        <v>ALI_117_SEG_7</v>
      </c>
      <c r="B884" s="51" t="s">
        <v>113</v>
      </c>
      <c r="C884" s="52">
        <v>117</v>
      </c>
      <c r="D884" s="52">
        <f t="shared" ref="D884" si="10628">IF(ISERROR(VLOOKUP(E884,Proveedores,2,FALSE)),"",VLOOKUP(E884,Proveedores,2,FALSE))</f>
        <v>2032</v>
      </c>
      <c r="E884" s="53" t="s">
        <v>114</v>
      </c>
      <c r="F884" s="54">
        <v>494</v>
      </c>
      <c r="G884" s="53" t="s">
        <v>61</v>
      </c>
      <c r="H884" s="53" t="s">
        <v>118</v>
      </c>
      <c r="I884" s="52">
        <v>7</v>
      </c>
      <c r="J884" s="53" t="s">
        <v>58</v>
      </c>
      <c r="K884" s="55">
        <v>44835</v>
      </c>
      <c r="L884" s="56">
        <v>13892</v>
      </c>
      <c r="M884" s="56">
        <v>17273</v>
      </c>
      <c r="N884" s="56">
        <v>8839</v>
      </c>
      <c r="O884" s="56">
        <v>0</v>
      </c>
      <c r="P884" s="57">
        <v>1214</v>
      </c>
      <c r="Q884" s="58">
        <v>4.3999999999999997E-2</v>
      </c>
      <c r="R884" s="57">
        <v>1160.58</v>
      </c>
      <c r="S884" s="57">
        <v>1214</v>
      </c>
      <c r="T884" s="58">
        <v>4.3999999999999997E-2</v>
      </c>
      <c r="U884" s="57">
        <v>1160.58</v>
      </c>
      <c r="V884" s="57">
        <v>1214</v>
      </c>
      <c r="W884" s="58">
        <v>4.3999999999999997E-2</v>
      </c>
      <c r="X884" s="57">
        <v>1160.58</v>
      </c>
      <c r="Y884" s="57">
        <v>0</v>
      </c>
      <c r="Z884" s="58"/>
      <c r="AA884" s="57">
        <v>0</v>
      </c>
      <c r="AB884" s="57">
        <v>46427842.32</v>
      </c>
      <c r="AC884" s="53" t="str">
        <f t="shared" si="10140"/>
        <v>Registro Valido</v>
      </c>
      <c r="AD884" s="57">
        <f t="shared" ref="AD884" si="10629">IF(OR(ISERROR(VLOOKUP(CONCATENATE("ALI_",$C884,"_SEG_",$I884,"_PROV_",$D884),Catalogo_Precios,AD$8,FALSE)),L884=0),0,VLOOKUP(CONCATENATE("ALI_",$C884,"_SEG_",$I884,"_PROV_",$D884),Catalogo_Precios,AD$8,FALSE))</f>
        <v>1214</v>
      </c>
      <c r="AE884" s="57">
        <f t="shared" ref="AE884" si="10630">IF(OR(ISERROR(VLOOKUP(CONCATENATE("ALI_",$C884,"_SEG_",$I884,"_PROV_",$D884),Catalogo_Precios,AE$8,FALSE)),M884=0),0,VLOOKUP(CONCATENATE("ALI_",$C884,"_SEG_",$I884,"_PROV_",$D884),Catalogo_Precios,AE$8,FALSE))</f>
        <v>1214</v>
      </c>
      <c r="AF884" s="57">
        <f t="shared" ref="AF884" si="10631">IF(OR(ISERROR(VLOOKUP(CONCATENATE("ALI_",$C884,"_SEG_",$I884,"_PROV_",$D884),Catalogo_Precios,AF$8,FALSE)),N884=0),0,VLOOKUP(CONCATENATE("ALI_",$C884,"_SEG_",$I884,"_PROV_",$D884),Catalogo_Precios,AF$8,FALSE))</f>
        <v>1214</v>
      </c>
      <c r="AG884" s="57">
        <f t="shared" ref="AG884" si="10632">IF(OR(ISERROR(VLOOKUP(CONCATENATE("ALI_",$C884,"_SEG_",$I884,"_PROV_",$D884),Catalogo_Precios,AG$8,FALSE)),O884=0),0,VLOOKUP(CONCATENATE("ALI_",$C884,"_SEG_",$I884,"_PROV_",$D884),Catalogo_Precios,AG$8,FALSE))</f>
        <v>0</v>
      </c>
      <c r="AH884" s="57">
        <f t="shared" ref="AH884" si="10633">IF(OR(ISERROR(VLOOKUP(CONCATENATE("ALI_",$C884,"_SEG_",$I884,"_PROV_",$D884),Catalogo_Precios,AH$8,FALSE)),L884=0),0,VLOOKUP(CONCATENATE("ALI_",$C884,"_SEG_",$I884,"_PROV_",$D884),Catalogo_Precios,AH$8,FALSE))</f>
        <v>1211</v>
      </c>
      <c r="AI884" s="57">
        <f t="shared" ref="AI884" si="10634">IF(OR(ISERROR(VLOOKUP(CONCATENATE("ALI_",$C884,"_SEG_",$I884,"_PROV_",$D884),Catalogo_Precios,AI$8,FALSE)),M884=0),0,VLOOKUP(CONCATENATE("ALI_",$C884,"_SEG_",$I884,"_PROV_",$D884),Catalogo_Precios,AI$8,FALSE))</f>
        <v>1211</v>
      </c>
      <c r="AJ884" s="57">
        <f t="shared" ref="AJ884" si="10635">IF(OR(ISERROR(VLOOKUP(CONCATENATE("ALI_",$C884,"_SEG_",$I884,"_PROV_",$D884),Catalogo_Precios,AJ$8,FALSE)),N884=0),0,VLOOKUP(CONCATENATE("ALI_",$C884,"_SEG_",$I884,"_PROV_",$D884),Catalogo_Precios,AJ$8,FALSE))</f>
        <v>1211</v>
      </c>
      <c r="AK884" s="57">
        <f t="shared" ref="AK884" si="10636">IF(OR(ISERROR(VLOOKUP(CONCATENATE("ALI_",$C884,"_SEG_",$I884,"_PROV_",$D884),Catalogo_Precios,AK$8,FALSE)),O884=0),0,VLOOKUP(CONCATENATE("ALI_",$C884,"_SEG_",$I884,"_PROV_",$D884),Catalogo_Precios,AK$8,FALSE))</f>
        <v>0</v>
      </c>
      <c r="AL884" s="53"/>
      <c r="AM884" s="59" t="str">
        <f t="shared" si="10149"/>
        <v>ALI_117_SEG_7</v>
      </c>
      <c r="AN884" s="59" t="str">
        <f t="shared" si="10150"/>
        <v>ALI_117_SEG_7_VAL_46427842.32</v>
      </c>
      <c r="AO884" s="60">
        <f t="shared" ref="AO884" si="10637">IF(OR(AB884="",AB884=0),0,COUNTIF(Codificacion,AM884))</f>
        <v>2</v>
      </c>
      <c r="AP884" s="61">
        <f t="array" ref="AP884">MIN(IF(Codificacion=AM884,Total_Cotizacion,""))</f>
        <v>46427842.32</v>
      </c>
      <c r="AQ884" s="62" t="b">
        <f t="shared" si="10152"/>
        <v>1</v>
      </c>
      <c r="AR884" s="51" t="str">
        <f t="shared" ref="AR884" si="10638">IF(COUNTIF(Codificacion2,CONCATENATE(AM884,"_VAL_",AB884))&gt;1,"Empate","")</f>
        <v/>
      </c>
      <c r="AS884" s="63" t="str">
        <f t="shared" si="10530"/>
        <v>X</v>
      </c>
      <c r="AT884" s="59" t="str">
        <f t="shared" si="10154"/>
        <v>ALI_117_SEG_7_X</v>
      </c>
      <c r="AU884" s="63">
        <f t="shared" ref="AU884" si="10639">IF(AND(COUNTIF(Codificacion3,AT884)&lt;AO884),1,COUNTIF(Codificacion3,AT884))</f>
        <v>1</v>
      </c>
      <c r="AV884" s="62" t="str">
        <f t="shared" si="10156"/>
        <v>Cotizacion Seleccionada</v>
      </c>
      <c r="AW884" s="53"/>
      <c r="AX884" s="51" t="str">
        <f t="shared" si="10157"/>
        <v>ALI_117_SEG_7VERDADERO</v>
      </c>
      <c r="AY884" s="51">
        <f t="shared" si="10138"/>
        <v>1</v>
      </c>
      <c r="AZ884" s="64" t="b">
        <f t="shared" si="10158"/>
        <v>0</v>
      </c>
    </row>
    <row r="885" spans="1:52" x14ac:dyDescent="0.2">
      <c r="A885" s="50" t="str">
        <f t="shared" si="10101"/>
        <v>ALI_117_SEG_8</v>
      </c>
      <c r="B885" s="51" t="s">
        <v>113</v>
      </c>
      <c r="C885" s="52">
        <v>117</v>
      </c>
      <c r="D885" s="52">
        <f t="shared" ref="D885" si="10640">IF(ISERROR(VLOOKUP(E885,Proveedores,2,FALSE)),"",VLOOKUP(E885,Proveedores,2,FALSE))</f>
        <v>2032</v>
      </c>
      <c r="E885" s="53" t="s">
        <v>114</v>
      </c>
      <c r="F885" s="54">
        <v>495</v>
      </c>
      <c r="G885" s="53" t="s">
        <v>61</v>
      </c>
      <c r="H885" s="53" t="s">
        <v>118</v>
      </c>
      <c r="I885" s="52">
        <v>8</v>
      </c>
      <c r="J885" s="53" t="s">
        <v>58</v>
      </c>
      <c r="K885" s="55">
        <v>44835</v>
      </c>
      <c r="L885" s="56">
        <v>13407</v>
      </c>
      <c r="M885" s="56">
        <v>16674</v>
      </c>
      <c r="N885" s="56">
        <v>8532</v>
      </c>
      <c r="O885" s="56">
        <v>0</v>
      </c>
      <c r="P885" s="57">
        <v>1214</v>
      </c>
      <c r="Q885" s="58">
        <v>4.3999999999999997E-2</v>
      </c>
      <c r="R885" s="57">
        <v>1160.58</v>
      </c>
      <c r="S885" s="57">
        <v>1214</v>
      </c>
      <c r="T885" s="58">
        <v>4.3999999999999997E-2</v>
      </c>
      <c r="U885" s="57">
        <v>1160.58</v>
      </c>
      <c r="V885" s="57">
        <v>1214</v>
      </c>
      <c r="W885" s="58">
        <v>4.3999999999999997E-2</v>
      </c>
      <c r="X885" s="57">
        <v>1160.58</v>
      </c>
      <c r="Y885" s="57">
        <v>0</v>
      </c>
      <c r="Z885" s="58"/>
      <c r="AA885" s="57">
        <v>0</v>
      </c>
      <c r="AB885" s="57">
        <v>44813475.539999992</v>
      </c>
      <c r="AC885" s="53" t="str">
        <f t="shared" si="10140"/>
        <v>Registro Valido</v>
      </c>
      <c r="AD885" s="57">
        <f t="shared" ref="AD885" si="10641">IF(OR(ISERROR(VLOOKUP(CONCATENATE("ALI_",$C885,"_SEG_",$I885,"_PROV_",$D885),Catalogo_Precios,AD$8,FALSE)),L885=0),0,VLOOKUP(CONCATENATE("ALI_",$C885,"_SEG_",$I885,"_PROV_",$D885),Catalogo_Precios,AD$8,FALSE))</f>
        <v>1214</v>
      </c>
      <c r="AE885" s="57">
        <f t="shared" ref="AE885" si="10642">IF(OR(ISERROR(VLOOKUP(CONCATENATE("ALI_",$C885,"_SEG_",$I885,"_PROV_",$D885),Catalogo_Precios,AE$8,FALSE)),M885=0),0,VLOOKUP(CONCATENATE("ALI_",$C885,"_SEG_",$I885,"_PROV_",$D885),Catalogo_Precios,AE$8,FALSE))</f>
        <v>1214</v>
      </c>
      <c r="AF885" s="57">
        <f t="shared" ref="AF885" si="10643">IF(OR(ISERROR(VLOOKUP(CONCATENATE("ALI_",$C885,"_SEG_",$I885,"_PROV_",$D885),Catalogo_Precios,AF$8,FALSE)),N885=0),0,VLOOKUP(CONCATENATE("ALI_",$C885,"_SEG_",$I885,"_PROV_",$D885),Catalogo_Precios,AF$8,FALSE))</f>
        <v>1214</v>
      </c>
      <c r="AG885" s="57">
        <f t="shared" ref="AG885" si="10644">IF(OR(ISERROR(VLOOKUP(CONCATENATE("ALI_",$C885,"_SEG_",$I885,"_PROV_",$D885),Catalogo_Precios,AG$8,FALSE)),O885=0),0,VLOOKUP(CONCATENATE("ALI_",$C885,"_SEG_",$I885,"_PROV_",$D885),Catalogo_Precios,AG$8,FALSE))</f>
        <v>0</v>
      </c>
      <c r="AH885" s="57">
        <f t="shared" ref="AH885" si="10645">IF(OR(ISERROR(VLOOKUP(CONCATENATE("ALI_",$C885,"_SEG_",$I885,"_PROV_",$D885),Catalogo_Precios,AH$8,FALSE)),L885=0),0,VLOOKUP(CONCATENATE("ALI_",$C885,"_SEG_",$I885,"_PROV_",$D885),Catalogo_Precios,AH$8,FALSE))</f>
        <v>1211</v>
      </c>
      <c r="AI885" s="57">
        <f t="shared" ref="AI885" si="10646">IF(OR(ISERROR(VLOOKUP(CONCATENATE("ALI_",$C885,"_SEG_",$I885,"_PROV_",$D885),Catalogo_Precios,AI$8,FALSE)),M885=0),0,VLOOKUP(CONCATENATE("ALI_",$C885,"_SEG_",$I885,"_PROV_",$D885),Catalogo_Precios,AI$8,FALSE))</f>
        <v>1211</v>
      </c>
      <c r="AJ885" s="57">
        <f t="shared" ref="AJ885" si="10647">IF(OR(ISERROR(VLOOKUP(CONCATENATE("ALI_",$C885,"_SEG_",$I885,"_PROV_",$D885),Catalogo_Precios,AJ$8,FALSE)),N885=0),0,VLOOKUP(CONCATENATE("ALI_",$C885,"_SEG_",$I885,"_PROV_",$D885),Catalogo_Precios,AJ$8,FALSE))</f>
        <v>1211</v>
      </c>
      <c r="AK885" s="57">
        <f t="shared" ref="AK885" si="10648">IF(OR(ISERROR(VLOOKUP(CONCATENATE("ALI_",$C885,"_SEG_",$I885,"_PROV_",$D885),Catalogo_Precios,AK$8,FALSE)),O885=0),0,VLOOKUP(CONCATENATE("ALI_",$C885,"_SEG_",$I885,"_PROV_",$D885),Catalogo_Precios,AK$8,FALSE))</f>
        <v>0</v>
      </c>
      <c r="AL885" s="53"/>
      <c r="AM885" s="59" t="str">
        <f t="shared" si="10149"/>
        <v>ALI_117_SEG_8</v>
      </c>
      <c r="AN885" s="59" t="str">
        <f t="shared" si="10150"/>
        <v>ALI_117_SEG_8_VAL_44813475.54</v>
      </c>
      <c r="AO885" s="60">
        <f t="shared" ref="AO885" si="10649">IF(OR(AB885="",AB885=0),0,COUNTIF(Codificacion,AM885))</f>
        <v>2</v>
      </c>
      <c r="AP885" s="61">
        <f t="array" ref="AP885">MIN(IF(Codificacion=AM885,Total_Cotizacion,""))</f>
        <v>44813475.539999992</v>
      </c>
      <c r="AQ885" s="62" t="b">
        <f t="shared" si="10152"/>
        <v>1</v>
      </c>
      <c r="AR885" s="51" t="str">
        <f t="shared" ref="AR885" si="10650">IF(COUNTIF(Codificacion2,CONCATENATE(AM885,"_VAL_",AB885))&gt;1,"Empate","")</f>
        <v/>
      </c>
      <c r="AS885" s="63" t="str">
        <f t="shared" si="10530"/>
        <v>X</v>
      </c>
      <c r="AT885" s="59" t="str">
        <f t="shared" si="10154"/>
        <v>ALI_117_SEG_8_X</v>
      </c>
      <c r="AU885" s="63">
        <f t="shared" ref="AU885" si="10651">IF(AND(COUNTIF(Codificacion3,AT885)&lt;AO885),1,COUNTIF(Codificacion3,AT885))</f>
        <v>1</v>
      </c>
      <c r="AV885" s="62" t="str">
        <f t="shared" si="10156"/>
        <v>Cotizacion Seleccionada</v>
      </c>
      <c r="AW885" s="53"/>
      <c r="AX885" s="51" t="str">
        <f t="shared" si="10157"/>
        <v>ALI_117_SEG_8VERDADERO</v>
      </c>
      <c r="AY885" s="51">
        <f t="shared" si="10138"/>
        <v>1</v>
      </c>
      <c r="AZ885" s="64" t="b">
        <f t="shared" si="10158"/>
        <v>0</v>
      </c>
    </row>
    <row r="886" spans="1:52" x14ac:dyDescent="0.2">
      <c r="A886" s="50" t="str">
        <f t="shared" si="10101"/>
        <v>ALI_117_SEG_9</v>
      </c>
      <c r="B886" s="51" t="s">
        <v>113</v>
      </c>
      <c r="C886" s="52">
        <v>117</v>
      </c>
      <c r="D886" s="52">
        <f t="shared" ref="D886" si="10652">IF(ISERROR(VLOOKUP(E886,Proveedores,2,FALSE)),"",VLOOKUP(E886,Proveedores,2,FALSE))</f>
        <v>2032</v>
      </c>
      <c r="E886" s="53" t="s">
        <v>114</v>
      </c>
      <c r="F886" s="54">
        <v>496</v>
      </c>
      <c r="G886" s="53" t="s">
        <v>61</v>
      </c>
      <c r="H886" s="53" t="s">
        <v>118</v>
      </c>
      <c r="I886" s="52">
        <v>9</v>
      </c>
      <c r="J886" s="53" t="s">
        <v>58</v>
      </c>
      <c r="K886" s="55">
        <v>44835</v>
      </c>
      <c r="L886" s="56">
        <v>13552</v>
      </c>
      <c r="M886" s="56">
        <v>16848</v>
      </c>
      <c r="N886" s="56">
        <v>8621</v>
      </c>
      <c r="O886" s="56">
        <v>0</v>
      </c>
      <c r="P886" s="57">
        <v>1214</v>
      </c>
      <c r="Q886" s="58">
        <v>3.2000000000000001E-2</v>
      </c>
      <c r="R886" s="57">
        <v>1175.1500000000001</v>
      </c>
      <c r="S886" s="57">
        <v>1214</v>
      </c>
      <c r="T886" s="58">
        <v>3.2000000000000001E-2</v>
      </c>
      <c r="U886" s="57">
        <v>1175.1500000000001</v>
      </c>
      <c r="V886" s="57">
        <v>1214</v>
      </c>
      <c r="W886" s="58">
        <v>3.2000000000000001E-2</v>
      </c>
      <c r="X886" s="57">
        <v>1175.1500000000001</v>
      </c>
      <c r="Y886" s="57">
        <v>0</v>
      </c>
      <c r="Z886" s="58"/>
      <c r="AA886" s="57">
        <v>0</v>
      </c>
      <c r="AB886" s="57">
        <v>45855528.149999999</v>
      </c>
      <c r="AC886" s="53" t="str">
        <f t="shared" si="10140"/>
        <v>Registro Valido</v>
      </c>
      <c r="AD886" s="57">
        <f t="shared" ref="AD886" si="10653">IF(OR(ISERROR(VLOOKUP(CONCATENATE("ALI_",$C886,"_SEG_",$I886,"_PROV_",$D886),Catalogo_Precios,AD$8,FALSE)),L886=0),0,VLOOKUP(CONCATENATE("ALI_",$C886,"_SEG_",$I886,"_PROV_",$D886),Catalogo_Precios,AD$8,FALSE))</f>
        <v>1214</v>
      </c>
      <c r="AE886" s="57">
        <f t="shared" ref="AE886" si="10654">IF(OR(ISERROR(VLOOKUP(CONCATENATE("ALI_",$C886,"_SEG_",$I886,"_PROV_",$D886),Catalogo_Precios,AE$8,FALSE)),M886=0),0,VLOOKUP(CONCATENATE("ALI_",$C886,"_SEG_",$I886,"_PROV_",$D886),Catalogo_Precios,AE$8,FALSE))</f>
        <v>1214</v>
      </c>
      <c r="AF886" s="57">
        <f t="shared" ref="AF886" si="10655">IF(OR(ISERROR(VLOOKUP(CONCATENATE("ALI_",$C886,"_SEG_",$I886,"_PROV_",$D886),Catalogo_Precios,AF$8,FALSE)),N886=0),0,VLOOKUP(CONCATENATE("ALI_",$C886,"_SEG_",$I886,"_PROV_",$D886),Catalogo_Precios,AF$8,FALSE))</f>
        <v>1214</v>
      </c>
      <c r="AG886" s="57">
        <f t="shared" ref="AG886" si="10656">IF(OR(ISERROR(VLOOKUP(CONCATENATE("ALI_",$C886,"_SEG_",$I886,"_PROV_",$D886),Catalogo_Precios,AG$8,FALSE)),O886=0),0,VLOOKUP(CONCATENATE("ALI_",$C886,"_SEG_",$I886,"_PROV_",$D886),Catalogo_Precios,AG$8,FALSE))</f>
        <v>0</v>
      </c>
      <c r="AH886" s="57">
        <f t="shared" ref="AH886" si="10657">IF(OR(ISERROR(VLOOKUP(CONCATENATE("ALI_",$C886,"_SEG_",$I886,"_PROV_",$D886),Catalogo_Precios,AH$8,FALSE)),L886=0),0,VLOOKUP(CONCATENATE("ALI_",$C886,"_SEG_",$I886,"_PROV_",$D886),Catalogo_Precios,AH$8,FALSE))</f>
        <v>1211</v>
      </c>
      <c r="AI886" s="57">
        <f t="shared" ref="AI886" si="10658">IF(OR(ISERROR(VLOOKUP(CONCATENATE("ALI_",$C886,"_SEG_",$I886,"_PROV_",$D886),Catalogo_Precios,AI$8,FALSE)),M886=0),0,VLOOKUP(CONCATENATE("ALI_",$C886,"_SEG_",$I886,"_PROV_",$D886),Catalogo_Precios,AI$8,FALSE))</f>
        <v>1211</v>
      </c>
      <c r="AJ886" s="57">
        <f t="shared" ref="AJ886" si="10659">IF(OR(ISERROR(VLOOKUP(CONCATENATE("ALI_",$C886,"_SEG_",$I886,"_PROV_",$D886),Catalogo_Precios,AJ$8,FALSE)),N886=0),0,VLOOKUP(CONCATENATE("ALI_",$C886,"_SEG_",$I886,"_PROV_",$D886),Catalogo_Precios,AJ$8,FALSE))</f>
        <v>1211</v>
      </c>
      <c r="AK886" s="57">
        <f t="shared" ref="AK886" si="10660">IF(OR(ISERROR(VLOOKUP(CONCATENATE("ALI_",$C886,"_SEG_",$I886,"_PROV_",$D886),Catalogo_Precios,AK$8,FALSE)),O886=0),0,VLOOKUP(CONCATENATE("ALI_",$C886,"_SEG_",$I886,"_PROV_",$D886),Catalogo_Precios,AK$8,FALSE))</f>
        <v>0</v>
      </c>
      <c r="AL886" s="53"/>
      <c r="AM886" s="59" t="str">
        <f t="shared" si="10149"/>
        <v>ALI_117_SEG_9</v>
      </c>
      <c r="AN886" s="59" t="str">
        <f t="shared" si="10150"/>
        <v>ALI_117_SEG_9_VAL_45855528.15</v>
      </c>
      <c r="AO886" s="60">
        <f t="shared" ref="AO886" si="10661">IF(OR(AB886="",AB886=0),0,COUNTIF(Codificacion,AM886))</f>
        <v>2</v>
      </c>
      <c r="AP886" s="61">
        <f t="array" ref="AP886">MIN(IF(Codificacion=AM886,Total_Cotizacion,""))</f>
        <v>45855528.149999999</v>
      </c>
      <c r="AQ886" s="62" t="b">
        <f t="shared" si="10152"/>
        <v>1</v>
      </c>
      <c r="AR886" s="51" t="str">
        <f t="shared" ref="AR886" si="10662">IF(COUNTIF(Codificacion2,CONCATENATE(AM886,"_VAL_",AB886))&gt;1,"Empate","")</f>
        <v/>
      </c>
      <c r="AS886" s="63" t="str">
        <f t="shared" si="10530"/>
        <v>X</v>
      </c>
      <c r="AT886" s="59" t="str">
        <f t="shared" si="10154"/>
        <v>ALI_117_SEG_9_X</v>
      </c>
      <c r="AU886" s="63">
        <f t="shared" ref="AU886" si="10663">IF(AND(COUNTIF(Codificacion3,AT886)&lt;AO886),1,COUNTIF(Codificacion3,AT886))</f>
        <v>1</v>
      </c>
      <c r="AV886" s="62" t="str">
        <f t="shared" si="10156"/>
        <v>Cotizacion Seleccionada</v>
      </c>
      <c r="AW886" s="53"/>
      <c r="AX886" s="51" t="str">
        <f t="shared" si="10157"/>
        <v>ALI_117_SEG_9VERDADERO</v>
      </c>
      <c r="AY886" s="51">
        <f t="shared" si="10138"/>
        <v>1</v>
      </c>
      <c r="AZ886" s="64" t="b">
        <f t="shared" si="10158"/>
        <v>0</v>
      </c>
    </row>
    <row r="887" spans="1:52" x14ac:dyDescent="0.2">
      <c r="A887" s="50" t="str">
        <f t="shared" si="10101"/>
        <v>ALI_117_SEG_10</v>
      </c>
      <c r="B887" s="51" t="s">
        <v>113</v>
      </c>
      <c r="C887" s="52">
        <v>117</v>
      </c>
      <c r="D887" s="52">
        <f t="shared" ref="D887" si="10664">IF(ISERROR(VLOOKUP(E887,Proveedores,2,FALSE)),"",VLOOKUP(E887,Proveedores,2,FALSE))</f>
        <v>2032</v>
      </c>
      <c r="E887" s="53" t="s">
        <v>114</v>
      </c>
      <c r="F887" s="54">
        <v>497</v>
      </c>
      <c r="G887" s="53" t="s">
        <v>61</v>
      </c>
      <c r="H887" s="53" t="s">
        <v>118</v>
      </c>
      <c r="I887" s="52">
        <v>10</v>
      </c>
      <c r="J887" s="53" t="s">
        <v>58</v>
      </c>
      <c r="K887" s="55">
        <v>44835</v>
      </c>
      <c r="L887" s="56">
        <v>13569</v>
      </c>
      <c r="M887" s="56">
        <v>16875</v>
      </c>
      <c r="N887" s="56">
        <v>8636</v>
      </c>
      <c r="O887" s="56">
        <v>0</v>
      </c>
      <c r="P887" s="57">
        <v>1214</v>
      </c>
      <c r="Q887" s="58">
        <v>4.8000000000000001E-2</v>
      </c>
      <c r="R887" s="57">
        <v>1155.73</v>
      </c>
      <c r="S887" s="57">
        <v>1214</v>
      </c>
      <c r="T887" s="58">
        <v>4.8000000000000001E-2</v>
      </c>
      <c r="U887" s="57">
        <v>1155.73</v>
      </c>
      <c r="V887" s="57">
        <v>1214</v>
      </c>
      <c r="W887" s="58">
        <v>4.8000000000000001E-2</v>
      </c>
      <c r="X887" s="57">
        <v>1155.73</v>
      </c>
      <c r="Y887" s="57">
        <v>0</v>
      </c>
      <c r="Z887" s="58"/>
      <c r="AA887" s="57">
        <v>0</v>
      </c>
      <c r="AB887" s="57">
        <v>45165928.400000006</v>
      </c>
      <c r="AC887" s="53" t="str">
        <f t="shared" si="10140"/>
        <v>Registro Valido</v>
      </c>
      <c r="AD887" s="57">
        <f t="shared" ref="AD887" si="10665">IF(OR(ISERROR(VLOOKUP(CONCATENATE("ALI_",$C887,"_SEG_",$I887,"_PROV_",$D887),Catalogo_Precios,AD$8,FALSE)),L887=0),0,VLOOKUP(CONCATENATE("ALI_",$C887,"_SEG_",$I887,"_PROV_",$D887),Catalogo_Precios,AD$8,FALSE))</f>
        <v>1214</v>
      </c>
      <c r="AE887" s="57">
        <f t="shared" ref="AE887" si="10666">IF(OR(ISERROR(VLOOKUP(CONCATENATE("ALI_",$C887,"_SEG_",$I887,"_PROV_",$D887),Catalogo_Precios,AE$8,FALSE)),M887=0),0,VLOOKUP(CONCATENATE("ALI_",$C887,"_SEG_",$I887,"_PROV_",$D887),Catalogo_Precios,AE$8,FALSE))</f>
        <v>1214</v>
      </c>
      <c r="AF887" s="57">
        <f t="shared" ref="AF887" si="10667">IF(OR(ISERROR(VLOOKUP(CONCATENATE("ALI_",$C887,"_SEG_",$I887,"_PROV_",$D887),Catalogo_Precios,AF$8,FALSE)),N887=0),0,VLOOKUP(CONCATENATE("ALI_",$C887,"_SEG_",$I887,"_PROV_",$D887),Catalogo_Precios,AF$8,FALSE))</f>
        <v>1214</v>
      </c>
      <c r="AG887" s="57">
        <f t="shared" ref="AG887" si="10668">IF(OR(ISERROR(VLOOKUP(CONCATENATE("ALI_",$C887,"_SEG_",$I887,"_PROV_",$D887),Catalogo_Precios,AG$8,FALSE)),O887=0),0,VLOOKUP(CONCATENATE("ALI_",$C887,"_SEG_",$I887,"_PROV_",$D887),Catalogo_Precios,AG$8,FALSE))</f>
        <v>0</v>
      </c>
      <c r="AH887" s="57">
        <f t="shared" ref="AH887" si="10669">IF(OR(ISERROR(VLOOKUP(CONCATENATE("ALI_",$C887,"_SEG_",$I887,"_PROV_",$D887),Catalogo_Precios,AH$8,FALSE)),L887=0),0,VLOOKUP(CONCATENATE("ALI_",$C887,"_SEG_",$I887,"_PROV_",$D887),Catalogo_Precios,AH$8,FALSE))</f>
        <v>1211</v>
      </c>
      <c r="AI887" s="57">
        <f t="shared" ref="AI887" si="10670">IF(OR(ISERROR(VLOOKUP(CONCATENATE("ALI_",$C887,"_SEG_",$I887,"_PROV_",$D887),Catalogo_Precios,AI$8,FALSE)),M887=0),0,VLOOKUP(CONCATENATE("ALI_",$C887,"_SEG_",$I887,"_PROV_",$D887),Catalogo_Precios,AI$8,FALSE))</f>
        <v>1211</v>
      </c>
      <c r="AJ887" s="57">
        <f t="shared" ref="AJ887" si="10671">IF(OR(ISERROR(VLOOKUP(CONCATENATE("ALI_",$C887,"_SEG_",$I887,"_PROV_",$D887),Catalogo_Precios,AJ$8,FALSE)),N887=0),0,VLOOKUP(CONCATENATE("ALI_",$C887,"_SEG_",$I887,"_PROV_",$D887),Catalogo_Precios,AJ$8,FALSE))</f>
        <v>1211</v>
      </c>
      <c r="AK887" s="57">
        <f t="shared" ref="AK887" si="10672">IF(OR(ISERROR(VLOOKUP(CONCATENATE("ALI_",$C887,"_SEG_",$I887,"_PROV_",$D887),Catalogo_Precios,AK$8,FALSE)),O887=0),0,VLOOKUP(CONCATENATE("ALI_",$C887,"_SEG_",$I887,"_PROV_",$D887),Catalogo_Precios,AK$8,FALSE))</f>
        <v>0</v>
      </c>
      <c r="AL887" s="53"/>
      <c r="AM887" s="59" t="str">
        <f t="shared" si="10149"/>
        <v>ALI_117_SEG_10</v>
      </c>
      <c r="AN887" s="59" t="str">
        <f t="shared" si="10150"/>
        <v>ALI_117_SEG_10_VAL_45165928.4</v>
      </c>
      <c r="AO887" s="60">
        <f t="shared" ref="AO887" si="10673">IF(OR(AB887="",AB887=0),0,COUNTIF(Codificacion,AM887))</f>
        <v>2</v>
      </c>
      <c r="AP887" s="61">
        <f t="array" ref="AP887">MIN(IF(Codificacion=AM887,Total_Cotizacion,""))</f>
        <v>45165928.400000006</v>
      </c>
      <c r="AQ887" s="62" t="b">
        <f t="shared" si="10152"/>
        <v>1</v>
      </c>
      <c r="AR887" s="51" t="str">
        <f t="shared" ref="AR887" si="10674">IF(COUNTIF(Codificacion2,CONCATENATE(AM887,"_VAL_",AB887))&gt;1,"Empate","")</f>
        <v/>
      </c>
      <c r="AS887" s="63" t="str">
        <f t="shared" si="10530"/>
        <v>X</v>
      </c>
      <c r="AT887" s="59" t="str">
        <f t="shared" si="10154"/>
        <v>ALI_117_SEG_10_X</v>
      </c>
      <c r="AU887" s="63">
        <f t="shared" ref="AU887" si="10675">IF(AND(COUNTIF(Codificacion3,AT887)&lt;AO887),1,COUNTIF(Codificacion3,AT887))</f>
        <v>1</v>
      </c>
      <c r="AV887" s="62" t="str">
        <f t="shared" si="10156"/>
        <v>Cotizacion Seleccionada</v>
      </c>
      <c r="AW887" s="53"/>
      <c r="AX887" s="51" t="str">
        <f t="shared" si="10157"/>
        <v>ALI_117_SEG_10VERDADERO</v>
      </c>
      <c r="AY887" s="51">
        <f t="shared" si="10138"/>
        <v>1</v>
      </c>
      <c r="AZ887" s="64" t="b">
        <f t="shared" si="10158"/>
        <v>0</v>
      </c>
    </row>
    <row r="888" spans="1:52" x14ac:dyDescent="0.2">
      <c r="A888" s="50" t="str">
        <f t="shared" si="10101"/>
        <v>ALI_117_SEG_11</v>
      </c>
      <c r="B888" s="51" t="s">
        <v>113</v>
      </c>
      <c r="C888" s="52">
        <v>117</v>
      </c>
      <c r="D888" s="52">
        <f t="shared" ref="D888" si="10676">IF(ISERROR(VLOOKUP(E888,Proveedores,2,FALSE)),"",VLOOKUP(E888,Proveedores,2,FALSE))</f>
        <v>2032</v>
      </c>
      <c r="E888" s="53" t="s">
        <v>114</v>
      </c>
      <c r="F888" s="54">
        <v>498</v>
      </c>
      <c r="G888" s="53" t="s">
        <v>61</v>
      </c>
      <c r="H888" s="53" t="s">
        <v>118</v>
      </c>
      <c r="I888" s="52">
        <v>11</v>
      </c>
      <c r="J888" s="53" t="s">
        <v>58</v>
      </c>
      <c r="K888" s="55">
        <v>44835</v>
      </c>
      <c r="L888" s="56">
        <v>13364</v>
      </c>
      <c r="M888" s="56">
        <v>16618</v>
      </c>
      <c r="N888" s="56">
        <v>8504</v>
      </c>
      <c r="O888" s="56">
        <v>0</v>
      </c>
      <c r="P888" s="57">
        <v>1214</v>
      </c>
      <c r="Q888" s="58">
        <v>3.5999999999999997E-2</v>
      </c>
      <c r="R888" s="57">
        <v>1170.3</v>
      </c>
      <c r="S888" s="57">
        <v>1214</v>
      </c>
      <c r="T888" s="58">
        <v>3.5999999999999997E-2</v>
      </c>
      <c r="U888" s="57">
        <v>1170.3</v>
      </c>
      <c r="V888" s="57">
        <v>1214</v>
      </c>
      <c r="W888" s="58">
        <v>3.5999999999999997E-2</v>
      </c>
      <c r="X888" s="57">
        <v>1170.3</v>
      </c>
      <c r="Y888" s="57">
        <v>0</v>
      </c>
      <c r="Z888" s="58"/>
      <c r="AA888" s="57">
        <v>0</v>
      </c>
      <c r="AB888" s="57">
        <v>45040165.799999997</v>
      </c>
      <c r="AC888" s="53" t="str">
        <f t="shared" si="10140"/>
        <v>Registro Valido</v>
      </c>
      <c r="AD888" s="57">
        <f t="shared" ref="AD888" si="10677">IF(OR(ISERROR(VLOOKUP(CONCATENATE("ALI_",$C888,"_SEG_",$I888,"_PROV_",$D888),Catalogo_Precios,AD$8,FALSE)),L888=0),0,VLOOKUP(CONCATENATE("ALI_",$C888,"_SEG_",$I888,"_PROV_",$D888),Catalogo_Precios,AD$8,FALSE))</f>
        <v>1214</v>
      </c>
      <c r="AE888" s="57">
        <f t="shared" ref="AE888" si="10678">IF(OR(ISERROR(VLOOKUP(CONCATENATE("ALI_",$C888,"_SEG_",$I888,"_PROV_",$D888),Catalogo_Precios,AE$8,FALSE)),M888=0),0,VLOOKUP(CONCATENATE("ALI_",$C888,"_SEG_",$I888,"_PROV_",$D888),Catalogo_Precios,AE$8,FALSE))</f>
        <v>1214</v>
      </c>
      <c r="AF888" s="57">
        <f t="shared" ref="AF888" si="10679">IF(OR(ISERROR(VLOOKUP(CONCATENATE("ALI_",$C888,"_SEG_",$I888,"_PROV_",$D888),Catalogo_Precios,AF$8,FALSE)),N888=0),0,VLOOKUP(CONCATENATE("ALI_",$C888,"_SEG_",$I888,"_PROV_",$D888),Catalogo_Precios,AF$8,FALSE))</f>
        <v>1214</v>
      </c>
      <c r="AG888" s="57">
        <f t="shared" ref="AG888" si="10680">IF(OR(ISERROR(VLOOKUP(CONCATENATE("ALI_",$C888,"_SEG_",$I888,"_PROV_",$D888),Catalogo_Precios,AG$8,FALSE)),O888=0),0,VLOOKUP(CONCATENATE("ALI_",$C888,"_SEG_",$I888,"_PROV_",$D888),Catalogo_Precios,AG$8,FALSE))</f>
        <v>0</v>
      </c>
      <c r="AH888" s="57">
        <f t="shared" ref="AH888" si="10681">IF(OR(ISERROR(VLOOKUP(CONCATENATE("ALI_",$C888,"_SEG_",$I888,"_PROV_",$D888),Catalogo_Precios,AH$8,FALSE)),L888=0),0,VLOOKUP(CONCATENATE("ALI_",$C888,"_SEG_",$I888,"_PROV_",$D888),Catalogo_Precios,AH$8,FALSE))</f>
        <v>1211</v>
      </c>
      <c r="AI888" s="57">
        <f t="shared" ref="AI888" si="10682">IF(OR(ISERROR(VLOOKUP(CONCATENATE("ALI_",$C888,"_SEG_",$I888,"_PROV_",$D888),Catalogo_Precios,AI$8,FALSE)),M888=0),0,VLOOKUP(CONCATENATE("ALI_",$C888,"_SEG_",$I888,"_PROV_",$D888),Catalogo_Precios,AI$8,FALSE))</f>
        <v>1211</v>
      </c>
      <c r="AJ888" s="57">
        <f t="shared" ref="AJ888" si="10683">IF(OR(ISERROR(VLOOKUP(CONCATENATE("ALI_",$C888,"_SEG_",$I888,"_PROV_",$D888),Catalogo_Precios,AJ$8,FALSE)),N888=0),0,VLOOKUP(CONCATENATE("ALI_",$C888,"_SEG_",$I888,"_PROV_",$D888),Catalogo_Precios,AJ$8,FALSE))</f>
        <v>1211</v>
      </c>
      <c r="AK888" s="57">
        <f t="shared" ref="AK888" si="10684">IF(OR(ISERROR(VLOOKUP(CONCATENATE("ALI_",$C888,"_SEG_",$I888,"_PROV_",$D888),Catalogo_Precios,AK$8,FALSE)),O888=0),0,VLOOKUP(CONCATENATE("ALI_",$C888,"_SEG_",$I888,"_PROV_",$D888),Catalogo_Precios,AK$8,FALSE))</f>
        <v>0</v>
      </c>
      <c r="AL888" s="53"/>
      <c r="AM888" s="59" t="str">
        <f t="shared" si="10149"/>
        <v>ALI_117_SEG_11</v>
      </c>
      <c r="AN888" s="59" t="str">
        <f t="shared" si="10150"/>
        <v>ALI_117_SEG_11_VAL_45040165.8</v>
      </c>
      <c r="AO888" s="60">
        <f t="shared" ref="AO888" si="10685">IF(OR(AB888="",AB888=0),0,COUNTIF(Codificacion,AM888))</f>
        <v>2</v>
      </c>
      <c r="AP888" s="61">
        <f t="array" ref="AP888">MIN(IF(Codificacion=AM888,Total_Cotizacion,""))</f>
        <v>45040165.799999997</v>
      </c>
      <c r="AQ888" s="62" t="b">
        <f t="shared" si="10152"/>
        <v>1</v>
      </c>
      <c r="AR888" s="51" t="str">
        <f t="shared" ref="AR888" si="10686">IF(COUNTIF(Codificacion2,CONCATENATE(AM888,"_VAL_",AB888))&gt;1,"Empate","")</f>
        <v/>
      </c>
      <c r="AS888" s="63" t="str">
        <f t="shared" si="10530"/>
        <v>X</v>
      </c>
      <c r="AT888" s="59" t="str">
        <f t="shared" si="10154"/>
        <v>ALI_117_SEG_11_X</v>
      </c>
      <c r="AU888" s="63">
        <f t="shared" ref="AU888" si="10687">IF(AND(COUNTIF(Codificacion3,AT888)&lt;AO888),1,COUNTIF(Codificacion3,AT888))</f>
        <v>1</v>
      </c>
      <c r="AV888" s="62" t="str">
        <f t="shared" si="10156"/>
        <v>Cotizacion Seleccionada</v>
      </c>
      <c r="AW888" s="53"/>
      <c r="AX888" s="51" t="str">
        <f t="shared" si="10157"/>
        <v>ALI_117_SEG_11VERDADERO</v>
      </c>
      <c r="AY888" s="51">
        <f t="shared" si="10138"/>
        <v>1</v>
      </c>
      <c r="AZ888" s="64" t="b">
        <f t="shared" si="10158"/>
        <v>0</v>
      </c>
    </row>
    <row r="889" spans="1:52" x14ac:dyDescent="0.2">
      <c r="A889" s="50" t="str">
        <f t="shared" si="10101"/>
        <v>ALI_117_SEG_12</v>
      </c>
      <c r="B889" s="51" t="s">
        <v>113</v>
      </c>
      <c r="C889" s="52">
        <v>117</v>
      </c>
      <c r="D889" s="52">
        <f t="shared" ref="D889" si="10688">IF(ISERROR(VLOOKUP(E889,Proveedores,2,FALSE)),"",VLOOKUP(E889,Proveedores,2,FALSE))</f>
        <v>2032</v>
      </c>
      <c r="E889" s="53" t="s">
        <v>114</v>
      </c>
      <c r="F889" s="54">
        <v>499</v>
      </c>
      <c r="G889" s="53" t="s">
        <v>61</v>
      </c>
      <c r="H889" s="53" t="s">
        <v>118</v>
      </c>
      <c r="I889" s="52">
        <v>12</v>
      </c>
      <c r="J889" s="53" t="s">
        <v>58</v>
      </c>
      <c r="K889" s="55">
        <v>44835</v>
      </c>
      <c r="L889" s="56">
        <v>12128</v>
      </c>
      <c r="M889" s="56">
        <v>15081</v>
      </c>
      <c r="N889" s="56">
        <v>7717</v>
      </c>
      <c r="O889" s="56">
        <v>0</v>
      </c>
      <c r="P889" s="57">
        <v>1214</v>
      </c>
      <c r="Q889" s="58">
        <v>3.5000000000000003E-2</v>
      </c>
      <c r="R889" s="57">
        <v>1171.51</v>
      </c>
      <c r="S889" s="57">
        <v>1214</v>
      </c>
      <c r="T889" s="58">
        <v>3.5000000000000003E-2</v>
      </c>
      <c r="U889" s="57">
        <v>1171.51</v>
      </c>
      <c r="V889" s="57">
        <v>1214</v>
      </c>
      <c r="W889" s="58">
        <v>3.5000000000000003E-2</v>
      </c>
      <c r="X889" s="57">
        <v>1171.51</v>
      </c>
      <c r="Y889" s="57">
        <v>0</v>
      </c>
      <c r="Z889" s="58"/>
      <c r="AA889" s="57">
        <v>0</v>
      </c>
      <c r="AB889" s="57">
        <v>40916158.259999998</v>
      </c>
      <c r="AC889" s="53" t="str">
        <f t="shared" si="10140"/>
        <v>Registro Valido</v>
      </c>
      <c r="AD889" s="57">
        <f t="shared" ref="AD889" si="10689">IF(OR(ISERROR(VLOOKUP(CONCATENATE("ALI_",$C889,"_SEG_",$I889,"_PROV_",$D889),Catalogo_Precios,AD$8,FALSE)),L889=0),0,VLOOKUP(CONCATENATE("ALI_",$C889,"_SEG_",$I889,"_PROV_",$D889),Catalogo_Precios,AD$8,FALSE))</f>
        <v>1214</v>
      </c>
      <c r="AE889" s="57">
        <f t="shared" ref="AE889" si="10690">IF(OR(ISERROR(VLOOKUP(CONCATENATE("ALI_",$C889,"_SEG_",$I889,"_PROV_",$D889),Catalogo_Precios,AE$8,FALSE)),M889=0),0,VLOOKUP(CONCATENATE("ALI_",$C889,"_SEG_",$I889,"_PROV_",$D889),Catalogo_Precios,AE$8,FALSE))</f>
        <v>1214</v>
      </c>
      <c r="AF889" s="57">
        <f t="shared" ref="AF889" si="10691">IF(OR(ISERROR(VLOOKUP(CONCATENATE("ALI_",$C889,"_SEG_",$I889,"_PROV_",$D889),Catalogo_Precios,AF$8,FALSE)),N889=0),0,VLOOKUP(CONCATENATE("ALI_",$C889,"_SEG_",$I889,"_PROV_",$D889),Catalogo_Precios,AF$8,FALSE))</f>
        <v>1214</v>
      </c>
      <c r="AG889" s="57">
        <f t="shared" ref="AG889" si="10692">IF(OR(ISERROR(VLOOKUP(CONCATENATE("ALI_",$C889,"_SEG_",$I889,"_PROV_",$D889),Catalogo_Precios,AG$8,FALSE)),O889=0),0,VLOOKUP(CONCATENATE("ALI_",$C889,"_SEG_",$I889,"_PROV_",$D889),Catalogo_Precios,AG$8,FALSE))</f>
        <v>0</v>
      </c>
      <c r="AH889" s="57">
        <f t="shared" ref="AH889" si="10693">IF(OR(ISERROR(VLOOKUP(CONCATENATE("ALI_",$C889,"_SEG_",$I889,"_PROV_",$D889),Catalogo_Precios,AH$8,FALSE)),L889=0),0,VLOOKUP(CONCATENATE("ALI_",$C889,"_SEG_",$I889,"_PROV_",$D889),Catalogo_Precios,AH$8,FALSE))</f>
        <v>1211</v>
      </c>
      <c r="AI889" s="57">
        <f t="shared" ref="AI889" si="10694">IF(OR(ISERROR(VLOOKUP(CONCATENATE("ALI_",$C889,"_SEG_",$I889,"_PROV_",$D889),Catalogo_Precios,AI$8,FALSE)),M889=0),0,VLOOKUP(CONCATENATE("ALI_",$C889,"_SEG_",$I889,"_PROV_",$D889),Catalogo_Precios,AI$8,FALSE))</f>
        <v>1211</v>
      </c>
      <c r="AJ889" s="57">
        <f t="shared" ref="AJ889" si="10695">IF(OR(ISERROR(VLOOKUP(CONCATENATE("ALI_",$C889,"_SEG_",$I889,"_PROV_",$D889),Catalogo_Precios,AJ$8,FALSE)),N889=0),0,VLOOKUP(CONCATENATE("ALI_",$C889,"_SEG_",$I889,"_PROV_",$D889),Catalogo_Precios,AJ$8,FALSE))</f>
        <v>1211</v>
      </c>
      <c r="AK889" s="57">
        <f t="shared" ref="AK889" si="10696">IF(OR(ISERROR(VLOOKUP(CONCATENATE("ALI_",$C889,"_SEG_",$I889,"_PROV_",$D889),Catalogo_Precios,AK$8,FALSE)),O889=0),0,VLOOKUP(CONCATENATE("ALI_",$C889,"_SEG_",$I889,"_PROV_",$D889),Catalogo_Precios,AK$8,FALSE))</f>
        <v>0</v>
      </c>
      <c r="AL889" s="53"/>
      <c r="AM889" s="59" t="str">
        <f t="shared" si="10149"/>
        <v>ALI_117_SEG_12</v>
      </c>
      <c r="AN889" s="59" t="str">
        <f t="shared" si="10150"/>
        <v>ALI_117_SEG_12_VAL_40916158.26</v>
      </c>
      <c r="AO889" s="60">
        <f t="shared" ref="AO889" si="10697">IF(OR(AB889="",AB889=0),0,COUNTIF(Codificacion,AM889))</f>
        <v>2</v>
      </c>
      <c r="AP889" s="61">
        <f t="array" ref="AP889">MIN(IF(Codificacion=AM889,Total_Cotizacion,""))</f>
        <v>40916158.259999998</v>
      </c>
      <c r="AQ889" s="62" t="b">
        <f t="shared" si="10152"/>
        <v>1</v>
      </c>
      <c r="AR889" s="51" t="str">
        <f t="shared" ref="AR889" si="10698">IF(COUNTIF(Codificacion2,CONCATENATE(AM889,"_VAL_",AB889))&gt;1,"Empate","")</f>
        <v/>
      </c>
      <c r="AS889" s="63" t="str">
        <f t="shared" si="10530"/>
        <v>X</v>
      </c>
      <c r="AT889" s="59" t="str">
        <f t="shared" si="10154"/>
        <v>ALI_117_SEG_12_X</v>
      </c>
      <c r="AU889" s="63">
        <f t="shared" ref="AU889" si="10699">IF(AND(COUNTIF(Codificacion3,AT889)&lt;AO889),1,COUNTIF(Codificacion3,AT889))</f>
        <v>1</v>
      </c>
      <c r="AV889" s="62" t="str">
        <f t="shared" si="10156"/>
        <v>Cotizacion Seleccionada</v>
      </c>
      <c r="AW889" s="53"/>
      <c r="AX889" s="51" t="str">
        <f t="shared" si="10157"/>
        <v>ALI_117_SEG_12VERDADERO</v>
      </c>
      <c r="AY889" s="51">
        <f t="shared" si="10138"/>
        <v>1</v>
      </c>
      <c r="AZ889" s="64" t="b">
        <f t="shared" si="10158"/>
        <v>0</v>
      </c>
    </row>
    <row r="890" spans="1:52" x14ac:dyDescent="0.2">
      <c r="A890" s="50" t="str">
        <f t="shared" si="10101"/>
        <v>ALI_117_SEG_13</v>
      </c>
      <c r="B890" s="51" t="s">
        <v>113</v>
      </c>
      <c r="C890" s="52">
        <v>117</v>
      </c>
      <c r="D890" s="52">
        <f t="shared" ref="D890" si="10700">IF(ISERROR(VLOOKUP(E890,Proveedores,2,FALSE)),"",VLOOKUP(E890,Proveedores,2,FALSE))</f>
        <v>2032</v>
      </c>
      <c r="E890" s="53" t="s">
        <v>114</v>
      </c>
      <c r="F890" s="54">
        <v>500</v>
      </c>
      <c r="G890" s="53" t="s">
        <v>61</v>
      </c>
      <c r="H890" s="53" t="s">
        <v>118</v>
      </c>
      <c r="I890" s="52">
        <v>13</v>
      </c>
      <c r="J890" s="53" t="s">
        <v>58</v>
      </c>
      <c r="K890" s="55">
        <v>44835</v>
      </c>
      <c r="L890" s="56">
        <v>12878</v>
      </c>
      <c r="M890" s="56">
        <v>16013</v>
      </c>
      <c r="N890" s="56">
        <v>8193</v>
      </c>
      <c r="O890" s="56">
        <v>0</v>
      </c>
      <c r="P890" s="57">
        <v>1214</v>
      </c>
      <c r="Q890" s="58">
        <v>4.9000000000000002E-2</v>
      </c>
      <c r="R890" s="57">
        <v>1154.51</v>
      </c>
      <c r="S890" s="57">
        <v>1214</v>
      </c>
      <c r="T890" s="58">
        <v>4.9000000000000002E-2</v>
      </c>
      <c r="U890" s="57">
        <v>1154.51</v>
      </c>
      <c r="V890" s="57">
        <v>1214</v>
      </c>
      <c r="W890" s="58">
        <v>4.9000000000000002E-2</v>
      </c>
      <c r="X890" s="57">
        <v>1154.51</v>
      </c>
      <c r="Y890" s="57">
        <v>0</v>
      </c>
      <c r="Z890" s="58"/>
      <c r="AA890" s="57">
        <v>0</v>
      </c>
      <c r="AB890" s="57">
        <v>42813848.839999996</v>
      </c>
      <c r="AC890" s="53" t="str">
        <f t="shared" si="10140"/>
        <v>Registro Valido</v>
      </c>
      <c r="AD890" s="57">
        <f t="shared" ref="AD890" si="10701">IF(OR(ISERROR(VLOOKUP(CONCATENATE("ALI_",$C890,"_SEG_",$I890,"_PROV_",$D890),Catalogo_Precios,AD$8,FALSE)),L890=0),0,VLOOKUP(CONCATENATE("ALI_",$C890,"_SEG_",$I890,"_PROV_",$D890),Catalogo_Precios,AD$8,FALSE))</f>
        <v>1214</v>
      </c>
      <c r="AE890" s="57">
        <f t="shared" ref="AE890" si="10702">IF(OR(ISERROR(VLOOKUP(CONCATENATE("ALI_",$C890,"_SEG_",$I890,"_PROV_",$D890),Catalogo_Precios,AE$8,FALSE)),M890=0),0,VLOOKUP(CONCATENATE("ALI_",$C890,"_SEG_",$I890,"_PROV_",$D890),Catalogo_Precios,AE$8,FALSE))</f>
        <v>1214</v>
      </c>
      <c r="AF890" s="57">
        <f t="shared" ref="AF890" si="10703">IF(OR(ISERROR(VLOOKUP(CONCATENATE("ALI_",$C890,"_SEG_",$I890,"_PROV_",$D890),Catalogo_Precios,AF$8,FALSE)),N890=0),0,VLOOKUP(CONCATENATE("ALI_",$C890,"_SEG_",$I890,"_PROV_",$D890),Catalogo_Precios,AF$8,FALSE))</f>
        <v>1214</v>
      </c>
      <c r="AG890" s="57">
        <f t="shared" ref="AG890" si="10704">IF(OR(ISERROR(VLOOKUP(CONCATENATE("ALI_",$C890,"_SEG_",$I890,"_PROV_",$D890),Catalogo_Precios,AG$8,FALSE)),O890=0),0,VLOOKUP(CONCATENATE("ALI_",$C890,"_SEG_",$I890,"_PROV_",$D890),Catalogo_Precios,AG$8,FALSE))</f>
        <v>0</v>
      </c>
      <c r="AH890" s="57">
        <f t="shared" ref="AH890" si="10705">IF(OR(ISERROR(VLOOKUP(CONCATENATE("ALI_",$C890,"_SEG_",$I890,"_PROV_",$D890),Catalogo_Precios,AH$8,FALSE)),L890=0),0,VLOOKUP(CONCATENATE("ALI_",$C890,"_SEG_",$I890,"_PROV_",$D890),Catalogo_Precios,AH$8,FALSE))</f>
        <v>1211</v>
      </c>
      <c r="AI890" s="57">
        <f t="shared" ref="AI890" si="10706">IF(OR(ISERROR(VLOOKUP(CONCATENATE("ALI_",$C890,"_SEG_",$I890,"_PROV_",$D890),Catalogo_Precios,AI$8,FALSE)),M890=0),0,VLOOKUP(CONCATENATE("ALI_",$C890,"_SEG_",$I890,"_PROV_",$D890),Catalogo_Precios,AI$8,FALSE))</f>
        <v>1211</v>
      </c>
      <c r="AJ890" s="57">
        <f t="shared" ref="AJ890" si="10707">IF(OR(ISERROR(VLOOKUP(CONCATENATE("ALI_",$C890,"_SEG_",$I890,"_PROV_",$D890),Catalogo_Precios,AJ$8,FALSE)),N890=0),0,VLOOKUP(CONCATENATE("ALI_",$C890,"_SEG_",$I890,"_PROV_",$D890),Catalogo_Precios,AJ$8,FALSE))</f>
        <v>1211</v>
      </c>
      <c r="AK890" s="57">
        <f t="shared" ref="AK890" si="10708">IF(OR(ISERROR(VLOOKUP(CONCATENATE("ALI_",$C890,"_SEG_",$I890,"_PROV_",$D890),Catalogo_Precios,AK$8,FALSE)),O890=0),0,VLOOKUP(CONCATENATE("ALI_",$C890,"_SEG_",$I890,"_PROV_",$D890),Catalogo_Precios,AK$8,FALSE))</f>
        <v>0</v>
      </c>
      <c r="AL890" s="53"/>
      <c r="AM890" s="59" t="str">
        <f t="shared" si="10149"/>
        <v>ALI_117_SEG_13</v>
      </c>
      <c r="AN890" s="59" t="str">
        <f t="shared" si="10150"/>
        <v>ALI_117_SEG_13_VAL_42813848.84</v>
      </c>
      <c r="AO890" s="60">
        <f t="shared" ref="AO890" si="10709">IF(OR(AB890="",AB890=0),0,COUNTIF(Codificacion,AM890))</f>
        <v>2</v>
      </c>
      <c r="AP890" s="61">
        <f t="array" ref="AP890">MIN(IF(Codificacion=AM890,Total_Cotizacion,""))</f>
        <v>42813848.839999996</v>
      </c>
      <c r="AQ890" s="62" t="b">
        <f t="shared" si="10152"/>
        <v>1</v>
      </c>
      <c r="AR890" s="51" t="str">
        <f t="shared" ref="AR890" si="10710">IF(COUNTIF(Codificacion2,CONCATENATE(AM890,"_VAL_",AB890))&gt;1,"Empate","")</f>
        <v/>
      </c>
      <c r="AS890" s="63" t="str">
        <f t="shared" si="10530"/>
        <v>X</v>
      </c>
      <c r="AT890" s="59" t="str">
        <f t="shared" si="10154"/>
        <v>ALI_117_SEG_13_X</v>
      </c>
      <c r="AU890" s="63">
        <f t="shared" ref="AU890" si="10711">IF(AND(COUNTIF(Codificacion3,AT890)&lt;AO890),1,COUNTIF(Codificacion3,AT890))</f>
        <v>1</v>
      </c>
      <c r="AV890" s="62" t="str">
        <f t="shared" si="10156"/>
        <v>Cotizacion Seleccionada</v>
      </c>
      <c r="AW890" s="53"/>
      <c r="AX890" s="51" t="str">
        <f t="shared" si="10157"/>
        <v>ALI_117_SEG_13VERDADERO</v>
      </c>
      <c r="AY890" s="51">
        <f t="shared" si="10138"/>
        <v>1</v>
      </c>
      <c r="AZ890" s="64" t="b">
        <f t="shared" si="10158"/>
        <v>0</v>
      </c>
    </row>
    <row r="891" spans="1:52" x14ac:dyDescent="0.2">
      <c r="A891" s="50" t="str">
        <f t="shared" si="10101"/>
        <v>ALI_117_SEG_14</v>
      </c>
      <c r="B891" s="51" t="s">
        <v>113</v>
      </c>
      <c r="C891" s="52">
        <v>117</v>
      </c>
      <c r="D891" s="52">
        <f t="shared" ref="D891" si="10712">IF(ISERROR(VLOOKUP(E891,Proveedores,2,FALSE)),"",VLOOKUP(E891,Proveedores,2,FALSE))</f>
        <v>2032</v>
      </c>
      <c r="E891" s="53" t="s">
        <v>114</v>
      </c>
      <c r="F891" s="54">
        <v>501</v>
      </c>
      <c r="G891" s="53" t="s">
        <v>61</v>
      </c>
      <c r="H891" s="53" t="s">
        <v>118</v>
      </c>
      <c r="I891" s="52">
        <v>14</v>
      </c>
      <c r="J891" s="53" t="s">
        <v>58</v>
      </c>
      <c r="K891" s="55">
        <v>44835</v>
      </c>
      <c r="L891" s="56">
        <v>12761</v>
      </c>
      <c r="M891" s="56">
        <v>15868</v>
      </c>
      <c r="N891" s="56">
        <v>8119</v>
      </c>
      <c r="O891" s="56">
        <v>0</v>
      </c>
      <c r="P891" s="57">
        <v>1214</v>
      </c>
      <c r="Q891" s="58">
        <v>4.8000000000000001E-2</v>
      </c>
      <c r="R891" s="57">
        <v>1155.73</v>
      </c>
      <c r="S891" s="57">
        <v>1214</v>
      </c>
      <c r="T891" s="58">
        <v>4.8000000000000001E-2</v>
      </c>
      <c r="U891" s="57">
        <v>1155.73</v>
      </c>
      <c r="V891" s="57">
        <v>1214</v>
      </c>
      <c r="W891" s="58">
        <v>4.8000000000000001E-2</v>
      </c>
      <c r="X891" s="57">
        <v>1155.73</v>
      </c>
      <c r="Y891" s="57">
        <v>0</v>
      </c>
      <c r="Z891" s="58"/>
      <c r="AA891" s="57">
        <v>0</v>
      </c>
      <c r="AB891" s="57">
        <v>42470766.040000007</v>
      </c>
      <c r="AC891" s="53" t="str">
        <f t="shared" si="10140"/>
        <v>Registro Valido</v>
      </c>
      <c r="AD891" s="57">
        <f t="shared" ref="AD891" si="10713">IF(OR(ISERROR(VLOOKUP(CONCATENATE("ALI_",$C891,"_SEG_",$I891,"_PROV_",$D891),Catalogo_Precios,AD$8,FALSE)),L891=0),0,VLOOKUP(CONCATENATE("ALI_",$C891,"_SEG_",$I891,"_PROV_",$D891),Catalogo_Precios,AD$8,FALSE))</f>
        <v>1214</v>
      </c>
      <c r="AE891" s="57">
        <f t="shared" ref="AE891" si="10714">IF(OR(ISERROR(VLOOKUP(CONCATENATE("ALI_",$C891,"_SEG_",$I891,"_PROV_",$D891),Catalogo_Precios,AE$8,FALSE)),M891=0),0,VLOOKUP(CONCATENATE("ALI_",$C891,"_SEG_",$I891,"_PROV_",$D891),Catalogo_Precios,AE$8,FALSE))</f>
        <v>1214</v>
      </c>
      <c r="AF891" s="57">
        <f t="shared" ref="AF891" si="10715">IF(OR(ISERROR(VLOOKUP(CONCATENATE("ALI_",$C891,"_SEG_",$I891,"_PROV_",$D891),Catalogo_Precios,AF$8,FALSE)),N891=0),0,VLOOKUP(CONCATENATE("ALI_",$C891,"_SEG_",$I891,"_PROV_",$D891),Catalogo_Precios,AF$8,FALSE))</f>
        <v>1214</v>
      </c>
      <c r="AG891" s="57">
        <f t="shared" ref="AG891" si="10716">IF(OR(ISERROR(VLOOKUP(CONCATENATE("ALI_",$C891,"_SEG_",$I891,"_PROV_",$D891),Catalogo_Precios,AG$8,FALSE)),O891=0),0,VLOOKUP(CONCATENATE("ALI_",$C891,"_SEG_",$I891,"_PROV_",$D891),Catalogo_Precios,AG$8,FALSE))</f>
        <v>0</v>
      </c>
      <c r="AH891" s="57">
        <f t="shared" ref="AH891" si="10717">IF(OR(ISERROR(VLOOKUP(CONCATENATE("ALI_",$C891,"_SEG_",$I891,"_PROV_",$D891),Catalogo_Precios,AH$8,FALSE)),L891=0),0,VLOOKUP(CONCATENATE("ALI_",$C891,"_SEG_",$I891,"_PROV_",$D891),Catalogo_Precios,AH$8,FALSE))</f>
        <v>1211</v>
      </c>
      <c r="AI891" s="57">
        <f t="shared" ref="AI891" si="10718">IF(OR(ISERROR(VLOOKUP(CONCATENATE("ALI_",$C891,"_SEG_",$I891,"_PROV_",$D891),Catalogo_Precios,AI$8,FALSE)),M891=0),0,VLOOKUP(CONCATENATE("ALI_",$C891,"_SEG_",$I891,"_PROV_",$D891),Catalogo_Precios,AI$8,FALSE))</f>
        <v>1211</v>
      </c>
      <c r="AJ891" s="57">
        <f t="shared" ref="AJ891" si="10719">IF(OR(ISERROR(VLOOKUP(CONCATENATE("ALI_",$C891,"_SEG_",$I891,"_PROV_",$D891),Catalogo_Precios,AJ$8,FALSE)),N891=0),0,VLOOKUP(CONCATENATE("ALI_",$C891,"_SEG_",$I891,"_PROV_",$D891),Catalogo_Precios,AJ$8,FALSE))</f>
        <v>1211</v>
      </c>
      <c r="AK891" s="57">
        <f t="shared" ref="AK891" si="10720">IF(OR(ISERROR(VLOOKUP(CONCATENATE("ALI_",$C891,"_SEG_",$I891,"_PROV_",$D891),Catalogo_Precios,AK$8,FALSE)),O891=0),0,VLOOKUP(CONCATENATE("ALI_",$C891,"_SEG_",$I891,"_PROV_",$D891),Catalogo_Precios,AK$8,FALSE))</f>
        <v>0</v>
      </c>
      <c r="AL891" s="53"/>
      <c r="AM891" s="59" t="str">
        <f t="shared" si="10149"/>
        <v>ALI_117_SEG_14</v>
      </c>
      <c r="AN891" s="59" t="str">
        <f t="shared" si="10150"/>
        <v>ALI_117_SEG_14_VAL_42470766.04</v>
      </c>
      <c r="AO891" s="60">
        <f t="shared" ref="AO891" si="10721">IF(OR(AB891="",AB891=0),0,COUNTIF(Codificacion,AM891))</f>
        <v>2</v>
      </c>
      <c r="AP891" s="61">
        <f t="array" ref="AP891">MIN(IF(Codificacion=AM891,Total_Cotizacion,""))</f>
        <v>42470766.040000007</v>
      </c>
      <c r="AQ891" s="62" t="b">
        <f t="shared" si="10152"/>
        <v>1</v>
      </c>
      <c r="AR891" s="51" t="str">
        <f t="shared" ref="AR891" si="10722">IF(COUNTIF(Codificacion2,CONCATENATE(AM891,"_VAL_",AB891))&gt;1,"Empate","")</f>
        <v/>
      </c>
      <c r="AS891" s="63" t="str">
        <f t="shared" si="10530"/>
        <v>X</v>
      </c>
      <c r="AT891" s="59" t="str">
        <f t="shared" si="10154"/>
        <v>ALI_117_SEG_14_X</v>
      </c>
      <c r="AU891" s="63">
        <f t="shared" ref="AU891" si="10723">IF(AND(COUNTIF(Codificacion3,AT891)&lt;AO891),1,COUNTIF(Codificacion3,AT891))</f>
        <v>1</v>
      </c>
      <c r="AV891" s="62" t="str">
        <f t="shared" si="10156"/>
        <v>Cotizacion Seleccionada</v>
      </c>
      <c r="AW891" s="53"/>
      <c r="AX891" s="51" t="str">
        <f t="shared" si="10157"/>
        <v>ALI_117_SEG_14VERDADERO</v>
      </c>
      <c r="AY891" s="51">
        <f t="shared" si="10138"/>
        <v>1</v>
      </c>
      <c r="AZ891" s="64" t="b">
        <f t="shared" si="10158"/>
        <v>0</v>
      </c>
    </row>
    <row r="892" spans="1:52" x14ac:dyDescent="0.2">
      <c r="A892" s="50" t="str">
        <f t="shared" si="10101"/>
        <v>ALI_117_SEG_15</v>
      </c>
      <c r="B892" s="51" t="s">
        <v>113</v>
      </c>
      <c r="C892" s="52">
        <v>117</v>
      </c>
      <c r="D892" s="52">
        <f t="shared" ref="D892" si="10724">IF(ISERROR(VLOOKUP(E892,Proveedores,2,FALSE)),"",VLOOKUP(E892,Proveedores,2,FALSE))</f>
        <v>2032</v>
      </c>
      <c r="E892" s="53" t="s">
        <v>114</v>
      </c>
      <c r="F892" s="54">
        <v>502</v>
      </c>
      <c r="G892" s="53" t="s">
        <v>61</v>
      </c>
      <c r="H892" s="53" t="s">
        <v>118</v>
      </c>
      <c r="I892" s="52">
        <v>15</v>
      </c>
      <c r="J892" s="53" t="s">
        <v>58</v>
      </c>
      <c r="K892" s="55">
        <v>44835</v>
      </c>
      <c r="L892" s="56">
        <v>12060</v>
      </c>
      <c r="M892" s="56">
        <v>14999</v>
      </c>
      <c r="N892" s="56">
        <v>7679</v>
      </c>
      <c r="O892" s="56">
        <v>0</v>
      </c>
      <c r="P892" s="57">
        <v>1214</v>
      </c>
      <c r="Q892" s="58">
        <v>4.9000000000000002E-2</v>
      </c>
      <c r="R892" s="57">
        <v>1154.51</v>
      </c>
      <c r="S892" s="57">
        <v>1214</v>
      </c>
      <c r="T892" s="58">
        <v>4.9000000000000002E-2</v>
      </c>
      <c r="U892" s="57">
        <v>1154.51</v>
      </c>
      <c r="V892" s="57">
        <v>1214</v>
      </c>
      <c r="W892" s="58">
        <v>4.9000000000000002E-2</v>
      </c>
      <c r="X892" s="57">
        <v>1154.51</v>
      </c>
      <c r="Y892" s="57">
        <v>0</v>
      </c>
      <c r="Z892" s="58"/>
      <c r="AA892" s="57">
        <v>0</v>
      </c>
      <c r="AB892" s="57">
        <v>40105368.379999995</v>
      </c>
      <c r="AC892" s="53" t="str">
        <f t="shared" si="10140"/>
        <v>Registro Valido</v>
      </c>
      <c r="AD892" s="57">
        <f t="shared" ref="AD892" si="10725">IF(OR(ISERROR(VLOOKUP(CONCATENATE("ALI_",$C892,"_SEG_",$I892,"_PROV_",$D892),Catalogo_Precios,AD$8,FALSE)),L892=0),0,VLOOKUP(CONCATENATE("ALI_",$C892,"_SEG_",$I892,"_PROV_",$D892),Catalogo_Precios,AD$8,FALSE))</f>
        <v>1214</v>
      </c>
      <c r="AE892" s="57">
        <f t="shared" ref="AE892" si="10726">IF(OR(ISERROR(VLOOKUP(CONCATENATE("ALI_",$C892,"_SEG_",$I892,"_PROV_",$D892),Catalogo_Precios,AE$8,FALSE)),M892=0),0,VLOOKUP(CONCATENATE("ALI_",$C892,"_SEG_",$I892,"_PROV_",$D892),Catalogo_Precios,AE$8,FALSE))</f>
        <v>1214</v>
      </c>
      <c r="AF892" s="57">
        <f t="shared" ref="AF892" si="10727">IF(OR(ISERROR(VLOOKUP(CONCATENATE("ALI_",$C892,"_SEG_",$I892,"_PROV_",$D892),Catalogo_Precios,AF$8,FALSE)),N892=0),0,VLOOKUP(CONCATENATE("ALI_",$C892,"_SEG_",$I892,"_PROV_",$D892),Catalogo_Precios,AF$8,FALSE))</f>
        <v>1214</v>
      </c>
      <c r="AG892" s="57">
        <f t="shared" ref="AG892" si="10728">IF(OR(ISERROR(VLOOKUP(CONCATENATE("ALI_",$C892,"_SEG_",$I892,"_PROV_",$D892),Catalogo_Precios,AG$8,FALSE)),O892=0),0,VLOOKUP(CONCATENATE("ALI_",$C892,"_SEG_",$I892,"_PROV_",$D892),Catalogo_Precios,AG$8,FALSE))</f>
        <v>0</v>
      </c>
      <c r="AH892" s="57">
        <f t="shared" ref="AH892" si="10729">IF(OR(ISERROR(VLOOKUP(CONCATENATE("ALI_",$C892,"_SEG_",$I892,"_PROV_",$D892),Catalogo_Precios,AH$8,FALSE)),L892=0),0,VLOOKUP(CONCATENATE("ALI_",$C892,"_SEG_",$I892,"_PROV_",$D892),Catalogo_Precios,AH$8,FALSE))</f>
        <v>1211</v>
      </c>
      <c r="AI892" s="57">
        <f t="shared" ref="AI892" si="10730">IF(OR(ISERROR(VLOOKUP(CONCATENATE("ALI_",$C892,"_SEG_",$I892,"_PROV_",$D892),Catalogo_Precios,AI$8,FALSE)),M892=0),0,VLOOKUP(CONCATENATE("ALI_",$C892,"_SEG_",$I892,"_PROV_",$D892),Catalogo_Precios,AI$8,FALSE))</f>
        <v>1211</v>
      </c>
      <c r="AJ892" s="57">
        <f t="shared" ref="AJ892" si="10731">IF(OR(ISERROR(VLOOKUP(CONCATENATE("ALI_",$C892,"_SEG_",$I892,"_PROV_",$D892),Catalogo_Precios,AJ$8,FALSE)),N892=0),0,VLOOKUP(CONCATENATE("ALI_",$C892,"_SEG_",$I892,"_PROV_",$D892),Catalogo_Precios,AJ$8,FALSE))</f>
        <v>1211</v>
      </c>
      <c r="AK892" s="57">
        <f t="shared" ref="AK892" si="10732">IF(OR(ISERROR(VLOOKUP(CONCATENATE("ALI_",$C892,"_SEG_",$I892,"_PROV_",$D892),Catalogo_Precios,AK$8,FALSE)),O892=0),0,VLOOKUP(CONCATENATE("ALI_",$C892,"_SEG_",$I892,"_PROV_",$D892),Catalogo_Precios,AK$8,FALSE))</f>
        <v>0</v>
      </c>
      <c r="AL892" s="53"/>
      <c r="AM892" s="59" t="str">
        <f t="shared" si="10149"/>
        <v>ALI_117_SEG_15</v>
      </c>
      <c r="AN892" s="59" t="str">
        <f t="shared" si="10150"/>
        <v>ALI_117_SEG_15_VAL_40105368.38</v>
      </c>
      <c r="AO892" s="60">
        <f t="shared" ref="AO892" si="10733">IF(OR(AB892="",AB892=0),0,COUNTIF(Codificacion,AM892))</f>
        <v>2</v>
      </c>
      <c r="AP892" s="61">
        <f t="array" ref="AP892">MIN(IF(Codificacion=AM892,Total_Cotizacion,""))</f>
        <v>40105368.379999995</v>
      </c>
      <c r="AQ892" s="62" t="b">
        <f t="shared" si="10152"/>
        <v>1</v>
      </c>
      <c r="AR892" s="51" t="str">
        <f t="shared" ref="AR892" si="10734">IF(COUNTIF(Codificacion2,CONCATENATE(AM892,"_VAL_",AB892))&gt;1,"Empate","")</f>
        <v/>
      </c>
      <c r="AS892" s="63" t="str">
        <f t="shared" si="10530"/>
        <v>X</v>
      </c>
      <c r="AT892" s="59" t="str">
        <f t="shared" si="10154"/>
        <v>ALI_117_SEG_15_X</v>
      </c>
      <c r="AU892" s="63">
        <f t="shared" ref="AU892" si="10735">IF(AND(COUNTIF(Codificacion3,AT892)&lt;AO892),1,COUNTIF(Codificacion3,AT892))</f>
        <v>1</v>
      </c>
      <c r="AV892" s="62" t="str">
        <f t="shared" si="10156"/>
        <v>Cotizacion Seleccionada</v>
      </c>
      <c r="AW892" s="53"/>
      <c r="AX892" s="51" t="str">
        <f t="shared" si="10157"/>
        <v>ALI_117_SEG_15VERDADERO</v>
      </c>
      <c r="AY892" s="51">
        <f t="shared" si="10138"/>
        <v>1</v>
      </c>
      <c r="AZ892" s="64" t="b">
        <f t="shared" si="10158"/>
        <v>0</v>
      </c>
    </row>
    <row r="893" spans="1:52" x14ac:dyDescent="0.2">
      <c r="A893" s="50" t="str">
        <f t="shared" si="10101"/>
        <v>ALI_52_SEG_1</v>
      </c>
      <c r="B893" s="51" t="s">
        <v>113</v>
      </c>
      <c r="C893" s="52">
        <v>52</v>
      </c>
      <c r="D893" s="52">
        <f t="shared" ref="D893" si="10736">IF(ISERROR(VLOOKUP(E893,Proveedores,2,FALSE)),"",VLOOKUP(E893,Proveedores,2,FALSE))</f>
        <v>2032</v>
      </c>
      <c r="E893" s="53" t="s">
        <v>114</v>
      </c>
      <c r="F893" s="54">
        <v>579</v>
      </c>
      <c r="G893" s="53" t="s">
        <v>116</v>
      </c>
      <c r="H893" s="53" t="s">
        <v>117</v>
      </c>
      <c r="I893" s="52">
        <v>1</v>
      </c>
      <c r="J893" s="53" t="s">
        <v>58</v>
      </c>
      <c r="K893" s="55">
        <v>44835</v>
      </c>
      <c r="L893" s="56">
        <v>2968</v>
      </c>
      <c r="M893" s="56">
        <v>3095</v>
      </c>
      <c r="N893" s="56">
        <v>2378</v>
      </c>
      <c r="O893" s="56">
        <v>100</v>
      </c>
      <c r="P893" s="57">
        <v>840</v>
      </c>
      <c r="Q893" s="58">
        <v>1.6E-2</v>
      </c>
      <c r="R893" s="57">
        <v>826.56</v>
      </c>
      <c r="S893" s="57">
        <v>840</v>
      </c>
      <c r="T893" s="58">
        <v>1.6E-2</v>
      </c>
      <c r="U893" s="57">
        <v>826.56</v>
      </c>
      <c r="V893" s="57">
        <v>840</v>
      </c>
      <c r="W893" s="58">
        <v>1.6E-2</v>
      </c>
      <c r="X893" s="57">
        <v>826.56</v>
      </c>
      <c r="Y893" s="57">
        <v>840</v>
      </c>
      <c r="Z893" s="58">
        <v>1.6E-2</v>
      </c>
      <c r="AA893" s="57">
        <v>826.56</v>
      </c>
      <c r="AB893" s="57">
        <v>7059648.959999999</v>
      </c>
      <c r="AC893" s="53" t="str">
        <f t="shared" si="10140"/>
        <v>Registro Valido</v>
      </c>
      <c r="AD893" s="57">
        <f t="shared" ref="AD893" si="10737">IF(OR(ISERROR(VLOOKUP(CONCATENATE("ALI_",$C893,"_SEG_",$I893,"_PROV_",$D893),Catalogo_Precios,AD$8,FALSE)),L893=0),0,VLOOKUP(CONCATENATE("ALI_",$C893,"_SEG_",$I893,"_PROV_",$D893),Catalogo_Precios,AD$8,FALSE))</f>
        <v>840</v>
      </c>
      <c r="AE893" s="57">
        <f t="shared" ref="AE893" si="10738">IF(OR(ISERROR(VLOOKUP(CONCATENATE("ALI_",$C893,"_SEG_",$I893,"_PROV_",$D893),Catalogo_Precios,AE$8,FALSE)),M893=0),0,VLOOKUP(CONCATENATE("ALI_",$C893,"_SEG_",$I893,"_PROV_",$D893),Catalogo_Precios,AE$8,FALSE))</f>
        <v>840</v>
      </c>
      <c r="AF893" s="57">
        <f t="shared" ref="AF893" si="10739">IF(OR(ISERROR(VLOOKUP(CONCATENATE("ALI_",$C893,"_SEG_",$I893,"_PROV_",$D893),Catalogo_Precios,AF$8,FALSE)),N893=0),0,VLOOKUP(CONCATENATE("ALI_",$C893,"_SEG_",$I893,"_PROV_",$D893),Catalogo_Precios,AF$8,FALSE))</f>
        <v>840</v>
      </c>
      <c r="AG893" s="57">
        <f t="shared" ref="AG893" si="10740">IF(OR(ISERROR(VLOOKUP(CONCATENATE("ALI_",$C893,"_SEG_",$I893,"_PROV_",$D893),Catalogo_Precios,AG$8,FALSE)),O893=0),0,VLOOKUP(CONCATENATE("ALI_",$C893,"_SEG_",$I893,"_PROV_",$D893),Catalogo_Precios,AG$8,FALSE))</f>
        <v>840</v>
      </c>
      <c r="AH893" s="57">
        <f t="shared" ref="AH893" si="10741">IF(OR(ISERROR(VLOOKUP(CONCATENATE("ALI_",$C893,"_SEG_",$I893,"_PROV_",$D893),Catalogo_Precios,AH$8,FALSE)),L893=0),0,VLOOKUP(CONCATENATE("ALI_",$C893,"_SEG_",$I893,"_PROV_",$D893),Catalogo_Precios,AH$8,FALSE))</f>
        <v>831</v>
      </c>
      <c r="AI893" s="57">
        <f t="shared" ref="AI893" si="10742">IF(OR(ISERROR(VLOOKUP(CONCATENATE("ALI_",$C893,"_SEG_",$I893,"_PROV_",$D893),Catalogo_Precios,AI$8,FALSE)),M893=0),0,VLOOKUP(CONCATENATE("ALI_",$C893,"_SEG_",$I893,"_PROV_",$D893),Catalogo_Precios,AI$8,FALSE))</f>
        <v>831</v>
      </c>
      <c r="AJ893" s="57">
        <f t="shared" ref="AJ893" si="10743">IF(OR(ISERROR(VLOOKUP(CONCATENATE("ALI_",$C893,"_SEG_",$I893,"_PROV_",$D893),Catalogo_Precios,AJ$8,FALSE)),N893=0),0,VLOOKUP(CONCATENATE("ALI_",$C893,"_SEG_",$I893,"_PROV_",$D893),Catalogo_Precios,AJ$8,FALSE))</f>
        <v>831</v>
      </c>
      <c r="AK893" s="57">
        <f t="shared" ref="AK893" si="10744">IF(OR(ISERROR(VLOOKUP(CONCATENATE("ALI_",$C893,"_SEG_",$I893,"_PROV_",$D893),Catalogo_Precios,AK$8,FALSE)),O893=0),0,VLOOKUP(CONCATENATE("ALI_",$C893,"_SEG_",$I893,"_PROV_",$D893),Catalogo_Precios,AK$8,FALSE))</f>
        <v>831</v>
      </c>
      <c r="AL893" s="53"/>
      <c r="AM893" s="59" t="str">
        <f t="shared" si="10149"/>
        <v>ALI_52_SEG_1</v>
      </c>
      <c r="AN893" s="59" t="str">
        <f t="shared" si="10150"/>
        <v>ALI_52_SEG_1_VAL_7059648.96</v>
      </c>
      <c r="AO893" s="60">
        <f t="shared" ref="AO893" si="10745">IF(OR(AB893="",AB893=0),0,COUNTIF(Codificacion,AM893))</f>
        <v>2</v>
      </c>
      <c r="AP893" s="61">
        <f t="array" ref="AP893">MIN(IF(Codificacion=AM893,Total_Cotizacion,""))</f>
        <v>7059648.959999999</v>
      </c>
      <c r="AQ893" s="62" t="b">
        <f t="shared" si="10152"/>
        <v>1</v>
      </c>
      <c r="AR893" s="51" t="str">
        <f t="shared" ref="AR893" si="10746">IF(COUNTIF(Codificacion2,CONCATENATE(AM893,"_VAL_",AB893))&gt;1,"Empate","")</f>
        <v/>
      </c>
      <c r="AS893" s="63" t="str">
        <f t="shared" si="10530"/>
        <v>X</v>
      </c>
      <c r="AT893" s="59" t="str">
        <f t="shared" si="10154"/>
        <v>ALI_52_SEG_1_X</v>
      </c>
      <c r="AU893" s="63">
        <f t="shared" ref="AU893" si="10747">IF(AND(COUNTIF(Codificacion3,AT893)&lt;AO893),1,COUNTIF(Codificacion3,AT893))</f>
        <v>1</v>
      </c>
      <c r="AV893" s="62" t="str">
        <f t="shared" si="10156"/>
        <v>Cotizacion Seleccionada</v>
      </c>
      <c r="AW893" s="53"/>
      <c r="AX893" s="51" t="str">
        <f t="shared" si="10157"/>
        <v>ALI_52_SEG_1VERDADERO</v>
      </c>
      <c r="AY893" s="51">
        <f t="shared" si="10138"/>
        <v>1</v>
      </c>
      <c r="AZ893" s="64" t="b">
        <f t="shared" si="10158"/>
        <v>0</v>
      </c>
    </row>
    <row r="894" spans="1:52" x14ac:dyDescent="0.2">
      <c r="A894" s="50" t="str">
        <f t="shared" si="10101"/>
        <v>ALI_52_SEG_2</v>
      </c>
      <c r="B894" s="51" t="s">
        <v>113</v>
      </c>
      <c r="C894" s="52">
        <v>52</v>
      </c>
      <c r="D894" s="52">
        <f t="shared" ref="D894" si="10748">IF(ISERROR(VLOOKUP(E894,Proveedores,2,FALSE)),"",VLOOKUP(E894,Proveedores,2,FALSE))</f>
        <v>2032</v>
      </c>
      <c r="E894" s="53" t="s">
        <v>114</v>
      </c>
      <c r="F894" s="54">
        <v>580</v>
      </c>
      <c r="G894" s="53" t="s">
        <v>116</v>
      </c>
      <c r="H894" s="53" t="s">
        <v>117</v>
      </c>
      <c r="I894" s="52">
        <v>2</v>
      </c>
      <c r="J894" s="53" t="s">
        <v>58</v>
      </c>
      <c r="K894" s="55">
        <v>44835</v>
      </c>
      <c r="L894" s="56">
        <v>3037</v>
      </c>
      <c r="M894" s="56">
        <v>3165</v>
      </c>
      <c r="N894" s="56">
        <v>2431</v>
      </c>
      <c r="O894" s="56">
        <v>102</v>
      </c>
      <c r="P894" s="57">
        <v>840</v>
      </c>
      <c r="Q894" s="58">
        <v>1.7999999999999999E-2</v>
      </c>
      <c r="R894" s="57">
        <v>824.88</v>
      </c>
      <c r="S894" s="57">
        <v>840</v>
      </c>
      <c r="T894" s="58">
        <v>1.7999999999999999E-2</v>
      </c>
      <c r="U894" s="57">
        <v>824.88</v>
      </c>
      <c r="V894" s="57">
        <v>840</v>
      </c>
      <c r="W894" s="58">
        <v>1.7999999999999999E-2</v>
      </c>
      <c r="X894" s="57">
        <v>824.88</v>
      </c>
      <c r="Y894" s="57">
        <v>840</v>
      </c>
      <c r="Z894" s="58">
        <v>1.7999999999999999E-2</v>
      </c>
      <c r="AA894" s="57">
        <v>824.88</v>
      </c>
      <c r="AB894" s="57">
        <v>7205326.7999999998</v>
      </c>
      <c r="AC894" s="53" t="str">
        <f t="shared" si="10140"/>
        <v>Registro Valido</v>
      </c>
      <c r="AD894" s="57">
        <f t="shared" ref="AD894" si="10749">IF(OR(ISERROR(VLOOKUP(CONCATENATE("ALI_",$C894,"_SEG_",$I894,"_PROV_",$D894),Catalogo_Precios,AD$8,FALSE)),L894=0),0,VLOOKUP(CONCATENATE("ALI_",$C894,"_SEG_",$I894,"_PROV_",$D894),Catalogo_Precios,AD$8,FALSE))</f>
        <v>840</v>
      </c>
      <c r="AE894" s="57">
        <f t="shared" ref="AE894" si="10750">IF(OR(ISERROR(VLOOKUP(CONCATENATE("ALI_",$C894,"_SEG_",$I894,"_PROV_",$D894),Catalogo_Precios,AE$8,FALSE)),M894=0),0,VLOOKUP(CONCATENATE("ALI_",$C894,"_SEG_",$I894,"_PROV_",$D894),Catalogo_Precios,AE$8,FALSE))</f>
        <v>840</v>
      </c>
      <c r="AF894" s="57">
        <f t="shared" ref="AF894" si="10751">IF(OR(ISERROR(VLOOKUP(CONCATENATE("ALI_",$C894,"_SEG_",$I894,"_PROV_",$D894),Catalogo_Precios,AF$8,FALSE)),N894=0),0,VLOOKUP(CONCATENATE("ALI_",$C894,"_SEG_",$I894,"_PROV_",$D894),Catalogo_Precios,AF$8,FALSE))</f>
        <v>840</v>
      </c>
      <c r="AG894" s="57">
        <f t="shared" ref="AG894" si="10752">IF(OR(ISERROR(VLOOKUP(CONCATENATE("ALI_",$C894,"_SEG_",$I894,"_PROV_",$D894),Catalogo_Precios,AG$8,FALSE)),O894=0),0,VLOOKUP(CONCATENATE("ALI_",$C894,"_SEG_",$I894,"_PROV_",$D894),Catalogo_Precios,AG$8,FALSE))</f>
        <v>840</v>
      </c>
      <c r="AH894" s="57">
        <f t="shared" ref="AH894" si="10753">IF(OR(ISERROR(VLOOKUP(CONCATENATE("ALI_",$C894,"_SEG_",$I894,"_PROV_",$D894),Catalogo_Precios,AH$8,FALSE)),L894=0),0,VLOOKUP(CONCATENATE("ALI_",$C894,"_SEG_",$I894,"_PROV_",$D894),Catalogo_Precios,AH$8,FALSE))</f>
        <v>831</v>
      </c>
      <c r="AI894" s="57">
        <f t="shared" ref="AI894" si="10754">IF(OR(ISERROR(VLOOKUP(CONCATENATE("ALI_",$C894,"_SEG_",$I894,"_PROV_",$D894),Catalogo_Precios,AI$8,FALSE)),M894=0),0,VLOOKUP(CONCATENATE("ALI_",$C894,"_SEG_",$I894,"_PROV_",$D894),Catalogo_Precios,AI$8,FALSE))</f>
        <v>831</v>
      </c>
      <c r="AJ894" s="57">
        <f t="shared" ref="AJ894" si="10755">IF(OR(ISERROR(VLOOKUP(CONCATENATE("ALI_",$C894,"_SEG_",$I894,"_PROV_",$D894),Catalogo_Precios,AJ$8,FALSE)),N894=0),0,VLOOKUP(CONCATENATE("ALI_",$C894,"_SEG_",$I894,"_PROV_",$D894),Catalogo_Precios,AJ$8,FALSE))</f>
        <v>831</v>
      </c>
      <c r="AK894" s="57">
        <f t="shared" ref="AK894" si="10756">IF(OR(ISERROR(VLOOKUP(CONCATENATE("ALI_",$C894,"_SEG_",$I894,"_PROV_",$D894),Catalogo_Precios,AK$8,FALSE)),O894=0),0,VLOOKUP(CONCATENATE("ALI_",$C894,"_SEG_",$I894,"_PROV_",$D894),Catalogo_Precios,AK$8,FALSE))</f>
        <v>831</v>
      </c>
      <c r="AL894" s="53"/>
      <c r="AM894" s="59" t="str">
        <f t="shared" si="10149"/>
        <v>ALI_52_SEG_2</v>
      </c>
      <c r="AN894" s="59" t="str">
        <f t="shared" si="10150"/>
        <v>ALI_52_SEG_2_VAL_7205326.8</v>
      </c>
      <c r="AO894" s="60">
        <f t="shared" ref="AO894" si="10757">IF(OR(AB894="",AB894=0),0,COUNTIF(Codificacion,AM894))</f>
        <v>2</v>
      </c>
      <c r="AP894" s="61">
        <f t="array" ref="AP894">MIN(IF(Codificacion=AM894,Total_Cotizacion,""))</f>
        <v>7205326.7999999998</v>
      </c>
      <c r="AQ894" s="62" t="b">
        <f t="shared" si="10152"/>
        <v>1</v>
      </c>
      <c r="AR894" s="51" t="str">
        <f t="shared" ref="AR894" si="10758">IF(COUNTIF(Codificacion2,CONCATENATE(AM894,"_VAL_",AB894))&gt;1,"Empate","")</f>
        <v/>
      </c>
      <c r="AS894" s="63" t="str">
        <f t="shared" si="10530"/>
        <v>X</v>
      </c>
      <c r="AT894" s="59" t="str">
        <f t="shared" si="10154"/>
        <v>ALI_52_SEG_2_X</v>
      </c>
      <c r="AU894" s="63">
        <f t="shared" ref="AU894" si="10759">IF(AND(COUNTIF(Codificacion3,AT894)&lt;AO894),1,COUNTIF(Codificacion3,AT894))</f>
        <v>1</v>
      </c>
      <c r="AV894" s="62" t="str">
        <f t="shared" si="10156"/>
        <v>Cotizacion Seleccionada</v>
      </c>
      <c r="AW894" s="53"/>
      <c r="AX894" s="51" t="str">
        <f t="shared" si="10157"/>
        <v>ALI_52_SEG_2VERDADERO</v>
      </c>
      <c r="AY894" s="51">
        <f t="shared" si="10138"/>
        <v>1</v>
      </c>
      <c r="AZ894" s="64" t="b">
        <f t="shared" si="10158"/>
        <v>0</v>
      </c>
    </row>
    <row r="895" spans="1:52" x14ac:dyDescent="0.2">
      <c r="A895" s="50" t="str">
        <f t="shared" si="10101"/>
        <v>ALI_52_SEG_3</v>
      </c>
      <c r="B895" s="51" t="s">
        <v>113</v>
      </c>
      <c r="C895" s="52">
        <v>52</v>
      </c>
      <c r="D895" s="52">
        <f t="shared" ref="D895" si="10760">IF(ISERROR(VLOOKUP(E895,Proveedores,2,FALSE)),"",VLOOKUP(E895,Proveedores,2,FALSE))</f>
        <v>2032</v>
      </c>
      <c r="E895" s="53" t="s">
        <v>114</v>
      </c>
      <c r="F895" s="54">
        <v>581</v>
      </c>
      <c r="G895" s="53" t="s">
        <v>116</v>
      </c>
      <c r="H895" s="53" t="s">
        <v>117</v>
      </c>
      <c r="I895" s="52">
        <v>3</v>
      </c>
      <c r="J895" s="53" t="s">
        <v>58</v>
      </c>
      <c r="K895" s="55">
        <v>44835</v>
      </c>
      <c r="L895" s="56">
        <v>3017</v>
      </c>
      <c r="M895" s="56">
        <v>3146</v>
      </c>
      <c r="N895" s="56">
        <v>2416</v>
      </c>
      <c r="O895" s="56">
        <v>102</v>
      </c>
      <c r="P895" s="57">
        <v>840</v>
      </c>
      <c r="Q895" s="58">
        <v>1.6500000000000001E-2</v>
      </c>
      <c r="R895" s="57">
        <v>826.14</v>
      </c>
      <c r="S895" s="57">
        <v>840</v>
      </c>
      <c r="T895" s="58">
        <v>1.6500000000000001E-2</v>
      </c>
      <c r="U895" s="57">
        <v>826.14</v>
      </c>
      <c r="V895" s="57">
        <v>840</v>
      </c>
      <c r="W895" s="58">
        <v>1.6500000000000001E-2</v>
      </c>
      <c r="X895" s="57">
        <v>826.14</v>
      </c>
      <c r="Y895" s="57">
        <v>840</v>
      </c>
      <c r="Z895" s="58">
        <v>1.6500000000000001E-2</v>
      </c>
      <c r="AA895" s="57">
        <v>826.14</v>
      </c>
      <c r="AB895" s="57">
        <v>7171721.3400000008</v>
      </c>
      <c r="AC895" s="53" t="str">
        <f t="shared" si="10140"/>
        <v>Registro Valido</v>
      </c>
      <c r="AD895" s="57">
        <f t="shared" ref="AD895" si="10761">IF(OR(ISERROR(VLOOKUP(CONCATENATE("ALI_",$C895,"_SEG_",$I895,"_PROV_",$D895),Catalogo_Precios,AD$8,FALSE)),L895=0),0,VLOOKUP(CONCATENATE("ALI_",$C895,"_SEG_",$I895,"_PROV_",$D895),Catalogo_Precios,AD$8,FALSE))</f>
        <v>840</v>
      </c>
      <c r="AE895" s="57">
        <f t="shared" ref="AE895" si="10762">IF(OR(ISERROR(VLOOKUP(CONCATENATE("ALI_",$C895,"_SEG_",$I895,"_PROV_",$D895),Catalogo_Precios,AE$8,FALSE)),M895=0),0,VLOOKUP(CONCATENATE("ALI_",$C895,"_SEG_",$I895,"_PROV_",$D895),Catalogo_Precios,AE$8,FALSE))</f>
        <v>840</v>
      </c>
      <c r="AF895" s="57">
        <f t="shared" ref="AF895" si="10763">IF(OR(ISERROR(VLOOKUP(CONCATENATE("ALI_",$C895,"_SEG_",$I895,"_PROV_",$D895),Catalogo_Precios,AF$8,FALSE)),N895=0),0,VLOOKUP(CONCATENATE("ALI_",$C895,"_SEG_",$I895,"_PROV_",$D895),Catalogo_Precios,AF$8,FALSE))</f>
        <v>840</v>
      </c>
      <c r="AG895" s="57">
        <f t="shared" ref="AG895" si="10764">IF(OR(ISERROR(VLOOKUP(CONCATENATE("ALI_",$C895,"_SEG_",$I895,"_PROV_",$D895),Catalogo_Precios,AG$8,FALSE)),O895=0),0,VLOOKUP(CONCATENATE("ALI_",$C895,"_SEG_",$I895,"_PROV_",$D895),Catalogo_Precios,AG$8,FALSE))</f>
        <v>840</v>
      </c>
      <c r="AH895" s="57">
        <f t="shared" ref="AH895" si="10765">IF(OR(ISERROR(VLOOKUP(CONCATENATE("ALI_",$C895,"_SEG_",$I895,"_PROV_",$D895),Catalogo_Precios,AH$8,FALSE)),L895=0),0,VLOOKUP(CONCATENATE("ALI_",$C895,"_SEG_",$I895,"_PROV_",$D895),Catalogo_Precios,AH$8,FALSE))</f>
        <v>831</v>
      </c>
      <c r="AI895" s="57">
        <f t="shared" ref="AI895" si="10766">IF(OR(ISERROR(VLOOKUP(CONCATENATE("ALI_",$C895,"_SEG_",$I895,"_PROV_",$D895),Catalogo_Precios,AI$8,FALSE)),M895=0),0,VLOOKUP(CONCATENATE("ALI_",$C895,"_SEG_",$I895,"_PROV_",$D895),Catalogo_Precios,AI$8,FALSE))</f>
        <v>831</v>
      </c>
      <c r="AJ895" s="57">
        <f t="shared" ref="AJ895" si="10767">IF(OR(ISERROR(VLOOKUP(CONCATENATE("ALI_",$C895,"_SEG_",$I895,"_PROV_",$D895),Catalogo_Precios,AJ$8,FALSE)),N895=0),0,VLOOKUP(CONCATENATE("ALI_",$C895,"_SEG_",$I895,"_PROV_",$D895),Catalogo_Precios,AJ$8,FALSE))</f>
        <v>831</v>
      </c>
      <c r="AK895" s="57">
        <f t="shared" ref="AK895" si="10768">IF(OR(ISERROR(VLOOKUP(CONCATENATE("ALI_",$C895,"_SEG_",$I895,"_PROV_",$D895),Catalogo_Precios,AK$8,FALSE)),O895=0),0,VLOOKUP(CONCATENATE("ALI_",$C895,"_SEG_",$I895,"_PROV_",$D895),Catalogo_Precios,AK$8,FALSE))</f>
        <v>831</v>
      </c>
      <c r="AL895" s="53"/>
      <c r="AM895" s="59" t="str">
        <f t="shared" si="10149"/>
        <v>ALI_52_SEG_3</v>
      </c>
      <c r="AN895" s="59" t="str">
        <f t="shared" si="10150"/>
        <v>ALI_52_SEG_3_VAL_7171721.34</v>
      </c>
      <c r="AO895" s="60">
        <f t="shared" ref="AO895" si="10769">IF(OR(AB895="",AB895=0),0,COUNTIF(Codificacion,AM895))</f>
        <v>2</v>
      </c>
      <c r="AP895" s="61">
        <f t="array" ref="AP895">MIN(IF(Codificacion=AM895,Total_Cotizacion,""))</f>
        <v>7171721.3400000008</v>
      </c>
      <c r="AQ895" s="62" t="b">
        <f t="shared" si="10152"/>
        <v>1</v>
      </c>
      <c r="AR895" s="51" t="str">
        <f t="shared" ref="AR895" si="10770">IF(COUNTIF(Codificacion2,CONCATENATE(AM895,"_VAL_",AB895))&gt;1,"Empate","")</f>
        <v/>
      </c>
      <c r="AS895" s="63" t="str">
        <f t="shared" si="10530"/>
        <v>X</v>
      </c>
      <c r="AT895" s="59" t="str">
        <f t="shared" si="10154"/>
        <v>ALI_52_SEG_3_X</v>
      </c>
      <c r="AU895" s="63">
        <f t="shared" ref="AU895" si="10771">IF(AND(COUNTIF(Codificacion3,AT895)&lt;AO895),1,COUNTIF(Codificacion3,AT895))</f>
        <v>1</v>
      </c>
      <c r="AV895" s="62" t="str">
        <f t="shared" si="10156"/>
        <v>Cotizacion Seleccionada</v>
      </c>
      <c r="AW895" s="53"/>
      <c r="AX895" s="51" t="str">
        <f t="shared" si="10157"/>
        <v>ALI_52_SEG_3VERDADERO</v>
      </c>
      <c r="AY895" s="51">
        <f t="shared" si="10138"/>
        <v>1</v>
      </c>
      <c r="AZ895" s="64" t="b">
        <f t="shared" si="10158"/>
        <v>0</v>
      </c>
    </row>
    <row r="896" spans="1:52" x14ac:dyDescent="0.2">
      <c r="A896" s="50" t="str">
        <f t="shared" si="10101"/>
        <v>ALI_52_SEG_5</v>
      </c>
      <c r="B896" s="51" t="s">
        <v>113</v>
      </c>
      <c r="C896" s="52">
        <v>52</v>
      </c>
      <c r="D896" s="52">
        <f t="shared" ref="D896" si="10772">IF(ISERROR(VLOOKUP(E896,Proveedores,2,FALSE)),"",VLOOKUP(E896,Proveedores,2,FALSE))</f>
        <v>2032</v>
      </c>
      <c r="E896" s="53" t="s">
        <v>114</v>
      </c>
      <c r="F896" s="54">
        <v>582</v>
      </c>
      <c r="G896" s="53" t="s">
        <v>116</v>
      </c>
      <c r="H896" s="53" t="s">
        <v>117</v>
      </c>
      <c r="I896" s="52">
        <v>5</v>
      </c>
      <c r="J896" s="53" t="s">
        <v>58</v>
      </c>
      <c r="K896" s="55">
        <v>44835</v>
      </c>
      <c r="L896" s="56">
        <v>2989</v>
      </c>
      <c r="M896" s="56">
        <v>3116</v>
      </c>
      <c r="N896" s="56">
        <v>2393</v>
      </c>
      <c r="O896" s="56">
        <v>101</v>
      </c>
      <c r="P896" s="57">
        <v>840</v>
      </c>
      <c r="Q896" s="58">
        <v>2.1000000000000001E-2</v>
      </c>
      <c r="R896" s="57">
        <v>822.36</v>
      </c>
      <c r="S896" s="57">
        <v>840</v>
      </c>
      <c r="T896" s="58">
        <v>2.1000000000000001E-2</v>
      </c>
      <c r="U896" s="57">
        <v>822.36</v>
      </c>
      <c r="V896" s="57">
        <v>840</v>
      </c>
      <c r="W896" s="58">
        <v>2.1000000000000001E-2</v>
      </c>
      <c r="X896" s="57">
        <v>822.36</v>
      </c>
      <c r="Y896" s="57">
        <v>840</v>
      </c>
      <c r="Z896" s="58">
        <v>2.1000000000000001E-2</v>
      </c>
      <c r="AA896" s="57">
        <v>822.36</v>
      </c>
      <c r="AB896" s="57">
        <v>7071473.6400000015</v>
      </c>
      <c r="AC896" s="53" t="str">
        <f t="shared" si="10140"/>
        <v>Registro Valido</v>
      </c>
      <c r="AD896" s="57">
        <f t="shared" ref="AD896" si="10773">IF(OR(ISERROR(VLOOKUP(CONCATENATE("ALI_",$C896,"_SEG_",$I896,"_PROV_",$D896),Catalogo_Precios,AD$8,FALSE)),L896=0),0,VLOOKUP(CONCATENATE("ALI_",$C896,"_SEG_",$I896,"_PROV_",$D896),Catalogo_Precios,AD$8,FALSE))</f>
        <v>840</v>
      </c>
      <c r="AE896" s="57">
        <f t="shared" ref="AE896" si="10774">IF(OR(ISERROR(VLOOKUP(CONCATENATE("ALI_",$C896,"_SEG_",$I896,"_PROV_",$D896),Catalogo_Precios,AE$8,FALSE)),M896=0),0,VLOOKUP(CONCATENATE("ALI_",$C896,"_SEG_",$I896,"_PROV_",$D896),Catalogo_Precios,AE$8,FALSE))</f>
        <v>840</v>
      </c>
      <c r="AF896" s="57">
        <f t="shared" ref="AF896" si="10775">IF(OR(ISERROR(VLOOKUP(CONCATENATE("ALI_",$C896,"_SEG_",$I896,"_PROV_",$D896),Catalogo_Precios,AF$8,FALSE)),N896=0),0,VLOOKUP(CONCATENATE("ALI_",$C896,"_SEG_",$I896,"_PROV_",$D896),Catalogo_Precios,AF$8,FALSE))</f>
        <v>840</v>
      </c>
      <c r="AG896" s="57">
        <f t="shared" ref="AG896" si="10776">IF(OR(ISERROR(VLOOKUP(CONCATENATE("ALI_",$C896,"_SEG_",$I896,"_PROV_",$D896),Catalogo_Precios,AG$8,FALSE)),O896=0),0,VLOOKUP(CONCATENATE("ALI_",$C896,"_SEG_",$I896,"_PROV_",$D896),Catalogo_Precios,AG$8,FALSE))</f>
        <v>840</v>
      </c>
      <c r="AH896" s="57">
        <f t="shared" ref="AH896" si="10777">IF(OR(ISERROR(VLOOKUP(CONCATENATE("ALI_",$C896,"_SEG_",$I896,"_PROV_",$D896),Catalogo_Precios,AH$8,FALSE)),L896=0),0,VLOOKUP(CONCATENATE("ALI_",$C896,"_SEG_",$I896,"_PROV_",$D896),Catalogo_Precios,AH$8,FALSE))</f>
        <v>831</v>
      </c>
      <c r="AI896" s="57">
        <f t="shared" ref="AI896" si="10778">IF(OR(ISERROR(VLOOKUP(CONCATENATE("ALI_",$C896,"_SEG_",$I896,"_PROV_",$D896),Catalogo_Precios,AI$8,FALSE)),M896=0),0,VLOOKUP(CONCATENATE("ALI_",$C896,"_SEG_",$I896,"_PROV_",$D896),Catalogo_Precios,AI$8,FALSE))</f>
        <v>831</v>
      </c>
      <c r="AJ896" s="57">
        <f t="shared" ref="AJ896" si="10779">IF(OR(ISERROR(VLOOKUP(CONCATENATE("ALI_",$C896,"_SEG_",$I896,"_PROV_",$D896),Catalogo_Precios,AJ$8,FALSE)),N896=0),0,VLOOKUP(CONCATENATE("ALI_",$C896,"_SEG_",$I896,"_PROV_",$D896),Catalogo_Precios,AJ$8,FALSE))</f>
        <v>831</v>
      </c>
      <c r="AK896" s="57">
        <f t="shared" ref="AK896" si="10780">IF(OR(ISERROR(VLOOKUP(CONCATENATE("ALI_",$C896,"_SEG_",$I896,"_PROV_",$D896),Catalogo_Precios,AK$8,FALSE)),O896=0),0,VLOOKUP(CONCATENATE("ALI_",$C896,"_SEG_",$I896,"_PROV_",$D896),Catalogo_Precios,AK$8,FALSE))</f>
        <v>831</v>
      </c>
      <c r="AL896" s="53"/>
      <c r="AM896" s="59" t="str">
        <f t="shared" si="10149"/>
        <v>ALI_52_SEG_5</v>
      </c>
      <c r="AN896" s="59" t="str">
        <f t="shared" si="10150"/>
        <v>ALI_52_SEG_5_VAL_7071473.64</v>
      </c>
      <c r="AO896" s="60">
        <f t="shared" ref="AO896" si="10781">IF(OR(AB896="",AB896=0),0,COUNTIF(Codificacion,AM896))</f>
        <v>2</v>
      </c>
      <c r="AP896" s="61">
        <f t="array" ref="AP896">MIN(IF(Codificacion=AM896,Total_Cotizacion,""))</f>
        <v>7071473.6400000015</v>
      </c>
      <c r="AQ896" s="62" t="b">
        <f t="shared" si="10152"/>
        <v>1</v>
      </c>
      <c r="AR896" s="51" t="str">
        <f t="shared" ref="AR896" si="10782">IF(COUNTIF(Codificacion2,CONCATENATE(AM896,"_VAL_",AB896))&gt;1,"Empate","")</f>
        <v/>
      </c>
      <c r="AS896" s="63" t="str">
        <f t="shared" si="10530"/>
        <v>X</v>
      </c>
      <c r="AT896" s="59" t="str">
        <f t="shared" si="10154"/>
        <v>ALI_52_SEG_5_X</v>
      </c>
      <c r="AU896" s="63">
        <f t="shared" ref="AU896" si="10783">IF(AND(COUNTIF(Codificacion3,AT896)&lt;AO896),1,COUNTIF(Codificacion3,AT896))</f>
        <v>1</v>
      </c>
      <c r="AV896" s="62" t="str">
        <f t="shared" si="10156"/>
        <v>Cotizacion Seleccionada</v>
      </c>
      <c r="AW896" s="53"/>
      <c r="AX896" s="51" t="str">
        <f t="shared" si="10157"/>
        <v>ALI_52_SEG_5VERDADERO</v>
      </c>
      <c r="AY896" s="51">
        <f t="shared" si="10138"/>
        <v>1</v>
      </c>
      <c r="AZ896" s="64" t="b">
        <f t="shared" si="10158"/>
        <v>0</v>
      </c>
    </row>
    <row r="897" spans="1:52" x14ac:dyDescent="0.2">
      <c r="A897" s="50" t="b">
        <f t="shared" si="10101"/>
        <v>0</v>
      </c>
      <c r="B897" s="51" t="s">
        <v>113</v>
      </c>
      <c r="C897" s="52">
        <v>52</v>
      </c>
      <c r="D897" s="52">
        <f t="shared" ref="D897" si="10784">IF(ISERROR(VLOOKUP(E897,Proveedores,2,FALSE)),"",VLOOKUP(E897,Proveedores,2,FALSE))</f>
        <v>2032</v>
      </c>
      <c r="E897" s="53" t="s">
        <v>114</v>
      </c>
      <c r="F897" s="54">
        <v>583</v>
      </c>
      <c r="G897" s="53" t="s">
        <v>116</v>
      </c>
      <c r="H897" s="53" t="s">
        <v>117</v>
      </c>
      <c r="I897" s="52">
        <v>12</v>
      </c>
      <c r="J897" s="53" t="s">
        <v>58</v>
      </c>
      <c r="K897" s="55">
        <v>44835</v>
      </c>
      <c r="L897" s="56">
        <v>2884</v>
      </c>
      <c r="M897" s="56">
        <v>3006</v>
      </c>
      <c r="N897" s="56">
        <v>2310</v>
      </c>
      <c r="O897" s="56">
        <v>97</v>
      </c>
      <c r="P897" s="57">
        <v>840</v>
      </c>
      <c r="Q897" s="58">
        <v>1.1900000000000001E-2</v>
      </c>
      <c r="R897" s="57">
        <v>830</v>
      </c>
      <c r="S897" s="57">
        <v>840</v>
      </c>
      <c r="T897" s="58">
        <v>1.1900000000000001E-2</v>
      </c>
      <c r="U897" s="57">
        <v>830</v>
      </c>
      <c r="V897" s="57">
        <v>840</v>
      </c>
      <c r="W897" s="58">
        <v>1.1900000000000001E-2</v>
      </c>
      <c r="X897" s="57">
        <v>830</v>
      </c>
      <c r="Y897" s="57">
        <v>840</v>
      </c>
      <c r="Z897" s="58">
        <v>1.1900000000000001E-2</v>
      </c>
      <c r="AA897" s="57">
        <v>830</v>
      </c>
      <c r="AB897" s="57">
        <v>6886510</v>
      </c>
      <c r="AC897" s="53" t="str">
        <f t="shared" si="10140"/>
        <v>Registro Valido</v>
      </c>
      <c r="AD897" s="57">
        <f t="shared" ref="AD897" si="10785">IF(OR(ISERROR(VLOOKUP(CONCATENATE("ALI_",$C897,"_SEG_",$I897,"_PROV_",$D897),Catalogo_Precios,AD$8,FALSE)),L897=0),0,VLOOKUP(CONCATENATE("ALI_",$C897,"_SEG_",$I897,"_PROV_",$D897),Catalogo_Precios,AD$8,FALSE))</f>
        <v>840</v>
      </c>
      <c r="AE897" s="57">
        <f t="shared" ref="AE897" si="10786">IF(OR(ISERROR(VLOOKUP(CONCATENATE("ALI_",$C897,"_SEG_",$I897,"_PROV_",$D897),Catalogo_Precios,AE$8,FALSE)),M897=0),0,VLOOKUP(CONCATENATE("ALI_",$C897,"_SEG_",$I897,"_PROV_",$D897),Catalogo_Precios,AE$8,FALSE))</f>
        <v>840</v>
      </c>
      <c r="AF897" s="57">
        <f t="shared" ref="AF897" si="10787">IF(OR(ISERROR(VLOOKUP(CONCATENATE("ALI_",$C897,"_SEG_",$I897,"_PROV_",$D897),Catalogo_Precios,AF$8,FALSE)),N897=0),0,VLOOKUP(CONCATENATE("ALI_",$C897,"_SEG_",$I897,"_PROV_",$D897),Catalogo_Precios,AF$8,FALSE))</f>
        <v>840</v>
      </c>
      <c r="AG897" s="57">
        <f t="shared" ref="AG897" si="10788">IF(OR(ISERROR(VLOOKUP(CONCATENATE("ALI_",$C897,"_SEG_",$I897,"_PROV_",$D897),Catalogo_Precios,AG$8,FALSE)),O897=0),0,VLOOKUP(CONCATENATE("ALI_",$C897,"_SEG_",$I897,"_PROV_",$D897),Catalogo_Precios,AG$8,FALSE))</f>
        <v>840</v>
      </c>
      <c r="AH897" s="57">
        <f t="shared" ref="AH897" si="10789">IF(OR(ISERROR(VLOOKUP(CONCATENATE("ALI_",$C897,"_SEG_",$I897,"_PROV_",$D897),Catalogo_Precios,AH$8,FALSE)),L897=0),0,VLOOKUP(CONCATENATE("ALI_",$C897,"_SEG_",$I897,"_PROV_",$D897),Catalogo_Precios,AH$8,FALSE))</f>
        <v>831</v>
      </c>
      <c r="AI897" s="57">
        <f t="shared" ref="AI897" si="10790">IF(OR(ISERROR(VLOOKUP(CONCATENATE("ALI_",$C897,"_SEG_",$I897,"_PROV_",$D897),Catalogo_Precios,AI$8,FALSE)),M897=0),0,VLOOKUP(CONCATENATE("ALI_",$C897,"_SEG_",$I897,"_PROV_",$D897),Catalogo_Precios,AI$8,FALSE))</f>
        <v>831</v>
      </c>
      <c r="AJ897" s="57">
        <f t="shared" ref="AJ897" si="10791">IF(OR(ISERROR(VLOOKUP(CONCATENATE("ALI_",$C897,"_SEG_",$I897,"_PROV_",$D897),Catalogo_Precios,AJ$8,FALSE)),N897=0),0,VLOOKUP(CONCATENATE("ALI_",$C897,"_SEG_",$I897,"_PROV_",$D897),Catalogo_Precios,AJ$8,FALSE))</f>
        <v>831</v>
      </c>
      <c r="AK897" s="57">
        <f t="shared" ref="AK897" si="10792">IF(OR(ISERROR(VLOOKUP(CONCATENATE("ALI_",$C897,"_SEG_",$I897,"_PROV_",$D897),Catalogo_Precios,AK$8,FALSE)),O897=0),0,VLOOKUP(CONCATENATE("ALI_",$C897,"_SEG_",$I897,"_PROV_",$D897),Catalogo_Precios,AK$8,FALSE))</f>
        <v>831</v>
      </c>
      <c r="AL897" s="53"/>
      <c r="AM897" s="59" t="str">
        <f t="shared" si="10149"/>
        <v>ALI_52_SEG_12</v>
      </c>
      <c r="AN897" s="59" t="str">
        <f t="shared" si="10150"/>
        <v>ALI_52_SEG_12_VAL_6886510</v>
      </c>
      <c r="AO897" s="60">
        <f t="shared" ref="AO897" si="10793">IF(OR(AB897="",AB897=0),0,COUNTIF(Codificacion,AM897))</f>
        <v>2</v>
      </c>
      <c r="AP897" s="61">
        <f t="array" ref="AP897">MIN(IF(Codificacion=AM897,Total_Cotizacion,""))</f>
        <v>6831251.9800000004</v>
      </c>
      <c r="AQ897" s="62" t="b">
        <f t="shared" si="10152"/>
        <v>0</v>
      </c>
      <c r="AR897" s="51" t="str">
        <f t="shared" ref="AR897" si="10794">IF(COUNTIF(Codificacion2,CONCATENATE(AM897,"_VAL_",AB897))&gt;1,"Empate","")</f>
        <v/>
      </c>
      <c r="AS897" s="63" t="str">
        <f t="shared" si="10530"/>
        <v/>
      </c>
      <c r="AT897" s="59" t="str">
        <f t="shared" si="10154"/>
        <v>ALI_52_SEG_12_</v>
      </c>
      <c r="AU897" s="63">
        <f t="shared" ref="AU897" si="10795">IF(AND(COUNTIF(Codificacion3,AT897)&lt;AO897),1,COUNTIF(Codificacion3,AT897))</f>
        <v>1</v>
      </c>
      <c r="AV897" s="62" t="str">
        <f t="shared" si="10156"/>
        <v>No Seleccionada</v>
      </c>
      <c r="AW897" s="53"/>
      <c r="AX897" s="51" t="str">
        <f t="shared" si="10157"/>
        <v>ALI_52_SEG_12FALSO</v>
      </c>
      <c r="AY897" s="51">
        <f t="shared" si="10138"/>
        <v>1</v>
      </c>
      <c r="AZ897" s="64" t="b">
        <f t="shared" si="10158"/>
        <v>0</v>
      </c>
    </row>
    <row r="898" spans="1:52" x14ac:dyDescent="0.2">
      <c r="A898" s="50" t="str">
        <f t="shared" si="10101"/>
        <v>ALI_52_SEG_13</v>
      </c>
      <c r="B898" s="51" t="s">
        <v>113</v>
      </c>
      <c r="C898" s="52">
        <v>52</v>
      </c>
      <c r="D898" s="52">
        <f t="shared" ref="D898" si="10796">IF(ISERROR(VLOOKUP(E898,Proveedores,2,FALSE)),"",VLOOKUP(E898,Proveedores,2,FALSE))</f>
        <v>2032</v>
      </c>
      <c r="E898" s="53" t="s">
        <v>114</v>
      </c>
      <c r="F898" s="54">
        <v>584</v>
      </c>
      <c r="G898" s="53" t="s">
        <v>116</v>
      </c>
      <c r="H898" s="53" t="s">
        <v>117</v>
      </c>
      <c r="I898" s="52">
        <v>13</v>
      </c>
      <c r="J898" s="53" t="s">
        <v>58</v>
      </c>
      <c r="K898" s="55">
        <v>44835</v>
      </c>
      <c r="L898" s="56">
        <v>3063</v>
      </c>
      <c r="M898" s="56">
        <v>3192</v>
      </c>
      <c r="N898" s="56">
        <v>2453</v>
      </c>
      <c r="O898" s="56">
        <v>103</v>
      </c>
      <c r="P898" s="57">
        <v>840</v>
      </c>
      <c r="Q898" s="58">
        <v>1.7500000000000002E-2</v>
      </c>
      <c r="R898" s="57">
        <v>825.3</v>
      </c>
      <c r="S898" s="57">
        <v>840</v>
      </c>
      <c r="T898" s="58">
        <v>1.7500000000000002E-2</v>
      </c>
      <c r="U898" s="57">
        <v>825.3</v>
      </c>
      <c r="V898" s="57">
        <v>840</v>
      </c>
      <c r="W898" s="58">
        <v>1.7500000000000002E-2</v>
      </c>
      <c r="X898" s="57">
        <v>825.3</v>
      </c>
      <c r="Y898" s="57">
        <v>840</v>
      </c>
      <c r="Z898" s="58">
        <v>1.7500000000000002E-2</v>
      </c>
      <c r="AA898" s="57">
        <v>825.3</v>
      </c>
      <c r="AB898" s="57">
        <v>7271718.3000000007</v>
      </c>
      <c r="AC898" s="53" t="str">
        <f t="shared" si="10140"/>
        <v>Registro Valido</v>
      </c>
      <c r="AD898" s="57">
        <f t="shared" ref="AD898" si="10797">IF(OR(ISERROR(VLOOKUP(CONCATENATE("ALI_",$C898,"_SEG_",$I898,"_PROV_",$D898),Catalogo_Precios,AD$8,FALSE)),L898=0),0,VLOOKUP(CONCATENATE("ALI_",$C898,"_SEG_",$I898,"_PROV_",$D898),Catalogo_Precios,AD$8,FALSE))</f>
        <v>840</v>
      </c>
      <c r="AE898" s="57">
        <f t="shared" ref="AE898" si="10798">IF(OR(ISERROR(VLOOKUP(CONCATENATE("ALI_",$C898,"_SEG_",$I898,"_PROV_",$D898),Catalogo_Precios,AE$8,FALSE)),M898=0),0,VLOOKUP(CONCATENATE("ALI_",$C898,"_SEG_",$I898,"_PROV_",$D898),Catalogo_Precios,AE$8,FALSE))</f>
        <v>840</v>
      </c>
      <c r="AF898" s="57">
        <f t="shared" ref="AF898" si="10799">IF(OR(ISERROR(VLOOKUP(CONCATENATE("ALI_",$C898,"_SEG_",$I898,"_PROV_",$D898),Catalogo_Precios,AF$8,FALSE)),N898=0),0,VLOOKUP(CONCATENATE("ALI_",$C898,"_SEG_",$I898,"_PROV_",$D898),Catalogo_Precios,AF$8,FALSE))</f>
        <v>840</v>
      </c>
      <c r="AG898" s="57">
        <f t="shared" ref="AG898" si="10800">IF(OR(ISERROR(VLOOKUP(CONCATENATE("ALI_",$C898,"_SEG_",$I898,"_PROV_",$D898),Catalogo_Precios,AG$8,FALSE)),O898=0),0,VLOOKUP(CONCATENATE("ALI_",$C898,"_SEG_",$I898,"_PROV_",$D898),Catalogo_Precios,AG$8,FALSE))</f>
        <v>840</v>
      </c>
      <c r="AH898" s="57">
        <f t="shared" ref="AH898" si="10801">IF(OR(ISERROR(VLOOKUP(CONCATENATE("ALI_",$C898,"_SEG_",$I898,"_PROV_",$D898),Catalogo_Precios,AH$8,FALSE)),L898=0),0,VLOOKUP(CONCATENATE("ALI_",$C898,"_SEG_",$I898,"_PROV_",$D898),Catalogo_Precios,AH$8,FALSE))</f>
        <v>831</v>
      </c>
      <c r="AI898" s="57">
        <f t="shared" ref="AI898" si="10802">IF(OR(ISERROR(VLOOKUP(CONCATENATE("ALI_",$C898,"_SEG_",$I898,"_PROV_",$D898),Catalogo_Precios,AI$8,FALSE)),M898=0),0,VLOOKUP(CONCATENATE("ALI_",$C898,"_SEG_",$I898,"_PROV_",$D898),Catalogo_Precios,AI$8,FALSE))</f>
        <v>831</v>
      </c>
      <c r="AJ898" s="57">
        <f t="shared" ref="AJ898" si="10803">IF(OR(ISERROR(VLOOKUP(CONCATENATE("ALI_",$C898,"_SEG_",$I898,"_PROV_",$D898),Catalogo_Precios,AJ$8,FALSE)),N898=0),0,VLOOKUP(CONCATENATE("ALI_",$C898,"_SEG_",$I898,"_PROV_",$D898),Catalogo_Precios,AJ$8,FALSE))</f>
        <v>831</v>
      </c>
      <c r="AK898" s="57">
        <f t="shared" ref="AK898" si="10804">IF(OR(ISERROR(VLOOKUP(CONCATENATE("ALI_",$C898,"_SEG_",$I898,"_PROV_",$D898),Catalogo_Precios,AK$8,FALSE)),O898=0),0,VLOOKUP(CONCATENATE("ALI_",$C898,"_SEG_",$I898,"_PROV_",$D898),Catalogo_Precios,AK$8,FALSE))</f>
        <v>831</v>
      </c>
      <c r="AL898" s="53"/>
      <c r="AM898" s="59" t="str">
        <f t="shared" si="10149"/>
        <v>ALI_52_SEG_13</v>
      </c>
      <c r="AN898" s="59" t="str">
        <f t="shared" si="10150"/>
        <v>ALI_52_SEG_13_VAL_7271718.3</v>
      </c>
      <c r="AO898" s="60">
        <f t="shared" ref="AO898" si="10805">IF(OR(AB898="",AB898=0),0,COUNTIF(Codificacion,AM898))</f>
        <v>2</v>
      </c>
      <c r="AP898" s="61">
        <f t="array" ref="AP898">MIN(IF(Codificacion=AM898,Total_Cotizacion,""))</f>
        <v>7271718.3000000007</v>
      </c>
      <c r="AQ898" s="62" t="b">
        <f t="shared" si="10152"/>
        <v>1</v>
      </c>
      <c r="AR898" s="51" t="str">
        <f t="shared" ref="AR898" si="10806">IF(COUNTIF(Codificacion2,CONCATENATE(AM898,"_VAL_",AB898))&gt;1,"Empate","")</f>
        <v/>
      </c>
      <c r="AS898" s="63" t="str">
        <f t="shared" si="10530"/>
        <v>X</v>
      </c>
      <c r="AT898" s="59" t="str">
        <f t="shared" si="10154"/>
        <v>ALI_52_SEG_13_X</v>
      </c>
      <c r="AU898" s="63">
        <f t="shared" ref="AU898" si="10807">IF(AND(COUNTIF(Codificacion3,AT898)&lt;AO898),1,COUNTIF(Codificacion3,AT898))</f>
        <v>1</v>
      </c>
      <c r="AV898" s="62" t="str">
        <f t="shared" si="10156"/>
        <v>Cotizacion Seleccionada</v>
      </c>
      <c r="AW898" s="53"/>
      <c r="AX898" s="51" t="str">
        <f t="shared" si="10157"/>
        <v>ALI_52_SEG_13VERDADERO</v>
      </c>
      <c r="AY898" s="51">
        <f t="shared" si="10138"/>
        <v>1</v>
      </c>
      <c r="AZ898" s="64" t="b">
        <f t="shared" si="10158"/>
        <v>0</v>
      </c>
    </row>
    <row r="899" spans="1:52" x14ac:dyDescent="0.2">
      <c r="A899" s="50" t="str">
        <f t="shared" si="10101"/>
        <v>ALI_52_SEG_14</v>
      </c>
      <c r="B899" s="51" t="s">
        <v>113</v>
      </c>
      <c r="C899" s="52">
        <v>52</v>
      </c>
      <c r="D899" s="52">
        <f t="shared" ref="D899" si="10808">IF(ISERROR(VLOOKUP(E899,Proveedores,2,FALSE)),"",VLOOKUP(E899,Proveedores,2,FALSE))</f>
        <v>2032</v>
      </c>
      <c r="E899" s="53" t="s">
        <v>114</v>
      </c>
      <c r="F899" s="54">
        <v>585</v>
      </c>
      <c r="G899" s="53" t="s">
        <v>116</v>
      </c>
      <c r="H899" s="53" t="s">
        <v>117</v>
      </c>
      <c r="I899" s="52">
        <v>14</v>
      </c>
      <c r="J899" s="53" t="s">
        <v>58</v>
      </c>
      <c r="K899" s="55">
        <v>44835</v>
      </c>
      <c r="L899" s="56">
        <v>3034</v>
      </c>
      <c r="M899" s="56">
        <v>3164</v>
      </c>
      <c r="N899" s="56">
        <v>2431</v>
      </c>
      <c r="O899" s="56">
        <v>102</v>
      </c>
      <c r="P899" s="57">
        <v>840</v>
      </c>
      <c r="Q899" s="58">
        <v>1.8499999999999999E-2</v>
      </c>
      <c r="R899" s="57">
        <v>824.46</v>
      </c>
      <c r="S899" s="57">
        <v>840</v>
      </c>
      <c r="T899" s="58">
        <v>1.8499999999999999E-2</v>
      </c>
      <c r="U899" s="57">
        <v>824.46</v>
      </c>
      <c r="V899" s="57">
        <v>840</v>
      </c>
      <c r="W899" s="58">
        <v>1.8499999999999999E-2</v>
      </c>
      <c r="X899" s="57">
        <v>824.46</v>
      </c>
      <c r="Y899" s="57">
        <v>840</v>
      </c>
      <c r="Z899" s="58">
        <v>1.8499999999999999E-2</v>
      </c>
      <c r="AA899" s="57">
        <v>824.46</v>
      </c>
      <c r="AB899" s="57">
        <v>7198360.2599999998</v>
      </c>
      <c r="AC899" s="53" t="str">
        <f t="shared" si="10140"/>
        <v>Registro Valido</v>
      </c>
      <c r="AD899" s="57">
        <f t="shared" ref="AD899" si="10809">IF(OR(ISERROR(VLOOKUP(CONCATENATE("ALI_",$C899,"_SEG_",$I899,"_PROV_",$D899),Catalogo_Precios,AD$8,FALSE)),L899=0),0,VLOOKUP(CONCATENATE("ALI_",$C899,"_SEG_",$I899,"_PROV_",$D899),Catalogo_Precios,AD$8,FALSE))</f>
        <v>840</v>
      </c>
      <c r="AE899" s="57">
        <f t="shared" ref="AE899" si="10810">IF(OR(ISERROR(VLOOKUP(CONCATENATE("ALI_",$C899,"_SEG_",$I899,"_PROV_",$D899),Catalogo_Precios,AE$8,FALSE)),M899=0),0,VLOOKUP(CONCATENATE("ALI_",$C899,"_SEG_",$I899,"_PROV_",$D899),Catalogo_Precios,AE$8,FALSE))</f>
        <v>840</v>
      </c>
      <c r="AF899" s="57">
        <f t="shared" ref="AF899" si="10811">IF(OR(ISERROR(VLOOKUP(CONCATENATE("ALI_",$C899,"_SEG_",$I899,"_PROV_",$D899),Catalogo_Precios,AF$8,FALSE)),N899=0),0,VLOOKUP(CONCATENATE("ALI_",$C899,"_SEG_",$I899,"_PROV_",$D899),Catalogo_Precios,AF$8,FALSE))</f>
        <v>840</v>
      </c>
      <c r="AG899" s="57">
        <f t="shared" ref="AG899" si="10812">IF(OR(ISERROR(VLOOKUP(CONCATENATE("ALI_",$C899,"_SEG_",$I899,"_PROV_",$D899),Catalogo_Precios,AG$8,FALSE)),O899=0),0,VLOOKUP(CONCATENATE("ALI_",$C899,"_SEG_",$I899,"_PROV_",$D899),Catalogo_Precios,AG$8,FALSE))</f>
        <v>840</v>
      </c>
      <c r="AH899" s="57">
        <f t="shared" ref="AH899" si="10813">IF(OR(ISERROR(VLOOKUP(CONCATENATE("ALI_",$C899,"_SEG_",$I899,"_PROV_",$D899),Catalogo_Precios,AH$8,FALSE)),L899=0),0,VLOOKUP(CONCATENATE("ALI_",$C899,"_SEG_",$I899,"_PROV_",$D899),Catalogo_Precios,AH$8,FALSE))</f>
        <v>831</v>
      </c>
      <c r="AI899" s="57">
        <f t="shared" ref="AI899" si="10814">IF(OR(ISERROR(VLOOKUP(CONCATENATE("ALI_",$C899,"_SEG_",$I899,"_PROV_",$D899),Catalogo_Precios,AI$8,FALSE)),M899=0),0,VLOOKUP(CONCATENATE("ALI_",$C899,"_SEG_",$I899,"_PROV_",$D899),Catalogo_Precios,AI$8,FALSE))</f>
        <v>831</v>
      </c>
      <c r="AJ899" s="57">
        <f t="shared" ref="AJ899" si="10815">IF(OR(ISERROR(VLOOKUP(CONCATENATE("ALI_",$C899,"_SEG_",$I899,"_PROV_",$D899),Catalogo_Precios,AJ$8,FALSE)),N899=0),0,VLOOKUP(CONCATENATE("ALI_",$C899,"_SEG_",$I899,"_PROV_",$D899),Catalogo_Precios,AJ$8,FALSE))</f>
        <v>831</v>
      </c>
      <c r="AK899" s="57">
        <f t="shared" ref="AK899" si="10816">IF(OR(ISERROR(VLOOKUP(CONCATENATE("ALI_",$C899,"_SEG_",$I899,"_PROV_",$D899),Catalogo_Precios,AK$8,FALSE)),O899=0),0,VLOOKUP(CONCATENATE("ALI_",$C899,"_SEG_",$I899,"_PROV_",$D899),Catalogo_Precios,AK$8,FALSE))</f>
        <v>831</v>
      </c>
      <c r="AL899" s="53"/>
      <c r="AM899" s="59" t="str">
        <f t="shared" si="10149"/>
        <v>ALI_52_SEG_14</v>
      </c>
      <c r="AN899" s="59" t="str">
        <f t="shared" si="10150"/>
        <v>ALI_52_SEG_14_VAL_7198360.26</v>
      </c>
      <c r="AO899" s="60">
        <f t="shared" ref="AO899" si="10817">IF(OR(AB899="",AB899=0),0,COUNTIF(Codificacion,AM899))</f>
        <v>2</v>
      </c>
      <c r="AP899" s="61">
        <f t="array" ref="AP899">MIN(IF(Codificacion=AM899,Total_Cotizacion,""))</f>
        <v>7198360.2599999998</v>
      </c>
      <c r="AQ899" s="62" t="b">
        <f t="shared" si="10152"/>
        <v>1</v>
      </c>
      <c r="AR899" s="51" t="str">
        <f t="shared" ref="AR899" si="10818">IF(COUNTIF(Codificacion2,CONCATENATE(AM899,"_VAL_",AB899))&gt;1,"Empate","")</f>
        <v/>
      </c>
      <c r="AS899" s="63" t="str">
        <f t="shared" si="10530"/>
        <v>X</v>
      </c>
      <c r="AT899" s="59" t="str">
        <f t="shared" si="10154"/>
        <v>ALI_52_SEG_14_X</v>
      </c>
      <c r="AU899" s="63">
        <f t="shared" ref="AU899" si="10819">IF(AND(COUNTIF(Codificacion3,AT899)&lt;AO899),1,COUNTIF(Codificacion3,AT899))</f>
        <v>1</v>
      </c>
      <c r="AV899" s="62" t="str">
        <f t="shared" si="10156"/>
        <v>Cotizacion Seleccionada</v>
      </c>
      <c r="AW899" s="53"/>
      <c r="AX899" s="51" t="str">
        <f t="shared" si="10157"/>
        <v>ALI_52_SEG_14VERDADERO</v>
      </c>
      <c r="AY899" s="51">
        <f t="shared" si="10138"/>
        <v>1</v>
      </c>
      <c r="AZ899" s="64" t="b">
        <f t="shared" si="10158"/>
        <v>0</v>
      </c>
    </row>
    <row r="900" spans="1:52" x14ac:dyDescent="0.2">
      <c r="A900" s="50" t="b">
        <f t="shared" si="10101"/>
        <v>0</v>
      </c>
      <c r="B900" s="51" t="s">
        <v>113</v>
      </c>
      <c r="C900" s="52">
        <v>52</v>
      </c>
      <c r="D900" s="52">
        <f t="shared" ref="D900" si="10820">IF(ISERROR(VLOOKUP(E900,Proveedores,2,FALSE)),"",VLOOKUP(E900,Proveedores,2,FALSE))</f>
        <v>2032</v>
      </c>
      <c r="E900" s="53" t="s">
        <v>114</v>
      </c>
      <c r="F900" s="54">
        <v>586</v>
      </c>
      <c r="G900" s="53" t="s">
        <v>116</v>
      </c>
      <c r="H900" s="53" t="s">
        <v>117</v>
      </c>
      <c r="I900" s="52">
        <v>15</v>
      </c>
      <c r="J900" s="53" t="s">
        <v>58</v>
      </c>
      <c r="K900" s="55">
        <v>44835</v>
      </c>
      <c r="L900" s="56">
        <v>2870</v>
      </c>
      <c r="M900" s="56">
        <v>2989</v>
      </c>
      <c r="N900" s="56">
        <v>2295</v>
      </c>
      <c r="O900" s="56">
        <v>97</v>
      </c>
      <c r="P900" s="57">
        <v>840</v>
      </c>
      <c r="Q900" s="58">
        <v>1.2699999999999999E-2</v>
      </c>
      <c r="R900" s="57">
        <v>829.33</v>
      </c>
      <c r="S900" s="57">
        <v>840</v>
      </c>
      <c r="T900" s="58">
        <v>1.2699999999999999E-2</v>
      </c>
      <c r="U900" s="57">
        <v>829.33</v>
      </c>
      <c r="V900" s="57">
        <v>840</v>
      </c>
      <c r="W900" s="58">
        <v>1.2699999999999999E-2</v>
      </c>
      <c r="X900" s="57">
        <v>829.33</v>
      </c>
      <c r="Y900" s="57">
        <v>840</v>
      </c>
      <c r="Z900" s="58">
        <v>1.2699999999999999E-2</v>
      </c>
      <c r="AA900" s="57">
        <v>829.33</v>
      </c>
      <c r="AB900" s="57">
        <v>6842801.8300000001</v>
      </c>
      <c r="AC900" s="53" t="str">
        <f t="shared" si="10140"/>
        <v>Registro Valido</v>
      </c>
      <c r="AD900" s="57">
        <f t="shared" ref="AD900" si="10821">IF(OR(ISERROR(VLOOKUP(CONCATENATE("ALI_",$C900,"_SEG_",$I900,"_PROV_",$D900),Catalogo_Precios,AD$8,FALSE)),L900=0),0,VLOOKUP(CONCATENATE("ALI_",$C900,"_SEG_",$I900,"_PROV_",$D900),Catalogo_Precios,AD$8,FALSE))</f>
        <v>840</v>
      </c>
      <c r="AE900" s="57">
        <f t="shared" ref="AE900" si="10822">IF(OR(ISERROR(VLOOKUP(CONCATENATE("ALI_",$C900,"_SEG_",$I900,"_PROV_",$D900),Catalogo_Precios,AE$8,FALSE)),M900=0),0,VLOOKUP(CONCATENATE("ALI_",$C900,"_SEG_",$I900,"_PROV_",$D900),Catalogo_Precios,AE$8,FALSE))</f>
        <v>840</v>
      </c>
      <c r="AF900" s="57">
        <f t="shared" ref="AF900" si="10823">IF(OR(ISERROR(VLOOKUP(CONCATENATE("ALI_",$C900,"_SEG_",$I900,"_PROV_",$D900),Catalogo_Precios,AF$8,FALSE)),N900=0),0,VLOOKUP(CONCATENATE("ALI_",$C900,"_SEG_",$I900,"_PROV_",$D900),Catalogo_Precios,AF$8,FALSE))</f>
        <v>840</v>
      </c>
      <c r="AG900" s="57">
        <f t="shared" ref="AG900" si="10824">IF(OR(ISERROR(VLOOKUP(CONCATENATE("ALI_",$C900,"_SEG_",$I900,"_PROV_",$D900),Catalogo_Precios,AG$8,FALSE)),O900=0),0,VLOOKUP(CONCATENATE("ALI_",$C900,"_SEG_",$I900,"_PROV_",$D900),Catalogo_Precios,AG$8,FALSE))</f>
        <v>840</v>
      </c>
      <c r="AH900" s="57">
        <f t="shared" ref="AH900" si="10825">IF(OR(ISERROR(VLOOKUP(CONCATENATE("ALI_",$C900,"_SEG_",$I900,"_PROV_",$D900),Catalogo_Precios,AH$8,FALSE)),L900=0),0,VLOOKUP(CONCATENATE("ALI_",$C900,"_SEG_",$I900,"_PROV_",$D900),Catalogo_Precios,AH$8,FALSE))</f>
        <v>831</v>
      </c>
      <c r="AI900" s="57">
        <f t="shared" ref="AI900" si="10826">IF(OR(ISERROR(VLOOKUP(CONCATENATE("ALI_",$C900,"_SEG_",$I900,"_PROV_",$D900),Catalogo_Precios,AI$8,FALSE)),M900=0),0,VLOOKUP(CONCATENATE("ALI_",$C900,"_SEG_",$I900,"_PROV_",$D900),Catalogo_Precios,AI$8,FALSE))</f>
        <v>831</v>
      </c>
      <c r="AJ900" s="57">
        <f t="shared" ref="AJ900" si="10827">IF(OR(ISERROR(VLOOKUP(CONCATENATE("ALI_",$C900,"_SEG_",$I900,"_PROV_",$D900),Catalogo_Precios,AJ$8,FALSE)),N900=0),0,VLOOKUP(CONCATENATE("ALI_",$C900,"_SEG_",$I900,"_PROV_",$D900),Catalogo_Precios,AJ$8,FALSE))</f>
        <v>831</v>
      </c>
      <c r="AK900" s="57">
        <f t="shared" ref="AK900" si="10828">IF(OR(ISERROR(VLOOKUP(CONCATENATE("ALI_",$C900,"_SEG_",$I900,"_PROV_",$D900),Catalogo_Precios,AK$8,FALSE)),O900=0),0,VLOOKUP(CONCATENATE("ALI_",$C900,"_SEG_",$I900,"_PROV_",$D900),Catalogo_Precios,AK$8,FALSE))</f>
        <v>831</v>
      </c>
      <c r="AL900" s="53"/>
      <c r="AM900" s="59" t="str">
        <f t="shared" si="10149"/>
        <v>ALI_52_SEG_15</v>
      </c>
      <c r="AN900" s="59" t="str">
        <f t="shared" si="10150"/>
        <v>ALI_52_SEG_15_VAL_6842801.83</v>
      </c>
      <c r="AO900" s="60">
        <f t="shared" ref="AO900" si="10829">IF(OR(AB900="",AB900=0),0,COUNTIF(Codificacion,AM900))</f>
        <v>2</v>
      </c>
      <c r="AP900" s="61">
        <f t="array" ref="AP900">MIN(IF(Codificacion=AM900,Total_Cotizacion,""))</f>
        <v>6793378.3400000008</v>
      </c>
      <c r="AQ900" s="62" t="b">
        <f t="shared" si="10152"/>
        <v>0</v>
      </c>
      <c r="AR900" s="51" t="str">
        <f t="shared" ref="AR900" si="10830">IF(COUNTIF(Codificacion2,CONCATENATE(AM900,"_VAL_",AB900))&gt;1,"Empate","")</f>
        <v/>
      </c>
      <c r="AS900" s="63" t="str">
        <f t="shared" si="10530"/>
        <v/>
      </c>
      <c r="AT900" s="59" t="str">
        <f t="shared" si="10154"/>
        <v>ALI_52_SEG_15_</v>
      </c>
      <c r="AU900" s="63">
        <f t="shared" ref="AU900" si="10831">IF(AND(COUNTIF(Codificacion3,AT900)&lt;AO900),1,COUNTIF(Codificacion3,AT900))</f>
        <v>1</v>
      </c>
      <c r="AV900" s="62" t="str">
        <f t="shared" si="10156"/>
        <v>No Seleccionada</v>
      </c>
      <c r="AW900" s="53"/>
      <c r="AX900" s="51" t="str">
        <f t="shared" si="10157"/>
        <v>ALI_52_SEG_15FALSO</v>
      </c>
      <c r="AY900" s="51">
        <f t="shared" si="10138"/>
        <v>1</v>
      </c>
      <c r="AZ900" s="64" t="b">
        <f t="shared" si="10158"/>
        <v>0</v>
      </c>
    </row>
    <row r="901" spans="1:52" x14ac:dyDescent="0.2">
      <c r="A901" s="50" t="b">
        <f t="shared" si="10101"/>
        <v>0</v>
      </c>
      <c r="B901" s="51" t="s">
        <v>113</v>
      </c>
      <c r="C901" s="52">
        <v>85</v>
      </c>
      <c r="D901" s="52">
        <f t="shared" ref="D901" si="10832">IF(ISERROR(VLOOKUP(E901,Proveedores,2,FALSE)),"",VLOOKUP(E901,Proveedores,2,FALSE))</f>
        <v>2032</v>
      </c>
      <c r="E901" s="53" t="s">
        <v>114</v>
      </c>
      <c r="F901" s="54">
        <v>587</v>
      </c>
      <c r="G901" s="53" t="s">
        <v>61</v>
      </c>
      <c r="H901" s="53" t="s">
        <v>83</v>
      </c>
      <c r="I901" s="52">
        <v>1</v>
      </c>
      <c r="J901" s="53" t="s">
        <v>58</v>
      </c>
      <c r="K901" s="55">
        <v>44835</v>
      </c>
      <c r="L901" s="56">
        <v>3986</v>
      </c>
      <c r="M901" s="56">
        <v>4841</v>
      </c>
      <c r="N901" s="56">
        <v>2245</v>
      </c>
      <c r="O901" s="56">
        <v>173</v>
      </c>
      <c r="P901" s="57">
        <v>2369</v>
      </c>
      <c r="Q901" s="58">
        <v>0</v>
      </c>
      <c r="R901" s="57">
        <v>2369</v>
      </c>
      <c r="S901" s="57">
        <v>2369</v>
      </c>
      <c r="T901" s="58">
        <v>0</v>
      </c>
      <c r="U901" s="57">
        <v>2369</v>
      </c>
      <c r="V901" s="57">
        <v>2962</v>
      </c>
      <c r="W901" s="58">
        <v>0</v>
      </c>
      <c r="X901" s="57">
        <v>2962</v>
      </c>
      <c r="Y901" s="57">
        <v>2962</v>
      </c>
      <c r="Z901" s="58">
        <v>0</v>
      </c>
      <c r="AA901" s="57">
        <v>2962</v>
      </c>
      <c r="AB901" s="57">
        <v>28073279</v>
      </c>
      <c r="AC901" s="53" t="str">
        <f t="shared" si="10140"/>
        <v>Registro Valido</v>
      </c>
      <c r="AD901" s="57">
        <f t="shared" ref="AD901" si="10833">IF(OR(ISERROR(VLOOKUP(CONCATENATE("ALI_",$C901,"_SEG_",$I901,"_PROV_",$D901),Catalogo_Precios,AD$8,FALSE)),L901=0),0,VLOOKUP(CONCATENATE("ALI_",$C901,"_SEG_",$I901,"_PROV_",$D901),Catalogo_Precios,AD$8,FALSE))</f>
        <v>2369</v>
      </c>
      <c r="AE901" s="57">
        <f t="shared" ref="AE901" si="10834">IF(OR(ISERROR(VLOOKUP(CONCATENATE("ALI_",$C901,"_SEG_",$I901,"_PROV_",$D901),Catalogo_Precios,AE$8,FALSE)),M901=0),0,VLOOKUP(CONCATENATE("ALI_",$C901,"_SEG_",$I901,"_PROV_",$D901),Catalogo_Precios,AE$8,FALSE))</f>
        <v>2369</v>
      </c>
      <c r="AF901" s="57">
        <f t="shared" ref="AF901" si="10835">IF(OR(ISERROR(VLOOKUP(CONCATENATE("ALI_",$C901,"_SEG_",$I901,"_PROV_",$D901),Catalogo_Precios,AF$8,FALSE)),N901=0),0,VLOOKUP(CONCATENATE("ALI_",$C901,"_SEG_",$I901,"_PROV_",$D901),Catalogo_Precios,AF$8,FALSE))</f>
        <v>2962</v>
      </c>
      <c r="AG901" s="57">
        <f t="shared" ref="AG901" si="10836">IF(OR(ISERROR(VLOOKUP(CONCATENATE("ALI_",$C901,"_SEG_",$I901,"_PROV_",$D901),Catalogo_Precios,AG$8,FALSE)),O901=0),0,VLOOKUP(CONCATENATE("ALI_",$C901,"_SEG_",$I901,"_PROV_",$D901),Catalogo_Precios,AG$8,FALSE))</f>
        <v>2962</v>
      </c>
      <c r="AH901" s="57">
        <f t="shared" ref="AH901" si="10837">IF(OR(ISERROR(VLOOKUP(CONCATENATE("ALI_",$C901,"_SEG_",$I901,"_PROV_",$D901),Catalogo_Precios,AH$8,FALSE)),L901=0),0,VLOOKUP(CONCATENATE("ALI_",$C901,"_SEG_",$I901,"_PROV_",$D901),Catalogo_Precios,AH$8,FALSE))</f>
        <v>2353</v>
      </c>
      <c r="AI901" s="57">
        <f t="shared" ref="AI901" si="10838">IF(OR(ISERROR(VLOOKUP(CONCATENATE("ALI_",$C901,"_SEG_",$I901,"_PROV_",$D901),Catalogo_Precios,AI$8,FALSE)),M901=0),0,VLOOKUP(CONCATENATE("ALI_",$C901,"_SEG_",$I901,"_PROV_",$D901),Catalogo_Precios,AI$8,FALSE))</f>
        <v>2353</v>
      </c>
      <c r="AJ901" s="57">
        <f t="shared" ref="AJ901" si="10839">IF(OR(ISERROR(VLOOKUP(CONCATENATE("ALI_",$C901,"_SEG_",$I901,"_PROV_",$D901),Catalogo_Precios,AJ$8,FALSE)),N901=0),0,VLOOKUP(CONCATENATE("ALI_",$C901,"_SEG_",$I901,"_PROV_",$D901),Catalogo_Precios,AJ$8,FALSE))</f>
        <v>2941</v>
      </c>
      <c r="AK901" s="57">
        <f t="shared" ref="AK901" si="10840">IF(OR(ISERROR(VLOOKUP(CONCATENATE("ALI_",$C901,"_SEG_",$I901,"_PROV_",$D901),Catalogo_Precios,AK$8,FALSE)),O901=0),0,VLOOKUP(CONCATENATE("ALI_",$C901,"_SEG_",$I901,"_PROV_",$D901),Catalogo_Precios,AK$8,FALSE))</f>
        <v>2941</v>
      </c>
      <c r="AL901" s="53"/>
      <c r="AM901" s="59" t="str">
        <f t="shared" si="10149"/>
        <v>ALI_85_SEG_1</v>
      </c>
      <c r="AN901" s="59" t="str">
        <f t="shared" si="10150"/>
        <v>ALI_85_SEG_1_VAL_28073279</v>
      </c>
      <c r="AO901" s="60">
        <f t="shared" ref="AO901" si="10841">IF(OR(AB901="",AB901=0),0,COUNTIF(Codificacion,AM901))</f>
        <v>3</v>
      </c>
      <c r="AP901" s="61">
        <f t="array" ref="AP901">MIN(IF(Codificacion=AM901,Total_Cotizacion,""))</f>
        <v>22305015.199999999</v>
      </c>
      <c r="AQ901" s="62" t="b">
        <f t="shared" si="10152"/>
        <v>0</v>
      </c>
      <c r="AR901" s="51" t="str">
        <f t="shared" ref="AR901" si="10842">IF(COUNTIF(Codificacion2,CONCATENATE(AM901,"_VAL_",AB901))&gt;1,"Empate","")</f>
        <v/>
      </c>
      <c r="AS901" s="63" t="str">
        <f t="shared" si="10530"/>
        <v/>
      </c>
      <c r="AT901" s="59" t="str">
        <f t="shared" si="10154"/>
        <v>ALI_85_SEG_1_</v>
      </c>
      <c r="AU901" s="63">
        <f t="shared" ref="AU901" si="10843">IF(AND(COUNTIF(Codificacion3,AT901)&lt;AO901),1,COUNTIF(Codificacion3,AT901))</f>
        <v>1</v>
      </c>
      <c r="AV901" s="62" t="str">
        <f t="shared" si="10156"/>
        <v>No Seleccionada</v>
      </c>
      <c r="AW901" s="53"/>
      <c r="AX901" s="51" t="str">
        <f t="shared" si="10157"/>
        <v>ALI_85_SEG_1FALSO</v>
      </c>
      <c r="AY901" s="51">
        <f t="shared" si="10138"/>
        <v>2</v>
      </c>
      <c r="AZ901" s="64" t="b">
        <f t="shared" si="10158"/>
        <v>0</v>
      </c>
    </row>
    <row r="902" spans="1:52" x14ac:dyDescent="0.2">
      <c r="A902" s="50" t="b">
        <f t="shared" si="10101"/>
        <v>0</v>
      </c>
      <c r="B902" s="51" t="s">
        <v>113</v>
      </c>
      <c r="C902" s="52">
        <v>85</v>
      </c>
      <c r="D902" s="52">
        <f t="shared" ref="D902" si="10844">IF(ISERROR(VLOOKUP(E902,Proveedores,2,FALSE)),"",VLOOKUP(E902,Proveedores,2,FALSE))</f>
        <v>2032</v>
      </c>
      <c r="E902" s="53" t="s">
        <v>114</v>
      </c>
      <c r="F902" s="54">
        <v>588</v>
      </c>
      <c r="G902" s="53" t="s">
        <v>61</v>
      </c>
      <c r="H902" s="53" t="s">
        <v>83</v>
      </c>
      <c r="I902" s="52">
        <v>2</v>
      </c>
      <c r="J902" s="53" t="s">
        <v>58</v>
      </c>
      <c r="K902" s="55">
        <v>44835</v>
      </c>
      <c r="L902" s="56">
        <v>4077</v>
      </c>
      <c r="M902" s="56">
        <v>4950</v>
      </c>
      <c r="N902" s="56">
        <v>2296</v>
      </c>
      <c r="O902" s="56">
        <v>177</v>
      </c>
      <c r="P902" s="57">
        <v>2369</v>
      </c>
      <c r="Q902" s="58">
        <v>0</v>
      </c>
      <c r="R902" s="57">
        <v>2369</v>
      </c>
      <c r="S902" s="57">
        <v>2369</v>
      </c>
      <c r="T902" s="58">
        <v>0</v>
      </c>
      <c r="U902" s="57">
        <v>2369</v>
      </c>
      <c r="V902" s="57">
        <v>2962</v>
      </c>
      <c r="W902" s="58">
        <v>0</v>
      </c>
      <c r="X902" s="57">
        <v>2962</v>
      </c>
      <c r="Y902" s="57">
        <v>2962</v>
      </c>
      <c r="Z902" s="58">
        <v>0</v>
      </c>
      <c r="AA902" s="57">
        <v>2962</v>
      </c>
      <c r="AB902" s="57">
        <v>28709989</v>
      </c>
      <c r="AC902" s="53" t="str">
        <f t="shared" si="10140"/>
        <v>Registro Valido</v>
      </c>
      <c r="AD902" s="57">
        <f t="shared" ref="AD902" si="10845">IF(OR(ISERROR(VLOOKUP(CONCATENATE("ALI_",$C902,"_SEG_",$I902,"_PROV_",$D902),Catalogo_Precios,AD$8,FALSE)),L902=0),0,VLOOKUP(CONCATENATE("ALI_",$C902,"_SEG_",$I902,"_PROV_",$D902),Catalogo_Precios,AD$8,FALSE))</f>
        <v>2369</v>
      </c>
      <c r="AE902" s="57">
        <f t="shared" ref="AE902" si="10846">IF(OR(ISERROR(VLOOKUP(CONCATENATE("ALI_",$C902,"_SEG_",$I902,"_PROV_",$D902),Catalogo_Precios,AE$8,FALSE)),M902=0),0,VLOOKUP(CONCATENATE("ALI_",$C902,"_SEG_",$I902,"_PROV_",$D902),Catalogo_Precios,AE$8,FALSE))</f>
        <v>2369</v>
      </c>
      <c r="AF902" s="57">
        <f t="shared" ref="AF902" si="10847">IF(OR(ISERROR(VLOOKUP(CONCATENATE("ALI_",$C902,"_SEG_",$I902,"_PROV_",$D902),Catalogo_Precios,AF$8,FALSE)),N902=0),0,VLOOKUP(CONCATENATE("ALI_",$C902,"_SEG_",$I902,"_PROV_",$D902),Catalogo_Precios,AF$8,FALSE))</f>
        <v>2962</v>
      </c>
      <c r="AG902" s="57">
        <f t="shared" ref="AG902" si="10848">IF(OR(ISERROR(VLOOKUP(CONCATENATE("ALI_",$C902,"_SEG_",$I902,"_PROV_",$D902),Catalogo_Precios,AG$8,FALSE)),O902=0),0,VLOOKUP(CONCATENATE("ALI_",$C902,"_SEG_",$I902,"_PROV_",$D902),Catalogo_Precios,AG$8,FALSE))</f>
        <v>2962</v>
      </c>
      <c r="AH902" s="57">
        <f t="shared" ref="AH902" si="10849">IF(OR(ISERROR(VLOOKUP(CONCATENATE("ALI_",$C902,"_SEG_",$I902,"_PROV_",$D902),Catalogo_Precios,AH$8,FALSE)),L902=0),0,VLOOKUP(CONCATENATE("ALI_",$C902,"_SEG_",$I902,"_PROV_",$D902),Catalogo_Precios,AH$8,FALSE))</f>
        <v>2353</v>
      </c>
      <c r="AI902" s="57">
        <f t="shared" ref="AI902" si="10850">IF(OR(ISERROR(VLOOKUP(CONCATENATE("ALI_",$C902,"_SEG_",$I902,"_PROV_",$D902),Catalogo_Precios,AI$8,FALSE)),M902=0),0,VLOOKUP(CONCATENATE("ALI_",$C902,"_SEG_",$I902,"_PROV_",$D902),Catalogo_Precios,AI$8,FALSE))</f>
        <v>2353</v>
      </c>
      <c r="AJ902" s="57">
        <f t="shared" ref="AJ902" si="10851">IF(OR(ISERROR(VLOOKUP(CONCATENATE("ALI_",$C902,"_SEG_",$I902,"_PROV_",$D902),Catalogo_Precios,AJ$8,FALSE)),N902=0),0,VLOOKUP(CONCATENATE("ALI_",$C902,"_SEG_",$I902,"_PROV_",$D902),Catalogo_Precios,AJ$8,FALSE))</f>
        <v>2941</v>
      </c>
      <c r="AK902" s="57">
        <f t="shared" ref="AK902" si="10852">IF(OR(ISERROR(VLOOKUP(CONCATENATE("ALI_",$C902,"_SEG_",$I902,"_PROV_",$D902),Catalogo_Precios,AK$8,FALSE)),O902=0),0,VLOOKUP(CONCATENATE("ALI_",$C902,"_SEG_",$I902,"_PROV_",$D902),Catalogo_Precios,AK$8,FALSE))</f>
        <v>2941</v>
      </c>
      <c r="AL902" s="53"/>
      <c r="AM902" s="59" t="str">
        <f t="shared" si="10149"/>
        <v>ALI_85_SEG_2</v>
      </c>
      <c r="AN902" s="59" t="str">
        <f t="shared" si="10150"/>
        <v>ALI_85_SEG_2_VAL_28709989</v>
      </c>
      <c r="AO902" s="60">
        <f t="shared" ref="AO902" si="10853">IF(OR(AB902="",AB902=0),0,COUNTIF(Codificacion,AM902))</f>
        <v>3</v>
      </c>
      <c r="AP902" s="61">
        <f t="array" ref="AP902">MIN(IF(Codificacion=AM902,Total_Cotizacion,""))</f>
        <v>22810899.200000003</v>
      </c>
      <c r="AQ902" s="62" t="b">
        <f t="shared" si="10152"/>
        <v>0</v>
      </c>
      <c r="AR902" s="51" t="str">
        <f t="shared" ref="AR902" si="10854">IF(COUNTIF(Codificacion2,CONCATENATE(AM902,"_VAL_",AB902))&gt;1,"Empate","")</f>
        <v/>
      </c>
      <c r="AS902" s="63" t="str">
        <f t="shared" si="10530"/>
        <v/>
      </c>
      <c r="AT902" s="59" t="str">
        <f t="shared" si="10154"/>
        <v>ALI_85_SEG_2_</v>
      </c>
      <c r="AU902" s="63">
        <f t="shared" ref="AU902" si="10855">IF(AND(COUNTIF(Codificacion3,AT902)&lt;AO902),1,COUNTIF(Codificacion3,AT902))</f>
        <v>1</v>
      </c>
      <c r="AV902" s="62" t="str">
        <f t="shared" si="10156"/>
        <v>No Seleccionada</v>
      </c>
      <c r="AW902" s="53"/>
      <c r="AX902" s="51" t="str">
        <f t="shared" si="10157"/>
        <v>ALI_85_SEG_2FALSO</v>
      </c>
      <c r="AY902" s="51">
        <f t="shared" si="10138"/>
        <v>2</v>
      </c>
      <c r="AZ902" s="64" t="b">
        <f t="shared" si="10158"/>
        <v>0</v>
      </c>
    </row>
    <row r="903" spans="1:52" x14ac:dyDescent="0.2">
      <c r="A903" s="50" t="b">
        <f t="shared" si="10101"/>
        <v>0</v>
      </c>
      <c r="B903" s="51" t="s">
        <v>113</v>
      </c>
      <c r="C903" s="52">
        <v>85</v>
      </c>
      <c r="D903" s="52">
        <f t="shared" ref="D903" si="10856">IF(ISERROR(VLOOKUP(E903,Proveedores,2,FALSE)),"",VLOOKUP(E903,Proveedores,2,FALSE))</f>
        <v>2032</v>
      </c>
      <c r="E903" s="53" t="s">
        <v>114</v>
      </c>
      <c r="F903" s="54">
        <v>589</v>
      </c>
      <c r="G903" s="53" t="s">
        <v>61</v>
      </c>
      <c r="H903" s="53" t="s">
        <v>83</v>
      </c>
      <c r="I903" s="52">
        <v>3</v>
      </c>
      <c r="J903" s="53" t="s">
        <v>58</v>
      </c>
      <c r="K903" s="55">
        <v>44835</v>
      </c>
      <c r="L903" s="56">
        <v>4052</v>
      </c>
      <c r="M903" s="56">
        <v>4920</v>
      </c>
      <c r="N903" s="56">
        <v>2282</v>
      </c>
      <c r="O903" s="56">
        <v>176</v>
      </c>
      <c r="P903" s="57">
        <v>2369</v>
      </c>
      <c r="Q903" s="58">
        <v>0</v>
      </c>
      <c r="R903" s="57">
        <v>2369</v>
      </c>
      <c r="S903" s="57">
        <v>2369</v>
      </c>
      <c r="T903" s="58">
        <v>0</v>
      </c>
      <c r="U903" s="57">
        <v>2369</v>
      </c>
      <c r="V903" s="57">
        <v>2962</v>
      </c>
      <c r="W903" s="58">
        <v>0</v>
      </c>
      <c r="X903" s="57">
        <v>2962</v>
      </c>
      <c r="Y903" s="57">
        <v>2962</v>
      </c>
      <c r="Z903" s="58">
        <v>0</v>
      </c>
      <c r="AA903" s="57">
        <v>2962</v>
      </c>
      <c r="AB903" s="57">
        <v>28535264</v>
      </c>
      <c r="AC903" s="53" t="str">
        <f t="shared" si="10140"/>
        <v>Registro Valido</v>
      </c>
      <c r="AD903" s="57">
        <f t="shared" ref="AD903" si="10857">IF(OR(ISERROR(VLOOKUP(CONCATENATE("ALI_",$C903,"_SEG_",$I903,"_PROV_",$D903),Catalogo_Precios,AD$8,FALSE)),L903=0),0,VLOOKUP(CONCATENATE("ALI_",$C903,"_SEG_",$I903,"_PROV_",$D903),Catalogo_Precios,AD$8,FALSE))</f>
        <v>2369</v>
      </c>
      <c r="AE903" s="57">
        <f t="shared" ref="AE903" si="10858">IF(OR(ISERROR(VLOOKUP(CONCATENATE("ALI_",$C903,"_SEG_",$I903,"_PROV_",$D903),Catalogo_Precios,AE$8,FALSE)),M903=0),0,VLOOKUP(CONCATENATE("ALI_",$C903,"_SEG_",$I903,"_PROV_",$D903),Catalogo_Precios,AE$8,FALSE))</f>
        <v>2369</v>
      </c>
      <c r="AF903" s="57">
        <f t="shared" ref="AF903" si="10859">IF(OR(ISERROR(VLOOKUP(CONCATENATE("ALI_",$C903,"_SEG_",$I903,"_PROV_",$D903),Catalogo_Precios,AF$8,FALSE)),N903=0),0,VLOOKUP(CONCATENATE("ALI_",$C903,"_SEG_",$I903,"_PROV_",$D903),Catalogo_Precios,AF$8,FALSE))</f>
        <v>2962</v>
      </c>
      <c r="AG903" s="57">
        <f t="shared" ref="AG903" si="10860">IF(OR(ISERROR(VLOOKUP(CONCATENATE("ALI_",$C903,"_SEG_",$I903,"_PROV_",$D903),Catalogo_Precios,AG$8,FALSE)),O903=0),0,VLOOKUP(CONCATENATE("ALI_",$C903,"_SEG_",$I903,"_PROV_",$D903),Catalogo_Precios,AG$8,FALSE))</f>
        <v>2962</v>
      </c>
      <c r="AH903" s="57">
        <f t="shared" ref="AH903" si="10861">IF(OR(ISERROR(VLOOKUP(CONCATENATE("ALI_",$C903,"_SEG_",$I903,"_PROV_",$D903),Catalogo_Precios,AH$8,FALSE)),L903=0),0,VLOOKUP(CONCATENATE("ALI_",$C903,"_SEG_",$I903,"_PROV_",$D903),Catalogo_Precios,AH$8,FALSE))</f>
        <v>2353</v>
      </c>
      <c r="AI903" s="57">
        <f t="shared" ref="AI903" si="10862">IF(OR(ISERROR(VLOOKUP(CONCATENATE("ALI_",$C903,"_SEG_",$I903,"_PROV_",$D903),Catalogo_Precios,AI$8,FALSE)),M903=0),0,VLOOKUP(CONCATENATE("ALI_",$C903,"_SEG_",$I903,"_PROV_",$D903),Catalogo_Precios,AI$8,FALSE))</f>
        <v>2353</v>
      </c>
      <c r="AJ903" s="57">
        <f t="shared" ref="AJ903" si="10863">IF(OR(ISERROR(VLOOKUP(CONCATENATE("ALI_",$C903,"_SEG_",$I903,"_PROV_",$D903),Catalogo_Precios,AJ$8,FALSE)),N903=0),0,VLOOKUP(CONCATENATE("ALI_",$C903,"_SEG_",$I903,"_PROV_",$D903),Catalogo_Precios,AJ$8,FALSE))</f>
        <v>2941</v>
      </c>
      <c r="AK903" s="57">
        <f t="shared" ref="AK903" si="10864">IF(OR(ISERROR(VLOOKUP(CONCATENATE("ALI_",$C903,"_SEG_",$I903,"_PROV_",$D903),Catalogo_Precios,AK$8,FALSE)),O903=0),0,VLOOKUP(CONCATENATE("ALI_",$C903,"_SEG_",$I903,"_PROV_",$D903),Catalogo_Precios,AK$8,FALSE))</f>
        <v>2941</v>
      </c>
      <c r="AL903" s="53"/>
      <c r="AM903" s="59" t="str">
        <f t="shared" si="10149"/>
        <v>ALI_85_SEG_3</v>
      </c>
      <c r="AN903" s="59" t="str">
        <f t="shared" si="10150"/>
        <v>ALI_85_SEG_3_VAL_28535264</v>
      </c>
      <c r="AO903" s="60">
        <f t="shared" ref="AO903" si="10865">IF(OR(AB903="",AB903=0),0,COUNTIF(Codificacion,AM903))</f>
        <v>3</v>
      </c>
      <c r="AP903" s="61">
        <f t="array" ref="AP903">MIN(IF(Codificacion=AM903,Total_Cotizacion,""))</f>
        <v>22672075.200000003</v>
      </c>
      <c r="AQ903" s="62" t="b">
        <f t="shared" si="10152"/>
        <v>0</v>
      </c>
      <c r="AR903" s="51" t="str">
        <f t="shared" ref="AR903" si="10866">IF(COUNTIF(Codificacion2,CONCATENATE(AM903,"_VAL_",AB903))&gt;1,"Empate","")</f>
        <v/>
      </c>
      <c r="AS903" s="63" t="str">
        <f t="shared" si="10530"/>
        <v/>
      </c>
      <c r="AT903" s="59" t="str">
        <f t="shared" si="10154"/>
        <v>ALI_85_SEG_3_</v>
      </c>
      <c r="AU903" s="63">
        <f t="shared" ref="AU903" si="10867">IF(AND(COUNTIF(Codificacion3,AT903)&lt;AO903),1,COUNTIF(Codificacion3,AT903))</f>
        <v>1</v>
      </c>
      <c r="AV903" s="62" t="str">
        <f t="shared" si="10156"/>
        <v>No Seleccionada</v>
      </c>
      <c r="AW903" s="53"/>
      <c r="AX903" s="51" t="str">
        <f t="shared" si="10157"/>
        <v>ALI_85_SEG_3FALSO</v>
      </c>
      <c r="AY903" s="51">
        <f t="shared" si="10138"/>
        <v>2</v>
      </c>
      <c r="AZ903" s="64" t="b">
        <f t="shared" si="10158"/>
        <v>0</v>
      </c>
    </row>
    <row r="904" spans="1:52" x14ac:dyDescent="0.2">
      <c r="A904" s="50" t="b">
        <f t="shared" si="10101"/>
        <v>0</v>
      </c>
      <c r="B904" s="51" t="s">
        <v>113</v>
      </c>
      <c r="C904" s="52">
        <v>85</v>
      </c>
      <c r="D904" s="52">
        <f t="shared" ref="D904" si="10868">IF(ISERROR(VLOOKUP(E904,Proveedores,2,FALSE)),"",VLOOKUP(E904,Proveedores,2,FALSE))</f>
        <v>2032</v>
      </c>
      <c r="E904" s="53" t="s">
        <v>114</v>
      </c>
      <c r="F904" s="54">
        <v>590</v>
      </c>
      <c r="G904" s="53" t="s">
        <v>61</v>
      </c>
      <c r="H904" s="53" t="s">
        <v>83</v>
      </c>
      <c r="I904" s="52">
        <v>4</v>
      </c>
      <c r="J904" s="53" t="s">
        <v>58</v>
      </c>
      <c r="K904" s="55">
        <v>44835</v>
      </c>
      <c r="L904" s="56">
        <v>4317</v>
      </c>
      <c r="M904" s="56">
        <v>5242</v>
      </c>
      <c r="N904" s="56">
        <v>2432</v>
      </c>
      <c r="O904" s="56">
        <v>188</v>
      </c>
      <c r="P904" s="57">
        <v>2369</v>
      </c>
      <c r="Q904" s="58">
        <v>0</v>
      </c>
      <c r="R904" s="57">
        <v>2369</v>
      </c>
      <c r="S904" s="57">
        <v>2369</v>
      </c>
      <c r="T904" s="58">
        <v>0</v>
      </c>
      <c r="U904" s="57">
        <v>2369</v>
      </c>
      <c r="V904" s="57">
        <v>2962</v>
      </c>
      <c r="W904" s="58">
        <v>0</v>
      </c>
      <c r="X904" s="57">
        <v>2962</v>
      </c>
      <c r="Y904" s="57">
        <v>2962</v>
      </c>
      <c r="Z904" s="58">
        <v>0</v>
      </c>
      <c r="AA904" s="57">
        <v>2962</v>
      </c>
      <c r="AB904" s="57">
        <v>30405711</v>
      </c>
      <c r="AC904" s="53" t="str">
        <f t="shared" si="10140"/>
        <v>Registro Valido</v>
      </c>
      <c r="AD904" s="57">
        <f t="shared" ref="AD904" si="10869">IF(OR(ISERROR(VLOOKUP(CONCATENATE("ALI_",$C904,"_SEG_",$I904,"_PROV_",$D904),Catalogo_Precios,AD$8,FALSE)),L904=0),0,VLOOKUP(CONCATENATE("ALI_",$C904,"_SEG_",$I904,"_PROV_",$D904),Catalogo_Precios,AD$8,FALSE))</f>
        <v>2369</v>
      </c>
      <c r="AE904" s="57">
        <f t="shared" ref="AE904" si="10870">IF(OR(ISERROR(VLOOKUP(CONCATENATE("ALI_",$C904,"_SEG_",$I904,"_PROV_",$D904),Catalogo_Precios,AE$8,FALSE)),M904=0),0,VLOOKUP(CONCATENATE("ALI_",$C904,"_SEG_",$I904,"_PROV_",$D904),Catalogo_Precios,AE$8,FALSE))</f>
        <v>2369</v>
      </c>
      <c r="AF904" s="57">
        <f t="shared" ref="AF904" si="10871">IF(OR(ISERROR(VLOOKUP(CONCATENATE("ALI_",$C904,"_SEG_",$I904,"_PROV_",$D904),Catalogo_Precios,AF$8,FALSE)),N904=0),0,VLOOKUP(CONCATENATE("ALI_",$C904,"_SEG_",$I904,"_PROV_",$D904),Catalogo_Precios,AF$8,FALSE))</f>
        <v>2962</v>
      </c>
      <c r="AG904" s="57">
        <f t="shared" ref="AG904" si="10872">IF(OR(ISERROR(VLOOKUP(CONCATENATE("ALI_",$C904,"_SEG_",$I904,"_PROV_",$D904),Catalogo_Precios,AG$8,FALSE)),O904=0),0,VLOOKUP(CONCATENATE("ALI_",$C904,"_SEG_",$I904,"_PROV_",$D904),Catalogo_Precios,AG$8,FALSE))</f>
        <v>2962</v>
      </c>
      <c r="AH904" s="57">
        <f t="shared" ref="AH904" si="10873">IF(OR(ISERROR(VLOOKUP(CONCATENATE("ALI_",$C904,"_SEG_",$I904,"_PROV_",$D904),Catalogo_Precios,AH$8,FALSE)),L904=0),0,VLOOKUP(CONCATENATE("ALI_",$C904,"_SEG_",$I904,"_PROV_",$D904),Catalogo_Precios,AH$8,FALSE))</f>
        <v>2353</v>
      </c>
      <c r="AI904" s="57">
        <f t="shared" ref="AI904" si="10874">IF(OR(ISERROR(VLOOKUP(CONCATENATE("ALI_",$C904,"_SEG_",$I904,"_PROV_",$D904),Catalogo_Precios,AI$8,FALSE)),M904=0),0,VLOOKUP(CONCATENATE("ALI_",$C904,"_SEG_",$I904,"_PROV_",$D904),Catalogo_Precios,AI$8,FALSE))</f>
        <v>2353</v>
      </c>
      <c r="AJ904" s="57">
        <f t="shared" ref="AJ904" si="10875">IF(OR(ISERROR(VLOOKUP(CONCATENATE("ALI_",$C904,"_SEG_",$I904,"_PROV_",$D904),Catalogo_Precios,AJ$8,FALSE)),N904=0),0,VLOOKUP(CONCATENATE("ALI_",$C904,"_SEG_",$I904,"_PROV_",$D904),Catalogo_Precios,AJ$8,FALSE))</f>
        <v>2941</v>
      </c>
      <c r="AK904" s="57">
        <f t="shared" ref="AK904" si="10876">IF(OR(ISERROR(VLOOKUP(CONCATENATE("ALI_",$C904,"_SEG_",$I904,"_PROV_",$D904),Catalogo_Precios,AK$8,FALSE)),O904=0),0,VLOOKUP(CONCATENATE("ALI_",$C904,"_SEG_",$I904,"_PROV_",$D904),Catalogo_Precios,AK$8,FALSE))</f>
        <v>2941</v>
      </c>
      <c r="AL904" s="53"/>
      <c r="AM904" s="59" t="str">
        <f t="shared" si="10149"/>
        <v>ALI_85_SEG_4</v>
      </c>
      <c r="AN904" s="59" t="str">
        <f t="shared" si="10150"/>
        <v>ALI_85_SEG_4_VAL_30405711</v>
      </c>
      <c r="AO904" s="60">
        <f t="shared" ref="AO904" si="10877">IF(OR(AB904="",AB904=0),0,COUNTIF(Codificacion,AM904))</f>
        <v>3</v>
      </c>
      <c r="AP904" s="61">
        <f t="array" ref="AP904">MIN(IF(Codificacion=AM904,Total_Cotizacion,""))</f>
        <v>24158197.600000001</v>
      </c>
      <c r="AQ904" s="62" t="b">
        <f t="shared" si="10152"/>
        <v>0</v>
      </c>
      <c r="AR904" s="51" t="str">
        <f t="shared" ref="AR904" si="10878">IF(COUNTIF(Codificacion2,CONCATENATE(AM904,"_VAL_",AB904))&gt;1,"Empate","")</f>
        <v/>
      </c>
      <c r="AS904" s="63" t="str">
        <f t="shared" si="10530"/>
        <v/>
      </c>
      <c r="AT904" s="59" t="str">
        <f t="shared" si="10154"/>
        <v>ALI_85_SEG_4_</v>
      </c>
      <c r="AU904" s="63">
        <f t="shared" ref="AU904" si="10879">IF(AND(COUNTIF(Codificacion3,AT904)&lt;AO904),1,COUNTIF(Codificacion3,AT904))</f>
        <v>1</v>
      </c>
      <c r="AV904" s="62" t="str">
        <f t="shared" si="10156"/>
        <v>No Seleccionada</v>
      </c>
      <c r="AW904" s="53"/>
      <c r="AX904" s="51" t="str">
        <f t="shared" si="10157"/>
        <v>ALI_85_SEG_4FALSO</v>
      </c>
      <c r="AY904" s="51">
        <f t="shared" si="10138"/>
        <v>2</v>
      </c>
      <c r="AZ904" s="64" t="b">
        <f t="shared" si="10158"/>
        <v>0</v>
      </c>
    </row>
    <row r="905" spans="1:52" x14ac:dyDescent="0.2">
      <c r="A905" s="50" t="b">
        <f t="shared" ref="A905:A968" si="10880">IF(AV905="Cotizacion Seleccionada",CONCATENATE("ALI_",C905,"_SEG_",I905),FALSE)</f>
        <v>0</v>
      </c>
      <c r="B905" s="51" t="s">
        <v>113</v>
      </c>
      <c r="C905" s="52">
        <v>85</v>
      </c>
      <c r="D905" s="52">
        <f t="shared" ref="D905" si="10881">IF(ISERROR(VLOOKUP(E905,Proveedores,2,FALSE)),"",VLOOKUP(E905,Proveedores,2,FALSE))</f>
        <v>2032</v>
      </c>
      <c r="E905" s="53" t="s">
        <v>114</v>
      </c>
      <c r="F905" s="54">
        <v>591</v>
      </c>
      <c r="G905" s="53" t="s">
        <v>61</v>
      </c>
      <c r="H905" s="53" t="s">
        <v>83</v>
      </c>
      <c r="I905" s="52">
        <v>5</v>
      </c>
      <c r="J905" s="53" t="s">
        <v>58</v>
      </c>
      <c r="K905" s="55">
        <v>44835</v>
      </c>
      <c r="L905" s="56">
        <v>4013</v>
      </c>
      <c r="M905" s="56">
        <v>4873</v>
      </c>
      <c r="N905" s="56">
        <v>2260</v>
      </c>
      <c r="O905" s="56">
        <v>174</v>
      </c>
      <c r="P905" s="57">
        <v>2369</v>
      </c>
      <c r="Q905" s="58">
        <v>0</v>
      </c>
      <c r="R905" s="57">
        <v>2369</v>
      </c>
      <c r="S905" s="57">
        <v>2369</v>
      </c>
      <c r="T905" s="58">
        <v>0</v>
      </c>
      <c r="U905" s="57">
        <v>2369</v>
      </c>
      <c r="V905" s="57">
        <v>2962</v>
      </c>
      <c r="W905" s="58">
        <v>0</v>
      </c>
      <c r="X905" s="57">
        <v>2962</v>
      </c>
      <c r="Y905" s="57">
        <v>2962</v>
      </c>
      <c r="Z905" s="58">
        <v>0</v>
      </c>
      <c r="AA905" s="57">
        <v>2962</v>
      </c>
      <c r="AB905" s="57">
        <v>28260442</v>
      </c>
      <c r="AC905" s="53" t="str">
        <f t="shared" si="10140"/>
        <v>Registro Valido</v>
      </c>
      <c r="AD905" s="57">
        <f t="shared" ref="AD905" si="10882">IF(OR(ISERROR(VLOOKUP(CONCATENATE("ALI_",$C905,"_SEG_",$I905,"_PROV_",$D905),Catalogo_Precios,AD$8,FALSE)),L905=0),0,VLOOKUP(CONCATENATE("ALI_",$C905,"_SEG_",$I905,"_PROV_",$D905),Catalogo_Precios,AD$8,FALSE))</f>
        <v>2369</v>
      </c>
      <c r="AE905" s="57">
        <f t="shared" ref="AE905" si="10883">IF(OR(ISERROR(VLOOKUP(CONCATENATE("ALI_",$C905,"_SEG_",$I905,"_PROV_",$D905),Catalogo_Precios,AE$8,FALSE)),M905=0),0,VLOOKUP(CONCATENATE("ALI_",$C905,"_SEG_",$I905,"_PROV_",$D905),Catalogo_Precios,AE$8,FALSE))</f>
        <v>2369</v>
      </c>
      <c r="AF905" s="57">
        <f t="shared" ref="AF905" si="10884">IF(OR(ISERROR(VLOOKUP(CONCATENATE("ALI_",$C905,"_SEG_",$I905,"_PROV_",$D905),Catalogo_Precios,AF$8,FALSE)),N905=0),0,VLOOKUP(CONCATENATE("ALI_",$C905,"_SEG_",$I905,"_PROV_",$D905),Catalogo_Precios,AF$8,FALSE))</f>
        <v>2962</v>
      </c>
      <c r="AG905" s="57">
        <f t="shared" ref="AG905" si="10885">IF(OR(ISERROR(VLOOKUP(CONCATENATE("ALI_",$C905,"_SEG_",$I905,"_PROV_",$D905),Catalogo_Precios,AG$8,FALSE)),O905=0),0,VLOOKUP(CONCATENATE("ALI_",$C905,"_SEG_",$I905,"_PROV_",$D905),Catalogo_Precios,AG$8,FALSE))</f>
        <v>2962</v>
      </c>
      <c r="AH905" s="57">
        <f t="shared" ref="AH905" si="10886">IF(OR(ISERROR(VLOOKUP(CONCATENATE("ALI_",$C905,"_SEG_",$I905,"_PROV_",$D905),Catalogo_Precios,AH$8,FALSE)),L905=0),0,VLOOKUP(CONCATENATE("ALI_",$C905,"_SEG_",$I905,"_PROV_",$D905),Catalogo_Precios,AH$8,FALSE))</f>
        <v>2353</v>
      </c>
      <c r="AI905" s="57">
        <f t="shared" ref="AI905" si="10887">IF(OR(ISERROR(VLOOKUP(CONCATENATE("ALI_",$C905,"_SEG_",$I905,"_PROV_",$D905),Catalogo_Precios,AI$8,FALSE)),M905=0),0,VLOOKUP(CONCATENATE("ALI_",$C905,"_SEG_",$I905,"_PROV_",$D905),Catalogo_Precios,AI$8,FALSE))</f>
        <v>2353</v>
      </c>
      <c r="AJ905" s="57">
        <f t="shared" ref="AJ905" si="10888">IF(OR(ISERROR(VLOOKUP(CONCATENATE("ALI_",$C905,"_SEG_",$I905,"_PROV_",$D905),Catalogo_Precios,AJ$8,FALSE)),N905=0),0,VLOOKUP(CONCATENATE("ALI_",$C905,"_SEG_",$I905,"_PROV_",$D905),Catalogo_Precios,AJ$8,FALSE))</f>
        <v>2941</v>
      </c>
      <c r="AK905" s="57">
        <f t="shared" ref="AK905" si="10889">IF(OR(ISERROR(VLOOKUP(CONCATENATE("ALI_",$C905,"_SEG_",$I905,"_PROV_",$D905),Catalogo_Precios,AK$8,FALSE)),O905=0),0,VLOOKUP(CONCATENATE("ALI_",$C905,"_SEG_",$I905,"_PROV_",$D905),Catalogo_Precios,AK$8,FALSE))</f>
        <v>2941</v>
      </c>
      <c r="AL905" s="53"/>
      <c r="AM905" s="59" t="str">
        <f t="shared" si="10149"/>
        <v>ALI_85_SEG_5</v>
      </c>
      <c r="AN905" s="59" t="str">
        <f t="shared" si="10150"/>
        <v>ALI_85_SEG_5_VAL_28260442</v>
      </c>
      <c r="AO905" s="60">
        <f t="shared" ref="AO905" si="10890">IF(OR(AB905="",AB905=0),0,COUNTIF(Codificacion,AM905))</f>
        <v>3</v>
      </c>
      <c r="AP905" s="61">
        <f t="array" ref="AP905">MIN(IF(Codificacion=AM905,Total_Cotizacion,""))</f>
        <v>22453721.600000001</v>
      </c>
      <c r="AQ905" s="62" t="b">
        <f t="shared" si="10152"/>
        <v>0</v>
      </c>
      <c r="AR905" s="51" t="str">
        <f t="shared" ref="AR905" si="10891">IF(COUNTIF(Codificacion2,CONCATENATE(AM905,"_VAL_",AB905))&gt;1,"Empate","")</f>
        <v/>
      </c>
      <c r="AS905" s="63" t="str">
        <f t="shared" si="10530"/>
        <v/>
      </c>
      <c r="AT905" s="59" t="str">
        <f t="shared" si="10154"/>
        <v>ALI_85_SEG_5_</v>
      </c>
      <c r="AU905" s="63">
        <f t="shared" ref="AU905" si="10892">IF(AND(COUNTIF(Codificacion3,AT905)&lt;AO905),1,COUNTIF(Codificacion3,AT905))</f>
        <v>1</v>
      </c>
      <c r="AV905" s="62" t="str">
        <f t="shared" si="10156"/>
        <v>No Seleccionada</v>
      </c>
      <c r="AW905" s="53"/>
      <c r="AX905" s="51" t="str">
        <f t="shared" si="10157"/>
        <v>ALI_85_SEG_5FALSO</v>
      </c>
      <c r="AY905" s="51">
        <f t="shared" si="10138"/>
        <v>2</v>
      </c>
      <c r="AZ905" s="64" t="b">
        <f t="shared" si="10158"/>
        <v>0</v>
      </c>
    </row>
    <row r="906" spans="1:52" x14ac:dyDescent="0.2">
      <c r="A906" s="50" t="b">
        <f t="shared" si="10880"/>
        <v>0</v>
      </c>
      <c r="B906" s="51" t="s">
        <v>113</v>
      </c>
      <c r="C906" s="52">
        <v>85</v>
      </c>
      <c r="D906" s="52">
        <f t="shared" ref="D906" si="10893">IF(ISERROR(VLOOKUP(E906,Proveedores,2,FALSE)),"",VLOOKUP(E906,Proveedores,2,FALSE))</f>
        <v>2032</v>
      </c>
      <c r="E906" s="53" t="s">
        <v>114</v>
      </c>
      <c r="F906" s="54">
        <v>592</v>
      </c>
      <c r="G906" s="53" t="s">
        <v>61</v>
      </c>
      <c r="H906" s="53" t="s">
        <v>83</v>
      </c>
      <c r="I906" s="52">
        <v>6</v>
      </c>
      <c r="J906" s="53" t="s">
        <v>58</v>
      </c>
      <c r="K906" s="55">
        <v>44835</v>
      </c>
      <c r="L906" s="56">
        <v>4344</v>
      </c>
      <c r="M906" s="56">
        <v>5275</v>
      </c>
      <c r="N906" s="56">
        <v>2446</v>
      </c>
      <c r="O906" s="56">
        <v>189</v>
      </c>
      <c r="P906" s="57">
        <v>2369</v>
      </c>
      <c r="Q906" s="58">
        <v>0</v>
      </c>
      <c r="R906" s="57">
        <v>2369</v>
      </c>
      <c r="S906" s="57">
        <v>2369</v>
      </c>
      <c r="T906" s="58">
        <v>0</v>
      </c>
      <c r="U906" s="57">
        <v>2369</v>
      </c>
      <c r="V906" s="57">
        <v>2962</v>
      </c>
      <c r="W906" s="58">
        <v>0</v>
      </c>
      <c r="X906" s="57">
        <v>2962</v>
      </c>
      <c r="Y906" s="57">
        <v>2962</v>
      </c>
      <c r="Z906" s="58">
        <v>0</v>
      </c>
      <c r="AA906" s="57">
        <v>2962</v>
      </c>
      <c r="AB906" s="57">
        <v>30592281</v>
      </c>
      <c r="AC906" s="53" t="str">
        <f t="shared" si="10140"/>
        <v>Registro Valido</v>
      </c>
      <c r="AD906" s="57">
        <f t="shared" ref="AD906" si="10894">IF(OR(ISERROR(VLOOKUP(CONCATENATE("ALI_",$C906,"_SEG_",$I906,"_PROV_",$D906),Catalogo_Precios,AD$8,FALSE)),L906=0),0,VLOOKUP(CONCATENATE("ALI_",$C906,"_SEG_",$I906,"_PROV_",$D906),Catalogo_Precios,AD$8,FALSE))</f>
        <v>2369</v>
      </c>
      <c r="AE906" s="57">
        <f t="shared" ref="AE906" si="10895">IF(OR(ISERROR(VLOOKUP(CONCATENATE("ALI_",$C906,"_SEG_",$I906,"_PROV_",$D906),Catalogo_Precios,AE$8,FALSE)),M906=0),0,VLOOKUP(CONCATENATE("ALI_",$C906,"_SEG_",$I906,"_PROV_",$D906),Catalogo_Precios,AE$8,FALSE))</f>
        <v>2369</v>
      </c>
      <c r="AF906" s="57">
        <f t="shared" ref="AF906" si="10896">IF(OR(ISERROR(VLOOKUP(CONCATENATE("ALI_",$C906,"_SEG_",$I906,"_PROV_",$D906),Catalogo_Precios,AF$8,FALSE)),N906=0),0,VLOOKUP(CONCATENATE("ALI_",$C906,"_SEG_",$I906,"_PROV_",$D906),Catalogo_Precios,AF$8,FALSE))</f>
        <v>2962</v>
      </c>
      <c r="AG906" s="57">
        <f t="shared" ref="AG906" si="10897">IF(OR(ISERROR(VLOOKUP(CONCATENATE("ALI_",$C906,"_SEG_",$I906,"_PROV_",$D906),Catalogo_Precios,AG$8,FALSE)),O906=0),0,VLOOKUP(CONCATENATE("ALI_",$C906,"_SEG_",$I906,"_PROV_",$D906),Catalogo_Precios,AG$8,FALSE))</f>
        <v>2962</v>
      </c>
      <c r="AH906" s="57">
        <f t="shared" ref="AH906" si="10898">IF(OR(ISERROR(VLOOKUP(CONCATENATE("ALI_",$C906,"_SEG_",$I906,"_PROV_",$D906),Catalogo_Precios,AH$8,FALSE)),L906=0),0,VLOOKUP(CONCATENATE("ALI_",$C906,"_SEG_",$I906,"_PROV_",$D906),Catalogo_Precios,AH$8,FALSE))</f>
        <v>2353</v>
      </c>
      <c r="AI906" s="57">
        <f t="shared" ref="AI906" si="10899">IF(OR(ISERROR(VLOOKUP(CONCATENATE("ALI_",$C906,"_SEG_",$I906,"_PROV_",$D906),Catalogo_Precios,AI$8,FALSE)),M906=0),0,VLOOKUP(CONCATENATE("ALI_",$C906,"_SEG_",$I906,"_PROV_",$D906),Catalogo_Precios,AI$8,FALSE))</f>
        <v>2353</v>
      </c>
      <c r="AJ906" s="57">
        <f t="shared" ref="AJ906" si="10900">IF(OR(ISERROR(VLOOKUP(CONCATENATE("ALI_",$C906,"_SEG_",$I906,"_PROV_",$D906),Catalogo_Precios,AJ$8,FALSE)),N906=0),0,VLOOKUP(CONCATENATE("ALI_",$C906,"_SEG_",$I906,"_PROV_",$D906),Catalogo_Precios,AJ$8,FALSE))</f>
        <v>2941</v>
      </c>
      <c r="AK906" s="57">
        <f t="shared" ref="AK906" si="10901">IF(OR(ISERROR(VLOOKUP(CONCATENATE("ALI_",$C906,"_SEG_",$I906,"_PROV_",$D906),Catalogo_Precios,AK$8,FALSE)),O906=0),0,VLOOKUP(CONCATENATE("ALI_",$C906,"_SEG_",$I906,"_PROV_",$D906),Catalogo_Precios,AK$8,FALSE))</f>
        <v>2941</v>
      </c>
      <c r="AL906" s="53"/>
      <c r="AM906" s="59" t="str">
        <f t="shared" si="10149"/>
        <v>ALI_85_SEG_6</v>
      </c>
      <c r="AN906" s="59" t="str">
        <f t="shared" si="10150"/>
        <v>ALI_85_SEG_6_VAL_30592281</v>
      </c>
      <c r="AO906" s="60">
        <f t="shared" ref="AO906" si="10902">IF(OR(AB906="",AB906=0),0,COUNTIF(Codificacion,AM906))</f>
        <v>3</v>
      </c>
      <c r="AP906" s="61">
        <f t="array" ref="AP906">MIN(IF(Codificacion=AM906,Total_Cotizacion,""))</f>
        <v>24306433.600000001</v>
      </c>
      <c r="AQ906" s="62" t="b">
        <f t="shared" si="10152"/>
        <v>0</v>
      </c>
      <c r="AR906" s="51" t="str">
        <f t="shared" ref="AR906" si="10903">IF(COUNTIF(Codificacion2,CONCATENATE(AM906,"_VAL_",AB906))&gt;1,"Empate","")</f>
        <v/>
      </c>
      <c r="AS906" s="63" t="str">
        <f t="shared" si="10530"/>
        <v/>
      </c>
      <c r="AT906" s="59" t="str">
        <f t="shared" si="10154"/>
        <v>ALI_85_SEG_6_</v>
      </c>
      <c r="AU906" s="63">
        <f t="shared" ref="AU906" si="10904">IF(AND(COUNTIF(Codificacion3,AT906)&lt;AO906),1,COUNTIF(Codificacion3,AT906))</f>
        <v>1</v>
      </c>
      <c r="AV906" s="62" t="str">
        <f t="shared" si="10156"/>
        <v>No Seleccionada</v>
      </c>
      <c r="AW906" s="53"/>
      <c r="AX906" s="51" t="str">
        <f t="shared" si="10157"/>
        <v>ALI_85_SEG_6FALSO</v>
      </c>
      <c r="AY906" s="51">
        <f t="shared" si="10138"/>
        <v>2</v>
      </c>
      <c r="AZ906" s="64" t="b">
        <f t="shared" si="10158"/>
        <v>0</v>
      </c>
    </row>
    <row r="907" spans="1:52" x14ac:dyDescent="0.2">
      <c r="A907" s="50" t="b">
        <f t="shared" si="10880"/>
        <v>0</v>
      </c>
      <c r="B907" s="51" t="s">
        <v>113</v>
      </c>
      <c r="C907" s="52">
        <v>85</v>
      </c>
      <c r="D907" s="52">
        <f t="shared" ref="D907" si="10905">IF(ISERROR(VLOOKUP(E907,Proveedores,2,FALSE)),"",VLOOKUP(E907,Proveedores,2,FALSE))</f>
        <v>2032</v>
      </c>
      <c r="E907" s="53" t="s">
        <v>114</v>
      </c>
      <c r="F907" s="54">
        <v>593</v>
      </c>
      <c r="G907" s="53" t="s">
        <v>61</v>
      </c>
      <c r="H907" s="53" t="s">
        <v>83</v>
      </c>
      <c r="I907" s="52">
        <v>7</v>
      </c>
      <c r="J907" s="53" t="s">
        <v>58</v>
      </c>
      <c r="K907" s="55">
        <v>44835</v>
      </c>
      <c r="L907" s="56">
        <v>4436</v>
      </c>
      <c r="M907" s="56">
        <v>5386</v>
      </c>
      <c r="N907" s="56">
        <v>2498</v>
      </c>
      <c r="O907" s="56">
        <v>193</v>
      </c>
      <c r="P907" s="57">
        <v>2369</v>
      </c>
      <c r="Q907" s="58">
        <v>0</v>
      </c>
      <c r="R907" s="57">
        <v>2369</v>
      </c>
      <c r="S907" s="57">
        <v>2369</v>
      </c>
      <c r="T907" s="58">
        <v>0</v>
      </c>
      <c r="U907" s="57">
        <v>2369</v>
      </c>
      <c r="V907" s="57">
        <v>2962</v>
      </c>
      <c r="W907" s="58">
        <v>0</v>
      </c>
      <c r="X907" s="57">
        <v>2962</v>
      </c>
      <c r="Y907" s="57">
        <v>2962</v>
      </c>
      <c r="Z907" s="58">
        <v>0</v>
      </c>
      <c r="AA907" s="57">
        <v>2962</v>
      </c>
      <c r="AB907" s="57">
        <v>31239060</v>
      </c>
      <c r="AC907" s="53" t="str">
        <f t="shared" si="10140"/>
        <v>Registro Valido</v>
      </c>
      <c r="AD907" s="57">
        <f t="shared" ref="AD907" si="10906">IF(OR(ISERROR(VLOOKUP(CONCATENATE("ALI_",$C907,"_SEG_",$I907,"_PROV_",$D907),Catalogo_Precios,AD$8,FALSE)),L907=0),0,VLOOKUP(CONCATENATE("ALI_",$C907,"_SEG_",$I907,"_PROV_",$D907),Catalogo_Precios,AD$8,FALSE))</f>
        <v>2369</v>
      </c>
      <c r="AE907" s="57">
        <f t="shared" ref="AE907" si="10907">IF(OR(ISERROR(VLOOKUP(CONCATENATE("ALI_",$C907,"_SEG_",$I907,"_PROV_",$D907),Catalogo_Precios,AE$8,FALSE)),M907=0),0,VLOOKUP(CONCATENATE("ALI_",$C907,"_SEG_",$I907,"_PROV_",$D907),Catalogo_Precios,AE$8,FALSE))</f>
        <v>2369</v>
      </c>
      <c r="AF907" s="57">
        <f t="shared" ref="AF907" si="10908">IF(OR(ISERROR(VLOOKUP(CONCATENATE("ALI_",$C907,"_SEG_",$I907,"_PROV_",$D907),Catalogo_Precios,AF$8,FALSE)),N907=0),0,VLOOKUP(CONCATENATE("ALI_",$C907,"_SEG_",$I907,"_PROV_",$D907),Catalogo_Precios,AF$8,FALSE))</f>
        <v>2962</v>
      </c>
      <c r="AG907" s="57">
        <f t="shared" ref="AG907" si="10909">IF(OR(ISERROR(VLOOKUP(CONCATENATE("ALI_",$C907,"_SEG_",$I907,"_PROV_",$D907),Catalogo_Precios,AG$8,FALSE)),O907=0),0,VLOOKUP(CONCATENATE("ALI_",$C907,"_SEG_",$I907,"_PROV_",$D907),Catalogo_Precios,AG$8,FALSE))</f>
        <v>2962</v>
      </c>
      <c r="AH907" s="57">
        <f t="shared" ref="AH907" si="10910">IF(OR(ISERROR(VLOOKUP(CONCATENATE("ALI_",$C907,"_SEG_",$I907,"_PROV_",$D907),Catalogo_Precios,AH$8,FALSE)),L907=0),0,VLOOKUP(CONCATENATE("ALI_",$C907,"_SEG_",$I907,"_PROV_",$D907),Catalogo_Precios,AH$8,FALSE))</f>
        <v>2353</v>
      </c>
      <c r="AI907" s="57">
        <f t="shared" ref="AI907" si="10911">IF(OR(ISERROR(VLOOKUP(CONCATENATE("ALI_",$C907,"_SEG_",$I907,"_PROV_",$D907),Catalogo_Precios,AI$8,FALSE)),M907=0),0,VLOOKUP(CONCATENATE("ALI_",$C907,"_SEG_",$I907,"_PROV_",$D907),Catalogo_Precios,AI$8,FALSE))</f>
        <v>2353</v>
      </c>
      <c r="AJ907" s="57">
        <f t="shared" ref="AJ907" si="10912">IF(OR(ISERROR(VLOOKUP(CONCATENATE("ALI_",$C907,"_SEG_",$I907,"_PROV_",$D907),Catalogo_Precios,AJ$8,FALSE)),N907=0),0,VLOOKUP(CONCATENATE("ALI_",$C907,"_SEG_",$I907,"_PROV_",$D907),Catalogo_Precios,AJ$8,FALSE))</f>
        <v>2941</v>
      </c>
      <c r="AK907" s="57">
        <f t="shared" ref="AK907" si="10913">IF(OR(ISERROR(VLOOKUP(CONCATENATE("ALI_",$C907,"_SEG_",$I907,"_PROV_",$D907),Catalogo_Precios,AK$8,FALSE)),O907=0),0,VLOOKUP(CONCATENATE("ALI_",$C907,"_SEG_",$I907,"_PROV_",$D907),Catalogo_Precios,AK$8,FALSE))</f>
        <v>2941</v>
      </c>
      <c r="AL907" s="53"/>
      <c r="AM907" s="59" t="str">
        <f t="shared" si="10149"/>
        <v>ALI_85_SEG_7</v>
      </c>
      <c r="AN907" s="59" t="str">
        <f t="shared" si="10150"/>
        <v>ALI_85_SEG_7_VAL_31239060</v>
      </c>
      <c r="AO907" s="60">
        <f t="shared" ref="AO907" si="10914">IF(OR(AB907="",AB907=0),0,COUNTIF(Codificacion,AM907))</f>
        <v>3</v>
      </c>
      <c r="AP907" s="61">
        <f t="array" ref="AP907">MIN(IF(Codificacion=AM907,Total_Cotizacion,""))</f>
        <v>24820317.600000001</v>
      </c>
      <c r="AQ907" s="62" t="b">
        <f t="shared" si="10152"/>
        <v>0</v>
      </c>
      <c r="AR907" s="51" t="str">
        <f t="shared" ref="AR907" si="10915">IF(COUNTIF(Codificacion2,CONCATENATE(AM907,"_VAL_",AB907))&gt;1,"Empate","")</f>
        <v/>
      </c>
      <c r="AS907" s="63" t="str">
        <f t="shared" si="10530"/>
        <v/>
      </c>
      <c r="AT907" s="59" t="str">
        <f t="shared" si="10154"/>
        <v>ALI_85_SEG_7_</v>
      </c>
      <c r="AU907" s="63">
        <f t="shared" ref="AU907" si="10916">IF(AND(COUNTIF(Codificacion3,AT907)&lt;AO907),1,COUNTIF(Codificacion3,AT907))</f>
        <v>1</v>
      </c>
      <c r="AV907" s="62" t="str">
        <f t="shared" si="10156"/>
        <v>No Seleccionada</v>
      </c>
      <c r="AW907" s="53"/>
      <c r="AX907" s="51" t="str">
        <f t="shared" si="10157"/>
        <v>ALI_85_SEG_7FALSO</v>
      </c>
      <c r="AY907" s="51">
        <f t="shared" ref="AY907:AY970" si="10917">COUNTIF(AX$10:AX$2017,CONCATENATE(AM907,AQ907))</f>
        <v>2</v>
      </c>
      <c r="AZ907" s="64" t="b">
        <f t="shared" si="10158"/>
        <v>0</v>
      </c>
    </row>
    <row r="908" spans="1:52" x14ac:dyDescent="0.2">
      <c r="A908" s="50" t="b">
        <f t="shared" si="10880"/>
        <v>0</v>
      </c>
      <c r="B908" s="51" t="s">
        <v>113</v>
      </c>
      <c r="C908" s="52">
        <v>85</v>
      </c>
      <c r="D908" s="52">
        <f t="shared" ref="D908" si="10918">IF(ISERROR(VLOOKUP(E908,Proveedores,2,FALSE)),"",VLOOKUP(E908,Proveedores,2,FALSE))</f>
        <v>2032</v>
      </c>
      <c r="E908" s="53" t="s">
        <v>114</v>
      </c>
      <c r="F908" s="54">
        <v>594</v>
      </c>
      <c r="G908" s="53" t="s">
        <v>61</v>
      </c>
      <c r="H908" s="53" t="s">
        <v>83</v>
      </c>
      <c r="I908" s="52">
        <v>8</v>
      </c>
      <c r="J908" s="53" t="s">
        <v>58</v>
      </c>
      <c r="K908" s="55">
        <v>44835</v>
      </c>
      <c r="L908" s="56">
        <v>4281</v>
      </c>
      <c r="M908" s="56">
        <v>5199</v>
      </c>
      <c r="N908" s="56">
        <v>2412</v>
      </c>
      <c r="O908" s="56">
        <v>186</v>
      </c>
      <c r="P908" s="57">
        <v>2369</v>
      </c>
      <c r="Q908" s="58">
        <v>0</v>
      </c>
      <c r="R908" s="57">
        <v>2369</v>
      </c>
      <c r="S908" s="57">
        <v>2369</v>
      </c>
      <c r="T908" s="58">
        <v>0</v>
      </c>
      <c r="U908" s="57">
        <v>2369</v>
      </c>
      <c r="V908" s="57">
        <v>2962</v>
      </c>
      <c r="W908" s="58">
        <v>0</v>
      </c>
      <c r="X908" s="57">
        <v>2962</v>
      </c>
      <c r="Y908" s="57">
        <v>2962</v>
      </c>
      <c r="Z908" s="58">
        <v>0</v>
      </c>
      <c r="AA908" s="57">
        <v>2962</v>
      </c>
      <c r="AB908" s="57">
        <v>30153396</v>
      </c>
      <c r="AC908" s="53" t="str">
        <f t="shared" ref="AC908:AC971" si="10919">IF(OR(AB908=0,AB908=""),"Registro No Valido","Registro Valido")</f>
        <v>Registro Valido</v>
      </c>
      <c r="AD908" s="57">
        <f t="shared" ref="AD908" si="10920">IF(OR(ISERROR(VLOOKUP(CONCATENATE("ALI_",$C908,"_SEG_",$I908,"_PROV_",$D908),Catalogo_Precios,AD$8,FALSE)),L908=0),0,VLOOKUP(CONCATENATE("ALI_",$C908,"_SEG_",$I908,"_PROV_",$D908),Catalogo_Precios,AD$8,FALSE))</f>
        <v>2369</v>
      </c>
      <c r="AE908" s="57">
        <f t="shared" ref="AE908" si="10921">IF(OR(ISERROR(VLOOKUP(CONCATENATE("ALI_",$C908,"_SEG_",$I908,"_PROV_",$D908),Catalogo_Precios,AE$8,FALSE)),M908=0),0,VLOOKUP(CONCATENATE("ALI_",$C908,"_SEG_",$I908,"_PROV_",$D908),Catalogo_Precios,AE$8,FALSE))</f>
        <v>2369</v>
      </c>
      <c r="AF908" s="57">
        <f t="shared" ref="AF908" si="10922">IF(OR(ISERROR(VLOOKUP(CONCATENATE("ALI_",$C908,"_SEG_",$I908,"_PROV_",$D908),Catalogo_Precios,AF$8,FALSE)),N908=0),0,VLOOKUP(CONCATENATE("ALI_",$C908,"_SEG_",$I908,"_PROV_",$D908),Catalogo_Precios,AF$8,FALSE))</f>
        <v>2962</v>
      </c>
      <c r="AG908" s="57">
        <f t="shared" ref="AG908" si="10923">IF(OR(ISERROR(VLOOKUP(CONCATENATE("ALI_",$C908,"_SEG_",$I908,"_PROV_",$D908),Catalogo_Precios,AG$8,FALSE)),O908=0),0,VLOOKUP(CONCATENATE("ALI_",$C908,"_SEG_",$I908,"_PROV_",$D908),Catalogo_Precios,AG$8,FALSE))</f>
        <v>2962</v>
      </c>
      <c r="AH908" s="57">
        <f t="shared" ref="AH908" si="10924">IF(OR(ISERROR(VLOOKUP(CONCATENATE("ALI_",$C908,"_SEG_",$I908,"_PROV_",$D908),Catalogo_Precios,AH$8,FALSE)),L908=0),0,VLOOKUP(CONCATENATE("ALI_",$C908,"_SEG_",$I908,"_PROV_",$D908),Catalogo_Precios,AH$8,FALSE))</f>
        <v>2353</v>
      </c>
      <c r="AI908" s="57">
        <f t="shared" ref="AI908" si="10925">IF(OR(ISERROR(VLOOKUP(CONCATENATE("ALI_",$C908,"_SEG_",$I908,"_PROV_",$D908),Catalogo_Precios,AI$8,FALSE)),M908=0),0,VLOOKUP(CONCATENATE("ALI_",$C908,"_SEG_",$I908,"_PROV_",$D908),Catalogo_Precios,AI$8,FALSE))</f>
        <v>2353</v>
      </c>
      <c r="AJ908" s="57">
        <f t="shared" ref="AJ908" si="10926">IF(OR(ISERROR(VLOOKUP(CONCATENATE("ALI_",$C908,"_SEG_",$I908,"_PROV_",$D908),Catalogo_Precios,AJ$8,FALSE)),N908=0),0,VLOOKUP(CONCATENATE("ALI_",$C908,"_SEG_",$I908,"_PROV_",$D908),Catalogo_Precios,AJ$8,FALSE))</f>
        <v>2941</v>
      </c>
      <c r="AK908" s="57">
        <f t="shared" ref="AK908" si="10927">IF(OR(ISERROR(VLOOKUP(CONCATENATE("ALI_",$C908,"_SEG_",$I908,"_PROV_",$D908),Catalogo_Precios,AK$8,FALSE)),O908=0),0,VLOOKUP(CONCATENATE("ALI_",$C908,"_SEG_",$I908,"_PROV_",$D908),Catalogo_Precios,AK$8,FALSE))</f>
        <v>2941</v>
      </c>
      <c r="AL908" s="53"/>
      <c r="AM908" s="59" t="str">
        <f t="shared" ref="AM908:AM971" si="10928">IF(AC908="Registro Valido",CONCATENATE("ALI_",C908,"_SEG_",I908),"Registro No Valido")</f>
        <v>ALI_85_SEG_8</v>
      </c>
      <c r="AN908" s="59" t="str">
        <f t="shared" ref="AN908:AN971" si="10929">IF(AC908="Registro Valido",CONCATENATE("ALI_",C908,"_SEG_",I908,"_VAL_",AB908),"Registro No Valido")</f>
        <v>ALI_85_SEG_8_VAL_30153396</v>
      </c>
      <c r="AO908" s="60">
        <f t="shared" ref="AO908" si="10930">IF(OR(AB908="",AB908=0),0,COUNTIF(Codificacion,AM908))</f>
        <v>3</v>
      </c>
      <c r="AP908" s="61">
        <f t="array" ref="AP908">MIN(IF(Codificacion=AM908,Total_Cotizacion,""))</f>
        <v>23957726.400000002</v>
      </c>
      <c r="AQ908" s="62" t="b">
        <f t="shared" ref="AQ908:AQ971" si="10931">IF(AND(AO908&gt;0,AB908&lt;&gt;""),AP908=AB908,"")</f>
        <v>0</v>
      </c>
      <c r="AR908" s="51" t="str">
        <f t="shared" ref="AR908" si="10932">IF(COUNTIF(Codificacion2,CONCATENATE(AM908,"_VAL_",AB908))&gt;1,"Empate","")</f>
        <v/>
      </c>
      <c r="AS908" s="63" t="str">
        <f t="shared" si="10530"/>
        <v/>
      </c>
      <c r="AT908" s="59" t="str">
        <f t="shared" ref="AT908:AT971" si="10933">IF(AC908="Registro Valido",CONCATENATE("ALI_",C908,"_SEG_",I908,"_",AS908),"Registro No Valido")</f>
        <v>ALI_85_SEG_8_</v>
      </c>
      <c r="AU908" s="63">
        <f t="shared" ref="AU908" si="10934">IF(AND(COUNTIF(Codificacion3,AT908)&lt;AO908),1,COUNTIF(Codificacion3,AT908))</f>
        <v>1</v>
      </c>
      <c r="AV908" s="62" t="str">
        <f t="shared" ref="AV908:AV971" si="10935">IF(AND(AU908=1,AS908="X"),"Cotizacion Seleccionada","No Seleccionada")</f>
        <v>No Seleccionada</v>
      </c>
      <c r="AW908" s="53"/>
      <c r="AX908" s="51" t="str">
        <f t="shared" ref="AX908:AX971" si="10936">CONCATENATE(AM908,AQ908)</f>
        <v>ALI_85_SEG_8FALSO</v>
      </c>
      <c r="AY908" s="51">
        <f t="shared" si="10917"/>
        <v>2</v>
      </c>
      <c r="AZ908" s="64" t="b">
        <f t="shared" ref="AZ908:AZ971" si="10937">AO908=AY908</f>
        <v>0</v>
      </c>
    </row>
    <row r="909" spans="1:52" x14ac:dyDescent="0.2">
      <c r="A909" s="50" t="b">
        <f t="shared" si="10880"/>
        <v>0</v>
      </c>
      <c r="B909" s="51" t="s">
        <v>113</v>
      </c>
      <c r="C909" s="52">
        <v>85</v>
      </c>
      <c r="D909" s="52">
        <f t="shared" ref="D909" si="10938">IF(ISERROR(VLOOKUP(E909,Proveedores,2,FALSE)),"",VLOOKUP(E909,Proveedores,2,FALSE))</f>
        <v>2032</v>
      </c>
      <c r="E909" s="53" t="s">
        <v>114</v>
      </c>
      <c r="F909" s="54">
        <v>595</v>
      </c>
      <c r="G909" s="53" t="s">
        <v>61</v>
      </c>
      <c r="H909" s="53" t="s">
        <v>83</v>
      </c>
      <c r="I909" s="52">
        <v>9</v>
      </c>
      <c r="J909" s="53" t="s">
        <v>58</v>
      </c>
      <c r="K909" s="55">
        <v>44835</v>
      </c>
      <c r="L909" s="56">
        <v>4327</v>
      </c>
      <c r="M909" s="56">
        <v>5254</v>
      </c>
      <c r="N909" s="56">
        <v>2436</v>
      </c>
      <c r="O909" s="56">
        <v>188</v>
      </c>
      <c r="P909" s="57">
        <v>2369</v>
      </c>
      <c r="Q909" s="58">
        <v>0</v>
      </c>
      <c r="R909" s="57">
        <v>2369</v>
      </c>
      <c r="S909" s="57">
        <v>2369</v>
      </c>
      <c r="T909" s="58">
        <v>0</v>
      </c>
      <c r="U909" s="57">
        <v>2369</v>
      </c>
      <c r="V909" s="57">
        <v>2962</v>
      </c>
      <c r="W909" s="58">
        <v>0</v>
      </c>
      <c r="X909" s="57">
        <v>2962</v>
      </c>
      <c r="Y909" s="57">
        <v>2962</v>
      </c>
      <c r="Z909" s="58">
        <v>0</v>
      </c>
      <c r="AA909" s="57">
        <v>2962</v>
      </c>
      <c r="AB909" s="57">
        <v>30469677</v>
      </c>
      <c r="AC909" s="53" t="str">
        <f t="shared" si="10919"/>
        <v>Registro Valido</v>
      </c>
      <c r="AD909" s="57">
        <f t="shared" ref="AD909" si="10939">IF(OR(ISERROR(VLOOKUP(CONCATENATE("ALI_",$C909,"_SEG_",$I909,"_PROV_",$D909),Catalogo_Precios,AD$8,FALSE)),L909=0),0,VLOOKUP(CONCATENATE("ALI_",$C909,"_SEG_",$I909,"_PROV_",$D909),Catalogo_Precios,AD$8,FALSE))</f>
        <v>2369</v>
      </c>
      <c r="AE909" s="57">
        <f t="shared" ref="AE909" si="10940">IF(OR(ISERROR(VLOOKUP(CONCATENATE("ALI_",$C909,"_SEG_",$I909,"_PROV_",$D909),Catalogo_Precios,AE$8,FALSE)),M909=0),0,VLOOKUP(CONCATENATE("ALI_",$C909,"_SEG_",$I909,"_PROV_",$D909),Catalogo_Precios,AE$8,FALSE))</f>
        <v>2369</v>
      </c>
      <c r="AF909" s="57">
        <f t="shared" ref="AF909" si="10941">IF(OR(ISERROR(VLOOKUP(CONCATENATE("ALI_",$C909,"_SEG_",$I909,"_PROV_",$D909),Catalogo_Precios,AF$8,FALSE)),N909=0),0,VLOOKUP(CONCATENATE("ALI_",$C909,"_SEG_",$I909,"_PROV_",$D909),Catalogo_Precios,AF$8,FALSE))</f>
        <v>2962</v>
      </c>
      <c r="AG909" s="57">
        <f t="shared" ref="AG909" si="10942">IF(OR(ISERROR(VLOOKUP(CONCATENATE("ALI_",$C909,"_SEG_",$I909,"_PROV_",$D909),Catalogo_Precios,AG$8,FALSE)),O909=0),0,VLOOKUP(CONCATENATE("ALI_",$C909,"_SEG_",$I909,"_PROV_",$D909),Catalogo_Precios,AG$8,FALSE))</f>
        <v>2962</v>
      </c>
      <c r="AH909" s="57">
        <f t="shared" ref="AH909" si="10943">IF(OR(ISERROR(VLOOKUP(CONCATENATE("ALI_",$C909,"_SEG_",$I909,"_PROV_",$D909),Catalogo_Precios,AH$8,FALSE)),L909=0),0,VLOOKUP(CONCATENATE("ALI_",$C909,"_SEG_",$I909,"_PROV_",$D909),Catalogo_Precios,AH$8,FALSE))</f>
        <v>2353</v>
      </c>
      <c r="AI909" s="57">
        <f t="shared" ref="AI909" si="10944">IF(OR(ISERROR(VLOOKUP(CONCATENATE("ALI_",$C909,"_SEG_",$I909,"_PROV_",$D909),Catalogo_Precios,AI$8,FALSE)),M909=0),0,VLOOKUP(CONCATENATE("ALI_",$C909,"_SEG_",$I909,"_PROV_",$D909),Catalogo_Precios,AI$8,FALSE))</f>
        <v>2353</v>
      </c>
      <c r="AJ909" s="57">
        <f t="shared" ref="AJ909" si="10945">IF(OR(ISERROR(VLOOKUP(CONCATENATE("ALI_",$C909,"_SEG_",$I909,"_PROV_",$D909),Catalogo_Precios,AJ$8,FALSE)),N909=0),0,VLOOKUP(CONCATENATE("ALI_",$C909,"_SEG_",$I909,"_PROV_",$D909),Catalogo_Precios,AJ$8,FALSE))</f>
        <v>2941</v>
      </c>
      <c r="AK909" s="57">
        <f t="shared" ref="AK909" si="10946">IF(OR(ISERROR(VLOOKUP(CONCATENATE("ALI_",$C909,"_SEG_",$I909,"_PROV_",$D909),Catalogo_Precios,AK$8,FALSE)),O909=0),0,VLOOKUP(CONCATENATE("ALI_",$C909,"_SEG_",$I909,"_PROV_",$D909),Catalogo_Precios,AK$8,FALSE))</f>
        <v>2941</v>
      </c>
      <c r="AL909" s="53"/>
      <c r="AM909" s="59" t="str">
        <f t="shared" si="10928"/>
        <v>ALI_85_SEG_9</v>
      </c>
      <c r="AN909" s="59" t="str">
        <f t="shared" si="10929"/>
        <v>ALI_85_SEG_9_VAL_30469677</v>
      </c>
      <c r="AO909" s="60">
        <f t="shared" ref="AO909" si="10947">IF(OR(AB909="",AB909=0),0,COUNTIF(Codificacion,AM909))</f>
        <v>3</v>
      </c>
      <c r="AP909" s="61">
        <f t="array" ref="AP909">MIN(IF(Codificacion=AM909,Total_Cotizacion,""))</f>
        <v>24209021.599999998</v>
      </c>
      <c r="AQ909" s="62" t="b">
        <f t="shared" si="10931"/>
        <v>0</v>
      </c>
      <c r="AR909" s="51" t="str">
        <f t="shared" ref="AR909" si="10948">IF(COUNTIF(Codificacion2,CONCATENATE(AM909,"_VAL_",AB909))&gt;1,"Empate","")</f>
        <v/>
      </c>
      <c r="AS909" s="63" t="str">
        <f t="shared" si="10530"/>
        <v/>
      </c>
      <c r="AT909" s="59" t="str">
        <f t="shared" si="10933"/>
        <v>ALI_85_SEG_9_</v>
      </c>
      <c r="AU909" s="63">
        <f t="shared" ref="AU909" si="10949">IF(AND(COUNTIF(Codificacion3,AT909)&lt;AO909),1,COUNTIF(Codificacion3,AT909))</f>
        <v>1</v>
      </c>
      <c r="AV909" s="62" t="str">
        <f t="shared" si="10935"/>
        <v>No Seleccionada</v>
      </c>
      <c r="AW909" s="53"/>
      <c r="AX909" s="51" t="str">
        <f t="shared" si="10936"/>
        <v>ALI_85_SEG_9FALSO</v>
      </c>
      <c r="AY909" s="51">
        <f t="shared" si="10917"/>
        <v>2</v>
      </c>
      <c r="AZ909" s="64" t="b">
        <f t="shared" si="10937"/>
        <v>0</v>
      </c>
    </row>
    <row r="910" spans="1:52" x14ac:dyDescent="0.2">
      <c r="A910" s="50" t="b">
        <f t="shared" si="10880"/>
        <v>0</v>
      </c>
      <c r="B910" s="51" t="s">
        <v>113</v>
      </c>
      <c r="C910" s="52">
        <v>85</v>
      </c>
      <c r="D910" s="52">
        <f t="shared" ref="D910" si="10950">IF(ISERROR(VLOOKUP(E910,Proveedores,2,FALSE)),"",VLOOKUP(E910,Proveedores,2,FALSE))</f>
        <v>2032</v>
      </c>
      <c r="E910" s="53" t="s">
        <v>114</v>
      </c>
      <c r="F910" s="54">
        <v>596</v>
      </c>
      <c r="G910" s="53" t="s">
        <v>61</v>
      </c>
      <c r="H910" s="53" t="s">
        <v>83</v>
      </c>
      <c r="I910" s="52">
        <v>10</v>
      </c>
      <c r="J910" s="53" t="s">
        <v>58</v>
      </c>
      <c r="K910" s="55">
        <v>44835</v>
      </c>
      <c r="L910" s="56">
        <v>4333</v>
      </c>
      <c r="M910" s="56">
        <v>5262</v>
      </c>
      <c r="N910" s="56">
        <v>2441</v>
      </c>
      <c r="O910" s="56">
        <v>188</v>
      </c>
      <c r="P910" s="57">
        <v>2369</v>
      </c>
      <c r="Q910" s="58">
        <v>0</v>
      </c>
      <c r="R910" s="57">
        <v>2369</v>
      </c>
      <c r="S910" s="57">
        <v>2369</v>
      </c>
      <c r="T910" s="58">
        <v>0</v>
      </c>
      <c r="U910" s="57">
        <v>2369</v>
      </c>
      <c r="V910" s="57">
        <v>2962</v>
      </c>
      <c r="W910" s="58">
        <v>0</v>
      </c>
      <c r="X910" s="57">
        <v>2962</v>
      </c>
      <c r="Y910" s="57">
        <v>2962</v>
      </c>
      <c r="Z910" s="58">
        <v>0</v>
      </c>
      <c r="AA910" s="57">
        <v>2962</v>
      </c>
      <c r="AB910" s="57">
        <v>30517653</v>
      </c>
      <c r="AC910" s="53" t="str">
        <f t="shared" si="10919"/>
        <v>Registro Valido</v>
      </c>
      <c r="AD910" s="57">
        <f t="shared" ref="AD910" si="10951">IF(OR(ISERROR(VLOOKUP(CONCATENATE("ALI_",$C910,"_SEG_",$I910,"_PROV_",$D910),Catalogo_Precios,AD$8,FALSE)),L910=0),0,VLOOKUP(CONCATENATE("ALI_",$C910,"_SEG_",$I910,"_PROV_",$D910),Catalogo_Precios,AD$8,FALSE))</f>
        <v>2369</v>
      </c>
      <c r="AE910" s="57">
        <f t="shared" ref="AE910" si="10952">IF(OR(ISERROR(VLOOKUP(CONCATENATE("ALI_",$C910,"_SEG_",$I910,"_PROV_",$D910),Catalogo_Precios,AE$8,FALSE)),M910=0),0,VLOOKUP(CONCATENATE("ALI_",$C910,"_SEG_",$I910,"_PROV_",$D910),Catalogo_Precios,AE$8,FALSE))</f>
        <v>2369</v>
      </c>
      <c r="AF910" s="57">
        <f t="shared" ref="AF910" si="10953">IF(OR(ISERROR(VLOOKUP(CONCATENATE("ALI_",$C910,"_SEG_",$I910,"_PROV_",$D910),Catalogo_Precios,AF$8,FALSE)),N910=0),0,VLOOKUP(CONCATENATE("ALI_",$C910,"_SEG_",$I910,"_PROV_",$D910),Catalogo_Precios,AF$8,FALSE))</f>
        <v>2962</v>
      </c>
      <c r="AG910" s="57">
        <f t="shared" ref="AG910" si="10954">IF(OR(ISERROR(VLOOKUP(CONCATENATE("ALI_",$C910,"_SEG_",$I910,"_PROV_",$D910),Catalogo_Precios,AG$8,FALSE)),O910=0),0,VLOOKUP(CONCATENATE("ALI_",$C910,"_SEG_",$I910,"_PROV_",$D910),Catalogo_Precios,AG$8,FALSE))</f>
        <v>2962</v>
      </c>
      <c r="AH910" s="57">
        <f t="shared" ref="AH910" si="10955">IF(OR(ISERROR(VLOOKUP(CONCATENATE("ALI_",$C910,"_SEG_",$I910,"_PROV_",$D910),Catalogo_Precios,AH$8,FALSE)),L910=0),0,VLOOKUP(CONCATENATE("ALI_",$C910,"_SEG_",$I910,"_PROV_",$D910),Catalogo_Precios,AH$8,FALSE))</f>
        <v>2353</v>
      </c>
      <c r="AI910" s="57">
        <f t="shared" ref="AI910" si="10956">IF(OR(ISERROR(VLOOKUP(CONCATENATE("ALI_",$C910,"_SEG_",$I910,"_PROV_",$D910),Catalogo_Precios,AI$8,FALSE)),M910=0),0,VLOOKUP(CONCATENATE("ALI_",$C910,"_SEG_",$I910,"_PROV_",$D910),Catalogo_Precios,AI$8,FALSE))</f>
        <v>2353</v>
      </c>
      <c r="AJ910" s="57">
        <f t="shared" ref="AJ910" si="10957">IF(OR(ISERROR(VLOOKUP(CONCATENATE("ALI_",$C910,"_SEG_",$I910,"_PROV_",$D910),Catalogo_Precios,AJ$8,FALSE)),N910=0),0,VLOOKUP(CONCATENATE("ALI_",$C910,"_SEG_",$I910,"_PROV_",$D910),Catalogo_Precios,AJ$8,FALSE))</f>
        <v>2941</v>
      </c>
      <c r="AK910" s="57">
        <f t="shared" ref="AK910" si="10958">IF(OR(ISERROR(VLOOKUP(CONCATENATE("ALI_",$C910,"_SEG_",$I910,"_PROV_",$D910),Catalogo_Precios,AK$8,FALSE)),O910=0),0,VLOOKUP(CONCATENATE("ALI_",$C910,"_SEG_",$I910,"_PROV_",$D910),Catalogo_Precios,AK$8,FALSE))</f>
        <v>2941</v>
      </c>
      <c r="AL910" s="53"/>
      <c r="AM910" s="59" t="str">
        <f t="shared" si="10928"/>
        <v>ALI_85_SEG_10</v>
      </c>
      <c r="AN910" s="59" t="str">
        <f t="shared" si="10929"/>
        <v>ALI_85_SEG_10_VAL_30517653</v>
      </c>
      <c r="AO910" s="60">
        <f t="shared" ref="AO910" si="10959">IF(OR(AB910="",AB910=0),0,COUNTIF(Codificacion,AM910))</f>
        <v>3</v>
      </c>
      <c r="AP910" s="61">
        <f t="array" ref="AP910">MIN(IF(Codificacion=AM910,Total_Cotizacion,""))</f>
        <v>24247139.199999999</v>
      </c>
      <c r="AQ910" s="62" t="b">
        <f t="shared" si="10931"/>
        <v>0</v>
      </c>
      <c r="AR910" s="51" t="str">
        <f t="shared" ref="AR910" si="10960">IF(COUNTIF(Codificacion2,CONCATENATE(AM910,"_VAL_",AB910))&gt;1,"Empate","")</f>
        <v/>
      </c>
      <c r="AS910" s="63" t="str">
        <f t="shared" si="10530"/>
        <v/>
      </c>
      <c r="AT910" s="59" t="str">
        <f t="shared" si="10933"/>
        <v>ALI_85_SEG_10_</v>
      </c>
      <c r="AU910" s="63">
        <f t="shared" ref="AU910" si="10961">IF(AND(COUNTIF(Codificacion3,AT910)&lt;AO910),1,COUNTIF(Codificacion3,AT910))</f>
        <v>1</v>
      </c>
      <c r="AV910" s="62" t="str">
        <f t="shared" si="10935"/>
        <v>No Seleccionada</v>
      </c>
      <c r="AW910" s="53"/>
      <c r="AX910" s="51" t="str">
        <f t="shared" si="10936"/>
        <v>ALI_85_SEG_10FALSO</v>
      </c>
      <c r="AY910" s="51">
        <f t="shared" si="10917"/>
        <v>2</v>
      </c>
      <c r="AZ910" s="64" t="b">
        <f t="shared" si="10937"/>
        <v>0</v>
      </c>
    </row>
    <row r="911" spans="1:52" x14ac:dyDescent="0.2">
      <c r="A911" s="50" t="b">
        <f t="shared" si="10880"/>
        <v>0</v>
      </c>
      <c r="B911" s="51" t="s">
        <v>113</v>
      </c>
      <c r="C911" s="52">
        <v>85</v>
      </c>
      <c r="D911" s="52">
        <f t="shared" ref="D911" si="10962">IF(ISERROR(VLOOKUP(E911,Proveedores,2,FALSE)),"",VLOOKUP(E911,Proveedores,2,FALSE))</f>
        <v>2032</v>
      </c>
      <c r="E911" s="53" t="s">
        <v>114</v>
      </c>
      <c r="F911" s="54">
        <v>597</v>
      </c>
      <c r="G911" s="53" t="s">
        <v>61</v>
      </c>
      <c r="H911" s="53" t="s">
        <v>83</v>
      </c>
      <c r="I911" s="52">
        <v>11</v>
      </c>
      <c r="J911" s="53" t="s">
        <v>58</v>
      </c>
      <c r="K911" s="55">
        <v>44835</v>
      </c>
      <c r="L911" s="56">
        <v>4267</v>
      </c>
      <c r="M911" s="56">
        <v>5182</v>
      </c>
      <c r="N911" s="56">
        <v>2403</v>
      </c>
      <c r="O911" s="56">
        <v>185</v>
      </c>
      <c r="P911" s="57">
        <v>2369</v>
      </c>
      <c r="Q911" s="58">
        <v>0</v>
      </c>
      <c r="R911" s="57">
        <v>2369</v>
      </c>
      <c r="S911" s="57">
        <v>2369</v>
      </c>
      <c r="T911" s="58">
        <v>0</v>
      </c>
      <c r="U911" s="57">
        <v>2369</v>
      </c>
      <c r="V911" s="57">
        <v>2962</v>
      </c>
      <c r="W911" s="58">
        <v>0</v>
      </c>
      <c r="X911" s="57">
        <v>2962</v>
      </c>
      <c r="Y911" s="57">
        <v>2962</v>
      </c>
      <c r="Z911" s="58">
        <v>0</v>
      </c>
      <c r="AA911" s="57">
        <v>2962</v>
      </c>
      <c r="AB911" s="57">
        <v>30050337</v>
      </c>
      <c r="AC911" s="53" t="str">
        <f t="shared" si="10919"/>
        <v>Registro Valido</v>
      </c>
      <c r="AD911" s="57">
        <f t="shared" ref="AD911" si="10963">IF(OR(ISERROR(VLOOKUP(CONCATENATE("ALI_",$C911,"_SEG_",$I911,"_PROV_",$D911),Catalogo_Precios,AD$8,FALSE)),L911=0),0,VLOOKUP(CONCATENATE("ALI_",$C911,"_SEG_",$I911,"_PROV_",$D911),Catalogo_Precios,AD$8,FALSE))</f>
        <v>2369</v>
      </c>
      <c r="AE911" s="57">
        <f t="shared" ref="AE911" si="10964">IF(OR(ISERROR(VLOOKUP(CONCATENATE("ALI_",$C911,"_SEG_",$I911,"_PROV_",$D911),Catalogo_Precios,AE$8,FALSE)),M911=0),0,VLOOKUP(CONCATENATE("ALI_",$C911,"_SEG_",$I911,"_PROV_",$D911),Catalogo_Precios,AE$8,FALSE))</f>
        <v>2369</v>
      </c>
      <c r="AF911" s="57">
        <f t="shared" ref="AF911" si="10965">IF(OR(ISERROR(VLOOKUP(CONCATENATE("ALI_",$C911,"_SEG_",$I911,"_PROV_",$D911),Catalogo_Precios,AF$8,FALSE)),N911=0),0,VLOOKUP(CONCATENATE("ALI_",$C911,"_SEG_",$I911,"_PROV_",$D911),Catalogo_Precios,AF$8,FALSE))</f>
        <v>2962</v>
      </c>
      <c r="AG911" s="57">
        <f t="shared" ref="AG911" si="10966">IF(OR(ISERROR(VLOOKUP(CONCATENATE("ALI_",$C911,"_SEG_",$I911,"_PROV_",$D911),Catalogo_Precios,AG$8,FALSE)),O911=0),0,VLOOKUP(CONCATENATE("ALI_",$C911,"_SEG_",$I911,"_PROV_",$D911),Catalogo_Precios,AG$8,FALSE))</f>
        <v>2962</v>
      </c>
      <c r="AH911" s="57">
        <f t="shared" ref="AH911" si="10967">IF(OR(ISERROR(VLOOKUP(CONCATENATE("ALI_",$C911,"_SEG_",$I911,"_PROV_",$D911),Catalogo_Precios,AH$8,FALSE)),L911=0),0,VLOOKUP(CONCATENATE("ALI_",$C911,"_SEG_",$I911,"_PROV_",$D911),Catalogo_Precios,AH$8,FALSE))</f>
        <v>2353</v>
      </c>
      <c r="AI911" s="57">
        <f t="shared" ref="AI911" si="10968">IF(OR(ISERROR(VLOOKUP(CONCATENATE("ALI_",$C911,"_SEG_",$I911,"_PROV_",$D911),Catalogo_Precios,AI$8,FALSE)),M911=0),0,VLOOKUP(CONCATENATE("ALI_",$C911,"_SEG_",$I911,"_PROV_",$D911),Catalogo_Precios,AI$8,FALSE))</f>
        <v>2353</v>
      </c>
      <c r="AJ911" s="57">
        <f t="shared" ref="AJ911" si="10969">IF(OR(ISERROR(VLOOKUP(CONCATENATE("ALI_",$C911,"_SEG_",$I911,"_PROV_",$D911),Catalogo_Precios,AJ$8,FALSE)),N911=0),0,VLOOKUP(CONCATENATE("ALI_",$C911,"_SEG_",$I911,"_PROV_",$D911),Catalogo_Precios,AJ$8,FALSE))</f>
        <v>2941</v>
      </c>
      <c r="AK911" s="57">
        <f t="shared" ref="AK911" si="10970">IF(OR(ISERROR(VLOOKUP(CONCATENATE("ALI_",$C911,"_SEG_",$I911,"_PROV_",$D911),Catalogo_Precios,AK$8,FALSE)),O911=0),0,VLOOKUP(CONCATENATE("ALI_",$C911,"_SEG_",$I911,"_PROV_",$D911),Catalogo_Precios,AK$8,FALSE))</f>
        <v>2941</v>
      </c>
      <c r="AL911" s="53"/>
      <c r="AM911" s="59" t="str">
        <f t="shared" si="10928"/>
        <v>ALI_85_SEG_11</v>
      </c>
      <c r="AN911" s="59" t="str">
        <f t="shared" si="10929"/>
        <v>ALI_85_SEG_11_VAL_30050337</v>
      </c>
      <c r="AO911" s="60">
        <f t="shared" ref="AO911" si="10971">IF(OR(AB911="",AB911=0),0,COUNTIF(Codificacion,AM911))</f>
        <v>3</v>
      </c>
      <c r="AP911" s="61">
        <f t="array" ref="AP911">MIN(IF(Codificacion=AM911,Total_Cotizacion,""))</f>
        <v>23875844</v>
      </c>
      <c r="AQ911" s="62" t="b">
        <f t="shared" si="10931"/>
        <v>0</v>
      </c>
      <c r="AR911" s="51" t="str">
        <f t="shared" ref="AR911" si="10972">IF(COUNTIF(Codificacion2,CONCATENATE(AM911,"_VAL_",AB911))&gt;1,"Empate","")</f>
        <v/>
      </c>
      <c r="AS911" s="63" t="str">
        <f t="shared" si="10530"/>
        <v/>
      </c>
      <c r="AT911" s="59" t="str">
        <f t="shared" si="10933"/>
        <v>ALI_85_SEG_11_</v>
      </c>
      <c r="AU911" s="63">
        <f t="shared" ref="AU911" si="10973">IF(AND(COUNTIF(Codificacion3,AT911)&lt;AO911),1,COUNTIF(Codificacion3,AT911))</f>
        <v>1</v>
      </c>
      <c r="AV911" s="62" t="str">
        <f t="shared" si="10935"/>
        <v>No Seleccionada</v>
      </c>
      <c r="AW911" s="53"/>
      <c r="AX911" s="51" t="str">
        <f t="shared" si="10936"/>
        <v>ALI_85_SEG_11FALSO</v>
      </c>
      <c r="AY911" s="51">
        <f t="shared" si="10917"/>
        <v>2</v>
      </c>
      <c r="AZ911" s="64" t="b">
        <f t="shared" si="10937"/>
        <v>0</v>
      </c>
    </row>
    <row r="912" spans="1:52" x14ac:dyDescent="0.2">
      <c r="A912" s="50" t="b">
        <f t="shared" si="10880"/>
        <v>0</v>
      </c>
      <c r="B912" s="51" t="s">
        <v>113</v>
      </c>
      <c r="C912" s="52">
        <v>85</v>
      </c>
      <c r="D912" s="52">
        <f t="shared" ref="D912" si="10974">IF(ISERROR(VLOOKUP(E912,Proveedores,2,FALSE)),"",VLOOKUP(E912,Proveedores,2,FALSE))</f>
        <v>2032</v>
      </c>
      <c r="E912" s="53" t="s">
        <v>114</v>
      </c>
      <c r="F912" s="54">
        <v>598</v>
      </c>
      <c r="G912" s="53" t="s">
        <v>61</v>
      </c>
      <c r="H912" s="53" t="s">
        <v>83</v>
      </c>
      <c r="I912" s="52">
        <v>12</v>
      </c>
      <c r="J912" s="53" t="s">
        <v>58</v>
      </c>
      <c r="K912" s="55">
        <v>44835</v>
      </c>
      <c r="L912" s="56">
        <v>3873</v>
      </c>
      <c r="M912" s="56">
        <v>4703</v>
      </c>
      <c r="N912" s="56">
        <v>2181</v>
      </c>
      <c r="O912" s="56">
        <v>168</v>
      </c>
      <c r="P912" s="57">
        <v>2369</v>
      </c>
      <c r="Q912" s="58">
        <v>0</v>
      </c>
      <c r="R912" s="57">
        <v>2369</v>
      </c>
      <c r="S912" s="57">
        <v>2369</v>
      </c>
      <c r="T912" s="58">
        <v>0</v>
      </c>
      <c r="U912" s="57">
        <v>2369</v>
      </c>
      <c r="V912" s="57">
        <v>2962</v>
      </c>
      <c r="W912" s="58">
        <v>0</v>
      </c>
      <c r="X912" s="57">
        <v>2962</v>
      </c>
      <c r="Y912" s="57">
        <v>2962</v>
      </c>
      <c r="Z912" s="58">
        <v>0</v>
      </c>
      <c r="AA912" s="57">
        <v>2962</v>
      </c>
      <c r="AB912" s="57">
        <v>27274282</v>
      </c>
      <c r="AC912" s="53" t="str">
        <f t="shared" si="10919"/>
        <v>Registro Valido</v>
      </c>
      <c r="AD912" s="57">
        <f t="shared" ref="AD912" si="10975">IF(OR(ISERROR(VLOOKUP(CONCATENATE("ALI_",$C912,"_SEG_",$I912,"_PROV_",$D912),Catalogo_Precios,AD$8,FALSE)),L912=0),0,VLOOKUP(CONCATENATE("ALI_",$C912,"_SEG_",$I912,"_PROV_",$D912),Catalogo_Precios,AD$8,FALSE))</f>
        <v>2369</v>
      </c>
      <c r="AE912" s="57">
        <f t="shared" ref="AE912" si="10976">IF(OR(ISERROR(VLOOKUP(CONCATENATE("ALI_",$C912,"_SEG_",$I912,"_PROV_",$D912),Catalogo_Precios,AE$8,FALSE)),M912=0),0,VLOOKUP(CONCATENATE("ALI_",$C912,"_SEG_",$I912,"_PROV_",$D912),Catalogo_Precios,AE$8,FALSE))</f>
        <v>2369</v>
      </c>
      <c r="AF912" s="57">
        <f t="shared" ref="AF912" si="10977">IF(OR(ISERROR(VLOOKUP(CONCATENATE("ALI_",$C912,"_SEG_",$I912,"_PROV_",$D912),Catalogo_Precios,AF$8,FALSE)),N912=0),0,VLOOKUP(CONCATENATE("ALI_",$C912,"_SEG_",$I912,"_PROV_",$D912),Catalogo_Precios,AF$8,FALSE))</f>
        <v>2962</v>
      </c>
      <c r="AG912" s="57">
        <f t="shared" ref="AG912" si="10978">IF(OR(ISERROR(VLOOKUP(CONCATENATE("ALI_",$C912,"_SEG_",$I912,"_PROV_",$D912),Catalogo_Precios,AG$8,FALSE)),O912=0),0,VLOOKUP(CONCATENATE("ALI_",$C912,"_SEG_",$I912,"_PROV_",$D912),Catalogo_Precios,AG$8,FALSE))</f>
        <v>2962</v>
      </c>
      <c r="AH912" s="57">
        <f t="shared" ref="AH912" si="10979">IF(OR(ISERROR(VLOOKUP(CONCATENATE("ALI_",$C912,"_SEG_",$I912,"_PROV_",$D912),Catalogo_Precios,AH$8,FALSE)),L912=0),0,VLOOKUP(CONCATENATE("ALI_",$C912,"_SEG_",$I912,"_PROV_",$D912),Catalogo_Precios,AH$8,FALSE))</f>
        <v>2353</v>
      </c>
      <c r="AI912" s="57">
        <f t="shared" ref="AI912" si="10980">IF(OR(ISERROR(VLOOKUP(CONCATENATE("ALI_",$C912,"_SEG_",$I912,"_PROV_",$D912),Catalogo_Precios,AI$8,FALSE)),M912=0),0,VLOOKUP(CONCATENATE("ALI_",$C912,"_SEG_",$I912,"_PROV_",$D912),Catalogo_Precios,AI$8,FALSE))</f>
        <v>2353</v>
      </c>
      <c r="AJ912" s="57">
        <f t="shared" ref="AJ912" si="10981">IF(OR(ISERROR(VLOOKUP(CONCATENATE("ALI_",$C912,"_SEG_",$I912,"_PROV_",$D912),Catalogo_Precios,AJ$8,FALSE)),N912=0),0,VLOOKUP(CONCATENATE("ALI_",$C912,"_SEG_",$I912,"_PROV_",$D912),Catalogo_Precios,AJ$8,FALSE))</f>
        <v>2941</v>
      </c>
      <c r="AK912" s="57">
        <f t="shared" ref="AK912" si="10982">IF(OR(ISERROR(VLOOKUP(CONCATENATE("ALI_",$C912,"_SEG_",$I912,"_PROV_",$D912),Catalogo_Precios,AK$8,FALSE)),O912=0),0,VLOOKUP(CONCATENATE("ALI_",$C912,"_SEG_",$I912,"_PROV_",$D912),Catalogo_Precios,AK$8,FALSE))</f>
        <v>2941</v>
      </c>
      <c r="AL912" s="53"/>
      <c r="AM912" s="59" t="str">
        <f t="shared" si="10928"/>
        <v>ALI_85_SEG_12</v>
      </c>
      <c r="AN912" s="59" t="str">
        <f t="shared" si="10929"/>
        <v>ALI_85_SEG_12_VAL_27274282</v>
      </c>
      <c r="AO912" s="60">
        <f t="shared" ref="AO912" si="10983">IF(OR(AB912="",AB912=0),0,COUNTIF(Codificacion,AM912))</f>
        <v>3</v>
      </c>
      <c r="AP912" s="61">
        <f t="array" ref="AP912">MIN(IF(Codificacion=AM912,Total_Cotizacion,""))</f>
        <v>21670189.600000001</v>
      </c>
      <c r="AQ912" s="62" t="b">
        <f t="shared" si="10931"/>
        <v>0</v>
      </c>
      <c r="AR912" s="51" t="str">
        <f t="shared" ref="AR912" si="10984">IF(COUNTIF(Codificacion2,CONCATENATE(AM912,"_VAL_",AB912))&gt;1,"Empate","")</f>
        <v/>
      </c>
      <c r="AS912" s="63" t="str">
        <f t="shared" si="10530"/>
        <v/>
      </c>
      <c r="AT912" s="59" t="str">
        <f t="shared" si="10933"/>
        <v>ALI_85_SEG_12_</v>
      </c>
      <c r="AU912" s="63">
        <f t="shared" ref="AU912" si="10985">IF(AND(COUNTIF(Codificacion3,AT912)&lt;AO912),1,COUNTIF(Codificacion3,AT912))</f>
        <v>1</v>
      </c>
      <c r="AV912" s="62" t="str">
        <f t="shared" si="10935"/>
        <v>No Seleccionada</v>
      </c>
      <c r="AW912" s="53"/>
      <c r="AX912" s="51" t="str">
        <f t="shared" si="10936"/>
        <v>ALI_85_SEG_12FALSO</v>
      </c>
      <c r="AY912" s="51">
        <f t="shared" si="10917"/>
        <v>2</v>
      </c>
      <c r="AZ912" s="64" t="b">
        <f t="shared" si="10937"/>
        <v>0</v>
      </c>
    </row>
    <row r="913" spans="1:52" x14ac:dyDescent="0.2">
      <c r="A913" s="50" t="b">
        <f t="shared" si="10880"/>
        <v>0</v>
      </c>
      <c r="B913" s="51" t="s">
        <v>113</v>
      </c>
      <c r="C913" s="52">
        <v>85</v>
      </c>
      <c r="D913" s="52">
        <f t="shared" ref="D913" si="10986">IF(ISERROR(VLOOKUP(E913,Proveedores,2,FALSE)),"",VLOOKUP(E913,Proveedores,2,FALSE))</f>
        <v>2032</v>
      </c>
      <c r="E913" s="53" t="s">
        <v>114</v>
      </c>
      <c r="F913" s="54">
        <v>599</v>
      </c>
      <c r="G913" s="53" t="s">
        <v>61</v>
      </c>
      <c r="H913" s="53" t="s">
        <v>83</v>
      </c>
      <c r="I913" s="52">
        <v>13</v>
      </c>
      <c r="J913" s="53" t="s">
        <v>58</v>
      </c>
      <c r="K913" s="55">
        <v>44835</v>
      </c>
      <c r="L913" s="56">
        <v>4112</v>
      </c>
      <c r="M913" s="56">
        <v>4994</v>
      </c>
      <c r="N913" s="56">
        <v>2316</v>
      </c>
      <c r="O913" s="56">
        <v>178</v>
      </c>
      <c r="P913" s="57">
        <v>2369</v>
      </c>
      <c r="Q913" s="58">
        <v>0</v>
      </c>
      <c r="R913" s="57">
        <v>2369</v>
      </c>
      <c r="S913" s="57">
        <v>2369</v>
      </c>
      <c r="T913" s="58">
        <v>0</v>
      </c>
      <c r="U913" s="57">
        <v>2369</v>
      </c>
      <c r="V913" s="57">
        <v>2962</v>
      </c>
      <c r="W913" s="58">
        <v>0</v>
      </c>
      <c r="X913" s="57">
        <v>2962</v>
      </c>
      <c r="Y913" s="57">
        <v>2962</v>
      </c>
      <c r="Z913" s="58">
        <v>0</v>
      </c>
      <c r="AA913" s="57">
        <v>2962</v>
      </c>
      <c r="AB913" s="57">
        <v>28959342</v>
      </c>
      <c r="AC913" s="53" t="str">
        <f t="shared" si="10919"/>
        <v>Registro Valido</v>
      </c>
      <c r="AD913" s="57">
        <f t="shared" ref="AD913" si="10987">IF(OR(ISERROR(VLOOKUP(CONCATENATE("ALI_",$C913,"_SEG_",$I913,"_PROV_",$D913),Catalogo_Precios,AD$8,FALSE)),L913=0),0,VLOOKUP(CONCATENATE("ALI_",$C913,"_SEG_",$I913,"_PROV_",$D913),Catalogo_Precios,AD$8,FALSE))</f>
        <v>2369</v>
      </c>
      <c r="AE913" s="57">
        <f t="shared" ref="AE913" si="10988">IF(OR(ISERROR(VLOOKUP(CONCATENATE("ALI_",$C913,"_SEG_",$I913,"_PROV_",$D913),Catalogo_Precios,AE$8,FALSE)),M913=0),0,VLOOKUP(CONCATENATE("ALI_",$C913,"_SEG_",$I913,"_PROV_",$D913),Catalogo_Precios,AE$8,FALSE))</f>
        <v>2369</v>
      </c>
      <c r="AF913" s="57">
        <f t="shared" ref="AF913" si="10989">IF(OR(ISERROR(VLOOKUP(CONCATENATE("ALI_",$C913,"_SEG_",$I913,"_PROV_",$D913),Catalogo_Precios,AF$8,FALSE)),N913=0),0,VLOOKUP(CONCATENATE("ALI_",$C913,"_SEG_",$I913,"_PROV_",$D913),Catalogo_Precios,AF$8,FALSE))</f>
        <v>2962</v>
      </c>
      <c r="AG913" s="57">
        <f t="shared" ref="AG913" si="10990">IF(OR(ISERROR(VLOOKUP(CONCATENATE("ALI_",$C913,"_SEG_",$I913,"_PROV_",$D913),Catalogo_Precios,AG$8,FALSE)),O913=0),0,VLOOKUP(CONCATENATE("ALI_",$C913,"_SEG_",$I913,"_PROV_",$D913),Catalogo_Precios,AG$8,FALSE))</f>
        <v>2962</v>
      </c>
      <c r="AH913" s="57">
        <f t="shared" ref="AH913" si="10991">IF(OR(ISERROR(VLOOKUP(CONCATENATE("ALI_",$C913,"_SEG_",$I913,"_PROV_",$D913),Catalogo_Precios,AH$8,FALSE)),L913=0),0,VLOOKUP(CONCATENATE("ALI_",$C913,"_SEG_",$I913,"_PROV_",$D913),Catalogo_Precios,AH$8,FALSE))</f>
        <v>2353</v>
      </c>
      <c r="AI913" s="57">
        <f t="shared" ref="AI913" si="10992">IF(OR(ISERROR(VLOOKUP(CONCATENATE("ALI_",$C913,"_SEG_",$I913,"_PROV_",$D913),Catalogo_Precios,AI$8,FALSE)),M913=0),0,VLOOKUP(CONCATENATE("ALI_",$C913,"_SEG_",$I913,"_PROV_",$D913),Catalogo_Precios,AI$8,FALSE))</f>
        <v>2353</v>
      </c>
      <c r="AJ913" s="57">
        <f t="shared" ref="AJ913" si="10993">IF(OR(ISERROR(VLOOKUP(CONCATENATE("ALI_",$C913,"_SEG_",$I913,"_PROV_",$D913),Catalogo_Precios,AJ$8,FALSE)),N913=0),0,VLOOKUP(CONCATENATE("ALI_",$C913,"_SEG_",$I913,"_PROV_",$D913),Catalogo_Precios,AJ$8,FALSE))</f>
        <v>2941</v>
      </c>
      <c r="AK913" s="57">
        <f t="shared" ref="AK913" si="10994">IF(OR(ISERROR(VLOOKUP(CONCATENATE("ALI_",$C913,"_SEG_",$I913,"_PROV_",$D913),Catalogo_Precios,AK$8,FALSE)),O913=0),0,VLOOKUP(CONCATENATE("ALI_",$C913,"_SEG_",$I913,"_PROV_",$D913),Catalogo_Precios,AK$8,FALSE))</f>
        <v>2941</v>
      </c>
      <c r="AL913" s="53"/>
      <c r="AM913" s="59" t="str">
        <f t="shared" si="10928"/>
        <v>ALI_85_SEG_13</v>
      </c>
      <c r="AN913" s="59" t="str">
        <f t="shared" si="10929"/>
        <v>ALI_85_SEG_13_VAL_28959342</v>
      </c>
      <c r="AO913" s="60">
        <f t="shared" ref="AO913" si="10995">IF(OR(AB913="",AB913=0),0,COUNTIF(Codificacion,AM913))</f>
        <v>3</v>
      </c>
      <c r="AP913" s="61">
        <f t="array" ref="AP913">MIN(IF(Codificacion=AM913,Total_Cotizacion,""))</f>
        <v>23009017.599999998</v>
      </c>
      <c r="AQ913" s="62" t="b">
        <f t="shared" si="10931"/>
        <v>0</v>
      </c>
      <c r="AR913" s="51" t="str">
        <f t="shared" ref="AR913" si="10996">IF(COUNTIF(Codificacion2,CONCATENATE(AM913,"_VAL_",AB913))&gt;1,"Empate","")</f>
        <v/>
      </c>
      <c r="AS913" s="63" t="str">
        <f t="shared" si="10530"/>
        <v/>
      </c>
      <c r="AT913" s="59" t="str">
        <f t="shared" si="10933"/>
        <v>ALI_85_SEG_13_</v>
      </c>
      <c r="AU913" s="63">
        <f t="shared" ref="AU913" si="10997">IF(AND(COUNTIF(Codificacion3,AT913)&lt;AO913),1,COUNTIF(Codificacion3,AT913))</f>
        <v>1</v>
      </c>
      <c r="AV913" s="62" t="str">
        <f t="shared" si="10935"/>
        <v>No Seleccionada</v>
      </c>
      <c r="AW913" s="53"/>
      <c r="AX913" s="51" t="str">
        <f t="shared" si="10936"/>
        <v>ALI_85_SEG_13FALSO</v>
      </c>
      <c r="AY913" s="51">
        <f t="shared" si="10917"/>
        <v>2</v>
      </c>
      <c r="AZ913" s="64" t="b">
        <f t="shared" si="10937"/>
        <v>0</v>
      </c>
    </row>
    <row r="914" spans="1:52" x14ac:dyDescent="0.2">
      <c r="A914" s="50" t="b">
        <f t="shared" si="10880"/>
        <v>0</v>
      </c>
      <c r="B914" s="51" t="s">
        <v>113</v>
      </c>
      <c r="C914" s="52">
        <v>85</v>
      </c>
      <c r="D914" s="52">
        <f t="shared" ref="D914" si="10998">IF(ISERROR(VLOOKUP(E914,Proveedores,2,FALSE)),"",VLOOKUP(E914,Proveedores,2,FALSE))</f>
        <v>2032</v>
      </c>
      <c r="E914" s="53" t="s">
        <v>114</v>
      </c>
      <c r="F914" s="54">
        <v>600</v>
      </c>
      <c r="G914" s="53" t="s">
        <v>61</v>
      </c>
      <c r="H914" s="53" t="s">
        <v>83</v>
      </c>
      <c r="I914" s="52">
        <v>14</v>
      </c>
      <c r="J914" s="53" t="s">
        <v>58</v>
      </c>
      <c r="K914" s="55">
        <v>44835</v>
      </c>
      <c r="L914" s="56">
        <v>4075</v>
      </c>
      <c r="M914" s="56">
        <v>4948</v>
      </c>
      <c r="N914" s="56">
        <v>2295</v>
      </c>
      <c r="O914" s="56">
        <v>177</v>
      </c>
      <c r="P914" s="57">
        <v>2369</v>
      </c>
      <c r="Q914" s="58">
        <v>0</v>
      </c>
      <c r="R914" s="57">
        <v>2369</v>
      </c>
      <c r="S914" s="57">
        <v>2369</v>
      </c>
      <c r="T914" s="58">
        <v>0</v>
      </c>
      <c r="U914" s="57">
        <v>2369</v>
      </c>
      <c r="V914" s="57">
        <v>2962</v>
      </c>
      <c r="W914" s="58">
        <v>0</v>
      </c>
      <c r="X914" s="57">
        <v>2962</v>
      </c>
      <c r="Y914" s="57">
        <v>2962</v>
      </c>
      <c r="Z914" s="58">
        <v>0</v>
      </c>
      <c r="AA914" s="57">
        <v>2962</v>
      </c>
      <c r="AB914" s="57">
        <v>28697551</v>
      </c>
      <c r="AC914" s="53" t="str">
        <f t="shared" si="10919"/>
        <v>Registro Valido</v>
      </c>
      <c r="AD914" s="57">
        <f t="shared" ref="AD914" si="10999">IF(OR(ISERROR(VLOOKUP(CONCATENATE("ALI_",$C914,"_SEG_",$I914,"_PROV_",$D914),Catalogo_Precios,AD$8,FALSE)),L914=0),0,VLOOKUP(CONCATENATE("ALI_",$C914,"_SEG_",$I914,"_PROV_",$D914),Catalogo_Precios,AD$8,FALSE))</f>
        <v>2369</v>
      </c>
      <c r="AE914" s="57">
        <f t="shared" ref="AE914" si="11000">IF(OR(ISERROR(VLOOKUP(CONCATENATE("ALI_",$C914,"_SEG_",$I914,"_PROV_",$D914),Catalogo_Precios,AE$8,FALSE)),M914=0),0,VLOOKUP(CONCATENATE("ALI_",$C914,"_SEG_",$I914,"_PROV_",$D914),Catalogo_Precios,AE$8,FALSE))</f>
        <v>2369</v>
      </c>
      <c r="AF914" s="57">
        <f t="shared" ref="AF914" si="11001">IF(OR(ISERROR(VLOOKUP(CONCATENATE("ALI_",$C914,"_SEG_",$I914,"_PROV_",$D914),Catalogo_Precios,AF$8,FALSE)),N914=0),0,VLOOKUP(CONCATENATE("ALI_",$C914,"_SEG_",$I914,"_PROV_",$D914),Catalogo_Precios,AF$8,FALSE))</f>
        <v>2962</v>
      </c>
      <c r="AG914" s="57">
        <f t="shared" ref="AG914" si="11002">IF(OR(ISERROR(VLOOKUP(CONCATENATE("ALI_",$C914,"_SEG_",$I914,"_PROV_",$D914),Catalogo_Precios,AG$8,FALSE)),O914=0),0,VLOOKUP(CONCATENATE("ALI_",$C914,"_SEG_",$I914,"_PROV_",$D914),Catalogo_Precios,AG$8,FALSE))</f>
        <v>2962</v>
      </c>
      <c r="AH914" s="57">
        <f t="shared" ref="AH914" si="11003">IF(OR(ISERROR(VLOOKUP(CONCATENATE("ALI_",$C914,"_SEG_",$I914,"_PROV_",$D914),Catalogo_Precios,AH$8,FALSE)),L914=0),0,VLOOKUP(CONCATENATE("ALI_",$C914,"_SEG_",$I914,"_PROV_",$D914),Catalogo_Precios,AH$8,FALSE))</f>
        <v>2353</v>
      </c>
      <c r="AI914" s="57">
        <f t="shared" ref="AI914" si="11004">IF(OR(ISERROR(VLOOKUP(CONCATENATE("ALI_",$C914,"_SEG_",$I914,"_PROV_",$D914),Catalogo_Precios,AI$8,FALSE)),M914=0),0,VLOOKUP(CONCATENATE("ALI_",$C914,"_SEG_",$I914,"_PROV_",$D914),Catalogo_Precios,AI$8,FALSE))</f>
        <v>2353</v>
      </c>
      <c r="AJ914" s="57">
        <f t="shared" ref="AJ914" si="11005">IF(OR(ISERROR(VLOOKUP(CONCATENATE("ALI_",$C914,"_SEG_",$I914,"_PROV_",$D914),Catalogo_Precios,AJ$8,FALSE)),N914=0),0,VLOOKUP(CONCATENATE("ALI_",$C914,"_SEG_",$I914,"_PROV_",$D914),Catalogo_Precios,AJ$8,FALSE))</f>
        <v>2941</v>
      </c>
      <c r="AK914" s="57">
        <f t="shared" ref="AK914" si="11006">IF(OR(ISERROR(VLOOKUP(CONCATENATE("ALI_",$C914,"_SEG_",$I914,"_PROV_",$D914),Catalogo_Precios,AK$8,FALSE)),O914=0),0,VLOOKUP(CONCATENATE("ALI_",$C914,"_SEG_",$I914,"_PROV_",$D914),Catalogo_Precios,AK$8,FALSE))</f>
        <v>2941</v>
      </c>
      <c r="AL914" s="53"/>
      <c r="AM914" s="59" t="str">
        <f t="shared" si="10928"/>
        <v>ALI_85_SEG_14</v>
      </c>
      <c r="AN914" s="59" t="str">
        <f t="shared" si="10929"/>
        <v>ALI_85_SEG_14_VAL_28697551</v>
      </c>
      <c r="AO914" s="60">
        <f t="shared" ref="AO914" si="11007">IF(OR(AB914="",AB914=0),0,COUNTIF(Codificacion,AM914))</f>
        <v>3</v>
      </c>
      <c r="AP914" s="61">
        <f t="array" ref="AP914">MIN(IF(Codificacion=AM914,Total_Cotizacion,""))</f>
        <v>22801016.800000004</v>
      </c>
      <c r="AQ914" s="62" t="b">
        <f t="shared" si="10931"/>
        <v>0</v>
      </c>
      <c r="AR914" s="51" t="str">
        <f t="shared" ref="AR914" si="11008">IF(COUNTIF(Codificacion2,CONCATENATE(AM914,"_VAL_",AB914))&gt;1,"Empate","")</f>
        <v/>
      </c>
      <c r="AS914" s="63" t="str">
        <f t="shared" si="10530"/>
        <v/>
      </c>
      <c r="AT914" s="59" t="str">
        <f t="shared" si="10933"/>
        <v>ALI_85_SEG_14_</v>
      </c>
      <c r="AU914" s="63">
        <f t="shared" ref="AU914" si="11009">IF(AND(COUNTIF(Codificacion3,AT914)&lt;AO914),1,COUNTIF(Codificacion3,AT914))</f>
        <v>1</v>
      </c>
      <c r="AV914" s="62" t="str">
        <f t="shared" si="10935"/>
        <v>No Seleccionada</v>
      </c>
      <c r="AW914" s="53"/>
      <c r="AX914" s="51" t="str">
        <f t="shared" si="10936"/>
        <v>ALI_85_SEG_14FALSO</v>
      </c>
      <c r="AY914" s="51">
        <f t="shared" si="10917"/>
        <v>2</v>
      </c>
      <c r="AZ914" s="64" t="b">
        <f t="shared" si="10937"/>
        <v>0</v>
      </c>
    </row>
    <row r="915" spans="1:52" x14ac:dyDescent="0.2">
      <c r="A915" s="50" t="b">
        <f t="shared" si="10880"/>
        <v>0</v>
      </c>
      <c r="B915" s="51" t="s">
        <v>113</v>
      </c>
      <c r="C915" s="52">
        <v>85</v>
      </c>
      <c r="D915" s="52">
        <f t="shared" ref="D915" si="11010">IF(ISERROR(VLOOKUP(E915,Proveedores,2,FALSE)),"",VLOOKUP(E915,Proveedores,2,FALSE))</f>
        <v>2032</v>
      </c>
      <c r="E915" s="53" t="s">
        <v>114</v>
      </c>
      <c r="F915" s="54">
        <v>601</v>
      </c>
      <c r="G915" s="53" t="s">
        <v>61</v>
      </c>
      <c r="H915" s="53" t="s">
        <v>83</v>
      </c>
      <c r="I915" s="52">
        <v>15</v>
      </c>
      <c r="J915" s="53" t="s">
        <v>58</v>
      </c>
      <c r="K915" s="55">
        <v>44835</v>
      </c>
      <c r="L915" s="56">
        <v>3850</v>
      </c>
      <c r="M915" s="56">
        <v>4676</v>
      </c>
      <c r="N915" s="56">
        <v>2170</v>
      </c>
      <c r="O915" s="56">
        <v>167</v>
      </c>
      <c r="P915" s="57">
        <v>2369</v>
      </c>
      <c r="Q915" s="58">
        <v>0</v>
      </c>
      <c r="R915" s="57">
        <v>2369</v>
      </c>
      <c r="S915" s="57">
        <v>2369</v>
      </c>
      <c r="T915" s="58">
        <v>0</v>
      </c>
      <c r="U915" s="57">
        <v>2369</v>
      </c>
      <c r="V915" s="57">
        <v>2962</v>
      </c>
      <c r="W915" s="58">
        <v>0</v>
      </c>
      <c r="X915" s="57">
        <v>2962</v>
      </c>
      <c r="Y915" s="57">
        <v>2962</v>
      </c>
      <c r="Z915" s="58">
        <v>0</v>
      </c>
      <c r="AA915" s="57">
        <v>2962</v>
      </c>
      <c r="AB915" s="57">
        <v>27120288</v>
      </c>
      <c r="AC915" s="53" t="str">
        <f t="shared" si="10919"/>
        <v>Registro Valido</v>
      </c>
      <c r="AD915" s="57">
        <f t="shared" ref="AD915" si="11011">IF(OR(ISERROR(VLOOKUP(CONCATENATE("ALI_",$C915,"_SEG_",$I915,"_PROV_",$D915),Catalogo_Precios,AD$8,FALSE)),L915=0),0,VLOOKUP(CONCATENATE("ALI_",$C915,"_SEG_",$I915,"_PROV_",$D915),Catalogo_Precios,AD$8,FALSE))</f>
        <v>2369</v>
      </c>
      <c r="AE915" s="57">
        <f t="shared" ref="AE915" si="11012">IF(OR(ISERROR(VLOOKUP(CONCATENATE("ALI_",$C915,"_SEG_",$I915,"_PROV_",$D915),Catalogo_Precios,AE$8,FALSE)),M915=0),0,VLOOKUP(CONCATENATE("ALI_",$C915,"_SEG_",$I915,"_PROV_",$D915),Catalogo_Precios,AE$8,FALSE))</f>
        <v>2369</v>
      </c>
      <c r="AF915" s="57">
        <f t="shared" ref="AF915" si="11013">IF(OR(ISERROR(VLOOKUP(CONCATENATE("ALI_",$C915,"_SEG_",$I915,"_PROV_",$D915),Catalogo_Precios,AF$8,FALSE)),N915=0),0,VLOOKUP(CONCATENATE("ALI_",$C915,"_SEG_",$I915,"_PROV_",$D915),Catalogo_Precios,AF$8,FALSE))</f>
        <v>2962</v>
      </c>
      <c r="AG915" s="57">
        <f t="shared" ref="AG915" si="11014">IF(OR(ISERROR(VLOOKUP(CONCATENATE("ALI_",$C915,"_SEG_",$I915,"_PROV_",$D915),Catalogo_Precios,AG$8,FALSE)),O915=0),0,VLOOKUP(CONCATENATE("ALI_",$C915,"_SEG_",$I915,"_PROV_",$D915),Catalogo_Precios,AG$8,FALSE))</f>
        <v>2962</v>
      </c>
      <c r="AH915" s="57">
        <f t="shared" ref="AH915" si="11015">IF(OR(ISERROR(VLOOKUP(CONCATENATE("ALI_",$C915,"_SEG_",$I915,"_PROV_",$D915),Catalogo_Precios,AH$8,FALSE)),L915=0),0,VLOOKUP(CONCATENATE("ALI_",$C915,"_SEG_",$I915,"_PROV_",$D915),Catalogo_Precios,AH$8,FALSE))</f>
        <v>2353</v>
      </c>
      <c r="AI915" s="57">
        <f t="shared" ref="AI915" si="11016">IF(OR(ISERROR(VLOOKUP(CONCATENATE("ALI_",$C915,"_SEG_",$I915,"_PROV_",$D915),Catalogo_Precios,AI$8,FALSE)),M915=0),0,VLOOKUP(CONCATENATE("ALI_",$C915,"_SEG_",$I915,"_PROV_",$D915),Catalogo_Precios,AI$8,FALSE))</f>
        <v>2353</v>
      </c>
      <c r="AJ915" s="57">
        <f t="shared" ref="AJ915" si="11017">IF(OR(ISERROR(VLOOKUP(CONCATENATE("ALI_",$C915,"_SEG_",$I915,"_PROV_",$D915),Catalogo_Precios,AJ$8,FALSE)),N915=0),0,VLOOKUP(CONCATENATE("ALI_",$C915,"_SEG_",$I915,"_PROV_",$D915),Catalogo_Precios,AJ$8,FALSE))</f>
        <v>2941</v>
      </c>
      <c r="AK915" s="57">
        <f t="shared" ref="AK915" si="11018">IF(OR(ISERROR(VLOOKUP(CONCATENATE("ALI_",$C915,"_SEG_",$I915,"_PROV_",$D915),Catalogo_Precios,AK$8,FALSE)),O915=0),0,VLOOKUP(CONCATENATE("ALI_",$C915,"_SEG_",$I915,"_PROV_",$D915),Catalogo_Precios,AK$8,FALSE))</f>
        <v>2941</v>
      </c>
      <c r="AL915" s="53"/>
      <c r="AM915" s="59" t="str">
        <f t="shared" si="10928"/>
        <v>ALI_85_SEG_15</v>
      </c>
      <c r="AN915" s="59" t="str">
        <f t="shared" si="10929"/>
        <v>ALI_85_SEG_15_VAL_27120288</v>
      </c>
      <c r="AO915" s="60">
        <f t="shared" ref="AO915" si="11019">IF(OR(AB915="",AB915=0),0,COUNTIF(Codificacion,AM915))</f>
        <v>3</v>
      </c>
      <c r="AP915" s="61">
        <f t="array" ref="AP915">MIN(IF(Codificacion=AM915,Total_Cotizacion,""))</f>
        <v>21547836</v>
      </c>
      <c r="AQ915" s="62" t="b">
        <f t="shared" si="10931"/>
        <v>0</v>
      </c>
      <c r="AR915" s="51" t="str">
        <f t="shared" ref="AR915" si="11020">IF(COUNTIF(Codificacion2,CONCATENATE(AM915,"_VAL_",AB915))&gt;1,"Empate","")</f>
        <v/>
      </c>
      <c r="AS915" s="63" t="str">
        <f t="shared" si="10530"/>
        <v/>
      </c>
      <c r="AT915" s="59" t="str">
        <f t="shared" si="10933"/>
        <v>ALI_85_SEG_15_</v>
      </c>
      <c r="AU915" s="63">
        <f t="shared" ref="AU915" si="11021">IF(AND(COUNTIF(Codificacion3,AT915)&lt;AO915),1,COUNTIF(Codificacion3,AT915))</f>
        <v>1</v>
      </c>
      <c r="AV915" s="62" t="str">
        <f t="shared" si="10935"/>
        <v>No Seleccionada</v>
      </c>
      <c r="AW915" s="53"/>
      <c r="AX915" s="51" t="str">
        <f t="shared" si="10936"/>
        <v>ALI_85_SEG_15FALSO</v>
      </c>
      <c r="AY915" s="51">
        <f t="shared" si="10917"/>
        <v>2</v>
      </c>
      <c r="AZ915" s="64" t="b">
        <f t="shared" si="10937"/>
        <v>0</v>
      </c>
    </row>
    <row r="916" spans="1:52" x14ac:dyDescent="0.2">
      <c r="A916" s="50" t="b">
        <f t="shared" si="10880"/>
        <v>0</v>
      </c>
      <c r="B916" s="51" t="s">
        <v>113</v>
      </c>
      <c r="C916" s="52">
        <v>40</v>
      </c>
      <c r="D916" s="52">
        <f t="shared" ref="D916" si="11022">IF(ISERROR(VLOOKUP(E916,Proveedores,2,FALSE)),"",VLOOKUP(E916,Proveedores,2,FALSE))</f>
        <v>2032</v>
      </c>
      <c r="E916" s="53" t="s">
        <v>114</v>
      </c>
      <c r="F916" s="54">
        <v>617</v>
      </c>
      <c r="G916" s="53" t="s">
        <v>61</v>
      </c>
      <c r="H916" s="53" t="s">
        <v>119</v>
      </c>
      <c r="I916" s="52">
        <v>1</v>
      </c>
      <c r="J916" s="53" t="s">
        <v>58</v>
      </c>
      <c r="K916" s="55">
        <v>44835</v>
      </c>
      <c r="L916" s="56">
        <v>10125</v>
      </c>
      <c r="M916" s="56">
        <v>10060</v>
      </c>
      <c r="N916" s="56">
        <v>5578</v>
      </c>
      <c r="O916" s="56">
        <v>404</v>
      </c>
      <c r="P916" s="57">
        <v>889</v>
      </c>
      <c r="Q916" s="58">
        <v>0</v>
      </c>
      <c r="R916" s="57">
        <v>889</v>
      </c>
      <c r="S916" s="57">
        <v>889</v>
      </c>
      <c r="T916" s="58">
        <v>0</v>
      </c>
      <c r="U916" s="57">
        <v>889</v>
      </c>
      <c r="V916" s="57">
        <v>889</v>
      </c>
      <c r="W916" s="58">
        <v>0</v>
      </c>
      <c r="X916" s="57">
        <v>889</v>
      </c>
      <c r="Y916" s="57">
        <v>889</v>
      </c>
      <c r="Z916" s="58">
        <v>0</v>
      </c>
      <c r="AA916" s="57">
        <v>889</v>
      </c>
      <c r="AB916" s="57">
        <v>23262463</v>
      </c>
      <c r="AC916" s="53" t="str">
        <f t="shared" si="10919"/>
        <v>Registro Valido</v>
      </c>
      <c r="AD916" s="57">
        <f t="shared" ref="AD916" si="11023">IF(OR(ISERROR(VLOOKUP(CONCATENATE("ALI_",$C916,"_SEG_",$I916,"_PROV_",$D916),Catalogo_Precios,AD$8,FALSE)),L916=0),0,VLOOKUP(CONCATENATE("ALI_",$C916,"_SEG_",$I916,"_PROV_",$D916),Catalogo_Precios,AD$8,FALSE))</f>
        <v>889</v>
      </c>
      <c r="AE916" s="57">
        <f t="shared" ref="AE916" si="11024">IF(OR(ISERROR(VLOOKUP(CONCATENATE("ALI_",$C916,"_SEG_",$I916,"_PROV_",$D916),Catalogo_Precios,AE$8,FALSE)),M916=0),0,VLOOKUP(CONCATENATE("ALI_",$C916,"_SEG_",$I916,"_PROV_",$D916),Catalogo_Precios,AE$8,FALSE))</f>
        <v>889</v>
      </c>
      <c r="AF916" s="57">
        <f t="shared" ref="AF916" si="11025">IF(OR(ISERROR(VLOOKUP(CONCATENATE("ALI_",$C916,"_SEG_",$I916,"_PROV_",$D916),Catalogo_Precios,AF$8,FALSE)),N916=0),0,VLOOKUP(CONCATENATE("ALI_",$C916,"_SEG_",$I916,"_PROV_",$D916),Catalogo_Precios,AF$8,FALSE))</f>
        <v>889</v>
      </c>
      <c r="AG916" s="57">
        <f t="shared" ref="AG916" si="11026">IF(OR(ISERROR(VLOOKUP(CONCATENATE("ALI_",$C916,"_SEG_",$I916,"_PROV_",$D916),Catalogo_Precios,AG$8,FALSE)),O916=0),0,VLOOKUP(CONCATENATE("ALI_",$C916,"_SEG_",$I916,"_PROV_",$D916),Catalogo_Precios,AG$8,FALSE))</f>
        <v>889</v>
      </c>
      <c r="AH916" s="57">
        <f t="shared" ref="AH916" si="11027">IF(OR(ISERROR(VLOOKUP(CONCATENATE("ALI_",$C916,"_SEG_",$I916,"_PROV_",$D916),Catalogo_Precios,AH$8,FALSE)),L916=0),0,VLOOKUP(CONCATENATE("ALI_",$C916,"_SEG_",$I916,"_PROV_",$D916),Catalogo_Precios,AH$8,FALSE))</f>
        <v>867</v>
      </c>
      <c r="AI916" s="57">
        <f t="shared" ref="AI916" si="11028">IF(OR(ISERROR(VLOOKUP(CONCATENATE("ALI_",$C916,"_SEG_",$I916,"_PROV_",$D916),Catalogo_Precios,AI$8,FALSE)),M916=0),0,VLOOKUP(CONCATENATE("ALI_",$C916,"_SEG_",$I916,"_PROV_",$D916),Catalogo_Precios,AI$8,FALSE))</f>
        <v>867</v>
      </c>
      <c r="AJ916" s="57">
        <f t="shared" ref="AJ916" si="11029">IF(OR(ISERROR(VLOOKUP(CONCATENATE("ALI_",$C916,"_SEG_",$I916,"_PROV_",$D916),Catalogo_Precios,AJ$8,FALSE)),N916=0),0,VLOOKUP(CONCATENATE("ALI_",$C916,"_SEG_",$I916,"_PROV_",$D916),Catalogo_Precios,AJ$8,FALSE))</f>
        <v>867</v>
      </c>
      <c r="AK916" s="57">
        <f t="shared" ref="AK916" si="11030">IF(OR(ISERROR(VLOOKUP(CONCATENATE("ALI_",$C916,"_SEG_",$I916,"_PROV_",$D916),Catalogo_Precios,AK$8,FALSE)),O916=0),0,VLOOKUP(CONCATENATE("ALI_",$C916,"_SEG_",$I916,"_PROV_",$D916),Catalogo_Precios,AK$8,FALSE))</f>
        <v>867</v>
      </c>
      <c r="AL916" s="53"/>
      <c r="AM916" s="59" t="str">
        <f t="shared" si="10928"/>
        <v>ALI_40_SEG_1</v>
      </c>
      <c r="AN916" s="59" t="str">
        <f t="shared" si="10929"/>
        <v>ALI_40_SEG_1_VAL_23262463</v>
      </c>
      <c r="AO916" s="60">
        <f t="shared" ref="AO916" si="11031">IF(OR(AB916="",AB916=0),0,COUNTIF(Codificacion,AM916))</f>
        <v>3</v>
      </c>
      <c r="AP916" s="61">
        <f t="array" ref="AP916">MIN(IF(Codificacion=AM916,Total_Cotizacion,""))</f>
        <v>21546954.480000004</v>
      </c>
      <c r="AQ916" s="62" t="b">
        <f t="shared" si="10931"/>
        <v>0</v>
      </c>
      <c r="AR916" s="51" t="str">
        <f t="shared" ref="AR916" si="11032">IF(COUNTIF(Codificacion2,CONCATENATE(AM916,"_VAL_",AB916))&gt;1,"Empate","")</f>
        <v/>
      </c>
      <c r="AS916" s="63" t="str">
        <f t="shared" si="10530"/>
        <v/>
      </c>
      <c r="AT916" s="59" t="str">
        <f t="shared" si="10933"/>
        <v>ALI_40_SEG_1_</v>
      </c>
      <c r="AU916" s="63">
        <f t="shared" ref="AU916" si="11033">IF(AND(COUNTIF(Codificacion3,AT916)&lt;AO916),1,COUNTIF(Codificacion3,AT916))</f>
        <v>1</v>
      </c>
      <c r="AV916" s="62" t="str">
        <f t="shared" si="10935"/>
        <v>No Seleccionada</v>
      </c>
      <c r="AW916" s="53"/>
      <c r="AX916" s="51" t="str">
        <f t="shared" si="10936"/>
        <v>ALI_40_SEG_1FALSO</v>
      </c>
      <c r="AY916" s="51">
        <f t="shared" si="10917"/>
        <v>2</v>
      </c>
      <c r="AZ916" s="64" t="b">
        <f t="shared" si="10937"/>
        <v>0</v>
      </c>
    </row>
    <row r="917" spans="1:52" x14ac:dyDescent="0.2">
      <c r="A917" s="50" t="b">
        <f t="shared" si="10880"/>
        <v>0</v>
      </c>
      <c r="B917" s="51" t="s">
        <v>113</v>
      </c>
      <c r="C917" s="52">
        <v>40</v>
      </c>
      <c r="D917" s="52">
        <f t="shared" ref="D917" si="11034">IF(ISERROR(VLOOKUP(E917,Proveedores,2,FALSE)),"",VLOOKUP(E917,Proveedores,2,FALSE))</f>
        <v>2032</v>
      </c>
      <c r="E917" s="53" t="s">
        <v>114</v>
      </c>
      <c r="F917" s="54">
        <v>618</v>
      </c>
      <c r="G917" s="53" t="s">
        <v>61</v>
      </c>
      <c r="H917" s="53" t="s">
        <v>119</v>
      </c>
      <c r="I917" s="52">
        <v>2</v>
      </c>
      <c r="J917" s="53" t="s">
        <v>58</v>
      </c>
      <c r="K917" s="55">
        <v>44835</v>
      </c>
      <c r="L917" s="56">
        <v>10353</v>
      </c>
      <c r="M917" s="56">
        <v>10287</v>
      </c>
      <c r="N917" s="56">
        <v>5704</v>
      </c>
      <c r="O917" s="56">
        <v>414</v>
      </c>
      <c r="P917" s="57">
        <v>889</v>
      </c>
      <c r="Q917" s="58">
        <v>0</v>
      </c>
      <c r="R917" s="57">
        <v>889</v>
      </c>
      <c r="S917" s="57">
        <v>889</v>
      </c>
      <c r="T917" s="58">
        <v>0</v>
      </c>
      <c r="U917" s="57">
        <v>889</v>
      </c>
      <c r="V917" s="57">
        <v>889</v>
      </c>
      <c r="W917" s="58">
        <v>0</v>
      </c>
      <c r="X917" s="57">
        <v>889</v>
      </c>
      <c r="Y917" s="57">
        <v>889</v>
      </c>
      <c r="Z917" s="58">
        <v>0</v>
      </c>
      <c r="AA917" s="57">
        <v>889</v>
      </c>
      <c r="AB917" s="57">
        <v>23787862</v>
      </c>
      <c r="AC917" s="53" t="str">
        <f t="shared" si="10919"/>
        <v>Registro Valido</v>
      </c>
      <c r="AD917" s="57">
        <f t="shared" ref="AD917" si="11035">IF(OR(ISERROR(VLOOKUP(CONCATENATE("ALI_",$C917,"_SEG_",$I917,"_PROV_",$D917),Catalogo_Precios,AD$8,FALSE)),L917=0),0,VLOOKUP(CONCATENATE("ALI_",$C917,"_SEG_",$I917,"_PROV_",$D917),Catalogo_Precios,AD$8,FALSE))</f>
        <v>889</v>
      </c>
      <c r="AE917" s="57">
        <f t="shared" ref="AE917" si="11036">IF(OR(ISERROR(VLOOKUP(CONCATENATE("ALI_",$C917,"_SEG_",$I917,"_PROV_",$D917),Catalogo_Precios,AE$8,FALSE)),M917=0),0,VLOOKUP(CONCATENATE("ALI_",$C917,"_SEG_",$I917,"_PROV_",$D917),Catalogo_Precios,AE$8,FALSE))</f>
        <v>889</v>
      </c>
      <c r="AF917" s="57">
        <f t="shared" ref="AF917" si="11037">IF(OR(ISERROR(VLOOKUP(CONCATENATE("ALI_",$C917,"_SEG_",$I917,"_PROV_",$D917),Catalogo_Precios,AF$8,FALSE)),N917=0),0,VLOOKUP(CONCATENATE("ALI_",$C917,"_SEG_",$I917,"_PROV_",$D917),Catalogo_Precios,AF$8,FALSE))</f>
        <v>889</v>
      </c>
      <c r="AG917" s="57">
        <f t="shared" ref="AG917" si="11038">IF(OR(ISERROR(VLOOKUP(CONCATENATE("ALI_",$C917,"_SEG_",$I917,"_PROV_",$D917),Catalogo_Precios,AG$8,FALSE)),O917=0),0,VLOOKUP(CONCATENATE("ALI_",$C917,"_SEG_",$I917,"_PROV_",$D917),Catalogo_Precios,AG$8,FALSE))</f>
        <v>889</v>
      </c>
      <c r="AH917" s="57">
        <f t="shared" ref="AH917" si="11039">IF(OR(ISERROR(VLOOKUP(CONCATENATE("ALI_",$C917,"_SEG_",$I917,"_PROV_",$D917),Catalogo_Precios,AH$8,FALSE)),L917=0),0,VLOOKUP(CONCATENATE("ALI_",$C917,"_SEG_",$I917,"_PROV_",$D917),Catalogo_Precios,AH$8,FALSE))</f>
        <v>867</v>
      </c>
      <c r="AI917" s="57">
        <f t="shared" ref="AI917" si="11040">IF(OR(ISERROR(VLOOKUP(CONCATENATE("ALI_",$C917,"_SEG_",$I917,"_PROV_",$D917),Catalogo_Precios,AI$8,FALSE)),M917=0),0,VLOOKUP(CONCATENATE("ALI_",$C917,"_SEG_",$I917,"_PROV_",$D917),Catalogo_Precios,AI$8,FALSE))</f>
        <v>867</v>
      </c>
      <c r="AJ917" s="57">
        <f t="shared" ref="AJ917" si="11041">IF(OR(ISERROR(VLOOKUP(CONCATENATE("ALI_",$C917,"_SEG_",$I917,"_PROV_",$D917),Catalogo_Precios,AJ$8,FALSE)),N917=0),0,VLOOKUP(CONCATENATE("ALI_",$C917,"_SEG_",$I917,"_PROV_",$D917),Catalogo_Precios,AJ$8,FALSE))</f>
        <v>867</v>
      </c>
      <c r="AK917" s="57">
        <f t="shared" ref="AK917" si="11042">IF(OR(ISERROR(VLOOKUP(CONCATENATE("ALI_",$C917,"_SEG_",$I917,"_PROV_",$D917),Catalogo_Precios,AK$8,FALSE)),O917=0),0,VLOOKUP(CONCATENATE("ALI_",$C917,"_SEG_",$I917,"_PROV_",$D917),Catalogo_Precios,AK$8,FALSE))</f>
        <v>867</v>
      </c>
      <c r="AL917" s="53"/>
      <c r="AM917" s="59" t="str">
        <f t="shared" si="10928"/>
        <v>ALI_40_SEG_2</v>
      </c>
      <c r="AN917" s="59" t="str">
        <f t="shared" si="10929"/>
        <v>ALI_40_SEG_2_VAL_23787862</v>
      </c>
      <c r="AO917" s="60">
        <f t="shared" ref="AO917" si="11043">IF(OR(AB917="",AB917=0),0,COUNTIF(Codificacion,AM917))</f>
        <v>3</v>
      </c>
      <c r="AP917" s="61">
        <f t="array" ref="AP917">MIN(IF(Codificacion=AM917,Total_Cotizacion,""))</f>
        <v>22033607.520000003</v>
      </c>
      <c r="AQ917" s="62" t="b">
        <f t="shared" si="10931"/>
        <v>0</v>
      </c>
      <c r="AR917" s="51" t="str">
        <f t="shared" ref="AR917" si="11044">IF(COUNTIF(Codificacion2,CONCATENATE(AM917,"_VAL_",AB917))&gt;1,"Empate","")</f>
        <v/>
      </c>
      <c r="AS917" s="63" t="str">
        <f t="shared" si="10530"/>
        <v/>
      </c>
      <c r="AT917" s="59" t="str">
        <f t="shared" si="10933"/>
        <v>ALI_40_SEG_2_</v>
      </c>
      <c r="AU917" s="63">
        <f t="shared" ref="AU917" si="11045">IF(AND(COUNTIF(Codificacion3,AT917)&lt;AO917),1,COUNTIF(Codificacion3,AT917))</f>
        <v>1</v>
      </c>
      <c r="AV917" s="62" t="str">
        <f t="shared" si="10935"/>
        <v>No Seleccionada</v>
      </c>
      <c r="AW917" s="53"/>
      <c r="AX917" s="51" t="str">
        <f t="shared" si="10936"/>
        <v>ALI_40_SEG_2FALSO</v>
      </c>
      <c r="AY917" s="51">
        <f t="shared" si="10917"/>
        <v>2</v>
      </c>
      <c r="AZ917" s="64" t="b">
        <f t="shared" si="10937"/>
        <v>0</v>
      </c>
    </row>
    <row r="918" spans="1:52" x14ac:dyDescent="0.2">
      <c r="A918" s="50" t="b">
        <f t="shared" si="10880"/>
        <v>0</v>
      </c>
      <c r="B918" s="51" t="s">
        <v>113</v>
      </c>
      <c r="C918" s="52">
        <v>40</v>
      </c>
      <c r="D918" s="52">
        <f t="shared" ref="D918" si="11046">IF(ISERROR(VLOOKUP(E918,Proveedores,2,FALSE)),"",VLOOKUP(E918,Proveedores,2,FALSE))</f>
        <v>2032</v>
      </c>
      <c r="E918" s="53" t="s">
        <v>114</v>
      </c>
      <c r="F918" s="54">
        <v>619</v>
      </c>
      <c r="G918" s="53" t="s">
        <v>61</v>
      </c>
      <c r="H918" s="53" t="s">
        <v>119</v>
      </c>
      <c r="I918" s="52">
        <v>3</v>
      </c>
      <c r="J918" s="53" t="s">
        <v>58</v>
      </c>
      <c r="K918" s="55">
        <v>44835</v>
      </c>
      <c r="L918" s="56">
        <v>10291</v>
      </c>
      <c r="M918" s="56">
        <v>10226</v>
      </c>
      <c r="N918" s="56">
        <v>5670</v>
      </c>
      <c r="O918" s="56">
        <v>411</v>
      </c>
      <c r="P918" s="57">
        <v>889</v>
      </c>
      <c r="Q918" s="58">
        <v>0</v>
      </c>
      <c r="R918" s="57">
        <v>889</v>
      </c>
      <c r="S918" s="57">
        <v>889</v>
      </c>
      <c r="T918" s="58">
        <v>0</v>
      </c>
      <c r="U918" s="57">
        <v>889</v>
      </c>
      <c r="V918" s="57">
        <v>889</v>
      </c>
      <c r="W918" s="58">
        <v>0</v>
      </c>
      <c r="X918" s="57">
        <v>889</v>
      </c>
      <c r="Y918" s="57">
        <v>889</v>
      </c>
      <c r="Z918" s="58">
        <v>0</v>
      </c>
      <c r="AA918" s="57">
        <v>889</v>
      </c>
      <c r="AB918" s="57">
        <v>23645622</v>
      </c>
      <c r="AC918" s="53" t="str">
        <f t="shared" si="10919"/>
        <v>Registro Valido</v>
      </c>
      <c r="AD918" s="57">
        <f t="shared" ref="AD918" si="11047">IF(OR(ISERROR(VLOOKUP(CONCATENATE("ALI_",$C918,"_SEG_",$I918,"_PROV_",$D918),Catalogo_Precios,AD$8,FALSE)),L918=0),0,VLOOKUP(CONCATENATE("ALI_",$C918,"_SEG_",$I918,"_PROV_",$D918),Catalogo_Precios,AD$8,FALSE))</f>
        <v>889</v>
      </c>
      <c r="AE918" s="57">
        <f t="shared" ref="AE918" si="11048">IF(OR(ISERROR(VLOOKUP(CONCATENATE("ALI_",$C918,"_SEG_",$I918,"_PROV_",$D918),Catalogo_Precios,AE$8,FALSE)),M918=0),0,VLOOKUP(CONCATENATE("ALI_",$C918,"_SEG_",$I918,"_PROV_",$D918),Catalogo_Precios,AE$8,FALSE))</f>
        <v>889</v>
      </c>
      <c r="AF918" s="57">
        <f t="shared" ref="AF918" si="11049">IF(OR(ISERROR(VLOOKUP(CONCATENATE("ALI_",$C918,"_SEG_",$I918,"_PROV_",$D918),Catalogo_Precios,AF$8,FALSE)),N918=0),0,VLOOKUP(CONCATENATE("ALI_",$C918,"_SEG_",$I918,"_PROV_",$D918),Catalogo_Precios,AF$8,FALSE))</f>
        <v>889</v>
      </c>
      <c r="AG918" s="57">
        <f t="shared" ref="AG918" si="11050">IF(OR(ISERROR(VLOOKUP(CONCATENATE("ALI_",$C918,"_SEG_",$I918,"_PROV_",$D918),Catalogo_Precios,AG$8,FALSE)),O918=0),0,VLOOKUP(CONCATENATE("ALI_",$C918,"_SEG_",$I918,"_PROV_",$D918),Catalogo_Precios,AG$8,FALSE))</f>
        <v>889</v>
      </c>
      <c r="AH918" s="57">
        <f t="shared" ref="AH918" si="11051">IF(OR(ISERROR(VLOOKUP(CONCATENATE("ALI_",$C918,"_SEG_",$I918,"_PROV_",$D918),Catalogo_Precios,AH$8,FALSE)),L918=0),0,VLOOKUP(CONCATENATE("ALI_",$C918,"_SEG_",$I918,"_PROV_",$D918),Catalogo_Precios,AH$8,FALSE))</f>
        <v>867</v>
      </c>
      <c r="AI918" s="57">
        <f t="shared" ref="AI918" si="11052">IF(OR(ISERROR(VLOOKUP(CONCATENATE("ALI_",$C918,"_SEG_",$I918,"_PROV_",$D918),Catalogo_Precios,AI$8,FALSE)),M918=0),0,VLOOKUP(CONCATENATE("ALI_",$C918,"_SEG_",$I918,"_PROV_",$D918),Catalogo_Precios,AI$8,FALSE))</f>
        <v>867</v>
      </c>
      <c r="AJ918" s="57">
        <f t="shared" ref="AJ918" si="11053">IF(OR(ISERROR(VLOOKUP(CONCATENATE("ALI_",$C918,"_SEG_",$I918,"_PROV_",$D918),Catalogo_Precios,AJ$8,FALSE)),N918=0),0,VLOOKUP(CONCATENATE("ALI_",$C918,"_SEG_",$I918,"_PROV_",$D918),Catalogo_Precios,AJ$8,FALSE))</f>
        <v>867</v>
      </c>
      <c r="AK918" s="57">
        <f t="shared" ref="AK918" si="11054">IF(OR(ISERROR(VLOOKUP(CONCATENATE("ALI_",$C918,"_SEG_",$I918,"_PROV_",$D918),Catalogo_Precios,AK$8,FALSE)),O918=0),0,VLOOKUP(CONCATENATE("ALI_",$C918,"_SEG_",$I918,"_PROV_",$D918),Catalogo_Precios,AK$8,FALSE))</f>
        <v>867</v>
      </c>
      <c r="AL918" s="53"/>
      <c r="AM918" s="59" t="str">
        <f t="shared" si="10928"/>
        <v>ALI_40_SEG_3</v>
      </c>
      <c r="AN918" s="59" t="str">
        <f t="shared" si="10929"/>
        <v>ALI_40_SEG_3_VAL_23645622</v>
      </c>
      <c r="AO918" s="60">
        <f t="shared" ref="AO918" si="11055">IF(OR(AB918="",AB918=0),0,COUNTIF(Codificacion,AM918))</f>
        <v>3</v>
      </c>
      <c r="AP918" s="61">
        <f t="array" ref="AP918">MIN(IF(Codificacion=AM918,Total_Cotizacion,""))</f>
        <v>21901857.120000005</v>
      </c>
      <c r="AQ918" s="62" t="b">
        <f t="shared" si="10931"/>
        <v>0</v>
      </c>
      <c r="AR918" s="51" t="str">
        <f t="shared" ref="AR918" si="11056">IF(COUNTIF(Codificacion2,CONCATENATE(AM918,"_VAL_",AB918))&gt;1,"Empate","")</f>
        <v/>
      </c>
      <c r="AS918" s="63" t="str">
        <f t="shared" si="10530"/>
        <v/>
      </c>
      <c r="AT918" s="59" t="str">
        <f t="shared" si="10933"/>
        <v>ALI_40_SEG_3_</v>
      </c>
      <c r="AU918" s="63">
        <f t="shared" ref="AU918" si="11057">IF(AND(COUNTIF(Codificacion3,AT918)&lt;AO918),1,COUNTIF(Codificacion3,AT918))</f>
        <v>1</v>
      </c>
      <c r="AV918" s="62" t="str">
        <f t="shared" si="10935"/>
        <v>No Seleccionada</v>
      </c>
      <c r="AW918" s="53"/>
      <c r="AX918" s="51" t="str">
        <f t="shared" si="10936"/>
        <v>ALI_40_SEG_3FALSO</v>
      </c>
      <c r="AY918" s="51">
        <f t="shared" si="10917"/>
        <v>2</v>
      </c>
      <c r="AZ918" s="64" t="b">
        <f t="shared" si="10937"/>
        <v>0</v>
      </c>
    </row>
    <row r="919" spans="1:52" x14ac:dyDescent="0.2">
      <c r="A919" s="50" t="b">
        <f t="shared" si="10880"/>
        <v>0</v>
      </c>
      <c r="B919" s="51" t="s">
        <v>113</v>
      </c>
      <c r="C919" s="52">
        <v>40</v>
      </c>
      <c r="D919" s="52">
        <f t="shared" ref="D919" si="11058">IF(ISERROR(VLOOKUP(E919,Proveedores,2,FALSE)),"",VLOOKUP(E919,Proveedores,2,FALSE))</f>
        <v>2032</v>
      </c>
      <c r="E919" s="53" t="s">
        <v>114</v>
      </c>
      <c r="F919" s="54">
        <v>620</v>
      </c>
      <c r="G919" s="53" t="s">
        <v>61</v>
      </c>
      <c r="H919" s="53" t="s">
        <v>119</v>
      </c>
      <c r="I919" s="52">
        <v>4</v>
      </c>
      <c r="J919" s="53" t="s">
        <v>58</v>
      </c>
      <c r="K919" s="55">
        <v>44835</v>
      </c>
      <c r="L919" s="56">
        <v>10966</v>
      </c>
      <c r="M919" s="56">
        <v>10894</v>
      </c>
      <c r="N919" s="56">
        <v>6041</v>
      </c>
      <c r="O919" s="56">
        <v>439</v>
      </c>
      <c r="P919" s="57">
        <v>889</v>
      </c>
      <c r="Q919" s="58">
        <v>0</v>
      </c>
      <c r="R919" s="57">
        <v>889</v>
      </c>
      <c r="S919" s="57">
        <v>889</v>
      </c>
      <c r="T919" s="58">
        <v>0</v>
      </c>
      <c r="U919" s="57">
        <v>889</v>
      </c>
      <c r="V919" s="57">
        <v>889</v>
      </c>
      <c r="W919" s="58">
        <v>0</v>
      </c>
      <c r="X919" s="57">
        <v>889</v>
      </c>
      <c r="Y919" s="57">
        <v>889</v>
      </c>
      <c r="Z919" s="58">
        <v>0</v>
      </c>
      <c r="AA919" s="57">
        <v>889</v>
      </c>
      <c r="AB919" s="57">
        <v>25194260</v>
      </c>
      <c r="AC919" s="53" t="str">
        <f t="shared" si="10919"/>
        <v>Registro Valido</v>
      </c>
      <c r="AD919" s="57">
        <f t="shared" ref="AD919" si="11059">IF(OR(ISERROR(VLOOKUP(CONCATENATE("ALI_",$C919,"_SEG_",$I919,"_PROV_",$D919),Catalogo_Precios,AD$8,FALSE)),L919=0),0,VLOOKUP(CONCATENATE("ALI_",$C919,"_SEG_",$I919,"_PROV_",$D919),Catalogo_Precios,AD$8,FALSE))</f>
        <v>889</v>
      </c>
      <c r="AE919" s="57">
        <f t="shared" ref="AE919" si="11060">IF(OR(ISERROR(VLOOKUP(CONCATENATE("ALI_",$C919,"_SEG_",$I919,"_PROV_",$D919),Catalogo_Precios,AE$8,FALSE)),M919=0),0,VLOOKUP(CONCATENATE("ALI_",$C919,"_SEG_",$I919,"_PROV_",$D919),Catalogo_Precios,AE$8,FALSE))</f>
        <v>889</v>
      </c>
      <c r="AF919" s="57">
        <f t="shared" ref="AF919" si="11061">IF(OR(ISERROR(VLOOKUP(CONCATENATE("ALI_",$C919,"_SEG_",$I919,"_PROV_",$D919),Catalogo_Precios,AF$8,FALSE)),N919=0),0,VLOOKUP(CONCATENATE("ALI_",$C919,"_SEG_",$I919,"_PROV_",$D919),Catalogo_Precios,AF$8,FALSE))</f>
        <v>889</v>
      </c>
      <c r="AG919" s="57">
        <f t="shared" ref="AG919" si="11062">IF(OR(ISERROR(VLOOKUP(CONCATENATE("ALI_",$C919,"_SEG_",$I919,"_PROV_",$D919),Catalogo_Precios,AG$8,FALSE)),O919=0),0,VLOOKUP(CONCATENATE("ALI_",$C919,"_SEG_",$I919,"_PROV_",$D919),Catalogo_Precios,AG$8,FALSE))</f>
        <v>889</v>
      </c>
      <c r="AH919" s="57">
        <f t="shared" ref="AH919" si="11063">IF(OR(ISERROR(VLOOKUP(CONCATENATE("ALI_",$C919,"_SEG_",$I919,"_PROV_",$D919),Catalogo_Precios,AH$8,FALSE)),L919=0),0,VLOOKUP(CONCATENATE("ALI_",$C919,"_SEG_",$I919,"_PROV_",$D919),Catalogo_Precios,AH$8,FALSE))</f>
        <v>867</v>
      </c>
      <c r="AI919" s="57">
        <f t="shared" ref="AI919" si="11064">IF(OR(ISERROR(VLOOKUP(CONCATENATE("ALI_",$C919,"_SEG_",$I919,"_PROV_",$D919),Catalogo_Precios,AI$8,FALSE)),M919=0),0,VLOOKUP(CONCATENATE("ALI_",$C919,"_SEG_",$I919,"_PROV_",$D919),Catalogo_Precios,AI$8,FALSE))</f>
        <v>867</v>
      </c>
      <c r="AJ919" s="57">
        <f t="shared" ref="AJ919" si="11065">IF(OR(ISERROR(VLOOKUP(CONCATENATE("ALI_",$C919,"_SEG_",$I919,"_PROV_",$D919),Catalogo_Precios,AJ$8,FALSE)),N919=0),0,VLOOKUP(CONCATENATE("ALI_",$C919,"_SEG_",$I919,"_PROV_",$D919),Catalogo_Precios,AJ$8,FALSE))</f>
        <v>867</v>
      </c>
      <c r="AK919" s="57">
        <f t="shared" ref="AK919" si="11066">IF(OR(ISERROR(VLOOKUP(CONCATENATE("ALI_",$C919,"_SEG_",$I919,"_PROV_",$D919),Catalogo_Precios,AK$8,FALSE)),O919=0),0,VLOOKUP(CONCATENATE("ALI_",$C919,"_SEG_",$I919,"_PROV_",$D919),Catalogo_Precios,AK$8,FALSE))</f>
        <v>867</v>
      </c>
      <c r="AL919" s="53"/>
      <c r="AM919" s="59" t="str">
        <f t="shared" si="10928"/>
        <v>ALI_40_SEG_4</v>
      </c>
      <c r="AN919" s="59" t="str">
        <f t="shared" si="10929"/>
        <v>ALI_40_SEG_4_VAL_25194260</v>
      </c>
      <c r="AO919" s="60">
        <f t="shared" ref="AO919" si="11067">IF(OR(AB919="",AB919=0),0,COUNTIF(Codificacion,AM919))</f>
        <v>3</v>
      </c>
      <c r="AP919" s="61">
        <f t="array" ref="AP919">MIN(IF(Codificacion=AM919,Total_Cotizacion,""))</f>
        <v>23336289.600000001</v>
      </c>
      <c r="AQ919" s="62" t="b">
        <f t="shared" si="10931"/>
        <v>0</v>
      </c>
      <c r="AR919" s="51" t="str">
        <f t="shared" ref="AR919" si="11068">IF(COUNTIF(Codificacion2,CONCATENATE(AM919,"_VAL_",AB919))&gt;1,"Empate","")</f>
        <v/>
      </c>
      <c r="AS919" s="63" t="str">
        <f t="shared" si="10530"/>
        <v/>
      </c>
      <c r="AT919" s="59" t="str">
        <f t="shared" si="10933"/>
        <v>ALI_40_SEG_4_</v>
      </c>
      <c r="AU919" s="63">
        <f t="shared" ref="AU919" si="11069">IF(AND(COUNTIF(Codificacion3,AT919)&lt;AO919),1,COUNTIF(Codificacion3,AT919))</f>
        <v>1</v>
      </c>
      <c r="AV919" s="62" t="str">
        <f t="shared" si="10935"/>
        <v>No Seleccionada</v>
      </c>
      <c r="AW919" s="53"/>
      <c r="AX919" s="51" t="str">
        <f t="shared" si="10936"/>
        <v>ALI_40_SEG_4FALSO</v>
      </c>
      <c r="AY919" s="51">
        <f t="shared" si="10917"/>
        <v>2</v>
      </c>
      <c r="AZ919" s="64" t="b">
        <f t="shared" si="10937"/>
        <v>0</v>
      </c>
    </row>
    <row r="920" spans="1:52" x14ac:dyDescent="0.2">
      <c r="A920" s="50" t="b">
        <f t="shared" si="10880"/>
        <v>0</v>
      </c>
      <c r="B920" s="51" t="s">
        <v>113</v>
      </c>
      <c r="C920" s="52">
        <v>40</v>
      </c>
      <c r="D920" s="52">
        <f t="shared" ref="D920" si="11070">IF(ISERROR(VLOOKUP(E920,Proveedores,2,FALSE)),"",VLOOKUP(E920,Proveedores,2,FALSE))</f>
        <v>2032</v>
      </c>
      <c r="E920" s="53" t="s">
        <v>114</v>
      </c>
      <c r="F920" s="54">
        <v>621</v>
      </c>
      <c r="G920" s="53" t="s">
        <v>61</v>
      </c>
      <c r="H920" s="53" t="s">
        <v>119</v>
      </c>
      <c r="I920" s="52">
        <v>5</v>
      </c>
      <c r="J920" s="53" t="s">
        <v>58</v>
      </c>
      <c r="K920" s="55">
        <v>44835</v>
      </c>
      <c r="L920" s="56">
        <v>10193</v>
      </c>
      <c r="M920" s="56">
        <v>10128</v>
      </c>
      <c r="N920" s="56">
        <v>5616</v>
      </c>
      <c r="O920" s="56">
        <v>407</v>
      </c>
      <c r="P920" s="57">
        <v>889</v>
      </c>
      <c r="Q920" s="58">
        <v>0</v>
      </c>
      <c r="R920" s="57">
        <v>889</v>
      </c>
      <c r="S920" s="57">
        <v>889</v>
      </c>
      <c r="T920" s="58">
        <v>0</v>
      </c>
      <c r="U920" s="57">
        <v>889</v>
      </c>
      <c r="V920" s="57">
        <v>889</v>
      </c>
      <c r="W920" s="58">
        <v>0</v>
      </c>
      <c r="X920" s="57">
        <v>889</v>
      </c>
      <c r="Y920" s="57">
        <v>889</v>
      </c>
      <c r="Z920" s="58">
        <v>0</v>
      </c>
      <c r="AA920" s="57">
        <v>889</v>
      </c>
      <c r="AB920" s="57">
        <v>23419816</v>
      </c>
      <c r="AC920" s="53" t="str">
        <f t="shared" si="10919"/>
        <v>Registro Valido</v>
      </c>
      <c r="AD920" s="57">
        <f t="shared" ref="AD920" si="11071">IF(OR(ISERROR(VLOOKUP(CONCATENATE("ALI_",$C920,"_SEG_",$I920,"_PROV_",$D920),Catalogo_Precios,AD$8,FALSE)),L920=0),0,VLOOKUP(CONCATENATE("ALI_",$C920,"_SEG_",$I920,"_PROV_",$D920),Catalogo_Precios,AD$8,FALSE))</f>
        <v>889</v>
      </c>
      <c r="AE920" s="57">
        <f t="shared" ref="AE920" si="11072">IF(OR(ISERROR(VLOOKUP(CONCATENATE("ALI_",$C920,"_SEG_",$I920,"_PROV_",$D920),Catalogo_Precios,AE$8,FALSE)),M920=0),0,VLOOKUP(CONCATENATE("ALI_",$C920,"_SEG_",$I920,"_PROV_",$D920),Catalogo_Precios,AE$8,FALSE))</f>
        <v>889</v>
      </c>
      <c r="AF920" s="57">
        <f t="shared" ref="AF920" si="11073">IF(OR(ISERROR(VLOOKUP(CONCATENATE("ALI_",$C920,"_SEG_",$I920,"_PROV_",$D920),Catalogo_Precios,AF$8,FALSE)),N920=0),0,VLOOKUP(CONCATENATE("ALI_",$C920,"_SEG_",$I920,"_PROV_",$D920),Catalogo_Precios,AF$8,FALSE))</f>
        <v>889</v>
      </c>
      <c r="AG920" s="57">
        <f t="shared" ref="AG920" si="11074">IF(OR(ISERROR(VLOOKUP(CONCATENATE("ALI_",$C920,"_SEG_",$I920,"_PROV_",$D920),Catalogo_Precios,AG$8,FALSE)),O920=0),0,VLOOKUP(CONCATENATE("ALI_",$C920,"_SEG_",$I920,"_PROV_",$D920),Catalogo_Precios,AG$8,FALSE))</f>
        <v>889</v>
      </c>
      <c r="AH920" s="57">
        <f t="shared" ref="AH920" si="11075">IF(OR(ISERROR(VLOOKUP(CONCATENATE("ALI_",$C920,"_SEG_",$I920,"_PROV_",$D920),Catalogo_Precios,AH$8,FALSE)),L920=0),0,VLOOKUP(CONCATENATE("ALI_",$C920,"_SEG_",$I920,"_PROV_",$D920),Catalogo_Precios,AH$8,FALSE))</f>
        <v>867</v>
      </c>
      <c r="AI920" s="57">
        <f t="shared" ref="AI920" si="11076">IF(OR(ISERROR(VLOOKUP(CONCATENATE("ALI_",$C920,"_SEG_",$I920,"_PROV_",$D920),Catalogo_Precios,AI$8,FALSE)),M920=0),0,VLOOKUP(CONCATENATE("ALI_",$C920,"_SEG_",$I920,"_PROV_",$D920),Catalogo_Precios,AI$8,FALSE))</f>
        <v>867</v>
      </c>
      <c r="AJ920" s="57">
        <f t="shared" ref="AJ920" si="11077">IF(OR(ISERROR(VLOOKUP(CONCATENATE("ALI_",$C920,"_SEG_",$I920,"_PROV_",$D920),Catalogo_Precios,AJ$8,FALSE)),N920=0),0,VLOOKUP(CONCATENATE("ALI_",$C920,"_SEG_",$I920,"_PROV_",$D920),Catalogo_Precios,AJ$8,FALSE))</f>
        <v>867</v>
      </c>
      <c r="AK920" s="57">
        <f t="shared" ref="AK920" si="11078">IF(OR(ISERROR(VLOOKUP(CONCATENATE("ALI_",$C920,"_SEG_",$I920,"_PROV_",$D920),Catalogo_Precios,AK$8,FALSE)),O920=0),0,VLOOKUP(CONCATENATE("ALI_",$C920,"_SEG_",$I920,"_PROV_",$D920),Catalogo_Precios,AK$8,FALSE))</f>
        <v>867</v>
      </c>
      <c r="AL920" s="53"/>
      <c r="AM920" s="59" t="str">
        <f t="shared" si="10928"/>
        <v>ALI_40_SEG_5</v>
      </c>
      <c r="AN920" s="59" t="str">
        <f t="shared" si="10929"/>
        <v>ALI_40_SEG_5_VAL_23419816</v>
      </c>
      <c r="AO920" s="60">
        <f t="shared" ref="AO920" si="11079">IF(OR(AB920="",AB920=0),0,COUNTIF(Codificacion,AM920))</f>
        <v>3</v>
      </c>
      <c r="AP920" s="61">
        <f t="array" ref="AP920">MIN(IF(Codificacion=AM920,Total_Cotizacion,""))</f>
        <v>21692703.359999999</v>
      </c>
      <c r="AQ920" s="62" t="b">
        <f t="shared" si="10931"/>
        <v>0</v>
      </c>
      <c r="AR920" s="51" t="str">
        <f t="shared" ref="AR920" si="11080">IF(COUNTIF(Codificacion2,CONCATENATE(AM920,"_VAL_",AB920))&gt;1,"Empate","")</f>
        <v/>
      </c>
      <c r="AS920" s="63" t="str">
        <f t="shared" si="10530"/>
        <v/>
      </c>
      <c r="AT920" s="59" t="str">
        <f t="shared" si="10933"/>
        <v>ALI_40_SEG_5_</v>
      </c>
      <c r="AU920" s="63">
        <f t="shared" ref="AU920" si="11081">IF(AND(COUNTIF(Codificacion3,AT920)&lt;AO920),1,COUNTIF(Codificacion3,AT920))</f>
        <v>1</v>
      </c>
      <c r="AV920" s="62" t="str">
        <f t="shared" si="10935"/>
        <v>No Seleccionada</v>
      </c>
      <c r="AW920" s="53"/>
      <c r="AX920" s="51" t="str">
        <f t="shared" si="10936"/>
        <v>ALI_40_SEG_5FALSO</v>
      </c>
      <c r="AY920" s="51">
        <f t="shared" si="10917"/>
        <v>2</v>
      </c>
      <c r="AZ920" s="64" t="b">
        <f t="shared" si="10937"/>
        <v>0</v>
      </c>
    </row>
    <row r="921" spans="1:52" x14ac:dyDescent="0.2">
      <c r="A921" s="50" t="b">
        <f t="shared" si="10880"/>
        <v>0</v>
      </c>
      <c r="B921" s="51" t="s">
        <v>113</v>
      </c>
      <c r="C921" s="52">
        <v>40</v>
      </c>
      <c r="D921" s="52">
        <f t="shared" ref="D921" si="11082">IF(ISERROR(VLOOKUP(E921,Proveedores,2,FALSE)),"",VLOOKUP(E921,Proveedores,2,FALSE))</f>
        <v>2032</v>
      </c>
      <c r="E921" s="53" t="s">
        <v>114</v>
      </c>
      <c r="F921" s="54">
        <v>622</v>
      </c>
      <c r="G921" s="53" t="s">
        <v>61</v>
      </c>
      <c r="H921" s="53" t="s">
        <v>119</v>
      </c>
      <c r="I921" s="52">
        <v>6</v>
      </c>
      <c r="J921" s="53" t="s">
        <v>58</v>
      </c>
      <c r="K921" s="55">
        <v>44835</v>
      </c>
      <c r="L921" s="56">
        <v>11034</v>
      </c>
      <c r="M921" s="56">
        <v>10964</v>
      </c>
      <c r="N921" s="56">
        <v>6078</v>
      </c>
      <c r="O921" s="56">
        <v>441</v>
      </c>
      <c r="P921" s="57">
        <v>889</v>
      </c>
      <c r="Q921" s="58">
        <v>0</v>
      </c>
      <c r="R921" s="57">
        <v>889</v>
      </c>
      <c r="S921" s="57">
        <v>889</v>
      </c>
      <c r="T921" s="58">
        <v>0</v>
      </c>
      <c r="U921" s="57">
        <v>889</v>
      </c>
      <c r="V921" s="57">
        <v>889</v>
      </c>
      <c r="W921" s="58">
        <v>0</v>
      </c>
      <c r="X921" s="57">
        <v>889</v>
      </c>
      <c r="Y921" s="57">
        <v>889</v>
      </c>
      <c r="Z921" s="58">
        <v>0</v>
      </c>
      <c r="AA921" s="57">
        <v>889</v>
      </c>
      <c r="AB921" s="57">
        <v>25351613</v>
      </c>
      <c r="AC921" s="53" t="str">
        <f t="shared" si="10919"/>
        <v>Registro Valido</v>
      </c>
      <c r="AD921" s="57">
        <f t="shared" ref="AD921" si="11083">IF(OR(ISERROR(VLOOKUP(CONCATENATE("ALI_",$C921,"_SEG_",$I921,"_PROV_",$D921),Catalogo_Precios,AD$8,FALSE)),L921=0),0,VLOOKUP(CONCATENATE("ALI_",$C921,"_SEG_",$I921,"_PROV_",$D921),Catalogo_Precios,AD$8,FALSE))</f>
        <v>889</v>
      </c>
      <c r="AE921" s="57">
        <f t="shared" ref="AE921" si="11084">IF(OR(ISERROR(VLOOKUP(CONCATENATE("ALI_",$C921,"_SEG_",$I921,"_PROV_",$D921),Catalogo_Precios,AE$8,FALSE)),M921=0),0,VLOOKUP(CONCATENATE("ALI_",$C921,"_SEG_",$I921,"_PROV_",$D921),Catalogo_Precios,AE$8,FALSE))</f>
        <v>889</v>
      </c>
      <c r="AF921" s="57">
        <f t="shared" ref="AF921" si="11085">IF(OR(ISERROR(VLOOKUP(CONCATENATE("ALI_",$C921,"_SEG_",$I921,"_PROV_",$D921),Catalogo_Precios,AF$8,FALSE)),N921=0),0,VLOOKUP(CONCATENATE("ALI_",$C921,"_SEG_",$I921,"_PROV_",$D921),Catalogo_Precios,AF$8,FALSE))</f>
        <v>889</v>
      </c>
      <c r="AG921" s="57">
        <f t="shared" ref="AG921" si="11086">IF(OR(ISERROR(VLOOKUP(CONCATENATE("ALI_",$C921,"_SEG_",$I921,"_PROV_",$D921),Catalogo_Precios,AG$8,FALSE)),O921=0),0,VLOOKUP(CONCATENATE("ALI_",$C921,"_SEG_",$I921,"_PROV_",$D921),Catalogo_Precios,AG$8,FALSE))</f>
        <v>889</v>
      </c>
      <c r="AH921" s="57">
        <f t="shared" ref="AH921" si="11087">IF(OR(ISERROR(VLOOKUP(CONCATENATE("ALI_",$C921,"_SEG_",$I921,"_PROV_",$D921),Catalogo_Precios,AH$8,FALSE)),L921=0),0,VLOOKUP(CONCATENATE("ALI_",$C921,"_SEG_",$I921,"_PROV_",$D921),Catalogo_Precios,AH$8,FALSE))</f>
        <v>867</v>
      </c>
      <c r="AI921" s="57">
        <f t="shared" ref="AI921" si="11088">IF(OR(ISERROR(VLOOKUP(CONCATENATE("ALI_",$C921,"_SEG_",$I921,"_PROV_",$D921),Catalogo_Precios,AI$8,FALSE)),M921=0),0,VLOOKUP(CONCATENATE("ALI_",$C921,"_SEG_",$I921,"_PROV_",$D921),Catalogo_Precios,AI$8,FALSE))</f>
        <v>867</v>
      </c>
      <c r="AJ921" s="57">
        <f t="shared" ref="AJ921" si="11089">IF(OR(ISERROR(VLOOKUP(CONCATENATE("ALI_",$C921,"_SEG_",$I921,"_PROV_",$D921),Catalogo_Precios,AJ$8,FALSE)),N921=0),0,VLOOKUP(CONCATENATE("ALI_",$C921,"_SEG_",$I921,"_PROV_",$D921),Catalogo_Precios,AJ$8,FALSE))</f>
        <v>867</v>
      </c>
      <c r="AK921" s="57">
        <f t="shared" ref="AK921" si="11090">IF(OR(ISERROR(VLOOKUP(CONCATENATE("ALI_",$C921,"_SEG_",$I921,"_PROV_",$D921),Catalogo_Precios,AK$8,FALSE)),O921=0),0,VLOOKUP(CONCATENATE("ALI_",$C921,"_SEG_",$I921,"_PROV_",$D921),Catalogo_Precios,AK$8,FALSE))</f>
        <v>867</v>
      </c>
      <c r="AL921" s="53"/>
      <c r="AM921" s="59" t="str">
        <f t="shared" si="10928"/>
        <v>ALI_40_SEG_6</v>
      </c>
      <c r="AN921" s="59" t="str">
        <f t="shared" si="10929"/>
        <v>ALI_40_SEG_6_VAL_25351613</v>
      </c>
      <c r="AO921" s="60">
        <f t="shared" ref="AO921" si="11091">IF(OR(AB921="",AB921=0),0,COUNTIF(Codificacion,AM921))</f>
        <v>3</v>
      </c>
      <c r="AP921" s="61">
        <f t="array" ref="AP921">MIN(IF(Codificacion=AM921,Total_Cotizacion,""))</f>
        <v>23482038.48</v>
      </c>
      <c r="AQ921" s="62" t="b">
        <f t="shared" si="10931"/>
        <v>0</v>
      </c>
      <c r="AR921" s="51" t="str">
        <f t="shared" ref="AR921" si="11092">IF(COUNTIF(Codificacion2,CONCATENATE(AM921,"_VAL_",AB921))&gt;1,"Empate","")</f>
        <v/>
      </c>
      <c r="AS921" s="63" t="str">
        <f t="shared" si="10530"/>
        <v/>
      </c>
      <c r="AT921" s="59" t="str">
        <f t="shared" si="10933"/>
        <v>ALI_40_SEG_6_</v>
      </c>
      <c r="AU921" s="63">
        <f t="shared" ref="AU921" si="11093">IF(AND(COUNTIF(Codificacion3,AT921)&lt;AO921),1,COUNTIF(Codificacion3,AT921))</f>
        <v>1</v>
      </c>
      <c r="AV921" s="62" t="str">
        <f t="shared" si="10935"/>
        <v>No Seleccionada</v>
      </c>
      <c r="AW921" s="53"/>
      <c r="AX921" s="51" t="str">
        <f t="shared" si="10936"/>
        <v>ALI_40_SEG_6FALSO</v>
      </c>
      <c r="AY921" s="51">
        <f t="shared" si="10917"/>
        <v>2</v>
      </c>
      <c r="AZ921" s="64" t="b">
        <f t="shared" si="10937"/>
        <v>0</v>
      </c>
    </row>
    <row r="922" spans="1:52" x14ac:dyDescent="0.2">
      <c r="A922" s="50" t="b">
        <f t="shared" si="10880"/>
        <v>0</v>
      </c>
      <c r="B922" s="51" t="s">
        <v>113</v>
      </c>
      <c r="C922" s="52">
        <v>40</v>
      </c>
      <c r="D922" s="52">
        <f t="shared" ref="D922" si="11094">IF(ISERROR(VLOOKUP(E922,Proveedores,2,FALSE)),"",VLOOKUP(E922,Proveedores,2,FALSE))</f>
        <v>2032</v>
      </c>
      <c r="E922" s="53" t="s">
        <v>114</v>
      </c>
      <c r="F922" s="54">
        <v>623</v>
      </c>
      <c r="G922" s="53" t="s">
        <v>61</v>
      </c>
      <c r="H922" s="53" t="s">
        <v>119</v>
      </c>
      <c r="I922" s="52">
        <v>7</v>
      </c>
      <c r="J922" s="53" t="s">
        <v>58</v>
      </c>
      <c r="K922" s="55">
        <v>44835</v>
      </c>
      <c r="L922" s="56">
        <v>11267</v>
      </c>
      <c r="M922" s="56">
        <v>11195</v>
      </c>
      <c r="N922" s="56">
        <v>6207</v>
      </c>
      <c r="O922" s="56">
        <v>450</v>
      </c>
      <c r="P922" s="57">
        <v>889</v>
      </c>
      <c r="Q922" s="58">
        <v>0</v>
      </c>
      <c r="R922" s="57">
        <v>889</v>
      </c>
      <c r="S922" s="57">
        <v>889</v>
      </c>
      <c r="T922" s="58">
        <v>0</v>
      </c>
      <c r="U922" s="57">
        <v>889</v>
      </c>
      <c r="V922" s="57">
        <v>889</v>
      </c>
      <c r="W922" s="58">
        <v>0</v>
      </c>
      <c r="X922" s="57">
        <v>889</v>
      </c>
      <c r="Y922" s="57">
        <v>889</v>
      </c>
      <c r="Z922" s="58">
        <v>0</v>
      </c>
      <c r="AA922" s="57">
        <v>889</v>
      </c>
      <c r="AB922" s="57">
        <v>25886791</v>
      </c>
      <c r="AC922" s="53" t="str">
        <f t="shared" si="10919"/>
        <v>Registro Valido</v>
      </c>
      <c r="AD922" s="57">
        <f t="shared" ref="AD922" si="11095">IF(OR(ISERROR(VLOOKUP(CONCATENATE("ALI_",$C922,"_SEG_",$I922,"_PROV_",$D922),Catalogo_Precios,AD$8,FALSE)),L922=0),0,VLOOKUP(CONCATENATE("ALI_",$C922,"_SEG_",$I922,"_PROV_",$D922),Catalogo_Precios,AD$8,FALSE))</f>
        <v>889</v>
      </c>
      <c r="AE922" s="57">
        <f t="shared" ref="AE922" si="11096">IF(OR(ISERROR(VLOOKUP(CONCATENATE("ALI_",$C922,"_SEG_",$I922,"_PROV_",$D922),Catalogo_Precios,AE$8,FALSE)),M922=0),0,VLOOKUP(CONCATENATE("ALI_",$C922,"_SEG_",$I922,"_PROV_",$D922),Catalogo_Precios,AE$8,FALSE))</f>
        <v>889</v>
      </c>
      <c r="AF922" s="57">
        <f t="shared" ref="AF922" si="11097">IF(OR(ISERROR(VLOOKUP(CONCATENATE("ALI_",$C922,"_SEG_",$I922,"_PROV_",$D922),Catalogo_Precios,AF$8,FALSE)),N922=0),0,VLOOKUP(CONCATENATE("ALI_",$C922,"_SEG_",$I922,"_PROV_",$D922),Catalogo_Precios,AF$8,FALSE))</f>
        <v>889</v>
      </c>
      <c r="AG922" s="57">
        <f t="shared" ref="AG922" si="11098">IF(OR(ISERROR(VLOOKUP(CONCATENATE("ALI_",$C922,"_SEG_",$I922,"_PROV_",$D922),Catalogo_Precios,AG$8,FALSE)),O922=0),0,VLOOKUP(CONCATENATE("ALI_",$C922,"_SEG_",$I922,"_PROV_",$D922),Catalogo_Precios,AG$8,FALSE))</f>
        <v>889</v>
      </c>
      <c r="AH922" s="57">
        <f t="shared" ref="AH922" si="11099">IF(OR(ISERROR(VLOOKUP(CONCATENATE("ALI_",$C922,"_SEG_",$I922,"_PROV_",$D922),Catalogo_Precios,AH$8,FALSE)),L922=0),0,VLOOKUP(CONCATENATE("ALI_",$C922,"_SEG_",$I922,"_PROV_",$D922),Catalogo_Precios,AH$8,FALSE))</f>
        <v>867</v>
      </c>
      <c r="AI922" s="57">
        <f t="shared" ref="AI922" si="11100">IF(OR(ISERROR(VLOOKUP(CONCATENATE("ALI_",$C922,"_SEG_",$I922,"_PROV_",$D922),Catalogo_Precios,AI$8,FALSE)),M922=0),0,VLOOKUP(CONCATENATE("ALI_",$C922,"_SEG_",$I922,"_PROV_",$D922),Catalogo_Precios,AI$8,FALSE))</f>
        <v>867</v>
      </c>
      <c r="AJ922" s="57">
        <f t="shared" ref="AJ922" si="11101">IF(OR(ISERROR(VLOOKUP(CONCATENATE("ALI_",$C922,"_SEG_",$I922,"_PROV_",$D922),Catalogo_Precios,AJ$8,FALSE)),N922=0),0,VLOOKUP(CONCATENATE("ALI_",$C922,"_SEG_",$I922,"_PROV_",$D922),Catalogo_Precios,AJ$8,FALSE))</f>
        <v>867</v>
      </c>
      <c r="AK922" s="57">
        <f t="shared" ref="AK922" si="11102">IF(OR(ISERROR(VLOOKUP(CONCATENATE("ALI_",$C922,"_SEG_",$I922,"_PROV_",$D922),Catalogo_Precios,AK$8,FALSE)),O922=0),0,VLOOKUP(CONCATENATE("ALI_",$C922,"_SEG_",$I922,"_PROV_",$D922),Catalogo_Precios,AK$8,FALSE))</f>
        <v>867</v>
      </c>
      <c r="AL922" s="53"/>
      <c r="AM922" s="59" t="str">
        <f t="shared" si="10928"/>
        <v>ALI_40_SEG_7</v>
      </c>
      <c r="AN922" s="59" t="str">
        <f t="shared" si="10929"/>
        <v>ALI_40_SEG_7_VAL_25886791</v>
      </c>
      <c r="AO922" s="60">
        <f t="shared" ref="AO922" si="11103">IF(OR(AB922="",AB922=0),0,COUNTIF(Codificacion,AM922))</f>
        <v>3</v>
      </c>
      <c r="AP922" s="61">
        <f t="array" ref="AP922">MIN(IF(Codificacion=AM922,Total_Cotizacion,""))</f>
        <v>23977749.359999999</v>
      </c>
      <c r="AQ922" s="62" t="b">
        <f t="shared" si="10931"/>
        <v>0</v>
      </c>
      <c r="AR922" s="51" t="str">
        <f t="shared" ref="AR922" si="11104">IF(COUNTIF(Codificacion2,CONCATENATE(AM922,"_VAL_",AB922))&gt;1,"Empate","")</f>
        <v/>
      </c>
      <c r="AS922" s="63" t="str">
        <f t="shared" si="10530"/>
        <v/>
      </c>
      <c r="AT922" s="59" t="str">
        <f t="shared" si="10933"/>
        <v>ALI_40_SEG_7_</v>
      </c>
      <c r="AU922" s="63">
        <f t="shared" ref="AU922" si="11105">IF(AND(COUNTIF(Codificacion3,AT922)&lt;AO922),1,COUNTIF(Codificacion3,AT922))</f>
        <v>1</v>
      </c>
      <c r="AV922" s="62" t="str">
        <f t="shared" si="10935"/>
        <v>No Seleccionada</v>
      </c>
      <c r="AW922" s="53"/>
      <c r="AX922" s="51" t="str">
        <f t="shared" si="10936"/>
        <v>ALI_40_SEG_7FALSO</v>
      </c>
      <c r="AY922" s="51">
        <f t="shared" si="10917"/>
        <v>2</v>
      </c>
      <c r="AZ922" s="64" t="b">
        <f t="shared" si="10937"/>
        <v>0</v>
      </c>
    </row>
    <row r="923" spans="1:52" x14ac:dyDescent="0.2">
      <c r="A923" s="50" t="b">
        <f t="shared" si="10880"/>
        <v>0</v>
      </c>
      <c r="B923" s="51" t="s">
        <v>113</v>
      </c>
      <c r="C923" s="52">
        <v>40</v>
      </c>
      <c r="D923" s="52">
        <f t="shared" ref="D923" si="11106">IF(ISERROR(VLOOKUP(E923,Proveedores,2,FALSE)),"",VLOOKUP(E923,Proveedores,2,FALSE))</f>
        <v>2032</v>
      </c>
      <c r="E923" s="53" t="s">
        <v>114</v>
      </c>
      <c r="F923" s="54">
        <v>624</v>
      </c>
      <c r="G923" s="53" t="s">
        <v>61</v>
      </c>
      <c r="H923" s="53" t="s">
        <v>119</v>
      </c>
      <c r="I923" s="52">
        <v>8</v>
      </c>
      <c r="J923" s="53" t="s">
        <v>58</v>
      </c>
      <c r="K923" s="55">
        <v>44835</v>
      </c>
      <c r="L923" s="56">
        <v>10876</v>
      </c>
      <c r="M923" s="56">
        <v>10805</v>
      </c>
      <c r="N923" s="56">
        <v>5992</v>
      </c>
      <c r="O923" s="56">
        <v>435</v>
      </c>
      <c r="P923" s="57">
        <v>889</v>
      </c>
      <c r="Q923" s="58">
        <v>0</v>
      </c>
      <c r="R923" s="57">
        <v>889</v>
      </c>
      <c r="S923" s="57">
        <v>889</v>
      </c>
      <c r="T923" s="58">
        <v>0</v>
      </c>
      <c r="U923" s="57">
        <v>889</v>
      </c>
      <c r="V923" s="57">
        <v>889</v>
      </c>
      <c r="W923" s="58">
        <v>0</v>
      </c>
      <c r="X923" s="57">
        <v>889</v>
      </c>
      <c r="Y923" s="57">
        <v>889</v>
      </c>
      <c r="Z923" s="58">
        <v>0</v>
      </c>
      <c r="AA923" s="57">
        <v>889</v>
      </c>
      <c r="AB923" s="57">
        <v>24988012</v>
      </c>
      <c r="AC923" s="53" t="str">
        <f t="shared" si="10919"/>
        <v>Registro Valido</v>
      </c>
      <c r="AD923" s="57">
        <f t="shared" ref="AD923" si="11107">IF(OR(ISERROR(VLOOKUP(CONCATENATE("ALI_",$C923,"_SEG_",$I923,"_PROV_",$D923),Catalogo_Precios,AD$8,FALSE)),L923=0),0,VLOOKUP(CONCATENATE("ALI_",$C923,"_SEG_",$I923,"_PROV_",$D923),Catalogo_Precios,AD$8,FALSE))</f>
        <v>889</v>
      </c>
      <c r="AE923" s="57">
        <f t="shared" ref="AE923" si="11108">IF(OR(ISERROR(VLOOKUP(CONCATENATE("ALI_",$C923,"_SEG_",$I923,"_PROV_",$D923),Catalogo_Precios,AE$8,FALSE)),M923=0),0,VLOOKUP(CONCATENATE("ALI_",$C923,"_SEG_",$I923,"_PROV_",$D923),Catalogo_Precios,AE$8,FALSE))</f>
        <v>889</v>
      </c>
      <c r="AF923" s="57">
        <f t="shared" ref="AF923" si="11109">IF(OR(ISERROR(VLOOKUP(CONCATENATE("ALI_",$C923,"_SEG_",$I923,"_PROV_",$D923),Catalogo_Precios,AF$8,FALSE)),N923=0),0,VLOOKUP(CONCATENATE("ALI_",$C923,"_SEG_",$I923,"_PROV_",$D923),Catalogo_Precios,AF$8,FALSE))</f>
        <v>889</v>
      </c>
      <c r="AG923" s="57">
        <f t="shared" ref="AG923" si="11110">IF(OR(ISERROR(VLOOKUP(CONCATENATE("ALI_",$C923,"_SEG_",$I923,"_PROV_",$D923),Catalogo_Precios,AG$8,FALSE)),O923=0),0,VLOOKUP(CONCATENATE("ALI_",$C923,"_SEG_",$I923,"_PROV_",$D923),Catalogo_Precios,AG$8,FALSE))</f>
        <v>889</v>
      </c>
      <c r="AH923" s="57">
        <f t="shared" ref="AH923" si="11111">IF(OR(ISERROR(VLOOKUP(CONCATENATE("ALI_",$C923,"_SEG_",$I923,"_PROV_",$D923),Catalogo_Precios,AH$8,FALSE)),L923=0),0,VLOOKUP(CONCATENATE("ALI_",$C923,"_SEG_",$I923,"_PROV_",$D923),Catalogo_Precios,AH$8,FALSE))</f>
        <v>867</v>
      </c>
      <c r="AI923" s="57">
        <f t="shared" ref="AI923" si="11112">IF(OR(ISERROR(VLOOKUP(CONCATENATE("ALI_",$C923,"_SEG_",$I923,"_PROV_",$D923),Catalogo_Precios,AI$8,FALSE)),M923=0),0,VLOOKUP(CONCATENATE("ALI_",$C923,"_SEG_",$I923,"_PROV_",$D923),Catalogo_Precios,AI$8,FALSE))</f>
        <v>867</v>
      </c>
      <c r="AJ923" s="57">
        <f t="shared" ref="AJ923" si="11113">IF(OR(ISERROR(VLOOKUP(CONCATENATE("ALI_",$C923,"_SEG_",$I923,"_PROV_",$D923),Catalogo_Precios,AJ$8,FALSE)),N923=0),0,VLOOKUP(CONCATENATE("ALI_",$C923,"_SEG_",$I923,"_PROV_",$D923),Catalogo_Precios,AJ$8,FALSE))</f>
        <v>867</v>
      </c>
      <c r="AK923" s="57">
        <f t="shared" ref="AK923" si="11114">IF(OR(ISERROR(VLOOKUP(CONCATENATE("ALI_",$C923,"_SEG_",$I923,"_PROV_",$D923),Catalogo_Precios,AK$8,FALSE)),O923=0),0,VLOOKUP(CONCATENATE("ALI_",$C923,"_SEG_",$I923,"_PROV_",$D923),Catalogo_Precios,AK$8,FALSE))</f>
        <v>867</v>
      </c>
      <c r="AL923" s="53"/>
      <c r="AM923" s="59" t="str">
        <f t="shared" si="10928"/>
        <v>ALI_40_SEG_8</v>
      </c>
      <c r="AN923" s="59" t="str">
        <f t="shared" si="10929"/>
        <v>ALI_40_SEG_8_VAL_24988012</v>
      </c>
      <c r="AO923" s="60">
        <f t="shared" ref="AO923" si="11115">IF(OR(AB923="",AB923=0),0,COUNTIF(Codificacion,AM923))</f>
        <v>3</v>
      </c>
      <c r="AP923" s="61">
        <f t="array" ref="AP923">MIN(IF(Codificacion=AM923,Total_Cotizacion,""))</f>
        <v>23145251.52</v>
      </c>
      <c r="AQ923" s="62" t="b">
        <f t="shared" si="10931"/>
        <v>0</v>
      </c>
      <c r="AR923" s="51" t="str">
        <f t="shared" ref="AR923" si="11116">IF(COUNTIF(Codificacion2,CONCATENATE(AM923,"_VAL_",AB923))&gt;1,"Empate","")</f>
        <v/>
      </c>
      <c r="AS923" s="63" t="str">
        <f t="shared" si="10530"/>
        <v/>
      </c>
      <c r="AT923" s="59" t="str">
        <f t="shared" si="10933"/>
        <v>ALI_40_SEG_8_</v>
      </c>
      <c r="AU923" s="63">
        <f t="shared" ref="AU923" si="11117">IF(AND(COUNTIF(Codificacion3,AT923)&lt;AO923),1,COUNTIF(Codificacion3,AT923))</f>
        <v>1</v>
      </c>
      <c r="AV923" s="62" t="str">
        <f t="shared" si="10935"/>
        <v>No Seleccionada</v>
      </c>
      <c r="AW923" s="53"/>
      <c r="AX923" s="51" t="str">
        <f t="shared" si="10936"/>
        <v>ALI_40_SEG_8FALSO</v>
      </c>
      <c r="AY923" s="51">
        <f t="shared" si="10917"/>
        <v>2</v>
      </c>
      <c r="AZ923" s="64" t="b">
        <f t="shared" si="10937"/>
        <v>0</v>
      </c>
    </row>
    <row r="924" spans="1:52" x14ac:dyDescent="0.2">
      <c r="A924" s="50" t="b">
        <f t="shared" si="10880"/>
        <v>0</v>
      </c>
      <c r="B924" s="51" t="s">
        <v>113</v>
      </c>
      <c r="C924" s="52">
        <v>40</v>
      </c>
      <c r="D924" s="52">
        <f t="shared" ref="D924" si="11118">IF(ISERROR(VLOOKUP(E924,Proveedores,2,FALSE)),"",VLOOKUP(E924,Proveedores,2,FALSE))</f>
        <v>2032</v>
      </c>
      <c r="E924" s="53" t="s">
        <v>114</v>
      </c>
      <c r="F924" s="54">
        <v>625</v>
      </c>
      <c r="G924" s="53" t="s">
        <v>61</v>
      </c>
      <c r="H924" s="53" t="s">
        <v>119</v>
      </c>
      <c r="I924" s="52">
        <v>9</v>
      </c>
      <c r="J924" s="53" t="s">
        <v>58</v>
      </c>
      <c r="K924" s="55">
        <v>44835</v>
      </c>
      <c r="L924" s="56">
        <v>10990</v>
      </c>
      <c r="M924" s="56">
        <v>10920</v>
      </c>
      <c r="N924" s="56">
        <v>6053</v>
      </c>
      <c r="O924" s="56">
        <v>439</v>
      </c>
      <c r="P924" s="57">
        <v>889</v>
      </c>
      <c r="Q924" s="58">
        <v>0</v>
      </c>
      <c r="R924" s="57">
        <v>889</v>
      </c>
      <c r="S924" s="57">
        <v>889</v>
      </c>
      <c r="T924" s="58">
        <v>0</v>
      </c>
      <c r="U924" s="57">
        <v>889</v>
      </c>
      <c r="V924" s="57">
        <v>889</v>
      </c>
      <c r="W924" s="58">
        <v>0</v>
      </c>
      <c r="X924" s="57">
        <v>889</v>
      </c>
      <c r="Y924" s="57">
        <v>889</v>
      </c>
      <c r="Z924" s="58">
        <v>0</v>
      </c>
      <c r="AA924" s="57">
        <v>889</v>
      </c>
      <c r="AB924" s="57">
        <v>25249378</v>
      </c>
      <c r="AC924" s="53" t="str">
        <f t="shared" si="10919"/>
        <v>Registro Valido</v>
      </c>
      <c r="AD924" s="57">
        <f t="shared" ref="AD924" si="11119">IF(OR(ISERROR(VLOOKUP(CONCATENATE("ALI_",$C924,"_SEG_",$I924,"_PROV_",$D924),Catalogo_Precios,AD$8,FALSE)),L924=0),0,VLOOKUP(CONCATENATE("ALI_",$C924,"_SEG_",$I924,"_PROV_",$D924),Catalogo_Precios,AD$8,FALSE))</f>
        <v>889</v>
      </c>
      <c r="AE924" s="57">
        <f t="shared" ref="AE924" si="11120">IF(OR(ISERROR(VLOOKUP(CONCATENATE("ALI_",$C924,"_SEG_",$I924,"_PROV_",$D924),Catalogo_Precios,AE$8,FALSE)),M924=0),0,VLOOKUP(CONCATENATE("ALI_",$C924,"_SEG_",$I924,"_PROV_",$D924),Catalogo_Precios,AE$8,FALSE))</f>
        <v>889</v>
      </c>
      <c r="AF924" s="57">
        <f t="shared" ref="AF924" si="11121">IF(OR(ISERROR(VLOOKUP(CONCATENATE("ALI_",$C924,"_SEG_",$I924,"_PROV_",$D924),Catalogo_Precios,AF$8,FALSE)),N924=0),0,VLOOKUP(CONCATENATE("ALI_",$C924,"_SEG_",$I924,"_PROV_",$D924),Catalogo_Precios,AF$8,FALSE))</f>
        <v>889</v>
      </c>
      <c r="AG924" s="57">
        <f t="shared" ref="AG924" si="11122">IF(OR(ISERROR(VLOOKUP(CONCATENATE("ALI_",$C924,"_SEG_",$I924,"_PROV_",$D924),Catalogo_Precios,AG$8,FALSE)),O924=0),0,VLOOKUP(CONCATENATE("ALI_",$C924,"_SEG_",$I924,"_PROV_",$D924),Catalogo_Precios,AG$8,FALSE))</f>
        <v>889</v>
      </c>
      <c r="AH924" s="57">
        <f t="shared" ref="AH924" si="11123">IF(OR(ISERROR(VLOOKUP(CONCATENATE("ALI_",$C924,"_SEG_",$I924,"_PROV_",$D924),Catalogo_Precios,AH$8,FALSE)),L924=0),0,VLOOKUP(CONCATENATE("ALI_",$C924,"_SEG_",$I924,"_PROV_",$D924),Catalogo_Precios,AH$8,FALSE))</f>
        <v>867</v>
      </c>
      <c r="AI924" s="57">
        <f t="shared" ref="AI924" si="11124">IF(OR(ISERROR(VLOOKUP(CONCATENATE("ALI_",$C924,"_SEG_",$I924,"_PROV_",$D924),Catalogo_Precios,AI$8,FALSE)),M924=0),0,VLOOKUP(CONCATENATE("ALI_",$C924,"_SEG_",$I924,"_PROV_",$D924),Catalogo_Precios,AI$8,FALSE))</f>
        <v>867</v>
      </c>
      <c r="AJ924" s="57">
        <f t="shared" ref="AJ924" si="11125">IF(OR(ISERROR(VLOOKUP(CONCATENATE("ALI_",$C924,"_SEG_",$I924,"_PROV_",$D924),Catalogo_Precios,AJ$8,FALSE)),N924=0),0,VLOOKUP(CONCATENATE("ALI_",$C924,"_SEG_",$I924,"_PROV_",$D924),Catalogo_Precios,AJ$8,FALSE))</f>
        <v>867</v>
      </c>
      <c r="AK924" s="57">
        <f t="shared" ref="AK924" si="11126">IF(OR(ISERROR(VLOOKUP(CONCATENATE("ALI_",$C924,"_SEG_",$I924,"_PROV_",$D924),Catalogo_Precios,AK$8,FALSE)),O924=0),0,VLOOKUP(CONCATENATE("ALI_",$C924,"_SEG_",$I924,"_PROV_",$D924),Catalogo_Precios,AK$8,FALSE))</f>
        <v>867</v>
      </c>
      <c r="AL924" s="53"/>
      <c r="AM924" s="59" t="str">
        <f t="shared" si="10928"/>
        <v>ALI_40_SEG_9</v>
      </c>
      <c r="AN924" s="59" t="str">
        <f t="shared" si="10929"/>
        <v>ALI_40_SEG_9_VAL_25249378</v>
      </c>
      <c r="AO924" s="60">
        <f t="shared" ref="AO924" si="11127">IF(OR(AB924="",AB924=0),0,COUNTIF(Codificacion,AM924))</f>
        <v>3</v>
      </c>
      <c r="AP924" s="61">
        <f t="array" ref="AP924">MIN(IF(Codificacion=AM924,Total_Cotizacion,""))</f>
        <v>23387342.880000003</v>
      </c>
      <c r="AQ924" s="62" t="b">
        <f t="shared" si="10931"/>
        <v>0</v>
      </c>
      <c r="AR924" s="51" t="str">
        <f t="shared" ref="AR924" si="11128">IF(COUNTIF(Codificacion2,CONCATENATE(AM924,"_VAL_",AB924))&gt;1,"Empate","")</f>
        <v/>
      </c>
      <c r="AS924" s="63" t="str">
        <f t="shared" si="10530"/>
        <v/>
      </c>
      <c r="AT924" s="59" t="str">
        <f t="shared" si="10933"/>
        <v>ALI_40_SEG_9_</v>
      </c>
      <c r="AU924" s="63">
        <f t="shared" ref="AU924" si="11129">IF(AND(COUNTIF(Codificacion3,AT924)&lt;AO924),1,COUNTIF(Codificacion3,AT924))</f>
        <v>1</v>
      </c>
      <c r="AV924" s="62" t="str">
        <f t="shared" si="10935"/>
        <v>No Seleccionada</v>
      </c>
      <c r="AW924" s="53"/>
      <c r="AX924" s="51" t="str">
        <f t="shared" si="10936"/>
        <v>ALI_40_SEG_9FALSO</v>
      </c>
      <c r="AY924" s="51">
        <f t="shared" si="10917"/>
        <v>2</v>
      </c>
      <c r="AZ924" s="64" t="b">
        <f t="shared" si="10937"/>
        <v>0</v>
      </c>
    </row>
    <row r="925" spans="1:52" x14ac:dyDescent="0.2">
      <c r="A925" s="50" t="b">
        <f t="shared" si="10880"/>
        <v>0</v>
      </c>
      <c r="B925" s="51" t="s">
        <v>113</v>
      </c>
      <c r="C925" s="52">
        <v>40</v>
      </c>
      <c r="D925" s="52">
        <f t="shared" ref="D925" si="11130">IF(ISERROR(VLOOKUP(E925,Proveedores,2,FALSE)),"",VLOOKUP(E925,Proveedores,2,FALSE))</f>
        <v>2032</v>
      </c>
      <c r="E925" s="53" t="s">
        <v>114</v>
      </c>
      <c r="F925" s="54">
        <v>626</v>
      </c>
      <c r="G925" s="53" t="s">
        <v>61</v>
      </c>
      <c r="H925" s="53" t="s">
        <v>119</v>
      </c>
      <c r="I925" s="52">
        <v>10</v>
      </c>
      <c r="J925" s="53" t="s">
        <v>58</v>
      </c>
      <c r="K925" s="55">
        <v>44835</v>
      </c>
      <c r="L925" s="56">
        <v>11005</v>
      </c>
      <c r="M925" s="56">
        <v>10937</v>
      </c>
      <c r="N925" s="56">
        <v>6064</v>
      </c>
      <c r="O925" s="56">
        <v>440</v>
      </c>
      <c r="P925" s="57">
        <v>889</v>
      </c>
      <c r="Q925" s="58">
        <v>0</v>
      </c>
      <c r="R925" s="57">
        <v>889</v>
      </c>
      <c r="S925" s="57">
        <v>889</v>
      </c>
      <c r="T925" s="58">
        <v>0</v>
      </c>
      <c r="U925" s="57">
        <v>889</v>
      </c>
      <c r="V925" s="57">
        <v>889</v>
      </c>
      <c r="W925" s="58">
        <v>0</v>
      </c>
      <c r="X925" s="57">
        <v>889</v>
      </c>
      <c r="Y925" s="57">
        <v>889</v>
      </c>
      <c r="Z925" s="58">
        <v>0</v>
      </c>
      <c r="AA925" s="57">
        <v>889</v>
      </c>
      <c r="AB925" s="57">
        <v>25288494</v>
      </c>
      <c r="AC925" s="53" t="str">
        <f t="shared" si="10919"/>
        <v>Registro Valido</v>
      </c>
      <c r="AD925" s="57">
        <f t="shared" ref="AD925" si="11131">IF(OR(ISERROR(VLOOKUP(CONCATENATE("ALI_",$C925,"_SEG_",$I925,"_PROV_",$D925),Catalogo_Precios,AD$8,FALSE)),L925=0),0,VLOOKUP(CONCATENATE("ALI_",$C925,"_SEG_",$I925,"_PROV_",$D925),Catalogo_Precios,AD$8,FALSE))</f>
        <v>889</v>
      </c>
      <c r="AE925" s="57">
        <f t="shared" ref="AE925" si="11132">IF(OR(ISERROR(VLOOKUP(CONCATENATE("ALI_",$C925,"_SEG_",$I925,"_PROV_",$D925),Catalogo_Precios,AE$8,FALSE)),M925=0),0,VLOOKUP(CONCATENATE("ALI_",$C925,"_SEG_",$I925,"_PROV_",$D925),Catalogo_Precios,AE$8,FALSE))</f>
        <v>889</v>
      </c>
      <c r="AF925" s="57">
        <f t="shared" ref="AF925" si="11133">IF(OR(ISERROR(VLOOKUP(CONCATENATE("ALI_",$C925,"_SEG_",$I925,"_PROV_",$D925),Catalogo_Precios,AF$8,FALSE)),N925=0),0,VLOOKUP(CONCATENATE("ALI_",$C925,"_SEG_",$I925,"_PROV_",$D925),Catalogo_Precios,AF$8,FALSE))</f>
        <v>889</v>
      </c>
      <c r="AG925" s="57">
        <f t="shared" ref="AG925" si="11134">IF(OR(ISERROR(VLOOKUP(CONCATENATE("ALI_",$C925,"_SEG_",$I925,"_PROV_",$D925),Catalogo_Precios,AG$8,FALSE)),O925=0),0,VLOOKUP(CONCATENATE("ALI_",$C925,"_SEG_",$I925,"_PROV_",$D925),Catalogo_Precios,AG$8,FALSE))</f>
        <v>889</v>
      </c>
      <c r="AH925" s="57">
        <f t="shared" ref="AH925" si="11135">IF(OR(ISERROR(VLOOKUP(CONCATENATE("ALI_",$C925,"_SEG_",$I925,"_PROV_",$D925),Catalogo_Precios,AH$8,FALSE)),L925=0),0,VLOOKUP(CONCATENATE("ALI_",$C925,"_SEG_",$I925,"_PROV_",$D925),Catalogo_Precios,AH$8,FALSE))</f>
        <v>867</v>
      </c>
      <c r="AI925" s="57">
        <f t="shared" ref="AI925" si="11136">IF(OR(ISERROR(VLOOKUP(CONCATENATE("ALI_",$C925,"_SEG_",$I925,"_PROV_",$D925),Catalogo_Precios,AI$8,FALSE)),M925=0),0,VLOOKUP(CONCATENATE("ALI_",$C925,"_SEG_",$I925,"_PROV_",$D925),Catalogo_Precios,AI$8,FALSE))</f>
        <v>867</v>
      </c>
      <c r="AJ925" s="57">
        <f t="shared" ref="AJ925" si="11137">IF(OR(ISERROR(VLOOKUP(CONCATENATE("ALI_",$C925,"_SEG_",$I925,"_PROV_",$D925),Catalogo_Precios,AJ$8,FALSE)),N925=0),0,VLOOKUP(CONCATENATE("ALI_",$C925,"_SEG_",$I925,"_PROV_",$D925),Catalogo_Precios,AJ$8,FALSE))</f>
        <v>867</v>
      </c>
      <c r="AK925" s="57">
        <f t="shared" ref="AK925" si="11138">IF(OR(ISERROR(VLOOKUP(CONCATENATE("ALI_",$C925,"_SEG_",$I925,"_PROV_",$D925),Catalogo_Precios,AK$8,FALSE)),O925=0),0,VLOOKUP(CONCATENATE("ALI_",$C925,"_SEG_",$I925,"_PROV_",$D925),Catalogo_Precios,AK$8,FALSE))</f>
        <v>867</v>
      </c>
      <c r="AL925" s="53"/>
      <c r="AM925" s="59" t="str">
        <f t="shared" si="10928"/>
        <v>ALI_40_SEG_10</v>
      </c>
      <c r="AN925" s="59" t="str">
        <f t="shared" si="10929"/>
        <v>ALI_40_SEG_10_VAL_25288494</v>
      </c>
      <c r="AO925" s="60">
        <f t="shared" ref="AO925" si="11139">IF(OR(AB925="",AB925=0),0,COUNTIF(Codificacion,AM925))</f>
        <v>3</v>
      </c>
      <c r="AP925" s="61">
        <f t="array" ref="AP925">MIN(IF(Codificacion=AM925,Total_Cotizacion,""))</f>
        <v>23423574.240000006</v>
      </c>
      <c r="AQ925" s="62" t="b">
        <f t="shared" si="10931"/>
        <v>0</v>
      </c>
      <c r="AR925" s="51" t="str">
        <f t="shared" ref="AR925" si="11140">IF(COUNTIF(Codificacion2,CONCATENATE(AM925,"_VAL_",AB925))&gt;1,"Empate","")</f>
        <v/>
      </c>
      <c r="AS925" s="63" t="str">
        <f t="shared" si="10530"/>
        <v/>
      </c>
      <c r="AT925" s="59" t="str">
        <f t="shared" si="10933"/>
        <v>ALI_40_SEG_10_</v>
      </c>
      <c r="AU925" s="63">
        <f t="shared" ref="AU925" si="11141">IF(AND(COUNTIF(Codificacion3,AT925)&lt;AO925),1,COUNTIF(Codificacion3,AT925))</f>
        <v>1</v>
      </c>
      <c r="AV925" s="62" t="str">
        <f t="shared" si="10935"/>
        <v>No Seleccionada</v>
      </c>
      <c r="AW925" s="53"/>
      <c r="AX925" s="51" t="str">
        <f t="shared" si="10936"/>
        <v>ALI_40_SEG_10FALSO</v>
      </c>
      <c r="AY925" s="51">
        <f t="shared" si="10917"/>
        <v>2</v>
      </c>
      <c r="AZ925" s="64" t="b">
        <f t="shared" si="10937"/>
        <v>0</v>
      </c>
    </row>
    <row r="926" spans="1:52" x14ac:dyDescent="0.2">
      <c r="A926" s="50" t="b">
        <f t="shared" si="10880"/>
        <v>0</v>
      </c>
      <c r="B926" s="51" t="s">
        <v>113</v>
      </c>
      <c r="C926" s="52">
        <v>40</v>
      </c>
      <c r="D926" s="52">
        <f t="shared" ref="D926" si="11142">IF(ISERROR(VLOOKUP(E926,Proveedores,2,FALSE)),"",VLOOKUP(E926,Proveedores,2,FALSE))</f>
        <v>2032</v>
      </c>
      <c r="E926" s="53" t="s">
        <v>114</v>
      </c>
      <c r="F926" s="54">
        <v>627</v>
      </c>
      <c r="G926" s="53" t="s">
        <v>61</v>
      </c>
      <c r="H926" s="53" t="s">
        <v>119</v>
      </c>
      <c r="I926" s="52">
        <v>11</v>
      </c>
      <c r="J926" s="53" t="s">
        <v>58</v>
      </c>
      <c r="K926" s="55">
        <v>44835</v>
      </c>
      <c r="L926" s="56">
        <v>10839</v>
      </c>
      <c r="M926" s="56">
        <v>10770</v>
      </c>
      <c r="N926" s="56">
        <v>5971</v>
      </c>
      <c r="O926" s="56">
        <v>433</v>
      </c>
      <c r="P926" s="57">
        <v>889</v>
      </c>
      <c r="Q926" s="58">
        <v>0</v>
      </c>
      <c r="R926" s="57">
        <v>889</v>
      </c>
      <c r="S926" s="57">
        <v>889</v>
      </c>
      <c r="T926" s="58">
        <v>0</v>
      </c>
      <c r="U926" s="57">
        <v>889</v>
      </c>
      <c r="V926" s="57">
        <v>889</v>
      </c>
      <c r="W926" s="58">
        <v>0</v>
      </c>
      <c r="X926" s="57">
        <v>889</v>
      </c>
      <c r="Y926" s="57">
        <v>889</v>
      </c>
      <c r="Z926" s="58">
        <v>0</v>
      </c>
      <c r="AA926" s="57">
        <v>889</v>
      </c>
      <c r="AB926" s="57">
        <v>24903557</v>
      </c>
      <c r="AC926" s="53" t="str">
        <f t="shared" si="10919"/>
        <v>Registro Valido</v>
      </c>
      <c r="AD926" s="57">
        <f t="shared" ref="AD926" si="11143">IF(OR(ISERROR(VLOOKUP(CONCATENATE("ALI_",$C926,"_SEG_",$I926,"_PROV_",$D926),Catalogo_Precios,AD$8,FALSE)),L926=0),0,VLOOKUP(CONCATENATE("ALI_",$C926,"_SEG_",$I926,"_PROV_",$D926),Catalogo_Precios,AD$8,FALSE))</f>
        <v>889</v>
      </c>
      <c r="AE926" s="57">
        <f t="shared" ref="AE926" si="11144">IF(OR(ISERROR(VLOOKUP(CONCATENATE("ALI_",$C926,"_SEG_",$I926,"_PROV_",$D926),Catalogo_Precios,AE$8,FALSE)),M926=0),0,VLOOKUP(CONCATENATE("ALI_",$C926,"_SEG_",$I926,"_PROV_",$D926),Catalogo_Precios,AE$8,FALSE))</f>
        <v>889</v>
      </c>
      <c r="AF926" s="57">
        <f t="shared" ref="AF926" si="11145">IF(OR(ISERROR(VLOOKUP(CONCATENATE("ALI_",$C926,"_SEG_",$I926,"_PROV_",$D926),Catalogo_Precios,AF$8,FALSE)),N926=0),0,VLOOKUP(CONCATENATE("ALI_",$C926,"_SEG_",$I926,"_PROV_",$D926),Catalogo_Precios,AF$8,FALSE))</f>
        <v>889</v>
      </c>
      <c r="AG926" s="57">
        <f t="shared" ref="AG926" si="11146">IF(OR(ISERROR(VLOOKUP(CONCATENATE("ALI_",$C926,"_SEG_",$I926,"_PROV_",$D926),Catalogo_Precios,AG$8,FALSE)),O926=0),0,VLOOKUP(CONCATENATE("ALI_",$C926,"_SEG_",$I926,"_PROV_",$D926),Catalogo_Precios,AG$8,FALSE))</f>
        <v>889</v>
      </c>
      <c r="AH926" s="57">
        <f t="shared" ref="AH926" si="11147">IF(OR(ISERROR(VLOOKUP(CONCATENATE("ALI_",$C926,"_SEG_",$I926,"_PROV_",$D926),Catalogo_Precios,AH$8,FALSE)),L926=0),0,VLOOKUP(CONCATENATE("ALI_",$C926,"_SEG_",$I926,"_PROV_",$D926),Catalogo_Precios,AH$8,FALSE))</f>
        <v>867</v>
      </c>
      <c r="AI926" s="57">
        <f t="shared" ref="AI926" si="11148">IF(OR(ISERROR(VLOOKUP(CONCATENATE("ALI_",$C926,"_SEG_",$I926,"_PROV_",$D926),Catalogo_Precios,AI$8,FALSE)),M926=0),0,VLOOKUP(CONCATENATE("ALI_",$C926,"_SEG_",$I926,"_PROV_",$D926),Catalogo_Precios,AI$8,FALSE))</f>
        <v>867</v>
      </c>
      <c r="AJ926" s="57">
        <f t="shared" ref="AJ926" si="11149">IF(OR(ISERROR(VLOOKUP(CONCATENATE("ALI_",$C926,"_SEG_",$I926,"_PROV_",$D926),Catalogo_Precios,AJ$8,FALSE)),N926=0),0,VLOOKUP(CONCATENATE("ALI_",$C926,"_SEG_",$I926,"_PROV_",$D926),Catalogo_Precios,AJ$8,FALSE))</f>
        <v>867</v>
      </c>
      <c r="AK926" s="57">
        <f t="shared" ref="AK926" si="11150">IF(OR(ISERROR(VLOOKUP(CONCATENATE("ALI_",$C926,"_SEG_",$I926,"_PROV_",$D926),Catalogo_Precios,AK$8,FALSE)),O926=0),0,VLOOKUP(CONCATENATE("ALI_",$C926,"_SEG_",$I926,"_PROV_",$D926),Catalogo_Precios,AK$8,FALSE))</f>
        <v>867</v>
      </c>
      <c r="AL926" s="53"/>
      <c r="AM926" s="59" t="str">
        <f t="shared" si="10928"/>
        <v>ALI_40_SEG_11</v>
      </c>
      <c r="AN926" s="59" t="str">
        <f t="shared" si="10929"/>
        <v>ALI_40_SEG_11_VAL_24903557</v>
      </c>
      <c r="AO926" s="60">
        <f t="shared" ref="AO926" si="11151">IF(OR(AB926="",AB926=0),0,COUNTIF(Codificacion,AM926))</f>
        <v>3</v>
      </c>
      <c r="AP926" s="61">
        <f t="array" ref="AP926">MIN(IF(Codificacion=AM926,Total_Cotizacion,""))</f>
        <v>22539539.930000003</v>
      </c>
      <c r="AQ926" s="62" t="b">
        <f t="shared" si="10931"/>
        <v>0</v>
      </c>
      <c r="AR926" s="51" t="str">
        <f t="shared" ref="AR926" si="11152">IF(COUNTIF(Codificacion2,CONCATENATE(AM926,"_VAL_",AB926))&gt;1,"Empate","")</f>
        <v/>
      </c>
      <c r="AS926" s="63" t="str">
        <f t="shared" si="10530"/>
        <v/>
      </c>
      <c r="AT926" s="59" t="str">
        <f t="shared" si="10933"/>
        <v>ALI_40_SEG_11_</v>
      </c>
      <c r="AU926" s="63">
        <f t="shared" ref="AU926" si="11153">IF(AND(COUNTIF(Codificacion3,AT926)&lt;AO926),1,COUNTIF(Codificacion3,AT926))</f>
        <v>1</v>
      </c>
      <c r="AV926" s="62" t="str">
        <f t="shared" si="10935"/>
        <v>No Seleccionada</v>
      </c>
      <c r="AW926" s="53"/>
      <c r="AX926" s="51" t="str">
        <f t="shared" si="10936"/>
        <v>ALI_40_SEG_11FALSO</v>
      </c>
      <c r="AY926" s="51">
        <f t="shared" si="10917"/>
        <v>2</v>
      </c>
      <c r="AZ926" s="64" t="b">
        <f t="shared" si="10937"/>
        <v>0</v>
      </c>
    </row>
    <row r="927" spans="1:52" x14ac:dyDescent="0.2">
      <c r="A927" s="50" t="b">
        <f t="shared" si="10880"/>
        <v>0</v>
      </c>
      <c r="B927" s="51" t="s">
        <v>113</v>
      </c>
      <c r="C927" s="52">
        <v>40</v>
      </c>
      <c r="D927" s="52">
        <f t="shared" ref="D927" si="11154">IF(ISERROR(VLOOKUP(E927,Proveedores,2,FALSE)),"",VLOOKUP(E927,Proveedores,2,FALSE))</f>
        <v>2032</v>
      </c>
      <c r="E927" s="53" t="s">
        <v>114</v>
      </c>
      <c r="F927" s="54">
        <v>628</v>
      </c>
      <c r="G927" s="53" t="s">
        <v>61</v>
      </c>
      <c r="H927" s="53" t="s">
        <v>119</v>
      </c>
      <c r="I927" s="52">
        <v>12</v>
      </c>
      <c r="J927" s="53" t="s">
        <v>58</v>
      </c>
      <c r="K927" s="55">
        <v>44835</v>
      </c>
      <c r="L927" s="56">
        <v>9837</v>
      </c>
      <c r="M927" s="56">
        <v>9774</v>
      </c>
      <c r="N927" s="56">
        <v>5419</v>
      </c>
      <c r="O927" s="56">
        <v>393</v>
      </c>
      <c r="P927" s="57">
        <v>889</v>
      </c>
      <c r="Q927" s="58">
        <v>0</v>
      </c>
      <c r="R927" s="57">
        <v>889</v>
      </c>
      <c r="S927" s="57">
        <v>889</v>
      </c>
      <c r="T927" s="58">
        <v>0</v>
      </c>
      <c r="U927" s="57">
        <v>889</v>
      </c>
      <c r="V927" s="57">
        <v>889</v>
      </c>
      <c r="W927" s="58">
        <v>0</v>
      </c>
      <c r="X927" s="57">
        <v>889</v>
      </c>
      <c r="Y927" s="57">
        <v>889</v>
      </c>
      <c r="Z927" s="58">
        <v>0</v>
      </c>
      <c r="AA927" s="57">
        <v>889</v>
      </c>
      <c r="AB927" s="57">
        <v>22601047</v>
      </c>
      <c r="AC927" s="53" t="str">
        <f t="shared" si="10919"/>
        <v>Registro Valido</v>
      </c>
      <c r="AD927" s="57">
        <f t="shared" ref="AD927" si="11155">IF(OR(ISERROR(VLOOKUP(CONCATENATE("ALI_",$C927,"_SEG_",$I927,"_PROV_",$D927),Catalogo_Precios,AD$8,FALSE)),L927=0),0,VLOOKUP(CONCATENATE("ALI_",$C927,"_SEG_",$I927,"_PROV_",$D927),Catalogo_Precios,AD$8,FALSE))</f>
        <v>889</v>
      </c>
      <c r="AE927" s="57">
        <f t="shared" ref="AE927" si="11156">IF(OR(ISERROR(VLOOKUP(CONCATENATE("ALI_",$C927,"_SEG_",$I927,"_PROV_",$D927),Catalogo_Precios,AE$8,FALSE)),M927=0),0,VLOOKUP(CONCATENATE("ALI_",$C927,"_SEG_",$I927,"_PROV_",$D927),Catalogo_Precios,AE$8,FALSE))</f>
        <v>889</v>
      </c>
      <c r="AF927" s="57">
        <f t="shared" ref="AF927" si="11157">IF(OR(ISERROR(VLOOKUP(CONCATENATE("ALI_",$C927,"_SEG_",$I927,"_PROV_",$D927),Catalogo_Precios,AF$8,FALSE)),N927=0),0,VLOOKUP(CONCATENATE("ALI_",$C927,"_SEG_",$I927,"_PROV_",$D927),Catalogo_Precios,AF$8,FALSE))</f>
        <v>889</v>
      </c>
      <c r="AG927" s="57">
        <f t="shared" ref="AG927" si="11158">IF(OR(ISERROR(VLOOKUP(CONCATENATE("ALI_",$C927,"_SEG_",$I927,"_PROV_",$D927),Catalogo_Precios,AG$8,FALSE)),O927=0),0,VLOOKUP(CONCATENATE("ALI_",$C927,"_SEG_",$I927,"_PROV_",$D927),Catalogo_Precios,AG$8,FALSE))</f>
        <v>889</v>
      </c>
      <c r="AH927" s="57">
        <f t="shared" ref="AH927" si="11159">IF(OR(ISERROR(VLOOKUP(CONCATENATE("ALI_",$C927,"_SEG_",$I927,"_PROV_",$D927),Catalogo_Precios,AH$8,FALSE)),L927=0),0,VLOOKUP(CONCATENATE("ALI_",$C927,"_SEG_",$I927,"_PROV_",$D927),Catalogo_Precios,AH$8,FALSE))</f>
        <v>867</v>
      </c>
      <c r="AI927" s="57">
        <f t="shared" ref="AI927" si="11160">IF(OR(ISERROR(VLOOKUP(CONCATENATE("ALI_",$C927,"_SEG_",$I927,"_PROV_",$D927),Catalogo_Precios,AI$8,FALSE)),M927=0),0,VLOOKUP(CONCATENATE("ALI_",$C927,"_SEG_",$I927,"_PROV_",$D927),Catalogo_Precios,AI$8,FALSE))</f>
        <v>867</v>
      </c>
      <c r="AJ927" s="57">
        <f t="shared" ref="AJ927" si="11161">IF(OR(ISERROR(VLOOKUP(CONCATENATE("ALI_",$C927,"_SEG_",$I927,"_PROV_",$D927),Catalogo_Precios,AJ$8,FALSE)),N927=0),0,VLOOKUP(CONCATENATE("ALI_",$C927,"_SEG_",$I927,"_PROV_",$D927),Catalogo_Precios,AJ$8,FALSE))</f>
        <v>867</v>
      </c>
      <c r="AK927" s="57">
        <f t="shared" ref="AK927" si="11162">IF(OR(ISERROR(VLOOKUP(CONCATENATE("ALI_",$C927,"_SEG_",$I927,"_PROV_",$D927),Catalogo_Precios,AK$8,FALSE)),O927=0),0,VLOOKUP(CONCATENATE("ALI_",$C927,"_SEG_",$I927,"_PROV_",$D927),Catalogo_Precios,AK$8,FALSE))</f>
        <v>867</v>
      </c>
      <c r="AL927" s="53"/>
      <c r="AM927" s="59" t="str">
        <f t="shared" si="10928"/>
        <v>ALI_40_SEG_12</v>
      </c>
      <c r="AN927" s="59" t="str">
        <f t="shared" si="10929"/>
        <v>ALI_40_SEG_12_VAL_22601047</v>
      </c>
      <c r="AO927" s="60">
        <f t="shared" ref="AO927" si="11163">IF(OR(AB927="",AB927=0),0,COUNTIF(Codificacion,AM927))</f>
        <v>3</v>
      </c>
      <c r="AP927" s="61">
        <f t="array" ref="AP927">MIN(IF(Codificacion=AM927,Total_Cotizacion,""))</f>
        <v>20455600.030000001</v>
      </c>
      <c r="AQ927" s="62" t="b">
        <f t="shared" si="10931"/>
        <v>0</v>
      </c>
      <c r="AR927" s="51" t="str">
        <f t="shared" ref="AR927" si="11164">IF(COUNTIF(Codificacion2,CONCATENATE(AM927,"_VAL_",AB927))&gt;1,"Empate","")</f>
        <v/>
      </c>
      <c r="AS927" s="63" t="str">
        <f t="shared" si="10530"/>
        <v/>
      </c>
      <c r="AT927" s="59" t="str">
        <f t="shared" si="10933"/>
        <v>ALI_40_SEG_12_</v>
      </c>
      <c r="AU927" s="63">
        <f t="shared" ref="AU927" si="11165">IF(AND(COUNTIF(Codificacion3,AT927)&lt;AO927),1,COUNTIF(Codificacion3,AT927))</f>
        <v>1</v>
      </c>
      <c r="AV927" s="62" t="str">
        <f t="shared" si="10935"/>
        <v>No Seleccionada</v>
      </c>
      <c r="AW927" s="53"/>
      <c r="AX927" s="51" t="str">
        <f t="shared" si="10936"/>
        <v>ALI_40_SEG_12FALSO</v>
      </c>
      <c r="AY927" s="51">
        <f t="shared" si="10917"/>
        <v>2</v>
      </c>
      <c r="AZ927" s="64" t="b">
        <f t="shared" si="10937"/>
        <v>0</v>
      </c>
    </row>
    <row r="928" spans="1:52" x14ac:dyDescent="0.2">
      <c r="A928" s="50" t="b">
        <f t="shared" si="10880"/>
        <v>0</v>
      </c>
      <c r="B928" s="51" t="s">
        <v>113</v>
      </c>
      <c r="C928" s="52">
        <v>40</v>
      </c>
      <c r="D928" s="52">
        <f t="shared" ref="D928" si="11166">IF(ISERROR(VLOOKUP(E928,Proveedores,2,FALSE)),"",VLOOKUP(E928,Proveedores,2,FALSE))</f>
        <v>2032</v>
      </c>
      <c r="E928" s="53" t="s">
        <v>114</v>
      </c>
      <c r="F928" s="54">
        <v>629</v>
      </c>
      <c r="G928" s="53" t="s">
        <v>61</v>
      </c>
      <c r="H928" s="53" t="s">
        <v>119</v>
      </c>
      <c r="I928" s="52">
        <v>13</v>
      </c>
      <c r="J928" s="53" t="s">
        <v>58</v>
      </c>
      <c r="K928" s="55">
        <v>44835</v>
      </c>
      <c r="L928" s="56">
        <v>10445</v>
      </c>
      <c r="M928" s="56">
        <v>10378</v>
      </c>
      <c r="N928" s="56">
        <v>5754</v>
      </c>
      <c r="O928" s="56">
        <v>417</v>
      </c>
      <c r="P928" s="57">
        <v>889</v>
      </c>
      <c r="Q928" s="58">
        <v>0</v>
      </c>
      <c r="R928" s="57">
        <v>889</v>
      </c>
      <c r="S928" s="57">
        <v>889</v>
      </c>
      <c r="T928" s="58">
        <v>0</v>
      </c>
      <c r="U928" s="57">
        <v>889</v>
      </c>
      <c r="V928" s="57">
        <v>889</v>
      </c>
      <c r="W928" s="58">
        <v>0</v>
      </c>
      <c r="X928" s="57">
        <v>889</v>
      </c>
      <c r="Y928" s="57">
        <v>889</v>
      </c>
      <c r="Z928" s="58">
        <v>0</v>
      </c>
      <c r="AA928" s="57">
        <v>889</v>
      </c>
      <c r="AB928" s="57">
        <v>23997666</v>
      </c>
      <c r="AC928" s="53" t="str">
        <f t="shared" si="10919"/>
        <v>Registro Valido</v>
      </c>
      <c r="AD928" s="57">
        <f t="shared" ref="AD928" si="11167">IF(OR(ISERROR(VLOOKUP(CONCATENATE("ALI_",$C928,"_SEG_",$I928,"_PROV_",$D928),Catalogo_Precios,AD$8,FALSE)),L928=0),0,VLOOKUP(CONCATENATE("ALI_",$C928,"_SEG_",$I928,"_PROV_",$D928),Catalogo_Precios,AD$8,FALSE))</f>
        <v>889</v>
      </c>
      <c r="AE928" s="57">
        <f t="shared" ref="AE928" si="11168">IF(OR(ISERROR(VLOOKUP(CONCATENATE("ALI_",$C928,"_SEG_",$I928,"_PROV_",$D928),Catalogo_Precios,AE$8,FALSE)),M928=0),0,VLOOKUP(CONCATENATE("ALI_",$C928,"_SEG_",$I928,"_PROV_",$D928),Catalogo_Precios,AE$8,FALSE))</f>
        <v>889</v>
      </c>
      <c r="AF928" s="57">
        <f t="shared" ref="AF928" si="11169">IF(OR(ISERROR(VLOOKUP(CONCATENATE("ALI_",$C928,"_SEG_",$I928,"_PROV_",$D928),Catalogo_Precios,AF$8,FALSE)),N928=0),0,VLOOKUP(CONCATENATE("ALI_",$C928,"_SEG_",$I928,"_PROV_",$D928),Catalogo_Precios,AF$8,FALSE))</f>
        <v>889</v>
      </c>
      <c r="AG928" s="57">
        <f t="shared" ref="AG928" si="11170">IF(OR(ISERROR(VLOOKUP(CONCATENATE("ALI_",$C928,"_SEG_",$I928,"_PROV_",$D928),Catalogo_Precios,AG$8,FALSE)),O928=0),0,VLOOKUP(CONCATENATE("ALI_",$C928,"_SEG_",$I928,"_PROV_",$D928),Catalogo_Precios,AG$8,FALSE))</f>
        <v>889</v>
      </c>
      <c r="AH928" s="57">
        <f t="shared" ref="AH928" si="11171">IF(OR(ISERROR(VLOOKUP(CONCATENATE("ALI_",$C928,"_SEG_",$I928,"_PROV_",$D928),Catalogo_Precios,AH$8,FALSE)),L928=0),0,VLOOKUP(CONCATENATE("ALI_",$C928,"_SEG_",$I928,"_PROV_",$D928),Catalogo_Precios,AH$8,FALSE))</f>
        <v>867</v>
      </c>
      <c r="AI928" s="57">
        <f t="shared" ref="AI928" si="11172">IF(OR(ISERROR(VLOOKUP(CONCATENATE("ALI_",$C928,"_SEG_",$I928,"_PROV_",$D928),Catalogo_Precios,AI$8,FALSE)),M928=0),0,VLOOKUP(CONCATENATE("ALI_",$C928,"_SEG_",$I928,"_PROV_",$D928),Catalogo_Precios,AI$8,FALSE))</f>
        <v>867</v>
      </c>
      <c r="AJ928" s="57">
        <f t="shared" ref="AJ928" si="11173">IF(OR(ISERROR(VLOOKUP(CONCATENATE("ALI_",$C928,"_SEG_",$I928,"_PROV_",$D928),Catalogo_Precios,AJ$8,FALSE)),N928=0),0,VLOOKUP(CONCATENATE("ALI_",$C928,"_SEG_",$I928,"_PROV_",$D928),Catalogo_Precios,AJ$8,FALSE))</f>
        <v>867</v>
      </c>
      <c r="AK928" s="57">
        <f t="shared" ref="AK928" si="11174">IF(OR(ISERROR(VLOOKUP(CONCATENATE("ALI_",$C928,"_SEG_",$I928,"_PROV_",$D928),Catalogo_Precios,AK$8,FALSE)),O928=0),0,VLOOKUP(CONCATENATE("ALI_",$C928,"_SEG_",$I928,"_PROV_",$D928),Catalogo_Precios,AK$8,FALSE))</f>
        <v>867</v>
      </c>
      <c r="AL928" s="53"/>
      <c r="AM928" s="59" t="str">
        <f t="shared" si="10928"/>
        <v>ALI_40_SEG_13</v>
      </c>
      <c r="AN928" s="59" t="str">
        <f t="shared" si="10929"/>
        <v>ALI_40_SEG_13_VAL_23997666</v>
      </c>
      <c r="AO928" s="60">
        <f t="shared" ref="AO928" si="11175">IF(OR(AB928="",AB928=0),0,COUNTIF(Codificacion,AM928))</f>
        <v>3</v>
      </c>
      <c r="AP928" s="61">
        <f t="array" ref="AP928">MIN(IF(Codificacion=AM928,Total_Cotizacion,""))</f>
        <v>21719642.34</v>
      </c>
      <c r="AQ928" s="62" t="b">
        <f t="shared" si="10931"/>
        <v>0</v>
      </c>
      <c r="AR928" s="51" t="str">
        <f t="shared" ref="AR928" si="11176">IF(COUNTIF(Codificacion2,CONCATENATE(AM928,"_VAL_",AB928))&gt;1,"Empate","")</f>
        <v/>
      </c>
      <c r="AS928" s="63" t="str">
        <f t="shared" si="10530"/>
        <v/>
      </c>
      <c r="AT928" s="59" t="str">
        <f t="shared" si="10933"/>
        <v>ALI_40_SEG_13_</v>
      </c>
      <c r="AU928" s="63">
        <f t="shared" ref="AU928" si="11177">IF(AND(COUNTIF(Codificacion3,AT928)&lt;AO928),1,COUNTIF(Codificacion3,AT928))</f>
        <v>1</v>
      </c>
      <c r="AV928" s="62" t="str">
        <f t="shared" si="10935"/>
        <v>No Seleccionada</v>
      </c>
      <c r="AW928" s="53"/>
      <c r="AX928" s="51" t="str">
        <f t="shared" si="10936"/>
        <v>ALI_40_SEG_13FALSO</v>
      </c>
      <c r="AY928" s="51">
        <f t="shared" si="10917"/>
        <v>2</v>
      </c>
      <c r="AZ928" s="64" t="b">
        <f t="shared" si="10937"/>
        <v>0</v>
      </c>
    </row>
    <row r="929" spans="1:52" x14ac:dyDescent="0.2">
      <c r="A929" s="50" t="b">
        <f t="shared" si="10880"/>
        <v>0</v>
      </c>
      <c r="B929" s="51" t="s">
        <v>113</v>
      </c>
      <c r="C929" s="52">
        <v>40</v>
      </c>
      <c r="D929" s="52">
        <f t="shared" ref="D929" si="11178">IF(ISERROR(VLOOKUP(E929,Proveedores,2,FALSE)),"",VLOOKUP(E929,Proveedores,2,FALSE))</f>
        <v>2032</v>
      </c>
      <c r="E929" s="53" t="s">
        <v>114</v>
      </c>
      <c r="F929" s="54">
        <v>630</v>
      </c>
      <c r="G929" s="53" t="s">
        <v>61</v>
      </c>
      <c r="H929" s="53" t="s">
        <v>119</v>
      </c>
      <c r="I929" s="52">
        <v>14</v>
      </c>
      <c r="J929" s="53" t="s">
        <v>58</v>
      </c>
      <c r="K929" s="55">
        <v>44835</v>
      </c>
      <c r="L929" s="56">
        <v>10350</v>
      </c>
      <c r="M929" s="56">
        <v>10284</v>
      </c>
      <c r="N929" s="56">
        <v>5702</v>
      </c>
      <c r="O929" s="56">
        <v>414</v>
      </c>
      <c r="P929" s="57">
        <v>889</v>
      </c>
      <c r="Q929" s="58">
        <v>0</v>
      </c>
      <c r="R929" s="57">
        <v>889</v>
      </c>
      <c r="S929" s="57">
        <v>889</v>
      </c>
      <c r="T929" s="58">
        <v>0</v>
      </c>
      <c r="U929" s="57">
        <v>889</v>
      </c>
      <c r="V929" s="57">
        <v>889</v>
      </c>
      <c r="W929" s="58">
        <v>0</v>
      </c>
      <c r="X929" s="57">
        <v>889</v>
      </c>
      <c r="Y929" s="57">
        <v>889</v>
      </c>
      <c r="Z929" s="58">
        <v>0</v>
      </c>
      <c r="AA929" s="57">
        <v>889</v>
      </c>
      <c r="AB929" s="57">
        <v>23780750</v>
      </c>
      <c r="AC929" s="53" t="str">
        <f t="shared" si="10919"/>
        <v>Registro Valido</v>
      </c>
      <c r="AD929" s="57">
        <f t="shared" ref="AD929" si="11179">IF(OR(ISERROR(VLOOKUP(CONCATENATE("ALI_",$C929,"_SEG_",$I929,"_PROV_",$D929),Catalogo_Precios,AD$8,FALSE)),L929=0),0,VLOOKUP(CONCATENATE("ALI_",$C929,"_SEG_",$I929,"_PROV_",$D929),Catalogo_Precios,AD$8,FALSE))</f>
        <v>889</v>
      </c>
      <c r="AE929" s="57">
        <f t="shared" ref="AE929" si="11180">IF(OR(ISERROR(VLOOKUP(CONCATENATE("ALI_",$C929,"_SEG_",$I929,"_PROV_",$D929),Catalogo_Precios,AE$8,FALSE)),M929=0),0,VLOOKUP(CONCATENATE("ALI_",$C929,"_SEG_",$I929,"_PROV_",$D929),Catalogo_Precios,AE$8,FALSE))</f>
        <v>889</v>
      </c>
      <c r="AF929" s="57">
        <f t="shared" ref="AF929" si="11181">IF(OR(ISERROR(VLOOKUP(CONCATENATE("ALI_",$C929,"_SEG_",$I929,"_PROV_",$D929),Catalogo_Precios,AF$8,FALSE)),N929=0),0,VLOOKUP(CONCATENATE("ALI_",$C929,"_SEG_",$I929,"_PROV_",$D929),Catalogo_Precios,AF$8,FALSE))</f>
        <v>889</v>
      </c>
      <c r="AG929" s="57">
        <f t="shared" ref="AG929" si="11182">IF(OR(ISERROR(VLOOKUP(CONCATENATE("ALI_",$C929,"_SEG_",$I929,"_PROV_",$D929),Catalogo_Precios,AG$8,FALSE)),O929=0),0,VLOOKUP(CONCATENATE("ALI_",$C929,"_SEG_",$I929,"_PROV_",$D929),Catalogo_Precios,AG$8,FALSE))</f>
        <v>889</v>
      </c>
      <c r="AH929" s="57">
        <f t="shared" ref="AH929" si="11183">IF(OR(ISERROR(VLOOKUP(CONCATENATE("ALI_",$C929,"_SEG_",$I929,"_PROV_",$D929),Catalogo_Precios,AH$8,FALSE)),L929=0),0,VLOOKUP(CONCATENATE("ALI_",$C929,"_SEG_",$I929,"_PROV_",$D929),Catalogo_Precios,AH$8,FALSE))</f>
        <v>867</v>
      </c>
      <c r="AI929" s="57">
        <f t="shared" ref="AI929" si="11184">IF(OR(ISERROR(VLOOKUP(CONCATENATE("ALI_",$C929,"_SEG_",$I929,"_PROV_",$D929),Catalogo_Precios,AI$8,FALSE)),M929=0),0,VLOOKUP(CONCATENATE("ALI_",$C929,"_SEG_",$I929,"_PROV_",$D929),Catalogo_Precios,AI$8,FALSE))</f>
        <v>867</v>
      </c>
      <c r="AJ929" s="57">
        <f t="shared" ref="AJ929" si="11185">IF(OR(ISERROR(VLOOKUP(CONCATENATE("ALI_",$C929,"_SEG_",$I929,"_PROV_",$D929),Catalogo_Precios,AJ$8,FALSE)),N929=0),0,VLOOKUP(CONCATENATE("ALI_",$C929,"_SEG_",$I929,"_PROV_",$D929),Catalogo_Precios,AJ$8,FALSE))</f>
        <v>867</v>
      </c>
      <c r="AK929" s="57">
        <f t="shared" ref="AK929" si="11186">IF(OR(ISERROR(VLOOKUP(CONCATENATE("ALI_",$C929,"_SEG_",$I929,"_PROV_",$D929),Catalogo_Precios,AK$8,FALSE)),O929=0),0,VLOOKUP(CONCATENATE("ALI_",$C929,"_SEG_",$I929,"_PROV_",$D929),Catalogo_Precios,AK$8,FALSE))</f>
        <v>867</v>
      </c>
      <c r="AL929" s="53"/>
      <c r="AM929" s="59" t="str">
        <f t="shared" si="10928"/>
        <v>ALI_40_SEG_14</v>
      </c>
      <c r="AN929" s="59" t="str">
        <f t="shared" si="10929"/>
        <v>ALI_40_SEG_14_VAL_23780750</v>
      </c>
      <c r="AO929" s="60">
        <f t="shared" ref="AO929" si="11187">IF(OR(AB929="",AB929=0),0,COUNTIF(Codificacion,AM929))</f>
        <v>3</v>
      </c>
      <c r="AP929" s="61">
        <f t="array" ref="AP929">MIN(IF(Codificacion=AM929,Total_Cotizacion,""))</f>
        <v>21523317.5</v>
      </c>
      <c r="AQ929" s="62" t="b">
        <f t="shared" si="10931"/>
        <v>0</v>
      </c>
      <c r="AR929" s="51" t="str">
        <f t="shared" ref="AR929" si="11188">IF(COUNTIF(Codificacion2,CONCATENATE(AM929,"_VAL_",AB929))&gt;1,"Empate","")</f>
        <v/>
      </c>
      <c r="AS929" s="63" t="str">
        <f t="shared" si="10530"/>
        <v/>
      </c>
      <c r="AT929" s="59" t="str">
        <f t="shared" si="10933"/>
        <v>ALI_40_SEG_14_</v>
      </c>
      <c r="AU929" s="63">
        <f t="shared" ref="AU929" si="11189">IF(AND(COUNTIF(Codificacion3,AT929)&lt;AO929),1,COUNTIF(Codificacion3,AT929))</f>
        <v>1</v>
      </c>
      <c r="AV929" s="62" t="str">
        <f t="shared" si="10935"/>
        <v>No Seleccionada</v>
      </c>
      <c r="AW929" s="53"/>
      <c r="AX929" s="51" t="str">
        <f t="shared" si="10936"/>
        <v>ALI_40_SEG_14FALSO</v>
      </c>
      <c r="AY929" s="51">
        <f t="shared" si="10917"/>
        <v>2</v>
      </c>
      <c r="AZ929" s="64" t="b">
        <f t="shared" si="10937"/>
        <v>0</v>
      </c>
    </row>
    <row r="930" spans="1:52" x14ac:dyDescent="0.2">
      <c r="A930" s="50" t="b">
        <f t="shared" si="10880"/>
        <v>0</v>
      </c>
      <c r="B930" s="51" t="s">
        <v>113</v>
      </c>
      <c r="C930" s="52">
        <v>40</v>
      </c>
      <c r="D930" s="52">
        <f t="shared" ref="D930" si="11190">IF(ISERROR(VLOOKUP(E930,Proveedores,2,FALSE)),"",VLOOKUP(E930,Proveedores,2,FALSE))</f>
        <v>2032</v>
      </c>
      <c r="E930" s="53" t="s">
        <v>114</v>
      </c>
      <c r="F930" s="54">
        <v>631</v>
      </c>
      <c r="G930" s="53" t="s">
        <v>61</v>
      </c>
      <c r="H930" s="53" t="s">
        <v>119</v>
      </c>
      <c r="I930" s="52">
        <v>15</v>
      </c>
      <c r="J930" s="53" t="s">
        <v>58</v>
      </c>
      <c r="K930" s="55">
        <v>44835</v>
      </c>
      <c r="L930" s="56">
        <v>9781</v>
      </c>
      <c r="M930" s="56">
        <v>9720</v>
      </c>
      <c r="N930" s="56">
        <v>5389</v>
      </c>
      <c r="O930" s="56">
        <v>393</v>
      </c>
      <c r="P930" s="57">
        <v>889</v>
      </c>
      <c r="Q930" s="58">
        <v>0</v>
      </c>
      <c r="R930" s="57">
        <v>889</v>
      </c>
      <c r="S930" s="57">
        <v>889</v>
      </c>
      <c r="T930" s="58">
        <v>0</v>
      </c>
      <c r="U930" s="57">
        <v>889</v>
      </c>
      <c r="V930" s="57">
        <v>889</v>
      </c>
      <c r="W930" s="58">
        <v>0</v>
      </c>
      <c r="X930" s="57">
        <v>889</v>
      </c>
      <c r="Y930" s="57">
        <v>889</v>
      </c>
      <c r="Z930" s="58">
        <v>0</v>
      </c>
      <c r="AA930" s="57">
        <v>889</v>
      </c>
      <c r="AB930" s="57">
        <v>22476587</v>
      </c>
      <c r="AC930" s="53" t="str">
        <f t="shared" si="10919"/>
        <v>Registro Valido</v>
      </c>
      <c r="AD930" s="57">
        <f t="shared" ref="AD930" si="11191">IF(OR(ISERROR(VLOOKUP(CONCATENATE("ALI_",$C930,"_SEG_",$I930,"_PROV_",$D930),Catalogo_Precios,AD$8,FALSE)),L930=0),0,VLOOKUP(CONCATENATE("ALI_",$C930,"_SEG_",$I930,"_PROV_",$D930),Catalogo_Precios,AD$8,FALSE))</f>
        <v>889</v>
      </c>
      <c r="AE930" s="57">
        <f t="shared" ref="AE930" si="11192">IF(OR(ISERROR(VLOOKUP(CONCATENATE("ALI_",$C930,"_SEG_",$I930,"_PROV_",$D930),Catalogo_Precios,AE$8,FALSE)),M930=0),0,VLOOKUP(CONCATENATE("ALI_",$C930,"_SEG_",$I930,"_PROV_",$D930),Catalogo_Precios,AE$8,FALSE))</f>
        <v>889</v>
      </c>
      <c r="AF930" s="57">
        <f t="shared" ref="AF930" si="11193">IF(OR(ISERROR(VLOOKUP(CONCATENATE("ALI_",$C930,"_SEG_",$I930,"_PROV_",$D930),Catalogo_Precios,AF$8,FALSE)),N930=0),0,VLOOKUP(CONCATENATE("ALI_",$C930,"_SEG_",$I930,"_PROV_",$D930),Catalogo_Precios,AF$8,FALSE))</f>
        <v>889</v>
      </c>
      <c r="AG930" s="57">
        <f t="shared" ref="AG930" si="11194">IF(OR(ISERROR(VLOOKUP(CONCATENATE("ALI_",$C930,"_SEG_",$I930,"_PROV_",$D930),Catalogo_Precios,AG$8,FALSE)),O930=0),0,VLOOKUP(CONCATENATE("ALI_",$C930,"_SEG_",$I930,"_PROV_",$D930),Catalogo_Precios,AG$8,FALSE))</f>
        <v>889</v>
      </c>
      <c r="AH930" s="57">
        <f t="shared" ref="AH930" si="11195">IF(OR(ISERROR(VLOOKUP(CONCATENATE("ALI_",$C930,"_SEG_",$I930,"_PROV_",$D930),Catalogo_Precios,AH$8,FALSE)),L930=0),0,VLOOKUP(CONCATENATE("ALI_",$C930,"_SEG_",$I930,"_PROV_",$D930),Catalogo_Precios,AH$8,FALSE))</f>
        <v>867</v>
      </c>
      <c r="AI930" s="57">
        <f t="shared" ref="AI930" si="11196">IF(OR(ISERROR(VLOOKUP(CONCATENATE("ALI_",$C930,"_SEG_",$I930,"_PROV_",$D930),Catalogo_Precios,AI$8,FALSE)),M930=0),0,VLOOKUP(CONCATENATE("ALI_",$C930,"_SEG_",$I930,"_PROV_",$D930),Catalogo_Precios,AI$8,FALSE))</f>
        <v>867</v>
      </c>
      <c r="AJ930" s="57">
        <f t="shared" ref="AJ930" si="11197">IF(OR(ISERROR(VLOOKUP(CONCATENATE("ALI_",$C930,"_SEG_",$I930,"_PROV_",$D930),Catalogo_Precios,AJ$8,FALSE)),N930=0),0,VLOOKUP(CONCATENATE("ALI_",$C930,"_SEG_",$I930,"_PROV_",$D930),Catalogo_Precios,AJ$8,FALSE))</f>
        <v>867</v>
      </c>
      <c r="AK930" s="57">
        <f t="shared" ref="AK930" si="11198">IF(OR(ISERROR(VLOOKUP(CONCATENATE("ALI_",$C930,"_SEG_",$I930,"_PROV_",$D930),Catalogo_Precios,AK$8,FALSE)),O930=0),0,VLOOKUP(CONCATENATE("ALI_",$C930,"_SEG_",$I930,"_PROV_",$D930),Catalogo_Precios,AK$8,FALSE))</f>
        <v>867</v>
      </c>
      <c r="AL930" s="53"/>
      <c r="AM930" s="59" t="str">
        <f t="shared" si="10928"/>
        <v>ALI_40_SEG_15</v>
      </c>
      <c r="AN930" s="59" t="str">
        <f t="shared" si="10929"/>
        <v>ALI_40_SEG_15_VAL_22476587</v>
      </c>
      <c r="AO930" s="60">
        <f t="shared" ref="AO930" si="11199">IF(OR(AB930="",AB930=0),0,COUNTIF(Codificacion,AM930))</f>
        <v>3</v>
      </c>
      <c r="AP930" s="61">
        <f t="array" ref="AP930">MIN(IF(Codificacion=AM930,Total_Cotizacion,""))</f>
        <v>20342954.629999999</v>
      </c>
      <c r="AQ930" s="62" t="b">
        <f t="shared" si="10931"/>
        <v>0</v>
      </c>
      <c r="AR930" s="51" t="str">
        <f t="shared" ref="AR930" si="11200">IF(COUNTIF(Codificacion2,CONCATENATE(AM930,"_VAL_",AB930))&gt;1,"Empate","")</f>
        <v/>
      </c>
      <c r="AS930" s="63" t="str">
        <f t="shared" si="10530"/>
        <v/>
      </c>
      <c r="AT930" s="59" t="str">
        <f t="shared" si="10933"/>
        <v>ALI_40_SEG_15_</v>
      </c>
      <c r="AU930" s="63">
        <f t="shared" ref="AU930" si="11201">IF(AND(COUNTIF(Codificacion3,AT930)&lt;AO930),1,COUNTIF(Codificacion3,AT930))</f>
        <v>1</v>
      </c>
      <c r="AV930" s="62" t="str">
        <f t="shared" si="10935"/>
        <v>No Seleccionada</v>
      </c>
      <c r="AW930" s="53"/>
      <c r="AX930" s="51" t="str">
        <f t="shared" si="10936"/>
        <v>ALI_40_SEG_15FALSO</v>
      </c>
      <c r="AY930" s="51">
        <f t="shared" si="10917"/>
        <v>2</v>
      </c>
      <c r="AZ930" s="64" t="b">
        <f t="shared" si="10937"/>
        <v>0</v>
      </c>
    </row>
    <row r="931" spans="1:52" x14ac:dyDescent="0.2">
      <c r="A931" s="50" t="b">
        <f t="shared" si="10880"/>
        <v>0</v>
      </c>
      <c r="B931" s="51" t="s">
        <v>113</v>
      </c>
      <c r="C931" s="52">
        <v>71</v>
      </c>
      <c r="D931" s="52">
        <f t="shared" ref="D931" si="11202">IF(ISERROR(VLOOKUP(E931,Proveedores,2,FALSE)),"",VLOOKUP(E931,Proveedores,2,FALSE))</f>
        <v>2032</v>
      </c>
      <c r="E931" s="53" t="s">
        <v>114</v>
      </c>
      <c r="F931" s="54">
        <v>632</v>
      </c>
      <c r="G931" s="53" t="s">
        <v>61</v>
      </c>
      <c r="H931" s="53" t="s">
        <v>84</v>
      </c>
      <c r="I931" s="52">
        <v>1</v>
      </c>
      <c r="J931" s="53" t="s">
        <v>58</v>
      </c>
      <c r="K931" s="55">
        <v>44835</v>
      </c>
      <c r="L931" s="56">
        <v>5114</v>
      </c>
      <c r="M931" s="56">
        <v>1279</v>
      </c>
      <c r="N931" s="56">
        <v>1918</v>
      </c>
      <c r="O931" s="56">
        <v>0</v>
      </c>
      <c r="P931" s="57">
        <v>2118</v>
      </c>
      <c r="Q931" s="58">
        <v>0</v>
      </c>
      <c r="R931" s="57">
        <v>2118</v>
      </c>
      <c r="S931" s="57">
        <v>2118</v>
      </c>
      <c r="T931" s="58">
        <v>0</v>
      </c>
      <c r="U931" s="57">
        <v>2118</v>
      </c>
      <c r="V931" s="57">
        <v>2118</v>
      </c>
      <c r="W931" s="58">
        <v>0</v>
      </c>
      <c r="X931" s="57">
        <v>2118</v>
      </c>
      <c r="Y931" s="57">
        <v>0</v>
      </c>
      <c r="Z931" s="58"/>
      <c r="AA931" s="57">
        <v>0</v>
      </c>
      <c r="AB931" s="57">
        <v>17602698</v>
      </c>
      <c r="AC931" s="53" t="str">
        <f t="shared" si="10919"/>
        <v>Registro Valido</v>
      </c>
      <c r="AD931" s="57">
        <f t="shared" ref="AD931" si="11203">IF(OR(ISERROR(VLOOKUP(CONCATENATE("ALI_",$C931,"_SEG_",$I931,"_PROV_",$D931),Catalogo_Precios,AD$8,FALSE)),L931=0),0,VLOOKUP(CONCATENATE("ALI_",$C931,"_SEG_",$I931,"_PROV_",$D931),Catalogo_Precios,AD$8,FALSE))</f>
        <v>2118</v>
      </c>
      <c r="AE931" s="57">
        <f t="shared" ref="AE931" si="11204">IF(OR(ISERROR(VLOOKUP(CONCATENATE("ALI_",$C931,"_SEG_",$I931,"_PROV_",$D931),Catalogo_Precios,AE$8,FALSE)),M931=0),0,VLOOKUP(CONCATENATE("ALI_",$C931,"_SEG_",$I931,"_PROV_",$D931),Catalogo_Precios,AE$8,FALSE))</f>
        <v>2118</v>
      </c>
      <c r="AF931" s="57">
        <f t="shared" ref="AF931" si="11205">IF(OR(ISERROR(VLOOKUP(CONCATENATE("ALI_",$C931,"_SEG_",$I931,"_PROV_",$D931),Catalogo_Precios,AF$8,FALSE)),N931=0),0,VLOOKUP(CONCATENATE("ALI_",$C931,"_SEG_",$I931,"_PROV_",$D931),Catalogo_Precios,AF$8,FALSE))</f>
        <v>2118</v>
      </c>
      <c r="AG931" s="57">
        <f t="shared" ref="AG931" si="11206">IF(OR(ISERROR(VLOOKUP(CONCATENATE("ALI_",$C931,"_SEG_",$I931,"_PROV_",$D931),Catalogo_Precios,AG$8,FALSE)),O931=0),0,VLOOKUP(CONCATENATE("ALI_",$C931,"_SEG_",$I931,"_PROV_",$D931),Catalogo_Precios,AG$8,FALSE))</f>
        <v>0</v>
      </c>
      <c r="AH931" s="57">
        <f t="shared" ref="AH931" si="11207">IF(OR(ISERROR(VLOOKUP(CONCATENATE("ALI_",$C931,"_SEG_",$I931,"_PROV_",$D931),Catalogo_Precios,AH$8,FALSE)),L931=0),0,VLOOKUP(CONCATENATE("ALI_",$C931,"_SEG_",$I931,"_PROV_",$D931),Catalogo_Precios,AH$8,FALSE))</f>
        <v>2116</v>
      </c>
      <c r="AI931" s="57">
        <f t="shared" ref="AI931" si="11208">IF(OR(ISERROR(VLOOKUP(CONCATENATE("ALI_",$C931,"_SEG_",$I931,"_PROV_",$D931),Catalogo_Precios,AI$8,FALSE)),M931=0),0,VLOOKUP(CONCATENATE("ALI_",$C931,"_SEG_",$I931,"_PROV_",$D931),Catalogo_Precios,AI$8,FALSE))</f>
        <v>2116</v>
      </c>
      <c r="AJ931" s="57">
        <f t="shared" ref="AJ931" si="11209">IF(OR(ISERROR(VLOOKUP(CONCATENATE("ALI_",$C931,"_SEG_",$I931,"_PROV_",$D931),Catalogo_Precios,AJ$8,FALSE)),N931=0),0,VLOOKUP(CONCATENATE("ALI_",$C931,"_SEG_",$I931,"_PROV_",$D931),Catalogo_Precios,AJ$8,FALSE))</f>
        <v>2116</v>
      </c>
      <c r="AK931" s="57">
        <f t="shared" ref="AK931" si="11210">IF(OR(ISERROR(VLOOKUP(CONCATENATE("ALI_",$C931,"_SEG_",$I931,"_PROV_",$D931),Catalogo_Precios,AK$8,FALSE)),O931=0),0,VLOOKUP(CONCATENATE("ALI_",$C931,"_SEG_",$I931,"_PROV_",$D931),Catalogo_Precios,AK$8,FALSE))</f>
        <v>0</v>
      </c>
      <c r="AL931" s="53"/>
      <c r="AM931" s="59" t="str">
        <f t="shared" si="10928"/>
        <v>ALI_71_SEG_1</v>
      </c>
      <c r="AN931" s="59" t="str">
        <f t="shared" si="10929"/>
        <v>ALI_71_SEG_1_VAL_17602698</v>
      </c>
      <c r="AO931" s="60">
        <f t="shared" ref="AO931" si="11211">IF(OR(AB931="",AB931=0),0,COUNTIF(Codificacion,AM931))</f>
        <v>4</v>
      </c>
      <c r="AP931" s="61">
        <f t="array" ref="AP931">MIN(IF(Codificacion=AM931,Total_Cotizacion,""))</f>
        <v>14068860.799999999</v>
      </c>
      <c r="AQ931" s="62" t="b">
        <f t="shared" si="10931"/>
        <v>0</v>
      </c>
      <c r="AR931" s="51" t="str">
        <f t="shared" ref="AR931" si="11212">IF(COUNTIF(Codificacion2,CONCATENATE(AM931,"_VAL_",AB931))&gt;1,"Empate","")</f>
        <v/>
      </c>
      <c r="AS931" s="63" t="str">
        <f t="shared" si="10530"/>
        <v/>
      </c>
      <c r="AT931" s="59" t="str">
        <f t="shared" si="10933"/>
        <v>ALI_71_SEG_1_</v>
      </c>
      <c r="AU931" s="63">
        <f t="shared" ref="AU931" si="11213">IF(AND(COUNTIF(Codificacion3,AT931)&lt;AO931),1,COUNTIF(Codificacion3,AT931))</f>
        <v>1</v>
      </c>
      <c r="AV931" s="62" t="str">
        <f t="shared" si="10935"/>
        <v>No Seleccionada</v>
      </c>
      <c r="AW931" s="53"/>
      <c r="AX931" s="51" t="str">
        <f t="shared" si="10936"/>
        <v>ALI_71_SEG_1FALSO</v>
      </c>
      <c r="AY931" s="51">
        <f t="shared" si="10917"/>
        <v>3</v>
      </c>
      <c r="AZ931" s="64" t="b">
        <f t="shared" si="10937"/>
        <v>0</v>
      </c>
    </row>
    <row r="932" spans="1:52" x14ac:dyDescent="0.2">
      <c r="A932" s="50" t="b">
        <f t="shared" si="10880"/>
        <v>0</v>
      </c>
      <c r="B932" s="51" t="s">
        <v>113</v>
      </c>
      <c r="C932" s="52">
        <v>71</v>
      </c>
      <c r="D932" s="52">
        <f t="shared" ref="D932" si="11214">IF(ISERROR(VLOOKUP(E932,Proveedores,2,FALSE)),"",VLOOKUP(E932,Proveedores,2,FALSE))</f>
        <v>2032</v>
      </c>
      <c r="E932" s="53" t="s">
        <v>114</v>
      </c>
      <c r="F932" s="54">
        <v>633</v>
      </c>
      <c r="G932" s="53" t="s">
        <v>61</v>
      </c>
      <c r="H932" s="53" t="s">
        <v>84</v>
      </c>
      <c r="I932" s="52">
        <v>2</v>
      </c>
      <c r="J932" s="53" t="s">
        <v>58</v>
      </c>
      <c r="K932" s="55">
        <v>44835</v>
      </c>
      <c r="L932" s="56">
        <v>5231</v>
      </c>
      <c r="M932" s="56">
        <v>1308</v>
      </c>
      <c r="N932" s="56">
        <v>1961</v>
      </c>
      <c r="O932" s="56">
        <v>0</v>
      </c>
      <c r="P932" s="57">
        <v>2118</v>
      </c>
      <c r="Q932" s="58">
        <v>0</v>
      </c>
      <c r="R932" s="57">
        <v>2118</v>
      </c>
      <c r="S932" s="57">
        <v>2118</v>
      </c>
      <c r="T932" s="58">
        <v>0</v>
      </c>
      <c r="U932" s="57">
        <v>2118</v>
      </c>
      <c r="V932" s="57">
        <v>2118</v>
      </c>
      <c r="W932" s="58">
        <v>0</v>
      </c>
      <c r="X932" s="57">
        <v>2118</v>
      </c>
      <c r="Y932" s="57">
        <v>0</v>
      </c>
      <c r="Z932" s="58"/>
      <c r="AA932" s="57">
        <v>0</v>
      </c>
      <c r="AB932" s="57">
        <v>18003000</v>
      </c>
      <c r="AC932" s="53" t="str">
        <f t="shared" si="10919"/>
        <v>Registro Valido</v>
      </c>
      <c r="AD932" s="57">
        <f t="shared" ref="AD932" si="11215">IF(OR(ISERROR(VLOOKUP(CONCATENATE("ALI_",$C932,"_SEG_",$I932,"_PROV_",$D932),Catalogo_Precios,AD$8,FALSE)),L932=0),0,VLOOKUP(CONCATENATE("ALI_",$C932,"_SEG_",$I932,"_PROV_",$D932),Catalogo_Precios,AD$8,FALSE))</f>
        <v>2118</v>
      </c>
      <c r="AE932" s="57">
        <f t="shared" ref="AE932" si="11216">IF(OR(ISERROR(VLOOKUP(CONCATENATE("ALI_",$C932,"_SEG_",$I932,"_PROV_",$D932),Catalogo_Precios,AE$8,FALSE)),M932=0),0,VLOOKUP(CONCATENATE("ALI_",$C932,"_SEG_",$I932,"_PROV_",$D932),Catalogo_Precios,AE$8,FALSE))</f>
        <v>2118</v>
      </c>
      <c r="AF932" s="57">
        <f t="shared" ref="AF932" si="11217">IF(OR(ISERROR(VLOOKUP(CONCATENATE("ALI_",$C932,"_SEG_",$I932,"_PROV_",$D932),Catalogo_Precios,AF$8,FALSE)),N932=0),0,VLOOKUP(CONCATENATE("ALI_",$C932,"_SEG_",$I932,"_PROV_",$D932),Catalogo_Precios,AF$8,FALSE))</f>
        <v>2118</v>
      </c>
      <c r="AG932" s="57">
        <f t="shared" ref="AG932" si="11218">IF(OR(ISERROR(VLOOKUP(CONCATENATE("ALI_",$C932,"_SEG_",$I932,"_PROV_",$D932),Catalogo_Precios,AG$8,FALSE)),O932=0),0,VLOOKUP(CONCATENATE("ALI_",$C932,"_SEG_",$I932,"_PROV_",$D932),Catalogo_Precios,AG$8,FALSE))</f>
        <v>0</v>
      </c>
      <c r="AH932" s="57">
        <f t="shared" ref="AH932" si="11219">IF(OR(ISERROR(VLOOKUP(CONCATENATE("ALI_",$C932,"_SEG_",$I932,"_PROV_",$D932),Catalogo_Precios,AH$8,FALSE)),L932=0),0,VLOOKUP(CONCATENATE("ALI_",$C932,"_SEG_",$I932,"_PROV_",$D932),Catalogo_Precios,AH$8,FALSE))</f>
        <v>2116</v>
      </c>
      <c r="AI932" s="57">
        <f t="shared" ref="AI932" si="11220">IF(OR(ISERROR(VLOOKUP(CONCATENATE("ALI_",$C932,"_SEG_",$I932,"_PROV_",$D932),Catalogo_Precios,AI$8,FALSE)),M932=0),0,VLOOKUP(CONCATENATE("ALI_",$C932,"_SEG_",$I932,"_PROV_",$D932),Catalogo_Precios,AI$8,FALSE))</f>
        <v>2116</v>
      </c>
      <c r="AJ932" s="57">
        <f t="shared" ref="AJ932" si="11221">IF(OR(ISERROR(VLOOKUP(CONCATENATE("ALI_",$C932,"_SEG_",$I932,"_PROV_",$D932),Catalogo_Precios,AJ$8,FALSE)),N932=0),0,VLOOKUP(CONCATENATE("ALI_",$C932,"_SEG_",$I932,"_PROV_",$D932),Catalogo_Precios,AJ$8,FALSE))</f>
        <v>2116</v>
      </c>
      <c r="AK932" s="57">
        <f t="shared" ref="AK932" si="11222">IF(OR(ISERROR(VLOOKUP(CONCATENATE("ALI_",$C932,"_SEG_",$I932,"_PROV_",$D932),Catalogo_Precios,AK$8,FALSE)),O932=0),0,VLOOKUP(CONCATENATE("ALI_",$C932,"_SEG_",$I932,"_PROV_",$D932),Catalogo_Precios,AK$8,FALSE))</f>
        <v>0</v>
      </c>
      <c r="AL932" s="53"/>
      <c r="AM932" s="59" t="str">
        <f t="shared" si="10928"/>
        <v>ALI_71_SEG_2</v>
      </c>
      <c r="AN932" s="59" t="str">
        <f t="shared" si="10929"/>
        <v>ALI_71_SEG_2_VAL_18003000</v>
      </c>
      <c r="AO932" s="60">
        <f t="shared" ref="AO932" si="11223">IF(OR(AB932="",AB932=0),0,COUNTIF(Codificacion,AM932))</f>
        <v>4</v>
      </c>
      <c r="AP932" s="61">
        <f t="array" ref="AP932">MIN(IF(Codificacion=AM932,Total_Cotizacion,""))</f>
        <v>14388800</v>
      </c>
      <c r="AQ932" s="62" t="b">
        <f t="shared" si="10931"/>
        <v>0</v>
      </c>
      <c r="AR932" s="51" t="str">
        <f t="shared" ref="AR932" si="11224">IF(COUNTIF(Codificacion2,CONCATENATE(AM932,"_VAL_",AB932))&gt;1,"Empate","")</f>
        <v/>
      </c>
      <c r="AS932" s="63" t="str">
        <f t="shared" si="10530"/>
        <v/>
      </c>
      <c r="AT932" s="59" t="str">
        <f t="shared" si="10933"/>
        <v>ALI_71_SEG_2_</v>
      </c>
      <c r="AU932" s="63">
        <f t="shared" ref="AU932" si="11225">IF(AND(COUNTIF(Codificacion3,AT932)&lt;AO932),1,COUNTIF(Codificacion3,AT932))</f>
        <v>1</v>
      </c>
      <c r="AV932" s="62" t="str">
        <f t="shared" si="10935"/>
        <v>No Seleccionada</v>
      </c>
      <c r="AW932" s="53"/>
      <c r="AX932" s="51" t="str">
        <f t="shared" si="10936"/>
        <v>ALI_71_SEG_2FALSO</v>
      </c>
      <c r="AY932" s="51">
        <f t="shared" si="10917"/>
        <v>3</v>
      </c>
      <c r="AZ932" s="64" t="b">
        <f t="shared" si="10937"/>
        <v>0</v>
      </c>
    </row>
    <row r="933" spans="1:52" x14ac:dyDescent="0.2">
      <c r="A933" s="50" t="b">
        <f t="shared" si="10880"/>
        <v>0</v>
      </c>
      <c r="B933" s="51" t="s">
        <v>113</v>
      </c>
      <c r="C933" s="52">
        <v>71</v>
      </c>
      <c r="D933" s="52">
        <f t="shared" ref="D933" si="11226">IF(ISERROR(VLOOKUP(E933,Proveedores,2,FALSE)),"",VLOOKUP(E933,Proveedores,2,FALSE))</f>
        <v>2032</v>
      </c>
      <c r="E933" s="53" t="s">
        <v>114</v>
      </c>
      <c r="F933" s="54">
        <v>634</v>
      </c>
      <c r="G933" s="53" t="s">
        <v>61</v>
      </c>
      <c r="H933" s="53" t="s">
        <v>84</v>
      </c>
      <c r="I933" s="52">
        <v>3</v>
      </c>
      <c r="J933" s="53" t="s">
        <v>58</v>
      </c>
      <c r="K933" s="55">
        <v>44835</v>
      </c>
      <c r="L933" s="56">
        <v>5199</v>
      </c>
      <c r="M933" s="56">
        <v>1300</v>
      </c>
      <c r="N933" s="56">
        <v>1950</v>
      </c>
      <c r="O933" s="56">
        <v>0</v>
      </c>
      <c r="P933" s="57">
        <v>2118</v>
      </c>
      <c r="Q933" s="58">
        <v>0</v>
      </c>
      <c r="R933" s="57">
        <v>2118</v>
      </c>
      <c r="S933" s="57">
        <v>2118</v>
      </c>
      <c r="T933" s="58">
        <v>0</v>
      </c>
      <c r="U933" s="57">
        <v>2118</v>
      </c>
      <c r="V933" s="57">
        <v>2118</v>
      </c>
      <c r="W933" s="58">
        <v>0</v>
      </c>
      <c r="X933" s="57">
        <v>2118</v>
      </c>
      <c r="Y933" s="57">
        <v>0</v>
      </c>
      <c r="Z933" s="58"/>
      <c r="AA933" s="57">
        <v>0</v>
      </c>
      <c r="AB933" s="57">
        <v>17894982</v>
      </c>
      <c r="AC933" s="53" t="str">
        <f t="shared" si="10919"/>
        <v>Registro Valido</v>
      </c>
      <c r="AD933" s="57">
        <f t="shared" ref="AD933" si="11227">IF(OR(ISERROR(VLOOKUP(CONCATENATE("ALI_",$C933,"_SEG_",$I933,"_PROV_",$D933),Catalogo_Precios,AD$8,FALSE)),L933=0),0,VLOOKUP(CONCATENATE("ALI_",$C933,"_SEG_",$I933,"_PROV_",$D933),Catalogo_Precios,AD$8,FALSE))</f>
        <v>2118</v>
      </c>
      <c r="AE933" s="57">
        <f t="shared" ref="AE933" si="11228">IF(OR(ISERROR(VLOOKUP(CONCATENATE("ALI_",$C933,"_SEG_",$I933,"_PROV_",$D933),Catalogo_Precios,AE$8,FALSE)),M933=0),0,VLOOKUP(CONCATENATE("ALI_",$C933,"_SEG_",$I933,"_PROV_",$D933),Catalogo_Precios,AE$8,FALSE))</f>
        <v>2118</v>
      </c>
      <c r="AF933" s="57">
        <f t="shared" ref="AF933" si="11229">IF(OR(ISERROR(VLOOKUP(CONCATENATE("ALI_",$C933,"_SEG_",$I933,"_PROV_",$D933),Catalogo_Precios,AF$8,FALSE)),N933=0),0,VLOOKUP(CONCATENATE("ALI_",$C933,"_SEG_",$I933,"_PROV_",$D933),Catalogo_Precios,AF$8,FALSE))</f>
        <v>2118</v>
      </c>
      <c r="AG933" s="57">
        <f t="shared" ref="AG933" si="11230">IF(OR(ISERROR(VLOOKUP(CONCATENATE("ALI_",$C933,"_SEG_",$I933,"_PROV_",$D933),Catalogo_Precios,AG$8,FALSE)),O933=0),0,VLOOKUP(CONCATENATE("ALI_",$C933,"_SEG_",$I933,"_PROV_",$D933),Catalogo_Precios,AG$8,FALSE))</f>
        <v>0</v>
      </c>
      <c r="AH933" s="57">
        <f t="shared" ref="AH933" si="11231">IF(OR(ISERROR(VLOOKUP(CONCATENATE("ALI_",$C933,"_SEG_",$I933,"_PROV_",$D933),Catalogo_Precios,AH$8,FALSE)),L933=0),0,VLOOKUP(CONCATENATE("ALI_",$C933,"_SEG_",$I933,"_PROV_",$D933),Catalogo_Precios,AH$8,FALSE))</f>
        <v>2116</v>
      </c>
      <c r="AI933" s="57">
        <f t="shared" ref="AI933" si="11232">IF(OR(ISERROR(VLOOKUP(CONCATENATE("ALI_",$C933,"_SEG_",$I933,"_PROV_",$D933),Catalogo_Precios,AI$8,FALSE)),M933=0),0,VLOOKUP(CONCATENATE("ALI_",$C933,"_SEG_",$I933,"_PROV_",$D933),Catalogo_Precios,AI$8,FALSE))</f>
        <v>2116</v>
      </c>
      <c r="AJ933" s="57">
        <f t="shared" ref="AJ933" si="11233">IF(OR(ISERROR(VLOOKUP(CONCATENATE("ALI_",$C933,"_SEG_",$I933,"_PROV_",$D933),Catalogo_Precios,AJ$8,FALSE)),N933=0),0,VLOOKUP(CONCATENATE("ALI_",$C933,"_SEG_",$I933,"_PROV_",$D933),Catalogo_Precios,AJ$8,FALSE))</f>
        <v>2116</v>
      </c>
      <c r="AK933" s="57">
        <f t="shared" ref="AK933" si="11234">IF(OR(ISERROR(VLOOKUP(CONCATENATE("ALI_",$C933,"_SEG_",$I933,"_PROV_",$D933),Catalogo_Precios,AK$8,FALSE)),O933=0),0,VLOOKUP(CONCATENATE("ALI_",$C933,"_SEG_",$I933,"_PROV_",$D933),Catalogo_Precios,AK$8,FALSE))</f>
        <v>0</v>
      </c>
      <c r="AL933" s="53"/>
      <c r="AM933" s="59" t="str">
        <f t="shared" si="10928"/>
        <v>ALI_71_SEG_3</v>
      </c>
      <c r="AN933" s="59" t="str">
        <f t="shared" si="10929"/>
        <v>ALI_71_SEG_3_VAL_17894982</v>
      </c>
      <c r="AO933" s="60">
        <f t="shared" ref="AO933" si="11235">IF(OR(AB933="",AB933=0),0,COUNTIF(Codificacion,AM933))</f>
        <v>4</v>
      </c>
      <c r="AP933" s="61">
        <f t="array" ref="AP933">MIN(IF(Codificacion=AM933,Total_Cotizacion,""))</f>
        <v>14302467.199999999</v>
      </c>
      <c r="AQ933" s="62" t="b">
        <f t="shared" si="10931"/>
        <v>0</v>
      </c>
      <c r="AR933" s="51" t="str">
        <f t="shared" ref="AR933" si="11236">IF(COUNTIF(Codificacion2,CONCATENATE(AM933,"_VAL_",AB933))&gt;1,"Empate","")</f>
        <v/>
      </c>
      <c r="AS933" s="63" t="str">
        <f t="shared" si="10530"/>
        <v/>
      </c>
      <c r="AT933" s="59" t="str">
        <f t="shared" si="10933"/>
        <v>ALI_71_SEG_3_</v>
      </c>
      <c r="AU933" s="63">
        <f t="shared" ref="AU933" si="11237">IF(AND(COUNTIF(Codificacion3,AT933)&lt;AO933),1,COUNTIF(Codificacion3,AT933))</f>
        <v>1</v>
      </c>
      <c r="AV933" s="62" t="str">
        <f t="shared" si="10935"/>
        <v>No Seleccionada</v>
      </c>
      <c r="AW933" s="53"/>
      <c r="AX933" s="51" t="str">
        <f t="shared" si="10936"/>
        <v>ALI_71_SEG_3FALSO</v>
      </c>
      <c r="AY933" s="51">
        <f t="shared" si="10917"/>
        <v>3</v>
      </c>
      <c r="AZ933" s="64" t="b">
        <f t="shared" si="10937"/>
        <v>0</v>
      </c>
    </row>
    <row r="934" spans="1:52" x14ac:dyDescent="0.2">
      <c r="A934" s="50" t="b">
        <f t="shared" si="10880"/>
        <v>0</v>
      </c>
      <c r="B934" s="51" t="s">
        <v>113</v>
      </c>
      <c r="C934" s="52">
        <v>71</v>
      </c>
      <c r="D934" s="52">
        <f t="shared" ref="D934" si="11238">IF(ISERROR(VLOOKUP(E934,Proveedores,2,FALSE)),"",VLOOKUP(E934,Proveedores,2,FALSE))</f>
        <v>2032</v>
      </c>
      <c r="E934" s="53" t="s">
        <v>114</v>
      </c>
      <c r="F934" s="54">
        <v>635</v>
      </c>
      <c r="G934" s="53" t="s">
        <v>61</v>
      </c>
      <c r="H934" s="53" t="s">
        <v>84</v>
      </c>
      <c r="I934" s="52">
        <v>4</v>
      </c>
      <c r="J934" s="53" t="s">
        <v>58</v>
      </c>
      <c r="K934" s="55">
        <v>44835</v>
      </c>
      <c r="L934" s="56">
        <v>5540</v>
      </c>
      <c r="M934" s="56">
        <v>1385</v>
      </c>
      <c r="N934" s="56">
        <v>2078</v>
      </c>
      <c r="O934" s="56">
        <v>0</v>
      </c>
      <c r="P934" s="57">
        <v>2118</v>
      </c>
      <c r="Q934" s="58">
        <v>0</v>
      </c>
      <c r="R934" s="57">
        <v>2118</v>
      </c>
      <c r="S934" s="57">
        <v>2118</v>
      </c>
      <c r="T934" s="58">
        <v>0</v>
      </c>
      <c r="U934" s="57">
        <v>2118</v>
      </c>
      <c r="V934" s="57">
        <v>2118</v>
      </c>
      <c r="W934" s="58">
        <v>0</v>
      </c>
      <c r="X934" s="57">
        <v>2118</v>
      </c>
      <c r="Y934" s="57">
        <v>0</v>
      </c>
      <c r="Z934" s="58"/>
      <c r="AA934" s="57">
        <v>0</v>
      </c>
      <c r="AB934" s="57">
        <v>19068354</v>
      </c>
      <c r="AC934" s="53" t="str">
        <f t="shared" si="10919"/>
        <v>Registro Valido</v>
      </c>
      <c r="AD934" s="57">
        <f t="shared" ref="AD934" si="11239">IF(OR(ISERROR(VLOOKUP(CONCATENATE("ALI_",$C934,"_SEG_",$I934,"_PROV_",$D934),Catalogo_Precios,AD$8,FALSE)),L934=0),0,VLOOKUP(CONCATENATE("ALI_",$C934,"_SEG_",$I934,"_PROV_",$D934),Catalogo_Precios,AD$8,FALSE))</f>
        <v>2118</v>
      </c>
      <c r="AE934" s="57">
        <f t="shared" ref="AE934" si="11240">IF(OR(ISERROR(VLOOKUP(CONCATENATE("ALI_",$C934,"_SEG_",$I934,"_PROV_",$D934),Catalogo_Precios,AE$8,FALSE)),M934=0),0,VLOOKUP(CONCATENATE("ALI_",$C934,"_SEG_",$I934,"_PROV_",$D934),Catalogo_Precios,AE$8,FALSE))</f>
        <v>2118</v>
      </c>
      <c r="AF934" s="57">
        <f t="shared" ref="AF934" si="11241">IF(OR(ISERROR(VLOOKUP(CONCATENATE("ALI_",$C934,"_SEG_",$I934,"_PROV_",$D934),Catalogo_Precios,AF$8,FALSE)),N934=0),0,VLOOKUP(CONCATENATE("ALI_",$C934,"_SEG_",$I934,"_PROV_",$D934),Catalogo_Precios,AF$8,FALSE))</f>
        <v>2118</v>
      </c>
      <c r="AG934" s="57">
        <f t="shared" ref="AG934" si="11242">IF(OR(ISERROR(VLOOKUP(CONCATENATE("ALI_",$C934,"_SEG_",$I934,"_PROV_",$D934),Catalogo_Precios,AG$8,FALSE)),O934=0),0,VLOOKUP(CONCATENATE("ALI_",$C934,"_SEG_",$I934,"_PROV_",$D934),Catalogo_Precios,AG$8,FALSE))</f>
        <v>0</v>
      </c>
      <c r="AH934" s="57">
        <f t="shared" ref="AH934" si="11243">IF(OR(ISERROR(VLOOKUP(CONCATENATE("ALI_",$C934,"_SEG_",$I934,"_PROV_",$D934),Catalogo_Precios,AH$8,FALSE)),L934=0),0,VLOOKUP(CONCATENATE("ALI_",$C934,"_SEG_",$I934,"_PROV_",$D934),Catalogo_Precios,AH$8,FALSE))</f>
        <v>2116</v>
      </c>
      <c r="AI934" s="57">
        <f t="shared" ref="AI934" si="11244">IF(OR(ISERROR(VLOOKUP(CONCATENATE("ALI_",$C934,"_SEG_",$I934,"_PROV_",$D934),Catalogo_Precios,AI$8,FALSE)),M934=0),0,VLOOKUP(CONCATENATE("ALI_",$C934,"_SEG_",$I934,"_PROV_",$D934),Catalogo_Precios,AI$8,FALSE))</f>
        <v>2116</v>
      </c>
      <c r="AJ934" s="57">
        <f t="shared" ref="AJ934" si="11245">IF(OR(ISERROR(VLOOKUP(CONCATENATE("ALI_",$C934,"_SEG_",$I934,"_PROV_",$D934),Catalogo_Precios,AJ$8,FALSE)),N934=0),0,VLOOKUP(CONCATENATE("ALI_",$C934,"_SEG_",$I934,"_PROV_",$D934),Catalogo_Precios,AJ$8,FALSE))</f>
        <v>2116</v>
      </c>
      <c r="AK934" s="57">
        <f t="shared" ref="AK934" si="11246">IF(OR(ISERROR(VLOOKUP(CONCATENATE("ALI_",$C934,"_SEG_",$I934,"_PROV_",$D934),Catalogo_Precios,AK$8,FALSE)),O934=0),0,VLOOKUP(CONCATENATE("ALI_",$C934,"_SEG_",$I934,"_PROV_",$D934),Catalogo_Precios,AK$8,FALSE))</f>
        <v>0</v>
      </c>
      <c r="AL934" s="53"/>
      <c r="AM934" s="59" t="str">
        <f t="shared" si="10928"/>
        <v>ALI_71_SEG_4</v>
      </c>
      <c r="AN934" s="59" t="str">
        <f t="shared" si="10929"/>
        <v>ALI_71_SEG_4_VAL_19068354</v>
      </c>
      <c r="AO934" s="60">
        <f t="shared" ref="AO934" si="11247">IF(OR(AB934="",AB934=0),0,COUNTIF(Codificacion,AM934))</f>
        <v>4</v>
      </c>
      <c r="AP934" s="61">
        <f t="array" ref="AP934">MIN(IF(Codificacion=AM934,Total_Cotizacion,""))</f>
        <v>15240278.4</v>
      </c>
      <c r="AQ934" s="62" t="b">
        <f t="shared" si="10931"/>
        <v>0</v>
      </c>
      <c r="AR934" s="51" t="str">
        <f t="shared" ref="AR934" si="11248">IF(COUNTIF(Codificacion2,CONCATENATE(AM934,"_VAL_",AB934))&gt;1,"Empate","")</f>
        <v/>
      </c>
      <c r="AS934" s="63" t="str">
        <f t="shared" si="10530"/>
        <v/>
      </c>
      <c r="AT934" s="59" t="str">
        <f t="shared" si="10933"/>
        <v>ALI_71_SEG_4_</v>
      </c>
      <c r="AU934" s="63">
        <f t="shared" ref="AU934" si="11249">IF(AND(COUNTIF(Codificacion3,AT934)&lt;AO934),1,COUNTIF(Codificacion3,AT934))</f>
        <v>1</v>
      </c>
      <c r="AV934" s="62" t="str">
        <f t="shared" si="10935"/>
        <v>No Seleccionada</v>
      </c>
      <c r="AW934" s="53"/>
      <c r="AX934" s="51" t="str">
        <f t="shared" si="10936"/>
        <v>ALI_71_SEG_4FALSO</v>
      </c>
      <c r="AY934" s="51">
        <f t="shared" si="10917"/>
        <v>3</v>
      </c>
      <c r="AZ934" s="64" t="b">
        <f t="shared" si="10937"/>
        <v>0</v>
      </c>
    </row>
    <row r="935" spans="1:52" x14ac:dyDescent="0.2">
      <c r="A935" s="50" t="b">
        <f t="shared" si="10880"/>
        <v>0</v>
      </c>
      <c r="B935" s="51" t="s">
        <v>113</v>
      </c>
      <c r="C935" s="52">
        <v>71</v>
      </c>
      <c r="D935" s="52">
        <f t="shared" ref="D935" si="11250">IF(ISERROR(VLOOKUP(E935,Proveedores,2,FALSE)),"",VLOOKUP(E935,Proveedores,2,FALSE))</f>
        <v>2032</v>
      </c>
      <c r="E935" s="53" t="s">
        <v>114</v>
      </c>
      <c r="F935" s="54">
        <v>636</v>
      </c>
      <c r="G935" s="53" t="s">
        <v>61</v>
      </c>
      <c r="H935" s="53" t="s">
        <v>84</v>
      </c>
      <c r="I935" s="52">
        <v>5</v>
      </c>
      <c r="J935" s="53" t="s">
        <v>58</v>
      </c>
      <c r="K935" s="55">
        <v>44835</v>
      </c>
      <c r="L935" s="56">
        <v>5150</v>
      </c>
      <c r="M935" s="56">
        <v>1287</v>
      </c>
      <c r="N935" s="56">
        <v>1931</v>
      </c>
      <c r="O935" s="56">
        <v>0</v>
      </c>
      <c r="P935" s="57">
        <v>2118</v>
      </c>
      <c r="Q935" s="58">
        <v>0</v>
      </c>
      <c r="R935" s="57">
        <v>2118</v>
      </c>
      <c r="S935" s="57">
        <v>2118</v>
      </c>
      <c r="T935" s="58">
        <v>0</v>
      </c>
      <c r="U935" s="57">
        <v>2118</v>
      </c>
      <c r="V935" s="57">
        <v>2118</v>
      </c>
      <c r="W935" s="58">
        <v>0</v>
      </c>
      <c r="X935" s="57">
        <v>2118</v>
      </c>
      <c r="Y935" s="57">
        <v>0</v>
      </c>
      <c r="Z935" s="58"/>
      <c r="AA935" s="57">
        <v>0</v>
      </c>
      <c r="AB935" s="57">
        <v>17723424</v>
      </c>
      <c r="AC935" s="53" t="str">
        <f t="shared" si="10919"/>
        <v>Registro Valido</v>
      </c>
      <c r="AD935" s="57">
        <f t="shared" ref="AD935" si="11251">IF(OR(ISERROR(VLOOKUP(CONCATENATE("ALI_",$C935,"_SEG_",$I935,"_PROV_",$D935),Catalogo_Precios,AD$8,FALSE)),L935=0),0,VLOOKUP(CONCATENATE("ALI_",$C935,"_SEG_",$I935,"_PROV_",$D935),Catalogo_Precios,AD$8,FALSE))</f>
        <v>2118</v>
      </c>
      <c r="AE935" s="57">
        <f t="shared" ref="AE935" si="11252">IF(OR(ISERROR(VLOOKUP(CONCATENATE("ALI_",$C935,"_SEG_",$I935,"_PROV_",$D935),Catalogo_Precios,AE$8,FALSE)),M935=0),0,VLOOKUP(CONCATENATE("ALI_",$C935,"_SEG_",$I935,"_PROV_",$D935),Catalogo_Precios,AE$8,FALSE))</f>
        <v>2118</v>
      </c>
      <c r="AF935" s="57">
        <f t="shared" ref="AF935" si="11253">IF(OR(ISERROR(VLOOKUP(CONCATENATE("ALI_",$C935,"_SEG_",$I935,"_PROV_",$D935),Catalogo_Precios,AF$8,FALSE)),N935=0),0,VLOOKUP(CONCATENATE("ALI_",$C935,"_SEG_",$I935,"_PROV_",$D935),Catalogo_Precios,AF$8,FALSE))</f>
        <v>2118</v>
      </c>
      <c r="AG935" s="57">
        <f t="shared" ref="AG935" si="11254">IF(OR(ISERROR(VLOOKUP(CONCATENATE("ALI_",$C935,"_SEG_",$I935,"_PROV_",$D935),Catalogo_Precios,AG$8,FALSE)),O935=0),0,VLOOKUP(CONCATENATE("ALI_",$C935,"_SEG_",$I935,"_PROV_",$D935),Catalogo_Precios,AG$8,FALSE))</f>
        <v>0</v>
      </c>
      <c r="AH935" s="57">
        <f t="shared" ref="AH935" si="11255">IF(OR(ISERROR(VLOOKUP(CONCATENATE("ALI_",$C935,"_SEG_",$I935,"_PROV_",$D935),Catalogo_Precios,AH$8,FALSE)),L935=0),0,VLOOKUP(CONCATENATE("ALI_",$C935,"_SEG_",$I935,"_PROV_",$D935),Catalogo_Precios,AH$8,FALSE))</f>
        <v>2116</v>
      </c>
      <c r="AI935" s="57">
        <f t="shared" ref="AI935" si="11256">IF(OR(ISERROR(VLOOKUP(CONCATENATE("ALI_",$C935,"_SEG_",$I935,"_PROV_",$D935),Catalogo_Precios,AI$8,FALSE)),M935=0),0,VLOOKUP(CONCATENATE("ALI_",$C935,"_SEG_",$I935,"_PROV_",$D935),Catalogo_Precios,AI$8,FALSE))</f>
        <v>2116</v>
      </c>
      <c r="AJ935" s="57">
        <f t="shared" ref="AJ935" si="11257">IF(OR(ISERROR(VLOOKUP(CONCATENATE("ALI_",$C935,"_SEG_",$I935,"_PROV_",$D935),Catalogo_Precios,AJ$8,FALSE)),N935=0),0,VLOOKUP(CONCATENATE("ALI_",$C935,"_SEG_",$I935,"_PROV_",$D935),Catalogo_Precios,AJ$8,FALSE))</f>
        <v>2116</v>
      </c>
      <c r="AK935" s="57">
        <f t="shared" ref="AK935" si="11258">IF(OR(ISERROR(VLOOKUP(CONCATENATE("ALI_",$C935,"_SEG_",$I935,"_PROV_",$D935),Catalogo_Precios,AK$8,FALSE)),O935=0),0,VLOOKUP(CONCATENATE("ALI_",$C935,"_SEG_",$I935,"_PROV_",$D935),Catalogo_Precios,AK$8,FALSE))</f>
        <v>0</v>
      </c>
      <c r="AL935" s="53"/>
      <c r="AM935" s="59" t="str">
        <f t="shared" si="10928"/>
        <v>ALI_71_SEG_5</v>
      </c>
      <c r="AN935" s="59" t="str">
        <f t="shared" si="10929"/>
        <v>ALI_71_SEG_5_VAL_17723424</v>
      </c>
      <c r="AO935" s="60">
        <f t="shared" ref="AO935" si="11259">IF(OR(AB935="",AB935=0),0,COUNTIF(Codificacion,AM935))</f>
        <v>4</v>
      </c>
      <c r="AP935" s="61">
        <f t="array" ref="AP935">MIN(IF(Codificacion=AM935,Total_Cotizacion,""))</f>
        <v>14165350.399999999</v>
      </c>
      <c r="AQ935" s="62" t="b">
        <f t="shared" si="10931"/>
        <v>0</v>
      </c>
      <c r="AR935" s="51" t="str">
        <f t="shared" ref="AR935" si="11260">IF(COUNTIF(Codificacion2,CONCATENATE(AM935,"_VAL_",AB935))&gt;1,"Empate","")</f>
        <v/>
      </c>
      <c r="AS935" s="63" t="str">
        <f t="shared" si="10530"/>
        <v/>
      </c>
      <c r="AT935" s="59" t="str">
        <f t="shared" si="10933"/>
        <v>ALI_71_SEG_5_</v>
      </c>
      <c r="AU935" s="63">
        <f t="shared" ref="AU935" si="11261">IF(AND(COUNTIF(Codificacion3,AT935)&lt;AO935),1,COUNTIF(Codificacion3,AT935))</f>
        <v>1</v>
      </c>
      <c r="AV935" s="62" t="str">
        <f t="shared" si="10935"/>
        <v>No Seleccionada</v>
      </c>
      <c r="AW935" s="53"/>
      <c r="AX935" s="51" t="str">
        <f t="shared" si="10936"/>
        <v>ALI_71_SEG_5FALSO</v>
      </c>
      <c r="AY935" s="51">
        <f t="shared" si="10917"/>
        <v>3</v>
      </c>
      <c r="AZ935" s="64" t="b">
        <f t="shared" si="10937"/>
        <v>0</v>
      </c>
    </row>
    <row r="936" spans="1:52" x14ac:dyDescent="0.2">
      <c r="A936" s="50" t="b">
        <f t="shared" si="10880"/>
        <v>0</v>
      </c>
      <c r="B936" s="51" t="s">
        <v>113</v>
      </c>
      <c r="C936" s="52">
        <v>71</v>
      </c>
      <c r="D936" s="52">
        <f t="shared" ref="D936" si="11262">IF(ISERROR(VLOOKUP(E936,Proveedores,2,FALSE)),"",VLOOKUP(E936,Proveedores,2,FALSE))</f>
        <v>2032</v>
      </c>
      <c r="E936" s="53" t="s">
        <v>114</v>
      </c>
      <c r="F936" s="54">
        <v>637</v>
      </c>
      <c r="G936" s="53" t="s">
        <v>61</v>
      </c>
      <c r="H936" s="53" t="s">
        <v>84</v>
      </c>
      <c r="I936" s="52">
        <v>6</v>
      </c>
      <c r="J936" s="53" t="s">
        <v>58</v>
      </c>
      <c r="K936" s="55">
        <v>44835</v>
      </c>
      <c r="L936" s="56">
        <v>5574</v>
      </c>
      <c r="M936" s="56">
        <v>1394</v>
      </c>
      <c r="N936" s="56">
        <v>2090</v>
      </c>
      <c r="O936" s="56">
        <v>0</v>
      </c>
      <c r="P936" s="57">
        <v>2118</v>
      </c>
      <c r="Q936" s="58">
        <v>0</v>
      </c>
      <c r="R936" s="57">
        <v>2118</v>
      </c>
      <c r="S936" s="57">
        <v>2118</v>
      </c>
      <c r="T936" s="58">
        <v>0</v>
      </c>
      <c r="U936" s="57">
        <v>2118</v>
      </c>
      <c r="V936" s="57">
        <v>2118</v>
      </c>
      <c r="W936" s="58">
        <v>0</v>
      </c>
      <c r="X936" s="57">
        <v>2118</v>
      </c>
      <c r="Y936" s="57">
        <v>0</v>
      </c>
      <c r="Z936" s="58"/>
      <c r="AA936" s="57">
        <v>0</v>
      </c>
      <c r="AB936" s="57">
        <v>19184844</v>
      </c>
      <c r="AC936" s="53" t="str">
        <f t="shared" si="10919"/>
        <v>Registro Valido</v>
      </c>
      <c r="AD936" s="57">
        <f t="shared" ref="AD936" si="11263">IF(OR(ISERROR(VLOOKUP(CONCATENATE("ALI_",$C936,"_SEG_",$I936,"_PROV_",$D936),Catalogo_Precios,AD$8,FALSE)),L936=0),0,VLOOKUP(CONCATENATE("ALI_",$C936,"_SEG_",$I936,"_PROV_",$D936),Catalogo_Precios,AD$8,FALSE))</f>
        <v>2118</v>
      </c>
      <c r="AE936" s="57">
        <f t="shared" ref="AE936" si="11264">IF(OR(ISERROR(VLOOKUP(CONCATENATE("ALI_",$C936,"_SEG_",$I936,"_PROV_",$D936),Catalogo_Precios,AE$8,FALSE)),M936=0),0,VLOOKUP(CONCATENATE("ALI_",$C936,"_SEG_",$I936,"_PROV_",$D936),Catalogo_Precios,AE$8,FALSE))</f>
        <v>2118</v>
      </c>
      <c r="AF936" s="57">
        <f t="shared" ref="AF936" si="11265">IF(OR(ISERROR(VLOOKUP(CONCATENATE("ALI_",$C936,"_SEG_",$I936,"_PROV_",$D936),Catalogo_Precios,AF$8,FALSE)),N936=0),0,VLOOKUP(CONCATENATE("ALI_",$C936,"_SEG_",$I936,"_PROV_",$D936),Catalogo_Precios,AF$8,FALSE))</f>
        <v>2118</v>
      </c>
      <c r="AG936" s="57">
        <f t="shared" ref="AG936" si="11266">IF(OR(ISERROR(VLOOKUP(CONCATENATE("ALI_",$C936,"_SEG_",$I936,"_PROV_",$D936),Catalogo_Precios,AG$8,FALSE)),O936=0),0,VLOOKUP(CONCATENATE("ALI_",$C936,"_SEG_",$I936,"_PROV_",$D936),Catalogo_Precios,AG$8,FALSE))</f>
        <v>0</v>
      </c>
      <c r="AH936" s="57">
        <f t="shared" ref="AH936" si="11267">IF(OR(ISERROR(VLOOKUP(CONCATENATE("ALI_",$C936,"_SEG_",$I936,"_PROV_",$D936),Catalogo_Precios,AH$8,FALSE)),L936=0),0,VLOOKUP(CONCATENATE("ALI_",$C936,"_SEG_",$I936,"_PROV_",$D936),Catalogo_Precios,AH$8,FALSE))</f>
        <v>2116</v>
      </c>
      <c r="AI936" s="57">
        <f t="shared" ref="AI936" si="11268">IF(OR(ISERROR(VLOOKUP(CONCATENATE("ALI_",$C936,"_SEG_",$I936,"_PROV_",$D936),Catalogo_Precios,AI$8,FALSE)),M936=0),0,VLOOKUP(CONCATENATE("ALI_",$C936,"_SEG_",$I936,"_PROV_",$D936),Catalogo_Precios,AI$8,FALSE))</f>
        <v>2116</v>
      </c>
      <c r="AJ936" s="57">
        <f t="shared" ref="AJ936" si="11269">IF(OR(ISERROR(VLOOKUP(CONCATENATE("ALI_",$C936,"_SEG_",$I936,"_PROV_",$D936),Catalogo_Precios,AJ$8,FALSE)),N936=0),0,VLOOKUP(CONCATENATE("ALI_",$C936,"_SEG_",$I936,"_PROV_",$D936),Catalogo_Precios,AJ$8,FALSE))</f>
        <v>2116</v>
      </c>
      <c r="AK936" s="57">
        <f t="shared" ref="AK936" si="11270">IF(OR(ISERROR(VLOOKUP(CONCATENATE("ALI_",$C936,"_SEG_",$I936,"_PROV_",$D936),Catalogo_Precios,AK$8,FALSE)),O936=0),0,VLOOKUP(CONCATENATE("ALI_",$C936,"_SEG_",$I936,"_PROV_",$D936),Catalogo_Precios,AK$8,FALSE))</f>
        <v>0</v>
      </c>
      <c r="AL936" s="53"/>
      <c r="AM936" s="59" t="str">
        <f t="shared" si="10928"/>
        <v>ALI_71_SEG_6</v>
      </c>
      <c r="AN936" s="59" t="str">
        <f t="shared" si="10929"/>
        <v>ALI_71_SEG_6_VAL_19184844</v>
      </c>
      <c r="AO936" s="60">
        <f t="shared" ref="AO936" si="11271">IF(OR(AB936="",AB936=0),0,COUNTIF(Codificacion,AM936))</f>
        <v>4</v>
      </c>
      <c r="AP936" s="61">
        <f t="array" ref="AP936">MIN(IF(Codificacion=AM936,Total_Cotizacion,""))</f>
        <v>15333382.399999999</v>
      </c>
      <c r="AQ936" s="62" t="b">
        <f t="shared" si="10931"/>
        <v>0</v>
      </c>
      <c r="AR936" s="51" t="str">
        <f t="shared" ref="AR936" si="11272">IF(COUNTIF(Codificacion2,CONCATENATE(AM936,"_VAL_",AB936))&gt;1,"Empate","")</f>
        <v/>
      </c>
      <c r="AS936" s="63" t="str">
        <f t="shared" si="10530"/>
        <v/>
      </c>
      <c r="AT936" s="59" t="str">
        <f t="shared" si="10933"/>
        <v>ALI_71_SEG_6_</v>
      </c>
      <c r="AU936" s="63">
        <f t="shared" ref="AU936" si="11273">IF(AND(COUNTIF(Codificacion3,AT936)&lt;AO936),1,COUNTIF(Codificacion3,AT936))</f>
        <v>1</v>
      </c>
      <c r="AV936" s="62" t="str">
        <f t="shared" si="10935"/>
        <v>No Seleccionada</v>
      </c>
      <c r="AW936" s="53"/>
      <c r="AX936" s="51" t="str">
        <f t="shared" si="10936"/>
        <v>ALI_71_SEG_6FALSO</v>
      </c>
      <c r="AY936" s="51">
        <f t="shared" si="10917"/>
        <v>3</v>
      </c>
      <c r="AZ936" s="64" t="b">
        <f t="shared" si="10937"/>
        <v>0</v>
      </c>
    </row>
    <row r="937" spans="1:52" x14ac:dyDescent="0.2">
      <c r="A937" s="50" t="b">
        <f t="shared" si="10880"/>
        <v>0</v>
      </c>
      <c r="B937" s="51" t="s">
        <v>113</v>
      </c>
      <c r="C937" s="52">
        <v>71</v>
      </c>
      <c r="D937" s="52">
        <f t="shared" ref="D937" si="11274">IF(ISERROR(VLOOKUP(E937,Proveedores,2,FALSE)),"",VLOOKUP(E937,Proveedores,2,FALSE))</f>
        <v>2032</v>
      </c>
      <c r="E937" s="53" t="s">
        <v>114</v>
      </c>
      <c r="F937" s="54">
        <v>638</v>
      </c>
      <c r="G937" s="53" t="s">
        <v>61</v>
      </c>
      <c r="H937" s="53" t="s">
        <v>84</v>
      </c>
      <c r="I937" s="52">
        <v>7</v>
      </c>
      <c r="J937" s="53" t="s">
        <v>58</v>
      </c>
      <c r="K937" s="55">
        <v>44835</v>
      </c>
      <c r="L937" s="56">
        <v>5692</v>
      </c>
      <c r="M937" s="56">
        <v>1423</v>
      </c>
      <c r="N937" s="56">
        <v>2135</v>
      </c>
      <c r="O937" s="56">
        <v>0</v>
      </c>
      <c r="P937" s="57">
        <v>2118</v>
      </c>
      <c r="Q937" s="58">
        <v>0</v>
      </c>
      <c r="R937" s="57">
        <v>2118</v>
      </c>
      <c r="S937" s="57">
        <v>2118</v>
      </c>
      <c r="T937" s="58">
        <v>0</v>
      </c>
      <c r="U937" s="57">
        <v>2118</v>
      </c>
      <c r="V937" s="57">
        <v>2118</v>
      </c>
      <c r="W937" s="58">
        <v>0</v>
      </c>
      <c r="X937" s="57">
        <v>2118</v>
      </c>
      <c r="Y937" s="57">
        <v>0</v>
      </c>
      <c r="Z937" s="58"/>
      <c r="AA937" s="57">
        <v>0</v>
      </c>
      <c r="AB937" s="57">
        <v>19591500</v>
      </c>
      <c r="AC937" s="53" t="str">
        <f t="shared" si="10919"/>
        <v>Registro Valido</v>
      </c>
      <c r="AD937" s="57">
        <f t="shared" ref="AD937" si="11275">IF(OR(ISERROR(VLOOKUP(CONCATENATE("ALI_",$C937,"_SEG_",$I937,"_PROV_",$D937),Catalogo_Precios,AD$8,FALSE)),L937=0),0,VLOOKUP(CONCATENATE("ALI_",$C937,"_SEG_",$I937,"_PROV_",$D937),Catalogo_Precios,AD$8,FALSE))</f>
        <v>2118</v>
      </c>
      <c r="AE937" s="57">
        <f t="shared" ref="AE937" si="11276">IF(OR(ISERROR(VLOOKUP(CONCATENATE("ALI_",$C937,"_SEG_",$I937,"_PROV_",$D937),Catalogo_Precios,AE$8,FALSE)),M937=0),0,VLOOKUP(CONCATENATE("ALI_",$C937,"_SEG_",$I937,"_PROV_",$D937),Catalogo_Precios,AE$8,FALSE))</f>
        <v>2118</v>
      </c>
      <c r="AF937" s="57">
        <f t="shared" ref="AF937" si="11277">IF(OR(ISERROR(VLOOKUP(CONCATENATE("ALI_",$C937,"_SEG_",$I937,"_PROV_",$D937),Catalogo_Precios,AF$8,FALSE)),N937=0),0,VLOOKUP(CONCATENATE("ALI_",$C937,"_SEG_",$I937,"_PROV_",$D937),Catalogo_Precios,AF$8,FALSE))</f>
        <v>2118</v>
      </c>
      <c r="AG937" s="57">
        <f t="shared" ref="AG937" si="11278">IF(OR(ISERROR(VLOOKUP(CONCATENATE("ALI_",$C937,"_SEG_",$I937,"_PROV_",$D937),Catalogo_Precios,AG$8,FALSE)),O937=0),0,VLOOKUP(CONCATENATE("ALI_",$C937,"_SEG_",$I937,"_PROV_",$D937),Catalogo_Precios,AG$8,FALSE))</f>
        <v>0</v>
      </c>
      <c r="AH937" s="57">
        <f t="shared" ref="AH937" si="11279">IF(OR(ISERROR(VLOOKUP(CONCATENATE("ALI_",$C937,"_SEG_",$I937,"_PROV_",$D937),Catalogo_Precios,AH$8,FALSE)),L937=0),0,VLOOKUP(CONCATENATE("ALI_",$C937,"_SEG_",$I937,"_PROV_",$D937),Catalogo_Precios,AH$8,FALSE))</f>
        <v>2116</v>
      </c>
      <c r="AI937" s="57">
        <f t="shared" ref="AI937" si="11280">IF(OR(ISERROR(VLOOKUP(CONCATENATE("ALI_",$C937,"_SEG_",$I937,"_PROV_",$D937),Catalogo_Precios,AI$8,FALSE)),M937=0),0,VLOOKUP(CONCATENATE("ALI_",$C937,"_SEG_",$I937,"_PROV_",$D937),Catalogo_Precios,AI$8,FALSE))</f>
        <v>2116</v>
      </c>
      <c r="AJ937" s="57">
        <f t="shared" ref="AJ937" si="11281">IF(OR(ISERROR(VLOOKUP(CONCATENATE("ALI_",$C937,"_SEG_",$I937,"_PROV_",$D937),Catalogo_Precios,AJ$8,FALSE)),N937=0),0,VLOOKUP(CONCATENATE("ALI_",$C937,"_SEG_",$I937,"_PROV_",$D937),Catalogo_Precios,AJ$8,FALSE))</f>
        <v>2116</v>
      </c>
      <c r="AK937" s="57">
        <f t="shared" ref="AK937" si="11282">IF(OR(ISERROR(VLOOKUP(CONCATENATE("ALI_",$C937,"_SEG_",$I937,"_PROV_",$D937),Catalogo_Precios,AK$8,FALSE)),O937=0),0,VLOOKUP(CONCATENATE("ALI_",$C937,"_SEG_",$I937,"_PROV_",$D937),Catalogo_Precios,AK$8,FALSE))</f>
        <v>0</v>
      </c>
      <c r="AL937" s="53"/>
      <c r="AM937" s="59" t="str">
        <f t="shared" si="10928"/>
        <v>ALI_71_SEG_7</v>
      </c>
      <c r="AN937" s="59" t="str">
        <f t="shared" si="10929"/>
        <v>ALI_71_SEG_7_VAL_19591500</v>
      </c>
      <c r="AO937" s="60">
        <f t="shared" ref="AO937" si="11283">IF(OR(AB937="",AB937=0),0,COUNTIF(Codificacion,AM937))</f>
        <v>4</v>
      </c>
      <c r="AP937" s="61">
        <f t="array" ref="AP937">MIN(IF(Codificacion=AM937,Total_Cotizacion,""))</f>
        <v>15658400</v>
      </c>
      <c r="AQ937" s="62" t="b">
        <f t="shared" si="10931"/>
        <v>0</v>
      </c>
      <c r="AR937" s="51" t="str">
        <f t="shared" ref="AR937" si="11284">IF(COUNTIF(Codificacion2,CONCATENATE(AM937,"_VAL_",AB937))&gt;1,"Empate","")</f>
        <v/>
      </c>
      <c r="AS937" s="63" t="str">
        <f t="shared" si="10530"/>
        <v/>
      </c>
      <c r="AT937" s="59" t="str">
        <f t="shared" si="10933"/>
        <v>ALI_71_SEG_7_</v>
      </c>
      <c r="AU937" s="63">
        <f t="shared" ref="AU937" si="11285">IF(AND(COUNTIF(Codificacion3,AT937)&lt;AO937),1,COUNTIF(Codificacion3,AT937))</f>
        <v>1</v>
      </c>
      <c r="AV937" s="62" t="str">
        <f t="shared" si="10935"/>
        <v>No Seleccionada</v>
      </c>
      <c r="AW937" s="53"/>
      <c r="AX937" s="51" t="str">
        <f t="shared" si="10936"/>
        <v>ALI_71_SEG_7FALSO</v>
      </c>
      <c r="AY937" s="51">
        <f t="shared" si="10917"/>
        <v>3</v>
      </c>
      <c r="AZ937" s="64" t="b">
        <f t="shared" si="10937"/>
        <v>0</v>
      </c>
    </row>
    <row r="938" spans="1:52" x14ac:dyDescent="0.2">
      <c r="A938" s="50" t="b">
        <f t="shared" si="10880"/>
        <v>0</v>
      </c>
      <c r="B938" s="51" t="s">
        <v>113</v>
      </c>
      <c r="C938" s="52">
        <v>71</v>
      </c>
      <c r="D938" s="52">
        <f t="shared" ref="D938" si="11286">IF(ISERROR(VLOOKUP(E938,Proveedores,2,FALSE)),"",VLOOKUP(E938,Proveedores,2,FALSE))</f>
        <v>2032</v>
      </c>
      <c r="E938" s="53" t="s">
        <v>114</v>
      </c>
      <c r="F938" s="54">
        <v>639</v>
      </c>
      <c r="G938" s="53" t="s">
        <v>61</v>
      </c>
      <c r="H938" s="53" t="s">
        <v>84</v>
      </c>
      <c r="I938" s="52">
        <v>8</v>
      </c>
      <c r="J938" s="53" t="s">
        <v>58</v>
      </c>
      <c r="K938" s="55">
        <v>44835</v>
      </c>
      <c r="L938" s="56">
        <v>5494</v>
      </c>
      <c r="M938" s="56">
        <v>1373</v>
      </c>
      <c r="N938" s="56">
        <v>2060</v>
      </c>
      <c r="O938" s="56">
        <v>0</v>
      </c>
      <c r="P938" s="57">
        <v>2118</v>
      </c>
      <c r="Q938" s="58">
        <v>0</v>
      </c>
      <c r="R938" s="57">
        <v>2118</v>
      </c>
      <c r="S938" s="57">
        <v>2118</v>
      </c>
      <c r="T938" s="58">
        <v>0</v>
      </c>
      <c r="U938" s="57">
        <v>2118</v>
      </c>
      <c r="V938" s="57">
        <v>2118</v>
      </c>
      <c r="W938" s="58">
        <v>0</v>
      </c>
      <c r="X938" s="57">
        <v>2118</v>
      </c>
      <c r="Y938" s="57">
        <v>0</v>
      </c>
      <c r="Z938" s="58"/>
      <c r="AA938" s="57">
        <v>0</v>
      </c>
      <c r="AB938" s="57">
        <v>18907386</v>
      </c>
      <c r="AC938" s="53" t="str">
        <f t="shared" si="10919"/>
        <v>Registro Valido</v>
      </c>
      <c r="AD938" s="57">
        <f t="shared" ref="AD938" si="11287">IF(OR(ISERROR(VLOOKUP(CONCATENATE("ALI_",$C938,"_SEG_",$I938,"_PROV_",$D938),Catalogo_Precios,AD$8,FALSE)),L938=0),0,VLOOKUP(CONCATENATE("ALI_",$C938,"_SEG_",$I938,"_PROV_",$D938),Catalogo_Precios,AD$8,FALSE))</f>
        <v>2118</v>
      </c>
      <c r="AE938" s="57">
        <f t="shared" ref="AE938" si="11288">IF(OR(ISERROR(VLOOKUP(CONCATENATE("ALI_",$C938,"_SEG_",$I938,"_PROV_",$D938),Catalogo_Precios,AE$8,FALSE)),M938=0),0,VLOOKUP(CONCATENATE("ALI_",$C938,"_SEG_",$I938,"_PROV_",$D938),Catalogo_Precios,AE$8,FALSE))</f>
        <v>2118</v>
      </c>
      <c r="AF938" s="57">
        <f t="shared" ref="AF938" si="11289">IF(OR(ISERROR(VLOOKUP(CONCATENATE("ALI_",$C938,"_SEG_",$I938,"_PROV_",$D938),Catalogo_Precios,AF$8,FALSE)),N938=0),0,VLOOKUP(CONCATENATE("ALI_",$C938,"_SEG_",$I938,"_PROV_",$D938),Catalogo_Precios,AF$8,FALSE))</f>
        <v>2118</v>
      </c>
      <c r="AG938" s="57">
        <f t="shared" ref="AG938" si="11290">IF(OR(ISERROR(VLOOKUP(CONCATENATE("ALI_",$C938,"_SEG_",$I938,"_PROV_",$D938),Catalogo_Precios,AG$8,FALSE)),O938=0),0,VLOOKUP(CONCATENATE("ALI_",$C938,"_SEG_",$I938,"_PROV_",$D938),Catalogo_Precios,AG$8,FALSE))</f>
        <v>0</v>
      </c>
      <c r="AH938" s="57">
        <f t="shared" ref="AH938" si="11291">IF(OR(ISERROR(VLOOKUP(CONCATENATE("ALI_",$C938,"_SEG_",$I938,"_PROV_",$D938),Catalogo_Precios,AH$8,FALSE)),L938=0),0,VLOOKUP(CONCATENATE("ALI_",$C938,"_SEG_",$I938,"_PROV_",$D938),Catalogo_Precios,AH$8,FALSE))</f>
        <v>2116</v>
      </c>
      <c r="AI938" s="57">
        <f t="shared" ref="AI938" si="11292">IF(OR(ISERROR(VLOOKUP(CONCATENATE("ALI_",$C938,"_SEG_",$I938,"_PROV_",$D938),Catalogo_Precios,AI$8,FALSE)),M938=0),0,VLOOKUP(CONCATENATE("ALI_",$C938,"_SEG_",$I938,"_PROV_",$D938),Catalogo_Precios,AI$8,FALSE))</f>
        <v>2116</v>
      </c>
      <c r="AJ938" s="57">
        <f t="shared" ref="AJ938" si="11293">IF(OR(ISERROR(VLOOKUP(CONCATENATE("ALI_",$C938,"_SEG_",$I938,"_PROV_",$D938),Catalogo_Precios,AJ$8,FALSE)),N938=0),0,VLOOKUP(CONCATENATE("ALI_",$C938,"_SEG_",$I938,"_PROV_",$D938),Catalogo_Precios,AJ$8,FALSE))</f>
        <v>2116</v>
      </c>
      <c r="AK938" s="57">
        <f t="shared" ref="AK938" si="11294">IF(OR(ISERROR(VLOOKUP(CONCATENATE("ALI_",$C938,"_SEG_",$I938,"_PROV_",$D938),Catalogo_Precios,AK$8,FALSE)),O938=0),0,VLOOKUP(CONCATENATE("ALI_",$C938,"_SEG_",$I938,"_PROV_",$D938),Catalogo_Precios,AK$8,FALSE))</f>
        <v>0</v>
      </c>
      <c r="AL938" s="53"/>
      <c r="AM938" s="59" t="str">
        <f t="shared" si="10928"/>
        <v>ALI_71_SEG_8</v>
      </c>
      <c r="AN938" s="59" t="str">
        <f t="shared" si="10929"/>
        <v>ALI_71_SEG_8_VAL_18907386</v>
      </c>
      <c r="AO938" s="60">
        <f t="shared" ref="AO938" si="11295">IF(OR(AB938="",AB938=0),0,COUNTIF(Codificacion,AM938))</f>
        <v>4</v>
      </c>
      <c r="AP938" s="61">
        <f t="array" ref="AP938">MIN(IF(Codificacion=AM938,Total_Cotizacion,""))</f>
        <v>15111625.6</v>
      </c>
      <c r="AQ938" s="62" t="b">
        <f t="shared" si="10931"/>
        <v>0</v>
      </c>
      <c r="AR938" s="51" t="str">
        <f t="shared" ref="AR938" si="11296">IF(COUNTIF(Codificacion2,CONCATENATE(AM938,"_VAL_",AB938))&gt;1,"Empate","")</f>
        <v/>
      </c>
      <c r="AS938" s="63" t="str">
        <f t="shared" si="10530"/>
        <v/>
      </c>
      <c r="AT938" s="59" t="str">
        <f t="shared" si="10933"/>
        <v>ALI_71_SEG_8_</v>
      </c>
      <c r="AU938" s="63">
        <f t="shared" ref="AU938" si="11297">IF(AND(COUNTIF(Codificacion3,AT938)&lt;AO938),1,COUNTIF(Codificacion3,AT938))</f>
        <v>1</v>
      </c>
      <c r="AV938" s="62" t="str">
        <f t="shared" si="10935"/>
        <v>No Seleccionada</v>
      </c>
      <c r="AW938" s="53"/>
      <c r="AX938" s="51" t="str">
        <f t="shared" si="10936"/>
        <v>ALI_71_SEG_8FALSO</v>
      </c>
      <c r="AY938" s="51">
        <f t="shared" si="10917"/>
        <v>3</v>
      </c>
      <c r="AZ938" s="64" t="b">
        <f t="shared" si="10937"/>
        <v>0</v>
      </c>
    </row>
    <row r="939" spans="1:52" x14ac:dyDescent="0.2">
      <c r="A939" s="50" t="b">
        <f t="shared" si="10880"/>
        <v>0</v>
      </c>
      <c r="B939" s="51" t="s">
        <v>113</v>
      </c>
      <c r="C939" s="52">
        <v>71</v>
      </c>
      <c r="D939" s="52">
        <f t="shared" ref="D939" si="11298">IF(ISERROR(VLOOKUP(E939,Proveedores,2,FALSE)),"",VLOOKUP(E939,Proveedores,2,FALSE))</f>
        <v>2032</v>
      </c>
      <c r="E939" s="53" t="s">
        <v>114</v>
      </c>
      <c r="F939" s="54">
        <v>640</v>
      </c>
      <c r="G939" s="53" t="s">
        <v>61</v>
      </c>
      <c r="H939" s="53" t="s">
        <v>84</v>
      </c>
      <c r="I939" s="52">
        <v>9</v>
      </c>
      <c r="J939" s="53" t="s">
        <v>58</v>
      </c>
      <c r="K939" s="55">
        <v>44835</v>
      </c>
      <c r="L939" s="56">
        <v>5552</v>
      </c>
      <c r="M939" s="56">
        <v>1388</v>
      </c>
      <c r="N939" s="56">
        <v>2082</v>
      </c>
      <c r="O939" s="56">
        <v>0</v>
      </c>
      <c r="P939" s="57">
        <v>2118</v>
      </c>
      <c r="Q939" s="58">
        <v>0</v>
      </c>
      <c r="R939" s="57">
        <v>2118</v>
      </c>
      <c r="S939" s="57">
        <v>2118</v>
      </c>
      <c r="T939" s="58">
        <v>0</v>
      </c>
      <c r="U939" s="57">
        <v>2118</v>
      </c>
      <c r="V939" s="57">
        <v>2118</v>
      </c>
      <c r="W939" s="58">
        <v>0</v>
      </c>
      <c r="X939" s="57">
        <v>2118</v>
      </c>
      <c r="Y939" s="57">
        <v>0</v>
      </c>
      <c r="Z939" s="58"/>
      <c r="AA939" s="57">
        <v>0</v>
      </c>
      <c r="AB939" s="57">
        <v>19108596</v>
      </c>
      <c r="AC939" s="53" t="str">
        <f t="shared" si="10919"/>
        <v>Registro Valido</v>
      </c>
      <c r="AD939" s="57">
        <f t="shared" ref="AD939" si="11299">IF(OR(ISERROR(VLOOKUP(CONCATENATE("ALI_",$C939,"_SEG_",$I939,"_PROV_",$D939),Catalogo_Precios,AD$8,FALSE)),L939=0),0,VLOOKUP(CONCATENATE("ALI_",$C939,"_SEG_",$I939,"_PROV_",$D939),Catalogo_Precios,AD$8,FALSE))</f>
        <v>2118</v>
      </c>
      <c r="AE939" s="57">
        <f t="shared" ref="AE939" si="11300">IF(OR(ISERROR(VLOOKUP(CONCATENATE("ALI_",$C939,"_SEG_",$I939,"_PROV_",$D939),Catalogo_Precios,AE$8,FALSE)),M939=0),0,VLOOKUP(CONCATENATE("ALI_",$C939,"_SEG_",$I939,"_PROV_",$D939),Catalogo_Precios,AE$8,FALSE))</f>
        <v>2118</v>
      </c>
      <c r="AF939" s="57">
        <f t="shared" ref="AF939" si="11301">IF(OR(ISERROR(VLOOKUP(CONCATENATE("ALI_",$C939,"_SEG_",$I939,"_PROV_",$D939),Catalogo_Precios,AF$8,FALSE)),N939=0),0,VLOOKUP(CONCATENATE("ALI_",$C939,"_SEG_",$I939,"_PROV_",$D939),Catalogo_Precios,AF$8,FALSE))</f>
        <v>2118</v>
      </c>
      <c r="AG939" s="57">
        <f t="shared" ref="AG939" si="11302">IF(OR(ISERROR(VLOOKUP(CONCATENATE("ALI_",$C939,"_SEG_",$I939,"_PROV_",$D939),Catalogo_Precios,AG$8,FALSE)),O939=0),0,VLOOKUP(CONCATENATE("ALI_",$C939,"_SEG_",$I939,"_PROV_",$D939),Catalogo_Precios,AG$8,FALSE))</f>
        <v>0</v>
      </c>
      <c r="AH939" s="57">
        <f t="shared" ref="AH939" si="11303">IF(OR(ISERROR(VLOOKUP(CONCATENATE("ALI_",$C939,"_SEG_",$I939,"_PROV_",$D939),Catalogo_Precios,AH$8,FALSE)),L939=0),0,VLOOKUP(CONCATENATE("ALI_",$C939,"_SEG_",$I939,"_PROV_",$D939),Catalogo_Precios,AH$8,FALSE))</f>
        <v>2116</v>
      </c>
      <c r="AI939" s="57">
        <f t="shared" ref="AI939" si="11304">IF(OR(ISERROR(VLOOKUP(CONCATENATE("ALI_",$C939,"_SEG_",$I939,"_PROV_",$D939),Catalogo_Precios,AI$8,FALSE)),M939=0),0,VLOOKUP(CONCATENATE("ALI_",$C939,"_SEG_",$I939,"_PROV_",$D939),Catalogo_Precios,AI$8,FALSE))</f>
        <v>2116</v>
      </c>
      <c r="AJ939" s="57">
        <f t="shared" ref="AJ939" si="11305">IF(OR(ISERROR(VLOOKUP(CONCATENATE("ALI_",$C939,"_SEG_",$I939,"_PROV_",$D939),Catalogo_Precios,AJ$8,FALSE)),N939=0),0,VLOOKUP(CONCATENATE("ALI_",$C939,"_SEG_",$I939,"_PROV_",$D939),Catalogo_Precios,AJ$8,FALSE))</f>
        <v>2116</v>
      </c>
      <c r="AK939" s="57">
        <f t="shared" ref="AK939" si="11306">IF(OR(ISERROR(VLOOKUP(CONCATENATE("ALI_",$C939,"_SEG_",$I939,"_PROV_",$D939),Catalogo_Precios,AK$8,FALSE)),O939=0),0,VLOOKUP(CONCATENATE("ALI_",$C939,"_SEG_",$I939,"_PROV_",$D939),Catalogo_Precios,AK$8,FALSE))</f>
        <v>0</v>
      </c>
      <c r="AL939" s="53"/>
      <c r="AM939" s="59" t="str">
        <f t="shared" si="10928"/>
        <v>ALI_71_SEG_9</v>
      </c>
      <c r="AN939" s="59" t="str">
        <f t="shared" si="10929"/>
        <v>ALI_71_SEG_9_VAL_19108596</v>
      </c>
      <c r="AO939" s="60">
        <f t="shared" ref="AO939" si="11307">IF(OR(AB939="",AB939=0),0,COUNTIF(Codificacion,AM939))</f>
        <v>4</v>
      </c>
      <c r="AP939" s="61">
        <f t="array" ref="AP939">MIN(IF(Codificacion=AM939,Total_Cotizacion,""))</f>
        <v>15272441.6</v>
      </c>
      <c r="AQ939" s="62" t="b">
        <f t="shared" si="10931"/>
        <v>0</v>
      </c>
      <c r="AR939" s="51" t="str">
        <f t="shared" ref="AR939" si="11308">IF(COUNTIF(Codificacion2,CONCATENATE(AM939,"_VAL_",AB939))&gt;1,"Empate","")</f>
        <v/>
      </c>
      <c r="AS939" s="63" t="str">
        <f t="shared" ref="AS939:AS1002" si="11309">IF(AND(AQ939,AR939="",AQ939&lt;&gt;""),"X","")</f>
        <v/>
      </c>
      <c r="AT939" s="59" t="str">
        <f t="shared" si="10933"/>
        <v>ALI_71_SEG_9_</v>
      </c>
      <c r="AU939" s="63">
        <f t="shared" ref="AU939" si="11310">IF(AND(COUNTIF(Codificacion3,AT939)&lt;AO939),1,COUNTIF(Codificacion3,AT939))</f>
        <v>1</v>
      </c>
      <c r="AV939" s="62" t="str">
        <f t="shared" si="10935"/>
        <v>No Seleccionada</v>
      </c>
      <c r="AW939" s="53"/>
      <c r="AX939" s="51" t="str">
        <f t="shared" si="10936"/>
        <v>ALI_71_SEG_9FALSO</v>
      </c>
      <c r="AY939" s="51">
        <f t="shared" si="10917"/>
        <v>3</v>
      </c>
      <c r="AZ939" s="64" t="b">
        <f t="shared" si="10937"/>
        <v>0</v>
      </c>
    </row>
    <row r="940" spans="1:52" x14ac:dyDescent="0.2">
      <c r="A940" s="50" t="b">
        <f t="shared" si="10880"/>
        <v>0</v>
      </c>
      <c r="B940" s="51" t="s">
        <v>113</v>
      </c>
      <c r="C940" s="52">
        <v>71</v>
      </c>
      <c r="D940" s="52">
        <f t="shared" ref="D940" si="11311">IF(ISERROR(VLOOKUP(E940,Proveedores,2,FALSE)),"",VLOOKUP(E940,Proveedores,2,FALSE))</f>
        <v>2032</v>
      </c>
      <c r="E940" s="53" t="s">
        <v>114</v>
      </c>
      <c r="F940" s="54">
        <v>641</v>
      </c>
      <c r="G940" s="53" t="s">
        <v>61</v>
      </c>
      <c r="H940" s="53" t="s">
        <v>84</v>
      </c>
      <c r="I940" s="52">
        <v>10</v>
      </c>
      <c r="J940" s="53" t="s">
        <v>58</v>
      </c>
      <c r="K940" s="55">
        <v>44835</v>
      </c>
      <c r="L940" s="56">
        <v>5560</v>
      </c>
      <c r="M940" s="56">
        <v>1390</v>
      </c>
      <c r="N940" s="56">
        <v>2085</v>
      </c>
      <c r="O940" s="56">
        <v>0</v>
      </c>
      <c r="P940" s="57">
        <v>2118</v>
      </c>
      <c r="Q940" s="58">
        <v>0</v>
      </c>
      <c r="R940" s="57">
        <v>2118</v>
      </c>
      <c r="S940" s="57">
        <v>2118</v>
      </c>
      <c r="T940" s="58">
        <v>0</v>
      </c>
      <c r="U940" s="57">
        <v>2118</v>
      </c>
      <c r="V940" s="57">
        <v>2118</v>
      </c>
      <c r="W940" s="58">
        <v>0</v>
      </c>
      <c r="X940" s="57">
        <v>2118</v>
      </c>
      <c r="Y940" s="57">
        <v>0</v>
      </c>
      <c r="Z940" s="58"/>
      <c r="AA940" s="57">
        <v>0</v>
      </c>
      <c r="AB940" s="57">
        <v>19136130</v>
      </c>
      <c r="AC940" s="53" t="str">
        <f t="shared" si="10919"/>
        <v>Registro Valido</v>
      </c>
      <c r="AD940" s="57">
        <f t="shared" ref="AD940" si="11312">IF(OR(ISERROR(VLOOKUP(CONCATENATE("ALI_",$C940,"_SEG_",$I940,"_PROV_",$D940),Catalogo_Precios,AD$8,FALSE)),L940=0),0,VLOOKUP(CONCATENATE("ALI_",$C940,"_SEG_",$I940,"_PROV_",$D940),Catalogo_Precios,AD$8,FALSE))</f>
        <v>2118</v>
      </c>
      <c r="AE940" s="57">
        <f t="shared" ref="AE940" si="11313">IF(OR(ISERROR(VLOOKUP(CONCATENATE("ALI_",$C940,"_SEG_",$I940,"_PROV_",$D940),Catalogo_Precios,AE$8,FALSE)),M940=0),0,VLOOKUP(CONCATENATE("ALI_",$C940,"_SEG_",$I940,"_PROV_",$D940),Catalogo_Precios,AE$8,FALSE))</f>
        <v>2118</v>
      </c>
      <c r="AF940" s="57">
        <f t="shared" ref="AF940" si="11314">IF(OR(ISERROR(VLOOKUP(CONCATENATE("ALI_",$C940,"_SEG_",$I940,"_PROV_",$D940),Catalogo_Precios,AF$8,FALSE)),N940=0),0,VLOOKUP(CONCATENATE("ALI_",$C940,"_SEG_",$I940,"_PROV_",$D940),Catalogo_Precios,AF$8,FALSE))</f>
        <v>2118</v>
      </c>
      <c r="AG940" s="57">
        <f t="shared" ref="AG940" si="11315">IF(OR(ISERROR(VLOOKUP(CONCATENATE("ALI_",$C940,"_SEG_",$I940,"_PROV_",$D940),Catalogo_Precios,AG$8,FALSE)),O940=0),0,VLOOKUP(CONCATENATE("ALI_",$C940,"_SEG_",$I940,"_PROV_",$D940),Catalogo_Precios,AG$8,FALSE))</f>
        <v>0</v>
      </c>
      <c r="AH940" s="57">
        <f t="shared" ref="AH940" si="11316">IF(OR(ISERROR(VLOOKUP(CONCATENATE("ALI_",$C940,"_SEG_",$I940,"_PROV_",$D940),Catalogo_Precios,AH$8,FALSE)),L940=0),0,VLOOKUP(CONCATENATE("ALI_",$C940,"_SEG_",$I940,"_PROV_",$D940),Catalogo_Precios,AH$8,FALSE))</f>
        <v>2116</v>
      </c>
      <c r="AI940" s="57">
        <f t="shared" ref="AI940" si="11317">IF(OR(ISERROR(VLOOKUP(CONCATENATE("ALI_",$C940,"_SEG_",$I940,"_PROV_",$D940),Catalogo_Precios,AI$8,FALSE)),M940=0),0,VLOOKUP(CONCATENATE("ALI_",$C940,"_SEG_",$I940,"_PROV_",$D940),Catalogo_Precios,AI$8,FALSE))</f>
        <v>2116</v>
      </c>
      <c r="AJ940" s="57">
        <f t="shared" ref="AJ940" si="11318">IF(OR(ISERROR(VLOOKUP(CONCATENATE("ALI_",$C940,"_SEG_",$I940,"_PROV_",$D940),Catalogo_Precios,AJ$8,FALSE)),N940=0),0,VLOOKUP(CONCATENATE("ALI_",$C940,"_SEG_",$I940,"_PROV_",$D940),Catalogo_Precios,AJ$8,FALSE))</f>
        <v>2116</v>
      </c>
      <c r="AK940" s="57">
        <f t="shared" ref="AK940" si="11319">IF(OR(ISERROR(VLOOKUP(CONCATENATE("ALI_",$C940,"_SEG_",$I940,"_PROV_",$D940),Catalogo_Precios,AK$8,FALSE)),O940=0),0,VLOOKUP(CONCATENATE("ALI_",$C940,"_SEG_",$I940,"_PROV_",$D940),Catalogo_Precios,AK$8,FALSE))</f>
        <v>0</v>
      </c>
      <c r="AL940" s="53"/>
      <c r="AM940" s="59" t="str">
        <f t="shared" si="10928"/>
        <v>ALI_71_SEG_10</v>
      </c>
      <c r="AN940" s="59" t="str">
        <f t="shared" si="10929"/>
        <v>ALI_71_SEG_10_VAL_19136130</v>
      </c>
      <c r="AO940" s="60">
        <f t="shared" ref="AO940" si="11320">IF(OR(AB940="",AB940=0),0,COUNTIF(Codificacion,AM940))</f>
        <v>4</v>
      </c>
      <c r="AP940" s="61">
        <f t="array" ref="AP940">MIN(IF(Codificacion=AM940,Total_Cotizacion,""))</f>
        <v>15294448</v>
      </c>
      <c r="AQ940" s="62" t="b">
        <f t="shared" si="10931"/>
        <v>0</v>
      </c>
      <c r="AR940" s="51" t="str">
        <f t="shared" ref="AR940" si="11321">IF(COUNTIF(Codificacion2,CONCATENATE(AM940,"_VAL_",AB940))&gt;1,"Empate","")</f>
        <v/>
      </c>
      <c r="AS940" s="63" t="str">
        <f t="shared" si="11309"/>
        <v/>
      </c>
      <c r="AT940" s="59" t="str">
        <f t="shared" si="10933"/>
        <v>ALI_71_SEG_10_</v>
      </c>
      <c r="AU940" s="63">
        <f t="shared" ref="AU940" si="11322">IF(AND(COUNTIF(Codificacion3,AT940)&lt;AO940),1,COUNTIF(Codificacion3,AT940))</f>
        <v>1</v>
      </c>
      <c r="AV940" s="62" t="str">
        <f t="shared" si="10935"/>
        <v>No Seleccionada</v>
      </c>
      <c r="AW940" s="53"/>
      <c r="AX940" s="51" t="str">
        <f t="shared" si="10936"/>
        <v>ALI_71_SEG_10FALSO</v>
      </c>
      <c r="AY940" s="51">
        <f t="shared" si="10917"/>
        <v>3</v>
      </c>
      <c r="AZ940" s="64" t="b">
        <f t="shared" si="10937"/>
        <v>0</v>
      </c>
    </row>
    <row r="941" spans="1:52" x14ac:dyDescent="0.2">
      <c r="A941" s="50" t="b">
        <f t="shared" si="10880"/>
        <v>0</v>
      </c>
      <c r="B941" s="51" t="s">
        <v>113</v>
      </c>
      <c r="C941" s="52">
        <v>71</v>
      </c>
      <c r="D941" s="52">
        <f t="shared" ref="D941" si="11323">IF(ISERROR(VLOOKUP(E941,Proveedores,2,FALSE)),"",VLOOKUP(E941,Proveedores,2,FALSE))</f>
        <v>2032</v>
      </c>
      <c r="E941" s="53" t="s">
        <v>114</v>
      </c>
      <c r="F941" s="54">
        <v>642</v>
      </c>
      <c r="G941" s="53" t="s">
        <v>61</v>
      </c>
      <c r="H941" s="53" t="s">
        <v>84</v>
      </c>
      <c r="I941" s="52">
        <v>11</v>
      </c>
      <c r="J941" s="53" t="s">
        <v>58</v>
      </c>
      <c r="K941" s="55">
        <v>44835</v>
      </c>
      <c r="L941" s="56">
        <v>5476</v>
      </c>
      <c r="M941" s="56">
        <v>1369</v>
      </c>
      <c r="N941" s="56">
        <v>2054</v>
      </c>
      <c r="O941" s="56">
        <v>0</v>
      </c>
      <c r="P941" s="57">
        <v>2118</v>
      </c>
      <c r="Q941" s="58">
        <v>0</v>
      </c>
      <c r="R941" s="57">
        <v>2118</v>
      </c>
      <c r="S941" s="57">
        <v>2118</v>
      </c>
      <c r="T941" s="58">
        <v>0</v>
      </c>
      <c r="U941" s="57">
        <v>2118</v>
      </c>
      <c r="V941" s="57">
        <v>2118</v>
      </c>
      <c r="W941" s="58">
        <v>0</v>
      </c>
      <c r="X941" s="57">
        <v>2118</v>
      </c>
      <c r="Y941" s="57">
        <v>0</v>
      </c>
      <c r="Z941" s="58"/>
      <c r="AA941" s="57">
        <v>0</v>
      </c>
      <c r="AB941" s="57">
        <v>18848082</v>
      </c>
      <c r="AC941" s="53" t="str">
        <f t="shared" si="10919"/>
        <v>Registro Valido</v>
      </c>
      <c r="AD941" s="57">
        <f t="shared" ref="AD941" si="11324">IF(OR(ISERROR(VLOOKUP(CONCATENATE("ALI_",$C941,"_SEG_",$I941,"_PROV_",$D941),Catalogo_Precios,AD$8,FALSE)),L941=0),0,VLOOKUP(CONCATENATE("ALI_",$C941,"_SEG_",$I941,"_PROV_",$D941),Catalogo_Precios,AD$8,FALSE))</f>
        <v>2118</v>
      </c>
      <c r="AE941" s="57">
        <f t="shared" ref="AE941" si="11325">IF(OR(ISERROR(VLOOKUP(CONCATENATE("ALI_",$C941,"_SEG_",$I941,"_PROV_",$D941),Catalogo_Precios,AE$8,FALSE)),M941=0),0,VLOOKUP(CONCATENATE("ALI_",$C941,"_SEG_",$I941,"_PROV_",$D941),Catalogo_Precios,AE$8,FALSE))</f>
        <v>2118</v>
      </c>
      <c r="AF941" s="57">
        <f t="shared" ref="AF941" si="11326">IF(OR(ISERROR(VLOOKUP(CONCATENATE("ALI_",$C941,"_SEG_",$I941,"_PROV_",$D941),Catalogo_Precios,AF$8,FALSE)),N941=0),0,VLOOKUP(CONCATENATE("ALI_",$C941,"_SEG_",$I941,"_PROV_",$D941),Catalogo_Precios,AF$8,FALSE))</f>
        <v>2118</v>
      </c>
      <c r="AG941" s="57">
        <f t="shared" ref="AG941" si="11327">IF(OR(ISERROR(VLOOKUP(CONCATENATE("ALI_",$C941,"_SEG_",$I941,"_PROV_",$D941),Catalogo_Precios,AG$8,FALSE)),O941=0),0,VLOOKUP(CONCATENATE("ALI_",$C941,"_SEG_",$I941,"_PROV_",$D941),Catalogo_Precios,AG$8,FALSE))</f>
        <v>0</v>
      </c>
      <c r="AH941" s="57">
        <f t="shared" ref="AH941" si="11328">IF(OR(ISERROR(VLOOKUP(CONCATENATE("ALI_",$C941,"_SEG_",$I941,"_PROV_",$D941),Catalogo_Precios,AH$8,FALSE)),L941=0),0,VLOOKUP(CONCATENATE("ALI_",$C941,"_SEG_",$I941,"_PROV_",$D941),Catalogo_Precios,AH$8,FALSE))</f>
        <v>2116</v>
      </c>
      <c r="AI941" s="57">
        <f t="shared" ref="AI941" si="11329">IF(OR(ISERROR(VLOOKUP(CONCATENATE("ALI_",$C941,"_SEG_",$I941,"_PROV_",$D941),Catalogo_Precios,AI$8,FALSE)),M941=0),0,VLOOKUP(CONCATENATE("ALI_",$C941,"_SEG_",$I941,"_PROV_",$D941),Catalogo_Precios,AI$8,FALSE))</f>
        <v>2116</v>
      </c>
      <c r="AJ941" s="57">
        <f t="shared" ref="AJ941" si="11330">IF(OR(ISERROR(VLOOKUP(CONCATENATE("ALI_",$C941,"_SEG_",$I941,"_PROV_",$D941),Catalogo_Precios,AJ$8,FALSE)),N941=0),0,VLOOKUP(CONCATENATE("ALI_",$C941,"_SEG_",$I941,"_PROV_",$D941),Catalogo_Precios,AJ$8,FALSE))</f>
        <v>2116</v>
      </c>
      <c r="AK941" s="57">
        <f t="shared" ref="AK941" si="11331">IF(OR(ISERROR(VLOOKUP(CONCATENATE("ALI_",$C941,"_SEG_",$I941,"_PROV_",$D941),Catalogo_Precios,AK$8,FALSE)),O941=0),0,VLOOKUP(CONCATENATE("ALI_",$C941,"_SEG_",$I941,"_PROV_",$D941),Catalogo_Precios,AK$8,FALSE))</f>
        <v>0</v>
      </c>
      <c r="AL941" s="53"/>
      <c r="AM941" s="59" t="str">
        <f t="shared" si="10928"/>
        <v>ALI_71_SEG_11</v>
      </c>
      <c r="AN941" s="59" t="str">
        <f t="shared" si="10929"/>
        <v>ALI_71_SEG_11_VAL_18848082</v>
      </c>
      <c r="AO941" s="60">
        <f t="shared" ref="AO941" si="11332">IF(OR(AB941="",AB941=0),0,COUNTIF(Codificacion,AM941))</f>
        <v>4</v>
      </c>
      <c r="AP941" s="61">
        <f t="array" ref="AP941">MIN(IF(Codificacion=AM941,Total_Cotizacion,""))</f>
        <v>15064227.199999997</v>
      </c>
      <c r="AQ941" s="62" t="b">
        <f t="shared" si="10931"/>
        <v>0</v>
      </c>
      <c r="AR941" s="51" t="str">
        <f t="shared" ref="AR941" si="11333">IF(COUNTIF(Codificacion2,CONCATENATE(AM941,"_VAL_",AB941))&gt;1,"Empate","")</f>
        <v/>
      </c>
      <c r="AS941" s="63" t="str">
        <f t="shared" si="11309"/>
        <v/>
      </c>
      <c r="AT941" s="59" t="str">
        <f t="shared" si="10933"/>
        <v>ALI_71_SEG_11_</v>
      </c>
      <c r="AU941" s="63">
        <f t="shared" ref="AU941" si="11334">IF(AND(COUNTIF(Codificacion3,AT941)&lt;AO941),1,COUNTIF(Codificacion3,AT941))</f>
        <v>1</v>
      </c>
      <c r="AV941" s="62" t="str">
        <f t="shared" si="10935"/>
        <v>No Seleccionada</v>
      </c>
      <c r="AW941" s="53"/>
      <c r="AX941" s="51" t="str">
        <f t="shared" si="10936"/>
        <v>ALI_71_SEG_11FALSO</v>
      </c>
      <c r="AY941" s="51">
        <f t="shared" si="10917"/>
        <v>3</v>
      </c>
      <c r="AZ941" s="64" t="b">
        <f t="shared" si="10937"/>
        <v>0</v>
      </c>
    </row>
    <row r="942" spans="1:52" x14ac:dyDescent="0.2">
      <c r="A942" s="50" t="b">
        <f t="shared" si="10880"/>
        <v>0</v>
      </c>
      <c r="B942" s="51" t="s">
        <v>113</v>
      </c>
      <c r="C942" s="52">
        <v>71</v>
      </c>
      <c r="D942" s="52">
        <f t="shared" ref="D942" si="11335">IF(ISERROR(VLOOKUP(E942,Proveedores,2,FALSE)),"",VLOOKUP(E942,Proveedores,2,FALSE))</f>
        <v>2032</v>
      </c>
      <c r="E942" s="53" t="s">
        <v>114</v>
      </c>
      <c r="F942" s="54">
        <v>643</v>
      </c>
      <c r="G942" s="53" t="s">
        <v>61</v>
      </c>
      <c r="H942" s="53" t="s">
        <v>84</v>
      </c>
      <c r="I942" s="52">
        <v>12</v>
      </c>
      <c r="J942" s="53" t="s">
        <v>58</v>
      </c>
      <c r="K942" s="55">
        <v>44835</v>
      </c>
      <c r="L942" s="56">
        <v>4970</v>
      </c>
      <c r="M942" s="56">
        <v>1242</v>
      </c>
      <c r="N942" s="56">
        <v>1864</v>
      </c>
      <c r="O942" s="56">
        <v>0</v>
      </c>
      <c r="P942" s="57">
        <v>2118</v>
      </c>
      <c r="Q942" s="58">
        <v>0</v>
      </c>
      <c r="R942" s="57">
        <v>2118</v>
      </c>
      <c r="S942" s="57">
        <v>2118</v>
      </c>
      <c r="T942" s="58">
        <v>0</v>
      </c>
      <c r="U942" s="57">
        <v>2118</v>
      </c>
      <c r="V942" s="57">
        <v>2118</v>
      </c>
      <c r="W942" s="58">
        <v>0</v>
      </c>
      <c r="X942" s="57">
        <v>2118</v>
      </c>
      <c r="Y942" s="57">
        <v>0</v>
      </c>
      <c r="Z942" s="58"/>
      <c r="AA942" s="57">
        <v>0</v>
      </c>
      <c r="AB942" s="57">
        <v>17104968</v>
      </c>
      <c r="AC942" s="53" t="str">
        <f t="shared" si="10919"/>
        <v>Registro Valido</v>
      </c>
      <c r="AD942" s="57">
        <f t="shared" ref="AD942" si="11336">IF(OR(ISERROR(VLOOKUP(CONCATENATE("ALI_",$C942,"_SEG_",$I942,"_PROV_",$D942),Catalogo_Precios,AD$8,FALSE)),L942=0),0,VLOOKUP(CONCATENATE("ALI_",$C942,"_SEG_",$I942,"_PROV_",$D942),Catalogo_Precios,AD$8,FALSE))</f>
        <v>2118</v>
      </c>
      <c r="AE942" s="57">
        <f t="shared" ref="AE942" si="11337">IF(OR(ISERROR(VLOOKUP(CONCATENATE("ALI_",$C942,"_SEG_",$I942,"_PROV_",$D942),Catalogo_Precios,AE$8,FALSE)),M942=0),0,VLOOKUP(CONCATENATE("ALI_",$C942,"_SEG_",$I942,"_PROV_",$D942),Catalogo_Precios,AE$8,FALSE))</f>
        <v>2118</v>
      </c>
      <c r="AF942" s="57">
        <f t="shared" ref="AF942" si="11338">IF(OR(ISERROR(VLOOKUP(CONCATENATE("ALI_",$C942,"_SEG_",$I942,"_PROV_",$D942),Catalogo_Precios,AF$8,FALSE)),N942=0),0,VLOOKUP(CONCATENATE("ALI_",$C942,"_SEG_",$I942,"_PROV_",$D942),Catalogo_Precios,AF$8,FALSE))</f>
        <v>2118</v>
      </c>
      <c r="AG942" s="57">
        <f t="shared" ref="AG942" si="11339">IF(OR(ISERROR(VLOOKUP(CONCATENATE("ALI_",$C942,"_SEG_",$I942,"_PROV_",$D942),Catalogo_Precios,AG$8,FALSE)),O942=0),0,VLOOKUP(CONCATENATE("ALI_",$C942,"_SEG_",$I942,"_PROV_",$D942),Catalogo_Precios,AG$8,FALSE))</f>
        <v>0</v>
      </c>
      <c r="AH942" s="57">
        <f t="shared" ref="AH942" si="11340">IF(OR(ISERROR(VLOOKUP(CONCATENATE("ALI_",$C942,"_SEG_",$I942,"_PROV_",$D942),Catalogo_Precios,AH$8,FALSE)),L942=0),0,VLOOKUP(CONCATENATE("ALI_",$C942,"_SEG_",$I942,"_PROV_",$D942),Catalogo_Precios,AH$8,FALSE))</f>
        <v>2116</v>
      </c>
      <c r="AI942" s="57">
        <f t="shared" ref="AI942" si="11341">IF(OR(ISERROR(VLOOKUP(CONCATENATE("ALI_",$C942,"_SEG_",$I942,"_PROV_",$D942),Catalogo_Precios,AI$8,FALSE)),M942=0),0,VLOOKUP(CONCATENATE("ALI_",$C942,"_SEG_",$I942,"_PROV_",$D942),Catalogo_Precios,AI$8,FALSE))</f>
        <v>2116</v>
      </c>
      <c r="AJ942" s="57">
        <f t="shared" ref="AJ942" si="11342">IF(OR(ISERROR(VLOOKUP(CONCATENATE("ALI_",$C942,"_SEG_",$I942,"_PROV_",$D942),Catalogo_Precios,AJ$8,FALSE)),N942=0),0,VLOOKUP(CONCATENATE("ALI_",$C942,"_SEG_",$I942,"_PROV_",$D942),Catalogo_Precios,AJ$8,FALSE))</f>
        <v>2116</v>
      </c>
      <c r="AK942" s="57">
        <f t="shared" ref="AK942" si="11343">IF(OR(ISERROR(VLOOKUP(CONCATENATE("ALI_",$C942,"_SEG_",$I942,"_PROV_",$D942),Catalogo_Precios,AK$8,FALSE)),O942=0),0,VLOOKUP(CONCATENATE("ALI_",$C942,"_SEG_",$I942,"_PROV_",$D942),Catalogo_Precios,AK$8,FALSE))</f>
        <v>0</v>
      </c>
      <c r="AL942" s="53"/>
      <c r="AM942" s="59" t="str">
        <f t="shared" si="10928"/>
        <v>ALI_71_SEG_12</v>
      </c>
      <c r="AN942" s="59" t="str">
        <f t="shared" si="10929"/>
        <v>ALI_71_SEG_12_VAL_17104968</v>
      </c>
      <c r="AO942" s="60">
        <f t="shared" ref="AO942" si="11344">IF(OR(AB942="",AB942=0),0,COUNTIF(Codificacion,AM942))</f>
        <v>4</v>
      </c>
      <c r="AP942" s="61">
        <f t="array" ref="AP942">MIN(IF(Codificacion=AM942,Total_Cotizacion,""))</f>
        <v>13671052.799999999</v>
      </c>
      <c r="AQ942" s="62" t="b">
        <f t="shared" si="10931"/>
        <v>0</v>
      </c>
      <c r="AR942" s="51" t="str">
        <f t="shared" ref="AR942" si="11345">IF(COUNTIF(Codificacion2,CONCATENATE(AM942,"_VAL_",AB942))&gt;1,"Empate","")</f>
        <v/>
      </c>
      <c r="AS942" s="63" t="str">
        <f t="shared" si="11309"/>
        <v/>
      </c>
      <c r="AT942" s="59" t="str">
        <f t="shared" si="10933"/>
        <v>ALI_71_SEG_12_</v>
      </c>
      <c r="AU942" s="63">
        <f t="shared" ref="AU942" si="11346">IF(AND(COUNTIF(Codificacion3,AT942)&lt;AO942),1,COUNTIF(Codificacion3,AT942))</f>
        <v>1</v>
      </c>
      <c r="AV942" s="62" t="str">
        <f t="shared" si="10935"/>
        <v>No Seleccionada</v>
      </c>
      <c r="AW942" s="53"/>
      <c r="AX942" s="51" t="str">
        <f t="shared" si="10936"/>
        <v>ALI_71_SEG_12FALSO</v>
      </c>
      <c r="AY942" s="51">
        <f t="shared" si="10917"/>
        <v>3</v>
      </c>
      <c r="AZ942" s="64" t="b">
        <f t="shared" si="10937"/>
        <v>0</v>
      </c>
    </row>
    <row r="943" spans="1:52" x14ac:dyDescent="0.2">
      <c r="A943" s="50" t="b">
        <f t="shared" si="10880"/>
        <v>0</v>
      </c>
      <c r="B943" s="51" t="s">
        <v>113</v>
      </c>
      <c r="C943" s="52">
        <v>71</v>
      </c>
      <c r="D943" s="52">
        <f t="shared" ref="D943" si="11347">IF(ISERROR(VLOOKUP(E943,Proveedores,2,FALSE)),"",VLOOKUP(E943,Proveedores,2,FALSE))</f>
        <v>2032</v>
      </c>
      <c r="E943" s="53" t="s">
        <v>114</v>
      </c>
      <c r="F943" s="54">
        <v>644</v>
      </c>
      <c r="G943" s="53" t="s">
        <v>61</v>
      </c>
      <c r="H943" s="53" t="s">
        <v>84</v>
      </c>
      <c r="I943" s="52">
        <v>13</v>
      </c>
      <c r="J943" s="53" t="s">
        <v>58</v>
      </c>
      <c r="K943" s="55">
        <v>44835</v>
      </c>
      <c r="L943" s="56">
        <v>5277</v>
      </c>
      <c r="M943" s="56">
        <v>1319</v>
      </c>
      <c r="N943" s="56">
        <v>1979</v>
      </c>
      <c r="O943" s="56">
        <v>0</v>
      </c>
      <c r="P943" s="57">
        <v>2118</v>
      </c>
      <c r="Q943" s="58">
        <v>0</v>
      </c>
      <c r="R943" s="57">
        <v>2118</v>
      </c>
      <c r="S943" s="57">
        <v>2118</v>
      </c>
      <c r="T943" s="58">
        <v>0</v>
      </c>
      <c r="U943" s="57">
        <v>2118</v>
      </c>
      <c r="V943" s="57">
        <v>2118</v>
      </c>
      <c r="W943" s="58">
        <v>0</v>
      </c>
      <c r="X943" s="57">
        <v>2118</v>
      </c>
      <c r="Y943" s="57">
        <v>0</v>
      </c>
      <c r="Z943" s="58"/>
      <c r="AA943" s="57">
        <v>0</v>
      </c>
      <c r="AB943" s="57">
        <v>18161850</v>
      </c>
      <c r="AC943" s="53" t="str">
        <f t="shared" si="10919"/>
        <v>Registro Valido</v>
      </c>
      <c r="AD943" s="57">
        <f t="shared" ref="AD943" si="11348">IF(OR(ISERROR(VLOOKUP(CONCATENATE("ALI_",$C943,"_SEG_",$I943,"_PROV_",$D943),Catalogo_Precios,AD$8,FALSE)),L943=0),0,VLOOKUP(CONCATENATE("ALI_",$C943,"_SEG_",$I943,"_PROV_",$D943),Catalogo_Precios,AD$8,FALSE))</f>
        <v>2118</v>
      </c>
      <c r="AE943" s="57">
        <f t="shared" ref="AE943" si="11349">IF(OR(ISERROR(VLOOKUP(CONCATENATE("ALI_",$C943,"_SEG_",$I943,"_PROV_",$D943),Catalogo_Precios,AE$8,FALSE)),M943=0),0,VLOOKUP(CONCATENATE("ALI_",$C943,"_SEG_",$I943,"_PROV_",$D943),Catalogo_Precios,AE$8,FALSE))</f>
        <v>2118</v>
      </c>
      <c r="AF943" s="57">
        <f t="shared" ref="AF943" si="11350">IF(OR(ISERROR(VLOOKUP(CONCATENATE("ALI_",$C943,"_SEG_",$I943,"_PROV_",$D943),Catalogo_Precios,AF$8,FALSE)),N943=0),0,VLOOKUP(CONCATENATE("ALI_",$C943,"_SEG_",$I943,"_PROV_",$D943),Catalogo_Precios,AF$8,FALSE))</f>
        <v>2118</v>
      </c>
      <c r="AG943" s="57">
        <f t="shared" ref="AG943" si="11351">IF(OR(ISERROR(VLOOKUP(CONCATENATE("ALI_",$C943,"_SEG_",$I943,"_PROV_",$D943),Catalogo_Precios,AG$8,FALSE)),O943=0),0,VLOOKUP(CONCATENATE("ALI_",$C943,"_SEG_",$I943,"_PROV_",$D943),Catalogo_Precios,AG$8,FALSE))</f>
        <v>0</v>
      </c>
      <c r="AH943" s="57">
        <f t="shared" ref="AH943" si="11352">IF(OR(ISERROR(VLOOKUP(CONCATENATE("ALI_",$C943,"_SEG_",$I943,"_PROV_",$D943),Catalogo_Precios,AH$8,FALSE)),L943=0),0,VLOOKUP(CONCATENATE("ALI_",$C943,"_SEG_",$I943,"_PROV_",$D943),Catalogo_Precios,AH$8,FALSE))</f>
        <v>2116</v>
      </c>
      <c r="AI943" s="57">
        <f t="shared" ref="AI943" si="11353">IF(OR(ISERROR(VLOOKUP(CONCATENATE("ALI_",$C943,"_SEG_",$I943,"_PROV_",$D943),Catalogo_Precios,AI$8,FALSE)),M943=0),0,VLOOKUP(CONCATENATE("ALI_",$C943,"_SEG_",$I943,"_PROV_",$D943),Catalogo_Precios,AI$8,FALSE))</f>
        <v>2116</v>
      </c>
      <c r="AJ943" s="57">
        <f t="shared" ref="AJ943" si="11354">IF(OR(ISERROR(VLOOKUP(CONCATENATE("ALI_",$C943,"_SEG_",$I943,"_PROV_",$D943),Catalogo_Precios,AJ$8,FALSE)),N943=0),0,VLOOKUP(CONCATENATE("ALI_",$C943,"_SEG_",$I943,"_PROV_",$D943),Catalogo_Precios,AJ$8,FALSE))</f>
        <v>2116</v>
      </c>
      <c r="AK943" s="57">
        <f t="shared" ref="AK943" si="11355">IF(OR(ISERROR(VLOOKUP(CONCATENATE("ALI_",$C943,"_SEG_",$I943,"_PROV_",$D943),Catalogo_Precios,AK$8,FALSE)),O943=0),0,VLOOKUP(CONCATENATE("ALI_",$C943,"_SEG_",$I943,"_PROV_",$D943),Catalogo_Precios,AK$8,FALSE))</f>
        <v>0</v>
      </c>
      <c r="AL943" s="53"/>
      <c r="AM943" s="59" t="str">
        <f t="shared" si="10928"/>
        <v>ALI_71_SEG_13</v>
      </c>
      <c r="AN943" s="59" t="str">
        <f t="shared" si="10929"/>
        <v>ALI_71_SEG_13_VAL_18161850</v>
      </c>
      <c r="AO943" s="60">
        <f t="shared" ref="AO943" si="11356">IF(OR(AB943="",AB943=0),0,COUNTIF(Codificacion,AM943))</f>
        <v>4</v>
      </c>
      <c r="AP943" s="61">
        <f t="array" ref="AP943">MIN(IF(Codificacion=AM943,Total_Cotizacion,""))</f>
        <v>14515759.999999998</v>
      </c>
      <c r="AQ943" s="62" t="b">
        <f t="shared" si="10931"/>
        <v>0</v>
      </c>
      <c r="AR943" s="51" t="str">
        <f t="shared" ref="AR943" si="11357">IF(COUNTIF(Codificacion2,CONCATENATE(AM943,"_VAL_",AB943))&gt;1,"Empate","")</f>
        <v/>
      </c>
      <c r="AS943" s="63" t="str">
        <f t="shared" si="11309"/>
        <v/>
      </c>
      <c r="AT943" s="59" t="str">
        <f t="shared" si="10933"/>
        <v>ALI_71_SEG_13_</v>
      </c>
      <c r="AU943" s="63">
        <f t="shared" ref="AU943" si="11358">IF(AND(COUNTIF(Codificacion3,AT943)&lt;AO943),1,COUNTIF(Codificacion3,AT943))</f>
        <v>1</v>
      </c>
      <c r="AV943" s="62" t="str">
        <f t="shared" si="10935"/>
        <v>No Seleccionada</v>
      </c>
      <c r="AW943" s="53"/>
      <c r="AX943" s="51" t="str">
        <f t="shared" si="10936"/>
        <v>ALI_71_SEG_13FALSO</v>
      </c>
      <c r="AY943" s="51">
        <f t="shared" si="10917"/>
        <v>3</v>
      </c>
      <c r="AZ943" s="64" t="b">
        <f t="shared" si="10937"/>
        <v>0</v>
      </c>
    </row>
    <row r="944" spans="1:52" x14ac:dyDescent="0.2">
      <c r="A944" s="50" t="b">
        <f t="shared" si="10880"/>
        <v>0</v>
      </c>
      <c r="B944" s="51" t="s">
        <v>113</v>
      </c>
      <c r="C944" s="52">
        <v>71</v>
      </c>
      <c r="D944" s="52">
        <f t="shared" ref="D944" si="11359">IF(ISERROR(VLOOKUP(E944,Proveedores,2,FALSE)),"",VLOOKUP(E944,Proveedores,2,FALSE))</f>
        <v>2032</v>
      </c>
      <c r="E944" s="53" t="s">
        <v>114</v>
      </c>
      <c r="F944" s="54">
        <v>645</v>
      </c>
      <c r="G944" s="53" t="s">
        <v>61</v>
      </c>
      <c r="H944" s="53" t="s">
        <v>84</v>
      </c>
      <c r="I944" s="52">
        <v>14</v>
      </c>
      <c r="J944" s="53" t="s">
        <v>58</v>
      </c>
      <c r="K944" s="55">
        <v>44835</v>
      </c>
      <c r="L944" s="56">
        <v>5229</v>
      </c>
      <c r="M944" s="56">
        <v>1307</v>
      </c>
      <c r="N944" s="56">
        <v>1961</v>
      </c>
      <c r="O944" s="56">
        <v>0</v>
      </c>
      <c r="P944" s="57">
        <v>2118</v>
      </c>
      <c r="Q944" s="58">
        <v>0</v>
      </c>
      <c r="R944" s="57">
        <v>2118</v>
      </c>
      <c r="S944" s="57">
        <v>2118</v>
      </c>
      <c r="T944" s="58">
        <v>0</v>
      </c>
      <c r="U944" s="57">
        <v>2118</v>
      </c>
      <c r="V944" s="57">
        <v>2118</v>
      </c>
      <c r="W944" s="58">
        <v>0</v>
      </c>
      <c r="X944" s="57">
        <v>2118</v>
      </c>
      <c r="Y944" s="57">
        <v>0</v>
      </c>
      <c r="Z944" s="58"/>
      <c r="AA944" s="57">
        <v>0</v>
      </c>
      <c r="AB944" s="57">
        <v>17996646</v>
      </c>
      <c r="AC944" s="53" t="str">
        <f t="shared" si="10919"/>
        <v>Registro Valido</v>
      </c>
      <c r="AD944" s="57">
        <f t="shared" ref="AD944" si="11360">IF(OR(ISERROR(VLOOKUP(CONCATENATE("ALI_",$C944,"_SEG_",$I944,"_PROV_",$D944),Catalogo_Precios,AD$8,FALSE)),L944=0),0,VLOOKUP(CONCATENATE("ALI_",$C944,"_SEG_",$I944,"_PROV_",$D944),Catalogo_Precios,AD$8,FALSE))</f>
        <v>2118</v>
      </c>
      <c r="AE944" s="57">
        <f t="shared" ref="AE944" si="11361">IF(OR(ISERROR(VLOOKUP(CONCATENATE("ALI_",$C944,"_SEG_",$I944,"_PROV_",$D944),Catalogo_Precios,AE$8,FALSE)),M944=0),0,VLOOKUP(CONCATENATE("ALI_",$C944,"_SEG_",$I944,"_PROV_",$D944),Catalogo_Precios,AE$8,FALSE))</f>
        <v>2118</v>
      </c>
      <c r="AF944" s="57">
        <f t="shared" ref="AF944" si="11362">IF(OR(ISERROR(VLOOKUP(CONCATENATE("ALI_",$C944,"_SEG_",$I944,"_PROV_",$D944),Catalogo_Precios,AF$8,FALSE)),N944=0),0,VLOOKUP(CONCATENATE("ALI_",$C944,"_SEG_",$I944,"_PROV_",$D944),Catalogo_Precios,AF$8,FALSE))</f>
        <v>2118</v>
      </c>
      <c r="AG944" s="57">
        <f t="shared" ref="AG944" si="11363">IF(OR(ISERROR(VLOOKUP(CONCATENATE("ALI_",$C944,"_SEG_",$I944,"_PROV_",$D944),Catalogo_Precios,AG$8,FALSE)),O944=0),0,VLOOKUP(CONCATENATE("ALI_",$C944,"_SEG_",$I944,"_PROV_",$D944),Catalogo_Precios,AG$8,FALSE))</f>
        <v>0</v>
      </c>
      <c r="AH944" s="57">
        <f t="shared" ref="AH944" si="11364">IF(OR(ISERROR(VLOOKUP(CONCATENATE("ALI_",$C944,"_SEG_",$I944,"_PROV_",$D944),Catalogo_Precios,AH$8,FALSE)),L944=0),0,VLOOKUP(CONCATENATE("ALI_",$C944,"_SEG_",$I944,"_PROV_",$D944),Catalogo_Precios,AH$8,FALSE))</f>
        <v>2116</v>
      </c>
      <c r="AI944" s="57">
        <f t="shared" ref="AI944" si="11365">IF(OR(ISERROR(VLOOKUP(CONCATENATE("ALI_",$C944,"_SEG_",$I944,"_PROV_",$D944),Catalogo_Precios,AI$8,FALSE)),M944=0),0,VLOOKUP(CONCATENATE("ALI_",$C944,"_SEG_",$I944,"_PROV_",$D944),Catalogo_Precios,AI$8,FALSE))</f>
        <v>2116</v>
      </c>
      <c r="AJ944" s="57">
        <f t="shared" ref="AJ944" si="11366">IF(OR(ISERROR(VLOOKUP(CONCATENATE("ALI_",$C944,"_SEG_",$I944,"_PROV_",$D944),Catalogo_Precios,AJ$8,FALSE)),N944=0),0,VLOOKUP(CONCATENATE("ALI_",$C944,"_SEG_",$I944,"_PROV_",$D944),Catalogo_Precios,AJ$8,FALSE))</f>
        <v>2116</v>
      </c>
      <c r="AK944" s="57">
        <f t="shared" ref="AK944" si="11367">IF(OR(ISERROR(VLOOKUP(CONCATENATE("ALI_",$C944,"_SEG_",$I944,"_PROV_",$D944),Catalogo_Precios,AK$8,FALSE)),O944=0),0,VLOOKUP(CONCATENATE("ALI_",$C944,"_SEG_",$I944,"_PROV_",$D944),Catalogo_Precios,AK$8,FALSE))</f>
        <v>0</v>
      </c>
      <c r="AL944" s="53"/>
      <c r="AM944" s="59" t="str">
        <f t="shared" si="10928"/>
        <v>ALI_71_SEG_14</v>
      </c>
      <c r="AN944" s="59" t="str">
        <f t="shared" si="10929"/>
        <v>ALI_71_SEG_14_VAL_17996646</v>
      </c>
      <c r="AO944" s="60">
        <f t="shared" ref="AO944" si="11368">IF(OR(AB944="",AB944=0),0,COUNTIF(Codificacion,AM944))</f>
        <v>4</v>
      </c>
      <c r="AP944" s="61">
        <f t="array" ref="AP944">MIN(IF(Codificacion=AM944,Total_Cotizacion,""))</f>
        <v>14383721.599999998</v>
      </c>
      <c r="AQ944" s="62" t="b">
        <f t="shared" si="10931"/>
        <v>0</v>
      </c>
      <c r="AR944" s="51" t="str">
        <f t="shared" ref="AR944" si="11369">IF(COUNTIF(Codificacion2,CONCATENATE(AM944,"_VAL_",AB944))&gt;1,"Empate","")</f>
        <v/>
      </c>
      <c r="AS944" s="63" t="str">
        <f t="shared" si="11309"/>
        <v/>
      </c>
      <c r="AT944" s="59" t="str">
        <f t="shared" si="10933"/>
        <v>ALI_71_SEG_14_</v>
      </c>
      <c r="AU944" s="63">
        <f t="shared" ref="AU944" si="11370">IF(AND(COUNTIF(Codificacion3,AT944)&lt;AO944),1,COUNTIF(Codificacion3,AT944))</f>
        <v>1</v>
      </c>
      <c r="AV944" s="62" t="str">
        <f t="shared" si="10935"/>
        <v>No Seleccionada</v>
      </c>
      <c r="AW944" s="53"/>
      <c r="AX944" s="51" t="str">
        <f t="shared" si="10936"/>
        <v>ALI_71_SEG_14FALSO</v>
      </c>
      <c r="AY944" s="51">
        <f t="shared" si="10917"/>
        <v>3</v>
      </c>
      <c r="AZ944" s="64" t="b">
        <f t="shared" si="10937"/>
        <v>0</v>
      </c>
    </row>
    <row r="945" spans="1:52" x14ac:dyDescent="0.2">
      <c r="A945" s="50" t="b">
        <f t="shared" si="10880"/>
        <v>0</v>
      </c>
      <c r="B945" s="51" t="s">
        <v>113</v>
      </c>
      <c r="C945" s="52">
        <v>71</v>
      </c>
      <c r="D945" s="52">
        <f t="shared" ref="D945" si="11371">IF(ISERROR(VLOOKUP(E945,Proveedores,2,FALSE)),"",VLOOKUP(E945,Proveedores,2,FALSE))</f>
        <v>2032</v>
      </c>
      <c r="E945" s="53" t="s">
        <v>114</v>
      </c>
      <c r="F945" s="54">
        <v>646</v>
      </c>
      <c r="G945" s="53" t="s">
        <v>61</v>
      </c>
      <c r="H945" s="53" t="s">
        <v>84</v>
      </c>
      <c r="I945" s="52">
        <v>15</v>
      </c>
      <c r="J945" s="53" t="s">
        <v>58</v>
      </c>
      <c r="K945" s="55">
        <v>44835</v>
      </c>
      <c r="L945" s="56">
        <v>4942</v>
      </c>
      <c r="M945" s="56">
        <v>1236</v>
      </c>
      <c r="N945" s="56">
        <v>1852</v>
      </c>
      <c r="O945" s="56">
        <v>0</v>
      </c>
      <c r="P945" s="57">
        <v>2118</v>
      </c>
      <c r="Q945" s="58">
        <v>0</v>
      </c>
      <c r="R945" s="57">
        <v>2118</v>
      </c>
      <c r="S945" s="57">
        <v>2118</v>
      </c>
      <c r="T945" s="58">
        <v>0</v>
      </c>
      <c r="U945" s="57">
        <v>2118</v>
      </c>
      <c r="V945" s="57">
        <v>2118</v>
      </c>
      <c r="W945" s="58">
        <v>0</v>
      </c>
      <c r="X945" s="57">
        <v>2118</v>
      </c>
      <c r="Y945" s="57">
        <v>0</v>
      </c>
      <c r="Z945" s="58"/>
      <c r="AA945" s="57">
        <v>0</v>
      </c>
      <c r="AB945" s="57">
        <v>17007540</v>
      </c>
      <c r="AC945" s="53" t="str">
        <f t="shared" si="10919"/>
        <v>Registro Valido</v>
      </c>
      <c r="AD945" s="57">
        <f t="shared" ref="AD945" si="11372">IF(OR(ISERROR(VLOOKUP(CONCATENATE("ALI_",$C945,"_SEG_",$I945,"_PROV_",$D945),Catalogo_Precios,AD$8,FALSE)),L945=0),0,VLOOKUP(CONCATENATE("ALI_",$C945,"_SEG_",$I945,"_PROV_",$D945),Catalogo_Precios,AD$8,FALSE))</f>
        <v>2118</v>
      </c>
      <c r="AE945" s="57">
        <f t="shared" ref="AE945" si="11373">IF(OR(ISERROR(VLOOKUP(CONCATENATE("ALI_",$C945,"_SEG_",$I945,"_PROV_",$D945),Catalogo_Precios,AE$8,FALSE)),M945=0),0,VLOOKUP(CONCATENATE("ALI_",$C945,"_SEG_",$I945,"_PROV_",$D945),Catalogo_Precios,AE$8,FALSE))</f>
        <v>2118</v>
      </c>
      <c r="AF945" s="57">
        <f t="shared" ref="AF945" si="11374">IF(OR(ISERROR(VLOOKUP(CONCATENATE("ALI_",$C945,"_SEG_",$I945,"_PROV_",$D945),Catalogo_Precios,AF$8,FALSE)),N945=0),0,VLOOKUP(CONCATENATE("ALI_",$C945,"_SEG_",$I945,"_PROV_",$D945),Catalogo_Precios,AF$8,FALSE))</f>
        <v>2118</v>
      </c>
      <c r="AG945" s="57">
        <f t="shared" ref="AG945" si="11375">IF(OR(ISERROR(VLOOKUP(CONCATENATE("ALI_",$C945,"_SEG_",$I945,"_PROV_",$D945),Catalogo_Precios,AG$8,FALSE)),O945=0),0,VLOOKUP(CONCATENATE("ALI_",$C945,"_SEG_",$I945,"_PROV_",$D945),Catalogo_Precios,AG$8,FALSE))</f>
        <v>0</v>
      </c>
      <c r="AH945" s="57">
        <f t="shared" ref="AH945" si="11376">IF(OR(ISERROR(VLOOKUP(CONCATENATE("ALI_",$C945,"_SEG_",$I945,"_PROV_",$D945),Catalogo_Precios,AH$8,FALSE)),L945=0),0,VLOOKUP(CONCATENATE("ALI_",$C945,"_SEG_",$I945,"_PROV_",$D945),Catalogo_Precios,AH$8,FALSE))</f>
        <v>2116</v>
      </c>
      <c r="AI945" s="57">
        <f t="shared" ref="AI945" si="11377">IF(OR(ISERROR(VLOOKUP(CONCATENATE("ALI_",$C945,"_SEG_",$I945,"_PROV_",$D945),Catalogo_Precios,AI$8,FALSE)),M945=0),0,VLOOKUP(CONCATENATE("ALI_",$C945,"_SEG_",$I945,"_PROV_",$D945),Catalogo_Precios,AI$8,FALSE))</f>
        <v>2116</v>
      </c>
      <c r="AJ945" s="57">
        <f t="shared" ref="AJ945" si="11378">IF(OR(ISERROR(VLOOKUP(CONCATENATE("ALI_",$C945,"_SEG_",$I945,"_PROV_",$D945),Catalogo_Precios,AJ$8,FALSE)),N945=0),0,VLOOKUP(CONCATENATE("ALI_",$C945,"_SEG_",$I945,"_PROV_",$D945),Catalogo_Precios,AJ$8,FALSE))</f>
        <v>2116</v>
      </c>
      <c r="AK945" s="57">
        <f t="shared" ref="AK945" si="11379">IF(OR(ISERROR(VLOOKUP(CONCATENATE("ALI_",$C945,"_SEG_",$I945,"_PROV_",$D945),Catalogo_Precios,AK$8,FALSE)),O945=0),0,VLOOKUP(CONCATENATE("ALI_",$C945,"_SEG_",$I945,"_PROV_",$D945),Catalogo_Precios,AK$8,FALSE))</f>
        <v>0</v>
      </c>
      <c r="AL945" s="53"/>
      <c r="AM945" s="59" t="str">
        <f t="shared" si="10928"/>
        <v>ALI_71_SEG_15</v>
      </c>
      <c r="AN945" s="59" t="str">
        <f t="shared" si="10929"/>
        <v>ALI_71_SEG_15_VAL_17007540</v>
      </c>
      <c r="AO945" s="60">
        <f t="shared" ref="AO945" si="11380">IF(OR(AB945="",AB945=0),0,COUNTIF(Codificacion,AM945))</f>
        <v>4</v>
      </c>
      <c r="AP945" s="61">
        <f t="array" ref="AP945">MIN(IF(Codificacion=AM945,Total_Cotizacion,""))</f>
        <v>13593184</v>
      </c>
      <c r="AQ945" s="62" t="b">
        <f t="shared" si="10931"/>
        <v>0</v>
      </c>
      <c r="AR945" s="51" t="str">
        <f t="shared" ref="AR945" si="11381">IF(COUNTIF(Codificacion2,CONCATENATE(AM945,"_VAL_",AB945))&gt;1,"Empate","")</f>
        <v/>
      </c>
      <c r="AS945" s="63" t="str">
        <f t="shared" si="11309"/>
        <v/>
      </c>
      <c r="AT945" s="59" t="str">
        <f t="shared" si="10933"/>
        <v>ALI_71_SEG_15_</v>
      </c>
      <c r="AU945" s="63">
        <f t="shared" ref="AU945" si="11382">IF(AND(COUNTIF(Codificacion3,AT945)&lt;AO945),1,COUNTIF(Codificacion3,AT945))</f>
        <v>1</v>
      </c>
      <c r="AV945" s="62" t="str">
        <f t="shared" si="10935"/>
        <v>No Seleccionada</v>
      </c>
      <c r="AW945" s="53"/>
      <c r="AX945" s="51" t="str">
        <f t="shared" si="10936"/>
        <v>ALI_71_SEG_15FALSO</v>
      </c>
      <c r="AY945" s="51">
        <f t="shared" si="10917"/>
        <v>3</v>
      </c>
      <c r="AZ945" s="64" t="b">
        <f t="shared" si="10937"/>
        <v>0</v>
      </c>
    </row>
    <row r="946" spans="1:52" x14ac:dyDescent="0.2">
      <c r="A946" s="50" t="str">
        <f t="shared" si="10880"/>
        <v>ALI_33_SEG_7</v>
      </c>
      <c r="B946" s="51" t="s">
        <v>120</v>
      </c>
      <c r="C946" s="52">
        <v>33</v>
      </c>
      <c r="D946" s="52">
        <f t="shared" ref="D946" si="11383">IF(ISERROR(VLOOKUP(E946,Proveedores,2,FALSE)),"",VLOOKUP(E946,Proveedores,2,FALSE))</f>
        <v>2091</v>
      </c>
      <c r="E946" s="53" t="s">
        <v>121</v>
      </c>
      <c r="F946" s="54">
        <v>67</v>
      </c>
      <c r="G946" s="53" t="s">
        <v>105</v>
      </c>
      <c r="H946" s="53" t="s">
        <v>122</v>
      </c>
      <c r="I946" s="52">
        <v>7</v>
      </c>
      <c r="J946" s="53" t="s">
        <v>58</v>
      </c>
      <c r="K946" s="55">
        <v>44835</v>
      </c>
      <c r="L946" s="56">
        <v>8645</v>
      </c>
      <c r="M946" s="56">
        <v>10070</v>
      </c>
      <c r="N946" s="56">
        <v>6984</v>
      </c>
      <c r="O946" s="56">
        <v>304</v>
      </c>
      <c r="P946" s="57">
        <v>893</v>
      </c>
      <c r="Q946" s="58">
        <v>0.22059999999999999</v>
      </c>
      <c r="R946" s="57">
        <v>696</v>
      </c>
      <c r="S946" s="57">
        <v>893</v>
      </c>
      <c r="T946" s="58">
        <v>0.22059999999999999</v>
      </c>
      <c r="U946" s="57">
        <v>696</v>
      </c>
      <c r="V946" s="57">
        <v>893</v>
      </c>
      <c r="W946" s="58">
        <v>0.22059999999999999</v>
      </c>
      <c r="X946" s="57">
        <v>696</v>
      </c>
      <c r="Y946" s="57">
        <v>893</v>
      </c>
      <c r="Z946" s="58">
        <v>0.22059999999999999</v>
      </c>
      <c r="AA946" s="57">
        <v>696</v>
      </c>
      <c r="AB946" s="57">
        <v>18098088</v>
      </c>
      <c r="AC946" s="53" t="str">
        <f t="shared" si="10919"/>
        <v>Registro Valido</v>
      </c>
      <c r="AD946" s="57">
        <f t="shared" ref="AD946" si="11384">IF(OR(ISERROR(VLOOKUP(CONCATENATE("ALI_",$C946,"_SEG_",$I946,"_PROV_",$D946),Catalogo_Precios,AD$8,FALSE)),L946=0),0,VLOOKUP(CONCATENATE("ALI_",$C946,"_SEG_",$I946,"_PROV_",$D946),Catalogo_Precios,AD$8,FALSE))</f>
        <v>893</v>
      </c>
      <c r="AE946" s="57">
        <f t="shared" ref="AE946" si="11385">IF(OR(ISERROR(VLOOKUP(CONCATENATE("ALI_",$C946,"_SEG_",$I946,"_PROV_",$D946),Catalogo_Precios,AE$8,FALSE)),M946=0),0,VLOOKUP(CONCATENATE("ALI_",$C946,"_SEG_",$I946,"_PROV_",$D946),Catalogo_Precios,AE$8,FALSE))</f>
        <v>893</v>
      </c>
      <c r="AF946" s="57">
        <f t="shared" ref="AF946" si="11386">IF(OR(ISERROR(VLOOKUP(CONCATENATE("ALI_",$C946,"_SEG_",$I946,"_PROV_",$D946),Catalogo_Precios,AF$8,FALSE)),N946=0),0,VLOOKUP(CONCATENATE("ALI_",$C946,"_SEG_",$I946,"_PROV_",$D946),Catalogo_Precios,AF$8,FALSE))</f>
        <v>893</v>
      </c>
      <c r="AG946" s="57">
        <f t="shared" ref="AG946" si="11387">IF(OR(ISERROR(VLOOKUP(CONCATENATE("ALI_",$C946,"_SEG_",$I946,"_PROV_",$D946),Catalogo_Precios,AG$8,FALSE)),O946=0),0,VLOOKUP(CONCATENATE("ALI_",$C946,"_SEG_",$I946,"_PROV_",$D946),Catalogo_Precios,AG$8,FALSE))</f>
        <v>893</v>
      </c>
      <c r="AH946" s="57">
        <f t="shared" ref="AH946" si="11388">IF(OR(ISERROR(VLOOKUP(CONCATENATE("ALI_",$C946,"_SEG_",$I946,"_PROV_",$D946),Catalogo_Precios,AH$8,FALSE)),L946=0),0,VLOOKUP(CONCATENATE("ALI_",$C946,"_SEG_",$I946,"_PROV_",$D946),Catalogo_Precios,AH$8,FALSE))</f>
        <v>870</v>
      </c>
      <c r="AI946" s="57">
        <f t="shared" ref="AI946" si="11389">IF(OR(ISERROR(VLOOKUP(CONCATENATE("ALI_",$C946,"_SEG_",$I946,"_PROV_",$D946),Catalogo_Precios,AI$8,FALSE)),M946=0),0,VLOOKUP(CONCATENATE("ALI_",$C946,"_SEG_",$I946,"_PROV_",$D946),Catalogo_Precios,AI$8,FALSE))</f>
        <v>870</v>
      </c>
      <c r="AJ946" s="57">
        <f t="shared" ref="AJ946" si="11390">IF(OR(ISERROR(VLOOKUP(CONCATENATE("ALI_",$C946,"_SEG_",$I946,"_PROV_",$D946),Catalogo_Precios,AJ$8,FALSE)),N946=0),0,VLOOKUP(CONCATENATE("ALI_",$C946,"_SEG_",$I946,"_PROV_",$D946),Catalogo_Precios,AJ$8,FALSE))</f>
        <v>870</v>
      </c>
      <c r="AK946" s="57">
        <f t="shared" ref="AK946" si="11391">IF(OR(ISERROR(VLOOKUP(CONCATENATE("ALI_",$C946,"_SEG_",$I946,"_PROV_",$D946),Catalogo_Precios,AK$8,FALSE)),O946=0),0,VLOOKUP(CONCATENATE("ALI_",$C946,"_SEG_",$I946,"_PROV_",$D946),Catalogo_Precios,AK$8,FALSE))</f>
        <v>870</v>
      </c>
      <c r="AL946" s="53"/>
      <c r="AM946" s="59" t="str">
        <f t="shared" si="10928"/>
        <v>ALI_33_SEG_7</v>
      </c>
      <c r="AN946" s="59" t="str">
        <f t="shared" si="10929"/>
        <v>ALI_33_SEG_7_VAL_18098088</v>
      </c>
      <c r="AO946" s="60">
        <f t="shared" ref="AO946" si="11392">IF(OR(AB946="",AB946=0),0,COUNTIF(Codificacion,AM946))</f>
        <v>3</v>
      </c>
      <c r="AP946" s="61">
        <f t="array" ref="AP946">MIN(IF(Codificacion=AM946,Total_Cotizacion,""))</f>
        <v>18098088</v>
      </c>
      <c r="AQ946" s="62" t="b">
        <f t="shared" si="10931"/>
        <v>1</v>
      </c>
      <c r="AR946" s="51" t="str">
        <f t="shared" ref="AR946" si="11393">IF(COUNTIF(Codificacion2,CONCATENATE(AM946,"_VAL_",AB946))&gt;1,"Empate","")</f>
        <v/>
      </c>
      <c r="AS946" s="63" t="str">
        <f t="shared" si="11309"/>
        <v>X</v>
      </c>
      <c r="AT946" s="59" t="str">
        <f t="shared" si="10933"/>
        <v>ALI_33_SEG_7_X</v>
      </c>
      <c r="AU946" s="63">
        <f t="shared" ref="AU946" si="11394">IF(AND(COUNTIF(Codificacion3,AT946)&lt;AO946),1,COUNTIF(Codificacion3,AT946))</f>
        <v>1</v>
      </c>
      <c r="AV946" s="62" t="str">
        <f t="shared" si="10935"/>
        <v>Cotizacion Seleccionada</v>
      </c>
      <c r="AW946" s="53"/>
      <c r="AX946" s="51" t="str">
        <f t="shared" si="10936"/>
        <v>ALI_33_SEG_7VERDADERO</v>
      </c>
      <c r="AY946" s="51">
        <f t="shared" si="10917"/>
        <v>1</v>
      </c>
      <c r="AZ946" s="64" t="b">
        <f t="shared" si="10937"/>
        <v>0</v>
      </c>
    </row>
    <row r="947" spans="1:52" x14ac:dyDescent="0.2">
      <c r="A947" s="50" t="str">
        <f t="shared" si="10880"/>
        <v>ALI_33_SEG_12</v>
      </c>
      <c r="B947" s="51" t="s">
        <v>120</v>
      </c>
      <c r="C947" s="52">
        <v>33</v>
      </c>
      <c r="D947" s="52">
        <f t="shared" ref="D947" si="11395">IF(ISERROR(VLOOKUP(E947,Proveedores,2,FALSE)),"",VLOOKUP(E947,Proveedores,2,FALSE))</f>
        <v>2091</v>
      </c>
      <c r="E947" s="53" t="s">
        <v>121</v>
      </c>
      <c r="F947" s="54">
        <v>72</v>
      </c>
      <c r="G947" s="53" t="s">
        <v>105</v>
      </c>
      <c r="H947" s="53" t="s">
        <v>122</v>
      </c>
      <c r="I947" s="52">
        <v>12</v>
      </c>
      <c r="J947" s="53" t="s">
        <v>58</v>
      </c>
      <c r="K947" s="55">
        <v>44835</v>
      </c>
      <c r="L947" s="56">
        <v>7546</v>
      </c>
      <c r="M947" s="56">
        <v>8792</v>
      </c>
      <c r="N947" s="56">
        <v>6097</v>
      </c>
      <c r="O947" s="56">
        <v>265</v>
      </c>
      <c r="P947" s="57">
        <v>893</v>
      </c>
      <c r="Q947" s="58">
        <v>0.22059999999999999</v>
      </c>
      <c r="R947" s="57">
        <v>696</v>
      </c>
      <c r="S947" s="57">
        <v>893</v>
      </c>
      <c r="T947" s="58">
        <v>0.22059999999999999</v>
      </c>
      <c r="U947" s="57">
        <v>696</v>
      </c>
      <c r="V947" s="57">
        <v>893</v>
      </c>
      <c r="W947" s="58">
        <v>0.22059999999999999</v>
      </c>
      <c r="X947" s="57">
        <v>696</v>
      </c>
      <c r="Y947" s="57">
        <v>893</v>
      </c>
      <c r="Z947" s="58">
        <v>0.22059999999999999</v>
      </c>
      <c r="AA947" s="57">
        <v>696</v>
      </c>
      <c r="AB947" s="57">
        <v>15799200</v>
      </c>
      <c r="AC947" s="53" t="str">
        <f t="shared" si="10919"/>
        <v>Registro Valido</v>
      </c>
      <c r="AD947" s="57">
        <f t="shared" ref="AD947" si="11396">IF(OR(ISERROR(VLOOKUP(CONCATENATE("ALI_",$C947,"_SEG_",$I947,"_PROV_",$D947),Catalogo_Precios,AD$8,FALSE)),L947=0),0,VLOOKUP(CONCATENATE("ALI_",$C947,"_SEG_",$I947,"_PROV_",$D947),Catalogo_Precios,AD$8,FALSE))</f>
        <v>893</v>
      </c>
      <c r="AE947" s="57">
        <f t="shared" ref="AE947" si="11397">IF(OR(ISERROR(VLOOKUP(CONCATENATE("ALI_",$C947,"_SEG_",$I947,"_PROV_",$D947),Catalogo_Precios,AE$8,FALSE)),M947=0),0,VLOOKUP(CONCATENATE("ALI_",$C947,"_SEG_",$I947,"_PROV_",$D947),Catalogo_Precios,AE$8,FALSE))</f>
        <v>893</v>
      </c>
      <c r="AF947" s="57">
        <f t="shared" ref="AF947" si="11398">IF(OR(ISERROR(VLOOKUP(CONCATENATE("ALI_",$C947,"_SEG_",$I947,"_PROV_",$D947),Catalogo_Precios,AF$8,FALSE)),N947=0),0,VLOOKUP(CONCATENATE("ALI_",$C947,"_SEG_",$I947,"_PROV_",$D947),Catalogo_Precios,AF$8,FALSE))</f>
        <v>893</v>
      </c>
      <c r="AG947" s="57">
        <f t="shared" ref="AG947" si="11399">IF(OR(ISERROR(VLOOKUP(CONCATENATE("ALI_",$C947,"_SEG_",$I947,"_PROV_",$D947),Catalogo_Precios,AG$8,FALSE)),O947=0),0,VLOOKUP(CONCATENATE("ALI_",$C947,"_SEG_",$I947,"_PROV_",$D947),Catalogo_Precios,AG$8,FALSE))</f>
        <v>893</v>
      </c>
      <c r="AH947" s="57">
        <f t="shared" ref="AH947" si="11400">IF(OR(ISERROR(VLOOKUP(CONCATENATE("ALI_",$C947,"_SEG_",$I947,"_PROV_",$D947),Catalogo_Precios,AH$8,FALSE)),L947=0),0,VLOOKUP(CONCATENATE("ALI_",$C947,"_SEG_",$I947,"_PROV_",$D947),Catalogo_Precios,AH$8,FALSE))</f>
        <v>870</v>
      </c>
      <c r="AI947" s="57">
        <f t="shared" ref="AI947" si="11401">IF(OR(ISERROR(VLOOKUP(CONCATENATE("ALI_",$C947,"_SEG_",$I947,"_PROV_",$D947),Catalogo_Precios,AI$8,FALSE)),M947=0),0,VLOOKUP(CONCATENATE("ALI_",$C947,"_SEG_",$I947,"_PROV_",$D947),Catalogo_Precios,AI$8,FALSE))</f>
        <v>870</v>
      </c>
      <c r="AJ947" s="57">
        <f t="shared" ref="AJ947" si="11402">IF(OR(ISERROR(VLOOKUP(CONCATENATE("ALI_",$C947,"_SEG_",$I947,"_PROV_",$D947),Catalogo_Precios,AJ$8,FALSE)),N947=0),0,VLOOKUP(CONCATENATE("ALI_",$C947,"_SEG_",$I947,"_PROV_",$D947),Catalogo_Precios,AJ$8,FALSE))</f>
        <v>870</v>
      </c>
      <c r="AK947" s="57">
        <f t="shared" ref="AK947" si="11403">IF(OR(ISERROR(VLOOKUP(CONCATENATE("ALI_",$C947,"_SEG_",$I947,"_PROV_",$D947),Catalogo_Precios,AK$8,FALSE)),O947=0),0,VLOOKUP(CONCATENATE("ALI_",$C947,"_SEG_",$I947,"_PROV_",$D947),Catalogo_Precios,AK$8,FALSE))</f>
        <v>870</v>
      </c>
      <c r="AL947" s="53"/>
      <c r="AM947" s="59" t="str">
        <f t="shared" si="10928"/>
        <v>ALI_33_SEG_12</v>
      </c>
      <c r="AN947" s="59" t="str">
        <f t="shared" si="10929"/>
        <v>ALI_33_SEG_12_VAL_15799200</v>
      </c>
      <c r="AO947" s="60">
        <f t="shared" ref="AO947" si="11404">IF(OR(AB947="",AB947=0),0,COUNTIF(Codificacion,AM947))</f>
        <v>4</v>
      </c>
      <c r="AP947" s="61">
        <f t="array" ref="AP947">MIN(IF(Codificacion=AM947,Total_Cotizacion,""))</f>
        <v>15799200</v>
      </c>
      <c r="AQ947" s="62" t="b">
        <f t="shared" si="10931"/>
        <v>1</v>
      </c>
      <c r="AR947" s="51" t="str">
        <f t="shared" ref="AR947" si="11405">IF(COUNTIF(Codificacion2,CONCATENATE(AM947,"_VAL_",AB947))&gt;1,"Empate","")</f>
        <v/>
      </c>
      <c r="AS947" s="63" t="str">
        <f t="shared" si="11309"/>
        <v>X</v>
      </c>
      <c r="AT947" s="59" t="str">
        <f t="shared" si="10933"/>
        <v>ALI_33_SEG_12_X</v>
      </c>
      <c r="AU947" s="63">
        <f t="shared" ref="AU947" si="11406">IF(AND(COUNTIF(Codificacion3,AT947)&lt;AO947),1,COUNTIF(Codificacion3,AT947))</f>
        <v>1</v>
      </c>
      <c r="AV947" s="62" t="str">
        <f t="shared" si="10935"/>
        <v>Cotizacion Seleccionada</v>
      </c>
      <c r="AW947" s="53"/>
      <c r="AX947" s="51" t="str">
        <f t="shared" si="10936"/>
        <v>ALI_33_SEG_12VERDADERO</v>
      </c>
      <c r="AY947" s="51">
        <f t="shared" si="10917"/>
        <v>1</v>
      </c>
      <c r="AZ947" s="64" t="b">
        <f t="shared" si="10937"/>
        <v>0</v>
      </c>
    </row>
    <row r="948" spans="1:52" x14ac:dyDescent="0.2">
      <c r="A948" s="50" t="str">
        <f t="shared" si="10880"/>
        <v>ALI_58_SEG_7</v>
      </c>
      <c r="B948" s="51" t="s">
        <v>120</v>
      </c>
      <c r="C948" s="52">
        <v>58</v>
      </c>
      <c r="D948" s="52">
        <f t="shared" ref="D948" si="11407">IF(ISERROR(VLOOKUP(E948,Proveedores,2,FALSE)),"",VLOOKUP(E948,Proveedores,2,FALSE))</f>
        <v>2091</v>
      </c>
      <c r="E948" s="53" t="s">
        <v>121</v>
      </c>
      <c r="F948" s="54">
        <v>228</v>
      </c>
      <c r="G948" s="53" t="s">
        <v>105</v>
      </c>
      <c r="H948" s="53" t="s">
        <v>106</v>
      </c>
      <c r="I948" s="52">
        <v>7</v>
      </c>
      <c r="J948" s="53" t="s">
        <v>58</v>
      </c>
      <c r="K948" s="55">
        <v>44835</v>
      </c>
      <c r="L948" s="56">
        <v>11187</v>
      </c>
      <c r="M948" s="56">
        <v>13219</v>
      </c>
      <c r="N948" s="56">
        <v>8639</v>
      </c>
      <c r="O948" s="56">
        <v>529</v>
      </c>
      <c r="P948" s="57">
        <v>844</v>
      </c>
      <c r="Q948" s="58">
        <v>0.15</v>
      </c>
      <c r="R948" s="57">
        <v>717.4</v>
      </c>
      <c r="S948" s="57">
        <v>844</v>
      </c>
      <c r="T948" s="58">
        <v>0.15</v>
      </c>
      <c r="U948" s="57">
        <v>717.4</v>
      </c>
      <c r="V948" s="57">
        <v>844</v>
      </c>
      <c r="W948" s="58">
        <v>0.15</v>
      </c>
      <c r="X948" s="57">
        <v>717.4</v>
      </c>
      <c r="Y948" s="57">
        <v>844</v>
      </c>
      <c r="Z948" s="58">
        <v>0.15</v>
      </c>
      <c r="AA948" s="57">
        <v>717.4</v>
      </c>
      <c r="AB948" s="57">
        <v>24085987.600000001</v>
      </c>
      <c r="AC948" s="53" t="str">
        <f t="shared" si="10919"/>
        <v>Registro Valido</v>
      </c>
      <c r="AD948" s="57">
        <f t="shared" ref="AD948" si="11408">IF(OR(ISERROR(VLOOKUP(CONCATENATE("ALI_",$C948,"_SEG_",$I948,"_PROV_",$D948),Catalogo_Precios,AD$8,FALSE)),L948=0),0,VLOOKUP(CONCATENATE("ALI_",$C948,"_SEG_",$I948,"_PROV_",$D948),Catalogo_Precios,AD$8,FALSE))</f>
        <v>844</v>
      </c>
      <c r="AE948" s="57">
        <f t="shared" ref="AE948" si="11409">IF(OR(ISERROR(VLOOKUP(CONCATENATE("ALI_",$C948,"_SEG_",$I948,"_PROV_",$D948),Catalogo_Precios,AE$8,FALSE)),M948=0),0,VLOOKUP(CONCATENATE("ALI_",$C948,"_SEG_",$I948,"_PROV_",$D948),Catalogo_Precios,AE$8,FALSE))</f>
        <v>844</v>
      </c>
      <c r="AF948" s="57">
        <f t="shared" ref="AF948" si="11410">IF(OR(ISERROR(VLOOKUP(CONCATENATE("ALI_",$C948,"_SEG_",$I948,"_PROV_",$D948),Catalogo_Precios,AF$8,FALSE)),N948=0),0,VLOOKUP(CONCATENATE("ALI_",$C948,"_SEG_",$I948,"_PROV_",$D948),Catalogo_Precios,AF$8,FALSE))</f>
        <v>844</v>
      </c>
      <c r="AG948" s="57">
        <f t="shared" ref="AG948" si="11411">IF(OR(ISERROR(VLOOKUP(CONCATENATE("ALI_",$C948,"_SEG_",$I948,"_PROV_",$D948),Catalogo_Precios,AG$8,FALSE)),O948=0),0,VLOOKUP(CONCATENATE("ALI_",$C948,"_SEG_",$I948,"_PROV_",$D948),Catalogo_Precios,AG$8,FALSE))</f>
        <v>844</v>
      </c>
      <c r="AH948" s="57">
        <f t="shared" ref="AH948" si="11412">IF(OR(ISERROR(VLOOKUP(CONCATENATE("ALI_",$C948,"_SEG_",$I948,"_PROV_",$D948),Catalogo_Precios,AH$8,FALSE)),L948=0),0,VLOOKUP(CONCATENATE("ALI_",$C948,"_SEG_",$I948,"_PROV_",$D948),Catalogo_Precios,AH$8,FALSE))</f>
        <v>839</v>
      </c>
      <c r="AI948" s="57">
        <f t="shared" ref="AI948" si="11413">IF(OR(ISERROR(VLOOKUP(CONCATENATE("ALI_",$C948,"_SEG_",$I948,"_PROV_",$D948),Catalogo_Precios,AI$8,FALSE)),M948=0),0,VLOOKUP(CONCATENATE("ALI_",$C948,"_SEG_",$I948,"_PROV_",$D948),Catalogo_Precios,AI$8,FALSE))</f>
        <v>839</v>
      </c>
      <c r="AJ948" s="57">
        <f t="shared" ref="AJ948" si="11414">IF(OR(ISERROR(VLOOKUP(CONCATENATE("ALI_",$C948,"_SEG_",$I948,"_PROV_",$D948),Catalogo_Precios,AJ$8,FALSE)),N948=0),0,VLOOKUP(CONCATENATE("ALI_",$C948,"_SEG_",$I948,"_PROV_",$D948),Catalogo_Precios,AJ$8,FALSE))</f>
        <v>839</v>
      </c>
      <c r="AK948" s="57">
        <f t="shared" ref="AK948" si="11415">IF(OR(ISERROR(VLOOKUP(CONCATENATE("ALI_",$C948,"_SEG_",$I948,"_PROV_",$D948),Catalogo_Precios,AK$8,FALSE)),O948=0),0,VLOOKUP(CONCATENATE("ALI_",$C948,"_SEG_",$I948,"_PROV_",$D948),Catalogo_Precios,AK$8,FALSE))</f>
        <v>839</v>
      </c>
      <c r="AL948" s="53"/>
      <c r="AM948" s="59" t="str">
        <f t="shared" si="10928"/>
        <v>ALI_58_SEG_7</v>
      </c>
      <c r="AN948" s="59" t="str">
        <f t="shared" si="10929"/>
        <v>ALI_58_SEG_7_VAL_24085987.6</v>
      </c>
      <c r="AO948" s="60">
        <f t="shared" ref="AO948" si="11416">IF(OR(AB948="",AB948=0),0,COUNTIF(Codificacion,AM948))</f>
        <v>4</v>
      </c>
      <c r="AP948" s="61">
        <f t="array" ref="AP948">MIN(IF(Codificacion=AM948,Total_Cotizacion,""))</f>
        <v>24085987.600000001</v>
      </c>
      <c r="AQ948" s="62" t="b">
        <f t="shared" si="10931"/>
        <v>1</v>
      </c>
      <c r="AR948" s="51" t="str">
        <f t="shared" ref="AR948" si="11417">IF(COUNTIF(Codificacion2,CONCATENATE(AM948,"_VAL_",AB948))&gt;1,"Empate","")</f>
        <v/>
      </c>
      <c r="AS948" s="63" t="str">
        <f t="shared" si="11309"/>
        <v>X</v>
      </c>
      <c r="AT948" s="59" t="str">
        <f t="shared" si="10933"/>
        <v>ALI_58_SEG_7_X</v>
      </c>
      <c r="AU948" s="63">
        <f t="shared" ref="AU948" si="11418">IF(AND(COUNTIF(Codificacion3,AT948)&lt;AO948),1,COUNTIF(Codificacion3,AT948))</f>
        <v>1</v>
      </c>
      <c r="AV948" s="62" t="str">
        <f t="shared" si="10935"/>
        <v>Cotizacion Seleccionada</v>
      </c>
      <c r="AW948" s="53"/>
      <c r="AX948" s="51" t="str">
        <f t="shared" si="10936"/>
        <v>ALI_58_SEG_7VERDADERO</v>
      </c>
      <c r="AY948" s="51">
        <f t="shared" si="10917"/>
        <v>1</v>
      </c>
      <c r="AZ948" s="64" t="b">
        <f t="shared" si="10937"/>
        <v>0</v>
      </c>
    </row>
    <row r="949" spans="1:52" x14ac:dyDescent="0.2">
      <c r="A949" s="50" t="str">
        <f t="shared" si="10880"/>
        <v>ALI_58_SEG_12</v>
      </c>
      <c r="B949" s="51" t="s">
        <v>120</v>
      </c>
      <c r="C949" s="52">
        <v>58</v>
      </c>
      <c r="D949" s="52">
        <f t="shared" ref="D949" si="11419">IF(ISERROR(VLOOKUP(E949,Proveedores,2,FALSE)),"",VLOOKUP(E949,Proveedores,2,FALSE))</f>
        <v>2091</v>
      </c>
      <c r="E949" s="53" t="s">
        <v>121</v>
      </c>
      <c r="F949" s="54">
        <v>233</v>
      </c>
      <c r="G949" s="53" t="s">
        <v>105</v>
      </c>
      <c r="H949" s="53" t="s">
        <v>106</v>
      </c>
      <c r="I949" s="52">
        <v>12</v>
      </c>
      <c r="J949" s="53" t="s">
        <v>58</v>
      </c>
      <c r="K949" s="55">
        <v>44835</v>
      </c>
      <c r="L949" s="56">
        <v>9766</v>
      </c>
      <c r="M949" s="56">
        <v>11540</v>
      </c>
      <c r="N949" s="56">
        <v>7542</v>
      </c>
      <c r="O949" s="56">
        <v>462</v>
      </c>
      <c r="P949" s="57">
        <v>844</v>
      </c>
      <c r="Q949" s="58">
        <v>0.15</v>
      </c>
      <c r="R949" s="57">
        <v>717.4</v>
      </c>
      <c r="S949" s="57">
        <v>844</v>
      </c>
      <c r="T949" s="58">
        <v>0.15</v>
      </c>
      <c r="U949" s="57">
        <v>717.4</v>
      </c>
      <c r="V949" s="57">
        <v>844</v>
      </c>
      <c r="W949" s="58">
        <v>0.15</v>
      </c>
      <c r="X949" s="57">
        <v>717.4</v>
      </c>
      <c r="Y949" s="57">
        <v>844</v>
      </c>
      <c r="Z949" s="58">
        <v>0.15</v>
      </c>
      <c r="AA949" s="57">
        <v>717.4</v>
      </c>
      <c r="AB949" s="57">
        <v>21026994</v>
      </c>
      <c r="AC949" s="53" t="str">
        <f t="shared" si="10919"/>
        <v>Registro Valido</v>
      </c>
      <c r="AD949" s="57">
        <f t="shared" ref="AD949" si="11420">IF(OR(ISERROR(VLOOKUP(CONCATENATE("ALI_",$C949,"_SEG_",$I949,"_PROV_",$D949),Catalogo_Precios,AD$8,FALSE)),L949=0),0,VLOOKUP(CONCATENATE("ALI_",$C949,"_SEG_",$I949,"_PROV_",$D949),Catalogo_Precios,AD$8,FALSE))</f>
        <v>844</v>
      </c>
      <c r="AE949" s="57">
        <f t="shared" ref="AE949" si="11421">IF(OR(ISERROR(VLOOKUP(CONCATENATE("ALI_",$C949,"_SEG_",$I949,"_PROV_",$D949),Catalogo_Precios,AE$8,FALSE)),M949=0),0,VLOOKUP(CONCATENATE("ALI_",$C949,"_SEG_",$I949,"_PROV_",$D949),Catalogo_Precios,AE$8,FALSE))</f>
        <v>844</v>
      </c>
      <c r="AF949" s="57">
        <f t="shared" ref="AF949" si="11422">IF(OR(ISERROR(VLOOKUP(CONCATENATE("ALI_",$C949,"_SEG_",$I949,"_PROV_",$D949),Catalogo_Precios,AF$8,FALSE)),N949=0),0,VLOOKUP(CONCATENATE("ALI_",$C949,"_SEG_",$I949,"_PROV_",$D949),Catalogo_Precios,AF$8,FALSE))</f>
        <v>844</v>
      </c>
      <c r="AG949" s="57">
        <f t="shared" ref="AG949" si="11423">IF(OR(ISERROR(VLOOKUP(CONCATENATE("ALI_",$C949,"_SEG_",$I949,"_PROV_",$D949),Catalogo_Precios,AG$8,FALSE)),O949=0),0,VLOOKUP(CONCATENATE("ALI_",$C949,"_SEG_",$I949,"_PROV_",$D949),Catalogo_Precios,AG$8,FALSE))</f>
        <v>844</v>
      </c>
      <c r="AH949" s="57">
        <f t="shared" ref="AH949" si="11424">IF(OR(ISERROR(VLOOKUP(CONCATENATE("ALI_",$C949,"_SEG_",$I949,"_PROV_",$D949),Catalogo_Precios,AH$8,FALSE)),L949=0),0,VLOOKUP(CONCATENATE("ALI_",$C949,"_SEG_",$I949,"_PROV_",$D949),Catalogo_Precios,AH$8,FALSE))</f>
        <v>839</v>
      </c>
      <c r="AI949" s="57">
        <f t="shared" ref="AI949" si="11425">IF(OR(ISERROR(VLOOKUP(CONCATENATE("ALI_",$C949,"_SEG_",$I949,"_PROV_",$D949),Catalogo_Precios,AI$8,FALSE)),M949=0),0,VLOOKUP(CONCATENATE("ALI_",$C949,"_SEG_",$I949,"_PROV_",$D949),Catalogo_Precios,AI$8,FALSE))</f>
        <v>839</v>
      </c>
      <c r="AJ949" s="57">
        <f t="shared" ref="AJ949" si="11426">IF(OR(ISERROR(VLOOKUP(CONCATENATE("ALI_",$C949,"_SEG_",$I949,"_PROV_",$D949),Catalogo_Precios,AJ$8,FALSE)),N949=0),0,VLOOKUP(CONCATENATE("ALI_",$C949,"_SEG_",$I949,"_PROV_",$D949),Catalogo_Precios,AJ$8,FALSE))</f>
        <v>839</v>
      </c>
      <c r="AK949" s="57">
        <f t="shared" ref="AK949" si="11427">IF(OR(ISERROR(VLOOKUP(CONCATENATE("ALI_",$C949,"_SEG_",$I949,"_PROV_",$D949),Catalogo_Precios,AK$8,FALSE)),O949=0),0,VLOOKUP(CONCATENATE("ALI_",$C949,"_SEG_",$I949,"_PROV_",$D949),Catalogo_Precios,AK$8,FALSE))</f>
        <v>839</v>
      </c>
      <c r="AL949" s="53"/>
      <c r="AM949" s="59" t="str">
        <f t="shared" si="10928"/>
        <v>ALI_58_SEG_12</v>
      </c>
      <c r="AN949" s="59" t="str">
        <f t="shared" si="10929"/>
        <v>ALI_58_SEG_12_VAL_21026994</v>
      </c>
      <c r="AO949" s="60">
        <f t="shared" ref="AO949" si="11428">IF(OR(AB949="",AB949=0),0,COUNTIF(Codificacion,AM949))</f>
        <v>3</v>
      </c>
      <c r="AP949" s="61">
        <f t="array" ref="AP949">MIN(IF(Codificacion=AM949,Total_Cotizacion,""))</f>
        <v>21026994</v>
      </c>
      <c r="AQ949" s="62" t="b">
        <f t="shared" si="10931"/>
        <v>1</v>
      </c>
      <c r="AR949" s="51" t="str">
        <f t="shared" ref="AR949" si="11429">IF(COUNTIF(Codificacion2,CONCATENATE(AM949,"_VAL_",AB949))&gt;1,"Empate","")</f>
        <v/>
      </c>
      <c r="AS949" s="63" t="str">
        <f t="shared" si="11309"/>
        <v>X</v>
      </c>
      <c r="AT949" s="59" t="str">
        <f t="shared" si="10933"/>
        <v>ALI_58_SEG_12_X</v>
      </c>
      <c r="AU949" s="63">
        <f t="shared" ref="AU949" si="11430">IF(AND(COUNTIF(Codificacion3,AT949)&lt;AO949),1,COUNTIF(Codificacion3,AT949))</f>
        <v>1</v>
      </c>
      <c r="AV949" s="62" t="str">
        <f t="shared" si="10935"/>
        <v>Cotizacion Seleccionada</v>
      </c>
      <c r="AW949" s="53"/>
      <c r="AX949" s="51" t="str">
        <f t="shared" si="10936"/>
        <v>ALI_58_SEG_12VERDADERO</v>
      </c>
      <c r="AY949" s="51">
        <f t="shared" si="10917"/>
        <v>1</v>
      </c>
      <c r="AZ949" s="64" t="b">
        <f t="shared" si="10937"/>
        <v>0</v>
      </c>
    </row>
    <row r="950" spans="1:52" x14ac:dyDescent="0.2">
      <c r="A950" s="50" t="str">
        <f t="shared" si="10880"/>
        <v>ALI_43_SEG_7</v>
      </c>
      <c r="B950" s="51" t="s">
        <v>120</v>
      </c>
      <c r="C950" s="52">
        <v>43</v>
      </c>
      <c r="D950" s="52">
        <f t="shared" ref="D950" si="11431">IF(ISERROR(VLOOKUP(E950,Proveedores,2,FALSE)),"",VLOOKUP(E950,Proveedores,2,FALSE))</f>
        <v>2091</v>
      </c>
      <c r="E950" s="53" t="s">
        <v>121</v>
      </c>
      <c r="F950" s="54">
        <v>258</v>
      </c>
      <c r="G950" s="53" t="s">
        <v>105</v>
      </c>
      <c r="H950" s="53" t="s">
        <v>107</v>
      </c>
      <c r="I950" s="52">
        <v>7</v>
      </c>
      <c r="J950" s="53" t="s">
        <v>58</v>
      </c>
      <c r="K950" s="55">
        <v>44835</v>
      </c>
      <c r="L950" s="56">
        <v>1346</v>
      </c>
      <c r="M950" s="56">
        <v>401</v>
      </c>
      <c r="N950" s="56">
        <v>1449</v>
      </c>
      <c r="O950" s="56">
        <v>0</v>
      </c>
      <c r="P950" s="57">
        <v>652</v>
      </c>
      <c r="Q950" s="58">
        <v>0.20981</v>
      </c>
      <c r="R950" s="57">
        <v>515.20000000000005</v>
      </c>
      <c r="S950" s="57">
        <v>652</v>
      </c>
      <c r="T950" s="58">
        <v>0.20981</v>
      </c>
      <c r="U950" s="57">
        <v>515.20000000000005</v>
      </c>
      <c r="V950" s="57">
        <v>652</v>
      </c>
      <c r="W950" s="58">
        <v>0.20981</v>
      </c>
      <c r="X950" s="57">
        <v>515.20000000000005</v>
      </c>
      <c r="Y950" s="57">
        <v>0</v>
      </c>
      <c r="Z950" s="58"/>
      <c r="AA950" s="57">
        <v>0</v>
      </c>
      <c r="AB950" s="57">
        <v>1646579.2000000002</v>
      </c>
      <c r="AC950" s="53" t="str">
        <f t="shared" si="10919"/>
        <v>Registro Valido</v>
      </c>
      <c r="AD950" s="57">
        <f t="shared" ref="AD950" si="11432">IF(OR(ISERROR(VLOOKUP(CONCATENATE("ALI_",$C950,"_SEG_",$I950,"_PROV_",$D950),Catalogo_Precios,AD$8,FALSE)),L950=0),0,VLOOKUP(CONCATENATE("ALI_",$C950,"_SEG_",$I950,"_PROV_",$D950),Catalogo_Precios,AD$8,FALSE))</f>
        <v>652</v>
      </c>
      <c r="AE950" s="57">
        <f t="shared" ref="AE950" si="11433">IF(OR(ISERROR(VLOOKUP(CONCATENATE("ALI_",$C950,"_SEG_",$I950,"_PROV_",$D950),Catalogo_Precios,AE$8,FALSE)),M950=0),0,VLOOKUP(CONCATENATE("ALI_",$C950,"_SEG_",$I950,"_PROV_",$D950),Catalogo_Precios,AE$8,FALSE))</f>
        <v>652</v>
      </c>
      <c r="AF950" s="57">
        <f t="shared" ref="AF950" si="11434">IF(OR(ISERROR(VLOOKUP(CONCATENATE("ALI_",$C950,"_SEG_",$I950,"_PROV_",$D950),Catalogo_Precios,AF$8,FALSE)),N950=0),0,VLOOKUP(CONCATENATE("ALI_",$C950,"_SEG_",$I950,"_PROV_",$D950),Catalogo_Precios,AF$8,FALSE))</f>
        <v>652</v>
      </c>
      <c r="AG950" s="57">
        <f t="shared" ref="AG950" si="11435">IF(OR(ISERROR(VLOOKUP(CONCATENATE("ALI_",$C950,"_SEG_",$I950,"_PROV_",$D950),Catalogo_Precios,AG$8,FALSE)),O950=0),0,VLOOKUP(CONCATENATE("ALI_",$C950,"_SEG_",$I950,"_PROV_",$D950),Catalogo_Precios,AG$8,FALSE))</f>
        <v>0</v>
      </c>
      <c r="AH950" s="57">
        <f t="shared" ref="AH950" si="11436">IF(OR(ISERROR(VLOOKUP(CONCATENATE("ALI_",$C950,"_SEG_",$I950,"_PROV_",$D950),Catalogo_Precios,AH$8,FALSE)),L950=0),0,VLOOKUP(CONCATENATE("ALI_",$C950,"_SEG_",$I950,"_PROV_",$D950),Catalogo_Precios,AH$8,FALSE))</f>
        <v>644</v>
      </c>
      <c r="AI950" s="57">
        <f t="shared" ref="AI950" si="11437">IF(OR(ISERROR(VLOOKUP(CONCATENATE("ALI_",$C950,"_SEG_",$I950,"_PROV_",$D950),Catalogo_Precios,AI$8,FALSE)),M950=0),0,VLOOKUP(CONCATENATE("ALI_",$C950,"_SEG_",$I950,"_PROV_",$D950),Catalogo_Precios,AI$8,FALSE))</f>
        <v>644</v>
      </c>
      <c r="AJ950" s="57">
        <f t="shared" ref="AJ950" si="11438">IF(OR(ISERROR(VLOOKUP(CONCATENATE("ALI_",$C950,"_SEG_",$I950,"_PROV_",$D950),Catalogo_Precios,AJ$8,FALSE)),N950=0),0,VLOOKUP(CONCATENATE("ALI_",$C950,"_SEG_",$I950,"_PROV_",$D950),Catalogo_Precios,AJ$8,FALSE))</f>
        <v>644</v>
      </c>
      <c r="AK950" s="57">
        <f t="shared" ref="AK950" si="11439">IF(OR(ISERROR(VLOOKUP(CONCATENATE("ALI_",$C950,"_SEG_",$I950,"_PROV_",$D950),Catalogo_Precios,AK$8,FALSE)),O950=0),0,VLOOKUP(CONCATENATE("ALI_",$C950,"_SEG_",$I950,"_PROV_",$D950),Catalogo_Precios,AK$8,FALSE))</f>
        <v>0</v>
      </c>
      <c r="AL950" s="53"/>
      <c r="AM950" s="59" t="str">
        <f t="shared" si="10928"/>
        <v>ALI_43_SEG_7</v>
      </c>
      <c r="AN950" s="59" t="str">
        <f t="shared" si="10929"/>
        <v>ALI_43_SEG_7_VAL_1646579.2</v>
      </c>
      <c r="AO950" s="60">
        <f t="shared" ref="AO950" si="11440">IF(OR(AB950="",AB950=0),0,COUNTIF(Codificacion,AM950))</f>
        <v>3</v>
      </c>
      <c r="AP950" s="61">
        <f t="array" ref="AP950">MIN(IF(Codificacion=AM950,Total_Cotizacion,""))</f>
        <v>1646579.2000000002</v>
      </c>
      <c r="AQ950" s="62" t="b">
        <f t="shared" si="10931"/>
        <v>1</v>
      </c>
      <c r="AR950" s="51" t="str">
        <f t="shared" ref="AR950" si="11441">IF(COUNTIF(Codificacion2,CONCATENATE(AM950,"_VAL_",AB950))&gt;1,"Empate","")</f>
        <v/>
      </c>
      <c r="AS950" s="63" t="str">
        <f t="shared" si="11309"/>
        <v>X</v>
      </c>
      <c r="AT950" s="59" t="str">
        <f t="shared" si="10933"/>
        <v>ALI_43_SEG_7_X</v>
      </c>
      <c r="AU950" s="63">
        <f t="shared" ref="AU950" si="11442">IF(AND(COUNTIF(Codificacion3,AT950)&lt;AO950),1,COUNTIF(Codificacion3,AT950))</f>
        <v>1</v>
      </c>
      <c r="AV950" s="62" t="str">
        <f t="shared" si="10935"/>
        <v>Cotizacion Seleccionada</v>
      </c>
      <c r="AW950" s="53"/>
      <c r="AX950" s="51" t="str">
        <f t="shared" si="10936"/>
        <v>ALI_43_SEG_7VERDADERO</v>
      </c>
      <c r="AY950" s="51">
        <f t="shared" si="10917"/>
        <v>1</v>
      </c>
      <c r="AZ950" s="64" t="b">
        <f t="shared" si="10937"/>
        <v>0</v>
      </c>
    </row>
    <row r="951" spans="1:52" x14ac:dyDescent="0.2">
      <c r="A951" s="50" t="str">
        <f t="shared" si="10880"/>
        <v>ALI_43_SEG_12</v>
      </c>
      <c r="B951" s="51" t="s">
        <v>120</v>
      </c>
      <c r="C951" s="52">
        <v>43</v>
      </c>
      <c r="D951" s="52">
        <f t="shared" ref="D951" si="11443">IF(ISERROR(VLOOKUP(E951,Proveedores,2,FALSE)),"",VLOOKUP(E951,Proveedores,2,FALSE))</f>
        <v>2091</v>
      </c>
      <c r="E951" s="53" t="s">
        <v>121</v>
      </c>
      <c r="F951" s="54">
        <v>263</v>
      </c>
      <c r="G951" s="53" t="s">
        <v>105</v>
      </c>
      <c r="H951" s="53" t="s">
        <v>107</v>
      </c>
      <c r="I951" s="52">
        <v>12</v>
      </c>
      <c r="J951" s="53" t="s">
        <v>58</v>
      </c>
      <c r="K951" s="55">
        <v>44835</v>
      </c>
      <c r="L951" s="56">
        <v>1174</v>
      </c>
      <c r="M951" s="56">
        <v>349</v>
      </c>
      <c r="N951" s="56">
        <v>1264</v>
      </c>
      <c r="O951" s="56">
        <v>0</v>
      </c>
      <c r="P951" s="57">
        <v>652</v>
      </c>
      <c r="Q951" s="58">
        <v>0.20981</v>
      </c>
      <c r="R951" s="57">
        <v>515.20000000000005</v>
      </c>
      <c r="S951" s="57">
        <v>652</v>
      </c>
      <c r="T951" s="58">
        <v>0.20981</v>
      </c>
      <c r="U951" s="57">
        <v>515.20000000000005</v>
      </c>
      <c r="V951" s="57">
        <v>652</v>
      </c>
      <c r="W951" s="58">
        <v>0.20981</v>
      </c>
      <c r="X951" s="57">
        <v>515.20000000000005</v>
      </c>
      <c r="Y951" s="57">
        <v>0</v>
      </c>
      <c r="Z951" s="58"/>
      <c r="AA951" s="57">
        <v>0</v>
      </c>
      <c r="AB951" s="57">
        <v>1435862.4000000001</v>
      </c>
      <c r="AC951" s="53" t="str">
        <f t="shared" si="10919"/>
        <v>Registro Valido</v>
      </c>
      <c r="AD951" s="57">
        <f t="shared" ref="AD951" si="11444">IF(OR(ISERROR(VLOOKUP(CONCATENATE("ALI_",$C951,"_SEG_",$I951,"_PROV_",$D951),Catalogo_Precios,AD$8,FALSE)),L951=0),0,VLOOKUP(CONCATENATE("ALI_",$C951,"_SEG_",$I951,"_PROV_",$D951),Catalogo_Precios,AD$8,FALSE))</f>
        <v>652</v>
      </c>
      <c r="AE951" s="57">
        <f t="shared" ref="AE951" si="11445">IF(OR(ISERROR(VLOOKUP(CONCATENATE("ALI_",$C951,"_SEG_",$I951,"_PROV_",$D951),Catalogo_Precios,AE$8,FALSE)),M951=0),0,VLOOKUP(CONCATENATE("ALI_",$C951,"_SEG_",$I951,"_PROV_",$D951),Catalogo_Precios,AE$8,FALSE))</f>
        <v>652</v>
      </c>
      <c r="AF951" s="57">
        <f t="shared" ref="AF951" si="11446">IF(OR(ISERROR(VLOOKUP(CONCATENATE("ALI_",$C951,"_SEG_",$I951,"_PROV_",$D951),Catalogo_Precios,AF$8,FALSE)),N951=0),0,VLOOKUP(CONCATENATE("ALI_",$C951,"_SEG_",$I951,"_PROV_",$D951),Catalogo_Precios,AF$8,FALSE))</f>
        <v>652</v>
      </c>
      <c r="AG951" s="57">
        <f t="shared" ref="AG951" si="11447">IF(OR(ISERROR(VLOOKUP(CONCATENATE("ALI_",$C951,"_SEG_",$I951,"_PROV_",$D951),Catalogo_Precios,AG$8,FALSE)),O951=0),0,VLOOKUP(CONCATENATE("ALI_",$C951,"_SEG_",$I951,"_PROV_",$D951),Catalogo_Precios,AG$8,FALSE))</f>
        <v>0</v>
      </c>
      <c r="AH951" s="57">
        <f t="shared" ref="AH951" si="11448">IF(OR(ISERROR(VLOOKUP(CONCATENATE("ALI_",$C951,"_SEG_",$I951,"_PROV_",$D951),Catalogo_Precios,AH$8,FALSE)),L951=0),0,VLOOKUP(CONCATENATE("ALI_",$C951,"_SEG_",$I951,"_PROV_",$D951),Catalogo_Precios,AH$8,FALSE))</f>
        <v>644</v>
      </c>
      <c r="AI951" s="57">
        <f t="shared" ref="AI951" si="11449">IF(OR(ISERROR(VLOOKUP(CONCATENATE("ALI_",$C951,"_SEG_",$I951,"_PROV_",$D951),Catalogo_Precios,AI$8,FALSE)),M951=0),0,VLOOKUP(CONCATENATE("ALI_",$C951,"_SEG_",$I951,"_PROV_",$D951),Catalogo_Precios,AI$8,FALSE))</f>
        <v>644</v>
      </c>
      <c r="AJ951" s="57">
        <f t="shared" ref="AJ951" si="11450">IF(OR(ISERROR(VLOOKUP(CONCATENATE("ALI_",$C951,"_SEG_",$I951,"_PROV_",$D951),Catalogo_Precios,AJ$8,FALSE)),N951=0),0,VLOOKUP(CONCATENATE("ALI_",$C951,"_SEG_",$I951,"_PROV_",$D951),Catalogo_Precios,AJ$8,FALSE))</f>
        <v>644</v>
      </c>
      <c r="AK951" s="57">
        <f t="shared" ref="AK951" si="11451">IF(OR(ISERROR(VLOOKUP(CONCATENATE("ALI_",$C951,"_SEG_",$I951,"_PROV_",$D951),Catalogo_Precios,AK$8,FALSE)),O951=0),0,VLOOKUP(CONCATENATE("ALI_",$C951,"_SEG_",$I951,"_PROV_",$D951),Catalogo_Precios,AK$8,FALSE))</f>
        <v>0</v>
      </c>
      <c r="AL951" s="53"/>
      <c r="AM951" s="59" t="str">
        <f t="shared" si="10928"/>
        <v>ALI_43_SEG_12</v>
      </c>
      <c r="AN951" s="59" t="str">
        <f t="shared" si="10929"/>
        <v>ALI_43_SEG_12_VAL_1435862.4</v>
      </c>
      <c r="AO951" s="60">
        <f t="shared" ref="AO951" si="11452">IF(OR(AB951="",AB951=0),0,COUNTIF(Codificacion,AM951))</f>
        <v>3</v>
      </c>
      <c r="AP951" s="61">
        <f t="array" ref="AP951">MIN(IF(Codificacion=AM951,Total_Cotizacion,""))</f>
        <v>1435862.4000000001</v>
      </c>
      <c r="AQ951" s="62" t="b">
        <f t="shared" si="10931"/>
        <v>1</v>
      </c>
      <c r="AR951" s="51" t="str">
        <f t="shared" ref="AR951" si="11453">IF(COUNTIF(Codificacion2,CONCATENATE(AM951,"_VAL_",AB951))&gt;1,"Empate","")</f>
        <v/>
      </c>
      <c r="AS951" s="63" t="str">
        <f t="shared" si="11309"/>
        <v>X</v>
      </c>
      <c r="AT951" s="59" t="str">
        <f t="shared" si="10933"/>
        <v>ALI_43_SEG_12_X</v>
      </c>
      <c r="AU951" s="63">
        <f t="shared" ref="AU951" si="11454">IF(AND(COUNTIF(Codificacion3,AT951)&lt;AO951),1,COUNTIF(Codificacion3,AT951))</f>
        <v>1</v>
      </c>
      <c r="AV951" s="62" t="str">
        <f t="shared" si="10935"/>
        <v>Cotizacion Seleccionada</v>
      </c>
      <c r="AW951" s="53"/>
      <c r="AX951" s="51" t="str">
        <f t="shared" si="10936"/>
        <v>ALI_43_SEG_12VERDADERO</v>
      </c>
      <c r="AY951" s="51">
        <f t="shared" si="10917"/>
        <v>1</v>
      </c>
      <c r="AZ951" s="64" t="b">
        <f t="shared" si="10937"/>
        <v>0</v>
      </c>
    </row>
    <row r="952" spans="1:52" x14ac:dyDescent="0.2">
      <c r="A952" s="50" t="str">
        <f t="shared" si="10880"/>
        <v>ALI_22_SEG_7</v>
      </c>
      <c r="B952" s="51" t="s">
        <v>120</v>
      </c>
      <c r="C952" s="52">
        <v>22</v>
      </c>
      <c r="D952" s="52">
        <f t="shared" ref="D952" si="11455">IF(ISERROR(VLOOKUP(E952,Proveedores,2,FALSE)),"",VLOOKUP(E952,Proveedores,2,FALSE))</f>
        <v>2091</v>
      </c>
      <c r="E952" s="53" t="s">
        <v>121</v>
      </c>
      <c r="F952" s="54">
        <v>331</v>
      </c>
      <c r="G952" s="53" t="s">
        <v>105</v>
      </c>
      <c r="H952" s="53" t="s">
        <v>123</v>
      </c>
      <c r="I952" s="52">
        <v>7</v>
      </c>
      <c r="J952" s="53" t="s">
        <v>58</v>
      </c>
      <c r="K952" s="55">
        <v>44835</v>
      </c>
      <c r="L952" s="56">
        <v>0</v>
      </c>
      <c r="M952" s="56">
        <v>9395</v>
      </c>
      <c r="N952" s="56">
        <v>5065</v>
      </c>
      <c r="O952" s="56">
        <v>450</v>
      </c>
      <c r="P952" s="57">
        <v>0</v>
      </c>
      <c r="Q952" s="58"/>
      <c r="R952" s="57">
        <v>0</v>
      </c>
      <c r="S952" s="57">
        <v>761</v>
      </c>
      <c r="T952" s="58">
        <v>0.21998000000000001</v>
      </c>
      <c r="U952" s="57">
        <v>593.6</v>
      </c>
      <c r="V952" s="57">
        <v>761</v>
      </c>
      <c r="W952" s="58">
        <v>0.21998000000000001</v>
      </c>
      <c r="X952" s="57">
        <v>593.6</v>
      </c>
      <c r="Y952" s="57">
        <v>761</v>
      </c>
      <c r="Z952" s="58">
        <v>0.21998000000000001</v>
      </c>
      <c r="AA952" s="57">
        <v>593.6</v>
      </c>
      <c r="AB952" s="57">
        <v>8850576</v>
      </c>
      <c r="AC952" s="53" t="str">
        <f t="shared" si="10919"/>
        <v>Registro Valido</v>
      </c>
      <c r="AD952" s="57">
        <f t="shared" ref="AD952" si="11456">IF(OR(ISERROR(VLOOKUP(CONCATENATE("ALI_",$C952,"_SEG_",$I952,"_PROV_",$D952),Catalogo_Precios,AD$8,FALSE)),L952=0),0,VLOOKUP(CONCATENATE("ALI_",$C952,"_SEG_",$I952,"_PROV_",$D952),Catalogo_Precios,AD$8,FALSE))</f>
        <v>0</v>
      </c>
      <c r="AE952" s="57">
        <f t="shared" ref="AE952" si="11457">IF(OR(ISERROR(VLOOKUP(CONCATENATE("ALI_",$C952,"_SEG_",$I952,"_PROV_",$D952),Catalogo_Precios,AE$8,FALSE)),M952=0),0,VLOOKUP(CONCATENATE("ALI_",$C952,"_SEG_",$I952,"_PROV_",$D952),Catalogo_Precios,AE$8,FALSE))</f>
        <v>761</v>
      </c>
      <c r="AF952" s="57">
        <f t="shared" ref="AF952" si="11458">IF(OR(ISERROR(VLOOKUP(CONCATENATE("ALI_",$C952,"_SEG_",$I952,"_PROV_",$D952),Catalogo_Precios,AF$8,FALSE)),N952=0),0,VLOOKUP(CONCATENATE("ALI_",$C952,"_SEG_",$I952,"_PROV_",$D952),Catalogo_Precios,AF$8,FALSE))</f>
        <v>761</v>
      </c>
      <c r="AG952" s="57">
        <f t="shared" ref="AG952" si="11459">IF(OR(ISERROR(VLOOKUP(CONCATENATE("ALI_",$C952,"_SEG_",$I952,"_PROV_",$D952),Catalogo_Precios,AG$8,FALSE)),O952=0),0,VLOOKUP(CONCATENATE("ALI_",$C952,"_SEG_",$I952,"_PROV_",$D952),Catalogo_Precios,AG$8,FALSE))</f>
        <v>761</v>
      </c>
      <c r="AH952" s="57">
        <f t="shared" ref="AH952" si="11460">IF(OR(ISERROR(VLOOKUP(CONCATENATE("ALI_",$C952,"_SEG_",$I952,"_PROV_",$D952),Catalogo_Precios,AH$8,FALSE)),L952=0),0,VLOOKUP(CONCATENATE("ALI_",$C952,"_SEG_",$I952,"_PROV_",$D952),Catalogo_Precios,AH$8,FALSE))</f>
        <v>0</v>
      </c>
      <c r="AI952" s="57">
        <f t="shared" ref="AI952" si="11461">IF(OR(ISERROR(VLOOKUP(CONCATENATE("ALI_",$C952,"_SEG_",$I952,"_PROV_",$D952),Catalogo_Precios,AI$8,FALSE)),M952=0),0,VLOOKUP(CONCATENATE("ALI_",$C952,"_SEG_",$I952,"_PROV_",$D952),Catalogo_Precios,AI$8,FALSE))</f>
        <v>742</v>
      </c>
      <c r="AJ952" s="57">
        <f t="shared" ref="AJ952" si="11462">IF(OR(ISERROR(VLOOKUP(CONCATENATE("ALI_",$C952,"_SEG_",$I952,"_PROV_",$D952),Catalogo_Precios,AJ$8,FALSE)),N952=0),0,VLOOKUP(CONCATENATE("ALI_",$C952,"_SEG_",$I952,"_PROV_",$D952),Catalogo_Precios,AJ$8,FALSE))</f>
        <v>742</v>
      </c>
      <c r="AK952" s="57">
        <f t="shared" ref="AK952" si="11463">IF(OR(ISERROR(VLOOKUP(CONCATENATE("ALI_",$C952,"_SEG_",$I952,"_PROV_",$D952),Catalogo_Precios,AK$8,FALSE)),O952=0),0,VLOOKUP(CONCATENATE("ALI_",$C952,"_SEG_",$I952,"_PROV_",$D952),Catalogo_Precios,AK$8,FALSE))</f>
        <v>742</v>
      </c>
      <c r="AL952" s="53"/>
      <c r="AM952" s="59" t="str">
        <f t="shared" si="10928"/>
        <v>ALI_22_SEG_7</v>
      </c>
      <c r="AN952" s="59" t="str">
        <f t="shared" si="10929"/>
        <v>ALI_22_SEG_7_VAL_8850576</v>
      </c>
      <c r="AO952" s="60">
        <f t="shared" ref="AO952" si="11464">IF(OR(AB952="",AB952=0),0,COUNTIF(Codificacion,AM952))</f>
        <v>2</v>
      </c>
      <c r="AP952" s="61">
        <f t="array" ref="AP952">MIN(IF(Codificacion=AM952,Total_Cotizacion,""))</f>
        <v>8850576</v>
      </c>
      <c r="AQ952" s="62" t="b">
        <f t="shared" si="10931"/>
        <v>1</v>
      </c>
      <c r="AR952" s="51" t="str">
        <f t="shared" ref="AR952" si="11465">IF(COUNTIF(Codificacion2,CONCATENATE(AM952,"_VAL_",AB952))&gt;1,"Empate","")</f>
        <v/>
      </c>
      <c r="AS952" s="63" t="str">
        <f t="shared" si="11309"/>
        <v>X</v>
      </c>
      <c r="AT952" s="59" t="str">
        <f t="shared" si="10933"/>
        <v>ALI_22_SEG_7_X</v>
      </c>
      <c r="AU952" s="63">
        <f t="shared" ref="AU952" si="11466">IF(AND(COUNTIF(Codificacion3,AT952)&lt;AO952),1,COUNTIF(Codificacion3,AT952))</f>
        <v>1</v>
      </c>
      <c r="AV952" s="62" t="str">
        <f t="shared" si="10935"/>
        <v>Cotizacion Seleccionada</v>
      </c>
      <c r="AW952" s="53"/>
      <c r="AX952" s="51" t="str">
        <f t="shared" si="10936"/>
        <v>ALI_22_SEG_7VERDADERO</v>
      </c>
      <c r="AY952" s="51">
        <f t="shared" si="10917"/>
        <v>1</v>
      </c>
      <c r="AZ952" s="64" t="b">
        <f t="shared" si="10937"/>
        <v>0</v>
      </c>
    </row>
    <row r="953" spans="1:52" x14ac:dyDescent="0.2">
      <c r="A953" s="50" t="str">
        <f t="shared" si="10880"/>
        <v>ALI_22_SEG_12</v>
      </c>
      <c r="B953" s="51" t="s">
        <v>120</v>
      </c>
      <c r="C953" s="52">
        <v>22</v>
      </c>
      <c r="D953" s="52">
        <f t="shared" ref="D953" si="11467">IF(ISERROR(VLOOKUP(E953,Proveedores,2,FALSE)),"",VLOOKUP(E953,Proveedores,2,FALSE))</f>
        <v>2091</v>
      </c>
      <c r="E953" s="53" t="s">
        <v>121</v>
      </c>
      <c r="F953" s="54">
        <v>336</v>
      </c>
      <c r="G953" s="53" t="s">
        <v>105</v>
      </c>
      <c r="H953" s="53" t="s">
        <v>123</v>
      </c>
      <c r="I953" s="52">
        <v>12</v>
      </c>
      <c r="J953" s="53" t="s">
        <v>58</v>
      </c>
      <c r="K953" s="55">
        <v>44835</v>
      </c>
      <c r="L953" s="56">
        <v>0</v>
      </c>
      <c r="M953" s="56">
        <v>8202</v>
      </c>
      <c r="N953" s="56">
        <v>4422</v>
      </c>
      <c r="O953" s="56">
        <v>393</v>
      </c>
      <c r="P953" s="57">
        <v>0</v>
      </c>
      <c r="Q953" s="58"/>
      <c r="R953" s="57">
        <v>0</v>
      </c>
      <c r="S953" s="57">
        <v>761</v>
      </c>
      <c r="T953" s="58">
        <v>0.21998000000000001</v>
      </c>
      <c r="U953" s="57">
        <v>593.6</v>
      </c>
      <c r="V953" s="57">
        <v>761</v>
      </c>
      <c r="W953" s="58">
        <v>0.21998000000000001</v>
      </c>
      <c r="X953" s="57">
        <v>593.6</v>
      </c>
      <c r="Y953" s="57">
        <v>761</v>
      </c>
      <c r="Z953" s="58">
        <v>0.21998000000000001</v>
      </c>
      <c r="AA953" s="57">
        <v>593.6</v>
      </c>
      <c r="AB953" s="57">
        <v>7726891.2000000002</v>
      </c>
      <c r="AC953" s="53" t="str">
        <f t="shared" si="10919"/>
        <v>Registro Valido</v>
      </c>
      <c r="AD953" s="57">
        <f t="shared" ref="AD953" si="11468">IF(OR(ISERROR(VLOOKUP(CONCATENATE("ALI_",$C953,"_SEG_",$I953,"_PROV_",$D953),Catalogo_Precios,AD$8,FALSE)),L953=0),0,VLOOKUP(CONCATENATE("ALI_",$C953,"_SEG_",$I953,"_PROV_",$D953),Catalogo_Precios,AD$8,FALSE))</f>
        <v>0</v>
      </c>
      <c r="AE953" s="57">
        <f t="shared" ref="AE953" si="11469">IF(OR(ISERROR(VLOOKUP(CONCATENATE("ALI_",$C953,"_SEG_",$I953,"_PROV_",$D953),Catalogo_Precios,AE$8,FALSE)),M953=0),0,VLOOKUP(CONCATENATE("ALI_",$C953,"_SEG_",$I953,"_PROV_",$D953),Catalogo_Precios,AE$8,FALSE))</f>
        <v>761</v>
      </c>
      <c r="AF953" s="57">
        <f t="shared" ref="AF953" si="11470">IF(OR(ISERROR(VLOOKUP(CONCATENATE("ALI_",$C953,"_SEG_",$I953,"_PROV_",$D953),Catalogo_Precios,AF$8,FALSE)),N953=0),0,VLOOKUP(CONCATENATE("ALI_",$C953,"_SEG_",$I953,"_PROV_",$D953),Catalogo_Precios,AF$8,FALSE))</f>
        <v>761</v>
      </c>
      <c r="AG953" s="57">
        <f t="shared" ref="AG953" si="11471">IF(OR(ISERROR(VLOOKUP(CONCATENATE("ALI_",$C953,"_SEG_",$I953,"_PROV_",$D953),Catalogo_Precios,AG$8,FALSE)),O953=0),0,VLOOKUP(CONCATENATE("ALI_",$C953,"_SEG_",$I953,"_PROV_",$D953),Catalogo_Precios,AG$8,FALSE))</f>
        <v>761</v>
      </c>
      <c r="AH953" s="57">
        <f t="shared" ref="AH953" si="11472">IF(OR(ISERROR(VLOOKUP(CONCATENATE("ALI_",$C953,"_SEG_",$I953,"_PROV_",$D953),Catalogo_Precios,AH$8,FALSE)),L953=0),0,VLOOKUP(CONCATENATE("ALI_",$C953,"_SEG_",$I953,"_PROV_",$D953),Catalogo_Precios,AH$8,FALSE))</f>
        <v>0</v>
      </c>
      <c r="AI953" s="57">
        <f t="shared" ref="AI953" si="11473">IF(OR(ISERROR(VLOOKUP(CONCATENATE("ALI_",$C953,"_SEG_",$I953,"_PROV_",$D953),Catalogo_Precios,AI$8,FALSE)),M953=0),0,VLOOKUP(CONCATENATE("ALI_",$C953,"_SEG_",$I953,"_PROV_",$D953),Catalogo_Precios,AI$8,FALSE))</f>
        <v>742</v>
      </c>
      <c r="AJ953" s="57">
        <f t="shared" ref="AJ953" si="11474">IF(OR(ISERROR(VLOOKUP(CONCATENATE("ALI_",$C953,"_SEG_",$I953,"_PROV_",$D953),Catalogo_Precios,AJ$8,FALSE)),N953=0),0,VLOOKUP(CONCATENATE("ALI_",$C953,"_SEG_",$I953,"_PROV_",$D953),Catalogo_Precios,AJ$8,FALSE))</f>
        <v>742</v>
      </c>
      <c r="AK953" s="57">
        <f t="shared" ref="AK953" si="11475">IF(OR(ISERROR(VLOOKUP(CONCATENATE("ALI_",$C953,"_SEG_",$I953,"_PROV_",$D953),Catalogo_Precios,AK$8,FALSE)),O953=0),0,VLOOKUP(CONCATENATE("ALI_",$C953,"_SEG_",$I953,"_PROV_",$D953),Catalogo_Precios,AK$8,FALSE))</f>
        <v>742</v>
      </c>
      <c r="AL953" s="53"/>
      <c r="AM953" s="59" t="str">
        <f t="shared" si="10928"/>
        <v>ALI_22_SEG_12</v>
      </c>
      <c r="AN953" s="59" t="str">
        <f t="shared" si="10929"/>
        <v>ALI_22_SEG_12_VAL_7726891.2</v>
      </c>
      <c r="AO953" s="60">
        <f t="shared" ref="AO953" si="11476">IF(OR(AB953="",AB953=0),0,COUNTIF(Codificacion,AM953))</f>
        <v>3</v>
      </c>
      <c r="AP953" s="61">
        <f t="array" ref="AP953">MIN(IF(Codificacion=AM953,Total_Cotizacion,""))</f>
        <v>7726891.2000000002</v>
      </c>
      <c r="AQ953" s="62" t="b">
        <f t="shared" si="10931"/>
        <v>1</v>
      </c>
      <c r="AR953" s="51" t="str">
        <f t="shared" ref="AR953" si="11477">IF(COUNTIF(Codificacion2,CONCATENATE(AM953,"_VAL_",AB953))&gt;1,"Empate","")</f>
        <v/>
      </c>
      <c r="AS953" s="63" t="str">
        <f t="shared" si="11309"/>
        <v>X</v>
      </c>
      <c r="AT953" s="59" t="str">
        <f t="shared" si="10933"/>
        <v>ALI_22_SEG_12_X</v>
      </c>
      <c r="AU953" s="63">
        <f t="shared" ref="AU953" si="11478">IF(AND(COUNTIF(Codificacion3,AT953)&lt;AO953),1,COUNTIF(Codificacion3,AT953))</f>
        <v>1</v>
      </c>
      <c r="AV953" s="62" t="str">
        <f t="shared" si="10935"/>
        <v>Cotizacion Seleccionada</v>
      </c>
      <c r="AW953" s="53"/>
      <c r="AX953" s="51" t="str">
        <f t="shared" si="10936"/>
        <v>ALI_22_SEG_12VERDADERO</v>
      </c>
      <c r="AY953" s="51">
        <f t="shared" si="10917"/>
        <v>1</v>
      </c>
      <c r="AZ953" s="64" t="b">
        <f t="shared" si="10937"/>
        <v>0</v>
      </c>
    </row>
    <row r="954" spans="1:52" x14ac:dyDescent="0.2">
      <c r="A954" s="50" t="str">
        <f t="shared" si="10880"/>
        <v>ALI_46_SEG_12</v>
      </c>
      <c r="B954" s="51" t="s">
        <v>120</v>
      </c>
      <c r="C954" s="52">
        <v>46</v>
      </c>
      <c r="D954" s="52">
        <f t="shared" ref="D954" si="11479">IF(ISERROR(VLOOKUP(E954,Proveedores,2,FALSE)),"",VLOOKUP(E954,Proveedores,2,FALSE))</f>
        <v>2091</v>
      </c>
      <c r="E954" s="53" t="s">
        <v>121</v>
      </c>
      <c r="F954" s="54">
        <v>395</v>
      </c>
      <c r="G954" s="53" t="s">
        <v>105</v>
      </c>
      <c r="H954" s="53" t="s">
        <v>124</v>
      </c>
      <c r="I954" s="52">
        <v>12</v>
      </c>
      <c r="J954" s="53" t="s">
        <v>58</v>
      </c>
      <c r="K954" s="55">
        <v>44835</v>
      </c>
      <c r="L954" s="56">
        <v>6445</v>
      </c>
      <c r="M954" s="56">
        <v>8252</v>
      </c>
      <c r="N954" s="56">
        <v>4434</v>
      </c>
      <c r="O954" s="56">
        <v>403</v>
      </c>
      <c r="P954" s="57">
        <v>966</v>
      </c>
      <c r="Q954" s="58">
        <v>0.22070000000000001</v>
      </c>
      <c r="R954" s="57">
        <v>752.8</v>
      </c>
      <c r="S954" s="57">
        <v>966</v>
      </c>
      <c r="T954" s="58">
        <v>0.22070000000000001</v>
      </c>
      <c r="U954" s="57">
        <v>752.8</v>
      </c>
      <c r="V954" s="57">
        <v>966</v>
      </c>
      <c r="W954" s="58">
        <v>0.22070000000000001</v>
      </c>
      <c r="X954" s="57">
        <v>752.8</v>
      </c>
      <c r="Y954" s="57">
        <v>966</v>
      </c>
      <c r="Z954" s="58">
        <v>0.22070000000000001</v>
      </c>
      <c r="AA954" s="57">
        <v>752.8</v>
      </c>
      <c r="AB954" s="57">
        <v>14705195.199999999</v>
      </c>
      <c r="AC954" s="53" t="str">
        <f t="shared" si="10919"/>
        <v>Registro Valido</v>
      </c>
      <c r="AD954" s="57">
        <f t="shared" ref="AD954" si="11480">IF(OR(ISERROR(VLOOKUP(CONCATENATE("ALI_",$C954,"_SEG_",$I954,"_PROV_",$D954),Catalogo_Precios,AD$8,FALSE)),L954=0),0,VLOOKUP(CONCATENATE("ALI_",$C954,"_SEG_",$I954,"_PROV_",$D954),Catalogo_Precios,AD$8,FALSE))</f>
        <v>966</v>
      </c>
      <c r="AE954" s="57">
        <f t="shared" ref="AE954" si="11481">IF(OR(ISERROR(VLOOKUP(CONCATENATE("ALI_",$C954,"_SEG_",$I954,"_PROV_",$D954),Catalogo_Precios,AE$8,FALSE)),M954=0),0,VLOOKUP(CONCATENATE("ALI_",$C954,"_SEG_",$I954,"_PROV_",$D954),Catalogo_Precios,AE$8,FALSE))</f>
        <v>966</v>
      </c>
      <c r="AF954" s="57">
        <f t="shared" ref="AF954" si="11482">IF(OR(ISERROR(VLOOKUP(CONCATENATE("ALI_",$C954,"_SEG_",$I954,"_PROV_",$D954),Catalogo_Precios,AF$8,FALSE)),N954=0),0,VLOOKUP(CONCATENATE("ALI_",$C954,"_SEG_",$I954,"_PROV_",$D954),Catalogo_Precios,AF$8,FALSE))</f>
        <v>966</v>
      </c>
      <c r="AG954" s="57">
        <f t="shared" ref="AG954" si="11483">IF(OR(ISERROR(VLOOKUP(CONCATENATE("ALI_",$C954,"_SEG_",$I954,"_PROV_",$D954),Catalogo_Precios,AG$8,FALSE)),O954=0),0,VLOOKUP(CONCATENATE("ALI_",$C954,"_SEG_",$I954,"_PROV_",$D954),Catalogo_Precios,AG$8,FALSE))</f>
        <v>966</v>
      </c>
      <c r="AH954" s="57">
        <f t="shared" ref="AH954" si="11484">IF(OR(ISERROR(VLOOKUP(CONCATENATE("ALI_",$C954,"_SEG_",$I954,"_PROV_",$D954),Catalogo_Precios,AH$8,FALSE)),L954=0),0,VLOOKUP(CONCATENATE("ALI_",$C954,"_SEG_",$I954,"_PROV_",$D954),Catalogo_Precios,AH$8,FALSE))</f>
        <v>941</v>
      </c>
      <c r="AI954" s="57">
        <f t="shared" ref="AI954" si="11485">IF(OR(ISERROR(VLOOKUP(CONCATENATE("ALI_",$C954,"_SEG_",$I954,"_PROV_",$D954),Catalogo_Precios,AI$8,FALSE)),M954=0),0,VLOOKUP(CONCATENATE("ALI_",$C954,"_SEG_",$I954,"_PROV_",$D954),Catalogo_Precios,AI$8,FALSE))</f>
        <v>941</v>
      </c>
      <c r="AJ954" s="57">
        <f t="shared" ref="AJ954" si="11486">IF(OR(ISERROR(VLOOKUP(CONCATENATE("ALI_",$C954,"_SEG_",$I954,"_PROV_",$D954),Catalogo_Precios,AJ$8,FALSE)),N954=0),0,VLOOKUP(CONCATENATE("ALI_",$C954,"_SEG_",$I954,"_PROV_",$D954),Catalogo_Precios,AJ$8,FALSE))</f>
        <v>941</v>
      </c>
      <c r="AK954" s="57">
        <f t="shared" ref="AK954" si="11487">IF(OR(ISERROR(VLOOKUP(CONCATENATE("ALI_",$C954,"_SEG_",$I954,"_PROV_",$D954),Catalogo_Precios,AK$8,FALSE)),O954=0),0,VLOOKUP(CONCATENATE("ALI_",$C954,"_SEG_",$I954,"_PROV_",$D954),Catalogo_Precios,AK$8,FALSE))</f>
        <v>941</v>
      </c>
      <c r="AL954" s="53"/>
      <c r="AM954" s="59" t="str">
        <f t="shared" si="10928"/>
        <v>ALI_46_SEG_12</v>
      </c>
      <c r="AN954" s="59" t="str">
        <f t="shared" si="10929"/>
        <v>ALI_46_SEG_12_VAL_14705195.2</v>
      </c>
      <c r="AO954" s="60">
        <f t="shared" ref="AO954" si="11488">IF(OR(AB954="",AB954=0),0,COUNTIF(Codificacion,AM954))</f>
        <v>4</v>
      </c>
      <c r="AP954" s="61">
        <f t="array" ref="AP954">MIN(IF(Codificacion=AM954,Total_Cotizacion,""))</f>
        <v>14705195.199999999</v>
      </c>
      <c r="AQ954" s="62" t="b">
        <f t="shared" si="10931"/>
        <v>1</v>
      </c>
      <c r="AR954" s="51" t="str">
        <f t="shared" ref="AR954" si="11489">IF(COUNTIF(Codificacion2,CONCATENATE(AM954,"_VAL_",AB954))&gt;1,"Empate","")</f>
        <v/>
      </c>
      <c r="AS954" s="63" t="str">
        <f t="shared" si="11309"/>
        <v>X</v>
      </c>
      <c r="AT954" s="59" t="str">
        <f t="shared" si="10933"/>
        <v>ALI_46_SEG_12_X</v>
      </c>
      <c r="AU954" s="63">
        <f t="shared" ref="AU954" si="11490">IF(AND(COUNTIF(Codificacion3,AT954)&lt;AO954),1,COUNTIF(Codificacion3,AT954))</f>
        <v>1</v>
      </c>
      <c r="AV954" s="62" t="str">
        <f t="shared" si="10935"/>
        <v>Cotizacion Seleccionada</v>
      </c>
      <c r="AW954" s="53"/>
      <c r="AX954" s="51" t="str">
        <f t="shared" si="10936"/>
        <v>ALI_46_SEG_12VERDADERO</v>
      </c>
      <c r="AY954" s="51">
        <f t="shared" si="10917"/>
        <v>1</v>
      </c>
      <c r="AZ954" s="64" t="b">
        <f t="shared" si="10937"/>
        <v>0</v>
      </c>
    </row>
    <row r="955" spans="1:52" x14ac:dyDescent="0.2">
      <c r="A955" s="50" t="str">
        <f t="shared" si="10880"/>
        <v>ALI_46_SEG_7</v>
      </c>
      <c r="B955" s="51" t="s">
        <v>120</v>
      </c>
      <c r="C955" s="52">
        <v>46</v>
      </c>
      <c r="D955" s="52">
        <f t="shared" ref="D955" si="11491">IF(ISERROR(VLOOKUP(E955,Proveedores,2,FALSE)),"",VLOOKUP(E955,Proveedores,2,FALSE))</f>
        <v>2091</v>
      </c>
      <c r="E955" s="53" t="s">
        <v>121</v>
      </c>
      <c r="F955" s="54">
        <v>530</v>
      </c>
      <c r="G955" s="53" t="s">
        <v>105</v>
      </c>
      <c r="H955" s="53" t="s">
        <v>124</v>
      </c>
      <c r="I955" s="52">
        <v>7</v>
      </c>
      <c r="J955" s="53" t="s">
        <v>58</v>
      </c>
      <c r="K955" s="55">
        <v>44835</v>
      </c>
      <c r="L955" s="56">
        <v>787</v>
      </c>
      <c r="M955" s="56">
        <v>1038</v>
      </c>
      <c r="N955" s="56">
        <v>1014</v>
      </c>
      <c r="O955" s="56">
        <v>27</v>
      </c>
      <c r="P955" s="57">
        <v>966</v>
      </c>
      <c r="Q955" s="58">
        <v>0.22070000000000001</v>
      </c>
      <c r="R955" s="57">
        <v>752.8</v>
      </c>
      <c r="S955" s="57">
        <v>966</v>
      </c>
      <c r="T955" s="58">
        <v>0.22070000000000001</v>
      </c>
      <c r="U955" s="57">
        <v>752.8</v>
      </c>
      <c r="V955" s="57">
        <v>966</v>
      </c>
      <c r="W955" s="58">
        <v>0.22070000000000001</v>
      </c>
      <c r="X955" s="57">
        <v>752.8</v>
      </c>
      <c r="Y955" s="57">
        <v>966</v>
      </c>
      <c r="Z955" s="58">
        <v>0.22070000000000001</v>
      </c>
      <c r="AA955" s="57">
        <v>752.8</v>
      </c>
      <c r="AB955" s="57">
        <v>2157524.8000000003</v>
      </c>
      <c r="AC955" s="53" t="str">
        <f t="shared" si="10919"/>
        <v>Registro Valido</v>
      </c>
      <c r="AD955" s="57">
        <f t="shared" ref="AD955" si="11492">IF(OR(ISERROR(VLOOKUP(CONCATENATE("ALI_",$C955,"_SEG_",$I955,"_PROV_",$D955),Catalogo_Precios,AD$8,FALSE)),L955=0),0,VLOOKUP(CONCATENATE("ALI_",$C955,"_SEG_",$I955,"_PROV_",$D955),Catalogo_Precios,AD$8,FALSE))</f>
        <v>966</v>
      </c>
      <c r="AE955" s="57">
        <f t="shared" ref="AE955" si="11493">IF(OR(ISERROR(VLOOKUP(CONCATENATE("ALI_",$C955,"_SEG_",$I955,"_PROV_",$D955),Catalogo_Precios,AE$8,FALSE)),M955=0),0,VLOOKUP(CONCATENATE("ALI_",$C955,"_SEG_",$I955,"_PROV_",$D955),Catalogo_Precios,AE$8,FALSE))</f>
        <v>966</v>
      </c>
      <c r="AF955" s="57">
        <f t="shared" ref="AF955" si="11494">IF(OR(ISERROR(VLOOKUP(CONCATENATE("ALI_",$C955,"_SEG_",$I955,"_PROV_",$D955),Catalogo_Precios,AF$8,FALSE)),N955=0),0,VLOOKUP(CONCATENATE("ALI_",$C955,"_SEG_",$I955,"_PROV_",$D955),Catalogo_Precios,AF$8,FALSE))</f>
        <v>966</v>
      </c>
      <c r="AG955" s="57">
        <f t="shared" ref="AG955" si="11495">IF(OR(ISERROR(VLOOKUP(CONCATENATE("ALI_",$C955,"_SEG_",$I955,"_PROV_",$D955),Catalogo_Precios,AG$8,FALSE)),O955=0),0,VLOOKUP(CONCATENATE("ALI_",$C955,"_SEG_",$I955,"_PROV_",$D955),Catalogo_Precios,AG$8,FALSE))</f>
        <v>966</v>
      </c>
      <c r="AH955" s="57">
        <f t="shared" ref="AH955" si="11496">IF(OR(ISERROR(VLOOKUP(CONCATENATE("ALI_",$C955,"_SEG_",$I955,"_PROV_",$D955),Catalogo_Precios,AH$8,FALSE)),L955=0),0,VLOOKUP(CONCATENATE("ALI_",$C955,"_SEG_",$I955,"_PROV_",$D955),Catalogo_Precios,AH$8,FALSE))</f>
        <v>941</v>
      </c>
      <c r="AI955" s="57">
        <f t="shared" ref="AI955" si="11497">IF(OR(ISERROR(VLOOKUP(CONCATENATE("ALI_",$C955,"_SEG_",$I955,"_PROV_",$D955),Catalogo_Precios,AI$8,FALSE)),M955=0),0,VLOOKUP(CONCATENATE("ALI_",$C955,"_SEG_",$I955,"_PROV_",$D955),Catalogo_Precios,AI$8,FALSE))</f>
        <v>941</v>
      </c>
      <c r="AJ955" s="57">
        <f t="shared" ref="AJ955" si="11498">IF(OR(ISERROR(VLOOKUP(CONCATENATE("ALI_",$C955,"_SEG_",$I955,"_PROV_",$D955),Catalogo_Precios,AJ$8,FALSE)),N955=0),0,VLOOKUP(CONCATENATE("ALI_",$C955,"_SEG_",$I955,"_PROV_",$D955),Catalogo_Precios,AJ$8,FALSE))</f>
        <v>941</v>
      </c>
      <c r="AK955" s="57">
        <f t="shared" ref="AK955" si="11499">IF(OR(ISERROR(VLOOKUP(CONCATENATE("ALI_",$C955,"_SEG_",$I955,"_PROV_",$D955),Catalogo_Precios,AK$8,FALSE)),O955=0),0,VLOOKUP(CONCATENATE("ALI_",$C955,"_SEG_",$I955,"_PROV_",$D955),Catalogo_Precios,AK$8,FALSE))</f>
        <v>941</v>
      </c>
      <c r="AL955" s="53"/>
      <c r="AM955" s="59" t="str">
        <f t="shared" si="10928"/>
        <v>ALI_46_SEG_7</v>
      </c>
      <c r="AN955" s="59" t="str">
        <f t="shared" si="10929"/>
        <v>ALI_46_SEG_7_VAL_2157524.8</v>
      </c>
      <c r="AO955" s="60">
        <f t="shared" ref="AO955" si="11500">IF(OR(AB955="",AB955=0),0,COUNTIF(Codificacion,AM955))</f>
        <v>2</v>
      </c>
      <c r="AP955" s="61">
        <f t="array" ref="AP955">MIN(IF(Codificacion=AM955,Total_Cotizacion,""))</f>
        <v>2157524.8000000003</v>
      </c>
      <c r="AQ955" s="62" t="b">
        <f t="shared" si="10931"/>
        <v>1</v>
      </c>
      <c r="AR955" s="51" t="str">
        <f t="shared" ref="AR955" si="11501">IF(COUNTIF(Codificacion2,CONCATENATE(AM955,"_VAL_",AB955))&gt;1,"Empate","")</f>
        <v/>
      </c>
      <c r="AS955" s="63" t="str">
        <f t="shared" si="11309"/>
        <v>X</v>
      </c>
      <c r="AT955" s="59" t="str">
        <f t="shared" si="10933"/>
        <v>ALI_46_SEG_7_X</v>
      </c>
      <c r="AU955" s="63">
        <f t="shared" ref="AU955" si="11502">IF(AND(COUNTIF(Codificacion3,AT955)&lt;AO955),1,COUNTIF(Codificacion3,AT955))</f>
        <v>1</v>
      </c>
      <c r="AV955" s="62" t="str">
        <f t="shared" si="10935"/>
        <v>Cotizacion Seleccionada</v>
      </c>
      <c r="AW955" s="53"/>
      <c r="AX955" s="51" t="str">
        <f t="shared" si="10936"/>
        <v>ALI_46_SEG_7VERDADERO</v>
      </c>
      <c r="AY955" s="51">
        <f t="shared" si="10917"/>
        <v>1</v>
      </c>
      <c r="AZ955" s="64" t="b">
        <f t="shared" si="10937"/>
        <v>0</v>
      </c>
    </row>
    <row r="956" spans="1:52" x14ac:dyDescent="0.2">
      <c r="A956" s="50" t="str">
        <f t="shared" si="10880"/>
        <v>ALI_17_SEG_7</v>
      </c>
      <c r="B956" s="51" t="s">
        <v>120</v>
      </c>
      <c r="C956" s="52">
        <v>17</v>
      </c>
      <c r="D956" s="52">
        <f t="shared" ref="D956" si="11503">IF(ISERROR(VLOOKUP(E956,Proveedores,2,FALSE)),"",VLOOKUP(E956,Proveedores,2,FALSE))</f>
        <v>2091</v>
      </c>
      <c r="E956" s="53" t="s">
        <v>121</v>
      </c>
      <c r="F956" s="54">
        <v>531</v>
      </c>
      <c r="G956" s="53" t="s">
        <v>105</v>
      </c>
      <c r="H956" s="53" t="s">
        <v>125</v>
      </c>
      <c r="I956" s="52">
        <v>7</v>
      </c>
      <c r="J956" s="53" t="s">
        <v>58</v>
      </c>
      <c r="K956" s="55">
        <v>44835</v>
      </c>
      <c r="L956" s="56">
        <v>0</v>
      </c>
      <c r="M956" s="56">
        <v>12947</v>
      </c>
      <c r="N956" s="56">
        <v>20738</v>
      </c>
      <c r="O956" s="56">
        <v>296</v>
      </c>
      <c r="P956" s="57">
        <v>0</v>
      </c>
      <c r="Q956" s="58"/>
      <c r="R956" s="57">
        <v>0</v>
      </c>
      <c r="S956" s="57">
        <v>396</v>
      </c>
      <c r="T956" s="58">
        <v>0.22220999999999999</v>
      </c>
      <c r="U956" s="57">
        <v>308</v>
      </c>
      <c r="V956" s="57">
        <v>396</v>
      </c>
      <c r="W956" s="58">
        <v>0.22220999999999999</v>
      </c>
      <c r="X956" s="57">
        <v>308</v>
      </c>
      <c r="Y956" s="57">
        <v>396</v>
      </c>
      <c r="Z956" s="58">
        <v>0.22220999999999999</v>
      </c>
      <c r="AA956" s="57">
        <v>308</v>
      </c>
      <c r="AB956" s="57">
        <v>10466148</v>
      </c>
      <c r="AC956" s="53" t="str">
        <f t="shared" si="10919"/>
        <v>Registro Valido</v>
      </c>
      <c r="AD956" s="57">
        <f t="shared" ref="AD956" si="11504">IF(OR(ISERROR(VLOOKUP(CONCATENATE("ALI_",$C956,"_SEG_",$I956,"_PROV_",$D956),Catalogo_Precios,AD$8,FALSE)),L956=0),0,VLOOKUP(CONCATENATE("ALI_",$C956,"_SEG_",$I956,"_PROV_",$D956),Catalogo_Precios,AD$8,FALSE))</f>
        <v>0</v>
      </c>
      <c r="AE956" s="57">
        <f t="shared" ref="AE956" si="11505">IF(OR(ISERROR(VLOOKUP(CONCATENATE("ALI_",$C956,"_SEG_",$I956,"_PROV_",$D956),Catalogo_Precios,AE$8,FALSE)),M956=0),0,VLOOKUP(CONCATENATE("ALI_",$C956,"_SEG_",$I956,"_PROV_",$D956),Catalogo_Precios,AE$8,FALSE))</f>
        <v>396</v>
      </c>
      <c r="AF956" s="57">
        <f t="shared" ref="AF956" si="11506">IF(OR(ISERROR(VLOOKUP(CONCATENATE("ALI_",$C956,"_SEG_",$I956,"_PROV_",$D956),Catalogo_Precios,AF$8,FALSE)),N956=0),0,VLOOKUP(CONCATENATE("ALI_",$C956,"_SEG_",$I956,"_PROV_",$D956),Catalogo_Precios,AF$8,FALSE))</f>
        <v>396</v>
      </c>
      <c r="AG956" s="57">
        <f t="shared" ref="AG956" si="11507">IF(OR(ISERROR(VLOOKUP(CONCATENATE("ALI_",$C956,"_SEG_",$I956,"_PROV_",$D956),Catalogo_Precios,AG$8,FALSE)),O956=0),0,VLOOKUP(CONCATENATE("ALI_",$C956,"_SEG_",$I956,"_PROV_",$D956),Catalogo_Precios,AG$8,FALSE))</f>
        <v>396</v>
      </c>
      <c r="AH956" s="57">
        <f t="shared" ref="AH956" si="11508">IF(OR(ISERROR(VLOOKUP(CONCATENATE("ALI_",$C956,"_SEG_",$I956,"_PROV_",$D956),Catalogo_Precios,AH$8,FALSE)),L956=0),0,VLOOKUP(CONCATENATE("ALI_",$C956,"_SEG_",$I956,"_PROV_",$D956),Catalogo_Precios,AH$8,FALSE))</f>
        <v>0</v>
      </c>
      <c r="AI956" s="57">
        <f t="shared" ref="AI956" si="11509">IF(OR(ISERROR(VLOOKUP(CONCATENATE("ALI_",$C956,"_SEG_",$I956,"_PROV_",$D956),Catalogo_Precios,AI$8,FALSE)),M956=0),0,VLOOKUP(CONCATENATE("ALI_",$C956,"_SEG_",$I956,"_PROV_",$D956),Catalogo_Precios,AI$8,FALSE))</f>
        <v>385</v>
      </c>
      <c r="AJ956" s="57">
        <f t="shared" ref="AJ956" si="11510">IF(OR(ISERROR(VLOOKUP(CONCATENATE("ALI_",$C956,"_SEG_",$I956,"_PROV_",$D956),Catalogo_Precios,AJ$8,FALSE)),N956=0),0,VLOOKUP(CONCATENATE("ALI_",$C956,"_SEG_",$I956,"_PROV_",$D956),Catalogo_Precios,AJ$8,FALSE))</f>
        <v>385</v>
      </c>
      <c r="AK956" s="57">
        <f t="shared" ref="AK956" si="11511">IF(OR(ISERROR(VLOOKUP(CONCATENATE("ALI_",$C956,"_SEG_",$I956,"_PROV_",$D956),Catalogo_Precios,AK$8,FALSE)),O956=0),0,VLOOKUP(CONCATENATE("ALI_",$C956,"_SEG_",$I956,"_PROV_",$D956),Catalogo_Precios,AK$8,FALSE))</f>
        <v>385</v>
      </c>
      <c r="AL956" s="53"/>
      <c r="AM956" s="59" t="str">
        <f t="shared" si="10928"/>
        <v>ALI_17_SEG_7</v>
      </c>
      <c r="AN956" s="59" t="str">
        <f t="shared" si="10929"/>
        <v>ALI_17_SEG_7_VAL_10466148</v>
      </c>
      <c r="AO956" s="60">
        <f t="shared" ref="AO956" si="11512">IF(OR(AB956="",AB956=0),0,COUNTIF(Codificacion,AM956))</f>
        <v>3</v>
      </c>
      <c r="AP956" s="61">
        <f t="array" ref="AP956">MIN(IF(Codificacion=AM956,Total_Cotizacion,""))</f>
        <v>10466148</v>
      </c>
      <c r="AQ956" s="62" t="b">
        <f t="shared" si="10931"/>
        <v>1</v>
      </c>
      <c r="AR956" s="51" t="str">
        <f t="shared" ref="AR956" si="11513">IF(COUNTIF(Codificacion2,CONCATENATE(AM956,"_VAL_",AB956))&gt;1,"Empate","")</f>
        <v/>
      </c>
      <c r="AS956" s="63" t="str">
        <f t="shared" si="11309"/>
        <v>X</v>
      </c>
      <c r="AT956" s="59" t="str">
        <f t="shared" si="10933"/>
        <v>ALI_17_SEG_7_X</v>
      </c>
      <c r="AU956" s="63">
        <f t="shared" ref="AU956" si="11514">IF(AND(COUNTIF(Codificacion3,AT956)&lt;AO956),1,COUNTIF(Codificacion3,AT956))</f>
        <v>1</v>
      </c>
      <c r="AV956" s="62" t="str">
        <f t="shared" si="10935"/>
        <v>Cotizacion Seleccionada</v>
      </c>
      <c r="AW956" s="53"/>
      <c r="AX956" s="51" t="str">
        <f t="shared" si="10936"/>
        <v>ALI_17_SEG_7VERDADERO</v>
      </c>
      <c r="AY956" s="51">
        <f t="shared" si="10917"/>
        <v>1</v>
      </c>
      <c r="AZ956" s="64" t="b">
        <f t="shared" si="10937"/>
        <v>0</v>
      </c>
    </row>
    <row r="957" spans="1:52" x14ac:dyDescent="0.2">
      <c r="A957" s="50" t="str">
        <f t="shared" si="10880"/>
        <v>ALI_115_SEG_1</v>
      </c>
      <c r="B957" s="51" t="s">
        <v>126</v>
      </c>
      <c r="C957" s="52">
        <v>115</v>
      </c>
      <c r="D957" s="52">
        <f t="shared" ref="D957" si="11515">IF(ISERROR(VLOOKUP(E957,Proveedores,2,FALSE)),"",VLOOKUP(E957,Proveedores,2,FALSE))</f>
        <v>2041</v>
      </c>
      <c r="E957" s="53" t="s">
        <v>127</v>
      </c>
      <c r="F957" s="54">
        <v>1</v>
      </c>
      <c r="G957" s="53" t="s">
        <v>103</v>
      </c>
      <c r="H957" s="53" t="s">
        <v>104</v>
      </c>
      <c r="I957" s="52">
        <v>1</v>
      </c>
      <c r="J957" s="53" t="s">
        <v>58</v>
      </c>
      <c r="K957" s="55">
        <v>44835</v>
      </c>
      <c r="L957" s="56">
        <v>30530</v>
      </c>
      <c r="M957" s="56">
        <v>38408</v>
      </c>
      <c r="N957" s="56">
        <v>20570</v>
      </c>
      <c r="O957" s="56">
        <v>1639</v>
      </c>
      <c r="P957" s="57">
        <v>670</v>
      </c>
      <c r="Q957" s="58">
        <v>0.22029850746268659</v>
      </c>
      <c r="R957" s="57">
        <v>522.4</v>
      </c>
      <c r="S957" s="57">
        <v>1563</v>
      </c>
      <c r="T957" s="58">
        <v>0.22098528470889323</v>
      </c>
      <c r="U957" s="57">
        <v>1217.5999999999999</v>
      </c>
      <c r="V957" s="57">
        <v>2008</v>
      </c>
      <c r="W957" s="58">
        <v>0.2207171314741036</v>
      </c>
      <c r="X957" s="57">
        <v>1564.8</v>
      </c>
      <c r="Y957" s="57">
        <v>2008</v>
      </c>
      <c r="Z957" s="58">
        <v>0.2207171314741036</v>
      </c>
      <c r="AA957" s="57">
        <v>1564.8</v>
      </c>
      <c r="AB957" s="57">
        <v>97467096</v>
      </c>
      <c r="AC957" s="53" t="str">
        <f t="shared" si="10919"/>
        <v>Registro Valido</v>
      </c>
      <c r="AD957" s="57">
        <f t="shared" ref="AD957" si="11516">IF(OR(ISERROR(VLOOKUP(CONCATENATE("ALI_",$C957,"_SEG_",$I957,"_PROV_",$D957),Catalogo_Precios,AD$8,FALSE)),L957=0),0,VLOOKUP(CONCATENATE("ALI_",$C957,"_SEG_",$I957,"_PROV_",$D957),Catalogo_Precios,AD$8,FALSE))</f>
        <v>670</v>
      </c>
      <c r="AE957" s="57">
        <f t="shared" ref="AE957" si="11517">IF(OR(ISERROR(VLOOKUP(CONCATENATE("ALI_",$C957,"_SEG_",$I957,"_PROV_",$D957),Catalogo_Precios,AE$8,FALSE)),M957=0),0,VLOOKUP(CONCATENATE("ALI_",$C957,"_SEG_",$I957,"_PROV_",$D957),Catalogo_Precios,AE$8,FALSE))</f>
        <v>1563</v>
      </c>
      <c r="AF957" s="57">
        <f t="shared" ref="AF957" si="11518">IF(OR(ISERROR(VLOOKUP(CONCATENATE("ALI_",$C957,"_SEG_",$I957,"_PROV_",$D957),Catalogo_Precios,AF$8,FALSE)),N957=0),0,VLOOKUP(CONCATENATE("ALI_",$C957,"_SEG_",$I957,"_PROV_",$D957),Catalogo_Precios,AF$8,FALSE))</f>
        <v>2008</v>
      </c>
      <c r="AG957" s="57">
        <f t="shared" ref="AG957" si="11519">IF(OR(ISERROR(VLOOKUP(CONCATENATE("ALI_",$C957,"_SEG_",$I957,"_PROV_",$D957),Catalogo_Precios,AG$8,FALSE)),O957=0),0,VLOOKUP(CONCATENATE("ALI_",$C957,"_SEG_",$I957,"_PROV_",$D957),Catalogo_Precios,AG$8,FALSE))</f>
        <v>2008</v>
      </c>
      <c r="AH957" s="57">
        <f t="shared" ref="AH957" si="11520">IF(OR(ISERROR(VLOOKUP(CONCATENATE("ALI_",$C957,"_SEG_",$I957,"_PROV_",$D957),Catalogo_Precios,AH$8,FALSE)),L957=0),0,VLOOKUP(CONCATENATE("ALI_",$C957,"_SEG_",$I957,"_PROV_",$D957),Catalogo_Precios,AH$8,FALSE))</f>
        <v>653</v>
      </c>
      <c r="AI957" s="57">
        <f t="shared" ref="AI957" si="11521">IF(OR(ISERROR(VLOOKUP(CONCATENATE("ALI_",$C957,"_SEG_",$I957,"_PROV_",$D957),Catalogo_Precios,AI$8,FALSE)),M957=0),0,VLOOKUP(CONCATENATE("ALI_",$C957,"_SEG_",$I957,"_PROV_",$D957),Catalogo_Precios,AI$8,FALSE))</f>
        <v>1522</v>
      </c>
      <c r="AJ957" s="57">
        <f t="shared" ref="AJ957" si="11522">IF(OR(ISERROR(VLOOKUP(CONCATENATE("ALI_",$C957,"_SEG_",$I957,"_PROV_",$D957),Catalogo_Precios,AJ$8,FALSE)),N957=0),0,VLOOKUP(CONCATENATE("ALI_",$C957,"_SEG_",$I957,"_PROV_",$D957),Catalogo_Precios,AJ$8,FALSE))</f>
        <v>1956</v>
      </c>
      <c r="AK957" s="57">
        <f t="shared" ref="AK957" si="11523">IF(OR(ISERROR(VLOOKUP(CONCATENATE("ALI_",$C957,"_SEG_",$I957,"_PROV_",$D957),Catalogo_Precios,AK$8,FALSE)),O957=0),0,VLOOKUP(CONCATENATE("ALI_",$C957,"_SEG_",$I957,"_PROV_",$D957),Catalogo_Precios,AK$8,FALSE))</f>
        <v>1956</v>
      </c>
      <c r="AL957" s="53"/>
      <c r="AM957" s="59" t="str">
        <f t="shared" si="10928"/>
        <v>ALI_115_SEG_1</v>
      </c>
      <c r="AN957" s="59" t="str">
        <f t="shared" si="10929"/>
        <v>ALI_115_SEG_1_VAL_97467096</v>
      </c>
      <c r="AO957" s="60">
        <f t="shared" ref="AO957" si="11524">IF(OR(AB957="",AB957=0),0,COUNTIF(Codificacion,AM957))</f>
        <v>2</v>
      </c>
      <c r="AP957" s="61">
        <f t="array" ref="AP957">MIN(IF(Codificacion=AM957,Total_Cotizacion,""))</f>
        <v>97467096</v>
      </c>
      <c r="AQ957" s="62" t="b">
        <f t="shared" si="10931"/>
        <v>1</v>
      </c>
      <c r="AR957" s="51" t="str">
        <f t="shared" ref="AR957" si="11525">IF(COUNTIF(Codificacion2,CONCATENATE(AM957,"_VAL_",AB957))&gt;1,"Empate","")</f>
        <v/>
      </c>
      <c r="AS957" s="63" t="str">
        <f t="shared" si="11309"/>
        <v>X</v>
      </c>
      <c r="AT957" s="59" t="str">
        <f t="shared" si="10933"/>
        <v>ALI_115_SEG_1_X</v>
      </c>
      <c r="AU957" s="63">
        <f t="shared" ref="AU957" si="11526">IF(AND(COUNTIF(Codificacion3,AT957)&lt;AO957),1,COUNTIF(Codificacion3,AT957))</f>
        <v>1</v>
      </c>
      <c r="AV957" s="62" t="str">
        <f t="shared" si="10935"/>
        <v>Cotizacion Seleccionada</v>
      </c>
      <c r="AW957" s="53"/>
      <c r="AX957" s="51" t="str">
        <f t="shared" si="10936"/>
        <v>ALI_115_SEG_1VERDADERO</v>
      </c>
      <c r="AY957" s="51">
        <f t="shared" si="10917"/>
        <v>1</v>
      </c>
      <c r="AZ957" s="64" t="b">
        <f t="shared" si="10937"/>
        <v>0</v>
      </c>
    </row>
    <row r="958" spans="1:52" x14ac:dyDescent="0.2">
      <c r="A958" s="50" t="str">
        <f t="shared" si="10880"/>
        <v>ALI_115_SEG_2</v>
      </c>
      <c r="B958" s="51" t="s">
        <v>126</v>
      </c>
      <c r="C958" s="52">
        <v>115</v>
      </c>
      <c r="D958" s="52">
        <f t="shared" ref="D958" si="11527">IF(ISERROR(VLOOKUP(E958,Proveedores,2,FALSE)),"",VLOOKUP(E958,Proveedores,2,FALSE))</f>
        <v>2041</v>
      </c>
      <c r="E958" s="53" t="s">
        <v>127</v>
      </c>
      <c r="F958" s="54">
        <v>2</v>
      </c>
      <c r="G958" s="53" t="s">
        <v>103</v>
      </c>
      <c r="H958" s="53" t="s">
        <v>104</v>
      </c>
      <c r="I958" s="52">
        <v>2</v>
      </c>
      <c r="J958" s="53" t="s">
        <v>58</v>
      </c>
      <c r="K958" s="55">
        <v>44835</v>
      </c>
      <c r="L958" s="56">
        <v>31217</v>
      </c>
      <c r="M958" s="56">
        <v>39274</v>
      </c>
      <c r="N958" s="56">
        <v>21033</v>
      </c>
      <c r="O958" s="56">
        <v>1677</v>
      </c>
      <c r="P958" s="57">
        <v>670</v>
      </c>
      <c r="Q958" s="58">
        <v>0.22029850746268659</v>
      </c>
      <c r="R958" s="57">
        <v>522.4</v>
      </c>
      <c r="S958" s="57">
        <v>1563</v>
      </c>
      <c r="T958" s="58">
        <v>0.22098528470889323</v>
      </c>
      <c r="U958" s="57">
        <v>1217.5999999999999</v>
      </c>
      <c r="V958" s="57">
        <v>2008</v>
      </c>
      <c r="W958" s="58">
        <v>0.2207171314741036</v>
      </c>
      <c r="X958" s="57">
        <v>1564.8</v>
      </c>
      <c r="Y958" s="57">
        <v>2008</v>
      </c>
      <c r="Z958" s="58">
        <v>0.2207171314741036</v>
      </c>
      <c r="AA958" s="57">
        <v>1564.8</v>
      </c>
      <c r="AB958" s="57">
        <v>99664391.199999988</v>
      </c>
      <c r="AC958" s="53" t="str">
        <f t="shared" si="10919"/>
        <v>Registro Valido</v>
      </c>
      <c r="AD958" s="57">
        <f t="shared" ref="AD958" si="11528">IF(OR(ISERROR(VLOOKUP(CONCATENATE("ALI_",$C958,"_SEG_",$I958,"_PROV_",$D958),Catalogo_Precios,AD$8,FALSE)),L958=0),0,VLOOKUP(CONCATENATE("ALI_",$C958,"_SEG_",$I958,"_PROV_",$D958),Catalogo_Precios,AD$8,FALSE))</f>
        <v>670</v>
      </c>
      <c r="AE958" s="57">
        <f t="shared" ref="AE958" si="11529">IF(OR(ISERROR(VLOOKUP(CONCATENATE("ALI_",$C958,"_SEG_",$I958,"_PROV_",$D958),Catalogo_Precios,AE$8,FALSE)),M958=0),0,VLOOKUP(CONCATENATE("ALI_",$C958,"_SEG_",$I958,"_PROV_",$D958),Catalogo_Precios,AE$8,FALSE))</f>
        <v>1563</v>
      </c>
      <c r="AF958" s="57">
        <f t="shared" ref="AF958" si="11530">IF(OR(ISERROR(VLOOKUP(CONCATENATE("ALI_",$C958,"_SEG_",$I958,"_PROV_",$D958),Catalogo_Precios,AF$8,FALSE)),N958=0),0,VLOOKUP(CONCATENATE("ALI_",$C958,"_SEG_",$I958,"_PROV_",$D958),Catalogo_Precios,AF$8,FALSE))</f>
        <v>2008</v>
      </c>
      <c r="AG958" s="57">
        <f t="shared" ref="AG958" si="11531">IF(OR(ISERROR(VLOOKUP(CONCATENATE("ALI_",$C958,"_SEG_",$I958,"_PROV_",$D958),Catalogo_Precios,AG$8,FALSE)),O958=0),0,VLOOKUP(CONCATENATE("ALI_",$C958,"_SEG_",$I958,"_PROV_",$D958),Catalogo_Precios,AG$8,FALSE))</f>
        <v>2008</v>
      </c>
      <c r="AH958" s="57">
        <f t="shared" ref="AH958" si="11532">IF(OR(ISERROR(VLOOKUP(CONCATENATE("ALI_",$C958,"_SEG_",$I958,"_PROV_",$D958),Catalogo_Precios,AH$8,FALSE)),L958=0),0,VLOOKUP(CONCATENATE("ALI_",$C958,"_SEG_",$I958,"_PROV_",$D958),Catalogo_Precios,AH$8,FALSE))</f>
        <v>653</v>
      </c>
      <c r="AI958" s="57">
        <f t="shared" ref="AI958" si="11533">IF(OR(ISERROR(VLOOKUP(CONCATENATE("ALI_",$C958,"_SEG_",$I958,"_PROV_",$D958),Catalogo_Precios,AI$8,FALSE)),M958=0),0,VLOOKUP(CONCATENATE("ALI_",$C958,"_SEG_",$I958,"_PROV_",$D958),Catalogo_Precios,AI$8,FALSE))</f>
        <v>1522</v>
      </c>
      <c r="AJ958" s="57">
        <f t="shared" ref="AJ958" si="11534">IF(OR(ISERROR(VLOOKUP(CONCATENATE("ALI_",$C958,"_SEG_",$I958,"_PROV_",$D958),Catalogo_Precios,AJ$8,FALSE)),N958=0),0,VLOOKUP(CONCATENATE("ALI_",$C958,"_SEG_",$I958,"_PROV_",$D958),Catalogo_Precios,AJ$8,FALSE))</f>
        <v>1956</v>
      </c>
      <c r="AK958" s="57">
        <f t="shared" ref="AK958" si="11535">IF(OR(ISERROR(VLOOKUP(CONCATENATE("ALI_",$C958,"_SEG_",$I958,"_PROV_",$D958),Catalogo_Precios,AK$8,FALSE)),O958=0),0,VLOOKUP(CONCATENATE("ALI_",$C958,"_SEG_",$I958,"_PROV_",$D958),Catalogo_Precios,AK$8,FALSE))</f>
        <v>1956</v>
      </c>
      <c r="AL958" s="53"/>
      <c r="AM958" s="59" t="str">
        <f t="shared" si="10928"/>
        <v>ALI_115_SEG_2</v>
      </c>
      <c r="AN958" s="59" t="str">
        <f t="shared" si="10929"/>
        <v>ALI_115_SEG_2_VAL_99664391.2</v>
      </c>
      <c r="AO958" s="60">
        <f t="shared" ref="AO958" si="11536">IF(OR(AB958="",AB958=0),0,COUNTIF(Codificacion,AM958))</f>
        <v>2</v>
      </c>
      <c r="AP958" s="61">
        <f t="array" ref="AP958">MIN(IF(Codificacion=AM958,Total_Cotizacion,""))</f>
        <v>99664391.199999988</v>
      </c>
      <c r="AQ958" s="62" t="b">
        <f t="shared" si="10931"/>
        <v>1</v>
      </c>
      <c r="AR958" s="51" t="str">
        <f t="shared" ref="AR958" si="11537">IF(COUNTIF(Codificacion2,CONCATENATE(AM958,"_VAL_",AB958))&gt;1,"Empate","")</f>
        <v/>
      </c>
      <c r="AS958" s="63" t="str">
        <f t="shared" si="11309"/>
        <v>X</v>
      </c>
      <c r="AT958" s="59" t="str">
        <f t="shared" si="10933"/>
        <v>ALI_115_SEG_2_X</v>
      </c>
      <c r="AU958" s="63">
        <f t="shared" ref="AU958" si="11538">IF(AND(COUNTIF(Codificacion3,AT958)&lt;AO958),1,COUNTIF(Codificacion3,AT958))</f>
        <v>1</v>
      </c>
      <c r="AV958" s="62" t="str">
        <f t="shared" si="10935"/>
        <v>Cotizacion Seleccionada</v>
      </c>
      <c r="AW958" s="53"/>
      <c r="AX958" s="51" t="str">
        <f t="shared" si="10936"/>
        <v>ALI_115_SEG_2VERDADERO</v>
      </c>
      <c r="AY958" s="51">
        <f t="shared" si="10917"/>
        <v>1</v>
      </c>
      <c r="AZ958" s="64" t="b">
        <f t="shared" si="10937"/>
        <v>0</v>
      </c>
    </row>
    <row r="959" spans="1:52" x14ac:dyDescent="0.2">
      <c r="A959" s="50" t="str">
        <f t="shared" si="10880"/>
        <v>ALI_115_SEG_3</v>
      </c>
      <c r="B959" s="51" t="s">
        <v>126</v>
      </c>
      <c r="C959" s="52">
        <v>115</v>
      </c>
      <c r="D959" s="52">
        <f t="shared" ref="D959" si="11539">IF(ISERROR(VLOOKUP(E959,Proveedores,2,FALSE)),"",VLOOKUP(E959,Proveedores,2,FALSE))</f>
        <v>2041</v>
      </c>
      <c r="E959" s="53" t="s">
        <v>127</v>
      </c>
      <c r="F959" s="54">
        <v>3</v>
      </c>
      <c r="G959" s="53" t="s">
        <v>103</v>
      </c>
      <c r="H959" s="53" t="s">
        <v>104</v>
      </c>
      <c r="I959" s="52">
        <v>3</v>
      </c>
      <c r="J959" s="53" t="s">
        <v>58</v>
      </c>
      <c r="K959" s="55">
        <v>44835</v>
      </c>
      <c r="L959" s="56">
        <v>31031</v>
      </c>
      <c r="M959" s="56">
        <v>39040</v>
      </c>
      <c r="N959" s="56">
        <v>20906</v>
      </c>
      <c r="O959" s="56">
        <v>1665</v>
      </c>
      <c r="P959" s="57">
        <v>670</v>
      </c>
      <c r="Q959" s="58">
        <v>0.22029850746268659</v>
      </c>
      <c r="R959" s="57">
        <v>522.4</v>
      </c>
      <c r="S959" s="57">
        <v>1563</v>
      </c>
      <c r="T959" s="58">
        <v>0.22098528470889323</v>
      </c>
      <c r="U959" s="57">
        <v>1217.5999999999999</v>
      </c>
      <c r="V959" s="57">
        <v>2008</v>
      </c>
      <c r="W959" s="58">
        <v>0.2207171314741036</v>
      </c>
      <c r="X959" s="57">
        <v>1564.8</v>
      </c>
      <c r="Y959" s="57">
        <v>2008</v>
      </c>
      <c r="Z959" s="58">
        <v>0.2207171314741036</v>
      </c>
      <c r="AA959" s="57">
        <v>1564.8</v>
      </c>
      <c r="AB959" s="57">
        <v>99064799.200000003</v>
      </c>
      <c r="AC959" s="53" t="str">
        <f t="shared" si="10919"/>
        <v>Registro Valido</v>
      </c>
      <c r="AD959" s="57">
        <f t="shared" ref="AD959" si="11540">IF(OR(ISERROR(VLOOKUP(CONCATENATE("ALI_",$C959,"_SEG_",$I959,"_PROV_",$D959),Catalogo_Precios,AD$8,FALSE)),L959=0),0,VLOOKUP(CONCATENATE("ALI_",$C959,"_SEG_",$I959,"_PROV_",$D959),Catalogo_Precios,AD$8,FALSE))</f>
        <v>670</v>
      </c>
      <c r="AE959" s="57">
        <f t="shared" ref="AE959" si="11541">IF(OR(ISERROR(VLOOKUP(CONCATENATE("ALI_",$C959,"_SEG_",$I959,"_PROV_",$D959),Catalogo_Precios,AE$8,FALSE)),M959=0),0,VLOOKUP(CONCATENATE("ALI_",$C959,"_SEG_",$I959,"_PROV_",$D959),Catalogo_Precios,AE$8,FALSE))</f>
        <v>1563</v>
      </c>
      <c r="AF959" s="57">
        <f t="shared" ref="AF959" si="11542">IF(OR(ISERROR(VLOOKUP(CONCATENATE("ALI_",$C959,"_SEG_",$I959,"_PROV_",$D959),Catalogo_Precios,AF$8,FALSE)),N959=0),0,VLOOKUP(CONCATENATE("ALI_",$C959,"_SEG_",$I959,"_PROV_",$D959),Catalogo_Precios,AF$8,FALSE))</f>
        <v>2008</v>
      </c>
      <c r="AG959" s="57">
        <f t="shared" ref="AG959" si="11543">IF(OR(ISERROR(VLOOKUP(CONCATENATE("ALI_",$C959,"_SEG_",$I959,"_PROV_",$D959),Catalogo_Precios,AG$8,FALSE)),O959=0),0,VLOOKUP(CONCATENATE("ALI_",$C959,"_SEG_",$I959,"_PROV_",$D959),Catalogo_Precios,AG$8,FALSE))</f>
        <v>2008</v>
      </c>
      <c r="AH959" s="57">
        <f t="shared" ref="AH959" si="11544">IF(OR(ISERROR(VLOOKUP(CONCATENATE("ALI_",$C959,"_SEG_",$I959,"_PROV_",$D959),Catalogo_Precios,AH$8,FALSE)),L959=0),0,VLOOKUP(CONCATENATE("ALI_",$C959,"_SEG_",$I959,"_PROV_",$D959),Catalogo_Precios,AH$8,FALSE))</f>
        <v>653</v>
      </c>
      <c r="AI959" s="57">
        <f t="shared" ref="AI959" si="11545">IF(OR(ISERROR(VLOOKUP(CONCATENATE("ALI_",$C959,"_SEG_",$I959,"_PROV_",$D959),Catalogo_Precios,AI$8,FALSE)),M959=0),0,VLOOKUP(CONCATENATE("ALI_",$C959,"_SEG_",$I959,"_PROV_",$D959),Catalogo_Precios,AI$8,FALSE))</f>
        <v>1522</v>
      </c>
      <c r="AJ959" s="57">
        <f t="shared" ref="AJ959" si="11546">IF(OR(ISERROR(VLOOKUP(CONCATENATE("ALI_",$C959,"_SEG_",$I959,"_PROV_",$D959),Catalogo_Precios,AJ$8,FALSE)),N959=0),0,VLOOKUP(CONCATENATE("ALI_",$C959,"_SEG_",$I959,"_PROV_",$D959),Catalogo_Precios,AJ$8,FALSE))</f>
        <v>1956</v>
      </c>
      <c r="AK959" s="57">
        <f t="shared" ref="AK959" si="11547">IF(OR(ISERROR(VLOOKUP(CONCATENATE("ALI_",$C959,"_SEG_",$I959,"_PROV_",$D959),Catalogo_Precios,AK$8,FALSE)),O959=0),0,VLOOKUP(CONCATENATE("ALI_",$C959,"_SEG_",$I959,"_PROV_",$D959),Catalogo_Precios,AK$8,FALSE))</f>
        <v>1956</v>
      </c>
      <c r="AL959" s="53"/>
      <c r="AM959" s="59" t="str">
        <f t="shared" si="10928"/>
        <v>ALI_115_SEG_3</v>
      </c>
      <c r="AN959" s="59" t="str">
        <f t="shared" si="10929"/>
        <v>ALI_115_SEG_3_VAL_99064799.2</v>
      </c>
      <c r="AO959" s="60">
        <f t="shared" ref="AO959" si="11548">IF(OR(AB959="",AB959=0),0,COUNTIF(Codificacion,AM959))</f>
        <v>2</v>
      </c>
      <c r="AP959" s="61">
        <f t="array" ref="AP959">MIN(IF(Codificacion=AM959,Total_Cotizacion,""))</f>
        <v>99064799.200000003</v>
      </c>
      <c r="AQ959" s="62" t="b">
        <f t="shared" si="10931"/>
        <v>1</v>
      </c>
      <c r="AR959" s="51" t="str">
        <f t="shared" ref="AR959" si="11549">IF(COUNTIF(Codificacion2,CONCATENATE(AM959,"_VAL_",AB959))&gt;1,"Empate","")</f>
        <v/>
      </c>
      <c r="AS959" s="63" t="str">
        <f t="shared" si="11309"/>
        <v>X</v>
      </c>
      <c r="AT959" s="59" t="str">
        <f t="shared" si="10933"/>
        <v>ALI_115_SEG_3_X</v>
      </c>
      <c r="AU959" s="63">
        <f t="shared" ref="AU959" si="11550">IF(AND(COUNTIF(Codificacion3,AT959)&lt;AO959),1,COUNTIF(Codificacion3,AT959))</f>
        <v>1</v>
      </c>
      <c r="AV959" s="62" t="str">
        <f t="shared" si="10935"/>
        <v>Cotizacion Seleccionada</v>
      </c>
      <c r="AW959" s="53"/>
      <c r="AX959" s="51" t="str">
        <f t="shared" si="10936"/>
        <v>ALI_115_SEG_3VERDADERO</v>
      </c>
      <c r="AY959" s="51">
        <f t="shared" si="10917"/>
        <v>1</v>
      </c>
      <c r="AZ959" s="64" t="b">
        <f t="shared" si="10937"/>
        <v>0</v>
      </c>
    </row>
    <row r="960" spans="1:52" x14ac:dyDescent="0.2">
      <c r="A960" s="50" t="b">
        <f t="shared" si="10880"/>
        <v>0</v>
      </c>
      <c r="B960" s="51" t="s">
        <v>126</v>
      </c>
      <c r="C960" s="52">
        <v>115</v>
      </c>
      <c r="D960" s="52">
        <f t="shared" ref="D960" si="11551">IF(ISERROR(VLOOKUP(E960,Proveedores,2,FALSE)),"",VLOOKUP(E960,Proveedores,2,FALSE))</f>
        <v>2041</v>
      </c>
      <c r="E960" s="53" t="s">
        <v>127</v>
      </c>
      <c r="F960" s="54">
        <v>4</v>
      </c>
      <c r="G960" s="53" t="s">
        <v>103</v>
      </c>
      <c r="H960" s="53" t="s">
        <v>104</v>
      </c>
      <c r="I960" s="52">
        <v>4</v>
      </c>
      <c r="J960" s="53" t="s">
        <v>58</v>
      </c>
      <c r="K960" s="55">
        <v>44835</v>
      </c>
      <c r="L960" s="56">
        <v>39877</v>
      </c>
      <c r="M960" s="56">
        <v>49862</v>
      </c>
      <c r="N960" s="56">
        <v>26112</v>
      </c>
      <c r="O960" s="56">
        <v>2072</v>
      </c>
      <c r="P960" s="57">
        <v>670</v>
      </c>
      <c r="Q960" s="58">
        <v>0.22029850746268659</v>
      </c>
      <c r="R960" s="57">
        <v>522.4</v>
      </c>
      <c r="S960" s="57">
        <v>1563</v>
      </c>
      <c r="T960" s="58">
        <v>0.22098528470889323</v>
      </c>
      <c r="U960" s="57">
        <v>1217.5999999999999</v>
      </c>
      <c r="V960" s="57">
        <v>2008</v>
      </c>
      <c r="W960" s="58">
        <v>0.2207171314741036</v>
      </c>
      <c r="X960" s="57">
        <v>1564.8</v>
      </c>
      <c r="Y960" s="57">
        <v>2008</v>
      </c>
      <c r="Z960" s="58">
        <v>0.2207171314741036</v>
      </c>
      <c r="AA960" s="57">
        <v>1564.8</v>
      </c>
      <c r="AB960" s="57">
        <v>125646039.19999999</v>
      </c>
      <c r="AC960" s="53" t="str">
        <f t="shared" si="10919"/>
        <v>Registro Valido</v>
      </c>
      <c r="AD960" s="57">
        <f t="shared" ref="AD960" si="11552">IF(OR(ISERROR(VLOOKUP(CONCATENATE("ALI_",$C960,"_SEG_",$I960,"_PROV_",$D960),Catalogo_Precios,AD$8,FALSE)),L960=0),0,VLOOKUP(CONCATENATE("ALI_",$C960,"_SEG_",$I960,"_PROV_",$D960),Catalogo_Precios,AD$8,FALSE))</f>
        <v>670</v>
      </c>
      <c r="AE960" s="57">
        <f t="shared" ref="AE960" si="11553">IF(OR(ISERROR(VLOOKUP(CONCATENATE("ALI_",$C960,"_SEG_",$I960,"_PROV_",$D960),Catalogo_Precios,AE$8,FALSE)),M960=0),0,VLOOKUP(CONCATENATE("ALI_",$C960,"_SEG_",$I960,"_PROV_",$D960),Catalogo_Precios,AE$8,FALSE))</f>
        <v>1563</v>
      </c>
      <c r="AF960" s="57">
        <f t="shared" ref="AF960" si="11554">IF(OR(ISERROR(VLOOKUP(CONCATENATE("ALI_",$C960,"_SEG_",$I960,"_PROV_",$D960),Catalogo_Precios,AF$8,FALSE)),N960=0),0,VLOOKUP(CONCATENATE("ALI_",$C960,"_SEG_",$I960,"_PROV_",$D960),Catalogo_Precios,AF$8,FALSE))</f>
        <v>2008</v>
      </c>
      <c r="AG960" s="57">
        <f t="shared" ref="AG960" si="11555">IF(OR(ISERROR(VLOOKUP(CONCATENATE("ALI_",$C960,"_SEG_",$I960,"_PROV_",$D960),Catalogo_Precios,AG$8,FALSE)),O960=0),0,VLOOKUP(CONCATENATE("ALI_",$C960,"_SEG_",$I960,"_PROV_",$D960),Catalogo_Precios,AG$8,FALSE))</f>
        <v>2008</v>
      </c>
      <c r="AH960" s="57">
        <f t="shared" ref="AH960" si="11556">IF(OR(ISERROR(VLOOKUP(CONCATENATE("ALI_",$C960,"_SEG_",$I960,"_PROV_",$D960),Catalogo_Precios,AH$8,FALSE)),L960=0),0,VLOOKUP(CONCATENATE("ALI_",$C960,"_SEG_",$I960,"_PROV_",$D960),Catalogo_Precios,AH$8,FALSE))</f>
        <v>653</v>
      </c>
      <c r="AI960" s="57">
        <f t="shared" ref="AI960" si="11557">IF(OR(ISERROR(VLOOKUP(CONCATENATE("ALI_",$C960,"_SEG_",$I960,"_PROV_",$D960),Catalogo_Precios,AI$8,FALSE)),M960=0),0,VLOOKUP(CONCATENATE("ALI_",$C960,"_SEG_",$I960,"_PROV_",$D960),Catalogo_Precios,AI$8,FALSE))</f>
        <v>1522</v>
      </c>
      <c r="AJ960" s="57">
        <f t="shared" ref="AJ960" si="11558">IF(OR(ISERROR(VLOOKUP(CONCATENATE("ALI_",$C960,"_SEG_",$I960,"_PROV_",$D960),Catalogo_Precios,AJ$8,FALSE)),N960=0),0,VLOOKUP(CONCATENATE("ALI_",$C960,"_SEG_",$I960,"_PROV_",$D960),Catalogo_Precios,AJ$8,FALSE))</f>
        <v>1956</v>
      </c>
      <c r="AK960" s="57">
        <f t="shared" ref="AK960" si="11559">IF(OR(ISERROR(VLOOKUP(CONCATENATE("ALI_",$C960,"_SEG_",$I960,"_PROV_",$D960),Catalogo_Precios,AK$8,FALSE)),O960=0),0,VLOOKUP(CONCATENATE("ALI_",$C960,"_SEG_",$I960,"_PROV_",$D960),Catalogo_Precios,AK$8,FALSE))</f>
        <v>1956</v>
      </c>
      <c r="AL960" s="53"/>
      <c r="AM960" s="59" t="str">
        <f t="shared" si="10928"/>
        <v>ALI_115_SEG_4</v>
      </c>
      <c r="AN960" s="59" t="str">
        <f t="shared" si="10929"/>
        <v>ALI_115_SEG_4_VAL_125646039.2</v>
      </c>
      <c r="AO960" s="60">
        <f t="shared" ref="AO960" si="11560">IF(OR(AB960="",AB960=0),0,COUNTIF(Codificacion,AM960))</f>
        <v>2</v>
      </c>
      <c r="AP960" s="61">
        <f t="array" ref="AP960">MIN(IF(Codificacion=AM960,Total_Cotizacion,""))</f>
        <v>125646039.19999999</v>
      </c>
      <c r="AQ960" s="62" t="b">
        <f t="shared" si="10931"/>
        <v>1</v>
      </c>
      <c r="AR960" s="51" t="str">
        <f t="shared" ref="AR960" si="11561">IF(COUNTIF(Codificacion2,CONCATENATE(AM960,"_VAL_",AB960))&gt;1,"Empate","")</f>
        <v>Empate</v>
      </c>
      <c r="AS960" s="63" t="str">
        <f t="shared" si="11309"/>
        <v/>
      </c>
      <c r="AT960" s="59" t="str">
        <f t="shared" si="10933"/>
        <v>ALI_115_SEG_4_</v>
      </c>
      <c r="AU960" s="63">
        <f t="shared" ref="AU960" si="11562">IF(AND(COUNTIF(Codificacion3,AT960)&lt;AO960),1,COUNTIF(Codificacion3,AT960))</f>
        <v>1</v>
      </c>
      <c r="AV960" s="62" t="str">
        <f t="shared" si="10935"/>
        <v>No Seleccionada</v>
      </c>
      <c r="AW960" s="53"/>
      <c r="AX960" s="51" t="str">
        <f t="shared" si="10936"/>
        <v>ALI_115_SEG_4VERDADERO</v>
      </c>
      <c r="AY960" s="51">
        <f t="shared" si="10917"/>
        <v>2</v>
      </c>
      <c r="AZ960" s="64" t="b">
        <f t="shared" si="10937"/>
        <v>1</v>
      </c>
    </row>
    <row r="961" spans="1:52" x14ac:dyDescent="0.2">
      <c r="A961" s="50" t="b">
        <f t="shared" si="10880"/>
        <v>0</v>
      </c>
      <c r="B961" s="51" t="s">
        <v>126</v>
      </c>
      <c r="C961" s="52">
        <v>115</v>
      </c>
      <c r="D961" s="52">
        <f t="shared" ref="D961" si="11563">IF(ISERROR(VLOOKUP(E961,Proveedores,2,FALSE)),"",VLOOKUP(E961,Proveedores,2,FALSE))</f>
        <v>2041</v>
      </c>
      <c r="E961" s="53" t="s">
        <v>127</v>
      </c>
      <c r="F961" s="54">
        <v>5</v>
      </c>
      <c r="G961" s="53" t="s">
        <v>103</v>
      </c>
      <c r="H961" s="53" t="s">
        <v>104</v>
      </c>
      <c r="I961" s="52">
        <v>5</v>
      </c>
      <c r="J961" s="53" t="s">
        <v>58</v>
      </c>
      <c r="K961" s="55">
        <v>44835</v>
      </c>
      <c r="L961" s="56">
        <v>30735</v>
      </c>
      <c r="M961" s="56">
        <v>38668</v>
      </c>
      <c r="N961" s="56">
        <v>20708</v>
      </c>
      <c r="O961" s="56">
        <v>1650</v>
      </c>
      <c r="P961" s="57">
        <v>670</v>
      </c>
      <c r="Q961" s="58">
        <v>0.22029850746268659</v>
      </c>
      <c r="R961" s="57">
        <v>522.4</v>
      </c>
      <c r="S961" s="57">
        <v>1563</v>
      </c>
      <c r="T961" s="58">
        <v>0.22098528470889323</v>
      </c>
      <c r="U961" s="57">
        <v>1217.5999999999999</v>
      </c>
      <c r="V961" s="57">
        <v>2008</v>
      </c>
      <c r="W961" s="58">
        <v>0.2207171314741036</v>
      </c>
      <c r="X961" s="57">
        <v>1564.8</v>
      </c>
      <c r="Y961" s="57">
        <v>2008</v>
      </c>
      <c r="Z961" s="58">
        <v>0.2207171314741036</v>
      </c>
      <c r="AA961" s="57">
        <v>1564.8</v>
      </c>
      <c r="AB961" s="57">
        <v>98123919.199999988</v>
      </c>
      <c r="AC961" s="53" t="str">
        <f t="shared" si="10919"/>
        <v>Registro Valido</v>
      </c>
      <c r="AD961" s="57">
        <f t="shared" ref="AD961" si="11564">IF(OR(ISERROR(VLOOKUP(CONCATENATE("ALI_",$C961,"_SEG_",$I961,"_PROV_",$D961),Catalogo_Precios,AD$8,FALSE)),L961=0),0,VLOOKUP(CONCATENATE("ALI_",$C961,"_SEG_",$I961,"_PROV_",$D961),Catalogo_Precios,AD$8,FALSE))</f>
        <v>670</v>
      </c>
      <c r="AE961" s="57">
        <f t="shared" ref="AE961" si="11565">IF(OR(ISERROR(VLOOKUP(CONCATENATE("ALI_",$C961,"_SEG_",$I961,"_PROV_",$D961),Catalogo_Precios,AE$8,FALSE)),M961=0),0,VLOOKUP(CONCATENATE("ALI_",$C961,"_SEG_",$I961,"_PROV_",$D961),Catalogo_Precios,AE$8,FALSE))</f>
        <v>1563</v>
      </c>
      <c r="AF961" s="57">
        <f t="shared" ref="AF961" si="11566">IF(OR(ISERROR(VLOOKUP(CONCATENATE("ALI_",$C961,"_SEG_",$I961,"_PROV_",$D961),Catalogo_Precios,AF$8,FALSE)),N961=0),0,VLOOKUP(CONCATENATE("ALI_",$C961,"_SEG_",$I961,"_PROV_",$D961),Catalogo_Precios,AF$8,FALSE))</f>
        <v>2008</v>
      </c>
      <c r="AG961" s="57">
        <f t="shared" ref="AG961" si="11567">IF(OR(ISERROR(VLOOKUP(CONCATENATE("ALI_",$C961,"_SEG_",$I961,"_PROV_",$D961),Catalogo_Precios,AG$8,FALSE)),O961=0),0,VLOOKUP(CONCATENATE("ALI_",$C961,"_SEG_",$I961,"_PROV_",$D961),Catalogo_Precios,AG$8,FALSE))</f>
        <v>2008</v>
      </c>
      <c r="AH961" s="57">
        <f t="shared" ref="AH961" si="11568">IF(OR(ISERROR(VLOOKUP(CONCATENATE("ALI_",$C961,"_SEG_",$I961,"_PROV_",$D961),Catalogo_Precios,AH$8,FALSE)),L961=0),0,VLOOKUP(CONCATENATE("ALI_",$C961,"_SEG_",$I961,"_PROV_",$D961),Catalogo_Precios,AH$8,FALSE))</f>
        <v>653</v>
      </c>
      <c r="AI961" s="57">
        <f t="shared" ref="AI961" si="11569">IF(OR(ISERROR(VLOOKUP(CONCATENATE("ALI_",$C961,"_SEG_",$I961,"_PROV_",$D961),Catalogo_Precios,AI$8,FALSE)),M961=0),0,VLOOKUP(CONCATENATE("ALI_",$C961,"_SEG_",$I961,"_PROV_",$D961),Catalogo_Precios,AI$8,FALSE))</f>
        <v>1522</v>
      </c>
      <c r="AJ961" s="57">
        <f t="shared" ref="AJ961" si="11570">IF(OR(ISERROR(VLOOKUP(CONCATENATE("ALI_",$C961,"_SEG_",$I961,"_PROV_",$D961),Catalogo_Precios,AJ$8,FALSE)),N961=0),0,VLOOKUP(CONCATENATE("ALI_",$C961,"_SEG_",$I961,"_PROV_",$D961),Catalogo_Precios,AJ$8,FALSE))</f>
        <v>1956</v>
      </c>
      <c r="AK961" s="57">
        <f t="shared" ref="AK961" si="11571">IF(OR(ISERROR(VLOOKUP(CONCATENATE("ALI_",$C961,"_SEG_",$I961,"_PROV_",$D961),Catalogo_Precios,AK$8,FALSE)),O961=0),0,VLOOKUP(CONCATENATE("ALI_",$C961,"_SEG_",$I961,"_PROV_",$D961),Catalogo_Precios,AK$8,FALSE))</f>
        <v>1956</v>
      </c>
      <c r="AL961" s="53"/>
      <c r="AM961" s="59" t="str">
        <f t="shared" si="10928"/>
        <v>ALI_115_SEG_5</v>
      </c>
      <c r="AN961" s="59" t="str">
        <f t="shared" si="10929"/>
        <v>ALI_115_SEG_5_VAL_98123919.2</v>
      </c>
      <c r="AO961" s="60">
        <f t="shared" ref="AO961" si="11572">IF(OR(AB961="",AB961=0),0,COUNTIF(Codificacion,AM961))</f>
        <v>2</v>
      </c>
      <c r="AP961" s="61">
        <f t="array" ref="AP961">MIN(IF(Codificacion=AM961,Total_Cotizacion,""))</f>
        <v>98123919.199999988</v>
      </c>
      <c r="AQ961" s="62" t="b">
        <f t="shared" si="10931"/>
        <v>1</v>
      </c>
      <c r="AR961" s="51" t="str">
        <f t="shared" ref="AR961" si="11573">IF(COUNTIF(Codificacion2,CONCATENATE(AM961,"_VAL_",AB961))&gt;1,"Empate","")</f>
        <v>Empate</v>
      </c>
      <c r="AS961" s="63" t="str">
        <f t="shared" si="11309"/>
        <v/>
      </c>
      <c r="AT961" s="59" t="str">
        <f t="shared" si="10933"/>
        <v>ALI_115_SEG_5_</v>
      </c>
      <c r="AU961" s="63">
        <f t="shared" ref="AU961" si="11574">IF(AND(COUNTIF(Codificacion3,AT961)&lt;AO961),1,COUNTIF(Codificacion3,AT961))</f>
        <v>1</v>
      </c>
      <c r="AV961" s="62" t="str">
        <f t="shared" si="10935"/>
        <v>No Seleccionada</v>
      </c>
      <c r="AW961" s="53"/>
      <c r="AX961" s="51" t="str">
        <f t="shared" si="10936"/>
        <v>ALI_115_SEG_5VERDADERO</v>
      </c>
      <c r="AY961" s="51">
        <f t="shared" si="10917"/>
        <v>2</v>
      </c>
      <c r="AZ961" s="64" t="b">
        <f t="shared" si="10937"/>
        <v>1</v>
      </c>
    </row>
    <row r="962" spans="1:52" x14ac:dyDescent="0.2">
      <c r="A962" s="50" t="b">
        <f t="shared" si="10880"/>
        <v>0</v>
      </c>
      <c r="B962" s="51" t="s">
        <v>126</v>
      </c>
      <c r="C962" s="52">
        <v>115</v>
      </c>
      <c r="D962" s="52">
        <f t="shared" ref="D962" si="11575">IF(ISERROR(VLOOKUP(E962,Proveedores,2,FALSE)),"",VLOOKUP(E962,Proveedores,2,FALSE))</f>
        <v>2041</v>
      </c>
      <c r="E962" s="53" t="s">
        <v>127</v>
      </c>
      <c r="F962" s="54">
        <v>6</v>
      </c>
      <c r="G962" s="53" t="s">
        <v>103</v>
      </c>
      <c r="H962" s="53" t="s">
        <v>104</v>
      </c>
      <c r="I962" s="52">
        <v>6</v>
      </c>
      <c r="J962" s="53" t="s">
        <v>58</v>
      </c>
      <c r="K962" s="55">
        <v>44835</v>
      </c>
      <c r="L962" s="56">
        <v>33269</v>
      </c>
      <c r="M962" s="56">
        <v>41857</v>
      </c>
      <c r="N962" s="56">
        <v>22411</v>
      </c>
      <c r="O962" s="56">
        <v>1788</v>
      </c>
      <c r="P962" s="57">
        <v>670</v>
      </c>
      <c r="Q962" s="58">
        <v>0.22029850746268659</v>
      </c>
      <c r="R962" s="57">
        <v>522.4</v>
      </c>
      <c r="S962" s="57">
        <v>1563</v>
      </c>
      <c r="T962" s="58">
        <v>0.22098528470889323</v>
      </c>
      <c r="U962" s="57">
        <v>1217.5999999999999</v>
      </c>
      <c r="V962" s="57">
        <v>2008</v>
      </c>
      <c r="W962" s="58">
        <v>0.2207171314741036</v>
      </c>
      <c r="X962" s="57">
        <v>1564.8</v>
      </c>
      <c r="Y962" s="57">
        <v>2008</v>
      </c>
      <c r="Z962" s="58">
        <v>0.2207171314741036</v>
      </c>
      <c r="AA962" s="57">
        <v>1564.8</v>
      </c>
      <c r="AB962" s="57">
        <v>106211404</v>
      </c>
      <c r="AC962" s="53" t="str">
        <f t="shared" si="10919"/>
        <v>Registro Valido</v>
      </c>
      <c r="AD962" s="57">
        <f t="shared" ref="AD962" si="11576">IF(OR(ISERROR(VLOOKUP(CONCATENATE("ALI_",$C962,"_SEG_",$I962,"_PROV_",$D962),Catalogo_Precios,AD$8,FALSE)),L962=0),0,VLOOKUP(CONCATENATE("ALI_",$C962,"_SEG_",$I962,"_PROV_",$D962),Catalogo_Precios,AD$8,FALSE))</f>
        <v>670</v>
      </c>
      <c r="AE962" s="57">
        <f t="shared" ref="AE962" si="11577">IF(OR(ISERROR(VLOOKUP(CONCATENATE("ALI_",$C962,"_SEG_",$I962,"_PROV_",$D962),Catalogo_Precios,AE$8,FALSE)),M962=0),0,VLOOKUP(CONCATENATE("ALI_",$C962,"_SEG_",$I962,"_PROV_",$D962),Catalogo_Precios,AE$8,FALSE))</f>
        <v>1563</v>
      </c>
      <c r="AF962" s="57">
        <f t="shared" ref="AF962" si="11578">IF(OR(ISERROR(VLOOKUP(CONCATENATE("ALI_",$C962,"_SEG_",$I962,"_PROV_",$D962),Catalogo_Precios,AF$8,FALSE)),N962=0),0,VLOOKUP(CONCATENATE("ALI_",$C962,"_SEG_",$I962,"_PROV_",$D962),Catalogo_Precios,AF$8,FALSE))</f>
        <v>2008</v>
      </c>
      <c r="AG962" s="57">
        <f t="shared" ref="AG962" si="11579">IF(OR(ISERROR(VLOOKUP(CONCATENATE("ALI_",$C962,"_SEG_",$I962,"_PROV_",$D962),Catalogo_Precios,AG$8,FALSE)),O962=0),0,VLOOKUP(CONCATENATE("ALI_",$C962,"_SEG_",$I962,"_PROV_",$D962),Catalogo_Precios,AG$8,FALSE))</f>
        <v>2008</v>
      </c>
      <c r="AH962" s="57">
        <f t="shared" ref="AH962" si="11580">IF(OR(ISERROR(VLOOKUP(CONCATENATE("ALI_",$C962,"_SEG_",$I962,"_PROV_",$D962),Catalogo_Precios,AH$8,FALSE)),L962=0),0,VLOOKUP(CONCATENATE("ALI_",$C962,"_SEG_",$I962,"_PROV_",$D962),Catalogo_Precios,AH$8,FALSE))</f>
        <v>653</v>
      </c>
      <c r="AI962" s="57">
        <f t="shared" ref="AI962" si="11581">IF(OR(ISERROR(VLOOKUP(CONCATENATE("ALI_",$C962,"_SEG_",$I962,"_PROV_",$D962),Catalogo_Precios,AI$8,FALSE)),M962=0),0,VLOOKUP(CONCATENATE("ALI_",$C962,"_SEG_",$I962,"_PROV_",$D962),Catalogo_Precios,AI$8,FALSE))</f>
        <v>1522</v>
      </c>
      <c r="AJ962" s="57">
        <f t="shared" ref="AJ962" si="11582">IF(OR(ISERROR(VLOOKUP(CONCATENATE("ALI_",$C962,"_SEG_",$I962,"_PROV_",$D962),Catalogo_Precios,AJ$8,FALSE)),N962=0),0,VLOOKUP(CONCATENATE("ALI_",$C962,"_SEG_",$I962,"_PROV_",$D962),Catalogo_Precios,AJ$8,FALSE))</f>
        <v>1956</v>
      </c>
      <c r="AK962" s="57">
        <f t="shared" ref="AK962" si="11583">IF(OR(ISERROR(VLOOKUP(CONCATENATE("ALI_",$C962,"_SEG_",$I962,"_PROV_",$D962),Catalogo_Precios,AK$8,FALSE)),O962=0),0,VLOOKUP(CONCATENATE("ALI_",$C962,"_SEG_",$I962,"_PROV_",$D962),Catalogo_Precios,AK$8,FALSE))</f>
        <v>1956</v>
      </c>
      <c r="AL962" s="53"/>
      <c r="AM962" s="59" t="str">
        <f t="shared" si="10928"/>
        <v>ALI_115_SEG_6</v>
      </c>
      <c r="AN962" s="59" t="str">
        <f t="shared" si="10929"/>
        <v>ALI_115_SEG_6_VAL_106211404</v>
      </c>
      <c r="AO962" s="60">
        <f t="shared" ref="AO962" si="11584">IF(OR(AB962="",AB962=0),0,COUNTIF(Codificacion,AM962))</f>
        <v>2</v>
      </c>
      <c r="AP962" s="61">
        <f t="array" ref="AP962">MIN(IF(Codificacion=AM962,Total_Cotizacion,""))</f>
        <v>106211404</v>
      </c>
      <c r="AQ962" s="62" t="b">
        <f t="shared" si="10931"/>
        <v>1</v>
      </c>
      <c r="AR962" s="51" t="str">
        <f t="shared" ref="AR962" si="11585">IF(COUNTIF(Codificacion2,CONCATENATE(AM962,"_VAL_",AB962))&gt;1,"Empate","")</f>
        <v>Empate</v>
      </c>
      <c r="AS962" s="63" t="str">
        <f t="shared" si="11309"/>
        <v/>
      </c>
      <c r="AT962" s="59" t="str">
        <f t="shared" si="10933"/>
        <v>ALI_115_SEG_6_</v>
      </c>
      <c r="AU962" s="63">
        <f t="shared" ref="AU962" si="11586">IF(AND(COUNTIF(Codificacion3,AT962)&lt;AO962),1,COUNTIF(Codificacion3,AT962))</f>
        <v>1</v>
      </c>
      <c r="AV962" s="62" t="str">
        <f t="shared" si="10935"/>
        <v>No Seleccionada</v>
      </c>
      <c r="AW962" s="53"/>
      <c r="AX962" s="51" t="str">
        <f t="shared" si="10936"/>
        <v>ALI_115_SEG_6VERDADERO</v>
      </c>
      <c r="AY962" s="51">
        <f t="shared" si="10917"/>
        <v>2</v>
      </c>
      <c r="AZ962" s="64" t="b">
        <f t="shared" si="10937"/>
        <v>1</v>
      </c>
    </row>
    <row r="963" spans="1:52" x14ac:dyDescent="0.2">
      <c r="A963" s="50" t="b">
        <f t="shared" si="10880"/>
        <v>0</v>
      </c>
      <c r="B963" s="51" t="s">
        <v>126</v>
      </c>
      <c r="C963" s="52">
        <v>115</v>
      </c>
      <c r="D963" s="52">
        <f t="shared" ref="D963" si="11587">IF(ISERROR(VLOOKUP(E963,Proveedores,2,FALSE)),"",VLOOKUP(E963,Proveedores,2,FALSE))</f>
        <v>2041</v>
      </c>
      <c r="E963" s="53" t="s">
        <v>127</v>
      </c>
      <c r="F963" s="54">
        <v>7</v>
      </c>
      <c r="G963" s="53" t="s">
        <v>103</v>
      </c>
      <c r="H963" s="53" t="s">
        <v>104</v>
      </c>
      <c r="I963" s="52">
        <v>7</v>
      </c>
      <c r="J963" s="53" t="s">
        <v>58</v>
      </c>
      <c r="K963" s="55">
        <v>44835</v>
      </c>
      <c r="L963" s="56">
        <v>33973</v>
      </c>
      <c r="M963" s="56">
        <v>42741</v>
      </c>
      <c r="N963" s="56">
        <v>22889</v>
      </c>
      <c r="O963" s="56">
        <v>1824</v>
      </c>
      <c r="P963" s="57">
        <v>670</v>
      </c>
      <c r="Q963" s="58">
        <v>0.22029850746268659</v>
      </c>
      <c r="R963" s="57">
        <v>522.4</v>
      </c>
      <c r="S963" s="57">
        <v>1563</v>
      </c>
      <c r="T963" s="58">
        <v>0.22098528470889323</v>
      </c>
      <c r="U963" s="57">
        <v>1217.5999999999999</v>
      </c>
      <c r="V963" s="57">
        <v>2008</v>
      </c>
      <c r="W963" s="58">
        <v>0.2207171314741036</v>
      </c>
      <c r="X963" s="57">
        <v>1564.8</v>
      </c>
      <c r="Y963" s="57">
        <v>2008</v>
      </c>
      <c r="Z963" s="58">
        <v>0.2207171314741036</v>
      </c>
      <c r="AA963" s="57">
        <v>1564.8</v>
      </c>
      <c r="AB963" s="57">
        <v>108459839.2</v>
      </c>
      <c r="AC963" s="53" t="str">
        <f t="shared" si="10919"/>
        <v>Registro Valido</v>
      </c>
      <c r="AD963" s="57">
        <f t="shared" ref="AD963" si="11588">IF(OR(ISERROR(VLOOKUP(CONCATENATE("ALI_",$C963,"_SEG_",$I963,"_PROV_",$D963),Catalogo_Precios,AD$8,FALSE)),L963=0),0,VLOOKUP(CONCATENATE("ALI_",$C963,"_SEG_",$I963,"_PROV_",$D963),Catalogo_Precios,AD$8,FALSE))</f>
        <v>670</v>
      </c>
      <c r="AE963" s="57">
        <f t="shared" ref="AE963" si="11589">IF(OR(ISERROR(VLOOKUP(CONCATENATE("ALI_",$C963,"_SEG_",$I963,"_PROV_",$D963),Catalogo_Precios,AE$8,FALSE)),M963=0),0,VLOOKUP(CONCATENATE("ALI_",$C963,"_SEG_",$I963,"_PROV_",$D963),Catalogo_Precios,AE$8,FALSE))</f>
        <v>1563</v>
      </c>
      <c r="AF963" s="57">
        <f t="shared" ref="AF963" si="11590">IF(OR(ISERROR(VLOOKUP(CONCATENATE("ALI_",$C963,"_SEG_",$I963,"_PROV_",$D963),Catalogo_Precios,AF$8,FALSE)),N963=0),0,VLOOKUP(CONCATENATE("ALI_",$C963,"_SEG_",$I963,"_PROV_",$D963),Catalogo_Precios,AF$8,FALSE))</f>
        <v>2008</v>
      </c>
      <c r="AG963" s="57">
        <f t="shared" ref="AG963" si="11591">IF(OR(ISERROR(VLOOKUP(CONCATENATE("ALI_",$C963,"_SEG_",$I963,"_PROV_",$D963),Catalogo_Precios,AG$8,FALSE)),O963=0),0,VLOOKUP(CONCATENATE("ALI_",$C963,"_SEG_",$I963,"_PROV_",$D963),Catalogo_Precios,AG$8,FALSE))</f>
        <v>2008</v>
      </c>
      <c r="AH963" s="57">
        <f t="shared" ref="AH963" si="11592">IF(OR(ISERROR(VLOOKUP(CONCATENATE("ALI_",$C963,"_SEG_",$I963,"_PROV_",$D963),Catalogo_Precios,AH$8,FALSE)),L963=0),0,VLOOKUP(CONCATENATE("ALI_",$C963,"_SEG_",$I963,"_PROV_",$D963),Catalogo_Precios,AH$8,FALSE))</f>
        <v>653</v>
      </c>
      <c r="AI963" s="57">
        <f t="shared" ref="AI963" si="11593">IF(OR(ISERROR(VLOOKUP(CONCATENATE("ALI_",$C963,"_SEG_",$I963,"_PROV_",$D963),Catalogo_Precios,AI$8,FALSE)),M963=0),0,VLOOKUP(CONCATENATE("ALI_",$C963,"_SEG_",$I963,"_PROV_",$D963),Catalogo_Precios,AI$8,FALSE))</f>
        <v>1522</v>
      </c>
      <c r="AJ963" s="57">
        <f t="shared" ref="AJ963" si="11594">IF(OR(ISERROR(VLOOKUP(CONCATENATE("ALI_",$C963,"_SEG_",$I963,"_PROV_",$D963),Catalogo_Precios,AJ$8,FALSE)),N963=0),0,VLOOKUP(CONCATENATE("ALI_",$C963,"_SEG_",$I963,"_PROV_",$D963),Catalogo_Precios,AJ$8,FALSE))</f>
        <v>1956</v>
      </c>
      <c r="AK963" s="57">
        <f t="shared" ref="AK963" si="11595">IF(OR(ISERROR(VLOOKUP(CONCATENATE("ALI_",$C963,"_SEG_",$I963,"_PROV_",$D963),Catalogo_Precios,AK$8,FALSE)),O963=0),0,VLOOKUP(CONCATENATE("ALI_",$C963,"_SEG_",$I963,"_PROV_",$D963),Catalogo_Precios,AK$8,FALSE))</f>
        <v>1956</v>
      </c>
      <c r="AL963" s="53"/>
      <c r="AM963" s="59" t="str">
        <f t="shared" si="10928"/>
        <v>ALI_115_SEG_7</v>
      </c>
      <c r="AN963" s="59" t="str">
        <f t="shared" si="10929"/>
        <v>ALI_115_SEG_7_VAL_108459839.2</v>
      </c>
      <c r="AO963" s="60">
        <f t="shared" ref="AO963" si="11596">IF(OR(AB963="",AB963=0),0,COUNTIF(Codificacion,AM963))</f>
        <v>2</v>
      </c>
      <c r="AP963" s="61">
        <f t="array" ref="AP963">MIN(IF(Codificacion=AM963,Total_Cotizacion,""))</f>
        <v>108459839.2</v>
      </c>
      <c r="AQ963" s="62" t="b">
        <f t="shared" si="10931"/>
        <v>1</v>
      </c>
      <c r="AR963" s="51" t="str">
        <f t="shared" ref="AR963" si="11597">IF(COUNTIF(Codificacion2,CONCATENATE(AM963,"_VAL_",AB963))&gt;1,"Empate","")</f>
        <v>Empate</v>
      </c>
      <c r="AS963" s="63" t="str">
        <f t="shared" si="11309"/>
        <v/>
      </c>
      <c r="AT963" s="59" t="str">
        <f t="shared" si="10933"/>
        <v>ALI_115_SEG_7_</v>
      </c>
      <c r="AU963" s="63">
        <f t="shared" ref="AU963" si="11598">IF(AND(COUNTIF(Codificacion3,AT963)&lt;AO963),1,COUNTIF(Codificacion3,AT963))</f>
        <v>1</v>
      </c>
      <c r="AV963" s="62" t="str">
        <f t="shared" si="10935"/>
        <v>No Seleccionada</v>
      </c>
      <c r="AW963" s="53"/>
      <c r="AX963" s="51" t="str">
        <f t="shared" si="10936"/>
        <v>ALI_115_SEG_7VERDADERO</v>
      </c>
      <c r="AY963" s="51">
        <f t="shared" si="10917"/>
        <v>2</v>
      </c>
      <c r="AZ963" s="64" t="b">
        <f t="shared" si="10937"/>
        <v>1</v>
      </c>
    </row>
    <row r="964" spans="1:52" x14ac:dyDescent="0.2">
      <c r="A964" s="50" t="b">
        <f t="shared" si="10880"/>
        <v>0</v>
      </c>
      <c r="B964" s="51" t="s">
        <v>126</v>
      </c>
      <c r="C964" s="52">
        <v>115</v>
      </c>
      <c r="D964" s="52">
        <f t="shared" ref="D964" si="11599">IF(ISERROR(VLOOKUP(E964,Proveedores,2,FALSE)),"",VLOOKUP(E964,Proveedores,2,FALSE))</f>
        <v>2041</v>
      </c>
      <c r="E964" s="53" t="s">
        <v>127</v>
      </c>
      <c r="F964" s="54">
        <v>8</v>
      </c>
      <c r="G964" s="53" t="s">
        <v>103</v>
      </c>
      <c r="H964" s="53" t="s">
        <v>104</v>
      </c>
      <c r="I964" s="52">
        <v>8</v>
      </c>
      <c r="J964" s="53" t="s">
        <v>58</v>
      </c>
      <c r="K964" s="55">
        <v>44835</v>
      </c>
      <c r="L964" s="56">
        <v>32789</v>
      </c>
      <c r="M964" s="56">
        <v>41250</v>
      </c>
      <c r="N964" s="56">
        <v>22093</v>
      </c>
      <c r="O964" s="56">
        <v>1761</v>
      </c>
      <c r="P964" s="57">
        <v>670</v>
      </c>
      <c r="Q964" s="58">
        <v>0.22029850746268659</v>
      </c>
      <c r="R964" s="57">
        <v>522.4</v>
      </c>
      <c r="S964" s="57">
        <v>1563</v>
      </c>
      <c r="T964" s="58">
        <v>0.22098528470889323</v>
      </c>
      <c r="U964" s="57">
        <v>1217.5999999999999</v>
      </c>
      <c r="V964" s="57">
        <v>2008</v>
      </c>
      <c r="W964" s="58">
        <v>0.2207171314741036</v>
      </c>
      <c r="X964" s="57">
        <v>1564.8</v>
      </c>
      <c r="Y964" s="57">
        <v>2008</v>
      </c>
      <c r="Z964" s="58">
        <v>0.2207171314741036</v>
      </c>
      <c r="AA964" s="57">
        <v>1564.8</v>
      </c>
      <c r="AB964" s="57">
        <v>104681712.8</v>
      </c>
      <c r="AC964" s="53" t="str">
        <f t="shared" si="10919"/>
        <v>Registro Valido</v>
      </c>
      <c r="AD964" s="57">
        <f t="shared" ref="AD964" si="11600">IF(OR(ISERROR(VLOOKUP(CONCATENATE("ALI_",$C964,"_SEG_",$I964,"_PROV_",$D964),Catalogo_Precios,AD$8,FALSE)),L964=0),0,VLOOKUP(CONCATENATE("ALI_",$C964,"_SEG_",$I964,"_PROV_",$D964),Catalogo_Precios,AD$8,FALSE))</f>
        <v>670</v>
      </c>
      <c r="AE964" s="57">
        <f t="shared" ref="AE964" si="11601">IF(OR(ISERROR(VLOOKUP(CONCATENATE("ALI_",$C964,"_SEG_",$I964,"_PROV_",$D964),Catalogo_Precios,AE$8,FALSE)),M964=0),0,VLOOKUP(CONCATENATE("ALI_",$C964,"_SEG_",$I964,"_PROV_",$D964),Catalogo_Precios,AE$8,FALSE))</f>
        <v>1563</v>
      </c>
      <c r="AF964" s="57">
        <f t="shared" ref="AF964" si="11602">IF(OR(ISERROR(VLOOKUP(CONCATENATE("ALI_",$C964,"_SEG_",$I964,"_PROV_",$D964),Catalogo_Precios,AF$8,FALSE)),N964=0),0,VLOOKUP(CONCATENATE("ALI_",$C964,"_SEG_",$I964,"_PROV_",$D964),Catalogo_Precios,AF$8,FALSE))</f>
        <v>2008</v>
      </c>
      <c r="AG964" s="57">
        <f t="shared" ref="AG964" si="11603">IF(OR(ISERROR(VLOOKUP(CONCATENATE("ALI_",$C964,"_SEG_",$I964,"_PROV_",$D964),Catalogo_Precios,AG$8,FALSE)),O964=0),0,VLOOKUP(CONCATENATE("ALI_",$C964,"_SEG_",$I964,"_PROV_",$D964),Catalogo_Precios,AG$8,FALSE))</f>
        <v>2008</v>
      </c>
      <c r="AH964" s="57">
        <f t="shared" ref="AH964" si="11604">IF(OR(ISERROR(VLOOKUP(CONCATENATE("ALI_",$C964,"_SEG_",$I964,"_PROV_",$D964),Catalogo_Precios,AH$8,FALSE)),L964=0),0,VLOOKUP(CONCATENATE("ALI_",$C964,"_SEG_",$I964,"_PROV_",$D964),Catalogo_Precios,AH$8,FALSE))</f>
        <v>653</v>
      </c>
      <c r="AI964" s="57">
        <f t="shared" ref="AI964" si="11605">IF(OR(ISERROR(VLOOKUP(CONCATENATE("ALI_",$C964,"_SEG_",$I964,"_PROV_",$D964),Catalogo_Precios,AI$8,FALSE)),M964=0),0,VLOOKUP(CONCATENATE("ALI_",$C964,"_SEG_",$I964,"_PROV_",$D964),Catalogo_Precios,AI$8,FALSE))</f>
        <v>1522</v>
      </c>
      <c r="AJ964" s="57">
        <f t="shared" ref="AJ964" si="11606">IF(OR(ISERROR(VLOOKUP(CONCATENATE("ALI_",$C964,"_SEG_",$I964,"_PROV_",$D964),Catalogo_Precios,AJ$8,FALSE)),N964=0),0,VLOOKUP(CONCATENATE("ALI_",$C964,"_SEG_",$I964,"_PROV_",$D964),Catalogo_Precios,AJ$8,FALSE))</f>
        <v>1956</v>
      </c>
      <c r="AK964" s="57">
        <f t="shared" ref="AK964" si="11607">IF(OR(ISERROR(VLOOKUP(CONCATENATE("ALI_",$C964,"_SEG_",$I964,"_PROV_",$D964),Catalogo_Precios,AK$8,FALSE)),O964=0),0,VLOOKUP(CONCATENATE("ALI_",$C964,"_SEG_",$I964,"_PROV_",$D964),Catalogo_Precios,AK$8,FALSE))</f>
        <v>1956</v>
      </c>
      <c r="AL964" s="53"/>
      <c r="AM964" s="59" t="str">
        <f t="shared" si="10928"/>
        <v>ALI_115_SEG_8</v>
      </c>
      <c r="AN964" s="59" t="str">
        <f t="shared" si="10929"/>
        <v>ALI_115_SEG_8_VAL_104681712.8</v>
      </c>
      <c r="AO964" s="60">
        <f t="shared" ref="AO964" si="11608">IF(OR(AB964="",AB964=0),0,COUNTIF(Codificacion,AM964))</f>
        <v>2</v>
      </c>
      <c r="AP964" s="61">
        <f t="array" ref="AP964">MIN(IF(Codificacion=AM964,Total_Cotizacion,""))</f>
        <v>104681712.8</v>
      </c>
      <c r="AQ964" s="62" t="b">
        <f t="shared" si="10931"/>
        <v>1</v>
      </c>
      <c r="AR964" s="51" t="str">
        <f t="shared" ref="AR964" si="11609">IF(COUNTIF(Codificacion2,CONCATENATE(AM964,"_VAL_",AB964))&gt;1,"Empate","")</f>
        <v>Empate</v>
      </c>
      <c r="AS964" s="63" t="str">
        <f t="shared" si="11309"/>
        <v/>
      </c>
      <c r="AT964" s="59" t="str">
        <f t="shared" si="10933"/>
        <v>ALI_115_SEG_8_</v>
      </c>
      <c r="AU964" s="63">
        <f t="shared" ref="AU964" si="11610">IF(AND(COUNTIF(Codificacion3,AT964)&lt;AO964),1,COUNTIF(Codificacion3,AT964))</f>
        <v>1</v>
      </c>
      <c r="AV964" s="62" t="str">
        <f t="shared" si="10935"/>
        <v>No Seleccionada</v>
      </c>
      <c r="AW964" s="53"/>
      <c r="AX964" s="51" t="str">
        <f t="shared" si="10936"/>
        <v>ALI_115_SEG_8VERDADERO</v>
      </c>
      <c r="AY964" s="51">
        <f t="shared" si="10917"/>
        <v>2</v>
      </c>
      <c r="AZ964" s="64" t="b">
        <f t="shared" si="10937"/>
        <v>1</v>
      </c>
    </row>
    <row r="965" spans="1:52" x14ac:dyDescent="0.2">
      <c r="A965" s="50" t="b">
        <f t="shared" si="10880"/>
        <v>0</v>
      </c>
      <c r="B965" s="51" t="s">
        <v>126</v>
      </c>
      <c r="C965" s="52">
        <v>115</v>
      </c>
      <c r="D965" s="52">
        <f t="shared" ref="D965" si="11611">IF(ISERROR(VLOOKUP(E965,Proveedores,2,FALSE)),"",VLOOKUP(E965,Proveedores,2,FALSE))</f>
        <v>2041</v>
      </c>
      <c r="E965" s="53" t="s">
        <v>127</v>
      </c>
      <c r="F965" s="54">
        <v>9</v>
      </c>
      <c r="G965" s="53" t="s">
        <v>103</v>
      </c>
      <c r="H965" s="53" t="s">
        <v>104</v>
      </c>
      <c r="I965" s="52">
        <v>9</v>
      </c>
      <c r="J965" s="53" t="s">
        <v>58</v>
      </c>
      <c r="K965" s="55">
        <v>44835</v>
      </c>
      <c r="L965" s="56">
        <v>33137</v>
      </c>
      <c r="M965" s="56">
        <v>41690</v>
      </c>
      <c r="N965" s="56">
        <v>22323</v>
      </c>
      <c r="O965" s="56">
        <v>1778</v>
      </c>
      <c r="P965" s="57">
        <v>670</v>
      </c>
      <c r="Q965" s="58">
        <v>0.22029850746268659</v>
      </c>
      <c r="R965" s="57">
        <v>522.4</v>
      </c>
      <c r="S965" s="57">
        <v>1563</v>
      </c>
      <c r="T965" s="58">
        <v>0.22098528470889323</v>
      </c>
      <c r="U965" s="57">
        <v>1217.5999999999999</v>
      </c>
      <c r="V965" s="57">
        <v>2008</v>
      </c>
      <c r="W965" s="58">
        <v>0.2207171314741036</v>
      </c>
      <c r="X965" s="57">
        <v>1564.8</v>
      </c>
      <c r="Y965" s="57">
        <v>2008</v>
      </c>
      <c r="Z965" s="58">
        <v>0.2207171314741036</v>
      </c>
      <c r="AA965" s="57">
        <v>1564.8</v>
      </c>
      <c r="AB965" s="57">
        <v>105785757.59999999</v>
      </c>
      <c r="AC965" s="53" t="str">
        <f t="shared" si="10919"/>
        <v>Registro Valido</v>
      </c>
      <c r="AD965" s="57">
        <f t="shared" ref="AD965" si="11612">IF(OR(ISERROR(VLOOKUP(CONCATENATE("ALI_",$C965,"_SEG_",$I965,"_PROV_",$D965),Catalogo_Precios,AD$8,FALSE)),L965=0),0,VLOOKUP(CONCATENATE("ALI_",$C965,"_SEG_",$I965,"_PROV_",$D965),Catalogo_Precios,AD$8,FALSE))</f>
        <v>670</v>
      </c>
      <c r="AE965" s="57">
        <f t="shared" ref="AE965" si="11613">IF(OR(ISERROR(VLOOKUP(CONCATENATE("ALI_",$C965,"_SEG_",$I965,"_PROV_",$D965),Catalogo_Precios,AE$8,FALSE)),M965=0),0,VLOOKUP(CONCATENATE("ALI_",$C965,"_SEG_",$I965,"_PROV_",$D965),Catalogo_Precios,AE$8,FALSE))</f>
        <v>1563</v>
      </c>
      <c r="AF965" s="57">
        <f t="shared" ref="AF965" si="11614">IF(OR(ISERROR(VLOOKUP(CONCATENATE("ALI_",$C965,"_SEG_",$I965,"_PROV_",$D965),Catalogo_Precios,AF$8,FALSE)),N965=0),0,VLOOKUP(CONCATENATE("ALI_",$C965,"_SEG_",$I965,"_PROV_",$D965),Catalogo_Precios,AF$8,FALSE))</f>
        <v>2008</v>
      </c>
      <c r="AG965" s="57">
        <f t="shared" ref="AG965" si="11615">IF(OR(ISERROR(VLOOKUP(CONCATENATE("ALI_",$C965,"_SEG_",$I965,"_PROV_",$D965),Catalogo_Precios,AG$8,FALSE)),O965=0),0,VLOOKUP(CONCATENATE("ALI_",$C965,"_SEG_",$I965,"_PROV_",$D965),Catalogo_Precios,AG$8,FALSE))</f>
        <v>2008</v>
      </c>
      <c r="AH965" s="57">
        <f t="shared" ref="AH965" si="11616">IF(OR(ISERROR(VLOOKUP(CONCATENATE("ALI_",$C965,"_SEG_",$I965,"_PROV_",$D965),Catalogo_Precios,AH$8,FALSE)),L965=0),0,VLOOKUP(CONCATENATE("ALI_",$C965,"_SEG_",$I965,"_PROV_",$D965),Catalogo_Precios,AH$8,FALSE))</f>
        <v>653</v>
      </c>
      <c r="AI965" s="57">
        <f t="shared" ref="AI965" si="11617">IF(OR(ISERROR(VLOOKUP(CONCATENATE("ALI_",$C965,"_SEG_",$I965,"_PROV_",$D965),Catalogo_Precios,AI$8,FALSE)),M965=0),0,VLOOKUP(CONCATENATE("ALI_",$C965,"_SEG_",$I965,"_PROV_",$D965),Catalogo_Precios,AI$8,FALSE))</f>
        <v>1522</v>
      </c>
      <c r="AJ965" s="57">
        <f t="shared" ref="AJ965" si="11618">IF(OR(ISERROR(VLOOKUP(CONCATENATE("ALI_",$C965,"_SEG_",$I965,"_PROV_",$D965),Catalogo_Precios,AJ$8,FALSE)),N965=0),0,VLOOKUP(CONCATENATE("ALI_",$C965,"_SEG_",$I965,"_PROV_",$D965),Catalogo_Precios,AJ$8,FALSE))</f>
        <v>1956</v>
      </c>
      <c r="AK965" s="57">
        <f t="shared" ref="AK965" si="11619">IF(OR(ISERROR(VLOOKUP(CONCATENATE("ALI_",$C965,"_SEG_",$I965,"_PROV_",$D965),Catalogo_Precios,AK$8,FALSE)),O965=0),0,VLOOKUP(CONCATENATE("ALI_",$C965,"_SEG_",$I965,"_PROV_",$D965),Catalogo_Precios,AK$8,FALSE))</f>
        <v>1956</v>
      </c>
      <c r="AL965" s="53"/>
      <c r="AM965" s="59" t="str">
        <f t="shared" si="10928"/>
        <v>ALI_115_SEG_9</v>
      </c>
      <c r="AN965" s="59" t="str">
        <f t="shared" si="10929"/>
        <v>ALI_115_SEG_9_VAL_105785757.6</v>
      </c>
      <c r="AO965" s="60">
        <f t="shared" ref="AO965" si="11620">IF(OR(AB965="",AB965=0),0,COUNTIF(Codificacion,AM965))</f>
        <v>2</v>
      </c>
      <c r="AP965" s="61">
        <f t="array" ref="AP965">MIN(IF(Codificacion=AM965,Total_Cotizacion,""))</f>
        <v>105785757.59999999</v>
      </c>
      <c r="AQ965" s="62" t="b">
        <f t="shared" si="10931"/>
        <v>1</v>
      </c>
      <c r="AR965" s="51" t="str">
        <f t="shared" ref="AR965" si="11621">IF(COUNTIF(Codificacion2,CONCATENATE(AM965,"_VAL_",AB965))&gt;1,"Empate","")</f>
        <v>Empate</v>
      </c>
      <c r="AS965" s="63" t="str">
        <f t="shared" si="11309"/>
        <v/>
      </c>
      <c r="AT965" s="59" t="str">
        <f t="shared" si="10933"/>
        <v>ALI_115_SEG_9_</v>
      </c>
      <c r="AU965" s="63">
        <f t="shared" ref="AU965" si="11622">IF(AND(COUNTIF(Codificacion3,AT965)&lt;AO965),1,COUNTIF(Codificacion3,AT965))</f>
        <v>1</v>
      </c>
      <c r="AV965" s="62" t="str">
        <f t="shared" si="10935"/>
        <v>No Seleccionada</v>
      </c>
      <c r="AW965" s="53"/>
      <c r="AX965" s="51" t="str">
        <f t="shared" si="10936"/>
        <v>ALI_115_SEG_9VERDADERO</v>
      </c>
      <c r="AY965" s="51">
        <f t="shared" si="10917"/>
        <v>2</v>
      </c>
      <c r="AZ965" s="64" t="b">
        <f t="shared" si="10937"/>
        <v>1</v>
      </c>
    </row>
    <row r="966" spans="1:52" x14ac:dyDescent="0.2">
      <c r="A966" s="50" t="b">
        <f t="shared" si="10880"/>
        <v>0</v>
      </c>
      <c r="B966" s="51" t="s">
        <v>126</v>
      </c>
      <c r="C966" s="52">
        <v>115</v>
      </c>
      <c r="D966" s="52">
        <f t="shared" ref="D966" si="11623">IF(ISERROR(VLOOKUP(E966,Proveedores,2,FALSE)),"",VLOOKUP(E966,Proveedores,2,FALSE))</f>
        <v>2041</v>
      </c>
      <c r="E966" s="53" t="s">
        <v>127</v>
      </c>
      <c r="F966" s="54">
        <v>10</v>
      </c>
      <c r="G966" s="53" t="s">
        <v>103</v>
      </c>
      <c r="H966" s="53" t="s">
        <v>104</v>
      </c>
      <c r="I966" s="52">
        <v>10</v>
      </c>
      <c r="J966" s="53" t="s">
        <v>58</v>
      </c>
      <c r="K966" s="55">
        <v>44835</v>
      </c>
      <c r="L966" s="56">
        <v>33184</v>
      </c>
      <c r="M966" s="56">
        <v>41756</v>
      </c>
      <c r="N966" s="56">
        <v>22360</v>
      </c>
      <c r="O966" s="56">
        <v>1783</v>
      </c>
      <c r="P966" s="57">
        <v>670</v>
      </c>
      <c r="Q966" s="58">
        <v>0.22029850746268659</v>
      </c>
      <c r="R966" s="57">
        <v>522.4</v>
      </c>
      <c r="S966" s="57">
        <v>1563</v>
      </c>
      <c r="T966" s="58">
        <v>0.22098528470889323</v>
      </c>
      <c r="U966" s="57">
        <v>1217.5999999999999</v>
      </c>
      <c r="V966" s="57">
        <v>2008</v>
      </c>
      <c r="W966" s="58">
        <v>0.2207171314741036</v>
      </c>
      <c r="X966" s="57">
        <v>1564.8</v>
      </c>
      <c r="Y966" s="57">
        <v>2008</v>
      </c>
      <c r="Z966" s="58">
        <v>0.2207171314741036</v>
      </c>
      <c r="AA966" s="57">
        <v>1564.8</v>
      </c>
      <c r="AB966" s="57">
        <v>105956393.59999999</v>
      </c>
      <c r="AC966" s="53" t="str">
        <f t="shared" si="10919"/>
        <v>Registro Valido</v>
      </c>
      <c r="AD966" s="57">
        <f t="shared" ref="AD966" si="11624">IF(OR(ISERROR(VLOOKUP(CONCATENATE("ALI_",$C966,"_SEG_",$I966,"_PROV_",$D966),Catalogo_Precios,AD$8,FALSE)),L966=0),0,VLOOKUP(CONCATENATE("ALI_",$C966,"_SEG_",$I966,"_PROV_",$D966),Catalogo_Precios,AD$8,FALSE))</f>
        <v>670</v>
      </c>
      <c r="AE966" s="57">
        <f t="shared" ref="AE966" si="11625">IF(OR(ISERROR(VLOOKUP(CONCATENATE("ALI_",$C966,"_SEG_",$I966,"_PROV_",$D966),Catalogo_Precios,AE$8,FALSE)),M966=0),0,VLOOKUP(CONCATENATE("ALI_",$C966,"_SEG_",$I966,"_PROV_",$D966),Catalogo_Precios,AE$8,FALSE))</f>
        <v>1563</v>
      </c>
      <c r="AF966" s="57">
        <f t="shared" ref="AF966" si="11626">IF(OR(ISERROR(VLOOKUP(CONCATENATE("ALI_",$C966,"_SEG_",$I966,"_PROV_",$D966),Catalogo_Precios,AF$8,FALSE)),N966=0),0,VLOOKUP(CONCATENATE("ALI_",$C966,"_SEG_",$I966,"_PROV_",$D966),Catalogo_Precios,AF$8,FALSE))</f>
        <v>2008</v>
      </c>
      <c r="AG966" s="57">
        <f t="shared" ref="AG966" si="11627">IF(OR(ISERROR(VLOOKUP(CONCATENATE("ALI_",$C966,"_SEG_",$I966,"_PROV_",$D966),Catalogo_Precios,AG$8,FALSE)),O966=0),0,VLOOKUP(CONCATENATE("ALI_",$C966,"_SEG_",$I966,"_PROV_",$D966),Catalogo_Precios,AG$8,FALSE))</f>
        <v>2008</v>
      </c>
      <c r="AH966" s="57">
        <f t="shared" ref="AH966" si="11628">IF(OR(ISERROR(VLOOKUP(CONCATENATE("ALI_",$C966,"_SEG_",$I966,"_PROV_",$D966),Catalogo_Precios,AH$8,FALSE)),L966=0),0,VLOOKUP(CONCATENATE("ALI_",$C966,"_SEG_",$I966,"_PROV_",$D966),Catalogo_Precios,AH$8,FALSE))</f>
        <v>653</v>
      </c>
      <c r="AI966" s="57">
        <f t="shared" ref="AI966" si="11629">IF(OR(ISERROR(VLOOKUP(CONCATENATE("ALI_",$C966,"_SEG_",$I966,"_PROV_",$D966),Catalogo_Precios,AI$8,FALSE)),M966=0),0,VLOOKUP(CONCATENATE("ALI_",$C966,"_SEG_",$I966,"_PROV_",$D966),Catalogo_Precios,AI$8,FALSE))</f>
        <v>1522</v>
      </c>
      <c r="AJ966" s="57">
        <f t="shared" ref="AJ966" si="11630">IF(OR(ISERROR(VLOOKUP(CONCATENATE("ALI_",$C966,"_SEG_",$I966,"_PROV_",$D966),Catalogo_Precios,AJ$8,FALSE)),N966=0),0,VLOOKUP(CONCATENATE("ALI_",$C966,"_SEG_",$I966,"_PROV_",$D966),Catalogo_Precios,AJ$8,FALSE))</f>
        <v>1956</v>
      </c>
      <c r="AK966" s="57">
        <f t="shared" ref="AK966" si="11631">IF(OR(ISERROR(VLOOKUP(CONCATENATE("ALI_",$C966,"_SEG_",$I966,"_PROV_",$D966),Catalogo_Precios,AK$8,FALSE)),O966=0),0,VLOOKUP(CONCATENATE("ALI_",$C966,"_SEG_",$I966,"_PROV_",$D966),Catalogo_Precios,AK$8,FALSE))</f>
        <v>1956</v>
      </c>
      <c r="AL966" s="53"/>
      <c r="AM966" s="59" t="str">
        <f t="shared" si="10928"/>
        <v>ALI_115_SEG_10</v>
      </c>
      <c r="AN966" s="59" t="str">
        <f t="shared" si="10929"/>
        <v>ALI_115_SEG_10_VAL_105956393.6</v>
      </c>
      <c r="AO966" s="60">
        <f t="shared" ref="AO966" si="11632">IF(OR(AB966="",AB966=0),0,COUNTIF(Codificacion,AM966))</f>
        <v>2</v>
      </c>
      <c r="AP966" s="61">
        <f t="array" ref="AP966">MIN(IF(Codificacion=AM966,Total_Cotizacion,""))</f>
        <v>105956393.59999999</v>
      </c>
      <c r="AQ966" s="62" t="b">
        <f t="shared" si="10931"/>
        <v>1</v>
      </c>
      <c r="AR966" s="51" t="str">
        <f t="shared" ref="AR966" si="11633">IF(COUNTIF(Codificacion2,CONCATENATE(AM966,"_VAL_",AB966))&gt;1,"Empate","")</f>
        <v>Empate</v>
      </c>
      <c r="AS966" s="63" t="str">
        <f t="shared" si="11309"/>
        <v/>
      </c>
      <c r="AT966" s="59" t="str">
        <f t="shared" si="10933"/>
        <v>ALI_115_SEG_10_</v>
      </c>
      <c r="AU966" s="63">
        <f t="shared" ref="AU966" si="11634">IF(AND(COUNTIF(Codificacion3,AT966)&lt;AO966),1,COUNTIF(Codificacion3,AT966))</f>
        <v>1</v>
      </c>
      <c r="AV966" s="62" t="str">
        <f t="shared" si="10935"/>
        <v>No Seleccionada</v>
      </c>
      <c r="AW966" s="53"/>
      <c r="AX966" s="51" t="str">
        <f t="shared" si="10936"/>
        <v>ALI_115_SEG_10VERDADERO</v>
      </c>
      <c r="AY966" s="51">
        <f t="shared" si="10917"/>
        <v>2</v>
      </c>
      <c r="AZ966" s="64" t="b">
        <f t="shared" si="10937"/>
        <v>1</v>
      </c>
    </row>
    <row r="967" spans="1:52" x14ac:dyDescent="0.2">
      <c r="A967" s="50" t="b">
        <f t="shared" si="10880"/>
        <v>0</v>
      </c>
      <c r="B967" s="51" t="s">
        <v>126</v>
      </c>
      <c r="C967" s="52">
        <v>115</v>
      </c>
      <c r="D967" s="52">
        <f t="shared" ref="D967" si="11635">IF(ISERROR(VLOOKUP(E967,Proveedores,2,FALSE)),"",VLOOKUP(E967,Proveedores,2,FALSE))</f>
        <v>2041</v>
      </c>
      <c r="E967" s="53" t="s">
        <v>127</v>
      </c>
      <c r="F967" s="54">
        <v>11</v>
      </c>
      <c r="G967" s="53" t="s">
        <v>103</v>
      </c>
      <c r="H967" s="53" t="s">
        <v>104</v>
      </c>
      <c r="I967" s="52">
        <v>11</v>
      </c>
      <c r="J967" s="53" t="s">
        <v>58</v>
      </c>
      <c r="K967" s="55">
        <v>44835</v>
      </c>
      <c r="L967" s="56">
        <v>32683</v>
      </c>
      <c r="M967" s="56">
        <v>41119</v>
      </c>
      <c r="N967" s="56">
        <v>22019</v>
      </c>
      <c r="O967" s="56">
        <v>1754</v>
      </c>
      <c r="P967" s="57">
        <v>670</v>
      </c>
      <c r="Q967" s="58">
        <v>0.22029850746268659</v>
      </c>
      <c r="R967" s="57">
        <v>522.4</v>
      </c>
      <c r="S967" s="57">
        <v>1563</v>
      </c>
      <c r="T967" s="58">
        <v>0.22098528470889323</v>
      </c>
      <c r="U967" s="57">
        <v>1217.5999999999999</v>
      </c>
      <c r="V967" s="57">
        <v>2008</v>
      </c>
      <c r="W967" s="58">
        <v>0.2207171314741036</v>
      </c>
      <c r="X967" s="57">
        <v>1564.8</v>
      </c>
      <c r="Y967" s="57">
        <v>2008</v>
      </c>
      <c r="Z967" s="58">
        <v>0.2207171314741036</v>
      </c>
      <c r="AA967" s="57">
        <v>1564.8</v>
      </c>
      <c r="AB967" s="57">
        <v>104340083.99999999</v>
      </c>
      <c r="AC967" s="53" t="str">
        <f t="shared" si="10919"/>
        <v>Registro Valido</v>
      </c>
      <c r="AD967" s="57">
        <f t="shared" ref="AD967" si="11636">IF(OR(ISERROR(VLOOKUP(CONCATENATE("ALI_",$C967,"_SEG_",$I967,"_PROV_",$D967),Catalogo_Precios,AD$8,FALSE)),L967=0),0,VLOOKUP(CONCATENATE("ALI_",$C967,"_SEG_",$I967,"_PROV_",$D967),Catalogo_Precios,AD$8,FALSE))</f>
        <v>670</v>
      </c>
      <c r="AE967" s="57">
        <f t="shared" ref="AE967" si="11637">IF(OR(ISERROR(VLOOKUP(CONCATENATE("ALI_",$C967,"_SEG_",$I967,"_PROV_",$D967),Catalogo_Precios,AE$8,FALSE)),M967=0),0,VLOOKUP(CONCATENATE("ALI_",$C967,"_SEG_",$I967,"_PROV_",$D967),Catalogo_Precios,AE$8,FALSE))</f>
        <v>1563</v>
      </c>
      <c r="AF967" s="57">
        <f t="shared" ref="AF967" si="11638">IF(OR(ISERROR(VLOOKUP(CONCATENATE("ALI_",$C967,"_SEG_",$I967,"_PROV_",$D967),Catalogo_Precios,AF$8,FALSE)),N967=0),0,VLOOKUP(CONCATENATE("ALI_",$C967,"_SEG_",$I967,"_PROV_",$D967),Catalogo_Precios,AF$8,FALSE))</f>
        <v>2008</v>
      </c>
      <c r="AG967" s="57">
        <f t="shared" ref="AG967" si="11639">IF(OR(ISERROR(VLOOKUP(CONCATENATE("ALI_",$C967,"_SEG_",$I967,"_PROV_",$D967),Catalogo_Precios,AG$8,FALSE)),O967=0),0,VLOOKUP(CONCATENATE("ALI_",$C967,"_SEG_",$I967,"_PROV_",$D967),Catalogo_Precios,AG$8,FALSE))</f>
        <v>2008</v>
      </c>
      <c r="AH967" s="57">
        <f t="shared" ref="AH967" si="11640">IF(OR(ISERROR(VLOOKUP(CONCATENATE("ALI_",$C967,"_SEG_",$I967,"_PROV_",$D967),Catalogo_Precios,AH$8,FALSE)),L967=0),0,VLOOKUP(CONCATENATE("ALI_",$C967,"_SEG_",$I967,"_PROV_",$D967),Catalogo_Precios,AH$8,FALSE))</f>
        <v>653</v>
      </c>
      <c r="AI967" s="57">
        <f t="shared" ref="AI967" si="11641">IF(OR(ISERROR(VLOOKUP(CONCATENATE("ALI_",$C967,"_SEG_",$I967,"_PROV_",$D967),Catalogo_Precios,AI$8,FALSE)),M967=0),0,VLOOKUP(CONCATENATE("ALI_",$C967,"_SEG_",$I967,"_PROV_",$D967),Catalogo_Precios,AI$8,FALSE))</f>
        <v>1522</v>
      </c>
      <c r="AJ967" s="57">
        <f t="shared" ref="AJ967" si="11642">IF(OR(ISERROR(VLOOKUP(CONCATENATE("ALI_",$C967,"_SEG_",$I967,"_PROV_",$D967),Catalogo_Precios,AJ$8,FALSE)),N967=0),0,VLOOKUP(CONCATENATE("ALI_",$C967,"_SEG_",$I967,"_PROV_",$D967),Catalogo_Precios,AJ$8,FALSE))</f>
        <v>1956</v>
      </c>
      <c r="AK967" s="57">
        <f t="shared" ref="AK967" si="11643">IF(OR(ISERROR(VLOOKUP(CONCATENATE("ALI_",$C967,"_SEG_",$I967,"_PROV_",$D967),Catalogo_Precios,AK$8,FALSE)),O967=0),0,VLOOKUP(CONCATENATE("ALI_",$C967,"_SEG_",$I967,"_PROV_",$D967),Catalogo_Precios,AK$8,FALSE))</f>
        <v>1956</v>
      </c>
      <c r="AL967" s="53"/>
      <c r="AM967" s="59" t="str">
        <f t="shared" si="10928"/>
        <v>ALI_115_SEG_11</v>
      </c>
      <c r="AN967" s="59" t="str">
        <f t="shared" si="10929"/>
        <v>ALI_115_SEG_11_VAL_104340084</v>
      </c>
      <c r="AO967" s="60">
        <f t="shared" ref="AO967" si="11644">IF(OR(AB967="",AB967=0),0,COUNTIF(Codificacion,AM967))</f>
        <v>2</v>
      </c>
      <c r="AP967" s="61">
        <f t="array" ref="AP967">MIN(IF(Codificacion=AM967,Total_Cotizacion,""))</f>
        <v>104340083.99999999</v>
      </c>
      <c r="AQ967" s="62" t="b">
        <f t="shared" si="10931"/>
        <v>1</v>
      </c>
      <c r="AR967" s="51" t="str">
        <f t="shared" ref="AR967" si="11645">IF(COUNTIF(Codificacion2,CONCATENATE(AM967,"_VAL_",AB967))&gt;1,"Empate","")</f>
        <v>Empate</v>
      </c>
      <c r="AS967" s="63" t="str">
        <f t="shared" si="11309"/>
        <v/>
      </c>
      <c r="AT967" s="59" t="str">
        <f t="shared" si="10933"/>
        <v>ALI_115_SEG_11_</v>
      </c>
      <c r="AU967" s="63">
        <f t="shared" ref="AU967" si="11646">IF(AND(COUNTIF(Codificacion3,AT967)&lt;AO967),1,COUNTIF(Codificacion3,AT967))</f>
        <v>1</v>
      </c>
      <c r="AV967" s="62" t="str">
        <f t="shared" si="10935"/>
        <v>No Seleccionada</v>
      </c>
      <c r="AW967" s="53"/>
      <c r="AX967" s="51" t="str">
        <f t="shared" si="10936"/>
        <v>ALI_115_SEG_11VERDADERO</v>
      </c>
      <c r="AY967" s="51">
        <f t="shared" si="10917"/>
        <v>2</v>
      </c>
      <c r="AZ967" s="64" t="b">
        <f t="shared" si="10937"/>
        <v>1</v>
      </c>
    </row>
    <row r="968" spans="1:52" x14ac:dyDescent="0.2">
      <c r="A968" s="50" t="b">
        <f t="shared" si="10880"/>
        <v>0</v>
      </c>
      <c r="B968" s="51" t="s">
        <v>126</v>
      </c>
      <c r="C968" s="52">
        <v>115</v>
      </c>
      <c r="D968" s="52">
        <f t="shared" ref="D968" si="11647">IF(ISERROR(VLOOKUP(E968,Proveedores,2,FALSE)),"",VLOOKUP(E968,Proveedores,2,FALSE))</f>
        <v>2041</v>
      </c>
      <c r="E968" s="53" t="s">
        <v>127</v>
      </c>
      <c r="F968" s="54">
        <v>12</v>
      </c>
      <c r="G968" s="53" t="s">
        <v>103</v>
      </c>
      <c r="H968" s="53" t="s">
        <v>104</v>
      </c>
      <c r="I968" s="52">
        <v>12</v>
      </c>
      <c r="J968" s="53" t="s">
        <v>58</v>
      </c>
      <c r="K968" s="55">
        <v>44835</v>
      </c>
      <c r="L968" s="56">
        <v>35769</v>
      </c>
      <c r="M968" s="56">
        <v>44734</v>
      </c>
      <c r="N968" s="56">
        <v>23425</v>
      </c>
      <c r="O968" s="56">
        <v>1858</v>
      </c>
      <c r="P968" s="57">
        <v>670</v>
      </c>
      <c r="Q968" s="58">
        <v>0.22029850746268659</v>
      </c>
      <c r="R968" s="57">
        <v>522.4</v>
      </c>
      <c r="S968" s="57">
        <v>1563</v>
      </c>
      <c r="T968" s="58">
        <v>0.22098528470889323</v>
      </c>
      <c r="U968" s="57">
        <v>1217.5999999999999</v>
      </c>
      <c r="V968" s="57">
        <v>2008</v>
      </c>
      <c r="W968" s="58">
        <v>0.2207171314741036</v>
      </c>
      <c r="X968" s="57">
        <v>1564.8</v>
      </c>
      <c r="Y968" s="57">
        <v>2008</v>
      </c>
      <c r="Z968" s="58">
        <v>0.2207171314741036</v>
      </c>
      <c r="AA968" s="57">
        <v>1564.8</v>
      </c>
      <c r="AB968" s="57">
        <v>112716682.40000001</v>
      </c>
      <c r="AC968" s="53" t="str">
        <f t="shared" si="10919"/>
        <v>Registro Valido</v>
      </c>
      <c r="AD968" s="57">
        <f t="shared" ref="AD968" si="11648">IF(OR(ISERROR(VLOOKUP(CONCATENATE("ALI_",$C968,"_SEG_",$I968,"_PROV_",$D968),Catalogo_Precios,AD$8,FALSE)),L968=0),0,VLOOKUP(CONCATENATE("ALI_",$C968,"_SEG_",$I968,"_PROV_",$D968),Catalogo_Precios,AD$8,FALSE))</f>
        <v>670</v>
      </c>
      <c r="AE968" s="57">
        <f t="shared" ref="AE968" si="11649">IF(OR(ISERROR(VLOOKUP(CONCATENATE("ALI_",$C968,"_SEG_",$I968,"_PROV_",$D968),Catalogo_Precios,AE$8,FALSE)),M968=0),0,VLOOKUP(CONCATENATE("ALI_",$C968,"_SEG_",$I968,"_PROV_",$D968),Catalogo_Precios,AE$8,FALSE))</f>
        <v>1563</v>
      </c>
      <c r="AF968" s="57">
        <f t="shared" ref="AF968" si="11650">IF(OR(ISERROR(VLOOKUP(CONCATENATE("ALI_",$C968,"_SEG_",$I968,"_PROV_",$D968),Catalogo_Precios,AF$8,FALSE)),N968=0),0,VLOOKUP(CONCATENATE("ALI_",$C968,"_SEG_",$I968,"_PROV_",$D968),Catalogo_Precios,AF$8,FALSE))</f>
        <v>2008</v>
      </c>
      <c r="AG968" s="57">
        <f t="shared" ref="AG968" si="11651">IF(OR(ISERROR(VLOOKUP(CONCATENATE("ALI_",$C968,"_SEG_",$I968,"_PROV_",$D968),Catalogo_Precios,AG$8,FALSE)),O968=0),0,VLOOKUP(CONCATENATE("ALI_",$C968,"_SEG_",$I968,"_PROV_",$D968),Catalogo_Precios,AG$8,FALSE))</f>
        <v>2008</v>
      </c>
      <c r="AH968" s="57">
        <f t="shared" ref="AH968" si="11652">IF(OR(ISERROR(VLOOKUP(CONCATENATE("ALI_",$C968,"_SEG_",$I968,"_PROV_",$D968),Catalogo_Precios,AH$8,FALSE)),L968=0),0,VLOOKUP(CONCATENATE("ALI_",$C968,"_SEG_",$I968,"_PROV_",$D968),Catalogo_Precios,AH$8,FALSE))</f>
        <v>653</v>
      </c>
      <c r="AI968" s="57">
        <f t="shared" ref="AI968" si="11653">IF(OR(ISERROR(VLOOKUP(CONCATENATE("ALI_",$C968,"_SEG_",$I968,"_PROV_",$D968),Catalogo_Precios,AI$8,FALSE)),M968=0),0,VLOOKUP(CONCATENATE("ALI_",$C968,"_SEG_",$I968,"_PROV_",$D968),Catalogo_Precios,AI$8,FALSE))</f>
        <v>1522</v>
      </c>
      <c r="AJ968" s="57">
        <f t="shared" ref="AJ968" si="11654">IF(OR(ISERROR(VLOOKUP(CONCATENATE("ALI_",$C968,"_SEG_",$I968,"_PROV_",$D968),Catalogo_Precios,AJ$8,FALSE)),N968=0),0,VLOOKUP(CONCATENATE("ALI_",$C968,"_SEG_",$I968,"_PROV_",$D968),Catalogo_Precios,AJ$8,FALSE))</f>
        <v>1956</v>
      </c>
      <c r="AK968" s="57">
        <f t="shared" ref="AK968" si="11655">IF(OR(ISERROR(VLOOKUP(CONCATENATE("ALI_",$C968,"_SEG_",$I968,"_PROV_",$D968),Catalogo_Precios,AK$8,FALSE)),O968=0),0,VLOOKUP(CONCATENATE("ALI_",$C968,"_SEG_",$I968,"_PROV_",$D968),Catalogo_Precios,AK$8,FALSE))</f>
        <v>1956</v>
      </c>
      <c r="AL968" s="53"/>
      <c r="AM968" s="59" t="str">
        <f t="shared" si="10928"/>
        <v>ALI_115_SEG_12</v>
      </c>
      <c r="AN968" s="59" t="str">
        <f t="shared" si="10929"/>
        <v>ALI_115_SEG_12_VAL_112716682.4</v>
      </c>
      <c r="AO968" s="60">
        <f t="shared" ref="AO968" si="11656">IF(OR(AB968="",AB968=0),0,COUNTIF(Codificacion,AM968))</f>
        <v>2</v>
      </c>
      <c r="AP968" s="61">
        <f t="array" ref="AP968">MIN(IF(Codificacion=AM968,Total_Cotizacion,""))</f>
        <v>112716682.40000001</v>
      </c>
      <c r="AQ968" s="62" t="b">
        <f t="shared" si="10931"/>
        <v>1</v>
      </c>
      <c r="AR968" s="51" t="str">
        <f t="shared" ref="AR968" si="11657">IF(COUNTIF(Codificacion2,CONCATENATE(AM968,"_VAL_",AB968))&gt;1,"Empate","")</f>
        <v>Empate</v>
      </c>
      <c r="AS968" s="63" t="str">
        <f t="shared" si="11309"/>
        <v/>
      </c>
      <c r="AT968" s="59" t="str">
        <f t="shared" si="10933"/>
        <v>ALI_115_SEG_12_</v>
      </c>
      <c r="AU968" s="63">
        <f t="shared" ref="AU968" si="11658">IF(AND(COUNTIF(Codificacion3,AT968)&lt;AO968),1,COUNTIF(Codificacion3,AT968))</f>
        <v>1</v>
      </c>
      <c r="AV968" s="62" t="str">
        <f t="shared" si="10935"/>
        <v>No Seleccionada</v>
      </c>
      <c r="AW968" s="53"/>
      <c r="AX968" s="51" t="str">
        <f t="shared" si="10936"/>
        <v>ALI_115_SEG_12VERDADERO</v>
      </c>
      <c r="AY968" s="51">
        <f t="shared" si="10917"/>
        <v>2</v>
      </c>
      <c r="AZ968" s="64" t="b">
        <f t="shared" si="10937"/>
        <v>1</v>
      </c>
    </row>
    <row r="969" spans="1:52" x14ac:dyDescent="0.2">
      <c r="A969" s="50" t="b">
        <f t="shared" ref="A969:A1032" si="11659">IF(AV969="Cotizacion Seleccionada",CONCATENATE("ALI_",C969,"_SEG_",I969),FALSE)</f>
        <v>0</v>
      </c>
      <c r="B969" s="51" t="s">
        <v>126</v>
      </c>
      <c r="C969" s="52">
        <v>115</v>
      </c>
      <c r="D969" s="52">
        <f t="shared" ref="D969" si="11660">IF(ISERROR(VLOOKUP(E969,Proveedores,2,FALSE)),"",VLOOKUP(E969,Proveedores,2,FALSE))</f>
        <v>2041</v>
      </c>
      <c r="E969" s="53" t="s">
        <v>127</v>
      </c>
      <c r="F969" s="54">
        <v>13</v>
      </c>
      <c r="G969" s="53" t="s">
        <v>103</v>
      </c>
      <c r="H969" s="53" t="s">
        <v>104</v>
      </c>
      <c r="I969" s="52">
        <v>13</v>
      </c>
      <c r="J969" s="53" t="s">
        <v>58</v>
      </c>
      <c r="K969" s="55">
        <v>44835</v>
      </c>
      <c r="L969" s="56">
        <v>31494</v>
      </c>
      <c r="M969" s="56">
        <v>39623</v>
      </c>
      <c r="N969" s="56">
        <v>21215</v>
      </c>
      <c r="O969" s="56">
        <v>1691</v>
      </c>
      <c r="P969" s="57">
        <v>670</v>
      </c>
      <c r="Q969" s="58">
        <v>0.22029850746268659</v>
      </c>
      <c r="R969" s="57">
        <v>522.4</v>
      </c>
      <c r="S969" s="57">
        <v>1563</v>
      </c>
      <c r="T969" s="58">
        <v>0.22098528470889323</v>
      </c>
      <c r="U969" s="57">
        <v>1217.5999999999999</v>
      </c>
      <c r="V969" s="57">
        <v>2008</v>
      </c>
      <c r="W969" s="58">
        <v>0.2207171314741036</v>
      </c>
      <c r="X969" s="57">
        <v>1564.8</v>
      </c>
      <c r="Y969" s="57">
        <v>2008</v>
      </c>
      <c r="Z969" s="58">
        <v>0.2207171314741036</v>
      </c>
      <c r="AA969" s="57">
        <v>1564.8</v>
      </c>
      <c r="AB969" s="57">
        <v>100540739.2</v>
      </c>
      <c r="AC969" s="53" t="str">
        <f t="shared" si="10919"/>
        <v>Registro Valido</v>
      </c>
      <c r="AD969" s="57">
        <f t="shared" ref="AD969" si="11661">IF(OR(ISERROR(VLOOKUP(CONCATENATE("ALI_",$C969,"_SEG_",$I969,"_PROV_",$D969),Catalogo_Precios,AD$8,FALSE)),L969=0),0,VLOOKUP(CONCATENATE("ALI_",$C969,"_SEG_",$I969,"_PROV_",$D969),Catalogo_Precios,AD$8,FALSE))</f>
        <v>670</v>
      </c>
      <c r="AE969" s="57">
        <f t="shared" ref="AE969" si="11662">IF(OR(ISERROR(VLOOKUP(CONCATENATE("ALI_",$C969,"_SEG_",$I969,"_PROV_",$D969),Catalogo_Precios,AE$8,FALSE)),M969=0),0,VLOOKUP(CONCATENATE("ALI_",$C969,"_SEG_",$I969,"_PROV_",$D969),Catalogo_Precios,AE$8,FALSE))</f>
        <v>1563</v>
      </c>
      <c r="AF969" s="57">
        <f t="shared" ref="AF969" si="11663">IF(OR(ISERROR(VLOOKUP(CONCATENATE("ALI_",$C969,"_SEG_",$I969,"_PROV_",$D969),Catalogo_Precios,AF$8,FALSE)),N969=0),0,VLOOKUP(CONCATENATE("ALI_",$C969,"_SEG_",$I969,"_PROV_",$D969),Catalogo_Precios,AF$8,FALSE))</f>
        <v>2008</v>
      </c>
      <c r="AG969" s="57">
        <f t="shared" ref="AG969" si="11664">IF(OR(ISERROR(VLOOKUP(CONCATENATE("ALI_",$C969,"_SEG_",$I969,"_PROV_",$D969),Catalogo_Precios,AG$8,FALSE)),O969=0),0,VLOOKUP(CONCATENATE("ALI_",$C969,"_SEG_",$I969,"_PROV_",$D969),Catalogo_Precios,AG$8,FALSE))</f>
        <v>2008</v>
      </c>
      <c r="AH969" s="57">
        <f t="shared" ref="AH969" si="11665">IF(OR(ISERROR(VLOOKUP(CONCATENATE("ALI_",$C969,"_SEG_",$I969,"_PROV_",$D969),Catalogo_Precios,AH$8,FALSE)),L969=0),0,VLOOKUP(CONCATENATE("ALI_",$C969,"_SEG_",$I969,"_PROV_",$D969),Catalogo_Precios,AH$8,FALSE))</f>
        <v>653</v>
      </c>
      <c r="AI969" s="57">
        <f t="shared" ref="AI969" si="11666">IF(OR(ISERROR(VLOOKUP(CONCATENATE("ALI_",$C969,"_SEG_",$I969,"_PROV_",$D969),Catalogo_Precios,AI$8,FALSE)),M969=0),0,VLOOKUP(CONCATENATE("ALI_",$C969,"_SEG_",$I969,"_PROV_",$D969),Catalogo_Precios,AI$8,FALSE))</f>
        <v>1522</v>
      </c>
      <c r="AJ969" s="57">
        <f t="shared" ref="AJ969" si="11667">IF(OR(ISERROR(VLOOKUP(CONCATENATE("ALI_",$C969,"_SEG_",$I969,"_PROV_",$D969),Catalogo_Precios,AJ$8,FALSE)),N969=0),0,VLOOKUP(CONCATENATE("ALI_",$C969,"_SEG_",$I969,"_PROV_",$D969),Catalogo_Precios,AJ$8,FALSE))</f>
        <v>1956</v>
      </c>
      <c r="AK969" s="57">
        <f t="shared" ref="AK969" si="11668">IF(OR(ISERROR(VLOOKUP(CONCATENATE("ALI_",$C969,"_SEG_",$I969,"_PROV_",$D969),Catalogo_Precios,AK$8,FALSE)),O969=0),0,VLOOKUP(CONCATENATE("ALI_",$C969,"_SEG_",$I969,"_PROV_",$D969),Catalogo_Precios,AK$8,FALSE))</f>
        <v>1956</v>
      </c>
      <c r="AL969" s="53"/>
      <c r="AM969" s="59" t="str">
        <f t="shared" si="10928"/>
        <v>ALI_115_SEG_13</v>
      </c>
      <c r="AN969" s="59" t="str">
        <f t="shared" si="10929"/>
        <v>ALI_115_SEG_13_VAL_100540739.2</v>
      </c>
      <c r="AO969" s="60">
        <f t="shared" ref="AO969" si="11669">IF(OR(AB969="",AB969=0),0,COUNTIF(Codificacion,AM969))</f>
        <v>2</v>
      </c>
      <c r="AP969" s="61">
        <f t="array" ref="AP969">MIN(IF(Codificacion=AM969,Total_Cotizacion,""))</f>
        <v>100540739.2</v>
      </c>
      <c r="AQ969" s="62" t="b">
        <f t="shared" si="10931"/>
        <v>1</v>
      </c>
      <c r="AR969" s="51" t="str">
        <f t="shared" ref="AR969" si="11670">IF(COUNTIF(Codificacion2,CONCATENATE(AM969,"_VAL_",AB969))&gt;1,"Empate","")</f>
        <v>Empate</v>
      </c>
      <c r="AS969" s="63" t="str">
        <f t="shared" si="11309"/>
        <v/>
      </c>
      <c r="AT969" s="59" t="str">
        <f t="shared" si="10933"/>
        <v>ALI_115_SEG_13_</v>
      </c>
      <c r="AU969" s="63">
        <f t="shared" ref="AU969" si="11671">IF(AND(COUNTIF(Codificacion3,AT969)&lt;AO969),1,COUNTIF(Codificacion3,AT969))</f>
        <v>1</v>
      </c>
      <c r="AV969" s="62" t="str">
        <f t="shared" si="10935"/>
        <v>No Seleccionada</v>
      </c>
      <c r="AW969" s="53"/>
      <c r="AX969" s="51" t="str">
        <f t="shared" si="10936"/>
        <v>ALI_115_SEG_13VERDADERO</v>
      </c>
      <c r="AY969" s="51">
        <f t="shared" si="10917"/>
        <v>2</v>
      </c>
      <c r="AZ969" s="64" t="b">
        <f t="shared" si="10937"/>
        <v>1</v>
      </c>
    </row>
    <row r="970" spans="1:52" x14ac:dyDescent="0.2">
      <c r="A970" s="50" t="b">
        <f t="shared" si="11659"/>
        <v>0</v>
      </c>
      <c r="B970" s="51" t="s">
        <v>126</v>
      </c>
      <c r="C970" s="52">
        <v>115</v>
      </c>
      <c r="D970" s="52">
        <f t="shared" ref="D970" si="11672">IF(ISERROR(VLOOKUP(E970,Proveedores,2,FALSE)),"",VLOOKUP(E970,Proveedores,2,FALSE))</f>
        <v>2041</v>
      </c>
      <c r="E970" s="53" t="s">
        <v>127</v>
      </c>
      <c r="F970" s="54">
        <v>14</v>
      </c>
      <c r="G970" s="53" t="s">
        <v>103</v>
      </c>
      <c r="H970" s="53" t="s">
        <v>104</v>
      </c>
      <c r="I970" s="52">
        <v>14</v>
      </c>
      <c r="J970" s="53" t="s">
        <v>58</v>
      </c>
      <c r="K970" s="55">
        <v>44835</v>
      </c>
      <c r="L970" s="56">
        <v>31207</v>
      </c>
      <c r="M970" s="56">
        <v>39264</v>
      </c>
      <c r="N970" s="56">
        <v>21025</v>
      </c>
      <c r="O970" s="56">
        <v>1677</v>
      </c>
      <c r="P970" s="57">
        <v>670</v>
      </c>
      <c r="Q970" s="58">
        <v>0.22029850746268659</v>
      </c>
      <c r="R970" s="57">
        <v>522.4</v>
      </c>
      <c r="S970" s="57">
        <v>1563</v>
      </c>
      <c r="T970" s="58">
        <v>0.22098528470889323</v>
      </c>
      <c r="U970" s="57">
        <v>1217.5999999999999</v>
      </c>
      <c r="V970" s="57">
        <v>2008</v>
      </c>
      <c r="W970" s="58">
        <v>0.2207171314741036</v>
      </c>
      <c r="X970" s="57">
        <v>1564.8</v>
      </c>
      <c r="Y970" s="57">
        <v>2008</v>
      </c>
      <c r="Z970" s="58">
        <v>0.2207171314741036</v>
      </c>
      <c r="AA970" s="57">
        <v>1564.8</v>
      </c>
      <c r="AB970" s="57">
        <v>99634472.799999982</v>
      </c>
      <c r="AC970" s="53" t="str">
        <f t="shared" si="10919"/>
        <v>Registro Valido</v>
      </c>
      <c r="AD970" s="57">
        <f t="shared" ref="AD970" si="11673">IF(OR(ISERROR(VLOOKUP(CONCATENATE("ALI_",$C970,"_SEG_",$I970,"_PROV_",$D970),Catalogo_Precios,AD$8,FALSE)),L970=0),0,VLOOKUP(CONCATENATE("ALI_",$C970,"_SEG_",$I970,"_PROV_",$D970),Catalogo_Precios,AD$8,FALSE))</f>
        <v>670</v>
      </c>
      <c r="AE970" s="57">
        <f t="shared" ref="AE970" si="11674">IF(OR(ISERROR(VLOOKUP(CONCATENATE("ALI_",$C970,"_SEG_",$I970,"_PROV_",$D970),Catalogo_Precios,AE$8,FALSE)),M970=0),0,VLOOKUP(CONCATENATE("ALI_",$C970,"_SEG_",$I970,"_PROV_",$D970),Catalogo_Precios,AE$8,FALSE))</f>
        <v>1563</v>
      </c>
      <c r="AF970" s="57">
        <f t="shared" ref="AF970" si="11675">IF(OR(ISERROR(VLOOKUP(CONCATENATE("ALI_",$C970,"_SEG_",$I970,"_PROV_",$D970),Catalogo_Precios,AF$8,FALSE)),N970=0),0,VLOOKUP(CONCATENATE("ALI_",$C970,"_SEG_",$I970,"_PROV_",$D970),Catalogo_Precios,AF$8,FALSE))</f>
        <v>2008</v>
      </c>
      <c r="AG970" s="57">
        <f t="shared" ref="AG970" si="11676">IF(OR(ISERROR(VLOOKUP(CONCATENATE("ALI_",$C970,"_SEG_",$I970,"_PROV_",$D970),Catalogo_Precios,AG$8,FALSE)),O970=0),0,VLOOKUP(CONCATENATE("ALI_",$C970,"_SEG_",$I970,"_PROV_",$D970),Catalogo_Precios,AG$8,FALSE))</f>
        <v>2008</v>
      </c>
      <c r="AH970" s="57">
        <f t="shared" ref="AH970" si="11677">IF(OR(ISERROR(VLOOKUP(CONCATENATE("ALI_",$C970,"_SEG_",$I970,"_PROV_",$D970),Catalogo_Precios,AH$8,FALSE)),L970=0),0,VLOOKUP(CONCATENATE("ALI_",$C970,"_SEG_",$I970,"_PROV_",$D970),Catalogo_Precios,AH$8,FALSE))</f>
        <v>653</v>
      </c>
      <c r="AI970" s="57">
        <f t="shared" ref="AI970" si="11678">IF(OR(ISERROR(VLOOKUP(CONCATENATE("ALI_",$C970,"_SEG_",$I970,"_PROV_",$D970),Catalogo_Precios,AI$8,FALSE)),M970=0),0,VLOOKUP(CONCATENATE("ALI_",$C970,"_SEG_",$I970,"_PROV_",$D970),Catalogo_Precios,AI$8,FALSE))</f>
        <v>1522</v>
      </c>
      <c r="AJ970" s="57">
        <f t="shared" ref="AJ970" si="11679">IF(OR(ISERROR(VLOOKUP(CONCATENATE("ALI_",$C970,"_SEG_",$I970,"_PROV_",$D970),Catalogo_Precios,AJ$8,FALSE)),N970=0),0,VLOOKUP(CONCATENATE("ALI_",$C970,"_SEG_",$I970,"_PROV_",$D970),Catalogo_Precios,AJ$8,FALSE))</f>
        <v>1956</v>
      </c>
      <c r="AK970" s="57">
        <f t="shared" ref="AK970" si="11680">IF(OR(ISERROR(VLOOKUP(CONCATENATE("ALI_",$C970,"_SEG_",$I970,"_PROV_",$D970),Catalogo_Precios,AK$8,FALSE)),O970=0),0,VLOOKUP(CONCATENATE("ALI_",$C970,"_SEG_",$I970,"_PROV_",$D970),Catalogo_Precios,AK$8,FALSE))</f>
        <v>1956</v>
      </c>
      <c r="AL970" s="53"/>
      <c r="AM970" s="59" t="str">
        <f t="shared" si="10928"/>
        <v>ALI_115_SEG_14</v>
      </c>
      <c r="AN970" s="59" t="str">
        <f t="shared" si="10929"/>
        <v>ALI_115_SEG_14_VAL_99634472.8</v>
      </c>
      <c r="AO970" s="60">
        <f t="shared" ref="AO970" si="11681">IF(OR(AB970="",AB970=0),0,COUNTIF(Codificacion,AM970))</f>
        <v>2</v>
      </c>
      <c r="AP970" s="61">
        <f t="array" ref="AP970">MIN(IF(Codificacion=AM970,Total_Cotizacion,""))</f>
        <v>99634472.799999982</v>
      </c>
      <c r="AQ970" s="62" t="b">
        <f t="shared" si="10931"/>
        <v>1</v>
      </c>
      <c r="AR970" s="51" t="str">
        <f t="shared" ref="AR970" si="11682">IF(COUNTIF(Codificacion2,CONCATENATE(AM970,"_VAL_",AB970))&gt;1,"Empate","")</f>
        <v>Empate</v>
      </c>
      <c r="AS970" s="63" t="str">
        <f t="shared" si="11309"/>
        <v/>
      </c>
      <c r="AT970" s="59" t="str">
        <f t="shared" si="10933"/>
        <v>ALI_115_SEG_14_</v>
      </c>
      <c r="AU970" s="63">
        <f t="shared" ref="AU970" si="11683">IF(AND(COUNTIF(Codificacion3,AT970)&lt;AO970),1,COUNTIF(Codificacion3,AT970))</f>
        <v>1</v>
      </c>
      <c r="AV970" s="62" t="str">
        <f t="shared" si="10935"/>
        <v>No Seleccionada</v>
      </c>
      <c r="AW970" s="53"/>
      <c r="AX970" s="51" t="str">
        <f t="shared" si="10936"/>
        <v>ALI_115_SEG_14VERDADERO</v>
      </c>
      <c r="AY970" s="51">
        <f t="shared" si="10917"/>
        <v>2</v>
      </c>
      <c r="AZ970" s="64" t="b">
        <f t="shared" si="10937"/>
        <v>1</v>
      </c>
    </row>
    <row r="971" spans="1:52" x14ac:dyDescent="0.2">
      <c r="A971" s="50" t="str">
        <f t="shared" si="11659"/>
        <v>ALI_115_SEG_15</v>
      </c>
      <c r="B971" s="51" t="s">
        <v>126</v>
      </c>
      <c r="C971" s="52">
        <v>115</v>
      </c>
      <c r="D971" s="52">
        <f t="shared" ref="D971" si="11684">IF(ISERROR(VLOOKUP(E971,Proveedores,2,FALSE)),"",VLOOKUP(E971,Proveedores,2,FALSE))</f>
        <v>2041</v>
      </c>
      <c r="E971" s="53" t="s">
        <v>127</v>
      </c>
      <c r="F971" s="54">
        <v>15</v>
      </c>
      <c r="G971" s="53" t="s">
        <v>103</v>
      </c>
      <c r="H971" s="53" t="s">
        <v>104</v>
      </c>
      <c r="I971" s="52">
        <v>15</v>
      </c>
      <c r="J971" s="53" t="s">
        <v>58</v>
      </c>
      <c r="K971" s="55">
        <v>44835</v>
      </c>
      <c r="L971" s="56">
        <v>29494</v>
      </c>
      <c r="M971" s="56">
        <v>37109</v>
      </c>
      <c r="N971" s="56">
        <v>19874</v>
      </c>
      <c r="O971" s="56">
        <v>1583</v>
      </c>
      <c r="P971" s="57">
        <v>670</v>
      </c>
      <c r="Q971" s="58">
        <v>0.22029850746268659</v>
      </c>
      <c r="R971" s="57">
        <v>522.4</v>
      </c>
      <c r="S971" s="57">
        <v>1563</v>
      </c>
      <c r="T971" s="58">
        <v>0.22098528470889323</v>
      </c>
      <c r="U971" s="57">
        <v>1217.5999999999999</v>
      </c>
      <c r="V971" s="57">
        <v>2008</v>
      </c>
      <c r="W971" s="58">
        <v>0.2207171314741036</v>
      </c>
      <c r="X971" s="57">
        <v>1564.8</v>
      </c>
      <c r="Y971" s="57">
        <v>2008</v>
      </c>
      <c r="Z971" s="58">
        <v>0.2207171314741036</v>
      </c>
      <c r="AA971" s="57">
        <v>1564.8</v>
      </c>
      <c r="AB971" s="57">
        <v>94167497.600000009</v>
      </c>
      <c r="AC971" s="53" t="str">
        <f t="shared" si="10919"/>
        <v>Registro Valido</v>
      </c>
      <c r="AD971" s="57">
        <f t="shared" ref="AD971" si="11685">IF(OR(ISERROR(VLOOKUP(CONCATENATE("ALI_",$C971,"_SEG_",$I971,"_PROV_",$D971),Catalogo_Precios,AD$8,FALSE)),L971=0),0,VLOOKUP(CONCATENATE("ALI_",$C971,"_SEG_",$I971,"_PROV_",$D971),Catalogo_Precios,AD$8,FALSE))</f>
        <v>670</v>
      </c>
      <c r="AE971" s="57">
        <f t="shared" ref="AE971" si="11686">IF(OR(ISERROR(VLOOKUP(CONCATENATE("ALI_",$C971,"_SEG_",$I971,"_PROV_",$D971),Catalogo_Precios,AE$8,FALSE)),M971=0),0,VLOOKUP(CONCATENATE("ALI_",$C971,"_SEG_",$I971,"_PROV_",$D971),Catalogo_Precios,AE$8,FALSE))</f>
        <v>1563</v>
      </c>
      <c r="AF971" s="57">
        <f t="shared" ref="AF971" si="11687">IF(OR(ISERROR(VLOOKUP(CONCATENATE("ALI_",$C971,"_SEG_",$I971,"_PROV_",$D971),Catalogo_Precios,AF$8,FALSE)),N971=0),0,VLOOKUP(CONCATENATE("ALI_",$C971,"_SEG_",$I971,"_PROV_",$D971),Catalogo_Precios,AF$8,FALSE))</f>
        <v>2008</v>
      </c>
      <c r="AG971" s="57">
        <f t="shared" ref="AG971" si="11688">IF(OR(ISERROR(VLOOKUP(CONCATENATE("ALI_",$C971,"_SEG_",$I971,"_PROV_",$D971),Catalogo_Precios,AG$8,FALSE)),O971=0),0,VLOOKUP(CONCATENATE("ALI_",$C971,"_SEG_",$I971,"_PROV_",$D971),Catalogo_Precios,AG$8,FALSE))</f>
        <v>2008</v>
      </c>
      <c r="AH971" s="57">
        <f t="shared" ref="AH971" si="11689">IF(OR(ISERROR(VLOOKUP(CONCATENATE("ALI_",$C971,"_SEG_",$I971,"_PROV_",$D971),Catalogo_Precios,AH$8,FALSE)),L971=0),0,VLOOKUP(CONCATENATE("ALI_",$C971,"_SEG_",$I971,"_PROV_",$D971),Catalogo_Precios,AH$8,FALSE))</f>
        <v>653</v>
      </c>
      <c r="AI971" s="57">
        <f t="shared" ref="AI971" si="11690">IF(OR(ISERROR(VLOOKUP(CONCATENATE("ALI_",$C971,"_SEG_",$I971,"_PROV_",$D971),Catalogo_Precios,AI$8,FALSE)),M971=0),0,VLOOKUP(CONCATENATE("ALI_",$C971,"_SEG_",$I971,"_PROV_",$D971),Catalogo_Precios,AI$8,FALSE))</f>
        <v>1522</v>
      </c>
      <c r="AJ971" s="57">
        <f t="shared" ref="AJ971" si="11691">IF(OR(ISERROR(VLOOKUP(CONCATENATE("ALI_",$C971,"_SEG_",$I971,"_PROV_",$D971),Catalogo_Precios,AJ$8,FALSE)),N971=0),0,VLOOKUP(CONCATENATE("ALI_",$C971,"_SEG_",$I971,"_PROV_",$D971),Catalogo_Precios,AJ$8,FALSE))</f>
        <v>1956</v>
      </c>
      <c r="AK971" s="57">
        <f t="shared" ref="AK971" si="11692">IF(OR(ISERROR(VLOOKUP(CONCATENATE("ALI_",$C971,"_SEG_",$I971,"_PROV_",$D971),Catalogo_Precios,AK$8,FALSE)),O971=0),0,VLOOKUP(CONCATENATE("ALI_",$C971,"_SEG_",$I971,"_PROV_",$D971),Catalogo_Precios,AK$8,FALSE))</f>
        <v>1956</v>
      </c>
      <c r="AL971" s="53"/>
      <c r="AM971" s="59" t="str">
        <f t="shared" si="10928"/>
        <v>ALI_115_SEG_15</v>
      </c>
      <c r="AN971" s="59" t="str">
        <f t="shared" si="10929"/>
        <v>ALI_115_SEG_15_VAL_94167497.6</v>
      </c>
      <c r="AO971" s="60">
        <f t="shared" ref="AO971" si="11693">IF(OR(AB971="",AB971=0),0,COUNTIF(Codificacion,AM971))</f>
        <v>2</v>
      </c>
      <c r="AP971" s="61">
        <f t="array" ref="AP971">MIN(IF(Codificacion=AM971,Total_Cotizacion,""))</f>
        <v>94167497.600000009</v>
      </c>
      <c r="AQ971" s="62" t="b">
        <f t="shared" si="10931"/>
        <v>1</v>
      </c>
      <c r="AR971" s="51" t="str">
        <f t="shared" ref="AR971" si="11694">IF(COUNTIF(Codificacion2,CONCATENATE(AM971,"_VAL_",AB971))&gt;1,"Empate","")</f>
        <v/>
      </c>
      <c r="AS971" s="63" t="str">
        <f t="shared" si="11309"/>
        <v>X</v>
      </c>
      <c r="AT971" s="59" t="str">
        <f t="shared" si="10933"/>
        <v>ALI_115_SEG_15_X</v>
      </c>
      <c r="AU971" s="63">
        <f t="shared" ref="AU971" si="11695">IF(AND(COUNTIF(Codificacion3,AT971)&lt;AO971),1,COUNTIF(Codificacion3,AT971))</f>
        <v>1</v>
      </c>
      <c r="AV971" s="62" t="str">
        <f t="shared" si="10935"/>
        <v>Cotizacion Seleccionada</v>
      </c>
      <c r="AW971" s="53"/>
      <c r="AX971" s="51" t="str">
        <f t="shared" si="10936"/>
        <v>ALI_115_SEG_15VERDADERO</v>
      </c>
      <c r="AY971" s="51">
        <f t="shared" ref="AY971:AY1034" si="11696">COUNTIF(AX$10:AX$2017,CONCATENATE(AM971,AQ971))</f>
        <v>1</v>
      </c>
      <c r="AZ971" s="64" t="b">
        <f t="shared" si="10937"/>
        <v>0</v>
      </c>
    </row>
    <row r="972" spans="1:52" x14ac:dyDescent="0.2">
      <c r="A972" s="50" t="str">
        <f t="shared" si="11659"/>
        <v>ALI_60_SEG_1</v>
      </c>
      <c r="B972" s="51" t="s">
        <v>126</v>
      </c>
      <c r="C972" s="52">
        <v>60</v>
      </c>
      <c r="D972" s="52">
        <f t="shared" ref="D972" si="11697">IF(ISERROR(VLOOKUP(E972,Proveedores,2,FALSE)),"",VLOOKUP(E972,Proveedores,2,FALSE))</f>
        <v>2041</v>
      </c>
      <c r="E972" s="53" t="s">
        <v>127</v>
      </c>
      <c r="F972" s="54">
        <v>237</v>
      </c>
      <c r="G972" s="53" t="s">
        <v>103</v>
      </c>
      <c r="H972" s="53" t="s">
        <v>128</v>
      </c>
      <c r="I972" s="52">
        <v>1</v>
      </c>
      <c r="J972" s="53" t="s">
        <v>58</v>
      </c>
      <c r="K972" s="55">
        <v>44835</v>
      </c>
      <c r="L972" s="56">
        <v>7267</v>
      </c>
      <c r="M972" s="56">
        <v>8741</v>
      </c>
      <c r="N972" s="56">
        <v>5632</v>
      </c>
      <c r="O972" s="56">
        <v>405</v>
      </c>
      <c r="P972" s="57">
        <v>275</v>
      </c>
      <c r="Q972" s="58">
        <v>0.21745454545454548</v>
      </c>
      <c r="R972" s="57">
        <v>215.2</v>
      </c>
      <c r="S972" s="57">
        <v>552</v>
      </c>
      <c r="T972" s="58">
        <v>0.22173913043478258</v>
      </c>
      <c r="U972" s="57">
        <v>429.6</v>
      </c>
      <c r="V972" s="57">
        <v>1104</v>
      </c>
      <c r="W972" s="58">
        <v>0.2210144927536232</v>
      </c>
      <c r="X972" s="57">
        <v>860</v>
      </c>
      <c r="Y972" s="57">
        <v>1104</v>
      </c>
      <c r="Z972" s="58">
        <v>0.2210144927536232</v>
      </c>
      <c r="AA972" s="57">
        <v>860</v>
      </c>
      <c r="AB972" s="57">
        <v>10510812</v>
      </c>
      <c r="AC972" s="53" t="str">
        <f t="shared" ref="AC972:AC1035" si="11698">IF(OR(AB972=0,AB972=""),"Registro No Valido","Registro Valido")</f>
        <v>Registro Valido</v>
      </c>
      <c r="AD972" s="57">
        <f t="shared" ref="AD972" si="11699">IF(OR(ISERROR(VLOOKUP(CONCATENATE("ALI_",$C972,"_SEG_",$I972,"_PROV_",$D972),Catalogo_Precios,AD$8,FALSE)),L972=0),0,VLOOKUP(CONCATENATE("ALI_",$C972,"_SEG_",$I972,"_PROV_",$D972),Catalogo_Precios,AD$8,FALSE))</f>
        <v>275</v>
      </c>
      <c r="AE972" s="57">
        <f t="shared" ref="AE972" si="11700">IF(OR(ISERROR(VLOOKUP(CONCATENATE("ALI_",$C972,"_SEG_",$I972,"_PROV_",$D972),Catalogo_Precios,AE$8,FALSE)),M972=0),0,VLOOKUP(CONCATENATE("ALI_",$C972,"_SEG_",$I972,"_PROV_",$D972),Catalogo_Precios,AE$8,FALSE))</f>
        <v>552</v>
      </c>
      <c r="AF972" s="57">
        <f t="shared" ref="AF972" si="11701">IF(OR(ISERROR(VLOOKUP(CONCATENATE("ALI_",$C972,"_SEG_",$I972,"_PROV_",$D972),Catalogo_Precios,AF$8,FALSE)),N972=0),0,VLOOKUP(CONCATENATE("ALI_",$C972,"_SEG_",$I972,"_PROV_",$D972),Catalogo_Precios,AF$8,FALSE))</f>
        <v>1104</v>
      </c>
      <c r="AG972" s="57">
        <f t="shared" ref="AG972" si="11702">IF(OR(ISERROR(VLOOKUP(CONCATENATE("ALI_",$C972,"_SEG_",$I972,"_PROV_",$D972),Catalogo_Precios,AG$8,FALSE)),O972=0),0,VLOOKUP(CONCATENATE("ALI_",$C972,"_SEG_",$I972,"_PROV_",$D972),Catalogo_Precios,AG$8,FALSE))</f>
        <v>1104</v>
      </c>
      <c r="AH972" s="57">
        <f t="shared" ref="AH972" si="11703">IF(OR(ISERROR(VLOOKUP(CONCATENATE("ALI_",$C972,"_SEG_",$I972,"_PROV_",$D972),Catalogo_Precios,AH$8,FALSE)),L972=0),0,VLOOKUP(CONCATENATE("ALI_",$C972,"_SEG_",$I972,"_PROV_",$D972),Catalogo_Precios,AH$8,FALSE))</f>
        <v>269</v>
      </c>
      <c r="AI972" s="57">
        <f t="shared" ref="AI972" si="11704">IF(OR(ISERROR(VLOOKUP(CONCATENATE("ALI_",$C972,"_SEG_",$I972,"_PROV_",$D972),Catalogo_Precios,AI$8,FALSE)),M972=0),0,VLOOKUP(CONCATENATE("ALI_",$C972,"_SEG_",$I972,"_PROV_",$D972),Catalogo_Precios,AI$8,FALSE))</f>
        <v>537</v>
      </c>
      <c r="AJ972" s="57">
        <f t="shared" ref="AJ972" si="11705">IF(OR(ISERROR(VLOOKUP(CONCATENATE("ALI_",$C972,"_SEG_",$I972,"_PROV_",$D972),Catalogo_Precios,AJ$8,FALSE)),N972=0),0,VLOOKUP(CONCATENATE("ALI_",$C972,"_SEG_",$I972,"_PROV_",$D972),Catalogo_Precios,AJ$8,FALSE))</f>
        <v>1075</v>
      </c>
      <c r="AK972" s="57">
        <f t="shared" ref="AK972" si="11706">IF(OR(ISERROR(VLOOKUP(CONCATENATE("ALI_",$C972,"_SEG_",$I972,"_PROV_",$D972),Catalogo_Precios,AK$8,FALSE)),O972=0),0,VLOOKUP(CONCATENATE("ALI_",$C972,"_SEG_",$I972,"_PROV_",$D972),Catalogo_Precios,AK$8,FALSE))</f>
        <v>1075</v>
      </c>
      <c r="AL972" s="53"/>
      <c r="AM972" s="59" t="str">
        <f t="shared" ref="AM972:AM1035" si="11707">IF(AC972="Registro Valido",CONCATENATE("ALI_",C972,"_SEG_",I972),"Registro No Valido")</f>
        <v>ALI_60_SEG_1</v>
      </c>
      <c r="AN972" s="59" t="str">
        <f t="shared" ref="AN972:AN1035" si="11708">IF(AC972="Registro Valido",CONCATENATE("ALI_",C972,"_SEG_",I972,"_VAL_",AB972),"Registro No Valido")</f>
        <v>ALI_60_SEG_1_VAL_10510812</v>
      </c>
      <c r="AO972" s="60">
        <f t="shared" ref="AO972" si="11709">IF(OR(AB972="",AB972=0),0,COUNTIF(Codificacion,AM972))</f>
        <v>2</v>
      </c>
      <c r="AP972" s="61">
        <f t="array" ref="AP972">MIN(IF(Codificacion=AM972,Total_Cotizacion,""))</f>
        <v>10510812</v>
      </c>
      <c r="AQ972" s="62" t="b">
        <f t="shared" ref="AQ972:AQ1035" si="11710">IF(AND(AO972&gt;0,AB972&lt;&gt;""),AP972=AB972,"")</f>
        <v>1</v>
      </c>
      <c r="AR972" s="51" t="str">
        <f t="shared" ref="AR972" si="11711">IF(COUNTIF(Codificacion2,CONCATENATE(AM972,"_VAL_",AB972))&gt;1,"Empate","")</f>
        <v/>
      </c>
      <c r="AS972" s="63" t="str">
        <f t="shared" si="11309"/>
        <v>X</v>
      </c>
      <c r="AT972" s="59" t="str">
        <f t="shared" ref="AT972:AT1035" si="11712">IF(AC972="Registro Valido",CONCATENATE("ALI_",C972,"_SEG_",I972,"_",AS972),"Registro No Valido")</f>
        <v>ALI_60_SEG_1_X</v>
      </c>
      <c r="AU972" s="63">
        <f t="shared" ref="AU972" si="11713">IF(AND(COUNTIF(Codificacion3,AT972)&lt;AO972),1,COUNTIF(Codificacion3,AT972))</f>
        <v>1</v>
      </c>
      <c r="AV972" s="62" t="str">
        <f t="shared" ref="AV972:AV1035" si="11714">IF(AND(AU972=1,AS972="X"),"Cotizacion Seleccionada","No Seleccionada")</f>
        <v>Cotizacion Seleccionada</v>
      </c>
      <c r="AW972" s="53"/>
      <c r="AX972" s="51" t="str">
        <f t="shared" ref="AX972:AX1035" si="11715">CONCATENATE(AM972,AQ972)</f>
        <v>ALI_60_SEG_1VERDADERO</v>
      </c>
      <c r="AY972" s="51">
        <f t="shared" si="11696"/>
        <v>1</v>
      </c>
      <c r="AZ972" s="64" t="b">
        <f t="shared" ref="AZ972:AZ1035" si="11716">AO972=AY972</f>
        <v>0</v>
      </c>
    </row>
    <row r="973" spans="1:52" x14ac:dyDescent="0.2">
      <c r="A973" s="50" t="str">
        <f t="shared" si="11659"/>
        <v>ALI_60_SEG_2</v>
      </c>
      <c r="B973" s="51" t="s">
        <v>126</v>
      </c>
      <c r="C973" s="52">
        <v>60</v>
      </c>
      <c r="D973" s="52">
        <f t="shared" ref="D973" si="11717">IF(ISERROR(VLOOKUP(E973,Proveedores,2,FALSE)),"",VLOOKUP(E973,Proveedores,2,FALSE))</f>
        <v>2041</v>
      </c>
      <c r="E973" s="53" t="s">
        <v>127</v>
      </c>
      <c r="F973" s="54">
        <v>238</v>
      </c>
      <c r="G973" s="53" t="s">
        <v>103</v>
      </c>
      <c r="H973" s="53" t="s">
        <v>128</v>
      </c>
      <c r="I973" s="52">
        <v>2</v>
      </c>
      <c r="J973" s="53" t="s">
        <v>58</v>
      </c>
      <c r="K973" s="55">
        <v>44835</v>
      </c>
      <c r="L973" s="56">
        <v>7434</v>
      </c>
      <c r="M973" s="56">
        <v>8939</v>
      </c>
      <c r="N973" s="56">
        <v>5759</v>
      </c>
      <c r="O973" s="56">
        <v>414</v>
      </c>
      <c r="P973" s="57">
        <v>275</v>
      </c>
      <c r="Q973" s="58">
        <v>0.21745454545454548</v>
      </c>
      <c r="R973" s="57">
        <v>215.2</v>
      </c>
      <c r="S973" s="57">
        <v>552</v>
      </c>
      <c r="T973" s="58">
        <v>0.22173913043478258</v>
      </c>
      <c r="U973" s="57">
        <v>429.6</v>
      </c>
      <c r="V973" s="57">
        <v>1104</v>
      </c>
      <c r="W973" s="58">
        <v>0.2210144927536232</v>
      </c>
      <c r="X973" s="57">
        <v>860</v>
      </c>
      <c r="Y973" s="57">
        <v>1104</v>
      </c>
      <c r="Z973" s="58">
        <v>0.2210144927536232</v>
      </c>
      <c r="AA973" s="57">
        <v>860</v>
      </c>
      <c r="AB973" s="57">
        <v>10748771.199999999</v>
      </c>
      <c r="AC973" s="53" t="str">
        <f t="shared" si="11698"/>
        <v>Registro Valido</v>
      </c>
      <c r="AD973" s="57">
        <f t="shared" ref="AD973" si="11718">IF(OR(ISERROR(VLOOKUP(CONCATENATE("ALI_",$C973,"_SEG_",$I973,"_PROV_",$D973),Catalogo_Precios,AD$8,FALSE)),L973=0),0,VLOOKUP(CONCATENATE("ALI_",$C973,"_SEG_",$I973,"_PROV_",$D973),Catalogo_Precios,AD$8,FALSE))</f>
        <v>275</v>
      </c>
      <c r="AE973" s="57">
        <f t="shared" ref="AE973" si="11719">IF(OR(ISERROR(VLOOKUP(CONCATENATE("ALI_",$C973,"_SEG_",$I973,"_PROV_",$D973),Catalogo_Precios,AE$8,FALSE)),M973=0),0,VLOOKUP(CONCATENATE("ALI_",$C973,"_SEG_",$I973,"_PROV_",$D973),Catalogo_Precios,AE$8,FALSE))</f>
        <v>552</v>
      </c>
      <c r="AF973" s="57">
        <f t="shared" ref="AF973" si="11720">IF(OR(ISERROR(VLOOKUP(CONCATENATE("ALI_",$C973,"_SEG_",$I973,"_PROV_",$D973),Catalogo_Precios,AF$8,FALSE)),N973=0),0,VLOOKUP(CONCATENATE("ALI_",$C973,"_SEG_",$I973,"_PROV_",$D973),Catalogo_Precios,AF$8,FALSE))</f>
        <v>1104</v>
      </c>
      <c r="AG973" s="57">
        <f t="shared" ref="AG973" si="11721">IF(OR(ISERROR(VLOOKUP(CONCATENATE("ALI_",$C973,"_SEG_",$I973,"_PROV_",$D973),Catalogo_Precios,AG$8,FALSE)),O973=0),0,VLOOKUP(CONCATENATE("ALI_",$C973,"_SEG_",$I973,"_PROV_",$D973),Catalogo_Precios,AG$8,FALSE))</f>
        <v>1104</v>
      </c>
      <c r="AH973" s="57">
        <f t="shared" ref="AH973" si="11722">IF(OR(ISERROR(VLOOKUP(CONCATENATE("ALI_",$C973,"_SEG_",$I973,"_PROV_",$D973),Catalogo_Precios,AH$8,FALSE)),L973=0),0,VLOOKUP(CONCATENATE("ALI_",$C973,"_SEG_",$I973,"_PROV_",$D973),Catalogo_Precios,AH$8,FALSE))</f>
        <v>269</v>
      </c>
      <c r="AI973" s="57">
        <f t="shared" ref="AI973" si="11723">IF(OR(ISERROR(VLOOKUP(CONCATENATE("ALI_",$C973,"_SEG_",$I973,"_PROV_",$D973),Catalogo_Precios,AI$8,FALSE)),M973=0),0,VLOOKUP(CONCATENATE("ALI_",$C973,"_SEG_",$I973,"_PROV_",$D973),Catalogo_Precios,AI$8,FALSE))</f>
        <v>537</v>
      </c>
      <c r="AJ973" s="57">
        <f t="shared" ref="AJ973" si="11724">IF(OR(ISERROR(VLOOKUP(CONCATENATE("ALI_",$C973,"_SEG_",$I973,"_PROV_",$D973),Catalogo_Precios,AJ$8,FALSE)),N973=0),0,VLOOKUP(CONCATENATE("ALI_",$C973,"_SEG_",$I973,"_PROV_",$D973),Catalogo_Precios,AJ$8,FALSE))</f>
        <v>1075</v>
      </c>
      <c r="AK973" s="57">
        <f t="shared" ref="AK973" si="11725">IF(OR(ISERROR(VLOOKUP(CONCATENATE("ALI_",$C973,"_SEG_",$I973,"_PROV_",$D973),Catalogo_Precios,AK$8,FALSE)),O973=0),0,VLOOKUP(CONCATENATE("ALI_",$C973,"_SEG_",$I973,"_PROV_",$D973),Catalogo_Precios,AK$8,FALSE))</f>
        <v>1075</v>
      </c>
      <c r="AL973" s="53"/>
      <c r="AM973" s="59" t="str">
        <f t="shared" si="11707"/>
        <v>ALI_60_SEG_2</v>
      </c>
      <c r="AN973" s="59" t="str">
        <f t="shared" si="11708"/>
        <v>ALI_60_SEG_2_VAL_10748771.2</v>
      </c>
      <c r="AO973" s="60">
        <f t="shared" ref="AO973" si="11726">IF(OR(AB973="",AB973=0),0,COUNTIF(Codificacion,AM973))</f>
        <v>2</v>
      </c>
      <c r="AP973" s="61">
        <f t="array" ref="AP973">MIN(IF(Codificacion=AM973,Total_Cotizacion,""))</f>
        <v>10748771.199999999</v>
      </c>
      <c r="AQ973" s="62" t="b">
        <f t="shared" si="11710"/>
        <v>1</v>
      </c>
      <c r="AR973" s="51" t="str">
        <f t="shared" ref="AR973" si="11727">IF(COUNTIF(Codificacion2,CONCATENATE(AM973,"_VAL_",AB973))&gt;1,"Empate","")</f>
        <v/>
      </c>
      <c r="AS973" s="63" t="str">
        <f t="shared" si="11309"/>
        <v>X</v>
      </c>
      <c r="AT973" s="59" t="str">
        <f t="shared" si="11712"/>
        <v>ALI_60_SEG_2_X</v>
      </c>
      <c r="AU973" s="63">
        <f t="shared" ref="AU973" si="11728">IF(AND(COUNTIF(Codificacion3,AT973)&lt;AO973),1,COUNTIF(Codificacion3,AT973))</f>
        <v>1</v>
      </c>
      <c r="AV973" s="62" t="str">
        <f t="shared" si="11714"/>
        <v>Cotizacion Seleccionada</v>
      </c>
      <c r="AW973" s="53"/>
      <c r="AX973" s="51" t="str">
        <f t="shared" si="11715"/>
        <v>ALI_60_SEG_2VERDADERO</v>
      </c>
      <c r="AY973" s="51">
        <f t="shared" si="11696"/>
        <v>1</v>
      </c>
      <c r="AZ973" s="64" t="b">
        <f t="shared" si="11716"/>
        <v>0</v>
      </c>
    </row>
    <row r="974" spans="1:52" x14ac:dyDescent="0.2">
      <c r="A974" s="50" t="b">
        <f t="shared" si="11659"/>
        <v>0</v>
      </c>
      <c r="B974" s="51" t="s">
        <v>126</v>
      </c>
      <c r="C974" s="52">
        <v>60</v>
      </c>
      <c r="D974" s="52">
        <f t="shared" ref="D974" si="11729">IF(ISERROR(VLOOKUP(E974,Proveedores,2,FALSE)),"",VLOOKUP(E974,Proveedores,2,FALSE))</f>
        <v>2041</v>
      </c>
      <c r="E974" s="53" t="s">
        <v>127</v>
      </c>
      <c r="F974" s="54">
        <v>239</v>
      </c>
      <c r="G974" s="53" t="s">
        <v>103</v>
      </c>
      <c r="H974" s="53" t="s">
        <v>128</v>
      </c>
      <c r="I974" s="52">
        <v>3</v>
      </c>
      <c r="J974" s="53" t="s">
        <v>58</v>
      </c>
      <c r="K974" s="55">
        <v>44835</v>
      </c>
      <c r="L974" s="56">
        <v>7389</v>
      </c>
      <c r="M974" s="56">
        <v>8885</v>
      </c>
      <c r="N974" s="56">
        <v>5725</v>
      </c>
      <c r="O974" s="56">
        <v>411</v>
      </c>
      <c r="P974" s="57">
        <v>275</v>
      </c>
      <c r="Q974" s="58">
        <v>0.21745454545454548</v>
      </c>
      <c r="R974" s="57">
        <v>215.2</v>
      </c>
      <c r="S974" s="57">
        <v>552</v>
      </c>
      <c r="T974" s="58">
        <v>0.22173913043478258</v>
      </c>
      <c r="U974" s="57">
        <v>429.6</v>
      </c>
      <c r="V974" s="57">
        <v>1104</v>
      </c>
      <c r="W974" s="58">
        <v>0.2210144927536232</v>
      </c>
      <c r="X974" s="57">
        <v>860</v>
      </c>
      <c r="Y974" s="57">
        <v>1104</v>
      </c>
      <c r="Z974" s="58">
        <v>0.2210144927536232</v>
      </c>
      <c r="AA974" s="57">
        <v>860</v>
      </c>
      <c r="AB974" s="57">
        <v>10684068.800000001</v>
      </c>
      <c r="AC974" s="53" t="str">
        <f t="shared" si="11698"/>
        <v>Registro Valido</v>
      </c>
      <c r="AD974" s="57">
        <f t="shared" ref="AD974" si="11730">IF(OR(ISERROR(VLOOKUP(CONCATENATE("ALI_",$C974,"_SEG_",$I974,"_PROV_",$D974),Catalogo_Precios,AD$8,FALSE)),L974=0),0,VLOOKUP(CONCATENATE("ALI_",$C974,"_SEG_",$I974,"_PROV_",$D974),Catalogo_Precios,AD$8,FALSE))</f>
        <v>275</v>
      </c>
      <c r="AE974" s="57">
        <f t="shared" ref="AE974" si="11731">IF(OR(ISERROR(VLOOKUP(CONCATENATE("ALI_",$C974,"_SEG_",$I974,"_PROV_",$D974),Catalogo_Precios,AE$8,FALSE)),M974=0),0,VLOOKUP(CONCATENATE("ALI_",$C974,"_SEG_",$I974,"_PROV_",$D974),Catalogo_Precios,AE$8,FALSE))</f>
        <v>552</v>
      </c>
      <c r="AF974" s="57">
        <f t="shared" ref="AF974" si="11732">IF(OR(ISERROR(VLOOKUP(CONCATENATE("ALI_",$C974,"_SEG_",$I974,"_PROV_",$D974),Catalogo_Precios,AF$8,FALSE)),N974=0),0,VLOOKUP(CONCATENATE("ALI_",$C974,"_SEG_",$I974,"_PROV_",$D974),Catalogo_Precios,AF$8,FALSE))</f>
        <v>1104</v>
      </c>
      <c r="AG974" s="57">
        <f t="shared" ref="AG974" si="11733">IF(OR(ISERROR(VLOOKUP(CONCATENATE("ALI_",$C974,"_SEG_",$I974,"_PROV_",$D974),Catalogo_Precios,AG$8,FALSE)),O974=0),0,VLOOKUP(CONCATENATE("ALI_",$C974,"_SEG_",$I974,"_PROV_",$D974),Catalogo_Precios,AG$8,FALSE))</f>
        <v>1104</v>
      </c>
      <c r="AH974" s="57">
        <f t="shared" ref="AH974" si="11734">IF(OR(ISERROR(VLOOKUP(CONCATENATE("ALI_",$C974,"_SEG_",$I974,"_PROV_",$D974),Catalogo_Precios,AH$8,FALSE)),L974=0),0,VLOOKUP(CONCATENATE("ALI_",$C974,"_SEG_",$I974,"_PROV_",$D974),Catalogo_Precios,AH$8,FALSE))</f>
        <v>269</v>
      </c>
      <c r="AI974" s="57">
        <f t="shared" ref="AI974" si="11735">IF(OR(ISERROR(VLOOKUP(CONCATENATE("ALI_",$C974,"_SEG_",$I974,"_PROV_",$D974),Catalogo_Precios,AI$8,FALSE)),M974=0),0,VLOOKUP(CONCATENATE("ALI_",$C974,"_SEG_",$I974,"_PROV_",$D974),Catalogo_Precios,AI$8,FALSE))</f>
        <v>537</v>
      </c>
      <c r="AJ974" s="57">
        <f t="shared" ref="AJ974" si="11736">IF(OR(ISERROR(VLOOKUP(CONCATENATE("ALI_",$C974,"_SEG_",$I974,"_PROV_",$D974),Catalogo_Precios,AJ$8,FALSE)),N974=0),0,VLOOKUP(CONCATENATE("ALI_",$C974,"_SEG_",$I974,"_PROV_",$D974),Catalogo_Precios,AJ$8,FALSE))</f>
        <v>1075</v>
      </c>
      <c r="AK974" s="57">
        <f t="shared" ref="AK974" si="11737">IF(OR(ISERROR(VLOOKUP(CONCATENATE("ALI_",$C974,"_SEG_",$I974,"_PROV_",$D974),Catalogo_Precios,AK$8,FALSE)),O974=0),0,VLOOKUP(CONCATENATE("ALI_",$C974,"_SEG_",$I974,"_PROV_",$D974),Catalogo_Precios,AK$8,FALSE))</f>
        <v>1075</v>
      </c>
      <c r="AL974" s="53"/>
      <c r="AM974" s="59" t="str">
        <f t="shared" si="11707"/>
        <v>ALI_60_SEG_3</v>
      </c>
      <c r="AN974" s="59" t="str">
        <f t="shared" si="11708"/>
        <v>ALI_60_SEG_3_VAL_10684068.8</v>
      </c>
      <c r="AO974" s="60">
        <f t="shared" ref="AO974" si="11738">IF(OR(AB974="",AB974=0),0,COUNTIF(Codificacion,AM974))</f>
        <v>2</v>
      </c>
      <c r="AP974" s="61">
        <f t="array" ref="AP974">MIN(IF(Codificacion=AM974,Total_Cotizacion,""))</f>
        <v>10684068.800000001</v>
      </c>
      <c r="AQ974" s="62" t="b">
        <f t="shared" si="11710"/>
        <v>1</v>
      </c>
      <c r="AR974" s="51" t="str">
        <f t="shared" ref="AR974" si="11739">IF(COUNTIF(Codificacion2,CONCATENATE(AM974,"_VAL_",AB974))&gt;1,"Empate","")</f>
        <v>Empate</v>
      </c>
      <c r="AS974" s="63" t="str">
        <f t="shared" si="11309"/>
        <v/>
      </c>
      <c r="AT974" s="59" t="str">
        <f t="shared" si="11712"/>
        <v>ALI_60_SEG_3_</v>
      </c>
      <c r="AU974" s="63">
        <f t="shared" ref="AU974" si="11740">IF(AND(COUNTIF(Codificacion3,AT974)&lt;AO974),1,COUNTIF(Codificacion3,AT974))</f>
        <v>1</v>
      </c>
      <c r="AV974" s="62" t="str">
        <f t="shared" si="11714"/>
        <v>No Seleccionada</v>
      </c>
      <c r="AW974" s="53"/>
      <c r="AX974" s="51" t="str">
        <f t="shared" si="11715"/>
        <v>ALI_60_SEG_3VERDADERO</v>
      </c>
      <c r="AY974" s="51">
        <f t="shared" si="11696"/>
        <v>2</v>
      </c>
      <c r="AZ974" s="64" t="b">
        <f t="shared" si="11716"/>
        <v>1</v>
      </c>
    </row>
    <row r="975" spans="1:52" x14ac:dyDescent="0.2">
      <c r="A975" s="50" t="b">
        <f t="shared" si="11659"/>
        <v>0</v>
      </c>
      <c r="B975" s="51" t="s">
        <v>126</v>
      </c>
      <c r="C975" s="52">
        <v>60</v>
      </c>
      <c r="D975" s="52">
        <f t="shared" ref="D975" si="11741">IF(ISERROR(VLOOKUP(E975,Proveedores,2,FALSE)),"",VLOOKUP(E975,Proveedores,2,FALSE))</f>
        <v>2041</v>
      </c>
      <c r="E975" s="53" t="s">
        <v>127</v>
      </c>
      <c r="F975" s="54">
        <v>240</v>
      </c>
      <c r="G975" s="53" t="s">
        <v>103</v>
      </c>
      <c r="H975" s="53" t="s">
        <v>128</v>
      </c>
      <c r="I975" s="52">
        <v>4</v>
      </c>
      <c r="J975" s="53" t="s">
        <v>58</v>
      </c>
      <c r="K975" s="55">
        <v>44835</v>
      </c>
      <c r="L975" s="56">
        <v>7871</v>
      </c>
      <c r="M975" s="56">
        <v>9465</v>
      </c>
      <c r="N975" s="56">
        <v>6099</v>
      </c>
      <c r="O975" s="56">
        <v>439</v>
      </c>
      <c r="P975" s="57">
        <v>275</v>
      </c>
      <c r="Q975" s="58">
        <v>0.21745454545454548</v>
      </c>
      <c r="R975" s="57">
        <v>215.2</v>
      </c>
      <c r="S975" s="57">
        <v>552</v>
      </c>
      <c r="T975" s="58">
        <v>0.22173913043478258</v>
      </c>
      <c r="U975" s="57">
        <v>429.6</v>
      </c>
      <c r="V975" s="57">
        <v>1104</v>
      </c>
      <c r="W975" s="58">
        <v>0.2210144927536232</v>
      </c>
      <c r="X975" s="57">
        <v>860</v>
      </c>
      <c r="Y975" s="57">
        <v>1104</v>
      </c>
      <c r="Z975" s="58">
        <v>0.2210144927536232</v>
      </c>
      <c r="AA975" s="57">
        <v>860</v>
      </c>
      <c r="AB975" s="57">
        <v>11382683.199999999</v>
      </c>
      <c r="AC975" s="53" t="str">
        <f t="shared" si="11698"/>
        <v>Registro Valido</v>
      </c>
      <c r="AD975" s="57">
        <f t="shared" ref="AD975" si="11742">IF(OR(ISERROR(VLOOKUP(CONCATENATE("ALI_",$C975,"_SEG_",$I975,"_PROV_",$D975),Catalogo_Precios,AD$8,FALSE)),L975=0),0,VLOOKUP(CONCATENATE("ALI_",$C975,"_SEG_",$I975,"_PROV_",$D975),Catalogo_Precios,AD$8,FALSE))</f>
        <v>275</v>
      </c>
      <c r="AE975" s="57">
        <f t="shared" ref="AE975" si="11743">IF(OR(ISERROR(VLOOKUP(CONCATENATE("ALI_",$C975,"_SEG_",$I975,"_PROV_",$D975),Catalogo_Precios,AE$8,FALSE)),M975=0),0,VLOOKUP(CONCATENATE("ALI_",$C975,"_SEG_",$I975,"_PROV_",$D975),Catalogo_Precios,AE$8,FALSE))</f>
        <v>552</v>
      </c>
      <c r="AF975" s="57">
        <f t="shared" ref="AF975" si="11744">IF(OR(ISERROR(VLOOKUP(CONCATENATE("ALI_",$C975,"_SEG_",$I975,"_PROV_",$D975),Catalogo_Precios,AF$8,FALSE)),N975=0),0,VLOOKUP(CONCATENATE("ALI_",$C975,"_SEG_",$I975,"_PROV_",$D975),Catalogo_Precios,AF$8,FALSE))</f>
        <v>1104</v>
      </c>
      <c r="AG975" s="57">
        <f t="shared" ref="AG975" si="11745">IF(OR(ISERROR(VLOOKUP(CONCATENATE("ALI_",$C975,"_SEG_",$I975,"_PROV_",$D975),Catalogo_Precios,AG$8,FALSE)),O975=0),0,VLOOKUP(CONCATENATE("ALI_",$C975,"_SEG_",$I975,"_PROV_",$D975),Catalogo_Precios,AG$8,FALSE))</f>
        <v>1104</v>
      </c>
      <c r="AH975" s="57">
        <f t="shared" ref="AH975" si="11746">IF(OR(ISERROR(VLOOKUP(CONCATENATE("ALI_",$C975,"_SEG_",$I975,"_PROV_",$D975),Catalogo_Precios,AH$8,FALSE)),L975=0),0,VLOOKUP(CONCATENATE("ALI_",$C975,"_SEG_",$I975,"_PROV_",$D975),Catalogo_Precios,AH$8,FALSE))</f>
        <v>269</v>
      </c>
      <c r="AI975" s="57">
        <f t="shared" ref="AI975" si="11747">IF(OR(ISERROR(VLOOKUP(CONCATENATE("ALI_",$C975,"_SEG_",$I975,"_PROV_",$D975),Catalogo_Precios,AI$8,FALSE)),M975=0),0,VLOOKUP(CONCATENATE("ALI_",$C975,"_SEG_",$I975,"_PROV_",$D975),Catalogo_Precios,AI$8,FALSE))</f>
        <v>537</v>
      </c>
      <c r="AJ975" s="57">
        <f t="shared" ref="AJ975" si="11748">IF(OR(ISERROR(VLOOKUP(CONCATENATE("ALI_",$C975,"_SEG_",$I975,"_PROV_",$D975),Catalogo_Precios,AJ$8,FALSE)),N975=0),0,VLOOKUP(CONCATENATE("ALI_",$C975,"_SEG_",$I975,"_PROV_",$D975),Catalogo_Precios,AJ$8,FALSE))</f>
        <v>1075</v>
      </c>
      <c r="AK975" s="57">
        <f t="shared" ref="AK975" si="11749">IF(OR(ISERROR(VLOOKUP(CONCATENATE("ALI_",$C975,"_SEG_",$I975,"_PROV_",$D975),Catalogo_Precios,AK$8,FALSE)),O975=0),0,VLOOKUP(CONCATENATE("ALI_",$C975,"_SEG_",$I975,"_PROV_",$D975),Catalogo_Precios,AK$8,FALSE))</f>
        <v>1075</v>
      </c>
      <c r="AL975" s="53"/>
      <c r="AM975" s="59" t="str">
        <f t="shared" si="11707"/>
        <v>ALI_60_SEG_4</v>
      </c>
      <c r="AN975" s="59" t="str">
        <f t="shared" si="11708"/>
        <v>ALI_60_SEG_4_VAL_11382683.2</v>
      </c>
      <c r="AO975" s="60">
        <f t="shared" ref="AO975" si="11750">IF(OR(AB975="",AB975=0),0,COUNTIF(Codificacion,AM975))</f>
        <v>2</v>
      </c>
      <c r="AP975" s="61">
        <f t="array" ref="AP975">MIN(IF(Codificacion=AM975,Total_Cotizacion,""))</f>
        <v>11382683.199999999</v>
      </c>
      <c r="AQ975" s="62" t="b">
        <f t="shared" si="11710"/>
        <v>1</v>
      </c>
      <c r="AR975" s="51" t="str">
        <f t="shared" ref="AR975" si="11751">IF(COUNTIF(Codificacion2,CONCATENATE(AM975,"_VAL_",AB975))&gt;1,"Empate","")</f>
        <v>Empate</v>
      </c>
      <c r="AS975" s="63" t="str">
        <f t="shared" si="11309"/>
        <v/>
      </c>
      <c r="AT975" s="59" t="str">
        <f t="shared" si="11712"/>
        <v>ALI_60_SEG_4_</v>
      </c>
      <c r="AU975" s="63">
        <f t="shared" ref="AU975" si="11752">IF(AND(COUNTIF(Codificacion3,AT975)&lt;AO975),1,COUNTIF(Codificacion3,AT975))</f>
        <v>1</v>
      </c>
      <c r="AV975" s="62" t="str">
        <f t="shared" si="11714"/>
        <v>No Seleccionada</v>
      </c>
      <c r="AW975" s="53"/>
      <c r="AX975" s="51" t="str">
        <f t="shared" si="11715"/>
        <v>ALI_60_SEG_4VERDADERO</v>
      </c>
      <c r="AY975" s="51">
        <f t="shared" si="11696"/>
        <v>2</v>
      </c>
      <c r="AZ975" s="64" t="b">
        <f t="shared" si="11716"/>
        <v>1</v>
      </c>
    </row>
    <row r="976" spans="1:52" x14ac:dyDescent="0.2">
      <c r="A976" s="50" t="b">
        <f t="shared" si="11659"/>
        <v>0</v>
      </c>
      <c r="B976" s="51" t="s">
        <v>126</v>
      </c>
      <c r="C976" s="52">
        <v>60</v>
      </c>
      <c r="D976" s="52">
        <f t="shared" ref="D976" si="11753">IF(ISERROR(VLOOKUP(E976,Proveedores,2,FALSE)),"",VLOOKUP(E976,Proveedores,2,FALSE))</f>
        <v>2041</v>
      </c>
      <c r="E976" s="53" t="s">
        <v>127</v>
      </c>
      <c r="F976" s="54">
        <v>241</v>
      </c>
      <c r="G976" s="53" t="s">
        <v>103</v>
      </c>
      <c r="H976" s="53" t="s">
        <v>128</v>
      </c>
      <c r="I976" s="52">
        <v>5</v>
      </c>
      <c r="J976" s="53" t="s">
        <v>58</v>
      </c>
      <c r="K976" s="55">
        <v>44835</v>
      </c>
      <c r="L976" s="56">
        <v>7318</v>
      </c>
      <c r="M976" s="56">
        <v>8800</v>
      </c>
      <c r="N976" s="56">
        <v>5670</v>
      </c>
      <c r="O976" s="56">
        <v>408</v>
      </c>
      <c r="P976" s="57">
        <v>275</v>
      </c>
      <c r="Q976" s="58">
        <v>0.21745454545454548</v>
      </c>
      <c r="R976" s="57">
        <v>215.2</v>
      </c>
      <c r="S976" s="57">
        <v>552</v>
      </c>
      <c r="T976" s="58">
        <v>0.22173913043478258</v>
      </c>
      <c r="U976" s="57">
        <v>429.6</v>
      </c>
      <c r="V976" s="57">
        <v>1104</v>
      </c>
      <c r="W976" s="58">
        <v>0.2210144927536232</v>
      </c>
      <c r="X976" s="57">
        <v>860</v>
      </c>
      <c r="Y976" s="57">
        <v>1104</v>
      </c>
      <c r="Z976" s="58">
        <v>0.2210144927536232</v>
      </c>
      <c r="AA976" s="57">
        <v>860</v>
      </c>
      <c r="AB976" s="57">
        <v>10582393.6</v>
      </c>
      <c r="AC976" s="53" t="str">
        <f t="shared" si="11698"/>
        <v>Registro Valido</v>
      </c>
      <c r="AD976" s="57">
        <f t="shared" ref="AD976" si="11754">IF(OR(ISERROR(VLOOKUP(CONCATENATE("ALI_",$C976,"_SEG_",$I976,"_PROV_",$D976),Catalogo_Precios,AD$8,FALSE)),L976=0),0,VLOOKUP(CONCATENATE("ALI_",$C976,"_SEG_",$I976,"_PROV_",$D976),Catalogo_Precios,AD$8,FALSE))</f>
        <v>275</v>
      </c>
      <c r="AE976" s="57">
        <f t="shared" ref="AE976" si="11755">IF(OR(ISERROR(VLOOKUP(CONCATENATE("ALI_",$C976,"_SEG_",$I976,"_PROV_",$D976),Catalogo_Precios,AE$8,FALSE)),M976=0),0,VLOOKUP(CONCATENATE("ALI_",$C976,"_SEG_",$I976,"_PROV_",$D976),Catalogo_Precios,AE$8,FALSE))</f>
        <v>552</v>
      </c>
      <c r="AF976" s="57">
        <f t="shared" ref="AF976" si="11756">IF(OR(ISERROR(VLOOKUP(CONCATENATE("ALI_",$C976,"_SEG_",$I976,"_PROV_",$D976),Catalogo_Precios,AF$8,FALSE)),N976=0),0,VLOOKUP(CONCATENATE("ALI_",$C976,"_SEG_",$I976,"_PROV_",$D976),Catalogo_Precios,AF$8,FALSE))</f>
        <v>1104</v>
      </c>
      <c r="AG976" s="57">
        <f t="shared" ref="AG976" si="11757">IF(OR(ISERROR(VLOOKUP(CONCATENATE("ALI_",$C976,"_SEG_",$I976,"_PROV_",$D976),Catalogo_Precios,AG$8,FALSE)),O976=0),0,VLOOKUP(CONCATENATE("ALI_",$C976,"_SEG_",$I976,"_PROV_",$D976),Catalogo_Precios,AG$8,FALSE))</f>
        <v>1104</v>
      </c>
      <c r="AH976" s="57">
        <f t="shared" ref="AH976" si="11758">IF(OR(ISERROR(VLOOKUP(CONCATENATE("ALI_",$C976,"_SEG_",$I976,"_PROV_",$D976),Catalogo_Precios,AH$8,FALSE)),L976=0),0,VLOOKUP(CONCATENATE("ALI_",$C976,"_SEG_",$I976,"_PROV_",$D976),Catalogo_Precios,AH$8,FALSE))</f>
        <v>269</v>
      </c>
      <c r="AI976" s="57">
        <f t="shared" ref="AI976" si="11759">IF(OR(ISERROR(VLOOKUP(CONCATENATE("ALI_",$C976,"_SEG_",$I976,"_PROV_",$D976),Catalogo_Precios,AI$8,FALSE)),M976=0),0,VLOOKUP(CONCATENATE("ALI_",$C976,"_SEG_",$I976,"_PROV_",$D976),Catalogo_Precios,AI$8,FALSE))</f>
        <v>537</v>
      </c>
      <c r="AJ976" s="57">
        <f t="shared" ref="AJ976" si="11760">IF(OR(ISERROR(VLOOKUP(CONCATENATE("ALI_",$C976,"_SEG_",$I976,"_PROV_",$D976),Catalogo_Precios,AJ$8,FALSE)),N976=0),0,VLOOKUP(CONCATENATE("ALI_",$C976,"_SEG_",$I976,"_PROV_",$D976),Catalogo_Precios,AJ$8,FALSE))</f>
        <v>1075</v>
      </c>
      <c r="AK976" s="57">
        <f t="shared" ref="AK976" si="11761">IF(OR(ISERROR(VLOOKUP(CONCATENATE("ALI_",$C976,"_SEG_",$I976,"_PROV_",$D976),Catalogo_Precios,AK$8,FALSE)),O976=0),0,VLOOKUP(CONCATENATE("ALI_",$C976,"_SEG_",$I976,"_PROV_",$D976),Catalogo_Precios,AK$8,FALSE))</f>
        <v>1075</v>
      </c>
      <c r="AL976" s="53"/>
      <c r="AM976" s="59" t="str">
        <f t="shared" si="11707"/>
        <v>ALI_60_SEG_5</v>
      </c>
      <c r="AN976" s="59" t="str">
        <f t="shared" si="11708"/>
        <v>ALI_60_SEG_5_VAL_10582393.6</v>
      </c>
      <c r="AO976" s="60">
        <f t="shared" ref="AO976" si="11762">IF(OR(AB976="",AB976=0),0,COUNTIF(Codificacion,AM976))</f>
        <v>2</v>
      </c>
      <c r="AP976" s="61">
        <f t="array" ref="AP976">MIN(IF(Codificacion=AM976,Total_Cotizacion,""))</f>
        <v>10582393.6</v>
      </c>
      <c r="AQ976" s="62" t="b">
        <f t="shared" si="11710"/>
        <v>1</v>
      </c>
      <c r="AR976" s="51" t="str">
        <f t="shared" ref="AR976" si="11763">IF(COUNTIF(Codificacion2,CONCATENATE(AM976,"_VAL_",AB976))&gt;1,"Empate","")</f>
        <v>Empate</v>
      </c>
      <c r="AS976" s="63" t="str">
        <f t="shared" si="11309"/>
        <v/>
      </c>
      <c r="AT976" s="59" t="str">
        <f t="shared" si="11712"/>
        <v>ALI_60_SEG_5_</v>
      </c>
      <c r="AU976" s="63">
        <f t="shared" ref="AU976" si="11764">IF(AND(COUNTIF(Codificacion3,AT976)&lt;AO976),1,COUNTIF(Codificacion3,AT976))</f>
        <v>1</v>
      </c>
      <c r="AV976" s="62" t="str">
        <f t="shared" si="11714"/>
        <v>No Seleccionada</v>
      </c>
      <c r="AW976" s="53"/>
      <c r="AX976" s="51" t="str">
        <f t="shared" si="11715"/>
        <v>ALI_60_SEG_5VERDADERO</v>
      </c>
      <c r="AY976" s="51">
        <f t="shared" si="11696"/>
        <v>2</v>
      </c>
      <c r="AZ976" s="64" t="b">
        <f t="shared" si="11716"/>
        <v>1</v>
      </c>
    </row>
    <row r="977" spans="1:52" x14ac:dyDescent="0.2">
      <c r="A977" s="50" t="b">
        <f t="shared" si="11659"/>
        <v>0</v>
      </c>
      <c r="B977" s="51" t="s">
        <v>126</v>
      </c>
      <c r="C977" s="52">
        <v>60</v>
      </c>
      <c r="D977" s="52">
        <f t="shared" ref="D977" si="11765">IF(ISERROR(VLOOKUP(E977,Proveedores,2,FALSE)),"",VLOOKUP(E977,Proveedores,2,FALSE))</f>
        <v>2041</v>
      </c>
      <c r="E977" s="53" t="s">
        <v>127</v>
      </c>
      <c r="F977" s="54">
        <v>242</v>
      </c>
      <c r="G977" s="53" t="s">
        <v>103</v>
      </c>
      <c r="H977" s="53" t="s">
        <v>128</v>
      </c>
      <c r="I977" s="52">
        <v>6</v>
      </c>
      <c r="J977" s="53" t="s">
        <v>58</v>
      </c>
      <c r="K977" s="55">
        <v>44835</v>
      </c>
      <c r="L977" s="56">
        <v>7921</v>
      </c>
      <c r="M977" s="56">
        <v>9525</v>
      </c>
      <c r="N977" s="56">
        <v>6137</v>
      </c>
      <c r="O977" s="56">
        <v>441</v>
      </c>
      <c r="P977" s="57">
        <v>275</v>
      </c>
      <c r="Q977" s="58">
        <v>0.21745454545454548</v>
      </c>
      <c r="R977" s="57">
        <v>215.2</v>
      </c>
      <c r="S977" s="57">
        <v>552</v>
      </c>
      <c r="T977" s="58">
        <v>0.22173913043478258</v>
      </c>
      <c r="U977" s="57">
        <v>429.6</v>
      </c>
      <c r="V977" s="57">
        <v>1104</v>
      </c>
      <c r="W977" s="58">
        <v>0.2210144927536232</v>
      </c>
      <c r="X977" s="57">
        <v>860</v>
      </c>
      <c r="Y977" s="57">
        <v>1104</v>
      </c>
      <c r="Z977" s="58">
        <v>0.2210144927536232</v>
      </c>
      <c r="AA977" s="57">
        <v>860</v>
      </c>
      <c r="AB977" s="57">
        <v>11453619.199999999</v>
      </c>
      <c r="AC977" s="53" t="str">
        <f t="shared" si="11698"/>
        <v>Registro Valido</v>
      </c>
      <c r="AD977" s="57">
        <f t="shared" ref="AD977" si="11766">IF(OR(ISERROR(VLOOKUP(CONCATENATE("ALI_",$C977,"_SEG_",$I977,"_PROV_",$D977),Catalogo_Precios,AD$8,FALSE)),L977=0),0,VLOOKUP(CONCATENATE("ALI_",$C977,"_SEG_",$I977,"_PROV_",$D977),Catalogo_Precios,AD$8,FALSE))</f>
        <v>275</v>
      </c>
      <c r="AE977" s="57">
        <f t="shared" ref="AE977" si="11767">IF(OR(ISERROR(VLOOKUP(CONCATENATE("ALI_",$C977,"_SEG_",$I977,"_PROV_",$D977),Catalogo_Precios,AE$8,FALSE)),M977=0),0,VLOOKUP(CONCATENATE("ALI_",$C977,"_SEG_",$I977,"_PROV_",$D977),Catalogo_Precios,AE$8,FALSE))</f>
        <v>552</v>
      </c>
      <c r="AF977" s="57">
        <f t="shared" ref="AF977" si="11768">IF(OR(ISERROR(VLOOKUP(CONCATENATE("ALI_",$C977,"_SEG_",$I977,"_PROV_",$D977),Catalogo_Precios,AF$8,FALSE)),N977=0),0,VLOOKUP(CONCATENATE("ALI_",$C977,"_SEG_",$I977,"_PROV_",$D977),Catalogo_Precios,AF$8,FALSE))</f>
        <v>1104</v>
      </c>
      <c r="AG977" s="57">
        <f t="shared" ref="AG977" si="11769">IF(OR(ISERROR(VLOOKUP(CONCATENATE("ALI_",$C977,"_SEG_",$I977,"_PROV_",$D977),Catalogo_Precios,AG$8,FALSE)),O977=0),0,VLOOKUP(CONCATENATE("ALI_",$C977,"_SEG_",$I977,"_PROV_",$D977),Catalogo_Precios,AG$8,FALSE))</f>
        <v>1104</v>
      </c>
      <c r="AH977" s="57">
        <f t="shared" ref="AH977" si="11770">IF(OR(ISERROR(VLOOKUP(CONCATENATE("ALI_",$C977,"_SEG_",$I977,"_PROV_",$D977),Catalogo_Precios,AH$8,FALSE)),L977=0),0,VLOOKUP(CONCATENATE("ALI_",$C977,"_SEG_",$I977,"_PROV_",$D977),Catalogo_Precios,AH$8,FALSE))</f>
        <v>269</v>
      </c>
      <c r="AI977" s="57">
        <f t="shared" ref="AI977" si="11771">IF(OR(ISERROR(VLOOKUP(CONCATENATE("ALI_",$C977,"_SEG_",$I977,"_PROV_",$D977),Catalogo_Precios,AI$8,FALSE)),M977=0),0,VLOOKUP(CONCATENATE("ALI_",$C977,"_SEG_",$I977,"_PROV_",$D977),Catalogo_Precios,AI$8,FALSE))</f>
        <v>537</v>
      </c>
      <c r="AJ977" s="57">
        <f t="shared" ref="AJ977" si="11772">IF(OR(ISERROR(VLOOKUP(CONCATENATE("ALI_",$C977,"_SEG_",$I977,"_PROV_",$D977),Catalogo_Precios,AJ$8,FALSE)),N977=0),0,VLOOKUP(CONCATENATE("ALI_",$C977,"_SEG_",$I977,"_PROV_",$D977),Catalogo_Precios,AJ$8,FALSE))</f>
        <v>1075</v>
      </c>
      <c r="AK977" s="57">
        <f t="shared" ref="AK977" si="11773">IF(OR(ISERROR(VLOOKUP(CONCATENATE("ALI_",$C977,"_SEG_",$I977,"_PROV_",$D977),Catalogo_Precios,AK$8,FALSE)),O977=0),0,VLOOKUP(CONCATENATE("ALI_",$C977,"_SEG_",$I977,"_PROV_",$D977),Catalogo_Precios,AK$8,FALSE))</f>
        <v>1075</v>
      </c>
      <c r="AL977" s="53"/>
      <c r="AM977" s="59" t="str">
        <f t="shared" si="11707"/>
        <v>ALI_60_SEG_6</v>
      </c>
      <c r="AN977" s="59" t="str">
        <f t="shared" si="11708"/>
        <v>ALI_60_SEG_6_VAL_11453619.2</v>
      </c>
      <c r="AO977" s="60">
        <f t="shared" ref="AO977" si="11774">IF(OR(AB977="",AB977=0),0,COUNTIF(Codificacion,AM977))</f>
        <v>2</v>
      </c>
      <c r="AP977" s="61">
        <f t="array" ref="AP977">MIN(IF(Codificacion=AM977,Total_Cotizacion,""))</f>
        <v>11453619.199999999</v>
      </c>
      <c r="AQ977" s="62" t="b">
        <f t="shared" si="11710"/>
        <v>1</v>
      </c>
      <c r="AR977" s="51" t="str">
        <f t="shared" ref="AR977" si="11775">IF(COUNTIF(Codificacion2,CONCATENATE(AM977,"_VAL_",AB977))&gt;1,"Empate","")</f>
        <v>Empate</v>
      </c>
      <c r="AS977" s="63" t="str">
        <f t="shared" si="11309"/>
        <v/>
      </c>
      <c r="AT977" s="59" t="str">
        <f t="shared" si="11712"/>
        <v>ALI_60_SEG_6_</v>
      </c>
      <c r="AU977" s="63">
        <f t="shared" ref="AU977" si="11776">IF(AND(COUNTIF(Codificacion3,AT977)&lt;AO977),1,COUNTIF(Codificacion3,AT977))</f>
        <v>1</v>
      </c>
      <c r="AV977" s="62" t="str">
        <f t="shared" si="11714"/>
        <v>No Seleccionada</v>
      </c>
      <c r="AW977" s="53"/>
      <c r="AX977" s="51" t="str">
        <f t="shared" si="11715"/>
        <v>ALI_60_SEG_6VERDADERO</v>
      </c>
      <c r="AY977" s="51">
        <f t="shared" si="11696"/>
        <v>2</v>
      </c>
      <c r="AZ977" s="64" t="b">
        <f t="shared" si="11716"/>
        <v>1</v>
      </c>
    </row>
    <row r="978" spans="1:52" x14ac:dyDescent="0.2">
      <c r="A978" s="50" t="b">
        <f t="shared" si="11659"/>
        <v>0</v>
      </c>
      <c r="B978" s="51" t="s">
        <v>126</v>
      </c>
      <c r="C978" s="52">
        <v>60</v>
      </c>
      <c r="D978" s="52">
        <f t="shared" ref="D978" si="11777">IF(ISERROR(VLOOKUP(E978,Proveedores,2,FALSE)),"",VLOOKUP(E978,Proveedores,2,FALSE))</f>
        <v>2041</v>
      </c>
      <c r="E978" s="53" t="s">
        <v>127</v>
      </c>
      <c r="F978" s="54">
        <v>243</v>
      </c>
      <c r="G978" s="53" t="s">
        <v>103</v>
      </c>
      <c r="H978" s="53" t="s">
        <v>128</v>
      </c>
      <c r="I978" s="52">
        <v>7</v>
      </c>
      <c r="J978" s="53" t="s">
        <v>58</v>
      </c>
      <c r="K978" s="55">
        <v>44835</v>
      </c>
      <c r="L978" s="56">
        <v>8089</v>
      </c>
      <c r="M978" s="56">
        <v>9728</v>
      </c>
      <c r="N978" s="56">
        <v>6267</v>
      </c>
      <c r="O978" s="56">
        <v>450</v>
      </c>
      <c r="P978" s="57">
        <v>275</v>
      </c>
      <c r="Q978" s="58">
        <v>0.21745454545454548</v>
      </c>
      <c r="R978" s="57">
        <v>215.2</v>
      </c>
      <c r="S978" s="57">
        <v>552</v>
      </c>
      <c r="T978" s="58">
        <v>0.22173913043478258</v>
      </c>
      <c r="U978" s="57">
        <v>429.6</v>
      </c>
      <c r="V978" s="57">
        <v>1104</v>
      </c>
      <c r="W978" s="58">
        <v>0.2210144927536232</v>
      </c>
      <c r="X978" s="57">
        <v>860</v>
      </c>
      <c r="Y978" s="57">
        <v>1104</v>
      </c>
      <c r="Z978" s="58">
        <v>0.2210144927536232</v>
      </c>
      <c r="AA978" s="57">
        <v>860</v>
      </c>
      <c r="AB978" s="57">
        <v>11696521.6</v>
      </c>
      <c r="AC978" s="53" t="str">
        <f t="shared" si="11698"/>
        <v>Registro Valido</v>
      </c>
      <c r="AD978" s="57">
        <f t="shared" ref="AD978" si="11778">IF(OR(ISERROR(VLOOKUP(CONCATENATE("ALI_",$C978,"_SEG_",$I978,"_PROV_",$D978),Catalogo_Precios,AD$8,FALSE)),L978=0),0,VLOOKUP(CONCATENATE("ALI_",$C978,"_SEG_",$I978,"_PROV_",$D978),Catalogo_Precios,AD$8,FALSE))</f>
        <v>275</v>
      </c>
      <c r="AE978" s="57">
        <f t="shared" ref="AE978" si="11779">IF(OR(ISERROR(VLOOKUP(CONCATENATE("ALI_",$C978,"_SEG_",$I978,"_PROV_",$D978),Catalogo_Precios,AE$8,FALSE)),M978=0),0,VLOOKUP(CONCATENATE("ALI_",$C978,"_SEG_",$I978,"_PROV_",$D978),Catalogo_Precios,AE$8,FALSE))</f>
        <v>552</v>
      </c>
      <c r="AF978" s="57">
        <f t="shared" ref="AF978" si="11780">IF(OR(ISERROR(VLOOKUP(CONCATENATE("ALI_",$C978,"_SEG_",$I978,"_PROV_",$D978),Catalogo_Precios,AF$8,FALSE)),N978=0),0,VLOOKUP(CONCATENATE("ALI_",$C978,"_SEG_",$I978,"_PROV_",$D978),Catalogo_Precios,AF$8,FALSE))</f>
        <v>1104</v>
      </c>
      <c r="AG978" s="57">
        <f t="shared" ref="AG978" si="11781">IF(OR(ISERROR(VLOOKUP(CONCATENATE("ALI_",$C978,"_SEG_",$I978,"_PROV_",$D978),Catalogo_Precios,AG$8,FALSE)),O978=0),0,VLOOKUP(CONCATENATE("ALI_",$C978,"_SEG_",$I978,"_PROV_",$D978),Catalogo_Precios,AG$8,FALSE))</f>
        <v>1104</v>
      </c>
      <c r="AH978" s="57">
        <f t="shared" ref="AH978" si="11782">IF(OR(ISERROR(VLOOKUP(CONCATENATE("ALI_",$C978,"_SEG_",$I978,"_PROV_",$D978),Catalogo_Precios,AH$8,FALSE)),L978=0),0,VLOOKUP(CONCATENATE("ALI_",$C978,"_SEG_",$I978,"_PROV_",$D978),Catalogo_Precios,AH$8,FALSE))</f>
        <v>269</v>
      </c>
      <c r="AI978" s="57">
        <f t="shared" ref="AI978" si="11783">IF(OR(ISERROR(VLOOKUP(CONCATENATE("ALI_",$C978,"_SEG_",$I978,"_PROV_",$D978),Catalogo_Precios,AI$8,FALSE)),M978=0),0,VLOOKUP(CONCATENATE("ALI_",$C978,"_SEG_",$I978,"_PROV_",$D978),Catalogo_Precios,AI$8,FALSE))</f>
        <v>537</v>
      </c>
      <c r="AJ978" s="57">
        <f t="shared" ref="AJ978" si="11784">IF(OR(ISERROR(VLOOKUP(CONCATENATE("ALI_",$C978,"_SEG_",$I978,"_PROV_",$D978),Catalogo_Precios,AJ$8,FALSE)),N978=0),0,VLOOKUP(CONCATENATE("ALI_",$C978,"_SEG_",$I978,"_PROV_",$D978),Catalogo_Precios,AJ$8,FALSE))</f>
        <v>1075</v>
      </c>
      <c r="AK978" s="57">
        <f t="shared" ref="AK978" si="11785">IF(OR(ISERROR(VLOOKUP(CONCATENATE("ALI_",$C978,"_SEG_",$I978,"_PROV_",$D978),Catalogo_Precios,AK$8,FALSE)),O978=0),0,VLOOKUP(CONCATENATE("ALI_",$C978,"_SEG_",$I978,"_PROV_",$D978),Catalogo_Precios,AK$8,FALSE))</f>
        <v>1075</v>
      </c>
      <c r="AL978" s="53"/>
      <c r="AM978" s="59" t="str">
        <f t="shared" si="11707"/>
        <v>ALI_60_SEG_7</v>
      </c>
      <c r="AN978" s="59" t="str">
        <f t="shared" si="11708"/>
        <v>ALI_60_SEG_7_VAL_11696521.6</v>
      </c>
      <c r="AO978" s="60">
        <f t="shared" ref="AO978" si="11786">IF(OR(AB978="",AB978=0),0,COUNTIF(Codificacion,AM978))</f>
        <v>2</v>
      </c>
      <c r="AP978" s="61">
        <f t="array" ref="AP978">MIN(IF(Codificacion=AM978,Total_Cotizacion,""))</f>
        <v>11696521.6</v>
      </c>
      <c r="AQ978" s="62" t="b">
        <f t="shared" si="11710"/>
        <v>1</v>
      </c>
      <c r="AR978" s="51" t="str">
        <f t="shared" ref="AR978" si="11787">IF(COUNTIF(Codificacion2,CONCATENATE(AM978,"_VAL_",AB978))&gt;1,"Empate","")</f>
        <v>Empate</v>
      </c>
      <c r="AS978" s="63" t="str">
        <f t="shared" si="11309"/>
        <v/>
      </c>
      <c r="AT978" s="59" t="str">
        <f t="shared" si="11712"/>
        <v>ALI_60_SEG_7_</v>
      </c>
      <c r="AU978" s="63">
        <f t="shared" ref="AU978" si="11788">IF(AND(COUNTIF(Codificacion3,AT978)&lt;AO978),1,COUNTIF(Codificacion3,AT978))</f>
        <v>1</v>
      </c>
      <c r="AV978" s="62" t="str">
        <f t="shared" si="11714"/>
        <v>No Seleccionada</v>
      </c>
      <c r="AW978" s="53"/>
      <c r="AX978" s="51" t="str">
        <f t="shared" si="11715"/>
        <v>ALI_60_SEG_7VERDADERO</v>
      </c>
      <c r="AY978" s="51">
        <f t="shared" si="11696"/>
        <v>2</v>
      </c>
      <c r="AZ978" s="64" t="b">
        <f t="shared" si="11716"/>
        <v>1</v>
      </c>
    </row>
    <row r="979" spans="1:52" x14ac:dyDescent="0.2">
      <c r="A979" s="50" t="b">
        <f t="shared" si="11659"/>
        <v>0</v>
      </c>
      <c r="B979" s="51" t="s">
        <v>126</v>
      </c>
      <c r="C979" s="52">
        <v>60</v>
      </c>
      <c r="D979" s="52">
        <f t="shared" ref="D979" si="11789">IF(ISERROR(VLOOKUP(E979,Proveedores,2,FALSE)),"",VLOOKUP(E979,Proveedores,2,FALSE))</f>
        <v>2041</v>
      </c>
      <c r="E979" s="53" t="s">
        <v>127</v>
      </c>
      <c r="F979" s="54">
        <v>244</v>
      </c>
      <c r="G979" s="53" t="s">
        <v>103</v>
      </c>
      <c r="H979" s="53" t="s">
        <v>128</v>
      </c>
      <c r="I979" s="52">
        <v>8</v>
      </c>
      <c r="J979" s="53" t="s">
        <v>58</v>
      </c>
      <c r="K979" s="55">
        <v>44835</v>
      </c>
      <c r="L979" s="56">
        <v>7807</v>
      </c>
      <c r="M979" s="56">
        <v>9388</v>
      </c>
      <c r="N979" s="56">
        <v>6049</v>
      </c>
      <c r="O979" s="56">
        <v>435</v>
      </c>
      <c r="P979" s="57">
        <v>275</v>
      </c>
      <c r="Q979" s="58">
        <v>0.21745454545454548</v>
      </c>
      <c r="R979" s="57">
        <v>215.2</v>
      </c>
      <c r="S979" s="57">
        <v>552</v>
      </c>
      <c r="T979" s="58">
        <v>0.22173913043478258</v>
      </c>
      <c r="U979" s="57">
        <v>429.6</v>
      </c>
      <c r="V979" s="57">
        <v>1104</v>
      </c>
      <c r="W979" s="58">
        <v>0.2210144927536232</v>
      </c>
      <c r="X979" s="57">
        <v>860</v>
      </c>
      <c r="Y979" s="57">
        <v>1104</v>
      </c>
      <c r="Z979" s="58">
        <v>0.2210144927536232</v>
      </c>
      <c r="AA979" s="57">
        <v>860</v>
      </c>
      <c r="AB979" s="57">
        <v>11289391.199999999</v>
      </c>
      <c r="AC979" s="53" t="str">
        <f t="shared" si="11698"/>
        <v>Registro Valido</v>
      </c>
      <c r="AD979" s="57">
        <f t="shared" ref="AD979" si="11790">IF(OR(ISERROR(VLOOKUP(CONCATENATE("ALI_",$C979,"_SEG_",$I979,"_PROV_",$D979),Catalogo_Precios,AD$8,FALSE)),L979=0),0,VLOOKUP(CONCATENATE("ALI_",$C979,"_SEG_",$I979,"_PROV_",$D979),Catalogo_Precios,AD$8,FALSE))</f>
        <v>275</v>
      </c>
      <c r="AE979" s="57">
        <f t="shared" ref="AE979" si="11791">IF(OR(ISERROR(VLOOKUP(CONCATENATE("ALI_",$C979,"_SEG_",$I979,"_PROV_",$D979),Catalogo_Precios,AE$8,FALSE)),M979=0),0,VLOOKUP(CONCATENATE("ALI_",$C979,"_SEG_",$I979,"_PROV_",$D979),Catalogo_Precios,AE$8,FALSE))</f>
        <v>552</v>
      </c>
      <c r="AF979" s="57">
        <f t="shared" ref="AF979" si="11792">IF(OR(ISERROR(VLOOKUP(CONCATENATE("ALI_",$C979,"_SEG_",$I979,"_PROV_",$D979),Catalogo_Precios,AF$8,FALSE)),N979=0),0,VLOOKUP(CONCATENATE("ALI_",$C979,"_SEG_",$I979,"_PROV_",$D979),Catalogo_Precios,AF$8,FALSE))</f>
        <v>1104</v>
      </c>
      <c r="AG979" s="57">
        <f t="shared" ref="AG979" si="11793">IF(OR(ISERROR(VLOOKUP(CONCATENATE("ALI_",$C979,"_SEG_",$I979,"_PROV_",$D979),Catalogo_Precios,AG$8,FALSE)),O979=0),0,VLOOKUP(CONCATENATE("ALI_",$C979,"_SEG_",$I979,"_PROV_",$D979),Catalogo_Precios,AG$8,FALSE))</f>
        <v>1104</v>
      </c>
      <c r="AH979" s="57">
        <f t="shared" ref="AH979" si="11794">IF(OR(ISERROR(VLOOKUP(CONCATENATE("ALI_",$C979,"_SEG_",$I979,"_PROV_",$D979),Catalogo_Precios,AH$8,FALSE)),L979=0),0,VLOOKUP(CONCATENATE("ALI_",$C979,"_SEG_",$I979,"_PROV_",$D979),Catalogo_Precios,AH$8,FALSE))</f>
        <v>269</v>
      </c>
      <c r="AI979" s="57">
        <f t="shared" ref="AI979" si="11795">IF(OR(ISERROR(VLOOKUP(CONCATENATE("ALI_",$C979,"_SEG_",$I979,"_PROV_",$D979),Catalogo_Precios,AI$8,FALSE)),M979=0),0,VLOOKUP(CONCATENATE("ALI_",$C979,"_SEG_",$I979,"_PROV_",$D979),Catalogo_Precios,AI$8,FALSE))</f>
        <v>537</v>
      </c>
      <c r="AJ979" s="57">
        <f t="shared" ref="AJ979" si="11796">IF(OR(ISERROR(VLOOKUP(CONCATENATE("ALI_",$C979,"_SEG_",$I979,"_PROV_",$D979),Catalogo_Precios,AJ$8,FALSE)),N979=0),0,VLOOKUP(CONCATENATE("ALI_",$C979,"_SEG_",$I979,"_PROV_",$D979),Catalogo_Precios,AJ$8,FALSE))</f>
        <v>1075</v>
      </c>
      <c r="AK979" s="57">
        <f t="shared" ref="AK979" si="11797">IF(OR(ISERROR(VLOOKUP(CONCATENATE("ALI_",$C979,"_SEG_",$I979,"_PROV_",$D979),Catalogo_Precios,AK$8,FALSE)),O979=0),0,VLOOKUP(CONCATENATE("ALI_",$C979,"_SEG_",$I979,"_PROV_",$D979),Catalogo_Precios,AK$8,FALSE))</f>
        <v>1075</v>
      </c>
      <c r="AL979" s="53"/>
      <c r="AM979" s="59" t="str">
        <f t="shared" si="11707"/>
        <v>ALI_60_SEG_8</v>
      </c>
      <c r="AN979" s="59" t="str">
        <f t="shared" si="11708"/>
        <v>ALI_60_SEG_8_VAL_11289391.2</v>
      </c>
      <c r="AO979" s="60">
        <f t="shared" ref="AO979" si="11798">IF(OR(AB979="",AB979=0),0,COUNTIF(Codificacion,AM979))</f>
        <v>2</v>
      </c>
      <c r="AP979" s="61">
        <f t="array" ref="AP979">MIN(IF(Codificacion=AM979,Total_Cotizacion,""))</f>
        <v>11289391.199999999</v>
      </c>
      <c r="AQ979" s="62" t="b">
        <f t="shared" si="11710"/>
        <v>1</v>
      </c>
      <c r="AR979" s="51" t="str">
        <f t="shared" ref="AR979" si="11799">IF(COUNTIF(Codificacion2,CONCATENATE(AM979,"_VAL_",AB979))&gt;1,"Empate","")</f>
        <v>Empate</v>
      </c>
      <c r="AS979" s="63" t="str">
        <f t="shared" si="11309"/>
        <v/>
      </c>
      <c r="AT979" s="59" t="str">
        <f t="shared" si="11712"/>
        <v>ALI_60_SEG_8_</v>
      </c>
      <c r="AU979" s="63">
        <f t="shared" ref="AU979" si="11800">IF(AND(COUNTIF(Codificacion3,AT979)&lt;AO979),1,COUNTIF(Codificacion3,AT979))</f>
        <v>1</v>
      </c>
      <c r="AV979" s="62" t="str">
        <f t="shared" si="11714"/>
        <v>No Seleccionada</v>
      </c>
      <c r="AW979" s="53"/>
      <c r="AX979" s="51" t="str">
        <f t="shared" si="11715"/>
        <v>ALI_60_SEG_8VERDADERO</v>
      </c>
      <c r="AY979" s="51">
        <f t="shared" si="11696"/>
        <v>2</v>
      </c>
      <c r="AZ979" s="64" t="b">
        <f t="shared" si="11716"/>
        <v>1</v>
      </c>
    </row>
    <row r="980" spans="1:52" x14ac:dyDescent="0.2">
      <c r="A980" s="50" t="b">
        <f t="shared" si="11659"/>
        <v>0</v>
      </c>
      <c r="B980" s="51" t="s">
        <v>126</v>
      </c>
      <c r="C980" s="52">
        <v>60</v>
      </c>
      <c r="D980" s="52">
        <f t="shared" ref="D980" si="11801">IF(ISERROR(VLOOKUP(E980,Proveedores,2,FALSE)),"",VLOOKUP(E980,Proveedores,2,FALSE))</f>
        <v>2041</v>
      </c>
      <c r="E980" s="53" t="s">
        <v>127</v>
      </c>
      <c r="F980" s="54">
        <v>245</v>
      </c>
      <c r="G980" s="53" t="s">
        <v>103</v>
      </c>
      <c r="H980" s="53" t="s">
        <v>128</v>
      </c>
      <c r="I980" s="52">
        <v>9</v>
      </c>
      <c r="J980" s="53" t="s">
        <v>58</v>
      </c>
      <c r="K980" s="55">
        <v>44835</v>
      </c>
      <c r="L980" s="56">
        <v>7890</v>
      </c>
      <c r="M980" s="56">
        <v>9488</v>
      </c>
      <c r="N980" s="56">
        <v>6112</v>
      </c>
      <c r="O980" s="56">
        <v>439</v>
      </c>
      <c r="P980" s="57">
        <v>275</v>
      </c>
      <c r="Q980" s="58">
        <v>0.21745454545454548</v>
      </c>
      <c r="R980" s="57">
        <v>215.2</v>
      </c>
      <c r="S980" s="57">
        <v>552</v>
      </c>
      <c r="T980" s="58">
        <v>0.22173913043478258</v>
      </c>
      <c r="U980" s="57">
        <v>429.6</v>
      </c>
      <c r="V980" s="57">
        <v>1104</v>
      </c>
      <c r="W980" s="58">
        <v>0.2210144927536232</v>
      </c>
      <c r="X980" s="57">
        <v>860</v>
      </c>
      <c r="Y980" s="57">
        <v>1104</v>
      </c>
      <c r="Z980" s="58">
        <v>0.2210144927536232</v>
      </c>
      <c r="AA980" s="57">
        <v>860</v>
      </c>
      <c r="AB980" s="57">
        <v>11407832.800000001</v>
      </c>
      <c r="AC980" s="53" t="str">
        <f t="shared" si="11698"/>
        <v>Registro Valido</v>
      </c>
      <c r="AD980" s="57">
        <f t="shared" ref="AD980" si="11802">IF(OR(ISERROR(VLOOKUP(CONCATENATE("ALI_",$C980,"_SEG_",$I980,"_PROV_",$D980),Catalogo_Precios,AD$8,FALSE)),L980=0),0,VLOOKUP(CONCATENATE("ALI_",$C980,"_SEG_",$I980,"_PROV_",$D980),Catalogo_Precios,AD$8,FALSE))</f>
        <v>275</v>
      </c>
      <c r="AE980" s="57">
        <f t="shared" ref="AE980" si="11803">IF(OR(ISERROR(VLOOKUP(CONCATENATE("ALI_",$C980,"_SEG_",$I980,"_PROV_",$D980),Catalogo_Precios,AE$8,FALSE)),M980=0),0,VLOOKUP(CONCATENATE("ALI_",$C980,"_SEG_",$I980,"_PROV_",$D980),Catalogo_Precios,AE$8,FALSE))</f>
        <v>552</v>
      </c>
      <c r="AF980" s="57">
        <f t="shared" ref="AF980" si="11804">IF(OR(ISERROR(VLOOKUP(CONCATENATE("ALI_",$C980,"_SEG_",$I980,"_PROV_",$D980),Catalogo_Precios,AF$8,FALSE)),N980=0),0,VLOOKUP(CONCATENATE("ALI_",$C980,"_SEG_",$I980,"_PROV_",$D980),Catalogo_Precios,AF$8,FALSE))</f>
        <v>1104</v>
      </c>
      <c r="AG980" s="57">
        <f t="shared" ref="AG980" si="11805">IF(OR(ISERROR(VLOOKUP(CONCATENATE("ALI_",$C980,"_SEG_",$I980,"_PROV_",$D980),Catalogo_Precios,AG$8,FALSE)),O980=0),0,VLOOKUP(CONCATENATE("ALI_",$C980,"_SEG_",$I980,"_PROV_",$D980),Catalogo_Precios,AG$8,FALSE))</f>
        <v>1104</v>
      </c>
      <c r="AH980" s="57">
        <f t="shared" ref="AH980" si="11806">IF(OR(ISERROR(VLOOKUP(CONCATENATE("ALI_",$C980,"_SEG_",$I980,"_PROV_",$D980),Catalogo_Precios,AH$8,FALSE)),L980=0),0,VLOOKUP(CONCATENATE("ALI_",$C980,"_SEG_",$I980,"_PROV_",$D980),Catalogo_Precios,AH$8,FALSE))</f>
        <v>269</v>
      </c>
      <c r="AI980" s="57">
        <f t="shared" ref="AI980" si="11807">IF(OR(ISERROR(VLOOKUP(CONCATENATE("ALI_",$C980,"_SEG_",$I980,"_PROV_",$D980),Catalogo_Precios,AI$8,FALSE)),M980=0),0,VLOOKUP(CONCATENATE("ALI_",$C980,"_SEG_",$I980,"_PROV_",$D980),Catalogo_Precios,AI$8,FALSE))</f>
        <v>537</v>
      </c>
      <c r="AJ980" s="57">
        <f t="shared" ref="AJ980" si="11808">IF(OR(ISERROR(VLOOKUP(CONCATENATE("ALI_",$C980,"_SEG_",$I980,"_PROV_",$D980),Catalogo_Precios,AJ$8,FALSE)),N980=0),0,VLOOKUP(CONCATENATE("ALI_",$C980,"_SEG_",$I980,"_PROV_",$D980),Catalogo_Precios,AJ$8,FALSE))</f>
        <v>1075</v>
      </c>
      <c r="AK980" s="57">
        <f t="shared" ref="AK980" si="11809">IF(OR(ISERROR(VLOOKUP(CONCATENATE("ALI_",$C980,"_SEG_",$I980,"_PROV_",$D980),Catalogo_Precios,AK$8,FALSE)),O980=0),0,VLOOKUP(CONCATENATE("ALI_",$C980,"_SEG_",$I980,"_PROV_",$D980),Catalogo_Precios,AK$8,FALSE))</f>
        <v>1075</v>
      </c>
      <c r="AL980" s="53"/>
      <c r="AM980" s="59" t="str">
        <f t="shared" si="11707"/>
        <v>ALI_60_SEG_9</v>
      </c>
      <c r="AN980" s="59" t="str">
        <f t="shared" si="11708"/>
        <v>ALI_60_SEG_9_VAL_11407832.8</v>
      </c>
      <c r="AO980" s="60">
        <f t="shared" ref="AO980" si="11810">IF(OR(AB980="",AB980=0),0,COUNTIF(Codificacion,AM980))</f>
        <v>2</v>
      </c>
      <c r="AP980" s="61">
        <f t="array" ref="AP980">MIN(IF(Codificacion=AM980,Total_Cotizacion,""))</f>
        <v>11407832.800000001</v>
      </c>
      <c r="AQ980" s="62" t="b">
        <f t="shared" si="11710"/>
        <v>1</v>
      </c>
      <c r="AR980" s="51" t="str">
        <f t="shared" ref="AR980" si="11811">IF(COUNTIF(Codificacion2,CONCATENATE(AM980,"_VAL_",AB980))&gt;1,"Empate","")</f>
        <v>Empate</v>
      </c>
      <c r="AS980" s="63" t="str">
        <f t="shared" si="11309"/>
        <v/>
      </c>
      <c r="AT980" s="59" t="str">
        <f t="shared" si="11712"/>
        <v>ALI_60_SEG_9_</v>
      </c>
      <c r="AU980" s="63">
        <f t="shared" ref="AU980" si="11812">IF(AND(COUNTIF(Codificacion3,AT980)&lt;AO980),1,COUNTIF(Codificacion3,AT980))</f>
        <v>1</v>
      </c>
      <c r="AV980" s="62" t="str">
        <f t="shared" si="11714"/>
        <v>No Seleccionada</v>
      </c>
      <c r="AW980" s="53"/>
      <c r="AX980" s="51" t="str">
        <f t="shared" si="11715"/>
        <v>ALI_60_SEG_9VERDADERO</v>
      </c>
      <c r="AY980" s="51">
        <f t="shared" si="11696"/>
        <v>2</v>
      </c>
      <c r="AZ980" s="64" t="b">
        <f t="shared" si="11716"/>
        <v>1</v>
      </c>
    </row>
    <row r="981" spans="1:52" x14ac:dyDescent="0.2">
      <c r="A981" s="50" t="b">
        <f t="shared" si="11659"/>
        <v>0</v>
      </c>
      <c r="B981" s="51" t="s">
        <v>126</v>
      </c>
      <c r="C981" s="52">
        <v>60</v>
      </c>
      <c r="D981" s="52">
        <f t="shared" ref="D981" si="11813">IF(ISERROR(VLOOKUP(E981,Proveedores,2,FALSE)),"",VLOOKUP(E981,Proveedores,2,FALSE))</f>
        <v>2041</v>
      </c>
      <c r="E981" s="53" t="s">
        <v>127</v>
      </c>
      <c r="F981" s="54">
        <v>246</v>
      </c>
      <c r="G981" s="53" t="s">
        <v>103</v>
      </c>
      <c r="H981" s="53" t="s">
        <v>128</v>
      </c>
      <c r="I981" s="52">
        <v>10</v>
      </c>
      <c r="J981" s="53" t="s">
        <v>58</v>
      </c>
      <c r="K981" s="55">
        <v>44835</v>
      </c>
      <c r="L981" s="56">
        <v>7900</v>
      </c>
      <c r="M981" s="56">
        <v>9503</v>
      </c>
      <c r="N981" s="56">
        <v>6122</v>
      </c>
      <c r="O981" s="56">
        <v>440</v>
      </c>
      <c r="P981" s="57">
        <v>275</v>
      </c>
      <c r="Q981" s="58">
        <v>0.21745454545454548</v>
      </c>
      <c r="R981" s="57">
        <v>215.2</v>
      </c>
      <c r="S981" s="57">
        <v>552</v>
      </c>
      <c r="T981" s="58">
        <v>0.22173913043478258</v>
      </c>
      <c r="U981" s="57">
        <v>429.6</v>
      </c>
      <c r="V981" s="57">
        <v>1104</v>
      </c>
      <c r="W981" s="58">
        <v>0.2210144927536232</v>
      </c>
      <c r="X981" s="57">
        <v>860</v>
      </c>
      <c r="Y981" s="57">
        <v>1104</v>
      </c>
      <c r="Z981" s="58">
        <v>0.2210144927536232</v>
      </c>
      <c r="AA981" s="57">
        <v>860</v>
      </c>
      <c r="AB981" s="57">
        <v>11425888.800000001</v>
      </c>
      <c r="AC981" s="53" t="str">
        <f t="shared" si="11698"/>
        <v>Registro Valido</v>
      </c>
      <c r="AD981" s="57">
        <f t="shared" ref="AD981" si="11814">IF(OR(ISERROR(VLOOKUP(CONCATENATE("ALI_",$C981,"_SEG_",$I981,"_PROV_",$D981),Catalogo_Precios,AD$8,FALSE)),L981=0),0,VLOOKUP(CONCATENATE("ALI_",$C981,"_SEG_",$I981,"_PROV_",$D981),Catalogo_Precios,AD$8,FALSE))</f>
        <v>275</v>
      </c>
      <c r="AE981" s="57">
        <f t="shared" ref="AE981" si="11815">IF(OR(ISERROR(VLOOKUP(CONCATENATE("ALI_",$C981,"_SEG_",$I981,"_PROV_",$D981),Catalogo_Precios,AE$8,FALSE)),M981=0),0,VLOOKUP(CONCATENATE("ALI_",$C981,"_SEG_",$I981,"_PROV_",$D981),Catalogo_Precios,AE$8,FALSE))</f>
        <v>552</v>
      </c>
      <c r="AF981" s="57">
        <f t="shared" ref="AF981" si="11816">IF(OR(ISERROR(VLOOKUP(CONCATENATE("ALI_",$C981,"_SEG_",$I981,"_PROV_",$D981),Catalogo_Precios,AF$8,FALSE)),N981=0),0,VLOOKUP(CONCATENATE("ALI_",$C981,"_SEG_",$I981,"_PROV_",$D981),Catalogo_Precios,AF$8,FALSE))</f>
        <v>1104</v>
      </c>
      <c r="AG981" s="57">
        <f t="shared" ref="AG981" si="11817">IF(OR(ISERROR(VLOOKUP(CONCATENATE("ALI_",$C981,"_SEG_",$I981,"_PROV_",$D981),Catalogo_Precios,AG$8,FALSE)),O981=0),0,VLOOKUP(CONCATENATE("ALI_",$C981,"_SEG_",$I981,"_PROV_",$D981),Catalogo_Precios,AG$8,FALSE))</f>
        <v>1104</v>
      </c>
      <c r="AH981" s="57">
        <f t="shared" ref="AH981" si="11818">IF(OR(ISERROR(VLOOKUP(CONCATENATE("ALI_",$C981,"_SEG_",$I981,"_PROV_",$D981),Catalogo_Precios,AH$8,FALSE)),L981=0),0,VLOOKUP(CONCATENATE("ALI_",$C981,"_SEG_",$I981,"_PROV_",$D981),Catalogo_Precios,AH$8,FALSE))</f>
        <v>269</v>
      </c>
      <c r="AI981" s="57">
        <f t="shared" ref="AI981" si="11819">IF(OR(ISERROR(VLOOKUP(CONCATENATE("ALI_",$C981,"_SEG_",$I981,"_PROV_",$D981),Catalogo_Precios,AI$8,FALSE)),M981=0),0,VLOOKUP(CONCATENATE("ALI_",$C981,"_SEG_",$I981,"_PROV_",$D981),Catalogo_Precios,AI$8,FALSE))</f>
        <v>537</v>
      </c>
      <c r="AJ981" s="57">
        <f t="shared" ref="AJ981" si="11820">IF(OR(ISERROR(VLOOKUP(CONCATENATE("ALI_",$C981,"_SEG_",$I981,"_PROV_",$D981),Catalogo_Precios,AJ$8,FALSE)),N981=0),0,VLOOKUP(CONCATENATE("ALI_",$C981,"_SEG_",$I981,"_PROV_",$D981),Catalogo_Precios,AJ$8,FALSE))</f>
        <v>1075</v>
      </c>
      <c r="AK981" s="57">
        <f t="shared" ref="AK981" si="11821">IF(OR(ISERROR(VLOOKUP(CONCATENATE("ALI_",$C981,"_SEG_",$I981,"_PROV_",$D981),Catalogo_Precios,AK$8,FALSE)),O981=0),0,VLOOKUP(CONCATENATE("ALI_",$C981,"_SEG_",$I981,"_PROV_",$D981),Catalogo_Precios,AK$8,FALSE))</f>
        <v>1075</v>
      </c>
      <c r="AL981" s="53"/>
      <c r="AM981" s="59" t="str">
        <f t="shared" si="11707"/>
        <v>ALI_60_SEG_10</v>
      </c>
      <c r="AN981" s="59" t="str">
        <f t="shared" si="11708"/>
        <v>ALI_60_SEG_10_VAL_11425888.8</v>
      </c>
      <c r="AO981" s="60">
        <f t="shared" ref="AO981" si="11822">IF(OR(AB981="",AB981=0),0,COUNTIF(Codificacion,AM981))</f>
        <v>2</v>
      </c>
      <c r="AP981" s="61">
        <f t="array" ref="AP981">MIN(IF(Codificacion=AM981,Total_Cotizacion,""))</f>
        <v>11425888.800000001</v>
      </c>
      <c r="AQ981" s="62" t="b">
        <f t="shared" si="11710"/>
        <v>1</v>
      </c>
      <c r="AR981" s="51" t="str">
        <f t="shared" ref="AR981" si="11823">IF(COUNTIF(Codificacion2,CONCATENATE(AM981,"_VAL_",AB981))&gt;1,"Empate","")</f>
        <v>Empate</v>
      </c>
      <c r="AS981" s="63" t="str">
        <f t="shared" si="11309"/>
        <v/>
      </c>
      <c r="AT981" s="59" t="str">
        <f t="shared" si="11712"/>
        <v>ALI_60_SEG_10_</v>
      </c>
      <c r="AU981" s="63">
        <f t="shared" ref="AU981" si="11824">IF(AND(COUNTIF(Codificacion3,AT981)&lt;AO981),1,COUNTIF(Codificacion3,AT981))</f>
        <v>1</v>
      </c>
      <c r="AV981" s="62" t="str">
        <f t="shared" si="11714"/>
        <v>No Seleccionada</v>
      </c>
      <c r="AW981" s="53"/>
      <c r="AX981" s="51" t="str">
        <f t="shared" si="11715"/>
        <v>ALI_60_SEG_10VERDADERO</v>
      </c>
      <c r="AY981" s="51">
        <f t="shared" si="11696"/>
        <v>2</v>
      </c>
      <c r="AZ981" s="64" t="b">
        <f t="shared" si="11716"/>
        <v>1</v>
      </c>
    </row>
    <row r="982" spans="1:52" x14ac:dyDescent="0.2">
      <c r="A982" s="50" t="b">
        <f t="shared" si="11659"/>
        <v>0</v>
      </c>
      <c r="B982" s="51" t="s">
        <v>126</v>
      </c>
      <c r="C982" s="52">
        <v>60</v>
      </c>
      <c r="D982" s="52">
        <f t="shared" ref="D982" si="11825">IF(ISERROR(VLOOKUP(E982,Proveedores,2,FALSE)),"",VLOOKUP(E982,Proveedores,2,FALSE))</f>
        <v>2041</v>
      </c>
      <c r="E982" s="53" t="s">
        <v>127</v>
      </c>
      <c r="F982" s="54">
        <v>247</v>
      </c>
      <c r="G982" s="53" t="s">
        <v>103</v>
      </c>
      <c r="H982" s="53" t="s">
        <v>128</v>
      </c>
      <c r="I982" s="52">
        <v>11</v>
      </c>
      <c r="J982" s="53" t="s">
        <v>58</v>
      </c>
      <c r="K982" s="55">
        <v>44835</v>
      </c>
      <c r="L982" s="56">
        <v>7781</v>
      </c>
      <c r="M982" s="56">
        <v>9358</v>
      </c>
      <c r="N982" s="56">
        <v>6029</v>
      </c>
      <c r="O982" s="56">
        <v>433</v>
      </c>
      <c r="P982" s="57">
        <v>275</v>
      </c>
      <c r="Q982" s="58">
        <v>0.21745454545454548</v>
      </c>
      <c r="R982" s="57">
        <v>215.2</v>
      </c>
      <c r="S982" s="57">
        <v>552</v>
      </c>
      <c r="T982" s="58">
        <v>0.22173913043478258</v>
      </c>
      <c r="U982" s="57">
        <v>429.6</v>
      </c>
      <c r="V982" s="57">
        <v>1104</v>
      </c>
      <c r="W982" s="58">
        <v>0.2210144927536232</v>
      </c>
      <c r="X982" s="57">
        <v>860</v>
      </c>
      <c r="Y982" s="57">
        <v>1104</v>
      </c>
      <c r="Z982" s="58">
        <v>0.2210144927536232</v>
      </c>
      <c r="AA982" s="57">
        <v>860</v>
      </c>
      <c r="AB982" s="57">
        <v>11251988</v>
      </c>
      <c r="AC982" s="53" t="str">
        <f t="shared" si="11698"/>
        <v>Registro Valido</v>
      </c>
      <c r="AD982" s="57">
        <f t="shared" ref="AD982" si="11826">IF(OR(ISERROR(VLOOKUP(CONCATENATE("ALI_",$C982,"_SEG_",$I982,"_PROV_",$D982),Catalogo_Precios,AD$8,FALSE)),L982=0),0,VLOOKUP(CONCATENATE("ALI_",$C982,"_SEG_",$I982,"_PROV_",$D982),Catalogo_Precios,AD$8,FALSE))</f>
        <v>275</v>
      </c>
      <c r="AE982" s="57">
        <f t="shared" ref="AE982" si="11827">IF(OR(ISERROR(VLOOKUP(CONCATENATE("ALI_",$C982,"_SEG_",$I982,"_PROV_",$D982),Catalogo_Precios,AE$8,FALSE)),M982=0),0,VLOOKUP(CONCATENATE("ALI_",$C982,"_SEG_",$I982,"_PROV_",$D982),Catalogo_Precios,AE$8,FALSE))</f>
        <v>552</v>
      </c>
      <c r="AF982" s="57">
        <f t="shared" ref="AF982" si="11828">IF(OR(ISERROR(VLOOKUP(CONCATENATE("ALI_",$C982,"_SEG_",$I982,"_PROV_",$D982),Catalogo_Precios,AF$8,FALSE)),N982=0),0,VLOOKUP(CONCATENATE("ALI_",$C982,"_SEG_",$I982,"_PROV_",$D982),Catalogo_Precios,AF$8,FALSE))</f>
        <v>1104</v>
      </c>
      <c r="AG982" s="57">
        <f t="shared" ref="AG982" si="11829">IF(OR(ISERROR(VLOOKUP(CONCATENATE("ALI_",$C982,"_SEG_",$I982,"_PROV_",$D982),Catalogo_Precios,AG$8,FALSE)),O982=0),0,VLOOKUP(CONCATENATE("ALI_",$C982,"_SEG_",$I982,"_PROV_",$D982),Catalogo_Precios,AG$8,FALSE))</f>
        <v>1104</v>
      </c>
      <c r="AH982" s="57">
        <f t="shared" ref="AH982" si="11830">IF(OR(ISERROR(VLOOKUP(CONCATENATE("ALI_",$C982,"_SEG_",$I982,"_PROV_",$D982),Catalogo_Precios,AH$8,FALSE)),L982=0),0,VLOOKUP(CONCATENATE("ALI_",$C982,"_SEG_",$I982,"_PROV_",$D982),Catalogo_Precios,AH$8,FALSE))</f>
        <v>269</v>
      </c>
      <c r="AI982" s="57">
        <f t="shared" ref="AI982" si="11831">IF(OR(ISERROR(VLOOKUP(CONCATENATE("ALI_",$C982,"_SEG_",$I982,"_PROV_",$D982),Catalogo_Precios,AI$8,FALSE)),M982=0),0,VLOOKUP(CONCATENATE("ALI_",$C982,"_SEG_",$I982,"_PROV_",$D982),Catalogo_Precios,AI$8,FALSE))</f>
        <v>537</v>
      </c>
      <c r="AJ982" s="57">
        <f t="shared" ref="AJ982" si="11832">IF(OR(ISERROR(VLOOKUP(CONCATENATE("ALI_",$C982,"_SEG_",$I982,"_PROV_",$D982),Catalogo_Precios,AJ$8,FALSE)),N982=0),0,VLOOKUP(CONCATENATE("ALI_",$C982,"_SEG_",$I982,"_PROV_",$D982),Catalogo_Precios,AJ$8,FALSE))</f>
        <v>1075</v>
      </c>
      <c r="AK982" s="57">
        <f t="shared" ref="AK982" si="11833">IF(OR(ISERROR(VLOOKUP(CONCATENATE("ALI_",$C982,"_SEG_",$I982,"_PROV_",$D982),Catalogo_Precios,AK$8,FALSE)),O982=0),0,VLOOKUP(CONCATENATE("ALI_",$C982,"_SEG_",$I982,"_PROV_",$D982),Catalogo_Precios,AK$8,FALSE))</f>
        <v>1075</v>
      </c>
      <c r="AL982" s="53"/>
      <c r="AM982" s="59" t="str">
        <f t="shared" si="11707"/>
        <v>ALI_60_SEG_11</v>
      </c>
      <c r="AN982" s="59" t="str">
        <f t="shared" si="11708"/>
        <v>ALI_60_SEG_11_VAL_11251988</v>
      </c>
      <c r="AO982" s="60">
        <f t="shared" ref="AO982" si="11834">IF(OR(AB982="",AB982=0),0,COUNTIF(Codificacion,AM982))</f>
        <v>2</v>
      </c>
      <c r="AP982" s="61">
        <f t="array" ref="AP982">MIN(IF(Codificacion=AM982,Total_Cotizacion,""))</f>
        <v>11251988</v>
      </c>
      <c r="AQ982" s="62" t="b">
        <f t="shared" si="11710"/>
        <v>1</v>
      </c>
      <c r="AR982" s="51" t="str">
        <f t="shared" ref="AR982" si="11835">IF(COUNTIF(Codificacion2,CONCATENATE(AM982,"_VAL_",AB982))&gt;1,"Empate","")</f>
        <v>Empate</v>
      </c>
      <c r="AS982" s="63" t="str">
        <f t="shared" si="11309"/>
        <v/>
      </c>
      <c r="AT982" s="59" t="str">
        <f t="shared" si="11712"/>
        <v>ALI_60_SEG_11_</v>
      </c>
      <c r="AU982" s="63">
        <f t="shared" ref="AU982" si="11836">IF(AND(COUNTIF(Codificacion3,AT982)&lt;AO982),1,COUNTIF(Codificacion3,AT982))</f>
        <v>1</v>
      </c>
      <c r="AV982" s="62" t="str">
        <f t="shared" si="11714"/>
        <v>No Seleccionada</v>
      </c>
      <c r="AW982" s="53"/>
      <c r="AX982" s="51" t="str">
        <f t="shared" si="11715"/>
        <v>ALI_60_SEG_11VERDADERO</v>
      </c>
      <c r="AY982" s="51">
        <f t="shared" si="11696"/>
        <v>2</v>
      </c>
      <c r="AZ982" s="64" t="b">
        <f t="shared" si="11716"/>
        <v>1</v>
      </c>
    </row>
    <row r="983" spans="1:52" x14ac:dyDescent="0.2">
      <c r="A983" s="50" t="str">
        <f t="shared" si="11659"/>
        <v>ALI_60_SEG_12</v>
      </c>
      <c r="B983" s="51" t="s">
        <v>126</v>
      </c>
      <c r="C983" s="52">
        <v>60</v>
      </c>
      <c r="D983" s="52">
        <f t="shared" ref="D983" si="11837">IF(ISERROR(VLOOKUP(E983,Proveedores,2,FALSE)),"",VLOOKUP(E983,Proveedores,2,FALSE))</f>
        <v>2041</v>
      </c>
      <c r="E983" s="53" t="s">
        <v>127</v>
      </c>
      <c r="F983" s="54">
        <v>248</v>
      </c>
      <c r="G983" s="53" t="s">
        <v>103</v>
      </c>
      <c r="H983" s="53" t="s">
        <v>128</v>
      </c>
      <c r="I983" s="52">
        <v>12</v>
      </c>
      <c r="J983" s="53" t="s">
        <v>58</v>
      </c>
      <c r="K983" s="55">
        <v>44835</v>
      </c>
      <c r="L983" s="56">
        <v>7060</v>
      </c>
      <c r="M983" s="56">
        <v>8494</v>
      </c>
      <c r="N983" s="56">
        <v>5471</v>
      </c>
      <c r="O983" s="56">
        <v>393</v>
      </c>
      <c r="P983" s="57">
        <v>275</v>
      </c>
      <c r="Q983" s="58">
        <v>0.21745454545454548</v>
      </c>
      <c r="R983" s="57">
        <v>215.2</v>
      </c>
      <c r="S983" s="57">
        <v>552</v>
      </c>
      <c r="T983" s="58">
        <v>0.22173913043478258</v>
      </c>
      <c r="U983" s="57">
        <v>429.6</v>
      </c>
      <c r="V983" s="57">
        <v>1104</v>
      </c>
      <c r="W983" s="58">
        <v>0.2210144927536232</v>
      </c>
      <c r="X983" s="57">
        <v>860</v>
      </c>
      <c r="Y983" s="57">
        <v>1104</v>
      </c>
      <c r="Z983" s="58">
        <v>0.2210144927536232</v>
      </c>
      <c r="AA983" s="57">
        <v>860</v>
      </c>
      <c r="AB983" s="57">
        <v>10211374.4</v>
      </c>
      <c r="AC983" s="53" t="str">
        <f t="shared" si="11698"/>
        <v>Registro Valido</v>
      </c>
      <c r="AD983" s="57">
        <f t="shared" ref="AD983" si="11838">IF(OR(ISERROR(VLOOKUP(CONCATENATE("ALI_",$C983,"_SEG_",$I983,"_PROV_",$D983),Catalogo_Precios,AD$8,FALSE)),L983=0),0,VLOOKUP(CONCATENATE("ALI_",$C983,"_SEG_",$I983,"_PROV_",$D983),Catalogo_Precios,AD$8,FALSE))</f>
        <v>275</v>
      </c>
      <c r="AE983" s="57">
        <f t="shared" ref="AE983" si="11839">IF(OR(ISERROR(VLOOKUP(CONCATENATE("ALI_",$C983,"_SEG_",$I983,"_PROV_",$D983),Catalogo_Precios,AE$8,FALSE)),M983=0),0,VLOOKUP(CONCATENATE("ALI_",$C983,"_SEG_",$I983,"_PROV_",$D983),Catalogo_Precios,AE$8,FALSE))</f>
        <v>552</v>
      </c>
      <c r="AF983" s="57">
        <f t="shared" ref="AF983" si="11840">IF(OR(ISERROR(VLOOKUP(CONCATENATE("ALI_",$C983,"_SEG_",$I983,"_PROV_",$D983),Catalogo_Precios,AF$8,FALSE)),N983=0),0,VLOOKUP(CONCATENATE("ALI_",$C983,"_SEG_",$I983,"_PROV_",$D983),Catalogo_Precios,AF$8,FALSE))</f>
        <v>1104</v>
      </c>
      <c r="AG983" s="57">
        <f t="shared" ref="AG983" si="11841">IF(OR(ISERROR(VLOOKUP(CONCATENATE("ALI_",$C983,"_SEG_",$I983,"_PROV_",$D983),Catalogo_Precios,AG$8,FALSE)),O983=0),0,VLOOKUP(CONCATENATE("ALI_",$C983,"_SEG_",$I983,"_PROV_",$D983),Catalogo_Precios,AG$8,FALSE))</f>
        <v>1104</v>
      </c>
      <c r="AH983" s="57">
        <f t="shared" ref="AH983" si="11842">IF(OR(ISERROR(VLOOKUP(CONCATENATE("ALI_",$C983,"_SEG_",$I983,"_PROV_",$D983),Catalogo_Precios,AH$8,FALSE)),L983=0),0,VLOOKUP(CONCATENATE("ALI_",$C983,"_SEG_",$I983,"_PROV_",$D983),Catalogo_Precios,AH$8,FALSE))</f>
        <v>269</v>
      </c>
      <c r="AI983" s="57">
        <f t="shared" ref="AI983" si="11843">IF(OR(ISERROR(VLOOKUP(CONCATENATE("ALI_",$C983,"_SEG_",$I983,"_PROV_",$D983),Catalogo_Precios,AI$8,FALSE)),M983=0),0,VLOOKUP(CONCATENATE("ALI_",$C983,"_SEG_",$I983,"_PROV_",$D983),Catalogo_Precios,AI$8,FALSE))</f>
        <v>537</v>
      </c>
      <c r="AJ983" s="57">
        <f t="shared" ref="AJ983" si="11844">IF(OR(ISERROR(VLOOKUP(CONCATENATE("ALI_",$C983,"_SEG_",$I983,"_PROV_",$D983),Catalogo_Precios,AJ$8,FALSE)),N983=0),0,VLOOKUP(CONCATENATE("ALI_",$C983,"_SEG_",$I983,"_PROV_",$D983),Catalogo_Precios,AJ$8,FALSE))</f>
        <v>1075</v>
      </c>
      <c r="AK983" s="57">
        <f t="shared" ref="AK983" si="11845">IF(OR(ISERROR(VLOOKUP(CONCATENATE("ALI_",$C983,"_SEG_",$I983,"_PROV_",$D983),Catalogo_Precios,AK$8,FALSE)),O983=0),0,VLOOKUP(CONCATENATE("ALI_",$C983,"_SEG_",$I983,"_PROV_",$D983),Catalogo_Precios,AK$8,FALSE))</f>
        <v>1075</v>
      </c>
      <c r="AL983" s="53"/>
      <c r="AM983" s="59" t="str">
        <f t="shared" si="11707"/>
        <v>ALI_60_SEG_12</v>
      </c>
      <c r="AN983" s="59" t="str">
        <f t="shared" si="11708"/>
        <v>ALI_60_SEG_12_VAL_10211374.4</v>
      </c>
      <c r="AO983" s="60">
        <f t="shared" ref="AO983" si="11846">IF(OR(AB983="",AB983=0),0,COUNTIF(Codificacion,AM983))</f>
        <v>2</v>
      </c>
      <c r="AP983" s="61">
        <f t="array" ref="AP983">MIN(IF(Codificacion=AM983,Total_Cotizacion,""))</f>
        <v>10211374.4</v>
      </c>
      <c r="AQ983" s="62" t="b">
        <f t="shared" si="11710"/>
        <v>1</v>
      </c>
      <c r="AR983" s="51" t="str">
        <f t="shared" ref="AR983" si="11847">IF(COUNTIF(Codificacion2,CONCATENATE(AM983,"_VAL_",AB983))&gt;1,"Empate","")</f>
        <v/>
      </c>
      <c r="AS983" s="63" t="str">
        <f t="shared" si="11309"/>
        <v>X</v>
      </c>
      <c r="AT983" s="59" t="str">
        <f t="shared" si="11712"/>
        <v>ALI_60_SEG_12_X</v>
      </c>
      <c r="AU983" s="63">
        <f t="shared" ref="AU983" si="11848">IF(AND(COUNTIF(Codificacion3,AT983)&lt;AO983),1,COUNTIF(Codificacion3,AT983))</f>
        <v>1</v>
      </c>
      <c r="AV983" s="62" t="str">
        <f t="shared" si="11714"/>
        <v>Cotizacion Seleccionada</v>
      </c>
      <c r="AW983" s="53"/>
      <c r="AX983" s="51" t="str">
        <f t="shared" si="11715"/>
        <v>ALI_60_SEG_12VERDADERO</v>
      </c>
      <c r="AY983" s="51">
        <f t="shared" si="11696"/>
        <v>1</v>
      </c>
      <c r="AZ983" s="64" t="b">
        <f t="shared" si="11716"/>
        <v>0</v>
      </c>
    </row>
    <row r="984" spans="1:52" x14ac:dyDescent="0.2">
      <c r="A984" s="50" t="str">
        <f t="shared" si="11659"/>
        <v>ALI_60_SEG_13</v>
      </c>
      <c r="B984" s="51" t="s">
        <v>126</v>
      </c>
      <c r="C984" s="52">
        <v>60</v>
      </c>
      <c r="D984" s="52">
        <f t="shared" ref="D984" si="11849">IF(ISERROR(VLOOKUP(E984,Proveedores,2,FALSE)),"",VLOOKUP(E984,Proveedores,2,FALSE))</f>
        <v>2041</v>
      </c>
      <c r="E984" s="53" t="s">
        <v>127</v>
      </c>
      <c r="F984" s="54">
        <v>249</v>
      </c>
      <c r="G984" s="53" t="s">
        <v>103</v>
      </c>
      <c r="H984" s="53" t="s">
        <v>128</v>
      </c>
      <c r="I984" s="52">
        <v>13</v>
      </c>
      <c r="J984" s="53" t="s">
        <v>58</v>
      </c>
      <c r="K984" s="55">
        <v>44835</v>
      </c>
      <c r="L984" s="56">
        <v>7497</v>
      </c>
      <c r="M984" s="56">
        <v>9017</v>
      </c>
      <c r="N984" s="56">
        <v>5809</v>
      </c>
      <c r="O984" s="56">
        <v>418</v>
      </c>
      <c r="P984" s="57">
        <v>275</v>
      </c>
      <c r="Q984" s="58">
        <v>0.21745454545454548</v>
      </c>
      <c r="R984" s="57">
        <v>215.2</v>
      </c>
      <c r="S984" s="57">
        <v>552</v>
      </c>
      <c r="T984" s="58">
        <v>0.22173913043478258</v>
      </c>
      <c r="U984" s="57">
        <v>429.6</v>
      </c>
      <c r="V984" s="57">
        <v>1104</v>
      </c>
      <c r="W984" s="58">
        <v>0.2210144927536232</v>
      </c>
      <c r="X984" s="57">
        <v>860</v>
      </c>
      <c r="Y984" s="57">
        <v>1104</v>
      </c>
      <c r="Z984" s="58">
        <v>0.2210144927536232</v>
      </c>
      <c r="AA984" s="57">
        <v>860</v>
      </c>
      <c r="AB984" s="57">
        <v>10842277.6</v>
      </c>
      <c r="AC984" s="53" t="str">
        <f t="shared" si="11698"/>
        <v>Registro Valido</v>
      </c>
      <c r="AD984" s="57">
        <f t="shared" ref="AD984" si="11850">IF(OR(ISERROR(VLOOKUP(CONCATENATE("ALI_",$C984,"_SEG_",$I984,"_PROV_",$D984),Catalogo_Precios,AD$8,FALSE)),L984=0),0,VLOOKUP(CONCATENATE("ALI_",$C984,"_SEG_",$I984,"_PROV_",$D984),Catalogo_Precios,AD$8,FALSE))</f>
        <v>275</v>
      </c>
      <c r="AE984" s="57">
        <f t="shared" ref="AE984" si="11851">IF(OR(ISERROR(VLOOKUP(CONCATENATE("ALI_",$C984,"_SEG_",$I984,"_PROV_",$D984),Catalogo_Precios,AE$8,FALSE)),M984=0),0,VLOOKUP(CONCATENATE("ALI_",$C984,"_SEG_",$I984,"_PROV_",$D984),Catalogo_Precios,AE$8,FALSE))</f>
        <v>552</v>
      </c>
      <c r="AF984" s="57">
        <f t="shared" ref="AF984" si="11852">IF(OR(ISERROR(VLOOKUP(CONCATENATE("ALI_",$C984,"_SEG_",$I984,"_PROV_",$D984),Catalogo_Precios,AF$8,FALSE)),N984=0),0,VLOOKUP(CONCATENATE("ALI_",$C984,"_SEG_",$I984,"_PROV_",$D984),Catalogo_Precios,AF$8,FALSE))</f>
        <v>1104</v>
      </c>
      <c r="AG984" s="57">
        <f t="shared" ref="AG984" si="11853">IF(OR(ISERROR(VLOOKUP(CONCATENATE("ALI_",$C984,"_SEG_",$I984,"_PROV_",$D984),Catalogo_Precios,AG$8,FALSE)),O984=0),0,VLOOKUP(CONCATENATE("ALI_",$C984,"_SEG_",$I984,"_PROV_",$D984),Catalogo_Precios,AG$8,FALSE))</f>
        <v>1104</v>
      </c>
      <c r="AH984" s="57">
        <f t="shared" ref="AH984" si="11854">IF(OR(ISERROR(VLOOKUP(CONCATENATE("ALI_",$C984,"_SEG_",$I984,"_PROV_",$D984),Catalogo_Precios,AH$8,FALSE)),L984=0),0,VLOOKUP(CONCATENATE("ALI_",$C984,"_SEG_",$I984,"_PROV_",$D984),Catalogo_Precios,AH$8,FALSE))</f>
        <v>269</v>
      </c>
      <c r="AI984" s="57">
        <f t="shared" ref="AI984" si="11855">IF(OR(ISERROR(VLOOKUP(CONCATENATE("ALI_",$C984,"_SEG_",$I984,"_PROV_",$D984),Catalogo_Precios,AI$8,FALSE)),M984=0),0,VLOOKUP(CONCATENATE("ALI_",$C984,"_SEG_",$I984,"_PROV_",$D984),Catalogo_Precios,AI$8,FALSE))</f>
        <v>537</v>
      </c>
      <c r="AJ984" s="57">
        <f t="shared" ref="AJ984" si="11856">IF(OR(ISERROR(VLOOKUP(CONCATENATE("ALI_",$C984,"_SEG_",$I984,"_PROV_",$D984),Catalogo_Precios,AJ$8,FALSE)),N984=0),0,VLOOKUP(CONCATENATE("ALI_",$C984,"_SEG_",$I984,"_PROV_",$D984),Catalogo_Precios,AJ$8,FALSE))</f>
        <v>1075</v>
      </c>
      <c r="AK984" s="57">
        <f t="shared" ref="AK984" si="11857">IF(OR(ISERROR(VLOOKUP(CONCATENATE("ALI_",$C984,"_SEG_",$I984,"_PROV_",$D984),Catalogo_Precios,AK$8,FALSE)),O984=0),0,VLOOKUP(CONCATENATE("ALI_",$C984,"_SEG_",$I984,"_PROV_",$D984),Catalogo_Precios,AK$8,FALSE))</f>
        <v>1075</v>
      </c>
      <c r="AL984" s="53"/>
      <c r="AM984" s="59" t="str">
        <f t="shared" si="11707"/>
        <v>ALI_60_SEG_13</v>
      </c>
      <c r="AN984" s="59" t="str">
        <f t="shared" si="11708"/>
        <v>ALI_60_SEG_13_VAL_10842277.6</v>
      </c>
      <c r="AO984" s="60">
        <f t="shared" ref="AO984" si="11858">IF(OR(AB984="",AB984=0),0,COUNTIF(Codificacion,AM984))</f>
        <v>2</v>
      </c>
      <c r="AP984" s="61">
        <f t="array" ref="AP984">MIN(IF(Codificacion=AM984,Total_Cotizacion,""))</f>
        <v>10842277.6</v>
      </c>
      <c r="AQ984" s="62" t="b">
        <f t="shared" si="11710"/>
        <v>1</v>
      </c>
      <c r="AR984" s="51" t="str">
        <f t="shared" ref="AR984" si="11859">IF(COUNTIF(Codificacion2,CONCATENATE(AM984,"_VAL_",AB984))&gt;1,"Empate","")</f>
        <v/>
      </c>
      <c r="AS984" s="63" t="str">
        <f t="shared" si="11309"/>
        <v>X</v>
      </c>
      <c r="AT984" s="59" t="str">
        <f t="shared" si="11712"/>
        <v>ALI_60_SEG_13_X</v>
      </c>
      <c r="AU984" s="63">
        <f t="shared" ref="AU984" si="11860">IF(AND(COUNTIF(Codificacion3,AT984)&lt;AO984),1,COUNTIF(Codificacion3,AT984))</f>
        <v>1</v>
      </c>
      <c r="AV984" s="62" t="str">
        <f t="shared" si="11714"/>
        <v>Cotizacion Seleccionada</v>
      </c>
      <c r="AW984" s="53"/>
      <c r="AX984" s="51" t="str">
        <f t="shared" si="11715"/>
        <v>ALI_60_SEG_13VERDADERO</v>
      </c>
      <c r="AY984" s="51">
        <f t="shared" si="11696"/>
        <v>1</v>
      </c>
      <c r="AZ984" s="64" t="b">
        <f t="shared" si="11716"/>
        <v>0</v>
      </c>
    </row>
    <row r="985" spans="1:52" x14ac:dyDescent="0.2">
      <c r="A985" s="50" t="str">
        <f t="shared" si="11659"/>
        <v>ALI_60_SEG_14</v>
      </c>
      <c r="B985" s="51" t="s">
        <v>126</v>
      </c>
      <c r="C985" s="52">
        <v>60</v>
      </c>
      <c r="D985" s="52">
        <f t="shared" ref="D985" si="11861">IF(ISERROR(VLOOKUP(E985,Proveedores,2,FALSE)),"",VLOOKUP(E985,Proveedores,2,FALSE))</f>
        <v>2041</v>
      </c>
      <c r="E985" s="53" t="s">
        <v>127</v>
      </c>
      <c r="F985" s="54">
        <v>250</v>
      </c>
      <c r="G985" s="53" t="s">
        <v>103</v>
      </c>
      <c r="H985" s="53" t="s">
        <v>128</v>
      </c>
      <c r="I985" s="52">
        <v>14</v>
      </c>
      <c r="J985" s="53" t="s">
        <v>58</v>
      </c>
      <c r="K985" s="55">
        <v>44835</v>
      </c>
      <c r="L985" s="56">
        <v>7430</v>
      </c>
      <c r="M985" s="56">
        <v>8939</v>
      </c>
      <c r="N985" s="56">
        <v>5754</v>
      </c>
      <c r="O985" s="56">
        <v>414</v>
      </c>
      <c r="P985" s="57">
        <v>275</v>
      </c>
      <c r="Q985" s="58">
        <v>0.21745454545454548</v>
      </c>
      <c r="R985" s="57">
        <v>215.2</v>
      </c>
      <c r="S985" s="57">
        <v>552</v>
      </c>
      <c r="T985" s="58">
        <v>0.22173913043478258</v>
      </c>
      <c r="U985" s="57">
        <v>429.6</v>
      </c>
      <c r="V985" s="57">
        <v>1104</v>
      </c>
      <c r="W985" s="58">
        <v>0.2210144927536232</v>
      </c>
      <c r="X985" s="57">
        <v>860</v>
      </c>
      <c r="Y985" s="57">
        <v>1104</v>
      </c>
      <c r="Z985" s="58">
        <v>0.2210144927536232</v>
      </c>
      <c r="AA985" s="57">
        <v>860</v>
      </c>
      <c r="AB985" s="57">
        <v>10743610.4</v>
      </c>
      <c r="AC985" s="53" t="str">
        <f t="shared" si="11698"/>
        <v>Registro Valido</v>
      </c>
      <c r="AD985" s="57">
        <f t="shared" ref="AD985" si="11862">IF(OR(ISERROR(VLOOKUP(CONCATENATE("ALI_",$C985,"_SEG_",$I985,"_PROV_",$D985),Catalogo_Precios,AD$8,FALSE)),L985=0),0,VLOOKUP(CONCATENATE("ALI_",$C985,"_SEG_",$I985,"_PROV_",$D985),Catalogo_Precios,AD$8,FALSE))</f>
        <v>275</v>
      </c>
      <c r="AE985" s="57">
        <f t="shared" ref="AE985" si="11863">IF(OR(ISERROR(VLOOKUP(CONCATENATE("ALI_",$C985,"_SEG_",$I985,"_PROV_",$D985),Catalogo_Precios,AE$8,FALSE)),M985=0),0,VLOOKUP(CONCATENATE("ALI_",$C985,"_SEG_",$I985,"_PROV_",$D985),Catalogo_Precios,AE$8,FALSE))</f>
        <v>552</v>
      </c>
      <c r="AF985" s="57">
        <f t="shared" ref="AF985" si="11864">IF(OR(ISERROR(VLOOKUP(CONCATENATE("ALI_",$C985,"_SEG_",$I985,"_PROV_",$D985),Catalogo_Precios,AF$8,FALSE)),N985=0),0,VLOOKUP(CONCATENATE("ALI_",$C985,"_SEG_",$I985,"_PROV_",$D985),Catalogo_Precios,AF$8,FALSE))</f>
        <v>1104</v>
      </c>
      <c r="AG985" s="57">
        <f t="shared" ref="AG985" si="11865">IF(OR(ISERROR(VLOOKUP(CONCATENATE("ALI_",$C985,"_SEG_",$I985,"_PROV_",$D985),Catalogo_Precios,AG$8,FALSE)),O985=0),0,VLOOKUP(CONCATENATE("ALI_",$C985,"_SEG_",$I985,"_PROV_",$D985),Catalogo_Precios,AG$8,FALSE))</f>
        <v>1104</v>
      </c>
      <c r="AH985" s="57">
        <f t="shared" ref="AH985" si="11866">IF(OR(ISERROR(VLOOKUP(CONCATENATE("ALI_",$C985,"_SEG_",$I985,"_PROV_",$D985),Catalogo_Precios,AH$8,FALSE)),L985=0),0,VLOOKUP(CONCATENATE("ALI_",$C985,"_SEG_",$I985,"_PROV_",$D985),Catalogo_Precios,AH$8,FALSE))</f>
        <v>269</v>
      </c>
      <c r="AI985" s="57">
        <f t="shared" ref="AI985" si="11867">IF(OR(ISERROR(VLOOKUP(CONCATENATE("ALI_",$C985,"_SEG_",$I985,"_PROV_",$D985),Catalogo_Precios,AI$8,FALSE)),M985=0),0,VLOOKUP(CONCATENATE("ALI_",$C985,"_SEG_",$I985,"_PROV_",$D985),Catalogo_Precios,AI$8,FALSE))</f>
        <v>537</v>
      </c>
      <c r="AJ985" s="57">
        <f t="shared" ref="AJ985" si="11868">IF(OR(ISERROR(VLOOKUP(CONCATENATE("ALI_",$C985,"_SEG_",$I985,"_PROV_",$D985),Catalogo_Precios,AJ$8,FALSE)),N985=0),0,VLOOKUP(CONCATENATE("ALI_",$C985,"_SEG_",$I985,"_PROV_",$D985),Catalogo_Precios,AJ$8,FALSE))</f>
        <v>1075</v>
      </c>
      <c r="AK985" s="57">
        <f t="shared" ref="AK985" si="11869">IF(OR(ISERROR(VLOOKUP(CONCATENATE("ALI_",$C985,"_SEG_",$I985,"_PROV_",$D985),Catalogo_Precios,AK$8,FALSE)),O985=0),0,VLOOKUP(CONCATENATE("ALI_",$C985,"_SEG_",$I985,"_PROV_",$D985),Catalogo_Precios,AK$8,FALSE))</f>
        <v>1075</v>
      </c>
      <c r="AL985" s="53"/>
      <c r="AM985" s="59" t="str">
        <f t="shared" si="11707"/>
        <v>ALI_60_SEG_14</v>
      </c>
      <c r="AN985" s="59" t="str">
        <f t="shared" si="11708"/>
        <v>ALI_60_SEG_14_VAL_10743610.4</v>
      </c>
      <c r="AO985" s="60">
        <f t="shared" ref="AO985" si="11870">IF(OR(AB985="",AB985=0),0,COUNTIF(Codificacion,AM985))</f>
        <v>2</v>
      </c>
      <c r="AP985" s="61">
        <f t="array" ref="AP985">MIN(IF(Codificacion=AM985,Total_Cotizacion,""))</f>
        <v>10743610.4</v>
      </c>
      <c r="AQ985" s="62" t="b">
        <f t="shared" si="11710"/>
        <v>1</v>
      </c>
      <c r="AR985" s="51" t="str">
        <f t="shared" ref="AR985" si="11871">IF(COUNTIF(Codificacion2,CONCATENATE(AM985,"_VAL_",AB985))&gt;1,"Empate","")</f>
        <v/>
      </c>
      <c r="AS985" s="63" t="str">
        <f t="shared" si="11309"/>
        <v>X</v>
      </c>
      <c r="AT985" s="59" t="str">
        <f t="shared" si="11712"/>
        <v>ALI_60_SEG_14_X</v>
      </c>
      <c r="AU985" s="63">
        <f t="shared" ref="AU985" si="11872">IF(AND(COUNTIF(Codificacion3,AT985)&lt;AO985),1,COUNTIF(Codificacion3,AT985))</f>
        <v>1</v>
      </c>
      <c r="AV985" s="62" t="str">
        <f t="shared" si="11714"/>
        <v>Cotizacion Seleccionada</v>
      </c>
      <c r="AW985" s="53"/>
      <c r="AX985" s="51" t="str">
        <f t="shared" si="11715"/>
        <v>ALI_60_SEG_14VERDADERO</v>
      </c>
      <c r="AY985" s="51">
        <f t="shared" si="11696"/>
        <v>1</v>
      </c>
      <c r="AZ985" s="64" t="b">
        <f t="shared" si="11716"/>
        <v>0</v>
      </c>
    </row>
    <row r="986" spans="1:52" x14ac:dyDescent="0.2">
      <c r="A986" s="50" t="str">
        <f t="shared" si="11659"/>
        <v>ALI_60_SEG_15</v>
      </c>
      <c r="B986" s="51" t="s">
        <v>126</v>
      </c>
      <c r="C986" s="52">
        <v>60</v>
      </c>
      <c r="D986" s="52">
        <f t="shared" ref="D986" si="11873">IF(ISERROR(VLOOKUP(E986,Proveedores,2,FALSE)),"",VLOOKUP(E986,Proveedores,2,FALSE))</f>
        <v>2041</v>
      </c>
      <c r="E986" s="53" t="s">
        <v>127</v>
      </c>
      <c r="F986" s="54">
        <v>251</v>
      </c>
      <c r="G986" s="53" t="s">
        <v>103</v>
      </c>
      <c r="H986" s="53" t="s">
        <v>128</v>
      </c>
      <c r="I986" s="52">
        <v>15</v>
      </c>
      <c r="J986" s="53" t="s">
        <v>58</v>
      </c>
      <c r="K986" s="55">
        <v>44835</v>
      </c>
      <c r="L986" s="56">
        <v>7023</v>
      </c>
      <c r="M986" s="56">
        <v>8449</v>
      </c>
      <c r="N986" s="56">
        <v>5440</v>
      </c>
      <c r="O986" s="56">
        <v>390</v>
      </c>
      <c r="P986" s="57">
        <v>275</v>
      </c>
      <c r="Q986" s="58">
        <v>0.21745454545454548</v>
      </c>
      <c r="R986" s="57">
        <v>215.2</v>
      </c>
      <c r="S986" s="57">
        <v>552</v>
      </c>
      <c r="T986" s="58">
        <v>0.22173913043478258</v>
      </c>
      <c r="U986" s="57">
        <v>429.6</v>
      </c>
      <c r="V986" s="57">
        <v>1104</v>
      </c>
      <c r="W986" s="58">
        <v>0.2210144927536232</v>
      </c>
      <c r="X986" s="57">
        <v>860</v>
      </c>
      <c r="Y986" s="57">
        <v>1104</v>
      </c>
      <c r="Z986" s="58">
        <v>0.2210144927536232</v>
      </c>
      <c r="AA986" s="57">
        <v>860</v>
      </c>
      <c r="AB986" s="57">
        <v>10154840</v>
      </c>
      <c r="AC986" s="53" t="str">
        <f t="shared" si="11698"/>
        <v>Registro Valido</v>
      </c>
      <c r="AD986" s="57">
        <f t="shared" ref="AD986" si="11874">IF(OR(ISERROR(VLOOKUP(CONCATENATE("ALI_",$C986,"_SEG_",$I986,"_PROV_",$D986),Catalogo_Precios,AD$8,FALSE)),L986=0),0,VLOOKUP(CONCATENATE("ALI_",$C986,"_SEG_",$I986,"_PROV_",$D986),Catalogo_Precios,AD$8,FALSE))</f>
        <v>275</v>
      </c>
      <c r="AE986" s="57">
        <f t="shared" ref="AE986" si="11875">IF(OR(ISERROR(VLOOKUP(CONCATENATE("ALI_",$C986,"_SEG_",$I986,"_PROV_",$D986),Catalogo_Precios,AE$8,FALSE)),M986=0),0,VLOOKUP(CONCATENATE("ALI_",$C986,"_SEG_",$I986,"_PROV_",$D986),Catalogo_Precios,AE$8,FALSE))</f>
        <v>552</v>
      </c>
      <c r="AF986" s="57">
        <f t="shared" ref="AF986" si="11876">IF(OR(ISERROR(VLOOKUP(CONCATENATE("ALI_",$C986,"_SEG_",$I986,"_PROV_",$D986),Catalogo_Precios,AF$8,FALSE)),N986=0),0,VLOOKUP(CONCATENATE("ALI_",$C986,"_SEG_",$I986,"_PROV_",$D986),Catalogo_Precios,AF$8,FALSE))</f>
        <v>1104</v>
      </c>
      <c r="AG986" s="57">
        <f t="shared" ref="AG986" si="11877">IF(OR(ISERROR(VLOOKUP(CONCATENATE("ALI_",$C986,"_SEG_",$I986,"_PROV_",$D986),Catalogo_Precios,AG$8,FALSE)),O986=0),0,VLOOKUP(CONCATENATE("ALI_",$C986,"_SEG_",$I986,"_PROV_",$D986),Catalogo_Precios,AG$8,FALSE))</f>
        <v>1104</v>
      </c>
      <c r="AH986" s="57">
        <f t="shared" ref="AH986" si="11878">IF(OR(ISERROR(VLOOKUP(CONCATENATE("ALI_",$C986,"_SEG_",$I986,"_PROV_",$D986),Catalogo_Precios,AH$8,FALSE)),L986=0),0,VLOOKUP(CONCATENATE("ALI_",$C986,"_SEG_",$I986,"_PROV_",$D986),Catalogo_Precios,AH$8,FALSE))</f>
        <v>269</v>
      </c>
      <c r="AI986" s="57">
        <f t="shared" ref="AI986" si="11879">IF(OR(ISERROR(VLOOKUP(CONCATENATE("ALI_",$C986,"_SEG_",$I986,"_PROV_",$D986),Catalogo_Precios,AI$8,FALSE)),M986=0),0,VLOOKUP(CONCATENATE("ALI_",$C986,"_SEG_",$I986,"_PROV_",$D986),Catalogo_Precios,AI$8,FALSE))</f>
        <v>537</v>
      </c>
      <c r="AJ986" s="57">
        <f t="shared" ref="AJ986" si="11880">IF(OR(ISERROR(VLOOKUP(CONCATENATE("ALI_",$C986,"_SEG_",$I986,"_PROV_",$D986),Catalogo_Precios,AJ$8,FALSE)),N986=0),0,VLOOKUP(CONCATENATE("ALI_",$C986,"_SEG_",$I986,"_PROV_",$D986),Catalogo_Precios,AJ$8,FALSE))</f>
        <v>1075</v>
      </c>
      <c r="AK986" s="57">
        <f t="shared" ref="AK986" si="11881">IF(OR(ISERROR(VLOOKUP(CONCATENATE("ALI_",$C986,"_SEG_",$I986,"_PROV_",$D986),Catalogo_Precios,AK$8,FALSE)),O986=0),0,VLOOKUP(CONCATENATE("ALI_",$C986,"_SEG_",$I986,"_PROV_",$D986),Catalogo_Precios,AK$8,FALSE))</f>
        <v>1075</v>
      </c>
      <c r="AL986" s="53"/>
      <c r="AM986" s="59" t="str">
        <f t="shared" si="11707"/>
        <v>ALI_60_SEG_15</v>
      </c>
      <c r="AN986" s="59" t="str">
        <f t="shared" si="11708"/>
        <v>ALI_60_SEG_15_VAL_10154840</v>
      </c>
      <c r="AO986" s="60">
        <f t="shared" ref="AO986" si="11882">IF(OR(AB986="",AB986=0),0,COUNTIF(Codificacion,AM986))</f>
        <v>1</v>
      </c>
      <c r="AP986" s="61">
        <f t="array" ref="AP986">MIN(IF(Codificacion=AM986,Total_Cotizacion,""))</f>
        <v>10154840</v>
      </c>
      <c r="AQ986" s="62" t="b">
        <f t="shared" si="11710"/>
        <v>1</v>
      </c>
      <c r="AR986" s="51" t="str">
        <f t="shared" ref="AR986" si="11883">IF(COUNTIF(Codificacion2,CONCATENATE(AM986,"_VAL_",AB986))&gt;1,"Empate","")</f>
        <v/>
      </c>
      <c r="AS986" s="63" t="str">
        <f t="shared" si="11309"/>
        <v>X</v>
      </c>
      <c r="AT986" s="59" t="str">
        <f t="shared" si="11712"/>
        <v>ALI_60_SEG_15_X</v>
      </c>
      <c r="AU986" s="63">
        <f t="shared" ref="AU986" si="11884">IF(AND(COUNTIF(Codificacion3,AT986)&lt;AO986),1,COUNTIF(Codificacion3,AT986))</f>
        <v>1</v>
      </c>
      <c r="AV986" s="62" t="str">
        <f t="shared" si="11714"/>
        <v>Cotizacion Seleccionada</v>
      </c>
      <c r="AW986" s="53"/>
      <c r="AX986" s="51" t="str">
        <f t="shared" si="11715"/>
        <v>ALI_60_SEG_15VERDADERO</v>
      </c>
      <c r="AY986" s="51">
        <f t="shared" si="11696"/>
        <v>1</v>
      </c>
      <c r="AZ986" s="64" t="b">
        <f t="shared" si="11716"/>
        <v>1</v>
      </c>
    </row>
    <row r="987" spans="1:52" x14ac:dyDescent="0.2">
      <c r="A987" s="50" t="str">
        <f t="shared" si="11659"/>
        <v>ALI_16_SEG_1</v>
      </c>
      <c r="B987" s="51" t="s">
        <v>126</v>
      </c>
      <c r="C987" s="52">
        <v>16</v>
      </c>
      <c r="D987" s="52">
        <f t="shared" ref="D987" si="11885">IF(ISERROR(VLOOKUP(E987,Proveedores,2,FALSE)),"",VLOOKUP(E987,Proveedores,2,FALSE))</f>
        <v>2041</v>
      </c>
      <c r="E987" s="53" t="s">
        <v>127</v>
      </c>
      <c r="F987" s="54">
        <v>403</v>
      </c>
      <c r="G987" s="53" t="s">
        <v>71</v>
      </c>
      <c r="H987" s="53" t="s">
        <v>74</v>
      </c>
      <c r="I987" s="52">
        <v>1</v>
      </c>
      <c r="J987" s="53" t="s">
        <v>58</v>
      </c>
      <c r="K987" s="55">
        <v>44835</v>
      </c>
      <c r="L987" s="56">
        <v>9161</v>
      </c>
      <c r="M987" s="56">
        <v>11124</v>
      </c>
      <c r="N987" s="56">
        <v>5159</v>
      </c>
      <c r="O987" s="56">
        <v>398</v>
      </c>
      <c r="P987" s="57">
        <v>427</v>
      </c>
      <c r="Q987" s="58">
        <v>0.22060889929742386</v>
      </c>
      <c r="R987" s="57">
        <v>332.8</v>
      </c>
      <c r="S987" s="57">
        <v>427</v>
      </c>
      <c r="T987" s="58">
        <v>0.22060889929742386</v>
      </c>
      <c r="U987" s="57">
        <v>332.8</v>
      </c>
      <c r="V987" s="57">
        <v>427</v>
      </c>
      <c r="W987" s="58">
        <v>0.22060889929742386</v>
      </c>
      <c r="X987" s="57">
        <v>332.8</v>
      </c>
      <c r="Y987" s="57">
        <v>427</v>
      </c>
      <c r="Z987" s="58">
        <v>0.22060889929742386</v>
      </c>
      <c r="AA987" s="57">
        <v>332.8</v>
      </c>
      <c r="AB987" s="57">
        <v>8600217.5999999996</v>
      </c>
      <c r="AC987" s="53" t="str">
        <f t="shared" si="11698"/>
        <v>Registro Valido</v>
      </c>
      <c r="AD987" s="57">
        <f t="shared" ref="AD987" si="11886">IF(OR(ISERROR(VLOOKUP(CONCATENATE("ALI_",$C987,"_SEG_",$I987,"_PROV_",$D987),Catalogo_Precios,AD$8,FALSE)),L987=0),0,VLOOKUP(CONCATENATE("ALI_",$C987,"_SEG_",$I987,"_PROV_",$D987),Catalogo_Precios,AD$8,FALSE))</f>
        <v>427</v>
      </c>
      <c r="AE987" s="57">
        <f t="shared" ref="AE987" si="11887">IF(OR(ISERROR(VLOOKUP(CONCATENATE("ALI_",$C987,"_SEG_",$I987,"_PROV_",$D987),Catalogo_Precios,AE$8,FALSE)),M987=0),0,VLOOKUP(CONCATENATE("ALI_",$C987,"_SEG_",$I987,"_PROV_",$D987),Catalogo_Precios,AE$8,FALSE))</f>
        <v>427</v>
      </c>
      <c r="AF987" s="57">
        <f t="shared" ref="AF987" si="11888">IF(OR(ISERROR(VLOOKUP(CONCATENATE("ALI_",$C987,"_SEG_",$I987,"_PROV_",$D987),Catalogo_Precios,AF$8,FALSE)),N987=0),0,VLOOKUP(CONCATENATE("ALI_",$C987,"_SEG_",$I987,"_PROV_",$D987),Catalogo_Precios,AF$8,FALSE))</f>
        <v>427</v>
      </c>
      <c r="AG987" s="57">
        <f t="shared" ref="AG987" si="11889">IF(OR(ISERROR(VLOOKUP(CONCATENATE("ALI_",$C987,"_SEG_",$I987,"_PROV_",$D987),Catalogo_Precios,AG$8,FALSE)),O987=0),0,VLOOKUP(CONCATENATE("ALI_",$C987,"_SEG_",$I987,"_PROV_",$D987),Catalogo_Precios,AG$8,FALSE))</f>
        <v>427</v>
      </c>
      <c r="AH987" s="57">
        <f t="shared" ref="AH987" si="11890">IF(OR(ISERROR(VLOOKUP(CONCATENATE("ALI_",$C987,"_SEG_",$I987,"_PROV_",$D987),Catalogo_Precios,AH$8,FALSE)),L987=0),0,VLOOKUP(CONCATENATE("ALI_",$C987,"_SEG_",$I987,"_PROV_",$D987),Catalogo_Precios,AH$8,FALSE))</f>
        <v>416</v>
      </c>
      <c r="AI987" s="57">
        <f t="shared" ref="AI987" si="11891">IF(OR(ISERROR(VLOOKUP(CONCATENATE("ALI_",$C987,"_SEG_",$I987,"_PROV_",$D987),Catalogo_Precios,AI$8,FALSE)),M987=0),0,VLOOKUP(CONCATENATE("ALI_",$C987,"_SEG_",$I987,"_PROV_",$D987),Catalogo_Precios,AI$8,FALSE))</f>
        <v>416</v>
      </c>
      <c r="AJ987" s="57">
        <f t="shared" ref="AJ987" si="11892">IF(OR(ISERROR(VLOOKUP(CONCATENATE("ALI_",$C987,"_SEG_",$I987,"_PROV_",$D987),Catalogo_Precios,AJ$8,FALSE)),N987=0),0,VLOOKUP(CONCATENATE("ALI_",$C987,"_SEG_",$I987,"_PROV_",$D987),Catalogo_Precios,AJ$8,FALSE))</f>
        <v>416</v>
      </c>
      <c r="AK987" s="57">
        <f t="shared" ref="AK987" si="11893">IF(OR(ISERROR(VLOOKUP(CONCATENATE("ALI_",$C987,"_SEG_",$I987,"_PROV_",$D987),Catalogo_Precios,AK$8,FALSE)),O987=0),0,VLOOKUP(CONCATENATE("ALI_",$C987,"_SEG_",$I987,"_PROV_",$D987),Catalogo_Precios,AK$8,FALSE))</f>
        <v>416</v>
      </c>
      <c r="AL987" s="53"/>
      <c r="AM987" s="59" t="str">
        <f t="shared" si="11707"/>
        <v>ALI_16_SEG_1</v>
      </c>
      <c r="AN987" s="59" t="str">
        <f t="shared" si="11708"/>
        <v>ALI_16_SEG_1_VAL_8600217.6</v>
      </c>
      <c r="AO987" s="60">
        <f t="shared" ref="AO987" si="11894">IF(OR(AB987="",AB987=0),0,COUNTIF(Codificacion,AM987))</f>
        <v>3</v>
      </c>
      <c r="AP987" s="61">
        <f t="array" ref="AP987">MIN(IF(Codificacion=AM987,Total_Cotizacion,""))</f>
        <v>8600217.5999999996</v>
      </c>
      <c r="AQ987" s="62" t="b">
        <f t="shared" si="11710"/>
        <v>1</v>
      </c>
      <c r="AR987" s="51" t="str">
        <f t="shared" ref="AR987" si="11895">IF(COUNTIF(Codificacion2,CONCATENATE(AM987,"_VAL_",AB987))&gt;1,"Empate","")</f>
        <v/>
      </c>
      <c r="AS987" s="63" t="str">
        <f t="shared" si="11309"/>
        <v>X</v>
      </c>
      <c r="AT987" s="59" t="str">
        <f t="shared" si="11712"/>
        <v>ALI_16_SEG_1_X</v>
      </c>
      <c r="AU987" s="63">
        <f t="shared" ref="AU987" si="11896">IF(AND(COUNTIF(Codificacion3,AT987)&lt;AO987),1,COUNTIF(Codificacion3,AT987))</f>
        <v>1</v>
      </c>
      <c r="AV987" s="62" t="str">
        <f t="shared" si="11714"/>
        <v>Cotizacion Seleccionada</v>
      </c>
      <c r="AW987" s="53"/>
      <c r="AX987" s="51" t="str">
        <f t="shared" si="11715"/>
        <v>ALI_16_SEG_1VERDADERO</v>
      </c>
      <c r="AY987" s="51">
        <f t="shared" si="11696"/>
        <v>1</v>
      </c>
      <c r="AZ987" s="64" t="b">
        <f t="shared" si="11716"/>
        <v>0</v>
      </c>
    </row>
    <row r="988" spans="1:52" x14ac:dyDescent="0.2">
      <c r="A988" s="50" t="str">
        <f t="shared" si="11659"/>
        <v>ALI_16_SEG_2</v>
      </c>
      <c r="B988" s="51" t="s">
        <v>126</v>
      </c>
      <c r="C988" s="52">
        <v>16</v>
      </c>
      <c r="D988" s="52">
        <f t="shared" ref="D988" si="11897">IF(ISERROR(VLOOKUP(E988,Proveedores,2,FALSE)),"",VLOOKUP(E988,Proveedores,2,FALSE))</f>
        <v>2041</v>
      </c>
      <c r="E988" s="53" t="s">
        <v>127</v>
      </c>
      <c r="F988" s="54">
        <v>404</v>
      </c>
      <c r="G988" s="53" t="s">
        <v>71</v>
      </c>
      <c r="H988" s="53" t="s">
        <v>74</v>
      </c>
      <c r="I988" s="52">
        <v>2</v>
      </c>
      <c r="J988" s="53" t="s">
        <v>58</v>
      </c>
      <c r="K988" s="55">
        <v>44835</v>
      </c>
      <c r="L988" s="56">
        <v>9368</v>
      </c>
      <c r="M988" s="56">
        <v>11375</v>
      </c>
      <c r="N988" s="56">
        <v>5276</v>
      </c>
      <c r="O988" s="56">
        <v>408</v>
      </c>
      <c r="P988" s="57">
        <v>427</v>
      </c>
      <c r="Q988" s="58">
        <v>0.22060889929742386</v>
      </c>
      <c r="R988" s="57">
        <v>332.8</v>
      </c>
      <c r="S988" s="57">
        <v>427</v>
      </c>
      <c r="T988" s="58">
        <v>0.22060889929742386</v>
      </c>
      <c r="U988" s="57">
        <v>332.8</v>
      </c>
      <c r="V988" s="57">
        <v>427</v>
      </c>
      <c r="W988" s="58">
        <v>0.22060889929742386</v>
      </c>
      <c r="X988" s="57">
        <v>332.8</v>
      </c>
      <c r="Y988" s="57">
        <v>427</v>
      </c>
      <c r="Z988" s="58">
        <v>0.22060889929742386</v>
      </c>
      <c r="AA988" s="57">
        <v>332.8</v>
      </c>
      <c r="AB988" s="57">
        <v>8794905.6000000015</v>
      </c>
      <c r="AC988" s="53" t="str">
        <f t="shared" si="11698"/>
        <v>Registro Valido</v>
      </c>
      <c r="AD988" s="57">
        <f t="shared" ref="AD988" si="11898">IF(OR(ISERROR(VLOOKUP(CONCATENATE("ALI_",$C988,"_SEG_",$I988,"_PROV_",$D988),Catalogo_Precios,AD$8,FALSE)),L988=0),0,VLOOKUP(CONCATENATE("ALI_",$C988,"_SEG_",$I988,"_PROV_",$D988),Catalogo_Precios,AD$8,FALSE))</f>
        <v>427</v>
      </c>
      <c r="AE988" s="57">
        <f t="shared" ref="AE988" si="11899">IF(OR(ISERROR(VLOOKUP(CONCATENATE("ALI_",$C988,"_SEG_",$I988,"_PROV_",$D988),Catalogo_Precios,AE$8,FALSE)),M988=0),0,VLOOKUP(CONCATENATE("ALI_",$C988,"_SEG_",$I988,"_PROV_",$D988),Catalogo_Precios,AE$8,FALSE))</f>
        <v>427</v>
      </c>
      <c r="AF988" s="57">
        <f t="shared" ref="AF988" si="11900">IF(OR(ISERROR(VLOOKUP(CONCATENATE("ALI_",$C988,"_SEG_",$I988,"_PROV_",$D988),Catalogo_Precios,AF$8,FALSE)),N988=0),0,VLOOKUP(CONCATENATE("ALI_",$C988,"_SEG_",$I988,"_PROV_",$D988),Catalogo_Precios,AF$8,FALSE))</f>
        <v>427</v>
      </c>
      <c r="AG988" s="57">
        <f t="shared" ref="AG988" si="11901">IF(OR(ISERROR(VLOOKUP(CONCATENATE("ALI_",$C988,"_SEG_",$I988,"_PROV_",$D988),Catalogo_Precios,AG$8,FALSE)),O988=0),0,VLOOKUP(CONCATENATE("ALI_",$C988,"_SEG_",$I988,"_PROV_",$D988),Catalogo_Precios,AG$8,FALSE))</f>
        <v>427</v>
      </c>
      <c r="AH988" s="57">
        <f t="shared" ref="AH988" si="11902">IF(OR(ISERROR(VLOOKUP(CONCATENATE("ALI_",$C988,"_SEG_",$I988,"_PROV_",$D988),Catalogo_Precios,AH$8,FALSE)),L988=0),0,VLOOKUP(CONCATENATE("ALI_",$C988,"_SEG_",$I988,"_PROV_",$D988),Catalogo_Precios,AH$8,FALSE))</f>
        <v>416</v>
      </c>
      <c r="AI988" s="57">
        <f t="shared" ref="AI988" si="11903">IF(OR(ISERROR(VLOOKUP(CONCATENATE("ALI_",$C988,"_SEG_",$I988,"_PROV_",$D988),Catalogo_Precios,AI$8,FALSE)),M988=0),0,VLOOKUP(CONCATENATE("ALI_",$C988,"_SEG_",$I988,"_PROV_",$D988),Catalogo_Precios,AI$8,FALSE))</f>
        <v>416</v>
      </c>
      <c r="AJ988" s="57">
        <f t="shared" ref="AJ988" si="11904">IF(OR(ISERROR(VLOOKUP(CONCATENATE("ALI_",$C988,"_SEG_",$I988,"_PROV_",$D988),Catalogo_Precios,AJ$8,FALSE)),N988=0),0,VLOOKUP(CONCATENATE("ALI_",$C988,"_SEG_",$I988,"_PROV_",$D988),Catalogo_Precios,AJ$8,FALSE))</f>
        <v>416</v>
      </c>
      <c r="AK988" s="57">
        <f t="shared" ref="AK988" si="11905">IF(OR(ISERROR(VLOOKUP(CONCATENATE("ALI_",$C988,"_SEG_",$I988,"_PROV_",$D988),Catalogo_Precios,AK$8,FALSE)),O988=0),0,VLOOKUP(CONCATENATE("ALI_",$C988,"_SEG_",$I988,"_PROV_",$D988),Catalogo_Precios,AK$8,FALSE))</f>
        <v>416</v>
      </c>
      <c r="AL988" s="53"/>
      <c r="AM988" s="59" t="str">
        <f t="shared" si="11707"/>
        <v>ALI_16_SEG_2</v>
      </c>
      <c r="AN988" s="59" t="str">
        <f t="shared" si="11708"/>
        <v>ALI_16_SEG_2_VAL_8794905.6</v>
      </c>
      <c r="AO988" s="60">
        <f t="shared" ref="AO988" si="11906">IF(OR(AB988="",AB988=0),0,COUNTIF(Codificacion,AM988))</f>
        <v>3</v>
      </c>
      <c r="AP988" s="61">
        <f t="array" ref="AP988">MIN(IF(Codificacion=AM988,Total_Cotizacion,""))</f>
        <v>8794905.6000000015</v>
      </c>
      <c r="AQ988" s="62" t="b">
        <f t="shared" si="11710"/>
        <v>1</v>
      </c>
      <c r="AR988" s="51" t="str">
        <f t="shared" ref="AR988" si="11907">IF(COUNTIF(Codificacion2,CONCATENATE(AM988,"_VAL_",AB988))&gt;1,"Empate","")</f>
        <v/>
      </c>
      <c r="AS988" s="63" t="str">
        <f t="shared" si="11309"/>
        <v>X</v>
      </c>
      <c r="AT988" s="59" t="str">
        <f t="shared" si="11712"/>
        <v>ALI_16_SEG_2_X</v>
      </c>
      <c r="AU988" s="63">
        <f t="shared" ref="AU988" si="11908">IF(AND(COUNTIF(Codificacion3,AT988)&lt;AO988),1,COUNTIF(Codificacion3,AT988))</f>
        <v>1</v>
      </c>
      <c r="AV988" s="62" t="str">
        <f t="shared" si="11714"/>
        <v>Cotizacion Seleccionada</v>
      </c>
      <c r="AW988" s="53"/>
      <c r="AX988" s="51" t="str">
        <f t="shared" si="11715"/>
        <v>ALI_16_SEG_2VERDADERO</v>
      </c>
      <c r="AY988" s="51">
        <f t="shared" si="11696"/>
        <v>1</v>
      </c>
      <c r="AZ988" s="64" t="b">
        <f t="shared" si="11716"/>
        <v>0</v>
      </c>
    </row>
    <row r="989" spans="1:52" x14ac:dyDescent="0.2">
      <c r="A989" s="50" t="str">
        <f t="shared" si="11659"/>
        <v>ALI_16_SEG_3</v>
      </c>
      <c r="B989" s="51" t="s">
        <v>126</v>
      </c>
      <c r="C989" s="52">
        <v>16</v>
      </c>
      <c r="D989" s="52">
        <f t="shared" ref="D989" si="11909">IF(ISERROR(VLOOKUP(E989,Proveedores,2,FALSE)),"",VLOOKUP(E989,Proveedores,2,FALSE))</f>
        <v>2041</v>
      </c>
      <c r="E989" s="53" t="s">
        <v>127</v>
      </c>
      <c r="F989" s="54">
        <v>405</v>
      </c>
      <c r="G989" s="53" t="s">
        <v>71</v>
      </c>
      <c r="H989" s="53" t="s">
        <v>74</v>
      </c>
      <c r="I989" s="52">
        <v>3</v>
      </c>
      <c r="J989" s="53" t="s">
        <v>58</v>
      </c>
      <c r="K989" s="55">
        <v>44835</v>
      </c>
      <c r="L989" s="56">
        <v>9310</v>
      </c>
      <c r="M989" s="56">
        <v>11307</v>
      </c>
      <c r="N989" s="56">
        <v>5244</v>
      </c>
      <c r="O989" s="56">
        <v>404</v>
      </c>
      <c r="P989" s="57">
        <v>427</v>
      </c>
      <c r="Q989" s="58">
        <v>0.22060889929742386</v>
      </c>
      <c r="R989" s="57">
        <v>332.8</v>
      </c>
      <c r="S989" s="57">
        <v>427</v>
      </c>
      <c r="T989" s="58">
        <v>0.22060889929742386</v>
      </c>
      <c r="U989" s="57">
        <v>332.8</v>
      </c>
      <c r="V989" s="57">
        <v>427</v>
      </c>
      <c r="W989" s="58">
        <v>0.22060889929742386</v>
      </c>
      <c r="X989" s="57">
        <v>332.8</v>
      </c>
      <c r="Y989" s="57">
        <v>427</v>
      </c>
      <c r="Z989" s="58">
        <v>0.22060889929742386</v>
      </c>
      <c r="AA989" s="57">
        <v>332.8</v>
      </c>
      <c r="AB989" s="57">
        <v>8740991.9999999981</v>
      </c>
      <c r="AC989" s="53" t="str">
        <f t="shared" si="11698"/>
        <v>Registro Valido</v>
      </c>
      <c r="AD989" s="57">
        <f t="shared" ref="AD989" si="11910">IF(OR(ISERROR(VLOOKUP(CONCATENATE("ALI_",$C989,"_SEG_",$I989,"_PROV_",$D989),Catalogo_Precios,AD$8,FALSE)),L989=0),0,VLOOKUP(CONCATENATE("ALI_",$C989,"_SEG_",$I989,"_PROV_",$D989),Catalogo_Precios,AD$8,FALSE))</f>
        <v>427</v>
      </c>
      <c r="AE989" s="57">
        <f t="shared" ref="AE989" si="11911">IF(OR(ISERROR(VLOOKUP(CONCATENATE("ALI_",$C989,"_SEG_",$I989,"_PROV_",$D989),Catalogo_Precios,AE$8,FALSE)),M989=0),0,VLOOKUP(CONCATENATE("ALI_",$C989,"_SEG_",$I989,"_PROV_",$D989),Catalogo_Precios,AE$8,FALSE))</f>
        <v>427</v>
      </c>
      <c r="AF989" s="57">
        <f t="shared" ref="AF989" si="11912">IF(OR(ISERROR(VLOOKUP(CONCATENATE("ALI_",$C989,"_SEG_",$I989,"_PROV_",$D989),Catalogo_Precios,AF$8,FALSE)),N989=0),0,VLOOKUP(CONCATENATE("ALI_",$C989,"_SEG_",$I989,"_PROV_",$D989),Catalogo_Precios,AF$8,FALSE))</f>
        <v>427</v>
      </c>
      <c r="AG989" s="57">
        <f t="shared" ref="AG989" si="11913">IF(OR(ISERROR(VLOOKUP(CONCATENATE("ALI_",$C989,"_SEG_",$I989,"_PROV_",$D989),Catalogo_Precios,AG$8,FALSE)),O989=0),0,VLOOKUP(CONCATENATE("ALI_",$C989,"_SEG_",$I989,"_PROV_",$D989),Catalogo_Precios,AG$8,FALSE))</f>
        <v>427</v>
      </c>
      <c r="AH989" s="57">
        <f t="shared" ref="AH989" si="11914">IF(OR(ISERROR(VLOOKUP(CONCATENATE("ALI_",$C989,"_SEG_",$I989,"_PROV_",$D989),Catalogo_Precios,AH$8,FALSE)),L989=0),0,VLOOKUP(CONCATENATE("ALI_",$C989,"_SEG_",$I989,"_PROV_",$D989),Catalogo_Precios,AH$8,FALSE))</f>
        <v>416</v>
      </c>
      <c r="AI989" s="57">
        <f t="shared" ref="AI989" si="11915">IF(OR(ISERROR(VLOOKUP(CONCATENATE("ALI_",$C989,"_SEG_",$I989,"_PROV_",$D989),Catalogo_Precios,AI$8,FALSE)),M989=0),0,VLOOKUP(CONCATENATE("ALI_",$C989,"_SEG_",$I989,"_PROV_",$D989),Catalogo_Precios,AI$8,FALSE))</f>
        <v>416</v>
      </c>
      <c r="AJ989" s="57">
        <f t="shared" ref="AJ989" si="11916">IF(OR(ISERROR(VLOOKUP(CONCATENATE("ALI_",$C989,"_SEG_",$I989,"_PROV_",$D989),Catalogo_Precios,AJ$8,FALSE)),N989=0),0,VLOOKUP(CONCATENATE("ALI_",$C989,"_SEG_",$I989,"_PROV_",$D989),Catalogo_Precios,AJ$8,FALSE))</f>
        <v>416</v>
      </c>
      <c r="AK989" s="57">
        <f t="shared" ref="AK989" si="11917">IF(OR(ISERROR(VLOOKUP(CONCATENATE("ALI_",$C989,"_SEG_",$I989,"_PROV_",$D989),Catalogo_Precios,AK$8,FALSE)),O989=0),0,VLOOKUP(CONCATENATE("ALI_",$C989,"_SEG_",$I989,"_PROV_",$D989),Catalogo_Precios,AK$8,FALSE))</f>
        <v>416</v>
      </c>
      <c r="AL989" s="53"/>
      <c r="AM989" s="59" t="str">
        <f t="shared" si="11707"/>
        <v>ALI_16_SEG_3</v>
      </c>
      <c r="AN989" s="59" t="str">
        <f t="shared" si="11708"/>
        <v>ALI_16_SEG_3_VAL_8740992</v>
      </c>
      <c r="AO989" s="60">
        <f t="shared" ref="AO989" si="11918">IF(OR(AB989="",AB989=0),0,COUNTIF(Codificacion,AM989))</f>
        <v>3</v>
      </c>
      <c r="AP989" s="61">
        <f t="array" ref="AP989">MIN(IF(Codificacion=AM989,Total_Cotizacion,""))</f>
        <v>8740991.9999999981</v>
      </c>
      <c r="AQ989" s="62" t="b">
        <f t="shared" si="11710"/>
        <v>1</v>
      </c>
      <c r="AR989" s="51" t="str">
        <f t="shared" ref="AR989" si="11919">IF(COUNTIF(Codificacion2,CONCATENATE(AM989,"_VAL_",AB989))&gt;1,"Empate","")</f>
        <v/>
      </c>
      <c r="AS989" s="63" t="str">
        <f t="shared" si="11309"/>
        <v>X</v>
      </c>
      <c r="AT989" s="59" t="str">
        <f t="shared" si="11712"/>
        <v>ALI_16_SEG_3_X</v>
      </c>
      <c r="AU989" s="63">
        <f t="shared" ref="AU989" si="11920">IF(AND(COUNTIF(Codificacion3,AT989)&lt;AO989),1,COUNTIF(Codificacion3,AT989))</f>
        <v>1</v>
      </c>
      <c r="AV989" s="62" t="str">
        <f t="shared" si="11714"/>
        <v>Cotizacion Seleccionada</v>
      </c>
      <c r="AW989" s="53"/>
      <c r="AX989" s="51" t="str">
        <f t="shared" si="11715"/>
        <v>ALI_16_SEG_3VERDADERO</v>
      </c>
      <c r="AY989" s="51">
        <f t="shared" si="11696"/>
        <v>1</v>
      </c>
      <c r="AZ989" s="64" t="b">
        <f t="shared" si="11716"/>
        <v>0</v>
      </c>
    </row>
    <row r="990" spans="1:52" x14ac:dyDescent="0.2">
      <c r="A990" s="50" t="str">
        <f t="shared" si="11659"/>
        <v>ALI_16_SEG_4</v>
      </c>
      <c r="B990" s="51" t="s">
        <v>126</v>
      </c>
      <c r="C990" s="52">
        <v>16</v>
      </c>
      <c r="D990" s="52">
        <f t="shared" ref="D990" si="11921">IF(ISERROR(VLOOKUP(E990,Proveedores,2,FALSE)),"",VLOOKUP(E990,Proveedores,2,FALSE))</f>
        <v>2041</v>
      </c>
      <c r="E990" s="53" t="s">
        <v>127</v>
      </c>
      <c r="F990" s="54">
        <v>406</v>
      </c>
      <c r="G990" s="53" t="s">
        <v>71</v>
      </c>
      <c r="H990" s="53" t="s">
        <v>74</v>
      </c>
      <c r="I990" s="52">
        <v>4</v>
      </c>
      <c r="J990" s="53" t="s">
        <v>58</v>
      </c>
      <c r="K990" s="55">
        <v>44835</v>
      </c>
      <c r="L990" s="56">
        <v>9921</v>
      </c>
      <c r="M990" s="56">
        <v>12048</v>
      </c>
      <c r="N990" s="56">
        <v>5588</v>
      </c>
      <c r="O990" s="56">
        <v>431</v>
      </c>
      <c r="P990" s="57">
        <v>427</v>
      </c>
      <c r="Q990" s="58">
        <v>0.22060889929742386</v>
      </c>
      <c r="R990" s="57">
        <v>332.8</v>
      </c>
      <c r="S990" s="57">
        <v>427</v>
      </c>
      <c r="T990" s="58">
        <v>0.22060889929742386</v>
      </c>
      <c r="U990" s="57">
        <v>332.8</v>
      </c>
      <c r="V990" s="57">
        <v>427</v>
      </c>
      <c r="W990" s="58">
        <v>0.22060889929742386</v>
      </c>
      <c r="X990" s="57">
        <v>332.8</v>
      </c>
      <c r="Y990" s="57">
        <v>427</v>
      </c>
      <c r="Z990" s="58">
        <v>0.22060889929742386</v>
      </c>
      <c r="AA990" s="57">
        <v>332.8</v>
      </c>
      <c r="AB990" s="57">
        <v>9314406.4000000004</v>
      </c>
      <c r="AC990" s="53" t="str">
        <f t="shared" si="11698"/>
        <v>Registro Valido</v>
      </c>
      <c r="AD990" s="57">
        <f t="shared" ref="AD990" si="11922">IF(OR(ISERROR(VLOOKUP(CONCATENATE("ALI_",$C990,"_SEG_",$I990,"_PROV_",$D990),Catalogo_Precios,AD$8,FALSE)),L990=0),0,VLOOKUP(CONCATENATE("ALI_",$C990,"_SEG_",$I990,"_PROV_",$D990),Catalogo_Precios,AD$8,FALSE))</f>
        <v>427</v>
      </c>
      <c r="AE990" s="57">
        <f t="shared" ref="AE990" si="11923">IF(OR(ISERROR(VLOOKUP(CONCATENATE("ALI_",$C990,"_SEG_",$I990,"_PROV_",$D990),Catalogo_Precios,AE$8,FALSE)),M990=0),0,VLOOKUP(CONCATENATE("ALI_",$C990,"_SEG_",$I990,"_PROV_",$D990),Catalogo_Precios,AE$8,FALSE))</f>
        <v>427</v>
      </c>
      <c r="AF990" s="57">
        <f t="shared" ref="AF990" si="11924">IF(OR(ISERROR(VLOOKUP(CONCATENATE("ALI_",$C990,"_SEG_",$I990,"_PROV_",$D990),Catalogo_Precios,AF$8,FALSE)),N990=0),0,VLOOKUP(CONCATENATE("ALI_",$C990,"_SEG_",$I990,"_PROV_",$D990),Catalogo_Precios,AF$8,FALSE))</f>
        <v>427</v>
      </c>
      <c r="AG990" s="57">
        <f t="shared" ref="AG990" si="11925">IF(OR(ISERROR(VLOOKUP(CONCATENATE("ALI_",$C990,"_SEG_",$I990,"_PROV_",$D990),Catalogo_Precios,AG$8,FALSE)),O990=0),0,VLOOKUP(CONCATENATE("ALI_",$C990,"_SEG_",$I990,"_PROV_",$D990),Catalogo_Precios,AG$8,FALSE))</f>
        <v>427</v>
      </c>
      <c r="AH990" s="57">
        <f t="shared" ref="AH990" si="11926">IF(OR(ISERROR(VLOOKUP(CONCATENATE("ALI_",$C990,"_SEG_",$I990,"_PROV_",$D990),Catalogo_Precios,AH$8,FALSE)),L990=0),0,VLOOKUP(CONCATENATE("ALI_",$C990,"_SEG_",$I990,"_PROV_",$D990),Catalogo_Precios,AH$8,FALSE))</f>
        <v>416</v>
      </c>
      <c r="AI990" s="57">
        <f t="shared" ref="AI990" si="11927">IF(OR(ISERROR(VLOOKUP(CONCATENATE("ALI_",$C990,"_SEG_",$I990,"_PROV_",$D990),Catalogo_Precios,AI$8,FALSE)),M990=0),0,VLOOKUP(CONCATENATE("ALI_",$C990,"_SEG_",$I990,"_PROV_",$D990),Catalogo_Precios,AI$8,FALSE))</f>
        <v>416</v>
      </c>
      <c r="AJ990" s="57">
        <f t="shared" ref="AJ990" si="11928">IF(OR(ISERROR(VLOOKUP(CONCATENATE("ALI_",$C990,"_SEG_",$I990,"_PROV_",$D990),Catalogo_Precios,AJ$8,FALSE)),N990=0),0,VLOOKUP(CONCATENATE("ALI_",$C990,"_SEG_",$I990,"_PROV_",$D990),Catalogo_Precios,AJ$8,FALSE))</f>
        <v>416</v>
      </c>
      <c r="AK990" s="57">
        <f t="shared" ref="AK990" si="11929">IF(OR(ISERROR(VLOOKUP(CONCATENATE("ALI_",$C990,"_SEG_",$I990,"_PROV_",$D990),Catalogo_Precios,AK$8,FALSE)),O990=0),0,VLOOKUP(CONCATENATE("ALI_",$C990,"_SEG_",$I990,"_PROV_",$D990),Catalogo_Precios,AK$8,FALSE))</f>
        <v>416</v>
      </c>
      <c r="AL990" s="53"/>
      <c r="AM990" s="59" t="str">
        <f t="shared" si="11707"/>
        <v>ALI_16_SEG_4</v>
      </c>
      <c r="AN990" s="59" t="str">
        <f t="shared" si="11708"/>
        <v>ALI_16_SEG_4_VAL_9314406.4</v>
      </c>
      <c r="AO990" s="60">
        <f t="shared" ref="AO990" si="11930">IF(OR(AB990="",AB990=0),0,COUNTIF(Codificacion,AM990))</f>
        <v>3</v>
      </c>
      <c r="AP990" s="61">
        <f t="array" ref="AP990">MIN(IF(Codificacion=AM990,Total_Cotizacion,""))</f>
        <v>9314406.4000000004</v>
      </c>
      <c r="AQ990" s="62" t="b">
        <f t="shared" si="11710"/>
        <v>1</v>
      </c>
      <c r="AR990" s="51" t="str">
        <f t="shared" ref="AR990" si="11931">IF(COUNTIF(Codificacion2,CONCATENATE(AM990,"_VAL_",AB990))&gt;1,"Empate","")</f>
        <v/>
      </c>
      <c r="AS990" s="63" t="str">
        <f t="shared" si="11309"/>
        <v>X</v>
      </c>
      <c r="AT990" s="59" t="str">
        <f t="shared" si="11712"/>
        <v>ALI_16_SEG_4_X</v>
      </c>
      <c r="AU990" s="63">
        <f t="shared" ref="AU990" si="11932">IF(AND(COUNTIF(Codificacion3,AT990)&lt;AO990),1,COUNTIF(Codificacion3,AT990))</f>
        <v>1</v>
      </c>
      <c r="AV990" s="62" t="str">
        <f t="shared" si="11714"/>
        <v>Cotizacion Seleccionada</v>
      </c>
      <c r="AW990" s="53"/>
      <c r="AX990" s="51" t="str">
        <f t="shared" si="11715"/>
        <v>ALI_16_SEG_4VERDADERO</v>
      </c>
      <c r="AY990" s="51">
        <f t="shared" si="11696"/>
        <v>1</v>
      </c>
      <c r="AZ990" s="64" t="b">
        <f t="shared" si="11716"/>
        <v>0</v>
      </c>
    </row>
    <row r="991" spans="1:52" x14ac:dyDescent="0.2">
      <c r="A991" s="50" t="str">
        <f t="shared" si="11659"/>
        <v>ALI_16_SEG_5</v>
      </c>
      <c r="B991" s="51" t="s">
        <v>126</v>
      </c>
      <c r="C991" s="52">
        <v>16</v>
      </c>
      <c r="D991" s="52">
        <f t="shared" ref="D991" si="11933">IF(ISERROR(VLOOKUP(E991,Proveedores,2,FALSE)),"",VLOOKUP(E991,Proveedores,2,FALSE))</f>
        <v>2041</v>
      </c>
      <c r="E991" s="53" t="s">
        <v>127</v>
      </c>
      <c r="F991" s="54">
        <v>407</v>
      </c>
      <c r="G991" s="53" t="s">
        <v>71</v>
      </c>
      <c r="H991" s="53" t="s">
        <v>74</v>
      </c>
      <c r="I991" s="52">
        <v>5</v>
      </c>
      <c r="J991" s="53" t="s">
        <v>58</v>
      </c>
      <c r="K991" s="55">
        <v>44835</v>
      </c>
      <c r="L991" s="56">
        <v>9223</v>
      </c>
      <c r="M991" s="56">
        <v>11199</v>
      </c>
      <c r="N991" s="56">
        <v>5195</v>
      </c>
      <c r="O991" s="56">
        <v>401</v>
      </c>
      <c r="P991" s="57">
        <v>427</v>
      </c>
      <c r="Q991" s="58">
        <v>0.22060889929742386</v>
      </c>
      <c r="R991" s="57">
        <v>332.8</v>
      </c>
      <c r="S991" s="57">
        <v>427</v>
      </c>
      <c r="T991" s="58">
        <v>0.22060889929742386</v>
      </c>
      <c r="U991" s="57">
        <v>332.8</v>
      </c>
      <c r="V991" s="57">
        <v>427</v>
      </c>
      <c r="W991" s="58">
        <v>0.22060889929742386</v>
      </c>
      <c r="X991" s="57">
        <v>332.8</v>
      </c>
      <c r="Y991" s="57">
        <v>427</v>
      </c>
      <c r="Z991" s="58">
        <v>0.22060889929742386</v>
      </c>
      <c r="AA991" s="57">
        <v>332.8</v>
      </c>
      <c r="AB991" s="57">
        <v>8658790.4000000004</v>
      </c>
      <c r="AC991" s="53" t="str">
        <f t="shared" si="11698"/>
        <v>Registro Valido</v>
      </c>
      <c r="AD991" s="57">
        <f t="shared" ref="AD991" si="11934">IF(OR(ISERROR(VLOOKUP(CONCATENATE("ALI_",$C991,"_SEG_",$I991,"_PROV_",$D991),Catalogo_Precios,AD$8,FALSE)),L991=0),0,VLOOKUP(CONCATENATE("ALI_",$C991,"_SEG_",$I991,"_PROV_",$D991),Catalogo_Precios,AD$8,FALSE))</f>
        <v>427</v>
      </c>
      <c r="AE991" s="57">
        <f t="shared" ref="AE991" si="11935">IF(OR(ISERROR(VLOOKUP(CONCATENATE("ALI_",$C991,"_SEG_",$I991,"_PROV_",$D991),Catalogo_Precios,AE$8,FALSE)),M991=0),0,VLOOKUP(CONCATENATE("ALI_",$C991,"_SEG_",$I991,"_PROV_",$D991),Catalogo_Precios,AE$8,FALSE))</f>
        <v>427</v>
      </c>
      <c r="AF991" s="57">
        <f t="shared" ref="AF991" si="11936">IF(OR(ISERROR(VLOOKUP(CONCATENATE("ALI_",$C991,"_SEG_",$I991,"_PROV_",$D991),Catalogo_Precios,AF$8,FALSE)),N991=0),0,VLOOKUP(CONCATENATE("ALI_",$C991,"_SEG_",$I991,"_PROV_",$D991),Catalogo_Precios,AF$8,FALSE))</f>
        <v>427</v>
      </c>
      <c r="AG991" s="57">
        <f t="shared" ref="AG991" si="11937">IF(OR(ISERROR(VLOOKUP(CONCATENATE("ALI_",$C991,"_SEG_",$I991,"_PROV_",$D991),Catalogo_Precios,AG$8,FALSE)),O991=0),0,VLOOKUP(CONCATENATE("ALI_",$C991,"_SEG_",$I991,"_PROV_",$D991),Catalogo_Precios,AG$8,FALSE))</f>
        <v>427</v>
      </c>
      <c r="AH991" s="57">
        <f t="shared" ref="AH991" si="11938">IF(OR(ISERROR(VLOOKUP(CONCATENATE("ALI_",$C991,"_SEG_",$I991,"_PROV_",$D991),Catalogo_Precios,AH$8,FALSE)),L991=0),0,VLOOKUP(CONCATENATE("ALI_",$C991,"_SEG_",$I991,"_PROV_",$D991),Catalogo_Precios,AH$8,FALSE))</f>
        <v>416</v>
      </c>
      <c r="AI991" s="57">
        <f t="shared" ref="AI991" si="11939">IF(OR(ISERROR(VLOOKUP(CONCATENATE("ALI_",$C991,"_SEG_",$I991,"_PROV_",$D991),Catalogo_Precios,AI$8,FALSE)),M991=0),0,VLOOKUP(CONCATENATE("ALI_",$C991,"_SEG_",$I991,"_PROV_",$D991),Catalogo_Precios,AI$8,FALSE))</f>
        <v>416</v>
      </c>
      <c r="AJ991" s="57">
        <f t="shared" ref="AJ991" si="11940">IF(OR(ISERROR(VLOOKUP(CONCATENATE("ALI_",$C991,"_SEG_",$I991,"_PROV_",$D991),Catalogo_Precios,AJ$8,FALSE)),N991=0),0,VLOOKUP(CONCATENATE("ALI_",$C991,"_SEG_",$I991,"_PROV_",$D991),Catalogo_Precios,AJ$8,FALSE))</f>
        <v>416</v>
      </c>
      <c r="AK991" s="57">
        <f t="shared" ref="AK991" si="11941">IF(OR(ISERROR(VLOOKUP(CONCATENATE("ALI_",$C991,"_SEG_",$I991,"_PROV_",$D991),Catalogo_Precios,AK$8,FALSE)),O991=0),0,VLOOKUP(CONCATENATE("ALI_",$C991,"_SEG_",$I991,"_PROV_",$D991),Catalogo_Precios,AK$8,FALSE))</f>
        <v>416</v>
      </c>
      <c r="AL991" s="53"/>
      <c r="AM991" s="59" t="str">
        <f t="shared" si="11707"/>
        <v>ALI_16_SEG_5</v>
      </c>
      <c r="AN991" s="59" t="str">
        <f t="shared" si="11708"/>
        <v>ALI_16_SEG_5_VAL_8658790.4</v>
      </c>
      <c r="AO991" s="60">
        <f t="shared" ref="AO991" si="11942">IF(OR(AB991="",AB991=0),0,COUNTIF(Codificacion,AM991))</f>
        <v>3</v>
      </c>
      <c r="AP991" s="61">
        <f t="array" ref="AP991">MIN(IF(Codificacion=AM991,Total_Cotizacion,""))</f>
        <v>8658790.4000000004</v>
      </c>
      <c r="AQ991" s="62" t="b">
        <f t="shared" si="11710"/>
        <v>1</v>
      </c>
      <c r="AR991" s="51" t="str">
        <f t="shared" ref="AR991" si="11943">IF(COUNTIF(Codificacion2,CONCATENATE(AM991,"_VAL_",AB991))&gt;1,"Empate","")</f>
        <v/>
      </c>
      <c r="AS991" s="63" t="str">
        <f t="shared" si="11309"/>
        <v>X</v>
      </c>
      <c r="AT991" s="59" t="str">
        <f t="shared" si="11712"/>
        <v>ALI_16_SEG_5_X</v>
      </c>
      <c r="AU991" s="63">
        <f t="shared" ref="AU991" si="11944">IF(AND(COUNTIF(Codificacion3,AT991)&lt;AO991),1,COUNTIF(Codificacion3,AT991))</f>
        <v>1</v>
      </c>
      <c r="AV991" s="62" t="str">
        <f t="shared" si="11714"/>
        <v>Cotizacion Seleccionada</v>
      </c>
      <c r="AW991" s="53"/>
      <c r="AX991" s="51" t="str">
        <f t="shared" si="11715"/>
        <v>ALI_16_SEG_5VERDADERO</v>
      </c>
      <c r="AY991" s="51">
        <f t="shared" si="11696"/>
        <v>1</v>
      </c>
      <c r="AZ991" s="64" t="b">
        <f t="shared" si="11716"/>
        <v>0</v>
      </c>
    </row>
    <row r="992" spans="1:52" x14ac:dyDescent="0.2">
      <c r="A992" s="50" t="str">
        <f t="shared" si="11659"/>
        <v>ALI_16_SEG_6</v>
      </c>
      <c r="B992" s="51" t="s">
        <v>126</v>
      </c>
      <c r="C992" s="52">
        <v>16</v>
      </c>
      <c r="D992" s="52">
        <f t="shared" ref="D992" si="11945">IF(ISERROR(VLOOKUP(E992,Proveedores,2,FALSE)),"",VLOOKUP(E992,Proveedores,2,FALSE))</f>
        <v>2041</v>
      </c>
      <c r="E992" s="53" t="s">
        <v>127</v>
      </c>
      <c r="F992" s="54">
        <v>408</v>
      </c>
      <c r="G992" s="53" t="s">
        <v>71</v>
      </c>
      <c r="H992" s="53" t="s">
        <v>74</v>
      </c>
      <c r="I992" s="52">
        <v>6</v>
      </c>
      <c r="J992" s="53" t="s">
        <v>58</v>
      </c>
      <c r="K992" s="55">
        <v>44835</v>
      </c>
      <c r="L992" s="56">
        <v>9982</v>
      </c>
      <c r="M992" s="56">
        <v>12123</v>
      </c>
      <c r="N992" s="56">
        <v>5622</v>
      </c>
      <c r="O992" s="56">
        <v>433</v>
      </c>
      <c r="P992" s="57">
        <v>427</v>
      </c>
      <c r="Q992" s="58">
        <v>0.22060889929742386</v>
      </c>
      <c r="R992" s="57">
        <v>332.8</v>
      </c>
      <c r="S992" s="57">
        <v>427</v>
      </c>
      <c r="T992" s="58">
        <v>0.22060889929742386</v>
      </c>
      <c r="U992" s="57">
        <v>332.8</v>
      </c>
      <c r="V992" s="57">
        <v>427</v>
      </c>
      <c r="W992" s="58">
        <v>0.22060889929742386</v>
      </c>
      <c r="X992" s="57">
        <v>332.8</v>
      </c>
      <c r="Y992" s="57">
        <v>427</v>
      </c>
      <c r="Z992" s="58">
        <v>0.22060889929742386</v>
      </c>
      <c r="AA992" s="57">
        <v>332.8</v>
      </c>
      <c r="AB992" s="57">
        <v>9371648</v>
      </c>
      <c r="AC992" s="53" t="str">
        <f t="shared" si="11698"/>
        <v>Registro Valido</v>
      </c>
      <c r="AD992" s="57">
        <f t="shared" ref="AD992" si="11946">IF(OR(ISERROR(VLOOKUP(CONCATENATE("ALI_",$C992,"_SEG_",$I992,"_PROV_",$D992),Catalogo_Precios,AD$8,FALSE)),L992=0),0,VLOOKUP(CONCATENATE("ALI_",$C992,"_SEG_",$I992,"_PROV_",$D992),Catalogo_Precios,AD$8,FALSE))</f>
        <v>427</v>
      </c>
      <c r="AE992" s="57">
        <f t="shared" ref="AE992" si="11947">IF(OR(ISERROR(VLOOKUP(CONCATENATE("ALI_",$C992,"_SEG_",$I992,"_PROV_",$D992),Catalogo_Precios,AE$8,FALSE)),M992=0),0,VLOOKUP(CONCATENATE("ALI_",$C992,"_SEG_",$I992,"_PROV_",$D992),Catalogo_Precios,AE$8,FALSE))</f>
        <v>427</v>
      </c>
      <c r="AF992" s="57">
        <f t="shared" ref="AF992" si="11948">IF(OR(ISERROR(VLOOKUP(CONCATENATE("ALI_",$C992,"_SEG_",$I992,"_PROV_",$D992),Catalogo_Precios,AF$8,FALSE)),N992=0),0,VLOOKUP(CONCATENATE("ALI_",$C992,"_SEG_",$I992,"_PROV_",$D992),Catalogo_Precios,AF$8,FALSE))</f>
        <v>427</v>
      </c>
      <c r="AG992" s="57">
        <f t="shared" ref="AG992" si="11949">IF(OR(ISERROR(VLOOKUP(CONCATENATE("ALI_",$C992,"_SEG_",$I992,"_PROV_",$D992),Catalogo_Precios,AG$8,FALSE)),O992=0),0,VLOOKUP(CONCATENATE("ALI_",$C992,"_SEG_",$I992,"_PROV_",$D992),Catalogo_Precios,AG$8,FALSE))</f>
        <v>427</v>
      </c>
      <c r="AH992" s="57">
        <f t="shared" ref="AH992" si="11950">IF(OR(ISERROR(VLOOKUP(CONCATENATE("ALI_",$C992,"_SEG_",$I992,"_PROV_",$D992),Catalogo_Precios,AH$8,FALSE)),L992=0),0,VLOOKUP(CONCATENATE("ALI_",$C992,"_SEG_",$I992,"_PROV_",$D992),Catalogo_Precios,AH$8,FALSE))</f>
        <v>416</v>
      </c>
      <c r="AI992" s="57">
        <f t="shared" ref="AI992" si="11951">IF(OR(ISERROR(VLOOKUP(CONCATENATE("ALI_",$C992,"_SEG_",$I992,"_PROV_",$D992),Catalogo_Precios,AI$8,FALSE)),M992=0),0,VLOOKUP(CONCATENATE("ALI_",$C992,"_SEG_",$I992,"_PROV_",$D992),Catalogo_Precios,AI$8,FALSE))</f>
        <v>416</v>
      </c>
      <c r="AJ992" s="57">
        <f t="shared" ref="AJ992" si="11952">IF(OR(ISERROR(VLOOKUP(CONCATENATE("ALI_",$C992,"_SEG_",$I992,"_PROV_",$D992),Catalogo_Precios,AJ$8,FALSE)),N992=0),0,VLOOKUP(CONCATENATE("ALI_",$C992,"_SEG_",$I992,"_PROV_",$D992),Catalogo_Precios,AJ$8,FALSE))</f>
        <v>416</v>
      </c>
      <c r="AK992" s="57">
        <f t="shared" ref="AK992" si="11953">IF(OR(ISERROR(VLOOKUP(CONCATENATE("ALI_",$C992,"_SEG_",$I992,"_PROV_",$D992),Catalogo_Precios,AK$8,FALSE)),O992=0),0,VLOOKUP(CONCATENATE("ALI_",$C992,"_SEG_",$I992,"_PROV_",$D992),Catalogo_Precios,AK$8,FALSE))</f>
        <v>416</v>
      </c>
      <c r="AL992" s="53"/>
      <c r="AM992" s="59" t="str">
        <f t="shared" si="11707"/>
        <v>ALI_16_SEG_6</v>
      </c>
      <c r="AN992" s="59" t="str">
        <f t="shared" si="11708"/>
        <v>ALI_16_SEG_6_VAL_9371648</v>
      </c>
      <c r="AO992" s="60">
        <f t="shared" ref="AO992" si="11954">IF(OR(AB992="",AB992=0),0,COUNTIF(Codificacion,AM992))</f>
        <v>3</v>
      </c>
      <c r="AP992" s="61">
        <f t="array" ref="AP992">MIN(IF(Codificacion=AM992,Total_Cotizacion,""))</f>
        <v>9371648</v>
      </c>
      <c r="AQ992" s="62" t="b">
        <f t="shared" si="11710"/>
        <v>1</v>
      </c>
      <c r="AR992" s="51" t="str">
        <f t="shared" ref="AR992" si="11955">IF(COUNTIF(Codificacion2,CONCATENATE(AM992,"_VAL_",AB992))&gt;1,"Empate","")</f>
        <v/>
      </c>
      <c r="AS992" s="63" t="str">
        <f t="shared" si="11309"/>
        <v>X</v>
      </c>
      <c r="AT992" s="59" t="str">
        <f t="shared" si="11712"/>
        <v>ALI_16_SEG_6_X</v>
      </c>
      <c r="AU992" s="63">
        <f t="shared" ref="AU992" si="11956">IF(AND(COUNTIF(Codificacion3,AT992)&lt;AO992),1,COUNTIF(Codificacion3,AT992))</f>
        <v>1</v>
      </c>
      <c r="AV992" s="62" t="str">
        <f t="shared" si="11714"/>
        <v>Cotizacion Seleccionada</v>
      </c>
      <c r="AW992" s="53"/>
      <c r="AX992" s="51" t="str">
        <f t="shared" si="11715"/>
        <v>ALI_16_SEG_6VERDADERO</v>
      </c>
      <c r="AY992" s="51">
        <f t="shared" si="11696"/>
        <v>1</v>
      </c>
      <c r="AZ992" s="64" t="b">
        <f t="shared" si="11716"/>
        <v>0</v>
      </c>
    </row>
    <row r="993" spans="1:52" x14ac:dyDescent="0.2">
      <c r="A993" s="50" t="str">
        <f t="shared" si="11659"/>
        <v>ALI_16_SEG_7</v>
      </c>
      <c r="B993" s="51" t="s">
        <v>126</v>
      </c>
      <c r="C993" s="52">
        <v>16</v>
      </c>
      <c r="D993" s="52">
        <f t="shared" ref="D993" si="11957">IF(ISERROR(VLOOKUP(E993,Proveedores,2,FALSE)),"",VLOOKUP(E993,Proveedores,2,FALSE))</f>
        <v>2041</v>
      </c>
      <c r="E993" s="53" t="s">
        <v>127</v>
      </c>
      <c r="F993" s="54">
        <v>409</v>
      </c>
      <c r="G993" s="53" t="s">
        <v>71</v>
      </c>
      <c r="H993" s="53" t="s">
        <v>74</v>
      </c>
      <c r="I993" s="52">
        <v>7</v>
      </c>
      <c r="J993" s="53" t="s">
        <v>58</v>
      </c>
      <c r="K993" s="55">
        <v>44835</v>
      </c>
      <c r="L993" s="56">
        <v>10194</v>
      </c>
      <c r="M993" s="56">
        <v>12378</v>
      </c>
      <c r="N993" s="56">
        <v>5741</v>
      </c>
      <c r="O993" s="56">
        <v>442</v>
      </c>
      <c r="P993" s="57">
        <v>427</v>
      </c>
      <c r="Q993" s="58">
        <v>0.22060889929742386</v>
      </c>
      <c r="R993" s="57">
        <v>332.8</v>
      </c>
      <c r="S993" s="57">
        <v>427</v>
      </c>
      <c r="T993" s="58">
        <v>0.22060889929742386</v>
      </c>
      <c r="U993" s="57">
        <v>332.8</v>
      </c>
      <c r="V993" s="57">
        <v>427</v>
      </c>
      <c r="W993" s="58">
        <v>0.22060889929742386</v>
      </c>
      <c r="X993" s="57">
        <v>332.8</v>
      </c>
      <c r="Y993" s="57">
        <v>427</v>
      </c>
      <c r="Z993" s="58">
        <v>0.22060889929742386</v>
      </c>
      <c r="AA993" s="57">
        <v>332.8</v>
      </c>
      <c r="AB993" s="57">
        <v>9569664</v>
      </c>
      <c r="AC993" s="53" t="str">
        <f t="shared" si="11698"/>
        <v>Registro Valido</v>
      </c>
      <c r="AD993" s="57">
        <f t="shared" ref="AD993" si="11958">IF(OR(ISERROR(VLOOKUP(CONCATENATE("ALI_",$C993,"_SEG_",$I993,"_PROV_",$D993),Catalogo_Precios,AD$8,FALSE)),L993=0),0,VLOOKUP(CONCATENATE("ALI_",$C993,"_SEG_",$I993,"_PROV_",$D993),Catalogo_Precios,AD$8,FALSE))</f>
        <v>427</v>
      </c>
      <c r="AE993" s="57">
        <f t="shared" ref="AE993" si="11959">IF(OR(ISERROR(VLOOKUP(CONCATENATE("ALI_",$C993,"_SEG_",$I993,"_PROV_",$D993),Catalogo_Precios,AE$8,FALSE)),M993=0),0,VLOOKUP(CONCATENATE("ALI_",$C993,"_SEG_",$I993,"_PROV_",$D993),Catalogo_Precios,AE$8,FALSE))</f>
        <v>427</v>
      </c>
      <c r="AF993" s="57">
        <f t="shared" ref="AF993" si="11960">IF(OR(ISERROR(VLOOKUP(CONCATENATE("ALI_",$C993,"_SEG_",$I993,"_PROV_",$D993),Catalogo_Precios,AF$8,FALSE)),N993=0),0,VLOOKUP(CONCATENATE("ALI_",$C993,"_SEG_",$I993,"_PROV_",$D993),Catalogo_Precios,AF$8,FALSE))</f>
        <v>427</v>
      </c>
      <c r="AG993" s="57">
        <f t="shared" ref="AG993" si="11961">IF(OR(ISERROR(VLOOKUP(CONCATENATE("ALI_",$C993,"_SEG_",$I993,"_PROV_",$D993),Catalogo_Precios,AG$8,FALSE)),O993=0),0,VLOOKUP(CONCATENATE("ALI_",$C993,"_SEG_",$I993,"_PROV_",$D993),Catalogo_Precios,AG$8,FALSE))</f>
        <v>427</v>
      </c>
      <c r="AH993" s="57">
        <f t="shared" ref="AH993" si="11962">IF(OR(ISERROR(VLOOKUP(CONCATENATE("ALI_",$C993,"_SEG_",$I993,"_PROV_",$D993),Catalogo_Precios,AH$8,FALSE)),L993=0),0,VLOOKUP(CONCATENATE("ALI_",$C993,"_SEG_",$I993,"_PROV_",$D993),Catalogo_Precios,AH$8,FALSE))</f>
        <v>416</v>
      </c>
      <c r="AI993" s="57">
        <f t="shared" ref="AI993" si="11963">IF(OR(ISERROR(VLOOKUP(CONCATENATE("ALI_",$C993,"_SEG_",$I993,"_PROV_",$D993),Catalogo_Precios,AI$8,FALSE)),M993=0),0,VLOOKUP(CONCATENATE("ALI_",$C993,"_SEG_",$I993,"_PROV_",$D993),Catalogo_Precios,AI$8,FALSE))</f>
        <v>416</v>
      </c>
      <c r="AJ993" s="57">
        <f t="shared" ref="AJ993" si="11964">IF(OR(ISERROR(VLOOKUP(CONCATENATE("ALI_",$C993,"_SEG_",$I993,"_PROV_",$D993),Catalogo_Precios,AJ$8,FALSE)),N993=0),0,VLOOKUP(CONCATENATE("ALI_",$C993,"_SEG_",$I993,"_PROV_",$D993),Catalogo_Precios,AJ$8,FALSE))</f>
        <v>416</v>
      </c>
      <c r="AK993" s="57">
        <f t="shared" ref="AK993" si="11965">IF(OR(ISERROR(VLOOKUP(CONCATENATE("ALI_",$C993,"_SEG_",$I993,"_PROV_",$D993),Catalogo_Precios,AK$8,FALSE)),O993=0),0,VLOOKUP(CONCATENATE("ALI_",$C993,"_SEG_",$I993,"_PROV_",$D993),Catalogo_Precios,AK$8,FALSE))</f>
        <v>416</v>
      </c>
      <c r="AL993" s="53"/>
      <c r="AM993" s="59" t="str">
        <f t="shared" si="11707"/>
        <v>ALI_16_SEG_7</v>
      </c>
      <c r="AN993" s="59" t="str">
        <f t="shared" si="11708"/>
        <v>ALI_16_SEG_7_VAL_9569664</v>
      </c>
      <c r="AO993" s="60">
        <f t="shared" ref="AO993" si="11966">IF(OR(AB993="",AB993=0),0,COUNTIF(Codificacion,AM993))</f>
        <v>3</v>
      </c>
      <c r="AP993" s="61">
        <f t="array" ref="AP993">MIN(IF(Codificacion=AM993,Total_Cotizacion,""))</f>
        <v>9569664</v>
      </c>
      <c r="AQ993" s="62" t="b">
        <f t="shared" si="11710"/>
        <v>1</v>
      </c>
      <c r="AR993" s="51" t="str">
        <f t="shared" ref="AR993" si="11967">IF(COUNTIF(Codificacion2,CONCATENATE(AM993,"_VAL_",AB993))&gt;1,"Empate","")</f>
        <v/>
      </c>
      <c r="AS993" s="63" t="str">
        <f t="shared" si="11309"/>
        <v>X</v>
      </c>
      <c r="AT993" s="59" t="str">
        <f t="shared" si="11712"/>
        <v>ALI_16_SEG_7_X</v>
      </c>
      <c r="AU993" s="63">
        <f t="shared" ref="AU993" si="11968">IF(AND(COUNTIF(Codificacion3,AT993)&lt;AO993),1,COUNTIF(Codificacion3,AT993))</f>
        <v>1</v>
      </c>
      <c r="AV993" s="62" t="str">
        <f t="shared" si="11714"/>
        <v>Cotizacion Seleccionada</v>
      </c>
      <c r="AW993" s="53"/>
      <c r="AX993" s="51" t="str">
        <f t="shared" si="11715"/>
        <v>ALI_16_SEG_7VERDADERO</v>
      </c>
      <c r="AY993" s="51">
        <f t="shared" si="11696"/>
        <v>1</v>
      </c>
      <c r="AZ993" s="64" t="b">
        <f t="shared" si="11716"/>
        <v>0</v>
      </c>
    </row>
    <row r="994" spans="1:52" x14ac:dyDescent="0.2">
      <c r="A994" s="50" t="str">
        <f t="shared" si="11659"/>
        <v>ALI_16_SEG_8</v>
      </c>
      <c r="B994" s="51" t="s">
        <v>126</v>
      </c>
      <c r="C994" s="52">
        <v>16</v>
      </c>
      <c r="D994" s="52">
        <f t="shared" ref="D994" si="11969">IF(ISERROR(VLOOKUP(E994,Proveedores,2,FALSE)),"",VLOOKUP(E994,Proveedores,2,FALSE))</f>
        <v>2041</v>
      </c>
      <c r="E994" s="53" t="s">
        <v>127</v>
      </c>
      <c r="F994" s="54">
        <v>410</v>
      </c>
      <c r="G994" s="53" t="s">
        <v>71</v>
      </c>
      <c r="H994" s="53" t="s">
        <v>74</v>
      </c>
      <c r="I994" s="52">
        <v>8</v>
      </c>
      <c r="J994" s="53" t="s">
        <v>58</v>
      </c>
      <c r="K994" s="55">
        <v>44835</v>
      </c>
      <c r="L994" s="56">
        <v>9839</v>
      </c>
      <c r="M994" s="56">
        <v>11947</v>
      </c>
      <c r="N994" s="56">
        <v>5543</v>
      </c>
      <c r="O994" s="56">
        <v>427</v>
      </c>
      <c r="P994" s="57">
        <v>427</v>
      </c>
      <c r="Q994" s="58">
        <v>0.22060889929742386</v>
      </c>
      <c r="R994" s="57">
        <v>332.8</v>
      </c>
      <c r="S994" s="57">
        <v>427</v>
      </c>
      <c r="T994" s="58">
        <v>0.22060889929742386</v>
      </c>
      <c r="U994" s="57">
        <v>332.8</v>
      </c>
      <c r="V994" s="57">
        <v>427</v>
      </c>
      <c r="W994" s="58">
        <v>0.22060889929742386</v>
      </c>
      <c r="X994" s="57">
        <v>332.8</v>
      </c>
      <c r="Y994" s="57">
        <v>427</v>
      </c>
      <c r="Z994" s="58">
        <v>0.22060889929742386</v>
      </c>
      <c r="AA994" s="57">
        <v>332.8</v>
      </c>
      <c r="AB994" s="57">
        <v>9237196.8000000007</v>
      </c>
      <c r="AC994" s="53" t="str">
        <f t="shared" si="11698"/>
        <v>Registro Valido</v>
      </c>
      <c r="AD994" s="57">
        <f t="shared" ref="AD994" si="11970">IF(OR(ISERROR(VLOOKUP(CONCATENATE("ALI_",$C994,"_SEG_",$I994,"_PROV_",$D994),Catalogo_Precios,AD$8,FALSE)),L994=0),0,VLOOKUP(CONCATENATE("ALI_",$C994,"_SEG_",$I994,"_PROV_",$D994),Catalogo_Precios,AD$8,FALSE))</f>
        <v>427</v>
      </c>
      <c r="AE994" s="57">
        <f t="shared" ref="AE994" si="11971">IF(OR(ISERROR(VLOOKUP(CONCATENATE("ALI_",$C994,"_SEG_",$I994,"_PROV_",$D994),Catalogo_Precios,AE$8,FALSE)),M994=0),0,VLOOKUP(CONCATENATE("ALI_",$C994,"_SEG_",$I994,"_PROV_",$D994),Catalogo_Precios,AE$8,FALSE))</f>
        <v>427</v>
      </c>
      <c r="AF994" s="57">
        <f t="shared" ref="AF994" si="11972">IF(OR(ISERROR(VLOOKUP(CONCATENATE("ALI_",$C994,"_SEG_",$I994,"_PROV_",$D994),Catalogo_Precios,AF$8,FALSE)),N994=0),0,VLOOKUP(CONCATENATE("ALI_",$C994,"_SEG_",$I994,"_PROV_",$D994),Catalogo_Precios,AF$8,FALSE))</f>
        <v>427</v>
      </c>
      <c r="AG994" s="57">
        <f t="shared" ref="AG994" si="11973">IF(OR(ISERROR(VLOOKUP(CONCATENATE("ALI_",$C994,"_SEG_",$I994,"_PROV_",$D994),Catalogo_Precios,AG$8,FALSE)),O994=0),0,VLOOKUP(CONCATENATE("ALI_",$C994,"_SEG_",$I994,"_PROV_",$D994),Catalogo_Precios,AG$8,FALSE))</f>
        <v>427</v>
      </c>
      <c r="AH994" s="57">
        <f t="shared" ref="AH994" si="11974">IF(OR(ISERROR(VLOOKUP(CONCATENATE("ALI_",$C994,"_SEG_",$I994,"_PROV_",$D994),Catalogo_Precios,AH$8,FALSE)),L994=0),0,VLOOKUP(CONCATENATE("ALI_",$C994,"_SEG_",$I994,"_PROV_",$D994),Catalogo_Precios,AH$8,FALSE))</f>
        <v>416</v>
      </c>
      <c r="AI994" s="57">
        <f t="shared" ref="AI994" si="11975">IF(OR(ISERROR(VLOOKUP(CONCATENATE("ALI_",$C994,"_SEG_",$I994,"_PROV_",$D994),Catalogo_Precios,AI$8,FALSE)),M994=0),0,VLOOKUP(CONCATENATE("ALI_",$C994,"_SEG_",$I994,"_PROV_",$D994),Catalogo_Precios,AI$8,FALSE))</f>
        <v>416</v>
      </c>
      <c r="AJ994" s="57">
        <f t="shared" ref="AJ994" si="11976">IF(OR(ISERROR(VLOOKUP(CONCATENATE("ALI_",$C994,"_SEG_",$I994,"_PROV_",$D994),Catalogo_Precios,AJ$8,FALSE)),N994=0),0,VLOOKUP(CONCATENATE("ALI_",$C994,"_SEG_",$I994,"_PROV_",$D994),Catalogo_Precios,AJ$8,FALSE))</f>
        <v>416</v>
      </c>
      <c r="AK994" s="57">
        <f t="shared" ref="AK994" si="11977">IF(OR(ISERROR(VLOOKUP(CONCATENATE("ALI_",$C994,"_SEG_",$I994,"_PROV_",$D994),Catalogo_Precios,AK$8,FALSE)),O994=0),0,VLOOKUP(CONCATENATE("ALI_",$C994,"_SEG_",$I994,"_PROV_",$D994),Catalogo_Precios,AK$8,FALSE))</f>
        <v>416</v>
      </c>
      <c r="AL994" s="53"/>
      <c r="AM994" s="59" t="str">
        <f t="shared" si="11707"/>
        <v>ALI_16_SEG_8</v>
      </c>
      <c r="AN994" s="59" t="str">
        <f t="shared" si="11708"/>
        <v>ALI_16_SEG_8_VAL_9237196.8</v>
      </c>
      <c r="AO994" s="60">
        <f t="shared" ref="AO994" si="11978">IF(OR(AB994="",AB994=0),0,COUNTIF(Codificacion,AM994))</f>
        <v>3</v>
      </c>
      <c r="AP994" s="61">
        <f t="array" ref="AP994">MIN(IF(Codificacion=AM994,Total_Cotizacion,""))</f>
        <v>9237196.8000000007</v>
      </c>
      <c r="AQ994" s="62" t="b">
        <f t="shared" si="11710"/>
        <v>1</v>
      </c>
      <c r="AR994" s="51" t="str">
        <f t="shared" ref="AR994" si="11979">IF(COUNTIF(Codificacion2,CONCATENATE(AM994,"_VAL_",AB994))&gt;1,"Empate","")</f>
        <v/>
      </c>
      <c r="AS994" s="63" t="str">
        <f t="shared" si="11309"/>
        <v>X</v>
      </c>
      <c r="AT994" s="59" t="str">
        <f t="shared" si="11712"/>
        <v>ALI_16_SEG_8_X</v>
      </c>
      <c r="AU994" s="63">
        <f t="shared" ref="AU994" si="11980">IF(AND(COUNTIF(Codificacion3,AT994)&lt;AO994),1,COUNTIF(Codificacion3,AT994))</f>
        <v>1</v>
      </c>
      <c r="AV994" s="62" t="str">
        <f t="shared" si="11714"/>
        <v>Cotizacion Seleccionada</v>
      </c>
      <c r="AW994" s="53"/>
      <c r="AX994" s="51" t="str">
        <f t="shared" si="11715"/>
        <v>ALI_16_SEG_8VERDADERO</v>
      </c>
      <c r="AY994" s="51">
        <f t="shared" si="11696"/>
        <v>1</v>
      </c>
      <c r="AZ994" s="64" t="b">
        <f t="shared" si="11716"/>
        <v>0</v>
      </c>
    </row>
    <row r="995" spans="1:52" x14ac:dyDescent="0.2">
      <c r="A995" s="50" t="str">
        <f t="shared" si="11659"/>
        <v>ALI_16_SEG_9</v>
      </c>
      <c r="B995" s="51" t="s">
        <v>126</v>
      </c>
      <c r="C995" s="52">
        <v>16</v>
      </c>
      <c r="D995" s="52">
        <f t="shared" ref="D995" si="11981">IF(ISERROR(VLOOKUP(E995,Proveedores,2,FALSE)),"",VLOOKUP(E995,Proveedores,2,FALSE))</f>
        <v>2041</v>
      </c>
      <c r="E995" s="53" t="s">
        <v>127</v>
      </c>
      <c r="F995" s="54">
        <v>411</v>
      </c>
      <c r="G995" s="53" t="s">
        <v>71</v>
      </c>
      <c r="H995" s="53" t="s">
        <v>74</v>
      </c>
      <c r="I995" s="52">
        <v>9</v>
      </c>
      <c r="J995" s="53" t="s">
        <v>58</v>
      </c>
      <c r="K995" s="55">
        <v>44835</v>
      </c>
      <c r="L995" s="56">
        <v>9944</v>
      </c>
      <c r="M995" s="56">
        <v>12074</v>
      </c>
      <c r="N995" s="56">
        <v>5600</v>
      </c>
      <c r="O995" s="56">
        <v>431</v>
      </c>
      <c r="P995" s="57">
        <v>427</v>
      </c>
      <c r="Q995" s="58">
        <v>0.22060889929742386</v>
      </c>
      <c r="R995" s="57">
        <v>332.8</v>
      </c>
      <c r="S995" s="57">
        <v>427</v>
      </c>
      <c r="T995" s="58">
        <v>0.22060889929742386</v>
      </c>
      <c r="U995" s="57">
        <v>332.8</v>
      </c>
      <c r="V995" s="57">
        <v>427</v>
      </c>
      <c r="W995" s="58">
        <v>0.22060889929742386</v>
      </c>
      <c r="X995" s="57">
        <v>332.8</v>
      </c>
      <c r="Y995" s="57">
        <v>427</v>
      </c>
      <c r="Z995" s="58">
        <v>0.22060889929742386</v>
      </c>
      <c r="AA995" s="57">
        <v>332.8</v>
      </c>
      <c r="AB995" s="57">
        <v>9334707.2000000011</v>
      </c>
      <c r="AC995" s="53" t="str">
        <f t="shared" si="11698"/>
        <v>Registro Valido</v>
      </c>
      <c r="AD995" s="57">
        <f t="shared" ref="AD995" si="11982">IF(OR(ISERROR(VLOOKUP(CONCATENATE("ALI_",$C995,"_SEG_",$I995,"_PROV_",$D995),Catalogo_Precios,AD$8,FALSE)),L995=0),0,VLOOKUP(CONCATENATE("ALI_",$C995,"_SEG_",$I995,"_PROV_",$D995),Catalogo_Precios,AD$8,FALSE))</f>
        <v>427</v>
      </c>
      <c r="AE995" s="57">
        <f t="shared" ref="AE995" si="11983">IF(OR(ISERROR(VLOOKUP(CONCATENATE("ALI_",$C995,"_SEG_",$I995,"_PROV_",$D995),Catalogo_Precios,AE$8,FALSE)),M995=0),0,VLOOKUP(CONCATENATE("ALI_",$C995,"_SEG_",$I995,"_PROV_",$D995),Catalogo_Precios,AE$8,FALSE))</f>
        <v>427</v>
      </c>
      <c r="AF995" s="57">
        <f t="shared" ref="AF995" si="11984">IF(OR(ISERROR(VLOOKUP(CONCATENATE("ALI_",$C995,"_SEG_",$I995,"_PROV_",$D995),Catalogo_Precios,AF$8,FALSE)),N995=0),0,VLOOKUP(CONCATENATE("ALI_",$C995,"_SEG_",$I995,"_PROV_",$D995),Catalogo_Precios,AF$8,FALSE))</f>
        <v>427</v>
      </c>
      <c r="AG995" s="57">
        <f t="shared" ref="AG995" si="11985">IF(OR(ISERROR(VLOOKUP(CONCATENATE("ALI_",$C995,"_SEG_",$I995,"_PROV_",$D995),Catalogo_Precios,AG$8,FALSE)),O995=0),0,VLOOKUP(CONCATENATE("ALI_",$C995,"_SEG_",$I995,"_PROV_",$D995),Catalogo_Precios,AG$8,FALSE))</f>
        <v>427</v>
      </c>
      <c r="AH995" s="57">
        <f t="shared" ref="AH995" si="11986">IF(OR(ISERROR(VLOOKUP(CONCATENATE("ALI_",$C995,"_SEG_",$I995,"_PROV_",$D995),Catalogo_Precios,AH$8,FALSE)),L995=0),0,VLOOKUP(CONCATENATE("ALI_",$C995,"_SEG_",$I995,"_PROV_",$D995),Catalogo_Precios,AH$8,FALSE))</f>
        <v>416</v>
      </c>
      <c r="AI995" s="57">
        <f t="shared" ref="AI995" si="11987">IF(OR(ISERROR(VLOOKUP(CONCATENATE("ALI_",$C995,"_SEG_",$I995,"_PROV_",$D995),Catalogo_Precios,AI$8,FALSE)),M995=0),0,VLOOKUP(CONCATENATE("ALI_",$C995,"_SEG_",$I995,"_PROV_",$D995),Catalogo_Precios,AI$8,FALSE))</f>
        <v>416</v>
      </c>
      <c r="AJ995" s="57">
        <f t="shared" ref="AJ995" si="11988">IF(OR(ISERROR(VLOOKUP(CONCATENATE("ALI_",$C995,"_SEG_",$I995,"_PROV_",$D995),Catalogo_Precios,AJ$8,FALSE)),N995=0),0,VLOOKUP(CONCATENATE("ALI_",$C995,"_SEG_",$I995,"_PROV_",$D995),Catalogo_Precios,AJ$8,FALSE))</f>
        <v>416</v>
      </c>
      <c r="AK995" s="57">
        <f t="shared" ref="AK995" si="11989">IF(OR(ISERROR(VLOOKUP(CONCATENATE("ALI_",$C995,"_SEG_",$I995,"_PROV_",$D995),Catalogo_Precios,AK$8,FALSE)),O995=0),0,VLOOKUP(CONCATENATE("ALI_",$C995,"_SEG_",$I995,"_PROV_",$D995),Catalogo_Precios,AK$8,FALSE))</f>
        <v>416</v>
      </c>
      <c r="AL995" s="53"/>
      <c r="AM995" s="59" t="str">
        <f t="shared" si="11707"/>
        <v>ALI_16_SEG_9</v>
      </c>
      <c r="AN995" s="59" t="str">
        <f t="shared" si="11708"/>
        <v>ALI_16_SEG_9_VAL_9334707.2</v>
      </c>
      <c r="AO995" s="60">
        <f t="shared" ref="AO995" si="11990">IF(OR(AB995="",AB995=0),0,COUNTIF(Codificacion,AM995))</f>
        <v>3</v>
      </c>
      <c r="AP995" s="61">
        <f t="array" ref="AP995">MIN(IF(Codificacion=AM995,Total_Cotizacion,""))</f>
        <v>9334707.2000000011</v>
      </c>
      <c r="AQ995" s="62" t="b">
        <f t="shared" si="11710"/>
        <v>1</v>
      </c>
      <c r="AR995" s="51" t="str">
        <f t="shared" ref="AR995" si="11991">IF(COUNTIF(Codificacion2,CONCATENATE(AM995,"_VAL_",AB995))&gt;1,"Empate","")</f>
        <v/>
      </c>
      <c r="AS995" s="63" t="str">
        <f t="shared" si="11309"/>
        <v>X</v>
      </c>
      <c r="AT995" s="59" t="str">
        <f t="shared" si="11712"/>
        <v>ALI_16_SEG_9_X</v>
      </c>
      <c r="AU995" s="63">
        <f t="shared" ref="AU995" si="11992">IF(AND(COUNTIF(Codificacion3,AT995)&lt;AO995),1,COUNTIF(Codificacion3,AT995))</f>
        <v>1</v>
      </c>
      <c r="AV995" s="62" t="str">
        <f t="shared" si="11714"/>
        <v>Cotizacion Seleccionada</v>
      </c>
      <c r="AW995" s="53"/>
      <c r="AX995" s="51" t="str">
        <f t="shared" si="11715"/>
        <v>ALI_16_SEG_9VERDADERO</v>
      </c>
      <c r="AY995" s="51">
        <f t="shared" si="11696"/>
        <v>1</v>
      </c>
      <c r="AZ995" s="64" t="b">
        <f t="shared" si="11716"/>
        <v>0</v>
      </c>
    </row>
    <row r="996" spans="1:52" x14ac:dyDescent="0.2">
      <c r="A996" s="50" t="str">
        <f t="shared" si="11659"/>
        <v>ALI_16_SEG_10</v>
      </c>
      <c r="B996" s="51" t="s">
        <v>126</v>
      </c>
      <c r="C996" s="52">
        <v>16</v>
      </c>
      <c r="D996" s="52">
        <f t="shared" ref="D996" si="11993">IF(ISERROR(VLOOKUP(E996,Proveedores,2,FALSE)),"",VLOOKUP(E996,Proveedores,2,FALSE))</f>
        <v>2041</v>
      </c>
      <c r="E996" s="53" t="s">
        <v>127</v>
      </c>
      <c r="F996" s="54">
        <v>412</v>
      </c>
      <c r="G996" s="53" t="s">
        <v>71</v>
      </c>
      <c r="H996" s="53" t="s">
        <v>74</v>
      </c>
      <c r="I996" s="52">
        <v>10</v>
      </c>
      <c r="J996" s="53" t="s">
        <v>58</v>
      </c>
      <c r="K996" s="55">
        <v>44835</v>
      </c>
      <c r="L996" s="56">
        <v>9957</v>
      </c>
      <c r="M996" s="56">
        <v>12093</v>
      </c>
      <c r="N996" s="56">
        <v>5609</v>
      </c>
      <c r="O996" s="56">
        <v>433</v>
      </c>
      <c r="P996" s="57">
        <v>427</v>
      </c>
      <c r="Q996" s="58">
        <v>0.22060889929742386</v>
      </c>
      <c r="R996" s="57">
        <v>332.8</v>
      </c>
      <c r="S996" s="57">
        <v>427</v>
      </c>
      <c r="T996" s="58">
        <v>0.22060889929742386</v>
      </c>
      <c r="U996" s="57">
        <v>332.8</v>
      </c>
      <c r="V996" s="57">
        <v>427</v>
      </c>
      <c r="W996" s="58">
        <v>0.22060889929742386</v>
      </c>
      <c r="X996" s="57">
        <v>332.8</v>
      </c>
      <c r="Y996" s="57">
        <v>427</v>
      </c>
      <c r="Z996" s="58">
        <v>0.22060889929742386</v>
      </c>
      <c r="AA996" s="57">
        <v>332.8</v>
      </c>
      <c r="AB996" s="57">
        <v>9349017.5999999996</v>
      </c>
      <c r="AC996" s="53" t="str">
        <f t="shared" si="11698"/>
        <v>Registro Valido</v>
      </c>
      <c r="AD996" s="57">
        <f t="shared" ref="AD996" si="11994">IF(OR(ISERROR(VLOOKUP(CONCATENATE("ALI_",$C996,"_SEG_",$I996,"_PROV_",$D996),Catalogo_Precios,AD$8,FALSE)),L996=0),0,VLOOKUP(CONCATENATE("ALI_",$C996,"_SEG_",$I996,"_PROV_",$D996),Catalogo_Precios,AD$8,FALSE))</f>
        <v>427</v>
      </c>
      <c r="AE996" s="57">
        <f t="shared" ref="AE996" si="11995">IF(OR(ISERROR(VLOOKUP(CONCATENATE("ALI_",$C996,"_SEG_",$I996,"_PROV_",$D996),Catalogo_Precios,AE$8,FALSE)),M996=0),0,VLOOKUP(CONCATENATE("ALI_",$C996,"_SEG_",$I996,"_PROV_",$D996),Catalogo_Precios,AE$8,FALSE))</f>
        <v>427</v>
      </c>
      <c r="AF996" s="57">
        <f t="shared" ref="AF996" si="11996">IF(OR(ISERROR(VLOOKUP(CONCATENATE("ALI_",$C996,"_SEG_",$I996,"_PROV_",$D996),Catalogo_Precios,AF$8,FALSE)),N996=0),0,VLOOKUP(CONCATENATE("ALI_",$C996,"_SEG_",$I996,"_PROV_",$D996),Catalogo_Precios,AF$8,FALSE))</f>
        <v>427</v>
      </c>
      <c r="AG996" s="57">
        <f t="shared" ref="AG996" si="11997">IF(OR(ISERROR(VLOOKUP(CONCATENATE("ALI_",$C996,"_SEG_",$I996,"_PROV_",$D996),Catalogo_Precios,AG$8,FALSE)),O996=0),0,VLOOKUP(CONCATENATE("ALI_",$C996,"_SEG_",$I996,"_PROV_",$D996),Catalogo_Precios,AG$8,FALSE))</f>
        <v>427</v>
      </c>
      <c r="AH996" s="57">
        <f t="shared" ref="AH996" si="11998">IF(OR(ISERROR(VLOOKUP(CONCATENATE("ALI_",$C996,"_SEG_",$I996,"_PROV_",$D996),Catalogo_Precios,AH$8,FALSE)),L996=0),0,VLOOKUP(CONCATENATE("ALI_",$C996,"_SEG_",$I996,"_PROV_",$D996),Catalogo_Precios,AH$8,FALSE))</f>
        <v>416</v>
      </c>
      <c r="AI996" s="57">
        <f t="shared" ref="AI996" si="11999">IF(OR(ISERROR(VLOOKUP(CONCATENATE("ALI_",$C996,"_SEG_",$I996,"_PROV_",$D996),Catalogo_Precios,AI$8,FALSE)),M996=0),0,VLOOKUP(CONCATENATE("ALI_",$C996,"_SEG_",$I996,"_PROV_",$D996),Catalogo_Precios,AI$8,FALSE))</f>
        <v>416</v>
      </c>
      <c r="AJ996" s="57">
        <f t="shared" ref="AJ996" si="12000">IF(OR(ISERROR(VLOOKUP(CONCATENATE("ALI_",$C996,"_SEG_",$I996,"_PROV_",$D996),Catalogo_Precios,AJ$8,FALSE)),N996=0),0,VLOOKUP(CONCATENATE("ALI_",$C996,"_SEG_",$I996,"_PROV_",$D996),Catalogo_Precios,AJ$8,FALSE))</f>
        <v>416</v>
      </c>
      <c r="AK996" s="57">
        <f t="shared" ref="AK996" si="12001">IF(OR(ISERROR(VLOOKUP(CONCATENATE("ALI_",$C996,"_SEG_",$I996,"_PROV_",$D996),Catalogo_Precios,AK$8,FALSE)),O996=0),0,VLOOKUP(CONCATENATE("ALI_",$C996,"_SEG_",$I996,"_PROV_",$D996),Catalogo_Precios,AK$8,FALSE))</f>
        <v>416</v>
      </c>
      <c r="AL996" s="53"/>
      <c r="AM996" s="59" t="str">
        <f t="shared" si="11707"/>
        <v>ALI_16_SEG_10</v>
      </c>
      <c r="AN996" s="59" t="str">
        <f t="shared" si="11708"/>
        <v>ALI_16_SEG_10_VAL_9349017.6</v>
      </c>
      <c r="AO996" s="60">
        <f t="shared" ref="AO996" si="12002">IF(OR(AB996="",AB996=0),0,COUNTIF(Codificacion,AM996))</f>
        <v>3</v>
      </c>
      <c r="AP996" s="61">
        <f t="array" ref="AP996">MIN(IF(Codificacion=AM996,Total_Cotizacion,""))</f>
        <v>9349017.5999999996</v>
      </c>
      <c r="AQ996" s="62" t="b">
        <f t="shared" si="11710"/>
        <v>1</v>
      </c>
      <c r="AR996" s="51" t="str">
        <f t="shared" ref="AR996" si="12003">IF(COUNTIF(Codificacion2,CONCATENATE(AM996,"_VAL_",AB996))&gt;1,"Empate","")</f>
        <v/>
      </c>
      <c r="AS996" s="63" t="str">
        <f t="shared" si="11309"/>
        <v>X</v>
      </c>
      <c r="AT996" s="59" t="str">
        <f t="shared" si="11712"/>
        <v>ALI_16_SEG_10_X</v>
      </c>
      <c r="AU996" s="63">
        <f t="shared" ref="AU996" si="12004">IF(AND(COUNTIF(Codificacion3,AT996)&lt;AO996),1,COUNTIF(Codificacion3,AT996))</f>
        <v>1</v>
      </c>
      <c r="AV996" s="62" t="str">
        <f t="shared" si="11714"/>
        <v>Cotizacion Seleccionada</v>
      </c>
      <c r="AW996" s="53"/>
      <c r="AX996" s="51" t="str">
        <f t="shared" si="11715"/>
        <v>ALI_16_SEG_10VERDADERO</v>
      </c>
      <c r="AY996" s="51">
        <f t="shared" si="11696"/>
        <v>1</v>
      </c>
      <c r="AZ996" s="64" t="b">
        <f t="shared" si="11716"/>
        <v>0</v>
      </c>
    </row>
    <row r="997" spans="1:52" x14ac:dyDescent="0.2">
      <c r="A997" s="50" t="str">
        <f t="shared" si="11659"/>
        <v>ALI_16_SEG_11</v>
      </c>
      <c r="B997" s="51" t="s">
        <v>126</v>
      </c>
      <c r="C997" s="52">
        <v>16</v>
      </c>
      <c r="D997" s="52">
        <f t="shared" ref="D997" si="12005">IF(ISERROR(VLOOKUP(E997,Proveedores,2,FALSE)),"",VLOOKUP(E997,Proveedores,2,FALSE))</f>
        <v>2041</v>
      </c>
      <c r="E997" s="53" t="s">
        <v>127</v>
      </c>
      <c r="F997" s="54">
        <v>413</v>
      </c>
      <c r="G997" s="53" t="s">
        <v>71</v>
      </c>
      <c r="H997" s="53" t="s">
        <v>74</v>
      </c>
      <c r="I997" s="52">
        <v>11</v>
      </c>
      <c r="J997" s="53" t="s">
        <v>58</v>
      </c>
      <c r="K997" s="55">
        <v>44835</v>
      </c>
      <c r="L997" s="56">
        <v>9807</v>
      </c>
      <c r="M997" s="56">
        <v>11909</v>
      </c>
      <c r="N997" s="56">
        <v>5524</v>
      </c>
      <c r="O997" s="56">
        <v>425</v>
      </c>
      <c r="P997" s="57">
        <v>427</v>
      </c>
      <c r="Q997" s="58">
        <v>0.22060889929742386</v>
      </c>
      <c r="R997" s="57">
        <v>332.8</v>
      </c>
      <c r="S997" s="57">
        <v>427</v>
      </c>
      <c r="T997" s="58">
        <v>0.22060889929742386</v>
      </c>
      <c r="U997" s="57">
        <v>332.8</v>
      </c>
      <c r="V997" s="57">
        <v>427</v>
      </c>
      <c r="W997" s="58">
        <v>0.22060889929742386</v>
      </c>
      <c r="X997" s="57">
        <v>332.8</v>
      </c>
      <c r="Y997" s="57">
        <v>427</v>
      </c>
      <c r="Z997" s="58">
        <v>0.22060889929742386</v>
      </c>
      <c r="AA997" s="57">
        <v>332.8</v>
      </c>
      <c r="AB997" s="57">
        <v>9206912</v>
      </c>
      <c r="AC997" s="53" t="str">
        <f t="shared" si="11698"/>
        <v>Registro Valido</v>
      </c>
      <c r="AD997" s="57">
        <f t="shared" ref="AD997" si="12006">IF(OR(ISERROR(VLOOKUP(CONCATENATE("ALI_",$C997,"_SEG_",$I997,"_PROV_",$D997),Catalogo_Precios,AD$8,FALSE)),L997=0),0,VLOOKUP(CONCATENATE("ALI_",$C997,"_SEG_",$I997,"_PROV_",$D997),Catalogo_Precios,AD$8,FALSE))</f>
        <v>427</v>
      </c>
      <c r="AE997" s="57">
        <f t="shared" ref="AE997" si="12007">IF(OR(ISERROR(VLOOKUP(CONCATENATE("ALI_",$C997,"_SEG_",$I997,"_PROV_",$D997),Catalogo_Precios,AE$8,FALSE)),M997=0),0,VLOOKUP(CONCATENATE("ALI_",$C997,"_SEG_",$I997,"_PROV_",$D997),Catalogo_Precios,AE$8,FALSE))</f>
        <v>427</v>
      </c>
      <c r="AF997" s="57">
        <f t="shared" ref="AF997" si="12008">IF(OR(ISERROR(VLOOKUP(CONCATENATE("ALI_",$C997,"_SEG_",$I997,"_PROV_",$D997),Catalogo_Precios,AF$8,FALSE)),N997=0),0,VLOOKUP(CONCATENATE("ALI_",$C997,"_SEG_",$I997,"_PROV_",$D997),Catalogo_Precios,AF$8,FALSE))</f>
        <v>427</v>
      </c>
      <c r="AG997" s="57">
        <f t="shared" ref="AG997" si="12009">IF(OR(ISERROR(VLOOKUP(CONCATENATE("ALI_",$C997,"_SEG_",$I997,"_PROV_",$D997),Catalogo_Precios,AG$8,FALSE)),O997=0),0,VLOOKUP(CONCATENATE("ALI_",$C997,"_SEG_",$I997,"_PROV_",$D997),Catalogo_Precios,AG$8,FALSE))</f>
        <v>427</v>
      </c>
      <c r="AH997" s="57">
        <f t="shared" ref="AH997" si="12010">IF(OR(ISERROR(VLOOKUP(CONCATENATE("ALI_",$C997,"_SEG_",$I997,"_PROV_",$D997),Catalogo_Precios,AH$8,FALSE)),L997=0),0,VLOOKUP(CONCATENATE("ALI_",$C997,"_SEG_",$I997,"_PROV_",$D997),Catalogo_Precios,AH$8,FALSE))</f>
        <v>416</v>
      </c>
      <c r="AI997" s="57">
        <f t="shared" ref="AI997" si="12011">IF(OR(ISERROR(VLOOKUP(CONCATENATE("ALI_",$C997,"_SEG_",$I997,"_PROV_",$D997),Catalogo_Precios,AI$8,FALSE)),M997=0),0,VLOOKUP(CONCATENATE("ALI_",$C997,"_SEG_",$I997,"_PROV_",$D997),Catalogo_Precios,AI$8,FALSE))</f>
        <v>416</v>
      </c>
      <c r="AJ997" s="57">
        <f t="shared" ref="AJ997" si="12012">IF(OR(ISERROR(VLOOKUP(CONCATENATE("ALI_",$C997,"_SEG_",$I997,"_PROV_",$D997),Catalogo_Precios,AJ$8,FALSE)),N997=0),0,VLOOKUP(CONCATENATE("ALI_",$C997,"_SEG_",$I997,"_PROV_",$D997),Catalogo_Precios,AJ$8,FALSE))</f>
        <v>416</v>
      </c>
      <c r="AK997" s="57">
        <f t="shared" ref="AK997" si="12013">IF(OR(ISERROR(VLOOKUP(CONCATENATE("ALI_",$C997,"_SEG_",$I997,"_PROV_",$D997),Catalogo_Precios,AK$8,FALSE)),O997=0),0,VLOOKUP(CONCATENATE("ALI_",$C997,"_SEG_",$I997,"_PROV_",$D997),Catalogo_Precios,AK$8,FALSE))</f>
        <v>416</v>
      </c>
      <c r="AL997" s="53"/>
      <c r="AM997" s="59" t="str">
        <f t="shared" si="11707"/>
        <v>ALI_16_SEG_11</v>
      </c>
      <c r="AN997" s="59" t="str">
        <f t="shared" si="11708"/>
        <v>ALI_16_SEG_11_VAL_9206912</v>
      </c>
      <c r="AO997" s="60">
        <f t="shared" ref="AO997" si="12014">IF(OR(AB997="",AB997=0),0,COUNTIF(Codificacion,AM997))</f>
        <v>3</v>
      </c>
      <c r="AP997" s="61">
        <f t="array" ref="AP997">MIN(IF(Codificacion=AM997,Total_Cotizacion,""))</f>
        <v>9206912</v>
      </c>
      <c r="AQ997" s="62" t="b">
        <f t="shared" si="11710"/>
        <v>1</v>
      </c>
      <c r="AR997" s="51" t="str">
        <f t="shared" ref="AR997" si="12015">IF(COUNTIF(Codificacion2,CONCATENATE(AM997,"_VAL_",AB997))&gt;1,"Empate","")</f>
        <v/>
      </c>
      <c r="AS997" s="63" t="str">
        <f t="shared" si="11309"/>
        <v>X</v>
      </c>
      <c r="AT997" s="59" t="str">
        <f t="shared" si="11712"/>
        <v>ALI_16_SEG_11_X</v>
      </c>
      <c r="AU997" s="63">
        <f t="shared" ref="AU997" si="12016">IF(AND(COUNTIF(Codificacion3,AT997)&lt;AO997),1,COUNTIF(Codificacion3,AT997))</f>
        <v>1</v>
      </c>
      <c r="AV997" s="62" t="str">
        <f t="shared" si="11714"/>
        <v>Cotizacion Seleccionada</v>
      </c>
      <c r="AW997" s="53"/>
      <c r="AX997" s="51" t="str">
        <f t="shared" si="11715"/>
        <v>ALI_16_SEG_11VERDADERO</v>
      </c>
      <c r="AY997" s="51">
        <f t="shared" si="11696"/>
        <v>1</v>
      </c>
      <c r="AZ997" s="64" t="b">
        <f t="shared" si="11716"/>
        <v>0</v>
      </c>
    </row>
    <row r="998" spans="1:52" x14ac:dyDescent="0.2">
      <c r="A998" s="50" t="str">
        <f t="shared" si="11659"/>
        <v>ALI_16_SEG_12</v>
      </c>
      <c r="B998" s="51" t="s">
        <v>126</v>
      </c>
      <c r="C998" s="52">
        <v>16</v>
      </c>
      <c r="D998" s="52">
        <f t="shared" ref="D998" si="12017">IF(ISERROR(VLOOKUP(E998,Proveedores,2,FALSE)),"",VLOOKUP(E998,Proveedores,2,FALSE))</f>
        <v>2041</v>
      </c>
      <c r="E998" s="53" t="s">
        <v>127</v>
      </c>
      <c r="F998" s="54">
        <v>414</v>
      </c>
      <c r="G998" s="53" t="s">
        <v>71</v>
      </c>
      <c r="H998" s="53" t="s">
        <v>74</v>
      </c>
      <c r="I998" s="52">
        <v>12</v>
      </c>
      <c r="J998" s="53" t="s">
        <v>58</v>
      </c>
      <c r="K998" s="55">
        <v>44835</v>
      </c>
      <c r="L998" s="56">
        <v>8901</v>
      </c>
      <c r="M998" s="56">
        <v>10808</v>
      </c>
      <c r="N998" s="56">
        <v>5014</v>
      </c>
      <c r="O998" s="56">
        <v>386</v>
      </c>
      <c r="P998" s="57">
        <v>427</v>
      </c>
      <c r="Q998" s="58">
        <v>0.22060889929742386</v>
      </c>
      <c r="R998" s="57">
        <v>332.8</v>
      </c>
      <c r="S998" s="57">
        <v>427</v>
      </c>
      <c r="T998" s="58">
        <v>0.22060889929742386</v>
      </c>
      <c r="U998" s="57">
        <v>332.8</v>
      </c>
      <c r="V998" s="57">
        <v>427</v>
      </c>
      <c r="W998" s="58">
        <v>0.22060889929742386</v>
      </c>
      <c r="X998" s="57">
        <v>332.8</v>
      </c>
      <c r="Y998" s="57">
        <v>427</v>
      </c>
      <c r="Z998" s="58">
        <v>0.22060889929742386</v>
      </c>
      <c r="AA998" s="57">
        <v>332.8</v>
      </c>
      <c r="AB998" s="57">
        <v>8356275.2000000002</v>
      </c>
      <c r="AC998" s="53" t="str">
        <f t="shared" si="11698"/>
        <v>Registro Valido</v>
      </c>
      <c r="AD998" s="57">
        <f t="shared" ref="AD998" si="12018">IF(OR(ISERROR(VLOOKUP(CONCATENATE("ALI_",$C998,"_SEG_",$I998,"_PROV_",$D998),Catalogo_Precios,AD$8,FALSE)),L998=0),0,VLOOKUP(CONCATENATE("ALI_",$C998,"_SEG_",$I998,"_PROV_",$D998),Catalogo_Precios,AD$8,FALSE))</f>
        <v>427</v>
      </c>
      <c r="AE998" s="57">
        <f t="shared" ref="AE998" si="12019">IF(OR(ISERROR(VLOOKUP(CONCATENATE("ALI_",$C998,"_SEG_",$I998,"_PROV_",$D998),Catalogo_Precios,AE$8,FALSE)),M998=0),0,VLOOKUP(CONCATENATE("ALI_",$C998,"_SEG_",$I998,"_PROV_",$D998),Catalogo_Precios,AE$8,FALSE))</f>
        <v>427</v>
      </c>
      <c r="AF998" s="57">
        <f t="shared" ref="AF998" si="12020">IF(OR(ISERROR(VLOOKUP(CONCATENATE("ALI_",$C998,"_SEG_",$I998,"_PROV_",$D998),Catalogo_Precios,AF$8,FALSE)),N998=0),0,VLOOKUP(CONCATENATE("ALI_",$C998,"_SEG_",$I998,"_PROV_",$D998),Catalogo_Precios,AF$8,FALSE))</f>
        <v>427</v>
      </c>
      <c r="AG998" s="57">
        <f t="shared" ref="AG998" si="12021">IF(OR(ISERROR(VLOOKUP(CONCATENATE("ALI_",$C998,"_SEG_",$I998,"_PROV_",$D998),Catalogo_Precios,AG$8,FALSE)),O998=0),0,VLOOKUP(CONCATENATE("ALI_",$C998,"_SEG_",$I998,"_PROV_",$D998),Catalogo_Precios,AG$8,FALSE))</f>
        <v>427</v>
      </c>
      <c r="AH998" s="57">
        <f t="shared" ref="AH998" si="12022">IF(OR(ISERROR(VLOOKUP(CONCATENATE("ALI_",$C998,"_SEG_",$I998,"_PROV_",$D998),Catalogo_Precios,AH$8,FALSE)),L998=0),0,VLOOKUP(CONCATENATE("ALI_",$C998,"_SEG_",$I998,"_PROV_",$D998),Catalogo_Precios,AH$8,FALSE))</f>
        <v>416</v>
      </c>
      <c r="AI998" s="57">
        <f t="shared" ref="AI998" si="12023">IF(OR(ISERROR(VLOOKUP(CONCATENATE("ALI_",$C998,"_SEG_",$I998,"_PROV_",$D998),Catalogo_Precios,AI$8,FALSE)),M998=0),0,VLOOKUP(CONCATENATE("ALI_",$C998,"_SEG_",$I998,"_PROV_",$D998),Catalogo_Precios,AI$8,FALSE))</f>
        <v>416</v>
      </c>
      <c r="AJ998" s="57">
        <f t="shared" ref="AJ998" si="12024">IF(OR(ISERROR(VLOOKUP(CONCATENATE("ALI_",$C998,"_SEG_",$I998,"_PROV_",$D998),Catalogo_Precios,AJ$8,FALSE)),N998=0),0,VLOOKUP(CONCATENATE("ALI_",$C998,"_SEG_",$I998,"_PROV_",$D998),Catalogo_Precios,AJ$8,FALSE))</f>
        <v>416</v>
      </c>
      <c r="AK998" s="57">
        <f t="shared" ref="AK998" si="12025">IF(OR(ISERROR(VLOOKUP(CONCATENATE("ALI_",$C998,"_SEG_",$I998,"_PROV_",$D998),Catalogo_Precios,AK$8,FALSE)),O998=0),0,VLOOKUP(CONCATENATE("ALI_",$C998,"_SEG_",$I998,"_PROV_",$D998),Catalogo_Precios,AK$8,FALSE))</f>
        <v>416</v>
      </c>
      <c r="AL998" s="53"/>
      <c r="AM998" s="59" t="str">
        <f t="shared" si="11707"/>
        <v>ALI_16_SEG_12</v>
      </c>
      <c r="AN998" s="59" t="str">
        <f t="shared" si="11708"/>
        <v>ALI_16_SEG_12_VAL_8356275.2</v>
      </c>
      <c r="AO998" s="60">
        <f t="shared" ref="AO998" si="12026">IF(OR(AB998="",AB998=0),0,COUNTIF(Codificacion,AM998))</f>
        <v>3</v>
      </c>
      <c r="AP998" s="61">
        <f t="array" ref="AP998">MIN(IF(Codificacion=AM998,Total_Cotizacion,""))</f>
        <v>8356275.2000000002</v>
      </c>
      <c r="AQ998" s="62" t="b">
        <f t="shared" si="11710"/>
        <v>1</v>
      </c>
      <c r="AR998" s="51" t="str">
        <f t="shared" ref="AR998" si="12027">IF(COUNTIF(Codificacion2,CONCATENATE(AM998,"_VAL_",AB998))&gt;1,"Empate","")</f>
        <v/>
      </c>
      <c r="AS998" s="63" t="str">
        <f t="shared" si="11309"/>
        <v>X</v>
      </c>
      <c r="AT998" s="59" t="str">
        <f t="shared" si="11712"/>
        <v>ALI_16_SEG_12_X</v>
      </c>
      <c r="AU998" s="63">
        <f t="shared" ref="AU998" si="12028">IF(AND(COUNTIF(Codificacion3,AT998)&lt;AO998),1,COUNTIF(Codificacion3,AT998))</f>
        <v>1</v>
      </c>
      <c r="AV998" s="62" t="str">
        <f t="shared" si="11714"/>
        <v>Cotizacion Seleccionada</v>
      </c>
      <c r="AW998" s="53"/>
      <c r="AX998" s="51" t="str">
        <f t="shared" si="11715"/>
        <v>ALI_16_SEG_12VERDADERO</v>
      </c>
      <c r="AY998" s="51">
        <f t="shared" si="11696"/>
        <v>1</v>
      </c>
      <c r="AZ998" s="64" t="b">
        <f t="shared" si="11716"/>
        <v>0</v>
      </c>
    </row>
    <row r="999" spans="1:52" x14ac:dyDescent="0.2">
      <c r="A999" s="50" t="str">
        <f t="shared" si="11659"/>
        <v>ALI_16_SEG_13</v>
      </c>
      <c r="B999" s="51" t="s">
        <v>126</v>
      </c>
      <c r="C999" s="52">
        <v>16</v>
      </c>
      <c r="D999" s="52">
        <f t="shared" ref="D999" si="12029">IF(ISERROR(VLOOKUP(E999,Proveedores,2,FALSE)),"",VLOOKUP(E999,Proveedores,2,FALSE))</f>
        <v>2041</v>
      </c>
      <c r="E999" s="53" t="s">
        <v>127</v>
      </c>
      <c r="F999" s="54">
        <v>415</v>
      </c>
      <c r="G999" s="53" t="s">
        <v>71</v>
      </c>
      <c r="H999" s="53" t="s">
        <v>74</v>
      </c>
      <c r="I999" s="52">
        <v>13</v>
      </c>
      <c r="J999" s="53" t="s">
        <v>58</v>
      </c>
      <c r="K999" s="55">
        <v>44835</v>
      </c>
      <c r="L999" s="56">
        <v>9451</v>
      </c>
      <c r="M999" s="56">
        <v>11476</v>
      </c>
      <c r="N999" s="56">
        <v>5323</v>
      </c>
      <c r="O999" s="56">
        <v>410</v>
      </c>
      <c r="P999" s="57">
        <v>427</v>
      </c>
      <c r="Q999" s="58">
        <v>0.22060889929742386</v>
      </c>
      <c r="R999" s="57">
        <v>332.8</v>
      </c>
      <c r="S999" s="57">
        <v>427</v>
      </c>
      <c r="T999" s="58">
        <v>0.22060889929742386</v>
      </c>
      <c r="U999" s="57">
        <v>332.8</v>
      </c>
      <c r="V999" s="57">
        <v>427</v>
      </c>
      <c r="W999" s="58">
        <v>0.22060889929742386</v>
      </c>
      <c r="X999" s="57">
        <v>332.8</v>
      </c>
      <c r="Y999" s="57">
        <v>427</v>
      </c>
      <c r="Z999" s="58">
        <v>0.22060889929742386</v>
      </c>
      <c r="AA999" s="57">
        <v>332.8</v>
      </c>
      <c r="AB999" s="57">
        <v>8872448</v>
      </c>
      <c r="AC999" s="53" t="str">
        <f t="shared" si="11698"/>
        <v>Registro Valido</v>
      </c>
      <c r="AD999" s="57">
        <f t="shared" ref="AD999" si="12030">IF(OR(ISERROR(VLOOKUP(CONCATENATE("ALI_",$C999,"_SEG_",$I999,"_PROV_",$D999),Catalogo_Precios,AD$8,FALSE)),L999=0),0,VLOOKUP(CONCATENATE("ALI_",$C999,"_SEG_",$I999,"_PROV_",$D999),Catalogo_Precios,AD$8,FALSE))</f>
        <v>427</v>
      </c>
      <c r="AE999" s="57">
        <f t="shared" ref="AE999" si="12031">IF(OR(ISERROR(VLOOKUP(CONCATENATE("ALI_",$C999,"_SEG_",$I999,"_PROV_",$D999),Catalogo_Precios,AE$8,FALSE)),M999=0),0,VLOOKUP(CONCATENATE("ALI_",$C999,"_SEG_",$I999,"_PROV_",$D999),Catalogo_Precios,AE$8,FALSE))</f>
        <v>427</v>
      </c>
      <c r="AF999" s="57">
        <f t="shared" ref="AF999" si="12032">IF(OR(ISERROR(VLOOKUP(CONCATENATE("ALI_",$C999,"_SEG_",$I999,"_PROV_",$D999),Catalogo_Precios,AF$8,FALSE)),N999=0),0,VLOOKUP(CONCATENATE("ALI_",$C999,"_SEG_",$I999,"_PROV_",$D999),Catalogo_Precios,AF$8,FALSE))</f>
        <v>427</v>
      </c>
      <c r="AG999" s="57">
        <f t="shared" ref="AG999" si="12033">IF(OR(ISERROR(VLOOKUP(CONCATENATE("ALI_",$C999,"_SEG_",$I999,"_PROV_",$D999),Catalogo_Precios,AG$8,FALSE)),O999=0),0,VLOOKUP(CONCATENATE("ALI_",$C999,"_SEG_",$I999,"_PROV_",$D999),Catalogo_Precios,AG$8,FALSE))</f>
        <v>427</v>
      </c>
      <c r="AH999" s="57">
        <f t="shared" ref="AH999" si="12034">IF(OR(ISERROR(VLOOKUP(CONCATENATE("ALI_",$C999,"_SEG_",$I999,"_PROV_",$D999),Catalogo_Precios,AH$8,FALSE)),L999=0),0,VLOOKUP(CONCATENATE("ALI_",$C999,"_SEG_",$I999,"_PROV_",$D999),Catalogo_Precios,AH$8,FALSE))</f>
        <v>416</v>
      </c>
      <c r="AI999" s="57">
        <f t="shared" ref="AI999" si="12035">IF(OR(ISERROR(VLOOKUP(CONCATENATE("ALI_",$C999,"_SEG_",$I999,"_PROV_",$D999),Catalogo_Precios,AI$8,FALSE)),M999=0),0,VLOOKUP(CONCATENATE("ALI_",$C999,"_SEG_",$I999,"_PROV_",$D999),Catalogo_Precios,AI$8,FALSE))</f>
        <v>416</v>
      </c>
      <c r="AJ999" s="57">
        <f t="shared" ref="AJ999" si="12036">IF(OR(ISERROR(VLOOKUP(CONCATENATE("ALI_",$C999,"_SEG_",$I999,"_PROV_",$D999),Catalogo_Precios,AJ$8,FALSE)),N999=0),0,VLOOKUP(CONCATENATE("ALI_",$C999,"_SEG_",$I999,"_PROV_",$D999),Catalogo_Precios,AJ$8,FALSE))</f>
        <v>416</v>
      </c>
      <c r="AK999" s="57">
        <f t="shared" ref="AK999" si="12037">IF(OR(ISERROR(VLOOKUP(CONCATENATE("ALI_",$C999,"_SEG_",$I999,"_PROV_",$D999),Catalogo_Precios,AK$8,FALSE)),O999=0),0,VLOOKUP(CONCATENATE("ALI_",$C999,"_SEG_",$I999,"_PROV_",$D999),Catalogo_Precios,AK$8,FALSE))</f>
        <v>416</v>
      </c>
      <c r="AL999" s="53"/>
      <c r="AM999" s="59" t="str">
        <f t="shared" si="11707"/>
        <v>ALI_16_SEG_13</v>
      </c>
      <c r="AN999" s="59" t="str">
        <f t="shared" si="11708"/>
        <v>ALI_16_SEG_13_VAL_8872448</v>
      </c>
      <c r="AO999" s="60">
        <f t="shared" ref="AO999" si="12038">IF(OR(AB999="",AB999=0),0,COUNTIF(Codificacion,AM999))</f>
        <v>3</v>
      </c>
      <c r="AP999" s="61">
        <f t="array" ref="AP999">MIN(IF(Codificacion=AM999,Total_Cotizacion,""))</f>
        <v>8872448</v>
      </c>
      <c r="AQ999" s="62" t="b">
        <f t="shared" si="11710"/>
        <v>1</v>
      </c>
      <c r="AR999" s="51" t="str">
        <f t="shared" ref="AR999" si="12039">IF(COUNTIF(Codificacion2,CONCATENATE(AM999,"_VAL_",AB999))&gt;1,"Empate","")</f>
        <v/>
      </c>
      <c r="AS999" s="63" t="str">
        <f t="shared" si="11309"/>
        <v>X</v>
      </c>
      <c r="AT999" s="59" t="str">
        <f t="shared" si="11712"/>
        <v>ALI_16_SEG_13_X</v>
      </c>
      <c r="AU999" s="63">
        <f t="shared" ref="AU999" si="12040">IF(AND(COUNTIF(Codificacion3,AT999)&lt;AO999),1,COUNTIF(Codificacion3,AT999))</f>
        <v>1</v>
      </c>
      <c r="AV999" s="62" t="str">
        <f t="shared" si="11714"/>
        <v>Cotizacion Seleccionada</v>
      </c>
      <c r="AW999" s="53"/>
      <c r="AX999" s="51" t="str">
        <f t="shared" si="11715"/>
        <v>ALI_16_SEG_13VERDADERO</v>
      </c>
      <c r="AY999" s="51">
        <f t="shared" si="11696"/>
        <v>1</v>
      </c>
      <c r="AZ999" s="64" t="b">
        <f t="shared" si="11716"/>
        <v>0</v>
      </c>
    </row>
    <row r="1000" spans="1:52" x14ac:dyDescent="0.2">
      <c r="A1000" s="50" t="str">
        <f t="shared" si="11659"/>
        <v>ALI_16_SEG_14</v>
      </c>
      <c r="B1000" s="51" t="s">
        <v>126</v>
      </c>
      <c r="C1000" s="52">
        <v>16</v>
      </c>
      <c r="D1000" s="52">
        <f t="shared" ref="D1000" si="12041">IF(ISERROR(VLOOKUP(E1000,Proveedores,2,FALSE)),"",VLOOKUP(E1000,Proveedores,2,FALSE))</f>
        <v>2041</v>
      </c>
      <c r="E1000" s="53" t="s">
        <v>127</v>
      </c>
      <c r="F1000" s="54">
        <v>416</v>
      </c>
      <c r="G1000" s="53" t="s">
        <v>71</v>
      </c>
      <c r="H1000" s="53" t="s">
        <v>74</v>
      </c>
      <c r="I1000" s="52">
        <v>14</v>
      </c>
      <c r="J1000" s="53" t="s">
        <v>58</v>
      </c>
      <c r="K1000" s="55">
        <v>44835</v>
      </c>
      <c r="L1000" s="56">
        <v>9364</v>
      </c>
      <c r="M1000" s="56">
        <v>11371</v>
      </c>
      <c r="N1000" s="56">
        <v>5274</v>
      </c>
      <c r="O1000" s="56">
        <v>408</v>
      </c>
      <c r="P1000" s="57">
        <v>427</v>
      </c>
      <c r="Q1000" s="58">
        <v>0.22060889929742386</v>
      </c>
      <c r="R1000" s="57">
        <v>332.8</v>
      </c>
      <c r="S1000" s="57">
        <v>427</v>
      </c>
      <c r="T1000" s="58">
        <v>0.22060889929742386</v>
      </c>
      <c r="U1000" s="57">
        <v>332.8</v>
      </c>
      <c r="V1000" s="57">
        <v>427</v>
      </c>
      <c r="W1000" s="58">
        <v>0.22060889929742386</v>
      </c>
      <c r="X1000" s="57">
        <v>332.8</v>
      </c>
      <c r="Y1000" s="57">
        <v>427</v>
      </c>
      <c r="Z1000" s="58">
        <v>0.22060889929742386</v>
      </c>
      <c r="AA1000" s="57">
        <v>332.8</v>
      </c>
      <c r="AB1000" s="57">
        <v>8791577.5999999996</v>
      </c>
      <c r="AC1000" s="53" t="str">
        <f t="shared" si="11698"/>
        <v>Registro Valido</v>
      </c>
      <c r="AD1000" s="57">
        <f t="shared" ref="AD1000" si="12042">IF(OR(ISERROR(VLOOKUP(CONCATENATE("ALI_",$C1000,"_SEG_",$I1000,"_PROV_",$D1000),Catalogo_Precios,AD$8,FALSE)),L1000=0),0,VLOOKUP(CONCATENATE("ALI_",$C1000,"_SEG_",$I1000,"_PROV_",$D1000),Catalogo_Precios,AD$8,FALSE))</f>
        <v>427</v>
      </c>
      <c r="AE1000" s="57">
        <f t="shared" ref="AE1000" si="12043">IF(OR(ISERROR(VLOOKUP(CONCATENATE("ALI_",$C1000,"_SEG_",$I1000,"_PROV_",$D1000),Catalogo_Precios,AE$8,FALSE)),M1000=0),0,VLOOKUP(CONCATENATE("ALI_",$C1000,"_SEG_",$I1000,"_PROV_",$D1000),Catalogo_Precios,AE$8,FALSE))</f>
        <v>427</v>
      </c>
      <c r="AF1000" s="57">
        <f t="shared" ref="AF1000" si="12044">IF(OR(ISERROR(VLOOKUP(CONCATENATE("ALI_",$C1000,"_SEG_",$I1000,"_PROV_",$D1000),Catalogo_Precios,AF$8,FALSE)),N1000=0),0,VLOOKUP(CONCATENATE("ALI_",$C1000,"_SEG_",$I1000,"_PROV_",$D1000),Catalogo_Precios,AF$8,FALSE))</f>
        <v>427</v>
      </c>
      <c r="AG1000" s="57">
        <f t="shared" ref="AG1000" si="12045">IF(OR(ISERROR(VLOOKUP(CONCATENATE("ALI_",$C1000,"_SEG_",$I1000,"_PROV_",$D1000),Catalogo_Precios,AG$8,FALSE)),O1000=0),0,VLOOKUP(CONCATENATE("ALI_",$C1000,"_SEG_",$I1000,"_PROV_",$D1000),Catalogo_Precios,AG$8,FALSE))</f>
        <v>427</v>
      </c>
      <c r="AH1000" s="57">
        <f t="shared" ref="AH1000" si="12046">IF(OR(ISERROR(VLOOKUP(CONCATENATE("ALI_",$C1000,"_SEG_",$I1000,"_PROV_",$D1000),Catalogo_Precios,AH$8,FALSE)),L1000=0),0,VLOOKUP(CONCATENATE("ALI_",$C1000,"_SEG_",$I1000,"_PROV_",$D1000),Catalogo_Precios,AH$8,FALSE))</f>
        <v>416</v>
      </c>
      <c r="AI1000" s="57">
        <f t="shared" ref="AI1000" si="12047">IF(OR(ISERROR(VLOOKUP(CONCATENATE("ALI_",$C1000,"_SEG_",$I1000,"_PROV_",$D1000),Catalogo_Precios,AI$8,FALSE)),M1000=0),0,VLOOKUP(CONCATENATE("ALI_",$C1000,"_SEG_",$I1000,"_PROV_",$D1000),Catalogo_Precios,AI$8,FALSE))</f>
        <v>416</v>
      </c>
      <c r="AJ1000" s="57">
        <f t="shared" ref="AJ1000" si="12048">IF(OR(ISERROR(VLOOKUP(CONCATENATE("ALI_",$C1000,"_SEG_",$I1000,"_PROV_",$D1000),Catalogo_Precios,AJ$8,FALSE)),N1000=0),0,VLOOKUP(CONCATENATE("ALI_",$C1000,"_SEG_",$I1000,"_PROV_",$D1000),Catalogo_Precios,AJ$8,FALSE))</f>
        <v>416</v>
      </c>
      <c r="AK1000" s="57">
        <f t="shared" ref="AK1000" si="12049">IF(OR(ISERROR(VLOOKUP(CONCATENATE("ALI_",$C1000,"_SEG_",$I1000,"_PROV_",$D1000),Catalogo_Precios,AK$8,FALSE)),O1000=0),0,VLOOKUP(CONCATENATE("ALI_",$C1000,"_SEG_",$I1000,"_PROV_",$D1000),Catalogo_Precios,AK$8,FALSE))</f>
        <v>416</v>
      </c>
      <c r="AL1000" s="53"/>
      <c r="AM1000" s="59" t="str">
        <f t="shared" si="11707"/>
        <v>ALI_16_SEG_14</v>
      </c>
      <c r="AN1000" s="59" t="str">
        <f t="shared" si="11708"/>
        <v>ALI_16_SEG_14_VAL_8791577.6</v>
      </c>
      <c r="AO1000" s="60">
        <f t="shared" ref="AO1000" si="12050">IF(OR(AB1000="",AB1000=0),0,COUNTIF(Codificacion,AM1000))</f>
        <v>3</v>
      </c>
      <c r="AP1000" s="61">
        <f t="array" ref="AP1000">MIN(IF(Codificacion=AM1000,Total_Cotizacion,""))</f>
        <v>8791577.5999999996</v>
      </c>
      <c r="AQ1000" s="62" t="b">
        <f t="shared" si="11710"/>
        <v>1</v>
      </c>
      <c r="AR1000" s="51" t="str">
        <f t="shared" ref="AR1000" si="12051">IF(COUNTIF(Codificacion2,CONCATENATE(AM1000,"_VAL_",AB1000))&gt;1,"Empate","")</f>
        <v/>
      </c>
      <c r="AS1000" s="63" t="str">
        <f t="shared" si="11309"/>
        <v>X</v>
      </c>
      <c r="AT1000" s="59" t="str">
        <f t="shared" si="11712"/>
        <v>ALI_16_SEG_14_X</v>
      </c>
      <c r="AU1000" s="63">
        <f t="shared" ref="AU1000" si="12052">IF(AND(COUNTIF(Codificacion3,AT1000)&lt;AO1000),1,COUNTIF(Codificacion3,AT1000))</f>
        <v>1</v>
      </c>
      <c r="AV1000" s="62" t="str">
        <f t="shared" si="11714"/>
        <v>Cotizacion Seleccionada</v>
      </c>
      <c r="AW1000" s="53"/>
      <c r="AX1000" s="51" t="str">
        <f t="shared" si="11715"/>
        <v>ALI_16_SEG_14VERDADERO</v>
      </c>
      <c r="AY1000" s="51">
        <f t="shared" si="11696"/>
        <v>1</v>
      </c>
      <c r="AZ1000" s="64" t="b">
        <f t="shared" si="11716"/>
        <v>0</v>
      </c>
    </row>
    <row r="1001" spans="1:52" x14ac:dyDescent="0.2">
      <c r="A1001" s="50" t="str">
        <f t="shared" si="11659"/>
        <v>ALI_16_SEG_15</v>
      </c>
      <c r="B1001" s="51" t="s">
        <v>126</v>
      </c>
      <c r="C1001" s="52">
        <v>16</v>
      </c>
      <c r="D1001" s="52">
        <f t="shared" ref="D1001" si="12053">IF(ISERROR(VLOOKUP(E1001,Proveedores,2,FALSE)),"",VLOOKUP(E1001,Proveedores,2,FALSE))</f>
        <v>2041</v>
      </c>
      <c r="E1001" s="53" t="s">
        <v>127</v>
      </c>
      <c r="F1001" s="54">
        <v>417</v>
      </c>
      <c r="G1001" s="53" t="s">
        <v>71</v>
      </c>
      <c r="H1001" s="53" t="s">
        <v>74</v>
      </c>
      <c r="I1001" s="52">
        <v>15</v>
      </c>
      <c r="J1001" s="53" t="s">
        <v>58</v>
      </c>
      <c r="K1001" s="55">
        <v>44835</v>
      </c>
      <c r="L1001" s="56">
        <v>8852</v>
      </c>
      <c r="M1001" s="56">
        <v>10749</v>
      </c>
      <c r="N1001" s="56">
        <v>4983</v>
      </c>
      <c r="O1001" s="56">
        <v>385</v>
      </c>
      <c r="P1001" s="57">
        <v>427</v>
      </c>
      <c r="Q1001" s="58">
        <v>0.22060889929742386</v>
      </c>
      <c r="R1001" s="57">
        <v>332.8</v>
      </c>
      <c r="S1001" s="57">
        <v>427</v>
      </c>
      <c r="T1001" s="58">
        <v>0.22060889929742386</v>
      </c>
      <c r="U1001" s="57">
        <v>332.8</v>
      </c>
      <c r="V1001" s="57">
        <v>427</v>
      </c>
      <c r="W1001" s="58">
        <v>0.22060889929742386</v>
      </c>
      <c r="X1001" s="57">
        <v>332.8</v>
      </c>
      <c r="Y1001" s="57">
        <v>427</v>
      </c>
      <c r="Z1001" s="58">
        <v>0.22060889929742386</v>
      </c>
      <c r="AA1001" s="57">
        <v>332.8</v>
      </c>
      <c r="AB1001" s="57">
        <v>8309683.2000000011</v>
      </c>
      <c r="AC1001" s="53" t="str">
        <f t="shared" si="11698"/>
        <v>Registro Valido</v>
      </c>
      <c r="AD1001" s="57">
        <f t="shared" ref="AD1001" si="12054">IF(OR(ISERROR(VLOOKUP(CONCATENATE("ALI_",$C1001,"_SEG_",$I1001,"_PROV_",$D1001),Catalogo_Precios,AD$8,FALSE)),L1001=0),0,VLOOKUP(CONCATENATE("ALI_",$C1001,"_SEG_",$I1001,"_PROV_",$D1001),Catalogo_Precios,AD$8,FALSE))</f>
        <v>427</v>
      </c>
      <c r="AE1001" s="57">
        <f t="shared" ref="AE1001" si="12055">IF(OR(ISERROR(VLOOKUP(CONCATENATE("ALI_",$C1001,"_SEG_",$I1001,"_PROV_",$D1001),Catalogo_Precios,AE$8,FALSE)),M1001=0),0,VLOOKUP(CONCATENATE("ALI_",$C1001,"_SEG_",$I1001,"_PROV_",$D1001),Catalogo_Precios,AE$8,FALSE))</f>
        <v>427</v>
      </c>
      <c r="AF1001" s="57">
        <f t="shared" ref="AF1001" si="12056">IF(OR(ISERROR(VLOOKUP(CONCATENATE("ALI_",$C1001,"_SEG_",$I1001,"_PROV_",$D1001),Catalogo_Precios,AF$8,FALSE)),N1001=0),0,VLOOKUP(CONCATENATE("ALI_",$C1001,"_SEG_",$I1001,"_PROV_",$D1001),Catalogo_Precios,AF$8,FALSE))</f>
        <v>427</v>
      </c>
      <c r="AG1001" s="57">
        <f t="shared" ref="AG1001" si="12057">IF(OR(ISERROR(VLOOKUP(CONCATENATE("ALI_",$C1001,"_SEG_",$I1001,"_PROV_",$D1001),Catalogo_Precios,AG$8,FALSE)),O1001=0),0,VLOOKUP(CONCATENATE("ALI_",$C1001,"_SEG_",$I1001,"_PROV_",$D1001),Catalogo_Precios,AG$8,FALSE))</f>
        <v>427</v>
      </c>
      <c r="AH1001" s="57">
        <f t="shared" ref="AH1001" si="12058">IF(OR(ISERROR(VLOOKUP(CONCATENATE("ALI_",$C1001,"_SEG_",$I1001,"_PROV_",$D1001),Catalogo_Precios,AH$8,FALSE)),L1001=0),0,VLOOKUP(CONCATENATE("ALI_",$C1001,"_SEG_",$I1001,"_PROV_",$D1001),Catalogo_Precios,AH$8,FALSE))</f>
        <v>416</v>
      </c>
      <c r="AI1001" s="57">
        <f t="shared" ref="AI1001" si="12059">IF(OR(ISERROR(VLOOKUP(CONCATENATE("ALI_",$C1001,"_SEG_",$I1001,"_PROV_",$D1001),Catalogo_Precios,AI$8,FALSE)),M1001=0),0,VLOOKUP(CONCATENATE("ALI_",$C1001,"_SEG_",$I1001,"_PROV_",$D1001),Catalogo_Precios,AI$8,FALSE))</f>
        <v>416</v>
      </c>
      <c r="AJ1001" s="57">
        <f t="shared" ref="AJ1001" si="12060">IF(OR(ISERROR(VLOOKUP(CONCATENATE("ALI_",$C1001,"_SEG_",$I1001,"_PROV_",$D1001),Catalogo_Precios,AJ$8,FALSE)),N1001=0),0,VLOOKUP(CONCATENATE("ALI_",$C1001,"_SEG_",$I1001,"_PROV_",$D1001),Catalogo_Precios,AJ$8,FALSE))</f>
        <v>416</v>
      </c>
      <c r="AK1001" s="57">
        <f t="shared" ref="AK1001" si="12061">IF(OR(ISERROR(VLOOKUP(CONCATENATE("ALI_",$C1001,"_SEG_",$I1001,"_PROV_",$D1001),Catalogo_Precios,AK$8,FALSE)),O1001=0),0,VLOOKUP(CONCATENATE("ALI_",$C1001,"_SEG_",$I1001,"_PROV_",$D1001),Catalogo_Precios,AK$8,FALSE))</f>
        <v>416</v>
      </c>
      <c r="AL1001" s="53"/>
      <c r="AM1001" s="59" t="str">
        <f t="shared" si="11707"/>
        <v>ALI_16_SEG_15</v>
      </c>
      <c r="AN1001" s="59" t="str">
        <f t="shared" si="11708"/>
        <v>ALI_16_SEG_15_VAL_8309683.2</v>
      </c>
      <c r="AO1001" s="60">
        <f t="shared" ref="AO1001" si="12062">IF(OR(AB1001="",AB1001=0),0,COUNTIF(Codificacion,AM1001))</f>
        <v>3</v>
      </c>
      <c r="AP1001" s="61">
        <f t="array" ref="AP1001">MIN(IF(Codificacion=AM1001,Total_Cotizacion,""))</f>
        <v>8309683.2000000011</v>
      </c>
      <c r="AQ1001" s="62" t="b">
        <f t="shared" si="11710"/>
        <v>1</v>
      </c>
      <c r="AR1001" s="51" t="str">
        <f t="shared" ref="AR1001" si="12063">IF(COUNTIF(Codificacion2,CONCATENATE(AM1001,"_VAL_",AB1001))&gt;1,"Empate","")</f>
        <v/>
      </c>
      <c r="AS1001" s="63" t="str">
        <f t="shared" si="11309"/>
        <v>X</v>
      </c>
      <c r="AT1001" s="59" t="str">
        <f t="shared" si="11712"/>
        <v>ALI_16_SEG_15_X</v>
      </c>
      <c r="AU1001" s="63">
        <f t="shared" ref="AU1001" si="12064">IF(AND(COUNTIF(Codificacion3,AT1001)&lt;AO1001),1,COUNTIF(Codificacion3,AT1001))</f>
        <v>1</v>
      </c>
      <c r="AV1001" s="62" t="str">
        <f t="shared" si="11714"/>
        <v>Cotizacion Seleccionada</v>
      </c>
      <c r="AW1001" s="53"/>
      <c r="AX1001" s="51" t="str">
        <f t="shared" si="11715"/>
        <v>ALI_16_SEG_15VERDADERO</v>
      </c>
      <c r="AY1001" s="51">
        <f t="shared" si="11696"/>
        <v>1</v>
      </c>
      <c r="AZ1001" s="64" t="b">
        <f t="shared" si="11716"/>
        <v>0</v>
      </c>
    </row>
    <row r="1002" spans="1:52" x14ac:dyDescent="0.2">
      <c r="A1002" s="50" t="str">
        <f t="shared" si="11659"/>
        <v>ALI_72_SEG_1</v>
      </c>
      <c r="B1002" s="51" t="s">
        <v>129</v>
      </c>
      <c r="C1002" s="52">
        <v>72</v>
      </c>
      <c r="D1002" s="52">
        <f t="shared" ref="D1002" si="12065">IF(ISERROR(VLOOKUP(E1002,Proveedores,2,FALSE)),"",VLOOKUP(E1002,Proveedores,2,FALSE))</f>
        <v>2057</v>
      </c>
      <c r="E1002" s="53" t="s">
        <v>130</v>
      </c>
      <c r="F1002" s="54">
        <v>192</v>
      </c>
      <c r="G1002" s="53" t="s">
        <v>131</v>
      </c>
      <c r="H1002" s="53" t="s">
        <v>132</v>
      </c>
      <c r="I1002" s="52">
        <v>1</v>
      </c>
      <c r="J1002" s="53" t="s">
        <v>58</v>
      </c>
      <c r="K1002" s="55">
        <v>44835</v>
      </c>
      <c r="L1002" s="56">
        <v>666</v>
      </c>
      <c r="M1002" s="56">
        <v>299</v>
      </c>
      <c r="N1002" s="56">
        <v>1081</v>
      </c>
      <c r="O1002" s="56">
        <v>0</v>
      </c>
      <c r="P1002" s="57">
        <v>748</v>
      </c>
      <c r="Q1002" s="58">
        <v>0.2</v>
      </c>
      <c r="R1002" s="57">
        <v>598.4</v>
      </c>
      <c r="S1002" s="57">
        <v>748</v>
      </c>
      <c r="T1002" s="58">
        <v>0.2</v>
      </c>
      <c r="U1002" s="57">
        <v>598.4</v>
      </c>
      <c r="V1002" s="57">
        <v>748</v>
      </c>
      <c r="W1002" s="58">
        <v>0.2</v>
      </c>
      <c r="X1002" s="57">
        <v>598.4</v>
      </c>
      <c r="Y1002" s="57">
        <v>0</v>
      </c>
      <c r="Z1002" s="58"/>
      <c r="AA1002" s="57">
        <v>0</v>
      </c>
      <c r="AB1002" s="57">
        <v>1224326.3999999999</v>
      </c>
      <c r="AC1002" s="53" t="str">
        <f t="shared" si="11698"/>
        <v>Registro Valido</v>
      </c>
      <c r="AD1002" s="57">
        <f t="shared" ref="AD1002" si="12066">IF(OR(ISERROR(VLOOKUP(CONCATENATE("ALI_",$C1002,"_SEG_",$I1002,"_PROV_",$D1002),Catalogo_Precios,AD$8,FALSE)),L1002=0),0,VLOOKUP(CONCATENATE("ALI_",$C1002,"_SEG_",$I1002,"_PROV_",$D1002),Catalogo_Precios,AD$8,FALSE))</f>
        <v>748</v>
      </c>
      <c r="AE1002" s="57">
        <f t="shared" ref="AE1002" si="12067">IF(OR(ISERROR(VLOOKUP(CONCATENATE("ALI_",$C1002,"_SEG_",$I1002,"_PROV_",$D1002),Catalogo_Precios,AE$8,FALSE)),M1002=0),0,VLOOKUP(CONCATENATE("ALI_",$C1002,"_SEG_",$I1002,"_PROV_",$D1002),Catalogo_Precios,AE$8,FALSE))</f>
        <v>748</v>
      </c>
      <c r="AF1002" s="57">
        <f t="shared" ref="AF1002" si="12068">IF(OR(ISERROR(VLOOKUP(CONCATENATE("ALI_",$C1002,"_SEG_",$I1002,"_PROV_",$D1002),Catalogo_Precios,AF$8,FALSE)),N1002=0),0,VLOOKUP(CONCATENATE("ALI_",$C1002,"_SEG_",$I1002,"_PROV_",$D1002),Catalogo_Precios,AF$8,FALSE))</f>
        <v>748</v>
      </c>
      <c r="AG1002" s="57">
        <f t="shared" ref="AG1002" si="12069">IF(OR(ISERROR(VLOOKUP(CONCATENATE("ALI_",$C1002,"_SEG_",$I1002,"_PROV_",$D1002),Catalogo_Precios,AG$8,FALSE)),O1002=0),0,VLOOKUP(CONCATENATE("ALI_",$C1002,"_SEG_",$I1002,"_PROV_",$D1002),Catalogo_Precios,AG$8,FALSE))</f>
        <v>0</v>
      </c>
      <c r="AH1002" s="57">
        <f t="shared" ref="AH1002" si="12070">IF(OR(ISERROR(VLOOKUP(CONCATENATE("ALI_",$C1002,"_SEG_",$I1002,"_PROV_",$D1002),Catalogo_Precios,AH$8,FALSE)),L1002=0),0,VLOOKUP(CONCATENATE("ALI_",$C1002,"_SEG_",$I1002,"_PROV_",$D1002),Catalogo_Precios,AH$8,FALSE))</f>
        <v>748</v>
      </c>
      <c r="AI1002" s="57">
        <f t="shared" ref="AI1002" si="12071">IF(OR(ISERROR(VLOOKUP(CONCATENATE("ALI_",$C1002,"_SEG_",$I1002,"_PROV_",$D1002),Catalogo_Precios,AI$8,FALSE)),M1002=0),0,VLOOKUP(CONCATENATE("ALI_",$C1002,"_SEG_",$I1002,"_PROV_",$D1002),Catalogo_Precios,AI$8,FALSE))</f>
        <v>748</v>
      </c>
      <c r="AJ1002" s="57">
        <f t="shared" ref="AJ1002" si="12072">IF(OR(ISERROR(VLOOKUP(CONCATENATE("ALI_",$C1002,"_SEG_",$I1002,"_PROV_",$D1002),Catalogo_Precios,AJ$8,FALSE)),N1002=0),0,VLOOKUP(CONCATENATE("ALI_",$C1002,"_SEG_",$I1002,"_PROV_",$D1002),Catalogo_Precios,AJ$8,FALSE))</f>
        <v>748</v>
      </c>
      <c r="AK1002" s="57">
        <f t="shared" ref="AK1002" si="12073">IF(OR(ISERROR(VLOOKUP(CONCATENATE("ALI_",$C1002,"_SEG_",$I1002,"_PROV_",$D1002),Catalogo_Precios,AK$8,FALSE)),O1002=0),0,VLOOKUP(CONCATENATE("ALI_",$C1002,"_SEG_",$I1002,"_PROV_",$D1002),Catalogo_Precios,AK$8,FALSE))</f>
        <v>0</v>
      </c>
      <c r="AL1002" s="53"/>
      <c r="AM1002" s="59" t="str">
        <f t="shared" si="11707"/>
        <v>ALI_72_SEG_1</v>
      </c>
      <c r="AN1002" s="59" t="str">
        <f t="shared" si="11708"/>
        <v>ALI_72_SEG_1_VAL_1224326.4</v>
      </c>
      <c r="AO1002" s="60">
        <f t="shared" ref="AO1002" si="12074">IF(OR(AB1002="",AB1002=0),0,COUNTIF(Codificacion,AM1002))</f>
        <v>2</v>
      </c>
      <c r="AP1002" s="61">
        <f t="array" ref="AP1002">MIN(IF(Codificacion=AM1002,Total_Cotizacion,""))</f>
        <v>1224326.3999999999</v>
      </c>
      <c r="AQ1002" s="62" t="b">
        <f t="shared" si="11710"/>
        <v>1</v>
      </c>
      <c r="AR1002" s="51" t="str">
        <f t="shared" ref="AR1002" si="12075">IF(COUNTIF(Codificacion2,CONCATENATE(AM1002,"_VAL_",AB1002))&gt;1,"Empate","")</f>
        <v/>
      </c>
      <c r="AS1002" s="63" t="str">
        <f t="shared" si="11309"/>
        <v>X</v>
      </c>
      <c r="AT1002" s="59" t="str">
        <f t="shared" si="11712"/>
        <v>ALI_72_SEG_1_X</v>
      </c>
      <c r="AU1002" s="63">
        <f t="shared" ref="AU1002" si="12076">IF(AND(COUNTIF(Codificacion3,AT1002)&lt;AO1002),1,COUNTIF(Codificacion3,AT1002))</f>
        <v>1</v>
      </c>
      <c r="AV1002" s="62" t="str">
        <f t="shared" si="11714"/>
        <v>Cotizacion Seleccionada</v>
      </c>
      <c r="AW1002" s="53"/>
      <c r="AX1002" s="51" t="str">
        <f t="shared" si="11715"/>
        <v>ALI_72_SEG_1VERDADERO</v>
      </c>
      <c r="AY1002" s="51">
        <f t="shared" si="11696"/>
        <v>1</v>
      </c>
      <c r="AZ1002" s="64" t="b">
        <f t="shared" si="11716"/>
        <v>0</v>
      </c>
    </row>
    <row r="1003" spans="1:52" x14ac:dyDescent="0.2">
      <c r="A1003" s="50" t="str">
        <f t="shared" si="11659"/>
        <v>ALI_72_SEG_2</v>
      </c>
      <c r="B1003" s="51" t="s">
        <v>129</v>
      </c>
      <c r="C1003" s="52">
        <v>72</v>
      </c>
      <c r="D1003" s="52">
        <f t="shared" ref="D1003" si="12077">IF(ISERROR(VLOOKUP(E1003,Proveedores,2,FALSE)),"",VLOOKUP(E1003,Proveedores,2,FALSE))</f>
        <v>2057</v>
      </c>
      <c r="E1003" s="53" t="s">
        <v>130</v>
      </c>
      <c r="F1003" s="54">
        <v>193</v>
      </c>
      <c r="G1003" s="53" t="s">
        <v>131</v>
      </c>
      <c r="H1003" s="53" t="s">
        <v>132</v>
      </c>
      <c r="I1003" s="52">
        <v>2</v>
      </c>
      <c r="J1003" s="53" t="s">
        <v>58</v>
      </c>
      <c r="K1003" s="55">
        <v>44835</v>
      </c>
      <c r="L1003" s="56">
        <v>682</v>
      </c>
      <c r="M1003" s="56">
        <v>306</v>
      </c>
      <c r="N1003" s="56">
        <v>1105</v>
      </c>
      <c r="O1003" s="56">
        <v>0</v>
      </c>
      <c r="P1003" s="57">
        <v>748</v>
      </c>
      <c r="Q1003" s="58">
        <v>0.2</v>
      </c>
      <c r="R1003" s="57">
        <v>598.4</v>
      </c>
      <c r="S1003" s="57">
        <v>748</v>
      </c>
      <c r="T1003" s="58">
        <v>0.2</v>
      </c>
      <c r="U1003" s="57">
        <v>598.4</v>
      </c>
      <c r="V1003" s="57">
        <v>748</v>
      </c>
      <c r="W1003" s="58">
        <v>0.2</v>
      </c>
      <c r="X1003" s="57">
        <v>598.4</v>
      </c>
      <c r="Y1003" s="57">
        <v>0</v>
      </c>
      <c r="Z1003" s="58"/>
      <c r="AA1003" s="57">
        <v>0</v>
      </c>
      <c r="AB1003" s="57">
        <v>1252451.2</v>
      </c>
      <c r="AC1003" s="53" t="str">
        <f t="shared" si="11698"/>
        <v>Registro Valido</v>
      </c>
      <c r="AD1003" s="57">
        <f t="shared" ref="AD1003" si="12078">IF(OR(ISERROR(VLOOKUP(CONCATENATE("ALI_",$C1003,"_SEG_",$I1003,"_PROV_",$D1003),Catalogo_Precios,AD$8,FALSE)),L1003=0),0,VLOOKUP(CONCATENATE("ALI_",$C1003,"_SEG_",$I1003,"_PROV_",$D1003),Catalogo_Precios,AD$8,FALSE))</f>
        <v>748</v>
      </c>
      <c r="AE1003" s="57">
        <f t="shared" ref="AE1003" si="12079">IF(OR(ISERROR(VLOOKUP(CONCATENATE("ALI_",$C1003,"_SEG_",$I1003,"_PROV_",$D1003),Catalogo_Precios,AE$8,FALSE)),M1003=0),0,VLOOKUP(CONCATENATE("ALI_",$C1003,"_SEG_",$I1003,"_PROV_",$D1003),Catalogo_Precios,AE$8,FALSE))</f>
        <v>748</v>
      </c>
      <c r="AF1003" s="57">
        <f t="shared" ref="AF1003" si="12080">IF(OR(ISERROR(VLOOKUP(CONCATENATE("ALI_",$C1003,"_SEG_",$I1003,"_PROV_",$D1003),Catalogo_Precios,AF$8,FALSE)),N1003=0),0,VLOOKUP(CONCATENATE("ALI_",$C1003,"_SEG_",$I1003,"_PROV_",$D1003),Catalogo_Precios,AF$8,FALSE))</f>
        <v>748</v>
      </c>
      <c r="AG1003" s="57">
        <f t="shared" ref="AG1003" si="12081">IF(OR(ISERROR(VLOOKUP(CONCATENATE("ALI_",$C1003,"_SEG_",$I1003,"_PROV_",$D1003),Catalogo_Precios,AG$8,FALSE)),O1003=0),0,VLOOKUP(CONCATENATE("ALI_",$C1003,"_SEG_",$I1003,"_PROV_",$D1003),Catalogo_Precios,AG$8,FALSE))</f>
        <v>0</v>
      </c>
      <c r="AH1003" s="57">
        <f t="shared" ref="AH1003" si="12082">IF(OR(ISERROR(VLOOKUP(CONCATENATE("ALI_",$C1003,"_SEG_",$I1003,"_PROV_",$D1003),Catalogo_Precios,AH$8,FALSE)),L1003=0),0,VLOOKUP(CONCATENATE("ALI_",$C1003,"_SEG_",$I1003,"_PROV_",$D1003),Catalogo_Precios,AH$8,FALSE))</f>
        <v>748</v>
      </c>
      <c r="AI1003" s="57">
        <f t="shared" ref="AI1003" si="12083">IF(OR(ISERROR(VLOOKUP(CONCATENATE("ALI_",$C1003,"_SEG_",$I1003,"_PROV_",$D1003),Catalogo_Precios,AI$8,FALSE)),M1003=0),0,VLOOKUP(CONCATENATE("ALI_",$C1003,"_SEG_",$I1003,"_PROV_",$D1003),Catalogo_Precios,AI$8,FALSE))</f>
        <v>748</v>
      </c>
      <c r="AJ1003" s="57">
        <f t="shared" ref="AJ1003" si="12084">IF(OR(ISERROR(VLOOKUP(CONCATENATE("ALI_",$C1003,"_SEG_",$I1003,"_PROV_",$D1003),Catalogo_Precios,AJ$8,FALSE)),N1003=0),0,VLOOKUP(CONCATENATE("ALI_",$C1003,"_SEG_",$I1003,"_PROV_",$D1003),Catalogo_Precios,AJ$8,FALSE))</f>
        <v>748</v>
      </c>
      <c r="AK1003" s="57">
        <f t="shared" ref="AK1003" si="12085">IF(OR(ISERROR(VLOOKUP(CONCATENATE("ALI_",$C1003,"_SEG_",$I1003,"_PROV_",$D1003),Catalogo_Precios,AK$8,FALSE)),O1003=0),0,VLOOKUP(CONCATENATE("ALI_",$C1003,"_SEG_",$I1003,"_PROV_",$D1003),Catalogo_Precios,AK$8,FALSE))</f>
        <v>0</v>
      </c>
      <c r="AL1003" s="53"/>
      <c r="AM1003" s="59" t="str">
        <f t="shared" si="11707"/>
        <v>ALI_72_SEG_2</v>
      </c>
      <c r="AN1003" s="59" t="str">
        <f t="shared" si="11708"/>
        <v>ALI_72_SEG_2_VAL_1252451.2</v>
      </c>
      <c r="AO1003" s="60">
        <f t="shared" ref="AO1003" si="12086">IF(OR(AB1003="",AB1003=0),0,COUNTIF(Codificacion,AM1003))</f>
        <v>2</v>
      </c>
      <c r="AP1003" s="61">
        <f t="array" ref="AP1003">MIN(IF(Codificacion=AM1003,Total_Cotizacion,""))</f>
        <v>1252451.2</v>
      </c>
      <c r="AQ1003" s="62" t="b">
        <f t="shared" si="11710"/>
        <v>1</v>
      </c>
      <c r="AR1003" s="51" t="str">
        <f t="shared" ref="AR1003" si="12087">IF(COUNTIF(Codificacion2,CONCATENATE(AM1003,"_VAL_",AB1003))&gt;1,"Empate","")</f>
        <v/>
      </c>
      <c r="AS1003" s="63" t="str">
        <f t="shared" ref="AS1003:AS1066" si="12088">IF(AND(AQ1003,AR1003="",AQ1003&lt;&gt;""),"X","")</f>
        <v>X</v>
      </c>
      <c r="AT1003" s="59" t="str">
        <f t="shared" si="11712"/>
        <v>ALI_72_SEG_2_X</v>
      </c>
      <c r="AU1003" s="63">
        <f t="shared" ref="AU1003" si="12089">IF(AND(COUNTIF(Codificacion3,AT1003)&lt;AO1003),1,COUNTIF(Codificacion3,AT1003))</f>
        <v>1</v>
      </c>
      <c r="AV1003" s="62" t="str">
        <f t="shared" si="11714"/>
        <v>Cotizacion Seleccionada</v>
      </c>
      <c r="AW1003" s="53"/>
      <c r="AX1003" s="51" t="str">
        <f t="shared" si="11715"/>
        <v>ALI_72_SEG_2VERDADERO</v>
      </c>
      <c r="AY1003" s="51">
        <f t="shared" si="11696"/>
        <v>1</v>
      </c>
      <c r="AZ1003" s="64" t="b">
        <f t="shared" si="11716"/>
        <v>0</v>
      </c>
    </row>
    <row r="1004" spans="1:52" x14ac:dyDescent="0.2">
      <c r="A1004" s="50" t="str">
        <f t="shared" si="11659"/>
        <v>ALI_72_SEG_3</v>
      </c>
      <c r="B1004" s="51" t="s">
        <v>129</v>
      </c>
      <c r="C1004" s="52">
        <v>72</v>
      </c>
      <c r="D1004" s="52">
        <f t="shared" ref="D1004" si="12090">IF(ISERROR(VLOOKUP(E1004,Proveedores,2,FALSE)),"",VLOOKUP(E1004,Proveedores,2,FALSE))</f>
        <v>2057</v>
      </c>
      <c r="E1004" s="53" t="s">
        <v>130</v>
      </c>
      <c r="F1004" s="54">
        <v>194</v>
      </c>
      <c r="G1004" s="53" t="s">
        <v>131</v>
      </c>
      <c r="H1004" s="53" t="s">
        <v>132</v>
      </c>
      <c r="I1004" s="52">
        <v>3</v>
      </c>
      <c r="J1004" s="53" t="s">
        <v>58</v>
      </c>
      <c r="K1004" s="55">
        <v>44835</v>
      </c>
      <c r="L1004" s="56">
        <v>677</v>
      </c>
      <c r="M1004" s="56">
        <v>304</v>
      </c>
      <c r="N1004" s="56">
        <v>1099</v>
      </c>
      <c r="O1004" s="56">
        <v>0</v>
      </c>
      <c r="P1004" s="57">
        <v>748</v>
      </c>
      <c r="Q1004" s="58">
        <v>0.2</v>
      </c>
      <c r="R1004" s="57">
        <v>598.4</v>
      </c>
      <c r="S1004" s="57">
        <v>748</v>
      </c>
      <c r="T1004" s="58">
        <v>0.2</v>
      </c>
      <c r="U1004" s="57">
        <v>598.4</v>
      </c>
      <c r="V1004" s="57">
        <v>748</v>
      </c>
      <c r="W1004" s="58">
        <v>0.2</v>
      </c>
      <c r="X1004" s="57">
        <v>598.4</v>
      </c>
      <c r="Y1004" s="57">
        <v>0</v>
      </c>
      <c r="Z1004" s="58"/>
      <c r="AA1004" s="57">
        <v>0</v>
      </c>
      <c r="AB1004" s="57">
        <v>1244672</v>
      </c>
      <c r="AC1004" s="53" t="str">
        <f t="shared" si="11698"/>
        <v>Registro Valido</v>
      </c>
      <c r="AD1004" s="57">
        <f t="shared" ref="AD1004" si="12091">IF(OR(ISERROR(VLOOKUP(CONCATENATE("ALI_",$C1004,"_SEG_",$I1004,"_PROV_",$D1004),Catalogo_Precios,AD$8,FALSE)),L1004=0),0,VLOOKUP(CONCATENATE("ALI_",$C1004,"_SEG_",$I1004,"_PROV_",$D1004),Catalogo_Precios,AD$8,FALSE))</f>
        <v>748</v>
      </c>
      <c r="AE1004" s="57">
        <f t="shared" ref="AE1004" si="12092">IF(OR(ISERROR(VLOOKUP(CONCATENATE("ALI_",$C1004,"_SEG_",$I1004,"_PROV_",$D1004),Catalogo_Precios,AE$8,FALSE)),M1004=0),0,VLOOKUP(CONCATENATE("ALI_",$C1004,"_SEG_",$I1004,"_PROV_",$D1004),Catalogo_Precios,AE$8,FALSE))</f>
        <v>748</v>
      </c>
      <c r="AF1004" s="57">
        <f t="shared" ref="AF1004" si="12093">IF(OR(ISERROR(VLOOKUP(CONCATENATE("ALI_",$C1004,"_SEG_",$I1004,"_PROV_",$D1004),Catalogo_Precios,AF$8,FALSE)),N1004=0),0,VLOOKUP(CONCATENATE("ALI_",$C1004,"_SEG_",$I1004,"_PROV_",$D1004),Catalogo_Precios,AF$8,FALSE))</f>
        <v>748</v>
      </c>
      <c r="AG1004" s="57">
        <f t="shared" ref="AG1004" si="12094">IF(OR(ISERROR(VLOOKUP(CONCATENATE("ALI_",$C1004,"_SEG_",$I1004,"_PROV_",$D1004),Catalogo_Precios,AG$8,FALSE)),O1004=0),0,VLOOKUP(CONCATENATE("ALI_",$C1004,"_SEG_",$I1004,"_PROV_",$D1004),Catalogo_Precios,AG$8,FALSE))</f>
        <v>0</v>
      </c>
      <c r="AH1004" s="57">
        <f t="shared" ref="AH1004" si="12095">IF(OR(ISERROR(VLOOKUP(CONCATENATE("ALI_",$C1004,"_SEG_",$I1004,"_PROV_",$D1004),Catalogo_Precios,AH$8,FALSE)),L1004=0),0,VLOOKUP(CONCATENATE("ALI_",$C1004,"_SEG_",$I1004,"_PROV_",$D1004),Catalogo_Precios,AH$8,FALSE))</f>
        <v>748</v>
      </c>
      <c r="AI1004" s="57">
        <f t="shared" ref="AI1004" si="12096">IF(OR(ISERROR(VLOOKUP(CONCATENATE("ALI_",$C1004,"_SEG_",$I1004,"_PROV_",$D1004),Catalogo_Precios,AI$8,FALSE)),M1004=0),0,VLOOKUP(CONCATENATE("ALI_",$C1004,"_SEG_",$I1004,"_PROV_",$D1004),Catalogo_Precios,AI$8,FALSE))</f>
        <v>748</v>
      </c>
      <c r="AJ1004" s="57">
        <f t="shared" ref="AJ1004" si="12097">IF(OR(ISERROR(VLOOKUP(CONCATENATE("ALI_",$C1004,"_SEG_",$I1004,"_PROV_",$D1004),Catalogo_Precios,AJ$8,FALSE)),N1004=0),0,VLOOKUP(CONCATENATE("ALI_",$C1004,"_SEG_",$I1004,"_PROV_",$D1004),Catalogo_Precios,AJ$8,FALSE))</f>
        <v>748</v>
      </c>
      <c r="AK1004" s="57">
        <f t="shared" ref="AK1004" si="12098">IF(OR(ISERROR(VLOOKUP(CONCATENATE("ALI_",$C1004,"_SEG_",$I1004,"_PROV_",$D1004),Catalogo_Precios,AK$8,FALSE)),O1004=0),0,VLOOKUP(CONCATENATE("ALI_",$C1004,"_SEG_",$I1004,"_PROV_",$D1004),Catalogo_Precios,AK$8,FALSE))</f>
        <v>0</v>
      </c>
      <c r="AL1004" s="53"/>
      <c r="AM1004" s="59" t="str">
        <f t="shared" si="11707"/>
        <v>ALI_72_SEG_3</v>
      </c>
      <c r="AN1004" s="59" t="str">
        <f t="shared" si="11708"/>
        <v>ALI_72_SEG_3_VAL_1244672</v>
      </c>
      <c r="AO1004" s="60">
        <f t="shared" ref="AO1004" si="12099">IF(OR(AB1004="",AB1004=0),0,COUNTIF(Codificacion,AM1004))</f>
        <v>2</v>
      </c>
      <c r="AP1004" s="61">
        <f t="array" ref="AP1004">MIN(IF(Codificacion=AM1004,Total_Cotizacion,""))</f>
        <v>1244672</v>
      </c>
      <c r="AQ1004" s="62" t="b">
        <f t="shared" si="11710"/>
        <v>1</v>
      </c>
      <c r="AR1004" s="51" t="str">
        <f t="shared" ref="AR1004" si="12100">IF(COUNTIF(Codificacion2,CONCATENATE(AM1004,"_VAL_",AB1004))&gt;1,"Empate","")</f>
        <v/>
      </c>
      <c r="AS1004" s="63" t="str">
        <f t="shared" si="12088"/>
        <v>X</v>
      </c>
      <c r="AT1004" s="59" t="str">
        <f t="shared" si="11712"/>
        <v>ALI_72_SEG_3_X</v>
      </c>
      <c r="AU1004" s="63">
        <f t="shared" ref="AU1004" si="12101">IF(AND(COUNTIF(Codificacion3,AT1004)&lt;AO1004),1,COUNTIF(Codificacion3,AT1004))</f>
        <v>1</v>
      </c>
      <c r="AV1004" s="62" t="str">
        <f t="shared" si="11714"/>
        <v>Cotizacion Seleccionada</v>
      </c>
      <c r="AW1004" s="53"/>
      <c r="AX1004" s="51" t="str">
        <f t="shared" si="11715"/>
        <v>ALI_72_SEG_3VERDADERO</v>
      </c>
      <c r="AY1004" s="51">
        <f t="shared" si="11696"/>
        <v>1</v>
      </c>
      <c r="AZ1004" s="64" t="b">
        <f t="shared" si="11716"/>
        <v>0</v>
      </c>
    </row>
    <row r="1005" spans="1:52" x14ac:dyDescent="0.2">
      <c r="A1005" s="50" t="str">
        <f t="shared" si="11659"/>
        <v>ALI_72_SEG_4</v>
      </c>
      <c r="B1005" s="51" t="s">
        <v>129</v>
      </c>
      <c r="C1005" s="52">
        <v>72</v>
      </c>
      <c r="D1005" s="52">
        <f t="shared" ref="D1005" si="12102">IF(ISERROR(VLOOKUP(E1005,Proveedores,2,FALSE)),"",VLOOKUP(E1005,Proveedores,2,FALSE))</f>
        <v>2057</v>
      </c>
      <c r="E1005" s="53" t="s">
        <v>130</v>
      </c>
      <c r="F1005" s="54">
        <v>195</v>
      </c>
      <c r="G1005" s="53" t="s">
        <v>131</v>
      </c>
      <c r="H1005" s="53" t="s">
        <v>132</v>
      </c>
      <c r="I1005" s="52">
        <v>4</v>
      </c>
      <c r="J1005" s="53" t="s">
        <v>58</v>
      </c>
      <c r="K1005" s="55">
        <v>44835</v>
      </c>
      <c r="L1005" s="56">
        <v>722</v>
      </c>
      <c r="M1005" s="56">
        <v>324</v>
      </c>
      <c r="N1005" s="56">
        <v>1170</v>
      </c>
      <c r="O1005" s="56">
        <v>0</v>
      </c>
      <c r="P1005" s="57">
        <v>748</v>
      </c>
      <c r="Q1005" s="58">
        <v>0.2</v>
      </c>
      <c r="R1005" s="57">
        <v>598.4</v>
      </c>
      <c r="S1005" s="57">
        <v>748</v>
      </c>
      <c r="T1005" s="58">
        <v>0.2</v>
      </c>
      <c r="U1005" s="57">
        <v>598.4</v>
      </c>
      <c r="V1005" s="57">
        <v>748</v>
      </c>
      <c r="W1005" s="58">
        <v>0.2</v>
      </c>
      <c r="X1005" s="57">
        <v>598.4</v>
      </c>
      <c r="Y1005" s="57">
        <v>0</v>
      </c>
      <c r="Z1005" s="58"/>
      <c r="AA1005" s="57">
        <v>0</v>
      </c>
      <c r="AB1005" s="57">
        <v>1326054.3999999999</v>
      </c>
      <c r="AC1005" s="53" t="str">
        <f t="shared" si="11698"/>
        <v>Registro Valido</v>
      </c>
      <c r="AD1005" s="57">
        <f t="shared" ref="AD1005" si="12103">IF(OR(ISERROR(VLOOKUP(CONCATENATE("ALI_",$C1005,"_SEG_",$I1005,"_PROV_",$D1005),Catalogo_Precios,AD$8,FALSE)),L1005=0),0,VLOOKUP(CONCATENATE("ALI_",$C1005,"_SEG_",$I1005,"_PROV_",$D1005),Catalogo_Precios,AD$8,FALSE))</f>
        <v>748</v>
      </c>
      <c r="AE1005" s="57">
        <f t="shared" ref="AE1005" si="12104">IF(OR(ISERROR(VLOOKUP(CONCATENATE("ALI_",$C1005,"_SEG_",$I1005,"_PROV_",$D1005),Catalogo_Precios,AE$8,FALSE)),M1005=0),0,VLOOKUP(CONCATENATE("ALI_",$C1005,"_SEG_",$I1005,"_PROV_",$D1005),Catalogo_Precios,AE$8,FALSE))</f>
        <v>748</v>
      </c>
      <c r="AF1005" s="57">
        <f t="shared" ref="AF1005" si="12105">IF(OR(ISERROR(VLOOKUP(CONCATENATE("ALI_",$C1005,"_SEG_",$I1005,"_PROV_",$D1005),Catalogo_Precios,AF$8,FALSE)),N1005=0),0,VLOOKUP(CONCATENATE("ALI_",$C1005,"_SEG_",$I1005,"_PROV_",$D1005),Catalogo_Precios,AF$8,FALSE))</f>
        <v>748</v>
      </c>
      <c r="AG1005" s="57">
        <f t="shared" ref="AG1005" si="12106">IF(OR(ISERROR(VLOOKUP(CONCATENATE("ALI_",$C1005,"_SEG_",$I1005,"_PROV_",$D1005),Catalogo_Precios,AG$8,FALSE)),O1005=0),0,VLOOKUP(CONCATENATE("ALI_",$C1005,"_SEG_",$I1005,"_PROV_",$D1005),Catalogo_Precios,AG$8,FALSE))</f>
        <v>0</v>
      </c>
      <c r="AH1005" s="57">
        <f t="shared" ref="AH1005" si="12107">IF(OR(ISERROR(VLOOKUP(CONCATENATE("ALI_",$C1005,"_SEG_",$I1005,"_PROV_",$D1005),Catalogo_Precios,AH$8,FALSE)),L1005=0),0,VLOOKUP(CONCATENATE("ALI_",$C1005,"_SEG_",$I1005,"_PROV_",$D1005),Catalogo_Precios,AH$8,FALSE))</f>
        <v>748</v>
      </c>
      <c r="AI1005" s="57">
        <f t="shared" ref="AI1005" si="12108">IF(OR(ISERROR(VLOOKUP(CONCATENATE("ALI_",$C1005,"_SEG_",$I1005,"_PROV_",$D1005),Catalogo_Precios,AI$8,FALSE)),M1005=0),0,VLOOKUP(CONCATENATE("ALI_",$C1005,"_SEG_",$I1005,"_PROV_",$D1005),Catalogo_Precios,AI$8,FALSE))</f>
        <v>748</v>
      </c>
      <c r="AJ1005" s="57">
        <f t="shared" ref="AJ1005" si="12109">IF(OR(ISERROR(VLOOKUP(CONCATENATE("ALI_",$C1005,"_SEG_",$I1005,"_PROV_",$D1005),Catalogo_Precios,AJ$8,FALSE)),N1005=0),0,VLOOKUP(CONCATENATE("ALI_",$C1005,"_SEG_",$I1005,"_PROV_",$D1005),Catalogo_Precios,AJ$8,FALSE))</f>
        <v>748</v>
      </c>
      <c r="AK1005" s="57">
        <f t="shared" ref="AK1005" si="12110">IF(OR(ISERROR(VLOOKUP(CONCATENATE("ALI_",$C1005,"_SEG_",$I1005,"_PROV_",$D1005),Catalogo_Precios,AK$8,FALSE)),O1005=0),0,VLOOKUP(CONCATENATE("ALI_",$C1005,"_SEG_",$I1005,"_PROV_",$D1005),Catalogo_Precios,AK$8,FALSE))</f>
        <v>0</v>
      </c>
      <c r="AL1005" s="53"/>
      <c r="AM1005" s="59" t="str">
        <f t="shared" si="11707"/>
        <v>ALI_72_SEG_4</v>
      </c>
      <c r="AN1005" s="59" t="str">
        <f t="shared" si="11708"/>
        <v>ALI_72_SEG_4_VAL_1326054.4</v>
      </c>
      <c r="AO1005" s="60">
        <f t="shared" ref="AO1005" si="12111">IF(OR(AB1005="",AB1005=0),0,COUNTIF(Codificacion,AM1005))</f>
        <v>2</v>
      </c>
      <c r="AP1005" s="61">
        <f t="array" ref="AP1005">MIN(IF(Codificacion=AM1005,Total_Cotizacion,""))</f>
        <v>1326054.3999999999</v>
      </c>
      <c r="AQ1005" s="62" t="b">
        <f t="shared" si="11710"/>
        <v>1</v>
      </c>
      <c r="AR1005" s="51" t="str">
        <f t="shared" ref="AR1005" si="12112">IF(COUNTIF(Codificacion2,CONCATENATE(AM1005,"_VAL_",AB1005))&gt;1,"Empate","")</f>
        <v/>
      </c>
      <c r="AS1005" s="63" t="str">
        <f t="shared" si="12088"/>
        <v>X</v>
      </c>
      <c r="AT1005" s="59" t="str">
        <f t="shared" si="11712"/>
        <v>ALI_72_SEG_4_X</v>
      </c>
      <c r="AU1005" s="63">
        <f t="shared" ref="AU1005" si="12113">IF(AND(COUNTIF(Codificacion3,AT1005)&lt;AO1005),1,COUNTIF(Codificacion3,AT1005))</f>
        <v>1</v>
      </c>
      <c r="AV1005" s="62" t="str">
        <f t="shared" si="11714"/>
        <v>Cotizacion Seleccionada</v>
      </c>
      <c r="AW1005" s="53"/>
      <c r="AX1005" s="51" t="str">
        <f t="shared" si="11715"/>
        <v>ALI_72_SEG_4VERDADERO</v>
      </c>
      <c r="AY1005" s="51">
        <f t="shared" si="11696"/>
        <v>1</v>
      </c>
      <c r="AZ1005" s="64" t="b">
        <f t="shared" si="11716"/>
        <v>0</v>
      </c>
    </row>
    <row r="1006" spans="1:52" x14ac:dyDescent="0.2">
      <c r="A1006" s="50" t="str">
        <f t="shared" si="11659"/>
        <v>ALI_72_SEG_5</v>
      </c>
      <c r="B1006" s="51" t="s">
        <v>129</v>
      </c>
      <c r="C1006" s="52">
        <v>72</v>
      </c>
      <c r="D1006" s="52">
        <f t="shared" ref="D1006" si="12114">IF(ISERROR(VLOOKUP(E1006,Proveedores,2,FALSE)),"",VLOOKUP(E1006,Proveedores,2,FALSE))</f>
        <v>2057</v>
      </c>
      <c r="E1006" s="53" t="s">
        <v>130</v>
      </c>
      <c r="F1006" s="54">
        <v>196</v>
      </c>
      <c r="G1006" s="53" t="s">
        <v>131</v>
      </c>
      <c r="H1006" s="53" t="s">
        <v>132</v>
      </c>
      <c r="I1006" s="52">
        <v>5</v>
      </c>
      <c r="J1006" s="53" t="s">
        <v>58</v>
      </c>
      <c r="K1006" s="55">
        <v>44835</v>
      </c>
      <c r="L1006" s="56">
        <v>671</v>
      </c>
      <c r="M1006" s="56">
        <v>301</v>
      </c>
      <c r="N1006" s="56">
        <v>1088</v>
      </c>
      <c r="O1006" s="56">
        <v>0</v>
      </c>
      <c r="P1006" s="57">
        <v>748</v>
      </c>
      <c r="Q1006" s="58">
        <v>0.2</v>
      </c>
      <c r="R1006" s="57">
        <v>598.4</v>
      </c>
      <c r="S1006" s="57">
        <v>748</v>
      </c>
      <c r="T1006" s="58">
        <v>0.2</v>
      </c>
      <c r="U1006" s="57">
        <v>598.4</v>
      </c>
      <c r="V1006" s="57">
        <v>748</v>
      </c>
      <c r="W1006" s="58">
        <v>0.2</v>
      </c>
      <c r="X1006" s="57">
        <v>598.4</v>
      </c>
      <c r="Y1006" s="57">
        <v>0</v>
      </c>
      <c r="Z1006" s="58"/>
      <c r="AA1006" s="57">
        <v>0</v>
      </c>
      <c r="AB1006" s="57">
        <v>1232704</v>
      </c>
      <c r="AC1006" s="53" t="str">
        <f t="shared" si="11698"/>
        <v>Registro Valido</v>
      </c>
      <c r="AD1006" s="57">
        <f t="shared" ref="AD1006" si="12115">IF(OR(ISERROR(VLOOKUP(CONCATENATE("ALI_",$C1006,"_SEG_",$I1006,"_PROV_",$D1006),Catalogo_Precios,AD$8,FALSE)),L1006=0),0,VLOOKUP(CONCATENATE("ALI_",$C1006,"_SEG_",$I1006,"_PROV_",$D1006),Catalogo_Precios,AD$8,FALSE))</f>
        <v>748</v>
      </c>
      <c r="AE1006" s="57">
        <f t="shared" ref="AE1006" si="12116">IF(OR(ISERROR(VLOOKUP(CONCATENATE("ALI_",$C1006,"_SEG_",$I1006,"_PROV_",$D1006),Catalogo_Precios,AE$8,FALSE)),M1006=0),0,VLOOKUP(CONCATENATE("ALI_",$C1006,"_SEG_",$I1006,"_PROV_",$D1006),Catalogo_Precios,AE$8,FALSE))</f>
        <v>748</v>
      </c>
      <c r="AF1006" s="57">
        <f t="shared" ref="AF1006" si="12117">IF(OR(ISERROR(VLOOKUP(CONCATENATE("ALI_",$C1006,"_SEG_",$I1006,"_PROV_",$D1006),Catalogo_Precios,AF$8,FALSE)),N1006=0),0,VLOOKUP(CONCATENATE("ALI_",$C1006,"_SEG_",$I1006,"_PROV_",$D1006),Catalogo_Precios,AF$8,FALSE))</f>
        <v>748</v>
      </c>
      <c r="AG1006" s="57">
        <f t="shared" ref="AG1006" si="12118">IF(OR(ISERROR(VLOOKUP(CONCATENATE("ALI_",$C1006,"_SEG_",$I1006,"_PROV_",$D1006),Catalogo_Precios,AG$8,FALSE)),O1006=0),0,VLOOKUP(CONCATENATE("ALI_",$C1006,"_SEG_",$I1006,"_PROV_",$D1006),Catalogo_Precios,AG$8,FALSE))</f>
        <v>0</v>
      </c>
      <c r="AH1006" s="57">
        <f t="shared" ref="AH1006" si="12119">IF(OR(ISERROR(VLOOKUP(CONCATENATE("ALI_",$C1006,"_SEG_",$I1006,"_PROV_",$D1006),Catalogo_Precios,AH$8,FALSE)),L1006=0),0,VLOOKUP(CONCATENATE("ALI_",$C1006,"_SEG_",$I1006,"_PROV_",$D1006),Catalogo_Precios,AH$8,FALSE))</f>
        <v>748</v>
      </c>
      <c r="AI1006" s="57">
        <f t="shared" ref="AI1006" si="12120">IF(OR(ISERROR(VLOOKUP(CONCATENATE("ALI_",$C1006,"_SEG_",$I1006,"_PROV_",$D1006),Catalogo_Precios,AI$8,FALSE)),M1006=0),0,VLOOKUP(CONCATENATE("ALI_",$C1006,"_SEG_",$I1006,"_PROV_",$D1006),Catalogo_Precios,AI$8,FALSE))</f>
        <v>748</v>
      </c>
      <c r="AJ1006" s="57">
        <f t="shared" ref="AJ1006" si="12121">IF(OR(ISERROR(VLOOKUP(CONCATENATE("ALI_",$C1006,"_SEG_",$I1006,"_PROV_",$D1006),Catalogo_Precios,AJ$8,FALSE)),N1006=0),0,VLOOKUP(CONCATENATE("ALI_",$C1006,"_SEG_",$I1006,"_PROV_",$D1006),Catalogo_Precios,AJ$8,FALSE))</f>
        <v>748</v>
      </c>
      <c r="AK1006" s="57">
        <f t="shared" ref="AK1006" si="12122">IF(OR(ISERROR(VLOOKUP(CONCATENATE("ALI_",$C1006,"_SEG_",$I1006,"_PROV_",$D1006),Catalogo_Precios,AK$8,FALSE)),O1006=0),0,VLOOKUP(CONCATENATE("ALI_",$C1006,"_SEG_",$I1006,"_PROV_",$D1006),Catalogo_Precios,AK$8,FALSE))</f>
        <v>0</v>
      </c>
      <c r="AL1006" s="53"/>
      <c r="AM1006" s="59" t="str">
        <f t="shared" si="11707"/>
        <v>ALI_72_SEG_5</v>
      </c>
      <c r="AN1006" s="59" t="str">
        <f t="shared" si="11708"/>
        <v>ALI_72_SEG_5_VAL_1232704</v>
      </c>
      <c r="AO1006" s="60">
        <f t="shared" ref="AO1006" si="12123">IF(OR(AB1006="",AB1006=0),0,COUNTIF(Codificacion,AM1006))</f>
        <v>2</v>
      </c>
      <c r="AP1006" s="61">
        <f t="array" ref="AP1006">MIN(IF(Codificacion=AM1006,Total_Cotizacion,""))</f>
        <v>1232704</v>
      </c>
      <c r="AQ1006" s="62" t="b">
        <f t="shared" si="11710"/>
        <v>1</v>
      </c>
      <c r="AR1006" s="51" t="str">
        <f t="shared" ref="AR1006" si="12124">IF(COUNTIF(Codificacion2,CONCATENATE(AM1006,"_VAL_",AB1006))&gt;1,"Empate","")</f>
        <v/>
      </c>
      <c r="AS1006" s="63" t="str">
        <f t="shared" si="12088"/>
        <v>X</v>
      </c>
      <c r="AT1006" s="59" t="str">
        <f t="shared" si="11712"/>
        <v>ALI_72_SEG_5_X</v>
      </c>
      <c r="AU1006" s="63">
        <f t="shared" ref="AU1006" si="12125">IF(AND(COUNTIF(Codificacion3,AT1006)&lt;AO1006),1,COUNTIF(Codificacion3,AT1006))</f>
        <v>1</v>
      </c>
      <c r="AV1006" s="62" t="str">
        <f t="shared" si="11714"/>
        <v>Cotizacion Seleccionada</v>
      </c>
      <c r="AW1006" s="53"/>
      <c r="AX1006" s="51" t="str">
        <f t="shared" si="11715"/>
        <v>ALI_72_SEG_5VERDADERO</v>
      </c>
      <c r="AY1006" s="51">
        <f t="shared" si="11696"/>
        <v>1</v>
      </c>
      <c r="AZ1006" s="64" t="b">
        <f t="shared" si="11716"/>
        <v>0</v>
      </c>
    </row>
    <row r="1007" spans="1:52" x14ac:dyDescent="0.2">
      <c r="A1007" s="50" t="str">
        <f t="shared" si="11659"/>
        <v>ALI_72_SEG_6</v>
      </c>
      <c r="B1007" s="51" t="s">
        <v>129</v>
      </c>
      <c r="C1007" s="52">
        <v>72</v>
      </c>
      <c r="D1007" s="52">
        <f t="shared" ref="D1007" si="12126">IF(ISERROR(VLOOKUP(E1007,Proveedores,2,FALSE)),"",VLOOKUP(E1007,Proveedores,2,FALSE))</f>
        <v>2057</v>
      </c>
      <c r="E1007" s="53" t="s">
        <v>130</v>
      </c>
      <c r="F1007" s="54">
        <v>197</v>
      </c>
      <c r="G1007" s="53" t="s">
        <v>131</v>
      </c>
      <c r="H1007" s="53" t="s">
        <v>132</v>
      </c>
      <c r="I1007" s="52">
        <v>6</v>
      </c>
      <c r="J1007" s="53" t="s">
        <v>58</v>
      </c>
      <c r="K1007" s="55">
        <v>44835</v>
      </c>
      <c r="L1007" s="56">
        <v>726</v>
      </c>
      <c r="M1007" s="56">
        <v>326</v>
      </c>
      <c r="N1007" s="56">
        <v>1178</v>
      </c>
      <c r="O1007" s="56">
        <v>0</v>
      </c>
      <c r="P1007" s="57">
        <v>748</v>
      </c>
      <c r="Q1007" s="58">
        <v>0.2</v>
      </c>
      <c r="R1007" s="57">
        <v>598.4</v>
      </c>
      <c r="S1007" s="57">
        <v>748</v>
      </c>
      <c r="T1007" s="58">
        <v>0.2</v>
      </c>
      <c r="U1007" s="57">
        <v>598.4</v>
      </c>
      <c r="V1007" s="57">
        <v>748</v>
      </c>
      <c r="W1007" s="58">
        <v>0.2</v>
      </c>
      <c r="X1007" s="57">
        <v>598.4</v>
      </c>
      <c r="Y1007" s="57">
        <v>0</v>
      </c>
      <c r="Z1007" s="58"/>
      <c r="AA1007" s="57">
        <v>0</v>
      </c>
      <c r="AB1007" s="57">
        <v>1334432</v>
      </c>
      <c r="AC1007" s="53" t="str">
        <f t="shared" si="11698"/>
        <v>Registro Valido</v>
      </c>
      <c r="AD1007" s="57">
        <f t="shared" ref="AD1007" si="12127">IF(OR(ISERROR(VLOOKUP(CONCATENATE("ALI_",$C1007,"_SEG_",$I1007,"_PROV_",$D1007),Catalogo_Precios,AD$8,FALSE)),L1007=0),0,VLOOKUP(CONCATENATE("ALI_",$C1007,"_SEG_",$I1007,"_PROV_",$D1007),Catalogo_Precios,AD$8,FALSE))</f>
        <v>748</v>
      </c>
      <c r="AE1007" s="57">
        <f t="shared" ref="AE1007" si="12128">IF(OR(ISERROR(VLOOKUP(CONCATENATE("ALI_",$C1007,"_SEG_",$I1007,"_PROV_",$D1007),Catalogo_Precios,AE$8,FALSE)),M1007=0),0,VLOOKUP(CONCATENATE("ALI_",$C1007,"_SEG_",$I1007,"_PROV_",$D1007),Catalogo_Precios,AE$8,FALSE))</f>
        <v>748</v>
      </c>
      <c r="AF1007" s="57">
        <f t="shared" ref="AF1007" si="12129">IF(OR(ISERROR(VLOOKUP(CONCATENATE("ALI_",$C1007,"_SEG_",$I1007,"_PROV_",$D1007),Catalogo_Precios,AF$8,FALSE)),N1007=0),0,VLOOKUP(CONCATENATE("ALI_",$C1007,"_SEG_",$I1007,"_PROV_",$D1007),Catalogo_Precios,AF$8,FALSE))</f>
        <v>748</v>
      </c>
      <c r="AG1007" s="57">
        <f t="shared" ref="AG1007" si="12130">IF(OR(ISERROR(VLOOKUP(CONCATENATE("ALI_",$C1007,"_SEG_",$I1007,"_PROV_",$D1007),Catalogo_Precios,AG$8,FALSE)),O1007=0),0,VLOOKUP(CONCATENATE("ALI_",$C1007,"_SEG_",$I1007,"_PROV_",$D1007),Catalogo_Precios,AG$8,FALSE))</f>
        <v>0</v>
      </c>
      <c r="AH1007" s="57">
        <f t="shared" ref="AH1007" si="12131">IF(OR(ISERROR(VLOOKUP(CONCATENATE("ALI_",$C1007,"_SEG_",$I1007,"_PROV_",$D1007),Catalogo_Precios,AH$8,FALSE)),L1007=0),0,VLOOKUP(CONCATENATE("ALI_",$C1007,"_SEG_",$I1007,"_PROV_",$D1007),Catalogo_Precios,AH$8,FALSE))</f>
        <v>748</v>
      </c>
      <c r="AI1007" s="57">
        <f t="shared" ref="AI1007" si="12132">IF(OR(ISERROR(VLOOKUP(CONCATENATE("ALI_",$C1007,"_SEG_",$I1007,"_PROV_",$D1007),Catalogo_Precios,AI$8,FALSE)),M1007=0),0,VLOOKUP(CONCATENATE("ALI_",$C1007,"_SEG_",$I1007,"_PROV_",$D1007),Catalogo_Precios,AI$8,FALSE))</f>
        <v>748</v>
      </c>
      <c r="AJ1007" s="57">
        <f t="shared" ref="AJ1007" si="12133">IF(OR(ISERROR(VLOOKUP(CONCATENATE("ALI_",$C1007,"_SEG_",$I1007,"_PROV_",$D1007),Catalogo_Precios,AJ$8,FALSE)),N1007=0),0,VLOOKUP(CONCATENATE("ALI_",$C1007,"_SEG_",$I1007,"_PROV_",$D1007),Catalogo_Precios,AJ$8,FALSE))</f>
        <v>748</v>
      </c>
      <c r="AK1007" s="57">
        <f t="shared" ref="AK1007" si="12134">IF(OR(ISERROR(VLOOKUP(CONCATENATE("ALI_",$C1007,"_SEG_",$I1007,"_PROV_",$D1007),Catalogo_Precios,AK$8,FALSE)),O1007=0),0,VLOOKUP(CONCATENATE("ALI_",$C1007,"_SEG_",$I1007,"_PROV_",$D1007),Catalogo_Precios,AK$8,FALSE))</f>
        <v>0</v>
      </c>
      <c r="AL1007" s="53"/>
      <c r="AM1007" s="59" t="str">
        <f t="shared" si="11707"/>
        <v>ALI_72_SEG_6</v>
      </c>
      <c r="AN1007" s="59" t="str">
        <f t="shared" si="11708"/>
        <v>ALI_72_SEG_6_VAL_1334432</v>
      </c>
      <c r="AO1007" s="60">
        <f t="shared" ref="AO1007" si="12135">IF(OR(AB1007="",AB1007=0),0,COUNTIF(Codificacion,AM1007))</f>
        <v>2</v>
      </c>
      <c r="AP1007" s="61">
        <f t="array" ref="AP1007">MIN(IF(Codificacion=AM1007,Total_Cotizacion,""))</f>
        <v>1334432</v>
      </c>
      <c r="AQ1007" s="62" t="b">
        <f t="shared" si="11710"/>
        <v>1</v>
      </c>
      <c r="AR1007" s="51" t="str">
        <f t="shared" ref="AR1007" si="12136">IF(COUNTIF(Codificacion2,CONCATENATE(AM1007,"_VAL_",AB1007))&gt;1,"Empate","")</f>
        <v/>
      </c>
      <c r="AS1007" s="63" t="str">
        <f t="shared" si="12088"/>
        <v>X</v>
      </c>
      <c r="AT1007" s="59" t="str">
        <f t="shared" si="11712"/>
        <v>ALI_72_SEG_6_X</v>
      </c>
      <c r="AU1007" s="63">
        <f t="shared" ref="AU1007" si="12137">IF(AND(COUNTIF(Codificacion3,AT1007)&lt;AO1007),1,COUNTIF(Codificacion3,AT1007))</f>
        <v>1</v>
      </c>
      <c r="AV1007" s="62" t="str">
        <f t="shared" si="11714"/>
        <v>Cotizacion Seleccionada</v>
      </c>
      <c r="AW1007" s="53"/>
      <c r="AX1007" s="51" t="str">
        <f t="shared" si="11715"/>
        <v>ALI_72_SEG_6VERDADERO</v>
      </c>
      <c r="AY1007" s="51">
        <f t="shared" si="11696"/>
        <v>1</v>
      </c>
      <c r="AZ1007" s="64" t="b">
        <f t="shared" si="11716"/>
        <v>0</v>
      </c>
    </row>
    <row r="1008" spans="1:52" x14ac:dyDescent="0.2">
      <c r="A1008" s="50" t="str">
        <f t="shared" si="11659"/>
        <v>ALI_72_SEG_7</v>
      </c>
      <c r="B1008" s="51" t="s">
        <v>129</v>
      </c>
      <c r="C1008" s="52">
        <v>72</v>
      </c>
      <c r="D1008" s="52">
        <f t="shared" ref="D1008" si="12138">IF(ISERROR(VLOOKUP(E1008,Proveedores,2,FALSE)),"",VLOOKUP(E1008,Proveedores,2,FALSE))</f>
        <v>2057</v>
      </c>
      <c r="E1008" s="53" t="s">
        <v>130</v>
      </c>
      <c r="F1008" s="54">
        <v>198</v>
      </c>
      <c r="G1008" s="53" t="s">
        <v>131</v>
      </c>
      <c r="H1008" s="53" t="s">
        <v>132</v>
      </c>
      <c r="I1008" s="52">
        <v>7</v>
      </c>
      <c r="J1008" s="53" t="s">
        <v>58</v>
      </c>
      <c r="K1008" s="55">
        <v>44835</v>
      </c>
      <c r="L1008" s="56">
        <v>742</v>
      </c>
      <c r="M1008" s="56">
        <v>333</v>
      </c>
      <c r="N1008" s="56">
        <v>1203</v>
      </c>
      <c r="O1008" s="56">
        <v>0</v>
      </c>
      <c r="P1008" s="57">
        <v>748</v>
      </c>
      <c r="Q1008" s="58">
        <v>0.2</v>
      </c>
      <c r="R1008" s="57">
        <v>598.4</v>
      </c>
      <c r="S1008" s="57">
        <v>748</v>
      </c>
      <c r="T1008" s="58">
        <v>0.2</v>
      </c>
      <c r="U1008" s="57">
        <v>598.4</v>
      </c>
      <c r="V1008" s="57">
        <v>748</v>
      </c>
      <c r="W1008" s="58">
        <v>0.2</v>
      </c>
      <c r="X1008" s="57">
        <v>598.4</v>
      </c>
      <c r="Y1008" s="57">
        <v>0</v>
      </c>
      <c r="Z1008" s="58"/>
      <c r="AA1008" s="57">
        <v>0</v>
      </c>
      <c r="AB1008" s="57">
        <v>1363155.2</v>
      </c>
      <c r="AC1008" s="53" t="str">
        <f t="shared" si="11698"/>
        <v>Registro Valido</v>
      </c>
      <c r="AD1008" s="57">
        <f t="shared" ref="AD1008" si="12139">IF(OR(ISERROR(VLOOKUP(CONCATENATE("ALI_",$C1008,"_SEG_",$I1008,"_PROV_",$D1008),Catalogo_Precios,AD$8,FALSE)),L1008=0),0,VLOOKUP(CONCATENATE("ALI_",$C1008,"_SEG_",$I1008,"_PROV_",$D1008),Catalogo_Precios,AD$8,FALSE))</f>
        <v>748</v>
      </c>
      <c r="AE1008" s="57">
        <f t="shared" ref="AE1008" si="12140">IF(OR(ISERROR(VLOOKUP(CONCATENATE("ALI_",$C1008,"_SEG_",$I1008,"_PROV_",$D1008),Catalogo_Precios,AE$8,FALSE)),M1008=0),0,VLOOKUP(CONCATENATE("ALI_",$C1008,"_SEG_",$I1008,"_PROV_",$D1008),Catalogo_Precios,AE$8,FALSE))</f>
        <v>748</v>
      </c>
      <c r="AF1008" s="57">
        <f t="shared" ref="AF1008" si="12141">IF(OR(ISERROR(VLOOKUP(CONCATENATE("ALI_",$C1008,"_SEG_",$I1008,"_PROV_",$D1008),Catalogo_Precios,AF$8,FALSE)),N1008=0),0,VLOOKUP(CONCATENATE("ALI_",$C1008,"_SEG_",$I1008,"_PROV_",$D1008),Catalogo_Precios,AF$8,FALSE))</f>
        <v>748</v>
      </c>
      <c r="AG1008" s="57">
        <f t="shared" ref="AG1008" si="12142">IF(OR(ISERROR(VLOOKUP(CONCATENATE("ALI_",$C1008,"_SEG_",$I1008,"_PROV_",$D1008),Catalogo_Precios,AG$8,FALSE)),O1008=0),0,VLOOKUP(CONCATENATE("ALI_",$C1008,"_SEG_",$I1008,"_PROV_",$D1008),Catalogo_Precios,AG$8,FALSE))</f>
        <v>0</v>
      </c>
      <c r="AH1008" s="57">
        <f t="shared" ref="AH1008" si="12143">IF(OR(ISERROR(VLOOKUP(CONCATENATE("ALI_",$C1008,"_SEG_",$I1008,"_PROV_",$D1008),Catalogo_Precios,AH$8,FALSE)),L1008=0),0,VLOOKUP(CONCATENATE("ALI_",$C1008,"_SEG_",$I1008,"_PROV_",$D1008),Catalogo_Precios,AH$8,FALSE))</f>
        <v>748</v>
      </c>
      <c r="AI1008" s="57">
        <f t="shared" ref="AI1008" si="12144">IF(OR(ISERROR(VLOOKUP(CONCATENATE("ALI_",$C1008,"_SEG_",$I1008,"_PROV_",$D1008),Catalogo_Precios,AI$8,FALSE)),M1008=0),0,VLOOKUP(CONCATENATE("ALI_",$C1008,"_SEG_",$I1008,"_PROV_",$D1008),Catalogo_Precios,AI$8,FALSE))</f>
        <v>748</v>
      </c>
      <c r="AJ1008" s="57">
        <f t="shared" ref="AJ1008" si="12145">IF(OR(ISERROR(VLOOKUP(CONCATENATE("ALI_",$C1008,"_SEG_",$I1008,"_PROV_",$D1008),Catalogo_Precios,AJ$8,FALSE)),N1008=0),0,VLOOKUP(CONCATENATE("ALI_",$C1008,"_SEG_",$I1008,"_PROV_",$D1008),Catalogo_Precios,AJ$8,FALSE))</f>
        <v>748</v>
      </c>
      <c r="AK1008" s="57">
        <f t="shared" ref="AK1008" si="12146">IF(OR(ISERROR(VLOOKUP(CONCATENATE("ALI_",$C1008,"_SEG_",$I1008,"_PROV_",$D1008),Catalogo_Precios,AK$8,FALSE)),O1008=0),0,VLOOKUP(CONCATENATE("ALI_",$C1008,"_SEG_",$I1008,"_PROV_",$D1008),Catalogo_Precios,AK$8,FALSE))</f>
        <v>0</v>
      </c>
      <c r="AL1008" s="53"/>
      <c r="AM1008" s="59" t="str">
        <f t="shared" si="11707"/>
        <v>ALI_72_SEG_7</v>
      </c>
      <c r="AN1008" s="59" t="str">
        <f t="shared" si="11708"/>
        <v>ALI_72_SEG_7_VAL_1363155.2</v>
      </c>
      <c r="AO1008" s="60">
        <f t="shared" ref="AO1008" si="12147">IF(OR(AB1008="",AB1008=0),0,COUNTIF(Codificacion,AM1008))</f>
        <v>2</v>
      </c>
      <c r="AP1008" s="61">
        <f t="array" ref="AP1008">MIN(IF(Codificacion=AM1008,Total_Cotizacion,""))</f>
        <v>1363155.2</v>
      </c>
      <c r="AQ1008" s="62" t="b">
        <f t="shared" si="11710"/>
        <v>1</v>
      </c>
      <c r="AR1008" s="51" t="str">
        <f t="shared" ref="AR1008" si="12148">IF(COUNTIF(Codificacion2,CONCATENATE(AM1008,"_VAL_",AB1008))&gt;1,"Empate","")</f>
        <v/>
      </c>
      <c r="AS1008" s="63" t="str">
        <f t="shared" si="12088"/>
        <v>X</v>
      </c>
      <c r="AT1008" s="59" t="str">
        <f t="shared" si="11712"/>
        <v>ALI_72_SEG_7_X</v>
      </c>
      <c r="AU1008" s="63">
        <f t="shared" ref="AU1008" si="12149">IF(AND(COUNTIF(Codificacion3,AT1008)&lt;AO1008),1,COUNTIF(Codificacion3,AT1008))</f>
        <v>1</v>
      </c>
      <c r="AV1008" s="62" t="str">
        <f t="shared" si="11714"/>
        <v>Cotizacion Seleccionada</v>
      </c>
      <c r="AW1008" s="53"/>
      <c r="AX1008" s="51" t="str">
        <f t="shared" si="11715"/>
        <v>ALI_72_SEG_7VERDADERO</v>
      </c>
      <c r="AY1008" s="51">
        <f t="shared" si="11696"/>
        <v>1</v>
      </c>
      <c r="AZ1008" s="64" t="b">
        <f t="shared" si="11716"/>
        <v>0</v>
      </c>
    </row>
    <row r="1009" spans="1:52" x14ac:dyDescent="0.2">
      <c r="A1009" s="50" t="str">
        <f t="shared" si="11659"/>
        <v>ALI_72_SEG_8</v>
      </c>
      <c r="B1009" s="51" t="s">
        <v>129</v>
      </c>
      <c r="C1009" s="52">
        <v>72</v>
      </c>
      <c r="D1009" s="52">
        <f t="shared" ref="D1009" si="12150">IF(ISERROR(VLOOKUP(E1009,Proveedores,2,FALSE)),"",VLOOKUP(E1009,Proveedores,2,FALSE))</f>
        <v>2057</v>
      </c>
      <c r="E1009" s="53" t="s">
        <v>130</v>
      </c>
      <c r="F1009" s="54">
        <v>199</v>
      </c>
      <c r="G1009" s="53" t="s">
        <v>131</v>
      </c>
      <c r="H1009" s="53" t="s">
        <v>132</v>
      </c>
      <c r="I1009" s="52">
        <v>8</v>
      </c>
      <c r="J1009" s="53" t="s">
        <v>58</v>
      </c>
      <c r="K1009" s="55">
        <v>44835</v>
      </c>
      <c r="L1009" s="56">
        <v>716</v>
      </c>
      <c r="M1009" s="56">
        <v>321</v>
      </c>
      <c r="N1009" s="56">
        <v>1161</v>
      </c>
      <c r="O1009" s="56">
        <v>0</v>
      </c>
      <c r="P1009" s="57">
        <v>748</v>
      </c>
      <c r="Q1009" s="58">
        <v>0.2</v>
      </c>
      <c r="R1009" s="57">
        <v>598.4</v>
      </c>
      <c r="S1009" s="57">
        <v>748</v>
      </c>
      <c r="T1009" s="58">
        <v>0.2</v>
      </c>
      <c r="U1009" s="57">
        <v>598.4</v>
      </c>
      <c r="V1009" s="57">
        <v>748</v>
      </c>
      <c r="W1009" s="58">
        <v>0.2</v>
      </c>
      <c r="X1009" s="57">
        <v>598.4</v>
      </c>
      <c r="Y1009" s="57">
        <v>0</v>
      </c>
      <c r="Z1009" s="58"/>
      <c r="AA1009" s="57">
        <v>0</v>
      </c>
      <c r="AB1009" s="57">
        <v>1315283.2</v>
      </c>
      <c r="AC1009" s="53" t="str">
        <f t="shared" si="11698"/>
        <v>Registro Valido</v>
      </c>
      <c r="AD1009" s="57">
        <f t="shared" ref="AD1009" si="12151">IF(OR(ISERROR(VLOOKUP(CONCATENATE("ALI_",$C1009,"_SEG_",$I1009,"_PROV_",$D1009),Catalogo_Precios,AD$8,FALSE)),L1009=0),0,VLOOKUP(CONCATENATE("ALI_",$C1009,"_SEG_",$I1009,"_PROV_",$D1009),Catalogo_Precios,AD$8,FALSE))</f>
        <v>748</v>
      </c>
      <c r="AE1009" s="57">
        <f t="shared" ref="AE1009" si="12152">IF(OR(ISERROR(VLOOKUP(CONCATENATE("ALI_",$C1009,"_SEG_",$I1009,"_PROV_",$D1009),Catalogo_Precios,AE$8,FALSE)),M1009=0),0,VLOOKUP(CONCATENATE("ALI_",$C1009,"_SEG_",$I1009,"_PROV_",$D1009),Catalogo_Precios,AE$8,FALSE))</f>
        <v>748</v>
      </c>
      <c r="AF1009" s="57">
        <f t="shared" ref="AF1009" si="12153">IF(OR(ISERROR(VLOOKUP(CONCATENATE("ALI_",$C1009,"_SEG_",$I1009,"_PROV_",$D1009),Catalogo_Precios,AF$8,FALSE)),N1009=0),0,VLOOKUP(CONCATENATE("ALI_",$C1009,"_SEG_",$I1009,"_PROV_",$D1009),Catalogo_Precios,AF$8,FALSE))</f>
        <v>748</v>
      </c>
      <c r="AG1009" s="57">
        <f t="shared" ref="AG1009" si="12154">IF(OR(ISERROR(VLOOKUP(CONCATENATE("ALI_",$C1009,"_SEG_",$I1009,"_PROV_",$D1009),Catalogo_Precios,AG$8,FALSE)),O1009=0),0,VLOOKUP(CONCATENATE("ALI_",$C1009,"_SEG_",$I1009,"_PROV_",$D1009),Catalogo_Precios,AG$8,FALSE))</f>
        <v>0</v>
      </c>
      <c r="AH1009" s="57">
        <f t="shared" ref="AH1009" si="12155">IF(OR(ISERROR(VLOOKUP(CONCATENATE("ALI_",$C1009,"_SEG_",$I1009,"_PROV_",$D1009),Catalogo_Precios,AH$8,FALSE)),L1009=0),0,VLOOKUP(CONCATENATE("ALI_",$C1009,"_SEG_",$I1009,"_PROV_",$D1009),Catalogo_Precios,AH$8,FALSE))</f>
        <v>748</v>
      </c>
      <c r="AI1009" s="57">
        <f t="shared" ref="AI1009" si="12156">IF(OR(ISERROR(VLOOKUP(CONCATENATE("ALI_",$C1009,"_SEG_",$I1009,"_PROV_",$D1009),Catalogo_Precios,AI$8,FALSE)),M1009=0),0,VLOOKUP(CONCATENATE("ALI_",$C1009,"_SEG_",$I1009,"_PROV_",$D1009),Catalogo_Precios,AI$8,FALSE))</f>
        <v>748</v>
      </c>
      <c r="AJ1009" s="57">
        <f t="shared" ref="AJ1009" si="12157">IF(OR(ISERROR(VLOOKUP(CONCATENATE("ALI_",$C1009,"_SEG_",$I1009,"_PROV_",$D1009),Catalogo_Precios,AJ$8,FALSE)),N1009=0),0,VLOOKUP(CONCATENATE("ALI_",$C1009,"_SEG_",$I1009,"_PROV_",$D1009),Catalogo_Precios,AJ$8,FALSE))</f>
        <v>748</v>
      </c>
      <c r="AK1009" s="57">
        <f t="shared" ref="AK1009" si="12158">IF(OR(ISERROR(VLOOKUP(CONCATENATE("ALI_",$C1009,"_SEG_",$I1009,"_PROV_",$D1009),Catalogo_Precios,AK$8,FALSE)),O1009=0),0,VLOOKUP(CONCATENATE("ALI_",$C1009,"_SEG_",$I1009,"_PROV_",$D1009),Catalogo_Precios,AK$8,FALSE))</f>
        <v>0</v>
      </c>
      <c r="AL1009" s="53"/>
      <c r="AM1009" s="59" t="str">
        <f t="shared" si="11707"/>
        <v>ALI_72_SEG_8</v>
      </c>
      <c r="AN1009" s="59" t="str">
        <f t="shared" si="11708"/>
        <v>ALI_72_SEG_8_VAL_1315283.2</v>
      </c>
      <c r="AO1009" s="60">
        <f t="shared" ref="AO1009" si="12159">IF(OR(AB1009="",AB1009=0),0,COUNTIF(Codificacion,AM1009))</f>
        <v>2</v>
      </c>
      <c r="AP1009" s="61">
        <f t="array" ref="AP1009">MIN(IF(Codificacion=AM1009,Total_Cotizacion,""))</f>
        <v>1315283.2</v>
      </c>
      <c r="AQ1009" s="62" t="b">
        <f t="shared" si="11710"/>
        <v>1</v>
      </c>
      <c r="AR1009" s="51" t="str">
        <f t="shared" ref="AR1009" si="12160">IF(COUNTIF(Codificacion2,CONCATENATE(AM1009,"_VAL_",AB1009))&gt;1,"Empate","")</f>
        <v/>
      </c>
      <c r="AS1009" s="63" t="str">
        <f t="shared" si="12088"/>
        <v>X</v>
      </c>
      <c r="AT1009" s="59" t="str">
        <f t="shared" si="11712"/>
        <v>ALI_72_SEG_8_X</v>
      </c>
      <c r="AU1009" s="63">
        <f t="shared" ref="AU1009" si="12161">IF(AND(COUNTIF(Codificacion3,AT1009)&lt;AO1009),1,COUNTIF(Codificacion3,AT1009))</f>
        <v>1</v>
      </c>
      <c r="AV1009" s="62" t="str">
        <f t="shared" si="11714"/>
        <v>Cotizacion Seleccionada</v>
      </c>
      <c r="AW1009" s="53"/>
      <c r="AX1009" s="51" t="str">
        <f t="shared" si="11715"/>
        <v>ALI_72_SEG_8VERDADERO</v>
      </c>
      <c r="AY1009" s="51">
        <f t="shared" si="11696"/>
        <v>1</v>
      </c>
      <c r="AZ1009" s="64" t="b">
        <f t="shared" si="11716"/>
        <v>0</v>
      </c>
    </row>
    <row r="1010" spans="1:52" x14ac:dyDescent="0.2">
      <c r="A1010" s="50" t="str">
        <f t="shared" si="11659"/>
        <v>ALI_72_SEG_9</v>
      </c>
      <c r="B1010" s="51" t="s">
        <v>129</v>
      </c>
      <c r="C1010" s="52">
        <v>72</v>
      </c>
      <c r="D1010" s="52">
        <f t="shared" ref="D1010" si="12162">IF(ISERROR(VLOOKUP(E1010,Proveedores,2,FALSE)),"",VLOOKUP(E1010,Proveedores,2,FALSE))</f>
        <v>2057</v>
      </c>
      <c r="E1010" s="53" t="s">
        <v>130</v>
      </c>
      <c r="F1010" s="54">
        <v>200</v>
      </c>
      <c r="G1010" s="53" t="s">
        <v>131</v>
      </c>
      <c r="H1010" s="53" t="s">
        <v>132</v>
      </c>
      <c r="I1010" s="52">
        <v>9</v>
      </c>
      <c r="J1010" s="53" t="s">
        <v>58</v>
      </c>
      <c r="K1010" s="55">
        <v>44835</v>
      </c>
      <c r="L1010" s="56">
        <v>723</v>
      </c>
      <c r="M1010" s="56">
        <v>325</v>
      </c>
      <c r="N1010" s="56">
        <v>1173</v>
      </c>
      <c r="O1010" s="56">
        <v>0</v>
      </c>
      <c r="P1010" s="57">
        <v>748</v>
      </c>
      <c r="Q1010" s="58">
        <v>0.2</v>
      </c>
      <c r="R1010" s="57">
        <v>598.4</v>
      </c>
      <c r="S1010" s="57">
        <v>748</v>
      </c>
      <c r="T1010" s="58">
        <v>0.2</v>
      </c>
      <c r="U1010" s="57">
        <v>598.4</v>
      </c>
      <c r="V1010" s="57">
        <v>748</v>
      </c>
      <c r="W1010" s="58">
        <v>0.2</v>
      </c>
      <c r="X1010" s="57">
        <v>598.4</v>
      </c>
      <c r="Y1010" s="57">
        <v>0</v>
      </c>
      <c r="Z1010" s="58"/>
      <c r="AA1010" s="57">
        <v>0</v>
      </c>
      <c r="AB1010" s="57">
        <v>1329046.3999999999</v>
      </c>
      <c r="AC1010" s="53" t="str">
        <f t="shared" si="11698"/>
        <v>Registro Valido</v>
      </c>
      <c r="AD1010" s="57">
        <f t="shared" ref="AD1010" si="12163">IF(OR(ISERROR(VLOOKUP(CONCATENATE("ALI_",$C1010,"_SEG_",$I1010,"_PROV_",$D1010),Catalogo_Precios,AD$8,FALSE)),L1010=0),0,VLOOKUP(CONCATENATE("ALI_",$C1010,"_SEG_",$I1010,"_PROV_",$D1010),Catalogo_Precios,AD$8,FALSE))</f>
        <v>748</v>
      </c>
      <c r="AE1010" s="57">
        <f t="shared" ref="AE1010" si="12164">IF(OR(ISERROR(VLOOKUP(CONCATENATE("ALI_",$C1010,"_SEG_",$I1010,"_PROV_",$D1010),Catalogo_Precios,AE$8,FALSE)),M1010=0),0,VLOOKUP(CONCATENATE("ALI_",$C1010,"_SEG_",$I1010,"_PROV_",$D1010),Catalogo_Precios,AE$8,FALSE))</f>
        <v>748</v>
      </c>
      <c r="AF1010" s="57">
        <f t="shared" ref="AF1010" si="12165">IF(OR(ISERROR(VLOOKUP(CONCATENATE("ALI_",$C1010,"_SEG_",$I1010,"_PROV_",$D1010),Catalogo_Precios,AF$8,FALSE)),N1010=0),0,VLOOKUP(CONCATENATE("ALI_",$C1010,"_SEG_",$I1010,"_PROV_",$D1010),Catalogo_Precios,AF$8,FALSE))</f>
        <v>748</v>
      </c>
      <c r="AG1010" s="57">
        <f t="shared" ref="AG1010" si="12166">IF(OR(ISERROR(VLOOKUP(CONCATENATE("ALI_",$C1010,"_SEG_",$I1010,"_PROV_",$D1010),Catalogo_Precios,AG$8,FALSE)),O1010=0),0,VLOOKUP(CONCATENATE("ALI_",$C1010,"_SEG_",$I1010,"_PROV_",$D1010),Catalogo_Precios,AG$8,FALSE))</f>
        <v>0</v>
      </c>
      <c r="AH1010" s="57">
        <f t="shared" ref="AH1010" si="12167">IF(OR(ISERROR(VLOOKUP(CONCATENATE("ALI_",$C1010,"_SEG_",$I1010,"_PROV_",$D1010),Catalogo_Precios,AH$8,FALSE)),L1010=0),0,VLOOKUP(CONCATENATE("ALI_",$C1010,"_SEG_",$I1010,"_PROV_",$D1010),Catalogo_Precios,AH$8,FALSE))</f>
        <v>748</v>
      </c>
      <c r="AI1010" s="57">
        <f t="shared" ref="AI1010" si="12168">IF(OR(ISERROR(VLOOKUP(CONCATENATE("ALI_",$C1010,"_SEG_",$I1010,"_PROV_",$D1010),Catalogo_Precios,AI$8,FALSE)),M1010=0),0,VLOOKUP(CONCATENATE("ALI_",$C1010,"_SEG_",$I1010,"_PROV_",$D1010),Catalogo_Precios,AI$8,FALSE))</f>
        <v>748</v>
      </c>
      <c r="AJ1010" s="57">
        <f t="shared" ref="AJ1010" si="12169">IF(OR(ISERROR(VLOOKUP(CONCATENATE("ALI_",$C1010,"_SEG_",$I1010,"_PROV_",$D1010),Catalogo_Precios,AJ$8,FALSE)),N1010=0),0,VLOOKUP(CONCATENATE("ALI_",$C1010,"_SEG_",$I1010,"_PROV_",$D1010),Catalogo_Precios,AJ$8,FALSE))</f>
        <v>748</v>
      </c>
      <c r="AK1010" s="57">
        <f t="shared" ref="AK1010" si="12170">IF(OR(ISERROR(VLOOKUP(CONCATENATE("ALI_",$C1010,"_SEG_",$I1010,"_PROV_",$D1010),Catalogo_Precios,AK$8,FALSE)),O1010=0),0,VLOOKUP(CONCATENATE("ALI_",$C1010,"_SEG_",$I1010,"_PROV_",$D1010),Catalogo_Precios,AK$8,FALSE))</f>
        <v>0</v>
      </c>
      <c r="AL1010" s="53"/>
      <c r="AM1010" s="59" t="str">
        <f t="shared" si="11707"/>
        <v>ALI_72_SEG_9</v>
      </c>
      <c r="AN1010" s="59" t="str">
        <f t="shared" si="11708"/>
        <v>ALI_72_SEG_9_VAL_1329046.4</v>
      </c>
      <c r="AO1010" s="60">
        <f t="shared" ref="AO1010" si="12171">IF(OR(AB1010="",AB1010=0),0,COUNTIF(Codificacion,AM1010))</f>
        <v>2</v>
      </c>
      <c r="AP1010" s="61">
        <f t="array" ref="AP1010">MIN(IF(Codificacion=AM1010,Total_Cotizacion,""))</f>
        <v>1329046.3999999999</v>
      </c>
      <c r="AQ1010" s="62" t="b">
        <f t="shared" si="11710"/>
        <v>1</v>
      </c>
      <c r="AR1010" s="51" t="str">
        <f t="shared" ref="AR1010" si="12172">IF(COUNTIF(Codificacion2,CONCATENATE(AM1010,"_VAL_",AB1010))&gt;1,"Empate","")</f>
        <v/>
      </c>
      <c r="AS1010" s="63" t="str">
        <f t="shared" si="12088"/>
        <v>X</v>
      </c>
      <c r="AT1010" s="59" t="str">
        <f t="shared" si="11712"/>
        <v>ALI_72_SEG_9_X</v>
      </c>
      <c r="AU1010" s="63">
        <f t="shared" ref="AU1010" si="12173">IF(AND(COUNTIF(Codificacion3,AT1010)&lt;AO1010),1,COUNTIF(Codificacion3,AT1010))</f>
        <v>1</v>
      </c>
      <c r="AV1010" s="62" t="str">
        <f t="shared" si="11714"/>
        <v>Cotizacion Seleccionada</v>
      </c>
      <c r="AW1010" s="53"/>
      <c r="AX1010" s="51" t="str">
        <f t="shared" si="11715"/>
        <v>ALI_72_SEG_9VERDADERO</v>
      </c>
      <c r="AY1010" s="51">
        <f t="shared" si="11696"/>
        <v>1</v>
      </c>
      <c r="AZ1010" s="64" t="b">
        <f t="shared" si="11716"/>
        <v>0</v>
      </c>
    </row>
    <row r="1011" spans="1:52" x14ac:dyDescent="0.2">
      <c r="A1011" s="50" t="str">
        <f t="shared" si="11659"/>
        <v>ALI_72_SEG_10</v>
      </c>
      <c r="B1011" s="51" t="s">
        <v>129</v>
      </c>
      <c r="C1011" s="52">
        <v>72</v>
      </c>
      <c r="D1011" s="52">
        <f t="shared" ref="D1011" si="12174">IF(ISERROR(VLOOKUP(E1011,Proveedores,2,FALSE)),"",VLOOKUP(E1011,Proveedores,2,FALSE))</f>
        <v>2057</v>
      </c>
      <c r="E1011" s="53" t="s">
        <v>130</v>
      </c>
      <c r="F1011" s="54">
        <v>201</v>
      </c>
      <c r="G1011" s="53" t="s">
        <v>131</v>
      </c>
      <c r="H1011" s="53" t="s">
        <v>132</v>
      </c>
      <c r="I1011" s="52">
        <v>10</v>
      </c>
      <c r="J1011" s="53" t="s">
        <v>58</v>
      </c>
      <c r="K1011" s="55">
        <v>44835</v>
      </c>
      <c r="L1011" s="56">
        <v>724</v>
      </c>
      <c r="M1011" s="56">
        <v>325</v>
      </c>
      <c r="N1011" s="56">
        <v>1175</v>
      </c>
      <c r="O1011" s="56">
        <v>0</v>
      </c>
      <c r="P1011" s="57">
        <v>748</v>
      </c>
      <c r="Q1011" s="58">
        <v>0.2</v>
      </c>
      <c r="R1011" s="57">
        <v>598.4</v>
      </c>
      <c r="S1011" s="57">
        <v>748</v>
      </c>
      <c r="T1011" s="58">
        <v>0.2</v>
      </c>
      <c r="U1011" s="57">
        <v>598.4</v>
      </c>
      <c r="V1011" s="57">
        <v>748</v>
      </c>
      <c r="W1011" s="58">
        <v>0.2</v>
      </c>
      <c r="X1011" s="57">
        <v>598.4</v>
      </c>
      <c r="Y1011" s="57">
        <v>0</v>
      </c>
      <c r="Z1011" s="58"/>
      <c r="AA1011" s="57">
        <v>0</v>
      </c>
      <c r="AB1011" s="57">
        <v>1330841.6000000001</v>
      </c>
      <c r="AC1011" s="53" t="str">
        <f t="shared" si="11698"/>
        <v>Registro Valido</v>
      </c>
      <c r="AD1011" s="57">
        <f t="shared" ref="AD1011" si="12175">IF(OR(ISERROR(VLOOKUP(CONCATENATE("ALI_",$C1011,"_SEG_",$I1011,"_PROV_",$D1011),Catalogo_Precios,AD$8,FALSE)),L1011=0),0,VLOOKUP(CONCATENATE("ALI_",$C1011,"_SEG_",$I1011,"_PROV_",$D1011),Catalogo_Precios,AD$8,FALSE))</f>
        <v>748</v>
      </c>
      <c r="AE1011" s="57">
        <f t="shared" ref="AE1011" si="12176">IF(OR(ISERROR(VLOOKUP(CONCATENATE("ALI_",$C1011,"_SEG_",$I1011,"_PROV_",$D1011),Catalogo_Precios,AE$8,FALSE)),M1011=0),0,VLOOKUP(CONCATENATE("ALI_",$C1011,"_SEG_",$I1011,"_PROV_",$D1011),Catalogo_Precios,AE$8,FALSE))</f>
        <v>748</v>
      </c>
      <c r="AF1011" s="57">
        <f t="shared" ref="AF1011" si="12177">IF(OR(ISERROR(VLOOKUP(CONCATENATE("ALI_",$C1011,"_SEG_",$I1011,"_PROV_",$D1011),Catalogo_Precios,AF$8,FALSE)),N1011=0),0,VLOOKUP(CONCATENATE("ALI_",$C1011,"_SEG_",$I1011,"_PROV_",$D1011),Catalogo_Precios,AF$8,FALSE))</f>
        <v>748</v>
      </c>
      <c r="AG1011" s="57">
        <f t="shared" ref="AG1011" si="12178">IF(OR(ISERROR(VLOOKUP(CONCATENATE("ALI_",$C1011,"_SEG_",$I1011,"_PROV_",$D1011),Catalogo_Precios,AG$8,FALSE)),O1011=0),0,VLOOKUP(CONCATENATE("ALI_",$C1011,"_SEG_",$I1011,"_PROV_",$D1011),Catalogo_Precios,AG$8,FALSE))</f>
        <v>0</v>
      </c>
      <c r="AH1011" s="57">
        <f t="shared" ref="AH1011" si="12179">IF(OR(ISERROR(VLOOKUP(CONCATENATE("ALI_",$C1011,"_SEG_",$I1011,"_PROV_",$D1011),Catalogo_Precios,AH$8,FALSE)),L1011=0),0,VLOOKUP(CONCATENATE("ALI_",$C1011,"_SEG_",$I1011,"_PROV_",$D1011),Catalogo_Precios,AH$8,FALSE))</f>
        <v>748</v>
      </c>
      <c r="AI1011" s="57">
        <f t="shared" ref="AI1011" si="12180">IF(OR(ISERROR(VLOOKUP(CONCATENATE("ALI_",$C1011,"_SEG_",$I1011,"_PROV_",$D1011),Catalogo_Precios,AI$8,FALSE)),M1011=0),0,VLOOKUP(CONCATENATE("ALI_",$C1011,"_SEG_",$I1011,"_PROV_",$D1011),Catalogo_Precios,AI$8,FALSE))</f>
        <v>748</v>
      </c>
      <c r="AJ1011" s="57">
        <f t="shared" ref="AJ1011" si="12181">IF(OR(ISERROR(VLOOKUP(CONCATENATE("ALI_",$C1011,"_SEG_",$I1011,"_PROV_",$D1011),Catalogo_Precios,AJ$8,FALSE)),N1011=0),0,VLOOKUP(CONCATENATE("ALI_",$C1011,"_SEG_",$I1011,"_PROV_",$D1011),Catalogo_Precios,AJ$8,FALSE))</f>
        <v>748</v>
      </c>
      <c r="AK1011" s="57">
        <f t="shared" ref="AK1011" si="12182">IF(OR(ISERROR(VLOOKUP(CONCATENATE("ALI_",$C1011,"_SEG_",$I1011,"_PROV_",$D1011),Catalogo_Precios,AK$8,FALSE)),O1011=0),0,VLOOKUP(CONCATENATE("ALI_",$C1011,"_SEG_",$I1011,"_PROV_",$D1011),Catalogo_Precios,AK$8,FALSE))</f>
        <v>0</v>
      </c>
      <c r="AL1011" s="53"/>
      <c r="AM1011" s="59" t="str">
        <f t="shared" si="11707"/>
        <v>ALI_72_SEG_10</v>
      </c>
      <c r="AN1011" s="59" t="str">
        <f t="shared" si="11708"/>
        <v>ALI_72_SEG_10_VAL_1330841.6</v>
      </c>
      <c r="AO1011" s="60">
        <f t="shared" ref="AO1011" si="12183">IF(OR(AB1011="",AB1011=0),0,COUNTIF(Codificacion,AM1011))</f>
        <v>2</v>
      </c>
      <c r="AP1011" s="61">
        <f t="array" ref="AP1011">MIN(IF(Codificacion=AM1011,Total_Cotizacion,""))</f>
        <v>1330841.6000000001</v>
      </c>
      <c r="AQ1011" s="62" t="b">
        <f t="shared" si="11710"/>
        <v>1</v>
      </c>
      <c r="AR1011" s="51" t="str">
        <f t="shared" ref="AR1011" si="12184">IF(COUNTIF(Codificacion2,CONCATENATE(AM1011,"_VAL_",AB1011))&gt;1,"Empate","")</f>
        <v/>
      </c>
      <c r="AS1011" s="63" t="str">
        <f t="shared" si="12088"/>
        <v>X</v>
      </c>
      <c r="AT1011" s="59" t="str">
        <f t="shared" si="11712"/>
        <v>ALI_72_SEG_10_X</v>
      </c>
      <c r="AU1011" s="63">
        <f t="shared" ref="AU1011" si="12185">IF(AND(COUNTIF(Codificacion3,AT1011)&lt;AO1011),1,COUNTIF(Codificacion3,AT1011))</f>
        <v>1</v>
      </c>
      <c r="AV1011" s="62" t="str">
        <f t="shared" si="11714"/>
        <v>Cotizacion Seleccionada</v>
      </c>
      <c r="AW1011" s="53"/>
      <c r="AX1011" s="51" t="str">
        <f t="shared" si="11715"/>
        <v>ALI_72_SEG_10VERDADERO</v>
      </c>
      <c r="AY1011" s="51">
        <f t="shared" si="11696"/>
        <v>1</v>
      </c>
      <c r="AZ1011" s="64" t="b">
        <f t="shared" si="11716"/>
        <v>0</v>
      </c>
    </row>
    <row r="1012" spans="1:52" x14ac:dyDescent="0.2">
      <c r="A1012" s="50" t="str">
        <f t="shared" si="11659"/>
        <v>ALI_72_SEG_11</v>
      </c>
      <c r="B1012" s="51" t="s">
        <v>129</v>
      </c>
      <c r="C1012" s="52">
        <v>72</v>
      </c>
      <c r="D1012" s="52">
        <f t="shared" ref="D1012" si="12186">IF(ISERROR(VLOOKUP(E1012,Proveedores,2,FALSE)),"",VLOOKUP(E1012,Proveedores,2,FALSE))</f>
        <v>2057</v>
      </c>
      <c r="E1012" s="53" t="s">
        <v>130</v>
      </c>
      <c r="F1012" s="54">
        <v>202</v>
      </c>
      <c r="G1012" s="53" t="s">
        <v>131</v>
      </c>
      <c r="H1012" s="53" t="s">
        <v>132</v>
      </c>
      <c r="I1012" s="52">
        <v>11</v>
      </c>
      <c r="J1012" s="53" t="s">
        <v>58</v>
      </c>
      <c r="K1012" s="55">
        <v>44835</v>
      </c>
      <c r="L1012" s="56">
        <v>713</v>
      </c>
      <c r="M1012" s="56">
        <v>320</v>
      </c>
      <c r="N1012" s="56">
        <v>1157</v>
      </c>
      <c r="O1012" s="56">
        <v>0</v>
      </c>
      <c r="P1012" s="57">
        <v>748</v>
      </c>
      <c r="Q1012" s="58">
        <v>0.2</v>
      </c>
      <c r="R1012" s="57">
        <v>598.4</v>
      </c>
      <c r="S1012" s="57">
        <v>748</v>
      </c>
      <c r="T1012" s="58">
        <v>0.2</v>
      </c>
      <c r="U1012" s="57">
        <v>598.4</v>
      </c>
      <c r="V1012" s="57">
        <v>748</v>
      </c>
      <c r="W1012" s="58">
        <v>0.2</v>
      </c>
      <c r="X1012" s="57">
        <v>598.4</v>
      </c>
      <c r="Y1012" s="57">
        <v>0</v>
      </c>
      <c r="Z1012" s="58"/>
      <c r="AA1012" s="57">
        <v>0</v>
      </c>
      <c r="AB1012" s="57">
        <v>1310496</v>
      </c>
      <c r="AC1012" s="53" t="str">
        <f t="shared" si="11698"/>
        <v>Registro Valido</v>
      </c>
      <c r="AD1012" s="57">
        <f t="shared" ref="AD1012" si="12187">IF(OR(ISERROR(VLOOKUP(CONCATENATE("ALI_",$C1012,"_SEG_",$I1012,"_PROV_",$D1012),Catalogo_Precios,AD$8,FALSE)),L1012=0),0,VLOOKUP(CONCATENATE("ALI_",$C1012,"_SEG_",$I1012,"_PROV_",$D1012),Catalogo_Precios,AD$8,FALSE))</f>
        <v>748</v>
      </c>
      <c r="AE1012" s="57">
        <f t="shared" ref="AE1012" si="12188">IF(OR(ISERROR(VLOOKUP(CONCATENATE("ALI_",$C1012,"_SEG_",$I1012,"_PROV_",$D1012),Catalogo_Precios,AE$8,FALSE)),M1012=0),0,VLOOKUP(CONCATENATE("ALI_",$C1012,"_SEG_",$I1012,"_PROV_",$D1012),Catalogo_Precios,AE$8,FALSE))</f>
        <v>748</v>
      </c>
      <c r="AF1012" s="57">
        <f t="shared" ref="AF1012" si="12189">IF(OR(ISERROR(VLOOKUP(CONCATENATE("ALI_",$C1012,"_SEG_",$I1012,"_PROV_",$D1012),Catalogo_Precios,AF$8,FALSE)),N1012=0),0,VLOOKUP(CONCATENATE("ALI_",$C1012,"_SEG_",$I1012,"_PROV_",$D1012),Catalogo_Precios,AF$8,FALSE))</f>
        <v>748</v>
      </c>
      <c r="AG1012" s="57">
        <f t="shared" ref="AG1012" si="12190">IF(OR(ISERROR(VLOOKUP(CONCATENATE("ALI_",$C1012,"_SEG_",$I1012,"_PROV_",$D1012),Catalogo_Precios,AG$8,FALSE)),O1012=0),0,VLOOKUP(CONCATENATE("ALI_",$C1012,"_SEG_",$I1012,"_PROV_",$D1012),Catalogo_Precios,AG$8,FALSE))</f>
        <v>0</v>
      </c>
      <c r="AH1012" s="57">
        <f t="shared" ref="AH1012" si="12191">IF(OR(ISERROR(VLOOKUP(CONCATENATE("ALI_",$C1012,"_SEG_",$I1012,"_PROV_",$D1012),Catalogo_Precios,AH$8,FALSE)),L1012=0),0,VLOOKUP(CONCATENATE("ALI_",$C1012,"_SEG_",$I1012,"_PROV_",$D1012),Catalogo_Precios,AH$8,FALSE))</f>
        <v>748</v>
      </c>
      <c r="AI1012" s="57">
        <f t="shared" ref="AI1012" si="12192">IF(OR(ISERROR(VLOOKUP(CONCATENATE("ALI_",$C1012,"_SEG_",$I1012,"_PROV_",$D1012),Catalogo_Precios,AI$8,FALSE)),M1012=0),0,VLOOKUP(CONCATENATE("ALI_",$C1012,"_SEG_",$I1012,"_PROV_",$D1012),Catalogo_Precios,AI$8,FALSE))</f>
        <v>748</v>
      </c>
      <c r="AJ1012" s="57">
        <f t="shared" ref="AJ1012" si="12193">IF(OR(ISERROR(VLOOKUP(CONCATENATE("ALI_",$C1012,"_SEG_",$I1012,"_PROV_",$D1012),Catalogo_Precios,AJ$8,FALSE)),N1012=0),0,VLOOKUP(CONCATENATE("ALI_",$C1012,"_SEG_",$I1012,"_PROV_",$D1012),Catalogo_Precios,AJ$8,FALSE))</f>
        <v>748</v>
      </c>
      <c r="AK1012" s="57">
        <f t="shared" ref="AK1012" si="12194">IF(OR(ISERROR(VLOOKUP(CONCATENATE("ALI_",$C1012,"_SEG_",$I1012,"_PROV_",$D1012),Catalogo_Precios,AK$8,FALSE)),O1012=0),0,VLOOKUP(CONCATENATE("ALI_",$C1012,"_SEG_",$I1012,"_PROV_",$D1012),Catalogo_Precios,AK$8,FALSE))</f>
        <v>0</v>
      </c>
      <c r="AL1012" s="53"/>
      <c r="AM1012" s="59" t="str">
        <f t="shared" si="11707"/>
        <v>ALI_72_SEG_11</v>
      </c>
      <c r="AN1012" s="59" t="str">
        <f t="shared" si="11708"/>
        <v>ALI_72_SEG_11_VAL_1310496</v>
      </c>
      <c r="AO1012" s="60">
        <f t="shared" ref="AO1012" si="12195">IF(OR(AB1012="",AB1012=0),0,COUNTIF(Codificacion,AM1012))</f>
        <v>2</v>
      </c>
      <c r="AP1012" s="61">
        <f t="array" ref="AP1012">MIN(IF(Codificacion=AM1012,Total_Cotizacion,""))</f>
        <v>1310496</v>
      </c>
      <c r="AQ1012" s="62" t="b">
        <f t="shared" si="11710"/>
        <v>1</v>
      </c>
      <c r="AR1012" s="51" t="str">
        <f t="shared" ref="AR1012" si="12196">IF(COUNTIF(Codificacion2,CONCATENATE(AM1012,"_VAL_",AB1012))&gt;1,"Empate","")</f>
        <v/>
      </c>
      <c r="AS1012" s="63" t="str">
        <f t="shared" si="12088"/>
        <v>X</v>
      </c>
      <c r="AT1012" s="59" t="str">
        <f t="shared" si="11712"/>
        <v>ALI_72_SEG_11_X</v>
      </c>
      <c r="AU1012" s="63">
        <f t="shared" ref="AU1012" si="12197">IF(AND(COUNTIF(Codificacion3,AT1012)&lt;AO1012),1,COUNTIF(Codificacion3,AT1012))</f>
        <v>1</v>
      </c>
      <c r="AV1012" s="62" t="str">
        <f t="shared" si="11714"/>
        <v>Cotizacion Seleccionada</v>
      </c>
      <c r="AW1012" s="53"/>
      <c r="AX1012" s="51" t="str">
        <f t="shared" si="11715"/>
        <v>ALI_72_SEG_11VERDADERO</v>
      </c>
      <c r="AY1012" s="51">
        <f t="shared" si="11696"/>
        <v>1</v>
      </c>
      <c r="AZ1012" s="64" t="b">
        <f t="shared" si="11716"/>
        <v>0</v>
      </c>
    </row>
    <row r="1013" spans="1:52" x14ac:dyDescent="0.2">
      <c r="A1013" s="50" t="str">
        <f t="shared" si="11659"/>
        <v>ALI_72_SEG_12</v>
      </c>
      <c r="B1013" s="51" t="s">
        <v>129</v>
      </c>
      <c r="C1013" s="52">
        <v>72</v>
      </c>
      <c r="D1013" s="52">
        <f t="shared" ref="D1013" si="12198">IF(ISERROR(VLOOKUP(E1013,Proveedores,2,FALSE)),"",VLOOKUP(E1013,Proveedores,2,FALSE))</f>
        <v>2057</v>
      </c>
      <c r="E1013" s="53" t="s">
        <v>130</v>
      </c>
      <c r="F1013" s="54">
        <v>203</v>
      </c>
      <c r="G1013" s="53" t="s">
        <v>131</v>
      </c>
      <c r="H1013" s="53" t="s">
        <v>132</v>
      </c>
      <c r="I1013" s="52">
        <v>12</v>
      </c>
      <c r="J1013" s="53" t="s">
        <v>58</v>
      </c>
      <c r="K1013" s="55">
        <v>44835</v>
      </c>
      <c r="L1013" s="56">
        <v>647</v>
      </c>
      <c r="M1013" s="56">
        <v>290</v>
      </c>
      <c r="N1013" s="56">
        <v>1050</v>
      </c>
      <c r="O1013" s="56">
        <v>0</v>
      </c>
      <c r="P1013" s="57">
        <v>748</v>
      </c>
      <c r="Q1013" s="58">
        <v>0.2</v>
      </c>
      <c r="R1013" s="57">
        <v>598.4</v>
      </c>
      <c r="S1013" s="57">
        <v>748</v>
      </c>
      <c r="T1013" s="58">
        <v>0.2</v>
      </c>
      <c r="U1013" s="57">
        <v>598.4</v>
      </c>
      <c r="V1013" s="57">
        <v>748</v>
      </c>
      <c r="W1013" s="58">
        <v>0.2</v>
      </c>
      <c r="X1013" s="57">
        <v>598.4</v>
      </c>
      <c r="Y1013" s="57">
        <v>0</v>
      </c>
      <c r="Z1013" s="58"/>
      <c r="AA1013" s="57">
        <v>0</v>
      </c>
      <c r="AB1013" s="57">
        <v>1189020.8</v>
      </c>
      <c r="AC1013" s="53" t="str">
        <f t="shared" si="11698"/>
        <v>Registro Valido</v>
      </c>
      <c r="AD1013" s="57">
        <f t="shared" ref="AD1013" si="12199">IF(OR(ISERROR(VLOOKUP(CONCATENATE("ALI_",$C1013,"_SEG_",$I1013,"_PROV_",$D1013),Catalogo_Precios,AD$8,FALSE)),L1013=0),0,VLOOKUP(CONCATENATE("ALI_",$C1013,"_SEG_",$I1013,"_PROV_",$D1013),Catalogo_Precios,AD$8,FALSE))</f>
        <v>748</v>
      </c>
      <c r="AE1013" s="57">
        <f t="shared" ref="AE1013" si="12200">IF(OR(ISERROR(VLOOKUP(CONCATENATE("ALI_",$C1013,"_SEG_",$I1013,"_PROV_",$D1013),Catalogo_Precios,AE$8,FALSE)),M1013=0),0,VLOOKUP(CONCATENATE("ALI_",$C1013,"_SEG_",$I1013,"_PROV_",$D1013),Catalogo_Precios,AE$8,FALSE))</f>
        <v>748</v>
      </c>
      <c r="AF1013" s="57">
        <f t="shared" ref="AF1013" si="12201">IF(OR(ISERROR(VLOOKUP(CONCATENATE("ALI_",$C1013,"_SEG_",$I1013,"_PROV_",$D1013),Catalogo_Precios,AF$8,FALSE)),N1013=0),0,VLOOKUP(CONCATENATE("ALI_",$C1013,"_SEG_",$I1013,"_PROV_",$D1013),Catalogo_Precios,AF$8,FALSE))</f>
        <v>748</v>
      </c>
      <c r="AG1013" s="57">
        <f t="shared" ref="AG1013" si="12202">IF(OR(ISERROR(VLOOKUP(CONCATENATE("ALI_",$C1013,"_SEG_",$I1013,"_PROV_",$D1013),Catalogo_Precios,AG$8,FALSE)),O1013=0),0,VLOOKUP(CONCATENATE("ALI_",$C1013,"_SEG_",$I1013,"_PROV_",$D1013),Catalogo_Precios,AG$8,FALSE))</f>
        <v>0</v>
      </c>
      <c r="AH1013" s="57">
        <f t="shared" ref="AH1013" si="12203">IF(OR(ISERROR(VLOOKUP(CONCATENATE("ALI_",$C1013,"_SEG_",$I1013,"_PROV_",$D1013),Catalogo_Precios,AH$8,FALSE)),L1013=0),0,VLOOKUP(CONCATENATE("ALI_",$C1013,"_SEG_",$I1013,"_PROV_",$D1013),Catalogo_Precios,AH$8,FALSE))</f>
        <v>748</v>
      </c>
      <c r="AI1013" s="57">
        <f t="shared" ref="AI1013" si="12204">IF(OR(ISERROR(VLOOKUP(CONCATENATE("ALI_",$C1013,"_SEG_",$I1013,"_PROV_",$D1013),Catalogo_Precios,AI$8,FALSE)),M1013=0),0,VLOOKUP(CONCATENATE("ALI_",$C1013,"_SEG_",$I1013,"_PROV_",$D1013),Catalogo_Precios,AI$8,FALSE))</f>
        <v>748</v>
      </c>
      <c r="AJ1013" s="57">
        <f t="shared" ref="AJ1013" si="12205">IF(OR(ISERROR(VLOOKUP(CONCATENATE("ALI_",$C1013,"_SEG_",$I1013,"_PROV_",$D1013),Catalogo_Precios,AJ$8,FALSE)),N1013=0),0,VLOOKUP(CONCATENATE("ALI_",$C1013,"_SEG_",$I1013,"_PROV_",$D1013),Catalogo_Precios,AJ$8,FALSE))</f>
        <v>748</v>
      </c>
      <c r="AK1013" s="57">
        <f t="shared" ref="AK1013" si="12206">IF(OR(ISERROR(VLOOKUP(CONCATENATE("ALI_",$C1013,"_SEG_",$I1013,"_PROV_",$D1013),Catalogo_Precios,AK$8,FALSE)),O1013=0),0,VLOOKUP(CONCATENATE("ALI_",$C1013,"_SEG_",$I1013,"_PROV_",$D1013),Catalogo_Precios,AK$8,FALSE))</f>
        <v>0</v>
      </c>
      <c r="AL1013" s="53"/>
      <c r="AM1013" s="59" t="str">
        <f t="shared" si="11707"/>
        <v>ALI_72_SEG_12</v>
      </c>
      <c r="AN1013" s="59" t="str">
        <f t="shared" si="11708"/>
        <v>ALI_72_SEG_12_VAL_1189020.8</v>
      </c>
      <c r="AO1013" s="60">
        <f t="shared" ref="AO1013" si="12207">IF(OR(AB1013="",AB1013=0),0,COUNTIF(Codificacion,AM1013))</f>
        <v>2</v>
      </c>
      <c r="AP1013" s="61">
        <f t="array" ref="AP1013">MIN(IF(Codificacion=AM1013,Total_Cotizacion,""))</f>
        <v>1189020.8</v>
      </c>
      <c r="AQ1013" s="62" t="b">
        <f t="shared" si="11710"/>
        <v>1</v>
      </c>
      <c r="AR1013" s="51" t="str">
        <f t="shared" ref="AR1013" si="12208">IF(COUNTIF(Codificacion2,CONCATENATE(AM1013,"_VAL_",AB1013))&gt;1,"Empate","")</f>
        <v/>
      </c>
      <c r="AS1013" s="63" t="str">
        <f t="shared" si="12088"/>
        <v>X</v>
      </c>
      <c r="AT1013" s="59" t="str">
        <f t="shared" si="11712"/>
        <v>ALI_72_SEG_12_X</v>
      </c>
      <c r="AU1013" s="63">
        <f t="shared" ref="AU1013" si="12209">IF(AND(COUNTIF(Codificacion3,AT1013)&lt;AO1013),1,COUNTIF(Codificacion3,AT1013))</f>
        <v>1</v>
      </c>
      <c r="AV1013" s="62" t="str">
        <f t="shared" si="11714"/>
        <v>Cotizacion Seleccionada</v>
      </c>
      <c r="AW1013" s="53"/>
      <c r="AX1013" s="51" t="str">
        <f t="shared" si="11715"/>
        <v>ALI_72_SEG_12VERDADERO</v>
      </c>
      <c r="AY1013" s="51">
        <f t="shared" si="11696"/>
        <v>1</v>
      </c>
      <c r="AZ1013" s="64" t="b">
        <f t="shared" si="11716"/>
        <v>0</v>
      </c>
    </row>
    <row r="1014" spans="1:52" x14ac:dyDescent="0.2">
      <c r="A1014" s="50" t="str">
        <f t="shared" si="11659"/>
        <v>ALI_72_SEG_13</v>
      </c>
      <c r="B1014" s="51" t="s">
        <v>129</v>
      </c>
      <c r="C1014" s="52">
        <v>72</v>
      </c>
      <c r="D1014" s="52">
        <f t="shared" ref="D1014" si="12210">IF(ISERROR(VLOOKUP(E1014,Proveedores,2,FALSE)),"",VLOOKUP(E1014,Proveedores,2,FALSE))</f>
        <v>2057</v>
      </c>
      <c r="E1014" s="53" t="s">
        <v>130</v>
      </c>
      <c r="F1014" s="54">
        <v>204</v>
      </c>
      <c r="G1014" s="53" t="s">
        <v>131</v>
      </c>
      <c r="H1014" s="53" t="s">
        <v>132</v>
      </c>
      <c r="I1014" s="52">
        <v>13</v>
      </c>
      <c r="J1014" s="53" t="s">
        <v>58</v>
      </c>
      <c r="K1014" s="55">
        <v>44835</v>
      </c>
      <c r="L1014" s="56">
        <v>687</v>
      </c>
      <c r="M1014" s="56">
        <v>308</v>
      </c>
      <c r="N1014" s="56">
        <v>1115</v>
      </c>
      <c r="O1014" s="56">
        <v>0</v>
      </c>
      <c r="P1014" s="57">
        <v>748</v>
      </c>
      <c r="Q1014" s="58">
        <v>0.2</v>
      </c>
      <c r="R1014" s="57">
        <v>598.4</v>
      </c>
      <c r="S1014" s="57">
        <v>748</v>
      </c>
      <c r="T1014" s="58">
        <v>0.2</v>
      </c>
      <c r="U1014" s="57">
        <v>598.4</v>
      </c>
      <c r="V1014" s="57">
        <v>748</v>
      </c>
      <c r="W1014" s="58">
        <v>0.2</v>
      </c>
      <c r="X1014" s="57">
        <v>598.4</v>
      </c>
      <c r="Y1014" s="57">
        <v>0</v>
      </c>
      <c r="Z1014" s="58"/>
      <c r="AA1014" s="57">
        <v>0</v>
      </c>
      <c r="AB1014" s="57">
        <v>1262624</v>
      </c>
      <c r="AC1014" s="53" t="str">
        <f t="shared" si="11698"/>
        <v>Registro Valido</v>
      </c>
      <c r="AD1014" s="57">
        <f t="shared" ref="AD1014" si="12211">IF(OR(ISERROR(VLOOKUP(CONCATENATE("ALI_",$C1014,"_SEG_",$I1014,"_PROV_",$D1014),Catalogo_Precios,AD$8,FALSE)),L1014=0),0,VLOOKUP(CONCATENATE("ALI_",$C1014,"_SEG_",$I1014,"_PROV_",$D1014),Catalogo_Precios,AD$8,FALSE))</f>
        <v>748</v>
      </c>
      <c r="AE1014" s="57">
        <f t="shared" ref="AE1014" si="12212">IF(OR(ISERROR(VLOOKUP(CONCATENATE("ALI_",$C1014,"_SEG_",$I1014,"_PROV_",$D1014),Catalogo_Precios,AE$8,FALSE)),M1014=0),0,VLOOKUP(CONCATENATE("ALI_",$C1014,"_SEG_",$I1014,"_PROV_",$D1014),Catalogo_Precios,AE$8,FALSE))</f>
        <v>748</v>
      </c>
      <c r="AF1014" s="57">
        <f t="shared" ref="AF1014" si="12213">IF(OR(ISERROR(VLOOKUP(CONCATENATE("ALI_",$C1014,"_SEG_",$I1014,"_PROV_",$D1014),Catalogo_Precios,AF$8,FALSE)),N1014=0),0,VLOOKUP(CONCATENATE("ALI_",$C1014,"_SEG_",$I1014,"_PROV_",$D1014),Catalogo_Precios,AF$8,FALSE))</f>
        <v>748</v>
      </c>
      <c r="AG1014" s="57">
        <f t="shared" ref="AG1014" si="12214">IF(OR(ISERROR(VLOOKUP(CONCATENATE("ALI_",$C1014,"_SEG_",$I1014,"_PROV_",$D1014),Catalogo_Precios,AG$8,FALSE)),O1014=0),0,VLOOKUP(CONCATENATE("ALI_",$C1014,"_SEG_",$I1014,"_PROV_",$D1014),Catalogo_Precios,AG$8,FALSE))</f>
        <v>0</v>
      </c>
      <c r="AH1014" s="57">
        <f t="shared" ref="AH1014" si="12215">IF(OR(ISERROR(VLOOKUP(CONCATENATE("ALI_",$C1014,"_SEG_",$I1014,"_PROV_",$D1014),Catalogo_Precios,AH$8,FALSE)),L1014=0),0,VLOOKUP(CONCATENATE("ALI_",$C1014,"_SEG_",$I1014,"_PROV_",$D1014),Catalogo_Precios,AH$8,FALSE))</f>
        <v>748</v>
      </c>
      <c r="AI1014" s="57">
        <f t="shared" ref="AI1014" si="12216">IF(OR(ISERROR(VLOOKUP(CONCATENATE("ALI_",$C1014,"_SEG_",$I1014,"_PROV_",$D1014),Catalogo_Precios,AI$8,FALSE)),M1014=0),0,VLOOKUP(CONCATENATE("ALI_",$C1014,"_SEG_",$I1014,"_PROV_",$D1014),Catalogo_Precios,AI$8,FALSE))</f>
        <v>748</v>
      </c>
      <c r="AJ1014" s="57">
        <f t="shared" ref="AJ1014" si="12217">IF(OR(ISERROR(VLOOKUP(CONCATENATE("ALI_",$C1014,"_SEG_",$I1014,"_PROV_",$D1014),Catalogo_Precios,AJ$8,FALSE)),N1014=0),0,VLOOKUP(CONCATENATE("ALI_",$C1014,"_SEG_",$I1014,"_PROV_",$D1014),Catalogo_Precios,AJ$8,FALSE))</f>
        <v>748</v>
      </c>
      <c r="AK1014" s="57">
        <f t="shared" ref="AK1014" si="12218">IF(OR(ISERROR(VLOOKUP(CONCATENATE("ALI_",$C1014,"_SEG_",$I1014,"_PROV_",$D1014),Catalogo_Precios,AK$8,FALSE)),O1014=0),0,VLOOKUP(CONCATENATE("ALI_",$C1014,"_SEG_",$I1014,"_PROV_",$D1014),Catalogo_Precios,AK$8,FALSE))</f>
        <v>0</v>
      </c>
      <c r="AL1014" s="53"/>
      <c r="AM1014" s="59" t="str">
        <f t="shared" si="11707"/>
        <v>ALI_72_SEG_13</v>
      </c>
      <c r="AN1014" s="59" t="str">
        <f t="shared" si="11708"/>
        <v>ALI_72_SEG_13_VAL_1262624</v>
      </c>
      <c r="AO1014" s="60">
        <f t="shared" ref="AO1014" si="12219">IF(OR(AB1014="",AB1014=0),0,COUNTIF(Codificacion,AM1014))</f>
        <v>2</v>
      </c>
      <c r="AP1014" s="61">
        <f t="array" ref="AP1014">MIN(IF(Codificacion=AM1014,Total_Cotizacion,""))</f>
        <v>1262624</v>
      </c>
      <c r="AQ1014" s="62" t="b">
        <f t="shared" si="11710"/>
        <v>1</v>
      </c>
      <c r="AR1014" s="51" t="str">
        <f t="shared" ref="AR1014" si="12220">IF(COUNTIF(Codificacion2,CONCATENATE(AM1014,"_VAL_",AB1014))&gt;1,"Empate","")</f>
        <v/>
      </c>
      <c r="AS1014" s="63" t="str">
        <f t="shared" si="12088"/>
        <v>X</v>
      </c>
      <c r="AT1014" s="59" t="str">
        <f t="shared" si="11712"/>
        <v>ALI_72_SEG_13_X</v>
      </c>
      <c r="AU1014" s="63">
        <f t="shared" ref="AU1014" si="12221">IF(AND(COUNTIF(Codificacion3,AT1014)&lt;AO1014),1,COUNTIF(Codificacion3,AT1014))</f>
        <v>1</v>
      </c>
      <c r="AV1014" s="62" t="str">
        <f t="shared" si="11714"/>
        <v>Cotizacion Seleccionada</v>
      </c>
      <c r="AW1014" s="53"/>
      <c r="AX1014" s="51" t="str">
        <f t="shared" si="11715"/>
        <v>ALI_72_SEG_13VERDADERO</v>
      </c>
      <c r="AY1014" s="51">
        <f t="shared" si="11696"/>
        <v>1</v>
      </c>
      <c r="AZ1014" s="64" t="b">
        <f t="shared" si="11716"/>
        <v>0</v>
      </c>
    </row>
    <row r="1015" spans="1:52" x14ac:dyDescent="0.2">
      <c r="A1015" s="50" t="str">
        <f t="shared" si="11659"/>
        <v>ALI_72_SEG_14</v>
      </c>
      <c r="B1015" s="51" t="s">
        <v>129</v>
      </c>
      <c r="C1015" s="52">
        <v>72</v>
      </c>
      <c r="D1015" s="52">
        <f t="shared" ref="D1015" si="12222">IF(ISERROR(VLOOKUP(E1015,Proveedores,2,FALSE)),"",VLOOKUP(E1015,Proveedores,2,FALSE))</f>
        <v>2057</v>
      </c>
      <c r="E1015" s="53" t="s">
        <v>130</v>
      </c>
      <c r="F1015" s="54">
        <v>205</v>
      </c>
      <c r="G1015" s="53" t="s">
        <v>131</v>
      </c>
      <c r="H1015" s="53" t="s">
        <v>132</v>
      </c>
      <c r="I1015" s="52">
        <v>14</v>
      </c>
      <c r="J1015" s="53" t="s">
        <v>58</v>
      </c>
      <c r="K1015" s="55">
        <v>44835</v>
      </c>
      <c r="L1015" s="56">
        <v>681</v>
      </c>
      <c r="M1015" s="56">
        <v>306</v>
      </c>
      <c r="N1015" s="56">
        <v>1105</v>
      </c>
      <c r="O1015" s="56">
        <v>0</v>
      </c>
      <c r="P1015" s="57">
        <v>748</v>
      </c>
      <c r="Q1015" s="58">
        <v>0.2</v>
      </c>
      <c r="R1015" s="57">
        <v>598.4</v>
      </c>
      <c r="S1015" s="57">
        <v>748</v>
      </c>
      <c r="T1015" s="58">
        <v>0.2</v>
      </c>
      <c r="U1015" s="57">
        <v>598.4</v>
      </c>
      <c r="V1015" s="57">
        <v>748</v>
      </c>
      <c r="W1015" s="58">
        <v>0.2</v>
      </c>
      <c r="X1015" s="57">
        <v>598.4</v>
      </c>
      <c r="Y1015" s="57">
        <v>0</v>
      </c>
      <c r="Z1015" s="58"/>
      <c r="AA1015" s="57">
        <v>0</v>
      </c>
      <c r="AB1015" s="57">
        <v>1251852.7999999998</v>
      </c>
      <c r="AC1015" s="53" t="str">
        <f t="shared" si="11698"/>
        <v>Registro Valido</v>
      </c>
      <c r="AD1015" s="57">
        <f t="shared" ref="AD1015" si="12223">IF(OR(ISERROR(VLOOKUP(CONCATENATE("ALI_",$C1015,"_SEG_",$I1015,"_PROV_",$D1015),Catalogo_Precios,AD$8,FALSE)),L1015=0),0,VLOOKUP(CONCATENATE("ALI_",$C1015,"_SEG_",$I1015,"_PROV_",$D1015),Catalogo_Precios,AD$8,FALSE))</f>
        <v>748</v>
      </c>
      <c r="AE1015" s="57">
        <f t="shared" ref="AE1015" si="12224">IF(OR(ISERROR(VLOOKUP(CONCATENATE("ALI_",$C1015,"_SEG_",$I1015,"_PROV_",$D1015),Catalogo_Precios,AE$8,FALSE)),M1015=0),0,VLOOKUP(CONCATENATE("ALI_",$C1015,"_SEG_",$I1015,"_PROV_",$D1015),Catalogo_Precios,AE$8,FALSE))</f>
        <v>748</v>
      </c>
      <c r="AF1015" s="57">
        <f t="shared" ref="AF1015" si="12225">IF(OR(ISERROR(VLOOKUP(CONCATENATE("ALI_",$C1015,"_SEG_",$I1015,"_PROV_",$D1015),Catalogo_Precios,AF$8,FALSE)),N1015=0),0,VLOOKUP(CONCATENATE("ALI_",$C1015,"_SEG_",$I1015,"_PROV_",$D1015),Catalogo_Precios,AF$8,FALSE))</f>
        <v>748</v>
      </c>
      <c r="AG1015" s="57">
        <f t="shared" ref="AG1015" si="12226">IF(OR(ISERROR(VLOOKUP(CONCATENATE("ALI_",$C1015,"_SEG_",$I1015,"_PROV_",$D1015),Catalogo_Precios,AG$8,FALSE)),O1015=0),0,VLOOKUP(CONCATENATE("ALI_",$C1015,"_SEG_",$I1015,"_PROV_",$D1015),Catalogo_Precios,AG$8,FALSE))</f>
        <v>0</v>
      </c>
      <c r="AH1015" s="57">
        <f t="shared" ref="AH1015" si="12227">IF(OR(ISERROR(VLOOKUP(CONCATENATE("ALI_",$C1015,"_SEG_",$I1015,"_PROV_",$D1015),Catalogo_Precios,AH$8,FALSE)),L1015=0),0,VLOOKUP(CONCATENATE("ALI_",$C1015,"_SEG_",$I1015,"_PROV_",$D1015),Catalogo_Precios,AH$8,FALSE))</f>
        <v>748</v>
      </c>
      <c r="AI1015" s="57">
        <f t="shared" ref="AI1015" si="12228">IF(OR(ISERROR(VLOOKUP(CONCATENATE("ALI_",$C1015,"_SEG_",$I1015,"_PROV_",$D1015),Catalogo_Precios,AI$8,FALSE)),M1015=0),0,VLOOKUP(CONCATENATE("ALI_",$C1015,"_SEG_",$I1015,"_PROV_",$D1015),Catalogo_Precios,AI$8,FALSE))</f>
        <v>748</v>
      </c>
      <c r="AJ1015" s="57">
        <f t="shared" ref="AJ1015" si="12229">IF(OR(ISERROR(VLOOKUP(CONCATENATE("ALI_",$C1015,"_SEG_",$I1015,"_PROV_",$D1015),Catalogo_Precios,AJ$8,FALSE)),N1015=0),0,VLOOKUP(CONCATENATE("ALI_",$C1015,"_SEG_",$I1015,"_PROV_",$D1015),Catalogo_Precios,AJ$8,FALSE))</f>
        <v>748</v>
      </c>
      <c r="AK1015" s="57">
        <f t="shared" ref="AK1015" si="12230">IF(OR(ISERROR(VLOOKUP(CONCATENATE("ALI_",$C1015,"_SEG_",$I1015,"_PROV_",$D1015),Catalogo_Precios,AK$8,FALSE)),O1015=0),0,VLOOKUP(CONCATENATE("ALI_",$C1015,"_SEG_",$I1015,"_PROV_",$D1015),Catalogo_Precios,AK$8,FALSE))</f>
        <v>0</v>
      </c>
      <c r="AL1015" s="53"/>
      <c r="AM1015" s="59" t="str">
        <f t="shared" si="11707"/>
        <v>ALI_72_SEG_14</v>
      </c>
      <c r="AN1015" s="59" t="str">
        <f t="shared" si="11708"/>
        <v>ALI_72_SEG_14_VAL_1251852.8</v>
      </c>
      <c r="AO1015" s="60">
        <f t="shared" ref="AO1015" si="12231">IF(OR(AB1015="",AB1015=0),0,COUNTIF(Codificacion,AM1015))</f>
        <v>2</v>
      </c>
      <c r="AP1015" s="61">
        <f t="array" ref="AP1015">MIN(IF(Codificacion=AM1015,Total_Cotizacion,""))</f>
        <v>1251852.7999999998</v>
      </c>
      <c r="AQ1015" s="62" t="b">
        <f t="shared" si="11710"/>
        <v>1</v>
      </c>
      <c r="AR1015" s="51" t="str">
        <f t="shared" ref="AR1015" si="12232">IF(COUNTIF(Codificacion2,CONCATENATE(AM1015,"_VAL_",AB1015))&gt;1,"Empate","")</f>
        <v/>
      </c>
      <c r="AS1015" s="63" t="str">
        <f t="shared" si="12088"/>
        <v>X</v>
      </c>
      <c r="AT1015" s="59" t="str">
        <f t="shared" si="11712"/>
        <v>ALI_72_SEG_14_X</v>
      </c>
      <c r="AU1015" s="63">
        <f t="shared" ref="AU1015" si="12233">IF(AND(COUNTIF(Codificacion3,AT1015)&lt;AO1015),1,COUNTIF(Codificacion3,AT1015))</f>
        <v>1</v>
      </c>
      <c r="AV1015" s="62" t="str">
        <f t="shared" si="11714"/>
        <v>Cotizacion Seleccionada</v>
      </c>
      <c r="AW1015" s="53"/>
      <c r="AX1015" s="51" t="str">
        <f t="shared" si="11715"/>
        <v>ALI_72_SEG_14VERDADERO</v>
      </c>
      <c r="AY1015" s="51">
        <f t="shared" si="11696"/>
        <v>1</v>
      </c>
      <c r="AZ1015" s="64" t="b">
        <f t="shared" si="11716"/>
        <v>0</v>
      </c>
    </row>
    <row r="1016" spans="1:52" x14ac:dyDescent="0.2">
      <c r="A1016" s="50" t="str">
        <f t="shared" si="11659"/>
        <v>ALI_72_SEG_15</v>
      </c>
      <c r="B1016" s="51" t="s">
        <v>129</v>
      </c>
      <c r="C1016" s="52">
        <v>72</v>
      </c>
      <c r="D1016" s="52">
        <f t="shared" ref="D1016" si="12234">IF(ISERROR(VLOOKUP(E1016,Proveedores,2,FALSE)),"",VLOOKUP(E1016,Proveedores,2,FALSE))</f>
        <v>2057</v>
      </c>
      <c r="E1016" s="53" t="s">
        <v>130</v>
      </c>
      <c r="F1016" s="54">
        <v>206</v>
      </c>
      <c r="G1016" s="53" t="s">
        <v>131</v>
      </c>
      <c r="H1016" s="53" t="s">
        <v>132</v>
      </c>
      <c r="I1016" s="52">
        <v>15</v>
      </c>
      <c r="J1016" s="53" t="s">
        <v>58</v>
      </c>
      <c r="K1016" s="55">
        <v>44835</v>
      </c>
      <c r="L1016" s="56">
        <v>646</v>
      </c>
      <c r="M1016" s="56">
        <v>288</v>
      </c>
      <c r="N1016" s="56">
        <v>1042</v>
      </c>
      <c r="O1016" s="56">
        <v>0</v>
      </c>
      <c r="P1016" s="57">
        <v>748</v>
      </c>
      <c r="Q1016" s="58">
        <v>0.2</v>
      </c>
      <c r="R1016" s="57">
        <v>598.4</v>
      </c>
      <c r="S1016" s="57">
        <v>748</v>
      </c>
      <c r="T1016" s="58">
        <v>0.2</v>
      </c>
      <c r="U1016" s="57">
        <v>598.4</v>
      </c>
      <c r="V1016" s="57">
        <v>748</v>
      </c>
      <c r="W1016" s="58">
        <v>0.2</v>
      </c>
      <c r="X1016" s="57">
        <v>598.4</v>
      </c>
      <c r="Y1016" s="57">
        <v>0</v>
      </c>
      <c r="Z1016" s="58"/>
      <c r="AA1016" s="57">
        <v>0</v>
      </c>
      <c r="AB1016" s="57">
        <v>1182438.3999999999</v>
      </c>
      <c r="AC1016" s="53" t="str">
        <f t="shared" si="11698"/>
        <v>Registro Valido</v>
      </c>
      <c r="AD1016" s="57">
        <f t="shared" ref="AD1016" si="12235">IF(OR(ISERROR(VLOOKUP(CONCATENATE("ALI_",$C1016,"_SEG_",$I1016,"_PROV_",$D1016),Catalogo_Precios,AD$8,FALSE)),L1016=0),0,VLOOKUP(CONCATENATE("ALI_",$C1016,"_SEG_",$I1016,"_PROV_",$D1016),Catalogo_Precios,AD$8,FALSE))</f>
        <v>748</v>
      </c>
      <c r="AE1016" s="57">
        <f t="shared" ref="AE1016" si="12236">IF(OR(ISERROR(VLOOKUP(CONCATENATE("ALI_",$C1016,"_SEG_",$I1016,"_PROV_",$D1016),Catalogo_Precios,AE$8,FALSE)),M1016=0),0,VLOOKUP(CONCATENATE("ALI_",$C1016,"_SEG_",$I1016,"_PROV_",$D1016),Catalogo_Precios,AE$8,FALSE))</f>
        <v>748</v>
      </c>
      <c r="AF1016" s="57">
        <f t="shared" ref="AF1016" si="12237">IF(OR(ISERROR(VLOOKUP(CONCATENATE("ALI_",$C1016,"_SEG_",$I1016,"_PROV_",$D1016),Catalogo_Precios,AF$8,FALSE)),N1016=0),0,VLOOKUP(CONCATENATE("ALI_",$C1016,"_SEG_",$I1016,"_PROV_",$D1016),Catalogo_Precios,AF$8,FALSE))</f>
        <v>748</v>
      </c>
      <c r="AG1016" s="57">
        <f t="shared" ref="AG1016" si="12238">IF(OR(ISERROR(VLOOKUP(CONCATENATE("ALI_",$C1016,"_SEG_",$I1016,"_PROV_",$D1016),Catalogo_Precios,AG$8,FALSE)),O1016=0),0,VLOOKUP(CONCATENATE("ALI_",$C1016,"_SEG_",$I1016,"_PROV_",$D1016),Catalogo_Precios,AG$8,FALSE))</f>
        <v>0</v>
      </c>
      <c r="AH1016" s="57">
        <f t="shared" ref="AH1016" si="12239">IF(OR(ISERROR(VLOOKUP(CONCATENATE("ALI_",$C1016,"_SEG_",$I1016,"_PROV_",$D1016),Catalogo_Precios,AH$8,FALSE)),L1016=0),0,VLOOKUP(CONCATENATE("ALI_",$C1016,"_SEG_",$I1016,"_PROV_",$D1016),Catalogo_Precios,AH$8,FALSE))</f>
        <v>748</v>
      </c>
      <c r="AI1016" s="57">
        <f t="shared" ref="AI1016" si="12240">IF(OR(ISERROR(VLOOKUP(CONCATENATE("ALI_",$C1016,"_SEG_",$I1016,"_PROV_",$D1016),Catalogo_Precios,AI$8,FALSE)),M1016=0),0,VLOOKUP(CONCATENATE("ALI_",$C1016,"_SEG_",$I1016,"_PROV_",$D1016),Catalogo_Precios,AI$8,FALSE))</f>
        <v>748</v>
      </c>
      <c r="AJ1016" s="57">
        <f t="shared" ref="AJ1016" si="12241">IF(OR(ISERROR(VLOOKUP(CONCATENATE("ALI_",$C1016,"_SEG_",$I1016,"_PROV_",$D1016),Catalogo_Precios,AJ$8,FALSE)),N1016=0),0,VLOOKUP(CONCATENATE("ALI_",$C1016,"_SEG_",$I1016,"_PROV_",$D1016),Catalogo_Precios,AJ$8,FALSE))</f>
        <v>748</v>
      </c>
      <c r="AK1016" s="57">
        <f t="shared" ref="AK1016" si="12242">IF(OR(ISERROR(VLOOKUP(CONCATENATE("ALI_",$C1016,"_SEG_",$I1016,"_PROV_",$D1016),Catalogo_Precios,AK$8,FALSE)),O1016=0),0,VLOOKUP(CONCATENATE("ALI_",$C1016,"_SEG_",$I1016,"_PROV_",$D1016),Catalogo_Precios,AK$8,FALSE))</f>
        <v>0</v>
      </c>
      <c r="AL1016" s="53"/>
      <c r="AM1016" s="59" t="str">
        <f t="shared" si="11707"/>
        <v>ALI_72_SEG_15</v>
      </c>
      <c r="AN1016" s="59" t="str">
        <f t="shared" si="11708"/>
        <v>ALI_72_SEG_15_VAL_1182438.4</v>
      </c>
      <c r="AO1016" s="60">
        <f t="shared" ref="AO1016" si="12243">IF(OR(AB1016="",AB1016=0),0,COUNTIF(Codificacion,AM1016))</f>
        <v>2</v>
      </c>
      <c r="AP1016" s="61">
        <f t="array" ref="AP1016">MIN(IF(Codificacion=AM1016,Total_Cotizacion,""))</f>
        <v>1182438.3999999999</v>
      </c>
      <c r="AQ1016" s="62" t="b">
        <f t="shared" si="11710"/>
        <v>1</v>
      </c>
      <c r="AR1016" s="51" t="str">
        <f t="shared" ref="AR1016" si="12244">IF(COUNTIF(Codificacion2,CONCATENATE(AM1016,"_VAL_",AB1016))&gt;1,"Empate","")</f>
        <v/>
      </c>
      <c r="AS1016" s="63" t="str">
        <f t="shared" si="12088"/>
        <v>X</v>
      </c>
      <c r="AT1016" s="59" t="str">
        <f t="shared" si="11712"/>
        <v>ALI_72_SEG_15_X</v>
      </c>
      <c r="AU1016" s="63">
        <f t="shared" ref="AU1016" si="12245">IF(AND(COUNTIF(Codificacion3,AT1016)&lt;AO1016),1,COUNTIF(Codificacion3,AT1016))</f>
        <v>1</v>
      </c>
      <c r="AV1016" s="62" t="str">
        <f t="shared" si="11714"/>
        <v>Cotizacion Seleccionada</v>
      </c>
      <c r="AW1016" s="53"/>
      <c r="AX1016" s="51" t="str">
        <f t="shared" si="11715"/>
        <v>ALI_72_SEG_15VERDADERO</v>
      </c>
      <c r="AY1016" s="51">
        <f t="shared" si="11696"/>
        <v>1</v>
      </c>
      <c r="AZ1016" s="64" t="b">
        <f t="shared" si="11716"/>
        <v>0</v>
      </c>
    </row>
    <row r="1017" spans="1:52" x14ac:dyDescent="0.2">
      <c r="A1017" s="50" t="str">
        <f t="shared" si="11659"/>
        <v>ALI_32_SEG_1</v>
      </c>
      <c r="B1017" s="51" t="s">
        <v>129</v>
      </c>
      <c r="C1017" s="52">
        <v>32</v>
      </c>
      <c r="D1017" s="52">
        <f t="shared" ref="D1017" si="12246">IF(ISERROR(VLOOKUP(E1017,Proveedores,2,FALSE)),"",VLOOKUP(E1017,Proveedores,2,FALSE))</f>
        <v>2057</v>
      </c>
      <c r="E1017" s="53" t="s">
        <v>130</v>
      </c>
      <c r="F1017" s="54">
        <v>312</v>
      </c>
      <c r="G1017" s="53" t="s">
        <v>71</v>
      </c>
      <c r="H1017" s="53" t="s">
        <v>72</v>
      </c>
      <c r="I1017" s="52">
        <v>1</v>
      </c>
      <c r="J1017" s="53" t="s">
        <v>58</v>
      </c>
      <c r="K1017" s="55">
        <v>44835</v>
      </c>
      <c r="L1017" s="56">
        <v>407</v>
      </c>
      <c r="M1017" s="56">
        <v>556</v>
      </c>
      <c r="N1017" s="56">
        <v>827</v>
      </c>
      <c r="O1017" s="56">
        <v>0</v>
      </c>
      <c r="P1017" s="57">
        <v>709</v>
      </c>
      <c r="Q1017" s="58">
        <v>0.2</v>
      </c>
      <c r="R1017" s="57">
        <v>567.20000000000005</v>
      </c>
      <c r="S1017" s="57">
        <v>709</v>
      </c>
      <c r="T1017" s="58">
        <v>0.2</v>
      </c>
      <c r="U1017" s="57">
        <v>567.20000000000005</v>
      </c>
      <c r="V1017" s="57">
        <v>709</v>
      </c>
      <c r="W1017" s="58">
        <v>0.2</v>
      </c>
      <c r="X1017" s="57">
        <v>567.20000000000005</v>
      </c>
      <c r="Y1017" s="57">
        <v>0</v>
      </c>
      <c r="Z1017" s="58"/>
      <c r="AA1017" s="57">
        <v>0</v>
      </c>
      <c r="AB1017" s="57">
        <v>1015288.0000000001</v>
      </c>
      <c r="AC1017" s="53" t="str">
        <f t="shared" si="11698"/>
        <v>Registro Valido</v>
      </c>
      <c r="AD1017" s="57">
        <f t="shared" ref="AD1017" si="12247">IF(OR(ISERROR(VLOOKUP(CONCATENATE("ALI_",$C1017,"_SEG_",$I1017,"_PROV_",$D1017),Catalogo_Precios,AD$8,FALSE)),L1017=0),0,VLOOKUP(CONCATENATE("ALI_",$C1017,"_SEG_",$I1017,"_PROV_",$D1017),Catalogo_Precios,AD$8,FALSE))</f>
        <v>709</v>
      </c>
      <c r="AE1017" s="57">
        <f t="shared" ref="AE1017" si="12248">IF(OR(ISERROR(VLOOKUP(CONCATENATE("ALI_",$C1017,"_SEG_",$I1017,"_PROV_",$D1017),Catalogo_Precios,AE$8,FALSE)),M1017=0),0,VLOOKUP(CONCATENATE("ALI_",$C1017,"_SEG_",$I1017,"_PROV_",$D1017),Catalogo_Precios,AE$8,FALSE))</f>
        <v>709</v>
      </c>
      <c r="AF1017" s="57">
        <f t="shared" ref="AF1017" si="12249">IF(OR(ISERROR(VLOOKUP(CONCATENATE("ALI_",$C1017,"_SEG_",$I1017,"_PROV_",$D1017),Catalogo_Precios,AF$8,FALSE)),N1017=0),0,VLOOKUP(CONCATENATE("ALI_",$C1017,"_SEG_",$I1017,"_PROV_",$D1017),Catalogo_Precios,AF$8,FALSE))</f>
        <v>709</v>
      </c>
      <c r="AG1017" s="57">
        <f t="shared" ref="AG1017" si="12250">IF(OR(ISERROR(VLOOKUP(CONCATENATE("ALI_",$C1017,"_SEG_",$I1017,"_PROV_",$D1017),Catalogo_Precios,AG$8,FALSE)),O1017=0),0,VLOOKUP(CONCATENATE("ALI_",$C1017,"_SEG_",$I1017,"_PROV_",$D1017),Catalogo_Precios,AG$8,FALSE))</f>
        <v>0</v>
      </c>
      <c r="AH1017" s="57">
        <f t="shared" ref="AH1017" si="12251">IF(OR(ISERROR(VLOOKUP(CONCATENATE("ALI_",$C1017,"_SEG_",$I1017,"_PROV_",$D1017),Catalogo_Precios,AH$8,FALSE)),L1017=0),0,VLOOKUP(CONCATENATE("ALI_",$C1017,"_SEG_",$I1017,"_PROV_",$D1017),Catalogo_Precios,AH$8,FALSE))</f>
        <v>709</v>
      </c>
      <c r="AI1017" s="57">
        <f t="shared" ref="AI1017" si="12252">IF(OR(ISERROR(VLOOKUP(CONCATENATE("ALI_",$C1017,"_SEG_",$I1017,"_PROV_",$D1017),Catalogo_Precios,AI$8,FALSE)),M1017=0),0,VLOOKUP(CONCATENATE("ALI_",$C1017,"_SEG_",$I1017,"_PROV_",$D1017),Catalogo_Precios,AI$8,FALSE))</f>
        <v>709</v>
      </c>
      <c r="AJ1017" s="57">
        <f t="shared" ref="AJ1017" si="12253">IF(OR(ISERROR(VLOOKUP(CONCATENATE("ALI_",$C1017,"_SEG_",$I1017,"_PROV_",$D1017),Catalogo_Precios,AJ$8,FALSE)),N1017=0),0,VLOOKUP(CONCATENATE("ALI_",$C1017,"_SEG_",$I1017,"_PROV_",$D1017),Catalogo_Precios,AJ$8,FALSE))</f>
        <v>709</v>
      </c>
      <c r="AK1017" s="57">
        <f t="shared" ref="AK1017" si="12254">IF(OR(ISERROR(VLOOKUP(CONCATENATE("ALI_",$C1017,"_SEG_",$I1017,"_PROV_",$D1017),Catalogo_Precios,AK$8,FALSE)),O1017=0),0,VLOOKUP(CONCATENATE("ALI_",$C1017,"_SEG_",$I1017,"_PROV_",$D1017),Catalogo_Precios,AK$8,FALSE))</f>
        <v>0</v>
      </c>
      <c r="AL1017" s="53"/>
      <c r="AM1017" s="59" t="str">
        <f t="shared" si="11707"/>
        <v>ALI_32_SEG_1</v>
      </c>
      <c r="AN1017" s="59" t="str">
        <f t="shared" si="11708"/>
        <v>ALI_32_SEG_1_VAL_1015288</v>
      </c>
      <c r="AO1017" s="60">
        <f t="shared" ref="AO1017" si="12255">IF(OR(AB1017="",AB1017=0),0,COUNTIF(Codificacion,AM1017))</f>
        <v>4</v>
      </c>
      <c r="AP1017" s="61">
        <f t="array" ref="AP1017">MIN(IF(Codificacion=AM1017,Total_Cotizacion,""))</f>
        <v>1015288.0000000001</v>
      </c>
      <c r="AQ1017" s="62" t="b">
        <f t="shared" si="11710"/>
        <v>1</v>
      </c>
      <c r="AR1017" s="51" t="str">
        <f t="shared" ref="AR1017" si="12256">IF(COUNTIF(Codificacion2,CONCATENATE(AM1017,"_VAL_",AB1017))&gt;1,"Empate","")</f>
        <v/>
      </c>
      <c r="AS1017" s="63" t="str">
        <f t="shared" si="12088"/>
        <v>X</v>
      </c>
      <c r="AT1017" s="59" t="str">
        <f t="shared" si="11712"/>
        <v>ALI_32_SEG_1_X</v>
      </c>
      <c r="AU1017" s="63">
        <f t="shared" ref="AU1017" si="12257">IF(AND(COUNTIF(Codificacion3,AT1017)&lt;AO1017),1,COUNTIF(Codificacion3,AT1017))</f>
        <v>1</v>
      </c>
      <c r="AV1017" s="62" t="str">
        <f t="shared" si="11714"/>
        <v>Cotizacion Seleccionada</v>
      </c>
      <c r="AW1017" s="53"/>
      <c r="AX1017" s="51" t="str">
        <f t="shared" si="11715"/>
        <v>ALI_32_SEG_1VERDADERO</v>
      </c>
      <c r="AY1017" s="51">
        <f t="shared" si="11696"/>
        <v>1</v>
      </c>
      <c r="AZ1017" s="64" t="b">
        <f t="shared" si="11716"/>
        <v>0</v>
      </c>
    </row>
    <row r="1018" spans="1:52" x14ac:dyDescent="0.2">
      <c r="A1018" s="50" t="str">
        <f t="shared" si="11659"/>
        <v>ALI_32_SEG_2</v>
      </c>
      <c r="B1018" s="51" t="s">
        <v>129</v>
      </c>
      <c r="C1018" s="52">
        <v>32</v>
      </c>
      <c r="D1018" s="52">
        <f t="shared" ref="D1018" si="12258">IF(ISERROR(VLOOKUP(E1018,Proveedores,2,FALSE)),"",VLOOKUP(E1018,Proveedores,2,FALSE))</f>
        <v>2057</v>
      </c>
      <c r="E1018" s="53" t="s">
        <v>130</v>
      </c>
      <c r="F1018" s="54">
        <v>313</v>
      </c>
      <c r="G1018" s="53" t="s">
        <v>71</v>
      </c>
      <c r="H1018" s="53" t="s">
        <v>72</v>
      </c>
      <c r="I1018" s="52">
        <v>2</v>
      </c>
      <c r="J1018" s="53" t="s">
        <v>58</v>
      </c>
      <c r="K1018" s="55">
        <v>44835</v>
      </c>
      <c r="L1018" s="56">
        <v>416</v>
      </c>
      <c r="M1018" s="56">
        <v>569</v>
      </c>
      <c r="N1018" s="56">
        <v>846</v>
      </c>
      <c r="O1018" s="56">
        <v>0</v>
      </c>
      <c r="P1018" s="57">
        <v>709</v>
      </c>
      <c r="Q1018" s="58">
        <v>0.2</v>
      </c>
      <c r="R1018" s="57">
        <v>567.20000000000005</v>
      </c>
      <c r="S1018" s="57">
        <v>709</v>
      </c>
      <c r="T1018" s="58">
        <v>0.2</v>
      </c>
      <c r="U1018" s="57">
        <v>567.20000000000005</v>
      </c>
      <c r="V1018" s="57">
        <v>709</v>
      </c>
      <c r="W1018" s="58">
        <v>0.2</v>
      </c>
      <c r="X1018" s="57">
        <v>567.20000000000005</v>
      </c>
      <c r="Y1018" s="57">
        <v>0</v>
      </c>
      <c r="Z1018" s="58"/>
      <c r="AA1018" s="57">
        <v>0</v>
      </c>
      <c r="AB1018" s="57">
        <v>1038543.2</v>
      </c>
      <c r="AC1018" s="53" t="str">
        <f t="shared" si="11698"/>
        <v>Registro Valido</v>
      </c>
      <c r="AD1018" s="57">
        <f t="shared" ref="AD1018" si="12259">IF(OR(ISERROR(VLOOKUP(CONCATENATE("ALI_",$C1018,"_SEG_",$I1018,"_PROV_",$D1018),Catalogo_Precios,AD$8,FALSE)),L1018=0),0,VLOOKUP(CONCATENATE("ALI_",$C1018,"_SEG_",$I1018,"_PROV_",$D1018),Catalogo_Precios,AD$8,FALSE))</f>
        <v>709</v>
      </c>
      <c r="AE1018" s="57">
        <f t="shared" ref="AE1018" si="12260">IF(OR(ISERROR(VLOOKUP(CONCATENATE("ALI_",$C1018,"_SEG_",$I1018,"_PROV_",$D1018),Catalogo_Precios,AE$8,FALSE)),M1018=0),0,VLOOKUP(CONCATENATE("ALI_",$C1018,"_SEG_",$I1018,"_PROV_",$D1018),Catalogo_Precios,AE$8,FALSE))</f>
        <v>709</v>
      </c>
      <c r="AF1018" s="57">
        <f t="shared" ref="AF1018" si="12261">IF(OR(ISERROR(VLOOKUP(CONCATENATE("ALI_",$C1018,"_SEG_",$I1018,"_PROV_",$D1018),Catalogo_Precios,AF$8,FALSE)),N1018=0),0,VLOOKUP(CONCATENATE("ALI_",$C1018,"_SEG_",$I1018,"_PROV_",$D1018),Catalogo_Precios,AF$8,FALSE))</f>
        <v>709</v>
      </c>
      <c r="AG1018" s="57">
        <f t="shared" ref="AG1018" si="12262">IF(OR(ISERROR(VLOOKUP(CONCATENATE("ALI_",$C1018,"_SEG_",$I1018,"_PROV_",$D1018),Catalogo_Precios,AG$8,FALSE)),O1018=0),0,VLOOKUP(CONCATENATE("ALI_",$C1018,"_SEG_",$I1018,"_PROV_",$D1018),Catalogo_Precios,AG$8,FALSE))</f>
        <v>0</v>
      </c>
      <c r="AH1018" s="57">
        <f t="shared" ref="AH1018" si="12263">IF(OR(ISERROR(VLOOKUP(CONCATENATE("ALI_",$C1018,"_SEG_",$I1018,"_PROV_",$D1018),Catalogo_Precios,AH$8,FALSE)),L1018=0),0,VLOOKUP(CONCATENATE("ALI_",$C1018,"_SEG_",$I1018,"_PROV_",$D1018),Catalogo_Precios,AH$8,FALSE))</f>
        <v>709</v>
      </c>
      <c r="AI1018" s="57">
        <f t="shared" ref="AI1018" si="12264">IF(OR(ISERROR(VLOOKUP(CONCATENATE("ALI_",$C1018,"_SEG_",$I1018,"_PROV_",$D1018),Catalogo_Precios,AI$8,FALSE)),M1018=0),0,VLOOKUP(CONCATENATE("ALI_",$C1018,"_SEG_",$I1018,"_PROV_",$D1018),Catalogo_Precios,AI$8,FALSE))</f>
        <v>709</v>
      </c>
      <c r="AJ1018" s="57">
        <f t="shared" ref="AJ1018" si="12265">IF(OR(ISERROR(VLOOKUP(CONCATENATE("ALI_",$C1018,"_SEG_",$I1018,"_PROV_",$D1018),Catalogo_Precios,AJ$8,FALSE)),N1018=0),0,VLOOKUP(CONCATENATE("ALI_",$C1018,"_SEG_",$I1018,"_PROV_",$D1018),Catalogo_Precios,AJ$8,FALSE))</f>
        <v>709</v>
      </c>
      <c r="AK1018" s="57">
        <f t="shared" ref="AK1018" si="12266">IF(OR(ISERROR(VLOOKUP(CONCATENATE("ALI_",$C1018,"_SEG_",$I1018,"_PROV_",$D1018),Catalogo_Precios,AK$8,FALSE)),O1018=0),0,VLOOKUP(CONCATENATE("ALI_",$C1018,"_SEG_",$I1018,"_PROV_",$D1018),Catalogo_Precios,AK$8,FALSE))</f>
        <v>0</v>
      </c>
      <c r="AL1018" s="53"/>
      <c r="AM1018" s="59" t="str">
        <f t="shared" si="11707"/>
        <v>ALI_32_SEG_2</v>
      </c>
      <c r="AN1018" s="59" t="str">
        <f t="shared" si="11708"/>
        <v>ALI_32_SEG_2_VAL_1038543.2</v>
      </c>
      <c r="AO1018" s="60">
        <f t="shared" ref="AO1018" si="12267">IF(OR(AB1018="",AB1018=0),0,COUNTIF(Codificacion,AM1018))</f>
        <v>4</v>
      </c>
      <c r="AP1018" s="61">
        <f t="array" ref="AP1018">MIN(IF(Codificacion=AM1018,Total_Cotizacion,""))</f>
        <v>1038543.2</v>
      </c>
      <c r="AQ1018" s="62" t="b">
        <f t="shared" si="11710"/>
        <v>1</v>
      </c>
      <c r="AR1018" s="51" t="str">
        <f t="shared" ref="AR1018" si="12268">IF(COUNTIF(Codificacion2,CONCATENATE(AM1018,"_VAL_",AB1018))&gt;1,"Empate","")</f>
        <v/>
      </c>
      <c r="AS1018" s="63" t="str">
        <f t="shared" si="12088"/>
        <v>X</v>
      </c>
      <c r="AT1018" s="59" t="str">
        <f t="shared" si="11712"/>
        <v>ALI_32_SEG_2_X</v>
      </c>
      <c r="AU1018" s="63">
        <f t="shared" ref="AU1018" si="12269">IF(AND(COUNTIF(Codificacion3,AT1018)&lt;AO1018),1,COUNTIF(Codificacion3,AT1018))</f>
        <v>1</v>
      </c>
      <c r="AV1018" s="62" t="str">
        <f t="shared" si="11714"/>
        <v>Cotizacion Seleccionada</v>
      </c>
      <c r="AW1018" s="53"/>
      <c r="AX1018" s="51" t="str">
        <f t="shared" si="11715"/>
        <v>ALI_32_SEG_2VERDADERO</v>
      </c>
      <c r="AY1018" s="51">
        <f t="shared" si="11696"/>
        <v>1</v>
      </c>
      <c r="AZ1018" s="64" t="b">
        <f t="shared" si="11716"/>
        <v>0</v>
      </c>
    </row>
    <row r="1019" spans="1:52" x14ac:dyDescent="0.2">
      <c r="A1019" s="50" t="str">
        <f t="shared" si="11659"/>
        <v>ALI_32_SEG_3</v>
      </c>
      <c r="B1019" s="51" t="s">
        <v>129</v>
      </c>
      <c r="C1019" s="52">
        <v>32</v>
      </c>
      <c r="D1019" s="52">
        <f t="shared" ref="D1019" si="12270">IF(ISERROR(VLOOKUP(E1019,Proveedores,2,FALSE)),"",VLOOKUP(E1019,Proveedores,2,FALSE))</f>
        <v>2057</v>
      </c>
      <c r="E1019" s="53" t="s">
        <v>130</v>
      </c>
      <c r="F1019" s="54">
        <v>314</v>
      </c>
      <c r="G1019" s="53" t="s">
        <v>71</v>
      </c>
      <c r="H1019" s="53" t="s">
        <v>72</v>
      </c>
      <c r="I1019" s="52">
        <v>3</v>
      </c>
      <c r="J1019" s="53" t="s">
        <v>58</v>
      </c>
      <c r="K1019" s="55">
        <v>44835</v>
      </c>
      <c r="L1019" s="56">
        <v>413</v>
      </c>
      <c r="M1019" s="56">
        <v>565</v>
      </c>
      <c r="N1019" s="56">
        <v>841</v>
      </c>
      <c r="O1019" s="56">
        <v>0</v>
      </c>
      <c r="P1019" s="57">
        <v>709</v>
      </c>
      <c r="Q1019" s="58">
        <v>0.2</v>
      </c>
      <c r="R1019" s="57">
        <v>567.20000000000005</v>
      </c>
      <c r="S1019" s="57">
        <v>709</v>
      </c>
      <c r="T1019" s="58">
        <v>0.2</v>
      </c>
      <c r="U1019" s="57">
        <v>567.20000000000005</v>
      </c>
      <c r="V1019" s="57">
        <v>709</v>
      </c>
      <c r="W1019" s="58">
        <v>0.2</v>
      </c>
      <c r="X1019" s="57">
        <v>567.20000000000005</v>
      </c>
      <c r="Y1019" s="57">
        <v>0</v>
      </c>
      <c r="Z1019" s="58"/>
      <c r="AA1019" s="57">
        <v>0</v>
      </c>
      <c r="AB1019" s="57">
        <v>1031736.8</v>
      </c>
      <c r="AC1019" s="53" t="str">
        <f t="shared" si="11698"/>
        <v>Registro Valido</v>
      </c>
      <c r="AD1019" s="57">
        <f t="shared" ref="AD1019" si="12271">IF(OR(ISERROR(VLOOKUP(CONCATENATE("ALI_",$C1019,"_SEG_",$I1019,"_PROV_",$D1019),Catalogo_Precios,AD$8,FALSE)),L1019=0),0,VLOOKUP(CONCATENATE("ALI_",$C1019,"_SEG_",$I1019,"_PROV_",$D1019),Catalogo_Precios,AD$8,FALSE))</f>
        <v>709</v>
      </c>
      <c r="AE1019" s="57">
        <f t="shared" ref="AE1019" si="12272">IF(OR(ISERROR(VLOOKUP(CONCATENATE("ALI_",$C1019,"_SEG_",$I1019,"_PROV_",$D1019),Catalogo_Precios,AE$8,FALSE)),M1019=0),0,VLOOKUP(CONCATENATE("ALI_",$C1019,"_SEG_",$I1019,"_PROV_",$D1019),Catalogo_Precios,AE$8,FALSE))</f>
        <v>709</v>
      </c>
      <c r="AF1019" s="57">
        <f t="shared" ref="AF1019" si="12273">IF(OR(ISERROR(VLOOKUP(CONCATENATE("ALI_",$C1019,"_SEG_",$I1019,"_PROV_",$D1019),Catalogo_Precios,AF$8,FALSE)),N1019=0),0,VLOOKUP(CONCATENATE("ALI_",$C1019,"_SEG_",$I1019,"_PROV_",$D1019),Catalogo_Precios,AF$8,FALSE))</f>
        <v>709</v>
      </c>
      <c r="AG1019" s="57">
        <f t="shared" ref="AG1019" si="12274">IF(OR(ISERROR(VLOOKUP(CONCATENATE("ALI_",$C1019,"_SEG_",$I1019,"_PROV_",$D1019),Catalogo_Precios,AG$8,FALSE)),O1019=0),0,VLOOKUP(CONCATENATE("ALI_",$C1019,"_SEG_",$I1019,"_PROV_",$D1019),Catalogo_Precios,AG$8,FALSE))</f>
        <v>0</v>
      </c>
      <c r="AH1019" s="57">
        <f t="shared" ref="AH1019" si="12275">IF(OR(ISERROR(VLOOKUP(CONCATENATE("ALI_",$C1019,"_SEG_",$I1019,"_PROV_",$D1019),Catalogo_Precios,AH$8,FALSE)),L1019=0),0,VLOOKUP(CONCATENATE("ALI_",$C1019,"_SEG_",$I1019,"_PROV_",$D1019),Catalogo_Precios,AH$8,FALSE))</f>
        <v>709</v>
      </c>
      <c r="AI1019" s="57">
        <f t="shared" ref="AI1019" si="12276">IF(OR(ISERROR(VLOOKUP(CONCATENATE("ALI_",$C1019,"_SEG_",$I1019,"_PROV_",$D1019),Catalogo_Precios,AI$8,FALSE)),M1019=0),0,VLOOKUP(CONCATENATE("ALI_",$C1019,"_SEG_",$I1019,"_PROV_",$D1019),Catalogo_Precios,AI$8,FALSE))</f>
        <v>709</v>
      </c>
      <c r="AJ1019" s="57">
        <f t="shared" ref="AJ1019" si="12277">IF(OR(ISERROR(VLOOKUP(CONCATENATE("ALI_",$C1019,"_SEG_",$I1019,"_PROV_",$D1019),Catalogo_Precios,AJ$8,FALSE)),N1019=0),0,VLOOKUP(CONCATENATE("ALI_",$C1019,"_SEG_",$I1019,"_PROV_",$D1019),Catalogo_Precios,AJ$8,FALSE))</f>
        <v>709</v>
      </c>
      <c r="AK1019" s="57">
        <f t="shared" ref="AK1019" si="12278">IF(OR(ISERROR(VLOOKUP(CONCATENATE("ALI_",$C1019,"_SEG_",$I1019,"_PROV_",$D1019),Catalogo_Precios,AK$8,FALSE)),O1019=0),0,VLOOKUP(CONCATENATE("ALI_",$C1019,"_SEG_",$I1019,"_PROV_",$D1019),Catalogo_Precios,AK$8,FALSE))</f>
        <v>0</v>
      </c>
      <c r="AL1019" s="53"/>
      <c r="AM1019" s="59" t="str">
        <f t="shared" si="11707"/>
        <v>ALI_32_SEG_3</v>
      </c>
      <c r="AN1019" s="59" t="str">
        <f t="shared" si="11708"/>
        <v>ALI_32_SEG_3_VAL_1031736.8</v>
      </c>
      <c r="AO1019" s="60">
        <f t="shared" ref="AO1019" si="12279">IF(OR(AB1019="",AB1019=0),0,COUNTIF(Codificacion,AM1019))</f>
        <v>4</v>
      </c>
      <c r="AP1019" s="61">
        <f t="array" ref="AP1019">MIN(IF(Codificacion=AM1019,Total_Cotizacion,""))</f>
        <v>1031736.8</v>
      </c>
      <c r="AQ1019" s="62" t="b">
        <f t="shared" si="11710"/>
        <v>1</v>
      </c>
      <c r="AR1019" s="51" t="str">
        <f t="shared" ref="AR1019" si="12280">IF(COUNTIF(Codificacion2,CONCATENATE(AM1019,"_VAL_",AB1019))&gt;1,"Empate","")</f>
        <v/>
      </c>
      <c r="AS1019" s="63" t="str">
        <f t="shared" si="12088"/>
        <v>X</v>
      </c>
      <c r="AT1019" s="59" t="str">
        <f t="shared" si="11712"/>
        <v>ALI_32_SEG_3_X</v>
      </c>
      <c r="AU1019" s="63">
        <f t="shared" ref="AU1019" si="12281">IF(AND(COUNTIF(Codificacion3,AT1019)&lt;AO1019),1,COUNTIF(Codificacion3,AT1019))</f>
        <v>1</v>
      </c>
      <c r="AV1019" s="62" t="str">
        <f t="shared" si="11714"/>
        <v>Cotizacion Seleccionada</v>
      </c>
      <c r="AW1019" s="53"/>
      <c r="AX1019" s="51" t="str">
        <f t="shared" si="11715"/>
        <v>ALI_32_SEG_3VERDADERO</v>
      </c>
      <c r="AY1019" s="51">
        <f t="shared" si="11696"/>
        <v>1</v>
      </c>
      <c r="AZ1019" s="64" t="b">
        <f t="shared" si="11716"/>
        <v>0</v>
      </c>
    </row>
    <row r="1020" spans="1:52" x14ac:dyDescent="0.2">
      <c r="A1020" s="50" t="str">
        <f t="shared" si="11659"/>
        <v>ALI_32_SEG_4</v>
      </c>
      <c r="B1020" s="51" t="s">
        <v>129</v>
      </c>
      <c r="C1020" s="52">
        <v>32</v>
      </c>
      <c r="D1020" s="52">
        <f t="shared" ref="D1020" si="12282">IF(ISERROR(VLOOKUP(E1020,Proveedores,2,FALSE)),"",VLOOKUP(E1020,Proveedores,2,FALSE))</f>
        <v>2057</v>
      </c>
      <c r="E1020" s="53" t="s">
        <v>130</v>
      </c>
      <c r="F1020" s="54">
        <v>315</v>
      </c>
      <c r="G1020" s="53" t="s">
        <v>71</v>
      </c>
      <c r="H1020" s="53" t="s">
        <v>72</v>
      </c>
      <c r="I1020" s="52">
        <v>4</v>
      </c>
      <c r="J1020" s="53" t="s">
        <v>58</v>
      </c>
      <c r="K1020" s="55">
        <v>44835</v>
      </c>
      <c r="L1020" s="56">
        <v>441</v>
      </c>
      <c r="M1020" s="56">
        <v>602</v>
      </c>
      <c r="N1020" s="56">
        <v>896</v>
      </c>
      <c r="O1020" s="56">
        <v>0</v>
      </c>
      <c r="P1020" s="57">
        <v>709</v>
      </c>
      <c r="Q1020" s="58">
        <v>0.2</v>
      </c>
      <c r="R1020" s="57">
        <v>567.20000000000005</v>
      </c>
      <c r="S1020" s="57">
        <v>709</v>
      </c>
      <c r="T1020" s="58">
        <v>0.2</v>
      </c>
      <c r="U1020" s="57">
        <v>567.20000000000005</v>
      </c>
      <c r="V1020" s="57">
        <v>709</v>
      </c>
      <c r="W1020" s="58">
        <v>0.2</v>
      </c>
      <c r="X1020" s="57">
        <v>567.20000000000005</v>
      </c>
      <c r="Y1020" s="57">
        <v>0</v>
      </c>
      <c r="Z1020" s="58"/>
      <c r="AA1020" s="57">
        <v>0</v>
      </c>
      <c r="AB1020" s="57">
        <v>1099800.8000000003</v>
      </c>
      <c r="AC1020" s="53" t="str">
        <f t="shared" si="11698"/>
        <v>Registro Valido</v>
      </c>
      <c r="AD1020" s="57">
        <f t="shared" ref="AD1020" si="12283">IF(OR(ISERROR(VLOOKUP(CONCATENATE("ALI_",$C1020,"_SEG_",$I1020,"_PROV_",$D1020),Catalogo_Precios,AD$8,FALSE)),L1020=0),0,VLOOKUP(CONCATENATE("ALI_",$C1020,"_SEG_",$I1020,"_PROV_",$D1020),Catalogo_Precios,AD$8,FALSE))</f>
        <v>709</v>
      </c>
      <c r="AE1020" s="57">
        <f t="shared" ref="AE1020" si="12284">IF(OR(ISERROR(VLOOKUP(CONCATENATE("ALI_",$C1020,"_SEG_",$I1020,"_PROV_",$D1020),Catalogo_Precios,AE$8,FALSE)),M1020=0),0,VLOOKUP(CONCATENATE("ALI_",$C1020,"_SEG_",$I1020,"_PROV_",$D1020),Catalogo_Precios,AE$8,FALSE))</f>
        <v>709</v>
      </c>
      <c r="AF1020" s="57">
        <f t="shared" ref="AF1020" si="12285">IF(OR(ISERROR(VLOOKUP(CONCATENATE("ALI_",$C1020,"_SEG_",$I1020,"_PROV_",$D1020),Catalogo_Precios,AF$8,FALSE)),N1020=0),0,VLOOKUP(CONCATENATE("ALI_",$C1020,"_SEG_",$I1020,"_PROV_",$D1020),Catalogo_Precios,AF$8,FALSE))</f>
        <v>709</v>
      </c>
      <c r="AG1020" s="57">
        <f t="shared" ref="AG1020" si="12286">IF(OR(ISERROR(VLOOKUP(CONCATENATE("ALI_",$C1020,"_SEG_",$I1020,"_PROV_",$D1020),Catalogo_Precios,AG$8,FALSE)),O1020=0),0,VLOOKUP(CONCATENATE("ALI_",$C1020,"_SEG_",$I1020,"_PROV_",$D1020),Catalogo_Precios,AG$8,FALSE))</f>
        <v>0</v>
      </c>
      <c r="AH1020" s="57">
        <f t="shared" ref="AH1020" si="12287">IF(OR(ISERROR(VLOOKUP(CONCATENATE("ALI_",$C1020,"_SEG_",$I1020,"_PROV_",$D1020),Catalogo_Precios,AH$8,FALSE)),L1020=0),0,VLOOKUP(CONCATENATE("ALI_",$C1020,"_SEG_",$I1020,"_PROV_",$D1020),Catalogo_Precios,AH$8,FALSE))</f>
        <v>709</v>
      </c>
      <c r="AI1020" s="57">
        <f t="shared" ref="AI1020" si="12288">IF(OR(ISERROR(VLOOKUP(CONCATENATE("ALI_",$C1020,"_SEG_",$I1020,"_PROV_",$D1020),Catalogo_Precios,AI$8,FALSE)),M1020=0),0,VLOOKUP(CONCATENATE("ALI_",$C1020,"_SEG_",$I1020,"_PROV_",$D1020),Catalogo_Precios,AI$8,FALSE))</f>
        <v>709</v>
      </c>
      <c r="AJ1020" s="57">
        <f t="shared" ref="AJ1020" si="12289">IF(OR(ISERROR(VLOOKUP(CONCATENATE("ALI_",$C1020,"_SEG_",$I1020,"_PROV_",$D1020),Catalogo_Precios,AJ$8,FALSE)),N1020=0),0,VLOOKUP(CONCATENATE("ALI_",$C1020,"_SEG_",$I1020,"_PROV_",$D1020),Catalogo_Precios,AJ$8,FALSE))</f>
        <v>709</v>
      </c>
      <c r="AK1020" s="57">
        <f t="shared" ref="AK1020" si="12290">IF(OR(ISERROR(VLOOKUP(CONCATENATE("ALI_",$C1020,"_SEG_",$I1020,"_PROV_",$D1020),Catalogo_Precios,AK$8,FALSE)),O1020=0),0,VLOOKUP(CONCATENATE("ALI_",$C1020,"_SEG_",$I1020,"_PROV_",$D1020),Catalogo_Precios,AK$8,FALSE))</f>
        <v>0</v>
      </c>
      <c r="AL1020" s="53"/>
      <c r="AM1020" s="59" t="str">
        <f t="shared" si="11707"/>
        <v>ALI_32_SEG_4</v>
      </c>
      <c r="AN1020" s="59" t="str">
        <f t="shared" si="11708"/>
        <v>ALI_32_SEG_4_VAL_1099800.8</v>
      </c>
      <c r="AO1020" s="60">
        <f t="shared" ref="AO1020" si="12291">IF(OR(AB1020="",AB1020=0),0,COUNTIF(Codificacion,AM1020))</f>
        <v>4</v>
      </c>
      <c r="AP1020" s="61">
        <f t="array" ref="AP1020">MIN(IF(Codificacion=AM1020,Total_Cotizacion,""))</f>
        <v>1099800.8000000003</v>
      </c>
      <c r="AQ1020" s="62" t="b">
        <f t="shared" si="11710"/>
        <v>1</v>
      </c>
      <c r="AR1020" s="51" t="str">
        <f t="shared" ref="AR1020" si="12292">IF(COUNTIF(Codificacion2,CONCATENATE(AM1020,"_VAL_",AB1020))&gt;1,"Empate","")</f>
        <v/>
      </c>
      <c r="AS1020" s="63" t="str">
        <f t="shared" si="12088"/>
        <v>X</v>
      </c>
      <c r="AT1020" s="59" t="str">
        <f t="shared" si="11712"/>
        <v>ALI_32_SEG_4_X</v>
      </c>
      <c r="AU1020" s="63">
        <f t="shared" ref="AU1020" si="12293">IF(AND(COUNTIF(Codificacion3,AT1020)&lt;AO1020),1,COUNTIF(Codificacion3,AT1020))</f>
        <v>1</v>
      </c>
      <c r="AV1020" s="62" t="str">
        <f t="shared" si="11714"/>
        <v>Cotizacion Seleccionada</v>
      </c>
      <c r="AW1020" s="53"/>
      <c r="AX1020" s="51" t="str">
        <f t="shared" si="11715"/>
        <v>ALI_32_SEG_4VERDADERO</v>
      </c>
      <c r="AY1020" s="51">
        <f t="shared" si="11696"/>
        <v>1</v>
      </c>
      <c r="AZ1020" s="64" t="b">
        <f t="shared" si="11716"/>
        <v>0</v>
      </c>
    </row>
    <row r="1021" spans="1:52" x14ac:dyDescent="0.2">
      <c r="A1021" s="50" t="str">
        <f t="shared" si="11659"/>
        <v>ALI_32_SEG_5</v>
      </c>
      <c r="B1021" s="51" t="s">
        <v>129</v>
      </c>
      <c r="C1021" s="52">
        <v>32</v>
      </c>
      <c r="D1021" s="52">
        <f t="shared" ref="D1021" si="12294">IF(ISERROR(VLOOKUP(E1021,Proveedores,2,FALSE)),"",VLOOKUP(E1021,Proveedores,2,FALSE))</f>
        <v>2057</v>
      </c>
      <c r="E1021" s="53" t="s">
        <v>130</v>
      </c>
      <c r="F1021" s="54">
        <v>316</v>
      </c>
      <c r="G1021" s="53" t="s">
        <v>71</v>
      </c>
      <c r="H1021" s="53" t="s">
        <v>72</v>
      </c>
      <c r="I1021" s="52">
        <v>5</v>
      </c>
      <c r="J1021" s="53" t="s">
        <v>58</v>
      </c>
      <c r="K1021" s="55">
        <v>44835</v>
      </c>
      <c r="L1021" s="56">
        <v>410</v>
      </c>
      <c r="M1021" s="56">
        <v>560</v>
      </c>
      <c r="N1021" s="56">
        <v>832</v>
      </c>
      <c r="O1021" s="56">
        <v>0</v>
      </c>
      <c r="P1021" s="57">
        <v>709</v>
      </c>
      <c r="Q1021" s="58">
        <v>0.2</v>
      </c>
      <c r="R1021" s="57">
        <v>567.20000000000005</v>
      </c>
      <c r="S1021" s="57">
        <v>709</v>
      </c>
      <c r="T1021" s="58">
        <v>0.2</v>
      </c>
      <c r="U1021" s="57">
        <v>567.20000000000005</v>
      </c>
      <c r="V1021" s="57">
        <v>709</v>
      </c>
      <c r="W1021" s="58">
        <v>0.2</v>
      </c>
      <c r="X1021" s="57">
        <v>567.20000000000005</v>
      </c>
      <c r="Y1021" s="57">
        <v>0</v>
      </c>
      <c r="Z1021" s="58"/>
      <c r="AA1021" s="57">
        <v>0</v>
      </c>
      <c r="AB1021" s="57">
        <v>1022094.4</v>
      </c>
      <c r="AC1021" s="53" t="str">
        <f t="shared" si="11698"/>
        <v>Registro Valido</v>
      </c>
      <c r="AD1021" s="57">
        <f t="shared" ref="AD1021" si="12295">IF(OR(ISERROR(VLOOKUP(CONCATENATE("ALI_",$C1021,"_SEG_",$I1021,"_PROV_",$D1021),Catalogo_Precios,AD$8,FALSE)),L1021=0),0,VLOOKUP(CONCATENATE("ALI_",$C1021,"_SEG_",$I1021,"_PROV_",$D1021),Catalogo_Precios,AD$8,FALSE))</f>
        <v>709</v>
      </c>
      <c r="AE1021" s="57">
        <f t="shared" ref="AE1021" si="12296">IF(OR(ISERROR(VLOOKUP(CONCATENATE("ALI_",$C1021,"_SEG_",$I1021,"_PROV_",$D1021),Catalogo_Precios,AE$8,FALSE)),M1021=0),0,VLOOKUP(CONCATENATE("ALI_",$C1021,"_SEG_",$I1021,"_PROV_",$D1021),Catalogo_Precios,AE$8,FALSE))</f>
        <v>709</v>
      </c>
      <c r="AF1021" s="57">
        <f t="shared" ref="AF1021" si="12297">IF(OR(ISERROR(VLOOKUP(CONCATENATE("ALI_",$C1021,"_SEG_",$I1021,"_PROV_",$D1021),Catalogo_Precios,AF$8,FALSE)),N1021=0),0,VLOOKUP(CONCATENATE("ALI_",$C1021,"_SEG_",$I1021,"_PROV_",$D1021),Catalogo_Precios,AF$8,FALSE))</f>
        <v>709</v>
      </c>
      <c r="AG1021" s="57">
        <f t="shared" ref="AG1021" si="12298">IF(OR(ISERROR(VLOOKUP(CONCATENATE("ALI_",$C1021,"_SEG_",$I1021,"_PROV_",$D1021),Catalogo_Precios,AG$8,FALSE)),O1021=0),0,VLOOKUP(CONCATENATE("ALI_",$C1021,"_SEG_",$I1021,"_PROV_",$D1021),Catalogo_Precios,AG$8,FALSE))</f>
        <v>0</v>
      </c>
      <c r="AH1021" s="57">
        <f t="shared" ref="AH1021" si="12299">IF(OR(ISERROR(VLOOKUP(CONCATENATE("ALI_",$C1021,"_SEG_",$I1021,"_PROV_",$D1021),Catalogo_Precios,AH$8,FALSE)),L1021=0),0,VLOOKUP(CONCATENATE("ALI_",$C1021,"_SEG_",$I1021,"_PROV_",$D1021),Catalogo_Precios,AH$8,FALSE))</f>
        <v>709</v>
      </c>
      <c r="AI1021" s="57">
        <f t="shared" ref="AI1021" si="12300">IF(OR(ISERROR(VLOOKUP(CONCATENATE("ALI_",$C1021,"_SEG_",$I1021,"_PROV_",$D1021),Catalogo_Precios,AI$8,FALSE)),M1021=0),0,VLOOKUP(CONCATENATE("ALI_",$C1021,"_SEG_",$I1021,"_PROV_",$D1021),Catalogo_Precios,AI$8,FALSE))</f>
        <v>709</v>
      </c>
      <c r="AJ1021" s="57">
        <f t="shared" ref="AJ1021" si="12301">IF(OR(ISERROR(VLOOKUP(CONCATENATE("ALI_",$C1021,"_SEG_",$I1021,"_PROV_",$D1021),Catalogo_Precios,AJ$8,FALSE)),N1021=0),0,VLOOKUP(CONCATENATE("ALI_",$C1021,"_SEG_",$I1021,"_PROV_",$D1021),Catalogo_Precios,AJ$8,FALSE))</f>
        <v>709</v>
      </c>
      <c r="AK1021" s="57">
        <f t="shared" ref="AK1021" si="12302">IF(OR(ISERROR(VLOOKUP(CONCATENATE("ALI_",$C1021,"_SEG_",$I1021,"_PROV_",$D1021),Catalogo_Precios,AK$8,FALSE)),O1021=0),0,VLOOKUP(CONCATENATE("ALI_",$C1021,"_SEG_",$I1021,"_PROV_",$D1021),Catalogo_Precios,AK$8,FALSE))</f>
        <v>0</v>
      </c>
      <c r="AL1021" s="53"/>
      <c r="AM1021" s="59" t="str">
        <f t="shared" si="11707"/>
        <v>ALI_32_SEG_5</v>
      </c>
      <c r="AN1021" s="59" t="str">
        <f t="shared" si="11708"/>
        <v>ALI_32_SEG_5_VAL_1022094.4</v>
      </c>
      <c r="AO1021" s="60">
        <f t="shared" ref="AO1021" si="12303">IF(OR(AB1021="",AB1021=0),0,COUNTIF(Codificacion,AM1021))</f>
        <v>4</v>
      </c>
      <c r="AP1021" s="61">
        <f t="array" ref="AP1021">MIN(IF(Codificacion=AM1021,Total_Cotizacion,""))</f>
        <v>1022094.4</v>
      </c>
      <c r="AQ1021" s="62" t="b">
        <f t="shared" si="11710"/>
        <v>1</v>
      </c>
      <c r="AR1021" s="51" t="str">
        <f t="shared" ref="AR1021" si="12304">IF(COUNTIF(Codificacion2,CONCATENATE(AM1021,"_VAL_",AB1021))&gt;1,"Empate","")</f>
        <v/>
      </c>
      <c r="AS1021" s="63" t="str">
        <f t="shared" si="12088"/>
        <v>X</v>
      </c>
      <c r="AT1021" s="59" t="str">
        <f t="shared" si="11712"/>
        <v>ALI_32_SEG_5_X</v>
      </c>
      <c r="AU1021" s="63">
        <f t="shared" ref="AU1021" si="12305">IF(AND(COUNTIF(Codificacion3,AT1021)&lt;AO1021),1,COUNTIF(Codificacion3,AT1021))</f>
        <v>1</v>
      </c>
      <c r="AV1021" s="62" t="str">
        <f t="shared" si="11714"/>
        <v>Cotizacion Seleccionada</v>
      </c>
      <c r="AW1021" s="53"/>
      <c r="AX1021" s="51" t="str">
        <f t="shared" si="11715"/>
        <v>ALI_32_SEG_5VERDADERO</v>
      </c>
      <c r="AY1021" s="51">
        <f t="shared" si="11696"/>
        <v>1</v>
      </c>
      <c r="AZ1021" s="64" t="b">
        <f t="shared" si="11716"/>
        <v>0</v>
      </c>
    </row>
    <row r="1022" spans="1:52" x14ac:dyDescent="0.2">
      <c r="A1022" s="50" t="str">
        <f t="shared" si="11659"/>
        <v>ALI_32_SEG_6</v>
      </c>
      <c r="B1022" s="51" t="s">
        <v>129</v>
      </c>
      <c r="C1022" s="52">
        <v>32</v>
      </c>
      <c r="D1022" s="52">
        <f t="shared" ref="D1022" si="12306">IF(ISERROR(VLOOKUP(E1022,Proveedores,2,FALSE)),"",VLOOKUP(E1022,Proveedores,2,FALSE))</f>
        <v>2057</v>
      </c>
      <c r="E1022" s="53" t="s">
        <v>130</v>
      </c>
      <c r="F1022" s="54">
        <v>317</v>
      </c>
      <c r="G1022" s="53" t="s">
        <v>71</v>
      </c>
      <c r="H1022" s="53" t="s">
        <v>72</v>
      </c>
      <c r="I1022" s="52">
        <v>6</v>
      </c>
      <c r="J1022" s="53" t="s">
        <v>58</v>
      </c>
      <c r="K1022" s="55">
        <v>44835</v>
      </c>
      <c r="L1022" s="56">
        <v>443</v>
      </c>
      <c r="M1022" s="56">
        <v>606</v>
      </c>
      <c r="N1022" s="56">
        <v>901</v>
      </c>
      <c r="O1022" s="56">
        <v>0</v>
      </c>
      <c r="P1022" s="57">
        <v>709</v>
      </c>
      <c r="Q1022" s="58">
        <v>0.2</v>
      </c>
      <c r="R1022" s="57">
        <v>567.20000000000005</v>
      </c>
      <c r="S1022" s="57">
        <v>709</v>
      </c>
      <c r="T1022" s="58">
        <v>0.2</v>
      </c>
      <c r="U1022" s="57">
        <v>567.20000000000005</v>
      </c>
      <c r="V1022" s="57">
        <v>709</v>
      </c>
      <c r="W1022" s="58">
        <v>0.2</v>
      </c>
      <c r="X1022" s="57">
        <v>567.20000000000005</v>
      </c>
      <c r="Y1022" s="57">
        <v>0</v>
      </c>
      <c r="Z1022" s="58"/>
      <c r="AA1022" s="57">
        <v>0</v>
      </c>
      <c r="AB1022" s="57">
        <v>1106040</v>
      </c>
      <c r="AC1022" s="53" t="str">
        <f t="shared" si="11698"/>
        <v>Registro Valido</v>
      </c>
      <c r="AD1022" s="57">
        <f t="shared" ref="AD1022" si="12307">IF(OR(ISERROR(VLOOKUP(CONCATENATE("ALI_",$C1022,"_SEG_",$I1022,"_PROV_",$D1022),Catalogo_Precios,AD$8,FALSE)),L1022=0),0,VLOOKUP(CONCATENATE("ALI_",$C1022,"_SEG_",$I1022,"_PROV_",$D1022),Catalogo_Precios,AD$8,FALSE))</f>
        <v>709</v>
      </c>
      <c r="AE1022" s="57">
        <f t="shared" ref="AE1022" si="12308">IF(OR(ISERROR(VLOOKUP(CONCATENATE("ALI_",$C1022,"_SEG_",$I1022,"_PROV_",$D1022),Catalogo_Precios,AE$8,FALSE)),M1022=0),0,VLOOKUP(CONCATENATE("ALI_",$C1022,"_SEG_",$I1022,"_PROV_",$D1022),Catalogo_Precios,AE$8,FALSE))</f>
        <v>709</v>
      </c>
      <c r="AF1022" s="57">
        <f t="shared" ref="AF1022" si="12309">IF(OR(ISERROR(VLOOKUP(CONCATENATE("ALI_",$C1022,"_SEG_",$I1022,"_PROV_",$D1022),Catalogo_Precios,AF$8,FALSE)),N1022=0),0,VLOOKUP(CONCATENATE("ALI_",$C1022,"_SEG_",$I1022,"_PROV_",$D1022),Catalogo_Precios,AF$8,FALSE))</f>
        <v>709</v>
      </c>
      <c r="AG1022" s="57">
        <f t="shared" ref="AG1022" si="12310">IF(OR(ISERROR(VLOOKUP(CONCATENATE("ALI_",$C1022,"_SEG_",$I1022,"_PROV_",$D1022),Catalogo_Precios,AG$8,FALSE)),O1022=0),0,VLOOKUP(CONCATENATE("ALI_",$C1022,"_SEG_",$I1022,"_PROV_",$D1022),Catalogo_Precios,AG$8,FALSE))</f>
        <v>0</v>
      </c>
      <c r="AH1022" s="57">
        <f t="shared" ref="AH1022" si="12311">IF(OR(ISERROR(VLOOKUP(CONCATENATE("ALI_",$C1022,"_SEG_",$I1022,"_PROV_",$D1022),Catalogo_Precios,AH$8,FALSE)),L1022=0),0,VLOOKUP(CONCATENATE("ALI_",$C1022,"_SEG_",$I1022,"_PROV_",$D1022),Catalogo_Precios,AH$8,FALSE))</f>
        <v>709</v>
      </c>
      <c r="AI1022" s="57">
        <f t="shared" ref="AI1022" si="12312">IF(OR(ISERROR(VLOOKUP(CONCATENATE("ALI_",$C1022,"_SEG_",$I1022,"_PROV_",$D1022),Catalogo_Precios,AI$8,FALSE)),M1022=0),0,VLOOKUP(CONCATENATE("ALI_",$C1022,"_SEG_",$I1022,"_PROV_",$D1022),Catalogo_Precios,AI$8,FALSE))</f>
        <v>709</v>
      </c>
      <c r="AJ1022" s="57">
        <f t="shared" ref="AJ1022" si="12313">IF(OR(ISERROR(VLOOKUP(CONCATENATE("ALI_",$C1022,"_SEG_",$I1022,"_PROV_",$D1022),Catalogo_Precios,AJ$8,FALSE)),N1022=0),0,VLOOKUP(CONCATENATE("ALI_",$C1022,"_SEG_",$I1022,"_PROV_",$D1022),Catalogo_Precios,AJ$8,FALSE))</f>
        <v>709</v>
      </c>
      <c r="AK1022" s="57">
        <f t="shared" ref="AK1022" si="12314">IF(OR(ISERROR(VLOOKUP(CONCATENATE("ALI_",$C1022,"_SEG_",$I1022,"_PROV_",$D1022),Catalogo_Precios,AK$8,FALSE)),O1022=0),0,VLOOKUP(CONCATENATE("ALI_",$C1022,"_SEG_",$I1022,"_PROV_",$D1022),Catalogo_Precios,AK$8,FALSE))</f>
        <v>0</v>
      </c>
      <c r="AL1022" s="53"/>
      <c r="AM1022" s="59" t="str">
        <f t="shared" si="11707"/>
        <v>ALI_32_SEG_6</v>
      </c>
      <c r="AN1022" s="59" t="str">
        <f t="shared" si="11708"/>
        <v>ALI_32_SEG_6_VAL_1106040</v>
      </c>
      <c r="AO1022" s="60">
        <f t="shared" ref="AO1022" si="12315">IF(OR(AB1022="",AB1022=0),0,COUNTIF(Codificacion,AM1022))</f>
        <v>4</v>
      </c>
      <c r="AP1022" s="61">
        <f t="array" ref="AP1022">MIN(IF(Codificacion=AM1022,Total_Cotizacion,""))</f>
        <v>1106040</v>
      </c>
      <c r="AQ1022" s="62" t="b">
        <f t="shared" si="11710"/>
        <v>1</v>
      </c>
      <c r="AR1022" s="51" t="str">
        <f t="shared" ref="AR1022" si="12316">IF(COUNTIF(Codificacion2,CONCATENATE(AM1022,"_VAL_",AB1022))&gt;1,"Empate","")</f>
        <v/>
      </c>
      <c r="AS1022" s="63" t="str">
        <f t="shared" si="12088"/>
        <v>X</v>
      </c>
      <c r="AT1022" s="59" t="str">
        <f t="shared" si="11712"/>
        <v>ALI_32_SEG_6_X</v>
      </c>
      <c r="AU1022" s="63">
        <f t="shared" ref="AU1022" si="12317">IF(AND(COUNTIF(Codificacion3,AT1022)&lt;AO1022),1,COUNTIF(Codificacion3,AT1022))</f>
        <v>1</v>
      </c>
      <c r="AV1022" s="62" t="str">
        <f t="shared" si="11714"/>
        <v>Cotizacion Seleccionada</v>
      </c>
      <c r="AW1022" s="53"/>
      <c r="AX1022" s="51" t="str">
        <f t="shared" si="11715"/>
        <v>ALI_32_SEG_6VERDADERO</v>
      </c>
      <c r="AY1022" s="51">
        <f t="shared" si="11696"/>
        <v>1</v>
      </c>
      <c r="AZ1022" s="64" t="b">
        <f t="shared" si="11716"/>
        <v>0</v>
      </c>
    </row>
    <row r="1023" spans="1:52" x14ac:dyDescent="0.2">
      <c r="A1023" s="50" t="str">
        <f t="shared" si="11659"/>
        <v>ALI_32_SEG_7</v>
      </c>
      <c r="B1023" s="51" t="s">
        <v>129</v>
      </c>
      <c r="C1023" s="52">
        <v>32</v>
      </c>
      <c r="D1023" s="52">
        <f t="shared" ref="D1023" si="12318">IF(ISERROR(VLOOKUP(E1023,Proveedores,2,FALSE)),"",VLOOKUP(E1023,Proveedores,2,FALSE))</f>
        <v>2057</v>
      </c>
      <c r="E1023" s="53" t="s">
        <v>130</v>
      </c>
      <c r="F1023" s="54">
        <v>318</v>
      </c>
      <c r="G1023" s="53" t="s">
        <v>71</v>
      </c>
      <c r="H1023" s="53" t="s">
        <v>72</v>
      </c>
      <c r="I1023" s="52">
        <v>7</v>
      </c>
      <c r="J1023" s="53" t="s">
        <v>58</v>
      </c>
      <c r="K1023" s="55">
        <v>44835</v>
      </c>
      <c r="L1023" s="56">
        <v>453</v>
      </c>
      <c r="M1023" s="56">
        <v>619</v>
      </c>
      <c r="N1023" s="56">
        <v>920</v>
      </c>
      <c r="O1023" s="56">
        <v>0</v>
      </c>
      <c r="P1023" s="57">
        <v>709</v>
      </c>
      <c r="Q1023" s="58">
        <v>0.2</v>
      </c>
      <c r="R1023" s="57">
        <v>567.20000000000005</v>
      </c>
      <c r="S1023" s="57">
        <v>709</v>
      </c>
      <c r="T1023" s="58">
        <v>0.2</v>
      </c>
      <c r="U1023" s="57">
        <v>567.20000000000005</v>
      </c>
      <c r="V1023" s="57">
        <v>709</v>
      </c>
      <c r="W1023" s="58">
        <v>0.2</v>
      </c>
      <c r="X1023" s="57">
        <v>567.20000000000005</v>
      </c>
      <c r="Y1023" s="57">
        <v>0</v>
      </c>
      <c r="Z1023" s="58"/>
      <c r="AA1023" s="57">
        <v>0</v>
      </c>
      <c r="AB1023" s="57">
        <v>1129862.4000000001</v>
      </c>
      <c r="AC1023" s="53" t="str">
        <f t="shared" si="11698"/>
        <v>Registro Valido</v>
      </c>
      <c r="AD1023" s="57">
        <f t="shared" ref="AD1023" si="12319">IF(OR(ISERROR(VLOOKUP(CONCATENATE("ALI_",$C1023,"_SEG_",$I1023,"_PROV_",$D1023),Catalogo_Precios,AD$8,FALSE)),L1023=0),0,VLOOKUP(CONCATENATE("ALI_",$C1023,"_SEG_",$I1023,"_PROV_",$D1023),Catalogo_Precios,AD$8,FALSE))</f>
        <v>709</v>
      </c>
      <c r="AE1023" s="57">
        <f t="shared" ref="AE1023" si="12320">IF(OR(ISERROR(VLOOKUP(CONCATENATE("ALI_",$C1023,"_SEG_",$I1023,"_PROV_",$D1023),Catalogo_Precios,AE$8,FALSE)),M1023=0),0,VLOOKUP(CONCATENATE("ALI_",$C1023,"_SEG_",$I1023,"_PROV_",$D1023),Catalogo_Precios,AE$8,FALSE))</f>
        <v>709</v>
      </c>
      <c r="AF1023" s="57">
        <f t="shared" ref="AF1023" si="12321">IF(OR(ISERROR(VLOOKUP(CONCATENATE("ALI_",$C1023,"_SEG_",$I1023,"_PROV_",$D1023),Catalogo_Precios,AF$8,FALSE)),N1023=0),0,VLOOKUP(CONCATENATE("ALI_",$C1023,"_SEG_",$I1023,"_PROV_",$D1023),Catalogo_Precios,AF$8,FALSE))</f>
        <v>709</v>
      </c>
      <c r="AG1023" s="57">
        <f t="shared" ref="AG1023" si="12322">IF(OR(ISERROR(VLOOKUP(CONCATENATE("ALI_",$C1023,"_SEG_",$I1023,"_PROV_",$D1023),Catalogo_Precios,AG$8,FALSE)),O1023=0),0,VLOOKUP(CONCATENATE("ALI_",$C1023,"_SEG_",$I1023,"_PROV_",$D1023),Catalogo_Precios,AG$8,FALSE))</f>
        <v>0</v>
      </c>
      <c r="AH1023" s="57">
        <f t="shared" ref="AH1023" si="12323">IF(OR(ISERROR(VLOOKUP(CONCATENATE("ALI_",$C1023,"_SEG_",$I1023,"_PROV_",$D1023),Catalogo_Precios,AH$8,FALSE)),L1023=0),0,VLOOKUP(CONCATENATE("ALI_",$C1023,"_SEG_",$I1023,"_PROV_",$D1023),Catalogo_Precios,AH$8,FALSE))</f>
        <v>709</v>
      </c>
      <c r="AI1023" s="57">
        <f t="shared" ref="AI1023" si="12324">IF(OR(ISERROR(VLOOKUP(CONCATENATE("ALI_",$C1023,"_SEG_",$I1023,"_PROV_",$D1023),Catalogo_Precios,AI$8,FALSE)),M1023=0),0,VLOOKUP(CONCATENATE("ALI_",$C1023,"_SEG_",$I1023,"_PROV_",$D1023),Catalogo_Precios,AI$8,FALSE))</f>
        <v>709</v>
      </c>
      <c r="AJ1023" s="57">
        <f t="shared" ref="AJ1023" si="12325">IF(OR(ISERROR(VLOOKUP(CONCATENATE("ALI_",$C1023,"_SEG_",$I1023,"_PROV_",$D1023),Catalogo_Precios,AJ$8,FALSE)),N1023=0),0,VLOOKUP(CONCATENATE("ALI_",$C1023,"_SEG_",$I1023,"_PROV_",$D1023),Catalogo_Precios,AJ$8,FALSE))</f>
        <v>709</v>
      </c>
      <c r="AK1023" s="57">
        <f t="shared" ref="AK1023" si="12326">IF(OR(ISERROR(VLOOKUP(CONCATENATE("ALI_",$C1023,"_SEG_",$I1023,"_PROV_",$D1023),Catalogo_Precios,AK$8,FALSE)),O1023=0),0,VLOOKUP(CONCATENATE("ALI_",$C1023,"_SEG_",$I1023,"_PROV_",$D1023),Catalogo_Precios,AK$8,FALSE))</f>
        <v>0</v>
      </c>
      <c r="AL1023" s="53"/>
      <c r="AM1023" s="59" t="str">
        <f t="shared" si="11707"/>
        <v>ALI_32_SEG_7</v>
      </c>
      <c r="AN1023" s="59" t="str">
        <f t="shared" si="11708"/>
        <v>ALI_32_SEG_7_VAL_1129862.4</v>
      </c>
      <c r="AO1023" s="60">
        <f t="shared" ref="AO1023" si="12327">IF(OR(AB1023="",AB1023=0),0,COUNTIF(Codificacion,AM1023))</f>
        <v>4</v>
      </c>
      <c r="AP1023" s="61">
        <f t="array" ref="AP1023">MIN(IF(Codificacion=AM1023,Total_Cotizacion,""))</f>
        <v>1129862.4000000001</v>
      </c>
      <c r="AQ1023" s="62" t="b">
        <f t="shared" si="11710"/>
        <v>1</v>
      </c>
      <c r="AR1023" s="51" t="str">
        <f t="shared" ref="AR1023" si="12328">IF(COUNTIF(Codificacion2,CONCATENATE(AM1023,"_VAL_",AB1023))&gt;1,"Empate","")</f>
        <v/>
      </c>
      <c r="AS1023" s="63" t="str">
        <f t="shared" si="12088"/>
        <v>X</v>
      </c>
      <c r="AT1023" s="59" t="str">
        <f t="shared" si="11712"/>
        <v>ALI_32_SEG_7_X</v>
      </c>
      <c r="AU1023" s="63">
        <f t="shared" ref="AU1023" si="12329">IF(AND(COUNTIF(Codificacion3,AT1023)&lt;AO1023),1,COUNTIF(Codificacion3,AT1023))</f>
        <v>1</v>
      </c>
      <c r="AV1023" s="62" t="str">
        <f t="shared" si="11714"/>
        <v>Cotizacion Seleccionada</v>
      </c>
      <c r="AW1023" s="53"/>
      <c r="AX1023" s="51" t="str">
        <f t="shared" si="11715"/>
        <v>ALI_32_SEG_7VERDADERO</v>
      </c>
      <c r="AY1023" s="51">
        <f t="shared" si="11696"/>
        <v>1</v>
      </c>
      <c r="AZ1023" s="64" t="b">
        <f t="shared" si="11716"/>
        <v>0</v>
      </c>
    </row>
    <row r="1024" spans="1:52" x14ac:dyDescent="0.2">
      <c r="A1024" s="50" t="str">
        <f t="shared" si="11659"/>
        <v>ALI_32_SEG_8</v>
      </c>
      <c r="B1024" s="51" t="s">
        <v>129</v>
      </c>
      <c r="C1024" s="52">
        <v>32</v>
      </c>
      <c r="D1024" s="52">
        <f t="shared" ref="D1024" si="12330">IF(ISERROR(VLOOKUP(E1024,Proveedores,2,FALSE)),"",VLOOKUP(E1024,Proveedores,2,FALSE))</f>
        <v>2057</v>
      </c>
      <c r="E1024" s="53" t="s">
        <v>130</v>
      </c>
      <c r="F1024" s="54">
        <v>319</v>
      </c>
      <c r="G1024" s="53" t="s">
        <v>71</v>
      </c>
      <c r="H1024" s="53" t="s">
        <v>72</v>
      </c>
      <c r="I1024" s="52">
        <v>8</v>
      </c>
      <c r="J1024" s="53" t="s">
        <v>58</v>
      </c>
      <c r="K1024" s="55">
        <v>44835</v>
      </c>
      <c r="L1024" s="56">
        <v>437</v>
      </c>
      <c r="M1024" s="56">
        <v>598</v>
      </c>
      <c r="N1024" s="56">
        <v>889</v>
      </c>
      <c r="O1024" s="56">
        <v>0</v>
      </c>
      <c r="P1024" s="57">
        <v>709</v>
      </c>
      <c r="Q1024" s="58">
        <v>0.2</v>
      </c>
      <c r="R1024" s="57">
        <v>567.20000000000005</v>
      </c>
      <c r="S1024" s="57">
        <v>709</v>
      </c>
      <c r="T1024" s="58">
        <v>0.2</v>
      </c>
      <c r="U1024" s="57">
        <v>567.20000000000005</v>
      </c>
      <c r="V1024" s="57">
        <v>709</v>
      </c>
      <c r="W1024" s="58">
        <v>0.2</v>
      </c>
      <c r="X1024" s="57">
        <v>567.20000000000005</v>
      </c>
      <c r="Y1024" s="57">
        <v>0</v>
      </c>
      <c r="Z1024" s="58"/>
      <c r="AA1024" s="57">
        <v>0</v>
      </c>
      <c r="AB1024" s="57">
        <v>1091292.8</v>
      </c>
      <c r="AC1024" s="53" t="str">
        <f t="shared" si="11698"/>
        <v>Registro Valido</v>
      </c>
      <c r="AD1024" s="57">
        <f t="shared" ref="AD1024" si="12331">IF(OR(ISERROR(VLOOKUP(CONCATENATE("ALI_",$C1024,"_SEG_",$I1024,"_PROV_",$D1024),Catalogo_Precios,AD$8,FALSE)),L1024=0),0,VLOOKUP(CONCATENATE("ALI_",$C1024,"_SEG_",$I1024,"_PROV_",$D1024),Catalogo_Precios,AD$8,FALSE))</f>
        <v>709</v>
      </c>
      <c r="AE1024" s="57">
        <f t="shared" ref="AE1024" si="12332">IF(OR(ISERROR(VLOOKUP(CONCATENATE("ALI_",$C1024,"_SEG_",$I1024,"_PROV_",$D1024),Catalogo_Precios,AE$8,FALSE)),M1024=0),0,VLOOKUP(CONCATENATE("ALI_",$C1024,"_SEG_",$I1024,"_PROV_",$D1024),Catalogo_Precios,AE$8,FALSE))</f>
        <v>709</v>
      </c>
      <c r="AF1024" s="57">
        <f t="shared" ref="AF1024" si="12333">IF(OR(ISERROR(VLOOKUP(CONCATENATE("ALI_",$C1024,"_SEG_",$I1024,"_PROV_",$D1024),Catalogo_Precios,AF$8,FALSE)),N1024=0),0,VLOOKUP(CONCATENATE("ALI_",$C1024,"_SEG_",$I1024,"_PROV_",$D1024),Catalogo_Precios,AF$8,FALSE))</f>
        <v>709</v>
      </c>
      <c r="AG1024" s="57">
        <f t="shared" ref="AG1024" si="12334">IF(OR(ISERROR(VLOOKUP(CONCATENATE("ALI_",$C1024,"_SEG_",$I1024,"_PROV_",$D1024),Catalogo_Precios,AG$8,FALSE)),O1024=0),0,VLOOKUP(CONCATENATE("ALI_",$C1024,"_SEG_",$I1024,"_PROV_",$D1024),Catalogo_Precios,AG$8,FALSE))</f>
        <v>0</v>
      </c>
      <c r="AH1024" s="57">
        <f t="shared" ref="AH1024" si="12335">IF(OR(ISERROR(VLOOKUP(CONCATENATE("ALI_",$C1024,"_SEG_",$I1024,"_PROV_",$D1024),Catalogo_Precios,AH$8,FALSE)),L1024=0),0,VLOOKUP(CONCATENATE("ALI_",$C1024,"_SEG_",$I1024,"_PROV_",$D1024),Catalogo_Precios,AH$8,FALSE))</f>
        <v>709</v>
      </c>
      <c r="AI1024" s="57">
        <f t="shared" ref="AI1024" si="12336">IF(OR(ISERROR(VLOOKUP(CONCATENATE("ALI_",$C1024,"_SEG_",$I1024,"_PROV_",$D1024),Catalogo_Precios,AI$8,FALSE)),M1024=0),0,VLOOKUP(CONCATENATE("ALI_",$C1024,"_SEG_",$I1024,"_PROV_",$D1024),Catalogo_Precios,AI$8,FALSE))</f>
        <v>709</v>
      </c>
      <c r="AJ1024" s="57">
        <f t="shared" ref="AJ1024" si="12337">IF(OR(ISERROR(VLOOKUP(CONCATENATE("ALI_",$C1024,"_SEG_",$I1024,"_PROV_",$D1024),Catalogo_Precios,AJ$8,FALSE)),N1024=0),0,VLOOKUP(CONCATENATE("ALI_",$C1024,"_SEG_",$I1024,"_PROV_",$D1024),Catalogo_Precios,AJ$8,FALSE))</f>
        <v>709</v>
      </c>
      <c r="AK1024" s="57">
        <f t="shared" ref="AK1024" si="12338">IF(OR(ISERROR(VLOOKUP(CONCATENATE("ALI_",$C1024,"_SEG_",$I1024,"_PROV_",$D1024),Catalogo_Precios,AK$8,FALSE)),O1024=0),0,VLOOKUP(CONCATENATE("ALI_",$C1024,"_SEG_",$I1024,"_PROV_",$D1024),Catalogo_Precios,AK$8,FALSE))</f>
        <v>0</v>
      </c>
      <c r="AL1024" s="53"/>
      <c r="AM1024" s="59" t="str">
        <f t="shared" si="11707"/>
        <v>ALI_32_SEG_8</v>
      </c>
      <c r="AN1024" s="59" t="str">
        <f t="shared" si="11708"/>
        <v>ALI_32_SEG_8_VAL_1091292.8</v>
      </c>
      <c r="AO1024" s="60">
        <f t="shared" ref="AO1024" si="12339">IF(OR(AB1024="",AB1024=0),0,COUNTIF(Codificacion,AM1024))</f>
        <v>4</v>
      </c>
      <c r="AP1024" s="61">
        <f t="array" ref="AP1024">MIN(IF(Codificacion=AM1024,Total_Cotizacion,""))</f>
        <v>1091292.8</v>
      </c>
      <c r="AQ1024" s="62" t="b">
        <f t="shared" si="11710"/>
        <v>1</v>
      </c>
      <c r="AR1024" s="51" t="str">
        <f t="shared" ref="AR1024" si="12340">IF(COUNTIF(Codificacion2,CONCATENATE(AM1024,"_VAL_",AB1024))&gt;1,"Empate","")</f>
        <v/>
      </c>
      <c r="AS1024" s="63" t="str">
        <f t="shared" si="12088"/>
        <v>X</v>
      </c>
      <c r="AT1024" s="59" t="str">
        <f t="shared" si="11712"/>
        <v>ALI_32_SEG_8_X</v>
      </c>
      <c r="AU1024" s="63">
        <f t="shared" ref="AU1024" si="12341">IF(AND(COUNTIF(Codificacion3,AT1024)&lt;AO1024),1,COUNTIF(Codificacion3,AT1024))</f>
        <v>1</v>
      </c>
      <c r="AV1024" s="62" t="str">
        <f t="shared" si="11714"/>
        <v>Cotizacion Seleccionada</v>
      </c>
      <c r="AW1024" s="53"/>
      <c r="AX1024" s="51" t="str">
        <f t="shared" si="11715"/>
        <v>ALI_32_SEG_8VERDADERO</v>
      </c>
      <c r="AY1024" s="51">
        <f t="shared" si="11696"/>
        <v>1</v>
      </c>
      <c r="AZ1024" s="64" t="b">
        <f t="shared" si="11716"/>
        <v>0</v>
      </c>
    </row>
    <row r="1025" spans="1:52" x14ac:dyDescent="0.2">
      <c r="A1025" s="50" t="str">
        <f t="shared" si="11659"/>
        <v>ALI_32_SEG_9</v>
      </c>
      <c r="B1025" s="51" t="s">
        <v>129</v>
      </c>
      <c r="C1025" s="52">
        <v>32</v>
      </c>
      <c r="D1025" s="52">
        <f t="shared" ref="D1025" si="12342">IF(ISERROR(VLOOKUP(E1025,Proveedores,2,FALSE)),"",VLOOKUP(E1025,Proveedores,2,FALSE))</f>
        <v>2057</v>
      </c>
      <c r="E1025" s="53" t="s">
        <v>130</v>
      </c>
      <c r="F1025" s="54">
        <v>320</v>
      </c>
      <c r="G1025" s="53" t="s">
        <v>71</v>
      </c>
      <c r="H1025" s="53" t="s">
        <v>72</v>
      </c>
      <c r="I1025" s="52">
        <v>9</v>
      </c>
      <c r="J1025" s="53" t="s">
        <v>58</v>
      </c>
      <c r="K1025" s="55">
        <v>44835</v>
      </c>
      <c r="L1025" s="56">
        <v>442</v>
      </c>
      <c r="M1025" s="56">
        <v>604</v>
      </c>
      <c r="N1025" s="56">
        <v>898</v>
      </c>
      <c r="O1025" s="56">
        <v>0</v>
      </c>
      <c r="P1025" s="57">
        <v>709</v>
      </c>
      <c r="Q1025" s="58">
        <v>0.2</v>
      </c>
      <c r="R1025" s="57">
        <v>567.20000000000005</v>
      </c>
      <c r="S1025" s="57">
        <v>709</v>
      </c>
      <c r="T1025" s="58">
        <v>0.2</v>
      </c>
      <c r="U1025" s="57">
        <v>567.20000000000005</v>
      </c>
      <c r="V1025" s="57">
        <v>709</v>
      </c>
      <c r="W1025" s="58">
        <v>0.2</v>
      </c>
      <c r="X1025" s="57">
        <v>567.20000000000005</v>
      </c>
      <c r="Y1025" s="57">
        <v>0</v>
      </c>
      <c r="Z1025" s="58"/>
      <c r="AA1025" s="57">
        <v>0</v>
      </c>
      <c r="AB1025" s="57">
        <v>1102636.8</v>
      </c>
      <c r="AC1025" s="53" t="str">
        <f t="shared" si="11698"/>
        <v>Registro Valido</v>
      </c>
      <c r="AD1025" s="57">
        <f t="shared" ref="AD1025" si="12343">IF(OR(ISERROR(VLOOKUP(CONCATENATE("ALI_",$C1025,"_SEG_",$I1025,"_PROV_",$D1025),Catalogo_Precios,AD$8,FALSE)),L1025=0),0,VLOOKUP(CONCATENATE("ALI_",$C1025,"_SEG_",$I1025,"_PROV_",$D1025),Catalogo_Precios,AD$8,FALSE))</f>
        <v>709</v>
      </c>
      <c r="AE1025" s="57">
        <f t="shared" ref="AE1025" si="12344">IF(OR(ISERROR(VLOOKUP(CONCATENATE("ALI_",$C1025,"_SEG_",$I1025,"_PROV_",$D1025),Catalogo_Precios,AE$8,FALSE)),M1025=0),0,VLOOKUP(CONCATENATE("ALI_",$C1025,"_SEG_",$I1025,"_PROV_",$D1025),Catalogo_Precios,AE$8,FALSE))</f>
        <v>709</v>
      </c>
      <c r="AF1025" s="57">
        <f t="shared" ref="AF1025" si="12345">IF(OR(ISERROR(VLOOKUP(CONCATENATE("ALI_",$C1025,"_SEG_",$I1025,"_PROV_",$D1025),Catalogo_Precios,AF$8,FALSE)),N1025=0),0,VLOOKUP(CONCATENATE("ALI_",$C1025,"_SEG_",$I1025,"_PROV_",$D1025),Catalogo_Precios,AF$8,FALSE))</f>
        <v>709</v>
      </c>
      <c r="AG1025" s="57">
        <f t="shared" ref="AG1025" si="12346">IF(OR(ISERROR(VLOOKUP(CONCATENATE("ALI_",$C1025,"_SEG_",$I1025,"_PROV_",$D1025),Catalogo_Precios,AG$8,FALSE)),O1025=0),0,VLOOKUP(CONCATENATE("ALI_",$C1025,"_SEG_",$I1025,"_PROV_",$D1025),Catalogo_Precios,AG$8,FALSE))</f>
        <v>0</v>
      </c>
      <c r="AH1025" s="57">
        <f t="shared" ref="AH1025" si="12347">IF(OR(ISERROR(VLOOKUP(CONCATENATE("ALI_",$C1025,"_SEG_",$I1025,"_PROV_",$D1025),Catalogo_Precios,AH$8,FALSE)),L1025=0),0,VLOOKUP(CONCATENATE("ALI_",$C1025,"_SEG_",$I1025,"_PROV_",$D1025),Catalogo_Precios,AH$8,FALSE))</f>
        <v>709</v>
      </c>
      <c r="AI1025" s="57">
        <f t="shared" ref="AI1025" si="12348">IF(OR(ISERROR(VLOOKUP(CONCATENATE("ALI_",$C1025,"_SEG_",$I1025,"_PROV_",$D1025),Catalogo_Precios,AI$8,FALSE)),M1025=0),0,VLOOKUP(CONCATENATE("ALI_",$C1025,"_SEG_",$I1025,"_PROV_",$D1025),Catalogo_Precios,AI$8,FALSE))</f>
        <v>709</v>
      </c>
      <c r="AJ1025" s="57">
        <f t="shared" ref="AJ1025" si="12349">IF(OR(ISERROR(VLOOKUP(CONCATENATE("ALI_",$C1025,"_SEG_",$I1025,"_PROV_",$D1025),Catalogo_Precios,AJ$8,FALSE)),N1025=0),0,VLOOKUP(CONCATENATE("ALI_",$C1025,"_SEG_",$I1025,"_PROV_",$D1025),Catalogo_Precios,AJ$8,FALSE))</f>
        <v>709</v>
      </c>
      <c r="AK1025" s="57">
        <f t="shared" ref="AK1025" si="12350">IF(OR(ISERROR(VLOOKUP(CONCATENATE("ALI_",$C1025,"_SEG_",$I1025,"_PROV_",$D1025),Catalogo_Precios,AK$8,FALSE)),O1025=0),0,VLOOKUP(CONCATENATE("ALI_",$C1025,"_SEG_",$I1025,"_PROV_",$D1025),Catalogo_Precios,AK$8,FALSE))</f>
        <v>0</v>
      </c>
      <c r="AL1025" s="53"/>
      <c r="AM1025" s="59" t="str">
        <f t="shared" si="11707"/>
        <v>ALI_32_SEG_9</v>
      </c>
      <c r="AN1025" s="59" t="str">
        <f t="shared" si="11708"/>
        <v>ALI_32_SEG_9_VAL_1102636.8</v>
      </c>
      <c r="AO1025" s="60">
        <f t="shared" ref="AO1025" si="12351">IF(OR(AB1025="",AB1025=0),0,COUNTIF(Codificacion,AM1025))</f>
        <v>4</v>
      </c>
      <c r="AP1025" s="61">
        <f t="array" ref="AP1025">MIN(IF(Codificacion=AM1025,Total_Cotizacion,""))</f>
        <v>1102636.8</v>
      </c>
      <c r="AQ1025" s="62" t="b">
        <f t="shared" si="11710"/>
        <v>1</v>
      </c>
      <c r="AR1025" s="51" t="str">
        <f t="shared" ref="AR1025" si="12352">IF(COUNTIF(Codificacion2,CONCATENATE(AM1025,"_VAL_",AB1025))&gt;1,"Empate","")</f>
        <v/>
      </c>
      <c r="AS1025" s="63" t="str">
        <f t="shared" si="12088"/>
        <v>X</v>
      </c>
      <c r="AT1025" s="59" t="str">
        <f t="shared" si="11712"/>
        <v>ALI_32_SEG_9_X</v>
      </c>
      <c r="AU1025" s="63">
        <f t="shared" ref="AU1025" si="12353">IF(AND(COUNTIF(Codificacion3,AT1025)&lt;AO1025),1,COUNTIF(Codificacion3,AT1025))</f>
        <v>1</v>
      </c>
      <c r="AV1025" s="62" t="str">
        <f t="shared" si="11714"/>
        <v>Cotizacion Seleccionada</v>
      </c>
      <c r="AW1025" s="53"/>
      <c r="AX1025" s="51" t="str">
        <f t="shared" si="11715"/>
        <v>ALI_32_SEG_9VERDADERO</v>
      </c>
      <c r="AY1025" s="51">
        <f t="shared" si="11696"/>
        <v>1</v>
      </c>
      <c r="AZ1025" s="64" t="b">
        <f t="shared" si="11716"/>
        <v>0</v>
      </c>
    </row>
    <row r="1026" spans="1:52" x14ac:dyDescent="0.2">
      <c r="A1026" s="50" t="str">
        <f t="shared" si="11659"/>
        <v>ALI_32_SEG_10</v>
      </c>
      <c r="B1026" s="51" t="s">
        <v>129</v>
      </c>
      <c r="C1026" s="52">
        <v>32</v>
      </c>
      <c r="D1026" s="52">
        <f t="shared" ref="D1026" si="12354">IF(ISERROR(VLOOKUP(E1026,Proveedores,2,FALSE)),"",VLOOKUP(E1026,Proveedores,2,FALSE))</f>
        <v>2057</v>
      </c>
      <c r="E1026" s="53" t="s">
        <v>130</v>
      </c>
      <c r="F1026" s="54">
        <v>347</v>
      </c>
      <c r="G1026" s="53" t="s">
        <v>71</v>
      </c>
      <c r="H1026" s="53" t="s">
        <v>72</v>
      </c>
      <c r="I1026" s="52">
        <v>10</v>
      </c>
      <c r="J1026" s="53" t="s">
        <v>58</v>
      </c>
      <c r="K1026" s="55">
        <v>44835</v>
      </c>
      <c r="L1026" s="56">
        <v>442</v>
      </c>
      <c r="M1026" s="56">
        <v>605</v>
      </c>
      <c r="N1026" s="56">
        <v>899</v>
      </c>
      <c r="O1026" s="56">
        <v>0</v>
      </c>
      <c r="P1026" s="57">
        <v>709</v>
      </c>
      <c r="Q1026" s="58">
        <v>0.2</v>
      </c>
      <c r="R1026" s="57">
        <v>567.20000000000005</v>
      </c>
      <c r="S1026" s="57">
        <v>709</v>
      </c>
      <c r="T1026" s="58">
        <v>0.2</v>
      </c>
      <c r="U1026" s="57">
        <v>567.20000000000005</v>
      </c>
      <c r="V1026" s="57">
        <v>709</v>
      </c>
      <c r="W1026" s="58">
        <v>0.2</v>
      </c>
      <c r="X1026" s="57">
        <v>567.20000000000005</v>
      </c>
      <c r="Y1026" s="57">
        <v>0</v>
      </c>
      <c r="Z1026" s="58"/>
      <c r="AA1026" s="57">
        <v>0</v>
      </c>
      <c r="AB1026" s="57">
        <v>1103771.2000000002</v>
      </c>
      <c r="AC1026" s="53" t="str">
        <f t="shared" si="11698"/>
        <v>Registro Valido</v>
      </c>
      <c r="AD1026" s="57">
        <f t="shared" ref="AD1026" si="12355">IF(OR(ISERROR(VLOOKUP(CONCATENATE("ALI_",$C1026,"_SEG_",$I1026,"_PROV_",$D1026),Catalogo_Precios,AD$8,FALSE)),L1026=0),0,VLOOKUP(CONCATENATE("ALI_",$C1026,"_SEG_",$I1026,"_PROV_",$D1026),Catalogo_Precios,AD$8,FALSE))</f>
        <v>709</v>
      </c>
      <c r="AE1026" s="57">
        <f t="shared" ref="AE1026" si="12356">IF(OR(ISERROR(VLOOKUP(CONCATENATE("ALI_",$C1026,"_SEG_",$I1026,"_PROV_",$D1026),Catalogo_Precios,AE$8,FALSE)),M1026=0),0,VLOOKUP(CONCATENATE("ALI_",$C1026,"_SEG_",$I1026,"_PROV_",$D1026),Catalogo_Precios,AE$8,FALSE))</f>
        <v>709</v>
      </c>
      <c r="AF1026" s="57">
        <f t="shared" ref="AF1026" si="12357">IF(OR(ISERROR(VLOOKUP(CONCATENATE("ALI_",$C1026,"_SEG_",$I1026,"_PROV_",$D1026),Catalogo_Precios,AF$8,FALSE)),N1026=0),0,VLOOKUP(CONCATENATE("ALI_",$C1026,"_SEG_",$I1026,"_PROV_",$D1026),Catalogo_Precios,AF$8,FALSE))</f>
        <v>709</v>
      </c>
      <c r="AG1026" s="57">
        <f t="shared" ref="AG1026" si="12358">IF(OR(ISERROR(VLOOKUP(CONCATENATE("ALI_",$C1026,"_SEG_",$I1026,"_PROV_",$D1026),Catalogo_Precios,AG$8,FALSE)),O1026=0),0,VLOOKUP(CONCATENATE("ALI_",$C1026,"_SEG_",$I1026,"_PROV_",$D1026),Catalogo_Precios,AG$8,FALSE))</f>
        <v>0</v>
      </c>
      <c r="AH1026" s="57">
        <f t="shared" ref="AH1026" si="12359">IF(OR(ISERROR(VLOOKUP(CONCATENATE("ALI_",$C1026,"_SEG_",$I1026,"_PROV_",$D1026),Catalogo_Precios,AH$8,FALSE)),L1026=0),0,VLOOKUP(CONCATENATE("ALI_",$C1026,"_SEG_",$I1026,"_PROV_",$D1026),Catalogo_Precios,AH$8,FALSE))</f>
        <v>709</v>
      </c>
      <c r="AI1026" s="57">
        <f t="shared" ref="AI1026" si="12360">IF(OR(ISERROR(VLOOKUP(CONCATENATE("ALI_",$C1026,"_SEG_",$I1026,"_PROV_",$D1026),Catalogo_Precios,AI$8,FALSE)),M1026=0),0,VLOOKUP(CONCATENATE("ALI_",$C1026,"_SEG_",$I1026,"_PROV_",$D1026),Catalogo_Precios,AI$8,FALSE))</f>
        <v>709</v>
      </c>
      <c r="AJ1026" s="57">
        <f t="shared" ref="AJ1026" si="12361">IF(OR(ISERROR(VLOOKUP(CONCATENATE("ALI_",$C1026,"_SEG_",$I1026,"_PROV_",$D1026),Catalogo_Precios,AJ$8,FALSE)),N1026=0),0,VLOOKUP(CONCATENATE("ALI_",$C1026,"_SEG_",$I1026,"_PROV_",$D1026),Catalogo_Precios,AJ$8,FALSE))</f>
        <v>709</v>
      </c>
      <c r="AK1026" s="57">
        <f t="shared" ref="AK1026" si="12362">IF(OR(ISERROR(VLOOKUP(CONCATENATE("ALI_",$C1026,"_SEG_",$I1026,"_PROV_",$D1026),Catalogo_Precios,AK$8,FALSE)),O1026=0),0,VLOOKUP(CONCATENATE("ALI_",$C1026,"_SEG_",$I1026,"_PROV_",$D1026),Catalogo_Precios,AK$8,FALSE))</f>
        <v>0</v>
      </c>
      <c r="AL1026" s="53"/>
      <c r="AM1026" s="59" t="str">
        <f t="shared" si="11707"/>
        <v>ALI_32_SEG_10</v>
      </c>
      <c r="AN1026" s="59" t="str">
        <f t="shared" si="11708"/>
        <v>ALI_32_SEG_10_VAL_1103771.2</v>
      </c>
      <c r="AO1026" s="60">
        <f t="shared" ref="AO1026" si="12363">IF(OR(AB1026="",AB1026=0),0,COUNTIF(Codificacion,AM1026))</f>
        <v>4</v>
      </c>
      <c r="AP1026" s="61">
        <f t="array" ref="AP1026">MIN(IF(Codificacion=AM1026,Total_Cotizacion,""))</f>
        <v>1103771.2000000002</v>
      </c>
      <c r="AQ1026" s="62" t="b">
        <f t="shared" si="11710"/>
        <v>1</v>
      </c>
      <c r="AR1026" s="51" t="str">
        <f t="shared" ref="AR1026" si="12364">IF(COUNTIF(Codificacion2,CONCATENATE(AM1026,"_VAL_",AB1026))&gt;1,"Empate","")</f>
        <v/>
      </c>
      <c r="AS1026" s="63" t="str">
        <f t="shared" si="12088"/>
        <v>X</v>
      </c>
      <c r="AT1026" s="59" t="str">
        <f t="shared" si="11712"/>
        <v>ALI_32_SEG_10_X</v>
      </c>
      <c r="AU1026" s="63">
        <f t="shared" ref="AU1026" si="12365">IF(AND(COUNTIF(Codificacion3,AT1026)&lt;AO1026),1,COUNTIF(Codificacion3,AT1026))</f>
        <v>1</v>
      </c>
      <c r="AV1026" s="62" t="str">
        <f t="shared" si="11714"/>
        <v>Cotizacion Seleccionada</v>
      </c>
      <c r="AW1026" s="53"/>
      <c r="AX1026" s="51" t="str">
        <f t="shared" si="11715"/>
        <v>ALI_32_SEG_10VERDADERO</v>
      </c>
      <c r="AY1026" s="51">
        <f t="shared" si="11696"/>
        <v>1</v>
      </c>
      <c r="AZ1026" s="64" t="b">
        <f t="shared" si="11716"/>
        <v>0</v>
      </c>
    </row>
    <row r="1027" spans="1:52" x14ac:dyDescent="0.2">
      <c r="A1027" s="50" t="str">
        <f t="shared" si="11659"/>
        <v>ALI_32_SEG_11</v>
      </c>
      <c r="B1027" s="51" t="s">
        <v>129</v>
      </c>
      <c r="C1027" s="52">
        <v>32</v>
      </c>
      <c r="D1027" s="52">
        <f t="shared" ref="D1027" si="12366">IF(ISERROR(VLOOKUP(E1027,Proveedores,2,FALSE)),"",VLOOKUP(E1027,Proveedores,2,FALSE))</f>
        <v>2057</v>
      </c>
      <c r="E1027" s="53" t="s">
        <v>130</v>
      </c>
      <c r="F1027" s="54">
        <v>348</v>
      </c>
      <c r="G1027" s="53" t="s">
        <v>71</v>
      </c>
      <c r="H1027" s="53" t="s">
        <v>72</v>
      </c>
      <c r="I1027" s="52">
        <v>11</v>
      </c>
      <c r="J1027" s="53" t="s">
        <v>58</v>
      </c>
      <c r="K1027" s="55">
        <v>44835</v>
      </c>
      <c r="L1027" s="56">
        <v>435</v>
      </c>
      <c r="M1027" s="56">
        <v>595</v>
      </c>
      <c r="N1027" s="56">
        <v>886</v>
      </c>
      <c r="O1027" s="56">
        <v>0</v>
      </c>
      <c r="P1027" s="57">
        <v>709</v>
      </c>
      <c r="Q1027" s="58">
        <v>0.2</v>
      </c>
      <c r="R1027" s="57">
        <v>567.20000000000005</v>
      </c>
      <c r="S1027" s="57">
        <v>709</v>
      </c>
      <c r="T1027" s="58">
        <v>0.2</v>
      </c>
      <c r="U1027" s="57">
        <v>567.20000000000005</v>
      </c>
      <c r="V1027" s="57">
        <v>709</v>
      </c>
      <c r="W1027" s="58">
        <v>0.2</v>
      </c>
      <c r="X1027" s="57">
        <v>567.20000000000005</v>
      </c>
      <c r="Y1027" s="57">
        <v>0</v>
      </c>
      <c r="Z1027" s="58"/>
      <c r="AA1027" s="57">
        <v>0</v>
      </c>
      <c r="AB1027" s="57">
        <v>1086755.2</v>
      </c>
      <c r="AC1027" s="53" t="str">
        <f t="shared" si="11698"/>
        <v>Registro Valido</v>
      </c>
      <c r="AD1027" s="57">
        <f t="shared" ref="AD1027" si="12367">IF(OR(ISERROR(VLOOKUP(CONCATENATE("ALI_",$C1027,"_SEG_",$I1027,"_PROV_",$D1027),Catalogo_Precios,AD$8,FALSE)),L1027=0),0,VLOOKUP(CONCATENATE("ALI_",$C1027,"_SEG_",$I1027,"_PROV_",$D1027),Catalogo_Precios,AD$8,FALSE))</f>
        <v>709</v>
      </c>
      <c r="AE1027" s="57">
        <f t="shared" ref="AE1027" si="12368">IF(OR(ISERROR(VLOOKUP(CONCATENATE("ALI_",$C1027,"_SEG_",$I1027,"_PROV_",$D1027),Catalogo_Precios,AE$8,FALSE)),M1027=0),0,VLOOKUP(CONCATENATE("ALI_",$C1027,"_SEG_",$I1027,"_PROV_",$D1027),Catalogo_Precios,AE$8,FALSE))</f>
        <v>709</v>
      </c>
      <c r="AF1027" s="57">
        <f t="shared" ref="AF1027" si="12369">IF(OR(ISERROR(VLOOKUP(CONCATENATE("ALI_",$C1027,"_SEG_",$I1027,"_PROV_",$D1027),Catalogo_Precios,AF$8,FALSE)),N1027=0),0,VLOOKUP(CONCATENATE("ALI_",$C1027,"_SEG_",$I1027,"_PROV_",$D1027),Catalogo_Precios,AF$8,FALSE))</f>
        <v>709</v>
      </c>
      <c r="AG1027" s="57">
        <f t="shared" ref="AG1027" si="12370">IF(OR(ISERROR(VLOOKUP(CONCATENATE("ALI_",$C1027,"_SEG_",$I1027,"_PROV_",$D1027),Catalogo_Precios,AG$8,FALSE)),O1027=0),0,VLOOKUP(CONCATENATE("ALI_",$C1027,"_SEG_",$I1027,"_PROV_",$D1027),Catalogo_Precios,AG$8,FALSE))</f>
        <v>0</v>
      </c>
      <c r="AH1027" s="57">
        <f t="shared" ref="AH1027" si="12371">IF(OR(ISERROR(VLOOKUP(CONCATENATE("ALI_",$C1027,"_SEG_",$I1027,"_PROV_",$D1027),Catalogo_Precios,AH$8,FALSE)),L1027=0),0,VLOOKUP(CONCATENATE("ALI_",$C1027,"_SEG_",$I1027,"_PROV_",$D1027),Catalogo_Precios,AH$8,FALSE))</f>
        <v>709</v>
      </c>
      <c r="AI1027" s="57">
        <f t="shared" ref="AI1027" si="12372">IF(OR(ISERROR(VLOOKUP(CONCATENATE("ALI_",$C1027,"_SEG_",$I1027,"_PROV_",$D1027),Catalogo_Precios,AI$8,FALSE)),M1027=0),0,VLOOKUP(CONCATENATE("ALI_",$C1027,"_SEG_",$I1027,"_PROV_",$D1027),Catalogo_Precios,AI$8,FALSE))</f>
        <v>709</v>
      </c>
      <c r="AJ1027" s="57">
        <f t="shared" ref="AJ1027" si="12373">IF(OR(ISERROR(VLOOKUP(CONCATENATE("ALI_",$C1027,"_SEG_",$I1027,"_PROV_",$D1027),Catalogo_Precios,AJ$8,FALSE)),N1027=0),0,VLOOKUP(CONCATENATE("ALI_",$C1027,"_SEG_",$I1027,"_PROV_",$D1027),Catalogo_Precios,AJ$8,FALSE))</f>
        <v>709</v>
      </c>
      <c r="AK1027" s="57">
        <f t="shared" ref="AK1027" si="12374">IF(OR(ISERROR(VLOOKUP(CONCATENATE("ALI_",$C1027,"_SEG_",$I1027,"_PROV_",$D1027),Catalogo_Precios,AK$8,FALSE)),O1027=0),0,VLOOKUP(CONCATENATE("ALI_",$C1027,"_SEG_",$I1027,"_PROV_",$D1027),Catalogo_Precios,AK$8,FALSE))</f>
        <v>0</v>
      </c>
      <c r="AL1027" s="53"/>
      <c r="AM1027" s="59" t="str">
        <f t="shared" si="11707"/>
        <v>ALI_32_SEG_11</v>
      </c>
      <c r="AN1027" s="59" t="str">
        <f t="shared" si="11708"/>
        <v>ALI_32_SEG_11_VAL_1086755.2</v>
      </c>
      <c r="AO1027" s="60">
        <f t="shared" ref="AO1027" si="12375">IF(OR(AB1027="",AB1027=0),0,COUNTIF(Codificacion,AM1027))</f>
        <v>4</v>
      </c>
      <c r="AP1027" s="61">
        <f t="array" ref="AP1027">MIN(IF(Codificacion=AM1027,Total_Cotizacion,""))</f>
        <v>1086755.2</v>
      </c>
      <c r="AQ1027" s="62" t="b">
        <f t="shared" si="11710"/>
        <v>1</v>
      </c>
      <c r="AR1027" s="51" t="str">
        <f t="shared" ref="AR1027" si="12376">IF(COUNTIF(Codificacion2,CONCATENATE(AM1027,"_VAL_",AB1027))&gt;1,"Empate","")</f>
        <v/>
      </c>
      <c r="AS1027" s="63" t="str">
        <f t="shared" si="12088"/>
        <v>X</v>
      </c>
      <c r="AT1027" s="59" t="str">
        <f t="shared" si="11712"/>
        <v>ALI_32_SEG_11_X</v>
      </c>
      <c r="AU1027" s="63">
        <f t="shared" ref="AU1027" si="12377">IF(AND(COUNTIF(Codificacion3,AT1027)&lt;AO1027),1,COUNTIF(Codificacion3,AT1027))</f>
        <v>1</v>
      </c>
      <c r="AV1027" s="62" t="str">
        <f t="shared" si="11714"/>
        <v>Cotizacion Seleccionada</v>
      </c>
      <c r="AW1027" s="53"/>
      <c r="AX1027" s="51" t="str">
        <f t="shared" si="11715"/>
        <v>ALI_32_SEG_11VERDADERO</v>
      </c>
      <c r="AY1027" s="51">
        <f t="shared" si="11696"/>
        <v>1</v>
      </c>
      <c r="AZ1027" s="64" t="b">
        <f t="shared" si="11716"/>
        <v>0</v>
      </c>
    </row>
    <row r="1028" spans="1:52" x14ac:dyDescent="0.2">
      <c r="A1028" s="50" t="str">
        <f t="shared" si="11659"/>
        <v>ALI_32_SEG_12</v>
      </c>
      <c r="B1028" s="51" t="s">
        <v>129</v>
      </c>
      <c r="C1028" s="52">
        <v>32</v>
      </c>
      <c r="D1028" s="52">
        <f t="shared" ref="D1028" si="12378">IF(ISERROR(VLOOKUP(E1028,Proveedores,2,FALSE)),"",VLOOKUP(E1028,Proveedores,2,FALSE))</f>
        <v>2057</v>
      </c>
      <c r="E1028" s="53" t="s">
        <v>130</v>
      </c>
      <c r="F1028" s="54">
        <v>349</v>
      </c>
      <c r="G1028" s="53" t="s">
        <v>71</v>
      </c>
      <c r="H1028" s="53" t="s">
        <v>72</v>
      </c>
      <c r="I1028" s="52">
        <v>12</v>
      </c>
      <c r="J1028" s="53" t="s">
        <v>58</v>
      </c>
      <c r="K1028" s="55">
        <v>44835</v>
      </c>
      <c r="L1028" s="56">
        <v>395</v>
      </c>
      <c r="M1028" s="56">
        <v>540</v>
      </c>
      <c r="N1028" s="56">
        <v>803</v>
      </c>
      <c r="O1028" s="56">
        <v>0</v>
      </c>
      <c r="P1028" s="57">
        <v>709</v>
      </c>
      <c r="Q1028" s="58">
        <v>0.2</v>
      </c>
      <c r="R1028" s="57">
        <v>567.20000000000005</v>
      </c>
      <c r="S1028" s="57">
        <v>709</v>
      </c>
      <c r="T1028" s="58">
        <v>0.2</v>
      </c>
      <c r="U1028" s="57">
        <v>567.20000000000005</v>
      </c>
      <c r="V1028" s="57">
        <v>709</v>
      </c>
      <c r="W1028" s="58">
        <v>0.2</v>
      </c>
      <c r="X1028" s="57">
        <v>567.20000000000005</v>
      </c>
      <c r="Y1028" s="57">
        <v>0</v>
      </c>
      <c r="Z1028" s="58"/>
      <c r="AA1028" s="57">
        <v>0</v>
      </c>
      <c r="AB1028" s="57">
        <v>985793.60000000009</v>
      </c>
      <c r="AC1028" s="53" t="str">
        <f t="shared" si="11698"/>
        <v>Registro Valido</v>
      </c>
      <c r="AD1028" s="57">
        <f t="shared" ref="AD1028" si="12379">IF(OR(ISERROR(VLOOKUP(CONCATENATE("ALI_",$C1028,"_SEG_",$I1028,"_PROV_",$D1028),Catalogo_Precios,AD$8,FALSE)),L1028=0),0,VLOOKUP(CONCATENATE("ALI_",$C1028,"_SEG_",$I1028,"_PROV_",$D1028),Catalogo_Precios,AD$8,FALSE))</f>
        <v>709</v>
      </c>
      <c r="AE1028" s="57">
        <f t="shared" ref="AE1028" si="12380">IF(OR(ISERROR(VLOOKUP(CONCATENATE("ALI_",$C1028,"_SEG_",$I1028,"_PROV_",$D1028),Catalogo_Precios,AE$8,FALSE)),M1028=0),0,VLOOKUP(CONCATENATE("ALI_",$C1028,"_SEG_",$I1028,"_PROV_",$D1028),Catalogo_Precios,AE$8,FALSE))</f>
        <v>709</v>
      </c>
      <c r="AF1028" s="57">
        <f t="shared" ref="AF1028" si="12381">IF(OR(ISERROR(VLOOKUP(CONCATENATE("ALI_",$C1028,"_SEG_",$I1028,"_PROV_",$D1028),Catalogo_Precios,AF$8,FALSE)),N1028=0),0,VLOOKUP(CONCATENATE("ALI_",$C1028,"_SEG_",$I1028,"_PROV_",$D1028),Catalogo_Precios,AF$8,FALSE))</f>
        <v>709</v>
      </c>
      <c r="AG1028" s="57">
        <f t="shared" ref="AG1028" si="12382">IF(OR(ISERROR(VLOOKUP(CONCATENATE("ALI_",$C1028,"_SEG_",$I1028,"_PROV_",$D1028),Catalogo_Precios,AG$8,FALSE)),O1028=0),0,VLOOKUP(CONCATENATE("ALI_",$C1028,"_SEG_",$I1028,"_PROV_",$D1028),Catalogo_Precios,AG$8,FALSE))</f>
        <v>0</v>
      </c>
      <c r="AH1028" s="57">
        <f t="shared" ref="AH1028" si="12383">IF(OR(ISERROR(VLOOKUP(CONCATENATE("ALI_",$C1028,"_SEG_",$I1028,"_PROV_",$D1028),Catalogo_Precios,AH$8,FALSE)),L1028=0),0,VLOOKUP(CONCATENATE("ALI_",$C1028,"_SEG_",$I1028,"_PROV_",$D1028),Catalogo_Precios,AH$8,FALSE))</f>
        <v>709</v>
      </c>
      <c r="AI1028" s="57">
        <f t="shared" ref="AI1028" si="12384">IF(OR(ISERROR(VLOOKUP(CONCATENATE("ALI_",$C1028,"_SEG_",$I1028,"_PROV_",$D1028),Catalogo_Precios,AI$8,FALSE)),M1028=0),0,VLOOKUP(CONCATENATE("ALI_",$C1028,"_SEG_",$I1028,"_PROV_",$D1028),Catalogo_Precios,AI$8,FALSE))</f>
        <v>709</v>
      </c>
      <c r="AJ1028" s="57">
        <f t="shared" ref="AJ1028" si="12385">IF(OR(ISERROR(VLOOKUP(CONCATENATE("ALI_",$C1028,"_SEG_",$I1028,"_PROV_",$D1028),Catalogo_Precios,AJ$8,FALSE)),N1028=0),0,VLOOKUP(CONCATENATE("ALI_",$C1028,"_SEG_",$I1028,"_PROV_",$D1028),Catalogo_Precios,AJ$8,FALSE))</f>
        <v>709</v>
      </c>
      <c r="AK1028" s="57">
        <f t="shared" ref="AK1028" si="12386">IF(OR(ISERROR(VLOOKUP(CONCATENATE("ALI_",$C1028,"_SEG_",$I1028,"_PROV_",$D1028),Catalogo_Precios,AK$8,FALSE)),O1028=0),0,VLOOKUP(CONCATENATE("ALI_",$C1028,"_SEG_",$I1028,"_PROV_",$D1028),Catalogo_Precios,AK$8,FALSE))</f>
        <v>0</v>
      </c>
      <c r="AL1028" s="53"/>
      <c r="AM1028" s="59" t="str">
        <f t="shared" si="11707"/>
        <v>ALI_32_SEG_12</v>
      </c>
      <c r="AN1028" s="59" t="str">
        <f t="shared" si="11708"/>
        <v>ALI_32_SEG_12_VAL_985793.6</v>
      </c>
      <c r="AO1028" s="60">
        <f t="shared" ref="AO1028" si="12387">IF(OR(AB1028="",AB1028=0),0,COUNTIF(Codificacion,AM1028))</f>
        <v>4</v>
      </c>
      <c r="AP1028" s="61">
        <f t="array" ref="AP1028">MIN(IF(Codificacion=AM1028,Total_Cotizacion,""))</f>
        <v>985793.60000000009</v>
      </c>
      <c r="AQ1028" s="62" t="b">
        <f t="shared" si="11710"/>
        <v>1</v>
      </c>
      <c r="AR1028" s="51" t="str">
        <f t="shared" ref="AR1028" si="12388">IF(COUNTIF(Codificacion2,CONCATENATE(AM1028,"_VAL_",AB1028))&gt;1,"Empate","")</f>
        <v/>
      </c>
      <c r="AS1028" s="63" t="str">
        <f t="shared" si="12088"/>
        <v>X</v>
      </c>
      <c r="AT1028" s="59" t="str">
        <f t="shared" si="11712"/>
        <v>ALI_32_SEG_12_X</v>
      </c>
      <c r="AU1028" s="63">
        <f t="shared" ref="AU1028" si="12389">IF(AND(COUNTIF(Codificacion3,AT1028)&lt;AO1028),1,COUNTIF(Codificacion3,AT1028))</f>
        <v>1</v>
      </c>
      <c r="AV1028" s="62" t="str">
        <f t="shared" si="11714"/>
        <v>Cotizacion Seleccionada</v>
      </c>
      <c r="AW1028" s="53"/>
      <c r="AX1028" s="51" t="str">
        <f t="shared" si="11715"/>
        <v>ALI_32_SEG_12VERDADERO</v>
      </c>
      <c r="AY1028" s="51">
        <f t="shared" si="11696"/>
        <v>1</v>
      </c>
      <c r="AZ1028" s="64" t="b">
        <f t="shared" si="11716"/>
        <v>0</v>
      </c>
    </row>
    <row r="1029" spans="1:52" x14ac:dyDescent="0.2">
      <c r="A1029" s="50" t="str">
        <f t="shared" si="11659"/>
        <v>ALI_32_SEG_13</v>
      </c>
      <c r="B1029" s="51" t="s">
        <v>129</v>
      </c>
      <c r="C1029" s="52">
        <v>32</v>
      </c>
      <c r="D1029" s="52">
        <f t="shared" ref="D1029" si="12390">IF(ISERROR(VLOOKUP(E1029,Proveedores,2,FALSE)),"",VLOOKUP(E1029,Proveedores,2,FALSE))</f>
        <v>2057</v>
      </c>
      <c r="E1029" s="53" t="s">
        <v>130</v>
      </c>
      <c r="F1029" s="54">
        <v>350</v>
      </c>
      <c r="G1029" s="53" t="s">
        <v>71</v>
      </c>
      <c r="H1029" s="53" t="s">
        <v>72</v>
      </c>
      <c r="I1029" s="52">
        <v>13</v>
      </c>
      <c r="J1029" s="53" t="s">
        <v>58</v>
      </c>
      <c r="K1029" s="55">
        <v>44835</v>
      </c>
      <c r="L1029" s="56">
        <v>420</v>
      </c>
      <c r="M1029" s="56">
        <v>574</v>
      </c>
      <c r="N1029" s="56">
        <v>853</v>
      </c>
      <c r="O1029" s="56">
        <v>0</v>
      </c>
      <c r="P1029" s="57">
        <v>709</v>
      </c>
      <c r="Q1029" s="58">
        <v>0.2</v>
      </c>
      <c r="R1029" s="57">
        <v>567.20000000000005</v>
      </c>
      <c r="S1029" s="57">
        <v>709</v>
      </c>
      <c r="T1029" s="58">
        <v>0.2</v>
      </c>
      <c r="U1029" s="57">
        <v>567.20000000000005</v>
      </c>
      <c r="V1029" s="57">
        <v>709</v>
      </c>
      <c r="W1029" s="58">
        <v>0.2</v>
      </c>
      <c r="X1029" s="57">
        <v>567.20000000000005</v>
      </c>
      <c r="Y1029" s="57">
        <v>0</v>
      </c>
      <c r="Z1029" s="58"/>
      <c r="AA1029" s="57">
        <v>0</v>
      </c>
      <c r="AB1029" s="57">
        <v>1047618.4000000001</v>
      </c>
      <c r="AC1029" s="53" t="str">
        <f t="shared" si="11698"/>
        <v>Registro Valido</v>
      </c>
      <c r="AD1029" s="57">
        <f t="shared" ref="AD1029" si="12391">IF(OR(ISERROR(VLOOKUP(CONCATENATE("ALI_",$C1029,"_SEG_",$I1029,"_PROV_",$D1029),Catalogo_Precios,AD$8,FALSE)),L1029=0),0,VLOOKUP(CONCATENATE("ALI_",$C1029,"_SEG_",$I1029,"_PROV_",$D1029),Catalogo_Precios,AD$8,FALSE))</f>
        <v>709</v>
      </c>
      <c r="AE1029" s="57">
        <f t="shared" ref="AE1029" si="12392">IF(OR(ISERROR(VLOOKUP(CONCATENATE("ALI_",$C1029,"_SEG_",$I1029,"_PROV_",$D1029),Catalogo_Precios,AE$8,FALSE)),M1029=0),0,VLOOKUP(CONCATENATE("ALI_",$C1029,"_SEG_",$I1029,"_PROV_",$D1029),Catalogo_Precios,AE$8,FALSE))</f>
        <v>709</v>
      </c>
      <c r="AF1029" s="57">
        <f t="shared" ref="AF1029" si="12393">IF(OR(ISERROR(VLOOKUP(CONCATENATE("ALI_",$C1029,"_SEG_",$I1029,"_PROV_",$D1029),Catalogo_Precios,AF$8,FALSE)),N1029=0),0,VLOOKUP(CONCATENATE("ALI_",$C1029,"_SEG_",$I1029,"_PROV_",$D1029),Catalogo_Precios,AF$8,FALSE))</f>
        <v>709</v>
      </c>
      <c r="AG1029" s="57">
        <f t="shared" ref="AG1029" si="12394">IF(OR(ISERROR(VLOOKUP(CONCATENATE("ALI_",$C1029,"_SEG_",$I1029,"_PROV_",$D1029),Catalogo_Precios,AG$8,FALSE)),O1029=0),0,VLOOKUP(CONCATENATE("ALI_",$C1029,"_SEG_",$I1029,"_PROV_",$D1029),Catalogo_Precios,AG$8,FALSE))</f>
        <v>0</v>
      </c>
      <c r="AH1029" s="57">
        <f t="shared" ref="AH1029" si="12395">IF(OR(ISERROR(VLOOKUP(CONCATENATE("ALI_",$C1029,"_SEG_",$I1029,"_PROV_",$D1029),Catalogo_Precios,AH$8,FALSE)),L1029=0),0,VLOOKUP(CONCATENATE("ALI_",$C1029,"_SEG_",$I1029,"_PROV_",$D1029),Catalogo_Precios,AH$8,FALSE))</f>
        <v>709</v>
      </c>
      <c r="AI1029" s="57">
        <f t="shared" ref="AI1029" si="12396">IF(OR(ISERROR(VLOOKUP(CONCATENATE("ALI_",$C1029,"_SEG_",$I1029,"_PROV_",$D1029),Catalogo_Precios,AI$8,FALSE)),M1029=0),0,VLOOKUP(CONCATENATE("ALI_",$C1029,"_SEG_",$I1029,"_PROV_",$D1029),Catalogo_Precios,AI$8,FALSE))</f>
        <v>709</v>
      </c>
      <c r="AJ1029" s="57">
        <f t="shared" ref="AJ1029" si="12397">IF(OR(ISERROR(VLOOKUP(CONCATENATE("ALI_",$C1029,"_SEG_",$I1029,"_PROV_",$D1029),Catalogo_Precios,AJ$8,FALSE)),N1029=0),0,VLOOKUP(CONCATENATE("ALI_",$C1029,"_SEG_",$I1029,"_PROV_",$D1029),Catalogo_Precios,AJ$8,FALSE))</f>
        <v>709</v>
      </c>
      <c r="AK1029" s="57">
        <f t="shared" ref="AK1029" si="12398">IF(OR(ISERROR(VLOOKUP(CONCATENATE("ALI_",$C1029,"_SEG_",$I1029,"_PROV_",$D1029),Catalogo_Precios,AK$8,FALSE)),O1029=0),0,VLOOKUP(CONCATENATE("ALI_",$C1029,"_SEG_",$I1029,"_PROV_",$D1029),Catalogo_Precios,AK$8,FALSE))</f>
        <v>0</v>
      </c>
      <c r="AL1029" s="53"/>
      <c r="AM1029" s="59" t="str">
        <f t="shared" si="11707"/>
        <v>ALI_32_SEG_13</v>
      </c>
      <c r="AN1029" s="59" t="str">
        <f t="shared" si="11708"/>
        <v>ALI_32_SEG_13_VAL_1047618.4</v>
      </c>
      <c r="AO1029" s="60">
        <f t="shared" ref="AO1029" si="12399">IF(OR(AB1029="",AB1029=0),0,COUNTIF(Codificacion,AM1029))</f>
        <v>4</v>
      </c>
      <c r="AP1029" s="61">
        <f t="array" ref="AP1029">MIN(IF(Codificacion=AM1029,Total_Cotizacion,""))</f>
        <v>1047618.4000000001</v>
      </c>
      <c r="AQ1029" s="62" t="b">
        <f t="shared" si="11710"/>
        <v>1</v>
      </c>
      <c r="AR1029" s="51" t="str">
        <f t="shared" ref="AR1029" si="12400">IF(COUNTIF(Codificacion2,CONCATENATE(AM1029,"_VAL_",AB1029))&gt;1,"Empate","")</f>
        <v/>
      </c>
      <c r="AS1029" s="63" t="str">
        <f t="shared" si="12088"/>
        <v>X</v>
      </c>
      <c r="AT1029" s="59" t="str">
        <f t="shared" si="11712"/>
        <v>ALI_32_SEG_13_X</v>
      </c>
      <c r="AU1029" s="63">
        <f t="shared" ref="AU1029" si="12401">IF(AND(COUNTIF(Codificacion3,AT1029)&lt;AO1029),1,COUNTIF(Codificacion3,AT1029))</f>
        <v>1</v>
      </c>
      <c r="AV1029" s="62" t="str">
        <f t="shared" si="11714"/>
        <v>Cotizacion Seleccionada</v>
      </c>
      <c r="AW1029" s="53"/>
      <c r="AX1029" s="51" t="str">
        <f t="shared" si="11715"/>
        <v>ALI_32_SEG_13VERDADERO</v>
      </c>
      <c r="AY1029" s="51">
        <f t="shared" si="11696"/>
        <v>1</v>
      </c>
      <c r="AZ1029" s="64" t="b">
        <f t="shared" si="11716"/>
        <v>0</v>
      </c>
    </row>
    <row r="1030" spans="1:52" x14ac:dyDescent="0.2">
      <c r="A1030" s="50" t="str">
        <f t="shared" si="11659"/>
        <v>ALI_32_SEG_14</v>
      </c>
      <c r="B1030" s="51" t="s">
        <v>129</v>
      </c>
      <c r="C1030" s="52">
        <v>32</v>
      </c>
      <c r="D1030" s="52">
        <f t="shared" ref="D1030" si="12402">IF(ISERROR(VLOOKUP(E1030,Proveedores,2,FALSE)),"",VLOOKUP(E1030,Proveedores,2,FALSE))</f>
        <v>2057</v>
      </c>
      <c r="E1030" s="53" t="s">
        <v>130</v>
      </c>
      <c r="F1030" s="54">
        <v>351</v>
      </c>
      <c r="G1030" s="53" t="s">
        <v>71</v>
      </c>
      <c r="H1030" s="53" t="s">
        <v>72</v>
      </c>
      <c r="I1030" s="52">
        <v>14</v>
      </c>
      <c r="J1030" s="53" t="s">
        <v>58</v>
      </c>
      <c r="K1030" s="55">
        <v>44835</v>
      </c>
      <c r="L1030" s="56">
        <v>416</v>
      </c>
      <c r="M1030" s="56">
        <v>569</v>
      </c>
      <c r="N1030" s="56">
        <v>845</v>
      </c>
      <c r="O1030" s="56">
        <v>0</v>
      </c>
      <c r="P1030" s="57">
        <v>709</v>
      </c>
      <c r="Q1030" s="58">
        <v>0.2</v>
      </c>
      <c r="R1030" s="57">
        <v>567.20000000000005</v>
      </c>
      <c r="S1030" s="57">
        <v>709</v>
      </c>
      <c r="T1030" s="58">
        <v>0.2</v>
      </c>
      <c r="U1030" s="57">
        <v>567.20000000000005</v>
      </c>
      <c r="V1030" s="57">
        <v>709</v>
      </c>
      <c r="W1030" s="58">
        <v>0.2</v>
      </c>
      <c r="X1030" s="57">
        <v>567.20000000000005</v>
      </c>
      <c r="Y1030" s="57">
        <v>0</v>
      </c>
      <c r="Z1030" s="58"/>
      <c r="AA1030" s="57">
        <v>0</v>
      </c>
      <c r="AB1030" s="57">
        <v>1037976</v>
      </c>
      <c r="AC1030" s="53" t="str">
        <f t="shared" si="11698"/>
        <v>Registro Valido</v>
      </c>
      <c r="AD1030" s="57">
        <f t="shared" ref="AD1030" si="12403">IF(OR(ISERROR(VLOOKUP(CONCATENATE("ALI_",$C1030,"_SEG_",$I1030,"_PROV_",$D1030),Catalogo_Precios,AD$8,FALSE)),L1030=0),0,VLOOKUP(CONCATENATE("ALI_",$C1030,"_SEG_",$I1030,"_PROV_",$D1030),Catalogo_Precios,AD$8,FALSE))</f>
        <v>709</v>
      </c>
      <c r="AE1030" s="57">
        <f t="shared" ref="AE1030" si="12404">IF(OR(ISERROR(VLOOKUP(CONCATENATE("ALI_",$C1030,"_SEG_",$I1030,"_PROV_",$D1030),Catalogo_Precios,AE$8,FALSE)),M1030=0),0,VLOOKUP(CONCATENATE("ALI_",$C1030,"_SEG_",$I1030,"_PROV_",$D1030),Catalogo_Precios,AE$8,FALSE))</f>
        <v>709</v>
      </c>
      <c r="AF1030" s="57">
        <f t="shared" ref="AF1030" si="12405">IF(OR(ISERROR(VLOOKUP(CONCATENATE("ALI_",$C1030,"_SEG_",$I1030,"_PROV_",$D1030),Catalogo_Precios,AF$8,FALSE)),N1030=0),0,VLOOKUP(CONCATENATE("ALI_",$C1030,"_SEG_",$I1030,"_PROV_",$D1030),Catalogo_Precios,AF$8,FALSE))</f>
        <v>709</v>
      </c>
      <c r="AG1030" s="57">
        <f t="shared" ref="AG1030" si="12406">IF(OR(ISERROR(VLOOKUP(CONCATENATE("ALI_",$C1030,"_SEG_",$I1030,"_PROV_",$D1030),Catalogo_Precios,AG$8,FALSE)),O1030=0),0,VLOOKUP(CONCATENATE("ALI_",$C1030,"_SEG_",$I1030,"_PROV_",$D1030),Catalogo_Precios,AG$8,FALSE))</f>
        <v>0</v>
      </c>
      <c r="AH1030" s="57">
        <f t="shared" ref="AH1030" si="12407">IF(OR(ISERROR(VLOOKUP(CONCATENATE("ALI_",$C1030,"_SEG_",$I1030,"_PROV_",$D1030),Catalogo_Precios,AH$8,FALSE)),L1030=0),0,VLOOKUP(CONCATENATE("ALI_",$C1030,"_SEG_",$I1030,"_PROV_",$D1030),Catalogo_Precios,AH$8,FALSE))</f>
        <v>709</v>
      </c>
      <c r="AI1030" s="57">
        <f t="shared" ref="AI1030" si="12408">IF(OR(ISERROR(VLOOKUP(CONCATENATE("ALI_",$C1030,"_SEG_",$I1030,"_PROV_",$D1030),Catalogo_Precios,AI$8,FALSE)),M1030=0),0,VLOOKUP(CONCATENATE("ALI_",$C1030,"_SEG_",$I1030,"_PROV_",$D1030),Catalogo_Precios,AI$8,FALSE))</f>
        <v>709</v>
      </c>
      <c r="AJ1030" s="57">
        <f t="shared" ref="AJ1030" si="12409">IF(OR(ISERROR(VLOOKUP(CONCATENATE("ALI_",$C1030,"_SEG_",$I1030,"_PROV_",$D1030),Catalogo_Precios,AJ$8,FALSE)),N1030=0),0,VLOOKUP(CONCATENATE("ALI_",$C1030,"_SEG_",$I1030,"_PROV_",$D1030),Catalogo_Precios,AJ$8,FALSE))</f>
        <v>709</v>
      </c>
      <c r="AK1030" s="57">
        <f t="shared" ref="AK1030" si="12410">IF(OR(ISERROR(VLOOKUP(CONCATENATE("ALI_",$C1030,"_SEG_",$I1030,"_PROV_",$D1030),Catalogo_Precios,AK$8,FALSE)),O1030=0),0,VLOOKUP(CONCATENATE("ALI_",$C1030,"_SEG_",$I1030,"_PROV_",$D1030),Catalogo_Precios,AK$8,FALSE))</f>
        <v>0</v>
      </c>
      <c r="AL1030" s="53"/>
      <c r="AM1030" s="59" t="str">
        <f t="shared" si="11707"/>
        <v>ALI_32_SEG_14</v>
      </c>
      <c r="AN1030" s="59" t="str">
        <f t="shared" si="11708"/>
        <v>ALI_32_SEG_14_VAL_1037976</v>
      </c>
      <c r="AO1030" s="60">
        <f t="shared" ref="AO1030" si="12411">IF(OR(AB1030="",AB1030=0),0,COUNTIF(Codificacion,AM1030))</f>
        <v>4</v>
      </c>
      <c r="AP1030" s="61">
        <f t="array" ref="AP1030">MIN(IF(Codificacion=AM1030,Total_Cotizacion,""))</f>
        <v>1037976</v>
      </c>
      <c r="AQ1030" s="62" t="b">
        <f t="shared" si="11710"/>
        <v>1</v>
      </c>
      <c r="AR1030" s="51" t="str">
        <f t="shared" ref="AR1030" si="12412">IF(COUNTIF(Codificacion2,CONCATENATE(AM1030,"_VAL_",AB1030))&gt;1,"Empate","")</f>
        <v/>
      </c>
      <c r="AS1030" s="63" t="str">
        <f t="shared" si="12088"/>
        <v>X</v>
      </c>
      <c r="AT1030" s="59" t="str">
        <f t="shared" si="11712"/>
        <v>ALI_32_SEG_14_X</v>
      </c>
      <c r="AU1030" s="63">
        <f t="shared" ref="AU1030" si="12413">IF(AND(COUNTIF(Codificacion3,AT1030)&lt;AO1030),1,COUNTIF(Codificacion3,AT1030))</f>
        <v>1</v>
      </c>
      <c r="AV1030" s="62" t="str">
        <f t="shared" si="11714"/>
        <v>Cotizacion Seleccionada</v>
      </c>
      <c r="AW1030" s="53"/>
      <c r="AX1030" s="51" t="str">
        <f t="shared" si="11715"/>
        <v>ALI_32_SEG_14VERDADERO</v>
      </c>
      <c r="AY1030" s="51">
        <f t="shared" si="11696"/>
        <v>1</v>
      </c>
      <c r="AZ1030" s="64" t="b">
        <f t="shared" si="11716"/>
        <v>0</v>
      </c>
    </row>
    <row r="1031" spans="1:52" x14ac:dyDescent="0.2">
      <c r="A1031" s="50" t="str">
        <f t="shared" si="11659"/>
        <v>ALI_32_SEG_15</v>
      </c>
      <c r="B1031" s="51" t="s">
        <v>129</v>
      </c>
      <c r="C1031" s="52">
        <v>32</v>
      </c>
      <c r="D1031" s="52">
        <f t="shared" ref="D1031" si="12414">IF(ISERROR(VLOOKUP(E1031,Proveedores,2,FALSE)),"",VLOOKUP(E1031,Proveedores,2,FALSE))</f>
        <v>2057</v>
      </c>
      <c r="E1031" s="53" t="s">
        <v>130</v>
      </c>
      <c r="F1031" s="54">
        <v>352</v>
      </c>
      <c r="G1031" s="53" t="s">
        <v>71</v>
      </c>
      <c r="H1031" s="53" t="s">
        <v>72</v>
      </c>
      <c r="I1031" s="52">
        <v>15</v>
      </c>
      <c r="J1031" s="53" t="s">
        <v>58</v>
      </c>
      <c r="K1031" s="55">
        <v>44835</v>
      </c>
      <c r="L1031" s="56">
        <v>393</v>
      </c>
      <c r="M1031" s="56">
        <v>539</v>
      </c>
      <c r="N1031" s="56">
        <v>799</v>
      </c>
      <c r="O1031" s="56">
        <v>0</v>
      </c>
      <c r="P1031" s="57">
        <v>709</v>
      </c>
      <c r="Q1031" s="58">
        <v>0.2</v>
      </c>
      <c r="R1031" s="57">
        <v>567.20000000000005</v>
      </c>
      <c r="S1031" s="57">
        <v>709</v>
      </c>
      <c r="T1031" s="58">
        <v>0.2</v>
      </c>
      <c r="U1031" s="57">
        <v>567.20000000000005</v>
      </c>
      <c r="V1031" s="57">
        <v>709</v>
      </c>
      <c r="W1031" s="58">
        <v>0.2</v>
      </c>
      <c r="X1031" s="57">
        <v>567.20000000000005</v>
      </c>
      <c r="Y1031" s="57">
        <v>0</v>
      </c>
      <c r="Z1031" s="58"/>
      <c r="AA1031" s="57">
        <v>0</v>
      </c>
      <c r="AB1031" s="57">
        <v>981823.20000000007</v>
      </c>
      <c r="AC1031" s="53" t="str">
        <f t="shared" si="11698"/>
        <v>Registro Valido</v>
      </c>
      <c r="AD1031" s="57">
        <f t="shared" ref="AD1031" si="12415">IF(OR(ISERROR(VLOOKUP(CONCATENATE("ALI_",$C1031,"_SEG_",$I1031,"_PROV_",$D1031),Catalogo_Precios,AD$8,FALSE)),L1031=0),0,VLOOKUP(CONCATENATE("ALI_",$C1031,"_SEG_",$I1031,"_PROV_",$D1031),Catalogo_Precios,AD$8,FALSE))</f>
        <v>709</v>
      </c>
      <c r="AE1031" s="57">
        <f t="shared" ref="AE1031" si="12416">IF(OR(ISERROR(VLOOKUP(CONCATENATE("ALI_",$C1031,"_SEG_",$I1031,"_PROV_",$D1031),Catalogo_Precios,AE$8,FALSE)),M1031=0),0,VLOOKUP(CONCATENATE("ALI_",$C1031,"_SEG_",$I1031,"_PROV_",$D1031),Catalogo_Precios,AE$8,FALSE))</f>
        <v>709</v>
      </c>
      <c r="AF1031" s="57">
        <f t="shared" ref="AF1031" si="12417">IF(OR(ISERROR(VLOOKUP(CONCATENATE("ALI_",$C1031,"_SEG_",$I1031,"_PROV_",$D1031),Catalogo_Precios,AF$8,FALSE)),N1031=0),0,VLOOKUP(CONCATENATE("ALI_",$C1031,"_SEG_",$I1031,"_PROV_",$D1031),Catalogo_Precios,AF$8,FALSE))</f>
        <v>709</v>
      </c>
      <c r="AG1031" s="57">
        <f t="shared" ref="AG1031" si="12418">IF(OR(ISERROR(VLOOKUP(CONCATENATE("ALI_",$C1031,"_SEG_",$I1031,"_PROV_",$D1031),Catalogo_Precios,AG$8,FALSE)),O1031=0),0,VLOOKUP(CONCATENATE("ALI_",$C1031,"_SEG_",$I1031,"_PROV_",$D1031),Catalogo_Precios,AG$8,FALSE))</f>
        <v>0</v>
      </c>
      <c r="AH1031" s="57">
        <f t="shared" ref="AH1031" si="12419">IF(OR(ISERROR(VLOOKUP(CONCATENATE("ALI_",$C1031,"_SEG_",$I1031,"_PROV_",$D1031),Catalogo_Precios,AH$8,FALSE)),L1031=0),0,VLOOKUP(CONCATENATE("ALI_",$C1031,"_SEG_",$I1031,"_PROV_",$D1031),Catalogo_Precios,AH$8,FALSE))</f>
        <v>709</v>
      </c>
      <c r="AI1031" s="57">
        <f t="shared" ref="AI1031" si="12420">IF(OR(ISERROR(VLOOKUP(CONCATENATE("ALI_",$C1031,"_SEG_",$I1031,"_PROV_",$D1031),Catalogo_Precios,AI$8,FALSE)),M1031=0),0,VLOOKUP(CONCATENATE("ALI_",$C1031,"_SEG_",$I1031,"_PROV_",$D1031),Catalogo_Precios,AI$8,FALSE))</f>
        <v>709</v>
      </c>
      <c r="AJ1031" s="57">
        <f t="shared" ref="AJ1031" si="12421">IF(OR(ISERROR(VLOOKUP(CONCATENATE("ALI_",$C1031,"_SEG_",$I1031,"_PROV_",$D1031),Catalogo_Precios,AJ$8,FALSE)),N1031=0),0,VLOOKUP(CONCATENATE("ALI_",$C1031,"_SEG_",$I1031,"_PROV_",$D1031),Catalogo_Precios,AJ$8,FALSE))</f>
        <v>709</v>
      </c>
      <c r="AK1031" s="57">
        <f t="shared" ref="AK1031" si="12422">IF(OR(ISERROR(VLOOKUP(CONCATENATE("ALI_",$C1031,"_SEG_",$I1031,"_PROV_",$D1031),Catalogo_Precios,AK$8,FALSE)),O1031=0),0,VLOOKUP(CONCATENATE("ALI_",$C1031,"_SEG_",$I1031,"_PROV_",$D1031),Catalogo_Precios,AK$8,FALSE))</f>
        <v>0</v>
      </c>
      <c r="AL1031" s="53"/>
      <c r="AM1031" s="59" t="str">
        <f t="shared" si="11707"/>
        <v>ALI_32_SEG_15</v>
      </c>
      <c r="AN1031" s="59" t="str">
        <f t="shared" si="11708"/>
        <v>ALI_32_SEG_15_VAL_981823.2</v>
      </c>
      <c r="AO1031" s="60">
        <f t="shared" ref="AO1031" si="12423">IF(OR(AB1031="",AB1031=0),0,COUNTIF(Codificacion,AM1031))</f>
        <v>4</v>
      </c>
      <c r="AP1031" s="61">
        <f t="array" ref="AP1031">MIN(IF(Codificacion=AM1031,Total_Cotizacion,""))</f>
        <v>981823.20000000007</v>
      </c>
      <c r="AQ1031" s="62" t="b">
        <f t="shared" si="11710"/>
        <v>1</v>
      </c>
      <c r="AR1031" s="51" t="str">
        <f t="shared" ref="AR1031" si="12424">IF(COUNTIF(Codificacion2,CONCATENATE(AM1031,"_VAL_",AB1031))&gt;1,"Empate","")</f>
        <v/>
      </c>
      <c r="AS1031" s="63" t="str">
        <f t="shared" si="12088"/>
        <v>X</v>
      </c>
      <c r="AT1031" s="59" t="str">
        <f t="shared" si="11712"/>
        <v>ALI_32_SEG_15_X</v>
      </c>
      <c r="AU1031" s="63">
        <f t="shared" ref="AU1031" si="12425">IF(AND(COUNTIF(Codificacion3,AT1031)&lt;AO1031),1,COUNTIF(Codificacion3,AT1031))</f>
        <v>1</v>
      </c>
      <c r="AV1031" s="62" t="str">
        <f t="shared" si="11714"/>
        <v>Cotizacion Seleccionada</v>
      </c>
      <c r="AW1031" s="53"/>
      <c r="AX1031" s="51" t="str">
        <f t="shared" si="11715"/>
        <v>ALI_32_SEG_15VERDADERO</v>
      </c>
      <c r="AY1031" s="51">
        <f t="shared" si="11696"/>
        <v>1</v>
      </c>
      <c r="AZ1031" s="64" t="b">
        <f t="shared" si="11716"/>
        <v>0</v>
      </c>
    </row>
    <row r="1032" spans="1:52" x14ac:dyDescent="0.2">
      <c r="A1032" s="50" t="str">
        <f t="shared" si="11659"/>
        <v>ALI_73_SEG_11</v>
      </c>
      <c r="B1032" s="51" t="s">
        <v>129</v>
      </c>
      <c r="C1032" s="52">
        <v>73</v>
      </c>
      <c r="D1032" s="52">
        <f t="shared" ref="D1032" si="12426">IF(ISERROR(VLOOKUP(E1032,Proveedores,2,FALSE)),"",VLOOKUP(E1032,Proveedores,2,FALSE))</f>
        <v>2057</v>
      </c>
      <c r="E1032" s="53" t="s">
        <v>130</v>
      </c>
      <c r="F1032" s="54">
        <v>427</v>
      </c>
      <c r="G1032" s="53" t="s">
        <v>61</v>
      </c>
      <c r="H1032" s="53" t="s">
        <v>75</v>
      </c>
      <c r="I1032" s="52">
        <v>11</v>
      </c>
      <c r="J1032" s="53" t="s">
        <v>58</v>
      </c>
      <c r="K1032" s="55">
        <v>44835</v>
      </c>
      <c r="L1032" s="56">
        <v>529</v>
      </c>
      <c r="M1032" s="56">
        <v>723</v>
      </c>
      <c r="N1032" s="56">
        <v>1075</v>
      </c>
      <c r="O1032" s="56">
        <v>0</v>
      </c>
      <c r="P1032" s="57">
        <v>2247</v>
      </c>
      <c r="Q1032" s="58">
        <v>0.2</v>
      </c>
      <c r="R1032" s="57">
        <v>1797.6</v>
      </c>
      <c r="S1032" s="57">
        <v>2247</v>
      </c>
      <c r="T1032" s="58">
        <v>0.2</v>
      </c>
      <c r="U1032" s="57">
        <v>1797.6</v>
      </c>
      <c r="V1032" s="57">
        <v>2247</v>
      </c>
      <c r="W1032" s="58">
        <v>0.2</v>
      </c>
      <c r="X1032" s="57">
        <v>1797.6</v>
      </c>
      <c r="Y1032" s="57">
        <v>0</v>
      </c>
      <c r="Z1032" s="58"/>
      <c r="AA1032" s="57">
        <v>0</v>
      </c>
      <c r="AB1032" s="57">
        <v>4183015.2</v>
      </c>
      <c r="AC1032" s="53" t="str">
        <f t="shared" si="11698"/>
        <v>Registro Valido</v>
      </c>
      <c r="AD1032" s="57">
        <f t="shared" ref="AD1032" si="12427">IF(OR(ISERROR(VLOOKUP(CONCATENATE("ALI_",$C1032,"_SEG_",$I1032,"_PROV_",$D1032),Catalogo_Precios,AD$8,FALSE)),L1032=0),0,VLOOKUP(CONCATENATE("ALI_",$C1032,"_SEG_",$I1032,"_PROV_",$D1032),Catalogo_Precios,AD$8,FALSE))</f>
        <v>2247</v>
      </c>
      <c r="AE1032" s="57">
        <f t="shared" ref="AE1032" si="12428">IF(OR(ISERROR(VLOOKUP(CONCATENATE("ALI_",$C1032,"_SEG_",$I1032,"_PROV_",$D1032),Catalogo_Precios,AE$8,FALSE)),M1032=0),0,VLOOKUP(CONCATENATE("ALI_",$C1032,"_SEG_",$I1032,"_PROV_",$D1032),Catalogo_Precios,AE$8,FALSE))</f>
        <v>2247</v>
      </c>
      <c r="AF1032" s="57">
        <f t="shared" ref="AF1032" si="12429">IF(OR(ISERROR(VLOOKUP(CONCATENATE("ALI_",$C1032,"_SEG_",$I1032,"_PROV_",$D1032),Catalogo_Precios,AF$8,FALSE)),N1032=0),0,VLOOKUP(CONCATENATE("ALI_",$C1032,"_SEG_",$I1032,"_PROV_",$D1032),Catalogo_Precios,AF$8,FALSE))</f>
        <v>2247</v>
      </c>
      <c r="AG1032" s="57">
        <f t="shared" ref="AG1032" si="12430">IF(OR(ISERROR(VLOOKUP(CONCATENATE("ALI_",$C1032,"_SEG_",$I1032,"_PROV_",$D1032),Catalogo_Precios,AG$8,FALSE)),O1032=0),0,VLOOKUP(CONCATENATE("ALI_",$C1032,"_SEG_",$I1032,"_PROV_",$D1032),Catalogo_Precios,AG$8,FALSE))</f>
        <v>0</v>
      </c>
      <c r="AH1032" s="57">
        <f t="shared" ref="AH1032" si="12431">IF(OR(ISERROR(VLOOKUP(CONCATENATE("ALI_",$C1032,"_SEG_",$I1032,"_PROV_",$D1032),Catalogo_Precios,AH$8,FALSE)),L1032=0),0,VLOOKUP(CONCATENATE("ALI_",$C1032,"_SEG_",$I1032,"_PROV_",$D1032),Catalogo_Precios,AH$8,FALSE))</f>
        <v>2247</v>
      </c>
      <c r="AI1032" s="57">
        <f t="shared" ref="AI1032" si="12432">IF(OR(ISERROR(VLOOKUP(CONCATENATE("ALI_",$C1032,"_SEG_",$I1032,"_PROV_",$D1032),Catalogo_Precios,AI$8,FALSE)),M1032=0),0,VLOOKUP(CONCATENATE("ALI_",$C1032,"_SEG_",$I1032,"_PROV_",$D1032),Catalogo_Precios,AI$8,FALSE))</f>
        <v>2247</v>
      </c>
      <c r="AJ1032" s="57">
        <f t="shared" ref="AJ1032" si="12433">IF(OR(ISERROR(VLOOKUP(CONCATENATE("ALI_",$C1032,"_SEG_",$I1032,"_PROV_",$D1032),Catalogo_Precios,AJ$8,FALSE)),N1032=0),0,VLOOKUP(CONCATENATE("ALI_",$C1032,"_SEG_",$I1032,"_PROV_",$D1032),Catalogo_Precios,AJ$8,FALSE))</f>
        <v>2247</v>
      </c>
      <c r="AK1032" s="57">
        <f t="shared" ref="AK1032" si="12434">IF(OR(ISERROR(VLOOKUP(CONCATENATE("ALI_",$C1032,"_SEG_",$I1032,"_PROV_",$D1032),Catalogo_Precios,AK$8,FALSE)),O1032=0),0,VLOOKUP(CONCATENATE("ALI_",$C1032,"_SEG_",$I1032,"_PROV_",$D1032),Catalogo_Precios,AK$8,FALSE))</f>
        <v>0</v>
      </c>
      <c r="AL1032" s="53"/>
      <c r="AM1032" s="59" t="str">
        <f t="shared" si="11707"/>
        <v>ALI_73_SEG_11</v>
      </c>
      <c r="AN1032" s="59" t="str">
        <f t="shared" si="11708"/>
        <v>ALI_73_SEG_11_VAL_4183015.2</v>
      </c>
      <c r="AO1032" s="60">
        <f t="shared" ref="AO1032" si="12435">IF(OR(AB1032="",AB1032=0),0,COUNTIF(Codificacion,AM1032))</f>
        <v>4</v>
      </c>
      <c r="AP1032" s="61">
        <f t="array" ref="AP1032">MIN(IF(Codificacion=AM1032,Total_Cotizacion,""))</f>
        <v>4183015.2</v>
      </c>
      <c r="AQ1032" s="62" t="b">
        <f t="shared" si="11710"/>
        <v>1</v>
      </c>
      <c r="AR1032" s="51" t="str">
        <f t="shared" ref="AR1032" si="12436">IF(COUNTIF(Codificacion2,CONCATENATE(AM1032,"_VAL_",AB1032))&gt;1,"Empate","")</f>
        <v/>
      </c>
      <c r="AS1032" s="63" t="str">
        <f t="shared" si="12088"/>
        <v>X</v>
      </c>
      <c r="AT1032" s="59" t="str">
        <f t="shared" si="11712"/>
        <v>ALI_73_SEG_11_X</v>
      </c>
      <c r="AU1032" s="63">
        <f t="shared" ref="AU1032" si="12437">IF(AND(COUNTIF(Codificacion3,AT1032)&lt;AO1032),1,COUNTIF(Codificacion3,AT1032))</f>
        <v>1</v>
      </c>
      <c r="AV1032" s="62" t="str">
        <f t="shared" si="11714"/>
        <v>Cotizacion Seleccionada</v>
      </c>
      <c r="AW1032" s="53"/>
      <c r="AX1032" s="51" t="str">
        <f t="shared" si="11715"/>
        <v>ALI_73_SEG_11VERDADERO</v>
      </c>
      <c r="AY1032" s="51">
        <f t="shared" si="11696"/>
        <v>1</v>
      </c>
      <c r="AZ1032" s="64" t="b">
        <f t="shared" si="11716"/>
        <v>0</v>
      </c>
    </row>
    <row r="1033" spans="1:52" x14ac:dyDescent="0.2">
      <c r="A1033" s="50" t="str">
        <f t="shared" ref="A1033:A1096" si="12438">IF(AV1033="Cotizacion Seleccionada",CONCATENATE("ALI_",C1033,"_SEG_",I1033),FALSE)</f>
        <v>ALI_71_SEG_1</v>
      </c>
      <c r="B1033" s="51" t="s">
        <v>129</v>
      </c>
      <c r="C1033" s="52">
        <v>71</v>
      </c>
      <c r="D1033" s="52">
        <f t="shared" ref="D1033" si="12439">IF(ISERROR(VLOOKUP(E1033,Proveedores,2,FALSE)),"",VLOOKUP(E1033,Proveedores,2,FALSE))</f>
        <v>2057</v>
      </c>
      <c r="E1033" s="53" t="s">
        <v>130</v>
      </c>
      <c r="F1033" s="54">
        <v>632</v>
      </c>
      <c r="G1033" s="53" t="s">
        <v>61</v>
      </c>
      <c r="H1033" s="53" t="s">
        <v>84</v>
      </c>
      <c r="I1033" s="52">
        <v>1</v>
      </c>
      <c r="J1033" s="53" t="s">
        <v>58</v>
      </c>
      <c r="K1033" s="55">
        <v>44835</v>
      </c>
      <c r="L1033" s="56">
        <v>5114</v>
      </c>
      <c r="M1033" s="56">
        <v>1279</v>
      </c>
      <c r="N1033" s="56">
        <v>1918</v>
      </c>
      <c r="O1033" s="56">
        <v>0</v>
      </c>
      <c r="P1033" s="57">
        <v>2116</v>
      </c>
      <c r="Q1033" s="58">
        <v>0.2</v>
      </c>
      <c r="R1033" s="57">
        <v>1692.8</v>
      </c>
      <c r="S1033" s="57">
        <v>2116</v>
      </c>
      <c r="T1033" s="58">
        <v>0.2</v>
      </c>
      <c r="U1033" s="57">
        <v>1692.8</v>
      </c>
      <c r="V1033" s="57">
        <v>2116</v>
      </c>
      <c r="W1033" s="58">
        <v>0.2</v>
      </c>
      <c r="X1033" s="57">
        <v>1692.8</v>
      </c>
      <c r="Y1033" s="57">
        <v>0</v>
      </c>
      <c r="Z1033" s="58"/>
      <c r="AA1033" s="57">
        <v>0</v>
      </c>
      <c r="AB1033" s="57">
        <v>14068860.799999999</v>
      </c>
      <c r="AC1033" s="53" t="str">
        <f t="shared" si="11698"/>
        <v>Registro Valido</v>
      </c>
      <c r="AD1033" s="57">
        <f t="shared" ref="AD1033" si="12440">IF(OR(ISERROR(VLOOKUP(CONCATENATE("ALI_",$C1033,"_SEG_",$I1033,"_PROV_",$D1033),Catalogo_Precios,AD$8,FALSE)),L1033=0),0,VLOOKUP(CONCATENATE("ALI_",$C1033,"_SEG_",$I1033,"_PROV_",$D1033),Catalogo_Precios,AD$8,FALSE))</f>
        <v>2116</v>
      </c>
      <c r="AE1033" s="57">
        <f t="shared" ref="AE1033" si="12441">IF(OR(ISERROR(VLOOKUP(CONCATENATE("ALI_",$C1033,"_SEG_",$I1033,"_PROV_",$D1033),Catalogo_Precios,AE$8,FALSE)),M1033=0),0,VLOOKUP(CONCATENATE("ALI_",$C1033,"_SEG_",$I1033,"_PROV_",$D1033),Catalogo_Precios,AE$8,FALSE))</f>
        <v>2116</v>
      </c>
      <c r="AF1033" s="57">
        <f t="shared" ref="AF1033" si="12442">IF(OR(ISERROR(VLOOKUP(CONCATENATE("ALI_",$C1033,"_SEG_",$I1033,"_PROV_",$D1033),Catalogo_Precios,AF$8,FALSE)),N1033=0),0,VLOOKUP(CONCATENATE("ALI_",$C1033,"_SEG_",$I1033,"_PROV_",$D1033),Catalogo_Precios,AF$8,FALSE))</f>
        <v>2116</v>
      </c>
      <c r="AG1033" s="57">
        <f t="shared" ref="AG1033" si="12443">IF(OR(ISERROR(VLOOKUP(CONCATENATE("ALI_",$C1033,"_SEG_",$I1033,"_PROV_",$D1033),Catalogo_Precios,AG$8,FALSE)),O1033=0),0,VLOOKUP(CONCATENATE("ALI_",$C1033,"_SEG_",$I1033,"_PROV_",$D1033),Catalogo_Precios,AG$8,FALSE))</f>
        <v>0</v>
      </c>
      <c r="AH1033" s="57">
        <f t="shared" ref="AH1033" si="12444">IF(OR(ISERROR(VLOOKUP(CONCATENATE("ALI_",$C1033,"_SEG_",$I1033,"_PROV_",$D1033),Catalogo_Precios,AH$8,FALSE)),L1033=0),0,VLOOKUP(CONCATENATE("ALI_",$C1033,"_SEG_",$I1033,"_PROV_",$D1033),Catalogo_Precios,AH$8,FALSE))</f>
        <v>2116</v>
      </c>
      <c r="AI1033" s="57">
        <f t="shared" ref="AI1033" si="12445">IF(OR(ISERROR(VLOOKUP(CONCATENATE("ALI_",$C1033,"_SEG_",$I1033,"_PROV_",$D1033),Catalogo_Precios,AI$8,FALSE)),M1033=0),0,VLOOKUP(CONCATENATE("ALI_",$C1033,"_SEG_",$I1033,"_PROV_",$D1033),Catalogo_Precios,AI$8,FALSE))</f>
        <v>2116</v>
      </c>
      <c r="AJ1033" s="57">
        <f t="shared" ref="AJ1033" si="12446">IF(OR(ISERROR(VLOOKUP(CONCATENATE("ALI_",$C1033,"_SEG_",$I1033,"_PROV_",$D1033),Catalogo_Precios,AJ$8,FALSE)),N1033=0),0,VLOOKUP(CONCATENATE("ALI_",$C1033,"_SEG_",$I1033,"_PROV_",$D1033),Catalogo_Precios,AJ$8,FALSE))</f>
        <v>2116</v>
      </c>
      <c r="AK1033" s="57">
        <f t="shared" ref="AK1033" si="12447">IF(OR(ISERROR(VLOOKUP(CONCATENATE("ALI_",$C1033,"_SEG_",$I1033,"_PROV_",$D1033),Catalogo_Precios,AK$8,FALSE)),O1033=0),0,VLOOKUP(CONCATENATE("ALI_",$C1033,"_SEG_",$I1033,"_PROV_",$D1033),Catalogo_Precios,AK$8,FALSE))</f>
        <v>0</v>
      </c>
      <c r="AL1033" s="53"/>
      <c r="AM1033" s="59" t="str">
        <f t="shared" si="11707"/>
        <v>ALI_71_SEG_1</v>
      </c>
      <c r="AN1033" s="59" t="str">
        <f t="shared" si="11708"/>
        <v>ALI_71_SEG_1_VAL_14068860.8</v>
      </c>
      <c r="AO1033" s="60">
        <f t="shared" ref="AO1033" si="12448">IF(OR(AB1033="",AB1033=0),0,COUNTIF(Codificacion,AM1033))</f>
        <v>4</v>
      </c>
      <c r="AP1033" s="61">
        <f t="array" ref="AP1033">MIN(IF(Codificacion=AM1033,Total_Cotizacion,""))</f>
        <v>14068860.799999999</v>
      </c>
      <c r="AQ1033" s="62" t="b">
        <f t="shared" si="11710"/>
        <v>1</v>
      </c>
      <c r="AR1033" s="51" t="str">
        <f t="shared" ref="AR1033" si="12449">IF(COUNTIF(Codificacion2,CONCATENATE(AM1033,"_VAL_",AB1033))&gt;1,"Empate","")</f>
        <v/>
      </c>
      <c r="AS1033" s="63" t="str">
        <f t="shared" si="12088"/>
        <v>X</v>
      </c>
      <c r="AT1033" s="59" t="str">
        <f t="shared" si="11712"/>
        <v>ALI_71_SEG_1_X</v>
      </c>
      <c r="AU1033" s="63">
        <f t="shared" ref="AU1033" si="12450">IF(AND(COUNTIF(Codificacion3,AT1033)&lt;AO1033),1,COUNTIF(Codificacion3,AT1033))</f>
        <v>1</v>
      </c>
      <c r="AV1033" s="62" t="str">
        <f t="shared" si="11714"/>
        <v>Cotizacion Seleccionada</v>
      </c>
      <c r="AW1033" s="53"/>
      <c r="AX1033" s="51" t="str">
        <f t="shared" si="11715"/>
        <v>ALI_71_SEG_1VERDADERO</v>
      </c>
      <c r="AY1033" s="51">
        <f t="shared" si="11696"/>
        <v>1</v>
      </c>
      <c r="AZ1033" s="64" t="b">
        <f t="shared" si="11716"/>
        <v>0</v>
      </c>
    </row>
    <row r="1034" spans="1:52" x14ac:dyDescent="0.2">
      <c r="A1034" s="50" t="str">
        <f t="shared" si="12438"/>
        <v>ALI_71_SEG_2</v>
      </c>
      <c r="B1034" s="51" t="s">
        <v>129</v>
      </c>
      <c r="C1034" s="52">
        <v>71</v>
      </c>
      <c r="D1034" s="52">
        <f t="shared" ref="D1034" si="12451">IF(ISERROR(VLOOKUP(E1034,Proveedores,2,FALSE)),"",VLOOKUP(E1034,Proveedores,2,FALSE))</f>
        <v>2057</v>
      </c>
      <c r="E1034" s="53" t="s">
        <v>130</v>
      </c>
      <c r="F1034" s="54">
        <v>633</v>
      </c>
      <c r="G1034" s="53" t="s">
        <v>61</v>
      </c>
      <c r="H1034" s="53" t="s">
        <v>84</v>
      </c>
      <c r="I1034" s="52">
        <v>2</v>
      </c>
      <c r="J1034" s="53" t="s">
        <v>58</v>
      </c>
      <c r="K1034" s="55">
        <v>44835</v>
      </c>
      <c r="L1034" s="56">
        <v>5231</v>
      </c>
      <c r="M1034" s="56">
        <v>1308</v>
      </c>
      <c r="N1034" s="56">
        <v>1961</v>
      </c>
      <c r="O1034" s="56">
        <v>0</v>
      </c>
      <c r="P1034" s="57">
        <v>2116</v>
      </c>
      <c r="Q1034" s="58">
        <v>0.2</v>
      </c>
      <c r="R1034" s="57">
        <v>1692.8</v>
      </c>
      <c r="S1034" s="57">
        <v>2116</v>
      </c>
      <c r="T1034" s="58">
        <v>0.2</v>
      </c>
      <c r="U1034" s="57">
        <v>1692.8</v>
      </c>
      <c r="V1034" s="57">
        <v>2116</v>
      </c>
      <c r="W1034" s="58">
        <v>0.2</v>
      </c>
      <c r="X1034" s="57">
        <v>1692.8</v>
      </c>
      <c r="Y1034" s="57">
        <v>0</v>
      </c>
      <c r="Z1034" s="58"/>
      <c r="AA1034" s="57">
        <v>0</v>
      </c>
      <c r="AB1034" s="57">
        <v>14388800</v>
      </c>
      <c r="AC1034" s="53" t="str">
        <f t="shared" si="11698"/>
        <v>Registro Valido</v>
      </c>
      <c r="AD1034" s="57">
        <f t="shared" ref="AD1034" si="12452">IF(OR(ISERROR(VLOOKUP(CONCATENATE("ALI_",$C1034,"_SEG_",$I1034,"_PROV_",$D1034),Catalogo_Precios,AD$8,FALSE)),L1034=0),0,VLOOKUP(CONCATENATE("ALI_",$C1034,"_SEG_",$I1034,"_PROV_",$D1034),Catalogo_Precios,AD$8,FALSE))</f>
        <v>2116</v>
      </c>
      <c r="AE1034" s="57">
        <f t="shared" ref="AE1034" si="12453">IF(OR(ISERROR(VLOOKUP(CONCATENATE("ALI_",$C1034,"_SEG_",$I1034,"_PROV_",$D1034),Catalogo_Precios,AE$8,FALSE)),M1034=0),0,VLOOKUP(CONCATENATE("ALI_",$C1034,"_SEG_",$I1034,"_PROV_",$D1034),Catalogo_Precios,AE$8,FALSE))</f>
        <v>2116</v>
      </c>
      <c r="AF1034" s="57">
        <f t="shared" ref="AF1034" si="12454">IF(OR(ISERROR(VLOOKUP(CONCATENATE("ALI_",$C1034,"_SEG_",$I1034,"_PROV_",$D1034),Catalogo_Precios,AF$8,FALSE)),N1034=0),0,VLOOKUP(CONCATENATE("ALI_",$C1034,"_SEG_",$I1034,"_PROV_",$D1034),Catalogo_Precios,AF$8,FALSE))</f>
        <v>2116</v>
      </c>
      <c r="AG1034" s="57">
        <f t="shared" ref="AG1034" si="12455">IF(OR(ISERROR(VLOOKUP(CONCATENATE("ALI_",$C1034,"_SEG_",$I1034,"_PROV_",$D1034),Catalogo_Precios,AG$8,FALSE)),O1034=0),0,VLOOKUP(CONCATENATE("ALI_",$C1034,"_SEG_",$I1034,"_PROV_",$D1034),Catalogo_Precios,AG$8,FALSE))</f>
        <v>0</v>
      </c>
      <c r="AH1034" s="57">
        <f t="shared" ref="AH1034" si="12456">IF(OR(ISERROR(VLOOKUP(CONCATENATE("ALI_",$C1034,"_SEG_",$I1034,"_PROV_",$D1034),Catalogo_Precios,AH$8,FALSE)),L1034=0),0,VLOOKUP(CONCATENATE("ALI_",$C1034,"_SEG_",$I1034,"_PROV_",$D1034),Catalogo_Precios,AH$8,FALSE))</f>
        <v>2116</v>
      </c>
      <c r="AI1034" s="57">
        <f t="shared" ref="AI1034" si="12457">IF(OR(ISERROR(VLOOKUP(CONCATENATE("ALI_",$C1034,"_SEG_",$I1034,"_PROV_",$D1034),Catalogo_Precios,AI$8,FALSE)),M1034=0),0,VLOOKUP(CONCATENATE("ALI_",$C1034,"_SEG_",$I1034,"_PROV_",$D1034),Catalogo_Precios,AI$8,FALSE))</f>
        <v>2116</v>
      </c>
      <c r="AJ1034" s="57">
        <f t="shared" ref="AJ1034" si="12458">IF(OR(ISERROR(VLOOKUP(CONCATENATE("ALI_",$C1034,"_SEG_",$I1034,"_PROV_",$D1034),Catalogo_Precios,AJ$8,FALSE)),N1034=0),0,VLOOKUP(CONCATENATE("ALI_",$C1034,"_SEG_",$I1034,"_PROV_",$D1034),Catalogo_Precios,AJ$8,FALSE))</f>
        <v>2116</v>
      </c>
      <c r="AK1034" s="57">
        <f t="shared" ref="AK1034" si="12459">IF(OR(ISERROR(VLOOKUP(CONCATENATE("ALI_",$C1034,"_SEG_",$I1034,"_PROV_",$D1034),Catalogo_Precios,AK$8,FALSE)),O1034=0),0,VLOOKUP(CONCATENATE("ALI_",$C1034,"_SEG_",$I1034,"_PROV_",$D1034),Catalogo_Precios,AK$8,FALSE))</f>
        <v>0</v>
      </c>
      <c r="AL1034" s="53"/>
      <c r="AM1034" s="59" t="str">
        <f t="shared" si="11707"/>
        <v>ALI_71_SEG_2</v>
      </c>
      <c r="AN1034" s="59" t="str">
        <f t="shared" si="11708"/>
        <v>ALI_71_SEG_2_VAL_14388800</v>
      </c>
      <c r="AO1034" s="60">
        <f t="shared" ref="AO1034" si="12460">IF(OR(AB1034="",AB1034=0),0,COUNTIF(Codificacion,AM1034))</f>
        <v>4</v>
      </c>
      <c r="AP1034" s="61">
        <f t="array" ref="AP1034">MIN(IF(Codificacion=AM1034,Total_Cotizacion,""))</f>
        <v>14388800</v>
      </c>
      <c r="AQ1034" s="62" t="b">
        <f t="shared" si="11710"/>
        <v>1</v>
      </c>
      <c r="AR1034" s="51" t="str">
        <f t="shared" ref="AR1034" si="12461">IF(COUNTIF(Codificacion2,CONCATENATE(AM1034,"_VAL_",AB1034))&gt;1,"Empate","")</f>
        <v/>
      </c>
      <c r="AS1034" s="63" t="str">
        <f t="shared" si="12088"/>
        <v>X</v>
      </c>
      <c r="AT1034" s="59" t="str">
        <f t="shared" si="11712"/>
        <v>ALI_71_SEG_2_X</v>
      </c>
      <c r="AU1034" s="63">
        <f t="shared" ref="AU1034" si="12462">IF(AND(COUNTIF(Codificacion3,AT1034)&lt;AO1034),1,COUNTIF(Codificacion3,AT1034))</f>
        <v>1</v>
      </c>
      <c r="AV1034" s="62" t="str">
        <f t="shared" si="11714"/>
        <v>Cotizacion Seleccionada</v>
      </c>
      <c r="AW1034" s="53"/>
      <c r="AX1034" s="51" t="str">
        <f t="shared" si="11715"/>
        <v>ALI_71_SEG_2VERDADERO</v>
      </c>
      <c r="AY1034" s="51">
        <f t="shared" si="11696"/>
        <v>1</v>
      </c>
      <c r="AZ1034" s="64" t="b">
        <f t="shared" si="11716"/>
        <v>0</v>
      </c>
    </row>
    <row r="1035" spans="1:52" x14ac:dyDescent="0.2">
      <c r="A1035" s="50" t="str">
        <f t="shared" si="12438"/>
        <v>ALI_71_SEG_3</v>
      </c>
      <c r="B1035" s="51" t="s">
        <v>129</v>
      </c>
      <c r="C1035" s="52">
        <v>71</v>
      </c>
      <c r="D1035" s="52">
        <f t="shared" ref="D1035" si="12463">IF(ISERROR(VLOOKUP(E1035,Proveedores,2,FALSE)),"",VLOOKUP(E1035,Proveedores,2,FALSE))</f>
        <v>2057</v>
      </c>
      <c r="E1035" s="53" t="s">
        <v>130</v>
      </c>
      <c r="F1035" s="54">
        <v>634</v>
      </c>
      <c r="G1035" s="53" t="s">
        <v>61</v>
      </c>
      <c r="H1035" s="53" t="s">
        <v>84</v>
      </c>
      <c r="I1035" s="52">
        <v>3</v>
      </c>
      <c r="J1035" s="53" t="s">
        <v>58</v>
      </c>
      <c r="K1035" s="55">
        <v>44835</v>
      </c>
      <c r="L1035" s="56">
        <v>5199</v>
      </c>
      <c r="M1035" s="56">
        <v>1300</v>
      </c>
      <c r="N1035" s="56">
        <v>1950</v>
      </c>
      <c r="O1035" s="56">
        <v>0</v>
      </c>
      <c r="P1035" s="57">
        <v>2116</v>
      </c>
      <c r="Q1035" s="58">
        <v>0.2</v>
      </c>
      <c r="R1035" s="57">
        <v>1692.8</v>
      </c>
      <c r="S1035" s="57">
        <v>2116</v>
      </c>
      <c r="T1035" s="58">
        <v>0.2</v>
      </c>
      <c r="U1035" s="57">
        <v>1692.8</v>
      </c>
      <c r="V1035" s="57">
        <v>2116</v>
      </c>
      <c r="W1035" s="58">
        <v>0.2</v>
      </c>
      <c r="X1035" s="57">
        <v>1692.8</v>
      </c>
      <c r="Y1035" s="57">
        <v>0</v>
      </c>
      <c r="Z1035" s="58"/>
      <c r="AA1035" s="57">
        <v>0</v>
      </c>
      <c r="AB1035" s="57">
        <v>14302467.199999999</v>
      </c>
      <c r="AC1035" s="53" t="str">
        <f t="shared" si="11698"/>
        <v>Registro Valido</v>
      </c>
      <c r="AD1035" s="57">
        <f t="shared" ref="AD1035" si="12464">IF(OR(ISERROR(VLOOKUP(CONCATENATE("ALI_",$C1035,"_SEG_",$I1035,"_PROV_",$D1035),Catalogo_Precios,AD$8,FALSE)),L1035=0),0,VLOOKUP(CONCATENATE("ALI_",$C1035,"_SEG_",$I1035,"_PROV_",$D1035),Catalogo_Precios,AD$8,FALSE))</f>
        <v>2116</v>
      </c>
      <c r="AE1035" s="57">
        <f t="shared" ref="AE1035" si="12465">IF(OR(ISERROR(VLOOKUP(CONCATENATE("ALI_",$C1035,"_SEG_",$I1035,"_PROV_",$D1035),Catalogo_Precios,AE$8,FALSE)),M1035=0),0,VLOOKUP(CONCATENATE("ALI_",$C1035,"_SEG_",$I1035,"_PROV_",$D1035),Catalogo_Precios,AE$8,FALSE))</f>
        <v>2116</v>
      </c>
      <c r="AF1035" s="57">
        <f t="shared" ref="AF1035" si="12466">IF(OR(ISERROR(VLOOKUP(CONCATENATE("ALI_",$C1035,"_SEG_",$I1035,"_PROV_",$D1035),Catalogo_Precios,AF$8,FALSE)),N1035=0),0,VLOOKUP(CONCATENATE("ALI_",$C1035,"_SEG_",$I1035,"_PROV_",$D1035),Catalogo_Precios,AF$8,FALSE))</f>
        <v>2116</v>
      </c>
      <c r="AG1035" s="57">
        <f t="shared" ref="AG1035" si="12467">IF(OR(ISERROR(VLOOKUP(CONCATENATE("ALI_",$C1035,"_SEG_",$I1035,"_PROV_",$D1035),Catalogo_Precios,AG$8,FALSE)),O1035=0),0,VLOOKUP(CONCATENATE("ALI_",$C1035,"_SEG_",$I1035,"_PROV_",$D1035),Catalogo_Precios,AG$8,FALSE))</f>
        <v>0</v>
      </c>
      <c r="AH1035" s="57">
        <f t="shared" ref="AH1035" si="12468">IF(OR(ISERROR(VLOOKUP(CONCATENATE("ALI_",$C1035,"_SEG_",$I1035,"_PROV_",$D1035),Catalogo_Precios,AH$8,FALSE)),L1035=0),0,VLOOKUP(CONCATENATE("ALI_",$C1035,"_SEG_",$I1035,"_PROV_",$D1035),Catalogo_Precios,AH$8,FALSE))</f>
        <v>2116</v>
      </c>
      <c r="AI1035" s="57">
        <f t="shared" ref="AI1035" si="12469">IF(OR(ISERROR(VLOOKUP(CONCATENATE("ALI_",$C1035,"_SEG_",$I1035,"_PROV_",$D1035),Catalogo_Precios,AI$8,FALSE)),M1035=0),0,VLOOKUP(CONCATENATE("ALI_",$C1035,"_SEG_",$I1035,"_PROV_",$D1035),Catalogo_Precios,AI$8,FALSE))</f>
        <v>2116</v>
      </c>
      <c r="AJ1035" s="57">
        <f t="shared" ref="AJ1035" si="12470">IF(OR(ISERROR(VLOOKUP(CONCATENATE("ALI_",$C1035,"_SEG_",$I1035,"_PROV_",$D1035),Catalogo_Precios,AJ$8,FALSE)),N1035=0),0,VLOOKUP(CONCATENATE("ALI_",$C1035,"_SEG_",$I1035,"_PROV_",$D1035),Catalogo_Precios,AJ$8,FALSE))</f>
        <v>2116</v>
      </c>
      <c r="AK1035" s="57">
        <f t="shared" ref="AK1035" si="12471">IF(OR(ISERROR(VLOOKUP(CONCATENATE("ALI_",$C1035,"_SEG_",$I1035,"_PROV_",$D1035),Catalogo_Precios,AK$8,FALSE)),O1035=0),0,VLOOKUP(CONCATENATE("ALI_",$C1035,"_SEG_",$I1035,"_PROV_",$D1035),Catalogo_Precios,AK$8,FALSE))</f>
        <v>0</v>
      </c>
      <c r="AL1035" s="53"/>
      <c r="AM1035" s="59" t="str">
        <f t="shared" si="11707"/>
        <v>ALI_71_SEG_3</v>
      </c>
      <c r="AN1035" s="59" t="str">
        <f t="shared" si="11708"/>
        <v>ALI_71_SEG_3_VAL_14302467.2</v>
      </c>
      <c r="AO1035" s="60">
        <f t="shared" ref="AO1035" si="12472">IF(OR(AB1035="",AB1035=0),0,COUNTIF(Codificacion,AM1035))</f>
        <v>4</v>
      </c>
      <c r="AP1035" s="61">
        <f t="array" ref="AP1035">MIN(IF(Codificacion=AM1035,Total_Cotizacion,""))</f>
        <v>14302467.199999999</v>
      </c>
      <c r="AQ1035" s="62" t="b">
        <f t="shared" si="11710"/>
        <v>1</v>
      </c>
      <c r="AR1035" s="51" t="str">
        <f t="shared" ref="AR1035" si="12473">IF(COUNTIF(Codificacion2,CONCATENATE(AM1035,"_VAL_",AB1035))&gt;1,"Empate","")</f>
        <v/>
      </c>
      <c r="AS1035" s="63" t="str">
        <f t="shared" si="12088"/>
        <v>X</v>
      </c>
      <c r="AT1035" s="59" t="str">
        <f t="shared" si="11712"/>
        <v>ALI_71_SEG_3_X</v>
      </c>
      <c r="AU1035" s="63">
        <f t="shared" ref="AU1035" si="12474">IF(AND(COUNTIF(Codificacion3,AT1035)&lt;AO1035),1,COUNTIF(Codificacion3,AT1035))</f>
        <v>1</v>
      </c>
      <c r="AV1035" s="62" t="str">
        <f t="shared" si="11714"/>
        <v>Cotizacion Seleccionada</v>
      </c>
      <c r="AW1035" s="53"/>
      <c r="AX1035" s="51" t="str">
        <f t="shared" si="11715"/>
        <v>ALI_71_SEG_3VERDADERO</v>
      </c>
      <c r="AY1035" s="51">
        <f t="shared" ref="AY1035:AY1098" si="12475">COUNTIF(AX$10:AX$2017,CONCATENATE(AM1035,AQ1035))</f>
        <v>1</v>
      </c>
      <c r="AZ1035" s="64" t="b">
        <f t="shared" si="11716"/>
        <v>0</v>
      </c>
    </row>
    <row r="1036" spans="1:52" x14ac:dyDescent="0.2">
      <c r="A1036" s="50" t="str">
        <f t="shared" si="12438"/>
        <v>ALI_71_SEG_4</v>
      </c>
      <c r="B1036" s="51" t="s">
        <v>129</v>
      </c>
      <c r="C1036" s="52">
        <v>71</v>
      </c>
      <c r="D1036" s="52">
        <f t="shared" ref="D1036" si="12476">IF(ISERROR(VLOOKUP(E1036,Proveedores,2,FALSE)),"",VLOOKUP(E1036,Proveedores,2,FALSE))</f>
        <v>2057</v>
      </c>
      <c r="E1036" s="53" t="s">
        <v>130</v>
      </c>
      <c r="F1036" s="54">
        <v>635</v>
      </c>
      <c r="G1036" s="53" t="s">
        <v>61</v>
      </c>
      <c r="H1036" s="53" t="s">
        <v>84</v>
      </c>
      <c r="I1036" s="52">
        <v>4</v>
      </c>
      <c r="J1036" s="53" t="s">
        <v>58</v>
      </c>
      <c r="K1036" s="55">
        <v>44835</v>
      </c>
      <c r="L1036" s="56">
        <v>5540</v>
      </c>
      <c r="M1036" s="56">
        <v>1385</v>
      </c>
      <c r="N1036" s="56">
        <v>2078</v>
      </c>
      <c r="O1036" s="56">
        <v>0</v>
      </c>
      <c r="P1036" s="57">
        <v>2116</v>
      </c>
      <c r="Q1036" s="58">
        <v>0.2</v>
      </c>
      <c r="R1036" s="57">
        <v>1692.8</v>
      </c>
      <c r="S1036" s="57">
        <v>2116</v>
      </c>
      <c r="T1036" s="58">
        <v>0.2</v>
      </c>
      <c r="U1036" s="57">
        <v>1692.8</v>
      </c>
      <c r="V1036" s="57">
        <v>2116</v>
      </c>
      <c r="W1036" s="58">
        <v>0.2</v>
      </c>
      <c r="X1036" s="57">
        <v>1692.8</v>
      </c>
      <c r="Y1036" s="57">
        <v>0</v>
      </c>
      <c r="Z1036" s="58"/>
      <c r="AA1036" s="57">
        <v>0</v>
      </c>
      <c r="AB1036" s="57">
        <v>15240278.4</v>
      </c>
      <c r="AC1036" s="53" t="str">
        <f t="shared" ref="AC1036:AC1099" si="12477">IF(OR(AB1036=0,AB1036=""),"Registro No Valido","Registro Valido")</f>
        <v>Registro Valido</v>
      </c>
      <c r="AD1036" s="57">
        <f t="shared" ref="AD1036" si="12478">IF(OR(ISERROR(VLOOKUP(CONCATENATE("ALI_",$C1036,"_SEG_",$I1036,"_PROV_",$D1036),Catalogo_Precios,AD$8,FALSE)),L1036=0),0,VLOOKUP(CONCATENATE("ALI_",$C1036,"_SEG_",$I1036,"_PROV_",$D1036),Catalogo_Precios,AD$8,FALSE))</f>
        <v>2116</v>
      </c>
      <c r="AE1036" s="57">
        <f t="shared" ref="AE1036" si="12479">IF(OR(ISERROR(VLOOKUP(CONCATENATE("ALI_",$C1036,"_SEG_",$I1036,"_PROV_",$D1036),Catalogo_Precios,AE$8,FALSE)),M1036=0),0,VLOOKUP(CONCATENATE("ALI_",$C1036,"_SEG_",$I1036,"_PROV_",$D1036),Catalogo_Precios,AE$8,FALSE))</f>
        <v>2116</v>
      </c>
      <c r="AF1036" s="57">
        <f t="shared" ref="AF1036" si="12480">IF(OR(ISERROR(VLOOKUP(CONCATENATE("ALI_",$C1036,"_SEG_",$I1036,"_PROV_",$D1036),Catalogo_Precios,AF$8,FALSE)),N1036=0),0,VLOOKUP(CONCATENATE("ALI_",$C1036,"_SEG_",$I1036,"_PROV_",$D1036),Catalogo_Precios,AF$8,FALSE))</f>
        <v>2116</v>
      </c>
      <c r="AG1036" s="57">
        <f t="shared" ref="AG1036" si="12481">IF(OR(ISERROR(VLOOKUP(CONCATENATE("ALI_",$C1036,"_SEG_",$I1036,"_PROV_",$D1036),Catalogo_Precios,AG$8,FALSE)),O1036=0),0,VLOOKUP(CONCATENATE("ALI_",$C1036,"_SEG_",$I1036,"_PROV_",$D1036),Catalogo_Precios,AG$8,FALSE))</f>
        <v>0</v>
      </c>
      <c r="AH1036" s="57">
        <f t="shared" ref="AH1036" si="12482">IF(OR(ISERROR(VLOOKUP(CONCATENATE("ALI_",$C1036,"_SEG_",$I1036,"_PROV_",$D1036),Catalogo_Precios,AH$8,FALSE)),L1036=0),0,VLOOKUP(CONCATENATE("ALI_",$C1036,"_SEG_",$I1036,"_PROV_",$D1036),Catalogo_Precios,AH$8,FALSE))</f>
        <v>2116</v>
      </c>
      <c r="AI1036" s="57">
        <f t="shared" ref="AI1036" si="12483">IF(OR(ISERROR(VLOOKUP(CONCATENATE("ALI_",$C1036,"_SEG_",$I1036,"_PROV_",$D1036),Catalogo_Precios,AI$8,FALSE)),M1036=0),0,VLOOKUP(CONCATENATE("ALI_",$C1036,"_SEG_",$I1036,"_PROV_",$D1036),Catalogo_Precios,AI$8,FALSE))</f>
        <v>2116</v>
      </c>
      <c r="AJ1036" s="57">
        <f t="shared" ref="AJ1036" si="12484">IF(OR(ISERROR(VLOOKUP(CONCATENATE("ALI_",$C1036,"_SEG_",$I1036,"_PROV_",$D1036),Catalogo_Precios,AJ$8,FALSE)),N1036=0),0,VLOOKUP(CONCATENATE("ALI_",$C1036,"_SEG_",$I1036,"_PROV_",$D1036),Catalogo_Precios,AJ$8,FALSE))</f>
        <v>2116</v>
      </c>
      <c r="AK1036" s="57">
        <f t="shared" ref="AK1036" si="12485">IF(OR(ISERROR(VLOOKUP(CONCATENATE("ALI_",$C1036,"_SEG_",$I1036,"_PROV_",$D1036),Catalogo_Precios,AK$8,FALSE)),O1036=0),0,VLOOKUP(CONCATENATE("ALI_",$C1036,"_SEG_",$I1036,"_PROV_",$D1036),Catalogo_Precios,AK$8,FALSE))</f>
        <v>0</v>
      </c>
      <c r="AL1036" s="53"/>
      <c r="AM1036" s="59" t="str">
        <f t="shared" ref="AM1036:AM1099" si="12486">IF(AC1036="Registro Valido",CONCATENATE("ALI_",C1036,"_SEG_",I1036),"Registro No Valido")</f>
        <v>ALI_71_SEG_4</v>
      </c>
      <c r="AN1036" s="59" t="str">
        <f t="shared" ref="AN1036:AN1099" si="12487">IF(AC1036="Registro Valido",CONCATENATE("ALI_",C1036,"_SEG_",I1036,"_VAL_",AB1036),"Registro No Valido")</f>
        <v>ALI_71_SEG_4_VAL_15240278.4</v>
      </c>
      <c r="AO1036" s="60">
        <f t="shared" ref="AO1036" si="12488">IF(OR(AB1036="",AB1036=0),0,COUNTIF(Codificacion,AM1036))</f>
        <v>4</v>
      </c>
      <c r="AP1036" s="61">
        <f t="array" ref="AP1036">MIN(IF(Codificacion=AM1036,Total_Cotizacion,""))</f>
        <v>15240278.4</v>
      </c>
      <c r="AQ1036" s="62" t="b">
        <f t="shared" ref="AQ1036:AQ1099" si="12489">IF(AND(AO1036&gt;0,AB1036&lt;&gt;""),AP1036=AB1036,"")</f>
        <v>1</v>
      </c>
      <c r="AR1036" s="51" t="str">
        <f t="shared" ref="AR1036" si="12490">IF(COUNTIF(Codificacion2,CONCATENATE(AM1036,"_VAL_",AB1036))&gt;1,"Empate","")</f>
        <v/>
      </c>
      <c r="AS1036" s="63" t="str">
        <f t="shared" si="12088"/>
        <v>X</v>
      </c>
      <c r="AT1036" s="59" t="str">
        <f t="shared" ref="AT1036:AT1099" si="12491">IF(AC1036="Registro Valido",CONCATENATE("ALI_",C1036,"_SEG_",I1036,"_",AS1036),"Registro No Valido")</f>
        <v>ALI_71_SEG_4_X</v>
      </c>
      <c r="AU1036" s="63">
        <f t="shared" ref="AU1036" si="12492">IF(AND(COUNTIF(Codificacion3,AT1036)&lt;AO1036),1,COUNTIF(Codificacion3,AT1036))</f>
        <v>1</v>
      </c>
      <c r="AV1036" s="62" t="str">
        <f t="shared" ref="AV1036:AV1099" si="12493">IF(AND(AU1036=1,AS1036="X"),"Cotizacion Seleccionada","No Seleccionada")</f>
        <v>Cotizacion Seleccionada</v>
      </c>
      <c r="AW1036" s="53"/>
      <c r="AX1036" s="51" t="str">
        <f t="shared" ref="AX1036:AX1099" si="12494">CONCATENATE(AM1036,AQ1036)</f>
        <v>ALI_71_SEG_4VERDADERO</v>
      </c>
      <c r="AY1036" s="51">
        <f t="shared" si="12475"/>
        <v>1</v>
      </c>
      <c r="AZ1036" s="64" t="b">
        <f t="shared" ref="AZ1036:AZ1099" si="12495">AO1036=AY1036</f>
        <v>0</v>
      </c>
    </row>
    <row r="1037" spans="1:52" x14ac:dyDescent="0.2">
      <c r="A1037" s="50" t="str">
        <f t="shared" si="12438"/>
        <v>ALI_71_SEG_5</v>
      </c>
      <c r="B1037" s="51" t="s">
        <v>129</v>
      </c>
      <c r="C1037" s="52">
        <v>71</v>
      </c>
      <c r="D1037" s="52">
        <f t="shared" ref="D1037" si="12496">IF(ISERROR(VLOOKUP(E1037,Proveedores,2,FALSE)),"",VLOOKUP(E1037,Proveedores,2,FALSE))</f>
        <v>2057</v>
      </c>
      <c r="E1037" s="53" t="s">
        <v>130</v>
      </c>
      <c r="F1037" s="54">
        <v>636</v>
      </c>
      <c r="G1037" s="53" t="s">
        <v>61</v>
      </c>
      <c r="H1037" s="53" t="s">
        <v>84</v>
      </c>
      <c r="I1037" s="52">
        <v>5</v>
      </c>
      <c r="J1037" s="53" t="s">
        <v>58</v>
      </c>
      <c r="K1037" s="55">
        <v>44835</v>
      </c>
      <c r="L1037" s="56">
        <v>5150</v>
      </c>
      <c r="M1037" s="56">
        <v>1287</v>
      </c>
      <c r="N1037" s="56">
        <v>1931</v>
      </c>
      <c r="O1037" s="56">
        <v>0</v>
      </c>
      <c r="P1037" s="57">
        <v>2116</v>
      </c>
      <c r="Q1037" s="58">
        <v>0.2</v>
      </c>
      <c r="R1037" s="57">
        <v>1692.8</v>
      </c>
      <c r="S1037" s="57">
        <v>2116</v>
      </c>
      <c r="T1037" s="58">
        <v>0.2</v>
      </c>
      <c r="U1037" s="57">
        <v>1692.8</v>
      </c>
      <c r="V1037" s="57">
        <v>2116</v>
      </c>
      <c r="W1037" s="58">
        <v>0.2</v>
      </c>
      <c r="X1037" s="57">
        <v>1692.8</v>
      </c>
      <c r="Y1037" s="57">
        <v>0</v>
      </c>
      <c r="Z1037" s="58"/>
      <c r="AA1037" s="57">
        <v>0</v>
      </c>
      <c r="AB1037" s="57">
        <v>14165350.399999999</v>
      </c>
      <c r="AC1037" s="53" t="str">
        <f t="shared" si="12477"/>
        <v>Registro Valido</v>
      </c>
      <c r="AD1037" s="57">
        <f t="shared" ref="AD1037" si="12497">IF(OR(ISERROR(VLOOKUP(CONCATENATE("ALI_",$C1037,"_SEG_",$I1037,"_PROV_",$D1037),Catalogo_Precios,AD$8,FALSE)),L1037=0),0,VLOOKUP(CONCATENATE("ALI_",$C1037,"_SEG_",$I1037,"_PROV_",$D1037),Catalogo_Precios,AD$8,FALSE))</f>
        <v>2116</v>
      </c>
      <c r="AE1037" s="57">
        <f t="shared" ref="AE1037" si="12498">IF(OR(ISERROR(VLOOKUP(CONCATENATE("ALI_",$C1037,"_SEG_",$I1037,"_PROV_",$D1037),Catalogo_Precios,AE$8,FALSE)),M1037=0),0,VLOOKUP(CONCATENATE("ALI_",$C1037,"_SEG_",$I1037,"_PROV_",$D1037),Catalogo_Precios,AE$8,FALSE))</f>
        <v>2116</v>
      </c>
      <c r="AF1037" s="57">
        <f t="shared" ref="AF1037" si="12499">IF(OR(ISERROR(VLOOKUP(CONCATENATE("ALI_",$C1037,"_SEG_",$I1037,"_PROV_",$D1037),Catalogo_Precios,AF$8,FALSE)),N1037=0),0,VLOOKUP(CONCATENATE("ALI_",$C1037,"_SEG_",$I1037,"_PROV_",$D1037),Catalogo_Precios,AF$8,FALSE))</f>
        <v>2116</v>
      </c>
      <c r="AG1037" s="57">
        <f t="shared" ref="AG1037" si="12500">IF(OR(ISERROR(VLOOKUP(CONCATENATE("ALI_",$C1037,"_SEG_",$I1037,"_PROV_",$D1037),Catalogo_Precios,AG$8,FALSE)),O1037=0),0,VLOOKUP(CONCATENATE("ALI_",$C1037,"_SEG_",$I1037,"_PROV_",$D1037),Catalogo_Precios,AG$8,FALSE))</f>
        <v>0</v>
      </c>
      <c r="AH1037" s="57">
        <f t="shared" ref="AH1037" si="12501">IF(OR(ISERROR(VLOOKUP(CONCATENATE("ALI_",$C1037,"_SEG_",$I1037,"_PROV_",$D1037),Catalogo_Precios,AH$8,FALSE)),L1037=0),0,VLOOKUP(CONCATENATE("ALI_",$C1037,"_SEG_",$I1037,"_PROV_",$D1037),Catalogo_Precios,AH$8,FALSE))</f>
        <v>2116</v>
      </c>
      <c r="AI1037" s="57">
        <f t="shared" ref="AI1037" si="12502">IF(OR(ISERROR(VLOOKUP(CONCATENATE("ALI_",$C1037,"_SEG_",$I1037,"_PROV_",$D1037),Catalogo_Precios,AI$8,FALSE)),M1037=0),0,VLOOKUP(CONCATENATE("ALI_",$C1037,"_SEG_",$I1037,"_PROV_",$D1037),Catalogo_Precios,AI$8,FALSE))</f>
        <v>2116</v>
      </c>
      <c r="AJ1037" s="57">
        <f t="shared" ref="AJ1037" si="12503">IF(OR(ISERROR(VLOOKUP(CONCATENATE("ALI_",$C1037,"_SEG_",$I1037,"_PROV_",$D1037),Catalogo_Precios,AJ$8,FALSE)),N1037=0),0,VLOOKUP(CONCATENATE("ALI_",$C1037,"_SEG_",$I1037,"_PROV_",$D1037),Catalogo_Precios,AJ$8,FALSE))</f>
        <v>2116</v>
      </c>
      <c r="AK1037" s="57">
        <f t="shared" ref="AK1037" si="12504">IF(OR(ISERROR(VLOOKUP(CONCATENATE("ALI_",$C1037,"_SEG_",$I1037,"_PROV_",$D1037),Catalogo_Precios,AK$8,FALSE)),O1037=0),0,VLOOKUP(CONCATENATE("ALI_",$C1037,"_SEG_",$I1037,"_PROV_",$D1037),Catalogo_Precios,AK$8,FALSE))</f>
        <v>0</v>
      </c>
      <c r="AL1037" s="53"/>
      <c r="AM1037" s="59" t="str">
        <f t="shared" si="12486"/>
        <v>ALI_71_SEG_5</v>
      </c>
      <c r="AN1037" s="59" t="str">
        <f t="shared" si="12487"/>
        <v>ALI_71_SEG_5_VAL_14165350.4</v>
      </c>
      <c r="AO1037" s="60">
        <f t="shared" ref="AO1037" si="12505">IF(OR(AB1037="",AB1037=0),0,COUNTIF(Codificacion,AM1037))</f>
        <v>4</v>
      </c>
      <c r="AP1037" s="61">
        <f t="array" ref="AP1037">MIN(IF(Codificacion=AM1037,Total_Cotizacion,""))</f>
        <v>14165350.399999999</v>
      </c>
      <c r="AQ1037" s="62" t="b">
        <f t="shared" si="12489"/>
        <v>1</v>
      </c>
      <c r="AR1037" s="51" t="str">
        <f t="shared" ref="AR1037" si="12506">IF(COUNTIF(Codificacion2,CONCATENATE(AM1037,"_VAL_",AB1037))&gt;1,"Empate","")</f>
        <v/>
      </c>
      <c r="AS1037" s="63" t="str">
        <f t="shared" si="12088"/>
        <v>X</v>
      </c>
      <c r="AT1037" s="59" t="str">
        <f t="shared" si="12491"/>
        <v>ALI_71_SEG_5_X</v>
      </c>
      <c r="AU1037" s="63">
        <f t="shared" ref="AU1037" si="12507">IF(AND(COUNTIF(Codificacion3,AT1037)&lt;AO1037),1,COUNTIF(Codificacion3,AT1037))</f>
        <v>1</v>
      </c>
      <c r="AV1037" s="62" t="str">
        <f t="shared" si="12493"/>
        <v>Cotizacion Seleccionada</v>
      </c>
      <c r="AW1037" s="53"/>
      <c r="AX1037" s="51" t="str">
        <f t="shared" si="12494"/>
        <v>ALI_71_SEG_5VERDADERO</v>
      </c>
      <c r="AY1037" s="51">
        <f t="shared" si="12475"/>
        <v>1</v>
      </c>
      <c r="AZ1037" s="64" t="b">
        <f t="shared" si="12495"/>
        <v>0</v>
      </c>
    </row>
    <row r="1038" spans="1:52" x14ac:dyDescent="0.2">
      <c r="A1038" s="50" t="str">
        <f t="shared" si="12438"/>
        <v>ALI_71_SEG_6</v>
      </c>
      <c r="B1038" s="51" t="s">
        <v>129</v>
      </c>
      <c r="C1038" s="52">
        <v>71</v>
      </c>
      <c r="D1038" s="52">
        <f t="shared" ref="D1038" si="12508">IF(ISERROR(VLOOKUP(E1038,Proveedores,2,FALSE)),"",VLOOKUP(E1038,Proveedores,2,FALSE))</f>
        <v>2057</v>
      </c>
      <c r="E1038" s="53" t="s">
        <v>130</v>
      </c>
      <c r="F1038" s="54">
        <v>637</v>
      </c>
      <c r="G1038" s="53" t="s">
        <v>61</v>
      </c>
      <c r="H1038" s="53" t="s">
        <v>84</v>
      </c>
      <c r="I1038" s="52">
        <v>6</v>
      </c>
      <c r="J1038" s="53" t="s">
        <v>58</v>
      </c>
      <c r="K1038" s="55">
        <v>44835</v>
      </c>
      <c r="L1038" s="56">
        <v>5574</v>
      </c>
      <c r="M1038" s="56">
        <v>1394</v>
      </c>
      <c r="N1038" s="56">
        <v>2090</v>
      </c>
      <c r="O1038" s="56">
        <v>0</v>
      </c>
      <c r="P1038" s="57">
        <v>2116</v>
      </c>
      <c r="Q1038" s="58">
        <v>0.2</v>
      </c>
      <c r="R1038" s="57">
        <v>1692.8</v>
      </c>
      <c r="S1038" s="57">
        <v>2116</v>
      </c>
      <c r="T1038" s="58">
        <v>0.2</v>
      </c>
      <c r="U1038" s="57">
        <v>1692.8</v>
      </c>
      <c r="V1038" s="57">
        <v>2116</v>
      </c>
      <c r="W1038" s="58">
        <v>0.2</v>
      </c>
      <c r="X1038" s="57">
        <v>1692.8</v>
      </c>
      <c r="Y1038" s="57">
        <v>0</v>
      </c>
      <c r="Z1038" s="58"/>
      <c r="AA1038" s="57">
        <v>0</v>
      </c>
      <c r="AB1038" s="57">
        <v>15333382.399999999</v>
      </c>
      <c r="AC1038" s="53" t="str">
        <f t="shared" si="12477"/>
        <v>Registro Valido</v>
      </c>
      <c r="AD1038" s="57">
        <f t="shared" ref="AD1038" si="12509">IF(OR(ISERROR(VLOOKUP(CONCATENATE("ALI_",$C1038,"_SEG_",$I1038,"_PROV_",$D1038),Catalogo_Precios,AD$8,FALSE)),L1038=0),0,VLOOKUP(CONCATENATE("ALI_",$C1038,"_SEG_",$I1038,"_PROV_",$D1038),Catalogo_Precios,AD$8,FALSE))</f>
        <v>2116</v>
      </c>
      <c r="AE1038" s="57">
        <f t="shared" ref="AE1038" si="12510">IF(OR(ISERROR(VLOOKUP(CONCATENATE("ALI_",$C1038,"_SEG_",$I1038,"_PROV_",$D1038),Catalogo_Precios,AE$8,FALSE)),M1038=0),0,VLOOKUP(CONCATENATE("ALI_",$C1038,"_SEG_",$I1038,"_PROV_",$D1038),Catalogo_Precios,AE$8,FALSE))</f>
        <v>2116</v>
      </c>
      <c r="AF1038" s="57">
        <f t="shared" ref="AF1038" si="12511">IF(OR(ISERROR(VLOOKUP(CONCATENATE("ALI_",$C1038,"_SEG_",$I1038,"_PROV_",$D1038),Catalogo_Precios,AF$8,FALSE)),N1038=0),0,VLOOKUP(CONCATENATE("ALI_",$C1038,"_SEG_",$I1038,"_PROV_",$D1038),Catalogo_Precios,AF$8,FALSE))</f>
        <v>2116</v>
      </c>
      <c r="AG1038" s="57">
        <f t="shared" ref="AG1038" si="12512">IF(OR(ISERROR(VLOOKUP(CONCATENATE("ALI_",$C1038,"_SEG_",$I1038,"_PROV_",$D1038),Catalogo_Precios,AG$8,FALSE)),O1038=0),0,VLOOKUP(CONCATENATE("ALI_",$C1038,"_SEG_",$I1038,"_PROV_",$D1038),Catalogo_Precios,AG$8,FALSE))</f>
        <v>0</v>
      </c>
      <c r="AH1038" s="57">
        <f t="shared" ref="AH1038" si="12513">IF(OR(ISERROR(VLOOKUP(CONCATENATE("ALI_",$C1038,"_SEG_",$I1038,"_PROV_",$D1038),Catalogo_Precios,AH$8,FALSE)),L1038=0),0,VLOOKUP(CONCATENATE("ALI_",$C1038,"_SEG_",$I1038,"_PROV_",$D1038),Catalogo_Precios,AH$8,FALSE))</f>
        <v>2116</v>
      </c>
      <c r="AI1038" s="57">
        <f t="shared" ref="AI1038" si="12514">IF(OR(ISERROR(VLOOKUP(CONCATENATE("ALI_",$C1038,"_SEG_",$I1038,"_PROV_",$D1038),Catalogo_Precios,AI$8,FALSE)),M1038=0),0,VLOOKUP(CONCATENATE("ALI_",$C1038,"_SEG_",$I1038,"_PROV_",$D1038),Catalogo_Precios,AI$8,FALSE))</f>
        <v>2116</v>
      </c>
      <c r="AJ1038" s="57">
        <f t="shared" ref="AJ1038" si="12515">IF(OR(ISERROR(VLOOKUP(CONCATENATE("ALI_",$C1038,"_SEG_",$I1038,"_PROV_",$D1038),Catalogo_Precios,AJ$8,FALSE)),N1038=0),0,VLOOKUP(CONCATENATE("ALI_",$C1038,"_SEG_",$I1038,"_PROV_",$D1038),Catalogo_Precios,AJ$8,FALSE))</f>
        <v>2116</v>
      </c>
      <c r="AK1038" s="57">
        <f t="shared" ref="AK1038" si="12516">IF(OR(ISERROR(VLOOKUP(CONCATENATE("ALI_",$C1038,"_SEG_",$I1038,"_PROV_",$D1038),Catalogo_Precios,AK$8,FALSE)),O1038=0),0,VLOOKUP(CONCATENATE("ALI_",$C1038,"_SEG_",$I1038,"_PROV_",$D1038),Catalogo_Precios,AK$8,FALSE))</f>
        <v>0</v>
      </c>
      <c r="AL1038" s="53"/>
      <c r="AM1038" s="59" t="str">
        <f t="shared" si="12486"/>
        <v>ALI_71_SEG_6</v>
      </c>
      <c r="AN1038" s="59" t="str">
        <f t="shared" si="12487"/>
        <v>ALI_71_SEG_6_VAL_15333382.4</v>
      </c>
      <c r="AO1038" s="60">
        <f t="shared" ref="AO1038" si="12517">IF(OR(AB1038="",AB1038=0),0,COUNTIF(Codificacion,AM1038))</f>
        <v>4</v>
      </c>
      <c r="AP1038" s="61">
        <f t="array" ref="AP1038">MIN(IF(Codificacion=AM1038,Total_Cotizacion,""))</f>
        <v>15333382.399999999</v>
      </c>
      <c r="AQ1038" s="62" t="b">
        <f t="shared" si="12489"/>
        <v>1</v>
      </c>
      <c r="AR1038" s="51" t="str">
        <f t="shared" ref="AR1038" si="12518">IF(COUNTIF(Codificacion2,CONCATENATE(AM1038,"_VAL_",AB1038))&gt;1,"Empate","")</f>
        <v/>
      </c>
      <c r="AS1038" s="63" t="str">
        <f t="shared" si="12088"/>
        <v>X</v>
      </c>
      <c r="AT1038" s="59" t="str">
        <f t="shared" si="12491"/>
        <v>ALI_71_SEG_6_X</v>
      </c>
      <c r="AU1038" s="63">
        <f t="shared" ref="AU1038" si="12519">IF(AND(COUNTIF(Codificacion3,AT1038)&lt;AO1038),1,COUNTIF(Codificacion3,AT1038))</f>
        <v>1</v>
      </c>
      <c r="AV1038" s="62" t="str">
        <f t="shared" si="12493"/>
        <v>Cotizacion Seleccionada</v>
      </c>
      <c r="AW1038" s="53"/>
      <c r="AX1038" s="51" t="str">
        <f t="shared" si="12494"/>
        <v>ALI_71_SEG_6VERDADERO</v>
      </c>
      <c r="AY1038" s="51">
        <f t="shared" si="12475"/>
        <v>1</v>
      </c>
      <c r="AZ1038" s="64" t="b">
        <f t="shared" si="12495"/>
        <v>0</v>
      </c>
    </row>
    <row r="1039" spans="1:52" x14ac:dyDescent="0.2">
      <c r="A1039" s="50" t="str">
        <f t="shared" si="12438"/>
        <v>ALI_71_SEG_7</v>
      </c>
      <c r="B1039" s="51" t="s">
        <v>129</v>
      </c>
      <c r="C1039" s="52">
        <v>71</v>
      </c>
      <c r="D1039" s="52">
        <f t="shared" ref="D1039" si="12520">IF(ISERROR(VLOOKUP(E1039,Proveedores,2,FALSE)),"",VLOOKUP(E1039,Proveedores,2,FALSE))</f>
        <v>2057</v>
      </c>
      <c r="E1039" s="53" t="s">
        <v>130</v>
      </c>
      <c r="F1039" s="54">
        <v>638</v>
      </c>
      <c r="G1039" s="53" t="s">
        <v>61</v>
      </c>
      <c r="H1039" s="53" t="s">
        <v>84</v>
      </c>
      <c r="I1039" s="52">
        <v>7</v>
      </c>
      <c r="J1039" s="53" t="s">
        <v>58</v>
      </c>
      <c r="K1039" s="55">
        <v>44835</v>
      </c>
      <c r="L1039" s="56">
        <v>5692</v>
      </c>
      <c r="M1039" s="56">
        <v>1423</v>
      </c>
      <c r="N1039" s="56">
        <v>2135</v>
      </c>
      <c r="O1039" s="56">
        <v>0</v>
      </c>
      <c r="P1039" s="57">
        <v>2116</v>
      </c>
      <c r="Q1039" s="58">
        <v>0.2</v>
      </c>
      <c r="R1039" s="57">
        <v>1692.8</v>
      </c>
      <c r="S1039" s="57">
        <v>2116</v>
      </c>
      <c r="T1039" s="58">
        <v>0.2</v>
      </c>
      <c r="U1039" s="57">
        <v>1692.8</v>
      </c>
      <c r="V1039" s="57">
        <v>2116</v>
      </c>
      <c r="W1039" s="58">
        <v>0.2</v>
      </c>
      <c r="X1039" s="57">
        <v>1692.8</v>
      </c>
      <c r="Y1039" s="57">
        <v>0</v>
      </c>
      <c r="Z1039" s="58"/>
      <c r="AA1039" s="57">
        <v>0</v>
      </c>
      <c r="AB1039" s="57">
        <v>15658400</v>
      </c>
      <c r="AC1039" s="53" t="str">
        <f t="shared" si="12477"/>
        <v>Registro Valido</v>
      </c>
      <c r="AD1039" s="57">
        <f t="shared" ref="AD1039" si="12521">IF(OR(ISERROR(VLOOKUP(CONCATENATE("ALI_",$C1039,"_SEG_",$I1039,"_PROV_",$D1039),Catalogo_Precios,AD$8,FALSE)),L1039=0),0,VLOOKUP(CONCATENATE("ALI_",$C1039,"_SEG_",$I1039,"_PROV_",$D1039),Catalogo_Precios,AD$8,FALSE))</f>
        <v>2116</v>
      </c>
      <c r="AE1039" s="57">
        <f t="shared" ref="AE1039" si="12522">IF(OR(ISERROR(VLOOKUP(CONCATENATE("ALI_",$C1039,"_SEG_",$I1039,"_PROV_",$D1039),Catalogo_Precios,AE$8,FALSE)),M1039=0),0,VLOOKUP(CONCATENATE("ALI_",$C1039,"_SEG_",$I1039,"_PROV_",$D1039),Catalogo_Precios,AE$8,FALSE))</f>
        <v>2116</v>
      </c>
      <c r="AF1039" s="57">
        <f t="shared" ref="AF1039" si="12523">IF(OR(ISERROR(VLOOKUP(CONCATENATE("ALI_",$C1039,"_SEG_",$I1039,"_PROV_",$D1039),Catalogo_Precios,AF$8,FALSE)),N1039=0),0,VLOOKUP(CONCATENATE("ALI_",$C1039,"_SEG_",$I1039,"_PROV_",$D1039),Catalogo_Precios,AF$8,FALSE))</f>
        <v>2116</v>
      </c>
      <c r="AG1039" s="57">
        <f t="shared" ref="AG1039" si="12524">IF(OR(ISERROR(VLOOKUP(CONCATENATE("ALI_",$C1039,"_SEG_",$I1039,"_PROV_",$D1039),Catalogo_Precios,AG$8,FALSE)),O1039=0),0,VLOOKUP(CONCATENATE("ALI_",$C1039,"_SEG_",$I1039,"_PROV_",$D1039),Catalogo_Precios,AG$8,FALSE))</f>
        <v>0</v>
      </c>
      <c r="AH1039" s="57">
        <f t="shared" ref="AH1039" si="12525">IF(OR(ISERROR(VLOOKUP(CONCATENATE("ALI_",$C1039,"_SEG_",$I1039,"_PROV_",$D1039),Catalogo_Precios,AH$8,FALSE)),L1039=0),0,VLOOKUP(CONCATENATE("ALI_",$C1039,"_SEG_",$I1039,"_PROV_",$D1039),Catalogo_Precios,AH$8,FALSE))</f>
        <v>2116</v>
      </c>
      <c r="AI1039" s="57">
        <f t="shared" ref="AI1039" si="12526">IF(OR(ISERROR(VLOOKUP(CONCATENATE("ALI_",$C1039,"_SEG_",$I1039,"_PROV_",$D1039),Catalogo_Precios,AI$8,FALSE)),M1039=0),0,VLOOKUP(CONCATENATE("ALI_",$C1039,"_SEG_",$I1039,"_PROV_",$D1039),Catalogo_Precios,AI$8,FALSE))</f>
        <v>2116</v>
      </c>
      <c r="AJ1039" s="57">
        <f t="shared" ref="AJ1039" si="12527">IF(OR(ISERROR(VLOOKUP(CONCATENATE("ALI_",$C1039,"_SEG_",$I1039,"_PROV_",$D1039),Catalogo_Precios,AJ$8,FALSE)),N1039=0),0,VLOOKUP(CONCATENATE("ALI_",$C1039,"_SEG_",$I1039,"_PROV_",$D1039),Catalogo_Precios,AJ$8,FALSE))</f>
        <v>2116</v>
      </c>
      <c r="AK1039" s="57">
        <f t="shared" ref="AK1039" si="12528">IF(OR(ISERROR(VLOOKUP(CONCATENATE("ALI_",$C1039,"_SEG_",$I1039,"_PROV_",$D1039),Catalogo_Precios,AK$8,FALSE)),O1039=0),0,VLOOKUP(CONCATENATE("ALI_",$C1039,"_SEG_",$I1039,"_PROV_",$D1039),Catalogo_Precios,AK$8,FALSE))</f>
        <v>0</v>
      </c>
      <c r="AL1039" s="53"/>
      <c r="AM1039" s="59" t="str">
        <f t="shared" si="12486"/>
        <v>ALI_71_SEG_7</v>
      </c>
      <c r="AN1039" s="59" t="str">
        <f t="shared" si="12487"/>
        <v>ALI_71_SEG_7_VAL_15658400</v>
      </c>
      <c r="AO1039" s="60">
        <f t="shared" ref="AO1039" si="12529">IF(OR(AB1039="",AB1039=0),0,COUNTIF(Codificacion,AM1039))</f>
        <v>4</v>
      </c>
      <c r="AP1039" s="61">
        <f t="array" ref="AP1039">MIN(IF(Codificacion=AM1039,Total_Cotizacion,""))</f>
        <v>15658400</v>
      </c>
      <c r="AQ1039" s="62" t="b">
        <f t="shared" si="12489"/>
        <v>1</v>
      </c>
      <c r="AR1039" s="51" t="str">
        <f t="shared" ref="AR1039" si="12530">IF(COUNTIF(Codificacion2,CONCATENATE(AM1039,"_VAL_",AB1039))&gt;1,"Empate","")</f>
        <v/>
      </c>
      <c r="AS1039" s="63" t="str">
        <f t="shared" si="12088"/>
        <v>X</v>
      </c>
      <c r="AT1039" s="59" t="str">
        <f t="shared" si="12491"/>
        <v>ALI_71_SEG_7_X</v>
      </c>
      <c r="AU1039" s="63">
        <f t="shared" ref="AU1039" si="12531">IF(AND(COUNTIF(Codificacion3,AT1039)&lt;AO1039),1,COUNTIF(Codificacion3,AT1039))</f>
        <v>1</v>
      </c>
      <c r="AV1039" s="62" t="str">
        <f t="shared" si="12493"/>
        <v>Cotizacion Seleccionada</v>
      </c>
      <c r="AW1039" s="53"/>
      <c r="AX1039" s="51" t="str">
        <f t="shared" si="12494"/>
        <v>ALI_71_SEG_7VERDADERO</v>
      </c>
      <c r="AY1039" s="51">
        <f t="shared" si="12475"/>
        <v>1</v>
      </c>
      <c r="AZ1039" s="64" t="b">
        <f t="shared" si="12495"/>
        <v>0</v>
      </c>
    </row>
    <row r="1040" spans="1:52" x14ac:dyDescent="0.2">
      <c r="A1040" s="50" t="str">
        <f t="shared" si="12438"/>
        <v>ALI_71_SEG_8</v>
      </c>
      <c r="B1040" s="51" t="s">
        <v>129</v>
      </c>
      <c r="C1040" s="52">
        <v>71</v>
      </c>
      <c r="D1040" s="52">
        <f t="shared" ref="D1040" si="12532">IF(ISERROR(VLOOKUP(E1040,Proveedores,2,FALSE)),"",VLOOKUP(E1040,Proveedores,2,FALSE))</f>
        <v>2057</v>
      </c>
      <c r="E1040" s="53" t="s">
        <v>130</v>
      </c>
      <c r="F1040" s="54">
        <v>639</v>
      </c>
      <c r="G1040" s="53" t="s">
        <v>61</v>
      </c>
      <c r="H1040" s="53" t="s">
        <v>84</v>
      </c>
      <c r="I1040" s="52">
        <v>8</v>
      </c>
      <c r="J1040" s="53" t="s">
        <v>58</v>
      </c>
      <c r="K1040" s="55">
        <v>44835</v>
      </c>
      <c r="L1040" s="56">
        <v>5494</v>
      </c>
      <c r="M1040" s="56">
        <v>1373</v>
      </c>
      <c r="N1040" s="56">
        <v>2060</v>
      </c>
      <c r="O1040" s="56">
        <v>0</v>
      </c>
      <c r="P1040" s="57">
        <v>2116</v>
      </c>
      <c r="Q1040" s="58">
        <v>0.2</v>
      </c>
      <c r="R1040" s="57">
        <v>1692.8</v>
      </c>
      <c r="S1040" s="57">
        <v>2116</v>
      </c>
      <c r="T1040" s="58">
        <v>0.2</v>
      </c>
      <c r="U1040" s="57">
        <v>1692.8</v>
      </c>
      <c r="V1040" s="57">
        <v>2116</v>
      </c>
      <c r="W1040" s="58">
        <v>0.2</v>
      </c>
      <c r="X1040" s="57">
        <v>1692.8</v>
      </c>
      <c r="Y1040" s="57">
        <v>0</v>
      </c>
      <c r="Z1040" s="58"/>
      <c r="AA1040" s="57">
        <v>0</v>
      </c>
      <c r="AB1040" s="57">
        <v>15111625.6</v>
      </c>
      <c r="AC1040" s="53" t="str">
        <f t="shared" si="12477"/>
        <v>Registro Valido</v>
      </c>
      <c r="AD1040" s="57">
        <f t="shared" ref="AD1040" si="12533">IF(OR(ISERROR(VLOOKUP(CONCATENATE("ALI_",$C1040,"_SEG_",$I1040,"_PROV_",$D1040),Catalogo_Precios,AD$8,FALSE)),L1040=0),0,VLOOKUP(CONCATENATE("ALI_",$C1040,"_SEG_",$I1040,"_PROV_",$D1040),Catalogo_Precios,AD$8,FALSE))</f>
        <v>2116</v>
      </c>
      <c r="AE1040" s="57">
        <f t="shared" ref="AE1040" si="12534">IF(OR(ISERROR(VLOOKUP(CONCATENATE("ALI_",$C1040,"_SEG_",$I1040,"_PROV_",$D1040),Catalogo_Precios,AE$8,FALSE)),M1040=0),0,VLOOKUP(CONCATENATE("ALI_",$C1040,"_SEG_",$I1040,"_PROV_",$D1040),Catalogo_Precios,AE$8,FALSE))</f>
        <v>2116</v>
      </c>
      <c r="AF1040" s="57">
        <f t="shared" ref="AF1040" si="12535">IF(OR(ISERROR(VLOOKUP(CONCATENATE("ALI_",$C1040,"_SEG_",$I1040,"_PROV_",$D1040),Catalogo_Precios,AF$8,FALSE)),N1040=0),0,VLOOKUP(CONCATENATE("ALI_",$C1040,"_SEG_",$I1040,"_PROV_",$D1040),Catalogo_Precios,AF$8,FALSE))</f>
        <v>2116</v>
      </c>
      <c r="AG1040" s="57">
        <f t="shared" ref="AG1040" si="12536">IF(OR(ISERROR(VLOOKUP(CONCATENATE("ALI_",$C1040,"_SEG_",$I1040,"_PROV_",$D1040),Catalogo_Precios,AG$8,FALSE)),O1040=0),0,VLOOKUP(CONCATENATE("ALI_",$C1040,"_SEG_",$I1040,"_PROV_",$D1040),Catalogo_Precios,AG$8,FALSE))</f>
        <v>0</v>
      </c>
      <c r="AH1040" s="57">
        <f t="shared" ref="AH1040" si="12537">IF(OR(ISERROR(VLOOKUP(CONCATENATE("ALI_",$C1040,"_SEG_",$I1040,"_PROV_",$D1040),Catalogo_Precios,AH$8,FALSE)),L1040=0),0,VLOOKUP(CONCATENATE("ALI_",$C1040,"_SEG_",$I1040,"_PROV_",$D1040),Catalogo_Precios,AH$8,FALSE))</f>
        <v>2116</v>
      </c>
      <c r="AI1040" s="57">
        <f t="shared" ref="AI1040" si="12538">IF(OR(ISERROR(VLOOKUP(CONCATENATE("ALI_",$C1040,"_SEG_",$I1040,"_PROV_",$D1040),Catalogo_Precios,AI$8,FALSE)),M1040=0),0,VLOOKUP(CONCATENATE("ALI_",$C1040,"_SEG_",$I1040,"_PROV_",$D1040),Catalogo_Precios,AI$8,FALSE))</f>
        <v>2116</v>
      </c>
      <c r="AJ1040" s="57">
        <f t="shared" ref="AJ1040" si="12539">IF(OR(ISERROR(VLOOKUP(CONCATENATE("ALI_",$C1040,"_SEG_",$I1040,"_PROV_",$D1040),Catalogo_Precios,AJ$8,FALSE)),N1040=0),0,VLOOKUP(CONCATENATE("ALI_",$C1040,"_SEG_",$I1040,"_PROV_",$D1040),Catalogo_Precios,AJ$8,FALSE))</f>
        <v>2116</v>
      </c>
      <c r="AK1040" s="57">
        <f t="shared" ref="AK1040" si="12540">IF(OR(ISERROR(VLOOKUP(CONCATENATE("ALI_",$C1040,"_SEG_",$I1040,"_PROV_",$D1040),Catalogo_Precios,AK$8,FALSE)),O1040=0),0,VLOOKUP(CONCATENATE("ALI_",$C1040,"_SEG_",$I1040,"_PROV_",$D1040),Catalogo_Precios,AK$8,FALSE))</f>
        <v>0</v>
      </c>
      <c r="AL1040" s="53"/>
      <c r="AM1040" s="59" t="str">
        <f t="shared" si="12486"/>
        <v>ALI_71_SEG_8</v>
      </c>
      <c r="AN1040" s="59" t="str">
        <f t="shared" si="12487"/>
        <v>ALI_71_SEG_8_VAL_15111625.6</v>
      </c>
      <c r="AO1040" s="60">
        <f t="shared" ref="AO1040" si="12541">IF(OR(AB1040="",AB1040=0),0,COUNTIF(Codificacion,AM1040))</f>
        <v>4</v>
      </c>
      <c r="AP1040" s="61">
        <f t="array" ref="AP1040">MIN(IF(Codificacion=AM1040,Total_Cotizacion,""))</f>
        <v>15111625.6</v>
      </c>
      <c r="AQ1040" s="62" t="b">
        <f t="shared" si="12489"/>
        <v>1</v>
      </c>
      <c r="AR1040" s="51" t="str">
        <f t="shared" ref="AR1040" si="12542">IF(COUNTIF(Codificacion2,CONCATENATE(AM1040,"_VAL_",AB1040))&gt;1,"Empate","")</f>
        <v/>
      </c>
      <c r="AS1040" s="63" t="str">
        <f t="shared" si="12088"/>
        <v>X</v>
      </c>
      <c r="AT1040" s="59" t="str">
        <f t="shared" si="12491"/>
        <v>ALI_71_SEG_8_X</v>
      </c>
      <c r="AU1040" s="63">
        <f t="shared" ref="AU1040" si="12543">IF(AND(COUNTIF(Codificacion3,AT1040)&lt;AO1040),1,COUNTIF(Codificacion3,AT1040))</f>
        <v>1</v>
      </c>
      <c r="AV1040" s="62" t="str">
        <f t="shared" si="12493"/>
        <v>Cotizacion Seleccionada</v>
      </c>
      <c r="AW1040" s="53"/>
      <c r="AX1040" s="51" t="str">
        <f t="shared" si="12494"/>
        <v>ALI_71_SEG_8VERDADERO</v>
      </c>
      <c r="AY1040" s="51">
        <f t="shared" si="12475"/>
        <v>1</v>
      </c>
      <c r="AZ1040" s="64" t="b">
        <f t="shared" si="12495"/>
        <v>0</v>
      </c>
    </row>
    <row r="1041" spans="1:52" x14ac:dyDescent="0.2">
      <c r="A1041" s="50" t="str">
        <f t="shared" si="12438"/>
        <v>ALI_71_SEG_9</v>
      </c>
      <c r="B1041" s="51" t="s">
        <v>129</v>
      </c>
      <c r="C1041" s="52">
        <v>71</v>
      </c>
      <c r="D1041" s="52">
        <f t="shared" ref="D1041" si="12544">IF(ISERROR(VLOOKUP(E1041,Proveedores,2,FALSE)),"",VLOOKUP(E1041,Proveedores,2,FALSE))</f>
        <v>2057</v>
      </c>
      <c r="E1041" s="53" t="s">
        <v>130</v>
      </c>
      <c r="F1041" s="54">
        <v>640</v>
      </c>
      <c r="G1041" s="53" t="s">
        <v>61</v>
      </c>
      <c r="H1041" s="53" t="s">
        <v>84</v>
      </c>
      <c r="I1041" s="52">
        <v>9</v>
      </c>
      <c r="J1041" s="53" t="s">
        <v>58</v>
      </c>
      <c r="K1041" s="55">
        <v>44835</v>
      </c>
      <c r="L1041" s="56">
        <v>5552</v>
      </c>
      <c r="M1041" s="56">
        <v>1388</v>
      </c>
      <c r="N1041" s="56">
        <v>2082</v>
      </c>
      <c r="O1041" s="56">
        <v>0</v>
      </c>
      <c r="P1041" s="57">
        <v>2116</v>
      </c>
      <c r="Q1041" s="58">
        <v>0.2</v>
      </c>
      <c r="R1041" s="57">
        <v>1692.8</v>
      </c>
      <c r="S1041" s="57">
        <v>2116</v>
      </c>
      <c r="T1041" s="58">
        <v>0.2</v>
      </c>
      <c r="U1041" s="57">
        <v>1692.8</v>
      </c>
      <c r="V1041" s="57">
        <v>2116</v>
      </c>
      <c r="W1041" s="58">
        <v>0.2</v>
      </c>
      <c r="X1041" s="57">
        <v>1692.8</v>
      </c>
      <c r="Y1041" s="57">
        <v>0</v>
      </c>
      <c r="Z1041" s="58"/>
      <c r="AA1041" s="57">
        <v>0</v>
      </c>
      <c r="AB1041" s="57">
        <v>15272441.6</v>
      </c>
      <c r="AC1041" s="53" t="str">
        <f t="shared" si="12477"/>
        <v>Registro Valido</v>
      </c>
      <c r="AD1041" s="57">
        <f t="shared" ref="AD1041" si="12545">IF(OR(ISERROR(VLOOKUP(CONCATENATE("ALI_",$C1041,"_SEG_",$I1041,"_PROV_",$D1041),Catalogo_Precios,AD$8,FALSE)),L1041=0),0,VLOOKUP(CONCATENATE("ALI_",$C1041,"_SEG_",$I1041,"_PROV_",$D1041),Catalogo_Precios,AD$8,FALSE))</f>
        <v>2116</v>
      </c>
      <c r="AE1041" s="57">
        <f t="shared" ref="AE1041" si="12546">IF(OR(ISERROR(VLOOKUP(CONCATENATE("ALI_",$C1041,"_SEG_",$I1041,"_PROV_",$D1041),Catalogo_Precios,AE$8,FALSE)),M1041=0),0,VLOOKUP(CONCATENATE("ALI_",$C1041,"_SEG_",$I1041,"_PROV_",$D1041),Catalogo_Precios,AE$8,FALSE))</f>
        <v>2116</v>
      </c>
      <c r="AF1041" s="57">
        <f t="shared" ref="AF1041" si="12547">IF(OR(ISERROR(VLOOKUP(CONCATENATE("ALI_",$C1041,"_SEG_",$I1041,"_PROV_",$D1041),Catalogo_Precios,AF$8,FALSE)),N1041=0),0,VLOOKUP(CONCATENATE("ALI_",$C1041,"_SEG_",$I1041,"_PROV_",$D1041),Catalogo_Precios,AF$8,FALSE))</f>
        <v>2116</v>
      </c>
      <c r="AG1041" s="57">
        <f t="shared" ref="AG1041" si="12548">IF(OR(ISERROR(VLOOKUP(CONCATENATE("ALI_",$C1041,"_SEG_",$I1041,"_PROV_",$D1041),Catalogo_Precios,AG$8,FALSE)),O1041=0),0,VLOOKUP(CONCATENATE("ALI_",$C1041,"_SEG_",$I1041,"_PROV_",$D1041),Catalogo_Precios,AG$8,FALSE))</f>
        <v>0</v>
      </c>
      <c r="AH1041" s="57">
        <f t="shared" ref="AH1041" si="12549">IF(OR(ISERROR(VLOOKUP(CONCATENATE("ALI_",$C1041,"_SEG_",$I1041,"_PROV_",$D1041),Catalogo_Precios,AH$8,FALSE)),L1041=0),0,VLOOKUP(CONCATENATE("ALI_",$C1041,"_SEG_",$I1041,"_PROV_",$D1041),Catalogo_Precios,AH$8,FALSE))</f>
        <v>2116</v>
      </c>
      <c r="AI1041" s="57">
        <f t="shared" ref="AI1041" si="12550">IF(OR(ISERROR(VLOOKUP(CONCATENATE("ALI_",$C1041,"_SEG_",$I1041,"_PROV_",$D1041),Catalogo_Precios,AI$8,FALSE)),M1041=0),0,VLOOKUP(CONCATENATE("ALI_",$C1041,"_SEG_",$I1041,"_PROV_",$D1041),Catalogo_Precios,AI$8,FALSE))</f>
        <v>2116</v>
      </c>
      <c r="AJ1041" s="57">
        <f t="shared" ref="AJ1041" si="12551">IF(OR(ISERROR(VLOOKUP(CONCATENATE("ALI_",$C1041,"_SEG_",$I1041,"_PROV_",$D1041),Catalogo_Precios,AJ$8,FALSE)),N1041=0),0,VLOOKUP(CONCATENATE("ALI_",$C1041,"_SEG_",$I1041,"_PROV_",$D1041),Catalogo_Precios,AJ$8,FALSE))</f>
        <v>2116</v>
      </c>
      <c r="AK1041" s="57">
        <f t="shared" ref="AK1041" si="12552">IF(OR(ISERROR(VLOOKUP(CONCATENATE("ALI_",$C1041,"_SEG_",$I1041,"_PROV_",$D1041),Catalogo_Precios,AK$8,FALSE)),O1041=0),0,VLOOKUP(CONCATENATE("ALI_",$C1041,"_SEG_",$I1041,"_PROV_",$D1041),Catalogo_Precios,AK$8,FALSE))</f>
        <v>0</v>
      </c>
      <c r="AL1041" s="53"/>
      <c r="AM1041" s="59" t="str">
        <f t="shared" si="12486"/>
        <v>ALI_71_SEG_9</v>
      </c>
      <c r="AN1041" s="59" t="str">
        <f t="shared" si="12487"/>
        <v>ALI_71_SEG_9_VAL_15272441.6</v>
      </c>
      <c r="AO1041" s="60">
        <f t="shared" ref="AO1041" si="12553">IF(OR(AB1041="",AB1041=0),0,COUNTIF(Codificacion,AM1041))</f>
        <v>4</v>
      </c>
      <c r="AP1041" s="61">
        <f t="array" ref="AP1041">MIN(IF(Codificacion=AM1041,Total_Cotizacion,""))</f>
        <v>15272441.6</v>
      </c>
      <c r="AQ1041" s="62" t="b">
        <f t="shared" si="12489"/>
        <v>1</v>
      </c>
      <c r="AR1041" s="51" t="str">
        <f t="shared" ref="AR1041" si="12554">IF(COUNTIF(Codificacion2,CONCATENATE(AM1041,"_VAL_",AB1041))&gt;1,"Empate","")</f>
        <v/>
      </c>
      <c r="AS1041" s="63" t="str">
        <f t="shared" si="12088"/>
        <v>X</v>
      </c>
      <c r="AT1041" s="59" t="str">
        <f t="shared" si="12491"/>
        <v>ALI_71_SEG_9_X</v>
      </c>
      <c r="AU1041" s="63">
        <f t="shared" ref="AU1041" si="12555">IF(AND(COUNTIF(Codificacion3,AT1041)&lt;AO1041),1,COUNTIF(Codificacion3,AT1041))</f>
        <v>1</v>
      </c>
      <c r="AV1041" s="62" t="str">
        <f t="shared" si="12493"/>
        <v>Cotizacion Seleccionada</v>
      </c>
      <c r="AW1041" s="53"/>
      <c r="AX1041" s="51" t="str">
        <f t="shared" si="12494"/>
        <v>ALI_71_SEG_9VERDADERO</v>
      </c>
      <c r="AY1041" s="51">
        <f t="shared" si="12475"/>
        <v>1</v>
      </c>
      <c r="AZ1041" s="64" t="b">
        <f t="shared" si="12495"/>
        <v>0</v>
      </c>
    </row>
    <row r="1042" spans="1:52" x14ac:dyDescent="0.2">
      <c r="A1042" s="50" t="str">
        <f t="shared" si="12438"/>
        <v>ALI_71_SEG_10</v>
      </c>
      <c r="B1042" s="51" t="s">
        <v>129</v>
      </c>
      <c r="C1042" s="52">
        <v>71</v>
      </c>
      <c r="D1042" s="52">
        <f t="shared" ref="D1042" si="12556">IF(ISERROR(VLOOKUP(E1042,Proveedores,2,FALSE)),"",VLOOKUP(E1042,Proveedores,2,FALSE))</f>
        <v>2057</v>
      </c>
      <c r="E1042" s="53" t="s">
        <v>130</v>
      </c>
      <c r="F1042" s="54">
        <v>641</v>
      </c>
      <c r="G1042" s="53" t="s">
        <v>61</v>
      </c>
      <c r="H1042" s="53" t="s">
        <v>84</v>
      </c>
      <c r="I1042" s="52">
        <v>10</v>
      </c>
      <c r="J1042" s="53" t="s">
        <v>58</v>
      </c>
      <c r="K1042" s="55">
        <v>44835</v>
      </c>
      <c r="L1042" s="56">
        <v>5560</v>
      </c>
      <c r="M1042" s="56">
        <v>1390</v>
      </c>
      <c r="N1042" s="56">
        <v>2085</v>
      </c>
      <c r="O1042" s="56">
        <v>0</v>
      </c>
      <c r="P1042" s="57">
        <v>2116</v>
      </c>
      <c r="Q1042" s="58">
        <v>0.2</v>
      </c>
      <c r="R1042" s="57">
        <v>1692.8</v>
      </c>
      <c r="S1042" s="57">
        <v>2116</v>
      </c>
      <c r="T1042" s="58">
        <v>0.2</v>
      </c>
      <c r="U1042" s="57">
        <v>1692.8</v>
      </c>
      <c r="V1042" s="57">
        <v>2116</v>
      </c>
      <c r="W1042" s="58">
        <v>0.2</v>
      </c>
      <c r="X1042" s="57">
        <v>1692.8</v>
      </c>
      <c r="Y1042" s="57">
        <v>0</v>
      </c>
      <c r="Z1042" s="58"/>
      <c r="AA1042" s="57">
        <v>0</v>
      </c>
      <c r="AB1042" s="57">
        <v>15294448</v>
      </c>
      <c r="AC1042" s="53" t="str">
        <f t="shared" si="12477"/>
        <v>Registro Valido</v>
      </c>
      <c r="AD1042" s="57">
        <f t="shared" ref="AD1042" si="12557">IF(OR(ISERROR(VLOOKUP(CONCATENATE("ALI_",$C1042,"_SEG_",$I1042,"_PROV_",$D1042),Catalogo_Precios,AD$8,FALSE)),L1042=0),0,VLOOKUP(CONCATENATE("ALI_",$C1042,"_SEG_",$I1042,"_PROV_",$D1042),Catalogo_Precios,AD$8,FALSE))</f>
        <v>2116</v>
      </c>
      <c r="AE1042" s="57">
        <f t="shared" ref="AE1042" si="12558">IF(OR(ISERROR(VLOOKUP(CONCATENATE("ALI_",$C1042,"_SEG_",$I1042,"_PROV_",$D1042),Catalogo_Precios,AE$8,FALSE)),M1042=0),0,VLOOKUP(CONCATENATE("ALI_",$C1042,"_SEG_",$I1042,"_PROV_",$D1042),Catalogo_Precios,AE$8,FALSE))</f>
        <v>2116</v>
      </c>
      <c r="AF1042" s="57">
        <f t="shared" ref="AF1042" si="12559">IF(OR(ISERROR(VLOOKUP(CONCATENATE("ALI_",$C1042,"_SEG_",$I1042,"_PROV_",$D1042),Catalogo_Precios,AF$8,FALSE)),N1042=0),0,VLOOKUP(CONCATENATE("ALI_",$C1042,"_SEG_",$I1042,"_PROV_",$D1042),Catalogo_Precios,AF$8,FALSE))</f>
        <v>2116</v>
      </c>
      <c r="AG1042" s="57">
        <f t="shared" ref="AG1042" si="12560">IF(OR(ISERROR(VLOOKUP(CONCATENATE("ALI_",$C1042,"_SEG_",$I1042,"_PROV_",$D1042),Catalogo_Precios,AG$8,FALSE)),O1042=0),0,VLOOKUP(CONCATENATE("ALI_",$C1042,"_SEG_",$I1042,"_PROV_",$D1042),Catalogo_Precios,AG$8,FALSE))</f>
        <v>0</v>
      </c>
      <c r="AH1042" s="57">
        <f t="shared" ref="AH1042" si="12561">IF(OR(ISERROR(VLOOKUP(CONCATENATE("ALI_",$C1042,"_SEG_",$I1042,"_PROV_",$D1042),Catalogo_Precios,AH$8,FALSE)),L1042=0),0,VLOOKUP(CONCATENATE("ALI_",$C1042,"_SEG_",$I1042,"_PROV_",$D1042),Catalogo_Precios,AH$8,FALSE))</f>
        <v>2116</v>
      </c>
      <c r="AI1042" s="57">
        <f t="shared" ref="AI1042" si="12562">IF(OR(ISERROR(VLOOKUP(CONCATENATE("ALI_",$C1042,"_SEG_",$I1042,"_PROV_",$D1042),Catalogo_Precios,AI$8,FALSE)),M1042=0),0,VLOOKUP(CONCATENATE("ALI_",$C1042,"_SEG_",$I1042,"_PROV_",$D1042),Catalogo_Precios,AI$8,FALSE))</f>
        <v>2116</v>
      </c>
      <c r="AJ1042" s="57">
        <f t="shared" ref="AJ1042" si="12563">IF(OR(ISERROR(VLOOKUP(CONCATENATE("ALI_",$C1042,"_SEG_",$I1042,"_PROV_",$D1042),Catalogo_Precios,AJ$8,FALSE)),N1042=0),0,VLOOKUP(CONCATENATE("ALI_",$C1042,"_SEG_",$I1042,"_PROV_",$D1042),Catalogo_Precios,AJ$8,FALSE))</f>
        <v>2116</v>
      </c>
      <c r="AK1042" s="57">
        <f t="shared" ref="AK1042" si="12564">IF(OR(ISERROR(VLOOKUP(CONCATENATE("ALI_",$C1042,"_SEG_",$I1042,"_PROV_",$D1042),Catalogo_Precios,AK$8,FALSE)),O1042=0),0,VLOOKUP(CONCATENATE("ALI_",$C1042,"_SEG_",$I1042,"_PROV_",$D1042),Catalogo_Precios,AK$8,FALSE))</f>
        <v>0</v>
      </c>
      <c r="AL1042" s="53"/>
      <c r="AM1042" s="59" t="str">
        <f t="shared" si="12486"/>
        <v>ALI_71_SEG_10</v>
      </c>
      <c r="AN1042" s="59" t="str">
        <f t="shared" si="12487"/>
        <v>ALI_71_SEG_10_VAL_15294448</v>
      </c>
      <c r="AO1042" s="60">
        <f t="shared" ref="AO1042" si="12565">IF(OR(AB1042="",AB1042=0),0,COUNTIF(Codificacion,AM1042))</f>
        <v>4</v>
      </c>
      <c r="AP1042" s="61">
        <f t="array" ref="AP1042">MIN(IF(Codificacion=AM1042,Total_Cotizacion,""))</f>
        <v>15294448</v>
      </c>
      <c r="AQ1042" s="62" t="b">
        <f t="shared" si="12489"/>
        <v>1</v>
      </c>
      <c r="AR1042" s="51" t="str">
        <f t="shared" ref="AR1042" si="12566">IF(COUNTIF(Codificacion2,CONCATENATE(AM1042,"_VAL_",AB1042))&gt;1,"Empate","")</f>
        <v/>
      </c>
      <c r="AS1042" s="63" t="str">
        <f t="shared" si="12088"/>
        <v>X</v>
      </c>
      <c r="AT1042" s="59" t="str">
        <f t="shared" si="12491"/>
        <v>ALI_71_SEG_10_X</v>
      </c>
      <c r="AU1042" s="63">
        <f t="shared" ref="AU1042" si="12567">IF(AND(COUNTIF(Codificacion3,AT1042)&lt;AO1042),1,COUNTIF(Codificacion3,AT1042))</f>
        <v>1</v>
      </c>
      <c r="AV1042" s="62" t="str">
        <f t="shared" si="12493"/>
        <v>Cotizacion Seleccionada</v>
      </c>
      <c r="AW1042" s="53"/>
      <c r="AX1042" s="51" t="str">
        <f t="shared" si="12494"/>
        <v>ALI_71_SEG_10VERDADERO</v>
      </c>
      <c r="AY1042" s="51">
        <f t="shared" si="12475"/>
        <v>1</v>
      </c>
      <c r="AZ1042" s="64" t="b">
        <f t="shared" si="12495"/>
        <v>0</v>
      </c>
    </row>
    <row r="1043" spans="1:52" x14ac:dyDescent="0.2">
      <c r="A1043" s="50" t="str">
        <f t="shared" si="12438"/>
        <v>ALI_71_SEG_11</v>
      </c>
      <c r="B1043" s="51" t="s">
        <v>129</v>
      </c>
      <c r="C1043" s="52">
        <v>71</v>
      </c>
      <c r="D1043" s="52">
        <f t="shared" ref="D1043" si="12568">IF(ISERROR(VLOOKUP(E1043,Proveedores,2,FALSE)),"",VLOOKUP(E1043,Proveedores,2,FALSE))</f>
        <v>2057</v>
      </c>
      <c r="E1043" s="53" t="s">
        <v>130</v>
      </c>
      <c r="F1043" s="54">
        <v>642</v>
      </c>
      <c r="G1043" s="53" t="s">
        <v>61</v>
      </c>
      <c r="H1043" s="53" t="s">
        <v>84</v>
      </c>
      <c r="I1043" s="52">
        <v>11</v>
      </c>
      <c r="J1043" s="53" t="s">
        <v>58</v>
      </c>
      <c r="K1043" s="55">
        <v>44835</v>
      </c>
      <c r="L1043" s="56">
        <v>5476</v>
      </c>
      <c r="M1043" s="56">
        <v>1369</v>
      </c>
      <c r="N1043" s="56">
        <v>2054</v>
      </c>
      <c r="O1043" s="56">
        <v>0</v>
      </c>
      <c r="P1043" s="57">
        <v>2116</v>
      </c>
      <c r="Q1043" s="58">
        <v>0.2</v>
      </c>
      <c r="R1043" s="57">
        <v>1692.8</v>
      </c>
      <c r="S1043" s="57">
        <v>2116</v>
      </c>
      <c r="T1043" s="58">
        <v>0.2</v>
      </c>
      <c r="U1043" s="57">
        <v>1692.8</v>
      </c>
      <c r="V1043" s="57">
        <v>2116</v>
      </c>
      <c r="W1043" s="58">
        <v>0.2</v>
      </c>
      <c r="X1043" s="57">
        <v>1692.8</v>
      </c>
      <c r="Y1043" s="57">
        <v>0</v>
      </c>
      <c r="Z1043" s="58"/>
      <c r="AA1043" s="57">
        <v>0</v>
      </c>
      <c r="AB1043" s="57">
        <v>15064227.199999997</v>
      </c>
      <c r="AC1043" s="53" t="str">
        <f t="shared" si="12477"/>
        <v>Registro Valido</v>
      </c>
      <c r="AD1043" s="57">
        <f t="shared" ref="AD1043" si="12569">IF(OR(ISERROR(VLOOKUP(CONCATENATE("ALI_",$C1043,"_SEG_",$I1043,"_PROV_",$D1043),Catalogo_Precios,AD$8,FALSE)),L1043=0),0,VLOOKUP(CONCATENATE("ALI_",$C1043,"_SEG_",$I1043,"_PROV_",$D1043),Catalogo_Precios,AD$8,FALSE))</f>
        <v>2116</v>
      </c>
      <c r="AE1043" s="57">
        <f t="shared" ref="AE1043" si="12570">IF(OR(ISERROR(VLOOKUP(CONCATENATE("ALI_",$C1043,"_SEG_",$I1043,"_PROV_",$D1043),Catalogo_Precios,AE$8,FALSE)),M1043=0),0,VLOOKUP(CONCATENATE("ALI_",$C1043,"_SEG_",$I1043,"_PROV_",$D1043),Catalogo_Precios,AE$8,FALSE))</f>
        <v>2116</v>
      </c>
      <c r="AF1043" s="57">
        <f t="shared" ref="AF1043" si="12571">IF(OR(ISERROR(VLOOKUP(CONCATENATE("ALI_",$C1043,"_SEG_",$I1043,"_PROV_",$D1043),Catalogo_Precios,AF$8,FALSE)),N1043=0),0,VLOOKUP(CONCATENATE("ALI_",$C1043,"_SEG_",$I1043,"_PROV_",$D1043),Catalogo_Precios,AF$8,FALSE))</f>
        <v>2116</v>
      </c>
      <c r="AG1043" s="57">
        <f t="shared" ref="AG1043" si="12572">IF(OR(ISERROR(VLOOKUP(CONCATENATE("ALI_",$C1043,"_SEG_",$I1043,"_PROV_",$D1043),Catalogo_Precios,AG$8,FALSE)),O1043=0),0,VLOOKUP(CONCATENATE("ALI_",$C1043,"_SEG_",$I1043,"_PROV_",$D1043),Catalogo_Precios,AG$8,FALSE))</f>
        <v>0</v>
      </c>
      <c r="AH1043" s="57">
        <f t="shared" ref="AH1043" si="12573">IF(OR(ISERROR(VLOOKUP(CONCATENATE("ALI_",$C1043,"_SEG_",$I1043,"_PROV_",$D1043),Catalogo_Precios,AH$8,FALSE)),L1043=0),0,VLOOKUP(CONCATENATE("ALI_",$C1043,"_SEG_",$I1043,"_PROV_",$D1043),Catalogo_Precios,AH$8,FALSE))</f>
        <v>2116</v>
      </c>
      <c r="AI1043" s="57">
        <f t="shared" ref="AI1043" si="12574">IF(OR(ISERROR(VLOOKUP(CONCATENATE("ALI_",$C1043,"_SEG_",$I1043,"_PROV_",$D1043),Catalogo_Precios,AI$8,FALSE)),M1043=0),0,VLOOKUP(CONCATENATE("ALI_",$C1043,"_SEG_",$I1043,"_PROV_",$D1043),Catalogo_Precios,AI$8,FALSE))</f>
        <v>2116</v>
      </c>
      <c r="AJ1043" s="57">
        <f t="shared" ref="AJ1043" si="12575">IF(OR(ISERROR(VLOOKUP(CONCATENATE("ALI_",$C1043,"_SEG_",$I1043,"_PROV_",$D1043),Catalogo_Precios,AJ$8,FALSE)),N1043=0),0,VLOOKUP(CONCATENATE("ALI_",$C1043,"_SEG_",$I1043,"_PROV_",$D1043),Catalogo_Precios,AJ$8,FALSE))</f>
        <v>2116</v>
      </c>
      <c r="AK1043" s="57">
        <f t="shared" ref="AK1043" si="12576">IF(OR(ISERROR(VLOOKUP(CONCATENATE("ALI_",$C1043,"_SEG_",$I1043,"_PROV_",$D1043),Catalogo_Precios,AK$8,FALSE)),O1043=0),0,VLOOKUP(CONCATENATE("ALI_",$C1043,"_SEG_",$I1043,"_PROV_",$D1043),Catalogo_Precios,AK$8,FALSE))</f>
        <v>0</v>
      </c>
      <c r="AL1043" s="53"/>
      <c r="AM1043" s="59" t="str">
        <f t="shared" si="12486"/>
        <v>ALI_71_SEG_11</v>
      </c>
      <c r="AN1043" s="59" t="str">
        <f t="shared" si="12487"/>
        <v>ALI_71_SEG_11_VAL_15064227.2</v>
      </c>
      <c r="AO1043" s="60">
        <f t="shared" ref="AO1043" si="12577">IF(OR(AB1043="",AB1043=0),0,COUNTIF(Codificacion,AM1043))</f>
        <v>4</v>
      </c>
      <c r="AP1043" s="61">
        <f t="array" ref="AP1043">MIN(IF(Codificacion=AM1043,Total_Cotizacion,""))</f>
        <v>15064227.199999997</v>
      </c>
      <c r="AQ1043" s="62" t="b">
        <f t="shared" si="12489"/>
        <v>1</v>
      </c>
      <c r="AR1043" s="51" t="str">
        <f t="shared" ref="AR1043" si="12578">IF(COUNTIF(Codificacion2,CONCATENATE(AM1043,"_VAL_",AB1043))&gt;1,"Empate","")</f>
        <v/>
      </c>
      <c r="AS1043" s="63" t="str">
        <f t="shared" si="12088"/>
        <v>X</v>
      </c>
      <c r="AT1043" s="59" t="str">
        <f t="shared" si="12491"/>
        <v>ALI_71_SEG_11_X</v>
      </c>
      <c r="AU1043" s="63">
        <f t="shared" ref="AU1043" si="12579">IF(AND(COUNTIF(Codificacion3,AT1043)&lt;AO1043),1,COUNTIF(Codificacion3,AT1043))</f>
        <v>1</v>
      </c>
      <c r="AV1043" s="62" t="str">
        <f t="shared" si="12493"/>
        <v>Cotizacion Seleccionada</v>
      </c>
      <c r="AW1043" s="53"/>
      <c r="AX1043" s="51" t="str">
        <f t="shared" si="12494"/>
        <v>ALI_71_SEG_11VERDADERO</v>
      </c>
      <c r="AY1043" s="51">
        <f t="shared" si="12475"/>
        <v>1</v>
      </c>
      <c r="AZ1043" s="64" t="b">
        <f t="shared" si="12495"/>
        <v>0</v>
      </c>
    </row>
    <row r="1044" spans="1:52" x14ac:dyDescent="0.2">
      <c r="A1044" s="50" t="str">
        <f t="shared" si="12438"/>
        <v>ALI_71_SEG_12</v>
      </c>
      <c r="B1044" s="51" t="s">
        <v>129</v>
      </c>
      <c r="C1044" s="52">
        <v>71</v>
      </c>
      <c r="D1044" s="52">
        <f t="shared" ref="D1044" si="12580">IF(ISERROR(VLOOKUP(E1044,Proveedores,2,FALSE)),"",VLOOKUP(E1044,Proveedores,2,FALSE))</f>
        <v>2057</v>
      </c>
      <c r="E1044" s="53" t="s">
        <v>130</v>
      </c>
      <c r="F1044" s="54">
        <v>643</v>
      </c>
      <c r="G1044" s="53" t="s">
        <v>61</v>
      </c>
      <c r="H1044" s="53" t="s">
        <v>84</v>
      </c>
      <c r="I1044" s="52">
        <v>12</v>
      </c>
      <c r="J1044" s="53" t="s">
        <v>58</v>
      </c>
      <c r="K1044" s="55">
        <v>44835</v>
      </c>
      <c r="L1044" s="56">
        <v>4970</v>
      </c>
      <c r="M1044" s="56">
        <v>1242</v>
      </c>
      <c r="N1044" s="56">
        <v>1864</v>
      </c>
      <c r="O1044" s="56">
        <v>0</v>
      </c>
      <c r="P1044" s="57">
        <v>2116</v>
      </c>
      <c r="Q1044" s="58">
        <v>0.2</v>
      </c>
      <c r="R1044" s="57">
        <v>1692.8</v>
      </c>
      <c r="S1044" s="57">
        <v>2116</v>
      </c>
      <c r="T1044" s="58">
        <v>0.2</v>
      </c>
      <c r="U1044" s="57">
        <v>1692.8</v>
      </c>
      <c r="V1044" s="57">
        <v>2116</v>
      </c>
      <c r="W1044" s="58">
        <v>0.2</v>
      </c>
      <c r="X1044" s="57">
        <v>1692.8</v>
      </c>
      <c r="Y1044" s="57">
        <v>0</v>
      </c>
      <c r="Z1044" s="58"/>
      <c r="AA1044" s="57">
        <v>0</v>
      </c>
      <c r="AB1044" s="57">
        <v>13671052.799999999</v>
      </c>
      <c r="AC1044" s="53" t="str">
        <f t="shared" si="12477"/>
        <v>Registro Valido</v>
      </c>
      <c r="AD1044" s="57">
        <f t="shared" ref="AD1044" si="12581">IF(OR(ISERROR(VLOOKUP(CONCATENATE("ALI_",$C1044,"_SEG_",$I1044,"_PROV_",$D1044),Catalogo_Precios,AD$8,FALSE)),L1044=0),0,VLOOKUP(CONCATENATE("ALI_",$C1044,"_SEG_",$I1044,"_PROV_",$D1044),Catalogo_Precios,AD$8,FALSE))</f>
        <v>2116</v>
      </c>
      <c r="AE1044" s="57">
        <f t="shared" ref="AE1044" si="12582">IF(OR(ISERROR(VLOOKUP(CONCATENATE("ALI_",$C1044,"_SEG_",$I1044,"_PROV_",$D1044),Catalogo_Precios,AE$8,FALSE)),M1044=0),0,VLOOKUP(CONCATENATE("ALI_",$C1044,"_SEG_",$I1044,"_PROV_",$D1044),Catalogo_Precios,AE$8,FALSE))</f>
        <v>2116</v>
      </c>
      <c r="AF1044" s="57">
        <f t="shared" ref="AF1044" si="12583">IF(OR(ISERROR(VLOOKUP(CONCATENATE("ALI_",$C1044,"_SEG_",$I1044,"_PROV_",$D1044),Catalogo_Precios,AF$8,FALSE)),N1044=0),0,VLOOKUP(CONCATENATE("ALI_",$C1044,"_SEG_",$I1044,"_PROV_",$D1044),Catalogo_Precios,AF$8,FALSE))</f>
        <v>2116</v>
      </c>
      <c r="AG1044" s="57">
        <f t="shared" ref="AG1044" si="12584">IF(OR(ISERROR(VLOOKUP(CONCATENATE("ALI_",$C1044,"_SEG_",$I1044,"_PROV_",$D1044),Catalogo_Precios,AG$8,FALSE)),O1044=0),0,VLOOKUP(CONCATENATE("ALI_",$C1044,"_SEG_",$I1044,"_PROV_",$D1044),Catalogo_Precios,AG$8,FALSE))</f>
        <v>0</v>
      </c>
      <c r="AH1044" s="57">
        <f t="shared" ref="AH1044" si="12585">IF(OR(ISERROR(VLOOKUP(CONCATENATE("ALI_",$C1044,"_SEG_",$I1044,"_PROV_",$D1044),Catalogo_Precios,AH$8,FALSE)),L1044=0),0,VLOOKUP(CONCATENATE("ALI_",$C1044,"_SEG_",$I1044,"_PROV_",$D1044),Catalogo_Precios,AH$8,FALSE))</f>
        <v>2116</v>
      </c>
      <c r="AI1044" s="57">
        <f t="shared" ref="AI1044" si="12586">IF(OR(ISERROR(VLOOKUP(CONCATENATE("ALI_",$C1044,"_SEG_",$I1044,"_PROV_",$D1044),Catalogo_Precios,AI$8,FALSE)),M1044=0),0,VLOOKUP(CONCATENATE("ALI_",$C1044,"_SEG_",$I1044,"_PROV_",$D1044),Catalogo_Precios,AI$8,FALSE))</f>
        <v>2116</v>
      </c>
      <c r="AJ1044" s="57">
        <f t="shared" ref="AJ1044" si="12587">IF(OR(ISERROR(VLOOKUP(CONCATENATE("ALI_",$C1044,"_SEG_",$I1044,"_PROV_",$D1044),Catalogo_Precios,AJ$8,FALSE)),N1044=0),0,VLOOKUP(CONCATENATE("ALI_",$C1044,"_SEG_",$I1044,"_PROV_",$D1044),Catalogo_Precios,AJ$8,FALSE))</f>
        <v>2116</v>
      </c>
      <c r="AK1044" s="57">
        <f t="shared" ref="AK1044" si="12588">IF(OR(ISERROR(VLOOKUP(CONCATENATE("ALI_",$C1044,"_SEG_",$I1044,"_PROV_",$D1044),Catalogo_Precios,AK$8,FALSE)),O1044=0),0,VLOOKUP(CONCATENATE("ALI_",$C1044,"_SEG_",$I1044,"_PROV_",$D1044),Catalogo_Precios,AK$8,FALSE))</f>
        <v>0</v>
      </c>
      <c r="AL1044" s="53"/>
      <c r="AM1044" s="59" t="str">
        <f t="shared" si="12486"/>
        <v>ALI_71_SEG_12</v>
      </c>
      <c r="AN1044" s="59" t="str">
        <f t="shared" si="12487"/>
        <v>ALI_71_SEG_12_VAL_13671052.8</v>
      </c>
      <c r="AO1044" s="60">
        <f t="shared" ref="AO1044" si="12589">IF(OR(AB1044="",AB1044=0),0,COUNTIF(Codificacion,AM1044))</f>
        <v>4</v>
      </c>
      <c r="AP1044" s="61">
        <f t="array" ref="AP1044">MIN(IF(Codificacion=AM1044,Total_Cotizacion,""))</f>
        <v>13671052.799999999</v>
      </c>
      <c r="AQ1044" s="62" t="b">
        <f t="shared" si="12489"/>
        <v>1</v>
      </c>
      <c r="AR1044" s="51" t="str">
        <f t="shared" ref="AR1044" si="12590">IF(COUNTIF(Codificacion2,CONCATENATE(AM1044,"_VAL_",AB1044))&gt;1,"Empate","")</f>
        <v/>
      </c>
      <c r="AS1044" s="63" t="str">
        <f t="shared" si="12088"/>
        <v>X</v>
      </c>
      <c r="AT1044" s="59" t="str">
        <f t="shared" si="12491"/>
        <v>ALI_71_SEG_12_X</v>
      </c>
      <c r="AU1044" s="63">
        <f t="shared" ref="AU1044" si="12591">IF(AND(COUNTIF(Codificacion3,AT1044)&lt;AO1044),1,COUNTIF(Codificacion3,AT1044))</f>
        <v>1</v>
      </c>
      <c r="AV1044" s="62" t="str">
        <f t="shared" si="12493"/>
        <v>Cotizacion Seleccionada</v>
      </c>
      <c r="AW1044" s="53"/>
      <c r="AX1044" s="51" t="str">
        <f t="shared" si="12494"/>
        <v>ALI_71_SEG_12VERDADERO</v>
      </c>
      <c r="AY1044" s="51">
        <f t="shared" si="12475"/>
        <v>1</v>
      </c>
      <c r="AZ1044" s="64" t="b">
        <f t="shared" si="12495"/>
        <v>0</v>
      </c>
    </row>
    <row r="1045" spans="1:52" x14ac:dyDescent="0.2">
      <c r="A1045" s="50" t="str">
        <f t="shared" si="12438"/>
        <v>ALI_71_SEG_13</v>
      </c>
      <c r="B1045" s="51" t="s">
        <v>129</v>
      </c>
      <c r="C1045" s="52">
        <v>71</v>
      </c>
      <c r="D1045" s="52">
        <f t="shared" ref="D1045" si="12592">IF(ISERROR(VLOOKUP(E1045,Proveedores,2,FALSE)),"",VLOOKUP(E1045,Proveedores,2,FALSE))</f>
        <v>2057</v>
      </c>
      <c r="E1045" s="53" t="s">
        <v>130</v>
      </c>
      <c r="F1045" s="54">
        <v>644</v>
      </c>
      <c r="G1045" s="53" t="s">
        <v>61</v>
      </c>
      <c r="H1045" s="53" t="s">
        <v>84</v>
      </c>
      <c r="I1045" s="52">
        <v>13</v>
      </c>
      <c r="J1045" s="53" t="s">
        <v>58</v>
      </c>
      <c r="K1045" s="55">
        <v>44835</v>
      </c>
      <c r="L1045" s="56">
        <v>5277</v>
      </c>
      <c r="M1045" s="56">
        <v>1319</v>
      </c>
      <c r="N1045" s="56">
        <v>1979</v>
      </c>
      <c r="O1045" s="56">
        <v>0</v>
      </c>
      <c r="P1045" s="57">
        <v>2116</v>
      </c>
      <c r="Q1045" s="58">
        <v>0.2</v>
      </c>
      <c r="R1045" s="57">
        <v>1692.8</v>
      </c>
      <c r="S1045" s="57">
        <v>2116</v>
      </c>
      <c r="T1045" s="58">
        <v>0.2</v>
      </c>
      <c r="U1045" s="57">
        <v>1692.8</v>
      </c>
      <c r="V1045" s="57">
        <v>2116</v>
      </c>
      <c r="W1045" s="58">
        <v>0.2</v>
      </c>
      <c r="X1045" s="57">
        <v>1692.8</v>
      </c>
      <c r="Y1045" s="57">
        <v>0</v>
      </c>
      <c r="Z1045" s="58"/>
      <c r="AA1045" s="57">
        <v>0</v>
      </c>
      <c r="AB1045" s="57">
        <v>14515759.999999998</v>
      </c>
      <c r="AC1045" s="53" t="str">
        <f t="shared" si="12477"/>
        <v>Registro Valido</v>
      </c>
      <c r="AD1045" s="57">
        <f t="shared" ref="AD1045" si="12593">IF(OR(ISERROR(VLOOKUP(CONCATENATE("ALI_",$C1045,"_SEG_",$I1045,"_PROV_",$D1045),Catalogo_Precios,AD$8,FALSE)),L1045=0),0,VLOOKUP(CONCATENATE("ALI_",$C1045,"_SEG_",$I1045,"_PROV_",$D1045),Catalogo_Precios,AD$8,FALSE))</f>
        <v>2116</v>
      </c>
      <c r="AE1045" s="57">
        <f t="shared" ref="AE1045" si="12594">IF(OR(ISERROR(VLOOKUP(CONCATENATE("ALI_",$C1045,"_SEG_",$I1045,"_PROV_",$D1045),Catalogo_Precios,AE$8,FALSE)),M1045=0),0,VLOOKUP(CONCATENATE("ALI_",$C1045,"_SEG_",$I1045,"_PROV_",$D1045),Catalogo_Precios,AE$8,FALSE))</f>
        <v>2116</v>
      </c>
      <c r="AF1045" s="57">
        <f t="shared" ref="AF1045" si="12595">IF(OR(ISERROR(VLOOKUP(CONCATENATE("ALI_",$C1045,"_SEG_",$I1045,"_PROV_",$D1045),Catalogo_Precios,AF$8,FALSE)),N1045=0),0,VLOOKUP(CONCATENATE("ALI_",$C1045,"_SEG_",$I1045,"_PROV_",$D1045),Catalogo_Precios,AF$8,FALSE))</f>
        <v>2116</v>
      </c>
      <c r="AG1045" s="57">
        <f t="shared" ref="AG1045" si="12596">IF(OR(ISERROR(VLOOKUP(CONCATENATE("ALI_",$C1045,"_SEG_",$I1045,"_PROV_",$D1045),Catalogo_Precios,AG$8,FALSE)),O1045=0),0,VLOOKUP(CONCATENATE("ALI_",$C1045,"_SEG_",$I1045,"_PROV_",$D1045),Catalogo_Precios,AG$8,FALSE))</f>
        <v>0</v>
      </c>
      <c r="AH1045" s="57">
        <f t="shared" ref="AH1045" si="12597">IF(OR(ISERROR(VLOOKUP(CONCATENATE("ALI_",$C1045,"_SEG_",$I1045,"_PROV_",$D1045),Catalogo_Precios,AH$8,FALSE)),L1045=0),0,VLOOKUP(CONCATENATE("ALI_",$C1045,"_SEG_",$I1045,"_PROV_",$D1045),Catalogo_Precios,AH$8,FALSE))</f>
        <v>2116</v>
      </c>
      <c r="AI1045" s="57">
        <f t="shared" ref="AI1045" si="12598">IF(OR(ISERROR(VLOOKUP(CONCATENATE("ALI_",$C1045,"_SEG_",$I1045,"_PROV_",$D1045),Catalogo_Precios,AI$8,FALSE)),M1045=0),0,VLOOKUP(CONCATENATE("ALI_",$C1045,"_SEG_",$I1045,"_PROV_",$D1045),Catalogo_Precios,AI$8,FALSE))</f>
        <v>2116</v>
      </c>
      <c r="AJ1045" s="57">
        <f t="shared" ref="AJ1045" si="12599">IF(OR(ISERROR(VLOOKUP(CONCATENATE("ALI_",$C1045,"_SEG_",$I1045,"_PROV_",$D1045),Catalogo_Precios,AJ$8,FALSE)),N1045=0),0,VLOOKUP(CONCATENATE("ALI_",$C1045,"_SEG_",$I1045,"_PROV_",$D1045),Catalogo_Precios,AJ$8,FALSE))</f>
        <v>2116</v>
      </c>
      <c r="AK1045" s="57">
        <f t="shared" ref="AK1045" si="12600">IF(OR(ISERROR(VLOOKUP(CONCATENATE("ALI_",$C1045,"_SEG_",$I1045,"_PROV_",$D1045),Catalogo_Precios,AK$8,FALSE)),O1045=0),0,VLOOKUP(CONCATENATE("ALI_",$C1045,"_SEG_",$I1045,"_PROV_",$D1045),Catalogo_Precios,AK$8,FALSE))</f>
        <v>0</v>
      </c>
      <c r="AL1045" s="53"/>
      <c r="AM1045" s="59" t="str">
        <f t="shared" si="12486"/>
        <v>ALI_71_SEG_13</v>
      </c>
      <c r="AN1045" s="59" t="str">
        <f t="shared" si="12487"/>
        <v>ALI_71_SEG_13_VAL_14515760</v>
      </c>
      <c r="AO1045" s="60">
        <f t="shared" ref="AO1045" si="12601">IF(OR(AB1045="",AB1045=0),0,COUNTIF(Codificacion,AM1045))</f>
        <v>4</v>
      </c>
      <c r="AP1045" s="61">
        <f t="array" ref="AP1045">MIN(IF(Codificacion=AM1045,Total_Cotizacion,""))</f>
        <v>14515759.999999998</v>
      </c>
      <c r="AQ1045" s="62" t="b">
        <f t="shared" si="12489"/>
        <v>1</v>
      </c>
      <c r="AR1045" s="51" t="str">
        <f t="shared" ref="AR1045" si="12602">IF(COUNTIF(Codificacion2,CONCATENATE(AM1045,"_VAL_",AB1045))&gt;1,"Empate","")</f>
        <v/>
      </c>
      <c r="AS1045" s="63" t="str">
        <f t="shared" si="12088"/>
        <v>X</v>
      </c>
      <c r="AT1045" s="59" t="str">
        <f t="shared" si="12491"/>
        <v>ALI_71_SEG_13_X</v>
      </c>
      <c r="AU1045" s="63">
        <f t="shared" ref="AU1045" si="12603">IF(AND(COUNTIF(Codificacion3,AT1045)&lt;AO1045),1,COUNTIF(Codificacion3,AT1045))</f>
        <v>1</v>
      </c>
      <c r="AV1045" s="62" t="str">
        <f t="shared" si="12493"/>
        <v>Cotizacion Seleccionada</v>
      </c>
      <c r="AW1045" s="53"/>
      <c r="AX1045" s="51" t="str">
        <f t="shared" si="12494"/>
        <v>ALI_71_SEG_13VERDADERO</v>
      </c>
      <c r="AY1045" s="51">
        <f t="shared" si="12475"/>
        <v>1</v>
      </c>
      <c r="AZ1045" s="64" t="b">
        <f t="shared" si="12495"/>
        <v>0</v>
      </c>
    </row>
    <row r="1046" spans="1:52" x14ac:dyDescent="0.2">
      <c r="A1046" s="50" t="str">
        <f t="shared" si="12438"/>
        <v>ALI_71_SEG_14</v>
      </c>
      <c r="B1046" s="51" t="s">
        <v>129</v>
      </c>
      <c r="C1046" s="52">
        <v>71</v>
      </c>
      <c r="D1046" s="52">
        <f t="shared" ref="D1046" si="12604">IF(ISERROR(VLOOKUP(E1046,Proveedores,2,FALSE)),"",VLOOKUP(E1046,Proveedores,2,FALSE))</f>
        <v>2057</v>
      </c>
      <c r="E1046" s="53" t="s">
        <v>130</v>
      </c>
      <c r="F1046" s="54">
        <v>645</v>
      </c>
      <c r="G1046" s="53" t="s">
        <v>61</v>
      </c>
      <c r="H1046" s="53" t="s">
        <v>84</v>
      </c>
      <c r="I1046" s="52">
        <v>14</v>
      </c>
      <c r="J1046" s="53" t="s">
        <v>58</v>
      </c>
      <c r="K1046" s="55">
        <v>44835</v>
      </c>
      <c r="L1046" s="56">
        <v>5229</v>
      </c>
      <c r="M1046" s="56">
        <v>1307</v>
      </c>
      <c r="N1046" s="56">
        <v>1961</v>
      </c>
      <c r="O1046" s="56">
        <v>0</v>
      </c>
      <c r="P1046" s="57">
        <v>2116</v>
      </c>
      <c r="Q1046" s="58">
        <v>0.2</v>
      </c>
      <c r="R1046" s="57">
        <v>1692.8</v>
      </c>
      <c r="S1046" s="57">
        <v>2116</v>
      </c>
      <c r="T1046" s="58">
        <v>0.2</v>
      </c>
      <c r="U1046" s="57">
        <v>1692.8</v>
      </c>
      <c r="V1046" s="57">
        <v>2116</v>
      </c>
      <c r="W1046" s="58">
        <v>0.2</v>
      </c>
      <c r="X1046" s="57">
        <v>1692.8</v>
      </c>
      <c r="Y1046" s="57">
        <v>0</v>
      </c>
      <c r="Z1046" s="58"/>
      <c r="AA1046" s="57">
        <v>0</v>
      </c>
      <c r="AB1046" s="57">
        <v>14383721.599999998</v>
      </c>
      <c r="AC1046" s="53" t="str">
        <f t="shared" si="12477"/>
        <v>Registro Valido</v>
      </c>
      <c r="AD1046" s="57">
        <f t="shared" ref="AD1046" si="12605">IF(OR(ISERROR(VLOOKUP(CONCATENATE("ALI_",$C1046,"_SEG_",$I1046,"_PROV_",$D1046),Catalogo_Precios,AD$8,FALSE)),L1046=0),0,VLOOKUP(CONCATENATE("ALI_",$C1046,"_SEG_",$I1046,"_PROV_",$D1046),Catalogo_Precios,AD$8,FALSE))</f>
        <v>2116</v>
      </c>
      <c r="AE1046" s="57">
        <f t="shared" ref="AE1046" si="12606">IF(OR(ISERROR(VLOOKUP(CONCATENATE("ALI_",$C1046,"_SEG_",$I1046,"_PROV_",$D1046),Catalogo_Precios,AE$8,FALSE)),M1046=0),0,VLOOKUP(CONCATENATE("ALI_",$C1046,"_SEG_",$I1046,"_PROV_",$D1046),Catalogo_Precios,AE$8,FALSE))</f>
        <v>2116</v>
      </c>
      <c r="AF1046" s="57">
        <f t="shared" ref="AF1046" si="12607">IF(OR(ISERROR(VLOOKUP(CONCATENATE("ALI_",$C1046,"_SEG_",$I1046,"_PROV_",$D1046),Catalogo_Precios,AF$8,FALSE)),N1046=0),0,VLOOKUP(CONCATENATE("ALI_",$C1046,"_SEG_",$I1046,"_PROV_",$D1046),Catalogo_Precios,AF$8,FALSE))</f>
        <v>2116</v>
      </c>
      <c r="AG1046" s="57">
        <f t="shared" ref="AG1046" si="12608">IF(OR(ISERROR(VLOOKUP(CONCATENATE("ALI_",$C1046,"_SEG_",$I1046,"_PROV_",$D1046),Catalogo_Precios,AG$8,FALSE)),O1046=0),0,VLOOKUP(CONCATENATE("ALI_",$C1046,"_SEG_",$I1046,"_PROV_",$D1046),Catalogo_Precios,AG$8,FALSE))</f>
        <v>0</v>
      </c>
      <c r="AH1046" s="57">
        <f t="shared" ref="AH1046" si="12609">IF(OR(ISERROR(VLOOKUP(CONCATENATE("ALI_",$C1046,"_SEG_",$I1046,"_PROV_",$D1046),Catalogo_Precios,AH$8,FALSE)),L1046=0),0,VLOOKUP(CONCATENATE("ALI_",$C1046,"_SEG_",$I1046,"_PROV_",$D1046),Catalogo_Precios,AH$8,FALSE))</f>
        <v>2116</v>
      </c>
      <c r="AI1046" s="57">
        <f t="shared" ref="AI1046" si="12610">IF(OR(ISERROR(VLOOKUP(CONCATENATE("ALI_",$C1046,"_SEG_",$I1046,"_PROV_",$D1046),Catalogo_Precios,AI$8,FALSE)),M1046=0),0,VLOOKUP(CONCATENATE("ALI_",$C1046,"_SEG_",$I1046,"_PROV_",$D1046),Catalogo_Precios,AI$8,FALSE))</f>
        <v>2116</v>
      </c>
      <c r="AJ1046" s="57">
        <f t="shared" ref="AJ1046" si="12611">IF(OR(ISERROR(VLOOKUP(CONCATENATE("ALI_",$C1046,"_SEG_",$I1046,"_PROV_",$D1046),Catalogo_Precios,AJ$8,FALSE)),N1046=0),0,VLOOKUP(CONCATENATE("ALI_",$C1046,"_SEG_",$I1046,"_PROV_",$D1046),Catalogo_Precios,AJ$8,FALSE))</f>
        <v>2116</v>
      </c>
      <c r="AK1046" s="57">
        <f t="shared" ref="AK1046" si="12612">IF(OR(ISERROR(VLOOKUP(CONCATENATE("ALI_",$C1046,"_SEG_",$I1046,"_PROV_",$D1046),Catalogo_Precios,AK$8,FALSE)),O1046=0),0,VLOOKUP(CONCATENATE("ALI_",$C1046,"_SEG_",$I1046,"_PROV_",$D1046),Catalogo_Precios,AK$8,FALSE))</f>
        <v>0</v>
      </c>
      <c r="AL1046" s="53"/>
      <c r="AM1046" s="59" t="str">
        <f t="shared" si="12486"/>
        <v>ALI_71_SEG_14</v>
      </c>
      <c r="AN1046" s="59" t="str">
        <f t="shared" si="12487"/>
        <v>ALI_71_SEG_14_VAL_14383721.6</v>
      </c>
      <c r="AO1046" s="60">
        <f t="shared" ref="AO1046" si="12613">IF(OR(AB1046="",AB1046=0),0,COUNTIF(Codificacion,AM1046))</f>
        <v>4</v>
      </c>
      <c r="AP1046" s="61">
        <f t="array" ref="AP1046">MIN(IF(Codificacion=AM1046,Total_Cotizacion,""))</f>
        <v>14383721.599999998</v>
      </c>
      <c r="AQ1046" s="62" t="b">
        <f t="shared" si="12489"/>
        <v>1</v>
      </c>
      <c r="AR1046" s="51" t="str">
        <f t="shared" ref="AR1046" si="12614">IF(COUNTIF(Codificacion2,CONCATENATE(AM1046,"_VAL_",AB1046))&gt;1,"Empate","")</f>
        <v/>
      </c>
      <c r="AS1046" s="63" t="str">
        <f t="shared" si="12088"/>
        <v>X</v>
      </c>
      <c r="AT1046" s="59" t="str">
        <f t="shared" si="12491"/>
        <v>ALI_71_SEG_14_X</v>
      </c>
      <c r="AU1046" s="63">
        <f t="shared" ref="AU1046" si="12615">IF(AND(COUNTIF(Codificacion3,AT1046)&lt;AO1046),1,COUNTIF(Codificacion3,AT1046))</f>
        <v>1</v>
      </c>
      <c r="AV1046" s="62" t="str">
        <f t="shared" si="12493"/>
        <v>Cotizacion Seleccionada</v>
      </c>
      <c r="AW1046" s="53"/>
      <c r="AX1046" s="51" t="str">
        <f t="shared" si="12494"/>
        <v>ALI_71_SEG_14VERDADERO</v>
      </c>
      <c r="AY1046" s="51">
        <f t="shared" si="12475"/>
        <v>1</v>
      </c>
      <c r="AZ1046" s="64" t="b">
        <f t="shared" si="12495"/>
        <v>0</v>
      </c>
    </row>
    <row r="1047" spans="1:52" x14ac:dyDescent="0.2">
      <c r="A1047" s="50" t="str">
        <f t="shared" si="12438"/>
        <v>ALI_71_SEG_15</v>
      </c>
      <c r="B1047" s="51" t="s">
        <v>129</v>
      </c>
      <c r="C1047" s="52">
        <v>71</v>
      </c>
      <c r="D1047" s="52">
        <f t="shared" ref="D1047" si="12616">IF(ISERROR(VLOOKUP(E1047,Proveedores,2,FALSE)),"",VLOOKUP(E1047,Proveedores,2,FALSE))</f>
        <v>2057</v>
      </c>
      <c r="E1047" s="53" t="s">
        <v>130</v>
      </c>
      <c r="F1047" s="54">
        <v>646</v>
      </c>
      <c r="G1047" s="53" t="s">
        <v>61</v>
      </c>
      <c r="H1047" s="53" t="s">
        <v>84</v>
      </c>
      <c r="I1047" s="52">
        <v>15</v>
      </c>
      <c r="J1047" s="53" t="s">
        <v>58</v>
      </c>
      <c r="K1047" s="55">
        <v>44835</v>
      </c>
      <c r="L1047" s="56">
        <v>4942</v>
      </c>
      <c r="M1047" s="56">
        <v>1236</v>
      </c>
      <c r="N1047" s="56">
        <v>1852</v>
      </c>
      <c r="O1047" s="56">
        <v>0</v>
      </c>
      <c r="P1047" s="57">
        <v>2116</v>
      </c>
      <c r="Q1047" s="58">
        <v>0.2</v>
      </c>
      <c r="R1047" s="57">
        <v>1692.8</v>
      </c>
      <c r="S1047" s="57">
        <v>2116</v>
      </c>
      <c r="T1047" s="58">
        <v>0.2</v>
      </c>
      <c r="U1047" s="57">
        <v>1692.8</v>
      </c>
      <c r="V1047" s="57">
        <v>2116</v>
      </c>
      <c r="W1047" s="58">
        <v>0.2</v>
      </c>
      <c r="X1047" s="57">
        <v>1692.8</v>
      </c>
      <c r="Y1047" s="57">
        <v>0</v>
      </c>
      <c r="Z1047" s="58"/>
      <c r="AA1047" s="57">
        <v>0</v>
      </c>
      <c r="AB1047" s="57">
        <v>13593184</v>
      </c>
      <c r="AC1047" s="53" t="str">
        <f t="shared" si="12477"/>
        <v>Registro Valido</v>
      </c>
      <c r="AD1047" s="57">
        <f t="shared" ref="AD1047" si="12617">IF(OR(ISERROR(VLOOKUP(CONCATENATE("ALI_",$C1047,"_SEG_",$I1047,"_PROV_",$D1047),Catalogo_Precios,AD$8,FALSE)),L1047=0),0,VLOOKUP(CONCATENATE("ALI_",$C1047,"_SEG_",$I1047,"_PROV_",$D1047),Catalogo_Precios,AD$8,FALSE))</f>
        <v>2116</v>
      </c>
      <c r="AE1047" s="57">
        <f t="shared" ref="AE1047" si="12618">IF(OR(ISERROR(VLOOKUP(CONCATENATE("ALI_",$C1047,"_SEG_",$I1047,"_PROV_",$D1047),Catalogo_Precios,AE$8,FALSE)),M1047=0),0,VLOOKUP(CONCATENATE("ALI_",$C1047,"_SEG_",$I1047,"_PROV_",$D1047),Catalogo_Precios,AE$8,FALSE))</f>
        <v>2116</v>
      </c>
      <c r="AF1047" s="57">
        <f t="shared" ref="AF1047" si="12619">IF(OR(ISERROR(VLOOKUP(CONCATENATE("ALI_",$C1047,"_SEG_",$I1047,"_PROV_",$D1047),Catalogo_Precios,AF$8,FALSE)),N1047=0),0,VLOOKUP(CONCATENATE("ALI_",$C1047,"_SEG_",$I1047,"_PROV_",$D1047),Catalogo_Precios,AF$8,FALSE))</f>
        <v>2116</v>
      </c>
      <c r="AG1047" s="57">
        <f t="shared" ref="AG1047" si="12620">IF(OR(ISERROR(VLOOKUP(CONCATENATE("ALI_",$C1047,"_SEG_",$I1047,"_PROV_",$D1047),Catalogo_Precios,AG$8,FALSE)),O1047=0),0,VLOOKUP(CONCATENATE("ALI_",$C1047,"_SEG_",$I1047,"_PROV_",$D1047),Catalogo_Precios,AG$8,FALSE))</f>
        <v>0</v>
      </c>
      <c r="AH1047" s="57">
        <f t="shared" ref="AH1047" si="12621">IF(OR(ISERROR(VLOOKUP(CONCATENATE("ALI_",$C1047,"_SEG_",$I1047,"_PROV_",$D1047),Catalogo_Precios,AH$8,FALSE)),L1047=0),0,VLOOKUP(CONCATENATE("ALI_",$C1047,"_SEG_",$I1047,"_PROV_",$D1047),Catalogo_Precios,AH$8,FALSE))</f>
        <v>2116</v>
      </c>
      <c r="AI1047" s="57">
        <f t="shared" ref="AI1047" si="12622">IF(OR(ISERROR(VLOOKUP(CONCATENATE("ALI_",$C1047,"_SEG_",$I1047,"_PROV_",$D1047),Catalogo_Precios,AI$8,FALSE)),M1047=0),0,VLOOKUP(CONCATENATE("ALI_",$C1047,"_SEG_",$I1047,"_PROV_",$D1047),Catalogo_Precios,AI$8,FALSE))</f>
        <v>2116</v>
      </c>
      <c r="AJ1047" s="57">
        <f t="shared" ref="AJ1047" si="12623">IF(OR(ISERROR(VLOOKUP(CONCATENATE("ALI_",$C1047,"_SEG_",$I1047,"_PROV_",$D1047),Catalogo_Precios,AJ$8,FALSE)),N1047=0),0,VLOOKUP(CONCATENATE("ALI_",$C1047,"_SEG_",$I1047,"_PROV_",$D1047),Catalogo_Precios,AJ$8,FALSE))</f>
        <v>2116</v>
      </c>
      <c r="AK1047" s="57">
        <f t="shared" ref="AK1047" si="12624">IF(OR(ISERROR(VLOOKUP(CONCATENATE("ALI_",$C1047,"_SEG_",$I1047,"_PROV_",$D1047),Catalogo_Precios,AK$8,FALSE)),O1047=0),0,VLOOKUP(CONCATENATE("ALI_",$C1047,"_SEG_",$I1047,"_PROV_",$D1047),Catalogo_Precios,AK$8,FALSE))</f>
        <v>0</v>
      </c>
      <c r="AL1047" s="53"/>
      <c r="AM1047" s="59" t="str">
        <f t="shared" si="12486"/>
        <v>ALI_71_SEG_15</v>
      </c>
      <c r="AN1047" s="59" t="str">
        <f t="shared" si="12487"/>
        <v>ALI_71_SEG_15_VAL_13593184</v>
      </c>
      <c r="AO1047" s="60">
        <f t="shared" ref="AO1047" si="12625">IF(OR(AB1047="",AB1047=0),0,COUNTIF(Codificacion,AM1047))</f>
        <v>4</v>
      </c>
      <c r="AP1047" s="61">
        <f t="array" ref="AP1047">MIN(IF(Codificacion=AM1047,Total_Cotizacion,""))</f>
        <v>13593184</v>
      </c>
      <c r="AQ1047" s="62" t="b">
        <f t="shared" si="12489"/>
        <v>1</v>
      </c>
      <c r="AR1047" s="51" t="str">
        <f t="shared" ref="AR1047" si="12626">IF(COUNTIF(Codificacion2,CONCATENATE(AM1047,"_VAL_",AB1047))&gt;1,"Empate","")</f>
        <v/>
      </c>
      <c r="AS1047" s="63" t="str">
        <f t="shared" si="12088"/>
        <v>X</v>
      </c>
      <c r="AT1047" s="59" t="str">
        <f t="shared" si="12491"/>
        <v>ALI_71_SEG_15_X</v>
      </c>
      <c r="AU1047" s="63">
        <f t="shared" ref="AU1047" si="12627">IF(AND(COUNTIF(Codificacion3,AT1047)&lt;AO1047),1,COUNTIF(Codificacion3,AT1047))</f>
        <v>1</v>
      </c>
      <c r="AV1047" s="62" t="str">
        <f t="shared" si="12493"/>
        <v>Cotizacion Seleccionada</v>
      </c>
      <c r="AW1047" s="53"/>
      <c r="AX1047" s="51" t="str">
        <f t="shared" si="12494"/>
        <v>ALI_71_SEG_15VERDADERO</v>
      </c>
      <c r="AY1047" s="51">
        <f t="shared" si="12475"/>
        <v>1</v>
      </c>
      <c r="AZ1047" s="64" t="b">
        <f t="shared" si="12495"/>
        <v>0</v>
      </c>
    </row>
    <row r="1048" spans="1:52" x14ac:dyDescent="0.2">
      <c r="A1048" s="50" t="str">
        <f t="shared" si="12438"/>
        <v>ALI_33_SEG_1</v>
      </c>
      <c r="B1048" s="51" t="s">
        <v>133</v>
      </c>
      <c r="C1048" s="52">
        <v>33</v>
      </c>
      <c r="D1048" s="52">
        <f t="shared" ref="D1048" si="12628">IF(ISERROR(VLOOKUP(E1048,Proveedores,2,FALSE)),"",VLOOKUP(E1048,Proveedores,2,FALSE))</f>
        <v>2093</v>
      </c>
      <c r="E1048" s="53" t="s">
        <v>134</v>
      </c>
      <c r="F1048" s="54">
        <v>61</v>
      </c>
      <c r="G1048" s="53" t="s">
        <v>105</v>
      </c>
      <c r="H1048" s="53" t="s">
        <v>122</v>
      </c>
      <c r="I1048" s="52">
        <v>1</v>
      </c>
      <c r="J1048" s="53" t="s">
        <v>58</v>
      </c>
      <c r="K1048" s="55">
        <v>44835</v>
      </c>
      <c r="L1048" s="56">
        <v>7769</v>
      </c>
      <c r="M1048" s="56">
        <v>9047</v>
      </c>
      <c r="N1048" s="56">
        <v>6277</v>
      </c>
      <c r="O1048" s="56">
        <v>273</v>
      </c>
      <c r="P1048" s="57">
        <v>893</v>
      </c>
      <c r="Q1048" s="58">
        <v>0</v>
      </c>
      <c r="R1048" s="57">
        <v>893</v>
      </c>
      <c r="S1048" s="57">
        <v>893</v>
      </c>
      <c r="T1048" s="58">
        <v>0</v>
      </c>
      <c r="U1048" s="57">
        <v>893</v>
      </c>
      <c r="V1048" s="57">
        <v>893</v>
      </c>
      <c r="W1048" s="58">
        <v>0</v>
      </c>
      <c r="X1048" s="57">
        <v>893</v>
      </c>
      <c r="Y1048" s="57">
        <v>893</v>
      </c>
      <c r="Z1048" s="58">
        <v>0</v>
      </c>
      <c r="AA1048" s="57">
        <v>893</v>
      </c>
      <c r="AB1048" s="57">
        <v>20865838</v>
      </c>
      <c r="AC1048" s="53" t="str">
        <f t="shared" si="12477"/>
        <v>Registro Valido</v>
      </c>
      <c r="AD1048" s="57">
        <f t="shared" ref="AD1048" si="12629">IF(OR(ISERROR(VLOOKUP(CONCATENATE("ALI_",$C1048,"_SEG_",$I1048,"_PROV_",$D1048),Catalogo_Precios,AD$8,FALSE)),L1048=0),0,VLOOKUP(CONCATENATE("ALI_",$C1048,"_SEG_",$I1048,"_PROV_",$D1048),Catalogo_Precios,AD$8,FALSE))</f>
        <v>893</v>
      </c>
      <c r="AE1048" s="57">
        <f t="shared" ref="AE1048" si="12630">IF(OR(ISERROR(VLOOKUP(CONCATENATE("ALI_",$C1048,"_SEG_",$I1048,"_PROV_",$D1048),Catalogo_Precios,AE$8,FALSE)),M1048=0),0,VLOOKUP(CONCATENATE("ALI_",$C1048,"_SEG_",$I1048,"_PROV_",$D1048),Catalogo_Precios,AE$8,FALSE))</f>
        <v>893</v>
      </c>
      <c r="AF1048" s="57">
        <f t="shared" ref="AF1048" si="12631">IF(OR(ISERROR(VLOOKUP(CONCATENATE("ALI_",$C1048,"_SEG_",$I1048,"_PROV_",$D1048),Catalogo_Precios,AF$8,FALSE)),N1048=0),0,VLOOKUP(CONCATENATE("ALI_",$C1048,"_SEG_",$I1048,"_PROV_",$D1048),Catalogo_Precios,AF$8,FALSE))</f>
        <v>893</v>
      </c>
      <c r="AG1048" s="57">
        <f t="shared" ref="AG1048" si="12632">IF(OR(ISERROR(VLOOKUP(CONCATENATE("ALI_",$C1048,"_SEG_",$I1048,"_PROV_",$D1048),Catalogo_Precios,AG$8,FALSE)),O1048=0),0,VLOOKUP(CONCATENATE("ALI_",$C1048,"_SEG_",$I1048,"_PROV_",$D1048),Catalogo_Precios,AG$8,FALSE))</f>
        <v>893</v>
      </c>
      <c r="AH1048" s="57">
        <f t="shared" ref="AH1048" si="12633">IF(OR(ISERROR(VLOOKUP(CONCATENATE("ALI_",$C1048,"_SEG_",$I1048,"_PROV_",$D1048),Catalogo_Precios,AH$8,FALSE)),L1048=0),0,VLOOKUP(CONCATENATE("ALI_",$C1048,"_SEG_",$I1048,"_PROV_",$D1048),Catalogo_Precios,AH$8,FALSE))</f>
        <v>870</v>
      </c>
      <c r="AI1048" s="57">
        <f t="shared" ref="AI1048" si="12634">IF(OR(ISERROR(VLOOKUP(CONCATENATE("ALI_",$C1048,"_SEG_",$I1048,"_PROV_",$D1048),Catalogo_Precios,AI$8,FALSE)),M1048=0),0,VLOOKUP(CONCATENATE("ALI_",$C1048,"_SEG_",$I1048,"_PROV_",$D1048),Catalogo_Precios,AI$8,FALSE))</f>
        <v>870</v>
      </c>
      <c r="AJ1048" s="57">
        <f t="shared" ref="AJ1048" si="12635">IF(OR(ISERROR(VLOOKUP(CONCATENATE("ALI_",$C1048,"_SEG_",$I1048,"_PROV_",$D1048),Catalogo_Precios,AJ$8,FALSE)),N1048=0),0,VLOOKUP(CONCATENATE("ALI_",$C1048,"_SEG_",$I1048,"_PROV_",$D1048),Catalogo_Precios,AJ$8,FALSE))</f>
        <v>870</v>
      </c>
      <c r="AK1048" s="57">
        <f t="shared" ref="AK1048" si="12636">IF(OR(ISERROR(VLOOKUP(CONCATENATE("ALI_",$C1048,"_SEG_",$I1048,"_PROV_",$D1048),Catalogo_Precios,AK$8,FALSE)),O1048=0),0,VLOOKUP(CONCATENATE("ALI_",$C1048,"_SEG_",$I1048,"_PROV_",$D1048),Catalogo_Precios,AK$8,FALSE))</f>
        <v>870</v>
      </c>
      <c r="AL1048" s="53"/>
      <c r="AM1048" s="59" t="str">
        <f t="shared" si="12486"/>
        <v>ALI_33_SEG_1</v>
      </c>
      <c r="AN1048" s="59" t="str">
        <f t="shared" si="12487"/>
        <v>ALI_33_SEG_1_VAL_20865838</v>
      </c>
      <c r="AO1048" s="60">
        <f t="shared" ref="AO1048" si="12637">IF(OR(AB1048="",AB1048=0),0,COUNTIF(Codificacion,AM1048))</f>
        <v>2</v>
      </c>
      <c r="AP1048" s="61">
        <f t="array" ref="AP1048">MIN(IF(Codificacion=AM1048,Total_Cotizacion,""))</f>
        <v>20865838</v>
      </c>
      <c r="AQ1048" s="62" t="b">
        <f t="shared" si="12489"/>
        <v>1</v>
      </c>
      <c r="AR1048" s="51" t="str">
        <f t="shared" ref="AR1048" si="12638">IF(COUNTIF(Codificacion2,CONCATENATE(AM1048,"_VAL_",AB1048))&gt;1,"Empate","")</f>
        <v/>
      </c>
      <c r="AS1048" s="63" t="str">
        <f t="shared" si="12088"/>
        <v>X</v>
      </c>
      <c r="AT1048" s="59" t="str">
        <f t="shared" si="12491"/>
        <v>ALI_33_SEG_1_X</v>
      </c>
      <c r="AU1048" s="63">
        <f t="shared" ref="AU1048" si="12639">IF(AND(COUNTIF(Codificacion3,AT1048)&lt;AO1048),1,COUNTIF(Codificacion3,AT1048))</f>
        <v>1</v>
      </c>
      <c r="AV1048" s="62" t="str">
        <f t="shared" si="12493"/>
        <v>Cotizacion Seleccionada</v>
      </c>
      <c r="AW1048" s="53"/>
      <c r="AX1048" s="51" t="str">
        <f t="shared" si="12494"/>
        <v>ALI_33_SEG_1VERDADERO</v>
      </c>
      <c r="AY1048" s="51">
        <f t="shared" si="12475"/>
        <v>1</v>
      </c>
      <c r="AZ1048" s="64" t="b">
        <f t="shared" si="12495"/>
        <v>0</v>
      </c>
    </row>
    <row r="1049" spans="1:52" x14ac:dyDescent="0.2">
      <c r="A1049" s="50" t="str">
        <f t="shared" si="12438"/>
        <v>ALI_33_SEG_2</v>
      </c>
      <c r="B1049" s="51" t="s">
        <v>133</v>
      </c>
      <c r="C1049" s="52">
        <v>33</v>
      </c>
      <c r="D1049" s="52">
        <f t="shared" ref="D1049" si="12640">IF(ISERROR(VLOOKUP(E1049,Proveedores,2,FALSE)),"",VLOOKUP(E1049,Proveedores,2,FALSE))</f>
        <v>2093</v>
      </c>
      <c r="E1049" s="53" t="s">
        <v>134</v>
      </c>
      <c r="F1049" s="54">
        <v>62</v>
      </c>
      <c r="G1049" s="53" t="s">
        <v>105</v>
      </c>
      <c r="H1049" s="53" t="s">
        <v>122</v>
      </c>
      <c r="I1049" s="52">
        <v>2</v>
      </c>
      <c r="J1049" s="53" t="s">
        <v>58</v>
      </c>
      <c r="K1049" s="55">
        <v>44835</v>
      </c>
      <c r="L1049" s="56">
        <v>7946</v>
      </c>
      <c r="M1049" s="56">
        <v>9254</v>
      </c>
      <c r="N1049" s="56">
        <v>6420</v>
      </c>
      <c r="O1049" s="56">
        <v>279</v>
      </c>
      <c r="P1049" s="57">
        <v>893</v>
      </c>
      <c r="Q1049" s="58">
        <v>0</v>
      </c>
      <c r="R1049" s="57">
        <v>893</v>
      </c>
      <c r="S1049" s="57">
        <v>893</v>
      </c>
      <c r="T1049" s="58">
        <v>0</v>
      </c>
      <c r="U1049" s="57">
        <v>893</v>
      </c>
      <c r="V1049" s="57">
        <v>893</v>
      </c>
      <c r="W1049" s="58">
        <v>0</v>
      </c>
      <c r="X1049" s="57">
        <v>893</v>
      </c>
      <c r="Y1049" s="57">
        <v>893</v>
      </c>
      <c r="Z1049" s="58">
        <v>0</v>
      </c>
      <c r="AA1049" s="57">
        <v>893</v>
      </c>
      <c r="AB1049" s="57">
        <v>21341807</v>
      </c>
      <c r="AC1049" s="53" t="str">
        <f t="shared" si="12477"/>
        <v>Registro Valido</v>
      </c>
      <c r="AD1049" s="57">
        <f t="shared" ref="AD1049" si="12641">IF(OR(ISERROR(VLOOKUP(CONCATENATE("ALI_",$C1049,"_SEG_",$I1049,"_PROV_",$D1049),Catalogo_Precios,AD$8,FALSE)),L1049=0),0,VLOOKUP(CONCATENATE("ALI_",$C1049,"_SEG_",$I1049,"_PROV_",$D1049),Catalogo_Precios,AD$8,FALSE))</f>
        <v>893</v>
      </c>
      <c r="AE1049" s="57">
        <f t="shared" ref="AE1049" si="12642">IF(OR(ISERROR(VLOOKUP(CONCATENATE("ALI_",$C1049,"_SEG_",$I1049,"_PROV_",$D1049),Catalogo_Precios,AE$8,FALSE)),M1049=0),0,VLOOKUP(CONCATENATE("ALI_",$C1049,"_SEG_",$I1049,"_PROV_",$D1049),Catalogo_Precios,AE$8,FALSE))</f>
        <v>893</v>
      </c>
      <c r="AF1049" s="57">
        <f t="shared" ref="AF1049" si="12643">IF(OR(ISERROR(VLOOKUP(CONCATENATE("ALI_",$C1049,"_SEG_",$I1049,"_PROV_",$D1049),Catalogo_Precios,AF$8,FALSE)),N1049=0),0,VLOOKUP(CONCATENATE("ALI_",$C1049,"_SEG_",$I1049,"_PROV_",$D1049),Catalogo_Precios,AF$8,FALSE))</f>
        <v>893</v>
      </c>
      <c r="AG1049" s="57">
        <f t="shared" ref="AG1049" si="12644">IF(OR(ISERROR(VLOOKUP(CONCATENATE("ALI_",$C1049,"_SEG_",$I1049,"_PROV_",$D1049),Catalogo_Precios,AG$8,FALSE)),O1049=0),0,VLOOKUP(CONCATENATE("ALI_",$C1049,"_SEG_",$I1049,"_PROV_",$D1049),Catalogo_Precios,AG$8,FALSE))</f>
        <v>893</v>
      </c>
      <c r="AH1049" s="57">
        <f t="shared" ref="AH1049" si="12645">IF(OR(ISERROR(VLOOKUP(CONCATENATE("ALI_",$C1049,"_SEG_",$I1049,"_PROV_",$D1049),Catalogo_Precios,AH$8,FALSE)),L1049=0),0,VLOOKUP(CONCATENATE("ALI_",$C1049,"_SEG_",$I1049,"_PROV_",$D1049),Catalogo_Precios,AH$8,FALSE))</f>
        <v>870</v>
      </c>
      <c r="AI1049" s="57">
        <f t="shared" ref="AI1049" si="12646">IF(OR(ISERROR(VLOOKUP(CONCATENATE("ALI_",$C1049,"_SEG_",$I1049,"_PROV_",$D1049),Catalogo_Precios,AI$8,FALSE)),M1049=0),0,VLOOKUP(CONCATENATE("ALI_",$C1049,"_SEG_",$I1049,"_PROV_",$D1049),Catalogo_Precios,AI$8,FALSE))</f>
        <v>870</v>
      </c>
      <c r="AJ1049" s="57">
        <f t="shared" ref="AJ1049" si="12647">IF(OR(ISERROR(VLOOKUP(CONCATENATE("ALI_",$C1049,"_SEG_",$I1049,"_PROV_",$D1049),Catalogo_Precios,AJ$8,FALSE)),N1049=0),0,VLOOKUP(CONCATENATE("ALI_",$C1049,"_SEG_",$I1049,"_PROV_",$D1049),Catalogo_Precios,AJ$8,FALSE))</f>
        <v>870</v>
      </c>
      <c r="AK1049" s="57">
        <f t="shared" ref="AK1049" si="12648">IF(OR(ISERROR(VLOOKUP(CONCATENATE("ALI_",$C1049,"_SEG_",$I1049,"_PROV_",$D1049),Catalogo_Precios,AK$8,FALSE)),O1049=0),0,VLOOKUP(CONCATENATE("ALI_",$C1049,"_SEG_",$I1049,"_PROV_",$D1049),Catalogo_Precios,AK$8,FALSE))</f>
        <v>870</v>
      </c>
      <c r="AL1049" s="53"/>
      <c r="AM1049" s="59" t="str">
        <f t="shared" si="12486"/>
        <v>ALI_33_SEG_2</v>
      </c>
      <c r="AN1049" s="59" t="str">
        <f t="shared" si="12487"/>
        <v>ALI_33_SEG_2_VAL_21341807</v>
      </c>
      <c r="AO1049" s="60">
        <f t="shared" ref="AO1049" si="12649">IF(OR(AB1049="",AB1049=0),0,COUNTIF(Codificacion,AM1049))</f>
        <v>2</v>
      </c>
      <c r="AP1049" s="61">
        <f t="array" ref="AP1049">MIN(IF(Codificacion=AM1049,Total_Cotizacion,""))</f>
        <v>21341807</v>
      </c>
      <c r="AQ1049" s="62" t="b">
        <f t="shared" si="12489"/>
        <v>1</v>
      </c>
      <c r="AR1049" s="51" t="str">
        <f t="shared" ref="AR1049" si="12650">IF(COUNTIF(Codificacion2,CONCATENATE(AM1049,"_VAL_",AB1049))&gt;1,"Empate","")</f>
        <v/>
      </c>
      <c r="AS1049" s="63" t="str">
        <f t="shared" si="12088"/>
        <v>X</v>
      </c>
      <c r="AT1049" s="59" t="str">
        <f t="shared" si="12491"/>
        <v>ALI_33_SEG_2_X</v>
      </c>
      <c r="AU1049" s="63">
        <f t="shared" ref="AU1049" si="12651">IF(AND(COUNTIF(Codificacion3,AT1049)&lt;AO1049),1,COUNTIF(Codificacion3,AT1049))</f>
        <v>1</v>
      </c>
      <c r="AV1049" s="62" t="str">
        <f t="shared" si="12493"/>
        <v>Cotizacion Seleccionada</v>
      </c>
      <c r="AW1049" s="53"/>
      <c r="AX1049" s="51" t="str">
        <f t="shared" si="12494"/>
        <v>ALI_33_SEG_2VERDADERO</v>
      </c>
      <c r="AY1049" s="51">
        <f t="shared" si="12475"/>
        <v>1</v>
      </c>
      <c r="AZ1049" s="64" t="b">
        <f t="shared" si="12495"/>
        <v>0</v>
      </c>
    </row>
    <row r="1050" spans="1:52" x14ac:dyDescent="0.2">
      <c r="A1050" s="50" t="str">
        <f t="shared" si="12438"/>
        <v>ALI_33_SEG_3</v>
      </c>
      <c r="B1050" s="51" t="s">
        <v>133</v>
      </c>
      <c r="C1050" s="52">
        <v>33</v>
      </c>
      <c r="D1050" s="52">
        <f t="shared" ref="D1050" si="12652">IF(ISERROR(VLOOKUP(E1050,Proveedores,2,FALSE)),"",VLOOKUP(E1050,Proveedores,2,FALSE))</f>
        <v>2093</v>
      </c>
      <c r="E1050" s="53" t="s">
        <v>134</v>
      </c>
      <c r="F1050" s="54">
        <v>63</v>
      </c>
      <c r="G1050" s="53" t="s">
        <v>105</v>
      </c>
      <c r="H1050" s="53" t="s">
        <v>122</v>
      </c>
      <c r="I1050" s="52">
        <v>3</v>
      </c>
      <c r="J1050" s="53" t="s">
        <v>58</v>
      </c>
      <c r="K1050" s="55">
        <v>44835</v>
      </c>
      <c r="L1050" s="56">
        <v>7896</v>
      </c>
      <c r="M1050" s="56">
        <v>9197</v>
      </c>
      <c r="N1050" s="56">
        <v>6381</v>
      </c>
      <c r="O1050" s="56">
        <v>277</v>
      </c>
      <c r="P1050" s="57">
        <v>893</v>
      </c>
      <c r="Q1050" s="58">
        <v>0</v>
      </c>
      <c r="R1050" s="57">
        <v>893</v>
      </c>
      <c r="S1050" s="57">
        <v>893</v>
      </c>
      <c r="T1050" s="58">
        <v>0</v>
      </c>
      <c r="U1050" s="57">
        <v>893</v>
      </c>
      <c r="V1050" s="57">
        <v>893</v>
      </c>
      <c r="W1050" s="58">
        <v>0</v>
      </c>
      <c r="X1050" s="57">
        <v>893</v>
      </c>
      <c r="Y1050" s="57">
        <v>893</v>
      </c>
      <c r="Z1050" s="58">
        <v>0</v>
      </c>
      <c r="AA1050" s="57">
        <v>893</v>
      </c>
      <c r="AB1050" s="57">
        <v>21209643</v>
      </c>
      <c r="AC1050" s="53" t="str">
        <f t="shared" si="12477"/>
        <v>Registro Valido</v>
      </c>
      <c r="AD1050" s="57">
        <f t="shared" ref="AD1050" si="12653">IF(OR(ISERROR(VLOOKUP(CONCATENATE("ALI_",$C1050,"_SEG_",$I1050,"_PROV_",$D1050),Catalogo_Precios,AD$8,FALSE)),L1050=0),0,VLOOKUP(CONCATENATE("ALI_",$C1050,"_SEG_",$I1050,"_PROV_",$D1050),Catalogo_Precios,AD$8,FALSE))</f>
        <v>893</v>
      </c>
      <c r="AE1050" s="57">
        <f t="shared" ref="AE1050" si="12654">IF(OR(ISERROR(VLOOKUP(CONCATENATE("ALI_",$C1050,"_SEG_",$I1050,"_PROV_",$D1050),Catalogo_Precios,AE$8,FALSE)),M1050=0),0,VLOOKUP(CONCATENATE("ALI_",$C1050,"_SEG_",$I1050,"_PROV_",$D1050),Catalogo_Precios,AE$8,FALSE))</f>
        <v>893</v>
      </c>
      <c r="AF1050" s="57">
        <f t="shared" ref="AF1050" si="12655">IF(OR(ISERROR(VLOOKUP(CONCATENATE("ALI_",$C1050,"_SEG_",$I1050,"_PROV_",$D1050),Catalogo_Precios,AF$8,FALSE)),N1050=0),0,VLOOKUP(CONCATENATE("ALI_",$C1050,"_SEG_",$I1050,"_PROV_",$D1050),Catalogo_Precios,AF$8,FALSE))</f>
        <v>893</v>
      </c>
      <c r="AG1050" s="57">
        <f t="shared" ref="AG1050" si="12656">IF(OR(ISERROR(VLOOKUP(CONCATENATE("ALI_",$C1050,"_SEG_",$I1050,"_PROV_",$D1050),Catalogo_Precios,AG$8,FALSE)),O1050=0),0,VLOOKUP(CONCATENATE("ALI_",$C1050,"_SEG_",$I1050,"_PROV_",$D1050),Catalogo_Precios,AG$8,FALSE))</f>
        <v>893</v>
      </c>
      <c r="AH1050" s="57">
        <f t="shared" ref="AH1050" si="12657">IF(OR(ISERROR(VLOOKUP(CONCATENATE("ALI_",$C1050,"_SEG_",$I1050,"_PROV_",$D1050),Catalogo_Precios,AH$8,FALSE)),L1050=0),0,VLOOKUP(CONCATENATE("ALI_",$C1050,"_SEG_",$I1050,"_PROV_",$D1050),Catalogo_Precios,AH$8,FALSE))</f>
        <v>870</v>
      </c>
      <c r="AI1050" s="57">
        <f t="shared" ref="AI1050" si="12658">IF(OR(ISERROR(VLOOKUP(CONCATENATE("ALI_",$C1050,"_SEG_",$I1050,"_PROV_",$D1050),Catalogo_Precios,AI$8,FALSE)),M1050=0),0,VLOOKUP(CONCATENATE("ALI_",$C1050,"_SEG_",$I1050,"_PROV_",$D1050),Catalogo_Precios,AI$8,FALSE))</f>
        <v>870</v>
      </c>
      <c r="AJ1050" s="57">
        <f t="shared" ref="AJ1050" si="12659">IF(OR(ISERROR(VLOOKUP(CONCATENATE("ALI_",$C1050,"_SEG_",$I1050,"_PROV_",$D1050),Catalogo_Precios,AJ$8,FALSE)),N1050=0),0,VLOOKUP(CONCATENATE("ALI_",$C1050,"_SEG_",$I1050,"_PROV_",$D1050),Catalogo_Precios,AJ$8,FALSE))</f>
        <v>870</v>
      </c>
      <c r="AK1050" s="57">
        <f t="shared" ref="AK1050" si="12660">IF(OR(ISERROR(VLOOKUP(CONCATENATE("ALI_",$C1050,"_SEG_",$I1050,"_PROV_",$D1050),Catalogo_Precios,AK$8,FALSE)),O1050=0),0,VLOOKUP(CONCATENATE("ALI_",$C1050,"_SEG_",$I1050,"_PROV_",$D1050),Catalogo_Precios,AK$8,FALSE))</f>
        <v>870</v>
      </c>
      <c r="AL1050" s="53"/>
      <c r="AM1050" s="59" t="str">
        <f t="shared" si="12486"/>
        <v>ALI_33_SEG_3</v>
      </c>
      <c r="AN1050" s="59" t="str">
        <f t="shared" si="12487"/>
        <v>ALI_33_SEG_3_VAL_21209643</v>
      </c>
      <c r="AO1050" s="60">
        <f t="shared" ref="AO1050" si="12661">IF(OR(AB1050="",AB1050=0),0,COUNTIF(Codificacion,AM1050))</f>
        <v>2</v>
      </c>
      <c r="AP1050" s="61">
        <f t="array" ref="AP1050">MIN(IF(Codificacion=AM1050,Total_Cotizacion,""))</f>
        <v>21209643</v>
      </c>
      <c r="AQ1050" s="62" t="b">
        <f t="shared" si="12489"/>
        <v>1</v>
      </c>
      <c r="AR1050" s="51" t="str">
        <f t="shared" ref="AR1050" si="12662">IF(COUNTIF(Codificacion2,CONCATENATE(AM1050,"_VAL_",AB1050))&gt;1,"Empate","")</f>
        <v/>
      </c>
      <c r="AS1050" s="63" t="str">
        <f t="shared" si="12088"/>
        <v>X</v>
      </c>
      <c r="AT1050" s="59" t="str">
        <f t="shared" si="12491"/>
        <v>ALI_33_SEG_3_X</v>
      </c>
      <c r="AU1050" s="63">
        <f t="shared" ref="AU1050" si="12663">IF(AND(COUNTIF(Codificacion3,AT1050)&lt;AO1050),1,COUNTIF(Codificacion3,AT1050))</f>
        <v>1</v>
      </c>
      <c r="AV1050" s="62" t="str">
        <f t="shared" si="12493"/>
        <v>Cotizacion Seleccionada</v>
      </c>
      <c r="AW1050" s="53"/>
      <c r="AX1050" s="51" t="str">
        <f t="shared" si="12494"/>
        <v>ALI_33_SEG_3VERDADERO</v>
      </c>
      <c r="AY1050" s="51">
        <f t="shared" si="12475"/>
        <v>1</v>
      </c>
      <c r="AZ1050" s="64" t="b">
        <f t="shared" si="12495"/>
        <v>0</v>
      </c>
    </row>
    <row r="1051" spans="1:52" x14ac:dyDescent="0.2">
      <c r="A1051" s="50" t="str">
        <f t="shared" si="12438"/>
        <v>ALI_33_SEG_5</v>
      </c>
      <c r="B1051" s="51" t="s">
        <v>133</v>
      </c>
      <c r="C1051" s="52">
        <v>33</v>
      </c>
      <c r="D1051" s="52">
        <f t="shared" ref="D1051" si="12664">IF(ISERROR(VLOOKUP(E1051,Proveedores,2,FALSE)),"",VLOOKUP(E1051,Proveedores,2,FALSE))</f>
        <v>2093</v>
      </c>
      <c r="E1051" s="53" t="s">
        <v>134</v>
      </c>
      <c r="F1051" s="54">
        <v>65</v>
      </c>
      <c r="G1051" s="53" t="s">
        <v>105</v>
      </c>
      <c r="H1051" s="53" t="s">
        <v>122</v>
      </c>
      <c r="I1051" s="52">
        <v>5</v>
      </c>
      <c r="J1051" s="53" t="s">
        <v>58</v>
      </c>
      <c r="K1051" s="55">
        <v>44835</v>
      </c>
      <c r="L1051" s="56">
        <v>7822</v>
      </c>
      <c r="M1051" s="56">
        <v>9110</v>
      </c>
      <c r="N1051" s="56">
        <v>6316</v>
      </c>
      <c r="O1051" s="56">
        <v>275</v>
      </c>
      <c r="P1051" s="57">
        <v>893</v>
      </c>
      <c r="Q1051" s="58">
        <v>0</v>
      </c>
      <c r="R1051" s="57">
        <v>893</v>
      </c>
      <c r="S1051" s="57">
        <v>893</v>
      </c>
      <c r="T1051" s="58">
        <v>0</v>
      </c>
      <c r="U1051" s="57">
        <v>893</v>
      </c>
      <c r="V1051" s="57">
        <v>893</v>
      </c>
      <c r="W1051" s="58">
        <v>0</v>
      </c>
      <c r="X1051" s="57">
        <v>893</v>
      </c>
      <c r="Y1051" s="57">
        <v>893</v>
      </c>
      <c r="Z1051" s="58">
        <v>0</v>
      </c>
      <c r="AA1051" s="57">
        <v>893</v>
      </c>
      <c r="AB1051" s="57">
        <v>21006039</v>
      </c>
      <c r="AC1051" s="53" t="str">
        <f t="shared" si="12477"/>
        <v>Registro Valido</v>
      </c>
      <c r="AD1051" s="57">
        <f t="shared" ref="AD1051" si="12665">IF(OR(ISERROR(VLOOKUP(CONCATENATE("ALI_",$C1051,"_SEG_",$I1051,"_PROV_",$D1051),Catalogo_Precios,AD$8,FALSE)),L1051=0),0,VLOOKUP(CONCATENATE("ALI_",$C1051,"_SEG_",$I1051,"_PROV_",$D1051),Catalogo_Precios,AD$8,FALSE))</f>
        <v>893</v>
      </c>
      <c r="AE1051" s="57">
        <f t="shared" ref="AE1051" si="12666">IF(OR(ISERROR(VLOOKUP(CONCATENATE("ALI_",$C1051,"_SEG_",$I1051,"_PROV_",$D1051),Catalogo_Precios,AE$8,FALSE)),M1051=0),0,VLOOKUP(CONCATENATE("ALI_",$C1051,"_SEG_",$I1051,"_PROV_",$D1051),Catalogo_Precios,AE$8,FALSE))</f>
        <v>893</v>
      </c>
      <c r="AF1051" s="57">
        <f t="shared" ref="AF1051" si="12667">IF(OR(ISERROR(VLOOKUP(CONCATENATE("ALI_",$C1051,"_SEG_",$I1051,"_PROV_",$D1051),Catalogo_Precios,AF$8,FALSE)),N1051=0),0,VLOOKUP(CONCATENATE("ALI_",$C1051,"_SEG_",$I1051,"_PROV_",$D1051),Catalogo_Precios,AF$8,FALSE))</f>
        <v>893</v>
      </c>
      <c r="AG1051" s="57">
        <f t="shared" ref="AG1051" si="12668">IF(OR(ISERROR(VLOOKUP(CONCATENATE("ALI_",$C1051,"_SEG_",$I1051,"_PROV_",$D1051),Catalogo_Precios,AG$8,FALSE)),O1051=0),0,VLOOKUP(CONCATENATE("ALI_",$C1051,"_SEG_",$I1051,"_PROV_",$D1051),Catalogo_Precios,AG$8,FALSE))</f>
        <v>893</v>
      </c>
      <c r="AH1051" s="57">
        <f t="shared" ref="AH1051" si="12669">IF(OR(ISERROR(VLOOKUP(CONCATENATE("ALI_",$C1051,"_SEG_",$I1051,"_PROV_",$D1051),Catalogo_Precios,AH$8,FALSE)),L1051=0),0,VLOOKUP(CONCATENATE("ALI_",$C1051,"_SEG_",$I1051,"_PROV_",$D1051),Catalogo_Precios,AH$8,FALSE))</f>
        <v>870</v>
      </c>
      <c r="AI1051" s="57">
        <f t="shared" ref="AI1051" si="12670">IF(OR(ISERROR(VLOOKUP(CONCATENATE("ALI_",$C1051,"_SEG_",$I1051,"_PROV_",$D1051),Catalogo_Precios,AI$8,FALSE)),M1051=0),0,VLOOKUP(CONCATENATE("ALI_",$C1051,"_SEG_",$I1051,"_PROV_",$D1051),Catalogo_Precios,AI$8,FALSE))</f>
        <v>870</v>
      </c>
      <c r="AJ1051" s="57">
        <f t="shared" ref="AJ1051" si="12671">IF(OR(ISERROR(VLOOKUP(CONCATENATE("ALI_",$C1051,"_SEG_",$I1051,"_PROV_",$D1051),Catalogo_Precios,AJ$8,FALSE)),N1051=0),0,VLOOKUP(CONCATENATE("ALI_",$C1051,"_SEG_",$I1051,"_PROV_",$D1051),Catalogo_Precios,AJ$8,FALSE))</f>
        <v>870</v>
      </c>
      <c r="AK1051" s="57">
        <f t="shared" ref="AK1051" si="12672">IF(OR(ISERROR(VLOOKUP(CONCATENATE("ALI_",$C1051,"_SEG_",$I1051,"_PROV_",$D1051),Catalogo_Precios,AK$8,FALSE)),O1051=0),0,VLOOKUP(CONCATENATE("ALI_",$C1051,"_SEG_",$I1051,"_PROV_",$D1051),Catalogo_Precios,AK$8,FALSE))</f>
        <v>870</v>
      </c>
      <c r="AL1051" s="53"/>
      <c r="AM1051" s="59" t="str">
        <f t="shared" si="12486"/>
        <v>ALI_33_SEG_5</v>
      </c>
      <c r="AN1051" s="59" t="str">
        <f t="shared" si="12487"/>
        <v>ALI_33_SEG_5_VAL_21006039</v>
      </c>
      <c r="AO1051" s="60">
        <f t="shared" ref="AO1051" si="12673">IF(OR(AB1051="",AB1051=0),0,COUNTIF(Codificacion,AM1051))</f>
        <v>2</v>
      </c>
      <c r="AP1051" s="61">
        <f t="array" ref="AP1051">MIN(IF(Codificacion=AM1051,Total_Cotizacion,""))</f>
        <v>21006039</v>
      </c>
      <c r="AQ1051" s="62" t="b">
        <f t="shared" si="12489"/>
        <v>1</v>
      </c>
      <c r="AR1051" s="51" t="str">
        <f t="shared" ref="AR1051" si="12674">IF(COUNTIF(Codificacion2,CONCATENATE(AM1051,"_VAL_",AB1051))&gt;1,"Empate","")</f>
        <v/>
      </c>
      <c r="AS1051" s="63" t="str">
        <f t="shared" si="12088"/>
        <v>X</v>
      </c>
      <c r="AT1051" s="59" t="str">
        <f t="shared" si="12491"/>
        <v>ALI_33_SEG_5_X</v>
      </c>
      <c r="AU1051" s="63">
        <f t="shared" ref="AU1051" si="12675">IF(AND(COUNTIF(Codificacion3,AT1051)&lt;AO1051),1,COUNTIF(Codificacion3,AT1051))</f>
        <v>1</v>
      </c>
      <c r="AV1051" s="62" t="str">
        <f t="shared" si="12493"/>
        <v>Cotizacion Seleccionada</v>
      </c>
      <c r="AW1051" s="53"/>
      <c r="AX1051" s="51" t="str">
        <f t="shared" si="12494"/>
        <v>ALI_33_SEG_5VERDADERO</v>
      </c>
      <c r="AY1051" s="51">
        <f t="shared" si="12475"/>
        <v>1</v>
      </c>
      <c r="AZ1051" s="64" t="b">
        <f t="shared" si="12495"/>
        <v>0</v>
      </c>
    </row>
    <row r="1052" spans="1:52" x14ac:dyDescent="0.2">
      <c r="A1052" s="50" t="b">
        <f t="shared" si="12438"/>
        <v>0</v>
      </c>
      <c r="B1052" s="51" t="s">
        <v>133</v>
      </c>
      <c r="C1052" s="52">
        <v>33</v>
      </c>
      <c r="D1052" s="52">
        <f t="shared" ref="D1052" si="12676">IF(ISERROR(VLOOKUP(E1052,Proveedores,2,FALSE)),"",VLOOKUP(E1052,Proveedores,2,FALSE))</f>
        <v>2093</v>
      </c>
      <c r="E1052" s="53" t="s">
        <v>134</v>
      </c>
      <c r="F1052" s="54">
        <v>66</v>
      </c>
      <c r="G1052" s="53" t="s">
        <v>105</v>
      </c>
      <c r="H1052" s="53" t="s">
        <v>122</v>
      </c>
      <c r="I1052" s="52">
        <v>6</v>
      </c>
      <c r="J1052" s="53" t="s">
        <v>58</v>
      </c>
      <c r="K1052" s="55">
        <v>44835</v>
      </c>
      <c r="L1052" s="56">
        <v>8467</v>
      </c>
      <c r="M1052" s="56">
        <v>9859</v>
      </c>
      <c r="N1052" s="56">
        <v>6839</v>
      </c>
      <c r="O1052" s="56">
        <v>298</v>
      </c>
      <c r="P1052" s="57">
        <v>893</v>
      </c>
      <c r="Q1052" s="58">
        <v>0</v>
      </c>
      <c r="R1052" s="57">
        <v>893</v>
      </c>
      <c r="S1052" s="57">
        <v>893</v>
      </c>
      <c r="T1052" s="58">
        <v>0</v>
      </c>
      <c r="U1052" s="57">
        <v>893</v>
      </c>
      <c r="V1052" s="57">
        <v>893</v>
      </c>
      <c r="W1052" s="58">
        <v>0</v>
      </c>
      <c r="X1052" s="57">
        <v>893</v>
      </c>
      <c r="Y1052" s="57">
        <v>893</v>
      </c>
      <c r="Z1052" s="58">
        <v>0</v>
      </c>
      <c r="AA1052" s="57">
        <v>893</v>
      </c>
      <c r="AB1052" s="57">
        <v>22738459</v>
      </c>
      <c r="AC1052" s="53" t="str">
        <f t="shared" si="12477"/>
        <v>Registro Valido</v>
      </c>
      <c r="AD1052" s="57">
        <f t="shared" ref="AD1052" si="12677">IF(OR(ISERROR(VLOOKUP(CONCATENATE("ALI_",$C1052,"_SEG_",$I1052,"_PROV_",$D1052),Catalogo_Precios,AD$8,FALSE)),L1052=0),0,VLOOKUP(CONCATENATE("ALI_",$C1052,"_SEG_",$I1052,"_PROV_",$D1052),Catalogo_Precios,AD$8,FALSE))</f>
        <v>893</v>
      </c>
      <c r="AE1052" s="57">
        <f t="shared" ref="AE1052" si="12678">IF(OR(ISERROR(VLOOKUP(CONCATENATE("ALI_",$C1052,"_SEG_",$I1052,"_PROV_",$D1052),Catalogo_Precios,AE$8,FALSE)),M1052=0),0,VLOOKUP(CONCATENATE("ALI_",$C1052,"_SEG_",$I1052,"_PROV_",$D1052),Catalogo_Precios,AE$8,FALSE))</f>
        <v>893</v>
      </c>
      <c r="AF1052" s="57">
        <f t="shared" ref="AF1052" si="12679">IF(OR(ISERROR(VLOOKUP(CONCATENATE("ALI_",$C1052,"_SEG_",$I1052,"_PROV_",$D1052),Catalogo_Precios,AF$8,FALSE)),N1052=0),0,VLOOKUP(CONCATENATE("ALI_",$C1052,"_SEG_",$I1052,"_PROV_",$D1052),Catalogo_Precios,AF$8,FALSE))</f>
        <v>893</v>
      </c>
      <c r="AG1052" s="57">
        <f t="shared" ref="AG1052" si="12680">IF(OR(ISERROR(VLOOKUP(CONCATENATE("ALI_",$C1052,"_SEG_",$I1052,"_PROV_",$D1052),Catalogo_Precios,AG$8,FALSE)),O1052=0),0,VLOOKUP(CONCATENATE("ALI_",$C1052,"_SEG_",$I1052,"_PROV_",$D1052),Catalogo_Precios,AG$8,FALSE))</f>
        <v>893</v>
      </c>
      <c r="AH1052" s="57">
        <f t="shared" ref="AH1052" si="12681">IF(OR(ISERROR(VLOOKUP(CONCATENATE("ALI_",$C1052,"_SEG_",$I1052,"_PROV_",$D1052),Catalogo_Precios,AH$8,FALSE)),L1052=0),0,VLOOKUP(CONCATENATE("ALI_",$C1052,"_SEG_",$I1052,"_PROV_",$D1052),Catalogo_Precios,AH$8,FALSE))</f>
        <v>870</v>
      </c>
      <c r="AI1052" s="57">
        <f t="shared" ref="AI1052" si="12682">IF(OR(ISERROR(VLOOKUP(CONCATENATE("ALI_",$C1052,"_SEG_",$I1052,"_PROV_",$D1052),Catalogo_Precios,AI$8,FALSE)),M1052=0),0,VLOOKUP(CONCATENATE("ALI_",$C1052,"_SEG_",$I1052,"_PROV_",$D1052),Catalogo_Precios,AI$8,FALSE))</f>
        <v>870</v>
      </c>
      <c r="AJ1052" s="57">
        <f t="shared" ref="AJ1052" si="12683">IF(OR(ISERROR(VLOOKUP(CONCATENATE("ALI_",$C1052,"_SEG_",$I1052,"_PROV_",$D1052),Catalogo_Precios,AJ$8,FALSE)),N1052=0),0,VLOOKUP(CONCATENATE("ALI_",$C1052,"_SEG_",$I1052,"_PROV_",$D1052),Catalogo_Precios,AJ$8,FALSE))</f>
        <v>870</v>
      </c>
      <c r="AK1052" s="57">
        <f t="shared" ref="AK1052" si="12684">IF(OR(ISERROR(VLOOKUP(CONCATENATE("ALI_",$C1052,"_SEG_",$I1052,"_PROV_",$D1052),Catalogo_Precios,AK$8,FALSE)),O1052=0),0,VLOOKUP(CONCATENATE("ALI_",$C1052,"_SEG_",$I1052,"_PROV_",$D1052),Catalogo_Precios,AK$8,FALSE))</f>
        <v>870</v>
      </c>
      <c r="AL1052" s="53"/>
      <c r="AM1052" s="59" t="str">
        <f t="shared" si="12486"/>
        <v>ALI_33_SEG_6</v>
      </c>
      <c r="AN1052" s="59" t="str">
        <f t="shared" si="12487"/>
        <v>ALI_33_SEG_6_VAL_22738459</v>
      </c>
      <c r="AO1052" s="60">
        <f t="shared" ref="AO1052" si="12685">IF(OR(AB1052="",AB1052=0),0,COUNTIF(Codificacion,AM1052))</f>
        <v>3</v>
      </c>
      <c r="AP1052" s="61">
        <f t="array" ref="AP1052">MIN(IF(Codificacion=AM1052,Total_Cotizacion,""))</f>
        <v>21722485.300000001</v>
      </c>
      <c r="AQ1052" s="62" t="b">
        <f t="shared" si="12489"/>
        <v>0</v>
      </c>
      <c r="AR1052" s="51" t="str">
        <f t="shared" ref="AR1052" si="12686">IF(COUNTIF(Codificacion2,CONCATENATE(AM1052,"_VAL_",AB1052))&gt;1,"Empate","")</f>
        <v/>
      </c>
      <c r="AS1052" s="63" t="str">
        <f t="shared" si="12088"/>
        <v/>
      </c>
      <c r="AT1052" s="59" t="str">
        <f t="shared" si="12491"/>
        <v>ALI_33_SEG_6_</v>
      </c>
      <c r="AU1052" s="63">
        <f t="shared" ref="AU1052" si="12687">IF(AND(COUNTIF(Codificacion3,AT1052)&lt;AO1052),1,COUNTIF(Codificacion3,AT1052))</f>
        <v>1</v>
      </c>
      <c r="AV1052" s="62" t="str">
        <f t="shared" si="12493"/>
        <v>No Seleccionada</v>
      </c>
      <c r="AW1052" s="53"/>
      <c r="AX1052" s="51" t="str">
        <f t="shared" si="12494"/>
        <v>ALI_33_SEG_6FALSO</v>
      </c>
      <c r="AY1052" s="51">
        <f t="shared" si="12475"/>
        <v>2</v>
      </c>
      <c r="AZ1052" s="64" t="b">
        <f t="shared" si="12495"/>
        <v>0</v>
      </c>
    </row>
    <row r="1053" spans="1:52" x14ac:dyDescent="0.2">
      <c r="A1053" s="50" t="str">
        <f t="shared" si="12438"/>
        <v>ALI_33_SEG_8</v>
      </c>
      <c r="B1053" s="51" t="s">
        <v>133</v>
      </c>
      <c r="C1053" s="52">
        <v>33</v>
      </c>
      <c r="D1053" s="52">
        <f t="shared" ref="D1053" si="12688">IF(ISERROR(VLOOKUP(E1053,Proveedores,2,FALSE)),"",VLOOKUP(E1053,Proveedores,2,FALSE))</f>
        <v>2093</v>
      </c>
      <c r="E1053" s="53" t="s">
        <v>134</v>
      </c>
      <c r="F1053" s="54">
        <v>68</v>
      </c>
      <c r="G1053" s="53" t="s">
        <v>105</v>
      </c>
      <c r="H1053" s="53" t="s">
        <v>122</v>
      </c>
      <c r="I1053" s="52">
        <v>8</v>
      </c>
      <c r="J1053" s="53" t="s">
        <v>58</v>
      </c>
      <c r="K1053" s="55">
        <v>44835</v>
      </c>
      <c r="L1053" s="56">
        <v>8344</v>
      </c>
      <c r="M1053" s="56">
        <v>9717</v>
      </c>
      <c r="N1053" s="56">
        <v>6742</v>
      </c>
      <c r="O1053" s="56">
        <v>293</v>
      </c>
      <c r="P1053" s="57">
        <v>893</v>
      </c>
      <c r="Q1053" s="58">
        <v>0</v>
      </c>
      <c r="R1053" s="57">
        <v>893</v>
      </c>
      <c r="S1053" s="57">
        <v>893</v>
      </c>
      <c r="T1053" s="58">
        <v>0</v>
      </c>
      <c r="U1053" s="57">
        <v>893</v>
      </c>
      <c r="V1053" s="57">
        <v>893</v>
      </c>
      <c r="W1053" s="58">
        <v>0</v>
      </c>
      <c r="X1053" s="57">
        <v>893</v>
      </c>
      <c r="Y1053" s="57">
        <v>893</v>
      </c>
      <c r="Z1053" s="58">
        <v>0</v>
      </c>
      <c r="AA1053" s="57">
        <v>893</v>
      </c>
      <c r="AB1053" s="57">
        <v>22410728</v>
      </c>
      <c r="AC1053" s="53" t="str">
        <f t="shared" si="12477"/>
        <v>Registro Valido</v>
      </c>
      <c r="AD1053" s="57">
        <f t="shared" ref="AD1053" si="12689">IF(OR(ISERROR(VLOOKUP(CONCATENATE("ALI_",$C1053,"_SEG_",$I1053,"_PROV_",$D1053),Catalogo_Precios,AD$8,FALSE)),L1053=0),0,VLOOKUP(CONCATENATE("ALI_",$C1053,"_SEG_",$I1053,"_PROV_",$D1053),Catalogo_Precios,AD$8,FALSE))</f>
        <v>893</v>
      </c>
      <c r="AE1053" s="57">
        <f t="shared" ref="AE1053" si="12690">IF(OR(ISERROR(VLOOKUP(CONCATENATE("ALI_",$C1053,"_SEG_",$I1053,"_PROV_",$D1053),Catalogo_Precios,AE$8,FALSE)),M1053=0),0,VLOOKUP(CONCATENATE("ALI_",$C1053,"_SEG_",$I1053,"_PROV_",$D1053),Catalogo_Precios,AE$8,FALSE))</f>
        <v>893</v>
      </c>
      <c r="AF1053" s="57">
        <f t="shared" ref="AF1053" si="12691">IF(OR(ISERROR(VLOOKUP(CONCATENATE("ALI_",$C1053,"_SEG_",$I1053,"_PROV_",$D1053),Catalogo_Precios,AF$8,FALSE)),N1053=0),0,VLOOKUP(CONCATENATE("ALI_",$C1053,"_SEG_",$I1053,"_PROV_",$D1053),Catalogo_Precios,AF$8,FALSE))</f>
        <v>893</v>
      </c>
      <c r="AG1053" s="57">
        <f t="shared" ref="AG1053" si="12692">IF(OR(ISERROR(VLOOKUP(CONCATENATE("ALI_",$C1053,"_SEG_",$I1053,"_PROV_",$D1053),Catalogo_Precios,AG$8,FALSE)),O1053=0),0,VLOOKUP(CONCATENATE("ALI_",$C1053,"_SEG_",$I1053,"_PROV_",$D1053),Catalogo_Precios,AG$8,FALSE))</f>
        <v>893</v>
      </c>
      <c r="AH1053" s="57">
        <f t="shared" ref="AH1053" si="12693">IF(OR(ISERROR(VLOOKUP(CONCATENATE("ALI_",$C1053,"_SEG_",$I1053,"_PROV_",$D1053),Catalogo_Precios,AH$8,FALSE)),L1053=0),0,VLOOKUP(CONCATENATE("ALI_",$C1053,"_SEG_",$I1053,"_PROV_",$D1053),Catalogo_Precios,AH$8,FALSE))</f>
        <v>870</v>
      </c>
      <c r="AI1053" s="57">
        <f t="shared" ref="AI1053" si="12694">IF(OR(ISERROR(VLOOKUP(CONCATENATE("ALI_",$C1053,"_SEG_",$I1053,"_PROV_",$D1053),Catalogo_Precios,AI$8,FALSE)),M1053=0),0,VLOOKUP(CONCATENATE("ALI_",$C1053,"_SEG_",$I1053,"_PROV_",$D1053),Catalogo_Precios,AI$8,FALSE))</f>
        <v>870</v>
      </c>
      <c r="AJ1053" s="57">
        <f t="shared" ref="AJ1053" si="12695">IF(OR(ISERROR(VLOOKUP(CONCATENATE("ALI_",$C1053,"_SEG_",$I1053,"_PROV_",$D1053),Catalogo_Precios,AJ$8,FALSE)),N1053=0),0,VLOOKUP(CONCATENATE("ALI_",$C1053,"_SEG_",$I1053,"_PROV_",$D1053),Catalogo_Precios,AJ$8,FALSE))</f>
        <v>870</v>
      </c>
      <c r="AK1053" s="57">
        <f t="shared" ref="AK1053" si="12696">IF(OR(ISERROR(VLOOKUP(CONCATENATE("ALI_",$C1053,"_SEG_",$I1053,"_PROV_",$D1053),Catalogo_Precios,AK$8,FALSE)),O1053=0),0,VLOOKUP(CONCATENATE("ALI_",$C1053,"_SEG_",$I1053,"_PROV_",$D1053),Catalogo_Precios,AK$8,FALSE))</f>
        <v>870</v>
      </c>
      <c r="AL1053" s="53"/>
      <c r="AM1053" s="59" t="str">
        <f t="shared" si="12486"/>
        <v>ALI_33_SEG_8</v>
      </c>
      <c r="AN1053" s="59" t="str">
        <f t="shared" si="12487"/>
        <v>ALI_33_SEG_8_VAL_22410728</v>
      </c>
      <c r="AO1053" s="60">
        <f t="shared" ref="AO1053" si="12697">IF(OR(AB1053="",AB1053=0),0,COUNTIF(Codificacion,AM1053))</f>
        <v>2</v>
      </c>
      <c r="AP1053" s="61">
        <f t="array" ref="AP1053">MIN(IF(Codificacion=AM1053,Total_Cotizacion,""))</f>
        <v>22410728</v>
      </c>
      <c r="AQ1053" s="62" t="b">
        <f t="shared" si="12489"/>
        <v>1</v>
      </c>
      <c r="AR1053" s="51" t="str">
        <f t="shared" ref="AR1053" si="12698">IF(COUNTIF(Codificacion2,CONCATENATE(AM1053,"_VAL_",AB1053))&gt;1,"Empate","")</f>
        <v/>
      </c>
      <c r="AS1053" s="63" t="str">
        <f t="shared" si="12088"/>
        <v>X</v>
      </c>
      <c r="AT1053" s="59" t="str">
        <f t="shared" si="12491"/>
        <v>ALI_33_SEG_8_X</v>
      </c>
      <c r="AU1053" s="63">
        <f t="shared" ref="AU1053" si="12699">IF(AND(COUNTIF(Codificacion3,AT1053)&lt;AO1053),1,COUNTIF(Codificacion3,AT1053))</f>
        <v>1</v>
      </c>
      <c r="AV1053" s="62" t="str">
        <f t="shared" si="12493"/>
        <v>Cotizacion Seleccionada</v>
      </c>
      <c r="AW1053" s="53"/>
      <c r="AX1053" s="51" t="str">
        <f t="shared" si="12494"/>
        <v>ALI_33_SEG_8VERDADERO</v>
      </c>
      <c r="AY1053" s="51">
        <f t="shared" si="12475"/>
        <v>1</v>
      </c>
      <c r="AZ1053" s="64" t="b">
        <f t="shared" si="12495"/>
        <v>0</v>
      </c>
    </row>
    <row r="1054" spans="1:52" x14ac:dyDescent="0.2">
      <c r="A1054" s="50" t="b">
        <f t="shared" si="12438"/>
        <v>0</v>
      </c>
      <c r="B1054" s="51" t="s">
        <v>133</v>
      </c>
      <c r="C1054" s="52">
        <v>33</v>
      </c>
      <c r="D1054" s="52">
        <f t="shared" ref="D1054" si="12700">IF(ISERROR(VLOOKUP(E1054,Proveedores,2,FALSE)),"",VLOOKUP(E1054,Proveedores,2,FALSE))</f>
        <v>2093</v>
      </c>
      <c r="E1054" s="53" t="s">
        <v>134</v>
      </c>
      <c r="F1054" s="54">
        <v>69</v>
      </c>
      <c r="G1054" s="53" t="s">
        <v>105</v>
      </c>
      <c r="H1054" s="53" t="s">
        <v>122</v>
      </c>
      <c r="I1054" s="52">
        <v>9</v>
      </c>
      <c r="J1054" s="53" t="s">
        <v>58</v>
      </c>
      <c r="K1054" s="55">
        <v>44835</v>
      </c>
      <c r="L1054" s="56">
        <v>8433</v>
      </c>
      <c r="M1054" s="56">
        <v>9821</v>
      </c>
      <c r="N1054" s="56">
        <v>6812</v>
      </c>
      <c r="O1054" s="56">
        <v>296</v>
      </c>
      <c r="P1054" s="57">
        <v>893</v>
      </c>
      <c r="Q1054" s="58">
        <v>0</v>
      </c>
      <c r="R1054" s="57">
        <v>893</v>
      </c>
      <c r="S1054" s="57">
        <v>893</v>
      </c>
      <c r="T1054" s="58">
        <v>0</v>
      </c>
      <c r="U1054" s="57">
        <v>893</v>
      </c>
      <c r="V1054" s="57">
        <v>893</v>
      </c>
      <c r="W1054" s="58">
        <v>0</v>
      </c>
      <c r="X1054" s="57">
        <v>893</v>
      </c>
      <c r="Y1054" s="57">
        <v>893</v>
      </c>
      <c r="Z1054" s="58">
        <v>0</v>
      </c>
      <c r="AA1054" s="57">
        <v>893</v>
      </c>
      <c r="AB1054" s="57">
        <v>22648266</v>
      </c>
      <c r="AC1054" s="53" t="str">
        <f t="shared" si="12477"/>
        <v>Registro Valido</v>
      </c>
      <c r="AD1054" s="57">
        <f t="shared" ref="AD1054" si="12701">IF(OR(ISERROR(VLOOKUP(CONCATENATE("ALI_",$C1054,"_SEG_",$I1054,"_PROV_",$D1054),Catalogo_Precios,AD$8,FALSE)),L1054=0),0,VLOOKUP(CONCATENATE("ALI_",$C1054,"_SEG_",$I1054,"_PROV_",$D1054),Catalogo_Precios,AD$8,FALSE))</f>
        <v>893</v>
      </c>
      <c r="AE1054" s="57">
        <f t="shared" ref="AE1054" si="12702">IF(OR(ISERROR(VLOOKUP(CONCATENATE("ALI_",$C1054,"_SEG_",$I1054,"_PROV_",$D1054),Catalogo_Precios,AE$8,FALSE)),M1054=0),0,VLOOKUP(CONCATENATE("ALI_",$C1054,"_SEG_",$I1054,"_PROV_",$D1054),Catalogo_Precios,AE$8,FALSE))</f>
        <v>893</v>
      </c>
      <c r="AF1054" s="57">
        <f t="shared" ref="AF1054" si="12703">IF(OR(ISERROR(VLOOKUP(CONCATENATE("ALI_",$C1054,"_SEG_",$I1054,"_PROV_",$D1054),Catalogo_Precios,AF$8,FALSE)),N1054=0),0,VLOOKUP(CONCATENATE("ALI_",$C1054,"_SEG_",$I1054,"_PROV_",$D1054),Catalogo_Precios,AF$8,FALSE))</f>
        <v>893</v>
      </c>
      <c r="AG1054" s="57">
        <f t="shared" ref="AG1054" si="12704">IF(OR(ISERROR(VLOOKUP(CONCATENATE("ALI_",$C1054,"_SEG_",$I1054,"_PROV_",$D1054),Catalogo_Precios,AG$8,FALSE)),O1054=0),0,VLOOKUP(CONCATENATE("ALI_",$C1054,"_SEG_",$I1054,"_PROV_",$D1054),Catalogo_Precios,AG$8,FALSE))</f>
        <v>893</v>
      </c>
      <c r="AH1054" s="57">
        <f t="shared" ref="AH1054" si="12705">IF(OR(ISERROR(VLOOKUP(CONCATENATE("ALI_",$C1054,"_SEG_",$I1054,"_PROV_",$D1054),Catalogo_Precios,AH$8,FALSE)),L1054=0),0,VLOOKUP(CONCATENATE("ALI_",$C1054,"_SEG_",$I1054,"_PROV_",$D1054),Catalogo_Precios,AH$8,FALSE))</f>
        <v>870</v>
      </c>
      <c r="AI1054" s="57">
        <f t="shared" ref="AI1054" si="12706">IF(OR(ISERROR(VLOOKUP(CONCATENATE("ALI_",$C1054,"_SEG_",$I1054,"_PROV_",$D1054),Catalogo_Precios,AI$8,FALSE)),M1054=0),0,VLOOKUP(CONCATENATE("ALI_",$C1054,"_SEG_",$I1054,"_PROV_",$D1054),Catalogo_Precios,AI$8,FALSE))</f>
        <v>870</v>
      </c>
      <c r="AJ1054" s="57">
        <f t="shared" ref="AJ1054" si="12707">IF(OR(ISERROR(VLOOKUP(CONCATENATE("ALI_",$C1054,"_SEG_",$I1054,"_PROV_",$D1054),Catalogo_Precios,AJ$8,FALSE)),N1054=0),0,VLOOKUP(CONCATENATE("ALI_",$C1054,"_SEG_",$I1054,"_PROV_",$D1054),Catalogo_Precios,AJ$8,FALSE))</f>
        <v>870</v>
      </c>
      <c r="AK1054" s="57">
        <f t="shared" ref="AK1054" si="12708">IF(OR(ISERROR(VLOOKUP(CONCATENATE("ALI_",$C1054,"_SEG_",$I1054,"_PROV_",$D1054),Catalogo_Precios,AK$8,FALSE)),O1054=0),0,VLOOKUP(CONCATENATE("ALI_",$C1054,"_SEG_",$I1054,"_PROV_",$D1054),Catalogo_Precios,AK$8,FALSE))</f>
        <v>870</v>
      </c>
      <c r="AL1054" s="53"/>
      <c r="AM1054" s="59" t="str">
        <f t="shared" si="12486"/>
        <v>ALI_33_SEG_9</v>
      </c>
      <c r="AN1054" s="59" t="str">
        <f t="shared" si="12487"/>
        <v>ALI_33_SEG_9_VAL_22648266</v>
      </c>
      <c r="AO1054" s="60">
        <f t="shared" ref="AO1054" si="12709">IF(OR(AB1054="",AB1054=0),0,COUNTIF(Codificacion,AM1054))</f>
        <v>3</v>
      </c>
      <c r="AP1054" s="61">
        <f t="array" ref="AP1054">MIN(IF(Codificacion=AM1054,Total_Cotizacion,""))</f>
        <v>20725319.16</v>
      </c>
      <c r="AQ1054" s="62" t="b">
        <f t="shared" si="12489"/>
        <v>0</v>
      </c>
      <c r="AR1054" s="51" t="str">
        <f t="shared" ref="AR1054" si="12710">IF(COUNTIF(Codificacion2,CONCATENATE(AM1054,"_VAL_",AB1054))&gt;1,"Empate","")</f>
        <v/>
      </c>
      <c r="AS1054" s="63" t="str">
        <f t="shared" si="12088"/>
        <v/>
      </c>
      <c r="AT1054" s="59" t="str">
        <f t="shared" si="12491"/>
        <v>ALI_33_SEG_9_</v>
      </c>
      <c r="AU1054" s="63">
        <f t="shared" ref="AU1054" si="12711">IF(AND(COUNTIF(Codificacion3,AT1054)&lt;AO1054),1,COUNTIF(Codificacion3,AT1054))</f>
        <v>1</v>
      </c>
      <c r="AV1054" s="62" t="str">
        <f t="shared" si="12493"/>
        <v>No Seleccionada</v>
      </c>
      <c r="AW1054" s="53"/>
      <c r="AX1054" s="51" t="str">
        <f t="shared" si="12494"/>
        <v>ALI_33_SEG_9FALSO</v>
      </c>
      <c r="AY1054" s="51">
        <f t="shared" si="12475"/>
        <v>2</v>
      </c>
      <c r="AZ1054" s="64" t="b">
        <f t="shared" si="12495"/>
        <v>0</v>
      </c>
    </row>
    <row r="1055" spans="1:52" x14ac:dyDescent="0.2">
      <c r="A1055" s="50" t="b">
        <f t="shared" si="12438"/>
        <v>0</v>
      </c>
      <c r="B1055" s="51" t="s">
        <v>133</v>
      </c>
      <c r="C1055" s="52">
        <v>33</v>
      </c>
      <c r="D1055" s="52">
        <f t="shared" ref="D1055" si="12712">IF(ISERROR(VLOOKUP(E1055,Proveedores,2,FALSE)),"",VLOOKUP(E1055,Proveedores,2,FALSE))</f>
        <v>2093</v>
      </c>
      <c r="E1055" s="53" t="s">
        <v>134</v>
      </c>
      <c r="F1055" s="54">
        <v>70</v>
      </c>
      <c r="G1055" s="53" t="s">
        <v>105</v>
      </c>
      <c r="H1055" s="53" t="s">
        <v>122</v>
      </c>
      <c r="I1055" s="52">
        <v>10</v>
      </c>
      <c r="J1055" s="53" t="s">
        <v>58</v>
      </c>
      <c r="K1055" s="55">
        <v>44835</v>
      </c>
      <c r="L1055" s="56">
        <v>8444</v>
      </c>
      <c r="M1055" s="56">
        <v>9838</v>
      </c>
      <c r="N1055" s="56">
        <v>6823</v>
      </c>
      <c r="O1055" s="56">
        <v>297</v>
      </c>
      <c r="P1055" s="57">
        <v>893</v>
      </c>
      <c r="Q1055" s="58">
        <v>0</v>
      </c>
      <c r="R1055" s="57">
        <v>893</v>
      </c>
      <c r="S1055" s="57">
        <v>893</v>
      </c>
      <c r="T1055" s="58">
        <v>0</v>
      </c>
      <c r="U1055" s="57">
        <v>893</v>
      </c>
      <c r="V1055" s="57">
        <v>893</v>
      </c>
      <c r="W1055" s="58">
        <v>0</v>
      </c>
      <c r="X1055" s="57">
        <v>893</v>
      </c>
      <c r="Y1055" s="57">
        <v>893</v>
      </c>
      <c r="Z1055" s="58">
        <v>0</v>
      </c>
      <c r="AA1055" s="57">
        <v>893</v>
      </c>
      <c r="AB1055" s="57">
        <v>22683986</v>
      </c>
      <c r="AC1055" s="53" t="str">
        <f t="shared" si="12477"/>
        <v>Registro Valido</v>
      </c>
      <c r="AD1055" s="57">
        <f t="shared" ref="AD1055" si="12713">IF(OR(ISERROR(VLOOKUP(CONCATENATE("ALI_",$C1055,"_SEG_",$I1055,"_PROV_",$D1055),Catalogo_Precios,AD$8,FALSE)),L1055=0),0,VLOOKUP(CONCATENATE("ALI_",$C1055,"_SEG_",$I1055,"_PROV_",$D1055),Catalogo_Precios,AD$8,FALSE))</f>
        <v>893</v>
      </c>
      <c r="AE1055" s="57">
        <f t="shared" ref="AE1055" si="12714">IF(OR(ISERROR(VLOOKUP(CONCATENATE("ALI_",$C1055,"_SEG_",$I1055,"_PROV_",$D1055),Catalogo_Precios,AE$8,FALSE)),M1055=0),0,VLOOKUP(CONCATENATE("ALI_",$C1055,"_SEG_",$I1055,"_PROV_",$D1055),Catalogo_Precios,AE$8,FALSE))</f>
        <v>893</v>
      </c>
      <c r="AF1055" s="57">
        <f t="shared" ref="AF1055" si="12715">IF(OR(ISERROR(VLOOKUP(CONCATENATE("ALI_",$C1055,"_SEG_",$I1055,"_PROV_",$D1055),Catalogo_Precios,AF$8,FALSE)),N1055=0),0,VLOOKUP(CONCATENATE("ALI_",$C1055,"_SEG_",$I1055,"_PROV_",$D1055),Catalogo_Precios,AF$8,FALSE))</f>
        <v>893</v>
      </c>
      <c r="AG1055" s="57">
        <f t="shared" ref="AG1055" si="12716">IF(OR(ISERROR(VLOOKUP(CONCATENATE("ALI_",$C1055,"_SEG_",$I1055,"_PROV_",$D1055),Catalogo_Precios,AG$8,FALSE)),O1055=0),0,VLOOKUP(CONCATENATE("ALI_",$C1055,"_SEG_",$I1055,"_PROV_",$D1055),Catalogo_Precios,AG$8,FALSE))</f>
        <v>893</v>
      </c>
      <c r="AH1055" s="57">
        <f t="shared" ref="AH1055" si="12717">IF(OR(ISERROR(VLOOKUP(CONCATENATE("ALI_",$C1055,"_SEG_",$I1055,"_PROV_",$D1055),Catalogo_Precios,AH$8,FALSE)),L1055=0),0,VLOOKUP(CONCATENATE("ALI_",$C1055,"_SEG_",$I1055,"_PROV_",$D1055),Catalogo_Precios,AH$8,FALSE))</f>
        <v>870</v>
      </c>
      <c r="AI1055" s="57">
        <f t="shared" ref="AI1055" si="12718">IF(OR(ISERROR(VLOOKUP(CONCATENATE("ALI_",$C1055,"_SEG_",$I1055,"_PROV_",$D1055),Catalogo_Precios,AI$8,FALSE)),M1055=0),0,VLOOKUP(CONCATENATE("ALI_",$C1055,"_SEG_",$I1055,"_PROV_",$D1055),Catalogo_Precios,AI$8,FALSE))</f>
        <v>870</v>
      </c>
      <c r="AJ1055" s="57">
        <f t="shared" ref="AJ1055" si="12719">IF(OR(ISERROR(VLOOKUP(CONCATENATE("ALI_",$C1055,"_SEG_",$I1055,"_PROV_",$D1055),Catalogo_Precios,AJ$8,FALSE)),N1055=0),0,VLOOKUP(CONCATENATE("ALI_",$C1055,"_SEG_",$I1055,"_PROV_",$D1055),Catalogo_Precios,AJ$8,FALSE))</f>
        <v>870</v>
      </c>
      <c r="AK1055" s="57">
        <f t="shared" ref="AK1055" si="12720">IF(OR(ISERROR(VLOOKUP(CONCATENATE("ALI_",$C1055,"_SEG_",$I1055,"_PROV_",$D1055),Catalogo_Precios,AK$8,FALSE)),O1055=0),0,VLOOKUP(CONCATENATE("ALI_",$C1055,"_SEG_",$I1055,"_PROV_",$D1055),Catalogo_Precios,AK$8,FALSE))</f>
        <v>870</v>
      </c>
      <c r="AL1055" s="53"/>
      <c r="AM1055" s="59" t="str">
        <f t="shared" si="12486"/>
        <v>ALI_33_SEG_10</v>
      </c>
      <c r="AN1055" s="59" t="str">
        <f t="shared" si="12487"/>
        <v>ALI_33_SEG_10_VAL_22683986</v>
      </c>
      <c r="AO1055" s="60">
        <f t="shared" ref="AO1055" si="12721">IF(OR(AB1055="",AB1055=0),0,COUNTIF(Codificacion,AM1055))</f>
        <v>3</v>
      </c>
      <c r="AP1055" s="61">
        <f t="array" ref="AP1055">MIN(IF(Codificacion=AM1055,Total_Cotizacion,""))</f>
        <v>21214226.279999997</v>
      </c>
      <c r="AQ1055" s="62" t="b">
        <f t="shared" si="12489"/>
        <v>0</v>
      </c>
      <c r="AR1055" s="51" t="str">
        <f t="shared" ref="AR1055" si="12722">IF(COUNTIF(Codificacion2,CONCATENATE(AM1055,"_VAL_",AB1055))&gt;1,"Empate","")</f>
        <v/>
      </c>
      <c r="AS1055" s="63" t="str">
        <f t="shared" si="12088"/>
        <v/>
      </c>
      <c r="AT1055" s="59" t="str">
        <f t="shared" si="12491"/>
        <v>ALI_33_SEG_10_</v>
      </c>
      <c r="AU1055" s="63">
        <f t="shared" ref="AU1055" si="12723">IF(AND(COUNTIF(Codificacion3,AT1055)&lt;AO1055),1,COUNTIF(Codificacion3,AT1055))</f>
        <v>1</v>
      </c>
      <c r="AV1055" s="62" t="str">
        <f t="shared" si="12493"/>
        <v>No Seleccionada</v>
      </c>
      <c r="AW1055" s="53"/>
      <c r="AX1055" s="51" t="str">
        <f t="shared" si="12494"/>
        <v>ALI_33_SEG_10FALSO</v>
      </c>
      <c r="AY1055" s="51">
        <f t="shared" si="12475"/>
        <v>2</v>
      </c>
      <c r="AZ1055" s="64" t="b">
        <f t="shared" si="12495"/>
        <v>0</v>
      </c>
    </row>
    <row r="1056" spans="1:52" x14ac:dyDescent="0.2">
      <c r="A1056" s="50" t="str">
        <f t="shared" si="12438"/>
        <v>ALI_33_SEG_11</v>
      </c>
      <c r="B1056" s="51" t="s">
        <v>133</v>
      </c>
      <c r="C1056" s="52">
        <v>33</v>
      </c>
      <c r="D1056" s="52">
        <f t="shared" ref="D1056" si="12724">IF(ISERROR(VLOOKUP(E1056,Proveedores,2,FALSE)),"",VLOOKUP(E1056,Proveedores,2,FALSE))</f>
        <v>2093</v>
      </c>
      <c r="E1056" s="53" t="s">
        <v>134</v>
      </c>
      <c r="F1056" s="54">
        <v>71</v>
      </c>
      <c r="G1056" s="53" t="s">
        <v>105</v>
      </c>
      <c r="H1056" s="53" t="s">
        <v>122</v>
      </c>
      <c r="I1056" s="52">
        <v>11</v>
      </c>
      <c r="J1056" s="53" t="s">
        <v>58</v>
      </c>
      <c r="K1056" s="55">
        <v>44835</v>
      </c>
      <c r="L1056" s="56">
        <v>8316</v>
      </c>
      <c r="M1056" s="56">
        <v>9688</v>
      </c>
      <c r="N1056" s="56">
        <v>6721</v>
      </c>
      <c r="O1056" s="56">
        <v>292</v>
      </c>
      <c r="P1056" s="57">
        <v>893</v>
      </c>
      <c r="Q1056" s="58">
        <v>0</v>
      </c>
      <c r="R1056" s="57">
        <v>893</v>
      </c>
      <c r="S1056" s="57">
        <v>893</v>
      </c>
      <c r="T1056" s="58">
        <v>0</v>
      </c>
      <c r="U1056" s="57">
        <v>893</v>
      </c>
      <c r="V1056" s="57">
        <v>893</v>
      </c>
      <c r="W1056" s="58">
        <v>0</v>
      </c>
      <c r="X1056" s="57">
        <v>893</v>
      </c>
      <c r="Y1056" s="57">
        <v>893</v>
      </c>
      <c r="Z1056" s="58">
        <v>0</v>
      </c>
      <c r="AA1056" s="57">
        <v>893</v>
      </c>
      <c r="AB1056" s="57">
        <v>22340181</v>
      </c>
      <c r="AC1056" s="53" t="str">
        <f t="shared" si="12477"/>
        <v>Registro Valido</v>
      </c>
      <c r="AD1056" s="57">
        <f t="shared" ref="AD1056" si="12725">IF(OR(ISERROR(VLOOKUP(CONCATENATE("ALI_",$C1056,"_SEG_",$I1056,"_PROV_",$D1056),Catalogo_Precios,AD$8,FALSE)),L1056=0),0,VLOOKUP(CONCATENATE("ALI_",$C1056,"_SEG_",$I1056,"_PROV_",$D1056),Catalogo_Precios,AD$8,FALSE))</f>
        <v>893</v>
      </c>
      <c r="AE1056" s="57">
        <f t="shared" ref="AE1056" si="12726">IF(OR(ISERROR(VLOOKUP(CONCATENATE("ALI_",$C1056,"_SEG_",$I1056,"_PROV_",$D1056),Catalogo_Precios,AE$8,FALSE)),M1056=0),0,VLOOKUP(CONCATENATE("ALI_",$C1056,"_SEG_",$I1056,"_PROV_",$D1056),Catalogo_Precios,AE$8,FALSE))</f>
        <v>893</v>
      </c>
      <c r="AF1056" s="57">
        <f t="shared" ref="AF1056" si="12727">IF(OR(ISERROR(VLOOKUP(CONCATENATE("ALI_",$C1056,"_SEG_",$I1056,"_PROV_",$D1056),Catalogo_Precios,AF$8,FALSE)),N1056=0),0,VLOOKUP(CONCATENATE("ALI_",$C1056,"_SEG_",$I1056,"_PROV_",$D1056),Catalogo_Precios,AF$8,FALSE))</f>
        <v>893</v>
      </c>
      <c r="AG1056" s="57">
        <f t="shared" ref="AG1056" si="12728">IF(OR(ISERROR(VLOOKUP(CONCATENATE("ALI_",$C1056,"_SEG_",$I1056,"_PROV_",$D1056),Catalogo_Precios,AG$8,FALSE)),O1056=0),0,VLOOKUP(CONCATENATE("ALI_",$C1056,"_SEG_",$I1056,"_PROV_",$D1056),Catalogo_Precios,AG$8,FALSE))</f>
        <v>893</v>
      </c>
      <c r="AH1056" s="57">
        <f t="shared" ref="AH1056" si="12729">IF(OR(ISERROR(VLOOKUP(CONCATENATE("ALI_",$C1056,"_SEG_",$I1056,"_PROV_",$D1056),Catalogo_Precios,AH$8,FALSE)),L1056=0),0,VLOOKUP(CONCATENATE("ALI_",$C1056,"_SEG_",$I1056,"_PROV_",$D1056),Catalogo_Precios,AH$8,FALSE))</f>
        <v>870</v>
      </c>
      <c r="AI1056" s="57">
        <f t="shared" ref="AI1056" si="12730">IF(OR(ISERROR(VLOOKUP(CONCATENATE("ALI_",$C1056,"_SEG_",$I1056,"_PROV_",$D1056),Catalogo_Precios,AI$8,FALSE)),M1056=0),0,VLOOKUP(CONCATENATE("ALI_",$C1056,"_SEG_",$I1056,"_PROV_",$D1056),Catalogo_Precios,AI$8,FALSE))</f>
        <v>870</v>
      </c>
      <c r="AJ1056" s="57">
        <f t="shared" ref="AJ1056" si="12731">IF(OR(ISERROR(VLOOKUP(CONCATENATE("ALI_",$C1056,"_SEG_",$I1056,"_PROV_",$D1056),Catalogo_Precios,AJ$8,FALSE)),N1056=0),0,VLOOKUP(CONCATENATE("ALI_",$C1056,"_SEG_",$I1056,"_PROV_",$D1056),Catalogo_Precios,AJ$8,FALSE))</f>
        <v>870</v>
      </c>
      <c r="AK1056" s="57">
        <f t="shared" ref="AK1056" si="12732">IF(OR(ISERROR(VLOOKUP(CONCATENATE("ALI_",$C1056,"_SEG_",$I1056,"_PROV_",$D1056),Catalogo_Precios,AK$8,FALSE)),O1056=0),0,VLOOKUP(CONCATENATE("ALI_",$C1056,"_SEG_",$I1056,"_PROV_",$D1056),Catalogo_Precios,AK$8,FALSE))</f>
        <v>870</v>
      </c>
      <c r="AL1056" s="53"/>
      <c r="AM1056" s="59" t="str">
        <f t="shared" si="12486"/>
        <v>ALI_33_SEG_11</v>
      </c>
      <c r="AN1056" s="59" t="str">
        <f t="shared" si="12487"/>
        <v>ALI_33_SEG_11_VAL_22340181</v>
      </c>
      <c r="AO1056" s="60">
        <f t="shared" ref="AO1056" si="12733">IF(OR(AB1056="",AB1056=0),0,COUNTIF(Codificacion,AM1056))</f>
        <v>2</v>
      </c>
      <c r="AP1056" s="61">
        <f t="array" ref="AP1056">MIN(IF(Codificacion=AM1056,Total_Cotizacion,""))</f>
        <v>22340181</v>
      </c>
      <c r="AQ1056" s="62" t="b">
        <f t="shared" si="12489"/>
        <v>1</v>
      </c>
      <c r="AR1056" s="51" t="str">
        <f t="shared" ref="AR1056" si="12734">IF(COUNTIF(Codificacion2,CONCATENATE(AM1056,"_VAL_",AB1056))&gt;1,"Empate","")</f>
        <v/>
      </c>
      <c r="AS1056" s="63" t="str">
        <f t="shared" si="12088"/>
        <v>X</v>
      </c>
      <c r="AT1056" s="59" t="str">
        <f t="shared" si="12491"/>
        <v>ALI_33_SEG_11_X</v>
      </c>
      <c r="AU1056" s="63">
        <f t="shared" ref="AU1056" si="12735">IF(AND(COUNTIF(Codificacion3,AT1056)&lt;AO1056),1,COUNTIF(Codificacion3,AT1056))</f>
        <v>1</v>
      </c>
      <c r="AV1056" s="62" t="str">
        <f t="shared" si="12493"/>
        <v>Cotizacion Seleccionada</v>
      </c>
      <c r="AW1056" s="53"/>
      <c r="AX1056" s="51" t="str">
        <f t="shared" si="12494"/>
        <v>ALI_33_SEG_11VERDADERO</v>
      </c>
      <c r="AY1056" s="51">
        <f t="shared" si="12475"/>
        <v>1</v>
      </c>
      <c r="AZ1056" s="64" t="b">
        <f t="shared" si="12495"/>
        <v>0</v>
      </c>
    </row>
    <row r="1057" spans="1:52" x14ac:dyDescent="0.2">
      <c r="A1057" s="50" t="b">
        <f t="shared" si="12438"/>
        <v>0</v>
      </c>
      <c r="B1057" s="51" t="s">
        <v>133</v>
      </c>
      <c r="C1057" s="52">
        <v>33</v>
      </c>
      <c r="D1057" s="52">
        <f t="shared" ref="D1057" si="12736">IF(ISERROR(VLOOKUP(E1057,Proveedores,2,FALSE)),"",VLOOKUP(E1057,Proveedores,2,FALSE))</f>
        <v>2093</v>
      </c>
      <c r="E1057" s="53" t="s">
        <v>134</v>
      </c>
      <c r="F1057" s="54">
        <v>72</v>
      </c>
      <c r="G1057" s="53" t="s">
        <v>105</v>
      </c>
      <c r="H1057" s="53" t="s">
        <v>122</v>
      </c>
      <c r="I1057" s="52">
        <v>12</v>
      </c>
      <c r="J1057" s="53" t="s">
        <v>58</v>
      </c>
      <c r="K1057" s="55">
        <v>44835</v>
      </c>
      <c r="L1057" s="56">
        <v>7546</v>
      </c>
      <c r="M1057" s="56">
        <v>8792</v>
      </c>
      <c r="N1057" s="56">
        <v>6097</v>
      </c>
      <c r="O1057" s="56">
        <v>265</v>
      </c>
      <c r="P1057" s="57">
        <v>893</v>
      </c>
      <c r="Q1057" s="58">
        <v>0</v>
      </c>
      <c r="R1057" s="57">
        <v>893</v>
      </c>
      <c r="S1057" s="57">
        <v>893</v>
      </c>
      <c r="T1057" s="58">
        <v>0</v>
      </c>
      <c r="U1057" s="57">
        <v>893</v>
      </c>
      <c r="V1057" s="57">
        <v>893</v>
      </c>
      <c r="W1057" s="58">
        <v>0</v>
      </c>
      <c r="X1057" s="57">
        <v>893</v>
      </c>
      <c r="Y1057" s="57">
        <v>893</v>
      </c>
      <c r="Z1057" s="58">
        <v>0</v>
      </c>
      <c r="AA1057" s="57">
        <v>893</v>
      </c>
      <c r="AB1057" s="57">
        <v>20271100</v>
      </c>
      <c r="AC1057" s="53" t="str">
        <f t="shared" si="12477"/>
        <v>Registro Valido</v>
      </c>
      <c r="AD1057" s="57">
        <f t="shared" ref="AD1057" si="12737">IF(OR(ISERROR(VLOOKUP(CONCATENATE("ALI_",$C1057,"_SEG_",$I1057,"_PROV_",$D1057),Catalogo_Precios,AD$8,FALSE)),L1057=0),0,VLOOKUP(CONCATENATE("ALI_",$C1057,"_SEG_",$I1057,"_PROV_",$D1057),Catalogo_Precios,AD$8,FALSE))</f>
        <v>893</v>
      </c>
      <c r="AE1057" s="57">
        <f t="shared" ref="AE1057" si="12738">IF(OR(ISERROR(VLOOKUP(CONCATENATE("ALI_",$C1057,"_SEG_",$I1057,"_PROV_",$D1057),Catalogo_Precios,AE$8,FALSE)),M1057=0),0,VLOOKUP(CONCATENATE("ALI_",$C1057,"_SEG_",$I1057,"_PROV_",$D1057),Catalogo_Precios,AE$8,FALSE))</f>
        <v>893</v>
      </c>
      <c r="AF1057" s="57">
        <f t="shared" ref="AF1057" si="12739">IF(OR(ISERROR(VLOOKUP(CONCATENATE("ALI_",$C1057,"_SEG_",$I1057,"_PROV_",$D1057),Catalogo_Precios,AF$8,FALSE)),N1057=0),0,VLOOKUP(CONCATENATE("ALI_",$C1057,"_SEG_",$I1057,"_PROV_",$D1057),Catalogo_Precios,AF$8,FALSE))</f>
        <v>893</v>
      </c>
      <c r="AG1057" s="57">
        <f t="shared" ref="AG1057" si="12740">IF(OR(ISERROR(VLOOKUP(CONCATENATE("ALI_",$C1057,"_SEG_",$I1057,"_PROV_",$D1057),Catalogo_Precios,AG$8,FALSE)),O1057=0),0,VLOOKUP(CONCATENATE("ALI_",$C1057,"_SEG_",$I1057,"_PROV_",$D1057),Catalogo_Precios,AG$8,FALSE))</f>
        <v>893</v>
      </c>
      <c r="AH1057" s="57">
        <f t="shared" ref="AH1057" si="12741">IF(OR(ISERROR(VLOOKUP(CONCATENATE("ALI_",$C1057,"_SEG_",$I1057,"_PROV_",$D1057),Catalogo_Precios,AH$8,FALSE)),L1057=0),0,VLOOKUP(CONCATENATE("ALI_",$C1057,"_SEG_",$I1057,"_PROV_",$D1057),Catalogo_Precios,AH$8,FALSE))</f>
        <v>870</v>
      </c>
      <c r="AI1057" s="57">
        <f t="shared" ref="AI1057" si="12742">IF(OR(ISERROR(VLOOKUP(CONCATENATE("ALI_",$C1057,"_SEG_",$I1057,"_PROV_",$D1057),Catalogo_Precios,AI$8,FALSE)),M1057=0),0,VLOOKUP(CONCATENATE("ALI_",$C1057,"_SEG_",$I1057,"_PROV_",$D1057),Catalogo_Precios,AI$8,FALSE))</f>
        <v>870</v>
      </c>
      <c r="AJ1057" s="57">
        <f t="shared" ref="AJ1057" si="12743">IF(OR(ISERROR(VLOOKUP(CONCATENATE("ALI_",$C1057,"_SEG_",$I1057,"_PROV_",$D1057),Catalogo_Precios,AJ$8,FALSE)),N1057=0),0,VLOOKUP(CONCATENATE("ALI_",$C1057,"_SEG_",$I1057,"_PROV_",$D1057),Catalogo_Precios,AJ$8,FALSE))</f>
        <v>870</v>
      </c>
      <c r="AK1057" s="57">
        <f t="shared" ref="AK1057" si="12744">IF(OR(ISERROR(VLOOKUP(CONCATENATE("ALI_",$C1057,"_SEG_",$I1057,"_PROV_",$D1057),Catalogo_Precios,AK$8,FALSE)),O1057=0),0,VLOOKUP(CONCATENATE("ALI_",$C1057,"_SEG_",$I1057,"_PROV_",$D1057),Catalogo_Precios,AK$8,FALSE))</f>
        <v>870</v>
      </c>
      <c r="AL1057" s="53"/>
      <c r="AM1057" s="59" t="str">
        <f t="shared" si="12486"/>
        <v>ALI_33_SEG_12</v>
      </c>
      <c r="AN1057" s="59" t="str">
        <f t="shared" si="12487"/>
        <v>ALI_33_SEG_12_VAL_20271100</v>
      </c>
      <c r="AO1057" s="60">
        <f t="shared" ref="AO1057" si="12745">IF(OR(AB1057="",AB1057=0),0,COUNTIF(Codificacion,AM1057))</f>
        <v>4</v>
      </c>
      <c r="AP1057" s="61">
        <f t="array" ref="AP1057">MIN(IF(Codificacion=AM1057,Total_Cotizacion,""))</f>
        <v>15799200</v>
      </c>
      <c r="AQ1057" s="62" t="b">
        <f t="shared" si="12489"/>
        <v>0</v>
      </c>
      <c r="AR1057" s="51" t="str">
        <f t="shared" ref="AR1057" si="12746">IF(COUNTIF(Codificacion2,CONCATENATE(AM1057,"_VAL_",AB1057))&gt;1,"Empate","")</f>
        <v/>
      </c>
      <c r="AS1057" s="63" t="str">
        <f t="shared" si="12088"/>
        <v/>
      </c>
      <c r="AT1057" s="59" t="str">
        <f t="shared" si="12491"/>
        <v>ALI_33_SEG_12_</v>
      </c>
      <c r="AU1057" s="63">
        <f t="shared" ref="AU1057" si="12747">IF(AND(COUNTIF(Codificacion3,AT1057)&lt;AO1057),1,COUNTIF(Codificacion3,AT1057))</f>
        <v>1</v>
      </c>
      <c r="AV1057" s="62" t="str">
        <f t="shared" si="12493"/>
        <v>No Seleccionada</v>
      </c>
      <c r="AW1057" s="53"/>
      <c r="AX1057" s="51" t="str">
        <f t="shared" si="12494"/>
        <v>ALI_33_SEG_12FALSO</v>
      </c>
      <c r="AY1057" s="51">
        <f t="shared" si="12475"/>
        <v>3</v>
      </c>
      <c r="AZ1057" s="64" t="b">
        <f t="shared" si="12495"/>
        <v>0</v>
      </c>
    </row>
    <row r="1058" spans="1:52" x14ac:dyDescent="0.2">
      <c r="A1058" s="50" t="b">
        <f t="shared" si="12438"/>
        <v>0</v>
      </c>
      <c r="B1058" s="51" t="s">
        <v>133</v>
      </c>
      <c r="C1058" s="52">
        <v>33</v>
      </c>
      <c r="D1058" s="52">
        <f t="shared" ref="D1058" si="12748">IF(ISERROR(VLOOKUP(E1058,Proveedores,2,FALSE)),"",VLOOKUP(E1058,Proveedores,2,FALSE))</f>
        <v>2093</v>
      </c>
      <c r="E1058" s="53" t="s">
        <v>134</v>
      </c>
      <c r="F1058" s="54">
        <v>73</v>
      </c>
      <c r="G1058" s="53" t="s">
        <v>105</v>
      </c>
      <c r="H1058" s="53" t="s">
        <v>122</v>
      </c>
      <c r="I1058" s="52">
        <v>13</v>
      </c>
      <c r="J1058" s="53" t="s">
        <v>58</v>
      </c>
      <c r="K1058" s="55">
        <v>44835</v>
      </c>
      <c r="L1058" s="56">
        <v>8015</v>
      </c>
      <c r="M1058" s="56">
        <v>9335</v>
      </c>
      <c r="N1058" s="56">
        <v>6473</v>
      </c>
      <c r="O1058" s="56">
        <v>282</v>
      </c>
      <c r="P1058" s="57">
        <v>893</v>
      </c>
      <c r="Q1058" s="58">
        <v>0</v>
      </c>
      <c r="R1058" s="57">
        <v>893</v>
      </c>
      <c r="S1058" s="57">
        <v>893</v>
      </c>
      <c r="T1058" s="58">
        <v>0</v>
      </c>
      <c r="U1058" s="57">
        <v>893</v>
      </c>
      <c r="V1058" s="57">
        <v>893</v>
      </c>
      <c r="W1058" s="58">
        <v>0</v>
      </c>
      <c r="X1058" s="57">
        <v>893</v>
      </c>
      <c r="Y1058" s="57">
        <v>893</v>
      </c>
      <c r="Z1058" s="58">
        <v>0</v>
      </c>
      <c r="AA1058" s="57">
        <v>893</v>
      </c>
      <c r="AB1058" s="57">
        <v>21525765</v>
      </c>
      <c r="AC1058" s="53" t="str">
        <f t="shared" si="12477"/>
        <v>Registro Valido</v>
      </c>
      <c r="AD1058" s="57">
        <f t="shared" ref="AD1058" si="12749">IF(OR(ISERROR(VLOOKUP(CONCATENATE("ALI_",$C1058,"_SEG_",$I1058,"_PROV_",$D1058),Catalogo_Precios,AD$8,FALSE)),L1058=0),0,VLOOKUP(CONCATENATE("ALI_",$C1058,"_SEG_",$I1058,"_PROV_",$D1058),Catalogo_Precios,AD$8,FALSE))</f>
        <v>893</v>
      </c>
      <c r="AE1058" s="57">
        <f t="shared" ref="AE1058" si="12750">IF(OR(ISERROR(VLOOKUP(CONCATENATE("ALI_",$C1058,"_SEG_",$I1058,"_PROV_",$D1058),Catalogo_Precios,AE$8,FALSE)),M1058=0),0,VLOOKUP(CONCATENATE("ALI_",$C1058,"_SEG_",$I1058,"_PROV_",$D1058),Catalogo_Precios,AE$8,FALSE))</f>
        <v>893</v>
      </c>
      <c r="AF1058" s="57">
        <f t="shared" ref="AF1058" si="12751">IF(OR(ISERROR(VLOOKUP(CONCATENATE("ALI_",$C1058,"_SEG_",$I1058,"_PROV_",$D1058),Catalogo_Precios,AF$8,FALSE)),N1058=0),0,VLOOKUP(CONCATENATE("ALI_",$C1058,"_SEG_",$I1058,"_PROV_",$D1058),Catalogo_Precios,AF$8,FALSE))</f>
        <v>893</v>
      </c>
      <c r="AG1058" s="57">
        <f t="shared" ref="AG1058" si="12752">IF(OR(ISERROR(VLOOKUP(CONCATENATE("ALI_",$C1058,"_SEG_",$I1058,"_PROV_",$D1058),Catalogo_Precios,AG$8,FALSE)),O1058=0),0,VLOOKUP(CONCATENATE("ALI_",$C1058,"_SEG_",$I1058,"_PROV_",$D1058),Catalogo_Precios,AG$8,FALSE))</f>
        <v>893</v>
      </c>
      <c r="AH1058" s="57">
        <f t="shared" ref="AH1058" si="12753">IF(OR(ISERROR(VLOOKUP(CONCATENATE("ALI_",$C1058,"_SEG_",$I1058,"_PROV_",$D1058),Catalogo_Precios,AH$8,FALSE)),L1058=0),0,VLOOKUP(CONCATENATE("ALI_",$C1058,"_SEG_",$I1058,"_PROV_",$D1058),Catalogo_Precios,AH$8,FALSE))</f>
        <v>870</v>
      </c>
      <c r="AI1058" s="57">
        <f t="shared" ref="AI1058" si="12754">IF(OR(ISERROR(VLOOKUP(CONCATENATE("ALI_",$C1058,"_SEG_",$I1058,"_PROV_",$D1058),Catalogo_Precios,AI$8,FALSE)),M1058=0),0,VLOOKUP(CONCATENATE("ALI_",$C1058,"_SEG_",$I1058,"_PROV_",$D1058),Catalogo_Precios,AI$8,FALSE))</f>
        <v>870</v>
      </c>
      <c r="AJ1058" s="57">
        <f t="shared" ref="AJ1058" si="12755">IF(OR(ISERROR(VLOOKUP(CONCATENATE("ALI_",$C1058,"_SEG_",$I1058,"_PROV_",$D1058),Catalogo_Precios,AJ$8,FALSE)),N1058=0),0,VLOOKUP(CONCATENATE("ALI_",$C1058,"_SEG_",$I1058,"_PROV_",$D1058),Catalogo_Precios,AJ$8,FALSE))</f>
        <v>870</v>
      </c>
      <c r="AK1058" s="57">
        <f t="shared" ref="AK1058" si="12756">IF(OR(ISERROR(VLOOKUP(CONCATENATE("ALI_",$C1058,"_SEG_",$I1058,"_PROV_",$D1058),Catalogo_Precios,AK$8,FALSE)),O1058=0),0,VLOOKUP(CONCATENATE("ALI_",$C1058,"_SEG_",$I1058,"_PROV_",$D1058),Catalogo_Precios,AK$8,FALSE))</f>
        <v>870</v>
      </c>
      <c r="AL1058" s="53"/>
      <c r="AM1058" s="59" t="str">
        <f t="shared" si="12486"/>
        <v>ALI_33_SEG_13</v>
      </c>
      <c r="AN1058" s="59" t="str">
        <f t="shared" si="12487"/>
        <v>ALI_33_SEG_13_VAL_21525765</v>
      </c>
      <c r="AO1058" s="60">
        <f t="shared" ref="AO1058" si="12757">IF(OR(AB1058="",AB1058=0),0,COUNTIF(Codificacion,AM1058))</f>
        <v>3</v>
      </c>
      <c r="AP1058" s="61">
        <f t="array" ref="AP1058">MIN(IF(Codificacion=AM1058,Total_Cotizacion,""))</f>
        <v>20563975.5</v>
      </c>
      <c r="AQ1058" s="62" t="b">
        <f t="shared" si="12489"/>
        <v>0</v>
      </c>
      <c r="AR1058" s="51" t="str">
        <f t="shared" ref="AR1058" si="12758">IF(COUNTIF(Codificacion2,CONCATENATE(AM1058,"_VAL_",AB1058))&gt;1,"Empate","")</f>
        <v/>
      </c>
      <c r="AS1058" s="63" t="str">
        <f t="shared" si="12088"/>
        <v/>
      </c>
      <c r="AT1058" s="59" t="str">
        <f t="shared" si="12491"/>
        <v>ALI_33_SEG_13_</v>
      </c>
      <c r="AU1058" s="63">
        <f t="shared" ref="AU1058" si="12759">IF(AND(COUNTIF(Codificacion3,AT1058)&lt;AO1058),1,COUNTIF(Codificacion3,AT1058))</f>
        <v>1</v>
      </c>
      <c r="AV1058" s="62" t="str">
        <f t="shared" si="12493"/>
        <v>No Seleccionada</v>
      </c>
      <c r="AW1058" s="53"/>
      <c r="AX1058" s="51" t="str">
        <f t="shared" si="12494"/>
        <v>ALI_33_SEG_13FALSO</v>
      </c>
      <c r="AY1058" s="51">
        <f t="shared" si="12475"/>
        <v>2</v>
      </c>
      <c r="AZ1058" s="64" t="b">
        <f t="shared" si="12495"/>
        <v>0</v>
      </c>
    </row>
    <row r="1059" spans="1:52" x14ac:dyDescent="0.2">
      <c r="A1059" s="50" t="str">
        <f t="shared" si="12438"/>
        <v>ALI_33_SEG_14</v>
      </c>
      <c r="B1059" s="51" t="s">
        <v>133</v>
      </c>
      <c r="C1059" s="52">
        <v>33</v>
      </c>
      <c r="D1059" s="52">
        <f t="shared" ref="D1059" si="12760">IF(ISERROR(VLOOKUP(E1059,Proveedores,2,FALSE)),"",VLOOKUP(E1059,Proveedores,2,FALSE))</f>
        <v>2093</v>
      </c>
      <c r="E1059" s="53" t="s">
        <v>134</v>
      </c>
      <c r="F1059" s="54">
        <v>74</v>
      </c>
      <c r="G1059" s="53" t="s">
        <v>105</v>
      </c>
      <c r="H1059" s="53" t="s">
        <v>122</v>
      </c>
      <c r="I1059" s="52">
        <v>14</v>
      </c>
      <c r="J1059" s="53" t="s">
        <v>58</v>
      </c>
      <c r="K1059" s="55">
        <v>44835</v>
      </c>
      <c r="L1059" s="56">
        <v>7942</v>
      </c>
      <c r="M1059" s="56">
        <v>9249</v>
      </c>
      <c r="N1059" s="56">
        <v>6414</v>
      </c>
      <c r="O1059" s="56">
        <v>279</v>
      </c>
      <c r="P1059" s="57">
        <v>893</v>
      </c>
      <c r="Q1059" s="58">
        <v>0</v>
      </c>
      <c r="R1059" s="57">
        <v>893</v>
      </c>
      <c r="S1059" s="57">
        <v>893</v>
      </c>
      <c r="T1059" s="58">
        <v>0</v>
      </c>
      <c r="U1059" s="57">
        <v>893</v>
      </c>
      <c r="V1059" s="57">
        <v>893</v>
      </c>
      <c r="W1059" s="58">
        <v>0</v>
      </c>
      <c r="X1059" s="57">
        <v>893</v>
      </c>
      <c r="Y1059" s="57">
        <v>893</v>
      </c>
      <c r="Z1059" s="58">
        <v>0</v>
      </c>
      <c r="AA1059" s="57">
        <v>893</v>
      </c>
      <c r="AB1059" s="57">
        <v>21328412</v>
      </c>
      <c r="AC1059" s="53" t="str">
        <f t="shared" si="12477"/>
        <v>Registro Valido</v>
      </c>
      <c r="AD1059" s="57">
        <f t="shared" ref="AD1059" si="12761">IF(OR(ISERROR(VLOOKUP(CONCATENATE("ALI_",$C1059,"_SEG_",$I1059,"_PROV_",$D1059),Catalogo_Precios,AD$8,FALSE)),L1059=0),0,VLOOKUP(CONCATENATE("ALI_",$C1059,"_SEG_",$I1059,"_PROV_",$D1059),Catalogo_Precios,AD$8,FALSE))</f>
        <v>893</v>
      </c>
      <c r="AE1059" s="57">
        <f t="shared" ref="AE1059" si="12762">IF(OR(ISERROR(VLOOKUP(CONCATENATE("ALI_",$C1059,"_SEG_",$I1059,"_PROV_",$D1059),Catalogo_Precios,AE$8,FALSE)),M1059=0),0,VLOOKUP(CONCATENATE("ALI_",$C1059,"_SEG_",$I1059,"_PROV_",$D1059),Catalogo_Precios,AE$8,FALSE))</f>
        <v>893</v>
      </c>
      <c r="AF1059" s="57">
        <f t="shared" ref="AF1059" si="12763">IF(OR(ISERROR(VLOOKUP(CONCATENATE("ALI_",$C1059,"_SEG_",$I1059,"_PROV_",$D1059),Catalogo_Precios,AF$8,FALSE)),N1059=0),0,VLOOKUP(CONCATENATE("ALI_",$C1059,"_SEG_",$I1059,"_PROV_",$D1059),Catalogo_Precios,AF$8,FALSE))</f>
        <v>893</v>
      </c>
      <c r="AG1059" s="57">
        <f t="shared" ref="AG1059" si="12764">IF(OR(ISERROR(VLOOKUP(CONCATENATE("ALI_",$C1059,"_SEG_",$I1059,"_PROV_",$D1059),Catalogo_Precios,AG$8,FALSE)),O1059=0),0,VLOOKUP(CONCATENATE("ALI_",$C1059,"_SEG_",$I1059,"_PROV_",$D1059),Catalogo_Precios,AG$8,FALSE))</f>
        <v>893</v>
      </c>
      <c r="AH1059" s="57">
        <f t="shared" ref="AH1059" si="12765">IF(OR(ISERROR(VLOOKUP(CONCATENATE("ALI_",$C1059,"_SEG_",$I1059,"_PROV_",$D1059),Catalogo_Precios,AH$8,FALSE)),L1059=0),0,VLOOKUP(CONCATENATE("ALI_",$C1059,"_SEG_",$I1059,"_PROV_",$D1059),Catalogo_Precios,AH$8,FALSE))</f>
        <v>870</v>
      </c>
      <c r="AI1059" s="57">
        <f t="shared" ref="AI1059" si="12766">IF(OR(ISERROR(VLOOKUP(CONCATENATE("ALI_",$C1059,"_SEG_",$I1059,"_PROV_",$D1059),Catalogo_Precios,AI$8,FALSE)),M1059=0),0,VLOOKUP(CONCATENATE("ALI_",$C1059,"_SEG_",$I1059,"_PROV_",$D1059),Catalogo_Precios,AI$8,FALSE))</f>
        <v>870</v>
      </c>
      <c r="AJ1059" s="57">
        <f t="shared" ref="AJ1059" si="12767">IF(OR(ISERROR(VLOOKUP(CONCATENATE("ALI_",$C1059,"_SEG_",$I1059,"_PROV_",$D1059),Catalogo_Precios,AJ$8,FALSE)),N1059=0),0,VLOOKUP(CONCATENATE("ALI_",$C1059,"_SEG_",$I1059,"_PROV_",$D1059),Catalogo_Precios,AJ$8,FALSE))</f>
        <v>870</v>
      </c>
      <c r="AK1059" s="57">
        <f t="shared" ref="AK1059" si="12768">IF(OR(ISERROR(VLOOKUP(CONCATENATE("ALI_",$C1059,"_SEG_",$I1059,"_PROV_",$D1059),Catalogo_Precios,AK$8,FALSE)),O1059=0),0,VLOOKUP(CONCATENATE("ALI_",$C1059,"_SEG_",$I1059,"_PROV_",$D1059),Catalogo_Precios,AK$8,FALSE))</f>
        <v>870</v>
      </c>
      <c r="AL1059" s="53"/>
      <c r="AM1059" s="59" t="str">
        <f t="shared" si="12486"/>
        <v>ALI_33_SEG_14</v>
      </c>
      <c r="AN1059" s="59" t="str">
        <f t="shared" si="12487"/>
        <v>ALI_33_SEG_14_VAL_21328412</v>
      </c>
      <c r="AO1059" s="60">
        <f t="shared" ref="AO1059" si="12769">IF(OR(AB1059="",AB1059=0),0,COUNTIF(Codificacion,AM1059))</f>
        <v>2</v>
      </c>
      <c r="AP1059" s="61">
        <f t="array" ref="AP1059">MIN(IF(Codificacion=AM1059,Total_Cotizacion,""))</f>
        <v>21328412</v>
      </c>
      <c r="AQ1059" s="62" t="b">
        <f t="shared" si="12489"/>
        <v>1</v>
      </c>
      <c r="AR1059" s="51" t="str">
        <f t="shared" ref="AR1059" si="12770">IF(COUNTIF(Codificacion2,CONCATENATE(AM1059,"_VAL_",AB1059))&gt;1,"Empate","")</f>
        <v/>
      </c>
      <c r="AS1059" s="63" t="str">
        <f t="shared" si="12088"/>
        <v>X</v>
      </c>
      <c r="AT1059" s="59" t="str">
        <f t="shared" si="12491"/>
        <v>ALI_33_SEG_14_X</v>
      </c>
      <c r="AU1059" s="63">
        <f t="shared" ref="AU1059" si="12771">IF(AND(COUNTIF(Codificacion3,AT1059)&lt;AO1059),1,COUNTIF(Codificacion3,AT1059))</f>
        <v>1</v>
      </c>
      <c r="AV1059" s="62" t="str">
        <f t="shared" si="12493"/>
        <v>Cotizacion Seleccionada</v>
      </c>
      <c r="AW1059" s="53"/>
      <c r="AX1059" s="51" t="str">
        <f t="shared" si="12494"/>
        <v>ALI_33_SEG_14VERDADERO</v>
      </c>
      <c r="AY1059" s="51">
        <f t="shared" si="12475"/>
        <v>1</v>
      </c>
      <c r="AZ1059" s="64" t="b">
        <f t="shared" si="12495"/>
        <v>0</v>
      </c>
    </row>
    <row r="1060" spans="1:52" x14ac:dyDescent="0.2">
      <c r="A1060" s="50" t="str">
        <f t="shared" si="12438"/>
        <v>ALI_33_SEG_15</v>
      </c>
      <c r="B1060" s="51" t="s">
        <v>133</v>
      </c>
      <c r="C1060" s="52">
        <v>33</v>
      </c>
      <c r="D1060" s="52">
        <f t="shared" ref="D1060" si="12772">IF(ISERROR(VLOOKUP(E1060,Proveedores,2,FALSE)),"",VLOOKUP(E1060,Proveedores,2,FALSE))</f>
        <v>2093</v>
      </c>
      <c r="E1060" s="53" t="s">
        <v>134</v>
      </c>
      <c r="F1060" s="54">
        <v>75</v>
      </c>
      <c r="G1060" s="53" t="s">
        <v>105</v>
      </c>
      <c r="H1060" s="53" t="s">
        <v>122</v>
      </c>
      <c r="I1060" s="52">
        <v>15</v>
      </c>
      <c r="J1060" s="53" t="s">
        <v>58</v>
      </c>
      <c r="K1060" s="55">
        <v>44835</v>
      </c>
      <c r="L1060" s="56">
        <v>7506</v>
      </c>
      <c r="M1060" s="56">
        <v>8735</v>
      </c>
      <c r="N1060" s="56">
        <v>6070</v>
      </c>
      <c r="O1060" s="56">
        <v>265</v>
      </c>
      <c r="P1060" s="57">
        <v>893</v>
      </c>
      <c r="Q1060" s="58">
        <v>0</v>
      </c>
      <c r="R1060" s="57">
        <v>893</v>
      </c>
      <c r="S1060" s="57">
        <v>893</v>
      </c>
      <c r="T1060" s="58">
        <v>0</v>
      </c>
      <c r="U1060" s="57">
        <v>893</v>
      </c>
      <c r="V1060" s="57">
        <v>893</v>
      </c>
      <c r="W1060" s="58">
        <v>0</v>
      </c>
      <c r="X1060" s="57">
        <v>893</v>
      </c>
      <c r="Y1060" s="57">
        <v>893</v>
      </c>
      <c r="Z1060" s="58">
        <v>0</v>
      </c>
      <c r="AA1060" s="57">
        <v>893</v>
      </c>
      <c r="AB1060" s="57">
        <v>20160368</v>
      </c>
      <c r="AC1060" s="53" t="str">
        <f t="shared" si="12477"/>
        <v>Registro Valido</v>
      </c>
      <c r="AD1060" s="57">
        <f t="shared" ref="AD1060" si="12773">IF(OR(ISERROR(VLOOKUP(CONCATENATE("ALI_",$C1060,"_SEG_",$I1060,"_PROV_",$D1060),Catalogo_Precios,AD$8,FALSE)),L1060=0),0,VLOOKUP(CONCATENATE("ALI_",$C1060,"_SEG_",$I1060,"_PROV_",$D1060),Catalogo_Precios,AD$8,FALSE))</f>
        <v>893</v>
      </c>
      <c r="AE1060" s="57">
        <f t="shared" ref="AE1060" si="12774">IF(OR(ISERROR(VLOOKUP(CONCATENATE("ALI_",$C1060,"_SEG_",$I1060,"_PROV_",$D1060),Catalogo_Precios,AE$8,FALSE)),M1060=0),0,VLOOKUP(CONCATENATE("ALI_",$C1060,"_SEG_",$I1060,"_PROV_",$D1060),Catalogo_Precios,AE$8,FALSE))</f>
        <v>893</v>
      </c>
      <c r="AF1060" s="57">
        <f t="shared" ref="AF1060" si="12775">IF(OR(ISERROR(VLOOKUP(CONCATENATE("ALI_",$C1060,"_SEG_",$I1060,"_PROV_",$D1060),Catalogo_Precios,AF$8,FALSE)),N1060=0),0,VLOOKUP(CONCATENATE("ALI_",$C1060,"_SEG_",$I1060,"_PROV_",$D1060),Catalogo_Precios,AF$8,FALSE))</f>
        <v>893</v>
      </c>
      <c r="AG1060" s="57">
        <f t="shared" ref="AG1060" si="12776">IF(OR(ISERROR(VLOOKUP(CONCATENATE("ALI_",$C1060,"_SEG_",$I1060,"_PROV_",$D1060),Catalogo_Precios,AG$8,FALSE)),O1060=0),0,VLOOKUP(CONCATENATE("ALI_",$C1060,"_SEG_",$I1060,"_PROV_",$D1060),Catalogo_Precios,AG$8,FALSE))</f>
        <v>893</v>
      </c>
      <c r="AH1060" s="57">
        <f t="shared" ref="AH1060" si="12777">IF(OR(ISERROR(VLOOKUP(CONCATENATE("ALI_",$C1060,"_SEG_",$I1060,"_PROV_",$D1060),Catalogo_Precios,AH$8,FALSE)),L1060=0),0,VLOOKUP(CONCATENATE("ALI_",$C1060,"_SEG_",$I1060,"_PROV_",$D1060),Catalogo_Precios,AH$8,FALSE))</f>
        <v>870</v>
      </c>
      <c r="AI1060" s="57">
        <f t="shared" ref="AI1060" si="12778">IF(OR(ISERROR(VLOOKUP(CONCATENATE("ALI_",$C1060,"_SEG_",$I1060,"_PROV_",$D1060),Catalogo_Precios,AI$8,FALSE)),M1060=0),0,VLOOKUP(CONCATENATE("ALI_",$C1060,"_SEG_",$I1060,"_PROV_",$D1060),Catalogo_Precios,AI$8,FALSE))</f>
        <v>870</v>
      </c>
      <c r="AJ1060" s="57">
        <f t="shared" ref="AJ1060" si="12779">IF(OR(ISERROR(VLOOKUP(CONCATENATE("ALI_",$C1060,"_SEG_",$I1060,"_PROV_",$D1060),Catalogo_Precios,AJ$8,FALSE)),N1060=0),0,VLOOKUP(CONCATENATE("ALI_",$C1060,"_SEG_",$I1060,"_PROV_",$D1060),Catalogo_Precios,AJ$8,FALSE))</f>
        <v>870</v>
      </c>
      <c r="AK1060" s="57">
        <f t="shared" ref="AK1060" si="12780">IF(OR(ISERROR(VLOOKUP(CONCATENATE("ALI_",$C1060,"_SEG_",$I1060,"_PROV_",$D1060),Catalogo_Precios,AK$8,FALSE)),O1060=0),0,VLOOKUP(CONCATENATE("ALI_",$C1060,"_SEG_",$I1060,"_PROV_",$D1060),Catalogo_Precios,AK$8,FALSE))</f>
        <v>870</v>
      </c>
      <c r="AL1060" s="53"/>
      <c r="AM1060" s="59" t="str">
        <f t="shared" si="12486"/>
        <v>ALI_33_SEG_15</v>
      </c>
      <c r="AN1060" s="59" t="str">
        <f t="shared" si="12487"/>
        <v>ALI_33_SEG_15_VAL_20160368</v>
      </c>
      <c r="AO1060" s="60">
        <f t="shared" ref="AO1060" si="12781">IF(OR(AB1060="",AB1060=0),0,COUNTIF(Codificacion,AM1060))</f>
        <v>2</v>
      </c>
      <c r="AP1060" s="61">
        <f t="array" ref="AP1060">MIN(IF(Codificacion=AM1060,Total_Cotizacion,""))</f>
        <v>20160368</v>
      </c>
      <c r="AQ1060" s="62" t="b">
        <f t="shared" si="12489"/>
        <v>1</v>
      </c>
      <c r="AR1060" s="51" t="str">
        <f t="shared" ref="AR1060" si="12782">IF(COUNTIF(Codificacion2,CONCATENATE(AM1060,"_VAL_",AB1060))&gt;1,"Empate","")</f>
        <v/>
      </c>
      <c r="AS1060" s="63" t="str">
        <f t="shared" si="12088"/>
        <v>X</v>
      </c>
      <c r="AT1060" s="59" t="str">
        <f t="shared" si="12491"/>
        <v>ALI_33_SEG_15_X</v>
      </c>
      <c r="AU1060" s="63">
        <f t="shared" ref="AU1060" si="12783">IF(AND(COUNTIF(Codificacion3,AT1060)&lt;AO1060),1,COUNTIF(Codificacion3,AT1060))</f>
        <v>1</v>
      </c>
      <c r="AV1060" s="62" t="str">
        <f t="shared" si="12493"/>
        <v>Cotizacion Seleccionada</v>
      </c>
      <c r="AW1060" s="53"/>
      <c r="AX1060" s="51" t="str">
        <f t="shared" si="12494"/>
        <v>ALI_33_SEG_15VERDADERO</v>
      </c>
      <c r="AY1060" s="51">
        <f t="shared" si="12475"/>
        <v>1</v>
      </c>
      <c r="AZ1060" s="64" t="b">
        <f t="shared" si="12495"/>
        <v>0</v>
      </c>
    </row>
    <row r="1061" spans="1:52" x14ac:dyDescent="0.2">
      <c r="A1061" s="50" t="str">
        <f t="shared" si="12438"/>
        <v>ALI_119_SEG_1</v>
      </c>
      <c r="B1061" s="51" t="s">
        <v>133</v>
      </c>
      <c r="C1061" s="52">
        <v>119</v>
      </c>
      <c r="D1061" s="52">
        <f t="shared" ref="D1061" si="12784">IF(ISERROR(VLOOKUP(E1061,Proveedores,2,FALSE)),"",VLOOKUP(E1061,Proveedores,2,FALSE))</f>
        <v>2093</v>
      </c>
      <c r="E1061" s="53" t="s">
        <v>134</v>
      </c>
      <c r="F1061" s="54">
        <v>106</v>
      </c>
      <c r="G1061" s="53" t="s">
        <v>105</v>
      </c>
      <c r="H1061" s="53" t="s">
        <v>135</v>
      </c>
      <c r="I1061" s="52">
        <v>1</v>
      </c>
      <c r="J1061" s="53" t="s">
        <v>58</v>
      </c>
      <c r="K1061" s="55">
        <v>44835</v>
      </c>
      <c r="L1061" s="56">
        <v>16735</v>
      </c>
      <c r="M1061" s="56">
        <v>11939</v>
      </c>
      <c r="N1061" s="56">
        <v>7029</v>
      </c>
      <c r="O1061" s="56">
        <v>606</v>
      </c>
      <c r="P1061" s="57">
        <v>752</v>
      </c>
      <c r="Q1061" s="58">
        <v>0</v>
      </c>
      <c r="R1061" s="57">
        <v>752</v>
      </c>
      <c r="S1061" s="57">
        <v>752</v>
      </c>
      <c r="T1061" s="58">
        <v>0</v>
      </c>
      <c r="U1061" s="57">
        <v>752</v>
      </c>
      <c r="V1061" s="57">
        <v>752</v>
      </c>
      <c r="W1061" s="58">
        <v>0</v>
      </c>
      <c r="X1061" s="57">
        <v>752</v>
      </c>
      <c r="Y1061" s="57">
        <v>752</v>
      </c>
      <c r="Z1061" s="58">
        <v>0</v>
      </c>
      <c r="AA1061" s="57">
        <v>752</v>
      </c>
      <c r="AB1061" s="57">
        <v>27304368</v>
      </c>
      <c r="AC1061" s="53" t="str">
        <f t="shared" si="12477"/>
        <v>Registro Valido</v>
      </c>
      <c r="AD1061" s="57">
        <f t="shared" ref="AD1061" si="12785">IF(OR(ISERROR(VLOOKUP(CONCATENATE("ALI_",$C1061,"_SEG_",$I1061,"_PROV_",$D1061),Catalogo_Precios,AD$8,FALSE)),L1061=0),0,VLOOKUP(CONCATENATE("ALI_",$C1061,"_SEG_",$I1061,"_PROV_",$D1061),Catalogo_Precios,AD$8,FALSE))</f>
        <v>752</v>
      </c>
      <c r="AE1061" s="57">
        <f t="shared" ref="AE1061" si="12786">IF(OR(ISERROR(VLOOKUP(CONCATENATE("ALI_",$C1061,"_SEG_",$I1061,"_PROV_",$D1061),Catalogo_Precios,AE$8,FALSE)),M1061=0),0,VLOOKUP(CONCATENATE("ALI_",$C1061,"_SEG_",$I1061,"_PROV_",$D1061),Catalogo_Precios,AE$8,FALSE))</f>
        <v>752</v>
      </c>
      <c r="AF1061" s="57">
        <f t="shared" ref="AF1061" si="12787">IF(OR(ISERROR(VLOOKUP(CONCATENATE("ALI_",$C1061,"_SEG_",$I1061,"_PROV_",$D1061),Catalogo_Precios,AF$8,FALSE)),N1061=0),0,VLOOKUP(CONCATENATE("ALI_",$C1061,"_SEG_",$I1061,"_PROV_",$D1061),Catalogo_Precios,AF$8,FALSE))</f>
        <v>752</v>
      </c>
      <c r="AG1061" s="57">
        <f t="shared" ref="AG1061" si="12788">IF(OR(ISERROR(VLOOKUP(CONCATENATE("ALI_",$C1061,"_SEG_",$I1061,"_PROV_",$D1061),Catalogo_Precios,AG$8,FALSE)),O1061=0),0,VLOOKUP(CONCATENATE("ALI_",$C1061,"_SEG_",$I1061,"_PROV_",$D1061),Catalogo_Precios,AG$8,FALSE))</f>
        <v>752</v>
      </c>
      <c r="AH1061" s="57">
        <f t="shared" ref="AH1061" si="12789">IF(OR(ISERROR(VLOOKUP(CONCATENATE("ALI_",$C1061,"_SEG_",$I1061,"_PROV_",$D1061),Catalogo_Precios,AH$8,FALSE)),L1061=0),0,VLOOKUP(CONCATENATE("ALI_",$C1061,"_SEG_",$I1061,"_PROV_",$D1061),Catalogo_Precios,AH$8,FALSE))</f>
        <v>733</v>
      </c>
      <c r="AI1061" s="57">
        <f t="shared" ref="AI1061" si="12790">IF(OR(ISERROR(VLOOKUP(CONCATENATE("ALI_",$C1061,"_SEG_",$I1061,"_PROV_",$D1061),Catalogo_Precios,AI$8,FALSE)),M1061=0),0,VLOOKUP(CONCATENATE("ALI_",$C1061,"_SEG_",$I1061,"_PROV_",$D1061),Catalogo_Precios,AI$8,FALSE))</f>
        <v>733</v>
      </c>
      <c r="AJ1061" s="57">
        <f t="shared" ref="AJ1061" si="12791">IF(OR(ISERROR(VLOOKUP(CONCATENATE("ALI_",$C1061,"_SEG_",$I1061,"_PROV_",$D1061),Catalogo_Precios,AJ$8,FALSE)),N1061=0),0,VLOOKUP(CONCATENATE("ALI_",$C1061,"_SEG_",$I1061,"_PROV_",$D1061),Catalogo_Precios,AJ$8,FALSE))</f>
        <v>733</v>
      </c>
      <c r="AK1061" s="57">
        <f t="shared" ref="AK1061" si="12792">IF(OR(ISERROR(VLOOKUP(CONCATENATE("ALI_",$C1061,"_SEG_",$I1061,"_PROV_",$D1061),Catalogo_Precios,AK$8,FALSE)),O1061=0),0,VLOOKUP(CONCATENATE("ALI_",$C1061,"_SEG_",$I1061,"_PROV_",$D1061),Catalogo_Precios,AK$8,FALSE))</f>
        <v>733</v>
      </c>
      <c r="AL1061" s="53"/>
      <c r="AM1061" s="59" t="str">
        <f t="shared" si="12486"/>
        <v>ALI_119_SEG_1</v>
      </c>
      <c r="AN1061" s="59" t="str">
        <f t="shared" si="12487"/>
        <v>ALI_119_SEG_1_VAL_27304368</v>
      </c>
      <c r="AO1061" s="60">
        <f t="shared" ref="AO1061" si="12793">IF(OR(AB1061="",AB1061=0),0,COUNTIF(Codificacion,AM1061))</f>
        <v>2</v>
      </c>
      <c r="AP1061" s="61">
        <f t="array" ref="AP1061">MIN(IF(Codificacion=AM1061,Total_Cotizacion,""))</f>
        <v>27304368</v>
      </c>
      <c r="AQ1061" s="62" t="b">
        <f t="shared" si="12489"/>
        <v>1</v>
      </c>
      <c r="AR1061" s="51" t="str">
        <f t="shared" ref="AR1061" si="12794">IF(COUNTIF(Codificacion2,CONCATENATE(AM1061,"_VAL_",AB1061))&gt;1,"Empate","")</f>
        <v/>
      </c>
      <c r="AS1061" s="63" t="str">
        <f t="shared" si="12088"/>
        <v>X</v>
      </c>
      <c r="AT1061" s="59" t="str">
        <f t="shared" si="12491"/>
        <v>ALI_119_SEG_1_X</v>
      </c>
      <c r="AU1061" s="63">
        <f t="shared" ref="AU1061" si="12795">IF(AND(COUNTIF(Codificacion3,AT1061)&lt;AO1061),1,COUNTIF(Codificacion3,AT1061))</f>
        <v>1</v>
      </c>
      <c r="AV1061" s="62" t="str">
        <f t="shared" si="12493"/>
        <v>Cotizacion Seleccionada</v>
      </c>
      <c r="AW1061" s="53"/>
      <c r="AX1061" s="51" t="str">
        <f t="shared" si="12494"/>
        <v>ALI_119_SEG_1VERDADERO</v>
      </c>
      <c r="AY1061" s="51">
        <f t="shared" si="12475"/>
        <v>1</v>
      </c>
      <c r="AZ1061" s="64" t="b">
        <f t="shared" si="12495"/>
        <v>0</v>
      </c>
    </row>
    <row r="1062" spans="1:52" x14ac:dyDescent="0.2">
      <c r="A1062" s="50" t="str">
        <f t="shared" si="12438"/>
        <v>ALI_119_SEG_8</v>
      </c>
      <c r="B1062" s="51" t="s">
        <v>133</v>
      </c>
      <c r="C1062" s="52">
        <v>119</v>
      </c>
      <c r="D1062" s="52">
        <f t="shared" ref="D1062" si="12796">IF(ISERROR(VLOOKUP(E1062,Proveedores,2,FALSE)),"",VLOOKUP(E1062,Proveedores,2,FALSE))</f>
        <v>2093</v>
      </c>
      <c r="E1062" s="53" t="s">
        <v>134</v>
      </c>
      <c r="F1062" s="54">
        <v>113</v>
      </c>
      <c r="G1062" s="53" t="s">
        <v>105</v>
      </c>
      <c r="H1062" s="53" t="s">
        <v>135</v>
      </c>
      <c r="I1062" s="52">
        <v>8</v>
      </c>
      <c r="J1062" s="53" t="s">
        <v>58</v>
      </c>
      <c r="K1062" s="55">
        <v>44835</v>
      </c>
      <c r="L1062" s="56">
        <v>17975</v>
      </c>
      <c r="M1062" s="56">
        <v>12824</v>
      </c>
      <c r="N1062" s="56">
        <v>7549</v>
      </c>
      <c r="O1062" s="56">
        <v>652</v>
      </c>
      <c r="P1062" s="57">
        <v>752</v>
      </c>
      <c r="Q1062" s="58">
        <v>0</v>
      </c>
      <c r="R1062" s="57">
        <v>752</v>
      </c>
      <c r="S1062" s="57">
        <v>752</v>
      </c>
      <c r="T1062" s="58">
        <v>0</v>
      </c>
      <c r="U1062" s="57">
        <v>752</v>
      </c>
      <c r="V1062" s="57">
        <v>752</v>
      </c>
      <c r="W1062" s="58">
        <v>0</v>
      </c>
      <c r="X1062" s="57">
        <v>752</v>
      </c>
      <c r="Y1062" s="57">
        <v>752</v>
      </c>
      <c r="Z1062" s="58">
        <v>0</v>
      </c>
      <c r="AA1062" s="57">
        <v>752</v>
      </c>
      <c r="AB1062" s="57">
        <v>29328000</v>
      </c>
      <c r="AC1062" s="53" t="str">
        <f t="shared" si="12477"/>
        <v>Registro Valido</v>
      </c>
      <c r="AD1062" s="57">
        <f t="shared" ref="AD1062" si="12797">IF(OR(ISERROR(VLOOKUP(CONCATENATE("ALI_",$C1062,"_SEG_",$I1062,"_PROV_",$D1062),Catalogo_Precios,AD$8,FALSE)),L1062=0),0,VLOOKUP(CONCATENATE("ALI_",$C1062,"_SEG_",$I1062,"_PROV_",$D1062),Catalogo_Precios,AD$8,FALSE))</f>
        <v>752</v>
      </c>
      <c r="AE1062" s="57">
        <f t="shared" ref="AE1062" si="12798">IF(OR(ISERROR(VLOOKUP(CONCATENATE("ALI_",$C1062,"_SEG_",$I1062,"_PROV_",$D1062),Catalogo_Precios,AE$8,FALSE)),M1062=0),0,VLOOKUP(CONCATENATE("ALI_",$C1062,"_SEG_",$I1062,"_PROV_",$D1062),Catalogo_Precios,AE$8,FALSE))</f>
        <v>752</v>
      </c>
      <c r="AF1062" s="57">
        <f t="shared" ref="AF1062" si="12799">IF(OR(ISERROR(VLOOKUP(CONCATENATE("ALI_",$C1062,"_SEG_",$I1062,"_PROV_",$D1062),Catalogo_Precios,AF$8,FALSE)),N1062=0),0,VLOOKUP(CONCATENATE("ALI_",$C1062,"_SEG_",$I1062,"_PROV_",$D1062),Catalogo_Precios,AF$8,FALSE))</f>
        <v>752</v>
      </c>
      <c r="AG1062" s="57">
        <f t="shared" ref="AG1062" si="12800">IF(OR(ISERROR(VLOOKUP(CONCATENATE("ALI_",$C1062,"_SEG_",$I1062,"_PROV_",$D1062),Catalogo_Precios,AG$8,FALSE)),O1062=0),0,VLOOKUP(CONCATENATE("ALI_",$C1062,"_SEG_",$I1062,"_PROV_",$D1062),Catalogo_Precios,AG$8,FALSE))</f>
        <v>752</v>
      </c>
      <c r="AH1062" s="57">
        <f t="shared" ref="AH1062" si="12801">IF(OR(ISERROR(VLOOKUP(CONCATENATE("ALI_",$C1062,"_SEG_",$I1062,"_PROV_",$D1062),Catalogo_Precios,AH$8,FALSE)),L1062=0),0,VLOOKUP(CONCATENATE("ALI_",$C1062,"_SEG_",$I1062,"_PROV_",$D1062),Catalogo_Precios,AH$8,FALSE))</f>
        <v>733</v>
      </c>
      <c r="AI1062" s="57">
        <f t="shared" ref="AI1062" si="12802">IF(OR(ISERROR(VLOOKUP(CONCATENATE("ALI_",$C1062,"_SEG_",$I1062,"_PROV_",$D1062),Catalogo_Precios,AI$8,FALSE)),M1062=0),0,VLOOKUP(CONCATENATE("ALI_",$C1062,"_SEG_",$I1062,"_PROV_",$D1062),Catalogo_Precios,AI$8,FALSE))</f>
        <v>733</v>
      </c>
      <c r="AJ1062" s="57">
        <f t="shared" ref="AJ1062" si="12803">IF(OR(ISERROR(VLOOKUP(CONCATENATE("ALI_",$C1062,"_SEG_",$I1062,"_PROV_",$D1062),Catalogo_Precios,AJ$8,FALSE)),N1062=0),0,VLOOKUP(CONCATENATE("ALI_",$C1062,"_SEG_",$I1062,"_PROV_",$D1062),Catalogo_Precios,AJ$8,FALSE))</f>
        <v>733</v>
      </c>
      <c r="AK1062" s="57">
        <f t="shared" ref="AK1062" si="12804">IF(OR(ISERROR(VLOOKUP(CONCATENATE("ALI_",$C1062,"_SEG_",$I1062,"_PROV_",$D1062),Catalogo_Precios,AK$8,FALSE)),O1062=0),0,VLOOKUP(CONCATENATE("ALI_",$C1062,"_SEG_",$I1062,"_PROV_",$D1062),Catalogo_Precios,AK$8,FALSE))</f>
        <v>733</v>
      </c>
      <c r="AL1062" s="53"/>
      <c r="AM1062" s="59" t="str">
        <f t="shared" si="12486"/>
        <v>ALI_119_SEG_8</v>
      </c>
      <c r="AN1062" s="59" t="str">
        <f t="shared" si="12487"/>
        <v>ALI_119_SEG_8_VAL_29328000</v>
      </c>
      <c r="AO1062" s="60">
        <f t="shared" ref="AO1062" si="12805">IF(OR(AB1062="",AB1062=0),0,COUNTIF(Codificacion,AM1062))</f>
        <v>2</v>
      </c>
      <c r="AP1062" s="61">
        <f t="array" ref="AP1062">MIN(IF(Codificacion=AM1062,Total_Cotizacion,""))</f>
        <v>29328000</v>
      </c>
      <c r="AQ1062" s="62" t="b">
        <f t="shared" si="12489"/>
        <v>1</v>
      </c>
      <c r="AR1062" s="51" t="str">
        <f t="shared" ref="AR1062" si="12806">IF(COUNTIF(Codificacion2,CONCATENATE(AM1062,"_VAL_",AB1062))&gt;1,"Empate","")</f>
        <v/>
      </c>
      <c r="AS1062" s="63" t="str">
        <f t="shared" si="12088"/>
        <v>X</v>
      </c>
      <c r="AT1062" s="59" t="str">
        <f t="shared" si="12491"/>
        <v>ALI_119_SEG_8_X</v>
      </c>
      <c r="AU1062" s="63">
        <f t="shared" ref="AU1062" si="12807">IF(AND(COUNTIF(Codificacion3,AT1062)&lt;AO1062),1,COUNTIF(Codificacion3,AT1062))</f>
        <v>1</v>
      </c>
      <c r="AV1062" s="62" t="str">
        <f t="shared" si="12493"/>
        <v>Cotizacion Seleccionada</v>
      </c>
      <c r="AW1062" s="53"/>
      <c r="AX1062" s="51" t="str">
        <f t="shared" si="12494"/>
        <v>ALI_119_SEG_8VERDADERO</v>
      </c>
      <c r="AY1062" s="51">
        <f t="shared" si="12475"/>
        <v>1</v>
      </c>
      <c r="AZ1062" s="64" t="b">
        <f t="shared" si="12495"/>
        <v>0</v>
      </c>
    </row>
    <row r="1063" spans="1:52" x14ac:dyDescent="0.2">
      <c r="A1063" s="50" t="str">
        <f t="shared" si="12438"/>
        <v>ALI_119_SEG_11</v>
      </c>
      <c r="B1063" s="51" t="s">
        <v>133</v>
      </c>
      <c r="C1063" s="52">
        <v>119</v>
      </c>
      <c r="D1063" s="52">
        <f t="shared" ref="D1063" si="12808">IF(ISERROR(VLOOKUP(E1063,Proveedores,2,FALSE)),"",VLOOKUP(E1063,Proveedores,2,FALSE))</f>
        <v>2093</v>
      </c>
      <c r="E1063" s="53" t="s">
        <v>134</v>
      </c>
      <c r="F1063" s="54">
        <v>116</v>
      </c>
      <c r="G1063" s="53" t="s">
        <v>105</v>
      </c>
      <c r="H1063" s="53" t="s">
        <v>135</v>
      </c>
      <c r="I1063" s="52">
        <v>11</v>
      </c>
      <c r="J1063" s="53" t="s">
        <v>58</v>
      </c>
      <c r="K1063" s="55">
        <v>44835</v>
      </c>
      <c r="L1063" s="56">
        <v>17916</v>
      </c>
      <c r="M1063" s="56">
        <v>12782</v>
      </c>
      <c r="N1063" s="56">
        <v>7524</v>
      </c>
      <c r="O1063" s="56">
        <v>650</v>
      </c>
      <c r="P1063" s="57">
        <v>752</v>
      </c>
      <c r="Q1063" s="58">
        <v>0</v>
      </c>
      <c r="R1063" s="57">
        <v>752</v>
      </c>
      <c r="S1063" s="57">
        <v>752</v>
      </c>
      <c r="T1063" s="58">
        <v>0</v>
      </c>
      <c r="U1063" s="57">
        <v>752</v>
      </c>
      <c r="V1063" s="57">
        <v>752</v>
      </c>
      <c r="W1063" s="58">
        <v>0</v>
      </c>
      <c r="X1063" s="57">
        <v>752</v>
      </c>
      <c r="Y1063" s="57">
        <v>752</v>
      </c>
      <c r="Z1063" s="58">
        <v>0</v>
      </c>
      <c r="AA1063" s="57">
        <v>752</v>
      </c>
      <c r="AB1063" s="57">
        <v>29231744</v>
      </c>
      <c r="AC1063" s="53" t="str">
        <f t="shared" si="12477"/>
        <v>Registro Valido</v>
      </c>
      <c r="AD1063" s="57">
        <f t="shared" ref="AD1063" si="12809">IF(OR(ISERROR(VLOOKUP(CONCATENATE("ALI_",$C1063,"_SEG_",$I1063,"_PROV_",$D1063),Catalogo_Precios,AD$8,FALSE)),L1063=0),0,VLOOKUP(CONCATENATE("ALI_",$C1063,"_SEG_",$I1063,"_PROV_",$D1063),Catalogo_Precios,AD$8,FALSE))</f>
        <v>752</v>
      </c>
      <c r="AE1063" s="57">
        <f t="shared" ref="AE1063" si="12810">IF(OR(ISERROR(VLOOKUP(CONCATENATE("ALI_",$C1063,"_SEG_",$I1063,"_PROV_",$D1063),Catalogo_Precios,AE$8,FALSE)),M1063=0),0,VLOOKUP(CONCATENATE("ALI_",$C1063,"_SEG_",$I1063,"_PROV_",$D1063),Catalogo_Precios,AE$8,FALSE))</f>
        <v>752</v>
      </c>
      <c r="AF1063" s="57">
        <f t="shared" ref="AF1063" si="12811">IF(OR(ISERROR(VLOOKUP(CONCATENATE("ALI_",$C1063,"_SEG_",$I1063,"_PROV_",$D1063),Catalogo_Precios,AF$8,FALSE)),N1063=0),0,VLOOKUP(CONCATENATE("ALI_",$C1063,"_SEG_",$I1063,"_PROV_",$D1063),Catalogo_Precios,AF$8,FALSE))</f>
        <v>752</v>
      </c>
      <c r="AG1063" s="57">
        <f t="shared" ref="AG1063" si="12812">IF(OR(ISERROR(VLOOKUP(CONCATENATE("ALI_",$C1063,"_SEG_",$I1063,"_PROV_",$D1063),Catalogo_Precios,AG$8,FALSE)),O1063=0),0,VLOOKUP(CONCATENATE("ALI_",$C1063,"_SEG_",$I1063,"_PROV_",$D1063),Catalogo_Precios,AG$8,FALSE))</f>
        <v>752</v>
      </c>
      <c r="AH1063" s="57">
        <f t="shared" ref="AH1063" si="12813">IF(OR(ISERROR(VLOOKUP(CONCATENATE("ALI_",$C1063,"_SEG_",$I1063,"_PROV_",$D1063),Catalogo_Precios,AH$8,FALSE)),L1063=0),0,VLOOKUP(CONCATENATE("ALI_",$C1063,"_SEG_",$I1063,"_PROV_",$D1063),Catalogo_Precios,AH$8,FALSE))</f>
        <v>733</v>
      </c>
      <c r="AI1063" s="57">
        <f t="shared" ref="AI1063" si="12814">IF(OR(ISERROR(VLOOKUP(CONCATENATE("ALI_",$C1063,"_SEG_",$I1063,"_PROV_",$D1063),Catalogo_Precios,AI$8,FALSE)),M1063=0),0,VLOOKUP(CONCATENATE("ALI_",$C1063,"_SEG_",$I1063,"_PROV_",$D1063),Catalogo_Precios,AI$8,FALSE))</f>
        <v>733</v>
      </c>
      <c r="AJ1063" s="57">
        <f t="shared" ref="AJ1063" si="12815">IF(OR(ISERROR(VLOOKUP(CONCATENATE("ALI_",$C1063,"_SEG_",$I1063,"_PROV_",$D1063),Catalogo_Precios,AJ$8,FALSE)),N1063=0),0,VLOOKUP(CONCATENATE("ALI_",$C1063,"_SEG_",$I1063,"_PROV_",$D1063),Catalogo_Precios,AJ$8,FALSE))</f>
        <v>733</v>
      </c>
      <c r="AK1063" s="57">
        <f t="shared" ref="AK1063" si="12816">IF(OR(ISERROR(VLOOKUP(CONCATENATE("ALI_",$C1063,"_SEG_",$I1063,"_PROV_",$D1063),Catalogo_Precios,AK$8,FALSE)),O1063=0),0,VLOOKUP(CONCATENATE("ALI_",$C1063,"_SEG_",$I1063,"_PROV_",$D1063),Catalogo_Precios,AK$8,FALSE))</f>
        <v>733</v>
      </c>
      <c r="AL1063" s="53"/>
      <c r="AM1063" s="59" t="str">
        <f t="shared" si="12486"/>
        <v>ALI_119_SEG_11</v>
      </c>
      <c r="AN1063" s="59" t="str">
        <f t="shared" si="12487"/>
        <v>ALI_119_SEG_11_VAL_29231744</v>
      </c>
      <c r="AO1063" s="60">
        <f t="shared" ref="AO1063" si="12817">IF(OR(AB1063="",AB1063=0),0,COUNTIF(Codificacion,AM1063))</f>
        <v>2</v>
      </c>
      <c r="AP1063" s="61">
        <f t="array" ref="AP1063">MIN(IF(Codificacion=AM1063,Total_Cotizacion,""))</f>
        <v>29231744</v>
      </c>
      <c r="AQ1063" s="62" t="b">
        <f t="shared" si="12489"/>
        <v>1</v>
      </c>
      <c r="AR1063" s="51" t="str">
        <f t="shared" ref="AR1063" si="12818">IF(COUNTIF(Codificacion2,CONCATENATE(AM1063,"_VAL_",AB1063))&gt;1,"Empate","")</f>
        <v/>
      </c>
      <c r="AS1063" s="63" t="str">
        <f t="shared" si="12088"/>
        <v>X</v>
      </c>
      <c r="AT1063" s="59" t="str">
        <f t="shared" si="12491"/>
        <v>ALI_119_SEG_11_X</v>
      </c>
      <c r="AU1063" s="63">
        <f t="shared" ref="AU1063" si="12819">IF(AND(COUNTIF(Codificacion3,AT1063)&lt;AO1063),1,COUNTIF(Codificacion3,AT1063))</f>
        <v>1</v>
      </c>
      <c r="AV1063" s="62" t="str">
        <f t="shared" si="12493"/>
        <v>Cotizacion Seleccionada</v>
      </c>
      <c r="AW1063" s="53"/>
      <c r="AX1063" s="51" t="str">
        <f t="shared" si="12494"/>
        <v>ALI_119_SEG_11VERDADERO</v>
      </c>
      <c r="AY1063" s="51">
        <f t="shared" si="12475"/>
        <v>1</v>
      </c>
      <c r="AZ1063" s="64" t="b">
        <f t="shared" si="12495"/>
        <v>0</v>
      </c>
    </row>
    <row r="1064" spans="1:52" x14ac:dyDescent="0.2">
      <c r="A1064" s="50" t="str">
        <f t="shared" si="12438"/>
        <v>ALI_119_SEG_12</v>
      </c>
      <c r="B1064" s="51" t="s">
        <v>133</v>
      </c>
      <c r="C1064" s="52">
        <v>119</v>
      </c>
      <c r="D1064" s="52">
        <f t="shared" ref="D1064" si="12820">IF(ISERROR(VLOOKUP(E1064,Proveedores,2,FALSE)),"",VLOOKUP(E1064,Proveedores,2,FALSE))</f>
        <v>2093</v>
      </c>
      <c r="E1064" s="53" t="s">
        <v>134</v>
      </c>
      <c r="F1064" s="54">
        <v>117</v>
      </c>
      <c r="G1064" s="53" t="s">
        <v>105</v>
      </c>
      <c r="H1064" s="53" t="s">
        <v>135</v>
      </c>
      <c r="I1064" s="52">
        <v>12</v>
      </c>
      <c r="J1064" s="53" t="s">
        <v>58</v>
      </c>
      <c r="K1064" s="55">
        <v>44835</v>
      </c>
      <c r="L1064" s="56">
        <v>16258</v>
      </c>
      <c r="M1064" s="56">
        <v>11600</v>
      </c>
      <c r="N1064" s="56">
        <v>6829</v>
      </c>
      <c r="O1064" s="56">
        <v>590</v>
      </c>
      <c r="P1064" s="57">
        <v>752</v>
      </c>
      <c r="Q1064" s="58">
        <v>0</v>
      </c>
      <c r="R1064" s="57">
        <v>752</v>
      </c>
      <c r="S1064" s="57">
        <v>752</v>
      </c>
      <c r="T1064" s="58">
        <v>0</v>
      </c>
      <c r="U1064" s="57">
        <v>752</v>
      </c>
      <c r="V1064" s="57">
        <v>752</v>
      </c>
      <c r="W1064" s="58">
        <v>0</v>
      </c>
      <c r="X1064" s="57">
        <v>752</v>
      </c>
      <c r="Y1064" s="57">
        <v>752</v>
      </c>
      <c r="Z1064" s="58">
        <v>0</v>
      </c>
      <c r="AA1064" s="57">
        <v>752</v>
      </c>
      <c r="AB1064" s="57">
        <v>26528304</v>
      </c>
      <c r="AC1064" s="53" t="str">
        <f t="shared" si="12477"/>
        <v>Registro Valido</v>
      </c>
      <c r="AD1064" s="57">
        <f t="shared" ref="AD1064" si="12821">IF(OR(ISERROR(VLOOKUP(CONCATENATE("ALI_",$C1064,"_SEG_",$I1064,"_PROV_",$D1064),Catalogo_Precios,AD$8,FALSE)),L1064=0),0,VLOOKUP(CONCATENATE("ALI_",$C1064,"_SEG_",$I1064,"_PROV_",$D1064),Catalogo_Precios,AD$8,FALSE))</f>
        <v>752</v>
      </c>
      <c r="AE1064" s="57">
        <f t="shared" ref="AE1064" si="12822">IF(OR(ISERROR(VLOOKUP(CONCATENATE("ALI_",$C1064,"_SEG_",$I1064,"_PROV_",$D1064),Catalogo_Precios,AE$8,FALSE)),M1064=0),0,VLOOKUP(CONCATENATE("ALI_",$C1064,"_SEG_",$I1064,"_PROV_",$D1064),Catalogo_Precios,AE$8,FALSE))</f>
        <v>752</v>
      </c>
      <c r="AF1064" s="57">
        <f t="shared" ref="AF1064" si="12823">IF(OR(ISERROR(VLOOKUP(CONCATENATE("ALI_",$C1064,"_SEG_",$I1064,"_PROV_",$D1064),Catalogo_Precios,AF$8,FALSE)),N1064=0),0,VLOOKUP(CONCATENATE("ALI_",$C1064,"_SEG_",$I1064,"_PROV_",$D1064),Catalogo_Precios,AF$8,FALSE))</f>
        <v>752</v>
      </c>
      <c r="AG1064" s="57">
        <f t="shared" ref="AG1064" si="12824">IF(OR(ISERROR(VLOOKUP(CONCATENATE("ALI_",$C1064,"_SEG_",$I1064,"_PROV_",$D1064),Catalogo_Precios,AG$8,FALSE)),O1064=0),0,VLOOKUP(CONCATENATE("ALI_",$C1064,"_SEG_",$I1064,"_PROV_",$D1064),Catalogo_Precios,AG$8,FALSE))</f>
        <v>752</v>
      </c>
      <c r="AH1064" s="57">
        <f t="shared" ref="AH1064" si="12825">IF(OR(ISERROR(VLOOKUP(CONCATENATE("ALI_",$C1064,"_SEG_",$I1064,"_PROV_",$D1064),Catalogo_Precios,AH$8,FALSE)),L1064=0),0,VLOOKUP(CONCATENATE("ALI_",$C1064,"_SEG_",$I1064,"_PROV_",$D1064),Catalogo_Precios,AH$8,FALSE))</f>
        <v>733</v>
      </c>
      <c r="AI1064" s="57">
        <f t="shared" ref="AI1064" si="12826">IF(OR(ISERROR(VLOOKUP(CONCATENATE("ALI_",$C1064,"_SEG_",$I1064,"_PROV_",$D1064),Catalogo_Precios,AI$8,FALSE)),M1064=0),0,VLOOKUP(CONCATENATE("ALI_",$C1064,"_SEG_",$I1064,"_PROV_",$D1064),Catalogo_Precios,AI$8,FALSE))</f>
        <v>733</v>
      </c>
      <c r="AJ1064" s="57">
        <f t="shared" ref="AJ1064" si="12827">IF(OR(ISERROR(VLOOKUP(CONCATENATE("ALI_",$C1064,"_SEG_",$I1064,"_PROV_",$D1064),Catalogo_Precios,AJ$8,FALSE)),N1064=0),0,VLOOKUP(CONCATENATE("ALI_",$C1064,"_SEG_",$I1064,"_PROV_",$D1064),Catalogo_Precios,AJ$8,FALSE))</f>
        <v>733</v>
      </c>
      <c r="AK1064" s="57">
        <f t="shared" ref="AK1064" si="12828">IF(OR(ISERROR(VLOOKUP(CONCATENATE("ALI_",$C1064,"_SEG_",$I1064,"_PROV_",$D1064),Catalogo_Precios,AK$8,FALSE)),O1064=0),0,VLOOKUP(CONCATENATE("ALI_",$C1064,"_SEG_",$I1064,"_PROV_",$D1064),Catalogo_Precios,AK$8,FALSE))</f>
        <v>733</v>
      </c>
      <c r="AL1064" s="53"/>
      <c r="AM1064" s="59" t="str">
        <f t="shared" si="12486"/>
        <v>ALI_119_SEG_12</v>
      </c>
      <c r="AN1064" s="59" t="str">
        <f t="shared" si="12487"/>
        <v>ALI_119_SEG_12_VAL_26528304</v>
      </c>
      <c r="AO1064" s="60">
        <f t="shared" ref="AO1064" si="12829">IF(OR(AB1064="",AB1064=0),0,COUNTIF(Codificacion,AM1064))</f>
        <v>2</v>
      </c>
      <c r="AP1064" s="61">
        <f t="array" ref="AP1064">MIN(IF(Codificacion=AM1064,Total_Cotizacion,""))</f>
        <v>26528304</v>
      </c>
      <c r="AQ1064" s="62" t="b">
        <f t="shared" si="12489"/>
        <v>1</v>
      </c>
      <c r="AR1064" s="51" t="str">
        <f t="shared" ref="AR1064" si="12830">IF(COUNTIF(Codificacion2,CONCATENATE(AM1064,"_VAL_",AB1064))&gt;1,"Empate","")</f>
        <v/>
      </c>
      <c r="AS1064" s="63" t="str">
        <f t="shared" si="12088"/>
        <v>X</v>
      </c>
      <c r="AT1064" s="59" t="str">
        <f t="shared" si="12491"/>
        <v>ALI_119_SEG_12_X</v>
      </c>
      <c r="AU1064" s="63">
        <f t="shared" ref="AU1064" si="12831">IF(AND(COUNTIF(Codificacion3,AT1064)&lt;AO1064),1,COUNTIF(Codificacion3,AT1064))</f>
        <v>1</v>
      </c>
      <c r="AV1064" s="62" t="str">
        <f t="shared" si="12493"/>
        <v>Cotizacion Seleccionada</v>
      </c>
      <c r="AW1064" s="53"/>
      <c r="AX1064" s="51" t="str">
        <f t="shared" si="12494"/>
        <v>ALI_119_SEG_12VERDADERO</v>
      </c>
      <c r="AY1064" s="51">
        <f t="shared" si="12475"/>
        <v>1</v>
      </c>
      <c r="AZ1064" s="64" t="b">
        <f t="shared" si="12495"/>
        <v>0</v>
      </c>
    </row>
    <row r="1065" spans="1:52" x14ac:dyDescent="0.2">
      <c r="A1065" s="50" t="str">
        <f t="shared" si="12438"/>
        <v>ALI_119_SEG_13</v>
      </c>
      <c r="B1065" s="51" t="s">
        <v>133</v>
      </c>
      <c r="C1065" s="52">
        <v>119</v>
      </c>
      <c r="D1065" s="52">
        <f t="shared" ref="D1065" si="12832">IF(ISERROR(VLOOKUP(E1065,Proveedores,2,FALSE)),"",VLOOKUP(E1065,Proveedores,2,FALSE))</f>
        <v>2093</v>
      </c>
      <c r="E1065" s="53" t="s">
        <v>134</v>
      </c>
      <c r="F1065" s="54">
        <v>118</v>
      </c>
      <c r="G1065" s="53" t="s">
        <v>105</v>
      </c>
      <c r="H1065" s="53" t="s">
        <v>135</v>
      </c>
      <c r="I1065" s="52">
        <v>13</v>
      </c>
      <c r="J1065" s="53" t="s">
        <v>58</v>
      </c>
      <c r="K1065" s="55">
        <v>44835</v>
      </c>
      <c r="L1065" s="56">
        <v>17264</v>
      </c>
      <c r="M1065" s="56">
        <v>12318</v>
      </c>
      <c r="N1065" s="56">
        <v>7250</v>
      </c>
      <c r="O1065" s="56">
        <v>626</v>
      </c>
      <c r="P1065" s="57">
        <v>752</v>
      </c>
      <c r="Q1065" s="58">
        <v>0</v>
      </c>
      <c r="R1065" s="57">
        <v>752</v>
      </c>
      <c r="S1065" s="57">
        <v>752</v>
      </c>
      <c r="T1065" s="58">
        <v>0</v>
      </c>
      <c r="U1065" s="57">
        <v>752</v>
      </c>
      <c r="V1065" s="57">
        <v>752</v>
      </c>
      <c r="W1065" s="58">
        <v>0</v>
      </c>
      <c r="X1065" s="57">
        <v>752</v>
      </c>
      <c r="Y1065" s="57">
        <v>752</v>
      </c>
      <c r="Z1065" s="58">
        <v>0</v>
      </c>
      <c r="AA1065" s="57">
        <v>752</v>
      </c>
      <c r="AB1065" s="57">
        <v>28168416</v>
      </c>
      <c r="AC1065" s="53" t="str">
        <f t="shared" si="12477"/>
        <v>Registro Valido</v>
      </c>
      <c r="AD1065" s="57">
        <f t="shared" ref="AD1065" si="12833">IF(OR(ISERROR(VLOOKUP(CONCATENATE("ALI_",$C1065,"_SEG_",$I1065,"_PROV_",$D1065),Catalogo_Precios,AD$8,FALSE)),L1065=0),0,VLOOKUP(CONCATENATE("ALI_",$C1065,"_SEG_",$I1065,"_PROV_",$D1065),Catalogo_Precios,AD$8,FALSE))</f>
        <v>752</v>
      </c>
      <c r="AE1065" s="57">
        <f t="shared" ref="AE1065" si="12834">IF(OR(ISERROR(VLOOKUP(CONCATENATE("ALI_",$C1065,"_SEG_",$I1065,"_PROV_",$D1065),Catalogo_Precios,AE$8,FALSE)),M1065=0),0,VLOOKUP(CONCATENATE("ALI_",$C1065,"_SEG_",$I1065,"_PROV_",$D1065),Catalogo_Precios,AE$8,FALSE))</f>
        <v>752</v>
      </c>
      <c r="AF1065" s="57">
        <f t="shared" ref="AF1065" si="12835">IF(OR(ISERROR(VLOOKUP(CONCATENATE("ALI_",$C1065,"_SEG_",$I1065,"_PROV_",$D1065),Catalogo_Precios,AF$8,FALSE)),N1065=0),0,VLOOKUP(CONCATENATE("ALI_",$C1065,"_SEG_",$I1065,"_PROV_",$D1065),Catalogo_Precios,AF$8,FALSE))</f>
        <v>752</v>
      </c>
      <c r="AG1065" s="57">
        <f t="shared" ref="AG1065" si="12836">IF(OR(ISERROR(VLOOKUP(CONCATENATE("ALI_",$C1065,"_SEG_",$I1065,"_PROV_",$D1065),Catalogo_Precios,AG$8,FALSE)),O1065=0),0,VLOOKUP(CONCATENATE("ALI_",$C1065,"_SEG_",$I1065,"_PROV_",$D1065),Catalogo_Precios,AG$8,FALSE))</f>
        <v>752</v>
      </c>
      <c r="AH1065" s="57">
        <f t="shared" ref="AH1065" si="12837">IF(OR(ISERROR(VLOOKUP(CONCATENATE("ALI_",$C1065,"_SEG_",$I1065,"_PROV_",$D1065),Catalogo_Precios,AH$8,FALSE)),L1065=0),0,VLOOKUP(CONCATENATE("ALI_",$C1065,"_SEG_",$I1065,"_PROV_",$D1065),Catalogo_Precios,AH$8,FALSE))</f>
        <v>733</v>
      </c>
      <c r="AI1065" s="57">
        <f t="shared" ref="AI1065" si="12838">IF(OR(ISERROR(VLOOKUP(CONCATENATE("ALI_",$C1065,"_SEG_",$I1065,"_PROV_",$D1065),Catalogo_Precios,AI$8,FALSE)),M1065=0),0,VLOOKUP(CONCATENATE("ALI_",$C1065,"_SEG_",$I1065,"_PROV_",$D1065),Catalogo_Precios,AI$8,FALSE))</f>
        <v>733</v>
      </c>
      <c r="AJ1065" s="57">
        <f t="shared" ref="AJ1065" si="12839">IF(OR(ISERROR(VLOOKUP(CONCATENATE("ALI_",$C1065,"_SEG_",$I1065,"_PROV_",$D1065),Catalogo_Precios,AJ$8,FALSE)),N1065=0),0,VLOOKUP(CONCATENATE("ALI_",$C1065,"_SEG_",$I1065,"_PROV_",$D1065),Catalogo_Precios,AJ$8,FALSE))</f>
        <v>733</v>
      </c>
      <c r="AK1065" s="57">
        <f t="shared" ref="AK1065" si="12840">IF(OR(ISERROR(VLOOKUP(CONCATENATE("ALI_",$C1065,"_SEG_",$I1065,"_PROV_",$D1065),Catalogo_Precios,AK$8,FALSE)),O1065=0),0,VLOOKUP(CONCATENATE("ALI_",$C1065,"_SEG_",$I1065,"_PROV_",$D1065),Catalogo_Precios,AK$8,FALSE))</f>
        <v>733</v>
      </c>
      <c r="AL1065" s="53"/>
      <c r="AM1065" s="59" t="str">
        <f t="shared" si="12486"/>
        <v>ALI_119_SEG_13</v>
      </c>
      <c r="AN1065" s="59" t="str">
        <f t="shared" si="12487"/>
        <v>ALI_119_SEG_13_VAL_28168416</v>
      </c>
      <c r="AO1065" s="60">
        <f t="shared" ref="AO1065" si="12841">IF(OR(AB1065="",AB1065=0),0,COUNTIF(Codificacion,AM1065))</f>
        <v>2</v>
      </c>
      <c r="AP1065" s="61">
        <f t="array" ref="AP1065">MIN(IF(Codificacion=AM1065,Total_Cotizacion,""))</f>
        <v>28168416</v>
      </c>
      <c r="AQ1065" s="62" t="b">
        <f t="shared" si="12489"/>
        <v>1</v>
      </c>
      <c r="AR1065" s="51" t="str">
        <f t="shared" ref="AR1065" si="12842">IF(COUNTIF(Codificacion2,CONCATENATE(AM1065,"_VAL_",AB1065))&gt;1,"Empate","")</f>
        <v/>
      </c>
      <c r="AS1065" s="63" t="str">
        <f t="shared" si="12088"/>
        <v>X</v>
      </c>
      <c r="AT1065" s="59" t="str">
        <f t="shared" si="12491"/>
        <v>ALI_119_SEG_13_X</v>
      </c>
      <c r="AU1065" s="63">
        <f t="shared" ref="AU1065" si="12843">IF(AND(COUNTIF(Codificacion3,AT1065)&lt;AO1065),1,COUNTIF(Codificacion3,AT1065))</f>
        <v>1</v>
      </c>
      <c r="AV1065" s="62" t="str">
        <f t="shared" si="12493"/>
        <v>Cotizacion Seleccionada</v>
      </c>
      <c r="AW1065" s="53"/>
      <c r="AX1065" s="51" t="str">
        <f t="shared" si="12494"/>
        <v>ALI_119_SEG_13VERDADERO</v>
      </c>
      <c r="AY1065" s="51">
        <f t="shared" si="12475"/>
        <v>1</v>
      </c>
      <c r="AZ1065" s="64" t="b">
        <f t="shared" si="12495"/>
        <v>0</v>
      </c>
    </row>
    <row r="1066" spans="1:52" x14ac:dyDescent="0.2">
      <c r="A1066" s="50" t="str">
        <f t="shared" si="12438"/>
        <v>ALI_119_SEG_14</v>
      </c>
      <c r="B1066" s="51" t="s">
        <v>133</v>
      </c>
      <c r="C1066" s="52">
        <v>119</v>
      </c>
      <c r="D1066" s="52">
        <f t="shared" ref="D1066" si="12844">IF(ISERROR(VLOOKUP(E1066,Proveedores,2,FALSE)),"",VLOOKUP(E1066,Proveedores,2,FALSE))</f>
        <v>2093</v>
      </c>
      <c r="E1066" s="53" t="s">
        <v>134</v>
      </c>
      <c r="F1066" s="54">
        <v>119</v>
      </c>
      <c r="G1066" s="53" t="s">
        <v>105</v>
      </c>
      <c r="H1066" s="53" t="s">
        <v>135</v>
      </c>
      <c r="I1066" s="52">
        <v>14</v>
      </c>
      <c r="J1066" s="53" t="s">
        <v>58</v>
      </c>
      <c r="K1066" s="55">
        <v>44835</v>
      </c>
      <c r="L1066" s="56">
        <v>17107</v>
      </c>
      <c r="M1066" s="56">
        <v>12206</v>
      </c>
      <c r="N1066" s="56">
        <v>7184</v>
      </c>
      <c r="O1066" s="56">
        <v>621</v>
      </c>
      <c r="P1066" s="57">
        <v>752</v>
      </c>
      <c r="Q1066" s="58">
        <v>0</v>
      </c>
      <c r="R1066" s="57">
        <v>752</v>
      </c>
      <c r="S1066" s="57">
        <v>752</v>
      </c>
      <c r="T1066" s="58">
        <v>0</v>
      </c>
      <c r="U1066" s="57">
        <v>752</v>
      </c>
      <c r="V1066" s="57">
        <v>752</v>
      </c>
      <c r="W1066" s="58">
        <v>0</v>
      </c>
      <c r="X1066" s="57">
        <v>752</v>
      </c>
      <c r="Y1066" s="57">
        <v>752</v>
      </c>
      <c r="Z1066" s="58">
        <v>0</v>
      </c>
      <c r="AA1066" s="57">
        <v>752</v>
      </c>
      <c r="AB1066" s="57">
        <v>27912736</v>
      </c>
      <c r="AC1066" s="53" t="str">
        <f t="shared" si="12477"/>
        <v>Registro Valido</v>
      </c>
      <c r="AD1066" s="57">
        <f t="shared" ref="AD1066" si="12845">IF(OR(ISERROR(VLOOKUP(CONCATENATE("ALI_",$C1066,"_SEG_",$I1066,"_PROV_",$D1066),Catalogo_Precios,AD$8,FALSE)),L1066=0),0,VLOOKUP(CONCATENATE("ALI_",$C1066,"_SEG_",$I1066,"_PROV_",$D1066),Catalogo_Precios,AD$8,FALSE))</f>
        <v>752</v>
      </c>
      <c r="AE1066" s="57">
        <f t="shared" ref="AE1066" si="12846">IF(OR(ISERROR(VLOOKUP(CONCATENATE("ALI_",$C1066,"_SEG_",$I1066,"_PROV_",$D1066),Catalogo_Precios,AE$8,FALSE)),M1066=0),0,VLOOKUP(CONCATENATE("ALI_",$C1066,"_SEG_",$I1066,"_PROV_",$D1066),Catalogo_Precios,AE$8,FALSE))</f>
        <v>752</v>
      </c>
      <c r="AF1066" s="57">
        <f t="shared" ref="AF1066" si="12847">IF(OR(ISERROR(VLOOKUP(CONCATENATE("ALI_",$C1066,"_SEG_",$I1066,"_PROV_",$D1066),Catalogo_Precios,AF$8,FALSE)),N1066=0),0,VLOOKUP(CONCATENATE("ALI_",$C1066,"_SEG_",$I1066,"_PROV_",$D1066),Catalogo_Precios,AF$8,FALSE))</f>
        <v>752</v>
      </c>
      <c r="AG1066" s="57">
        <f t="shared" ref="AG1066" si="12848">IF(OR(ISERROR(VLOOKUP(CONCATENATE("ALI_",$C1066,"_SEG_",$I1066,"_PROV_",$D1066),Catalogo_Precios,AG$8,FALSE)),O1066=0),0,VLOOKUP(CONCATENATE("ALI_",$C1066,"_SEG_",$I1066,"_PROV_",$D1066),Catalogo_Precios,AG$8,FALSE))</f>
        <v>752</v>
      </c>
      <c r="AH1066" s="57">
        <f t="shared" ref="AH1066" si="12849">IF(OR(ISERROR(VLOOKUP(CONCATENATE("ALI_",$C1066,"_SEG_",$I1066,"_PROV_",$D1066),Catalogo_Precios,AH$8,FALSE)),L1066=0),0,VLOOKUP(CONCATENATE("ALI_",$C1066,"_SEG_",$I1066,"_PROV_",$D1066),Catalogo_Precios,AH$8,FALSE))</f>
        <v>733</v>
      </c>
      <c r="AI1066" s="57">
        <f t="shared" ref="AI1066" si="12850">IF(OR(ISERROR(VLOOKUP(CONCATENATE("ALI_",$C1066,"_SEG_",$I1066,"_PROV_",$D1066),Catalogo_Precios,AI$8,FALSE)),M1066=0),0,VLOOKUP(CONCATENATE("ALI_",$C1066,"_SEG_",$I1066,"_PROV_",$D1066),Catalogo_Precios,AI$8,FALSE))</f>
        <v>733</v>
      </c>
      <c r="AJ1066" s="57">
        <f t="shared" ref="AJ1066" si="12851">IF(OR(ISERROR(VLOOKUP(CONCATENATE("ALI_",$C1066,"_SEG_",$I1066,"_PROV_",$D1066),Catalogo_Precios,AJ$8,FALSE)),N1066=0),0,VLOOKUP(CONCATENATE("ALI_",$C1066,"_SEG_",$I1066,"_PROV_",$D1066),Catalogo_Precios,AJ$8,FALSE))</f>
        <v>733</v>
      </c>
      <c r="AK1066" s="57">
        <f t="shared" ref="AK1066" si="12852">IF(OR(ISERROR(VLOOKUP(CONCATENATE("ALI_",$C1066,"_SEG_",$I1066,"_PROV_",$D1066),Catalogo_Precios,AK$8,FALSE)),O1066=0),0,VLOOKUP(CONCATENATE("ALI_",$C1066,"_SEG_",$I1066,"_PROV_",$D1066),Catalogo_Precios,AK$8,FALSE))</f>
        <v>733</v>
      </c>
      <c r="AL1066" s="53"/>
      <c r="AM1066" s="59" t="str">
        <f t="shared" si="12486"/>
        <v>ALI_119_SEG_14</v>
      </c>
      <c r="AN1066" s="59" t="str">
        <f t="shared" si="12487"/>
        <v>ALI_119_SEG_14_VAL_27912736</v>
      </c>
      <c r="AO1066" s="60">
        <f t="shared" ref="AO1066" si="12853">IF(OR(AB1066="",AB1066=0),0,COUNTIF(Codificacion,AM1066))</f>
        <v>2</v>
      </c>
      <c r="AP1066" s="61">
        <f t="array" ref="AP1066">MIN(IF(Codificacion=AM1066,Total_Cotizacion,""))</f>
        <v>27912736</v>
      </c>
      <c r="AQ1066" s="62" t="b">
        <f t="shared" si="12489"/>
        <v>1</v>
      </c>
      <c r="AR1066" s="51" t="str">
        <f t="shared" ref="AR1066" si="12854">IF(COUNTIF(Codificacion2,CONCATENATE(AM1066,"_VAL_",AB1066))&gt;1,"Empate","")</f>
        <v/>
      </c>
      <c r="AS1066" s="63" t="str">
        <f t="shared" si="12088"/>
        <v>X</v>
      </c>
      <c r="AT1066" s="59" t="str">
        <f t="shared" si="12491"/>
        <v>ALI_119_SEG_14_X</v>
      </c>
      <c r="AU1066" s="63">
        <f t="shared" ref="AU1066" si="12855">IF(AND(COUNTIF(Codificacion3,AT1066)&lt;AO1066),1,COUNTIF(Codificacion3,AT1066))</f>
        <v>1</v>
      </c>
      <c r="AV1066" s="62" t="str">
        <f t="shared" si="12493"/>
        <v>Cotizacion Seleccionada</v>
      </c>
      <c r="AW1066" s="53"/>
      <c r="AX1066" s="51" t="str">
        <f t="shared" si="12494"/>
        <v>ALI_119_SEG_14VERDADERO</v>
      </c>
      <c r="AY1066" s="51">
        <f t="shared" si="12475"/>
        <v>1</v>
      </c>
      <c r="AZ1066" s="64" t="b">
        <f t="shared" si="12495"/>
        <v>0</v>
      </c>
    </row>
    <row r="1067" spans="1:52" x14ac:dyDescent="0.2">
      <c r="A1067" s="50" t="str">
        <f t="shared" si="12438"/>
        <v>ALI_119_SEG_15</v>
      </c>
      <c r="B1067" s="51" t="s">
        <v>133</v>
      </c>
      <c r="C1067" s="52">
        <v>119</v>
      </c>
      <c r="D1067" s="52">
        <f t="shared" ref="D1067" si="12856">IF(ISERROR(VLOOKUP(E1067,Proveedores,2,FALSE)),"",VLOOKUP(E1067,Proveedores,2,FALSE))</f>
        <v>2093</v>
      </c>
      <c r="E1067" s="53" t="s">
        <v>134</v>
      </c>
      <c r="F1067" s="54">
        <v>120</v>
      </c>
      <c r="G1067" s="53" t="s">
        <v>105</v>
      </c>
      <c r="H1067" s="53" t="s">
        <v>135</v>
      </c>
      <c r="I1067" s="52">
        <v>15</v>
      </c>
      <c r="J1067" s="53" t="s">
        <v>58</v>
      </c>
      <c r="K1067" s="55">
        <v>44835</v>
      </c>
      <c r="L1067" s="56">
        <v>16171</v>
      </c>
      <c r="M1067" s="56">
        <v>11537</v>
      </c>
      <c r="N1067" s="56">
        <v>6794</v>
      </c>
      <c r="O1067" s="56">
        <v>587</v>
      </c>
      <c r="P1067" s="57">
        <v>752</v>
      </c>
      <c r="Q1067" s="58">
        <v>0</v>
      </c>
      <c r="R1067" s="57">
        <v>752</v>
      </c>
      <c r="S1067" s="57">
        <v>752</v>
      </c>
      <c r="T1067" s="58">
        <v>0</v>
      </c>
      <c r="U1067" s="57">
        <v>752</v>
      </c>
      <c r="V1067" s="57">
        <v>752</v>
      </c>
      <c r="W1067" s="58">
        <v>0</v>
      </c>
      <c r="X1067" s="57">
        <v>752</v>
      </c>
      <c r="Y1067" s="57">
        <v>752</v>
      </c>
      <c r="Z1067" s="58">
        <v>0</v>
      </c>
      <c r="AA1067" s="57">
        <v>752</v>
      </c>
      <c r="AB1067" s="57">
        <v>26386928</v>
      </c>
      <c r="AC1067" s="53" t="str">
        <f t="shared" si="12477"/>
        <v>Registro Valido</v>
      </c>
      <c r="AD1067" s="57">
        <f t="shared" ref="AD1067" si="12857">IF(OR(ISERROR(VLOOKUP(CONCATENATE("ALI_",$C1067,"_SEG_",$I1067,"_PROV_",$D1067),Catalogo_Precios,AD$8,FALSE)),L1067=0),0,VLOOKUP(CONCATENATE("ALI_",$C1067,"_SEG_",$I1067,"_PROV_",$D1067),Catalogo_Precios,AD$8,FALSE))</f>
        <v>752</v>
      </c>
      <c r="AE1067" s="57">
        <f t="shared" ref="AE1067" si="12858">IF(OR(ISERROR(VLOOKUP(CONCATENATE("ALI_",$C1067,"_SEG_",$I1067,"_PROV_",$D1067),Catalogo_Precios,AE$8,FALSE)),M1067=0),0,VLOOKUP(CONCATENATE("ALI_",$C1067,"_SEG_",$I1067,"_PROV_",$D1067),Catalogo_Precios,AE$8,FALSE))</f>
        <v>752</v>
      </c>
      <c r="AF1067" s="57">
        <f t="shared" ref="AF1067" si="12859">IF(OR(ISERROR(VLOOKUP(CONCATENATE("ALI_",$C1067,"_SEG_",$I1067,"_PROV_",$D1067),Catalogo_Precios,AF$8,FALSE)),N1067=0),0,VLOOKUP(CONCATENATE("ALI_",$C1067,"_SEG_",$I1067,"_PROV_",$D1067),Catalogo_Precios,AF$8,FALSE))</f>
        <v>752</v>
      </c>
      <c r="AG1067" s="57">
        <f t="shared" ref="AG1067" si="12860">IF(OR(ISERROR(VLOOKUP(CONCATENATE("ALI_",$C1067,"_SEG_",$I1067,"_PROV_",$D1067),Catalogo_Precios,AG$8,FALSE)),O1067=0),0,VLOOKUP(CONCATENATE("ALI_",$C1067,"_SEG_",$I1067,"_PROV_",$D1067),Catalogo_Precios,AG$8,FALSE))</f>
        <v>752</v>
      </c>
      <c r="AH1067" s="57">
        <f t="shared" ref="AH1067" si="12861">IF(OR(ISERROR(VLOOKUP(CONCATENATE("ALI_",$C1067,"_SEG_",$I1067,"_PROV_",$D1067),Catalogo_Precios,AH$8,FALSE)),L1067=0),0,VLOOKUP(CONCATENATE("ALI_",$C1067,"_SEG_",$I1067,"_PROV_",$D1067),Catalogo_Precios,AH$8,FALSE))</f>
        <v>733</v>
      </c>
      <c r="AI1067" s="57">
        <f t="shared" ref="AI1067" si="12862">IF(OR(ISERROR(VLOOKUP(CONCATENATE("ALI_",$C1067,"_SEG_",$I1067,"_PROV_",$D1067),Catalogo_Precios,AI$8,FALSE)),M1067=0),0,VLOOKUP(CONCATENATE("ALI_",$C1067,"_SEG_",$I1067,"_PROV_",$D1067),Catalogo_Precios,AI$8,FALSE))</f>
        <v>733</v>
      </c>
      <c r="AJ1067" s="57">
        <f t="shared" ref="AJ1067" si="12863">IF(OR(ISERROR(VLOOKUP(CONCATENATE("ALI_",$C1067,"_SEG_",$I1067,"_PROV_",$D1067),Catalogo_Precios,AJ$8,FALSE)),N1067=0),0,VLOOKUP(CONCATENATE("ALI_",$C1067,"_SEG_",$I1067,"_PROV_",$D1067),Catalogo_Precios,AJ$8,FALSE))</f>
        <v>733</v>
      </c>
      <c r="AK1067" s="57">
        <f t="shared" ref="AK1067" si="12864">IF(OR(ISERROR(VLOOKUP(CONCATENATE("ALI_",$C1067,"_SEG_",$I1067,"_PROV_",$D1067),Catalogo_Precios,AK$8,FALSE)),O1067=0),0,VLOOKUP(CONCATENATE("ALI_",$C1067,"_SEG_",$I1067,"_PROV_",$D1067),Catalogo_Precios,AK$8,FALSE))</f>
        <v>733</v>
      </c>
      <c r="AL1067" s="53"/>
      <c r="AM1067" s="59" t="str">
        <f t="shared" si="12486"/>
        <v>ALI_119_SEG_15</v>
      </c>
      <c r="AN1067" s="59" t="str">
        <f t="shared" si="12487"/>
        <v>ALI_119_SEG_15_VAL_26386928</v>
      </c>
      <c r="AO1067" s="60">
        <f t="shared" ref="AO1067" si="12865">IF(OR(AB1067="",AB1067=0),0,COUNTIF(Codificacion,AM1067))</f>
        <v>2</v>
      </c>
      <c r="AP1067" s="61">
        <f t="array" ref="AP1067">MIN(IF(Codificacion=AM1067,Total_Cotizacion,""))</f>
        <v>26386928</v>
      </c>
      <c r="AQ1067" s="62" t="b">
        <f t="shared" si="12489"/>
        <v>1</v>
      </c>
      <c r="AR1067" s="51" t="str">
        <f t="shared" ref="AR1067" si="12866">IF(COUNTIF(Codificacion2,CONCATENATE(AM1067,"_VAL_",AB1067))&gt;1,"Empate","")</f>
        <v/>
      </c>
      <c r="AS1067" s="63" t="str">
        <f t="shared" ref="AS1067:AS1074" si="12867">IF(AND(AQ1067,AR1067="",AQ1067&lt;&gt;""),"X","")</f>
        <v>X</v>
      </c>
      <c r="AT1067" s="59" t="str">
        <f t="shared" si="12491"/>
        <v>ALI_119_SEG_15_X</v>
      </c>
      <c r="AU1067" s="63">
        <f t="shared" ref="AU1067" si="12868">IF(AND(COUNTIF(Codificacion3,AT1067)&lt;AO1067),1,COUNTIF(Codificacion3,AT1067))</f>
        <v>1</v>
      </c>
      <c r="AV1067" s="62" t="str">
        <f t="shared" si="12493"/>
        <v>Cotizacion Seleccionada</v>
      </c>
      <c r="AW1067" s="53"/>
      <c r="AX1067" s="51" t="str">
        <f t="shared" si="12494"/>
        <v>ALI_119_SEG_15VERDADERO</v>
      </c>
      <c r="AY1067" s="51">
        <f t="shared" si="12475"/>
        <v>1</v>
      </c>
      <c r="AZ1067" s="64" t="b">
        <f t="shared" si="12495"/>
        <v>0</v>
      </c>
    </row>
    <row r="1068" spans="1:52" x14ac:dyDescent="0.2">
      <c r="A1068" s="50" t="str">
        <f t="shared" si="12438"/>
        <v>ALI_58_SEG_1</v>
      </c>
      <c r="B1068" s="51" t="s">
        <v>133</v>
      </c>
      <c r="C1068" s="52">
        <v>58</v>
      </c>
      <c r="D1068" s="52">
        <f t="shared" ref="D1068" si="12869">IF(ISERROR(VLOOKUP(E1068,Proveedores,2,FALSE)),"",VLOOKUP(E1068,Proveedores,2,FALSE))</f>
        <v>2093</v>
      </c>
      <c r="E1068" s="53" t="s">
        <v>134</v>
      </c>
      <c r="F1068" s="54">
        <v>222</v>
      </c>
      <c r="G1068" s="53" t="s">
        <v>105</v>
      </c>
      <c r="H1068" s="53" t="s">
        <v>106</v>
      </c>
      <c r="I1068" s="52">
        <v>1</v>
      </c>
      <c r="J1068" s="53" t="s">
        <v>58</v>
      </c>
      <c r="K1068" s="55">
        <v>44835</v>
      </c>
      <c r="L1068" s="56">
        <v>10051</v>
      </c>
      <c r="M1068" s="56">
        <v>11878</v>
      </c>
      <c r="N1068" s="56">
        <v>7764</v>
      </c>
      <c r="O1068" s="56">
        <v>475</v>
      </c>
      <c r="P1068" s="57">
        <v>860</v>
      </c>
      <c r="Q1068" s="58">
        <v>0</v>
      </c>
      <c r="R1068" s="57">
        <v>860</v>
      </c>
      <c r="S1068" s="57">
        <v>860</v>
      </c>
      <c r="T1068" s="58">
        <v>0</v>
      </c>
      <c r="U1068" s="57">
        <v>860</v>
      </c>
      <c r="V1068" s="57">
        <v>860</v>
      </c>
      <c r="W1068" s="58">
        <v>0</v>
      </c>
      <c r="X1068" s="57">
        <v>860</v>
      </c>
      <c r="Y1068" s="57">
        <v>860</v>
      </c>
      <c r="Z1068" s="58">
        <v>0</v>
      </c>
      <c r="AA1068" s="57">
        <v>860</v>
      </c>
      <c r="AB1068" s="57">
        <v>25944480</v>
      </c>
      <c r="AC1068" s="53" t="str">
        <f t="shared" si="12477"/>
        <v>Registro Valido</v>
      </c>
      <c r="AD1068" s="57">
        <f t="shared" ref="AD1068" si="12870">IF(OR(ISERROR(VLOOKUP(CONCATENATE("ALI_",$C1068,"_SEG_",$I1068,"_PROV_",$D1068),Catalogo_Precios,AD$8,FALSE)),L1068=0),0,VLOOKUP(CONCATENATE("ALI_",$C1068,"_SEG_",$I1068,"_PROV_",$D1068),Catalogo_Precios,AD$8,FALSE))</f>
        <v>860</v>
      </c>
      <c r="AE1068" s="57">
        <f t="shared" ref="AE1068" si="12871">IF(OR(ISERROR(VLOOKUP(CONCATENATE("ALI_",$C1068,"_SEG_",$I1068,"_PROV_",$D1068),Catalogo_Precios,AE$8,FALSE)),M1068=0),0,VLOOKUP(CONCATENATE("ALI_",$C1068,"_SEG_",$I1068,"_PROV_",$D1068),Catalogo_Precios,AE$8,FALSE))</f>
        <v>860</v>
      </c>
      <c r="AF1068" s="57">
        <f t="shared" ref="AF1068" si="12872">IF(OR(ISERROR(VLOOKUP(CONCATENATE("ALI_",$C1068,"_SEG_",$I1068,"_PROV_",$D1068),Catalogo_Precios,AF$8,FALSE)),N1068=0),0,VLOOKUP(CONCATENATE("ALI_",$C1068,"_SEG_",$I1068,"_PROV_",$D1068),Catalogo_Precios,AF$8,FALSE))</f>
        <v>860</v>
      </c>
      <c r="AG1068" s="57">
        <f t="shared" ref="AG1068" si="12873">IF(OR(ISERROR(VLOOKUP(CONCATENATE("ALI_",$C1068,"_SEG_",$I1068,"_PROV_",$D1068),Catalogo_Precios,AG$8,FALSE)),O1068=0),0,VLOOKUP(CONCATENATE("ALI_",$C1068,"_SEG_",$I1068,"_PROV_",$D1068),Catalogo_Precios,AG$8,FALSE))</f>
        <v>860</v>
      </c>
      <c r="AH1068" s="57">
        <f t="shared" ref="AH1068" si="12874">IF(OR(ISERROR(VLOOKUP(CONCATENATE("ALI_",$C1068,"_SEG_",$I1068,"_PROV_",$D1068),Catalogo_Precios,AH$8,FALSE)),L1068=0),0,VLOOKUP(CONCATENATE("ALI_",$C1068,"_SEG_",$I1068,"_PROV_",$D1068),Catalogo_Precios,AH$8,FALSE))</f>
        <v>839</v>
      </c>
      <c r="AI1068" s="57">
        <f t="shared" ref="AI1068" si="12875">IF(OR(ISERROR(VLOOKUP(CONCATENATE("ALI_",$C1068,"_SEG_",$I1068,"_PROV_",$D1068),Catalogo_Precios,AI$8,FALSE)),M1068=0),0,VLOOKUP(CONCATENATE("ALI_",$C1068,"_SEG_",$I1068,"_PROV_",$D1068),Catalogo_Precios,AI$8,FALSE))</f>
        <v>839</v>
      </c>
      <c r="AJ1068" s="57">
        <f t="shared" ref="AJ1068" si="12876">IF(OR(ISERROR(VLOOKUP(CONCATENATE("ALI_",$C1068,"_SEG_",$I1068,"_PROV_",$D1068),Catalogo_Precios,AJ$8,FALSE)),N1068=0),0,VLOOKUP(CONCATENATE("ALI_",$C1068,"_SEG_",$I1068,"_PROV_",$D1068),Catalogo_Precios,AJ$8,FALSE))</f>
        <v>839</v>
      </c>
      <c r="AK1068" s="57">
        <f t="shared" ref="AK1068" si="12877">IF(OR(ISERROR(VLOOKUP(CONCATENATE("ALI_",$C1068,"_SEG_",$I1068,"_PROV_",$D1068),Catalogo_Precios,AK$8,FALSE)),O1068=0),0,VLOOKUP(CONCATENATE("ALI_",$C1068,"_SEG_",$I1068,"_PROV_",$D1068),Catalogo_Precios,AK$8,FALSE))</f>
        <v>839</v>
      </c>
      <c r="AL1068" s="53"/>
      <c r="AM1068" s="59" t="str">
        <f t="shared" si="12486"/>
        <v>ALI_58_SEG_1</v>
      </c>
      <c r="AN1068" s="59" t="str">
        <f t="shared" si="12487"/>
        <v>ALI_58_SEG_1_VAL_25944480</v>
      </c>
      <c r="AO1068" s="60">
        <f t="shared" ref="AO1068" si="12878">IF(OR(AB1068="",AB1068=0),0,COUNTIF(Codificacion,AM1068))</f>
        <v>2</v>
      </c>
      <c r="AP1068" s="61">
        <f t="array" ref="AP1068">MIN(IF(Codificacion=AM1068,Total_Cotizacion,""))</f>
        <v>25944480</v>
      </c>
      <c r="AQ1068" s="62" t="b">
        <f t="shared" si="12489"/>
        <v>1</v>
      </c>
      <c r="AR1068" s="51" t="str">
        <f t="shared" ref="AR1068" si="12879">IF(COUNTIF(Codificacion2,CONCATENATE(AM1068,"_VAL_",AB1068))&gt;1,"Empate","")</f>
        <v/>
      </c>
      <c r="AS1068" s="63" t="str">
        <f t="shared" si="12867"/>
        <v>X</v>
      </c>
      <c r="AT1068" s="59" t="str">
        <f t="shared" si="12491"/>
        <v>ALI_58_SEG_1_X</v>
      </c>
      <c r="AU1068" s="63">
        <f t="shared" ref="AU1068" si="12880">IF(AND(COUNTIF(Codificacion3,AT1068)&lt;AO1068),1,COUNTIF(Codificacion3,AT1068))</f>
        <v>1</v>
      </c>
      <c r="AV1068" s="62" t="str">
        <f t="shared" si="12493"/>
        <v>Cotizacion Seleccionada</v>
      </c>
      <c r="AW1068" s="53"/>
      <c r="AX1068" s="51" t="str">
        <f t="shared" si="12494"/>
        <v>ALI_58_SEG_1VERDADERO</v>
      </c>
      <c r="AY1068" s="51">
        <f t="shared" si="12475"/>
        <v>1</v>
      </c>
      <c r="AZ1068" s="64" t="b">
        <f t="shared" si="12495"/>
        <v>0</v>
      </c>
    </row>
    <row r="1069" spans="1:52" x14ac:dyDescent="0.2">
      <c r="A1069" s="50" t="str">
        <f t="shared" si="12438"/>
        <v>ALI_58_SEG_2</v>
      </c>
      <c r="B1069" s="51" t="s">
        <v>133</v>
      </c>
      <c r="C1069" s="52">
        <v>58</v>
      </c>
      <c r="D1069" s="52">
        <f t="shared" ref="D1069" si="12881">IF(ISERROR(VLOOKUP(E1069,Proveedores,2,FALSE)),"",VLOOKUP(E1069,Proveedores,2,FALSE))</f>
        <v>2093</v>
      </c>
      <c r="E1069" s="53" t="s">
        <v>134</v>
      </c>
      <c r="F1069" s="54">
        <v>223</v>
      </c>
      <c r="G1069" s="53" t="s">
        <v>105</v>
      </c>
      <c r="H1069" s="53" t="s">
        <v>106</v>
      </c>
      <c r="I1069" s="52">
        <v>2</v>
      </c>
      <c r="J1069" s="53" t="s">
        <v>58</v>
      </c>
      <c r="K1069" s="55">
        <v>44835</v>
      </c>
      <c r="L1069" s="56">
        <v>10281</v>
      </c>
      <c r="M1069" s="56">
        <v>12146</v>
      </c>
      <c r="N1069" s="56">
        <v>7938</v>
      </c>
      <c r="O1069" s="56">
        <v>486</v>
      </c>
      <c r="P1069" s="57">
        <v>860</v>
      </c>
      <c r="Q1069" s="58">
        <v>0</v>
      </c>
      <c r="R1069" s="57">
        <v>860</v>
      </c>
      <c r="S1069" s="57">
        <v>860</v>
      </c>
      <c r="T1069" s="58">
        <v>0</v>
      </c>
      <c r="U1069" s="57">
        <v>860</v>
      </c>
      <c r="V1069" s="57">
        <v>860</v>
      </c>
      <c r="W1069" s="58">
        <v>0</v>
      </c>
      <c r="X1069" s="57">
        <v>860</v>
      </c>
      <c r="Y1069" s="57">
        <v>860</v>
      </c>
      <c r="Z1069" s="58">
        <v>0</v>
      </c>
      <c r="AA1069" s="57">
        <v>860</v>
      </c>
      <c r="AB1069" s="57">
        <v>26531860</v>
      </c>
      <c r="AC1069" s="53" t="str">
        <f t="shared" si="12477"/>
        <v>Registro Valido</v>
      </c>
      <c r="AD1069" s="57">
        <f t="shared" ref="AD1069" si="12882">IF(OR(ISERROR(VLOOKUP(CONCATENATE("ALI_",$C1069,"_SEG_",$I1069,"_PROV_",$D1069),Catalogo_Precios,AD$8,FALSE)),L1069=0),0,VLOOKUP(CONCATENATE("ALI_",$C1069,"_SEG_",$I1069,"_PROV_",$D1069),Catalogo_Precios,AD$8,FALSE))</f>
        <v>860</v>
      </c>
      <c r="AE1069" s="57">
        <f t="shared" ref="AE1069" si="12883">IF(OR(ISERROR(VLOOKUP(CONCATENATE("ALI_",$C1069,"_SEG_",$I1069,"_PROV_",$D1069),Catalogo_Precios,AE$8,FALSE)),M1069=0),0,VLOOKUP(CONCATENATE("ALI_",$C1069,"_SEG_",$I1069,"_PROV_",$D1069),Catalogo_Precios,AE$8,FALSE))</f>
        <v>860</v>
      </c>
      <c r="AF1069" s="57">
        <f t="shared" ref="AF1069" si="12884">IF(OR(ISERROR(VLOOKUP(CONCATENATE("ALI_",$C1069,"_SEG_",$I1069,"_PROV_",$D1069),Catalogo_Precios,AF$8,FALSE)),N1069=0),0,VLOOKUP(CONCATENATE("ALI_",$C1069,"_SEG_",$I1069,"_PROV_",$D1069),Catalogo_Precios,AF$8,FALSE))</f>
        <v>860</v>
      </c>
      <c r="AG1069" s="57">
        <f t="shared" ref="AG1069" si="12885">IF(OR(ISERROR(VLOOKUP(CONCATENATE("ALI_",$C1069,"_SEG_",$I1069,"_PROV_",$D1069),Catalogo_Precios,AG$8,FALSE)),O1069=0),0,VLOOKUP(CONCATENATE("ALI_",$C1069,"_SEG_",$I1069,"_PROV_",$D1069),Catalogo_Precios,AG$8,FALSE))</f>
        <v>860</v>
      </c>
      <c r="AH1069" s="57">
        <f t="shared" ref="AH1069" si="12886">IF(OR(ISERROR(VLOOKUP(CONCATENATE("ALI_",$C1069,"_SEG_",$I1069,"_PROV_",$D1069),Catalogo_Precios,AH$8,FALSE)),L1069=0),0,VLOOKUP(CONCATENATE("ALI_",$C1069,"_SEG_",$I1069,"_PROV_",$D1069),Catalogo_Precios,AH$8,FALSE))</f>
        <v>839</v>
      </c>
      <c r="AI1069" s="57">
        <f t="shared" ref="AI1069" si="12887">IF(OR(ISERROR(VLOOKUP(CONCATENATE("ALI_",$C1069,"_SEG_",$I1069,"_PROV_",$D1069),Catalogo_Precios,AI$8,FALSE)),M1069=0),0,VLOOKUP(CONCATENATE("ALI_",$C1069,"_SEG_",$I1069,"_PROV_",$D1069),Catalogo_Precios,AI$8,FALSE))</f>
        <v>839</v>
      </c>
      <c r="AJ1069" s="57">
        <f t="shared" ref="AJ1069" si="12888">IF(OR(ISERROR(VLOOKUP(CONCATENATE("ALI_",$C1069,"_SEG_",$I1069,"_PROV_",$D1069),Catalogo_Precios,AJ$8,FALSE)),N1069=0),0,VLOOKUP(CONCATENATE("ALI_",$C1069,"_SEG_",$I1069,"_PROV_",$D1069),Catalogo_Precios,AJ$8,FALSE))</f>
        <v>839</v>
      </c>
      <c r="AK1069" s="57">
        <f t="shared" ref="AK1069" si="12889">IF(OR(ISERROR(VLOOKUP(CONCATENATE("ALI_",$C1069,"_SEG_",$I1069,"_PROV_",$D1069),Catalogo_Precios,AK$8,FALSE)),O1069=0),0,VLOOKUP(CONCATENATE("ALI_",$C1069,"_SEG_",$I1069,"_PROV_",$D1069),Catalogo_Precios,AK$8,FALSE))</f>
        <v>839</v>
      </c>
      <c r="AL1069" s="53"/>
      <c r="AM1069" s="59" t="str">
        <f t="shared" si="12486"/>
        <v>ALI_58_SEG_2</v>
      </c>
      <c r="AN1069" s="59" t="str">
        <f t="shared" si="12487"/>
        <v>ALI_58_SEG_2_VAL_26531860</v>
      </c>
      <c r="AO1069" s="60">
        <f t="shared" ref="AO1069" si="12890">IF(OR(AB1069="",AB1069=0),0,COUNTIF(Codificacion,AM1069))</f>
        <v>3</v>
      </c>
      <c r="AP1069" s="61">
        <f t="array" ref="AP1069">MIN(IF(Codificacion=AM1069,Total_Cotizacion,""))</f>
        <v>26531860</v>
      </c>
      <c r="AQ1069" s="62" t="b">
        <f t="shared" si="12489"/>
        <v>1</v>
      </c>
      <c r="AR1069" s="51" t="str">
        <f t="shared" ref="AR1069" si="12891">IF(COUNTIF(Codificacion2,CONCATENATE(AM1069,"_VAL_",AB1069))&gt;1,"Empate","")</f>
        <v/>
      </c>
      <c r="AS1069" s="63" t="str">
        <f t="shared" si="12867"/>
        <v>X</v>
      </c>
      <c r="AT1069" s="59" t="str">
        <f t="shared" si="12491"/>
        <v>ALI_58_SEG_2_X</v>
      </c>
      <c r="AU1069" s="63">
        <f t="shared" ref="AU1069" si="12892">IF(AND(COUNTIF(Codificacion3,AT1069)&lt;AO1069),1,COUNTIF(Codificacion3,AT1069))</f>
        <v>1</v>
      </c>
      <c r="AV1069" s="62" t="str">
        <f t="shared" si="12493"/>
        <v>Cotizacion Seleccionada</v>
      </c>
      <c r="AW1069" s="53"/>
      <c r="AX1069" s="51" t="str">
        <f t="shared" si="12494"/>
        <v>ALI_58_SEG_2VERDADERO</v>
      </c>
      <c r="AY1069" s="51">
        <f t="shared" si="12475"/>
        <v>1</v>
      </c>
      <c r="AZ1069" s="64" t="b">
        <f t="shared" si="12495"/>
        <v>0</v>
      </c>
    </row>
    <row r="1070" spans="1:52" x14ac:dyDescent="0.2">
      <c r="A1070" s="50" t="str">
        <f t="shared" si="12438"/>
        <v>ALI_58_SEG_3</v>
      </c>
      <c r="B1070" s="51" t="s">
        <v>133</v>
      </c>
      <c r="C1070" s="52">
        <v>58</v>
      </c>
      <c r="D1070" s="52">
        <f t="shared" ref="D1070" si="12893">IF(ISERROR(VLOOKUP(E1070,Proveedores,2,FALSE)),"",VLOOKUP(E1070,Proveedores,2,FALSE))</f>
        <v>2093</v>
      </c>
      <c r="E1070" s="53" t="s">
        <v>134</v>
      </c>
      <c r="F1070" s="54">
        <v>224</v>
      </c>
      <c r="G1070" s="53" t="s">
        <v>105</v>
      </c>
      <c r="H1070" s="53" t="s">
        <v>106</v>
      </c>
      <c r="I1070" s="52">
        <v>3</v>
      </c>
      <c r="J1070" s="53" t="s">
        <v>58</v>
      </c>
      <c r="K1070" s="55">
        <v>44835</v>
      </c>
      <c r="L1070" s="56">
        <v>10218</v>
      </c>
      <c r="M1070" s="56">
        <v>12074</v>
      </c>
      <c r="N1070" s="56">
        <v>7890</v>
      </c>
      <c r="O1070" s="56">
        <v>483</v>
      </c>
      <c r="P1070" s="57">
        <v>860</v>
      </c>
      <c r="Q1070" s="58">
        <v>0</v>
      </c>
      <c r="R1070" s="57">
        <v>860</v>
      </c>
      <c r="S1070" s="57">
        <v>860</v>
      </c>
      <c r="T1070" s="58">
        <v>0</v>
      </c>
      <c r="U1070" s="57">
        <v>860</v>
      </c>
      <c r="V1070" s="57">
        <v>860</v>
      </c>
      <c r="W1070" s="58">
        <v>0</v>
      </c>
      <c r="X1070" s="57">
        <v>860</v>
      </c>
      <c r="Y1070" s="57">
        <v>860</v>
      </c>
      <c r="Z1070" s="58">
        <v>0</v>
      </c>
      <c r="AA1070" s="57">
        <v>860</v>
      </c>
      <c r="AB1070" s="57">
        <v>26371900</v>
      </c>
      <c r="AC1070" s="53" t="str">
        <f t="shared" si="12477"/>
        <v>Registro Valido</v>
      </c>
      <c r="AD1070" s="57">
        <f t="shared" ref="AD1070" si="12894">IF(OR(ISERROR(VLOOKUP(CONCATENATE("ALI_",$C1070,"_SEG_",$I1070,"_PROV_",$D1070),Catalogo_Precios,AD$8,FALSE)),L1070=0),0,VLOOKUP(CONCATENATE("ALI_",$C1070,"_SEG_",$I1070,"_PROV_",$D1070),Catalogo_Precios,AD$8,FALSE))</f>
        <v>860</v>
      </c>
      <c r="AE1070" s="57">
        <f t="shared" ref="AE1070" si="12895">IF(OR(ISERROR(VLOOKUP(CONCATENATE("ALI_",$C1070,"_SEG_",$I1070,"_PROV_",$D1070),Catalogo_Precios,AE$8,FALSE)),M1070=0),0,VLOOKUP(CONCATENATE("ALI_",$C1070,"_SEG_",$I1070,"_PROV_",$D1070),Catalogo_Precios,AE$8,FALSE))</f>
        <v>860</v>
      </c>
      <c r="AF1070" s="57">
        <f t="shared" ref="AF1070" si="12896">IF(OR(ISERROR(VLOOKUP(CONCATENATE("ALI_",$C1070,"_SEG_",$I1070,"_PROV_",$D1070),Catalogo_Precios,AF$8,FALSE)),N1070=0),0,VLOOKUP(CONCATENATE("ALI_",$C1070,"_SEG_",$I1070,"_PROV_",$D1070),Catalogo_Precios,AF$8,FALSE))</f>
        <v>860</v>
      </c>
      <c r="AG1070" s="57">
        <f t="shared" ref="AG1070" si="12897">IF(OR(ISERROR(VLOOKUP(CONCATENATE("ALI_",$C1070,"_SEG_",$I1070,"_PROV_",$D1070),Catalogo_Precios,AG$8,FALSE)),O1070=0),0,VLOOKUP(CONCATENATE("ALI_",$C1070,"_SEG_",$I1070,"_PROV_",$D1070),Catalogo_Precios,AG$8,FALSE))</f>
        <v>860</v>
      </c>
      <c r="AH1070" s="57">
        <f t="shared" ref="AH1070" si="12898">IF(OR(ISERROR(VLOOKUP(CONCATENATE("ALI_",$C1070,"_SEG_",$I1070,"_PROV_",$D1070),Catalogo_Precios,AH$8,FALSE)),L1070=0),0,VLOOKUP(CONCATENATE("ALI_",$C1070,"_SEG_",$I1070,"_PROV_",$D1070),Catalogo_Precios,AH$8,FALSE))</f>
        <v>839</v>
      </c>
      <c r="AI1070" s="57">
        <f t="shared" ref="AI1070" si="12899">IF(OR(ISERROR(VLOOKUP(CONCATENATE("ALI_",$C1070,"_SEG_",$I1070,"_PROV_",$D1070),Catalogo_Precios,AI$8,FALSE)),M1070=0),0,VLOOKUP(CONCATENATE("ALI_",$C1070,"_SEG_",$I1070,"_PROV_",$D1070),Catalogo_Precios,AI$8,FALSE))</f>
        <v>839</v>
      </c>
      <c r="AJ1070" s="57">
        <f t="shared" ref="AJ1070" si="12900">IF(OR(ISERROR(VLOOKUP(CONCATENATE("ALI_",$C1070,"_SEG_",$I1070,"_PROV_",$D1070),Catalogo_Precios,AJ$8,FALSE)),N1070=0),0,VLOOKUP(CONCATENATE("ALI_",$C1070,"_SEG_",$I1070,"_PROV_",$D1070),Catalogo_Precios,AJ$8,FALSE))</f>
        <v>839</v>
      </c>
      <c r="AK1070" s="57">
        <f t="shared" ref="AK1070" si="12901">IF(OR(ISERROR(VLOOKUP(CONCATENATE("ALI_",$C1070,"_SEG_",$I1070,"_PROV_",$D1070),Catalogo_Precios,AK$8,FALSE)),O1070=0),0,VLOOKUP(CONCATENATE("ALI_",$C1070,"_SEG_",$I1070,"_PROV_",$D1070),Catalogo_Precios,AK$8,FALSE))</f>
        <v>839</v>
      </c>
      <c r="AL1070" s="53"/>
      <c r="AM1070" s="59" t="str">
        <f t="shared" si="12486"/>
        <v>ALI_58_SEG_3</v>
      </c>
      <c r="AN1070" s="59" t="str">
        <f t="shared" si="12487"/>
        <v>ALI_58_SEG_3_VAL_26371900</v>
      </c>
      <c r="AO1070" s="60">
        <f t="shared" ref="AO1070" si="12902">IF(OR(AB1070="",AB1070=0),0,COUNTIF(Codificacion,AM1070))</f>
        <v>3</v>
      </c>
      <c r="AP1070" s="61">
        <f t="array" ref="AP1070">MIN(IF(Codificacion=AM1070,Total_Cotizacion,""))</f>
        <v>26371900</v>
      </c>
      <c r="AQ1070" s="62" t="b">
        <f t="shared" si="12489"/>
        <v>1</v>
      </c>
      <c r="AR1070" s="51" t="str">
        <f t="shared" ref="AR1070" si="12903">IF(COUNTIF(Codificacion2,CONCATENATE(AM1070,"_VAL_",AB1070))&gt;1,"Empate","")</f>
        <v/>
      </c>
      <c r="AS1070" s="63" t="str">
        <f t="shared" si="12867"/>
        <v>X</v>
      </c>
      <c r="AT1070" s="59" t="str">
        <f t="shared" si="12491"/>
        <v>ALI_58_SEG_3_X</v>
      </c>
      <c r="AU1070" s="63">
        <f t="shared" ref="AU1070" si="12904">IF(AND(COUNTIF(Codificacion3,AT1070)&lt;AO1070),1,COUNTIF(Codificacion3,AT1070))</f>
        <v>1</v>
      </c>
      <c r="AV1070" s="62" t="str">
        <f t="shared" si="12493"/>
        <v>Cotizacion Seleccionada</v>
      </c>
      <c r="AW1070" s="53"/>
      <c r="AX1070" s="51" t="str">
        <f t="shared" si="12494"/>
        <v>ALI_58_SEG_3VERDADERO</v>
      </c>
      <c r="AY1070" s="51">
        <f t="shared" si="12475"/>
        <v>1</v>
      </c>
      <c r="AZ1070" s="64" t="b">
        <f t="shared" si="12495"/>
        <v>0</v>
      </c>
    </row>
    <row r="1071" spans="1:52" x14ac:dyDescent="0.2">
      <c r="A1071" s="50" t="str">
        <f t="shared" si="12438"/>
        <v>ALI_58_SEG_4</v>
      </c>
      <c r="B1071" s="51" t="s">
        <v>133</v>
      </c>
      <c r="C1071" s="52">
        <v>58</v>
      </c>
      <c r="D1071" s="52">
        <f t="shared" ref="D1071" si="12905">IF(ISERROR(VLOOKUP(E1071,Proveedores,2,FALSE)),"",VLOOKUP(E1071,Proveedores,2,FALSE))</f>
        <v>2093</v>
      </c>
      <c r="E1071" s="53" t="s">
        <v>134</v>
      </c>
      <c r="F1071" s="54">
        <v>225</v>
      </c>
      <c r="G1071" s="53" t="s">
        <v>105</v>
      </c>
      <c r="H1071" s="53" t="s">
        <v>106</v>
      </c>
      <c r="I1071" s="52">
        <v>4</v>
      </c>
      <c r="J1071" s="53" t="s">
        <v>58</v>
      </c>
      <c r="K1071" s="55">
        <v>44835</v>
      </c>
      <c r="L1071" s="56">
        <v>10886</v>
      </c>
      <c r="M1071" s="56">
        <v>12863</v>
      </c>
      <c r="N1071" s="56">
        <v>8406</v>
      </c>
      <c r="O1071" s="56">
        <v>515</v>
      </c>
      <c r="P1071" s="57">
        <v>860</v>
      </c>
      <c r="Q1071" s="58">
        <v>0</v>
      </c>
      <c r="R1071" s="57">
        <v>860</v>
      </c>
      <c r="S1071" s="57">
        <v>860</v>
      </c>
      <c r="T1071" s="58">
        <v>0</v>
      </c>
      <c r="U1071" s="57">
        <v>860</v>
      </c>
      <c r="V1071" s="57">
        <v>860</v>
      </c>
      <c r="W1071" s="58">
        <v>0</v>
      </c>
      <c r="X1071" s="57">
        <v>860</v>
      </c>
      <c r="Y1071" s="57">
        <v>860</v>
      </c>
      <c r="Z1071" s="58">
        <v>0</v>
      </c>
      <c r="AA1071" s="57">
        <v>860</v>
      </c>
      <c r="AB1071" s="57">
        <v>28096200</v>
      </c>
      <c r="AC1071" s="53" t="str">
        <f t="shared" si="12477"/>
        <v>Registro Valido</v>
      </c>
      <c r="AD1071" s="57">
        <f t="shared" ref="AD1071" si="12906">IF(OR(ISERROR(VLOOKUP(CONCATENATE("ALI_",$C1071,"_SEG_",$I1071,"_PROV_",$D1071),Catalogo_Precios,AD$8,FALSE)),L1071=0),0,VLOOKUP(CONCATENATE("ALI_",$C1071,"_SEG_",$I1071,"_PROV_",$D1071),Catalogo_Precios,AD$8,FALSE))</f>
        <v>860</v>
      </c>
      <c r="AE1071" s="57">
        <f t="shared" ref="AE1071" si="12907">IF(OR(ISERROR(VLOOKUP(CONCATENATE("ALI_",$C1071,"_SEG_",$I1071,"_PROV_",$D1071),Catalogo_Precios,AE$8,FALSE)),M1071=0),0,VLOOKUP(CONCATENATE("ALI_",$C1071,"_SEG_",$I1071,"_PROV_",$D1071),Catalogo_Precios,AE$8,FALSE))</f>
        <v>860</v>
      </c>
      <c r="AF1071" s="57">
        <f t="shared" ref="AF1071" si="12908">IF(OR(ISERROR(VLOOKUP(CONCATENATE("ALI_",$C1071,"_SEG_",$I1071,"_PROV_",$D1071),Catalogo_Precios,AF$8,FALSE)),N1071=0),0,VLOOKUP(CONCATENATE("ALI_",$C1071,"_SEG_",$I1071,"_PROV_",$D1071),Catalogo_Precios,AF$8,FALSE))</f>
        <v>860</v>
      </c>
      <c r="AG1071" s="57">
        <f t="shared" ref="AG1071" si="12909">IF(OR(ISERROR(VLOOKUP(CONCATENATE("ALI_",$C1071,"_SEG_",$I1071,"_PROV_",$D1071),Catalogo_Precios,AG$8,FALSE)),O1071=0),0,VLOOKUP(CONCATENATE("ALI_",$C1071,"_SEG_",$I1071,"_PROV_",$D1071),Catalogo_Precios,AG$8,FALSE))</f>
        <v>860</v>
      </c>
      <c r="AH1071" s="57">
        <f t="shared" ref="AH1071" si="12910">IF(OR(ISERROR(VLOOKUP(CONCATENATE("ALI_",$C1071,"_SEG_",$I1071,"_PROV_",$D1071),Catalogo_Precios,AH$8,FALSE)),L1071=0),0,VLOOKUP(CONCATENATE("ALI_",$C1071,"_SEG_",$I1071,"_PROV_",$D1071),Catalogo_Precios,AH$8,FALSE))</f>
        <v>839</v>
      </c>
      <c r="AI1071" s="57">
        <f t="shared" ref="AI1071" si="12911">IF(OR(ISERROR(VLOOKUP(CONCATENATE("ALI_",$C1071,"_SEG_",$I1071,"_PROV_",$D1071),Catalogo_Precios,AI$8,FALSE)),M1071=0),0,VLOOKUP(CONCATENATE("ALI_",$C1071,"_SEG_",$I1071,"_PROV_",$D1071),Catalogo_Precios,AI$8,FALSE))</f>
        <v>839</v>
      </c>
      <c r="AJ1071" s="57">
        <f t="shared" ref="AJ1071" si="12912">IF(OR(ISERROR(VLOOKUP(CONCATENATE("ALI_",$C1071,"_SEG_",$I1071,"_PROV_",$D1071),Catalogo_Precios,AJ$8,FALSE)),N1071=0),0,VLOOKUP(CONCATENATE("ALI_",$C1071,"_SEG_",$I1071,"_PROV_",$D1071),Catalogo_Precios,AJ$8,FALSE))</f>
        <v>839</v>
      </c>
      <c r="AK1071" s="57">
        <f t="shared" ref="AK1071" si="12913">IF(OR(ISERROR(VLOOKUP(CONCATENATE("ALI_",$C1071,"_SEG_",$I1071,"_PROV_",$D1071),Catalogo_Precios,AK$8,FALSE)),O1071=0),0,VLOOKUP(CONCATENATE("ALI_",$C1071,"_SEG_",$I1071,"_PROV_",$D1071),Catalogo_Precios,AK$8,FALSE))</f>
        <v>839</v>
      </c>
      <c r="AL1071" s="53"/>
      <c r="AM1071" s="59" t="str">
        <f t="shared" si="12486"/>
        <v>ALI_58_SEG_4</v>
      </c>
      <c r="AN1071" s="59" t="str">
        <f t="shared" si="12487"/>
        <v>ALI_58_SEG_4_VAL_28096200</v>
      </c>
      <c r="AO1071" s="60">
        <f t="shared" ref="AO1071" si="12914">IF(OR(AB1071="",AB1071=0),0,COUNTIF(Codificacion,AM1071))</f>
        <v>3</v>
      </c>
      <c r="AP1071" s="61">
        <f t="array" ref="AP1071">MIN(IF(Codificacion=AM1071,Total_Cotizacion,""))</f>
        <v>28096200</v>
      </c>
      <c r="AQ1071" s="62" t="b">
        <f t="shared" si="12489"/>
        <v>1</v>
      </c>
      <c r="AR1071" s="51" t="str">
        <f t="shared" ref="AR1071" si="12915">IF(COUNTIF(Codificacion2,CONCATENATE(AM1071,"_VAL_",AB1071))&gt;1,"Empate","")</f>
        <v/>
      </c>
      <c r="AS1071" s="63" t="str">
        <f t="shared" si="12867"/>
        <v>X</v>
      </c>
      <c r="AT1071" s="59" t="str">
        <f t="shared" si="12491"/>
        <v>ALI_58_SEG_4_X</v>
      </c>
      <c r="AU1071" s="63">
        <f t="shared" ref="AU1071" si="12916">IF(AND(COUNTIF(Codificacion3,AT1071)&lt;AO1071),1,COUNTIF(Codificacion3,AT1071))</f>
        <v>1</v>
      </c>
      <c r="AV1071" s="62" t="str">
        <f t="shared" si="12493"/>
        <v>Cotizacion Seleccionada</v>
      </c>
      <c r="AW1071" s="53"/>
      <c r="AX1071" s="51" t="str">
        <f t="shared" si="12494"/>
        <v>ALI_58_SEG_4VERDADERO</v>
      </c>
      <c r="AY1071" s="51">
        <f t="shared" si="12475"/>
        <v>1</v>
      </c>
      <c r="AZ1071" s="64" t="b">
        <f t="shared" si="12495"/>
        <v>0</v>
      </c>
    </row>
    <row r="1072" spans="1:52" x14ac:dyDescent="0.2">
      <c r="A1072" s="50" t="str">
        <f t="shared" si="12438"/>
        <v>ALI_58_SEG_5</v>
      </c>
      <c r="B1072" s="51" t="s">
        <v>133</v>
      </c>
      <c r="C1072" s="52">
        <v>58</v>
      </c>
      <c r="D1072" s="52">
        <f t="shared" ref="D1072" si="12917">IF(ISERROR(VLOOKUP(E1072,Proveedores,2,FALSE)),"",VLOOKUP(E1072,Proveedores,2,FALSE))</f>
        <v>2093</v>
      </c>
      <c r="E1072" s="53" t="s">
        <v>134</v>
      </c>
      <c r="F1072" s="54">
        <v>226</v>
      </c>
      <c r="G1072" s="53" t="s">
        <v>105</v>
      </c>
      <c r="H1072" s="53" t="s">
        <v>106</v>
      </c>
      <c r="I1072" s="52">
        <v>5</v>
      </c>
      <c r="J1072" s="53" t="s">
        <v>58</v>
      </c>
      <c r="K1072" s="55">
        <v>44835</v>
      </c>
      <c r="L1072" s="56">
        <v>10120</v>
      </c>
      <c r="M1072" s="56">
        <v>11959</v>
      </c>
      <c r="N1072" s="56">
        <v>7816</v>
      </c>
      <c r="O1072" s="56">
        <v>479</v>
      </c>
      <c r="P1072" s="57">
        <v>860</v>
      </c>
      <c r="Q1072" s="58">
        <v>0</v>
      </c>
      <c r="R1072" s="57">
        <v>860</v>
      </c>
      <c r="S1072" s="57">
        <v>860</v>
      </c>
      <c r="T1072" s="58">
        <v>0</v>
      </c>
      <c r="U1072" s="57">
        <v>860</v>
      </c>
      <c r="V1072" s="57">
        <v>860</v>
      </c>
      <c r="W1072" s="58">
        <v>0</v>
      </c>
      <c r="X1072" s="57">
        <v>860</v>
      </c>
      <c r="Y1072" s="57">
        <v>860</v>
      </c>
      <c r="Z1072" s="58">
        <v>0</v>
      </c>
      <c r="AA1072" s="57">
        <v>860</v>
      </c>
      <c r="AB1072" s="57">
        <v>26121640</v>
      </c>
      <c r="AC1072" s="53" t="str">
        <f t="shared" si="12477"/>
        <v>Registro Valido</v>
      </c>
      <c r="AD1072" s="57">
        <f t="shared" ref="AD1072" si="12918">IF(OR(ISERROR(VLOOKUP(CONCATENATE("ALI_",$C1072,"_SEG_",$I1072,"_PROV_",$D1072),Catalogo_Precios,AD$8,FALSE)),L1072=0),0,VLOOKUP(CONCATENATE("ALI_",$C1072,"_SEG_",$I1072,"_PROV_",$D1072),Catalogo_Precios,AD$8,FALSE))</f>
        <v>860</v>
      </c>
      <c r="AE1072" s="57">
        <f t="shared" ref="AE1072" si="12919">IF(OR(ISERROR(VLOOKUP(CONCATENATE("ALI_",$C1072,"_SEG_",$I1072,"_PROV_",$D1072),Catalogo_Precios,AE$8,FALSE)),M1072=0),0,VLOOKUP(CONCATENATE("ALI_",$C1072,"_SEG_",$I1072,"_PROV_",$D1072),Catalogo_Precios,AE$8,FALSE))</f>
        <v>860</v>
      </c>
      <c r="AF1072" s="57">
        <f t="shared" ref="AF1072" si="12920">IF(OR(ISERROR(VLOOKUP(CONCATENATE("ALI_",$C1072,"_SEG_",$I1072,"_PROV_",$D1072),Catalogo_Precios,AF$8,FALSE)),N1072=0),0,VLOOKUP(CONCATENATE("ALI_",$C1072,"_SEG_",$I1072,"_PROV_",$D1072),Catalogo_Precios,AF$8,FALSE))</f>
        <v>860</v>
      </c>
      <c r="AG1072" s="57">
        <f t="shared" ref="AG1072" si="12921">IF(OR(ISERROR(VLOOKUP(CONCATENATE("ALI_",$C1072,"_SEG_",$I1072,"_PROV_",$D1072),Catalogo_Precios,AG$8,FALSE)),O1072=0),0,VLOOKUP(CONCATENATE("ALI_",$C1072,"_SEG_",$I1072,"_PROV_",$D1072),Catalogo_Precios,AG$8,FALSE))</f>
        <v>860</v>
      </c>
      <c r="AH1072" s="57">
        <f t="shared" ref="AH1072" si="12922">IF(OR(ISERROR(VLOOKUP(CONCATENATE("ALI_",$C1072,"_SEG_",$I1072,"_PROV_",$D1072),Catalogo_Precios,AH$8,FALSE)),L1072=0),0,VLOOKUP(CONCATENATE("ALI_",$C1072,"_SEG_",$I1072,"_PROV_",$D1072),Catalogo_Precios,AH$8,FALSE))</f>
        <v>839</v>
      </c>
      <c r="AI1072" s="57">
        <f t="shared" ref="AI1072" si="12923">IF(OR(ISERROR(VLOOKUP(CONCATENATE("ALI_",$C1072,"_SEG_",$I1072,"_PROV_",$D1072),Catalogo_Precios,AI$8,FALSE)),M1072=0),0,VLOOKUP(CONCATENATE("ALI_",$C1072,"_SEG_",$I1072,"_PROV_",$D1072),Catalogo_Precios,AI$8,FALSE))</f>
        <v>839</v>
      </c>
      <c r="AJ1072" s="57">
        <f t="shared" ref="AJ1072" si="12924">IF(OR(ISERROR(VLOOKUP(CONCATENATE("ALI_",$C1072,"_SEG_",$I1072,"_PROV_",$D1072),Catalogo_Precios,AJ$8,FALSE)),N1072=0),0,VLOOKUP(CONCATENATE("ALI_",$C1072,"_SEG_",$I1072,"_PROV_",$D1072),Catalogo_Precios,AJ$8,FALSE))</f>
        <v>839</v>
      </c>
      <c r="AK1072" s="57">
        <f t="shared" ref="AK1072" si="12925">IF(OR(ISERROR(VLOOKUP(CONCATENATE("ALI_",$C1072,"_SEG_",$I1072,"_PROV_",$D1072),Catalogo_Precios,AK$8,FALSE)),O1072=0),0,VLOOKUP(CONCATENATE("ALI_",$C1072,"_SEG_",$I1072,"_PROV_",$D1072),Catalogo_Precios,AK$8,FALSE))</f>
        <v>839</v>
      </c>
      <c r="AL1072" s="53"/>
      <c r="AM1072" s="59" t="str">
        <f t="shared" si="12486"/>
        <v>ALI_58_SEG_5</v>
      </c>
      <c r="AN1072" s="59" t="str">
        <f t="shared" si="12487"/>
        <v>ALI_58_SEG_5_VAL_26121640</v>
      </c>
      <c r="AO1072" s="60">
        <f t="shared" ref="AO1072" si="12926">IF(OR(AB1072="",AB1072=0),0,COUNTIF(Codificacion,AM1072))</f>
        <v>2</v>
      </c>
      <c r="AP1072" s="61">
        <f t="array" ref="AP1072">MIN(IF(Codificacion=AM1072,Total_Cotizacion,""))</f>
        <v>26121640</v>
      </c>
      <c r="AQ1072" s="62" t="b">
        <f t="shared" si="12489"/>
        <v>1</v>
      </c>
      <c r="AR1072" s="51" t="str">
        <f t="shared" ref="AR1072" si="12927">IF(COUNTIF(Codificacion2,CONCATENATE(AM1072,"_VAL_",AB1072))&gt;1,"Empate","")</f>
        <v/>
      </c>
      <c r="AS1072" s="63" t="str">
        <f t="shared" si="12867"/>
        <v>X</v>
      </c>
      <c r="AT1072" s="59" t="str">
        <f t="shared" si="12491"/>
        <v>ALI_58_SEG_5_X</v>
      </c>
      <c r="AU1072" s="63">
        <f t="shared" ref="AU1072" si="12928">IF(AND(COUNTIF(Codificacion3,AT1072)&lt;AO1072),1,COUNTIF(Codificacion3,AT1072))</f>
        <v>1</v>
      </c>
      <c r="AV1072" s="62" t="str">
        <f t="shared" si="12493"/>
        <v>Cotizacion Seleccionada</v>
      </c>
      <c r="AW1072" s="53"/>
      <c r="AX1072" s="51" t="str">
        <f t="shared" si="12494"/>
        <v>ALI_58_SEG_5VERDADERO</v>
      </c>
      <c r="AY1072" s="51">
        <f t="shared" si="12475"/>
        <v>1</v>
      </c>
      <c r="AZ1072" s="64" t="b">
        <f t="shared" si="12495"/>
        <v>0</v>
      </c>
    </row>
    <row r="1073" spans="1:52" x14ac:dyDescent="0.2">
      <c r="A1073" s="50" t="str">
        <f t="shared" si="12438"/>
        <v>ALI_58_SEG_6</v>
      </c>
      <c r="B1073" s="51" t="s">
        <v>133</v>
      </c>
      <c r="C1073" s="52">
        <v>58</v>
      </c>
      <c r="D1073" s="52">
        <f t="shared" ref="D1073" si="12929">IF(ISERROR(VLOOKUP(E1073,Proveedores,2,FALSE)),"",VLOOKUP(E1073,Proveedores,2,FALSE))</f>
        <v>2093</v>
      </c>
      <c r="E1073" s="53" t="s">
        <v>134</v>
      </c>
      <c r="F1073" s="54">
        <v>227</v>
      </c>
      <c r="G1073" s="53" t="s">
        <v>105</v>
      </c>
      <c r="H1073" s="53" t="s">
        <v>106</v>
      </c>
      <c r="I1073" s="52">
        <v>6</v>
      </c>
      <c r="J1073" s="53" t="s">
        <v>58</v>
      </c>
      <c r="K1073" s="55">
        <v>44835</v>
      </c>
      <c r="L1073" s="56">
        <v>10955</v>
      </c>
      <c r="M1073" s="56">
        <v>12945</v>
      </c>
      <c r="N1073" s="56">
        <v>8459</v>
      </c>
      <c r="O1073" s="56">
        <v>519</v>
      </c>
      <c r="P1073" s="57">
        <v>860</v>
      </c>
      <c r="Q1073" s="58">
        <v>0</v>
      </c>
      <c r="R1073" s="57">
        <v>860</v>
      </c>
      <c r="S1073" s="57">
        <v>860</v>
      </c>
      <c r="T1073" s="58">
        <v>0</v>
      </c>
      <c r="U1073" s="57">
        <v>860</v>
      </c>
      <c r="V1073" s="57">
        <v>860</v>
      </c>
      <c r="W1073" s="58">
        <v>0</v>
      </c>
      <c r="X1073" s="57">
        <v>860</v>
      </c>
      <c r="Y1073" s="57">
        <v>860</v>
      </c>
      <c r="Z1073" s="58">
        <v>0</v>
      </c>
      <c r="AA1073" s="57">
        <v>860</v>
      </c>
      <c r="AB1073" s="57">
        <v>28275080</v>
      </c>
      <c r="AC1073" s="53" t="str">
        <f t="shared" si="12477"/>
        <v>Registro Valido</v>
      </c>
      <c r="AD1073" s="57">
        <f t="shared" ref="AD1073" si="12930">IF(OR(ISERROR(VLOOKUP(CONCATENATE("ALI_",$C1073,"_SEG_",$I1073,"_PROV_",$D1073),Catalogo_Precios,AD$8,FALSE)),L1073=0),0,VLOOKUP(CONCATENATE("ALI_",$C1073,"_SEG_",$I1073,"_PROV_",$D1073),Catalogo_Precios,AD$8,FALSE))</f>
        <v>860</v>
      </c>
      <c r="AE1073" s="57">
        <f t="shared" ref="AE1073" si="12931">IF(OR(ISERROR(VLOOKUP(CONCATENATE("ALI_",$C1073,"_SEG_",$I1073,"_PROV_",$D1073),Catalogo_Precios,AE$8,FALSE)),M1073=0),0,VLOOKUP(CONCATENATE("ALI_",$C1073,"_SEG_",$I1073,"_PROV_",$D1073),Catalogo_Precios,AE$8,FALSE))</f>
        <v>860</v>
      </c>
      <c r="AF1073" s="57">
        <f t="shared" ref="AF1073" si="12932">IF(OR(ISERROR(VLOOKUP(CONCATENATE("ALI_",$C1073,"_SEG_",$I1073,"_PROV_",$D1073),Catalogo_Precios,AF$8,FALSE)),N1073=0),0,VLOOKUP(CONCATENATE("ALI_",$C1073,"_SEG_",$I1073,"_PROV_",$D1073),Catalogo_Precios,AF$8,FALSE))</f>
        <v>860</v>
      </c>
      <c r="AG1073" s="57">
        <f t="shared" ref="AG1073" si="12933">IF(OR(ISERROR(VLOOKUP(CONCATENATE("ALI_",$C1073,"_SEG_",$I1073,"_PROV_",$D1073),Catalogo_Precios,AG$8,FALSE)),O1073=0),0,VLOOKUP(CONCATENATE("ALI_",$C1073,"_SEG_",$I1073,"_PROV_",$D1073),Catalogo_Precios,AG$8,FALSE))</f>
        <v>860</v>
      </c>
      <c r="AH1073" s="57">
        <f t="shared" ref="AH1073" si="12934">IF(OR(ISERROR(VLOOKUP(CONCATENATE("ALI_",$C1073,"_SEG_",$I1073,"_PROV_",$D1073),Catalogo_Precios,AH$8,FALSE)),L1073=0),0,VLOOKUP(CONCATENATE("ALI_",$C1073,"_SEG_",$I1073,"_PROV_",$D1073),Catalogo_Precios,AH$8,FALSE))</f>
        <v>839</v>
      </c>
      <c r="AI1073" s="57">
        <f t="shared" ref="AI1073" si="12935">IF(OR(ISERROR(VLOOKUP(CONCATENATE("ALI_",$C1073,"_SEG_",$I1073,"_PROV_",$D1073),Catalogo_Precios,AI$8,FALSE)),M1073=0),0,VLOOKUP(CONCATENATE("ALI_",$C1073,"_SEG_",$I1073,"_PROV_",$D1073),Catalogo_Precios,AI$8,FALSE))</f>
        <v>839</v>
      </c>
      <c r="AJ1073" s="57">
        <f t="shared" ref="AJ1073" si="12936">IF(OR(ISERROR(VLOOKUP(CONCATENATE("ALI_",$C1073,"_SEG_",$I1073,"_PROV_",$D1073),Catalogo_Precios,AJ$8,FALSE)),N1073=0),0,VLOOKUP(CONCATENATE("ALI_",$C1073,"_SEG_",$I1073,"_PROV_",$D1073),Catalogo_Precios,AJ$8,FALSE))</f>
        <v>839</v>
      </c>
      <c r="AK1073" s="57">
        <f t="shared" ref="AK1073" si="12937">IF(OR(ISERROR(VLOOKUP(CONCATENATE("ALI_",$C1073,"_SEG_",$I1073,"_PROV_",$D1073),Catalogo_Precios,AK$8,FALSE)),O1073=0),0,VLOOKUP(CONCATENATE("ALI_",$C1073,"_SEG_",$I1073,"_PROV_",$D1073),Catalogo_Precios,AK$8,FALSE))</f>
        <v>839</v>
      </c>
      <c r="AL1073" s="53"/>
      <c r="AM1073" s="59" t="str">
        <f t="shared" si="12486"/>
        <v>ALI_58_SEG_6</v>
      </c>
      <c r="AN1073" s="59" t="str">
        <f t="shared" si="12487"/>
        <v>ALI_58_SEG_6_VAL_28275080</v>
      </c>
      <c r="AO1073" s="60">
        <f t="shared" ref="AO1073" si="12938">IF(OR(AB1073="",AB1073=0),0,COUNTIF(Codificacion,AM1073))</f>
        <v>3</v>
      </c>
      <c r="AP1073" s="61">
        <f t="array" ref="AP1073">MIN(IF(Codificacion=AM1073,Total_Cotizacion,""))</f>
        <v>28275080</v>
      </c>
      <c r="AQ1073" s="62" t="b">
        <f t="shared" si="12489"/>
        <v>1</v>
      </c>
      <c r="AR1073" s="51" t="str">
        <f t="shared" ref="AR1073" si="12939">IF(COUNTIF(Codificacion2,CONCATENATE(AM1073,"_VAL_",AB1073))&gt;1,"Empate","")</f>
        <v/>
      </c>
      <c r="AS1073" s="63" t="str">
        <f t="shared" si="12867"/>
        <v>X</v>
      </c>
      <c r="AT1073" s="59" t="str">
        <f t="shared" si="12491"/>
        <v>ALI_58_SEG_6_X</v>
      </c>
      <c r="AU1073" s="63">
        <f t="shared" ref="AU1073" si="12940">IF(AND(COUNTIF(Codificacion3,AT1073)&lt;AO1073),1,COUNTIF(Codificacion3,AT1073))</f>
        <v>1</v>
      </c>
      <c r="AV1073" s="62" t="str">
        <f t="shared" si="12493"/>
        <v>Cotizacion Seleccionada</v>
      </c>
      <c r="AW1073" s="53"/>
      <c r="AX1073" s="51" t="str">
        <f t="shared" si="12494"/>
        <v>ALI_58_SEG_6VERDADERO</v>
      </c>
      <c r="AY1073" s="51">
        <f t="shared" si="12475"/>
        <v>1</v>
      </c>
      <c r="AZ1073" s="64" t="b">
        <f t="shared" si="12495"/>
        <v>0</v>
      </c>
    </row>
    <row r="1074" spans="1:52" x14ac:dyDescent="0.2">
      <c r="A1074" s="50" t="b">
        <f t="shared" si="12438"/>
        <v>0</v>
      </c>
      <c r="B1074" s="51" t="s">
        <v>133</v>
      </c>
      <c r="C1074" s="52">
        <v>58</v>
      </c>
      <c r="D1074" s="52">
        <f t="shared" ref="D1074" si="12941">IF(ISERROR(VLOOKUP(E1074,Proveedores,2,FALSE)),"",VLOOKUP(E1074,Proveedores,2,FALSE))</f>
        <v>2093</v>
      </c>
      <c r="E1074" s="53" t="s">
        <v>134</v>
      </c>
      <c r="F1074" s="54">
        <v>228</v>
      </c>
      <c r="G1074" s="53" t="s">
        <v>105</v>
      </c>
      <c r="H1074" s="53" t="s">
        <v>106</v>
      </c>
      <c r="I1074" s="52">
        <v>7</v>
      </c>
      <c r="J1074" s="53" t="s">
        <v>58</v>
      </c>
      <c r="K1074" s="55">
        <v>44835</v>
      </c>
      <c r="L1074" s="56">
        <v>11187</v>
      </c>
      <c r="M1074" s="56">
        <v>13219</v>
      </c>
      <c r="N1074" s="56">
        <v>8639</v>
      </c>
      <c r="O1074" s="56">
        <v>529</v>
      </c>
      <c r="P1074" s="57">
        <v>860</v>
      </c>
      <c r="Q1074" s="58">
        <v>0</v>
      </c>
      <c r="R1074" s="57">
        <v>860</v>
      </c>
      <c r="S1074" s="57">
        <v>860</v>
      </c>
      <c r="T1074" s="58">
        <v>0</v>
      </c>
      <c r="U1074" s="57">
        <v>860</v>
      </c>
      <c r="V1074" s="57">
        <v>860</v>
      </c>
      <c r="W1074" s="58">
        <v>0</v>
      </c>
      <c r="X1074" s="57">
        <v>860</v>
      </c>
      <c r="Y1074" s="57">
        <v>860</v>
      </c>
      <c r="Z1074" s="58">
        <v>0</v>
      </c>
      <c r="AA1074" s="57">
        <v>860</v>
      </c>
      <c r="AB1074" s="57">
        <v>28873640</v>
      </c>
      <c r="AC1074" s="53" t="str">
        <f t="shared" si="12477"/>
        <v>Registro Valido</v>
      </c>
      <c r="AD1074" s="57">
        <f t="shared" ref="AD1074" si="12942">IF(OR(ISERROR(VLOOKUP(CONCATENATE("ALI_",$C1074,"_SEG_",$I1074,"_PROV_",$D1074),Catalogo_Precios,AD$8,FALSE)),L1074=0),0,VLOOKUP(CONCATENATE("ALI_",$C1074,"_SEG_",$I1074,"_PROV_",$D1074),Catalogo_Precios,AD$8,FALSE))</f>
        <v>860</v>
      </c>
      <c r="AE1074" s="57">
        <f t="shared" ref="AE1074" si="12943">IF(OR(ISERROR(VLOOKUP(CONCATENATE("ALI_",$C1074,"_SEG_",$I1074,"_PROV_",$D1074),Catalogo_Precios,AE$8,FALSE)),M1074=0),0,VLOOKUP(CONCATENATE("ALI_",$C1074,"_SEG_",$I1074,"_PROV_",$D1074),Catalogo_Precios,AE$8,FALSE))</f>
        <v>860</v>
      </c>
      <c r="AF1074" s="57">
        <f t="shared" ref="AF1074" si="12944">IF(OR(ISERROR(VLOOKUP(CONCATENATE("ALI_",$C1074,"_SEG_",$I1074,"_PROV_",$D1074),Catalogo_Precios,AF$8,FALSE)),N1074=0),0,VLOOKUP(CONCATENATE("ALI_",$C1074,"_SEG_",$I1074,"_PROV_",$D1074),Catalogo_Precios,AF$8,FALSE))</f>
        <v>860</v>
      </c>
      <c r="AG1074" s="57">
        <f t="shared" ref="AG1074" si="12945">IF(OR(ISERROR(VLOOKUP(CONCATENATE("ALI_",$C1074,"_SEG_",$I1074,"_PROV_",$D1074),Catalogo_Precios,AG$8,FALSE)),O1074=0),0,VLOOKUP(CONCATENATE("ALI_",$C1074,"_SEG_",$I1074,"_PROV_",$D1074),Catalogo_Precios,AG$8,FALSE))</f>
        <v>860</v>
      </c>
      <c r="AH1074" s="57">
        <f t="shared" ref="AH1074" si="12946">IF(OR(ISERROR(VLOOKUP(CONCATENATE("ALI_",$C1074,"_SEG_",$I1074,"_PROV_",$D1074),Catalogo_Precios,AH$8,FALSE)),L1074=0),0,VLOOKUP(CONCATENATE("ALI_",$C1074,"_SEG_",$I1074,"_PROV_",$D1074),Catalogo_Precios,AH$8,FALSE))</f>
        <v>839</v>
      </c>
      <c r="AI1074" s="57">
        <f t="shared" ref="AI1074" si="12947">IF(OR(ISERROR(VLOOKUP(CONCATENATE("ALI_",$C1074,"_SEG_",$I1074,"_PROV_",$D1074),Catalogo_Precios,AI$8,FALSE)),M1074=0),0,VLOOKUP(CONCATENATE("ALI_",$C1074,"_SEG_",$I1074,"_PROV_",$D1074),Catalogo_Precios,AI$8,FALSE))</f>
        <v>839</v>
      </c>
      <c r="AJ1074" s="57">
        <f t="shared" ref="AJ1074" si="12948">IF(OR(ISERROR(VLOOKUP(CONCATENATE("ALI_",$C1074,"_SEG_",$I1074,"_PROV_",$D1074),Catalogo_Precios,AJ$8,FALSE)),N1074=0),0,VLOOKUP(CONCATENATE("ALI_",$C1074,"_SEG_",$I1074,"_PROV_",$D1074),Catalogo_Precios,AJ$8,FALSE))</f>
        <v>839</v>
      </c>
      <c r="AK1074" s="57">
        <f t="shared" ref="AK1074" si="12949">IF(OR(ISERROR(VLOOKUP(CONCATENATE("ALI_",$C1074,"_SEG_",$I1074,"_PROV_",$D1074),Catalogo_Precios,AK$8,FALSE)),O1074=0),0,VLOOKUP(CONCATENATE("ALI_",$C1074,"_SEG_",$I1074,"_PROV_",$D1074),Catalogo_Precios,AK$8,FALSE))</f>
        <v>839</v>
      </c>
      <c r="AL1074" s="53"/>
      <c r="AM1074" s="59" t="str">
        <f t="shared" si="12486"/>
        <v>ALI_58_SEG_7</v>
      </c>
      <c r="AN1074" s="59" t="str">
        <f t="shared" si="12487"/>
        <v>ALI_58_SEG_7_VAL_28873640</v>
      </c>
      <c r="AO1074" s="60">
        <f t="shared" ref="AO1074" si="12950">IF(OR(AB1074="",AB1074=0),0,COUNTIF(Codificacion,AM1074))</f>
        <v>4</v>
      </c>
      <c r="AP1074" s="61">
        <f t="array" ref="AP1074">MIN(IF(Codificacion=AM1074,Total_Cotizacion,""))</f>
        <v>24085987.600000001</v>
      </c>
      <c r="AQ1074" s="62" t="b">
        <f t="shared" si="12489"/>
        <v>0</v>
      </c>
      <c r="AR1074" s="51" t="str">
        <f t="shared" ref="AR1074" si="12951">IF(COUNTIF(Codificacion2,CONCATENATE(AM1074,"_VAL_",AB1074))&gt;1,"Empate","")</f>
        <v/>
      </c>
      <c r="AS1074" s="63" t="str">
        <f t="shared" si="12867"/>
        <v/>
      </c>
      <c r="AT1074" s="59" t="str">
        <f t="shared" si="12491"/>
        <v>ALI_58_SEG_7_</v>
      </c>
      <c r="AU1074" s="63">
        <f t="shared" ref="AU1074" si="12952">IF(AND(COUNTIF(Codificacion3,AT1074)&lt;AO1074),1,COUNTIF(Codificacion3,AT1074))</f>
        <v>1</v>
      </c>
      <c r="AV1074" s="62" t="str">
        <f t="shared" si="12493"/>
        <v>No Seleccionada</v>
      </c>
      <c r="AW1074" s="53"/>
      <c r="AX1074" s="51" t="str">
        <f t="shared" si="12494"/>
        <v>ALI_58_SEG_7FALSO</v>
      </c>
      <c r="AY1074" s="51">
        <f t="shared" si="12475"/>
        <v>3</v>
      </c>
      <c r="AZ1074" s="64" t="b">
        <f t="shared" si="12495"/>
        <v>0</v>
      </c>
    </row>
    <row r="1075" spans="1:52" x14ac:dyDescent="0.2">
      <c r="A1075" s="50" t="str">
        <f t="shared" si="12438"/>
        <v>ALI_58_SEG_8</v>
      </c>
      <c r="B1075" s="51" t="s">
        <v>133</v>
      </c>
      <c r="C1075" s="52">
        <v>58</v>
      </c>
      <c r="D1075" s="52">
        <f t="shared" ref="D1075" si="12953">IF(ISERROR(VLOOKUP(E1075,Proveedores,2,FALSE)),"",VLOOKUP(E1075,Proveedores,2,FALSE))</f>
        <v>2093</v>
      </c>
      <c r="E1075" s="53" t="s">
        <v>134</v>
      </c>
      <c r="F1075" s="54">
        <v>229</v>
      </c>
      <c r="G1075" s="53" t="s">
        <v>105</v>
      </c>
      <c r="H1075" s="53" t="s">
        <v>106</v>
      </c>
      <c r="I1075" s="52">
        <v>8</v>
      </c>
      <c r="J1075" s="53" t="s">
        <v>58</v>
      </c>
      <c r="K1075" s="55">
        <v>44835</v>
      </c>
      <c r="L1075" s="56">
        <v>10797</v>
      </c>
      <c r="M1075" s="56">
        <v>12757</v>
      </c>
      <c r="N1075" s="56">
        <v>8338</v>
      </c>
      <c r="O1075" s="56">
        <v>510</v>
      </c>
      <c r="P1075" s="57">
        <v>860</v>
      </c>
      <c r="Q1075" s="58">
        <v>0</v>
      </c>
      <c r="R1075" s="57">
        <v>860</v>
      </c>
      <c r="S1075" s="57">
        <v>860</v>
      </c>
      <c r="T1075" s="58">
        <v>0</v>
      </c>
      <c r="U1075" s="57">
        <v>860</v>
      </c>
      <c r="V1075" s="57">
        <v>860</v>
      </c>
      <c r="W1075" s="58">
        <v>0</v>
      </c>
      <c r="X1075" s="57">
        <v>860</v>
      </c>
      <c r="Y1075" s="57">
        <v>860</v>
      </c>
      <c r="Z1075" s="58">
        <v>0</v>
      </c>
      <c r="AA1075" s="57">
        <v>860</v>
      </c>
      <c r="AB1075" s="57">
        <v>27865720</v>
      </c>
      <c r="AC1075" s="53" t="str">
        <f t="shared" si="12477"/>
        <v>Registro Valido</v>
      </c>
      <c r="AD1075" s="57">
        <f t="shared" ref="AD1075" si="12954">IF(OR(ISERROR(VLOOKUP(CONCATENATE("ALI_",$C1075,"_SEG_",$I1075,"_PROV_",$D1075),Catalogo_Precios,AD$8,FALSE)),L1075=0),0,VLOOKUP(CONCATENATE("ALI_",$C1075,"_SEG_",$I1075,"_PROV_",$D1075),Catalogo_Precios,AD$8,FALSE))</f>
        <v>860</v>
      </c>
      <c r="AE1075" s="57">
        <f t="shared" ref="AE1075" si="12955">IF(OR(ISERROR(VLOOKUP(CONCATENATE("ALI_",$C1075,"_SEG_",$I1075,"_PROV_",$D1075),Catalogo_Precios,AE$8,FALSE)),M1075=0),0,VLOOKUP(CONCATENATE("ALI_",$C1075,"_SEG_",$I1075,"_PROV_",$D1075),Catalogo_Precios,AE$8,FALSE))</f>
        <v>860</v>
      </c>
      <c r="AF1075" s="57">
        <f t="shared" ref="AF1075" si="12956">IF(OR(ISERROR(VLOOKUP(CONCATENATE("ALI_",$C1075,"_SEG_",$I1075,"_PROV_",$D1075),Catalogo_Precios,AF$8,FALSE)),N1075=0),0,VLOOKUP(CONCATENATE("ALI_",$C1075,"_SEG_",$I1075,"_PROV_",$D1075),Catalogo_Precios,AF$8,FALSE))</f>
        <v>860</v>
      </c>
      <c r="AG1075" s="57">
        <f t="shared" ref="AG1075" si="12957">IF(OR(ISERROR(VLOOKUP(CONCATENATE("ALI_",$C1075,"_SEG_",$I1075,"_PROV_",$D1075),Catalogo_Precios,AG$8,FALSE)),O1075=0),0,VLOOKUP(CONCATENATE("ALI_",$C1075,"_SEG_",$I1075,"_PROV_",$D1075),Catalogo_Precios,AG$8,FALSE))</f>
        <v>860</v>
      </c>
      <c r="AH1075" s="57">
        <f t="shared" ref="AH1075" si="12958">IF(OR(ISERROR(VLOOKUP(CONCATENATE("ALI_",$C1075,"_SEG_",$I1075,"_PROV_",$D1075),Catalogo_Precios,AH$8,FALSE)),L1075=0),0,VLOOKUP(CONCATENATE("ALI_",$C1075,"_SEG_",$I1075,"_PROV_",$D1075),Catalogo_Precios,AH$8,FALSE))</f>
        <v>839</v>
      </c>
      <c r="AI1075" s="57">
        <f t="shared" ref="AI1075" si="12959">IF(OR(ISERROR(VLOOKUP(CONCATENATE("ALI_",$C1075,"_SEG_",$I1075,"_PROV_",$D1075),Catalogo_Precios,AI$8,FALSE)),M1075=0),0,VLOOKUP(CONCATENATE("ALI_",$C1075,"_SEG_",$I1075,"_PROV_",$D1075),Catalogo_Precios,AI$8,FALSE))</f>
        <v>839</v>
      </c>
      <c r="AJ1075" s="57">
        <f t="shared" ref="AJ1075" si="12960">IF(OR(ISERROR(VLOOKUP(CONCATENATE("ALI_",$C1075,"_SEG_",$I1075,"_PROV_",$D1075),Catalogo_Precios,AJ$8,FALSE)),N1075=0),0,VLOOKUP(CONCATENATE("ALI_",$C1075,"_SEG_",$I1075,"_PROV_",$D1075),Catalogo_Precios,AJ$8,FALSE))</f>
        <v>839</v>
      </c>
      <c r="AK1075" s="57">
        <f t="shared" ref="AK1075" si="12961">IF(OR(ISERROR(VLOOKUP(CONCATENATE("ALI_",$C1075,"_SEG_",$I1075,"_PROV_",$D1075),Catalogo_Precios,AK$8,FALSE)),O1075=0),0,VLOOKUP(CONCATENATE("ALI_",$C1075,"_SEG_",$I1075,"_PROV_",$D1075),Catalogo_Precios,AK$8,FALSE))</f>
        <v>839</v>
      </c>
      <c r="AL1075" s="53"/>
      <c r="AM1075" s="59" t="str">
        <f t="shared" si="12486"/>
        <v>ALI_58_SEG_8</v>
      </c>
      <c r="AN1075" s="59" t="str">
        <f t="shared" si="12487"/>
        <v>ALI_58_SEG_8_VAL_27865720</v>
      </c>
      <c r="AO1075" s="60">
        <f t="shared" ref="AO1075" si="12962">IF(OR(AB1075="",AB1075=0),0,COUNTIF(Codificacion,AM1075))</f>
        <v>3</v>
      </c>
      <c r="AP1075" s="61">
        <f t="array" ref="AP1075">MIN(IF(Codificacion=AM1075,Total_Cotizacion,""))</f>
        <v>27792735.600000001</v>
      </c>
      <c r="AQ1075" s="62" t="b">
        <f t="shared" si="12489"/>
        <v>0</v>
      </c>
      <c r="AR1075" s="51" t="str">
        <f t="shared" ref="AR1075" si="12963">IF(COUNTIF(Codificacion2,CONCATENATE(AM1075,"_VAL_",AB1075))&gt;1,"Empate","")</f>
        <v/>
      </c>
      <c r="AS1075" s="63" t="s">
        <v>78</v>
      </c>
      <c r="AT1075" s="59" t="str">
        <f t="shared" si="12491"/>
        <v>ALI_58_SEG_8_x</v>
      </c>
      <c r="AU1075" s="63">
        <f t="shared" ref="AU1075" si="12964">IF(AND(COUNTIF(Codificacion3,AT1075)&lt;AO1075),1,COUNTIF(Codificacion3,AT1075))</f>
        <v>1</v>
      </c>
      <c r="AV1075" s="62" t="str">
        <f t="shared" si="12493"/>
        <v>Cotizacion Seleccionada</v>
      </c>
      <c r="AW1075" s="53"/>
      <c r="AX1075" s="51" t="str">
        <f t="shared" si="12494"/>
        <v>ALI_58_SEG_8FALSO</v>
      </c>
      <c r="AY1075" s="51">
        <f t="shared" si="12475"/>
        <v>2</v>
      </c>
      <c r="AZ1075" s="64" t="b">
        <f t="shared" si="12495"/>
        <v>0</v>
      </c>
    </row>
    <row r="1076" spans="1:52" x14ac:dyDescent="0.2">
      <c r="A1076" s="50" t="str">
        <f t="shared" si="12438"/>
        <v>ALI_58_SEG_9</v>
      </c>
      <c r="B1076" s="51" t="s">
        <v>133</v>
      </c>
      <c r="C1076" s="52">
        <v>58</v>
      </c>
      <c r="D1076" s="52">
        <f t="shared" ref="D1076" si="12965">IF(ISERROR(VLOOKUP(E1076,Proveedores,2,FALSE)),"",VLOOKUP(E1076,Proveedores,2,FALSE))</f>
        <v>2093</v>
      </c>
      <c r="E1076" s="53" t="s">
        <v>134</v>
      </c>
      <c r="F1076" s="54">
        <v>230</v>
      </c>
      <c r="G1076" s="53" t="s">
        <v>105</v>
      </c>
      <c r="H1076" s="53" t="s">
        <v>106</v>
      </c>
      <c r="I1076" s="52">
        <v>9</v>
      </c>
      <c r="J1076" s="53" t="s">
        <v>58</v>
      </c>
      <c r="K1076" s="55">
        <v>44835</v>
      </c>
      <c r="L1076" s="56">
        <v>10911</v>
      </c>
      <c r="M1076" s="56">
        <v>12894</v>
      </c>
      <c r="N1076" s="56">
        <v>8425</v>
      </c>
      <c r="O1076" s="56">
        <v>516</v>
      </c>
      <c r="P1076" s="57">
        <v>860</v>
      </c>
      <c r="Q1076" s="58">
        <v>0</v>
      </c>
      <c r="R1076" s="57">
        <v>860</v>
      </c>
      <c r="S1076" s="57">
        <v>860</v>
      </c>
      <c r="T1076" s="58">
        <v>0</v>
      </c>
      <c r="U1076" s="57">
        <v>860</v>
      </c>
      <c r="V1076" s="57">
        <v>860</v>
      </c>
      <c r="W1076" s="58">
        <v>0</v>
      </c>
      <c r="X1076" s="57">
        <v>860</v>
      </c>
      <c r="Y1076" s="57">
        <v>860</v>
      </c>
      <c r="Z1076" s="58">
        <v>0</v>
      </c>
      <c r="AA1076" s="57">
        <v>860</v>
      </c>
      <c r="AB1076" s="57">
        <v>28161560</v>
      </c>
      <c r="AC1076" s="53" t="str">
        <f t="shared" si="12477"/>
        <v>Registro Valido</v>
      </c>
      <c r="AD1076" s="57">
        <f t="shared" ref="AD1076" si="12966">IF(OR(ISERROR(VLOOKUP(CONCATENATE("ALI_",$C1076,"_SEG_",$I1076,"_PROV_",$D1076),Catalogo_Precios,AD$8,FALSE)),L1076=0),0,VLOOKUP(CONCATENATE("ALI_",$C1076,"_SEG_",$I1076,"_PROV_",$D1076),Catalogo_Precios,AD$8,FALSE))</f>
        <v>860</v>
      </c>
      <c r="AE1076" s="57">
        <f t="shared" ref="AE1076" si="12967">IF(OR(ISERROR(VLOOKUP(CONCATENATE("ALI_",$C1076,"_SEG_",$I1076,"_PROV_",$D1076),Catalogo_Precios,AE$8,FALSE)),M1076=0),0,VLOOKUP(CONCATENATE("ALI_",$C1076,"_SEG_",$I1076,"_PROV_",$D1076),Catalogo_Precios,AE$8,FALSE))</f>
        <v>860</v>
      </c>
      <c r="AF1076" s="57">
        <f t="shared" ref="AF1076" si="12968">IF(OR(ISERROR(VLOOKUP(CONCATENATE("ALI_",$C1076,"_SEG_",$I1076,"_PROV_",$D1076),Catalogo_Precios,AF$8,FALSE)),N1076=0),0,VLOOKUP(CONCATENATE("ALI_",$C1076,"_SEG_",$I1076,"_PROV_",$D1076),Catalogo_Precios,AF$8,FALSE))</f>
        <v>860</v>
      </c>
      <c r="AG1076" s="57">
        <f t="shared" ref="AG1076" si="12969">IF(OR(ISERROR(VLOOKUP(CONCATENATE("ALI_",$C1076,"_SEG_",$I1076,"_PROV_",$D1076),Catalogo_Precios,AG$8,FALSE)),O1076=0),0,VLOOKUP(CONCATENATE("ALI_",$C1076,"_SEG_",$I1076,"_PROV_",$D1076),Catalogo_Precios,AG$8,FALSE))</f>
        <v>860</v>
      </c>
      <c r="AH1076" s="57">
        <f t="shared" ref="AH1076" si="12970">IF(OR(ISERROR(VLOOKUP(CONCATENATE("ALI_",$C1076,"_SEG_",$I1076,"_PROV_",$D1076),Catalogo_Precios,AH$8,FALSE)),L1076=0),0,VLOOKUP(CONCATENATE("ALI_",$C1076,"_SEG_",$I1076,"_PROV_",$D1076),Catalogo_Precios,AH$8,FALSE))</f>
        <v>839</v>
      </c>
      <c r="AI1076" s="57">
        <f t="shared" ref="AI1076" si="12971">IF(OR(ISERROR(VLOOKUP(CONCATENATE("ALI_",$C1076,"_SEG_",$I1076,"_PROV_",$D1076),Catalogo_Precios,AI$8,FALSE)),M1076=0),0,VLOOKUP(CONCATENATE("ALI_",$C1076,"_SEG_",$I1076,"_PROV_",$D1076),Catalogo_Precios,AI$8,FALSE))</f>
        <v>839</v>
      </c>
      <c r="AJ1076" s="57">
        <f t="shared" ref="AJ1076" si="12972">IF(OR(ISERROR(VLOOKUP(CONCATENATE("ALI_",$C1076,"_SEG_",$I1076,"_PROV_",$D1076),Catalogo_Precios,AJ$8,FALSE)),N1076=0),0,VLOOKUP(CONCATENATE("ALI_",$C1076,"_SEG_",$I1076,"_PROV_",$D1076),Catalogo_Precios,AJ$8,FALSE))</f>
        <v>839</v>
      </c>
      <c r="AK1076" s="57">
        <f t="shared" ref="AK1076" si="12973">IF(OR(ISERROR(VLOOKUP(CONCATENATE("ALI_",$C1076,"_SEG_",$I1076,"_PROV_",$D1076),Catalogo_Precios,AK$8,FALSE)),O1076=0),0,VLOOKUP(CONCATENATE("ALI_",$C1076,"_SEG_",$I1076,"_PROV_",$D1076),Catalogo_Precios,AK$8,FALSE))</f>
        <v>839</v>
      </c>
      <c r="AL1076" s="53"/>
      <c r="AM1076" s="59" t="str">
        <f t="shared" si="12486"/>
        <v>ALI_58_SEG_9</v>
      </c>
      <c r="AN1076" s="59" t="str">
        <f t="shared" si="12487"/>
        <v>ALI_58_SEG_9_VAL_28161560</v>
      </c>
      <c r="AO1076" s="60">
        <f t="shared" ref="AO1076" si="12974">IF(OR(AB1076="",AB1076=0),0,COUNTIF(Codificacion,AM1076))</f>
        <v>3</v>
      </c>
      <c r="AP1076" s="61">
        <f t="array" ref="AP1076">MIN(IF(Codificacion=AM1076,Total_Cotizacion,""))</f>
        <v>28161560</v>
      </c>
      <c r="AQ1076" s="62" t="b">
        <f t="shared" si="12489"/>
        <v>1</v>
      </c>
      <c r="AR1076" s="51" t="str">
        <f t="shared" ref="AR1076" si="12975">IF(COUNTIF(Codificacion2,CONCATENATE(AM1076,"_VAL_",AB1076))&gt;1,"Empate","")</f>
        <v/>
      </c>
      <c r="AS1076" s="63" t="str">
        <f t="shared" ref="AS1076:AS1118" si="12976">IF(AND(AQ1076,AR1076="",AQ1076&lt;&gt;""),"X","")</f>
        <v>X</v>
      </c>
      <c r="AT1076" s="59" t="str">
        <f t="shared" si="12491"/>
        <v>ALI_58_SEG_9_X</v>
      </c>
      <c r="AU1076" s="63">
        <f t="shared" ref="AU1076" si="12977">IF(AND(COUNTIF(Codificacion3,AT1076)&lt;AO1076),1,COUNTIF(Codificacion3,AT1076))</f>
        <v>1</v>
      </c>
      <c r="AV1076" s="62" t="str">
        <f t="shared" si="12493"/>
        <v>Cotizacion Seleccionada</v>
      </c>
      <c r="AW1076" s="53"/>
      <c r="AX1076" s="51" t="str">
        <f t="shared" si="12494"/>
        <v>ALI_58_SEG_9VERDADERO</v>
      </c>
      <c r="AY1076" s="51">
        <f t="shared" si="12475"/>
        <v>1</v>
      </c>
      <c r="AZ1076" s="64" t="b">
        <f t="shared" si="12495"/>
        <v>0</v>
      </c>
    </row>
    <row r="1077" spans="1:52" x14ac:dyDescent="0.2">
      <c r="A1077" s="50" t="str">
        <f t="shared" si="12438"/>
        <v>ALI_58_SEG_10</v>
      </c>
      <c r="B1077" s="51" t="s">
        <v>133</v>
      </c>
      <c r="C1077" s="52">
        <v>58</v>
      </c>
      <c r="D1077" s="52">
        <f t="shared" ref="D1077" si="12978">IF(ISERROR(VLOOKUP(E1077,Proveedores,2,FALSE)),"",VLOOKUP(E1077,Proveedores,2,FALSE))</f>
        <v>2093</v>
      </c>
      <c r="E1077" s="53" t="s">
        <v>134</v>
      </c>
      <c r="F1077" s="54">
        <v>231</v>
      </c>
      <c r="G1077" s="53" t="s">
        <v>105</v>
      </c>
      <c r="H1077" s="53" t="s">
        <v>106</v>
      </c>
      <c r="I1077" s="52">
        <v>10</v>
      </c>
      <c r="J1077" s="53" t="s">
        <v>58</v>
      </c>
      <c r="K1077" s="55">
        <v>44835</v>
      </c>
      <c r="L1077" s="56">
        <v>10926</v>
      </c>
      <c r="M1077" s="56">
        <v>12914</v>
      </c>
      <c r="N1077" s="56">
        <v>8439</v>
      </c>
      <c r="O1077" s="56">
        <v>517</v>
      </c>
      <c r="P1077" s="57">
        <v>860</v>
      </c>
      <c r="Q1077" s="58">
        <v>0</v>
      </c>
      <c r="R1077" s="57">
        <v>860</v>
      </c>
      <c r="S1077" s="57">
        <v>860</v>
      </c>
      <c r="T1077" s="58">
        <v>0</v>
      </c>
      <c r="U1077" s="57">
        <v>860</v>
      </c>
      <c r="V1077" s="57">
        <v>860</v>
      </c>
      <c r="W1077" s="58">
        <v>0</v>
      </c>
      <c r="X1077" s="57">
        <v>860</v>
      </c>
      <c r="Y1077" s="57">
        <v>860</v>
      </c>
      <c r="Z1077" s="58">
        <v>0</v>
      </c>
      <c r="AA1077" s="57">
        <v>860</v>
      </c>
      <c r="AB1077" s="57">
        <v>28204560</v>
      </c>
      <c r="AC1077" s="53" t="str">
        <f t="shared" si="12477"/>
        <v>Registro Valido</v>
      </c>
      <c r="AD1077" s="57">
        <f t="shared" ref="AD1077" si="12979">IF(OR(ISERROR(VLOOKUP(CONCATENATE("ALI_",$C1077,"_SEG_",$I1077,"_PROV_",$D1077),Catalogo_Precios,AD$8,FALSE)),L1077=0),0,VLOOKUP(CONCATENATE("ALI_",$C1077,"_SEG_",$I1077,"_PROV_",$D1077),Catalogo_Precios,AD$8,FALSE))</f>
        <v>860</v>
      </c>
      <c r="AE1077" s="57">
        <f t="shared" ref="AE1077" si="12980">IF(OR(ISERROR(VLOOKUP(CONCATENATE("ALI_",$C1077,"_SEG_",$I1077,"_PROV_",$D1077),Catalogo_Precios,AE$8,FALSE)),M1077=0),0,VLOOKUP(CONCATENATE("ALI_",$C1077,"_SEG_",$I1077,"_PROV_",$D1077),Catalogo_Precios,AE$8,FALSE))</f>
        <v>860</v>
      </c>
      <c r="AF1077" s="57">
        <f t="shared" ref="AF1077" si="12981">IF(OR(ISERROR(VLOOKUP(CONCATENATE("ALI_",$C1077,"_SEG_",$I1077,"_PROV_",$D1077),Catalogo_Precios,AF$8,FALSE)),N1077=0),0,VLOOKUP(CONCATENATE("ALI_",$C1077,"_SEG_",$I1077,"_PROV_",$D1077),Catalogo_Precios,AF$8,FALSE))</f>
        <v>860</v>
      </c>
      <c r="AG1077" s="57">
        <f t="shared" ref="AG1077" si="12982">IF(OR(ISERROR(VLOOKUP(CONCATENATE("ALI_",$C1077,"_SEG_",$I1077,"_PROV_",$D1077),Catalogo_Precios,AG$8,FALSE)),O1077=0),0,VLOOKUP(CONCATENATE("ALI_",$C1077,"_SEG_",$I1077,"_PROV_",$D1077),Catalogo_Precios,AG$8,FALSE))</f>
        <v>860</v>
      </c>
      <c r="AH1077" s="57">
        <f t="shared" ref="AH1077" si="12983">IF(OR(ISERROR(VLOOKUP(CONCATENATE("ALI_",$C1077,"_SEG_",$I1077,"_PROV_",$D1077),Catalogo_Precios,AH$8,FALSE)),L1077=0),0,VLOOKUP(CONCATENATE("ALI_",$C1077,"_SEG_",$I1077,"_PROV_",$D1077),Catalogo_Precios,AH$8,FALSE))</f>
        <v>839</v>
      </c>
      <c r="AI1077" s="57">
        <f t="shared" ref="AI1077" si="12984">IF(OR(ISERROR(VLOOKUP(CONCATENATE("ALI_",$C1077,"_SEG_",$I1077,"_PROV_",$D1077),Catalogo_Precios,AI$8,FALSE)),M1077=0),0,VLOOKUP(CONCATENATE("ALI_",$C1077,"_SEG_",$I1077,"_PROV_",$D1077),Catalogo_Precios,AI$8,FALSE))</f>
        <v>839</v>
      </c>
      <c r="AJ1077" s="57">
        <f t="shared" ref="AJ1077" si="12985">IF(OR(ISERROR(VLOOKUP(CONCATENATE("ALI_",$C1077,"_SEG_",$I1077,"_PROV_",$D1077),Catalogo_Precios,AJ$8,FALSE)),N1077=0),0,VLOOKUP(CONCATENATE("ALI_",$C1077,"_SEG_",$I1077,"_PROV_",$D1077),Catalogo_Precios,AJ$8,FALSE))</f>
        <v>839</v>
      </c>
      <c r="AK1077" s="57">
        <f t="shared" ref="AK1077" si="12986">IF(OR(ISERROR(VLOOKUP(CONCATENATE("ALI_",$C1077,"_SEG_",$I1077,"_PROV_",$D1077),Catalogo_Precios,AK$8,FALSE)),O1077=0),0,VLOOKUP(CONCATENATE("ALI_",$C1077,"_SEG_",$I1077,"_PROV_",$D1077),Catalogo_Precios,AK$8,FALSE))</f>
        <v>839</v>
      </c>
      <c r="AL1077" s="53"/>
      <c r="AM1077" s="59" t="str">
        <f t="shared" si="12486"/>
        <v>ALI_58_SEG_10</v>
      </c>
      <c r="AN1077" s="59" t="str">
        <f t="shared" si="12487"/>
        <v>ALI_58_SEG_10_VAL_28204560</v>
      </c>
      <c r="AO1077" s="60">
        <f t="shared" ref="AO1077" si="12987">IF(OR(AB1077="",AB1077=0),0,COUNTIF(Codificacion,AM1077))</f>
        <v>3</v>
      </c>
      <c r="AP1077" s="61">
        <f t="array" ref="AP1077">MIN(IF(Codificacion=AM1077,Total_Cotizacion,""))</f>
        <v>28204560</v>
      </c>
      <c r="AQ1077" s="62" t="b">
        <f t="shared" si="12489"/>
        <v>1</v>
      </c>
      <c r="AR1077" s="51" t="str">
        <f t="shared" ref="AR1077" si="12988">IF(COUNTIF(Codificacion2,CONCATENATE(AM1077,"_VAL_",AB1077))&gt;1,"Empate","")</f>
        <v/>
      </c>
      <c r="AS1077" s="63" t="str">
        <f t="shared" si="12976"/>
        <v>X</v>
      </c>
      <c r="AT1077" s="59" t="str">
        <f t="shared" si="12491"/>
        <v>ALI_58_SEG_10_X</v>
      </c>
      <c r="AU1077" s="63">
        <f t="shared" ref="AU1077" si="12989">IF(AND(COUNTIF(Codificacion3,AT1077)&lt;AO1077),1,COUNTIF(Codificacion3,AT1077))</f>
        <v>1</v>
      </c>
      <c r="AV1077" s="62" t="str">
        <f t="shared" si="12493"/>
        <v>Cotizacion Seleccionada</v>
      </c>
      <c r="AW1077" s="53"/>
      <c r="AX1077" s="51" t="str">
        <f t="shared" si="12494"/>
        <v>ALI_58_SEG_10VERDADERO</v>
      </c>
      <c r="AY1077" s="51">
        <f t="shared" si="12475"/>
        <v>1</v>
      </c>
      <c r="AZ1077" s="64" t="b">
        <f t="shared" si="12495"/>
        <v>0</v>
      </c>
    </row>
    <row r="1078" spans="1:52" x14ac:dyDescent="0.2">
      <c r="A1078" s="50" t="str">
        <f t="shared" si="12438"/>
        <v>ALI_58_SEG_11</v>
      </c>
      <c r="B1078" s="51" t="s">
        <v>133</v>
      </c>
      <c r="C1078" s="52">
        <v>58</v>
      </c>
      <c r="D1078" s="52">
        <f t="shared" ref="D1078" si="12990">IF(ISERROR(VLOOKUP(E1078,Proveedores,2,FALSE)),"",VLOOKUP(E1078,Proveedores,2,FALSE))</f>
        <v>2093</v>
      </c>
      <c r="E1078" s="53" t="s">
        <v>134</v>
      </c>
      <c r="F1078" s="54">
        <v>232</v>
      </c>
      <c r="G1078" s="53" t="s">
        <v>105</v>
      </c>
      <c r="H1078" s="53" t="s">
        <v>106</v>
      </c>
      <c r="I1078" s="52">
        <v>11</v>
      </c>
      <c r="J1078" s="53" t="s">
        <v>58</v>
      </c>
      <c r="K1078" s="55">
        <v>44835</v>
      </c>
      <c r="L1078" s="56">
        <v>10761</v>
      </c>
      <c r="M1078" s="56">
        <v>12716</v>
      </c>
      <c r="N1078" s="56">
        <v>8311</v>
      </c>
      <c r="O1078" s="56">
        <v>509</v>
      </c>
      <c r="P1078" s="57">
        <v>860</v>
      </c>
      <c r="Q1078" s="58">
        <v>0</v>
      </c>
      <c r="R1078" s="57">
        <v>860</v>
      </c>
      <c r="S1078" s="57">
        <v>860</v>
      </c>
      <c r="T1078" s="58">
        <v>0</v>
      </c>
      <c r="U1078" s="57">
        <v>860</v>
      </c>
      <c r="V1078" s="57">
        <v>860</v>
      </c>
      <c r="W1078" s="58">
        <v>0</v>
      </c>
      <c r="X1078" s="57">
        <v>860</v>
      </c>
      <c r="Y1078" s="57">
        <v>860</v>
      </c>
      <c r="Z1078" s="58">
        <v>0</v>
      </c>
      <c r="AA1078" s="57">
        <v>860</v>
      </c>
      <c r="AB1078" s="57">
        <v>27775420</v>
      </c>
      <c r="AC1078" s="53" t="str">
        <f t="shared" si="12477"/>
        <v>Registro Valido</v>
      </c>
      <c r="AD1078" s="57">
        <f t="shared" ref="AD1078" si="12991">IF(OR(ISERROR(VLOOKUP(CONCATENATE("ALI_",$C1078,"_SEG_",$I1078,"_PROV_",$D1078),Catalogo_Precios,AD$8,FALSE)),L1078=0),0,VLOOKUP(CONCATENATE("ALI_",$C1078,"_SEG_",$I1078,"_PROV_",$D1078),Catalogo_Precios,AD$8,FALSE))</f>
        <v>860</v>
      </c>
      <c r="AE1078" s="57">
        <f t="shared" ref="AE1078" si="12992">IF(OR(ISERROR(VLOOKUP(CONCATENATE("ALI_",$C1078,"_SEG_",$I1078,"_PROV_",$D1078),Catalogo_Precios,AE$8,FALSE)),M1078=0),0,VLOOKUP(CONCATENATE("ALI_",$C1078,"_SEG_",$I1078,"_PROV_",$D1078),Catalogo_Precios,AE$8,FALSE))</f>
        <v>860</v>
      </c>
      <c r="AF1078" s="57">
        <f t="shared" ref="AF1078" si="12993">IF(OR(ISERROR(VLOOKUP(CONCATENATE("ALI_",$C1078,"_SEG_",$I1078,"_PROV_",$D1078),Catalogo_Precios,AF$8,FALSE)),N1078=0),0,VLOOKUP(CONCATENATE("ALI_",$C1078,"_SEG_",$I1078,"_PROV_",$D1078),Catalogo_Precios,AF$8,FALSE))</f>
        <v>860</v>
      </c>
      <c r="AG1078" s="57">
        <f t="shared" ref="AG1078" si="12994">IF(OR(ISERROR(VLOOKUP(CONCATENATE("ALI_",$C1078,"_SEG_",$I1078,"_PROV_",$D1078),Catalogo_Precios,AG$8,FALSE)),O1078=0),0,VLOOKUP(CONCATENATE("ALI_",$C1078,"_SEG_",$I1078,"_PROV_",$D1078),Catalogo_Precios,AG$8,FALSE))</f>
        <v>860</v>
      </c>
      <c r="AH1078" s="57">
        <f t="shared" ref="AH1078" si="12995">IF(OR(ISERROR(VLOOKUP(CONCATENATE("ALI_",$C1078,"_SEG_",$I1078,"_PROV_",$D1078),Catalogo_Precios,AH$8,FALSE)),L1078=0),0,VLOOKUP(CONCATENATE("ALI_",$C1078,"_SEG_",$I1078,"_PROV_",$D1078),Catalogo_Precios,AH$8,FALSE))</f>
        <v>839</v>
      </c>
      <c r="AI1078" s="57">
        <f t="shared" ref="AI1078" si="12996">IF(OR(ISERROR(VLOOKUP(CONCATENATE("ALI_",$C1078,"_SEG_",$I1078,"_PROV_",$D1078),Catalogo_Precios,AI$8,FALSE)),M1078=0),0,VLOOKUP(CONCATENATE("ALI_",$C1078,"_SEG_",$I1078,"_PROV_",$D1078),Catalogo_Precios,AI$8,FALSE))</f>
        <v>839</v>
      </c>
      <c r="AJ1078" s="57">
        <f t="shared" ref="AJ1078" si="12997">IF(OR(ISERROR(VLOOKUP(CONCATENATE("ALI_",$C1078,"_SEG_",$I1078,"_PROV_",$D1078),Catalogo_Precios,AJ$8,FALSE)),N1078=0),0,VLOOKUP(CONCATENATE("ALI_",$C1078,"_SEG_",$I1078,"_PROV_",$D1078),Catalogo_Precios,AJ$8,FALSE))</f>
        <v>839</v>
      </c>
      <c r="AK1078" s="57">
        <f t="shared" ref="AK1078" si="12998">IF(OR(ISERROR(VLOOKUP(CONCATENATE("ALI_",$C1078,"_SEG_",$I1078,"_PROV_",$D1078),Catalogo_Precios,AK$8,FALSE)),O1078=0),0,VLOOKUP(CONCATENATE("ALI_",$C1078,"_SEG_",$I1078,"_PROV_",$D1078),Catalogo_Precios,AK$8,FALSE))</f>
        <v>839</v>
      </c>
      <c r="AL1078" s="53"/>
      <c r="AM1078" s="59" t="str">
        <f t="shared" si="12486"/>
        <v>ALI_58_SEG_11</v>
      </c>
      <c r="AN1078" s="59" t="str">
        <f t="shared" si="12487"/>
        <v>ALI_58_SEG_11_VAL_27775420</v>
      </c>
      <c r="AO1078" s="60">
        <f t="shared" ref="AO1078" si="12999">IF(OR(AB1078="",AB1078=0),0,COUNTIF(Codificacion,AM1078))</f>
        <v>3</v>
      </c>
      <c r="AP1078" s="61">
        <f t="array" ref="AP1078">MIN(IF(Codificacion=AM1078,Total_Cotizacion,""))</f>
        <v>27775420</v>
      </c>
      <c r="AQ1078" s="62" t="b">
        <f t="shared" si="12489"/>
        <v>1</v>
      </c>
      <c r="AR1078" s="51" t="str">
        <f t="shared" ref="AR1078" si="13000">IF(COUNTIF(Codificacion2,CONCATENATE(AM1078,"_VAL_",AB1078))&gt;1,"Empate","")</f>
        <v/>
      </c>
      <c r="AS1078" s="63" t="str">
        <f t="shared" si="12976"/>
        <v>X</v>
      </c>
      <c r="AT1078" s="59" t="str">
        <f t="shared" si="12491"/>
        <v>ALI_58_SEG_11_X</v>
      </c>
      <c r="AU1078" s="63">
        <f t="shared" ref="AU1078" si="13001">IF(AND(COUNTIF(Codificacion3,AT1078)&lt;AO1078),1,COUNTIF(Codificacion3,AT1078))</f>
        <v>1</v>
      </c>
      <c r="AV1078" s="62" t="str">
        <f t="shared" si="12493"/>
        <v>Cotizacion Seleccionada</v>
      </c>
      <c r="AW1078" s="53"/>
      <c r="AX1078" s="51" t="str">
        <f t="shared" si="12494"/>
        <v>ALI_58_SEG_11VERDADERO</v>
      </c>
      <c r="AY1078" s="51">
        <f t="shared" si="12475"/>
        <v>1</v>
      </c>
      <c r="AZ1078" s="64" t="b">
        <f t="shared" si="12495"/>
        <v>0</v>
      </c>
    </row>
    <row r="1079" spans="1:52" x14ac:dyDescent="0.2">
      <c r="A1079" s="50" t="b">
        <f t="shared" si="12438"/>
        <v>0</v>
      </c>
      <c r="B1079" s="51" t="s">
        <v>133</v>
      </c>
      <c r="C1079" s="52">
        <v>58</v>
      </c>
      <c r="D1079" s="52">
        <f t="shared" ref="D1079" si="13002">IF(ISERROR(VLOOKUP(E1079,Proveedores,2,FALSE)),"",VLOOKUP(E1079,Proveedores,2,FALSE))</f>
        <v>2093</v>
      </c>
      <c r="E1079" s="53" t="s">
        <v>134</v>
      </c>
      <c r="F1079" s="54">
        <v>233</v>
      </c>
      <c r="G1079" s="53" t="s">
        <v>105</v>
      </c>
      <c r="H1079" s="53" t="s">
        <v>106</v>
      </c>
      <c r="I1079" s="52">
        <v>12</v>
      </c>
      <c r="J1079" s="53" t="s">
        <v>58</v>
      </c>
      <c r="K1079" s="55">
        <v>44835</v>
      </c>
      <c r="L1079" s="56">
        <v>9766</v>
      </c>
      <c r="M1079" s="56">
        <v>11540</v>
      </c>
      <c r="N1079" s="56">
        <v>7542</v>
      </c>
      <c r="O1079" s="56">
        <v>462</v>
      </c>
      <c r="P1079" s="57">
        <v>860</v>
      </c>
      <c r="Q1079" s="58">
        <v>0</v>
      </c>
      <c r="R1079" s="57">
        <v>860</v>
      </c>
      <c r="S1079" s="57">
        <v>860</v>
      </c>
      <c r="T1079" s="58">
        <v>0</v>
      </c>
      <c r="U1079" s="57">
        <v>860</v>
      </c>
      <c r="V1079" s="57">
        <v>860</v>
      </c>
      <c r="W1079" s="58">
        <v>0</v>
      </c>
      <c r="X1079" s="57">
        <v>860</v>
      </c>
      <c r="Y1079" s="57">
        <v>860</v>
      </c>
      <c r="Z1079" s="58">
        <v>0</v>
      </c>
      <c r="AA1079" s="57">
        <v>860</v>
      </c>
      <c r="AB1079" s="57">
        <v>25206600</v>
      </c>
      <c r="AC1079" s="53" t="str">
        <f t="shared" si="12477"/>
        <v>Registro Valido</v>
      </c>
      <c r="AD1079" s="57">
        <f t="shared" ref="AD1079" si="13003">IF(OR(ISERROR(VLOOKUP(CONCATENATE("ALI_",$C1079,"_SEG_",$I1079,"_PROV_",$D1079),Catalogo_Precios,AD$8,FALSE)),L1079=0),0,VLOOKUP(CONCATENATE("ALI_",$C1079,"_SEG_",$I1079,"_PROV_",$D1079),Catalogo_Precios,AD$8,FALSE))</f>
        <v>860</v>
      </c>
      <c r="AE1079" s="57">
        <f t="shared" ref="AE1079" si="13004">IF(OR(ISERROR(VLOOKUP(CONCATENATE("ALI_",$C1079,"_SEG_",$I1079,"_PROV_",$D1079),Catalogo_Precios,AE$8,FALSE)),M1079=0),0,VLOOKUP(CONCATENATE("ALI_",$C1079,"_SEG_",$I1079,"_PROV_",$D1079),Catalogo_Precios,AE$8,FALSE))</f>
        <v>860</v>
      </c>
      <c r="AF1079" s="57">
        <f t="shared" ref="AF1079" si="13005">IF(OR(ISERROR(VLOOKUP(CONCATENATE("ALI_",$C1079,"_SEG_",$I1079,"_PROV_",$D1079),Catalogo_Precios,AF$8,FALSE)),N1079=0),0,VLOOKUP(CONCATENATE("ALI_",$C1079,"_SEG_",$I1079,"_PROV_",$D1079),Catalogo_Precios,AF$8,FALSE))</f>
        <v>860</v>
      </c>
      <c r="AG1079" s="57">
        <f t="shared" ref="AG1079" si="13006">IF(OR(ISERROR(VLOOKUP(CONCATENATE("ALI_",$C1079,"_SEG_",$I1079,"_PROV_",$D1079),Catalogo_Precios,AG$8,FALSE)),O1079=0),0,VLOOKUP(CONCATENATE("ALI_",$C1079,"_SEG_",$I1079,"_PROV_",$D1079),Catalogo_Precios,AG$8,FALSE))</f>
        <v>860</v>
      </c>
      <c r="AH1079" s="57">
        <f t="shared" ref="AH1079" si="13007">IF(OR(ISERROR(VLOOKUP(CONCATENATE("ALI_",$C1079,"_SEG_",$I1079,"_PROV_",$D1079),Catalogo_Precios,AH$8,FALSE)),L1079=0),0,VLOOKUP(CONCATENATE("ALI_",$C1079,"_SEG_",$I1079,"_PROV_",$D1079),Catalogo_Precios,AH$8,FALSE))</f>
        <v>839</v>
      </c>
      <c r="AI1079" s="57">
        <f t="shared" ref="AI1079" si="13008">IF(OR(ISERROR(VLOOKUP(CONCATENATE("ALI_",$C1079,"_SEG_",$I1079,"_PROV_",$D1079),Catalogo_Precios,AI$8,FALSE)),M1079=0),0,VLOOKUP(CONCATENATE("ALI_",$C1079,"_SEG_",$I1079,"_PROV_",$D1079),Catalogo_Precios,AI$8,FALSE))</f>
        <v>839</v>
      </c>
      <c r="AJ1079" s="57">
        <f t="shared" ref="AJ1079" si="13009">IF(OR(ISERROR(VLOOKUP(CONCATENATE("ALI_",$C1079,"_SEG_",$I1079,"_PROV_",$D1079),Catalogo_Precios,AJ$8,FALSE)),N1079=0),0,VLOOKUP(CONCATENATE("ALI_",$C1079,"_SEG_",$I1079,"_PROV_",$D1079),Catalogo_Precios,AJ$8,FALSE))</f>
        <v>839</v>
      </c>
      <c r="AK1079" s="57">
        <f t="shared" ref="AK1079" si="13010">IF(OR(ISERROR(VLOOKUP(CONCATENATE("ALI_",$C1079,"_SEG_",$I1079,"_PROV_",$D1079),Catalogo_Precios,AK$8,FALSE)),O1079=0),0,VLOOKUP(CONCATENATE("ALI_",$C1079,"_SEG_",$I1079,"_PROV_",$D1079),Catalogo_Precios,AK$8,FALSE))</f>
        <v>839</v>
      </c>
      <c r="AL1079" s="53"/>
      <c r="AM1079" s="59" t="str">
        <f t="shared" si="12486"/>
        <v>ALI_58_SEG_12</v>
      </c>
      <c r="AN1079" s="59" t="str">
        <f t="shared" si="12487"/>
        <v>ALI_58_SEG_12_VAL_25206600</v>
      </c>
      <c r="AO1079" s="60">
        <f t="shared" ref="AO1079" si="13011">IF(OR(AB1079="",AB1079=0),0,COUNTIF(Codificacion,AM1079))</f>
        <v>3</v>
      </c>
      <c r="AP1079" s="61">
        <f t="array" ref="AP1079">MIN(IF(Codificacion=AM1079,Total_Cotizacion,""))</f>
        <v>21026994</v>
      </c>
      <c r="AQ1079" s="62" t="b">
        <f t="shared" si="12489"/>
        <v>0</v>
      </c>
      <c r="AR1079" s="51" t="str">
        <f t="shared" ref="AR1079" si="13012">IF(COUNTIF(Codificacion2,CONCATENATE(AM1079,"_VAL_",AB1079))&gt;1,"Empate","")</f>
        <v/>
      </c>
      <c r="AS1079" s="63" t="str">
        <f t="shared" si="12976"/>
        <v/>
      </c>
      <c r="AT1079" s="59" t="str">
        <f t="shared" si="12491"/>
        <v>ALI_58_SEG_12_</v>
      </c>
      <c r="AU1079" s="63">
        <f t="shared" ref="AU1079" si="13013">IF(AND(COUNTIF(Codificacion3,AT1079)&lt;AO1079),1,COUNTIF(Codificacion3,AT1079))</f>
        <v>1</v>
      </c>
      <c r="AV1079" s="62" t="str">
        <f t="shared" si="12493"/>
        <v>No Seleccionada</v>
      </c>
      <c r="AW1079" s="53"/>
      <c r="AX1079" s="51" t="str">
        <f t="shared" si="12494"/>
        <v>ALI_58_SEG_12FALSO</v>
      </c>
      <c r="AY1079" s="51">
        <f t="shared" si="12475"/>
        <v>2</v>
      </c>
      <c r="AZ1079" s="64" t="b">
        <f t="shared" si="12495"/>
        <v>0</v>
      </c>
    </row>
    <row r="1080" spans="1:52" x14ac:dyDescent="0.2">
      <c r="A1080" s="50" t="str">
        <f t="shared" si="12438"/>
        <v>ALI_58_SEG_13</v>
      </c>
      <c r="B1080" s="51" t="s">
        <v>133</v>
      </c>
      <c r="C1080" s="52">
        <v>58</v>
      </c>
      <c r="D1080" s="52">
        <f t="shared" ref="D1080" si="13014">IF(ISERROR(VLOOKUP(E1080,Proveedores,2,FALSE)),"",VLOOKUP(E1080,Proveedores,2,FALSE))</f>
        <v>2093</v>
      </c>
      <c r="E1080" s="53" t="s">
        <v>134</v>
      </c>
      <c r="F1080" s="54">
        <v>234</v>
      </c>
      <c r="G1080" s="53" t="s">
        <v>105</v>
      </c>
      <c r="H1080" s="53" t="s">
        <v>106</v>
      </c>
      <c r="I1080" s="52">
        <v>13</v>
      </c>
      <c r="J1080" s="53" t="s">
        <v>58</v>
      </c>
      <c r="K1080" s="55">
        <v>44835</v>
      </c>
      <c r="L1080" s="56">
        <v>10370</v>
      </c>
      <c r="M1080" s="56">
        <v>12254</v>
      </c>
      <c r="N1080" s="56">
        <v>8007</v>
      </c>
      <c r="O1080" s="56">
        <v>491</v>
      </c>
      <c r="P1080" s="57">
        <v>860</v>
      </c>
      <c r="Q1080" s="58">
        <v>0</v>
      </c>
      <c r="R1080" s="57">
        <v>860</v>
      </c>
      <c r="S1080" s="57">
        <v>860</v>
      </c>
      <c r="T1080" s="58">
        <v>0</v>
      </c>
      <c r="U1080" s="57">
        <v>860</v>
      </c>
      <c r="V1080" s="57">
        <v>860</v>
      </c>
      <c r="W1080" s="58">
        <v>0</v>
      </c>
      <c r="X1080" s="57">
        <v>860</v>
      </c>
      <c r="Y1080" s="57">
        <v>860</v>
      </c>
      <c r="Z1080" s="58">
        <v>0</v>
      </c>
      <c r="AA1080" s="57">
        <v>860</v>
      </c>
      <c r="AB1080" s="57">
        <v>26764920</v>
      </c>
      <c r="AC1080" s="53" t="str">
        <f t="shared" si="12477"/>
        <v>Registro Valido</v>
      </c>
      <c r="AD1080" s="57">
        <f t="shared" ref="AD1080" si="13015">IF(OR(ISERROR(VLOOKUP(CONCATENATE("ALI_",$C1080,"_SEG_",$I1080,"_PROV_",$D1080),Catalogo_Precios,AD$8,FALSE)),L1080=0),0,VLOOKUP(CONCATENATE("ALI_",$C1080,"_SEG_",$I1080,"_PROV_",$D1080),Catalogo_Precios,AD$8,FALSE))</f>
        <v>860</v>
      </c>
      <c r="AE1080" s="57">
        <f t="shared" ref="AE1080" si="13016">IF(OR(ISERROR(VLOOKUP(CONCATENATE("ALI_",$C1080,"_SEG_",$I1080,"_PROV_",$D1080),Catalogo_Precios,AE$8,FALSE)),M1080=0),0,VLOOKUP(CONCATENATE("ALI_",$C1080,"_SEG_",$I1080,"_PROV_",$D1080),Catalogo_Precios,AE$8,FALSE))</f>
        <v>860</v>
      </c>
      <c r="AF1080" s="57">
        <f t="shared" ref="AF1080" si="13017">IF(OR(ISERROR(VLOOKUP(CONCATENATE("ALI_",$C1080,"_SEG_",$I1080,"_PROV_",$D1080),Catalogo_Precios,AF$8,FALSE)),N1080=0),0,VLOOKUP(CONCATENATE("ALI_",$C1080,"_SEG_",$I1080,"_PROV_",$D1080),Catalogo_Precios,AF$8,FALSE))</f>
        <v>860</v>
      </c>
      <c r="AG1080" s="57">
        <f t="shared" ref="AG1080" si="13018">IF(OR(ISERROR(VLOOKUP(CONCATENATE("ALI_",$C1080,"_SEG_",$I1080,"_PROV_",$D1080),Catalogo_Precios,AG$8,FALSE)),O1080=0),0,VLOOKUP(CONCATENATE("ALI_",$C1080,"_SEG_",$I1080,"_PROV_",$D1080),Catalogo_Precios,AG$8,FALSE))</f>
        <v>860</v>
      </c>
      <c r="AH1080" s="57">
        <f t="shared" ref="AH1080" si="13019">IF(OR(ISERROR(VLOOKUP(CONCATENATE("ALI_",$C1080,"_SEG_",$I1080,"_PROV_",$D1080),Catalogo_Precios,AH$8,FALSE)),L1080=0),0,VLOOKUP(CONCATENATE("ALI_",$C1080,"_SEG_",$I1080,"_PROV_",$D1080),Catalogo_Precios,AH$8,FALSE))</f>
        <v>839</v>
      </c>
      <c r="AI1080" s="57">
        <f t="shared" ref="AI1080" si="13020">IF(OR(ISERROR(VLOOKUP(CONCATENATE("ALI_",$C1080,"_SEG_",$I1080,"_PROV_",$D1080),Catalogo_Precios,AI$8,FALSE)),M1080=0),0,VLOOKUP(CONCATENATE("ALI_",$C1080,"_SEG_",$I1080,"_PROV_",$D1080),Catalogo_Precios,AI$8,FALSE))</f>
        <v>839</v>
      </c>
      <c r="AJ1080" s="57">
        <f t="shared" ref="AJ1080" si="13021">IF(OR(ISERROR(VLOOKUP(CONCATENATE("ALI_",$C1080,"_SEG_",$I1080,"_PROV_",$D1080),Catalogo_Precios,AJ$8,FALSE)),N1080=0),0,VLOOKUP(CONCATENATE("ALI_",$C1080,"_SEG_",$I1080,"_PROV_",$D1080),Catalogo_Precios,AJ$8,FALSE))</f>
        <v>839</v>
      </c>
      <c r="AK1080" s="57">
        <f t="shared" ref="AK1080" si="13022">IF(OR(ISERROR(VLOOKUP(CONCATENATE("ALI_",$C1080,"_SEG_",$I1080,"_PROV_",$D1080),Catalogo_Precios,AK$8,FALSE)),O1080=0),0,VLOOKUP(CONCATENATE("ALI_",$C1080,"_SEG_",$I1080,"_PROV_",$D1080),Catalogo_Precios,AK$8,FALSE))</f>
        <v>839</v>
      </c>
      <c r="AL1080" s="53"/>
      <c r="AM1080" s="59" t="str">
        <f t="shared" si="12486"/>
        <v>ALI_58_SEG_13</v>
      </c>
      <c r="AN1080" s="59" t="str">
        <f t="shared" si="12487"/>
        <v>ALI_58_SEG_13_VAL_26764920</v>
      </c>
      <c r="AO1080" s="60">
        <f t="shared" ref="AO1080" si="13023">IF(OR(AB1080="",AB1080=0),0,COUNTIF(Codificacion,AM1080))</f>
        <v>2</v>
      </c>
      <c r="AP1080" s="61">
        <f t="array" ref="AP1080">MIN(IF(Codificacion=AM1080,Total_Cotizacion,""))</f>
        <v>26764920</v>
      </c>
      <c r="AQ1080" s="62" t="b">
        <f t="shared" si="12489"/>
        <v>1</v>
      </c>
      <c r="AR1080" s="51" t="str">
        <f t="shared" ref="AR1080" si="13024">IF(COUNTIF(Codificacion2,CONCATENATE(AM1080,"_VAL_",AB1080))&gt;1,"Empate","")</f>
        <v/>
      </c>
      <c r="AS1080" s="63" t="str">
        <f t="shared" si="12976"/>
        <v>X</v>
      </c>
      <c r="AT1080" s="59" t="str">
        <f t="shared" si="12491"/>
        <v>ALI_58_SEG_13_X</v>
      </c>
      <c r="AU1080" s="63">
        <f t="shared" ref="AU1080" si="13025">IF(AND(COUNTIF(Codificacion3,AT1080)&lt;AO1080),1,COUNTIF(Codificacion3,AT1080))</f>
        <v>1</v>
      </c>
      <c r="AV1080" s="62" t="str">
        <f t="shared" si="12493"/>
        <v>Cotizacion Seleccionada</v>
      </c>
      <c r="AW1080" s="53"/>
      <c r="AX1080" s="51" t="str">
        <f t="shared" si="12494"/>
        <v>ALI_58_SEG_13VERDADERO</v>
      </c>
      <c r="AY1080" s="51">
        <f t="shared" si="12475"/>
        <v>1</v>
      </c>
      <c r="AZ1080" s="64" t="b">
        <f t="shared" si="12495"/>
        <v>0</v>
      </c>
    </row>
    <row r="1081" spans="1:52" x14ac:dyDescent="0.2">
      <c r="A1081" s="50" t="str">
        <f t="shared" si="12438"/>
        <v>ALI_58_SEG_14</v>
      </c>
      <c r="B1081" s="51" t="s">
        <v>133</v>
      </c>
      <c r="C1081" s="52">
        <v>58</v>
      </c>
      <c r="D1081" s="52">
        <f t="shared" ref="D1081" si="13026">IF(ISERROR(VLOOKUP(E1081,Proveedores,2,FALSE)),"",VLOOKUP(E1081,Proveedores,2,FALSE))</f>
        <v>2093</v>
      </c>
      <c r="E1081" s="53" t="s">
        <v>134</v>
      </c>
      <c r="F1081" s="54">
        <v>235</v>
      </c>
      <c r="G1081" s="53" t="s">
        <v>105</v>
      </c>
      <c r="H1081" s="53" t="s">
        <v>106</v>
      </c>
      <c r="I1081" s="52">
        <v>14</v>
      </c>
      <c r="J1081" s="53" t="s">
        <v>58</v>
      </c>
      <c r="K1081" s="55">
        <v>44835</v>
      </c>
      <c r="L1081" s="56">
        <v>10275</v>
      </c>
      <c r="M1081" s="56">
        <v>12143</v>
      </c>
      <c r="N1081" s="56">
        <v>7935</v>
      </c>
      <c r="O1081" s="56">
        <v>486</v>
      </c>
      <c r="P1081" s="57">
        <v>860</v>
      </c>
      <c r="Q1081" s="58">
        <v>0</v>
      </c>
      <c r="R1081" s="57">
        <v>860</v>
      </c>
      <c r="S1081" s="57">
        <v>860</v>
      </c>
      <c r="T1081" s="58">
        <v>0</v>
      </c>
      <c r="U1081" s="57">
        <v>860</v>
      </c>
      <c r="V1081" s="57">
        <v>860</v>
      </c>
      <c r="W1081" s="58">
        <v>0</v>
      </c>
      <c r="X1081" s="57">
        <v>860</v>
      </c>
      <c r="Y1081" s="57">
        <v>860</v>
      </c>
      <c r="Z1081" s="58">
        <v>0</v>
      </c>
      <c r="AA1081" s="57">
        <v>860</v>
      </c>
      <c r="AB1081" s="57">
        <v>26521540</v>
      </c>
      <c r="AC1081" s="53" t="str">
        <f t="shared" si="12477"/>
        <v>Registro Valido</v>
      </c>
      <c r="AD1081" s="57">
        <f t="shared" ref="AD1081" si="13027">IF(OR(ISERROR(VLOOKUP(CONCATENATE("ALI_",$C1081,"_SEG_",$I1081,"_PROV_",$D1081),Catalogo_Precios,AD$8,FALSE)),L1081=0),0,VLOOKUP(CONCATENATE("ALI_",$C1081,"_SEG_",$I1081,"_PROV_",$D1081),Catalogo_Precios,AD$8,FALSE))</f>
        <v>860</v>
      </c>
      <c r="AE1081" s="57">
        <f t="shared" ref="AE1081" si="13028">IF(OR(ISERROR(VLOOKUP(CONCATENATE("ALI_",$C1081,"_SEG_",$I1081,"_PROV_",$D1081),Catalogo_Precios,AE$8,FALSE)),M1081=0),0,VLOOKUP(CONCATENATE("ALI_",$C1081,"_SEG_",$I1081,"_PROV_",$D1081),Catalogo_Precios,AE$8,FALSE))</f>
        <v>860</v>
      </c>
      <c r="AF1081" s="57">
        <f t="shared" ref="AF1081" si="13029">IF(OR(ISERROR(VLOOKUP(CONCATENATE("ALI_",$C1081,"_SEG_",$I1081,"_PROV_",$D1081),Catalogo_Precios,AF$8,FALSE)),N1081=0),0,VLOOKUP(CONCATENATE("ALI_",$C1081,"_SEG_",$I1081,"_PROV_",$D1081),Catalogo_Precios,AF$8,FALSE))</f>
        <v>860</v>
      </c>
      <c r="AG1081" s="57">
        <f t="shared" ref="AG1081" si="13030">IF(OR(ISERROR(VLOOKUP(CONCATENATE("ALI_",$C1081,"_SEG_",$I1081,"_PROV_",$D1081),Catalogo_Precios,AG$8,FALSE)),O1081=0),0,VLOOKUP(CONCATENATE("ALI_",$C1081,"_SEG_",$I1081,"_PROV_",$D1081),Catalogo_Precios,AG$8,FALSE))</f>
        <v>860</v>
      </c>
      <c r="AH1081" s="57">
        <f t="shared" ref="AH1081" si="13031">IF(OR(ISERROR(VLOOKUP(CONCATENATE("ALI_",$C1081,"_SEG_",$I1081,"_PROV_",$D1081),Catalogo_Precios,AH$8,FALSE)),L1081=0),0,VLOOKUP(CONCATENATE("ALI_",$C1081,"_SEG_",$I1081,"_PROV_",$D1081),Catalogo_Precios,AH$8,FALSE))</f>
        <v>839</v>
      </c>
      <c r="AI1081" s="57">
        <f t="shared" ref="AI1081" si="13032">IF(OR(ISERROR(VLOOKUP(CONCATENATE("ALI_",$C1081,"_SEG_",$I1081,"_PROV_",$D1081),Catalogo_Precios,AI$8,FALSE)),M1081=0),0,VLOOKUP(CONCATENATE("ALI_",$C1081,"_SEG_",$I1081,"_PROV_",$D1081),Catalogo_Precios,AI$8,FALSE))</f>
        <v>839</v>
      </c>
      <c r="AJ1081" s="57">
        <f t="shared" ref="AJ1081" si="13033">IF(OR(ISERROR(VLOOKUP(CONCATENATE("ALI_",$C1081,"_SEG_",$I1081,"_PROV_",$D1081),Catalogo_Precios,AJ$8,FALSE)),N1081=0),0,VLOOKUP(CONCATENATE("ALI_",$C1081,"_SEG_",$I1081,"_PROV_",$D1081),Catalogo_Precios,AJ$8,FALSE))</f>
        <v>839</v>
      </c>
      <c r="AK1081" s="57">
        <f t="shared" ref="AK1081" si="13034">IF(OR(ISERROR(VLOOKUP(CONCATENATE("ALI_",$C1081,"_SEG_",$I1081,"_PROV_",$D1081),Catalogo_Precios,AK$8,FALSE)),O1081=0),0,VLOOKUP(CONCATENATE("ALI_",$C1081,"_SEG_",$I1081,"_PROV_",$D1081),Catalogo_Precios,AK$8,FALSE))</f>
        <v>839</v>
      </c>
      <c r="AL1081" s="53"/>
      <c r="AM1081" s="59" t="str">
        <f t="shared" si="12486"/>
        <v>ALI_58_SEG_14</v>
      </c>
      <c r="AN1081" s="59" t="str">
        <f t="shared" si="12487"/>
        <v>ALI_58_SEG_14_VAL_26521540</v>
      </c>
      <c r="AO1081" s="60">
        <f t="shared" ref="AO1081" si="13035">IF(OR(AB1081="",AB1081=0),0,COUNTIF(Codificacion,AM1081))</f>
        <v>3</v>
      </c>
      <c r="AP1081" s="61">
        <f t="array" ref="AP1081">MIN(IF(Codificacion=AM1081,Total_Cotizacion,""))</f>
        <v>26521540</v>
      </c>
      <c r="AQ1081" s="62" t="b">
        <f t="shared" si="12489"/>
        <v>1</v>
      </c>
      <c r="AR1081" s="51" t="str">
        <f t="shared" ref="AR1081" si="13036">IF(COUNTIF(Codificacion2,CONCATENATE(AM1081,"_VAL_",AB1081))&gt;1,"Empate","")</f>
        <v/>
      </c>
      <c r="AS1081" s="63" t="str">
        <f t="shared" si="12976"/>
        <v>X</v>
      </c>
      <c r="AT1081" s="59" t="str">
        <f t="shared" si="12491"/>
        <v>ALI_58_SEG_14_X</v>
      </c>
      <c r="AU1081" s="63">
        <f t="shared" ref="AU1081" si="13037">IF(AND(COUNTIF(Codificacion3,AT1081)&lt;AO1081),1,COUNTIF(Codificacion3,AT1081))</f>
        <v>1</v>
      </c>
      <c r="AV1081" s="62" t="str">
        <f t="shared" si="12493"/>
        <v>Cotizacion Seleccionada</v>
      </c>
      <c r="AW1081" s="53"/>
      <c r="AX1081" s="51" t="str">
        <f t="shared" si="12494"/>
        <v>ALI_58_SEG_14VERDADERO</v>
      </c>
      <c r="AY1081" s="51">
        <f t="shared" si="12475"/>
        <v>1</v>
      </c>
      <c r="AZ1081" s="64" t="b">
        <f t="shared" si="12495"/>
        <v>0</v>
      </c>
    </row>
    <row r="1082" spans="1:52" x14ac:dyDescent="0.2">
      <c r="A1082" s="50" t="str">
        <f t="shared" si="12438"/>
        <v>ALI_58_SEG_15</v>
      </c>
      <c r="B1082" s="51" t="s">
        <v>133</v>
      </c>
      <c r="C1082" s="52">
        <v>58</v>
      </c>
      <c r="D1082" s="52">
        <f t="shared" ref="D1082" si="13038">IF(ISERROR(VLOOKUP(E1082,Proveedores,2,FALSE)),"",VLOOKUP(E1082,Proveedores,2,FALSE))</f>
        <v>2093</v>
      </c>
      <c r="E1082" s="53" t="s">
        <v>134</v>
      </c>
      <c r="F1082" s="54">
        <v>236</v>
      </c>
      <c r="G1082" s="53" t="s">
        <v>105</v>
      </c>
      <c r="H1082" s="53" t="s">
        <v>106</v>
      </c>
      <c r="I1082" s="52">
        <v>15</v>
      </c>
      <c r="J1082" s="53" t="s">
        <v>58</v>
      </c>
      <c r="K1082" s="55">
        <v>44835</v>
      </c>
      <c r="L1082" s="56">
        <v>9717</v>
      </c>
      <c r="M1082" s="56">
        <v>11476</v>
      </c>
      <c r="N1082" s="56">
        <v>7506</v>
      </c>
      <c r="O1082" s="56">
        <v>459</v>
      </c>
      <c r="P1082" s="57">
        <v>860</v>
      </c>
      <c r="Q1082" s="58">
        <v>0</v>
      </c>
      <c r="R1082" s="57">
        <v>860</v>
      </c>
      <c r="S1082" s="57">
        <v>860</v>
      </c>
      <c r="T1082" s="58">
        <v>0</v>
      </c>
      <c r="U1082" s="57">
        <v>860</v>
      </c>
      <c r="V1082" s="57">
        <v>860</v>
      </c>
      <c r="W1082" s="58">
        <v>0</v>
      </c>
      <c r="X1082" s="57">
        <v>860</v>
      </c>
      <c r="Y1082" s="57">
        <v>860</v>
      </c>
      <c r="Z1082" s="58">
        <v>0</v>
      </c>
      <c r="AA1082" s="57">
        <v>860</v>
      </c>
      <c r="AB1082" s="57">
        <v>25075880</v>
      </c>
      <c r="AC1082" s="53" t="str">
        <f t="shared" si="12477"/>
        <v>Registro Valido</v>
      </c>
      <c r="AD1082" s="57">
        <f t="shared" ref="AD1082" si="13039">IF(OR(ISERROR(VLOOKUP(CONCATENATE("ALI_",$C1082,"_SEG_",$I1082,"_PROV_",$D1082),Catalogo_Precios,AD$8,FALSE)),L1082=0),0,VLOOKUP(CONCATENATE("ALI_",$C1082,"_SEG_",$I1082,"_PROV_",$D1082),Catalogo_Precios,AD$8,FALSE))</f>
        <v>860</v>
      </c>
      <c r="AE1082" s="57">
        <f t="shared" ref="AE1082" si="13040">IF(OR(ISERROR(VLOOKUP(CONCATENATE("ALI_",$C1082,"_SEG_",$I1082,"_PROV_",$D1082),Catalogo_Precios,AE$8,FALSE)),M1082=0),0,VLOOKUP(CONCATENATE("ALI_",$C1082,"_SEG_",$I1082,"_PROV_",$D1082),Catalogo_Precios,AE$8,FALSE))</f>
        <v>860</v>
      </c>
      <c r="AF1082" s="57">
        <f t="shared" ref="AF1082" si="13041">IF(OR(ISERROR(VLOOKUP(CONCATENATE("ALI_",$C1082,"_SEG_",$I1082,"_PROV_",$D1082),Catalogo_Precios,AF$8,FALSE)),N1082=0),0,VLOOKUP(CONCATENATE("ALI_",$C1082,"_SEG_",$I1082,"_PROV_",$D1082),Catalogo_Precios,AF$8,FALSE))</f>
        <v>860</v>
      </c>
      <c r="AG1082" s="57">
        <f t="shared" ref="AG1082" si="13042">IF(OR(ISERROR(VLOOKUP(CONCATENATE("ALI_",$C1082,"_SEG_",$I1082,"_PROV_",$D1082),Catalogo_Precios,AG$8,FALSE)),O1082=0),0,VLOOKUP(CONCATENATE("ALI_",$C1082,"_SEG_",$I1082,"_PROV_",$D1082),Catalogo_Precios,AG$8,FALSE))</f>
        <v>860</v>
      </c>
      <c r="AH1082" s="57">
        <f t="shared" ref="AH1082" si="13043">IF(OR(ISERROR(VLOOKUP(CONCATENATE("ALI_",$C1082,"_SEG_",$I1082,"_PROV_",$D1082),Catalogo_Precios,AH$8,FALSE)),L1082=0),0,VLOOKUP(CONCATENATE("ALI_",$C1082,"_SEG_",$I1082,"_PROV_",$D1082),Catalogo_Precios,AH$8,FALSE))</f>
        <v>839</v>
      </c>
      <c r="AI1082" s="57">
        <f t="shared" ref="AI1082" si="13044">IF(OR(ISERROR(VLOOKUP(CONCATENATE("ALI_",$C1082,"_SEG_",$I1082,"_PROV_",$D1082),Catalogo_Precios,AI$8,FALSE)),M1082=0),0,VLOOKUP(CONCATENATE("ALI_",$C1082,"_SEG_",$I1082,"_PROV_",$D1082),Catalogo_Precios,AI$8,FALSE))</f>
        <v>839</v>
      </c>
      <c r="AJ1082" s="57">
        <f t="shared" ref="AJ1082" si="13045">IF(OR(ISERROR(VLOOKUP(CONCATENATE("ALI_",$C1082,"_SEG_",$I1082,"_PROV_",$D1082),Catalogo_Precios,AJ$8,FALSE)),N1082=0),0,VLOOKUP(CONCATENATE("ALI_",$C1082,"_SEG_",$I1082,"_PROV_",$D1082),Catalogo_Precios,AJ$8,FALSE))</f>
        <v>839</v>
      </c>
      <c r="AK1082" s="57">
        <f t="shared" ref="AK1082" si="13046">IF(OR(ISERROR(VLOOKUP(CONCATENATE("ALI_",$C1082,"_SEG_",$I1082,"_PROV_",$D1082),Catalogo_Precios,AK$8,FALSE)),O1082=0),0,VLOOKUP(CONCATENATE("ALI_",$C1082,"_SEG_",$I1082,"_PROV_",$D1082),Catalogo_Precios,AK$8,FALSE))</f>
        <v>839</v>
      </c>
      <c r="AL1082" s="53"/>
      <c r="AM1082" s="59" t="str">
        <f t="shared" si="12486"/>
        <v>ALI_58_SEG_15</v>
      </c>
      <c r="AN1082" s="59" t="str">
        <f t="shared" si="12487"/>
        <v>ALI_58_SEG_15_VAL_25075880</v>
      </c>
      <c r="AO1082" s="60">
        <f t="shared" ref="AO1082" si="13047">IF(OR(AB1082="",AB1082=0),0,COUNTIF(Codificacion,AM1082))</f>
        <v>2</v>
      </c>
      <c r="AP1082" s="61">
        <f t="array" ref="AP1082">MIN(IF(Codificacion=AM1082,Total_Cotizacion,""))</f>
        <v>25075880</v>
      </c>
      <c r="AQ1082" s="62" t="b">
        <f t="shared" si="12489"/>
        <v>1</v>
      </c>
      <c r="AR1082" s="51" t="str">
        <f t="shared" ref="AR1082" si="13048">IF(COUNTIF(Codificacion2,CONCATENATE(AM1082,"_VAL_",AB1082))&gt;1,"Empate","")</f>
        <v/>
      </c>
      <c r="AS1082" s="63" t="str">
        <f t="shared" si="12976"/>
        <v>X</v>
      </c>
      <c r="AT1082" s="59" t="str">
        <f t="shared" si="12491"/>
        <v>ALI_58_SEG_15_X</v>
      </c>
      <c r="AU1082" s="63">
        <f t="shared" ref="AU1082" si="13049">IF(AND(COUNTIF(Codificacion3,AT1082)&lt;AO1082),1,COUNTIF(Codificacion3,AT1082))</f>
        <v>1</v>
      </c>
      <c r="AV1082" s="62" t="str">
        <f t="shared" si="12493"/>
        <v>Cotizacion Seleccionada</v>
      </c>
      <c r="AW1082" s="53"/>
      <c r="AX1082" s="51" t="str">
        <f t="shared" si="12494"/>
        <v>ALI_58_SEG_15VERDADERO</v>
      </c>
      <c r="AY1082" s="51">
        <f t="shared" si="12475"/>
        <v>1</v>
      </c>
      <c r="AZ1082" s="64" t="b">
        <f t="shared" si="12495"/>
        <v>0</v>
      </c>
    </row>
    <row r="1083" spans="1:52" x14ac:dyDescent="0.2">
      <c r="A1083" s="50" t="str">
        <f t="shared" si="12438"/>
        <v>ALI_43_SEG_1</v>
      </c>
      <c r="B1083" s="51" t="s">
        <v>133</v>
      </c>
      <c r="C1083" s="52">
        <v>43</v>
      </c>
      <c r="D1083" s="52">
        <f t="shared" ref="D1083" si="13050">IF(ISERROR(VLOOKUP(E1083,Proveedores,2,FALSE)),"",VLOOKUP(E1083,Proveedores,2,FALSE))</f>
        <v>2093</v>
      </c>
      <c r="E1083" s="53" t="s">
        <v>134</v>
      </c>
      <c r="F1083" s="54">
        <v>252</v>
      </c>
      <c r="G1083" s="53" t="s">
        <v>105</v>
      </c>
      <c r="H1083" s="53" t="s">
        <v>107</v>
      </c>
      <c r="I1083" s="52">
        <v>1</v>
      </c>
      <c r="J1083" s="53" t="s">
        <v>58</v>
      </c>
      <c r="K1083" s="55">
        <v>44835</v>
      </c>
      <c r="L1083" s="56">
        <v>1209</v>
      </c>
      <c r="M1083" s="56">
        <v>360</v>
      </c>
      <c r="N1083" s="56">
        <v>1302</v>
      </c>
      <c r="O1083" s="56">
        <v>0</v>
      </c>
      <c r="P1083" s="57">
        <v>660</v>
      </c>
      <c r="Q1083" s="58">
        <v>0</v>
      </c>
      <c r="R1083" s="57">
        <v>660</v>
      </c>
      <c r="S1083" s="57">
        <v>660</v>
      </c>
      <c r="T1083" s="58">
        <v>0</v>
      </c>
      <c r="U1083" s="57">
        <v>660</v>
      </c>
      <c r="V1083" s="57">
        <v>660</v>
      </c>
      <c r="W1083" s="58">
        <v>0</v>
      </c>
      <c r="X1083" s="57">
        <v>660</v>
      </c>
      <c r="Y1083" s="57">
        <v>0</v>
      </c>
      <c r="Z1083" s="58"/>
      <c r="AA1083" s="57">
        <v>0</v>
      </c>
      <c r="AB1083" s="57">
        <v>1894860</v>
      </c>
      <c r="AC1083" s="53" t="str">
        <f t="shared" si="12477"/>
        <v>Registro Valido</v>
      </c>
      <c r="AD1083" s="57">
        <f t="shared" ref="AD1083" si="13051">IF(OR(ISERROR(VLOOKUP(CONCATENATE("ALI_",$C1083,"_SEG_",$I1083,"_PROV_",$D1083),Catalogo_Precios,AD$8,FALSE)),L1083=0),0,VLOOKUP(CONCATENATE("ALI_",$C1083,"_SEG_",$I1083,"_PROV_",$D1083),Catalogo_Precios,AD$8,FALSE))</f>
        <v>660</v>
      </c>
      <c r="AE1083" s="57">
        <f t="shared" ref="AE1083" si="13052">IF(OR(ISERROR(VLOOKUP(CONCATENATE("ALI_",$C1083,"_SEG_",$I1083,"_PROV_",$D1083),Catalogo_Precios,AE$8,FALSE)),M1083=0),0,VLOOKUP(CONCATENATE("ALI_",$C1083,"_SEG_",$I1083,"_PROV_",$D1083),Catalogo_Precios,AE$8,FALSE))</f>
        <v>660</v>
      </c>
      <c r="AF1083" s="57">
        <f t="shared" ref="AF1083" si="13053">IF(OR(ISERROR(VLOOKUP(CONCATENATE("ALI_",$C1083,"_SEG_",$I1083,"_PROV_",$D1083),Catalogo_Precios,AF$8,FALSE)),N1083=0),0,VLOOKUP(CONCATENATE("ALI_",$C1083,"_SEG_",$I1083,"_PROV_",$D1083),Catalogo_Precios,AF$8,FALSE))</f>
        <v>660</v>
      </c>
      <c r="AG1083" s="57">
        <f t="shared" ref="AG1083" si="13054">IF(OR(ISERROR(VLOOKUP(CONCATENATE("ALI_",$C1083,"_SEG_",$I1083,"_PROV_",$D1083),Catalogo_Precios,AG$8,FALSE)),O1083=0),0,VLOOKUP(CONCATENATE("ALI_",$C1083,"_SEG_",$I1083,"_PROV_",$D1083),Catalogo_Precios,AG$8,FALSE))</f>
        <v>0</v>
      </c>
      <c r="AH1083" s="57">
        <f t="shared" ref="AH1083" si="13055">IF(OR(ISERROR(VLOOKUP(CONCATENATE("ALI_",$C1083,"_SEG_",$I1083,"_PROV_",$D1083),Catalogo_Precios,AH$8,FALSE)),L1083=0),0,VLOOKUP(CONCATENATE("ALI_",$C1083,"_SEG_",$I1083,"_PROV_",$D1083),Catalogo_Precios,AH$8,FALSE))</f>
        <v>644</v>
      </c>
      <c r="AI1083" s="57">
        <f t="shared" ref="AI1083" si="13056">IF(OR(ISERROR(VLOOKUP(CONCATENATE("ALI_",$C1083,"_SEG_",$I1083,"_PROV_",$D1083),Catalogo_Precios,AI$8,FALSE)),M1083=0),0,VLOOKUP(CONCATENATE("ALI_",$C1083,"_SEG_",$I1083,"_PROV_",$D1083),Catalogo_Precios,AI$8,FALSE))</f>
        <v>644</v>
      </c>
      <c r="AJ1083" s="57">
        <f t="shared" ref="AJ1083" si="13057">IF(OR(ISERROR(VLOOKUP(CONCATENATE("ALI_",$C1083,"_SEG_",$I1083,"_PROV_",$D1083),Catalogo_Precios,AJ$8,FALSE)),N1083=0),0,VLOOKUP(CONCATENATE("ALI_",$C1083,"_SEG_",$I1083,"_PROV_",$D1083),Catalogo_Precios,AJ$8,FALSE))</f>
        <v>644</v>
      </c>
      <c r="AK1083" s="57">
        <f t="shared" ref="AK1083" si="13058">IF(OR(ISERROR(VLOOKUP(CONCATENATE("ALI_",$C1083,"_SEG_",$I1083,"_PROV_",$D1083),Catalogo_Precios,AK$8,FALSE)),O1083=0),0,VLOOKUP(CONCATENATE("ALI_",$C1083,"_SEG_",$I1083,"_PROV_",$D1083),Catalogo_Precios,AK$8,FALSE))</f>
        <v>0</v>
      </c>
      <c r="AL1083" s="53"/>
      <c r="AM1083" s="59" t="str">
        <f t="shared" si="12486"/>
        <v>ALI_43_SEG_1</v>
      </c>
      <c r="AN1083" s="59" t="str">
        <f t="shared" si="12487"/>
        <v>ALI_43_SEG_1_VAL_1894860</v>
      </c>
      <c r="AO1083" s="60">
        <f t="shared" ref="AO1083" si="13059">IF(OR(AB1083="",AB1083=0),0,COUNTIF(Codificacion,AM1083))</f>
        <v>2</v>
      </c>
      <c r="AP1083" s="61">
        <f t="array" ref="AP1083">MIN(IF(Codificacion=AM1083,Total_Cotizacion,""))</f>
        <v>1894860</v>
      </c>
      <c r="AQ1083" s="62" t="b">
        <f t="shared" si="12489"/>
        <v>1</v>
      </c>
      <c r="AR1083" s="51" t="str">
        <f t="shared" ref="AR1083" si="13060">IF(COUNTIF(Codificacion2,CONCATENATE(AM1083,"_VAL_",AB1083))&gt;1,"Empate","")</f>
        <v/>
      </c>
      <c r="AS1083" s="63" t="str">
        <f t="shared" si="12976"/>
        <v>X</v>
      </c>
      <c r="AT1083" s="59" t="str">
        <f t="shared" si="12491"/>
        <v>ALI_43_SEG_1_X</v>
      </c>
      <c r="AU1083" s="63">
        <f t="shared" ref="AU1083" si="13061">IF(AND(COUNTIF(Codificacion3,AT1083)&lt;AO1083),1,COUNTIF(Codificacion3,AT1083))</f>
        <v>1</v>
      </c>
      <c r="AV1083" s="62" t="str">
        <f t="shared" si="12493"/>
        <v>Cotizacion Seleccionada</v>
      </c>
      <c r="AW1083" s="53"/>
      <c r="AX1083" s="51" t="str">
        <f t="shared" si="12494"/>
        <v>ALI_43_SEG_1VERDADERO</v>
      </c>
      <c r="AY1083" s="51">
        <f t="shared" si="12475"/>
        <v>1</v>
      </c>
      <c r="AZ1083" s="64" t="b">
        <f t="shared" si="12495"/>
        <v>0</v>
      </c>
    </row>
    <row r="1084" spans="1:52" x14ac:dyDescent="0.2">
      <c r="A1084" s="50" t="str">
        <f t="shared" si="12438"/>
        <v>ALI_43_SEG_2</v>
      </c>
      <c r="B1084" s="51" t="s">
        <v>133</v>
      </c>
      <c r="C1084" s="52">
        <v>43</v>
      </c>
      <c r="D1084" s="52">
        <f t="shared" ref="D1084" si="13062">IF(ISERROR(VLOOKUP(E1084,Proveedores,2,FALSE)),"",VLOOKUP(E1084,Proveedores,2,FALSE))</f>
        <v>2093</v>
      </c>
      <c r="E1084" s="53" t="s">
        <v>134</v>
      </c>
      <c r="F1084" s="54">
        <v>253</v>
      </c>
      <c r="G1084" s="53" t="s">
        <v>105</v>
      </c>
      <c r="H1084" s="53" t="s">
        <v>107</v>
      </c>
      <c r="I1084" s="52">
        <v>2</v>
      </c>
      <c r="J1084" s="53" t="s">
        <v>58</v>
      </c>
      <c r="K1084" s="55">
        <v>44835</v>
      </c>
      <c r="L1084" s="56">
        <v>1237</v>
      </c>
      <c r="M1084" s="56">
        <v>368</v>
      </c>
      <c r="N1084" s="56">
        <v>1331</v>
      </c>
      <c r="O1084" s="56">
        <v>0</v>
      </c>
      <c r="P1084" s="57">
        <v>660</v>
      </c>
      <c r="Q1084" s="58">
        <v>0</v>
      </c>
      <c r="R1084" s="57">
        <v>660</v>
      </c>
      <c r="S1084" s="57">
        <v>660</v>
      </c>
      <c r="T1084" s="58">
        <v>0</v>
      </c>
      <c r="U1084" s="57">
        <v>660</v>
      </c>
      <c r="V1084" s="57">
        <v>660</v>
      </c>
      <c r="W1084" s="58">
        <v>0</v>
      </c>
      <c r="X1084" s="57">
        <v>660</v>
      </c>
      <c r="Y1084" s="57">
        <v>0</v>
      </c>
      <c r="Z1084" s="58"/>
      <c r="AA1084" s="57">
        <v>0</v>
      </c>
      <c r="AB1084" s="57">
        <v>1937760</v>
      </c>
      <c r="AC1084" s="53" t="str">
        <f t="shared" si="12477"/>
        <v>Registro Valido</v>
      </c>
      <c r="AD1084" s="57">
        <f t="shared" ref="AD1084" si="13063">IF(OR(ISERROR(VLOOKUP(CONCATENATE("ALI_",$C1084,"_SEG_",$I1084,"_PROV_",$D1084),Catalogo_Precios,AD$8,FALSE)),L1084=0),0,VLOOKUP(CONCATENATE("ALI_",$C1084,"_SEG_",$I1084,"_PROV_",$D1084),Catalogo_Precios,AD$8,FALSE))</f>
        <v>660</v>
      </c>
      <c r="AE1084" s="57">
        <f t="shared" ref="AE1084" si="13064">IF(OR(ISERROR(VLOOKUP(CONCATENATE("ALI_",$C1084,"_SEG_",$I1084,"_PROV_",$D1084),Catalogo_Precios,AE$8,FALSE)),M1084=0),0,VLOOKUP(CONCATENATE("ALI_",$C1084,"_SEG_",$I1084,"_PROV_",$D1084),Catalogo_Precios,AE$8,FALSE))</f>
        <v>660</v>
      </c>
      <c r="AF1084" s="57">
        <f t="shared" ref="AF1084" si="13065">IF(OR(ISERROR(VLOOKUP(CONCATENATE("ALI_",$C1084,"_SEG_",$I1084,"_PROV_",$D1084),Catalogo_Precios,AF$8,FALSE)),N1084=0),0,VLOOKUP(CONCATENATE("ALI_",$C1084,"_SEG_",$I1084,"_PROV_",$D1084),Catalogo_Precios,AF$8,FALSE))</f>
        <v>660</v>
      </c>
      <c r="AG1084" s="57">
        <f t="shared" ref="AG1084" si="13066">IF(OR(ISERROR(VLOOKUP(CONCATENATE("ALI_",$C1084,"_SEG_",$I1084,"_PROV_",$D1084),Catalogo_Precios,AG$8,FALSE)),O1084=0),0,VLOOKUP(CONCATENATE("ALI_",$C1084,"_SEG_",$I1084,"_PROV_",$D1084),Catalogo_Precios,AG$8,FALSE))</f>
        <v>0</v>
      </c>
      <c r="AH1084" s="57">
        <f t="shared" ref="AH1084" si="13067">IF(OR(ISERROR(VLOOKUP(CONCATENATE("ALI_",$C1084,"_SEG_",$I1084,"_PROV_",$D1084),Catalogo_Precios,AH$8,FALSE)),L1084=0),0,VLOOKUP(CONCATENATE("ALI_",$C1084,"_SEG_",$I1084,"_PROV_",$D1084),Catalogo_Precios,AH$8,FALSE))</f>
        <v>644</v>
      </c>
      <c r="AI1084" s="57">
        <f t="shared" ref="AI1084" si="13068">IF(OR(ISERROR(VLOOKUP(CONCATENATE("ALI_",$C1084,"_SEG_",$I1084,"_PROV_",$D1084),Catalogo_Precios,AI$8,FALSE)),M1084=0),0,VLOOKUP(CONCATENATE("ALI_",$C1084,"_SEG_",$I1084,"_PROV_",$D1084),Catalogo_Precios,AI$8,FALSE))</f>
        <v>644</v>
      </c>
      <c r="AJ1084" s="57">
        <f t="shared" ref="AJ1084" si="13069">IF(OR(ISERROR(VLOOKUP(CONCATENATE("ALI_",$C1084,"_SEG_",$I1084,"_PROV_",$D1084),Catalogo_Precios,AJ$8,FALSE)),N1084=0),0,VLOOKUP(CONCATENATE("ALI_",$C1084,"_SEG_",$I1084,"_PROV_",$D1084),Catalogo_Precios,AJ$8,FALSE))</f>
        <v>644</v>
      </c>
      <c r="AK1084" s="57">
        <f t="shared" ref="AK1084" si="13070">IF(OR(ISERROR(VLOOKUP(CONCATENATE("ALI_",$C1084,"_SEG_",$I1084,"_PROV_",$D1084),Catalogo_Precios,AK$8,FALSE)),O1084=0),0,VLOOKUP(CONCATENATE("ALI_",$C1084,"_SEG_",$I1084,"_PROV_",$D1084),Catalogo_Precios,AK$8,FALSE))</f>
        <v>0</v>
      </c>
      <c r="AL1084" s="53"/>
      <c r="AM1084" s="59" t="str">
        <f t="shared" si="12486"/>
        <v>ALI_43_SEG_2</v>
      </c>
      <c r="AN1084" s="59" t="str">
        <f t="shared" si="12487"/>
        <v>ALI_43_SEG_2_VAL_1937760</v>
      </c>
      <c r="AO1084" s="60">
        <f t="shared" ref="AO1084" si="13071">IF(OR(AB1084="",AB1084=0),0,COUNTIF(Codificacion,AM1084))</f>
        <v>2</v>
      </c>
      <c r="AP1084" s="61">
        <f t="array" ref="AP1084">MIN(IF(Codificacion=AM1084,Total_Cotizacion,""))</f>
        <v>1937760</v>
      </c>
      <c r="AQ1084" s="62" t="b">
        <f t="shared" si="12489"/>
        <v>1</v>
      </c>
      <c r="AR1084" s="51" t="str">
        <f t="shared" ref="AR1084" si="13072">IF(COUNTIF(Codificacion2,CONCATENATE(AM1084,"_VAL_",AB1084))&gt;1,"Empate","")</f>
        <v/>
      </c>
      <c r="AS1084" s="63" t="str">
        <f t="shared" si="12976"/>
        <v>X</v>
      </c>
      <c r="AT1084" s="59" t="str">
        <f t="shared" si="12491"/>
        <v>ALI_43_SEG_2_X</v>
      </c>
      <c r="AU1084" s="63">
        <f t="shared" ref="AU1084" si="13073">IF(AND(COUNTIF(Codificacion3,AT1084)&lt;AO1084),1,COUNTIF(Codificacion3,AT1084))</f>
        <v>1</v>
      </c>
      <c r="AV1084" s="62" t="str">
        <f t="shared" si="12493"/>
        <v>Cotizacion Seleccionada</v>
      </c>
      <c r="AW1084" s="53"/>
      <c r="AX1084" s="51" t="str">
        <f t="shared" si="12494"/>
        <v>ALI_43_SEG_2VERDADERO</v>
      </c>
      <c r="AY1084" s="51">
        <f t="shared" si="12475"/>
        <v>1</v>
      </c>
      <c r="AZ1084" s="64" t="b">
        <f t="shared" si="12495"/>
        <v>0</v>
      </c>
    </row>
    <row r="1085" spans="1:52" x14ac:dyDescent="0.2">
      <c r="A1085" s="50" t="b">
        <f t="shared" si="12438"/>
        <v>0</v>
      </c>
      <c r="B1085" s="51" t="s">
        <v>133</v>
      </c>
      <c r="C1085" s="52">
        <v>43</v>
      </c>
      <c r="D1085" s="52">
        <f t="shared" ref="D1085" si="13074">IF(ISERROR(VLOOKUP(E1085,Proveedores,2,FALSE)),"",VLOOKUP(E1085,Proveedores,2,FALSE))</f>
        <v>2093</v>
      </c>
      <c r="E1085" s="53" t="s">
        <v>134</v>
      </c>
      <c r="F1085" s="54">
        <v>254</v>
      </c>
      <c r="G1085" s="53" t="s">
        <v>105</v>
      </c>
      <c r="H1085" s="53" t="s">
        <v>107</v>
      </c>
      <c r="I1085" s="52">
        <v>3</v>
      </c>
      <c r="J1085" s="53" t="s">
        <v>58</v>
      </c>
      <c r="K1085" s="55">
        <v>44835</v>
      </c>
      <c r="L1085" s="56">
        <v>552</v>
      </c>
      <c r="M1085" s="56">
        <v>62</v>
      </c>
      <c r="N1085" s="56">
        <v>224</v>
      </c>
      <c r="O1085" s="56">
        <v>0</v>
      </c>
      <c r="P1085" s="57">
        <v>660</v>
      </c>
      <c r="Q1085" s="58">
        <v>0</v>
      </c>
      <c r="R1085" s="57">
        <v>660</v>
      </c>
      <c r="S1085" s="57">
        <v>660</v>
      </c>
      <c r="T1085" s="58">
        <v>0</v>
      </c>
      <c r="U1085" s="57">
        <v>660</v>
      </c>
      <c r="V1085" s="57">
        <v>660</v>
      </c>
      <c r="W1085" s="58">
        <v>0</v>
      </c>
      <c r="X1085" s="57">
        <v>660</v>
      </c>
      <c r="Y1085" s="57">
        <v>0</v>
      </c>
      <c r="Z1085" s="58"/>
      <c r="AA1085" s="57">
        <v>0</v>
      </c>
      <c r="AB1085" s="57">
        <v>553080</v>
      </c>
      <c r="AC1085" s="53" t="str">
        <f t="shared" si="12477"/>
        <v>Registro Valido</v>
      </c>
      <c r="AD1085" s="57">
        <f t="shared" ref="AD1085" si="13075">IF(OR(ISERROR(VLOOKUP(CONCATENATE("ALI_",$C1085,"_SEG_",$I1085,"_PROV_",$D1085),Catalogo_Precios,AD$8,FALSE)),L1085=0),0,VLOOKUP(CONCATENATE("ALI_",$C1085,"_SEG_",$I1085,"_PROV_",$D1085),Catalogo_Precios,AD$8,FALSE))</f>
        <v>660</v>
      </c>
      <c r="AE1085" s="57">
        <f t="shared" ref="AE1085" si="13076">IF(OR(ISERROR(VLOOKUP(CONCATENATE("ALI_",$C1085,"_SEG_",$I1085,"_PROV_",$D1085),Catalogo_Precios,AE$8,FALSE)),M1085=0),0,VLOOKUP(CONCATENATE("ALI_",$C1085,"_SEG_",$I1085,"_PROV_",$D1085),Catalogo_Precios,AE$8,FALSE))</f>
        <v>660</v>
      </c>
      <c r="AF1085" s="57">
        <f t="shared" ref="AF1085" si="13077">IF(OR(ISERROR(VLOOKUP(CONCATENATE("ALI_",$C1085,"_SEG_",$I1085,"_PROV_",$D1085),Catalogo_Precios,AF$8,FALSE)),N1085=0),0,VLOOKUP(CONCATENATE("ALI_",$C1085,"_SEG_",$I1085,"_PROV_",$D1085),Catalogo_Precios,AF$8,FALSE))</f>
        <v>660</v>
      </c>
      <c r="AG1085" s="57">
        <f t="shared" ref="AG1085" si="13078">IF(OR(ISERROR(VLOOKUP(CONCATENATE("ALI_",$C1085,"_SEG_",$I1085,"_PROV_",$D1085),Catalogo_Precios,AG$8,FALSE)),O1085=0),0,VLOOKUP(CONCATENATE("ALI_",$C1085,"_SEG_",$I1085,"_PROV_",$D1085),Catalogo_Precios,AG$8,FALSE))</f>
        <v>0</v>
      </c>
      <c r="AH1085" s="57">
        <f t="shared" ref="AH1085" si="13079">IF(OR(ISERROR(VLOOKUP(CONCATENATE("ALI_",$C1085,"_SEG_",$I1085,"_PROV_",$D1085),Catalogo_Precios,AH$8,FALSE)),L1085=0),0,VLOOKUP(CONCATENATE("ALI_",$C1085,"_SEG_",$I1085,"_PROV_",$D1085),Catalogo_Precios,AH$8,FALSE))</f>
        <v>644</v>
      </c>
      <c r="AI1085" s="57">
        <f t="shared" ref="AI1085" si="13080">IF(OR(ISERROR(VLOOKUP(CONCATENATE("ALI_",$C1085,"_SEG_",$I1085,"_PROV_",$D1085),Catalogo_Precios,AI$8,FALSE)),M1085=0),0,VLOOKUP(CONCATENATE("ALI_",$C1085,"_SEG_",$I1085,"_PROV_",$D1085),Catalogo_Precios,AI$8,FALSE))</f>
        <v>644</v>
      </c>
      <c r="AJ1085" s="57">
        <f t="shared" ref="AJ1085" si="13081">IF(OR(ISERROR(VLOOKUP(CONCATENATE("ALI_",$C1085,"_SEG_",$I1085,"_PROV_",$D1085),Catalogo_Precios,AJ$8,FALSE)),N1085=0),0,VLOOKUP(CONCATENATE("ALI_",$C1085,"_SEG_",$I1085,"_PROV_",$D1085),Catalogo_Precios,AJ$8,FALSE))</f>
        <v>644</v>
      </c>
      <c r="AK1085" s="57">
        <f t="shared" ref="AK1085" si="13082">IF(OR(ISERROR(VLOOKUP(CONCATENATE("ALI_",$C1085,"_SEG_",$I1085,"_PROV_",$D1085),Catalogo_Precios,AK$8,FALSE)),O1085=0),0,VLOOKUP(CONCATENATE("ALI_",$C1085,"_SEG_",$I1085,"_PROV_",$D1085),Catalogo_Precios,AK$8,FALSE))</f>
        <v>0</v>
      </c>
      <c r="AL1085" s="53"/>
      <c r="AM1085" s="59" t="str">
        <f t="shared" si="12486"/>
        <v>ALI_43_SEG_3</v>
      </c>
      <c r="AN1085" s="59" t="str">
        <f t="shared" si="12487"/>
        <v>ALI_43_SEG_3_VAL_553080</v>
      </c>
      <c r="AO1085" s="60">
        <f t="shared" ref="AO1085" si="13083">IF(OR(AB1085="",AB1085=0),0,COUNTIF(Codificacion,AM1085))</f>
        <v>3</v>
      </c>
      <c r="AP1085" s="61">
        <f t="array" ref="AP1085">MIN(IF(Codificacion=AM1085,Total_Cotizacion,""))</f>
        <v>551119.07999999996</v>
      </c>
      <c r="AQ1085" s="62" t="b">
        <f t="shared" si="12489"/>
        <v>0</v>
      </c>
      <c r="AR1085" s="51" t="str">
        <f t="shared" ref="AR1085" si="13084">IF(COUNTIF(Codificacion2,CONCATENATE(AM1085,"_VAL_",AB1085))&gt;1,"Empate","")</f>
        <v/>
      </c>
      <c r="AS1085" s="63" t="str">
        <f t="shared" si="12976"/>
        <v/>
      </c>
      <c r="AT1085" s="59" t="str">
        <f t="shared" si="12491"/>
        <v>ALI_43_SEG_3_</v>
      </c>
      <c r="AU1085" s="63">
        <f t="shared" ref="AU1085" si="13085">IF(AND(COUNTIF(Codificacion3,AT1085)&lt;AO1085),1,COUNTIF(Codificacion3,AT1085))</f>
        <v>1</v>
      </c>
      <c r="AV1085" s="62" t="str">
        <f t="shared" si="12493"/>
        <v>No Seleccionada</v>
      </c>
      <c r="AW1085" s="53"/>
      <c r="AX1085" s="51" t="str">
        <f t="shared" si="12494"/>
        <v>ALI_43_SEG_3FALSO</v>
      </c>
      <c r="AY1085" s="51">
        <f t="shared" si="12475"/>
        <v>2</v>
      </c>
      <c r="AZ1085" s="64" t="b">
        <f t="shared" si="12495"/>
        <v>0</v>
      </c>
    </row>
    <row r="1086" spans="1:52" x14ac:dyDescent="0.2">
      <c r="A1086" s="50" t="str">
        <f t="shared" si="12438"/>
        <v>ALI_43_SEG_5</v>
      </c>
      <c r="B1086" s="51" t="s">
        <v>133</v>
      </c>
      <c r="C1086" s="52">
        <v>43</v>
      </c>
      <c r="D1086" s="52">
        <f t="shared" ref="D1086" si="13086">IF(ISERROR(VLOOKUP(E1086,Proveedores,2,FALSE)),"",VLOOKUP(E1086,Proveedores,2,FALSE))</f>
        <v>2093</v>
      </c>
      <c r="E1086" s="53" t="s">
        <v>134</v>
      </c>
      <c r="F1086" s="54">
        <v>256</v>
      </c>
      <c r="G1086" s="53" t="s">
        <v>105</v>
      </c>
      <c r="H1086" s="53" t="s">
        <v>107</v>
      </c>
      <c r="I1086" s="52">
        <v>5</v>
      </c>
      <c r="J1086" s="53" t="s">
        <v>58</v>
      </c>
      <c r="K1086" s="55">
        <v>44835</v>
      </c>
      <c r="L1086" s="56">
        <v>1218</v>
      </c>
      <c r="M1086" s="56">
        <v>362</v>
      </c>
      <c r="N1086" s="56">
        <v>1310</v>
      </c>
      <c r="O1086" s="56">
        <v>0</v>
      </c>
      <c r="P1086" s="57">
        <v>660</v>
      </c>
      <c r="Q1086" s="58">
        <v>0</v>
      </c>
      <c r="R1086" s="57">
        <v>660</v>
      </c>
      <c r="S1086" s="57">
        <v>660</v>
      </c>
      <c r="T1086" s="58">
        <v>0</v>
      </c>
      <c r="U1086" s="57">
        <v>660</v>
      </c>
      <c r="V1086" s="57">
        <v>660</v>
      </c>
      <c r="W1086" s="58">
        <v>0</v>
      </c>
      <c r="X1086" s="57">
        <v>660</v>
      </c>
      <c r="Y1086" s="57">
        <v>0</v>
      </c>
      <c r="Z1086" s="58"/>
      <c r="AA1086" s="57">
        <v>0</v>
      </c>
      <c r="AB1086" s="57">
        <v>1907400</v>
      </c>
      <c r="AC1086" s="53" t="str">
        <f t="shared" si="12477"/>
        <v>Registro Valido</v>
      </c>
      <c r="AD1086" s="57">
        <f t="shared" ref="AD1086" si="13087">IF(OR(ISERROR(VLOOKUP(CONCATENATE("ALI_",$C1086,"_SEG_",$I1086,"_PROV_",$D1086),Catalogo_Precios,AD$8,FALSE)),L1086=0),0,VLOOKUP(CONCATENATE("ALI_",$C1086,"_SEG_",$I1086,"_PROV_",$D1086),Catalogo_Precios,AD$8,FALSE))</f>
        <v>660</v>
      </c>
      <c r="AE1086" s="57">
        <f t="shared" ref="AE1086" si="13088">IF(OR(ISERROR(VLOOKUP(CONCATENATE("ALI_",$C1086,"_SEG_",$I1086,"_PROV_",$D1086),Catalogo_Precios,AE$8,FALSE)),M1086=0),0,VLOOKUP(CONCATENATE("ALI_",$C1086,"_SEG_",$I1086,"_PROV_",$D1086),Catalogo_Precios,AE$8,FALSE))</f>
        <v>660</v>
      </c>
      <c r="AF1086" s="57">
        <f t="shared" ref="AF1086" si="13089">IF(OR(ISERROR(VLOOKUP(CONCATENATE("ALI_",$C1086,"_SEG_",$I1086,"_PROV_",$D1086),Catalogo_Precios,AF$8,FALSE)),N1086=0),0,VLOOKUP(CONCATENATE("ALI_",$C1086,"_SEG_",$I1086,"_PROV_",$D1086),Catalogo_Precios,AF$8,FALSE))</f>
        <v>660</v>
      </c>
      <c r="AG1086" s="57">
        <f t="shared" ref="AG1086" si="13090">IF(OR(ISERROR(VLOOKUP(CONCATENATE("ALI_",$C1086,"_SEG_",$I1086,"_PROV_",$D1086),Catalogo_Precios,AG$8,FALSE)),O1086=0),0,VLOOKUP(CONCATENATE("ALI_",$C1086,"_SEG_",$I1086,"_PROV_",$D1086),Catalogo_Precios,AG$8,FALSE))</f>
        <v>0</v>
      </c>
      <c r="AH1086" s="57">
        <f t="shared" ref="AH1086" si="13091">IF(OR(ISERROR(VLOOKUP(CONCATENATE("ALI_",$C1086,"_SEG_",$I1086,"_PROV_",$D1086),Catalogo_Precios,AH$8,FALSE)),L1086=0),0,VLOOKUP(CONCATENATE("ALI_",$C1086,"_SEG_",$I1086,"_PROV_",$D1086),Catalogo_Precios,AH$8,FALSE))</f>
        <v>644</v>
      </c>
      <c r="AI1086" s="57">
        <f t="shared" ref="AI1086" si="13092">IF(OR(ISERROR(VLOOKUP(CONCATENATE("ALI_",$C1086,"_SEG_",$I1086,"_PROV_",$D1086),Catalogo_Precios,AI$8,FALSE)),M1086=0),0,VLOOKUP(CONCATENATE("ALI_",$C1086,"_SEG_",$I1086,"_PROV_",$D1086),Catalogo_Precios,AI$8,FALSE))</f>
        <v>644</v>
      </c>
      <c r="AJ1086" s="57">
        <f t="shared" ref="AJ1086" si="13093">IF(OR(ISERROR(VLOOKUP(CONCATENATE("ALI_",$C1086,"_SEG_",$I1086,"_PROV_",$D1086),Catalogo_Precios,AJ$8,FALSE)),N1086=0),0,VLOOKUP(CONCATENATE("ALI_",$C1086,"_SEG_",$I1086,"_PROV_",$D1086),Catalogo_Precios,AJ$8,FALSE))</f>
        <v>644</v>
      </c>
      <c r="AK1086" s="57">
        <f t="shared" ref="AK1086" si="13094">IF(OR(ISERROR(VLOOKUP(CONCATENATE("ALI_",$C1086,"_SEG_",$I1086,"_PROV_",$D1086),Catalogo_Precios,AK$8,FALSE)),O1086=0),0,VLOOKUP(CONCATENATE("ALI_",$C1086,"_SEG_",$I1086,"_PROV_",$D1086),Catalogo_Precios,AK$8,FALSE))</f>
        <v>0</v>
      </c>
      <c r="AL1086" s="53"/>
      <c r="AM1086" s="59" t="str">
        <f t="shared" si="12486"/>
        <v>ALI_43_SEG_5</v>
      </c>
      <c r="AN1086" s="59" t="str">
        <f t="shared" si="12487"/>
        <v>ALI_43_SEG_5_VAL_1907400</v>
      </c>
      <c r="AO1086" s="60">
        <f t="shared" ref="AO1086" si="13095">IF(OR(AB1086="",AB1086=0),0,COUNTIF(Codificacion,AM1086))</f>
        <v>2</v>
      </c>
      <c r="AP1086" s="61">
        <f t="array" ref="AP1086">MIN(IF(Codificacion=AM1086,Total_Cotizacion,""))</f>
        <v>1907400</v>
      </c>
      <c r="AQ1086" s="62" t="b">
        <f t="shared" si="12489"/>
        <v>1</v>
      </c>
      <c r="AR1086" s="51" t="str">
        <f t="shared" ref="AR1086" si="13096">IF(COUNTIF(Codificacion2,CONCATENATE(AM1086,"_VAL_",AB1086))&gt;1,"Empate","")</f>
        <v/>
      </c>
      <c r="AS1086" s="63" t="str">
        <f t="shared" si="12976"/>
        <v>X</v>
      </c>
      <c r="AT1086" s="59" t="str">
        <f t="shared" si="12491"/>
        <v>ALI_43_SEG_5_X</v>
      </c>
      <c r="AU1086" s="63">
        <f t="shared" ref="AU1086" si="13097">IF(AND(COUNTIF(Codificacion3,AT1086)&lt;AO1086),1,COUNTIF(Codificacion3,AT1086))</f>
        <v>1</v>
      </c>
      <c r="AV1086" s="62" t="str">
        <f t="shared" si="12493"/>
        <v>Cotizacion Seleccionada</v>
      </c>
      <c r="AW1086" s="53"/>
      <c r="AX1086" s="51" t="str">
        <f t="shared" si="12494"/>
        <v>ALI_43_SEG_5VERDADERO</v>
      </c>
      <c r="AY1086" s="51">
        <f t="shared" si="12475"/>
        <v>1</v>
      </c>
      <c r="AZ1086" s="64" t="b">
        <f t="shared" si="12495"/>
        <v>0</v>
      </c>
    </row>
    <row r="1087" spans="1:52" x14ac:dyDescent="0.2">
      <c r="A1087" s="50" t="str">
        <f t="shared" si="12438"/>
        <v>ALI_43_SEG_6</v>
      </c>
      <c r="B1087" s="51" t="s">
        <v>133</v>
      </c>
      <c r="C1087" s="52">
        <v>43</v>
      </c>
      <c r="D1087" s="52">
        <f t="shared" ref="D1087" si="13098">IF(ISERROR(VLOOKUP(E1087,Proveedores,2,FALSE)),"",VLOOKUP(E1087,Proveedores,2,FALSE))</f>
        <v>2093</v>
      </c>
      <c r="E1087" s="53" t="s">
        <v>134</v>
      </c>
      <c r="F1087" s="54">
        <v>257</v>
      </c>
      <c r="G1087" s="53" t="s">
        <v>105</v>
      </c>
      <c r="H1087" s="53" t="s">
        <v>107</v>
      </c>
      <c r="I1087" s="52">
        <v>6</v>
      </c>
      <c r="J1087" s="53" t="s">
        <v>58</v>
      </c>
      <c r="K1087" s="55">
        <v>44835</v>
      </c>
      <c r="L1087" s="56">
        <v>591</v>
      </c>
      <c r="M1087" s="56">
        <v>67</v>
      </c>
      <c r="N1087" s="56">
        <v>240</v>
      </c>
      <c r="O1087" s="56">
        <v>0</v>
      </c>
      <c r="P1087" s="57">
        <v>660</v>
      </c>
      <c r="Q1087" s="58">
        <v>0</v>
      </c>
      <c r="R1087" s="57">
        <v>660</v>
      </c>
      <c r="S1087" s="57">
        <v>660</v>
      </c>
      <c r="T1087" s="58">
        <v>0</v>
      </c>
      <c r="U1087" s="57">
        <v>660</v>
      </c>
      <c r="V1087" s="57">
        <v>660</v>
      </c>
      <c r="W1087" s="58">
        <v>0</v>
      </c>
      <c r="X1087" s="57">
        <v>660</v>
      </c>
      <c r="Y1087" s="57">
        <v>0</v>
      </c>
      <c r="Z1087" s="58"/>
      <c r="AA1087" s="57">
        <v>0</v>
      </c>
      <c r="AB1087" s="57">
        <v>592680</v>
      </c>
      <c r="AC1087" s="53" t="str">
        <f t="shared" si="12477"/>
        <v>Registro Valido</v>
      </c>
      <c r="AD1087" s="57">
        <f t="shared" ref="AD1087" si="13099">IF(OR(ISERROR(VLOOKUP(CONCATENATE("ALI_",$C1087,"_SEG_",$I1087,"_PROV_",$D1087),Catalogo_Precios,AD$8,FALSE)),L1087=0),0,VLOOKUP(CONCATENATE("ALI_",$C1087,"_SEG_",$I1087,"_PROV_",$D1087),Catalogo_Precios,AD$8,FALSE))</f>
        <v>660</v>
      </c>
      <c r="AE1087" s="57">
        <f t="shared" ref="AE1087" si="13100">IF(OR(ISERROR(VLOOKUP(CONCATENATE("ALI_",$C1087,"_SEG_",$I1087,"_PROV_",$D1087),Catalogo_Precios,AE$8,FALSE)),M1087=0),0,VLOOKUP(CONCATENATE("ALI_",$C1087,"_SEG_",$I1087,"_PROV_",$D1087),Catalogo_Precios,AE$8,FALSE))</f>
        <v>660</v>
      </c>
      <c r="AF1087" s="57">
        <f t="shared" ref="AF1087" si="13101">IF(OR(ISERROR(VLOOKUP(CONCATENATE("ALI_",$C1087,"_SEG_",$I1087,"_PROV_",$D1087),Catalogo_Precios,AF$8,FALSE)),N1087=0),0,VLOOKUP(CONCATENATE("ALI_",$C1087,"_SEG_",$I1087,"_PROV_",$D1087),Catalogo_Precios,AF$8,FALSE))</f>
        <v>660</v>
      </c>
      <c r="AG1087" s="57">
        <f t="shared" ref="AG1087" si="13102">IF(OR(ISERROR(VLOOKUP(CONCATENATE("ALI_",$C1087,"_SEG_",$I1087,"_PROV_",$D1087),Catalogo_Precios,AG$8,FALSE)),O1087=0),0,VLOOKUP(CONCATENATE("ALI_",$C1087,"_SEG_",$I1087,"_PROV_",$D1087),Catalogo_Precios,AG$8,FALSE))</f>
        <v>0</v>
      </c>
      <c r="AH1087" s="57">
        <f t="shared" ref="AH1087" si="13103">IF(OR(ISERROR(VLOOKUP(CONCATENATE("ALI_",$C1087,"_SEG_",$I1087,"_PROV_",$D1087),Catalogo_Precios,AH$8,FALSE)),L1087=0),0,VLOOKUP(CONCATENATE("ALI_",$C1087,"_SEG_",$I1087,"_PROV_",$D1087),Catalogo_Precios,AH$8,FALSE))</f>
        <v>644</v>
      </c>
      <c r="AI1087" s="57">
        <f t="shared" ref="AI1087" si="13104">IF(OR(ISERROR(VLOOKUP(CONCATENATE("ALI_",$C1087,"_SEG_",$I1087,"_PROV_",$D1087),Catalogo_Precios,AI$8,FALSE)),M1087=0),0,VLOOKUP(CONCATENATE("ALI_",$C1087,"_SEG_",$I1087,"_PROV_",$D1087),Catalogo_Precios,AI$8,FALSE))</f>
        <v>644</v>
      </c>
      <c r="AJ1087" s="57">
        <f t="shared" ref="AJ1087" si="13105">IF(OR(ISERROR(VLOOKUP(CONCATENATE("ALI_",$C1087,"_SEG_",$I1087,"_PROV_",$D1087),Catalogo_Precios,AJ$8,FALSE)),N1087=0),0,VLOOKUP(CONCATENATE("ALI_",$C1087,"_SEG_",$I1087,"_PROV_",$D1087),Catalogo_Precios,AJ$8,FALSE))</f>
        <v>644</v>
      </c>
      <c r="AK1087" s="57">
        <f t="shared" ref="AK1087" si="13106">IF(OR(ISERROR(VLOOKUP(CONCATENATE("ALI_",$C1087,"_SEG_",$I1087,"_PROV_",$D1087),Catalogo_Precios,AK$8,FALSE)),O1087=0),0,VLOOKUP(CONCATENATE("ALI_",$C1087,"_SEG_",$I1087,"_PROV_",$D1087),Catalogo_Precios,AK$8,FALSE))</f>
        <v>0</v>
      </c>
      <c r="AL1087" s="53"/>
      <c r="AM1087" s="59" t="str">
        <f t="shared" si="12486"/>
        <v>ALI_43_SEG_6</v>
      </c>
      <c r="AN1087" s="59" t="str">
        <f t="shared" si="12487"/>
        <v>ALI_43_SEG_6_VAL_592680</v>
      </c>
      <c r="AO1087" s="60">
        <f t="shared" ref="AO1087" si="13107">IF(OR(AB1087="",AB1087=0),0,COUNTIF(Codificacion,AM1087))</f>
        <v>3</v>
      </c>
      <c r="AP1087" s="61">
        <f t="array" ref="AP1087">MIN(IF(Codificacion=AM1087,Total_Cotizacion,""))</f>
        <v>592680</v>
      </c>
      <c r="AQ1087" s="62" t="b">
        <f t="shared" si="12489"/>
        <v>1</v>
      </c>
      <c r="AR1087" s="51" t="str">
        <f t="shared" ref="AR1087" si="13108">IF(COUNTIF(Codificacion2,CONCATENATE(AM1087,"_VAL_",AB1087))&gt;1,"Empate","")</f>
        <v/>
      </c>
      <c r="AS1087" s="63" t="str">
        <f t="shared" si="12976"/>
        <v>X</v>
      </c>
      <c r="AT1087" s="59" t="str">
        <f t="shared" si="12491"/>
        <v>ALI_43_SEG_6_X</v>
      </c>
      <c r="AU1087" s="63">
        <f t="shared" ref="AU1087" si="13109">IF(AND(COUNTIF(Codificacion3,AT1087)&lt;AO1087),1,COUNTIF(Codificacion3,AT1087))</f>
        <v>1</v>
      </c>
      <c r="AV1087" s="62" t="str">
        <f t="shared" si="12493"/>
        <v>Cotizacion Seleccionada</v>
      </c>
      <c r="AW1087" s="53"/>
      <c r="AX1087" s="51" t="str">
        <f t="shared" si="12494"/>
        <v>ALI_43_SEG_6VERDADERO</v>
      </c>
      <c r="AY1087" s="51">
        <f t="shared" si="12475"/>
        <v>1</v>
      </c>
      <c r="AZ1087" s="64" t="b">
        <f t="shared" si="12495"/>
        <v>0</v>
      </c>
    </row>
    <row r="1088" spans="1:52" x14ac:dyDescent="0.2">
      <c r="A1088" s="50" t="str">
        <f t="shared" si="12438"/>
        <v>ALI_43_SEG_8</v>
      </c>
      <c r="B1088" s="51" t="s">
        <v>133</v>
      </c>
      <c r="C1088" s="52">
        <v>43</v>
      </c>
      <c r="D1088" s="52">
        <f t="shared" ref="D1088" si="13110">IF(ISERROR(VLOOKUP(E1088,Proveedores,2,FALSE)),"",VLOOKUP(E1088,Proveedores,2,FALSE))</f>
        <v>2093</v>
      </c>
      <c r="E1088" s="53" t="s">
        <v>134</v>
      </c>
      <c r="F1088" s="54">
        <v>259</v>
      </c>
      <c r="G1088" s="53" t="s">
        <v>105</v>
      </c>
      <c r="H1088" s="53" t="s">
        <v>107</v>
      </c>
      <c r="I1088" s="52">
        <v>8</v>
      </c>
      <c r="J1088" s="53" t="s">
        <v>58</v>
      </c>
      <c r="K1088" s="55">
        <v>44835</v>
      </c>
      <c r="L1088" s="56">
        <v>1298</v>
      </c>
      <c r="M1088" s="56">
        <v>386</v>
      </c>
      <c r="N1088" s="56">
        <v>1397</v>
      </c>
      <c r="O1088" s="56">
        <v>0</v>
      </c>
      <c r="P1088" s="57">
        <v>660</v>
      </c>
      <c r="Q1088" s="58">
        <v>0</v>
      </c>
      <c r="R1088" s="57">
        <v>660</v>
      </c>
      <c r="S1088" s="57">
        <v>660</v>
      </c>
      <c r="T1088" s="58">
        <v>0</v>
      </c>
      <c r="U1088" s="57">
        <v>660</v>
      </c>
      <c r="V1088" s="57">
        <v>660</v>
      </c>
      <c r="W1088" s="58">
        <v>0</v>
      </c>
      <c r="X1088" s="57">
        <v>660</v>
      </c>
      <c r="Y1088" s="57">
        <v>0</v>
      </c>
      <c r="Z1088" s="58"/>
      <c r="AA1088" s="57">
        <v>0</v>
      </c>
      <c r="AB1088" s="57">
        <v>2033460</v>
      </c>
      <c r="AC1088" s="53" t="str">
        <f t="shared" si="12477"/>
        <v>Registro Valido</v>
      </c>
      <c r="AD1088" s="57">
        <f t="shared" ref="AD1088" si="13111">IF(OR(ISERROR(VLOOKUP(CONCATENATE("ALI_",$C1088,"_SEG_",$I1088,"_PROV_",$D1088),Catalogo_Precios,AD$8,FALSE)),L1088=0),0,VLOOKUP(CONCATENATE("ALI_",$C1088,"_SEG_",$I1088,"_PROV_",$D1088),Catalogo_Precios,AD$8,FALSE))</f>
        <v>660</v>
      </c>
      <c r="AE1088" s="57">
        <f t="shared" ref="AE1088" si="13112">IF(OR(ISERROR(VLOOKUP(CONCATENATE("ALI_",$C1088,"_SEG_",$I1088,"_PROV_",$D1088),Catalogo_Precios,AE$8,FALSE)),M1088=0),0,VLOOKUP(CONCATENATE("ALI_",$C1088,"_SEG_",$I1088,"_PROV_",$D1088),Catalogo_Precios,AE$8,FALSE))</f>
        <v>660</v>
      </c>
      <c r="AF1088" s="57">
        <f t="shared" ref="AF1088" si="13113">IF(OR(ISERROR(VLOOKUP(CONCATENATE("ALI_",$C1088,"_SEG_",$I1088,"_PROV_",$D1088),Catalogo_Precios,AF$8,FALSE)),N1088=0),0,VLOOKUP(CONCATENATE("ALI_",$C1088,"_SEG_",$I1088,"_PROV_",$D1088),Catalogo_Precios,AF$8,FALSE))</f>
        <v>660</v>
      </c>
      <c r="AG1088" s="57">
        <f t="shared" ref="AG1088" si="13114">IF(OR(ISERROR(VLOOKUP(CONCATENATE("ALI_",$C1088,"_SEG_",$I1088,"_PROV_",$D1088),Catalogo_Precios,AG$8,FALSE)),O1088=0),0,VLOOKUP(CONCATENATE("ALI_",$C1088,"_SEG_",$I1088,"_PROV_",$D1088),Catalogo_Precios,AG$8,FALSE))</f>
        <v>0</v>
      </c>
      <c r="AH1088" s="57">
        <f t="shared" ref="AH1088" si="13115">IF(OR(ISERROR(VLOOKUP(CONCATENATE("ALI_",$C1088,"_SEG_",$I1088,"_PROV_",$D1088),Catalogo_Precios,AH$8,FALSE)),L1088=0),0,VLOOKUP(CONCATENATE("ALI_",$C1088,"_SEG_",$I1088,"_PROV_",$D1088),Catalogo_Precios,AH$8,FALSE))</f>
        <v>644</v>
      </c>
      <c r="AI1088" s="57">
        <f t="shared" ref="AI1088" si="13116">IF(OR(ISERROR(VLOOKUP(CONCATENATE("ALI_",$C1088,"_SEG_",$I1088,"_PROV_",$D1088),Catalogo_Precios,AI$8,FALSE)),M1088=0),0,VLOOKUP(CONCATENATE("ALI_",$C1088,"_SEG_",$I1088,"_PROV_",$D1088),Catalogo_Precios,AI$8,FALSE))</f>
        <v>644</v>
      </c>
      <c r="AJ1088" s="57">
        <f t="shared" ref="AJ1088" si="13117">IF(OR(ISERROR(VLOOKUP(CONCATENATE("ALI_",$C1088,"_SEG_",$I1088,"_PROV_",$D1088),Catalogo_Precios,AJ$8,FALSE)),N1088=0),0,VLOOKUP(CONCATENATE("ALI_",$C1088,"_SEG_",$I1088,"_PROV_",$D1088),Catalogo_Precios,AJ$8,FALSE))</f>
        <v>644</v>
      </c>
      <c r="AK1088" s="57">
        <f t="shared" ref="AK1088" si="13118">IF(OR(ISERROR(VLOOKUP(CONCATENATE("ALI_",$C1088,"_SEG_",$I1088,"_PROV_",$D1088),Catalogo_Precios,AK$8,FALSE)),O1088=0),0,VLOOKUP(CONCATENATE("ALI_",$C1088,"_SEG_",$I1088,"_PROV_",$D1088),Catalogo_Precios,AK$8,FALSE))</f>
        <v>0</v>
      </c>
      <c r="AL1088" s="53"/>
      <c r="AM1088" s="59" t="str">
        <f t="shared" si="12486"/>
        <v>ALI_43_SEG_8</v>
      </c>
      <c r="AN1088" s="59" t="str">
        <f t="shared" si="12487"/>
        <v>ALI_43_SEG_8_VAL_2033460</v>
      </c>
      <c r="AO1088" s="60">
        <f t="shared" ref="AO1088" si="13119">IF(OR(AB1088="",AB1088=0),0,COUNTIF(Codificacion,AM1088))</f>
        <v>2</v>
      </c>
      <c r="AP1088" s="61">
        <f t="array" ref="AP1088">MIN(IF(Codificacion=AM1088,Total_Cotizacion,""))</f>
        <v>2033460</v>
      </c>
      <c r="AQ1088" s="62" t="b">
        <f t="shared" si="12489"/>
        <v>1</v>
      </c>
      <c r="AR1088" s="51" t="str">
        <f t="shared" ref="AR1088" si="13120">IF(COUNTIF(Codificacion2,CONCATENATE(AM1088,"_VAL_",AB1088))&gt;1,"Empate","")</f>
        <v/>
      </c>
      <c r="AS1088" s="63" t="str">
        <f t="shared" si="12976"/>
        <v>X</v>
      </c>
      <c r="AT1088" s="59" t="str">
        <f t="shared" si="12491"/>
        <v>ALI_43_SEG_8_X</v>
      </c>
      <c r="AU1088" s="63">
        <f t="shared" ref="AU1088" si="13121">IF(AND(COUNTIF(Codificacion3,AT1088)&lt;AO1088),1,COUNTIF(Codificacion3,AT1088))</f>
        <v>1</v>
      </c>
      <c r="AV1088" s="62" t="str">
        <f t="shared" si="12493"/>
        <v>Cotizacion Seleccionada</v>
      </c>
      <c r="AW1088" s="53"/>
      <c r="AX1088" s="51" t="str">
        <f t="shared" si="12494"/>
        <v>ALI_43_SEG_8VERDADERO</v>
      </c>
      <c r="AY1088" s="51">
        <f t="shared" si="12475"/>
        <v>1</v>
      </c>
      <c r="AZ1088" s="64" t="b">
        <f t="shared" si="12495"/>
        <v>0</v>
      </c>
    </row>
    <row r="1089" spans="1:52" x14ac:dyDescent="0.2">
      <c r="A1089" s="50" t="str">
        <f t="shared" si="12438"/>
        <v>ALI_43_SEG_9</v>
      </c>
      <c r="B1089" s="51" t="s">
        <v>133</v>
      </c>
      <c r="C1089" s="52">
        <v>43</v>
      </c>
      <c r="D1089" s="52">
        <f t="shared" ref="D1089" si="13122">IF(ISERROR(VLOOKUP(E1089,Proveedores,2,FALSE)),"",VLOOKUP(E1089,Proveedores,2,FALSE))</f>
        <v>2093</v>
      </c>
      <c r="E1089" s="53" t="s">
        <v>134</v>
      </c>
      <c r="F1089" s="54">
        <v>260</v>
      </c>
      <c r="G1089" s="53" t="s">
        <v>105</v>
      </c>
      <c r="H1089" s="53" t="s">
        <v>107</v>
      </c>
      <c r="I1089" s="52">
        <v>9</v>
      </c>
      <c r="J1089" s="53" t="s">
        <v>58</v>
      </c>
      <c r="K1089" s="55">
        <v>44835</v>
      </c>
      <c r="L1089" s="56">
        <v>1313</v>
      </c>
      <c r="M1089" s="56">
        <v>390</v>
      </c>
      <c r="N1089" s="56">
        <v>1412</v>
      </c>
      <c r="O1089" s="56">
        <v>0</v>
      </c>
      <c r="P1089" s="57">
        <v>660</v>
      </c>
      <c r="Q1089" s="58">
        <v>0</v>
      </c>
      <c r="R1089" s="57">
        <v>660</v>
      </c>
      <c r="S1089" s="57">
        <v>660</v>
      </c>
      <c r="T1089" s="58">
        <v>0</v>
      </c>
      <c r="U1089" s="57">
        <v>660</v>
      </c>
      <c r="V1089" s="57">
        <v>660</v>
      </c>
      <c r="W1089" s="58">
        <v>0</v>
      </c>
      <c r="X1089" s="57">
        <v>660</v>
      </c>
      <c r="Y1089" s="57">
        <v>0</v>
      </c>
      <c r="Z1089" s="58"/>
      <c r="AA1089" s="57">
        <v>0</v>
      </c>
      <c r="AB1089" s="57">
        <v>2055900</v>
      </c>
      <c r="AC1089" s="53" t="str">
        <f t="shared" si="12477"/>
        <v>Registro Valido</v>
      </c>
      <c r="AD1089" s="57">
        <f t="shared" ref="AD1089" si="13123">IF(OR(ISERROR(VLOOKUP(CONCATENATE("ALI_",$C1089,"_SEG_",$I1089,"_PROV_",$D1089),Catalogo_Precios,AD$8,FALSE)),L1089=0),0,VLOOKUP(CONCATENATE("ALI_",$C1089,"_SEG_",$I1089,"_PROV_",$D1089),Catalogo_Precios,AD$8,FALSE))</f>
        <v>660</v>
      </c>
      <c r="AE1089" s="57">
        <f t="shared" ref="AE1089" si="13124">IF(OR(ISERROR(VLOOKUP(CONCATENATE("ALI_",$C1089,"_SEG_",$I1089,"_PROV_",$D1089),Catalogo_Precios,AE$8,FALSE)),M1089=0),0,VLOOKUP(CONCATENATE("ALI_",$C1089,"_SEG_",$I1089,"_PROV_",$D1089),Catalogo_Precios,AE$8,FALSE))</f>
        <v>660</v>
      </c>
      <c r="AF1089" s="57">
        <f t="shared" ref="AF1089" si="13125">IF(OR(ISERROR(VLOOKUP(CONCATENATE("ALI_",$C1089,"_SEG_",$I1089,"_PROV_",$D1089),Catalogo_Precios,AF$8,FALSE)),N1089=0),0,VLOOKUP(CONCATENATE("ALI_",$C1089,"_SEG_",$I1089,"_PROV_",$D1089),Catalogo_Precios,AF$8,FALSE))</f>
        <v>660</v>
      </c>
      <c r="AG1089" s="57">
        <f t="shared" ref="AG1089" si="13126">IF(OR(ISERROR(VLOOKUP(CONCATENATE("ALI_",$C1089,"_SEG_",$I1089,"_PROV_",$D1089),Catalogo_Precios,AG$8,FALSE)),O1089=0),0,VLOOKUP(CONCATENATE("ALI_",$C1089,"_SEG_",$I1089,"_PROV_",$D1089),Catalogo_Precios,AG$8,FALSE))</f>
        <v>0</v>
      </c>
      <c r="AH1089" s="57">
        <f t="shared" ref="AH1089" si="13127">IF(OR(ISERROR(VLOOKUP(CONCATENATE("ALI_",$C1089,"_SEG_",$I1089,"_PROV_",$D1089),Catalogo_Precios,AH$8,FALSE)),L1089=0),0,VLOOKUP(CONCATENATE("ALI_",$C1089,"_SEG_",$I1089,"_PROV_",$D1089),Catalogo_Precios,AH$8,FALSE))</f>
        <v>644</v>
      </c>
      <c r="AI1089" s="57">
        <f t="shared" ref="AI1089" si="13128">IF(OR(ISERROR(VLOOKUP(CONCATENATE("ALI_",$C1089,"_SEG_",$I1089,"_PROV_",$D1089),Catalogo_Precios,AI$8,FALSE)),M1089=0),0,VLOOKUP(CONCATENATE("ALI_",$C1089,"_SEG_",$I1089,"_PROV_",$D1089),Catalogo_Precios,AI$8,FALSE))</f>
        <v>644</v>
      </c>
      <c r="AJ1089" s="57">
        <f t="shared" ref="AJ1089" si="13129">IF(OR(ISERROR(VLOOKUP(CONCATENATE("ALI_",$C1089,"_SEG_",$I1089,"_PROV_",$D1089),Catalogo_Precios,AJ$8,FALSE)),N1089=0),0,VLOOKUP(CONCATENATE("ALI_",$C1089,"_SEG_",$I1089,"_PROV_",$D1089),Catalogo_Precios,AJ$8,FALSE))</f>
        <v>644</v>
      </c>
      <c r="AK1089" s="57">
        <f t="shared" ref="AK1089" si="13130">IF(OR(ISERROR(VLOOKUP(CONCATENATE("ALI_",$C1089,"_SEG_",$I1089,"_PROV_",$D1089),Catalogo_Precios,AK$8,FALSE)),O1089=0),0,VLOOKUP(CONCATENATE("ALI_",$C1089,"_SEG_",$I1089,"_PROV_",$D1089),Catalogo_Precios,AK$8,FALSE))</f>
        <v>0</v>
      </c>
      <c r="AL1089" s="53"/>
      <c r="AM1089" s="59" t="str">
        <f t="shared" si="12486"/>
        <v>ALI_43_SEG_9</v>
      </c>
      <c r="AN1089" s="59" t="str">
        <f t="shared" si="12487"/>
        <v>ALI_43_SEG_9_VAL_2055900</v>
      </c>
      <c r="AO1089" s="60">
        <f t="shared" ref="AO1089" si="13131">IF(OR(AB1089="",AB1089=0),0,COUNTIF(Codificacion,AM1089))</f>
        <v>2</v>
      </c>
      <c r="AP1089" s="61">
        <f t="array" ref="AP1089">MIN(IF(Codificacion=AM1089,Total_Cotizacion,""))</f>
        <v>2055900</v>
      </c>
      <c r="AQ1089" s="62" t="b">
        <f t="shared" si="12489"/>
        <v>1</v>
      </c>
      <c r="AR1089" s="51" t="str">
        <f t="shared" ref="AR1089" si="13132">IF(COUNTIF(Codificacion2,CONCATENATE(AM1089,"_VAL_",AB1089))&gt;1,"Empate","")</f>
        <v/>
      </c>
      <c r="AS1089" s="63" t="str">
        <f t="shared" si="12976"/>
        <v>X</v>
      </c>
      <c r="AT1089" s="59" t="str">
        <f t="shared" si="12491"/>
        <v>ALI_43_SEG_9_X</v>
      </c>
      <c r="AU1089" s="63">
        <f t="shared" ref="AU1089" si="13133">IF(AND(COUNTIF(Codificacion3,AT1089)&lt;AO1089),1,COUNTIF(Codificacion3,AT1089))</f>
        <v>1</v>
      </c>
      <c r="AV1089" s="62" t="str">
        <f t="shared" si="12493"/>
        <v>Cotizacion Seleccionada</v>
      </c>
      <c r="AW1089" s="53"/>
      <c r="AX1089" s="51" t="str">
        <f t="shared" si="12494"/>
        <v>ALI_43_SEG_9VERDADERO</v>
      </c>
      <c r="AY1089" s="51">
        <f t="shared" si="12475"/>
        <v>1</v>
      </c>
      <c r="AZ1089" s="64" t="b">
        <f t="shared" si="12495"/>
        <v>0</v>
      </c>
    </row>
    <row r="1090" spans="1:52" x14ac:dyDescent="0.2">
      <c r="A1090" s="50" t="str">
        <f t="shared" si="12438"/>
        <v>ALI_43_SEG_10</v>
      </c>
      <c r="B1090" s="51" t="s">
        <v>133</v>
      </c>
      <c r="C1090" s="52">
        <v>43</v>
      </c>
      <c r="D1090" s="52">
        <f t="shared" ref="D1090" si="13134">IF(ISERROR(VLOOKUP(E1090,Proveedores,2,FALSE)),"",VLOOKUP(E1090,Proveedores,2,FALSE))</f>
        <v>2093</v>
      </c>
      <c r="E1090" s="53" t="s">
        <v>134</v>
      </c>
      <c r="F1090" s="54">
        <v>261</v>
      </c>
      <c r="G1090" s="53" t="s">
        <v>105</v>
      </c>
      <c r="H1090" s="53" t="s">
        <v>107</v>
      </c>
      <c r="I1090" s="52">
        <v>10</v>
      </c>
      <c r="J1090" s="53" t="s">
        <v>58</v>
      </c>
      <c r="K1090" s="55">
        <v>44835</v>
      </c>
      <c r="L1090" s="56">
        <v>590</v>
      </c>
      <c r="M1090" s="56">
        <v>66</v>
      </c>
      <c r="N1090" s="56">
        <v>240</v>
      </c>
      <c r="O1090" s="56">
        <v>0</v>
      </c>
      <c r="P1090" s="57">
        <v>660</v>
      </c>
      <c r="Q1090" s="58">
        <v>0</v>
      </c>
      <c r="R1090" s="57">
        <v>660</v>
      </c>
      <c r="S1090" s="57">
        <v>660</v>
      </c>
      <c r="T1090" s="58">
        <v>0</v>
      </c>
      <c r="U1090" s="57">
        <v>660</v>
      </c>
      <c r="V1090" s="57">
        <v>660</v>
      </c>
      <c r="W1090" s="58">
        <v>0</v>
      </c>
      <c r="X1090" s="57">
        <v>660</v>
      </c>
      <c r="Y1090" s="57">
        <v>0</v>
      </c>
      <c r="Z1090" s="58"/>
      <c r="AA1090" s="57">
        <v>0</v>
      </c>
      <c r="AB1090" s="57">
        <v>591360</v>
      </c>
      <c r="AC1090" s="53" t="str">
        <f t="shared" si="12477"/>
        <v>Registro Valido</v>
      </c>
      <c r="AD1090" s="57">
        <f t="shared" ref="AD1090" si="13135">IF(OR(ISERROR(VLOOKUP(CONCATENATE("ALI_",$C1090,"_SEG_",$I1090,"_PROV_",$D1090),Catalogo_Precios,AD$8,FALSE)),L1090=0),0,VLOOKUP(CONCATENATE("ALI_",$C1090,"_SEG_",$I1090,"_PROV_",$D1090),Catalogo_Precios,AD$8,FALSE))</f>
        <v>660</v>
      </c>
      <c r="AE1090" s="57">
        <f t="shared" ref="AE1090" si="13136">IF(OR(ISERROR(VLOOKUP(CONCATENATE("ALI_",$C1090,"_SEG_",$I1090,"_PROV_",$D1090),Catalogo_Precios,AE$8,FALSE)),M1090=0),0,VLOOKUP(CONCATENATE("ALI_",$C1090,"_SEG_",$I1090,"_PROV_",$D1090),Catalogo_Precios,AE$8,FALSE))</f>
        <v>660</v>
      </c>
      <c r="AF1090" s="57">
        <f t="shared" ref="AF1090" si="13137">IF(OR(ISERROR(VLOOKUP(CONCATENATE("ALI_",$C1090,"_SEG_",$I1090,"_PROV_",$D1090),Catalogo_Precios,AF$8,FALSE)),N1090=0),0,VLOOKUP(CONCATENATE("ALI_",$C1090,"_SEG_",$I1090,"_PROV_",$D1090),Catalogo_Precios,AF$8,FALSE))</f>
        <v>660</v>
      </c>
      <c r="AG1090" s="57">
        <f t="shared" ref="AG1090" si="13138">IF(OR(ISERROR(VLOOKUP(CONCATENATE("ALI_",$C1090,"_SEG_",$I1090,"_PROV_",$D1090),Catalogo_Precios,AG$8,FALSE)),O1090=0),0,VLOOKUP(CONCATENATE("ALI_",$C1090,"_SEG_",$I1090,"_PROV_",$D1090),Catalogo_Precios,AG$8,FALSE))</f>
        <v>0</v>
      </c>
      <c r="AH1090" s="57">
        <f t="shared" ref="AH1090" si="13139">IF(OR(ISERROR(VLOOKUP(CONCATENATE("ALI_",$C1090,"_SEG_",$I1090,"_PROV_",$D1090),Catalogo_Precios,AH$8,FALSE)),L1090=0),0,VLOOKUP(CONCATENATE("ALI_",$C1090,"_SEG_",$I1090,"_PROV_",$D1090),Catalogo_Precios,AH$8,FALSE))</f>
        <v>644</v>
      </c>
      <c r="AI1090" s="57">
        <f t="shared" ref="AI1090" si="13140">IF(OR(ISERROR(VLOOKUP(CONCATENATE("ALI_",$C1090,"_SEG_",$I1090,"_PROV_",$D1090),Catalogo_Precios,AI$8,FALSE)),M1090=0),0,VLOOKUP(CONCATENATE("ALI_",$C1090,"_SEG_",$I1090,"_PROV_",$D1090),Catalogo_Precios,AI$8,FALSE))</f>
        <v>644</v>
      </c>
      <c r="AJ1090" s="57">
        <f t="shared" ref="AJ1090" si="13141">IF(OR(ISERROR(VLOOKUP(CONCATENATE("ALI_",$C1090,"_SEG_",$I1090,"_PROV_",$D1090),Catalogo_Precios,AJ$8,FALSE)),N1090=0),0,VLOOKUP(CONCATENATE("ALI_",$C1090,"_SEG_",$I1090,"_PROV_",$D1090),Catalogo_Precios,AJ$8,FALSE))</f>
        <v>644</v>
      </c>
      <c r="AK1090" s="57">
        <f t="shared" ref="AK1090" si="13142">IF(OR(ISERROR(VLOOKUP(CONCATENATE("ALI_",$C1090,"_SEG_",$I1090,"_PROV_",$D1090),Catalogo_Precios,AK$8,FALSE)),O1090=0),0,VLOOKUP(CONCATENATE("ALI_",$C1090,"_SEG_",$I1090,"_PROV_",$D1090),Catalogo_Precios,AK$8,FALSE))</f>
        <v>0</v>
      </c>
      <c r="AL1090" s="53"/>
      <c r="AM1090" s="59" t="str">
        <f t="shared" si="12486"/>
        <v>ALI_43_SEG_10</v>
      </c>
      <c r="AN1090" s="59" t="str">
        <f t="shared" si="12487"/>
        <v>ALI_43_SEG_10_VAL_591360</v>
      </c>
      <c r="AO1090" s="60">
        <f t="shared" ref="AO1090" si="13143">IF(OR(AB1090="",AB1090=0),0,COUNTIF(Codificacion,AM1090))</f>
        <v>3</v>
      </c>
      <c r="AP1090" s="61">
        <f t="array" ref="AP1090">MIN(IF(Codificacion=AM1090,Total_Cotizacion,""))</f>
        <v>591360</v>
      </c>
      <c r="AQ1090" s="62" t="b">
        <f t="shared" si="12489"/>
        <v>1</v>
      </c>
      <c r="AR1090" s="51" t="str">
        <f t="shared" ref="AR1090" si="13144">IF(COUNTIF(Codificacion2,CONCATENATE(AM1090,"_VAL_",AB1090))&gt;1,"Empate","")</f>
        <v/>
      </c>
      <c r="AS1090" s="63" t="str">
        <f t="shared" si="12976"/>
        <v>X</v>
      </c>
      <c r="AT1090" s="59" t="str">
        <f t="shared" si="12491"/>
        <v>ALI_43_SEG_10_X</v>
      </c>
      <c r="AU1090" s="63">
        <f t="shared" ref="AU1090" si="13145">IF(AND(COUNTIF(Codificacion3,AT1090)&lt;AO1090),1,COUNTIF(Codificacion3,AT1090))</f>
        <v>1</v>
      </c>
      <c r="AV1090" s="62" t="str">
        <f t="shared" si="12493"/>
        <v>Cotizacion Seleccionada</v>
      </c>
      <c r="AW1090" s="53"/>
      <c r="AX1090" s="51" t="str">
        <f t="shared" si="12494"/>
        <v>ALI_43_SEG_10VERDADERO</v>
      </c>
      <c r="AY1090" s="51">
        <f t="shared" si="12475"/>
        <v>1</v>
      </c>
      <c r="AZ1090" s="64" t="b">
        <f t="shared" si="12495"/>
        <v>0</v>
      </c>
    </row>
    <row r="1091" spans="1:52" x14ac:dyDescent="0.2">
      <c r="A1091" s="50" t="str">
        <f t="shared" si="12438"/>
        <v>ALI_43_SEG_11</v>
      </c>
      <c r="B1091" s="51" t="s">
        <v>133</v>
      </c>
      <c r="C1091" s="52">
        <v>43</v>
      </c>
      <c r="D1091" s="52">
        <f t="shared" ref="D1091" si="13146">IF(ISERROR(VLOOKUP(E1091,Proveedores,2,FALSE)),"",VLOOKUP(E1091,Proveedores,2,FALSE))</f>
        <v>2093</v>
      </c>
      <c r="E1091" s="53" t="s">
        <v>134</v>
      </c>
      <c r="F1091" s="54">
        <v>262</v>
      </c>
      <c r="G1091" s="53" t="s">
        <v>105</v>
      </c>
      <c r="H1091" s="53" t="s">
        <v>107</v>
      </c>
      <c r="I1091" s="52">
        <v>11</v>
      </c>
      <c r="J1091" s="53" t="s">
        <v>58</v>
      </c>
      <c r="K1091" s="55">
        <v>44835</v>
      </c>
      <c r="L1091" s="56">
        <v>1295</v>
      </c>
      <c r="M1091" s="56">
        <v>385</v>
      </c>
      <c r="N1091" s="56">
        <v>1393</v>
      </c>
      <c r="O1091" s="56">
        <v>0</v>
      </c>
      <c r="P1091" s="57">
        <v>660</v>
      </c>
      <c r="Q1091" s="58">
        <v>0</v>
      </c>
      <c r="R1091" s="57">
        <v>660</v>
      </c>
      <c r="S1091" s="57">
        <v>660</v>
      </c>
      <c r="T1091" s="58">
        <v>0</v>
      </c>
      <c r="U1091" s="57">
        <v>660</v>
      </c>
      <c r="V1091" s="57">
        <v>660</v>
      </c>
      <c r="W1091" s="58">
        <v>0</v>
      </c>
      <c r="X1091" s="57">
        <v>660</v>
      </c>
      <c r="Y1091" s="57">
        <v>0</v>
      </c>
      <c r="Z1091" s="58"/>
      <c r="AA1091" s="57">
        <v>0</v>
      </c>
      <c r="AB1091" s="57">
        <v>2028180</v>
      </c>
      <c r="AC1091" s="53" t="str">
        <f t="shared" si="12477"/>
        <v>Registro Valido</v>
      </c>
      <c r="AD1091" s="57">
        <f t="shared" ref="AD1091" si="13147">IF(OR(ISERROR(VLOOKUP(CONCATENATE("ALI_",$C1091,"_SEG_",$I1091,"_PROV_",$D1091),Catalogo_Precios,AD$8,FALSE)),L1091=0),0,VLOOKUP(CONCATENATE("ALI_",$C1091,"_SEG_",$I1091,"_PROV_",$D1091),Catalogo_Precios,AD$8,FALSE))</f>
        <v>660</v>
      </c>
      <c r="AE1091" s="57">
        <f t="shared" ref="AE1091" si="13148">IF(OR(ISERROR(VLOOKUP(CONCATENATE("ALI_",$C1091,"_SEG_",$I1091,"_PROV_",$D1091),Catalogo_Precios,AE$8,FALSE)),M1091=0),0,VLOOKUP(CONCATENATE("ALI_",$C1091,"_SEG_",$I1091,"_PROV_",$D1091),Catalogo_Precios,AE$8,FALSE))</f>
        <v>660</v>
      </c>
      <c r="AF1091" s="57">
        <f t="shared" ref="AF1091" si="13149">IF(OR(ISERROR(VLOOKUP(CONCATENATE("ALI_",$C1091,"_SEG_",$I1091,"_PROV_",$D1091),Catalogo_Precios,AF$8,FALSE)),N1091=0),0,VLOOKUP(CONCATENATE("ALI_",$C1091,"_SEG_",$I1091,"_PROV_",$D1091),Catalogo_Precios,AF$8,FALSE))</f>
        <v>660</v>
      </c>
      <c r="AG1091" s="57">
        <f t="shared" ref="AG1091" si="13150">IF(OR(ISERROR(VLOOKUP(CONCATENATE("ALI_",$C1091,"_SEG_",$I1091,"_PROV_",$D1091),Catalogo_Precios,AG$8,FALSE)),O1091=0),0,VLOOKUP(CONCATENATE("ALI_",$C1091,"_SEG_",$I1091,"_PROV_",$D1091),Catalogo_Precios,AG$8,FALSE))</f>
        <v>0</v>
      </c>
      <c r="AH1091" s="57">
        <f t="shared" ref="AH1091" si="13151">IF(OR(ISERROR(VLOOKUP(CONCATENATE("ALI_",$C1091,"_SEG_",$I1091,"_PROV_",$D1091),Catalogo_Precios,AH$8,FALSE)),L1091=0),0,VLOOKUP(CONCATENATE("ALI_",$C1091,"_SEG_",$I1091,"_PROV_",$D1091),Catalogo_Precios,AH$8,FALSE))</f>
        <v>644</v>
      </c>
      <c r="AI1091" s="57">
        <f t="shared" ref="AI1091" si="13152">IF(OR(ISERROR(VLOOKUP(CONCATENATE("ALI_",$C1091,"_SEG_",$I1091,"_PROV_",$D1091),Catalogo_Precios,AI$8,FALSE)),M1091=0),0,VLOOKUP(CONCATENATE("ALI_",$C1091,"_SEG_",$I1091,"_PROV_",$D1091),Catalogo_Precios,AI$8,FALSE))</f>
        <v>644</v>
      </c>
      <c r="AJ1091" s="57">
        <f t="shared" ref="AJ1091" si="13153">IF(OR(ISERROR(VLOOKUP(CONCATENATE("ALI_",$C1091,"_SEG_",$I1091,"_PROV_",$D1091),Catalogo_Precios,AJ$8,FALSE)),N1091=0),0,VLOOKUP(CONCATENATE("ALI_",$C1091,"_SEG_",$I1091,"_PROV_",$D1091),Catalogo_Precios,AJ$8,FALSE))</f>
        <v>644</v>
      </c>
      <c r="AK1091" s="57">
        <f t="shared" ref="AK1091" si="13154">IF(OR(ISERROR(VLOOKUP(CONCATENATE("ALI_",$C1091,"_SEG_",$I1091,"_PROV_",$D1091),Catalogo_Precios,AK$8,FALSE)),O1091=0),0,VLOOKUP(CONCATENATE("ALI_",$C1091,"_SEG_",$I1091,"_PROV_",$D1091),Catalogo_Precios,AK$8,FALSE))</f>
        <v>0</v>
      </c>
      <c r="AL1091" s="53"/>
      <c r="AM1091" s="59" t="str">
        <f t="shared" si="12486"/>
        <v>ALI_43_SEG_11</v>
      </c>
      <c r="AN1091" s="59" t="str">
        <f t="shared" si="12487"/>
        <v>ALI_43_SEG_11_VAL_2028180</v>
      </c>
      <c r="AO1091" s="60">
        <f t="shared" ref="AO1091" si="13155">IF(OR(AB1091="",AB1091=0),0,COUNTIF(Codificacion,AM1091))</f>
        <v>2</v>
      </c>
      <c r="AP1091" s="61">
        <f t="array" ref="AP1091">MIN(IF(Codificacion=AM1091,Total_Cotizacion,""))</f>
        <v>2028180</v>
      </c>
      <c r="AQ1091" s="62" t="b">
        <f t="shared" si="12489"/>
        <v>1</v>
      </c>
      <c r="AR1091" s="51" t="str">
        <f t="shared" ref="AR1091" si="13156">IF(COUNTIF(Codificacion2,CONCATENATE(AM1091,"_VAL_",AB1091))&gt;1,"Empate","")</f>
        <v/>
      </c>
      <c r="AS1091" s="63" t="str">
        <f t="shared" si="12976"/>
        <v>X</v>
      </c>
      <c r="AT1091" s="59" t="str">
        <f t="shared" si="12491"/>
        <v>ALI_43_SEG_11_X</v>
      </c>
      <c r="AU1091" s="63">
        <f t="shared" ref="AU1091" si="13157">IF(AND(COUNTIF(Codificacion3,AT1091)&lt;AO1091),1,COUNTIF(Codificacion3,AT1091))</f>
        <v>1</v>
      </c>
      <c r="AV1091" s="62" t="str">
        <f t="shared" si="12493"/>
        <v>Cotizacion Seleccionada</v>
      </c>
      <c r="AW1091" s="53"/>
      <c r="AX1091" s="51" t="str">
        <f t="shared" si="12494"/>
        <v>ALI_43_SEG_11VERDADERO</v>
      </c>
      <c r="AY1091" s="51">
        <f t="shared" si="12475"/>
        <v>1</v>
      </c>
      <c r="AZ1091" s="64" t="b">
        <f t="shared" si="12495"/>
        <v>0</v>
      </c>
    </row>
    <row r="1092" spans="1:52" x14ac:dyDescent="0.2">
      <c r="A1092" s="50" t="b">
        <f t="shared" si="12438"/>
        <v>0</v>
      </c>
      <c r="B1092" s="51" t="s">
        <v>133</v>
      </c>
      <c r="C1092" s="52">
        <v>43</v>
      </c>
      <c r="D1092" s="52">
        <f t="shared" ref="D1092" si="13158">IF(ISERROR(VLOOKUP(E1092,Proveedores,2,FALSE)),"",VLOOKUP(E1092,Proveedores,2,FALSE))</f>
        <v>2093</v>
      </c>
      <c r="E1092" s="53" t="s">
        <v>134</v>
      </c>
      <c r="F1092" s="54">
        <v>263</v>
      </c>
      <c r="G1092" s="53" t="s">
        <v>105</v>
      </c>
      <c r="H1092" s="53" t="s">
        <v>107</v>
      </c>
      <c r="I1092" s="52">
        <v>12</v>
      </c>
      <c r="J1092" s="53" t="s">
        <v>58</v>
      </c>
      <c r="K1092" s="55">
        <v>44835</v>
      </c>
      <c r="L1092" s="56">
        <v>1174</v>
      </c>
      <c r="M1092" s="56">
        <v>349</v>
      </c>
      <c r="N1092" s="56">
        <v>1264</v>
      </c>
      <c r="O1092" s="56">
        <v>0</v>
      </c>
      <c r="P1092" s="57">
        <v>660</v>
      </c>
      <c r="Q1092" s="58">
        <v>0</v>
      </c>
      <c r="R1092" s="57">
        <v>660</v>
      </c>
      <c r="S1092" s="57">
        <v>660</v>
      </c>
      <c r="T1092" s="58">
        <v>0</v>
      </c>
      <c r="U1092" s="57">
        <v>660</v>
      </c>
      <c r="V1092" s="57">
        <v>660</v>
      </c>
      <c r="W1092" s="58">
        <v>0</v>
      </c>
      <c r="X1092" s="57">
        <v>660</v>
      </c>
      <c r="Y1092" s="57">
        <v>0</v>
      </c>
      <c r="Z1092" s="58"/>
      <c r="AA1092" s="57">
        <v>0</v>
      </c>
      <c r="AB1092" s="57">
        <v>1839420</v>
      </c>
      <c r="AC1092" s="53" t="str">
        <f t="shared" si="12477"/>
        <v>Registro Valido</v>
      </c>
      <c r="AD1092" s="57">
        <f t="shared" ref="AD1092" si="13159">IF(OR(ISERROR(VLOOKUP(CONCATENATE("ALI_",$C1092,"_SEG_",$I1092,"_PROV_",$D1092),Catalogo_Precios,AD$8,FALSE)),L1092=0),0,VLOOKUP(CONCATENATE("ALI_",$C1092,"_SEG_",$I1092,"_PROV_",$D1092),Catalogo_Precios,AD$8,FALSE))</f>
        <v>660</v>
      </c>
      <c r="AE1092" s="57">
        <f t="shared" ref="AE1092" si="13160">IF(OR(ISERROR(VLOOKUP(CONCATENATE("ALI_",$C1092,"_SEG_",$I1092,"_PROV_",$D1092),Catalogo_Precios,AE$8,FALSE)),M1092=0),0,VLOOKUP(CONCATENATE("ALI_",$C1092,"_SEG_",$I1092,"_PROV_",$D1092),Catalogo_Precios,AE$8,FALSE))</f>
        <v>660</v>
      </c>
      <c r="AF1092" s="57">
        <f t="shared" ref="AF1092" si="13161">IF(OR(ISERROR(VLOOKUP(CONCATENATE("ALI_",$C1092,"_SEG_",$I1092,"_PROV_",$D1092),Catalogo_Precios,AF$8,FALSE)),N1092=0),0,VLOOKUP(CONCATENATE("ALI_",$C1092,"_SEG_",$I1092,"_PROV_",$D1092),Catalogo_Precios,AF$8,FALSE))</f>
        <v>660</v>
      </c>
      <c r="AG1092" s="57">
        <f t="shared" ref="AG1092" si="13162">IF(OR(ISERROR(VLOOKUP(CONCATENATE("ALI_",$C1092,"_SEG_",$I1092,"_PROV_",$D1092),Catalogo_Precios,AG$8,FALSE)),O1092=0),0,VLOOKUP(CONCATENATE("ALI_",$C1092,"_SEG_",$I1092,"_PROV_",$D1092),Catalogo_Precios,AG$8,FALSE))</f>
        <v>0</v>
      </c>
      <c r="AH1092" s="57">
        <f t="shared" ref="AH1092" si="13163">IF(OR(ISERROR(VLOOKUP(CONCATENATE("ALI_",$C1092,"_SEG_",$I1092,"_PROV_",$D1092),Catalogo_Precios,AH$8,FALSE)),L1092=0),0,VLOOKUP(CONCATENATE("ALI_",$C1092,"_SEG_",$I1092,"_PROV_",$D1092),Catalogo_Precios,AH$8,FALSE))</f>
        <v>644</v>
      </c>
      <c r="AI1092" s="57">
        <f t="shared" ref="AI1092" si="13164">IF(OR(ISERROR(VLOOKUP(CONCATENATE("ALI_",$C1092,"_SEG_",$I1092,"_PROV_",$D1092),Catalogo_Precios,AI$8,FALSE)),M1092=0),0,VLOOKUP(CONCATENATE("ALI_",$C1092,"_SEG_",$I1092,"_PROV_",$D1092),Catalogo_Precios,AI$8,FALSE))</f>
        <v>644</v>
      </c>
      <c r="AJ1092" s="57">
        <f t="shared" ref="AJ1092" si="13165">IF(OR(ISERROR(VLOOKUP(CONCATENATE("ALI_",$C1092,"_SEG_",$I1092,"_PROV_",$D1092),Catalogo_Precios,AJ$8,FALSE)),N1092=0),0,VLOOKUP(CONCATENATE("ALI_",$C1092,"_SEG_",$I1092,"_PROV_",$D1092),Catalogo_Precios,AJ$8,FALSE))</f>
        <v>644</v>
      </c>
      <c r="AK1092" s="57">
        <f t="shared" ref="AK1092" si="13166">IF(OR(ISERROR(VLOOKUP(CONCATENATE("ALI_",$C1092,"_SEG_",$I1092,"_PROV_",$D1092),Catalogo_Precios,AK$8,FALSE)),O1092=0),0,VLOOKUP(CONCATENATE("ALI_",$C1092,"_SEG_",$I1092,"_PROV_",$D1092),Catalogo_Precios,AK$8,FALSE))</f>
        <v>0</v>
      </c>
      <c r="AL1092" s="53"/>
      <c r="AM1092" s="59" t="str">
        <f t="shared" si="12486"/>
        <v>ALI_43_SEG_12</v>
      </c>
      <c r="AN1092" s="59" t="str">
        <f t="shared" si="12487"/>
        <v>ALI_43_SEG_12_VAL_1839420</v>
      </c>
      <c r="AO1092" s="60">
        <f t="shared" ref="AO1092" si="13167">IF(OR(AB1092="",AB1092=0),0,COUNTIF(Codificacion,AM1092))</f>
        <v>3</v>
      </c>
      <c r="AP1092" s="61">
        <f t="array" ref="AP1092">MIN(IF(Codificacion=AM1092,Total_Cotizacion,""))</f>
        <v>1435862.4000000001</v>
      </c>
      <c r="AQ1092" s="62" t="b">
        <f t="shared" si="12489"/>
        <v>0</v>
      </c>
      <c r="AR1092" s="51" t="str">
        <f t="shared" ref="AR1092" si="13168">IF(COUNTIF(Codificacion2,CONCATENATE(AM1092,"_VAL_",AB1092))&gt;1,"Empate","")</f>
        <v/>
      </c>
      <c r="AS1092" s="63" t="str">
        <f t="shared" si="12976"/>
        <v/>
      </c>
      <c r="AT1092" s="59" t="str">
        <f t="shared" si="12491"/>
        <v>ALI_43_SEG_12_</v>
      </c>
      <c r="AU1092" s="63">
        <f t="shared" ref="AU1092" si="13169">IF(AND(COUNTIF(Codificacion3,AT1092)&lt;AO1092),1,COUNTIF(Codificacion3,AT1092))</f>
        <v>1</v>
      </c>
      <c r="AV1092" s="62" t="str">
        <f t="shared" si="12493"/>
        <v>No Seleccionada</v>
      </c>
      <c r="AW1092" s="53"/>
      <c r="AX1092" s="51" t="str">
        <f t="shared" si="12494"/>
        <v>ALI_43_SEG_12FALSO</v>
      </c>
      <c r="AY1092" s="51">
        <f t="shared" si="12475"/>
        <v>2</v>
      </c>
      <c r="AZ1092" s="64" t="b">
        <f t="shared" si="12495"/>
        <v>0</v>
      </c>
    </row>
    <row r="1093" spans="1:52" x14ac:dyDescent="0.2">
      <c r="A1093" s="50" t="str">
        <f t="shared" si="12438"/>
        <v>ALI_43_SEG_13</v>
      </c>
      <c r="B1093" s="51" t="s">
        <v>133</v>
      </c>
      <c r="C1093" s="52">
        <v>43</v>
      </c>
      <c r="D1093" s="52">
        <f t="shared" ref="D1093" si="13170">IF(ISERROR(VLOOKUP(E1093,Proveedores,2,FALSE)),"",VLOOKUP(E1093,Proveedores,2,FALSE))</f>
        <v>2093</v>
      </c>
      <c r="E1093" s="53" t="s">
        <v>134</v>
      </c>
      <c r="F1093" s="54">
        <v>264</v>
      </c>
      <c r="G1093" s="53" t="s">
        <v>105</v>
      </c>
      <c r="H1093" s="53" t="s">
        <v>107</v>
      </c>
      <c r="I1093" s="52">
        <v>13</v>
      </c>
      <c r="J1093" s="53" t="s">
        <v>58</v>
      </c>
      <c r="K1093" s="55">
        <v>44835</v>
      </c>
      <c r="L1093" s="56">
        <v>1247</v>
      </c>
      <c r="M1093" s="56">
        <v>371</v>
      </c>
      <c r="N1093" s="56">
        <v>1343</v>
      </c>
      <c r="O1093" s="56">
        <v>0</v>
      </c>
      <c r="P1093" s="57">
        <v>660</v>
      </c>
      <c r="Q1093" s="58">
        <v>0</v>
      </c>
      <c r="R1093" s="57">
        <v>660</v>
      </c>
      <c r="S1093" s="57">
        <v>660</v>
      </c>
      <c r="T1093" s="58">
        <v>0</v>
      </c>
      <c r="U1093" s="57">
        <v>660</v>
      </c>
      <c r="V1093" s="57">
        <v>660</v>
      </c>
      <c r="W1093" s="58">
        <v>0</v>
      </c>
      <c r="X1093" s="57">
        <v>660</v>
      </c>
      <c r="Y1093" s="57">
        <v>0</v>
      </c>
      <c r="Z1093" s="58"/>
      <c r="AA1093" s="57">
        <v>0</v>
      </c>
      <c r="AB1093" s="57">
        <v>1954260</v>
      </c>
      <c r="AC1093" s="53" t="str">
        <f t="shared" si="12477"/>
        <v>Registro Valido</v>
      </c>
      <c r="AD1093" s="57">
        <f t="shared" ref="AD1093" si="13171">IF(OR(ISERROR(VLOOKUP(CONCATENATE("ALI_",$C1093,"_SEG_",$I1093,"_PROV_",$D1093),Catalogo_Precios,AD$8,FALSE)),L1093=0),0,VLOOKUP(CONCATENATE("ALI_",$C1093,"_SEG_",$I1093,"_PROV_",$D1093),Catalogo_Precios,AD$8,FALSE))</f>
        <v>660</v>
      </c>
      <c r="AE1093" s="57">
        <f t="shared" ref="AE1093" si="13172">IF(OR(ISERROR(VLOOKUP(CONCATENATE("ALI_",$C1093,"_SEG_",$I1093,"_PROV_",$D1093),Catalogo_Precios,AE$8,FALSE)),M1093=0),0,VLOOKUP(CONCATENATE("ALI_",$C1093,"_SEG_",$I1093,"_PROV_",$D1093),Catalogo_Precios,AE$8,FALSE))</f>
        <v>660</v>
      </c>
      <c r="AF1093" s="57">
        <f t="shared" ref="AF1093" si="13173">IF(OR(ISERROR(VLOOKUP(CONCATENATE("ALI_",$C1093,"_SEG_",$I1093,"_PROV_",$D1093),Catalogo_Precios,AF$8,FALSE)),N1093=0),0,VLOOKUP(CONCATENATE("ALI_",$C1093,"_SEG_",$I1093,"_PROV_",$D1093),Catalogo_Precios,AF$8,FALSE))</f>
        <v>660</v>
      </c>
      <c r="AG1093" s="57">
        <f t="shared" ref="AG1093" si="13174">IF(OR(ISERROR(VLOOKUP(CONCATENATE("ALI_",$C1093,"_SEG_",$I1093,"_PROV_",$D1093),Catalogo_Precios,AG$8,FALSE)),O1093=0),0,VLOOKUP(CONCATENATE("ALI_",$C1093,"_SEG_",$I1093,"_PROV_",$D1093),Catalogo_Precios,AG$8,FALSE))</f>
        <v>0</v>
      </c>
      <c r="AH1093" s="57">
        <f t="shared" ref="AH1093" si="13175">IF(OR(ISERROR(VLOOKUP(CONCATENATE("ALI_",$C1093,"_SEG_",$I1093,"_PROV_",$D1093),Catalogo_Precios,AH$8,FALSE)),L1093=0),0,VLOOKUP(CONCATENATE("ALI_",$C1093,"_SEG_",$I1093,"_PROV_",$D1093),Catalogo_Precios,AH$8,FALSE))</f>
        <v>644</v>
      </c>
      <c r="AI1093" s="57">
        <f t="shared" ref="AI1093" si="13176">IF(OR(ISERROR(VLOOKUP(CONCATENATE("ALI_",$C1093,"_SEG_",$I1093,"_PROV_",$D1093),Catalogo_Precios,AI$8,FALSE)),M1093=0),0,VLOOKUP(CONCATENATE("ALI_",$C1093,"_SEG_",$I1093,"_PROV_",$D1093),Catalogo_Precios,AI$8,FALSE))</f>
        <v>644</v>
      </c>
      <c r="AJ1093" s="57">
        <f t="shared" ref="AJ1093" si="13177">IF(OR(ISERROR(VLOOKUP(CONCATENATE("ALI_",$C1093,"_SEG_",$I1093,"_PROV_",$D1093),Catalogo_Precios,AJ$8,FALSE)),N1093=0),0,VLOOKUP(CONCATENATE("ALI_",$C1093,"_SEG_",$I1093,"_PROV_",$D1093),Catalogo_Precios,AJ$8,FALSE))</f>
        <v>644</v>
      </c>
      <c r="AK1093" s="57">
        <f t="shared" ref="AK1093" si="13178">IF(OR(ISERROR(VLOOKUP(CONCATENATE("ALI_",$C1093,"_SEG_",$I1093,"_PROV_",$D1093),Catalogo_Precios,AK$8,FALSE)),O1093=0),0,VLOOKUP(CONCATENATE("ALI_",$C1093,"_SEG_",$I1093,"_PROV_",$D1093),Catalogo_Precios,AK$8,FALSE))</f>
        <v>0</v>
      </c>
      <c r="AL1093" s="53"/>
      <c r="AM1093" s="59" t="str">
        <f t="shared" si="12486"/>
        <v>ALI_43_SEG_13</v>
      </c>
      <c r="AN1093" s="59" t="str">
        <f t="shared" si="12487"/>
        <v>ALI_43_SEG_13_VAL_1954260</v>
      </c>
      <c r="AO1093" s="60">
        <f t="shared" ref="AO1093" si="13179">IF(OR(AB1093="",AB1093=0),0,COUNTIF(Codificacion,AM1093))</f>
        <v>2</v>
      </c>
      <c r="AP1093" s="61">
        <f t="array" ref="AP1093">MIN(IF(Codificacion=AM1093,Total_Cotizacion,""))</f>
        <v>1954260</v>
      </c>
      <c r="AQ1093" s="62" t="b">
        <f t="shared" si="12489"/>
        <v>1</v>
      </c>
      <c r="AR1093" s="51" t="str">
        <f t="shared" ref="AR1093" si="13180">IF(COUNTIF(Codificacion2,CONCATENATE(AM1093,"_VAL_",AB1093))&gt;1,"Empate","")</f>
        <v/>
      </c>
      <c r="AS1093" s="63" t="str">
        <f t="shared" si="12976"/>
        <v>X</v>
      </c>
      <c r="AT1093" s="59" t="str">
        <f t="shared" si="12491"/>
        <v>ALI_43_SEG_13_X</v>
      </c>
      <c r="AU1093" s="63">
        <f t="shared" ref="AU1093" si="13181">IF(AND(COUNTIF(Codificacion3,AT1093)&lt;AO1093),1,COUNTIF(Codificacion3,AT1093))</f>
        <v>1</v>
      </c>
      <c r="AV1093" s="62" t="str">
        <f t="shared" si="12493"/>
        <v>Cotizacion Seleccionada</v>
      </c>
      <c r="AW1093" s="53"/>
      <c r="AX1093" s="51" t="str">
        <f t="shared" si="12494"/>
        <v>ALI_43_SEG_13VERDADERO</v>
      </c>
      <c r="AY1093" s="51">
        <f t="shared" si="12475"/>
        <v>1</v>
      </c>
      <c r="AZ1093" s="64" t="b">
        <f t="shared" si="12495"/>
        <v>0</v>
      </c>
    </row>
    <row r="1094" spans="1:52" x14ac:dyDescent="0.2">
      <c r="A1094" s="50" t="str">
        <f t="shared" si="12438"/>
        <v>ALI_43_SEG_14</v>
      </c>
      <c r="B1094" s="51" t="s">
        <v>133</v>
      </c>
      <c r="C1094" s="52">
        <v>43</v>
      </c>
      <c r="D1094" s="52">
        <f t="shared" ref="D1094" si="13182">IF(ISERROR(VLOOKUP(E1094,Proveedores,2,FALSE)),"",VLOOKUP(E1094,Proveedores,2,FALSE))</f>
        <v>2093</v>
      </c>
      <c r="E1094" s="53" t="s">
        <v>134</v>
      </c>
      <c r="F1094" s="54">
        <v>265</v>
      </c>
      <c r="G1094" s="53" t="s">
        <v>105</v>
      </c>
      <c r="H1094" s="53" t="s">
        <v>107</v>
      </c>
      <c r="I1094" s="52">
        <v>14</v>
      </c>
      <c r="J1094" s="53" t="s">
        <v>58</v>
      </c>
      <c r="K1094" s="55">
        <v>44835</v>
      </c>
      <c r="L1094" s="56">
        <v>1236</v>
      </c>
      <c r="M1094" s="56">
        <v>368</v>
      </c>
      <c r="N1094" s="56">
        <v>1331</v>
      </c>
      <c r="O1094" s="56">
        <v>0</v>
      </c>
      <c r="P1094" s="57">
        <v>660</v>
      </c>
      <c r="Q1094" s="58">
        <v>0</v>
      </c>
      <c r="R1094" s="57">
        <v>660</v>
      </c>
      <c r="S1094" s="57">
        <v>660</v>
      </c>
      <c r="T1094" s="58">
        <v>0</v>
      </c>
      <c r="U1094" s="57">
        <v>660</v>
      </c>
      <c r="V1094" s="57">
        <v>660</v>
      </c>
      <c r="W1094" s="58">
        <v>0</v>
      </c>
      <c r="X1094" s="57">
        <v>660</v>
      </c>
      <c r="Y1094" s="57">
        <v>0</v>
      </c>
      <c r="Z1094" s="58"/>
      <c r="AA1094" s="57">
        <v>0</v>
      </c>
      <c r="AB1094" s="57">
        <v>1937100</v>
      </c>
      <c r="AC1094" s="53" t="str">
        <f t="shared" si="12477"/>
        <v>Registro Valido</v>
      </c>
      <c r="AD1094" s="57">
        <f t="shared" ref="AD1094" si="13183">IF(OR(ISERROR(VLOOKUP(CONCATENATE("ALI_",$C1094,"_SEG_",$I1094,"_PROV_",$D1094),Catalogo_Precios,AD$8,FALSE)),L1094=0),0,VLOOKUP(CONCATENATE("ALI_",$C1094,"_SEG_",$I1094,"_PROV_",$D1094),Catalogo_Precios,AD$8,FALSE))</f>
        <v>660</v>
      </c>
      <c r="AE1094" s="57">
        <f t="shared" ref="AE1094" si="13184">IF(OR(ISERROR(VLOOKUP(CONCATENATE("ALI_",$C1094,"_SEG_",$I1094,"_PROV_",$D1094),Catalogo_Precios,AE$8,FALSE)),M1094=0),0,VLOOKUP(CONCATENATE("ALI_",$C1094,"_SEG_",$I1094,"_PROV_",$D1094),Catalogo_Precios,AE$8,FALSE))</f>
        <v>660</v>
      </c>
      <c r="AF1094" s="57">
        <f t="shared" ref="AF1094" si="13185">IF(OR(ISERROR(VLOOKUP(CONCATENATE("ALI_",$C1094,"_SEG_",$I1094,"_PROV_",$D1094),Catalogo_Precios,AF$8,FALSE)),N1094=0),0,VLOOKUP(CONCATENATE("ALI_",$C1094,"_SEG_",$I1094,"_PROV_",$D1094),Catalogo_Precios,AF$8,FALSE))</f>
        <v>660</v>
      </c>
      <c r="AG1094" s="57">
        <f t="shared" ref="AG1094" si="13186">IF(OR(ISERROR(VLOOKUP(CONCATENATE("ALI_",$C1094,"_SEG_",$I1094,"_PROV_",$D1094),Catalogo_Precios,AG$8,FALSE)),O1094=0),0,VLOOKUP(CONCATENATE("ALI_",$C1094,"_SEG_",$I1094,"_PROV_",$D1094),Catalogo_Precios,AG$8,FALSE))</f>
        <v>0</v>
      </c>
      <c r="AH1094" s="57">
        <f t="shared" ref="AH1094" si="13187">IF(OR(ISERROR(VLOOKUP(CONCATENATE("ALI_",$C1094,"_SEG_",$I1094,"_PROV_",$D1094),Catalogo_Precios,AH$8,FALSE)),L1094=0),0,VLOOKUP(CONCATENATE("ALI_",$C1094,"_SEG_",$I1094,"_PROV_",$D1094),Catalogo_Precios,AH$8,FALSE))</f>
        <v>644</v>
      </c>
      <c r="AI1094" s="57">
        <f t="shared" ref="AI1094" si="13188">IF(OR(ISERROR(VLOOKUP(CONCATENATE("ALI_",$C1094,"_SEG_",$I1094,"_PROV_",$D1094),Catalogo_Precios,AI$8,FALSE)),M1094=0),0,VLOOKUP(CONCATENATE("ALI_",$C1094,"_SEG_",$I1094,"_PROV_",$D1094),Catalogo_Precios,AI$8,FALSE))</f>
        <v>644</v>
      </c>
      <c r="AJ1094" s="57">
        <f t="shared" ref="AJ1094" si="13189">IF(OR(ISERROR(VLOOKUP(CONCATENATE("ALI_",$C1094,"_SEG_",$I1094,"_PROV_",$D1094),Catalogo_Precios,AJ$8,FALSE)),N1094=0),0,VLOOKUP(CONCATENATE("ALI_",$C1094,"_SEG_",$I1094,"_PROV_",$D1094),Catalogo_Precios,AJ$8,FALSE))</f>
        <v>644</v>
      </c>
      <c r="AK1094" s="57">
        <f t="shared" ref="AK1094" si="13190">IF(OR(ISERROR(VLOOKUP(CONCATENATE("ALI_",$C1094,"_SEG_",$I1094,"_PROV_",$D1094),Catalogo_Precios,AK$8,FALSE)),O1094=0),0,VLOOKUP(CONCATENATE("ALI_",$C1094,"_SEG_",$I1094,"_PROV_",$D1094),Catalogo_Precios,AK$8,FALSE))</f>
        <v>0</v>
      </c>
      <c r="AL1094" s="53"/>
      <c r="AM1094" s="59" t="str">
        <f t="shared" si="12486"/>
        <v>ALI_43_SEG_14</v>
      </c>
      <c r="AN1094" s="59" t="str">
        <f t="shared" si="12487"/>
        <v>ALI_43_SEG_14_VAL_1937100</v>
      </c>
      <c r="AO1094" s="60">
        <f t="shared" ref="AO1094" si="13191">IF(OR(AB1094="",AB1094=0),0,COUNTIF(Codificacion,AM1094))</f>
        <v>2</v>
      </c>
      <c r="AP1094" s="61">
        <f t="array" ref="AP1094">MIN(IF(Codificacion=AM1094,Total_Cotizacion,""))</f>
        <v>1937100</v>
      </c>
      <c r="AQ1094" s="62" t="b">
        <f t="shared" si="12489"/>
        <v>1</v>
      </c>
      <c r="AR1094" s="51" t="str">
        <f t="shared" ref="AR1094" si="13192">IF(COUNTIF(Codificacion2,CONCATENATE(AM1094,"_VAL_",AB1094))&gt;1,"Empate","")</f>
        <v/>
      </c>
      <c r="AS1094" s="63" t="str">
        <f t="shared" si="12976"/>
        <v>X</v>
      </c>
      <c r="AT1094" s="59" t="str">
        <f t="shared" si="12491"/>
        <v>ALI_43_SEG_14_X</v>
      </c>
      <c r="AU1094" s="63">
        <f t="shared" ref="AU1094" si="13193">IF(AND(COUNTIF(Codificacion3,AT1094)&lt;AO1094),1,COUNTIF(Codificacion3,AT1094))</f>
        <v>1</v>
      </c>
      <c r="AV1094" s="62" t="str">
        <f t="shared" si="12493"/>
        <v>Cotizacion Seleccionada</v>
      </c>
      <c r="AW1094" s="53"/>
      <c r="AX1094" s="51" t="str">
        <f t="shared" si="12494"/>
        <v>ALI_43_SEG_14VERDADERO</v>
      </c>
      <c r="AY1094" s="51">
        <f t="shared" si="12475"/>
        <v>1</v>
      </c>
      <c r="AZ1094" s="64" t="b">
        <f t="shared" si="12495"/>
        <v>0</v>
      </c>
    </row>
    <row r="1095" spans="1:52" x14ac:dyDescent="0.2">
      <c r="A1095" s="50" t="str">
        <f t="shared" si="12438"/>
        <v>ALI_43_SEG_15</v>
      </c>
      <c r="B1095" s="51" t="s">
        <v>133</v>
      </c>
      <c r="C1095" s="52">
        <v>43</v>
      </c>
      <c r="D1095" s="52">
        <f t="shared" ref="D1095" si="13194">IF(ISERROR(VLOOKUP(E1095,Proveedores,2,FALSE)),"",VLOOKUP(E1095,Proveedores,2,FALSE))</f>
        <v>2093</v>
      </c>
      <c r="E1095" s="53" t="s">
        <v>134</v>
      </c>
      <c r="F1095" s="54">
        <v>266</v>
      </c>
      <c r="G1095" s="53" t="s">
        <v>105</v>
      </c>
      <c r="H1095" s="53" t="s">
        <v>107</v>
      </c>
      <c r="I1095" s="52">
        <v>15</v>
      </c>
      <c r="J1095" s="53" t="s">
        <v>58</v>
      </c>
      <c r="K1095" s="55">
        <v>44835</v>
      </c>
      <c r="L1095" s="56">
        <v>1170</v>
      </c>
      <c r="M1095" s="56">
        <v>351</v>
      </c>
      <c r="N1095" s="56">
        <v>1257</v>
      </c>
      <c r="O1095" s="56">
        <v>0</v>
      </c>
      <c r="P1095" s="57">
        <v>660</v>
      </c>
      <c r="Q1095" s="58">
        <v>0</v>
      </c>
      <c r="R1095" s="57">
        <v>660</v>
      </c>
      <c r="S1095" s="57">
        <v>660</v>
      </c>
      <c r="T1095" s="58">
        <v>0</v>
      </c>
      <c r="U1095" s="57">
        <v>660</v>
      </c>
      <c r="V1095" s="57">
        <v>660</v>
      </c>
      <c r="W1095" s="58">
        <v>0</v>
      </c>
      <c r="X1095" s="57">
        <v>660</v>
      </c>
      <c r="Y1095" s="57">
        <v>0</v>
      </c>
      <c r="Z1095" s="58"/>
      <c r="AA1095" s="57">
        <v>0</v>
      </c>
      <c r="AB1095" s="57">
        <v>1833480</v>
      </c>
      <c r="AC1095" s="53" t="str">
        <f t="shared" si="12477"/>
        <v>Registro Valido</v>
      </c>
      <c r="AD1095" s="57">
        <f t="shared" ref="AD1095" si="13195">IF(OR(ISERROR(VLOOKUP(CONCATENATE("ALI_",$C1095,"_SEG_",$I1095,"_PROV_",$D1095),Catalogo_Precios,AD$8,FALSE)),L1095=0),0,VLOOKUP(CONCATENATE("ALI_",$C1095,"_SEG_",$I1095,"_PROV_",$D1095),Catalogo_Precios,AD$8,FALSE))</f>
        <v>660</v>
      </c>
      <c r="AE1095" s="57">
        <f t="shared" ref="AE1095" si="13196">IF(OR(ISERROR(VLOOKUP(CONCATENATE("ALI_",$C1095,"_SEG_",$I1095,"_PROV_",$D1095),Catalogo_Precios,AE$8,FALSE)),M1095=0),0,VLOOKUP(CONCATENATE("ALI_",$C1095,"_SEG_",$I1095,"_PROV_",$D1095),Catalogo_Precios,AE$8,FALSE))</f>
        <v>660</v>
      </c>
      <c r="AF1095" s="57">
        <f t="shared" ref="AF1095" si="13197">IF(OR(ISERROR(VLOOKUP(CONCATENATE("ALI_",$C1095,"_SEG_",$I1095,"_PROV_",$D1095),Catalogo_Precios,AF$8,FALSE)),N1095=0),0,VLOOKUP(CONCATENATE("ALI_",$C1095,"_SEG_",$I1095,"_PROV_",$D1095),Catalogo_Precios,AF$8,FALSE))</f>
        <v>660</v>
      </c>
      <c r="AG1095" s="57">
        <f t="shared" ref="AG1095" si="13198">IF(OR(ISERROR(VLOOKUP(CONCATENATE("ALI_",$C1095,"_SEG_",$I1095,"_PROV_",$D1095),Catalogo_Precios,AG$8,FALSE)),O1095=0),0,VLOOKUP(CONCATENATE("ALI_",$C1095,"_SEG_",$I1095,"_PROV_",$D1095),Catalogo_Precios,AG$8,FALSE))</f>
        <v>0</v>
      </c>
      <c r="AH1095" s="57">
        <f t="shared" ref="AH1095" si="13199">IF(OR(ISERROR(VLOOKUP(CONCATENATE("ALI_",$C1095,"_SEG_",$I1095,"_PROV_",$D1095),Catalogo_Precios,AH$8,FALSE)),L1095=0),0,VLOOKUP(CONCATENATE("ALI_",$C1095,"_SEG_",$I1095,"_PROV_",$D1095),Catalogo_Precios,AH$8,FALSE))</f>
        <v>644</v>
      </c>
      <c r="AI1095" s="57">
        <f t="shared" ref="AI1095" si="13200">IF(OR(ISERROR(VLOOKUP(CONCATENATE("ALI_",$C1095,"_SEG_",$I1095,"_PROV_",$D1095),Catalogo_Precios,AI$8,FALSE)),M1095=0),0,VLOOKUP(CONCATENATE("ALI_",$C1095,"_SEG_",$I1095,"_PROV_",$D1095),Catalogo_Precios,AI$8,FALSE))</f>
        <v>644</v>
      </c>
      <c r="AJ1095" s="57">
        <f t="shared" ref="AJ1095" si="13201">IF(OR(ISERROR(VLOOKUP(CONCATENATE("ALI_",$C1095,"_SEG_",$I1095,"_PROV_",$D1095),Catalogo_Precios,AJ$8,FALSE)),N1095=0),0,VLOOKUP(CONCATENATE("ALI_",$C1095,"_SEG_",$I1095,"_PROV_",$D1095),Catalogo_Precios,AJ$8,FALSE))</f>
        <v>644</v>
      </c>
      <c r="AK1095" s="57">
        <f t="shared" ref="AK1095" si="13202">IF(OR(ISERROR(VLOOKUP(CONCATENATE("ALI_",$C1095,"_SEG_",$I1095,"_PROV_",$D1095),Catalogo_Precios,AK$8,FALSE)),O1095=0),0,VLOOKUP(CONCATENATE("ALI_",$C1095,"_SEG_",$I1095,"_PROV_",$D1095),Catalogo_Precios,AK$8,FALSE))</f>
        <v>0</v>
      </c>
      <c r="AL1095" s="53"/>
      <c r="AM1095" s="59" t="str">
        <f t="shared" si="12486"/>
        <v>ALI_43_SEG_15</v>
      </c>
      <c r="AN1095" s="59" t="str">
        <f t="shared" si="12487"/>
        <v>ALI_43_SEG_15_VAL_1833480</v>
      </c>
      <c r="AO1095" s="60">
        <f t="shared" ref="AO1095" si="13203">IF(OR(AB1095="",AB1095=0),0,COUNTIF(Codificacion,AM1095))</f>
        <v>2</v>
      </c>
      <c r="AP1095" s="61">
        <f t="array" ref="AP1095">MIN(IF(Codificacion=AM1095,Total_Cotizacion,""))</f>
        <v>1833480</v>
      </c>
      <c r="AQ1095" s="62" t="b">
        <f t="shared" si="12489"/>
        <v>1</v>
      </c>
      <c r="AR1095" s="51" t="str">
        <f t="shared" ref="AR1095" si="13204">IF(COUNTIF(Codificacion2,CONCATENATE(AM1095,"_VAL_",AB1095))&gt;1,"Empate","")</f>
        <v/>
      </c>
      <c r="AS1095" s="63" t="str">
        <f t="shared" si="12976"/>
        <v>X</v>
      </c>
      <c r="AT1095" s="59" t="str">
        <f t="shared" si="12491"/>
        <v>ALI_43_SEG_15_X</v>
      </c>
      <c r="AU1095" s="63">
        <f t="shared" ref="AU1095" si="13205">IF(AND(COUNTIF(Codificacion3,AT1095)&lt;AO1095),1,COUNTIF(Codificacion3,AT1095))</f>
        <v>1</v>
      </c>
      <c r="AV1095" s="62" t="str">
        <f t="shared" si="12493"/>
        <v>Cotizacion Seleccionada</v>
      </c>
      <c r="AW1095" s="53"/>
      <c r="AX1095" s="51" t="str">
        <f t="shared" si="12494"/>
        <v>ALI_43_SEG_15VERDADERO</v>
      </c>
      <c r="AY1095" s="51">
        <f t="shared" si="12475"/>
        <v>1</v>
      </c>
      <c r="AZ1095" s="64" t="b">
        <f t="shared" si="12495"/>
        <v>0</v>
      </c>
    </row>
    <row r="1096" spans="1:52" x14ac:dyDescent="0.2">
      <c r="A1096" s="50" t="str">
        <f t="shared" si="12438"/>
        <v>ALI_22_SEG_1</v>
      </c>
      <c r="B1096" s="51" t="s">
        <v>133</v>
      </c>
      <c r="C1096" s="52">
        <v>22</v>
      </c>
      <c r="D1096" s="52">
        <f t="shared" ref="D1096" si="13206">IF(ISERROR(VLOOKUP(E1096,Proveedores,2,FALSE)),"",VLOOKUP(E1096,Proveedores,2,FALSE))</f>
        <v>2093</v>
      </c>
      <c r="E1096" s="53" t="s">
        <v>134</v>
      </c>
      <c r="F1096" s="54">
        <v>325</v>
      </c>
      <c r="G1096" s="53" t="s">
        <v>105</v>
      </c>
      <c r="H1096" s="53" t="s">
        <v>123</v>
      </c>
      <c r="I1096" s="52">
        <v>1</v>
      </c>
      <c r="J1096" s="53" t="s">
        <v>58</v>
      </c>
      <c r="K1096" s="55">
        <v>44835</v>
      </c>
      <c r="L1096" s="56">
        <v>0</v>
      </c>
      <c r="M1096" s="56">
        <v>8442</v>
      </c>
      <c r="N1096" s="56">
        <v>4552</v>
      </c>
      <c r="O1096" s="56">
        <v>405</v>
      </c>
      <c r="P1096" s="57">
        <v>0</v>
      </c>
      <c r="Q1096" s="58"/>
      <c r="R1096" s="57">
        <v>0</v>
      </c>
      <c r="S1096" s="57">
        <v>761</v>
      </c>
      <c r="T1096" s="58">
        <v>0</v>
      </c>
      <c r="U1096" s="57">
        <v>761</v>
      </c>
      <c r="V1096" s="57">
        <v>761</v>
      </c>
      <c r="W1096" s="58">
        <v>0</v>
      </c>
      <c r="X1096" s="57">
        <v>761</v>
      </c>
      <c r="Y1096" s="57">
        <v>761</v>
      </c>
      <c r="Z1096" s="58">
        <v>0</v>
      </c>
      <c r="AA1096" s="57">
        <v>761</v>
      </c>
      <c r="AB1096" s="57">
        <v>10196639</v>
      </c>
      <c r="AC1096" s="53" t="str">
        <f t="shared" si="12477"/>
        <v>Registro Valido</v>
      </c>
      <c r="AD1096" s="57">
        <f t="shared" ref="AD1096" si="13207">IF(OR(ISERROR(VLOOKUP(CONCATENATE("ALI_",$C1096,"_SEG_",$I1096,"_PROV_",$D1096),Catalogo_Precios,AD$8,FALSE)),L1096=0),0,VLOOKUP(CONCATENATE("ALI_",$C1096,"_SEG_",$I1096,"_PROV_",$D1096),Catalogo_Precios,AD$8,FALSE))</f>
        <v>0</v>
      </c>
      <c r="AE1096" s="57">
        <f t="shared" ref="AE1096" si="13208">IF(OR(ISERROR(VLOOKUP(CONCATENATE("ALI_",$C1096,"_SEG_",$I1096,"_PROV_",$D1096),Catalogo_Precios,AE$8,FALSE)),M1096=0),0,VLOOKUP(CONCATENATE("ALI_",$C1096,"_SEG_",$I1096,"_PROV_",$D1096),Catalogo_Precios,AE$8,FALSE))</f>
        <v>761</v>
      </c>
      <c r="AF1096" s="57">
        <f t="shared" ref="AF1096" si="13209">IF(OR(ISERROR(VLOOKUP(CONCATENATE("ALI_",$C1096,"_SEG_",$I1096,"_PROV_",$D1096),Catalogo_Precios,AF$8,FALSE)),N1096=0),0,VLOOKUP(CONCATENATE("ALI_",$C1096,"_SEG_",$I1096,"_PROV_",$D1096),Catalogo_Precios,AF$8,FALSE))</f>
        <v>761</v>
      </c>
      <c r="AG1096" s="57">
        <f t="shared" ref="AG1096" si="13210">IF(OR(ISERROR(VLOOKUP(CONCATENATE("ALI_",$C1096,"_SEG_",$I1096,"_PROV_",$D1096),Catalogo_Precios,AG$8,FALSE)),O1096=0),0,VLOOKUP(CONCATENATE("ALI_",$C1096,"_SEG_",$I1096,"_PROV_",$D1096),Catalogo_Precios,AG$8,FALSE))</f>
        <v>761</v>
      </c>
      <c r="AH1096" s="57">
        <f t="shared" ref="AH1096" si="13211">IF(OR(ISERROR(VLOOKUP(CONCATENATE("ALI_",$C1096,"_SEG_",$I1096,"_PROV_",$D1096),Catalogo_Precios,AH$8,FALSE)),L1096=0),0,VLOOKUP(CONCATENATE("ALI_",$C1096,"_SEG_",$I1096,"_PROV_",$D1096),Catalogo_Precios,AH$8,FALSE))</f>
        <v>0</v>
      </c>
      <c r="AI1096" s="57">
        <f t="shared" ref="AI1096" si="13212">IF(OR(ISERROR(VLOOKUP(CONCATENATE("ALI_",$C1096,"_SEG_",$I1096,"_PROV_",$D1096),Catalogo_Precios,AI$8,FALSE)),M1096=0),0,VLOOKUP(CONCATENATE("ALI_",$C1096,"_SEG_",$I1096,"_PROV_",$D1096),Catalogo_Precios,AI$8,FALSE))</f>
        <v>742</v>
      </c>
      <c r="AJ1096" s="57">
        <f t="shared" ref="AJ1096" si="13213">IF(OR(ISERROR(VLOOKUP(CONCATENATE("ALI_",$C1096,"_SEG_",$I1096,"_PROV_",$D1096),Catalogo_Precios,AJ$8,FALSE)),N1096=0),0,VLOOKUP(CONCATENATE("ALI_",$C1096,"_SEG_",$I1096,"_PROV_",$D1096),Catalogo_Precios,AJ$8,FALSE))</f>
        <v>742</v>
      </c>
      <c r="AK1096" s="57">
        <f t="shared" ref="AK1096" si="13214">IF(OR(ISERROR(VLOOKUP(CONCATENATE("ALI_",$C1096,"_SEG_",$I1096,"_PROV_",$D1096),Catalogo_Precios,AK$8,FALSE)),O1096=0),0,VLOOKUP(CONCATENATE("ALI_",$C1096,"_SEG_",$I1096,"_PROV_",$D1096),Catalogo_Precios,AK$8,FALSE))</f>
        <v>742</v>
      </c>
      <c r="AL1096" s="53"/>
      <c r="AM1096" s="59" t="str">
        <f t="shared" si="12486"/>
        <v>ALI_22_SEG_1</v>
      </c>
      <c r="AN1096" s="59" t="str">
        <f t="shared" si="12487"/>
        <v>ALI_22_SEG_1_VAL_10196639</v>
      </c>
      <c r="AO1096" s="60">
        <f t="shared" ref="AO1096" si="13215">IF(OR(AB1096="",AB1096=0),0,COUNTIF(Codificacion,AM1096))</f>
        <v>3</v>
      </c>
      <c r="AP1096" s="61">
        <f t="array" ref="AP1096">MIN(IF(Codificacion=AM1096,Total_Cotizacion,""))</f>
        <v>10196639</v>
      </c>
      <c r="AQ1096" s="62" t="b">
        <f t="shared" si="12489"/>
        <v>1</v>
      </c>
      <c r="AR1096" s="51" t="str">
        <f t="shared" ref="AR1096" si="13216">IF(COUNTIF(Codificacion2,CONCATENATE(AM1096,"_VAL_",AB1096))&gt;1,"Empate","")</f>
        <v/>
      </c>
      <c r="AS1096" s="63" t="str">
        <f t="shared" si="12976"/>
        <v>X</v>
      </c>
      <c r="AT1096" s="59" t="str">
        <f t="shared" si="12491"/>
        <v>ALI_22_SEG_1_X</v>
      </c>
      <c r="AU1096" s="63">
        <f t="shared" ref="AU1096" si="13217">IF(AND(COUNTIF(Codificacion3,AT1096)&lt;AO1096),1,COUNTIF(Codificacion3,AT1096))</f>
        <v>1</v>
      </c>
      <c r="AV1096" s="62" t="str">
        <f t="shared" si="12493"/>
        <v>Cotizacion Seleccionada</v>
      </c>
      <c r="AW1096" s="53"/>
      <c r="AX1096" s="51" t="str">
        <f t="shared" si="12494"/>
        <v>ALI_22_SEG_1VERDADERO</v>
      </c>
      <c r="AY1096" s="51">
        <f t="shared" si="12475"/>
        <v>1</v>
      </c>
      <c r="AZ1096" s="64" t="b">
        <f t="shared" si="12495"/>
        <v>0</v>
      </c>
    </row>
    <row r="1097" spans="1:52" x14ac:dyDescent="0.2">
      <c r="A1097" s="50" t="str">
        <f t="shared" ref="A1097:A1160" si="13218">IF(AV1097="Cotizacion Seleccionada",CONCATENATE("ALI_",C1097,"_SEG_",I1097),FALSE)</f>
        <v>ALI_22_SEG_3</v>
      </c>
      <c r="B1097" s="51" t="s">
        <v>133</v>
      </c>
      <c r="C1097" s="52">
        <v>22</v>
      </c>
      <c r="D1097" s="52">
        <f t="shared" ref="D1097" si="13219">IF(ISERROR(VLOOKUP(E1097,Proveedores,2,FALSE)),"",VLOOKUP(E1097,Proveedores,2,FALSE))</f>
        <v>2093</v>
      </c>
      <c r="E1097" s="53" t="s">
        <v>134</v>
      </c>
      <c r="F1097" s="54">
        <v>327</v>
      </c>
      <c r="G1097" s="53" t="s">
        <v>105</v>
      </c>
      <c r="H1097" s="53" t="s">
        <v>123</v>
      </c>
      <c r="I1097" s="52">
        <v>3</v>
      </c>
      <c r="J1097" s="53" t="s">
        <v>58</v>
      </c>
      <c r="K1097" s="55">
        <v>44835</v>
      </c>
      <c r="L1097" s="56">
        <v>0</v>
      </c>
      <c r="M1097" s="56">
        <v>8582</v>
      </c>
      <c r="N1097" s="56">
        <v>4626</v>
      </c>
      <c r="O1097" s="56">
        <v>411</v>
      </c>
      <c r="P1097" s="57">
        <v>0</v>
      </c>
      <c r="Q1097" s="58"/>
      <c r="R1097" s="57">
        <v>0</v>
      </c>
      <c r="S1097" s="57">
        <v>761</v>
      </c>
      <c r="T1097" s="58">
        <v>0</v>
      </c>
      <c r="U1097" s="57">
        <v>761</v>
      </c>
      <c r="V1097" s="57">
        <v>761</v>
      </c>
      <c r="W1097" s="58">
        <v>0</v>
      </c>
      <c r="X1097" s="57">
        <v>761</v>
      </c>
      <c r="Y1097" s="57">
        <v>761</v>
      </c>
      <c r="Z1097" s="58">
        <v>0</v>
      </c>
      <c r="AA1097" s="57">
        <v>761</v>
      </c>
      <c r="AB1097" s="57">
        <v>10364059</v>
      </c>
      <c r="AC1097" s="53" t="str">
        <f t="shared" si="12477"/>
        <v>Registro Valido</v>
      </c>
      <c r="AD1097" s="57">
        <f t="shared" ref="AD1097" si="13220">IF(OR(ISERROR(VLOOKUP(CONCATENATE("ALI_",$C1097,"_SEG_",$I1097,"_PROV_",$D1097),Catalogo_Precios,AD$8,FALSE)),L1097=0),0,VLOOKUP(CONCATENATE("ALI_",$C1097,"_SEG_",$I1097,"_PROV_",$D1097),Catalogo_Precios,AD$8,FALSE))</f>
        <v>0</v>
      </c>
      <c r="AE1097" s="57">
        <f t="shared" ref="AE1097" si="13221">IF(OR(ISERROR(VLOOKUP(CONCATENATE("ALI_",$C1097,"_SEG_",$I1097,"_PROV_",$D1097),Catalogo_Precios,AE$8,FALSE)),M1097=0),0,VLOOKUP(CONCATENATE("ALI_",$C1097,"_SEG_",$I1097,"_PROV_",$D1097),Catalogo_Precios,AE$8,FALSE))</f>
        <v>761</v>
      </c>
      <c r="AF1097" s="57">
        <f t="shared" ref="AF1097" si="13222">IF(OR(ISERROR(VLOOKUP(CONCATENATE("ALI_",$C1097,"_SEG_",$I1097,"_PROV_",$D1097),Catalogo_Precios,AF$8,FALSE)),N1097=0),0,VLOOKUP(CONCATENATE("ALI_",$C1097,"_SEG_",$I1097,"_PROV_",$D1097),Catalogo_Precios,AF$8,FALSE))</f>
        <v>761</v>
      </c>
      <c r="AG1097" s="57">
        <f t="shared" ref="AG1097" si="13223">IF(OR(ISERROR(VLOOKUP(CONCATENATE("ALI_",$C1097,"_SEG_",$I1097,"_PROV_",$D1097),Catalogo_Precios,AG$8,FALSE)),O1097=0),0,VLOOKUP(CONCATENATE("ALI_",$C1097,"_SEG_",$I1097,"_PROV_",$D1097),Catalogo_Precios,AG$8,FALSE))</f>
        <v>761</v>
      </c>
      <c r="AH1097" s="57">
        <f t="shared" ref="AH1097" si="13224">IF(OR(ISERROR(VLOOKUP(CONCATENATE("ALI_",$C1097,"_SEG_",$I1097,"_PROV_",$D1097),Catalogo_Precios,AH$8,FALSE)),L1097=0),0,VLOOKUP(CONCATENATE("ALI_",$C1097,"_SEG_",$I1097,"_PROV_",$D1097),Catalogo_Precios,AH$8,FALSE))</f>
        <v>0</v>
      </c>
      <c r="AI1097" s="57">
        <f t="shared" ref="AI1097" si="13225">IF(OR(ISERROR(VLOOKUP(CONCATENATE("ALI_",$C1097,"_SEG_",$I1097,"_PROV_",$D1097),Catalogo_Precios,AI$8,FALSE)),M1097=0),0,VLOOKUP(CONCATENATE("ALI_",$C1097,"_SEG_",$I1097,"_PROV_",$D1097),Catalogo_Precios,AI$8,FALSE))</f>
        <v>742</v>
      </c>
      <c r="AJ1097" s="57">
        <f t="shared" ref="AJ1097" si="13226">IF(OR(ISERROR(VLOOKUP(CONCATENATE("ALI_",$C1097,"_SEG_",$I1097,"_PROV_",$D1097),Catalogo_Precios,AJ$8,FALSE)),N1097=0),0,VLOOKUP(CONCATENATE("ALI_",$C1097,"_SEG_",$I1097,"_PROV_",$D1097),Catalogo_Precios,AJ$8,FALSE))</f>
        <v>742</v>
      </c>
      <c r="AK1097" s="57">
        <f t="shared" ref="AK1097" si="13227">IF(OR(ISERROR(VLOOKUP(CONCATENATE("ALI_",$C1097,"_SEG_",$I1097,"_PROV_",$D1097),Catalogo_Precios,AK$8,FALSE)),O1097=0),0,VLOOKUP(CONCATENATE("ALI_",$C1097,"_SEG_",$I1097,"_PROV_",$D1097),Catalogo_Precios,AK$8,FALSE))</f>
        <v>742</v>
      </c>
      <c r="AL1097" s="53"/>
      <c r="AM1097" s="59" t="str">
        <f t="shared" si="12486"/>
        <v>ALI_22_SEG_3</v>
      </c>
      <c r="AN1097" s="59" t="str">
        <f t="shared" si="12487"/>
        <v>ALI_22_SEG_3_VAL_10364059</v>
      </c>
      <c r="AO1097" s="60">
        <f t="shared" ref="AO1097" si="13228">IF(OR(AB1097="",AB1097=0),0,COUNTIF(Codificacion,AM1097))</f>
        <v>2</v>
      </c>
      <c r="AP1097" s="61">
        <f t="array" ref="AP1097">MIN(IF(Codificacion=AM1097,Total_Cotizacion,""))</f>
        <v>10364059</v>
      </c>
      <c r="AQ1097" s="62" t="b">
        <f t="shared" si="12489"/>
        <v>1</v>
      </c>
      <c r="AR1097" s="51" t="str">
        <f t="shared" ref="AR1097" si="13229">IF(COUNTIF(Codificacion2,CONCATENATE(AM1097,"_VAL_",AB1097))&gt;1,"Empate","")</f>
        <v/>
      </c>
      <c r="AS1097" s="63" t="str">
        <f t="shared" si="12976"/>
        <v>X</v>
      </c>
      <c r="AT1097" s="59" t="str">
        <f t="shared" si="12491"/>
        <v>ALI_22_SEG_3_X</v>
      </c>
      <c r="AU1097" s="63">
        <f t="shared" ref="AU1097" si="13230">IF(AND(COUNTIF(Codificacion3,AT1097)&lt;AO1097),1,COUNTIF(Codificacion3,AT1097))</f>
        <v>1</v>
      </c>
      <c r="AV1097" s="62" t="str">
        <f t="shared" si="12493"/>
        <v>Cotizacion Seleccionada</v>
      </c>
      <c r="AW1097" s="53"/>
      <c r="AX1097" s="51" t="str">
        <f t="shared" si="12494"/>
        <v>ALI_22_SEG_3VERDADERO</v>
      </c>
      <c r="AY1097" s="51">
        <f t="shared" si="12475"/>
        <v>1</v>
      </c>
      <c r="AZ1097" s="64" t="b">
        <f t="shared" si="12495"/>
        <v>0</v>
      </c>
    </row>
    <row r="1098" spans="1:52" x14ac:dyDescent="0.2">
      <c r="A1098" s="50" t="str">
        <f t="shared" si="13218"/>
        <v>ALI_22_SEG_5</v>
      </c>
      <c r="B1098" s="51" t="s">
        <v>133</v>
      </c>
      <c r="C1098" s="52">
        <v>22</v>
      </c>
      <c r="D1098" s="52">
        <f t="shared" ref="D1098" si="13231">IF(ISERROR(VLOOKUP(E1098,Proveedores,2,FALSE)),"",VLOOKUP(E1098,Proveedores,2,FALSE))</f>
        <v>2093</v>
      </c>
      <c r="E1098" s="53" t="s">
        <v>134</v>
      </c>
      <c r="F1098" s="54">
        <v>329</v>
      </c>
      <c r="G1098" s="53" t="s">
        <v>105</v>
      </c>
      <c r="H1098" s="53" t="s">
        <v>123</v>
      </c>
      <c r="I1098" s="52">
        <v>5</v>
      </c>
      <c r="J1098" s="53" t="s">
        <v>58</v>
      </c>
      <c r="K1098" s="55">
        <v>44835</v>
      </c>
      <c r="L1098" s="56">
        <v>0</v>
      </c>
      <c r="M1098" s="56">
        <v>8500</v>
      </c>
      <c r="N1098" s="56">
        <v>4582</v>
      </c>
      <c r="O1098" s="56">
        <v>407</v>
      </c>
      <c r="P1098" s="57">
        <v>0</v>
      </c>
      <c r="Q1098" s="58"/>
      <c r="R1098" s="57">
        <v>0</v>
      </c>
      <c r="S1098" s="57">
        <v>761</v>
      </c>
      <c r="T1098" s="58">
        <v>0</v>
      </c>
      <c r="U1098" s="57">
        <v>761</v>
      </c>
      <c r="V1098" s="57">
        <v>761</v>
      </c>
      <c r="W1098" s="58">
        <v>0</v>
      </c>
      <c r="X1098" s="57">
        <v>761</v>
      </c>
      <c r="Y1098" s="57">
        <v>761</v>
      </c>
      <c r="Z1098" s="58">
        <v>0</v>
      </c>
      <c r="AA1098" s="57">
        <v>761</v>
      </c>
      <c r="AB1098" s="57">
        <v>10265129</v>
      </c>
      <c r="AC1098" s="53" t="str">
        <f t="shared" si="12477"/>
        <v>Registro Valido</v>
      </c>
      <c r="AD1098" s="57">
        <f t="shared" ref="AD1098" si="13232">IF(OR(ISERROR(VLOOKUP(CONCATENATE("ALI_",$C1098,"_SEG_",$I1098,"_PROV_",$D1098),Catalogo_Precios,AD$8,FALSE)),L1098=0),0,VLOOKUP(CONCATENATE("ALI_",$C1098,"_SEG_",$I1098,"_PROV_",$D1098),Catalogo_Precios,AD$8,FALSE))</f>
        <v>0</v>
      </c>
      <c r="AE1098" s="57">
        <f t="shared" ref="AE1098" si="13233">IF(OR(ISERROR(VLOOKUP(CONCATENATE("ALI_",$C1098,"_SEG_",$I1098,"_PROV_",$D1098),Catalogo_Precios,AE$8,FALSE)),M1098=0),0,VLOOKUP(CONCATENATE("ALI_",$C1098,"_SEG_",$I1098,"_PROV_",$D1098),Catalogo_Precios,AE$8,FALSE))</f>
        <v>761</v>
      </c>
      <c r="AF1098" s="57">
        <f t="shared" ref="AF1098" si="13234">IF(OR(ISERROR(VLOOKUP(CONCATENATE("ALI_",$C1098,"_SEG_",$I1098,"_PROV_",$D1098),Catalogo_Precios,AF$8,FALSE)),N1098=0),0,VLOOKUP(CONCATENATE("ALI_",$C1098,"_SEG_",$I1098,"_PROV_",$D1098),Catalogo_Precios,AF$8,FALSE))</f>
        <v>761</v>
      </c>
      <c r="AG1098" s="57">
        <f t="shared" ref="AG1098" si="13235">IF(OR(ISERROR(VLOOKUP(CONCATENATE("ALI_",$C1098,"_SEG_",$I1098,"_PROV_",$D1098),Catalogo_Precios,AG$8,FALSE)),O1098=0),0,VLOOKUP(CONCATENATE("ALI_",$C1098,"_SEG_",$I1098,"_PROV_",$D1098),Catalogo_Precios,AG$8,FALSE))</f>
        <v>761</v>
      </c>
      <c r="AH1098" s="57">
        <f t="shared" ref="AH1098" si="13236">IF(OR(ISERROR(VLOOKUP(CONCATENATE("ALI_",$C1098,"_SEG_",$I1098,"_PROV_",$D1098),Catalogo_Precios,AH$8,FALSE)),L1098=0),0,VLOOKUP(CONCATENATE("ALI_",$C1098,"_SEG_",$I1098,"_PROV_",$D1098),Catalogo_Precios,AH$8,FALSE))</f>
        <v>0</v>
      </c>
      <c r="AI1098" s="57">
        <f t="shared" ref="AI1098" si="13237">IF(OR(ISERROR(VLOOKUP(CONCATENATE("ALI_",$C1098,"_SEG_",$I1098,"_PROV_",$D1098),Catalogo_Precios,AI$8,FALSE)),M1098=0),0,VLOOKUP(CONCATENATE("ALI_",$C1098,"_SEG_",$I1098,"_PROV_",$D1098),Catalogo_Precios,AI$8,FALSE))</f>
        <v>742</v>
      </c>
      <c r="AJ1098" s="57">
        <f t="shared" ref="AJ1098" si="13238">IF(OR(ISERROR(VLOOKUP(CONCATENATE("ALI_",$C1098,"_SEG_",$I1098,"_PROV_",$D1098),Catalogo_Precios,AJ$8,FALSE)),N1098=0),0,VLOOKUP(CONCATENATE("ALI_",$C1098,"_SEG_",$I1098,"_PROV_",$D1098),Catalogo_Precios,AJ$8,FALSE))</f>
        <v>742</v>
      </c>
      <c r="AK1098" s="57">
        <f t="shared" ref="AK1098" si="13239">IF(OR(ISERROR(VLOOKUP(CONCATENATE("ALI_",$C1098,"_SEG_",$I1098,"_PROV_",$D1098),Catalogo_Precios,AK$8,FALSE)),O1098=0),0,VLOOKUP(CONCATENATE("ALI_",$C1098,"_SEG_",$I1098,"_PROV_",$D1098),Catalogo_Precios,AK$8,FALSE))</f>
        <v>742</v>
      </c>
      <c r="AL1098" s="53"/>
      <c r="AM1098" s="59" t="str">
        <f t="shared" si="12486"/>
        <v>ALI_22_SEG_5</v>
      </c>
      <c r="AN1098" s="59" t="str">
        <f t="shared" si="12487"/>
        <v>ALI_22_SEG_5_VAL_10265129</v>
      </c>
      <c r="AO1098" s="60">
        <f t="shared" ref="AO1098" si="13240">IF(OR(AB1098="",AB1098=0),0,COUNTIF(Codificacion,AM1098))</f>
        <v>2</v>
      </c>
      <c r="AP1098" s="61">
        <f t="array" ref="AP1098">MIN(IF(Codificacion=AM1098,Total_Cotizacion,""))</f>
        <v>10265129</v>
      </c>
      <c r="AQ1098" s="62" t="b">
        <f t="shared" si="12489"/>
        <v>1</v>
      </c>
      <c r="AR1098" s="51" t="str">
        <f t="shared" ref="AR1098" si="13241">IF(COUNTIF(Codificacion2,CONCATENATE(AM1098,"_VAL_",AB1098))&gt;1,"Empate","")</f>
        <v/>
      </c>
      <c r="AS1098" s="63" t="str">
        <f t="shared" si="12976"/>
        <v>X</v>
      </c>
      <c r="AT1098" s="59" t="str">
        <f t="shared" si="12491"/>
        <v>ALI_22_SEG_5_X</v>
      </c>
      <c r="AU1098" s="63">
        <f t="shared" ref="AU1098" si="13242">IF(AND(COUNTIF(Codificacion3,AT1098)&lt;AO1098),1,COUNTIF(Codificacion3,AT1098))</f>
        <v>1</v>
      </c>
      <c r="AV1098" s="62" t="str">
        <f t="shared" si="12493"/>
        <v>Cotizacion Seleccionada</v>
      </c>
      <c r="AW1098" s="53"/>
      <c r="AX1098" s="51" t="str">
        <f t="shared" si="12494"/>
        <v>ALI_22_SEG_5VERDADERO</v>
      </c>
      <c r="AY1098" s="51">
        <f t="shared" si="12475"/>
        <v>1</v>
      </c>
      <c r="AZ1098" s="64" t="b">
        <f t="shared" si="12495"/>
        <v>0</v>
      </c>
    </row>
    <row r="1099" spans="1:52" x14ac:dyDescent="0.2">
      <c r="A1099" s="50" t="str">
        <f t="shared" si="13218"/>
        <v>ALI_22_SEG_8</v>
      </c>
      <c r="B1099" s="51" t="s">
        <v>133</v>
      </c>
      <c r="C1099" s="52">
        <v>22</v>
      </c>
      <c r="D1099" s="52">
        <f t="shared" ref="D1099" si="13243">IF(ISERROR(VLOOKUP(E1099,Proveedores,2,FALSE)),"",VLOOKUP(E1099,Proveedores,2,FALSE))</f>
        <v>2093</v>
      </c>
      <c r="E1099" s="53" t="s">
        <v>134</v>
      </c>
      <c r="F1099" s="54">
        <v>332</v>
      </c>
      <c r="G1099" s="53" t="s">
        <v>105</v>
      </c>
      <c r="H1099" s="53" t="s">
        <v>123</v>
      </c>
      <c r="I1099" s="52">
        <v>8</v>
      </c>
      <c r="J1099" s="53" t="s">
        <v>58</v>
      </c>
      <c r="K1099" s="55">
        <v>44835</v>
      </c>
      <c r="L1099" s="56">
        <v>0</v>
      </c>
      <c r="M1099" s="56">
        <v>9067</v>
      </c>
      <c r="N1099" s="56">
        <v>4888</v>
      </c>
      <c r="O1099" s="56">
        <v>435</v>
      </c>
      <c r="P1099" s="57">
        <v>0</v>
      </c>
      <c r="Q1099" s="58"/>
      <c r="R1099" s="57">
        <v>0</v>
      </c>
      <c r="S1099" s="57">
        <v>761</v>
      </c>
      <c r="T1099" s="58">
        <v>0</v>
      </c>
      <c r="U1099" s="57">
        <v>761</v>
      </c>
      <c r="V1099" s="57">
        <v>761</v>
      </c>
      <c r="W1099" s="58">
        <v>0</v>
      </c>
      <c r="X1099" s="57">
        <v>761</v>
      </c>
      <c r="Y1099" s="57">
        <v>761</v>
      </c>
      <c r="Z1099" s="58">
        <v>0</v>
      </c>
      <c r="AA1099" s="57">
        <v>761</v>
      </c>
      <c r="AB1099" s="57">
        <v>10950790</v>
      </c>
      <c r="AC1099" s="53" t="str">
        <f t="shared" si="12477"/>
        <v>Registro Valido</v>
      </c>
      <c r="AD1099" s="57">
        <f t="shared" ref="AD1099" si="13244">IF(OR(ISERROR(VLOOKUP(CONCATENATE("ALI_",$C1099,"_SEG_",$I1099,"_PROV_",$D1099),Catalogo_Precios,AD$8,FALSE)),L1099=0),0,VLOOKUP(CONCATENATE("ALI_",$C1099,"_SEG_",$I1099,"_PROV_",$D1099),Catalogo_Precios,AD$8,FALSE))</f>
        <v>0</v>
      </c>
      <c r="AE1099" s="57">
        <f t="shared" ref="AE1099" si="13245">IF(OR(ISERROR(VLOOKUP(CONCATENATE("ALI_",$C1099,"_SEG_",$I1099,"_PROV_",$D1099),Catalogo_Precios,AE$8,FALSE)),M1099=0),0,VLOOKUP(CONCATENATE("ALI_",$C1099,"_SEG_",$I1099,"_PROV_",$D1099),Catalogo_Precios,AE$8,FALSE))</f>
        <v>761</v>
      </c>
      <c r="AF1099" s="57">
        <f t="shared" ref="AF1099" si="13246">IF(OR(ISERROR(VLOOKUP(CONCATENATE("ALI_",$C1099,"_SEG_",$I1099,"_PROV_",$D1099),Catalogo_Precios,AF$8,FALSE)),N1099=0),0,VLOOKUP(CONCATENATE("ALI_",$C1099,"_SEG_",$I1099,"_PROV_",$D1099),Catalogo_Precios,AF$8,FALSE))</f>
        <v>761</v>
      </c>
      <c r="AG1099" s="57">
        <f t="shared" ref="AG1099" si="13247">IF(OR(ISERROR(VLOOKUP(CONCATENATE("ALI_",$C1099,"_SEG_",$I1099,"_PROV_",$D1099),Catalogo_Precios,AG$8,FALSE)),O1099=0),0,VLOOKUP(CONCATENATE("ALI_",$C1099,"_SEG_",$I1099,"_PROV_",$D1099),Catalogo_Precios,AG$8,FALSE))</f>
        <v>761</v>
      </c>
      <c r="AH1099" s="57">
        <f t="shared" ref="AH1099" si="13248">IF(OR(ISERROR(VLOOKUP(CONCATENATE("ALI_",$C1099,"_SEG_",$I1099,"_PROV_",$D1099),Catalogo_Precios,AH$8,FALSE)),L1099=0),0,VLOOKUP(CONCATENATE("ALI_",$C1099,"_SEG_",$I1099,"_PROV_",$D1099),Catalogo_Precios,AH$8,FALSE))</f>
        <v>0</v>
      </c>
      <c r="AI1099" s="57">
        <f t="shared" ref="AI1099" si="13249">IF(OR(ISERROR(VLOOKUP(CONCATENATE("ALI_",$C1099,"_SEG_",$I1099,"_PROV_",$D1099),Catalogo_Precios,AI$8,FALSE)),M1099=0),0,VLOOKUP(CONCATENATE("ALI_",$C1099,"_SEG_",$I1099,"_PROV_",$D1099),Catalogo_Precios,AI$8,FALSE))</f>
        <v>742</v>
      </c>
      <c r="AJ1099" s="57">
        <f t="shared" ref="AJ1099" si="13250">IF(OR(ISERROR(VLOOKUP(CONCATENATE("ALI_",$C1099,"_SEG_",$I1099,"_PROV_",$D1099),Catalogo_Precios,AJ$8,FALSE)),N1099=0),0,VLOOKUP(CONCATENATE("ALI_",$C1099,"_SEG_",$I1099,"_PROV_",$D1099),Catalogo_Precios,AJ$8,FALSE))</f>
        <v>742</v>
      </c>
      <c r="AK1099" s="57">
        <f t="shared" ref="AK1099" si="13251">IF(OR(ISERROR(VLOOKUP(CONCATENATE("ALI_",$C1099,"_SEG_",$I1099,"_PROV_",$D1099),Catalogo_Precios,AK$8,FALSE)),O1099=0),0,VLOOKUP(CONCATENATE("ALI_",$C1099,"_SEG_",$I1099,"_PROV_",$D1099),Catalogo_Precios,AK$8,FALSE))</f>
        <v>742</v>
      </c>
      <c r="AL1099" s="53"/>
      <c r="AM1099" s="59" t="str">
        <f t="shared" si="12486"/>
        <v>ALI_22_SEG_8</v>
      </c>
      <c r="AN1099" s="59" t="str">
        <f t="shared" si="12487"/>
        <v>ALI_22_SEG_8_VAL_10950790</v>
      </c>
      <c r="AO1099" s="60">
        <f t="shared" ref="AO1099" si="13252">IF(OR(AB1099="",AB1099=0),0,COUNTIF(Codificacion,AM1099))</f>
        <v>2</v>
      </c>
      <c r="AP1099" s="61">
        <f t="array" ref="AP1099">MIN(IF(Codificacion=AM1099,Total_Cotizacion,""))</f>
        <v>10950790</v>
      </c>
      <c r="AQ1099" s="62" t="b">
        <f t="shared" si="12489"/>
        <v>1</v>
      </c>
      <c r="AR1099" s="51" t="str">
        <f t="shared" ref="AR1099" si="13253">IF(COUNTIF(Codificacion2,CONCATENATE(AM1099,"_VAL_",AB1099))&gt;1,"Empate","")</f>
        <v/>
      </c>
      <c r="AS1099" s="63" t="str">
        <f t="shared" si="12976"/>
        <v>X</v>
      </c>
      <c r="AT1099" s="59" t="str">
        <f t="shared" si="12491"/>
        <v>ALI_22_SEG_8_X</v>
      </c>
      <c r="AU1099" s="63">
        <f t="shared" ref="AU1099" si="13254">IF(AND(COUNTIF(Codificacion3,AT1099)&lt;AO1099),1,COUNTIF(Codificacion3,AT1099))</f>
        <v>1</v>
      </c>
      <c r="AV1099" s="62" t="str">
        <f t="shared" si="12493"/>
        <v>Cotizacion Seleccionada</v>
      </c>
      <c r="AW1099" s="53"/>
      <c r="AX1099" s="51" t="str">
        <f t="shared" si="12494"/>
        <v>ALI_22_SEG_8VERDADERO</v>
      </c>
      <c r="AY1099" s="51">
        <f t="shared" ref="AY1099:AY1162" si="13255">COUNTIF(AX$10:AX$2017,CONCATENATE(AM1099,AQ1099))</f>
        <v>1</v>
      </c>
      <c r="AZ1099" s="64" t="b">
        <f t="shared" si="12495"/>
        <v>0</v>
      </c>
    </row>
    <row r="1100" spans="1:52" x14ac:dyDescent="0.2">
      <c r="A1100" s="50" t="str">
        <f t="shared" si="13218"/>
        <v>ALI_22_SEG_9</v>
      </c>
      <c r="B1100" s="51" t="s">
        <v>133</v>
      </c>
      <c r="C1100" s="52">
        <v>22</v>
      </c>
      <c r="D1100" s="52">
        <f t="shared" ref="D1100" si="13256">IF(ISERROR(VLOOKUP(E1100,Proveedores,2,FALSE)),"",VLOOKUP(E1100,Proveedores,2,FALSE))</f>
        <v>2093</v>
      </c>
      <c r="E1100" s="53" t="s">
        <v>134</v>
      </c>
      <c r="F1100" s="54">
        <v>333</v>
      </c>
      <c r="G1100" s="53" t="s">
        <v>105</v>
      </c>
      <c r="H1100" s="53" t="s">
        <v>123</v>
      </c>
      <c r="I1100" s="52">
        <v>9</v>
      </c>
      <c r="J1100" s="53" t="s">
        <v>58</v>
      </c>
      <c r="K1100" s="55">
        <v>44835</v>
      </c>
      <c r="L1100" s="56">
        <v>0</v>
      </c>
      <c r="M1100" s="56">
        <v>9164</v>
      </c>
      <c r="N1100" s="56">
        <v>4938</v>
      </c>
      <c r="O1100" s="56">
        <v>439</v>
      </c>
      <c r="P1100" s="57">
        <v>0</v>
      </c>
      <c r="Q1100" s="58"/>
      <c r="R1100" s="57">
        <v>0</v>
      </c>
      <c r="S1100" s="57">
        <v>761</v>
      </c>
      <c r="T1100" s="58">
        <v>0</v>
      </c>
      <c r="U1100" s="57">
        <v>761</v>
      </c>
      <c r="V1100" s="57">
        <v>761</v>
      </c>
      <c r="W1100" s="58">
        <v>0</v>
      </c>
      <c r="X1100" s="57">
        <v>761</v>
      </c>
      <c r="Y1100" s="57">
        <v>761</v>
      </c>
      <c r="Z1100" s="58">
        <v>0</v>
      </c>
      <c r="AA1100" s="57">
        <v>761</v>
      </c>
      <c r="AB1100" s="57">
        <v>11065701</v>
      </c>
      <c r="AC1100" s="53" t="str">
        <f t="shared" ref="AC1100:AC1163" si="13257">IF(OR(AB1100=0,AB1100=""),"Registro No Valido","Registro Valido")</f>
        <v>Registro Valido</v>
      </c>
      <c r="AD1100" s="57">
        <f t="shared" ref="AD1100" si="13258">IF(OR(ISERROR(VLOOKUP(CONCATENATE("ALI_",$C1100,"_SEG_",$I1100,"_PROV_",$D1100),Catalogo_Precios,AD$8,FALSE)),L1100=0),0,VLOOKUP(CONCATENATE("ALI_",$C1100,"_SEG_",$I1100,"_PROV_",$D1100),Catalogo_Precios,AD$8,FALSE))</f>
        <v>0</v>
      </c>
      <c r="AE1100" s="57">
        <f t="shared" ref="AE1100" si="13259">IF(OR(ISERROR(VLOOKUP(CONCATENATE("ALI_",$C1100,"_SEG_",$I1100,"_PROV_",$D1100),Catalogo_Precios,AE$8,FALSE)),M1100=0),0,VLOOKUP(CONCATENATE("ALI_",$C1100,"_SEG_",$I1100,"_PROV_",$D1100),Catalogo_Precios,AE$8,FALSE))</f>
        <v>761</v>
      </c>
      <c r="AF1100" s="57">
        <f t="shared" ref="AF1100" si="13260">IF(OR(ISERROR(VLOOKUP(CONCATENATE("ALI_",$C1100,"_SEG_",$I1100,"_PROV_",$D1100),Catalogo_Precios,AF$8,FALSE)),N1100=0),0,VLOOKUP(CONCATENATE("ALI_",$C1100,"_SEG_",$I1100,"_PROV_",$D1100),Catalogo_Precios,AF$8,FALSE))</f>
        <v>761</v>
      </c>
      <c r="AG1100" s="57">
        <f t="shared" ref="AG1100" si="13261">IF(OR(ISERROR(VLOOKUP(CONCATENATE("ALI_",$C1100,"_SEG_",$I1100,"_PROV_",$D1100),Catalogo_Precios,AG$8,FALSE)),O1100=0),0,VLOOKUP(CONCATENATE("ALI_",$C1100,"_SEG_",$I1100,"_PROV_",$D1100),Catalogo_Precios,AG$8,FALSE))</f>
        <v>761</v>
      </c>
      <c r="AH1100" s="57">
        <f t="shared" ref="AH1100" si="13262">IF(OR(ISERROR(VLOOKUP(CONCATENATE("ALI_",$C1100,"_SEG_",$I1100,"_PROV_",$D1100),Catalogo_Precios,AH$8,FALSE)),L1100=0),0,VLOOKUP(CONCATENATE("ALI_",$C1100,"_SEG_",$I1100,"_PROV_",$D1100),Catalogo_Precios,AH$8,FALSE))</f>
        <v>0</v>
      </c>
      <c r="AI1100" s="57">
        <f t="shared" ref="AI1100" si="13263">IF(OR(ISERROR(VLOOKUP(CONCATENATE("ALI_",$C1100,"_SEG_",$I1100,"_PROV_",$D1100),Catalogo_Precios,AI$8,FALSE)),M1100=0),0,VLOOKUP(CONCATENATE("ALI_",$C1100,"_SEG_",$I1100,"_PROV_",$D1100),Catalogo_Precios,AI$8,FALSE))</f>
        <v>742</v>
      </c>
      <c r="AJ1100" s="57">
        <f t="shared" ref="AJ1100" si="13264">IF(OR(ISERROR(VLOOKUP(CONCATENATE("ALI_",$C1100,"_SEG_",$I1100,"_PROV_",$D1100),Catalogo_Precios,AJ$8,FALSE)),N1100=0),0,VLOOKUP(CONCATENATE("ALI_",$C1100,"_SEG_",$I1100,"_PROV_",$D1100),Catalogo_Precios,AJ$8,FALSE))</f>
        <v>742</v>
      </c>
      <c r="AK1100" s="57">
        <f t="shared" ref="AK1100" si="13265">IF(OR(ISERROR(VLOOKUP(CONCATENATE("ALI_",$C1100,"_SEG_",$I1100,"_PROV_",$D1100),Catalogo_Precios,AK$8,FALSE)),O1100=0),0,VLOOKUP(CONCATENATE("ALI_",$C1100,"_SEG_",$I1100,"_PROV_",$D1100),Catalogo_Precios,AK$8,FALSE))</f>
        <v>742</v>
      </c>
      <c r="AL1100" s="53"/>
      <c r="AM1100" s="59" t="str">
        <f t="shared" ref="AM1100:AM1163" si="13266">IF(AC1100="Registro Valido",CONCATENATE("ALI_",C1100,"_SEG_",I1100),"Registro No Valido")</f>
        <v>ALI_22_SEG_9</v>
      </c>
      <c r="AN1100" s="59" t="str">
        <f t="shared" ref="AN1100:AN1163" si="13267">IF(AC1100="Registro Valido",CONCATENATE("ALI_",C1100,"_SEG_",I1100,"_VAL_",AB1100),"Registro No Valido")</f>
        <v>ALI_22_SEG_9_VAL_11065701</v>
      </c>
      <c r="AO1100" s="60">
        <f t="shared" ref="AO1100" si="13268">IF(OR(AB1100="",AB1100=0),0,COUNTIF(Codificacion,AM1100))</f>
        <v>2</v>
      </c>
      <c r="AP1100" s="61">
        <f t="array" ref="AP1100">MIN(IF(Codificacion=AM1100,Total_Cotizacion,""))</f>
        <v>11065701</v>
      </c>
      <c r="AQ1100" s="62" t="b">
        <f t="shared" ref="AQ1100:AQ1163" si="13269">IF(AND(AO1100&gt;0,AB1100&lt;&gt;""),AP1100=AB1100,"")</f>
        <v>1</v>
      </c>
      <c r="AR1100" s="51" t="str">
        <f t="shared" ref="AR1100" si="13270">IF(COUNTIF(Codificacion2,CONCATENATE(AM1100,"_VAL_",AB1100))&gt;1,"Empate","")</f>
        <v/>
      </c>
      <c r="AS1100" s="63" t="str">
        <f t="shared" si="12976"/>
        <v>X</v>
      </c>
      <c r="AT1100" s="59" t="str">
        <f t="shared" ref="AT1100:AT1163" si="13271">IF(AC1100="Registro Valido",CONCATENATE("ALI_",C1100,"_SEG_",I1100,"_",AS1100),"Registro No Valido")</f>
        <v>ALI_22_SEG_9_X</v>
      </c>
      <c r="AU1100" s="63">
        <f t="shared" ref="AU1100" si="13272">IF(AND(COUNTIF(Codificacion3,AT1100)&lt;AO1100),1,COUNTIF(Codificacion3,AT1100))</f>
        <v>1</v>
      </c>
      <c r="AV1100" s="62" t="str">
        <f t="shared" ref="AV1100:AV1163" si="13273">IF(AND(AU1100=1,AS1100="X"),"Cotizacion Seleccionada","No Seleccionada")</f>
        <v>Cotizacion Seleccionada</v>
      </c>
      <c r="AW1100" s="53"/>
      <c r="AX1100" s="51" t="str">
        <f t="shared" ref="AX1100:AX1163" si="13274">CONCATENATE(AM1100,AQ1100)</f>
        <v>ALI_22_SEG_9VERDADERO</v>
      </c>
      <c r="AY1100" s="51">
        <f t="shared" si="13255"/>
        <v>1</v>
      </c>
      <c r="AZ1100" s="64" t="b">
        <f t="shared" ref="AZ1100:AZ1163" si="13275">AO1100=AY1100</f>
        <v>0</v>
      </c>
    </row>
    <row r="1101" spans="1:52" x14ac:dyDescent="0.2">
      <c r="A1101" s="50" t="str">
        <f t="shared" si="13218"/>
        <v>ALI_22_SEG_10</v>
      </c>
      <c r="B1101" s="51" t="s">
        <v>133</v>
      </c>
      <c r="C1101" s="52">
        <v>22</v>
      </c>
      <c r="D1101" s="52">
        <f t="shared" ref="D1101" si="13276">IF(ISERROR(VLOOKUP(E1101,Proveedores,2,FALSE)),"",VLOOKUP(E1101,Proveedores,2,FALSE))</f>
        <v>2093</v>
      </c>
      <c r="E1101" s="53" t="s">
        <v>134</v>
      </c>
      <c r="F1101" s="54">
        <v>334</v>
      </c>
      <c r="G1101" s="53" t="s">
        <v>105</v>
      </c>
      <c r="H1101" s="53" t="s">
        <v>123</v>
      </c>
      <c r="I1101" s="52">
        <v>10</v>
      </c>
      <c r="J1101" s="53" t="s">
        <v>58</v>
      </c>
      <c r="K1101" s="55">
        <v>44835</v>
      </c>
      <c r="L1101" s="56">
        <v>0</v>
      </c>
      <c r="M1101" s="56">
        <v>9179</v>
      </c>
      <c r="N1101" s="56">
        <v>4947</v>
      </c>
      <c r="O1101" s="56">
        <v>440</v>
      </c>
      <c r="P1101" s="57">
        <v>0</v>
      </c>
      <c r="Q1101" s="58"/>
      <c r="R1101" s="57">
        <v>0</v>
      </c>
      <c r="S1101" s="57">
        <v>761</v>
      </c>
      <c r="T1101" s="58">
        <v>0</v>
      </c>
      <c r="U1101" s="57">
        <v>761</v>
      </c>
      <c r="V1101" s="57">
        <v>761</v>
      </c>
      <c r="W1101" s="58">
        <v>0</v>
      </c>
      <c r="X1101" s="57">
        <v>761</v>
      </c>
      <c r="Y1101" s="57">
        <v>761</v>
      </c>
      <c r="Z1101" s="58">
        <v>0</v>
      </c>
      <c r="AA1101" s="57">
        <v>761</v>
      </c>
      <c r="AB1101" s="57">
        <v>11084726</v>
      </c>
      <c r="AC1101" s="53" t="str">
        <f t="shared" si="13257"/>
        <v>Registro Valido</v>
      </c>
      <c r="AD1101" s="57">
        <f t="shared" ref="AD1101" si="13277">IF(OR(ISERROR(VLOOKUP(CONCATENATE("ALI_",$C1101,"_SEG_",$I1101,"_PROV_",$D1101),Catalogo_Precios,AD$8,FALSE)),L1101=0),0,VLOOKUP(CONCATENATE("ALI_",$C1101,"_SEG_",$I1101,"_PROV_",$D1101),Catalogo_Precios,AD$8,FALSE))</f>
        <v>0</v>
      </c>
      <c r="AE1101" s="57">
        <f t="shared" ref="AE1101" si="13278">IF(OR(ISERROR(VLOOKUP(CONCATENATE("ALI_",$C1101,"_SEG_",$I1101,"_PROV_",$D1101),Catalogo_Precios,AE$8,FALSE)),M1101=0),0,VLOOKUP(CONCATENATE("ALI_",$C1101,"_SEG_",$I1101,"_PROV_",$D1101),Catalogo_Precios,AE$8,FALSE))</f>
        <v>761</v>
      </c>
      <c r="AF1101" s="57">
        <f t="shared" ref="AF1101" si="13279">IF(OR(ISERROR(VLOOKUP(CONCATENATE("ALI_",$C1101,"_SEG_",$I1101,"_PROV_",$D1101),Catalogo_Precios,AF$8,FALSE)),N1101=0),0,VLOOKUP(CONCATENATE("ALI_",$C1101,"_SEG_",$I1101,"_PROV_",$D1101),Catalogo_Precios,AF$8,FALSE))</f>
        <v>761</v>
      </c>
      <c r="AG1101" s="57">
        <f t="shared" ref="AG1101" si="13280">IF(OR(ISERROR(VLOOKUP(CONCATENATE("ALI_",$C1101,"_SEG_",$I1101,"_PROV_",$D1101),Catalogo_Precios,AG$8,FALSE)),O1101=0),0,VLOOKUP(CONCATENATE("ALI_",$C1101,"_SEG_",$I1101,"_PROV_",$D1101),Catalogo_Precios,AG$8,FALSE))</f>
        <v>761</v>
      </c>
      <c r="AH1101" s="57">
        <f t="shared" ref="AH1101" si="13281">IF(OR(ISERROR(VLOOKUP(CONCATENATE("ALI_",$C1101,"_SEG_",$I1101,"_PROV_",$D1101),Catalogo_Precios,AH$8,FALSE)),L1101=0),0,VLOOKUP(CONCATENATE("ALI_",$C1101,"_SEG_",$I1101,"_PROV_",$D1101),Catalogo_Precios,AH$8,FALSE))</f>
        <v>0</v>
      </c>
      <c r="AI1101" s="57">
        <f t="shared" ref="AI1101" si="13282">IF(OR(ISERROR(VLOOKUP(CONCATENATE("ALI_",$C1101,"_SEG_",$I1101,"_PROV_",$D1101),Catalogo_Precios,AI$8,FALSE)),M1101=0),0,VLOOKUP(CONCATENATE("ALI_",$C1101,"_SEG_",$I1101,"_PROV_",$D1101),Catalogo_Precios,AI$8,FALSE))</f>
        <v>742</v>
      </c>
      <c r="AJ1101" s="57">
        <f t="shared" ref="AJ1101" si="13283">IF(OR(ISERROR(VLOOKUP(CONCATENATE("ALI_",$C1101,"_SEG_",$I1101,"_PROV_",$D1101),Catalogo_Precios,AJ$8,FALSE)),N1101=0),0,VLOOKUP(CONCATENATE("ALI_",$C1101,"_SEG_",$I1101,"_PROV_",$D1101),Catalogo_Precios,AJ$8,FALSE))</f>
        <v>742</v>
      </c>
      <c r="AK1101" s="57">
        <f t="shared" ref="AK1101" si="13284">IF(OR(ISERROR(VLOOKUP(CONCATENATE("ALI_",$C1101,"_SEG_",$I1101,"_PROV_",$D1101),Catalogo_Precios,AK$8,FALSE)),O1101=0),0,VLOOKUP(CONCATENATE("ALI_",$C1101,"_SEG_",$I1101,"_PROV_",$D1101),Catalogo_Precios,AK$8,FALSE))</f>
        <v>742</v>
      </c>
      <c r="AL1101" s="53"/>
      <c r="AM1101" s="59" t="str">
        <f t="shared" si="13266"/>
        <v>ALI_22_SEG_10</v>
      </c>
      <c r="AN1101" s="59" t="str">
        <f t="shared" si="13267"/>
        <v>ALI_22_SEG_10_VAL_11084726</v>
      </c>
      <c r="AO1101" s="60">
        <f t="shared" ref="AO1101" si="13285">IF(OR(AB1101="",AB1101=0),0,COUNTIF(Codificacion,AM1101))</f>
        <v>2</v>
      </c>
      <c r="AP1101" s="61">
        <f t="array" ref="AP1101">MIN(IF(Codificacion=AM1101,Total_Cotizacion,""))</f>
        <v>11084726</v>
      </c>
      <c r="AQ1101" s="62" t="b">
        <f t="shared" si="13269"/>
        <v>1</v>
      </c>
      <c r="AR1101" s="51" t="str">
        <f t="shared" ref="AR1101" si="13286">IF(COUNTIF(Codificacion2,CONCATENATE(AM1101,"_VAL_",AB1101))&gt;1,"Empate","")</f>
        <v/>
      </c>
      <c r="AS1101" s="63" t="str">
        <f t="shared" si="12976"/>
        <v>X</v>
      </c>
      <c r="AT1101" s="59" t="str">
        <f t="shared" si="13271"/>
        <v>ALI_22_SEG_10_X</v>
      </c>
      <c r="AU1101" s="63">
        <f t="shared" ref="AU1101" si="13287">IF(AND(COUNTIF(Codificacion3,AT1101)&lt;AO1101),1,COUNTIF(Codificacion3,AT1101))</f>
        <v>1</v>
      </c>
      <c r="AV1101" s="62" t="str">
        <f t="shared" si="13273"/>
        <v>Cotizacion Seleccionada</v>
      </c>
      <c r="AW1101" s="53"/>
      <c r="AX1101" s="51" t="str">
        <f t="shared" si="13274"/>
        <v>ALI_22_SEG_10VERDADERO</v>
      </c>
      <c r="AY1101" s="51">
        <f t="shared" si="13255"/>
        <v>1</v>
      </c>
      <c r="AZ1101" s="64" t="b">
        <f t="shared" si="13275"/>
        <v>0</v>
      </c>
    </row>
    <row r="1102" spans="1:52" x14ac:dyDescent="0.2">
      <c r="A1102" s="50" t="str">
        <f t="shared" si="13218"/>
        <v>ALI_22_SEG_11</v>
      </c>
      <c r="B1102" s="51" t="s">
        <v>133</v>
      </c>
      <c r="C1102" s="52">
        <v>22</v>
      </c>
      <c r="D1102" s="52">
        <f t="shared" ref="D1102" si="13288">IF(ISERROR(VLOOKUP(E1102,Proveedores,2,FALSE)),"",VLOOKUP(E1102,Proveedores,2,FALSE))</f>
        <v>2093</v>
      </c>
      <c r="E1102" s="53" t="s">
        <v>134</v>
      </c>
      <c r="F1102" s="54">
        <v>335</v>
      </c>
      <c r="G1102" s="53" t="s">
        <v>105</v>
      </c>
      <c r="H1102" s="53" t="s">
        <v>123</v>
      </c>
      <c r="I1102" s="52">
        <v>11</v>
      </c>
      <c r="J1102" s="53" t="s">
        <v>58</v>
      </c>
      <c r="K1102" s="55">
        <v>44835</v>
      </c>
      <c r="L1102" s="56">
        <v>0</v>
      </c>
      <c r="M1102" s="56">
        <v>9039</v>
      </c>
      <c r="N1102" s="56">
        <v>4872</v>
      </c>
      <c r="O1102" s="56">
        <v>433</v>
      </c>
      <c r="P1102" s="57">
        <v>0</v>
      </c>
      <c r="Q1102" s="58"/>
      <c r="R1102" s="57">
        <v>0</v>
      </c>
      <c r="S1102" s="57">
        <v>761</v>
      </c>
      <c r="T1102" s="58">
        <v>0</v>
      </c>
      <c r="U1102" s="57">
        <v>761</v>
      </c>
      <c r="V1102" s="57">
        <v>761</v>
      </c>
      <c r="W1102" s="58">
        <v>0</v>
      </c>
      <c r="X1102" s="57">
        <v>761</v>
      </c>
      <c r="Y1102" s="57">
        <v>761</v>
      </c>
      <c r="Z1102" s="58">
        <v>0</v>
      </c>
      <c r="AA1102" s="57">
        <v>761</v>
      </c>
      <c r="AB1102" s="57">
        <v>10915784</v>
      </c>
      <c r="AC1102" s="53" t="str">
        <f t="shared" si="13257"/>
        <v>Registro Valido</v>
      </c>
      <c r="AD1102" s="57">
        <f t="shared" ref="AD1102" si="13289">IF(OR(ISERROR(VLOOKUP(CONCATENATE("ALI_",$C1102,"_SEG_",$I1102,"_PROV_",$D1102),Catalogo_Precios,AD$8,FALSE)),L1102=0),0,VLOOKUP(CONCATENATE("ALI_",$C1102,"_SEG_",$I1102,"_PROV_",$D1102),Catalogo_Precios,AD$8,FALSE))</f>
        <v>0</v>
      </c>
      <c r="AE1102" s="57">
        <f t="shared" ref="AE1102" si="13290">IF(OR(ISERROR(VLOOKUP(CONCATENATE("ALI_",$C1102,"_SEG_",$I1102,"_PROV_",$D1102),Catalogo_Precios,AE$8,FALSE)),M1102=0),0,VLOOKUP(CONCATENATE("ALI_",$C1102,"_SEG_",$I1102,"_PROV_",$D1102),Catalogo_Precios,AE$8,FALSE))</f>
        <v>761</v>
      </c>
      <c r="AF1102" s="57">
        <f t="shared" ref="AF1102" si="13291">IF(OR(ISERROR(VLOOKUP(CONCATENATE("ALI_",$C1102,"_SEG_",$I1102,"_PROV_",$D1102),Catalogo_Precios,AF$8,FALSE)),N1102=0),0,VLOOKUP(CONCATENATE("ALI_",$C1102,"_SEG_",$I1102,"_PROV_",$D1102),Catalogo_Precios,AF$8,FALSE))</f>
        <v>761</v>
      </c>
      <c r="AG1102" s="57">
        <f t="shared" ref="AG1102" si="13292">IF(OR(ISERROR(VLOOKUP(CONCATENATE("ALI_",$C1102,"_SEG_",$I1102,"_PROV_",$D1102),Catalogo_Precios,AG$8,FALSE)),O1102=0),0,VLOOKUP(CONCATENATE("ALI_",$C1102,"_SEG_",$I1102,"_PROV_",$D1102),Catalogo_Precios,AG$8,FALSE))</f>
        <v>761</v>
      </c>
      <c r="AH1102" s="57">
        <f t="shared" ref="AH1102" si="13293">IF(OR(ISERROR(VLOOKUP(CONCATENATE("ALI_",$C1102,"_SEG_",$I1102,"_PROV_",$D1102),Catalogo_Precios,AH$8,FALSE)),L1102=0),0,VLOOKUP(CONCATENATE("ALI_",$C1102,"_SEG_",$I1102,"_PROV_",$D1102),Catalogo_Precios,AH$8,FALSE))</f>
        <v>0</v>
      </c>
      <c r="AI1102" s="57">
        <f t="shared" ref="AI1102" si="13294">IF(OR(ISERROR(VLOOKUP(CONCATENATE("ALI_",$C1102,"_SEG_",$I1102,"_PROV_",$D1102),Catalogo_Precios,AI$8,FALSE)),M1102=0),0,VLOOKUP(CONCATENATE("ALI_",$C1102,"_SEG_",$I1102,"_PROV_",$D1102),Catalogo_Precios,AI$8,FALSE))</f>
        <v>742</v>
      </c>
      <c r="AJ1102" s="57">
        <f t="shared" ref="AJ1102" si="13295">IF(OR(ISERROR(VLOOKUP(CONCATENATE("ALI_",$C1102,"_SEG_",$I1102,"_PROV_",$D1102),Catalogo_Precios,AJ$8,FALSE)),N1102=0),0,VLOOKUP(CONCATENATE("ALI_",$C1102,"_SEG_",$I1102,"_PROV_",$D1102),Catalogo_Precios,AJ$8,FALSE))</f>
        <v>742</v>
      </c>
      <c r="AK1102" s="57">
        <f t="shared" ref="AK1102" si="13296">IF(OR(ISERROR(VLOOKUP(CONCATENATE("ALI_",$C1102,"_SEG_",$I1102,"_PROV_",$D1102),Catalogo_Precios,AK$8,FALSE)),O1102=0),0,VLOOKUP(CONCATENATE("ALI_",$C1102,"_SEG_",$I1102,"_PROV_",$D1102),Catalogo_Precios,AK$8,FALSE))</f>
        <v>742</v>
      </c>
      <c r="AL1102" s="53"/>
      <c r="AM1102" s="59" t="str">
        <f t="shared" si="13266"/>
        <v>ALI_22_SEG_11</v>
      </c>
      <c r="AN1102" s="59" t="str">
        <f t="shared" si="13267"/>
        <v>ALI_22_SEG_11_VAL_10915784</v>
      </c>
      <c r="AO1102" s="60">
        <f t="shared" ref="AO1102" si="13297">IF(OR(AB1102="",AB1102=0),0,COUNTIF(Codificacion,AM1102))</f>
        <v>2</v>
      </c>
      <c r="AP1102" s="61">
        <f t="array" ref="AP1102">MIN(IF(Codificacion=AM1102,Total_Cotizacion,""))</f>
        <v>10915784</v>
      </c>
      <c r="AQ1102" s="62" t="b">
        <f t="shared" si="13269"/>
        <v>1</v>
      </c>
      <c r="AR1102" s="51" t="str">
        <f t="shared" ref="AR1102" si="13298">IF(COUNTIF(Codificacion2,CONCATENATE(AM1102,"_VAL_",AB1102))&gt;1,"Empate","")</f>
        <v/>
      </c>
      <c r="AS1102" s="63" t="str">
        <f t="shared" si="12976"/>
        <v>X</v>
      </c>
      <c r="AT1102" s="59" t="str">
        <f t="shared" si="13271"/>
        <v>ALI_22_SEG_11_X</v>
      </c>
      <c r="AU1102" s="63">
        <f t="shared" ref="AU1102" si="13299">IF(AND(COUNTIF(Codificacion3,AT1102)&lt;AO1102),1,COUNTIF(Codificacion3,AT1102))</f>
        <v>1</v>
      </c>
      <c r="AV1102" s="62" t="str">
        <f t="shared" si="13273"/>
        <v>Cotizacion Seleccionada</v>
      </c>
      <c r="AW1102" s="53"/>
      <c r="AX1102" s="51" t="str">
        <f t="shared" si="13274"/>
        <v>ALI_22_SEG_11VERDADERO</v>
      </c>
      <c r="AY1102" s="51">
        <f t="shared" si="13255"/>
        <v>1</v>
      </c>
      <c r="AZ1102" s="64" t="b">
        <f t="shared" si="13275"/>
        <v>0</v>
      </c>
    </row>
    <row r="1103" spans="1:52" x14ac:dyDescent="0.2">
      <c r="A1103" s="50" t="b">
        <f t="shared" si="13218"/>
        <v>0</v>
      </c>
      <c r="B1103" s="51" t="s">
        <v>133</v>
      </c>
      <c r="C1103" s="52">
        <v>22</v>
      </c>
      <c r="D1103" s="52">
        <f t="shared" ref="D1103" si="13300">IF(ISERROR(VLOOKUP(E1103,Proveedores,2,FALSE)),"",VLOOKUP(E1103,Proveedores,2,FALSE))</f>
        <v>2093</v>
      </c>
      <c r="E1103" s="53" t="s">
        <v>134</v>
      </c>
      <c r="F1103" s="54">
        <v>336</v>
      </c>
      <c r="G1103" s="53" t="s">
        <v>105</v>
      </c>
      <c r="H1103" s="53" t="s">
        <v>123</v>
      </c>
      <c r="I1103" s="52">
        <v>12</v>
      </c>
      <c r="J1103" s="53" t="s">
        <v>58</v>
      </c>
      <c r="K1103" s="55">
        <v>44835</v>
      </c>
      <c r="L1103" s="56">
        <v>0</v>
      </c>
      <c r="M1103" s="56">
        <v>8202</v>
      </c>
      <c r="N1103" s="56">
        <v>4422</v>
      </c>
      <c r="O1103" s="56">
        <v>393</v>
      </c>
      <c r="P1103" s="57">
        <v>0</v>
      </c>
      <c r="Q1103" s="58"/>
      <c r="R1103" s="57">
        <v>0</v>
      </c>
      <c r="S1103" s="57">
        <v>761</v>
      </c>
      <c r="T1103" s="58">
        <v>0</v>
      </c>
      <c r="U1103" s="57">
        <v>761</v>
      </c>
      <c r="V1103" s="57">
        <v>761</v>
      </c>
      <c r="W1103" s="58">
        <v>0</v>
      </c>
      <c r="X1103" s="57">
        <v>761</v>
      </c>
      <c r="Y1103" s="57">
        <v>761</v>
      </c>
      <c r="Z1103" s="58">
        <v>0</v>
      </c>
      <c r="AA1103" s="57">
        <v>761</v>
      </c>
      <c r="AB1103" s="57">
        <v>9905937</v>
      </c>
      <c r="AC1103" s="53" t="str">
        <f t="shared" si="13257"/>
        <v>Registro Valido</v>
      </c>
      <c r="AD1103" s="57">
        <f t="shared" ref="AD1103" si="13301">IF(OR(ISERROR(VLOOKUP(CONCATENATE("ALI_",$C1103,"_SEG_",$I1103,"_PROV_",$D1103),Catalogo_Precios,AD$8,FALSE)),L1103=0),0,VLOOKUP(CONCATENATE("ALI_",$C1103,"_SEG_",$I1103,"_PROV_",$D1103),Catalogo_Precios,AD$8,FALSE))</f>
        <v>0</v>
      </c>
      <c r="AE1103" s="57">
        <f t="shared" ref="AE1103" si="13302">IF(OR(ISERROR(VLOOKUP(CONCATENATE("ALI_",$C1103,"_SEG_",$I1103,"_PROV_",$D1103),Catalogo_Precios,AE$8,FALSE)),M1103=0),0,VLOOKUP(CONCATENATE("ALI_",$C1103,"_SEG_",$I1103,"_PROV_",$D1103),Catalogo_Precios,AE$8,FALSE))</f>
        <v>761</v>
      </c>
      <c r="AF1103" s="57">
        <f t="shared" ref="AF1103" si="13303">IF(OR(ISERROR(VLOOKUP(CONCATENATE("ALI_",$C1103,"_SEG_",$I1103,"_PROV_",$D1103),Catalogo_Precios,AF$8,FALSE)),N1103=0),0,VLOOKUP(CONCATENATE("ALI_",$C1103,"_SEG_",$I1103,"_PROV_",$D1103),Catalogo_Precios,AF$8,FALSE))</f>
        <v>761</v>
      </c>
      <c r="AG1103" s="57">
        <f t="shared" ref="AG1103" si="13304">IF(OR(ISERROR(VLOOKUP(CONCATENATE("ALI_",$C1103,"_SEG_",$I1103,"_PROV_",$D1103),Catalogo_Precios,AG$8,FALSE)),O1103=0),0,VLOOKUP(CONCATENATE("ALI_",$C1103,"_SEG_",$I1103,"_PROV_",$D1103),Catalogo_Precios,AG$8,FALSE))</f>
        <v>761</v>
      </c>
      <c r="AH1103" s="57">
        <f t="shared" ref="AH1103" si="13305">IF(OR(ISERROR(VLOOKUP(CONCATENATE("ALI_",$C1103,"_SEG_",$I1103,"_PROV_",$D1103),Catalogo_Precios,AH$8,FALSE)),L1103=0),0,VLOOKUP(CONCATENATE("ALI_",$C1103,"_SEG_",$I1103,"_PROV_",$D1103),Catalogo_Precios,AH$8,FALSE))</f>
        <v>0</v>
      </c>
      <c r="AI1103" s="57">
        <f t="shared" ref="AI1103" si="13306">IF(OR(ISERROR(VLOOKUP(CONCATENATE("ALI_",$C1103,"_SEG_",$I1103,"_PROV_",$D1103),Catalogo_Precios,AI$8,FALSE)),M1103=0),0,VLOOKUP(CONCATENATE("ALI_",$C1103,"_SEG_",$I1103,"_PROV_",$D1103),Catalogo_Precios,AI$8,FALSE))</f>
        <v>742</v>
      </c>
      <c r="AJ1103" s="57">
        <f t="shared" ref="AJ1103" si="13307">IF(OR(ISERROR(VLOOKUP(CONCATENATE("ALI_",$C1103,"_SEG_",$I1103,"_PROV_",$D1103),Catalogo_Precios,AJ$8,FALSE)),N1103=0),0,VLOOKUP(CONCATENATE("ALI_",$C1103,"_SEG_",$I1103,"_PROV_",$D1103),Catalogo_Precios,AJ$8,FALSE))</f>
        <v>742</v>
      </c>
      <c r="AK1103" s="57">
        <f t="shared" ref="AK1103" si="13308">IF(OR(ISERROR(VLOOKUP(CONCATENATE("ALI_",$C1103,"_SEG_",$I1103,"_PROV_",$D1103),Catalogo_Precios,AK$8,FALSE)),O1103=0),0,VLOOKUP(CONCATENATE("ALI_",$C1103,"_SEG_",$I1103,"_PROV_",$D1103),Catalogo_Precios,AK$8,FALSE))</f>
        <v>742</v>
      </c>
      <c r="AL1103" s="53"/>
      <c r="AM1103" s="59" t="str">
        <f t="shared" si="13266"/>
        <v>ALI_22_SEG_12</v>
      </c>
      <c r="AN1103" s="59" t="str">
        <f t="shared" si="13267"/>
        <v>ALI_22_SEG_12_VAL_9905937</v>
      </c>
      <c r="AO1103" s="60">
        <f t="shared" ref="AO1103" si="13309">IF(OR(AB1103="",AB1103=0),0,COUNTIF(Codificacion,AM1103))</f>
        <v>3</v>
      </c>
      <c r="AP1103" s="61">
        <f t="array" ref="AP1103">MIN(IF(Codificacion=AM1103,Total_Cotizacion,""))</f>
        <v>7726891.2000000002</v>
      </c>
      <c r="AQ1103" s="62" t="b">
        <f t="shared" si="13269"/>
        <v>0</v>
      </c>
      <c r="AR1103" s="51" t="str">
        <f t="shared" ref="AR1103" si="13310">IF(COUNTIF(Codificacion2,CONCATENATE(AM1103,"_VAL_",AB1103))&gt;1,"Empate","")</f>
        <v/>
      </c>
      <c r="AS1103" s="63" t="str">
        <f t="shared" si="12976"/>
        <v/>
      </c>
      <c r="AT1103" s="59" t="str">
        <f t="shared" si="13271"/>
        <v>ALI_22_SEG_12_</v>
      </c>
      <c r="AU1103" s="63">
        <f t="shared" ref="AU1103" si="13311">IF(AND(COUNTIF(Codificacion3,AT1103)&lt;AO1103),1,COUNTIF(Codificacion3,AT1103))</f>
        <v>1</v>
      </c>
      <c r="AV1103" s="62" t="str">
        <f t="shared" si="13273"/>
        <v>No Seleccionada</v>
      </c>
      <c r="AW1103" s="53"/>
      <c r="AX1103" s="51" t="str">
        <f t="shared" si="13274"/>
        <v>ALI_22_SEG_12FALSO</v>
      </c>
      <c r="AY1103" s="51">
        <f t="shared" si="13255"/>
        <v>2</v>
      </c>
      <c r="AZ1103" s="64" t="b">
        <f t="shared" si="13275"/>
        <v>0</v>
      </c>
    </row>
    <row r="1104" spans="1:52" x14ac:dyDescent="0.2">
      <c r="A1104" s="50" t="str">
        <f t="shared" si="13218"/>
        <v>ALI_22_SEG_13</v>
      </c>
      <c r="B1104" s="51" t="s">
        <v>133</v>
      </c>
      <c r="C1104" s="52">
        <v>22</v>
      </c>
      <c r="D1104" s="52">
        <f t="shared" ref="D1104" si="13312">IF(ISERROR(VLOOKUP(E1104,Proveedores,2,FALSE)),"",VLOOKUP(E1104,Proveedores,2,FALSE))</f>
        <v>2093</v>
      </c>
      <c r="E1104" s="53" t="s">
        <v>134</v>
      </c>
      <c r="F1104" s="54">
        <v>337</v>
      </c>
      <c r="G1104" s="53" t="s">
        <v>105</v>
      </c>
      <c r="H1104" s="53" t="s">
        <v>123</v>
      </c>
      <c r="I1104" s="52">
        <v>13</v>
      </c>
      <c r="J1104" s="53" t="s">
        <v>58</v>
      </c>
      <c r="K1104" s="55">
        <v>44835</v>
      </c>
      <c r="L1104" s="56">
        <v>0</v>
      </c>
      <c r="M1104" s="56">
        <v>8709</v>
      </c>
      <c r="N1104" s="56">
        <v>4694</v>
      </c>
      <c r="O1104" s="56">
        <v>417</v>
      </c>
      <c r="P1104" s="57">
        <v>0</v>
      </c>
      <c r="Q1104" s="58"/>
      <c r="R1104" s="57">
        <v>0</v>
      </c>
      <c r="S1104" s="57">
        <v>761</v>
      </c>
      <c r="T1104" s="58">
        <v>0</v>
      </c>
      <c r="U1104" s="57">
        <v>761</v>
      </c>
      <c r="V1104" s="57">
        <v>761</v>
      </c>
      <c r="W1104" s="58">
        <v>0</v>
      </c>
      <c r="X1104" s="57">
        <v>761</v>
      </c>
      <c r="Y1104" s="57">
        <v>761</v>
      </c>
      <c r="Z1104" s="58">
        <v>0</v>
      </c>
      <c r="AA1104" s="57">
        <v>761</v>
      </c>
      <c r="AB1104" s="57">
        <v>10517020</v>
      </c>
      <c r="AC1104" s="53" t="str">
        <f t="shared" si="13257"/>
        <v>Registro Valido</v>
      </c>
      <c r="AD1104" s="57">
        <f t="shared" ref="AD1104" si="13313">IF(OR(ISERROR(VLOOKUP(CONCATENATE("ALI_",$C1104,"_SEG_",$I1104,"_PROV_",$D1104),Catalogo_Precios,AD$8,FALSE)),L1104=0),0,VLOOKUP(CONCATENATE("ALI_",$C1104,"_SEG_",$I1104,"_PROV_",$D1104),Catalogo_Precios,AD$8,FALSE))</f>
        <v>0</v>
      </c>
      <c r="AE1104" s="57">
        <f t="shared" ref="AE1104" si="13314">IF(OR(ISERROR(VLOOKUP(CONCATENATE("ALI_",$C1104,"_SEG_",$I1104,"_PROV_",$D1104),Catalogo_Precios,AE$8,FALSE)),M1104=0),0,VLOOKUP(CONCATENATE("ALI_",$C1104,"_SEG_",$I1104,"_PROV_",$D1104),Catalogo_Precios,AE$8,FALSE))</f>
        <v>761</v>
      </c>
      <c r="AF1104" s="57">
        <f t="shared" ref="AF1104" si="13315">IF(OR(ISERROR(VLOOKUP(CONCATENATE("ALI_",$C1104,"_SEG_",$I1104,"_PROV_",$D1104),Catalogo_Precios,AF$8,FALSE)),N1104=0),0,VLOOKUP(CONCATENATE("ALI_",$C1104,"_SEG_",$I1104,"_PROV_",$D1104),Catalogo_Precios,AF$8,FALSE))</f>
        <v>761</v>
      </c>
      <c r="AG1104" s="57">
        <f t="shared" ref="AG1104" si="13316">IF(OR(ISERROR(VLOOKUP(CONCATENATE("ALI_",$C1104,"_SEG_",$I1104,"_PROV_",$D1104),Catalogo_Precios,AG$8,FALSE)),O1104=0),0,VLOOKUP(CONCATENATE("ALI_",$C1104,"_SEG_",$I1104,"_PROV_",$D1104),Catalogo_Precios,AG$8,FALSE))</f>
        <v>761</v>
      </c>
      <c r="AH1104" s="57">
        <f t="shared" ref="AH1104" si="13317">IF(OR(ISERROR(VLOOKUP(CONCATENATE("ALI_",$C1104,"_SEG_",$I1104,"_PROV_",$D1104),Catalogo_Precios,AH$8,FALSE)),L1104=0),0,VLOOKUP(CONCATENATE("ALI_",$C1104,"_SEG_",$I1104,"_PROV_",$D1104),Catalogo_Precios,AH$8,FALSE))</f>
        <v>0</v>
      </c>
      <c r="AI1104" s="57">
        <f t="shared" ref="AI1104" si="13318">IF(OR(ISERROR(VLOOKUP(CONCATENATE("ALI_",$C1104,"_SEG_",$I1104,"_PROV_",$D1104),Catalogo_Precios,AI$8,FALSE)),M1104=0),0,VLOOKUP(CONCATENATE("ALI_",$C1104,"_SEG_",$I1104,"_PROV_",$D1104),Catalogo_Precios,AI$8,FALSE))</f>
        <v>742</v>
      </c>
      <c r="AJ1104" s="57">
        <f t="shared" ref="AJ1104" si="13319">IF(OR(ISERROR(VLOOKUP(CONCATENATE("ALI_",$C1104,"_SEG_",$I1104,"_PROV_",$D1104),Catalogo_Precios,AJ$8,FALSE)),N1104=0),0,VLOOKUP(CONCATENATE("ALI_",$C1104,"_SEG_",$I1104,"_PROV_",$D1104),Catalogo_Precios,AJ$8,FALSE))</f>
        <v>742</v>
      </c>
      <c r="AK1104" s="57">
        <f t="shared" ref="AK1104" si="13320">IF(OR(ISERROR(VLOOKUP(CONCATENATE("ALI_",$C1104,"_SEG_",$I1104,"_PROV_",$D1104),Catalogo_Precios,AK$8,FALSE)),O1104=0),0,VLOOKUP(CONCATENATE("ALI_",$C1104,"_SEG_",$I1104,"_PROV_",$D1104),Catalogo_Precios,AK$8,FALSE))</f>
        <v>742</v>
      </c>
      <c r="AL1104" s="53"/>
      <c r="AM1104" s="59" t="str">
        <f t="shared" si="13266"/>
        <v>ALI_22_SEG_13</v>
      </c>
      <c r="AN1104" s="59" t="str">
        <f t="shared" si="13267"/>
        <v>ALI_22_SEG_13_VAL_10517020</v>
      </c>
      <c r="AO1104" s="60">
        <f t="shared" ref="AO1104" si="13321">IF(OR(AB1104="",AB1104=0),0,COUNTIF(Codificacion,AM1104))</f>
        <v>2</v>
      </c>
      <c r="AP1104" s="61">
        <f t="array" ref="AP1104">MIN(IF(Codificacion=AM1104,Total_Cotizacion,""))</f>
        <v>10517020</v>
      </c>
      <c r="AQ1104" s="62" t="b">
        <f t="shared" si="13269"/>
        <v>1</v>
      </c>
      <c r="AR1104" s="51" t="str">
        <f t="shared" ref="AR1104" si="13322">IF(COUNTIF(Codificacion2,CONCATENATE(AM1104,"_VAL_",AB1104))&gt;1,"Empate","")</f>
        <v/>
      </c>
      <c r="AS1104" s="63" t="str">
        <f t="shared" si="12976"/>
        <v>X</v>
      </c>
      <c r="AT1104" s="59" t="str">
        <f t="shared" si="13271"/>
        <v>ALI_22_SEG_13_X</v>
      </c>
      <c r="AU1104" s="63">
        <f t="shared" ref="AU1104" si="13323">IF(AND(COUNTIF(Codificacion3,AT1104)&lt;AO1104),1,COUNTIF(Codificacion3,AT1104))</f>
        <v>1</v>
      </c>
      <c r="AV1104" s="62" t="str">
        <f t="shared" si="13273"/>
        <v>Cotizacion Seleccionada</v>
      </c>
      <c r="AW1104" s="53"/>
      <c r="AX1104" s="51" t="str">
        <f t="shared" si="13274"/>
        <v>ALI_22_SEG_13VERDADERO</v>
      </c>
      <c r="AY1104" s="51">
        <f t="shared" si="13255"/>
        <v>1</v>
      </c>
      <c r="AZ1104" s="64" t="b">
        <f t="shared" si="13275"/>
        <v>0</v>
      </c>
    </row>
    <row r="1105" spans="1:52" x14ac:dyDescent="0.2">
      <c r="A1105" s="50" t="str">
        <f t="shared" si="13218"/>
        <v>ALI_22_SEG_14</v>
      </c>
      <c r="B1105" s="51" t="s">
        <v>133</v>
      </c>
      <c r="C1105" s="52">
        <v>22</v>
      </c>
      <c r="D1105" s="52">
        <f t="shared" ref="D1105" si="13324">IF(ISERROR(VLOOKUP(E1105,Proveedores,2,FALSE)),"",VLOOKUP(E1105,Proveedores,2,FALSE))</f>
        <v>2093</v>
      </c>
      <c r="E1105" s="53" t="s">
        <v>134</v>
      </c>
      <c r="F1105" s="54">
        <v>338</v>
      </c>
      <c r="G1105" s="53" t="s">
        <v>105</v>
      </c>
      <c r="H1105" s="53" t="s">
        <v>123</v>
      </c>
      <c r="I1105" s="52">
        <v>14</v>
      </c>
      <c r="J1105" s="53" t="s">
        <v>58</v>
      </c>
      <c r="K1105" s="55">
        <v>44835</v>
      </c>
      <c r="L1105" s="56">
        <v>0</v>
      </c>
      <c r="M1105" s="56">
        <v>8631</v>
      </c>
      <c r="N1105" s="56">
        <v>4651</v>
      </c>
      <c r="O1105" s="56">
        <v>414</v>
      </c>
      <c r="P1105" s="57">
        <v>0</v>
      </c>
      <c r="Q1105" s="58"/>
      <c r="R1105" s="57">
        <v>0</v>
      </c>
      <c r="S1105" s="57">
        <v>761</v>
      </c>
      <c r="T1105" s="58">
        <v>0</v>
      </c>
      <c r="U1105" s="57">
        <v>761</v>
      </c>
      <c r="V1105" s="57">
        <v>761</v>
      </c>
      <c r="W1105" s="58">
        <v>0</v>
      </c>
      <c r="X1105" s="57">
        <v>761</v>
      </c>
      <c r="Y1105" s="57">
        <v>761</v>
      </c>
      <c r="Z1105" s="58">
        <v>0</v>
      </c>
      <c r="AA1105" s="57">
        <v>761</v>
      </c>
      <c r="AB1105" s="57">
        <v>10422656</v>
      </c>
      <c r="AC1105" s="53" t="str">
        <f t="shared" si="13257"/>
        <v>Registro Valido</v>
      </c>
      <c r="AD1105" s="57">
        <f t="shared" ref="AD1105" si="13325">IF(OR(ISERROR(VLOOKUP(CONCATENATE("ALI_",$C1105,"_SEG_",$I1105,"_PROV_",$D1105),Catalogo_Precios,AD$8,FALSE)),L1105=0),0,VLOOKUP(CONCATENATE("ALI_",$C1105,"_SEG_",$I1105,"_PROV_",$D1105),Catalogo_Precios,AD$8,FALSE))</f>
        <v>0</v>
      </c>
      <c r="AE1105" s="57">
        <f t="shared" ref="AE1105" si="13326">IF(OR(ISERROR(VLOOKUP(CONCATENATE("ALI_",$C1105,"_SEG_",$I1105,"_PROV_",$D1105),Catalogo_Precios,AE$8,FALSE)),M1105=0),0,VLOOKUP(CONCATENATE("ALI_",$C1105,"_SEG_",$I1105,"_PROV_",$D1105),Catalogo_Precios,AE$8,FALSE))</f>
        <v>761</v>
      </c>
      <c r="AF1105" s="57">
        <f t="shared" ref="AF1105" si="13327">IF(OR(ISERROR(VLOOKUP(CONCATENATE("ALI_",$C1105,"_SEG_",$I1105,"_PROV_",$D1105),Catalogo_Precios,AF$8,FALSE)),N1105=0),0,VLOOKUP(CONCATENATE("ALI_",$C1105,"_SEG_",$I1105,"_PROV_",$D1105),Catalogo_Precios,AF$8,FALSE))</f>
        <v>761</v>
      </c>
      <c r="AG1105" s="57">
        <f t="shared" ref="AG1105" si="13328">IF(OR(ISERROR(VLOOKUP(CONCATENATE("ALI_",$C1105,"_SEG_",$I1105,"_PROV_",$D1105),Catalogo_Precios,AG$8,FALSE)),O1105=0),0,VLOOKUP(CONCATENATE("ALI_",$C1105,"_SEG_",$I1105,"_PROV_",$D1105),Catalogo_Precios,AG$8,FALSE))</f>
        <v>761</v>
      </c>
      <c r="AH1105" s="57">
        <f t="shared" ref="AH1105" si="13329">IF(OR(ISERROR(VLOOKUP(CONCATENATE("ALI_",$C1105,"_SEG_",$I1105,"_PROV_",$D1105),Catalogo_Precios,AH$8,FALSE)),L1105=0),0,VLOOKUP(CONCATENATE("ALI_",$C1105,"_SEG_",$I1105,"_PROV_",$D1105),Catalogo_Precios,AH$8,FALSE))</f>
        <v>0</v>
      </c>
      <c r="AI1105" s="57">
        <f t="shared" ref="AI1105" si="13330">IF(OR(ISERROR(VLOOKUP(CONCATENATE("ALI_",$C1105,"_SEG_",$I1105,"_PROV_",$D1105),Catalogo_Precios,AI$8,FALSE)),M1105=0),0,VLOOKUP(CONCATENATE("ALI_",$C1105,"_SEG_",$I1105,"_PROV_",$D1105),Catalogo_Precios,AI$8,FALSE))</f>
        <v>742</v>
      </c>
      <c r="AJ1105" s="57">
        <f t="shared" ref="AJ1105" si="13331">IF(OR(ISERROR(VLOOKUP(CONCATENATE("ALI_",$C1105,"_SEG_",$I1105,"_PROV_",$D1105),Catalogo_Precios,AJ$8,FALSE)),N1105=0),0,VLOOKUP(CONCATENATE("ALI_",$C1105,"_SEG_",$I1105,"_PROV_",$D1105),Catalogo_Precios,AJ$8,FALSE))</f>
        <v>742</v>
      </c>
      <c r="AK1105" s="57">
        <f t="shared" ref="AK1105" si="13332">IF(OR(ISERROR(VLOOKUP(CONCATENATE("ALI_",$C1105,"_SEG_",$I1105,"_PROV_",$D1105),Catalogo_Precios,AK$8,FALSE)),O1105=0),0,VLOOKUP(CONCATENATE("ALI_",$C1105,"_SEG_",$I1105,"_PROV_",$D1105),Catalogo_Precios,AK$8,FALSE))</f>
        <v>742</v>
      </c>
      <c r="AL1105" s="53"/>
      <c r="AM1105" s="59" t="str">
        <f t="shared" si="13266"/>
        <v>ALI_22_SEG_14</v>
      </c>
      <c r="AN1105" s="59" t="str">
        <f t="shared" si="13267"/>
        <v>ALI_22_SEG_14_VAL_10422656</v>
      </c>
      <c r="AO1105" s="60">
        <f t="shared" ref="AO1105" si="13333">IF(OR(AB1105="",AB1105=0),0,COUNTIF(Codificacion,AM1105))</f>
        <v>2</v>
      </c>
      <c r="AP1105" s="61">
        <f t="array" ref="AP1105">MIN(IF(Codificacion=AM1105,Total_Cotizacion,""))</f>
        <v>10422656</v>
      </c>
      <c r="AQ1105" s="62" t="b">
        <f t="shared" si="13269"/>
        <v>1</v>
      </c>
      <c r="AR1105" s="51" t="str">
        <f t="shared" ref="AR1105" si="13334">IF(COUNTIF(Codificacion2,CONCATENATE(AM1105,"_VAL_",AB1105))&gt;1,"Empate","")</f>
        <v/>
      </c>
      <c r="AS1105" s="63" t="str">
        <f t="shared" si="12976"/>
        <v>X</v>
      </c>
      <c r="AT1105" s="59" t="str">
        <f t="shared" si="13271"/>
        <v>ALI_22_SEG_14_X</v>
      </c>
      <c r="AU1105" s="63">
        <f t="shared" ref="AU1105" si="13335">IF(AND(COUNTIF(Codificacion3,AT1105)&lt;AO1105),1,COUNTIF(Codificacion3,AT1105))</f>
        <v>1</v>
      </c>
      <c r="AV1105" s="62" t="str">
        <f t="shared" si="13273"/>
        <v>Cotizacion Seleccionada</v>
      </c>
      <c r="AW1105" s="53"/>
      <c r="AX1105" s="51" t="str">
        <f t="shared" si="13274"/>
        <v>ALI_22_SEG_14VERDADERO</v>
      </c>
      <c r="AY1105" s="51">
        <f t="shared" si="13255"/>
        <v>1</v>
      </c>
      <c r="AZ1105" s="64" t="b">
        <f t="shared" si="13275"/>
        <v>0</v>
      </c>
    </row>
    <row r="1106" spans="1:52" x14ac:dyDescent="0.2">
      <c r="A1106" s="50" t="str">
        <f t="shared" si="13218"/>
        <v>ALI_22_SEG_15</v>
      </c>
      <c r="B1106" s="51" t="s">
        <v>133</v>
      </c>
      <c r="C1106" s="52">
        <v>22</v>
      </c>
      <c r="D1106" s="52">
        <f t="shared" ref="D1106" si="13336">IF(ISERROR(VLOOKUP(E1106,Proveedores,2,FALSE)),"",VLOOKUP(E1106,Proveedores,2,FALSE))</f>
        <v>2093</v>
      </c>
      <c r="E1106" s="53" t="s">
        <v>134</v>
      </c>
      <c r="F1106" s="54">
        <v>339</v>
      </c>
      <c r="G1106" s="53" t="s">
        <v>105</v>
      </c>
      <c r="H1106" s="53" t="s">
        <v>123</v>
      </c>
      <c r="I1106" s="52">
        <v>15</v>
      </c>
      <c r="J1106" s="53" t="s">
        <v>58</v>
      </c>
      <c r="K1106" s="55">
        <v>44835</v>
      </c>
      <c r="L1106" s="56">
        <v>0</v>
      </c>
      <c r="M1106" s="56">
        <v>8157</v>
      </c>
      <c r="N1106" s="56">
        <v>4397</v>
      </c>
      <c r="O1106" s="56">
        <v>392</v>
      </c>
      <c r="P1106" s="57">
        <v>0</v>
      </c>
      <c r="Q1106" s="58"/>
      <c r="R1106" s="57">
        <v>0</v>
      </c>
      <c r="S1106" s="57">
        <v>761</v>
      </c>
      <c r="T1106" s="58">
        <v>0</v>
      </c>
      <c r="U1106" s="57">
        <v>761</v>
      </c>
      <c r="V1106" s="57">
        <v>761</v>
      </c>
      <c r="W1106" s="58">
        <v>0</v>
      </c>
      <c r="X1106" s="57">
        <v>761</v>
      </c>
      <c r="Y1106" s="57">
        <v>761</v>
      </c>
      <c r="Z1106" s="58">
        <v>0</v>
      </c>
      <c r="AA1106" s="57">
        <v>761</v>
      </c>
      <c r="AB1106" s="57">
        <v>9851906</v>
      </c>
      <c r="AC1106" s="53" t="str">
        <f t="shared" si="13257"/>
        <v>Registro Valido</v>
      </c>
      <c r="AD1106" s="57">
        <f t="shared" ref="AD1106" si="13337">IF(OR(ISERROR(VLOOKUP(CONCATENATE("ALI_",$C1106,"_SEG_",$I1106,"_PROV_",$D1106),Catalogo_Precios,AD$8,FALSE)),L1106=0),0,VLOOKUP(CONCATENATE("ALI_",$C1106,"_SEG_",$I1106,"_PROV_",$D1106),Catalogo_Precios,AD$8,FALSE))</f>
        <v>0</v>
      </c>
      <c r="AE1106" s="57">
        <f t="shared" ref="AE1106" si="13338">IF(OR(ISERROR(VLOOKUP(CONCATENATE("ALI_",$C1106,"_SEG_",$I1106,"_PROV_",$D1106),Catalogo_Precios,AE$8,FALSE)),M1106=0),0,VLOOKUP(CONCATENATE("ALI_",$C1106,"_SEG_",$I1106,"_PROV_",$D1106),Catalogo_Precios,AE$8,FALSE))</f>
        <v>761</v>
      </c>
      <c r="AF1106" s="57">
        <f t="shared" ref="AF1106" si="13339">IF(OR(ISERROR(VLOOKUP(CONCATENATE("ALI_",$C1106,"_SEG_",$I1106,"_PROV_",$D1106),Catalogo_Precios,AF$8,FALSE)),N1106=0),0,VLOOKUP(CONCATENATE("ALI_",$C1106,"_SEG_",$I1106,"_PROV_",$D1106),Catalogo_Precios,AF$8,FALSE))</f>
        <v>761</v>
      </c>
      <c r="AG1106" s="57">
        <f t="shared" ref="AG1106" si="13340">IF(OR(ISERROR(VLOOKUP(CONCATENATE("ALI_",$C1106,"_SEG_",$I1106,"_PROV_",$D1106),Catalogo_Precios,AG$8,FALSE)),O1106=0),0,VLOOKUP(CONCATENATE("ALI_",$C1106,"_SEG_",$I1106,"_PROV_",$D1106),Catalogo_Precios,AG$8,FALSE))</f>
        <v>761</v>
      </c>
      <c r="AH1106" s="57">
        <f t="shared" ref="AH1106" si="13341">IF(OR(ISERROR(VLOOKUP(CONCATENATE("ALI_",$C1106,"_SEG_",$I1106,"_PROV_",$D1106),Catalogo_Precios,AH$8,FALSE)),L1106=0),0,VLOOKUP(CONCATENATE("ALI_",$C1106,"_SEG_",$I1106,"_PROV_",$D1106),Catalogo_Precios,AH$8,FALSE))</f>
        <v>0</v>
      </c>
      <c r="AI1106" s="57">
        <f t="shared" ref="AI1106" si="13342">IF(OR(ISERROR(VLOOKUP(CONCATENATE("ALI_",$C1106,"_SEG_",$I1106,"_PROV_",$D1106),Catalogo_Precios,AI$8,FALSE)),M1106=0),0,VLOOKUP(CONCATENATE("ALI_",$C1106,"_SEG_",$I1106,"_PROV_",$D1106),Catalogo_Precios,AI$8,FALSE))</f>
        <v>742</v>
      </c>
      <c r="AJ1106" s="57">
        <f t="shared" ref="AJ1106" si="13343">IF(OR(ISERROR(VLOOKUP(CONCATENATE("ALI_",$C1106,"_SEG_",$I1106,"_PROV_",$D1106),Catalogo_Precios,AJ$8,FALSE)),N1106=0),0,VLOOKUP(CONCATENATE("ALI_",$C1106,"_SEG_",$I1106,"_PROV_",$D1106),Catalogo_Precios,AJ$8,FALSE))</f>
        <v>742</v>
      </c>
      <c r="AK1106" s="57">
        <f t="shared" ref="AK1106" si="13344">IF(OR(ISERROR(VLOOKUP(CONCATENATE("ALI_",$C1106,"_SEG_",$I1106,"_PROV_",$D1106),Catalogo_Precios,AK$8,FALSE)),O1106=0),0,VLOOKUP(CONCATENATE("ALI_",$C1106,"_SEG_",$I1106,"_PROV_",$D1106),Catalogo_Precios,AK$8,FALSE))</f>
        <v>742</v>
      </c>
      <c r="AL1106" s="53"/>
      <c r="AM1106" s="59" t="str">
        <f t="shared" si="13266"/>
        <v>ALI_22_SEG_15</v>
      </c>
      <c r="AN1106" s="59" t="str">
        <f t="shared" si="13267"/>
        <v>ALI_22_SEG_15_VAL_9851906</v>
      </c>
      <c r="AO1106" s="60">
        <f t="shared" ref="AO1106" si="13345">IF(OR(AB1106="",AB1106=0),0,COUNTIF(Codificacion,AM1106))</f>
        <v>3</v>
      </c>
      <c r="AP1106" s="61">
        <f t="array" ref="AP1106">MIN(IF(Codificacion=AM1106,Total_Cotizacion,""))</f>
        <v>9851906</v>
      </c>
      <c r="AQ1106" s="62" t="b">
        <f t="shared" si="13269"/>
        <v>1</v>
      </c>
      <c r="AR1106" s="51" t="str">
        <f t="shared" ref="AR1106" si="13346">IF(COUNTIF(Codificacion2,CONCATENATE(AM1106,"_VAL_",AB1106))&gt;1,"Empate","")</f>
        <v/>
      </c>
      <c r="AS1106" s="63" t="str">
        <f t="shared" si="12976"/>
        <v>X</v>
      </c>
      <c r="AT1106" s="59" t="str">
        <f t="shared" si="13271"/>
        <v>ALI_22_SEG_15_X</v>
      </c>
      <c r="AU1106" s="63">
        <f t="shared" ref="AU1106" si="13347">IF(AND(COUNTIF(Codificacion3,AT1106)&lt;AO1106),1,COUNTIF(Codificacion3,AT1106))</f>
        <v>1</v>
      </c>
      <c r="AV1106" s="62" t="str">
        <f t="shared" si="13273"/>
        <v>Cotizacion Seleccionada</v>
      </c>
      <c r="AW1106" s="53"/>
      <c r="AX1106" s="51" t="str">
        <f t="shared" si="13274"/>
        <v>ALI_22_SEG_15VERDADERO</v>
      </c>
      <c r="AY1106" s="51">
        <f t="shared" si="13255"/>
        <v>1</v>
      </c>
      <c r="AZ1106" s="64" t="b">
        <f t="shared" si="13275"/>
        <v>0</v>
      </c>
    </row>
    <row r="1107" spans="1:52" x14ac:dyDescent="0.2">
      <c r="A1107" s="50" t="b">
        <f t="shared" si="13218"/>
        <v>0</v>
      </c>
      <c r="B1107" s="51" t="s">
        <v>133</v>
      </c>
      <c r="C1107" s="52">
        <v>46</v>
      </c>
      <c r="D1107" s="52">
        <f t="shared" ref="D1107" si="13348">IF(ISERROR(VLOOKUP(E1107,Proveedores,2,FALSE)),"",VLOOKUP(E1107,Proveedores,2,FALSE))</f>
        <v>2093</v>
      </c>
      <c r="E1107" s="53" t="s">
        <v>134</v>
      </c>
      <c r="F1107" s="54">
        <v>389</v>
      </c>
      <c r="G1107" s="53" t="s">
        <v>105</v>
      </c>
      <c r="H1107" s="53" t="s">
        <v>124</v>
      </c>
      <c r="I1107" s="52">
        <v>1</v>
      </c>
      <c r="J1107" s="53" t="s">
        <v>58</v>
      </c>
      <c r="K1107" s="55">
        <v>44835</v>
      </c>
      <c r="L1107" s="56">
        <v>7438</v>
      </c>
      <c r="M1107" s="56">
        <v>9503</v>
      </c>
      <c r="N1107" s="56">
        <v>5083</v>
      </c>
      <c r="O1107" s="56">
        <v>453</v>
      </c>
      <c r="P1107" s="57">
        <v>967</v>
      </c>
      <c r="Q1107" s="58">
        <v>0</v>
      </c>
      <c r="R1107" s="57">
        <v>967</v>
      </c>
      <c r="S1107" s="57">
        <v>967</v>
      </c>
      <c r="T1107" s="58">
        <v>0</v>
      </c>
      <c r="U1107" s="57">
        <v>967</v>
      </c>
      <c r="V1107" s="57">
        <v>967</v>
      </c>
      <c r="W1107" s="58">
        <v>0</v>
      </c>
      <c r="X1107" s="57">
        <v>967</v>
      </c>
      <c r="Y1107" s="57">
        <v>967</v>
      </c>
      <c r="Z1107" s="58">
        <v>0</v>
      </c>
      <c r="AA1107" s="57">
        <v>967</v>
      </c>
      <c r="AB1107" s="57">
        <v>21735259</v>
      </c>
      <c r="AC1107" s="53" t="str">
        <f t="shared" si="13257"/>
        <v>Registro Valido</v>
      </c>
      <c r="AD1107" s="57">
        <f t="shared" ref="AD1107" si="13349">IF(OR(ISERROR(VLOOKUP(CONCATENATE("ALI_",$C1107,"_SEG_",$I1107,"_PROV_",$D1107),Catalogo_Precios,AD$8,FALSE)),L1107=0),0,VLOOKUP(CONCATENATE("ALI_",$C1107,"_SEG_",$I1107,"_PROV_",$D1107),Catalogo_Precios,AD$8,FALSE))</f>
        <v>967</v>
      </c>
      <c r="AE1107" s="57">
        <f t="shared" ref="AE1107" si="13350">IF(OR(ISERROR(VLOOKUP(CONCATENATE("ALI_",$C1107,"_SEG_",$I1107,"_PROV_",$D1107),Catalogo_Precios,AE$8,FALSE)),M1107=0),0,VLOOKUP(CONCATENATE("ALI_",$C1107,"_SEG_",$I1107,"_PROV_",$D1107),Catalogo_Precios,AE$8,FALSE))</f>
        <v>967</v>
      </c>
      <c r="AF1107" s="57">
        <f t="shared" ref="AF1107" si="13351">IF(OR(ISERROR(VLOOKUP(CONCATENATE("ALI_",$C1107,"_SEG_",$I1107,"_PROV_",$D1107),Catalogo_Precios,AF$8,FALSE)),N1107=0),0,VLOOKUP(CONCATENATE("ALI_",$C1107,"_SEG_",$I1107,"_PROV_",$D1107),Catalogo_Precios,AF$8,FALSE))</f>
        <v>967</v>
      </c>
      <c r="AG1107" s="57">
        <f t="shared" ref="AG1107" si="13352">IF(OR(ISERROR(VLOOKUP(CONCATENATE("ALI_",$C1107,"_SEG_",$I1107,"_PROV_",$D1107),Catalogo_Precios,AG$8,FALSE)),O1107=0),0,VLOOKUP(CONCATENATE("ALI_",$C1107,"_SEG_",$I1107,"_PROV_",$D1107),Catalogo_Precios,AG$8,FALSE))</f>
        <v>967</v>
      </c>
      <c r="AH1107" s="57">
        <f t="shared" ref="AH1107" si="13353">IF(OR(ISERROR(VLOOKUP(CONCATENATE("ALI_",$C1107,"_SEG_",$I1107,"_PROV_",$D1107),Catalogo_Precios,AH$8,FALSE)),L1107=0),0,VLOOKUP(CONCATENATE("ALI_",$C1107,"_SEG_",$I1107,"_PROV_",$D1107),Catalogo_Precios,AH$8,FALSE))</f>
        <v>941</v>
      </c>
      <c r="AI1107" s="57">
        <f t="shared" ref="AI1107" si="13354">IF(OR(ISERROR(VLOOKUP(CONCATENATE("ALI_",$C1107,"_SEG_",$I1107,"_PROV_",$D1107),Catalogo_Precios,AI$8,FALSE)),M1107=0),0,VLOOKUP(CONCATENATE("ALI_",$C1107,"_SEG_",$I1107,"_PROV_",$D1107),Catalogo_Precios,AI$8,FALSE))</f>
        <v>941</v>
      </c>
      <c r="AJ1107" s="57">
        <f t="shared" ref="AJ1107" si="13355">IF(OR(ISERROR(VLOOKUP(CONCATENATE("ALI_",$C1107,"_SEG_",$I1107,"_PROV_",$D1107),Catalogo_Precios,AJ$8,FALSE)),N1107=0),0,VLOOKUP(CONCATENATE("ALI_",$C1107,"_SEG_",$I1107,"_PROV_",$D1107),Catalogo_Precios,AJ$8,FALSE))</f>
        <v>941</v>
      </c>
      <c r="AK1107" s="57">
        <f t="shared" ref="AK1107" si="13356">IF(OR(ISERROR(VLOOKUP(CONCATENATE("ALI_",$C1107,"_SEG_",$I1107,"_PROV_",$D1107),Catalogo_Precios,AK$8,FALSE)),O1107=0),0,VLOOKUP(CONCATENATE("ALI_",$C1107,"_SEG_",$I1107,"_PROV_",$D1107),Catalogo_Precios,AK$8,FALSE))</f>
        <v>941</v>
      </c>
      <c r="AL1107" s="53"/>
      <c r="AM1107" s="59" t="str">
        <f t="shared" si="13266"/>
        <v>ALI_46_SEG_1</v>
      </c>
      <c r="AN1107" s="59" t="str">
        <f t="shared" si="13267"/>
        <v>ALI_46_SEG_1_VAL_21735259</v>
      </c>
      <c r="AO1107" s="60">
        <f t="shared" ref="AO1107" si="13357">IF(OR(AB1107="",AB1107=0),0,COUNTIF(Codificacion,AM1107))</f>
        <v>3</v>
      </c>
      <c r="AP1107" s="61">
        <f t="array" ref="AP1107">MIN(IF(Codificacion=AM1107,Total_Cotizacion,""))</f>
        <v>20431143.460000001</v>
      </c>
      <c r="AQ1107" s="62" t="b">
        <f t="shared" si="13269"/>
        <v>0</v>
      </c>
      <c r="AR1107" s="51" t="str">
        <f t="shared" ref="AR1107" si="13358">IF(COUNTIF(Codificacion2,CONCATENATE(AM1107,"_VAL_",AB1107))&gt;1,"Empate","")</f>
        <v/>
      </c>
      <c r="AS1107" s="63" t="str">
        <f t="shared" si="12976"/>
        <v/>
      </c>
      <c r="AT1107" s="59" t="str">
        <f t="shared" si="13271"/>
        <v>ALI_46_SEG_1_</v>
      </c>
      <c r="AU1107" s="63">
        <f t="shared" ref="AU1107" si="13359">IF(AND(COUNTIF(Codificacion3,AT1107)&lt;AO1107),1,COUNTIF(Codificacion3,AT1107))</f>
        <v>1</v>
      </c>
      <c r="AV1107" s="62" t="str">
        <f t="shared" si="13273"/>
        <v>No Seleccionada</v>
      </c>
      <c r="AW1107" s="53"/>
      <c r="AX1107" s="51" t="str">
        <f t="shared" si="13274"/>
        <v>ALI_46_SEG_1FALSO</v>
      </c>
      <c r="AY1107" s="51">
        <f t="shared" si="13255"/>
        <v>2</v>
      </c>
      <c r="AZ1107" s="64" t="b">
        <f t="shared" si="13275"/>
        <v>0</v>
      </c>
    </row>
    <row r="1108" spans="1:52" x14ac:dyDescent="0.2">
      <c r="A1108" s="50" t="b">
        <f t="shared" si="13218"/>
        <v>0</v>
      </c>
      <c r="B1108" s="51" t="s">
        <v>133</v>
      </c>
      <c r="C1108" s="52">
        <v>46</v>
      </c>
      <c r="D1108" s="52">
        <f t="shared" ref="D1108" si="13360">IF(ISERROR(VLOOKUP(E1108,Proveedores,2,FALSE)),"",VLOOKUP(E1108,Proveedores,2,FALSE))</f>
        <v>2093</v>
      </c>
      <c r="E1108" s="53" t="s">
        <v>134</v>
      </c>
      <c r="F1108" s="54">
        <v>391</v>
      </c>
      <c r="G1108" s="53" t="s">
        <v>105</v>
      </c>
      <c r="H1108" s="53" t="s">
        <v>124</v>
      </c>
      <c r="I1108" s="52">
        <v>3</v>
      </c>
      <c r="J1108" s="53" t="s">
        <v>58</v>
      </c>
      <c r="K1108" s="55">
        <v>44835</v>
      </c>
      <c r="L1108" s="56">
        <v>7608</v>
      </c>
      <c r="M1108" s="56">
        <v>9718</v>
      </c>
      <c r="N1108" s="56">
        <v>5194</v>
      </c>
      <c r="O1108" s="56">
        <v>463</v>
      </c>
      <c r="P1108" s="57">
        <v>967</v>
      </c>
      <c r="Q1108" s="58">
        <v>0</v>
      </c>
      <c r="R1108" s="57">
        <v>967</v>
      </c>
      <c r="S1108" s="57">
        <v>967</v>
      </c>
      <c r="T1108" s="58">
        <v>0</v>
      </c>
      <c r="U1108" s="57">
        <v>967</v>
      </c>
      <c r="V1108" s="57">
        <v>967</v>
      </c>
      <c r="W1108" s="58">
        <v>0</v>
      </c>
      <c r="X1108" s="57">
        <v>967</v>
      </c>
      <c r="Y1108" s="57">
        <v>967</v>
      </c>
      <c r="Z1108" s="58">
        <v>0</v>
      </c>
      <c r="AA1108" s="57">
        <v>967</v>
      </c>
      <c r="AB1108" s="57">
        <v>22224561</v>
      </c>
      <c r="AC1108" s="53" t="str">
        <f t="shared" si="13257"/>
        <v>Registro Valido</v>
      </c>
      <c r="AD1108" s="57">
        <f t="shared" ref="AD1108" si="13361">IF(OR(ISERROR(VLOOKUP(CONCATENATE("ALI_",$C1108,"_SEG_",$I1108,"_PROV_",$D1108),Catalogo_Precios,AD$8,FALSE)),L1108=0),0,VLOOKUP(CONCATENATE("ALI_",$C1108,"_SEG_",$I1108,"_PROV_",$D1108),Catalogo_Precios,AD$8,FALSE))</f>
        <v>967</v>
      </c>
      <c r="AE1108" s="57">
        <f t="shared" ref="AE1108" si="13362">IF(OR(ISERROR(VLOOKUP(CONCATENATE("ALI_",$C1108,"_SEG_",$I1108,"_PROV_",$D1108),Catalogo_Precios,AE$8,FALSE)),M1108=0),0,VLOOKUP(CONCATENATE("ALI_",$C1108,"_SEG_",$I1108,"_PROV_",$D1108),Catalogo_Precios,AE$8,FALSE))</f>
        <v>967</v>
      </c>
      <c r="AF1108" s="57">
        <f t="shared" ref="AF1108" si="13363">IF(OR(ISERROR(VLOOKUP(CONCATENATE("ALI_",$C1108,"_SEG_",$I1108,"_PROV_",$D1108),Catalogo_Precios,AF$8,FALSE)),N1108=0),0,VLOOKUP(CONCATENATE("ALI_",$C1108,"_SEG_",$I1108,"_PROV_",$D1108),Catalogo_Precios,AF$8,FALSE))</f>
        <v>967</v>
      </c>
      <c r="AG1108" s="57">
        <f t="shared" ref="AG1108" si="13364">IF(OR(ISERROR(VLOOKUP(CONCATENATE("ALI_",$C1108,"_SEG_",$I1108,"_PROV_",$D1108),Catalogo_Precios,AG$8,FALSE)),O1108=0),0,VLOOKUP(CONCATENATE("ALI_",$C1108,"_SEG_",$I1108,"_PROV_",$D1108),Catalogo_Precios,AG$8,FALSE))</f>
        <v>967</v>
      </c>
      <c r="AH1108" s="57">
        <f t="shared" ref="AH1108" si="13365">IF(OR(ISERROR(VLOOKUP(CONCATENATE("ALI_",$C1108,"_SEG_",$I1108,"_PROV_",$D1108),Catalogo_Precios,AH$8,FALSE)),L1108=0),0,VLOOKUP(CONCATENATE("ALI_",$C1108,"_SEG_",$I1108,"_PROV_",$D1108),Catalogo_Precios,AH$8,FALSE))</f>
        <v>941</v>
      </c>
      <c r="AI1108" s="57">
        <f t="shared" ref="AI1108" si="13366">IF(OR(ISERROR(VLOOKUP(CONCATENATE("ALI_",$C1108,"_SEG_",$I1108,"_PROV_",$D1108),Catalogo_Precios,AI$8,FALSE)),M1108=0),0,VLOOKUP(CONCATENATE("ALI_",$C1108,"_SEG_",$I1108,"_PROV_",$D1108),Catalogo_Precios,AI$8,FALSE))</f>
        <v>941</v>
      </c>
      <c r="AJ1108" s="57">
        <f t="shared" ref="AJ1108" si="13367">IF(OR(ISERROR(VLOOKUP(CONCATENATE("ALI_",$C1108,"_SEG_",$I1108,"_PROV_",$D1108),Catalogo_Precios,AJ$8,FALSE)),N1108=0),0,VLOOKUP(CONCATENATE("ALI_",$C1108,"_SEG_",$I1108,"_PROV_",$D1108),Catalogo_Precios,AJ$8,FALSE))</f>
        <v>941</v>
      </c>
      <c r="AK1108" s="57">
        <f t="shared" ref="AK1108" si="13368">IF(OR(ISERROR(VLOOKUP(CONCATENATE("ALI_",$C1108,"_SEG_",$I1108,"_PROV_",$D1108),Catalogo_Precios,AK$8,FALSE)),O1108=0),0,VLOOKUP(CONCATENATE("ALI_",$C1108,"_SEG_",$I1108,"_PROV_",$D1108),Catalogo_Precios,AK$8,FALSE))</f>
        <v>941</v>
      </c>
      <c r="AL1108" s="53"/>
      <c r="AM1108" s="59" t="str">
        <f t="shared" si="13266"/>
        <v>ALI_46_SEG_3</v>
      </c>
      <c r="AN1108" s="59" t="str">
        <f t="shared" si="13267"/>
        <v>ALI_46_SEG_3_VAL_22224561</v>
      </c>
      <c r="AO1108" s="60">
        <f t="shared" ref="AO1108" si="13369">IF(OR(AB1108="",AB1108=0),0,COUNTIF(Codificacion,AM1108))</f>
        <v>3</v>
      </c>
      <c r="AP1108" s="61">
        <f t="array" ref="AP1108">MIN(IF(Codificacion=AM1108,Total_Cotizacion,""))</f>
        <v>19557613.680000003</v>
      </c>
      <c r="AQ1108" s="62" t="b">
        <f t="shared" si="13269"/>
        <v>0</v>
      </c>
      <c r="AR1108" s="51" t="str">
        <f t="shared" ref="AR1108" si="13370">IF(COUNTIF(Codificacion2,CONCATENATE(AM1108,"_VAL_",AB1108))&gt;1,"Empate","")</f>
        <v/>
      </c>
      <c r="AS1108" s="63" t="str">
        <f t="shared" si="12976"/>
        <v/>
      </c>
      <c r="AT1108" s="59" t="str">
        <f t="shared" si="13271"/>
        <v>ALI_46_SEG_3_</v>
      </c>
      <c r="AU1108" s="63">
        <f t="shared" ref="AU1108" si="13371">IF(AND(COUNTIF(Codificacion3,AT1108)&lt;AO1108),1,COUNTIF(Codificacion3,AT1108))</f>
        <v>1</v>
      </c>
      <c r="AV1108" s="62" t="str">
        <f t="shared" si="13273"/>
        <v>No Seleccionada</v>
      </c>
      <c r="AW1108" s="53"/>
      <c r="AX1108" s="51" t="str">
        <f t="shared" si="13274"/>
        <v>ALI_46_SEG_3FALSO</v>
      </c>
      <c r="AY1108" s="51">
        <f t="shared" si="13255"/>
        <v>2</v>
      </c>
      <c r="AZ1108" s="64" t="b">
        <f t="shared" si="13275"/>
        <v>0</v>
      </c>
    </row>
    <row r="1109" spans="1:52" x14ac:dyDescent="0.2">
      <c r="A1109" s="50" t="b">
        <f t="shared" si="13218"/>
        <v>0</v>
      </c>
      <c r="B1109" s="51" t="s">
        <v>133</v>
      </c>
      <c r="C1109" s="52">
        <v>46</v>
      </c>
      <c r="D1109" s="52">
        <f t="shared" ref="D1109" si="13372">IF(ISERROR(VLOOKUP(E1109,Proveedores,2,FALSE)),"",VLOOKUP(E1109,Proveedores,2,FALSE))</f>
        <v>2093</v>
      </c>
      <c r="E1109" s="53" t="s">
        <v>134</v>
      </c>
      <c r="F1109" s="54">
        <v>393</v>
      </c>
      <c r="G1109" s="53" t="s">
        <v>105</v>
      </c>
      <c r="H1109" s="53" t="s">
        <v>124</v>
      </c>
      <c r="I1109" s="52">
        <v>5</v>
      </c>
      <c r="J1109" s="53" t="s">
        <v>58</v>
      </c>
      <c r="K1109" s="55">
        <v>44835</v>
      </c>
      <c r="L1109" s="56">
        <v>7533</v>
      </c>
      <c r="M1109" s="56">
        <v>9626</v>
      </c>
      <c r="N1109" s="56">
        <v>5146</v>
      </c>
      <c r="O1109" s="56">
        <v>459</v>
      </c>
      <c r="P1109" s="57">
        <v>967</v>
      </c>
      <c r="Q1109" s="58">
        <v>0</v>
      </c>
      <c r="R1109" s="57">
        <v>967</v>
      </c>
      <c r="S1109" s="57">
        <v>967</v>
      </c>
      <c r="T1109" s="58">
        <v>0</v>
      </c>
      <c r="U1109" s="57">
        <v>967</v>
      </c>
      <c r="V1109" s="57">
        <v>967</v>
      </c>
      <c r="W1109" s="58">
        <v>0</v>
      </c>
      <c r="X1109" s="57">
        <v>967</v>
      </c>
      <c r="Y1109" s="57">
        <v>967</v>
      </c>
      <c r="Z1109" s="58">
        <v>0</v>
      </c>
      <c r="AA1109" s="57">
        <v>967</v>
      </c>
      <c r="AB1109" s="57">
        <v>22012788</v>
      </c>
      <c r="AC1109" s="53" t="str">
        <f t="shared" si="13257"/>
        <v>Registro Valido</v>
      </c>
      <c r="AD1109" s="57">
        <f t="shared" ref="AD1109" si="13373">IF(OR(ISERROR(VLOOKUP(CONCATENATE("ALI_",$C1109,"_SEG_",$I1109,"_PROV_",$D1109),Catalogo_Precios,AD$8,FALSE)),L1109=0),0,VLOOKUP(CONCATENATE("ALI_",$C1109,"_SEG_",$I1109,"_PROV_",$D1109),Catalogo_Precios,AD$8,FALSE))</f>
        <v>967</v>
      </c>
      <c r="AE1109" s="57">
        <f t="shared" ref="AE1109" si="13374">IF(OR(ISERROR(VLOOKUP(CONCATENATE("ALI_",$C1109,"_SEG_",$I1109,"_PROV_",$D1109),Catalogo_Precios,AE$8,FALSE)),M1109=0),0,VLOOKUP(CONCATENATE("ALI_",$C1109,"_SEG_",$I1109,"_PROV_",$D1109),Catalogo_Precios,AE$8,FALSE))</f>
        <v>967</v>
      </c>
      <c r="AF1109" s="57">
        <f t="shared" ref="AF1109" si="13375">IF(OR(ISERROR(VLOOKUP(CONCATENATE("ALI_",$C1109,"_SEG_",$I1109,"_PROV_",$D1109),Catalogo_Precios,AF$8,FALSE)),N1109=0),0,VLOOKUP(CONCATENATE("ALI_",$C1109,"_SEG_",$I1109,"_PROV_",$D1109),Catalogo_Precios,AF$8,FALSE))</f>
        <v>967</v>
      </c>
      <c r="AG1109" s="57">
        <f t="shared" ref="AG1109" si="13376">IF(OR(ISERROR(VLOOKUP(CONCATENATE("ALI_",$C1109,"_SEG_",$I1109,"_PROV_",$D1109),Catalogo_Precios,AG$8,FALSE)),O1109=0),0,VLOOKUP(CONCATENATE("ALI_",$C1109,"_SEG_",$I1109,"_PROV_",$D1109),Catalogo_Precios,AG$8,FALSE))</f>
        <v>967</v>
      </c>
      <c r="AH1109" s="57">
        <f t="shared" ref="AH1109" si="13377">IF(OR(ISERROR(VLOOKUP(CONCATENATE("ALI_",$C1109,"_SEG_",$I1109,"_PROV_",$D1109),Catalogo_Precios,AH$8,FALSE)),L1109=0),0,VLOOKUP(CONCATENATE("ALI_",$C1109,"_SEG_",$I1109,"_PROV_",$D1109),Catalogo_Precios,AH$8,FALSE))</f>
        <v>941</v>
      </c>
      <c r="AI1109" s="57">
        <f t="shared" ref="AI1109" si="13378">IF(OR(ISERROR(VLOOKUP(CONCATENATE("ALI_",$C1109,"_SEG_",$I1109,"_PROV_",$D1109),Catalogo_Precios,AI$8,FALSE)),M1109=0),0,VLOOKUP(CONCATENATE("ALI_",$C1109,"_SEG_",$I1109,"_PROV_",$D1109),Catalogo_Precios,AI$8,FALSE))</f>
        <v>941</v>
      </c>
      <c r="AJ1109" s="57">
        <f t="shared" ref="AJ1109" si="13379">IF(OR(ISERROR(VLOOKUP(CONCATENATE("ALI_",$C1109,"_SEG_",$I1109,"_PROV_",$D1109),Catalogo_Precios,AJ$8,FALSE)),N1109=0),0,VLOOKUP(CONCATENATE("ALI_",$C1109,"_SEG_",$I1109,"_PROV_",$D1109),Catalogo_Precios,AJ$8,FALSE))</f>
        <v>941</v>
      </c>
      <c r="AK1109" s="57">
        <f t="shared" ref="AK1109" si="13380">IF(OR(ISERROR(VLOOKUP(CONCATENATE("ALI_",$C1109,"_SEG_",$I1109,"_PROV_",$D1109),Catalogo_Precios,AK$8,FALSE)),O1109=0),0,VLOOKUP(CONCATENATE("ALI_",$C1109,"_SEG_",$I1109,"_PROV_",$D1109),Catalogo_Precios,AK$8,FALSE))</f>
        <v>941</v>
      </c>
      <c r="AL1109" s="53"/>
      <c r="AM1109" s="59" t="str">
        <f t="shared" si="13266"/>
        <v>ALI_46_SEG_5</v>
      </c>
      <c r="AN1109" s="59" t="str">
        <f t="shared" si="13267"/>
        <v>ALI_46_SEG_5_VAL_22012788</v>
      </c>
      <c r="AO1109" s="60">
        <f t="shared" ref="AO1109" si="13381">IF(OR(AB1109="",AB1109=0),0,COUNTIF(Codificacion,AM1109))</f>
        <v>3</v>
      </c>
      <c r="AP1109" s="61">
        <f t="array" ref="AP1109">MIN(IF(Codificacion=AM1109,Total_Cotizacion,""))</f>
        <v>19371253.440000001</v>
      </c>
      <c r="AQ1109" s="62" t="b">
        <f t="shared" si="13269"/>
        <v>0</v>
      </c>
      <c r="AR1109" s="51" t="str">
        <f t="shared" ref="AR1109" si="13382">IF(COUNTIF(Codificacion2,CONCATENATE(AM1109,"_VAL_",AB1109))&gt;1,"Empate","")</f>
        <v/>
      </c>
      <c r="AS1109" s="63" t="str">
        <f t="shared" si="12976"/>
        <v/>
      </c>
      <c r="AT1109" s="59" t="str">
        <f t="shared" si="13271"/>
        <v>ALI_46_SEG_5_</v>
      </c>
      <c r="AU1109" s="63">
        <f t="shared" ref="AU1109" si="13383">IF(AND(COUNTIF(Codificacion3,AT1109)&lt;AO1109),1,COUNTIF(Codificacion3,AT1109))</f>
        <v>1</v>
      </c>
      <c r="AV1109" s="62" t="str">
        <f t="shared" si="13273"/>
        <v>No Seleccionada</v>
      </c>
      <c r="AW1109" s="53"/>
      <c r="AX1109" s="51" t="str">
        <f t="shared" si="13274"/>
        <v>ALI_46_SEG_5FALSO</v>
      </c>
      <c r="AY1109" s="51">
        <f t="shared" si="13255"/>
        <v>2</v>
      </c>
      <c r="AZ1109" s="64" t="b">
        <f t="shared" si="13275"/>
        <v>0</v>
      </c>
    </row>
    <row r="1110" spans="1:52" x14ac:dyDescent="0.2">
      <c r="A1110" s="50" t="b">
        <f t="shared" si="13218"/>
        <v>0</v>
      </c>
      <c r="B1110" s="51" t="s">
        <v>133</v>
      </c>
      <c r="C1110" s="52">
        <v>46</v>
      </c>
      <c r="D1110" s="52">
        <f t="shared" ref="D1110" si="13384">IF(ISERROR(VLOOKUP(E1110,Proveedores,2,FALSE)),"",VLOOKUP(E1110,Proveedores,2,FALSE))</f>
        <v>2093</v>
      </c>
      <c r="E1110" s="53" t="s">
        <v>134</v>
      </c>
      <c r="F1110" s="54">
        <v>394</v>
      </c>
      <c r="G1110" s="53" t="s">
        <v>105</v>
      </c>
      <c r="H1110" s="53" t="s">
        <v>124</v>
      </c>
      <c r="I1110" s="52">
        <v>8</v>
      </c>
      <c r="J1110" s="53" t="s">
        <v>58</v>
      </c>
      <c r="K1110" s="55">
        <v>44835</v>
      </c>
      <c r="L1110" s="56">
        <v>7125</v>
      </c>
      <c r="M1110" s="56">
        <v>9122</v>
      </c>
      <c r="N1110" s="56">
        <v>4903</v>
      </c>
      <c r="O1110" s="56">
        <v>446</v>
      </c>
      <c r="P1110" s="57">
        <v>967</v>
      </c>
      <c r="Q1110" s="58">
        <v>0</v>
      </c>
      <c r="R1110" s="57">
        <v>967</v>
      </c>
      <c r="S1110" s="57">
        <v>967</v>
      </c>
      <c r="T1110" s="58">
        <v>0</v>
      </c>
      <c r="U1110" s="57">
        <v>967</v>
      </c>
      <c r="V1110" s="57">
        <v>967</v>
      </c>
      <c r="W1110" s="58">
        <v>0</v>
      </c>
      <c r="X1110" s="57">
        <v>967</v>
      </c>
      <c r="Y1110" s="57">
        <v>967</v>
      </c>
      <c r="Z1110" s="58">
        <v>0</v>
      </c>
      <c r="AA1110" s="57">
        <v>967</v>
      </c>
      <c r="AB1110" s="57">
        <v>20883332</v>
      </c>
      <c r="AC1110" s="53" t="str">
        <f t="shared" si="13257"/>
        <v>Registro Valido</v>
      </c>
      <c r="AD1110" s="57">
        <f t="shared" ref="AD1110" si="13385">IF(OR(ISERROR(VLOOKUP(CONCATENATE("ALI_",$C1110,"_SEG_",$I1110,"_PROV_",$D1110),Catalogo_Precios,AD$8,FALSE)),L1110=0),0,VLOOKUP(CONCATENATE("ALI_",$C1110,"_SEG_",$I1110,"_PROV_",$D1110),Catalogo_Precios,AD$8,FALSE))</f>
        <v>967</v>
      </c>
      <c r="AE1110" s="57">
        <f t="shared" ref="AE1110" si="13386">IF(OR(ISERROR(VLOOKUP(CONCATENATE("ALI_",$C1110,"_SEG_",$I1110,"_PROV_",$D1110),Catalogo_Precios,AE$8,FALSE)),M1110=0),0,VLOOKUP(CONCATENATE("ALI_",$C1110,"_SEG_",$I1110,"_PROV_",$D1110),Catalogo_Precios,AE$8,FALSE))</f>
        <v>967</v>
      </c>
      <c r="AF1110" s="57">
        <f t="shared" ref="AF1110" si="13387">IF(OR(ISERROR(VLOOKUP(CONCATENATE("ALI_",$C1110,"_SEG_",$I1110,"_PROV_",$D1110),Catalogo_Precios,AF$8,FALSE)),N1110=0),0,VLOOKUP(CONCATENATE("ALI_",$C1110,"_SEG_",$I1110,"_PROV_",$D1110),Catalogo_Precios,AF$8,FALSE))</f>
        <v>967</v>
      </c>
      <c r="AG1110" s="57">
        <f t="shared" ref="AG1110" si="13388">IF(OR(ISERROR(VLOOKUP(CONCATENATE("ALI_",$C1110,"_SEG_",$I1110,"_PROV_",$D1110),Catalogo_Precios,AG$8,FALSE)),O1110=0),0,VLOOKUP(CONCATENATE("ALI_",$C1110,"_SEG_",$I1110,"_PROV_",$D1110),Catalogo_Precios,AG$8,FALSE))</f>
        <v>967</v>
      </c>
      <c r="AH1110" s="57">
        <f t="shared" ref="AH1110" si="13389">IF(OR(ISERROR(VLOOKUP(CONCATENATE("ALI_",$C1110,"_SEG_",$I1110,"_PROV_",$D1110),Catalogo_Precios,AH$8,FALSE)),L1110=0),0,VLOOKUP(CONCATENATE("ALI_",$C1110,"_SEG_",$I1110,"_PROV_",$D1110),Catalogo_Precios,AH$8,FALSE))</f>
        <v>941</v>
      </c>
      <c r="AI1110" s="57">
        <f t="shared" ref="AI1110" si="13390">IF(OR(ISERROR(VLOOKUP(CONCATENATE("ALI_",$C1110,"_SEG_",$I1110,"_PROV_",$D1110),Catalogo_Precios,AI$8,FALSE)),M1110=0),0,VLOOKUP(CONCATENATE("ALI_",$C1110,"_SEG_",$I1110,"_PROV_",$D1110),Catalogo_Precios,AI$8,FALSE))</f>
        <v>941</v>
      </c>
      <c r="AJ1110" s="57">
        <f t="shared" ref="AJ1110" si="13391">IF(OR(ISERROR(VLOOKUP(CONCATENATE("ALI_",$C1110,"_SEG_",$I1110,"_PROV_",$D1110),Catalogo_Precios,AJ$8,FALSE)),N1110=0),0,VLOOKUP(CONCATENATE("ALI_",$C1110,"_SEG_",$I1110,"_PROV_",$D1110),Catalogo_Precios,AJ$8,FALSE))</f>
        <v>941</v>
      </c>
      <c r="AK1110" s="57">
        <f t="shared" ref="AK1110" si="13392">IF(OR(ISERROR(VLOOKUP(CONCATENATE("ALI_",$C1110,"_SEG_",$I1110,"_PROV_",$D1110),Catalogo_Precios,AK$8,FALSE)),O1110=0),0,VLOOKUP(CONCATENATE("ALI_",$C1110,"_SEG_",$I1110,"_PROV_",$D1110),Catalogo_Precios,AK$8,FALSE))</f>
        <v>941</v>
      </c>
      <c r="AL1110" s="53"/>
      <c r="AM1110" s="59" t="str">
        <f t="shared" si="13266"/>
        <v>ALI_46_SEG_8</v>
      </c>
      <c r="AN1110" s="59" t="str">
        <f t="shared" si="13267"/>
        <v>ALI_46_SEG_8_VAL_20883332</v>
      </c>
      <c r="AO1110" s="60">
        <f t="shared" ref="AO1110" si="13393">IF(OR(AB1110="",AB1110=0),0,COUNTIF(Codificacion,AM1110))</f>
        <v>3</v>
      </c>
      <c r="AP1110" s="61">
        <f t="array" ref="AP1110">MIN(IF(Codificacion=AM1110,Total_Cotizacion,""))</f>
        <v>17750832.199999999</v>
      </c>
      <c r="AQ1110" s="62" t="b">
        <f t="shared" si="13269"/>
        <v>0</v>
      </c>
      <c r="AR1110" s="51" t="str">
        <f t="shared" ref="AR1110" si="13394">IF(COUNTIF(Codificacion2,CONCATENATE(AM1110,"_VAL_",AB1110))&gt;1,"Empate","")</f>
        <v/>
      </c>
      <c r="AS1110" s="63" t="str">
        <f t="shared" si="12976"/>
        <v/>
      </c>
      <c r="AT1110" s="59" t="str">
        <f t="shared" si="13271"/>
        <v>ALI_46_SEG_8_</v>
      </c>
      <c r="AU1110" s="63">
        <f t="shared" ref="AU1110" si="13395">IF(AND(COUNTIF(Codificacion3,AT1110)&lt;AO1110),1,COUNTIF(Codificacion3,AT1110))</f>
        <v>1</v>
      </c>
      <c r="AV1110" s="62" t="str">
        <f t="shared" si="13273"/>
        <v>No Seleccionada</v>
      </c>
      <c r="AW1110" s="53"/>
      <c r="AX1110" s="51" t="str">
        <f t="shared" si="13274"/>
        <v>ALI_46_SEG_8FALSO</v>
      </c>
      <c r="AY1110" s="51">
        <f t="shared" si="13255"/>
        <v>2</v>
      </c>
      <c r="AZ1110" s="64" t="b">
        <f t="shared" si="13275"/>
        <v>0</v>
      </c>
    </row>
    <row r="1111" spans="1:52" x14ac:dyDescent="0.2">
      <c r="A1111" s="50" t="b">
        <f t="shared" si="13218"/>
        <v>0</v>
      </c>
      <c r="B1111" s="51" t="s">
        <v>133</v>
      </c>
      <c r="C1111" s="52">
        <v>46</v>
      </c>
      <c r="D1111" s="52">
        <f t="shared" ref="D1111" si="13396">IF(ISERROR(VLOOKUP(E1111,Proveedores,2,FALSE)),"",VLOOKUP(E1111,Proveedores,2,FALSE))</f>
        <v>2093</v>
      </c>
      <c r="E1111" s="53" t="s">
        <v>134</v>
      </c>
      <c r="F1111" s="54">
        <v>395</v>
      </c>
      <c r="G1111" s="53" t="s">
        <v>105</v>
      </c>
      <c r="H1111" s="53" t="s">
        <v>124</v>
      </c>
      <c r="I1111" s="52">
        <v>12</v>
      </c>
      <c r="J1111" s="53" t="s">
        <v>58</v>
      </c>
      <c r="K1111" s="55">
        <v>44835</v>
      </c>
      <c r="L1111" s="56">
        <v>6445</v>
      </c>
      <c r="M1111" s="56">
        <v>8252</v>
      </c>
      <c r="N1111" s="56">
        <v>4434</v>
      </c>
      <c r="O1111" s="56">
        <v>403</v>
      </c>
      <c r="P1111" s="57">
        <v>967</v>
      </c>
      <c r="Q1111" s="58">
        <v>0</v>
      </c>
      <c r="R1111" s="57">
        <v>967</v>
      </c>
      <c r="S1111" s="57">
        <v>967</v>
      </c>
      <c r="T1111" s="58">
        <v>0</v>
      </c>
      <c r="U1111" s="57">
        <v>967</v>
      </c>
      <c r="V1111" s="57">
        <v>967</v>
      </c>
      <c r="W1111" s="58">
        <v>0</v>
      </c>
      <c r="X1111" s="57">
        <v>967</v>
      </c>
      <c r="Y1111" s="57">
        <v>967</v>
      </c>
      <c r="Z1111" s="58">
        <v>0</v>
      </c>
      <c r="AA1111" s="57">
        <v>967</v>
      </c>
      <c r="AB1111" s="57">
        <v>18889378</v>
      </c>
      <c r="AC1111" s="53" t="str">
        <f t="shared" si="13257"/>
        <v>Registro Valido</v>
      </c>
      <c r="AD1111" s="57">
        <f t="shared" ref="AD1111" si="13397">IF(OR(ISERROR(VLOOKUP(CONCATENATE("ALI_",$C1111,"_SEG_",$I1111,"_PROV_",$D1111),Catalogo_Precios,AD$8,FALSE)),L1111=0),0,VLOOKUP(CONCATENATE("ALI_",$C1111,"_SEG_",$I1111,"_PROV_",$D1111),Catalogo_Precios,AD$8,FALSE))</f>
        <v>967</v>
      </c>
      <c r="AE1111" s="57">
        <f t="shared" ref="AE1111" si="13398">IF(OR(ISERROR(VLOOKUP(CONCATENATE("ALI_",$C1111,"_SEG_",$I1111,"_PROV_",$D1111),Catalogo_Precios,AE$8,FALSE)),M1111=0),0,VLOOKUP(CONCATENATE("ALI_",$C1111,"_SEG_",$I1111,"_PROV_",$D1111),Catalogo_Precios,AE$8,FALSE))</f>
        <v>967</v>
      </c>
      <c r="AF1111" s="57">
        <f t="shared" ref="AF1111" si="13399">IF(OR(ISERROR(VLOOKUP(CONCATENATE("ALI_",$C1111,"_SEG_",$I1111,"_PROV_",$D1111),Catalogo_Precios,AF$8,FALSE)),N1111=0),0,VLOOKUP(CONCATENATE("ALI_",$C1111,"_SEG_",$I1111,"_PROV_",$D1111),Catalogo_Precios,AF$8,FALSE))</f>
        <v>967</v>
      </c>
      <c r="AG1111" s="57">
        <f t="shared" ref="AG1111" si="13400">IF(OR(ISERROR(VLOOKUP(CONCATENATE("ALI_",$C1111,"_SEG_",$I1111,"_PROV_",$D1111),Catalogo_Precios,AG$8,FALSE)),O1111=0),0,VLOOKUP(CONCATENATE("ALI_",$C1111,"_SEG_",$I1111,"_PROV_",$D1111),Catalogo_Precios,AG$8,FALSE))</f>
        <v>967</v>
      </c>
      <c r="AH1111" s="57">
        <f t="shared" ref="AH1111" si="13401">IF(OR(ISERROR(VLOOKUP(CONCATENATE("ALI_",$C1111,"_SEG_",$I1111,"_PROV_",$D1111),Catalogo_Precios,AH$8,FALSE)),L1111=0),0,VLOOKUP(CONCATENATE("ALI_",$C1111,"_SEG_",$I1111,"_PROV_",$D1111),Catalogo_Precios,AH$8,FALSE))</f>
        <v>941</v>
      </c>
      <c r="AI1111" s="57">
        <f t="shared" ref="AI1111" si="13402">IF(OR(ISERROR(VLOOKUP(CONCATENATE("ALI_",$C1111,"_SEG_",$I1111,"_PROV_",$D1111),Catalogo_Precios,AI$8,FALSE)),M1111=0),0,VLOOKUP(CONCATENATE("ALI_",$C1111,"_SEG_",$I1111,"_PROV_",$D1111),Catalogo_Precios,AI$8,FALSE))</f>
        <v>941</v>
      </c>
      <c r="AJ1111" s="57">
        <f t="shared" ref="AJ1111" si="13403">IF(OR(ISERROR(VLOOKUP(CONCATENATE("ALI_",$C1111,"_SEG_",$I1111,"_PROV_",$D1111),Catalogo_Precios,AJ$8,FALSE)),N1111=0),0,VLOOKUP(CONCATENATE("ALI_",$C1111,"_SEG_",$I1111,"_PROV_",$D1111),Catalogo_Precios,AJ$8,FALSE))</f>
        <v>941</v>
      </c>
      <c r="AK1111" s="57">
        <f t="shared" ref="AK1111" si="13404">IF(OR(ISERROR(VLOOKUP(CONCATENATE("ALI_",$C1111,"_SEG_",$I1111,"_PROV_",$D1111),Catalogo_Precios,AK$8,FALSE)),O1111=0),0,VLOOKUP(CONCATENATE("ALI_",$C1111,"_SEG_",$I1111,"_PROV_",$D1111),Catalogo_Precios,AK$8,FALSE))</f>
        <v>941</v>
      </c>
      <c r="AL1111" s="53"/>
      <c r="AM1111" s="59" t="str">
        <f t="shared" si="13266"/>
        <v>ALI_46_SEG_12</v>
      </c>
      <c r="AN1111" s="59" t="str">
        <f t="shared" si="13267"/>
        <v>ALI_46_SEG_12_VAL_18889378</v>
      </c>
      <c r="AO1111" s="60">
        <f t="shared" ref="AO1111" si="13405">IF(OR(AB1111="",AB1111=0),0,COUNTIF(Codificacion,AM1111))</f>
        <v>4</v>
      </c>
      <c r="AP1111" s="61">
        <f t="array" ref="AP1111">MIN(IF(Codificacion=AM1111,Total_Cotizacion,""))</f>
        <v>14705195.199999999</v>
      </c>
      <c r="AQ1111" s="62" t="b">
        <f t="shared" si="13269"/>
        <v>0</v>
      </c>
      <c r="AR1111" s="51" t="str">
        <f t="shared" ref="AR1111" si="13406">IF(COUNTIF(Codificacion2,CONCATENATE(AM1111,"_VAL_",AB1111))&gt;1,"Empate","")</f>
        <v/>
      </c>
      <c r="AS1111" s="63" t="str">
        <f t="shared" si="12976"/>
        <v/>
      </c>
      <c r="AT1111" s="59" t="str">
        <f t="shared" si="13271"/>
        <v>ALI_46_SEG_12_</v>
      </c>
      <c r="AU1111" s="63">
        <f t="shared" ref="AU1111" si="13407">IF(AND(COUNTIF(Codificacion3,AT1111)&lt;AO1111),1,COUNTIF(Codificacion3,AT1111))</f>
        <v>1</v>
      </c>
      <c r="AV1111" s="62" t="str">
        <f t="shared" si="13273"/>
        <v>No Seleccionada</v>
      </c>
      <c r="AW1111" s="53"/>
      <c r="AX1111" s="51" t="str">
        <f t="shared" si="13274"/>
        <v>ALI_46_SEG_12FALSO</v>
      </c>
      <c r="AY1111" s="51">
        <f t="shared" si="13255"/>
        <v>3</v>
      </c>
      <c r="AZ1111" s="64" t="b">
        <f t="shared" si="13275"/>
        <v>0</v>
      </c>
    </row>
    <row r="1112" spans="1:52" x14ac:dyDescent="0.2">
      <c r="A1112" s="50" t="b">
        <f t="shared" si="13218"/>
        <v>0</v>
      </c>
      <c r="B1112" s="51" t="s">
        <v>133</v>
      </c>
      <c r="C1112" s="52">
        <v>46</v>
      </c>
      <c r="D1112" s="52">
        <f t="shared" ref="D1112" si="13408">IF(ISERROR(VLOOKUP(E1112,Proveedores,2,FALSE)),"",VLOOKUP(E1112,Proveedores,2,FALSE))</f>
        <v>2093</v>
      </c>
      <c r="E1112" s="53" t="s">
        <v>134</v>
      </c>
      <c r="F1112" s="54">
        <v>396</v>
      </c>
      <c r="G1112" s="53" t="s">
        <v>105</v>
      </c>
      <c r="H1112" s="53" t="s">
        <v>124</v>
      </c>
      <c r="I1112" s="52">
        <v>15</v>
      </c>
      <c r="J1112" s="53" t="s">
        <v>58</v>
      </c>
      <c r="K1112" s="55">
        <v>44835</v>
      </c>
      <c r="L1112" s="56">
        <v>6411</v>
      </c>
      <c r="M1112" s="56">
        <v>8211</v>
      </c>
      <c r="N1112" s="56">
        <v>4410</v>
      </c>
      <c r="O1112" s="56">
        <v>401</v>
      </c>
      <c r="P1112" s="57">
        <v>967</v>
      </c>
      <c r="Q1112" s="58">
        <v>0</v>
      </c>
      <c r="R1112" s="57">
        <v>967</v>
      </c>
      <c r="S1112" s="57">
        <v>967</v>
      </c>
      <c r="T1112" s="58">
        <v>0</v>
      </c>
      <c r="U1112" s="57">
        <v>967</v>
      </c>
      <c r="V1112" s="57">
        <v>967</v>
      </c>
      <c r="W1112" s="58">
        <v>0</v>
      </c>
      <c r="X1112" s="57">
        <v>967</v>
      </c>
      <c r="Y1112" s="57">
        <v>967</v>
      </c>
      <c r="Z1112" s="58">
        <v>0</v>
      </c>
      <c r="AA1112" s="57">
        <v>967</v>
      </c>
      <c r="AB1112" s="57">
        <v>18791711</v>
      </c>
      <c r="AC1112" s="53" t="str">
        <f t="shared" si="13257"/>
        <v>Registro Valido</v>
      </c>
      <c r="AD1112" s="57">
        <f t="shared" ref="AD1112" si="13409">IF(OR(ISERROR(VLOOKUP(CONCATENATE("ALI_",$C1112,"_SEG_",$I1112,"_PROV_",$D1112),Catalogo_Precios,AD$8,FALSE)),L1112=0),0,VLOOKUP(CONCATENATE("ALI_",$C1112,"_SEG_",$I1112,"_PROV_",$D1112),Catalogo_Precios,AD$8,FALSE))</f>
        <v>967</v>
      </c>
      <c r="AE1112" s="57">
        <f t="shared" ref="AE1112" si="13410">IF(OR(ISERROR(VLOOKUP(CONCATENATE("ALI_",$C1112,"_SEG_",$I1112,"_PROV_",$D1112),Catalogo_Precios,AE$8,FALSE)),M1112=0),0,VLOOKUP(CONCATENATE("ALI_",$C1112,"_SEG_",$I1112,"_PROV_",$D1112),Catalogo_Precios,AE$8,FALSE))</f>
        <v>967</v>
      </c>
      <c r="AF1112" s="57">
        <f t="shared" ref="AF1112" si="13411">IF(OR(ISERROR(VLOOKUP(CONCATENATE("ALI_",$C1112,"_SEG_",$I1112,"_PROV_",$D1112),Catalogo_Precios,AF$8,FALSE)),N1112=0),0,VLOOKUP(CONCATENATE("ALI_",$C1112,"_SEG_",$I1112,"_PROV_",$D1112),Catalogo_Precios,AF$8,FALSE))</f>
        <v>967</v>
      </c>
      <c r="AG1112" s="57">
        <f t="shared" ref="AG1112" si="13412">IF(OR(ISERROR(VLOOKUP(CONCATENATE("ALI_",$C1112,"_SEG_",$I1112,"_PROV_",$D1112),Catalogo_Precios,AG$8,FALSE)),O1112=0),0,VLOOKUP(CONCATENATE("ALI_",$C1112,"_SEG_",$I1112,"_PROV_",$D1112),Catalogo_Precios,AG$8,FALSE))</f>
        <v>967</v>
      </c>
      <c r="AH1112" s="57">
        <f t="shared" ref="AH1112" si="13413">IF(OR(ISERROR(VLOOKUP(CONCATENATE("ALI_",$C1112,"_SEG_",$I1112,"_PROV_",$D1112),Catalogo_Precios,AH$8,FALSE)),L1112=0),0,VLOOKUP(CONCATENATE("ALI_",$C1112,"_SEG_",$I1112,"_PROV_",$D1112),Catalogo_Precios,AH$8,FALSE))</f>
        <v>941</v>
      </c>
      <c r="AI1112" s="57">
        <f t="shared" ref="AI1112" si="13414">IF(OR(ISERROR(VLOOKUP(CONCATENATE("ALI_",$C1112,"_SEG_",$I1112,"_PROV_",$D1112),Catalogo_Precios,AI$8,FALSE)),M1112=0),0,VLOOKUP(CONCATENATE("ALI_",$C1112,"_SEG_",$I1112,"_PROV_",$D1112),Catalogo_Precios,AI$8,FALSE))</f>
        <v>941</v>
      </c>
      <c r="AJ1112" s="57">
        <f t="shared" ref="AJ1112" si="13415">IF(OR(ISERROR(VLOOKUP(CONCATENATE("ALI_",$C1112,"_SEG_",$I1112,"_PROV_",$D1112),Catalogo_Precios,AJ$8,FALSE)),N1112=0),0,VLOOKUP(CONCATENATE("ALI_",$C1112,"_SEG_",$I1112,"_PROV_",$D1112),Catalogo_Precios,AJ$8,FALSE))</f>
        <v>941</v>
      </c>
      <c r="AK1112" s="57">
        <f t="shared" ref="AK1112" si="13416">IF(OR(ISERROR(VLOOKUP(CONCATENATE("ALI_",$C1112,"_SEG_",$I1112,"_PROV_",$D1112),Catalogo_Precios,AK$8,FALSE)),O1112=0),0,VLOOKUP(CONCATENATE("ALI_",$C1112,"_SEG_",$I1112,"_PROV_",$D1112),Catalogo_Precios,AK$8,FALSE))</f>
        <v>941</v>
      </c>
      <c r="AL1112" s="53"/>
      <c r="AM1112" s="59" t="str">
        <f t="shared" si="13266"/>
        <v>ALI_46_SEG_15</v>
      </c>
      <c r="AN1112" s="59" t="str">
        <f t="shared" si="13267"/>
        <v>ALI_46_SEG_15_VAL_18791711</v>
      </c>
      <c r="AO1112" s="60">
        <f t="shared" ref="AO1112" si="13417">IF(OR(AB1112="",AB1112=0),0,COUNTIF(Codificacion,AM1112))</f>
        <v>3</v>
      </c>
      <c r="AP1112" s="61">
        <f t="array" ref="AP1112">MIN(IF(Codificacion=AM1112,Total_Cotizacion,""))</f>
        <v>15972954.35</v>
      </c>
      <c r="AQ1112" s="62" t="b">
        <f t="shared" si="13269"/>
        <v>0</v>
      </c>
      <c r="AR1112" s="51" t="str">
        <f t="shared" ref="AR1112" si="13418">IF(COUNTIF(Codificacion2,CONCATENATE(AM1112,"_VAL_",AB1112))&gt;1,"Empate","")</f>
        <v/>
      </c>
      <c r="AS1112" s="63" t="str">
        <f t="shared" si="12976"/>
        <v/>
      </c>
      <c r="AT1112" s="59" t="str">
        <f t="shared" si="13271"/>
        <v>ALI_46_SEG_15_</v>
      </c>
      <c r="AU1112" s="63">
        <f t="shared" ref="AU1112" si="13419">IF(AND(COUNTIF(Codificacion3,AT1112)&lt;AO1112),1,COUNTIF(Codificacion3,AT1112))</f>
        <v>1</v>
      </c>
      <c r="AV1112" s="62" t="str">
        <f t="shared" si="13273"/>
        <v>No Seleccionada</v>
      </c>
      <c r="AW1112" s="53"/>
      <c r="AX1112" s="51" t="str">
        <f t="shared" si="13274"/>
        <v>ALI_46_SEG_15FALSO</v>
      </c>
      <c r="AY1112" s="51">
        <f t="shared" si="13255"/>
        <v>2</v>
      </c>
      <c r="AZ1112" s="64" t="b">
        <f t="shared" si="13275"/>
        <v>0</v>
      </c>
    </row>
    <row r="1113" spans="1:52" x14ac:dyDescent="0.2">
      <c r="A1113" s="50" t="b">
        <f t="shared" si="13218"/>
        <v>0</v>
      </c>
      <c r="B1113" s="51" t="s">
        <v>133</v>
      </c>
      <c r="C1113" s="52">
        <v>46</v>
      </c>
      <c r="D1113" s="52">
        <f t="shared" ref="D1113" si="13420">IF(ISERROR(VLOOKUP(E1113,Proveedores,2,FALSE)),"",VLOOKUP(E1113,Proveedores,2,FALSE))</f>
        <v>2093</v>
      </c>
      <c r="E1113" s="53" t="s">
        <v>134</v>
      </c>
      <c r="F1113" s="54">
        <v>397</v>
      </c>
      <c r="G1113" s="53" t="s">
        <v>105</v>
      </c>
      <c r="H1113" s="53" t="s">
        <v>124</v>
      </c>
      <c r="I1113" s="52">
        <v>11</v>
      </c>
      <c r="J1113" s="53" t="s">
        <v>58</v>
      </c>
      <c r="K1113" s="55">
        <v>44835</v>
      </c>
      <c r="L1113" s="56">
        <v>7549</v>
      </c>
      <c r="M1113" s="56">
        <v>9596</v>
      </c>
      <c r="N1113" s="56">
        <v>4515</v>
      </c>
      <c r="O1113" s="56">
        <v>485</v>
      </c>
      <c r="P1113" s="57">
        <v>967</v>
      </c>
      <c r="Q1113" s="58">
        <v>0</v>
      </c>
      <c r="R1113" s="57">
        <v>967</v>
      </c>
      <c r="S1113" s="57">
        <v>967</v>
      </c>
      <c r="T1113" s="58">
        <v>0</v>
      </c>
      <c r="U1113" s="57">
        <v>967</v>
      </c>
      <c r="V1113" s="57">
        <v>967</v>
      </c>
      <c r="W1113" s="58">
        <v>0</v>
      </c>
      <c r="X1113" s="57">
        <v>967</v>
      </c>
      <c r="Y1113" s="57">
        <v>967</v>
      </c>
      <c r="Z1113" s="58">
        <v>0</v>
      </c>
      <c r="AA1113" s="57">
        <v>967</v>
      </c>
      <c r="AB1113" s="57">
        <v>21414215</v>
      </c>
      <c r="AC1113" s="53" t="str">
        <f t="shared" si="13257"/>
        <v>Registro Valido</v>
      </c>
      <c r="AD1113" s="57">
        <f t="shared" ref="AD1113" si="13421">IF(OR(ISERROR(VLOOKUP(CONCATENATE("ALI_",$C1113,"_SEG_",$I1113,"_PROV_",$D1113),Catalogo_Precios,AD$8,FALSE)),L1113=0),0,VLOOKUP(CONCATENATE("ALI_",$C1113,"_SEG_",$I1113,"_PROV_",$D1113),Catalogo_Precios,AD$8,FALSE))</f>
        <v>967</v>
      </c>
      <c r="AE1113" s="57">
        <f t="shared" ref="AE1113" si="13422">IF(OR(ISERROR(VLOOKUP(CONCATENATE("ALI_",$C1113,"_SEG_",$I1113,"_PROV_",$D1113),Catalogo_Precios,AE$8,FALSE)),M1113=0),0,VLOOKUP(CONCATENATE("ALI_",$C1113,"_SEG_",$I1113,"_PROV_",$D1113),Catalogo_Precios,AE$8,FALSE))</f>
        <v>967</v>
      </c>
      <c r="AF1113" s="57">
        <f t="shared" ref="AF1113" si="13423">IF(OR(ISERROR(VLOOKUP(CONCATENATE("ALI_",$C1113,"_SEG_",$I1113,"_PROV_",$D1113),Catalogo_Precios,AF$8,FALSE)),N1113=0),0,VLOOKUP(CONCATENATE("ALI_",$C1113,"_SEG_",$I1113,"_PROV_",$D1113),Catalogo_Precios,AF$8,FALSE))</f>
        <v>967</v>
      </c>
      <c r="AG1113" s="57">
        <f t="shared" ref="AG1113" si="13424">IF(OR(ISERROR(VLOOKUP(CONCATENATE("ALI_",$C1113,"_SEG_",$I1113,"_PROV_",$D1113),Catalogo_Precios,AG$8,FALSE)),O1113=0),0,VLOOKUP(CONCATENATE("ALI_",$C1113,"_SEG_",$I1113,"_PROV_",$D1113),Catalogo_Precios,AG$8,FALSE))</f>
        <v>967</v>
      </c>
      <c r="AH1113" s="57">
        <f t="shared" ref="AH1113" si="13425">IF(OR(ISERROR(VLOOKUP(CONCATENATE("ALI_",$C1113,"_SEG_",$I1113,"_PROV_",$D1113),Catalogo_Precios,AH$8,FALSE)),L1113=0),0,VLOOKUP(CONCATENATE("ALI_",$C1113,"_SEG_",$I1113,"_PROV_",$D1113),Catalogo_Precios,AH$8,FALSE))</f>
        <v>941</v>
      </c>
      <c r="AI1113" s="57">
        <f t="shared" ref="AI1113" si="13426">IF(OR(ISERROR(VLOOKUP(CONCATENATE("ALI_",$C1113,"_SEG_",$I1113,"_PROV_",$D1113),Catalogo_Precios,AI$8,FALSE)),M1113=0),0,VLOOKUP(CONCATENATE("ALI_",$C1113,"_SEG_",$I1113,"_PROV_",$D1113),Catalogo_Precios,AI$8,FALSE))</f>
        <v>941</v>
      </c>
      <c r="AJ1113" s="57">
        <f t="shared" ref="AJ1113" si="13427">IF(OR(ISERROR(VLOOKUP(CONCATENATE("ALI_",$C1113,"_SEG_",$I1113,"_PROV_",$D1113),Catalogo_Precios,AJ$8,FALSE)),N1113=0),0,VLOOKUP(CONCATENATE("ALI_",$C1113,"_SEG_",$I1113,"_PROV_",$D1113),Catalogo_Precios,AJ$8,FALSE))</f>
        <v>941</v>
      </c>
      <c r="AK1113" s="57">
        <f t="shared" ref="AK1113" si="13428">IF(OR(ISERROR(VLOOKUP(CONCATENATE("ALI_",$C1113,"_SEG_",$I1113,"_PROV_",$D1113),Catalogo_Precios,AK$8,FALSE)),O1113=0),0,VLOOKUP(CONCATENATE("ALI_",$C1113,"_SEG_",$I1113,"_PROV_",$D1113),Catalogo_Precios,AK$8,FALSE))</f>
        <v>941</v>
      </c>
      <c r="AL1113" s="53"/>
      <c r="AM1113" s="59" t="str">
        <f t="shared" si="13266"/>
        <v>ALI_46_SEG_11</v>
      </c>
      <c r="AN1113" s="59" t="str">
        <f t="shared" si="13267"/>
        <v>ALI_46_SEG_11_VAL_21414215</v>
      </c>
      <c r="AO1113" s="60">
        <f t="shared" ref="AO1113" si="13429">IF(OR(AB1113="",AB1113=0),0,COUNTIF(Codificacion,AM1113))</f>
        <v>3</v>
      </c>
      <c r="AP1113" s="61">
        <f t="array" ref="AP1113">MIN(IF(Codificacion=AM1113,Total_Cotizacion,""))</f>
        <v>18844509.200000003</v>
      </c>
      <c r="AQ1113" s="62" t="b">
        <f t="shared" si="13269"/>
        <v>0</v>
      </c>
      <c r="AR1113" s="51" t="str">
        <f t="shared" ref="AR1113" si="13430">IF(COUNTIF(Codificacion2,CONCATENATE(AM1113,"_VAL_",AB1113))&gt;1,"Empate","")</f>
        <v/>
      </c>
      <c r="AS1113" s="63" t="str">
        <f t="shared" si="12976"/>
        <v/>
      </c>
      <c r="AT1113" s="59" t="str">
        <f t="shared" si="13271"/>
        <v>ALI_46_SEG_11_</v>
      </c>
      <c r="AU1113" s="63">
        <f t="shared" ref="AU1113" si="13431">IF(AND(COUNTIF(Codificacion3,AT1113)&lt;AO1113),1,COUNTIF(Codificacion3,AT1113))</f>
        <v>1</v>
      </c>
      <c r="AV1113" s="62" t="str">
        <f t="shared" si="13273"/>
        <v>No Seleccionada</v>
      </c>
      <c r="AW1113" s="53"/>
      <c r="AX1113" s="51" t="str">
        <f t="shared" si="13274"/>
        <v>ALI_46_SEG_11FALSO</v>
      </c>
      <c r="AY1113" s="51">
        <f t="shared" si="13255"/>
        <v>2</v>
      </c>
      <c r="AZ1113" s="64" t="b">
        <f t="shared" si="13275"/>
        <v>0</v>
      </c>
    </row>
    <row r="1114" spans="1:52" x14ac:dyDescent="0.2">
      <c r="A1114" s="50" t="str">
        <f t="shared" si="13218"/>
        <v>ALI_46_SEG_13</v>
      </c>
      <c r="B1114" s="51" t="s">
        <v>133</v>
      </c>
      <c r="C1114" s="52">
        <v>46</v>
      </c>
      <c r="D1114" s="52">
        <f t="shared" ref="D1114" si="13432">IF(ISERROR(VLOOKUP(E1114,Proveedores,2,FALSE)),"",VLOOKUP(E1114,Proveedores,2,FALSE))</f>
        <v>2093</v>
      </c>
      <c r="E1114" s="53" t="s">
        <v>134</v>
      </c>
      <c r="F1114" s="54">
        <v>398</v>
      </c>
      <c r="G1114" s="53" t="s">
        <v>105</v>
      </c>
      <c r="H1114" s="53" t="s">
        <v>124</v>
      </c>
      <c r="I1114" s="52">
        <v>13</v>
      </c>
      <c r="J1114" s="53" t="s">
        <v>58</v>
      </c>
      <c r="K1114" s="55">
        <v>44835</v>
      </c>
      <c r="L1114" s="56">
        <v>6451</v>
      </c>
      <c r="M1114" s="56">
        <v>8218</v>
      </c>
      <c r="N1114" s="56">
        <v>3888</v>
      </c>
      <c r="O1114" s="56">
        <v>426</v>
      </c>
      <c r="P1114" s="57">
        <v>967</v>
      </c>
      <c r="Q1114" s="58">
        <v>0</v>
      </c>
      <c r="R1114" s="57">
        <v>967</v>
      </c>
      <c r="S1114" s="57">
        <v>967</v>
      </c>
      <c r="T1114" s="58">
        <v>0</v>
      </c>
      <c r="U1114" s="57">
        <v>967</v>
      </c>
      <c r="V1114" s="57">
        <v>967</v>
      </c>
      <c r="W1114" s="58">
        <v>0</v>
      </c>
      <c r="X1114" s="57">
        <v>967</v>
      </c>
      <c r="Y1114" s="57">
        <v>967</v>
      </c>
      <c r="Z1114" s="58">
        <v>0</v>
      </c>
      <c r="AA1114" s="57">
        <v>967</v>
      </c>
      <c r="AB1114" s="57">
        <v>18356561</v>
      </c>
      <c r="AC1114" s="53" t="str">
        <f t="shared" si="13257"/>
        <v>Registro Valido</v>
      </c>
      <c r="AD1114" s="57">
        <f t="shared" ref="AD1114" si="13433">IF(OR(ISERROR(VLOOKUP(CONCATENATE("ALI_",$C1114,"_SEG_",$I1114,"_PROV_",$D1114),Catalogo_Precios,AD$8,FALSE)),L1114=0),0,VLOOKUP(CONCATENATE("ALI_",$C1114,"_SEG_",$I1114,"_PROV_",$D1114),Catalogo_Precios,AD$8,FALSE))</f>
        <v>967</v>
      </c>
      <c r="AE1114" s="57">
        <f t="shared" ref="AE1114" si="13434">IF(OR(ISERROR(VLOOKUP(CONCATENATE("ALI_",$C1114,"_SEG_",$I1114,"_PROV_",$D1114),Catalogo_Precios,AE$8,FALSE)),M1114=0),0,VLOOKUP(CONCATENATE("ALI_",$C1114,"_SEG_",$I1114,"_PROV_",$D1114),Catalogo_Precios,AE$8,FALSE))</f>
        <v>967</v>
      </c>
      <c r="AF1114" s="57">
        <f t="shared" ref="AF1114" si="13435">IF(OR(ISERROR(VLOOKUP(CONCATENATE("ALI_",$C1114,"_SEG_",$I1114,"_PROV_",$D1114),Catalogo_Precios,AF$8,FALSE)),N1114=0),0,VLOOKUP(CONCATENATE("ALI_",$C1114,"_SEG_",$I1114,"_PROV_",$D1114),Catalogo_Precios,AF$8,FALSE))</f>
        <v>967</v>
      </c>
      <c r="AG1114" s="57">
        <f t="shared" ref="AG1114" si="13436">IF(OR(ISERROR(VLOOKUP(CONCATENATE("ALI_",$C1114,"_SEG_",$I1114,"_PROV_",$D1114),Catalogo_Precios,AG$8,FALSE)),O1114=0),0,VLOOKUP(CONCATENATE("ALI_",$C1114,"_SEG_",$I1114,"_PROV_",$D1114),Catalogo_Precios,AG$8,FALSE))</f>
        <v>967</v>
      </c>
      <c r="AH1114" s="57">
        <f t="shared" ref="AH1114" si="13437">IF(OR(ISERROR(VLOOKUP(CONCATENATE("ALI_",$C1114,"_SEG_",$I1114,"_PROV_",$D1114),Catalogo_Precios,AH$8,FALSE)),L1114=0),0,VLOOKUP(CONCATENATE("ALI_",$C1114,"_SEG_",$I1114,"_PROV_",$D1114),Catalogo_Precios,AH$8,FALSE))</f>
        <v>941</v>
      </c>
      <c r="AI1114" s="57">
        <f t="shared" ref="AI1114" si="13438">IF(OR(ISERROR(VLOOKUP(CONCATENATE("ALI_",$C1114,"_SEG_",$I1114,"_PROV_",$D1114),Catalogo_Precios,AI$8,FALSE)),M1114=0),0,VLOOKUP(CONCATENATE("ALI_",$C1114,"_SEG_",$I1114,"_PROV_",$D1114),Catalogo_Precios,AI$8,FALSE))</f>
        <v>941</v>
      </c>
      <c r="AJ1114" s="57">
        <f t="shared" ref="AJ1114" si="13439">IF(OR(ISERROR(VLOOKUP(CONCATENATE("ALI_",$C1114,"_SEG_",$I1114,"_PROV_",$D1114),Catalogo_Precios,AJ$8,FALSE)),N1114=0),0,VLOOKUP(CONCATENATE("ALI_",$C1114,"_SEG_",$I1114,"_PROV_",$D1114),Catalogo_Precios,AJ$8,FALSE))</f>
        <v>941</v>
      </c>
      <c r="AK1114" s="57">
        <f t="shared" ref="AK1114" si="13440">IF(OR(ISERROR(VLOOKUP(CONCATENATE("ALI_",$C1114,"_SEG_",$I1114,"_PROV_",$D1114),Catalogo_Precios,AK$8,FALSE)),O1114=0),0,VLOOKUP(CONCATENATE("ALI_",$C1114,"_SEG_",$I1114,"_PROV_",$D1114),Catalogo_Precios,AK$8,FALSE))</f>
        <v>941</v>
      </c>
      <c r="AL1114" s="53"/>
      <c r="AM1114" s="59" t="str">
        <f t="shared" si="13266"/>
        <v>ALI_46_SEG_13</v>
      </c>
      <c r="AN1114" s="59" t="str">
        <f t="shared" si="13267"/>
        <v>ALI_46_SEG_13_VAL_18356561</v>
      </c>
      <c r="AO1114" s="60">
        <f t="shared" ref="AO1114" si="13441">IF(OR(AB1114="",AB1114=0),0,COUNTIF(Codificacion,AM1114))</f>
        <v>2</v>
      </c>
      <c r="AP1114" s="61">
        <f t="array" ref="AP1114">MIN(IF(Codificacion=AM1114,Total_Cotizacion,""))</f>
        <v>18356561</v>
      </c>
      <c r="AQ1114" s="62" t="b">
        <f t="shared" si="13269"/>
        <v>1</v>
      </c>
      <c r="AR1114" s="51" t="str">
        <f t="shared" ref="AR1114" si="13442">IF(COUNTIF(Codificacion2,CONCATENATE(AM1114,"_VAL_",AB1114))&gt;1,"Empate","")</f>
        <v/>
      </c>
      <c r="AS1114" s="63" t="str">
        <f t="shared" si="12976"/>
        <v>X</v>
      </c>
      <c r="AT1114" s="59" t="str">
        <f t="shared" si="13271"/>
        <v>ALI_46_SEG_13_X</v>
      </c>
      <c r="AU1114" s="63">
        <f t="shared" ref="AU1114" si="13443">IF(AND(COUNTIF(Codificacion3,AT1114)&lt;AO1114),1,COUNTIF(Codificacion3,AT1114))</f>
        <v>1</v>
      </c>
      <c r="AV1114" s="62" t="str">
        <f t="shared" si="13273"/>
        <v>Cotizacion Seleccionada</v>
      </c>
      <c r="AW1114" s="53"/>
      <c r="AX1114" s="51" t="str">
        <f t="shared" si="13274"/>
        <v>ALI_46_SEG_13VERDADERO</v>
      </c>
      <c r="AY1114" s="51">
        <f t="shared" si="13255"/>
        <v>1</v>
      </c>
      <c r="AZ1114" s="64" t="b">
        <f t="shared" si="13275"/>
        <v>0</v>
      </c>
    </row>
    <row r="1115" spans="1:52" x14ac:dyDescent="0.2">
      <c r="A1115" s="50" t="str">
        <f t="shared" si="13218"/>
        <v>ALI_46_SEG_14</v>
      </c>
      <c r="B1115" s="51" t="s">
        <v>133</v>
      </c>
      <c r="C1115" s="52">
        <v>46</v>
      </c>
      <c r="D1115" s="52">
        <f t="shared" ref="D1115" si="13444">IF(ISERROR(VLOOKUP(E1115,Proveedores,2,FALSE)),"",VLOOKUP(E1115,Proveedores,2,FALSE))</f>
        <v>2093</v>
      </c>
      <c r="E1115" s="53" t="s">
        <v>134</v>
      </c>
      <c r="F1115" s="54">
        <v>399</v>
      </c>
      <c r="G1115" s="53" t="s">
        <v>105</v>
      </c>
      <c r="H1115" s="53" t="s">
        <v>124</v>
      </c>
      <c r="I1115" s="52">
        <v>14</v>
      </c>
      <c r="J1115" s="53" t="s">
        <v>58</v>
      </c>
      <c r="K1115" s="55">
        <v>44835</v>
      </c>
      <c r="L1115" s="56">
        <v>6392</v>
      </c>
      <c r="M1115" s="56">
        <v>8144</v>
      </c>
      <c r="N1115" s="56">
        <v>3854</v>
      </c>
      <c r="O1115" s="56">
        <v>422</v>
      </c>
      <c r="P1115" s="57">
        <v>967</v>
      </c>
      <c r="Q1115" s="58">
        <v>0</v>
      </c>
      <c r="R1115" s="57">
        <v>967</v>
      </c>
      <c r="S1115" s="57">
        <v>967</v>
      </c>
      <c r="T1115" s="58">
        <v>0</v>
      </c>
      <c r="U1115" s="57">
        <v>967</v>
      </c>
      <c r="V1115" s="57">
        <v>967</v>
      </c>
      <c r="W1115" s="58">
        <v>0</v>
      </c>
      <c r="X1115" s="57">
        <v>967</v>
      </c>
      <c r="Y1115" s="57">
        <v>967</v>
      </c>
      <c r="Z1115" s="58">
        <v>0</v>
      </c>
      <c r="AA1115" s="57">
        <v>967</v>
      </c>
      <c r="AB1115" s="57">
        <v>18191204</v>
      </c>
      <c r="AC1115" s="53" t="str">
        <f t="shared" si="13257"/>
        <v>Registro Valido</v>
      </c>
      <c r="AD1115" s="57">
        <f t="shared" ref="AD1115" si="13445">IF(OR(ISERROR(VLOOKUP(CONCATENATE("ALI_",$C1115,"_SEG_",$I1115,"_PROV_",$D1115),Catalogo_Precios,AD$8,FALSE)),L1115=0),0,VLOOKUP(CONCATENATE("ALI_",$C1115,"_SEG_",$I1115,"_PROV_",$D1115),Catalogo_Precios,AD$8,FALSE))</f>
        <v>967</v>
      </c>
      <c r="AE1115" s="57">
        <f t="shared" ref="AE1115" si="13446">IF(OR(ISERROR(VLOOKUP(CONCATENATE("ALI_",$C1115,"_SEG_",$I1115,"_PROV_",$D1115),Catalogo_Precios,AE$8,FALSE)),M1115=0),0,VLOOKUP(CONCATENATE("ALI_",$C1115,"_SEG_",$I1115,"_PROV_",$D1115),Catalogo_Precios,AE$8,FALSE))</f>
        <v>967</v>
      </c>
      <c r="AF1115" s="57">
        <f t="shared" ref="AF1115" si="13447">IF(OR(ISERROR(VLOOKUP(CONCATENATE("ALI_",$C1115,"_SEG_",$I1115,"_PROV_",$D1115),Catalogo_Precios,AF$8,FALSE)),N1115=0),0,VLOOKUP(CONCATENATE("ALI_",$C1115,"_SEG_",$I1115,"_PROV_",$D1115),Catalogo_Precios,AF$8,FALSE))</f>
        <v>967</v>
      </c>
      <c r="AG1115" s="57">
        <f t="shared" ref="AG1115" si="13448">IF(OR(ISERROR(VLOOKUP(CONCATENATE("ALI_",$C1115,"_SEG_",$I1115,"_PROV_",$D1115),Catalogo_Precios,AG$8,FALSE)),O1115=0),0,VLOOKUP(CONCATENATE("ALI_",$C1115,"_SEG_",$I1115,"_PROV_",$D1115),Catalogo_Precios,AG$8,FALSE))</f>
        <v>967</v>
      </c>
      <c r="AH1115" s="57">
        <f t="shared" ref="AH1115" si="13449">IF(OR(ISERROR(VLOOKUP(CONCATENATE("ALI_",$C1115,"_SEG_",$I1115,"_PROV_",$D1115),Catalogo_Precios,AH$8,FALSE)),L1115=0),0,VLOOKUP(CONCATENATE("ALI_",$C1115,"_SEG_",$I1115,"_PROV_",$D1115),Catalogo_Precios,AH$8,FALSE))</f>
        <v>941</v>
      </c>
      <c r="AI1115" s="57">
        <f t="shared" ref="AI1115" si="13450">IF(OR(ISERROR(VLOOKUP(CONCATENATE("ALI_",$C1115,"_SEG_",$I1115,"_PROV_",$D1115),Catalogo_Precios,AI$8,FALSE)),M1115=0),0,VLOOKUP(CONCATENATE("ALI_",$C1115,"_SEG_",$I1115,"_PROV_",$D1115),Catalogo_Precios,AI$8,FALSE))</f>
        <v>941</v>
      </c>
      <c r="AJ1115" s="57">
        <f t="shared" ref="AJ1115" si="13451">IF(OR(ISERROR(VLOOKUP(CONCATENATE("ALI_",$C1115,"_SEG_",$I1115,"_PROV_",$D1115),Catalogo_Precios,AJ$8,FALSE)),N1115=0),0,VLOOKUP(CONCATENATE("ALI_",$C1115,"_SEG_",$I1115,"_PROV_",$D1115),Catalogo_Precios,AJ$8,FALSE))</f>
        <v>941</v>
      </c>
      <c r="AK1115" s="57">
        <f t="shared" ref="AK1115" si="13452">IF(OR(ISERROR(VLOOKUP(CONCATENATE("ALI_",$C1115,"_SEG_",$I1115,"_PROV_",$D1115),Catalogo_Precios,AK$8,FALSE)),O1115=0),0,VLOOKUP(CONCATENATE("ALI_",$C1115,"_SEG_",$I1115,"_PROV_",$D1115),Catalogo_Precios,AK$8,FALSE))</f>
        <v>941</v>
      </c>
      <c r="AL1115" s="53"/>
      <c r="AM1115" s="59" t="str">
        <f t="shared" si="13266"/>
        <v>ALI_46_SEG_14</v>
      </c>
      <c r="AN1115" s="59" t="str">
        <f t="shared" si="13267"/>
        <v>ALI_46_SEG_14_VAL_18191204</v>
      </c>
      <c r="AO1115" s="60">
        <f t="shared" ref="AO1115" si="13453">IF(OR(AB1115="",AB1115=0),0,COUNTIF(Codificacion,AM1115))</f>
        <v>2</v>
      </c>
      <c r="AP1115" s="61">
        <f t="array" ref="AP1115">MIN(IF(Codificacion=AM1115,Total_Cotizacion,""))</f>
        <v>18191204</v>
      </c>
      <c r="AQ1115" s="62" t="b">
        <f t="shared" si="13269"/>
        <v>1</v>
      </c>
      <c r="AR1115" s="51" t="str">
        <f t="shared" ref="AR1115" si="13454">IF(COUNTIF(Codificacion2,CONCATENATE(AM1115,"_VAL_",AB1115))&gt;1,"Empate","")</f>
        <v/>
      </c>
      <c r="AS1115" s="63" t="str">
        <f t="shared" si="12976"/>
        <v>X</v>
      </c>
      <c r="AT1115" s="59" t="str">
        <f t="shared" si="13271"/>
        <v>ALI_46_SEG_14_X</v>
      </c>
      <c r="AU1115" s="63">
        <f t="shared" ref="AU1115" si="13455">IF(AND(COUNTIF(Codificacion3,AT1115)&lt;AO1115),1,COUNTIF(Codificacion3,AT1115))</f>
        <v>1</v>
      </c>
      <c r="AV1115" s="62" t="str">
        <f t="shared" si="13273"/>
        <v>Cotizacion Seleccionada</v>
      </c>
      <c r="AW1115" s="53"/>
      <c r="AX1115" s="51" t="str">
        <f t="shared" si="13274"/>
        <v>ALI_46_SEG_14VERDADERO</v>
      </c>
      <c r="AY1115" s="51">
        <f t="shared" si="13255"/>
        <v>1</v>
      </c>
      <c r="AZ1115" s="64" t="b">
        <f t="shared" si="13275"/>
        <v>0</v>
      </c>
    </row>
    <row r="1116" spans="1:52" x14ac:dyDescent="0.2">
      <c r="A1116" s="50" t="str">
        <f t="shared" si="13218"/>
        <v>ALI_46_SEG_6</v>
      </c>
      <c r="B1116" s="51" t="s">
        <v>133</v>
      </c>
      <c r="C1116" s="52">
        <v>46</v>
      </c>
      <c r="D1116" s="52">
        <f t="shared" ref="D1116" si="13456">IF(ISERROR(VLOOKUP(E1116,Proveedores,2,FALSE)),"",VLOOKUP(E1116,Proveedores,2,FALSE))</f>
        <v>2093</v>
      </c>
      <c r="E1116" s="53" t="s">
        <v>134</v>
      </c>
      <c r="F1116" s="54">
        <v>400</v>
      </c>
      <c r="G1116" s="53" t="s">
        <v>105</v>
      </c>
      <c r="H1116" s="53" t="s">
        <v>124</v>
      </c>
      <c r="I1116" s="52">
        <v>6</v>
      </c>
      <c r="J1116" s="53" t="s">
        <v>58</v>
      </c>
      <c r="K1116" s="55">
        <v>44835</v>
      </c>
      <c r="L1116" s="56">
        <v>6816</v>
      </c>
      <c r="M1116" s="56">
        <v>8682</v>
      </c>
      <c r="N1116" s="56">
        <v>4107</v>
      </c>
      <c r="O1116" s="56">
        <v>449</v>
      </c>
      <c r="P1116" s="57">
        <v>967</v>
      </c>
      <c r="Q1116" s="58">
        <v>0</v>
      </c>
      <c r="R1116" s="57">
        <v>967</v>
      </c>
      <c r="S1116" s="57">
        <v>967</v>
      </c>
      <c r="T1116" s="58">
        <v>0</v>
      </c>
      <c r="U1116" s="57">
        <v>967</v>
      </c>
      <c r="V1116" s="57">
        <v>967</v>
      </c>
      <c r="W1116" s="58">
        <v>0</v>
      </c>
      <c r="X1116" s="57">
        <v>967</v>
      </c>
      <c r="Y1116" s="57">
        <v>967</v>
      </c>
      <c r="Z1116" s="58">
        <v>0</v>
      </c>
      <c r="AA1116" s="57">
        <v>967</v>
      </c>
      <c r="AB1116" s="57">
        <v>19392218</v>
      </c>
      <c r="AC1116" s="53" t="str">
        <f t="shared" si="13257"/>
        <v>Registro Valido</v>
      </c>
      <c r="AD1116" s="57">
        <f t="shared" ref="AD1116" si="13457">IF(OR(ISERROR(VLOOKUP(CONCATENATE("ALI_",$C1116,"_SEG_",$I1116,"_PROV_",$D1116),Catalogo_Precios,AD$8,FALSE)),L1116=0),0,VLOOKUP(CONCATENATE("ALI_",$C1116,"_SEG_",$I1116,"_PROV_",$D1116),Catalogo_Precios,AD$8,FALSE))</f>
        <v>967</v>
      </c>
      <c r="AE1116" s="57">
        <f t="shared" ref="AE1116" si="13458">IF(OR(ISERROR(VLOOKUP(CONCATENATE("ALI_",$C1116,"_SEG_",$I1116,"_PROV_",$D1116),Catalogo_Precios,AE$8,FALSE)),M1116=0),0,VLOOKUP(CONCATENATE("ALI_",$C1116,"_SEG_",$I1116,"_PROV_",$D1116),Catalogo_Precios,AE$8,FALSE))</f>
        <v>967</v>
      </c>
      <c r="AF1116" s="57">
        <f t="shared" ref="AF1116" si="13459">IF(OR(ISERROR(VLOOKUP(CONCATENATE("ALI_",$C1116,"_SEG_",$I1116,"_PROV_",$D1116),Catalogo_Precios,AF$8,FALSE)),N1116=0),0,VLOOKUP(CONCATENATE("ALI_",$C1116,"_SEG_",$I1116,"_PROV_",$D1116),Catalogo_Precios,AF$8,FALSE))</f>
        <v>967</v>
      </c>
      <c r="AG1116" s="57">
        <f t="shared" ref="AG1116" si="13460">IF(OR(ISERROR(VLOOKUP(CONCATENATE("ALI_",$C1116,"_SEG_",$I1116,"_PROV_",$D1116),Catalogo_Precios,AG$8,FALSE)),O1116=0),0,VLOOKUP(CONCATENATE("ALI_",$C1116,"_SEG_",$I1116,"_PROV_",$D1116),Catalogo_Precios,AG$8,FALSE))</f>
        <v>967</v>
      </c>
      <c r="AH1116" s="57">
        <f t="shared" ref="AH1116" si="13461">IF(OR(ISERROR(VLOOKUP(CONCATENATE("ALI_",$C1116,"_SEG_",$I1116,"_PROV_",$D1116),Catalogo_Precios,AH$8,FALSE)),L1116=0),0,VLOOKUP(CONCATENATE("ALI_",$C1116,"_SEG_",$I1116,"_PROV_",$D1116),Catalogo_Precios,AH$8,FALSE))</f>
        <v>941</v>
      </c>
      <c r="AI1116" s="57">
        <f t="shared" ref="AI1116" si="13462">IF(OR(ISERROR(VLOOKUP(CONCATENATE("ALI_",$C1116,"_SEG_",$I1116,"_PROV_",$D1116),Catalogo_Precios,AI$8,FALSE)),M1116=0),0,VLOOKUP(CONCATENATE("ALI_",$C1116,"_SEG_",$I1116,"_PROV_",$D1116),Catalogo_Precios,AI$8,FALSE))</f>
        <v>941</v>
      </c>
      <c r="AJ1116" s="57">
        <f t="shared" ref="AJ1116" si="13463">IF(OR(ISERROR(VLOOKUP(CONCATENATE("ALI_",$C1116,"_SEG_",$I1116,"_PROV_",$D1116),Catalogo_Precios,AJ$8,FALSE)),N1116=0),0,VLOOKUP(CONCATENATE("ALI_",$C1116,"_SEG_",$I1116,"_PROV_",$D1116),Catalogo_Precios,AJ$8,FALSE))</f>
        <v>941</v>
      </c>
      <c r="AK1116" s="57">
        <f t="shared" ref="AK1116" si="13464">IF(OR(ISERROR(VLOOKUP(CONCATENATE("ALI_",$C1116,"_SEG_",$I1116,"_PROV_",$D1116),Catalogo_Precios,AK$8,FALSE)),O1116=0),0,VLOOKUP(CONCATENATE("ALI_",$C1116,"_SEG_",$I1116,"_PROV_",$D1116),Catalogo_Precios,AK$8,FALSE))</f>
        <v>941</v>
      </c>
      <c r="AL1116" s="53"/>
      <c r="AM1116" s="59" t="str">
        <f t="shared" si="13266"/>
        <v>ALI_46_SEG_6</v>
      </c>
      <c r="AN1116" s="59" t="str">
        <f t="shared" si="13267"/>
        <v>ALI_46_SEG_6_VAL_19392218</v>
      </c>
      <c r="AO1116" s="60">
        <f t="shared" ref="AO1116" si="13465">IF(OR(AB1116="",AB1116=0),0,COUNTIF(Codificacion,AM1116))</f>
        <v>2</v>
      </c>
      <c r="AP1116" s="61">
        <f t="array" ref="AP1116">MIN(IF(Codificacion=AM1116,Total_Cotizacion,""))</f>
        <v>19392218</v>
      </c>
      <c r="AQ1116" s="62" t="b">
        <f t="shared" si="13269"/>
        <v>1</v>
      </c>
      <c r="AR1116" s="51" t="str">
        <f t="shared" ref="AR1116" si="13466">IF(COUNTIF(Codificacion2,CONCATENATE(AM1116,"_VAL_",AB1116))&gt;1,"Empate","")</f>
        <v/>
      </c>
      <c r="AS1116" s="63" t="str">
        <f t="shared" si="12976"/>
        <v>X</v>
      </c>
      <c r="AT1116" s="59" t="str">
        <f t="shared" si="13271"/>
        <v>ALI_46_SEG_6_X</v>
      </c>
      <c r="AU1116" s="63">
        <f t="shared" ref="AU1116" si="13467">IF(AND(COUNTIF(Codificacion3,AT1116)&lt;AO1116),1,COUNTIF(Codificacion3,AT1116))</f>
        <v>1</v>
      </c>
      <c r="AV1116" s="62" t="str">
        <f t="shared" si="13273"/>
        <v>Cotizacion Seleccionada</v>
      </c>
      <c r="AW1116" s="53"/>
      <c r="AX1116" s="51" t="str">
        <f t="shared" si="13274"/>
        <v>ALI_46_SEG_6VERDADERO</v>
      </c>
      <c r="AY1116" s="51">
        <f t="shared" si="13255"/>
        <v>1</v>
      </c>
      <c r="AZ1116" s="64" t="b">
        <f t="shared" si="13275"/>
        <v>0</v>
      </c>
    </row>
    <row r="1117" spans="1:52" x14ac:dyDescent="0.2">
      <c r="A1117" s="50" t="str">
        <f t="shared" si="13218"/>
        <v>ALI_46_SEG_9</v>
      </c>
      <c r="B1117" s="51" t="s">
        <v>133</v>
      </c>
      <c r="C1117" s="52">
        <v>46</v>
      </c>
      <c r="D1117" s="52">
        <f t="shared" ref="D1117" si="13468">IF(ISERROR(VLOOKUP(E1117,Proveedores,2,FALSE)),"",VLOOKUP(E1117,Proveedores,2,FALSE))</f>
        <v>2093</v>
      </c>
      <c r="E1117" s="53" t="s">
        <v>134</v>
      </c>
      <c r="F1117" s="54">
        <v>401</v>
      </c>
      <c r="G1117" s="53" t="s">
        <v>105</v>
      </c>
      <c r="H1117" s="53" t="s">
        <v>124</v>
      </c>
      <c r="I1117" s="52">
        <v>9</v>
      </c>
      <c r="J1117" s="53" t="s">
        <v>58</v>
      </c>
      <c r="K1117" s="55">
        <v>44835</v>
      </c>
      <c r="L1117" s="56">
        <v>6789</v>
      </c>
      <c r="M1117" s="56">
        <v>8647</v>
      </c>
      <c r="N1117" s="56">
        <v>4091</v>
      </c>
      <c r="O1117" s="56">
        <v>447</v>
      </c>
      <c r="P1117" s="57">
        <v>967</v>
      </c>
      <c r="Q1117" s="58">
        <v>0</v>
      </c>
      <c r="R1117" s="57">
        <v>967</v>
      </c>
      <c r="S1117" s="57">
        <v>967</v>
      </c>
      <c r="T1117" s="58">
        <v>0</v>
      </c>
      <c r="U1117" s="57">
        <v>967</v>
      </c>
      <c r="V1117" s="57">
        <v>967</v>
      </c>
      <c r="W1117" s="58">
        <v>0</v>
      </c>
      <c r="X1117" s="57">
        <v>967</v>
      </c>
      <c r="Y1117" s="57">
        <v>967</v>
      </c>
      <c r="Z1117" s="58">
        <v>0</v>
      </c>
      <c r="AA1117" s="57">
        <v>967</v>
      </c>
      <c r="AB1117" s="57">
        <v>19314858</v>
      </c>
      <c r="AC1117" s="53" t="str">
        <f t="shared" si="13257"/>
        <v>Registro Valido</v>
      </c>
      <c r="AD1117" s="57">
        <f t="shared" ref="AD1117" si="13469">IF(OR(ISERROR(VLOOKUP(CONCATENATE("ALI_",$C1117,"_SEG_",$I1117,"_PROV_",$D1117),Catalogo_Precios,AD$8,FALSE)),L1117=0),0,VLOOKUP(CONCATENATE("ALI_",$C1117,"_SEG_",$I1117,"_PROV_",$D1117),Catalogo_Precios,AD$8,FALSE))</f>
        <v>967</v>
      </c>
      <c r="AE1117" s="57">
        <f t="shared" ref="AE1117" si="13470">IF(OR(ISERROR(VLOOKUP(CONCATENATE("ALI_",$C1117,"_SEG_",$I1117,"_PROV_",$D1117),Catalogo_Precios,AE$8,FALSE)),M1117=0),0,VLOOKUP(CONCATENATE("ALI_",$C1117,"_SEG_",$I1117,"_PROV_",$D1117),Catalogo_Precios,AE$8,FALSE))</f>
        <v>967</v>
      </c>
      <c r="AF1117" s="57">
        <f t="shared" ref="AF1117" si="13471">IF(OR(ISERROR(VLOOKUP(CONCATENATE("ALI_",$C1117,"_SEG_",$I1117,"_PROV_",$D1117),Catalogo_Precios,AF$8,FALSE)),N1117=0),0,VLOOKUP(CONCATENATE("ALI_",$C1117,"_SEG_",$I1117,"_PROV_",$D1117),Catalogo_Precios,AF$8,FALSE))</f>
        <v>967</v>
      </c>
      <c r="AG1117" s="57">
        <f t="shared" ref="AG1117" si="13472">IF(OR(ISERROR(VLOOKUP(CONCATENATE("ALI_",$C1117,"_SEG_",$I1117,"_PROV_",$D1117),Catalogo_Precios,AG$8,FALSE)),O1117=0),0,VLOOKUP(CONCATENATE("ALI_",$C1117,"_SEG_",$I1117,"_PROV_",$D1117),Catalogo_Precios,AG$8,FALSE))</f>
        <v>967</v>
      </c>
      <c r="AH1117" s="57">
        <f t="shared" ref="AH1117" si="13473">IF(OR(ISERROR(VLOOKUP(CONCATENATE("ALI_",$C1117,"_SEG_",$I1117,"_PROV_",$D1117),Catalogo_Precios,AH$8,FALSE)),L1117=0),0,VLOOKUP(CONCATENATE("ALI_",$C1117,"_SEG_",$I1117,"_PROV_",$D1117),Catalogo_Precios,AH$8,FALSE))</f>
        <v>941</v>
      </c>
      <c r="AI1117" s="57">
        <f t="shared" ref="AI1117" si="13474">IF(OR(ISERROR(VLOOKUP(CONCATENATE("ALI_",$C1117,"_SEG_",$I1117,"_PROV_",$D1117),Catalogo_Precios,AI$8,FALSE)),M1117=0),0,VLOOKUP(CONCATENATE("ALI_",$C1117,"_SEG_",$I1117,"_PROV_",$D1117),Catalogo_Precios,AI$8,FALSE))</f>
        <v>941</v>
      </c>
      <c r="AJ1117" s="57">
        <f t="shared" ref="AJ1117" si="13475">IF(OR(ISERROR(VLOOKUP(CONCATENATE("ALI_",$C1117,"_SEG_",$I1117,"_PROV_",$D1117),Catalogo_Precios,AJ$8,FALSE)),N1117=0),0,VLOOKUP(CONCATENATE("ALI_",$C1117,"_SEG_",$I1117,"_PROV_",$D1117),Catalogo_Precios,AJ$8,FALSE))</f>
        <v>941</v>
      </c>
      <c r="AK1117" s="57">
        <f t="shared" ref="AK1117" si="13476">IF(OR(ISERROR(VLOOKUP(CONCATENATE("ALI_",$C1117,"_SEG_",$I1117,"_PROV_",$D1117),Catalogo_Precios,AK$8,FALSE)),O1117=0),0,VLOOKUP(CONCATENATE("ALI_",$C1117,"_SEG_",$I1117,"_PROV_",$D1117),Catalogo_Precios,AK$8,FALSE))</f>
        <v>941</v>
      </c>
      <c r="AL1117" s="53"/>
      <c r="AM1117" s="59" t="str">
        <f t="shared" si="13266"/>
        <v>ALI_46_SEG_9</v>
      </c>
      <c r="AN1117" s="59" t="str">
        <f t="shared" si="13267"/>
        <v>ALI_46_SEG_9_VAL_19314858</v>
      </c>
      <c r="AO1117" s="60">
        <f t="shared" ref="AO1117" si="13477">IF(OR(AB1117="",AB1117=0),0,COUNTIF(Codificacion,AM1117))</f>
        <v>2</v>
      </c>
      <c r="AP1117" s="61">
        <f t="array" ref="AP1117">MIN(IF(Codificacion=AM1117,Total_Cotizacion,""))</f>
        <v>19314858</v>
      </c>
      <c r="AQ1117" s="62" t="b">
        <f t="shared" si="13269"/>
        <v>1</v>
      </c>
      <c r="AR1117" s="51" t="str">
        <f t="shared" ref="AR1117" si="13478">IF(COUNTIF(Codificacion2,CONCATENATE(AM1117,"_VAL_",AB1117))&gt;1,"Empate","")</f>
        <v/>
      </c>
      <c r="AS1117" s="63" t="str">
        <f t="shared" si="12976"/>
        <v>X</v>
      </c>
      <c r="AT1117" s="59" t="str">
        <f t="shared" si="13271"/>
        <v>ALI_46_SEG_9_X</v>
      </c>
      <c r="AU1117" s="63">
        <f t="shared" ref="AU1117" si="13479">IF(AND(COUNTIF(Codificacion3,AT1117)&lt;AO1117),1,COUNTIF(Codificacion3,AT1117))</f>
        <v>1</v>
      </c>
      <c r="AV1117" s="62" t="str">
        <f t="shared" si="13273"/>
        <v>Cotizacion Seleccionada</v>
      </c>
      <c r="AW1117" s="53"/>
      <c r="AX1117" s="51" t="str">
        <f t="shared" si="13274"/>
        <v>ALI_46_SEG_9VERDADERO</v>
      </c>
      <c r="AY1117" s="51">
        <f t="shared" si="13255"/>
        <v>1</v>
      </c>
      <c r="AZ1117" s="64" t="b">
        <f t="shared" si="13275"/>
        <v>0</v>
      </c>
    </row>
    <row r="1118" spans="1:52" x14ac:dyDescent="0.2">
      <c r="A1118" s="50" t="b">
        <f t="shared" si="13218"/>
        <v>0</v>
      </c>
      <c r="B1118" s="51" t="s">
        <v>136</v>
      </c>
      <c r="C1118" s="52">
        <v>94</v>
      </c>
      <c r="D1118" s="52">
        <f t="shared" ref="D1118" si="13480">IF(ISERROR(VLOOKUP(E1118,Proveedores,2,FALSE)),"",VLOOKUP(E1118,Proveedores,2,FALSE))</f>
        <v>2088</v>
      </c>
      <c r="E1118" s="53" t="s">
        <v>137</v>
      </c>
      <c r="F1118" s="54">
        <v>16</v>
      </c>
      <c r="G1118" s="53" t="s">
        <v>56</v>
      </c>
      <c r="H1118" s="53" t="s">
        <v>57</v>
      </c>
      <c r="I1118" s="52">
        <v>1</v>
      </c>
      <c r="J1118" s="53" t="s">
        <v>58</v>
      </c>
      <c r="K1118" s="55">
        <v>44835</v>
      </c>
      <c r="L1118" s="56">
        <v>6289</v>
      </c>
      <c r="M1118" s="56">
        <v>7636</v>
      </c>
      <c r="N1118" s="56">
        <v>3542</v>
      </c>
      <c r="O1118" s="56">
        <v>273</v>
      </c>
      <c r="P1118" s="57">
        <v>515</v>
      </c>
      <c r="Q1118" s="58">
        <v>0.21553398058252399</v>
      </c>
      <c r="R1118" s="57">
        <v>404</v>
      </c>
      <c r="S1118" s="57">
        <v>515</v>
      </c>
      <c r="T1118" s="58">
        <v>0.21553398058252399</v>
      </c>
      <c r="U1118" s="57">
        <v>404</v>
      </c>
      <c r="V1118" s="57">
        <v>1028</v>
      </c>
      <c r="W1118" s="58">
        <v>0.217120622568093</v>
      </c>
      <c r="X1118" s="57">
        <v>804.8</v>
      </c>
      <c r="Y1118" s="57">
        <v>1028</v>
      </c>
      <c r="Z1118" s="58">
        <v>0.217120622568093</v>
      </c>
      <c r="AA1118" s="57">
        <v>804.8</v>
      </c>
      <c r="AB1118" s="57">
        <v>8696012</v>
      </c>
      <c r="AC1118" s="53" t="str">
        <f t="shared" si="13257"/>
        <v>Registro Valido</v>
      </c>
      <c r="AD1118" s="57">
        <f t="shared" ref="AD1118" si="13481">IF(OR(ISERROR(VLOOKUP(CONCATENATE("ALI_",$C1118,"_SEG_",$I1118,"_PROV_",$D1118),Catalogo_Precios,AD$8,FALSE)),L1118=0),0,VLOOKUP(CONCATENATE("ALI_",$C1118,"_SEG_",$I1118,"_PROV_",$D1118),Catalogo_Precios,AD$8,FALSE))</f>
        <v>515</v>
      </c>
      <c r="AE1118" s="57">
        <f t="shared" ref="AE1118" si="13482">IF(OR(ISERROR(VLOOKUP(CONCATENATE("ALI_",$C1118,"_SEG_",$I1118,"_PROV_",$D1118),Catalogo_Precios,AE$8,FALSE)),M1118=0),0,VLOOKUP(CONCATENATE("ALI_",$C1118,"_SEG_",$I1118,"_PROV_",$D1118),Catalogo_Precios,AE$8,FALSE))</f>
        <v>515</v>
      </c>
      <c r="AF1118" s="57">
        <f t="shared" ref="AF1118" si="13483">IF(OR(ISERROR(VLOOKUP(CONCATENATE("ALI_",$C1118,"_SEG_",$I1118,"_PROV_",$D1118),Catalogo_Precios,AF$8,FALSE)),N1118=0),0,VLOOKUP(CONCATENATE("ALI_",$C1118,"_SEG_",$I1118,"_PROV_",$D1118),Catalogo_Precios,AF$8,FALSE))</f>
        <v>1028</v>
      </c>
      <c r="AG1118" s="57">
        <f t="shared" ref="AG1118" si="13484">IF(OR(ISERROR(VLOOKUP(CONCATENATE("ALI_",$C1118,"_SEG_",$I1118,"_PROV_",$D1118),Catalogo_Precios,AG$8,FALSE)),O1118=0),0,VLOOKUP(CONCATENATE("ALI_",$C1118,"_SEG_",$I1118,"_PROV_",$D1118),Catalogo_Precios,AG$8,FALSE))</f>
        <v>1028</v>
      </c>
      <c r="AH1118" s="57">
        <f t="shared" ref="AH1118" si="13485">IF(OR(ISERROR(VLOOKUP(CONCATENATE("ALI_",$C1118,"_SEG_",$I1118,"_PROV_",$D1118),Catalogo_Precios,AH$8,FALSE)),L1118=0),0,VLOOKUP(CONCATENATE("ALI_",$C1118,"_SEG_",$I1118,"_PROV_",$D1118),Catalogo_Precios,AH$8,FALSE))</f>
        <v>505</v>
      </c>
      <c r="AI1118" s="57">
        <f t="shared" ref="AI1118" si="13486">IF(OR(ISERROR(VLOOKUP(CONCATENATE("ALI_",$C1118,"_SEG_",$I1118,"_PROV_",$D1118),Catalogo_Precios,AI$8,FALSE)),M1118=0),0,VLOOKUP(CONCATENATE("ALI_",$C1118,"_SEG_",$I1118,"_PROV_",$D1118),Catalogo_Precios,AI$8,FALSE))</f>
        <v>505</v>
      </c>
      <c r="AJ1118" s="57">
        <f t="shared" ref="AJ1118" si="13487">IF(OR(ISERROR(VLOOKUP(CONCATENATE("ALI_",$C1118,"_SEG_",$I1118,"_PROV_",$D1118),Catalogo_Precios,AJ$8,FALSE)),N1118=0),0,VLOOKUP(CONCATENATE("ALI_",$C1118,"_SEG_",$I1118,"_PROV_",$D1118),Catalogo_Precios,AJ$8,FALSE))</f>
        <v>1006</v>
      </c>
      <c r="AK1118" s="57">
        <f t="shared" ref="AK1118" si="13488">IF(OR(ISERROR(VLOOKUP(CONCATENATE("ALI_",$C1118,"_SEG_",$I1118,"_PROV_",$D1118),Catalogo_Precios,AK$8,FALSE)),O1118=0),0,VLOOKUP(CONCATENATE("ALI_",$C1118,"_SEG_",$I1118,"_PROV_",$D1118),Catalogo_Precios,AK$8,FALSE))</f>
        <v>1006</v>
      </c>
      <c r="AL1118" s="53"/>
      <c r="AM1118" s="59" t="str">
        <f t="shared" si="13266"/>
        <v>ALI_94_SEG_1</v>
      </c>
      <c r="AN1118" s="59" t="str">
        <f t="shared" si="13267"/>
        <v>ALI_94_SEG_1_VAL_8696012</v>
      </c>
      <c r="AO1118" s="60">
        <f t="shared" ref="AO1118" si="13489">IF(OR(AB1118="",AB1118=0),0,COUNTIF(Codificacion,AM1118))</f>
        <v>6</v>
      </c>
      <c r="AP1118" s="61">
        <f t="array" ref="AP1118">MIN(IF(Codificacion=AM1118,Total_Cotizacion,""))</f>
        <v>8696012</v>
      </c>
      <c r="AQ1118" s="62" t="b">
        <f t="shared" si="13269"/>
        <v>1</v>
      </c>
      <c r="AR1118" s="51" t="str">
        <f t="shared" ref="AR1118" si="13490">IF(COUNTIF(Codificacion2,CONCATENATE(AM1118,"_VAL_",AB1118))&gt;1,"Empate","")</f>
        <v>Empate</v>
      </c>
      <c r="AS1118" s="63" t="str">
        <f t="shared" si="12976"/>
        <v/>
      </c>
      <c r="AT1118" s="59" t="str">
        <f t="shared" si="13271"/>
        <v>ALI_94_SEG_1_</v>
      </c>
      <c r="AU1118" s="63">
        <f t="shared" ref="AU1118" si="13491">IF(AND(COUNTIF(Codificacion3,AT1118)&lt;AO1118),1,COUNTIF(Codificacion3,AT1118))</f>
        <v>1</v>
      </c>
      <c r="AV1118" s="62" t="str">
        <f t="shared" si="13273"/>
        <v>No Seleccionada</v>
      </c>
      <c r="AW1118" s="53"/>
      <c r="AX1118" s="51" t="str">
        <f t="shared" si="13274"/>
        <v>ALI_94_SEG_1VERDADERO</v>
      </c>
      <c r="AY1118" s="51">
        <f t="shared" si="13255"/>
        <v>3</v>
      </c>
      <c r="AZ1118" s="64" t="b">
        <f t="shared" si="13275"/>
        <v>0</v>
      </c>
    </row>
    <row r="1119" spans="1:52" x14ac:dyDescent="0.2">
      <c r="A1119" s="50" t="b">
        <f t="shared" si="13218"/>
        <v>0</v>
      </c>
      <c r="B1119" s="51" t="s">
        <v>136</v>
      </c>
      <c r="C1119" s="52">
        <v>94</v>
      </c>
      <c r="D1119" s="52">
        <f t="shared" ref="D1119" si="13492">IF(ISERROR(VLOOKUP(E1119,Proveedores,2,FALSE)),"",VLOOKUP(E1119,Proveedores,2,FALSE))</f>
        <v>2088</v>
      </c>
      <c r="E1119" s="53" t="s">
        <v>137</v>
      </c>
      <c r="F1119" s="54">
        <v>17</v>
      </c>
      <c r="G1119" s="53" t="s">
        <v>56</v>
      </c>
      <c r="H1119" s="53" t="s">
        <v>57</v>
      </c>
      <c r="I1119" s="52">
        <v>2</v>
      </c>
      <c r="J1119" s="53" t="s">
        <v>58</v>
      </c>
      <c r="K1119" s="55">
        <v>44835</v>
      </c>
      <c r="L1119" s="56">
        <v>6430</v>
      </c>
      <c r="M1119" s="56">
        <v>7808</v>
      </c>
      <c r="N1119" s="56">
        <v>3622</v>
      </c>
      <c r="O1119" s="56">
        <v>279</v>
      </c>
      <c r="P1119" s="57">
        <v>515</v>
      </c>
      <c r="Q1119" s="58">
        <v>0.21553398058252399</v>
      </c>
      <c r="R1119" s="57">
        <v>404</v>
      </c>
      <c r="S1119" s="57">
        <v>515</v>
      </c>
      <c r="T1119" s="58">
        <v>0.21553398058252399</v>
      </c>
      <c r="U1119" s="57">
        <v>404</v>
      </c>
      <c r="V1119" s="57">
        <v>1028</v>
      </c>
      <c r="W1119" s="58">
        <v>0.217120622568093</v>
      </c>
      <c r="X1119" s="57">
        <v>804.8</v>
      </c>
      <c r="Y1119" s="57">
        <v>1028</v>
      </c>
      <c r="Z1119" s="58">
        <v>0.217120622568093</v>
      </c>
      <c r="AA1119" s="57">
        <v>804.8</v>
      </c>
      <c r="AB1119" s="57">
        <v>8891676.7999999989</v>
      </c>
      <c r="AC1119" s="53" t="str">
        <f t="shared" si="13257"/>
        <v>Registro Valido</v>
      </c>
      <c r="AD1119" s="57">
        <f t="shared" ref="AD1119" si="13493">IF(OR(ISERROR(VLOOKUP(CONCATENATE("ALI_",$C1119,"_SEG_",$I1119,"_PROV_",$D1119),Catalogo_Precios,AD$8,FALSE)),L1119=0),0,VLOOKUP(CONCATENATE("ALI_",$C1119,"_SEG_",$I1119,"_PROV_",$D1119),Catalogo_Precios,AD$8,FALSE))</f>
        <v>515</v>
      </c>
      <c r="AE1119" s="57">
        <f t="shared" ref="AE1119" si="13494">IF(OR(ISERROR(VLOOKUP(CONCATENATE("ALI_",$C1119,"_SEG_",$I1119,"_PROV_",$D1119),Catalogo_Precios,AE$8,FALSE)),M1119=0),0,VLOOKUP(CONCATENATE("ALI_",$C1119,"_SEG_",$I1119,"_PROV_",$D1119),Catalogo_Precios,AE$8,FALSE))</f>
        <v>515</v>
      </c>
      <c r="AF1119" s="57">
        <f t="shared" ref="AF1119" si="13495">IF(OR(ISERROR(VLOOKUP(CONCATENATE("ALI_",$C1119,"_SEG_",$I1119,"_PROV_",$D1119),Catalogo_Precios,AF$8,FALSE)),N1119=0),0,VLOOKUP(CONCATENATE("ALI_",$C1119,"_SEG_",$I1119,"_PROV_",$D1119),Catalogo_Precios,AF$8,FALSE))</f>
        <v>1028</v>
      </c>
      <c r="AG1119" s="57">
        <f t="shared" ref="AG1119" si="13496">IF(OR(ISERROR(VLOOKUP(CONCATENATE("ALI_",$C1119,"_SEG_",$I1119,"_PROV_",$D1119),Catalogo_Precios,AG$8,FALSE)),O1119=0),0,VLOOKUP(CONCATENATE("ALI_",$C1119,"_SEG_",$I1119,"_PROV_",$D1119),Catalogo_Precios,AG$8,FALSE))</f>
        <v>1028</v>
      </c>
      <c r="AH1119" s="57">
        <f t="shared" ref="AH1119" si="13497">IF(OR(ISERROR(VLOOKUP(CONCATENATE("ALI_",$C1119,"_SEG_",$I1119,"_PROV_",$D1119),Catalogo_Precios,AH$8,FALSE)),L1119=0),0,VLOOKUP(CONCATENATE("ALI_",$C1119,"_SEG_",$I1119,"_PROV_",$D1119),Catalogo_Precios,AH$8,FALSE))</f>
        <v>505</v>
      </c>
      <c r="AI1119" s="57">
        <f t="shared" ref="AI1119" si="13498">IF(OR(ISERROR(VLOOKUP(CONCATENATE("ALI_",$C1119,"_SEG_",$I1119,"_PROV_",$D1119),Catalogo_Precios,AI$8,FALSE)),M1119=0),0,VLOOKUP(CONCATENATE("ALI_",$C1119,"_SEG_",$I1119,"_PROV_",$D1119),Catalogo_Precios,AI$8,FALSE))</f>
        <v>505</v>
      </c>
      <c r="AJ1119" s="57">
        <f t="shared" ref="AJ1119" si="13499">IF(OR(ISERROR(VLOOKUP(CONCATENATE("ALI_",$C1119,"_SEG_",$I1119,"_PROV_",$D1119),Catalogo_Precios,AJ$8,FALSE)),N1119=0),0,VLOOKUP(CONCATENATE("ALI_",$C1119,"_SEG_",$I1119,"_PROV_",$D1119),Catalogo_Precios,AJ$8,FALSE))</f>
        <v>1006</v>
      </c>
      <c r="AK1119" s="57">
        <f t="shared" ref="AK1119" si="13500">IF(OR(ISERROR(VLOOKUP(CONCATENATE("ALI_",$C1119,"_SEG_",$I1119,"_PROV_",$D1119),Catalogo_Precios,AK$8,FALSE)),O1119=0),0,VLOOKUP(CONCATENATE("ALI_",$C1119,"_SEG_",$I1119,"_PROV_",$D1119),Catalogo_Precios,AK$8,FALSE))</f>
        <v>1006</v>
      </c>
      <c r="AL1119" s="53"/>
      <c r="AM1119" s="59" t="str">
        <f t="shared" si="13266"/>
        <v>ALI_94_SEG_2</v>
      </c>
      <c r="AN1119" s="59" t="str">
        <f t="shared" si="13267"/>
        <v>ALI_94_SEG_2_VAL_8891676.8</v>
      </c>
      <c r="AO1119" s="60">
        <f t="shared" ref="AO1119" si="13501">IF(OR(AB1119="",AB1119=0),0,COUNTIF(Codificacion,AM1119))</f>
        <v>6</v>
      </c>
      <c r="AP1119" s="61">
        <f t="array" ref="AP1119">MIN(IF(Codificacion=AM1119,Total_Cotizacion,""))</f>
        <v>8891676.7999999989</v>
      </c>
      <c r="AQ1119" s="62" t="b">
        <f t="shared" si="13269"/>
        <v>1</v>
      </c>
      <c r="AR1119" s="51" t="str">
        <f t="shared" ref="AR1119" si="13502">IF(COUNTIF(Codificacion2,CONCATENATE(AM1119,"_VAL_",AB1119))&gt;1,"Empate","")</f>
        <v>Empate</v>
      </c>
      <c r="AS1119" s="63"/>
      <c r="AT1119" s="59" t="str">
        <f t="shared" si="13271"/>
        <v>ALI_94_SEG_2_</v>
      </c>
      <c r="AU1119" s="63">
        <f t="shared" ref="AU1119" si="13503">IF(AND(COUNTIF(Codificacion3,AT1119)&lt;AO1119),1,COUNTIF(Codificacion3,AT1119))</f>
        <v>1</v>
      </c>
      <c r="AV1119" s="62" t="str">
        <f t="shared" si="13273"/>
        <v>No Seleccionada</v>
      </c>
      <c r="AW1119" s="53"/>
      <c r="AX1119" s="51" t="str">
        <f t="shared" si="13274"/>
        <v>ALI_94_SEG_2VERDADERO</v>
      </c>
      <c r="AY1119" s="51">
        <f t="shared" si="13255"/>
        <v>3</v>
      </c>
      <c r="AZ1119" s="64" t="b">
        <f t="shared" si="13275"/>
        <v>0</v>
      </c>
    </row>
    <row r="1120" spans="1:52" x14ac:dyDescent="0.2">
      <c r="A1120" s="50" t="b">
        <f t="shared" si="13218"/>
        <v>0</v>
      </c>
      <c r="B1120" s="51" t="s">
        <v>136</v>
      </c>
      <c r="C1120" s="52">
        <v>94</v>
      </c>
      <c r="D1120" s="52">
        <f t="shared" ref="D1120" si="13504">IF(ISERROR(VLOOKUP(E1120,Proveedores,2,FALSE)),"",VLOOKUP(E1120,Proveedores,2,FALSE))</f>
        <v>2088</v>
      </c>
      <c r="E1120" s="53" t="s">
        <v>137</v>
      </c>
      <c r="F1120" s="54">
        <v>18</v>
      </c>
      <c r="G1120" s="53" t="s">
        <v>56</v>
      </c>
      <c r="H1120" s="53" t="s">
        <v>57</v>
      </c>
      <c r="I1120" s="52">
        <v>3</v>
      </c>
      <c r="J1120" s="53" t="s">
        <v>58</v>
      </c>
      <c r="K1120" s="55">
        <v>44835</v>
      </c>
      <c r="L1120" s="56">
        <v>6392</v>
      </c>
      <c r="M1120" s="56">
        <v>7762</v>
      </c>
      <c r="N1120" s="56">
        <v>3600</v>
      </c>
      <c r="O1120" s="56">
        <v>277</v>
      </c>
      <c r="P1120" s="57">
        <v>515</v>
      </c>
      <c r="Q1120" s="58">
        <v>0.21553398058252399</v>
      </c>
      <c r="R1120" s="57">
        <v>404</v>
      </c>
      <c r="S1120" s="57">
        <v>515</v>
      </c>
      <c r="T1120" s="58">
        <v>0.21553398058252399</v>
      </c>
      <c r="U1120" s="57">
        <v>404</v>
      </c>
      <c r="V1120" s="57">
        <v>1028</v>
      </c>
      <c r="W1120" s="58">
        <v>0.217120622568093</v>
      </c>
      <c r="X1120" s="57">
        <v>804.8</v>
      </c>
      <c r="Y1120" s="57">
        <v>1028</v>
      </c>
      <c r="Z1120" s="58">
        <v>0.217120622568093</v>
      </c>
      <c r="AA1120" s="57">
        <v>804.8</v>
      </c>
      <c r="AB1120" s="57">
        <v>8838425.5999999996</v>
      </c>
      <c r="AC1120" s="53" t="str">
        <f t="shared" si="13257"/>
        <v>Registro Valido</v>
      </c>
      <c r="AD1120" s="57">
        <f t="shared" ref="AD1120" si="13505">IF(OR(ISERROR(VLOOKUP(CONCATENATE("ALI_",$C1120,"_SEG_",$I1120,"_PROV_",$D1120),Catalogo_Precios,AD$8,FALSE)),L1120=0),0,VLOOKUP(CONCATENATE("ALI_",$C1120,"_SEG_",$I1120,"_PROV_",$D1120),Catalogo_Precios,AD$8,FALSE))</f>
        <v>515</v>
      </c>
      <c r="AE1120" s="57">
        <f t="shared" ref="AE1120" si="13506">IF(OR(ISERROR(VLOOKUP(CONCATENATE("ALI_",$C1120,"_SEG_",$I1120,"_PROV_",$D1120),Catalogo_Precios,AE$8,FALSE)),M1120=0),0,VLOOKUP(CONCATENATE("ALI_",$C1120,"_SEG_",$I1120,"_PROV_",$D1120),Catalogo_Precios,AE$8,FALSE))</f>
        <v>515</v>
      </c>
      <c r="AF1120" s="57">
        <f t="shared" ref="AF1120" si="13507">IF(OR(ISERROR(VLOOKUP(CONCATENATE("ALI_",$C1120,"_SEG_",$I1120,"_PROV_",$D1120),Catalogo_Precios,AF$8,FALSE)),N1120=0),0,VLOOKUP(CONCATENATE("ALI_",$C1120,"_SEG_",$I1120,"_PROV_",$D1120),Catalogo_Precios,AF$8,FALSE))</f>
        <v>1028</v>
      </c>
      <c r="AG1120" s="57">
        <f t="shared" ref="AG1120" si="13508">IF(OR(ISERROR(VLOOKUP(CONCATENATE("ALI_",$C1120,"_SEG_",$I1120,"_PROV_",$D1120),Catalogo_Precios,AG$8,FALSE)),O1120=0),0,VLOOKUP(CONCATENATE("ALI_",$C1120,"_SEG_",$I1120,"_PROV_",$D1120),Catalogo_Precios,AG$8,FALSE))</f>
        <v>1028</v>
      </c>
      <c r="AH1120" s="57">
        <f t="shared" ref="AH1120" si="13509">IF(OR(ISERROR(VLOOKUP(CONCATENATE("ALI_",$C1120,"_SEG_",$I1120,"_PROV_",$D1120),Catalogo_Precios,AH$8,FALSE)),L1120=0),0,VLOOKUP(CONCATENATE("ALI_",$C1120,"_SEG_",$I1120,"_PROV_",$D1120),Catalogo_Precios,AH$8,FALSE))</f>
        <v>505</v>
      </c>
      <c r="AI1120" s="57">
        <f t="shared" ref="AI1120" si="13510">IF(OR(ISERROR(VLOOKUP(CONCATENATE("ALI_",$C1120,"_SEG_",$I1120,"_PROV_",$D1120),Catalogo_Precios,AI$8,FALSE)),M1120=0),0,VLOOKUP(CONCATENATE("ALI_",$C1120,"_SEG_",$I1120,"_PROV_",$D1120),Catalogo_Precios,AI$8,FALSE))</f>
        <v>505</v>
      </c>
      <c r="AJ1120" s="57">
        <f t="shared" ref="AJ1120" si="13511">IF(OR(ISERROR(VLOOKUP(CONCATENATE("ALI_",$C1120,"_SEG_",$I1120,"_PROV_",$D1120),Catalogo_Precios,AJ$8,FALSE)),N1120=0),0,VLOOKUP(CONCATENATE("ALI_",$C1120,"_SEG_",$I1120,"_PROV_",$D1120),Catalogo_Precios,AJ$8,FALSE))</f>
        <v>1006</v>
      </c>
      <c r="AK1120" s="57">
        <f t="shared" ref="AK1120" si="13512">IF(OR(ISERROR(VLOOKUP(CONCATENATE("ALI_",$C1120,"_SEG_",$I1120,"_PROV_",$D1120),Catalogo_Precios,AK$8,FALSE)),O1120=0),0,VLOOKUP(CONCATENATE("ALI_",$C1120,"_SEG_",$I1120,"_PROV_",$D1120),Catalogo_Precios,AK$8,FALSE))</f>
        <v>1006</v>
      </c>
      <c r="AL1120" s="53"/>
      <c r="AM1120" s="59" t="str">
        <f t="shared" si="13266"/>
        <v>ALI_94_SEG_3</v>
      </c>
      <c r="AN1120" s="59" t="str">
        <f t="shared" si="13267"/>
        <v>ALI_94_SEG_3_VAL_8838425.6</v>
      </c>
      <c r="AO1120" s="60">
        <f t="shared" ref="AO1120" si="13513">IF(OR(AB1120="",AB1120=0),0,COUNTIF(Codificacion,AM1120))</f>
        <v>6</v>
      </c>
      <c r="AP1120" s="61">
        <f t="array" ref="AP1120">MIN(IF(Codificacion=AM1120,Total_Cotizacion,""))</f>
        <v>8838425.5999999996</v>
      </c>
      <c r="AQ1120" s="62" t="b">
        <f t="shared" si="13269"/>
        <v>1</v>
      </c>
      <c r="AR1120" s="51" t="str">
        <f t="shared" ref="AR1120" si="13514">IF(COUNTIF(Codificacion2,CONCATENATE(AM1120,"_VAL_",AB1120))&gt;1,"Empate","")</f>
        <v>Empate</v>
      </c>
      <c r="AS1120" s="63" t="str">
        <f t="shared" ref="AS1120:AS1177" si="13515">IF(AND(AQ1120,AR1120="",AQ1120&lt;&gt;""),"X","")</f>
        <v/>
      </c>
      <c r="AT1120" s="59" t="str">
        <f t="shared" si="13271"/>
        <v>ALI_94_SEG_3_</v>
      </c>
      <c r="AU1120" s="63">
        <f t="shared" ref="AU1120" si="13516">IF(AND(COUNTIF(Codificacion3,AT1120)&lt;AO1120),1,COUNTIF(Codificacion3,AT1120))</f>
        <v>1</v>
      </c>
      <c r="AV1120" s="62" t="str">
        <f t="shared" si="13273"/>
        <v>No Seleccionada</v>
      </c>
      <c r="AW1120" s="53"/>
      <c r="AX1120" s="51" t="str">
        <f t="shared" si="13274"/>
        <v>ALI_94_SEG_3VERDADERO</v>
      </c>
      <c r="AY1120" s="51">
        <f t="shared" si="13255"/>
        <v>3</v>
      </c>
      <c r="AZ1120" s="64" t="b">
        <f t="shared" si="13275"/>
        <v>0</v>
      </c>
    </row>
    <row r="1121" spans="1:52" x14ac:dyDescent="0.2">
      <c r="A1121" s="50" t="b">
        <f t="shared" si="13218"/>
        <v>0</v>
      </c>
      <c r="B1121" s="51" t="s">
        <v>136</v>
      </c>
      <c r="C1121" s="52">
        <v>94</v>
      </c>
      <c r="D1121" s="52">
        <f t="shared" ref="D1121" si="13517">IF(ISERROR(VLOOKUP(E1121,Proveedores,2,FALSE)),"",VLOOKUP(E1121,Proveedores,2,FALSE))</f>
        <v>2088</v>
      </c>
      <c r="E1121" s="53" t="s">
        <v>137</v>
      </c>
      <c r="F1121" s="54">
        <v>19</v>
      </c>
      <c r="G1121" s="53" t="s">
        <v>56</v>
      </c>
      <c r="H1121" s="53" t="s">
        <v>57</v>
      </c>
      <c r="I1121" s="52">
        <v>4</v>
      </c>
      <c r="J1121" s="53" t="s">
        <v>58</v>
      </c>
      <c r="K1121" s="55">
        <v>44835</v>
      </c>
      <c r="L1121" s="56">
        <v>6811</v>
      </c>
      <c r="M1121" s="56">
        <v>8271</v>
      </c>
      <c r="N1121" s="56">
        <v>3836</v>
      </c>
      <c r="O1121" s="56">
        <v>296</v>
      </c>
      <c r="P1121" s="57">
        <v>515</v>
      </c>
      <c r="Q1121" s="58">
        <v>0.21553398058252399</v>
      </c>
      <c r="R1121" s="57">
        <v>404</v>
      </c>
      <c r="S1121" s="57">
        <v>515</v>
      </c>
      <c r="T1121" s="58">
        <v>0.21553398058252399</v>
      </c>
      <c r="U1121" s="57">
        <v>404</v>
      </c>
      <c r="V1121" s="57">
        <v>1028</v>
      </c>
      <c r="W1121" s="58">
        <v>0.217120622568093</v>
      </c>
      <c r="X1121" s="57">
        <v>804.8</v>
      </c>
      <c r="Y1121" s="57">
        <v>1028</v>
      </c>
      <c r="Z1121" s="58">
        <v>0.217120622568093</v>
      </c>
      <c r="AA1121" s="57">
        <v>804.8</v>
      </c>
      <c r="AB1121" s="57">
        <v>9418561.6000000015</v>
      </c>
      <c r="AC1121" s="53" t="str">
        <f t="shared" si="13257"/>
        <v>Registro Valido</v>
      </c>
      <c r="AD1121" s="57">
        <f t="shared" ref="AD1121" si="13518">IF(OR(ISERROR(VLOOKUP(CONCATENATE("ALI_",$C1121,"_SEG_",$I1121,"_PROV_",$D1121),Catalogo_Precios,AD$8,FALSE)),L1121=0),0,VLOOKUP(CONCATENATE("ALI_",$C1121,"_SEG_",$I1121,"_PROV_",$D1121),Catalogo_Precios,AD$8,FALSE))</f>
        <v>515</v>
      </c>
      <c r="AE1121" s="57">
        <f t="shared" ref="AE1121" si="13519">IF(OR(ISERROR(VLOOKUP(CONCATENATE("ALI_",$C1121,"_SEG_",$I1121,"_PROV_",$D1121),Catalogo_Precios,AE$8,FALSE)),M1121=0),0,VLOOKUP(CONCATENATE("ALI_",$C1121,"_SEG_",$I1121,"_PROV_",$D1121),Catalogo_Precios,AE$8,FALSE))</f>
        <v>515</v>
      </c>
      <c r="AF1121" s="57">
        <f t="shared" ref="AF1121" si="13520">IF(OR(ISERROR(VLOOKUP(CONCATENATE("ALI_",$C1121,"_SEG_",$I1121,"_PROV_",$D1121),Catalogo_Precios,AF$8,FALSE)),N1121=0),0,VLOOKUP(CONCATENATE("ALI_",$C1121,"_SEG_",$I1121,"_PROV_",$D1121),Catalogo_Precios,AF$8,FALSE))</f>
        <v>1028</v>
      </c>
      <c r="AG1121" s="57">
        <f t="shared" ref="AG1121" si="13521">IF(OR(ISERROR(VLOOKUP(CONCATENATE("ALI_",$C1121,"_SEG_",$I1121,"_PROV_",$D1121),Catalogo_Precios,AG$8,FALSE)),O1121=0),0,VLOOKUP(CONCATENATE("ALI_",$C1121,"_SEG_",$I1121,"_PROV_",$D1121),Catalogo_Precios,AG$8,FALSE))</f>
        <v>1028</v>
      </c>
      <c r="AH1121" s="57">
        <f t="shared" ref="AH1121" si="13522">IF(OR(ISERROR(VLOOKUP(CONCATENATE("ALI_",$C1121,"_SEG_",$I1121,"_PROV_",$D1121),Catalogo_Precios,AH$8,FALSE)),L1121=0),0,VLOOKUP(CONCATENATE("ALI_",$C1121,"_SEG_",$I1121,"_PROV_",$D1121),Catalogo_Precios,AH$8,FALSE))</f>
        <v>505</v>
      </c>
      <c r="AI1121" s="57">
        <f t="shared" ref="AI1121" si="13523">IF(OR(ISERROR(VLOOKUP(CONCATENATE("ALI_",$C1121,"_SEG_",$I1121,"_PROV_",$D1121),Catalogo_Precios,AI$8,FALSE)),M1121=0),0,VLOOKUP(CONCATENATE("ALI_",$C1121,"_SEG_",$I1121,"_PROV_",$D1121),Catalogo_Precios,AI$8,FALSE))</f>
        <v>505</v>
      </c>
      <c r="AJ1121" s="57">
        <f t="shared" ref="AJ1121" si="13524">IF(OR(ISERROR(VLOOKUP(CONCATENATE("ALI_",$C1121,"_SEG_",$I1121,"_PROV_",$D1121),Catalogo_Precios,AJ$8,FALSE)),N1121=0),0,VLOOKUP(CONCATENATE("ALI_",$C1121,"_SEG_",$I1121,"_PROV_",$D1121),Catalogo_Precios,AJ$8,FALSE))</f>
        <v>1006</v>
      </c>
      <c r="AK1121" s="57">
        <f t="shared" ref="AK1121" si="13525">IF(OR(ISERROR(VLOOKUP(CONCATENATE("ALI_",$C1121,"_SEG_",$I1121,"_PROV_",$D1121),Catalogo_Precios,AK$8,FALSE)),O1121=0),0,VLOOKUP(CONCATENATE("ALI_",$C1121,"_SEG_",$I1121,"_PROV_",$D1121),Catalogo_Precios,AK$8,FALSE))</f>
        <v>1006</v>
      </c>
      <c r="AL1121" s="53"/>
      <c r="AM1121" s="59" t="str">
        <f t="shared" si="13266"/>
        <v>ALI_94_SEG_4</v>
      </c>
      <c r="AN1121" s="59" t="str">
        <f t="shared" si="13267"/>
        <v>ALI_94_SEG_4_VAL_9418561.6</v>
      </c>
      <c r="AO1121" s="60">
        <f t="shared" ref="AO1121" si="13526">IF(OR(AB1121="",AB1121=0),0,COUNTIF(Codificacion,AM1121))</f>
        <v>6</v>
      </c>
      <c r="AP1121" s="61">
        <f t="array" ref="AP1121">MIN(IF(Codificacion=AM1121,Total_Cotizacion,""))</f>
        <v>9418561.6000000015</v>
      </c>
      <c r="AQ1121" s="62" t="b">
        <f t="shared" si="13269"/>
        <v>1</v>
      </c>
      <c r="AR1121" s="51" t="str">
        <f t="shared" ref="AR1121" si="13527">IF(COUNTIF(Codificacion2,CONCATENATE(AM1121,"_VAL_",AB1121))&gt;1,"Empate","")</f>
        <v>Empate</v>
      </c>
      <c r="AS1121" s="63" t="str">
        <f t="shared" si="13515"/>
        <v/>
      </c>
      <c r="AT1121" s="59" t="str">
        <f t="shared" si="13271"/>
        <v>ALI_94_SEG_4_</v>
      </c>
      <c r="AU1121" s="63">
        <f t="shared" ref="AU1121" si="13528">IF(AND(COUNTIF(Codificacion3,AT1121)&lt;AO1121),1,COUNTIF(Codificacion3,AT1121))</f>
        <v>1</v>
      </c>
      <c r="AV1121" s="62" t="str">
        <f t="shared" si="13273"/>
        <v>No Seleccionada</v>
      </c>
      <c r="AW1121" s="53"/>
      <c r="AX1121" s="51" t="str">
        <f t="shared" si="13274"/>
        <v>ALI_94_SEG_4VERDADERO</v>
      </c>
      <c r="AY1121" s="51">
        <f t="shared" si="13255"/>
        <v>3</v>
      </c>
      <c r="AZ1121" s="64" t="b">
        <f t="shared" si="13275"/>
        <v>0</v>
      </c>
    </row>
    <row r="1122" spans="1:52" x14ac:dyDescent="0.2">
      <c r="A1122" s="50" t="b">
        <f t="shared" si="13218"/>
        <v>0</v>
      </c>
      <c r="B1122" s="51" t="s">
        <v>136</v>
      </c>
      <c r="C1122" s="52">
        <v>94</v>
      </c>
      <c r="D1122" s="52">
        <f t="shared" ref="D1122" si="13529">IF(ISERROR(VLOOKUP(E1122,Proveedores,2,FALSE)),"",VLOOKUP(E1122,Proveedores,2,FALSE))</f>
        <v>2088</v>
      </c>
      <c r="E1122" s="53" t="s">
        <v>137</v>
      </c>
      <c r="F1122" s="54">
        <v>20</v>
      </c>
      <c r="G1122" s="53" t="s">
        <v>56</v>
      </c>
      <c r="H1122" s="53" t="s">
        <v>57</v>
      </c>
      <c r="I1122" s="52">
        <v>5</v>
      </c>
      <c r="J1122" s="53" t="s">
        <v>58</v>
      </c>
      <c r="K1122" s="55">
        <v>44835</v>
      </c>
      <c r="L1122" s="56">
        <v>6331</v>
      </c>
      <c r="M1122" s="56">
        <v>7688</v>
      </c>
      <c r="N1122" s="56">
        <v>3566</v>
      </c>
      <c r="O1122" s="56">
        <v>275</v>
      </c>
      <c r="P1122" s="57">
        <v>515</v>
      </c>
      <c r="Q1122" s="58">
        <v>0.21553398058252399</v>
      </c>
      <c r="R1122" s="57">
        <v>404</v>
      </c>
      <c r="S1122" s="57">
        <v>515</v>
      </c>
      <c r="T1122" s="58">
        <v>0.21553398058252399</v>
      </c>
      <c r="U1122" s="57">
        <v>404</v>
      </c>
      <c r="V1122" s="57">
        <v>1028</v>
      </c>
      <c r="W1122" s="58">
        <v>0.217120622568093</v>
      </c>
      <c r="X1122" s="57">
        <v>804.8</v>
      </c>
      <c r="Y1122" s="57">
        <v>1028</v>
      </c>
      <c r="Z1122" s="58">
        <v>0.217120622568093</v>
      </c>
      <c r="AA1122" s="57">
        <v>804.8</v>
      </c>
      <c r="AB1122" s="57">
        <v>8754912.8000000007</v>
      </c>
      <c r="AC1122" s="53" t="str">
        <f t="shared" si="13257"/>
        <v>Registro Valido</v>
      </c>
      <c r="AD1122" s="57">
        <f t="shared" ref="AD1122" si="13530">IF(OR(ISERROR(VLOOKUP(CONCATENATE("ALI_",$C1122,"_SEG_",$I1122,"_PROV_",$D1122),Catalogo_Precios,AD$8,FALSE)),L1122=0),0,VLOOKUP(CONCATENATE("ALI_",$C1122,"_SEG_",$I1122,"_PROV_",$D1122),Catalogo_Precios,AD$8,FALSE))</f>
        <v>515</v>
      </c>
      <c r="AE1122" s="57">
        <f t="shared" ref="AE1122" si="13531">IF(OR(ISERROR(VLOOKUP(CONCATENATE("ALI_",$C1122,"_SEG_",$I1122,"_PROV_",$D1122),Catalogo_Precios,AE$8,FALSE)),M1122=0),0,VLOOKUP(CONCATENATE("ALI_",$C1122,"_SEG_",$I1122,"_PROV_",$D1122),Catalogo_Precios,AE$8,FALSE))</f>
        <v>515</v>
      </c>
      <c r="AF1122" s="57">
        <f t="shared" ref="AF1122" si="13532">IF(OR(ISERROR(VLOOKUP(CONCATENATE("ALI_",$C1122,"_SEG_",$I1122,"_PROV_",$D1122),Catalogo_Precios,AF$8,FALSE)),N1122=0),0,VLOOKUP(CONCATENATE("ALI_",$C1122,"_SEG_",$I1122,"_PROV_",$D1122),Catalogo_Precios,AF$8,FALSE))</f>
        <v>1028</v>
      </c>
      <c r="AG1122" s="57">
        <f t="shared" ref="AG1122" si="13533">IF(OR(ISERROR(VLOOKUP(CONCATENATE("ALI_",$C1122,"_SEG_",$I1122,"_PROV_",$D1122),Catalogo_Precios,AG$8,FALSE)),O1122=0),0,VLOOKUP(CONCATENATE("ALI_",$C1122,"_SEG_",$I1122,"_PROV_",$D1122),Catalogo_Precios,AG$8,FALSE))</f>
        <v>1028</v>
      </c>
      <c r="AH1122" s="57">
        <f t="shared" ref="AH1122" si="13534">IF(OR(ISERROR(VLOOKUP(CONCATENATE("ALI_",$C1122,"_SEG_",$I1122,"_PROV_",$D1122),Catalogo_Precios,AH$8,FALSE)),L1122=0),0,VLOOKUP(CONCATENATE("ALI_",$C1122,"_SEG_",$I1122,"_PROV_",$D1122),Catalogo_Precios,AH$8,FALSE))</f>
        <v>505</v>
      </c>
      <c r="AI1122" s="57">
        <f t="shared" ref="AI1122" si="13535">IF(OR(ISERROR(VLOOKUP(CONCATENATE("ALI_",$C1122,"_SEG_",$I1122,"_PROV_",$D1122),Catalogo_Precios,AI$8,FALSE)),M1122=0),0,VLOOKUP(CONCATENATE("ALI_",$C1122,"_SEG_",$I1122,"_PROV_",$D1122),Catalogo_Precios,AI$8,FALSE))</f>
        <v>505</v>
      </c>
      <c r="AJ1122" s="57">
        <f t="shared" ref="AJ1122" si="13536">IF(OR(ISERROR(VLOOKUP(CONCATENATE("ALI_",$C1122,"_SEG_",$I1122,"_PROV_",$D1122),Catalogo_Precios,AJ$8,FALSE)),N1122=0),0,VLOOKUP(CONCATENATE("ALI_",$C1122,"_SEG_",$I1122,"_PROV_",$D1122),Catalogo_Precios,AJ$8,FALSE))</f>
        <v>1006</v>
      </c>
      <c r="AK1122" s="57">
        <f t="shared" ref="AK1122" si="13537">IF(OR(ISERROR(VLOOKUP(CONCATENATE("ALI_",$C1122,"_SEG_",$I1122,"_PROV_",$D1122),Catalogo_Precios,AK$8,FALSE)),O1122=0),0,VLOOKUP(CONCATENATE("ALI_",$C1122,"_SEG_",$I1122,"_PROV_",$D1122),Catalogo_Precios,AK$8,FALSE))</f>
        <v>1006</v>
      </c>
      <c r="AL1122" s="53"/>
      <c r="AM1122" s="59" t="str">
        <f t="shared" si="13266"/>
        <v>ALI_94_SEG_5</v>
      </c>
      <c r="AN1122" s="59" t="str">
        <f t="shared" si="13267"/>
        <v>ALI_94_SEG_5_VAL_8754912.8</v>
      </c>
      <c r="AO1122" s="60">
        <f t="shared" ref="AO1122" si="13538">IF(OR(AB1122="",AB1122=0),0,COUNTIF(Codificacion,AM1122))</f>
        <v>6</v>
      </c>
      <c r="AP1122" s="61">
        <f t="array" ref="AP1122">MIN(IF(Codificacion=AM1122,Total_Cotizacion,""))</f>
        <v>8754912.8000000007</v>
      </c>
      <c r="AQ1122" s="62" t="b">
        <f t="shared" si="13269"/>
        <v>1</v>
      </c>
      <c r="AR1122" s="51" t="str">
        <f t="shared" ref="AR1122" si="13539">IF(COUNTIF(Codificacion2,CONCATENATE(AM1122,"_VAL_",AB1122))&gt;1,"Empate","")</f>
        <v>Empate</v>
      </c>
      <c r="AS1122" s="63" t="str">
        <f t="shared" si="13515"/>
        <v/>
      </c>
      <c r="AT1122" s="59" t="str">
        <f t="shared" si="13271"/>
        <v>ALI_94_SEG_5_</v>
      </c>
      <c r="AU1122" s="63">
        <f t="shared" ref="AU1122" si="13540">IF(AND(COUNTIF(Codificacion3,AT1122)&lt;AO1122),1,COUNTIF(Codificacion3,AT1122))</f>
        <v>1</v>
      </c>
      <c r="AV1122" s="62" t="str">
        <f t="shared" si="13273"/>
        <v>No Seleccionada</v>
      </c>
      <c r="AW1122" s="53"/>
      <c r="AX1122" s="51" t="str">
        <f t="shared" si="13274"/>
        <v>ALI_94_SEG_5VERDADERO</v>
      </c>
      <c r="AY1122" s="51">
        <f t="shared" si="13255"/>
        <v>3</v>
      </c>
      <c r="AZ1122" s="64" t="b">
        <f t="shared" si="13275"/>
        <v>0</v>
      </c>
    </row>
    <row r="1123" spans="1:52" x14ac:dyDescent="0.2">
      <c r="A1123" s="50" t="b">
        <f t="shared" si="13218"/>
        <v>0</v>
      </c>
      <c r="B1123" s="51" t="s">
        <v>136</v>
      </c>
      <c r="C1123" s="52">
        <v>94</v>
      </c>
      <c r="D1123" s="52">
        <f t="shared" ref="D1123" si="13541">IF(ISERROR(VLOOKUP(E1123,Proveedores,2,FALSE)),"",VLOOKUP(E1123,Proveedores,2,FALSE))</f>
        <v>2088</v>
      </c>
      <c r="E1123" s="53" t="s">
        <v>137</v>
      </c>
      <c r="F1123" s="54">
        <v>21</v>
      </c>
      <c r="G1123" s="53" t="s">
        <v>56</v>
      </c>
      <c r="H1123" s="53" t="s">
        <v>57</v>
      </c>
      <c r="I1123" s="52">
        <v>6</v>
      </c>
      <c r="J1123" s="53" t="s">
        <v>58</v>
      </c>
      <c r="K1123" s="55">
        <v>44835</v>
      </c>
      <c r="L1123" s="56">
        <v>6852</v>
      </c>
      <c r="M1123" s="56">
        <v>8322</v>
      </c>
      <c r="N1123" s="56">
        <v>3859</v>
      </c>
      <c r="O1123" s="56">
        <v>298</v>
      </c>
      <c r="P1123" s="57">
        <v>515</v>
      </c>
      <c r="Q1123" s="58">
        <v>0.21553398058252399</v>
      </c>
      <c r="R1123" s="57">
        <v>404</v>
      </c>
      <c r="S1123" s="57">
        <v>515</v>
      </c>
      <c r="T1123" s="58">
        <v>0.21553398058252399</v>
      </c>
      <c r="U1123" s="57">
        <v>404</v>
      </c>
      <c r="V1123" s="57">
        <v>1028</v>
      </c>
      <c r="W1123" s="58">
        <v>0.217120622568093</v>
      </c>
      <c r="X1123" s="57">
        <v>804.8</v>
      </c>
      <c r="Y1123" s="57">
        <v>1028</v>
      </c>
      <c r="Z1123" s="58">
        <v>0.217120622568093</v>
      </c>
      <c r="AA1123" s="57">
        <v>804.8</v>
      </c>
      <c r="AB1123" s="57">
        <v>9475849.5999999996</v>
      </c>
      <c r="AC1123" s="53" t="str">
        <f t="shared" si="13257"/>
        <v>Registro Valido</v>
      </c>
      <c r="AD1123" s="57">
        <f t="shared" ref="AD1123" si="13542">IF(OR(ISERROR(VLOOKUP(CONCATENATE("ALI_",$C1123,"_SEG_",$I1123,"_PROV_",$D1123),Catalogo_Precios,AD$8,FALSE)),L1123=0),0,VLOOKUP(CONCATENATE("ALI_",$C1123,"_SEG_",$I1123,"_PROV_",$D1123),Catalogo_Precios,AD$8,FALSE))</f>
        <v>515</v>
      </c>
      <c r="AE1123" s="57">
        <f t="shared" ref="AE1123" si="13543">IF(OR(ISERROR(VLOOKUP(CONCATENATE("ALI_",$C1123,"_SEG_",$I1123,"_PROV_",$D1123),Catalogo_Precios,AE$8,FALSE)),M1123=0),0,VLOOKUP(CONCATENATE("ALI_",$C1123,"_SEG_",$I1123,"_PROV_",$D1123),Catalogo_Precios,AE$8,FALSE))</f>
        <v>515</v>
      </c>
      <c r="AF1123" s="57">
        <f t="shared" ref="AF1123" si="13544">IF(OR(ISERROR(VLOOKUP(CONCATENATE("ALI_",$C1123,"_SEG_",$I1123,"_PROV_",$D1123),Catalogo_Precios,AF$8,FALSE)),N1123=0),0,VLOOKUP(CONCATENATE("ALI_",$C1123,"_SEG_",$I1123,"_PROV_",$D1123),Catalogo_Precios,AF$8,FALSE))</f>
        <v>1028</v>
      </c>
      <c r="AG1123" s="57">
        <f t="shared" ref="AG1123" si="13545">IF(OR(ISERROR(VLOOKUP(CONCATENATE("ALI_",$C1123,"_SEG_",$I1123,"_PROV_",$D1123),Catalogo_Precios,AG$8,FALSE)),O1123=0),0,VLOOKUP(CONCATENATE("ALI_",$C1123,"_SEG_",$I1123,"_PROV_",$D1123),Catalogo_Precios,AG$8,FALSE))</f>
        <v>1028</v>
      </c>
      <c r="AH1123" s="57">
        <f t="shared" ref="AH1123" si="13546">IF(OR(ISERROR(VLOOKUP(CONCATENATE("ALI_",$C1123,"_SEG_",$I1123,"_PROV_",$D1123),Catalogo_Precios,AH$8,FALSE)),L1123=0),0,VLOOKUP(CONCATENATE("ALI_",$C1123,"_SEG_",$I1123,"_PROV_",$D1123),Catalogo_Precios,AH$8,FALSE))</f>
        <v>505</v>
      </c>
      <c r="AI1123" s="57">
        <f t="shared" ref="AI1123" si="13547">IF(OR(ISERROR(VLOOKUP(CONCATENATE("ALI_",$C1123,"_SEG_",$I1123,"_PROV_",$D1123),Catalogo_Precios,AI$8,FALSE)),M1123=0),0,VLOOKUP(CONCATENATE("ALI_",$C1123,"_SEG_",$I1123,"_PROV_",$D1123),Catalogo_Precios,AI$8,FALSE))</f>
        <v>505</v>
      </c>
      <c r="AJ1123" s="57">
        <f t="shared" ref="AJ1123" si="13548">IF(OR(ISERROR(VLOOKUP(CONCATENATE("ALI_",$C1123,"_SEG_",$I1123,"_PROV_",$D1123),Catalogo_Precios,AJ$8,FALSE)),N1123=0),0,VLOOKUP(CONCATENATE("ALI_",$C1123,"_SEG_",$I1123,"_PROV_",$D1123),Catalogo_Precios,AJ$8,FALSE))</f>
        <v>1006</v>
      </c>
      <c r="AK1123" s="57">
        <f t="shared" ref="AK1123" si="13549">IF(OR(ISERROR(VLOOKUP(CONCATENATE("ALI_",$C1123,"_SEG_",$I1123,"_PROV_",$D1123),Catalogo_Precios,AK$8,FALSE)),O1123=0),0,VLOOKUP(CONCATENATE("ALI_",$C1123,"_SEG_",$I1123,"_PROV_",$D1123),Catalogo_Precios,AK$8,FALSE))</f>
        <v>1006</v>
      </c>
      <c r="AL1123" s="53"/>
      <c r="AM1123" s="59" t="str">
        <f t="shared" si="13266"/>
        <v>ALI_94_SEG_6</v>
      </c>
      <c r="AN1123" s="59" t="str">
        <f t="shared" si="13267"/>
        <v>ALI_94_SEG_6_VAL_9475849.6</v>
      </c>
      <c r="AO1123" s="60">
        <f t="shared" ref="AO1123" si="13550">IF(OR(AB1123="",AB1123=0),0,COUNTIF(Codificacion,AM1123))</f>
        <v>6</v>
      </c>
      <c r="AP1123" s="61">
        <f t="array" ref="AP1123">MIN(IF(Codificacion=AM1123,Total_Cotizacion,""))</f>
        <v>9475849.5999999996</v>
      </c>
      <c r="AQ1123" s="62" t="b">
        <f t="shared" si="13269"/>
        <v>1</v>
      </c>
      <c r="AR1123" s="51" t="str">
        <f t="shared" ref="AR1123" si="13551">IF(COUNTIF(Codificacion2,CONCATENATE(AM1123,"_VAL_",AB1123))&gt;1,"Empate","")</f>
        <v>Empate</v>
      </c>
      <c r="AS1123" s="63" t="str">
        <f t="shared" si="13515"/>
        <v/>
      </c>
      <c r="AT1123" s="59" t="str">
        <f t="shared" si="13271"/>
        <v>ALI_94_SEG_6_</v>
      </c>
      <c r="AU1123" s="63">
        <f t="shared" ref="AU1123" si="13552">IF(AND(COUNTIF(Codificacion3,AT1123)&lt;AO1123),1,COUNTIF(Codificacion3,AT1123))</f>
        <v>1</v>
      </c>
      <c r="AV1123" s="62" t="str">
        <f t="shared" si="13273"/>
        <v>No Seleccionada</v>
      </c>
      <c r="AW1123" s="53"/>
      <c r="AX1123" s="51" t="str">
        <f t="shared" si="13274"/>
        <v>ALI_94_SEG_6VERDADERO</v>
      </c>
      <c r="AY1123" s="51">
        <f t="shared" si="13255"/>
        <v>3</v>
      </c>
      <c r="AZ1123" s="64" t="b">
        <f t="shared" si="13275"/>
        <v>0</v>
      </c>
    </row>
    <row r="1124" spans="1:52" x14ac:dyDescent="0.2">
      <c r="A1124" s="50" t="b">
        <f t="shared" si="13218"/>
        <v>0</v>
      </c>
      <c r="B1124" s="51" t="s">
        <v>136</v>
      </c>
      <c r="C1124" s="52">
        <v>94</v>
      </c>
      <c r="D1124" s="52">
        <f t="shared" ref="D1124" si="13553">IF(ISERROR(VLOOKUP(E1124,Proveedores,2,FALSE)),"",VLOOKUP(E1124,Proveedores,2,FALSE))</f>
        <v>2088</v>
      </c>
      <c r="E1124" s="53" t="s">
        <v>137</v>
      </c>
      <c r="F1124" s="54">
        <v>22</v>
      </c>
      <c r="G1124" s="53" t="s">
        <v>56</v>
      </c>
      <c r="H1124" s="53" t="s">
        <v>57</v>
      </c>
      <c r="I1124" s="52">
        <v>7</v>
      </c>
      <c r="J1124" s="53" t="s">
        <v>58</v>
      </c>
      <c r="K1124" s="55">
        <v>44835</v>
      </c>
      <c r="L1124" s="56">
        <v>6998</v>
      </c>
      <c r="M1124" s="56">
        <v>8498</v>
      </c>
      <c r="N1124" s="56">
        <v>3941</v>
      </c>
      <c r="O1124" s="56">
        <v>304</v>
      </c>
      <c r="P1124" s="57">
        <v>515</v>
      </c>
      <c r="Q1124" s="58">
        <v>0.21553398058252399</v>
      </c>
      <c r="R1124" s="57">
        <v>404</v>
      </c>
      <c r="S1124" s="57">
        <v>515</v>
      </c>
      <c r="T1124" s="58">
        <v>0.21553398058252399</v>
      </c>
      <c r="U1124" s="57">
        <v>404</v>
      </c>
      <c r="V1124" s="57">
        <v>1028</v>
      </c>
      <c r="W1124" s="58">
        <v>0.217120622568093</v>
      </c>
      <c r="X1124" s="57">
        <v>804.8</v>
      </c>
      <c r="Y1124" s="57">
        <v>1028</v>
      </c>
      <c r="Z1124" s="58">
        <v>0.217120622568093</v>
      </c>
      <c r="AA1124" s="57">
        <v>804.8</v>
      </c>
      <c r="AB1124" s="57">
        <v>9676760</v>
      </c>
      <c r="AC1124" s="53" t="str">
        <f t="shared" si="13257"/>
        <v>Registro Valido</v>
      </c>
      <c r="AD1124" s="57">
        <f t="shared" ref="AD1124" si="13554">IF(OR(ISERROR(VLOOKUP(CONCATENATE("ALI_",$C1124,"_SEG_",$I1124,"_PROV_",$D1124),Catalogo_Precios,AD$8,FALSE)),L1124=0),0,VLOOKUP(CONCATENATE("ALI_",$C1124,"_SEG_",$I1124,"_PROV_",$D1124),Catalogo_Precios,AD$8,FALSE))</f>
        <v>515</v>
      </c>
      <c r="AE1124" s="57">
        <f t="shared" ref="AE1124" si="13555">IF(OR(ISERROR(VLOOKUP(CONCATENATE("ALI_",$C1124,"_SEG_",$I1124,"_PROV_",$D1124),Catalogo_Precios,AE$8,FALSE)),M1124=0),0,VLOOKUP(CONCATENATE("ALI_",$C1124,"_SEG_",$I1124,"_PROV_",$D1124),Catalogo_Precios,AE$8,FALSE))</f>
        <v>515</v>
      </c>
      <c r="AF1124" s="57">
        <f t="shared" ref="AF1124" si="13556">IF(OR(ISERROR(VLOOKUP(CONCATENATE("ALI_",$C1124,"_SEG_",$I1124,"_PROV_",$D1124),Catalogo_Precios,AF$8,FALSE)),N1124=0),0,VLOOKUP(CONCATENATE("ALI_",$C1124,"_SEG_",$I1124,"_PROV_",$D1124),Catalogo_Precios,AF$8,FALSE))</f>
        <v>1028</v>
      </c>
      <c r="AG1124" s="57">
        <f t="shared" ref="AG1124" si="13557">IF(OR(ISERROR(VLOOKUP(CONCATENATE("ALI_",$C1124,"_SEG_",$I1124,"_PROV_",$D1124),Catalogo_Precios,AG$8,FALSE)),O1124=0),0,VLOOKUP(CONCATENATE("ALI_",$C1124,"_SEG_",$I1124,"_PROV_",$D1124),Catalogo_Precios,AG$8,FALSE))</f>
        <v>1028</v>
      </c>
      <c r="AH1124" s="57">
        <f t="shared" ref="AH1124" si="13558">IF(OR(ISERROR(VLOOKUP(CONCATENATE("ALI_",$C1124,"_SEG_",$I1124,"_PROV_",$D1124),Catalogo_Precios,AH$8,FALSE)),L1124=0),0,VLOOKUP(CONCATENATE("ALI_",$C1124,"_SEG_",$I1124,"_PROV_",$D1124),Catalogo_Precios,AH$8,FALSE))</f>
        <v>505</v>
      </c>
      <c r="AI1124" s="57">
        <f t="shared" ref="AI1124" si="13559">IF(OR(ISERROR(VLOOKUP(CONCATENATE("ALI_",$C1124,"_SEG_",$I1124,"_PROV_",$D1124),Catalogo_Precios,AI$8,FALSE)),M1124=0),0,VLOOKUP(CONCATENATE("ALI_",$C1124,"_SEG_",$I1124,"_PROV_",$D1124),Catalogo_Precios,AI$8,FALSE))</f>
        <v>505</v>
      </c>
      <c r="AJ1124" s="57">
        <f t="shared" ref="AJ1124" si="13560">IF(OR(ISERROR(VLOOKUP(CONCATENATE("ALI_",$C1124,"_SEG_",$I1124,"_PROV_",$D1124),Catalogo_Precios,AJ$8,FALSE)),N1124=0),0,VLOOKUP(CONCATENATE("ALI_",$C1124,"_SEG_",$I1124,"_PROV_",$D1124),Catalogo_Precios,AJ$8,FALSE))</f>
        <v>1006</v>
      </c>
      <c r="AK1124" s="57">
        <f t="shared" ref="AK1124" si="13561">IF(OR(ISERROR(VLOOKUP(CONCATENATE("ALI_",$C1124,"_SEG_",$I1124,"_PROV_",$D1124),Catalogo_Precios,AK$8,FALSE)),O1124=0),0,VLOOKUP(CONCATENATE("ALI_",$C1124,"_SEG_",$I1124,"_PROV_",$D1124),Catalogo_Precios,AK$8,FALSE))</f>
        <v>1006</v>
      </c>
      <c r="AL1124" s="53"/>
      <c r="AM1124" s="59" t="str">
        <f t="shared" si="13266"/>
        <v>ALI_94_SEG_7</v>
      </c>
      <c r="AN1124" s="59" t="str">
        <f t="shared" si="13267"/>
        <v>ALI_94_SEG_7_VAL_9676760</v>
      </c>
      <c r="AO1124" s="60">
        <f t="shared" ref="AO1124" si="13562">IF(OR(AB1124="",AB1124=0),0,COUNTIF(Codificacion,AM1124))</f>
        <v>5</v>
      </c>
      <c r="AP1124" s="61">
        <f t="array" ref="AP1124">MIN(IF(Codificacion=AM1124,Total_Cotizacion,""))</f>
        <v>9676760</v>
      </c>
      <c r="AQ1124" s="62" t="b">
        <f t="shared" si="13269"/>
        <v>1</v>
      </c>
      <c r="AR1124" s="51" t="str">
        <f t="shared" ref="AR1124" si="13563">IF(COUNTIF(Codificacion2,CONCATENATE(AM1124,"_VAL_",AB1124))&gt;1,"Empate","")</f>
        <v>Empate</v>
      </c>
      <c r="AS1124" s="63" t="str">
        <f t="shared" si="13515"/>
        <v/>
      </c>
      <c r="AT1124" s="59" t="str">
        <f t="shared" si="13271"/>
        <v>ALI_94_SEG_7_</v>
      </c>
      <c r="AU1124" s="63">
        <f t="shared" ref="AU1124" si="13564">IF(AND(COUNTIF(Codificacion3,AT1124)&lt;AO1124),1,COUNTIF(Codificacion3,AT1124))</f>
        <v>1</v>
      </c>
      <c r="AV1124" s="62" t="str">
        <f t="shared" si="13273"/>
        <v>No Seleccionada</v>
      </c>
      <c r="AW1124" s="53"/>
      <c r="AX1124" s="51" t="str">
        <f t="shared" si="13274"/>
        <v>ALI_94_SEG_7VERDADERO</v>
      </c>
      <c r="AY1124" s="51">
        <f t="shared" si="13255"/>
        <v>2</v>
      </c>
      <c r="AZ1124" s="64" t="b">
        <f t="shared" si="13275"/>
        <v>0</v>
      </c>
    </row>
    <row r="1125" spans="1:52" x14ac:dyDescent="0.2">
      <c r="A1125" s="50" t="b">
        <f t="shared" si="13218"/>
        <v>0</v>
      </c>
      <c r="B1125" s="51" t="s">
        <v>136</v>
      </c>
      <c r="C1125" s="52">
        <v>94</v>
      </c>
      <c r="D1125" s="52">
        <f t="shared" ref="D1125" si="13565">IF(ISERROR(VLOOKUP(E1125,Proveedores,2,FALSE)),"",VLOOKUP(E1125,Proveedores,2,FALSE))</f>
        <v>2088</v>
      </c>
      <c r="E1125" s="53" t="s">
        <v>137</v>
      </c>
      <c r="F1125" s="54">
        <v>23</v>
      </c>
      <c r="G1125" s="53" t="s">
        <v>56</v>
      </c>
      <c r="H1125" s="53" t="s">
        <v>57</v>
      </c>
      <c r="I1125" s="52">
        <v>8</v>
      </c>
      <c r="J1125" s="53" t="s">
        <v>58</v>
      </c>
      <c r="K1125" s="55">
        <v>44835</v>
      </c>
      <c r="L1125" s="56">
        <v>6755</v>
      </c>
      <c r="M1125" s="56">
        <v>8201</v>
      </c>
      <c r="N1125" s="56">
        <v>3804</v>
      </c>
      <c r="O1125" s="56">
        <v>293</v>
      </c>
      <c r="P1125" s="57">
        <v>515</v>
      </c>
      <c r="Q1125" s="58">
        <v>0.21553398058252399</v>
      </c>
      <c r="R1125" s="57">
        <v>404</v>
      </c>
      <c r="S1125" s="57">
        <v>515</v>
      </c>
      <c r="T1125" s="58">
        <v>0.21553398058252399</v>
      </c>
      <c r="U1125" s="57">
        <v>404</v>
      </c>
      <c r="V1125" s="57">
        <v>1028</v>
      </c>
      <c r="W1125" s="58">
        <v>0.217120622568093</v>
      </c>
      <c r="X1125" s="57">
        <v>804.8</v>
      </c>
      <c r="Y1125" s="57">
        <v>1028</v>
      </c>
      <c r="Z1125" s="58">
        <v>0.217120622568093</v>
      </c>
      <c r="AA1125" s="57">
        <v>804.8</v>
      </c>
      <c r="AB1125" s="57">
        <v>9339489.5999999996</v>
      </c>
      <c r="AC1125" s="53" t="str">
        <f t="shared" si="13257"/>
        <v>Registro Valido</v>
      </c>
      <c r="AD1125" s="57">
        <f t="shared" ref="AD1125" si="13566">IF(OR(ISERROR(VLOOKUP(CONCATENATE("ALI_",$C1125,"_SEG_",$I1125,"_PROV_",$D1125),Catalogo_Precios,AD$8,FALSE)),L1125=0),0,VLOOKUP(CONCATENATE("ALI_",$C1125,"_SEG_",$I1125,"_PROV_",$D1125),Catalogo_Precios,AD$8,FALSE))</f>
        <v>515</v>
      </c>
      <c r="AE1125" s="57">
        <f t="shared" ref="AE1125" si="13567">IF(OR(ISERROR(VLOOKUP(CONCATENATE("ALI_",$C1125,"_SEG_",$I1125,"_PROV_",$D1125),Catalogo_Precios,AE$8,FALSE)),M1125=0),0,VLOOKUP(CONCATENATE("ALI_",$C1125,"_SEG_",$I1125,"_PROV_",$D1125),Catalogo_Precios,AE$8,FALSE))</f>
        <v>515</v>
      </c>
      <c r="AF1125" s="57">
        <f t="shared" ref="AF1125" si="13568">IF(OR(ISERROR(VLOOKUP(CONCATENATE("ALI_",$C1125,"_SEG_",$I1125,"_PROV_",$D1125),Catalogo_Precios,AF$8,FALSE)),N1125=0),0,VLOOKUP(CONCATENATE("ALI_",$C1125,"_SEG_",$I1125,"_PROV_",$D1125),Catalogo_Precios,AF$8,FALSE))</f>
        <v>1028</v>
      </c>
      <c r="AG1125" s="57">
        <f t="shared" ref="AG1125" si="13569">IF(OR(ISERROR(VLOOKUP(CONCATENATE("ALI_",$C1125,"_SEG_",$I1125,"_PROV_",$D1125),Catalogo_Precios,AG$8,FALSE)),O1125=0),0,VLOOKUP(CONCATENATE("ALI_",$C1125,"_SEG_",$I1125,"_PROV_",$D1125),Catalogo_Precios,AG$8,FALSE))</f>
        <v>1028</v>
      </c>
      <c r="AH1125" s="57">
        <f t="shared" ref="AH1125" si="13570">IF(OR(ISERROR(VLOOKUP(CONCATENATE("ALI_",$C1125,"_SEG_",$I1125,"_PROV_",$D1125),Catalogo_Precios,AH$8,FALSE)),L1125=0),0,VLOOKUP(CONCATENATE("ALI_",$C1125,"_SEG_",$I1125,"_PROV_",$D1125),Catalogo_Precios,AH$8,FALSE))</f>
        <v>505</v>
      </c>
      <c r="AI1125" s="57">
        <f t="shared" ref="AI1125" si="13571">IF(OR(ISERROR(VLOOKUP(CONCATENATE("ALI_",$C1125,"_SEG_",$I1125,"_PROV_",$D1125),Catalogo_Precios,AI$8,FALSE)),M1125=0),0,VLOOKUP(CONCATENATE("ALI_",$C1125,"_SEG_",$I1125,"_PROV_",$D1125),Catalogo_Precios,AI$8,FALSE))</f>
        <v>505</v>
      </c>
      <c r="AJ1125" s="57">
        <f t="shared" ref="AJ1125" si="13572">IF(OR(ISERROR(VLOOKUP(CONCATENATE("ALI_",$C1125,"_SEG_",$I1125,"_PROV_",$D1125),Catalogo_Precios,AJ$8,FALSE)),N1125=0),0,VLOOKUP(CONCATENATE("ALI_",$C1125,"_SEG_",$I1125,"_PROV_",$D1125),Catalogo_Precios,AJ$8,FALSE))</f>
        <v>1006</v>
      </c>
      <c r="AK1125" s="57">
        <f t="shared" ref="AK1125" si="13573">IF(OR(ISERROR(VLOOKUP(CONCATENATE("ALI_",$C1125,"_SEG_",$I1125,"_PROV_",$D1125),Catalogo_Precios,AK$8,FALSE)),O1125=0),0,VLOOKUP(CONCATENATE("ALI_",$C1125,"_SEG_",$I1125,"_PROV_",$D1125),Catalogo_Precios,AK$8,FALSE))</f>
        <v>1006</v>
      </c>
      <c r="AL1125" s="53"/>
      <c r="AM1125" s="59" t="str">
        <f t="shared" si="13266"/>
        <v>ALI_94_SEG_8</v>
      </c>
      <c r="AN1125" s="59" t="str">
        <f t="shared" si="13267"/>
        <v>ALI_94_SEG_8_VAL_9339489.6</v>
      </c>
      <c r="AO1125" s="60">
        <f t="shared" ref="AO1125" si="13574">IF(OR(AB1125="",AB1125=0),0,COUNTIF(Codificacion,AM1125))</f>
        <v>5</v>
      </c>
      <c r="AP1125" s="61">
        <f t="array" ref="AP1125">MIN(IF(Codificacion=AM1125,Total_Cotizacion,""))</f>
        <v>9339489.5999999996</v>
      </c>
      <c r="AQ1125" s="62" t="b">
        <f t="shared" si="13269"/>
        <v>1</v>
      </c>
      <c r="AR1125" s="51" t="str">
        <f t="shared" ref="AR1125" si="13575">IF(COUNTIF(Codificacion2,CONCATENATE(AM1125,"_VAL_",AB1125))&gt;1,"Empate","")</f>
        <v>Empate</v>
      </c>
      <c r="AS1125" s="63" t="str">
        <f t="shared" si="13515"/>
        <v/>
      </c>
      <c r="AT1125" s="59" t="str">
        <f t="shared" si="13271"/>
        <v>ALI_94_SEG_8_</v>
      </c>
      <c r="AU1125" s="63">
        <f t="shared" ref="AU1125" si="13576">IF(AND(COUNTIF(Codificacion3,AT1125)&lt;AO1125),1,COUNTIF(Codificacion3,AT1125))</f>
        <v>1</v>
      </c>
      <c r="AV1125" s="62" t="str">
        <f t="shared" si="13273"/>
        <v>No Seleccionada</v>
      </c>
      <c r="AW1125" s="53"/>
      <c r="AX1125" s="51" t="str">
        <f t="shared" si="13274"/>
        <v>ALI_94_SEG_8VERDADERO</v>
      </c>
      <c r="AY1125" s="51">
        <f t="shared" si="13255"/>
        <v>2</v>
      </c>
      <c r="AZ1125" s="64" t="b">
        <f t="shared" si="13275"/>
        <v>0</v>
      </c>
    </row>
    <row r="1126" spans="1:52" x14ac:dyDescent="0.2">
      <c r="A1126" s="50" t="b">
        <f t="shared" si="13218"/>
        <v>0</v>
      </c>
      <c r="B1126" s="51" t="s">
        <v>136</v>
      </c>
      <c r="C1126" s="52">
        <v>94</v>
      </c>
      <c r="D1126" s="52">
        <f t="shared" ref="D1126" si="13577">IF(ISERROR(VLOOKUP(E1126,Proveedores,2,FALSE)),"",VLOOKUP(E1126,Proveedores,2,FALSE))</f>
        <v>2088</v>
      </c>
      <c r="E1126" s="53" t="s">
        <v>137</v>
      </c>
      <c r="F1126" s="54">
        <v>24</v>
      </c>
      <c r="G1126" s="53" t="s">
        <v>56</v>
      </c>
      <c r="H1126" s="53" t="s">
        <v>57</v>
      </c>
      <c r="I1126" s="52">
        <v>9</v>
      </c>
      <c r="J1126" s="53" t="s">
        <v>58</v>
      </c>
      <c r="K1126" s="55">
        <v>44835</v>
      </c>
      <c r="L1126" s="56">
        <v>6826</v>
      </c>
      <c r="M1126" s="56">
        <v>8289</v>
      </c>
      <c r="N1126" s="56">
        <v>3844</v>
      </c>
      <c r="O1126" s="56">
        <v>296</v>
      </c>
      <c r="P1126" s="57">
        <v>515</v>
      </c>
      <c r="Q1126" s="58">
        <v>0.21553398058252399</v>
      </c>
      <c r="R1126" s="57">
        <v>404</v>
      </c>
      <c r="S1126" s="57">
        <v>515</v>
      </c>
      <c r="T1126" s="58">
        <v>0.21553398058252399</v>
      </c>
      <c r="U1126" s="57">
        <v>404</v>
      </c>
      <c r="V1126" s="57">
        <v>1028</v>
      </c>
      <c r="W1126" s="58">
        <v>0.217120622568093</v>
      </c>
      <c r="X1126" s="57">
        <v>804.8</v>
      </c>
      <c r="Y1126" s="57">
        <v>1028</v>
      </c>
      <c r="Z1126" s="58">
        <v>0.217120622568093</v>
      </c>
      <c r="AA1126" s="57">
        <v>804.8</v>
      </c>
      <c r="AB1126" s="57">
        <v>9438332</v>
      </c>
      <c r="AC1126" s="53" t="str">
        <f t="shared" si="13257"/>
        <v>Registro Valido</v>
      </c>
      <c r="AD1126" s="57">
        <f t="shared" ref="AD1126" si="13578">IF(OR(ISERROR(VLOOKUP(CONCATENATE("ALI_",$C1126,"_SEG_",$I1126,"_PROV_",$D1126),Catalogo_Precios,AD$8,FALSE)),L1126=0),0,VLOOKUP(CONCATENATE("ALI_",$C1126,"_SEG_",$I1126,"_PROV_",$D1126),Catalogo_Precios,AD$8,FALSE))</f>
        <v>515</v>
      </c>
      <c r="AE1126" s="57">
        <f t="shared" ref="AE1126" si="13579">IF(OR(ISERROR(VLOOKUP(CONCATENATE("ALI_",$C1126,"_SEG_",$I1126,"_PROV_",$D1126),Catalogo_Precios,AE$8,FALSE)),M1126=0),0,VLOOKUP(CONCATENATE("ALI_",$C1126,"_SEG_",$I1126,"_PROV_",$D1126),Catalogo_Precios,AE$8,FALSE))</f>
        <v>515</v>
      </c>
      <c r="AF1126" s="57">
        <f t="shared" ref="AF1126" si="13580">IF(OR(ISERROR(VLOOKUP(CONCATENATE("ALI_",$C1126,"_SEG_",$I1126,"_PROV_",$D1126),Catalogo_Precios,AF$8,FALSE)),N1126=0),0,VLOOKUP(CONCATENATE("ALI_",$C1126,"_SEG_",$I1126,"_PROV_",$D1126),Catalogo_Precios,AF$8,FALSE))</f>
        <v>1028</v>
      </c>
      <c r="AG1126" s="57">
        <f t="shared" ref="AG1126" si="13581">IF(OR(ISERROR(VLOOKUP(CONCATENATE("ALI_",$C1126,"_SEG_",$I1126,"_PROV_",$D1126),Catalogo_Precios,AG$8,FALSE)),O1126=0),0,VLOOKUP(CONCATENATE("ALI_",$C1126,"_SEG_",$I1126,"_PROV_",$D1126),Catalogo_Precios,AG$8,FALSE))</f>
        <v>1028</v>
      </c>
      <c r="AH1126" s="57">
        <f t="shared" ref="AH1126" si="13582">IF(OR(ISERROR(VLOOKUP(CONCATENATE("ALI_",$C1126,"_SEG_",$I1126,"_PROV_",$D1126),Catalogo_Precios,AH$8,FALSE)),L1126=0),0,VLOOKUP(CONCATENATE("ALI_",$C1126,"_SEG_",$I1126,"_PROV_",$D1126),Catalogo_Precios,AH$8,FALSE))</f>
        <v>505</v>
      </c>
      <c r="AI1126" s="57">
        <f t="shared" ref="AI1126" si="13583">IF(OR(ISERROR(VLOOKUP(CONCATENATE("ALI_",$C1126,"_SEG_",$I1126,"_PROV_",$D1126),Catalogo_Precios,AI$8,FALSE)),M1126=0),0,VLOOKUP(CONCATENATE("ALI_",$C1126,"_SEG_",$I1126,"_PROV_",$D1126),Catalogo_Precios,AI$8,FALSE))</f>
        <v>505</v>
      </c>
      <c r="AJ1126" s="57">
        <f t="shared" ref="AJ1126" si="13584">IF(OR(ISERROR(VLOOKUP(CONCATENATE("ALI_",$C1126,"_SEG_",$I1126,"_PROV_",$D1126),Catalogo_Precios,AJ$8,FALSE)),N1126=0),0,VLOOKUP(CONCATENATE("ALI_",$C1126,"_SEG_",$I1126,"_PROV_",$D1126),Catalogo_Precios,AJ$8,FALSE))</f>
        <v>1006</v>
      </c>
      <c r="AK1126" s="57">
        <f t="shared" ref="AK1126" si="13585">IF(OR(ISERROR(VLOOKUP(CONCATENATE("ALI_",$C1126,"_SEG_",$I1126,"_PROV_",$D1126),Catalogo_Precios,AK$8,FALSE)),O1126=0),0,VLOOKUP(CONCATENATE("ALI_",$C1126,"_SEG_",$I1126,"_PROV_",$D1126),Catalogo_Precios,AK$8,FALSE))</f>
        <v>1006</v>
      </c>
      <c r="AL1126" s="53"/>
      <c r="AM1126" s="59" t="str">
        <f t="shared" si="13266"/>
        <v>ALI_94_SEG_9</v>
      </c>
      <c r="AN1126" s="59" t="str">
        <f t="shared" si="13267"/>
        <v>ALI_94_SEG_9_VAL_9438332</v>
      </c>
      <c r="AO1126" s="60">
        <f t="shared" ref="AO1126" si="13586">IF(OR(AB1126="",AB1126=0),0,COUNTIF(Codificacion,AM1126))</f>
        <v>5</v>
      </c>
      <c r="AP1126" s="61">
        <f t="array" ref="AP1126">MIN(IF(Codificacion=AM1126,Total_Cotizacion,""))</f>
        <v>9438332</v>
      </c>
      <c r="AQ1126" s="62" t="b">
        <f t="shared" si="13269"/>
        <v>1</v>
      </c>
      <c r="AR1126" s="51" t="str">
        <f t="shared" ref="AR1126" si="13587">IF(COUNTIF(Codificacion2,CONCATENATE(AM1126,"_VAL_",AB1126))&gt;1,"Empate","")</f>
        <v>Empate</v>
      </c>
      <c r="AS1126" s="63" t="str">
        <f t="shared" si="13515"/>
        <v/>
      </c>
      <c r="AT1126" s="59" t="str">
        <f t="shared" si="13271"/>
        <v>ALI_94_SEG_9_</v>
      </c>
      <c r="AU1126" s="63">
        <f t="shared" ref="AU1126" si="13588">IF(AND(COUNTIF(Codificacion3,AT1126)&lt;AO1126),1,COUNTIF(Codificacion3,AT1126))</f>
        <v>1</v>
      </c>
      <c r="AV1126" s="62" t="str">
        <f t="shared" si="13273"/>
        <v>No Seleccionada</v>
      </c>
      <c r="AW1126" s="53"/>
      <c r="AX1126" s="51" t="str">
        <f t="shared" si="13274"/>
        <v>ALI_94_SEG_9VERDADERO</v>
      </c>
      <c r="AY1126" s="51">
        <f t="shared" si="13255"/>
        <v>2</v>
      </c>
      <c r="AZ1126" s="64" t="b">
        <f t="shared" si="13275"/>
        <v>0</v>
      </c>
    </row>
    <row r="1127" spans="1:52" x14ac:dyDescent="0.2">
      <c r="A1127" s="50" t="b">
        <f t="shared" si="13218"/>
        <v>0</v>
      </c>
      <c r="B1127" s="51" t="s">
        <v>136</v>
      </c>
      <c r="C1127" s="52">
        <v>94</v>
      </c>
      <c r="D1127" s="52">
        <f t="shared" ref="D1127" si="13589">IF(ISERROR(VLOOKUP(E1127,Proveedores,2,FALSE)),"",VLOOKUP(E1127,Proveedores,2,FALSE))</f>
        <v>2088</v>
      </c>
      <c r="E1127" s="53" t="s">
        <v>137</v>
      </c>
      <c r="F1127" s="54">
        <v>25</v>
      </c>
      <c r="G1127" s="53" t="s">
        <v>56</v>
      </c>
      <c r="H1127" s="53" t="s">
        <v>57</v>
      </c>
      <c r="I1127" s="52">
        <v>10</v>
      </c>
      <c r="J1127" s="53" t="s">
        <v>58</v>
      </c>
      <c r="K1127" s="55">
        <v>44835</v>
      </c>
      <c r="L1127" s="56">
        <v>6835</v>
      </c>
      <c r="M1127" s="56">
        <v>8302</v>
      </c>
      <c r="N1127" s="56">
        <v>3850</v>
      </c>
      <c r="O1127" s="56">
        <v>297</v>
      </c>
      <c r="P1127" s="57">
        <v>515</v>
      </c>
      <c r="Q1127" s="58">
        <v>0.21553398058252399</v>
      </c>
      <c r="R1127" s="57">
        <v>404</v>
      </c>
      <c r="S1127" s="57">
        <v>515</v>
      </c>
      <c r="T1127" s="58">
        <v>0.21553398058252399</v>
      </c>
      <c r="U1127" s="57">
        <v>404</v>
      </c>
      <c r="V1127" s="57">
        <v>1028</v>
      </c>
      <c r="W1127" s="58">
        <v>0.217120622568093</v>
      </c>
      <c r="X1127" s="57">
        <v>804.8</v>
      </c>
      <c r="Y1127" s="57">
        <v>1028</v>
      </c>
      <c r="Z1127" s="58">
        <v>0.217120622568093</v>
      </c>
      <c r="AA1127" s="57">
        <v>804.8</v>
      </c>
      <c r="AB1127" s="57">
        <v>9452853.5999999996</v>
      </c>
      <c r="AC1127" s="53" t="str">
        <f t="shared" si="13257"/>
        <v>Registro Valido</v>
      </c>
      <c r="AD1127" s="57">
        <f t="shared" ref="AD1127" si="13590">IF(OR(ISERROR(VLOOKUP(CONCATENATE("ALI_",$C1127,"_SEG_",$I1127,"_PROV_",$D1127),Catalogo_Precios,AD$8,FALSE)),L1127=0),0,VLOOKUP(CONCATENATE("ALI_",$C1127,"_SEG_",$I1127,"_PROV_",$D1127),Catalogo_Precios,AD$8,FALSE))</f>
        <v>515</v>
      </c>
      <c r="AE1127" s="57">
        <f t="shared" ref="AE1127" si="13591">IF(OR(ISERROR(VLOOKUP(CONCATENATE("ALI_",$C1127,"_SEG_",$I1127,"_PROV_",$D1127),Catalogo_Precios,AE$8,FALSE)),M1127=0),0,VLOOKUP(CONCATENATE("ALI_",$C1127,"_SEG_",$I1127,"_PROV_",$D1127),Catalogo_Precios,AE$8,FALSE))</f>
        <v>515</v>
      </c>
      <c r="AF1127" s="57">
        <f t="shared" ref="AF1127" si="13592">IF(OR(ISERROR(VLOOKUP(CONCATENATE("ALI_",$C1127,"_SEG_",$I1127,"_PROV_",$D1127),Catalogo_Precios,AF$8,FALSE)),N1127=0),0,VLOOKUP(CONCATENATE("ALI_",$C1127,"_SEG_",$I1127,"_PROV_",$D1127),Catalogo_Precios,AF$8,FALSE))</f>
        <v>1028</v>
      </c>
      <c r="AG1127" s="57">
        <f t="shared" ref="AG1127" si="13593">IF(OR(ISERROR(VLOOKUP(CONCATENATE("ALI_",$C1127,"_SEG_",$I1127,"_PROV_",$D1127),Catalogo_Precios,AG$8,FALSE)),O1127=0),0,VLOOKUP(CONCATENATE("ALI_",$C1127,"_SEG_",$I1127,"_PROV_",$D1127),Catalogo_Precios,AG$8,FALSE))</f>
        <v>1028</v>
      </c>
      <c r="AH1127" s="57">
        <f t="shared" ref="AH1127" si="13594">IF(OR(ISERROR(VLOOKUP(CONCATENATE("ALI_",$C1127,"_SEG_",$I1127,"_PROV_",$D1127),Catalogo_Precios,AH$8,FALSE)),L1127=0),0,VLOOKUP(CONCATENATE("ALI_",$C1127,"_SEG_",$I1127,"_PROV_",$D1127),Catalogo_Precios,AH$8,FALSE))</f>
        <v>505</v>
      </c>
      <c r="AI1127" s="57">
        <f t="shared" ref="AI1127" si="13595">IF(OR(ISERROR(VLOOKUP(CONCATENATE("ALI_",$C1127,"_SEG_",$I1127,"_PROV_",$D1127),Catalogo_Precios,AI$8,FALSE)),M1127=0),0,VLOOKUP(CONCATENATE("ALI_",$C1127,"_SEG_",$I1127,"_PROV_",$D1127),Catalogo_Precios,AI$8,FALSE))</f>
        <v>505</v>
      </c>
      <c r="AJ1127" s="57">
        <f t="shared" ref="AJ1127" si="13596">IF(OR(ISERROR(VLOOKUP(CONCATENATE("ALI_",$C1127,"_SEG_",$I1127,"_PROV_",$D1127),Catalogo_Precios,AJ$8,FALSE)),N1127=0),0,VLOOKUP(CONCATENATE("ALI_",$C1127,"_SEG_",$I1127,"_PROV_",$D1127),Catalogo_Precios,AJ$8,FALSE))</f>
        <v>1006</v>
      </c>
      <c r="AK1127" s="57">
        <f t="shared" ref="AK1127" si="13597">IF(OR(ISERROR(VLOOKUP(CONCATENATE("ALI_",$C1127,"_SEG_",$I1127,"_PROV_",$D1127),Catalogo_Precios,AK$8,FALSE)),O1127=0),0,VLOOKUP(CONCATENATE("ALI_",$C1127,"_SEG_",$I1127,"_PROV_",$D1127),Catalogo_Precios,AK$8,FALSE))</f>
        <v>1006</v>
      </c>
      <c r="AL1127" s="53"/>
      <c r="AM1127" s="59" t="str">
        <f t="shared" si="13266"/>
        <v>ALI_94_SEG_10</v>
      </c>
      <c r="AN1127" s="59" t="str">
        <f t="shared" si="13267"/>
        <v>ALI_94_SEG_10_VAL_9452853.6</v>
      </c>
      <c r="AO1127" s="60">
        <f t="shared" ref="AO1127" si="13598">IF(OR(AB1127="",AB1127=0),0,COUNTIF(Codificacion,AM1127))</f>
        <v>5</v>
      </c>
      <c r="AP1127" s="61">
        <f t="array" ref="AP1127">MIN(IF(Codificacion=AM1127,Total_Cotizacion,""))</f>
        <v>9452853.5999999996</v>
      </c>
      <c r="AQ1127" s="62" t="b">
        <f t="shared" si="13269"/>
        <v>1</v>
      </c>
      <c r="AR1127" s="51" t="str">
        <f t="shared" ref="AR1127" si="13599">IF(COUNTIF(Codificacion2,CONCATENATE(AM1127,"_VAL_",AB1127))&gt;1,"Empate","")</f>
        <v>Empate</v>
      </c>
      <c r="AS1127" s="63" t="str">
        <f t="shared" si="13515"/>
        <v/>
      </c>
      <c r="AT1127" s="59" t="str">
        <f t="shared" si="13271"/>
        <v>ALI_94_SEG_10_</v>
      </c>
      <c r="AU1127" s="63">
        <f t="shared" ref="AU1127" si="13600">IF(AND(COUNTIF(Codificacion3,AT1127)&lt;AO1127),1,COUNTIF(Codificacion3,AT1127))</f>
        <v>1</v>
      </c>
      <c r="AV1127" s="62" t="str">
        <f t="shared" si="13273"/>
        <v>No Seleccionada</v>
      </c>
      <c r="AW1127" s="53"/>
      <c r="AX1127" s="51" t="str">
        <f t="shared" si="13274"/>
        <v>ALI_94_SEG_10VERDADERO</v>
      </c>
      <c r="AY1127" s="51">
        <f t="shared" si="13255"/>
        <v>2</v>
      </c>
      <c r="AZ1127" s="64" t="b">
        <f t="shared" si="13275"/>
        <v>0</v>
      </c>
    </row>
    <row r="1128" spans="1:52" x14ac:dyDescent="0.2">
      <c r="A1128" s="50" t="b">
        <f t="shared" si="13218"/>
        <v>0</v>
      </c>
      <c r="B1128" s="51" t="s">
        <v>136</v>
      </c>
      <c r="C1128" s="52">
        <v>94</v>
      </c>
      <c r="D1128" s="52">
        <f t="shared" ref="D1128" si="13601">IF(ISERROR(VLOOKUP(E1128,Proveedores,2,FALSE)),"",VLOOKUP(E1128,Proveedores,2,FALSE))</f>
        <v>2088</v>
      </c>
      <c r="E1128" s="53" t="s">
        <v>137</v>
      </c>
      <c r="F1128" s="54">
        <v>26</v>
      </c>
      <c r="G1128" s="53" t="s">
        <v>56</v>
      </c>
      <c r="H1128" s="53" t="s">
        <v>57</v>
      </c>
      <c r="I1128" s="52">
        <v>11</v>
      </c>
      <c r="J1128" s="53" t="s">
        <v>58</v>
      </c>
      <c r="K1128" s="55">
        <v>44835</v>
      </c>
      <c r="L1128" s="56">
        <v>6732</v>
      </c>
      <c r="M1128" s="56">
        <v>8175</v>
      </c>
      <c r="N1128" s="56">
        <v>3792</v>
      </c>
      <c r="O1128" s="56">
        <v>292</v>
      </c>
      <c r="P1128" s="57">
        <v>515</v>
      </c>
      <c r="Q1128" s="58">
        <v>0.21553398058252399</v>
      </c>
      <c r="R1128" s="57">
        <v>404</v>
      </c>
      <c r="S1128" s="57">
        <v>515</v>
      </c>
      <c r="T1128" s="58">
        <v>0.21553398058252399</v>
      </c>
      <c r="U1128" s="57">
        <v>404</v>
      </c>
      <c r="V1128" s="57">
        <v>1028</v>
      </c>
      <c r="W1128" s="58">
        <v>0.217120622568093</v>
      </c>
      <c r="X1128" s="57">
        <v>804.8</v>
      </c>
      <c r="Y1128" s="57">
        <v>1028</v>
      </c>
      <c r="Z1128" s="58">
        <v>0.217120622568093</v>
      </c>
      <c r="AA1128" s="57">
        <v>804.8</v>
      </c>
      <c r="AB1128" s="57">
        <v>9309231.1999999993</v>
      </c>
      <c r="AC1128" s="53" t="str">
        <f t="shared" si="13257"/>
        <v>Registro Valido</v>
      </c>
      <c r="AD1128" s="57">
        <f t="shared" ref="AD1128" si="13602">IF(OR(ISERROR(VLOOKUP(CONCATENATE("ALI_",$C1128,"_SEG_",$I1128,"_PROV_",$D1128),Catalogo_Precios,AD$8,FALSE)),L1128=0),0,VLOOKUP(CONCATENATE("ALI_",$C1128,"_SEG_",$I1128,"_PROV_",$D1128),Catalogo_Precios,AD$8,FALSE))</f>
        <v>515</v>
      </c>
      <c r="AE1128" s="57">
        <f t="shared" ref="AE1128" si="13603">IF(OR(ISERROR(VLOOKUP(CONCATENATE("ALI_",$C1128,"_SEG_",$I1128,"_PROV_",$D1128),Catalogo_Precios,AE$8,FALSE)),M1128=0),0,VLOOKUP(CONCATENATE("ALI_",$C1128,"_SEG_",$I1128,"_PROV_",$D1128),Catalogo_Precios,AE$8,FALSE))</f>
        <v>515</v>
      </c>
      <c r="AF1128" s="57">
        <f t="shared" ref="AF1128" si="13604">IF(OR(ISERROR(VLOOKUP(CONCATENATE("ALI_",$C1128,"_SEG_",$I1128,"_PROV_",$D1128),Catalogo_Precios,AF$8,FALSE)),N1128=0),0,VLOOKUP(CONCATENATE("ALI_",$C1128,"_SEG_",$I1128,"_PROV_",$D1128),Catalogo_Precios,AF$8,FALSE))</f>
        <v>1028</v>
      </c>
      <c r="AG1128" s="57">
        <f t="shared" ref="AG1128" si="13605">IF(OR(ISERROR(VLOOKUP(CONCATENATE("ALI_",$C1128,"_SEG_",$I1128,"_PROV_",$D1128),Catalogo_Precios,AG$8,FALSE)),O1128=0),0,VLOOKUP(CONCATENATE("ALI_",$C1128,"_SEG_",$I1128,"_PROV_",$D1128),Catalogo_Precios,AG$8,FALSE))</f>
        <v>1028</v>
      </c>
      <c r="AH1128" s="57">
        <f t="shared" ref="AH1128" si="13606">IF(OR(ISERROR(VLOOKUP(CONCATENATE("ALI_",$C1128,"_SEG_",$I1128,"_PROV_",$D1128),Catalogo_Precios,AH$8,FALSE)),L1128=0),0,VLOOKUP(CONCATENATE("ALI_",$C1128,"_SEG_",$I1128,"_PROV_",$D1128),Catalogo_Precios,AH$8,FALSE))</f>
        <v>505</v>
      </c>
      <c r="AI1128" s="57">
        <f t="shared" ref="AI1128" si="13607">IF(OR(ISERROR(VLOOKUP(CONCATENATE("ALI_",$C1128,"_SEG_",$I1128,"_PROV_",$D1128),Catalogo_Precios,AI$8,FALSE)),M1128=0),0,VLOOKUP(CONCATENATE("ALI_",$C1128,"_SEG_",$I1128,"_PROV_",$D1128),Catalogo_Precios,AI$8,FALSE))</f>
        <v>505</v>
      </c>
      <c r="AJ1128" s="57">
        <f t="shared" ref="AJ1128" si="13608">IF(OR(ISERROR(VLOOKUP(CONCATENATE("ALI_",$C1128,"_SEG_",$I1128,"_PROV_",$D1128),Catalogo_Precios,AJ$8,FALSE)),N1128=0),0,VLOOKUP(CONCATENATE("ALI_",$C1128,"_SEG_",$I1128,"_PROV_",$D1128),Catalogo_Precios,AJ$8,FALSE))</f>
        <v>1006</v>
      </c>
      <c r="AK1128" s="57">
        <f t="shared" ref="AK1128" si="13609">IF(OR(ISERROR(VLOOKUP(CONCATENATE("ALI_",$C1128,"_SEG_",$I1128,"_PROV_",$D1128),Catalogo_Precios,AK$8,FALSE)),O1128=0),0,VLOOKUP(CONCATENATE("ALI_",$C1128,"_SEG_",$I1128,"_PROV_",$D1128),Catalogo_Precios,AK$8,FALSE))</f>
        <v>1006</v>
      </c>
      <c r="AL1128" s="53"/>
      <c r="AM1128" s="59" t="str">
        <f t="shared" si="13266"/>
        <v>ALI_94_SEG_11</v>
      </c>
      <c r="AN1128" s="59" t="str">
        <f t="shared" si="13267"/>
        <v>ALI_94_SEG_11_VAL_9309231.2</v>
      </c>
      <c r="AO1128" s="60">
        <f t="shared" ref="AO1128" si="13610">IF(OR(AB1128="",AB1128=0),0,COUNTIF(Codificacion,AM1128))</f>
        <v>5</v>
      </c>
      <c r="AP1128" s="61">
        <f t="array" ref="AP1128">MIN(IF(Codificacion=AM1128,Total_Cotizacion,""))</f>
        <v>9309231.1999999993</v>
      </c>
      <c r="AQ1128" s="62" t="b">
        <f t="shared" si="13269"/>
        <v>1</v>
      </c>
      <c r="AR1128" s="51" t="str">
        <f t="shared" ref="AR1128" si="13611">IF(COUNTIF(Codificacion2,CONCATENATE(AM1128,"_VAL_",AB1128))&gt;1,"Empate","")</f>
        <v>Empate</v>
      </c>
      <c r="AS1128" s="63" t="str">
        <f t="shared" si="13515"/>
        <v/>
      </c>
      <c r="AT1128" s="59" t="str">
        <f t="shared" si="13271"/>
        <v>ALI_94_SEG_11_</v>
      </c>
      <c r="AU1128" s="63">
        <f t="shared" ref="AU1128" si="13612">IF(AND(COUNTIF(Codificacion3,AT1128)&lt;AO1128),1,COUNTIF(Codificacion3,AT1128))</f>
        <v>1</v>
      </c>
      <c r="AV1128" s="62" t="str">
        <f t="shared" si="13273"/>
        <v>No Seleccionada</v>
      </c>
      <c r="AW1128" s="53"/>
      <c r="AX1128" s="51" t="str">
        <f t="shared" si="13274"/>
        <v>ALI_94_SEG_11VERDADERO</v>
      </c>
      <c r="AY1128" s="51">
        <f t="shared" si="13255"/>
        <v>2</v>
      </c>
      <c r="AZ1128" s="64" t="b">
        <f t="shared" si="13275"/>
        <v>0</v>
      </c>
    </row>
    <row r="1129" spans="1:52" x14ac:dyDescent="0.2">
      <c r="A1129" s="50" t="b">
        <f t="shared" si="13218"/>
        <v>0</v>
      </c>
      <c r="B1129" s="51" t="s">
        <v>136</v>
      </c>
      <c r="C1129" s="52">
        <v>94</v>
      </c>
      <c r="D1129" s="52">
        <f t="shared" ref="D1129" si="13613">IF(ISERROR(VLOOKUP(E1129,Proveedores,2,FALSE)),"",VLOOKUP(E1129,Proveedores,2,FALSE))</f>
        <v>2088</v>
      </c>
      <c r="E1129" s="53" t="s">
        <v>137</v>
      </c>
      <c r="F1129" s="54">
        <v>27</v>
      </c>
      <c r="G1129" s="53" t="s">
        <v>56</v>
      </c>
      <c r="H1129" s="53" t="s">
        <v>57</v>
      </c>
      <c r="I1129" s="52">
        <v>12</v>
      </c>
      <c r="J1129" s="53" t="s">
        <v>58</v>
      </c>
      <c r="K1129" s="55">
        <v>44835</v>
      </c>
      <c r="L1129" s="56">
        <v>6110</v>
      </c>
      <c r="M1129" s="56">
        <v>7419</v>
      </c>
      <c r="N1129" s="56">
        <v>3441</v>
      </c>
      <c r="O1129" s="56">
        <v>265</v>
      </c>
      <c r="P1129" s="57">
        <v>515</v>
      </c>
      <c r="Q1129" s="58">
        <v>0.21553398058252399</v>
      </c>
      <c r="R1129" s="57">
        <v>404</v>
      </c>
      <c r="S1129" s="57">
        <v>515</v>
      </c>
      <c r="T1129" s="58">
        <v>0.21553398058252399</v>
      </c>
      <c r="U1129" s="57">
        <v>404</v>
      </c>
      <c r="V1129" s="57">
        <v>1028</v>
      </c>
      <c r="W1129" s="58">
        <v>0.217120622568093</v>
      </c>
      <c r="X1129" s="57">
        <v>804.8</v>
      </c>
      <c r="Y1129" s="57">
        <v>1028</v>
      </c>
      <c r="Z1129" s="58">
        <v>0.217120622568093</v>
      </c>
      <c r="AA1129" s="57">
        <v>804.8</v>
      </c>
      <c r="AB1129" s="57">
        <v>8448304.8000000007</v>
      </c>
      <c r="AC1129" s="53" t="str">
        <f t="shared" si="13257"/>
        <v>Registro Valido</v>
      </c>
      <c r="AD1129" s="57">
        <f t="shared" ref="AD1129" si="13614">IF(OR(ISERROR(VLOOKUP(CONCATENATE("ALI_",$C1129,"_SEG_",$I1129,"_PROV_",$D1129),Catalogo_Precios,AD$8,FALSE)),L1129=0),0,VLOOKUP(CONCATENATE("ALI_",$C1129,"_SEG_",$I1129,"_PROV_",$D1129),Catalogo_Precios,AD$8,FALSE))</f>
        <v>515</v>
      </c>
      <c r="AE1129" s="57">
        <f t="shared" ref="AE1129" si="13615">IF(OR(ISERROR(VLOOKUP(CONCATENATE("ALI_",$C1129,"_SEG_",$I1129,"_PROV_",$D1129),Catalogo_Precios,AE$8,FALSE)),M1129=0),0,VLOOKUP(CONCATENATE("ALI_",$C1129,"_SEG_",$I1129,"_PROV_",$D1129),Catalogo_Precios,AE$8,FALSE))</f>
        <v>515</v>
      </c>
      <c r="AF1129" s="57">
        <f t="shared" ref="AF1129" si="13616">IF(OR(ISERROR(VLOOKUP(CONCATENATE("ALI_",$C1129,"_SEG_",$I1129,"_PROV_",$D1129),Catalogo_Precios,AF$8,FALSE)),N1129=0),0,VLOOKUP(CONCATENATE("ALI_",$C1129,"_SEG_",$I1129,"_PROV_",$D1129),Catalogo_Precios,AF$8,FALSE))</f>
        <v>1028</v>
      </c>
      <c r="AG1129" s="57">
        <f t="shared" ref="AG1129" si="13617">IF(OR(ISERROR(VLOOKUP(CONCATENATE("ALI_",$C1129,"_SEG_",$I1129,"_PROV_",$D1129),Catalogo_Precios,AG$8,FALSE)),O1129=0),0,VLOOKUP(CONCATENATE("ALI_",$C1129,"_SEG_",$I1129,"_PROV_",$D1129),Catalogo_Precios,AG$8,FALSE))</f>
        <v>1028</v>
      </c>
      <c r="AH1129" s="57">
        <f t="shared" ref="AH1129" si="13618">IF(OR(ISERROR(VLOOKUP(CONCATENATE("ALI_",$C1129,"_SEG_",$I1129,"_PROV_",$D1129),Catalogo_Precios,AH$8,FALSE)),L1129=0),0,VLOOKUP(CONCATENATE("ALI_",$C1129,"_SEG_",$I1129,"_PROV_",$D1129),Catalogo_Precios,AH$8,FALSE))</f>
        <v>505</v>
      </c>
      <c r="AI1129" s="57">
        <f t="shared" ref="AI1129" si="13619">IF(OR(ISERROR(VLOOKUP(CONCATENATE("ALI_",$C1129,"_SEG_",$I1129,"_PROV_",$D1129),Catalogo_Precios,AI$8,FALSE)),M1129=0),0,VLOOKUP(CONCATENATE("ALI_",$C1129,"_SEG_",$I1129,"_PROV_",$D1129),Catalogo_Precios,AI$8,FALSE))</f>
        <v>505</v>
      </c>
      <c r="AJ1129" s="57">
        <f t="shared" ref="AJ1129" si="13620">IF(OR(ISERROR(VLOOKUP(CONCATENATE("ALI_",$C1129,"_SEG_",$I1129,"_PROV_",$D1129),Catalogo_Precios,AJ$8,FALSE)),N1129=0),0,VLOOKUP(CONCATENATE("ALI_",$C1129,"_SEG_",$I1129,"_PROV_",$D1129),Catalogo_Precios,AJ$8,FALSE))</f>
        <v>1006</v>
      </c>
      <c r="AK1129" s="57">
        <f t="shared" ref="AK1129" si="13621">IF(OR(ISERROR(VLOOKUP(CONCATENATE("ALI_",$C1129,"_SEG_",$I1129,"_PROV_",$D1129),Catalogo_Precios,AK$8,FALSE)),O1129=0),0,VLOOKUP(CONCATENATE("ALI_",$C1129,"_SEG_",$I1129,"_PROV_",$D1129),Catalogo_Precios,AK$8,FALSE))</f>
        <v>1006</v>
      </c>
      <c r="AL1129" s="53"/>
      <c r="AM1129" s="59" t="str">
        <f t="shared" si="13266"/>
        <v>ALI_94_SEG_12</v>
      </c>
      <c r="AN1129" s="59" t="str">
        <f t="shared" si="13267"/>
        <v>ALI_94_SEG_12_VAL_8448304.8</v>
      </c>
      <c r="AO1129" s="60">
        <f t="shared" ref="AO1129" si="13622">IF(OR(AB1129="",AB1129=0),0,COUNTIF(Codificacion,AM1129))</f>
        <v>5</v>
      </c>
      <c r="AP1129" s="61">
        <f t="array" ref="AP1129">MIN(IF(Codificacion=AM1129,Total_Cotizacion,""))</f>
        <v>8448304.8000000007</v>
      </c>
      <c r="AQ1129" s="62" t="b">
        <f t="shared" si="13269"/>
        <v>1</v>
      </c>
      <c r="AR1129" s="51" t="str">
        <f t="shared" ref="AR1129" si="13623">IF(COUNTIF(Codificacion2,CONCATENATE(AM1129,"_VAL_",AB1129))&gt;1,"Empate","")</f>
        <v>Empate</v>
      </c>
      <c r="AS1129" s="63" t="str">
        <f t="shared" si="13515"/>
        <v/>
      </c>
      <c r="AT1129" s="59" t="str">
        <f t="shared" si="13271"/>
        <v>ALI_94_SEG_12_</v>
      </c>
      <c r="AU1129" s="63">
        <f t="shared" ref="AU1129" si="13624">IF(AND(COUNTIF(Codificacion3,AT1129)&lt;AO1129),1,COUNTIF(Codificacion3,AT1129))</f>
        <v>1</v>
      </c>
      <c r="AV1129" s="62" t="str">
        <f t="shared" si="13273"/>
        <v>No Seleccionada</v>
      </c>
      <c r="AW1129" s="53"/>
      <c r="AX1129" s="51" t="str">
        <f t="shared" si="13274"/>
        <v>ALI_94_SEG_12VERDADERO</v>
      </c>
      <c r="AY1129" s="51">
        <f t="shared" si="13255"/>
        <v>2</v>
      </c>
      <c r="AZ1129" s="64" t="b">
        <f t="shared" si="13275"/>
        <v>0</v>
      </c>
    </row>
    <row r="1130" spans="1:52" x14ac:dyDescent="0.2">
      <c r="A1130" s="50" t="b">
        <f t="shared" si="13218"/>
        <v>0</v>
      </c>
      <c r="B1130" s="51" t="s">
        <v>136</v>
      </c>
      <c r="C1130" s="52">
        <v>94</v>
      </c>
      <c r="D1130" s="52">
        <f t="shared" ref="D1130" si="13625">IF(ISERROR(VLOOKUP(E1130,Proveedores,2,FALSE)),"",VLOOKUP(E1130,Proveedores,2,FALSE))</f>
        <v>2088</v>
      </c>
      <c r="E1130" s="53" t="s">
        <v>137</v>
      </c>
      <c r="F1130" s="54">
        <v>28</v>
      </c>
      <c r="G1130" s="53" t="s">
        <v>56</v>
      </c>
      <c r="H1130" s="53" t="s">
        <v>57</v>
      </c>
      <c r="I1130" s="52">
        <v>13</v>
      </c>
      <c r="J1130" s="53" t="s">
        <v>58</v>
      </c>
      <c r="K1130" s="55">
        <v>44835</v>
      </c>
      <c r="L1130" s="56">
        <v>6487</v>
      </c>
      <c r="M1130" s="56">
        <v>7878</v>
      </c>
      <c r="N1130" s="56">
        <v>3654</v>
      </c>
      <c r="O1130" s="56">
        <v>282</v>
      </c>
      <c r="P1130" s="57">
        <v>515</v>
      </c>
      <c r="Q1130" s="58">
        <v>0.21553398058252399</v>
      </c>
      <c r="R1130" s="57">
        <v>404</v>
      </c>
      <c r="S1130" s="57">
        <v>515</v>
      </c>
      <c r="T1130" s="58">
        <v>0.21553398058252399</v>
      </c>
      <c r="U1130" s="57">
        <v>404</v>
      </c>
      <c r="V1130" s="57">
        <v>1028</v>
      </c>
      <c r="W1130" s="58">
        <v>0.217120622568093</v>
      </c>
      <c r="X1130" s="57">
        <v>804.8</v>
      </c>
      <c r="Y1130" s="57">
        <v>1028</v>
      </c>
      <c r="Z1130" s="58">
        <v>0.217120622568093</v>
      </c>
      <c r="AA1130" s="57">
        <v>804.8</v>
      </c>
      <c r="AB1130" s="57">
        <v>8971152.7999999989</v>
      </c>
      <c r="AC1130" s="53" t="str">
        <f t="shared" si="13257"/>
        <v>Registro Valido</v>
      </c>
      <c r="AD1130" s="57">
        <f t="shared" ref="AD1130" si="13626">IF(OR(ISERROR(VLOOKUP(CONCATENATE("ALI_",$C1130,"_SEG_",$I1130,"_PROV_",$D1130),Catalogo_Precios,AD$8,FALSE)),L1130=0),0,VLOOKUP(CONCATENATE("ALI_",$C1130,"_SEG_",$I1130,"_PROV_",$D1130),Catalogo_Precios,AD$8,FALSE))</f>
        <v>515</v>
      </c>
      <c r="AE1130" s="57">
        <f t="shared" ref="AE1130" si="13627">IF(OR(ISERROR(VLOOKUP(CONCATENATE("ALI_",$C1130,"_SEG_",$I1130,"_PROV_",$D1130),Catalogo_Precios,AE$8,FALSE)),M1130=0),0,VLOOKUP(CONCATENATE("ALI_",$C1130,"_SEG_",$I1130,"_PROV_",$D1130),Catalogo_Precios,AE$8,FALSE))</f>
        <v>515</v>
      </c>
      <c r="AF1130" s="57">
        <f t="shared" ref="AF1130" si="13628">IF(OR(ISERROR(VLOOKUP(CONCATENATE("ALI_",$C1130,"_SEG_",$I1130,"_PROV_",$D1130),Catalogo_Precios,AF$8,FALSE)),N1130=0),0,VLOOKUP(CONCATENATE("ALI_",$C1130,"_SEG_",$I1130,"_PROV_",$D1130),Catalogo_Precios,AF$8,FALSE))</f>
        <v>1028</v>
      </c>
      <c r="AG1130" s="57">
        <f t="shared" ref="AG1130" si="13629">IF(OR(ISERROR(VLOOKUP(CONCATENATE("ALI_",$C1130,"_SEG_",$I1130,"_PROV_",$D1130),Catalogo_Precios,AG$8,FALSE)),O1130=0),0,VLOOKUP(CONCATENATE("ALI_",$C1130,"_SEG_",$I1130,"_PROV_",$D1130),Catalogo_Precios,AG$8,FALSE))</f>
        <v>1028</v>
      </c>
      <c r="AH1130" s="57">
        <f t="shared" ref="AH1130" si="13630">IF(OR(ISERROR(VLOOKUP(CONCATENATE("ALI_",$C1130,"_SEG_",$I1130,"_PROV_",$D1130),Catalogo_Precios,AH$8,FALSE)),L1130=0),0,VLOOKUP(CONCATENATE("ALI_",$C1130,"_SEG_",$I1130,"_PROV_",$D1130),Catalogo_Precios,AH$8,FALSE))</f>
        <v>505</v>
      </c>
      <c r="AI1130" s="57">
        <f t="shared" ref="AI1130" si="13631">IF(OR(ISERROR(VLOOKUP(CONCATENATE("ALI_",$C1130,"_SEG_",$I1130,"_PROV_",$D1130),Catalogo_Precios,AI$8,FALSE)),M1130=0),0,VLOOKUP(CONCATENATE("ALI_",$C1130,"_SEG_",$I1130,"_PROV_",$D1130),Catalogo_Precios,AI$8,FALSE))</f>
        <v>505</v>
      </c>
      <c r="AJ1130" s="57">
        <f t="shared" ref="AJ1130" si="13632">IF(OR(ISERROR(VLOOKUP(CONCATENATE("ALI_",$C1130,"_SEG_",$I1130,"_PROV_",$D1130),Catalogo_Precios,AJ$8,FALSE)),N1130=0),0,VLOOKUP(CONCATENATE("ALI_",$C1130,"_SEG_",$I1130,"_PROV_",$D1130),Catalogo_Precios,AJ$8,FALSE))</f>
        <v>1006</v>
      </c>
      <c r="AK1130" s="57">
        <f t="shared" ref="AK1130" si="13633">IF(OR(ISERROR(VLOOKUP(CONCATENATE("ALI_",$C1130,"_SEG_",$I1130,"_PROV_",$D1130),Catalogo_Precios,AK$8,FALSE)),O1130=0),0,VLOOKUP(CONCATENATE("ALI_",$C1130,"_SEG_",$I1130,"_PROV_",$D1130),Catalogo_Precios,AK$8,FALSE))</f>
        <v>1006</v>
      </c>
      <c r="AL1130" s="53"/>
      <c r="AM1130" s="59" t="str">
        <f t="shared" si="13266"/>
        <v>ALI_94_SEG_13</v>
      </c>
      <c r="AN1130" s="59" t="str">
        <f t="shared" si="13267"/>
        <v>ALI_94_SEG_13_VAL_8971152.8</v>
      </c>
      <c r="AO1130" s="60">
        <f t="shared" ref="AO1130" si="13634">IF(OR(AB1130="",AB1130=0),0,COUNTIF(Codificacion,AM1130))</f>
        <v>5</v>
      </c>
      <c r="AP1130" s="61">
        <f t="array" ref="AP1130">MIN(IF(Codificacion=AM1130,Total_Cotizacion,""))</f>
        <v>8971152.7999999989</v>
      </c>
      <c r="AQ1130" s="62" t="b">
        <f t="shared" si="13269"/>
        <v>1</v>
      </c>
      <c r="AR1130" s="51" t="str">
        <f t="shared" ref="AR1130" si="13635">IF(COUNTIF(Codificacion2,CONCATENATE(AM1130,"_VAL_",AB1130))&gt;1,"Empate","")</f>
        <v>Empate</v>
      </c>
      <c r="AS1130" s="63" t="str">
        <f t="shared" si="13515"/>
        <v/>
      </c>
      <c r="AT1130" s="59" t="str">
        <f t="shared" si="13271"/>
        <v>ALI_94_SEG_13_</v>
      </c>
      <c r="AU1130" s="63">
        <f t="shared" ref="AU1130" si="13636">IF(AND(COUNTIF(Codificacion3,AT1130)&lt;AO1130),1,COUNTIF(Codificacion3,AT1130))</f>
        <v>1</v>
      </c>
      <c r="AV1130" s="62" t="str">
        <f t="shared" si="13273"/>
        <v>No Seleccionada</v>
      </c>
      <c r="AW1130" s="53"/>
      <c r="AX1130" s="51" t="str">
        <f t="shared" si="13274"/>
        <v>ALI_94_SEG_13VERDADERO</v>
      </c>
      <c r="AY1130" s="51">
        <f t="shared" si="13255"/>
        <v>2</v>
      </c>
      <c r="AZ1130" s="64" t="b">
        <f t="shared" si="13275"/>
        <v>0</v>
      </c>
    </row>
    <row r="1131" spans="1:52" x14ac:dyDescent="0.2">
      <c r="A1131" s="50" t="b">
        <f t="shared" si="13218"/>
        <v>0</v>
      </c>
      <c r="B1131" s="51" t="s">
        <v>136</v>
      </c>
      <c r="C1131" s="52">
        <v>94</v>
      </c>
      <c r="D1131" s="52">
        <f t="shared" ref="D1131" si="13637">IF(ISERROR(VLOOKUP(E1131,Proveedores,2,FALSE)),"",VLOOKUP(E1131,Proveedores,2,FALSE))</f>
        <v>2088</v>
      </c>
      <c r="E1131" s="53" t="s">
        <v>137</v>
      </c>
      <c r="F1131" s="54">
        <v>29</v>
      </c>
      <c r="G1131" s="53" t="s">
        <v>56</v>
      </c>
      <c r="H1131" s="53" t="s">
        <v>57</v>
      </c>
      <c r="I1131" s="52">
        <v>14</v>
      </c>
      <c r="J1131" s="53" t="s">
        <v>58</v>
      </c>
      <c r="K1131" s="55">
        <v>44835</v>
      </c>
      <c r="L1131" s="56">
        <v>6428</v>
      </c>
      <c r="M1131" s="56">
        <v>7806</v>
      </c>
      <c r="N1131" s="56">
        <v>3621</v>
      </c>
      <c r="O1131" s="56">
        <v>279</v>
      </c>
      <c r="P1131" s="57">
        <v>515</v>
      </c>
      <c r="Q1131" s="58">
        <v>0.21553398058252399</v>
      </c>
      <c r="R1131" s="57">
        <v>404</v>
      </c>
      <c r="S1131" s="57">
        <v>515</v>
      </c>
      <c r="T1131" s="58">
        <v>0.21553398058252399</v>
      </c>
      <c r="U1131" s="57">
        <v>404</v>
      </c>
      <c r="V1131" s="57">
        <v>1028</v>
      </c>
      <c r="W1131" s="58">
        <v>0.217120622568093</v>
      </c>
      <c r="X1131" s="57">
        <v>804.8</v>
      </c>
      <c r="Y1131" s="57">
        <v>1028</v>
      </c>
      <c r="Z1131" s="58">
        <v>0.217120622568093</v>
      </c>
      <c r="AA1131" s="57">
        <v>804.8</v>
      </c>
      <c r="AB1131" s="57">
        <v>8889256</v>
      </c>
      <c r="AC1131" s="53" t="str">
        <f t="shared" si="13257"/>
        <v>Registro Valido</v>
      </c>
      <c r="AD1131" s="57">
        <f t="shared" ref="AD1131" si="13638">IF(OR(ISERROR(VLOOKUP(CONCATENATE("ALI_",$C1131,"_SEG_",$I1131,"_PROV_",$D1131),Catalogo_Precios,AD$8,FALSE)),L1131=0),0,VLOOKUP(CONCATENATE("ALI_",$C1131,"_SEG_",$I1131,"_PROV_",$D1131),Catalogo_Precios,AD$8,FALSE))</f>
        <v>515</v>
      </c>
      <c r="AE1131" s="57">
        <f t="shared" ref="AE1131" si="13639">IF(OR(ISERROR(VLOOKUP(CONCATENATE("ALI_",$C1131,"_SEG_",$I1131,"_PROV_",$D1131),Catalogo_Precios,AE$8,FALSE)),M1131=0),0,VLOOKUP(CONCATENATE("ALI_",$C1131,"_SEG_",$I1131,"_PROV_",$D1131),Catalogo_Precios,AE$8,FALSE))</f>
        <v>515</v>
      </c>
      <c r="AF1131" s="57">
        <f t="shared" ref="AF1131" si="13640">IF(OR(ISERROR(VLOOKUP(CONCATENATE("ALI_",$C1131,"_SEG_",$I1131,"_PROV_",$D1131),Catalogo_Precios,AF$8,FALSE)),N1131=0),0,VLOOKUP(CONCATENATE("ALI_",$C1131,"_SEG_",$I1131,"_PROV_",$D1131),Catalogo_Precios,AF$8,FALSE))</f>
        <v>1028</v>
      </c>
      <c r="AG1131" s="57">
        <f t="shared" ref="AG1131" si="13641">IF(OR(ISERROR(VLOOKUP(CONCATENATE("ALI_",$C1131,"_SEG_",$I1131,"_PROV_",$D1131),Catalogo_Precios,AG$8,FALSE)),O1131=0),0,VLOOKUP(CONCATENATE("ALI_",$C1131,"_SEG_",$I1131,"_PROV_",$D1131),Catalogo_Precios,AG$8,FALSE))</f>
        <v>1028</v>
      </c>
      <c r="AH1131" s="57">
        <f t="shared" ref="AH1131" si="13642">IF(OR(ISERROR(VLOOKUP(CONCATENATE("ALI_",$C1131,"_SEG_",$I1131,"_PROV_",$D1131),Catalogo_Precios,AH$8,FALSE)),L1131=0),0,VLOOKUP(CONCATENATE("ALI_",$C1131,"_SEG_",$I1131,"_PROV_",$D1131),Catalogo_Precios,AH$8,FALSE))</f>
        <v>505</v>
      </c>
      <c r="AI1131" s="57">
        <f t="shared" ref="AI1131" si="13643">IF(OR(ISERROR(VLOOKUP(CONCATENATE("ALI_",$C1131,"_SEG_",$I1131,"_PROV_",$D1131),Catalogo_Precios,AI$8,FALSE)),M1131=0),0,VLOOKUP(CONCATENATE("ALI_",$C1131,"_SEG_",$I1131,"_PROV_",$D1131),Catalogo_Precios,AI$8,FALSE))</f>
        <v>505</v>
      </c>
      <c r="AJ1131" s="57">
        <f t="shared" ref="AJ1131" si="13644">IF(OR(ISERROR(VLOOKUP(CONCATENATE("ALI_",$C1131,"_SEG_",$I1131,"_PROV_",$D1131),Catalogo_Precios,AJ$8,FALSE)),N1131=0),0,VLOOKUP(CONCATENATE("ALI_",$C1131,"_SEG_",$I1131,"_PROV_",$D1131),Catalogo_Precios,AJ$8,FALSE))</f>
        <v>1006</v>
      </c>
      <c r="AK1131" s="57">
        <f t="shared" ref="AK1131" si="13645">IF(OR(ISERROR(VLOOKUP(CONCATENATE("ALI_",$C1131,"_SEG_",$I1131,"_PROV_",$D1131),Catalogo_Precios,AK$8,FALSE)),O1131=0),0,VLOOKUP(CONCATENATE("ALI_",$C1131,"_SEG_",$I1131,"_PROV_",$D1131),Catalogo_Precios,AK$8,FALSE))</f>
        <v>1006</v>
      </c>
      <c r="AL1131" s="53"/>
      <c r="AM1131" s="59" t="str">
        <f t="shared" si="13266"/>
        <v>ALI_94_SEG_14</v>
      </c>
      <c r="AN1131" s="59" t="str">
        <f t="shared" si="13267"/>
        <v>ALI_94_SEG_14_VAL_8889256</v>
      </c>
      <c r="AO1131" s="60">
        <f t="shared" ref="AO1131" si="13646">IF(OR(AB1131="",AB1131=0),0,COUNTIF(Codificacion,AM1131))</f>
        <v>5</v>
      </c>
      <c r="AP1131" s="61">
        <f t="array" ref="AP1131">MIN(IF(Codificacion=AM1131,Total_Cotizacion,""))</f>
        <v>8889256</v>
      </c>
      <c r="AQ1131" s="62" t="b">
        <f t="shared" si="13269"/>
        <v>1</v>
      </c>
      <c r="AR1131" s="51" t="str">
        <f t="shared" ref="AR1131" si="13647">IF(COUNTIF(Codificacion2,CONCATENATE(AM1131,"_VAL_",AB1131))&gt;1,"Empate","")</f>
        <v>Empate</v>
      </c>
      <c r="AS1131" s="63" t="str">
        <f t="shared" si="13515"/>
        <v/>
      </c>
      <c r="AT1131" s="59" t="str">
        <f t="shared" si="13271"/>
        <v>ALI_94_SEG_14_</v>
      </c>
      <c r="AU1131" s="63">
        <f t="shared" ref="AU1131" si="13648">IF(AND(COUNTIF(Codificacion3,AT1131)&lt;AO1131),1,COUNTIF(Codificacion3,AT1131))</f>
        <v>1</v>
      </c>
      <c r="AV1131" s="62" t="str">
        <f t="shared" si="13273"/>
        <v>No Seleccionada</v>
      </c>
      <c r="AW1131" s="53"/>
      <c r="AX1131" s="51" t="str">
        <f t="shared" si="13274"/>
        <v>ALI_94_SEG_14VERDADERO</v>
      </c>
      <c r="AY1131" s="51">
        <f t="shared" si="13255"/>
        <v>2</v>
      </c>
      <c r="AZ1131" s="64" t="b">
        <f t="shared" si="13275"/>
        <v>0</v>
      </c>
    </row>
    <row r="1132" spans="1:52" x14ac:dyDescent="0.2">
      <c r="A1132" s="50" t="b">
        <f t="shared" si="13218"/>
        <v>0</v>
      </c>
      <c r="B1132" s="51" t="s">
        <v>136</v>
      </c>
      <c r="C1132" s="52">
        <v>94</v>
      </c>
      <c r="D1132" s="52">
        <f t="shared" ref="D1132" si="13649">IF(ISERROR(VLOOKUP(E1132,Proveedores,2,FALSE)),"",VLOOKUP(E1132,Proveedores,2,FALSE))</f>
        <v>2088</v>
      </c>
      <c r="E1132" s="53" t="s">
        <v>137</v>
      </c>
      <c r="F1132" s="54">
        <v>30</v>
      </c>
      <c r="G1132" s="53" t="s">
        <v>56</v>
      </c>
      <c r="H1132" s="53" t="s">
        <v>57</v>
      </c>
      <c r="I1132" s="52">
        <v>15</v>
      </c>
      <c r="J1132" s="53" t="s">
        <v>58</v>
      </c>
      <c r="K1132" s="55">
        <v>44835</v>
      </c>
      <c r="L1132" s="56">
        <v>6076</v>
      </c>
      <c r="M1132" s="56">
        <v>7376</v>
      </c>
      <c r="N1132" s="56">
        <v>3422</v>
      </c>
      <c r="O1132" s="56">
        <v>265</v>
      </c>
      <c r="P1132" s="57">
        <v>515</v>
      </c>
      <c r="Q1132" s="58">
        <v>0.21553398058252399</v>
      </c>
      <c r="R1132" s="57">
        <v>404</v>
      </c>
      <c r="S1132" s="57">
        <v>515</v>
      </c>
      <c r="T1132" s="58">
        <v>0.21553398058252399</v>
      </c>
      <c r="U1132" s="57">
        <v>404</v>
      </c>
      <c r="V1132" s="57">
        <v>1028</v>
      </c>
      <c r="W1132" s="58">
        <v>0.217120622568093</v>
      </c>
      <c r="X1132" s="57">
        <v>804.8</v>
      </c>
      <c r="Y1132" s="57">
        <v>1028</v>
      </c>
      <c r="Z1132" s="58">
        <v>0.217120622568093</v>
      </c>
      <c r="AA1132" s="57">
        <v>804.8</v>
      </c>
      <c r="AB1132" s="57">
        <v>8401905.5999999996</v>
      </c>
      <c r="AC1132" s="53" t="str">
        <f t="shared" si="13257"/>
        <v>Registro Valido</v>
      </c>
      <c r="AD1132" s="57">
        <f t="shared" ref="AD1132" si="13650">IF(OR(ISERROR(VLOOKUP(CONCATENATE("ALI_",$C1132,"_SEG_",$I1132,"_PROV_",$D1132),Catalogo_Precios,AD$8,FALSE)),L1132=0),0,VLOOKUP(CONCATENATE("ALI_",$C1132,"_SEG_",$I1132,"_PROV_",$D1132),Catalogo_Precios,AD$8,FALSE))</f>
        <v>515</v>
      </c>
      <c r="AE1132" s="57">
        <f t="shared" ref="AE1132" si="13651">IF(OR(ISERROR(VLOOKUP(CONCATENATE("ALI_",$C1132,"_SEG_",$I1132,"_PROV_",$D1132),Catalogo_Precios,AE$8,FALSE)),M1132=0),0,VLOOKUP(CONCATENATE("ALI_",$C1132,"_SEG_",$I1132,"_PROV_",$D1132),Catalogo_Precios,AE$8,FALSE))</f>
        <v>515</v>
      </c>
      <c r="AF1132" s="57">
        <f t="shared" ref="AF1132" si="13652">IF(OR(ISERROR(VLOOKUP(CONCATENATE("ALI_",$C1132,"_SEG_",$I1132,"_PROV_",$D1132),Catalogo_Precios,AF$8,FALSE)),N1132=0),0,VLOOKUP(CONCATENATE("ALI_",$C1132,"_SEG_",$I1132,"_PROV_",$D1132),Catalogo_Precios,AF$8,FALSE))</f>
        <v>1028</v>
      </c>
      <c r="AG1132" s="57">
        <f t="shared" ref="AG1132" si="13653">IF(OR(ISERROR(VLOOKUP(CONCATENATE("ALI_",$C1132,"_SEG_",$I1132,"_PROV_",$D1132),Catalogo_Precios,AG$8,FALSE)),O1132=0),0,VLOOKUP(CONCATENATE("ALI_",$C1132,"_SEG_",$I1132,"_PROV_",$D1132),Catalogo_Precios,AG$8,FALSE))</f>
        <v>1028</v>
      </c>
      <c r="AH1132" s="57">
        <f t="shared" ref="AH1132" si="13654">IF(OR(ISERROR(VLOOKUP(CONCATENATE("ALI_",$C1132,"_SEG_",$I1132,"_PROV_",$D1132),Catalogo_Precios,AH$8,FALSE)),L1132=0),0,VLOOKUP(CONCATENATE("ALI_",$C1132,"_SEG_",$I1132,"_PROV_",$D1132),Catalogo_Precios,AH$8,FALSE))</f>
        <v>505</v>
      </c>
      <c r="AI1132" s="57">
        <f t="shared" ref="AI1132" si="13655">IF(OR(ISERROR(VLOOKUP(CONCATENATE("ALI_",$C1132,"_SEG_",$I1132,"_PROV_",$D1132),Catalogo_Precios,AI$8,FALSE)),M1132=0),0,VLOOKUP(CONCATENATE("ALI_",$C1132,"_SEG_",$I1132,"_PROV_",$D1132),Catalogo_Precios,AI$8,FALSE))</f>
        <v>505</v>
      </c>
      <c r="AJ1132" s="57">
        <f t="shared" ref="AJ1132" si="13656">IF(OR(ISERROR(VLOOKUP(CONCATENATE("ALI_",$C1132,"_SEG_",$I1132,"_PROV_",$D1132),Catalogo_Precios,AJ$8,FALSE)),N1132=0),0,VLOOKUP(CONCATENATE("ALI_",$C1132,"_SEG_",$I1132,"_PROV_",$D1132),Catalogo_Precios,AJ$8,FALSE))</f>
        <v>1006</v>
      </c>
      <c r="AK1132" s="57">
        <f t="shared" ref="AK1132" si="13657">IF(OR(ISERROR(VLOOKUP(CONCATENATE("ALI_",$C1132,"_SEG_",$I1132,"_PROV_",$D1132),Catalogo_Precios,AK$8,FALSE)),O1132=0),0,VLOOKUP(CONCATENATE("ALI_",$C1132,"_SEG_",$I1132,"_PROV_",$D1132),Catalogo_Precios,AK$8,FALSE))</f>
        <v>1006</v>
      </c>
      <c r="AL1132" s="53"/>
      <c r="AM1132" s="59" t="str">
        <f t="shared" si="13266"/>
        <v>ALI_94_SEG_15</v>
      </c>
      <c r="AN1132" s="59" t="str">
        <f t="shared" si="13267"/>
        <v>ALI_94_SEG_15_VAL_8401905.6</v>
      </c>
      <c r="AO1132" s="60">
        <f t="shared" ref="AO1132" si="13658">IF(OR(AB1132="",AB1132=0),0,COUNTIF(Codificacion,AM1132))</f>
        <v>5</v>
      </c>
      <c r="AP1132" s="61">
        <f t="array" ref="AP1132">MIN(IF(Codificacion=AM1132,Total_Cotizacion,""))</f>
        <v>8401905.5999999996</v>
      </c>
      <c r="AQ1132" s="62" t="b">
        <f t="shared" si="13269"/>
        <v>1</v>
      </c>
      <c r="AR1132" s="51" t="str">
        <f t="shared" ref="AR1132" si="13659">IF(COUNTIF(Codificacion2,CONCATENATE(AM1132,"_VAL_",AB1132))&gt;1,"Empate","")</f>
        <v>Empate</v>
      </c>
      <c r="AS1132" s="63" t="str">
        <f t="shared" si="13515"/>
        <v/>
      </c>
      <c r="AT1132" s="59" t="str">
        <f t="shared" si="13271"/>
        <v>ALI_94_SEG_15_</v>
      </c>
      <c r="AU1132" s="63">
        <f t="shared" ref="AU1132" si="13660">IF(AND(COUNTIF(Codificacion3,AT1132)&lt;AO1132),1,COUNTIF(Codificacion3,AT1132))</f>
        <v>1</v>
      </c>
      <c r="AV1132" s="62" t="str">
        <f t="shared" si="13273"/>
        <v>No Seleccionada</v>
      </c>
      <c r="AW1132" s="53"/>
      <c r="AX1132" s="51" t="str">
        <f t="shared" si="13274"/>
        <v>ALI_94_SEG_15VERDADERO</v>
      </c>
      <c r="AY1132" s="51">
        <f t="shared" si="13255"/>
        <v>2</v>
      </c>
      <c r="AZ1132" s="64" t="b">
        <f t="shared" si="13275"/>
        <v>0</v>
      </c>
    </row>
    <row r="1133" spans="1:52" x14ac:dyDescent="0.2">
      <c r="A1133" s="50" t="b">
        <f t="shared" si="13218"/>
        <v>0</v>
      </c>
      <c r="B1133" s="51" t="s">
        <v>136</v>
      </c>
      <c r="C1133" s="52">
        <v>118</v>
      </c>
      <c r="D1133" s="52">
        <f t="shared" ref="D1133" si="13661">IF(ISERROR(VLOOKUP(E1133,Proveedores,2,FALSE)),"",VLOOKUP(E1133,Proveedores,2,FALSE))</f>
        <v>2088</v>
      </c>
      <c r="E1133" s="53" t="s">
        <v>137</v>
      </c>
      <c r="F1133" s="54">
        <v>31</v>
      </c>
      <c r="G1133" s="53" t="s">
        <v>56</v>
      </c>
      <c r="H1133" s="53" t="s">
        <v>59</v>
      </c>
      <c r="I1133" s="52">
        <v>1</v>
      </c>
      <c r="J1133" s="53" t="s">
        <v>58</v>
      </c>
      <c r="K1133" s="55">
        <v>44835</v>
      </c>
      <c r="L1133" s="56">
        <v>6696</v>
      </c>
      <c r="M1133" s="56">
        <v>8192</v>
      </c>
      <c r="N1133" s="56">
        <v>4369</v>
      </c>
      <c r="O1133" s="56">
        <v>273</v>
      </c>
      <c r="P1133" s="57">
        <v>751</v>
      </c>
      <c r="Q1133" s="58">
        <v>0</v>
      </c>
      <c r="R1133" s="57">
        <v>751</v>
      </c>
      <c r="S1133" s="57">
        <v>1000</v>
      </c>
      <c r="T1133" s="58">
        <v>0</v>
      </c>
      <c r="U1133" s="57">
        <v>1000</v>
      </c>
      <c r="V1133" s="57">
        <v>1332</v>
      </c>
      <c r="W1133" s="58">
        <v>0</v>
      </c>
      <c r="X1133" s="57">
        <v>1332</v>
      </c>
      <c r="Y1133" s="57">
        <v>1332</v>
      </c>
      <c r="Z1133" s="58">
        <v>0</v>
      </c>
      <c r="AA1133" s="57">
        <v>1332</v>
      </c>
      <c r="AB1133" s="57">
        <v>19403840</v>
      </c>
      <c r="AC1133" s="53" t="str">
        <f t="shared" si="13257"/>
        <v>Registro Valido</v>
      </c>
      <c r="AD1133" s="57">
        <f t="shared" ref="AD1133" si="13662">IF(OR(ISERROR(VLOOKUP(CONCATENATE("ALI_",$C1133,"_SEG_",$I1133,"_PROV_",$D1133),Catalogo_Precios,AD$8,FALSE)),L1133=0),0,VLOOKUP(CONCATENATE("ALI_",$C1133,"_SEG_",$I1133,"_PROV_",$D1133),Catalogo_Precios,AD$8,FALSE))</f>
        <v>751</v>
      </c>
      <c r="AE1133" s="57">
        <f t="shared" ref="AE1133" si="13663">IF(OR(ISERROR(VLOOKUP(CONCATENATE("ALI_",$C1133,"_SEG_",$I1133,"_PROV_",$D1133),Catalogo_Precios,AE$8,FALSE)),M1133=0),0,VLOOKUP(CONCATENATE("ALI_",$C1133,"_SEG_",$I1133,"_PROV_",$D1133),Catalogo_Precios,AE$8,FALSE))</f>
        <v>1000</v>
      </c>
      <c r="AF1133" s="57">
        <f t="shared" ref="AF1133" si="13664">IF(OR(ISERROR(VLOOKUP(CONCATENATE("ALI_",$C1133,"_SEG_",$I1133,"_PROV_",$D1133),Catalogo_Precios,AF$8,FALSE)),N1133=0),0,VLOOKUP(CONCATENATE("ALI_",$C1133,"_SEG_",$I1133,"_PROV_",$D1133),Catalogo_Precios,AF$8,FALSE))</f>
        <v>1332</v>
      </c>
      <c r="AG1133" s="57">
        <f t="shared" ref="AG1133" si="13665">IF(OR(ISERROR(VLOOKUP(CONCATENATE("ALI_",$C1133,"_SEG_",$I1133,"_PROV_",$D1133),Catalogo_Precios,AG$8,FALSE)),O1133=0),0,VLOOKUP(CONCATENATE("ALI_",$C1133,"_SEG_",$I1133,"_PROV_",$D1133),Catalogo_Precios,AG$8,FALSE))</f>
        <v>1332</v>
      </c>
      <c r="AH1133" s="57">
        <f t="shared" ref="AH1133" si="13666">IF(OR(ISERROR(VLOOKUP(CONCATENATE("ALI_",$C1133,"_SEG_",$I1133,"_PROV_",$D1133),Catalogo_Precios,AH$8,FALSE)),L1133=0),0,VLOOKUP(CONCATENATE("ALI_",$C1133,"_SEG_",$I1133,"_PROV_",$D1133),Catalogo_Precios,AH$8,FALSE))</f>
        <v>735</v>
      </c>
      <c r="AI1133" s="57">
        <f t="shared" ref="AI1133" si="13667">IF(OR(ISERROR(VLOOKUP(CONCATENATE("ALI_",$C1133,"_SEG_",$I1133,"_PROV_",$D1133),Catalogo_Precios,AI$8,FALSE)),M1133=0),0,VLOOKUP(CONCATENATE("ALI_",$C1133,"_SEG_",$I1133,"_PROV_",$D1133),Catalogo_Precios,AI$8,FALSE))</f>
        <v>979</v>
      </c>
      <c r="AJ1133" s="57">
        <f t="shared" ref="AJ1133" si="13668">IF(OR(ISERROR(VLOOKUP(CONCATENATE("ALI_",$C1133,"_SEG_",$I1133,"_PROV_",$D1133),Catalogo_Precios,AJ$8,FALSE)),N1133=0),0,VLOOKUP(CONCATENATE("ALI_",$C1133,"_SEG_",$I1133,"_PROV_",$D1133),Catalogo_Precios,AJ$8,FALSE))</f>
        <v>1305</v>
      </c>
      <c r="AK1133" s="57">
        <f t="shared" ref="AK1133" si="13669">IF(OR(ISERROR(VLOOKUP(CONCATENATE("ALI_",$C1133,"_SEG_",$I1133,"_PROV_",$D1133),Catalogo_Precios,AK$8,FALSE)),O1133=0),0,VLOOKUP(CONCATENATE("ALI_",$C1133,"_SEG_",$I1133,"_PROV_",$D1133),Catalogo_Precios,AK$8,FALSE))</f>
        <v>1305</v>
      </c>
      <c r="AL1133" s="53"/>
      <c r="AM1133" s="59" t="str">
        <f t="shared" si="13266"/>
        <v>ALI_118_SEG_1</v>
      </c>
      <c r="AN1133" s="59" t="str">
        <f t="shared" si="13267"/>
        <v>ALI_118_SEG_1_VAL_19403840</v>
      </c>
      <c r="AO1133" s="60">
        <f t="shared" ref="AO1133" si="13670">IF(OR(AB1133="",AB1133=0),0,COUNTIF(Codificacion,AM1133))</f>
        <v>4</v>
      </c>
      <c r="AP1133" s="61">
        <f t="array" ref="AP1133">MIN(IF(Codificacion=AM1133,Total_Cotizacion,""))</f>
        <v>15199470.4</v>
      </c>
      <c r="AQ1133" s="62" t="b">
        <f t="shared" si="13269"/>
        <v>0</v>
      </c>
      <c r="AR1133" s="51" t="str">
        <f t="shared" ref="AR1133" si="13671">IF(COUNTIF(Codificacion2,CONCATENATE(AM1133,"_VAL_",AB1133))&gt;1,"Empate","")</f>
        <v/>
      </c>
      <c r="AS1133" s="63" t="str">
        <f t="shared" si="13515"/>
        <v/>
      </c>
      <c r="AT1133" s="59" t="str">
        <f t="shared" si="13271"/>
        <v>ALI_118_SEG_1_</v>
      </c>
      <c r="AU1133" s="63">
        <f t="shared" ref="AU1133" si="13672">IF(AND(COUNTIF(Codificacion3,AT1133)&lt;AO1133),1,COUNTIF(Codificacion3,AT1133))</f>
        <v>1</v>
      </c>
      <c r="AV1133" s="62" t="str">
        <f t="shared" si="13273"/>
        <v>No Seleccionada</v>
      </c>
      <c r="AW1133" s="53"/>
      <c r="AX1133" s="51" t="str">
        <f t="shared" si="13274"/>
        <v>ALI_118_SEG_1FALSO</v>
      </c>
      <c r="AY1133" s="51">
        <f t="shared" si="13255"/>
        <v>3</v>
      </c>
      <c r="AZ1133" s="64" t="b">
        <f t="shared" si="13275"/>
        <v>0</v>
      </c>
    </row>
    <row r="1134" spans="1:52" x14ac:dyDescent="0.2">
      <c r="A1134" s="50" t="b">
        <f t="shared" si="13218"/>
        <v>0</v>
      </c>
      <c r="B1134" s="51" t="s">
        <v>136</v>
      </c>
      <c r="C1134" s="52">
        <v>118</v>
      </c>
      <c r="D1134" s="52">
        <f t="shared" ref="D1134" si="13673">IF(ISERROR(VLOOKUP(E1134,Proveedores,2,FALSE)),"",VLOOKUP(E1134,Proveedores,2,FALSE))</f>
        <v>2088</v>
      </c>
      <c r="E1134" s="53" t="s">
        <v>137</v>
      </c>
      <c r="F1134" s="54">
        <v>32</v>
      </c>
      <c r="G1134" s="53" t="s">
        <v>56</v>
      </c>
      <c r="H1134" s="53" t="s">
        <v>59</v>
      </c>
      <c r="I1134" s="52">
        <v>2</v>
      </c>
      <c r="J1134" s="53" t="s">
        <v>58</v>
      </c>
      <c r="K1134" s="55">
        <v>44835</v>
      </c>
      <c r="L1134" s="56">
        <v>6847</v>
      </c>
      <c r="M1134" s="56">
        <v>8377</v>
      </c>
      <c r="N1134" s="56">
        <v>4468</v>
      </c>
      <c r="O1134" s="56">
        <v>279</v>
      </c>
      <c r="P1134" s="57">
        <v>751</v>
      </c>
      <c r="Q1134" s="58">
        <v>0</v>
      </c>
      <c r="R1134" s="57">
        <v>751</v>
      </c>
      <c r="S1134" s="57">
        <v>1000</v>
      </c>
      <c r="T1134" s="58">
        <v>0</v>
      </c>
      <c r="U1134" s="57">
        <v>1000</v>
      </c>
      <c r="V1134" s="57">
        <v>1332</v>
      </c>
      <c r="W1134" s="58">
        <v>0</v>
      </c>
      <c r="X1134" s="57">
        <v>1332</v>
      </c>
      <c r="Y1134" s="57">
        <v>1332</v>
      </c>
      <c r="Z1134" s="58">
        <v>0</v>
      </c>
      <c r="AA1134" s="57">
        <v>1332</v>
      </c>
      <c r="AB1134" s="57">
        <v>19842101</v>
      </c>
      <c r="AC1134" s="53" t="str">
        <f t="shared" si="13257"/>
        <v>Registro Valido</v>
      </c>
      <c r="AD1134" s="57">
        <f t="shared" ref="AD1134" si="13674">IF(OR(ISERROR(VLOOKUP(CONCATENATE("ALI_",$C1134,"_SEG_",$I1134,"_PROV_",$D1134),Catalogo_Precios,AD$8,FALSE)),L1134=0),0,VLOOKUP(CONCATENATE("ALI_",$C1134,"_SEG_",$I1134,"_PROV_",$D1134),Catalogo_Precios,AD$8,FALSE))</f>
        <v>751</v>
      </c>
      <c r="AE1134" s="57">
        <f t="shared" ref="AE1134" si="13675">IF(OR(ISERROR(VLOOKUP(CONCATENATE("ALI_",$C1134,"_SEG_",$I1134,"_PROV_",$D1134),Catalogo_Precios,AE$8,FALSE)),M1134=0),0,VLOOKUP(CONCATENATE("ALI_",$C1134,"_SEG_",$I1134,"_PROV_",$D1134),Catalogo_Precios,AE$8,FALSE))</f>
        <v>1000</v>
      </c>
      <c r="AF1134" s="57">
        <f t="shared" ref="AF1134" si="13676">IF(OR(ISERROR(VLOOKUP(CONCATENATE("ALI_",$C1134,"_SEG_",$I1134,"_PROV_",$D1134),Catalogo_Precios,AF$8,FALSE)),N1134=0),0,VLOOKUP(CONCATENATE("ALI_",$C1134,"_SEG_",$I1134,"_PROV_",$D1134),Catalogo_Precios,AF$8,FALSE))</f>
        <v>1332</v>
      </c>
      <c r="AG1134" s="57">
        <f t="shared" ref="AG1134" si="13677">IF(OR(ISERROR(VLOOKUP(CONCATENATE("ALI_",$C1134,"_SEG_",$I1134,"_PROV_",$D1134),Catalogo_Precios,AG$8,FALSE)),O1134=0),0,VLOOKUP(CONCATENATE("ALI_",$C1134,"_SEG_",$I1134,"_PROV_",$D1134),Catalogo_Precios,AG$8,FALSE))</f>
        <v>1332</v>
      </c>
      <c r="AH1134" s="57">
        <f t="shared" ref="AH1134" si="13678">IF(OR(ISERROR(VLOOKUP(CONCATENATE("ALI_",$C1134,"_SEG_",$I1134,"_PROV_",$D1134),Catalogo_Precios,AH$8,FALSE)),L1134=0),0,VLOOKUP(CONCATENATE("ALI_",$C1134,"_SEG_",$I1134,"_PROV_",$D1134),Catalogo_Precios,AH$8,FALSE))</f>
        <v>735</v>
      </c>
      <c r="AI1134" s="57">
        <f t="shared" ref="AI1134" si="13679">IF(OR(ISERROR(VLOOKUP(CONCATENATE("ALI_",$C1134,"_SEG_",$I1134,"_PROV_",$D1134),Catalogo_Precios,AI$8,FALSE)),M1134=0),0,VLOOKUP(CONCATENATE("ALI_",$C1134,"_SEG_",$I1134,"_PROV_",$D1134),Catalogo_Precios,AI$8,FALSE))</f>
        <v>979</v>
      </c>
      <c r="AJ1134" s="57">
        <f t="shared" ref="AJ1134" si="13680">IF(OR(ISERROR(VLOOKUP(CONCATENATE("ALI_",$C1134,"_SEG_",$I1134,"_PROV_",$D1134),Catalogo_Precios,AJ$8,FALSE)),N1134=0),0,VLOOKUP(CONCATENATE("ALI_",$C1134,"_SEG_",$I1134,"_PROV_",$D1134),Catalogo_Precios,AJ$8,FALSE))</f>
        <v>1305</v>
      </c>
      <c r="AK1134" s="57">
        <f t="shared" ref="AK1134" si="13681">IF(OR(ISERROR(VLOOKUP(CONCATENATE("ALI_",$C1134,"_SEG_",$I1134,"_PROV_",$D1134),Catalogo_Precios,AK$8,FALSE)),O1134=0),0,VLOOKUP(CONCATENATE("ALI_",$C1134,"_SEG_",$I1134,"_PROV_",$D1134),Catalogo_Precios,AK$8,FALSE))</f>
        <v>1305</v>
      </c>
      <c r="AL1134" s="53"/>
      <c r="AM1134" s="59" t="str">
        <f t="shared" si="13266"/>
        <v>ALI_118_SEG_2</v>
      </c>
      <c r="AN1134" s="59" t="str">
        <f t="shared" si="13267"/>
        <v>ALI_118_SEG_2_VAL_19842101</v>
      </c>
      <c r="AO1134" s="60">
        <f t="shared" ref="AO1134" si="13682">IF(OR(AB1134="",AB1134=0),0,COUNTIF(Codificacion,AM1134))</f>
        <v>4</v>
      </c>
      <c r="AP1134" s="61">
        <f t="array" ref="AP1134">MIN(IF(Codificacion=AM1134,Total_Cotizacion,""))</f>
        <v>15542770.4</v>
      </c>
      <c r="AQ1134" s="62" t="b">
        <f t="shared" si="13269"/>
        <v>0</v>
      </c>
      <c r="AR1134" s="51" t="str">
        <f t="shared" ref="AR1134" si="13683">IF(COUNTIF(Codificacion2,CONCATENATE(AM1134,"_VAL_",AB1134))&gt;1,"Empate","")</f>
        <v/>
      </c>
      <c r="AS1134" s="63" t="str">
        <f t="shared" si="13515"/>
        <v/>
      </c>
      <c r="AT1134" s="59" t="str">
        <f t="shared" si="13271"/>
        <v>ALI_118_SEG_2_</v>
      </c>
      <c r="AU1134" s="63">
        <f t="shared" ref="AU1134" si="13684">IF(AND(COUNTIF(Codificacion3,AT1134)&lt;AO1134),1,COUNTIF(Codificacion3,AT1134))</f>
        <v>1</v>
      </c>
      <c r="AV1134" s="62" t="str">
        <f t="shared" si="13273"/>
        <v>No Seleccionada</v>
      </c>
      <c r="AW1134" s="53"/>
      <c r="AX1134" s="51" t="str">
        <f t="shared" si="13274"/>
        <v>ALI_118_SEG_2FALSO</v>
      </c>
      <c r="AY1134" s="51">
        <f t="shared" si="13255"/>
        <v>3</v>
      </c>
      <c r="AZ1134" s="64" t="b">
        <f t="shared" si="13275"/>
        <v>0</v>
      </c>
    </row>
    <row r="1135" spans="1:52" x14ac:dyDescent="0.2">
      <c r="A1135" s="50" t="b">
        <f t="shared" si="13218"/>
        <v>0</v>
      </c>
      <c r="B1135" s="51" t="s">
        <v>136</v>
      </c>
      <c r="C1135" s="52">
        <v>118</v>
      </c>
      <c r="D1135" s="52">
        <f t="shared" ref="D1135" si="13685">IF(ISERROR(VLOOKUP(E1135,Proveedores,2,FALSE)),"",VLOOKUP(E1135,Proveedores,2,FALSE))</f>
        <v>2088</v>
      </c>
      <c r="E1135" s="53" t="s">
        <v>137</v>
      </c>
      <c r="F1135" s="54">
        <v>33</v>
      </c>
      <c r="G1135" s="53" t="s">
        <v>56</v>
      </c>
      <c r="H1135" s="53" t="s">
        <v>59</v>
      </c>
      <c r="I1135" s="52">
        <v>3</v>
      </c>
      <c r="J1135" s="53" t="s">
        <v>58</v>
      </c>
      <c r="K1135" s="55">
        <v>44835</v>
      </c>
      <c r="L1135" s="56">
        <v>6806</v>
      </c>
      <c r="M1135" s="56">
        <v>8327</v>
      </c>
      <c r="N1135" s="56">
        <v>4441</v>
      </c>
      <c r="O1135" s="56">
        <v>277</v>
      </c>
      <c r="P1135" s="57">
        <v>751</v>
      </c>
      <c r="Q1135" s="58">
        <v>0</v>
      </c>
      <c r="R1135" s="57">
        <v>751</v>
      </c>
      <c r="S1135" s="57">
        <v>1000</v>
      </c>
      <c r="T1135" s="58">
        <v>0</v>
      </c>
      <c r="U1135" s="57">
        <v>1000</v>
      </c>
      <c r="V1135" s="57">
        <v>1332</v>
      </c>
      <c r="W1135" s="58">
        <v>0</v>
      </c>
      <c r="X1135" s="57">
        <v>1332</v>
      </c>
      <c r="Y1135" s="57">
        <v>1332</v>
      </c>
      <c r="Z1135" s="58">
        <v>0</v>
      </c>
      <c r="AA1135" s="57">
        <v>1332</v>
      </c>
      <c r="AB1135" s="57">
        <v>19722682</v>
      </c>
      <c r="AC1135" s="53" t="str">
        <f t="shared" si="13257"/>
        <v>Registro Valido</v>
      </c>
      <c r="AD1135" s="57">
        <f t="shared" ref="AD1135" si="13686">IF(OR(ISERROR(VLOOKUP(CONCATENATE("ALI_",$C1135,"_SEG_",$I1135,"_PROV_",$D1135),Catalogo_Precios,AD$8,FALSE)),L1135=0),0,VLOOKUP(CONCATENATE("ALI_",$C1135,"_SEG_",$I1135,"_PROV_",$D1135),Catalogo_Precios,AD$8,FALSE))</f>
        <v>751</v>
      </c>
      <c r="AE1135" s="57">
        <f t="shared" ref="AE1135" si="13687">IF(OR(ISERROR(VLOOKUP(CONCATENATE("ALI_",$C1135,"_SEG_",$I1135,"_PROV_",$D1135),Catalogo_Precios,AE$8,FALSE)),M1135=0),0,VLOOKUP(CONCATENATE("ALI_",$C1135,"_SEG_",$I1135,"_PROV_",$D1135),Catalogo_Precios,AE$8,FALSE))</f>
        <v>1000</v>
      </c>
      <c r="AF1135" s="57">
        <f t="shared" ref="AF1135" si="13688">IF(OR(ISERROR(VLOOKUP(CONCATENATE("ALI_",$C1135,"_SEG_",$I1135,"_PROV_",$D1135),Catalogo_Precios,AF$8,FALSE)),N1135=0),0,VLOOKUP(CONCATENATE("ALI_",$C1135,"_SEG_",$I1135,"_PROV_",$D1135),Catalogo_Precios,AF$8,FALSE))</f>
        <v>1332</v>
      </c>
      <c r="AG1135" s="57">
        <f t="shared" ref="AG1135" si="13689">IF(OR(ISERROR(VLOOKUP(CONCATENATE("ALI_",$C1135,"_SEG_",$I1135,"_PROV_",$D1135),Catalogo_Precios,AG$8,FALSE)),O1135=0),0,VLOOKUP(CONCATENATE("ALI_",$C1135,"_SEG_",$I1135,"_PROV_",$D1135),Catalogo_Precios,AG$8,FALSE))</f>
        <v>1332</v>
      </c>
      <c r="AH1135" s="57">
        <f t="shared" ref="AH1135" si="13690">IF(OR(ISERROR(VLOOKUP(CONCATENATE("ALI_",$C1135,"_SEG_",$I1135,"_PROV_",$D1135),Catalogo_Precios,AH$8,FALSE)),L1135=0),0,VLOOKUP(CONCATENATE("ALI_",$C1135,"_SEG_",$I1135,"_PROV_",$D1135),Catalogo_Precios,AH$8,FALSE))</f>
        <v>735</v>
      </c>
      <c r="AI1135" s="57">
        <f t="shared" ref="AI1135" si="13691">IF(OR(ISERROR(VLOOKUP(CONCATENATE("ALI_",$C1135,"_SEG_",$I1135,"_PROV_",$D1135),Catalogo_Precios,AI$8,FALSE)),M1135=0),0,VLOOKUP(CONCATENATE("ALI_",$C1135,"_SEG_",$I1135,"_PROV_",$D1135),Catalogo_Precios,AI$8,FALSE))</f>
        <v>979</v>
      </c>
      <c r="AJ1135" s="57">
        <f t="shared" ref="AJ1135" si="13692">IF(OR(ISERROR(VLOOKUP(CONCATENATE("ALI_",$C1135,"_SEG_",$I1135,"_PROV_",$D1135),Catalogo_Precios,AJ$8,FALSE)),N1135=0),0,VLOOKUP(CONCATENATE("ALI_",$C1135,"_SEG_",$I1135,"_PROV_",$D1135),Catalogo_Precios,AJ$8,FALSE))</f>
        <v>1305</v>
      </c>
      <c r="AK1135" s="57">
        <f t="shared" ref="AK1135" si="13693">IF(OR(ISERROR(VLOOKUP(CONCATENATE("ALI_",$C1135,"_SEG_",$I1135,"_PROV_",$D1135),Catalogo_Precios,AK$8,FALSE)),O1135=0),0,VLOOKUP(CONCATENATE("ALI_",$C1135,"_SEG_",$I1135,"_PROV_",$D1135),Catalogo_Precios,AK$8,FALSE))</f>
        <v>1305</v>
      </c>
      <c r="AL1135" s="53"/>
      <c r="AM1135" s="59" t="str">
        <f t="shared" si="13266"/>
        <v>ALI_118_SEG_3</v>
      </c>
      <c r="AN1135" s="59" t="str">
        <f t="shared" si="13267"/>
        <v>ALI_118_SEG_3_VAL_19722682</v>
      </c>
      <c r="AO1135" s="60">
        <f t="shared" ref="AO1135" si="13694">IF(OR(AB1135="",AB1135=0),0,COUNTIF(Codificacion,AM1135))</f>
        <v>4</v>
      </c>
      <c r="AP1135" s="61">
        <f t="array" ref="AP1135">MIN(IF(Codificacion=AM1135,Total_Cotizacion,""))</f>
        <v>15449226.4</v>
      </c>
      <c r="AQ1135" s="62" t="b">
        <f t="shared" si="13269"/>
        <v>0</v>
      </c>
      <c r="AR1135" s="51" t="str">
        <f t="shared" ref="AR1135" si="13695">IF(COUNTIF(Codificacion2,CONCATENATE(AM1135,"_VAL_",AB1135))&gt;1,"Empate","")</f>
        <v/>
      </c>
      <c r="AS1135" s="63" t="str">
        <f t="shared" si="13515"/>
        <v/>
      </c>
      <c r="AT1135" s="59" t="str">
        <f t="shared" si="13271"/>
        <v>ALI_118_SEG_3_</v>
      </c>
      <c r="AU1135" s="63">
        <f t="shared" ref="AU1135" si="13696">IF(AND(COUNTIF(Codificacion3,AT1135)&lt;AO1135),1,COUNTIF(Codificacion3,AT1135))</f>
        <v>1</v>
      </c>
      <c r="AV1135" s="62" t="str">
        <f t="shared" si="13273"/>
        <v>No Seleccionada</v>
      </c>
      <c r="AW1135" s="53"/>
      <c r="AX1135" s="51" t="str">
        <f t="shared" si="13274"/>
        <v>ALI_118_SEG_3FALSO</v>
      </c>
      <c r="AY1135" s="51">
        <f t="shared" si="13255"/>
        <v>3</v>
      </c>
      <c r="AZ1135" s="64" t="b">
        <f t="shared" si="13275"/>
        <v>0</v>
      </c>
    </row>
    <row r="1136" spans="1:52" x14ac:dyDescent="0.2">
      <c r="A1136" s="50" t="b">
        <f t="shared" si="13218"/>
        <v>0</v>
      </c>
      <c r="B1136" s="51" t="s">
        <v>136</v>
      </c>
      <c r="C1136" s="52">
        <v>118</v>
      </c>
      <c r="D1136" s="52">
        <f t="shared" ref="D1136" si="13697">IF(ISERROR(VLOOKUP(E1136,Proveedores,2,FALSE)),"",VLOOKUP(E1136,Proveedores,2,FALSE))</f>
        <v>2088</v>
      </c>
      <c r="E1136" s="53" t="s">
        <v>137</v>
      </c>
      <c r="F1136" s="54">
        <v>34</v>
      </c>
      <c r="G1136" s="53" t="s">
        <v>56</v>
      </c>
      <c r="H1136" s="53" t="s">
        <v>59</v>
      </c>
      <c r="I1136" s="52">
        <v>4</v>
      </c>
      <c r="J1136" s="53" t="s">
        <v>58</v>
      </c>
      <c r="K1136" s="55">
        <v>44835</v>
      </c>
      <c r="L1136" s="56">
        <v>7252</v>
      </c>
      <c r="M1136" s="56">
        <v>8871</v>
      </c>
      <c r="N1136" s="56">
        <v>4731</v>
      </c>
      <c r="O1136" s="56">
        <v>296</v>
      </c>
      <c r="P1136" s="57">
        <v>751</v>
      </c>
      <c r="Q1136" s="58">
        <v>0</v>
      </c>
      <c r="R1136" s="57">
        <v>751</v>
      </c>
      <c r="S1136" s="57">
        <v>1000</v>
      </c>
      <c r="T1136" s="58">
        <v>0</v>
      </c>
      <c r="U1136" s="57">
        <v>1000</v>
      </c>
      <c r="V1136" s="57">
        <v>1332</v>
      </c>
      <c r="W1136" s="58">
        <v>0</v>
      </c>
      <c r="X1136" s="57">
        <v>1332</v>
      </c>
      <c r="Y1136" s="57">
        <v>1332</v>
      </c>
      <c r="Z1136" s="58">
        <v>0</v>
      </c>
      <c r="AA1136" s="57">
        <v>1332</v>
      </c>
      <c r="AB1136" s="57">
        <v>21013216</v>
      </c>
      <c r="AC1136" s="53" t="str">
        <f t="shared" si="13257"/>
        <v>Registro Valido</v>
      </c>
      <c r="AD1136" s="57">
        <f t="shared" ref="AD1136" si="13698">IF(OR(ISERROR(VLOOKUP(CONCATENATE("ALI_",$C1136,"_SEG_",$I1136,"_PROV_",$D1136),Catalogo_Precios,AD$8,FALSE)),L1136=0),0,VLOOKUP(CONCATENATE("ALI_",$C1136,"_SEG_",$I1136,"_PROV_",$D1136),Catalogo_Precios,AD$8,FALSE))</f>
        <v>751</v>
      </c>
      <c r="AE1136" s="57">
        <f t="shared" ref="AE1136" si="13699">IF(OR(ISERROR(VLOOKUP(CONCATENATE("ALI_",$C1136,"_SEG_",$I1136,"_PROV_",$D1136),Catalogo_Precios,AE$8,FALSE)),M1136=0),0,VLOOKUP(CONCATENATE("ALI_",$C1136,"_SEG_",$I1136,"_PROV_",$D1136),Catalogo_Precios,AE$8,FALSE))</f>
        <v>1000</v>
      </c>
      <c r="AF1136" s="57">
        <f t="shared" ref="AF1136" si="13700">IF(OR(ISERROR(VLOOKUP(CONCATENATE("ALI_",$C1136,"_SEG_",$I1136,"_PROV_",$D1136),Catalogo_Precios,AF$8,FALSE)),N1136=0),0,VLOOKUP(CONCATENATE("ALI_",$C1136,"_SEG_",$I1136,"_PROV_",$D1136),Catalogo_Precios,AF$8,FALSE))</f>
        <v>1332</v>
      </c>
      <c r="AG1136" s="57">
        <f t="shared" ref="AG1136" si="13701">IF(OR(ISERROR(VLOOKUP(CONCATENATE("ALI_",$C1136,"_SEG_",$I1136,"_PROV_",$D1136),Catalogo_Precios,AG$8,FALSE)),O1136=0),0,VLOOKUP(CONCATENATE("ALI_",$C1136,"_SEG_",$I1136,"_PROV_",$D1136),Catalogo_Precios,AG$8,FALSE))</f>
        <v>1332</v>
      </c>
      <c r="AH1136" s="57">
        <f t="shared" ref="AH1136" si="13702">IF(OR(ISERROR(VLOOKUP(CONCATENATE("ALI_",$C1136,"_SEG_",$I1136,"_PROV_",$D1136),Catalogo_Precios,AH$8,FALSE)),L1136=0),0,VLOOKUP(CONCATENATE("ALI_",$C1136,"_SEG_",$I1136,"_PROV_",$D1136),Catalogo_Precios,AH$8,FALSE))</f>
        <v>735</v>
      </c>
      <c r="AI1136" s="57">
        <f t="shared" ref="AI1136" si="13703">IF(OR(ISERROR(VLOOKUP(CONCATENATE("ALI_",$C1136,"_SEG_",$I1136,"_PROV_",$D1136),Catalogo_Precios,AI$8,FALSE)),M1136=0),0,VLOOKUP(CONCATENATE("ALI_",$C1136,"_SEG_",$I1136,"_PROV_",$D1136),Catalogo_Precios,AI$8,FALSE))</f>
        <v>979</v>
      </c>
      <c r="AJ1136" s="57">
        <f t="shared" ref="AJ1136" si="13704">IF(OR(ISERROR(VLOOKUP(CONCATENATE("ALI_",$C1136,"_SEG_",$I1136,"_PROV_",$D1136),Catalogo_Precios,AJ$8,FALSE)),N1136=0),0,VLOOKUP(CONCATENATE("ALI_",$C1136,"_SEG_",$I1136,"_PROV_",$D1136),Catalogo_Precios,AJ$8,FALSE))</f>
        <v>1305</v>
      </c>
      <c r="AK1136" s="57">
        <f t="shared" ref="AK1136" si="13705">IF(OR(ISERROR(VLOOKUP(CONCATENATE("ALI_",$C1136,"_SEG_",$I1136,"_PROV_",$D1136),Catalogo_Precios,AK$8,FALSE)),O1136=0),0,VLOOKUP(CONCATENATE("ALI_",$C1136,"_SEG_",$I1136,"_PROV_",$D1136),Catalogo_Precios,AK$8,FALSE))</f>
        <v>1305</v>
      </c>
      <c r="AL1136" s="53"/>
      <c r="AM1136" s="59" t="str">
        <f t="shared" si="13266"/>
        <v>ALI_118_SEG_4</v>
      </c>
      <c r="AN1136" s="59" t="str">
        <f t="shared" si="13267"/>
        <v>ALI_118_SEG_4_VAL_21013216</v>
      </c>
      <c r="AO1136" s="60">
        <f t="shared" ref="AO1136" si="13706">IF(OR(AB1136="",AB1136=0),0,COUNTIF(Codificacion,AM1136))</f>
        <v>4</v>
      </c>
      <c r="AP1136" s="61">
        <f t="array" ref="AP1136">MIN(IF(Codificacion=AM1136,Total_Cotizacion,""))</f>
        <v>16460131.199999999</v>
      </c>
      <c r="AQ1136" s="62" t="b">
        <f t="shared" si="13269"/>
        <v>0</v>
      </c>
      <c r="AR1136" s="51" t="str">
        <f t="shared" ref="AR1136" si="13707">IF(COUNTIF(Codificacion2,CONCATENATE(AM1136,"_VAL_",AB1136))&gt;1,"Empate","")</f>
        <v/>
      </c>
      <c r="AS1136" s="63" t="str">
        <f t="shared" si="13515"/>
        <v/>
      </c>
      <c r="AT1136" s="59" t="str">
        <f t="shared" si="13271"/>
        <v>ALI_118_SEG_4_</v>
      </c>
      <c r="AU1136" s="63">
        <f t="shared" ref="AU1136" si="13708">IF(AND(COUNTIF(Codificacion3,AT1136)&lt;AO1136),1,COUNTIF(Codificacion3,AT1136))</f>
        <v>1</v>
      </c>
      <c r="AV1136" s="62" t="str">
        <f t="shared" si="13273"/>
        <v>No Seleccionada</v>
      </c>
      <c r="AW1136" s="53"/>
      <c r="AX1136" s="51" t="str">
        <f t="shared" si="13274"/>
        <v>ALI_118_SEG_4FALSO</v>
      </c>
      <c r="AY1136" s="51">
        <f t="shared" si="13255"/>
        <v>3</v>
      </c>
      <c r="AZ1136" s="64" t="b">
        <f t="shared" si="13275"/>
        <v>0</v>
      </c>
    </row>
    <row r="1137" spans="1:52" x14ac:dyDescent="0.2">
      <c r="A1137" s="50" t="b">
        <f t="shared" si="13218"/>
        <v>0</v>
      </c>
      <c r="B1137" s="51" t="s">
        <v>136</v>
      </c>
      <c r="C1137" s="52">
        <v>118</v>
      </c>
      <c r="D1137" s="52">
        <f t="shared" ref="D1137" si="13709">IF(ISERROR(VLOOKUP(E1137,Proveedores,2,FALSE)),"",VLOOKUP(E1137,Proveedores,2,FALSE))</f>
        <v>2088</v>
      </c>
      <c r="E1137" s="53" t="s">
        <v>137</v>
      </c>
      <c r="F1137" s="54">
        <v>35</v>
      </c>
      <c r="G1137" s="53" t="s">
        <v>56</v>
      </c>
      <c r="H1137" s="53" t="s">
        <v>59</v>
      </c>
      <c r="I1137" s="52">
        <v>5</v>
      </c>
      <c r="J1137" s="53" t="s">
        <v>58</v>
      </c>
      <c r="K1137" s="55">
        <v>44835</v>
      </c>
      <c r="L1137" s="56">
        <v>6741</v>
      </c>
      <c r="M1137" s="56">
        <v>8248</v>
      </c>
      <c r="N1137" s="56">
        <v>4399</v>
      </c>
      <c r="O1137" s="56">
        <v>275</v>
      </c>
      <c r="P1137" s="57">
        <v>751</v>
      </c>
      <c r="Q1137" s="58">
        <v>0</v>
      </c>
      <c r="R1137" s="57">
        <v>751</v>
      </c>
      <c r="S1137" s="57">
        <v>1000</v>
      </c>
      <c r="T1137" s="58">
        <v>0</v>
      </c>
      <c r="U1137" s="57">
        <v>1000</v>
      </c>
      <c r="V1137" s="57">
        <v>1332</v>
      </c>
      <c r="W1137" s="58">
        <v>0</v>
      </c>
      <c r="X1137" s="57">
        <v>1332</v>
      </c>
      <c r="Y1137" s="57">
        <v>1332</v>
      </c>
      <c r="Z1137" s="58">
        <v>0</v>
      </c>
      <c r="AA1137" s="57">
        <v>1332</v>
      </c>
      <c r="AB1137" s="57">
        <v>19536259</v>
      </c>
      <c r="AC1137" s="53" t="str">
        <f t="shared" si="13257"/>
        <v>Registro Valido</v>
      </c>
      <c r="AD1137" s="57">
        <f t="shared" ref="AD1137" si="13710">IF(OR(ISERROR(VLOOKUP(CONCATENATE("ALI_",$C1137,"_SEG_",$I1137,"_PROV_",$D1137),Catalogo_Precios,AD$8,FALSE)),L1137=0),0,VLOOKUP(CONCATENATE("ALI_",$C1137,"_SEG_",$I1137,"_PROV_",$D1137),Catalogo_Precios,AD$8,FALSE))</f>
        <v>751</v>
      </c>
      <c r="AE1137" s="57">
        <f t="shared" ref="AE1137" si="13711">IF(OR(ISERROR(VLOOKUP(CONCATENATE("ALI_",$C1137,"_SEG_",$I1137,"_PROV_",$D1137),Catalogo_Precios,AE$8,FALSE)),M1137=0),0,VLOOKUP(CONCATENATE("ALI_",$C1137,"_SEG_",$I1137,"_PROV_",$D1137),Catalogo_Precios,AE$8,FALSE))</f>
        <v>1000</v>
      </c>
      <c r="AF1137" s="57">
        <f t="shared" ref="AF1137" si="13712">IF(OR(ISERROR(VLOOKUP(CONCATENATE("ALI_",$C1137,"_SEG_",$I1137,"_PROV_",$D1137),Catalogo_Precios,AF$8,FALSE)),N1137=0),0,VLOOKUP(CONCATENATE("ALI_",$C1137,"_SEG_",$I1137,"_PROV_",$D1137),Catalogo_Precios,AF$8,FALSE))</f>
        <v>1332</v>
      </c>
      <c r="AG1137" s="57">
        <f t="shared" ref="AG1137" si="13713">IF(OR(ISERROR(VLOOKUP(CONCATENATE("ALI_",$C1137,"_SEG_",$I1137,"_PROV_",$D1137),Catalogo_Precios,AG$8,FALSE)),O1137=0),0,VLOOKUP(CONCATENATE("ALI_",$C1137,"_SEG_",$I1137,"_PROV_",$D1137),Catalogo_Precios,AG$8,FALSE))</f>
        <v>1332</v>
      </c>
      <c r="AH1137" s="57">
        <f t="shared" ref="AH1137" si="13714">IF(OR(ISERROR(VLOOKUP(CONCATENATE("ALI_",$C1137,"_SEG_",$I1137,"_PROV_",$D1137),Catalogo_Precios,AH$8,FALSE)),L1137=0),0,VLOOKUP(CONCATENATE("ALI_",$C1137,"_SEG_",$I1137,"_PROV_",$D1137),Catalogo_Precios,AH$8,FALSE))</f>
        <v>735</v>
      </c>
      <c r="AI1137" s="57">
        <f t="shared" ref="AI1137" si="13715">IF(OR(ISERROR(VLOOKUP(CONCATENATE("ALI_",$C1137,"_SEG_",$I1137,"_PROV_",$D1137),Catalogo_Precios,AI$8,FALSE)),M1137=0),0,VLOOKUP(CONCATENATE("ALI_",$C1137,"_SEG_",$I1137,"_PROV_",$D1137),Catalogo_Precios,AI$8,FALSE))</f>
        <v>979</v>
      </c>
      <c r="AJ1137" s="57">
        <f t="shared" ref="AJ1137" si="13716">IF(OR(ISERROR(VLOOKUP(CONCATENATE("ALI_",$C1137,"_SEG_",$I1137,"_PROV_",$D1137),Catalogo_Precios,AJ$8,FALSE)),N1137=0),0,VLOOKUP(CONCATENATE("ALI_",$C1137,"_SEG_",$I1137,"_PROV_",$D1137),Catalogo_Precios,AJ$8,FALSE))</f>
        <v>1305</v>
      </c>
      <c r="AK1137" s="57">
        <f t="shared" ref="AK1137" si="13717">IF(OR(ISERROR(VLOOKUP(CONCATENATE("ALI_",$C1137,"_SEG_",$I1137,"_PROV_",$D1137),Catalogo_Precios,AK$8,FALSE)),O1137=0),0,VLOOKUP(CONCATENATE("ALI_",$C1137,"_SEG_",$I1137,"_PROV_",$D1137),Catalogo_Precios,AK$8,FALSE))</f>
        <v>1305</v>
      </c>
      <c r="AL1137" s="53"/>
      <c r="AM1137" s="59" t="str">
        <f t="shared" si="13266"/>
        <v>ALI_118_SEG_5</v>
      </c>
      <c r="AN1137" s="59" t="str">
        <f t="shared" si="13267"/>
        <v>ALI_118_SEG_5_VAL_19536259</v>
      </c>
      <c r="AO1137" s="60">
        <f t="shared" ref="AO1137" si="13718">IF(OR(AB1137="",AB1137=0),0,COUNTIF(Codificacion,AM1137))</f>
        <v>4</v>
      </c>
      <c r="AP1137" s="61">
        <f t="array" ref="AP1137">MIN(IF(Codificacion=AM1137,Total_Cotizacion,""))</f>
        <v>15303197.600000001</v>
      </c>
      <c r="AQ1137" s="62" t="b">
        <f t="shared" si="13269"/>
        <v>0</v>
      </c>
      <c r="AR1137" s="51" t="str">
        <f t="shared" ref="AR1137" si="13719">IF(COUNTIF(Codificacion2,CONCATENATE(AM1137,"_VAL_",AB1137))&gt;1,"Empate","")</f>
        <v/>
      </c>
      <c r="AS1137" s="63" t="str">
        <f t="shared" si="13515"/>
        <v/>
      </c>
      <c r="AT1137" s="59" t="str">
        <f t="shared" si="13271"/>
        <v>ALI_118_SEG_5_</v>
      </c>
      <c r="AU1137" s="63">
        <f t="shared" ref="AU1137" si="13720">IF(AND(COUNTIF(Codificacion3,AT1137)&lt;AO1137),1,COUNTIF(Codificacion3,AT1137))</f>
        <v>1</v>
      </c>
      <c r="AV1137" s="62" t="str">
        <f t="shared" si="13273"/>
        <v>No Seleccionada</v>
      </c>
      <c r="AW1137" s="53"/>
      <c r="AX1137" s="51" t="str">
        <f t="shared" si="13274"/>
        <v>ALI_118_SEG_5FALSO</v>
      </c>
      <c r="AY1137" s="51">
        <f t="shared" si="13255"/>
        <v>3</v>
      </c>
      <c r="AZ1137" s="64" t="b">
        <f t="shared" si="13275"/>
        <v>0</v>
      </c>
    </row>
    <row r="1138" spans="1:52" x14ac:dyDescent="0.2">
      <c r="A1138" s="50" t="b">
        <f t="shared" si="13218"/>
        <v>0</v>
      </c>
      <c r="B1138" s="51" t="s">
        <v>136</v>
      </c>
      <c r="C1138" s="52">
        <v>118</v>
      </c>
      <c r="D1138" s="52">
        <f t="shared" ref="D1138" si="13721">IF(ISERROR(VLOOKUP(E1138,Proveedores,2,FALSE)),"",VLOOKUP(E1138,Proveedores,2,FALSE))</f>
        <v>2088</v>
      </c>
      <c r="E1138" s="53" t="s">
        <v>137</v>
      </c>
      <c r="F1138" s="54">
        <v>36</v>
      </c>
      <c r="G1138" s="53" t="s">
        <v>56</v>
      </c>
      <c r="H1138" s="53" t="s">
        <v>59</v>
      </c>
      <c r="I1138" s="52">
        <v>6</v>
      </c>
      <c r="J1138" s="53" t="s">
        <v>58</v>
      </c>
      <c r="K1138" s="55">
        <v>44835</v>
      </c>
      <c r="L1138" s="56">
        <v>7296</v>
      </c>
      <c r="M1138" s="56">
        <v>8928</v>
      </c>
      <c r="N1138" s="56">
        <v>4760</v>
      </c>
      <c r="O1138" s="56">
        <v>298</v>
      </c>
      <c r="P1138" s="57">
        <v>751</v>
      </c>
      <c r="Q1138" s="58">
        <v>0</v>
      </c>
      <c r="R1138" s="57">
        <v>751</v>
      </c>
      <c r="S1138" s="57">
        <v>1000</v>
      </c>
      <c r="T1138" s="58">
        <v>0</v>
      </c>
      <c r="U1138" s="57">
        <v>1000</v>
      </c>
      <c r="V1138" s="57">
        <v>1332</v>
      </c>
      <c r="W1138" s="58">
        <v>0</v>
      </c>
      <c r="X1138" s="57">
        <v>1332</v>
      </c>
      <c r="Y1138" s="57">
        <v>1332</v>
      </c>
      <c r="Z1138" s="58">
        <v>0</v>
      </c>
      <c r="AA1138" s="57">
        <v>1332</v>
      </c>
      <c r="AB1138" s="57">
        <v>21144552</v>
      </c>
      <c r="AC1138" s="53" t="str">
        <f t="shared" si="13257"/>
        <v>Registro Valido</v>
      </c>
      <c r="AD1138" s="57">
        <f t="shared" ref="AD1138" si="13722">IF(OR(ISERROR(VLOOKUP(CONCATENATE("ALI_",$C1138,"_SEG_",$I1138,"_PROV_",$D1138),Catalogo_Precios,AD$8,FALSE)),L1138=0),0,VLOOKUP(CONCATENATE("ALI_",$C1138,"_SEG_",$I1138,"_PROV_",$D1138),Catalogo_Precios,AD$8,FALSE))</f>
        <v>751</v>
      </c>
      <c r="AE1138" s="57">
        <f t="shared" ref="AE1138" si="13723">IF(OR(ISERROR(VLOOKUP(CONCATENATE("ALI_",$C1138,"_SEG_",$I1138,"_PROV_",$D1138),Catalogo_Precios,AE$8,FALSE)),M1138=0),0,VLOOKUP(CONCATENATE("ALI_",$C1138,"_SEG_",$I1138,"_PROV_",$D1138),Catalogo_Precios,AE$8,FALSE))</f>
        <v>1000</v>
      </c>
      <c r="AF1138" s="57">
        <f t="shared" ref="AF1138" si="13724">IF(OR(ISERROR(VLOOKUP(CONCATENATE("ALI_",$C1138,"_SEG_",$I1138,"_PROV_",$D1138),Catalogo_Precios,AF$8,FALSE)),N1138=0),0,VLOOKUP(CONCATENATE("ALI_",$C1138,"_SEG_",$I1138,"_PROV_",$D1138),Catalogo_Precios,AF$8,FALSE))</f>
        <v>1332</v>
      </c>
      <c r="AG1138" s="57">
        <f t="shared" ref="AG1138" si="13725">IF(OR(ISERROR(VLOOKUP(CONCATENATE("ALI_",$C1138,"_SEG_",$I1138,"_PROV_",$D1138),Catalogo_Precios,AG$8,FALSE)),O1138=0),0,VLOOKUP(CONCATENATE("ALI_",$C1138,"_SEG_",$I1138,"_PROV_",$D1138),Catalogo_Precios,AG$8,FALSE))</f>
        <v>1332</v>
      </c>
      <c r="AH1138" s="57">
        <f t="shared" ref="AH1138" si="13726">IF(OR(ISERROR(VLOOKUP(CONCATENATE("ALI_",$C1138,"_SEG_",$I1138,"_PROV_",$D1138),Catalogo_Precios,AH$8,FALSE)),L1138=0),0,VLOOKUP(CONCATENATE("ALI_",$C1138,"_SEG_",$I1138,"_PROV_",$D1138),Catalogo_Precios,AH$8,FALSE))</f>
        <v>735</v>
      </c>
      <c r="AI1138" s="57">
        <f t="shared" ref="AI1138" si="13727">IF(OR(ISERROR(VLOOKUP(CONCATENATE("ALI_",$C1138,"_SEG_",$I1138,"_PROV_",$D1138),Catalogo_Precios,AI$8,FALSE)),M1138=0),0,VLOOKUP(CONCATENATE("ALI_",$C1138,"_SEG_",$I1138,"_PROV_",$D1138),Catalogo_Precios,AI$8,FALSE))</f>
        <v>979</v>
      </c>
      <c r="AJ1138" s="57">
        <f t="shared" ref="AJ1138" si="13728">IF(OR(ISERROR(VLOOKUP(CONCATENATE("ALI_",$C1138,"_SEG_",$I1138,"_PROV_",$D1138),Catalogo_Precios,AJ$8,FALSE)),N1138=0),0,VLOOKUP(CONCATENATE("ALI_",$C1138,"_SEG_",$I1138,"_PROV_",$D1138),Catalogo_Precios,AJ$8,FALSE))</f>
        <v>1305</v>
      </c>
      <c r="AK1138" s="57">
        <f t="shared" ref="AK1138" si="13729">IF(OR(ISERROR(VLOOKUP(CONCATENATE("ALI_",$C1138,"_SEG_",$I1138,"_PROV_",$D1138),Catalogo_Precios,AK$8,FALSE)),O1138=0),0,VLOOKUP(CONCATENATE("ALI_",$C1138,"_SEG_",$I1138,"_PROV_",$D1138),Catalogo_Precios,AK$8,FALSE))</f>
        <v>1305</v>
      </c>
      <c r="AL1138" s="53"/>
      <c r="AM1138" s="59" t="str">
        <f t="shared" si="13266"/>
        <v>ALI_118_SEG_6</v>
      </c>
      <c r="AN1138" s="59" t="str">
        <f t="shared" si="13267"/>
        <v>ALI_118_SEG_6_VAL_21144552</v>
      </c>
      <c r="AO1138" s="60">
        <f t="shared" ref="AO1138" si="13730">IF(OR(AB1138="",AB1138=0),0,COUNTIF(Codificacion,AM1138))</f>
        <v>4</v>
      </c>
      <c r="AP1138" s="61">
        <f t="array" ref="AP1138">MIN(IF(Codificacion=AM1138,Total_Cotizacion,""))</f>
        <v>16563009.600000001</v>
      </c>
      <c r="AQ1138" s="62" t="b">
        <f t="shared" si="13269"/>
        <v>0</v>
      </c>
      <c r="AR1138" s="51" t="str">
        <f t="shared" ref="AR1138" si="13731">IF(COUNTIF(Codificacion2,CONCATENATE(AM1138,"_VAL_",AB1138))&gt;1,"Empate","")</f>
        <v/>
      </c>
      <c r="AS1138" s="63" t="str">
        <f t="shared" si="13515"/>
        <v/>
      </c>
      <c r="AT1138" s="59" t="str">
        <f t="shared" si="13271"/>
        <v>ALI_118_SEG_6_</v>
      </c>
      <c r="AU1138" s="63">
        <f t="shared" ref="AU1138" si="13732">IF(AND(COUNTIF(Codificacion3,AT1138)&lt;AO1138),1,COUNTIF(Codificacion3,AT1138))</f>
        <v>1</v>
      </c>
      <c r="AV1138" s="62" t="str">
        <f t="shared" si="13273"/>
        <v>No Seleccionada</v>
      </c>
      <c r="AW1138" s="53"/>
      <c r="AX1138" s="51" t="str">
        <f t="shared" si="13274"/>
        <v>ALI_118_SEG_6FALSO</v>
      </c>
      <c r="AY1138" s="51">
        <f t="shared" si="13255"/>
        <v>3</v>
      </c>
      <c r="AZ1138" s="64" t="b">
        <f t="shared" si="13275"/>
        <v>0</v>
      </c>
    </row>
    <row r="1139" spans="1:52" x14ac:dyDescent="0.2">
      <c r="A1139" s="50" t="b">
        <f t="shared" si="13218"/>
        <v>0</v>
      </c>
      <c r="B1139" s="51" t="s">
        <v>136</v>
      </c>
      <c r="C1139" s="52">
        <v>118</v>
      </c>
      <c r="D1139" s="52">
        <f t="shared" ref="D1139" si="13733">IF(ISERROR(VLOOKUP(E1139,Proveedores,2,FALSE)),"",VLOOKUP(E1139,Proveedores,2,FALSE))</f>
        <v>2088</v>
      </c>
      <c r="E1139" s="53" t="s">
        <v>137</v>
      </c>
      <c r="F1139" s="54">
        <v>37</v>
      </c>
      <c r="G1139" s="53" t="s">
        <v>56</v>
      </c>
      <c r="H1139" s="53" t="s">
        <v>59</v>
      </c>
      <c r="I1139" s="52">
        <v>7</v>
      </c>
      <c r="J1139" s="53" t="s">
        <v>58</v>
      </c>
      <c r="K1139" s="55">
        <v>44835</v>
      </c>
      <c r="L1139" s="56">
        <v>7451</v>
      </c>
      <c r="M1139" s="56">
        <v>9117</v>
      </c>
      <c r="N1139" s="56">
        <v>4861</v>
      </c>
      <c r="O1139" s="56">
        <v>304</v>
      </c>
      <c r="P1139" s="57">
        <v>751</v>
      </c>
      <c r="Q1139" s="58">
        <v>0</v>
      </c>
      <c r="R1139" s="57">
        <v>751</v>
      </c>
      <c r="S1139" s="57">
        <v>1000</v>
      </c>
      <c r="T1139" s="58">
        <v>0</v>
      </c>
      <c r="U1139" s="57">
        <v>1000</v>
      </c>
      <c r="V1139" s="57">
        <v>1332</v>
      </c>
      <c r="W1139" s="58">
        <v>0</v>
      </c>
      <c r="X1139" s="57">
        <v>1332</v>
      </c>
      <c r="Y1139" s="57">
        <v>1332</v>
      </c>
      <c r="Z1139" s="58">
        <v>0</v>
      </c>
      <c r="AA1139" s="57">
        <v>1332</v>
      </c>
      <c r="AB1139" s="57">
        <v>21592481</v>
      </c>
      <c r="AC1139" s="53" t="str">
        <f t="shared" si="13257"/>
        <v>Registro Valido</v>
      </c>
      <c r="AD1139" s="57">
        <f t="shared" ref="AD1139" si="13734">IF(OR(ISERROR(VLOOKUP(CONCATENATE("ALI_",$C1139,"_SEG_",$I1139,"_PROV_",$D1139),Catalogo_Precios,AD$8,FALSE)),L1139=0),0,VLOOKUP(CONCATENATE("ALI_",$C1139,"_SEG_",$I1139,"_PROV_",$D1139),Catalogo_Precios,AD$8,FALSE))</f>
        <v>751</v>
      </c>
      <c r="AE1139" s="57">
        <f t="shared" ref="AE1139" si="13735">IF(OR(ISERROR(VLOOKUP(CONCATENATE("ALI_",$C1139,"_SEG_",$I1139,"_PROV_",$D1139),Catalogo_Precios,AE$8,FALSE)),M1139=0),0,VLOOKUP(CONCATENATE("ALI_",$C1139,"_SEG_",$I1139,"_PROV_",$D1139),Catalogo_Precios,AE$8,FALSE))</f>
        <v>1000</v>
      </c>
      <c r="AF1139" s="57">
        <f t="shared" ref="AF1139" si="13736">IF(OR(ISERROR(VLOOKUP(CONCATENATE("ALI_",$C1139,"_SEG_",$I1139,"_PROV_",$D1139),Catalogo_Precios,AF$8,FALSE)),N1139=0),0,VLOOKUP(CONCATENATE("ALI_",$C1139,"_SEG_",$I1139,"_PROV_",$D1139),Catalogo_Precios,AF$8,FALSE))</f>
        <v>1332</v>
      </c>
      <c r="AG1139" s="57">
        <f t="shared" ref="AG1139" si="13737">IF(OR(ISERROR(VLOOKUP(CONCATENATE("ALI_",$C1139,"_SEG_",$I1139,"_PROV_",$D1139),Catalogo_Precios,AG$8,FALSE)),O1139=0),0,VLOOKUP(CONCATENATE("ALI_",$C1139,"_SEG_",$I1139,"_PROV_",$D1139),Catalogo_Precios,AG$8,FALSE))</f>
        <v>1332</v>
      </c>
      <c r="AH1139" s="57">
        <f t="shared" ref="AH1139" si="13738">IF(OR(ISERROR(VLOOKUP(CONCATENATE("ALI_",$C1139,"_SEG_",$I1139,"_PROV_",$D1139),Catalogo_Precios,AH$8,FALSE)),L1139=0),0,VLOOKUP(CONCATENATE("ALI_",$C1139,"_SEG_",$I1139,"_PROV_",$D1139),Catalogo_Precios,AH$8,FALSE))</f>
        <v>735</v>
      </c>
      <c r="AI1139" s="57">
        <f t="shared" ref="AI1139" si="13739">IF(OR(ISERROR(VLOOKUP(CONCATENATE("ALI_",$C1139,"_SEG_",$I1139,"_PROV_",$D1139),Catalogo_Precios,AI$8,FALSE)),M1139=0),0,VLOOKUP(CONCATENATE("ALI_",$C1139,"_SEG_",$I1139,"_PROV_",$D1139),Catalogo_Precios,AI$8,FALSE))</f>
        <v>979</v>
      </c>
      <c r="AJ1139" s="57">
        <f t="shared" ref="AJ1139" si="13740">IF(OR(ISERROR(VLOOKUP(CONCATENATE("ALI_",$C1139,"_SEG_",$I1139,"_PROV_",$D1139),Catalogo_Precios,AJ$8,FALSE)),N1139=0),0,VLOOKUP(CONCATENATE("ALI_",$C1139,"_SEG_",$I1139,"_PROV_",$D1139),Catalogo_Precios,AJ$8,FALSE))</f>
        <v>1305</v>
      </c>
      <c r="AK1139" s="57">
        <f t="shared" ref="AK1139" si="13741">IF(OR(ISERROR(VLOOKUP(CONCATENATE("ALI_",$C1139,"_SEG_",$I1139,"_PROV_",$D1139),Catalogo_Precios,AK$8,FALSE)),O1139=0),0,VLOOKUP(CONCATENATE("ALI_",$C1139,"_SEG_",$I1139,"_PROV_",$D1139),Catalogo_Precios,AK$8,FALSE))</f>
        <v>1305</v>
      </c>
      <c r="AL1139" s="53"/>
      <c r="AM1139" s="59" t="str">
        <f t="shared" si="13266"/>
        <v>ALI_118_SEG_7</v>
      </c>
      <c r="AN1139" s="59" t="str">
        <f t="shared" si="13267"/>
        <v>ALI_118_SEG_7_VAL_21592481</v>
      </c>
      <c r="AO1139" s="60">
        <f t="shared" ref="AO1139" si="13742">IF(OR(AB1139="",AB1139=0),0,COUNTIF(Codificacion,AM1139))</f>
        <v>4</v>
      </c>
      <c r="AP1139" s="61">
        <f t="array" ref="AP1139">MIN(IF(Codificacion=AM1139,Total_Cotizacion,""))</f>
        <v>17759576.52</v>
      </c>
      <c r="AQ1139" s="62" t="b">
        <f t="shared" si="13269"/>
        <v>0</v>
      </c>
      <c r="AR1139" s="51" t="str">
        <f t="shared" ref="AR1139" si="13743">IF(COUNTIF(Codificacion2,CONCATENATE(AM1139,"_VAL_",AB1139))&gt;1,"Empate","")</f>
        <v/>
      </c>
      <c r="AS1139" s="63" t="str">
        <f t="shared" si="13515"/>
        <v/>
      </c>
      <c r="AT1139" s="59" t="str">
        <f t="shared" si="13271"/>
        <v>ALI_118_SEG_7_</v>
      </c>
      <c r="AU1139" s="63">
        <f t="shared" ref="AU1139" si="13744">IF(AND(COUNTIF(Codificacion3,AT1139)&lt;AO1139),1,COUNTIF(Codificacion3,AT1139))</f>
        <v>1</v>
      </c>
      <c r="AV1139" s="62" t="str">
        <f t="shared" si="13273"/>
        <v>No Seleccionada</v>
      </c>
      <c r="AW1139" s="53"/>
      <c r="AX1139" s="51" t="str">
        <f t="shared" si="13274"/>
        <v>ALI_118_SEG_7FALSO</v>
      </c>
      <c r="AY1139" s="51">
        <f t="shared" si="13255"/>
        <v>3</v>
      </c>
      <c r="AZ1139" s="64" t="b">
        <f t="shared" si="13275"/>
        <v>0</v>
      </c>
    </row>
    <row r="1140" spans="1:52" x14ac:dyDescent="0.2">
      <c r="A1140" s="50" t="b">
        <f t="shared" si="13218"/>
        <v>0</v>
      </c>
      <c r="B1140" s="51" t="s">
        <v>136</v>
      </c>
      <c r="C1140" s="52">
        <v>118</v>
      </c>
      <c r="D1140" s="52">
        <f t="shared" ref="D1140" si="13745">IF(ISERROR(VLOOKUP(E1140,Proveedores,2,FALSE)),"",VLOOKUP(E1140,Proveedores,2,FALSE))</f>
        <v>2088</v>
      </c>
      <c r="E1140" s="53" t="s">
        <v>137</v>
      </c>
      <c r="F1140" s="54">
        <v>38</v>
      </c>
      <c r="G1140" s="53" t="s">
        <v>56</v>
      </c>
      <c r="H1140" s="53" t="s">
        <v>59</v>
      </c>
      <c r="I1140" s="52">
        <v>8</v>
      </c>
      <c r="J1140" s="53" t="s">
        <v>58</v>
      </c>
      <c r="K1140" s="55">
        <v>44835</v>
      </c>
      <c r="L1140" s="56">
        <v>7191</v>
      </c>
      <c r="M1140" s="56">
        <v>8798</v>
      </c>
      <c r="N1140" s="56">
        <v>4692</v>
      </c>
      <c r="O1140" s="56">
        <v>293</v>
      </c>
      <c r="P1140" s="57">
        <v>751</v>
      </c>
      <c r="Q1140" s="58">
        <v>0</v>
      </c>
      <c r="R1140" s="57">
        <v>751</v>
      </c>
      <c r="S1140" s="57">
        <v>1000</v>
      </c>
      <c r="T1140" s="58">
        <v>0</v>
      </c>
      <c r="U1140" s="57">
        <v>1000</v>
      </c>
      <c r="V1140" s="57">
        <v>1332</v>
      </c>
      <c r="W1140" s="58">
        <v>0</v>
      </c>
      <c r="X1140" s="57">
        <v>1332</v>
      </c>
      <c r="Y1140" s="57">
        <v>1332</v>
      </c>
      <c r="Z1140" s="58">
        <v>0</v>
      </c>
      <c r="AA1140" s="57">
        <v>1332</v>
      </c>
      <c r="AB1140" s="57">
        <v>20838461</v>
      </c>
      <c r="AC1140" s="53" t="str">
        <f t="shared" si="13257"/>
        <v>Registro Valido</v>
      </c>
      <c r="AD1140" s="57">
        <f t="shared" ref="AD1140" si="13746">IF(OR(ISERROR(VLOOKUP(CONCATENATE("ALI_",$C1140,"_SEG_",$I1140,"_PROV_",$D1140),Catalogo_Precios,AD$8,FALSE)),L1140=0),0,VLOOKUP(CONCATENATE("ALI_",$C1140,"_SEG_",$I1140,"_PROV_",$D1140),Catalogo_Precios,AD$8,FALSE))</f>
        <v>751</v>
      </c>
      <c r="AE1140" s="57">
        <f t="shared" ref="AE1140" si="13747">IF(OR(ISERROR(VLOOKUP(CONCATENATE("ALI_",$C1140,"_SEG_",$I1140,"_PROV_",$D1140),Catalogo_Precios,AE$8,FALSE)),M1140=0),0,VLOOKUP(CONCATENATE("ALI_",$C1140,"_SEG_",$I1140,"_PROV_",$D1140),Catalogo_Precios,AE$8,FALSE))</f>
        <v>1000</v>
      </c>
      <c r="AF1140" s="57">
        <f t="shared" ref="AF1140" si="13748">IF(OR(ISERROR(VLOOKUP(CONCATENATE("ALI_",$C1140,"_SEG_",$I1140,"_PROV_",$D1140),Catalogo_Precios,AF$8,FALSE)),N1140=0),0,VLOOKUP(CONCATENATE("ALI_",$C1140,"_SEG_",$I1140,"_PROV_",$D1140),Catalogo_Precios,AF$8,FALSE))</f>
        <v>1332</v>
      </c>
      <c r="AG1140" s="57">
        <f t="shared" ref="AG1140" si="13749">IF(OR(ISERROR(VLOOKUP(CONCATENATE("ALI_",$C1140,"_SEG_",$I1140,"_PROV_",$D1140),Catalogo_Precios,AG$8,FALSE)),O1140=0),0,VLOOKUP(CONCATENATE("ALI_",$C1140,"_SEG_",$I1140,"_PROV_",$D1140),Catalogo_Precios,AG$8,FALSE))</f>
        <v>1332</v>
      </c>
      <c r="AH1140" s="57">
        <f t="shared" ref="AH1140" si="13750">IF(OR(ISERROR(VLOOKUP(CONCATENATE("ALI_",$C1140,"_SEG_",$I1140,"_PROV_",$D1140),Catalogo_Precios,AH$8,FALSE)),L1140=0),0,VLOOKUP(CONCATENATE("ALI_",$C1140,"_SEG_",$I1140,"_PROV_",$D1140),Catalogo_Precios,AH$8,FALSE))</f>
        <v>735</v>
      </c>
      <c r="AI1140" s="57">
        <f t="shared" ref="AI1140" si="13751">IF(OR(ISERROR(VLOOKUP(CONCATENATE("ALI_",$C1140,"_SEG_",$I1140,"_PROV_",$D1140),Catalogo_Precios,AI$8,FALSE)),M1140=0),0,VLOOKUP(CONCATENATE("ALI_",$C1140,"_SEG_",$I1140,"_PROV_",$D1140),Catalogo_Precios,AI$8,FALSE))</f>
        <v>979</v>
      </c>
      <c r="AJ1140" s="57">
        <f t="shared" ref="AJ1140" si="13752">IF(OR(ISERROR(VLOOKUP(CONCATENATE("ALI_",$C1140,"_SEG_",$I1140,"_PROV_",$D1140),Catalogo_Precios,AJ$8,FALSE)),N1140=0),0,VLOOKUP(CONCATENATE("ALI_",$C1140,"_SEG_",$I1140,"_PROV_",$D1140),Catalogo_Precios,AJ$8,FALSE))</f>
        <v>1305</v>
      </c>
      <c r="AK1140" s="57">
        <f t="shared" ref="AK1140" si="13753">IF(OR(ISERROR(VLOOKUP(CONCATENATE("ALI_",$C1140,"_SEG_",$I1140,"_PROV_",$D1140),Catalogo_Precios,AK$8,FALSE)),O1140=0),0,VLOOKUP(CONCATENATE("ALI_",$C1140,"_SEG_",$I1140,"_PROV_",$D1140),Catalogo_Precios,AK$8,FALSE))</f>
        <v>1305</v>
      </c>
      <c r="AL1140" s="53"/>
      <c r="AM1140" s="59" t="str">
        <f t="shared" si="13266"/>
        <v>ALI_118_SEG_8</v>
      </c>
      <c r="AN1140" s="59" t="str">
        <f t="shared" si="13267"/>
        <v>ALI_118_SEG_8_VAL_20838461</v>
      </c>
      <c r="AO1140" s="60">
        <f t="shared" ref="AO1140" si="13754">IF(OR(AB1140="",AB1140=0),0,COUNTIF(Codificacion,AM1140))</f>
        <v>4</v>
      </c>
      <c r="AP1140" s="61">
        <f t="array" ref="AP1140">MIN(IF(Codificacion=AM1140,Total_Cotizacion,""))</f>
        <v>17139403.68</v>
      </c>
      <c r="AQ1140" s="62" t="b">
        <f t="shared" si="13269"/>
        <v>0</v>
      </c>
      <c r="AR1140" s="51" t="str">
        <f t="shared" ref="AR1140" si="13755">IF(COUNTIF(Codificacion2,CONCATENATE(AM1140,"_VAL_",AB1140))&gt;1,"Empate","")</f>
        <v/>
      </c>
      <c r="AS1140" s="63" t="str">
        <f t="shared" si="13515"/>
        <v/>
      </c>
      <c r="AT1140" s="59" t="str">
        <f t="shared" si="13271"/>
        <v>ALI_118_SEG_8_</v>
      </c>
      <c r="AU1140" s="63">
        <f t="shared" ref="AU1140" si="13756">IF(AND(COUNTIF(Codificacion3,AT1140)&lt;AO1140),1,COUNTIF(Codificacion3,AT1140))</f>
        <v>1</v>
      </c>
      <c r="AV1140" s="62" t="str">
        <f t="shared" si="13273"/>
        <v>No Seleccionada</v>
      </c>
      <c r="AW1140" s="53"/>
      <c r="AX1140" s="51" t="str">
        <f t="shared" si="13274"/>
        <v>ALI_118_SEG_8FALSO</v>
      </c>
      <c r="AY1140" s="51">
        <f t="shared" si="13255"/>
        <v>3</v>
      </c>
      <c r="AZ1140" s="64" t="b">
        <f t="shared" si="13275"/>
        <v>0</v>
      </c>
    </row>
    <row r="1141" spans="1:52" x14ac:dyDescent="0.2">
      <c r="A1141" s="50" t="b">
        <f t="shared" si="13218"/>
        <v>0</v>
      </c>
      <c r="B1141" s="51" t="s">
        <v>136</v>
      </c>
      <c r="C1141" s="52">
        <v>118</v>
      </c>
      <c r="D1141" s="52">
        <f t="shared" ref="D1141" si="13757">IF(ISERROR(VLOOKUP(E1141,Proveedores,2,FALSE)),"",VLOOKUP(E1141,Proveedores,2,FALSE))</f>
        <v>2088</v>
      </c>
      <c r="E1141" s="53" t="s">
        <v>137</v>
      </c>
      <c r="F1141" s="54">
        <v>39</v>
      </c>
      <c r="G1141" s="53" t="s">
        <v>56</v>
      </c>
      <c r="H1141" s="53" t="s">
        <v>59</v>
      </c>
      <c r="I1141" s="52">
        <v>9</v>
      </c>
      <c r="J1141" s="53" t="s">
        <v>58</v>
      </c>
      <c r="K1141" s="55">
        <v>44835</v>
      </c>
      <c r="L1141" s="56">
        <v>7268</v>
      </c>
      <c r="M1141" s="56">
        <v>8893</v>
      </c>
      <c r="N1141" s="56">
        <v>4742</v>
      </c>
      <c r="O1141" s="56">
        <v>296</v>
      </c>
      <c r="P1141" s="57">
        <v>751</v>
      </c>
      <c r="Q1141" s="58">
        <v>0</v>
      </c>
      <c r="R1141" s="57">
        <v>751</v>
      </c>
      <c r="S1141" s="57">
        <v>1000</v>
      </c>
      <c r="T1141" s="58">
        <v>0</v>
      </c>
      <c r="U1141" s="57">
        <v>1000</v>
      </c>
      <c r="V1141" s="57">
        <v>1332</v>
      </c>
      <c r="W1141" s="58">
        <v>0</v>
      </c>
      <c r="X1141" s="57">
        <v>1332</v>
      </c>
      <c r="Y1141" s="57">
        <v>1332</v>
      </c>
      <c r="Z1141" s="58">
        <v>0</v>
      </c>
      <c r="AA1141" s="57">
        <v>1332</v>
      </c>
      <c r="AB1141" s="57">
        <v>21061884</v>
      </c>
      <c r="AC1141" s="53" t="str">
        <f t="shared" si="13257"/>
        <v>Registro Valido</v>
      </c>
      <c r="AD1141" s="57">
        <f t="shared" ref="AD1141" si="13758">IF(OR(ISERROR(VLOOKUP(CONCATENATE("ALI_",$C1141,"_SEG_",$I1141,"_PROV_",$D1141),Catalogo_Precios,AD$8,FALSE)),L1141=0),0,VLOOKUP(CONCATENATE("ALI_",$C1141,"_SEG_",$I1141,"_PROV_",$D1141),Catalogo_Precios,AD$8,FALSE))</f>
        <v>751</v>
      </c>
      <c r="AE1141" s="57">
        <f t="shared" ref="AE1141" si="13759">IF(OR(ISERROR(VLOOKUP(CONCATENATE("ALI_",$C1141,"_SEG_",$I1141,"_PROV_",$D1141),Catalogo_Precios,AE$8,FALSE)),M1141=0),0,VLOOKUP(CONCATENATE("ALI_",$C1141,"_SEG_",$I1141,"_PROV_",$D1141),Catalogo_Precios,AE$8,FALSE))</f>
        <v>1000</v>
      </c>
      <c r="AF1141" s="57">
        <f t="shared" ref="AF1141" si="13760">IF(OR(ISERROR(VLOOKUP(CONCATENATE("ALI_",$C1141,"_SEG_",$I1141,"_PROV_",$D1141),Catalogo_Precios,AF$8,FALSE)),N1141=0),0,VLOOKUP(CONCATENATE("ALI_",$C1141,"_SEG_",$I1141,"_PROV_",$D1141),Catalogo_Precios,AF$8,FALSE))</f>
        <v>1332</v>
      </c>
      <c r="AG1141" s="57">
        <f t="shared" ref="AG1141" si="13761">IF(OR(ISERROR(VLOOKUP(CONCATENATE("ALI_",$C1141,"_SEG_",$I1141,"_PROV_",$D1141),Catalogo_Precios,AG$8,FALSE)),O1141=0),0,VLOOKUP(CONCATENATE("ALI_",$C1141,"_SEG_",$I1141,"_PROV_",$D1141),Catalogo_Precios,AG$8,FALSE))</f>
        <v>1332</v>
      </c>
      <c r="AH1141" s="57">
        <f t="shared" ref="AH1141" si="13762">IF(OR(ISERROR(VLOOKUP(CONCATENATE("ALI_",$C1141,"_SEG_",$I1141,"_PROV_",$D1141),Catalogo_Precios,AH$8,FALSE)),L1141=0),0,VLOOKUP(CONCATENATE("ALI_",$C1141,"_SEG_",$I1141,"_PROV_",$D1141),Catalogo_Precios,AH$8,FALSE))</f>
        <v>735</v>
      </c>
      <c r="AI1141" s="57">
        <f t="shared" ref="AI1141" si="13763">IF(OR(ISERROR(VLOOKUP(CONCATENATE("ALI_",$C1141,"_SEG_",$I1141,"_PROV_",$D1141),Catalogo_Precios,AI$8,FALSE)),M1141=0),0,VLOOKUP(CONCATENATE("ALI_",$C1141,"_SEG_",$I1141,"_PROV_",$D1141),Catalogo_Precios,AI$8,FALSE))</f>
        <v>979</v>
      </c>
      <c r="AJ1141" s="57">
        <f t="shared" ref="AJ1141" si="13764">IF(OR(ISERROR(VLOOKUP(CONCATENATE("ALI_",$C1141,"_SEG_",$I1141,"_PROV_",$D1141),Catalogo_Precios,AJ$8,FALSE)),N1141=0),0,VLOOKUP(CONCATENATE("ALI_",$C1141,"_SEG_",$I1141,"_PROV_",$D1141),Catalogo_Precios,AJ$8,FALSE))</f>
        <v>1305</v>
      </c>
      <c r="AK1141" s="57">
        <f t="shared" ref="AK1141" si="13765">IF(OR(ISERROR(VLOOKUP(CONCATENATE("ALI_",$C1141,"_SEG_",$I1141,"_PROV_",$D1141),Catalogo_Precios,AK$8,FALSE)),O1141=0),0,VLOOKUP(CONCATENATE("ALI_",$C1141,"_SEG_",$I1141,"_PROV_",$D1141),Catalogo_Precios,AK$8,FALSE))</f>
        <v>1305</v>
      </c>
      <c r="AL1141" s="53"/>
      <c r="AM1141" s="59" t="str">
        <f t="shared" si="13266"/>
        <v>ALI_118_SEG_9</v>
      </c>
      <c r="AN1141" s="59" t="str">
        <f t="shared" si="13267"/>
        <v>ALI_118_SEG_9_VAL_21061884</v>
      </c>
      <c r="AO1141" s="60">
        <f t="shared" ref="AO1141" si="13766">IF(OR(AB1141="",AB1141=0),0,COUNTIF(Codificacion,AM1141))</f>
        <v>4</v>
      </c>
      <c r="AP1141" s="61">
        <f t="array" ref="AP1141">MIN(IF(Codificacion=AM1141,Total_Cotizacion,""))</f>
        <v>17323166.279999997</v>
      </c>
      <c r="AQ1141" s="62" t="b">
        <f t="shared" si="13269"/>
        <v>0</v>
      </c>
      <c r="AR1141" s="51" t="str">
        <f t="shared" ref="AR1141" si="13767">IF(COUNTIF(Codificacion2,CONCATENATE(AM1141,"_VAL_",AB1141))&gt;1,"Empate","")</f>
        <v/>
      </c>
      <c r="AS1141" s="63" t="str">
        <f t="shared" si="13515"/>
        <v/>
      </c>
      <c r="AT1141" s="59" t="str">
        <f t="shared" si="13271"/>
        <v>ALI_118_SEG_9_</v>
      </c>
      <c r="AU1141" s="63">
        <f t="shared" ref="AU1141" si="13768">IF(AND(COUNTIF(Codificacion3,AT1141)&lt;AO1141),1,COUNTIF(Codificacion3,AT1141))</f>
        <v>1</v>
      </c>
      <c r="AV1141" s="62" t="str">
        <f t="shared" si="13273"/>
        <v>No Seleccionada</v>
      </c>
      <c r="AW1141" s="53"/>
      <c r="AX1141" s="51" t="str">
        <f t="shared" si="13274"/>
        <v>ALI_118_SEG_9FALSO</v>
      </c>
      <c r="AY1141" s="51">
        <f t="shared" si="13255"/>
        <v>3</v>
      </c>
      <c r="AZ1141" s="64" t="b">
        <f t="shared" si="13275"/>
        <v>0</v>
      </c>
    </row>
    <row r="1142" spans="1:52" x14ac:dyDescent="0.2">
      <c r="A1142" s="50" t="b">
        <f t="shared" si="13218"/>
        <v>0</v>
      </c>
      <c r="B1142" s="51" t="s">
        <v>136</v>
      </c>
      <c r="C1142" s="52">
        <v>118</v>
      </c>
      <c r="D1142" s="52">
        <f t="shared" ref="D1142" si="13769">IF(ISERROR(VLOOKUP(E1142,Proveedores,2,FALSE)),"",VLOOKUP(E1142,Proveedores,2,FALSE))</f>
        <v>2088</v>
      </c>
      <c r="E1142" s="53" t="s">
        <v>137</v>
      </c>
      <c r="F1142" s="54">
        <v>40</v>
      </c>
      <c r="G1142" s="53" t="s">
        <v>56</v>
      </c>
      <c r="H1142" s="53" t="s">
        <v>59</v>
      </c>
      <c r="I1142" s="52">
        <v>10</v>
      </c>
      <c r="J1142" s="53" t="s">
        <v>58</v>
      </c>
      <c r="K1142" s="55">
        <v>44835</v>
      </c>
      <c r="L1142" s="56">
        <v>7277</v>
      </c>
      <c r="M1142" s="56">
        <v>8907</v>
      </c>
      <c r="N1142" s="56">
        <v>4749</v>
      </c>
      <c r="O1142" s="56">
        <v>297</v>
      </c>
      <c r="P1142" s="57">
        <v>751</v>
      </c>
      <c r="Q1142" s="58">
        <v>0</v>
      </c>
      <c r="R1142" s="57">
        <v>751</v>
      </c>
      <c r="S1142" s="57">
        <v>1000</v>
      </c>
      <c r="T1142" s="58">
        <v>0</v>
      </c>
      <c r="U1142" s="57">
        <v>1000</v>
      </c>
      <c r="V1142" s="57">
        <v>1332</v>
      </c>
      <c r="W1142" s="58">
        <v>0</v>
      </c>
      <c r="X1142" s="57">
        <v>1332</v>
      </c>
      <c r="Y1142" s="57">
        <v>1332</v>
      </c>
      <c r="Z1142" s="58">
        <v>0</v>
      </c>
      <c r="AA1142" s="57">
        <v>1332</v>
      </c>
      <c r="AB1142" s="57">
        <v>21093299</v>
      </c>
      <c r="AC1142" s="53" t="str">
        <f t="shared" si="13257"/>
        <v>Registro Valido</v>
      </c>
      <c r="AD1142" s="57">
        <f t="shared" ref="AD1142" si="13770">IF(OR(ISERROR(VLOOKUP(CONCATENATE("ALI_",$C1142,"_SEG_",$I1142,"_PROV_",$D1142),Catalogo_Precios,AD$8,FALSE)),L1142=0),0,VLOOKUP(CONCATENATE("ALI_",$C1142,"_SEG_",$I1142,"_PROV_",$D1142),Catalogo_Precios,AD$8,FALSE))</f>
        <v>751</v>
      </c>
      <c r="AE1142" s="57">
        <f t="shared" ref="AE1142" si="13771">IF(OR(ISERROR(VLOOKUP(CONCATENATE("ALI_",$C1142,"_SEG_",$I1142,"_PROV_",$D1142),Catalogo_Precios,AE$8,FALSE)),M1142=0),0,VLOOKUP(CONCATENATE("ALI_",$C1142,"_SEG_",$I1142,"_PROV_",$D1142),Catalogo_Precios,AE$8,FALSE))</f>
        <v>1000</v>
      </c>
      <c r="AF1142" s="57">
        <f t="shared" ref="AF1142" si="13772">IF(OR(ISERROR(VLOOKUP(CONCATENATE("ALI_",$C1142,"_SEG_",$I1142,"_PROV_",$D1142),Catalogo_Precios,AF$8,FALSE)),N1142=0),0,VLOOKUP(CONCATENATE("ALI_",$C1142,"_SEG_",$I1142,"_PROV_",$D1142),Catalogo_Precios,AF$8,FALSE))</f>
        <v>1332</v>
      </c>
      <c r="AG1142" s="57">
        <f t="shared" ref="AG1142" si="13773">IF(OR(ISERROR(VLOOKUP(CONCATENATE("ALI_",$C1142,"_SEG_",$I1142,"_PROV_",$D1142),Catalogo_Precios,AG$8,FALSE)),O1142=0),0,VLOOKUP(CONCATENATE("ALI_",$C1142,"_SEG_",$I1142,"_PROV_",$D1142),Catalogo_Precios,AG$8,FALSE))</f>
        <v>1332</v>
      </c>
      <c r="AH1142" s="57">
        <f t="shared" ref="AH1142" si="13774">IF(OR(ISERROR(VLOOKUP(CONCATENATE("ALI_",$C1142,"_SEG_",$I1142,"_PROV_",$D1142),Catalogo_Precios,AH$8,FALSE)),L1142=0),0,VLOOKUP(CONCATENATE("ALI_",$C1142,"_SEG_",$I1142,"_PROV_",$D1142),Catalogo_Precios,AH$8,FALSE))</f>
        <v>735</v>
      </c>
      <c r="AI1142" s="57">
        <f t="shared" ref="AI1142" si="13775">IF(OR(ISERROR(VLOOKUP(CONCATENATE("ALI_",$C1142,"_SEG_",$I1142,"_PROV_",$D1142),Catalogo_Precios,AI$8,FALSE)),M1142=0),0,VLOOKUP(CONCATENATE("ALI_",$C1142,"_SEG_",$I1142,"_PROV_",$D1142),Catalogo_Precios,AI$8,FALSE))</f>
        <v>979</v>
      </c>
      <c r="AJ1142" s="57">
        <f t="shared" ref="AJ1142" si="13776">IF(OR(ISERROR(VLOOKUP(CONCATENATE("ALI_",$C1142,"_SEG_",$I1142,"_PROV_",$D1142),Catalogo_Precios,AJ$8,FALSE)),N1142=0),0,VLOOKUP(CONCATENATE("ALI_",$C1142,"_SEG_",$I1142,"_PROV_",$D1142),Catalogo_Precios,AJ$8,FALSE))</f>
        <v>1305</v>
      </c>
      <c r="AK1142" s="57">
        <f t="shared" ref="AK1142" si="13777">IF(OR(ISERROR(VLOOKUP(CONCATENATE("ALI_",$C1142,"_SEG_",$I1142,"_PROV_",$D1142),Catalogo_Precios,AK$8,FALSE)),O1142=0),0,VLOOKUP(CONCATENATE("ALI_",$C1142,"_SEG_",$I1142,"_PROV_",$D1142),Catalogo_Precios,AK$8,FALSE))</f>
        <v>1305</v>
      </c>
      <c r="AL1142" s="53"/>
      <c r="AM1142" s="59" t="str">
        <f t="shared" si="13266"/>
        <v>ALI_118_SEG_10</v>
      </c>
      <c r="AN1142" s="59" t="str">
        <f t="shared" si="13267"/>
        <v>ALI_118_SEG_10_VAL_21093299</v>
      </c>
      <c r="AO1142" s="60">
        <f t="shared" ref="AO1142" si="13778">IF(OR(AB1142="",AB1142=0),0,COUNTIF(Codificacion,AM1142))</f>
        <v>4</v>
      </c>
      <c r="AP1142" s="61">
        <f t="array" ref="AP1142">MIN(IF(Codificacion=AM1142,Total_Cotizacion,""))</f>
        <v>17349005.52</v>
      </c>
      <c r="AQ1142" s="62" t="b">
        <f t="shared" si="13269"/>
        <v>0</v>
      </c>
      <c r="AR1142" s="51" t="str">
        <f t="shared" ref="AR1142" si="13779">IF(COUNTIF(Codificacion2,CONCATENATE(AM1142,"_VAL_",AB1142))&gt;1,"Empate","")</f>
        <v/>
      </c>
      <c r="AS1142" s="63" t="str">
        <f t="shared" si="13515"/>
        <v/>
      </c>
      <c r="AT1142" s="59" t="str">
        <f t="shared" si="13271"/>
        <v>ALI_118_SEG_10_</v>
      </c>
      <c r="AU1142" s="63">
        <f t="shared" ref="AU1142" si="13780">IF(AND(COUNTIF(Codificacion3,AT1142)&lt;AO1142),1,COUNTIF(Codificacion3,AT1142))</f>
        <v>1</v>
      </c>
      <c r="AV1142" s="62" t="str">
        <f t="shared" si="13273"/>
        <v>No Seleccionada</v>
      </c>
      <c r="AW1142" s="53"/>
      <c r="AX1142" s="51" t="str">
        <f t="shared" si="13274"/>
        <v>ALI_118_SEG_10FALSO</v>
      </c>
      <c r="AY1142" s="51">
        <f t="shared" si="13255"/>
        <v>3</v>
      </c>
      <c r="AZ1142" s="64" t="b">
        <f t="shared" si="13275"/>
        <v>0</v>
      </c>
    </row>
    <row r="1143" spans="1:52" x14ac:dyDescent="0.2">
      <c r="A1143" s="50" t="b">
        <f t="shared" si="13218"/>
        <v>0</v>
      </c>
      <c r="B1143" s="51" t="s">
        <v>136</v>
      </c>
      <c r="C1143" s="52">
        <v>118</v>
      </c>
      <c r="D1143" s="52">
        <f t="shared" ref="D1143" si="13781">IF(ISERROR(VLOOKUP(E1143,Proveedores,2,FALSE)),"",VLOOKUP(E1143,Proveedores,2,FALSE))</f>
        <v>2088</v>
      </c>
      <c r="E1143" s="53" t="s">
        <v>137</v>
      </c>
      <c r="F1143" s="54">
        <v>41</v>
      </c>
      <c r="G1143" s="53" t="s">
        <v>56</v>
      </c>
      <c r="H1143" s="53" t="s">
        <v>59</v>
      </c>
      <c r="I1143" s="52">
        <v>11</v>
      </c>
      <c r="J1143" s="53" t="s">
        <v>58</v>
      </c>
      <c r="K1143" s="55">
        <v>44835</v>
      </c>
      <c r="L1143" s="56">
        <v>7168</v>
      </c>
      <c r="M1143" s="56">
        <v>8771</v>
      </c>
      <c r="N1143" s="56">
        <v>4678</v>
      </c>
      <c r="O1143" s="56">
        <v>292</v>
      </c>
      <c r="P1143" s="57">
        <v>751</v>
      </c>
      <c r="Q1143" s="58">
        <v>0</v>
      </c>
      <c r="R1143" s="57">
        <v>751</v>
      </c>
      <c r="S1143" s="57">
        <v>1000</v>
      </c>
      <c r="T1143" s="58">
        <v>0</v>
      </c>
      <c r="U1143" s="57">
        <v>1000</v>
      </c>
      <c r="V1143" s="57">
        <v>1332</v>
      </c>
      <c r="W1143" s="58">
        <v>0</v>
      </c>
      <c r="X1143" s="57">
        <v>1332</v>
      </c>
      <c r="Y1143" s="57">
        <v>1332</v>
      </c>
      <c r="Z1143" s="58">
        <v>0</v>
      </c>
      <c r="AA1143" s="57">
        <v>1332</v>
      </c>
      <c r="AB1143" s="57">
        <v>20774208</v>
      </c>
      <c r="AC1143" s="53" t="str">
        <f t="shared" si="13257"/>
        <v>Registro Valido</v>
      </c>
      <c r="AD1143" s="57">
        <f t="shared" ref="AD1143" si="13782">IF(OR(ISERROR(VLOOKUP(CONCATENATE("ALI_",$C1143,"_SEG_",$I1143,"_PROV_",$D1143),Catalogo_Precios,AD$8,FALSE)),L1143=0),0,VLOOKUP(CONCATENATE("ALI_",$C1143,"_SEG_",$I1143,"_PROV_",$D1143),Catalogo_Precios,AD$8,FALSE))</f>
        <v>751</v>
      </c>
      <c r="AE1143" s="57">
        <f t="shared" ref="AE1143" si="13783">IF(OR(ISERROR(VLOOKUP(CONCATENATE("ALI_",$C1143,"_SEG_",$I1143,"_PROV_",$D1143),Catalogo_Precios,AE$8,FALSE)),M1143=0),0,VLOOKUP(CONCATENATE("ALI_",$C1143,"_SEG_",$I1143,"_PROV_",$D1143),Catalogo_Precios,AE$8,FALSE))</f>
        <v>1000</v>
      </c>
      <c r="AF1143" s="57">
        <f t="shared" ref="AF1143" si="13784">IF(OR(ISERROR(VLOOKUP(CONCATENATE("ALI_",$C1143,"_SEG_",$I1143,"_PROV_",$D1143),Catalogo_Precios,AF$8,FALSE)),N1143=0),0,VLOOKUP(CONCATENATE("ALI_",$C1143,"_SEG_",$I1143,"_PROV_",$D1143),Catalogo_Precios,AF$8,FALSE))</f>
        <v>1332</v>
      </c>
      <c r="AG1143" s="57">
        <f t="shared" ref="AG1143" si="13785">IF(OR(ISERROR(VLOOKUP(CONCATENATE("ALI_",$C1143,"_SEG_",$I1143,"_PROV_",$D1143),Catalogo_Precios,AG$8,FALSE)),O1143=0),0,VLOOKUP(CONCATENATE("ALI_",$C1143,"_SEG_",$I1143,"_PROV_",$D1143),Catalogo_Precios,AG$8,FALSE))</f>
        <v>1332</v>
      </c>
      <c r="AH1143" s="57">
        <f t="shared" ref="AH1143" si="13786">IF(OR(ISERROR(VLOOKUP(CONCATENATE("ALI_",$C1143,"_SEG_",$I1143,"_PROV_",$D1143),Catalogo_Precios,AH$8,FALSE)),L1143=0),0,VLOOKUP(CONCATENATE("ALI_",$C1143,"_SEG_",$I1143,"_PROV_",$D1143),Catalogo_Precios,AH$8,FALSE))</f>
        <v>735</v>
      </c>
      <c r="AI1143" s="57">
        <f t="shared" ref="AI1143" si="13787">IF(OR(ISERROR(VLOOKUP(CONCATENATE("ALI_",$C1143,"_SEG_",$I1143,"_PROV_",$D1143),Catalogo_Precios,AI$8,FALSE)),M1143=0),0,VLOOKUP(CONCATENATE("ALI_",$C1143,"_SEG_",$I1143,"_PROV_",$D1143),Catalogo_Precios,AI$8,FALSE))</f>
        <v>979</v>
      </c>
      <c r="AJ1143" s="57">
        <f t="shared" ref="AJ1143" si="13788">IF(OR(ISERROR(VLOOKUP(CONCATENATE("ALI_",$C1143,"_SEG_",$I1143,"_PROV_",$D1143),Catalogo_Precios,AJ$8,FALSE)),N1143=0),0,VLOOKUP(CONCATENATE("ALI_",$C1143,"_SEG_",$I1143,"_PROV_",$D1143),Catalogo_Precios,AJ$8,FALSE))</f>
        <v>1305</v>
      </c>
      <c r="AK1143" s="57">
        <f t="shared" ref="AK1143" si="13789">IF(OR(ISERROR(VLOOKUP(CONCATENATE("ALI_",$C1143,"_SEG_",$I1143,"_PROV_",$D1143),Catalogo_Precios,AK$8,FALSE)),O1143=0),0,VLOOKUP(CONCATENATE("ALI_",$C1143,"_SEG_",$I1143,"_PROV_",$D1143),Catalogo_Precios,AK$8,FALSE))</f>
        <v>1305</v>
      </c>
      <c r="AL1143" s="53"/>
      <c r="AM1143" s="59" t="str">
        <f t="shared" si="13266"/>
        <v>ALI_118_SEG_11</v>
      </c>
      <c r="AN1143" s="59" t="str">
        <f t="shared" si="13267"/>
        <v>ALI_118_SEG_11_VAL_20774208</v>
      </c>
      <c r="AO1143" s="60">
        <f t="shared" ref="AO1143" si="13790">IF(OR(AB1143="",AB1143=0),0,COUNTIF(Codificacion,AM1143))</f>
        <v>4</v>
      </c>
      <c r="AP1143" s="61">
        <f t="array" ref="AP1143">MIN(IF(Codificacion=AM1143,Total_Cotizacion,""))</f>
        <v>17493379.539999999</v>
      </c>
      <c r="AQ1143" s="62" t="b">
        <f t="shared" si="13269"/>
        <v>0</v>
      </c>
      <c r="AR1143" s="51" t="str">
        <f t="shared" ref="AR1143" si="13791">IF(COUNTIF(Codificacion2,CONCATENATE(AM1143,"_VAL_",AB1143))&gt;1,"Empate","")</f>
        <v/>
      </c>
      <c r="AS1143" s="63" t="str">
        <f t="shared" si="13515"/>
        <v/>
      </c>
      <c r="AT1143" s="59" t="str">
        <f t="shared" si="13271"/>
        <v>ALI_118_SEG_11_</v>
      </c>
      <c r="AU1143" s="63">
        <f t="shared" ref="AU1143" si="13792">IF(AND(COUNTIF(Codificacion3,AT1143)&lt;AO1143),1,COUNTIF(Codificacion3,AT1143))</f>
        <v>1</v>
      </c>
      <c r="AV1143" s="62" t="str">
        <f t="shared" si="13273"/>
        <v>No Seleccionada</v>
      </c>
      <c r="AW1143" s="53"/>
      <c r="AX1143" s="51" t="str">
        <f t="shared" si="13274"/>
        <v>ALI_118_SEG_11FALSO</v>
      </c>
      <c r="AY1143" s="51">
        <f t="shared" si="13255"/>
        <v>3</v>
      </c>
      <c r="AZ1143" s="64" t="b">
        <f t="shared" si="13275"/>
        <v>0</v>
      </c>
    </row>
    <row r="1144" spans="1:52" x14ac:dyDescent="0.2">
      <c r="A1144" s="50" t="b">
        <f t="shared" si="13218"/>
        <v>0</v>
      </c>
      <c r="B1144" s="51" t="s">
        <v>136</v>
      </c>
      <c r="C1144" s="52">
        <v>118</v>
      </c>
      <c r="D1144" s="52">
        <f t="shared" ref="D1144" si="13793">IF(ISERROR(VLOOKUP(E1144,Proveedores,2,FALSE)),"",VLOOKUP(E1144,Proveedores,2,FALSE))</f>
        <v>2088</v>
      </c>
      <c r="E1144" s="53" t="s">
        <v>137</v>
      </c>
      <c r="F1144" s="54">
        <v>42</v>
      </c>
      <c r="G1144" s="53" t="s">
        <v>56</v>
      </c>
      <c r="H1144" s="53" t="s">
        <v>59</v>
      </c>
      <c r="I1144" s="52">
        <v>12</v>
      </c>
      <c r="J1144" s="53" t="s">
        <v>58</v>
      </c>
      <c r="K1144" s="55">
        <v>44835</v>
      </c>
      <c r="L1144" s="56">
        <v>6505</v>
      </c>
      <c r="M1144" s="56">
        <v>7960</v>
      </c>
      <c r="N1144" s="56">
        <v>4245</v>
      </c>
      <c r="O1144" s="56">
        <v>265</v>
      </c>
      <c r="P1144" s="57">
        <v>751</v>
      </c>
      <c r="Q1144" s="58">
        <v>0</v>
      </c>
      <c r="R1144" s="57">
        <v>751</v>
      </c>
      <c r="S1144" s="57">
        <v>1000</v>
      </c>
      <c r="T1144" s="58">
        <v>0</v>
      </c>
      <c r="U1144" s="57">
        <v>1000</v>
      </c>
      <c r="V1144" s="57">
        <v>1332</v>
      </c>
      <c r="W1144" s="58">
        <v>0</v>
      </c>
      <c r="X1144" s="57">
        <v>1332</v>
      </c>
      <c r="Y1144" s="57">
        <v>1332</v>
      </c>
      <c r="Z1144" s="58">
        <v>0</v>
      </c>
      <c r="AA1144" s="57">
        <v>1332</v>
      </c>
      <c r="AB1144" s="57">
        <v>18852575</v>
      </c>
      <c r="AC1144" s="53" t="str">
        <f t="shared" si="13257"/>
        <v>Registro Valido</v>
      </c>
      <c r="AD1144" s="57">
        <f t="shared" ref="AD1144" si="13794">IF(OR(ISERROR(VLOOKUP(CONCATENATE("ALI_",$C1144,"_SEG_",$I1144,"_PROV_",$D1144),Catalogo_Precios,AD$8,FALSE)),L1144=0),0,VLOOKUP(CONCATENATE("ALI_",$C1144,"_SEG_",$I1144,"_PROV_",$D1144),Catalogo_Precios,AD$8,FALSE))</f>
        <v>751</v>
      </c>
      <c r="AE1144" s="57">
        <f t="shared" ref="AE1144" si="13795">IF(OR(ISERROR(VLOOKUP(CONCATENATE("ALI_",$C1144,"_SEG_",$I1144,"_PROV_",$D1144),Catalogo_Precios,AE$8,FALSE)),M1144=0),0,VLOOKUP(CONCATENATE("ALI_",$C1144,"_SEG_",$I1144,"_PROV_",$D1144),Catalogo_Precios,AE$8,FALSE))</f>
        <v>1000</v>
      </c>
      <c r="AF1144" s="57">
        <f t="shared" ref="AF1144" si="13796">IF(OR(ISERROR(VLOOKUP(CONCATENATE("ALI_",$C1144,"_SEG_",$I1144,"_PROV_",$D1144),Catalogo_Precios,AF$8,FALSE)),N1144=0),0,VLOOKUP(CONCATENATE("ALI_",$C1144,"_SEG_",$I1144,"_PROV_",$D1144),Catalogo_Precios,AF$8,FALSE))</f>
        <v>1332</v>
      </c>
      <c r="AG1144" s="57">
        <f t="shared" ref="AG1144" si="13797">IF(OR(ISERROR(VLOOKUP(CONCATENATE("ALI_",$C1144,"_SEG_",$I1144,"_PROV_",$D1144),Catalogo_Precios,AG$8,FALSE)),O1144=0),0,VLOOKUP(CONCATENATE("ALI_",$C1144,"_SEG_",$I1144,"_PROV_",$D1144),Catalogo_Precios,AG$8,FALSE))</f>
        <v>1332</v>
      </c>
      <c r="AH1144" s="57">
        <f t="shared" ref="AH1144" si="13798">IF(OR(ISERROR(VLOOKUP(CONCATENATE("ALI_",$C1144,"_SEG_",$I1144,"_PROV_",$D1144),Catalogo_Precios,AH$8,FALSE)),L1144=0),0,VLOOKUP(CONCATENATE("ALI_",$C1144,"_SEG_",$I1144,"_PROV_",$D1144),Catalogo_Precios,AH$8,FALSE))</f>
        <v>735</v>
      </c>
      <c r="AI1144" s="57">
        <f t="shared" ref="AI1144" si="13799">IF(OR(ISERROR(VLOOKUP(CONCATENATE("ALI_",$C1144,"_SEG_",$I1144,"_PROV_",$D1144),Catalogo_Precios,AI$8,FALSE)),M1144=0),0,VLOOKUP(CONCATENATE("ALI_",$C1144,"_SEG_",$I1144,"_PROV_",$D1144),Catalogo_Precios,AI$8,FALSE))</f>
        <v>979</v>
      </c>
      <c r="AJ1144" s="57">
        <f t="shared" ref="AJ1144" si="13800">IF(OR(ISERROR(VLOOKUP(CONCATENATE("ALI_",$C1144,"_SEG_",$I1144,"_PROV_",$D1144),Catalogo_Precios,AJ$8,FALSE)),N1144=0),0,VLOOKUP(CONCATENATE("ALI_",$C1144,"_SEG_",$I1144,"_PROV_",$D1144),Catalogo_Precios,AJ$8,FALSE))</f>
        <v>1305</v>
      </c>
      <c r="AK1144" s="57">
        <f t="shared" ref="AK1144" si="13801">IF(OR(ISERROR(VLOOKUP(CONCATENATE("ALI_",$C1144,"_SEG_",$I1144,"_PROV_",$D1144),Catalogo_Precios,AK$8,FALSE)),O1144=0),0,VLOOKUP(CONCATENATE("ALI_",$C1144,"_SEG_",$I1144,"_PROV_",$D1144),Catalogo_Precios,AK$8,FALSE))</f>
        <v>1305</v>
      </c>
      <c r="AL1144" s="53"/>
      <c r="AM1144" s="59" t="str">
        <f t="shared" si="13266"/>
        <v>ALI_118_SEG_12</v>
      </c>
      <c r="AN1144" s="59" t="str">
        <f t="shared" si="13267"/>
        <v>ALI_118_SEG_12_VAL_18852575</v>
      </c>
      <c r="AO1144" s="60">
        <f t="shared" ref="AO1144" si="13802">IF(OR(AB1144="",AB1144=0),0,COUNTIF(Codificacion,AM1144))</f>
        <v>4</v>
      </c>
      <c r="AP1144" s="61">
        <f t="array" ref="AP1144">MIN(IF(Codificacion=AM1144,Total_Cotizacion,""))</f>
        <v>15875225.9</v>
      </c>
      <c r="AQ1144" s="62" t="b">
        <f t="shared" si="13269"/>
        <v>0</v>
      </c>
      <c r="AR1144" s="51" t="str">
        <f t="shared" ref="AR1144" si="13803">IF(COUNTIF(Codificacion2,CONCATENATE(AM1144,"_VAL_",AB1144))&gt;1,"Empate","")</f>
        <v/>
      </c>
      <c r="AS1144" s="63" t="str">
        <f t="shared" si="13515"/>
        <v/>
      </c>
      <c r="AT1144" s="59" t="str">
        <f t="shared" si="13271"/>
        <v>ALI_118_SEG_12_</v>
      </c>
      <c r="AU1144" s="63">
        <f t="shared" ref="AU1144" si="13804">IF(AND(COUNTIF(Codificacion3,AT1144)&lt;AO1144),1,COUNTIF(Codificacion3,AT1144))</f>
        <v>1</v>
      </c>
      <c r="AV1144" s="62" t="str">
        <f t="shared" si="13273"/>
        <v>No Seleccionada</v>
      </c>
      <c r="AW1144" s="53"/>
      <c r="AX1144" s="51" t="str">
        <f t="shared" si="13274"/>
        <v>ALI_118_SEG_12FALSO</v>
      </c>
      <c r="AY1144" s="51">
        <f t="shared" si="13255"/>
        <v>3</v>
      </c>
      <c r="AZ1144" s="64" t="b">
        <f t="shared" si="13275"/>
        <v>0</v>
      </c>
    </row>
    <row r="1145" spans="1:52" x14ac:dyDescent="0.2">
      <c r="A1145" s="50" t="b">
        <f t="shared" si="13218"/>
        <v>0</v>
      </c>
      <c r="B1145" s="51" t="s">
        <v>136</v>
      </c>
      <c r="C1145" s="52">
        <v>118</v>
      </c>
      <c r="D1145" s="52">
        <f t="shared" ref="D1145" si="13805">IF(ISERROR(VLOOKUP(E1145,Proveedores,2,FALSE)),"",VLOOKUP(E1145,Proveedores,2,FALSE))</f>
        <v>2088</v>
      </c>
      <c r="E1145" s="53" t="s">
        <v>137</v>
      </c>
      <c r="F1145" s="54">
        <v>43</v>
      </c>
      <c r="G1145" s="53" t="s">
        <v>56</v>
      </c>
      <c r="H1145" s="53" t="s">
        <v>59</v>
      </c>
      <c r="I1145" s="52">
        <v>13</v>
      </c>
      <c r="J1145" s="53" t="s">
        <v>58</v>
      </c>
      <c r="K1145" s="55">
        <v>44835</v>
      </c>
      <c r="L1145" s="56">
        <v>6907</v>
      </c>
      <c r="M1145" s="56">
        <v>8452</v>
      </c>
      <c r="N1145" s="56">
        <v>4506</v>
      </c>
      <c r="O1145" s="56">
        <v>282</v>
      </c>
      <c r="P1145" s="57">
        <v>751</v>
      </c>
      <c r="Q1145" s="58">
        <v>0</v>
      </c>
      <c r="R1145" s="57">
        <v>751</v>
      </c>
      <c r="S1145" s="57">
        <v>1000</v>
      </c>
      <c r="T1145" s="58">
        <v>0</v>
      </c>
      <c r="U1145" s="57">
        <v>1000</v>
      </c>
      <c r="V1145" s="57">
        <v>1332</v>
      </c>
      <c r="W1145" s="58">
        <v>0</v>
      </c>
      <c r="X1145" s="57">
        <v>1332</v>
      </c>
      <c r="Y1145" s="57">
        <v>1332</v>
      </c>
      <c r="Z1145" s="58">
        <v>0</v>
      </c>
      <c r="AA1145" s="57">
        <v>1332</v>
      </c>
      <c r="AB1145" s="57">
        <v>20016773</v>
      </c>
      <c r="AC1145" s="53" t="str">
        <f t="shared" si="13257"/>
        <v>Registro Valido</v>
      </c>
      <c r="AD1145" s="57">
        <f t="shared" ref="AD1145" si="13806">IF(OR(ISERROR(VLOOKUP(CONCATENATE("ALI_",$C1145,"_SEG_",$I1145,"_PROV_",$D1145),Catalogo_Precios,AD$8,FALSE)),L1145=0),0,VLOOKUP(CONCATENATE("ALI_",$C1145,"_SEG_",$I1145,"_PROV_",$D1145),Catalogo_Precios,AD$8,FALSE))</f>
        <v>751</v>
      </c>
      <c r="AE1145" s="57">
        <f t="shared" ref="AE1145" si="13807">IF(OR(ISERROR(VLOOKUP(CONCATENATE("ALI_",$C1145,"_SEG_",$I1145,"_PROV_",$D1145),Catalogo_Precios,AE$8,FALSE)),M1145=0),0,VLOOKUP(CONCATENATE("ALI_",$C1145,"_SEG_",$I1145,"_PROV_",$D1145),Catalogo_Precios,AE$8,FALSE))</f>
        <v>1000</v>
      </c>
      <c r="AF1145" s="57">
        <f t="shared" ref="AF1145" si="13808">IF(OR(ISERROR(VLOOKUP(CONCATENATE("ALI_",$C1145,"_SEG_",$I1145,"_PROV_",$D1145),Catalogo_Precios,AF$8,FALSE)),N1145=0),0,VLOOKUP(CONCATENATE("ALI_",$C1145,"_SEG_",$I1145,"_PROV_",$D1145),Catalogo_Precios,AF$8,FALSE))</f>
        <v>1332</v>
      </c>
      <c r="AG1145" s="57">
        <f t="shared" ref="AG1145" si="13809">IF(OR(ISERROR(VLOOKUP(CONCATENATE("ALI_",$C1145,"_SEG_",$I1145,"_PROV_",$D1145),Catalogo_Precios,AG$8,FALSE)),O1145=0),0,VLOOKUP(CONCATENATE("ALI_",$C1145,"_SEG_",$I1145,"_PROV_",$D1145),Catalogo_Precios,AG$8,FALSE))</f>
        <v>1332</v>
      </c>
      <c r="AH1145" s="57">
        <f t="shared" ref="AH1145" si="13810">IF(OR(ISERROR(VLOOKUP(CONCATENATE("ALI_",$C1145,"_SEG_",$I1145,"_PROV_",$D1145),Catalogo_Precios,AH$8,FALSE)),L1145=0),0,VLOOKUP(CONCATENATE("ALI_",$C1145,"_SEG_",$I1145,"_PROV_",$D1145),Catalogo_Precios,AH$8,FALSE))</f>
        <v>735</v>
      </c>
      <c r="AI1145" s="57">
        <f t="shared" ref="AI1145" si="13811">IF(OR(ISERROR(VLOOKUP(CONCATENATE("ALI_",$C1145,"_SEG_",$I1145,"_PROV_",$D1145),Catalogo_Precios,AI$8,FALSE)),M1145=0),0,VLOOKUP(CONCATENATE("ALI_",$C1145,"_SEG_",$I1145,"_PROV_",$D1145),Catalogo_Precios,AI$8,FALSE))</f>
        <v>979</v>
      </c>
      <c r="AJ1145" s="57">
        <f t="shared" ref="AJ1145" si="13812">IF(OR(ISERROR(VLOOKUP(CONCATENATE("ALI_",$C1145,"_SEG_",$I1145,"_PROV_",$D1145),Catalogo_Precios,AJ$8,FALSE)),N1145=0),0,VLOOKUP(CONCATENATE("ALI_",$C1145,"_SEG_",$I1145,"_PROV_",$D1145),Catalogo_Precios,AJ$8,FALSE))</f>
        <v>1305</v>
      </c>
      <c r="AK1145" s="57">
        <f t="shared" ref="AK1145" si="13813">IF(OR(ISERROR(VLOOKUP(CONCATENATE("ALI_",$C1145,"_SEG_",$I1145,"_PROV_",$D1145),Catalogo_Precios,AK$8,FALSE)),O1145=0),0,VLOOKUP(CONCATENATE("ALI_",$C1145,"_SEG_",$I1145,"_PROV_",$D1145),Catalogo_Precios,AK$8,FALSE))</f>
        <v>1305</v>
      </c>
      <c r="AL1145" s="53"/>
      <c r="AM1145" s="59" t="str">
        <f t="shared" si="13266"/>
        <v>ALI_118_SEG_13</v>
      </c>
      <c r="AN1145" s="59" t="str">
        <f t="shared" si="13267"/>
        <v>ALI_118_SEG_13_VAL_20016773</v>
      </c>
      <c r="AO1145" s="60">
        <f t="shared" ref="AO1145" si="13814">IF(OR(AB1145="",AB1145=0),0,COUNTIF(Codificacion,AM1145))</f>
        <v>4</v>
      </c>
      <c r="AP1145" s="61">
        <f t="array" ref="AP1145">MIN(IF(Codificacion=AM1145,Total_Cotizacion,""))</f>
        <v>16855563.980000004</v>
      </c>
      <c r="AQ1145" s="62" t="b">
        <f t="shared" si="13269"/>
        <v>0</v>
      </c>
      <c r="AR1145" s="51" t="str">
        <f t="shared" ref="AR1145" si="13815">IF(COUNTIF(Codificacion2,CONCATENATE(AM1145,"_VAL_",AB1145))&gt;1,"Empate","")</f>
        <v/>
      </c>
      <c r="AS1145" s="63" t="str">
        <f t="shared" si="13515"/>
        <v/>
      </c>
      <c r="AT1145" s="59" t="str">
        <f t="shared" si="13271"/>
        <v>ALI_118_SEG_13_</v>
      </c>
      <c r="AU1145" s="63">
        <f t="shared" ref="AU1145" si="13816">IF(AND(COUNTIF(Codificacion3,AT1145)&lt;AO1145),1,COUNTIF(Codificacion3,AT1145))</f>
        <v>1</v>
      </c>
      <c r="AV1145" s="62" t="str">
        <f t="shared" si="13273"/>
        <v>No Seleccionada</v>
      </c>
      <c r="AW1145" s="53"/>
      <c r="AX1145" s="51" t="str">
        <f t="shared" si="13274"/>
        <v>ALI_118_SEG_13FALSO</v>
      </c>
      <c r="AY1145" s="51">
        <f t="shared" si="13255"/>
        <v>3</v>
      </c>
      <c r="AZ1145" s="64" t="b">
        <f t="shared" si="13275"/>
        <v>0</v>
      </c>
    </row>
    <row r="1146" spans="1:52" x14ac:dyDescent="0.2">
      <c r="A1146" s="50" t="b">
        <f t="shared" si="13218"/>
        <v>0</v>
      </c>
      <c r="B1146" s="51" t="s">
        <v>136</v>
      </c>
      <c r="C1146" s="52">
        <v>118</v>
      </c>
      <c r="D1146" s="52">
        <f t="shared" ref="D1146" si="13817">IF(ISERROR(VLOOKUP(E1146,Proveedores,2,FALSE)),"",VLOOKUP(E1146,Proveedores,2,FALSE))</f>
        <v>2088</v>
      </c>
      <c r="E1146" s="53" t="s">
        <v>137</v>
      </c>
      <c r="F1146" s="54">
        <v>44</v>
      </c>
      <c r="G1146" s="53" t="s">
        <v>56</v>
      </c>
      <c r="H1146" s="53" t="s">
        <v>59</v>
      </c>
      <c r="I1146" s="52">
        <v>14</v>
      </c>
      <c r="J1146" s="53" t="s">
        <v>58</v>
      </c>
      <c r="K1146" s="55">
        <v>44835</v>
      </c>
      <c r="L1146" s="56">
        <v>6844</v>
      </c>
      <c r="M1146" s="56">
        <v>8375</v>
      </c>
      <c r="N1146" s="56">
        <v>4465</v>
      </c>
      <c r="O1146" s="56">
        <v>279</v>
      </c>
      <c r="P1146" s="57">
        <v>751</v>
      </c>
      <c r="Q1146" s="58">
        <v>0</v>
      </c>
      <c r="R1146" s="57">
        <v>751</v>
      </c>
      <c r="S1146" s="57">
        <v>1000</v>
      </c>
      <c r="T1146" s="58">
        <v>0</v>
      </c>
      <c r="U1146" s="57">
        <v>1000</v>
      </c>
      <c r="V1146" s="57">
        <v>1332</v>
      </c>
      <c r="W1146" s="58">
        <v>0</v>
      </c>
      <c r="X1146" s="57">
        <v>1332</v>
      </c>
      <c r="Y1146" s="57">
        <v>1332</v>
      </c>
      <c r="Z1146" s="58">
        <v>0</v>
      </c>
      <c r="AA1146" s="57">
        <v>1332</v>
      </c>
      <c r="AB1146" s="57">
        <v>19833852</v>
      </c>
      <c r="AC1146" s="53" t="str">
        <f t="shared" si="13257"/>
        <v>Registro Valido</v>
      </c>
      <c r="AD1146" s="57">
        <f t="shared" ref="AD1146" si="13818">IF(OR(ISERROR(VLOOKUP(CONCATENATE("ALI_",$C1146,"_SEG_",$I1146,"_PROV_",$D1146),Catalogo_Precios,AD$8,FALSE)),L1146=0),0,VLOOKUP(CONCATENATE("ALI_",$C1146,"_SEG_",$I1146,"_PROV_",$D1146),Catalogo_Precios,AD$8,FALSE))</f>
        <v>751</v>
      </c>
      <c r="AE1146" s="57">
        <f t="shared" ref="AE1146" si="13819">IF(OR(ISERROR(VLOOKUP(CONCATENATE("ALI_",$C1146,"_SEG_",$I1146,"_PROV_",$D1146),Catalogo_Precios,AE$8,FALSE)),M1146=0),0,VLOOKUP(CONCATENATE("ALI_",$C1146,"_SEG_",$I1146,"_PROV_",$D1146),Catalogo_Precios,AE$8,FALSE))</f>
        <v>1000</v>
      </c>
      <c r="AF1146" s="57">
        <f t="shared" ref="AF1146" si="13820">IF(OR(ISERROR(VLOOKUP(CONCATENATE("ALI_",$C1146,"_SEG_",$I1146,"_PROV_",$D1146),Catalogo_Precios,AF$8,FALSE)),N1146=0),0,VLOOKUP(CONCATENATE("ALI_",$C1146,"_SEG_",$I1146,"_PROV_",$D1146),Catalogo_Precios,AF$8,FALSE))</f>
        <v>1332</v>
      </c>
      <c r="AG1146" s="57">
        <f t="shared" ref="AG1146" si="13821">IF(OR(ISERROR(VLOOKUP(CONCATENATE("ALI_",$C1146,"_SEG_",$I1146,"_PROV_",$D1146),Catalogo_Precios,AG$8,FALSE)),O1146=0),0,VLOOKUP(CONCATENATE("ALI_",$C1146,"_SEG_",$I1146,"_PROV_",$D1146),Catalogo_Precios,AG$8,FALSE))</f>
        <v>1332</v>
      </c>
      <c r="AH1146" s="57">
        <f t="shared" ref="AH1146" si="13822">IF(OR(ISERROR(VLOOKUP(CONCATENATE("ALI_",$C1146,"_SEG_",$I1146,"_PROV_",$D1146),Catalogo_Precios,AH$8,FALSE)),L1146=0),0,VLOOKUP(CONCATENATE("ALI_",$C1146,"_SEG_",$I1146,"_PROV_",$D1146),Catalogo_Precios,AH$8,FALSE))</f>
        <v>735</v>
      </c>
      <c r="AI1146" s="57">
        <f t="shared" ref="AI1146" si="13823">IF(OR(ISERROR(VLOOKUP(CONCATENATE("ALI_",$C1146,"_SEG_",$I1146,"_PROV_",$D1146),Catalogo_Precios,AI$8,FALSE)),M1146=0),0,VLOOKUP(CONCATENATE("ALI_",$C1146,"_SEG_",$I1146,"_PROV_",$D1146),Catalogo_Precios,AI$8,FALSE))</f>
        <v>979</v>
      </c>
      <c r="AJ1146" s="57">
        <f t="shared" ref="AJ1146" si="13824">IF(OR(ISERROR(VLOOKUP(CONCATENATE("ALI_",$C1146,"_SEG_",$I1146,"_PROV_",$D1146),Catalogo_Precios,AJ$8,FALSE)),N1146=0),0,VLOOKUP(CONCATENATE("ALI_",$C1146,"_SEG_",$I1146,"_PROV_",$D1146),Catalogo_Precios,AJ$8,FALSE))</f>
        <v>1305</v>
      </c>
      <c r="AK1146" s="57">
        <f t="shared" ref="AK1146" si="13825">IF(OR(ISERROR(VLOOKUP(CONCATENATE("ALI_",$C1146,"_SEG_",$I1146,"_PROV_",$D1146),Catalogo_Precios,AK$8,FALSE)),O1146=0),0,VLOOKUP(CONCATENATE("ALI_",$C1146,"_SEG_",$I1146,"_PROV_",$D1146),Catalogo_Precios,AK$8,FALSE))</f>
        <v>1305</v>
      </c>
      <c r="AL1146" s="53"/>
      <c r="AM1146" s="59" t="str">
        <f t="shared" si="13266"/>
        <v>ALI_118_SEG_14</v>
      </c>
      <c r="AN1146" s="59" t="str">
        <f t="shared" si="13267"/>
        <v>ALI_118_SEG_14_VAL_19833852</v>
      </c>
      <c r="AO1146" s="60">
        <f t="shared" ref="AO1146" si="13826">IF(OR(AB1146="",AB1146=0),0,COUNTIF(Codificacion,AM1146))</f>
        <v>4</v>
      </c>
      <c r="AP1146" s="61">
        <f t="array" ref="AP1146">MIN(IF(Codificacion=AM1146,Total_Cotizacion,""))</f>
        <v>16701531.1</v>
      </c>
      <c r="AQ1146" s="62" t="b">
        <f t="shared" si="13269"/>
        <v>0</v>
      </c>
      <c r="AR1146" s="51" t="str">
        <f t="shared" ref="AR1146" si="13827">IF(COUNTIF(Codificacion2,CONCATENATE(AM1146,"_VAL_",AB1146))&gt;1,"Empate","")</f>
        <v/>
      </c>
      <c r="AS1146" s="63" t="str">
        <f t="shared" si="13515"/>
        <v/>
      </c>
      <c r="AT1146" s="59" t="str">
        <f t="shared" si="13271"/>
        <v>ALI_118_SEG_14_</v>
      </c>
      <c r="AU1146" s="63">
        <f t="shared" ref="AU1146" si="13828">IF(AND(COUNTIF(Codificacion3,AT1146)&lt;AO1146),1,COUNTIF(Codificacion3,AT1146))</f>
        <v>1</v>
      </c>
      <c r="AV1146" s="62" t="str">
        <f t="shared" si="13273"/>
        <v>No Seleccionada</v>
      </c>
      <c r="AW1146" s="53"/>
      <c r="AX1146" s="51" t="str">
        <f t="shared" si="13274"/>
        <v>ALI_118_SEG_14FALSO</v>
      </c>
      <c r="AY1146" s="51">
        <f t="shared" si="13255"/>
        <v>3</v>
      </c>
      <c r="AZ1146" s="64" t="b">
        <f t="shared" si="13275"/>
        <v>0</v>
      </c>
    </row>
    <row r="1147" spans="1:52" x14ac:dyDescent="0.2">
      <c r="A1147" s="50" t="b">
        <f t="shared" si="13218"/>
        <v>0</v>
      </c>
      <c r="B1147" s="51" t="s">
        <v>136</v>
      </c>
      <c r="C1147" s="52">
        <v>118</v>
      </c>
      <c r="D1147" s="52">
        <f t="shared" ref="D1147" si="13829">IF(ISERROR(VLOOKUP(E1147,Proveedores,2,FALSE)),"",VLOOKUP(E1147,Proveedores,2,FALSE))</f>
        <v>2088</v>
      </c>
      <c r="E1147" s="53" t="s">
        <v>137</v>
      </c>
      <c r="F1147" s="54">
        <v>45</v>
      </c>
      <c r="G1147" s="53" t="s">
        <v>56</v>
      </c>
      <c r="H1147" s="53" t="s">
        <v>59</v>
      </c>
      <c r="I1147" s="52">
        <v>15</v>
      </c>
      <c r="J1147" s="53" t="s">
        <v>58</v>
      </c>
      <c r="K1147" s="55">
        <v>44835</v>
      </c>
      <c r="L1147" s="56">
        <v>6466</v>
      </c>
      <c r="M1147" s="56">
        <v>7916</v>
      </c>
      <c r="N1147" s="56">
        <v>4223</v>
      </c>
      <c r="O1147" s="56">
        <v>265</v>
      </c>
      <c r="P1147" s="57">
        <v>751</v>
      </c>
      <c r="Q1147" s="58">
        <v>0</v>
      </c>
      <c r="R1147" s="57">
        <v>751</v>
      </c>
      <c r="S1147" s="57">
        <v>1000</v>
      </c>
      <c r="T1147" s="58">
        <v>0</v>
      </c>
      <c r="U1147" s="57">
        <v>1000</v>
      </c>
      <c r="V1147" s="57">
        <v>1332</v>
      </c>
      <c r="W1147" s="58">
        <v>0</v>
      </c>
      <c r="X1147" s="57">
        <v>1332</v>
      </c>
      <c r="Y1147" s="57">
        <v>1332</v>
      </c>
      <c r="Z1147" s="58">
        <v>0</v>
      </c>
      <c r="AA1147" s="57">
        <v>1332</v>
      </c>
      <c r="AB1147" s="57">
        <v>18749982</v>
      </c>
      <c r="AC1147" s="53" t="str">
        <f t="shared" si="13257"/>
        <v>Registro Valido</v>
      </c>
      <c r="AD1147" s="57">
        <f t="shared" ref="AD1147" si="13830">IF(OR(ISERROR(VLOOKUP(CONCATENATE("ALI_",$C1147,"_SEG_",$I1147,"_PROV_",$D1147),Catalogo_Precios,AD$8,FALSE)),L1147=0),0,VLOOKUP(CONCATENATE("ALI_",$C1147,"_SEG_",$I1147,"_PROV_",$D1147),Catalogo_Precios,AD$8,FALSE))</f>
        <v>751</v>
      </c>
      <c r="AE1147" s="57">
        <f t="shared" ref="AE1147" si="13831">IF(OR(ISERROR(VLOOKUP(CONCATENATE("ALI_",$C1147,"_SEG_",$I1147,"_PROV_",$D1147),Catalogo_Precios,AE$8,FALSE)),M1147=0),0,VLOOKUP(CONCATENATE("ALI_",$C1147,"_SEG_",$I1147,"_PROV_",$D1147),Catalogo_Precios,AE$8,FALSE))</f>
        <v>1000</v>
      </c>
      <c r="AF1147" s="57">
        <f t="shared" ref="AF1147" si="13832">IF(OR(ISERROR(VLOOKUP(CONCATENATE("ALI_",$C1147,"_SEG_",$I1147,"_PROV_",$D1147),Catalogo_Precios,AF$8,FALSE)),N1147=0),0,VLOOKUP(CONCATENATE("ALI_",$C1147,"_SEG_",$I1147,"_PROV_",$D1147),Catalogo_Precios,AF$8,FALSE))</f>
        <v>1332</v>
      </c>
      <c r="AG1147" s="57">
        <f t="shared" ref="AG1147" si="13833">IF(OR(ISERROR(VLOOKUP(CONCATENATE("ALI_",$C1147,"_SEG_",$I1147,"_PROV_",$D1147),Catalogo_Precios,AG$8,FALSE)),O1147=0),0,VLOOKUP(CONCATENATE("ALI_",$C1147,"_SEG_",$I1147,"_PROV_",$D1147),Catalogo_Precios,AG$8,FALSE))</f>
        <v>1332</v>
      </c>
      <c r="AH1147" s="57">
        <f t="shared" ref="AH1147" si="13834">IF(OR(ISERROR(VLOOKUP(CONCATENATE("ALI_",$C1147,"_SEG_",$I1147,"_PROV_",$D1147),Catalogo_Precios,AH$8,FALSE)),L1147=0),0,VLOOKUP(CONCATENATE("ALI_",$C1147,"_SEG_",$I1147,"_PROV_",$D1147),Catalogo_Precios,AH$8,FALSE))</f>
        <v>735</v>
      </c>
      <c r="AI1147" s="57">
        <f t="shared" ref="AI1147" si="13835">IF(OR(ISERROR(VLOOKUP(CONCATENATE("ALI_",$C1147,"_SEG_",$I1147,"_PROV_",$D1147),Catalogo_Precios,AI$8,FALSE)),M1147=0),0,VLOOKUP(CONCATENATE("ALI_",$C1147,"_SEG_",$I1147,"_PROV_",$D1147),Catalogo_Precios,AI$8,FALSE))</f>
        <v>979</v>
      </c>
      <c r="AJ1147" s="57">
        <f t="shared" ref="AJ1147" si="13836">IF(OR(ISERROR(VLOOKUP(CONCATENATE("ALI_",$C1147,"_SEG_",$I1147,"_PROV_",$D1147),Catalogo_Precios,AJ$8,FALSE)),N1147=0),0,VLOOKUP(CONCATENATE("ALI_",$C1147,"_SEG_",$I1147,"_PROV_",$D1147),Catalogo_Precios,AJ$8,FALSE))</f>
        <v>1305</v>
      </c>
      <c r="AK1147" s="57">
        <f t="shared" ref="AK1147" si="13837">IF(OR(ISERROR(VLOOKUP(CONCATENATE("ALI_",$C1147,"_SEG_",$I1147,"_PROV_",$D1147),Catalogo_Precios,AK$8,FALSE)),O1147=0),0,VLOOKUP(CONCATENATE("ALI_",$C1147,"_SEG_",$I1147,"_PROV_",$D1147),Catalogo_Precios,AK$8,FALSE))</f>
        <v>1305</v>
      </c>
      <c r="AL1147" s="53"/>
      <c r="AM1147" s="59" t="str">
        <f t="shared" si="13266"/>
        <v>ALI_118_SEG_15</v>
      </c>
      <c r="AN1147" s="59" t="str">
        <f t="shared" si="13267"/>
        <v>ALI_118_SEG_15_VAL_18749982</v>
      </c>
      <c r="AO1147" s="60">
        <f t="shared" ref="AO1147" si="13838">IF(OR(AB1147="",AB1147=0),0,COUNTIF(Codificacion,AM1147))</f>
        <v>4</v>
      </c>
      <c r="AP1147" s="61">
        <f t="array" ref="AP1147">MIN(IF(Codificacion=AM1147,Total_Cotizacion,""))</f>
        <v>15788838.039999999</v>
      </c>
      <c r="AQ1147" s="62" t="b">
        <f t="shared" si="13269"/>
        <v>0</v>
      </c>
      <c r="AR1147" s="51" t="str">
        <f t="shared" ref="AR1147" si="13839">IF(COUNTIF(Codificacion2,CONCATENATE(AM1147,"_VAL_",AB1147))&gt;1,"Empate","")</f>
        <v/>
      </c>
      <c r="AS1147" s="63" t="str">
        <f t="shared" si="13515"/>
        <v/>
      </c>
      <c r="AT1147" s="59" t="str">
        <f t="shared" si="13271"/>
        <v>ALI_118_SEG_15_</v>
      </c>
      <c r="AU1147" s="63">
        <f t="shared" ref="AU1147" si="13840">IF(AND(COUNTIF(Codificacion3,AT1147)&lt;AO1147),1,COUNTIF(Codificacion3,AT1147))</f>
        <v>1</v>
      </c>
      <c r="AV1147" s="62" t="str">
        <f t="shared" si="13273"/>
        <v>No Seleccionada</v>
      </c>
      <c r="AW1147" s="53"/>
      <c r="AX1147" s="51" t="str">
        <f t="shared" si="13274"/>
        <v>ALI_118_SEG_15FALSO</v>
      </c>
      <c r="AY1147" s="51">
        <f t="shared" si="13255"/>
        <v>3</v>
      </c>
      <c r="AZ1147" s="64" t="b">
        <f t="shared" si="13275"/>
        <v>0</v>
      </c>
    </row>
    <row r="1148" spans="1:52" x14ac:dyDescent="0.2">
      <c r="A1148" s="50" t="b">
        <f t="shared" si="13218"/>
        <v>0</v>
      </c>
      <c r="B1148" s="51" t="s">
        <v>136</v>
      </c>
      <c r="C1148" s="52">
        <v>25</v>
      </c>
      <c r="D1148" s="52">
        <f t="shared" ref="D1148" si="13841">IF(ISERROR(VLOOKUP(E1148,Proveedores,2,FALSE)),"",VLOOKUP(E1148,Proveedores,2,FALSE))</f>
        <v>2088</v>
      </c>
      <c r="E1148" s="53" t="s">
        <v>137</v>
      </c>
      <c r="F1148" s="54">
        <v>46</v>
      </c>
      <c r="G1148" s="53" t="s">
        <v>56</v>
      </c>
      <c r="H1148" s="53" t="s">
        <v>60</v>
      </c>
      <c r="I1148" s="52">
        <v>1</v>
      </c>
      <c r="J1148" s="53" t="s">
        <v>58</v>
      </c>
      <c r="K1148" s="55">
        <v>44835</v>
      </c>
      <c r="L1148" s="56">
        <v>6195</v>
      </c>
      <c r="M1148" s="56">
        <v>7886</v>
      </c>
      <c r="N1148" s="56">
        <v>3723</v>
      </c>
      <c r="O1148" s="56">
        <v>405</v>
      </c>
      <c r="P1148" s="57">
        <v>570</v>
      </c>
      <c r="Q1148" s="58">
        <v>0.2154385964912281</v>
      </c>
      <c r="R1148" s="57">
        <v>447.2</v>
      </c>
      <c r="S1148" s="57">
        <v>949</v>
      </c>
      <c r="T1148" s="58">
        <v>0.21517386722866183</v>
      </c>
      <c r="U1148" s="57">
        <v>744.8</v>
      </c>
      <c r="V1148" s="57">
        <v>949</v>
      </c>
      <c r="W1148" s="58">
        <v>0.21517386722866183</v>
      </c>
      <c r="X1148" s="57">
        <v>744.8</v>
      </c>
      <c r="Y1148" s="57">
        <v>949</v>
      </c>
      <c r="Z1148" s="58">
        <v>0.21517386722866183</v>
      </c>
      <c r="AA1148" s="57">
        <v>744.8</v>
      </c>
      <c r="AB1148" s="57">
        <v>11718431.200000001</v>
      </c>
      <c r="AC1148" s="53" t="str">
        <f t="shared" si="13257"/>
        <v>Registro Valido</v>
      </c>
      <c r="AD1148" s="57">
        <f t="shared" ref="AD1148" si="13842">IF(OR(ISERROR(VLOOKUP(CONCATENATE("ALI_",$C1148,"_SEG_",$I1148,"_PROV_",$D1148),Catalogo_Precios,AD$8,FALSE)),L1148=0),0,VLOOKUP(CONCATENATE("ALI_",$C1148,"_SEG_",$I1148,"_PROV_",$D1148),Catalogo_Precios,AD$8,FALSE))</f>
        <v>570</v>
      </c>
      <c r="AE1148" s="57">
        <f t="shared" ref="AE1148" si="13843">IF(OR(ISERROR(VLOOKUP(CONCATENATE("ALI_",$C1148,"_SEG_",$I1148,"_PROV_",$D1148),Catalogo_Precios,AE$8,FALSE)),M1148=0),0,VLOOKUP(CONCATENATE("ALI_",$C1148,"_SEG_",$I1148,"_PROV_",$D1148),Catalogo_Precios,AE$8,FALSE))</f>
        <v>949</v>
      </c>
      <c r="AF1148" s="57">
        <f t="shared" ref="AF1148" si="13844">IF(OR(ISERROR(VLOOKUP(CONCATENATE("ALI_",$C1148,"_SEG_",$I1148,"_PROV_",$D1148),Catalogo_Precios,AF$8,FALSE)),N1148=0),0,VLOOKUP(CONCATENATE("ALI_",$C1148,"_SEG_",$I1148,"_PROV_",$D1148),Catalogo_Precios,AF$8,FALSE))</f>
        <v>949</v>
      </c>
      <c r="AG1148" s="57">
        <f t="shared" ref="AG1148" si="13845">IF(OR(ISERROR(VLOOKUP(CONCATENATE("ALI_",$C1148,"_SEG_",$I1148,"_PROV_",$D1148),Catalogo_Precios,AG$8,FALSE)),O1148=0),0,VLOOKUP(CONCATENATE("ALI_",$C1148,"_SEG_",$I1148,"_PROV_",$D1148),Catalogo_Precios,AG$8,FALSE))</f>
        <v>949</v>
      </c>
      <c r="AH1148" s="57">
        <f t="shared" ref="AH1148" si="13846">IF(OR(ISERROR(VLOOKUP(CONCATENATE("ALI_",$C1148,"_SEG_",$I1148,"_PROV_",$D1148),Catalogo_Precios,AH$8,FALSE)),L1148=0),0,VLOOKUP(CONCATENATE("ALI_",$C1148,"_SEG_",$I1148,"_PROV_",$D1148),Catalogo_Precios,AH$8,FALSE))</f>
        <v>559</v>
      </c>
      <c r="AI1148" s="57">
        <f t="shared" ref="AI1148" si="13847">IF(OR(ISERROR(VLOOKUP(CONCATENATE("ALI_",$C1148,"_SEG_",$I1148,"_PROV_",$D1148),Catalogo_Precios,AI$8,FALSE)),M1148=0),0,VLOOKUP(CONCATENATE("ALI_",$C1148,"_SEG_",$I1148,"_PROV_",$D1148),Catalogo_Precios,AI$8,FALSE))</f>
        <v>931</v>
      </c>
      <c r="AJ1148" s="57">
        <f t="shared" ref="AJ1148" si="13848">IF(OR(ISERROR(VLOOKUP(CONCATENATE("ALI_",$C1148,"_SEG_",$I1148,"_PROV_",$D1148),Catalogo_Precios,AJ$8,FALSE)),N1148=0),0,VLOOKUP(CONCATENATE("ALI_",$C1148,"_SEG_",$I1148,"_PROV_",$D1148),Catalogo_Precios,AJ$8,FALSE))</f>
        <v>931</v>
      </c>
      <c r="AK1148" s="57">
        <f t="shared" ref="AK1148" si="13849">IF(OR(ISERROR(VLOOKUP(CONCATENATE("ALI_",$C1148,"_SEG_",$I1148,"_PROV_",$D1148),Catalogo_Precios,AK$8,FALSE)),O1148=0),0,VLOOKUP(CONCATENATE("ALI_",$C1148,"_SEG_",$I1148,"_PROV_",$D1148),Catalogo_Precios,AK$8,FALSE))</f>
        <v>931</v>
      </c>
      <c r="AL1148" s="53"/>
      <c r="AM1148" s="59" t="str">
        <f t="shared" si="13266"/>
        <v>ALI_25_SEG_1</v>
      </c>
      <c r="AN1148" s="59" t="str">
        <f t="shared" si="13267"/>
        <v>ALI_25_SEG_1_VAL_11718431.2</v>
      </c>
      <c r="AO1148" s="60">
        <f t="shared" ref="AO1148" si="13850">IF(OR(AB1148="",AB1148=0),0,COUNTIF(Codificacion,AM1148))</f>
        <v>6</v>
      </c>
      <c r="AP1148" s="61">
        <f t="array" ref="AP1148">MIN(IF(Codificacion=AM1148,Total_Cotizacion,""))</f>
        <v>11718431.200000001</v>
      </c>
      <c r="AQ1148" s="62" t="b">
        <f t="shared" si="13269"/>
        <v>1</v>
      </c>
      <c r="AR1148" s="51" t="str">
        <f t="shared" ref="AR1148" si="13851">IF(COUNTIF(Codificacion2,CONCATENATE(AM1148,"_VAL_",AB1148))&gt;1,"Empate","")</f>
        <v>Empate</v>
      </c>
      <c r="AS1148" s="63" t="str">
        <f t="shared" si="13515"/>
        <v/>
      </c>
      <c r="AT1148" s="59" t="str">
        <f t="shared" si="13271"/>
        <v>ALI_25_SEG_1_</v>
      </c>
      <c r="AU1148" s="63">
        <f t="shared" ref="AU1148" si="13852">IF(AND(COUNTIF(Codificacion3,AT1148)&lt;AO1148),1,COUNTIF(Codificacion3,AT1148))</f>
        <v>1</v>
      </c>
      <c r="AV1148" s="62" t="str">
        <f t="shared" si="13273"/>
        <v>No Seleccionada</v>
      </c>
      <c r="AW1148" s="53"/>
      <c r="AX1148" s="51" t="str">
        <f t="shared" si="13274"/>
        <v>ALI_25_SEG_1VERDADERO</v>
      </c>
      <c r="AY1148" s="51">
        <f t="shared" si="13255"/>
        <v>3</v>
      </c>
      <c r="AZ1148" s="64" t="b">
        <f t="shared" si="13275"/>
        <v>0</v>
      </c>
    </row>
    <row r="1149" spans="1:52" x14ac:dyDescent="0.2">
      <c r="A1149" s="50" t="b">
        <f t="shared" si="13218"/>
        <v>0</v>
      </c>
      <c r="B1149" s="51" t="s">
        <v>136</v>
      </c>
      <c r="C1149" s="52">
        <v>25</v>
      </c>
      <c r="D1149" s="52">
        <f t="shared" ref="D1149" si="13853">IF(ISERROR(VLOOKUP(E1149,Proveedores,2,FALSE)),"",VLOOKUP(E1149,Proveedores,2,FALSE))</f>
        <v>2088</v>
      </c>
      <c r="E1149" s="53" t="s">
        <v>137</v>
      </c>
      <c r="F1149" s="54">
        <v>47</v>
      </c>
      <c r="G1149" s="53" t="s">
        <v>56</v>
      </c>
      <c r="H1149" s="53" t="s">
        <v>60</v>
      </c>
      <c r="I1149" s="52">
        <v>2</v>
      </c>
      <c r="J1149" s="53" t="s">
        <v>58</v>
      </c>
      <c r="K1149" s="55">
        <v>44835</v>
      </c>
      <c r="L1149" s="56">
        <v>6335</v>
      </c>
      <c r="M1149" s="56">
        <v>8064</v>
      </c>
      <c r="N1149" s="56">
        <v>3808</v>
      </c>
      <c r="O1149" s="56">
        <v>414</v>
      </c>
      <c r="P1149" s="57">
        <v>570</v>
      </c>
      <c r="Q1149" s="58">
        <v>0.2154385964912281</v>
      </c>
      <c r="R1149" s="57">
        <v>447.2</v>
      </c>
      <c r="S1149" s="57">
        <v>949</v>
      </c>
      <c r="T1149" s="58">
        <v>0.21517386722866183</v>
      </c>
      <c r="U1149" s="57">
        <v>744.8</v>
      </c>
      <c r="V1149" s="57">
        <v>949</v>
      </c>
      <c r="W1149" s="58">
        <v>0.21517386722866183</v>
      </c>
      <c r="X1149" s="57">
        <v>744.8</v>
      </c>
      <c r="Y1149" s="57">
        <v>949</v>
      </c>
      <c r="Z1149" s="58">
        <v>0.21517386722866183</v>
      </c>
      <c r="AA1149" s="57">
        <v>744.8</v>
      </c>
      <c r="AB1149" s="57">
        <v>11983624.799999999</v>
      </c>
      <c r="AC1149" s="53" t="str">
        <f t="shared" si="13257"/>
        <v>Registro Valido</v>
      </c>
      <c r="AD1149" s="57">
        <f t="shared" ref="AD1149" si="13854">IF(OR(ISERROR(VLOOKUP(CONCATENATE("ALI_",$C1149,"_SEG_",$I1149,"_PROV_",$D1149),Catalogo_Precios,AD$8,FALSE)),L1149=0),0,VLOOKUP(CONCATENATE("ALI_",$C1149,"_SEG_",$I1149,"_PROV_",$D1149),Catalogo_Precios,AD$8,FALSE))</f>
        <v>570</v>
      </c>
      <c r="AE1149" s="57">
        <f t="shared" ref="AE1149" si="13855">IF(OR(ISERROR(VLOOKUP(CONCATENATE("ALI_",$C1149,"_SEG_",$I1149,"_PROV_",$D1149),Catalogo_Precios,AE$8,FALSE)),M1149=0),0,VLOOKUP(CONCATENATE("ALI_",$C1149,"_SEG_",$I1149,"_PROV_",$D1149),Catalogo_Precios,AE$8,FALSE))</f>
        <v>949</v>
      </c>
      <c r="AF1149" s="57">
        <f t="shared" ref="AF1149" si="13856">IF(OR(ISERROR(VLOOKUP(CONCATENATE("ALI_",$C1149,"_SEG_",$I1149,"_PROV_",$D1149),Catalogo_Precios,AF$8,FALSE)),N1149=0),0,VLOOKUP(CONCATENATE("ALI_",$C1149,"_SEG_",$I1149,"_PROV_",$D1149),Catalogo_Precios,AF$8,FALSE))</f>
        <v>949</v>
      </c>
      <c r="AG1149" s="57">
        <f t="shared" ref="AG1149" si="13857">IF(OR(ISERROR(VLOOKUP(CONCATENATE("ALI_",$C1149,"_SEG_",$I1149,"_PROV_",$D1149),Catalogo_Precios,AG$8,FALSE)),O1149=0),0,VLOOKUP(CONCATENATE("ALI_",$C1149,"_SEG_",$I1149,"_PROV_",$D1149),Catalogo_Precios,AG$8,FALSE))</f>
        <v>949</v>
      </c>
      <c r="AH1149" s="57">
        <f t="shared" ref="AH1149" si="13858">IF(OR(ISERROR(VLOOKUP(CONCATENATE("ALI_",$C1149,"_SEG_",$I1149,"_PROV_",$D1149),Catalogo_Precios,AH$8,FALSE)),L1149=0),0,VLOOKUP(CONCATENATE("ALI_",$C1149,"_SEG_",$I1149,"_PROV_",$D1149),Catalogo_Precios,AH$8,FALSE))</f>
        <v>559</v>
      </c>
      <c r="AI1149" s="57">
        <f t="shared" ref="AI1149" si="13859">IF(OR(ISERROR(VLOOKUP(CONCATENATE("ALI_",$C1149,"_SEG_",$I1149,"_PROV_",$D1149),Catalogo_Precios,AI$8,FALSE)),M1149=0),0,VLOOKUP(CONCATENATE("ALI_",$C1149,"_SEG_",$I1149,"_PROV_",$D1149),Catalogo_Precios,AI$8,FALSE))</f>
        <v>931</v>
      </c>
      <c r="AJ1149" s="57">
        <f t="shared" ref="AJ1149" si="13860">IF(OR(ISERROR(VLOOKUP(CONCATENATE("ALI_",$C1149,"_SEG_",$I1149,"_PROV_",$D1149),Catalogo_Precios,AJ$8,FALSE)),N1149=0),0,VLOOKUP(CONCATENATE("ALI_",$C1149,"_SEG_",$I1149,"_PROV_",$D1149),Catalogo_Precios,AJ$8,FALSE))</f>
        <v>931</v>
      </c>
      <c r="AK1149" s="57">
        <f t="shared" ref="AK1149" si="13861">IF(OR(ISERROR(VLOOKUP(CONCATENATE("ALI_",$C1149,"_SEG_",$I1149,"_PROV_",$D1149),Catalogo_Precios,AK$8,FALSE)),O1149=0),0,VLOOKUP(CONCATENATE("ALI_",$C1149,"_SEG_",$I1149,"_PROV_",$D1149),Catalogo_Precios,AK$8,FALSE))</f>
        <v>931</v>
      </c>
      <c r="AL1149" s="53"/>
      <c r="AM1149" s="59" t="str">
        <f t="shared" si="13266"/>
        <v>ALI_25_SEG_2</v>
      </c>
      <c r="AN1149" s="59" t="str">
        <f t="shared" si="13267"/>
        <v>ALI_25_SEG_2_VAL_11983624.8</v>
      </c>
      <c r="AO1149" s="60">
        <f t="shared" ref="AO1149" si="13862">IF(OR(AB1149="",AB1149=0),0,COUNTIF(Codificacion,AM1149))</f>
        <v>6</v>
      </c>
      <c r="AP1149" s="61">
        <f t="array" ref="AP1149">MIN(IF(Codificacion=AM1149,Total_Cotizacion,""))</f>
        <v>11983624.799999999</v>
      </c>
      <c r="AQ1149" s="62" t="b">
        <f t="shared" si="13269"/>
        <v>1</v>
      </c>
      <c r="AR1149" s="51" t="str">
        <f t="shared" ref="AR1149" si="13863">IF(COUNTIF(Codificacion2,CONCATENATE(AM1149,"_VAL_",AB1149))&gt;1,"Empate","")</f>
        <v>Empate</v>
      </c>
      <c r="AS1149" s="63" t="str">
        <f t="shared" si="13515"/>
        <v/>
      </c>
      <c r="AT1149" s="59" t="str">
        <f t="shared" si="13271"/>
        <v>ALI_25_SEG_2_</v>
      </c>
      <c r="AU1149" s="63">
        <f t="shared" ref="AU1149" si="13864">IF(AND(COUNTIF(Codificacion3,AT1149)&lt;AO1149),1,COUNTIF(Codificacion3,AT1149))</f>
        <v>1</v>
      </c>
      <c r="AV1149" s="62" t="str">
        <f t="shared" si="13273"/>
        <v>No Seleccionada</v>
      </c>
      <c r="AW1149" s="53"/>
      <c r="AX1149" s="51" t="str">
        <f t="shared" si="13274"/>
        <v>ALI_25_SEG_2VERDADERO</v>
      </c>
      <c r="AY1149" s="51">
        <f t="shared" si="13255"/>
        <v>3</v>
      </c>
      <c r="AZ1149" s="64" t="b">
        <f t="shared" si="13275"/>
        <v>0</v>
      </c>
    </row>
    <row r="1150" spans="1:52" x14ac:dyDescent="0.2">
      <c r="A1150" s="50" t="b">
        <f t="shared" si="13218"/>
        <v>0</v>
      </c>
      <c r="B1150" s="51" t="s">
        <v>136</v>
      </c>
      <c r="C1150" s="52">
        <v>25</v>
      </c>
      <c r="D1150" s="52">
        <f t="shared" ref="D1150" si="13865">IF(ISERROR(VLOOKUP(E1150,Proveedores,2,FALSE)),"",VLOOKUP(E1150,Proveedores,2,FALSE))</f>
        <v>2088</v>
      </c>
      <c r="E1150" s="53" t="s">
        <v>137</v>
      </c>
      <c r="F1150" s="54">
        <v>48</v>
      </c>
      <c r="G1150" s="53" t="s">
        <v>56</v>
      </c>
      <c r="H1150" s="53" t="s">
        <v>60</v>
      </c>
      <c r="I1150" s="52">
        <v>3</v>
      </c>
      <c r="J1150" s="53" t="s">
        <v>58</v>
      </c>
      <c r="K1150" s="55">
        <v>44835</v>
      </c>
      <c r="L1150" s="56">
        <v>6297</v>
      </c>
      <c r="M1150" s="56">
        <v>8016</v>
      </c>
      <c r="N1150" s="56">
        <v>3785</v>
      </c>
      <c r="O1150" s="56">
        <v>411</v>
      </c>
      <c r="P1150" s="57">
        <v>570</v>
      </c>
      <c r="Q1150" s="58">
        <v>0.2154385964912281</v>
      </c>
      <c r="R1150" s="57">
        <v>447.2</v>
      </c>
      <c r="S1150" s="57">
        <v>949</v>
      </c>
      <c r="T1150" s="58">
        <v>0.21517386722866183</v>
      </c>
      <c r="U1150" s="57">
        <v>744.8</v>
      </c>
      <c r="V1150" s="57">
        <v>949</v>
      </c>
      <c r="W1150" s="58">
        <v>0.21517386722866183</v>
      </c>
      <c r="X1150" s="57">
        <v>744.8</v>
      </c>
      <c r="Y1150" s="57">
        <v>949</v>
      </c>
      <c r="Z1150" s="58">
        <v>0.21517386722866183</v>
      </c>
      <c r="AA1150" s="57">
        <v>744.8</v>
      </c>
      <c r="AB1150" s="57">
        <v>11911516</v>
      </c>
      <c r="AC1150" s="53" t="str">
        <f t="shared" si="13257"/>
        <v>Registro Valido</v>
      </c>
      <c r="AD1150" s="57">
        <f t="shared" ref="AD1150" si="13866">IF(OR(ISERROR(VLOOKUP(CONCATENATE("ALI_",$C1150,"_SEG_",$I1150,"_PROV_",$D1150),Catalogo_Precios,AD$8,FALSE)),L1150=0),0,VLOOKUP(CONCATENATE("ALI_",$C1150,"_SEG_",$I1150,"_PROV_",$D1150),Catalogo_Precios,AD$8,FALSE))</f>
        <v>570</v>
      </c>
      <c r="AE1150" s="57">
        <f t="shared" ref="AE1150" si="13867">IF(OR(ISERROR(VLOOKUP(CONCATENATE("ALI_",$C1150,"_SEG_",$I1150,"_PROV_",$D1150),Catalogo_Precios,AE$8,FALSE)),M1150=0),0,VLOOKUP(CONCATENATE("ALI_",$C1150,"_SEG_",$I1150,"_PROV_",$D1150),Catalogo_Precios,AE$8,FALSE))</f>
        <v>949</v>
      </c>
      <c r="AF1150" s="57">
        <f t="shared" ref="AF1150" si="13868">IF(OR(ISERROR(VLOOKUP(CONCATENATE("ALI_",$C1150,"_SEG_",$I1150,"_PROV_",$D1150),Catalogo_Precios,AF$8,FALSE)),N1150=0),0,VLOOKUP(CONCATENATE("ALI_",$C1150,"_SEG_",$I1150,"_PROV_",$D1150),Catalogo_Precios,AF$8,FALSE))</f>
        <v>949</v>
      </c>
      <c r="AG1150" s="57">
        <f t="shared" ref="AG1150" si="13869">IF(OR(ISERROR(VLOOKUP(CONCATENATE("ALI_",$C1150,"_SEG_",$I1150,"_PROV_",$D1150),Catalogo_Precios,AG$8,FALSE)),O1150=0),0,VLOOKUP(CONCATENATE("ALI_",$C1150,"_SEG_",$I1150,"_PROV_",$D1150),Catalogo_Precios,AG$8,FALSE))</f>
        <v>949</v>
      </c>
      <c r="AH1150" s="57">
        <f t="shared" ref="AH1150" si="13870">IF(OR(ISERROR(VLOOKUP(CONCATENATE("ALI_",$C1150,"_SEG_",$I1150,"_PROV_",$D1150),Catalogo_Precios,AH$8,FALSE)),L1150=0),0,VLOOKUP(CONCATENATE("ALI_",$C1150,"_SEG_",$I1150,"_PROV_",$D1150),Catalogo_Precios,AH$8,FALSE))</f>
        <v>559</v>
      </c>
      <c r="AI1150" s="57">
        <f t="shared" ref="AI1150" si="13871">IF(OR(ISERROR(VLOOKUP(CONCATENATE("ALI_",$C1150,"_SEG_",$I1150,"_PROV_",$D1150),Catalogo_Precios,AI$8,FALSE)),M1150=0),0,VLOOKUP(CONCATENATE("ALI_",$C1150,"_SEG_",$I1150,"_PROV_",$D1150),Catalogo_Precios,AI$8,FALSE))</f>
        <v>931</v>
      </c>
      <c r="AJ1150" s="57">
        <f t="shared" ref="AJ1150" si="13872">IF(OR(ISERROR(VLOOKUP(CONCATENATE("ALI_",$C1150,"_SEG_",$I1150,"_PROV_",$D1150),Catalogo_Precios,AJ$8,FALSE)),N1150=0),0,VLOOKUP(CONCATENATE("ALI_",$C1150,"_SEG_",$I1150,"_PROV_",$D1150),Catalogo_Precios,AJ$8,FALSE))</f>
        <v>931</v>
      </c>
      <c r="AK1150" s="57">
        <f t="shared" ref="AK1150" si="13873">IF(OR(ISERROR(VLOOKUP(CONCATENATE("ALI_",$C1150,"_SEG_",$I1150,"_PROV_",$D1150),Catalogo_Precios,AK$8,FALSE)),O1150=0),0,VLOOKUP(CONCATENATE("ALI_",$C1150,"_SEG_",$I1150,"_PROV_",$D1150),Catalogo_Precios,AK$8,FALSE))</f>
        <v>931</v>
      </c>
      <c r="AL1150" s="53"/>
      <c r="AM1150" s="59" t="str">
        <f t="shared" si="13266"/>
        <v>ALI_25_SEG_3</v>
      </c>
      <c r="AN1150" s="59" t="str">
        <f t="shared" si="13267"/>
        <v>ALI_25_SEG_3_VAL_11911516</v>
      </c>
      <c r="AO1150" s="60">
        <f t="shared" ref="AO1150" si="13874">IF(OR(AB1150="",AB1150=0),0,COUNTIF(Codificacion,AM1150))</f>
        <v>6</v>
      </c>
      <c r="AP1150" s="61">
        <f t="array" ref="AP1150">MIN(IF(Codificacion=AM1150,Total_Cotizacion,""))</f>
        <v>11911516</v>
      </c>
      <c r="AQ1150" s="62" t="b">
        <f t="shared" si="13269"/>
        <v>1</v>
      </c>
      <c r="AR1150" s="51" t="str">
        <f t="shared" ref="AR1150" si="13875">IF(COUNTIF(Codificacion2,CONCATENATE(AM1150,"_VAL_",AB1150))&gt;1,"Empate","")</f>
        <v>Empate</v>
      </c>
      <c r="AS1150" s="63" t="str">
        <f t="shared" si="13515"/>
        <v/>
      </c>
      <c r="AT1150" s="59" t="str">
        <f t="shared" si="13271"/>
        <v>ALI_25_SEG_3_</v>
      </c>
      <c r="AU1150" s="63">
        <f t="shared" ref="AU1150" si="13876">IF(AND(COUNTIF(Codificacion3,AT1150)&lt;AO1150),1,COUNTIF(Codificacion3,AT1150))</f>
        <v>1</v>
      </c>
      <c r="AV1150" s="62" t="str">
        <f t="shared" si="13273"/>
        <v>No Seleccionada</v>
      </c>
      <c r="AW1150" s="53"/>
      <c r="AX1150" s="51" t="str">
        <f t="shared" si="13274"/>
        <v>ALI_25_SEG_3VERDADERO</v>
      </c>
      <c r="AY1150" s="51">
        <f t="shared" si="13255"/>
        <v>3</v>
      </c>
      <c r="AZ1150" s="64" t="b">
        <f t="shared" si="13275"/>
        <v>0</v>
      </c>
    </row>
    <row r="1151" spans="1:52" x14ac:dyDescent="0.2">
      <c r="A1151" s="50" t="b">
        <f t="shared" si="13218"/>
        <v>0</v>
      </c>
      <c r="B1151" s="51" t="s">
        <v>136</v>
      </c>
      <c r="C1151" s="52">
        <v>25</v>
      </c>
      <c r="D1151" s="52">
        <f t="shared" ref="D1151" si="13877">IF(ISERROR(VLOOKUP(E1151,Proveedores,2,FALSE)),"",VLOOKUP(E1151,Proveedores,2,FALSE))</f>
        <v>2088</v>
      </c>
      <c r="E1151" s="53" t="s">
        <v>137</v>
      </c>
      <c r="F1151" s="54">
        <v>49</v>
      </c>
      <c r="G1151" s="53" t="s">
        <v>56</v>
      </c>
      <c r="H1151" s="53" t="s">
        <v>60</v>
      </c>
      <c r="I1151" s="52">
        <v>4</v>
      </c>
      <c r="J1151" s="53" t="s">
        <v>58</v>
      </c>
      <c r="K1151" s="55">
        <v>44835</v>
      </c>
      <c r="L1151" s="56">
        <v>6710</v>
      </c>
      <c r="M1151" s="56">
        <v>8540</v>
      </c>
      <c r="N1151" s="56">
        <v>4032</v>
      </c>
      <c r="O1151" s="56">
        <v>439</v>
      </c>
      <c r="P1151" s="57">
        <v>570</v>
      </c>
      <c r="Q1151" s="58">
        <v>0.2154385964912281</v>
      </c>
      <c r="R1151" s="57">
        <v>447.2</v>
      </c>
      <c r="S1151" s="57">
        <v>949</v>
      </c>
      <c r="T1151" s="58">
        <v>0.21517386722866183</v>
      </c>
      <c r="U1151" s="57">
        <v>744.8</v>
      </c>
      <c r="V1151" s="57">
        <v>949</v>
      </c>
      <c r="W1151" s="58">
        <v>0.21517386722866183</v>
      </c>
      <c r="X1151" s="57">
        <v>744.8</v>
      </c>
      <c r="Y1151" s="57">
        <v>949</v>
      </c>
      <c r="Z1151" s="58">
        <v>0.21517386722866183</v>
      </c>
      <c r="AA1151" s="57">
        <v>744.8</v>
      </c>
      <c r="AB1151" s="57">
        <v>12691304.799999999</v>
      </c>
      <c r="AC1151" s="53" t="str">
        <f t="shared" si="13257"/>
        <v>Registro Valido</v>
      </c>
      <c r="AD1151" s="57">
        <f t="shared" ref="AD1151" si="13878">IF(OR(ISERROR(VLOOKUP(CONCATENATE("ALI_",$C1151,"_SEG_",$I1151,"_PROV_",$D1151),Catalogo_Precios,AD$8,FALSE)),L1151=0),0,VLOOKUP(CONCATENATE("ALI_",$C1151,"_SEG_",$I1151,"_PROV_",$D1151),Catalogo_Precios,AD$8,FALSE))</f>
        <v>570</v>
      </c>
      <c r="AE1151" s="57">
        <f t="shared" ref="AE1151" si="13879">IF(OR(ISERROR(VLOOKUP(CONCATENATE("ALI_",$C1151,"_SEG_",$I1151,"_PROV_",$D1151),Catalogo_Precios,AE$8,FALSE)),M1151=0),0,VLOOKUP(CONCATENATE("ALI_",$C1151,"_SEG_",$I1151,"_PROV_",$D1151),Catalogo_Precios,AE$8,FALSE))</f>
        <v>949</v>
      </c>
      <c r="AF1151" s="57">
        <f t="shared" ref="AF1151" si="13880">IF(OR(ISERROR(VLOOKUP(CONCATENATE("ALI_",$C1151,"_SEG_",$I1151,"_PROV_",$D1151),Catalogo_Precios,AF$8,FALSE)),N1151=0),0,VLOOKUP(CONCATENATE("ALI_",$C1151,"_SEG_",$I1151,"_PROV_",$D1151),Catalogo_Precios,AF$8,FALSE))</f>
        <v>949</v>
      </c>
      <c r="AG1151" s="57">
        <f t="shared" ref="AG1151" si="13881">IF(OR(ISERROR(VLOOKUP(CONCATENATE("ALI_",$C1151,"_SEG_",$I1151,"_PROV_",$D1151),Catalogo_Precios,AG$8,FALSE)),O1151=0),0,VLOOKUP(CONCATENATE("ALI_",$C1151,"_SEG_",$I1151,"_PROV_",$D1151),Catalogo_Precios,AG$8,FALSE))</f>
        <v>949</v>
      </c>
      <c r="AH1151" s="57">
        <f t="shared" ref="AH1151" si="13882">IF(OR(ISERROR(VLOOKUP(CONCATENATE("ALI_",$C1151,"_SEG_",$I1151,"_PROV_",$D1151),Catalogo_Precios,AH$8,FALSE)),L1151=0),0,VLOOKUP(CONCATENATE("ALI_",$C1151,"_SEG_",$I1151,"_PROV_",$D1151),Catalogo_Precios,AH$8,FALSE))</f>
        <v>559</v>
      </c>
      <c r="AI1151" s="57">
        <f t="shared" ref="AI1151" si="13883">IF(OR(ISERROR(VLOOKUP(CONCATENATE("ALI_",$C1151,"_SEG_",$I1151,"_PROV_",$D1151),Catalogo_Precios,AI$8,FALSE)),M1151=0),0,VLOOKUP(CONCATENATE("ALI_",$C1151,"_SEG_",$I1151,"_PROV_",$D1151),Catalogo_Precios,AI$8,FALSE))</f>
        <v>931</v>
      </c>
      <c r="AJ1151" s="57">
        <f t="shared" ref="AJ1151" si="13884">IF(OR(ISERROR(VLOOKUP(CONCATENATE("ALI_",$C1151,"_SEG_",$I1151,"_PROV_",$D1151),Catalogo_Precios,AJ$8,FALSE)),N1151=0),0,VLOOKUP(CONCATENATE("ALI_",$C1151,"_SEG_",$I1151,"_PROV_",$D1151),Catalogo_Precios,AJ$8,FALSE))</f>
        <v>931</v>
      </c>
      <c r="AK1151" s="57">
        <f t="shared" ref="AK1151" si="13885">IF(OR(ISERROR(VLOOKUP(CONCATENATE("ALI_",$C1151,"_SEG_",$I1151,"_PROV_",$D1151),Catalogo_Precios,AK$8,FALSE)),O1151=0),0,VLOOKUP(CONCATENATE("ALI_",$C1151,"_SEG_",$I1151,"_PROV_",$D1151),Catalogo_Precios,AK$8,FALSE))</f>
        <v>931</v>
      </c>
      <c r="AL1151" s="53"/>
      <c r="AM1151" s="59" t="str">
        <f t="shared" si="13266"/>
        <v>ALI_25_SEG_4</v>
      </c>
      <c r="AN1151" s="59" t="str">
        <f t="shared" si="13267"/>
        <v>ALI_25_SEG_4_VAL_12691304.8</v>
      </c>
      <c r="AO1151" s="60">
        <f t="shared" ref="AO1151" si="13886">IF(OR(AB1151="",AB1151=0),0,COUNTIF(Codificacion,AM1151))</f>
        <v>5</v>
      </c>
      <c r="AP1151" s="61">
        <f t="array" ref="AP1151">MIN(IF(Codificacion=AM1151,Total_Cotizacion,""))</f>
        <v>12691304.799999999</v>
      </c>
      <c r="AQ1151" s="62" t="b">
        <f t="shared" si="13269"/>
        <v>1</v>
      </c>
      <c r="AR1151" s="51" t="str">
        <f t="shared" ref="AR1151" si="13887">IF(COUNTIF(Codificacion2,CONCATENATE(AM1151,"_VAL_",AB1151))&gt;1,"Empate","")</f>
        <v>Empate</v>
      </c>
      <c r="AS1151" s="63" t="str">
        <f t="shared" si="13515"/>
        <v/>
      </c>
      <c r="AT1151" s="59" t="str">
        <f t="shared" si="13271"/>
        <v>ALI_25_SEG_4_</v>
      </c>
      <c r="AU1151" s="63">
        <f t="shared" ref="AU1151" si="13888">IF(AND(COUNTIF(Codificacion3,AT1151)&lt;AO1151),1,COUNTIF(Codificacion3,AT1151))</f>
        <v>1</v>
      </c>
      <c r="AV1151" s="62" t="str">
        <f t="shared" si="13273"/>
        <v>No Seleccionada</v>
      </c>
      <c r="AW1151" s="53"/>
      <c r="AX1151" s="51" t="str">
        <f t="shared" si="13274"/>
        <v>ALI_25_SEG_4VERDADERO</v>
      </c>
      <c r="AY1151" s="51">
        <f t="shared" si="13255"/>
        <v>2</v>
      </c>
      <c r="AZ1151" s="64" t="b">
        <f t="shared" si="13275"/>
        <v>0</v>
      </c>
    </row>
    <row r="1152" spans="1:52" x14ac:dyDescent="0.2">
      <c r="A1152" s="50" t="b">
        <f t="shared" si="13218"/>
        <v>0</v>
      </c>
      <c r="B1152" s="51" t="s">
        <v>136</v>
      </c>
      <c r="C1152" s="52">
        <v>25</v>
      </c>
      <c r="D1152" s="52">
        <f t="shared" ref="D1152" si="13889">IF(ISERROR(VLOOKUP(E1152,Proveedores,2,FALSE)),"",VLOOKUP(E1152,Proveedores,2,FALSE))</f>
        <v>2088</v>
      </c>
      <c r="E1152" s="53" t="s">
        <v>137</v>
      </c>
      <c r="F1152" s="54">
        <v>50</v>
      </c>
      <c r="G1152" s="53" t="s">
        <v>56</v>
      </c>
      <c r="H1152" s="53" t="s">
        <v>60</v>
      </c>
      <c r="I1152" s="52">
        <v>5</v>
      </c>
      <c r="J1152" s="53" t="s">
        <v>58</v>
      </c>
      <c r="K1152" s="55">
        <v>44835</v>
      </c>
      <c r="L1152" s="56">
        <v>6237</v>
      </c>
      <c r="M1152" s="56">
        <v>7940</v>
      </c>
      <c r="N1152" s="56">
        <v>3749</v>
      </c>
      <c r="O1152" s="56">
        <v>407</v>
      </c>
      <c r="P1152" s="57">
        <v>570</v>
      </c>
      <c r="Q1152" s="58">
        <v>0.2154385964912281</v>
      </c>
      <c r="R1152" s="57">
        <v>447.2</v>
      </c>
      <c r="S1152" s="57">
        <v>949</v>
      </c>
      <c r="T1152" s="58">
        <v>0.21517386722866183</v>
      </c>
      <c r="U1152" s="57">
        <v>744.8</v>
      </c>
      <c r="V1152" s="57">
        <v>949</v>
      </c>
      <c r="W1152" s="58">
        <v>0.21517386722866183</v>
      </c>
      <c r="X1152" s="57">
        <v>744.8</v>
      </c>
      <c r="Y1152" s="57">
        <v>949</v>
      </c>
      <c r="Z1152" s="58">
        <v>0.21517386722866183</v>
      </c>
      <c r="AA1152" s="57">
        <v>744.8</v>
      </c>
      <c r="AB1152" s="57">
        <v>11798287.199999999</v>
      </c>
      <c r="AC1152" s="53" t="str">
        <f t="shared" si="13257"/>
        <v>Registro Valido</v>
      </c>
      <c r="AD1152" s="57">
        <f t="shared" ref="AD1152" si="13890">IF(OR(ISERROR(VLOOKUP(CONCATENATE("ALI_",$C1152,"_SEG_",$I1152,"_PROV_",$D1152),Catalogo_Precios,AD$8,FALSE)),L1152=0),0,VLOOKUP(CONCATENATE("ALI_",$C1152,"_SEG_",$I1152,"_PROV_",$D1152),Catalogo_Precios,AD$8,FALSE))</f>
        <v>570</v>
      </c>
      <c r="AE1152" s="57">
        <f t="shared" ref="AE1152" si="13891">IF(OR(ISERROR(VLOOKUP(CONCATENATE("ALI_",$C1152,"_SEG_",$I1152,"_PROV_",$D1152),Catalogo_Precios,AE$8,FALSE)),M1152=0),0,VLOOKUP(CONCATENATE("ALI_",$C1152,"_SEG_",$I1152,"_PROV_",$D1152),Catalogo_Precios,AE$8,FALSE))</f>
        <v>949</v>
      </c>
      <c r="AF1152" s="57">
        <f t="shared" ref="AF1152" si="13892">IF(OR(ISERROR(VLOOKUP(CONCATENATE("ALI_",$C1152,"_SEG_",$I1152,"_PROV_",$D1152),Catalogo_Precios,AF$8,FALSE)),N1152=0),0,VLOOKUP(CONCATENATE("ALI_",$C1152,"_SEG_",$I1152,"_PROV_",$D1152),Catalogo_Precios,AF$8,FALSE))</f>
        <v>949</v>
      </c>
      <c r="AG1152" s="57">
        <f t="shared" ref="AG1152" si="13893">IF(OR(ISERROR(VLOOKUP(CONCATENATE("ALI_",$C1152,"_SEG_",$I1152,"_PROV_",$D1152),Catalogo_Precios,AG$8,FALSE)),O1152=0),0,VLOOKUP(CONCATENATE("ALI_",$C1152,"_SEG_",$I1152,"_PROV_",$D1152),Catalogo_Precios,AG$8,FALSE))</f>
        <v>949</v>
      </c>
      <c r="AH1152" s="57">
        <f t="shared" ref="AH1152" si="13894">IF(OR(ISERROR(VLOOKUP(CONCATENATE("ALI_",$C1152,"_SEG_",$I1152,"_PROV_",$D1152),Catalogo_Precios,AH$8,FALSE)),L1152=0),0,VLOOKUP(CONCATENATE("ALI_",$C1152,"_SEG_",$I1152,"_PROV_",$D1152),Catalogo_Precios,AH$8,FALSE))</f>
        <v>559</v>
      </c>
      <c r="AI1152" s="57">
        <f t="shared" ref="AI1152" si="13895">IF(OR(ISERROR(VLOOKUP(CONCATENATE("ALI_",$C1152,"_SEG_",$I1152,"_PROV_",$D1152),Catalogo_Precios,AI$8,FALSE)),M1152=0),0,VLOOKUP(CONCATENATE("ALI_",$C1152,"_SEG_",$I1152,"_PROV_",$D1152),Catalogo_Precios,AI$8,FALSE))</f>
        <v>931</v>
      </c>
      <c r="AJ1152" s="57">
        <f t="shared" ref="AJ1152" si="13896">IF(OR(ISERROR(VLOOKUP(CONCATENATE("ALI_",$C1152,"_SEG_",$I1152,"_PROV_",$D1152),Catalogo_Precios,AJ$8,FALSE)),N1152=0),0,VLOOKUP(CONCATENATE("ALI_",$C1152,"_SEG_",$I1152,"_PROV_",$D1152),Catalogo_Precios,AJ$8,FALSE))</f>
        <v>931</v>
      </c>
      <c r="AK1152" s="57">
        <f t="shared" ref="AK1152" si="13897">IF(OR(ISERROR(VLOOKUP(CONCATENATE("ALI_",$C1152,"_SEG_",$I1152,"_PROV_",$D1152),Catalogo_Precios,AK$8,FALSE)),O1152=0),0,VLOOKUP(CONCATENATE("ALI_",$C1152,"_SEG_",$I1152,"_PROV_",$D1152),Catalogo_Precios,AK$8,FALSE))</f>
        <v>931</v>
      </c>
      <c r="AL1152" s="53"/>
      <c r="AM1152" s="59" t="str">
        <f t="shared" si="13266"/>
        <v>ALI_25_SEG_5</v>
      </c>
      <c r="AN1152" s="59" t="str">
        <f t="shared" si="13267"/>
        <v>ALI_25_SEG_5_VAL_11798287.2</v>
      </c>
      <c r="AO1152" s="60">
        <f t="shared" ref="AO1152" si="13898">IF(OR(AB1152="",AB1152=0),0,COUNTIF(Codificacion,AM1152))</f>
        <v>5</v>
      </c>
      <c r="AP1152" s="61">
        <f t="array" ref="AP1152">MIN(IF(Codificacion=AM1152,Total_Cotizacion,""))</f>
        <v>11798287.199999999</v>
      </c>
      <c r="AQ1152" s="62" t="b">
        <f t="shared" si="13269"/>
        <v>1</v>
      </c>
      <c r="AR1152" s="51" t="str">
        <f t="shared" ref="AR1152" si="13899">IF(COUNTIF(Codificacion2,CONCATENATE(AM1152,"_VAL_",AB1152))&gt;1,"Empate","")</f>
        <v>Empate</v>
      </c>
      <c r="AS1152" s="63" t="str">
        <f t="shared" si="13515"/>
        <v/>
      </c>
      <c r="AT1152" s="59" t="str">
        <f t="shared" si="13271"/>
        <v>ALI_25_SEG_5_</v>
      </c>
      <c r="AU1152" s="63">
        <f t="shared" ref="AU1152" si="13900">IF(AND(COUNTIF(Codificacion3,AT1152)&lt;AO1152),1,COUNTIF(Codificacion3,AT1152))</f>
        <v>1</v>
      </c>
      <c r="AV1152" s="62" t="str">
        <f t="shared" si="13273"/>
        <v>No Seleccionada</v>
      </c>
      <c r="AW1152" s="53"/>
      <c r="AX1152" s="51" t="str">
        <f t="shared" si="13274"/>
        <v>ALI_25_SEG_5VERDADERO</v>
      </c>
      <c r="AY1152" s="51">
        <f t="shared" si="13255"/>
        <v>2</v>
      </c>
      <c r="AZ1152" s="64" t="b">
        <f t="shared" si="13275"/>
        <v>0</v>
      </c>
    </row>
    <row r="1153" spans="1:52" x14ac:dyDescent="0.2">
      <c r="A1153" s="50" t="b">
        <f t="shared" si="13218"/>
        <v>0</v>
      </c>
      <c r="B1153" s="51" t="s">
        <v>136</v>
      </c>
      <c r="C1153" s="52">
        <v>25</v>
      </c>
      <c r="D1153" s="52">
        <f t="shared" ref="D1153" si="13901">IF(ISERROR(VLOOKUP(E1153,Proveedores,2,FALSE)),"",VLOOKUP(E1153,Proveedores,2,FALSE))</f>
        <v>2088</v>
      </c>
      <c r="E1153" s="53" t="s">
        <v>137</v>
      </c>
      <c r="F1153" s="54">
        <v>51</v>
      </c>
      <c r="G1153" s="53" t="s">
        <v>56</v>
      </c>
      <c r="H1153" s="53" t="s">
        <v>60</v>
      </c>
      <c r="I1153" s="52">
        <v>6</v>
      </c>
      <c r="J1153" s="53" t="s">
        <v>58</v>
      </c>
      <c r="K1153" s="55">
        <v>44835</v>
      </c>
      <c r="L1153" s="56">
        <v>6751</v>
      </c>
      <c r="M1153" s="56">
        <v>8594</v>
      </c>
      <c r="N1153" s="56">
        <v>4057</v>
      </c>
      <c r="O1153" s="56">
        <v>441</v>
      </c>
      <c r="P1153" s="57">
        <v>570</v>
      </c>
      <c r="Q1153" s="58">
        <v>0.2154385964912281</v>
      </c>
      <c r="R1153" s="57">
        <v>447.2</v>
      </c>
      <c r="S1153" s="57">
        <v>949</v>
      </c>
      <c r="T1153" s="58">
        <v>0.21517386722866183</v>
      </c>
      <c r="U1153" s="57">
        <v>744.8</v>
      </c>
      <c r="V1153" s="57">
        <v>949</v>
      </c>
      <c r="W1153" s="58">
        <v>0.21517386722866183</v>
      </c>
      <c r="X1153" s="57">
        <v>744.8</v>
      </c>
      <c r="Y1153" s="57">
        <v>949</v>
      </c>
      <c r="Z1153" s="58">
        <v>0.21517386722866183</v>
      </c>
      <c r="AA1153" s="57">
        <v>744.8</v>
      </c>
      <c r="AB1153" s="57">
        <v>12769968.799999999</v>
      </c>
      <c r="AC1153" s="53" t="str">
        <f t="shared" si="13257"/>
        <v>Registro Valido</v>
      </c>
      <c r="AD1153" s="57">
        <f t="shared" ref="AD1153" si="13902">IF(OR(ISERROR(VLOOKUP(CONCATENATE("ALI_",$C1153,"_SEG_",$I1153,"_PROV_",$D1153),Catalogo_Precios,AD$8,FALSE)),L1153=0),0,VLOOKUP(CONCATENATE("ALI_",$C1153,"_SEG_",$I1153,"_PROV_",$D1153),Catalogo_Precios,AD$8,FALSE))</f>
        <v>570</v>
      </c>
      <c r="AE1153" s="57">
        <f t="shared" ref="AE1153" si="13903">IF(OR(ISERROR(VLOOKUP(CONCATENATE("ALI_",$C1153,"_SEG_",$I1153,"_PROV_",$D1153),Catalogo_Precios,AE$8,FALSE)),M1153=0),0,VLOOKUP(CONCATENATE("ALI_",$C1153,"_SEG_",$I1153,"_PROV_",$D1153),Catalogo_Precios,AE$8,FALSE))</f>
        <v>949</v>
      </c>
      <c r="AF1153" s="57">
        <f t="shared" ref="AF1153" si="13904">IF(OR(ISERROR(VLOOKUP(CONCATENATE("ALI_",$C1153,"_SEG_",$I1153,"_PROV_",$D1153),Catalogo_Precios,AF$8,FALSE)),N1153=0),0,VLOOKUP(CONCATENATE("ALI_",$C1153,"_SEG_",$I1153,"_PROV_",$D1153),Catalogo_Precios,AF$8,FALSE))</f>
        <v>949</v>
      </c>
      <c r="AG1153" s="57">
        <f t="shared" ref="AG1153" si="13905">IF(OR(ISERROR(VLOOKUP(CONCATENATE("ALI_",$C1153,"_SEG_",$I1153,"_PROV_",$D1153),Catalogo_Precios,AG$8,FALSE)),O1153=0),0,VLOOKUP(CONCATENATE("ALI_",$C1153,"_SEG_",$I1153,"_PROV_",$D1153),Catalogo_Precios,AG$8,FALSE))</f>
        <v>949</v>
      </c>
      <c r="AH1153" s="57">
        <f t="shared" ref="AH1153" si="13906">IF(OR(ISERROR(VLOOKUP(CONCATENATE("ALI_",$C1153,"_SEG_",$I1153,"_PROV_",$D1153),Catalogo_Precios,AH$8,FALSE)),L1153=0),0,VLOOKUP(CONCATENATE("ALI_",$C1153,"_SEG_",$I1153,"_PROV_",$D1153),Catalogo_Precios,AH$8,FALSE))</f>
        <v>559</v>
      </c>
      <c r="AI1153" s="57">
        <f t="shared" ref="AI1153" si="13907">IF(OR(ISERROR(VLOOKUP(CONCATENATE("ALI_",$C1153,"_SEG_",$I1153,"_PROV_",$D1153),Catalogo_Precios,AI$8,FALSE)),M1153=0),0,VLOOKUP(CONCATENATE("ALI_",$C1153,"_SEG_",$I1153,"_PROV_",$D1153),Catalogo_Precios,AI$8,FALSE))</f>
        <v>931</v>
      </c>
      <c r="AJ1153" s="57">
        <f t="shared" ref="AJ1153" si="13908">IF(OR(ISERROR(VLOOKUP(CONCATENATE("ALI_",$C1153,"_SEG_",$I1153,"_PROV_",$D1153),Catalogo_Precios,AJ$8,FALSE)),N1153=0),0,VLOOKUP(CONCATENATE("ALI_",$C1153,"_SEG_",$I1153,"_PROV_",$D1153),Catalogo_Precios,AJ$8,FALSE))</f>
        <v>931</v>
      </c>
      <c r="AK1153" s="57">
        <f t="shared" ref="AK1153" si="13909">IF(OR(ISERROR(VLOOKUP(CONCATENATE("ALI_",$C1153,"_SEG_",$I1153,"_PROV_",$D1153),Catalogo_Precios,AK$8,FALSE)),O1153=0),0,VLOOKUP(CONCATENATE("ALI_",$C1153,"_SEG_",$I1153,"_PROV_",$D1153),Catalogo_Precios,AK$8,FALSE))</f>
        <v>931</v>
      </c>
      <c r="AL1153" s="53"/>
      <c r="AM1153" s="59" t="str">
        <f t="shared" si="13266"/>
        <v>ALI_25_SEG_6</v>
      </c>
      <c r="AN1153" s="59" t="str">
        <f t="shared" si="13267"/>
        <v>ALI_25_SEG_6_VAL_12769968.8</v>
      </c>
      <c r="AO1153" s="60">
        <f t="shared" ref="AO1153" si="13910">IF(OR(AB1153="",AB1153=0),0,COUNTIF(Codificacion,AM1153))</f>
        <v>5</v>
      </c>
      <c r="AP1153" s="61">
        <f t="array" ref="AP1153">MIN(IF(Codificacion=AM1153,Total_Cotizacion,""))</f>
        <v>12769968.799999999</v>
      </c>
      <c r="AQ1153" s="62" t="b">
        <f t="shared" si="13269"/>
        <v>1</v>
      </c>
      <c r="AR1153" s="51" t="str">
        <f t="shared" ref="AR1153" si="13911">IF(COUNTIF(Codificacion2,CONCATENATE(AM1153,"_VAL_",AB1153))&gt;1,"Empate","")</f>
        <v>Empate</v>
      </c>
      <c r="AS1153" s="63" t="str">
        <f t="shared" si="13515"/>
        <v/>
      </c>
      <c r="AT1153" s="59" t="str">
        <f t="shared" si="13271"/>
        <v>ALI_25_SEG_6_</v>
      </c>
      <c r="AU1153" s="63">
        <f t="shared" ref="AU1153" si="13912">IF(AND(COUNTIF(Codificacion3,AT1153)&lt;AO1153),1,COUNTIF(Codificacion3,AT1153))</f>
        <v>1</v>
      </c>
      <c r="AV1153" s="62" t="str">
        <f t="shared" si="13273"/>
        <v>No Seleccionada</v>
      </c>
      <c r="AW1153" s="53"/>
      <c r="AX1153" s="51" t="str">
        <f t="shared" si="13274"/>
        <v>ALI_25_SEG_6VERDADERO</v>
      </c>
      <c r="AY1153" s="51">
        <f t="shared" si="13255"/>
        <v>2</v>
      </c>
      <c r="AZ1153" s="64" t="b">
        <f t="shared" si="13275"/>
        <v>0</v>
      </c>
    </row>
    <row r="1154" spans="1:52" x14ac:dyDescent="0.2">
      <c r="A1154" s="50" t="b">
        <f t="shared" si="13218"/>
        <v>0</v>
      </c>
      <c r="B1154" s="51" t="s">
        <v>136</v>
      </c>
      <c r="C1154" s="52">
        <v>25</v>
      </c>
      <c r="D1154" s="52">
        <f t="shared" ref="D1154" si="13913">IF(ISERROR(VLOOKUP(E1154,Proveedores,2,FALSE)),"",VLOOKUP(E1154,Proveedores,2,FALSE))</f>
        <v>2088</v>
      </c>
      <c r="E1154" s="53" t="s">
        <v>137</v>
      </c>
      <c r="F1154" s="54">
        <v>52</v>
      </c>
      <c r="G1154" s="53" t="s">
        <v>56</v>
      </c>
      <c r="H1154" s="53" t="s">
        <v>60</v>
      </c>
      <c r="I1154" s="52">
        <v>7</v>
      </c>
      <c r="J1154" s="53" t="s">
        <v>58</v>
      </c>
      <c r="K1154" s="55">
        <v>44835</v>
      </c>
      <c r="L1154" s="56">
        <v>6894</v>
      </c>
      <c r="M1154" s="56">
        <v>8776</v>
      </c>
      <c r="N1154" s="56">
        <v>4144</v>
      </c>
      <c r="O1154" s="56">
        <v>450</v>
      </c>
      <c r="P1154" s="57">
        <v>570</v>
      </c>
      <c r="Q1154" s="58">
        <v>0.2154385964912281</v>
      </c>
      <c r="R1154" s="57">
        <v>447.2</v>
      </c>
      <c r="S1154" s="57">
        <v>949</v>
      </c>
      <c r="T1154" s="58">
        <v>0.21517386722866183</v>
      </c>
      <c r="U1154" s="57">
        <v>744.8</v>
      </c>
      <c r="V1154" s="57">
        <v>949</v>
      </c>
      <c r="W1154" s="58">
        <v>0.21517386722866183</v>
      </c>
      <c r="X1154" s="57">
        <v>744.8</v>
      </c>
      <c r="Y1154" s="57">
        <v>949</v>
      </c>
      <c r="Z1154" s="58">
        <v>0.21517386722866183</v>
      </c>
      <c r="AA1154" s="57">
        <v>744.8</v>
      </c>
      <c r="AB1154" s="57">
        <v>13040972.799999999</v>
      </c>
      <c r="AC1154" s="53" t="str">
        <f t="shared" si="13257"/>
        <v>Registro Valido</v>
      </c>
      <c r="AD1154" s="57">
        <f t="shared" ref="AD1154" si="13914">IF(OR(ISERROR(VLOOKUP(CONCATENATE("ALI_",$C1154,"_SEG_",$I1154,"_PROV_",$D1154),Catalogo_Precios,AD$8,FALSE)),L1154=0),0,VLOOKUP(CONCATENATE("ALI_",$C1154,"_SEG_",$I1154,"_PROV_",$D1154),Catalogo_Precios,AD$8,FALSE))</f>
        <v>570</v>
      </c>
      <c r="AE1154" s="57">
        <f t="shared" ref="AE1154" si="13915">IF(OR(ISERROR(VLOOKUP(CONCATENATE("ALI_",$C1154,"_SEG_",$I1154,"_PROV_",$D1154),Catalogo_Precios,AE$8,FALSE)),M1154=0),0,VLOOKUP(CONCATENATE("ALI_",$C1154,"_SEG_",$I1154,"_PROV_",$D1154),Catalogo_Precios,AE$8,FALSE))</f>
        <v>949</v>
      </c>
      <c r="AF1154" s="57">
        <f t="shared" ref="AF1154" si="13916">IF(OR(ISERROR(VLOOKUP(CONCATENATE("ALI_",$C1154,"_SEG_",$I1154,"_PROV_",$D1154),Catalogo_Precios,AF$8,FALSE)),N1154=0),0,VLOOKUP(CONCATENATE("ALI_",$C1154,"_SEG_",$I1154,"_PROV_",$D1154),Catalogo_Precios,AF$8,FALSE))</f>
        <v>949</v>
      </c>
      <c r="AG1154" s="57">
        <f t="shared" ref="AG1154" si="13917">IF(OR(ISERROR(VLOOKUP(CONCATENATE("ALI_",$C1154,"_SEG_",$I1154,"_PROV_",$D1154),Catalogo_Precios,AG$8,FALSE)),O1154=0),0,VLOOKUP(CONCATENATE("ALI_",$C1154,"_SEG_",$I1154,"_PROV_",$D1154),Catalogo_Precios,AG$8,FALSE))</f>
        <v>949</v>
      </c>
      <c r="AH1154" s="57">
        <f t="shared" ref="AH1154" si="13918">IF(OR(ISERROR(VLOOKUP(CONCATENATE("ALI_",$C1154,"_SEG_",$I1154,"_PROV_",$D1154),Catalogo_Precios,AH$8,FALSE)),L1154=0),0,VLOOKUP(CONCATENATE("ALI_",$C1154,"_SEG_",$I1154,"_PROV_",$D1154),Catalogo_Precios,AH$8,FALSE))</f>
        <v>559</v>
      </c>
      <c r="AI1154" s="57">
        <f t="shared" ref="AI1154" si="13919">IF(OR(ISERROR(VLOOKUP(CONCATENATE("ALI_",$C1154,"_SEG_",$I1154,"_PROV_",$D1154),Catalogo_Precios,AI$8,FALSE)),M1154=0),0,VLOOKUP(CONCATENATE("ALI_",$C1154,"_SEG_",$I1154,"_PROV_",$D1154),Catalogo_Precios,AI$8,FALSE))</f>
        <v>931</v>
      </c>
      <c r="AJ1154" s="57">
        <f t="shared" ref="AJ1154" si="13920">IF(OR(ISERROR(VLOOKUP(CONCATENATE("ALI_",$C1154,"_SEG_",$I1154,"_PROV_",$D1154),Catalogo_Precios,AJ$8,FALSE)),N1154=0),0,VLOOKUP(CONCATENATE("ALI_",$C1154,"_SEG_",$I1154,"_PROV_",$D1154),Catalogo_Precios,AJ$8,FALSE))</f>
        <v>931</v>
      </c>
      <c r="AK1154" s="57">
        <f t="shared" ref="AK1154" si="13921">IF(OR(ISERROR(VLOOKUP(CONCATENATE("ALI_",$C1154,"_SEG_",$I1154,"_PROV_",$D1154),Catalogo_Precios,AK$8,FALSE)),O1154=0),0,VLOOKUP(CONCATENATE("ALI_",$C1154,"_SEG_",$I1154,"_PROV_",$D1154),Catalogo_Precios,AK$8,FALSE))</f>
        <v>931</v>
      </c>
      <c r="AL1154" s="53"/>
      <c r="AM1154" s="59" t="str">
        <f t="shared" si="13266"/>
        <v>ALI_25_SEG_7</v>
      </c>
      <c r="AN1154" s="59" t="str">
        <f t="shared" si="13267"/>
        <v>ALI_25_SEG_7_VAL_13040972.8</v>
      </c>
      <c r="AO1154" s="60">
        <f t="shared" ref="AO1154" si="13922">IF(OR(AB1154="",AB1154=0),0,COUNTIF(Codificacion,AM1154))</f>
        <v>5</v>
      </c>
      <c r="AP1154" s="61">
        <f t="array" ref="AP1154">MIN(IF(Codificacion=AM1154,Total_Cotizacion,""))</f>
        <v>13040972.799999999</v>
      </c>
      <c r="AQ1154" s="62" t="b">
        <f t="shared" si="13269"/>
        <v>1</v>
      </c>
      <c r="AR1154" s="51" t="str">
        <f t="shared" ref="AR1154" si="13923">IF(COUNTIF(Codificacion2,CONCATENATE(AM1154,"_VAL_",AB1154))&gt;1,"Empate","")</f>
        <v>Empate</v>
      </c>
      <c r="AS1154" s="63" t="str">
        <f t="shared" si="13515"/>
        <v/>
      </c>
      <c r="AT1154" s="59" t="str">
        <f t="shared" si="13271"/>
        <v>ALI_25_SEG_7_</v>
      </c>
      <c r="AU1154" s="63">
        <f t="shared" ref="AU1154" si="13924">IF(AND(COUNTIF(Codificacion3,AT1154)&lt;AO1154),1,COUNTIF(Codificacion3,AT1154))</f>
        <v>1</v>
      </c>
      <c r="AV1154" s="62" t="str">
        <f t="shared" si="13273"/>
        <v>No Seleccionada</v>
      </c>
      <c r="AW1154" s="53"/>
      <c r="AX1154" s="51" t="str">
        <f t="shared" si="13274"/>
        <v>ALI_25_SEG_7VERDADERO</v>
      </c>
      <c r="AY1154" s="51">
        <f t="shared" si="13255"/>
        <v>2</v>
      </c>
      <c r="AZ1154" s="64" t="b">
        <f t="shared" si="13275"/>
        <v>0</v>
      </c>
    </row>
    <row r="1155" spans="1:52" x14ac:dyDescent="0.2">
      <c r="A1155" s="50" t="b">
        <f t="shared" si="13218"/>
        <v>0</v>
      </c>
      <c r="B1155" s="51" t="s">
        <v>136</v>
      </c>
      <c r="C1155" s="52">
        <v>25</v>
      </c>
      <c r="D1155" s="52">
        <f t="shared" ref="D1155" si="13925">IF(ISERROR(VLOOKUP(E1155,Proveedores,2,FALSE)),"",VLOOKUP(E1155,Proveedores,2,FALSE))</f>
        <v>2088</v>
      </c>
      <c r="E1155" s="53" t="s">
        <v>137</v>
      </c>
      <c r="F1155" s="54">
        <v>53</v>
      </c>
      <c r="G1155" s="53" t="s">
        <v>56</v>
      </c>
      <c r="H1155" s="53" t="s">
        <v>60</v>
      </c>
      <c r="I1155" s="52">
        <v>8</v>
      </c>
      <c r="J1155" s="53" t="s">
        <v>58</v>
      </c>
      <c r="K1155" s="55">
        <v>44835</v>
      </c>
      <c r="L1155" s="56">
        <v>6654</v>
      </c>
      <c r="M1155" s="56">
        <v>8470</v>
      </c>
      <c r="N1155" s="56">
        <v>4000</v>
      </c>
      <c r="O1155" s="56">
        <v>435</v>
      </c>
      <c r="P1155" s="57">
        <v>570</v>
      </c>
      <c r="Q1155" s="58">
        <v>0.2154385964912281</v>
      </c>
      <c r="R1155" s="57">
        <v>447.2</v>
      </c>
      <c r="S1155" s="57">
        <v>949</v>
      </c>
      <c r="T1155" s="58">
        <v>0.21517386722866183</v>
      </c>
      <c r="U1155" s="57">
        <v>744.8</v>
      </c>
      <c r="V1155" s="57">
        <v>949</v>
      </c>
      <c r="W1155" s="58">
        <v>0.21517386722866183</v>
      </c>
      <c r="X1155" s="57">
        <v>744.8</v>
      </c>
      <c r="Y1155" s="57">
        <v>949</v>
      </c>
      <c r="Z1155" s="58">
        <v>0.21517386722866183</v>
      </c>
      <c r="AA1155" s="57">
        <v>744.8</v>
      </c>
      <c r="AB1155" s="57">
        <v>12587312.800000001</v>
      </c>
      <c r="AC1155" s="53" t="str">
        <f t="shared" si="13257"/>
        <v>Registro Valido</v>
      </c>
      <c r="AD1155" s="57">
        <f t="shared" ref="AD1155" si="13926">IF(OR(ISERROR(VLOOKUP(CONCATENATE("ALI_",$C1155,"_SEG_",$I1155,"_PROV_",$D1155),Catalogo_Precios,AD$8,FALSE)),L1155=0),0,VLOOKUP(CONCATENATE("ALI_",$C1155,"_SEG_",$I1155,"_PROV_",$D1155),Catalogo_Precios,AD$8,FALSE))</f>
        <v>570</v>
      </c>
      <c r="AE1155" s="57">
        <f t="shared" ref="AE1155" si="13927">IF(OR(ISERROR(VLOOKUP(CONCATENATE("ALI_",$C1155,"_SEG_",$I1155,"_PROV_",$D1155),Catalogo_Precios,AE$8,FALSE)),M1155=0),0,VLOOKUP(CONCATENATE("ALI_",$C1155,"_SEG_",$I1155,"_PROV_",$D1155),Catalogo_Precios,AE$8,FALSE))</f>
        <v>949</v>
      </c>
      <c r="AF1155" s="57">
        <f t="shared" ref="AF1155" si="13928">IF(OR(ISERROR(VLOOKUP(CONCATENATE("ALI_",$C1155,"_SEG_",$I1155,"_PROV_",$D1155),Catalogo_Precios,AF$8,FALSE)),N1155=0),0,VLOOKUP(CONCATENATE("ALI_",$C1155,"_SEG_",$I1155,"_PROV_",$D1155),Catalogo_Precios,AF$8,FALSE))</f>
        <v>949</v>
      </c>
      <c r="AG1155" s="57">
        <f t="shared" ref="AG1155" si="13929">IF(OR(ISERROR(VLOOKUP(CONCATENATE("ALI_",$C1155,"_SEG_",$I1155,"_PROV_",$D1155),Catalogo_Precios,AG$8,FALSE)),O1155=0),0,VLOOKUP(CONCATENATE("ALI_",$C1155,"_SEG_",$I1155,"_PROV_",$D1155),Catalogo_Precios,AG$8,FALSE))</f>
        <v>949</v>
      </c>
      <c r="AH1155" s="57">
        <f t="shared" ref="AH1155" si="13930">IF(OR(ISERROR(VLOOKUP(CONCATENATE("ALI_",$C1155,"_SEG_",$I1155,"_PROV_",$D1155),Catalogo_Precios,AH$8,FALSE)),L1155=0),0,VLOOKUP(CONCATENATE("ALI_",$C1155,"_SEG_",$I1155,"_PROV_",$D1155),Catalogo_Precios,AH$8,FALSE))</f>
        <v>559</v>
      </c>
      <c r="AI1155" s="57">
        <f t="shared" ref="AI1155" si="13931">IF(OR(ISERROR(VLOOKUP(CONCATENATE("ALI_",$C1155,"_SEG_",$I1155,"_PROV_",$D1155),Catalogo_Precios,AI$8,FALSE)),M1155=0),0,VLOOKUP(CONCATENATE("ALI_",$C1155,"_SEG_",$I1155,"_PROV_",$D1155),Catalogo_Precios,AI$8,FALSE))</f>
        <v>931</v>
      </c>
      <c r="AJ1155" s="57">
        <f t="shared" ref="AJ1155" si="13932">IF(OR(ISERROR(VLOOKUP(CONCATENATE("ALI_",$C1155,"_SEG_",$I1155,"_PROV_",$D1155),Catalogo_Precios,AJ$8,FALSE)),N1155=0),0,VLOOKUP(CONCATENATE("ALI_",$C1155,"_SEG_",$I1155,"_PROV_",$D1155),Catalogo_Precios,AJ$8,FALSE))</f>
        <v>931</v>
      </c>
      <c r="AK1155" s="57">
        <f t="shared" ref="AK1155" si="13933">IF(OR(ISERROR(VLOOKUP(CONCATENATE("ALI_",$C1155,"_SEG_",$I1155,"_PROV_",$D1155),Catalogo_Precios,AK$8,FALSE)),O1155=0),0,VLOOKUP(CONCATENATE("ALI_",$C1155,"_SEG_",$I1155,"_PROV_",$D1155),Catalogo_Precios,AK$8,FALSE))</f>
        <v>931</v>
      </c>
      <c r="AL1155" s="53"/>
      <c r="AM1155" s="59" t="str">
        <f t="shared" si="13266"/>
        <v>ALI_25_SEG_8</v>
      </c>
      <c r="AN1155" s="59" t="str">
        <f t="shared" si="13267"/>
        <v>ALI_25_SEG_8_VAL_12587312.8</v>
      </c>
      <c r="AO1155" s="60">
        <f t="shared" ref="AO1155" si="13934">IF(OR(AB1155="",AB1155=0),0,COUNTIF(Codificacion,AM1155))</f>
        <v>5</v>
      </c>
      <c r="AP1155" s="61">
        <f t="array" ref="AP1155">MIN(IF(Codificacion=AM1155,Total_Cotizacion,""))</f>
        <v>12587312.800000001</v>
      </c>
      <c r="AQ1155" s="62" t="b">
        <f t="shared" si="13269"/>
        <v>1</v>
      </c>
      <c r="AR1155" s="51" t="str">
        <f t="shared" ref="AR1155" si="13935">IF(COUNTIF(Codificacion2,CONCATENATE(AM1155,"_VAL_",AB1155))&gt;1,"Empate","")</f>
        <v>Empate</v>
      </c>
      <c r="AS1155" s="63" t="str">
        <f t="shared" si="13515"/>
        <v/>
      </c>
      <c r="AT1155" s="59" t="str">
        <f t="shared" si="13271"/>
        <v>ALI_25_SEG_8_</v>
      </c>
      <c r="AU1155" s="63">
        <f t="shared" ref="AU1155" si="13936">IF(AND(COUNTIF(Codificacion3,AT1155)&lt;AO1155),1,COUNTIF(Codificacion3,AT1155))</f>
        <v>1</v>
      </c>
      <c r="AV1155" s="62" t="str">
        <f t="shared" si="13273"/>
        <v>No Seleccionada</v>
      </c>
      <c r="AW1155" s="53"/>
      <c r="AX1155" s="51" t="str">
        <f t="shared" si="13274"/>
        <v>ALI_25_SEG_8VERDADERO</v>
      </c>
      <c r="AY1155" s="51">
        <f t="shared" si="13255"/>
        <v>2</v>
      </c>
      <c r="AZ1155" s="64" t="b">
        <f t="shared" si="13275"/>
        <v>0</v>
      </c>
    </row>
    <row r="1156" spans="1:52" x14ac:dyDescent="0.2">
      <c r="A1156" s="50" t="b">
        <f t="shared" si="13218"/>
        <v>0</v>
      </c>
      <c r="B1156" s="51" t="s">
        <v>136</v>
      </c>
      <c r="C1156" s="52">
        <v>25</v>
      </c>
      <c r="D1156" s="52">
        <f t="shared" ref="D1156" si="13937">IF(ISERROR(VLOOKUP(E1156,Proveedores,2,FALSE)),"",VLOOKUP(E1156,Proveedores,2,FALSE))</f>
        <v>2088</v>
      </c>
      <c r="E1156" s="53" t="s">
        <v>137</v>
      </c>
      <c r="F1156" s="54">
        <v>54</v>
      </c>
      <c r="G1156" s="53" t="s">
        <v>56</v>
      </c>
      <c r="H1156" s="53" t="s">
        <v>60</v>
      </c>
      <c r="I1156" s="52">
        <v>9</v>
      </c>
      <c r="J1156" s="53" t="s">
        <v>58</v>
      </c>
      <c r="K1156" s="55">
        <v>44835</v>
      </c>
      <c r="L1156" s="56">
        <v>6724</v>
      </c>
      <c r="M1156" s="56">
        <v>8560</v>
      </c>
      <c r="N1156" s="56">
        <v>4041</v>
      </c>
      <c r="O1156" s="56">
        <v>439</v>
      </c>
      <c r="P1156" s="57">
        <v>570</v>
      </c>
      <c r="Q1156" s="58">
        <v>0.2154385964912281</v>
      </c>
      <c r="R1156" s="57">
        <v>447.2</v>
      </c>
      <c r="S1156" s="57">
        <v>949</v>
      </c>
      <c r="T1156" s="58">
        <v>0.21517386722866183</v>
      </c>
      <c r="U1156" s="57">
        <v>744.8</v>
      </c>
      <c r="V1156" s="57">
        <v>949</v>
      </c>
      <c r="W1156" s="58">
        <v>0.21517386722866183</v>
      </c>
      <c r="X1156" s="57">
        <v>744.8</v>
      </c>
      <c r="Y1156" s="57">
        <v>949</v>
      </c>
      <c r="Z1156" s="58">
        <v>0.21517386722866183</v>
      </c>
      <c r="AA1156" s="57">
        <v>744.8</v>
      </c>
      <c r="AB1156" s="57">
        <v>12719164.800000001</v>
      </c>
      <c r="AC1156" s="53" t="str">
        <f t="shared" si="13257"/>
        <v>Registro Valido</v>
      </c>
      <c r="AD1156" s="57">
        <f t="shared" ref="AD1156" si="13938">IF(OR(ISERROR(VLOOKUP(CONCATENATE("ALI_",$C1156,"_SEG_",$I1156,"_PROV_",$D1156),Catalogo_Precios,AD$8,FALSE)),L1156=0),0,VLOOKUP(CONCATENATE("ALI_",$C1156,"_SEG_",$I1156,"_PROV_",$D1156),Catalogo_Precios,AD$8,FALSE))</f>
        <v>570</v>
      </c>
      <c r="AE1156" s="57">
        <f t="shared" ref="AE1156" si="13939">IF(OR(ISERROR(VLOOKUP(CONCATENATE("ALI_",$C1156,"_SEG_",$I1156,"_PROV_",$D1156),Catalogo_Precios,AE$8,FALSE)),M1156=0),0,VLOOKUP(CONCATENATE("ALI_",$C1156,"_SEG_",$I1156,"_PROV_",$D1156),Catalogo_Precios,AE$8,FALSE))</f>
        <v>949</v>
      </c>
      <c r="AF1156" s="57">
        <f t="shared" ref="AF1156" si="13940">IF(OR(ISERROR(VLOOKUP(CONCATENATE("ALI_",$C1156,"_SEG_",$I1156,"_PROV_",$D1156),Catalogo_Precios,AF$8,FALSE)),N1156=0),0,VLOOKUP(CONCATENATE("ALI_",$C1156,"_SEG_",$I1156,"_PROV_",$D1156),Catalogo_Precios,AF$8,FALSE))</f>
        <v>949</v>
      </c>
      <c r="AG1156" s="57">
        <f t="shared" ref="AG1156" si="13941">IF(OR(ISERROR(VLOOKUP(CONCATENATE("ALI_",$C1156,"_SEG_",$I1156,"_PROV_",$D1156),Catalogo_Precios,AG$8,FALSE)),O1156=0),0,VLOOKUP(CONCATENATE("ALI_",$C1156,"_SEG_",$I1156,"_PROV_",$D1156),Catalogo_Precios,AG$8,FALSE))</f>
        <v>949</v>
      </c>
      <c r="AH1156" s="57">
        <f t="shared" ref="AH1156" si="13942">IF(OR(ISERROR(VLOOKUP(CONCATENATE("ALI_",$C1156,"_SEG_",$I1156,"_PROV_",$D1156),Catalogo_Precios,AH$8,FALSE)),L1156=0),0,VLOOKUP(CONCATENATE("ALI_",$C1156,"_SEG_",$I1156,"_PROV_",$D1156),Catalogo_Precios,AH$8,FALSE))</f>
        <v>559</v>
      </c>
      <c r="AI1156" s="57">
        <f t="shared" ref="AI1156" si="13943">IF(OR(ISERROR(VLOOKUP(CONCATENATE("ALI_",$C1156,"_SEG_",$I1156,"_PROV_",$D1156),Catalogo_Precios,AI$8,FALSE)),M1156=0),0,VLOOKUP(CONCATENATE("ALI_",$C1156,"_SEG_",$I1156,"_PROV_",$D1156),Catalogo_Precios,AI$8,FALSE))</f>
        <v>931</v>
      </c>
      <c r="AJ1156" s="57">
        <f t="shared" ref="AJ1156" si="13944">IF(OR(ISERROR(VLOOKUP(CONCATENATE("ALI_",$C1156,"_SEG_",$I1156,"_PROV_",$D1156),Catalogo_Precios,AJ$8,FALSE)),N1156=0),0,VLOOKUP(CONCATENATE("ALI_",$C1156,"_SEG_",$I1156,"_PROV_",$D1156),Catalogo_Precios,AJ$8,FALSE))</f>
        <v>931</v>
      </c>
      <c r="AK1156" s="57">
        <f t="shared" ref="AK1156" si="13945">IF(OR(ISERROR(VLOOKUP(CONCATENATE("ALI_",$C1156,"_SEG_",$I1156,"_PROV_",$D1156),Catalogo_Precios,AK$8,FALSE)),O1156=0),0,VLOOKUP(CONCATENATE("ALI_",$C1156,"_SEG_",$I1156,"_PROV_",$D1156),Catalogo_Precios,AK$8,FALSE))</f>
        <v>931</v>
      </c>
      <c r="AL1156" s="53"/>
      <c r="AM1156" s="59" t="str">
        <f t="shared" si="13266"/>
        <v>ALI_25_SEG_9</v>
      </c>
      <c r="AN1156" s="59" t="str">
        <f t="shared" si="13267"/>
        <v>ALI_25_SEG_9_VAL_12719164.8</v>
      </c>
      <c r="AO1156" s="60">
        <f t="shared" ref="AO1156" si="13946">IF(OR(AB1156="",AB1156=0),0,COUNTIF(Codificacion,AM1156))</f>
        <v>5</v>
      </c>
      <c r="AP1156" s="61">
        <f t="array" ref="AP1156">MIN(IF(Codificacion=AM1156,Total_Cotizacion,""))</f>
        <v>12719164.800000001</v>
      </c>
      <c r="AQ1156" s="62" t="b">
        <f t="shared" si="13269"/>
        <v>1</v>
      </c>
      <c r="AR1156" s="51" t="str">
        <f t="shared" ref="AR1156" si="13947">IF(COUNTIF(Codificacion2,CONCATENATE(AM1156,"_VAL_",AB1156))&gt;1,"Empate","")</f>
        <v>Empate</v>
      </c>
      <c r="AS1156" s="63" t="str">
        <f t="shared" si="13515"/>
        <v/>
      </c>
      <c r="AT1156" s="59" t="str">
        <f t="shared" si="13271"/>
        <v>ALI_25_SEG_9_</v>
      </c>
      <c r="AU1156" s="63">
        <f t="shared" ref="AU1156" si="13948">IF(AND(COUNTIF(Codificacion3,AT1156)&lt;AO1156),1,COUNTIF(Codificacion3,AT1156))</f>
        <v>1</v>
      </c>
      <c r="AV1156" s="62" t="str">
        <f t="shared" si="13273"/>
        <v>No Seleccionada</v>
      </c>
      <c r="AW1156" s="53"/>
      <c r="AX1156" s="51" t="str">
        <f t="shared" si="13274"/>
        <v>ALI_25_SEG_9VERDADERO</v>
      </c>
      <c r="AY1156" s="51">
        <f t="shared" si="13255"/>
        <v>2</v>
      </c>
      <c r="AZ1156" s="64" t="b">
        <f t="shared" si="13275"/>
        <v>0</v>
      </c>
    </row>
    <row r="1157" spans="1:52" x14ac:dyDescent="0.2">
      <c r="A1157" s="50" t="b">
        <f t="shared" si="13218"/>
        <v>0</v>
      </c>
      <c r="B1157" s="51" t="s">
        <v>136</v>
      </c>
      <c r="C1157" s="52">
        <v>25</v>
      </c>
      <c r="D1157" s="52">
        <f t="shared" ref="D1157" si="13949">IF(ISERROR(VLOOKUP(E1157,Proveedores,2,FALSE)),"",VLOOKUP(E1157,Proveedores,2,FALSE))</f>
        <v>2088</v>
      </c>
      <c r="E1157" s="53" t="s">
        <v>137</v>
      </c>
      <c r="F1157" s="54">
        <v>55</v>
      </c>
      <c r="G1157" s="53" t="s">
        <v>56</v>
      </c>
      <c r="H1157" s="53" t="s">
        <v>60</v>
      </c>
      <c r="I1157" s="52">
        <v>10</v>
      </c>
      <c r="J1157" s="53" t="s">
        <v>58</v>
      </c>
      <c r="K1157" s="55">
        <v>44835</v>
      </c>
      <c r="L1157" s="56">
        <v>6734</v>
      </c>
      <c r="M1157" s="56">
        <v>8574</v>
      </c>
      <c r="N1157" s="56">
        <v>4048</v>
      </c>
      <c r="O1157" s="56">
        <v>440</v>
      </c>
      <c r="P1157" s="57">
        <v>570</v>
      </c>
      <c r="Q1157" s="58">
        <v>0.2154385964912281</v>
      </c>
      <c r="R1157" s="57">
        <v>447.2</v>
      </c>
      <c r="S1157" s="57">
        <v>949</v>
      </c>
      <c r="T1157" s="58">
        <v>0.21517386722866183</v>
      </c>
      <c r="U1157" s="57">
        <v>744.8</v>
      </c>
      <c r="V1157" s="57">
        <v>949</v>
      </c>
      <c r="W1157" s="58">
        <v>0.21517386722866183</v>
      </c>
      <c r="X1157" s="57">
        <v>744.8</v>
      </c>
      <c r="Y1157" s="57">
        <v>949</v>
      </c>
      <c r="Z1157" s="58">
        <v>0.21517386722866183</v>
      </c>
      <c r="AA1157" s="57">
        <v>744.8</v>
      </c>
      <c r="AB1157" s="57">
        <v>12740022.4</v>
      </c>
      <c r="AC1157" s="53" t="str">
        <f t="shared" si="13257"/>
        <v>Registro Valido</v>
      </c>
      <c r="AD1157" s="57">
        <f t="shared" ref="AD1157" si="13950">IF(OR(ISERROR(VLOOKUP(CONCATENATE("ALI_",$C1157,"_SEG_",$I1157,"_PROV_",$D1157),Catalogo_Precios,AD$8,FALSE)),L1157=0),0,VLOOKUP(CONCATENATE("ALI_",$C1157,"_SEG_",$I1157,"_PROV_",$D1157),Catalogo_Precios,AD$8,FALSE))</f>
        <v>570</v>
      </c>
      <c r="AE1157" s="57">
        <f t="shared" ref="AE1157" si="13951">IF(OR(ISERROR(VLOOKUP(CONCATENATE("ALI_",$C1157,"_SEG_",$I1157,"_PROV_",$D1157),Catalogo_Precios,AE$8,FALSE)),M1157=0),0,VLOOKUP(CONCATENATE("ALI_",$C1157,"_SEG_",$I1157,"_PROV_",$D1157),Catalogo_Precios,AE$8,FALSE))</f>
        <v>949</v>
      </c>
      <c r="AF1157" s="57">
        <f t="shared" ref="AF1157" si="13952">IF(OR(ISERROR(VLOOKUP(CONCATENATE("ALI_",$C1157,"_SEG_",$I1157,"_PROV_",$D1157),Catalogo_Precios,AF$8,FALSE)),N1157=0),0,VLOOKUP(CONCATENATE("ALI_",$C1157,"_SEG_",$I1157,"_PROV_",$D1157),Catalogo_Precios,AF$8,FALSE))</f>
        <v>949</v>
      </c>
      <c r="AG1157" s="57">
        <f t="shared" ref="AG1157" si="13953">IF(OR(ISERROR(VLOOKUP(CONCATENATE("ALI_",$C1157,"_SEG_",$I1157,"_PROV_",$D1157),Catalogo_Precios,AG$8,FALSE)),O1157=0),0,VLOOKUP(CONCATENATE("ALI_",$C1157,"_SEG_",$I1157,"_PROV_",$D1157),Catalogo_Precios,AG$8,FALSE))</f>
        <v>949</v>
      </c>
      <c r="AH1157" s="57">
        <f t="shared" ref="AH1157" si="13954">IF(OR(ISERROR(VLOOKUP(CONCATENATE("ALI_",$C1157,"_SEG_",$I1157,"_PROV_",$D1157),Catalogo_Precios,AH$8,FALSE)),L1157=0),0,VLOOKUP(CONCATENATE("ALI_",$C1157,"_SEG_",$I1157,"_PROV_",$D1157),Catalogo_Precios,AH$8,FALSE))</f>
        <v>559</v>
      </c>
      <c r="AI1157" s="57">
        <f t="shared" ref="AI1157" si="13955">IF(OR(ISERROR(VLOOKUP(CONCATENATE("ALI_",$C1157,"_SEG_",$I1157,"_PROV_",$D1157),Catalogo_Precios,AI$8,FALSE)),M1157=0),0,VLOOKUP(CONCATENATE("ALI_",$C1157,"_SEG_",$I1157,"_PROV_",$D1157),Catalogo_Precios,AI$8,FALSE))</f>
        <v>931</v>
      </c>
      <c r="AJ1157" s="57">
        <f t="shared" ref="AJ1157" si="13956">IF(OR(ISERROR(VLOOKUP(CONCATENATE("ALI_",$C1157,"_SEG_",$I1157,"_PROV_",$D1157),Catalogo_Precios,AJ$8,FALSE)),N1157=0),0,VLOOKUP(CONCATENATE("ALI_",$C1157,"_SEG_",$I1157,"_PROV_",$D1157),Catalogo_Precios,AJ$8,FALSE))</f>
        <v>931</v>
      </c>
      <c r="AK1157" s="57">
        <f t="shared" ref="AK1157" si="13957">IF(OR(ISERROR(VLOOKUP(CONCATENATE("ALI_",$C1157,"_SEG_",$I1157,"_PROV_",$D1157),Catalogo_Precios,AK$8,FALSE)),O1157=0),0,VLOOKUP(CONCATENATE("ALI_",$C1157,"_SEG_",$I1157,"_PROV_",$D1157),Catalogo_Precios,AK$8,FALSE))</f>
        <v>931</v>
      </c>
      <c r="AL1157" s="53"/>
      <c r="AM1157" s="59" t="str">
        <f t="shared" si="13266"/>
        <v>ALI_25_SEG_10</v>
      </c>
      <c r="AN1157" s="59" t="str">
        <f t="shared" si="13267"/>
        <v>ALI_25_SEG_10_VAL_12740022.4</v>
      </c>
      <c r="AO1157" s="60">
        <f t="shared" ref="AO1157" si="13958">IF(OR(AB1157="",AB1157=0),0,COUNTIF(Codificacion,AM1157))</f>
        <v>5</v>
      </c>
      <c r="AP1157" s="61">
        <f t="array" ref="AP1157">MIN(IF(Codificacion=AM1157,Total_Cotizacion,""))</f>
        <v>12740022.4</v>
      </c>
      <c r="AQ1157" s="62" t="b">
        <f t="shared" si="13269"/>
        <v>1</v>
      </c>
      <c r="AR1157" s="51" t="str">
        <f t="shared" ref="AR1157" si="13959">IF(COUNTIF(Codificacion2,CONCATENATE(AM1157,"_VAL_",AB1157))&gt;1,"Empate","")</f>
        <v>Empate</v>
      </c>
      <c r="AS1157" s="63" t="str">
        <f t="shared" si="13515"/>
        <v/>
      </c>
      <c r="AT1157" s="59" t="str">
        <f t="shared" si="13271"/>
        <v>ALI_25_SEG_10_</v>
      </c>
      <c r="AU1157" s="63">
        <f t="shared" ref="AU1157" si="13960">IF(AND(COUNTIF(Codificacion3,AT1157)&lt;AO1157),1,COUNTIF(Codificacion3,AT1157))</f>
        <v>1</v>
      </c>
      <c r="AV1157" s="62" t="str">
        <f t="shared" si="13273"/>
        <v>No Seleccionada</v>
      </c>
      <c r="AW1157" s="53"/>
      <c r="AX1157" s="51" t="str">
        <f t="shared" si="13274"/>
        <v>ALI_25_SEG_10VERDADERO</v>
      </c>
      <c r="AY1157" s="51">
        <f t="shared" si="13255"/>
        <v>2</v>
      </c>
      <c r="AZ1157" s="64" t="b">
        <f t="shared" si="13275"/>
        <v>0</v>
      </c>
    </row>
    <row r="1158" spans="1:52" x14ac:dyDescent="0.2">
      <c r="A1158" s="50" t="b">
        <f t="shared" si="13218"/>
        <v>0</v>
      </c>
      <c r="B1158" s="51" t="s">
        <v>136</v>
      </c>
      <c r="C1158" s="52">
        <v>25</v>
      </c>
      <c r="D1158" s="52">
        <f t="shared" ref="D1158" si="13961">IF(ISERROR(VLOOKUP(E1158,Proveedores,2,FALSE)),"",VLOOKUP(E1158,Proveedores,2,FALSE))</f>
        <v>2088</v>
      </c>
      <c r="E1158" s="53" t="s">
        <v>137</v>
      </c>
      <c r="F1158" s="54">
        <v>56</v>
      </c>
      <c r="G1158" s="53" t="s">
        <v>56</v>
      </c>
      <c r="H1158" s="53" t="s">
        <v>60</v>
      </c>
      <c r="I1158" s="52">
        <v>11</v>
      </c>
      <c r="J1158" s="53" t="s">
        <v>58</v>
      </c>
      <c r="K1158" s="55">
        <v>44835</v>
      </c>
      <c r="L1158" s="56">
        <v>6632</v>
      </c>
      <c r="M1158" s="56">
        <v>8443</v>
      </c>
      <c r="N1158" s="56">
        <v>3987</v>
      </c>
      <c r="O1158" s="56">
        <v>433</v>
      </c>
      <c r="P1158" s="57">
        <v>570</v>
      </c>
      <c r="Q1158" s="58">
        <v>0.2154385964912281</v>
      </c>
      <c r="R1158" s="57">
        <v>447.2</v>
      </c>
      <c r="S1158" s="57">
        <v>949</v>
      </c>
      <c r="T1158" s="58">
        <v>0.21517386722866183</v>
      </c>
      <c r="U1158" s="57">
        <v>744.8</v>
      </c>
      <c r="V1158" s="57">
        <v>949</v>
      </c>
      <c r="W1158" s="58">
        <v>0.21517386722866183</v>
      </c>
      <c r="X1158" s="57">
        <v>744.8</v>
      </c>
      <c r="Y1158" s="57">
        <v>949</v>
      </c>
      <c r="Z1158" s="58">
        <v>0.21517386722866183</v>
      </c>
      <c r="AA1158" s="57">
        <v>744.8</v>
      </c>
      <c r="AB1158" s="57">
        <v>12546192.799999999</v>
      </c>
      <c r="AC1158" s="53" t="str">
        <f t="shared" si="13257"/>
        <v>Registro Valido</v>
      </c>
      <c r="AD1158" s="57">
        <f t="shared" ref="AD1158" si="13962">IF(OR(ISERROR(VLOOKUP(CONCATENATE("ALI_",$C1158,"_SEG_",$I1158,"_PROV_",$D1158),Catalogo_Precios,AD$8,FALSE)),L1158=0),0,VLOOKUP(CONCATENATE("ALI_",$C1158,"_SEG_",$I1158,"_PROV_",$D1158),Catalogo_Precios,AD$8,FALSE))</f>
        <v>570</v>
      </c>
      <c r="AE1158" s="57">
        <f t="shared" ref="AE1158" si="13963">IF(OR(ISERROR(VLOOKUP(CONCATENATE("ALI_",$C1158,"_SEG_",$I1158,"_PROV_",$D1158),Catalogo_Precios,AE$8,FALSE)),M1158=0),0,VLOOKUP(CONCATENATE("ALI_",$C1158,"_SEG_",$I1158,"_PROV_",$D1158),Catalogo_Precios,AE$8,FALSE))</f>
        <v>949</v>
      </c>
      <c r="AF1158" s="57">
        <f t="shared" ref="AF1158" si="13964">IF(OR(ISERROR(VLOOKUP(CONCATENATE("ALI_",$C1158,"_SEG_",$I1158,"_PROV_",$D1158),Catalogo_Precios,AF$8,FALSE)),N1158=0),0,VLOOKUP(CONCATENATE("ALI_",$C1158,"_SEG_",$I1158,"_PROV_",$D1158),Catalogo_Precios,AF$8,FALSE))</f>
        <v>949</v>
      </c>
      <c r="AG1158" s="57">
        <f t="shared" ref="AG1158" si="13965">IF(OR(ISERROR(VLOOKUP(CONCATENATE("ALI_",$C1158,"_SEG_",$I1158,"_PROV_",$D1158),Catalogo_Precios,AG$8,FALSE)),O1158=0),0,VLOOKUP(CONCATENATE("ALI_",$C1158,"_SEG_",$I1158,"_PROV_",$D1158),Catalogo_Precios,AG$8,FALSE))</f>
        <v>949</v>
      </c>
      <c r="AH1158" s="57">
        <f t="shared" ref="AH1158" si="13966">IF(OR(ISERROR(VLOOKUP(CONCATENATE("ALI_",$C1158,"_SEG_",$I1158,"_PROV_",$D1158),Catalogo_Precios,AH$8,FALSE)),L1158=0),0,VLOOKUP(CONCATENATE("ALI_",$C1158,"_SEG_",$I1158,"_PROV_",$D1158),Catalogo_Precios,AH$8,FALSE))</f>
        <v>559</v>
      </c>
      <c r="AI1158" s="57">
        <f t="shared" ref="AI1158" si="13967">IF(OR(ISERROR(VLOOKUP(CONCATENATE("ALI_",$C1158,"_SEG_",$I1158,"_PROV_",$D1158),Catalogo_Precios,AI$8,FALSE)),M1158=0),0,VLOOKUP(CONCATENATE("ALI_",$C1158,"_SEG_",$I1158,"_PROV_",$D1158),Catalogo_Precios,AI$8,FALSE))</f>
        <v>931</v>
      </c>
      <c r="AJ1158" s="57">
        <f t="shared" ref="AJ1158" si="13968">IF(OR(ISERROR(VLOOKUP(CONCATENATE("ALI_",$C1158,"_SEG_",$I1158,"_PROV_",$D1158),Catalogo_Precios,AJ$8,FALSE)),N1158=0),0,VLOOKUP(CONCATENATE("ALI_",$C1158,"_SEG_",$I1158,"_PROV_",$D1158),Catalogo_Precios,AJ$8,FALSE))</f>
        <v>931</v>
      </c>
      <c r="AK1158" s="57">
        <f t="shared" ref="AK1158" si="13969">IF(OR(ISERROR(VLOOKUP(CONCATENATE("ALI_",$C1158,"_SEG_",$I1158,"_PROV_",$D1158),Catalogo_Precios,AK$8,FALSE)),O1158=0),0,VLOOKUP(CONCATENATE("ALI_",$C1158,"_SEG_",$I1158,"_PROV_",$D1158),Catalogo_Precios,AK$8,FALSE))</f>
        <v>931</v>
      </c>
      <c r="AL1158" s="53"/>
      <c r="AM1158" s="59" t="str">
        <f t="shared" si="13266"/>
        <v>ALI_25_SEG_11</v>
      </c>
      <c r="AN1158" s="59" t="str">
        <f t="shared" si="13267"/>
        <v>ALI_25_SEG_11_VAL_12546192.8</v>
      </c>
      <c r="AO1158" s="60">
        <f t="shared" ref="AO1158" si="13970">IF(OR(AB1158="",AB1158=0),0,COUNTIF(Codificacion,AM1158))</f>
        <v>5</v>
      </c>
      <c r="AP1158" s="61">
        <f t="array" ref="AP1158">MIN(IF(Codificacion=AM1158,Total_Cotizacion,""))</f>
        <v>12546192.799999999</v>
      </c>
      <c r="AQ1158" s="62" t="b">
        <f t="shared" si="13269"/>
        <v>1</v>
      </c>
      <c r="AR1158" s="51" t="str">
        <f t="shared" ref="AR1158" si="13971">IF(COUNTIF(Codificacion2,CONCATENATE(AM1158,"_VAL_",AB1158))&gt;1,"Empate","")</f>
        <v>Empate</v>
      </c>
      <c r="AS1158" s="63" t="str">
        <f t="shared" si="13515"/>
        <v/>
      </c>
      <c r="AT1158" s="59" t="str">
        <f t="shared" si="13271"/>
        <v>ALI_25_SEG_11_</v>
      </c>
      <c r="AU1158" s="63">
        <f t="shared" ref="AU1158" si="13972">IF(AND(COUNTIF(Codificacion3,AT1158)&lt;AO1158),1,COUNTIF(Codificacion3,AT1158))</f>
        <v>1</v>
      </c>
      <c r="AV1158" s="62" t="str">
        <f t="shared" si="13273"/>
        <v>No Seleccionada</v>
      </c>
      <c r="AW1158" s="53"/>
      <c r="AX1158" s="51" t="str">
        <f t="shared" si="13274"/>
        <v>ALI_25_SEG_11VERDADERO</v>
      </c>
      <c r="AY1158" s="51">
        <f t="shared" si="13255"/>
        <v>2</v>
      </c>
      <c r="AZ1158" s="64" t="b">
        <f t="shared" si="13275"/>
        <v>0</v>
      </c>
    </row>
    <row r="1159" spans="1:52" x14ac:dyDescent="0.2">
      <c r="A1159" s="50" t="b">
        <f t="shared" si="13218"/>
        <v>0</v>
      </c>
      <c r="B1159" s="51" t="s">
        <v>136</v>
      </c>
      <c r="C1159" s="52">
        <v>25</v>
      </c>
      <c r="D1159" s="52">
        <f t="shared" ref="D1159" si="13973">IF(ISERROR(VLOOKUP(E1159,Proveedores,2,FALSE)),"",VLOOKUP(E1159,Proveedores,2,FALSE))</f>
        <v>2088</v>
      </c>
      <c r="E1159" s="53" t="s">
        <v>137</v>
      </c>
      <c r="F1159" s="54">
        <v>57</v>
      </c>
      <c r="G1159" s="53" t="s">
        <v>56</v>
      </c>
      <c r="H1159" s="53" t="s">
        <v>60</v>
      </c>
      <c r="I1159" s="52">
        <v>12</v>
      </c>
      <c r="J1159" s="53" t="s">
        <v>58</v>
      </c>
      <c r="K1159" s="55">
        <v>44835</v>
      </c>
      <c r="L1159" s="56">
        <v>6019</v>
      </c>
      <c r="M1159" s="56">
        <v>7662</v>
      </c>
      <c r="N1159" s="56">
        <v>3618</v>
      </c>
      <c r="O1159" s="56">
        <v>393</v>
      </c>
      <c r="P1159" s="57">
        <v>570</v>
      </c>
      <c r="Q1159" s="58">
        <v>0.2154385964912281</v>
      </c>
      <c r="R1159" s="57">
        <v>447.2</v>
      </c>
      <c r="S1159" s="57">
        <v>949</v>
      </c>
      <c r="T1159" s="58">
        <v>0.21517386722866183</v>
      </c>
      <c r="U1159" s="57">
        <v>744.8</v>
      </c>
      <c r="V1159" s="57">
        <v>949</v>
      </c>
      <c r="W1159" s="58">
        <v>0.21517386722866183</v>
      </c>
      <c r="X1159" s="57">
        <v>744.8</v>
      </c>
      <c r="Y1159" s="57">
        <v>949</v>
      </c>
      <c r="Z1159" s="58">
        <v>0.21517386722866183</v>
      </c>
      <c r="AA1159" s="57">
        <v>744.8</v>
      </c>
      <c r="AB1159" s="57">
        <v>11385747.199999999</v>
      </c>
      <c r="AC1159" s="53" t="str">
        <f t="shared" si="13257"/>
        <v>Registro Valido</v>
      </c>
      <c r="AD1159" s="57">
        <f t="shared" ref="AD1159" si="13974">IF(OR(ISERROR(VLOOKUP(CONCATENATE("ALI_",$C1159,"_SEG_",$I1159,"_PROV_",$D1159),Catalogo_Precios,AD$8,FALSE)),L1159=0),0,VLOOKUP(CONCATENATE("ALI_",$C1159,"_SEG_",$I1159,"_PROV_",$D1159),Catalogo_Precios,AD$8,FALSE))</f>
        <v>570</v>
      </c>
      <c r="AE1159" s="57">
        <f t="shared" ref="AE1159" si="13975">IF(OR(ISERROR(VLOOKUP(CONCATENATE("ALI_",$C1159,"_SEG_",$I1159,"_PROV_",$D1159),Catalogo_Precios,AE$8,FALSE)),M1159=0),0,VLOOKUP(CONCATENATE("ALI_",$C1159,"_SEG_",$I1159,"_PROV_",$D1159),Catalogo_Precios,AE$8,FALSE))</f>
        <v>949</v>
      </c>
      <c r="AF1159" s="57">
        <f t="shared" ref="AF1159" si="13976">IF(OR(ISERROR(VLOOKUP(CONCATENATE("ALI_",$C1159,"_SEG_",$I1159,"_PROV_",$D1159),Catalogo_Precios,AF$8,FALSE)),N1159=0),0,VLOOKUP(CONCATENATE("ALI_",$C1159,"_SEG_",$I1159,"_PROV_",$D1159),Catalogo_Precios,AF$8,FALSE))</f>
        <v>949</v>
      </c>
      <c r="AG1159" s="57">
        <f t="shared" ref="AG1159" si="13977">IF(OR(ISERROR(VLOOKUP(CONCATENATE("ALI_",$C1159,"_SEG_",$I1159,"_PROV_",$D1159),Catalogo_Precios,AG$8,FALSE)),O1159=0),0,VLOOKUP(CONCATENATE("ALI_",$C1159,"_SEG_",$I1159,"_PROV_",$D1159),Catalogo_Precios,AG$8,FALSE))</f>
        <v>949</v>
      </c>
      <c r="AH1159" s="57">
        <f t="shared" ref="AH1159" si="13978">IF(OR(ISERROR(VLOOKUP(CONCATENATE("ALI_",$C1159,"_SEG_",$I1159,"_PROV_",$D1159),Catalogo_Precios,AH$8,FALSE)),L1159=0),0,VLOOKUP(CONCATENATE("ALI_",$C1159,"_SEG_",$I1159,"_PROV_",$D1159),Catalogo_Precios,AH$8,FALSE))</f>
        <v>559</v>
      </c>
      <c r="AI1159" s="57">
        <f t="shared" ref="AI1159" si="13979">IF(OR(ISERROR(VLOOKUP(CONCATENATE("ALI_",$C1159,"_SEG_",$I1159,"_PROV_",$D1159),Catalogo_Precios,AI$8,FALSE)),M1159=0),0,VLOOKUP(CONCATENATE("ALI_",$C1159,"_SEG_",$I1159,"_PROV_",$D1159),Catalogo_Precios,AI$8,FALSE))</f>
        <v>931</v>
      </c>
      <c r="AJ1159" s="57">
        <f t="shared" ref="AJ1159" si="13980">IF(OR(ISERROR(VLOOKUP(CONCATENATE("ALI_",$C1159,"_SEG_",$I1159,"_PROV_",$D1159),Catalogo_Precios,AJ$8,FALSE)),N1159=0),0,VLOOKUP(CONCATENATE("ALI_",$C1159,"_SEG_",$I1159,"_PROV_",$D1159),Catalogo_Precios,AJ$8,FALSE))</f>
        <v>931</v>
      </c>
      <c r="AK1159" s="57">
        <f t="shared" ref="AK1159" si="13981">IF(OR(ISERROR(VLOOKUP(CONCATENATE("ALI_",$C1159,"_SEG_",$I1159,"_PROV_",$D1159),Catalogo_Precios,AK$8,FALSE)),O1159=0),0,VLOOKUP(CONCATENATE("ALI_",$C1159,"_SEG_",$I1159,"_PROV_",$D1159),Catalogo_Precios,AK$8,FALSE))</f>
        <v>931</v>
      </c>
      <c r="AL1159" s="53"/>
      <c r="AM1159" s="59" t="str">
        <f t="shared" si="13266"/>
        <v>ALI_25_SEG_12</v>
      </c>
      <c r="AN1159" s="59" t="str">
        <f t="shared" si="13267"/>
        <v>ALI_25_SEG_12_VAL_11385747.2</v>
      </c>
      <c r="AO1159" s="60">
        <f t="shared" ref="AO1159" si="13982">IF(OR(AB1159="",AB1159=0),0,COUNTIF(Codificacion,AM1159))</f>
        <v>5</v>
      </c>
      <c r="AP1159" s="61">
        <f t="array" ref="AP1159">MIN(IF(Codificacion=AM1159,Total_Cotizacion,""))</f>
        <v>11385747.199999999</v>
      </c>
      <c r="AQ1159" s="62" t="b">
        <f t="shared" si="13269"/>
        <v>1</v>
      </c>
      <c r="AR1159" s="51" t="str">
        <f t="shared" ref="AR1159" si="13983">IF(COUNTIF(Codificacion2,CONCATENATE(AM1159,"_VAL_",AB1159))&gt;1,"Empate","")</f>
        <v>Empate</v>
      </c>
      <c r="AS1159" s="63" t="str">
        <f t="shared" si="13515"/>
        <v/>
      </c>
      <c r="AT1159" s="59" t="str">
        <f t="shared" si="13271"/>
        <v>ALI_25_SEG_12_</v>
      </c>
      <c r="AU1159" s="63">
        <f t="shared" ref="AU1159" si="13984">IF(AND(COUNTIF(Codificacion3,AT1159)&lt;AO1159),1,COUNTIF(Codificacion3,AT1159))</f>
        <v>1</v>
      </c>
      <c r="AV1159" s="62" t="str">
        <f t="shared" si="13273"/>
        <v>No Seleccionada</v>
      </c>
      <c r="AW1159" s="53"/>
      <c r="AX1159" s="51" t="str">
        <f t="shared" si="13274"/>
        <v>ALI_25_SEG_12VERDADERO</v>
      </c>
      <c r="AY1159" s="51">
        <f t="shared" si="13255"/>
        <v>2</v>
      </c>
      <c r="AZ1159" s="64" t="b">
        <f t="shared" si="13275"/>
        <v>0</v>
      </c>
    </row>
    <row r="1160" spans="1:52" x14ac:dyDescent="0.2">
      <c r="A1160" s="50" t="b">
        <f t="shared" si="13218"/>
        <v>0</v>
      </c>
      <c r="B1160" s="51" t="s">
        <v>136</v>
      </c>
      <c r="C1160" s="52">
        <v>25</v>
      </c>
      <c r="D1160" s="52">
        <f t="shared" ref="D1160" si="13985">IF(ISERROR(VLOOKUP(E1160,Proveedores,2,FALSE)),"",VLOOKUP(E1160,Proveedores,2,FALSE))</f>
        <v>2088</v>
      </c>
      <c r="E1160" s="53" t="s">
        <v>137</v>
      </c>
      <c r="F1160" s="54">
        <v>58</v>
      </c>
      <c r="G1160" s="53" t="s">
        <v>56</v>
      </c>
      <c r="H1160" s="53" t="s">
        <v>60</v>
      </c>
      <c r="I1160" s="52">
        <v>13</v>
      </c>
      <c r="J1160" s="53" t="s">
        <v>58</v>
      </c>
      <c r="K1160" s="55">
        <v>44835</v>
      </c>
      <c r="L1160" s="56">
        <v>6391</v>
      </c>
      <c r="M1160" s="56">
        <v>8136</v>
      </c>
      <c r="N1160" s="56">
        <v>3841</v>
      </c>
      <c r="O1160" s="56">
        <v>417</v>
      </c>
      <c r="P1160" s="57">
        <v>570</v>
      </c>
      <c r="Q1160" s="58">
        <v>0.2154385964912281</v>
      </c>
      <c r="R1160" s="57">
        <v>447.2</v>
      </c>
      <c r="S1160" s="57">
        <v>949</v>
      </c>
      <c r="T1160" s="58">
        <v>0.21517386722866183</v>
      </c>
      <c r="U1160" s="57">
        <v>744.8</v>
      </c>
      <c r="V1160" s="57">
        <v>949</v>
      </c>
      <c r="W1160" s="58">
        <v>0.21517386722866183</v>
      </c>
      <c r="X1160" s="57">
        <v>744.8</v>
      </c>
      <c r="Y1160" s="57">
        <v>949</v>
      </c>
      <c r="Z1160" s="58">
        <v>0.21517386722866183</v>
      </c>
      <c r="AA1160" s="57">
        <v>744.8</v>
      </c>
      <c r="AB1160" s="57">
        <v>12089106.4</v>
      </c>
      <c r="AC1160" s="53" t="str">
        <f t="shared" si="13257"/>
        <v>Registro Valido</v>
      </c>
      <c r="AD1160" s="57">
        <f t="shared" ref="AD1160" si="13986">IF(OR(ISERROR(VLOOKUP(CONCATENATE("ALI_",$C1160,"_SEG_",$I1160,"_PROV_",$D1160),Catalogo_Precios,AD$8,FALSE)),L1160=0),0,VLOOKUP(CONCATENATE("ALI_",$C1160,"_SEG_",$I1160,"_PROV_",$D1160),Catalogo_Precios,AD$8,FALSE))</f>
        <v>570</v>
      </c>
      <c r="AE1160" s="57">
        <f t="shared" ref="AE1160" si="13987">IF(OR(ISERROR(VLOOKUP(CONCATENATE("ALI_",$C1160,"_SEG_",$I1160,"_PROV_",$D1160),Catalogo_Precios,AE$8,FALSE)),M1160=0),0,VLOOKUP(CONCATENATE("ALI_",$C1160,"_SEG_",$I1160,"_PROV_",$D1160),Catalogo_Precios,AE$8,FALSE))</f>
        <v>949</v>
      </c>
      <c r="AF1160" s="57">
        <f t="shared" ref="AF1160" si="13988">IF(OR(ISERROR(VLOOKUP(CONCATENATE("ALI_",$C1160,"_SEG_",$I1160,"_PROV_",$D1160),Catalogo_Precios,AF$8,FALSE)),N1160=0),0,VLOOKUP(CONCATENATE("ALI_",$C1160,"_SEG_",$I1160,"_PROV_",$D1160),Catalogo_Precios,AF$8,FALSE))</f>
        <v>949</v>
      </c>
      <c r="AG1160" s="57">
        <f t="shared" ref="AG1160" si="13989">IF(OR(ISERROR(VLOOKUP(CONCATENATE("ALI_",$C1160,"_SEG_",$I1160,"_PROV_",$D1160),Catalogo_Precios,AG$8,FALSE)),O1160=0),0,VLOOKUP(CONCATENATE("ALI_",$C1160,"_SEG_",$I1160,"_PROV_",$D1160),Catalogo_Precios,AG$8,FALSE))</f>
        <v>949</v>
      </c>
      <c r="AH1160" s="57">
        <f t="shared" ref="AH1160" si="13990">IF(OR(ISERROR(VLOOKUP(CONCATENATE("ALI_",$C1160,"_SEG_",$I1160,"_PROV_",$D1160),Catalogo_Precios,AH$8,FALSE)),L1160=0),0,VLOOKUP(CONCATENATE("ALI_",$C1160,"_SEG_",$I1160,"_PROV_",$D1160),Catalogo_Precios,AH$8,FALSE))</f>
        <v>559</v>
      </c>
      <c r="AI1160" s="57">
        <f t="shared" ref="AI1160" si="13991">IF(OR(ISERROR(VLOOKUP(CONCATENATE("ALI_",$C1160,"_SEG_",$I1160,"_PROV_",$D1160),Catalogo_Precios,AI$8,FALSE)),M1160=0),0,VLOOKUP(CONCATENATE("ALI_",$C1160,"_SEG_",$I1160,"_PROV_",$D1160),Catalogo_Precios,AI$8,FALSE))</f>
        <v>931</v>
      </c>
      <c r="AJ1160" s="57">
        <f t="shared" ref="AJ1160" si="13992">IF(OR(ISERROR(VLOOKUP(CONCATENATE("ALI_",$C1160,"_SEG_",$I1160,"_PROV_",$D1160),Catalogo_Precios,AJ$8,FALSE)),N1160=0),0,VLOOKUP(CONCATENATE("ALI_",$C1160,"_SEG_",$I1160,"_PROV_",$D1160),Catalogo_Precios,AJ$8,FALSE))</f>
        <v>931</v>
      </c>
      <c r="AK1160" s="57">
        <f t="shared" ref="AK1160" si="13993">IF(OR(ISERROR(VLOOKUP(CONCATENATE("ALI_",$C1160,"_SEG_",$I1160,"_PROV_",$D1160),Catalogo_Precios,AK$8,FALSE)),O1160=0),0,VLOOKUP(CONCATENATE("ALI_",$C1160,"_SEG_",$I1160,"_PROV_",$D1160),Catalogo_Precios,AK$8,FALSE))</f>
        <v>931</v>
      </c>
      <c r="AL1160" s="53"/>
      <c r="AM1160" s="59" t="str">
        <f t="shared" si="13266"/>
        <v>ALI_25_SEG_13</v>
      </c>
      <c r="AN1160" s="59" t="str">
        <f t="shared" si="13267"/>
        <v>ALI_25_SEG_13_VAL_12089106.4</v>
      </c>
      <c r="AO1160" s="60">
        <f t="shared" ref="AO1160" si="13994">IF(OR(AB1160="",AB1160=0),0,COUNTIF(Codificacion,AM1160))</f>
        <v>5</v>
      </c>
      <c r="AP1160" s="61">
        <f t="array" ref="AP1160">MIN(IF(Codificacion=AM1160,Total_Cotizacion,""))</f>
        <v>12089106.4</v>
      </c>
      <c r="AQ1160" s="62" t="b">
        <f t="shared" si="13269"/>
        <v>1</v>
      </c>
      <c r="AR1160" s="51" t="str">
        <f t="shared" ref="AR1160" si="13995">IF(COUNTIF(Codificacion2,CONCATENATE(AM1160,"_VAL_",AB1160))&gt;1,"Empate","")</f>
        <v>Empate</v>
      </c>
      <c r="AS1160" s="63" t="str">
        <f t="shared" si="13515"/>
        <v/>
      </c>
      <c r="AT1160" s="59" t="str">
        <f t="shared" si="13271"/>
        <v>ALI_25_SEG_13_</v>
      </c>
      <c r="AU1160" s="63">
        <f t="shared" ref="AU1160" si="13996">IF(AND(COUNTIF(Codificacion3,AT1160)&lt;AO1160),1,COUNTIF(Codificacion3,AT1160))</f>
        <v>1</v>
      </c>
      <c r="AV1160" s="62" t="str">
        <f t="shared" si="13273"/>
        <v>No Seleccionada</v>
      </c>
      <c r="AW1160" s="53"/>
      <c r="AX1160" s="51" t="str">
        <f t="shared" si="13274"/>
        <v>ALI_25_SEG_13VERDADERO</v>
      </c>
      <c r="AY1160" s="51">
        <f t="shared" si="13255"/>
        <v>2</v>
      </c>
      <c r="AZ1160" s="64" t="b">
        <f t="shared" si="13275"/>
        <v>0</v>
      </c>
    </row>
    <row r="1161" spans="1:52" x14ac:dyDescent="0.2">
      <c r="A1161" s="50" t="b">
        <f t="shared" ref="A1161:A1224" si="13997">IF(AV1161="Cotizacion Seleccionada",CONCATENATE("ALI_",C1161,"_SEG_",I1161),FALSE)</f>
        <v>0</v>
      </c>
      <c r="B1161" s="51" t="s">
        <v>136</v>
      </c>
      <c r="C1161" s="52">
        <v>25</v>
      </c>
      <c r="D1161" s="52">
        <f t="shared" ref="D1161" si="13998">IF(ISERROR(VLOOKUP(E1161,Proveedores,2,FALSE)),"",VLOOKUP(E1161,Proveedores,2,FALSE))</f>
        <v>2088</v>
      </c>
      <c r="E1161" s="53" t="s">
        <v>137</v>
      </c>
      <c r="F1161" s="54">
        <v>59</v>
      </c>
      <c r="G1161" s="53" t="s">
        <v>56</v>
      </c>
      <c r="H1161" s="53" t="s">
        <v>60</v>
      </c>
      <c r="I1161" s="52">
        <v>14</v>
      </c>
      <c r="J1161" s="53" t="s">
        <v>58</v>
      </c>
      <c r="K1161" s="55">
        <v>44835</v>
      </c>
      <c r="L1161" s="56">
        <v>6333</v>
      </c>
      <c r="M1161" s="56">
        <v>8062</v>
      </c>
      <c r="N1161" s="56">
        <v>3806</v>
      </c>
      <c r="O1161" s="56">
        <v>414</v>
      </c>
      <c r="P1161" s="57">
        <v>570</v>
      </c>
      <c r="Q1161" s="58">
        <v>0.2154385964912281</v>
      </c>
      <c r="R1161" s="57">
        <v>447.2</v>
      </c>
      <c r="S1161" s="57">
        <v>949</v>
      </c>
      <c r="T1161" s="58">
        <v>0.21517386722866183</v>
      </c>
      <c r="U1161" s="57">
        <v>744.8</v>
      </c>
      <c r="V1161" s="57">
        <v>949</v>
      </c>
      <c r="W1161" s="58">
        <v>0.21517386722866183</v>
      </c>
      <c r="X1161" s="57">
        <v>744.8</v>
      </c>
      <c r="Y1161" s="57">
        <v>949</v>
      </c>
      <c r="Z1161" s="58">
        <v>0.21517386722866183</v>
      </c>
      <c r="AA1161" s="57">
        <v>744.8</v>
      </c>
      <c r="AB1161" s="57">
        <v>11979751.199999999</v>
      </c>
      <c r="AC1161" s="53" t="str">
        <f t="shared" si="13257"/>
        <v>Registro Valido</v>
      </c>
      <c r="AD1161" s="57">
        <f t="shared" ref="AD1161" si="13999">IF(OR(ISERROR(VLOOKUP(CONCATENATE("ALI_",$C1161,"_SEG_",$I1161,"_PROV_",$D1161),Catalogo_Precios,AD$8,FALSE)),L1161=0),0,VLOOKUP(CONCATENATE("ALI_",$C1161,"_SEG_",$I1161,"_PROV_",$D1161),Catalogo_Precios,AD$8,FALSE))</f>
        <v>570</v>
      </c>
      <c r="AE1161" s="57">
        <f t="shared" ref="AE1161" si="14000">IF(OR(ISERROR(VLOOKUP(CONCATENATE("ALI_",$C1161,"_SEG_",$I1161,"_PROV_",$D1161),Catalogo_Precios,AE$8,FALSE)),M1161=0),0,VLOOKUP(CONCATENATE("ALI_",$C1161,"_SEG_",$I1161,"_PROV_",$D1161),Catalogo_Precios,AE$8,FALSE))</f>
        <v>949</v>
      </c>
      <c r="AF1161" s="57">
        <f t="shared" ref="AF1161" si="14001">IF(OR(ISERROR(VLOOKUP(CONCATENATE("ALI_",$C1161,"_SEG_",$I1161,"_PROV_",$D1161),Catalogo_Precios,AF$8,FALSE)),N1161=0),0,VLOOKUP(CONCATENATE("ALI_",$C1161,"_SEG_",$I1161,"_PROV_",$D1161),Catalogo_Precios,AF$8,FALSE))</f>
        <v>949</v>
      </c>
      <c r="AG1161" s="57">
        <f t="shared" ref="AG1161" si="14002">IF(OR(ISERROR(VLOOKUP(CONCATENATE("ALI_",$C1161,"_SEG_",$I1161,"_PROV_",$D1161),Catalogo_Precios,AG$8,FALSE)),O1161=0),0,VLOOKUP(CONCATENATE("ALI_",$C1161,"_SEG_",$I1161,"_PROV_",$D1161),Catalogo_Precios,AG$8,FALSE))</f>
        <v>949</v>
      </c>
      <c r="AH1161" s="57">
        <f t="shared" ref="AH1161" si="14003">IF(OR(ISERROR(VLOOKUP(CONCATENATE("ALI_",$C1161,"_SEG_",$I1161,"_PROV_",$D1161),Catalogo_Precios,AH$8,FALSE)),L1161=0),0,VLOOKUP(CONCATENATE("ALI_",$C1161,"_SEG_",$I1161,"_PROV_",$D1161),Catalogo_Precios,AH$8,FALSE))</f>
        <v>559</v>
      </c>
      <c r="AI1161" s="57">
        <f t="shared" ref="AI1161" si="14004">IF(OR(ISERROR(VLOOKUP(CONCATENATE("ALI_",$C1161,"_SEG_",$I1161,"_PROV_",$D1161),Catalogo_Precios,AI$8,FALSE)),M1161=0),0,VLOOKUP(CONCATENATE("ALI_",$C1161,"_SEG_",$I1161,"_PROV_",$D1161),Catalogo_Precios,AI$8,FALSE))</f>
        <v>931</v>
      </c>
      <c r="AJ1161" s="57">
        <f t="shared" ref="AJ1161" si="14005">IF(OR(ISERROR(VLOOKUP(CONCATENATE("ALI_",$C1161,"_SEG_",$I1161,"_PROV_",$D1161),Catalogo_Precios,AJ$8,FALSE)),N1161=0),0,VLOOKUP(CONCATENATE("ALI_",$C1161,"_SEG_",$I1161,"_PROV_",$D1161),Catalogo_Precios,AJ$8,FALSE))</f>
        <v>931</v>
      </c>
      <c r="AK1161" s="57">
        <f t="shared" ref="AK1161" si="14006">IF(OR(ISERROR(VLOOKUP(CONCATENATE("ALI_",$C1161,"_SEG_",$I1161,"_PROV_",$D1161),Catalogo_Precios,AK$8,FALSE)),O1161=0),0,VLOOKUP(CONCATENATE("ALI_",$C1161,"_SEG_",$I1161,"_PROV_",$D1161),Catalogo_Precios,AK$8,FALSE))</f>
        <v>931</v>
      </c>
      <c r="AL1161" s="53"/>
      <c r="AM1161" s="59" t="str">
        <f t="shared" si="13266"/>
        <v>ALI_25_SEG_14</v>
      </c>
      <c r="AN1161" s="59" t="str">
        <f t="shared" si="13267"/>
        <v>ALI_25_SEG_14_VAL_11979751.2</v>
      </c>
      <c r="AO1161" s="60">
        <f t="shared" ref="AO1161" si="14007">IF(OR(AB1161="",AB1161=0),0,COUNTIF(Codificacion,AM1161))</f>
        <v>5</v>
      </c>
      <c r="AP1161" s="61">
        <f t="array" ref="AP1161">MIN(IF(Codificacion=AM1161,Total_Cotizacion,""))</f>
        <v>11979751.199999999</v>
      </c>
      <c r="AQ1161" s="62" t="b">
        <f t="shared" si="13269"/>
        <v>1</v>
      </c>
      <c r="AR1161" s="51" t="str">
        <f t="shared" ref="AR1161" si="14008">IF(COUNTIF(Codificacion2,CONCATENATE(AM1161,"_VAL_",AB1161))&gt;1,"Empate","")</f>
        <v>Empate</v>
      </c>
      <c r="AS1161" s="63" t="str">
        <f t="shared" si="13515"/>
        <v/>
      </c>
      <c r="AT1161" s="59" t="str">
        <f t="shared" si="13271"/>
        <v>ALI_25_SEG_14_</v>
      </c>
      <c r="AU1161" s="63">
        <f t="shared" ref="AU1161" si="14009">IF(AND(COUNTIF(Codificacion3,AT1161)&lt;AO1161),1,COUNTIF(Codificacion3,AT1161))</f>
        <v>1</v>
      </c>
      <c r="AV1161" s="62" t="str">
        <f t="shared" si="13273"/>
        <v>No Seleccionada</v>
      </c>
      <c r="AW1161" s="53"/>
      <c r="AX1161" s="51" t="str">
        <f t="shared" si="13274"/>
        <v>ALI_25_SEG_14VERDADERO</v>
      </c>
      <c r="AY1161" s="51">
        <f t="shared" si="13255"/>
        <v>2</v>
      </c>
      <c r="AZ1161" s="64" t="b">
        <f t="shared" si="13275"/>
        <v>0</v>
      </c>
    </row>
    <row r="1162" spans="1:52" x14ac:dyDescent="0.2">
      <c r="A1162" s="50" t="b">
        <f t="shared" si="13997"/>
        <v>0</v>
      </c>
      <c r="B1162" s="51" t="s">
        <v>136</v>
      </c>
      <c r="C1162" s="52">
        <v>25</v>
      </c>
      <c r="D1162" s="52">
        <f t="shared" ref="D1162" si="14010">IF(ISERROR(VLOOKUP(E1162,Proveedores,2,FALSE)),"",VLOOKUP(E1162,Proveedores,2,FALSE))</f>
        <v>2088</v>
      </c>
      <c r="E1162" s="53" t="s">
        <v>137</v>
      </c>
      <c r="F1162" s="54">
        <v>60</v>
      </c>
      <c r="G1162" s="53" t="s">
        <v>56</v>
      </c>
      <c r="H1162" s="53" t="s">
        <v>60</v>
      </c>
      <c r="I1162" s="52">
        <v>15</v>
      </c>
      <c r="J1162" s="53" t="s">
        <v>58</v>
      </c>
      <c r="K1162" s="55">
        <v>44835</v>
      </c>
      <c r="L1162" s="56">
        <v>5985</v>
      </c>
      <c r="M1162" s="56">
        <v>7619</v>
      </c>
      <c r="N1162" s="56">
        <v>3599</v>
      </c>
      <c r="O1162" s="56">
        <v>392</v>
      </c>
      <c r="P1162" s="57">
        <v>570</v>
      </c>
      <c r="Q1162" s="58">
        <v>0.2154385964912281</v>
      </c>
      <c r="R1162" s="57">
        <v>447.2</v>
      </c>
      <c r="S1162" s="57">
        <v>949</v>
      </c>
      <c r="T1162" s="58">
        <v>0.21517386722866183</v>
      </c>
      <c r="U1162" s="57">
        <v>744.8</v>
      </c>
      <c r="V1162" s="57">
        <v>949</v>
      </c>
      <c r="W1162" s="58">
        <v>0.21517386722866183</v>
      </c>
      <c r="X1162" s="57">
        <v>744.8</v>
      </c>
      <c r="Y1162" s="57">
        <v>949</v>
      </c>
      <c r="Z1162" s="58">
        <v>0.21517386722866183</v>
      </c>
      <c r="AA1162" s="57">
        <v>744.8</v>
      </c>
      <c r="AB1162" s="57">
        <v>11323619.999999998</v>
      </c>
      <c r="AC1162" s="53" t="str">
        <f t="shared" si="13257"/>
        <v>Registro Valido</v>
      </c>
      <c r="AD1162" s="57">
        <f t="shared" ref="AD1162" si="14011">IF(OR(ISERROR(VLOOKUP(CONCATENATE("ALI_",$C1162,"_SEG_",$I1162,"_PROV_",$D1162),Catalogo_Precios,AD$8,FALSE)),L1162=0),0,VLOOKUP(CONCATENATE("ALI_",$C1162,"_SEG_",$I1162,"_PROV_",$D1162),Catalogo_Precios,AD$8,FALSE))</f>
        <v>570</v>
      </c>
      <c r="AE1162" s="57">
        <f t="shared" ref="AE1162" si="14012">IF(OR(ISERROR(VLOOKUP(CONCATENATE("ALI_",$C1162,"_SEG_",$I1162,"_PROV_",$D1162),Catalogo_Precios,AE$8,FALSE)),M1162=0),0,VLOOKUP(CONCATENATE("ALI_",$C1162,"_SEG_",$I1162,"_PROV_",$D1162),Catalogo_Precios,AE$8,FALSE))</f>
        <v>949</v>
      </c>
      <c r="AF1162" s="57">
        <f t="shared" ref="AF1162" si="14013">IF(OR(ISERROR(VLOOKUP(CONCATENATE("ALI_",$C1162,"_SEG_",$I1162,"_PROV_",$D1162),Catalogo_Precios,AF$8,FALSE)),N1162=0),0,VLOOKUP(CONCATENATE("ALI_",$C1162,"_SEG_",$I1162,"_PROV_",$D1162),Catalogo_Precios,AF$8,FALSE))</f>
        <v>949</v>
      </c>
      <c r="AG1162" s="57">
        <f t="shared" ref="AG1162" si="14014">IF(OR(ISERROR(VLOOKUP(CONCATENATE("ALI_",$C1162,"_SEG_",$I1162,"_PROV_",$D1162),Catalogo_Precios,AG$8,FALSE)),O1162=0),0,VLOOKUP(CONCATENATE("ALI_",$C1162,"_SEG_",$I1162,"_PROV_",$D1162),Catalogo_Precios,AG$8,FALSE))</f>
        <v>949</v>
      </c>
      <c r="AH1162" s="57">
        <f t="shared" ref="AH1162" si="14015">IF(OR(ISERROR(VLOOKUP(CONCATENATE("ALI_",$C1162,"_SEG_",$I1162,"_PROV_",$D1162),Catalogo_Precios,AH$8,FALSE)),L1162=0),0,VLOOKUP(CONCATENATE("ALI_",$C1162,"_SEG_",$I1162,"_PROV_",$D1162),Catalogo_Precios,AH$8,FALSE))</f>
        <v>559</v>
      </c>
      <c r="AI1162" s="57">
        <f t="shared" ref="AI1162" si="14016">IF(OR(ISERROR(VLOOKUP(CONCATENATE("ALI_",$C1162,"_SEG_",$I1162,"_PROV_",$D1162),Catalogo_Precios,AI$8,FALSE)),M1162=0),0,VLOOKUP(CONCATENATE("ALI_",$C1162,"_SEG_",$I1162,"_PROV_",$D1162),Catalogo_Precios,AI$8,FALSE))</f>
        <v>931</v>
      </c>
      <c r="AJ1162" s="57">
        <f t="shared" ref="AJ1162" si="14017">IF(OR(ISERROR(VLOOKUP(CONCATENATE("ALI_",$C1162,"_SEG_",$I1162,"_PROV_",$D1162),Catalogo_Precios,AJ$8,FALSE)),N1162=0),0,VLOOKUP(CONCATENATE("ALI_",$C1162,"_SEG_",$I1162,"_PROV_",$D1162),Catalogo_Precios,AJ$8,FALSE))</f>
        <v>931</v>
      </c>
      <c r="AK1162" s="57">
        <f t="shared" ref="AK1162" si="14018">IF(OR(ISERROR(VLOOKUP(CONCATENATE("ALI_",$C1162,"_SEG_",$I1162,"_PROV_",$D1162),Catalogo_Precios,AK$8,FALSE)),O1162=0),0,VLOOKUP(CONCATENATE("ALI_",$C1162,"_SEG_",$I1162,"_PROV_",$D1162),Catalogo_Precios,AK$8,FALSE))</f>
        <v>931</v>
      </c>
      <c r="AL1162" s="53"/>
      <c r="AM1162" s="59" t="str">
        <f t="shared" si="13266"/>
        <v>ALI_25_SEG_15</v>
      </c>
      <c r="AN1162" s="59" t="str">
        <f t="shared" si="13267"/>
        <v>ALI_25_SEG_15_VAL_11323620</v>
      </c>
      <c r="AO1162" s="60">
        <f t="shared" ref="AO1162" si="14019">IF(OR(AB1162="",AB1162=0),0,COUNTIF(Codificacion,AM1162))</f>
        <v>5</v>
      </c>
      <c r="AP1162" s="61">
        <f t="array" ref="AP1162">MIN(IF(Codificacion=AM1162,Total_Cotizacion,""))</f>
        <v>11323619.999999998</v>
      </c>
      <c r="AQ1162" s="62" t="b">
        <f t="shared" si="13269"/>
        <v>1</v>
      </c>
      <c r="AR1162" s="51" t="str">
        <f t="shared" ref="AR1162" si="14020">IF(COUNTIF(Codificacion2,CONCATENATE(AM1162,"_VAL_",AB1162))&gt;1,"Empate","")</f>
        <v>Empate</v>
      </c>
      <c r="AS1162" s="63" t="str">
        <f t="shared" si="13515"/>
        <v/>
      </c>
      <c r="AT1162" s="59" t="str">
        <f t="shared" si="13271"/>
        <v>ALI_25_SEG_15_</v>
      </c>
      <c r="AU1162" s="63">
        <f t="shared" ref="AU1162" si="14021">IF(AND(COUNTIF(Codificacion3,AT1162)&lt;AO1162),1,COUNTIF(Codificacion3,AT1162))</f>
        <v>1</v>
      </c>
      <c r="AV1162" s="62" t="str">
        <f t="shared" si="13273"/>
        <v>No Seleccionada</v>
      </c>
      <c r="AW1162" s="53"/>
      <c r="AX1162" s="51" t="str">
        <f t="shared" si="13274"/>
        <v>ALI_25_SEG_15VERDADERO</v>
      </c>
      <c r="AY1162" s="51">
        <f t="shared" si="13255"/>
        <v>2</v>
      </c>
      <c r="AZ1162" s="64" t="b">
        <f t="shared" si="13275"/>
        <v>0</v>
      </c>
    </row>
    <row r="1163" spans="1:52" x14ac:dyDescent="0.2">
      <c r="A1163" s="50" t="b">
        <f t="shared" si="13997"/>
        <v>0</v>
      </c>
      <c r="B1163" s="51" t="s">
        <v>136</v>
      </c>
      <c r="C1163" s="52">
        <v>93</v>
      </c>
      <c r="D1163" s="52">
        <f t="shared" ref="D1163" si="14022">IF(ISERROR(VLOOKUP(E1163,Proveedores,2,FALSE)),"",VLOOKUP(E1163,Proveedores,2,FALSE))</f>
        <v>2088</v>
      </c>
      <c r="E1163" s="53" t="s">
        <v>137</v>
      </c>
      <c r="F1163" s="54">
        <v>91</v>
      </c>
      <c r="G1163" s="53" t="s">
        <v>56</v>
      </c>
      <c r="H1163" s="53" t="s">
        <v>63</v>
      </c>
      <c r="I1163" s="52">
        <v>1</v>
      </c>
      <c r="J1163" s="53" t="s">
        <v>58</v>
      </c>
      <c r="K1163" s="55">
        <v>44835</v>
      </c>
      <c r="L1163" s="56">
        <v>6891</v>
      </c>
      <c r="M1163" s="56">
        <v>8199</v>
      </c>
      <c r="N1163" s="56">
        <v>4855</v>
      </c>
      <c r="O1163" s="56">
        <v>404</v>
      </c>
      <c r="P1163" s="57">
        <v>508</v>
      </c>
      <c r="Q1163" s="58">
        <v>0</v>
      </c>
      <c r="R1163" s="57">
        <v>508</v>
      </c>
      <c r="S1163" s="57">
        <v>678</v>
      </c>
      <c r="T1163" s="58">
        <v>0</v>
      </c>
      <c r="U1163" s="57">
        <v>678</v>
      </c>
      <c r="V1163" s="57">
        <v>1014</v>
      </c>
      <c r="W1163" s="58">
        <v>0</v>
      </c>
      <c r="X1163" s="57">
        <v>1014</v>
      </c>
      <c r="Y1163" s="57">
        <v>1014</v>
      </c>
      <c r="Z1163" s="58">
        <v>0</v>
      </c>
      <c r="AA1163" s="57">
        <v>1014</v>
      </c>
      <c r="AB1163" s="57">
        <v>14392176</v>
      </c>
      <c r="AC1163" s="53" t="str">
        <f t="shared" si="13257"/>
        <v>Registro Valido</v>
      </c>
      <c r="AD1163" s="57">
        <f t="shared" ref="AD1163" si="14023">IF(OR(ISERROR(VLOOKUP(CONCATENATE("ALI_",$C1163,"_SEG_",$I1163,"_PROV_",$D1163),Catalogo_Precios,AD$8,FALSE)),L1163=0),0,VLOOKUP(CONCATENATE("ALI_",$C1163,"_SEG_",$I1163,"_PROV_",$D1163),Catalogo_Precios,AD$8,FALSE))</f>
        <v>508</v>
      </c>
      <c r="AE1163" s="57">
        <f t="shared" ref="AE1163" si="14024">IF(OR(ISERROR(VLOOKUP(CONCATENATE("ALI_",$C1163,"_SEG_",$I1163,"_PROV_",$D1163),Catalogo_Precios,AE$8,FALSE)),M1163=0),0,VLOOKUP(CONCATENATE("ALI_",$C1163,"_SEG_",$I1163,"_PROV_",$D1163),Catalogo_Precios,AE$8,FALSE))</f>
        <v>678</v>
      </c>
      <c r="AF1163" s="57">
        <f t="shared" ref="AF1163" si="14025">IF(OR(ISERROR(VLOOKUP(CONCATENATE("ALI_",$C1163,"_SEG_",$I1163,"_PROV_",$D1163),Catalogo_Precios,AF$8,FALSE)),N1163=0),0,VLOOKUP(CONCATENATE("ALI_",$C1163,"_SEG_",$I1163,"_PROV_",$D1163),Catalogo_Precios,AF$8,FALSE))</f>
        <v>1014</v>
      </c>
      <c r="AG1163" s="57">
        <f t="shared" ref="AG1163" si="14026">IF(OR(ISERROR(VLOOKUP(CONCATENATE("ALI_",$C1163,"_SEG_",$I1163,"_PROV_",$D1163),Catalogo_Precios,AG$8,FALSE)),O1163=0),0,VLOOKUP(CONCATENATE("ALI_",$C1163,"_SEG_",$I1163,"_PROV_",$D1163),Catalogo_Precios,AG$8,FALSE))</f>
        <v>1014</v>
      </c>
      <c r="AH1163" s="57">
        <f t="shared" ref="AH1163" si="14027">IF(OR(ISERROR(VLOOKUP(CONCATENATE("ALI_",$C1163,"_SEG_",$I1163,"_PROV_",$D1163),Catalogo_Precios,AH$8,FALSE)),L1163=0),0,VLOOKUP(CONCATENATE("ALI_",$C1163,"_SEG_",$I1163,"_PROV_",$D1163),Catalogo_Precios,AH$8,FALSE))</f>
        <v>498</v>
      </c>
      <c r="AI1163" s="57">
        <f t="shared" ref="AI1163" si="14028">IF(OR(ISERROR(VLOOKUP(CONCATENATE("ALI_",$C1163,"_SEG_",$I1163,"_PROV_",$D1163),Catalogo_Precios,AI$8,FALSE)),M1163=0),0,VLOOKUP(CONCATENATE("ALI_",$C1163,"_SEG_",$I1163,"_PROV_",$D1163),Catalogo_Precios,AI$8,FALSE))</f>
        <v>663</v>
      </c>
      <c r="AJ1163" s="57">
        <f t="shared" ref="AJ1163" si="14029">IF(OR(ISERROR(VLOOKUP(CONCATENATE("ALI_",$C1163,"_SEG_",$I1163,"_PROV_",$D1163),Catalogo_Precios,AJ$8,FALSE)),N1163=0),0,VLOOKUP(CONCATENATE("ALI_",$C1163,"_SEG_",$I1163,"_PROV_",$D1163),Catalogo_Precios,AJ$8,FALSE))</f>
        <v>994</v>
      </c>
      <c r="AK1163" s="57">
        <f t="shared" ref="AK1163" si="14030">IF(OR(ISERROR(VLOOKUP(CONCATENATE("ALI_",$C1163,"_SEG_",$I1163,"_PROV_",$D1163),Catalogo_Precios,AK$8,FALSE)),O1163=0),0,VLOOKUP(CONCATENATE("ALI_",$C1163,"_SEG_",$I1163,"_PROV_",$D1163),Catalogo_Precios,AK$8,FALSE))</f>
        <v>994</v>
      </c>
      <c r="AL1163" s="53"/>
      <c r="AM1163" s="59" t="str">
        <f t="shared" si="13266"/>
        <v>ALI_93_SEG_1</v>
      </c>
      <c r="AN1163" s="59" t="str">
        <f t="shared" si="13267"/>
        <v>ALI_93_SEG_1_VAL_14392176</v>
      </c>
      <c r="AO1163" s="60">
        <f t="shared" ref="AO1163" si="14031">IF(OR(AB1163="",AB1163=0),0,COUNTIF(Codificacion,AM1163))</f>
        <v>5</v>
      </c>
      <c r="AP1163" s="61">
        <f t="array" ref="AP1163">MIN(IF(Codificacion=AM1163,Total_Cotizacion,""))</f>
        <v>12685590.9</v>
      </c>
      <c r="AQ1163" s="62" t="b">
        <f t="shared" si="13269"/>
        <v>0</v>
      </c>
      <c r="AR1163" s="51" t="str">
        <f t="shared" ref="AR1163" si="14032">IF(COUNTIF(Codificacion2,CONCATENATE(AM1163,"_VAL_",AB1163))&gt;1,"Empate","")</f>
        <v/>
      </c>
      <c r="AS1163" s="63" t="str">
        <f t="shared" si="13515"/>
        <v/>
      </c>
      <c r="AT1163" s="59" t="str">
        <f t="shared" si="13271"/>
        <v>ALI_93_SEG_1_</v>
      </c>
      <c r="AU1163" s="63">
        <f t="shared" ref="AU1163" si="14033">IF(AND(COUNTIF(Codificacion3,AT1163)&lt;AO1163),1,COUNTIF(Codificacion3,AT1163))</f>
        <v>1</v>
      </c>
      <c r="AV1163" s="62" t="str">
        <f t="shared" si="13273"/>
        <v>No Seleccionada</v>
      </c>
      <c r="AW1163" s="53"/>
      <c r="AX1163" s="51" t="str">
        <f t="shared" si="13274"/>
        <v>ALI_93_SEG_1FALSO</v>
      </c>
      <c r="AY1163" s="51">
        <f t="shared" ref="AY1163:AY1226" si="14034">COUNTIF(AX$10:AX$2017,CONCATENATE(AM1163,AQ1163))</f>
        <v>4</v>
      </c>
      <c r="AZ1163" s="64" t="b">
        <f t="shared" si="13275"/>
        <v>0</v>
      </c>
    </row>
    <row r="1164" spans="1:52" x14ac:dyDescent="0.2">
      <c r="A1164" s="50" t="b">
        <f t="shared" si="13997"/>
        <v>0</v>
      </c>
      <c r="B1164" s="51" t="s">
        <v>136</v>
      </c>
      <c r="C1164" s="52">
        <v>93</v>
      </c>
      <c r="D1164" s="52">
        <f t="shared" ref="D1164" si="14035">IF(ISERROR(VLOOKUP(E1164,Proveedores,2,FALSE)),"",VLOOKUP(E1164,Proveedores,2,FALSE))</f>
        <v>2088</v>
      </c>
      <c r="E1164" s="53" t="s">
        <v>137</v>
      </c>
      <c r="F1164" s="54">
        <v>92</v>
      </c>
      <c r="G1164" s="53" t="s">
        <v>56</v>
      </c>
      <c r="H1164" s="53" t="s">
        <v>63</v>
      </c>
      <c r="I1164" s="52">
        <v>2</v>
      </c>
      <c r="J1164" s="53" t="s">
        <v>58</v>
      </c>
      <c r="K1164" s="55">
        <v>44835</v>
      </c>
      <c r="L1164" s="56">
        <v>7049</v>
      </c>
      <c r="M1164" s="56">
        <v>8384</v>
      </c>
      <c r="N1164" s="56">
        <v>4964</v>
      </c>
      <c r="O1164" s="56">
        <v>414</v>
      </c>
      <c r="P1164" s="57">
        <v>508</v>
      </c>
      <c r="Q1164" s="58">
        <v>0</v>
      </c>
      <c r="R1164" s="57">
        <v>508</v>
      </c>
      <c r="S1164" s="57">
        <v>678</v>
      </c>
      <c r="T1164" s="58">
        <v>0</v>
      </c>
      <c r="U1164" s="57">
        <v>678</v>
      </c>
      <c r="V1164" s="57">
        <v>1014</v>
      </c>
      <c r="W1164" s="58">
        <v>0</v>
      </c>
      <c r="X1164" s="57">
        <v>1014</v>
      </c>
      <c r="Y1164" s="57">
        <v>1014</v>
      </c>
      <c r="Z1164" s="58">
        <v>0</v>
      </c>
      <c r="AA1164" s="57">
        <v>1014</v>
      </c>
      <c r="AB1164" s="57">
        <v>14718536</v>
      </c>
      <c r="AC1164" s="53" t="str">
        <f t="shared" ref="AC1164:AC1227" si="14036">IF(OR(AB1164=0,AB1164=""),"Registro No Valido","Registro Valido")</f>
        <v>Registro Valido</v>
      </c>
      <c r="AD1164" s="57">
        <f t="shared" ref="AD1164" si="14037">IF(OR(ISERROR(VLOOKUP(CONCATENATE("ALI_",$C1164,"_SEG_",$I1164,"_PROV_",$D1164),Catalogo_Precios,AD$8,FALSE)),L1164=0),0,VLOOKUP(CONCATENATE("ALI_",$C1164,"_SEG_",$I1164,"_PROV_",$D1164),Catalogo_Precios,AD$8,FALSE))</f>
        <v>508</v>
      </c>
      <c r="AE1164" s="57">
        <f t="shared" ref="AE1164" si="14038">IF(OR(ISERROR(VLOOKUP(CONCATENATE("ALI_",$C1164,"_SEG_",$I1164,"_PROV_",$D1164),Catalogo_Precios,AE$8,FALSE)),M1164=0),0,VLOOKUP(CONCATENATE("ALI_",$C1164,"_SEG_",$I1164,"_PROV_",$D1164),Catalogo_Precios,AE$8,FALSE))</f>
        <v>678</v>
      </c>
      <c r="AF1164" s="57">
        <f t="shared" ref="AF1164" si="14039">IF(OR(ISERROR(VLOOKUP(CONCATENATE("ALI_",$C1164,"_SEG_",$I1164,"_PROV_",$D1164),Catalogo_Precios,AF$8,FALSE)),N1164=0),0,VLOOKUP(CONCATENATE("ALI_",$C1164,"_SEG_",$I1164,"_PROV_",$D1164),Catalogo_Precios,AF$8,FALSE))</f>
        <v>1014</v>
      </c>
      <c r="AG1164" s="57">
        <f t="shared" ref="AG1164" si="14040">IF(OR(ISERROR(VLOOKUP(CONCATENATE("ALI_",$C1164,"_SEG_",$I1164,"_PROV_",$D1164),Catalogo_Precios,AG$8,FALSE)),O1164=0),0,VLOOKUP(CONCATENATE("ALI_",$C1164,"_SEG_",$I1164,"_PROV_",$D1164),Catalogo_Precios,AG$8,FALSE))</f>
        <v>1014</v>
      </c>
      <c r="AH1164" s="57">
        <f t="shared" ref="AH1164" si="14041">IF(OR(ISERROR(VLOOKUP(CONCATENATE("ALI_",$C1164,"_SEG_",$I1164,"_PROV_",$D1164),Catalogo_Precios,AH$8,FALSE)),L1164=0),0,VLOOKUP(CONCATENATE("ALI_",$C1164,"_SEG_",$I1164,"_PROV_",$D1164),Catalogo_Precios,AH$8,FALSE))</f>
        <v>498</v>
      </c>
      <c r="AI1164" s="57">
        <f t="shared" ref="AI1164" si="14042">IF(OR(ISERROR(VLOOKUP(CONCATENATE("ALI_",$C1164,"_SEG_",$I1164,"_PROV_",$D1164),Catalogo_Precios,AI$8,FALSE)),M1164=0),0,VLOOKUP(CONCATENATE("ALI_",$C1164,"_SEG_",$I1164,"_PROV_",$D1164),Catalogo_Precios,AI$8,FALSE))</f>
        <v>663</v>
      </c>
      <c r="AJ1164" s="57">
        <f t="shared" ref="AJ1164" si="14043">IF(OR(ISERROR(VLOOKUP(CONCATENATE("ALI_",$C1164,"_SEG_",$I1164,"_PROV_",$D1164),Catalogo_Precios,AJ$8,FALSE)),N1164=0),0,VLOOKUP(CONCATENATE("ALI_",$C1164,"_SEG_",$I1164,"_PROV_",$D1164),Catalogo_Precios,AJ$8,FALSE))</f>
        <v>994</v>
      </c>
      <c r="AK1164" s="57">
        <f t="shared" ref="AK1164" si="14044">IF(OR(ISERROR(VLOOKUP(CONCATENATE("ALI_",$C1164,"_SEG_",$I1164,"_PROV_",$D1164),Catalogo_Precios,AK$8,FALSE)),O1164=0),0,VLOOKUP(CONCATENATE("ALI_",$C1164,"_SEG_",$I1164,"_PROV_",$D1164),Catalogo_Precios,AK$8,FALSE))</f>
        <v>994</v>
      </c>
      <c r="AL1164" s="53"/>
      <c r="AM1164" s="59" t="str">
        <f t="shared" ref="AM1164:AM1227" si="14045">IF(AC1164="Registro Valido",CONCATENATE("ALI_",C1164,"_SEG_",I1164),"Registro No Valido")</f>
        <v>ALI_93_SEG_2</v>
      </c>
      <c r="AN1164" s="59" t="str">
        <f t="shared" ref="AN1164:AN1227" si="14046">IF(AC1164="Registro Valido",CONCATENATE("ALI_",C1164,"_SEG_",I1164,"_VAL_",AB1164),"Registro No Valido")</f>
        <v>ALI_93_SEG_2_VAL_14718536</v>
      </c>
      <c r="AO1164" s="60">
        <f t="shared" ref="AO1164" si="14047">IF(OR(AB1164="",AB1164=0),0,COUNTIF(Codificacion,AM1164))</f>
        <v>5</v>
      </c>
      <c r="AP1164" s="61">
        <f t="array" ref="AP1164">MIN(IF(Codificacion=AM1164,Total_Cotizacion,""))</f>
        <v>12973253.4</v>
      </c>
      <c r="AQ1164" s="62" t="b">
        <f t="shared" ref="AQ1164:AQ1227" si="14048">IF(AND(AO1164&gt;0,AB1164&lt;&gt;""),AP1164=AB1164,"")</f>
        <v>0</v>
      </c>
      <c r="AR1164" s="51" t="str">
        <f t="shared" ref="AR1164" si="14049">IF(COUNTIF(Codificacion2,CONCATENATE(AM1164,"_VAL_",AB1164))&gt;1,"Empate","")</f>
        <v/>
      </c>
      <c r="AS1164" s="63" t="str">
        <f t="shared" si="13515"/>
        <v/>
      </c>
      <c r="AT1164" s="59" t="str">
        <f t="shared" ref="AT1164:AT1227" si="14050">IF(AC1164="Registro Valido",CONCATENATE("ALI_",C1164,"_SEG_",I1164,"_",AS1164),"Registro No Valido")</f>
        <v>ALI_93_SEG_2_</v>
      </c>
      <c r="AU1164" s="63">
        <f t="shared" ref="AU1164" si="14051">IF(AND(COUNTIF(Codificacion3,AT1164)&lt;AO1164),1,COUNTIF(Codificacion3,AT1164))</f>
        <v>1</v>
      </c>
      <c r="AV1164" s="62" t="str">
        <f t="shared" ref="AV1164:AV1227" si="14052">IF(AND(AU1164=1,AS1164="X"),"Cotizacion Seleccionada","No Seleccionada")</f>
        <v>No Seleccionada</v>
      </c>
      <c r="AW1164" s="53"/>
      <c r="AX1164" s="51" t="str">
        <f t="shared" ref="AX1164:AX1227" si="14053">CONCATENATE(AM1164,AQ1164)</f>
        <v>ALI_93_SEG_2FALSO</v>
      </c>
      <c r="AY1164" s="51">
        <f t="shared" si="14034"/>
        <v>4</v>
      </c>
      <c r="AZ1164" s="64" t="b">
        <f t="shared" ref="AZ1164:AZ1227" si="14054">AO1164=AY1164</f>
        <v>0</v>
      </c>
    </row>
    <row r="1165" spans="1:52" x14ac:dyDescent="0.2">
      <c r="A1165" s="50" t="b">
        <f t="shared" si="13997"/>
        <v>0</v>
      </c>
      <c r="B1165" s="51" t="s">
        <v>136</v>
      </c>
      <c r="C1165" s="52">
        <v>93</v>
      </c>
      <c r="D1165" s="52">
        <f t="shared" ref="D1165" si="14055">IF(ISERROR(VLOOKUP(E1165,Proveedores,2,FALSE)),"",VLOOKUP(E1165,Proveedores,2,FALSE))</f>
        <v>2088</v>
      </c>
      <c r="E1165" s="53" t="s">
        <v>137</v>
      </c>
      <c r="F1165" s="54">
        <v>93</v>
      </c>
      <c r="G1165" s="53" t="s">
        <v>56</v>
      </c>
      <c r="H1165" s="53" t="s">
        <v>63</v>
      </c>
      <c r="I1165" s="52">
        <v>3</v>
      </c>
      <c r="J1165" s="53" t="s">
        <v>58</v>
      </c>
      <c r="K1165" s="55">
        <v>44835</v>
      </c>
      <c r="L1165" s="56">
        <v>7007</v>
      </c>
      <c r="M1165" s="56">
        <v>8334</v>
      </c>
      <c r="N1165" s="56">
        <v>4935</v>
      </c>
      <c r="O1165" s="56">
        <v>411</v>
      </c>
      <c r="P1165" s="57">
        <v>508</v>
      </c>
      <c r="Q1165" s="58">
        <v>0</v>
      </c>
      <c r="R1165" s="57">
        <v>508</v>
      </c>
      <c r="S1165" s="57">
        <v>678</v>
      </c>
      <c r="T1165" s="58">
        <v>0</v>
      </c>
      <c r="U1165" s="57">
        <v>678</v>
      </c>
      <c r="V1165" s="57">
        <v>1014</v>
      </c>
      <c r="W1165" s="58">
        <v>0</v>
      </c>
      <c r="X1165" s="57">
        <v>1014</v>
      </c>
      <c r="Y1165" s="57">
        <v>1014</v>
      </c>
      <c r="Z1165" s="58">
        <v>0</v>
      </c>
      <c r="AA1165" s="57">
        <v>1014</v>
      </c>
      <c r="AB1165" s="57">
        <v>14630852</v>
      </c>
      <c r="AC1165" s="53" t="str">
        <f t="shared" si="14036"/>
        <v>Registro Valido</v>
      </c>
      <c r="AD1165" s="57">
        <f t="shared" ref="AD1165" si="14056">IF(OR(ISERROR(VLOOKUP(CONCATENATE("ALI_",$C1165,"_SEG_",$I1165,"_PROV_",$D1165),Catalogo_Precios,AD$8,FALSE)),L1165=0),0,VLOOKUP(CONCATENATE("ALI_",$C1165,"_SEG_",$I1165,"_PROV_",$D1165),Catalogo_Precios,AD$8,FALSE))</f>
        <v>508</v>
      </c>
      <c r="AE1165" s="57">
        <f t="shared" ref="AE1165" si="14057">IF(OR(ISERROR(VLOOKUP(CONCATENATE("ALI_",$C1165,"_SEG_",$I1165,"_PROV_",$D1165),Catalogo_Precios,AE$8,FALSE)),M1165=0),0,VLOOKUP(CONCATENATE("ALI_",$C1165,"_SEG_",$I1165,"_PROV_",$D1165),Catalogo_Precios,AE$8,FALSE))</f>
        <v>678</v>
      </c>
      <c r="AF1165" s="57">
        <f t="shared" ref="AF1165" si="14058">IF(OR(ISERROR(VLOOKUP(CONCATENATE("ALI_",$C1165,"_SEG_",$I1165,"_PROV_",$D1165),Catalogo_Precios,AF$8,FALSE)),N1165=0),0,VLOOKUP(CONCATENATE("ALI_",$C1165,"_SEG_",$I1165,"_PROV_",$D1165),Catalogo_Precios,AF$8,FALSE))</f>
        <v>1014</v>
      </c>
      <c r="AG1165" s="57">
        <f t="shared" ref="AG1165" si="14059">IF(OR(ISERROR(VLOOKUP(CONCATENATE("ALI_",$C1165,"_SEG_",$I1165,"_PROV_",$D1165),Catalogo_Precios,AG$8,FALSE)),O1165=0),0,VLOOKUP(CONCATENATE("ALI_",$C1165,"_SEG_",$I1165,"_PROV_",$D1165),Catalogo_Precios,AG$8,FALSE))</f>
        <v>1014</v>
      </c>
      <c r="AH1165" s="57">
        <f t="shared" ref="AH1165" si="14060">IF(OR(ISERROR(VLOOKUP(CONCATENATE("ALI_",$C1165,"_SEG_",$I1165,"_PROV_",$D1165),Catalogo_Precios,AH$8,FALSE)),L1165=0),0,VLOOKUP(CONCATENATE("ALI_",$C1165,"_SEG_",$I1165,"_PROV_",$D1165),Catalogo_Precios,AH$8,FALSE))</f>
        <v>498</v>
      </c>
      <c r="AI1165" s="57">
        <f t="shared" ref="AI1165" si="14061">IF(OR(ISERROR(VLOOKUP(CONCATENATE("ALI_",$C1165,"_SEG_",$I1165,"_PROV_",$D1165),Catalogo_Precios,AI$8,FALSE)),M1165=0),0,VLOOKUP(CONCATENATE("ALI_",$C1165,"_SEG_",$I1165,"_PROV_",$D1165),Catalogo_Precios,AI$8,FALSE))</f>
        <v>663</v>
      </c>
      <c r="AJ1165" s="57">
        <f t="shared" ref="AJ1165" si="14062">IF(OR(ISERROR(VLOOKUP(CONCATENATE("ALI_",$C1165,"_SEG_",$I1165,"_PROV_",$D1165),Catalogo_Precios,AJ$8,FALSE)),N1165=0),0,VLOOKUP(CONCATENATE("ALI_",$C1165,"_SEG_",$I1165,"_PROV_",$D1165),Catalogo_Precios,AJ$8,FALSE))</f>
        <v>994</v>
      </c>
      <c r="AK1165" s="57">
        <f t="shared" ref="AK1165" si="14063">IF(OR(ISERROR(VLOOKUP(CONCATENATE("ALI_",$C1165,"_SEG_",$I1165,"_PROV_",$D1165),Catalogo_Precios,AK$8,FALSE)),O1165=0),0,VLOOKUP(CONCATENATE("ALI_",$C1165,"_SEG_",$I1165,"_PROV_",$D1165),Catalogo_Precios,AK$8,FALSE))</f>
        <v>994</v>
      </c>
      <c r="AL1165" s="53"/>
      <c r="AM1165" s="59" t="str">
        <f t="shared" si="14045"/>
        <v>ALI_93_SEG_3</v>
      </c>
      <c r="AN1165" s="59" t="str">
        <f t="shared" si="14046"/>
        <v>ALI_93_SEG_3_VAL_14630852</v>
      </c>
      <c r="AO1165" s="60">
        <f t="shared" ref="AO1165" si="14064">IF(OR(AB1165="",AB1165=0),0,COUNTIF(Codificacion,AM1165))</f>
        <v>5</v>
      </c>
      <c r="AP1165" s="61">
        <f t="array" ref="AP1165">MIN(IF(Codificacion=AM1165,Total_Cotizacion,""))</f>
        <v>12895966.800000001</v>
      </c>
      <c r="AQ1165" s="62" t="b">
        <f t="shared" si="14048"/>
        <v>0</v>
      </c>
      <c r="AR1165" s="51" t="str">
        <f t="shared" ref="AR1165" si="14065">IF(COUNTIF(Codificacion2,CONCATENATE(AM1165,"_VAL_",AB1165))&gt;1,"Empate","")</f>
        <v/>
      </c>
      <c r="AS1165" s="63" t="str">
        <f t="shared" si="13515"/>
        <v/>
      </c>
      <c r="AT1165" s="59" t="str">
        <f t="shared" si="14050"/>
        <v>ALI_93_SEG_3_</v>
      </c>
      <c r="AU1165" s="63">
        <f t="shared" ref="AU1165" si="14066">IF(AND(COUNTIF(Codificacion3,AT1165)&lt;AO1165),1,COUNTIF(Codificacion3,AT1165))</f>
        <v>1</v>
      </c>
      <c r="AV1165" s="62" t="str">
        <f t="shared" si="14052"/>
        <v>No Seleccionada</v>
      </c>
      <c r="AW1165" s="53"/>
      <c r="AX1165" s="51" t="str">
        <f t="shared" si="14053"/>
        <v>ALI_93_SEG_3FALSO</v>
      </c>
      <c r="AY1165" s="51">
        <f t="shared" si="14034"/>
        <v>4</v>
      </c>
      <c r="AZ1165" s="64" t="b">
        <f t="shared" si="14054"/>
        <v>0</v>
      </c>
    </row>
    <row r="1166" spans="1:52" x14ac:dyDescent="0.2">
      <c r="A1166" s="50" t="b">
        <f t="shared" si="13997"/>
        <v>0</v>
      </c>
      <c r="B1166" s="51" t="s">
        <v>136</v>
      </c>
      <c r="C1166" s="52">
        <v>93</v>
      </c>
      <c r="D1166" s="52">
        <f t="shared" ref="D1166" si="14067">IF(ISERROR(VLOOKUP(E1166,Proveedores,2,FALSE)),"",VLOOKUP(E1166,Proveedores,2,FALSE))</f>
        <v>2088</v>
      </c>
      <c r="E1166" s="53" t="s">
        <v>137</v>
      </c>
      <c r="F1166" s="54">
        <v>94</v>
      </c>
      <c r="G1166" s="53" t="s">
        <v>56</v>
      </c>
      <c r="H1166" s="53" t="s">
        <v>63</v>
      </c>
      <c r="I1166" s="52">
        <v>4</v>
      </c>
      <c r="J1166" s="53" t="s">
        <v>58</v>
      </c>
      <c r="K1166" s="55">
        <v>44835</v>
      </c>
      <c r="L1166" s="56">
        <v>7214</v>
      </c>
      <c r="M1166" s="56">
        <v>8766</v>
      </c>
      <c r="N1166" s="56">
        <v>4850</v>
      </c>
      <c r="O1166" s="56">
        <v>439</v>
      </c>
      <c r="P1166" s="57">
        <v>508</v>
      </c>
      <c r="Q1166" s="58">
        <v>0</v>
      </c>
      <c r="R1166" s="57">
        <v>508</v>
      </c>
      <c r="S1166" s="57">
        <v>678</v>
      </c>
      <c r="T1166" s="58">
        <v>0</v>
      </c>
      <c r="U1166" s="57">
        <v>678</v>
      </c>
      <c r="V1166" s="57">
        <v>1014</v>
      </c>
      <c r="W1166" s="58">
        <v>0</v>
      </c>
      <c r="X1166" s="57">
        <v>1014</v>
      </c>
      <c r="Y1166" s="57">
        <v>1014</v>
      </c>
      <c r="Z1166" s="58">
        <v>0</v>
      </c>
      <c r="AA1166" s="57">
        <v>1014</v>
      </c>
      <c r="AB1166" s="57">
        <v>14971106</v>
      </c>
      <c r="AC1166" s="53" t="str">
        <f t="shared" si="14036"/>
        <v>Registro Valido</v>
      </c>
      <c r="AD1166" s="57">
        <f t="shared" ref="AD1166" si="14068">IF(OR(ISERROR(VLOOKUP(CONCATENATE("ALI_",$C1166,"_SEG_",$I1166,"_PROV_",$D1166),Catalogo_Precios,AD$8,FALSE)),L1166=0),0,VLOOKUP(CONCATENATE("ALI_",$C1166,"_SEG_",$I1166,"_PROV_",$D1166),Catalogo_Precios,AD$8,FALSE))</f>
        <v>508</v>
      </c>
      <c r="AE1166" s="57">
        <f t="shared" ref="AE1166" si="14069">IF(OR(ISERROR(VLOOKUP(CONCATENATE("ALI_",$C1166,"_SEG_",$I1166,"_PROV_",$D1166),Catalogo_Precios,AE$8,FALSE)),M1166=0),0,VLOOKUP(CONCATENATE("ALI_",$C1166,"_SEG_",$I1166,"_PROV_",$D1166),Catalogo_Precios,AE$8,FALSE))</f>
        <v>678</v>
      </c>
      <c r="AF1166" s="57">
        <f t="shared" ref="AF1166" si="14070">IF(OR(ISERROR(VLOOKUP(CONCATENATE("ALI_",$C1166,"_SEG_",$I1166,"_PROV_",$D1166),Catalogo_Precios,AF$8,FALSE)),N1166=0),0,VLOOKUP(CONCATENATE("ALI_",$C1166,"_SEG_",$I1166,"_PROV_",$D1166),Catalogo_Precios,AF$8,FALSE))</f>
        <v>1014</v>
      </c>
      <c r="AG1166" s="57">
        <f t="shared" ref="AG1166" si="14071">IF(OR(ISERROR(VLOOKUP(CONCATENATE("ALI_",$C1166,"_SEG_",$I1166,"_PROV_",$D1166),Catalogo_Precios,AG$8,FALSE)),O1166=0),0,VLOOKUP(CONCATENATE("ALI_",$C1166,"_SEG_",$I1166,"_PROV_",$D1166),Catalogo_Precios,AG$8,FALSE))</f>
        <v>1014</v>
      </c>
      <c r="AH1166" s="57">
        <f t="shared" ref="AH1166" si="14072">IF(OR(ISERROR(VLOOKUP(CONCATENATE("ALI_",$C1166,"_SEG_",$I1166,"_PROV_",$D1166),Catalogo_Precios,AH$8,FALSE)),L1166=0),0,VLOOKUP(CONCATENATE("ALI_",$C1166,"_SEG_",$I1166,"_PROV_",$D1166),Catalogo_Precios,AH$8,FALSE))</f>
        <v>498</v>
      </c>
      <c r="AI1166" s="57">
        <f t="shared" ref="AI1166" si="14073">IF(OR(ISERROR(VLOOKUP(CONCATENATE("ALI_",$C1166,"_SEG_",$I1166,"_PROV_",$D1166),Catalogo_Precios,AI$8,FALSE)),M1166=0),0,VLOOKUP(CONCATENATE("ALI_",$C1166,"_SEG_",$I1166,"_PROV_",$D1166),Catalogo_Precios,AI$8,FALSE))</f>
        <v>663</v>
      </c>
      <c r="AJ1166" s="57">
        <f t="shared" ref="AJ1166" si="14074">IF(OR(ISERROR(VLOOKUP(CONCATENATE("ALI_",$C1166,"_SEG_",$I1166,"_PROV_",$D1166),Catalogo_Precios,AJ$8,FALSE)),N1166=0),0,VLOOKUP(CONCATENATE("ALI_",$C1166,"_SEG_",$I1166,"_PROV_",$D1166),Catalogo_Precios,AJ$8,FALSE))</f>
        <v>994</v>
      </c>
      <c r="AK1166" s="57">
        <f t="shared" ref="AK1166" si="14075">IF(OR(ISERROR(VLOOKUP(CONCATENATE("ALI_",$C1166,"_SEG_",$I1166,"_PROV_",$D1166),Catalogo_Precios,AK$8,FALSE)),O1166=0),0,VLOOKUP(CONCATENATE("ALI_",$C1166,"_SEG_",$I1166,"_PROV_",$D1166),Catalogo_Precios,AK$8,FALSE))</f>
        <v>994</v>
      </c>
      <c r="AL1166" s="53"/>
      <c r="AM1166" s="59" t="str">
        <f t="shared" si="14045"/>
        <v>ALI_93_SEG_4</v>
      </c>
      <c r="AN1166" s="59" t="str">
        <f t="shared" si="14046"/>
        <v>ALI_93_SEG_4_VAL_14971106</v>
      </c>
      <c r="AO1166" s="60">
        <f t="shared" ref="AO1166" si="14076">IF(OR(AB1166="",AB1166=0),0,COUNTIF(Codificacion,AM1166))</f>
        <v>4</v>
      </c>
      <c r="AP1166" s="61">
        <f t="array" ref="AP1166">MIN(IF(Codificacion=AM1166,Total_Cotizacion,""))</f>
        <v>13195526.4</v>
      </c>
      <c r="AQ1166" s="62" t="b">
        <f t="shared" si="14048"/>
        <v>0</v>
      </c>
      <c r="AR1166" s="51" t="str">
        <f t="shared" ref="AR1166" si="14077">IF(COUNTIF(Codificacion2,CONCATENATE(AM1166,"_VAL_",AB1166))&gt;1,"Empate","")</f>
        <v/>
      </c>
      <c r="AS1166" s="63" t="str">
        <f t="shared" si="13515"/>
        <v/>
      </c>
      <c r="AT1166" s="59" t="str">
        <f t="shared" si="14050"/>
        <v>ALI_93_SEG_4_</v>
      </c>
      <c r="AU1166" s="63">
        <f t="shared" ref="AU1166" si="14078">IF(AND(COUNTIF(Codificacion3,AT1166)&lt;AO1166),1,COUNTIF(Codificacion3,AT1166))</f>
        <v>1</v>
      </c>
      <c r="AV1166" s="62" t="str">
        <f t="shared" si="14052"/>
        <v>No Seleccionada</v>
      </c>
      <c r="AW1166" s="53"/>
      <c r="AX1166" s="51" t="str">
        <f t="shared" si="14053"/>
        <v>ALI_93_SEG_4FALSO</v>
      </c>
      <c r="AY1166" s="51">
        <f t="shared" si="14034"/>
        <v>3</v>
      </c>
      <c r="AZ1166" s="64" t="b">
        <f t="shared" si="14054"/>
        <v>0</v>
      </c>
    </row>
    <row r="1167" spans="1:52" x14ac:dyDescent="0.2">
      <c r="A1167" s="50" t="b">
        <f t="shared" si="13997"/>
        <v>0</v>
      </c>
      <c r="B1167" s="51" t="s">
        <v>136</v>
      </c>
      <c r="C1167" s="52">
        <v>93</v>
      </c>
      <c r="D1167" s="52">
        <f t="shared" ref="D1167" si="14079">IF(ISERROR(VLOOKUP(E1167,Proveedores,2,FALSE)),"",VLOOKUP(E1167,Proveedores,2,FALSE))</f>
        <v>2088</v>
      </c>
      <c r="E1167" s="53" t="s">
        <v>137</v>
      </c>
      <c r="F1167" s="54">
        <v>95</v>
      </c>
      <c r="G1167" s="53" t="s">
        <v>56</v>
      </c>
      <c r="H1167" s="53" t="s">
        <v>63</v>
      </c>
      <c r="I1167" s="52">
        <v>5</v>
      </c>
      <c r="J1167" s="53" t="s">
        <v>58</v>
      </c>
      <c r="K1167" s="55">
        <v>44835</v>
      </c>
      <c r="L1167" s="56">
        <v>6705</v>
      </c>
      <c r="M1167" s="56">
        <v>8150</v>
      </c>
      <c r="N1167" s="56">
        <v>4508</v>
      </c>
      <c r="O1167" s="56">
        <v>407</v>
      </c>
      <c r="P1167" s="57">
        <v>508</v>
      </c>
      <c r="Q1167" s="58">
        <v>0</v>
      </c>
      <c r="R1167" s="57">
        <v>508</v>
      </c>
      <c r="S1167" s="57">
        <v>678</v>
      </c>
      <c r="T1167" s="58">
        <v>0</v>
      </c>
      <c r="U1167" s="57">
        <v>678</v>
      </c>
      <c r="V1167" s="57">
        <v>1014</v>
      </c>
      <c r="W1167" s="58">
        <v>0</v>
      </c>
      <c r="X1167" s="57">
        <v>1014</v>
      </c>
      <c r="Y1167" s="57">
        <v>1014</v>
      </c>
      <c r="Z1167" s="58">
        <v>0</v>
      </c>
      <c r="AA1167" s="57">
        <v>1014</v>
      </c>
      <c r="AB1167" s="57">
        <v>13915650</v>
      </c>
      <c r="AC1167" s="53" t="str">
        <f t="shared" si="14036"/>
        <v>Registro Valido</v>
      </c>
      <c r="AD1167" s="57">
        <f t="shared" ref="AD1167" si="14080">IF(OR(ISERROR(VLOOKUP(CONCATENATE("ALI_",$C1167,"_SEG_",$I1167,"_PROV_",$D1167),Catalogo_Precios,AD$8,FALSE)),L1167=0),0,VLOOKUP(CONCATENATE("ALI_",$C1167,"_SEG_",$I1167,"_PROV_",$D1167),Catalogo_Precios,AD$8,FALSE))</f>
        <v>508</v>
      </c>
      <c r="AE1167" s="57">
        <f t="shared" ref="AE1167" si="14081">IF(OR(ISERROR(VLOOKUP(CONCATENATE("ALI_",$C1167,"_SEG_",$I1167,"_PROV_",$D1167),Catalogo_Precios,AE$8,FALSE)),M1167=0),0,VLOOKUP(CONCATENATE("ALI_",$C1167,"_SEG_",$I1167,"_PROV_",$D1167),Catalogo_Precios,AE$8,FALSE))</f>
        <v>678</v>
      </c>
      <c r="AF1167" s="57">
        <f t="shared" ref="AF1167" si="14082">IF(OR(ISERROR(VLOOKUP(CONCATENATE("ALI_",$C1167,"_SEG_",$I1167,"_PROV_",$D1167),Catalogo_Precios,AF$8,FALSE)),N1167=0),0,VLOOKUP(CONCATENATE("ALI_",$C1167,"_SEG_",$I1167,"_PROV_",$D1167),Catalogo_Precios,AF$8,FALSE))</f>
        <v>1014</v>
      </c>
      <c r="AG1167" s="57">
        <f t="shared" ref="AG1167" si="14083">IF(OR(ISERROR(VLOOKUP(CONCATENATE("ALI_",$C1167,"_SEG_",$I1167,"_PROV_",$D1167),Catalogo_Precios,AG$8,FALSE)),O1167=0),0,VLOOKUP(CONCATENATE("ALI_",$C1167,"_SEG_",$I1167,"_PROV_",$D1167),Catalogo_Precios,AG$8,FALSE))</f>
        <v>1014</v>
      </c>
      <c r="AH1167" s="57">
        <f t="shared" ref="AH1167" si="14084">IF(OR(ISERROR(VLOOKUP(CONCATENATE("ALI_",$C1167,"_SEG_",$I1167,"_PROV_",$D1167),Catalogo_Precios,AH$8,FALSE)),L1167=0),0,VLOOKUP(CONCATENATE("ALI_",$C1167,"_SEG_",$I1167,"_PROV_",$D1167),Catalogo_Precios,AH$8,FALSE))</f>
        <v>498</v>
      </c>
      <c r="AI1167" s="57">
        <f t="shared" ref="AI1167" si="14085">IF(OR(ISERROR(VLOOKUP(CONCATENATE("ALI_",$C1167,"_SEG_",$I1167,"_PROV_",$D1167),Catalogo_Precios,AI$8,FALSE)),M1167=0),0,VLOOKUP(CONCATENATE("ALI_",$C1167,"_SEG_",$I1167,"_PROV_",$D1167),Catalogo_Precios,AI$8,FALSE))</f>
        <v>663</v>
      </c>
      <c r="AJ1167" s="57">
        <f t="shared" ref="AJ1167" si="14086">IF(OR(ISERROR(VLOOKUP(CONCATENATE("ALI_",$C1167,"_SEG_",$I1167,"_PROV_",$D1167),Catalogo_Precios,AJ$8,FALSE)),N1167=0),0,VLOOKUP(CONCATENATE("ALI_",$C1167,"_SEG_",$I1167,"_PROV_",$D1167),Catalogo_Precios,AJ$8,FALSE))</f>
        <v>994</v>
      </c>
      <c r="AK1167" s="57">
        <f t="shared" ref="AK1167" si="14087">IF(OR(ISERROR(VLOOKUP(CONCATENATE("ALI_",$C1167,"_SEG_",$I1167,"_PROV_",$D1167),Catalogo_Precios,AK$8,FALSE)),O1167=0),0,VLOOKUP(CONCATENATE("ALI_",$C1167,"_SEG_",$I1167,"_PROV_",$D1167),Catalogo_Precios,AK$8,FALSE))</f>
        <v>994</v>
      </c>
      <c r="AL1167" s="53"/>
      <c r="AM1167" s="59" t="str">
        <f t="shared" si="14045"/>
        <v>ALI_93_SEG_5</v>
      </c>
      <c r="AN1167" s="59" t="str">
        <f t="shared" si="14046"/>
        <v>ALI_93_SEG_5_VAL_13915650</v>
      </c>
      <c r="AO1167" s="60">
        <f t="shared" ref="AO1167" si="14088">IF(OR(AB1167="",AB1167=0),0,COUNTIF(Codificacion,AM1167))</f>
        <v>4</v>
      </c>
      <c r="AP1167" s="61">
        <f t="array" ref="AP1167">MIN(IF(Codificacion=AM1167,Total_Cotizacion,""))</f>
        <v>12265245</v>
      </c>
      <c r="AQ1167" s="62" t="b">
        <f t="shared" si="14048"/>
        <v>0</v>
      </c>
      <c r="AR1167" s="51" t="str">
        <f t="shared" ref="AR1167" si="14089">IF(COUNTIF(Codificacion2,CONCATENATE(AM1167,"_VAL_",AB1167))&gt;1,"Empate","")</f>
        <v/>
      </c>
      <c r="AS1167" s="63" t="str">
        <f t="shared" si="13515"/>
        <v/>
      </c>
      <c r="AT1167" s="59" t="str">
        <f t="shared" si="14050"/>
        <v>ALI_93_SEG_5_</v>
      </c>
      <c r="AU1167" s="63">
        <f t="shared" ref="AU1167" si="14090">IF(AND(COUNTIF(Codificacion3,AT1167)&lt;AO1167),1,COUNTIF(Codificacion3,AT1167))</f>
        <v>1</v>
      </c>
      <c r="AV1167" s="62" t="str">
        <f t="shared" si="14052"/>
        <v>No Seleccionada</v>
      </c>
      <c r="AW1167" s="53"/>
      <c r="AX1167" s="51" t="str">
        <f t="shared" si="14053"/>
        <v>ALI_93_SEG_5FALSO</v>
      </c>
      <c r="AY1167" s="51">
        <f t="shared" si="14034"/>
        <v>3</v>
      </c>
      <c r="AZ1167" s="64" t="b">
        <f t="shared" si="14054"/>
        <v>0</v>
      </c>
    </row>
    <row r="1168" spans="1:52" x14ac:dyDescent="0.2">
      <c r="A1168" s="50" t="b">
        <f t="shared" si="13997"/>
        <v>0</v>
      </c>
      <c r="B1168" s="51" t="s">
        <v>136</v>
      </c>
      <c r="C1168" s="52">
        <v>93</v>
      </c>
      <c r="D1168" s="52">
        <f t="shared" ref="D1168" si="14091">IF(ISERROR(VLOOKUP(E1168,Proveedores,2,FALSE)),"",VLOOKUP(E1168,Proveedores,2,FALSE))</f>
        <v>2088</v>
      </c>
      <c r="E1168" s="53" t="s">
        <v>137</v>
      </c>
      <c r="F1168" s="54">
        <v>96</v>
      </c>
      <c r="G1168" s="53" t="s">
        <v>56</v>
      </c>
      <c r="H1168" s="53" t="s">
        <v>63</v>
      </c>
      <c r="I1168" s="52">
        <v>6</v>
      </c>
      <c r="J1168" s="53" t="s">
        <v>58</v>
      </c>
      <c r="K1168" s="55">
        <v>44835</v>
      </c>
      <c r="L1168" s="56">
        <v>7511</v>
      </c>
      <c r="M1168" s="56">
        <v>8935</v>
      </c>
      <c r="N1168" s="56">
        <v>5289</v>
      </c>
      <c r="O1168" s="56">
        <v>441</v>
      </c>
      <c r="P1168" s="57">
        <v>508</v>
      </c>
      <c r="Q1168" s="58">
        <v>0</v>
      </c>
      <c r="R1168" s="57">
        <v>508</v>
      </c>
      <c r="S1168" s="57">
        <v>678</v>
      </c>
      <c r="T1168" s="58">
        <v>0</v>
      </c>
      <c r="U1168" s="57">
        <v>678</v>
      </c>
      <c r="V1168" s="57">
        <v>1014</v>
      </c>
      <c r="W1168" s="58">
        <v>0</v>
      </c>
      <c r="X1168" s="57">
        <v>1014</v>
      </c>
      <c r="Y1168" s="57">
        <v>1014</v>
      </c>
      <c r="Z1168" s="58">
        <v>0</v>
      </c>
      <c r="AA1168" s="57">
        <v>1014</v>
      </c>
      <c r="AB1168" s="57">
        <v>15683738</v>
      </c>
      <c r="AC1168" s="53" t="str">
        <f t="shared" si="14036"/>
        <v>Registro Valido</v>
      </c>
      <c r="AD1168" s="57">
        <f t="shared" ref="AD1168" si="14092">IF(OR(ISERROR(VLOOKUP(CONCATENATE("ALI_",$C1168,"_SEG_",$I1168,"_PROV_",$D1168),Catalogo_Precios,AD$8,FALSE)),L1168=0),0,VLOOKUP(CONCATENATE("ALI_",$C1168,"_SEG_",$I1168,"_PROV_",$D1168),Catalogo_Precios,AD$8,FALSE))</f>
        <v>508</v>
      </c>
      <c r="AE1168" s="57">
        <f t="shared" ref="AE1168" si="14093">IF(OR(ISERROR(VLOOKUP(CONCATENATE("ALI_",$C1168,"_SEG_",$I1168,"_PROV_",$D1168),Catalogo_Precios,AE$8,FALSE)),M1168=0),0,VLOOKUP(CONCATENATE("ALI_",$C1168,"_SEG_",$I1168,"_PROV_",$D1168),Catalogo_Precios,AE$8,FALSE))</f>
        <v>678</v>
      </c>
      <c r="AF1168" s="57">
        <f t="shared" ref="AF1168" si="14094">IF(OR(ISERROR(VLOOKUP(CONCATENATE("ALI_",$C1168,"_SEG_",$I1168,"_PROV_",$D1168),Catalogo_Precios,AF$8,FALSE)),N1168=0),0,VLOOKUP(CONCATENATE("ALI_",$C1168,"_SEG_",$I1168,"_PROV_",$D1168),Catalogo_Precios,AF$8,FALSE))</f>
        <v>1014</v>
      </c>
      <c r="AG1168" s="57">
        <f t="shared" ref="AG1168" si="14095">IF(OR(ISERROR(VLOOKUP(CONCATENATE("ALI_",$C1168,"_SEG_",$I1168,"_PROV_",$D1168),Catalogo_Precios,AG$8,FALSE)),O1168=0),0,VLOOKUP(CONCATENATE("ALI_",$C1168,"_SEG_",$I1168,"_PROV_",$D1168),Catalogo_Precios,AG$8,FALSE))</f>
        <v>1014</v>
      </c>
      <c r="AH1168" s="57">
        <f t="shared" ref="AH1168" si="14096">IF(OR(ISERROR(VLOOKUP(CONCATENATE("ALI_",$C1168,"_SEG_",$I1168,"_PROV_",$D1168),Catalogo_Precios,AH$8,FALSE)),L1168=0),0,VLOOKUP(CONCATENATE("ALI_",$C1168,"_SEG_",$I1168,"_PROV_",$D1168),Catalogo_Precios,AH$8,FALSE))</f>
        <v>498</v>
      </c>
      <c r="AI1168" s="57">
        <f t="shared" ref="AI1168" si="14097">IF(OR(ISERROR(VLOOKUP(CONCATENATE("ALI_",$C1168,"_SEG_",$I1168,"_PROV_",$D1168),Catalogo_Precios,AI$8,FALSE)),M1168=0),0,VLOOKUP(CONCATENATE("ALI_",$C1168,"_SEG_",$I1168,"_PROV_",$D1168),Catalogo_Precios,AI$8,FALSE))</f>
        <v>663</v>
      </c>
      <c r="AJ1168" s="57">
        <f t="shared" ref="AJ1168" si="14098">IF(OR(ISERROR(VLOOKUP(CONCATENATE("ALI_",$C1168,"_SEG_",$I1168,"_PROV_",$D1168),Catalogo_Precios,AJ$8,FALSE)),N1168=0),0,VLOOKUP(CONCATENATE("ALI_",$C1168,"_SEG_",$I1168,"_PROV_",$D1168),Catalogo_Precios,AJ$8,FALSE))</f>
        <v>994</v>
      </c>
      <c r="AK1168" s="57">
        <f t="shared" ref="AK1168" si="14099">IF(OR(ISERROR(VLOOKUP(CONCATENATE("ALI_",$C1168,"_SEG_",$I1168,"_PROV_",$D1168),Catalogo_Precios,AK$8,FALSE)),O1168=0),0,VLOOKUP(CONCATENATE("ALI_",$C1168,"_SEG_",$I1168,"_PROV_",$D1168),Catalogo_Precios,AK$8,FALSE))</f>
        <v>994</v>
      </c>
      <c r="AL1168" s="53"/>
      <c r="AM1168" s="59" t="str">
        <f t="shared" si="14045"/>
        <v>ALI_93_SEG_6</v>
      </c>
      <c r="AN1168" s="59" t="str">
        <f t="shared" si="14046"/>
        <v>ALI_93_SEG_6_VAL_15683738</v>
      </c>
      <c r="AO1168" s="60">
        <f t="shared" ref="AO1168" si="14100">IF(OR(AB1168="",AB1168=0),0,COUNTIF(Codificacion,AM1168))</f>
        <v>5</v>
      </c>
      <c r="AP1168" s="61">
        <f t="array" ref="AP1168">MIN(IF(Codificacion=AM1168,Total_Cotizacion,""))</f>
        <v>12869459.4</v>
      </c>
      <c r="AQ1168" s="62" t="b">
        <f t="shared" si="14048"/>
        <v>0</v>
      </c>
      <c r="AR1168" s="51" t="str">
        <f t="shared" ref="AR1168" si="14101">IF(COUNTIF(Codificacion2,CONCATENATE(AM1168,"_VAL_",AB1168))&gt;1,"Empate","")</f>
        <v/>
      </c>
      <c r="AS1168" s="63" t="str">
        <f t="shared" si="13515"/>
        <v/>
      </c>
      <c r="AT1168" s="59" t="str">
        <f t="shared" si="14050"/>
        <v>ALI_93_SEG_6_</v>
      </c>
      <c r="AU1168" s="63">
        <f t="shared" ref="AU1168" si="14102">IF(AND(COUNTIF(Codificacion3,AT1168)&lt;AO1168),1,COUNTIF(Codificacion3,AT1168))</f>
        <v>1</v>
      </c>
      <c r="AV1168" s="62" t="str">
        <f t="shared" si="14052"/>
        <v>No Seleccionada</v>
      </c>
      <c r="AW1168" s="53"/>
      <c r="AX1168" s="51" t="str">
        <f t="shared" si="14053"/>
        <v>ALI_93_SEG_6FALSO</v>
      </c>
      <c r="AY1168" s="51">
        <f t="shared" si="14034"/>
        <v>4</v>
      </c>
      <c r="AZ1168" s="64" t="b">
        <f t="shared" si="14054"/>
        <v>0</v>
      </c>
    </row>
    <row r="1169" spans="1:52" x14ac:dyDescent="0.2">
      <c r="A1169" s="50" t="b">
        <f t="shared" si="13997"/>
        <v>0</v>
      </c>
      <c r="B1169" s="51" t="s">
        <v>136</v>
      </c>
      <c r="C1169" s="52">
        <v>93</v>
      </c>
      <c r="D1169" s="52">
        <f t="shared" ref="D1169" si="14103">IF(ISERROR(VLOOKUP(E1169,Proveedores,2,FALSE)),"",VLOOKUP(E1169,Proveedores,2,FALSE))</f>
        <v>2088</v>
      </c>
      <c r="E1169" s="53" t="s">
        <v>137</v>
      </c>
      <c r="F1169" s="54">
        <v>97</v>
      </c>
      <c r="G1169" s="53" t="s">
        <v>56</v>
      </c>
      <c r="H1169" s="53" t="s">
        <v>63</v>
      </c>
      <c r="I1169" s="52">
        <v>7</v>
      </c>
      <c r="J1169" s="53" t="s">
        <v>58</v>
      </c>
      <c r="K1169" s="55">
        <v>44835</v>
      </c>
      <c r="L1169" s="56">
        <v>7670</v>
      </c>
      <c r="M1169" s="56">
        <v>9124</v>
      </c>
      <c r="N1169" s="56">
        <v>5403</v>
      </c>
      <c r="O1169" s="56">
        <v>450</v>
      </c>
      <c r="P1169" s="57">
        <v>508</v>
      </c>
      <c r="Q1169" s="58">
        <v>0</v>
      </c>
      <c r="R1169" s="57">
        <v>508</v>
      </c>
      <c r="S1169" s="57">
        <v>678</v>
      </c>
      <c r="T1169" s="58">
        <v>0</v>
      </c>
      <c r="U1169" s="57">
        <v>678</v>
      </c>
      <c r="V1169" s="57">
        <v>1014</v>
      </c>
      <c r="W1169" s="58">
        <v>0</v>
      </c>
      <c r="X1169" s="57">
        <v>1014</v>
      </c>
      <c r="Y1169" s="57">
        <v>1014</v>
      </c>
      <c r="Z1169" s="58">
        <v>0</v>
      </c>
      <c r="AA1169" s="57">
        <v>1014</v>
      </c>
      <c r="AB1169" s="57">
        <v>16017374</v>
      </c>
      <c r="AC1169" s="53" t="str">
        <f t="shared" si="14036"/>
        <v>Registro Valido</v>
      </c>
      <c r="AD1169" s="57">
        <f t="shared" ref="AD1169" si="14104">IF(OR(ISERROR(VLOOKUP(CONCATENATE("ALI_",$C1169,"_SEG_",$I1169,"_PROV_",$D1169),Catalogo_Precios,AD$8,FALSE)),L1169=0),0,VLOOKUP(CONCATENATE("ALI_",$C1169,"_SEG_",$I1169,"_PROV_",$D1169),Catalogo_Precios,AD$8,FALSE))</f>
        <v>508</v>
      </c>
      <c r="AE1169" s="57">
        <f t="shared" ref="AE1169" si="14105">IF(OR(ISERROR(VLOOKUP(CONCATENATE("ALI_",$C1169,"_SEG_",$I1169,"_PROV_",$D1169),Catalogo_Precios,AE$8,FALSE)),M1169=0),0,VLOOKUP(CONCATENATE("ALI_",$C1169,"_SEG_",$I1169,"_PROV_",$D1169),Catalogo_Precios,AE$8,FALSE))</f>
        <v>678</v>
      </c>
      <c r="AF1169" s="57">
        <f t="shared" ref="AF1169" si="14106">IF(OR(ISERROR(VLOOKUP(CONCATENATE("ALI_",$C1169,"_SEG_",$I1169,"_PROV_",$D1169),Catalogo_Precios,AF$8,FALSE)),N1169=0),0,VLOOKUP(CONCATENATE("ALI_",$C1169,"_SEG_",$I1169,"_PROV_",$D1169),Catalogo_Precios,AF$8,FALSE))</f>
        <v>1014</v>
      </c>
      <c r="AG1169" s="57">
        <f t="shared" ref="AG1169" si="14107">IF(OR(ISERROR(VLOOKUP(CONCATENATE("ALI_",$C1169,"_SEG_",$I1169,"_PROV_",$D1169),Catalogo_Precios,AG$8,FALSE)),O1169=0),0,VLOOKUP(CONCATENATE("ALI_",$C1169,"_SEG_",$I1169,"_PROV_",$D1169),Catalogo_Precios,AG$8,FALSE))</f>
        <v>1014</v>
      </c>
      <c r="AH1169" s="57">
        <f t="shared" ref="AH1169" si="14108">IF(OR(ISERROR(VLOOKUP(CONCATENATE("ALI_",$C1169,"_SEG_",$I1169,"_PROV_",$D1169),Catalogo_Precios,AH$8,FALSE)),L1169=0),0,VLOOKUP(CONCATENATE("ALI_",$C1169,"_SEG_",$I1169,"_PROV_",$D1169),Catalogo_Precios,AH$8,FALSE))</f>
        <v>498</v>
      </c>
      <c r="AI1169" s="57">
        <f t="shared" ref="AI1169" si="14109">IF(OR(ISERROR(VLOOKUP(CONCATENATE("ALI_",$C1169,"_SEG_",$I1169,"_PROV_",$D1169),Catalogo_Precios,AI$8,FALSE)),M1169=0),0,VLOOKUP(CONCATENATE("ALI_",$C1169,"_SEG_",$I1169,"_PROV_",$D1169),Catalogo_Precios,AI$8,FALSE))</f>
        <v>663</v>
      </c>
      <c r="AJ1169" s="57">
        <f t="shared" ref="AJ1169" si="14110">IF(OR(ISERROR(VLOOKUP(CONCATENATE("ALI_",$C1169,"_SEG_",$I1169,"_PROV_",$D1169),Catalogo_Precios,AJ$8,FALSE)),N1169=0),0,VLOOKUP(CONCATENATE("ALI_",$C1169,"_SEG_",$I1169,"_PROV_",$D1169),Catalogo_Precios,AJ$8,FALSE))</f>
        <v>994</v>
      </c>
      <c r="AK1169" s="57">
        <f t="shared" ref="AK1169" si="14111">IF(OR(ISERROR(VLOOKUP(CONCATENATE("ALI_",$C1169,"_SEG_",$I1169,"_PROV_",$D1169),Catalogo_Precios,AK$8,FALSE)),O1169=0),0,VLOOKUP(CONCATENATE("ALI_",$C1169,"_SEG_",$I1169,"_PROV_",$D1169),Catalogo_Precios,AK$8,FALSE))</f>
        <v>994</v>
      </c>
      <c r="AL1169" s="53"/>
      <c r="AM1169" s="59" t="str">
        <f t="shared" si="14045"/>
        <v>ALI_93_SEG_7</v>
      </c>
      <c r="AN1169" s="59" t="str">
        <f t="shared" si="14046"/>
        <v>ALI_93_SEG_7_VAL_16017374</v>
      </c>
      <c r="AO1169" s="60">
        <f t="shared" ref="AO1169" si="14112">IF(OR(AB1169="",AB1169=0),0,COUNTIF(Codificacion,AM1169))</f>
        <v>5</v>
      </c>
      <c r="AP1169" s="61">
        <f t="array" ref="AP1169">MIN(IF(Codificacion=AM1169,Total_Cotizacion,""))</f>
        <v>13143164.91</v>
      </c>
      <c r="AQ1169" s="62" t="b">
        <f t="shared" si="14048"/>
        <v>0</v>
      </c>
      <c r="AR1169" s="51" t="str">
        <f t="shared" ref="AR1169" si="14113">IF(COUNTIF(Codificacion2,CONCATENATE(AM1169,"_VAL_",AB1169))&gt;1,"Empate","")</f>
        <v/>
      </c>
      <c r="AS1169" s="63" t="str">
        <f t="shared" si="13515"/>
        <v/>
      </c>
      <c r="AT1169" s="59" t="str">
        <f t="shared" si="14050"/>
        <v>ALI_93_SEG_7_</v>
      </c>
      <c r="AU1169" s="63">
        <f t="shared" ref="AU1169" si="14114">IF(AND(COUNTIF(Codificacion3,AT1169)&lt;AO1169),1,COUNTIF(Codificacion3,AT1169))</f>
        <v>1</v>
      </c>
      <c r="AV1169" s="62" t="str">
        <f t="shared" si="14052"/>
        <v>No Seleccionada</v>
      </c>
      <c r="AW1169" s="53"/>
      <c r="AX1169" s="51" t="str">
        <f t="shared" si="14053"/>
        <v>ALI_93_SEG_7FALSO</v>
      </c>
      <c r="AY1169" s="51">
        <f t="shared" si="14034"/>
        <v>4</v>
      </c>
      <c r="AZ1169" s="64" t="b">
        <f t="shared" si="14054"/>
        <v>0</v>
      </c>
    </row>
    <row r="1170" spans="1:52" x14ac:dyDescent="0.2">
      <c r="A1170" s="50" t="b">
        <f t="shared" si="13997"/>
        <v>0</v>
      </c>
      <c r="B1170" s="51" t="s">
        <v>136</v>
      </c>
      <c r="C1170" s="52">
        <v>93</v>
      </c>
      <c r="D1170" s="52">
        <f t="shared" ref="D1170" si="14115">IF(ISERROR(VLOOKUP(E1170,Proveedores,2,FALSE)),"",VLOOKUP(E1170,Proveedores,2,FALSE))</f>
        <v>2088</v>
      </c>
      <c r="E1170" s="53" t="s">
        <v>137</v>
      </c>
      <c r="F1170" s="54">
        <v>98</v>
      </c>
      <c r="G1170" s="53" t="s">
        <v>56</v>
      </c>
      <c r="H1170" s="53" t="s">
        <v>63</v>
      </c>
      <c r="I1170" s="52">
        <v>8</v>
      </c>
      <c r="J1170" s="53" t="s">
        <v>58</v>
      </c>
      <c r="K1170" s="55">
        <v>44835</v>
      </c>
      <c r="L1170" s="56">
        <v>7403</v>
      </c>
      <c r="M1170" s="56">
        <v>8806</v>
      </c>
      <c r="N1170" s="56">
        <v>5215</v>
      </c>
      <c r="O1170" s="56">
        <v>435</v>
      </c>
      <c r="P1170" s="57">
        <v>508</v>
      </c>
      <c r="Q1170" s="58">
        <v>0</v>
      </c>
      <c r="R1170" s="57">
        <v>508</v>
      </c>
      <c r="S1170" s="57">
        <v>678</v>
      </c>
      <c r="T1170" s="58">
        <v>0</v>
      </c>
      <c r="U1170" s="57">
        <v>678</v>
      </c>
      <c r="V1170" s="57">
        <v>1014</v>
      </c>
      <c r="W1170" s="58">
        <v>0</v>
      </c>
      <c r="X1170" s="57">
        <v>1014</v>
      </c>
      <c r="Y1170" s="57">
        <v>1014</v>
      </c>
      <c r="Z1170" s="58">
        <v>0</v>
      </c>
      <c r="AA1170" s="57">
        <v>1014</v>
      </c>
      <c r="AB1170" s="57">
        <v>15460292</v>
      </c>
      <c r="AC1170" s="53" t="str">
        <f t="shared" si="14036"/>
        <v>Registro Valido</v>
      </c>
      <c r="AD1170" s="57">
        <f t="shared" ref="AD1170" si="14116">IF(OR(ISERROR(VLOOKUP(CONCATENATE("ALI_",$C1170,"_SEG_",$I1170,"_PROV_",$D1170),Catalogo_Precios,AD$8,FALSE)),L1170=0),0,VLOOKUP(CONCATENATE("ALI_",$C1170,"_SEG_",$I1170,"_PROV_",$D1170),Catalogo_Precios,AD$8,FALSE))</f>
        <v>508</v>
      </c>
      <c r="AE1170" s="57">
        <f t="shared" ref="AE1170" si="14117">IF(OR(ISERROR(VLOOKUP(CONCATENATE("ALI_",$C1170,"_SEG_",$I1170,"_PROV_",$D1170),Catalogo_Precios,AE$8,FALSE)),M1170=0),0,VLOOKUP(CONCATENATE("ALI_",$C1170,"_SEG_",$I1170,"_PROV_",$D1170),Catalogo_Precios,AE$8,FALSE))</f>
        <v>678</v>
      </c>
      <c r="AF1170" s="57">
        <f t="shared" ref="AF1170" si="14118">IF(OR(ISERROR(VLOOKUP(CONCATENATE("ALI_",$C1170,"_SEG_",$I1170,"_PROV_",$D1170),Catalogo_Precios,AF$8,FALSE)),N1170=0),0,VLOOKUP(CONCATENATE("ALI_",$C1170,"_SEG_",$I1170,"_PROV_",$D1170),Catalogo_Precios,AF$8,FALSE))</f>
        <v>1014</v>
      </c>
      <c r="AG1170" s="57">
        <f t="shared" ref="AG1170" si="14119">IF(OR(ISERROR(VLOOKUP(CONCATENATE("ALI_",$C1170,"_SEG_",$I1170,"_PROV_",$D1170),Catalogo_Precios,AG$8,FALSE)),O1170=0),0,VLOOKUP(CONCATENATE("ALI_",$C1170,"_SEG_",$I1170,"_PROV_",$D1170),Catalogo_Precios,AG$8,FALSE))</f>
        <v>1014</v>
      </c>
      <c r="AH1170" s="57">
        <f t="shared" ref="AH1170" si="14120">IF(OR(ISERROR(VLOOKUP(CONCATENATE("ALI_",$C1170,"_SEG_",$I1170,"_PROV_",$D1170),Catalogo_Precios,AH$8,FALSE)),L1170=0),0,VLOOKUP(CONCATENATE("ALI_",$C1170,"_SEG_",$I1170,"_PROV_",$D1170),Catalogo_Precios,AH$8,FALSE))</f>
        <v>498</v>
      </c>
      <c r="AI1170" s="57">
        <f t="shared" ref="AI1170" si="14121">IF(OR(ISERROR(VLOOKUP(CONCATENATE("ALI_",$C1170,"_SEG_",$I1170,"_PROV_",$D1170),Catalogo_Precios,AI$8,FALSE)),M1170=0),0,VLOOKUP(CONCATENATE("ALI_",$C1170,"_SEG_",$I1170,"_PROV_",$D1170),Catalogo_Precios,AI$8,FALSE))</f>
        <v>663</v>
      </c>
      <c r="AJ1170" s="57">
        <f t="shared" ref="AJ1170" si="14122">IF(OR(ISERROR(VLOOKUP(CONCATENATE("ALI_",$C1170,"_SEG_",$I1170,"_PROV_",$D1170),Catalogo_Precios,AJ$8,FALSE)),N1170=0),0,VLOOKUP(CONCATENATE("ALI_",$C1170,"_SEG_",$I1170,"_PROV_",$D1170),Catalogo_Precios,AJ$8,FALSE))</f>
        <v>994</v>
      </c>
      <c r="AK1170" s="57">
        <f t="shared" ref="AK1170" si="14123">IF(OR(ISERROR(VLOOKUP(CONCATENATE("ALI_",$C1170,"_SEG_",$I1170,"_PROV_",$D1170),Catalogo_Precios,AK$8,FALSE)),O1170=0),0,VLOOKUP(CONCATENATE("ALI_",$C1170,"_SEG_",$I1170,"_PROV_",$D1170),Catalogo_Precios,AK$8,FALSE))</f>
        <v>994</v>
      </c>
      <c r="AL1170" s="53"/>
      <c r="AM1170" s="59" t="str">
        <f t="shared" si="14045"/>
        <v>ALI_93_SEG_8</v>
      </c>
      <c r="AN1170" s="59" t="str">
        <f t="shared" si="14046"/>
        <v>ALI_93_SEG_8_VAL_15460292</v>
      </c>
      <c r="AO1170" s="60">
        <f t="shared" ref="AO1170" si="14124">IF(OR(AB1170="",AB1170=0),0,COUNTIF(Codificacion,AM1170))</f>
        <v>5</v>
      </c>
      <c r="AP1170" s="61">
        <f t="array" ref="AP1170">MIN(IF(Codificacion=AM1170,Total_Cotizacion,""))</f>
        <v>12686015.25</v>
      </c>
      <c r="AQ1170" s="62" t="b">
        <f t="shared" si="14048"/>
        <v>0</v>
      </c>
      <c r="AR1170" s="51" t="str">
        <f t="shared" ref="AR1170" si="14125">IF(COUNTIF(Codificacion2,CONCATENATE(AM1170,"_VAL_",AB1170))&gt;1,"Empate","")</f>
        <v/>
      </c>
      <c r="AS1170" s="63" t="str">
        <f t="shared" si="13515"/>
        <v/>
      </c>
      <c r="AT1170" s="59" t="str">
        <f t="shared" si="14050"/>
        <v>ALI_93_SEG_8_</v>
      </c>
      <c r="AU1170" s="63">
        <f t="shared" ref="AU1170" si="14126">IF(AND(COUNTIF(Codificacion3,AT1170)&lt;AO1170),1,COUNTIF(Codificacion3,AT1170))</f>
        <v>1</v>
      </c>
      <c r="AV1170" s="62" t="str">
        <f t="shared" si="14052"/>
        <v>No Seleccionada</v>
      </c>
      <c r="AW1170" s="53"/>
      <c r="AX1170" s="51" t="str">
        <f t="shared" si="14053"/>
        <v>ALI_93_SEG_8FALSO</v>
      </c>
      <c r="AY1170" s="51">
        <f t="shared" si="14034"/>
        <v>4</v>
      </c>
      <c r="AZ1170" s="64" t="b">
        <f t="shared" si="14054"/>
        <v>0</v>
      </c>
    </row>
    <row r="1171" spans="1:52" x14ac:dyDescent="0.2">
      <c r="A1171" s="50" t="b">
        <f t="shared" si="13997"/>
        <v>0</v>
      </c>
      <c r="B1171" s="51" t="s">
        <v>136</v>
      </c>
      <c r="C1171" s="52">
        <v>93</v>
      </c>
      <c r="D1171" s="52">
        <f t="shared" ref="D1171" si="14127">IF(ISERROR(VLOOKUP(E1171,Proveedores,2,FALSE)),"",VLOOKUP(E1171,Proveedores,2,FALSE))</f>
        <v>2088</v>
      </c>
      <c r="E1171" s="53" t="s">
        <v>137</v>
      </c>
      <c r="F1171" s="54">
        <v>99</v>
      </c>
      <c r="G1171" s="53" t="s">
        <v>56</v>
      </c>
      <c r="H1171" s="53" t="s">
        <v>63</v>
      </c>
      <c r="I1171" s="52">
        <v>9</v>
      </c>
      <c r="J1171" s="53" t="s">
        <v>58</v>
      </c>
      <c r="K1171" s="55">
        <v>44835</v>
      </c>
      <c r="L1171" s="56">
        <v>7481</v>
      </c>
      <c r="M1171" s="56">
        <v>8900</v>
      </c>
      <c r="N1171" s="56">
        <v>5269</v>
      </c>
      <c r="O1171" s="56">
        <v>439</v>
      </c>
      <c r="P1171" s="57">
        <v>508</v>
      </c>
      <c r="Q1171" s="58">
        <v>0</v>
      </c>
      <c r="R1171" s="57">
        <v>508</v>
      </c>
      <c r="S1171" s="57">
        <v>678</v>
      </c>
      <c r="T1171" s="58">
        <v>0</v>
      </c>
      <c r="U1171" s="57">
        <v>678</v>
      </c>
      <c r="V1171" s="57">
        <v>1014</v>
      </c>
      <c r="W1171" s="58">
        <v>0</v>
      </c>
      <c r="X1171" s="57">
        <v>1014</v>
      </c>
      <c r="Y1171" s="57">
        <v>1014</v>
      </c>
      <c r="Z1171" s="58">
        <v>0</v>
      </c>
      <c r="AA1171" s="57">
        <v>1014</v>
      </c>
      <c r="AB1171" s="57">
        <v>15622460</v>
      </c>
      <c r="AC1171" s="53" t="str">
        <f t="shared" si="14036"/>
        <v>Registro Valido</v>
      </c>
      <c r="AD1171" s="57">
        <f t="shared" ref="AD1171" si="14128">IF(OR(ISERROR(VLOOKUP(CONCATENATE("ALI_",$C1171,"_SEG_",$I1171,"_PROV_",$D1171),Catalogo_Precios,AD$8,FALSE)),L1171=0),0,VLOOKUP(CONCATENATE("ALI_",$C1171,"_SEG_",$I1171,"_PROV_",$D1171),Catalogo_Precios,AD$8,FALSE))</f>
        <v>508</v>
      </c>
      <c r="AE1171" s="57">
        <f t="shared" ref="AE1171" si="14129">IF(OR(ISERROR(VLOOKUP(CONCATENATE("ALI_",$C1171,"_SEG_",$I1171,"_PROV_",$D1171),Catalogo_Precios,AE$8,FALSE)),M1171=0),0,VLOOKUP(CONCATENATE("ALI_",$C1171,"_SEG_",$I1171,"_PROV_",$D1171),Catalogo_Precios,AE$8,FALSE))</f>
        <v>678</v>
      </c>
      <c r="AF1171" s="57">
        <f t="shared" ref="AF1171" si="14130">IF(OR(ISERROR(VLOOKUP(CONCATENATE("ALI_",$C1171,"_SEG_",$I1171,"_PROV_",$D1171),Catalogo_Precios,AF$8,FALSE)),N1171=0),0,VLOOKUP(CONCATENATE("ALI_",$C1171,"_SEG_",$I1171,"_PROV_",$D1171),Catalogo_Precios,AF$8,FALSE))</f>
        <v>1014</v>
      </c>
      <c r="AG1171" s="57">
        <f t="shared" ref="AG1171" si="14131">IF(OR(ISERROR(VLOOKUP(CONCATENATE("ALI_",$C1171,"_SEG_",$I1171,"_PROV_",$D1171),Catalogo_Precios,AG$8,FALSE)),O1171=0),0,VLOOKUP(CONCATENATE("ALI_",$C1171,"_SEG_",$I1171,"_PROV_",$D1171),Catalogo_Precios,AG$8,FALSE))</f>
        <v>1014</v>
      </c>
      <c r="AH1171" s="57">
        <f t="shared" ref="AH1171" si="14132">IF(OR(ISERROR(VLOOKUP(CONCATENATE("ALI_",$C1171,"_SEG_",$I1171,"_PROV_",$D1171),Catalogo_Precios,AH$8,FALSE)),L1171=0),0,VLOOKUP(CONCATENATE("ALI_",$C1171,"_SEG_",$I1171,"_PROV_",$D1171),Catalogo_Precios,AH$8,FALSE))</f>
        <v>498</v>
      </c>
      <c r="AI1171" s="57">
        <f t="shared" ref="AI1171" si="14133">IF(OR(ISERROR(VLOOKUP(CONCATENATE("ALI_",$C1171,"_SEG_",$I1171,"_PROV_",$D1171),Catalogo_Precios,AI$8,FALSE)),M1171=0),0,VLOOKUP(CONCATENATE("ALI_",$C1171,"_SEG_",$I1171,"_PROV_",$D1171),Catalogo_Precios,AI$8,FALSE))</f>
        <v>663</v>
      </c>
      <c r="AJ1171" s="57">
        <f t="shared" ref="AJ1171" si="14134">IF(OR(ISERROR(VLOOKUP(CONCATENATE("ALI_",$C1171,"_SEG_",$I1171,"_PROV_",$D1171),Catalogo_Precios,AJ$8,FALSE)),N1171=0),0,VLOOKUP(CONCATENATE("ALI_",$C1171,"_SEG_",$I1171,"_PROV_",$D1171),Catalogo_Precios,AJ$8,FALSE))</f>
        <v>994</v>
      </c>
      <c r="AK1171" s="57">
        <f t="shared" ref="AK1171" si="14135">IF(OR(ISERROR(VLOOKUP(CONCATENATE("ALI_",$C1171,"_SEG_",$I1171,"_PROV_",$D1171),Catalogo_Precios,AK$8,FALSE)),O1171=0),0,VLOOKUP(CONCATENATE("ALI_",$C1171,"_SEG_",$I1171,"_PROV_",$D1171),Catalogo_Precios,AK$8,FALSE))</f>
        <v>994</v>
      </c>
      <c r="AL1171" s="53"/>
      <c r="AM1171" s="59" t="str">
        <f t="shared" si="14045"/>
        <v>ALI_93_SEG_9</v>
      </c>
      <c r="AN1171" s="59" t="str">
        <f t="shared" si="14046"/>
        <v>ALI_93_SEG_9_VAL_15622460</v>
      </c>
      <c r="AO1171" s="60">
        <f t="shared" ref="AO1171" si="14136">IF(OR(AB1171="",AB1171=0),0,COUNTIF(Codificacion,AM1171))</f>
        <v>5</v>
      </c>
      <c r="AP1171" s="61">
        <f t="array" ref="AP1171">MIN(IF(Codificacion=AM1171,Total_Cotizacion,""))</f>
        <v>12819154.910000002</v>
      </c>
      <c r="AQ1171" s="62" t="b">
        <f t="shared" si="14048"/>
        <v>0</v>
      </c>
      <c r="AR1171" s="51" t="str">
        <f t="shared" ref="AR1171" si="14137">IF(COUNTIF(Codificacion2,CONCATENATE(AM1171,"_VAL_",AB1171))&gt;1,"Empate","")</f>
        <v/>
      </c>
      <c r="AS1171" s="63" t="str">
        <f t="shared" si="13515"/>
        <v/>
      </c>
      <c r="AT1171" s="59" t="str">
        <f t="shared" si="14050"/>
        <v>ALI_93_SEG_9_</v>
      </c>
      <c r="AU1171" s="63">
        <f t="shared" ref="AU1171" si="14138">IF(AND(COUNTIF(Codificacion3,AT1171)&lt;AO1171),1,COUNTIF(Codificacion3,AT1171))</f>
        <v>1</v>
      </c>
      <c r="AV1171" s="62" t="str">
        <f t="shared" si="14052"/>
        <v>No Seleccionada</v>
      </c>
      <c r="AW1171" s="53"/>
      <c r="AX1171" s="51" t="str">
        <f t="shared" si="14053"/>
        <v>ALI_93_SEG_9FALSO</v>
      </c>
      <c r="AY1171" s="51">
        <f t="shared" si="14034"/>
        <v>4</v>
      </c>
      <c r="AZ1171" s="64" t="b">
        <f t="shared" si="14054"/>
        <v>0</v>
      </c>
    </row>
    <row r="1172" spans="1:52" x14ac:dyDescent="0.2">
      <c r="A1172" s="50" t="b">
        <f t="shared" si="13997"/>
        <v>0</v>
      </c>
      <c r="B1172" s="51" t="s">
        <v>136</v>
      </c>
      <c r="C1172" s="52">
        <v>93</v>
      </c>
      <c r="D1172" s="52">
        <f t="shared" ref="D1172" si="14139">IF(ISERROR(VLOOKUP(E1172,Proveedores,2,FALSE)),"",VLOOKUP(E1172,Proveedores,2,FALSE))</f>
        <v>2088</v>
      </c>
      <c r="E1172" s="53" t="s">
        <v>137</v>
      </c>
      <c r="F1172" s="54">
        <v>100</v>
      </c>
      <c r="G1172" s="53" t="s">
        <v>56</v>
      </c>
      <c r="H1172" s="53" t="s">
        <v>63</v>
      </c>
      <c r="I1172" s="52">
        <v>10</v>
      </c>
      <c r="J1172" s="53" t="s">
        <v>58</v>
      </c>
      <c r="K1172" s="55">
        <v>44835</v>
      </c>
      <c r="L1172" s="56">
        <v>7492</v>
      </c>
      <c r="M1172" s="56">
        <v>8914</v>
      </c>
      <c r="N1172" s="56">
        <v>5278</v>
      </c>
      <c r="O1172" s="56">
        <v>440</v>
      </c>
      <c r="P1172" s="57">
        <v>508</v>
      </c>
      <c r="Q1172" s="58">
        <v>0</v>
      </c>
      <c r="R1172" s="57">
        <v>508</v>
      </c>
      <c r="S1172" s="57">
        <v>678</v>
      </c>
      <c r="T1172" s="58">
        <v>0</v>
      </c>
      <c r="U1172" s="57">
        <v>678</v>
      </c>
      <c r="V1172" s="57">
        <v>1014</v>
      </c>
      <c r="W1172" s="58">
        <v>0</v>
      </c>
      <c r="X1172" s="57">
        <v>1014</v>
      </c>
      <c r="Y1172" s="57">
        <v>1014</v>
      </c>
      <c r="Z1172" s="58">
        <v>0</v>
      </c>
      <c r="AA1172" s="57">
        <v>1014</v>
      </c>
      <c r="AB1172" s="57">
        <v>15647680</v>
      </c>
      <c r="AC1172" s="53" t="str">
        <f t="shared" si="14036"/>
        <v>Registro Valido</v>
      </c>
      <c r="AD1172" s="57">
        <f t="shared" ref="AD1172" si="14140">IF(OR(ISERROR(VLOOKUP(CONCATENATE("ALI_",$C1172,"_SEG_",$I1172,"_PROV_",$D1172),Catalogo_Precios,AD$8,FALSE)),L1172=0),0,VLOOKUP(CONCATENATE("ALI_",$C1172,"_SEG_",$I1172,"_PROV_",$D1172),Catalogo_Precios,AD$8,FALSE))</f>
        <v>508</v>
      </c>
      <c r="AE1172" s="57">
        <f t="shared" ref="AE1172" si="14141">IF(OR(ISERROR(VLOOKUP(CONCATENATE("ALI_",$C1172,"_SEG_",$I1172,"_PROV_",$D1172),Catalogo_Precios,AE$8,FALSE)),M1172=0),0,VLOOKUP(CONCATENATE("ALI_",$C1172,"_SEG_",$I1172,"_PROV_",$D1172),Catalogo_Precios,AE$8,FALSE))</f>
        <v>678</v>
      </c>
      <c r="AF1172" s="57">
        <f t="shared" ref="AF1172" si="14142">IF(OR(ISERROR(VLOOKUP(CONCATENATE("ALI_",$C1172,"_SEG_",$I1172,"_PROV_",$D1172),Catalogo_Precios,AF$8,FALSE)),N1172=0),0,VLOOKUP(CONCATENATE("ALI_",$C1172,"_SEG_",$I1172,"_PROV_",$D1172),Catalogo_Precios,AF$8,FALSE))</f>
        <v>1014</v>
      </c>
      <c r="AG1172" s="57">
        <f t="shared" ref="AG1172" si="14143">IF(OR(ISERROR(VLOOKUP(CONCATENATE("ALI_",$C1172,"_SEG_",$I1172,"_PROV_",$D1172),Catalogo_Precios,AG$8,FALSE)),O1172=0),0,VLOOKUP(CONCATENATE("ALI_",$C1172,"_SEG_",$I1172,"_PROV_",$D1172),Catalogo_Precios,AG$8,FALSE))</f>
        <v>1014</v>
      </c>
      <c r="AH1172" s="57">
        <f t="shared" ref="AH1172" si="14144">IF(OR(ISERROR(VLOOKUP(CONCATENATE("ALI_",$C1172,"_SEG_",$I1172,"_PROV_",$D1172),Catalogo_Precios,AH$8,FALSE)),L1172=0),0,VLOOKUP(CONCATENATE("ALI_",$C1172,"_SEG_",$I1172,"_PROV_",$D1172),Catalogo_Precios,AH$8,FALSE))</f>
        <v>498</v>
      </c>
      <c r="AI1172" s="57">
        <f t="shared" ref="AI1172" si="14145">IF(OR(ISERROR(VLOOKUP(CONCATENATE("ALI_",$C1172,"_SEG_",$I1172,"_PROV_",$D1172),Catalogo_Precios,AI$8,FALSE)),M1172=0),0,VLOOKUP(CONCATENATE("ALI_",$C1172,"_SEG_",$I1172,"_PROV_",$D1172),Catalogo_Precios,AI$8,FALSE))</f>
        <v>663</v>
      </c>
      <c r="AJ1172" s="57">
        <f t="shared" ref="AJ1172" si="14146">IF(OR(ISERROR(VLOOKUP(CONCATENATE("ALI_",$C1172,"_SEG_",$I1172,"_PROV_",$D1172),Catalogo_Precios,AJ$8,FALSE)),N1172=0),0,VLOOKUP(CONCATENATE("ALI_",$C1172,"_SEG_",$I1172,"_PROV_",$D1172),Catalogo_Precios,AJ$8,FALSE))</f>
        <v>994</v>
      </c>
      <c r="AK1172" s="57">
        <f t="shared" ref="AK1172" si="14147">IF(OR(ISERROR(VLOOKUP(CONCATENATE("ALI_",$C1172,"_SEG_",$I1172,"_PROV_",$D1172),Catalogo_Precios,AK$8,FALSE)),O1172=0),0,VLOOKUP(CONCATENATE("ALI_",$C1172,"_SEG_",$I1172,"_PROV_",$D1172),Catalogo_Precios,AK$8,FALSE))</f>
        <v>994</v>
      </c>
      <c r="AL1172" s="53"/>
      <c r="AM1172" s="59" t="str">
        <f t="shared" si="14045"/>
        <v>ALI_93_SEG_10</v>
      </c>
      <c r="AN1172" s="59" t="str">
        <f t="shared" si="14046"/>
        <v>ALI_93_SEG_10_VAL_15647680</v>
      </c>
      <c r="AO1172" s="60">
        <f t="shared" ref="AO1172" si="14148">IF(OR(AB1172="",AB1172=0),0,COUNTIF(Codificacion,AM1172))</f>
        <v>5</v>
      </c>
      <c r="AP1172" s="61">
        <f t="array" ref="AP1172">MIN(IF(Codificacion=AM1172,Total_Cotizacion,""))</f>
        <v>12839804.560000001</v>
      </c>
      <c r="AQ1172" s="62" t="b">
        <f t="shared" si="14048"/>
        <v>0</v>
      </c>
      <c r="AR1172" s="51" t="str">
        <f t="shared" ref="AR1172" si="14149">IF(COUNTIF(Codificacion2,CONCATENATE(AM1172,"_VAL_",AB1172))&gt;1,"Empate","")</f>
        <v/>
      </c>
      <c r="AS1172" s="63" t="str">
        <f t="shared" si="13515"/>
        <v/>
      </c>
      <c r="AT1172" s="59" t="str">
        <f t="shared" si="14050"/>
        <v>ALI_93_SEG_10_</v>
      </c>
      <c r="AU1172" s="63">
        <f t="shared" ref="AU1172" si="14150">IF(AND(COUNTIF(Codificacion3,AT1172)&lt;AO1172),1,COUNTIF(Codificacion3,AT1172))</f>
        <v>1</v>
      </c>
      <c r="AV1172" s="62" t="str">
        <f t="shared" si="14052"/>
        <v>No Seleccionada</v>
      </c>
      <c r="AW1172" s="53"/>
      <c r="AX1172" s="51" t="str">
        <f t="shared" si="14053"/>
        <v>ALI_93_SEG_10FALSO</v>
      </c>
      <c r="AY1172" s="51">
        <f t="shared" si="14034"/>
        <v>4</v>
      </c>
      <c r="AZ1172" s="64" t="b">
        <f t="shared" si="14054"/>
        <v>0</v>
      </c>
    </row>
    <row r="1173" spans="1:52" x14ac:dyDescent="0.2">
      <c r="A1173" s="50" t="b">
        <f t="shared" si="13997"/>
        <v>0</v>
      </c>
      <c r="B1173" s="51" t="s">
        <v>136</v>
      </c>
      <c r="C1173" s="52">
        <v>93</v>
      </c>
      <c r="D1173" s="52">
        <f t="shared" ref="D1173" si="14151">IF(ISERROR(VLOOKUP(E1173,Proveedores,2,FALSE)),"",VLOOKUP(E1173,Proveedores,2,FALSE))</f>
        <v>2088</v>
      </c>
      <c r="E1173" s="53" t="s">
        <v>137</v>
      </c>
      <c r="F1173" s="54">
        <v>101</v>
      </c>
      <c r="G1173" s="53" t="s">
        <v>56</v>
      </c>
      <c r="H1173" s="53" t="s">
        <v>63</v>
      </c>
      <c r="I1173" s="52">
        <v>11</v>
      </c>
      <c r="J1173" s="53" t="s">
        <v>58</v>
      </c>
      <c r="K1173" s="55">
        <v>44835</v>
      </c>
      <c r="L1173" s="56">
        <v>7379</v>
      </c>
      <c r="M1173" s="56">
        <v>8778</v>
      </c>
      <c r="N1173" s="56">
        <v>5197</v>
      </c>
      <c r="O1173" s="56">
        <v>433</v>
      </c>
      <c r="P1173" s="57">
        <v>508</v>
      </c>
      <c r="Q1173" s="58">
        <v>0</v>
      </c>
      <c r="R1173" s="57">
        <v>508</v>
      </c>
      <c r="S1173" s="57">
        <v>678</v>
      </c>
      <c r="T1173" s="58">
        <v>0</v>
      </c>
      <c r="U1173" s="57">
        <v>678</v>
      </c>
      <c r="V1173" s="57">
        <v>1014</v>
      </c>
      <c r="W1173" s="58">
        <v>0</v>
      </c>
      <c r="X1173" s="57">
        <v>1014</v>
      </c>
      <c r="Y1173" s="57">
        <v>1014</v>
      </c>
      <c r="Z1173" s="58">
        <v>0</v>
      </c>
      <c r="AA1173" s="57">
        <v>1014</v>
      </c>
      <c r="AB1173" s="57">
        <v>15408836</v>
      </c>
      <c r="AC1173" s="53" t="str">
        <f t="shared" si="14036"/>
        <v>Registro Valido</v>
      </c>
      <c r="AD1173" s="57">
        <f t="shared" ref="AD1173" si="14152">IF(OR(ISERROR(VLOOKUP(CONCATENATE("ALI_",$C1173,"_SEG_",$I1173,"_PROV_",$D1173),Catalogo_Precios,AD$8,FALSE)),L1173=0),0,VLOOKUP(CONCATENATE("ALI_",$C1173,"_SEG_",$I1173,"_PROV_",$D1173),Catalogo_Precios,AD$8,FALSE))</f>
        <v>508</v>
      </c>
      <c r="AE1173" s="57">
        <f t="shared" ref="AE1173" si="14153">IF(OR(ISERROR(VLOOKUP(CONCATENATE("ALI_",$C1173,"_SEG_",$I1173,"_PROV_",$D1173),Catalogo_Precios,AE$8,FALSE)),M1173=0),0,VLOOKUP(CONCATENATE("ALI_",$C1173,"_SEG_",$I1173,"_PROV_",$D1173),Catalogo_Precios,AE$8,FALSE))</f>
        <v>678</v>
      </c>
      <c r="AF1173" s="57">
        <f t="shared" ref="AF1173" si="14154">IF(OR(ISERROR(VLOOKUP(CONCATENATE("ALI_",$C1173,"_SEG_",$I1173,"_PROV_",$D1173),Catalogo_Precios,AF$8,FALSE)),N1173=0),0,VLOOKUP(CONCATENATE("ALI_",$C1173,"_SEG_",$I1173,"_PROV_",$D1173),Catalogo_Precios,AF$8,FALSE))</f>
        <v>1014</v>
      </c>
      <c r="AG1173" s="57">
        <f t="shared" ref="AG1173" si="14155">IF(OR(ISERROR(VLOOKUP(CONCATENATE("ALI_",$C1173,"_SEG_",$I1173,"_PROV_",$D1173),Catalogo_Precios,AG$8,FALSE)),O1173=0),0,VLOOKUP(CONCATENATE("ALI_",$C1173,"_SEG_",$I1173,"_PROV_",$D1173),Catalogo_Precios,AG$8,FALSE))</f>
        <v>1014</v>
      </c>
      <c r="AH1173" s="57">
        <f t="shared" ref="AH1173" si="14156">IF(OR(ISERROR(VLOOKUP(CONCATENATE("ALI_",$C1173,"_SEG_",$I1173,"_PROV_",$D1173),Catalogo_Precios,AH$8,FALSE)),L1173=0),0,VLOOKUP(CONCATENATE("ALI_",$C1173,"_SEG_",$I1173,"_PROV_",$D1173),Catalogo_Precios,AH$8,FALSE))</f>
        <v>498</v>
      </c>
      <c r="AI1173" s="57">
        <f t="shared" ref="AI1173" si="14157">IF(OR(ISERROR(VLOOKUP(CONCATENATE("ALI_",$C1173,"_SEG_",$I1173,"_PROV_",$D1173),Catalogo_Precios,AI$8,FALSE)),M1173=0),0,VLOOKUP(CONCATENATE("ALI_",$C1173,"_SEG_",$I1173,"_PROV_",$D1173),Catalogo_Precios,AI$8,FALSE))</f>
        <v>663</v>
      </c>
      <c r="AJ1173" s="57">
        <f t="shared" ref="AJ1173" si="14158">IF(OR(ISERROR(VLOOKUP(CONCATENATE("ALI_",$C1173,"_SEG_",$I1173,"_PROV_",$D1173),Catalogo_Precios,AJ$8,FALSE)),N1173=0),0,VLOOKUP(CONCATENATE("ALI_",$C1173,"_SEG_",$I1173,"_PROV_",$D1173),Catalogo_Precios,AJ$8,FALSE))</f>
        <v>994</v>
      </c>
      <c r="AK1173" s="57">
        <f t="shared" ref="AK1173" si="14159">IF(OR(ISERROR(VLOOKUP(CONCATENATE("ALI_",$C1173,"_SEG_",$I1173,"_PROV_",$D1173),Catalogo_Precios,AK$8,FALSE)),O1173=0),0,VLOOKUP(CONCATENATE("ALI_",$C1173,"_SEG_",$I1173,"_PROV_",$D1173),Catalogo_Precios,AK$8,FALSE))</f>
        <v>994</v>
      </c>
      <c r="AL1173" s="53"/>
      <c r="AM1173" s="59" t="str">
        <f t="shared" si="14045"/>
        <v>ALI_93_SEG_11</v>
      </c>
      <c r="AN1173" s="59" t="str">
        <f t="shared" si="14046"/>
        <v>ALI_93_SEG_11_VAL_15408836</v>
      </c>
      <c r="AO1173" s="60">
        <f t="shared" ref="AO1173" si="14160">IF(OR(AB1173="",AB1173=0),0,COUNTIF(Codificacion,AM1173))</f>
        <v>5</v>
      </c>
      <c r="AP1173" s="61">
        <f t="array" ref="AP1173">MIN(IF(Codificacion=AM1173,Total_Cotizacion,""))</f>
        <v>12643860.85</v>
      </c>
      <c r="AQ1173" s="62" t="b">
        <f t="shared" si="14048"/>
        <v>0</v>
      </c>
      <c r="AR1173" s="51" t="str">
        <f t="shared" ref="AR1173" si="14161">IF(COUNTIF(Codificacion2,CONCATENATE(AM1173,"_VAL_",AB1173))&gt;1,"Empate","")</f>
        <v/>
      </c>
      <c r="AS1173" s="63" t="str">
        <f t="shared" si="13515"/>
        <v/>
      </c>
      <c r="AT1173" s="59" t="str">
        <f t="shared" si="14050"/>
        <v>ALI_93_SEG_11_</v>
      </c>
      <c r="AU1173" s="63">
        <f t="shared" ref="AU1173" si="14162">IF(AND(COUNTIF(Codificacion3,AT1173)&lt;AO1173),1,COUNTIF(Codificacion3,AT1173))</f>
        <v>1</v>
      </c>
      <c r="AV1173" s="62" t="str">
        <f t="shared" si="14052"/>
        <v>No Seleccionada</v>
      </c>
      <c r="AW1173" s="53"/>
      <c r="AX1173" s="51" t="str">
        <f t="shared" si="14053"/>
        <v>ALI_93_SEG_11FALSO</v>
      </c>
      <c r="AY1173" s="51">
        <f t="shared" si="14034"/>
        <v>4</v>
      </c>
      <c r="AZ1173" s="64" t="b">
        <f t="shared" si="14054"/>
        <v>0</v>
      </c>
    </row>
    <row r="1174" spans="1:52" x14ac:dyDescent="0.2">
      <c r="A1174" s="50" t="b">
        <f t="shared" si="13997"/>
        <v>0</v>
      </c>
      <c r="B1174" s="51" t="s">
        <v>136</v>
      </c>
      <c r="C1174" s="52">
        <v>93</v>
      </c>
      <c r="D1174" s="52">
        <f t="shared" ref="D1174" si="14163">IF(ISERROR(VLOOKUP(E1174,Proveedores,2,FALSE)),"",VLOOKUP(E1174,Proveedores,2,FALSE))</f>
        <v>2088</v>
      </c>
      <c r="E1174" s="53" t="s">
        <v>137</v>
      </c>
      <c r="F1174" s="54">
        <v>102</v>
      </c>
      <c r="G1174" s="53" t="s">
        <v>56</v>
      </c>
      <c r="H1174" s="53" t="s">
        <v>63</v>
      </c>
      <c r="I1174" s="52">
        <v>12</v>
      </c>
      <c r="J1174" s="53" t="s">
        <v>58</v>
      </c>
      <c r="K1174" s="55">
        <v>44835</v>
      </c>
      <c r="L1174" s="56">
        <v>6697</v>
      </c>
      <c r="M1174" s="56">
        <v>7966</v>
      </c>
      <c r="N1174" s="56">
        <v>4717</v>
      </c>
      <c r="O1174" s="56">
        <v>393</v>
      </c>
      <c r="P1174" s="57">
        <v>508</v>
      </c>
      <c r="Q1174" s="58">
        <v>0</v>
      </c>
      <c r="R1174" s="57">
        <v>508</v>
      </c>
      <c r="S1174" s="57">
        <v>678</v>
      </c>
      <c r="T1174" s="58">
        <v>0</v>
      </c>
      <c r="U1174" s="57">
        <v>678</v>
      </c>
      <c r="V1174" s="57">
        <v>1014</v>
      </c>
      <c r="W1174" s="58">
        <v>0</v>
      </c>
      <c r="X1174" s="57">
        <v>1014</v>
      </c>
      <c r="Y1174" s="57">
        <v>1014</v>
      </c>
      <c r="Z1174" s="58">
        <v>0</v>
      </c>
      <c r="AA1174" s="57">
        <v>1014</v>
      </c>
      <c r="AB1174" s="57">
        <v>13984564</v>
      </c>
      <c r="AC1174" s="53" t="str">
        <f t="shared" si="14036"/>
        <v>Registro Valido</v>
      </c>
      <c r="AD1174" s="57">
        <f t="shared" ref="AD1174" si="14164">IF(OR(ISERROR(VLOOKUP(CONCATENATE("ALI_",$C1174,"_SEG_",$I1174,"_PROV_",$D1174),Catalogo_Precios,AD$8,FALSE)),L1174=0),0,VLOOKUP(CONCATENATE("ALI_",$C1174,"_SEG_",$I1174,"_PROV_",$D1174),Catalogo_Precios,AD$8,FALSE))</f>
        <v>508</v>
      </c>
      <c r="AE1174" s="57">
        <f t="shared" ref="AE1174" si="14165">IF(OR(ISERROR(VLOOKUP(CONCATENATE("ALI_",$C1174,"_SEG_",$I1174,"_PROV_",$D1174),Catalogo_Precios,AE$8,FALSE)),M1174=0),0,VLOOKUP(CONCATENATE("ALI_",$C1174,"_SEG_",$I1174,"_PROV_",$D1174),Catalogo_Precios,AE$8,FALSE))</f>
        <v>678</v>
      </c>
      <c r="AF1174" s="57">
        <f t="shared" ref="AF1174" si="14166">IF(OR(ISERROR(VLOOKUP(CONCATENATE("ALI_",$C1174,"_SEG_",$I1174,"_PROV_",$D1174),Catalogo_Precios,AF$8,FALSE)),N1174=0),0,VLOOKUP(CONCATENATE("ALI_",$C1174,"_SEG_",$I1174,"_PROV_",$D1174),Catalogo_Precios,AF$8,FALSE))</f>
        <v>1014</v>
      </c>
      <c r="AG1174" s="57">
        <f t="shared" ref="AG1174" si="14167">IF(OR(ISERROR(VLOOKUP(CONCATENATE("ALI_",$C1174,"_SEG_",$I1174,"_PROV_",$D1174),Catalogo_Precios,AG$8,FALSE)),O1174=0),0,VLOOKUP(CONCATENATE("ALI_",$C1174,"_SEG_",$I1174,"_PROV_",$D1174),Catalogo_Precios,AG$8,FALSE))</f>
        <v>1014</v>
      </c>
      <c r="AH1174" s="57">
        <f t="shared" ref="AH1174" si="14168">IF(OR(ISERROR(VLOOKUP(CONCATENATE("ALI_",$C1174,"_SEG_",$I1174,"_PROV_",$D1174),Catalogo_Precios,AH$8,FALSE)),L1174=0),0,VLOOKUP(CONCATENATE("ALI_",$C1174,"_SEG_",$I1174,"_PROV_",$D1174),Catalogo_Precios,AH$8,FALSE))</f>
        <v>498</v>
      </c>
      <c r="AI1174" s="57">
        <f t="shared" ref="AI1174" si="14169">IF(OR(ISERROR(VLOOKUP(CONCATENATE("ALI_",$C1174,"_SEG_",$I1174,"_PROV_",$D1174),Catalogo_Precios,AI$8,FALSE)),M1174=0),0,VLOOKUP(CONCATENATE("ALI_",$C1174,"_SEG_",$I1174,"_PROV_",$D1174),Catalogo_Precios,AI$8,FALSE))</f>
        <v>663</v>
      </c>
      <c r="AJ1174" s="57">
        <f t="shared" ref="AJ1174" si="14170">IF(OR(ISERROR(VLOOKUP(CONCATENATE("ALI_",$C1174,"_SEG_",$I1174,"_PROV_",$D1174),Catalogo_Precios,AJ$8,FALSE)),N1174=0),0,VLOOKUP(CONCATENATE("ALI_",$C1174,"_SEG_",$I1174,"_PROV_",$D1174),Catalogo_Precios,AJ$8,FALSE))</f>
        <v>994</v>
      </c>
      <c r="AK1174" s="57">
        <f t="shared" ref="AK1174" si="14171">IF(OR(ISERROR(VLOOKUP(CONCATENATE("ALI_",$C1174,"_SEG_",$I1174,"_PROV_",$D1174),Catalogo_Precios,AK$8,FALSE)),O1174=0),0,VLOOKUP(CONCATENATE("ALI_",$C1174,"_SEG_",$I1174,"_PROV_",$D1174),Catalogo_Precios,AK$8,FALSE))</f>
        <v>994</v>
      </c>
      <c r="AL1174" s="53"/>
      <c r="AM1174" s="59" t="str">
        <f t="shared" si="14045"/>
        <v>ALI_93_SEG_12</v>
      </c>
      <c r="AN1174" s="59" t="str">
        <f t="shared" si="14046"/>
        <v>ALI_93_SEG_12_VAL_13984564</v>
      </c>
      <c r="AO1174" s="60">
        <f t="shared" ref="AO1174" si="14172">IF(OR(AB1174="",AB1174=0),0,COUNTIF(Codificacion,AM1174))</f>
        <v>5</v>
      </c>
      <c r="AP1174" s="61">
        <f t="array" ref="AP1174">MIN(IF(Codificacion=AM1174,Total_Cotizacion,""))</f>
        <v>11475139.15</v>
      </c>
      <c r="AQ1174" s="62" t="b">
        <f t="shared" si="14048"/>
        <v>0</v>
      </c>
      <c r="AR1174" s="51" t="str">
        <f t="shared" ref="AR1174" si="14173">IF(COUNTIF(Codificacion2,CONCATENATE(AM1174,"_VAL_",AB1174))&gt;1,"Empate","")</f>
        <v/>
      </c>
      <c r="AS1174" s="63" t="str">
        <f t="shared" si="13515"/>
        <v/>
      </c>
      <c r="AT1174" s="59" t="str">
        <f t="shared" si="14050"/>
        <v>ALI_93_SEG_12_</v>
      </c>
      <c r="AU1174" s="63">
        <f t="shared" ref="AU1174" si="14174">IF(AND(COUNTIF(Codificacion3,AT1174)&lt;AO1174),1,COUNTIF(Codificacion3,AT1174))</f>
        <v>1</v>
      </c>
      <c r="AV1174" s="62" t="str">
        <f t="shared" si="14052"/>
        <v>No Seleccionada</v>
      </c>
      <c r="AW1174" s="53"/>
      <c r="AX1174" s="51" t="str">
        <f t="shared" si="14053"/>
        <v>ALI_93_SEG_12FALSO</v>
      </c>
      <c r="AY1174" s="51">
        <f t="shared" si="14034"/>
        <v>4</v>
      </c>
      <c r="AZ1174" s="64" t="b">
        <f t="shared" si="14054"/>
        <v>0</v>
      </c>
    </row>
    <row r="1175" spans="1:52" x14ac:dyDescent="0.2">
      <c r="A1175" s="50" t="b">
        <f t="shared" si="13997"/>
        <v>0</v>
      </c>
      <c r="B1175" s="51" t="s">
        <v>136</v>
      </c>
      <c r="C1175" s="52">
        <v>93</v>
      </c>
      <c r="D1175" s="52">
        <f t="shared" ref="D1175" si="14175">IF(ISERROR(VLOOKUP(E1175,Proveedores,2,FALSE)),"",VLOOKUP(E1175,Proveedores,2,FALSE))</f>
        <v>2088</v>
      </c>
      <c r="E1175" s="53" t="s">
        <v>137</v>
      </c>
      <c r="F1175" s="54">
        <v>103</v>
      </c>
      <c r="G1175" s="53" t="s">
        <v>56</v>
      </c>
      <c r="H1175" s="53" t="s">
        <v>63</v>
      </c>
      <c r="I1175" s="52">
        <v>13</v>
      </c>
      <c r="J1175" s="53" t="s">
        <v>58</v>
      </c>
      <c r="K1175" s="55">
        <v>44835</v>
      </c>
      <c r="L1175" s="56">
        <v>7111</v>
      </c>
      <c r="M1175" s="56">
        <v>8459</v>
      </c>
      <c r="N1175" s="56">
        <v>5008</v>
      </c>
      <c r="O1175" s="56">
        <v>417</v>
      </c>
      <c r="P1175" s="57">
        <v>508</v>
      </c>
      <c r="Q1175" s="58">
        <v>0</v>
      </c>
      <c r="R1175" s="57">
        <v>508</v>
      </c>
      <c r="S1175" s="57">
        <v>678</v>
      </c>
      <c r="T1175" s="58">
        <v>0</v>
      </c>
      <c r="U1175" s="57">
        <v>678</v>
      </c>
      <c r="V1175" s="57">
        <v>1014</v>
      </c>
      <c r="W1175" s="58">
        <v>0</v>
      </c>
      <c r="X1175" s="57">
        <v>1014</v>
      </c>
      <c r="Y1175" s="57">
        <v>1014</v>
      </c>
      <c r="Z1175" s="58">
        <v>0</v>
      </c>
      <c r="AA1175" s="57">
        <v>1014</v>
      </c>
      <c r="AB1175" s="57">
        <v>14848540</v>
      </c>
      <c r="AC1175" s="53" t="str">
        <f t="shared" si="14036"/>
        <v>Registro Valido</v>
      </c>
      <c r="AD1175" s="57">
        <f t="shared" ref="AD1175" si="14176">IF(OR(ISERROR(VLOOKUP(CONCATENATE("ALI_",$C1175,"_SEG_",$I1175,"_PROV_",$D1175),Catalogo_Precios,AD$8,FALSE)),L1175=0),0,VLOOKUP(CONCATENATE("ALI_",$C1175,"_SEG_",$I1175,"_PROV_",$D1175),Catalogo_Precios,AD$8,FALSE))</f>
        <v>508</v>
      </c>
      <c r="AE1175" s="57">
        <f t="shared" ref="AE1175" si="14177">IF(OR(ISERROR(VLOOKUP(CONCATENATE("ALI_",$C1175,"_SEG_",$I1175,"_PROV_",$D1175),Catalogo_Precios,AE$8,FALSE)),M1175=0),0,VLOOKUP(CONCATENATE("ALI_",$C1175,"_SEG_",$I1175,"_PROV_",$D1175),Catalogo_Precios,AE$8,FALSE))</f>
        <v>678</v>
      </c>
      <c r="AF1175" s="57">
        <f t="shared" ref="AF1175" si="14178">IF(OR(ISERROR(VLOOKUP(CONCATENATE("ALI_",$C1175,"_SEG_",$I1175,"_PROV_",$D1175),Catalogo_Precios,AF$8,FALSE)),N1175=0),0,VLOOKUP(CONCATENATE("ALI_",$C1175,"_SEG_",$I1175,"_PROV_",$D1175),Catalogo_Precios,AF$8,FALSE))</f>
        <v>1014</v>
      </c>
      <c r="AG1175" s="57">
        <f t="shared" ref="AG1175" si="14179">IF(OR(ISERROR(VLOOKUP(CONCATENATE("ALI_",$C1175,"_SEG_",$I1175,"_PROV_",$D1175),Catalogo_Precios,AG$8,FALSE)),O1175=0),0,VLOOKUP(CONCATENATE("ALI_",$C1175,"_SEG_",$I1175,"_PROV_",$D1175),Catalogo_Precios,AG$8,FALSE))</f>
        <v>1014</v>
      </c>
      <c r="AH1175" s="57">
        <f t="shared" ref="AH1175" si="14180">IF(OR(ISERROR(VLOOKUP(CONCATENATE("ALI_",$C1175,"_SEG_",$I1175,"_PROV_",$D1175),Catalogo_Precios,AH$8,FALSE)),L1175=0),0,VLOOKUP(CONCATENATE("ALI_",$C1175,"_SEG_",$I1175,"_PROV_",$D1175),Catalogo_Precios,AH$8,FALSE))</f>
        <v>498</v>
      </c>
      <c r="AI1175" s="57">
        <f t="shared" ref="AI1175" si="14181">IF(OR(ISERROR(VLOOKUP(CONCATENATE("ALI_",$C1175,"_SEG_",$I1175,"_PROV_",$D1175),Catalogo_Precios,AI$8,FALSE)),M1175=0),0,VLOOKUP(CONCATENATE("ALI_",$C1175,"_SEG_",$I1175,"_PROV_",$D1175),Catalogo_Precios,AI$8,FALSE))</f>
        <v>663</v>
      </c>
      <c r="AJ1175" s="57">
        <f t="shared" ref="AJ1175" si="14182">IF(OR(ISERROR(VLOOKUP(CONCATENATE("ALI_",$C1175,"_SEG_",$I1175,"_PROV_",$D1175),Catalogo_Precios,AJ$8,FALSE)),N1175=0),0,VLOOKUP(CONCATENATE("ALI_",$C1175,"_SEG_",$I1175,"_PROV_",$D1175),Catalogo_Precios,AJ$8,FALSE))</f>
        <v>994</v>
      </c>
      <c r="AK1175" s="57">
        <f t="shared" ref="AK1175" si="14183">IF(OR(ISERROR(VLOOKUP(CONCATENATE("ALI_",$C1175,"_SEG_",$I1175,"_PROV_",$D1175),Catalogo_Precios,AK$8,FALSE)),O1175=0),0,VLOOKUP(CONCATENATE("ALI_",$C1175,"_SEG_",$I1175,"_PROV_",$D1175),Catalogo_Precios,AK$8,FALSE))</f>
        <v>994</v>
      </c>
      <c r="AL1175" s="53"/>
      <c r="AM1175" s="59" t="str">
        <f t="shared" si="14045"/>
        <v>ALI_93_SEG_13</v>
      </c>
      <c r="AN1175" s="59" t="str">
        <f t="shared" si="14046"/>
        <v>ALI_93_SEG_13_VAL_14848540</v>
      </c>
      <c r="AO1175" s="60">
        <f t="shared" ref="AO1175" si="14184">IF(OR(AB1175="",AB1175=0),0,COUNTIF(Codificacion,AM1175))</f>
        <v>5</v>
      </c>
      <c r="AP1175" s="61">
        <f t="array" ref="AP1175">MIN(IF(Codificacion=AM1175,Total_Cotizacion,""))</f>
        <v>12184120.950000001</v>
      </c>
      <c r="AQ1175" s="62" t="b">
        <f t="shared" si="14048"/>
        <v>0</v>
      </c>
      <c r="AR1175" s="51" t="str">
        <f t="shared" ref="AR1175" si="14185">IF(COUNTIF(Codificacion2,CONCATENATE(AM1175,"_VAL_",AB1175))&gt;1,"Empate","")</f>
        <v/>
      </c>
      <c r="AS1175" s="63" t="str">
        <f t="shared" si="13515"/>
        <v/>
      </c>
      <c r="AT1175" s="59" t="str">
        <f t="shared" si="14050"/>
        <v>ALI_93_SEG_13_</v>
      </c>
      <c r="AU1175" s="63">
        <f t="shared" ref="AU1175" si="14186">IF(AND(COUNTIF(Codificacion3,AT1175)&lt;AO1175),1,COUNTIF(Codificacion3,AT1175))</f>
        <v>1</v>
      </c>
      <c r="AV1175" s="62" t="str">
        <f t="shared" si="14052"/>
        <v>No Seleccionada</v>
      </c>
      <c r="AW1175" s="53"/>
      <c r="AX1175" s="51" t="str">
        <f t="shared" si="14053"/>
        <v>ALI_93_SEG_13FALSO</v>
      </c>
      <c r="AY1175" s="51">
        <f t="shared" si="14034"/>
        <v>4</v>
      </c>
      <c r="AZ1175" s="64" t="b">
        <f t="shared" si="14054"/>
        <v>0</v>
      </c>
    </row>
    <row r="1176" spans="1:52" x14ac:dyDescent="0.2">
      <c r="A1176" s="50" t="b">
        <f t="shared" si="13997"/>
        <v>0</v>
      </c>
      <c r="B1176" s="51" t="s">
        <v>136</v>
      </c>
      <c r="C1176" s="52">
        <v>93</v>
      </c>
      <c r="D1176" s="52">
        <f t="shared" ref="D1176" si="14187">IF(ISERROR(VLOOKUP(E1176,Proveedores,2,FALSE)),"",VLOOKUP(E1176,Proveedores,2,FALSE))</f>
        <v>2088</v>
      </c>
      <c r="E1176" s="53" t="s">
        <v>137</v>
      </c>
      <c r="F1176" s="54">
        <v>104</v>
      </c>
      <c r="G1176" s="53" t="s">
        <v>56</v>
      </c>
      <c r="H1176" s="53" t="s">
        <v>63</v>
      </c>
      <c r="I1176" s="52">
        <v>14</v>
      </c>
      <c r="J1176" s="53" t="s">
        <v>58</v>
      </c>
      <c r="K1176" s="55">
        <v>44835</v>
      </c>
      <c r="L1176" s="56">
        <v>7046</v>
      </c>
      <c r="M1176" s="56">
        <v>8382</v>
      </c>
      <c r="N1176" s="56">
        <v>4962</v>
      </c>
      <c r="O1176" s="56">
        <v>414</v>
      </c>
      <c r="P1176" s="57">
        <v>508</v>
      </c>
      <c r="Q1176" s="58">
        <v>0</v>
      </c>
      <c r="R1176" s="57">
        <v>508</v>
      </c>
      <c r="S1176" s="57">
        <v>678</v>
      </c>
      <c r="T1176" s="58">
        <v>0</v>
      </c>
      <c r="U1176" s="57">
        <v>678</v>
      </c>
      <c r="V1176" s="57">
        <v>1014</v>
      </c>
      <c r="W1176" s="58">
        <v>0</v>
      </c>
      <c r="X1176" s="57">
        <v>1014</v>
      </c>
      <c r="Y1176" s="57">
        <v>1014</v>
      </c>
      <c r="Z1176" s="58">
        <v>0</v>
      </c>
      <c r="AA1176" s="57">
        <v>1014</v>
      </c>
      <c r="AB1176" s="57">
        <v>14713628</v>
      </c>
      <c r="AC1176" s="53" t="str">
        <f t="shared" si="14036"/>
        <v>Registro Valido</v>
      </c>
      <c r="AD1176" s="57">
        <f t="shared" ref="AD1176" si="14188">IF(OR(ISERROR(VLOOKUP(CONCATENATE("ALI_",$C1176,"_SEG_",$I1176,"_PROV_",$D1176),Catalogo_Precios,AD$8,FALSE)),L1176=0),0,VLOOKUP(CONCATENATE("ALI_",$C1176,"_SEG_",$I1176,"_PROV_",$D1176),Catalogo_Precios,AD$8,FALSE))</f>
        <v>508</v>
      </c>
      <c r="AE1176" s="57">
        <f t="shared" ref="AE1176" si="14189">IF(OR(ISERROR(VLOOKUP(CONCATENATE("ALI_",$C1176,"_SEG_",$I1176,"_PROV_",$D1176),Catalogo_Precios,AE$8,FALSE)),M1176=0),0,VLOOKUP(CONCATENATE("ALI_",$C1176,"_SEG_",$I1176,"_PROV_",$D1176),Catalogo_Precios,AE$8,FALSE))</f>
        <v>678</v>
      </c>
      <c r="AF1176" s="57">
        <f t="shared" ref="AF1176" si="14190">IF(OR(ISERROR(VLOOKUP(CONCATENATE("ALI_",$C1176,"_SEG_",$I1176,"_PROV_",$D1176),Catalogo_Precios,AF$8,FALSE)),N1176=0),0,VLOOKUP(CONCATENATE("ALI_",$C1176,"_SEG_",$I1176,"_PROV_",$D1176),Catalogo_Precios,AF$8,FALSE))</f>
        <v>1014</v>
      </c>
      <c r="AG1176" s="57">
        <f t="shared" ref="AG1176" si="14191">IF(OR(ISERROR(VLOOKUP(CONCATENATE("ALI_",$C1176,"_SEG_",$I1176,"_PROV_",$D1176),Catalogo_Precios,AG$8,FALSE)),O1176=0),0,VLOOKUP(CONCATENATE("ALI_",$C1176,"_SEG_",$I1176,"_PROV_",$D1176),Catalogo_Precios,AG$8,FALSE))</f>
        <v>1014</v>
      </c>
      <c r="AH1176" s="57">
        <f t="shared" ref="AH1176" si="14192">IF(OR(ISERROR(VLOOKUP(CONCATENATE("ALI_",$C1176,"_SEG_",$I1176,"_PROV_",$D1176),Catalogo_Precios,AH$8,FALSE)),L1176=0),0,VLOOKUP(CONCATENATE("ALI_",$C1176,"_SEG_",$I1176,"_PROV_",$D1176),Catalogo_Precios,AH$8,FALSE))</f>
        <v>498</v>
      </c>
      <c r="AI1176" s="57">
        <f t="shared" ref="AI1176" si="14193">IF(OR(ISERROR(VLOOKUP(CONCATENATE("ALI_",$C1176,"_SEG_",$I1176,"_PROV_",$D1176),Catalogo_Precios,AI$8,FALSE)),M1176=0),0,VLOOKUP(CONCATENATE("ALI_",$C1176,"_SEG_",$I1176,"_PROV_",$D1176),Catalogo_Precios,AI$8,FALSE))</f>
        <v>663</v>
      </c>
      <c r="AJ1176" s="57">
        <f t="shared" ref="AJ1176" si="14194">IF(OR(ISERROR(VLOOKUP(CONCATENATE("ALI_",$C1176,"_SEG_",$I1176,"_PROV_",$D1176),Catalogo_Precios,AJ$8,FALSE)),N1176=0),0,VLOOKUP(CONCATENATE("ALI_",$C1176,"_SEG_",$I1176,"_PROV_",$D1176),Catalogo_Precios,AJ$8,FALSE))</f>
        <v>994</v>
      </c>
      <c r="AK1176" s="57">
        <f t="shared" ref="AK1176" si="14195">IF(OR(ISERROR(VLOOKUP(CONCATENATE("ALI_",$C1176,"_SEG_",$I1176,"_PROV_",$D1176),Catalogo_Precios,AK$8,FALSE)),O1176=0),0,VLOOKUP(CONCATENATE("ALI_",$C1176,"_SEG_",$I1176,"_PROV_",$D1176),Catalogo_Precios,AK$8,FALSE))</f>
        <v>994</v>
      </c>
      <c r="AL1176" s="53"/>
      <c r="AM1176" s="59" t="str">
        <f t="shared" si="14045"/>
        <v>ALI_93_SEG_14</v>
      </c>
      <c r="AN1176" s="59" t="str">
        <f t="shared" si="14046"/>
        <v>ALI_93_SEG_14_VAL_14713628</v>
      </c>
      <c r="AO1176" s="60">
        <f t="shared" ref="AO1176" si="14196">IF(OR(AB1176="",AB1176=0),0,COUNTIF(Codificacion,AM1176))</f>
        <v>5</v>
      </c>
      <c r="AP1176" s="61">
        <f t="array" ref="AP1176">MIN(IF(Codificacion=AM1176,Total_Cotizacion,""))</f>
        <v>12073400.92</v>
      </c>
      <c r="AQ1176" s="62" t="b">
        <f t="shared" si="14048"/>
        <v>0</v>
      </c>
      <c r="AR1176" s="51" t="str">
        <f t="shared" ref="AR1176" si="14197">IF(COUNTIF(Codificacion2,CONCATENATE(AM1176,"_VAL_",AB1176))&gt;1,"Empate","")</f>
        <v/>
      </c>
      <c r="AS1176" s="63" t="str">
        <f t="shared" si="13515"/>
        <v/>
      </c>
      <c r="AT1176" s="59" t="str">
        <f t="shared" si="14050"/>
        <v>ALI_93_SEG_14_</v>
      </c>
      <c r="AU1176" s="63">
        <f t="shared" ref="AU1176" si="14198">IF(AND(COUNTIF(Codificacion3,AT1176)&lt;AO1176),1,COUNTIF(Codificacion3,AT1176))</f>
        <v>1</v>
      </c>
      <c r="AV1176" s="62" t="str">
        <f t="shared" si="14052"/>
        <v>No Seleccionada</v>
      </c>
      <c r="AW1176" s="53"/>
      <c r="AX1176" s="51" t="str">
        <f t="shared" si="14053"/>
        <v>ALI_93_SEG_14FALSO</v>
      </c>
      <c r="AY1176" s="51">
        <f t="shared" si="14034"/>
        <v>4</v>
      </c>
      <c r="AZ1176" s="64" t="b">
        <f t="shared" si="14054"/>
        <v>0</v>
      </c>
    </row>
    <row r="1177" spans="1:52" x14ac:dyDescent="0.2">
      <c r="A1177" s="50" t="b">
        <f t="shared" si="13997"/>
        <v>0</v>
      </c>
      <c r="B1177" s="51" t="s">
        <v>136</v>
      </c>
      <c r="C1177" s="52">
        <v>93</v>
      </c>
      <c r="D1177" s="52">
        <f t="shared" ref="D1177" si="14199">IF(ISERROR(VLOOKUP(E1177,Proveedores,2,FALSE)),"",VLOOKUP(E1177,Proveedores,2,FALSE))</f>
        <v>2088</v>
      </c>
      <c r="E1177" s="53" t="s">
        <v>137</v>
      </c>
      <c r="F1177" s="54">
        <v>105</v>
      </c>
      <c r="G1177" s="53" t="s">
        <v>56</v>
      </c>
      <c r="H1177" s="53" t="s">
        <v>63</v>
      </c>
      <c r="I1177" s="52">
        <v>15</v>
      </c>
      <c r="J1177" s="53" t="s">
        <v>58</v>
      </c>
      <c r="K1177" s="55">
        <v>44835</v>
      </c>
      <c r="L1177" s="56">
        <v>6659</v>
      </c>
      <c r="M1177" s="56">
        <v>7921</v>
      </c>
      <c r="N1177" s="56">
        <v>4690</v>
      </c>
      <c r="O1177" s="56">
        <v>393</v>
      </c>
      <c r="P1177" s="57">
        <v>508</v>
      </c>
      <c r="Q1177" s="58">
        <v>0</v>
      </c>
      <c r="R1177" s="57">
        <v>508</v>
      </c>
      <c r="S1177" s="57">
        <v>678</v>
      </c>
      <c r="T1177" s="58">
        <v>0</v>
      </c>
      <c r="U1177" s="57">
        <v>678</v>
      </c>
      <c r="V1177" s="57">
        <v>1014</v>
      </c>
      <c r="W1177" s="58">
        <v>0</v>
      </c>
      <c r="X1177" s="57">
        <v>1014</v>
      </c>
      <c r="Y1177" s="57">
        <v>1014</v>
      </c>
      <c r="Z1177" s="58">
        <v>0</v>
      </c>
      <c r="AA1177" s="57">
        <v>1014</v>
      </c>
      <c r="AB1177" s="57">
        <v>13907372</v>
      </c>
      <c r="AC1177" s="53" t="str">
        <f t="shared" si="14036"/>
        <v>Registro Valido</v>
      </c>
      <c r="AD1177" s="57">
        <f t="shared" ref="AD1177" si="14200">IF(OR(ISERROR(VLOOKUP(CONCATENATE("ALI_",$C1177,"_SEG_",$I1177,"_PROV_",$D1177),Catalogo_Precios,AD$8,FALSE)),L1177=0),0,VLOOKUP(CONCATENATE("ALI_",$C1177,"_SEG_",$I1177,"_PROV_",$D1177),Catalogo_Precios,AD$8,FALSE))</f>
        <v>508</v>
      </c>
      <c r="AE1177" s="57">
        <f t="shared" ref="AE1177" si="14201">IF(OR(ISERROR(VLOOKUP(CONCATENATE("ALI_",$C1177,"_SEG_",$I1177,"_PROV_",$D1177),Catalogo_Precios,AE$8,FALSE)),M1177=0),0,VLOOKUP(CONCATENATE("ALI_",$C1177,"_SEG_",$I1177,"_PROV_",$D1177),Catalogo_Precios,AE$8,FALSE))</f>
        <v>678</v>
      </c>
      <c r="AF1177" s="57">
        <f t="shared" ref="AF1177" si="14202">IF(OR(ISERROR(VLOOKUP(CONCATENATE("ALI_",$C1177,"_SEG_",$I1177,"_PROV_",$D1177),Catalogo_Precios,AF$8,FALSE)),N1177=0),0,VLOOKUP(CONCATENATE("ALI_",$C1177,"_SEG_",$I1177,"_PROV_",$D1177),Catalogo_Precios,AF$8,FALSE))</f>
        <v>1014</v>
      </c>
      <c r="AG1177" s="57">
        <f t="shared" ref="AG1177" si="14203">IF(OR(ISERROR(VLOOKUP(CONCATENATE("ALI_",$C1177,"_SEG_",$I1177,"_PROV_",$D1177),Catalogo_Precios,AG$8,FALSE)),O1177=0),0,VLOOKUP(CONCATENATE("ALI_",$C1177,"_SEG_",$I1177,"_PROV_",$D1177),Catalogo_Precios,AG$8,FALSE))</f>
        <v>1014</v>
      </c>
      <c r="AH1177" s="57">
        <f t="shared" ref="AH1177" si="14204">IF(OR(ISERROR(VLOOKUP(CONCATENATE("ALI_",$C1177,"_SEG_",$I1177,"_PROV_",$D1177),Catalogo_Precios,AH$8,FALSE)),L1177=0),0,VLOOKUP(CONCATENATE("ALI_",$C1177,"_SEG_",$I1177,"_PROV_",$D1177),Catalogo_Precios,AH$8,FALSE))</f>
        <v>498</v>
      </c>
      <c r="AI1177" s="57">
        <f t="shared" ref="AI1177" si="14205">IF(OR(ISERROR(VLOOKUP(CONCATENATE("ALI_",$C1177,"_SEG_",$I1177,"_PROV_",$D1177),Catalogo_Precios,AI$8,FALSE)),M1177=0),0,VLOOKUP(CONCATENATE("ALI_",$C1177,"_SEG_",$I1177,"_PROV_",$D1177),Catalogo_Precios,AI$8,FALSE))</f>
        <v>663</v>
      </c>
      <c r="AJ1177" s="57">
        <f t="shared" ref="AJ1177" si="14206">IF(OR(ISERROR(VLOOKUP(CONCATENATE("ALI_",$C1177,"_SEG_",$I1177,"_PROV_",$D1177),Catalogo_Precios,AJ$8,FALSE)),N1177=0),0,VLOOKUP(CONCATENATE("ALI_",$C1177,"_SEG_",$I1177,"_PROV_",$D1177),Catalogo_Precios,AJ$8,FALSE))</f>
        <v>994</v>
      </c>
      <c r="AK1177" s="57">
        <f t="shared" ref="AK1177" si="14207">IF(OR(ISERROR(VLOOKUP(CONCATENATE("ALI_",$C1177,"_SEG_",$I1177,"_PROV_",$D1177),Catalogo_Precios,AK$8,FALSE)),O1177=0),0,VLOOKUP(CONCATENATE("ALI_",$C1177,"_SEG_",$I1177,"_PROV_",$D1177),Catalogo_Precios,AK$8,FALSE))</f>
        <v>994</v>
      </c>
      <c r="AL1177" s="53"/>
      <c r="AM1177" s="59" t="str">
        <f t="shared" si="14045"/>
        <v>ALI_93_SEG_15</v>
      </c>
      <c r="AN1177" s="59" t="str">
        <f t="shared" si="14046"/>
        <v>ALI_93_SEG_15_VAL_13907372</v>
      </c>
      <c r="AO1177" s="60">
        <f t="shared" ref="AO1177" si="14208">IF(OR(AB1177="",AB1177=0),0,COUNTIF(Codificacion,AM1177))</f>
        <v>5</v>
      </c>
      <c r="AP1177" s="61">
        <f t="array" ref="AP1177">MIN(IF(Codificacion=AM1177,Total_Cotizacion,""))</f>
        <v>11411729.910000002</v>
      </c>
      <c r="AQ1177" s="62" t="b">
        <f t="shared" si="14048"/>
        <v>0</v>
      </c>
      <c r="AR1177" s="51" t="str">
        <f t="shared" ref="AR1177" si="14209">IF(COUNTIF(Codificacion2,CONCATENATE(AM1177,"_VAL_",AB1177))&gt;1,"Empate","")</f>
        <v/>
      </c>
      <c r="AS1177" s="63" t="str">
        <f t="shared" si="13515"/>
        <v/>
      </c>
      <c r="AT1177" s="59" t="str">
        <f t="shared" si="14050"/>
        <v>ALI_93_SEG_15_</v>
      </c>
      <c r="AU1177" s="63">
        <f t="shared" ref="AU1177" si="14210">IF(AND(COUNTIF(Codificacion3,AT1177)&lt;AO1177),1,COUNTIF(Codificacion3,AT1177))</f>
        <v>1</v>
      </c>
      <c r="AV1177" s="62" t="str">
        <f t="shared" si="14052"/>
        <v>No Seleccionada</v>
      </c>
      <c r="AW1177" s="53"/>
      <c r="AX1177" s="51" t="str">
        <f t="shared" si="14053"/>
        <v>ALI_93_SEG_15FALSO</v>
      </c>
      <c r="AY1177" s="51">
        <f t="shared" si="14034"/>
        <v>4</v>
      </c>
      <c r="AZ1177" s="64" t="b">
        <f t="shared" si="14054"/>
        <v>0</v>
      </c>
    </row>
    <row r="1178" spans="1:52" x14ac:dyDescent="0.2">
      <c r="A1178" s="50" t="str">
        <f t="shared" si="13997"/>
        <v>ALI_113_SEG_1</v>
      </c>
      <c r="B1178" s="51" t="s">
        <v>136</v>
      </c>
      <c r="C1178" s="52">
        <v>113</v>
      </c>
      <c r="D1178" s="52">
        <f t="shared" ref="D1178" si="14211">IF(ISERROR(VLOOKUP(E1178,Proveedores,2,FALSE)),"",VLOOKUP(E1178,Proveedores,2,FALSE))</f>
        <v>2088</v>
      </c>
      <c r="E1178" s="53" t="s">
        <v>137</v>
      </c>
      <c r="F1178" s="54">
        <v>136</v>
      </c>
      <c r="G1178" s="53" t="s">
        <v>56</v>
      </c>
      <c r="H1178" s="53" t="s">
        <v>65</v>
      </c>
      <c r="I1178" s="52">
        <v>1</v>
      </c>
      <c r="J1178" s="53" t="s">
        <v>58</v>
      </c>
      <c r="K1178" s="55">
        <v>44835</v>
      </c>
      <c r="L1178" s="56">
        <v>7267</v>
      </c>
      <c r="M1178" s="56">
        <v>8741</v>
      </c>
      <c r="N1178" s="56">
        <v>5632</v>
      </c>
      <c r="O1178" s="56">
        <v>404</v>
      </c>
      <c r="P1178" s="57">
        <v>539</v>
      </c>
      <c r="Q1178" s="58">
        <v>0.2178107606679035</v>
      </c>
      <c r="R1178" s="57">
        <v>421.6</v>
      </c>
      <c r="S1178" s="57">
        <v>716</v>
      </c>
      <c r="T1178" s="58">
        <v>0.21452513966480447</v>
      </c>
      <c r="U1178" s="57">
        <v>562.4</v>
      </c>
      <c r="V1178" s="57">
        <v>1074</v>
      </c>
      <c r="W1178" s="58">
        <v>0.21638733705772806</v>
      </c>
      <c r="X1178" s="57">
        <v>841.6</v>
      </c>
      <c r="Y1178" s="57">
        <v>1074</v>
      </c>
      <c r="Z1178" s="58">
        <v>0.21638733705772806</v>
      </c>
      <c r="AA1178" s="57">
        <v>841.6</v>
      </c>
      <c r="AB1178" s="57">
        <v>13059603.200000001</v>
      </c>
      <c r="AC1178" s="53" t="str">
        <f t="shared" si="14036"/>
        <v>Registro Valido</v>
      </c>
      <c r="AD1178" s="57">
        <f t="shared" ref="AD1178" si="14212">IF(OR(ISERROR(VLOOKUP(CONCATENATE("ALI_",$C1178,"_SEG_",$I1178,"_PROV_",$D1178),Catalogo_Precios,AD$8,FALSE)),L1178=0),0,VLOOKUP(CONCATENATE("ALI_",$C1178,"_SEG_",$I1178,"_PROV_",$D1178),Catalogo_Precios,AD$8,FALSE))</f>
        <v>539</v>
      </c>
      <c r="AE1178" s="57">
        <f t="shared" ref="AE1178" si="14213">IF(OR(ISERROR(VLOOKUP(CONCATENATE("ALI_",$C1178,"_SEG_",$I1178,"_PROV_",$D1178),Catalogo_Precios,AE$8,FALSE)),M1178=0),0,VLOOKUP(CONCATENATE("ALI_",$C1178,"_SEG_",$I1178,"_PROV_",$D1178),Catalogo_Precios,AE$8,FALSE))</f>
        <v>716</v>
      </c>
      <c r="AF1178" s="57">
        <f t="shared" ref="AF1178" si="14214">IF(OR(ISERROR(VLOOKUP(CONCATENATE("ALI_",$C1178,"_SEG_",$I1178,"_PROV_",$D1178),Catalogo_Precios,AF$8,FALSE)),N1178=0),0,VLOOKUP(CONCATENATE("ALI_",$C1178,"_SEG_",$I1178,"_PROV_",$D1178),Catalogo_Precios,AF$8,FALSE))</f>
        <v>1074</v>
      </c>
      <c r="AG1178" s="57">
        <f t="shared" ref="AG1178" si="14215">IF(OR(ISERROR(VLOOKUP(CONCATENATE("ALI_",$C1178,"_SEG_",$I1178,"_PROV_",$D1178),Catalogo_Precios,AG$8,FALSE)),O1178=0),0,VLOOKUP(CONCATENATE("ALI_",$C1178,"_SEG_",$I1178,"_PROV_",$D1178),Catalogo_Precios,AG$8,FALSE))</f>
        <v>1074</v>
      </c>
      <c r="AH1178" s="57">
        <f t="shared" ref="AH1178" si="14216">IF(OR(ISERROR(VLOOKUP(CONCATENATE("ALI_",$C1178,"_SEG_",$I1178,"_PROV_",$D1178),Catalogo_Precios,AH$8,FALSE)),L1178=0),0,VLOOKUP(CONCATENATE("ALI_",$C1178,"_SEG_",$I1178,"_PROV_",$D1178),Catalogo_Precios,AH$8,FALSE))</f>
        <v>527</v>
      </c>
      <c r="AI1178" s="57">
        <f t="shared" ref="AI1178" si="14217">IF(OR(ISERROR(VLOOKUP(CONCATENATE("ALI_",$C1178,"_SEG_",$I1178,"_PROV_",$D1178),Catalogo_Precios,AI$8,FALSE)),M1178=0),0,VLOOKUP(CONCATENATE("ALI_",$C1178,"_SEG_",$I1178,"_PROV_",$D1178),Catalogo_Precios,AI$8,FALSE))</f>
        <v>703</v>
      </c>
      <c r="AJ1178" s="57">
        <f t="shared" ref="AJ1178" si="14218">IF(OR(ISERROR(VLOOKUP(CONCATENATE("ALI_",$C1178,"_SEG_",$I1178,"_PROV_",$D1178),Catalogo_Precios,AJ$8,FALSE)),N1178=0),0,VLOOKUP(CONCATENATE("ALI_",$C1178,"_SEG_",$I1178,"_PROV_",$D1178),Catalogo_Precios,AJ$8,FALSE))</f>
        <v>1052</v>
      </c>
      <c r="AK1178" s="57">
        <f t="shared" ref="AK1178" si="14219">IF(OR(ISERROR(VLOOKUP(CONCATENATE("ALI_",$C1178,"_SEG_",$I1178,"_PROV_",$D1178),Catalogo_Precios,AK$8,FALSE)),O1178=0),0,VLOOKUP(CONCATENATE("ALI_",$C1178,"_SEG_",$I1178,"_PROV_",$D1178),Catalogo_Precios,AK$8,FALSE))</f>
        <v>1052</v>
      </c>
      <c r="AL1178" s="53"/>
      <c r="AM1178" s="59" t="str">
        <f t="shared" si="14045"/>
        <v>ALI_113_SEG_1</v>
      </c>
      <c r="AN1178" s="59" t="str">
        <f t="shared" si="14046"/>
        <v>ALI_113_SEG_1_VAL_13059603.2</v>
      </c>
      <c r="AO1178" s="60">
        <f t="shared" ref="AO1178" si="14220">IF(OR(AB1178="",AB1178=0),0,COUNTIF(Codificacion,AM1178))</f>
        <v>7</v>
      </c>
      <c r="AP1178" s="61">
        <f t="array" ref="AP1178">MIN(IF(Codificacion=AM1178,Total_Cotizacion,""))</f>
        <v>13059603.200000001</v>
      </c>
      <c r="AQ1178" s="62" t="b">
        <f t="shared" si="14048"/>
        <v>1</v>
      </c>
      <c r="AR1178" s="51" t="str">
        <f t="shared" ref="AR1178" si="14221">IF(COUNTIF(Codificacion2,CONCATENATE(AM1178,"_VAL_",AB1178))&gt;1,"Empate","")</f>
        <v>Empate</v>
      </c>
      <c r="AS1178" s="63" t="s">
        <v>78</v>
      </c>
      <c r="AT1178" s="59" t="str">
        <f t="shared" si="14050"/>
        <v>ALI_113_SEG_1_x</v>
      </c>
      <c r="AU1178" s="63">
        <f t="shared" ref="AU1178" si="14222">IF(AND(COUNTIF(Codificacion3,AT1178)&lt;AO1178),1,COUNTIF(Codificacion3,AT1178))</f>
        <v>1</v>
      </c>
      <c r="AV1178" s="62" t="str">
        <f t="shared" si="14052"/>
        <v>Cotizacion Seleccionada</v>
      </c>
      <c r="AW1178" s="53"/>
      <c r="AX1178" s="51" t="str">
        <f t="shared" si="14053"/>
        <v>ALI_113_SEG_1VERDADERO</v>
      </c>
      <c r="AY1178" s="51">
        <f t="shared" si="14034"/>
        <v>2</v>
      </c>
      <c r="AZ1178" s="64" t="b">
        <f t="shared" si="14054"/>
        <v>0</v>
      </c>
    </row>
    <row r="1179" spans="1:52" x14ac:dyDescent="0.2">
      <c r="A1179" s="50" t="str">
        <f t="shared" si="13997"/>
        <v>ALI_113_SEG_2</v>
      </c>
      <c r="B1179" s="51" t="s">
        <v>136</v>
      </c>
      <c r="C1179" s="52">
        <v>113</v>
      </c>
      <c r="D1179" s="52">
        <f t="shared" ref="D1179" si="14223">IF(ISERROR(VLOOKUP(E1179,Proveedores,2,FALSE)),"",VLOOKUP(E1179,Proveedores,2,FALSE))</f>
        <v>2088</v>
      </c>
      <c r="E1179" s="53" t="s">
        <v>137</v>
      </c>
      <c r="F1179" s="54">
        <v>137</v>
      </c>
      <c r="G1179" s="53" t="s">
        <v>56</v>
      </c>
      <c r="H1179" s="53" t="s">
        <v>65</v>
      </c>
      <c r="I1179" s="52">
        <v>2</v>
      </c>
      <c r="J1179" s="53" t="s">
        <v>58</v>
      </c>
      <c r="K1179" s="55">
        <v>44835</v>
      </c>
      <c r="L1179" s="56">
        <v>7434</v>
      </c>
      <c r="M1179" s="56">
        <v>8939</v>
      </c>
      <c r="N1179" s="56">
        <v>5759</v>
      </c>
      <c r="O1179" s="56">
        <v>414</v>
      </c>
      <c r="P1179" s="57">
        <v>539</v>
      </c>
      <c r="Q1179" s="58">
        <v>0.2178107606679035</v>
      </c>
      <c r="R1179" s="57">
        <v>421.6</v>
      </c>
      <c r="S1179" s="57">
        <v>716</v>
      </c>
      <c r="T1179" s="58">
        <v>0.21452513966480447</v>
      </c>
      <c r="U1179" s="57">
        <v>562.4</v>
      </c>
      <c r="V1179" s="57">
        <v>1074</v>
      </c>
      <c r="W1179" s="58">
        <v>0.21638733705772806</v>
      </c>
      <c r="X1179" s="57">
        <v>841.6</v>
      </c>
      <c r="Y1179" s="57">
        <v>1074</v>
      </c>
      <c r="Z1179" s="58">
        <v>0.21638733705772806</v>
      </c>
      <c r="AA1179" s="57">
        <v>841.6</v>
      </c>
      <c r="AB1179" s="57">
        <v>13356664.800000001</v>
      </c>
      <c r="AC1179" s="53" t="str">
        <f t="shared" si="14036"/>
        <v>Registro Valido</v>
      </c>
      <c r="AD1179" s="57">
        <f t="shared" ref="AD1179" si="14224">IF(OR(ISERROR(VLOOKUP(CONCATENATE("ALI_",$C1179,"_SEG_",$I1179,"_PROV_",$D1179),Catalogo_Precios,AD$8,FALSE)),L1179=0),0,VLOOKUP(CONCATENATE("ALI_",$C1179,"_SEG_",$I1179,"_PROV_",$D1179),Catalogo_Precios,AD$8,FALSE))</f>
        <v>539</v>
      </c>
      <c r="AE1179" s="57">
        <f t="shared" ref="AE1179" si="14225">IF(OR(ISERROR(VLOOKUP(CONCATENATE("ALI_",$C1179,"_SEG_",$I1179,"_PROV_",$D1179),Catalogo_Precios,AE$8,FALSE)),M1179=0),0,VLOOKUP(CONCATENATE("ALI_",$C1179,"_SEG_",$I1179,"_PROV_",$D1179),Catalogo_Precios,AE$8,FALSE))</f>
        <v>716</v>
      </c>
      <c r="AF1179" s="57">
        <f t="shared" ref="AF1179" si="14226">IF(OR(ISERROR(VLOOKUP(CONCATENATE("ALI_",$C1179,"_SEG_",$I1179,"_PROV_",$D1179),Catalogo_Precios,AF$8,FALSE)),N1179=0),0,VLOOKUP(CONCATENATE("ALI_",$C1179,"_SEG_",$I1179,"_PROV_",$D1179),Catalogo_Precios,AF$8,FALSE))</f>
        <v>1074</v>
      </c>
      <c r="AG1179" s="57">
        <f t="shared" ref="AG1179" si="14227">IF(OR(ISERROR(VLOOKUP(CONCATENATE("ALI_",$C1179,"_SEG_",$I1179,"_PROV_",$D1179),Catalogo_Precios,AG$8,FALSE)),O1179=0),0,VLOOKUP(CONCATENATE("ALI_",$C1179,"_SEG_",$I1179,"_PROV_",$D1179),Catalogo_Precios,AG$8,FALSE))</f>
        <v>1074</v>
      </c>
      <c r="AH1179" s="57">
        <f t="shared" ref="AH1179" si="14228">IF(OR(ISERROR(VLOOKUP(CONCATENATE("ALI_",$C1179,"_SEG_",$I1179,"_PROV_",$D1179),Catalogo_Precios,AH$8,FALSE)),L1179=0),0,VLOOKUP(CONCATENATE("ALI_",$C1179,"_SEG_",$I1179,"_PROV_",$D1179),Catalogo_Precios,AH$8,FALSE))</f>
        <v>527</v>
      </c>
      <c r="AI1179" s="57">
        <f t="shared" ref="AI1179" si="14229">IF(OR(ISERROR(VLOOKUP(CONCATENATE("ALI_",$C1179,"_SEG_",$I1179,"_PROV_",$D1179),Catalogo_Precios,AI$8,FALSE)),M1179=0),0,VLOOKUP(CONCATENATE("ALI_",$C1179,"_SEG_",$I1179,"_PROV_",$D1179),Catalogo_Precios,AI$8,FALSE))</f>
        <v>703</v>
      </c>
      <c r="AJ1179" s="57">
        <f t="shared" ref="AJ1179" si="14230">IF(OR(ISERROR(VLOOKUP(CONCATENATE("ALI_",$C1179,"_SEG_",$I1179,"_PROV_",$D1179),Catalogo_Precios,AJ$8,FALSE)),N1179=0),0,VLOOKUP(CONCATENATE("ALI_",$C1179,"_SEG_",$I1179,"_PROV_",$D1179),Catalogo_Precios,AJ$8,FALSE))</f>
        <v>1052</v>
      </c>
      <c r="AK1179" s="57">
        <f t="shared" ref="AK1179" si="14231">IF(OR(ISERROR(VLOOKUP(CONCATENATE("ALI_",$C1179,"_SEG_",$I1179,"_PROV_",$D1179),Catalogo_Precios,AK$8,FALSE)),O1179=0),0,VLOOKUP(CONCATENATE("ALI_",$C1179,"_SEG_",$I1179,"_PROV_",$D1179),Catalogo_Precios,AK$8,FALSE))</f>
        <v>1052</v>
      </c>
      <c r="AL1179" s="53"/>
      <c r="AM1179" s="59" t="str">
        <f t="shared" si="14045"/>
        <v>ALI_113_SEG_2</v>
      </c>
      <c r="AN1179" s="59" t="str">
        <f t="shared" si="14046"/>
        <v>ALI_113_SEG_2_VAL_13356664.8</v>
      </c>
      <c r="AO1179" s="60">
        <f t="shared" ref="AO1179" si="14232">IF(OR(AB1179="",AB1179=0),0,COUNTIF(Codificacion,AM1179))</f>
        <v>7</v>
      </c>
      <c r="AP1179" s="61">
        <f t="array" ref="AP1179">MIN(IF(Codificacion=AM1179,Total_Cotizacion,""))</f>
        <v>13356664.800000001</v>
      </c>
      <c r="AQ1179" s="62" t="b">
        <f t="shared" si="14048"/>
        <v>1</v>
      </c>
      <c r="AR1179" s="51" t="str">
        <f t="shared" ref="AR1179" si="14233">IF(COUNTIF(Codificacion2,CONCATENATE(AM1179,"_VAL_",AB1179))&gt;1,"Empate","")</f>
        <v>Empate</v>
      </c>
      <c r="AS1179" s="63" t="s">
        <v>78</v>
      </c>
      <c r="AT1179" s="59" t="str">
        <f t="shared" si="14050"/>
        <v>ALI_113_SEG_2_x</v>
      </c>
      <c r="AU1179" s="63">
        <f t="shared" ref="AU1179" si="14234">IF(AND(COUNTIF(Codificacion3,AT1179)&lt;AO1179),1,COUNTIF(Codificacion3,AT1179))</f>
        <v>1</v>
      </c>
      <c r="AV1179" s="62" t="str">
        <f t="shared" si="14052"/>
        <v>Cotizacion Seleccionada</v>
      </c>
      <c r="AW1179" s="53"/>
      <c r="AX1179" s="51" t="str">
        <f t="shared" si="14053"/>
        <v>ALI_113_SEG_2VERDADERO</v>
      </c>
      <c r="AY1179" s="51">
        <f t="shared" si="14034"/>
        <v>2</v>
      </c>
      <c r="AZ1179" s="64" t="b">
        <f t="shared" si="14054"/>
        <v>0</v>
      </c>
    </row>
    <row r="1180" spans="1:52" x14ac:dyDescent="0.2">
      <c r="A1180" s="50" t="str">
        <f t="shared" si="13997"/>
        <v>ALI_113_SEG_3</v>
      </c>
      <c r="B1180" s="51" t="s">
        <v>136</v>
      </c>
      <c r="C1180" s="52">
        <v>113</v>
      </c>
      <c r="D1180" s="52">
        <f t="shared" ref="D1180" si="14235">IF(ISERROR(VLOOKUP(E1180,Proveedores,2,FALSE)),"",VLOOKUP(E1180,Proveedores,2,FALSE))</f>
        <v>2088</v>
      </c>
      <c r="E1180" s="53" t="s">
        <v>137</v>
      </c>
      <c r="F1180" s="54">
        <v>138</v>
      </c>
      <c r="G1180" s="53" t="s">
        <v>56</v>
      </c>
      <c r="H1180" s="53" t="s">
        <v>65</v>
      </c>
      <c r="I1180" s="52">
        <v>3</v>
      </c>
      <c r="J1180" s="53" t="s">
        <v>58</v>
      </c>
      <c r="K1180" s="55">
        <v>44835</v>
      </c>
      <c r="L1180" s="56">
        <v>7388</v>
      </c>
      <c r="M1180" s="56">
        <v>8885</v>
      </c>
      <c r="N1180" s="56">
        <v>5724</v>
      </c>
      <c r="O1180" s="56">
        <v>411</v>
      </c>
      <c r="P1180" s="57">
        <v>539</v>
      </c>
      <c r="Q1180" s="58">
        <v>0.2178107606679035</v>
      </c>
      <c r="R1180" s="57">
        <v>421.6</v>
      </c>
      <c r="S1180" s="57">
        <v>716</v>
      </c>
      <c r="T1180" s="58">
        <v>0.21452513966480447</v>
      </c>
      <c r="U1180" s="57">
        <v>562.4</v>
      </c>
      <c r="V1180" s="57">
        <v>1074</v>
      </c>
      <c r="W1180" s="58">
        <v>0.21638733705772806</v>
      </c>
      <c r="X1180" s="57">
        <v>841.6</v>
      </c>
      <c r="Y1180" s="57">
        <v>1074</v>
      </c>
      <c r="Z1180" s="58">
        <v>0.21638733705772806</v>
      </c>
      <c r="AA1180" s="57">
        <v>841.6</v>
      </c>
      <c r="AB1180" s="57">
        <v>13274920.800000001</v>
      </c>
      <c r="AC1180" s="53" t="str">
        <f t="shared" si="14036"/>
        <v>Registro Valido</v>
      </c>
      <c r="AD1180" s="57">
        <f t="shared" ref="AD1180" si="14236">IF(OR(ISERROR(VLOOKUP(CONCATENATE("ALI_",$C1180,"_SEG_",$I1180,"_PROV_",$D1180),Catalogo_Precios,AD$8,FALSE)),L1180=0),0,VLOOKUP(CONCATENATE("ALI_",$C1180,"_SEG_",$I1180,"_PROV_",$D1180),Catalogo_Precios,AD$8,FALSE))</f>
        <v>539</v>
      </c>
      <c r="AE1180" s="57">
        <f t="shared" ref="AE1180" si="14237">IF(OR(ISERROR(VLOOKUP(CONCATENATE("ALI_",$C1180,"_SEG_",$I1180,"_PROV_",$D1180),Catalogo_Precios,AE$8,FALSE)),M1180=0),0,VLOOKUP(CONCATENATE("ALI_",$C1180,"_SEG_",$I1180,"_PROV_",$D1180),Catalogo_Precios,AE$8,FALSE))</f>
        <v>716</v>
      </c>
      <c r="AF1180" s="57">
        <f t="shared" ref="AF1180" si="14238">IF(OR(ISERROR(VLOOKUP(CONCATENATE("ALI_",$C1180,"_SEG_",$I1180,"_PROV_",$D1180),Catalogo_Precios,AF$8,FALSE)),N1180=0),0,VLOOKUP(CONCATENATE("ALI_",$C1180,"_SEG_",$I1180,"_PROV_",$D1180),Catalogo_Precios,AF$8,FALSE))</f>
        <v>1074</v>
      </c>
      <c r="AG1180" s="57">
        <f t="shared" ref="AG1180" si="14239">IF(OR(ISERROR(VLOOKUP(CONCATENATE("ALI_",$C1180,"_SEG_",$I1180,"_PROV_",$D1180),Catalogo_Precios,AG$8,FALSE)),O1180=0),0,VLOOKUP(CONCATENATE("ALI_",$C1180,"_SEG_",$I1180,"_PROV_",$D1180),Catalogo_Precios,AG$8,FALSE))</f>
        <v>1074</v>
      </c>
      <c r="AH1180" s="57">
        <f t="shared" ref="AH1180" si="14240">IF(OR(ISERROR(VLOOKUP(CONCATENATE("ALI_",$C1180,"_SEG_",$I1180,"_PROV_",$D1180),Catalogo_Precios,AH$8,FALSE)),L1180=0),0,VLOOKUP(CONCATENATE("ALI_",$C1180,"_SEG_",$I1180,"_PROV_",$D1180),Catalogo_Precios,AH$8,FALSE))</f>
        <v>527</v>
      </c>
      <c r="AI1180" s="57">
        <f t="shared" ref="AI1180" si="14241">IF(OR(ISERROR(VLOOKUP(CONCATENATE("ALI_",$C1180,"_SEG_",$I1180,"_PROV_",$D1180),Catalogo_Precios,AI$8,FALSE)),M1180=0),0,VLOOKUP(CONCATENATE("ALI_",$C1180,"_SEG_",$I1180,"_PROV_",$D1180),Catalogo_Precios,AI$8,FALSE))</f>
        <v>703</v>
      </c>
      <c r="AJ1180" s="57">
        <f t="shared" ref="AJ1180" si="14242">IF(OR(ISERROR(VLOOKUP(CONCATENATE("ALI_",$C1180,"_SEG_",$I1180,"_PROV_",$D1180),Catalogo_Precios,AJ$8,FALSE)),N1180=0),0,VLOOKUP(CONCATENATE("ALI_",$C1180,"_SEG_",$I1180,"_PROV_",$D1180),Catalogo_Precios,AJ$8,FALSE))</f>
        <v>1052</v>
      </c>
      <c r="AK1180" s="57">
        <f t="shared" ref="AK1180" si="14243">IF(OR(ISERROR(VLOOKUP(CONCATENATE("ALI_",$C1180,"_SEG_",$I1180,"_PROV_",$D1180),Catalogo_Precios,AK$8,FALSE)),O1180=0),0,VLOOKUP(CONCATENATE("ALI_",$C1180,"_SEG_",$I1180,"_PROV_",$D1180),Catalogo_Precios,AK$8,FALSE))</f>
        <v>1052</v>
      </c>
      <c r="AL1180" s="53"/>
      <c r="AM1180" s="59" t="str">
        <f t="shared" si="14045"/>
        <v>ALI_113_SEG_3</v>
      </c>
      <c r="AN1180" s="59" t="str">
        <f t="shared" si="14046"/>
        <v>ALI_113_SEG_3_VAL_13274920.8</v>
      </c>
      <c r="AO1180" s="60">
        <f t="shared" ref="AO1180" si="14244">IF(OR(AB1180="",AB1180=0),0,COUNTIF(Codificacion,AM1180))</f>
        <v>7</v>
      </c>
      <c r="AP1180" s="61">
        <f t="array" ref="AP1180">MIN(IF(Codificacion=AM1180,Total_Cotizacion,""))</f>
        <v>13274920.800000001</v>
      </c>
      <c r="AQ1180" s="62" t="b">
        <f t="shared" si="14048"/>
        <v>1</v>
      </c>
      <c r="AR1180" s="51" t="str">
        <f t="shared" ref="AR1180" si="14245">IF(COUNTIF(Codificacion2,CONCATENATE(AM1180,"_VAL_",AB1180))&gt;1,"Empate","")</f>
        <v>Empate</v>
      </c>
      <c r="AS1180" s="63" t="s">
        <v>78</v>
      </c>
      <c r="AT1180" s="59" t="str">
        <f t="shared" si="14050"/>
        <v>ALI_113_SEG_3_x</v>
      </c>
      <c r="AU1180" s="63">
        <f t="shared" ref="AU1180" si="14246">IF(AND(COUNTIF(Codificacion3,AT1180)&lt;AO1180),1,COUNTIF(Codificacion3,AT1180))</f>
        <v>1</v>
      </c>
      <c r="AV1180" s="62" t="str">
        <f t="shared" si="14052"/>
        <v>Cotizacion Seleccionada</v>
      </c>
      <c r="AW1180" s="53"/>
      <c r="AX1180" s="51" t="str">
        <f t="shared" si="14053"/>
        <v>ALI_113_SEG_3VERDADERO</v>
      </c>
      <c r="AY1180" s="51">
        <f t="shared" si="14034"/>
        <v>2</v>
      </c>
      <c r="AZ1180" s="64" t="b">
        <f t="shared" si="14054"/>
        <v>0</v>
      </c>
    </row>
    <row r="1181" spans="1:52" x14ac:dyDescent="0.2">
      <c r="A1181" s="50" t="str">
        <f t="shared" si="13997"/>
        <v>ALI_113_SEG_4</v>
      </c>
      <c r="B1181" s="51" t="s">
        <v>136</v>
      </c>
      <c r="C1181" s="52">
        <v>113</v>
      </c>
      <c r="D1181" s="52">
        <f t="shared" ref="D1181" si="14247">IF(ISERROR(VLOOKUP(E1181,Proveedores,2,FALSE)),"",VLOOKUP(E1181,Proveedores,2,FALSE))</f>
        <v>2088</v>
      </c>
      <c r="E1181" s="53" t="s">
        <v>137</v>
      </c>
      <c r="F1181" s="54">
        <v>139</v>
      </c>
      <c r="G1181" s="53" t="s">
        <v>56</v>
      </c>
      <c r="H1181" s="53" t="s">
        <v>65</v>
      </c>
      <c r="I1181" s="52">
        <v>4</v>
      </c>
      <c r="J1181" s="53" t="s">
        <v>58</v>
      </c>
      <c r="K1181" s="55">
        <v>44835</v>
      </c>
      <c r="L1181" s="56">
        <v>7872</v>
      </c>
      <c r="M1181" s="56">
        <v>9466</v>
      </c>
      <c r="N1181" s="56">
        <v>6098</v>
      </c>
      <c r="O1181" s="56">
        <v>439</v>
      </c>
      <c r="P1181" s="57">
        <v>539</v>
      </c>
      <c r="Q1181" s="58">
        <v>0.2178107606679035</v>
      </c>
      <c r="R1181" s="57">
        <v>421.6</v>
      </c>
      <c r="S1181" s="57">
        <v>716</v>
      </c>
      <c r="T1181" s="58">
        <v>0.21452513966480447</v>
      </c>
      <c r="U1181" s="57">
        <v>562.4</v>
      </c>
      <c r="V1181" s="57">
        <v>1074</v>
      </c>
      <c r="W1181" s="58">
        <v>0.21638733705772806</v>
      </c>
      <c r="X1181" s="57">
        <v>841.6</v>
      </c>
      <c r="Y1181" s="57">
        <v>1074</v>
      </c>
      <c r="Z1181" s="58">
        <v>0.21638733705772806</v>
      </c>
      <c r="AA1181" s="57">
        <v>841.6</v>
      </c>
      <c r="AB1181" s="57">
        <v>14144052.799999999</v>
      </c>
      <c r="AC1181" s="53" t="str">
        <f t="shared" si="14036"/>
        <v>Registro Valido</v>
      </c>
      <c r="AD1181" s="57">
        <f t="shared" ref="AD1181" si="14248">IF(OR(ISERROR(VLOOKUP(CONCATENATE("ALI_",$C1181,"_SEG_",$I1181,"_PROV_",$D1181),Catalogo_Precios,AD$8,FALSE)),L1181=0),0,VLOOKUP(CONCATENATE("ALI_",$C1181,"_SEG_",$I1181,"_PROV_",$D1181),Catalogo_Precios,AD$8,FALSE))</f>
        <v>539</v>
      </c>
      <c r="AE1181" s="57">
        <f t="shared" ref="AE1181" si="14249">IF(OR(ISERROR(VLOOKUP(CONCATENATE("ALI_",$C1181,"_SEG_",$I1181,"_PROV_",$D1181),Catalogo_Precios,AE$8,FALSE)),M1181=0),0,VLOOKUP(CONCATENATE("ALI_",$C1181,"_SEG_",$I1181,"_PROV_",$D1181),Catalogo_Precios,AE$8,FALSE))</f>
        <v>716</v>
      </c>
      <c r="AF1181" s="57">
        <f t="shared" ref="AF1181" si="14250">IF(OR(ISERROR(VLOOKUP(CONCATENATE("ALI_",$C1181,"_SEG_",$I1181,"_PROV_",$D1181),Catalogo_Precios,AF$8,FALSE)),N1181=0),0,VLOOKUP(CONCATENATE("ALI_",$C1181,"_SEG_",$I1181,"_PROV_",$D1181),Catalogo_Precios,AF$8,FALSE))</f>
        <v>1074</v>
      </c>
      <c r="AG1181" s="57">
        <f t="shared" ref="AG1181" si="14251">IF(OR(ISERROR(VLOOKUP(CONCATENATE("ALI_",$C1181,"_SEG_",$I1181,"_PROV_",$D1181),Catalogo_Precios,AG$8,FALSE)),O1181=0),0,VLOOKUP(CONCATENATE("ALI_",$C1181,"_SEG_",$I1181,"_PROV_",$D1181),Catalogo_Precios,AG$8,FALSE))</f>
        <v>1074</v>
      </c>
      <c r="AH1181" s="57">
        <f t="shared" ref="AH1181" si="14252">IF(OR(ISERROR(VLOOKUP(CONCATENATE("ALI_",$C1181,"_SEG_",$I1181,"_PROV_",$D1181),Catalogo_Precios,AH$8,FALSE)),L1181=0),0,VLOOKUP(CONCATENATE("ALI_",$C1181,"_SEG_",$I1181,"_PROV_",$D1181),Catalogo_Precios,AH$8,FALSE))</f>
        <v>527</v>
      </c>
      <c r="AI1181" s="57">
        <f t="shared" ref="AI1181" si="14253">IF(OR(ISERROR(VLOOKUP(CONCATENATE("ALI_",$C1181,"_SEG_",$I1181,"_PROV_",$D1181),Catalogo_Precios,AI$8,FALSE)),M1181=0),0,VLOOKUP(CONCATENATE("ALI_",$C1181,"_SEG_",$I1181,"_PROV_",$D1181),Catalogo_Precios,AI$8,FALSE))</f>
        <v>703</v>
      </c>
      <c r="AJ1181" s="57">
        <f t="shared" ref="AJ1181" si="14254">IF(OR(ISERROR(VLOOKUP(CONCATENATE("ALI_",$C1181,"_SEG_",$I1181,"_PROV_",$D1181),Catalogo_Precios,AJ$8,FALSE)),N1181=0),0,VLOOKUP(CONCATENATE("ALI_",$C1181,"_SEG_",$I1181,"_PROV_",$D1181),Catalogo_Precios,AJ$8,FALSE))</f>
        <v>1052</v>
      </c>
      <c r="AK1181" s="57">
        <f t="shared" ref="AK1181" si="14255">IF(OR(ISERROR(VLOOKUP(CONCATENATE("ALI_",$C1181,"_SEG_",$I1181,"_PROV_",$D1181),Catalogo_Precios,AK$8,FALSE)),O1181=0),0,VLOOKUP(CONCATENATE("ALI_",$C1181,"_SEG_",$I1181,"_PROV_",$D1181),Catalogo_Precios,AK$8,FALSE))</f>
        <v>1052</v>
      </c>
      <c r="AL1181" s="53"/>
      <c r="AM1181" s="59" t="str">
        <f t="shared" si="14045"/>
        <v>ALI_113_SEG_4</v>
      </c>
      <c r="AN1181" s="59" t="str">
        <f t="shared" si="14046"/>
        <v>ALI_113_SEG_4_VAL_14144052.8</v>
      </c>
      <c r="AO1181" s="60">
        <f t="shared" ref="AO1181" si="14256">IF(OR(AB1181="",AB1181=0),0,COUNTIF(Codificacion,AM1181))</f>
        <v>6</v>
      </c>
      <c r="AP1181" s="61">
        <f t="array" ref="AP1181">MIN(IF(Codificacion=AM1181,Total_Cotizacion,""))</f>
        <v>14144052.799999999</v>
      </c>
      <c r="AQ1181" s="62" t="b">
        <f t="shared" si="14048"/>
        <v>1</v>
      </c>
      <c r="AR1181" s="51" t="str">
        <f t="shared" ref="AR1181" si="14257">IF(COUNTIF(Codificacion2,CONCATENATE(AM1181,"_VAL_",AB1181))&gt;1,"Empate","")</f>
        <v>Empate</v>
      </c>
      <c r="AS1181" s="63" t="s">
        <v>78</v>
      </c>
      <c r="AT1181" s="59" t="str">
        <f t="shared" si="14050"/>
        <v>ALI_113_SEG_4_x</v>
      </c>
      <c r="AU1181" s="63">
        <f t="shared" ref="AU1181" si="14258">IF(AND(COUNTIF(Codificacion3,AT1181)&lt;AO1181),1,COUNTIF(Codificacion3,AT1181))</f>
        <v>1</v>
      </c>
      <c r="AV1181" s="62" t="str">
        <f t="shared" si="14052"/>
        <v>Cotizacion Seleccionada</v>
      </c>
      <c r="AW1181" s="53"/>
      <c r="AX1181" s="51" t="str">
        <f t="shared" si="14053"/>
        <v>ALI_113_SEG_4VERDADERO</v>
      </c>
      <c r="AY1181" s="51">
        <f t="shared" si="14034"/>
        <v>2</v>
      </c>
      <c r="AZ1181" s="64" t="b">
        <f t="shared" si="14054"/>
        <v>0</v>
      </c>
    </row>
    <row r="1182" spans="1:52" x14ac:dyDescent="0.2">
      <c r="A1182" s="50" t="str">
        <f t="shared" si="13997"/>
        <v>ALI_113_SEG_5</v>
      </c>
      <c r="B1182" s="51" t="s">
        <v>136</v>
      </c>
      <c r="C1182" s="52">
        <v>113</v>
      </c>
      <c r="D1182" s="52">
        <f t="shared" ref="D1182" si="14259">IF(ISERROR(VLOOKUP(E1182,Proveedores,2,FALSE)),"",VLOOKUP(E1182,Proveedores,2,FALSE))</f>
        <v>2088</v>
      </c>
      <c r="E1182" s="53" t="s">
        <v>137</v>
      </c>
      <c r="F1182" s="54">
        <v>140</v>
      </c>
      <c r="G1182" s="53" t="s">
        <v>56</v>
      </c>
      <c r="H1182" s="53" t="s">
        <v>65</v>
      </c>
      <c r="I1182" s="52">
        <v>5</v>
      </c>
      <c r="J1182" s="53" t="s">
        <v>58</v>
      </c>
      <c r="K1182" s="55">
        <v>44835</v>
      </c>
      <c r="L1182" s="56">
        <v>7318</v>
      </c>
      <c r="M1182" s="56">
        <v>8801</v>
      </c>
      <c r="N1182" s="56">
        <v>5670</v>
      </c>
      <c r="O1182" s="56">
        <v>407</v>
      </c>
      <c r="P1182" s="57">
        <v>539</v>
      </c>
      <c r="Q1182" s="58">
        <v>0.2178107606679035</v>
      </c>
      <c r="R1182" s="57">
        <v>421.6</v>
      </c>
      <c r="S1182" s="57">
        <v>716</v>
      </c>
      <c r="T1182" s="58">
        <v>0.21452513966480447</v>
      </c>
      <c r="U1182" s="57">
        <v>562.4</v>
      </c>
      <c r="V1182" s="57">
        <v>1074</v>
      </c>
      <c r="W1182" s="58">
        <v>0.21638733705772806</v>
      </c>
      <c r="X1182" s="57">
        <v>841.6</v>
      </c>
      <c r="Y1182" s="57">
        <v>1074</v>
      </c>
      <c r="Z1182" s="58">
        <v>0.21638733705772806</v>
      </c>
      <c r="AA1182" s="57">
        <v>841.6</v>
      </c>
      <c r="AB1182" s="57">
        <v>13149354.399999999</v>
      </c>
      <c r="AC1182" s="53" t="str">
        <f t="shared" si="14036"/>
        <v>Registro Valido</v>
      </c>
      <c r="AD1182" s="57">
        <f t="shared" ref="AD1182" si="14260">IF(OR(ISERROR(VLOOKUP(CONCATENATE("ALI_",$C1182,"_SEG_",$I1182,"_PROV_",$D1182),Catalogo_Precios,AD$8,FALSE)),L1182=0),0,VLOOKUP(CONCATENATE("ALI_",$C1182,"_SEG_",$I1182,"_PROV_",$D1182),Catalogo_Precios,AD$8,FALSE))</f>
        <v>539</v>
      </c>
      <c r="AE1182" s="57">
        <f t="shared" ref="AE1182" si="14261">IF(OR(ISERROR(VLOOKUP(CONCATENATE("ALI_",$C1182,"_SEG_",$I1182,"_PROV_",$D1182),Catalogo_Precios,AE$8,FALSE)),M1182=0),0,VLOOKUP(CONCATENATE("ALI_",$C1182,"_SEG_",$I1182,"_PROV_",$D1182),Catalogo_Precios,AE$8,FALSE))</f>
        <v>716</v>
      </c>
      <c r="AF1182" s="57">
        <f t="shared" ref="AF1182" si="14262">IF(OR(ISERROR(VLOOKUP(CONCATENATE("ALI_",$C1182,"_SEG_",$I1182,"_PROV_",$D1182),Catalogo_Precios,AF$8,FALSE)),N1182=0),0,VLOOKUP(CONCATENATE("ALI_",$C1182,"_SEG_",$I1182,"_PROV_",$D1182),Catalogo_Precios,AF$8,FALSE))</f>
        <v>1074</v>
      </c>
      <c r="AG1182" s="57">
        <f t="shared" ref="AG1182" si="14263">IF(OR(ISERROR(VLOOKUP(CONCATENATE("ALI_",$C1182,"_SEG_",$I1182,"_PROV_",$D1182),Catalogo_Precios,AG$8,FALSE)),O1182=0),0,VLOOKUP(CONCATENATE("ALI_",$C1182,"_SEG_",$I1182,"_PROV_",$D1182),Catalogo_Precios,AG$8,FALSE))</f>
        <v>1074</v>
      </c>
      <c r="AH1182" s="57">
        <f t="shared" ref="AH1182" si="14264">IF(OR(ISERROR(VLOOKUP(CONCATENATE("ALI_",$C1182,"_SEG_",$I1182,"_PROV_",$D1182),Catalogo_Precios,AH$8,FALSE)),L1182=0),0,VLOOKUP(CONCATENATE("ALI_",$C1182,"_SEG_",$I1182,"_PROV_",$D1182),Catalogo_Precios,AH$8,FALSE))</f>
        <v>527</v>
      </c>
      <c r="AI1182" s="57">
        <f t="shared" ref="AI1182" si="14265">IF(OR(ISERROR(VLOOKUP(CONCATENATE("ALI_",$C1182,"_SEG_",$I1182,"_PROV_",$D1182),Catalogo_Precios,AI$8,FALSE)),M1182=0),0,VLOOKUP(CONCATENATE("ALI_",$C1182,"_SEG_",$I1182,"_PROV_",$D1182),Catalogo_Precios,AI$8,FALSE))</f>
        <v>703</v>
      </c>
      <c r="AJ1182" s="57">
        <f t="shared" ref="AJ1182" si="14266">IF(OR(ISERROR(VLOOKUP(CONCATENATE("ALI_",$C1182,"_SEG_",$I1182,"_PROV_",$D1182),Catalogo_Precios,AJ$8,FALSE)),N1182=0),0,VLOOKUP(CONCATENATE("ALI_",$C1182,"_SEG_",$I1182,"_PROV_",$D1182),Catalogo_Precios,AJ$8,FALSE))</f>
        <v>1052</v>
      </c>
      <c r="AK1182" s="57">
        <f t="shared" ref="AK1182" si="14267">IF(OR(ISERROR(VLOOKUP(CONCATENATE("ALI_",$C1182,"_SEG_",$I1182,"_PROV_",$D1182),Catalogo_Precios,AK$8,FALSE)),O1182=0),0,VLOOKUP(CONCATENATE("ALI_",$C1182,"_SEG_",$I1182,"_PROV_",$D1182),Catalogo_Precios,AK$8,FALSE))</f>
        <v>1052</v>
      </c>
      <c r="AL1182" s="53"/>
      <c r="AM1182" s="59" t="str">
        <f t="shared" si="14045"/>
        <v>ALI_113_SEG_5</v>
      </c>
      <c r="AN1182" s="59" t="str">
        <f t="shared" si="14046"/>
        <v>ALI_113_SEG_5_VAL_13149354.4</v>
      </c>
      <c r="AO1182" s="60">
        <f t="shared" ref="AO1182" si="14268">IF(OR(AB1182="",AB1182=0),0,COUNTIF(Codificacion,AM1182))</f>
        <v>6</v>
      </c>
      <c r="AP1182" s="61">
        <f t="array" ref="AP1182">MIN(IF(Codificacion=AM1182,Total_Cotizacion,""))</f>
        <v>13149354.399999999</v>
      </c>
      <c r="AQ1182" s="62" t="b">
        <f t="shared" si="14048"/>
        <v>1</v>
      </c>
      <c r="AR1182" s="51" t="str">
        <f t="shared" ref="AR1182" si="14269">IF(COUNTIF(Codificacion2,CONCATENATE(AM1182,"_VAL_",AB1182))&gt;1,"Empate","")</f>
        <v>Empate</v>
      </c>
      <c r="AS1182" s="63" t="s">
        <v>78</v>
      </c>
      <c r="AT1182" s="59" t="str">
        <f t="shared" si="14050"/>
        <v>ALI_113_SEG_5_x</v>
      </c>
      <c r="AU1182" s="63">
        <f t="shared" ref="AU1182" si="14270">IF(AND(COUNTIF(Codificacion3,AT1182)&lt;AO1182),1,COUNTIF(Codificacion3,AT1182))</f>
        <v>1</v>
      </c>
      <c r="AV1182" s="62" t="str">
        <f t="shared" si="14052"/>
        <v>Cotizacion Seleccionada</v>
      </c>
      <c r="AW1182" s="53"/>
      <c r="AX1182" s="51" t="str">
        <f t="shared" si="14053"/>
        <v>ALI_113_SEG_5VERDADERO</v>
      </c>
      <c r="AY1182" s="51">
        <f t="shared" si="14034"/>
        <v>2</v>
      </c>
      <c r="AZ1182" s="64" t="b">
        <f t="shared" si="14054"/>
        <v>0</v>
      </c>
    </row>
    <row r="1183" spans="1:52" x14ac:dyDescent="0.2">
      <c r="A1183" s="50" t="str">
        <f t="shared" si="13997"/>
        <v>ALI_113_SEG_6</v>
      </c>
      <c r="B1183" s="51" t="s">
        <v>136</v>
      </c>
      <c r="C1183" s="52">
        <v>113</v>
      </c>
      <c r="D1183" s="52">
        <f t="shared" ref="D1183" si="14271">IF(ISERROR(VLOOKUP(E1183,Proveedores,2,FALSE)),"",VLOOKUP(E1183,Proveedores,2,FALSE))</f>
        <v>2088</v>
      </c>
      <c r="E1183" s="53" t="s">
        <v>137</v>
      </c>
      <c r="F1183" s="54">
        <v>141</v>
      </c>
      <c r="G1183" s="53" t="s">
        <v>56</v>
      </c>
      <c r="H1183" s="53" t="s">
        <v>65</v>
      </c>
      <c r="I1183" s="52">
        <v>6</v>
      </c>
      <c r="J1183" s="53" t="s">
        <v>58</v>
      </c>
      <c r="K1183" s="55">
        <v>44835</v>
      </c>
      <c r="L1183" s="56">
        <v>7920</v>
      </c>
      <c r="M1183" s="56">
        <v>9526</v>
      </c>
      <c r="N1183" s="56">
        <v>6136</v>
      </c>
      <c r="O1183" s="56">
        <v>441</v>
      </c>
      <c r="P1183" s="57">
        <v>539</v>
      </c>
      <c r="Q1183" s="58">
        <v>0.2178107606679035</v>
      </c>
      <c r="R1183" s="57">
        <v>421.6</v>
      </c>
      <c r="S1183" s="57">
        <v>716</v>
      </c>
      <c r="T1183" s="58">
        <v>0.21452513966480447</v>
      </c>
      <c r="U1183" s="57">
        <v>562.4</v>
      </c>
      <c r="V1183" s="57">
        <v>1074</v>
      </c>
      <c r="W1183" s="58">
        <v>0.21638733705772806</v>
      </c>
      <c r="X1183" s="57">
        <v>841.6</v>
      </c>
      <c r="Y1183" s="57">
        <v>1074</v>
      </c>
      <c r="Z1183" s="58">
        <v>0.21638733705772806</v>
      </c>
      <c r="AA1183" s="57">
        <v>841.6</v>
      </c>
      <c r="AB1183" s="57">
        <v>14231697.6</v>
      </c>
      <c r="AC1183" s="53" t="str">
        <f t="shared" si="14036"/>
        <v>Registro Valido</v>
      </c>
      <c r="AD1183" s="57">
        <f t="shared" ref="AD1183" si="14272">IF(OR(ISERROR(VLOOKUP(CONCATENATE("ALI_",$C1183,"_SEG_",$I1183,"_PROV_",$D1183),Catalogo_Precios,AD$8,FALSE)),L1183=0),0,VLOOKUP(CONCATENATE("ALI_",$C1183,"_SEG_",$I1183,"_PROV_",$D1183),Catalogo_Precios,AD$8,FALSE))</f>
        <v>539</v>
      </c>
      <c r="AE1183" s="57">
        <f t="shared" ref="AE1183" si="14273">IF(OR(ISERROR(VLOOKUP(CONCATENATE("ALI_",$C1183,"_SEG_",$I1183,"_PROV_",$D1183),Catalogo_Precios,AE$8,FALSE)),M1183=0),0,VLOOKUP(CONCATENATE("ALI_",$C1183,"_SEG_",$I1183,"_PROV_",$D1183),Catalogo_Precios,AE$8,FALSE))</f>
        <v>716</v>
      </c>
      <c r="AF1183" s="57">
        <f t="shared" ref="AF1183" si="14274">IF(OR(ISERROR(VLOOKUP(CONCATENATE("ALI_",$C1183,"_SEG_",$I1183,"_PROV_",$D1183),Catalogo_Precios,AF$8,FALSE)),N1183=0),0,VLOOKUP(CONCATENATE("ALI_",$C1183,"_SEG_",$I1183,"_PROV_",$D1183),Catalogo_Precios,AF$8,FALSE))</f>
        <v>1074</v>
      </c>
      <c r="AG1183" s="57">
        <f t="shared" ref="AG1183" si="14275">IF(OR(ISERROR(VLOOKUP(CONCATENATE("ALI_",$C1183,"_SEG_",$I1183,"_PROV_",$D1183),Catalogo_Precios,AG$8,FALSE)),O1183=0),0,VLOOKUP(CONCATENATE("ALI_",$C1183,"_SEG_",$I1183,"_PROV_",$D1183),Catalogo_Precios,AG$8,FALSE))</f>
        <v>1074</v>
      </c>
      <c r="AH1183" s="57">
        <f t="shared" ref="AH1183" si="14276">IF(OR(ISERROR(VLOOKUP(CONCATENATE("ALI_",$C1183,"_SEG_",$I1183,"_PROV_",$D1183),Catalogo_Precios,AH$8,FALSE)),L1183=0),0,VLOOKUP(CONCATENATE("ALI_",$C1183,"_SEG_",$I1183,"_PROV_",$D1183),Catalogo_Precios,AH$8,FALSE))</f>
        <v>527</v>
      </c>
      <c r="AI1183" s="57">
        <f t="shared" ref="AI1183" si="14277">IF(OR(ISERROR(VLOOKUP(CONCATENATE("ALI_",$C1183,"_SEG_",$I1183,"_PROV_",$D1183),Catalogo_Precios,AI$8,FALSE)),M1183=0),0,VLOOKUP(CONCATENATE("ALI_",$C1183,"_SEG_",$I1183,"_PROV_",$D1183),Catalogo_Precios,AI$8,FALSE))</f>
        <v>703</v>
      </c>
      <c r="AJ1183" s="57">
        <f t="shared" ref="AJ1183" si="14278">IF(OR(ISERROR(VLOOKUP(CONCATENATE("ALI_",$C1183,"_SEG_",$I1183,"_PROV_",$D1183),Catalogo_Precios,AJ$8,FALSE)),N1183=0),0,VLOOKUP(CONCATENATE("ALI_",$C1183,"_SEG_",$I1183,"_PROV_",$D1183),Catalogo_Precios,AJ$8,FALSE))</f>
        <v>1052</v>
      </c>
      <c r="AK1183" s="57">
        <f t="shared" ref="AK1183" si="14279">IF(OR(ISERROR(VLOOKUP(CONCATENATE("ALI_",$C1183,"_SEG_",$I1183,"_PROV_",$D1183),Catalogo_Precios,AK$8,FALSE)),O1183=0),0,VLOOKUP(CONCATENATE("ALI_",$C1183,"_SEG_",$I1183,"_PROV_",$D1183),Catalogo_Precios,AK$8,FALSE))</f>
        <v>1052</v>
      </c>
      <c r="AL1183" s="53"/>
      <c r="AM1183" s="59" t="str">
        <f t="shared" si="14045"/>
        <v>ALI_113_SEG_6</v>
      </c>
      <c r="AN1183" s="59" t="str">
        <f t="shared" si="14046"/>
        <v>ALI_113_SEG_6_VAL_14231697.6</v>
      </c>
      <c r="AO1183" s="60">
        <f t="shared" ref="AO1183" si="14280">IF(OR(AB1183="",AB1183=0),0,COUNTIF(Codificacion,AM1183))</f>
        <v>6</v>
      </c>
      <c r="AP1183" s="61">
        <f t="array" ref="AP1183">MIN(IF(Codificacion=AM1183,Total_Cotizacion,""))</f>
        <v>14231697.6</v>
      </c>
      <c r="AQ1183" s="62" t="b">
        <f t="shared" si="14048"/>
        <v>1</v>
      </c>
      <c r="AR1183" s="51" t="str">
        <f t="shared" ref="AR1183" si="14281">IF(COUNTIF(Codificacion2,CONCATENATE(AM1183,"_VAL_",AB1183))&gt;1,"Empate","")</f>
        <v>Empate</v>
      </c>
      <c r="AS1183" s="63" t="s">
        <v>78</v>
      </c>
      <c r="AT1183" s="59" t="str">
        <f t="shared" si="14050"/>
        <v>ALI_113_SEG_6_x</v>
      </c>
      <c r="AU1183" s="63">
        <f t="shared" ref="AU1183" si="14282">IF(AND(COUNTIF(Codificacion3,AT1183)&lt;AO1183),1,COUNTIF(Codificacion3,AT1183))</f>
        <v>1</v>
      </c>
      <c r="AV1183" s="62" t="str">
        <f t="shared" si="14052"/>
        <v>Cotizacion Seleccionada</v>
      </c>
      <c r="AW1183" s="53"/>
      <c r="AX1183" s="51" t="str">
        <f t="shared" si="14053"/>
        <v>ALI_113_SEG_6VERDADERO</v>
      </c>
      <c r="AY1183" s="51">
        <f t="shared" si="14034"/>
        <v>2</v>
      </c>
      <c r="AZ1183" s="64" t="b">
        <f t="shared" si="14054"/>
        <v>0</v>
      </c>
    </row>
    <row r="1184" spans="1:52" x14ac:dyDescent="0.2">
      <c r="A1184" s="50" t="str">
        <f t="shared" si="13997"/>
        <v>ALI_113_SEG_7</v>
      </c>
      <c r="B1184" s="51" t="s">
        <v>136</v>
      </c>
      <c r="C1184" s="52">
        <v>113</v>
      </c>
      <c r="D1184" s="52">
        <f t="shared" ref="D1184" si="14283">IF(ISERROR(VLOOKUP(E1184,Proveedores,2,FALSE)),"",VLOOKUP(E1184,Proveedores,2,FALSE))</f>
        <v>2088</v>
      </c>
      <c r="E1184" s="53" t="s">
        <v>137</v>
      </c>
      <c r="F1184" s="54">
        <v>142</v>
      </c>
      <c r="G1184" s="53" t="s">
        <v>56</v>
      </c>
      <c r="H1184" s="53" t="s">
        <v>65</v>
      </c>
      <c r="I1184" s="52">
        <v>7</v>
      </c>
      <c r="J1184" s="53" t="s">
        <v>58</v>
      </c>
      <c r="K1184" s="55">
        <v>44835</v>
      </c>
      <c r="L1184" s="56">
        <v>8089</v>
      </c>
      <c r="M1184" s="56">
        <v>9728</v>
      </c>
      <c r="N1184" s="56">
        <v>6267</v>
      </c>
      <c r="O1184" s="56">
        <v>450</v>
      </c>
      <c r="P1184" s="57">
        <v>539</v>
      </c>
      <c r="Q1184" s="58">
        <v>0.2178107606679035</v>
      </c>
      <c r="R1184" s="57">
        <v>421.6</v>
      </c>
      <c r="S1184" s="57">
        <v>716</v>
      </c>
      <c r="T1184" s="58">
        <v>0.21452513966480447</v>
      </c>
      <c r="U1184" s="57">
        <v>562.4</v>
      </c>
      <c r="V1184" s="57">
        <v>1074</v>
      </c>
      <c r="W1184" s="58">
        <v>0.21638733705772806</v>
      </c>
      <c r="X1184" s="57">
        <v>841.6</v>
      </c>
      <c r="Y1184" s="57">
        <v>1074</v>
      </c>
      <c r="Z1184" s="58">
        <v>0.21638733705772806</v>
      </c>
      <c r="AA1184" s="57">
        <v>841.6</v>
      </c>
      <c r="AB1184" s="57">
        <v>14534376.800000001</v>
      </c>
      <c r="AC1184" s="53" t="str">
        <f t="shared" si="14036"/>
        <v>Registro Valido</v>
      </c>
      <c r="AD1184" s="57">
        <f t="shared" ref="AD1184" si="14284">IF(OR(ISERROR(VLOOKUP(CONCATENATE("ALI_",$C1184,"_SEG_",$I1184,"_PROV_",$D1184),Catalogo_Precios,AD$8,FALSE)),L1184=0),0,VLOOKUP(CONCATENATE("ALI_",$C1184,"_SEG_",$I1184,"_PROV_",$D1184),Catalogo_Precios,AD$8,FALSE))</f>
        <v>539</v>
      </c>
      <c r="AE1184" s="57">
        <f t="shared" ref="AE1184" si="14285">IF(OR(ISERROR(VLOOKUP(CONCATENATE("ALI_",$C1184,"_SEG_",$I1184,"_PROV_",$D1184),Catalogo_Precios,AE$8,FALSE)),M1184=0),0,VLOOKUP(CONCATENATE("ALI_",$C1184,"_SEG_",$I1184,"_PROV_",$D1184),Catalogo_Precios,AE$8,FALSE))</f>
        <v>716</v>
      </c>
      <c r="AF1184" s="57">
        <f t="shared" ref="AF1184" si="14286">IF(OR(ISERROR(VLOOKUP(CONCATENATE("ALI_",$C1184,"_SEG_",$I1184,"_PROV_",$D1184),Catalogo_Precios,AF$8,FALSE)),N1184=0),0,VLOOKUP(CONCATENATE("ALI_",$C1184,"_SEG_",$I1184,"_PROV_",$D1184),Catalogo_Precios,AF$8,FALSE))</f>
        <v>1074</v>
      </c>
      <c r="AG1184" s="57">
        <f t="shared" ref="AG1184" si="14287">IF(OR(ISERROR(VLOOKUP(CONCATENATE("ALI_",$C1184,"_SEG_",$I1184,"_PROV_",$D1184),Catalogo_Precios,AG$8,FALSE)),O1184=0),0,VLOOKUP(CONCATENATE("ALI_",$C1184,"_SEG_",$I1184,"_PROV_",$D1184),Catalogo_Precios,AG$8,FALSE))</f>
        <v>1074</v>
      </c>
      <c r="AH1184" s="57">
        <f t="shared" ref="AH1184" si="14288">IF(OR(ISERROR(VLOOKUP(CONCATENATE("ALI_",$C1184,"_SEG_",$I1184,"_PROV_",$D1184),Catalogo_Precios,AH$8,FALSE)),L1184=0),0,VLOOKUP(CONCATENATE("ALI_",$C1184,"_SEG_",$I1184,"_PROV_",$D1184),Catalogo_Precios,AH$8,FALSE))</f>
        <v>527</v>
      </c>
      <c r="AI1184" s="57">
        <f t="shared" ref="AI1184" si="14289">IF(OR(ISERROR(VLOOKUP(CONCATENATE("ALI_",$C1184,"_SEG_",$I1184,"_PROV_",$D1184),Catalogo_Precios,AI$8,FALSE)),M1184=0),0,VLOOKUP(CONCATENATE("ALI_",$C1184,"_SEG_",$I1184,"_PROV_",$D1184),Catalogo_Precios,AI$8,FALSE))</f>
        <v>703</v>
      </c>
      <c r="AJ1184" s="57">
        <f t="shared" ref="AJ1184" si="14290">IF(OR(ISERROR(VLOOKUP(CONCATENATE("ALI_",$C1184,"_SEG_",$I1184,"_PROV_",$D1184),Catalogo_Precios,AJ$8,FALSE)),N1184=0),0,VLOOKUP(CONCATENATE("ALI_",$C1184,"_SEG_",$I1184,"_PROV_",$D1184),Catalogo_Precios,AJ$8,FALSE))</f>
        <v>1052</v>
      </c>
      <c r="AK1184" s="57">
        <f t="shared" ref="AK1184" si="14291">IF(OR(ISERROR(VLOOKUP(CONCATENATE("ALI_",$C1184,"_SEG_",$I1184,"_PROV_",$D1184),Catalogo_Precios,AK$8,FALSE)),O1184=0),0,VLOOKUP(CONCATENATE("ALI_",$C1184,"_SEG_",$I1184,"_PROV_",$D1184),Catalogo_Precios,AK$8,FALSE))</f>
        <v>1052</v>
      </c>
      <c r="AL1184" s="53"/>
      <c r="AM1184" s="59" t="str">
        <f t="shared" si="14045"/>
        <v>ALI_113_SEG_7</v>
      </c>
      <c r="AN1184" s="59" t="str">
        <f t="shared" si="14046"/>
        <v>ALI_113_SEG_7_VAL_14534376.8</v>
      </c>
      <c r="AO1184" s="60">
        <f t="shared" ref="AO1184" si="14292">IF(OR(AB1184="",AB1184=0),0,COUNTIF(Codificacion,AM1184))</f>
        <v>6</v>
      </c>
      <c r="AP1184" s="61">
        <f t="array" ref="AP1184">MIN(IF(Codificacion=AM1184,Total_Cotizacion,""))</f>
        <v>14534376.800000001</v>
      </c>
      <c r="AQ1184" s="62" t="b">
        <f t="shared" si="14048"/>
        <v>1</v>
      </c>
      <c r="AR1184" s="51" t="str">
        <f t="shared" ref="AR1184" si="14293">IF(COUNTIF(Codificacion2,CONCATENATE(AM1184,"_VAL_",AB1184))&gt;1,"Empate","")</f>
        <v>Empate</v>
      </c>
      <c r="AS1184" s="63" t="s">
        <v>78</v>
      </c>
      <c r="AT1184" s="59" t="str">
        <f t="shared" si="14050"/>
        <v>ALI_113_SEG_7_x</v>
      </c>
      <c r="AU1184" s="63">
        <f t="shared" ref="AU1184" si="14294">IF(AND(COUNTIF(Codificacion3,AT1184)&lt;AO1184),1,COUNTIF(Codificacion3,AT1184))</f>
        <v>1</v>
      </c>
      <c r="AV1184" s="62" t="str">
        <f t="shared" si="14052"/>
        <v>Cotizacion Seleccionada</v>
      </c>
      <c r="AW1184" s="53"/>
      <c r="AX1184" s="51" t="str">
        <f t="shared" si="14053"/>
        <v>ALI_113_SEG_7VERDADERO</v>
      </c>
      <c r="AY1184" s="51">
        <f t="shared" si="14034"/>
        <v>2</v>
      </c>
      <c r="AZ1184" s="64" t="b">
        <f t="shared" si="14054"/>
        <v>0</v>
      </c>
    </row>
    <row r="1185" spans="1:52" x14ac:dyDescent="0.2">
      <c r="A1185" s="50" t="str">
        <f t="shared" si="13997"/>
        <v>ALI_113_SEG_8</v>
      </c>
      <c r="B1185" s="51" t="s">
        <v>136</v>
      </c>
      <c r="C1185" s="52">
        <v>113</v>
      </c>
      <c r="D1185" s="52">
        <f t="shared" ref="D1185" si="14295">IF(ISERROR(VLOOKUP(E1185,Proveedores,2,FALSE)),"",VLOOKUP(E1185,Proveedores,2,FALSE))</f>
        <v>2088</v>
      </c>
      <c r="E1185" s="53" t="s">
        <v>137</v>
      </c>
      <c r="F1185" s="54">
        <v>143</v>
      </c>
      <c r="G1185" s="53" t="s">
        <v>56</v>
      </c>
      <c r="H1185" s="53" t="s">
        <v>65</v>
      </c>
      <c r="I1185" s="52">
        <v>8</v>
      </c>
      <c r="J1185" s="53" t="s">
        <v>58</v>
      </c>
      <c r="K1185" s="55">
        <v>44835</v>
      </c>
      <c r="L1185" s="56">
        <v>7807</v>
      </c>
      <c r="M1185" s="56">
        <v>9388</v>
      </c>
      <c r="N1185" s="56">
        <v>6049</v>
      </c>
      <c r="O1185" s="56">
        <v>435</v>
      </c>
      <c r="P1185" s="57">
        <v>539</v>
      </c>
      <c r="Q1185" s="58">
        <v>0.2178107606679035</v>
      </c>
      <c r="R1185" s="57">
        <v>421.6</v>
      </c>
      <c r="S1185" s="57">
        <v>716</v>
      </c>
      <c r="T1185" s="58">
        <v>0.21452513966480447</v>
      </c>
      <c r="U1185" s="57">
        <v>562.4</v>
      </c>
      <c r="V1185" s="57">
        <v>1074</v>
      </c>
      <c r="W1185" s="58">
        <v>0.21638733705772806</v>
      </c>
      <c r="X1185" s="57">
        <v>841.6</v>
      </c>
      <c r="Y1185" s="57">
        <v>1074</v>
      </c>
      <c r="Z1185" s="58">
        <v>0.21638733705772806</v>
      </c>
      <c r="AA1185" s="57">
        <v>841.6</v>
      </c>
      <c r="AB1185" s="57">
        <v>14028176.800000001</v>
      </c>
      <c r="AC1185" s="53" t="str">
        <f t="shared" si="14036"/>
        <v>Registro Valido</v>
      </c>
      <c r="AD1185" s="57">
        <f t="shared" ref="AD1185" si="14296">IF(OR(ISERROR(VLOOKUP(CONCATENATE("ALI_",$C1185,"_SEG_",$I1185,"_PROV_",$D1185),Catalogo_Precios,AD$8,FALSE)),L1185=0),0,VLOOKUP(CONCATENATE("ALI_",$C1185,"_SEG_",$I1185,"_PROV_",$D1185),Catalogo_Precios,AD$8,FALSE))</f>
        <v>539</v>
      </c>
      <c r="AE1185" s="57">
        <f t="shared" ref="AE1185" si="14297">IF(OR(ISERROR(VLOOKUP(CONCATENATE("ALI_",$C1185,"_SEG_",$I1185,"_PROV_",$D1185),Catalogo_Precios,AE$8,FALSE)),M1185=0),0,VLOOKUP(CONCATENATE("ALI_",$C1185,"_SEG_",$I1185,"_PROV_",$D1185),Catalogo_Precios,AE$8,FALSE))</f>
        <v>716</v>
      </c>
      <c r="AF1185" s="57">
        <f t="shared" ref="AF1185" si="14298">IF(OR(ISERROR(VLOOKUP(CONCATENATE("ALI_",$C1185,"_SEG_",$I1185,"_PROV_",$D1185),Catalogo_Precios,AF$8,FALSE)),N1185=0),0,VLOOKUP(CONCATENATE("ALI_",$C1185,"_SEG_",$I1185,"_PROV_",$D1185),Catalogo_Precios,AF$8,FALSE))</f>
        <v>1074</v>
      </c>
      <c r="AG1185" s="57">
        <f t="shared" ref="AG1185" si="14299">IF(OR(ISERROR(VLOOKUP(CONCATENATE("ALI_",$C1185,"_SEG_",$I1185,"_PROV_",$D1185),Catalogo_Precios,AG$8,FALSE)),O1185=0),0,VLOOKUP(CONCATENATE("ALI_",$C1185,"_SEG_",$I1185,"_PROV_",$D1185),Catalogo_Precios,AG$8,FALSE))</f>
        <v>1074</v>
      </c>
      <c r="AH1185" s="57">
        <f t="shared" ref="AH1185" si="14300">IF(OR(ISERROR(VLOOKUP(CONCATENATE("ALI_",$C1185,"_SEG_",$I1185,"_PROV_",$D1185),Catalogo_Precios,AH$8,FALSE)),L1185=0),0,VLOOKUP(CONCATENATE("ALI_",$C1185,"_SEG_",$I1185,"_PROV_",$D1185),Catalogo_Precios,AH$8,FALSE))</f>
        <v>527</v>
      </c>
      <c r="AI1185" s="57">
        <f t="shared" ref="AI1185" si="14301">IF(OR(ISERROR(VLOOKUP(CONCATENATE("ALI_",$C1185,"_SEG_",$I1185,"_PROV_",$D1185),Catalogo_Precios,AI$8,FALSE)),M1185=0),0,VLOOKUP(CONCATENATE("ALI_",$C1185,"_SEG_",$I1185,"_PROV_",$D1185),Catalogo_Precios,AI$8,FALSE))</f>
        <v>703</v>
      </c>
      <c r="AJ1185" s="57">
        <f t="shared" ref="AJ1185" si="14302">IF(OR(ISERROR(VLOOKUP(CONCATENATE("ALI_",$C1185,"_SEG_",$I1185,"_PROV_",$D1185),Catalogo_Precios,AJ$8,FALSE)),N1185=0),0,VLOOKUP(CONCATENATE("ALI_",$C1185,"_SEG_",$I1185,"_PROV_",$D1185),Catalogo_Precios,AJ$8,FALSE))</f>
        <v>1052</v>
      </c>
      <c r="AK1185" s="57">
        <f t="shared" ref="AK1185" si="14303">IF(OR(ISERROR(VLOOKUP(CONCATENATE("ALI_",$C1185,"_SEG_",$I1185,"_PROV_",$D1185),Catalogo_Precios,AK$8,FALSE)),O1185=0),0,VLOOKUP(CONCATENATE("ALI_",$C1185,"_SEG_",$I1185,"_PROV_",$D1185),Catalogo_Precios,AK$8,FALSE))</f>
        <v>1052</v>
      </c>
      <c r="AL1185" s="53"/>
      <c r="AM1185" s="59" t="str">
        <f t="shared" si="14045"/>
        <v>ALI_113_SEG_8</v>
      </c>
      <c r="AN1185" s="59" t="str">
        <f t="shared" si="14046"/>
        <v>ALI_113_SEG_8_VAL_14028176.8</v>
      </c>
      <c r="AO1185" s="60">
        <f t="shared" ref="AO1185" si="14304">IF(OR(AB1185="",AB1185=0),0,COUNTIF(Codificacion,AM1185))</f>
        <v>6</v>
      </c>
      <c r="AP1185" s="61">
        <f t="array" ref="AP1185">MIN(IF(Codificacion=AM1185,Total_Cotizacion,""))</f>
        <v>14028176.800000001</v>
      </c>
      <c r="AQ1185" s="62" t="b">
        <f t="shared" si="14048"/>
        <v>1</v>
      </c>
      <c r="AR1185" s="51" t="str">
        <f t="shared" ref="AR1185" si="14305">IF(COUNTIF(Codificacion2,CONCATENATE(AM1185,"_VAL_",AB1185))&gt;1,"Empate","")</f>
        <v>Empate</v>
      </c>
      <c r="AS1185" s="63" t="s">
        <v>78</v>
      </c>
      <c r="AT1185" s="59" t="str">
        <f t="shared" si="14050"/>
        <v>ALI_113_SEG_8_x</v>
      </c>
      <c r="AU1185" s="63">
        <f t="shared" ref="AU1185" si="14306">IF(AND(COUNTIF(Codificacion3,AT1185)&lt;AO1185),1,COUNTIF(Codificacion3,AT1185))</f>
        <v>1</v>
      </c>
      <c r="AV1185" s="62" t="str">
        <f t="shared" si="14052"/>
        <v>Cotizacion Seleccionada</v>
      </c>
      <c r="AW1185" s="53"/>
      <c r="AX1185" s="51" t="str">
        <f t="shared" si="14053"/>
        <v>ALI_113_SEG_8VERDADERO</v>
      </c>
      <c r="AY1185" s="51">
        <f t="shared" si="14034"/>
        <v>2</v>
      </c>
      <c r="AZ1185" s="64" t="b">
        <f t="shared" si="14054"/>
        <v>0</v>
      </c>
    </row>
    <row r="1186" spans="1:52" x14ac:dyDescent="0.2">
      <c r="A1186" s="50" t="str">
        <f t="shared" si="13997"/>
        <v>ALI_113_SEG_9</v>
      </c>
      <c r="B1186" s="51" t="s">
        <v>136</v>
      </c>
      <c r="C1186" s="52">
        <v>113</v>
      </c>
      <c r="D1186" s="52">
        <f t="shared" ref="D1186" si="14307">IF(ISERROR(VLOOKUP(E1186,Proveedores,2,FALSE)),"",VLOOKUP(E1186,Proveedores,2,FALSE))</f>
        <v>2088</v>
      </c>
      <c r="E1186" s="53" t="s">
        <v>137</v>
      </c>
      <c r="F1186" s="54">
        <v>144</v>
      </c>
      <c r="G1186" s="53" t="s">
        <v>56</v>
      </c>
      <c r="H1186" s="53" t="s">
        <v>65</v>
      </c>
      <c r="I1186" s="52">
        <v>9</v>
      </c>
      <c r="J1186" s="53" t="s">
        <v>58</v>
      </c>
      <c r="K1186" s="55">
        <v>44835</v>
      </c>
      <c r="L1186" s="56">
        <v>7889</v>
      </c>
      <c r="M1186" s="56">
        <v>9489</v>
      </c>
      <c r="N1186" s="56">
        <v>6112</v>
      </c>
      <c r="O1186" s="56">
        <v>439</v>
      </c>
      <c r="P1186" s="57">
        <v>539</v>
      </c>
      <c r="Q1186" s="58">
        <v>0.2178107606679035</v>
      </c>
      <c r="R1186" s="57">
        <v>421.6</v>
      </c>
      <c r="S1186" s="57">
        <v>716</v>
      </c>
      <c r="T1186" s="58">
        <v>0.21452513966480447</v>
      </c>
      <c r="U1186" s="57">
        <v>562.4</v>
      </c>
      <c r="V1186" s="57">
        <v>1074</v>
      </c>
      <c r="W1186" s="58">
        <v>0.21638733705772806</v>
      </c>
      <c r="X1186" s="57">
        <v>841.6</v>
      </c>
      <c r="Y1186" s="57">
        <v>1074</v>
      </c>
      <c r="Z1186" s="58">
        <v>0.21638733705772806</v>
      </c>
      <c r="AA1186" s="57">
        <v>841.6</v>
      </c>
      <c r="AB1186" s="57">
        <v>14175937.6</v>
      </c>
      <c r="AC1186" s="53" t="str">
        <f t="shared" si="14036"/>
        <v>Registro Valido</v>
      </c>
      <c r="AD1186" s="57">
        <f t="shared" ref="AD1186" si="14308">IF(OR(ISERROR(VLOOKUP(CONCATENATE("ALI_",$C1186,"_SEG_",$I1186,"_PROV_",$D1186),Catalogo_Precios,AD$8,FALSE)),L1186=0),0,VLOOKUP(CONCATENATE("ALI_",$C1186,"_SEG_",$I1186,"_PROV_",$D1186),Catalogo_Precios,AD$8,FALSE))</f>
        <v>539</v>
      </c>
      <c r="AE1186" s="57">
        <f t="shared" ref="AE1186" si="14309">IF(OR(ISERROR(VLOOKUP(CONCATENATE("ALI_",$C1186,"_SEG_",$I1186,"_PROV_",$D1186),Catalogo_Precios,AE$8,FALSE)),M1186=0),0,VLOOKUP(CONCATENATE("ALI_",$C1186,"_SEG_",$I1186,"_PROV_",$D1186),Catalogo_Precios,AE$8,FALSE))</f>
        <v>716</v>
      </c>
      <c r="AF1186" s="57">
        <f t="shared" ref="AF1186" si="14310">IF(OR(ISERROR(VLOOKUP(CONCATENATE("ALI_",$C1186,"_SEG_",$I1186,"_PROV_",$D1186),Catalogo_Precios,AF$8,FALSE)),N1186=0),0,VLOOKUP(CONCATENATE("ALI_",$C1186,"_SEG_",$I1186,"_PROV_",$D1186),Catalogo_Precios,AF$8,FALSE))</f>
        <v>1074</v>
      </c>
      <c r="AG1186" s="57">
        <f t="shared" ref="AG1186" si="14311">IF(OR(ISERROR(VLOOKUP(CONCATENATE("ALI_",$C1186,"_SEG_",$I1186,"_PROV_",$D1186),Catalogo_Precios,AG$8,FALSE)),O1186=0),0,VLOOKUP(CONCATENATE("ALI_",$C1186,"_SEG_",$I1186,"_PROV_",$D1186),Catalogo_Precios,AG$8,FALSE))</f>
        <v>1074</v>
      </c>
      <c r="AH1186" s="57">
        <f t="shared" ref="AH1186" si="14312">IF(OR(ISERROR(VLOOKUP(CONCATENATE("ALI_",$C1186,"_SEG_",$I1186,"_PROV_",$D1186),Catalogo_Precios,AH$8,FALSE)),L1186=0),0,VLOOKUP(CONCATENATE("ALI_",$C1186,"_SEG_",$I1186,"_PROV_",$D1186),Catalogo_Precios,AH$8,FALSE))</f>
        <v>527</v>
      </c>
      <c r="AI1186" s="57">
        <f t="shared" ref="AI1186" si="14313">IF(OR(ISERROR(VLOOKUP(CONCATENATE("ALI_",$C1186,"_SEG_",$I1186,"_PROV_",$D1186),Catalogo_Precios,AI$8,FALSE)),M1186=0),0,VLOOKUP(CONCATENATE("ALI_",$C1186,"_SEG_",$I1186,"_PROV_",$D1186),Catalogo_Precios,AI$8,FALSE))</f>
        <v>703</v>
      </c>
      <c r="AJ1186" s="57">
        <f t="shared" ref="AJ1186" si="14314">IF(OR(ISERROR(VLOOKUP(CONCATENATE("ALI_",$C1186,"_SEG_",$I1186,"_PROV_",$D1186),Catalogo_Precios,AJ$8,FALSE)),N1186=0),0,VLOOKUP(CONCATENATE("ALI_",$C1186,"_SEG_",$I1186,"_PROV_",$D1186),Catalogo_Precios,AJ$8,FALSE))</f>
        <v>1052</v>
      </c>
      <c r="AK1186" s="57">
        <f t="shared" ref="AK1186" si="14315">IF(OR(ISERROR(VLOOKUP(CONCATENATE("ALI_",$C1186,"_SEG_",$I1186,"_PROV_",$D1186),Catalogo_Precios,AK$8,FALSE)),O1186=0),0,VLOOKUP(CONCATENATE("ALI_",$C1186,"_SEG_",$I1186,"_PROV_",$D1186),Catalogo_Precios,AK$8,FALSE))</f>
        <v>1052</v>
      </c>
      <c r="AL1186" s="53"/>
      <c r="AM1186" s="59" t="str">
        <f t="shared" si="14045"/>
        <v>ALI_113_SEG_9</v>
      </c>
      <c r="AN1186" s="59" t="str">
        <f t="shared" si="14046"/>
        <v>ALI_113_SEG_9_VAL_14175937.6</v>
      </c>
      <c r="AO1186" s="60">
        <f t="shared" ref="AO1186" si="14316">IF(OR(AB1186="",AB1186=0),0,COUNTIF(Codificacion,AM1186))</f>
        <v>6</v>
      </c>
      <c r="AP1186" s="61">
        <f t="array" ref="AP1186">MIN(IF(Codificacion=AM1186,Total_Cotizacion,""))</f>
        <v>14175937.6</v>
      </c>
      <c r="AQ1186" s="62" t="b">
        <f t="shared" si="14048"/>
        <v>1</v>
      </c>
      <c r="AR1186" s="51" t="str">
        <f t="shared" ref="AR1186" si="14317">IF(COUNTIF(Codificacion2,CONCATENATE(AM1186,"_VAL_",AB1186))&gt;1,"Empate","")</f>
        <v>Empate</v>
      </c>
      <c r="AS1186" s="63" t="s">
        <v>78</v>
      </c>
      <c r="AT1186" s="59" t="str">
        <f t="shared" si="14050"/>
        <v>ALI_113_SEG_9_x</v>
      </c>
      <c r="AU1186" s="63">
        <f t="shared" ref="AU1186" si="14318">IF(AND(COUNTIF(Codificacion3,AT1186)&lt;AO1186),1,COUNTIF(Codificacion3,AT1186))</f>
        <v>1</v>
      </c>
      <c r="AV1186" s="62" t="str">
        <f t="shared" si="14052"/>
        <v>Cotizacion Seleccionada</v>
      </c>
      <c r="AW1186" s="53"/>
      <c r="AX1186" s="51" t="str">
        <f t="shared" si="14053"/>
        <v>ALI_113_SEG_9VERDADERO</v>
      </c>
      <c r="AY1186" s="51">
        <f t="shared" si="14034"/>
        <v>2</v>
      </c>
      <c r="AZ1186" s="64" t="b">
        <f t="shared" si="14054"/>
        <v>0</v>
      </c>
    </row>
    <row r="1187" spans="1:52" x14ac:dyDescent="0.2">
      <c r="A1187" s="50" t="str">
        <f t="shared" si="13997"/>
        <v>ALI_113_SEG_10</v>
      </c>
      <c r="B1187" s="51" t="s">
        <v>136</v>
      </c>
      <c r="C1187" s="52">
        <v>113</v>
      </c>
      <c r="D1187" s="52">
        <f t="shared" ref="D1187" si="14319">IF(ISERROR(VLOOKUP(E1187,Proveedores,2,FALSE)),"",VLOOKUP(E1187,Proveedores,2,FALSE))</f>
        <v>2088</v>
      </c>
      <c r="E1187" s="53" t="s">
        <v>137</v>
      </c>
      <c r="F1187" s="54">
        <v>145</v>
      </c>
      <c r="G1187" s="53" t="s">
        <v>56</v>
      </c>
      <c r="H1187" s="53" t="s">
        <v>65</v>
      </c>
      <c r="I1187" s="52">
        <v>10</v>
      </c>
      <c r="J1187" s="53" t="s">
        <v>58</v>
      </c>
      <c r="K1187" s="55">
        <v>44835</v>
      </c>
      <c r="L1187" s="56">
        <v>7900</v>
      </c>
      <c r="M1187" s="56">
        <v>9504</v>
      </c>
      <c r="N1187" s="56">
        <v>6122</v>
      </c>
      <c r="O1187" s="56">
        <v>440</v>
      </c>
      <c r="P1187" s="57">
        <v>539</v>
      </c>
      <c r="Q1187" s="58">
        <v>0.2178107606679035</v>
      </c>
      <c r="R1187" s="57">
        <v>421.6</v>
      </c>
      <c r="S1187" s="57">
        <v>716</v>
      </c>
      <c r="T1187" s="58">
        <v>0.21452513966480447</v>
      </c>
      <c r="U1187" s="57">
        <v>562.4</v>
      </c>
      <c r="V1187" s="57">
        <v>1074</v>
      </c>
      <c r="W1187" s="58">
        <v>0.21638733705772806</v>
      </c>
      <c r="X1187" s="57">
        <v>841.6</v>
      </c>
      <c r="Y1187" s="57">
        <v>1074</v>
      </c>
      <c r="Z1187" s="58">
        <v>0.21638733705772806</v>
      </c>
      <c r="AA1187" s="57">
        <v>841.6</v>
      </c>
      <c r="AB1187" s="57">
        <v>14198268.800000001</v>
      </c>
      <c r="AC1187" s="53" t="str">
        <f t="shared" si="14036"/>
        <v>Registro Valido</v>
      </c>
      <c r="AD1187" s="57">
        <f t="shared" ref="AD1187" si="14320">IF(OR(ISERROR(VLOOKUP(CONCATENATE("ALI_",$C1187,"_SEG_",$I1187,"_PROV_",$D1187),Catalogo_Precios,AD$8,FALSE)),L1187=0),0,VLOOKUP(CONCATENATE("ALI_",$C1187,"_SEG_",$I1187,"_PROV_",$D1187),Catalogo_Precios,AD$8,FALSE))</f>
        <v>539</v>
      </c>
      <c r="AE1187" s="57">
        <f t="shared" ref="AE1187" si="14321">IF(OR(ISERROR(VLOOKUP(CONCATENATE("ALI_",$C1187,"_SEG_",$I1187,"_PROV_",$D1187),Catalogo_Precios,AE$8,FALSE)),M1187=0),0,VLOOKUP(CONCATENATE("ALI_",$C1187,"_SEG_",$I1187,"_PROV_",$D1187),Catalogo_Precios,AE$8,FALSE))</f>
        <v>716</v>
      </c>
      <c r="AF1187" s="57">
        <f t="shared" ref="AF1187" si="14322">IF(OR(ISERROR(VLOOKUP(CONCATENATE("ALI_",$C1187,"_SEG_",$I1187,"_PROV_",$D1187),Catalogo_Precios,AF$8,FALSE)),N1187=0),0,VLOOKUP(CONCATENATE("ALI_",$C1187,"_SEG_",$I1187,"_PROV_",$D1187),Catalogo_Precios,AF$8,FALSE))</f>
        <v>1074</v>
      </c>
      <c r="AG1187" s="57">
        <f t="shared" ref="AG1187" si="14323">IF(OR(ISERROR(VLOOKUP(CONCATENATE("ALI_",$C1187,"_SEG_",$I1187,"_PROV_",$D1187),Catalogo_Precios,AG$8,FALSE)),O1187=0),0,VLOOKUP(CONCATENATE("ALI_",$C1187,"_SEG_",$I1187,"_PROV_",$D1187),Catalogo_Precios,AG$8,FALSE))</f>
        <v>1074</v>
      </c>
      <c r="AH1187" s="57">
        <f t="shared" ref="AH1187" si="14324">IF(OR(ISERROR(VLOOKUP(CONCATENATE("ALI_",$C1187,"_SEG_",$I1187,"_PROV_",$D1187),Catalogo_Precios,AH$8,FALSE)),L1187=0),0,VLOOKUP(CONCATENATE("ALI_",$C1187,"_SEG_",$I1187,"_PROV_",$D1187),Catalogo_Precios,AH$8,FALSE))</f>
        <v>527</v>
      </c>
      <c r="AI1187" s="57">
        <f t="shared" ref="AI1187" si="14325">IF(OR(ISERROR(VLOOKUP(CONCATENATE("ALI_",$C1187,"_SEG_",$I1187,"_PROV_",$D1187),Catalogo_Precios,AI$8,FALSE)),M1187=0),0,VLOOKUP(CONCATENATE("ALI_",$C1187,"_SEG_",$I1187,"_PROV_",$D1187),Catalogo_Precios,AI$8,FALSE))</f>
        <v>703</v>
      </c>
      <c r="AJ1187" s="57">
        <f t="shared" ref="AJ1187" si="14326">IF(OR(ISERROR(VLOOKUP(CONCATENATE("ALI_",$C1187,"_SEG_",$I1187,"_PROV_",$D1187),Catalogo_Precios,AJ$8,FALSE)),N1187=0),0,VLOOKUP(CONCATENATE("ALI_",$C1187,"_SEG_",$I1187,"_PROV_",$D1187),Catalogo_Precios,AJ$8,FALSE))</f>
        <v>1052</v>
      </c>
      <c r="AK1187" s="57">
        <f t="shared" ref="AK1187" si="14327">IF(OR(ISERROR(VLOOKUP(CONCATENATE("ALI_",$C1187,"_SEG_",$I1187,"_PROV_",$D1187),Catalogo_Precios,AK$8,FALSE)),O1187=0),0,VLOOKUP(CONCATENATE("ALI_",$C1187,"_SEG_",$I1187,"_PROV_",$D1187),Catalogo_Precios,AK$8,FALSE))</f>
        <v>1052</v>
      </c>
      <c r="AL1187" s="53"/>
      <c r="AM1187" s="59" t="str">
        <f t="shared" si="14045"/>
        <v>ALI_113_SEG_10</v>
      </c>
      <c r="AN1187" s="59" t="str">
        <f t="shared" si="14046"/>
        <v>ALI_113_SEG_10_VAL_14198268.8</v>
      </c>
      <c r="AO1187" s="60">
        <f t="shared" ref="AO1187" si="14328">IF(OR(AB1187="",AB1187=0),0,COUNTIF(Codificacion,AM1187))</f>
        <v>6</v>
      </c>
      <c r="AP1187" s="61">
        <f t="array" ref="AP1187">MIN(IF(Codificacion=AM1187,Total_Cotizacion,""))</f>
        <v>14198268.800000001</v>
      </c>
      <c r="AQ1187" s="62" t="b">
        <f t="shared" si="14048"/>
        <v>1</v>
      </c>
      <c r="AR1187" s="51" t="str">
        <f t="shared" ref="AR1187" si="14329">IF(COUNTIF(Codificacion2,CONCATENATE(AM1187,"_VAL_",AB1187))&gt;1,"Empate","")</f>
        <v>Empate</v>
      </c>
      <c r="AS1187" s="63" t="s">
        <v>78</v>
      </c>
      <c r="AT1187" s="59" t="str">
        <f t="shared" si="14050"/>
        <v>ALI_113_SEG_10_x</v>
      </c>
      <c r="AU1187" s="63">
        <f t="shared" ref="AU1187" si="14330">IF(AND(COUNTIF(Codificacion3,AT1187)&lt;AO1187),1,COUNTIF(Codificacion3,AT1187))</f>
        <v>1</v>
      </c>
      <c r="AV1187" s="62" t="str">
        <f t="shared" si="14052"/>
        <v>Cotizacion Seleccionada</v>
      </c>
      <c r="AW1187" s="53"/>
      <c r="AX1187" s="51" t="str">
        <f t="shared" si="14053"/>
        <v>ALI_113_SEG_10VERDADERO</v>
      </c>
      <c r="AY1187" s="51">
        <f t="shared" si="14034"/>
        <v>2</v>
      </c>
      <c r="AZ1187" s="64" t="b">
        <f t="shared" si="14054"/>
        <v>0</v>
      </c>
    </row>
    <row r="1188" spans="1:52" x14ac:dyDescent="0.2">
      <c r="A1188" s="50" t="str">
        <f t="shared" si="13997"/>
        <v>ALI_113_SEG_11</v>
      </c>
      <c r="B1188" s="51" t="s">
        <v>136</v>
      </c>
      <c r="C1188" s="52">
        <v>113</v>
      </c>
      <c r="D1188" s="52">
        <f t="shared" ref="D1188" si="14331">IF(ISERROR(VLOOKUP(E1188,Proveedores,2,FALSE)),"",VLOOKUP(E1188,Proveedores,2,FALSE))</f>
        <v>2088</v>
      </c>
      <c r="E1188" s="53" t="s">
        <v>137</v>
      </c>
      <c r="F1188" s="54">
        <v>146</v>
      </c>
      <c r="G1188" s="53" t="s">
        <v>56</v>
      </c>
      <c r="H1188" s="53" t="s">
        <v>65</v>
      </c>
      <c r="I1188" s="52">
        <v>11</v>
      </c>
      <c r="J1188" s="53" t="s">
        <v>58</v>
      </c>
      <c r="K1188" s="55">
        <v>44835</v>
      </c>
      <c r="L1188" s="56">
        <v>7781</v>
      </c>
      <c r="M1188" s="56">
        <v>9359</v>
      </c>
      <c r="N1188" s="56">
        <v>6030</v>
      </c>
      <c r="O1188" s="56">
        <v>433</v>
      </c>
      <c r="P1188" s="57">
        <v>539</v>
      </c>
      <c r="Q1188" s="58">
        <v>0.2178107606679035</v>
      </c>
      <c r="R1188" s="57">
        <v>421.6</v>
      </c>
      <c r="S1188" s="57">
        <v>716</v>
      </c>
      <c r="T1188" s="58">
        <v>0.21452513966480447</v>
      </c>
      <c r="U1188" s="57">
        <v>562.4</v>
      </c>
      <c r="V1188" s="57">
        <v>1074</v>
      </c>
      <c r="W1188" s="58">
        <v>0.21638733705772806</v>
      </c>
      <c r="X1188" s="57">
        <v>841.6</v>
      </c>
      <c r="Y1188" s="57">
        <v>1074</v>
      </c>
      <c r="Z1188" s="58">
        <v>0.21638733705772806</v>
      </c>
      <c r="AA1188" s="57">
        <v>841.6</v>
      </c>
      <c r="AB1188" s="57">
        <v>13983232</v>
      </c>
      <c r="AC1188" s="53" t="str">
        <f t="shared" si="14036"/>
        <v>Registro Valido</v>
      </c>
      <c r="AD1188" s="57">
        <f t="shared" ref="AD1188" si="14332">IF(OR(ISERROR(VLOOKUP(CONCATENATE("ALI_",$C1188,"_SEG_",$I1188,"_PROV_",$D1188),Catalogo_Precios,AD$8,FALSE)),L1188=0),0,VLOOKUP(CONCATENATE("ALI_",$C1188,"_SEG_",$I1188,"_PROV_",$D1188),Catalogo_Precios,AD$8,FALSE))</f>
        <v>539</v>
      </c>
      <c r="AE1188" s="57">
        <f t="shared" ref="AE1188" si="14333">IF(OR(ISERROR(VLOOKUP(CONCATENATE("ALI_",$C1188,"_SEG_",$I1188,"_PROV_",$D1188),Catalogo_Precios,AE$8,FALSE)),M1188=0),0,VLOOKUP(CONCATENATE("ALI_",$C1188,"_SEG_",$I1188,"_PROV_",$D1188),Catalogo_Precios,AE$8,FALSE))</f>
        <v>716</v>
      </c>
      <c r="AF1188" s="57">
        <f t="shared" ref="AF1188" si="14334">IF(OR(ISERROR(VLOOKUP(CONCATENATE("ALI_",$C1188,"_SEG_",$I1188,"_PROV_",$D1188),Catalogo_Precios,AF$8,FALSE)),N1188=0),0,VLOOKUP(CONCATENATE("ALI_",$C1188,"_SEG_",$I1188,"_PROV_",$D1188),Catalogo_Precios,AF$8,FALSE))</f>
        <v>1074</v>
      </c>
      <c r="AG1188" s="57">
        <f t="shared" ref="AG1188" si="14335">IF(OR(ISERROR(VLOOKUP(CONCATENATE("ALI_",$C1188,"_SEG_",$I1188,"_PROV_",$D1188),Catalogo_Precios,AG$8,FALSE)),O1188=0),0,VLOOKUP(CONCATENATE("ALI_",$C1188,"_SEG_",$I1188,"_PROV_",$D1188),Catalogo_Precios,AG$8,FALSE))</f>
        <v>1074</v>
      </c>
      <c r="AH1188" s="57">
        <f t="shared" ref="AH1188" si="14336">IF(OR(ISERROR(VLOOKUP(CONCATENATE("ALI_",$C1188,"_SEG_",$I1188,"_PROV_",$D1188),Catalogo_Precios,AH$8,FALSE)),L1188=0),0,VLOOKUP(CONCATENATE("ALI_",$C1188,"_SEG_",$I1188,"_PROV_",$D1188),Catalogo_Precios,AH$8,FALSE))</f>
        <v>527</v>
      </c>
      <c r="AI1188" s="57">
        <f t="shared" ref="AI1188" si="14337">IF(OR(ISERROR(VLOOKUP(CONCATENATE("ALI_",$C1188,"_SEG_",$I1188,"_PROV_",$D1188),Catalogo_Precios,AI$8,FALSE)),M1188=0),0,VLOOKUP(CONCATENATE("ALI_",$C1188,"_SEG_",$I1188,"_PROV_",$D1188),Catalogo_Precios,AI$8,FALSE))</f>
        <v>703</v>
      </c>
      <c r="AJ1188" s="57">
        <f t="shared" ref="AJ1188" si="14338">IF(OR(ISERROR(VLOOKUP(CONCATENATE("ALI_",$C1188,"_SEG_",$I1188,"_PROV_",$D1188),Catalogo_Precios,AJ$8,FALSE)),N1188=0),0,VLOOKUP(CONCATENATE("ALI_",$C1188,"_SEG_",$I1188,"_PROV_",$D1188),Catalogo_Precios,AJ$8,FALSE))</f>
        <v>1052</v>
      </c>
      <c r="AK1188" s="57">
        <f t="shared" ref="AK1188" si="14339">IF(OR(ISERROR(VLOOKUP(CONCATENATE("ALI_",$C1188,"_SEG_",$I1188,"_PROV_",$D1188),Catalogo_Precios,AK$8,FALSE)),O1188=0),0,VLOOKUP(CONCATENATE("ALI_",$C1188,"_SEG_",$I1188,"_PROV_",$D1188),Catalogo_Precios,AK$8,FALSE))</f>
        <v>1052</v>
      </c>
      <c r="AL1188" s="53"/>
      <c r="AM1188" s="59" t="str">
        <f t="shared" si="14045"/>
        <v>ALI_113_SEG_11</v>
      </c>
      <c r="AN1188" s="59" t="str">
        <f t="shared" si="14046"/>
        <v>ALI_113_SEG_11_VAL_13983232</v>
      </c>
      <c r="AO1188" s="60">
        <f t="shared" ref="AO1188" si="14340">IF(OR(AB1188="",AB1188=0),0,COUNTIF(Codificacion,AM1188))</f>
        <v>6</v>
      </c>
      <c r="AP1188" s="61">
        <f t="array" ref="AP1188">MIN(IF(Codificacion=AM1188,Total_Cotizacion,""))</f>
        <v>13983232</v>
      </c>
      <c r="AQ1188" s="62" t="b">
        <f t="shared" si="14048"/>
        <v>1</v>
      </c>
      <c r="AR1188" s="51" t="str">
        <f t="shared" ref="AR1188" si="14341">IF(COUNTIF(Codificacion2,CONCATENATE(AM1188,"_VAL_",AB1188))&gt;1,"Empate","")</f>
        <v>Empate</v>
      </c>
      <c r="AS1188" s="63" t="s">
        <v>78</v>
      </c>
      <c r="AT1188" s="59" t="str">
        <f t="shared" si="14050"/>
        <v>ALI_113_SEG_11_x</v>
      </c>
      <c r="AU1188" s="63">
        <f t="shared" ref="AU1188" si="14342">IF(AND(COUNTIF(Codificacion3,AT1188)&lt;AO1188),1,COUNTIF(Codificacion3,AT1188))</f>
        <v>1</v>
      </c>
      <c r="AV1188" s="62" t="str">
        <f t="shared" si="14052"/>
        <v>Cotizacion Seleccionada</v>
      </c>
      <c r="AW1188" s="53"/>
      <c r="AX1188" s="51" t="str">
        <f t="shared" si="14053"/>
        <v>ALI_113_SEG_11VERDADERO</v>
      </c>
      <c r="AY1188" s="51">
        <f t="shared" si="14034"/>
        <v>2</v>
      </c>
      <c r="AZ1188" s="64" t="b">
        <f t="shared" si="14054"/>
        <v>0</v>
      </c>
    </row>
    <row r="1189" spans="1:52" x14ac:dyDescent="0.2">
      <c r="A1189" s="50" t="str">
        <f t="shared" si="13997"/>
        <v>ALI_113_SEG_12</v>
      </c>
      <c r="B1189" s="51" t="s">
        <v>136</v>
      </c>
      <c r="C1189" s="52">
        <v>113</v>
      </c>
      <c r="D1189" s="52">
        <f t="shared" ref="D1189" si="14343">IF(ISERROR(VLOOKUP(E1189,Proveedores,2,FALSE)),"",VLOOKUP(E1189,Proveedores,2,FALSE))</f>
        <v>2088</v>
      </c>
      <c r="E1189" s="53" t="s">
        <v>137</v>
      </c>
      <c r="F1189" s="54">
        <v>147</v>
      </c>
      <c r="G1189" s="53" t="s">
        <v>56</v>
      </c>
      <c r="H1189" s="53" t="s">
        <v>65</v>
      </c>
      <c r="I1189" s="52">
        <v>12</v>
      </c>
      <c r="J1189" s="53" t="s">
        <v>58</v>
      </c>
      <c r="K1189" s="55">
        <v>44835</v>
      </c>
      <c r="L1189" s="56">
        <v>7061</v>
      </c>
      <c r="M1189" s="56">
        <v>8493</v>
      </c>
      <c r="N1189" s="56">
        <v>5472</v>
      </c>
      <c r="O1189" s="56">
        <v>393</v>
      </c>
      <c r="P1189" s="57">
        <v>539</v>
      </c>
      <c r="Q1189" s="58">
        <v>0.2178107606679035</v>
      </c>
      <c r="R1189" s="57">
        <v>421.6</v>
      </c>
      <c r="S1189" s="57">
        <v>716</v>
      </c>
      <c r="T1189" s="58">
        <v>0.21452513966480447</v>
      </c>
      <c r="U1189" s="57">
        <v>562.4</v>
      </c>
      <c r="V1189" s="57">
        <v>1074</v>
      </c>
      <c r="W1189" s="58">
        <v>0.21638733705772806</v>
      </c>
      <c r="X1189" s="57">
        <v>841.6</v>
      </c>
      <c r="Y1189" s="57">
        <v>1074</v>
      </c>
      <c r="Z1189" s="58">
        <v>0.21638733705772806</v>
      </c>
      <c r="AA1189" s="57">
        <v>841.6</v>
      </c>
      <c r="AB1189" s="57">
        <v>12689364.800000001</v>
      </c>
      <c r="AC1189" s="53" t="str">
        <f t="shared" si="14036"/>
        <v>Registro Valido</v>
      </c>
      <c r="AD1189" s="57">
        <f t="shared" ref="AD1189" si="14344">IF(OR(ISERROR(VLOOKUP(CONCATENATE("ALI_",$C1189,"_SEG_",$I1189,"_PROV_",$D1189),Catalogo_Precios,AD$8,FALSE)),L1189=0),0,VLOOKUP(CONCATENATE("ALI_",$C1189,"_SEG_",$I1189,"_PROV_",$D1189),Catalogo_Precios,AD$8,FALSE))</f>
        <v>539</v>
      </c>
      <c r="AE1189" s="57">
        <f t="shared" ref="AE1189" si="14345">IF(OR(ISERROR(VLOOKUP(CONCATENATE("ALI_",$C1189,"_SEG_",$I1189,"_PROV_",$D1189),Catalogo_Precios,AE$8,FALSE)),M1189=0),0,VLOOKUP(CONCATENATE("ALI_",$C1189,"_SEG_",$I1189,"_PROV_",$D1189),Catalogo_Precios,AE$8,FALSE))</f>
        <v>716</v>
      </c>
      <c r="AF1189" s="57">
        <f t="shared" ref="AF1189" si="14346">IF(OR(ISERROR(VLOOKUP(CONCATENATE("ALI_",$C1189,"_SEG_",$I1189,"_PROV_",$D1189),Catalogo_Precios,AF$8,FALSE)),N1189=0),0,VLOOKUP(CONCATENATE("ALI_",$C1189,"_SEG_",$I1189,"_PROV_",$D1189),Catalogo_Precios,AF$8,FALSE))</f>
        <v>1074</v>
      </c>
      <c r="AG1189" s="57">
        <f t="shared" ref="AG1189" si="14347">IF(OR(ISERROR(VLOOKUP(CONCATENATE("ALI_",$C1189,"_SEG_",$I1189,"_PROV_",$D1189),Catalogo_Precios,AG$8,FALSE)),O1189=0),0,VLOOKUP(CONCATENATE("ALI_",$C1189,"_SEG_",$I1189,"_PROV_",$D1189),Catalogo_Precios,AG$8,FALSE))</f>
        <v>1074</v>
      </c>
      <c r="AH1189" s="57">
        <f t="shared" ref="AH1189" si="14348">IF(OR(ISERROR(VLOOKUP(CONCATENATE("ALI_",$C1189,"_SEG_",$I1189,"_PROV_",$D1189),Catalogo_Precios,AH$8,FALSE)),L1189=0),0,VLOOKUP(CONCATENATE("ALI_",$C1189,"_SEG_",$I1189,"_PROV_",$D1189),Catalogo_Precios,AH$8,FALSE))</f>
        <v>527</v>
      </c>
      <c r="AI1189" s="57">
        <f t="shared" ref="AI1189" si="14349">IF(OR(ISERROR(VLOOKUP(CONCATENATE("ALI_",$C1189,"_SEG_",$I1189,"_PROV_",$D1189),Catalogo_Precios,AI$8,FALSE)),M1189=0),0,VLOOKUP(CONCATENATE("ALI_",$C1189,"_SEG_",$I1189,"_PROV_",$D1189),Catalogo_Precios,AI$8,FALSE))</f>
        <v>703</v>
      </c>
      <c r="AJ1189" s="57">
        <f t="shared" ref="AJ1189" si="14350">IF(OR(ISERROR(VLOOKUP(CONCATENATE("ALI_",$C1189,"_SEG_",$I1189,"_PROV_",$D1189),Catalogo_Precios,AJ$8,FALSE)),N1189=0),0,VLOOKUP(CONCATENATE("ALI_",$C1189,"_SEG_",$I1189,"_PROV_",$D1189),Catalogo_Precios,AJ$8,FALSE))</f>
        <v>1052</v>
      </c>
      <c r="AK1189" s="57">
        <f t="shared" ref="AK1189" si="14351">IF(OR(ISERROR(VLOOKUP(CONCATENATE("ALI_",$C1189,"_SEG_",$I1189,"_PROV_",$D1189),Catalogo_Precios,AK$8,FALSE)),O1189=0),0,VLOOKUP(CONCATENATE("ALI_",$C1189,"_SEG_",$I1189,"_PROV_",$D1189),Catalogo_Precios,AK$8,FALSE))</f>
        <v>1052</v>
      </c>
      <c r="AL1189" s="53"/>
      <c r="AM1189" s="59" t="str">
        <f t="shared" si="14045"/>
        <v>ALI_113_SEG_12</v>
      </c>
      <c r="AN1189" s="59" t="str">
        <f t="shared" si="14046"/>
        <v>ALI_113_SEG_12_VAL_12689364.8</v>
      </c>
      <c r="AO1189" s="60">
        <f t="shared" ref="AO1189" si="14352">IF(OR(AB1189="",AB1189=0),0,COUNTIF(Codificacion,AM1189))</f>
        <v>6</v>
      </c>
      <c r="AP1189" s="61">
        <f t="array" ref="AP1189">MIN(IF(Codificacion=AM1189,Total_Cotizacion,""))</f>
        <v>12689364.800000001</v>
      </c>
      <c r="AQ1189" s="62" t="b">
        <f t="shared" si="14048"/>
        <v>1</v>
      </c>
      <c r="AR1189" s="51" t="str">
        <f t="shared" ref="AR1189" si="14353">IF(COUNTIF(Codificacion2,CONCATENATE(AM1189,"_VAL_",AB1189))&gt;1,"Empate","")</f>
        <v>Empate</v>
      </c>
      <c r="AS1189" s="63" t="s">
        <v>78</v>
      </c>
      <c r="AT1189" s="59" t="str">
        <f t="shared" si="14050"/>
        <v>ALI_113_SEG_12_x</v>
      </c>
      <c r="AU1189" s="63">
        <f t="shared" ref="AU1189" si="14354">IF(AND(COUNTIF(Codificacion3,AT1189)&lt;AO1189),1,COUNTIF(Codificacion3,AT1189))</f>
        <v>1</v>
      </c>
      <c r="AV1189" s="62" t="str">
        <f t="shared" si="14052"/>
        <v>Cotizacion Seleccionada</v>
      </c>
      <c r="AW1189" s="53"/>
      <c r="AX1189" s="51" t="str">
        <f t="shared" si="14053"/>
        <v>ALI_113_SEG_12VERDADERO</v>
      </c>
      <c r="AY1189" s="51">
        <f t="shared" si="14034"/>
        <v>2</v>
      </c>
      <c r="AZ1189" s="64" t="b">
        <f t="shared" si="14054"/>
        <v>0</v>
      </c>
    </row>
    <row r="1190" spans="1:52" x14ac:dyDescent="0.2">
      <c r="A1190" s="50" t="str">
        <f t="shared" si="13997"/>
        <v>ALI_113_SEG_13</v>
      </c>
      <c r="B1190" s="51" t="s">
        <v>136</v>
      </c>
      <c r="C1190" s="52">
        <v>113</v>
      </c>
      <c r="D1190" s="52">
        <f t="shared" ref="D1190" si="14355">IF(ISERROR(VLOOKUP(E1190,Proveedores,2,FALSE)),"",VLOOKUP(E1190,Proveedores,2,FALSE))</f>
        <v>2088</v>
      </c>
      <c r="E1190" s="53" t="s">
        <v>137</v>
      </c>
      <c r="F1190" s="54">
        <v>148</v>
      </c>
      <c r="G1190" s="53" t="s">
        <v>56</v>
      </c>
      <c r="H1190" s="53" t="s">
        <v>65</v>
      </c>
      <c r="I1190" s="52">
        <v>13</v>
      </c>
      <c r="J1190" s="53" t="s">
        <v>58</v>
      </c>
      <c r="K1190" s="55">
        <v>44835</v>
      </c>
      <c r="L1190" s="56">
        <v>7499</v>
      </c>
      <c r="M1190" s="56">
        <v>9018</v>
      </c>
      <c r="N1190" s="56">
        <v>5809</v>
      </c>
      <c r="O1190" s="56">
        <v>417</v>
      </c>
      <c r="P1190" s="57">
        <v>539</v>
      </c>
      <c r="Q1190" s="58">
        <v>0.2178107606679035</v>
      </c>
      <c r="R1190" s="57">
        <v>421.6</v>
      </c>
      <c r="S1190" s="57">
        <v>716</v>
      </c>
      <c r="T1190" s="58">
        <v>0.21452513966480447</v>
      </c>
      <c r="U1190" s="57">
        <v>562.4</v>
      </c>
      <c r="V1190" s="57">
        <v>1074</v>
      </c>
      <c r="W1190" s="58">
        <v>0.21638733705772806</v>
      </c>
      <c r="X1190" s="57">
        <v>841.6</v>
      </c>
      <c r="Y1190" s="57">
        <v>1074</v>
      </c>
      <c r="Z1190" s="58">
        <v>0.21638733705772806</v>
      </c>
      <c r="AA1190" s="57">
        <v>841.6</v>
      </c>
      <c r="AB1190" s="57">
        <v>13473103.199999999</v>
      </c>
      <c r="AC1190" s="53" t="str">
        <f t="shared" si="14036"/>
        <v>Registro Valido</v>
      </c>
      <c r="AD1190" s="57">
        <f t="shared" ref="AD1190" si="14356">IF(OR(ISERROR(VLOOKUP(CONCATENATE("ALI_",$C1190,"_SEG_",$I1190,"_PROV_",$D1190),Catalogo_Precios,AD$8,FALSE)),L1190=0),0,VLOOKUP(CONCATENATE("ALI_",$C1190,"_SEG_",$I1190,"_PROV_",$D1190),Catalogo_Precios,AD$8,FALSE))</f>
        <v>539</v>
      </c>
      <c r="AE1190" s="57">
        <f t="shared" ref="AE1190" si="14357">IF(OR(ISERROR(VLOOKUP(CONCATENATE("ALI_",$C1190,"_SEG_",$I1190,"_PROV_",$D1190),Catalogo_Precios,AE$8,FALSE)),M1190=0),0,VLOOKUP(CONCATENATE("ALI_",$C1190,"_SEG_",$I1190,"_PROV_",$D1190),Catalogo_Precios,AE$8,FALSE))</f>
        <v>716</v>
      </c>
      <c r="AF1190" s="57">
        <f t="shared" ref="AF1190" si="14358">IF(OR(ISERROR(VLOOKUP(CONCATENATE("ALI_",$C1190,"_SEG_",$I1190,"_PROV_",$D1190),Catalogo_Precios,AF$8,FALSE)),N1190=0),0,VLOOKUP(CONCATENATE("ALI_",$C1190,"_SEG_",$I1190,"_PROV_",$D1190),Catalogo_Precios,AF$8,FALSE))</f>
        <v>1074</v>
      </c>
      <c r="AG1190" s="57">
        <f t="shared" ref="AG1190" si="14359">IF(OR(ISERROR(VLOOKUP(CONCATENATE("ALI_",$C1190,"_SEG_",$I1190,"_PROV_",$D1190),Catalogo_Precios,AG$8,FALSE)),O1190=0),0,VLOOKUP(CONCATENATE("ALI_",$C1190,"_SEG_",$I1190,"_PROV_",$D1190),Catalogo_Precios,AG$8,FALSE))</f>
        <v>1074</v>
      </c>
      <c r="AH1190" s="57">
        <f t="shared" ref="AH1190" si="14360">IF(OR(ISERROR(VLOOKUP(CONCATENATE("ALI_",$C1190,"_SEG_",$I1190,"_PROV_",$D1190),Catalogo_Precios,AH$8,FALSE)),L1190=0),0,VLOOKUP(CONCATENATE("ALI_",$C1190,"_SEG_",$I1190,"_PROV_",$D1190),Catalogo_Precios,AH$8,FALSE))</f>
        <v>527</v>
      </c>
      <c r="AI1190" s="57">
        <f t="shared" ref="AI1190" si="14361">IF(OR(ISERROR(VLOOKUP(CONCATENATE("ALI_",$C1190,"_SEG_",$I1190,"_PROV_",$D1190),Catalogo_Precios,AI$8,FALSE)),M1190=0),0,VLOOKUP(CONCATENATE("ALI_",$C1190,"_SEG_",$I1190,"_PROV_",$D1190),Catalogo_Precios,AI$8,FALSE))</f>
        <v>703</v>
      </c>
      <c r="AJ1190" s="57">
        <f t="shared" ref="AJ1190" si="14362">IF(OR(ISERROR(VLOOKUP(CONCATENATE("ALI_",$C1190,"_SEG_",$I1190,"_PROV_",$D1190),Catalogo_Precios,AJ$8,FALSE)),N1190=0),0,VLOOKUP(CONCATENATE("ALI_",$C1190,"_SEG_",$I1190,"_PROV_",$D1190),Catalogo_Precios,AJ$8,FALSE))</f>
        <v>1052</v>
      </c>
      <c r="AK1190" s="57">
        <f t="shared" ref="AK1190" si="14363">IF(OR(ISERROR(VLOOKUP(CONCATENATE("ALI_",$C1190,"_SEG_",$I1190,"_PROV_",$D1190),Catalogo_Precios,AK$8,FALSE)),O1190=0),0,VLOOKUP(CONCATENATE("ALI_",$C1190,"_SEG_",$I1190,"_PROV_",$D1190),Catalogo_Precios,AK$8,FALSE))</f>
        <v>1052</v>
      </c>
      <c r="AL1190" s="53"/>
      <c r="AM1190" s="59" t="str">
        <f t="shared" si="14045"/>
        <v>ALI_113_SEG_13</v>
      </c>
      <c r="AN1190" s="59" t="str">
        <f t="shared" si="14046"/>
        <v>ALI_113_SEG_13_VAL_13473103.2</v>
      </c>
      <c r="AO1190" s="60">
        <f t="shared" ref="AO1190" si="14364">IF(OR(AB1190="",AB1190=0),0,COUNTIF(Codificacion,AM1190))</f>
        <v>6</v>
      </c>
      <c r="AP1190" s="61">
        <f t="array" ref="AP1190">MIN(IF(Codificacion=AM1190,Total_Cotizacion,""))</f>
        <v>13473103.199999999</v>
      </c>
      <c r="AQ1190" s="62" t="b">
        <f t="shared" si="14048"/>
        <v>1</v>
      </c>
      <c r="AR1190" s="51" t="str">
        <f t="shared" ref="AR1190" si="14365">IF(COUNTIF(Codificacion2,CONCATENATE(AM1190,"_VAL_",AB1190))&gt;1,"Empate","")</f>
        <v>Empate</v>
      </c>
      <c r="AS1190" s="63" t="s">
        <v>78</v>
      </c>
      <c r="AT1190" s="59" t="str">
        <f t="shared" si="14050"/>
        <v>ALI_113_SEG_13_x</v>
      </c>
      <c r="AU1190" s="63">
        <f t="shared" ref="AU1190" si="14366">IF(AND(COUNTIF(Codificacion3,AT1190)&lt;AO1190),1,COUNTIF(Codificacion3,AT1190))</f>
        <v>1</v>
      </c>
      <c r="AV1190" s="62" t="str">
        <f t="shared" si="14052"/>
        <v>Cotizacion Seleccionada</v>
      </c>
      <c r="AW1190" s="53"/>
      <c r="AX1190" s="51" t="str">
        <f t="shared" si="14053"/>
        <v>ALI_113_SEG_13VERDADERO</v>
      </c>
      <c r="AY1190" s="51">
        <f t="shared" si="14034"/>
        <v>2</v>
      </c>
      <c r="AZ1190" s="64" t="b">
        <f t="shared" si="14054"/>
        <v>0</v>
      </c>
    </row>
    <row r="1191" spans="1:52" x14ac:dyDescent="0.2">
      <c r="A1191" s="50" t="str">
        <f t="shared" si="13997"/>
        <v>ALI_113_SEG_14</v>
      </c>
      <c r="B1191" s="51" t="s">
        <v>136</v>
      </c>
      <c r="C1191" s="52">
        <v>113</v>
      </c>
      <c r="D1191" s="52">
        <f t="shared" ref="D1191" si="14367">IF(ISERROR(VLOOKUP(E1191,Proveedores,2,FALSE)),"",VLOOKUP(E1191,Proveedores,2,FALSE))</f>
        <v>2088</v>
      </c>
      <c r="E1191" s="53" t="s">
        <v>137</v>
      </c>
      <c r="F1191" s="54">
        <v>149</v>
      </c>
      <c r="G1191" s="53" t="s">
        <v>56</v>
      </c>
      <c r="H1191" s="53" t="s">
        <v>65</v>
      </c>
      <c r="I1191" s="52">
        <v>14</v>
      </c>
      <c r="J1191" s="53" t="s">
        <v>58</v>
      </c>
      <c r="K1191" s="55">
        <v>44835</v>
      </c>
      <c r="L1191" s="56">
        <v>7430</v>
      </c>
      <c r="M1191" s="56">
        <v>8937</v>
      </c>
      <c r="N1191" s="56">
        <v>5756</v>
      </c>
      <c r="O1191" s="56">
        <v>414</v>
      </c>
      <c r="P1191" s="57">
        <v>539</v>
      </c>
      <c r="Q1191" s="58">
        <v>0.2178107606679035</v>
      </c>
      <c r="R1191" s="57">
        <v>421.6</v>
      </c>
      <c r="S1191" s="57">
        <v>716</v>
      </c>
      <c r="T1191" s="58">
        <v>0.21452513966480447</v>
      </c>
      <c r="U1191" s="57">
        <v>562.4</v>
      </c>
      <c r="V1191" s="57">
        <v>1074</v>
      </c>
      <c r="W1191" s="58">
        <v>0.21638733705772806</v>
      </c>
      <c r="X1191" s="57">
        <v>841.6</v>
      </c>
      <c r="Y1191" s="57">
        <v>1074</v>
      </c>
      <c r="Z1191" s="58">
        <v>0.21638733705772806</v>
      </c>
      <c r="AA1191" s="57">
        <v>841.6</v>
      </c>
      <c r="AB1191" s="57">
        <v>13351328.800000001</v>
      </c>
      <c r="AC1191" s="53" t="str">
        <f t="shared" si="14036"/>
        <v>Registro Valido</v>
      </c>
      <c r="AD1191" s="57">
        <f t="shared" ref="AD1191" si="14368">IF(OR(ISERROR(VLOOKUP(CONCATENATE("ALI_",$C1191,"_SEG_",$I1191,"_PROV_",$D1191),Catalogo_Precios,AD$8,FALSE)),L1191=0),0,VLOOKUP(CONCATENATE("ALI_",$C1191,"_SEG_",$I1191,"_PROV_",$D1191),Catalogo_Precios,AD$8,FALSE))</f>
        <v>539</v>
      </c>
      <c r="AE1191" s="57">
        <f t="shared" ref="AE1191" si="14369">IF(OR(ISERROR(VLOOKUP(CONCATENATE("ALI_",$C1191,"_SEG_",$I1191,"_PROV_",$D1191),Catalogo_Precios,AE$8,FALSE)),M1191=0),0,VLOOKUP(CONCATENATE("ALI_",$C1191,"_SEG_",$I1191,"_PROV_",$D1191),Catalogo_Precios,AE$8,FALSE))</f>
        <v>716</v>
      </c>
      <c r="AF1191" s="57">
        <f t="shared" ref="AF1191" si="14370">IF(OR(ISERROR(VLOOKUP(CONCATENATE("ALI_",$C1191,"_SEG_",$I1191,"_PROV_",$D1191),Catalogo_Precios,AF$8,FALSE)),N1191=0),0,VLOOKUP(CONCATENATE("ALI_",$C1191,"_SEG_",$I1191,"_PROV_",$D1191),Catalogo_Precios,AF$8,FALSE))</f>
        <v>1074</v>
      </c>
      <c r="AG1191" s="57">
        <f t="shared" ref="AG1191" si="14371">IF(OR(ISERROR(VLOOKUP(CONCATENATE("ALI_",$C1191,"_SEG_",$I1191,"_PROV_",$D1191),Catalogo_Precios,AG$8,FALSE)),O1191=0),0,VLOOKUP(CONCATENATE("ALI_",$C1191,"_SEG_",$I1191,"_PROV_",$D1191),Catalogo_Precios,AG$8,FALSE))</f>
        <v>1074</v>
      </c>
      <c r="AH1191" s="57">
        <f t="shared" ref="AH1191" si="14372">IF(OR(ISERROR(VLOOKUP(CONCATENATE("ALI_",$C1191,"_SEG_",$I1191,"_PROV_",$D1191),Catalogo_Precios,AH$8,FALSE)),L1191=0),0,VLOOKUP(CONCATENATE("ALI_",$C1191,"_SEG_",$I1191,"_PROV_",$D1191),Catalogo_Precios,AH$8,FALSE))</f>
        <v>527</v>
      </c>
      <c r="AI1191" s="57">
        <f t="shared" ref="AI1191" si="14373">IF(OR(ISERROR(VLOOKUP(CONCATENATE("ALI_",$C1191,"_SEG_",$I1191,"_PROV_",$D1191),Catalogo_Precios,AI$8,FALSE)),M1191=0),0,VLOOKUP(CONCATENATE("ALI_",$C1191,"_SEG_",$I1191,"_PROV_",$D1191),Catalogo_Precios,AI$8,FALSE))</f>
        <v>703</v>
      </c>
      <c r="AJ1191" s="57">
        <f t="shared" ref="AJ1191" si="14374">IF(OR(ISERROR(VLOOKUP(CONCATENATE("ALI_",$C1191,"_SEG_",$I1191,"_PROV_",$D1191),Catalogo_Precios,AJ$8,FALSE)),N1191=0),0,VLOOKUP(CONCATENATE("ALI_",$C1191,"_SEG_",$I1191,"_PROV_",$D1191),Catalogo_Precios,AJ$8,FALSE))</f>
        <v>1052</v>
      </c>
      <c r="AK1191" s="57">
        <f t="shared" ref="AK1191" si="14375">IF(OR(ISERROR(VLOOKUP(CONCATENATE("ALI_",$C1191,"_SEG_",$I1191,"_PROV_",$D1191),Catalogo_Precios,AK$8,FALSE)),O1191=0),0,VLOOKUP(CONCATENATE("ALI_",$C1191,"_SEG_",$I1191,"_PROV_",$D1191),Catalogo_Precios,AK$8,FALSE))</f>
        <v>1052</v>
      </c>
      <c r="AL1191" s="53"/>
      <c r="AM1191" s="59" t="str">
        <f t="shared" si="14045"/>
        <v>ALI_113_SEG_14</v>
      </c>
      <c r="AN1191" s="59" t="str">
        <f t="shared" si="14046"/>
        <v>ALI_113_SEG_14_VAL_13351328.8</v>
      </c>
      <c r="AO1191" s="60">
        <f t="shared" ref="AO1191" si="14376">IF(OR(AB1191="",AB1191=0),0,COUNTIF(Codificacion,AM1191))</f>
        <v>6</v>
      </c>
      <c r="AP1191" s="61">
        <f t="array" ref="AP1191">MIN(IF(Codificacion=AM1191,Total_Cotizacion,""))</f>
        <v>13351328.800000001</v>
      </c>
      <c r="AQ1191" s="62" t="b">
        <f t="shared" si="14048"/>
        <v>1</v>
      </c>
      <c r="AR1191" s="51" t="str">
        <f t="shared" ref="AR1191" si="14377">IF(COUNTIF(Codificacion2,CONCATENATE(AM1191,"_VAL_",AB1191))&gt;1,"Empate","")</f>
        <v>Empate</v>
      </c>
      <c r="AS1191" s="63" t="s">
        <v>78</v>
      </c>
      <c r="AT1191" s="59" t="str">
        <f t="shared" si="14050"/>
        <v>ALI_113_SEG_14_x</v>
      </c>
      <c r="AU1191" s="63">
        <f t="shared" ref="AU1191" si="14378">IF(AND(COUNTIF(Codificacion3,AT1191)&lt;AO1191),1,COUNTIF(Codificacion3,AT1191))</f>
        <v>1</v>
      </c>
      <c r="AV1191" s="62" t="str">
        <f t="shared" si="14052"/>
        <v>Cotizacion Seleccionada</v>
      </c>
      <c r="AW1191" s="53"/>
      <c r="AX1191" s="51" t="str">
        <f t="shared" si="14053"/>
        <v>ALI_113_SEG_14VERDADERO</v>
      </c>
      <c r="AY1191" s="51">
        <f t="shared" si="14034"/>
        <v>2</v>
      </c>
      <c r="AZ1191" s="64" t="b">
        <f t="shared" si="14054"/>
        <v>0</v>
      </c>
    </row>
    <row r="1192" spans="1:52" x14ac:dyDescent="0.2">
      <c r="A1192" s="50" t="str">
        <f t="shared" si="13997"/>
        <v>ALI_113_SEG_15</v>
      </c>
      <c r="B1192" s="51" t="s">
        <v>136</v>
      </c>
      <c r="C1192" s="52">
        <v>113</v>
      </c>
      <c r="D1192" s="52">
        <f t="shared" ref="D1192" si="14379">IF(ISERROR(VLOOKUP(E1192,Proveedores,2,FALSE)),"",VLOOKUP(E1192,Proveedores,2,FALSE))</f>
        <v>2088</v>
      </c>
      <c r="E1192" s="53" t="s">
        <v>137</v>
      </c>
      <c r="F1192" s="54">
        <v>150</v>
      </c>
      <c r="G1192" s="53" t="s">
        <v>56</v>
      </c>
      <c r="H1192" s="53" t="s">
        <v>65</v>
      </c>
      <c r="I1192" s="52">
        <v>15</v>
      </c>
      <c r="J1192" s="53" t="s">
        <v>58</v>
      </c>
      <c r="K1192" s="55">
        <v>44835</v>
      </c>
      <c r="L1192" s="56">
        <v>7022</v>
      </c>
      <c r="M1192" s="56">
        <v>8445</v>
      </c>
      <c r="N1192" s="56">
        <v>5439</v>
      </c>
      <c r="O1192" s="56">
        <v>393</v>
      </c>
      <c r="P1192" s="57">
        <v>539</v>
      </c>
      <c r="Q1192" s="58">
        <v>0.2178107606679035</v>
      </c>
      <c r="R1192" s="57">
        <v>421.6</v>
      </c>
      <c r="S1192" s="57">
        <v>716</v>
      </c>
      <c r="T1192" s="58">
        <v>0.21452513966480447</v>
      </c>
      <c r="U1192" s="57">
        <v>562.4</v>
      </c>
      <c r="V1192" s="57">
        <v>1074</v>
      </c>
      <c r="W1192" s="58">
        <v>0.21638733705772806</v>
      </c>
      <c r="X1192" s="57">
        <v>841.6</v>
      </c>
      <c r="Y1192" s="57">
        <v>1074</v>
      </c>
      <c r="Z1192" s="58">
        <v>0.21638733705772806</v>
      </c>
      <c r="AA1192" s="57">
        <v>841.6</v>
      </c>
      <c r="AB1192" s="57">
        <v>12618154.400000002</v>
      </c>
      <c r="AC1192" s="53" t="str">
        <f t="shared" si="14036"/>
        <v>Registro Valido</v>
      </c>
      <c r="AD1192" s="57">
        <f t="shared" ref="AD1192" si="14380">IF(OR(ISERROR(VLOOKUP(CONCATENATE("ALI_",$C1192,"_SEG_",$I1192,"_PROV_",$D1192),Catalogo_Precios,AD$8,FALSE)),L1192=0),0,VLOOKUP(CONCATENATE("ALI_",$C1192,"_SEG_",$I1192,"_PROV_",$D1192),Catalogo_Precios,AD$8,FALSE))</f>
        <v>539</v>
      </c>
      <c r="AE1192" s="57">
        <f t="shared" ref="AE1192" si="14381">IF(OR(ISERROR(VLOOKUP(CONCATENATE("ALI_",$C1192,"_SEG_",$I1192,"_PROV_",$D1192),Catalogo_Precios,AE$8,FALSE)),M1192=0),0,VLOOKUP(CONCATENATE("ALI_",$C1192,"_SEG_",$I1192,"_PROV_",$D1192),Catalogo_Precios,AE$8,FALSE))</f>
        <v>716</v>
      </c>
      <c r="AF1192" s="57">
        <f t="shared" ref="AF1192" si="14382">IF(OR(ISERROR(VLOOKUP(CONCATENATE("ALI_",$C1192,"_SEG_",$I1192,"_PROV_",$D1192),Catalogo_Precios,AF$8,FALSE)),N1192=0),0,VLOOKUP(CONCATENATE("ALI_",$C1192,"_SEG_",$I1192,"_PROV_",$D1192),Catalogo_Precios,AF$8,FALSE))</f>
        <v>1074</v>
      </c>
      <c r="AG1192" s="57">
        <f t="shared" ref="AG1192" si="14383">IF(OR(ISERROR(VLOOKUP(CONCATENATE("ALI_",$C1192,"_SEG_",$I1192,"_PROV_",$D1192),Catalogo_Precios,AG$8,FALSE)),O1192=0),0,VLOOKUP(CONCATENATE("ALI_",$C1192,"_SEG_",$I1192,"_PROV_",$D1192),Catalogo_Precios,AG$8,FALSE))</f>
        <v>1074</v>
      </c>
      <c r="AH1192" s="57">
        <f t="shared" ref="AH1192" si="14384">IF(OR(ISERROR(VLOOKUP(CONCATENATE("ALI_",$C1192,"_SEG_",$I1192,"_PROV_",$D1192),Catalogo_Precios,AH$8,FALSE)),L1192=0),0,VLOOKUP(CONCATENATE("ALI_",$C1192,"_SEG_",$I1192,"_PROV_",$D1192),Catalogo_Precios,AH$8,FALSE))</f>
        <v>527</v>
      </c>
      <c r="AI1192" s="57">
        <f t="shared" ref="AI1192" si="14385">IF(OR(ISERROR(VLOOKUP(CONCATENATE("ALI_",$C1192,"_SEG_",$I1192,"_PROV_",$D1192),Catalogo_Precios,AI$8,FALSE)),M1192=0),0,VLOOKUP(CONCATENATE("ALI_",$C1192,"_SEG_",$I1192,"_PROV_",$D1192),Catalogo_Precios,AI$8,FALSE))</f>
        <v>703</v>
      </c>
      <c r="AJ1192" s="57">
        <f t="shared" ref="AJ1192" si="14386">IF(OR(ISERROR(VLOOKUP(CONCATENATE("ALI_",$C1192,"_SEG_",$I1192,"_PROV_",$D1192),Catalogo_Precios,AJ$8,FALSE)),N1192=0),0,VLOOKUP(CONCATENATE("ALI_",$C1192,"_SEG_",$I1192,"_PROV_",$D1192),Catalogo_Precios,AJ$8,FALSE))</f>
        <v>1052</v>
      </c>
      <c r="AK1192" s="57">
        <f t="shared" ref="AK1192" si="14387">IF(OR(ISERROR(VLOOKUP(CONCATENATE("ALI_",$C1192,"_SEG_",$I1192,"_PROV_",$D1192),Catalogo_Precios,AK$8,FALSE)),O1192=0),0,VLOOKUP(CONCATENATE("ALI_",$C1192,"_SEG_",$I1192,"_PROV_",$D1192),Catalogo_Precios,AK$8,FALSE))</f>
        <v>1052</v>
      </c>
      <c r="AL1192" s="53"/>
      <c r="AM1192" s="59" t="str">
        <f t="shared" si="14045"/>
        <v>ALI_113_SEG_15</v>
      </c>
      <c r="AN1192" s="59" t="str">
        <f t="shared" si="14046"/>
        <v>ALI_113_SEG_15_VAL_12618154.4</v>
      </c>
      <c r="AO1192" s="60">
        <f t="shared" ref="AO1192" si="14388">IF(OR(AB1192="",AB1192=0),0,COUNTIF(Codificacion,AM1192))</f>
        <v>6</v>
      </c>
      <c r="AP1192" s="61">
        <f t="array" ref="AP1192">MIN(IF(Codificacion=AM1192,Total_Cotizacion,""))</f>
        <v>12618154.400000002</v>
      </c>
      <c r="AQ1192" s="62" t="b">
        <f t="shared" si="14048"/>
        <v>1</v>
      </c>
      <c r="AR1192" s="51" t="str">
        <f t="shared" ref="AR1192" si="14389">IF(COUNTIF(Codificacion2,CONCATENATE(AM1192,"_VAL_",AB1192))&gt;1,"Empate","")</f>
        <v>Empate</v>
      </c>
      <c r="AS1192" s="63" t="s">
        <v>78</v>
      </c>
      <c r="AT1192" s="59" t="str">
        <f t="shared" si="14050"/>
        <v>ALI_113_SEG_15_x</v>
      </c>
      <c r="AU1192" s="63">
        <f t="shared" ref="AU1192" si="14390">IF(AND(COUNTIF(Codificacion3,AT1192)&lt;AO1192),1,COUNTIF(Codificacion3,AT1192))</f>
        <v>1</v>
      </c>
      <c r="AV1192" s="62" t="str">
        <f t="shared" si="14052"/>
        <v>Cotizacion Seleccionada</v>
      </c>
      <c r="AW1192" s="53"/>
      <c r="AX1192" s="51" t="str">
        <f t="shared" si="14053"/>
        <v>ALI_113_SEG_15VERDADERO</v>
      </c>
      <c r="AY1192" s="51">
        <f t="shared" si="14034"/>
        <v>2</v>
      </c>
      <c r="AZ1192" s="64" t="b">
        <f t="shared" si="14054"/>
        <v>0</v>
      </c>
    </row>
    <row r="1193" spans="1:52" x14ac:dyDescent="0.2">
      <c r="A1193" s="50" t="b">
        <f t="shared" si="13997"/>
        <v>0</v>
      </c>
      <c r="B1193" s="51" t="s">
        <v>136</v>
      </c>
      <c r="C1193" s="52">
        <v>45</v>
      </c>
      <c r="D1193" s="52">
        <f t="shared" ref="D1193" si="14391">IF(ISERROR(VLOOKUP(E1193,Proveedores,2,FALSE)),"",VLOOKUP(E1193,Proveedores,2,FALSE))</f>
        <v>2088</v>
      </c>
      <c r="E1193" s="53" t="s">
        <v>137</v>
      </c>
      <c r="F1193" s="54">
        <v>181</v>
      </c>
      <c r="G1193" s="53" t="s">
        <v>56</v>
      </c>
      <c r="H1193" s="53" t="s">
        <v>67</v>
      </c>
      <c r="I1193" s="52">
        <v>1</v>
      </c>
      <c r="J1193" s="53" t="s">
        <v>58</v>
      </c>
      <c r="K1193" s="55">
        <v>44835</v>
      </c>
      <c r="L1193" s="56">
        <v>6195</v>
      </c>
      <c r="M1193" s="56">
        <v>7886</v>
      </c>
      <c r="N1193" s="56">
        <v>3724</v>
      </c>
      <c r="O1193" s="56">
        <v>405</v>
      </c>
      <c r="P1193" s="57">
        <v>589</v>
      </c>
      <c r="Q1193" s="58">
        <v>0.2149405772495756</v>
      </c>
      <c r="R1193" s="57">
        <v>462.4</v>
      </c>
      <c r="S1193" s="57">
        <v>785</v>
      </c>
      <c r="T1193" s="58">
        <v>0.21630573248407636</v>
      </c>
      <c r="U1193" s="57">
        <v>615.20000000000005</v>
      </c>
      <c r="V1193" s="57">
        <v>1176</v>
      </c>
      <c r="W1193" s="58">
        <v>0.21564625850340136</v>
      </c>
      <c r="X1193" s="57">
        <v>922.4</v>
      </c>
      <c r="Y1193" s="57">
        <v>1176</v>
      </c>
      <c r="Z1193" s="58">
        <v>0.21564625850340136</v>
      </c>
      <c r="AA1193" s="57">
        <v>922.4</v>
      </c>
      <c r="AB1193" s="57">
        <v>11524624.800000001</v>
      </c>
      <c r="AC1193" s="53" t="str">
        <f t="shared" si="14036"/>
        <v>Registro Valido</v>
      </c>
      <c r="AD1193" s="57">
        <f t="shared" ref="AD1193" si="14392">IF(OR(ISERROR(VLOOKUP(CONCATENATE("ALI_",$C1193,"_SEG_",$I1193,"_PROV_",$D1193),Catalogo_Precios,AD$8,FALSE)),L1193=0),0,VLOOKUP(CONCATENATE("ALI_",$C1193,"_SEG_",$I1193,"_PROV_",$D1193),Catalogo_Precios,AD$8,FALSE))</f>
        <v>589</v>
      </c>
      <c r="AE1193" s="57">
        <f t="shared" ref="AE1193" si="14393">IF(OR(ISERROR(VLOOKUP(CONCATENATE("ALI_",$C1193,"_SEG_",$I1193,"_PROV_",$D1193),Catalogo_Precios,AE$8,FALSE)),M1193=0),0,VLOOKUP(CONCATENATE("ALI_",$C1193,"_SEG_",$I1193,"_PROV_",$D1193),Catalogo_Precios,AE$8,FALSE))</f>
        <v>785</v>
      </c>
      <c r="AF1193" s="57">
        <f t="shared" ref="AF1193" si="14394">IF(OR(ISERROR(VLOOKUP(CONCATENATE("ALI_",$C1193,"_SEG_",$I1193,"_PROV_",$D1193),Catalogo_Precios,AF$8,FALSE)),N1193=0),0,VLOOKUP(CONCATENATE("ALI_",$C1193,"_SEG_",$I1193,"_PROV_",$D1193),Catalogo_Precios,AF$8,FALSE))</f>
        <v>1176</v>
      </c>
      <c r="AG1193" s="57">
        <f t="shared" ref="AG1193" si="14395">IF(OR(ISERROR(VLOOKUP(CONCATENATE("ALI_",$C1193,"_SEG_",$I1193,"_PROV_",$D1193),Catalogo_Precios,AG$8,FALSE)),O1193=0),0,VLOOKUP(CONCATENATE("ALI_",$C1193,"_SEG_",$I1193,"_PROV_",$D1193),Catalogo_Precios,AG$8,FALSE))</f>
        <v>1176</v>
      </c>
      <c r="AH1193" s="57">
        <f t="shared" ref="AH1193" si="14396">IF(OR(ISERROR(VLOOKUP(CONCATENATE("ALI_",$C1193,"_SEG_",$I1193,"_PROV_",$D1193),Catalogo_Precios,AH$8,FALSE)),L1193=0),0,VLOOKUP(CONCATENATE("ALI_",$C1193,"_SEG_",$I1193,"_PROV_",$D1193),Catalogo_Precios,AH$8,FALSE))</f>
        <v>578</v>
      </c>
      <c r="AI1193" s="57">
        <f t="shared" ref="AI1193" si="14397">IF(OR(ISERROR(VLOOKUP(CONCATENATE("ALI_",$C1193,"_SEG_",$I1193,"_PROV_",$D1193),Catalogo_Precios,AI$8,FALSE)),M1193=0),0,VLOOKUP(CONCATENATE("ALI_",$C1193,"_SEG_",$I1193,"_PROV_",$D1193),Catalogo_Precios,AI$8,FALSE))</f>
        <v>769</v>
      </c>
      <c r="AJ1193" s="57">
        <f t="shared" ref="AJ1193" si="14398">IF(OR(ISERROR(VLOOKUP(CONCATENATE("ALI_",$C1193,"_SEG_",$I1193,"_PROV_",$D1193),Catalogo_Precios,AJ$8,FALSE)),N1193=0),0,VLOOKUP(CONCATENATE("ALI_",$C1193,"_SEG_",$I1193,"_PROV_",$D1193),Catalogo_Precios,AJ$8,FALSE))</f>
        <v>1153</v>
      </c>
      <c r="AK1193" s="57">
        <f t="shared" ref="AK1193" si="14399">IF(OR(ISERROR(VLOOKUP(CONCATENATE("ALI_",$C1193,"_SEG_",$I1193,"_PROV_",$D1193),Catalogo_Precios,AK$8,FALSE)),O1193=0),0,VLOOKUP(CONCATENATE("ALI_",$C1193,"_SEG_",$I1193,"_PROV_",$D1193),Catalogo_Precios,AK$8,FALSE))</f>
        <v>1153</v>
      </c>
      <c r="AL1193" s="53"/>
      <c r="AM1193" s="59" t="str">
        <f t="shared" si="14045"/>
        <v>ALI_45_SEG_1</v>
      </c>
      <c r="AN1193" s="59" t="str">
        <f t="shared" si="14046"/>
        <v>ALI_45_SEG_1_VAL_11524624.8</v>
      </c>
      <c r="AO1193" s="60">
        <f t="shared" ref="AO1193" si="14400">IF(OR(AB1193="",AB1193=0),0,COUNTIF(Codificacion,AM1193))</f>
        <v>7</v>
      </c>
      <c r="AP1193" s="61">
        <f t="array" ref="AP1193">MIN(IF(Codificacion=AM1193,Total_Cotizacion,""))</f>
        <v>11524624.800000001</v>
      </c>
      <c r="AQ1193" s="62" t="b">
        <f t="shared" si="14048"/>
        <v>1</v>
      </c>
      <c r="AR1193" s="51" t="str">
        <f t="shared" ref="AR1193" si="14401">IF(COUNTIF(Codificacion2,CONCATENATE(AM1193,"_VAL_",AB1193))&gt;1,"Empate","")</f>
        <v>Empate</v>
      </c>
      <c r="AS1193" s="63" t="str">
        <f t="shared" ref="AS1193:AS1237" si="14402">IF(AND(AQ1193,AR1193="",AQ1193&lt;&gt;""),"X","")</f>
        <v/>
      </c>
      <c r="AT1193" s="59" t="str">
        <f t="shared" si="14050"/>
        <v>ALI_45_SEG_1_</v>
      </c>
      <c r="AU1193" s="63">
        <f t="shared" ref="AU1193" si="14403">IF(AND(COUNTIF(Codificacion3,AT1193)&lt;AO1193),1,COUNTIF(Codificacion3,AT1193))</f>
        <v>1</v>
      </c>
      <c r="AV1193" s="62" t="str">
        <f t="shared" si="14052"/>
        <v>No Seleccionada</v>
      </c>
      <c r="AW1193" s="53"/>
      <c r="AX1193" s="51" t="str">
        <f t="shared" si="14053"/>
        <v>ALI_45_SEG_1VERDADERO</v>
      </c>
      <c r="AY1193" s="51">
        <f t="shared" si="14034"/>
        <v>4</v>
      </c>
      <c r="AZ1193" s="64" t="b">
        <f t="shared" si="14054"/>
        <v>0</v>
      </c>
    </row>
    <row r="1194" spans="1:52" x14ac:dyDescent="0.2">
      <c r="A1194" s="50" t="b">
        <f t="shared" si="13997"/>
        <v>0</v>
      </c>
      <c r="B1194" s="51" t="s">
        <v>136</v>
      </c>
      <c r="C1194" s="52">
        <v>45</v>
      </c>
      <c r="D1194" s="52">
        <f t="shared" ref="D1194" si="14404">IF(ISERROR(VLOOKUP(E1194,Proveedores,2,FALSE)),"",VLOOKUP(E1194,Proveedores,2,FALSE))</f>
        <v>2088</v>
      </c>
      <c r="E1194" s="53" t="s">
        <v>137</v>
      </c>
      <c r="F1194" s="54">
        <v>182</v>
      </c>
      <c r="G1194" s="53" t="s">
        <v>56</v>
      </c>
      <c r="H1194" s="53" t="s">
        <v>67</v>
      </c>
      <c r="I1194" s="52">
        <v>2</v>
      </c>
      <c r="J1194" s="53" t="s">
        <v>58</v>
      </c>
      <c r="K1194" s="55">
        <v>44835</v>
      </c>
      <c r="L1194" s="56">
        <v>6335</v>
      </c>
      <c r="M1194" s="56">
        <v>8064</v>
      </c>
      <c r="N1194" s="56">
        <v>3808</v>
      </c>
      <c r="O1194" s="56">
        <v>414</v>
      </c>
      <c r="P1194" s="57">
        <v>589</v>
      </c>
      <c r="Q1194" s="58">
        <v>0.2149405772495756</v>
      </c>
      <c r="R1194" s="57">
        <v>462.4</v>
      </c>
      <c r="S1194" s="57">
        <v>785</v>
      </c>
      <c r="T1194" s="58">
        <v>0.21630573248407636</v>
      </c>
      <c r="U1194" s="57">
        <v>615.20000000000005</v>
      </c>
      <c r="V1194" s="57">
        <v>1176</v>
      </c>
      <c r="W1194" s="58">
        <v>0.21564625850340136</v>
      </c>
      <c r="X1194" s="57">
        <v>922.4</v>
      </c>
      <c r="Y1194" s="57">
        <v>1176</v>
      </c>
      <c r="Z1194" s="58">
        <v>0.21564625850340136</v>
      </c>
      <c r="AA1194" s="57">
        <v>922.4</v>
      </c>
      <c r="AB1194" s="57">
        <v>11784649.6</v>
      </c>
      <c r="AC1194" s="53" t="str">
        <f t="shared" si="14036"/>
        <v>Registro Valido</v>
      </c>
      <c r="AD1194" s="57">
        <f t="shared" ref="AD1194" si="14405">IF(OR(ISERROR(VLOOKUP(CONCATENATE("ALI_",$C1194,"_SEG_",$I1194,"_PROV_",$D1194),Catalogo_Precios,AD$8,FALSE)),L1194=0),0,VLOOKUP(CONCATENATE("ALI_",$C1194,"_SEG_",$I1194,"_PROV_",$D1194),Catalogo_Precios,AD$8,FALSE))</f>
        <v>589</v>
      </c>
      <c r="AE1194" s="57">
        <f t="shared" ref="AE1194" si="14406">IF(OR(ISERROR(VLOOKUP(CONCATENATE("ALI_",$C1194,"_SEG_",$I1194,"_PROV_",$D1194),Catalogo_Precios,AE$8,FALSE)),M1194=0),0,VLOOKUP(CONCATENATE("ALI_",$C1194,"_SEG_",$I1194,"_PROV_",$D1194),Catalogo_Precios,AE$8,FALSE))</f>
        <v>785</v>
      </c>
      <c r="AF1194" s="57">
        <f t="shared" ref="AF1194" si="14407">IF(OR(ISERROR(VLOOKUP(CONCATENATE("ALI_",$C1194,"_SEG_",$I1194,"_PROV_",$D1194),Catalogo_Precios,AF$8,FALSE)),N1194=0),0,VLOOKUP(CONCATENATE("ALI_",$C1194,"_SEG_",$I1194,"_PROV_",$D1194),Catalogo_Precios,AF$8,FALSE))</f>
        <v>1176</v>
      </c>
      <c r="AG1194" s="57">
        <f t="shared" ref="AG1194" si="14408">IF(OR(ISERROR(VLOOKUP(CONCATENATE("ALI_",$C1194,"_SEG_",$I1194,"_PROV_",$D1194),Catalogo_Precios,AG$8,FALSE)),O1194=0),0,VLOOKUP(CONCATENATE("ALI_",$C1194,"_SEG_",$I1194,"_PROV_",$D1194),Catalogo_Precios,AG$8,FALSE))</f>
        <v>1176</v>
      </c>
      <c r="AH1194" s="57">
        <f t="shared" ref="AH1194" si="14409">IF(OR(ISERROR(VLOOKUP(CONCATENATE("ALI_",$C1194,"_SEG_",$I1194,"_PROV_",$D1194),Catalogo_Precios,AH$8,FALSE)),L1194=0),0,VLOOKUP(CONCATENATE("ALI_",$C1194,"_SEG_",$I1194,"_PROV_",$D1194),Catalogo_Precios,AH$8,FALSE))</f>
        <v>578</v>
      </c>
      <c r="AI1194" s="57">
        <f t="shared" ref="AI1194" si="14410">IF(OR(ISERROR(VLOOKUP(CONCATENATE("ALI_",$C1194,"_SEG_",$I1194,"_PROV_",$D1194),Catalogo_Precios,AI$8,FALSE)),M1194=0),0,VLOOKUP(CONCATENATE("ALI_",$C1194,"_SEG_",$I1194,"_PROV_",$D1194),Catalogo_Precios,AI$8,FALSE))</f>
        <v>769</v>
      </c>
      <c r="AJ1194" s="57">
        <f t="shared" ref="AJ1194" si="14411">IF(OR(ISERROR(VLOOKUP(CONCATENATE("ALI_",$C1194,"_SEG_",$I1194,"_PROV_",$D1194),Catalogo_Precios,AJ$8,FALSE)),N1194=0),0,VLOOKUP(CONCATENATE("ALI_",$C1194,"_SEG_",$I1194,"_PROV_",$D1194),Catalogo_Precios,AJ$8,FALSE))</f>
        <v>1153</v>
      </c>
      <c r="AK1194" s="57">
        <f t="shared" ref="AK1194" si="14412">IF(OR(ISERROR(VLOOKUP(CONCATENATE("ALI_",$C1194,"_SEG_",$I1194,"_PROV_",$D1194),Catalogo_Precios,AK$8,FALSE)),O1194=0),0,VLOOKUP(CONCATENATE("ALI_",$C1194,"_SEG_",$I1194,"_PROV_",$D1194),Catalogo_Precios,AK$8,FALSE))</f>
        <v>1153</v>
      </c>
      <c r="AL1194" s="53"/>
      <c r="AM1194" s="59" t="str">
        <f t="shared" si="14045"/>
        <v>ALI_45_SEG_2</v>
      </c>
      <c r="AN1194" s="59" t="str">
        <f t="shared" si="14046"/>
        <v>ALI_45_SEG_2_VAL_11784649.6</v>
      </c>
      <c r="AO1194" s="60">
        <f t="shared" ref="AO1194" si="14413">IF(OR(AB1194="",AB1194=0),0,COUNTIF(Codificacion,AM1194))</f>
        <v>7</v>
      </c>
      <c r="AP1194" s="61">
        <f t="array" ref="AP1194">MIN(IF(Codificacion=AM1194,Total_Cotizacion,""))</f>
        <v>11784649.6</v>
      </c>
      <c r="AQ1194" s="62" t="b">
        <f t="shared" si="14048"/>
        <v>1</v>
      </c>
      <c r="AR1194" s="51" t="str">
        <f t="shared" ref="AR1194" si="14414">IF(COUNTIF(Codificacion2,CONCATENATE(AM1194,"_VAL_",AB1194))&gt;1,"Empate","")</f>
        <v>Empate</v>
      </c>
      <c r="AS1194" s="63" t="str">
        <f t="shared" si="14402"/>
        <v/>
      </c>
      <c r="AT1194" s="59" t="str">
        <f t="shared" si="14050"/>
        <v>ALI_45_SEG_2_</v>
      </c>
      <c r="AU1194" s="63">
        <f t="shared" ref="AU1194" si="14415">IF(AND(COUNTIF(Codificacion3,AT1194)&lt;AO1194),1,COUNTIF(Codificacion3,AT1194))</f>
        <v>1</v>
      </c>
      <c r="AV1194" s="62" t="str">
        <f t="shared" si="14052"/>
        <v>No Seleccionada</v>
      </c>
      <c r="AW1194" s="53"/>
      <c r="AX1194" s="51" t="str">
        <f t="shared" si="14053"/>
        <v>ALI_45_SEG_2VERDADERO</v>
      </c>
      <c r="AY1194" s="51">
        <f t="shared" si="14034"/>
        <v>4</v>
      </c>
      <c r="AZ1194" s="64" t="b">
        <f t="shared" si="14054"/>
        <v>0</v>
      </c>
    </row>
    <row r="1195" spans="1:52" x14ac:dyDescent="0.2">
      <c r="A1195" s="50" t="b">
        <f t="shared" si="13997"/>
        <v>0</v>
      </c>
      <c r="B1195" s="51" t="s">
        <v>136</v>
      </c>
      <c r="C1195" s="52">
        <v>45</v>
      </c>
      <c r="D1195" s="52">
        <f t="shared" ref="D1195" si="14416">IF(ISERROR(VLOOKUP(E1195,Proveedores,2,FALSE)),"",VLOOKUP(E1195,Proveedores,2,FALSE))</f>
        <v>2088</v>
      </c>
      <c r="E1195" s="53" t="s">
        <v>137</v>
      </c>
      <c r="F1195" s="54">
        <v>183</v>
      </c>
      <c r="G1195" s="53" t="s">
        <v>56</v>
      </c>
      <c r="H1195" s="53" t="s">
        <v>67</v>
      </c>
      <c r="I1195" s="52">
        <v>3</v>
      </c>
      <c r="J1195" s="53" t="s">
        <v>58</v>
      </c>
      <c r="K1195" s="55">
        <v>44835</v>
      </c>
      <c r="L1195" s="56">
        <v>6297</v>
      </c>
      <c r="M1195" s="56">
        <v>8016</v>
      </c>
      <c r="N1195" s="56">
        <v>3785</v>
      </c>
      <c r="O1195" s="56">
        <v>411</v>
      </c>
      <c r="P1195" s="57">
        <v>589</v>
      </c>
      <c r="Q1195" s="58">
        <v>0.2149405772495756</v>
      </c>
      <c r="R1195" s="57">
        <v>462.4</v>
      </c>
      <c r="S1195" s="57">
        <v>785</v>
      </c>
      <c r="T1195" s="58">
        <v>0.21630573248407636</v>
      </c>
      <c r="U1195" s="57">
        <v>615.20000000000005</v>
      </c>
      <c r="V1195" s="57">
        <v>1176</v>
      </c>
      <c r="W1195" s="58">
        <v>0.21564625850340136</v>
      </c>
      <c r="X1195" s="57">
        <v>922.4</v>
      </c>
      <c r="Y1195" s="57">
        <v>1176</v>
      </c>
      <c r="Z1195" s="58">
        <v>0.21564625850340136</v>
      </c>
      <c r="AA1195" s="57">
        <v>922.4</v>
      </c>
      <c r="AB1195" s="57">
        <v>11713566.4</v>
      </c>
      <c r="AC1195" s="53" t="str">
        <f t="shared" si="14036"/>
        <v>Registro Valido</v>
      </c>
      <c r="AD1195" s="57">
        <f t="shared" ref="AD1195" si="14417">IF(OR(ISERROR(VLOOKUP(CONCATENATE("ALI_",$C1195,"_SEG_",$I1195,"_PROV_",$D1195),Catalogo_Precios,AD$8,FALSE)),L1195=0),0,VLOOKUP(CONCATENATE("ALI_",$C1195,"_SEG_",$I1195,"_PROV_",$D1195),Catalogo_Precios,AD$8,FALSE))</f>
        <v>589</v>
      </c>
      <c r="AE1195" s="57">
        <f t="shared" ref="AE1195" si="14418">IF(OR(ISERROR(VLOOKUP(CONCATENATE("ALI_",$C1195,"_SEG_",$I1195,"_PROV_",$D1195),Catalogo_Precios,AE$8,FALSE)),M1195=0),0,VLOOKUP(CONCATENATE("ALI_",$C1195,"_SEG_",$I1195,"_PROV_",$D1195),Catalogo_Precios,AE$8,FALSE))</f>
        <v>785</v>
      </c>
      <c r="AF1195" s="57">
        <f t="shared" ref="AF1195" si="14419">IF(OR(ISERROR(VLOOKUP(CONCATENATE("ALI_",$C1195,"_SEG_",$I1195,"_PROV_",$D1195),Catalogo_Precios,AF$8,FALSE)),N1195=0),0,VLOOKUP(CONCATENATE("ALI_",$C1195,"_SEG_",$I1195,"_PROV_",$D1195),Catalogo_Precios,AF$8,FALSE))</f>
        <v>1176</v>
      </c>
      <c r="AG1195" s="57">
        <f t="shared" ref="AG1195" si="14420">IF(OR(ISERROR(VLOOKUP(CONCATENATE("ALI_",$C1195,"_SEG_",$I1195,"_PROV_",$D1195),Catalogo_Precios,AG$8,FALSE)),O1195=0),0,VLOOKUP(CONCATENATE("ALI_",$C1195,"_SEG_",$I1195,"_PROV_",$D1195),Catalogo_Precios,AG$8,FALSE))</f>
        <v>1176</v>
      </c>
      <c r="AH1195" s="57">
        <f t="shared" ref="AH1195" si="14421">IF(OR(ISERROR(VLOOKUP(CONCATENATE("ALI_",$C1195,"_SEG_",$I1195,"_PROV_",$D1195),Catalogo_Precios,AH$8,FALSE)),L1195=0),0,VLOOKUP(CONCATENATE("ALI_",$C1195,"_SEG_",$I1195,"_PROV_",$D1195),Catalogo_Precios,AH$8,FALSE))</f>
        <v>578</v>
      </c>
      <c r="AI1195" s="57">
        <f t="shared" ref="AI1195" si="14422">IF(OR(ISERROR(VLOOKUP(CONCATENATE("ALI_",$C1195,"_SEG_",$I1195,"_PROV_",$D1195),Catalogo_Precios,AI$8,FALSE)),M1195=0),0,VLOOKUP(CONCATENATE("ALI_",$C1195,"_SEG_",$I1195,"_PROV_",$D1195),Catalogo_Precios,AI$8,FALSE))</f>
        <v>769</v>
      </c>
      <c r="AJ1195" s="57">
        <f t="shared" ref="AJ1195" si="14423">IF(OR(ISERROR(VLOOKUP(CONCATENATE("ALI_",$C1195,"_SEG_",$I1195,"_PROV_",$D1195),Catalogo_Precios,AJ$8,FALSE)),N1195=0),0,VLOOKUP(CONCATENATE("ALI_",$C1195,"_SEG_",$I1195,"_PROV_",$D1195),Catalogo_Precios,AJ$8,FALSE))</f>
        <v>1153</v>
      </c>
      <c r="AK1195" s="57">
        <f t="shared" ref="AK1195" si="14424">IF(OR(ISERROR(VLOOKUP(CONCATENATE("ALI_",$C1195,"_SEG_",$I1195,"_PROV_",$D1195),Catalogo_Precios,AK$8,FALSE)),O1195=0),0,VLOOKUP(CONCATENATE("ALI_",$C1195,"_SEG_",$I1195,"_PROV_",$D1195),Catalogo_Precios,AK$8,FALSE))</f>
        <v>1153</v>
      </c>
      <c r="AL1195" s="53"/>
      <c r="AM1195" s="59" t="str">
        <f t="shared" si="14045"/>
        <v>ALI_45_SEG_3</v>
      </c>
      <c r="AN1195" s="59" t="str">
        <f t="shared" si="14046"/>
        <v>ALI_45_SEG_3_VAL_11713566.4</v>
      </c>
      <c r="AO1195" s="60">
        <f t="shared" ref="AO1195" si="14425">IF(OR(AB1195="",AB1195=0),0,COUNTIF(Codificacion,AM1195))</f>
        <v>7</v>
      </c>
      <c r="AP1195" s="61">
        <f t="array" ref="AP1195">MIN(IF(Codificacion=AM1195,Total_Cotizacion,""))</f>
        <v>11713566.4</v>
      </c>
      <c r="AQ1195" s="62" t="b">
        <f t="shared" si="14048"/>
        <v>1</v>
      </c>
      <c r="AR1195" s="51" t="str">
        <f t="shared" ref="AR1195" si="14426">IF(COUNTIF(Codificacion2,CONCATENATE(AM1195,"_VAL_",AB1195))&gt;1,"Empate","")</f>
        <v>Empate</v>
      </c>
      <c r="AS1195" s="63" t="str">
        <f t="shared" si="14402"/>
        <v/>
      </c>
      <c r="AT1195" s="59" t="str">
        <f t="shared" si="14050"/>
        <v>ALI_45_SEG_3_</v>
      </c>
      <c r="AU1195" s="63">
        <f t="shared" ref="AU1195" si="14427">IF(AND(COUNTIF(Codificacion3,AT1195)&lt;AO1195),1,COUNTIF(Codificacion3,AT1195))</f>
        <v>1</v>
      </c>
      <c r="AV1195" s="62" t="str">
        <f t="shared" si="14052"/>
        <v>No Seleccionada</v>
      </c>
      <c r="AW1195" s="53"/>
      <c r="AX1195" s="51" t="str">
        <f t="shared" si="14053"/>
        <v>ALI_45_SEG_3VERDADERO</v>
      </c>
      <c r="AY1195" s="51">
        <f t="shared" si="14034"/>
        <v>4</v>
      </c>
      <c r="AZ1195" s="64" t="b">
        <f t="shared" si="14054"/>
        <v>0</v>
      </c>
    </row>
    <row r="1196" spans="1:52" x14ac:dyDescent="0.2">
      <c r="A1196" s="50" t="b">
        <f t="shared" si="13997"/>
        <v>0</v>
      </c>
      <c r="B1196" s="51" t="s">
        <v>136</v>
      </c>
      <c r="C1196" s="52">
        <v>45</v>
      </c>
      <c r="D1196" s="52">
        <f t="shared" ref="D1196" si="14428">IF(ISERROR(VLOOKUP(E1196,Proveedores,2,FALSE)),"",VLOOKUP(E1196,Proveedores,2,FALSE))</f>
        <v>2088</v>
      </c>
      <c r="E1196" s="53" t="s">
        <v>137</v>
      </c>
      <c r="F1196" s="54">
        <v>184</v>
      </c>
      <c r="G1196" s="53" t="s">
        <v>56</v>
      </c>
      <c r="H1196" s="53" t="s">
        <v>67</v>
      </c>
      <c r="I1196" s="52">
        <v>4</v>
      </c>
      <c r="J1196" s="53" t="s">
        <v>58</v>
      </c>
      <c r="K1196" s="55">
        <v>44835</v>
      </c>
      <c r="L1196" s="56">
        <v>6710</v>
      </c>
      <c r="M1196" s="56">
        <v>8541</v>
      </c>
      <c r="N1196" s="56">
        <v>4033</v>
      </c>
      <c r="O1196" s="56">
        <v>439</v>
      </c>
      <c r="P1196" s="57">
        <v>589</v>
      </c>
      <c r="Q1196" s="58">
        <v>0.2149405772495756</v>
      </c>
      <c r="R1196" s="57">
        <v>462.4</v>
      </c>
      <c r="S1196" s="57">
        <v>785</v>
      </c>
      <c r="T1196" s="58">
        <v>0.21630573248407636</v>
      </c>
      <c r="U1196" s="57">
        <v>615.20000000000005</v>
      </c>
      <c r="V1196" s="57">
        <v>1176</v>
      </c>
      <c r="W1196" s="58">
        <v>0.21564625850340136</v>
      </c>
      <c r="X1196" s="57">
        <v>922.4</v>
      </c>
      <c r="Y1196" s="57">
        <v>1176</v>
      </c>
      <c r="Z1196" s="58">
        <v>0.21564625850340136</v>
      </c>
      <c r="AA1196" s="57">
        <v>922.4</v>
      </c>
      <c r="AB1196" s="57">
        <v>12482100</v>
      </c>
      <c r="AC1196" s="53" t="str">
        <f t="shared" si="14036"/>
        <v>Registro Valido</v>
      </c>
      <c r="AD1196" s="57">
        <f t="shared" ref="AD1196" si="14429">IF(OR(ISERROR(VLOOKUP(CONCATENATE("ALI_",$C1196,"_SEG_",$I1196,"_PROV_",$D1196),Catalogo_Precios,AD$8,FALSE)),L1196=0),0,VLOOKUP(CONCATENATE("ALI_",$C1196,"_SEG_",$I1196,"_PROV_",$D1196),Catalogo_Precios,AD$8,FALSE))</f>
        <v>589</v>
      </c>
      <c r="AE1196" s="57">
        <f t="shared" ref="AE1196" si="14430">IF(OR(ISERROR(VLOOKUP(CONCATENATE("ALI_",$C1196,"_SEG_",$I1196,"_PROV_",$D1196),Catalogo_Precios,AE$8,FALSE)),M1196=0),0,VLOOKUP(CONCATENATE("ALI_",$C1196,"_SEG_",$I1196,"_PROV_",$D1196),Catalogo_Precios,AE$8,FALSE))</f>
        <v>785</v>
      </c>
      <c r="AF1196" s="57">
        <f t="shared" ref="AF1196" si="14431">IF(OR(ISERROR(VLOOKUP(CONCATENATE("ALI_",$C1196,"_SEG_",$I1196,"_PROV_",$D1196),Catalogo_Precios,AF$8,FALSE)),N1196=0),0,VLOOKUP(CONCATENATE("ALI_",$C1196,"_SEG_",$I1196,"_PROV_",$D1196),Catalogo_Precios,AF$8,FALSE))</f>
        <v>1176</v>
      </c>
      <c r="AG1196" s="57">
        <f t="shared" ref="AG1196" si="14432">IF(OR(ISERROR(VLOOKUP(CONCATENATE("ALI_",$C1196,"_SEG_",$I1196,"_PROV_",$D1196),Catalogo_Precios,AG$8,FALSE)),O1196=0),0,VLOOKUP(CONCATENATE("ALI_",$C1196,"_SEG_",$I1196,"_PROV_",$D1196),Catalogo_Precios,AG$8,FALSE))</f>
        <v>1176</v>
      </c>
      <c r="AH1196" s="57">
        <f t="shared" ref="AH1196" si="14433">IF(OR(ISERROR(VLOOKUP(CONCATENATE("ALI_",$C1196,"_SEG_",$I1196,"_PROV_",$D1196),Catalogo_Precios,AH$8,FALSE)),L1196=0),0,VLOOKUP(CONCATENATE("ALI_",$C1196,"_SEG_",$I1196,"_PROV_",$D1196),Catalogo_Precios,AH$8,FALSE))</f>
        <v>578</v>
      </c>
      <c r="AI1196" s="57">
        <f t="shared" ref="AI1196" si="14434">IF(OR(ISERROR(VLOOKUP(CONCATENATE("ALI_",$C1196,"_SEG_",$I1196,"_PROV_",$D1196),Catalogo_Precios,AI$8,FALSE)),M1196=0),0,VLOOKUP(CONCATENATE("ALI_",$C1196,"_SEG_",$I1196,"_PROV_",$D1196),Catalogo_Precios,AI$8,FALSE))</f>
        <v>769</v>
      </c>
      <c r="AJ1196" s="57">
        <f t="shared" ref="AJ1196" si="14435">IF(OR(ISERROR(VLOOKUP(CONCATENATE("ALI_",$C1196,"_SEG_",$I1196,"_PROV_",$D1196),Catalogo_Precios,AJ$8,FALSE)),N1196=0),0,VLOOKUP(CONCATENATE("ALI_",$C1196,"_SEG_",$I1196,"_PROV_",$D1196),Catalogo_Precios,AJ$8,FALSE))</f>
        <v>1153</v>
      </c>
      <c r="AK1196" s="57">
        <f t="shared" ref="AK1196" si="14436">IF(OR(ISERROR(VLOOKUP(CONCATENATE("ALI_",$C1196,"_SEG_",$I1196,"_PROV_",$D1196),Catalogo_Precios,AK$8,FALSE)),O1196=0),0,VLOOKUP(CONCATENATE("ALI_",$C1196,"_SEG_",$I1196,"_PROV_",$D1196),Catalogo_Precios,AK$8,FALSE))</f>
        <v>1153</v>
      </c>
      <c r="AL1196" s="53"/>
      <c r="AM1196" s="59" t="str">
        <f t="shared" si="14045"/>
        <v>ALI_45_SEG_4</v>
      </c>
      <c r="AN1196" s="59" t="str">
        <f t="shared" si="14046"/>
        <v>ALI_45_SEG_4_VAL_12482100</v>
      </c>
      <c r="AO1196" s="60">
        <f t="shared" ref="AO1196" si="14437">IF(OR(AB1196="",AB1196=0),0,COUNTIF(Codificacion,AM1196))</f>
        <v>6</v>
      </c>
      <c r="AP1196" s="61">
        <f t="array" ref="AP1196">MIN(IF(Codificacion=AM1196,Total_Cotizacion,""))</f>
        <v>12482100</v>
      </c>
      <c r="AQ1196" s="62" t="b">
        <f t="shared" si="14048"/>
        <v>1</v>
      </c>
      <c r="AR1196" s="51" t="str">
        <f t="shared" ref="AR1196" si="14438">IF(COUNTIF(Codificacion2,CONCATENATE(AM1196,"_VAL_",AB1196))&gt;1,"Empate","")</f>
        <v>Empate</v>
      </c>
      <c r="AS1196" s="63" t="str">
        <f t="shared" si="14402"/>
        <v/>
      </c>
      <c r="AT1196" s="59" t="str">
        <f t="shared" si="14050"/>
        <v>ALI_45_SEG_4_</v>
      </c>
      <c r="AU1196" s="63">
        <f t="shared" ref="AU1196" si="14439">IF(AND(COUNTIF(Codificacion3,AT1196)&lt;AO1196),1,COUNTIF(Codificacion3,AT1196))</f>
        <v>1</v>
      </c>
      <c r="AV1196" s="62" t="str">
        <f t="shared" si="14052"/>
        <v>No Seleccionada</v>
      </c>
      <c r="AW1196" s="53"/>
      <c r="AX1196" s="51" t="str">
        <f t="shared" si="14053"/>
        <v>ALI_45_SEG_4VERDADERO</v>
      </c>
      <c r="AY1196" s="51">
        <f t="shared" si="14034"/>
        <v>3</v>
      </c>
      <c r="AZ1196" s="64" t="b">
        <f t="shared" si="14054"/>
        <v>0</v>
      </c>
    </row>
    <row r="1197" spans="1:52" x14ac:dyDescent="0.2">
      <c r="A1197" s="50" t="b">
        <f t="shared" si="13997"/>
        <v>0</v>
      </c>
      <c r="B1197" s="51" t="s">
        <v>136</v>
      </c>
      <c r="C1197" s="52">
        <v>45</v>
      </c>
      <c r="D1197" s="52">
        <f t="shared" ref="D1197" si="14440">IF(ISERROR(VLOOKUP(E1197,Proveedores,2,FALSE)),"",VLOOKUP(E1197,Proveedores,2,FALSE))</f>
        <v>2088</v>
      </c>
      <c r="E1197" s="53" t="s">
        <v>137</v>
      </c>
      <c r="F1197" s="54">
        <v>185</v>
      </c>
      <c r="G1197" s="53" t="s">
        <v>56</v>
      </c>
      <c r="H1197" s="53" t="s">
        <v>67</v>
      </c>
      <c r="I1197" s="52">
        <v>5</v>
      </c>
      <c r="J1197" s="53" t="s">
        <v>58</v>
      </c>
      <c r="K1197" s="55">
        <v>44835</v>
      </c>
      <c r="L1197" s="56">
        <v>6237</v>
      </c>
      <c r="M1197" s="56">
        <v>7940</v>
      </c>
      <c r="N1197" s="56">
        <v>3749</v>
      </c>
      <c r="O1197" s="56">
        <v>407</v>
      </c>
      <c r="P1197" s="57">
        <v>589</v>
      </c>
      <c r="Q1197" s="58">
        <v>0.2149405772495756</v>
      </c>
      <c r="R1197" s="57">
        <v>462.4</v>
      </c>
      <c r="S1197" s="57">
        <v>785</v>
      </c>
      <c r="T1197" s="58">
        <v>0.21630573248407636</v>
      </c>
      <c r="U1197" s="57">
        <v>615.20000000000005</v>
      </c>
      <c r="V1197" s="57">
        <v>1176</v>
      </c>
      <c r="W1197" s="58">
        <v>0.21564625850340136</v>
      </c>
      <c r="X1197" s="57">
        <v>922.4</v>
      </c>
      <c r="Y1197" s="57">
        <v>1176</v>
      </c>
      <c r="Z1197" s="58">
        <v>0.21564625850340136</v>
      </c>
      <c r="AA1197" s="57">
        <v>922.4</v>
      </c>
      <c r="AB1197" s="57">
        <v>11602171.200000001</v>
      </c>
      <c r="AC1197" s="53" t="str">
        <f t="shared" si="14036"/>
        <v>Registro Valido</v>
      </c>
      <c r="AD1197" s="57">
        <f t="shared" ref="AD1197" si="14441">IF(OR(ISERROR(VLOOKUP(CONCATENATE("ALI_",$C1197,"_SEG_",$I1197,"_PROV_",$D1197),Catalogo_Precios,AD$8,FALSE)),L1197=0),0,VLOOKUP(CONCATENATE("ALI_",$C1197,"_SEG_",$I1197,"_PROV_",$D1197),Catalogo_Precios,AD$8,FALSE))</f>
        <v>589</v>
      </c>
      <c r="AE1197" s="57">
        <f t="shared" ref="AE1197" si="14442">IF(OR(ISERROR(VLOOKUP(CONCATENATE("ALI_",$C1197,"_SEG_",$I1197,"_PROV_",$D1197),Catalogo_Precios,AE$8,FALSE)),M1197=0),0,VLOOKUP(CONCATENATE("ALI_",$C1197,"_SEG_",$I1197,"_PROV_",$D1197),Catalogo_Precios,AE$8,FALSE))</f>
        <v>785</v>
      </c>
      <c r="AF1197" s="57">
        <f t="shared" ref="AF1197" si="14443">IF(OR(ISERROR(VLOOKUP(CONCATENATE("ALI_",$C1197,"_SEG_",$I1197,"_PROV_",$D1197),Catalogo_Precios,AF$8,FALSE)),N1197=0),0,VLOOKUP(CONCATENATE("ALI_",$C1197,"_SEG_",$I1197,"_PROV_",$D1197),Catalogo_Precios,AF$8,FALSE))</f>
        <v>1176</v>
      </c>
      <c r="AG1197" s="57">
        <f t="shared" ref="AG1197" si="14444">IF(OR(ISERROR(VLOOKUP(CONCATENATE("ALI_",$C1197,"_SEG_",$I1197,"_PROV_",$D1197),Catalogo_Precios,AG$8,FALSE)),O1197=0),0,VLOOKUP(CONCATENATE("ALI_",$C1197,"_SEG_",$I1197,"_PROV_",$D1197),Catalogo_Precios,AG$8,FALSE))</f>
        <v>1176</v>
      </c>
      <c r="AH1197" s="57">
        <f t="shared" ref="AH1197" si="14445">IF(OR(ISERROR(VLOOKUP(CONCATENATE("ALI_",$C1197,"_SEG_",$I1197,"_PROV_",$D1197),Catalogo_Precios,AH$8,FALSE)),L1197=0),0,VLOOKUP(CONCATENATE("ALI_",$C1197,"_SEG_",$I1197,"_PROV_",$D1197),Catalogo_Precios,AH$8,FALSE))</f>
        <v>578</v>
      </c>
      <c r="AI1197" s="57">
        <f t="shared" ref="AI1197" si="14446">IF(OR(ISERROR(VLOOKUP(CONCATENATE("ALI_",$C1197,"_SEG_",$I1197,"_PROV_",$D1197),Catalogo_Precios,AI$8,FALSE)),M1197=0),0,VLOOKUP(CONCATENATE("ALI_",$C1197,"_SEG_",$I1197,"_PROV_",$D1197),Catalogo_Precios,AI$8,FALSE))</f>
        <v>769</v>
      </c>
      <c r="AJ1197" s="57">
        <f t="shared" ref="AJ1197" si="14447">IF(OR(ISERROR(VLOOKUP(CONCATENATE("ALI_",$C1197,"_SEG_",$I1197,"_PROV_",$D1197),Catalogo_Precios,AJ$8,FALSE)),N1197=0),0,VLOOKUP(CONCATENATE("ALI_",$C1197,"_SEG_",$I1197,"_PROV_",$D1197),Catalogo_Precios,AJ$8,FALSE))</f>
        <v>1153</v>
      </c>
      <c r="AK1197" s="57">
        <f t="shared" ref="AK1197" si="14448">IF(OR(ISERROR(VLOOKUP(CONCATENATE("ALI_",$C1197,"_SEG_",$I1197,"_PROV_",$D1197),Catalogo_Precios,AK$8,FALSE)),O1197=0),0,VLOOKUP(CONCATENATE("ALI_",$C1197,"_SEG_",$I1197,"_PROV_",$D1197),Catalogo_Precios,AK$8,FALSE))</f>
        <v>1153</v>
      </c>
      <c r="AL1197" s="53"/>
      <c r="AM1197" s="59" t="str">
        <f t="shared" si="14045"/>
        <v>ALI_45_SEG_5</v>
      </c>
      <c r="AN1197" s="59" t="str">
        <f t="shared" si="14046"/>
        <v>ALI_45_SEG_5_VAL_11602171.2</v>
      </c>
      <c r="AO1197" s="60">
        <f t="shared" ref="AO1197" si="14449">IF(OR(AB1197="",AB1197=0),0,COUNTIF(Codificacion,AM1197))</f>
        <v>6</v>
      </c>
      <c r="AP1197" s="61">
        <f t="array" ref="AP1197">MIN(IF(Codificacion=AM1197,Total_Cotizacion,""))</f>
        <v>11602171.200000001</v>
      </c>
      <c r="AQ1197" s="62" t="b">
        <f t="shared" si="14048"/>
        <v>1</v>
      </c>
      <c r="AR1197" s="51" t="str">
        <f t="shared" ref="AR1197" si="14450">IF(COUNTIF(Codificacion2,CONCATENATE(AM1197,"_VAL_",AB1197))&gt;1,"Empate","")</f>
        <v>Empate</v>
      </c>
      <c r="AS1197" s="63" t="str">
        <f t="shared" si="14402"/>
        <v/>
      </c>
      <c r="AT1197" s="59" t="str">
        <f t="shared" si="14050"/>
        <v>ALI_45_SEG_5_</v>
      </c>
      <c r="AU1197" s="63">
        <f t="shared" ref="AU1197" si="14451">IF(AND(COUNTIF(Codificacion3,AT1197)&lt;AO1197),1,COUNTIF(Codificacion3,AT1197))</f>
        <v>1</v>
      </c>
      <c r="AV1197" s="62" t="str">
        <f t="shared" si="14052"/>
        <v>No Seleccionada</v>
      </c>
      <c r="AW1197" s="53"/>
      <c r="AX1197" s="51" t="str">
        <f t="shared" si="14053"/>
        <v>ALI_45_SEG_5VERDADERO</v>
      </c>
      <c r="AY1197" s="51">
        <f t="shared" si="14034"/>
        <v>3</v>
      </c>
      <c r="AZ1197" s="64" t="b">
        <f t="shared" si="14054"/>
        <v>0</v>
      </c>
    </row>
    <row r="1198" spans="1:52" x14ac:dyDescent="0.2">
      <c r="A1198" s="50" t="b">
        <f t="shared" si="13997"/>
        <v>0</v>
      </c>
      <c r="B1198" s="51" t="s">
        <v>136</v>
      </c>
      <c r="C1198" s="52">
        <v>45</v>
      </c>
      <c r="D1198" s="52">
        <f t="shared" ref="D1198" si="14452">IF(ISERROR(VLOOKUP(E1198,Proveedores,2,FALSE)),"",VLOOKUP(E1198,Proveedores,2,FALSE))</f>
        <v>2088</v>
      </c>
      <c r="E1198" s="53" t="s">
        <v>137</v>
      </c>
      <c r="F1198" s="54">
        <v>186</v>
      </c>
      <c r="G1198" s="53" t="s">
        <v>56</v>
      </c>
      <c r="H1198" s="53" t="s">
        <v>67</v>
      </c>
      <c r="I1198" s="52">
        <v>6</v>
      </c>
      <c r="J1198" s="53" t="s">
        <v>58</v>
      </c>
      <c r="K1198" s="55">
        <v>44835</v>
      </c>
      <c r="L1198" s="56">
        <v>6750</v>
      </c>
      <c r="M1198" s="56">
        <v>8594</v>
      </c>
      <c r="N1198" s="56">
        <v>4057</v>
      </c>
      <c r="O1198" s="56">
        <v>441</v>
      </c>
      <c r="P1198" s="57">
        <v>589</v>
      </c>
      <c r="Q1198" s="58">
        <v>0.2149405772495756</v>
      </c>
      <c r="R1198" s="57">
        <v>462.4</v>
      </c>
      <c r="S1198" s="57">
        <v>785</v>
      </c>
      <c r="T1198" s="58">
        <v>0.21630573248407636</v>
      </c>
      <c r="U1198" s="57">
        <v>615.20000000000005</v>
      </c>
      <c r="V1198" s="57">
        <v>1176</v>
      </c>
      <c r="W1198" s="58">
        <v>0.21564625850340136</v>
      </c>
      <c r="X1198" s="57">
        <v>922.4</v>
      </c>
      <c r="Y1198" s="57">
        <v>1176</v>
      </c>
      <c r="Z1198" s="58">
        <v>0.21564625850340136</v>
      </c>
      <c r="AA1198" s="57">
        <v>922.4</v>
      </c>
      <c r="AB1198" s="57">
        <v>12557184.000000002</v>
      </c>
      <c r="AC1198" s="53" t="str">
        <f t="shared" si="14036"/>
        <v>Registro Valido</v>
      </c>
      <c r="AD1198" s="57">
        <f t="shared" ref="AD1198" si="14453">IF(OR(ISERROR(VLOOKUP(CONCATENATE("ALI_",$C1198,"_SEG_",$I1198,"_PROV_",$D1198),Catalogo_Precios,AD$8,FALSE)),L1198=0),0,VLOOKUP(CONCATENATE("ALI_",$C1198,"_SEG_",$I1198,"_PROV_",$D1198),Catalogo_Precios,AD$8,FALSE))</f>
        <v>589</v>
      </c>
      <c r="AE1198" s="57">
        <f t="shared" ref="AE1198" si="14454">IF(OR(ISERROR(VLOOKUP(CONCATENATE("ALI_",$C1198,"_SEG_",$I1198,"_PROV_",$D1198),Catalogo_Precios,AE$8,FALSE)),M1198=0),0,VLOOKUP(CONCATENATE("ALI_",$C1198,"_SEG_",$I1198,"_PROV_",$D1198),Catalogo_Precios,AE$8,FALSE))</f>
        <v>785</v>
      </c>
      <c r="AF1198" s="57">
        <f t="shared" ref="AF1198" si="14455">IF(OR(ISERROR(VLOOKUP(CONCATENATE("ALI_",$C1198,"_SEG_",$I1198,"_PROV_",$D1198),Catalogo_Precios,AF$8,FALSE)),N1198=0),0,VLOOKUP(CONCATENATE("ALI_",$C1198,"_SEG_",$I1198,"_PROV_",$D1198),Catalogo_Precios,AF$8,FALSE))</f>
        <v>1176</v>
      </c>
      <c r="AG1198" s="57">
        <f t="shared" ref="AG1198" si="14456">IF(OR(ISERROR(VLOOKUP(CONCATENATE("ALI_",$C1198,"_SEG_",$I1198,"_PROV_",$D1198),Catalogo_Precios,AG$8,FALSE)),O1198=0),0,VLOOKUP(CONCATENATE("ALI_",$C1198,"_SEG_",$I1198,"_PROV_",$D1198),Catalogo_Precios,AG$8,FALSE))</f>
        <v>1176</v>
      </c>
      <c r="AH1198" s="57">
        <f t="shared" ref="AH1198" si="14457">IF(OR(ISERROR(VLOOKUP(CONCATENATE("ALI_",$C1198,"_SEG_",$I1198,"_PROV_",$D1198),Catalogo_Precios,AH$8,FALSE)),L1198=0),0,VLOOKUP(CONCATENATE("ALI_",$C1198,"_SEG_",$I1198,"_PROV_",$D1198),Catalogo_Precios,AH$8,FALSE))</f>
        <v>578</v>
      </c>
      <c r="AI1198" s="57">
        <f t="shared" ref="AI1198" si="14458">IF(OR(ISERROR(VLOOKUP(CONCATENATE("ALI_",$C1198,"_SEG_",$I1198,"_PROV_",$D1198),Catalogo_Precios,AI$8,FALSE)),M1198=0),0,VLOOKUP(CONCATENATE("ALI_",$C1198,"_SEG_",$I1198,"_PROV_",$D1198),Catalogo_Precios,AI$8,FALSE))</f>
        <v>769</v>
      </c>
      <c r="AJ1198" s="57">
        <f t="shared" ref="AJ1198" si="14459">IF(OR(ISERROR(VLOOKUP(CONCATENATE("ALI_",$C1198,"_SEG_",$I1198,"_PROV_",$D1198),Catalogo_Precios,AJ$8,FALSE)),N1198=0),0,VLOOKUP(CONCATENATE("ALI_",$C1198,"_SEG_",$I1198,"_PROV_",$D1198),Catalogo_Precios,AJ$8,FALSE))</f>
        <v>1153</v>
      </c>
      <c r="AK1198" s="57">
        <f t="shared" ref="AK1198" si="14460">IF(OR(ISERROR(VLOOKUP(CONCATENATE("ALI_",$C1198,"_SEG_",$I1198,"_PROV_",$D1198),Catalogo_Precios,AK$8,FALSE)),O1198=0),0,VLOOKUP(CONCATENATE("ALI_",$C1198,"_SEG_",$I1198,"_PROV_",$D1198),Catalogo_Precios,AK$8,FALSE))</f>
        <v>1153</v>
      </c>
      <c r="AL1198" s="53"/>
      <c r="AM1198" s="59" t="str">
        <f t="shared" si="14045"/>
        <v>ALI_45_SEG_6</v>
      </c>
      <c r="AN1198" s="59" t="str">
        <f t="shared" si="14046"/>
        <v>ALI_45_SEG_6_VAL_12557184</v>
      </c>
      <c r="AO1198" s="60">
        <f t="shared" ref="AO1198" si="14461">IF(OR(AB1198="",AB1198=0),0,COUNTIF(Codificacion,AM1198))</f>
        <v>6</v>
      </c>
      <c r="AP1198" s="61">
        <f t="array" ref="AP1198">MIN(IF(Codificacion=AM1198,Total_Cotizacion,""))</f>
        <v>12557184.000000002</v>
      </c>
      <c r="AQ1198" s="62" t="b">
        <f t="shared" si="14048"/>
        <v>1</v>
      </c>
      <c r="AR1198" s="51" t="str">
        <f t="shared" ref="AR1198" si="14462">IF(COUNTIF(Codificacion2,CONCATENATE(AM1198,"_VAL_",AB1198))&gt;1,"Empate","")</f>
        <v>Empate</v>
      </c>
      <c r="AS1198" s="63" t="str">
        <f t="shared" si="14402"/>
        <v/>
      </c>
      <c r="AT1198" s="59" t="str">
        <f t="shared" si="14050"/>
        <v>ALI_45_SEG_6_</v>
      </c>
      <c r="AU1198" s="63">
        <f t="shared" ref="AU1198" si="14463">IF(AND(COUNTIF(Codificacion3,AT1198)&lt;AO1198),1,COUNTIF(Codificacion3,AT1198))</f>
        <v>1</v>
      </c>
      <c r="AV1198" s="62" t="str">
        <f t="shared" si="14052"/>
        <v>No Seleccionada</v>
      </c>
      <c r="AW1198" s="53"/>
      <c r="AX1198" s="51" t="str">
        <f t="shared" si="14053"/>
        <v>ALI_45_SEG_6VERDADERO</v>
      </c>
      <c r="AY1198" s="51">
        <f t="shared" si="14034"/>
        <v>3</v>
      </c>
      <c r="AZ1198" s="64" t="b">
        <f t="shared" si="14054"/>
        <v>0</v>
      </c>
    </row>
    <row r="1199" spans="1:52" x14ac:dyDescent="0.2">
      <c r="A1199" s="50" t="b">
        <f t="shared" si="13997"/>
        <v>0</v>
      </c>
      <c r="B1199" s="51" t="s">
        <v>136</v>
      </c>
      <c r="C1199" s="52">
        <v>45</v>
      </c>
      <c r="D1199" s="52">
        <f t="shared" ref="D1199" si="14464">IF(ISERROR(VLOOKUP(E1199,Proveedores,2,FALSE)),"",VLOOKUP(E1199,Proveedores,2,FALSE))</f>
        <v>2088</v>
      </c>
      <c r="E1199" s="53" t="s">
        <v>137</v>
      </c>
      <c r="F1199" s="54">
        <v>187</v>
      </c>
      <c r="G1199" s="53" t="s">
        <v>56</v>
      </c>
      <c r="H1199" s="53" t="s">
        <v>67</v>
      </c>
      <c r="I1199" s="52">
        <v>7</v>
      </c>
      <c r="J1199" s="53" t="s">
        <v>58</v>
      </c>
      <c r="K1199" s="55">
        <v>44835</v>
      </c>
      <c r="L1199" s="56">
        <v>6894</v>
      </c>
      <c r="M1199" s="56">
        <v>8776</v>
      </c>
      <c r="N1199" s="56">
        <v>4144</v>
      </c>
      <c r="O1199" s="56">
        <v>450</v>
      </c>
      <c r="P1199" s="57">
        <v>589</v>
      </c>
      <c r="Q1199" s="58">
        <v>0.2149405772495756</v>
      </c>
      <c r="R1199" s="57">
        <v>462.4</v>
      </c>
      <c r="S1199" s="57">
        <v>785</v>
      </c>
      <c r="T1199" s="58">
        <v>0.21630573248407636</v>
      </c>
      <c r="U1199" s="57">
        <v>615.20000000000005</v>
      </c>
      <c r="V1199" s="57">
        <v>1176</v>
      </c>
      <c r="W1199" s="58">
        <v>0.21564625850340136</v>
      </c>
      <c r="X1199" s="57">
        <v>922.4</v>
      </c>
      <c r="Y1199" s="57">
        <v>1176</v>
      </c>
      <c r="Z1199" s="58">
        <v>0.21564625850340136</v>
      </c>
      <c r="AA1199" s="57">
        <v>922.4</v>
      </c>
      <c r="AB1199" s="57">
        <v>12824286.4</v>
      </c>
      <c r="AC1199" s="53" t="str">
        <f t="shared" si="14036"/>
        <v>Registro Valido</v>
      </c>
      <c r="AD1199" s="57">
        <f t="shared" ref="AD1199" si="14465">IF(OR(ISERROR(VLOOKUP(CONCATENATE("ALI_",$C1199,"_SEG_",$I1199,"_PROV_",$D1199),Catalogo_Precios,AD$8,FALSE)),L1199=0),0,VLOOKUP(CONCATENATE("ALI_",$C1199,"_SEG_",$I1199,"_PROV_",$D1199),Catalogo_Precios,AD$8,FALSE))</f>
        <v>589</v>
      </c>
      <c r="AE1199" s="57">
        <f t="shared" ref="AE1199" si="14466">IF(OR(ISERROR(VLOOKUP(CONCATENATE("ALI_",$C1199,"_SEG_",$I1199,"_PROV_",$D1199),Catalogo_Precios,AE$8,FALSE)),M1199=0),0,VLOOKUP(CONCATENATE("ALI_",$C1199,"_SEG_",$I1199,"_PROV_",$D1199),Catalogo_Precios,AE$8,FALSE))</f>
        <v>785</v>
      </c>
      <c r="AF1199" s="57">
        <f t="shared" ref="AF1199" si="14467">IF(OR(ISERROR(VLOOKUP(CONCATENATE("ALI_",$C1199,"_SEG_",$I1199,"_PROV_",$D1199),Catalogo_Precios,AF$8,FALSE)),N1199=0),0,VLOOKUP(CONCATENATE("ALI_",$C1199,"_SEG_",$I1199,"_PROV_",$D1199),Catalogo_Precios,AF$8,FALSE))</f>
        <v>1176</v>
      </c>
      <c r="AG1199" s="57">
        <f t="shared" ref="AG1199" si="14468">IF(OR(ISERROR(VLOOKUP(CONCATENATE("ALI_",$C1199,"_SEG_",$I1199,"_PROV_",$D1199),Catalogo_Precios,AG$8,FALSE)),O1199=0),0,VLOOKUP(CONCATENATE("ALI_",$C1199,"_SEG_",$I1199,"_PROV_",$D1199),Catalogo_Precios,AG$8,FALSE))</f>
        <v>1176</v>
      </c>
      <c r="AH1199" s="57">
        <f t="shared" ref="AH1199" si="14469">IF(OR(ISERROR(VLOOKUP(CONCATENATE("ALI_",$C1199,"_SEG_",$I1199,"_PROV_",$D1199),Catalogo_Precios,AH$8,FALSE)),L1199=0),0,VLOOKUP(CONCATENATE("ALI_",$C1199,"_SEG_",$I1199,"_PROV_",$D1199),Catalogo_Precios,AH$8,FALSE))</f>
        <v>578</v>
      </c>
      <c r="AI1199" s="57">
        <f t="shared" ref="AI1199" si="14470">IF(OR(ISERROR(VLOOKUP(CONCATENATE("ALI_",$C1199,"_SEG_",$I1199,"_PROV_",$D1199),Catalogo_Precios,AI$8,FALSE)),M1199=0),0,VLOOKUP(CONCATENATE("ALI_",$C1199,"_SEG_",$I1199,"_PROV_",$D1199),Catalogo_Precios,AI$8,FALSE))</f>
        <v>769</v>
      </c>
      <c r="AJ1199" s="57">
        <f t="shared" ref="AJ1199" si="14471">IF(OR(ISERROR(VLOOKUP(CONCATENATE("ALI_",$C1199,"_SEG_",$I1199,"_PROV_",$D1199),Catalogo_Precios,AJ$8,FALSE)),N1199=0),0,VLOOKUP(CONCATENATE("ALI_",$C1199,"_SEG_",$I1199,"_PROV_",$D1199),Catalogo_Precios,AJ$8,FALSE))</f>
        <v>1153</v>
      </c>
      <c r="AK1199" s="57">
        <f t="shared" ref="AK1199" si="14472">IF(OR(ISERROR(VLOOKUP(CONCATENATE("ALI_",$C1199,"_SEG_",$I1199,"_PROV_",$D1199),Catalogo_Precios,AK$8,FALSE)),O1199=0),0,VLOOKUP(CONCATENATE("ALI_",$C1199,"_SEG_",$I1199,"_PROV_",$D1199),Catalogo_Precios,AK$8,FALSE))</f>
        <v>1153</v>
      </c>
      <c r="AL1199" s="53"/>
      <c r="AM1199" s="59" t="str">
        <f t="shared" si="14045"/>
        <v>ALI_45_SEG_7</v>
      </c>
      <c r="AN1199" s="59" t="str">
        <f t="shared" si="14046"/>
        <v>ALI_45_SEG_7_VAL_12824286.4</v>
      </c>
      <c r="AO1199" s="60">
        <f t="shared" ref="AO1199" si="14473">IF(OR(AB1199="",AB1199=0),0,COUNTIF(Codificacion,AM1199))</f>
        <v>6</v>
      </c>
      <c r="AP1199" s="61">
        <f t="array" ref="AP1199">MIN(IF(Codificacion=AM1199,Total_Cotizacion,""))</f>
        <v>12824286.4</v>
      </c>
      <c r="AQ1199" s="62" t="b">
        <f t="shared" si="14048"/>
        <v>1</v>
      </c>
      <c r="AR1199" s="51" t="str">
        <f t="shared" ref="AR1199" si="14474">IF(COUNTIF(Codificacion2,CONCATENATE(AM1199,"_VAL_",AB1199))&gt;1,"Empate","")</f>
        <v>Empate</v>
      </c>
      <c r="AS1199" s="63" t="str">
        <f t="shared" si="14402"/>
        <v/>
      </c>
      <c r="AT1199" s="59" t="str">
        <f t="shared" si="14050"/>
        <v>ALI_45_SEG_7_</v>
      </c>
      <c r="AU1199" s="63">
        <f t="shared" ref="AU1199" si="14475">IF(AND(COUNTIF(Codificacion3,AT1199)&lt;AO1199),1,COUNTIF(Codificacion3,AT1199))</f>
        <v>1</v>
      </c>
      <c r="AV1199" s="62" t="str">
        <f t="shared" si="14052"/>
        <v>No Seleccionada</v>
      </c>
      <c r="AW1199" s="53"/>
      <c r="AX1199" s="51" t="str">
        <f t="shared" si="14053"/>
        <v>ALI_45_SEG_7VERDADERO</v>
      </c>
      <c r="AY1199" s="51">
        <f t="shared" si="14034"/>
        <v>3</v>
      </c>
      <c r="AZ1199" s="64" t="b">
        <f t="shared" si="14054"/>
        <v>0</v>
      </c>
    </row>
    <row r="1200" spans="1:52" x14ac:dyDescent="0.2">
      <c r="A1200" s="50" t="b">
        <f t="shared" si="13997"/>
        <v>0</v>
      </c>
      <c r="B1200" s="51" t="s">
        <v>136</v>
      </c>
      <c r="C1200" s="52">
        <v>45</v>
      </c>
      <c r="D1200" s="52">
        <f t="shared" ref="D1200" si="14476">IF(ISERROR(VLOOKUP(E1200,Proveedores,2,FALSE)),"",VLOOKUP(E1200,Proveedores,2,FALSE))</f>
        <v>2088</v>
      </c>
      <c r="E1200" s="53" t="s">
        <v>137</v>
      </c>
      <c r="F1200" s="54">
        <v>188</v>
      </c>
      <c r="G1200" s="53" t="s">
        <v>56</v>
      </c>
      <c r="H1200" s="53" t="s">
        <v>67</v>
      </c>
      <c r="I1200" s="52">
        <v>8</v>
      </c>
      <c r="J1200" s="53" t="s">
        <v>58</v>
      </c>
      <c r="K1200" s="55">
        <v>44835</v>
      </c>
      <c r="L1200" s="56">
        <v>6654</v>
      </c>
      <c r="M1200" s="56">
        <v>8470</v>
      </c>
      <c r="N1200" s="56">
        <v>4000</v>
      </c>
      <c r="O1200" s="56">
        <v>435</v>
      </c>
      <c r="P1200" s="57">
        <v>589</v>
      </c>
      <c r="Q1200" s="58">
        <v>0.2149405772495756</v>
      </c>
      <c r="R1200" s="57">
        <v>462.4</v>
      </c>
      <c r="S1200" s="57">
        <v>785</v>
      </c>
      <c r="T1200" s="58">
        <v>0.21630573248407636</v>
      </c>
      <c r="U1200" s="57">
        <v>615.20000000000005</v>
      </c>
      <c r="V1200" s="57">
        <v>1176</v>
      </c>
      <c r="W1200" s="58">
        <v>0.21564625850340136</v>
      </c>
      <c r="X1200" s="57">
        <v>922.4</v>
      </c>
      <c r="Y1200" s="57">
        <v>1176</v>
      </c>
      <c r="Z1200" s="58">
        <v>0.21564625850340136</v>
      </c>
      <c r="AA1200" s="57">
        <v>922.4</v>
      </c>
      <c r="AB1200" s="57">
        <v>12378397.6</v>
      </c>
      <c r="AC1200" s="53" t="str">
        <f t="shared" si="14036"/>
        <v>Registro Valido</v>
      </c>
      <c r="AD1200" s="57">
        <f t="shared" ref="AD1200" si="14477">IF(OR(ISERROR(VLOOKUP(CONCATENATE("ALI_",$C1200,"_SEG_",$I1200,"_PROV_",$D1200),Catalogo_Precios,AD$8,FALSE)),L1200=0),0,VLOOKUP(CONCATENATE("ALI_",$C1200,"_SEG_",$I1200,"_PROV_",$D1200),Catalogo_Precios,AD$8,FALSE))</f>
        <v>589</v>
      </c>
      <c r="AE1200" s="57">
        <f t="shared" ref="AE1200" si="14478">IF(OR(ISERROR(VLOOKUP(CONCATENATE("ALI_",$C1200,"_SEG_",$I1200,"_PROV_",$D1200),Catalogo_Precios,AE$8,FALSE)),M1200=0),0,VLOOKUP(CONCATENATE("ALI_",$C1200,"_SEG_",$I1200,"_PROV_",$D1200),Catalogo_Precios,AE$8,FALSE))</f>
        <v>785</v>
      </c>
      <c r="AF1200" s="57">
        <f t="shared" ref="AF1200" si="14479">IF(OR(ISERROR(VLOOKUP(CONCATENATE("ALI_",$C1200,"_SEG_",$I1200,"_PROV_",$D1200),Catalogo_Precios,AF$8,FALSE)),N1200=0),0,VLOOKUP(CONCATENATE("ALI_",$C1200,"_SEG_",$I1200,"_PROV_",$D1200),Catalogo_Precios,AF$8,FALSE))</f>
        <v>1176</v>
      </c>
      <c r="AG1200" s="57">
        <f t="shared" ref="AG1200" si="14480">IF(OR(ISERROR(VLOOKUP(CONCATENATE("ALI_",$C1200,"_SEG_",$I1200,"_PROV_",$D1200),Catalogo_Precios,AG$8,FALSE)),O1200=0),0,VLOOKUP(CONCATENATE("ALI_",$C1200,"_SEG_",$I1200,"_PROV_",$D1200),Catalogo_Precios,AG$8,FALSE))</f>
        <v>1176</v>
      </c>
      <c r="AH1200" s="57">
        <f t="shared" ref="AH1200" si="14481">IF(OR(ISERROR(VLOOKUP(CONCATENATE("ALI_",$C1200,"_SEG_",$I1200,"_PROV_",$D1200),Catalogo_Precios,AH$8,FALSE)),L1200=0),0,VLOOKUP(CONCATENATE("ALI_",$C1200,"_SEG_",$I1200,"_PROV_",$D1200),Catalogo_Precios,AH$8,FALSE))</f>
        <v>578</v>
      </c>
      <c r="AI1200" s="57">
        <f t="shared" ref="AI1200" si="14482">IF(OR(ISERROR(VLOOKUP(CONCATENATE("ALI_",$C1200,"_SEG_",$I1200,"_PROV_",$D1200),Catalogo_Precios,AI$8,FALSE)),M1200=0),0,VLOOKUP(CONCATENATE("ALI_",$C1200,"_SEG_",$I1200,"_PROV_",$D1200),Catalogo_Precios,AI$8,FALSE))</f>
        <v>769</v>
      </c>
      <c r="AJ1200" s="57">
        <f t="shared" ref="AJ1200" si="14483">IF(OR(ISERROR(VLOOKUP(CONCATENATE("ALI_",$C1200,"_SEG_",$I1200,"_PROV_",$D1200),Catalogo_Precios,AJ$8,FALSE)),N1200=0),0,VLOOKUP(CONCATENATE("ALI_",$C1200,"_SEG_",$I1200,"_PROV_",$D1200),Catalogo_Precios,AJ$8,FALSE))</f>
        <v>1153</v>
      </c>
      <c r="AK1200" s="57">
        <f t="shared" ref="AK1200" si="14484">IF(OR(ISERROR(VLOOKUP(CONCATENATE("ALI_",$C1200,"_SEG_",$I1200,"_PROV_",$D1200),Catalogo_Precios,AK$8,FALSE)),O1200=0),0,VLOOKUP(CONCATENATE("ALI_",$C1200,"_SEG_",$I1200,"_PROV_",$D1200),Catalogo_Precios,AK$8,FALSE))</f>
        <v>1153</v>
      </c>
      <c r="AL1200" s="53"/>
      <c r="AM1200" s="59" t="str">
        <f t="shared" si="14045"/>
        <v>ALI_45_SEG_8</v>
      </c>
      <c r="AN1200" s="59" t="str">
        <f t="shared" si="14046"/>
        <v>ALI_45_SEG_8_VAL_12378397.6</v>
      </c>
      <c r="AO1200" s="60">
        <f t="shared" ref="AO1200" si="14485">IF(OR(AB1200="",AB1200=0),0,COUNTIF(Codificacion,AM1200))</f>
        <v>6</v>
      </c>
      <c r="AP1200" s="61">
        <f t="array" ref="AP1200">MIN(IF(Codificacion=AM1200,Total_Cotizacion,""))</f>
        <v>12378397.6</v>
      </c>
      <c r="AQ1200" s="62" t="b">
        <f t="shared" si="14048"/>
        <v>1</v>
      </c>
      <c r="AR1200" s="51" t="str">
        <f t="shared" ref="AR1200" si="14486">IF(COUNTIF(Codificacion2,CONCATENATE(AM1200,"_VAL_",AB1200))&gt;1,"Empate","")</f>
        <v>Empate</v>
      </c>
      <c r="AS1200" s="63" t="str">
        <f t="shared" si="14402"/>
        <v/>
      </c>
      <c r="AT1200" s="59" t="str">
        <f t="shared" si="14050"/>
        <v>ALI_45_SEG_8_</v>
      </c>
      <c r="AU1200" s="63">
        <f t="shared" ref="AU1200" si="14487">IF(AND(COUNTIF(Codificacion3,AT1200)&lt;AO1200),1,COUNTIF(Codificacion3,AT1200))</f>
        <v>1</v>
      </c>
      <c r="AV1200" s="62" t="str">
        <f t="shared" si="14052"/>
        <v>No Seleccionada</v>
      </c>
      <c r="AW1200" s="53"/>
      <c r="AX1200" s="51" t="str">
        <f t="shared" si="14053"/>
        <v>ALI_45_SEG_8VERDADERO</v>
      </c>
      <c r="AY1200" s="51">
        <f t="shared" si="14034"/>
        <v>3</v>
      </c>
      <c r="AZ1200" s="64" t="b">
        <f t="shared" si="14054"/>
        <v>0</v>
      </c>
    </row>
    <row r="1201" spans="1:52" x14ac:dyDescent="0.2">
      <c r="A1201" s="50" t="b">
        <f t="shared" si="13997"/>
        <v>0</v>
      </c>
      <c r="B1201" s="51" t="s">
        <v>136</v>
      </c>
      <c r="C1201" s="52">
        <v>45</v>
      </c>
      <c r="D1201" s="52">
        <f t="shared" ref="D1201" si="14488">IF(ISERROR(VLOOKUP(E1201,Proveedores,2,FALSE)),"",VLOOKUP(E1201,Proveedores,2,FALSE))</f>
        <v>2088</v>
      </c>
      <c r="E1201" s="53" t="s">
        <v>137</v>
      </c>
      <c r="F1201" s="54">
        <v>189</v>
      </c>
      <c r="G1201" s="53" t="s">
        <v>56</v>
      </c>
      <c r="H1201" s="53" t="s">
        <v>67</v>
      </c>
      <c r="I1201" s="52">
        <v>9</v>
      </c>
      <c r="J1201" s="53" t="s">
        <v>58</v>
      </c>
      <c r="K1201" s="55">
        <v>44835</v>
      </c>
      <c r="L1201" s="56">
        <v>6724</v>
      </c>
      <c r="M1201" s="56">
        <v>8560</v>
      </c>
      <c r="N1201" s="56">
        <v>4041</v>
      </c>
      <c r="O1201" s="56">
        <v>439</v>
      </c>
      <c r="P1201" s="57">
        <v>589</v>
      </c>
      <c r="Q1201" s="58">
        <v>0.2149405772495756</v>
      </c>
      <c r="R1201" s="57">
        <v>462.4</v>
      </c>
      <c r="S1201" s="57">
        <v>785</v>
      </c>
      <c r="T1201" s="58">
        <v>0.21630573248407636</v>
      </c>
      <c r="U1201" s="57">
        <v>615.20000000000005</v>
      </c>
      <c r="V1201" s="57">
        <v>1176</v>
      </c>
      <c r="W1201" s="58">
        <v>0.21564625850340136</v>
      </c>
      <c r="X1201" s="57">
        <v>922.4</v>
      </c>
      <c r="Y1201" s="57">
        <v>1176</v>
      </c>
      <c r="Z1201" s="58">
        <v>0.21564625850340136</v>
      </c>
      <c r="AA1201" s="57">
        <v>922.4</v>
      </c>
      <c r="AB1201" s="57">
        <v>12507641.6</v>
      </c>
      <c r="AC1201" s="53" t="str">
        <f t="shared" si="14036"/>
        <v>Registro Valido</v>
      </c>
      <c r="AD1201" s="57">
        <f t="shared" ref="AD1201" si="14489">IF(OR(ISERROR(VLOOKUP(CONCATENATE("ALI_",$C1201,"_SEG_",$I1201,"_PROV_",$D1201),Catalogo_Precios,AD$8,FALSE)),L1201=0),0,VLOOKUP(CONCATENATE("ALI_",$C1201,"_SEG_",$I1201,"_PROV_",$D1201),Catalogo_Precios,AD$8,FALSE))</f>
        <v>589</v>
      </c>
      <c r="AE1201" s="57">
        <f t="shared" ref="AE1201" si="14490">IF(OR(ISERROR(VLOOKUP(CONCATENATE("ALI_",$C1201,"_SEG_",$I1201,"_PROV_",$D1201),Catalogo_Precios,AE$8,FALSE)),M1201=0),0,VLOOKUP(CONCATENATE("ALI_",$C1201,"_SEG_",$I1201,"_PROV_",$D1201),Catalogo_Precios,AE$8,FALSE))</f>
        <v>785</v>
      </c>
      <c r="AF1201" s="57">
        <f t="shared" ref="AF1201" si="14491">IF(OR(ISERROR(VLOOKUP(CONCATENATE("ALI_",$C1201,"_SEG_",$I1201,"_PROV_",$D1201),Catalogo_Precios,AF$8,FALSE)),N1201=0),0,VLOOKUP(CONCATENATE("ALI_",$C1201,"_SEG_",$I1201,"_PROV_",$D1201),Catalogo_Precios,AF$8,FALSE))</f>
        <v>1176</v>
      </c>
      <c r="AG1201" s="57">
        <f t="shared" ref="AG1201" si="14492">IF(OR(ISERROR(VLOOKUP(CONCATENATE("ALI_",$C1201,"_SEG_",$I1201,"_PROV_",$D1201),Catalogo_Precios,AG$8,FALSE)),O1201=0),0,VLOOKUP(CONCATENATE("ALI_",$C1201,"_SEG_",$I1201,"_PROV_",$D1201),Catalogo_Precios,AG$8,FALSE))</f>
        <v>1176</v>
      </c>
      <c r="AH1201" s="57">
        <f t="shared" ref="AH1201" si="14493">IF(OR(ISERROR(VLOOKUP(CONCATENATE("ALI_",$C1201,"_SEG_",$I1201,"_PROV_",$D1201),Catalogo_Precios,AH$8,FALSE)),L1201=0),0,VLOOKUP(CONCATENATE("ALI_",$C1201,"_SEG_",$I1201,"_PROV_",$D1201),Catalogo_Precios,AH$8,FALSE))</f>
        <v>578</v>
      </c>
      <c r="AI1201" s="57">
        <f t="shared" ref="AI1201" si="14494">IF(OR(ISERROR(VLOOKUP(CONCATENATE("ALI_",$C1201,"_SEG_",$I1201,"_PROV_",$D1201),Catalogo_Precios,AI$8,FALSE)),M1201=0),0,VLOOKUP(CONCATENATE("ALI_",$C1201,"_SEG_",$I1201,"_PROV_",$D1201),Catalogo_Precios,AI$8,FALSE))</f>
        <v>769</v>
      </c>
      <c r="AJ1201" s="57">
        <f t="shared" ref="AJ1201" si="14495">IF(OR(ISERROR(VLOOKUP(CONCATENATE("ALI_",$C1201,"_SEG_",$I1201,"_PROV_",$D1201),Catalogo_Precios,AJ$8,FALSE)),N1201=0),0,VLOOKUP(CONCATENATE("ALI_",$C1201,"_SEG_",$I1201,"_PROV_",$D1201),Catalogo_Precios,AJ$8,FALSE))</f>
        <v>1153</v>
      </c>
      <c r="AK1201" s="57">
        <f t="shared" ref="AK1201" si="14496">IF(OR(ISERROR(VLOOKUP(CONCATENATE("ALI_",$C1201,"_SEG_",$I1201,"_PROV_",$D1201),Catalogo_Precios,AK$8,FALSE)),O1201=0),0,VLOOKUP(CONCATENATE("ALI_",$C1201,"_SEG_",$I1201,"_PROV_",$D1201),Catalogo_Precios,AK$8,FALSE))</f>
        <v>1153</v>
      </c>
      <c r="AL1201" s="53"/>
      <c r="AM1201" s="59" t="str">
        <f t="shared" si="14045"/>
        <v>ALI_45_SEG_9</v>
      </c>
      <c r="AN1201" s="59" t="str">
        <f t="shared" si="14046"/>
        <v>ALI_45_SEG_9_VAL_12507641.6</v>
      </c>
      <c r="AO1201" s="60">
        <f t="shared" ref="AO1201" si="14497">IF(OR(AB1201="",AB1201=0),0,COUNTIF(Codificacion,AM1201))</f>
        <v>6</v>
      </c>
      <c r="AP1201" s="61">
        <f t="array" ref="AP1201">MIN(IF(Codificacion=AM1201,Total_Cotizacion,""))</f>
        <v>12507641.6</v>
      </c>
      <c r="AQ1201" s="62" t="b">
        <f t="shared" si="14048"/>
        <v>1</v>
      </c>
      <c r="AR1201" s="51" t="str">
        <f t="shared" ref="AR1201" si="14498">IF(COUNTIF(Codificacion2,CONCATENATE(AM1201,"_VAL_",AB1201))&gt;1,"Empate","")</f>
        <v>Empate</v>
      </c>
      <c r="AS1201" s="63" t="str">
        <f t="shared" si="14402"/>
        <v/>
      </c>
      <c r="AT1201" s="59" t="str">
        <f t="shared" si="14050"/>
        <v>ALI_45_SEG_9_</v>
      </c>
      <c r="AU1201" s="63">
        <f t="shared" ref="AU1201" si="14499">IF(AND(COUNTIF(Codificacion3,AT1201)&lt;AO1201),1,COUNTIF(Codificacion3,AT1201))</f>
        <v>1</v>
      </c>
      <c r="AV1201" s="62" t="str">
        <f t="shared" si="14052"/>
        <v>No Seleccionada</v>
      </c>
      <c r="AW1201" s="53"/>
      <c r="AX1201" s="51" t="str">
        <f t="shared" si="14053"/>
        <v>ALI_45_SEG_9VERDADERO</v>
      </c>
      <c r="AY1201" s="51">
        <f t="shared" si="14034"/>
        <v>3</v>
      </c>
      <c r="AZ1201" s="64" t="b">
        <f t="shared" si="14054"/>
        <v>0</v>
      </c>
    </row>
    <row r="1202" spans="1:52" x14ac:dyDescent="0.2">
      <c r="A1202" s="50" t="b">
        <f t="shared" si="13997"/>
        <v>0</v>
      </c>
      <c r="B1202" s="51" t="s">
        <v>136</v>
      </c>
      <c r="C1202" s="52">
        <v>45</v>
      </c>
      <c r="D1202" s="52">
        <f t="shared" ref="D1202" si="14500">IF(ISERROR(VLOOKUP(E1202,Proveedores,2,FALSE)),"",VLOOKUP(E1202,Proveedores,2,FALSE))</f>
        <v>2088</v>
      </c>
      <c r="E1202" s="53" t="s">
        <v>137</v>
      </c>
      <c r="F1202" s="54">
        <v>190</v>
      </c>
      <c r="G1202" s="53" t="s">
        <v>56</v>
      </c>
      <c r="H1202" s="53" t="s">
        <v>67</v>
      </c>
      <c r="I1202" s="52">
        <v>10</v>
      </c>
      <c r="J1202" s="53" t="s">
        <v>58</v>
      </c>
      <c r="K1202" s="55">
        <v>44835</v>
      </c>
      <c r="L1202" s="56">
        <v>6734</v>
      </c>
      <c r="M1202" s="56">
        <v>8574</v>
      </c>
      <c r="N1202" s="56">
        <v>4048</v>
      </c>
      <c r="O1202" s="56">
        <v>440</v>
      </c>
      <c r="P1202" s="57">
        <v>589</v>
      </c>
      <c r="Q1202" s="58">
        <v>0.2149405772495756</v>
      </c>
      <c r="R1202" s="57">
        <v>462.4</v>
      </c>
      <c r="S1202" s="57">
        <v>785</v>
      </c>
      <c r="T1202" s="58">
        <v>0.21630573248407636</v>
      </c>
      <c r="U1202" s="57">
        <v>615.20000000000005</v>
      </c>
      <c r="V1202" s="57">
        <v>1176</v>
      </c>
      <c r="W1202" s="58">
        <v>0.21564625850340136</v>
      </c>
      <c r="X1202" s="57">
        <v>922.4</v>
      </c>
      <c r="Y1202" s="57">
        <v>1176</v>
      </c>
      <c r="Z1202" s="58">
        <v>0.21564625850340136</v>
      </c>
      <c r="AA1202" s="57">
        <v>922.4</v>
      </c>
      <c r="AB1202" s="57">
        <v>12528257.6</v>
      </c>
      <c r="AC1202" s="53" t="str">
        <f t="shared" si="14036"/>
        <v>Registro Valido</v>
      </c>
      <c r="AD1202" s="57">
        <f t="shared" ref="AD1202" si="14501">IF(OR(ISERROR(VLOOKUP(CONCATENATE("ALI_",$C1202,"_SEG_",$I1202,"_PROV_",$D1202),Catalogo_Precios,AD$8,FALSE)),L1202=0),0,VLOOKUP(CONCATENATE("ALI_",$C1202,"_SEG_",$I1202,"_PROV_",$D1202),Catalogo_Precios,AD$8,FALSE))</f>
        <v>589</v>
      </c>
      <c r="AE1202" s="57">
        <f t="shared" ref="AE1202" si="14502">IF(OR(ISERROR(VLOOKUP(CONCATENATE("ALI_",$C1202,"_SEG_",$I1202,"_PROV_",$D1202),Catalogo_Precios,AE$8,FALSE)),M1202=0),0,VLOOKUP(CONCATENATE("ALI_",$C1202,"_SEG_",$I1202,"_PROV_",$D1202),Catalogo_Precios,AE$8,FALSE))</f>
        <v>785</v>
      </c>
      <c r="AF1202" s="57">
        <f t="shared" ref="AF1202" si="14503">IF(OR(ISERROR(VLOOKUP(CONCATENATE("ALI_",$C1202,"_SEG_",$I1202,"_PROV_",$D1202),Catalogo_Precios,AF$8,FALSE)),N1202=0),0,VLOOKUP(CONCATENATE("ALI_",$C1202,"_SEG_",$I1202,"_PROV_",$D1202),Catalogo_Precios,AF$8,FALSE))</f>
        <v>1176</v>
      </c>
      <c r="AG1202" s="57">
        <f t="shared" ref="AG1202" si="14504">IF(OR(ISERROR(VLOOKUP(CONCATENATE("ALI_",$C1202,"_SEG_",$I1202,"_PROV_",$D1202),Catalogo_Precios,AG$8,FALSE)),O1202=0),0,VLOOKUP(CONCATENATE("ALI_",$C1202,"_SEG_",$I1202,"_PROV_",$D1202),Catalogo_Precios,AG$8,FALSE))</f>
        <v>1176</v>
      </c>
      <c r="AH1202" s="57">
        <f t="shared" ref="AH1202" si="14505">IF(OR(ISERROR(VLOOKUP(CONCATENATE("ALI_",$C1202,"_SEG_",$I1202,"_PROV_",$D1202),Catalogo_Precios,AH$8,FALSE)),L1202=0),0,VLOOKUP(CONCATENATE("ALI_",$C1202,"_SEG_",$I1202,"_PROV_",$D1202),Catalogo_Precios,AH$8,FALSE))</f>
        <v>578</v>
      </c>
      <c r="AI1202" s="57">
        <f t="shared" ref="AI1202" si="14506">IF(OR(ISERROR(VLOOKUP(CONCATENATE("ALI_",$C1202,"_SEG_",$I1202,"_PROV_",$D1202),Catalogo_Precios,AI$8,FALSE)),M1202=0),0,VLOOKUP(CONCATENATE("ALI_",$C1202,"_SEG_",$I1202,"_PROV_",$D1202),Catalogo_Precios,AI$8,FALSE))</f>
        <v>769</v>
      </c>
      <c r="AJ1202" s="57">
        <f t="shared" ref="AJ1202" si="14507">IF(OR(ISERROR(VLOOKUP(CONCATENATE("ALI_",$C1202,"_SEG_",$I1202,"_PROV_",$D1202),Catalogo_Precios,AJ$8,FALSE)),N1202=0),0,VLOOKUP(CONCATENATE("ALI_",$C1202,"_SEG_",$I1202,"_PROV_",$D1202),Catalogo_Precios,AJ$8,FALSE))</f>
        <v>1153</v>
      </c>
      <c r="AK1202" s="57">
        <f t="shared" ref="AK1202" si="14508">IF(OR(ISERROR(VLOOKUP(CONCATENATE("ALI_",$C1202,"_SEG_",$I1202,"_PROV_",$D1202),Catalogo_Precios,AK$8,FALSE)),O1202=0),0,VLOOKUP(CONCATENATE("ALI_",$C1202,"_SEG_",$I1202,"_PROV_",$D1202),Catalogo_Precios,AK$8,FALSE))</f>
        <v>1153</v>
      </c>
      <c r="AL1202" s="53"/>
      <c r="AM1202" s="59" t="str">
        <f t="shared" si="14045"/>
        <v>ALI_45_SEG_10</v>
      </c>
      <c r="AN1202" s="59" t="str">
        <f t="shared" si="14046"/>
        <v>ALI_45_SEG_10_VAL_12528257.6</v>
      </c>
      <c r="AO1202" s="60">
        <f t="shared" ref="AO1202" si="14509">IF(OR(AB1202="",AB1202=0),0,COUNTIF(Codificacion,AM1202))</f>
        <v>5</v>
      </c>
      <c r="AP1202" s="61">
        <f t="array" ref="AP1202">MIN(IF(Codificacion=AM1202,Total_Cotizacion,""))</f>
        <v>12528257.6</v>
      </c>
      <c r="AQ1202" s="62" t="b">
        <f t="shared" si="14048"/>
        <v>1</v>
      </c>
      <c r="AR1202" s="51" t="str">
        <f t="shared" ref="AR1202" si="14510">IF(COUNTIF(Codificacion2,CONCATENATE(AM1202,"_VAL_",AB1202))&gt;1,"Empate","")</f>
        <v>Empate</v>
      </c>
      <c r="AS1202" s="63" t="str">
        <f t="shared" si="14402"/>
        <v/>
      </c>
      <c r="AT1202" s="59" t="str">
        <f t="shared" si="14050"/>
        <v>ALI_45_SEG_10_</v>
      </c>
      <c r="AU1202" s="63">
        <f t="shared" ref="AU1202" si="14511">IF(AND(COUNTIF(Codificacion3,AT1202)&lt;AO1202),1,COUNTIF(Codificacion3,AT1202))</f>
        <v>1</v>
      </c>
      <c r="AV1202" s="62" t="str">
        <f t="shared" si="14052"/>
        <v>No Seleccionada</v>
      </c>
      <c r="AW1202" s="53"/>
      <c r="AX1202" s="51" t="str">
        <f t="shared" si="14053"/>
        <v>ALI_45_SEG_10VERDADERO</v>
      </c>
      <c r="AY1202" s="51">
        <f t="shared" si="14034"/>
        <v>2</v>
      </c>
      <c r="AZ1202" s="64" t="b">
        <f t="shared" si="14054"/>
        <v>0</v>
      </c>
    </row>
    <row r="1203" spans="1:52" x14ac:dyDescent="0.2">
      <c r="A1203" s="50" t="b">
        <f t="shared" si="13997"/>
        <v>0</v>
      </c>
      <c r="B1203" s="51" t="s">
        <v>136</v>
      </c>
      <c r="C1203" s="52">
        <v>45</v>
      </c>
      <c r="D1203" s="52">
        <f t="shared" ref="D1203" si="14512">IF(ISERROR(VLOOKUP(E1203,Proveedores,2,FALSE)),"",VLOOKUP(E1203,Proveedores,2,FALSE))</f>
        <v>2088</v>
      </c>
      <c r="E1203" s="53" t="s">
        <v>137</v>
      </c>
      <c r="F1203" s="54">
        <v>191</v>
      </c>
      <c r="G1203" s="53" t="s">
        <v>56</v>
      </c>
      <c r="H1203" s="53" t="s">
        <v>67</v>
      </c>
      <c r="I1203" s="52">
        <v>11</v>
      </c>
      <c r="J1203" s="53" t="s">
        <v>58</v>
      </c>
      <c r="K1203" s="55">
        <v>44835</v>
      </c>
      <c r="L1203" s="56">
        <v>6632</v>
      </c>
      <c r="M1203" s="56">
        <v>8443</v>
      </c>
      <c r="N1203" s="56">
        <v>3986</v>
      </c>
      <c r="O1203" s="56">
        <v>433</v>
      </c>
      <c r="P1203" s="57">
        <v>589</v>
      </c>
      <c r="Q1203" s="58">
        <v>0.2149405772495756</v>
      </c>
      <c r="R1203" s="57">
        <v>462.4</v>
      </c>
      <c r="S1203" s="57">
        <v>785</v>
      </c>
      <c r="T1203" s="58">
        <v>0.21630573248407636</v>
      </c>
      <c r="U1203" s="57">
        <v>615.20000000000005</v>
      </c>
      <c r="V1203" s="57">
        <v>1176</v>
      </c>
      <c r="W1203" s="58">
        <v>0.21564625850340136</v>
      </c>
      <c r="X1203" s="57">
        <v>922.4</v>
      </c>
      <c r="Y1203" s="57">
        <v>1176</v>
      </c>
      <c r="Z1203" s="58">
        <v>0.21564625850340136</v>
      </c>
      <c r="AA1203" s="57">
        <v>922.4</v>
      </c>
      <c r="AB1203" s="57">
        <v>12336856</v>
      </c>
      <c r="AC1203" s="53" t="str">
        <f t="shared" si="14036"/>
        <v>Registro Valido</v>
      </c>
      <c r="AD1203" s="57">
        <f t="shared" ref="AD1203" si="14513">IF(OR(ISERROR(VLOOKUP(CONCATENATE("ALI_",$C1203,"_SEG_",$I1203,"_PROV_",$D1203),Catalogo_Precios,AD$8,FALSE)),L1203=0),0,VLOOKUP(CONCATENATE("ALI_",$C1203,"_SEG_",$I1203,"_PROV_",$D1203),Catalogo_Precios,AD$8,FALSE))</f>
        <v>589</v>
      </c>
      <c r="AE1203" s="57">
        <f t="shared" ref="AE1203" si="14514">IF(OR(ISERROR(VLOOKUP(CONCATENATE("ALI_",$C1203,"_SEG_",$I1203,"_PROV_",$D1203),Catalogo_Precios,AE$8,FALSE)),M1203=0),0,VLOOKUP(CONCATENATE("ALI_",$C1203,"_SEG_",$I1203,"_PROV_",$D1203),Catalogo_Precios,AE$8,FALSE))</f>
        <v>785</v>
      </c>
      <c r="AF1203" s="57">
        <f t="shared" ref="AF1203" si="14515">IF(OR(ISERROR(VLOOKUP(CONCATENATE("ALI_",$C1203,"_SEG_",$I1203,"_PROV_",$D1203),Catalogo_Precios,AF$8,FALSE)),N1203=0),0,VLOOKUP(CONCATENATE("ALI_",$C1203,"_SEG_",$I1203,"_PROV_",$D1203),Catalogo_Precios,AF$8,FALSE))</f>
        <v>1176</v>
      </c>
      <c r="AG1203" s="57">
        <f t="shared" ref="AG1203" si="14516">IF(OR(ISERROR(VLOOKUP(CONCATENATE("ALI_",$C1203,"_SEG_",$I1203,"_PROV_",$D1203),Catalogo_Precios,AG$8,FALSE)),O1203=0),0,VLOOKUP(CONCATENATE("ALI_",$C1203,"_SEG_",$I1203,"_PROV_",$D1203),Catalogo_Precios,AG$8,FALSE))</f>
        <v>1176</v>
      </c>
      <c r="AH1203" s="57">
        <f t="shared" ref="AH1203" si="14517">IF(OR(ISERROR(VLOOKUP(CONCATENATE("ALI_",$C1203,"_SEG_",$I1203,"_PROV_",$D1203),Catalogo_Precios,AH$8,FALSE)),L1203=0),0,VLOOKUP(CONCATENATE("ALI_",$C1203,"_SEG_",$I1203,"_PROV_",$D1203),Catalogo_Precios,AH$8,FALSE))</f>
        <v>578</v>
      </c>
      <c r="AI1203" s="57">
        <f t="shared" ref="AI1203" si="14518">IF(OR(ISERROR(VLOOKUP(CONCATENATE("ALI_",$C1203,"_SEG_",$I1203,"_PROV_",$D1203),Catalogo_Precios,AI$8,FALSE)),M1203=0),0,VLOOKUP(CONCATENATE("ALI_",$C1203,"_SEG_",$I1203,"_PROV_",$D1203),Catalogo_Precios,AI$8,FALSE))</f>
        <v>769</v>
      </c>
      <c r="AJ1203" s="57">
        <f t="shared" ref="AJ1203" si="14519">IF(OR(ISERROR(VLOOKUP(CONCATENATE("ALI_",$C1203,"_SEG_",$I1203,"_PROV_",$D1203),Catalogo_Precios,AJ$8,FALSE)),N1203=0),0,VLOOKUP(CONCATENATE("ALI_",$C1203,"_SEG_",$I1203,"_PROV_",$D1203),Catalogo_Precios,AJ$8,FALSE))</f>
        <v>1153</v>
      </c>
      <c r="AK1203" s="57">
        <f t="shared" ref="AK1203" si="14520">IF(OR(ISERROR(VLOOKUP(CONCATENATE("ALI_",$C1203,"_SEG_",$I1203,"_PROV_",$D1203),Catalogo_Precios,AK$8,FALSE)),O1203=0),0,VLOOKUP(CONCATENATE("ALI_",$C1203,"_SEG_",$I1203,"_PROV_",$D1203),Catalogo_Precios,AK$8,FALSE))</f>
        <v>1153</v>
      </c>
      <c r="AL1203" s="53"/>
      <c r="AM1203" s="59" t="str">
        <f t="shared" si="14045"/>
        <v>ALI_45_SEG_11</v>
      </c>
      <c r="AN1203" s="59" t="str">
        <f t="shared" si="14046"/>
        <v>ALI_45_SEG_11_VAL_12336856</v>
      </c>
      <c r="AO1203" s="60">
        <f t="shared" ref="AO1203" si="14521">IF(OR(AB1203="",AB1203=0),0,COUNTIF(Codificacion,AM1203))</f>
        <v>5</v>
      </c>
      <c r="AP1203" s="61">
        <f t="array" ref="AP1203">MIN(IF(Codificacion=AM1203,Total_Cotizacion,""))</f>
        <v>12336856</v>
      </c>
      <c r="AQ1203" s="62" t="b">
        <f t="shared" si="14048"/>
        <v>1</v>
      </c>
      <c r="AR1203" s="51" t="str">
        <f t="shared" ref="AR1203" si="14522">IF(COUNTIF(Codificacion2,CONCATENATE(AM1203,"_VAL_",AB1203))&gt;1,"Empate","")</f>
        <v>Empate</v>
      </c>
      <c r="AS1203" s="63" t="str">
        <f t="shared" si="14402"/>
        <v/>
      </c>
      <c r="AT1203" s="59" t="str">
        <f t="shared" si="14050"/>
        <v>ALI_45_SEG_11_</v>
      </c>
      <c r="AU1203" s="63">
        <f t="shared" ref="AU1203" si="14523">IF(AND(COUNTIF(Codificacion3,AT1203)&lt;AO1203),1,COUNTIF(Codificacion3,AT1203))</f>
        <v>1</v>
      </c>
      <c r="AV1203" s="62" t="str">
        <f t="shared" si="14052"/>
        <v>No Seleccionada</v>
      </c>
      <c r="AW1203" s="53"/>
      <c r="AX1203" s="51" t="str">
        <f t="shared" si="14053"/>
        <v>ALI_45_SEG_11VERDADERO</v>
      </c>
      <c r="AY1203" s="51">
        <f t="shared" si="14034"/>
        <v>2</v>
      </c>
      <c r="AZ1203" s="64" t="b">
        <f t="shared" si="14054"/>
        <v>0</v>
      </c>
    </row>
    <row r="1204" spans="1:52" x14ac:dyDescent="0.2">
      <c r="A1204" s="50" t="b">
        <f t="shared" si="13997"/>
        <v>0</v>
      </c>
      <c r="B1204" s="51" t="s">
        <v>136</v>
      </c>
      <c r="C1204" s="52">
        <v>120</v>
      </c>
      <c r="D1204" s="52">
        <f t="shared" ref="D1204" si="14524">IF(ISERROR(VLOOKUP(E1204,Proveedores,2,FALSE)),"",VLOOKUP(E1204,Proveedores,2,FALSE))</f>
        <v>2088</v>
      </c>
      <c r="E1204" s="53" t="s">
        <v>137</v>
      </c>
      <c r="F1204" s="54">
        <v>282</v>
      </c>
      <c r="G1204" s="53" t="s">
        <v>56</v>
      </c>
      <c r="H1204" s="53" t="s">
        <v>69</v>
      </c>
      <c r="I1204" s="52">
        <v>1</v>
      </c>
      <c r="J1204" s="53" t="s">
        <v>58</v>
      </c>
      <c r="K1204" s="55">
        <v>44835</v>
      </c>
      <c r="L1204" s="56">
        <v>6888</v>
      </c>
      <c r="M1204" s="56">
        <v>7856</v>
      </c>
      <c r="N1204" s="56">
        <v>4586</v>
      </c>
      <c r="O1204" s="56">
        <v>270</v>
      </c>
      <c r="P1204" s="57">
        <v>522</v>
      </c>
      <c r="Q1204" s="58">
        <v>0</v>
      </c>
      <c r="R1204" s="57">
        <v>522</v>
      </c>
      <c r="S1204" s="57">
        <v>695</v>
      </c>
      <c r="T1204" s="58">
        <v>0</v>
      </c>
      <c r="U1204" s="57">
        <v>695</v>
      </c>
      <c r="V1204" s="57">
        <v>868</v>
      </c>
      <c r="W1204" s="58">
        <v>0</v>
      </c>
      <c r="X1204" s="57">
        <v>868</v>
      </c>
      <c r="Y1204" s="57">
        <v>868</v>
      </c>
      <c r="Z1204" s="58">
        <v>0</v>
      </c>
      <c r="AA1204" s="57">
        <v>868</v>
      </c>
      <c r="AB1204" s="57">
        <v>13270464</v>
      </c>
      <c r="AC1204" s="53" t="str">
        <f t="shared" si="14036"/>
        <v>Registro Valido</v>
      </c>
      <c r="AD1204" s="57">
        <f t="shared" ref="AD1204" si="14525">IF(OR(ISERROR(VLOOKUP(CONCATENATE("ALI_",$C1204,"_SEG_",$I1204,"_PROV_",$D1204),Catalogo_Precios,AD$8,FALSE)),L1204=0),0,VLOOKUP(CONCATENATE("ALI_",$C1204,"_SEG_",$I1204,"_PROV_",$D1204),Catalogo_Precios,AD$8,FALSE))</f>
        <v>522</v>
      </c>
      <c r="AE1204" s="57">
        <f t="shared" ref="AE1204" si="14526">IF(OR(ISERROR(VLOOKUP(CONCATENATE("ALI_",$C1204,"_SEG_",$I1204,"_PROV_",$D1204),Catalogo_Precios,AE$8,FALSE)),M1204=0),0,VLOOKUP(CONCATENATE("ALI_",$C1204,"_SEG_",$I1204,"_PROV_",$D1204),Catalogo_Precios,AE$8,FALSE))</f>
        <v>695</v>
      </c>
      <c r="AF1204" s="57">
        <f t="shared" ref="AF1204" si="14527">IF(OR(ISERROR(VLOOKUP(CONCATENATE("ALI_",$C1204,"_SEG_",$I1204,"_PROV_",$D1204),Catalogo_Precios,AF$8,FALSE)),N1204=0),0,VLOOKUP(CONCATENATE("ALI_",$C1204,"_SEG_",$I1204,"_PROV_",$D1204),Catalogo_Precios,AF$8,FALSE))</f>
        <v>868</v>
      </c>
      <c r="AG1204" s="57">
        <f t="shared" ref="AG1204" si="14528">IF(OR(ISERROR(VLOOKUP(CONCATENATE("ALI_",$C1204,"_SEG_",$I1204,"_PROV_",$D1204),Catalogo_Precios,AG$8,FALSE)),O1204=0),0,VLOOKUP(CONCATENATE("ALI_",$C1204,"_SEG_",$I1204,"_PROV_",$D1204),Catalogo_Precios,AG$8,FALSE))</f>
        <v>868</v>
      </c>
      <c r="AH1204" s="57">
        <f t="shared" ref="AH1204" si="14529">IF(OR(ISERROR(VLOOKUP(CONCATENATE("ALI_",$C1204,"_SEG_",$I1204,"_PROV_",$D1204),Catalogo_Precios,AH$8,FALSE)),L1204=0),0,VLOOKUP(CONCATENATE("ALI_",$C1204,"_SEG_",$I1204,"_PROV_",$D1204),Catalogo_Precios,AH$8,FALSE))</f>
        <v>512</v>
      </c>
      <c r="AI1204" s="57">
        <f t="shared" ref="AI1204" si="14530">IF(OR(ISERROR(VLOOKUP(CONCATENATE("ALI_",$C1204,"_SEG_",$I1204,"_PROV_",$D1204),Catalogo_Precios,AI$8,FALSE)),M1204=0),0,VLOOKUP(CONCATENATE("ALI_",$C1204,"_SEG_",$I1204,"_PROV_",$D1204),Catalogo_Precios,AI$8,FALSE))</f>
        <v>681</v>
      </c>
      <c r="AJ1204" s="57">
        <f t="shared" ref="AJ1204" si="14531">IF(OR(ISERROR(VLOOKUP(CONCATENATE("ALI_",$C1204,"_SEG_",$I1204,"_PROV_",$D1204),Catalogo_Precios,AJ$8,FALSE)),N1204=0),0,VLOOKUP(CONCATENATE("ALI_",$C1204,"_SEG_",$I1204,"_PROV_",$D1204),Catalogo_Precios,AJ$8,FALSE))</f>
        <v>851</v>
      </c>
      <c r="AK1204" s="57">
        <f t="shared" ref="AK1204" si="14532">IF(OR(ISERROR(VLOOKUP(CONCATENATE("ALI_",$C1204,"_SEG_",$I1204,"_PROV_",$D1204),Catalogo_Precios,AK$8,FALSE)),O1204=0),0,VLOOKUP(CONCATENATE("ALI_",$C1204,"_SEG_",$I1204,"_PROV_",$D1204),Catalogo_Precios,AK$8,FALSE))</f>
        <v>851</v>
      </c>
      <c r="AL1204" s="53"/>
      <c r="AM1204" s="59" t="str">
        <f t="shared" si="14045"/>
        <v>ALI_120_SEG_1</v>
      </c>
      <c r="AN1204" s="59" t="str">
        <f t="shared" si="14046"/>
        <v>ALI_120_SEG_1_VAL_13270464</v>
      </c>
      <c r="AO1204" s="60">
        <f t="shared" ref="AO1204" si="14533">IF(OR(AB1204="",AB1204=0),0,COUNTIF(Codificacion,AM1204))</f>
        <v>6</v>
      </c>
      <c r="AP1204" s="61">
        <f t="array" ref="AP1204">MIN(IF(Codificacion=AM1204,Total_Cotizacion,""))</f>
        <v>10921424.640000001</v>
      </c>
      <c r="AQ1204" s="62" t="b">
        <f t="shared" si="14048"/>
        <v>0</v>
      </c>
      <c r="AR1204" s="51" t="str">
        <f t="shared" ref="AR1204" si="14534">IF(COUNTIF(Codificacion2,CONCATENATE(AM1204,"_VAL_",AB1204))&gt;1,"Empate","")</f>
        <v/>
      </c>
      <c r="AS1204" s="63" t="str">
        <f t="shared" si="14402"/>
        <v/>
      </c>
      <c r="AT1204" s="59" t="str">
        <f t="shared" si="14050"/>
        <v>ALI_120_SEG_1_</v>
      </c>
      <c r="AU1204" s="63">
        <f t="shared" ref="AU1204" si="14535">IF(AND(COUNTIF(Codificacion3,AT1204)&lt;AO1204),1,COUNTIF(Codificacion3,AT1204))</f>
        <v>1</v>
      </c>
      <c r="AV1204" s="62" t="str">
        <f t="shared" si="14052"/>
        <v>No Seleccionada</v>
      </c>
      <c r="AW1204" s="53"/>
      <c r="AX1204" s="51" t="str">
        <f t="shared" si="14053"/>
        <v>ALI_120_SEG_1FALSO</v>
      </c>
      <c r="AY1204" s="51">
        <f t="shared" si="14034"/>
        <v>5</v>
      </c>
      <c r="AZ1204" s="64" t="b">
        <f t="shared" si="14054"/>
        <v>0</v>
      </c>
    </row>
    <row r="1205" spans="1:52" x14ac:dyDescent="0.2">
      <c r="A1205" s="50" t="b">
        <f t="shared" si="13997"/>
        <v>0</v>
      </c>
      <c r="B1205" s="51" t="s">
        <v>136</v>
      </c>
      <c r="C1205" s="52">
        <v>120</v>
      </c>
      <c r="D1205" s="52">
        <f t="shared" ref="D1205" si="14536">IF(ISERROR(VLOOKUP(E1205,Proveedores,2,FALSE)),"",VLOOKUP(E1205,Proveedores,2,FALSE))</f>
        <v>2088</v>
      </c>
      <c r="E1205" s="53" t="s">
        <v>137</v>
      </c>
      <c r="F1205" s="54">
        <v>283</v>
      </c>
      <c r="G1205" s="53" t="s">
        <v>56</v>
      </c>
      <c r="H1205" s="53" t="s">
        <v>69</v>
      </c>
      <c r="I1205" s="52">
        <v>2</v>
      </c>
      <c r="J1205" s="53" t="s">
        <v>58</v>
      </c>
      <c r="K1205" s="55">
        <v>44835</v>
      </c>
      <c r="L1205" s="56">
        <v>7046</v>
      </c>
      <c r="M1205" s="56">
        <v>8034</v>
      </c>
      <c r="N1205" s="56">
        <v>4689</v>
      </c>
      <c r="O1205" s="56">
        <v>276</v>
      </c>
      <c r="P1205" s="57">
        <v>522</v>
      </c>
      <c r="Q1205" s="58">
        <v>0</v>
      </c>
      <c r="R1205" s="57">
        <v>522</v>
      </c>
      <c r="S1205" s="57">
        <v>695</v>
      </c>
      <c r="T1205" s="58">
        <v>0</v>
      </c>
      <c r="U1205" s="57">
        <v>695</v>
      </c>
      <c r="V1205" s="57">
        <v>868</v>
      </c>
      <c r="W1205" s="58">
        <v>0</v>
      </c>
      <c r="X1205" s="57">
        <v>868</v>
      </c>
      <c r="Y1205" s="57">
        <v>868</v>
      </c>
      <c r="Z1205" s="58">
        <v>0</v>
      </c>
      <c r="AA1205" s="57">
        <v>868</v>
      </c>
      <c r="AB1205" s="57">
        <v>13571262</v>
      </c>
      <c r="AC1205" s="53" t="str">
        <f t="shared" si="14036"/>
        <v>Registro Valido</v>
      </c>
      <c r="AD1205" s="57">
        <f t="shared" ref="AD1205" si="14537">IF(OR(ISERROR(VLOOKUP(CONCATENATE("ALI_",$C1205,"_SEG_",$I1205,"_PROV_",$D1205),Catalogo_Precios,AD$8,FALSE)),L1205=0),0,VLOOKUP(CONCATENATE("ALI_",$C1205,"_SEG_",$I1205,"_PROV_",$D1205),Catalogo_Precios,AD$8,FALSE))</f>
        <v>522</v>
      </c>
      <c r="AE1205" s="57">
        <f t="shared" ref="AE1205" si="14538">IF(OR(ISERROR(VLOOKUP(CONCATENATE("ALI_",$C1205,"_SEG_",$I1205,"_PROV_",$D1205),Catalogo_Precios,AE$8,FALSE)),M1205=0),0,VLOOKUP(CONCATENATE("ALI_",$C1205,"_SEG_",$I1205,"_PROV_",$D1205),Catalogo_Precios,AE$8,FALSE))</f>
        <v>695</v>
      </c>
      <c r="AF1205" s="57">
        <f t="shared" ref="AF1205" si="14539">IF(OR(ISERROR(VLOOKUP(CONCATENATE("ALI_",$C1205,"_SEG_",$I1205,"_PROV_",$D1205),Catalogo_Precios,AF$8,FALSE)),N1205=0),0,VLOOKUP(CONCATENATE("ALI_",$C1205,"_SEG_",$I1205,"_PROV_",$D1205),Catalogo_Precios,AF$8,FALSE))</f>
        <v>868</v>
      </c>
      <c r="AG1205" s="57">
        <f t="shared" ref="AG1205" si="14540">IF(OR(ISERROR(VLOOKUP(CONCATENATE("ALI_",$C1205,"_SEG_",$I1205,"_PROV_",$D1205),Catalogo_Precios,AG$8,FALSE)),O1205=0),0,VLOOKUP(CONCATENATE("ALI_",$C1205,"_SEG_",$I1205,"_PROV_",$D1205),Catalogo_Precios,AG$8,FALSE))</f>
        <v>868</v>
      </c>
      <c r="AH1205" s="57">
        <f t="shared" ref="AH1205" si="14541">IF(OR(ISERROR(VLOOKUP(CONCATENATE("ALI_",$C1205,"_SEG_",$I1205,"_PROV_",$D1205),Catalogo_Precios,AH$8,FALSE)),L1205=0),0,VLOOKUP(CONCATENATE("ALI_",$C1205,"_SEG_",$I1205,"_PROV_",$D1205),Catalogo_Precios,AH$8,FALSE))</f>
        <v>512</v>
      </c>
      <c r="AI1205" s="57">
        <f t="shared" ref="AI1205" si="14542">IF(OR(ISERROR(VLOOKUP(CONCATENATE("ALI_",$C1205,"_SEG_",$I1205,"_PROV_",$D1205),Catalogo_Precios,AI$8,FALSE)),M1205=0),0,VLOOKUP(CONCATENATE("ALI_",$C1205,"_SEG_",$I1205,"_PROV_",$D1205),Catalogo_Precios,AI$8,FALSE))</f>
        <v>681</v>
      </c>
      <c r="AJ1205" s="57">
        <f t="shared" ref="AJ1205" si="14543">IF(OR(ISERROR(VLOOKUP(CONCATENATE("ALI_",$C1205,"_SEG_",$I1205,"_PROV_",$D1205),Catalogo_Precios,AJ$8,FALSE)),N1205=0),0,VLOOKUP(CONCATENATE("ALI_",$C1205,"_SEG_",$I1205,"_PROV_",$D1205),Catalogo_Precios,AJ$8,FALSE))</f>
        <v>851</v>
      </c>
      <c r="AK1205" s="57">
        <f t="shared" ref="AK1205" si="14544">IF(OR(ISERROR(VLOOKUP(CONCATENATE("ALI_",$C1205,"_SEG_",$I1205,"_PROV_",$D1205),Catalogo_Precios,AK$8,FALSE)),O1205=0),0,VLOOKUP(CONCATENATE("ALI_",$C1205,"_SEG_",$I1205,"_PROV_",$D1205),Catalogo_Precios,AK$8,FALSE))</f>
        <v>851</v>
      </c>
      <c r="AL1205" s="53"/>
      <c r="AM1205" s="59" t="str">
        <f t="shared" si="14045"/>
        <v>ALI_120_SEG_2</v>
      </c>
      <c r="AN1205" s="59" t="str">
        <f t="shared" si="14046"/>
        <v>ALI_120_SEG_2_VAL_13571262</v>
      </c>
      <c r="AO1205" s="60">
        <f t="shared" ref="AO1205" si="14545">IF(OR(AB1205="",AB1205=0),0,COUNTIF(Codificacion,AM1205))</f>
        <v>6</v>
      </c>
      <c r="AP1205" s="61">
        <f t="array" ref="AP1205">MIN(IF(Codificacion=AM1205,Total_Cotizacion,""))</f>
        <v>11169029.399999999</v>
      </c>
      <c r="AQ1205" s="62" t="b">
        <f t="shared" si="14048"/>
        <v>0</v>
      </c>
      <c r="AR1205" s="51" t="str">
        <f t="shared" ref="AR1205" si="14546">IF(COUNTIF(Codificacion2,CONCATENATE(AM1205,"_VAL_",AB1205))&gt;1,"Empate","")</f>
        <v/>
      </c>
      <c r="AS1205" s="63" t="str">
        <f t="shared" si="14402"/>
        <v/>
      </c>
      <c r="AT1205" s="59" t="str">
        <f t="shared" si="14050"/>
        <v>ALI_120_SEG_2_</v>
      </c>
      <c r="AU1205" s="63">
        <f t="shared" ref="AU1205" si="14547">IF(AND(COUNTIF(Codificacion3,AT1205)&lt;AO1205),1,COUNTIF(Codificacion3,AT1205))</f>
        <v>1</v>
      </c>
      <c r="AV1205" s="62" t="str">
        <f t="shared" si="14052"/>
        <v>No Seleccionada</v>
      </c>
      <c r="AW1205" s="53"/>
      <c r="AX1205" s="51" t="str">
        <f t="shared" si="14053"/>
        <v>ALI_120_SEG_2FALSO</v>
      </c>
      <c r="AY1205" s="51">
        <f t="shared" si="14034"/>
        <v>5</v>
      </c>
      <c r="AZ1205" s="64" t="b">
        <f t="shared" si="14054"/>
        <v>0</v>
      </c>
    </row>
    <row r="1206" spans="1:52" x14ac:dyDescent="0.2">
      <c r="A1206" s="50" t="b">
        <f t="shared" si="13997"/>
        <v>0</v>
      </c>
      <c r="B1206" s="51" t="s">
        <v>136</v>
      </c>
      <c r="C1206" s="52">
        <v>120</v>
      </c>
      <c r="D1206" s="52">
        <f t="shared" ref="D1206" si="14548">IF(ISERROR(VLOOKUP(E1206,Proveedores,2,FALSE)),"",VLOOKUP(E1206,Proveedores,2,FALSE))</f>
        <v>2088</v>
      </c>
      <c r="E1206" s="53" t="s">
        <v>137</v>
      </c>
      <c r="F1206" s="54">
        <v>284</v>
      </c>
      <c r="G1206" s="53" t="s">
        <v>56</v>
      </c>
      <c r="H1206" s="53" t="s">
        <v>69</v>
      </c>
      <c r="I1206" s="52">
        <v>3</v>
      </c>
      <c r="J1206" s="53" t="s">
        <v>58</v>
      </c>
      <c r="K1206" s="55">
        <v>44835</v>
      </c>
      <c r="L1206" s="56">
        <v>7003</v>
      </c>
      <c r="M1206" s="56">
        <v>7985</v>
      </c>
      <c r="N1206" s="56">
        <v>4661</v>
      </c>
      <c r="O1206" s="56">
        <v>275</v>
      </c>
      <c r="P1206" s="57">
        <v>522</v>
      </c>
      <c r="Q1206" s="58">
        <v>0</v>
      </c>
      <c r="R1206" s="57">
        <v>522</v>
      </c>
      <c r="S1206" s="57">
        <v>695</v>
      </c>
      <c r="T1206" s="58">
        <v>0</v>
      </c>
      <c r="U1206" s="57">
        <v>695</v>
      </c>
      <c r="V1206" s="57">
        <v>868</v>
      </c>
      <c r="W1206" s="58">
        <v>0</v>
      </c>
      <c r="X1206" s="57">
        <v>868</v>
      </c>
      <c r="Y1206" s="57">
        <v>868</v>
      </c>
      <c r="Z1206" s="58">
        <v>0</v>
      </c>
      <c r="AA1206" s="57">
        <v>868</v>
      </c>
      <c r="AB1206" s="57">
        <v>13489589</v>
      </c>
      <c r="AC1206" s="53" t="str">
        <f t="shared" si="14036"/>
        <v>Registro Valido</v>
      </c>
      <c r="AD1206" s="57">
        <f t="shared" ref="AD1206" si="14549">IF(OR(ISERROR(VLOOKUP(CONCATENATE("ALI_",$C1206,"_SEG_",$I1206,"_PROV_",$D1206),Catalogo_Precios,AD$8,FALSE)),L1206=0),0,VLOOKUP(CONCATENATE("ALI_",$C1206,"_SEG_",$I1206,"_PROV_",$D1206),Catalogo_Precios,AD$8,FALSE))</f>
        <v>522</v>
      </c>
      <c r="AE1206" s="57">
        <f t="shared" ref="AE1206" si="14550">IF(OR(ISERROR(VLOOKUP(CONCATENATE("ALI_",$C1206,"_SEG_",$I1206,"_PROV_",$D1206),Catalogo_Precios,AE$8,FALSE)),M1206=0),0,VLOOKUP(CONCATENATE("ALI_",$C1206,"_SEG_",$I1206,"_PROV_",$D1206),Catalogo_Precios,AE$8,FALSE))</f>
        <v>695</v>
      </c>
      <c r="AF1206" s="57">
        <f t="shared" ref="AF1206" si="14551">IF(OR(ISERROR(VLOOKUP(CONCATENATE("ALI_",$C1206,"_SEG_",$I1206,"_PROV_",$D1206),Catalogo_Precios,AF$8,FALSE)),N1206=0),0,VLOOKUP(CONCATENATE("ALI_",$C1206,"_SEG_",$I1206,"_PROV_",$D1206),Catalogo_Precios,AF$8,FALSE))</f>
        <v>868</v>
      </c>
      <c r="AG1206" s="57">
        <f t="shared" ref="AG1206" si="14552">IF(OR(ISERROR(VLOOKUP(CONCATENATE("ALI_",$C1206,"_SEG_",$I1206,"_PROV_",$D1206),Catalogo_Precios,AG$8,FALSE)),O1206=0),0,VLOOKUP(CONCATENATE("ALI_",$C1206,"_SEG_",$I1206,"_PROV_",$D1206),Catalogo_Precios,AG$8,FALSE))</f>
        <v>868</v>
      </c>
      <c r="AH1206" s="57">
        <f t="shared" ref="AH1206" si="14553">IF(OR(ISERROR(VLOOKUP(CONCATENATE("ALI_",$C1206,"_SEG_",$I1206,"_PROV_",$D1206),Catalogo_Precios,AH$8,FALSE)),L1206=0),0,VLOOKUP(CONCATENATE("ALI_",$C1206,"_SEG_",$I1206,"_PROV_",$D1206),Catalogo_Precios,AH$8,FALSE))</f>
        <v>512</v>
      </c>
      <c r="AI1206" s="57">
        <f t="shared" ref="AI1206" si="14554">IF(OR(ISERROR(VLOOKUP(CONCATENATE("ALI_",$C1206,"_SEG_",$I1206,"_PROV_",$D1206),Catalogo_Precios,AI$8,FALSE)),M1206=0),0,VLOOKUP(CONCATENATE("ALI_",$C1206,"_SEG_",$I1206,"_PROV_",$D1206),Catalogo_Precios,AI$8,FALSE))</f>
        <v>681</v>
      </c>
      <c r="AJ1206" s="57">
        <f t="shared" ref="AJ1206" si="14555">IF(OR(ISERROR(VLOOKUP(CONCATENATE("ALI_",$C1206,"_SEG_",$I1206,"_PROV_",$D1206),Catalogo_Precios,AJ$8,FALSE)),N1206=0),0,VLOOKUP(CONCATENATE("ALI_",$C1206,"_SEG_",$I1206,"_PROV_",$D1206),Catalogo_Precios,AJ$8,FALSE))</f>
        <v>851</v>
      </c>
      <c r="AK1206" s="57">
        <f t="shared" ref="AK1206" si="14556">IF(OR(ISERROR(VLOOKUP(CONCATENATE("ALI_",$C1206,"_SEG_",$I1206,"_PROV_",$D1206),Catalogo_Precios,AK$8,FALSE)),O1206=0),0,VLOOKUP(CONCATENATE("ALI_",$C1206,"_SEG_",$I1206,"_PROV_",$D1206),Catalogo_Precios,AK$8,FALSE))</f>
        <v>851</v>
      </c>
      <c r="AL1206" s="53"/>
      <c r="AM1206" s="59" t="str">
        <f t="shared" si="14045"/>
        <v>ALI_120_SEG_3</v>
      </c>
      <c r="AN1206" s="59" t="str">
        <f t="shared" si="14046"/>
        <v>ALI_120_SEG_3_VAL_13489589</v>
      </c>
      <c r="AO1206" s="60">
        <f t="shared" ref="AO1206" si="14557">IF(OR(AB1206="",AB1206=0),0,COUNTIF(Codificacion,AM1206))</f>
        <v>6</v>
      </c>
      <c r="AP1206" s="61">
        <f t="array" ref="AP1206">MIN(IF(Codificacion=AM1206,Total_Cotizacion,""))</f>
        <v>11101770.040000001</v>
      </c>
      <c r="AQ1206" s="62" t="b">
        <f t="shared" si="14048"/>
        <v>0</v>
      </c>
      <c r="AR1206" s="51" t="str">
        <f t="shared" ref="AR1206" si="14558">IF(COUNTIF(Codificacion2,CONCATENATE(AM1206,"_VAL_",AB1206))&gt;1,"Empate","")</f>
        <v/>
      </c>
      <c r="AS1206" s="63" t="str">
        <f t="shared" si="14402"/>
        <v/>
      </c>
      <c r="AT1206" s="59" t="str">
        <f t="shared" si="14050"/>
        <v>ALI_120_SEG_3_</v>
      </c>
      <c r="AU1206" s="63">
        <f t="shared" ref="AU1206" si="14559">IF(AND(COUNTIF(Codificacion3,AT1206)&lt;AO1206),1,COUNTIF(Codificacion3,AT1206))</f>
        <v>1</v>
      </c>
      <c r="AV1206" s="62" t="str">
        <f t="shared" si="14052"/>
        <v>No Seleccionada</v>
      </c>
      <c r="AW1206" s="53"/>
      <c r="AX1206" s="51" t="str">
        <f t="shared" si="14053"/>
        <v>ALI_120_SEG_3FALSO</v>
      </c>
      <c r="AY1206" s="51">
        <f t="shared" si="14034"/>
        <v>5</v>
      </c>
      <c r="AZ1206" s="64" t="b">
        <f t="shared" si="14054"/>
        <v>0</v>
      </c>
    </row>
    <row r="1207" spans="1:52" x14ac:dyDescent="0.2">
      <c r="A1207" s="50" t="b">
        <f t="shared" si="13997"/>
        <v>0</v>
      </c>
      <c r="B1207" s="51" t="s">
        <v>136</v>
      </c>
      <c r="C1207" s="52">
        <v>120</v>
      </c>
      <c r="D1207" s="52">
        <f t="shared" ref="D1207" si="14560">IF(ISERROR(VLOOKUP(E1207,Proveedores,2,FALSE)),"",VLOOKUP(E1207,Proveedores,2,FALSE))</f>
        <v>2088</v>
      </c>
      <c r="E1207" s="53" t="s">
        <v>137</v>
      </c>
      <c r="F1207" s="54">
        <v>285</v>
      </c>
      <c r="G1207" s="53" t="s">
        <v>56</v>
      </c>
      <c r="H1207" s="53" t="s">
        <v>69</v>
      </c>
      <c r="I1207" s="52">
        <v>4</v>
      </c>
      <c r="J1207" s="53" t="s">
        <v>58</v>
      </c>
      <c r="K1207" s="55">
        <v>44835</v>
      </c>
      <c r="L1207" s="56">
        <v>7471</v>
      </c>
      <c r="M1207" s="56">
        <v>8511</v>
      </c>
      <c r="N1207" s="56">
        <v>4954</v>
      </c>
      <c r="O1207" s="56">
        <v>293</v>
      </c>
      <c r="P1207" s="57">
        <v>522</v>
      </c>
      <c r="Q1207" s="58">
        <v>0</v>
      </c>
      <c r="R1207" s="57">
        <v>522</v>
      </c>
      <c r="S1207" s="57">
        <v>695</v>
      </c>
      <c r="T1207" s="58">
        <v>0</v>
      </c>
      <c r="U1207" s="57">
        <v>695</v>
      </c>
      <c r="V1207" s="57">
        <v>868</v>
      </c>
      <c r="W1207" s="58">
        <v>0</v>
      </c>
      <c r="X1207" s="57">
        <v>868</v>
      </c>
      <c r="Y1207" s="57">
        <v>868</v>
      </c>
      <c r="Z1207" s="58">
        <v>0</v>
      </c>
      <c r="AA1207" s="57">
        <v>868</v>
      </c>
      <c r="AB1207" s="57">
        <v>14369403</v>
      </c>
      <c r="AC1207" s="53" t="str">
        <f t="shared" si="14036"/>
        <v>Registro Valido</v>
      </c>
      <c r="AD1207" s="57">
        <f t="shared" ref="AD1207" si="14561">IF(OR(ISERROR(VLOOKUP(CONCATENATE("ALI_",$C1207,"_SEG_",$I1207,"_PROV_",$D1207),Catalogo_Precios,AD$8,FALSE)),L1207=0),0,VLOOKUP(CONCATENATE("ALI_",$C1207,"_SEG_",$I1207,"_PROV_",$D1207),Catalogo_Precios,AD$8,FALSE))</f>
        <v>522</v>
      </c>
      <c r="AE1207" s="57">
        <f t="shared" ref="AE1207" si="14562">IF(OR(ISERROR(VLOOKUP(CONCATENATE("ALI_",$C1207,"_SEG_",$I1207,"_PROV_",$D1207),Catalogo_Precios,AE$8,FALSE)),M1207=0),0,VLOOKUP(CONCATENATE("ALI_",$C1207,"_SEG_",$I1207,"_PROV_",$D1207),Catalogo_Precios,AE$8,FALSE))</f>
        <v>695</v>
      </c>
      <c r="AF1207" s="57">
        <f t="shared" ref="AF1207" si="14563">IF(OR(ISERROR(VLOOKUP(CONCATENATE("ALI_",$C1207,"_SEG_",$I1207,"_PROV_",$D1207),Catalogo_Precios,AF$8,FALSE)),N1207=0),0,VLOOKUP(CONCATENATE("ALI_",$C1207,"_SEG_",$I1207,"_PROV_",$D1207),Catalogo_Precios,AF$8,FALSE))</f>
        <v>868</v>
      </c>
      <c r="AG1207" s="57">
        <f t="shared" ref="AG1207" si="14564">IF(OR(ISERROR(VLOOKUP(CONCATENATE("ALI_",$C1207,"_SEG_",$I1207,"_PROV_",$D1207),Catalogo_Precios,AG$8,FALSE)),O1207=0),0,VLOOKUP(CONCATENATE("ALI_",$C1207,"_SEG_",$I1207,"_PROV_",$D1207),Catalogo_Precios,AG$8,FALSE))</f>
        <v>868</v>
      </c>
      <c r="AH1207" s="57">
        <f t="shared" ref="AH1207" si="14565">IF(OR(ISERROR(VLOOKUP(CONCATENATE("ALI_",$C1207,"_SEG_",$I1207,"_PROV_",$D1207),Catalogo_Precios,AH$8,FALSE)),L1207=0),0,VLOOKUP(CONCATENATE("ALI_",$C1207,"_SEG_",$I1207,"_PROV_",$D1207),Catalogo_Precios,AH$8,FALSE))</f>
        <v>512</v>
      </c>
      <c r="AI1207" s="57">
        <f t="shared" ref="AI1207" si="14566">IF(OR(ISERROR(VLOOKUP(CONCATENATE("ALI_",$C1207,"_SEG_",$I1207,"_PROV_",$D1207),Catalogo_Precios,AI$8,FALSE)),M1207=0),0,VLOOKUP(CONCATENATE("ALI_",$C1207,"_SEG_",$I1207,"_PROV_",$D1207),Catalogo_Precios,AI$8,FALSE))</f>
        <v>681</v>
      </c>
      <c r="AJ1207" s="57">
        <f t="shared" ref="AJ1207" si="14567">IF(OR(ISERROR(VLOOKUP(CONCATENATE("ALI_",$C1207,"_SEG_",$I1207,"_PROV_",$D1207),Catalogo_Precios,AJ$8,FALSE)),N1207=0),0,VLOOKUP(CONCATENATE("ALI_",$C1207,"_SEG_",$I1207,"_PROV_",$D1207),Catalogo_Precios,AJ$8,FALSE))</f>
        <v>851</v>
      </c>
      <c r="AK1207" s="57">
        <f t="shared" ref="AK1207" si="14568">IF(OR(ISERROR(VLOOKUP(CONCATENATE("ALI_",$C1207,"_SEG_",$I1207,"_PROV_",$D1207),Catalogo_Precios,AK$8,FALSE)),O1207=0),0,VLOOKUP(CONCATENATE("ALI_",$C1207,"_SEG_",$I1207,"_PROV_",$D1207),Catalogo_Precios,AK$8,FALSE))</f>
        <v>851</v>
      </c>
      <c r="AL1207" s="53"/>
      <c r="AM1207" s="59" t="str">
        <f t="shared" si="14045"/>
        <v>ALI_120_SEG_4</v>
      </c>
      <c r="AN1207" s="59" t="str">
        <f t="shared" si="14046"/>
        <v>ALI_120_SEG_4_VAL_14369403</v>
      </c>
      <c r="AO1207" s="60">
        <f t="shared" ref="AO1207" si="14569">IF(OR(AB1207="",AB1207=0),0,COUNTIF(Codificacion,AM1207))</f>
        <v>5</v>
      </c>
      <c r="AP1207" s="61">
        <f t="array" ref="AP1207">MIN(IF(Codificacion=AM1207,Total_Cotizacion,""))</f>
        <v>11826380.880000001</v>
      </c>
      <c r="AQ1207" s="62" t="b">
        <f t="shared" si="14048"/>
        <v>0</v>
      </c>
      <c r="AR1207" s="51" t="str">
        <f t="shared" ref="AR1207" si="14570">IF(COUNTIF(Codificacion2,CONCATENATE(AM1207,"_VAL_",AB1207))&gt;1,"Empate","")</f>
        <v/>
      </c>
      <c r="AS1207" s="63" t="str">
        <f t="shared" si="14402"/>
        <v/>
      </c>
      <c r="AT1207" s="59" t="str">
        <f t="shared" si="14050"/>
        <v>ALI_120_SEG_4_</v>
      </c>
      <c r="AU1207" s="63">
        <f t="shared" ref="AU1207" si="14571">IF(AND(COUNTIF(Codificacion3,AT1207)&lt;AO1207),1,COUNTIF(Codificacion3,AT1207))</f>
        <v>1</v>
      </c>
      <c r="AV1207" s="62" t="str">
        <f t="shared" si="14052"/>
        <v>No Seleccionada</v>
      </c>
      <c r="AW1207" s="53"/>
      <c r="AX1207" s="51" t="str">
        <f t="shared" si="14053"/>
        <v>ALI_120_SEG_4FALSO</v>
      </c>
      <c r="AY1207" s="51">
        <f t="shared" si="14034"/>
        <v>4</v>
      </c>
      <c r="AZ1207" s="64" t="b">
        <f t="shared" si="14054"/>
        <v>0</v>
      </c>
    </row>
    <row r="1208" spans="1:52" x14ac:dyDescent="0.2">
      <c r="A1208" s="50" t="b">
        <f t="shared" si="13997"/>
        <v>0</v>
      </c>
      <c r="B1208" s="51" t="s">
        <v>136</v>
      </c>
      <c r="C1208" s="52">
        <v>120</v>
      </c>
      <c r="D1208" s="52">
        <f t="shared" ref="D1208" si="14572">IF(ISERROR(VLOOKUP(E1208,Proveedores,2,FALSE)),"",VLOOKUP(E1208,Proveedores,2,FALSE))</f>
        <v>2088</v>
      </c>
      <c r="E1208" s="53" t="s">
        <v>137</v>
      </c>
      <c r="F1208" s="54">
        <v>286</v>
      </c>
      <c r="G1208" s="53" t="s">
        <v>56</v>
      </c>
      <c r="H1208" s="53" t="s">
        <v>69</v>
      </c>
      <c r="I1208" s="52">
        <v>5</v>
      </c>
      <c r="J1208" s="53" t="s">
        <v>58</v>
      </c>
      <c r="K1208" s="55">
        <v>44835</v>
      </c>
      <c r="L1208" s="56">
        <v>6946</v>
      </c>
      <c r="M1208" s="56">
        <v>7913</v>
      </c>
      <c r="N1208" s="56">
        <v>4606</v>
      </c>
      <c r="O1208" s="56">
        <v>272</v>
      </c>
      <c r="P1208" s="57">
        <v>522</v>
      </c>
      <c r="Q1208" s="58">
        <v>0</v>
      </c>
      <c r="R1208" s="57">
        <v>522</v>
      </c>
      <c r="S1208" s="57">
        <v>695</v>
      </c>
      <c r="T1208" s="58">
        <v>0</v>
      </c>
      <c r="U1208" s="57">
        <v>695</v>
      </c>
      <c r="V1208" s="57">
        <v>868</v>
      </c>
      <c r="W1208" s="58">
        <v>0</v>
      </c>
      <c r="X1208" s="57">
        <v>868</v>
      </c>
      <c r="Y1208" s="57">
        <v>868</v>
      </c>
      <c r="Z1208" s="58">
        <v>0</v>
      </c>
      <c r="AA1208" s="57">
        <v>868</v>
      </c>
      <c r="AB1208" s="57">
        <v>13359451</v>
      </c>
      <c r="AC1208" s="53" t="str">
        <f t="shared" si="14036"/>
        <v>Registro Valido</v>
      </c>
      <c r="AD1208" s="57">
        <f t="shared" ref="AD1208" si="14573">IF(OR(ISERROR(VLOOKUP(CONCATENATE("ALI_",$C1208,"_SEG_",$I1208,"_PROV_",$D1208),Catalogo_Precios,AD$8,FALSE)),L1208=0),0,VLOOKUP(CONCATENATE("ALI_",$C1208,"_SEG_",$I1208,"_PROV_",$D1208),Catalogo_Precios,AD$8,FALSE))</f>
        <v>522</v>
      </c>
      <c r="AE1208" s="57">
        <f t="shared" ref="AE1208" si="14574">IF(OR(ISERROR(VLOOKUP(CONCATENATE("ALI_",$C1208,"_SEG_",$I1208,"_PROV_",$D1208),Catalogo_Precios,AE$8,FALSE)),M1208=0),0,VLOOKUP(CONCATENATE("ALI_",$C1208,"_SEG_",$I1208,"_PROV_",$D1208),Catalogo_Precios,AE$8,FALSE))</f>
        <v>695</v>
      </c>
      <c r="AF1208" s="57">
        <f t="shared" ref="AF1208" si="14575">IF(OR(ISERROR(VLOOKUP(CONCATENATE("ALI_",$C1208,"_SEG_",$I1208,"_PROV_",$D1208),Catalogo_Precios,AF$8,FALSE)),N1208=0),0,VLOOKUP(CONCATENATE("ALI_",$C1208,"_SEG_",$I1208,"_PROV_",$D1208),Catalogo_Precios,AF$8,FALSE))</f>
        <v>868</v>
      </c>
      <c r="AG1208" s="57">
        <f t="shared" ref="AG1208" si="14576">IF(OR(ISERROR(VLOOKUP(CONCATENATE("ALI_",$C1208,"_SEG_",$I1208,"_PROV_",$D1208),Catalogo_Precios,AG$8,FALSE)),O1208=0),0,VLOOKUP(CONCATENATE("ALI_",$C1208,"_SEG_",$I1208,"_PROV_",$D1208),Catalogo_Precios,AG$8,FALSE))</f>
        <v>868</v>
      </c>
      <c r="AH1208" s="57">
        <f t="shared" ref="AH1208" si="14577">IF(OR(ISERROR(VLOOKUP(CONCATENATE("ALI_",$C1208,"_SEG_",$I1208,"_PROV_",$D1208),Catalogo_Precios,AH$8,FALSE)),L1208=0),0,VLOOKUP(CONCATENATE("ALI_",$C1208,"_SEG_",$I1208,"_PROV_",$D1208),Catalogo_Precios,AH$8,FALSE))</f>
        <v>512</v>
      </c>
      <c r="AI1208" s="57">
        <f t="shared" ref="AI1208" si="14578">IF(OR(ISERROR(VLOOKUP(CONCATENATE("ALI_",$C1208,"_SEG_",$I1208,"_PROV_",$D1208),Catalogo_Precios,AI$8,FALSE)),M1208=0),0,VLOOKUP(CONCATENATE("ALI_",$C1208,"_SEG_",$I1208,"_PROV_",$D1208),Catalogo_Precios,AI$8,FALSE))</f>
        <v>681</v>
      </c>
      <c r="AJ1208" s="57">
        <f t="shared" ref="AJ1208" si="14579">IF(OR(ISERROR(VLOOKUP(CONCATENATE("ALI_",$C1208,"_SEG_",$I1208,"_PROV_",$D1208),Catalogo_Precios,AJ$8,FALSE)),N1208=0),0,VLOOKUP(CONCATENATE("ALI_",$C1208,"_SEG_",$I1208,"_PROV_",$D1208),Catalogo_Precios,AJ$8,FALSE))</f>
        <v>851</v>
      </c>
      <c r="AK1208" s="57">
        <f t="shared" ref="AK1208" si="14580">IF(OR(ISERROR(VLOOKUP(CONCATENATE("ALI_",$C1208,"_SEG_",$I1208,"_PROV_",$D1208),Catalogo_Precios,AK$8,FALSE)),O1208=0),0,VLOOKUP(CONCATENATE("ALI_",$C1208,"_SEG_",$I1208,"_PROV_",$D1208),Catalogo_Precios,AK$8,FALSE))</f>
        <v>851</v>
      </c>
      <c r="AL1208" s="53"/>
      <c r="AM1208" s="59" t="str">
        <f t="shared" si="14045"/>
        <v>ALI_120_SEG_5</v>
      </c>
      <c r="AN1208" s="59" t="str">
        <f t="shared" si="14046"/>
        <v>ALI_120_SEG_5_VAL_13359451</v>
      </c>
      <c r="AO1208" s="60">
        <f t="shared" ref="AO1208" si="14581">IF(OR(AB1208="",AB1208=0),0,COUNTIF(Codificacion,AM1208))</f>
        <v>5</v>
      </c>
      <c r="AP1208" s="61">
        <f t="array" ref="AP1208">MIN(IF(Codificacion=AM1208,Total_Cotizacion,""))</f>
        <v>10995175.52</v>
      </c>
      <c r="AQ1208" s="62" t="b">
        <f t="shared" si="14048"/>
        <v>0</v>
      </c>
      <c r="AR1208" s="51" t="str">
        <f t="shared" ref="AR1208" si="14582">IF(COUNTIF(Codificacion2,CONCATENATE(AM1208,"_VAL_",AB1208))&gt;1,"Empate","")</f>
        <v/>
      </c>
      <c r="AS1208" s="63" t="str">
        <f t="shared" si="14402"/>
        <v/>
      </c>
      <c r="AT1208" s="59" t="str">
        <f t="shared" si="14050"/>
        <v>ALI_120_SEG_5_</v>
      </c>
      <c r="AU1208" s="63">
        <f t="shared" ref="AU1208" si="14583">IF(AND(COUNTIF(Codificacion3,AT1208)&lt;AO1208),1,COUNTIF(Codificacion3,AT1208))</f>
        <v>1</v>
      </c>
      <c r="AV1208" s="62" t="str">
        <f t="shared" si="14052"/>
        <v>No Seleccionada</v>
      </c>
      <c r="AW1208" s="53"/>
      <c r="AX1208" s="51" t="str">
        <f t="shared" si="14053"/>
        <v>ALI_120_SEG_5FALSO</v>
      </c>
      <c r="AY1208" s="51">
        <f t="shared" si="14034"/>
        <v>4</v>
      </c>
      <c r="AZ1208" s="64" t="b">
        <f t="shared" si="14054"/>
        <v>0</v>
      </c>
    </row>
    <row r="1209" spans="1:52" x14ac:dyDescent="0.2">
      <c r="A1209" s="50" t="b">
        <f t="shared" si="13997"/>
        <v>0</v>
      </c>
      <c r="B1209" s="51" t="s">
        <v>136</v>
      </c>
      <c r="C1209" s="52">
        <v>120</v>
      </c>
      <c r="D1209" s="52">
        <f t="shared" ref="D1209" si="14584">IF(ISERROR(VLOOKUP(E1209,Proveedores,2,FALSE)),"",VLOOKUP(E1209,Proveedores,2,FALSE))</f>
        <v>2088</v>
      </c>
      <c r="E1209" s="53" t="s">
        <v>137</v>
      </c>
      <c r="F1209" s="54">
        <v>287</v>
      </c>
      <c r="G1209" s="53" t="s">
        <v>56</v>
      </c>
      <c r="H1209" s="53" t="s">
        <v>69</v>
      </c>
      <c r="I1209" s="52">
        <v>6</v>
      </c>
      <c r="J1209" s="53" t="s">
        <v>58</v>
      </c>
      <c r="K1209" s="55">
        <v>44835</v>
      </c>
      <c r="L1209" s="56">
        <v>7519</v>
      </c>
      <c r="M1209" s="56">
        <v>8566</v>
      </c>
      <c r="N1209" s="56">
        <v>4985</v>
      </c>
      <c r="O1209" s="56">
        <v>295</v>
      </c>
      <c r="P1209" s="57">
        <v>522</v>
      </c>
      <c r="Q1209" s="58">
        <v>0</v>
      </c>
      <c r="R1209" s="57">
        <v>522</v>
      </c>
      <c r="S1209" s="57">
        <v>695</v>
      </c>
      <c r="T1209" s="58">
        <v>0</v>
      </c>
      <c r="U1209" s="57">
        <v>695</v>
      </c>
      <c r="V1209" s="57">
        <v>868</v>
      </c>
      <c r="W1209" s="58">
        <v>0</v>
      </c>
      <c r="X1209" s="57">
        <v>868</v>
      </c>
      <c r="Y1209" s="57">
        <v>868</v>
      </c>
      <c r="Z1209" s="58">
        <v>0</v>
      </c>
      <c r="AA1209" s="57">
        <v>868</v>
      </c>
      <c r="AB1209" s="57">
        <v>14461328</v>
      </c>
      <c r="AC1209" s="53" t="str">
        <f t="shared" si="14036"/>
        <v>Registro Valido</v>
      </c>
      <c r="AD1209" s="57">
        <f t="shared" ref="AD1209" si="14585">IF(OR(ISERROR(VLOOKUP(CONCATENATE("ALI_",$C1209,"_SEG_",$I1209,"_PROV_",$D1209),Catalogo_Precios,AD$8,FALSE)),L1209=0),0,VLOOKUP(CONCATENATE("ALI_",$C1209,"_SEG_",$I1209,"_PROV_",$D1209),Catalogo_Precios,AD$8,FALSE))</f>
        <v>522</v>
      </c>
      <c r="AE1209" s="57">
        <f t="shared" ref="AE1209" si="14586">IF(OR(ISERROR(VLOOKUP(CONCATENATE("ALI_",$C1209,"_SEG_",$I1209,"_PROV_",$D1209),Catalogo_Precios,AE$8,FALSE)),M1209=0),0,VLOOKUP(CONCATENATE("ALI_",$C1209,"_SEG_",$I1209,"_PROV_",$D1209),Catalogo_Precios,AE$8,FALSE))</f>
        <v>695</v>
      </c>
      <c r="AF1209" s="57">
        <f t="shared" ref="AF1209" si="14587">IF(OR(ISERROR(VLOOKUP(CONCATENATE("ALI_",$C1209,"_SEG_",$I1209,"_PROV_",$D1209),Catalogo_Precios,AF$8,FALSE)),N1209=0),0,VLOOKUP(CONCATENATE("ALI_",$C1209,"_SEG_",$I1209,"_PROV_",$D1209),Catalogo_Precios,AF$8,FALSE))</f>
        <v>868</v>
      </c>
      <c r="AG1209" s="57">
        <f t="shared" ref="AG1209" si="14588">IF(OR(ISERROR(VLOOKUP(CONCATENATE("ALI_",$C1209,"_SEG_",$I1209,"_PROV_",$D1209),Catalogo_Precios,AG$8,FALSE)),O1209=0),0,VLOOKUP(CONCATENATE("ALI_",$C1209,"_SEG_",$I1209,"_PROV_",$D1209),Catalogo_Precios,AG$8,FALSE))</f>
        <v>868</v>
      </c>
      <c r="AH1209" s="57">
        <f t="shared" ref="AH1209" si="14589">IF(OR(ISERROR(VLOOKUP(CONCATENATE("ALI_",$C1209,"_SEG_",$I1209,"_PROV_",$D1209),Catalogo_Precios,AH$8,FALSE)),L1209=0),0,VLOOKUP(CONCATENATE("ALI_",$C1209,"_SEG_",$I1209,"_PROV_",$D1209),Catalogo_Precios,AH$8,FALSE))</f>
        <v>512</v>
      </c>
      <c r="AI1209" s="57">
        <f t="shared" ref="AI1209" si="14590">IF(OR(ISERROR(VLOOKUP(CONCATENATE("ALI_",$C1209,"_SEG_",$I1209,"_PROV_",$D1209),Catalogo_Precios,AI$8,FALSE)),M1209=0),0,VLOOKUP(CONCATENATE("ALI_",$C1209,"_SEG_",$I1209,"_PROV_",$D1209),Catalogo_Precios,AI$8,FALSE))</f>
        <v>681</v>
      </c>
      <c r="AJ1209" s="57">
        <f t="shared" ref="AJ1209" si="14591">IF(OR(ISERROR(VLOOKUP(CONCATENATE("ALI_",$C1209,"_SEG_",$I1209,"_PROV_",$D1209),Catalogo_Precios,AJ$8,FALSE)),N1209=0),0,VLOOKUP(CONCATENATE("ALI_",$C1209,"_SEG_",$I1209,"_PROV_",$D1209),Catalogo_Precios,AJ$8,FALSE))</f>
        <v>851</v>
      </c>
      <c r="AK1209" s="57">
        <f t="shared" ref="AK1209" si="14592">IF(OR(ISERROR(VLOOKUP(CONCATENATE("ALI_",$C1209,"_SEG_",$I1209,"_PROV_",$D1209),Catalogo_Precios,AK$8,FALSE)),O1209=0),0,VLOOKUP(CONCATENATE("ALI_",$C1209,"_SEG_",$I1209,"_PROV_",$D1209),Catalogo_Precios,AK$8,FALSE))</f>
        <v>851</v>
      </c>
      <c r="AL1209" s="53"/>
      <c r="AM1209" s="59" t="str">
        <f t="shared" si="14045"/>
        <v>ALI_120_SEG_6</v>
      </c>
      <c r="AN1209" s="59" t="str">
        <f t="shared" si="14046"/>
        <v>ALI_120_SEG_6_VAL_14461328</v>
      </c>
      <c r="AO1209" s="60">
        <f t="shared" ref="AO1209" si="14593">IF(OR(AB1209="",AB1209=0),0,COUNTIF(Codificacion,AM1209))</f>
        <v>5</v>
      </c>
      <c r="AP1209" s="61">
        <f t="array" ref="AP1209">MIN(IF(Codificacion=AM1209,Total_Cotizacion,""))</f>
        <v>11902065.400000002</v>
      </c>
      <c r="AQ1209" s="62" t="b">
        <f t="shared" si="14048"/>
        <v>0</v>
      </c>
      <c r="AR1209" s="51" t="str">
        <f t="shared" ref="AR1209" si="14594">IF(COUNTIF(Codificacion2,CONCATENATE(AM1209,"_VAL_",AB1209))&gt;1,"Empate","")</f>
        <v/>
      </c>
      <c r="AS1209" s="63" t="str">
        <f t="shared" si="14402"/>
        <v/>
      </c>
      <c r="AT1209" s="59" t="str">
        <f t="shared" si="14050"/>
        <v>ALI_120_SEG_6_</v>
      </c>
      <c r="AU1209" s="63">
        <f t="shared" ref="AU1209" si="14595">IF(AND(COUNTIF(Codificacion3,AT1209)&lt;AO1209),1,COUNTIF(Codificacion3,AT1209))</f>
        <v>1</v>
      </c>
      <c r="AV1209" s="62" t="str">
        <f t="shared" si="14052"/>
        <v>No Seleccionada</v>
      </c>
      <c r="AW1209" s="53"/>
      <c r="AX1209" s="51" t="str">
        <f t="shared" si="14053"/>
        <v>ALI_120_SEG_6FALSO</v>
      </c>
      <c r="AY1209" s="51">
        <f t="shared" si="14034"/>
        <v>4</v>
      </c>
      <c r="AZ1209" s="64" t="b">
        <f t="shared" si="14054"/>
        <v>0</v>
      </c>
    </row>
    <row r="1210" spans="1:52" x14ac:dyDescent="0.2">
      <c r="A1210" s="50" t="b">
        <f t="shared" si="13997"/>
        <v>0</v>
      </c>
      <c r="B1210" s="51" t="s">
        <v>136</v>
      </c>
      <c r="C1210" s="52">
        <v>120</v>
      </c>
      <c r="D1210" s="52">
        <f t="shared" ref="D1210" si="14596">IF(ISERROR(VLOOKUP(E1210,Proveedores,2,FALSE)),"",VLOOKUP(E1210,Proveedores,2,FALSE))</f>
        <v>2088</v>
      </c>
      <c r="E1210" s="53" t="s">
        <v>137</v>
      </c>
      <c r="F1210" s="54">
        <v>288</v>
      </c>
      <c r="G1210" s="53" t="s">
        <v>56</v>
      </c>
      <c r="H1210" s="53" t="s">
        <v>69</v>
      </c>
      <c r="I1210" s="52">
        <v>7</v>
      </c>
      <c r="J1210" s="53" t="s">
        <v>58</v>
      </c>
      <c r="K1210" s="55">
        <v>44835</v>
      </c>
      <c r="L1210" s="56">
        <v>7678</v>
      </c>
      <c r="M1210" s="56">
        <v>8747</v>
      </c>
      <c r="N1210" s="56">
        <v>5091</v>
      </c>
      <c r="O1210" s="56">
        <v>300</v>
      </c>
      <c r="P1210" s="57">
        <v>522</v>
      </c>
      <c r="Q1210" s="58">
        <v>0</v>
      </c>
      <c r="R1210" s="57">
        <v>522</v>
      </c>
      <c r="S1210" s="57">
        <v>695</v>
      </c>
      <c r="T1210" s="58">
        <v>0</v>
      </c>
      <c r="U1210" s="57">
        <v>695</v>
      </c>
      <c r="V1210" s="57">
        <v>868</v>
      </c>
      <c r="W1210" s="58">
        <v>0</v>
      </c>
      <c r="X1210" s="57">
        <v>868</v>
      </c>
      <c r="Y1210" s="57">
        <v>868</v>
      </c>
      <c r="Z1210" s="58">
        <v>0</v>
      </c>
      <c r="AA1210" s="57">
        <v>868</v>
      </c>
      <c r="AB1210" s="57">
        <v>14766469</v>
      </c>
      <c r="AC1210" s="53" t="str">
        <f t="shared" si="14036"/>
        <v>Registro Valido</v>
      </c>
      <c r="AD1210" s="57">
        <f t="shared" ref="AD1210" si="14597">IF(OR(ISERROR(VLOOKUP(CONCATENATE("ALI_",$C1210,"_SEG_",$I1210,"_PROV_",$D1210),Catalogo_Precios,AD$8,FALSE)),L1210=0),0,VLOOKUP(CONCATENATE("ALI_",$C1210,"_SEG_",$I1210,"_PROV_",$D1210),Catalogo_Precios,AD$8,FALSE))</f>
        <v>522</v>
      </c>
      <c r="AE1210" s="57">
        <f t="shared" ref="AE1210" si="14598">IF(OR(ISERROR(VLOOKUP(CONCATENATE("ALI_",$C1210,"_SEG_",$I1210,"_PROV_",$D1210),Catalogo_Precios,AE$8,FALSE)),M1210=0),0,VLOOKUP(CONCATENATE("ALI_",$C1210,"_SEG_",$I1210,"_PROV_",$D1210),Catalogo_Precios,AE$8,FALSE))</f>
        <v>695</v>
      </c>
      <c r="AF1210" s="57">
        <f t="shared" ref="AF1210" si="14599">IF(OR(ISERROR(VLOOKUP(CONCATENATE("ALI_",$C1210,"_SEG_",$I1210,"_PROV_",$D1210),Catalogo_Precios,AF$8,FALSE)),N1210=0),0,VLOOKUP(CONCATENATE("ALI_",$C1210,"_SEG_",$I1210,"_PROV_",$D1210),Catalogo_Precios,AF$8,FALSE))</f>
        <v>868</v>
      </c>
      <c r="AG1210" s="57">
        <f t="shared" ref="AG1210" si="14600">IF(OR(ISERROR(VLOOKUP(CONCATENATE("ALI_",$C1210,"_SEG_",$I1210,"_PROV_",$D1210),Catalogo_Precios,AG$8,FALSE)),O1210=0),0,VLOOKUP(CONCATENATE("ALI_",$C1210,"_SEG_",$I1210,"_PROV_",$D1210),Catalogo_Precios,AG$8,FALSE))</f>
        <v>868</v>
      </c>
      <c r="AH1210" s="57">
        <f t="shared" ref="AH1210" si="14601">IF(OR(ISERROR(VLOOKUP(CONCATENATE("ALI_",$C1210,"_SEG_",$I1210,"_PROV_",$D1210),Catalogo_Precios,AH$8,FALSE)),L1210=0),0,VLOOKUP(CONCATENATE("ALI_",$C1210,"_SEG_",$I1210,"_PROV_",$D1210),Catalogo_Precios,AH$8,FALSE))</f>
        <v>512</v>
      </c>
      <c r="AI1210" s="57">
        <f t="shared" ref="AI1210" si="14602">IF(OR(ISERROR(VLOOKUP(CONCATENATE("ALI_",$C1210,"_SEG_",$I1210,"_PROV_",$D1210),Catalogo_Precios,AI$8,FALSE)),M1210=0),0,VLOOKUP(CONCATENATE("ALI_",$C1210,"_SEG_",$I1210,"_PROV_",$D1210),Catalogo_Precios,AI$8,FALSE))</f>
        <v>681</v>
      </c>
      <c r="AJ1210" s="57">
        <f t="shared" ref="AJ1210" si="14603">IF(OR(ISERROR(VLOOKUP(CONCATENATE("ALI_",$C1210,"_SEG_",$I1210,"_PROV_",$D1210),Catalogo_Precios,AJ$8,FALSE)),N1210=0),0,VLOOKUP(CONCATENATE("ALI_",$C1210,"_SEG_",$I1210,"_PROV_",$D1210),Catalogo_Precios,AJ$8,FALSE))</f>
        <v>851</v>
      </c>
      <c r="AK1210" s="57">
        <f t="shared" ref="AK1210" si="14604">IF(OR(ISERROR(VLOOKUP(CONCATENATE("ALI_",$C1210,"_SEG_",$I1210,"_PROV_",$D1210),Catalogo_Precios,AK$8,FALSE)),O1210=0),0,VLOOKUP(CONCATENATE("ALI_",$C1210,"_SEG_",$I1210,"_PROV_",$D1210),Catalogo_Precios,AK$8,FALSE))</f>
        <v>851</v>
      </c>
      <c r="AL1210" s="53"/>
      <c r="AM1210" s="59" t="str">
        <f t="shared" si="14045"/>
        <v>ALI_120_SEG_7</v>
      </c>
      <c r="AN1210" s="59" t="str">
        <f t="shared" si="14046"/>
        <v>ALI_120_SEG_7_VAL_14766469</v>
      </c>
      <c r="AO1210" s="60">
        <f t="shared" ref="AO1210" si="14605">IF(OR(AB1210="",AB1210=0),0,COUNTIF(Codificacion,AM1210))</f>
        <v>5</v>
      </c>
      <c r="AP1210" s="61">
        <f t="array" ref="AP1210">MIN(IF(Codificacion=AM1210,Total_Cotizacion,""))</f>
        <v>12153224.84</v>
      </c>
      <c r="AQ1210" s="62" t="b">
        <f t="shared" si="14048"/>
        <v>0</v>
      </c>
      <c r="AR1210" s="51" t="str">
        <f t="shared" ref="AR1210" si="14606">IF(COUNTIF(Codificacion2,CONCATENATE(AM1210,"_VAL_",AB1210))&gt;1,"Empate","")</f>
        <v/>
      </c>
      <c r="AS1210" s="63" t="str">
        <f t="shared" si="14402"/>
        <v/>
      </c>
      <c r="AT1210" s="59" t="str">
        <f t="shared" si="14050"/>
        <v>ALI_120_SEG_7_</v>
      </c>
      <c r="AU1210" s="63">
        <f t="shared" ref="AU1210" si="14607">IF(AND(COUNTIF(Codificacion3,AT1210)&lt;AO1210),1,COUNTIF(Codificacion3,AT1210))</f>
        <v>1</v>
      </c>
      <c r="AV1210" s="62" t="str">
        <f t="shared" si="14052"/>
        <v>No Seleccionada</v>
      </c>
      <c r="AW1210" s="53"/>
      <c r="AX1210" s="51" t="str">
        <f t="shared" si="14053"/>
        <v>ALI_120_SEG_7FALSO</v>
      </c>
      <c r="AY1210" s="51">
        <f t="shared" si="14034"/>
        <v>4</v>
      </c>
      <c r="AZ1210" s="64" t="b">
        <f t="shared" si="14054"/>
        <v>0</v>
      </c>
    </row>
    <row r="1211" spans="1:52" x14ac:dyDescent="0.2">
      <c r="A1211" s="50" t="b">
        <f t="shared" si="13997"/>
        <v>0</v>
      </c>
      <c r="B1211" s="51" t="s">
        <v>136</v>
      </c>
      <c r="C1211" s="52">
        <v>120</v>
      </c>
      <c r="D1211" s="52">
        <f t="shared" ref="D1211" si="14608">IF(ISERROR(VLOOKUP(E1211,Proveedores,2,FALSE)),"",VLOOKUP(E1211,Proveedores,2,FALSE))</f>
        <v>2088</v>
      </c>
      <c r="E1211" s="53" t="s">
        <v>137</v>
      </c>
      <c r="F1211" s="54">
        <v>289</v>
      </c>
      <c r="G1211" s="53" t="s">
        <v>56</v>
      </c>
      <c r="H1211" s="53" t="s">
        <v>69</v>
      </c>
      <c r="I1211" s="52">
        <v>8</v>
      </c>
      <c r="J1211" s="53" t="s">
        <v>58</v>
      </c>
      <c r="K1211" s="55">
        <v>44835</v>
      </c>
      <c r="L1211" s="56">
        <v>7410</v>
      </c>
      <c r="M1211" s="56">
        <v>8441</v>
      </c>
      <c r="N1211" s="56">
        <v>4914</v>
      </c>
      <c r="O1211" s="56">
        <v>291</v>
      </c>
      <c r="P1211" s="57">
        <v>522</v>
      </c>
      <c r="Q1211" s="58">
        <v>0</v>
      </c>
      <c r="R1211" s="57">
        <v>522</v>
      </c>
      <c r="S1211" s="57">
        <v>695</v>
      </c>
      <c r="T1211" s="58">
        <v>0</v>
      </c>
      <c r="U1211" s="57">
        <v>695</v>
      </c>
      <c r="V1211" s="57">
        <v>868</v>
      </c>
      <c r="W1211" s="58">
        <v>0</v>
      </c>
      <c r="X1211" s="57">
        <v>868</v>
      </c>
      <c r="Y1211" s="57">
        <v>868</v>
      </c>
      <c r="Z1211" s="58">
        <v>0</v>
      </c>
      <c r="AA1211" s="57">
        <v>868</v>
      </c>
      <c r="AB1211" s="57">
        <v>14252455</v>
      </c>
      <c r="AC1211" s="53" t="str">
        <f t="shared" si="14036"/>
        <v>Registro Valido</v>
      </c>
      <c r="AD1211" s="57">
        <f t="shared" ref="AD1211" si="14609">IF(OR(ISERROR(VLOOKUP(CONCATENATE("ALI_",$C1211,"_SEG_",$I1211,"_PROV_",$D1211),Catalogo_Precios,AD$8,FALSE)),L1211=0),0,VLOOKUP(CONCATENATE("ALI_",$C1211,"_SEG_",$I1211,"_PROV_",$D1211),Catalogo_Precios,AD$8,FALSE))</f>
        <v>522</v>
      </c>
      <c r="AE1211" s="57">
        <f t="shared" ref="AE1211" si="14610">IF(OR(ISERROR(VLOOKUP(CONCATENATE("ALI_",$C1211,"_SEG_",$I1211,"_PROV_",$D1211),Catalogo_Precios,AE$8,FALSE)),M1211=0),0,VLOOKUP(CONCATENATE("ALI_",$C1211,"_SEG_",$I1211,"_PROV_",$D1211),Catalogo_Precios,AE$8,FALSE))</f>
        <v>695</v>
      </c>
      <c r="AF1211" s="57">
        <f t="shared" ref="AF1211" si="14611">IF(OR(ISERROR(VLOOKUP(CONCATENATE("ALI_",$C1211,"_SEG_",$I1211,"_PROV_",$D1211),Catalogo_Precios,AF$8,FALSE)),N1211=0),0,VLOOKUP(CONCATENATE("ALI_",$C1211,"_SEG_",$I1211,"_PROV_",$D1211),Catalogo_Precios,AF$8,FALSE))</f>
        <v>868</v>
      </c>
      <c r="AG1211" s="57">
        <f t="shared" ref="AG1211" si="14612">IF(OR(ISERROR(VLOOKUP(CONCATENATE("ALI_",$C1211,"_SEG_",$I1211,"_PROV_",$D1211),Catalogo_Precios,AG$8,FALSE)),O1211=0),0,VLOOKUP(CONCATENATE("ALI_",$C1211,"_SEG_",$I1211,"_PROV_",$D1211),Catalogo_Precios,AG$8,FALSE))</f>
        <v>868</v>
      </c>
      <c r="AH1211" s="57">
        <f t="shared" ref="AH1211" si="14613">IF(OR(ISERROR(VLOOKUP(CONCATENATE("ALI_",$C1211,"_SEG_",$I1211,"_PROV_",$D1211),Catalogo_Precios,AH$8,FALSE)),L1211=0),0,VLOOKUP(CONCATENATE("ALI_",$C1211,"_SEG_",$I1211,"_PROV_",$D1211),Catalogo_Precios,AH$8,FALSE))</f>
        <v>512</v>
      </c>
      <c r="AI1211" s="57">
        <f t="shared" ref="AI1211" si="14614">IF(OR(ISERROR(VLOOKUP(CONCATENATE("ALI_",$C1211,"_SEG_",$I1211,"_PROV_",$D1211),Catalogo_Precios,AI$8,FALSE)),M1211=0),0,VLOOKUP(CONCATENATE("ALI_",$C1211,"_SEG_",$I1211,"_PROV_",$D1211),Catalogo_Precios,AI$8,FALSE))</f>
        <v>681</v>
      </c>
      <c r="AJ1211" s="57">
        <f t="shared" ref="AJ1211" si="14615">IF(OR(ISERROR(VLOOKUP(CONCATENATE("ALI_",$C1211,"_SEG_",$I1211,"_PROV_",$D1211),Catalogo_Precios,AJ$8,FALSE)),N1211=0),0,VLOOKUP(CONCATENATE("ALI_",$C1211,"_SEG_",$I1211,"_PROV_",$D1211),Catalogo_Precios,AJ$8,FALSE))</f>
        <v>851</v>
      </c>
      <c r="AK1211" s="57">
        <f t="shared" ref="AK1211" si="14616">IF(OR(ISERROR(VLOOKUP(CONCATENATE("ALI_",$C1211,"_SEG_",$I1211,"_PROV_",$D1211),Catalogo_Precios,AK$8,FALSE)),O1211=0),0,VLOOKUP(CONCATENATE("ALI_",$C1211,"_SEG_",$I1211,"_PROV_",$D1211),Catalogo_Precios,AK$8,FALSE))</f>
        <v>851</v>
      </c>
      <c r="AL1211" s="53"/>
      <c r="AM1211" s="59" t="str">
        <f t="shared" si="14045"/>
        <v>ALI_120_SEG_8</v>
      </c>
      <c r="AN1211" s="59" t="str">
        <f t="shared" si="14046"/>
        <v>ALI_120_SEG_8_VAL_14252455</v>
      </c>
      <c r="AO1211" s="60">
        <f t="shared" ref="AO1211" si="14617">IF(OR(AB1211="",AB1211=0),0,COUNTIF(Codificacion,AM1211))</f>
        <v>5</v>
      </c>
      <c r="AP1211" s="61">
        <f t="array" ref="AP1211">MIN(IF(Codificacion=AM1211,Total_Cotizacion,""))</f>
        <v>11730095</v>
      </c>
      <c r="AQ1211" s="62" t="b">
        <f t="shared" si="14048"/>
        <v>0</v>
      </c>
      <c r="AR1211" s="51" t="str">
        <f t="shared" ref="AR1211" si="14618">IF(COUNTIF(Codificacion2,CONCATENATE(AM1211,"_VAL_",AB1211))&gt;1,"Empate","")</f>
        <v/>
      </c>
      <c r="AS1211" s="63" t="str">
        <f t="shared" si="14402"/>
        <v/>
      </c>
      <c r="AT1211" s="59" t="str">
        <f t="shared" si="14050"/>
        <v>ALI_120_SEG_8_</v>
      </c>
      <c r="AU1211" s="63">
        <f t="shared" ref="AU1211" si="14619">IF(AND(COUNTIF(Codificacion3,AT1211)&lt;AO1211),1,COUNTIF(Codificacion3,AT1211))</f>
        <v>1</v>
      </c>
      <c r="AV1211" s="62" t="str">
        <f t="shared" si="14052"/>
        <v>No Seleccionada</v>
      </c>
      <c r="AW1211" s="53"/>
      <c r="AX1211" s="51" t="str">
        <f t="shared" si="14053"/>
        <v>ALI_120_SEG_8FALSO</v>
      </c>
      <c r="AY1211" s="51">
        <f t="shared" si="14034"/>
        <v>4</v>
      </c>
      <c r="AZ1211" s="64" t="b">
        <f t="shared" si="14054"/>
        <v>0</v>
      </c>
    </row>
    <row r="1212" spans="1:52" x14ac:dyDescent="0.2">
      <c r="A1212" s="50" t="b">
        <f t="shared" si="13997"/>
        <v>0</v>
      </c>
      <c r="B1212" s="51" t="s">
        <v>136</v>
      </c>
      <c r="C1212" s="52">
        <v>120</v>
      </c>
      <c r="D1212" s="52">
        <f t="shared" ref="D1212" si="14620">IF(ISERROR(VLOOKUP(E1212,Proveedores,2,FALSE)),"",VLOOKUP(E1212,Proveedores,2,FALSE))</f>
        <v>2088</v>
      </c>
      <c r="E1212" s="53" t="s">
        <v>137</v>
      </c>
      <c r="F1212" s="54">
        <v>290</v>
      </c>
      <c r="G1212" s="53" t="s">
        <v>56</v>
      </c>
      <c r="H1212" s="53" t="s">
        <v>69</v>
      </c>
      <c r="I1212" s="52">
        <v>9</v>
      </c>
      <c r="J1212" s="53" t="s">
        <v>58</v>
      </c>
      <c r="K1212" s="55">
        <v>44835</v>
      </c>
      <c r="L1212" s="56">
        <v>7489</v>
      </c>
      <c r="M1212" s="56">
        <v>8532</v>
      </c>
      <c r="N1212" s="56">
        <v>4965</v>
      </c>
      <c r="O1212" s="56">
        <v>294</v>
      </c>
      <c r="P1212" s="57">
        <v>522</v>
      </c>
      <c r="Q1212" s="58">
        <v>0</v>
      </c>
      <c r="R1212" s="57">
        <v>522</v>
      </c>
      <c r="S1212" s="57">
        <v>695</v>
      </c>
      <c r="T1212" s="58">
        <v>0</v>
      </c>
      <c r="U1212" s="57">
        <v>695</v>
      </c>
      <c r="V1212" s="57">
        <v>868</v>
      </c>
      <c r="W1212" s="58">
        <v>0</v>
      </c>
      <c r="X1212" s="57">
        <v>868</v>
      </c>
      <c r="Y1212" s="57">
        <v>868</v>
      </c>
      <c r="Z1212" s="58">
        <v>0</v>
      </c>
      <c r="AA1212" s="57">
        <v>868</v>
      </c>
      <c r="AB1212" s="57">
        <v>14403810</v>
      </c>
      <c r="AC1212" s="53" t="str">
        <f t="shared" si="14036"/>
        <v>Registro Valido</v>
      </c>
      <c r="AD1212" s="57">
        <f t="shared" ref="AD1212" si="14621">IF(OR(ISERROR(VLOOKUP(CONCATENATE("ALI_",$C1212,"_SEG_",$I1212,"_PROV_",$D1212),Catalogo_Precios,AD$8,FALSE)),L1212=0),0,VLOOKUP(CONCATENATE("ALI_",$C1212,"_SEG_",$I1212,"_PROV_",$D1212),Catalogo_Precios,AD$8,FALSE))</f>
        <v>522</v>
      </c>
      <c r="AE1212" s="57">
        <f t="shared" ref="AE1212" si="14622">IF(OR(ISERROR(VLOOKUP(CONCATENATE("ALI_",$C1212,"_SEG_",$I1212,"_PROV_",$D1212),Catalogo_Precios,AE$8,FALSE)),M1212=0),0,VLOOKUP(CONCATENATE("ALI_",$C1212,"_SEG_",$I1212,"_PROV_",$D1212),Catalogo_Precios,AE$8,FALSE))</f>
        <v>695</v>
      </c>
      <c r="AF1212" s="57">
        <f t="shared" ref="AF1212" si="14623">IF(OR(ISERROR(VLOOKUP(CONCATENATE("ALI_",$C1212,"_SEG_",$I1212,"_PROV_",$D1212),Catalogo_Precios,AF$8,FALSE)),N1212=0),0,VLOOKUP(CONCATENATE("ALI_",$C1212,"_SEG_",$I1212,"_PROV_",$D1212),Catalogo_Precios,AF$8,FALSE))</f>
        <v>868</v>
      </c>
      <c r="AG1212" s="57">
        <f t="shared" ref="AG1212" si="14624">IF(OR(ISERROR(VLOOKUP(CONCATENATE("ALI_",$C1212,"_SEG_",$I1212,"_PROV_",$D1212),Catalogo_Precios,AG$8,FALSE)),O1212=0),0,VLOOKUP(CONCATENATE("ALI_",$C1212,"_SEG_",$I1212,"_PROV_",$D1212),Catalogo_Precios,AG$8,FALSE))</f>
        <v>868</v>
      </c>
      <c r="AH1212" s="57">
        <f t="shared" ref="AH1212" si="14625">IF(OR(ISERROR(VLOOKUP(CONCATENATE("ALI_",$C1212,"_SEG_",$I1212,"_PROV_",$D1212),Catalogo_Precios,AH$8,FALSE)),L1212=0),0,VLOOKUP(CONCATENATE("ALI_",$C1212,"_SEG_",$I1212,"_PROV_",$D1212),Catalogo_Precios,AH$8,FALSE))</f>
        <v>512</v>
      </c>
      <c r="AI1212" s="57">
        <f t="shared" ref="AI1212" si="14626">IF(OR(ISERROR(VLOOKUP(CONCATENATE("ALI_",$C1212,"_SEG_",$I1212,"_PROV_",$D1212),Catalogo_Precios,AI$8,FALSE)),M1212=0),0,VLOOKUP(CONCATENATE("ALI_",$C1212,"_SEG_",$I1212,"_PROV_",$D1212),Catalogo_Precios,AI$8,FALSE))</f>
        <v>681</v>
      </c>
      <c r="AJ1212" s="57">
        <f t="shared" ref="AJ1212" si="14627">IF(OR(ISERROR(VLOOKUP(CONCATENATE("ALI_",$C1212,"_SEG_",$I1212,"_PROV_",$D1212),Catalogo_Precios,AJ$8,FALSE)),N1212=0),0,VLOOKUP(CONCATENATE("ALI_",$C1212,"_SEG_",$I1212,"_PROV_",$D1212),Catalogo_Precios,AJ$8,FALSE))</f>
        <v>851</v>
      </c>
      <c r="AK1212" s="57">
        <f t="shared" ref="AK1212" si="14628">IF(OR(ISERROR(VLOOKUP(CONCATENATE("ALI_",$C1212,"_SEG_",$I1212,"_PROV_",$D1212),Catalogo_Precios,AK$8,FALSE)),O1212=0),0,VLOOKUP(CONCATENATE("ALI_",$C1212,"_SEG_",$I1212,"_PROV_",$D1212),Catalogo_Precios,AK$8,FALSE))</f>
        <v>851</v>
      </c>
      <c r="AL1212" s="53"/>
      <c r="AM1212" s="59" t="str">
        <f t="shared" si="14045"/>
        <v>ALI_120_SEG_9</v>
      </c>
      <c r="AN1212" s="59" t="str">
        <f t="shared" si="14046"/>
        <v>ALI_120_SEG_9_VAL_14403810</v>
      </c>
      <c r="AO1212" s="60">
        <f t="shared" ref="AO1212" si="14629">IF(OR(AB1212="",AB1212=0),0,COUNTIF(Codificacion,AM1212))</f>
        <v>5</v>
      </c>
      <c r="AP1212" s="61">
        <f t="array" ref="AP1212">MIN(IF(Codificacion=AM1212,Total_Cotizacion,""))</f>
        <v>11854726.560000001</v>
      </c>
      <c r="AQ1212" s="62" t="b">
        <f t="shared" si="14048"/>
        <v>0</v>
      </c>
      <c r="AR1212" s="51" t="str">
        <f t="shared" ref="AR1212" si="14630">IF(COUNTIF(Codificacion2,CONCATENATE(AM1212,"_VAL_",AB1212))&gt;1,"Empate","")</f>
        <v/>
      </c>
      <c r="AS1212" s="63" t="str">
        <f t="shared" si="14402"/>
        <v/>
      </c>
      <c r="AT1212" s="59" t="str">
        <f t="shared" si="14050"/>
        <v>ALI_120_SEG_9_</v>
      </c>
      <c r="AU1212" s="63">
        <f t="shared" ref="AU1212" si="14631">IF(AND(COUNTIF(Codificacion3,AT1212)&lt;AO1212),1,COUNTIF(Codificacion3,AT1212))</f>
        <v>1</v>
      </c>
      <c r="AV1212" s="62" t="str">
        <f t="shared" si="14052"/>
        <v>No Seleccionada</v>
      </c>
      <c r="AW1212" s="53"/>
      <c r="AX1212" s="51" t="str">
        <f t="shared" si="14053"/>
        <v>ALI_120_SEG_9FALSO</v>
      </c>
      <c r="AY1212" s="51">
        <f t="shared" si="14034"/>
        <v>4</v>
      </c>
      <c r="AZ1212" s="64" t="b">
        <f t="shared" si="14054"/>
        <v>0</v>
      </c>
    </row>
    <row r="1213" spans="1:52" x14ac:dyDescent="0.2">
      <c r="A1213" s="50" t="b">
        <f t="shared" si="13997"/>
        <v>0</v>
      </c>
      <c r="B1213" s="51" t="s">
        <v>136</v>
      </c>
      <c r="C1213" s="52">
        <v>120</v>
      </c>
      <c r="D1213" s="52">
        <f t="shared" ref="D1213" si="14632">IF(ISERROR(VLOOKUP(E1213,Proveedores,2,FALSE)),"",VLOOKUP(E1213,Proveedores,2,FALSE))</f>
        <v>2088</v>
      </c>
      <c r="E1213" s="53" t="s">
        <v>137</v>
      </c>
      <c r="F1213" s="54">
        <v>291</v>
      </c>
      <c r="G1213" s="53" t="s">
        <v>56</v>
      </c>
      <c r="H1213" s="53" t="s">
        <v>69</v>
      </c>
      <c r="I1213" s="52">
        <v>10</v>
      </c>
      <c r="J1213" s="53" t="s">
        <v>58</v>
      </c>
      <c r="K1213" s="55">
        <v>44835</v>
      </c>
      <c r="L1213" s="56">
        <v>7499</v>
      </c>
      <c r="M1213" s="56">
        <v>8545</v>
      </c>
      <c r="N1213" s="56">
        <v>4974</v>
      </c>
      <c r="O1213" s="56">
        <v>294</v>
      </c>
      <c r="P1213" s="57">
        <v>522</v>
      </c>
      <c r="Q1213" s="58">
        <v>0</v>
      </c>
      <c r="R1213" s="57">
        <v>522</v>
      </c>
      <c r="S1213" s="57">
        <v>695</v>
      </c>
      <c r="T1213" s="58">
        <v>0</v>
      </c>
      <c r="U1213" s="57">
        <v>695</v>
      </c>
      <c r="V1213" s="57">
        <v>868</v>
      </c>
      <c r="W1213" s="58">
        <v>0</v>
      </c>
      <c r="X1213" s="57">
        <v>868</v>
      </c>
      <c r="Y1213" s="57">
        <v>868</v>
      </c>
      <c r="Z1213" s="58">
        <v>0</v>
      </c>
      <c r="AA1213" s="57">
        <v>868</v>
      </c>
      <c r="AB1213" s="57">
        <v>14425877</v>
      </c>
      <c r="AC1213" s="53" t="str">
        <f t="shared" si="14036"/>
        <v>Registro Valido</v>
      </c>
      <c r="AD1213" s="57">
        <f t="shared" ref="AD1213" si="14633">IF(OR(ISERROR(VLOOKUP(CONCATENATE("ALI_",$C1213,"_SEG_",$I1213,"_PROV_",$D1213),Catalogo_Precios,AD$8,FALSE)),L1213=0),0,VLOOKUP(CONCATENATE("ALI_",$C1213,"_SEG_",$I1213,"_PROV_",$D1213),Catalogo_Precios,AD$8,FALSE))</f>
        <v>522</v>
      </c>
      <c r="AE1213" s="57">
        <f t="shared" ref="AE1213" si="14634">IF(OR(ISERROR(VLOOKUP(CONCATENATE("ALI_",$C1213,"_SEG_",$I1213,"_PROV_",$D1213),Catalogo_Precios,AE$8,FALSE)),M1213=0),0,VLOOKUP(CONCATENATE("ALI_",$C1213,"_SEG_",$I1213,"_PROV_",$D1213),Catalogo_Precios,AE$8,FALSE))</f>
        <v>695</v>
      </c>
      <c r="AF1213" s="57">
        <f t="shared" ref="AF1213" si="14635">IF(OR(ISERROR(VLOOKUP(CONCATENATE("ALI_",$C1213,"_SEG_",$I1213,"_PROV_",$D1213),Catalogo_Precios,AF$8,FALSE)),N1213=0),0,VLOOKUP(CONCATENATE("ALI_",$C1213,"_SEG_",$I1213,"_PROV_",$D1213),Catalogo_Precios,AF$8,FALSE))</f>
        <v>868</v>
      </c>
      <c r="AG1213" s="57">
        <f t="shared" ref="AG1213" si="14636">IF(OR(ISERROR(VLOOKUP(CONCATENATE("ALI_",$C1213,"_SEG_",$I1213,"_PROV_",$D1213),Catalogo_Precios,AG$8,FALSE)),O1213=0),0,VLOOKUP(CONCATENATE("ALI_",$C1213,"_SEG_",$I1213,"_PROV_",$D1213),Catalogo_Precios,AG$8,FALSE))</f>
        <v>868</v>
      </c>
      <c r="AH1213" s="57">
        <f t="shared" ref="AH1213" si="14637">IF(OR(ISERROR(VLOOKUP(CONCATENATE("ALI_",$C1213,"_SEG_",$I1213,"_PROV_",$D1213),Catalogo_Precios,AH$8,FALSE)),L1213=0),0,VLOOKUP(CONCATENATE("ALI_",$C1213,"_SEG_",$I1213,"_PROV_",$D1213),Catalogo_Precios,AH$8,FALSE))</f>
        <v>512</v>
      </c>
      <c r="AI1213" s="57">
        <f t="shared" ref="AI1213" si="14638">IF(OR(ISERROR(VLOOKUP(CONCATENATE("ALI_",$C1213,"_SEG_",$I1213,"_PROV_",$D1213),Catalogo_Precios,AI$8,FALSE)),M1213=0),0,VLOOKUP(CONCATENATE("ALI_",$C1213,"_SEG_",$I1213,"_PROV_",$D1213),Catalogo_Precios,AI$8,FALSE))</f>
        <v>681</v>
      </c>
      <c r="AJ1213" s="57">
        <f t="shared" ref="AJ1213" si="14639">IF(OR(ISERROR(VLOOKUP(CONCATENATE("ALI_",$C1213,"_SEG_",$I1213,"_PROV_",$D1213),Catalogo_Precios,AJ$8,FALSE)),N1213=0),0,VLOOKUP(CONCATENATE("ALI_",$C1213,"_SEG_",$I1213,"_PROV_",$D1213),Catalogo_Precios,AJ$8,FALSE))</f>
        <v>851</v>
      </c>
      <c r="AK1213" s="57">
        <f t="shared" ref="AK1213" si="14640">IF(OR(ISERROR(VLOOKUP(CONCATENATE("ALI_",$C1213,"_SEG_",$I1213,"_PROV_",$D1213),Catalogo_Precios,AK$8,FALSE)),O1213=0),0,VLOOKUP(CONCATENATE("ALI_",$C1213,"_SEG_",$I1213,"_PROV_",$D1213),Catalogo_Precios,AK$8,FALSE))</f>
        <v>851</v>
      </c>
      <c r="AL1213" s="53"/>
      <c r="AM1213" s="59" t="str">
        <f t="shared" si="14045"/>
        <v>ALI_120_SEG_10</v>
      </c>
      <c r="AN1213" s="59" t="str">
        <f t="shared" si="14046"/>
        <v>ALI_120_SEG_10_VAL_14425877</v>
      </c>
      <c r="AO1213" s="60">
        <f t="shared" ref="AO1213" si="14641">IF(OR(AB1213="",AB1213=0),0,COUNTIF(Codificacion,AM1213))</f>
        <v>5</v>
      </c>
      <c r="AP1213" s="61">
        <f t="array" ref="AP1213">MIN(IF(Codificacion=AM1213,Total_Cotizacion,""))</f>
        <v>11872842.520000001</v>
      </c>
      <c r="AQ1213" s="62" t="b">
        <f t="shared" si="14048"/>
        <v>0</v>
      </c>
      <c r="AR1213" s="51" t="str">
        <f t="shared" ref="AR1213" si="14642">IF(COUNTIF(Codificacion2,CONCATENATE(AM1213,"_VAL_",AB1213))&gt;1,"Empate","")</f>
        <v/>
      </c>
      <c r="AS1213" s="63" t="str">
        <f t="shared" si="14402"/>
        <v/>
      </c>
      <c r="AT1213" s="59" t="str">
        <f t="shared" si="14050"/>
        <v>ALI_120_SEG_10_</v>
      </c>
      <c r="AU1213" s="63">
        <f t="shared" ref="AU1213" si="14643">IF(AND(COUNTIF(Codificacion3,AT1213)&lt;AO1213),1,COUNTIF(Codificacion3,AT1213))</f>
        <v>1</v>
      </c>
      <c r="AV1213" s="62" t="str">
        <f t="shared" si="14052"/>
        <v>No Seleccionada</v>
      </c>
      <c r="AW1213" s="53"/>
      <c r="AX1213" s="51" t="str">
        <f t="shared" si="14053"/>
        <v>ALI_120_SEG_10FALSO</v>
      </c>
      <c r="AY1213" s="51">
        <f t="shared" si="14034"/>
        <v>4</v>
      </c>
      <c r="AZ1213" s="64" t="b">
        <f t="shared" si="14054"/>
        <v>0</v>
      </c>
    </row>
    <row r="1214" spans="1:52" x14ac:dyDescent="0.2">
      <c r="A1214" s="50" t="b">
        <f t="shared" si="13997"/>
        <v>0</v>
      </c>
      <c r="B1214" s="51" t="s">
        <v>136</v>
      </c>
      <c r="C1214" s="52">
        <v>120</v>
      </c>
      <c r="D1214" s="52">
        <f t="shared" ref="D1214" si="14644">IF(ISERROR(VLOOKUP(E1214,Proveedores,2,FALSE)),"",VLOOKUP(E1214,Proveedores,2,FALSE))</f>
        <v>2088</v>
      </c>
      <c r="E1214" s="53" t="s">
        <v>137</v>
      </c>
      <c r="F1214" s="54">
        <v>292</v>
      </c>
      <c r="G1214" s="53" t="s">
        <v>56</v>
      </c>
      <c r="H1214" s="53" t="s">
        <v>69</v>
      </c>
      <c r="I1214" s="52">
        <v>11</v>
      </c>
      <c r="J1214" s="53" t="s">
        <v>58</v>
      </c>
      <c r="K1214" s="55">
        <v>44835</v>
      </c>
      <c r="L1214" s="56">
        <v>7576</v>
      </c>
      <c r="M1214" s="56">
        <v>8666</v>
      </c>
      <c r="N1214" s="56">
        <v>5049</v>
      </c>
      <c r="O1214" s="56">
        <v>298</v>
      </c>
      <c r="P1214" s="57">
        <v>522</v>
      </c>
      <c r="Q1214" s="58">
        <v>0</v>
      </c>
      <c r="R1214" s="57">
        <v>522</v>
      </c>
      <c r="S1214" s="57">
        <v>695</v>
      </c>
      <c r="T1214" s="58">
        <v>0</v>
      </c>
      <c r="U1214" s="57">
        <v>695</v>
      </c>
      <c r="V1214" s="57">
        <v>868</v>
      </c>
      <c r="W1214" s="58">
        <v>0</v>
      </c>
      <c r="X1214" s="57">
        <v>868</v>
      </c>
      <c r="Y1214" s="57">
        <v>868</v>
      </c>
      <c r="Z1214" s="58">
        <v>0</v>
      </c>
      <c r="AA1214" s="57">
        <v>868</v>
      </c>
      <c r="AB1214" s="57">
        <v>14618738</v>
      </c>
      <c r="AC1214" s="53" t="str">
        <f t="shared" si="14036"/>
        <v>Registro Valido</v>
      </c>
      <c r="AD1214" s="57">
        <f t="shared" ref="AD1214" si="14645">IF(OR(ISERROR(VLOOKUP(CONCATENATE("ALI_",$C1214,"_SEG_",$I1214,"_PROV_",$D1214),Catalogo_Precios,AD$8,FALSE)),L1214=0),0,VLOOKUP(CONCATENATE("ALI_",$C1214,"_SEG_",$I1214,"_PROV_",$D1214),Catalogo_Precios,AD$8,FALSE))</f>
        <v>522</v>
      </c>
      <c r="AE1214" s="57">
        <f t="shared" ref="AE1214" si="14646">IF(OR(ISERROR(VLOOKUP(CONCATENATE("ALI_",$C1214,"_SEG_",$I1214,"_PROV_",$D1214),Catalogo_Precios,AE$8,FALSE)),M1214=0),0,VLOOKUP(CONCATENATE("ALI_",$C1214,"_SEG_",$I1214,"_PROV_",$D1214),Catalogo_Precios,AE$8,FALSE))</f>
        <v>695</v>
      </c>
      <c r="AF1214" s="57">
        <f t="shared" ref="AF1214" si="14647">IF(OR(ISERROR(VLOOKUP(CONCATENATE("ALI_",$C1214,"_SEG_",$I1214,"_PROV_",$D1214),Catalogo_Precios,AF$8,FALSE)),N1214=0),0,VLOOKUP(CONCATENATE("ALI_",$C1214,"_SEG_",$I1214,"_PROV_",$D1214),Catalogo_Precios,AF$8,FALSE))</f>
        <v>868</v>
      </c>
      <c r="AG1214" s="57">
        <f t="shared" ref="AG1214" si="14648">IF(OR(ISERROR(VLOOKUP(CONCATENATE("ALI_",$C1214,"_SEG_",$I1214,"_PROV_",$D1214),Catalogo_Precios,AG$8,FALSE)),O1214=0),0,VLOOKUP(CONCATENATE("ALI_",$C1214,"_SEG_",$I1214,"_PROV_",$D1214),Catalogo_Precios,AG$8,FALSE))</f>
        <v>868</v>
      </c>
      <c r="AH1214" s="57">
        <f t="shared" ref="AH1214" si="14649">IF(OR(ISERROR(VLOOKUP(CONCATENATE("ALI_",$C1214,"_SEG_",$I1214,"_PROV_",$D1214),Catalogo_Precios,AH$8,FALSE)),L1214=0),0,VLOOKUP(CONCATENATE("ALI_",$C1214,"_SEG_",$I1214,"_PROV_",$D1214),Catalogo_Precios,AH$8,FALSE))</f>
        <v>512</v>
      </c>
      <c r="AI1214" s="57">
        <f t="shared" ref="AI1214" si="14650">IF(OR(ISERROR(VLOOKUP(CONCATENATE("ALI_",$C1214,"_SEG_",$I1214,"_PROV_",$D1214),Catalogo_Precios,AI$8,FALSE)),M1214=0),0,VLOOKUP(CONCATENATE("ALI_",$C1214,"_SEG_",$I1214,"_PROV_",$D1214),Catalogo_Precios,AI$8,FALSE))</f>
        <v>681</v>
      </c>
      <c r="AJ1214" s="57">
        <f t="shared" ref="AJ1214" si="14651">IF(OR(ISERROR(VLOOKUP(CONCATENATE("ALI_",$C1214,"_SEG_",$I1214,"_PROV_",$D1214),Catalogo_Precios,AJ$8,FALSE)),N1214=0),0,VLOOKUP(CONCATENATE("ALI_",$C1214,"_SEG_",$I1214,"_PROV_",$D1214),Catalogo_Precios,AJ$8,FALSE))</f>
        <v>851</v>
      </c>
      <c r="AK1214" s="57">
        <f t="shared" ref="AK1214" si="14652">IF(OR(ISERROR(VLOOKUP(CONCATENATE("ALI_",$C1214,"_SEG_",$I1214,"_PROV_",$D1214),Catalogo_Precios,AK$8,FALSE)),O1214=0),0,VLOOKUP(CONCATENATE("ALI_",$C1214,"_SEG_",$I1214,"_PROV_",$D1214),Catalogo_Precios,AK$8,FALSE))</f>
        <v>851</v>
      </c>
      <c r="AL1214" s="53"/>
      <c r="AM1214" s="59" t="str">
        <f t="shared" si="14045"/>
        <v>ALI_120_SEG_11</v>
      </c>
      <c r="AN1214" s="59" t="str">
        <f t="shared" si="14046"/>
        <v>ALI_120_SEG_11_VAL_14618738</v>
      </c>
      <c r="AO1214" s="60">
        <f t="shared" ref="AO1214" si="14653">IF(OR(AB1214="",AB1214=0),0,COUNTIF(Codificacion,AM1214))</f>
        <v>5</v>
      </c>
      <c r="AP1214" s="61">
        <f t="array" ref="AP1214">MIN(IF(Codificacion=AM1214,Total_Cotizacion,""))</f>
        <v>12031161.880000001</v>
      </c>
      <c r="AQ1214" s="62" t="b">
        <f t="shared" si="14048"/>
        <v>0</v>
      </c>
      <c r="AR1214" s="51" t="str">
        <f t="shared" ref="AR1214" si="14654">IF(COUNTIF(Codificacion2,CONCATENATE(AM1214,"_VAL_",AB1214))&gt;1,"Empate","")</f>
        <v/>
      </c>
      <c r="AS1214" s="63" t="str">
        <f t="shared" si="14402"/>
        <v/>
      </c>
      <c r="AT1214" s="59" t="str">
        <f t="shared" si="14050"/>
        <v>ALI_120_SEG_11_</v>
      </c>
      <c r="AU1214" s="63">
        <f t="shared" ref="AU1214" si="14655">IF(AND(COUNTIF(Codificacion3,AT1214)&lt;AO1214),1,COUNTIF(Codificacion3,AT1214))</f>
        <v>1</v>
      </c>
      <c r="AV1214" s="62" t="str">
        <f t="shared" si="14052"/>
        <v>No Seleccionada</v>
      </c>
      <c r="AW1214" s="53"/>
      <c r="AX1214" s="51" t="str">
        <f t="shared" si="14053"/>
        <v>ALI_120_SEG_11FALSO</v>
      </c>
      <c r="AY1214" s="51">
        <f t="shared" si="14034"/>
        <v>4</v>
      </c>
      <c r="AZ1214" s="64" t="b">
        <f t="shared" si="14054"/>
        <v>0</v>
      </c>
    </row>
    <row r="1215" spans="1:52" x14ac:dyDescent="0.2">
      <c r="A1215" s="50" t="b">
        <f t="shared" si="13997"/>
        <v>0</v>
      </c>
      <c r="B1215" s="51" t="s">
        <v>136</v>
      </c>
      <c r="C1215" s="52">
        <v>120</v>
      </c>
      <c r="D1215" s="52">
        <f t="shared" ref="D1215" si="14656">IF(ISERROR(VLOOKUP(E1215,Proveedores,2,FALSE)),"",VLOOKUP(E1215,Proveedores,2,FALSE))</f>
        <v>2088</v>
      </c>
      <c r="E1215" s="53" t="s">
        <v>137</v>
      </c>
      <c r="F1215" s="54">
        <v>293</v>
      </c>
      <c r="G1215" s="53" t="s">
        <v>56</v>
      </c>
      <c r="H1215" s="53" t="s">
        <v>69</v>
      </c>
      <c r="I1215" s="52">
        <v>12</v>
      </c>
      <c r="J1215" s="53" t="s">
        <v>58</v>
      </c>
      <c r="K1215" s="55">
        <v>44835</v>
      </c>
      <c r="L1215" s="56">
        <v>6876</v>
      </c>
      <c r="M1215" s="56">
        <v>7864</v>
      </c>
      <c r="N1215" s="56">
        <v>4581</v>
      </c>
      <c r="O1215" s="56">
        <v>270</v>
      </c>
      <c r="P1215" s="57">
        <v>522</v>
      </c>
      <c r="Q1215" s="58">
        <v>0</v>
      </c>
      <c r="R1215" s="57">
        <v>522</v>
      </c>
      <c r="S1215" s="57">
        <v>695</v>
      </c>
      <c r="T1215" s="58">
        <v>0</v>
      </c>
      <c r="U1215" s="57">
        <v>695</v>
      </c>
      <c r="V1215" s="57">
        <v>868</v>
      </c>
      <c r="W1215" s="58">
        <v>0</v>
      </c>
      <c r="X1215" s="57">
        <v>868</v>
      </c>
      <c r="Y1215" s="57">
        <v>868</v>
      </c>
      <c r="Z1215" s="58">
        <v>0</v>
      </c>
      <c r="AA1215" s="57">
        <v>868</v>
      </c>
      <c r="AB1215" s="57">
        <v>13265420</v>
      </c>
      <c r="AC1215" s="53" t="str">
        <f t="shared" si="14036"/>
        <v>Registro Valido</v>
      </c>
      <c r="AD1215" s="57">
        <f t="shared" ref="AD1215" si="14657">IF(OR(ISERROR(VLOOKUP(CONCATENATE("ALI_",$C1215,"_SEG_",$I1215,"_PROV_",$D1215),Catalogo_Precios,AD$8,FALSE)),L1215=0),0,VLOOKUP(CONCATENATE("ALI_",$C1215,"_SEG_",$I1215,"_PROV_",$D1215),Catalogo_Precios,AD$8,FALSE))</f>
        <v>522</v>
      </c>
      <c r="AE1215" s="57">
        <f t="shared" ref="AE1215" si="14658">IF(OR(ISERROR(VLOOKUP(CONCATENATE("ALI_",$C1215,"_SEG_",$I1215,"_PROV_",$D1215),Catalogo_Precios,AE$8,FALSE)),M1215=0),0,VLOOKUP(CONCATENATE("ALI_",$C1215,"_SEG_",$I1215,"_PROV_",$D1215),Catalogo_Precios,AE$8,FALSE))</f>
        <v>695</v>
      </c>
      <c r="AF1215" s="57">
        <f t="shared" ref="AF1215" si="14659">IF(OR(ISERROR(VLOOKUP(CONCATENATE("ALI_",$C1215,"_SEG_",$I1215,"_PROV_",$D1215),Catalogo_Precios,AF$8,FALSE)),N1215=0),0,VLOOKUP(CONCATENATE("ALI_",$C1215,"_SEG_",$I1215,"_PROV_",$D1215),Catalogo_Precios,AF$8,FALSE))</f>
        <v>868</v>
      </c>
      <c r="AG1215" s="57">
        <f t="shared" ref="AG1215" si="14660">IF(OR(ISERROR(VLOOKUP(CONCATENATE("ALI_",$C1215,"_SEG_",$I1215,"_PROV_",$D1215),Catalogo_Precios,AG$8,FALSE)),O1215=0),0,VLOOKUP(CONCATENATE("ALI_",$C1215,"_SEG_",$I1215,"_PROV_",$D1215),Catalogo_Precios,AG$8,FALSE))</f>
        <v>868</v>
      </c>
      <c r="AH1215" s="57">
        <f t="shared" ref="AH1215" si="14661">IF(OR(ISERROR(VLOOKUP(CONCATENATE("ALI_",$C1215,"_SEG_",$I1215,"_PROV_",$D1215),Catalogo_Precios,AH$8,FALSE)),L1215=0),0,VLOOKUP(CONCATENATE("ALI_",$C1215,"_SEG_",$I1215,"_PROV_",$D1215),Catalogo_Precios,AH$8,FALSE))</f>
        <v>512</v>
      </c>
      <c r="AI1215" s="57">
        <f t="shared" ref="AI1215" si="14662">IF(OR(ISERROR(VLOOKUP(CONCATENATE("ALI_",$C1215,"_SEG_",$I1215,"_PROV_",$D1215),Catalogo_Precios,AI$8,FALSE)),M1215=0),0,VLOOKUP(CONCATENATE("ALI_",$C1215,"_SEG_",$I1215,"_PROV_",$D1215),Catalogo_Precios,AI$8,FALSE))</f>
        <v>681</v>
      </c>
      <c r="AJ1215" s="57">
        <f t="shared" ref="AJ1215" si="14663">IF(OR(ISERROR(VLOOKUP(CONCATENATE("ALI_",$C1215,"_SEG_",$I1215,"_PROV_",$D1215),Catalogo_Precios,AJ$8,FALSE)),N1215=0),0,VLOOKUP(CONCATENATE("ALI_",$C1215,"_SEG_",$I1215,"_PROV_",$D1215),Catalogo_Precios,AJ$8,FALSE))</f>
        <v>851</v>
      </c>
      <c r="AK1215" s="57">
        <f t="shared" ref="AK1215" si="14664">IF(OR(ISERROR(VLOOKUP(CONCATENATE("ALI_",$C1215,"_SEG_",$I1215,"_PROV_",$D1215),Catalogo_Precios,AK$8,FALSE)),O1215=0),0,VLOOKUP(CONCATENATE("ALI_",$C1215,"_SEG_",$I1215,"_PROV_",$D1215),Catalogo_Precios,AK$8,FALSE))</f>
        <v>851</v>
      </c>
      <c r="AL1215" s="53"/>
      <c r="AM1215" s="59" t="str">
        <f t="shared" si="14045"/>
        <v>ALI_120_SEG_12</v>
      </c>
      <c r="AN1215" s="59" t="str">
        <f t="shared" si="14046"/>
        <v>ALI_120_SEG_12_VAL_13265420</v>
      </c>
      <c r="AO1215" s="60">
        <f t="shared" ref="AO1215" si="14665">IF(OR(AB1215="",AB1215=0),0,COUNTIF(Codificacion,AM1215))</f>
        <v>5</v>
      </c>
      <c r="AP1215" s="61">
        <f t="array" ref="AP1215">MIN(IF(Codificacion=AM1215,Total_Cotizacion,""))</f>
        <v>10917435.640000001</v>
      </c>
      <c r="AQ1215" s="62" t="b">
        <f t="shared" si="14048"/>
        <v>0</v>
      </c>
      <c r="AR1215" s="51" t="str">
        <f t="shared" ref="AR1215" si="14666">IF(COUNTIF(Codificacion2,CONCATENATE(AM1215,"_VAL_",AB1215))&gt;1,"Empate","")</f>
        <v/>
      </c>
      <c r="AS1215" s="63" t="str">
        <f t="shared" si="14402"/>
        <v/>
      </c>
      <c r="AT1215" s="59" t="str">
        <f t="shared" si="14050"/>
        <v>ALI_120_SEG_12_</v>
      </c>
      <c r="AU1215" s="63">
        <f t="shared" ref="AU1215" si="14667">IF(AND(COUNTIF(Codificacion3,AT1215)&lt;AO1215),1,COUNTIF(Codificacion3,AT1215))</f>
        <v>1</v>
      </c>
      <c r="AV1215" s="62" t="str">
        <f t="shared" si="14052"/>
        <v>No Seleccionada</v>
      </c>
      <c r="AW1215" s="53"/>
      <c r="AX1215" s="51" t="str">
        <f t="shared" si="14053"/>
        <v>ALI_120_SEG_12FALSO</v>
      </c>
      <c r="AY1215" s="51">
        <f t="shared" si="14034"/>
        <v>4</v>
      </c>
      <c r="AZ1215" s="64" t="b">
        <f t="shared" si="14054"/>
        <v>0</v>
      </c>
    </row>
    <row r="1216" spans="1:52" x14ac:dyDescent="0.2">
      <c r="A1216" s="50" t="b">
        <f t="shared" si="13997"/>
        <v>0</v>
      </c>
      <c r="B1216" s="51" t="s">
        <v>136</v>
      </c>
      <c r="C1216" s="52">
        <v>120</v>
      </c>
      <c r="D1216" s="52">
        <f t="shared" ref="D1216" si="14668">IF(ISERROR(VLOOKUP(E1216,Proveedores,2,FALSE)),"",VLOOKUP(E1216,Proveedores,2,FALSE))</f>
        <v>2088</v>
      </c>
      <c r="E1216" s="53" t="s">
        <v>137</v>
      </c>
      <c r="F1216" s="54">
        <v>294</v>
      </c>
      <c r="G1216" s="53" t="s">
        <v>56</v>
      </c>
      <c r="H1216" s="53" t="s">
        <v>69</v>
      </c>
      <c r="I1216" s="52">
        <v>13</v>
      </c>
      <c r="J1216" s="53" t="s">
        <v>58</v>
      </c>
      <c r="K1216" s="55">
        <v>44835</v>
      </c>
      <c r="L1216" s="56">
        <v>7300</v>
      </c>
      <c r="M1216" s="56">
        <v>8350</v>
      </c>
      <c r="N1216" s="56">
        <v>4864</v>
      </c>
      <c r="O1216" s="56">
        <v>287</v>
      </c>
      <c r="P1216" s="57">
        <v>522</v>
      </c>
      <c r="Q1216" s="58">
        <v>0</v>
      </c>
      <c r="R1216" s="57">
        <v>522</v>
      </c>
      <c r="S1216" s="57">
        <v>695</v>
      </c>
      <c r="T1216" s="58">
        <v>0</v>
      </c>
      <c r="U1216" s="57">
        <v>695</v>
      </c>
      <c r="V1216" s="57">
        <v>868</v>
      </c>
      <c r="W1216" s="58">
        <v>0</v>
      </c>
      <c r="X1216" s="57">
        <v>868</v>
      </c>
      <c r="Y1216" s="57">
        <v>868</v>
      </c>
      <c r="Z1216" s="58">
        <v>0</v>
      </c>
      <c r="AA1216" s="57">
        <v>868</v>
      </c>
      <c r="AB1216" s="57">
        <v>14084918</v>
      </c>
      <c r="AC1216" s="53" t="str">
        <f t="shared" si="14036"/>
        <v>Registro Valido</v>
      </c>
      <c r="AD1216" s="57">
        <f t="shared" ref="AD1216" si="14669">IF(OR(ISERROR(VLOOKUP(CONCATENATE("ALI_",$C1216,"_SEG_",$I1216,"_PROV_",$D1216),Catalogo_Precios,AD$8,FALSE)),L1216=0),0,VLOOKUP(CONCATENATE("ALI_",$C1216,"_SEG_",$I1216,"_PROV_",$D1216),Catalogo_Precios,AD$8,FALSE))</f>
        <v>522</v>
      </c>
      <c r="AE1216" s="57">
        <f t="shared" ref="AE1216" si="14670">IF(OR(ISERROR(VLOOKUP(CONCATENATE("ALI_",$C1216,"_SEG_",$I1216,"_PROV_",$D1216),Catalogo_Precios,AE$8,FALSE)),M1216=0),0,VLOOKUP(CONCATENATE("ALI_",$C1216,"_SEG_",$I1216,"_PROV_",$D1216),Catalogo_Precios,AE$8,FALSE))</f>
        <v>695</v>
      </c>
      <c r="AF1216" s="57">
        <f t="shared" ref="AF1216" si="14671">IF(OR(ISERROR(VLOOKUP(CONCATENATE("ALI_",$C1216,"_SEG_",$I1216,"_PROV_",$D1216),Catalogo_Precios,AF$8,FALSE)),N1216=0),0,VLOOKUP(CONCATENATE("ALI_",$C1216,"_SEG_",$I1216,"_PROV_",$D1216),Catalogo_Precios,AF$8,FALSE))</f>
        <v>868</v>
      </c>
      <c r="AG1216" s="57">
        <f t="shared" ref="AG1216" si="14672">IF(OR(ISERROR(VLOOKUP(CONCATENATE("ALI_",$C1216,"_SEG_",$I1216,"_PROV_",$D1216),Catalogo_Precios,AG$8,FALSE)),O1216=0),0,VLOOKUP(CONCATENATE("ALI_",$C1216,"_SEG_",$I1216,"_PROV_",$D1216),Catalogo_Precios,AG$8,FALSE))</f>
        <v>868</v>
      </c>
      <c r="AH1216" s="57">
        <f t="shared" ref="AH1216" si="14673">IF(OR(ISERROR(VLOOKUP(CONCATENATE("ALI_",$C1216,"_SEG_",$I1216,"_PROV_",$D1216),Catalogo_Precios,AH$8,FALSE)),L1216=0),0,VLOOKUP(CONCATENATE("ALI_",$C1216,"_SEG_",$I1216,"_PROV_",$D1216),Catalogo_Precios,AH$8,FALSE))</f>
        <v>512</v>
      </c>
      <c r="AI1216" s="57">
        <f t="shared" ref="AI1216" si="14674">IF(OR(ISERROR(VLOOKUP(CONCATENATE("ALI_",$C1216,"_SEG_",$I1216,"_PROV_",$D1216),Catalogo_Precios,AI$8,FALSE)),M1216=0),0,VLOOKUP(CONCATENATE("ALI_",$C1216,"_SEG_",$I1216,"_PROV_",$D1216),Catalogo_Precios,AI$8,FALSE))</f>
        <v>681</v>
      </c>
      <c r="AJ1216" s="57">
        <f t="shared" ref="AJ1216" si="14675">IF(OR(ISERROR(VLOOKUP(CONCATENATE("ALI_",$C1216,"_SEG_",$I1216,"_PROV_",$D1216),Catalogo_Precios,AJ$8,FALSE)),N1216=0),0,VLOOKUP(CONCATENATE("ALI_",$C1216,"_SEG_",$I1216,"_PROV_",$D1216),Catalogo_Precios,AJ$8,FALSE))</f>
        <v>851</v>
      </c>
      <c r="AK1216" s="57">
        <f t="shared" ref="AK1216" si="14676">IF(OR(ISERROR(VLOOKUP(CONCATENATE("ALI_",$C1216,"_SEG_",$I1216,"_PROV_",$D1216),Catalogo_Precios,AK$8,FALSE)),O1216=0),0,VLOOKUP(CONCATENATE("ALI_",$C1216,"_SEG_",$I1216,"_PROV_",$D1216),Catalogo_Precios,AK$8,FALSE))</f>
        <v>851</v>
      </c>
      <c r="AL1216" s="53"/>
      <c r="AM1216" s="59" t="str">
        <f t="shared" si="14045"/>
        <v>ALI_120_SEG_13</v>
      </c>
      <c r="AN1216" s="59" t="str">
        <f t="shared" si="14046"/>
        <v>ALI_120_SEG_13_VAL_14084918</v>
      </c>
      <c r="AO1216" s="60">
        <f t="shared" ref="AO1216" si="14677">IF(OR(AB1216="",AB1216=0),0,COUNTIF(Codificacion,AM1216))</f>
        <v>5</v>
      </c>
      <c r="AP1216" s="61">
        <f t="array" ref="AP1216">MIN(IF(Codificacion=AM1216,Total_Cotizacion,""))</f>
        <v>11591866.84</v>
      </c>
      <c r="AQ1216" s="62" t="b">
        <f t="shared" si="14048"/>
        <v>0</v>
      </c>
      <c r="AR1216" s="51" t="str">
        <f t="shared" ref="AR1216" si="14678">IF(COUNTIF(Codificacion2,CONCATENATE(AM1216,"_VAL_",AB1216))&gt;1,"Empate","")</f>
        <v/>
      </c>
      <c r="AS1216" s="63" t="str">
        <f t="shared" si="14402"/>
        <v/>
      </c>
      <c r="AT1216" s="59" t="str">
        <f t="shared" si="14050"/>
        <v>ALI_120_SEG_13_</v>
      </c>
      <c r="AU1216" s="63">
        <f t="shared" ref="AU1216" si="14679">IF(AND(COUNTIF(Codificacion3,AT1216)&lt;AO1216),1,COUNTIF(Codificacion3,AT1216))</f>
        <v>1</v>
      </c>
      <c r="AV1216" s="62" t="str">
        <f t="shared" si="14052"/>
        <v>No Seleccionada</v>
      </c>
      <c r="AW1216" s="53"/>
      <c r="AX1216" s="51" t="str">
        <f t="shared" si="14053"/>
        <v>ALI_120_SEG_13FALSO</v>
      </c>
      <c r="AY1216" s="51">
        <f t="shared" si="14034"/>
        <v>4</v>
      </c>
      <c r="AZ1216" s="64" t="b">
        <f t="shared" si="14054"/>
        <v>0</v>
      </c>
    </row>
    <row r="1217" spans="1:52" x14ac:dyDescent="0.2">
      <c r="A1217" s="50" t="b">
        <f t="shared" si="13997"/>
        <v>0</v>
      </c>
      <c r="B1217" s="51" t="s">
        <v>136</v>
      </c>
      <c r="C1217" s="52">
        <v>120</v>
      </c>
      <c r="D1217" s="52">
        <f t="shared" ref="D1217" si="14680">IF(ISERROR(VLOOKUP(E1217,Proveedores,2,FALSE)),"",VLOOKUP(E1217,Proveedores,2,FALSE))</f>
        <v>2088</v>
      </c>
      <c r="E1217" s="53" t="s">
        <v>137</v>
      </c>
      <c r="F1217" s="54">
        <v>295</v>
      </c>
      <c r="G1217" s="53" t="s">
        <v>56</v>
      </c>
      <c r="H1217" s="53" t="s">
        <v>69</v>
      </c>
      <c r="I1217" s="52">
        <v>14</v>
      </c>
      <c r="J1217" s="53" t="s">
        <v>58</v>
      </c>
      <c r="K1217" s="55">
        <v>44835</v>
      </c>
      <c r="L1217" s="56">
        <v>7234</v>
      </c>
      <c r="M1217" s="56">
        <v>8275</v>
      </c>
      <c r="N1217" s="56">
        <v>4819</v>
      </c>
      <c r="O1217" s="56">
        <v>285</v>
      </c>
      <c r="P1217" s="57">
        <v>522</v>
      </c>
      <c r="Q1217" s="58">
        <v>0</v>
      </c>
      <c r="R1217" s="57">
        <v>522</v>
      </c>
      <c r="S1217" s="57">
        <v>695</v>
      </c>
      <c r="T1217" s="58">
        <v>0</v>
      </c>
      <c r="U1217" s="57">
        <v>695</v>
      </c>
      <c r="V1217" s="57">
        <v>868</v>
      </c>
      <c r="W1217" s="58">
        <v>0</v>
      </c>
      <c r="X1217" s="57">
        <v>868</v>
      </c>
      <c r="Y1217" s="57">
        <v>868</v>
      </c>
      <c r="Z1217" s="58">
        <v>0</v>
      </c>
      <c r="AA1217" s="57">
        <v>868</v>
      </c>
      <c r="AB1217" s="57">
        <v>13957545</v>
      </c>
      <c r="AC1217" s="53" t="str">
        <f t="shared" si="14036"/>
        <v>Registro Valido</v>
      </c>
      <c r="AD1217" s="57">
        <f t="shared" ref="AD1217" si="14681">IF(OR(ISERROR(VLOOKUP(CONCATENATE("ALI_",$C1217,"_SEG_",$I1217,"_PROV_",$D1217),Catalogo_Precios,AD$8,FALSE)),L1217=0),0,VLOOKUP(CONCATENATE("ALI_",$C1217,"_SEG_",$I1217,"_PROV_",$D1217),Catalogo_Precios,AD$8,FALSE))</f>
        <v>522</v>
      </c>
      <c r="AE1217" s="57">
        <f t="shared" ref="AE1217" si="14682">IF(OR(ISERROR(VLOOKUP(CONCATENATE("ALI_",$C1217,"_SEG_",$I1217,"_PROV_",$D1217),Catalogo_Precios,AE$8,FALSE)),M1217=0),0,VLOOKUP(CONCATENATE("ALI_",$C1217,"_SEG_",$I1217,"_PROV_",$D1217),Catalogo_Precios,AE$8,FALSE))</f>
        <v>695</v>
      </c>
      <c r="AF1217" s="57">
        <f t="shared" ref="AF1217" si="14683">IF(OR(ISERROR(VLOOKUP(CONCATENATE("ALI_",$C1217,"_SEG_",$I1217,"_PROV_",$D1217),Catalogo_Precios,AF$8,FALSE)),N1217=0),0,VLOOKUP(CONCATENATE("ALI_",$C1217,"_SEG_",$I1217,"_PROV_",$D1217),Catalogo_Precios,AF$8,FALSE))</f>
        <v>868</v>
      </c>
      <c r="AG1217" s="57">
        <f t="shared" ref="AG1217" si="14684">IF(OR(ISERROR(VLOOKUP(CONCATENATE("ALI_",$C1217,"_SEG_",$I1217,"_PROV_",$D1217),Catalogo_Precios,AG$8,FALSE)),O1217=0),0,VLOOKUP(CONCATENATE("ALI_",$C1217,"_SEG_",$I1217,"_PROV_",$D1217),Catalogo_Precios,AG$8,FALSE))</f>
        <v>868</v>
      </c>
      <c r="AH1217" s="57">
        <f t="shared" ref="AH1217" si="14685">IF(OR(ISERROR(VLOOKUP(CONCATENATE("ALI_",$C1217,"_SEG_",$I1217,"_PROV_",$D1217),Catalogo_Precios,AH$8,FALSE)),L1217=0),0,VLOOKUP(CONCATENATE("ALI_",$C1217,"_SEG_",$I1217,"_PROV_",$D1217),Catalogo_Precios,AH$8,FALSE))</f>
        <v>512</v>
      </c>
      <c r="AI1217" s="57">
        <f t="shared" ref="AI1217" si="14686">IF(OR(ISERROR(VLOOKUP(CONCATENATE("ALI_",$C1217,"_SEG_",$I1217,"_PROV_",$D1217),Catalogo_Precios,AI$8,FALSE)),M1217=0),0,VLOOKUP(CONCATENATE("ALI_",$C1217,"_SEG_",$I1217,"_PROV_",$D1217),Catalogo_Precios,AI$8,FALSE))</f>
        <v>681</v>
      </c>
      <c r="AJ1217" s="57">
        <f t="shared" ref="AJ1217" si="14687">IF(OR(ISERROR(VLOOKUP(CONCATENATE("ALI_",$C1217,"_SEG_",$I1217,"_PROV_",$D1217),Catalogo_Precios,AJ$8,FALSE)),N1217=0),0,VLOOKUP(CONCATENATE("ALI_",$C1217,"_SEG_",$I1217,"_PROV_",$D1217),Catalogo_Precios,AJ$8,FALSE))</f>
        <v>851</v>
      </c>
      <c r="AK1217" s="57">
        <f t="shared" ref="AK1217" si="14688">IF(OR(ISERROR(VLOOKUP(CONCATENATE("ALI_",$C1217,"_SEG_",$I1217,"_PROV_",$D1217),Catalogo_Precios,AK$8,FALSE)),O1217=0),0,VLOOKUP(CONCATENATE("ALI_",$C1217,"_SEG_",$I1217,"_PROV_",$D1217),Catalogo_Precios,AK$8,FALSE))</f>
        <v>851</v>
      </c>
      <c r="AL1217" s="53"/>
      <c r="AM1217" s="59" t="str">
        <f t="shared" si="14045"/>
        <v>ALI_120_SEG_14</v>
      </c>
      <c r="AN1217" s="59" t="str">
        <f t="shared" si="14046"/>
        <v>ALI_120_SEG_14_VAL_13957545</v>
      </c>
      <c r="AO1217" s="60">
        <f t="shared" ref="AO1217" si="14689">IF(OR(AB1217="",AB1217=0),0,COUNTIF(Codificacion,AM1217))</f>
        <v>5</v>
      </c>
      <c r="AP1217" s="61">
        <f t="array" ref="AP1217">MIN(IF(Codificacion=AM1217,Total_Cotizacion,""))</f>
        <v>11487059.76</v>
      </c>
      <c r="AQ1217" s="62" t="b">
        <f t="shared" si="14048"/>
        <v>0</v>
      </c>
      <c r="AR1217" s="51" t="str">
        <f t="shared" ref="AR1217" si="14690">IF(COUNTIF(Codificacion2,CONCATENATE(AM1217,"_VAL_",AB1217))&gt;1,"Empate","")</f>
        <v/>
      </c>
      <c r="AS1217" s="63" t="str">
        <f t="shared" si="14402"/>
        <v/>
      </c>
      <c r="AT1217" s="59" t="str">
        <f t="shared" si="14050"/>
        <v>ALI_120_SEG_14_</v>
      </c>
      <c r="AU1217" s="63">
        <f t="shared" ref="AU1217" si="14691">IF(AND(COUNTIF(Codificacion3,AT1217)&lt;AO1217),1,COUNTIF(Codificacion3,AT1217))</f>
        <v>1</v>
      </c>
      <c r="AV1217" s="62" t="str">
        <f t="shared" si="14052"/>
        <v>No Seleccionada</v>
      </c>
      <c r="AW1217" s="53"/>
      <c r="AX1217" s="51" t="str">
        <f t="shared" si="14053"/>
        <v>ALI_120_SEG_14FALSO</v>
      </c>
      <c r="AY1217" s="51">
        <f t="shared" si="14034"/>
        <v>4</v>
      </c>
      <c r="AZ1217" s="64" t="b">
        <f t="shared" si="14054"/>
        <v>0</v>
      </c>
    </row>
    <row r="1218" spans="1:52" x14ac:dyDescent="0.2">
      <c r="A1218" s="50" t="b">
        <f t="shared" si="13997"/>
        <v>0</v>
      </c>
      <c r="B1218" s="51" t="s">
        <v>136</v>
      </c>
      <c r="C1218" s="52">
        <v>120</v>
      </c>
      <c r="D1218" s="52">
        <f t="shared" ref="D1218" si="14692">IF(ISERROR(VLOOKUP(E1218,Proveedores,2,FALSE)),"",VLOOKUP(E1218,Proveedores,2,FALSE))</f>
        <v>2088</v>
      </c>
      <c r="E1218" s="53" t="s">
        <v>137</v>
      </c>
      <c r="F1218" s="54">
        <v>296</v>
      </c>
      <c r="G1218" s="53" t="s">
        <v>56</v>
      </c>
      <c r="H1218" s="53" t="s">
        <v>69</v>
      </c>
      <c r="I1218" s="52">
        <v>15</v>
      </c>
      <c r="J1218" s="53" t="s">
        <v>58</v>
      </c>
      <c r="K1218" s="55">
        <v>44835</v>
      </c>
      <c r="L1218" s="56">
        <v>6840</v>
      </c>
      <c r="M1218" s="56">
        <v>7822</v>
      </c>
      <c r="N1218" s="56">
        <v>4558</v>
      </c>
      <c r="O1218" s="56">
        <v>271</v>
      </c>
      <c r="P1218" s="57">
        <v>522</v>
      </c>
      <c r="Q1218" s="58">
        <v>0</v>
      </c>
      <c r="R1218" s="57">
        <v>522</v>
      </c>
      <c r="S1218" s="57">
        <v>695</v>
      </c>
      <c r="T1218" s="58">
        <v>0</v>
      </c>
      <c r="U1218" s="57">
        <v>695</v>
      </c>
      <c r="V1218" s="57">
        <v>868</v>
      </c>
      <c r="W1218" s="58">
        <v>0</v>
      </c>
      <c r="X1218" s="57">
        <v>868</v>
      </c>
      <c r="Y1218" s="57">
        <v>868</v>
      </c>
      <c r="Z1218" s="58">
        <v>0</v>
      </c>
      <c r="AA1218" s="57">
        <v>868</v>
      </c>
      <c r="AB1218" s="57">
        <v>13198342</v>
      </c>
      <c r="AC1218" s="53" t="str">
        <f t="shared" si="14036"/>
        <v>Registro Valido</v>
      </c>
      <c r="AD1218" s="57">
        <f t="shared" ref="AD1218" si="14693">IF(OR(ISERROR(VLOOKUP(CONCATENATE("ALI_",$C1218,"_SEG_",$I1218,"_PROV_",$D1218),Catalogo_Precios,AD$8,FALSE)),L1218=0),0,VLOOKUP(CONCATENATE("ALI_",$C1218,"_SEG_",$I1218,"_PROV_",$D1218),Catalogo_Precios,AD$8,FALSE))</f>
        <v>522</v>
      </c>
      <c r="AE1218" s="57">
        <f t="shared" ref="AE1218" si="14694">IF(OR(ISERROR(VLOOKUP(CONCATENATE("ALI_",$C1218,"_SEG_",$I1218,"_PROV_",$D1218),Catalogo_Precios,AE$8,FALSE)),M1218=0),0,VLOOKUP(CONCATENATE("ALI_",$C1218,"_SEG_",$I1218,"_PROV_",$D1218),Catalogo_Precios,AE$8,FALSE))</f>
        <v>695</v>
      </c>
      <c r="AF1218" s="57">
        <f t="shared" ref="AF1218" si="14695">IF(OR(ISERROR(VLOOKUP(CONCATENATE("ALI_",$C1218,"_SEG_",$I1218,"_PROV_",$D1218),Catalogo_Precios,AF$8,FALSE)),N1218=0),0,VLOOKUP(CONCATENATE("ALI_",$C1218,"_SEG_",$I1218,"_PROV_",$D1218),Catalogo_Precios,AF$8,FALSE))</f>
        <v>868</v>
      </c>
      <c r="AG1218" s="57">
        <f t="shared" ref="AG1218" si="14696">IF(OR(ISERROR(VLOOKUP(CONCATENATE("ALI_",$C1218,"_SEG_",$I1218,"_PROV_",$D1218),Catalogo_Precios,AG$8,FALSE)),O1218=0),0,VLOOKUP(CONCATENATE("ALI_",$C1218,"_SEG_",$I1218,"_PROV_",$D1218),Catalogo_Precios,AG$8,FALSE))</f>
        <v>868</v>
      </c>
      <c r="AH1218" s="57">
        <f t="shared" ref="AH1218" si="14697">IF(OR(ISERROR(VLOOKUP(CONCATENATE("ALI_",$C1218,"_SEG_",$I1218,"_PROV_",$D1218),Catalogo_Precios,AH$8,FALSE)),L1218=0),0,VLOOKUP(CONCATENATE("ALI_",$C1218,"_SEG_",$I1218,"_PROV_",$D1218),Catalogo_Precios,AH$8,FALSE))</f>
        <v>512</v>
      </c>
      <c r="AI1218" s="57">
        <f t="shared" ref="AI1218" si="14698">IF(OR(ISERROR(VLOOKUP(CONCATENATE("ALI_",$C1218,"_SEG_",$I1218,"_PROV_",$D1218),Catalogo_Precios,AI$8,FALSE)),M1218=0),0,VLOOKUP(CONCATENATE("ALI_",$C1218,"_SEG_",$I1218,"_PROV_",$D1218),Catalogo_Precios,AI$8,FALSE))</f>
        <v>681</v>
      </c>
      <c r="AJ1218" s="57">
        <f t="shared" ref="AJ1218" si="14699">IF(OR(ISERROR(VLOOKUP(CONCATENATE("ALI_",$C1218,"_SEG_",$I1218,"_PROV_",$D1218),Catalogo_Precios,AJ$8,FALSE)),N1218=0),0,VLOOKUP(CONCATENATE("ALI_",$C1218,"_SEG_",$I1218,"_PROV_",$D1218),Catalogo_Precios,AJ$8,FALSE))</f>
        <v>851</v>
      </c>
      <c r="AK1218" s="57">
        <f t="shared" ref="AK1218" si="14700">IF(OR(ISERROR(VLOOKUP(CONCATENATE("ALI_",$C1218,"_SEG_",$I1218,"_PROV_",$D1218),Catalogo_Precios,AK$8,FALSE)),O1218=0),0,VLOOKUP(CONCATENATE("ALI_",$C1218,"_SEG_",$I1218,"_PROV_",$D1218),Catalogo_Precios,AK$8,FALSE))</f>
        <v>851</v>
      </c>
      <c r="AL1218" s="53"/>
      <c r="AM1218" s="59" t="str">
        <f t="shared" si="14045"/>
        <v>ALI_120_SEG_15</v>
      </c>
      <c r="AN1218" s="59" t="str">
        <f t="shared" si="14046"/>
        <v>ALI_120_SEG_15_VAL_13198342</v>
      </c>
      <c r="AO1218" s="60">
        <f t="shared" ref="AO1218" si="14701">IF(OR(AB1218="",AB1218=0),0,COUNTIF(Codificacion,AM1218))</f>
        <v>5</v>
      </c>
      <c r="AP1218" s="61">
        <f t="array" ref="AP1218">MIN(IF(Codificacion=AM1218,Total_Cotizacion,""))</f>
        <v>10862105.960000001</v>
      </c>
      <c r="AQ1218" s="62" t="b">
        <f t="shared" si="14048"/>
        <v>0</v>
      </c>
      <c r="AR1218" s="51" t="str">
        <f t="shared" ref="AR1218" si="14702">IF(COUNTIF(Codificacion2,CONCATENATE(AM1218,"_VAL_",AB1218))&gt;1,"Empate","")</f>
        <v/>
      </c>
      <c r="AS1218" s="63" t="str">
        <f t="shared" si="14402"/>
        <v/>
      </c>
      <c r="AT1218" s="59" t="str">
        <f t="shared" si="14050"/>
        <v>ALI_120_SEG_15_</v>
      </c>
      <c r="AU1218" s="63">
        <f t="shared" ref="AU1218" si="14703">IF(AND(COUNTIF(Codificacion3,AT1218)&lt;AO1218),1,COUNTIF(Codificacion3,AT1218))</f>
        <v>1</v>
      </c>
      <c r="AV1218" s="62" t="str">
        <f t="shared" si="14052"/>
        <v>No Seleccionada</v>
      </c>
      <c r="AW1218" s="53"/>
      <c r="AX1218" s="51" t="str">
        <f t="shared" si="14053"/>
        <v>ALI_120_SEG_15FALSO</v>
      </c>
      <c r="AY1218" s="51">
        <f t="shared" si="14034"/>
        <v>4</v>
      </c>
      <c r="AZ1218" s="64" t="b">
        <f t="shared" si="14054"/>
        <v>0</v>
      </c>
    </row>
    <row r="1219" spans="1:52" x14ac:dyDescent="0.2">
      <c r="A1219" s="50" t="b">
        <f t="shared" si="13997"/>
        <v>0</v>
      </c>
      <c r="B1219" s="51" t="s">
        <v>136</v>
      </c>
      <c r="C1219" s="52">
        <v>45</v>
      </c>
      <c r="D1219" s="52">
        <f t="shared" ref="D1219" si="14704">IF(ISERROR(VLOOKUP(E1219,Proveedores,2,FALSE)),"",VLOOKUP(E1219,Proveedores,2,FALSE))</f>
        <v>2088</v>
      </c>
      <c r="E1219" s="53" t="s">
        <v>137</v>
      </c>
      <c r="F1219" s="54">
        <v>321</v>
      </c>
      <c r="G1219" s="53" t="s">
        <v>56</v>
      </c>
      <c r="H1219" s="53" t="s">
        <v>67</v>
      </c>
      <c r="I1219" s="52">
        <v>12</v>
      </c>
      <c r="J1219" s="53" t="s">
        <v>58</v>
      </c>
      <c r="K1219" s="55">
        <v>44835</v>
      </c>
      <c r="L1219" s="56">
        <v>6019</v>
      </c>
      <c r="M1219" s="56">
        <v>7662</v>
      </c>
      <c r="N1219" s="56">
        <v>3618</v>
      </c>
      <c r="O1219" s="56">
        <v>393</v>
      </c>
      <c r="P1219" s="57">
        <v>589</v>
      </c>
      <c r="Q1219" s="58">
        <v>0.2149405772495756</v>
      </c>
      <c r="R1219" s="57">
        <v>462.4</v>
      </c>
      <c r="S1219" s="57">
        <v>785</v>
      </c>
      <c r="T1219" s="58">
        <v>0.21630573248407636</v>
      </c>
      <c r="U1219" s="57">
        <v>615.20000000000005</v>
      </c>
      <c r="V1219" s="57">
        <v>1176</v>
      </c>
      <c r="W1219" s="58">
        <v>0.21564625850340136</v>
      </c>
      <c r="X1219" s="57">
        <v>922.4</v>
      </c>
      <c r="Y1219" s="57">
        <v>1176</v>
      </c>
      <c r="Z1219" s="58">
        <v>0.21564625850340136</v>
      </c>
      <c r="AA1219" s="57">
        <v>922.4</v>
      </c>
      <c r="AB1219" s="57">
        <v>11196594.399999999</v>
      </c>
      <c r="AC1219" s="53" t="str">
        <f t="shared" si="14036"/>
        <v>Registro Valido</v>
      </c>
      <c r="AD1219" s="57">
        <f t="shared" ref="AD1219" si="14705">IF(OR(ISERROR(VLOOKUP(CONCATENATE("ALI_",$C1219,"_SEG_",$I1219,"_PROV_",$D1219),Catalogo_Precios,AD$8,FALSE)),L1219=0),0,VLOOKUP(CONCATENATE("ALI_",$C1219,"_SEG_",$I1219,"_PROV_",$D1219),Catalogo_Precios,AD$8,FALSE))</f>
        <v>589</v>
      </c>
      <c r="AE1219" s="57">
        <f t="shared" ref="AE1219" si="14706">IF(OR(ISERROR(VLOOKUP(CONCATENATE("ALI_",$C1219,"_SEG_",$I1219,"_PROV_",$D1219),Catalogo_Precios,AE$8,FALSE)),M1219=0),0,VLOOKUP(CONCATENATE("ALI_",$C1219,"_SEG_",$I1219,"_PROV_",$D1219),Catalogo_Precios,AE$8,FALSE))</f>
        <v>785</v>
      </c>
      <c r="AF1219" s="57">
        <f t="shared" ref="AF1219" si="14707">IF(OR(ISERROR(VLOOKUP(CONCATENATE("ALI_",$C1219,"_SEG_",$I1219,"_PROV_",$D1219),Catalogo_Precios,AF$8,FALSE)),N1219=0),0,VLOOKUP(CONCATENATE("ALI_",$C1219,"_SEG_",$I1219,"_PROV_",$D1219),Catalogo_Precios,AF$8,FALSE))</f>
        <v>1176</v>
      </c>
      <c r="AG1219" s="57">
        <f t="shared" ref="AG1219" si="14708">IF(OR(ISERROR(VLOOKUP(CONCATENATE("ALI_",$C1219,"_SEG_",$I1219,"_PROV_",$D1219),Catalogo_Precios,AG$8,FALSE)),O1219=0),0,VLOOKUP(CONCATENATE("ALI_",$C1219,"_SEG_",$I1219,"_PROV_",$D1219),Catalogo_Precios,AG$8,FALSE))</f>
        <v>1176</v>
      </c>
      <c r="AH1219" s="57">
        <f t="shared" ref="AH1219" si="14709">IF(OR(ISERROR(VLOOKUP(CONCATENATE("ALI_",$C1219,"_SEG_",$I1219,"_PROV_",$D1219),Catalogo_Precios,AH$8,FALSE)),L1219=0),0,VLOOKUP(CONCATENATE("ALI_",$C1219,"_SEG_",$I1219,"_PROV_",$D1219),Catalogo_Precios,AH$8,FALSE))</f>
        <v>578</v>
      </c>
      <c r="AI1219" s="57">
        <f t="shared" ref="AI1219" si="14710">IF(OR(ISERROR(VLOOKUP(CONCATENATE("ALI_",$C1219,"_SEG_",$I1219,"_PROV_",$D1219),Catalogo_Precios,AI$8,FALSE)),M1219=0),0,VLOOKUP(CONCATENATE("ALI_",$C1219,"_SEG_",$I1219,"_PROV_",$D1219),Catalogo_Precios,AI$8,FALSE))</f>
        <v>769</v>
      </c>
      <c r="AJ1219" s="57">
        <f t="shared" ref="AJ1219" si="14711">IF(OR(ISERROR(VLOOKUP(CONCATENATE("ALI_",$C1219,"_SEG_",$I1219,"_PROV_",$D1219),Catalogo_Precios,AJ$8,FALSE)),N1219=0),0,VLOOKUP(CONCATENATE("ALI_",$C1219,"_SEG_",$I1219,"_PROV_",$D1219),Catalogo_Precios,AJ$8,FALSE))</f>
        <v>1153</v>
      </c>
      <c r="AK1219" s="57">
        <f t="shared" ref="AK1219" si="14712">IF(OR(ISERROR(VLOOKUP(CONCATENATE("ALI_",$C1219,"_SEG_",$I1219,"_PROV_",$D1219),Catalogo_Precios,AK$8,FALSE)),O1219=0),0,VLOOKUP(CONCATENATE("ALI_",$C1219,"_SEG_",$I1219,"_PROV_",$D1219),Catalogo_Precios,AK$8,FALSE))</f>
        <v>1153</v>
      </c>
      <c r="AL1219" s="53"/>
      <c r="AM1219" s="59" t="str">
        <f t="shared" si="14045"/>
        <v>ALI_45_SEG_12</v>
      </c>
      <c r="AN1219" s="59" t="str">
        <f t="shared" si="14046"/>
        <v>ALI_45_SEG_12_VAL_11196594.4</v>
      </c>
      <c r="AO1219" s="60">
        <f t="shared" ref="AO1219" si="14713">IF(OR(AB1219="",AB1219=0),0,COUNTIF(Codificacion,AM1219))</f>
        <v>5</v>
      </c>
      <c r="AP1219" s="61">
        <f t="array" ref="AP1219">MIN(IF(Codificacion=AM1219,Total_Cotizacion,""))</f>
        <v>11196594.399999999</v>
      </c>
      <c r="AQ1219" s="62" t="b">
        <f t="shared" si="14048"/>
        <v>1</v>
      </c>
      <c r="AR1219" s="51" t="str">
        <f t="shared" ref="AR1219" si="14714">IF(COUNTIF(Codificacion2,CONCATENATE(AM1219,"_VAL_",AB1219))&gt;1,"Empate","")</f>
        <v>Empate</v>
      </c>
      <c r="AS1219" s="63" t="str">
        <f t="shared" si="14402"/>
        <v/>
      </c>
      <c r="AT1219" s="59" t="str">
        <f t="shared" si="14050"/>
        <v>ALI_45_SEG_12_</v>
      </c>
      <c r="AU1219" s="63">
        <f t="shared" ref="AU1219" si="14715">IF(AND(COUNTIF(Codificacion3,AT1219)&lt;AO1219),1,COUNTIF(Codificacion3,AT1219))</f>
        <v>1</v>
      </c>
      <c r="AV1219" s="62" t="str">
        <f t="shared" si="14052"/>
        <v>No Seleccionada</v>
      </c>
      <c r="AW1219" s="53"/>
      <c r="AX1219" s="51" t="str">
        <f t="shared" si="14053"/>
        <v>ALI_45_SEG_12VERDADERO</v>
      </c>
      <c r="AY1219" s="51">
        <f t="shared" si="14034"/>
        <v>2</v>
      </c>
      <c r="AZ1219" s="64" t="b">
        <f t="shared" si="14054"/>
        <v>0</v>
      </c>
    </row>
    <row r="1220" spans="1:52" x14ac:dyDescent="0.2">
      <c r="A1220" s="50" t="b">
        <f t="shared" si="13997"/>
        <v>0</v>
      </c>
      <c r="B1220" s="51" t="s">
        <v>136</v>
      </c>
      <c r="C1220" s="52">
        <v>45</v>
      </c>
      <c r="D1220" s="52">
        <f t="shared" ref="D1220" si="14716">IF(ISERROR(VLOOKUP(E1220,Proveedores,2,FALSE)),"",VLOOKUP(E1220,Proveedores,2,FALSE))</f>
        <v>2088</v>
      </c>
      <c r="E1220" s="53" t="s">
        <v>137</v>
      </c>
      <c r="F1220" s="54">
        <v>322</v>
      </c>
      <c r="G1220" s="53" t="s">
        <v>56</v>
      </c>
      <c r="H1220" s="53" t="s">
        <v>67</v>
      </c>
      <c r="I1220" s="52">
        <v>13</v>
      </c>
      <c r="J1220" s="53" t="s">
        <v>58</v>
      </c>
      <c r="K1220" s="55">
        <v>44835</v>
      </c>
      <c r="L1220" s="56">
        <v>6391</v>
      </c>
      <c r="M1220" s="56">
        <v>8136</v>
      </c>
      <c r="N1220" s="56">
        <v>3841</v>
      </c>
      <c r="O1220" s="56">
        <v>417</v>
      </c>
      <c r="P1220" s="57">
        <v>589</v>
      </c>
      <c r="Q1220" s="58">
        <v>0.2149405772495756</v>
      </c>
      <c r="R1220" s="57">
        <v>462.4</v>
      </c>
      <c r="S1220" s="57">
        <v>785</v>
      </c>
      <c r="T1220" s="58">
        <v>0.21630573248407636</v>
      </c>
      <c r="U1220" s="57">
        <v>615.20000000000005</v>
      </c>
      <c r="V1220" s="57">
        <v>1176</v>
      </c>
      <c r="W1220" s="58">
        <v>0.21564625850340136</v>
      </c>
      <c r="X1220" s="57">
        <v>922.4</v>
      </c>
      <c r="Y1220" s="57">
        <v>1176</v>
      </c>
      <c r="Z1220" s="58">
        <v>0.21564625850340136</v>
      </c>
      <c r="AA1220" s="57">
        <v>922.4</v>
      </c>
      <c r="AB1220" s="57">
        <v>11888044.800000001</v>
      </c>
      <c r="AC1220" s="53" t="str">
        <f t="shared" si="14036"/>
        <v>Registro Valido</v>
      </c>
      <c r="AD1220" s="57">
        <f t="shared" ref="AD1220" si="14717">IF(OR(ISERROR(VLOOKUP(CONCATENATE("ALI_",$C1220,"_SEG_",$I1220,"_PROV_",$D1220),Catalogo_Precios,AD$8,FALSE)),L1220=0),0,VLOOKUP(CONCATENATE("ALI_",$C1220,"_SEG_",$I1220,"_PROV_",$D1220),Catalogo_Precios,AD$8,FALSE))</f>
        <v>589</v>
      </c>
      <c r="AE1220" s="57">
        <f t="shared" ref="AE1220" si="14718">IF(OR(ISERROR(VLOOKUP(CONCATENATE("ALI_",$C1220,"_SEG_",$I1220,"_PROV_",$D1220),Catalogo_Precios,AE$8,FALSE)),M1220=0),0,VLOOKUP(CONCATENATE("ALI_",$C1220,"_SEG_",$I1220,"_PROV_",$D1220),Catalogo_Precios,AE$8,FALSE))</f>
        <v>785</v>
      </c>
      <c r="AF1220" s="57">
        <f t="shared" ref="AF1220" si="14719">IF(OR(ISERROR(VLOOKUP(CONCATENATE("ALI_",$C1220,"_SEG_",$I1220,"_PROV_",$D1220),Catalogo_Precios,AF$8,FALSE)),N1220=0),0,VLOOKUP(CONCATENATE("ALI_",$C1220,"_SEG_",$I1220,"_PROV_",$D1220),Catalogo_Precios,AF$8,FALSE))</f>
        <v>1176</v>
      </c>
      <c r="AG1220" s="57">
        <f t="shared" ref="AG1220" si="14720">IF(OR(ISERROR(VLOOKUP(CONCATENATE("ALI_",$C1220,"_SEG_",$I1220,"_PROV_",$D1220),Catalogo_Precios,AG$8,FALSE)),O1220=0),0,VLOOKUP(CONCATENATE("ALI_",$C1220,"_SEG_",$I1220,"_PROV_",$D1220),Catalogo_Precios,AG$8,FALSE))</f>
        <v>1176</v>
      </c>
      <c r="AH1220" s="57">
        <f t="shared" ref="AH1220" si="14721">IF(OR(ISERROR(VLOOKUP(CONCATENATE("ALI_",$C1220,"_SEG_",$I1220,"_PROV_",$D1220),Catalogo_Precios,AH$8,FALSE)),L1220=0),0,VLOOKUP(CONCATENATE("ALI_",$C1220,"_SEG_",$I1220,"_PROV_",$D1220),Catalogo_Precios,AH$8,FALSE))</f>
        <v>578</v>
      </c>
      <c r="AI1220" s="57">
        <f t="shared" ref="AI1220" si="14722">IF(OR(ISERROR(VLOOKUP(CONCATENATE("ALI_",$C1220,"_SEG_",$I1220,"_PROV_",$D1220),Catalogo_Precios,AI$8,FALSE)),M1220=0),0,VLOOKUP(CONCATENATE("ALI_",$C1220,"_SEG_",$I1220,"_PROV_",$D1220),Catalogo_Precios,AI$8,FALSE))</f>
        <v>769</v>
      </c>
      <c r="AJ1220" s="57">
        <f t="shared" ref="AJ1220" si="14723">IF(OR(ISERROR(VLOOKUP(CONCATENATE("ALI_",$C1220,"_SEG_",$I1220,"_PROV_",$D1220),Catalogo_Precios,AJ$8,FALSE)),N1220=0),0,VLOOKUP(CONCATENATE("ALI_",$C1220,"_SEG_",$I1220,"_PROV_",$D1220),Catalogo_Precios,AJ$8,FALSE))</f>
        <v>1153</v>
      </c>
      <c r="AK1220" s="57">
        <f t="shared" ref="AK1220" si="14724">IF(OR(ISERROR(VLOOKUP(CONCATENATE("ALI_",$C1220,"_SEG_",$I1220,"_PROV_",$D1220),Catalogo_Precios,AK$8,FALSE)),O1220=0),0,VLOOKUP(CONCATENATE("ALI_",$C1220,"_SEG_",$I1220,"_PROV_",$D1220),Catalogo_Precios,AK$8,FALSE))</f>
        <v>1153</v>
      </c>
      <c r="AL1220" s="53"/>
      <c r="AM1220" s="59" t="str">
        <f t="shared" si="14045"/>
        <v>ALI_45_SEG_13</v>
      </c>
      <c r="AN1220" s="59" t="str">
        <f t="shared" si="14046"/>
        <v>ALI_45_SEG_13_VAL_11888044.8</v>
      </c>
      <c r="AO1220" s="60">
        <f t="shared" ref="AO1220" si="14725">IF(OR(AB1220="",AB1220=0),0,COUNTIF(Codificacion,AM1220))</f>
        <v>5</v>
      </c>
      <c r="AP1220" s="61">
        <f t="array" ref="AP1220">MIN(IF(Codificacion=AM1220,Total_Cotizacion,""))</f>
        <v>11888044.800000001</v>
      </c>
      <c r="AQ1220" s="62" t="b">
        <f t="shared" si="14048"/>
        <v>1</v>
      </c>
      <c r="AR1220" s="51" t="str">
        <f t="shared" ref="AR1220" si="14726">IF(COUNTIF(Codificacion2,CONCATENATE(AM1220,"_VAL_",AB1220))&gt;1,"Empate","")</f>
        <v>Empate</v>
      </c>
      <c r="AS1220" s="63" t="str">
        <f t="shared" si="14402"/>
        <v/>
      </c>
      <c r="AT1220" s="59" t="str">
        <f t="shared" si="14050"/>
        <v>ALI_45_SEG_13_</v>
      </c>
      <c r="AU1220" s="63">
        <f t="shared" ref="AU1220" si="14727">IF(AND(COUNTIF(Codificacion3,AT1220)&lt;AO1220),1,COUNTIF(Codificacion3,AT1220))</f>
        <v>1</v>
      </c>
      <c r="AV1220" s="62" t="str">
        <f t="shared" si="14052"/>
        <v>No Seleccionada</v>
      </c>
      <c r="AW1220" s="53"/>
      <c r="AX1220" s="51" t="str">
        <f t="shared" si="14053"/>
        <v>ALI_45_SEG_13VERDADERO</v>
      </c>
      <c r="AY1220" s="51">
        <f t="shared" si="14034"/>
        <v>2</v>
      </c>
      <c r="AZ1220" s="64" t="b">
        <f t="shared" si="14054"/>
        <v>0</v>
      </c>
    </row>
    <row r="1221" spans="1:52" x14ac:dyDescent="0.2">
      <c r="A1221" s="50" t="b">
        <f t="shared" si="13997"/>
        <v>0</v>
      </c>
      <c r="B1221" s="51" t="s">
        <v>136</v>
      </c>
      <c r="C1221" s="52">
        <v>45</v>
      </c>
      <c r="D1221" s="52">
        <f t="shared" ref="D1221" si="14728">IF(ISERROR(VLOOKUP(E1221,Proveedores,2,FALSE)),"",VLOOKUP(E1221,Proveedores,2,FALSE))</f>
        <v>2088</v>
      </c>
      <c r="E1221" s="53" t="s">
        <v>137</v>
      </c>
      <c r="F1221" s="54">
        <v>323</v>
      </c>
      <c r="G1221" s="53" t="s">
        <v>56</v>
      </c>
      <c r="H1221" s="53" t="s">
        <v>67</v>
      </c>
      <c r="I1221" s="52">
        <v>14</v>
      </c>
      <c r="J1221" s="53" t="s">
        <v>58</v>
      </c>
      <c r="K1221" s="55">
        <v>44835</v>
      </c>
      <c r="L1221" s="56">
        <v>6333</v>
      </c>
      <c r="M1221" s="56">
        <v>8062</v>
      </c>
      <c r="N1221" s="56">
        <v>3806</v>
      </c>
      <c r="O1221" s="56">
        <v>414</v>
      </c>
      <c r="P1221" s="57">
        <v>589</v>
      </c>
      <c r="Q1221" s="58">
        <v>0.2149405772495756</v>
      </c>
      <c r="R1221" s="57">
        <v>462.4</v>
      </c>
      <c r="S1221" s="57">
        <v>785</v>
      </c>
      <c r="T1221" s="58">
        <v>0.21630573248407636</v>
      </c>
      <c r="U1221" s="57">
        <v>615.20000000000005</v>
      </c>
      <c r="V1221" s="57">
        <v>1176</v>
      </c>
      <c r="W1221" s="58">
        <v>0.21564625850340136</v>
      </c>
      <c r="X1221" s="57">
        <v>922.4</v>
      </c>
      <c r="Y1221" s="57">
        <v>1176</v>
      </c>
      <c r="Z1221" s="58">
        <v>0.21564625850340136</v>
      </c>
      <c r="AA1221" s="57">
        <v>922.4</v>
      </c>
      <c r="AB1221" s="57">
        <v>11780649.6</v>
      </c>
      <c r="AC1221" s="53" t="str">
        <f t="shared" si="14036"/>
        <v>Registro Valido</v>
      </c>
      <c r="AD1221" s="57">
        <f t="shared" ref="AD1221" si="14729">IF(OR(ISERROR(VLOOKUP(CONCATENATE("ALI_",$C1221,"_SEG_",$I1221,"_PROV_",$D1221),Catalogo_Precios,AD$8,FALSE)),L1221=0),0,VLOOKUP(CONCATENATE("ALI_",$C1221,"_SEG_",$I1221,"_PROV_",$D1221),Catalogo_Precios,AD$8,FALSE))</f>
        <v>589</v>
      </c>
      <c r="AE1221" s="57">
        <f t="shared" ref="AE1221" si="14730">IF(OR(ISERROR(VLOOKUP(CONCATENATE("ALI_",$C1221,"_SEG_",$I1221,"_PROV_",$D1221),Catalogo_Precios,AE$8,FALSE)),M1221=0),0,VLOOKUP(CONCATENATE("ALI_",$C1221,"_SEG_",$I1221,"_PROV_",$D1221),Catalogo_Precios,AE$8,FALSE))</f>
        <v>785</v>
      </c>
      <c r="AF1221" s="57">
        <f t="shared" ref="AF1221" si="14731">IF(OR(ISERROR(VLOOKUP(CONCATENATE("ALI_",$C1221,"_SEG_",$I1221,"_PROV_",$D1221),Catalogo_Precios,AF$8,FALSE)),N1221=0),0,VLOOKUP(CONCATENATE("ALI_",$C1221,"_SEG_",$I1221,"_PROV_",$D1221),Catalogo_Precios,AF$8,FALSE))</f>
        <v>1176</v>
      </c>
      <c r="AG1221" s="57">
        <f t="shared" ref="AG1221" si="14732">IF(OR(ISERROR(VLOOKUP(CONCATENATE("ALI_",$C1221,"_SEG_",$I1221,"_PROV_",$D1221),Catalogo_Precios,AG$8,FALSE)),O1221=0),0,VLOOKUP(CONCATENATE("ALI_",$C1221,"_SEG_",$I1221,"_PROV_",$D1221),Catalogo_Precios,AG$8,FALSE))</f>
        <v>1176</v>
      </c>
      <c r="AH1221" s="57">
        <f t="shared" ref="AH1221" si="14733">IF(OR(ISERROR(VLOOKUP(CONCATENATE("ALI_",$C1221,"_SEG_",$I1221,"_PROV_",$D1221),Catalogo_Precios,AH$8,FALSE)),L1221=0),0,VLOOKUP(CONCATENATE("ALI_",$C1221,"_SEG_",$I1221,"_PROV_",$D1221),Catalogo_Precios,AH$8,FALSE))</f>
        <v>578</v>
      </c>
      <c r="AI1221" s="57">
        <f t="shared" ref="AI1221" si="14734">IF(OR(ISERROR(VLOOKUP(CONCATENATE("ALI_",$C1221,"_SEG_",$I1221,"_PROV_",$D1221),Catalogo_Precios,AI$8,FALSE)),M1221=0),0,VLOOKUP(CONCATENATE("ALI_",$C1221,"_SEG_",$I1221,"_PROV_",$D1221),Catalogo_Precios,AI$8,FALSE))</f>
        <v>769</v>
      </c>
      <c r="AJ1221" s="57">
        <f t="shared" ref="AJ1221" si="14735">IF(OR(ISERROR(VLOOKUP(CONCATENATE("ALI_",$C1221,"_SEG_",$I1221,"_PROV_",$D1221),Catalogo_Precios,AJ$8,FALSE)),N1221=0),0,VLOOKUP(CONCATENATE("ALI_",$C1221,"_SEG_",$I1221,"_PROV_",$D1221),Catalogo_Precios,AJ$8,FALSE))</f>
        <v>1153</v>
      </c>
      <c r="AK1221" s="57">
        <f t="shared" ref="AK1221" si="14736">IF(OR(ISERROR(VLOOKUP(CONCATENATE("ALI_",$C1221,"_SEG_",$I1221,"_PROV_",$D1221),Catalogo_Precios,AK$8,FALSE)),O1221=0),0,VLOOKUP(CONCATENATE("ALI_",$C1221,"_SEG_",$I1221,"_PROV_",$D1221),Catalogo_Precios,AK$8,FALSE))</f>
        <v>1153</v>
      </c>
      <c r="AL1221" s="53"/>
      <c r="AM1221" s="59" t="str">
        <f t="shared" si="14045"/>
        <v>ALI_45_SEG_14</v>
      </c>
      <c r="AN1221" s="59" t="str">
        <f t="shared" si="14046"/>
        <v>ALI_45_SEG_14_VAL_11780649.6</v>
      </c>
      <c r="AO1221" s="60">
        <f t="shared" ref="AO1221" si="14737">IF(OR(AB1221="",AB1221=0),0,COUNTIF(Codificacion,AM1221))</f>
        <v>5</v>
      </c>
      <c r="AP1221" s="61">
        <f t="array" ref="AP1221">MIN(IF(Codificacion=AM1221,Total_Cotizacion,""))</f>
        <v>11780649.6</v>
      </c>
      <c r="AQ1221" s="62" t="b">
        <f t="shared" si="14048"/>
        <v>1</v>
      </c>
      <c r="AR1221" s="51" t="str">
        <f t="shared" ref="AR1221" si="14738">IF(COUNTIF(Codificacion2,CONCATENATE(AM1221,"_VAL_",AB1221))&gt;1,"Empate","")</f>
        <v>Empate</v>
      </c>
      <c r="AS1221" s="63" t="str">
        <f t="shared" si="14402"/>
        <v/>
      </c>
      <c r="AT1221" s="59" t="str">
        <f t="shared" si="14050"/>
        <v>ALI_45_SEG_14_</v>
      </c>
      <c r="AU1221" s="63">
        <f t="shared" ref="AU1221" si="14739">IF(AND(COUNTIF(Codificacion3,AT1221)&lt;AO1221),1,COUNTIF(Codificacion3,AT1221))</f>
        <v>1</v>
      </c>
      <c r="AV1221" s="62" t="str">
        <f t="shared" si="14052"/>
        <v>No Seleccionada</v>
      </c>
      <c r="AW1221" s="53"/>
      <c r="AX1221" s="51" t="str">
        <f t="shared" si="14053"/>
        <v>ALI_45_SEG_14VERDADERO</v>
      </c>
      <c r="AY1221" s="51">
        <f t="shared" si="14034"/>
        <v>2</v>
      </c>
      <c r="AZ1221" s="64" t="b">
        <f t="shared" si="14054"/>
        <v>0</v>
      </c>
    </row>
    <row r="1222" spans="1:52" x14ac:dyDescent="0.2">
      <c r="A1222" s="50" t="b">
        <f t="shared" si="13997"/>
        <v>0</v>
      </c>
      <c r="B1222" s="51" t="s">
        <v>136</v>
      </c>
      <c r="C1222" s="52">
        <v>45</v>
      </c>
      <c r="D1222" s="52">
        <f t="shared" ref="D1222" si="14740">IF(ISERROR(VLOOKUP(E1222,Proveedores,2,FALSE)),"",VLOOKUP(E1222,Proveedores,2,FALSE))</f>
        <v>2088</v>
      </c>
      <c r="E1222" s="53" t="s">
        <v>137</v>
      </c>
      <c r="F1222" s="54">
        <v>324</v>
      </c>
      <c r="G1222" s="53" t="s">
        <v>56</v>
      </c>
      <c r="H1222" s="53" t="s">
        <v>67</v>
      </c>
      <c r="I1222" s="52">
        <v>15</v>
      </c>
      <c r="J1222" s="53" t="s">
        <v>58</v>
      </c>
      <c r="K1222" s="55">
        <v>44835</v>
      </c>
      <c r="L1222" s="56">
        <v>5986</v>
      </c>
      <c r="M1222" s="56">
        <v>7618</v>
      </c>
      <c r="N1222" s="56">
        <v>3598</v>
      </c>
      <c r="O1222" s="56">
        <v>392</v>
      </c>
      <c r="P1222" s="57">
        <v>589</v>
      </c>
      <c r="Q1222" s="58">
        <v>0.2149405772495756</v>
      </c>
      <c r="R1222" s="57">
        <v>462.4</v>
      </c>
      <c r="S1222" s="57">
        <v>785</v>
      </c>
      <c r="T1222" s="58">
        <v>0.21630573248407636</v>
      </c>
      <c r="U1222" s="57">
        <v>615.20000000000005</v>
      </c>
      <c r="V1222" s="57">
        <v>1176</v>
      </c>
      <c r="W1222" s="58">
        <v>0.21564625850340136</v>
      </c>
      <c r="X1222" s="57">
        <v>922.4</v>
      </c>
      <c r="Y1222" s="57">
        <v>1176</v>
      </c>
      <c r="Z1222" s="58">
        <v>0.21564625850340136</v>
      </c>
      <c r="AA1222" s="57">
        <v>922.4</v>
      </c>
      <c r="AB1222" s="57">
        <v>11134896</v>
      </c>
      <c r="AC1222" s="53" t="str">
        <f t="shared" si="14036"/>
        <v>Registro Valido</v>
      </c>
      <c r="AD1222" s="57">
        <f t="shared" ref="AD1222" si="14741">IF(OR(ISERROR(VLOOKUP(CONCATENATE("ALI_",$C1222,"_SEG_",$I1222,"_PROV_",$D1222),Catalogo_Precios,AD$8,FALSE)),L1222=0),0,VLOOKUP(CONCATENATE("ALI_",$C1222,"_SEG_",$I1222,"_PROV_",$D1222),Catalogo_Precios,AD$8,FALSE))</f>
        <v>589</v>
      </c>
      <c r="AE1222" s="57">
        <f t="shared" ref="AE1222" si="14742">IF(OR(ISERROR(VLOOKUP(CONCATENATE("ALI_",$C1222,"_SEG_",$I1222,"_PROV_",$D1222),Catalogo_Precios,AE$8,FALSE)),M1222=0),0,VLOOKUP(CONCATENATE("ALI_",$C1222,"_SEG_",$I1222,"_PROV_",$D1222),Catalogo_Precios,AE$8,FALSE))</f>
        <v>785</v>
      </c>
      <c r="AF1222" s="57">
        <f t="shared" ref="AF1222" si="14743">IF(OR(ISERROR(VLOOKUP(CONCATENATE("ALI_",$C1222,"_SEG_",$I1222,"_PROV_",$D1222),Catalogo_Precios,AF$8,FALSE)),N1222=0),0,VLOOKUP(CONCATENATE("ALI_",$C1222,"_SEG_",$I1222,"_PROV_",$D1222),Catalogo_Precios,AF$8,FALSE))</f>
        <v>1176</v>
      </c>
      <c r="AG1222" s="57">
        <f t="shared" ref="AG1222" si="14744">IF(OR(ISERROR(VLOOKUP(CONCATENATE("ALI_",$C1222,"_SEG_",$I1222,"_PROV_",$D1222),Catalogo_Precios,AG$8,FALSE)),O1222=0),0,VLOOKUP(CONCATENATE("ALI_",$C1222,"_SEG_",$I1222,"_PROV_",$D1222),Catalogo_Precios,AG$8,FALSE))</f>
        <v>1176</v>
      </c>
      <c r="AH1222" s="57">
        <f t="shared" ref="AH1222" si="14745">IF(OR(ISERROR(VLOOKUP(CONCATENATE("ALI_",$C1222,"_SEG_",$I1222,"_PROV_",$D1222),Catalogo_Precios,AH$8,FALSE)),L1222=0),0,VLOOKUP(CONCATENATE("ALI_",$C1222,"_SEG_",$I1222,"_PROV_",$D1222),Catalogo_Precios,AH$8,FALSE))</f>
        <v>578</v>
      </c>
      <c r="AI1222" s="57">
        <f t="shared" ref="AI1222" si="14746">IF(OR(ISERROR(VLOOKUP(CONCATENATE("ALI_",$C1222,"_SEG_",$I1222,"_PROV_",$D1222),Catalogo_Precios,AI$8,FALSE)),M1222=0),0,VLOOKUP(CONCATENATE("ALI_",$C1222,"_SEG_",$I1222,"_PROV_",$D1222),Catalogo_Precios,AI$8,FALSE))</f>
        <v>769</v>
      </c>
      <c r="AJ1222" s="57">
        <f t="shared" ref="AJ1222" si="14747">IF(OR(ISERROR(VLOOKUP(CONCATENATE("ALI_",$C1222,"_SEG_",$I1222,"_PROV_",$D1222),Catalogo_Precios,AJ$8,FALSE)),N1222=0),0,VLOOKUP(CONCATENATE("ALI_",$C1222,"_SEG_",$I1222,"_PROV_",$D1222),Catalogo_Precios,AJ$8,FALSE))</f>
        <v>1153</v>
      </c>
      <c r="AK1222" s="57">
        <f t="shared" ref="AK1222" si="14748">IF(OR(ISERROR(VLOOKUP(CONCATENATE("ALI_",$C1222,"_SEG_",$I1222,"_PROV_",$D1222),Catalogo_Precios,AK$8,FALSE)),O1222=0),0,VLOOKUP(CONCATENATE("ALI_",$C1222,"_SEG_",$I1222,"_PROV_",$D1222),Catalogo_Precios,AK$8,FALSE))</f>
        <v>1153</v>
      </c>
      <c r="AL1222" s="53"/>
      <c r="AM1222" s="59" t="str">
        <f t="shared" si="14045"/>
        <v>ALI_45_SEG_15</v>
      </c>
      <c r="AN1222" s="59" t="str">
        <f t="shared" si="14046"/>
        <v>ALI_45_SEG_15_VAL_11134896</v>
      </c>
      <c r="AO1222" s="60">
        <f t="shared" ref="AO1222" si="14749">IF(OR(AB1222="",AB1222=0),0,COUNTIF(Codificacion,AM1222))</f>
        <v>5</v>
      </c>
      <c r="AP1222" s="61">
        <f t="array" ref="AP1222">MIN(IF(Codificacion=AM1222,Total_Cotizacion,""))</f>
        <v>11134896</v>
      </c>
      <c r="AQ1222" s="62" t="b">
        <f t="shared" si="14048"/>
        <v>1</v>
      </c>
      <c r="AR1222" s="51" t="str">
        <f t="shared" ref="AR1222" si="14750">IF(COUNTIF(Codificacion2,CONCATENATE(AM1222,"_VAL_",AB1222))&gt;1,"Empate","")</f>
        <v>Empate</v>
      </c>
      <c r="AS1222" s="63" t="str">
        <f t="shared" si="14402"/>
        <v/>
      </c>
      <c r="AT1222" s="59" t="str">
        <f t="shared" si="14050"/>
        <v>ALI_45_SEG_15_</v>
      </c>
      <c r="AU1222" s="63">
        <f t="shared" ref="AU1222" si="14751">IF(AND(COUNTIF(Codificacion3,AT1222)&lt;AO1222),1,COUNTIF(Codificacion3,AT1222))</f>
        <v>1</v>
      </c>
      <c r="AV1222" s="62" t="str">
        <f t="shared" si="14052"/>
        <v>No Seleccionada</v>
      </c>
      <c r="AW1222" s="53"/>
      <c r="AX1222" s="51" t="str">
        <f t="shared" si="14053"/>
        <v>ALI_45_SEG_15VERDADERO</v>
      </c>
      <c r="AY1222" s="51">
        <f t="shared" si="14034"/>
        <v>2</v>
      </c>
      <c r="AZ1222" s="64" t="b">
        <f t="shared" si="14054"/>
        <v>0</v>
      </c>
    </row>
    <row r="1223" spans="1:52" x14ac:dyDescent="0.2">
      <c r="A1223" s="50" t="str">
        <f t="shared" si="13997"/>
        <v>ALI_27_SEG_1</v>
      </c>
      <c r="B1223" s="51" t="s">
        <v>136</v>
      </c>
      <c r="C1223" s="52">
        <v>27</v>
      </c>
      <c r="D1223" s="52">
        <f t="shared" ref="D1223" si="14752">IF(ISERROR(VLOOKUP(E1223,Proveedores,2,FALSE)),"",VLOOKUP(E1223,Proveedores,2,FALSE))</f>
        <v>2088</v>
      </c>
      <c r="E1223" s="53" t="s">
        <v>137</v>
      </c>
      <c r="F1223" s="54">
        <v>340</v>
      </c>
      <c r="G1223" s="53" t="s">
        <v>56</v>
      </c>
      <c r="H1223" s="53" t="s">
        <v>73</v>
      </c>
      <c r="I1223" s="52">
        <v>1</v>
      </c>
      <c r="J1223" s="53" t="s">
        <v>58</v>
      </c>
      <c r="K1223" s="55">
        <v>44835</v>
      </c>
      <c r="L1223" s="56">
        <v>9385</v>
      </c>
      <c r="M1223" s="56">
        <v>11579</v>
      </c>
      <c r="N1223" s="56">
        <v>5404</v>
      </c>
      <c r="O1223" s="56">
        <v>475</v>
      </c>
      <c r="P1223" s="57">
        <v>567</v>
      </c>
      <c r="Q1223" s="58">
        <v>0.21410934744268073</v>
      </c>
      <c r="R1223" s="57">
        <v>445.6</v>
      </c>
      <c r="S1223" s="57">
        <v>1040</v>
      </c>
      <c r="T1223" s="58">
        <v>0.21615384615384614</v>
      </c>
      <c r="U1223" s="57">
        <v>815.2</v>
      </c>
      <c r="V1223" s="57">
        <v>1040</v>
      </c>
      <c r="W1223" s="58">
        <v>0.21615384615384614</v>
      </c>
      <c r="X1223" s="57">
        <v>815.2</v>
      </c>
      <c r="Y1223" s="57">
        <v>1040</v>
      </c>
      <c r="Z1223" s="58">
        <v>0.21615384615384614</v>
      </c>
      <c r="AA1223" s="57">
        <v>815.2</v>
      </c>
      <c r="AB1223" s="57">
        <v>18413717.600000001</v>
      </c>
      <c r="AC1223" s="53" t="str">
        <f t="shared" si="14036"/>
        <v>Registro Valido</v>
      </c>
      <c r="AD1223" s="57">
        <f t="shared" ref="AD1223" si="14753">IF(OR(ISERROR(VLOOKUP(CONCATENATE("ALI_",$C1223,"_SEG_",$I1223,"_PROV_",$D1223),Catalogo_Precios,AD$8,FALSE)),L1223=0),0,VLOOKUP(CONCATENATE("ALI_",$C1223,"_SEG_",$I1223,"_PROV_",$D1223),Catalogo_Precios,AD$8,FALSE))</f>
        <v>567</v>
      </c>
      <c r="AE1223" s="57">
        <f t="shared" ref="AE1223" si="14754">IF(OR(ISERROR(VLOOKUP(CONCATENATE("ALI_",$C1223,"_SEG_",$I1223,"_PROV_",$D1223),Catalogo_Precios,AE$8,FALSE)),M1223=0),0,VLOOKUP(CONCATENATE("ALI_",$C1223,"_SEG_",$I1223,"_PROV_",$D1223),Catalogo_Precios,AE$8,FALSE))</f>
        <v>1040</v>
      </c>
      <c r="AF1223" s="57">
        <f t="shared" ref="AF1223" si="14755">IF(OR(ISERROR(VLOOKUP(CONCATENATE("ALI_",$C1223,"_SEG_",$I1223,"_PROV_",$D1223),Catalogo_Precios,AF$8,FALSE)),N1223=0),0,VLOOKUP(CONCATENATE("ALI_",$C1223,"_SEG_",$I1223,"_PROV_",$D1223),Catalogo_Precios,AF$8,FALSE))</f>
        <v>1040</v>
      </c>
      <c r="AG1223" s="57">
        <f t="shared" ref="AG1223" si="14756">IF(OR(ISERROR(VLOOKUP(CONCATENATE("ALI_",$C1223,"_SEG_",$I1223,"_PROV_",$D1223),Catalogo_Precios,AG$8,FALSE)),O1223=0),0,VLOOKUP(CONCATENATE("ALI_",$C1223,"_SEG_",$I1223,"_PROV_",$D1223),Catalogo_Precios,AG$8,FALSE))</f>
        <v>1040</v>
      </c>
      <c r="AH1223" s="57">
        <f t="shared" ref="AH1223" si="14757">IF(OR(ISERROR(VLOOKUP(CONCATENATE("ALI_",$C1223,"_SEG_",$I1223,"_PROV_",$D1223),Catalogo_Precios,AH$8,FALSE)),L1223=0),0,VLOOKUP(CONCATENATE("ALI_",$C1223,"_SEG_",$I1223,"_PROV_",$D1223),Catalogo_Precios,AH$8,FALSE))</f>
        <v>557</v>
      </c>
      <c r="AI1223" s="57">
        <f t="shared" ref="AI1223" si="14758">IF(OR(ISERROR(VLOOKUP(CONCATENATE("ALI_",$C1223,"_SEG_",$I1223,"_PROV_",$D1223),Catalogo_Precios,AI$8,FALSE)),M1223=0),0,VLOOKUP(CONCATENATE("ALI_",$C1223,"_SEG_",$I1223,"_PROV_",$D1223),Catalogo_Precios,AI$8,FALSE))</f>
        <v>1019</v>
      </c>
      <c r="AJ1223" s="57">
        <f t="shared" ref="AJ1223" si="14759">IF(OR(ISERROR(VLOOKUP(CONCATENATE("ALI_",$C1223,"_SEG_",$I1223,"_PROV_",$D1223),Catalogo_Precios,AJ$8,FALSE)),N1223=0),0,VLOOKUP(CONCATENATE("ALI_",$C1223,"_SEG_",$I1223,"_PROV_",$D1223),Catalogo_Precios,AJ$8,FALSE))</f>
        <v>1019</v>
      </c>
      <c r="AK1223" s="57">
        <f t="shared" ref="AK1223" si="14760">IF(OR(ISERROR(VLOOKUP(CONCATENATE("ALI_",$C1223,"_SEG_",$I1223,"_PROV_",$D1223),Catalogo_Precios,AK$8,FALSE)),O1223=0),0,VLOOKUP(CONCATENATE("ALI_",$C1223,"_SEG_",$I1223,"_PROV_",$D1223),Catalogo_Precios,AK$8,FALSE))</f>
        <v>1019</v>
      </c>
      <c r="AL1223" s="53"/>
      <c r="AM1223" s="59" t="str">
        <f t="shared" si="14045"/>
        <v>ALI_27_SEG_1</v>
      </c>
      <c r="AN1223" s="59" t="str">
        <f t="shared" si="14046"/>
        <v>ALI_27_SEG_1_VAL_18413717.6</v>
      </c>
      <c r="AO1223" s="60">
        <f t="shared" ref="AO1223" si="14761">IF(OR(AB1223="",AB1223=0),0,COUNTIF(Codificacion,AM1223))</f>
        <v>4</v>
      </c>
      <c r="AP1223" s="61">
        <f t="array" ref="AP1223">MIN(IF(Codificacion=AM1223,Total_Cotizacion,""))</f>
        <v>18413717.600000001</v>
      </c>
      <c r="AQ1223" s="62" t="b">
        <f t="shared" si="14048"/>
        <v>1</v>
      </c>
      <c r="AR1223" s="51" t="str">
        <f t="shared" ref="AR1223" si="14762">IF(COUNTIF(Codificacion2,CONCATENATE(AM1223,"_VAL_",AB1223))&gt;1,"Empate","")</f>
        <v/>
      </c>
      <c r="AS1223" s="63" t="str">
        <f t="shared" si="14402"/>
        <v>X</v>
      </c>
      <c r="AT1223" s="59" t="str">
        <f t="shared" si="14050"/>
        <v>ALI_27_SEG_1_X</v>
      </c>
      <c r="AU1223" s="63">
        <f t="shared" ref="AU1223" si="14763">IF(AND(COUNTIF(Codificacion3,AT1223)&lt;AO1223),1,COUNTIF(Codificacion3,AT1223))</f>
        <v>1</v>
      </c>
      <c r="AV1223" s="62" t="str">
        <f t="shared" si="14052"/>
        <v>Cotizacion Seleccionada</v>
      </c>
      <c r="AW1223" s="53"/>
      <c r="AX1223" s="51" t="str">
        <f t="shared" si="14053"/>
        <v>ALI_27_SEG_1VERDADERO</v>
      </c>
      <c r="AY1223" s="51">
        <f t="shared" si="14034"/>
        <v>1</v>
      </c>
      <c r="AZ1223" s="64" t="b">
        <f t="shared" si="14054"/>
        <v>0</v>
      </c>
    </row>
    <row r="1224" spans="1:52" x14ac:dyDescent="0.2">
      <c r="A1224" s="50" t="str">
        <f t="shared" si="13997"/>
        <v>ALI_27_SEG_2</v>
      </c>
      <c r="B1224" s="51" t="s">
        <v>136</v>
      </c>
      <c r="C1224" s="52">
        <v>27</v>
      </c>
      <c r="D1224" s="52">
        <f t="shared" ref="D1224" si="14764">IF(ISERROR(VLOOKUP(E1224,Proveedores,2,FALSE)),"",VLOOKUP(E1224,Proveedores,2,FALSE))</f>
        <v>2088</v>
      </c>
      <c r="E1224" s="53" t="s">
        <v>137</v>
      </c>
      <c r="F1224" s="54">
        <v>341</v>
      </c>
      <c r="G1224" s="53" t="s">
        <v>56</v>
      </c>
      <c r="H1224" s="53" t="s">
        <v>73</v>
      </c>
      <c r="I1224" s="52">
        <v>2</v>
      </c>
      <c r="J1224" s="53" t="s">
        <v>58</v>
      </c>
      <c r="K1224" s="55">
        <v>44835</v>
      </c>
      <c r="L1224" s="56">
        <v>9599</v>
      </c>
      <c r="M1224" s="56">
        <v>11840</v>
      </c>
      <c r="N1224" s="56">
        <v>5526</v>
      </c>
      <c r="O1224" s="56">
        <v>486</v>
      </c>
      <c r="P1224" s="57">
        <v>567</v>
      </c>
      <c r="Q1224" s="58">
        <v>0.21410934744268073</v>
      </c>
      <c r="R1224" s="57">
        <v>445.6</v>
      </c>
      <c r="S1224" s="57">
        <v>1040</v>
      </c>
      <c r="T1224" s="58">
        <v>0.21615384615384614</v>
      </c>
      <c r="U1224" s="57">
        <v>815.2</v>
      </c>
      <c r="V1224" s="57">
        <v>1040</v>
      </c>
      <c r="W1224" s="58">
        <v>0.21615384615384614</v>
      </c>
      <c r="X1224" s="57">
        <v>815.2</v>
      </c>
      <c r="Y1224" s="57">
        <v>1040</v>
      </c>
      <c r="Z1224" s="58">
        <v>0.21615384615384614</v>
      </c>
      <c r="AA1224" s="57">
        <v>815.2</v>
      </c>
      <c r="AB1224" s="57">
        <v>18830264.800000001</v>
      </c>
      <c r="AC1224" s="53" t="str">
        <f t="shared" si="14036"/>
        <v>Registro Valido</v>
      </c>
      <c r="AD1224" s="57">
        <f t="shared" ref="AD1224" si="14765">IF(OR(ISERROR(VLOOKUP(CONCATENATE("ALI_",$C1224,"_SEG_",$I1224,"_PROV_",$D1224),Catalogo_Precios,AD$8,FALSE)),L1224=0),0,VLOOKUP(CONCATENATE("ALI_",$C1224,"_SEG_",$I1224,"_PROV_",$D1224),Catalogo_Precios,AD$8,FALSE))</f>
        <v>567</v>
      </c>
      <c r="AE1224" s="57">
        <f t="shared" ref="AE1224" si="14766">IF(OR(ISERROR(VLOOKUP(CONCATENATE("ALI_",$C1224,"_SEG_",$I1224,"_PROV_",$D1224),Catalogo_Precios,AE$8,FALSE)),M1224=0),0,VLOOKUP(CONCATENATE("ALI_",$C1224,"_SEG_",$I1224,"_PROV_",$D1224),Catalogo_Precios,AE$8,FALSE))</f>
        <v>1040</v>
      </c>
      <c r="AF1224" s="57">
        <f t="shared" ref="AF1224" si="14767">IF(OR(ISERROR(VLOOKUP(CONCATENATE("ALI_",$C1224,"_SEG_",$I1224,"_PROV_",$D1224),Catalogo_Precios,AF$8,FALSE)),N1224=0),0,VLOOKUP(CONCATENATE("ALI_",$C1224,"_SEG_",$I1224,"_PROV_",$D1224),Catalogo_Precios,AF$8,FALSE))</f>
        <v>1040</v>
      </c>
      <c r="AG1224" s="57">
        <f t="shared" ref="AG1224" si="14768">IF(OR(ISERROR(VLOOKUP(CONCATENATE("ALI_",$C1224,"_SEG_",$I1224,"_PROV_",$D1224),Catalogo_Precios,AG$8,FALSE)),O1224=0),0,VLOOKUP(CONCATENATE("ALI_",$C1224,"_SEG_",$I1224,"_PROV_",$D1224),Catalogo_Precios,AG$8,FALSE))</f>
        <v>1040</v>
      </c>
      <c r="AH1224" s="57">
        <f t="shared" ref="AH1224" si="14769">IF(OR(ISERROR(VLOOKUP(CONCATENATE("ALI_",$C1224,"_SEG_",$I1224,"_PROV_",$D1224),Catalogo_Precios,AH$8,FALSE)),L1224=0),0,VLOOKUP(CONCATENATE("ALI_",$C1224,"_SEG_",$I1224,"_PROV_",$D1224),Catalogo_Precios,AH$8,FALSE))</f>
        <v>557</v>
      </c>
      <c r="AI1224" s="57">
        <f t="shared" ref="AI1224" si="14770">IF(OR(ISERROR(VLOOKUP(CONCATENATE("ALI_",$C1224,"_SEG_",$I1224,"_PROV_",$D1224),Catalogo_Precios,AI$8,FALSE)),M1224=0),0,VLOOKUP(CONCATENATE("ALI_",$C1224,"_SEG_",$I1224,"_PROV_",$D1224),Catalogo_Precios,AI$8,FALSE))</f>
        <v>1019</v>
      </c>
      <c r="AJ1224" s="57">
        <f t="shared" ref="AJ1224" si="14771">IF(OR(ISERROR(VLOOKUP(CONCATENATE("ALI_",$C1224,"_SEG_",$I1224,"_PROV_",$D1224),Catalogo_Precios,AJ$8,FALSE)),N1224=0),0,VLOOKUP(CONCATENATE("ALI_",$C1224,"_SEG_",$I1224,"_PROV_",$D1224),Catalogo_Precios,AJ$8,FALSE))</f>
        <v>1019</v>
      </c>
      <c r="AK1224" s="57">
        <f t="shared" ref="AK1224" si="14772">IF(OR(ISERROR(VLOOKUP(CONCATENATE("ALI_",$C1224,"_SEG_",$I1224,"_PROV_",$D1224),Catalogo_Precios,AK$8,FALSE)),O1224=0),0,VLOOKUP(CONCATENATE("ALI_",$C1224,"_SEG_",$I1224,"_PROV_",$D1224),Catalogo_Precios,AK$8,FALSE))</f>
        <v>1019</v>
      </c>
      <c r="AL1224" s="53"/>
      <c r="AM1224" s="59" t="str">
        <f t="shared" si="14045"/>
        <v>ALI_27_SEG_2</v>
      </c>
      <c r="AN1224" s="59" t="str">
        <f t="shared" si="14046"/>
        <v>ALI_27_SEG_2_VAL_18830264.8</v>
      </c>
      <c r="AO1224" s="60">
        <f t="shared" ref="AO1224" si="14773">IF(OR(AB1224="",AB1224=0),0,COUNTIF(Codificacion,AM1224))</f>
        <v>4</v>
      </c>
      <c r="AP1224" s="61">
        <f t="array" ref="AP1224">MIN(IF(Codificacion=AM1224,Total_Cotizacion,""))</f>
        <v>18830264.800000001</v>
      </c>
      <c r="AQ1224" s="62" t="b">
        <f t="shared" si="14048"/>
        <v>1</v>
      </c>
      <c r="AR1224" s="51" t="str">
        <f t="shared" ref="AR1224" si="14774">IF(COUNTIF(Codificacion2,CONCATENATE(AM1224,"_VAL_",AB1224))&gt;1,"Empate","")</f>
        <v/>
      </c>
      <c r="AS1224" s="63" t="str">
        <f t="shared" si="14402"/>
        <v>X</v>
      </c>
      <c r="AT1224" s="59" t="str">
        <f t="shared" si="14050"/>
        <v>ALI_27_SEG_2_X</v>
      </c>
      <c r="AU1224" s="63">
        <f t="shared" ref="AU1224" si="14775">IF(AND(COUNTIF(Codificacion3,AT1224)&lt;AO1224),1,COUNTIF(Codificacion3,AT1224))</f>
        <v>1</v>
      </c>
      <c r="AV1224" s="62" t="str">
        <f t="shared" si="14052"/>
        <v>Cotizacion Seleccionada</v>
      </c>
      <c r="AW1224" s="53"/>
      <c r="AX1224" s="51" t="str">
        <f t="shared" si="14053"/>
        <v>ALI_27_SEG_2VERDADERO</v>
      </c>
      <c r="AY1224" s="51">
        <f t="shared" si="14034"/>
        <v>1</v>
      </c>
      <c r="AZ1224" s="64" t="b">
        <f t="shared" si="14054"/>
        <v>0</v>
      </c>
    </row>
    <row r="1225" spans="1:52" x14ac:dyDescent="0.2">
      <c r="A1225" s="50" t="str">
        <f t="shared" ref="A1225:A1288" si="14776">IF(AV1225="Cotizacion Seleccionada",CONCATENATE("ALI_",C1225,"_SEG_",I1225),FALSE)</f>
        <v>ALI_27_SEG_3</v>
      </c>
      <c r="B1225" s="51" t="s">
        <v>136</v>
      </c>
      <c r="C1225" s="52">
        <v>27</v>
      </c>
      <c r="D1225" s="52">
        <f t="shared" ref="D1225" si="14777">IF(ISERROR(VLOOKUP(E1225,Proveedores,2,FALSE)),"",VLOOKUP(E1225,Proveedores,2,FALSE))</f>
        <v>2088</v>
      </c>
      <c r="E1225" s="53" t="s">
        <v>137</v>
      </c>
      <c r="F1225" s="54">
        <v>342</v>
      </c>
      <c r="G1225" s="53" t="s">
        <v>56</v>
      </c>
      <c r="H1225" s="53" t="s">
        <v>73</v>
      </c>
      <c r="I1225" s="52">
        <v>3</v>
      </c>
      <c r="J1225" s="53" t="s">
        <v>58</v>
      </c>
      <c r="K1225" s="55">
        <v>44835</v>
      </c>
      <c r="L1225" s="56">
        <v>9541</v>
      </c>
      <c r="M1225" s="56">
        <v>11770</v>
      </c>
      <c r="N1225" s="56">
        <v>5493</v>
      </c>
      <c r="O1225" s="56">
        <v>483</v>
      </c>
      <c r="P1225" s="57">
        <v>567</v>
      </c>
      <c r="Q1225" s="58">
        <v>0.21410934744268073</v>
      </c>
      <c r="R1225" s="57">
        <v>445.6</v>
      </c>
      <c r="S1225" s="57">
        <v>1040</v>
      </c>
      <c r="T1225" s="58">
        <v>0.21615384615384614</v>
      </c>
      <c r="U1225" s="57">
        <v>815.2</v>
      </c>
      <c r="V1225" s="57">
        <v>1040</v>
      </c>
      <c r="W1225" s="58">
        <v>0.21615384615384614</v>
      </c>
      <c r="X1225" s="57">
        <v>815.2</v>
      </c>
      <c r="Y1225" s="57">
        <v>1040</v>
      </c>
      <c r="Z1225" s="58">
        <v>0.21615384615384614</v>
      </c>
      <c r="AA1225" s="57">
        <v>815.2</v>
      </c>
      <c r="AB1225" s="57">
        <v>18718008.800000004</v>
      </c>
      <c r="AC1225" s="53" t="str">
        <f t="shared" si="14036"/>
        <v>Registro Valido</v>
      </c>
      <c r="AD1225" s="57">
        <f t="shared" ref="AD1225" si="14778">IF(OR(ISERROR(VLOOKUP(CONCATENATE("ALI_",$C1225,"_SEG_",$I1225,"_PROV_",$D1225),Catalogo_Precios,AD$8,FALSE)),L1225=0),0,VLOOKUP(CONCATENATE("ALI_",$C1225,"_SEG_",$I1225,"_PROV_",$D1225),Catalogo_Precios,AD$8,FALSE))</f>
        <v>567</v>
      </c>
      <c r="AE1225" s="57">
        <f t="shared" ref="AE1225" si="14779">IF(OR(ISERROR(VLOOKUP(CONCATENATE("ALI_",$C1225,"_SEG_",$I1225,"_PROV_",$D1225),Catalogo_Precios,AE$8,FALSE)),M1225=0),0,VLOOKUP(CONCATENATE("ALI_",$C1225,"_SEG_",$I1225,"_PROV_",$D1225),Catalogo_Precios,AE$8,FALSE))</f>
        <v>1040</v>
      </c>
      <c r="AF1225" s="57">
        <f t="shared" ref="AF1225" si="14780">IF(OR(ISERROR(VLOOKUP(CONCATENATE("ALI_",$C1225,"_SEG_",$I1225,"_PROV_",$D1225),Catalogo_Precios,AF$8,FALSE)),N1225=0),0,VLOOKUP(CONCATENATE("ALI_",$C1225,"_SEG_",$I1225,"_PROV_",$D1225),Catalogo_Precios,AF$8,FALSE))</f>
        <v>1040</v>
      </c>
      <c r="AG1225" s="57">
        <f t="shared" ref="AG1225" si="14781">IF(OR(ISERROR(VLOOKUP(CONCATENATE("ALI_",$C1225,"_SEG_",$I1225,"_PROV_",$D1225),Catalogo_Precios,AG$8,FALSE)),O1225=0),0,VLOOKUP(CONCATENATE("ALI_",$C1225,"_SEG_",$I1225,"_PROV_",$D1225),Catalogo_Precios,AG$8,FALSE))</f>
        <v>1040</v>
      </c>
      <c r="AH1225" s="57">
        <f t="shared" ref="AH1225" si="14782">IF(OR(ISERROR(VLOOKUP(CONCATENATE("ALI_",$C1225,"_SEG_",$I1225,"_PROV_",$D1225),Catalogo_Precios,AH$8,FALSE)),L1225=0),0,VLOOKUP(CONCATENATE("ALI_",$C1225,"_SEG_",$I1225,"_PROV_",$D1225),Catalogo_Precios,AH$8,FALSE))</f>
        <v>557</v>
      </c>
      <c r="AI1225" s="57">
        <f t="shared" ref="AI1225" si="14783">IF(OR(ISERROR(VLOOKUP(CONCATENATE("ALI_",$C1225,"_SEG_",$I1225,"_PROV_",$D1225),Catalogo_Precios,AI$8,FALSE)),M1225=0),0,VLOOKUP(CONCATENATE("ALI_",$C1225,"_SEG_",$I1225,"_PROV_",$D1225),Catalogo_Precios,AI$8,FALSE))</f>
        <v>1019</v>
      </c>
      <c r="AJ1225" s="57">
        <f t="shared" ref="AJ1225" si="14784">IF(OR(ISERROR(VLOOKUP(CONCATENATE("ALI_",$C1225,"_SEG_",$I1225,"_PROV_",$D1225),Catalogo_Precios,AJ$8,FALSE)),N1225=0),0,VLOOKUP(CONCATENATE("ALI_",$C1225,"_SEG_",$I1225,"_PROV_",$D1225),Catalogo_Precios,AJ$8,FALSE))</f>
        <v>1019</v>
      </c>
      <c r="AK1225" s="57">
        <f t="shared" ref="AK1225" si="14785">IF(OR(ISERROR(VLOOKUP(CONCATENATE("ALI_",$C1225,"_SEG_",$I1225,"_PROV_",$D1225),Catalogo_Precios,AK$8,FALSE)),O1225=0),0,VLOOKUP(CONCATENATE("ALI_",$C1225,"_SEG_",$I1225,"_PROV_",$D1225),Catalogo_Precios,AK$8,FALSE))</f>
        <v>1019</v>
      </c>
      <c r="AL1225" s="53"/>
      <c r="AM1225" s="59" t="str">
        <f t="shared" si="14045"/>
        <v>ALI_27_SEG_3</v>
      </c>
      <c r="AN1225" s="59" t="str">
        <f t="shared" si="14046"/>
        <v>ALI_27_SEG_3_VAL_18718008.8</v>
      </c>
      <c r="AO1225" s="60">
        <f t="shared" ref="AO1225" si="14786">IF(OR(AB1225="",AB1225=0),0,COUNTIF(Codificacion,AM1225))</f>
        <v>4</v>
      </c>
      <c r="AP1225" s="61">
        <f t="array" ref="AP1225">MIN(IF(Codificacion=AM1225,Total_Cotizacion,""))</f>
        <v>18718008.800000004</v>
      </c>
      <c r="AQ1225" s="62" t="b">
        <f t="shared" si="14048"/>
        <v>1</v>
      </c>
      <c r="AR1225" s="51" t="str">
        <f t="shared" ref="AR1225" si="14787">IF(COUNTIF(Codificacion2,CONCATENATE(AM1225,"_VAL_",AB1225))&gt;1,"Empate","")</f>
        <v/>
      </c>
      <c r="AS1225" s="63" t="str">
        <f t="shared" si="14402"/>
        <v>X</v>
      </c>
      <c r="AT1225" s="59" t="str">
        <f t="shared" si="14050"/>
        <v>ALI_27_SEG_3_X</v>
      </c>
      <c r="AU1225" s="63">
        <f t="shared" ref="AU1225" si="14788">IF(AND(COUNTIF(Codificacion3,AT1225)&lt;AO1225),1,COUNTIF(Codificacion3,AT1225))</f>
        <v>1</v>
      </c>
      <c r="AV1225" s="62" t="str">
        <f t="shared" si="14052"/>
        <v>Cotizacion Seleccionada</v>
      </c>
      <c r="AW1225" s="53"/>
      <c r="AX1225" s="51" t="str">
        <f t="shared" si="14053"/>
        <v>ALI_27_SEG_3VERDADERO</v>
      </c>
      <c r="AY1225" s="51">
        <f t="shared" si="14034"/>
        <v>1</v>
      </c>
      <c r="AZ1225" s="64" t="b">
        <f t="shared" si="14054"/>
        <v>0</v>
      </c>
    </row>
    <row r="1226" spans="1:52" x14ac:dyDescent="0.2">
      <c r="A1226" s="50" t="str">
        <f t="shared" si="14776"/>
        <v>ALI_27_SEG_4</v>
      </c>
      <c r="B1226" s="51" t="s">
        <v>136</v>
      </c>
      <c r="C1226" s="52">
        <v>27</v>
      </c>
      <c r="D1226" s="52">
        <f t="shared" ref="D1226" si="14789">IF(ISERROR(VLOOKUP(E1226,Proveedores,2,FALSE)),"",VLOOKUP(E1226,Proveedores,2,FALSE))</f>
        <v>2088</v>
      </c>
      <c r="E1226" s="53" t="s">
        <v>137</v>
      </c>
      <c r="F1226" s="54">
        <v>343</v>
      </c>
      <c r="G1226" s="53" t="s">
        <v>56</v>
      </c>
      <c r="H1226" s="53" t="s">
        <v>73</v>
      </c>
      <c r="I1226" s="52">
        <v>4</v>
      </c>
      <c r="J1226" s="53" t="s">
        <v>58</v>
      </c>
      <c r="K1226" s="55">
        <v>44835</v>
      </c>
      <c r="L1226" s="56">
        <v>10164</v>
      </c>
      <c r="M1226" s="56">
        <v>12539</v>
      </c>
      <c r="N1226" s="56">
        <v>5852</v>
      </c>
      <c r="O1226" s="56">
        <v>515</v>
      </c>
      <c r="P1226" s="57">
        <v>567</v>
      </c>
      <c r="Q1226" s="58">
        <v>0.21410934744268073</v>
      </c>
      <c r="R1226" s="57">
        <v>445.6</v>
      </c>
      <c r="S1226" s="57">
        <v>1040</v>
      </c>
      <c r="T1226" s="58">
        <v>0.21615384615384614</v>
      </c>
      <c r="U1226" s="57">
        <v>815.2</v>
      </c>
      <c r="V1226" s="57">
        <v>1040</v>
      </c>
      <c r="W1226" s="58">
        <v>0.21615384615384614</v>
      </c>
      <c r="X1226" s="57">
        <v>815.2</v>
      </c>
      <c r="Y1226" s="57">
        <v>1040</v>
      </c>
      <c r="Z1226" s="58">
        <v>0.21615384615384614</v>
      </c>
      <c r="AA1226" s="57">
        <v>815.2</v>
      </c>
      <c r="AB1226" s="57">
        <v>19941249.600000001</v>
      </c>
      <c r="AC1226" s="53" t="str">
        <f t="shared" si="14036"/>
        <v>Registro Valido</v>
      </c>
      <c r="AD1226" s="57">
        <f t="shared" ref="AD1226" si="14790">IF(OR(ISERROR(VLOOKUP(CONCATENATE("ALI_",$C1226,"_SEG_",$I1226,"_PROV_",$D1226),Catalogo_Precios,AD$8,FALSE)),L1226=0),0,VLOOKUP(CONCATENATE("ALI_",$C1226,"_SEG_",$I1226,"_PROV_",$D1226),Catalogo_Precios,AD$8,FALSE))</f>
        <v>567</v>
      </c>
      <c r="AE1226" s="57">
        <f t="shared" ref="AE1226" si="14791">IF(OR(ISERROR(VLOOKUP(CONCATENATE("ALI_",$C1226,"_SEG_",$I1226,"_PROV_",$D1226),Catalogo_Precios,AE$8,FALSE)),M1226=0),0,VLOOKUP(CONCATENATE("ALI_",$C1226,"_SEG_",$I1226,"_PROV_",$D1226),Catalogo_Precios,AE$8,FALSE))</f>
        <v>1040</v>
      </c>
      <c r="AF1226" s="57">
        <f t="shared" ref="AF1226" si="14792">IF(OR(ISERROR(VLOOKUP(CONCATENATE("ALI_",$C1226,"_SEG_",$I1226,"_PROV_",$D1226),Catalogo_Precios,AF$8,FALSE)),N1226=0),0,VLOOKUP(CONCATENATE("ALI_",$C1226,"_SEG_",$I1226,"_PROV_",$D1226),Catalogo_Precios,AF$8,FALSE))</f>
        <v>1040</v>
      </c>
      <c r="AG1226" s="57">
        <f t="shared" ref="AG1226" si="14793">IF(OR(ISERROR(VLOOKUP(CONCATENATE("ALI_",$C1226,"_SEG_",$I1226,"_PROV_",$D1226),Catalogo_Precios,AG$8,FALSE)),O1226=0),0,VLOOKUP(CONCATENATE("ALI_",$C1226,"_SEG_",$I1226,"_PROV_",$D1226),Catalogo_Precios,AG$8,FALSE))</f>
        <v>1040</v>
      </c>
      <c r="AH1226" s="57">
        <f t="shared" ref="AH1226" si="14794">IF(OR(ISERROR(VLOOKUP(CONCATENATE("ALI_",$C1226,"_SEG_",$I1226,"_PROV_",$D1226),Catalogo_Precios,AH$8,FALSE)),L1226=0),0,VLOOKUP(CONCATENATE("ALI_",$C1226,"_SEG_",$I1226,"_PROV_",$D1226),Catalogo_Precios,AH$8,FALSE))</f>
        <v>557</v>
      </c>
      <c r="AI1226" s="57">
        <f t="shared" ref="AI1226" si="14795">IF(OR(ISERROR(VLOOKUP(CONCATENATE("ALI_",$C1226,"_SEG_",$I1226,"_PROV_",$D1226),Catalogo_Precios,AI$8,FALSE)),M1226=0),0,VLOOKUP(CONCATENATE("ALI_",$C1226,"_SEG_",$I1226,"_PROV_",$D1226),Catalogo_Precios,AI$8,FALSE))</f>
        <v>1019</v>
      </c>
      <c r="AJ1226" s="57">
        <f t="shared" ref="AJ1226" si="14796">IF(OR(ISERROR(VLOOKUP(CONCATENATE("ALI_",$C1226,"_SEG_",$I1226,"_PROV_",$D1226),Catalogo_Precios,AJ$8,FALSE)),N1226=0),0,VLOOKUP(CONCATENATE("ALI_",$C1226,"_SEG_",$I1226,"_PROV_",$D1226),Catalogo_Precios,AJ$8,FALSE))</f>
        <v>1019</v>
      </c>
      <c r="AK1226" s="57">
        <f t="shared" ref="AK1226" si="14797">IF(OR(ISERROR(VLOOKUP(CONCATENATE("ALI_",$C1226,"_SEG_",$I1226,"_PROV_",$D1226),Catalogo_Precios,AK$8,FALSE)),O1226=0),0,VLOOKUP(CONCATENATE("ALI_",$C1226,"_SEG_",$I1226,"_PROV_",$D1226),Catalogo_Precios,AK$8,FALSE))</f>
        <v>1019</v>
      </c>
      <c r="AL1226" s="53"/>
      <c r="AM1226" s="59" t="str">
        <f t="shared" si="14045"/>
        <v>ALI_27_SEG_4</v>
      </c>
      <c r="AN1226" s="59" t="str">
        <f t="shared" si="14046"/>
        <v>ALI_27_SEG_4_VAL_19941249.6</v>
      </c>
      <c r="AO1226" s="60">
        <f t="shared" ref="AO1226" si="14798">IF(OR(AB1226="",AB1226=0),0,COUNTIF(Codificacion,AM1226))</f>
        <v>4</v>
      </c>
      <c r="AP1226" s="61">
        <f t="array" ref="AP1226">MIN(IF(Codificacion=AM1226,Total_Cotizacion,""))</f>
        <v>19941249.600000001</v>
      </c>
      <c r="AQ1226" s="62" t="b">
        <f t="shared" si="14048"/>
        <v>1</v>
      </c>
      <c r="AR1226" s="51" t="str">
        <f t="shared" ref="AR1226" si="14799">IF(COUNTIF(Codificacion2,CONCATENATE(AM1226,"_VAL_",AB1226))&gt;1,"Empate","")</f>
        <v/>
      </c>
      <c r="AS1226" s="63" t="str">
        <f t="shared" si="14402"/>
        <v>X</v>
      </c>
      <c r="AT1226" s="59" t="str">
        <f t="shared" si="14050"/>
        <v>ALI_27_SEG_4_X</v>
      </c>
      <c r="AU1226" s="63">
        <f t="shared" ref="AU1226" si="14800">IF(AND(COUNTIF(Codificacion3,AT1226)&lt;AO1226),1,COUNTIF(Codificacion3,AT1226))</f>
        <v>1</v>
      </c>
      <c r="AV1226" s="62" t="str">
        <f t="shared" si="14052"/>
        <v>Cotizacion Seleccionada</v>
      </c>
      <c r="AW1226" s="53"/>
      <c r="AX1226" s="51" t="str">
        <f t="shared" si="14053"/>
        <v>ALI_27_SEG_4VERDADERO</v>
      </c>
      <c r="AY1226" s="51">
        <f t="shared" si="14034"/>
        <v>1</v>
      </c>
      <c r="AZ1226" s="64" t="b">
        <f t="shared" si="14054"/>
        <v>0</v>
      </c>
    </row>
    <row r="1227" spans="1:52" x14ac:dyDescent="0.2">
      <c r="A1227" s="50" t="str">
        <f t="shared" si="14776"/>
        <v>ALI_27_SEG_5</v>
      </c>
      <c r="B1227" s="51" t="s">
        <v>136</v>
      </c>
      <c r="C1227" s="52">
        <v>27</v>
      </c>
      <c r="D1227" s="52">
        <f t="shared" ref="D1227" si="14801">IF(ISERROR(VLOOKUP(E1227,Proveedores,2,FALSE)),"",VLOOKUP(E1227,Proveedores,2,FALSE))</f>
        <v>2088</v>
      </c>
      <c r="E1227" s="53" t="s">
        <v>137</v>
      </c>
      <c r="F1227" s="54">
        <v>344</v>
      </c>
      <c r="G1227" s="53" t="s">
        <v>56</v>
      </c>
      <c r="H1227" s="53" t="s">
        <v>73</v>
      </c>
      <c r="I1227" s="52">
        <v>5</v>
      </c>
      <c r="J1227" s="53" t="s">
        <v>58</v>
      </c>
      <c r="K1227" s="55">
        <v>44835</v>
      </c>
      <c r="L1227" s="56">
        <v>9449</v>
      </c>
      <c r="M1227" s="56">
        <v>11657</v>
      </c>
      <c r="N1227" s="56">
        <v>5440</v>
      </c>
      <c r="O1227" s="56">
        <v>479</v>
      </c>
      <c r="P1227" s="57">
        <v>567</v>
      </c>
      <c r="Q1227" s="58">
        <v>0.21410934744268073</v>
      </c>
      <c r="R1227" s="57">
        <v>445.6</v>
      </c>
      <c r="S1227" s="57">
        <v>1040</v>
      </c>
      <c r="T1227" s="58">
        <v>0.21615384615384614</v>
      </c>
      <c r="U1227" s="57">
        <v>815.2</v>
      </c>
      <c r="V1227" s="57">
        <v>1040</v>
      </c>
      <c r="W1227" s="58">
        <v>0.21615384615384614</v>
      </c>
      <c r="X1227" s="57">
        <v>815.2</v>
      </c>
      <c r="Y1227" s="57">
        <v>1040</v>
      </c>
      <c r="Z1227" s="58">
        <v>0.21615384615384614</v>
      </c>
      <c r="AA1227" s="57">
        <v>815.2</v>
      </c>
      <c r="AB1227" s="57">
        <v>18538429.600000001</v>
      </c>
      <c r="AC1227" s="53" t="str">
        <f t="shared" si="14036"/>
        <v>Registro Valido</v>
      </c>
      <c r="AD1227" s="57">
        <f t="shared" ref="AD1227" si="14802">IF(OR(ISERROR(VLOOKUP(CONCATENATE("ALI_",$C1227,"_SEG_",$I1227,"_PROV_",$D1227),Catalogo_Precios,AD$8,FALSE)),L1227=0),0,VLOOKUP(CONCATENATE("ALI_",$C1227,"_SEG_",$I1227,"_PROV_",$D1227),Catalogo_Precios,AD$8,FALSE))</f>
        <v>567</v>
      </c>
      <c r="AE1227" s="57">
        <f t="shared" ref="AE1227" si="14803">IF(OR(ISERROR(VLOOKUP(CONCATENATE("ALI_",$C1227,"_SEG_",$I1227,"_PROV_",$D1227),Catalogo_Precios,AE$8,FALSE)),M1227=0),0,VLOOKUP(CONCATENATE("ALI_",$C1227,"_SEG_",$I1227,"_PROV_",$D1227),Catalogo_Precios,AE$8,FALSE))</f>
        <v>1040</v>
      </c>
      <c r="AF1227" s="57">
        <f t="shared" ref="AF1227" si="14804">IF(OR(ISERROR(VLOOKUP(CONCATENATE("ALI_",$C1227,"_SEG_",$I1227,"_PROV_",$D1227),Catalogo_Precios,AF$8,FALSE)),N1227=0),0,VLOOKUP(CONCATENATE("ALI_",$C1227,"_SEG_",$I1227,"_PROV_",$D1227),Catalogo_Precios,AF$8,FALSE))</f>
        <v>1040</v>
      </c>
      <c r="AG1227" s="57">
        <f t="shared" ref="AG1227" si="14805">IF(OR(ISERROR(VLOOKUP(CONCATENATE("ALI_",$C1227,"_SEG_",$I1227,"_PROV_",$D1227),Catalogo_Precios,AG$8,FALSE)),O1227=0),0,VLOOKUP(CONCATENATE("ALI_",$C1227,"_SEG_",$I1227,"_PROV_",$D1227),Catalogo_Precios,AG$8,FALSE))</f>
        <v>1040</v>
      </c>
      <c r="AH1227" s="57">
        <f t="shared" ref="AH1227" si="14806">IF(OR(ISERROR(VLOOKUP(CONCATENATE("ALI_",$C1227,"_SEG_",$I1227,"_PROV_",$D1227),Catalogo_Precios,AH$8,FALSE)),L1227=0),0,VLOOKUP(CONCATENATE("ALI_",$C1227,"_SEG_",$I1227,"_PROV_",$D1227),Catalogo_Precios,AH$8,FALSE))</f>
        <v>557</v>
      </c>
      <c r="AI1227" s="57">
        <f t="shared" ref="AI1227" si="14807">IF(OR(ISERROR(VLOOKUP(CONCATENATE("ALI_",$C1227,"_SEG_",$I1227,"_PROV_",$D1227),Catalogo_Precios,AI$8,FALSE)),M1227=0),0,VLOOKUP(CONCATENATE("ALI_",$C1227,"_SEG_",$I1227,"_PROV_",$D1227),Catalogo_Precios,AI$8,FALSE))</f>
        <v>1019</v>
      </c>
      <c r="AJ1227" s="57">
        <f t="shared" ref="AJ1227" si="14808">IF(OR(ISERROR(VLOOKUP(CONCATENATE("ALI_",$C1227,"_SEG_",$I1227,"_PROV_",$D1227),Catalogo_Precios,AJ$8,FALSE)),N1227=0),0,VLOOKUP(CONCATENATE("ALI_",$C1227,"_SEG_",$I1227,"_PROV_",$D1227),Catalogo_Precios,AJ$8,FALSE))</f>
        <v>1019</v>
      </c>
      <c r="AK1227" s="57">
        <f t="shared" ref="AK1227" si="14809">IF(OR(ISERROR(VLOOKUP(CONCATENATE("ALI_",$C1227,"_SEG_",$I1227,"_PROV_",$D1227),Catalogo_Precios,AK$8,FALSE)),O1227=0),0,VLOOKUP(CONCATENATE("ALI_",$C1227,"_SEG_",$I1227,"_PROV_",$D1227),Catalogo_Precios,AK$8,FALSE))</f>
        <v>1019</v>
      </c>
      <c r="AL1227" s="53"/>
      <c r="AM1227" s="59" t="str">
        <f t="shared" si="14045"/>
        <v>ALI_27_SEG_5</v>
      </c>
      <c r="AN1227" s="59" t="str">
        <f t="shared" si="14046"/>
        <v>ALI_27_SEG_5_VAL_18538429.6</v>
      </c>
      <c r="AO1227" s="60">
        <f t="shared" ref="AO1227" si="14810">IF(OR(AB1227="",AB1227=0),0,COUNTIF(Codificacion,AM1227))</f>
        <v>4</v>
      </c>
      <c r="AP1227" s="61">
        <f t="array" ref="AP1227">MIN(IF(Codificacion=AM1227,Total_Cotizacion,""))</f>
        <v>18538429.600000001</v>
      </c>
      <c r="AQ1227" s="62" t="b">
        <f t="shared" si="14048"/>
        <v>1</v>
      </c>
      <c r="AR1227" s="51" t="str">
        <f t="shared" ref="AR1227" si="14811">IF(COUNTIF(Codificacion2,CONCATENATE(AM1227,"_VAL_",AB1227))&gt;1,"Empate","")</f>
        <v/>
      </c>
      <c r="AS1227" s="63" t="str">
        <f t="shared" si="14402"/>
        <v>X</v>
      </c>
      <c r="AT1227" s="59" t="str">
        <f t="shared" si="14050"/>
        <v>ALI_27_SEG_5_X</v>
      </c>
      <c r="AU1227" s="63">
        <f t="shared" ref="AU1227" si="14812">IF(AND(COUNTIF(Codificacion3,AT1227)&lt;AO1227),1,COUNTIF(Codificacion3,AT1227))</f>
        <v>1</v>
      </c>
      <c r="AV1227" s="62" t="str">
        <f t="shared" si="14052"/>
        <v>Cotizacion Seleccionada</v>
      </c>
      <c r="AW1227" s="53"/>
      <c r="AX1227" s="51" t="str">
        <f t="shared" si="14053"/>
        <v>ALI_27_SEG_5VERDADERO</v>
      </c>
      <c r="AY1227" s="51">
        <f t="shared" ref="AY1227:AY1290" si="14813">COUNTIF(AX$10:AX$2017,CONCATENATE(AM1227,AQ1227))</f>
        <v>1</v>
      </c>
      <c r="AZ1227" s="64" t="b">
        <f t="shared" si="14054"/>
        <v>0</v>
      </c>
    </row>
    <row r="1228" spans="1:52" x14ac:dyDescent="0.2">
      <c r="A1228" s="50" t="str">
        <f t="shared" si="14776"/>
        <v>ALI_27_SEG_6</v>
      </c>
      <c r="B1228" s="51" t="s">
        <v>136</v>
      </c>
      <c r="C1228" s="52">
        <v>27</v>
      </c>
      <c r="D1228" s="52">
        <f t="shared" ref="D1228" si="14814">IF(ISERROR(VLOOKUP(E1228,Proveedores,2,FALSE)),"",VLOOKUP(E1228,Proveedores,2,FALSE))</f>
        <v>2088</v>
      </c>
      <c r="E1228" s="53" t="s">
        <v>137</v>
      </c>
      <c r="F1228" s="54">
        <v>345</v>
      </c>
      <c r="G1228" s="53" t="s">
        <v>56</v>
      </c>
      <c r="H1228" s="53" t="s">
        <v>73</v>
      </c>
      <c r="I1228" s="52">
        <v>6</v>
      </c>
      <c r="J1228" s="53" t="s">
        <v>58</v>
      </c>
      <c r="K1228" s="55">
        <v>44835</v>
      </c>
      <c r="L1228" s="56">
        <v>10229</v>
      </c>
      <c r="M1228" s="56">
        <v>12620</v>
      </c>
      <c r="N1228" s="56">
        <v>5887</v>
      </c>
      <c r="O1228" s="56">
        <v>519</v>
      </c>
      <c r="P1228" s="57">
        <v>567</v>
      </c>
      <c r="Q1228" s="58">
        <v>0.21410934744268073</v>
      </c>
      <c r="R1228" s="57">
        <v>445.6</v>
      </c>
      <c r="S1228" s="57">
        <v>1040</v>
      </c>
      <c r="T1228" s="58">
        <v>0.21615384615384614</v>
      </c>
      <c r="U1228" s="57">
        <v>815.2</v>
      </c>
      <c r="V1228" s="57">
        <v>1040</v>
      </c>
      <c r="W1228" s="58">
        <v>0.21615384615384614</v>
      </c>
      <c r="X1228" s="57">
        <v>815.2</v>
      </c>
      <c r="Y1228" s="57">
        <v>1040</v>
      </c>
      <c r="Z1228" s="58">
        <v>0.21615384615384614</v>
      </c>
      <c r="AA1228" s="57">
        <v>815.2</v>
      </c>
      <c r="AB1228" s="57">
        <v>20068037.600000001</v>
      </c>
      <c r="AC1228" s="53" t="str">
        <f t="shared" ref="AC1228:AC1291" si="14815">IF(OR(AB1228=0,AB1228=""),"Registro No Valido","Registro Valido")</f>
        <v>Registro Valido</v>
      </c>
      <c r="AD1228" s="57">
        <f t="shared" ref="AD1228" si="14816">IF(OR(ISERROR(VLOOKUP(CONCATENATE("ALI_",$C1228,"_SEG_",$I1228,"_PROV_",$D1228),Catalogo_Precios,AD$8,FALSE)),L1228=0),0,VLOOKUP(CONCATENATE("ALI_",$C1228,"_SEG_",$I1228,"_PROV_",$D1228),Catalogo_Precios,AD$8,FALSE))</f>
        <v>567</v>
      </c>
      <c r="AE1228" s="57">
        <f t="shared" ref="AE1228" si="14817">IF(OR(ISERROR(VLOOKUP(CONCATENATE("ALI_",$C1228,"_SEG_",$I1228,"_PROV_",$D1228),Catalogo_Precios,AE$8,FALSE)),M1228=0),0,VLOOKUP(CONCATENATE("ALI_",$C1228,"_SEG_",$I1228,"_PROV_",$D1228),Catalogo_Precios,AE$8,FALSE))</f>
        <v>1040</v>
      </c>
      <c r="AF1228" s="57">
        <f t="shared" ref="AF1228" si="14818">IF(OR(ISERROR(VLOOKUP(CONCATENATE("ALI_",$C1228,"_SEG_",$I1228,"_PROV_",$D1228),Catalogo_Precios,AF$8,FALSE)),N1228=0),0,VLOOKUP(CONCATENATE("ALI_",$C1228,"_SEG_",$I1228,"_PROV_",$D1228),Catalogo_Precios,AF$8,FALSE))</f>
        <v>1040</v>
      </c>
      <c r="AG1228" s="57">
        <f t="shared" ref="AG1228" si="14819">IF(OR(ISERROR(VLOOKUP(CONCATENATE("ALI_",$C1228,"_SEG_",$I1228,"_PROV_",$D1228),Catalogo_Precios,AG$8,FALSE)),O1228=0),0,VLOOKUP(CONCATENATE("ALI_",$C1228,"_SEG_",$I1228,"_PROV_",$D1228),Catalogo_Precios,AG$8,FALSE))</f>
        <v>1040</v>
      </c>
      <c r="AH1228" s="57">
        <f t="shared" ref="AH1228" si="14820">IF(OR(ISERROR(VLOOKUP(CONCATENATE("ALI_",$C1228,"_SEG_",$I1228,"_PROV_",$D1228),Catalogo_Precios,AH$8,FALSE)),L1228=0),0,VLOOKUP(CONCATENATE("ALI_",$C1228,"_SEG_",$I1228,"_PROV_",$D1228),Catalogo_Precios,AH$8,FALSE))</f>
        <v>557</v>
      </c>
      <c r="AI1228" s="57">
        <f t="shared" ref="AI1228" si="14821">IF(OR(ISERROR(VLOOKUP(CONCATENATE("ALI_",$C1228,"_SEG_",$I1228,"_PROV_",$D1228),Catalogo_Precios,AI$8,FALSE)),M1228=0),0,VLOOKUP(CONCATENATE("ALI_",$C1228,"_SEG_",$I1228,"_PROV_",$D1228),Catalogo_Precios,AI$8,FALSE))</f>
        <v>1019</v>
      </c>
      <c r="AJ1228" s="57">
        <f t="shared" ref="AJ1228" si="14822">IF(OR(ISERROR(VLOOKUP(CONCATENATE("ALI_",$C1228,"_SEG_",$I1228,"_PROV_",$D1228),Catalogo_Precios,AJ$8,FALSE)),N1228=0),0,VLOOKUP(CONCATENATE("ALI_",$C1228,"_SEG_",$I1228,"_PROV_",$D1228),Catalogo_Precios,AJ$8,FALSE))</f>
        <v>1019</v>
      </c>
      <c r="AK1228" s="57">
        <f t="shared" ref="AK1228" si="14823">IF(OR(ISERROR(VLOOKUP(CONCATENATE("ALI_",$C1228,"_SEG_",$I1228,"_PROV_",$D1228),Catalogo_Precios,AK$8,FALSE)),O1228=0),0,VLOOKUP(CONCATENATE("ALI_",$C1228,"_SEG_",$I1228,"_PROV_",$D1228),Catalogo_Precios,AK$8,FALSE))</f>
        <v>1019</v>
      </c>
      <c r="AL1228" s="53"/>
      <c r="AM1228" s="59" t="str">
        <f t="shared" ref="AM1228:AM1291" si="14824">IF(AC1228="Registro Valido",CONCATENATE("ALI_",C1228,"_SEG_",I1228),"Registro No Valido")</f>
        <v>ALI_27_SEG_6</v>
      </c>
      <c r="AN1228" s="59" t="str">
        <f t="shared" ref="AN1228:AN1291" si="14825">IF(AC1228="Registro Valido",CONCATENATE("ALI_",C1228,"_SEG_",I1228,"_VAL_",AB1228),"Registro No Valido")</f>
        <v>ALI_27_SEG_6_VAL_20068037.6</v>
      </c>
      <c r="AO1228" s="60">
        <f t="shared" ref="AO1228" si="14826">IF(OR(AB1228="",AB1228=0),0,COUNTIF(Codificacion,AM1228))</f>
        <v>4</v>
      </c>
      <c r="AP1228" s="61">
        <f t="array" ref="AP1228">MIN(IF(Codificacion=AM1228,Total_Cotizacion,""))</f>
        <v>20068037.600000001</v>
      </c>
      <c r="AQ1228" s="62" t="b">
        <f t="shared" ref="AQ1228:AQ1291" si="14827">IF(AND(AO1228&gt;0,AB1228&lt;&gt;""),AP1228=AB1228,"")</f>
        <v>1</v>
      </c>
      <c r="AR1228" s="51" t="str">
        <f t="shared" ref="AR1228" si="14828">IF(COUNTIF(Codificacion2,CONCATENATE(AM1228,"_VAL_",AB1228))&gt;1,"Empate","")</f>
        <v/>
      </c>
      <c r="AS1228" s="63" t="str">
        <f t="shared" si="14402"/>
        <v>X</v>
      </c>
      <c r="AT1228" s="59" t="str">
        <f t="shared" ref="AT1228:AT1291" si="14829">IF(AC1228="Registro Valido",CONCATENATE("ALI_",C1228,"_SEG_",I1228,"_",AS1228),"Registro No Valido")</f>
        <v>ALI_27_SEG_6_X</v>
      </c>
      <c r="AU1228" s="63">
        <f t="shared" ref="AU1228" si="14830">IF(AND(COUNTIF(Codificacion3,AT1228)&lt;AO1228),1,COUNTIF(Codificacion3,AT1228))</f>
        <v>1</v>
      </c>
      <c r="AV1228" s="62" t="str">
        <f t="shared" ref="AV1228:AV1291" si="14831">IF(AND(AU1228=1,AS1228="X"),"Cotizacion Seleccionada","No Seleccionada")</f>
        <v>Cotizacion Seleccionada</v>
      </c>
      <c r="AW1228" s="53"/>
      <c r="AX1228" s="51" t="str">
        <f t="shared" ref="AX1228:AX1291" si="14832">CONCATENATE(AM1228,AQ1228)</f>
        <v>ALI_27_SEG_6VERDADERO</v>
      </c>
      <c r="AY1228" s="51">
        <f t="shared" si="14813"/>
        <v>1</v>
      </c>
      <c r="AZ1228" s="64" t="b">
        <f t="shared" ref="AZ1228:AZ1291" si="14833">AO1228=AY1228</f>
        <v>0</v>
      </c>
    </row>
    <row r="1229" spans="1:52" x14ac:dyDescent="0.2">
      <c r="A1229" s="50" t="str">
        <f t="shared" si="14776"/>
        <v>ALI_27_SEG_7</v>
      </c>
      <c r="B1229" s="51" t="s">
        <v>136</v>
      </c>
      <c r="C1229" s="52">
        <v>27</v>
      </c>
      <c r="D1229" s="52">
        <f t="shared" ref="D1229" si="14834">IF(ISERROR(VLOOKUP(E1229,Proveedores,2,FALSE)),"",VLOOKUP(E1229,Proveedores,2,FALSE))</f>
        <v>2088</v>
      </c>
      <c r="E1229" s="53" t="s">
        <v>137</v>
      </c>
      <c r="F1229" s="54">
        <v>346</v>
      </c>
      <c r="G1229" s="53" t="s">
        <v>56</v>
      </c>
      <c r="H1229" s="53" t="s">
        <v>73</v>
      </c>
      <c r="I1229" s="52">
        <v>7</v>
      </c>
      <c r="J1229" s="53" t="s">
        <v>58</v>
      </c>
      <c r="K1229" s="55">
        <v>44835</v>
      </c>
      <c r="L1229" s="56">
        <v>10445</v>
      </c>
      <c r="M1229" s="56">
        <v>12886</v>
      </c>
      <c r="N1229" s="56">
        <v>6013</v>
      </c>
      <c r="O1229" s="56">
        <v>529</v>
      </c>
      <c r="P1229" s="57">
        <v>567</v>
      </c>
      <c r="Q1229" s="58">
        <v>0.21410934744268073</v>
      </c>
      <c r="R1229" s="57">
        <v>445.6</v>
      </c>
      <c r="S1229" s="57">
        <v>1040</v>
      </c>
      <c r="T1229" s="58">
        <v>0.21615384615384614</v>
      </c>
      <c r="U1229" s="57">
        <v>815.2</v>
      </c>
      <c r="V1229" s="57">
        <v>1040</v>
      </c>
      <c r="W1229" s="58">
        <v>0.21615384615384614</v>
      </c>
      <c r="X1229" s="57">
        <v>815.2</v>
      </c>
      <c r="Y1229" s="57">
        <v>1040</v>
      </c>
      <c r="Z1229" s="58">
        <v>0.21615384615384614</v>
      </c>
      <c r="AA1229" s="57">
        <v>815.2</v>
      </c>
      <c r="AB1229" s="57">
        <v>20491997.600000001</v>
      </c>
      <c r="AC1229" s="53" t="str">
        <f t="shared" si="14815"/>
        <v>Registro Valido</v>
      </c>
      <c r="AD1229" s="57">
        <f t="shared" ref="AD1229" si="14835">IF(OR(ISERROR(VLOOKUP(CONCATENATE("ALI_",$C1229,"_SEG_",$I1229,"_PROV_",$D1229),Catalogo_Precios,AD$8,FALSE)),L1229=0),0,VLOOKUP(CONCATENATE("ALI_",$C1229,"_SEG_",$I1229,"_PROV_",$D1229),Catalogo_Precios,AD$8,FALSE))</f>
        <v>567</v>
      </c>
      <c r="AE1229" s="57">
        <f t="shared" ref="AE1229" si="14836">IF(OR(ISERROR(VLOOKUP(CONCATENATE("ALI_",$C1229,"_SEG_",$I1229,"_PROV_",$D1229),Catalogo_Precios,AE$8,FALSE)),M1229=0),0,VLOOKUP(CONCATENATE("ALI_",$C1229,"_SEG_",$I1229,"_PROV_",$D1229),Catalogo_Precios,AE$8,FALSE))</f>
        <v>1040</v>
      </c>
      <c r="AF1229" s="57">
        <f t="shared" ref="AF1229" si="14837">IF(OR(ISERROR(VLOOKUP(CONCATENATE("ALI_",$C1229,"_SEG_",$I1229,"_PROV_",$D1229),Catalogo_Precios,AF$8,FALSE)),N1229=0),0,VLOOKUP(CONCATENATE("ALI_",$C1229,"_SEG_",$I1229,"_PROV_",$D1229),Catalogo_Precios,AF$8,FALSE))</f>
        <v>1040</v>
      </c>
      <c r="AG1229" s="57">
        <f t="shared" ref="AG1229" si="14838">IF(OR(ISERROR(VLOOKUP(CONCATENATE("ALI_",$C1229,"_SEG_",$I1229,"_PROV_",$D1229),Catalogo_Precios,AG$8,FALSE)),O1229=0),0,VLOOKUP(CONCATENATE("ALI_",$C1229,"_SEG_",$I1229,"_PROV_",$D1229),Catalogo_Precios,AG$8,FALSE))</f>
        <v>1040</v>
      </c>
      <c r="AH1229" s="57">
        <f t="shared" ref="AH1229" si="14839">IF(OR(ISERROR(VLOOKUP(CONCATENATE("ALI_",$C1229,"_SEG_",$I1229,"_PROV_",$D1229),Catalogo_Precios,AH$8,FALSE)),L1229=0),0,VLOOKUP(CONCATENATE("ALI_",$C1229,"_SEG_",$I1229,"_PROV_",$D1229),Catalogo_Precios,AH$8,FALSE))</f>
        <v>557</v>
      </c>
      <c r="AI1229" s="57">
        <f t="shared" ref="AI1229" si="14840">IF(OR(ISERROR(VLOOKUP(CONCATENATE("ALI_",$C1229,"_SEG_",$I1229,"_PROV_",$D1229),Catalogo_Precios,AI$8,FALSE)),M1229=0),0,VLOOKUP(CONCATENATE("ALI_",$C1229,"_SEG_",$I1229,"_PROV_",$D1229),Catalogo_Precios,AI$8,FALSE))</f>
        <v>1019</v>
      </c>
      <c r="AJ1229" s="57">
        <f t="shared" ref="AJ1229" si="14841">IF(OR(ISERROR(VLOOKUP(CONCATENATE("ALI_",$C1229,"_SEG_",$I1229,"_PROV_",$D1229),Catalogo_Precios,AJ$8,FALSE)),N1229=0),0,VLOOKUP(CONCATENATE("ALI_",$C1229,"_SEG_",$I1229,"_PROV_",$D1229),Catalogo_Precios,AJ$8,FALSE))</f>
        <v>1019</v>
      </c>
      <c r="AK1229" s="57">
        <f t="shared" ref="AK1229" si="14842">IF(OR(ISERROR(VLOOKUP(CONCATENATE("ALI_",$C1229,"_SEG_",$I1229,"_PROV_",$D1229),Catalogo_Precios,AK$8,FALSE)),O1229=0),0,VLOOKUP(CONCATENATE("ALI_",$C1229,"_SEG_",$I1229,"_PROV_",$D1229),Catalogo_Precios,AK$8,FALSE))</f>
        <v>1019</v>
      </c>
      <c r="AL1229" s="53"/>
      <c r="AM1229" s="59" t="str">
        <f t="shared" si="14824"/>
        <v>ALI_27_SEG_7</v>
      </c>
      <c r="AN1229" s="59" t="str">
        <f t="shared" si="14825"/>
        <v>ALI_27_SEG_7_VAL_20491997.6</v>
      </c>
      <c r="AO1229" s="60">
        <f t="shared" ref="AO1229" si="14843">IF(OR(AB1229="",AB1229=0),0,COUNTIF(Codificacion,AM1229))</f>
        <v>4</v>
      </c>
      <c r="AP1229" s="61">
        <f t="array" ref="AP1229">MIN(IF(Codificacion=AM1229,Total_Cotizacion,""))</f>
        <v>20491997.600000001</v>
      </c>
      <c r="AQ1229" s="62" t="b">
        <f t="shared" si="14827"/>
        <v>1</v>
      </c>
      <c r="AR1229" s="51" t="str">
        <f t="shared" ref="AR1229" si="14844">IF(COUNTIF(Codificacion2,CONCATENATE(AM1229,"_VAL_",AB1229))&gt;1,"Empate","")</f>
        <v/>
      </c>
      <c r="AS1229" s="63" t="str">
        <f t="shared" si="14402"/>
        <v>X</v>
      </c>
      <c r="AT1229" s="59" t="str">
        <f t="shared" si="14829"/>
        <v>ALI_27_SEG_7_X</v>
      </c>
      <c r="AU1229" s="63">
        <f t="shared" ref="AU1229" si="14845">IF(AND(COUNTIF(Codificacion3,AT1229)&lt;AO1229),1,COUNTIF(Codificacion3,AT1229))</f>
        <v>1</v>
      </c>
      <c r="AV1229" s="62" t="str">
        <f t="shared" si="14831"/>
        <v>Cotizacion Seleccionada</v>
      </c>
      <c r="AW1229" s="53"/>
      <c r="AX1229" s="51" t="str">
        <f t="shared" si="14832"/>
        <v>ALI_27_SEG_7VERDADERO</v>
      </c>
      <c r="AY1229" s="51">
        <f t="shared" si="14813"/>
        <v>1</v>
      </c>
      <c r="AZ1229" s="64" t="b">
        <f t="shared" si="14833"/>
        <v>0</v>
      </c>
    </row>
    <row r="1230" spans="1:52" x14ac:dyDescent="0.2">
      <c r="A1230" s="50" t="str">
        <f t="shared" si="14776"/>
        <v>ALI_27_SEG_8</v>
      </c>
      <c r="B1230" s="51" t="s">
        <v>136</v>
      </c>
      <c r="C1230" s="52">
        <v>27</v>
      </c>
      <c r="D1230" s="52">
        <f t="shared" ref="D1230" si="14846">IF(ISERROR(VLOOKUP(E1230,Proveedores,2,FALSE)),"",VLOOKUP(E1230,Proveedores,2,FALSE))</f>
        <v>2088</v>
      </c>
      <c r="E1230" s="53" t="s">
        <v>137</v>
      </c>
      <c r="F1230" s="54">
        <v>357</v>
      </c>
      <c r="G1230" s="53" t="s">
        <v>56</v>
      </c>
      <c r="H1230" s="53" t="s">
        <v>73</v>
      </c>
      <c r="I1230" s="52">
        <v>8</v>
      </c>
      <c r="J1230" s="53" t="s">
        <v>58</v>
      </c>
      <c r="K1230" s="55">
        <v>44835</v>
      </c>
      <c r="L1230" s="56">
        <v>10080</v>
      </c>
      <c r="M1230" s="56">
        <v>12436</v>
      </c>
      <c r="N1230" s="56">
        <v>5804</v>
      </c>
      <c r="O1230" s="56">
        <v>510</v>
      </c>
      <c r="P1230" s="57">
        <v>567</v>
      </c>
      <c r="Q1230" s="58">
        <v>0.21410934744268073</v>
      </c>
      <c r="R1230" s="57">
        <v>445.6</v>
      </c>
      <c r="S1230" s="57">
        <v>1040</v>
      </c>
      <c r="T1230" s="58">
        <v>0.21615384615384614</v>
      </c>
      <c r="U1230" s="57">
        <v>815.2</v>
      </c>
      <c r="V1230" s="57">
        <v>1040</v>
      </c>
      <c r="W1230" s="58">
        <v>0.21615384615384614</v>
      </c>
      <c r="X1230" s="57">
        <v>815.2</v>
      </c>
      <c r="Y1230" s="57">
        <v>1040</v>
      </c>
      <c r="Z1230" s="58">
        <v>0.21615384615384614</v>
      </c>
      <c r="AA1230" s="57">
        <v>815.2</v>
      </c>
      <c r="AB1230" s="57">
        <v>19776648</v>
      </c>
      <c r="AC1230" s="53" t="str">
        <f t="shared" si="14815"/>
        <v>Registro Valido</v>
      </c>
      <c r="AD1230" s="57">
        <f t="shared" ref="AD1230" si="14847">IF(OR(ISERROR(VLOOKUP(CONCATENATE("ALI_",$C1230,"_SEG_",$I1230,"_PROV_",$D1230),Catalogo_Precios,AD$8,FALSE)),L1230=0),0,VLOOKUP(CONCATENATE("ALI_",$C1230,"_SEG_",$I1230,"_PROV_",$D1230),Catalogo_Precios,AD$8,FALSE))</f>
        <v>567</v>
      </c>
      <c r="AE1230" s="57">
        <f t="shared" ref="AE1230" si="14848">IF(OR(ISERROR(VLOOKUP(CONCATENATE("ALI_",$C1230,"_SEG_",$I1230,"_PROV_",$D1230),Catalogo_Precios,AE$8,FALSE)),M1230=0),0,VLOOKUP(CONCATENATE("ALI_",$C1230,"_SEG_",$I1230,"_PROV_",$D1230),Catalogo_Precios,AE$8,FALSE))</f>
        <v>1040</v>
      </c>
      <c r="AF1230" s="57">
        <f t="shared" ref="AF1230" si="14849">IF(OR(ISERROR(VLOOKUP(CONCATENATE("ALI_",$C1230,"_SEG_",$I1230,"_PROV_",$D1230),Catalogo_Precios,AF$8,FALSE)),N1230=0),0,VLOOKUP(CONCATENATE("ALI_",$C1230,"_SEG_",$I1230,"_PROV_",$D1230),Catalogo_Precios,AF$8,FALSE))</f>
        <v>1040</v>
      </c>
      <c r="AG1230" s="57">
        <f t="shared" ref="AG1230" si="14850">IF(OR(ISERROR(VLOOKUP(CONCATENATE("ALI_",$C1230,"_SEG_",$I1230,"_PROV_",$D1230),Catalogo_Precios,AG$8,FALSE)),O1230=0),0,VLOOKUP(CONCATENATE("ALI_",$C1230,"_SEG_",$I1230,"_PROV_",$D1230),Catalogo_Precios,AG$8,FALSE))</f>
        <v>1040</v>
      </c>
      <c r="AH1230" s="57">
        <f t="shared" ref="AH1230" si="14851">IF(OR(ISERROR(VLOOKUP(CONCATENATE("ALI_",$C1230,"_SEG_",$I1230,"_PROV_",$D1230),Catalogo_Precios,AH$8,FALSE)),L1230=0),0,VLOOKUP(CONCATENATE("ALI_",$C1230,"_SEG_",$I1230,"_PROV_",$D1230),Catalogo_Precios,AH$8,FALSE))</f>
        <v>557</v>
      </c>
      <c r="AI1230" s="57">
        <f t="shared" ref="AI1230" si="14852">IF(OR(ISERROR(VLOOKUP(CONCATENATE("ALI_",$C1230,"_SEG_",$I1230,"_PROV_",$D1230),Catalogo_Precios,AI$8,FALSE)),M1230=0),0,VLOOKUP(CONCATENATE("ALI_",$C1230,"_SEG_",$I1230,"_PROV_",$D1230),Catalogo_Precios,AI$8,FALSE))</f>
        <v>1019</v>
      </c>
      <c r="AJ1230" s="57">
        <f t="shared" ref="AJ1230" si="14853">IF(OR(ISERROR(VLOOKUP(CONCATENATE("ALI_",$C1230,"_SEG_",$I1230,"_PROV_",$D1230),Catalogo_Precios,AJ$8,FALSE)),N1230=0),0,VLOOKUP(CONCATENATE("ALI_",$C1230,"_SEG_",$I1230,"_PROV_",$D1230),Catalogo_Precios,AJ$8,FALSE))</f>
        <v>1019</v>
      </c>
      <c r="AK1230" s="57">
        <f t="shared" ref="AK1230" si="14854">IF(OR(ISERROR(VLOOKUP(CONCATENATE("ALI_",$C1230,"_SEG_",$I1230,"_PROV_",$D1230),Catalogo_Precios,AK$8,FALSE)),O1230=0),0,VLOOKUP(CONCATENATE("ALI_",$C1230,"_SEG_",$I1230,"_PROV_",$D1230),Catalogo_Precios,AK$8,FALSE))</f>
        <v>1019</v>
      </c>
      <c r="AL1230" s="53"/>
      <c r="AM1230" s="59" t="str">
        <f t="shared" si="14824"/>
        <v>ALI_27_SEG_8</v>
      </c>
      <c r="AN1230" s="59" t="str">
        <f t="shared" si="14825"/>
        <v>ALI_27_SEG_8_VAL_19776648</v>
      </c>
      <c r="AO1230" s="60">
        <f t="shared" ref="AO1230" si="14855">IF(OR(AB1230="",AB1230=0),0,COUNTIF(Codificacion,AM1230))</f>
        <v>4</v>
      </c>
      <c r="AP1230" s="61">
        <f t="array" ref="AP1230">MIN(IF(Codificacion=AM1230,Total_Cotizacion,""))</f>
        <v>19776648</v>
      </c>
      <c r="AQ1230" s="62" t="b">
        <f t="shared" si="14827"/>
        <v>1</v>
      </c>
      <c r="AR1230" s="51" t="str">
        <f t="shared" ref="AR1230" si="14856">IF(COUNTIF(Codificacion2,CONCATENATE(AM1230,"_VAL_",AB1230))&gt;1,"Empate","")</f>
        <v/>
      </c>
      <c r="AS1230" s="63" t="str">
        <f t="shared" si="14402"/>
        <v>X</v>
      </c>
      <c r="AT1230" s="59" t="str">
        <f t="shared" si="14829"/>
        <v>ALI_27_SEG_8_X</v>
      </c>
      <c r="AU1230" s="63">
        <f t="shared" ref="AU1230" si="14857">IF(AND(COUNTIF(Codificacion3,AT1230)&lt;AO1230),1,COUNTIF(Codificacion3,AT1230))</f>
        <v>1</v>
      </c>
      <c r="AV1230" s="62" t="str">
        <f t="shared" si="14831"/>
        <v>Cotizacion Seleccionada</v>
      </c>
      <c r="AW1230" s="53"/>
      <c r="AX1230" s="51" t="str">
        <f t="shared" si="14832"/>
        <v>ALI_27_SEG_8VERDADERO</v>
      </c>
      <c r="AY1230" s="51">
        <f t="shared" si="14813"/>
        <v>1</v>
      </c>
      <c r="AZ1230" s="64" t="b">
        <f t="shared" si="14833"/>
        <v>0</v>
      </c>
    </row>
    <row r="1231" spans="1:52" x14ac:dyDescent="0.2">
      <c r="A1231" s="50" t="str">
        <f t="shared" si="14776"/>
        <v>ALI_27_SEG_9</v>
      </c>
      <c r="B1231" s="51" t="s">
        <v>136</v>
      </c>
      <c r="C1231" s="52">
        <v>27</v>
      </c>
      <c r="D1231" s="52">
        <f t="shared" ref="D1231" si="14858">IF(ISERROR(VLOOKUP(E1231,Proveedores,2,FALSE)),"",VLOOKUP(E1231,Proveedores,2,FALSE))</f>
        <v>2088</v>
      </c>
      <c r="E1231" s="53" t="s">
        <v>137</v>
      </c>
      <c r="F1231" s="54">
        <v>358</v>
      </c>
      <c r="G1231" s="53" t="s">
        <v>56</v>
      </c>
      <c r="H1231" s="53" t="s">
        <v>73</v>
      </c>
      <c r="I1231" s="52">
        <v>9</v>
      </c>
      <c r="J1231" s="53" t="s">
        <v>58</v>
      </c>
      <c r="K1231" s="55">
        <v>44835</v>
      </c>
      <c r="L1231" s="56">
        <v>10188</v>
      </c>
      <c r="M1231" s="56">
        <v>12569</v>
      </c>
      <c r="N1231" s="56">
        <v>5865</v>
      </c>
      <c r="O1231" s="56">
        <v>515</v>
      </c>
      <c r="P1231" s="57">
        <v>567</v>
      </c>
      <c r="Q1231" s="58">
        <v>0.21410934744268073</v>
      </c>
      <c r="R1231" s="57">
        <v>445.6</v>
      </c>
      <c r="S1231" s="57">
        <v>1040</v>
      </c>
      <c r="T1231" s="58">
        <v>0.21615384615384614</v>
      </c>
      <c r="U1231" s="57">
        <v>815.2</v>
      </c>
      <c r="V1231" s="57">
        <v>1040</v>
      </c>
      <c r="W1231" s="58">
        <v>0.21615384615384614</v>
      </c>
      <c r="X1231" s="57">
        <v>815.2</v>
      </c>
      <c r="Y1231" s="57">
        <v>1040</v>
      </c>
      <c r="Z1231" s="58">
        <v>0.21615384615384614</v>
      </c>
      <c r="AA1231" s="57">
        <v>815.2</v>
      </c>
      <c r="AB1231" s="57">
        <v>19986997.600000001</v>
      </c>
      <c r="AC1231" s="53" t="str">
        <f t="shared" si="14815"/>
        <v>Registro Valido</v>
      </c>
      <c r="AD1231" s="57">
        <f t="shared" ref="AD1231" si="14859">IF(OR(ISERROR(VLOOKUP(CONCATENATE("ALI_",$C1231,"_SEG_",$I1231,"_PROV_",$D1231),Catalogo_Precios,AD$8,FALSE)),L1231=0),0,VLOOKUP(CONCATENATE("ALI_",$C1231,"_SEG_",$I1231,"_PROV_",$D1231),Catalogo_Precios,AD$8,FALSE))</f>
        <v>567</v>
      </c>
      <c r="AE1231" s="57">
        <f t="shared" ref="AE1231" si="14860">IF(OR(ISERROR(VLOOKUP(CONCATENATE("ALI_",$C1231,"_SEG_",$I1231,"_PROV_",$D1231),Catalogo_Precios,AE$8,FALSE)),M1231=0),0,VLOOKUP(CONCATENATE("ALI_",$C1231,"_SEG_",$I1231,"_PROV_",$D1231),Catalogo_Precios,AE$8,FALSE))</f>
        <v>1040</v>
      </c>
      <c r="AF1231" s="57">
        <f t="shared" ref="AF1231" si="14861">IF(OR(ISERROR(VLOOKUP(CONCATENATE("ALI_",$C1231,"_SEG_",$I1231,"_PROV_",$D1231),Catalogo_Precios,AF$8,FALSE)),N1231=0),0,VLOOKUP(CONCATENATE("ALI_",$C1231,"_SEG_",$I1231,"_PROV_",$D1231),Catalogo_Precios,AF$8,FALSE))</f>
        <v>1040</v>
      </c>
      <c r="AG1231" s="57">
        <f t="shared" ref="AG1231" si="14862">IF(OR(ISERROR(VLOOKUP(CONCATENATE("ALI_",$C1231,"_SEG_",$I1231,"_PROV_",$D1231),Catalogo_Precios,AG$8,FALSE)),O1231=0),0,VLOOKUP(CONCATENATE("ALI_",$C1231,"_SEG_",$I1231,"_PROV_",$D1231),Catalogo_Precios,AG$8,FALSE))</f>
        <v>1040</v>
      </c>
      <c r="AH1231" s="57">
        <f t="shared" ref="AH1231" si="14863">IF(OR(ISERROR(VLOOKUP(CONCATENATE("ALI_",$C1231,"_SEG_",$I1231,"_PROV_",$D1231),Catalogo_Precios,AH$8,FALSE)),L1231=0),0,VLOOKUP(CONCATENATE("ALI_",$C1231,"_SEG_",$I1231,"_PROV_",$D1231),Catalogo_Precios,AH$8,FALSE))</f>
        <v>557</v>
      </c>
      <c r="AI1231" s="57">
        <f t="shared" ref="AI1231" si="14864">IF(OR(ISERROR(VLOOKUP(CONCATENATE("ALI_",$C1231,"_SEG_",$I1231,"_PROV_",$D1231),Catalogo_Precios,AI$8,FALSE)),M1231=0),0,VLOOKUP(CONCATENATE("ALI_",$C1231,"_SEG_",$I1231,"_PROV_",$D1231),Catalogo_Precios,AI$8,FALSE))</f>
        <v>1019</v>
      </c>
      <c r="AJ1231" s="57">
        <f t="shared" ref="AJ1231" si="14865">IF(OR(ISERROR(VLOOKUP(CONCATENATE("ALI_",$C1231,"_SEG_",$I1231,"_PROV_",$D1231),Catalogo_Precios,AJ$8,FALSE)),N1231=0),0,VLOOKUP(CONCATENATE("ALI_",$C1231,"_SEG_",$I1231,"_PROV_",$D1231),Catalogo_Precios,AJ$8,FALSE))</f>
        <v>1019</v>
      </c>
      <c r="AK1231" s="57">
        <f t="shared" ref="AK1231" si="14866">IF(OR(ISERROR(VLOOKUP(CONCATENATE("ALI_",$C1231,"_SEG_",$I1231,"_PROV_",$D1231),Catalogo_Precios,AK$8,FALSE)),O1231=0),0,VLOOKUP(CONCATENATE("ALI_",$C1231,"_SEG_",$I1231,"_PROV_",$D1231),Catalogo_Precios,AK$8,FALSE))</f>
        <v>1019</v>
      </c>
      <c r="AL1231" s="53"/>
      <c r="AM1231" s="59" t="str">
        <f t="shared" si="14824"/>
        <v>ALI_27_SEG_9</v>
      </c>
      <c r="AN1231" s="59" t="str">
        <f t="shared" si="14825"/>
        <v>ALI_27_SEG_9_VAL_19986997.6</v>
      </c>
      <c r="AO1231" s="60">
        <f t="shared" ref="AO1231" si="14867">IF(OR(AB1231="",AB1231=0),0,COUNTIF(Codificacion,AM1231))</f>
        <v>4</v>
      </c>
      <c r="AP1231" s="61">
        <f t="array" ref="AP1231">MIN(IF(Codificacion=AM1231,Total_Cotizacion,""))</f>
        <v>19986997.600000001</v>
      </c>
      <c r="AQ1231" s="62" t="b">
        <f t="shared" si="14827"/>
        <v>1</v>
      </c>
      <c r="AR1231" s="51" t="str">
        <f t="shared" ref="AR1231" si="14868">IF(COUNTIF(Codificacion2,CONCATENATE(AM1231,"_VAL_",AB1231))&gt;1,"Empate","")</f>
        <v/>
      </c>
      <c r="AS1231" s="63" t="str">
        <f t="shared" si="14402"/>
        <v>X</v>
      </c>
      <c r="AT1231" s="59" t="str">
        <f t="shared" si="14829"/>
        <v>ALI_27_SEG_9_X</v>
      </c>
      <c r="AU1231" s="63">
        <f t="shared" ref="AU1231" si="14869">IF(AND(COUNTIF(Codificacion3,AT1231)&lt;AO1231),1,COUNTIF(Codificacion3,AT1231))</f>
        <v>1</v>
      </c>
      <c r="AV1231" s="62" t="str">
        <f t="shared" si="14831"/>
        <v>Cotizacion Seleccionada</v>
      </c>
      <c r="AW1231" s="53"/>
      <c r="AX1231" s="51" t="str">
        <f t="shared" si="14832"/>
        <v>ALI_27_SEG_9VERDADERO</v>
      </c>
      <c r="AY1231" s="51">
        <f t="shared" si="14813"/>
        <v>1</v>
      </c>
      <c r="AZ1231" s="64" t="b">
        <f t="shared" si="14833"/>
        <v>0</v>
      </c>
    </row>
    <row r="1232" spans="1:52" x14ac:dyDescent="0.2">
      <c r="A1232" s="50" t="str">
        <f t="shared" si="14776"/>
        <v>ALI_27_SEG_10</v>
      </c>
      <c r="B1232" s="51" t="s">
        <v>136</v>
      </c>
      <c r="C1232" s="52">
        <v>27</v>
      </c>
      <c r="D1232" s="52">
        <f t="shared" ref="D1232" si="14870">IF(ISERROR(VLOOKUP(E1232,Proveedores,2,FALSE)),"",VLOOKUP(E1232,Proveedores,2,FALSE))</f>
        <v>2088</v>
      </c>
      <c r="E1232" s="53" t="s">
        <v>137</v>
      </c>
      <c r="F1232" s="54">
        <v>359</v>
      </c>
      <c r="G1232" s="53" t="s">
        <v>56</v>
      </c>
      <c r="H1232" s="53" t="s">
        <v>73</v>
      </c>
      <c r="I1232" s="52">
        <v>10</v>
      </c>
      <c r="J1232" s="53" t="s">
        <v>58</v>
      </c>
      <c r="K1232" s="55">
        <v>44835</v>
      </c>
      <c r="L1232" s="56">
        <v>10202</v>
      </c>
      <c r="M1232" s="56">
        <v>12589</v>
      </c>
      <c r="N1232" s="56">
        <v>5874</v>
      </c>
      <c r="O1232" s="56">
        <v>517</v>
      </c>
      <c r="P1232" s="57">
        <v>567</v>
      </c>
      <c r="Q1232" s="58">
        <v>0.21410934744268073</v>
      </c>
      <c r="R1232" s="57">
        <v>445.6</v>
      </c>
      <c r="S1232" s="57">
        <v>1040</v>
      </c>
      <c r="T1232" s="58">
        <v>0.21615384615384614</v>
      </c>
      <c r="U1232" s="57">
        <v>815.2</v>
      </c>
      <c r="V1232" s="57">
        <v>1040</v>
      </c>
      <c r="W1232" s="58">
        <v>0.21615384615384614</v>
      </c>
      <c r="X1232" s="57">
        <v>815.2</v>
      </c>
      <c r="Y1232" s="57">
        <v>1040</v>
      </c>
      <c r="Z1232" s="58">
        <v>0.21615384615384614</v>
      </c>
      <c r="AA1232" s="57">
        <v>815.2</v>
      </c>
      <c r="AB1232" s="57">
        <v>20018507.199999999</v>
      </c>
      <c r="AC1232" s="53" t="str">
        <f t="shared" si="14815"/>
        <v>Registro Valido</v>
      </c>
      <c r="AD1232" s="57">
        <f t="shared" ref="AD1232" si="14871">IF(OR(ISERROR(VLOOKUP(CONCATENATE("ALI_",$C1232,"_SEG_",$I1232,"_PROV_",$D1232),Catalogo_Precios,AD$8,FALSE)),L1232=0),0,VLOOKUP(CONCATENATE("ALI_",$C1232,"_SEG_",$I1232,"_PROV_",$D1232),Catalogo_Precios,AD$8,FALSE))</f>
        <v>567</v>
      </c>
      <c r="AE1232" s="57">
        <f t="shared" ref="AE1232" si="14872">IF(OR(ISERROR(VLOOKUP(CONCATENATE("ALI_",$C1232,"_SEG_",$I1232,"_PROV_",$D1232),Catalogo_Precios,AE$8,FALSE)),M1232=0),0,VLOOKUP(CONCATENATE("ALI_",$C1232,"_SEG_",$I1232,"_PROV_",$D1232),Catalogo_Precios,AE$8,FALSE))</f>
        <v>1040</v>
      </c>
      <c r="AF1232" s="57">
        <f t="shared" ref="AF1232" si="14873">IF(OR(ISERROR(VLOOKUP(CONCATENATE("ALI_",$C1232,"_SEG_",$I1232,"_PROV_",$D1232),Catalogo_Precios,AF$8,FALSE)),N1232=0),0,VLOOKUP(CONCATENATE("ALI_",$C1232,"_SEG_",$I1232,"_PROV_",$D1232),Catalogo_Precios,AF$8,FALSE))</f>
        <v>1040</v>
      </c>
      <c r="AG1232" s="57">
        <f t="shared" ref="AG1232" si="14874">IF(OR(ISERROR(VLOOKUP(CONCATENATE("ALI_",$C1232,"_SEG_",$I1232,"_PROV_",$D1232),Catalogo_Precios,AG$8,FALSE)),O1232=0),0,VLOOKUP(CONCATENATE("ALI_",$C1232,"_SEG_",$I1232,"_PROV_",$D1232),Catalogo_Precios,AG$8,FALSE))</f>
        <v>1040</v>
      </c>
      <c r="AH1232" s="57">
        <f t="shared" ref="AH1232" si="14875">IF(OR(ISERROR(VLOOKUP(CONCATENATE("ALI_",$C1232,"_SEG_",$I1232,"_PROV_",$D1232),Catalogo_Precios,AH$8,FALSE)),L1232=0),0,VLOOKUP(CONCATENATE("ALI_",$C1232,"_SEG_",$I1232,"_PROV_",$D1232),Catalogo_Precios,AH$8,FALSE))</f>
        <v>557</v>
      </c>
      <c r="AI1232" s="57">
        <f t="shared" ref="AI1232" si="14876">IF(OR(ISERROR(VLOOKUP(CONCATENATE("ALI_",$C1232,"_SEG_",$I1232,"_PROV_",$D1232),Catalogo_Precios,AI$8,FALSE)),M1232=0),0,VLOOKUP(CONCATENATE("ALI_",$C1232,"_SEG_",$I1232,"_PROV_",$D1232),Catalogo_Precios,AI$8,FALSE))</f>
        <v>1019</v>
      </c>
      <c r="AJ1232" s="57">
        <f t="shared" ref="AJ1232" si="14877">IF(OR(ISERROR(VLOOKUP(CONCATENATE("ALI_",$C1232,"_SEG_",$I1232,"_PROV_",$D1232),Catalogo_Precios,AJ$8,FALSE)),N1232=0),0,VLOOKUP(CONCATENATE("ALI_",$C1232,"_SEG_",$I1232,"_PROV_",$D1232),Catalogo_Precios,AJ$8,FALSE))</f>
        <v>1019</v>
      </c>
      <c r="AK1232" s="57">
        <f t="shared" ref="AK1232" si="14878">IF(OR(ISERROR(VLOOKUP(CONCATENATE("ALI_",$C1232,"_SEG_",$I1232,"_PROV_",$D1232),Catalogo_Precios,AK$8,FALSE)),O1232=0),0,VLOOKUP(CONCATENATE("ALI_",$C1232,"_SEG_",$I1232,"_PROV_",$D1232),Catalogo_Precios,AK$8,FALSE))</f>
        <v>1019</v>
      </c>
      <c r="AL1232" s="53"/>
      <c r="AM1232" s="59" t="str">
        <f t="shared" si="14824"/>
        <v>ALI_27_SEG_10</v>
      </c>
      <c r="AN1232" s="59" t="str">
        <f t="shared" si="14825"/>
        <v>ALI_27_SEG_10_VAL_20018507.2</v>
      </c>
      <c r="AO1232" s="60">
        <f t="shared" ref="AO1232" si="14879">IF(OR(AB1232="",AB1232=0),0,COUNTIF(Codificacion,AM1232))</f>
        <v>4</v>
      </c>
      <c r="AP1232" s="61">
        <f t="array" ref="AP1232">MIN(IF(Codificacion=AM1232,Total_Cotizacion,""))</f>
        <v>20018507.199999999</v>
      </c>
      <c r="AQ1232" s="62" t="b">
        <f t="shared" si="14827"/>
        <v>1</v>
      </c>
      <c r="AR1232" s="51" t="str">
        <f t="shared" ref="AR1232" si="14880">IF(COUNTIF(Codificacion2,CONCATENATE(AM1232,"_VAL_",AB1232))&gt;1,"Empate","")</f>
        <v/>
      </c>
      <c r="AS1232" s="63" t="str">
        <f t="shared" si="14402"/>
        <v>X</v>
      </c>
      <c r="AT1232" s="59" t="str">
        <f t="shared" si="14829"/>
        <v>ALI_27_SEG_10_X</v>
      </c>
      <c r="AU1232" s="63">
        <f t="shared" ref="AU1232" si="14881">IF(AND(COUNTIF(Codificacion3,AT1232)&lt;AO1232),1,COUNTIF(Codificacion3,AT1232))</f>
        <v>1</v>
      </c>
      <c r="AV1232" s="62" t="str">
        <f t="shared" si="14831"/>
        <v>Cotizacion Seleccionada</v>
      </c>
      <c r="AW1232" s="53"/>
      <c r="AX1232" s="51" t="str">
        <f t="shared" si="14832"/>
        <v>ALI_27_SEG_10VERDADERO</v>
      </c>
      <c r="AY1232" s="51">
        <f t="shared" si="14813"/>
        <v>1</v>
      </c>
      <c r="AZ1232" s="64" t="b">
        <f t="shared" si="14833"/>
        <v>0</v>
      </c>
    </row>
    <row r="1233" spans="1:52" x14ac:dyDescent="0.2">
      <c r="A1233" s="50" t="str">
        <f t="shared" si="14776"/>
        <v>ALI_27_SEG_11</v>
      </c>
      <c r="B1233" s="51" t="s">
        <v>136</v>
      </c>
      <c r="C1233" s="52">
        <v>27</v>
      </c>
      <c r="D1233" s="52">
        <f t="shared" ref="D1233" si="14882">IF(ISERROR(VLOOKUP(E1233,Proveedores,2,FALSE)),"",VLOOKUP(E1233,Proveedores,2,FALSE))</f>
        <v>2088</v>
      </c>
      <c r="E1233" s="53" t="s">
        <v>137</v>
      </c>
      <c r="F1233" s="54">
        <v>360</v>
      </c>
      <c r="G1233" s="53" t="s">
        <v>56</v>
      </c>
      <c r="H1233" s="53" t="s">
        <v>73</v>
      </c>
      <c r="I1233" s="52">
        <v>11</v>
      </c>
      <c r="J1233" s="53" t="s">
        <v>58</v>
      </c>
      <c r="K1233" s="55">
        <v>44835</v>
      </c>
      <c r="L1233" s="56">
        <v>10048</v>
      </c>
      <c r="M1233" s="56">
        <v>12397</v>
      </c>
      <c r="N1233" s="56">
        <v>5786</v>
      </c>
      <c r="O1233" s="56">
        <v>509</v>
      </c>
      <c r="P1233" s="57">
        <v>567</v>
      </c>
      <c r="Q1233" s="58">
        <v>0.21410934744268073</v>
      </c>
      <c r="R1233" s="57">
        <v>445.6</v>
      </c>
      <c r="S1233" s="57">
        <v>1040</v>
      </c>
      <c r="T1233" s="58">
        <v>0.21615384615384614</v>
      </c>
      <c r="U1233" s="57">
        <v>815.2</v>
      </c>
      <c r="V1233" s="57">
        <v>1040</v>
      </c>
      <c r="W1233" s="58">
        <v>0.21615384615384614</v>
      </c>
      <c r="X1233" s="57">
        <v>815.2</v>
      </c>
      <c r="Y1233" s="57">
        <v>1040</v>
      </c>
      <c r="Z1233" s="58">
        <v>0.21615384615384614</v>
      </c>
      <c r="AA1233" s="57">
        <v>815.2</v>
      </c>
      <c r="AB1233" s="57">
        <v>19715107.199999999</v>
      </c>
      <c r="AC1233" s="53" t="str">
        <f t="shared" si="14815"/>
        <v>Registro Valido</v>
      </c>
      <c r="AD1233" s="57">
        <f t="shared" ref="AD1233" si="14883">IF(OR(ISERROR(VLOOKUP(CONCATENATE("ALI_",$C1233,"_SEG_",$I1233,"_PROV_",$D1233),Catalogo_Precios,AD$8,FALSE)),L1233=0),0,VLOOKUP(CONCATENATE("ALI_",$C1233,"_SEG_",$I1233,"_PROV_",$D1233),Catalogo_Precios,AD$8,FALSE))</f>
        <v>567</v>
      </c>
      <c r="AE1233" s="57">
        <f t="shared" ref="AE1233" si="14884">IF(OR(ISERROR(VLOOKUP(CONCATENATE("ALI_",$C1233,"_SEG_",$I1233,"_PROV_",$D1233),Catalogo_Precios,AE$8,FALSE)),M1233=0),0,VLOOKUP(CONCATENATE("ALI_",$C1233,"_SEG_",$I1233,"_PROV_",$D1233),Catalogo_Precios,AE$8,FALSE))</f>
        <v>1040</v>
      </c>
      <c r="AF1233" s="57">
        <f t="shared" ref="AF1233" si="14885">IF(OR(ISERROR(VLOOKUP(CONCATENATE("ALI_",$C1233,"_SEG_",$I1233,"_PROV_",$D1233),Catalogo_Precios,AF$8,FALSE)),N1233=0),0,VLOOKUP(CONCATENATE("ALI_",$C1233,"_SEG_",$I1233,"_PROV_",$D1233),Catalogo_Precios,AF$8,FALSE))</f>
        <v>1040</v>
      </c>
      <c r="AG1233" s="57">
        <f t="shared" ref="AG1233" si="14886">IF(OR(ISERROR(VLOOKUP(CONCATENATE("ALI_",$C1233,"_SEG_",$I1233,"_PROV_",$D1233),Catalogo_Precios,AG$8,FALSE)),O1233=0),0,VLOOKUP(CONCATENATE("ALI_",$C1233,"_SEG_",$I1233,"_PROV_",$D1233),Catalogo_Precios,AG$8,FALSE))</f>
        <v>1040</v>
      </c>
      <c r="AH1233" s="57">
        <f t="shared" ref="AH1233" si="14887">IF(OR(ISERROR(VLOOKUP(CONCATENATE("ALI_",$C1233,"_SEG_",$I1233,"_PROV_",$D1233),Catalogo_Precios,AH$8,FALSE)),L1233=0),0,VLOOKUP(CONCATENATE("ALI_",$C1233,"_SEG_",$I1233,"_PROV_",$D1233),Catalogo_Precios,AH$8,FALSE))</f>
        <v>557</v>
      </c>
      <c r="AI1233" s="57">
        <f t="shared" ref="AI1233" si="14888">IF(OR(ISERROR(VLOOKUP(CONCATENATE("ALI_",$C1233,"_SEG_",$I1233,"_PROV_",$D1233),Catalogo_Precios,AI$8,FALSE)),M1233=0),0,VLOOKUP(CONCATENATE("ALI_",$C1233,"_SEG_",$I1233,"_PROV_",$D1233),Catalogo_Precios,AI$8,FALSE))</f>
        <v>1019</v>
      </c>
      <c r="AJ1233" s="57">
        <f t="shared" ref="AJ1233" si="14889">IF(OR(ISERROR(VLOOKUP(CONCATENATE("ALI_",$C1233,"_SEG_",$I1233,"_PROV_",$D1233),Catalogo_Precios,AJ$8,FALSE)),N1233=0),0,VLOOKUP(CONCATENATE("ALI_",$C1233,"_SEG_",$I1233,"_PROV_",$D1233),Catalogo_Precios,AJ$8,FALSE))</f>
        <v>1019</v>
      </c>
      <c r="AK1233" s="57">
        <f t="shared" ref="AK1233" si="14890">IF(OR(ISERROR(VLOOKUP(CONCATENATE("ALI_",$C1233,"_SEG_",$I1233,"_PROV_",$D1233),Catalogo_Precios,AK$8,FALSE)),O1233=0),0,VLOOKUP(CONCATENATE("ALI_",$C1233,"_SEG_",$I1233,"_PROV_",$D1233),Catalogo_Precios,AK$8,FALSE))</f>
        <v>1019</v>
      </c>
      <c r="AL1233" s="53"/>
      <c r="AM1233" s="59" t="str">
        <f t="shared" si="14824"/>
        <v>ALI_27_SEG_11</v>
      </c>
      <c r="AN1233" s="59" t="str">
        <f t="shared" si="14825"/>
        <v>ALI_27_SEG_11_VAL_19715107.2</v>
      </c>
      <c r="AO1233" s="60">
        <f t="shared" ref="AO1233" si="14891">IF(OR(AB1233="",AB1233=0),0,COUNTIF(Codificacion,AM1233))</f>
        <v>4</v>
      </c>
      <c r="AP1233" s="61">
        <f t="array" ref="AP1233">MIN(IF(Codificacion=AM1233,Total_Cotizacion,""))</f>
        <v>19715107.199999999</v>
      </c>
      <c r="AQ1233" s="62" t="b">
        <f t="shared" si="14827"/>
        <v>1</v>
      </c>
      <c r="AR1233" s="51" t="str">
        <f t="shared" ref="AR1233" si="14892">IF(COUNTIF(Codificacion2,CONCATENATE(AM1233,"_VAL_",AB1233))&gt;1,"Empate","")</f>
        <v/>
      </c>
      <c r="AS1233" s="63" t="str">
        <f t="shared" si="14402"/>
        <v>X</v>
      </c>
      <c r="AT1233" s="59" t="str">
        <f t="shared" si="14829"/>
        <v>ALI_27_SEG_11_X</v>
      </c>
      <c r="AU1233" s="63">
        <f t="shared" ref="AU1233" si="14893">IF(AND(COUNTIF(Codificacion3,AT1233)&lt;AO1233),1,COUNTIF(Codificacion3,AT1233))</f>
        <v>1</v>
      </c>
      <c r="AV1233" s="62" t="str">
        <f t="shared" si="14831"/>
        <v>Cotizacion Seleccionada</v>
      </c>
      <c r="AW1233" s="53"/>
      <c r="AX1233" s="51" t="str">
        <f t="shared" si="14832"/>
        <v>ALI_27_SEG_11VERDADERO</v>
      </c>
      <c r="AY1233" s="51">
        <f t="shared" si="14813"/>
        <v>1</v>
      </c>
      <c r="AZ1233" s="64" t="b">
        <f t="shared" si="14833"/>
        <v>0</v>
      </c>
    </row>
    <row r="1234" spans="1:52" x14ac:dyDescent="0.2">
      <c r="A1234" s="50" t="str">
        <f t="shared" si="14776"/>
        <v>ALI_27_SEG_12</v>
      </c>
      <c r="B1234" s="51" t="s">
        <v>136</v>
      </c>
      <c r="C1234" s="52">
        <v>27</v>
      </c>
      <c r="D1234" s="52">
        <f t="shared" ref="D1234" si="14894">IF(ISERROR(VLOOKUP(E1234,Proveedores,2,FALSE)),"",VLOOKUP(E1234,Proveedores,2,FALSE))</f>
        <v>2088</v>
      </c>
      <c r="E1234" s="53" t="s">
        <v>137</v>
      </c>
      <c r="F1234" s="54">
        <v>361</v>
      </c>
      <c r="G1234" s="53" t="s">
        <v>56</v>
      </c>
      <c r="H1234" s="53" t="s">
        <v>73</v>
      </c>
      <c r="I1234" s="52">
        <v>12</v>
      </c>
      <c r="J1234" s="53" t="s">
        <v>58</v>
      </c>
      <c r="K1234" s="55">
        <v>44835</v>
      </c>
      <c r="L1234" s="56">
        <v>9120</v>
      </c>
      <c r="M1234" s="56">
        <v>11250</v>
      </c>
      <c r="N1234" s="56">
        <v>5250</v>
      </c>
      <c r="O1234" s="56">
        <v>461</v>
      </c>
      <c r="P1234" s="57">
        <v>567</v>
      </c>
      <c r="Q1234" s="58">
        <v>0.21410934744268073</v>
      </c>
      <c r="R1234" s="57">
        <v>445.6</v>
      </c>
      <c r="S1234" s="57">
        <v>1040</v>
      </c>
      <c r="T1234" s="58">
        <v>0.21615384615384614</v>
      </c>
      <c r="U1234" s="57">
        <v>815.2</v>
      </c>
      <c r="V1234" s="57">
        <v>1040</v>
      </c>
      <c r="W1234" s="58">
        <v>0.21615384615384614</v>
      </c>
      <c r="X1234" s="57">
        <v>815.2</v>
      </c>
      <c r="Y1234" s="57">
        <v>1040</v>
      </c>
      <c r="Z1234" s="58">
        <v>0.21615384615384614</v>
      </c>
      <c r="AA1234" s="57">
        <v>815.2</v>
      </c>
      <c r="AB1234" s="57">
        <v>17890479.199999999</v>
      </c>
      <c r="AC1234" s="53" t="str">
        <f t="shared" si="14815"/>
        <v>Registro Valido</v>
      </c>
      <c r="AD1234" s="57">
        <f t="shared" ref="AD1234" si="14895">IF(OR(ISERROR(VLOOKUP(CONCATENATE("ALI_",$C1234,"_SEG_",$I1234,"_PROV_",$D1234),Catalogo_Precios,AD$8,FALSE)),L1234=0),0,VLOOKUP(CONCATENATE("ALI_",$C1234,"_SEG_",$I1234,"_PROV_",$D1234),Catalogo_Precios,AD$8,FALSE))</f>
        <v>567</v>
      </c>
      <c r="AE1234" s="57">
        <f t="shared" ref="AE1234" si="14896">IF(OR(ISERROR(VLOOKUP(CONCATENATE("ALI_",$C1234,"_SEG_",$I1234,"_PROV_",$D1234),Catalogo_Precios,AE$8,FALSE)),M1234=0),0,VLOOKUP(CONCATENATE("ALI_",$C1234,"_SEG_",$I1234,"_PROV_",$D1234),Catalogo_Precios,AE$8,FALSE))</f>
        <v>1040</v>
      </c>
      <c r="AF1234" s="57">
        <f t="shared" ref="AF1234" si="14897">IF(OR(ISERROR(VLOOKUP(CONCATENATE("ALI_",$C1234,"_SEG_",$I1234,"_PROV_",$D1234),Catalogo_Precios,AF$8,FALSE)),N1234=0),0,VLOOKUP(CONCATENATE("ALI_",$C1234,"_SEG_",$I1234,"_PROV_",$D1234),Catalogo_Precios,AF$8,FALSE))</f>
        <v>1040</v>
      </c>
      <c r="AG1234" s="57">
        <f t="shared" ref="AG1234" si="14898">IF(OR(ISERROR(VLOOKUP(CONCATENATE("ALI_",$C1234,"_SEG_",$I1234,"_PROV_",$D1234),Catalogo_Precios,AG$8,FALSE)),O1234=0),0,VLOOKUP(CONCATENATE("ALI_",$C1234,"_SEG_",$I1234,"_PROV_",$D1234),Catalogo_Precios,AG$8,FALSE))</f>
        <v>1040</v>
      </c>
      <c r="AH1234" s="57">
        <f t="shared" ref="AH1234" si="14899">IF(OR(ISERROR(VLOOKUP(CONCATENATE("ALI_",$C1234,"_SEG_",$I1234,"_PROV_",$D1234),Catalogo_Precios,AH$8,FALSE)),L1234=0),0,VLOOKUP(CONCATENATE("ALI_",$C1234,"_SEG_",$I1234,"_PROV_",$D1234),Catalogo_Precios,AH$8,FALSE))</f>
        <v>557</v>
      </c>
      <c r="AI1234" s="57">
        <f t="shared" ref="AI1234" si="14900">IF(OR(ISERROR(VLOOKUP(CONCATENATE("ALI_",$C1234,"_SEG_",$I1234,"_PROV_",$D1234),Catalogo_Precios,AI$8,FALSE)),M1234=0),0,VLOOKUP(CONCATENATE("ALI_",$C1234,"_SEG_",$I1234,"_PROV_",$D1234),Catalogo_Precios,AI$8,FALSE))</f>
        <v>1019</v>
      </c>
      <c r="AJ1234" s="57">
        <f t="shared" ref="AJ1234" si="14901">IF(OR(ISERROR(VLOOKUP(CONCATENATE("ALI_",$C1234,"_SEG_",$I1234,"_PROV_",$D1234),Catalogo_Precios,AJ$8,FALSE)),N1234=0),0,VLOOKUP(CONCATENATE("ALI_",$C1234,"_SEG_",$I1234,"_PROV_",$D1234),Catalogo_Precios,AJ$8,FALSE))</f>
        <v>1019</v>
      </c>
      <c r="AK1234" s="57">
        <f t="shared" ref="AK1234" si="14902">IF(OR(ISERROR(VLOOKUP(CONCATENATE("ALI_",$C1234,"_SEG_",$I1234,"_PROV_",$D1234),Catalogo_Precios,AK$8,FALSE)),O1234=0),0,VLOOKUP(CONCATENATE("ALI_",$C1234,"_SEG_",$I1234,"_PROV_",$D1234),Catalogo_Precios,AK$8,FALSE))</f>
        <v>1019</v>
      </c>
      <c r="AL1234" s="53"/>
      <c r="AM1234" s="59" t="str">
        <f t="shared" si="14824"/>
        <v>ALI_27_SEG_12</v>
      </c>
      <c r="AN1234" s="59" t="str">
        <f t="shared" si="14825"/>
        <v>ALI_27_SEG_12_VAL_17890479.2</v>
      </c>
      <c r="AO1234" s="60">
        <f t="shared" ref="AO1234" si="14903">IF(OR(AB1234="",AB1234=0),0,COUNTIF(Codificacion,AM1234))</f>
        <v>4</v>
      </c>
      <c r="AP1234" s="61">
        <f t="array" ref="AP1234">MIN(IF(Codificacion=AM1234,Total_Cotizacion,""))</f>
        <v>17890479.199999999</v>
      </c>
      <c r="AQ1234" s="62" t="b">
        <f t="shared" si="14827"/>
        <v>1</v>
      </c>
      <c r="AR1234" s="51" t="str">
        <f t="shared" ref="AR1234" si="14904">IF(COUNTIF(Codificacion2,CONCATENATE(AM1234,"_VAL_",AB1234))&gt;1,"Empate","")</f>
        <v/>
      </c>
      <c r="AS1234" s="63" t="str">
        <f t="shared" si="14402"/>
        <v>X</v>
      </c>
      <c r="AT1234" s="59" t="str">
        <f t="shared" si="14829"/>
        <v>ALI_27_SEG_12_X</v>
      </c>
      <c r="AU1234" s="63">
        <f t="shared" ref="AU1234" si="14905">IF(AND(COUNTIF(Codificacion3,AT1234)&lt;AO1234),1,COUNTIF(Codificacion3,AT1234))</f>
        <v>1</v>
      </c>
      <c r="AV1234" s="62" t="str">
        <f t="shared" si="14831"/>
        <v>Cotizacion Seleccionada</v>
      </c>
      <c r="AW1234" s="53"/>
      <c r="AX1234" s="51" t="str">
        <f t="shared" si="14832"/>
        <v>ALI_27_SEG_12VERDADERO</v>
      </c>
      <c r="AY1234" s="51">
        <f t="shared" si="14813"/>
        <v>1</v>
      </c>
      <c r="AZ1234" s="64" t="b">
        <f t="shared" si="14833"/>
        <v>0</v>
      </c>
    </row>
    <row r="1235" spans="1:52" x14ac:dyDescent="0.2">
      <c r="A1235" s="50" t="str">
        <f t="shared" si="14776"/>
        <v>ALI_27_SEG_13</v>
      </c>
      <c r="B1235" s="51" t="s">
        <v>136</v>
      </c>
      <c r="C1235" s="52">
        <v>27</v>
      </c>
      <c r="D1235" s="52">
        <f t="shared" ref="D1235" si="14906">IF(ISERROR(VLOOKUP(E1235,Proveedores,2,FALSE)),"",VLOOKUP(E1235,Proveedores,2,FALSE))</f>
        <v>2088</v>
      </c>
      <c r="E1235" s="53" t="s">
        <v>137</v>
      </c>
      <c r="F1235" s="54">
        <v>362</v>
      </c>
      <c r="G1235" s="53" t="s">
        <v>56</v>
      </c>
      <c r="H1235" s="53" t="s">
        <v>73</v>
      </c>
      <c r="I1235" s="52">
        <v>13</v>
      </c>
      <c r="J1235" s="53" t="s">
        <v>58</v>
      </c>
      <c r="K1235" s="55">
        <v>44835</v>
      </c>
      <c r="L1235" s="56">
        <v>9682</v>
      </c>
      <c r="M1235" s="56">
        <v>11946</v>
      </c>
      <c r="N1235" s="56">
        <v>5573</v>
      </c>
      <c r="O1235" s="56">
        <v>491</v>
      </c>
      <c r="P1235" s="57">
        <v>567</v>
      </c>
      <c r="Q1235" s="58">
        <v>0.21410934744268073</v>
      </c>
      <c r="R1235" s="57">
        <v>445.6</v>
      </c>
      <c r="S1235" s="57">
        <v>1040</v>
      </c>
      <c r="T1235" s="58">
        <v>0.21615384615384614</v>
      </c>
      <c r="U1235" s="57">
        <v>815.2</v>
      </c>
      <c r="V1235" s="57">
        <v>1040</v>
      </c>
      <c r="W1235" s="58">
        <v>0.21615384615384614</v>
      </c>
      <c r="X1235" s="57">
        <v>815.2</v>
      </c>
      <c r="Y1235" s="57">
        <v>1040</v>
      </c>
      <c r="Z1235" s="58">
        <v>0.21615384615384614</v>
      </c>
      <c r="AA1235" s="57">
        <v>815.2</v>
      </c>
      <c r="AB1235" s="57">
        <v>18996051.200000003</v>
      </c>
      <c r="AC1235" s="53" t="str">
        <f t="shared" si="14815"/>
        <v>Registro Valido</v>
      </c>
      <c r="AD1235" s="57">
        <f t="shared" ref="AD1235" si="14907">IF(OR(ISERROR(VLOOKUP(CONCATENATE("ALI_",$C1235,"_SEG_",$I1235,"_PROV_",$D1235),Catalogo_Precios,AD$8,FALSE)),L1235=0),0,VLOOKUP(CONCATENATE("ALI_",$C1235,"_SEG_",$I1235,"_PROV_",$D1235),Catalogo_Precios,AD$8,FALSE))</f>
        <v>567</v>
      </c>
      <c r="AE1235" s="57">
        <f t="shared" ref="AE1235" si="14908">IF(OR(ISERROR(VLOOKUP(CONCATENATE("ALI_",$C1235,"_SEG_",$I1235,"_PROV_",$D1235),Catalogo_Precios,AE$8,FALSE)),M1235=0),0,VLOOKUP(CONCATENATE("ALI_",$C1235,"_SEG_",$I1235,"_PROV_",$D1235),Catalogo_Precios,AE$8,FALSE))</f>
        <v>1040</v>
      </c>
      <c r="AF1235" s="57">
        <f t="shared" ref="AF1235" si="14909">IF(OR(ISERROR(VLOOKUP(CONCATENATE("ALI_",$C1235,"_SEG_",$I1235,"_PROV_",$D1235),Catalogo_Precios,AF$8,FALSE)),N1235=0),0,VLOOKUP(CONCATENATE("ALI_",$C1235,"_SEG_",$I1235,"_PROV_",$D1235),Catalogo_Precios,AF$8,FALSE))</f>
        <v>1040</v>
      </c>
      <c r="AG1235" s="57">
        <f t="shared" ref="AG1235" si="14910">IF(OR(ISERROR(VLOOKUP(CONCATENATE("ALI_",$C1235,"_SEG_",$I1235,"_PROV_",$D1235),Catalogo_Precios,AG$8,FALSE)),O1235=0),0,VLOOKUP(CONCATENATE("ALI_",$C1235,"_SEG_",$I1235,"_PROV_",$D1235),Catalogo_Precios,AG$8,FALSE))</f>
        <v>1040</v>
      </c>
      <c r="AH1235" s="57">
        <f t="shared" ref="AH1235" si="14911">IF(OR(ISERROR(VLOOKUP(CONCATENATE("ALI_",$C1235,"_SEG_",$I1235,"_PROV_",$D1235),Catalogo_Precios,AH$8,FALSE)),L1235=0),0,VLOOKUP(CONCATENATE("ALI_",$C1235,"_SEG_",$I1235,"_PROV_",$D1235),Catalogo_Precios,AH$8,FALSE))</f>
        <v>557</v>
      </c>
      <c r="AI1235" s="57">
        <f t="shared" ref="AI1235" si="14912">IF(OR(ISERROR(VLOOKUP(CONCATENATE("ALI_",$C1235,"_SEG_",$I1235,"_PROV_",$D1235),Catalogo_Precios,AI$8,FALSE)),M1235=0),0,VLOOKUP(CONCATENATE("ALI_",$C1235,"_SEG_",$I1235,"_PROV_",$D1235),Catalogo_Precios,AI$8,FALSE))</f>
        <v>1019</v>
      </c>
      <c r="AJ1235" s="57">
        <f t="shared" ref="AJ1235" si="14913">IF(OR(ISERROR(VLOOKUP(CONCATENATE("ALI_",$C1235,"_SEG_",$I1235,"_PROV_",$D1235),Catalogo_Precios,AJ$8,FALSE)),N1235=0),0,VLOOKUP(CONCATENATE("ALI_",$C1235,"_SEG_",$I1235,"_PROV_",$D1235),Catalogo_Precios,AJ$8,FALSE))</f>
        <v>1019</v>
      </c>
      <c r="AK1235" s="57">
        <f t="shared" ref="AK1235" si="14914">IF(OR(ISERROR(VLOOKUP(CONCATENATE("ALI_",$C1235,"_SEG_",$I1235,"_PROV_",$D1235),Catalogo_Precios,AK$8,FALSE)),O1235=0),0,VLOOKUP(CONCATENATE("ALI_",$C1235,"_SEG_",$I1235,"_PROV_",$D1235),Catalogo_Precios,AK$8,FALSE))</f>
        <v>1019</v>
      </c>
      <c r="AL1235" s="53"/>
      <c r="AM1235" s="59" t="str">
        <f t="shared" si="14824"/>
        <v>ALI_27_SEG_13</v>
      </c>
      <c r="AN1235" s="59" t="str">
        <f t="shared" si="14825"/>
        <v>ALI_27_SEG_13_VAL_18996051.2</v>
      </c>
      <c r="AO1235" s="60">
        <f t="shared" ref="AO1235" si="14915">IF(OR(AB1235="",AB1235=0),0,COUNTIF(Codificacion,AM1235))</f>
        <v>4</v>
      </c>
      <c r="AP1235" s="61">
        <f t="array" ref="AP1235">MIN(IF(Codificacion=AM1235,Total_Cotizacion,""))</f>
        <v>18996051.200000003</v>
      </c>
      <c r="AQ1235" s="62" t="b">
        <f t="shared" si="14827"/>
        <v>1</v>
      </c>
      <c r="AR1235" s="51" t="str">
        <f t="shared" ref="AR1235" si="14916">IF(COUNTIF(Codificacion2,CONCATENATE(AM1235,"_VAL_",AB1235))&gt;1,"Empate","")</f>
        <v/>
      </c>
      <c r="AS1235" s="63" t="str">
        <f t="shared" si="14402"/>
        <v>X</v>
      </c>
      <c r="AT1235" s="59" t="str">
        <f t="shared" si="14829"/>
        <v>ALI_27_SEG_13_X</v>
      </c>
      <c r="AU1235" s="63">
        <f t="shared" ref="AU1235" si="14917">IF(AND(COUNTIF(Codificacion3,AT1235)&lt;AO1235),1,COUNTIF(Codificacion3,AT1235))</f>
        <v>1</v>
      </c>
      <c r="AV1235" s="62" t="str">
        <f t="shared" si="14831"/>
        <v>Cotizacion Seleccionada</v>
      </c>
      <c r="AW1235" s="53"/>
      <c r="AX1235" s="51" t="str">
        <f t="shared" si="14832"/>
        <v>ALI_27_SEG_13VERDADERO</v>
      </c>
      <c r="AY1235" s="51">
        <f t="shared" si="14813"/>
        <v>1</v>
      </c>
      <c r="AZ1235" s="64" t="b">
        <f t="shared" si="14833"/>
        <v>0</v>
      </c>
    </row>
    <row r="1236" spans="1:52" x14ac:dyDescent="0.2">
      <c r="A1236" s="50" t="str">
        <f t="shared" si="14776"/>
        <v>ALI_27_SEG_14</v>
      </c>
      <c r="B1236" s="51" t="s">
        <v>136</v>
      </c>
      <c r="C1236" s="52">
        <v>27</v>
      </c>
      <c r="D1236" s="52">
        <f t="shared" ref="D1236" si="14918">IF(ISERROR(VLOOKUP(E1236,Proveedores,2,FALSE)),"",VLOOKUP(E1236,Proveedores,2,FALSE))</f>
        <v>2088</v>
      </c>
      <c r="E1236" s="53" t="s">
        <v>137</v>
      </c>
      <c r="F1236" s="54">
        <v>363</v>
      </c>
      <c r="G1236" s="53" t="s">
        <v>56</v>
      </c>
      <c r="H1236" s="53" t="s">
        <v>73</v>
      </c>
      <c r="I1236" s="52">
        <v>14</v>
      </c>
      <c r="J1236" s="53" t="s">
        <v>58</v>
      </c>
      <c r="K1236" s="55">
        <v>44835</v>
      </c>
      <c r="L1236" s="56">
        <v>9594</v>
      </c>
      <c r="M1236" s="56">
        <v>11837</v>
      </c>
      <c r="N1236" s="56">
        <v>5523</v>
      </c>
      <c r="O1236" s="56">
        <v>486</v>
      </c>
      <c r="P1236" s="57">
        <v>567</v>
      </c>
      <c r="Q1236" s="58">
        <v>0.21410934744268073</v>
      </c>
      <c r="R1236" s="57">
        <v>445.6</v>
      </c>
      <c r="S1236" s="57">
        <v>1040</v>
      </c>
      <c r="T1236" s="58">
        <v>0.21615384615384614</v>
      </c>
      <c r="U1236" s="57">
        <v>815.2</v>
      </c>
      <c r="V1236" s="57">
        <v>1040</v>
      </c>
      <c r="W1236" s="58">
        <v>0.21615384615384614</v>
      </c>
      <c r="X1236" s="57">
        <v>815.2</v>
      </c>
      <c r="Y1236" s="57">
        <v>1040</v>
      </c>
      <c r="Z1236" s="58">
        <v>0.21615384615384614</v>
      </c>
      <c r="AA1236" s="57">
        <v>815.2</v>
      </c>
      <c r="AB1236" s="57">
        <v>18823145.600000001</v>
      </c>
      <c r="AC1236" s="53" t="str">
        <f t="shared" si="14815"/>
        <v>Registro Valido</v>
      </c>
      <c r="AD1236" s="57">
        <f t="shared" ref="AD1236" si="14919">IF(OR(ISERROR(VLOOKUP(CONCATENATE("ALI_",$C1236,"_SEG_",$I1236,"_PROV_",$D1236),Catalogo_Precios,AD$8,FALSE)),L1236=0),0,VLOOKUP(CONCATENATE("ALI_",$C1236,"_SEG_",$I1236,"_PROV_",$D1236),Catalogo_Precios,AD$8,FALSE))</f>
        <v>567</v>
      </c>
      <c r="AE1236" s="57">
        <f t="shared" ref="AE1236" si="14920">IF(OR(ISERROR(VLOOKUP(CONCATENATE("ALI_",$C1236,"_SEG_",$I1236,"_PROV_",$D1236),Catalogo_Precios,AE$8,FALSE)),M1236=0),0,VLOOKUP(CONCATENATE("ALI_",$C1236,"_SEG_",$I1236,"_PROV_",$D1236),Catalogo_Precios,AE$8,FALSE))</f>
        <v>1040</v>
      </c>
      <c r="AF1236" s="57">
        <f t="shared" ref="AF1236" si="14921">IF(OR(ISERROR(VLOOKUP(CONCATENATE("ALI_",$C1236,"_SEG_",$I1236,"_PROV_",$D1236),Catalogo_Precios,AF$8,FALSE)),N1236=0),0,VLOOKUP(CONCATENATE("ALI_",$C1236,"_SEG_",$I1236,"_PROV_",$D1236),Catalogo_Precios,AF$8,FALSE))</f>
        <v>1040</v>
      </c>
      <c r="AG1236" s="57">
        <f t="shared" ref="AG1236" si="14922">IF(OR(ISERROR(VLOOKUP(CONCATENATE("ALI_",$C1236,"_SEG_",$I1236,"_PROV_",$D1236),Catalogo_Precios,AG$8,FALSE)),O1236=0),0,VLOOKUP(CONCATENATE("ALI_",$C1236,"_SEG_",$I1236,"_PROV_",$D1236),Catalogo_Precios,AG$8,FALSE))</f>
        <v>1040</v>
      </c>
      <c r="AH1236" s="57">
        <f t="shared" ref="AH1236" si="14923">IF(OR(ISERROR(VLOOKUP(CONCATENATE("ALI_",$C1236,"_SEG_",$I1236,"_PROV_",$D1236),Catalogo_Precios,AH$8,FALSE)),L1236=0),0,VLOOKUP(CONCATENATE("ALI_",$C1236,"_SEG_",$I1236,"_PROV_",$D1236),Catalogo_Precios,AH$8,FALSE))</f>
        <v>557</v>
      </c>
      <c r="AI1236" s="57">
        <f t="shared" ref="AI1236" si="14924">IF(OR(ISERROR(VLOOKUP(CONCATENATE("ALI_",$C1236,"_SEG_",$I1236,"_PROV_",$D1236),Catalogo_Precios,AI$8,FALSE)),M1236=0),0,VLOOKUP(CONCATENATE("ALI_",$C1236,"_SEG_",$I1236,"_PROV_",$D1236),Catalogo_Precios,AI$8,FALSE))</f>
        <v>1019</v>
      </c>
      <c r="AJ1236" s="57">
        <f t="shared" ref="AJ1236" si="14925">IF(OR(ISERROR(VLOOKUP(CONCATENATE("ALI_",$C1236,"_SEG_",$I1236,"_PROV_",$D1236),Catalogo_Precios,AJ$8,FALSE)),N1236=0),0,VLOOKUP(CONCATENATE("ALI_",$C1236,"_SEG_",$I1236,"_PROV_",$D1236),Catalogo_Precios,AJ$8,FALSE))</f>
        <v>1019</v>
      </c>
      <c r="AK1236" s="57">
        <f t="shared" ref="AK1236" si="14926">IF(OR(ISERROR(VLOOKUP(CONCATENATE("ALI_",$C1236,"_SEG_",$I1236,"_PROV_",$D1236),Catalogo_Precios,AK$8,FALSE)),O1236=0),0,VLOOKUP(CONCATENATE("ALI_",$C1236,"_SEG_",$I1236,"_PROV_",$D1236),Catalogo_Precios,AK$8,FALSE))</f>
        <v>1019</v>
      </c>
      <c r="AL1236" s="53"/>
      <c r="AM1236" s="59" t="str">
        <f t="shared" si="14824"/>
        <v>ALI_27_SEG_14</v>
      </c>
      <c r="AN1236" s="59" t="str">
        <f t="shared" si="14825"/>
        <v>ALI_27_SEG_14_VAL_18823145.6</v>
      </c>
      <c r="AO1236" s="60">
        <f t="shared" ref="AO1236" si="14927">IF(OR(AB1236="",AB1236=0),0,COUNTIF(Codificacion,AM1236))</f>
        <v>4</v>
      </c>
      <c r="AP1236" s="61">
        <f t="array" ref="AP1236">MIN(IF(Codificacion=AM1236,Total_Cotizacion,""))</f>
        <v>18823145.600000001</v>
      </c>
      <c r="AQ1236" s="62" t="b">
        <f t="shared" si="14827"/>
        <v>1</v>
      </c>
      <c r="AR1236" s="51" t="str">
        <f t="shared" ref="AR1236" si="14928">IF(COUNTIF(Codificacion2,CONCATENATE(AM1236,"_VAL_",AB1236))&gt;1,"Empate","")</f>
        <v/>
      </c>
      <c r="AS1236" s="63" t="str">
        <f t="shared" si="14402"/>
        <v>X</v>
      </c>
      <c r="AT1236" s="59" t="str">
        <f t="shared" si="14829"/>
        <v>ALI_27_SEG_14_X</v>
      </c>
      <c r="AU1236" s="63">
        <f t="shared" ref="AU1236" si="14929">IF(AND(COUNTIF(Codificacion3,AT1236)&lt;AO1236),1,COUNTIF(Codificacion3,AT1236))</f>
        <v>1</v>
      </c>
      <c r="AV1236" s="62" t="str">
        <f t="shared" si="14831"/>
        <v>Cotizacion Seleccionada</v>
      </c>
      <c r="AW1236" s="53"/>
      <c r="AX1236" s="51" t="str">
        <f t="shared" si="14832"/>
        <v>ALI_27_SEG_14VERDADERO</v>
      </c>
      <c r="AY1236" s="51">
        <f t="shared" si="14813"/>
        <v>1</v>
      </c>
      <c r="AZ1236" s="64" t="b">
        <f t="shared" si="14833"/>
        <v>0</v>
      </c>
    </row>
    <row r="1237" spans="1:52" x14ac:dyDescent="0.2">
      <c r="A1237" s="50" t="str">
        <f t="shared" si="14776"/>
        <v>ALI_27_SEG_15</v>
      </c>
      <c r="B1237" s="51" t="s">
        <v>136</v>
      </c>
      <c r="C1237" s="52">
        <v>27</v>
      </c>
      <c r="D1237" s="52">
        <f t="shared" ref="D1237" si="14930">IF(ISERROR(VLOOKUP(E1237,Proveedores,2,FALSE)),"",VLOOKUP(E1237,Proveedores,2,FALSE))</f>
        <v>2088</v>
      </c>
      <c r="E1237" s="53" t="s">
        <v>137</v>
      </c>
      <c r="F1237" s="54">
        <v>364</v>
      </c>
      <c r="G1237" s="53" t="s">
        <v>56</v>
      </c>
      <c r="H1237" s="53" t="s">
        <v>73</v>
      </c>
      <c r="I1237" s="52">
        <v>15</v>
      </c>
      <c r="J1237" s="53" t="s">
        <v>58</v>
      </c>
      <c r="K1237" s="55">
        <v>44835</v>
      </c>
      <c r="L1237" s="56">
        <v>9072</v>
      </c>
      <c r="M1237" s="56">
        <v>11187</v>
      </c>
      <c r="N1237" s="56">
        <v>5223</v>
      </c>
      <c r="O1237" s="56">
        <v>461</v>
      </c>
      <c r="P1237" s="57">
        <v>567</v>
      </c>
      <c r="Q1237" s="58">
        <v>0.21410934744268073</v>
      </c>
      <c r="R1237" s="57">
        <v>445.6</v>
      </c>
      <c r="S1237" s="57">
        <v>1040</v>
      </c>
      <c r="T1237" s="58">
        <v>0.21615384615384614</v>
      </c>
      <c r="U1237" s="57">
        <v>815.2</v>
      </c>
      <c r="V1237" s="57">
        <v>1040</v>
      </c>
      <c r="W1237" s="58">
        <v>0.21615384615384614</v>
      </c>
      <c r="X1237" s="57">
        <v>815.2</v>
      </c>
      <c r="Y1237" s="57">
        <v>1040</v>
      </c>
      <c r="Z1237" s="58">
        <v>0.21615384615384614</v>
      </c>
      <c r="AA1237" s="57">
        <v>815.2</v>
      </c>
      <c r="AB1237" s="57">
        <v>17795722.400000002</v>
      </c>
      <c r="AC1237" s="53" t="str">
        <f t="shared" si="14815"/>
        <v>Registro Valido</v>
      </c>
      <c r="AD1237" s="57">
        <f t="shared" ref="AD1237" si="14931">IF(OR(ISERROR(VLOOKUP(CONCATENATE("ALI_",$C1237,"_SEG_",$I1237,"_PROV_",$D1237),Catalogo_Precios,AD$8,FALSE)),L1237=0),0,VLOOKUP(CONCATENATE("ALI_",$C1237,"_SEG_",$I1237,"_PROV_",$D1237),Catalogo_Precios,AD$8,FALSE))</f>
        <v>567</v>
      </c>
      <c r="AE1237" s="57">
        <f t="shared" ref="AE1237" si="14932">IF(OR(ISERROR(VLOOKUP(CONCATENATE("ALI_",$C1237,"_SEG_",$I1237,"_PROV_",$D1237),Catalogo_Precios,AE$8,FALSE)),M1237=0),0,VLOOKUP(CONCATENATE("ALI_",$C1237,"_SEG_",$I1237,"_PROV_",$D1237),Catalogo_Precios,AE$8,FALSE))</f>
        <v>1040</v>
      </c>
      <c r="AF1237" s="57">
        <f t="shared" ref="AF1237" si="14933">IF(OR(ISERROR(VLOOKUP(CONCATENATE("ALI_",$C1237,"_SEG_",$I1237,"_PROV_",$D1237),Catalogo_Precios,AF$8,FALSE)),N1237=0),0,VLOOKUP(CONCATENATE("ALI_",$C1237,"_SEG_",$I1237,"_PROV_",$D1237),Catalogo_Precios,AF$8,FALSE))</f>
        <v>1040</v>
      </c>
      <c r="AG1237" s="57">
        <f t="shared" ref="AG1237" si="14934">IF(OR(ISERROR(VLOOKUP(CONCATENATE("ALI_",$C1237,"_SEG_",$I1237,"_PROV_",$D1237),Catalogo_Precios,AG$8,FALSE)),O1237=0),0,VLOOKUP(CONCATENATE("ALI_",$C1237,"_SEG_",$I1237,"_PROV_",$D1237),Catalogo_Precios,AG$8,FALSE))</f>
        <v>1040</v>
      </c>
      <c r="AH1237" s="57">
        <f t="shared" ref="AH1237" si="14935">IF(OR(ISERROR(VLOOKUP(CONCATENATE("ALI_",$C1237,"_SEG_",$I1237,"_PROV_",$D1237),Catalogo_Precios,AH$8,FALSE)),L1237=0),0,VLOOKUP(CONCATENATE("ALI_",$C1237,"_SEG_",$I1237,"_PROV_",$D1237),Catalogo_Precios,AH$8,FALSE))</f>
        <v>557</v>
      </c>
      <c r="AI1237" s="57">
        <f t="shared" ref="AI1237" si="14936">IF(OR(ISERROR(VLOOKUP(CONCATENATE("ALI_",$C1237,"_SEG_",$I1237,"_PROV_",$D1237),Catalogo_Precios,AI$8,FALSE)),M1237=0),0,VLOOKUP(CONCATENATE("ALI_",$C1237,"_SEG_",$I1237,"_PROV_",$D1237),Catalogo_Precios,AI$8,FALSE))</f>
        <v>1019</v>
      </c>
      <c r="AJ1237" s="57">
        <f t="shared" ref="AJ1237" si="14937">IF(OR(ISERROR(VLOOKUP(CONCATENATE("ALI_",$C1237,"_SEG_",$I1237,"_PROV_",$D1237),Catalogo_Precios,AJ$8,FALSE)),N1237=0),0,VLOOKUP(CONCATENATE("ALI_",$C1237,"_SEG_",$I1237,"_PROV_",$D1237),Catalogo_Precios,AJ$8,FALSE))</f>
        <v>1019</v>
      </c>
      <c r="AK1237" s="57">
        <f t="shared" ref="AK1237" si="14938">IF(OR(ISERROR(VLOOKUP(CONCATENATE("ALI_",$C1237,"_SEG_",$I1237,"_PROV_",$D1237),Catalogo_Precios,AK$8,FALSE)),O1237=0),0,VLOOKUP(CONCATENATE("ALI_",$C1237,"_SEG_",$I1237,"_PROV_",$D1237),Catalogo_Precios,AK$8,FALSE))</f>
        <v>1019</v>
      </c>
      <c r="AL1237" s="53"/>
      <c r="AM1237" s="59" t="str">
        <f t="shared" si="14824"/>
        <v>ALI_27_SEG_15</v>
      </c>
      <c r="AN1237" s="59" t="str">
        <f t="shared" si="14825"/>
        <v>ALI_27_SEG_15_VAL_17795722.4</v>
      </c>
      <c r="AO1237" s="60">
        <f t="shared" ref="AO1237" si="14939">IF(OR(AB1237="",AB1237=0),0,COUNTIF(Codificacion,AM1237))</f>
        <v>4</v>
      </c>
      <c r="AP1237" s="61">
        <f t="array" ref="AP1237">MIN(IF(Codificacion=AM1237,Total_Cotizacion,""))</f>
        <v>17795722.400000002</v>
      </c>
      <c r="AQ1237" s="62" t="b">
        <f t="shared" si="14827"/>
        <v>1</v>
      </c>
      <c r="AR1237" s="51" t="str">
        <f t="shared" ref="AR1237" si="14940">IF(COUNTIF(Codificacion2,CONCATENATE(AM1237,"_VAL_",AB1237))&gt;1,"Empate","")</f>
        <v/>
      </c>
      <c r="AS1237" s="63" t="str">
        <f t="shared" si="14402"/>
        <v>X</v>
      </c>
      <c r="AT1237" s="59" t="str">
        <f t="shared" si="14829"/>
        <v>ALI_27_SEG_15_X</v>
      </c>
      <c r="AU1237" s="63">
        <f t="shared" ref="AU1237" si="14941">IF(AND(COUNTIF(Codificacion3,AT1237)&lt;AO1237),1,COUNTIF(Codificacion3,AT1237))</f>
        <v>1</v>
      </c>
      <c r="AV1237" s="62" t="str">
        <f t="shared" si="14831"/>
        <v>Cotizacion Seleccionada</v>
      </c>
      <c r="AW1237" s="53"/>
      <c r="AX1237" s="51" t="str">
        <f t="shared" si="14832"/>
        <v>ALI_27_SEG_15VERDADERO</v>
      </c>
      <c r="AY1237" s="51">
        <f t="shared" si="14813"/>
        <v>1</v>
      </c>
      <c r="AZ1237" s="64" t="b">
        <f t="shared" si="14833"/>
        <v>0</v>
      </c>
    </row>
    <row r="1238" spans="1:52" x14ac:dyDescent="0.2">
      <c r="A1238" s="50" t="str">
        <f t="shared" si="14776"/>
        <v>ALI_124_SEG_4</v>
      </c>
      <c r="B1238" s="51" t="s">
        <v>136</v>
      </c>
      <c r="C1238" s="52">
        <v>124</v>
      </c>
      <c r="D1238" s="52">
        <f t="shared" ref="D1238" si="14942">IF(ISERROR(VLOOKUP(E1238,Proveedores,2,FALSE)),"",VLOOKUP(E1238,Proveedores,2,FALSE))</f>
        <v>2088</v>
      </c>
      <c r="E1238" s="53" t="s">
        <v>137</v>
      </c>
      <c r="F1238" s="54">
        <v>503</v>
      </c>
      <c r="G1238" s="53" t="s">
        <v>56</v>
      </c>
      <c r="H1238" s="53" t="s">
        <v>79</v>
      </c>
      <c r="I1238" s="52">
        <v>4</v>
      </c>
      <c r="J1238" s="53" t="s">
        <v>58</v>
      </c>
      <c r="K1238" s="55">
        <v>44835</v>
      </c>
      <c r="L1238" s="56">
        <v>7430</v>
      </c>
      <c r="M1238" s="56">
        <v>8863</v>
      </c>
      <c r="N1238" s="56">
        <v>5203</v>
      </c>
      <c r="O1238" s="56">
        <v>439</v>
      </c>
      <c r="P1238" s="57">
        <v>252</v>
      </c>
      <c r="Q1238" s="58">
        <v>0.21904761904761905</v>
      </c>
      <c r="R1238" s="57">
        <v>196.8</v>
      </c>
      <c r="S1238" s="57">
        <v>749</v>
      </c>
      <c r="T1238" s="58">
        <v>0.21708945260347101</v>
      </c>
      <c r="U1238" s="57">
        <v>586.4</v>
      </c>
      <c r="V1238" s="57">
        <v>749</v>
      </c>
      <c r="W1238" s="58">
        <v>0.21708945260347101</v>
      </c>
      <c r="X1238" s="57">
        <v>586.4</v>
      </c>
      <c r="Y1238" s="57">
        <v>749</v>
      </c>
      <c r="Z1238" s="58">
        <v>0.21708945260347101</v>
      </c>
      <c r="AA1238" s="57">
        <v>586.4</v>
      </c>
      <c r="AB1238" s="57">
        <v>9967956</v>
      </c>
      <c r="AC1238" s="53" t="str">
        <f t="shared" si="14815"/>
        <v>Registro Valido</v>
      </c>
      <c r="AD1238" s="57">
        <f t="shared" ref="AD1238" si="14943">IF(OR(ISERROR(VLOOKUP(CONCATENATE("ALI_",$C1238,"_SEG_",$I1238,"_PROV_",$D1238),Catalogo_Precios,AD$8,FALSE)),L1238=0),0,VLOOKUP(CONCATENATE("ALI_",$C1238,"_SEG_",$I1238,"_PROV_",$D1238),Catalogo_Precios,AD$8,FALSE))</f>
        <v>252</v>
      </c>
      <c r="AE1238" s="57">
        <f t="shared" ref="AE1238" si="14944">IF(OR(ISERROR(VLOOKUP(CONCATENATE("ALI_",$C1238,"_SEG_",$I1238,"_PROV_",$D1238),Catalogo_Precios,AE$8,FALSE)),M1238=0),0,VLOOKUP(CONCATENATE("ALI_",$C1238,"_SEG_",$I1238,"_PROV_",$D1238),Catalogo_Precios,AE$8,FALSE))</f>
        <v>749</v>
      </c>
      <c r="AF1238" s="57">
        <f t="shared" ref="AF1238" si="14945">IF(OR(ISERROR(VLOOKUP(CONCATENATE("ALI_",$C1238,"_SEG_",$I1238,"_PROV_",$D1238),Catalogo_Precios,AF$8,FALSE)),N1238=0),0,VLOOKUP(CONCATENATE("ALI_",$C1238,"_SEG_",$I1238,"_PROV_",$D1238),Catalogo_Precios,AF$8,FALSE))</f>
        <v>749</v>
      </c>
      <c r="AG1238" s="57">
        <f t="shared" ref="AG1238" si="14946">IF(OR(ISERROR(VLOOKUP(CONCATENATE("ALI_",$C1238,"_SEG_",$I1238,"_PROV_",$D1238),Catalogo_Precios,AG$8,FALSE)),O1238=0),0,VLOOKUP(CONCATENATE("ALI_",$C1238,"_SEG_",$I1238,"_PROV_",$D1238),Catalogo_Precios,AG$8,FALSE))</f>
        <v>749</v>
      </c>
      <c r="AH1238" s="57">
        <f t="shared" ref="AH1238" si="14947">IF(OR(ISERROR(VLOOKUP(CONCATENATE("ALI_",$C1238,"_SEG_",$I1238,"_PROV_",$D1238),Catalogo_Precios,AH$8,FALSE)),L1238=0),0,VLOOKUP(CONCATENATE("ALI_",$C1238,"_SEG_",$I1238,"_PROV_",$D1238),Catalogo_Precios,AH$8,FALSE))</f>
        <v>246</v>
      </c>
      <c r="AI1238" s="57">
        <f t="shared" ref="AI1238" si="14948">IF(OR(ISERROR(VLOOKUP(CONCATENATE("ALI_",$C1238,"_SEG_",$I1238,"_PROV_",$D1238),Catalogo_Precios,AI$8,FALSE)),M1238=0),0,VLOOKUP(CONCATENATE("ALI_",$C1238,"_SEG_",$I1238,"_PROV_",$D1238),Catalogo_Precios,AI$8,FALSE))</f>
        <v>733</v>
      </c>
      <c r="AJ1238" s="57">
        <f t="shared" ref="AJ1238" si="14949">IF(OR(ISERROR(VLOOKUP(CONCATENATE("ALI_",$C1238,"_SEG_",$I1238,"_PROV_",$D1238),Catalogo_Precios,AJ$8,FALSE)),N1238=0),0,VLOOKUP(CONCATENATE("ALI_",$C1238,"_SEG_",$I1238,"_PROV_",$D1238),Catalogo_Precios,AJ$8,FALSE))</f>
        <v>733</v>
      </c>
      <c r="AK1238" s="57">
        <f t="shared" ref="AK1238" si="14950">IF(OR(ISERROR(VLOOKUP(CONCATENATE("ALI_",$C1238,"_SEG_",$I1238,"_PROV_",$D1238),Catalogo_Precios,AK$8,FALSE)),O1238=0),0,VLOOKUP(CONCATENATE("ALI_",$C1238,"_SEG_",$I1238,"_PROV_",$D1238),Catalogo_Precios,AK$8,FALSE))</f>
        <v>733</v>
      </c>
      <c r="AL1238" s="53"/>
      <c r="AM1238" s="59" t="str">
        <f t="shared" si="14824"/>
        <v>ALI_124_SEG_4</v>
      </c>
      <c r="AN1238" s="59" t="str">
        <f t="shared" si="14825"/>
        <v>ALI_124_SEG_4_VAL_9967956</v>
      </c>
      <c r="AO1238" s="60">
        <f t="shared" ref="AO1238" si="14951">IF(OR(AB1238="",AB1238=0),0,COUNTIF(Codificacion,AM1238))</f>
        <v>4</v>
      </c>
      <c r="AP1238" s="61">
        <f t="array" ref="AP1238">MIN(IF(Codificacion=AM1238,Total_Cotizacion,""))</f>
        <v>9967956</v>
      </c>
      <c r="AQ1238" s="62" t="b">
        <f t="shared" si="14827"/>
        <v>1</v>
      </c>
      <c r="AR1238" s="51" t="str">
        <f t="shared" ref="AR1238" si="14952">IF(COUNTIF(Codificacion2,CONCATENATE(AM1238,"_VAL_",AB1238))&gt;1,"Empate","")</f>
        <v>Empate</v>
      </c>
      <c r="AS1238" s="63" t="s">
        <v>78</v>
      </c>
      <c r="AT1238" s="59" t="str">
        <f t="shared" si="14829"/>
        <v>ALI_124_SEG_4_x</v>
      </c>
      <c r="AU1238" s="63">
        <f t="shared" ref="AU1238" si="14953">IF(AND(COUNTIF(Codificacion3,AT1238)&lt;AO1238),1,COUNTIF(Codificacion3,AT1238))</f>
        <v>1</v>
      </c>
      <c r="AV1238" s="62" t="str">
        <f t="shared" si="14831"/>
        <v>Cotizacion Seleccionada</v>
      </c>
      <c r="AW1238" s="53"/>
      <c r="AX1238" s="51" t="str">
        <f t="shared" si="14832"/>
        <v>ALI_124_SEG_4VERDADERO</v>
      </c>
      <c r="AY1238" s="51">
        <f t="shared" si="14813"/>
        <v>2</v>
      </c>
      <c r="AZ1238" s="64" t="b">
        <f t="shared" si="14833"/>
        <v>0</v>
      </c>
    </row>
    <row r="1239" spans="1:52" x14ac:dyDescent="0.2">
      <c r="A1239" s="50" t="b">
        <f t="shared" si="14776"/>
        <v>0</v>
      </c>
      <c r="B1239" s="51" t="s">
        <v>136</v>
      </c>
      <c r="C1239" s="52">
        <v>124</v>
      </c>
      <c r="D1239" s="52">
        <f t="shared" ref="D1239" si="14954">IF(ISERROR(VLOOKUP(E1239,Proveedores,2,FALSE)),"",VLOOKUP(E1239,Proveedores,2,FALSE))</f>
        <v>2088</v>
      </c>
      <c r="E1239" s="53" t="s">
        <v>137</v>
      </c>
      <c r="F1239" s="54">
        <v>504</v>
      </c>
      <c r="G1239" s="53" t="s">
        <v>56</v>
      </c>
      <c r="H1239" s="53" t="s">
        <v>79</v>
      </c>
      <c r="I1239" s="52">
        <v>5</v>
      </c>
      <c r="J1239" s="53" t="s">
        <v>58</v>
      </c>
      <c r="K1239" s="55">
        <v>44835</v>
      </c>
      <c r="L1239" s="56">
        <v>6908</v>
      </c>
      <c r="M1239" s="56">
        <v>8240</v>
      </c>
      <c r="N1239" s="56">
        <v>4837</v>
      </c>
      <c r="O1239" s="56">
        <v>408</v>
      </c>
      <c r="P1239" s="57">
        <v>252</v>
      </c>
      <c r="Q1239" s="58">
        <v>0</v>
      </c>
      <c r="R1239" s="57">
        <v>252</v>
      </c>
      <c r="S1239" s="57">
        <v>749</v>
      </c>
      <c r="T1239" s="58">
        <v>0</v>
      </c>
      <c r="U1239" s="57">
        <v>749</v>
      </c>
      <c r="V1239" s="57">
        <v>749</v>
      </c>
      <c r="W1239" s="58">
        <v>0</v>
      </c>
      <c r="X1239" s="57">
        <v>749</v>
      </c>
      <c r="Y1239" s="57">
        <v>749</v>
      </c>
      <c r="Z1239" s="58">
        <v>0</v>
      </c>
      <c r="AA1239" s="57">
        <v>749</v>
      </c>
      <c r="AB1239" s="57">
        <v>11841081</v>
      </c>
      <c r="AC1239" s="53" t="str">
        <f t="shared" si="14815"/>
        <v>Registro Valido</v>
      </c>
      <c r="AD1239" s="57">
        <f t="shared" ref="AD1239" si="14955">IF(OR(ISERROR(VLOOKUP(CONCATENATE("ALI_",$C1239,"_SEG_",$I1239,"_PROV_",$D1239),Catalogo_Precios,AD$8,FALSE)),L1239=0),0,VLOOKUP(CONCATENATE("ALI_",$C1239,"_SEG_",$I1239,"_PROV_",$D1239),Catalogo_Precios,AD$8,FALSE))</f>
        <v>252</v>
      </c>
      <c r="AE1239" s="57">
        <f t="shared" ref="AE1239" si="14956">IF(OR(ISERROR(VLOOKUP(CONCATENATE("ALI_",$C1239,"_SEG_",$I1239,"_PROV_",$D1239),Catalogo_Precios,AE$8,FALSE)),M1239=0),0,VLOOKUP(CONCATENATE("ALI_",$C1239,"_SEG_",$I1239,"_PROV_",$D1239),Catalogo_Precios,AE$8,FALSE))</f>
        <v>749</v>
      </c>
      <c r="AF1239" s="57">
        <f t="shared" ref="AF1239" si="14957">IF(OR(ISERROR(VLOOKUP(CONCATENATE("ALI_",$C1239,"_SEG_",$I1239,"_PROV_",$D1239),Catalogo_Precios,AF$8,FALSE)),N1239=0),0,VLOOKUP(CONCATENATE("ALI_",$C1239,"_SEG_",$I1239,"_PROV_",$D1239),Catalogo_Precios,AF$8,FALSE))</f>
        <v>749</v>
      </c>
      <c r="AG1239" s="57">
        <f t="shared" ref="AG1239" si="14958">IF(OR(ISERROR(VLOOKUP(CONCATENATE("ALI_",$C1239,"_SEG_",$I1239,"_PROV_",$D1239),Catalogo_Precios,AG$8,FALSE)),O1239=0),0,VLOOKUP(CONCATENATE("ALI_",$C1239,"_SEG_",$I1239,"_PROV_",$D1239),Catalogo_Precios,AG$8,FALSE))</f>
        <v>749</v>
      </c>
      <c r="AH1239" s="57">
        <f t="shared" ref="AH1239" si="14959">IF(OR(ISERROR(VLOOKUP(CONCATENATE("ALI_",$C1239,"_SEG_",$I1239,"_PROV_",$D1239),Catalogo_Precios,AH$8,FALSE)),L1239=0),0,VLOOKUP(CONCATENATE("ALI_",$C1239,"_SEG_",$I1239,"_PROV_",$D1239),Catalogo_Precios,AH$8,FALSE))</f>
        <v>246</v>
      </c>
      <c r="AI1239" s="57">
        <f t="shared" ref="AI1239" si="14960">IF(OR(ISERROR(VLOOKUP(CONCATENATE("ALI_",$C1239,"_SEG_",$I1239,"_PROV_",$D1239),Catalogo_Precios,AI$8,FALSE)),M1239=0),0,VLOOKUP(CONCATENATE("ALI_",$C1239,"_SEG_",$I1239,"_PROV_",$D1239),Catalogo_Precios,AI$8,FALSE))</f>
        <v>733</v>
      </c>
      <c r="AJ1239" s="57">
        <f t="shared" ref="AJ1239" si="14961">IF(OR(ISERROR(VLOOKUP(CONCATENATE("ALI_",$C1239,"_SEG_",$I1239,"_PROV_",$D1239),Catalogo_Precios,AJ$8,FALSE)),N1239=0),0,VLOOKUP(CONCATENATE("ALI_",$C1239,"_SEG_",$I1239,"_PROV_",$D1239),Catalogo_Precios,AJ$8,FALSE))</f>
        <v>733</v>
      </c>
      <c r="AK1239" s="57">
        <f t="shared" ref="AK1239" si="14962">IF(OR(ISERROR(VLOOKUP(CONCATENATE("ALI_",$C1239,"_SEG_",$I1239,"_PROV_",$D1239),Catalogo_Precios,AK$8,FALSE)),O1239=0),0,VLOOKUP(CONCATENATE("ALI_",$C1239,"_SEG_",$I1239,"_PROV_",$D1239),Catalogo_Precios,AK$8,FALSE))</f>
        <v>733</v>
      </c>
      <c r="AL1239" s="53"/>
      <c r="AM1239" s="59" t="str">
        <f t="shared" si="14824"/>
        <v>ALI_124_SEG_5</v>
      </c>
      <c r="AN1239" s="59" t="str">
        <f t="shared" si="14825"/>
        <v>ALI_124_SEG_5_VAL_11841081</v>
      </c>
      <c r="AO1239" s="60">
        <f t="shared" ref="AO1239" si="14963">IF(OR(AB1239="",AB1239=0),0,COUNTIF(Codificacion,AM1239))</f>
        <v>4</v>
      </c>
      <c r="AP1239" s="61">
        <f t="array" ref="AP1239">MIN(IF(Codificacion=AM1239,Total_Cotizacion,""))</f>
        <v>9267098.3999999985</v>
      </c>
      <c r="AQ1239" s="62" t="b">
        <f t="shared" si="14827"/>
        <v>0</v>
      </c>
      <c r="AR1239" s="51" t="str">
        <f t="shared" ref="AR1239" si="14964">IF(COUNTIF(Codificacion2,CONCATENATE(AM1239,"_VAL_",AB1239))&gt;1,"Empate","")</f>
        <v/>
      </c>
      <c r="AS1239" s="63" t="str">
        <f t="shared" ref="AS1239:AS1243" si="14965">IF(AND(AQ1239,AR1239="",AQ1239&lt;&gt;""),"X","")</f>
        <v/>
      </c>
      <c r="AT1239" s="59" t="str">
        <f t="shared" si="14829"/>
        <v>ALI_124_SEG_5_</v>
      </c>
      <c r="AU1239" s="63">
        <f t="shared" ref="AU1239" si="14966">IF(AND(COUNTIF(Codificacion3,AT1239)&lt;AO1239),1,COUNTIF(Codificacion3,AT1239))</f>
        <v>1</v>
      </c>
      <c r="AV1239" s="62" t="str">
        <f t="shared" si="14831"/>
        <v>No Seleccionada</v>
      </c>
      <c r="AW1239" s="53"/>
      <c r="AX1239" s="51" t="str">
        <f t="shared" si="14832"/>
        <v>ALI_124_SEG_5FALSO</v>
      </c>
      <c r="AY1239" s="51">
        <f t="shared" si="14813"/>
        <v>3</v>
      </c>
      <c r="AZ1239" s="64" t="b">
        <f t="shared" si="14833"/>
        <v>0</v>
      </c>
    </row>
    <row r="1240" spans="1:52" x14ac:dyDescent="0.2">
      <c r="A1240" s="50" t="str">
        <f t="shared" si="14776"/>
        <v>ALI_124_SEG_6</v>
      </c>
      <c r="B1240" s="51" t="s">
        <v>136</v>
      </c>
      <c r="C1240" s="52">
        <v>124</v>
      </c>
      <c r="D1240" s="52">
        <f t="shared" ref="D1240" si="14967">IF(ISERROR(VLOOKUP(E1240,Proveedores,2,FALSE)),"",VLOOKUP(E1240,Proveedores,2,FALSE))</f>
        <v>2088</v>
      </c>
      <c r="E1240" s="53" t="s">
        <v>137</v>
      </c>
      <c r="F1240" s="54">
        <v>505</v>
      </c>
      <c r="G1240" s="53" t="s">
        <v>56</v>
      </c>
      <c r="H1240" s="53" t="s">
        <v>79</v>
      </c>
      <c r="I1240" s="52">
        <v>6</v>
      </c>
      <c r="J1240" s="53" t="s">
        <v>58</v>
      </c>
      <c r="K1240" s="55">
        <v>44835</v>
      </c>
      <c r="L1240" s="56">
        <v>7477</v>
      </c>
      <c r="M1240" s="56">
        <v>8920</v>
      </c>
      <c r="N1240" s="56">
        <v>5236</v>
      </c>
      <c r="O1240" s="56">
        <v>442</v>
      </c>
      <c r="P1240" s="57">
        <v>252</v>
      </c>
      <c r="Q1240" s="58">
        <v>0.21904761904761905</v>
      </c>
      <c r="R1240" s="57">
        <v>196.8</v>
      </c>
      <c r="S1240" s="57">
        <v>749</v>
      </c>
      <c r="T1240" s="58">
        <v>0.21708945260347101</v>
      </c>
      <c r="U1240" s="57">
        <v>586.4</v>
      </c>
      <c r="V1240" s="57">
        <v>749</v>
      </c>
      <c r="W1240" s="58">
        <v>0.21708945260347101</v>
      </c>
      <c r="X1240" s="57">
        <v>586.4</v>
      </c>
      <c r="Y1240" s="57">
        <v>749</v>
      </c>
      <c r="Z1240" s="58">
        <v>0.21708945260347101</v>
      </c>
      <c r="AA1240" s="57">
        <v>586.4</v>
      </c>
      <c r="AB1240" s="57">
        <v>10031740.800000001</v>
      </c>
      <c r="AC1240" s="53" t="str">
        <f t="shared" si="14815"/>
        <v>Registro Valido</v>
      </c>
      <c r="AD1240" s="57">
        <f t="shared" ref="AD1240" si="14968">IF(OR(ISERROR(VLOOKUP(CONCATENATE("ALI_",$C1240,"_SEG_",$I1240,"_PROV_",$D1240),Catalogo_Precios,AD$8,FALSE)),L1240=0),0,VLOOKUP(CONCATENATE("ALI_",$C1240,"_SEG_",$I1240,"_PROV_",$D1240),Catalogo_Precios,AD$8,FALSE))</f>
        <v>252</v>
      </c>
      <c r="AE1240" s="57">
        <f t="shared" ref="AE1240" si="14969">IF(OR(ISERROR(VLOOKUP(CONCATENATE("ALI_",$C1240,"_SEG_",$I1240,"_PROV_",$D1240),Catalogo_Precios,AE$8,FALSE)),M1240=0),0,VLOOKUP(CONCATENATE("ALI_",$C1240,"_SEG_",$I1240,"_PROV_",$D1240),Catalogo_Precios,AE$8,FALSE))</f>
        <v>749</v>
      </c>
      <c r="AF1240" s="57">
        <f t="shared" ref="AF1240" si="14970">IF(OR(ISERROR(VLOOKUP(CONCATENATE("ALI_",$C1240,"_SEG_",$I1240,"_PROV_",$D1240),Catalogo_Precios,AF$8,FALSE)),N1240=0),0,VLOOKUP(CONCATENATE("ALI_",$C1240,"_SEG_",$I1240,"_PROV_",$D1240),Catalogo_Precios,AF$8,FALSE))</f>
        <v>749</v>
      </c>
      <c r="AG1240" s="57">
        <f t="shared" ref="AG1240" si="14971">IF(OR(ISERROR(VLOOKUP(CONCATENATE("ALI_",$C1240,"_SEG_",$I1240,"_PROV_",$D1240),Catalogo_Precios,AG$8,FALSE)),O1240=0),0,VLOOKUP(CONCATENATE("ALI_",$C1240,"_SEG_",$I1240,"_PROV_",$D1240),Catalogo_Precios,AG$8,FALSE))</f>
        <v>749</v>
      </c>
      <c r="AH1240" s="57">
        <f t="shared" ref="AH1240" si="14972">IF(OR(ISERROR(VLOOKUP(CONCATENATE("ALI_",$C1240,"_SEG_",$I1240,"_PROV_",$D1240),Catalogo_Precios,AH$8,FALSE)),L1240=0),0,VLOOKUP(CONCATENATE("ALI_",$C1240,"_SEG_",$I1240,"_PROV_",$D1240),Catalogo_Precios,AH$8,FALSE))</f>
        <v>246</v>
      </c>
      <c r="AI1240" s="57">
        <f t="shared" ref="AI1240" si="14973">IF(OR(ISERROR(VLOOKUP(CONCATENATE("ALI_",$C1240,"_SEG_",$I1240,"_PROV_",$D1240),Catalogo_Precios,AI$8,FALSE)),M1240=0),0,VLOOKUP(CONCATENATE("ALI_",$C1240,"_SEG_",$I1240,"_PROV_",$D1240),Catalogo_Precios,AI$8,FALSE))</f>
        <v>733</v>
      </c>
      <c r="AJ1240" s="57">
        <f t="shared" ref="AJ1240" si="14974">IF(OR(ISERROR(VLOOKUP(CONCATENATE("ALI_",$C1240,"_SEG_",$I1240,"_PROV_",$D1240),Catalogo_Precios,AJ$8,FALSE)),N1240=0),0,VLOOKUP(CONCATENATE("ALI_",$C1240,"_SEG_",$I1240,"_PROV_",$D1240),Catalogo_Precios,AJ$8,FALSE))</f>
        <v>733</v>
      </c>
      <c r="AK1240" s="57">
        <f t="shared" ref="AK1240" si="14975">IF(OR(ISERROR(VLOOKUP(CONCATENATE("ALI_",$C1240,"_SEG_",$I1240,"_PROV_",$D1240),Catalogo_Precios,AK$8,FALSE)),O1240=0),0,VLOOKUP(CONCATENATE("ALI_",$C1240,"_SEG_",$I1240,"_PROV_",$D1240),Catalogo_Precios,AK$8,FALSE))</f>
        <v>733</v>
      </c>
      <c r="AL1240" s="53"/>
      <c r="AM1240" s="59" t="str">
        <f t="shared" si="14824"/>
        <v>ALI_124_SEG_6</v>
      </c>
      <c r="AN1240" s="59" t="str">
        <f t="shared" si="14825"/>
        <v>ALI_124_SEG_6_VAL_10031740.8</v>
      </c>
      <c r="AO1240" s="60">
        <f t="shared" ref="AO1240" si="14976">IF(OR(AB1240="",AB1240=0),0,COUNTIF(Codificacion,AM1240))</f>
        <v>4</v>
      </c>
      <c r="AP1240" s="61">
        <f t="array" ref="AP1240">MIN(IF(Codificacion=AM1240,Total_Cotizacion,""))</f>
        <v>10031740.800000001</v>
      </c>
      <c r="AQ1240" s="62" t="b">
        <f t="shared" si="14827"/>
        <v>1</v>
      </c>
      <c r="AR1240" s="51" t="str">
        <f t="shared" ref="AR1240" si="14977">IF(COUNTIF(Codificacion2,CONCATENATE(AM1240,"_VAL_",AB1240))&gt;1,"Empate","")</f>
        <v/>
      </c>
      <c r="AS1240" s="63" t="str">
        <f t="shared" si="14965"/>
        <v>X</v>
      </c>
      <c r="AT1240" s="59" t="str">
        <f t="shared" si="14829"/>
        <v>ALI_124_SEG_6_X</v>
      </c>
      <c r="AU1240" s="63">
        <f t="shared" ref="AU1240" si="14978">IF(AND(COUNTIF(Codificacion3,AT1240)&lt;AO1240),1,COUNTIF(Codificacion3,AT1240))</f>
        <v>1</v>
      </c>
      <c r="AV1240" s="62" t="str">
        <f t="shared" si="14831"/>
        <v>Cotizacion Seleccionada</v>
      </c>
      <c r="AW1240" s="53"/>
      <c r="AX1240" s="51" t="str">
        <f t="shared" si="14832"/>
        <v>ALI_124_SEG_6VERDADERO</v>
      </c>
      <c r="AY1240" s="51">
        <f t="shared" si="14813"/>
        <v>1</v>
      </c>
      <c r="AZ1240" s="64" t="b">
        <f t="shared" si="14833"/>
        <v>0</v>
      </c>
    </row>
    <row r="1241" spans="1:52" x14ac:dyDescent="0.2">
      <c r="A1241" s="50" t="b">
        <f t="shared" si="14776"/>
        <v>0</v>
      </c>
      <c r="B1241" s="51" t="s">
        <v>136</v>
      </c>
      <c r="C1241" s="52">
        <v>124</v>
      </c>
      <c r="D1241" s="52">
        <f t="shared" ref="D1241" si="14979">IF(ISERROR(VLOOKUP(E1241,Proveedores,2,FALSE)),"",VLOOKUP(E1241,Proveedores,2,FALSE))</f>
        <v>2088</v>
      </c>
      <c r="E1241" s="53" t="s">
        <v>137</v>
      </c>
      <c r="F1241" s="54">
        <v>506</v>
      </c>
      <c r="G1241" s="53" t="s">
        <v>56</v>
      </c>
      <c r="H1241" s="53" t="s">
        <v>79</v>
      </c>
      <c r="I1241" s="52">
        <v>7</v>
      </c>
      <c r="J1241" s="53" t="s">
        <v>58</v>
      </c>
      <c r="K1241" s="55">
        <v>44835</v>
      </c>
      <c r="L1241" s="56">
        <v>7635</v>
      </c>
      <c r="M1241" s="56">
        <v>9109</v>
      </c>
      <c r="N1241" s="56">
        <v>5347</v>
      </c>
      <c r="O1241" s="56">
        <v>450</v>
      </c>
      <c r="P1241" s="57">
        <v>252</v>
      </c>
      <c r="Q1241" s="58">
        <v>0</v>
      </c>
      <c r="R1241" s="57">
        <v>252</v>
      </c>
      <c r="S1241" s="57">
        <v>749</v>
      </c>
      <c r="T1241" s="58">
        <v>0</v>
      </c>
      <c r="U1241" s="57">
        <v>749</v>
      </c>
      <c r="V1241" s="57">
        <v>749</v>
      </c>
      <c r="W1241" s="58">
        <v>0</v>
      </c>
      <c r="X1241" s="57">
        <v>749</v>
      </c>
      <c r="Y1241" s="57">
        <v>749</v>
      </c>
      <c r="Z1241" s="58">
        <v>0</v>
      </c>
      <c r="AA1241" s="57">
        <v>749</v>
      </c>
      <c r="AB1241" s="57">
        <v>13088614</v>
      </c>
      <c r="AC1241" s="53" t="str">
        <f t="shared" si="14815"/>
        <v>Registro Valido</v>
      </c>
      <c r="AD1241" s="57">
        <f t="shared" ref="AD1241" si="14980">IF(OR(ISERROR(VLOOKUP(CONCATENATE("ALI_",$C1241,"_SEG_",$I1241,"_PROV_",$D1241),Catalogo_Precios,AD$8,FALSE)),L1241=0),0,VLOOKUP(CONCATENATE("ALI_",$C1241,"_SEG_",$I1241,"_PROV_",$D1241),Catalogo_Precios,AD$8,FALSE))</f>
        <v>252</v>
      </c>
      <c r="AE1241" s="57">
        <f t="shared" ref="AE1241" si="14981">IF(OR(ISERROR(VLOOKUP(CONCATENATE("ALI_",$C1241,"_SEG_",$I1241,"_PROV_",$D1241),Catalogo_Precios,AE$8,FALSE)),M1241=0),0,VLOOKUP(CONCATENATE("ALI_",$C1241,"_SEG_",$I1241,"_PROV_",$D1241),Catalogo_Precios,AE$8,FALSE))</f>
        <v>749</v>
      </c>
      <c r="AF1241" s="57">
        <f t="shared" ref="AF1241" si="14982">IF(OR(ISERROR(VLOOKUP(CONCATENATE("ALI_",$C1241,"_SEG_",$I1241,"_PROV_",$D1241),Catalogo_Precios,AF$8,FALSE)),N1241=0),0,VLOOKUP(CONCATENATE("ALI_",$C1241,"_SEG_",$I1241,"_PROV_",$D1241),Catalogo_Precios,AF$8,FALSE))</f>
        <v>749</v>
      </c>
      <c r="AG1241" s="57">
        <f t="shared" ref="AG1241" si="14983">IF(OR(ISERROR(VLOOKUP(CONCATENATE("ALI_",$C1241,"_SEG_",$I1241,"_PROV_",$D1241),Catalogo_Precios,AG$8,FALSE)),O1241=0),0,VLOOKUP(CONCATENATE("ALI_",$C1241,"_SEG_",$I1241,"_PROV_",$D1241),Catalogo_Precios,AG$8,FALSE))</f>
        <v>749</v>
      </c>
      <c r="AH1241" s="57">
        <f t="shared" ref="AH1241" si="14984">IF(OR(ISERROR(VLOOKUP(CONCATENATE("ALI_",$C1241,"_SEG_",$I1241,"_PROV_",$D1241),Catalogo_Precios,AH$8,FALSE)),L1241=0),0,VLOOKUP(CONCATENATE("ALI_",$C1241,"_SEG_",$I1241,"_PROV_",$D1241),Catalogo_Precios,AH$8,FALSE))</f>
        <v>246</v>
      </c>
      <c r="AI1241" s="57">
        <f t="shared" ref="AI1241" si="14985">IF(OR(ISERROR(VLOOKUP(CONCATENATE("ALI_",$C1241,"_SEG_",$I1241,"_PROV_",$D1241),Catalogo_Precios,AI$8,FALSE)),M1241=0),0,VLOOKUP(CONCATENATE("ALI_",$C1241,"_SEG_",$I1241,"_PROV_",$D1241),Catalogo_Precios,AI$8,FALSE))</f>
        <v>733</v>
      </c>
      <c r="AJ1241" s="57">
        <f t="shared" ref="AJ1241" si="14986">IF(OR(ISERROR(VLOOKUP(CONCATENATE("ALI_",$C1241,"_SEG_",$I1241,"_PROV_",$D1241),Catalogo_Precios,AJ$8,FALSE)),N1241=0),0,VLOOKUP(CONCATENATE("ALI_",$C1241,"_SEG_",$I1241,"_PROV_",$D1241),Catalogo_Precios,AJ$8,FALSE))</f>
        <v>733</v>
      </c>
      <c r="AK1241" s="57">
        <f t="shared" ref="AK1241" si="14987">IF(OR(ISERROR(VLOOKUP(CONCATENATE("ALI_",$C1241,"_SEG_",$I1241,"_PROV_",$D1241),Catalogo_Precios,AK$8,FALSE)),O1241=0),0,VLOOKUP(CONCATENATE("ALI_",$C1241,"_SEG_",$I1241,"_PROV_",$D1241),Catalogo_Precios,AK$8,FALSE))</f>
        <v>733</v>
      </c>
      <c r="AL1241" s="53"/>
      <c r="AM1241" s="59" t="str">
        <f t="shared" si="14824"/>
        <v>ALI_124_SEG_7</v>
      </c>
      <c r="AN1241" s="59" t="str">
        <f t="shared" si="14825"/>
        <v>ALI_124_SEG_7_VAL_13088614</v>
      </c>
      <c r="AO1241" s="60">
        <f t="shared" ref="AO1241" si="14988">IF(OR(AB1241="",AB1241=0),0,COUNTIF(Codificacion,AM1241))</f>
        <v>4</v>
      </c>
      <c r="AP1241" s="61">
        <f t="array" ref="AP1241">MIN(IF(Codificacion=AM1241,Total_Cotizacion,""))</f>
        <v>10243446.399999999</v>
      </c>
      <c r="AQ1241" s="62" t="b">
        <f t="shared" si="14827"/>
        <v>0</v>
      </c>
      <c r="AR1241" s="51" t="str">
        <f t="shared" ref="AR1241" si="14989">IF(COUNTIF(Codificacion2,CONCATENATE(AM1241,"_VAL_",AB1241))&gt;1,"Empate","")</f>
        <v/>
      </c>
      <c r="AS1241" s="63" t="str">
        <f t="shared" si="14965"/>
        <v/>
      </c>
      <c r="AT1241" s="59" t="str">
        <f t="shared" si="14829"/>
        <v>ALI_124_SEG_7_</v>
      </c>
      <c r="AU1241" s="63">
        <f t="shared" ref="AU1241" si="14990">IF(AND(COUNTIF(Codificacion3,AT1241)&lt;AO1241),1,COUNTIF(Codificacion3,AT1241))</f>
        <v>1</v>
      </c>
      <c r="AV1241" s="62" t="str">
        <f t="shared" si="14831"/>
        <v>No Seleccionada</v>
      </c>
      <c r="AW1241" s="53"/>
      <c r="AX1241" s="51" t="str">
        <f t="shared" si="14832"/>
        <v>ALI_124_SEG_7FALSO</v>
      </c>
      <c r="AY1241" s="51">
        <f t="shared" si="14813"/>
        <v>3</v>
      </c>
      <c r="AZ1241" s="64" t="b">
        <f t="shared" si="14833"/>
        <v>0</v>
      </c>
    </row>
    <row r="1242" spans="1:52" x14ac:dyDescent="0.2">
      <c r="A1242" s="50" t="str">
        <f t="shared" si="14776"/>
        <v>ALI_124_SEG_8</v>
      </c>
      <c r="B1242" s="51" t="s">
        <v>136</v>
      </c>
      <c r="C1242" s="52">
        <v>124</v>
      </c>
      <c r="D1242" s="52">
        <f t="shared" ref="D1242" si="14991">IF(ISERROR(VLOOKUP(E1242,Proveedores,2,FALSE)),"",VLOOKUP(E1242,Proveedores,2,FALSE))</f>
        <v>2088</v>
      </c>
      <c r="E1242" s="53" t="s">
        <v>137</v>
      </c>
      <c r="F1242" s="54">
        <v>507</v>
      </c>
      <c r="G1242" s="53" t="s">
        <v>56</v>
      </c>
      <c r="H1242" s="53" t="s">
        <v>79</v>
      </c>
      <c r="I1242" s="52">
        <v>8</v>
      </c>
      <c r="J1242" s="53" t="s">
        <v>58</v>
      </c>
      <c r="K1242" s="55">
        <v>44835</v>
      </c>
      <c r="L1242" s="56">
        <v>7370</v>
      </c>
      <c r="M1242" s="56">
        <v>8791</v>
      </c>
      <c r="N1242" s="56">
        <v>5161</v>
      </c>
      <c r="O1242" s="56">
        <v>435</v>
      </c>
      <c r="P1242" s="57">
        <v>252</v>
      </c>
      <c r="Q1242" s="58">
        <v>0.21904761904761905</v>
      </c>
      <c r="R1242" s="57">
        <v>196.8</v>
      </c>
      <c r="S1242" s="57">
        <v>749</v>
      </c>
      <c r="T1242" s="58">
        <v>0.21708945260347101</v>
      </c>
      <c r="U1242" s="57">
        <v>586.4</v>
      </c>
      <c r="V1242" s="57">
        <v>749</v>
      </c>
      <c r="W1242" s="58">
        <v>0.21708945260347101</v>
      </c>
      <c r="X1242" s="57">
        <v>586.4</v>
      </c>
      <c r="Y1242" s="57">
        <v>749</v>
      </c>
      <c r="Z1242" s="58">
        <v>0.21708945260347101</v>
      </c>
      <c r="AA1242" s="57">
        <v>586.4</v>
      </c>
      <c r="AB1242" s="57">
        <v>9886952.7999999989</v>
      </c>
      <c r="AC1242" s="53" t="str">
        <f t="shared" si="14815"/>
        <v>Registro Valido</v>
      </c>
      <c r="AD1242" s="57">
        <f t="shared" ref="AD1242" si="14992">IF(OR(ISERROR(VLOOKUP(CONCATENATE("ALI_",$C1242,"_SEG_",$I1242,"_PROV_",$D1242),Catalogo_Precios,AD$8,FALSE)),L1242=0),0,VLOOKUP(CONCATENATE("ALI_",$C1242,"_SEG_",$I1242,"_PROV_",$D1242),Catalogo_Precios,AD$8,FALSE))</f>
        <v>252</v>
      </c>
      <c r="AE1242" s="57">
        <f t="shared" ref="AE1242" si="14993">IF(OR(ISERROR(VLOOKUP(CONCATENATE("ALI_",$C1242,"_SEG_",$I1242,"_PROV_",$D1242),Catalogo_Precios,AE$8,FALSE)),M1242=0),0,VLOOKUP(CONCATENATE("ALI_",$C1242,"_SEG_",$I1242,"_PROV_",$D1242),Catalogo_Precios,AE$8,FALSE))</f>
        <v>749</v>
      </c>
      <c r="AF1242" s="57">
        <f t="shared" ref="AF1242" si="14994">IF(OR(ISERROR(VLOOKUP(CONCATENATE("ALI_",$C1242,"_SEG_",$I1242,"_PROV_",$D1242),Catalogo_Precios,AF$8,FALSE)),N1242=0),0,VLOOKUP(CONCATENATE("ALI_",$C1242,"_SEG_",$I1242,"_PROV_",$D1242),Catalogo_Precios,AF$8,FALSE))</f>
        <v>749</v>
      </c>
      <c r="AG1242" s="57">
        <f t="shared" ref="AG1242" si="14995">IF(OR(ISERROR(VLOOKUP(CONCATENATE("ALI_",$C1242,"_SEG_",$I1242,"_PROV_",$D1242),Catalogo_Precios,AG$8,FALSE)),O1242=0),0,VLOOKUP(CONCATENATE("ALI_",$C1242,"_SEG_",$I1242,"_PROV_",$D1242),Catalogo_Precios,AG$8,FALSE))</f>
        <v>749</v>
      </c>
      <c r="AH1242" s="57">
        <f t="shared" ref="AH1242" si="14996">IF(OR(ISERROR(VLOOKUP(CONCATENATE("ALI_",$C1242,"_SEG_",$I1242,"_PROV_",$D1242),Catalogo_Precios,AH$8,FALSE)),L1242=0),0,VLOOKUP(CONCATENATE("ALI_",$C1242,"_SEG_",$I1242,"_PROV_",$D1242),Catalogo_Precios,AH$8,FALSE))</f>
        <v>246</v>
      </c>
      <c r="AI1242" s="57">
        <f t="shared" ref="AI1242" si="14997">IF(OR(ISERROR(VLOOKUP(CONCATENATE("ALI_",$C1242,"_SEG_",$I1242,"_PROV_",$D1242),Catalogo_Precios,AI$8,FALSE)),M1242=0),0,VLOOKUP(CONCATENATE("ALI_",$C1242,"_SEG_",$I1242,"_PROV_",$D1242),Catalogo_Precios,AI$8,FALSE))</f>
        <v>733</v>
      </c>
      <c r="AJ1242" s="57">
        <f t="shared" ref="AJ1242" si="14998">IF(OR(ISERROR(VLOOKUP(CONCATENATE("ALI_",$C1242,"_SEG_",$I1242,"_PROV_",$D1242),Catalogo_Precios,AJ$8,FALSE)),N1242=0),0,VLOOKUP(CONCATENATE("ALI_",$C1242,"_SEG_",$I1242,"_PROV_",$D1242),Catalogo_Precios,AJ$8,FALSE))</f>
        <v>733</v>
      </c>
      <c r="AK1242" s="57">
        <f t="shared" ref="AK1242" si="14999">IF(OR(ISERROR(VLOOKUP(CONCATENATE("ALI_",$C1242,"_SEG_",$I1242,"_PROV_",$D1242),Catalogo_Precios,AK$8,FALSE)),O1242=0),0,VLOOKUP(CONCATENATE("ALI_",$C1242,"_SEG_",$I1242,"_PROV_",$D1242),Catalogo_Precios,AK$8,FALSE))</f>
        <v>733</v>
      </c>
      <c r="AL1242" s="53"/>
      <c r="AM1242" s="59" t="str">
        <f t="shared" si="14824"/>
        <v>ALI_124_SEG_8</v>
      </c>
      <c r="AN1242" s="59" t="str">
        <f t="shared" si="14825"/>
        <v>ALI_124_SEG_8_VAL_9886952.8</v>
      </c>
      <c r="AO1242" s="60">
        <f t="shared" ref="AO1242" si="15000">IF(OR(AB1242="",AB1242=0),0,COUNTIF(Codificacion,AM1242))</f>
        <v>4</v>
      </c>
      <c r="AP1242" s="61">
        <f t="array" ref="AP1242">MIN(IF(Codificacion=AM1242,Total_Cotizacion,""))</f>
        <v>9886952.7999999989</v>
      </c>
      <c r="AQ1242" s="62" t="b">
        <f t="shared" si="14827"/>
        <v>1</v>
      </c>
      <c r="AR1242" s="51" t="str">
        <f t="shared" ref="AR1242" si="15001">IF(COUNTIF(Codificacion2,CONCATENATE(AM1242,"_VAL_",AB1242))&gt;1,"Empate","")</f>
        <v/>
      </c>
      <c r="AS1242" s="63" t="str">
        <f t="shared" si="14965"/>
        <v>X</v>
      </c>
      <c r="AT1242" s="59" t="str">
        <f t="shared" si="14829"/>
        <v>ALI_124_SEG_8_X</v>
      </c>
      <c r="AU1242" s="63">
        <f t="shared" ref="AU1242" si="15002">IF(AND(COUNTIF(Codificacion3,AT1242)&lt;AO1242),1,COUNTIF(Codificacion3,AT1242))</f>
        <v>1</v>
      </c>
      <c r="AV1242" s="62" t="str">
        <f t="shared" si="14831"/>
        <v>Cotizacion Seleccionada</v>
      </c>
      <c r="AW1242" s="53"/>
      <c r="AX1242" s="51" t="str">
        <f t="shared" si="14832"/>
        <v>ALI_124_SEG_8VERDADERO</v>
      </c>
      <c r="AY1242" s="51">
        <f t="shared" si="14813"/>
        <v>1</v>
      </c>
      <c r="AZ1242" s="64" t="b">
        <f t="shared" si="14833"/>
        <v>0</v>
      </c>
    </row>
    <row r="1243" spans="1:52" x14ac:dyDescent="0.2">
      <c r="A1243" s="50" t="b">
        <f t="shared" si="14776"/>
        <v>0</v>
      </c>
      <c r="B1243" s="51" t="s">
        <v>136</v>
      </c>
      <c r="C1243" s="52">
        <v>124</v>
      </c>
      <c r="D1243" s="52">
        <f t="shared" ref="D1243" si="15003">IF(ISERROR(VLOOKUP(E1243,Proveedores,2,FALSE)),"",VLOOKUP(E1243,Proveedores,2,FALSE))</f>
        <v>2088</v>
      </c>
      <c r="E1243" s="53" t="s">
        <v>137</v>
      </c>
      <c r="F1243" s="54">
        <v>508</v>
      </c>
      <c r="G1243" s="53" t="s">
        <v>56</v>
      </c>
      <c r="H1243" s="53" t="s">
        <v>79</v>
      </c>
      <c r="I1243" s="52">
        <v>9</v>
      </c>
      <c r="J1243" s="53" t="s">
        <v>58</v>
      </c>
      <c r="K1243" s="55">
        <v>44835</v>
      </c>
      <c r="L1243" s="56">
        <v>7448</v>
      </c>
      <c r="M1243" s="56">
        <v>8884</v>
      </c>
      <c r="N1243" s="56">
        <v>5215</v>
      </c>
      <c r="O1243" s="56">
        <v>439</v>
      </c>
      <c r="P1243" s="57">
        <v>252</v>
      </c>
      <c r="Q1243" s="58">
        <v>0</v>
      </c>
      <c r="R1243" s="57">
        <v>252</v>
      </c>
      <c r="S1243" s="57">
        <v>749</v>
      </c>
      <c r="T1243" s="58">
        <v>0</v>
      </c>
      <c r="U1243" s="57">
        <v>749</v>
      </c>
      <c r="V1243" s="57">
        <v>749</v>
      </c>
      <c r="W1243" s="58">
        <v>0</v>
      </c>
      <c r="X1243" s="57">
        <v>749</v>
      </c>
      <c r="Y1243" s="57">
        <v>749</v>
      </c>
      <c r="Z1243" s="58">
        <v>0</v>
      </c>
      <c r="AA1243" s="57">
        <v>749</v>
      </c>
      <c r="AB1243" s="57">
        <v>12765858</v>
      </c>
      <c r="AC1243" s="53" t="str">
        <f t="shared" si="14815"/>
        <v>Registro Valido</v>
      </c>
      <c r="AD1243" s="57">
        <f t="shared" ref="AD1243" si="15004">IF(OR(ISERROR(VLOOKUP(CONCATENATE("ALI_",$C1243,"_SEG_",$I1243,"_PROV_",$D1243),Catalogo_Precios,AD$8,FALSE)),L1243=0),0,VLOOKUP(CONCATENATE("ALI_",$C1243,"_SEG_",$I1243,"_PROV_",$D1243),Catalogo_Precios,AD$8,FALSE))</f>
        <v>252</v>
      </c>
      <c r="AE1243" s="57">
        <f t="shared" ref="AE1243" si="15005">IF(OR(ISERROR(VLOOKUP(CONCATENATE("ALI_",$C1243,"_SEG_",$I1243,"_PROV_",$D1243),Catalogo_Precios,AE$8,FALSE)),M1243=0),0,VLOOKUP(CONCATENATE("ALI_",$C1243,"_SEG_",$I1243,"_PROV_",$D1243),Catalogo_Precios,AE$8,FALSE))</f>
        <v>749</v>
      </c>
      <c r="AF1243" s="57">
        <f t="shared" ref="AF1243" si="15006">IF(OR(ISERROR(VLOOKUP(CONCATENATE("ALI_",$C1243,"_SEG_",$I1243,"_PROV_",$D1243),Catalogo_Precios,AF$8,FALSE)),N1243=0),0,VLOOKUP(CONCATENATE("ALI_",$C1243,"_SEG_",$I1243,"_PROV_",$D1243),Catalogo_Precios,AF$8,FALSE))</f>
        <v>749</v>
      </c>
      <c r="AG1243" s="57">
        <f t="shared" ref="AG1243" si="15007">IF(OR(ISERROR(VLOOKUP(CONCATENATE("ALI_",$C1243,"_SEG_",$I1243,"_PROV_",$D1243),Catalogo_Precios,AG$8,FALSE)),O1243=0),0,VLOOKUP(CONCATENATE("ALI_",$C1243,"_SEG_",$I1243,"_PROV_",$D1243),Catalogo_Precios,AG$8,FALSE))</f>
        <v>749</v>
      </c>
      <c r="AH1243" s="57">
        <f t="shared" ref="AH1243" si="15008">IF(OR(ISERROR(VLOOKUP(CONCATENATE("ALI_",$C1243,"_SEG_",$I1243,"_PROV_",$D1243),Catalogo_Precios,AH$8,FALSE)),L1243=0),0,VLOOKUP(CONCATENATE("ALI_",$C1243,"_SEG_",$I1243,"_PROV_",$D1243),Catalogo_Precios,AH$8,FALSE))</f>
        <v>246</v>
      </c>
      <c r="AI1243" s="57">
        <f t="shared" ref="AI1243" si="15009">IF(OR(ISERROR(VLOOKUP(CONCATENATE("ALI_",$C1243,"_SEG_",$I1243,"_PROV_",$D1243),Catalogo_Precios,AI$8,FALSE)),M1243=0),0,VLOOKUP(CONCATENATE("ALI_",$C1243,"_SEG_",$I1243,"_PROV_",$D1243),Catalogo_Precios,AI$8,FALSE))</f>
        <v>733</v>
      </c>
      <c r="AJ1243" s="57">
        <f t="shared" ref="AJ1243" si="15010">IF(OR(ISERROR(VLOOKUP(CONCATENATE("ALI_",$C1243,"_SEG_",$I1243,"_PROV_",$D1243),Catalogo_Precios,AJ$8,FALSE)),N1243=0),0,VLOOKUP(CONCATENATE("ALI_",$C1243,"_SEG_",$I1243,"_PROV_",$D1243),Catalogo_Precios,AJ$8,FALSE))</f>
        <v>733</v>
      </c>
      <c r="AK1243" s="57">
        <f t="shared" ref="AK1243" si="15011">IF(OR(ISERROR(VLOOKUP(CONCATENATE("ALI_",$C1243,"_SEG_",$I1243,"_PROV_",$D1243),Catalogo_Precios,AK$8,FALSE)),O1243=0),0,VLOOKUP(CONCATENATE("ALI_",$C1243,"_SEG_",$I1243,"_PROV_",$D1243),Catalogo_Precios,AK$8,FALSE))</f>
        <v>733</v>
      </c>
      <c r="AL1243" s="53"/>
      <c r="AM1243" s="59" t="str">
        <f t="shared" si="14824"/>
        <v>ALI_124_SEG_9</v>
      </c>
      <c r="AN1243" s="59" t="str">
        <f t="shared" si="14825"/>
        <v>ALI_124_SEG_9_VAL_12765858</v>
      </c>
      <c r="AO1243" s="60">
        <f t="shared" ref="AO1243" si="15012">IF(OR(AB1243="",AB1243=0),0,COUNTIF(Codificacion,AM1243))</f>
        <v>4</v>
      </c>
      <c r="AP1243" s="61">
        <f t="array" ref="AP1243">MIN(IF(Codificacion=AM1243,Total_Cotizacion,""))</f>
        <v>9990849.5999999996</v>
      </c>
      <c r="AQ1243" s="62" t="b">
        <f t="shared" si="14827"/>
        <v>0</v>
      </c>
      <c r="AR1243" s="51" t="str">
        <f t="shared" ref="AR1243" si="15013">IF(COUNTIF(Codificacion2,CONCATENATE(AM1243,"_VAL_",AB1243))&gt;1,"Empate","")</f>
        <v/>
      </c>
      <c r="AS1243" s="63" t="str">
        <f t="shared" si="14965"/>
        <v/>
      </c>
      <c r="AT1243" s="59" t="str">
        <f t="shared" si="14829"/>
        <v>ALI_124_SEG_9_</v>
      </c>
      <c r="AU1243" s="63">
        <f t="shared" ref="AU1243" si="15014">IF(AND(COUNTIF(Codificacion3,AT1243)&lt;AO1243),1,COUNTIF(Codificacion3,AT1243))</f>
        <v>1</v>
      </c>
      <c r="AV1243" s="62" t="str">
        <f t="shared" si="14831"/>
        <v>No Seleccionada</v>
      </c>
      <c r="AW1243" s="53"/>
      <c r="AX1243" s="51" t="str">
        <f t="shared" si="14832"/>
        <v>ALI_124_SEG_9FALSO</v>
      </c>
      <c r="AY1243" s="51">
        <f t="shared" si="14813"/>
        <v>3</v>
      </c>
      <c r="AZ1243" s="64" t="b">
        <f t="shared" si="14833"/>
        <v>0</v>
      </c>
    </row>
    <row r="1244" spans="1:52" x14ac:dyDescent="0.2">
      <c r="A1244" s="50" t="str">
        <f t="shared" si="14776"/>
        <v>ALI_124_SEG_10</v>
      </c>
      <c r="B1244" s="51" t="s">
        <v>136</v>
      </c>
      <c r="C1244" s="52">
        <v>124</v>
      </c>
      <c r="D1244" s="52">
        <f t="shared" ref="D1244" si="15015">IF(ISERROR(VLOOKUP(E1244,Proveedores,2,FALSE)),"",VLOOKUP(E1244,Proveedores,2,FALSE))</f>
        <v>2088</v>
      </c>
      <c r="E1244" s="53" t="s">
        <v>137</v>
      </c>
      <c r="F1244" s="54">
        <v>509</v>
      </c>
      <c r="G1244" s="53" t="s">
        <v>56</v>
      </c>
      <c r="H1244" s="53" t="s">
        <v>79</v>
      </c>
      <c r="I1244" s="52">
        <v>10</v>
      </c>
      <c r="J1244" s="53" t="s">
        <v>58</v>
      </c>
      <c r="K1244" s="55">
        <v>44835</v>
      </c>
      <c r="L1244" s="56">
        <v>7458</v>
      </c>
      <c r="M1244" s="56">
        <v>8898</v>
      </c>
      <c r="N1244" s="56">
        <v>5223</v>
      </c>
      <c r="O1244" s="56">
        <v>441</v>
      </c>
      <c r="P1244" s="57">
        <v>252</v>
      </c>
      <c r="Q1244" s="58">
        <v>0.21904761904761905</v>
      </c>
      <c r="R1244" s="57">
        <v>196.8</v>
      </c>
      <c r="S1244" s="57">
        <v>749</v>
      </c>
      <c r="T1244" s="58">
        <v>0.21708945260347101</v>
      </c>
      <c r="U1244" s="57">
        <v>586.4</v>
      </c>
      <c r="V1244" s="57">
        <v>749</v>
      </c>
      <c r="W1244" s="58">
        <v>0.21708945260347101</v>
      </c>
      <c r="X1244" s="57">
        <v>586.4</v>
      </c>
      <c r="Y1244" s="57">
        <v>749</v>
      </c>
      <c r="Z1244" s="58">
        <v>0.21708945260347101</v>
      </c>
      <c r="AA1244" s="57">
        <v>586.4</v>
      </c>
      <c r="AB1244" s="57">
        <v>10006891.200000001</v>
      </c>
      <c r="AC1244" s="53" t="str">
        <f t="shared" si="14815"/>
        <v>Registro Valido</v>
      </c>
      <c r="AD1244" s="57">
        <f t="shared" ref="AD1244" si="15016">IF(OR(ISERROR(VLOOKUP(CONCATENATE("ALI_",$C1244,"_SEG_",$I1244,"_PROV_",$D1244),Catalogo_Precios,AD$8,FALSE)),L1244=0),0,VLOOKUP(CONCATENATE("ALI_",$C1244,"_SEG_",$I1244,"_PROV_",$D1244),Catalogo_Precios,AD$8,FALSE))</f>
        <v>252</v>
      </c>
      <c r="AE1244" s="57">
        <f t="shared" ref="AE1244" si="15017">IF(OR(ISERROR(VLOOKUP(CONCATENATE("ALI_",$C1244,"_SEG_",$I1244,"_PROV_",$D1244),Catalogo_Precios,AE$8,FALSE)),M1244=0),0,VLOOKUP(CONCATENATE("ALI_",$C1244,"_SEG_",$I1244,"_PROV_",$D1244),Catalogo_Precios,AE$8,FALSE))</f>
        <v>749</v>
      </c>
      <c r="AF1244" s="57">
        <f t="shared" ref="AF1244" si="15018">IF(OR(ISERROR(VLOOKUP(CONCATENATE("ALI_",$C1244,"_SEG_",$I1244,"_PROV_",$D1244),Catalogo_Precios,AF$8,FALSE)),N1244=0),0,VLOOKUP(CONCATENATE("ALI_",$C1244,"_SEG_",$I1244,"_PROV_",$D1244),Catalogo_Precios,AF$8,FALSE))</f>
        <v>749</v>
      </c>
      <c r="AG1244" s="57">
        <f t="shared" ref="AG1244" si="15019">IF(OR(ISERROR(VLOOKUP(CONCATENATE("ALI_",$C1244,"_SEG_",$I1244,"_PROV_",$D1244),Catalogo_Precios,AG$8,FALSE)),O1244=0),0,VLOOKUP(CONCATENATE("ALI_",$C1244,"_SEG_",$I1244,"_PROV_",$D1244),Catalogo_Precios,AG$8,FALSE))</f>
        <v>749</v>
      </c>
      <c r="AH1244" s="57">
        <f t="shared" ref="AH1244" si="15020">IF(OR(ISERROR(VLOOKUP(CONCATENATE("ALI_",$C1244,"_SEG_",$I1244,"_PROV_",$D1244),Catalogo_Precios,AH$8,FALSE)),L1244=0),0,VLOOKUP(CONCATENATE("ALI_",$C1244,"_SEG_",$I1244,"_PROV_",$D1244),Catalogo_Precios,AH$8,FALSE))</f>
        <v>246</v>
      </c>
      <c r="AI1244" s="57">
        <f t="shared" ref="AI1244" si="15021">IF(OR(ISERROR(VLOOKUP(CONCATENATE("ALI_",$C1244,"_SEG_",$I1244,"_PROV_",$D1244),Catalogo_Precios,AI$8,FALSE)),M1244=0),0,VLOOKUP(CONCATENATE("ALI_",$C1244,"_SEG_",$I1244,"_PROV_",$D1244),Catalogo_Precios,AI$8,FALSE))</f>
        <v>733</v>
      </c>
      <c r="AJ1244" s="57">
        <f t="shared" ref="AJ1244" si="15022">IF(OR(ISERROR(VLOOKUP(CONCATENATE("ALI_",$C1244,"_SEG_",$I1244,"_PROV_",$D1244),Catalogo_Precios,AJ$8,FALSE)),N1244=0),0,VLOOKUP(CONCATENATE("ALI_",$C1244,"_SEG_",$I1244,"_PROV_",$D1244),Catalogo_Precios,AJ$8,FALSE))</f>
        <v>733</v>
      </c>
      <c r="AK1244" s="57">
        <f t="shared" ref="AK1244" si="15023">IF(OR(ISERROR(VLOOKUP(CONCATENATE("ALI_",$C1244,"_SEG_",$I1244,"_PROV_",$D1244),Catalogo_Precios,AK$8,FALSE)),O1244=0),0,VLOOKUP(CONCATENATE("ALI_",$C1244,"_SEG_",$I1244,"_PROV_",$D1244),Catalogo_Precios,AK$8,FALSE))</f>
        <v>733</v>
      </c>
      <c r="AL1244" s="53"/>
      <c r="AM1244" s="59" t="str">
        <f t="shared" si="14824"/>
        <v>ALI_124_SEG_10</v>
      </c>
      <c r="AN1244" s="59" t="str">
        <f t="shared" si="14825"/>
        <v>ALI_124_SEG_10_VAL_10006891.2</v>
      </c>
      <c r="AO1244" s="60">
        <f t="shared" ref="AO1244" si="15024">IF(OR(AB1244="",AB1244=0),0,COUNTIF(Codificacion,AM1244))</f>
        <v>4</v>
      </c>
      <c r="AP1244" s="61">
        <f t="array" ref="AP1244">MIN(IF(Codificacion=AM1244,Total_Cotizacion,""))</f>
        <v>10006891.200000001</v>
      </c>
      <c r="AQ1244" s="62" t="b">
        <f t="shared" si="14827"/>
        <v>1</v>
      </c>
      <c r="AR1244" s="51" t="str">
        <f t="shared" ref="AR1244" si="15025">IF(COUNTIF(Codificacion2,CONCATENATE(AM1244,"_VAL_",AB1244))&gt;1,"Empate","")</f>
        <v>Empate</v>
      </c>
      <c r="AS1244" s="63" t="s">
        <v>78</v>
      </c>
      <c r="AT1244" s="59" t="str">
        <f t="shared" si="14829"/>
        <v>ALI_124_SEG_10_x</v>
      </c>
      <c r="AU1244" s="63">
        <f t="shared" ref="AU1244" si="15026">IF(AND(COUNTIF(Codificacion3,AT1244)&lt;AO1244),1,COUNTIF(Codificacion3,AT1244))</f>
        <v>1</v>
      </c>
      <c r="AV1244" s="62" t="str">
        <f t="shared" si="14831"/>
        <v>Cotizacion Seleccionada</v>
      </c>
      <c r="AW1244" s="53"/>
      <c r="AX1244" s="51" t="str">
        <f t="shared" si="14832"/>
        <v>ALI_124_SEG_10VERDADERO</v>
      </c>
      <c r="AY1244" s="51">
        <f t="shared" si="14813"/>
        <v>2</v>
      </c>
      <c r="AZ1244" s="64" t="b">
        <f t="shared" si="14833"/>
        <v>0</v>
      </c>
    </row>
    <row r="1245" spans="1:52" x14ac:dyDescent="0.2">
      <c r="A1245" s="50" t="b">
        <f t="shared" si="14776"/>
        <v>0</v>
      </c>
      <c r="B1245" s="51" t="s">
        <v>136</v>
      </c>
      <c r="C1245" s="52">
        <v>124</v>
      </c>
      <c r="D1245" s="52">
        <f t="shared" ref="D1245" si="15027">IF(ISERROR(VLOOKUP(E1245,Proveedores,2,FALSE)),"",VLOOKUP(E1245,Proveedores,2,FALSE))</f>
        <v>2088</v>
      </c>
      <c r="E1245" s="53" t="s">
        <v>137</v>
      </c>
      <c r="F1245" s="54">
        <v>510</v>
      </c>
      <c r="G1245" s="53" t="s">
        <v>56</v>
      </c>
      <c r="H1245" s="53" t="s">
        <v>79</v>
      </c>
      <c r="I1245" s="52">
        <v>11</v>
      </c>
      <c r="J1245" s="53" t="s">
        <v>58</v>
      </c>
      <c r="K1245" s="55">
        <v>44835</v>
      </c>
      <c r="L1245" s="56">
        <v>7346</v>
      </c>
      <c r="M1245" s="56">
        <v>8762</v>
      </c>
      <c r="N1245" s="56">
        <v>5144</v>
      </c>
      <c r="O1245" s="56">
        <v>433</v>
      </c>
      <c r="P1245" s="57">
        <v>252</v>
      </c>
      <c r="Q1245" s="58">
        <v>0</v>
      </c>
      <c r="R1245" s="57">
        <v>252</v>
      </c>
      <c r="S1245" s="57">
        <v>749</v>
      </c>
      <c r="T1245" s="58">
        <v>0</v>
      </c>
      <c r="U1245" s="57">
        <v>749</v>
      </c>
      <c r="V1245" s="57">
        <v>749</v>
      </c>
      <c r="W1245" s="58">
        <v>0</v>
      </c>
      <c r="X1245" s="57">
        <v>749</v>
      </c>
      <c r="Y1245" s="57">
        <v>749</v>
      </c>
      <c r="Z1245" s="58">
        <v>0</v>
      </c>
      <c r="AA1245" s="57">
        <v>749</v>
      </c>
      <c r="AB1245" s="57">
        <v>12591103</v>
      </c>
      <c r="AC1245" s="53" t="str">
        <f t="shared" si="14815"/>
        <v>Registro Valido</v>
      </c>
      <c r="AD1245" s="57">
        <f t="shared" ref="AD1245" si="15028">IF(OR(ISERROR(VLOOKUP(CONCATENATE("ALI_",$C1245,"_SEG_",$I1245,"_PROV_",$D1245),Catalogo_Precios,AD$8,FALSE)),L1245=0),0,VLOOKUP(CONCATENATE("ALI_",$C1245,"_SEG_",$I1245,"_PROV_",$D1245),Catalogo_Precios,AD$8,FALSE))</f>
        <v>252</v>
      </c>
      <c r="AE1245" s="57">
        <f t="shared" ref="AE1245" si="15029">IF(OR(ISERROR(VLOOKUP(CONCATENATE("ALI_",$C1245,"_SEG_",$I1245,"_PROV_",$D1245),Catalogo_Precios,AE$8,FALSE)),M1245=0),0,VLOOKUP(CONCATENATE("ALI_",$C1245,"_SEG_",$I1245,"_PROV_",$D1245),Catalogo_Precios,AE$8,FALSE))</f>
        <v>749</v>
      </c>
      <c r="AF1245" s="57">
        <f t="shared" ref="AF1245" si="15030">IF(OR(ISERROR(VLOOKUP(CONCATENATE("ALI_",$C1245,"_SEG_",$I1245,"_PROV_",$D1245),Catalogo_Precios,AF$8,FALSE)),N1245=0),0,VLOOKUP(CONCATENATE("ALI_",$C1245,"_SEG_",$I1245,"_PROV_",$D1245),Catalogo_Precios,AF$8,FALSE))</f>
        <v>749</v>
      </c>
      <c r="AG1245" s="57">
        <f t="shared" ref="AG1245" si="15031">IF(OR(ISERROR(VLOOKUP(CONCATENATE("ALI_",$C1245,"_SEG_",$I1245,"_PROV_",$D1245),Catalogo_Precios,AG$8,FALSE)),O1245=0),0,VLOOKUP(CONCATENATE("ALI_",$C1245,"_SEG_",$I1245,"_PROV_",$D1245),Catalogo_Precios,AG$8,FALSE))</f>
        <v>749</v>
      </c>
      <c r="AH1245" s="57">
        <f t="shared" ref="AH1245" si="15032">IF(OR(ISERROR(VLOOKUP(CONCATENATE("ALI_",$C1245,"_SEG_",$I1245,"_PROV_",$D1245),Catalogo_Precios,AH$8,FALSE)),L1245=0),0,VLOOKUP(CONCATENATE("ALI_",$C1245,"_SEG_",$I1245,"_PROV_",$D1245),Catalogo_Precios,AH$8,FALSE))</f>
        <v>246</v>
      </c>
      <c r="AI1245" s="57">
        <f t="shared" ref="AI1245" si="15033">IF(OR(ISERROR(VLOOKUP(CONCATENATE("ALI_",$C1245,"_SEG_",$I1245,"_PROV_",$D1245),Catalogo_Precios,AI$8,FALSE)),M1245=0),0,VLOOKUP(CONCATENATE("ALI_",$C1245,"_SEG_",$I1245,"_PROV_",$D1245),Catalogo_Precios,AI$8,FALSE))</f>
        <v>733</v>
      </c>
      <c r="AJ1245" s="57">
        <f t="shared" ref="AJ1245" si="15034">IF(OR(ISERROR(VLOOKUP(CONCATENATE("ALI_",$C1245,"_SEG_",$I1245,"_PROV_",$D1245),Catalogo_Precios,AJ$8,FALSE)),N1245=0),0,VLOOKUP(CONCATENATE("ALI_",$C1245,"_SEG_",$I1245,"_PROV_",$D1245),Catalogo_Precios,AJ$8,FALSE))</f>
        <v>733</v>
      </c>
      <c r="AK1245" s="57">
        <f t="shared" ref="AK1245" si="15035">IF(OR(ISERROR(VLOOKUP(CONCATENATE("ALI_",$C1245,"_SEG_",$I1245,"_PROV_",$D1245),Catalogo_Precios,AK$8,FALSE)),O1245=0),0,VLOOKUP(CONCATENATE("ALI_",$C1245,"_SEG_",$I1245,"_PROV_",$D1245),Catalogo_Precios,AK$8,FALSE))</f>
        <v>733</v>
      </c>
      <c r="AL1245" s="53"/>
      <c r="AM1245" s="59" t="str">
        <f t="shared" si="14824"/>
        <v>ALI_124_SEG_11</v>
      </c>
      <c r="AN1245" s="59" t="str">
        <f t="shared" si="14825"/>
        <v>ALI_124_SEG_11_VAL_12591103</v>
      </c>
      <c r="AO1245" s="60">
        <f t="shared" ref="AO1245" si="15036">IF(OR(AB1245="",AB1245=0),0,COUNTIF(Codificacion,AM1245))</f>
        <v>4</v>
      </c>
      <c r="AP1245" s="61">
        <f t="array" ref="AP1245">MIN(IF(Codificacion=AM1245,Total_Cotizacion,""))</f>
        <v>9854082.3999999985</v>
      </c>
      <c r="AQ1245" s="62" t="b">
        <f t="shared" si="14827"/>
        <v>0</v>
      </c>
      <c r="AR1245" s="51" t="str">
        <f t="shared" ref="AR1245" si="15037">IF(COUNTIF(Codificacion2,CONCATENATE(AM1245,"_VAL_",AB1245))&gt;1,"Empate","")</f>
        <v/>
      </c>
      <c r="AS1245" s="63" t="str">
        <f t="shared" ref="AS1245" si="15038">IF(AND(AQ1245,AR1245="",AQ1245&lt;&gt;""),"X","")</f>
        <v/>
      </c>
      <c r="AT1245" s="59" t="str">
        <f t="shared" si="14829"/>
        <v>ALI_124_SEG_11_</v>
      </c>
      <c r="AU1245" s="63">
        <f t="shared" ref="AU1245" si="15039">IF(AND(COUNTIF(Codificacion3,AT1245)&lt;AO1245),1,COUNTIF(Codificacion3,AT1245))</f>
        <v>1</v>
      </c>
      <c r="AV1245" s="62" t="str">
        <f t="shared" si="14831"/>
        <v>No Seleccionada</v>
      </c>
      <c r="AW1245" s="53"/>
      <c r="AX1245" s="51" t="str">
        <f t="shared" si="14832"/>
        <v>ALI_124_SEG_11FALSO</v>
      </c>
      <c r="AY1245" s="51">
        <f t="shared" si="14813"/>
        <v>3</v>
      </c>
      <c r="AZ1245" s="64" t="b">
        <f t="shared" si="14833"/>
        <v>0</v>
      </c>
    </row>
    <row r="1246" spans="1:52" x14ac:dyDescent="0.2">
      <c r="A1246" s="50" t="str">
        <f t="shared" si="14776"/>
        <v>ALI_124_SEG_12</v>
      </c>
      <c r="B1246" s="51" t="s">
        <v>136</v>
      </c>
      <c r="C1246" s="52">
        <v>124</v>
      </c>
      <c r="D1246" s="52">
        <f t="shared" ref="D1246" si="15040">IF(ISERROR(VLOOKUP(E1246,Proveedores,2,FALSE)),"",VLOOKUP(E1246,Proveedores,2,FALSE))</f>
        <v>2088</v>
      </c>
      <c r="E1246" s="53" t="s">
        <v>137</v>
      </c>
      <c r="F1246" s="54">
        <v>511</v>
      </c>
      <c r="G1246" s="53" t="s">
        <v>56</v>
      </c>
      <c r="H1246" s="53" t="s">
        <v>79</v>
      </c>
      <c r="I1246" s="52">
        <v>12</v>
      </c>
      <c r="J1246" s="53" t="s">
        <v>58</v>
      </c>
      <c r="K1246" s="55">
        <v>44835</v>
      </c>
      <c r="L1246" s="56">
        <v>6666</v>
      </c>
      <c r="M1246" s="56">
        <v>7952</v>
      </c>
      <c r="N1246" s="56">
        <v>4667</v>
      </c>
      <c r="O1246" s="56">
        <v>393</v>
      </c>
      <c r="P1246" s="57">
        <v>252</v>
      </c>
      <c r="Q1246" s="58">
        <v>0.21904761904761905</v>
      </c>
      <c r="R1246" s="57">
        <v>196.8</v>
      </c>
      <c r="S1246" s="57">
        <v>749</v>
      </c>
      <c r="T1246" s="58">
        <v>0.21708945260347101</v>
      </c>
      <c r="U1246" s="57">
        <v>586.4</v>
      </c>
      <c r="V1246" s="57">
        <v>749</v>
      </c>
      <c r="W1246" s="58">
        <v>0.21708945260347101</v>
      </c>
      <c r="X1246" s="57">
        <v>586.4</v>
      </c>
      <c r="Y1246" s="57">
        <v>749</v>
      </c>
      <c r="Z1246" s="58">
        <v>0.21708945260347101</v>
      </c>
      <c r="AA1246" s="57">
        <v>586.4</v>
      </c>
      <c r="AB1246" s="57">
        <v>8942105.5999999978</v>
      </c>
      <c r="AC1246" s="53" t="str">
        <f t="shared" si="14815"/>
        <v>Registro Valido</v>
      </c>
      <c r="AD1246" s="57">
        <f t="shared" ref="AD1246" si="15041">IF(OR(ISERROR(VLOOKUP(CONCATENATE("ALI_",$C1246,"_SEG_",$I1246,"_PROV_",$D1246),Catalogo_Precios,AD$8,FALSE)),L1246=0),0,VLOOKUP(CONCATENATE("ALI_",$C1246,"_SEG_",$I1246,"_PROV_",$D1246),Catalogo_Precios,AD$8,FALSE))</f>
        <v>252</v>
      </c>
      <c r="AE1246" s="57">
        <f t="shared" ref="AE1246" si="15042">IF(OR(ISERROR(VLOOKUP(CONCATENATE("ALI_",$C1246,"_SEG_",$I1246,"_PROV_",$D1246),Catalogo_Precios,AE$8,FALSE)),M1246=0),0,VLOOKUP(CONCATENATE("ALI_",$C1246,"_SEG_",$I1246,"_PROV_",$D1246),Catalogo_Precios,AE$8,FALSE))</f>
        <v>749</v>
      </c>
      <c r="AF1246" s="57">
        <f t="shared" ref="AF1246" si="15043">IF(OR(ISERROR(VLOOKUP(CONCATENATE("ALI_",$C1246,"_SEG_",$I1246,"_PROV_",$D1246),Catalogo_Precios,AF$8,FALSE)),N1246=0),0,VLOOKUP(CONCATENATE("ALI_",$C1246,"_SEG_",$I1246,"_PROV_",$D1246),Catalogo_Precios,AF$8,FALSE))</f>
        <v>749</v>
      </c>
      <c r="AG1246" s="57">
        <f t="shared" ref="AG1246" si="15044">IF(OR(ISERROR(VLOOKUP(CONCATENATE("ALI_",$C1246,"_SEG_",$I1246,"_PROV_",$D1246),Catalogo_Precios,AG$8,FALSE)),O1246=0),0,VLOOKUP(CONCATENATE("ALI_",$C1246,"_SEG_",$I1246,"_PROV_",$D1246),Catalogo_Precios,AG$8,FALSE))</f>
        <v>749</v>
      </c>
      <c r="AH1246" s="57">
        <f t="shared" ref="AH1246" si="15045">IF(OR(ISERROR(VLOOKUP(CONCATENATE("ALI_",$C1246,"_SEG_",$I1246,"_PROV_",$D1246),Catalogo_Precios,AH$8,FALSE)),L1246=0),0,VLOOKUP(CONCATENATE("ALI_",$C1246,"_SEG_",$I1246,"_PROV_",$D1246),Catalogo_Precios,AH$8,FALSE))</f>
        <v>246</v>
      </c>
      <c r="AI1246" s="57">
        <f t="shared" ref="AI1246" si="15046">IF(OR(ISERROR(VLOOKUP(CONCATENATE("ALI_",$C1246,"_SEG_",$I1246,"_PROV_",$D1246),Catalogo_Precios,AI$8,FALSE)),M1246=0),0,VLOOKUP(CONCATENATE("ALI_",$C1246,"_SEG_",$I1246,"_PROV_",$D1246),Catalogo_Precios,AI$8,FALSE))</f>
        <v>733</v>
      </c>
      <c r="AJ1246" s="57">
        <f t="shared" ref="AJ1246" si="15047">IF(OR(ISERROR(VLOOKUP(CONCATENATE("ALI_",$C1246,"_SEG_",$I1246,"_PROV_",$D1246),Catalogo_Precios,AJ$8,FALSE)),N1246=0),0,VLOOKUP(CONCATENATE("ALI_",$C1246,"_SEG_",$I1246,"_PROV_",$D1246),Catalogo_Precios,AJ$8,FALSE))</f>
        <v>733</v>
      </c>
      <c r="AK1246" s="57">
        <f t="shared" ref="AK1246" si="15048">IF(OR(ISERROR(VLOOKUP(CONCATENATE("ALI_",$C1246,"_SEG_",$I1246,"_PROV_",$D1246),Catalogo_Precios,AK$8,FALSE)),O1246=0),0,VLOOKUP(CONCATENATE("ALI_",$C1246,"_SEG_",$I1246,"_PROV_",$D1246),Catalogo_Precios,AK$8,FALSE))</f>
        <v>733</v>
      </c>
      <c r="AL1246" s="53"/>
      <c r="AM1246" s="59" t="str">
        <f t="shared" si="14824"/>
        <v>ALI_124_SEG_12</v>
      </c>
      <c r="AN1246" s="59" t="str">
        <f t="shared" si="14825"/>
        <v>ALI_124_SEG_12_VAL_8942105.6</v>
      </c>
      <c r="AO1246" s="60">
        <f t="shared" ref="AO1246" si="15049">IF(OR(AB1246="",AB1246=0),0,COUNTIF(Codificacion,AM1246))</f>
        <v>4</v>
      </c>
      <c r="AP1246" s="61">
        <f t="array" ref="AP1246">MIN(IF(Codificacion=AM1246,Total_Cotizacion,""))</f>
        <v>8942105.5999999978</v>
      </c>
      <c r="AQ1246" s="62" t="b">
        <f t="shared" si="14827"/>
        <v>1</v>
      </c>
      <c r="AR1246" s="51" t="str">
        <f t="shared" ref="AR1246" si="15050">IF(COUNTIF(Codificacion2,CONCATENATE(AM1246,"_VAL_",AB1246))&gt;1,"Empate","")</f>
        <v>Empate</v>
      </c>
      <c r="AS1246" s="63" t="s">
        <v>78</v>
      </c>
      <c r="AT1246" s="59" t="str">
        <f t="shared" si="14829"/>
        <v>ALI_124_SEG_12_x</v>
      </c>
      <c r="AU1246" s="63">
        <f t="shared" ref="AU1246" si="15051">IF(AND(COUNTIF(Codificacion3,AT1246)&lt;AO1246),1,COUNTIF(Codificacion3,AT1246))</f>
        <v>1</v>
      </c>
      <c r="AV1246" s="62" t="str">
        <f t="shared" si="14831"/>
        <v>Cotizacion Seleccionada</v>
      </c>
      <c r="AW1246" s="53"/>
      <c r="AX1246" s="51" t="str">
        <f t="shared" si="14832"/>
        <v>ALI_124_SEG_12VERDADERO</v>
      </c>
      <c r="AY1246" s="51">
        <f t="shared" si="14813"/>
        <v>2</v>
      </c>
      <c r="AZ1246" s="64" t="b">
        <f t="shared" si="14833"/>
        <v>0</v>
      </c>
    </row>
    <row r="1247" spans="1:52" x14ac:dyDescent="0.2">
      <c r="A1247" s="50" t="b">
        <f t="shared" si="14776"/>
        <v>0</v>
      </c>
      <c r="B1247" s="51" t="s">
        <v>136</v>
      </c>
      <c r="C1247" s="52">
        <v>124</v>
      </c>
      <c r="D1247" s="52">
        <f t="shared" ref="D1247" si="15052">IF(ISERROR(VLOOKUP(E1247,Proveedores,2,FALSE)),"",VLOOKUP(E1247,Proveedores,2,FALSE))</f>
        <v>2088</v>
      </c>
      <c r="E1247" s="53" t="s">
        <v>137</v>
      </c>
      <c r="F1247" s="54">
        <v>512</v>
      </c>
      <c r="G1247" s="53" t="s">
        <v>56</v>
      </c>
      <c r="H1247" s="53" t="s">
        <v>79</v>
      </c>
      <c r="I1247" s="52">
        <v>13</v>
      </c>
      <c r="J1247" s="53" t="s">
        <v>58</v>
      </c>
      <c r="K1247" s="55">
        <v>44835</v>
      </c>
      <c r="L1247" s="56">
        <v>7078</v>
      </c>
      <c r="M1247" s="56">
        <v>8444</v>
      </c>
      <c r="N1247" s="56">
        <v>4956</v>
      </c>
      <c r="O1247" s="56">
        <v>417</v>
      </c>
      <c r="P1247" s="57">
        <v>252</v>
      </c>
      <c r="Q1247" s="58">
        <v>0</v>
      </c>
      <c r="R1247" s="57">
        <v>252</v>
      </c>
      <c r="S1247" s="57">
        <v>749</v>
      </c>
      <c r="T1247" s="58">
        <v>0</v>
      </c>
      <c r="U1247" s="57">
        <v>749</v>
      </c>
      <c r="V1247" s="57">
        <v>749</v>
      </c>
      <c r="W1247" s="58">
        <v>0</v>
      </c>
      <c r="X1247" s="57">
        <v>749</v>
      </c>
      <c r="Y1247" s="57">
        <v>749</v>
      </c>
      <c r="Z1247" s="58">
        <v>0</v>
      </c>
      <c r="AA1247" s="57">
        <v>749</v>
      </c>
      <c r="AB1247" s="57">
        <v>12132589</v>
      </c>
      <c r="AC1247" s="53" t="str">
        <f t="shared" si="14815"/>
        <v>Registro Valido</v>
      </c>
      <c r="AD1247" s="57">
        <f t="shared" ref="AD1247" si="15053">IF(OR(ISERROR(VLOOKUP(CONCATENATE("ALI_",$C1247,"_SEG_",$I1247,"_PROV_",$D1247),Catalogo_Precios,AD$8,FALSE)),L1247=0),0,VLOOKUP(CONCATENATE("ALI_",$C1247,"_SEG_",$I1247,"_PROV_",$D1247),Catalogo_Precios,AD$8,FALSE))</f>
        <v>252</v>
      </c>
      <c r="AE1247" s="57">
        <f t="shared" ref="AE1247" si="15054">IF(OR(ISERROR(VLOOKUP(CONCATENATE("ALI_",$C1247,"_SEG_",$I1247,"_PROV_",$D1247),Catalogo_Precios,AE$8,FALSE)),M1247=0),0,VLOOKUP(CONCATENATE("ALI_",$C1247,"_SEG_",$I1247,"_PROV_",$D1247),Catalogo_Precios,AE$8,FALSE))</f>
        <v>749</v>
      </c>
      <c r="AF1247" s="57">
        <f t="shared" ref="AF1247" si="15055">IF(OR(ISERROR(VLOOKUP(CONCATENATE("ALI_",$C1247,"_SEG_",$I1247,"_PROV_",$D1247),Catalogo_Precios,AF$8,FALSE)),N1247=0),0,VLOOKUP(CONCATENATE("ALI_",$C1247,"_SEG_",$I1247,"_PROV_",$D1247),Catalogo_Precios,AF$8,FALSE))</f>
        <v>749</v>
      </c>
      <c r="AG1247" s="57">
        <f t="shared" ref="AG1247" si="15056">IF(OR(ISERROR(VLOOKUP(CONCATENATE("ALI_",$C1247,"_SEG_",$I1247,"_PROV_",$D1247),Catalogo_Precios,AG$8,FALSE)),O1247=0),0,VLOOKUP(CONCATENATE("ALI_",$C1247,"_SEG_",$I1247,"_PROV_",$D1247),Catalogo_Precios,AG$8,FALSE))</f>
        <v>749</v>
      </c>
      <c r="AH1247" s="57">
        <f t="shared" ref="AH1247" si="15057">IF(OR(ISERROR(VLOOKUP(CONCATENATE("ALI_",$C1247,"_SEG_",$I1247,"_PROV_",$D1247),Catalogo_Precios,AH$8,FALSE)),L1247=0),0,VLOOKUP(CONCATENATE("ALI_",$C1247,"_SEG_",$I1247,"_PROV_",$D1247),Catalogo_Precios,AH$8,FALSE))</f>
        <v>246</v>
      </c>
      <c r="AI1247" s="57">
        <f t="shared" ref="AI1247" si="15058">IF(OR(ISERROR(VLOOKUP(CONCATENATE("ALI_",$C1247,"_SEG_",$I1247,"_PROV_",$D1247),Catalogo_Precios,AI$8,FALSE)),M1247=0),0,VLOOKUP(CONCATENATE("ALI_",$C1247,"_SEG_",$I1247,"_PROV_",$D1247),Catalogo_Precios,AI$8,FALSE))</f>
        <v>733</v>
      </c>
      <c r="AJ1247" s="57">
        <f t="shared" ref="AJ1247" si="15059">IF(OR(ISERROR(VLOOKUP(CONCATENATE("ALI_",$C1247,"_SEG_",$I1247,"_PROV_",$D1247),Catalogo_Precios,AJ$8,FALSE)),N1247=0),0,VLOOKUP(CONCATENATE("ALI_",$C1247,"_SEG_",$I1247,"_PROV_",$D1247),Catalogo_Precios,AJ$8,FALSE))</f>
        <v>733</v>
      </c>
      <c r="AK1247" s="57">
        <f t="shared" ref="AK1247" si="15060">IF(OR(ISERROR(VLOOKUP(CONCATENATE("ALI_",$C1247,"_SEG_",$I1247,"_PROV_",$D1247),Catalogo_Precios,AK$8,FALSE)),O1247=0),0,VLOOKUP(CONCATENATE("ALI_",$C1247,"_SEG_",$I1247,"_PROV_",$D1247),Catalogo_Precios,AK$8,FALSE))</f>
        <v>733</v>
      </c>
      <c r="AL1247" s="53"/>
      <c r="AM1247" s="59" t="str">
        <f t="shared" si="14824"/>
        <v>ALI_124_SEG_13</v>
      </c>
      <c r="AN1247" s="59" t="str">
        <f t="shared" si="14825"/>
        <v>ALI_124_SEG_13_VAL_12132589</v>
      </c>
      <c r="AO1247" s="60">
        <f t="shared" ref="AO1247" si="15061">IF(OR(AB1247="",AB1247=0),0,COUNTIF(Codificacion,AM1247))</f>
        <v>4</v>
      </c>
      <c r="AP1247" s="61">
        <f t="array" ref="AP1247">MIN(IF(Codificacion=AM1247,Total_Cotizacion,""))</f>
        <v>11869049</v>
      </c>
      <c r="AQ1247" s="62" t="b">
        <f t="shared" si="14827"/>
        <v>0</v>
      </c>
      <c r="AR1247" s="51" t="str">
        <f t="shared" ref="AR1247" si="15062">IF(COUNTIF(Codificacion2,CONCATENATE(AM1247,"_VAL_",AB1247))&gt;1,"Empate","")</f>
        <v/>
      </c>
      <c r="AS1247" s="63" t="str">
        <f t="shared" ref="AS1247" si="15063">IF(AND(AQ1247,AR1247="",AQ1247&lt;&gt;""),"X","")</f>
        <v/>
      </c>
      <c r="AT1247" s="59" t="str">
        <f t="shared" si="14829"/>
        <v>ALI_124_SEG_13_</v>
      </c>
      <c r="AU1247" s="63">
        <f t="shared" ref="AU1247" si="15064">IF(AND(COUNTIF(Codificacion3,AT1247)&lt;AO1247),1,COUNTIF(Codificacion3,AT1247))</f>
        <v>1</v>
      </c>
      <c r="AV1247" s="62" t="str">
        <f t="shared" si="14831"/>
        <v>No Seleccionada</v>
      </c>
      <c r="AW1247" s="53"/>
      <c r="AX1247" s="51" t="str">
        <f t="shared" si="14832"/>
        <v>ALI_124_SEG_13FALSO</v>
      </c>
      <c r="AY1247" s="51">
        <f t="shared" si="14813"/>
        <v>2</v>
      </c>
      <c r="AZ1247" s="64" t="b">
        <f t="shared" si="14833"/>
        <v>0</v>
      </c>
    </row>
    <row r="1248" spans="1:52" x14ac:dyDescent="0.2">
      <c r="A1248" s="50" t="str">
        <f t="shared" si="14776"/>
        <v>ALI_124_SEG_14</v>
      </c>
      <c r="B1248" s="51" t="s">
        <v>136</v>
      </c>
      <c r="C1248" s="52">
        <v>124</v>
      </c>
      <c r="D1248" s="52">
        <f t="shared" ref="D1248" si="15065">IF(ISERROR(VLOOKUP(E1248,Proveedores,2,FALSE)),"",VLOOKUP(E1248,Proveedores,2,FALSE))</f>
        <v>2088</v>
      </c>
      <c r="E1248" s="53" t="s">
        <v>137</v>
      </c>
      <c r="F1248" s="54">
        <v>513</v>
      </c>
      <c r="G1248" s="53" t="s">
        <v>56</v>
      </c>
      <c r="H1248" s="53" t="s">
        <v>79</v>
      </c>
      <c r="I1248" s="52">
        <v>14</v>
      </c>
      <c r="J1248" s="53" t="s">
        <v>58</v>
      </c>
      <c r="K1248" s="55">
        <v>44835</v>
      </c>
      <c r="L1248" s="56">
        <v>7014</v>
      </c>
      <c r="M1248" s="56">
        <v>8367</v>
      </c>
      <c r="N1248" s="56">
        <v>4911</v>
      </c>
      <c r="O1248" s="56">
        <v>414</v>
      </c>
      <c r="P1248" s="57">
        <v>252</v>
      </c>
      <c r="Q1248" s="58">
        <v>0.21904761904761905</v>
      </c>
      <c r="R1248" s="57">
        <v>196.8</v>
      </c>
      <c r="S1248" s="57">
        <v>749</v>
      </c>
      <c r="T1248" s="58">
        <v>0.21708945260347101</v>
      </c>
      <c r="U1248" s="57">
        <v>586.4</v>
      </c>
      <c r="V1248" s="57">
        <v>749</v>
      </c>
      <c r="W1248" s="58">
        <v>0.21708945260347101</v>
      </c>
      <c r="X1248" s="57">
        <v>586.4</v>
      </c>
      <c r="Y1248" s="57">
        <v>749</v>
      </c>
      <c r="Z1248" s="58">
        <v>0.21708945260347101</v>
      </c>
      <c r="AA1248" s="57">
        <v>586.4</v>
      </c>
      <c r="AB1248" s="57">
        <v>9409344</v>
      </c>
      <c r="AC1248" s="53" t="str">
        <f t="shared" si="14815"/>
        <v>Registro Valido</v>
      </c>
      <c r="AD1248" s="57">
        <f t="shared" ref="AD1248" si="15066">IF(OR(ISERROR(VLOOKUP(CONCATENATE("ALI_",$C1248,"_SEG_",$I1248,"_PROV_",$D1248),Catalogo_Precios,AD$8,FALSE)),L1248=0),0,VLOOKUP(CONCATENATE("ALI_",$C1248,"_SEG_",$I1248,"_PROV_",$D1248),Catalogo_Precios,AD$8,FALSE))</f>
        <v>252</v>
      </c>
      <c r="AE1248" s="57">
        <f t="shared" ref="AE1248" si="15067">IF(OR(ISERROR(VLOOKUP(CONCATENATE("ALI_",$C1248,"_SEG_",$I1248,"_PROV_",$D1248),Catalogo_Precios,AE$8,FALSE)),M1248=0),0,VLOOKUP(CONCATENATE("ALI_",$C1248,"_SEG_",$I1248,"_PROV_",$D1248),Catalogo_Precios,AE$8,FALSE))</f>
        <v>749</v>
      </c>
      <c r="AF1248" s="57">
        <f t="shared" ref="AF1248" si="15068">IF(OR(ISERROR(VLOOKUP(CONCATENATE("ALI_",$C1248,"_SEG_",$I1248,"_PROV_",$D1248),Catalogo_Precios,AF$8,FALSE)),N1248=0),0,VLOOKUP(CONCATENATE("ALI_",$C1248,"_SEG_",$I1248,"_PROV_",$D1248),Catalogo_Precios,AF$8,FALSE))</f>
        <v>749</v>
      </c>
      <c r="AG1248" s="57">
        <f t="shared" ref="AG1248" si="15069">IF(OR(ISERROR(VLOOKUP(CONCATENATE("ALI_",$C1248,"_SEG_",$I1248,"_PROV_",$D1248),Catalogo_Precios,AG$8,FALSE)),O1248=0),0,VLOOKUP(CONCATENATE("ALI_",$C1248,"_SEG_",$I1248,"_PROV_",$D1248),Catalogo_Precios,AG$8,FALSE))</f>
        <v>749</v>
      </c>
      <c r="AH1248" s="57">
        <f t="shared" ref="AH1248" si="15070">IF(OR(ISERROR(VLOOKUP(CONCATENATE("ALI_",$C1248,"_SEG_",$I1248,"_PROV_",$D1248),Catalogo_Precios,AH$8,FALSE)),L1248=0),0,VLOOKUP(CONCATENATE("ALI_",$C1248,"_SEG_",$I1248,"_PROV_",$D1248),Catalogo_Precios,AH$8,FALSE))</f>
        <v>246</v>
      </c>
      <c r="AI1248" s="57">
        <f t="shared" ref="AI1248" si="15071">IF(OR(ISERROR(VLOOKUP(CONCATENATE("ALI_",$C1248,"_SEG_",$I1248,"_PROV_",$D1248),Catalogo_Precios,AI$8,FALSE)),M1248=0),0,VLOOKUP(CONCATENATE("ALI_",$C1248,"_SEG_",$I1248,"_PROV_",$D1248),Catalogo_Precios,AI$8,FALSE))</f>
        <v>733</v>
      </c>
      <c r="AJ1248" s="57">
        <f t="shared" ref="AJ1248" si="15072">IF(OR(ISERROR(VLOOKUP(CONCATENATE("ALI_",$C1248,"_SEG_",$I1248,"_PROV_",$D1248),Catalogo_Precios,AJ$8,FALSE)),N1248=0),0,VLOOKUP(CONCATENATE("ALI_",$C1248,"_SEG_",$I1248,"_PROV_",$D1248),Catalogo_Precios,AJ$8,FALSE))</f>
        <v>733</v>
      </c>
      <c r="AK1248" s="57">
        <f t="shared" ref="AK1248" si="15073">IF(OR(ISERROR(VLOOKUP(CONCATENATE("ALI_",$C1248,"_SEG_",$I1248,"_PROV_",$D1248),Catalogo_Precios,AK$8,FALSE)),O1248=0),0,VLOOKUP(CONCATENATE("ALI_",$C1248,"_SEG_",$I1248,"_PROV_",$D1248),Catalogo_Precios,AK$8,FALSE))</f>
        <v>733</v>
      </c>
      <c r="AL1248" s="53"/>
      <c r="AM1248" s="59" t="str">
        <f t="shared" si="14824"/>
        <v>ALI_124_SEG_14</v>
      </c>
      <c r="AN1248" s="59" t="str">
        <f t="shared" si="14825"/>
        <v>ALI_124_SEG_14_VAL_9409344</v>
      </c>
      <c r="AO1248" s="60">
        <f t="shared" ref="AO1248" si="15074">IF(OR(AB1248="",AB1248=0),0,COUNTIF(Codificacion,AM1248))</f>
        <v>4</v>
      </c>
      <c r="AP1248" s="61">
        <f t="array" ref="AP1248">MIN(IF(Codificacion=AM1248,Total_Cotizacion,""))</f>
        <v>9409344</v>
      </c>
      <c r="AQ1248" s="62" t="b">
        <f t="shared" si="14827"/>
        <v>1</v>
      </c>
      <c r="AR1248" s="51" t="str">
        <f t="shared" ref="AR1248" si="15075">IF(COUNTIF(Codificacion2,CONCATENATE(AM1248,"_VAL_",AB1248))&gt;1,"Empate","")</f>
        <v>Empate</v>
      </c>
      <c r="AS1248" s="63" t="s">
        <v>78</v>
      </c>
      <c r="AT1248" s="59" t="str">
        <f t="shared" si="14829"/>
        <v>ALI_124_SEG_14_x</v>
      </c>
      <c r="AU1248" s="63">
        <f t="shared" ref="AU1248" si="15076">IF(AND(COUNTIF(Codificacion3,AT1248)&lt;AO1248),1,COUNTIF(Codificacion3,AT1248))</f>
        <v>1</v>
      </c>
      <c r="AV1248" s="62" t="str">
        <f t="shared" si="14831"/>
        <v>Cotizacion Seleccionada</v>
      </c>
      <c r="AW1248" s="53"/>
      <c r="AX1248" s="51" t="str">
        <f t="shared" si="14832"/>
        <v>ALI_124_SEG_14VERDADERO</v>
      </c>
      <c r="AY1248" s="51">
        <f t="shared" si="14813"/>
        <v>2</v>
      </c>
      <c r="AZ1248" s="64" t="b">
        <f t="shared" si="14833"/>
        <v>0</v>
      </c>
    </row>
    <row r="1249" spans="1:52" x14ac:dyDescent="0.2">
      <c r="A1249" s="50" t="b">
        <f t="shared" si="14776"/>
        <v>0</v>
      </c>
      <c r="B1249" s="51" t="s">
        <v>136</v>
      </c>
      <c r="C1249" s="52">
        <v>124</v>
      </c>
      <c r="D1249" s="52">
        <f t="shared" ref="D1249" si="15077">IF(ISERROR(VLOOKUP(E1249,Proveedores,2,FALSE)),"",VLOOKUP(E1249,Proveedores,2,FALSE))</f>
        <v>2088</v>
      </c>
      <c r="E1249" s="53" t="s">
        <v>137</v>
      </c>
      <c r="F1249" s="54">
        <v>514</v>
      </c>
      <c r="G1249" s="53" t="s">
        <v>56</v>
      </c>
      <c r="H1249" s="53" t="s">
        <v>79</v>
      </c>
      <c r="I1249" s="52">
        <v>15</v>
      </c>
      <c r="J1249" s="53" t="s">
        <v>58</v>
      </c>
      <c r="K1249" s="55">
        <v>44835</v>
      </c>
      <c r="L1249" s="56">
        <v>6632</v>
      </c>
      <c r="M1249" s="56">
        <v>7912</v>
      </c>
      <c r="N1249" s="56">
        <v>4639</v>
      </c>
      <c r="O1249" s="56">
        <v>389</v>
      </c>
      <c r="P1249" s="57">
        <v>252</v>
      </c>
      <c r="Q1249" s="58">
        <v>0</v>
      </c>
      <c r="R1249" s="57">
        <v>252</v>
      </c>
      <c r="S1249" s="57">
        <v>749</v>
      </c>
      <c r="T1249" s="58">
        <v>0</v>
      </c>
      <c r="U1249" s="57">
        <v>749</v>
      </c>
      <c r="V1249" s="57">
        <v>749</v>
      </c>
      <c r="W1249" s="58">
        <v>0</v>
      </c>
      <c r="X1249" s="57">
        <v>749</v>
      </c>
      <c r="Y1249" s="57">
        <v>749</v>
      </c>
      <c r="Z1249" s="58">
        <v>0</v>
      </c>
      <c r="AA1249" s="57">
        <v>749</v>
      </c>
      <c r="AB1249" s="57">
        <v>11363324</v>
      </c>
      <c r="AC1249" s="53" t="str">
        <f t="shared" si="14815"/>
        <v>Registro Valido</v>
      </c>
      <c r="AD1249" s="57">
        <f t="shared" ref="AD1249" si="15078">IF(OR(ISERROR(VLOOKUP(CONCATENATE("ALI_",$C1249,"_SEG_",$I1249,"_PROV_",$D1249),Catalogo_Precios,AD$8,FALSE)),L1249=0),0,VLOOKUP(CONCATENATE("ALI_",$C1249,"_SEG_",$I1249,"_PROV_",$D1249),Catalogo_Precios,AD$8,FALSE))</f>
        <v>252</v>
      </c>
      <c r="AE1249" s="57">
        <f t="shared" ref="AE1249" si="15079">IF(OR(ISERROR(VLOOKUP(CONCATENATE("ALI_",$C1249,"_SEG_",$I1249,"_PROV_",$D1249),Catalogo_Precios,AE$8,FALSE)),M1249=0),0,VLOOKUP(CONCATENATE("ALI_",$C1249,"_SEG_",$I1249,"_PROV_",$D1249),Catalogo_Precios,AE$8,FALSE))</f>
        <v>749</v>
      </c>
      <c r="AF1249" s="57">
        <f t="shared" ref="AF1249" si="15080">IF(OR(ISERROR(VLOOKUP(CONCATENATE("ALI_",$C1249,"_SEG_",$I1249,"_PROV_",$D1249),Catalogo_Precios,AF$8,FALSE)),N1249=0),0,VLOOKUP(CONCATENATE("ALI_",$C1249,"_SEG_",$I1249,"_PROV_",$D1249),Catalogo_Precios,AF$8,FALSE))</f>
        <v>749</v>
      </c>
      <c r="AG1249" s="57">
        <f t="shared" ref="AG1249" si="15081">IF(OR(ISERROR(VLOOKUP(CONCATENATE("ALI_",$C1249,"_SEG_",$I1249,"_PROV_",$D1249),Catalogo_Precios,AG$8,FALSE)),O1249=0),0,VLOOKUP(CONCATENATE("ALI_",$C1249,"_SEG_",$I1249,"_PROV_",$D1249),Catalogo_Precios,AG$8,FALSE))</f>
        <v>749</v>
      </c>
      <c r="AH1249" s="57">
        <f t="shared" ref="AH1249" si="15082">IF(OR(ISERROR(VLOOKUP(CONCATENATE("ALI_",$C1249,"_SEG_",$I1249,"_PROV_",$D1249),Catalogo_Precios,AH$8,FALSE)),L1249=0),0,VLOOKUP(CONCATENATE("ALI_",$C1249,"_SEG_",$I1249,"_PROV_",$D1249),Catalogo_Precios,AH$8,FALSE))</f>
        <v>246</v>
      </c>
      <c r="AI1249" s="57">
        <f t="shared" ref="AI1249" si="15083">IF(OR(ISERROR(VLOOKUP(CONCATENATE("ALI_",$C1249,"_SEG_",$I1249,"_PROV_",$D1249),Catalogo_Precios,AI$8,FALSE)),M1249=0),0,VLOOKUP(CONCATENATE("ALI_",$C1249,"_SEG_",$I1249,"_PROV_",$D1249),Catalogo_Precios,AI$8,FALSE))</f>
        <v>733</v>
      </c>
      <c r="AJ1249" s="57">
        <f t="shared" ref="AJ1249" si="15084">IF(OR(ISERROR(VLOOKUP(CONCATENATE("ALI_",$C1249,"_SEG_",$I1249,"_PROV_",$D1249),Catalogo_Precios,AJ$8,FALSE)),N1249=0),0,VLOOKUP(CONCATENATE("ALI_",$C1249,"_SEG_",$I1249,"_PROV_",$D1249),Catalogo_Precios,AJ$8,FALSE))</f>
        <v>733</v>
      </c>
      <c r="AK1249" s="57">
        <f t="shared" ref="AK1249" si="15085">IF(OR(ISERROR(VLOOKUP(CONCATENATE("ALI_",$C1249,"_SEG_",$I1249,"_PROV_",$D1249),Catalogo_Precios,AK$8,FALSE)),O1249=0),0,VLOOKUP(CONCATENATE("ALI_",$C1249,"_SEG_",$I1249,"_PROV_",$D1249),Catalogo_Precios,AK$8,FALSE))</f>
        <v>733</v>
      </c>
      <c r="AL1249" s="53"/>
      <c r="AM1249" s="59" t="str">
        <f t="shared" si="14824"/>
        <v>ALI_124_SEG_15</v>
      </c>
      <c r="AN1249" s="59" t="str">
        <f t="shared" si="14825"/>
        <v>ALI_124_SEG_15_VAL_11363324</v>
      </c>
      <c r="AO1249" s="60">
        <f t="shared" ref="AO1249" si="15086">IF(OR(AB1249="",AB1249=0),0,COUNTIF(Codificacion,AM1249))</f>
        <v>4</v>
      </c>
      <c r="AP1249" s="61">
        <f t="array" ref="AP1249">MIN(IF(Codificacion=AM1249,Total_Cotizacion,""))</f>
        <v>8893193.5999999996</v>
      </c>
      <c r="AQ1249" s="62" t="b">
        <f t="shared" si="14827"/>
        <v>0</v>
      </c>
      <c r="AR1249" s="51" t="str">
        <f t="shared" ref="AR1249" si="15087">IF(COUNTIF(Codificacion2,CONCATENATE(AM1249,"_VAL_",AB1249))&gt;1,"Empate","")</f>
        <v/>
      </c>
      <c r="AS1249" s="63" t="str">
        <f t="shared" ref="AS1249:AS1264" si="15088">IF(AND(AQ1249,AR1249="",AQ1249&lt;&gt;""),"X","")</f>
        <v/>
      </c>
      <c r="AT1249" s="59" t="str">
        <f t="shared" si="14829"/>
        <v>ALI_124_SEG_15_</v>
      </c>
      <c r="AU1249" s="63">
        <f t="shared" ref="AU1249" si="15089">IF(AND(COUNTIF(Codificacion3,AT1249)&lt;AO1249),1,COUNTIF(Codificacion3,AT1249))</f>
        <v>1</v>
      </c>
      <c r="AV1249" s="62" t="str">
        <f t="shared" si="14831"/>
        <v>No Seleccionada</v>
      </c>
      <c r="AW1249" s="53"/>
      <c r="AX1249" s="51" t="str">
        <f t="shared" si="14832"/>
        <v>ALI_124_SEG_15FALSO</v>
      </c>
      <c r="AY1249" s="51">
        <f t="shared" si="14813"/>
        <v>3</v>
      </c>
      <c r="AZ1249" s="64" t="b">
        <f t="shared" si="14833"/>
        <v>0</v>
      </c>
    </row>
    <row r="1250" spans="1:52" x14ac:dyDescent="0.2">
      <c r="A1250" s="50" t="b">
        <f t="shared" si="14776"/>
        <v>0</v>
      </c>
      <c r="B1250" s="51" t="s">
        <v>136</v>
      </c>
      <c r="C1250" s="52">
        <v>4</v>
      </c>
      <c r="D1250" s="52">
        <f t="shared" ref="D1250" si="15090">IF(ISERROR(VLOOKUP(E1250,Proveedores,2,FALSE)),"",VLOOKUP(E1250,Proveedores,2,FALSE))</f>
        <v>2088</v>
      </c>
      <c r="E1250" s="53" t="s">
        <v>137</v>
      </c>
      <c r="F1250" s="54">
        <v>602</v>
      </c>
      <c r="G1250" s="53" t="s">
        <v>56</v>
      </c>
      <c r="H1250" s="53" t="s">
        <v>138</v>
      </c>
      <c r="I1250" s="52">
        <v>1</v>
      </c>
      <c r="J1250" s="53" t="s">
        <v>58</v>
      </c>
      <c r="K1250" s="55">
        <v>44835</v>
      </c>
      <c r="L1250" s="56">
        <v>8632</v>
      </c>
      <c r="M1250" s="56">
        <v>8632</v>
      </c>
      <c r="N1250" s="56">
        <v>10230</v>
      </c>
      <c r="O1250" s="56">
        <v>511</v>
      </c>
      <c r="P1250" s="57">
        <v>814</v>
      </c>
      <c r="Q1250" s="58">
        <v>0.21474201474201471</v>
      </c>
      <c r="R1250" s="57">
        <v>639.20000000000005</v>
      </c>
      <c r="S1250" s="57">
        <v>814</v>
      </c>
      <c r="T1250" s="58">
        <v>0.21474201474201471</v>
      </c>
      <c r="U1250" s="57">
        <v>639.20000000000005</v>
      </c>
      <c r="V1250" s="57">
        <v>814</v>
      </c>
      <c r="W1250" s="58">
        <v>0.21474201474201471</v>
      </c>
      <c r="X1250" s="57">
        <v>639.20000000000005</v>
      </c>
      <c r="Y1250" s="57">
        <v>814</v>
      </c>
      <c r="Z1250" s="58">
        <v>0.21474201474201471</v>
      </c>
      <c r="AA1250" s="57">
        <v>639.20000000000005</v>
      </c>
      <c r="AB1250" s="57">
        <v>17900796</v>
      </c>
      <c r="AC1250" s="53" t="str">
        <f t="shared" si="14815"/>
        <v>Registro Valido</v>
      </c>
      <c r="AD1250" s="57">
        <f t="shared" ref="AD1250" si="15091">IF(OR(ISERROR(VLOOKUP(CONCATENATE("ALI_",$C1250,"_SEG_",$I1250,"_PROV_",$D1250),Catalogo_Precios,AD$8,FALSE)),L1250=0),0,VLOOKUP(CONCATENATE("ALI_",$C1250,"_SEG_",$I1250,"_PROV_",$D1250),Catalogo_Precios,AD$8,FALSE))</f>
        <v>814</v>
      </c>
      <c r="AE1250" s="57">
        <f t="shared" ref="AE1250" si="15092">IF(OR(ISERROR(VLOOKUP(CONCATENATE("ALI_",$C1250,"_SEG_",$I1250,"_PROV_",$D1250),Catalogo_Precios,AE$8,FALSE)),M1250=0),0,VLOOKUP(CONCATENATE("ALI_",$C1250,"_SEG_",$I1250,"_PROV_",$D1250),Catalogo_Precios,AE$8,FALSE))</f>
        <v>814</v>
      </c>
      <c r="AF1250" s="57">
        <f t="shared" ref="AF1250" si="15093">IF(OR(ISERROR(VLOOKUP(CONCATENATE("ALI_",$C1250,"_SEG_",$I1250,"_PROV_",$D1250),Catalogo_Precios,AF$8,FALSE)),N1250=0),0,VLOOKUP(CONCATENATE("ALI_",$C1250,"_SEG_",$I1250,"_PROV_",$D1250),Catalogo_Precios,AF$8,FALSE))</f>
        <v>814</v>
      </c>
      <c r="AG1250" s="57">
        <f t="shared" ref="AG1250" si="15094">IF(OR(ISERROR(VLOOKUP(CONCATENATE("ALI_",$C1250,"_SEG_",$I1250,"_PROV_",$D1250),Catalogo_Precios,AG$8,FALSE)),O1250=0),0,VLOOKUP(CONCATENATE("ALI_",$C1250,"_SEG_",$I1250,"_PROV_",$D1250),Catalogo_Precios,AG$8,FALSE))</f>
        <v>814</v>
      </c>
      <c r="AH1250" s="57">
        <f t="shared" ref="AH1250" si="15095">IF(OR(ISERROR(VLOOKUP(CONCATENATE("ALI_",$C1250,"_SEG_",$I1250,"_PROV_",$D1250),Catalogo_Precios,AH$8,FALSE)),L1250=0),0,VLOOKUP(CONCATENATE("ALI_",$C1250,"_SEG_",$I1250,"_PROV_",$D1250),Catalogo_Precios,AH$8,FALSE))</f>
        <v>799</v>
      </c>
      <c r="AI1250" s="57">
        <f t="shared" ref="AI1250" si="15096">IF(OR(ISERROR(VLOOKUP(CONCATENATE("ALI_",$C1250,"_SEG_",$I1250,"_PROV_",$D1250),Catalogo_Precios,AI$8,FALSE)),M1250=0),0,VLOOKUP(CONCATENATE("ALI_",$C1250,"_SEG_",$I1250,"_PROV_",$D1250),Catalogo_Precios,AI$8,FALSE))</f>
        <v>799</v>
      </c>
      <c r="AJ1250" s="57">
        <f t="shared" ref="AJ1250" si="15097">IF(OR(ISERROR(VLOOKUP(CONCATENATE("ALI_",$C1250,"_SEG_",$I1250,"_PROV_",$D1250),Catalogo_Precios,AJ$8,FALSE)),N1250=0),0,VLOOKUP(CONCATENATE("ALI_",$C1250,"_SEG_",$I1250,"_PROV_",$D1250),Catalogo_Precios,AJ$8,FALSE))</f>
        <v>799</v>
      </c>
      <c r="AK1250" s="57">
        <f t="shared" ref="AK1250" si="15098">IF(OR(ISERROR(VLOOKUP(CONCATENATE("ALI_",$C1250,"_SEG_",$I1250,"_PROV_",$D1250),Catalogo_Precios,AK$8,FALSE)),O1250=0),0,VLOOKUP(CONCATENATE("ALI_",$C1250,"_SEG_",$I1250,"_PROV_",$D1250),Catalogo_Precios,AK$8,FALSE))</f>
        <v>799</v>
      </c>
      <c r="AL1250" s="53"/>
      <c r="AM1250" s="59" t="str">
        <f t="shared" si="14824"/>
        <v>ALI_4_SEG_1</v>
      </c>
      <c r="AN1250" s="59" t="str">
        <f t="shared" si="14825"/>
        <v>ALI_4_SEG_1_VAL_17900796</v>
      </c>
      <c r="AO1250" s="60">
        <f t="shared" ref="AO1250" si="15099">IF(OR(AB1250="",AB1250=0),0,COUNTIF(Codificacion,AM1250))</f>
        <v>2</v>
      </c>
      <c r="AP1250" s="61">
        <f t="array" ref="AP1250">MIN(IF(Codificacion=AM1250,Total_Cotizacion,""))</f>
        <v>17900796</v>
      </c>
      <c r="AQ1250" s="62" t="b">
        <f t="shared" si="14827"/>
        <v>1</v>
      </c>
      <c r="AR1250" s="51" t="str">
        <f t="shared" ref="AR1250" si="15100">IF(COUNTIF(Codificacion2,CONCATENATE(AM1250,"_VAL_",AB1250))&gt;1,"Empate","")</f>
        <v>Empate</v>
      </c>
      <c r="AS1250" s="63" t="str">
        <f t="shared" si="15088"/>
        <v/>
      </c>
      <c r="AT1250" s="59" t="str">
        <f t="shared" si="14829"/>
        <v>ALI_4_SEG_1_</v>
      </c>
      <c r="AU1250" s="63">
        <f t="shared" ref="AU1250" si="15101">IF(AND(COUNTIF(Codificacion3,AT1250)&lt;AO1250),1,COUNTIF(Codificacion3,AT1250))</f>
        <v>1</v>
      </c>
      <c r="AV1250" s="62" t="str">
        <f t="shared" si="14831"/>
        <v>No Seleccionada</v>
      </c>
      <c r="AW1250" s="53"/>
      <c r="AX1250" s="51" t="str">
        <f t="shared" si="14832"/>
        <v>ALI_4_SEG_1VERDADERO</v>
      </c>
      <c r="AY1250" s="51">
        <f t="shared" si="14813"/>
        <v>2</v>
      </c>
      <c r="AZ1250" s="64" t="b">
        <f t="shared" si="14833"/>
        <v>1</v>
      </c>
    </row>
    <row r="1251" spans="1:52" x14ac:dyDescent="0.2">
      <c r="A1251" s="50" t="b">
        <f t="shared" si="14776"/>
        <v>0</v>
      </c>
      <c r="B1251" s="51" t="s">
        <v>136</v>
      </c>
      <c r="C1251" s="52">
        <v>4</v>
      </c>
      <c r="D1251" s="52">
        <f t="shared" ref="D1251" si="15102">IF(ISERROR(VLOOKUP(E1251,Proveedores,2,FALSE)),"",VLOOKUP(E1251,Proveedores,2,FALSE))</f>
        <v>2088</v>
      </c>
      <c r="E1251" s="53" t="s">
        <v>137</v>
      </c>
      <c r="F1251" s="54">
        <v>603</v>
      </c>
      <c r="G1251" s="53" t="s">
        <v>56</v>
      </c>
      <c r="H1251" s="53" t="s">
        <v>138</v>
      </c>
      <c r="I1251" s="52">
        <v>2</v>
      </c>
      <c r="J1251" s="53" t="s">
        <v>58</v>
      </c>
      <c r="K1251" s="55">
        <v>44835</v>
      </c>
      <c r="L1251" s="56">
        <v>8826</v>
      </c>
      <c r="M1251" s="56">
        <v>8826</v>
      </c>
      <c r="N1251" s="56">
        <v>10461</v>
      </c>
      <c r="O1251" s="56">
        <v>523</v>
      </c>
      <c r="P1251" s="57">
        <v>814</v>
      </c>
      <c r="Q1251" s="58">
        <v>0.21474201474201471</v>
      </c>
      <c r="R1251" s="57">
        <v>639.20000000000005</v>
      </c>
      <c r="S1251" s="57">
        <v>814</v>
      </c>
      <c r="T1251" s="58">
        <v>0.21474201474201471</v>
      </c>
      <c r="U1251" s="57">
        <v>639.20000000000005</v>
      </c>
      <c r="V1251" s="57">
        <v>814</v>
      </c>
      <c r="W1251" s="58">
        <v>0.21474201474201471</v>
      </c>
      <c r="X1251" s="57">
        <v>639.20000000000005</v>
      </c>
      <c r="Y1251" s="57">
        <v>814</v>
      </c>
      <c r="Z1251" s="58">
        <v>0.21474201474201471</v>
      </c>
      <c r="AA1251" s="57">
        <v>639.20000000000005</v>
      </c>
      <c r="AB1251" s="57">
        <v>18304131.200000003</v>
      </c>
      <c r="AC1251" s="53" t="str">
        <f t="shared" si="14815"/>
        <v>Registro Valido</v>
      </c>
      <c r="AD1251" s="57">
        <f t="shared" ref="AD1251" si="15103">IF(OR(ISERROR(VLOOKUP(CONCATENATE("ALI_",$C1251,"_SEG_",$I1251,"_PROV_",$D1251),Catalogo_Precios,AD$8,FALSE)),L1251=0),0,VLOOKUP(CONCATENATE("ALI_",$C1251,"_SEG_",$I1251,"_PROV_",$D1251),Catalogo_Precios,AD$8,FALSE))</f>
        <v>814</v>
      </c>
      <c r="AE1251" s="57">
        <f t="shared" ref="AE1251" si="15104">IF(OR(ISERROR(VLOOKUP(CONCATENATE("ALI_",$C1251,"_SEG_",$I1251,"_PROV_",$D1251),Catalogo_Precios,AE$8,FALSE)),M1251=0),0,VLOOKUP(CONCATENATE("ALI_",$C1251,"_SEG_",$I1251,"_PROV_",$D1251),Catalogo_Precios,AE$8,FALSE))</f>
        <v>814</v>
      </c>
      <c r="AF1251" s="57">
        <f t="shared" ref="AF1251" si="15105">IF(OR(ISERROR(VLOOKUP(CONCATENATE("ALI_",$C1251,"_SEG_",$I1251,"_PROV_",$D1251),Catalogo_Precios,AF$8,FALSE)),N1251=0),0,VLOOKUP(CONCATENATE("ALI_",$C1251,"_SEG_",$I1251,"_PROV_",$D1251),Catalogo_Precios,AF$8,FALSE))</f>
        <v>814</v>
      </c>
      <c r="AG1251" s="57">
        <f t="shared" ref="AG1251" si="15106">IF(OR(ISERROR(VLOOKUP(CONCATENATE("ALI_",$C1251,"_SEG_",$I1251,"_PROV_",$D1251),Catalogo_Precios,AG$8,FALSE)),O1251=0),0,VLOOKUP(CONCATENATE("ALI_",$C1251,"_SEG_",$I1251,"_PROV_",$D1251),Catalogo_Precios,AG$8,FALSE))</f>
        <v>814</v>
      </c>
      <c r="AH1251" s="57">
        <f t="shared" ref="AH1251" si="15107">IF(OR(ISERROR(VLOOKUP(CONCATENATE("ALI_",$C1251,"_SEG_",$I1251,"_PROV_",$D1251),Catalogo_Precios,AH$8,FALSE)),L1251=0),0,VLOOKUP(CONCATENATE("ALI_",$C1251,"_SEG_",$I1251,"_PROV_",$D1251),Catalogo_Precios,AH$8,FALSE))</f>
        <v>799</v>
      </c>
      <c r="AI1251" s="57">
        <f t="shared" ref="AI1251" si="15108">IF(OR(ISERROR(VLOOKUP(CONCATENATE("ALI_",$C1251,"_SEG_",$I1251,"_PROV_",$D1251),Catalogo_Precios,AI$8,FALSE)),M1251=0),0,VLOOKUP(CONCATENATE("ALI_",$C1251,"_SEG_",$I1251,"_PROV_",$D1251),Catalogo_Precios,AI$8,FALSE))</f>
        <v>799</v>
      </c>
      <c r="AJ1251" s="57">
        <f t="shared" ref="AJ1251" si="15109">IF(OR(ISERROR(VLOOKUP(CONCATENATE("ALI_",$C1251,"_SEG_",$I1251,"_PROV_",$D1251),Catalogo_Precios,AJ$8,FALSE)),N1251=0),0,VLOOKUP(CONCATENATE("ALI_",$C1251,"_SEG_",$I1251,"_PROV_",$D1251),Catalogo_Precios,AJ$8,FALSE))</f>
        <v>799</v>
      </c>
      <c r="AK1251" s="57">
        <f t="shared" ref="AK1251" si="15110">IF(OR(ISERROR(VLOOKUP(CONCATENATE("ALI_",$C1251,"_SEG_",$I1251,"_PROV_",$D1251),Catalogo_Precios,AK$8,FALSE)),O1251=0),0,VLOOKUP(CONCATENATE("ALI_",$C1251,"_SEG_",$I1251,"_PROV_",$D1251),Catalogo_Precios,AK$8,FALSE))</f>
        <v>799</v>
      </c>
      <c r="AL1251" s="53"/>
      <c r="AM1251" s="59" t="str">
        <f t="shared" si="14824"/>
        <v>ALI_4_SEG_2</v>
      </c>
      <c r="AN1251" s="59" t="str">
        <f t="shared" si="14825"/>
        <v>ALI_4_SEG_2_VAL_18304131.2</v>
      </c>
      <c r="AO1251" s="60">
        <f t="shared" ref="AO1251" si="15111">IF(OR(AB1251="",AB1251=0),0,COUNTIF(Codificacion,AM1251))</f>
        <v>2</v>
      </c>
      <c r="AP1251" s="61">
        <f t="array" ref="AP1251">MIN(IF(Codificacion=AM1251,Total_Cotizacion,""))</f>
        <v>18304131.200000003</v>
      </c>
      <c r="AQ1251" s="62" t="b">
        <f t="shared" si="14827"/>
        <v>1</v>
      </c>
      <c r="AR1251" s="51" t="str">
        <f t="shared" ref="AR1251" si="15112">IF(COUNTIF(Codificacion2,CONCATENATE(AM1251,"_VAL_",AB1251))&gt;1,"Empate","")</f>
        <v>Empate</v>
      </c>
      <c r="AS1251" s="63" t="str">
        <f t="shared" si="15088"/>
        <v/>
      </c>
      <c r="AT1251" s="59" t="str">
        <f t="shared" si="14829"/>
        <v>ALI_4_SEG_2_</v>
      </c>
      <c r="AU1251" s="63">
        <f t="shared" ref="AU1251" si="15113">IF(AND(COUNTIF(Codificacion3,AT1251)&lt;AO1251),1,COUNTIF(Codificacion3,AT1251))</f>
        <v>1</v>
      </c>
      <c r="AV1251" s="62" t="str">
        <f t="shared" si="14831"/>
        <v>No Seleccionada</v>
      </c>
      <c r="AW1251" s="53"/>
      <c r="AX1251" s="51" t="str">
        <f t="shared" si="14832"/>
        <v>ALI_4_SEG_2VERDADERO</v>
      </c>
      <c r="AY1251" s="51">
        <f t="shared" si="14813"/>
        <v>2</v>
      </c>
      <c r="AZ1251" s="64" t="b">
        <f t="shared" si="14833"/>
        <v>1</v>
      </c>
    </row>
    <row r="1252" spans="1:52" x14ac:dyDescent="0.2">
      <c r="A1252" s="50" t="b">
        <f t="shared" si="14776"/>
        <v>0</v>
      </c>
      <c r="B1252" s="51" t="s">
        <v>136</v>
      </c>
      <c r="C1252" s="52">
        <v>4</v>
      </c>
      <c r="D1252" s="52">
        <f t="shared" ref="D1252" si="15114">IF(ISERROR(VLOOKUP(E1252,Proveedores,2,FALSE)),"",VLOOKUP(E1252,Proveedores,2,FALSE))</f>
        <v>2088</v>
      </c>
      <c r="E1252" s="53" t="s">
        <v>137</v>
      </c>
      <c r="F1252" s="54">
        <v>604</v>
      </c>
      <c r="G1252" s="53" t="s">
        <v>56</v>
      </c>
      <c r="H1252" s="53" t="s">
        <v>138</v>
      </c>
      <c r="I1252" s="52">
        <v>3</v>
      </c>
      <c r="J1252" s="53" t="s">
        <v>58</v>
      </c>
      <c r="K1252" s="55">
        <v>44835</v>
      </c>
      <c r="L1252" s="56">
        <v>8774</v>
      </c>
      <c r="M1252" s="56">
        <v>8774</v>
      </c>
      <c r="N1252" s="56">
        <v>10398</v>
      </c>
      <c r="O1252" s="56">
        <v>520</v>
      </c>
      <c r="P1252" s="57">
        <v>814</v>
      </c>
      <c r="Q1252" s="58">
        <v>0.21474201474201471</v>
      </c>
      <c r="R1252" s="57">
        <v>639.20000000000005</v>
      </c>
      <c r="S1252" s="57">
        <v>814</v>
      </c>
      <c r="T1252" s="58">
        <v>0.21474201474201471</v>
      </c>
      <c r="U1252" s="57">
        <v>639.20000000000005</v>
      </c>
      <c r="V1252" s="57">
        <v>814</v>
      </c>
      <c r="W1252" s="58">
        <v>0.21474201474201471</v>
      </c>
      <c r="X1252" s="57">
        <v>639.20000000000005</v>
      </c>
      <c r="Y1252" s="57">
        <v>814</v>
      </c>
      <c r="Z1252" s="58">
        <v>0.21474201474201471</v>
      </c>
      <c r="AA1252" s="57">
        <v>639.20000000000005</v>
      </c>
      <c r="AB1252" s="57">
        <v>18195467.200000003</v>
      </c>
      <c r="AC1252" s="53" t="str">
        <f t="shared" si="14815"/>
        <v>Registro Valido</v>
      </c>
      <c r="AD1252" s="57">
        <f t="shared" ref="AD1252" si="15115">IF(OR(ISERROR(VLOOKUP(CONCATENATE("ALI_",$C1252,"_SEG_",$I1252,"_PROV_",$D1252),Catalogo_Precios,AD$8,FALSE)),L1252=0),0,VLOOKUP(CONCATENATE("ALI_",$C1252,"_SEG_",$I1252,"_PROV_",$D1252),Catalogo_Precios,AD$8,FALSE))</f>
        <v>814</v>
      </c>
      <c r="AE1252" s="57">
        <f t="shared" ref="AE1252" si="15116">IF(OR(ISERROR(VLOOKUP(CONCATENATE("ALI_",$C1252,"_SEG_",$I1252,"_PROV_",$D1252),Catalogo_Precios,AE$8,FALSE)),M1252=0),0,VLOOKUP(CONCATENATE("ALI_",$C1252,"_SEG_",$I1252,"_PROV_",$D1252),Catalogo_Precios,AE$8,FALSE))</f>
        <v>814</v>
      </c>
      <c r="AF1252" s="57">
        <f t="shared" ref="AF1252" si="15117">IF(OR(ISERROR(VLOOKUP(CONCATENATE("ALI_",$C1252,"_SEG_",$I1252,"_PROV_",$D1252),Catalogo_Precios,AF$8,FALSE)),N1252=0),0,VLOOKUP(CONCATENATE("ALI_",$C1252,"_SEG_",$I1252,"_PROV_",$D1252),Catalogo_Precios,AF$8,FALSE))</f>
        <v>814</v>
      </c>
      <c r="AG1252" s="57">
        <f t="shared" ref="AG1252" si="15118">IF(OR(ISERROR(VLOOKUP(CONCATENATE("ALI_",$C1252,"_SEG_",$I1252,"_PROV_",$D1252),Catalogo_Precios,AG$8,FALSE)),O1252=0),0,VLOOKUP(CONCATENATE("ALI_",$C1252,"_SEG_",$I1252,"_PROV_",$D1252),Catalogo_Precios,AG$8,FALSE))</f>
        <v>814</v>
      </c>
      <c r="AH1252" s="57">
        <f t="shared" ref="AH1252" si="15119">IF(OR(ISERROR(VLOOKUP(CONCATENATE("ALI_",$C1252,"_SEG_",$I1252,"_PROV_",$D1252),Catalogo_Precios,AH$8,FALSE)),L1252=0),0,VLOOKUP(CONCATENATE("ALI_",$C1252,"_SEG_",$I1252,"_PROV_",$D1252),Catalogo_Precios,AH$8,FALSE))</f>
        <v>799</v>
      </c>
      <c r="AI1252" s="57">
        <f t="shared" ref="AI1252" si="15120">IF(OR(ISERROR(VLOOKUP(CONCATENATE("ALI_",$C1252,"_SEG_",$I1252,"_PROV_",$D1252),Catalogo_Precios,AI$8,FALSE)),M1252=0),0,VLOOKUP(CONCATENATE("ALI_",$C1252,"_SEG_",$I1252,"_PROV_",$D1252),Catalogo_Precios,AI$8,FALSE))</f>
        <v>799</v>
      </c>
      <c r="AJ1252" s="57">
        <f t="shared" ref="AJ1252" si="15121">IF(OR(ISERROR(VLOOKUP(CONCATENATE("ALI_",$C1252,"_SEG_",$I1252,"_PROV_",$D1252),Catalogo_Precios,AJ$8,FALSE)),N1252=0),0,VLOOKUP(CONCATENATE("ALI_",$C1252,"_SEG_",$I1252,"_PROV_",$D1252),Catalogo_Precios,AJ$8,FALSE))</f>
        <v>799</v>
      </c>
      <c r="AK1252" s="57">
        <f t="shared" ref="AK1252" si="15122">IF(OR(ISERROR(VLOOKUP(CONCATENATE("ALI_",$C1252,"_SEG_",$I1252,"_PROV_",$D1252),Catalogo_Precios,AK$8,FALSE)),O1252=0),0,VLOOKUP(CONCATENATE("ALI_",$C1252,"_SEG_",$I1252,"_PROV_",$D1252),Catalogo_Precios,AK$8,FALSE))</f>
        <v>799</v>
      </c>
      <c r="AL1252" s="53"/>
      <c r="AM1252" s="59" t="str">
        <f t="shared" si="14824"/>
        <v>ALI_4_SEG_3</v>
      </c>
      <c r="AN1252" s="59" t="str">
        <f t="shared" si="14825"/>
        <v>ALI_4_SEG_3_VAL_18195467.2</v>
      </c>
      <c r="AO1252" s="60">
        <f t="shared" ref="AO1252" si="15123">IF(OR(AB1252="",AB1252=0),0,COUNTIF(Codificacion,AM1252))</f>
        <v>2</v>
      </c>
      <c r="AP1252" s="61">
        <f t="array" ref="AP1252">MIN(IF(Codificacion=AM1252,Total_Cotizacion,""))</f>
        <v>18195467.200000003</v>
      </c>
      <c r="AQ1252" s="62" t="b">
        <f t="shared" si="14827"/>
        <v>1</v>
      </c>
      <c r="AR1252" s="51" t="str">
        <f t="shared" ref="AR1252" si="15124">IF(COUNTIF(Codificacion2,CONCATENATE(AM1252,"_VAL_",AB1252))&gt;1,"Empate","")</f>
        <v>Empate</v>
      </c>
      <c r="AS1252" s="63" t="str">
        <f t="shared" si="15088"/>
        <v/>
      </c>
      <c r="AT1252" s="59" t="str">
        <f t="shared" si="14829"/>
        <v>ALI_4_SEG_3_</v>
      </c>
      <c r="AU1252" s="63">
        <f t="shared" ref="AU1252" si="15125">IF(AND(COUNTIF(Codificacion3,AT1252)&lt;AO1252),1,COUNTIF(Codificacion3,AT1252))</f>
        <v>1</v>
      </c>
      <c r="AV1252" s="62" t="str">
        <f t="shared" si="14831"/>
        <v>No Seleccionada</v>
      </c>
      <c r="AW1252" s="53"/>
      <c r="AX1252" s="51" t="str">
        <f t="shared" si="14832"/>
        <v>ALI_4_SEG_3VERDADERO</v>
      </c>
      <c r="AY1252" s="51">
        <f t="shared" si="14813"/>
        <v>2</v>
      </c>
      <c r="AZ1252" s="64" t="b">
        <f t="shared" si="14833"/>
        <v>1</v>
      </c>
    </row>
    <row r="1253" spans="1:52" x14ac:dyDescent="0.2">
      <c r="A1253" s="50" t="b">
        <f t="shared" si="14776"/>
        <v>0</v>
      </c>
      <c r="B1253" s="51" t="s">
        <v>136</v>
      </c>
      <c r="C1253" s="52">
        <v>4</v>
      </c>
      <c r="D1253" s="52">
        <f t="shared" ref="D1253" si="15126">IF(ISERROR(VLOOKUP(E1253,Proveedores,2,FALSE)),"",VLOOKUP(E1253,Proveedores,2,FALSE))</f>
        <v>2088</v>
      </c>
      <c r="E1253" s="53" t="s">
        <v>137</v>
      </c>
      <c r="F1253" s="54">
        <v>605</v>
      </c>
      <c r="G1253" s="53" t="s">
        <v>56</v>
      </c>
      <c r="H1253" s="53" t="s">
        <v>138</v>
      </c>
      <c r="I1253" s="52">
        <v>4</v>
      </c>
      <c r="J1253" s="53" t="s">
        <v>58</v>
      </c>
      <c r="K1253" s="55">
        <v>44835</v>
      </c>
      <c r="L1253" s="56">
        <v>9349</v>
      </c>
      <c r="M1253" s="56">
        <v>9347</v>
      </c>
      <c r="N1253" s="56">
        <v>11080</v>
      </c>
      <c r="O1253" s="56">
        <v>554</v>
      </c>
      <c r="P1253" s="57">
        <v>814</v>
      </c>
      <c r="Q1253" s="58">
        <v>0.21474201474201471</v>
      </c>
      <c r="R1253" s="57">
        <v>639.20000000000005</v>
      </c>
      <c r="S1253" s="57">
        <v>814</v>
      </c>
      <c r="T1253" s="58">
        <v>0.21474201474201471</v>
      </c>
      <c r="U1253" s="57">
        <v>639.20000000000005</v>
      </c>
      <c r="V1253" s="57">
        <v>814</v>
      </c>
      <c r="W1253" s="58">
        <v>0.21474201474201471</v>
      </c>
      <c r="X1253" s="57">
        <v>639.20000000000005</v>
      </c>
      <c r="Y1253" s="57">
        <v>814</v>
      </c>
      <c r="Z1253" s="58">
        <v>0.21474201474201471</v>
      </c>
      <c r="AA1253" s="57">
        <v>639.20000000000005</v>
      </c>
      <c r="AB1253" s="57">
        <v>19386936.000000004</v>
      </c>
      <c r="AC1253" s="53" t="str">
        <f t="shared" si="14815"/>
        <v>Registro Valido</v>
      </c>
      <c r="AD1253" s="57">
        <f t="shared" ref="AD1253" si="15127">IF(OR(ISERROR(VLOOKUP(CONCATENATE("ALI_",$C1253,"_SEG_",$I1253,"_PROV_",$D1253),Catalogo_Precios,AD$8,FALSE)),L1253=0),0,VLOOKUP(CONCATENATE("ALI_",$C1253,"_SEG_",$I1253,"_PROV_",$D1253),Catalogo_Precios,AD$8,FALSE))</f>
        <v>814</v>
      </c>
      <c r="AE1253" s="57">
        <f t="shared" ref="AE1253" si="15128">IF(OR(ISERROR(VLOOKUP(CONCATENATE("ALI_",$C1253,"_SEG_",$I1253,"_PROV_",$D1253),Catalogo_Precios,AE$8,FALSE)),M1253=0),0,VLOOKUP(CONCATENATE("ALI_",$C1253,"_SEG_",$I1253,"_PROV_",$D1253),Catalogo_Precios,AE$8,FALSE))</f>
        <v>814</v>
      </c>
      <c r="AF1253" s="57">
        <f t="shared" ref="AF1253" si="15129">IF(OR(ISERROR(VLOOKUP(CONCATENATE("ALI_",$C1253,"_SEG_",$I1253,"_PROV_",$D1253),Catalogo_Precios,AF$8,FALSE)),N1253=0),0,VLOOKUP(CONCATENATE("ALI_",$C1253,"_SEG_",$I1253,"_PROV_",$D1253),Catalogo_Precios,AF$8,FALSE))</f>
        <v>814</v>
      </c>
      <c r="AG1253" s="57">
        <f t="shared" ref="AG1253" si="15130">IF(OR(ISERROR(VLOOKUP(CONCATENATE("ALI_",$C1253,"_SEG_",$I1253,"_PROV_",$D1253),Catalogo_Precios,AG$8,FALSE)),O1253=0),0,VLOOKUP(CONCATENATE("ALI_",$C1253,"_SEG_",$I1253,"_PROV_",$D1253),Catalogo_Precios,AG$8,FALSE))</f>
        <v>814</v>
      </c>
      <c r="AH1253" s="57">
        <f t="shared" ref="AH1253" si="15131">IF(OR(ISERROR(VLOOKUP(CONCATENATE("ALI_",$C1253,"_SEG_",$I1253,"_PROV_",$D1253),Catalogo_Precios,AH$8,FALSE)),L1253=0),0,VLOOKUP(CONCATENATE("ALI_",$C1253,"_SEG_",$I1253,"_PROV_",$D1253),Catalogo_Precios,AH$8,FALSE))</f>
        <v>799</v>
      </c>
      <c r="AI1253" s="57">
        <f t="shared" ref="AI1253" si="15132">IF(OR(ISERROR(VLOOKUP(CONCATENATE("ALI_",$C1253,"_SEG_",$I1253,"_PROV_",$D1253),Catalogo_Precios,AI$8,FALSE)),M1253=0),0,VLOOKUP(CONCATENATE("ALI_",$C1253,"_SEG_",$I1253,"_PROV_",$D1253),Catalogo_Precios,AI$8,FALSE))</f>
        <v>799</v>
      </c>
      <c r="AJ1253" s="57">
        <f t="shared" ref="AJ1253" si="15133">IF(OR(ISERROR(VLOOKUP(CONCATENATE("ALI_",$C1253,"_SEG_",$I1253,"_PROV_",$D1253),Catalogo_Precios,AJ$8,FALSE)),N1253=0),0,VLOOKUP(CONCATENATE("ALI_",$C1253,"_SEG_",$I1253,"_PROV_",$D1253),Catalogo_Precios,AJ$8,FALSE))</f>
        <v>799</v>
      </c>
      <c r="AK1253" s="57">
        <f t="shared" ref="AK1253" si="15134">IF(OR(ISERROR(VLOOKUP(CONCATENATE("ALI_",$C1253,"_SEG_",$I1253,"_PROV_",$D1253),Catalogo_Precios,AK$8,FALSE)),O1253=0),0,VLOOKUP(CONCATENATE("ALI_",$C1253,"_SEG_",$I1253,"_PROV_",$D1253),Catalogo_Precios,AK$8,FALSE))</f>
        <v>799</v>
      </c>
      <c r="AL1253" s="53"/>
      <c r="AM1253" s="59" t="str">
        <f t="shared" si="14824"/>
        <v>ALI_4_SEG_4</v>
      </c>
      <c r="AN1253" s="59" t="str">
        <f t="shared" si="14825"/>
        <v>ALI_4_SEG_4_VAL_19386936</v>
      </c>
      <c r="AO1253" s="60">
        <f t="shared" ref="AO1253" si="15135">IF(OR(AB1253="",AB1253=0),0,COUNTIF(Codificacion,AM1253))</f>
        <v>2</v>
      </c>
      <c r="AP1253" s="61">
        <f t="array" ref="AP1253">MIN(IF(Codificacion=AM1253,Total_Cotizacion,""))</f>
        <v>19386936.000000004</v>
      </c>
      <c r="AQ1253" s="62" t="b">
        <f t="shared" si="14827"/>
        <v>1</v>
      </c>
      <c r="AR1253" s="51" t="str">
        <f t="shared" ref="AR1253" si="15136">IF(COUNTIF(Codificacion2,CONCATENATE(AM1253,"_VAL_",AB1253))&gt;1,"Empate","")</f>
        <v>Empate</v>
      </c>
      <c r="AS1253" s="63" t="str">
        <f t="shared" si="15088"/>
        <v/>
      </c>
      <c r="AT1253" s="59" t="str">
        <f t="shared" si="14829"/>
        <v>ALI_4_SEG_4_</v>
      </c>
      <c r="AU1253" s="63">
        <f t="shared" ref="AU1253" si="15137">IF(AND(COUNTIF(Codificacion3,AT1253)&lt;AO1253),1,COUNTIF(Codificacion3,AT1253))</f>
        <v>1</v>
      </c>
      <c r="AV1253" s="62" t="str">
        <f t="shared" si="14831"/>
        <v>No Seleccionada</v>
      </c>
      <c r="AW1253" s="53"/>
      <c r="AX1253" s="51" t="str">
        <f t="shared" si="14832"/>
        <v>ALI_4_SEG_4VERDADERO</v>
      </c>
      <c r="AY1253" s="51">
        <f t="shared" si="14813"/>
        <v>2</v>
      </c>
      <c r="AZ1253" s="64" t="b">
        <f t="shared" si="14833"/>
        <v>1</v>
      </c>
    </row>
    <row r="1254" spans="1:52" x14ac:dyDescent="0.2">
      <c r="A1254" s="50" t="b">
        <f t="shared" si="14776"/>
        <v>0</v>
      </c>
      <c r="B1254" s="51" t="s">
        <v>136</v>
      </c>
      <c r="C1254" s="52">
        <v>4</v>
      </c>
      <c r="D1254" s="52">
        <f t="shared" ref="D1254" si="15138">IF(ISERROR(VLOOKUP(E1254,Proveedores,2,FALSE)),"",VLOOKUP(E1254,Proveedores,2,FALSE))</f>
        <v>2088</v>
      </c>
      <c r="E1254" s="53" t="s">
        <v>137</v>
      </c>
      <c r="F1254" s="54">
        <v>606</v>
      </c>
      <c r="G1254" s="53" t="s">
        <v>56</v>
      </c>
      <c r="H1254" s="53" t="s">
        <v>138</v>
      </c>
      <c r="I1254" s="52">
        <v>5</v>
      </c>
      <c r="J1254" s="53" t="s">
        <v>58</v>
      </c>
      <c r="K1254" s="55">
        <v>44835</v>
      </c>
      <c r="L1254" s="56">
        <v>8690</v>
      </c>
      <c r="M1254" s="56">
        <v>8690</v>
      </c>
      <c r="N1254" s="56">
        <v>10299</v>
      </c>
      <c r="O1254" s="56">
        <v>515</v>
      </c>
      <c r="P1254" s="57">
        <v>814</v>
      </c>
      <c r="Q1254" s="58">
        <v>0.21474201474201471</v>
      </c>
      <c r="R1254" s="57">
        <v>639.20000000000005</v>
      </c>
      <c r="S1254" s="57">
        <v>814</v>
      </c>
      <c r="T1254" s="58">
        <v>0.21474201474201471</v>
      </c>
      <c r="U1254" s="57">
        <v>639.20000000000005</v>
      </c>
      <c r="V1254" s="57">
        <v>814</v>
      </c>
      <c r="W1254" s="58">
        <v>0.21474201474201471</v>
      </c>
      <c r="X1254" s="57">
        <v>639.20000000000005</v>
      </c>
      <c r="Y1254" s="57">
        <v>814</v>
      </c>
      <c r="Z1254" s="58">
        <v>0.21474201474201471</v>
      </c>
      <c r="AA1254" s="57">
        <v>639.20000000000005</v>
      </c>
      <c r="AB1254" s="57">
        <v>18021604.800000001</v>
      </c>
      <c r="AC1254" s="53" t="str">
        <f t="shared" si="14815"/>
        <v>Registro Valido</v>
      </c>
      <c r="AD1254" s="57">
        <f t="shared" ref="AD1254" si="15139">IF(OR(ISERROR(VLOOKUP(CONCATENATE("ALI_",$C1254,"_SEG_",$I1254,"_PROV_",$D1254),Catalogo_Precios,AD$8,FALSE)),L1254=0),0,VLOOKUP(CONCATENATE("ALI_",$C1254,"_SEG_",$I1254,"_PROV_",$D1254),Catalogo_Precios,AD$8,FALSE))</f>
        <v>814</v>
      </c>
      <c r="AE1254" s="57">
        <f t="shared" ref="AE1254" si="15140">IF(OR(ISERROR(VLOOKUP(CONCATENATE("ALI_",$C1254,"_SEG_",$I1254,"_PROV_",$D1254),Catalogo_Precios,AE$8,FALSE)),M1254=0),0,VLOOKUP(CONCATENATE("ALI_",$C1254,"_SEG_",$I1254,"_PROV_",$D1254),Catalogo_Precios,AE$8,FALSE))</f>
        <v>814</v>
      </c>
      <c r="AF1254" s="57">
        <f t="shared" ref="AF1254" si="15141">IF(OR(ISERROR(VLOOKUP(CONCATENATE("ALI_",$C1254,"_SEG_",$I1254,"_PROV_",$D1254),Catalogo_Precios,AF$8,FALSE)),N1254=0),0,VLOOKUP(CONCATENATE("ALI_",$C1254,"_SEG_",$I1254,"_PROV_",$D1254),Catalogo_Precios,AF$8,FALSE))</f>
        <v>814</v>
      </c>
      <c r="AG1254" s="57">
        <f t="shared" ref="AG1254" si="15142">IF(OR(ISERROR(VLOOKUP(CONCATENATE("ALI_",$C1254,"_SEG_",$I1254,"_PROV_",$D1254),Catalogo_Precios,AG$8,FALSE)),O1254=0),0,VLOOKUP(CONCATENATE("ALI_",$C1254,"_SEG_",$I1254,"_PROV_",$D1254),Catalogo_Precios,AG$8,FALSE))</f>
        <v>814</v>
      </c>
      <c r="AH1254" s="57">
        <f t="shared" ref="AH1254" si="15143">IF(OR(ISERROR(VLOOKUP(CONCATENATE("ALI_",$C1254,"_SEG_",$I1254,"_PROV_",$D1254),Catalogo_Precios,AH$8,FALSE)),L1254=0),0,VLOOKUP(CONCATENATE("ALI_",$C1254,"_SEG_",$I1254,"_PROV_",$D1254),Catalogo_Precios,AH$8,FALSE))</f>
        <v>799</v>
      </c>
      <c r="AI1254" s="57">
        <f t="shared" ref="AI1254" si="15144">IF(OR(ISERROR(VLOOKUP(CONCATENATE("ALI_",$C1254,"_SEG_",$I1254,"_PROV_",$D1254),Catalogo_Precios,AI$8,FALSE)),M1254=0),0,VLOOKUP(CONCATENATE("ALI_",$C1254,"_SEG_",$I1254,"_PROV_",$D1254),Catalogo_Precios,AI$8,FALSE))</f>
        <v>799</v>
      </c>
      <c r="AJ1254" s="57">
        <f t="shared" ref="AJ1254" si="15145">IF(OR(ISERROR(VLOOKUP(CONCATENATE("ALI_",$C1254,"_SEG_",$I1254,"_PROV_",$D1254),Catalogo_Precios,AJ$8,FALSE)),N1254=0),0,VLOOKUP(CONCATENATE("ALI_",$C1254,"_SEG_",$I1254,"_PROV_",$D1254),Catalogo_Precios,AJ$8,FALSE))</f>
        <v>799</v>
      </c>
      <c r="AK1254" s="57">
        <f t="shared" ref="AK1254" si="15146">IF(OR(ISERROR(VLOOKUP(CONCATENATE("ALI_",$C1254,"_SEG_",$I1254,"_PROV_",$D1254),Catalogo_Precios,AK$8,FALSE)),O1254=0),0,VLOOKUP(CONCATENATE("ALI_",$C1254,"_SEG_",$I1254,"_PROV_",$D1254),Catalogo_Precios,AK$8,FALSE))</f>
        <v>799</v>
      </c>
      <c r="AL1254" s="53"/>
      <c r="AM1254" s="59" t="str">
        <f t="shared" si="14824"/>
        <v>ALI_4_SEG_5</v>
      </c>
      <c r="AN1254" s="59" t="str">
        <f t="shared" si="14825"/>
        <v>ALI_4_SEG_5_VAL_18021604.8</v>
      </c>
      <c r="AO1254" s="60">
        <f t="shared" ref="AO1254" si="15147">IF(OR(AB1254="",AB1254=0),0,COUNTIF(Codificacion,AM1254))</f>
        <v>2</v>
      </c>
      <c r="AP1254" s="61">
        <f t="array" ref="AP1254">MIN(IF(Codificacion=AM1254,Total_Cotizacion,""))</f>
        <v>18021604.800000001</v>
      </c>
      <c r="AQ1254" s="62" t="b">
        <f t="shared" si="14827"/>
        <v>1</v>
      </c>
      <c r="AR1254" s="51" t="str">
        <f t="shared" ref="AR1254" si="15148">IF(COUNTIF(Codificacion2,CONCATENATE(AM1254,"_VAL_",AB1254))&gt;1,"Empate","")</f>
        <v>Empate</v>
      </c>
      <c r="AS1254" s="63" t="str">
        <f t="shared" si="15088"/>
        <v/>
      </c>
      <c r="AT1254" s="59" t="str">
        <f t="shared" si="14829"/>
        <v>ALI_4_SEG_5_</v>
      </c>
      <c r="AU1254" s="63">
        <f t="shared" ref="AU1254" si="15149">IF(AND(COUNTIF(Codificacion3,AT1254)&lt;AO1254),1,COUNTIF(Codificacion3,AT1254))</f>
        <v>1</v>
      </c>
      <c r="AV1254" s="62" t="str">
        <f t="shared" si="14831"/>
        <v>No Seleccionada</v>
      </c>
      <c r="AW1254" s="53"/>
      <c r="AX1254" s="51" t="str">
        <f t="shared" si="14832"/>
        <v>ALI_4_SEG_5VERDADERO</v>
      </c>
      <c r="AY1254" s="51">
        <f t="shared" si="14813"/>
        <v>2</v>
      </c>
      <c r="AZ1254" s="64" t="b">
        <f t="shared" si="14833"/>
        <v>1</v>
      </c>
    </row>
    <row r="1255" spans="1:52" x14ac:dyDescent="0.2">
      <c r="A1255" s="50" t="b">
        <f t="shared" si="14776"/>
        <v>0</v>
      </c>
      <c r="B1255" s="51" t="s">
        <v>136</v>
      </c>
      <c r="C1255" s="52">
        <v>4</v>
      </c>
      <c r="D1255" s="52">
        <f t="shared" ref="D1255" si="15150">IF(ISERROR(VLOOKUP(E1255,Proveedores,2,FALSE)),"",VLOOKUP(E1255,Proveedores,2,FALSE))</f>
        <v>2088</v>
      </c>
      <c r="E1255" s="53" t="s">
        <v>137</v>
      </c>
      <c r="F1255" s="54">
        <v>607</v>
      </c>
      <c r="G1255" s="53" t="s">
        <v>56</v>
      </c>
      <c r="H1255" s="53" t="s">
        <v>138</v>
      </c>
      <c r="I1255" s="52">
        <v>6</v>
      </c>
      <c r="J1255" s="53" t="s">
        <v>58</v>
      </c>
      <c r="K1255" s="55">
        <v>44835</v>
      </c>
      <c r="L1255" s="56">
        <v>9407</v>
      </c>
      <c r="M1255" s="56">
        <v>9407</v>
      </c>
      <c r="N1255" s="56">
        <v>11147</v>
      </c>
      <c r="O1255" s="56">
        <v>558</v>
      </c>
      <c r="P1255" s="57">
        <v>814</v>
      </c>
      <c r="Q1255" s="58">
        <v>0.21474201474201471</v>
      </c>
      <c r="R1255" s="57">
        <v>639.20000000000005</v>
      </c>
      <c r="S1255" s="57">
        <v>814</v>
      </c>
      <c r="T1255" s="58">
        <v>0.21474201474201471</v>
      </c>
      <c r="U1255" s="57">
        <v>639.20000000000005</v>
      </c>
      <c r="V1255" s="57">
        <v>814</v>
      </c>
      <c r="W1255" s="58">
        <v>0.21474201474201471</v>
      </c>
      <c r="X1255" s="57">
        <v>639.20000000000005</v>
      </c>
      <c r="Y1255" s="57">
        <v>814</v>
      </c>
      <c r="Z1255" s="58">
        <v>0.21474201474201471</v>
      </c>
      <c r="AA1255" s="57">
        <v>639.20000000000005</v>
      </c>
      <c r="AB1255" s="57">
        <v>19507744.800000004</v>
      </c>
      <c r="AC1255" s="53" t="str">
        <f t="shared" si="14815"/>
        <v>Registro Valido</v>
      </c>
      <c r="AD1255" s="57">
        <f t="shared" ref="AD1255" si="15151">IF(OR(ISERROR(VLOOKUP(CONCATENATE("ALI_",$C1255,"_SEG_",$I1255,"_PROV_",$D1255),Catalogo_Precios,AD$8,FALSE)),L1255=0),0,VLOOKUP(CONCATENATE("ALI_",$C1255,"_SEG_",$I1255,"_PROV_",$D1255),Catalogo_Precios,AD$8,FALSE))</f>
        <v>814</v>
      </c>
      <c r="AE1255" s="57">
        <f t="shared" ref="AE1255" si="15152">IF(OR(ISERROR(VLOOKUP(CONCATENATE("ALI_",$C1255,"_SEG_",$I1255,"_PROV_",$D1255),Catalogo_Precios,AE$8,FALSE)),M1255=0),0,VLOOKUP(CONCATENATE("ALI_",$C1255,"_SEG_",$I1255,"_PROV_",$D1255),Catalogo_Precios,AE$8,FALSE))</f>
        <v>814</v>
      </c>
      <c r="AF1255" s="57">
        <f t="shared" ref="AF1255" si="15153">IF(OR(ISERROR(VLOOKUP(CONCATENATE("ALI_",$C1255,"_SEG_",$I1255,"_PROV_",$D1255),Catalogo_Precios,AF$8,FALSE)),N1255=0),0,VLOOKUP(CONCATENATE("ALI_",$C1255,"_SEG_",$I1255,"_PROV_",$D1255),Catalogo_Precios,AF$8,FALSE))</f>
        <v>814</v>
      </c>
      <c r="AG1255" s="57">
        <f t="shared" ref="AG1255" si="15154">IF(OR(ISERROR(VLOOKUP(CONCATENATE("ALI_",$C1255,"_SEG_",$I1255,"_PROV_",$D1255),Catalogo_Precios,AG$8,FALSE)),O1255=0),0,VLOOKUP(CONCATENATE("ALI_",$C1255,"_SEG_",$I1255,"_PROV_",$D1255),Catalogo_Precios,AG$8,FALSE))</f>
        <v>814</v>
      </c>
      <c r="AH1255" s="57">
        <f t="shared" ref="AH1255" si="15155">IF(OR(ISERROR(VLOOKUP(CONCATENATE("ALI_",$C1255,"_SEG_",$I1255,"_PROV_",$D1255),Catalogo_Precios,AH$8,FALSE)),L1255=0),0,VLOOKUP(CONCATENATE("ALI_",$C1255,"_SEG_",$I1255,"_PROV_",$D1255),Catalogo_Precios,AH$8,FALSE))</f>
        <v>799</v>
      </c>
      <c r="AI1255" s="57">
        <f t="shared" ref="AI1255" si="15156">IF(OR(ISERROR(VLOOKUP(CONCATENATE("ALI_",$C1255,"_SEG_",$I1255,"_PROV_",$D1255),Catalogo_Precios,AI$8,FALSE)),M1255=0),0,VLOOKUP(CONCATENATE("ALI_",$C1255,"_SEG_",$I1255,"_PROV_",$D1255),Catalogo_Precios,AI$8,FALSE))</f>
        <v>799</v>
      </c>
      <c r="AJ1255" s="57">
        <f t="shared" ref="AJ1255" si="15157">IF(OR(ISERROR(VLOOKUP(CONCATENATE("ALI_",$C1255,"_SEG_",$I1255,"_PROV_",$D1255),Catalogo_Precios,AJ$8,FALSE)),N1255=0),0,VLOOKUP(CONCATENATE("ALI_",$C1255,"_SEG_",$I1255,"_PROV_",$D1255),Catalogo_Precios,AJ$8,FALSE))</f>
        <v>799</v>
      </c>
      <c r="AK1255" s="57">
        <f t="shared" ref="AK1255" si="15158">IF(OR(ISERROR(VLOOKUP(CONCATENATE("ALI_",$C1255,"_SEG_",$I1255,"_PROV_",$D1255),Catalogo_Precios,AK$8,FALSE)),O1255=0),0,VLOOKUP(CONCATENATE("ALI_",$C1255,"_SEG_",$I1255,"_PROV_",$D1255),Catalogo_Precios,AK$8,FALSE))</f>
        <v>799</v>
      </c>
      <c r="AL1255" s="53"/>
      <c r="AM1255" s="59" t="str">
        <f t="shared" si="14824"/>
        <v>ALI_4_SEG_6</v>
      </c>
      <c r="AN1255" s="59" t="str">
        <f t="shared" si="14825"/>
        <v>ALI_4_SEG_6_VAL_19507744.8</v>
      </c>
      <c r="AO1255" s="60">
        <f t="shared" ref="AO1255" si="15159">IF(OR(AB1255="",AB1255=0),0,COUNTIF(Codificacion,AM1255))</f>
        <v>2</v>
      </c>
      <c r="AP1255" s="61">
        <f t="array" ref="AP1255">MIN(IF(Codificacion=AM1255,Total_Cotizacion,""))</f>
        <v>19507744.800000004</v>
      </c>
      <c r="AQ1255" s="62" t="b">
        <f t="shared" si="14827"/>
        <v>1</v>
      </c>
      <c r="AR1255" s="51" t="str">
        <f t="shared" ref="AR1255" si="15160">IF(COUNTIF(Codificacion2,CONCATENATE(AM1255,"_VAL_",AB1255))&gt;1,"Empate","")</f>
        <v>Empate</v>
      </c>
      <c r="AS1255" s="63" t="str">
        <f t="shared" si="15088"/>
        <v/>
      </c>
      <c r="AT1255" s="59" t="str">
        <f t="shared" si="14829"/>
        <v>ALI_4_SEG_6_</v>
      </c>
      <c r="AU1255" s="63">
        <f t="shared" ref="AU1255" si="15161">IF(AND(COUNTIF(Codificacion3,AT1255)&lt;AO1255),1,COUNTIF(Codificacion3,AT1255))</f>
        <v>1</v>
      </c>
      <c r="AV1255" s="62" t="str">
        <f t="shared" si="14831"/>
        <v>No Seleccionada</v>
      </c>
      <c r="AW1255" s="53"/>
      <c r="AX1255" s="51" t="str">
        <f t="shared" si="14832"/>
        <v>ALI_4_SEG_6VERDADERO</v>
      </c>
      <c r="AY1255" s="51">
        <f t="shared" si="14813"/>
        <v>2</v>
      </c>
      <c r="AZ1255" s="64" t="b">
        <f t="shared" si="14833"/>
        <v>1</v>
      </c>
    </row>
    <row r="1256" spans="1:52" x14ac:dyDescent="0.2">
      <c r="A1256" s="50" t="b">
        <f t="shared" si="14776"/>
        <v>0</v>
      </c>
      <c r="B1256" s="51" t="s">
        <v>136</v>
      </c>
      <c r="C1256" s="52">
        <v>4</v>
      </c>
      <c r="D1256" s="52">
        <f t="shared" ref="D1256" si="15162">IF(ISERROR(VLOOKUP(E1256,Proveedores,2,FALSE)),"",VLOOKUP(E1256,Proveedores,2,FALSE))</f>
        <v>2088</v>
      </c>
      <c r="E1256" s="53" t="s">
        <v>137</v>
      </c>
      <c r="F1256" s="54">
        <v>608</v>
      </c>
      <c r="G1256" s="53" t="s">
        <v>56</v>
      </c>
      <c r="H1256" s="53" t="s">
        <v>138</v>
      </c>
      <c r="I1256" s="52">
        <v>7</v>
      </c>
      <c r="J1256" s="53" t="s">
        <v>58</v>
      </c>
      <c r="K1256" s="55">
        <v>44835</v>
      </c>
      <c r="L1256" s="56">
        <v>9605</v>
      </c>
      <c r="M1256" s="56">
        <v>9605</v>
      </c>
      <c r="N1256" s="56">
        <v>11384</v>
      </c>
      <c r="O1256" s="56">
        <v>569</v>
      </c>
      <c r="P1256" s="57">
        <v>814</v>
      </c>
      <c r="Q1256" s="58">
        <v>0.21474201474201471</v>
      </c>
      <c r="R1256" s="57">
        <v>639.20000000000005</v>
      </c>
      <c r="S1256" s="57">
        <v>814</v>
      </c>
      <c r="T1256" s="58">
        <v>0.21474201474201471</v>
      </c>
      <c r="U1256" s="57">
        <v>639.20000000000005</v>
      </c>
      <c r="V1256" s="57">
        <v>814</v>
      </c>
      <c r="W1256" s="58">
        <v>0.21474201474201471</v>
      </c>
      <c r="X1256" s="57">
        <v>639.20000000000005</v>
      </c>
      <c r="Y1256" s="57">
        <v>814</v>
      </c>
      <c r="Z1256" s="58">
        <v>0.21474201474201471</v>
      </c>
      <c r="AA1256" s="57">
        <v>639.20000000000005</v>
      </c>
      <c r="AB1256" s="57">
        <v>19919389.600000001</v>
      </c>
      <c r="AC1256" s="53" t="str">
        <f t="shared" si="14815"/>
        <v>Registro Valido</v>
      </c>
      <c r="AD1256" s="57">
        <f t="shared" ref="AD1256" si="15163">IF(OR(ISERROR(VLOOKUP(CONCATENATE("ALI_",$C1256,"_SEG_",$I1256,"_PROV_",$D1256),Catalogo_Precios,AD$8,FALSE)),L1256=0),0,VLOOKUP(CONCATENATE("ALI_",$C1256,"_SEG_",$I1256,"_PROV_",$D1256),Catalogo_Precios,AD$8,FALSE))</f>
        <v>814</v>
      </c>
      <c r="AE1256" s="57">
        <f t="shared" ref="AE1256" si="15164">IF(OR(ISERROR(VLOOKUP(CONCATENATE("ALI_",$C1256,"_SEG_",$I1256,"_PROV_",$D1256),Catalogo_Precios,AE$8,FALSE)),M1256=0),0,VLOOKUP(CONCATENATE("ALI_",$C1256,"_SEG_",$I1256,"_PROV_",$D1256),Catalogo_Precios,AE$8,FALSE))</f>
        <v>814</v>
      </c>
      <c r="AF1256" s="57">
        <f t="shared" ref="AF1256" si="15165">IF(OR(ISERROR(VLOOKUP(CONCATENATE("ALI_",$C1256,"_SEG_",$I1256,"_PROV_",$D1256),Catalogo_Precios,AF$8,FALSE)),N1256=0),0,VLOOKUP(CONCATENATE("ALI_",$C1256,"_SEG_",$I1256,"_PROV_",$D1256),Catalogo_Precios,AF$8,FALSE))</f>
        <v>814</v>
      </c>
      <c r="AG1256" s="57">
        <f t="shared" ref="AG1256" si="15166">IF(OR(ISERROR(VLOOKUP(CONCATENATE("ALI_",$C1256,"_SEG_",$I1256,"_PROV_",$D1256),Catalogo_Precios,AG$8,FALSE)),O1256=0),0,VLOOKUP(CONCATENATE("ALI_",$C1256,"_SEG_",$I1256,"_PROV_",$D1256),Catalogo_Precios,AG$8,FALSE))</f>
        <v>814</v>
      </c>
      <c r="AH1256" s="57">
        <f t="shared" ref="AH1256" si="15167">IF(OR(ISERROR(VLOOKUP(CONCATENATE("ALI_",$C1256,"_SEG_",$I1256,"_PROV_",$D1256),Catalogo_Precios,AH$8,FALSE)),L1256=0),0,VLOOKUP(CONCATENATE("ALI_",$C1256,"_SEG_",$I1256,"_PROV_",$D1256),Catalogo_Precios,AH$8,FALSE))</f>
        <v>799</v>
      </c>
      <c r="AI1256" s="57">
        <f t="shared" ref="AI1256" si="15168">IF(OR(ISERROR(VLOOKUP(CONCATENATE("ALI_",$C1256,"_SEG_",$I1256,"_PROV_",$D1256),Catalogo_Precios,AI$8,FALSE)),M1256=0),0,VLOOKUP(CONCATENATE("ALI_",$C1256,"_SEG_",$I1256,"_PROV_",$D1256),Catalogo_Precios,AI$8,FALSE))</f>
        <v>799</v>
      </c>
      <c r="AJ1256" s="57">
        <f t="shared" ref="AJ1256" si="15169">IF(OR(ISERROR(VLOOKUP(CONCATENATE("ALI_",$C1256,"_SEG_",$I1256,"_PROV_",$D1256),Catalogo_Precios,AJ$8,FALSE)),N1256=0),0,VLOOKUP(CONCATENATE("ALI_",$C1256,"_SEG_",$I1256,"_PROV_",$D1256),Catalogo_Precios,AJ$8,FALSE))</f>
        <v>799</v>
      </c>
      <c r="AK1256" s="57">
        <f t="shared" ref="AK1256" si="15170">IF(OR(ISERROR(VLOOKUP(CONCATENATE("ALI_",$C1256,"_SEG_",$I1256,"_PROV_",$D1256),Catalogo_Precios,AK$8,FALSE)),O1256=0),0,VLOOKUP(CONCATENATE("ALI_",$C1256,"_SEG_",$I1256,"_PROV_",$D1256),Catalogo_Precios,AK$8,FALSE))</f>
        <v>799</v>
      </c>
      <c r="AL1256" s="53"/>
      <c r="AM1256" s="59" t="str">
        <f t="shared" si="14824"/>
        <v>ALI_4_SEG_7</v>
      </c>
      <c r="AN1256" s="59" t="str">
        <f t="shared" si="14825"/>
        <v>ALI_4_SEG_7_VAL_19919389.6</v>
      </c>
      <c r="AO1256" s="60">
        <f t="shared" ref="AO1256" si="15171">IF(OR(AB1256="",AB1256=0),0,COUNTIF(Codificacion,AM1256))</f>
        <v>2</v>
      </c>
      <c r="AP1256" s="61">
        <f t="array" ref="AP1256">MIN(IF(Codificacion=AM1256,Total_Cotizacion,""))</f>
        <v>19919389.600000001</v>
      </c>
      <c r="AQ1256" s="62" t="b">
        <f t="shared" si="14827"/>
        <v>1</v>
      </c>
      <c r="AR1256" s="51" t="str">
        <f t="shared" ref="AR1256" si="15172">IF(COUNTIF(Codificacion2,CONCATENATE(AM1256,"_VAL_",AB1256))&gt;1,"Empate","")</f>
        <v>Empate</v>
      </c>
      <c r="AS1256" s="63" t="str">
        <f t="shared" si="15088"/>
        <v/>
      </c>
      <c r="AT1256" s="59" t="str">
        <f t="shared" si="14829"/>
        <v>ALI_4_SEG_7_</v>
      </c>
      <c r="AU1256" s="63">
        <f t="shared" ref="AU1256" si="15173">IF(AND(COUNTIF(Codificacion3,AT1256)&lt;AO1256),1,COUNTIF(Codificacion3,AT1256))</f>
        <v>1</v>
      </c>
      <c r="AV1256" s="62" t="str">
        <f t="shared" si="14831"/>
        <v>No Seleccionada</v>
      </c>
      <c r="AW1256" s="53"/>
      <c r="AX1256" s="51" t="str">
        <f t="shared" si="14832"/>
        <v>ALI_4_SEG_7VERDADERO</v>
      </c>
      <c r="AY1256" s="51">
        <f t="shared" si="14813"/>
        <v>2</v>
      </c>
      <c r="AZ1256" s="64" t="b">
        <f t="shared" si="14833"/>
        <v>1</v>
      </c>
    </row>
    <row r="1257" spans="1:52" x14ac:dyDescent="0.2">
      <c r="A1257" s="50" t="b">
        <f t="shared" si="14776"/>
        <v>0</v>
      </c>
      <c r="B1257" s="51" t="s">
        <v>136</v>
      </c>
      <c r="C1257" s="52">
        <v>4</v>
      </c>
      <c r="D1257" s="52">
        <f t="shared" ref="D1257" si="15174">IF(ISERROR(VLOOKUP(E1257,Proveedores,2,FALSE)),"",VLOOKUP(E1257,Proveedores,2,FALSE))</f>
        <v>2088</v>
      </c>
      <c r="E1257" s="53" t="s">
        <v>137</v>
      </c>
      <c r="F1257" s="54">
        <v>609</v>
      </c>
      <c r="G1257" s="53" t="s">
        <v>56</v>
      </c>
      <c r="H1257" s="53" t="s">
        <v>138</v>
      </c>
      <c r="I1257" s="52">
        <v>8</v>
      </c>
      <c r="J1257" s="53" t="s">
        <v>58</v>
      </c>
      <c r="K1257" s="55">
        <v>44835</v>
      </c>
      <c r="L1257" s="56">
        <v>9270</v>
      </c>
      <c r="M1257" s="56">
        <v>9270</v>
      </c>
      <c r="N1257" s="56">
        <v>10989</v>
      </c>
      <c r="O1257" s="56">
        <v>549</v>
      </c>
      <c r="P1257" s="57">
        <v>814</v>
      </c>
      <c r="Q1257" s="58">
        <v>0.21474201474201471</v>
      </c>
      <c r="R1257" s="57">
        <v>639.20000000000005</v>
      </c>
      <c r="S1257" s="57">
        <v>814</v>
      </c>
      <c r="T1257" s="58">
        <v>0.21474201474201471</v>
      </c>
      <c r="U1257" s="57">
        <v>639.20000000000005</v>
      </c>
      <c r="V1257" s="57">
        <v>814</v>
      </c>
      <c r="W1257" s="58">
        <v>0.21474201474201471</v>
      </c>
      <c r="X1257" s="57">
        <v>639.20000000000005</v>
      </c>
      <c r="Y1257" s="57">
        <v>814</v>
      </c>
      <c r="Z1257" s="58">
        <v>0.21474201474201471</v>
      </c>
      <c r="AA1257" s="57">
        <v>639.20000000000005</v>
      </c>
      <c r="AB1257" s="57">
        <v>19225857.600000001</v>
      </c>
      <c r="AC1257" s="53" t="str">
        <f t="shared" si="14815"/>
        <v>Registro Valido</v>
      </c>
      <c r="AD1257" s="57">
        <f t="shared" ref="AD1257" si="15175">IF(OR(ISERROR(VLOOKUP(CONCATENATE("ALI_",$C1257,"_SEG_",$I1257,"_PROV_",$D1257),Catalogo_Precios,AD$8,FALSE)),L1257=0),0,VLOOKUP(CONCATENATE("ALI_",$C1257,"_SEG_",$I1257,"_PROV_",$D1257),Catalogo_Precios,AD$8,FALSE))</f>
        <v>814</v>
      </c>
      <c r="AE1257" s="57">
        <f t="shared" ref="AE1257" si="15176">IF(OR(ISERROR(VLOOKUP(CONCATENATE("ALI_",$C1257,"_SEG_",$I1257,"_PROV_",$D1257),Catalogo_Precios,AE$8,FALSE)),M1257=0),0,VLOOKUP(CONCATENATE("ALI_",$C1257,"_SEG_",$I1257,"_PROV_",$D1257),Catalogo_Precios,AE$8,FALSE))</f>
        <v>814</v>
      </c>
      <c r="AF1257" s="57">
        <f t="shared" ref="AF1257" si="15177">IF(OR(ISERROR(VLOOKUP(CONCATENATE("ALI_",$C1257,"_SEG_",$I1257,"_PROV_",$D1257),Catalogo_Precios,AF$8,FALSE)),N1257=0),0,VLOOKUP(CONCATENATE("ALI_",$C1257,"_SEG_",$I1257,"_PROV_",$D1257),Catalogo_Precios,AF$8,FALSE))</f>
        <v>814</v>
      </c>
      <c r="AG1257" s="57">
        <f t="shared" ref="AG1257" si="15178">IF(OR(ISERROR(VLOOKUP(CONCATENATE("ALI_",$C1257,"_SEG_",$I1257,"_PROV_",$D1257),Catalogo_Precios,AG$8,FALSE)),O1257=0),0,VLOOKUP(CONCATENATE("ALI_",$C1257,"_SEG_",$I1257,"_PROV_",$D1257),Catalogo_Precios,AG$8,FALSE))</f>
        <v>814</v>
      </c>
      <c r="AH1257" s="57">
        <f t="shared" ref="AH1257" si="15179">IF(OR(ISERROR(VLOOKUP(CONCATENATE("ALI_",$C1257,"_SEG_",$I1257,"_PROV_",$D1257),Catalogo_Precios,AH$8,FALSE)),L1257=0),0,VLOOKUP(CONCATENATE("ALI_",$C1257,"_SEG_",$I1257,"_PROV_",$D1257),Catalogo_Precios,AH$8,FALSE))</f>
        <v>799</v>
      </c>
      <c r="AI1257" s="57">
        <f t="shared" ref="AI1257" si="15180">IF(OR(ISERROR(VLOOKUP(CONCATENATE("ALI_",$C1257,"_SEG_",$I1257,"_PROV_",$D1257),Catalogo_Precios,AI$8,FALSE)),M1257=0),0,VLOOKUP(CONCATENATE("ALI_",$C1257,"_SEG_",$I1257,"_PROV_",$D1257),Catalogo_Precios,AI$8,FALSE))</f>
        <v>799</v>
      </c>
      <c r="AJ1257" s="57">
        <f t="shared" ref="AJ1257" si="15181">IF(OR(ISERROR(VLOOKUP(CONCATENATE("ALI_",$C1257,"_SEG_",$I1257,"_PROV_",$D1257),Catalogo_Precios,AJ$8,FALSE)),N1257=0),0,VLOOKUP(CONCATENATE("ALI_",$C1257,"_SEG_",$I1257,"_PROV_",$D1257),Catalogo_Precios,AJ$8,FALSE))</f>
        <v>799</v>
      </c>
      <c r="AK1257" s="57">
        <f t="shared" ref="AK1257" si="15182">IF(OR(ISERROR(VLOOKUP(CONCATENATE("ALI_",$C1257,"_SEG_",$I1257,"_PROV_",$D1257),Catalogo_Precios,AK$8,FALSE)),O1257=0),0,VLOOKUP(CONCATENATE("ALI_",$C1257,"_SEG_",$I1257,"_PROV_",$D1257),Catalogo_Precios,AK$8,FALSE))</f>
        <v>799</v>
      </c>
      <c r="AL1257" s="53"/>
      <c r="AM1257" s="59" t="str">
        <f t="shared" si="14824"/>
        <v>ALI_4_SEG_8</v>
      </c>
      <c r="AN1257" s="59" t="str">
        <f t="shared" si="14825"/>
        <v>ALI_4_SEG_8_VAL_19225857.6</v>
      </c>
      <c r="AO1257" s="60">
        <f t="shared" ref="AO1257" si="15183">IF(OR(AB1257="",AB1257=0),0,COUNTIF(Codificacion,AM1257))</f>
        <v>2</v>
      </c>
      <c r="AP1257" s="61">
        <f t="array" ref="AP1257">MIN(IF(Codificacion=AM1257,Total_Cotizacion,""))</f>
        <v>19225857.600000001</v>
      </c>
      <c r="AQ1257" s="62" t="b">
        <f t="shared" si="14827"/>
        <v>1</v>
      </c>
      <c r="AR1257" s="51" t="str">
        <f t="shared" ref="AR1257" si="15184">IF(COUNTIF(Codificacion2,CONCATENATE(AM1257,"_VAL_",AB1257))&gt;1,"Empate","")</f>
        <v>Empate</v>
      </c>
      <c r="AS1257" s="63" t="str">
        <f t="shared" si="15088"/>
        <v/>
      </c>
      <c r="AT1257" s="59" t="str">
        <f t="shared" si="14829"/>
        <v>ALI_4_SEG_8_</v>
      </c>
      <c r="AU1257" s="63">
        <f t="shared" ref="AU1257" si="15185">IF(AND(COUNTIF(Codificacion3,AT1257)&lt;AO1257),1,COUNTIF(Codificacion3,AT1257))</f>
        <v>1</v>
      </c>
      <c r="AV1257" s="62" t="str">
        <f t="shared" si="14831"/>
        <v>No Seleccionada</v>
      </c>
      <c r="AW1257" s="53"/>
      <c r="AX1257" s="51" t="str">
        <f t="shared" si="14832"/>
        <v>ALI_4_SEG_8VERDADERO</v>
      </c>
      <c r="AY1257" s="51">
        <f t="shared" si="14813"/>
        <v>2</v>
      </c>
      <c r="AZ1257" s="64" t="b">
        <f t="shared" si="14833"/>
        <v>1</v>
      </c>
    </row>
    <row r="1258" spans="1:52" x14ac:dyDescent="0.2">
      <c r="A1258" s="50" t="b">
        <f t="shared" si="14776"/>
        <v>0</v>
      </c>
      <c r="B1258" s="51" t="s">
        <v>136</v>
      </c>
      <c r="C1258" s="52">
        <v>4</v>
      </c>
      <c r="D1258" s="52">
        <f t="shared" ref="D1258" si="15186">IF(ISERROR(VLOOKUP(E1258,Proveedores,2,FALSE)),"",VLOOKUP(E1258,Proveedores,2,FALSE))</f>
        <v>2088</v>
      </c>
      <c r="E1258" s="53" t="s">
        <v>137</v>
      </c>
      <c r="F1258" s="54">
        <v>610</v>
      </c>
      <c r="G1258" s="53" t="s">
        <v>56</v>
      </c>
      <c r="H1258" s="53" t="s">
        <v>138</v>
      </c>
      <c r="I1258" s="52">
        <v>9</v>
      </c>
      <c r="J1258" s="53" t="s">
        <v>58</v>
      </c>
      <c r="K1258" s="55">
        <v>44835</v>
      </c>
      <c r="L1258" s="56">
        <v>9369</v>
      </c>
      <c r="M1258" s="56">
        <v>9369</v>
      </c>
      <c r="N1258" s="56">
        <v>11104</v>
      </c>
      <c r="O1258" s="56">
        <v>555</v>
      </c>
      <c r="P1258" s="57">
        <v>814</v>
      </c>
      <c r="Q1258" s="58">
        <v>0.21474201474201471</v>
      </c>
      <c r="R1258" s="57">
        <v>639.20000000000005</v>
      </c>
      <c r="S1258" s="57">
        <v>814</v>
      </c>
      <c r="T1258" s="58">
        <v>0.21474201474201471</v>
      </c>
      <c r="U1258" s="57">
        <v>639.20000000000005</v>
      </c>
      <c r="V1258" s="57">
        <v>814</v>
      </c>
      <c r="W1258" s="58">
        <v>0.21474201474201471</v>
      </c>
      <c r="X1258" s="57">
        <v>639.20000000000005</v>
      </c>
      <c r="Y1258" s="57">
        <v>814</v>
      </c>
      <c r="Z1258" s="58">
        <v>0.21474201474201471</v>
      </c>
      <c r="AA1258" s="57">
        <v>639.20000000000005</v>
      </c>
      <c r="AB1258" s="57">
        <v>19429762.400000002</v>
      </c>
      <c r="AC1258" s="53" t="str">
        <f t="shared" si="14815"/>
        <v>Registro Valido</v>
      </c>
      <c r="AD1258" s="57">
        <f t="shared" ref="AD1258" si="15187">IF(OR(ISERROR(VLOOKUP(CONCATENATE("ALI_",$C1258,"_SEG_",$I1258,"_PROV_",$D1258),Catalogo_Precios,AD$8,FALSE)),L1258=0),0,VLOOKUP(CONCATENATE("ALI_",$C1258,"_SEG_",$I1258,"_PROV_",$D1258),Catalogo_Precios,AD$8,FALSE))</f>
        <v>814</v>
      </c>
      <c r="AE1258" s="57">
        <f t="shared" ref="AE1258" si="15188">IF(OR(ISERROR(VLOOKUP(CONCATENATE("ALI_",$C1258,"_SEG_",$I1258,"_PROV_",$D1258),Catalogo_Precios,AE$8,FALSE)),M1258=0),0,VLOOKUP(CONCATENATE("ALI_",$C1258,"_SEG_",$I1258,"_PROV_",$D1258),Catalogo_Precios,AE$8,FALSE))</f>
        <v>814</v>
      </c>
      <c r="AF1258" s="57">
        <f t="shared" ref="AF1258" si="15189">IF(OR(ISERROR(VLOOKUP(CONCATENATE("ALI_",$C1258,"_SEG_",$I1258,"_PROV_",$D1258),Catalogo_Precios,AF$8,FALSE)),N1258=0),0,VLOOKUP(CONCATENATE("ALI_",$C1258,"_SEG_",$I1258,"_PROV_",$D1258),Catalogo_Precios,AF$8,FALSE))</f>
        <v>814</v>
      </c>
      <c r="AG1258" s="57">
        <f t="shared" ref="AG1258" si="15190">IF(OR(ISERROR(VLOOKUP(CONCATENATE("ALI_",$C1258,"_SEG_",$I1258,"_PROV_",$D1258),Catalogo_Precios,AG$8,FALSE)),O1258=0),0,VLOOKUP(CONCATENATE("ALI_",$C1258,"_SEG_",$I1258,"_PROV_",$D1258),Catalogo_Precios,AG$8,FALSE))</f>
        <v>814</v>
      </c>
      <c r="AH1258" s="57">
        <f t="shared" ref="AH1258" si="15191">IF(OR(ISERROR(VLOOKUP(CONCATENATE("ALI_",$C1258,"_SEG_",$I1258,"_PROV_",$D1258),Catalogo_Precios,AH$8,FALSE)),L1258=0),0,VLOOKUP(CONCATENATE("ALI_",$C1258,"_SEG_",$I1258,"_PROV_",$D1258),Catalogo_Precios,AH$8,FALSE))</f>
        <v>799</v>
      </c>
      <c r="AI1258" s="57">
        <f t="shared" ref="AI1258" si="15192">IF(OR(ISERROR(VLOOKUP(CONCATENATE("ALI_",$C1258,"_SEG_",$I1258,"_PROV_",$D1258),Catalogo_Precios,AI$8,FALSE)),M1258=0),0,VLOOKUP(CONCATENATE("ALI_",$C1258,"_SEG_",$I1258,"_PROV_",$D1258),Catalogo_Precios,AI$8,FALSE))</f>
        <v>799</v>
      </c>
      <c r="AJ1258" s="57">
        <f t="shared" ref="AJ1258" si="15193">IF(OR(ISERROR(VLOOKUP(CONCATENATE("ALI_",$C1258,"_SEG_",$I1258,"_PROV_",$D1258),Catalogo_Precios,AJ$8,FALSE)),N1258=0),0,VLOOKUP(CONCATENATE("ALI_",$C1258,"_SEG_",$I1258,"_PROV_",$D1258),Catalogo_Precios,AJ$8,FALSE))</f>
        <v>799</v>
      </c>
      <c r="AK1258" s="57">
        <f t="shared" ref="AK1258" si="15194">IF(OR(ISERROR(VLOOKUP(CONCATENATE("ALI_",$C1258,"_SEG_",$I1258,"_PROV_",$D1258),Catalogo_Precios,AK$8,FALSE)),O1258=0),0,VLOOKUP(CONCATENATE("ALI_",$C1258,"_SEG_",$I1258,"_PROV_",$D1258),Catalogo_Precios,AK$8,FALSE))</f>
        <v>799</v>
      </c>
      <c r="AL1258" s="53"/>
      <c r="AM1258" s="59" t="str">
        <f t="shared" si="14824"/>
        <v>ALI_4_SEG_9</v>
      </c>
      <c r="AN1258" s="59" t="str">
        <f t="shared" si="14825"/>
        <v>ALI_4_SEG_9_VAL_19429762.4</v>
      </c>
      <c r="AO1258" s="60">
        <f t="shared" ref="AO1258" si="15195">IF(OR(AB1258="",AB1258=0),0,COUNTIF(Codificacion,AM1258))</f>
        <v>2</v>
      </c>
      <c r="AP1258" s="61">
        <f t="array" ref="AP1258">MIN(IF(Codificacion=AM1258,Total_Cotizacion,""))</f>
        <v>19429762.400000002</v>
      </c>
      <c r="AQ1258" s="62" t="b">
        <f t="shared" si="14827"/>
        <v>1</v>
      </c>
      <c r="AR1258" s="51" t="str">
        <f t="shared" ref="AR1258" si="15196">IF(COUNTIF(Codificacion2,CONCATENATE(AM1258,"_VAL_",AB1258))&gt;1,"Empate","")</f>
        <v>Empate</v>
      </c>
      <c r="AS1258" s="63" t="str">
        <f t="shared" si="15088"/>
        <v/>
      </c>
      <c r="AT1258" s="59" t="str">
        <f t="shared" si="14829"/>
        <v>ALI_4_SEG_9_</v>
      </c>
      <c r="AU1258" s="63">
        <f t="shared" ref="AU1258" si="15197">IF(AND(COUNTIF(Codificacion3,AT1258)&lt;AO1258),1,COUNTIF(Codificacion3,AT1258))</f>
        <v>1</v>
      </c>
      <c r="AV1258" s="62" t="str">
        <f t="shared" si="14831"/>
        <v>No Seleccionada</v>
      </c>
      <c r="AW1258" s="53"/>
      <c r="AX1258" s="51" t="str">
        <f t="shared" si="14832"/>
        <v>ALI_4_SEG_9VERDADERO</v>
      </c>
      <c r="AY1258" s="51">
        <f t="shared" si="14813"/>
        <v>2</v>
      </c>
      <c r="AZ1258" s="64" t="b">
        <f t="shared" si="14833"/>
        <v>1</v>
      </c>
    </row>
    <row r="1259" spans="1:52" x14ac:dyDescent="0.2">
      <c r="A1259" s="50" t="b">
        <f t="shared" si="14776"/>
        <v>0</v>
      </c>
      <c r="B1259" s="51" t="s">
        <v>136</v>
      </c>
      <c r="C1259" s="52">
        <v>4</v>
      </c>
      <c r="D1259" s="52">
        <f t="shared" ref="D1259" si="15198">IF(ISERROR(VLOOKUP(E1259,Proveedores,2,FALSE)),"",VLOOKUP(E1259,Proveedores,2,FALSE))</f>
        <v>2088</v>
      </c>
      <c r="E1259" s="53" t="s">
        <v>137</v>
      </c>
      <c r="F1259" s="54">
        <v>611</v>
      </c>
      <c r="G1259" s="53" t="s">
        <v>56</v>
      </c>
      <c r="H1259" s="53" t="s">
        <v>138</v>
      </c>
      <c r="I1259" s="52">
        <v>10</v>
      </c>
      <c r="J1259" s="53" t="s">
        <v>58</v>
      </c>
      <c r="K1259" s="55">
        <v>44835</v>
      </c>
      <c r="L1259" s="56">
        <v>9383</v>
      </c>
      <c r="M1259" s="56">
        <v>9384</v>
      </c>
      <c r="N1259" s="56">
        <v>11122</v>
      </c>
      <c r="O1259" s="56">
        <v>556</v>
      </c>
      <c r="P1259" s="57">
        <v>814</v>
      </c>
      <c r="Q1259" s="58">
        <v>0.21474201474201471</v>
      </c>
      <c r="R1259" s="57">
        <v>639.20000000000005</v>
      </c>
      <c r="S1259" s="57">
        <v>814</v>
      </c>
      <c r="T1259" s="58">
        <v>0.21474201474201471</v>
      </c>
      <c r="U1259" s="57">
        <v>639.20000000000005</v>
      </c>
      <c r="V1259" s="57">
        <v>814</v>
      </c>
      <c r="W1259" s="58">
        <v>0.21474201474201471</v>
      </c>
      <c r="X1259" s="57">
        <v>639.20000000000005</v>
      </c>
      <c r="Y1259" s="57">
        <v>814</v>
      </c>
      <c r="Z1259" s="58">
        <v>0.21474201474201471</v>
      </c>
      <c r="AA1259" s="57">
        <v>639.20000000000005</v>
      </c>
      <c r="AB1259" s="57">
        <v>19460444.000000004</v>
      </c>
      <c r="AC1259" s="53" t="str">
        <f t="shared" si="14815"/>
        <v>Registro Valido</v>
      </c>
      <c r="AD1259" s="57">
        <f t="shared" ref="AD1259" si="15199">IF(OR(ISERROR(VLOOKUP(CONCATENATE("ALI_",$C1259,"_SEG_",$I1259,"_PROV_",$D1259),Catalogo_Precios,AD$8,FALSE)),L1259=0),0,VLOOKUP(CONCATENATE("ALI_",$C1259,"_SEG_",$I1259,"_PROV_",$D1259),Catalogo_Precios,AD$8,FALSE))</f>
        <v>814</v>
      </c>
      <c r="AE1259" s="57">
        <f t="shared" ref="AE1259" si="15200">IF(OR(ISERROR(VLOOKUP(CONCATENATE("ALI_",$C1259,"_SEG_",$I1259,"_PROV_",$D1259),Catalogo_Precios,AE$8,FALSE)),M1259=0),0,VLOOKUP(CONCATENATE("ALI_",$C1259,"_SEG_",$I1259,"_PROV_",$D1259),Catalogo_Precios,AE$8,FALSE))</f>
        <v>814</v>
      </c>
      <c r="AF1259" s="57">
        <f t="shared" ref="AF1259" si="15201">IF(OR(ISERROR(VLOOKUP(CONCATENATE("ALI_",$C1259,"_SEG_",$I1259,"_PROV_",$D1259),Catalogo_Precios,AF$8,FALSE)),N1259=0),0,VLOOKUP(CONCATENATE("ALI_",$C1259,"_SEG_",$I1259,"_PROV_",$D1259),Catalogo_Precios,AF$8,FALSE))</f>
        <v>814</v>
      </c>
      <c r="AG1259" s="57">
        <f t="shared" ref="AG1259" si="15202">IF(OR(ISERROR(VLOOKUP(CONCATENATE("ALI_",$C1259,"_SEG_",$I1259,"_PROV_",$D1259),Catalogo_Precios,AG$8,FALSE)),O1259=0),0,VLOOKUP(CONCATENATE("ALI_",$C1259,"_SEG_",$I1259,"_PROV_",$D1259),Catalogo_Precios,AG$8,FALSE))</f>
        <v>814</v>
      </c>
      <c r="AH1259" s="57">
        <f t="shared" ref="AH1259" si="15203">IF(OR(ISERROR(VLOOKUP(CONCATENATE("ALI_",$C1259,"_SEG_",$I1259,"_PROV_",$D1259),Catalogo_Precios,AH$8,FALSE)),L1259=0),0,VLOOKUP(CONCATENATE("ALI_",$C1259,"_SEG_",$I1259,"_PROV_",$D1259),Catalogo_Precios,AH$8,FALSE))</f>
        <v>799</v>
      </c>
      <c r="AI1259" s="57">
        <f t="shared" ref="AI1259" si="15204">IF(OR(ISERROR(VLOOKUP(CONCATENATE("ALI_",$C1259,"_SEG_",$I1259,"_PROV_",$D1259),Catalogo_Precios,AI$8,FALSE)),M1259=0),0,VLOOKUP(CONCATENATE("ALI_",$C1259,"_SEG_",$I1259,"_PROV_",$D1259),Catalogo_Precios,AI$8,FALSE))</f>
        <v>799</v>
      </c>
      <c r="AJ1259" s="57">
        <f t="shared" ref="AJ1259" si="15205">IF(OR(ISERROR(VLOOKUP(CONCATENATE("ALI_",$C1259,"_SEG_",$I1259,"_PROV_",$D1259),Catalogo_Precios,AJ$8,FALSE)),N1259=0),0,VLOOKUP(CONCATENATE("ALI_",$C1259,"_SEG_",$I1259,"_PROV_",$D1259),Catalogo_Precios,AJ$8,FALSE))</f>
        <v>799</v>
      </c>
      <c r="AK1259" s="57">
        <f t="shared" ref="AK1259" si="15206">IF(OR(ISERROR(VLOOKUP(CONCATENATE("ALI_",$C1259,"_SEG_",$I1259,"_PROV_",$D1259),Catalogo_Precios,AK$8,FALSE)),O1259=0),0,VLOOKUP(CONCATENATE("ALI_",$C1259,"_SEG_",$I1259,"_PROV_",$D1259),Catalogo_Precios,AK$8,FALSE))</f>
        <v>799</v>
      </c>
      <c r="AL1259" s="53"/>
      <c r="AM1259" s="59" t="str">
        <f t="shared" si="14824"/>
        <v>ALI_4_SEG_10</v>
      </c>
      <c r="AN1259" s="59" t="str">
        <f t="shared" si="14825"/>
        <v>ALI_4_SEG_10_VAL_19460444</v>
      </c>
      <c r="AO1259" s="60">
        <f t="shared" ref="AO1259" si="15207">IF(OR(AB1259="",AB1259=0),0,COUNTIF(Codificacion,AM1259))</f>
        <v>2</v>
      </c>
      <c r="AP1259" s="61">
        <f t="array" ref="AP1259">MIN(IF(Codificacion=AM1259,Total_Cotizacion,""))</f>
        <v>19460444.000000004</v>
      </c>
      <c r="AQ1259" s="62" t="b">
        <f t="shared" si="14827"/>
        <v>1</v>
      </c>
      <c r="AR1259" s="51" t="str">
        <f t="shared" ref="AR1259" si="15208">IF(COUNTIF(Codificacion2,CONCATENATE(AM1259,"_VAL_",AB1259))&gt;1,"Empate","")</f>
        <v>Empate</v>
      </c>
      <c r="AS1259" s="63" t="str">
        <f t="shared" si="15088"/>
        <v/>
      </c>
      <c r="AT1259" s="59" t="str">
        <f t="shared" si="14829"/>
        <v>ALI_4_SEG_10_</v>
      </c>
      <c r="AU1259" s="63">
        <f t="shared" ref="AU1259" si="15209">IF(AND(COUNTIF(Codificacion3,AT1259)&lt;AO1259),1,COUNTIF(Codificacion3,AT1259))</f>
        <v>1</v>
      </c>
      <c r="AV1259" s="62" t="str">
        <f t="shared" si="14831"/>
        <v>No Seleccionada</v>
      </c>
      <c r="AW1259" s="53"/>
      <c r="AX1259" s="51" t="str">
        <f t="shared" si="14832"/>
        <v>ALI_4_SEG_10VERDADERO</v>
      </c>
      <c r="AY1259" s="51">
        <f t="shared" si="14813"/>
        <v>2</v>
      </c>
      <c r="AZ1259" s="64" t="b">
        <f t="shared" si="14833"/>
        <v>1</v>
      </c>
    </row>
    <row r="1260" spans="1:52" x14ac:dyDescent="0.2">
      <c r="A1260" s="50" t="b">
        <f t="shared" si="14776"/>
        <v>0</v>
      </c>
      <c r="B1260" s="51" t="s">
        <v>136</v>
      </c>
      <c r="C1260" s="52">
        <v>4</v>
      </c>
      <c r="D1260" s="52">
        <f t="shared" ref="D1260" si="15210">IF(ISERROR(VLOOKUP(E1260,Proveedores,2,FALSE)),"",VLOOKUP(E1260,Proveedores,2,FALSE))</f>
        <v>2088</v>
      </c>
      <c r="E1260" s="53" t="s">
        <v>137</v>
      </c>
      <c r="F1260" s="54">
        <v>612</v>
      </c>
      <c r="G1260" s="53" t="s">
        <v>56</v>
      </c>
      <c r="H1260" s="53" t="s">
        <v>138</v>
      </c>
      <c r="I1260" s="52">
        <v>11</v>
      </c>
      <c r="J1260" s="53" t="s">
        <v>58</v>
      </c>
      <c r="K1260" s="55">
        <v>44835</v>
      </c>
      <c r="L1260" s="56">
        <v>9241</v>
      </c>
      <c r="M1260" s="56">
        <v>9241</v>
      </c>
      <c r="N1260" s="56">
        <v>10952</v>
      </c>
      <c r="O1260" s="56">
        <v>547</v>
      </c>
      <c r="P1260" s="57">
        <v>814</v>
      </c>
      <c r="Q1260" s="58">
        <v>0.21474201474201471</v>
      </c>
      <c r="R1260" s="57">
        <v>639.20000000000005</v>
      </c>
      <c r="S1260" s="57">
        <v>814</v>
      </c>
      <c r="T1260" s="58">
        <v>0.21474201474201471</v>
      </c>
      <c r="U1260" s="57">
        <v>639.20000000000005</v>
      </c>
      <c r="V1260" s="57">
        <v>814</v>
      </c>
      <c r="W1260" s="58">
        <v>0.21474201474201471</v>
      </c>
      <c r="X1260" s="57">
        <v>639.20000000000005</v>
      </c>
      <c r="Y1260" s="57">
        <v>814</v>
      </c>
      <c r="Z1260" s="58">
        <v>0.21474201474201471</v>
      </c>
      <c r="AA1260" s="57">
        <v>639.20000000000005</v>
      </c>
      <c r="AB1260" s="57">
        <v>19163855.199999999</v>
      </c>
      <c r="AC1260" s="53" t="str">
        <f t="shared" si="14815"/>
        <v>Registro Valido</v>
      </c>
      <c r="AD1260" s="57">
        <f t="shared" ref="AD1260" si="15211">IF(OR(ISERROR(VLOOKUP(CONCATENATE("ALI_",$C1260,"_SEG_",$I1260,"_PROV_",$D1260),Catalogo_Precios,AD$8,FALSE)),L1260=0),0,VLOOKUP(CONCATENATE("ALI_",$C1260,"_SEG_",$I1260,"_PROV_",$D1260),Catalogo_Precios,AD$8,FALSE))</f>
        <v>814</v>
      </c>
      <c r="AE1260" s="57">
        <f t="shared" ref="AE1260" si="15212">IF(OR(ISERROR(VLOOKUP(CONCATENATE("ALI_",$C1260,"_SEG_",$I1260,"_PROV_",$D1260),Catalogo_Precios,AE$8,FALSE)),M1260=0),0,VLOOKUP(CONCATENATE("ALI_",$C1260,"_SEG_",$I1260,"_PROV_",$D1260),Catalogo_Precios,AE$8,FALSE))</f>
        <v>814</v>
      </c>
      <c r="AF1260" s="57">
        <f t="shared" ref="AF1260" si="15213">IF(OR(ISERROR(VLOOKUP(CONCATENATE("ALI_",$C1260,"_SEG_",$I1260,"_PROV_",$D1260),Catalogo_Precios,AF$8,FALSE)),N1260=0),0,VLOOKUP(CONCATENATE("ALI_",$C1260,"_SEG_",$I1260,"_PROV_",$D1260),Catalogo_Precios,AF$8,FALSE))</f>
        <v>814</v>
      </c>
      <c r="AG1260" s="57">
        <f t="shared" ref="AG1260" si="15214">IF(OR(ISERROR(VLOOKUP(CONCATENATE("ALI_",$C1260,"_SEG_",$I1260,"_PROV_",$D1260),Catalogo_Precios,AG$8,FALSE)),O1260=0),0,VLOOKUP(CONCATENATE("ALI_",$C1260,"_SEG_",$I1260,"_PROV_",$D1260),Catalogo_Precios,AG$8,FALSE))</f>
        <v>814</v>
      </c>
      <c r="AH1260" s="57">
        <f t="shared" ref="AH1260" si="15215">IF(OR(ISERROR(VLOOKUP(CONCATENATE("ALI_",$C1260,"_SEG_",$I1260,"_PROV_",$D1260),Catalogo_Precios,AH$8,FALSE)),L1260=0),0,VLOOKUP(CONCATENATE("ALI_",$C1260,"_SEG_",$I1260,"_PROV_",$D1260),Catalogo_Precios,AH$8,FALSE))</f>
        <v>799</v>
      </c>
      <c r="AI1260" s="57">
        <f t="shared" ref="AI1260" si="15216">IF(OR(ISERROR(VLOOKUP(CONCATENATE("ALI_",$C1260,"_SEG_",$I1260,"_PROV_",$D1260),Catalogo_Precios,AI$8,FALSE)),M1260=0),0,VLOOKUP(CONCATENATE("ALI_",$C1260,"_SEG_",$I1260,"_PROV_",$D1260),Catalogo_Precios,AI$8,FALSE))</f>
        <v>799</v>
      </c>
      <c r="AJ1260" s="57">
        <f t="shared" ref="AJ1260" si="15217">IF(OR(ISERROR(VLOOKUP(CONCATENATE("ALI_",$C1260,"_SEG_",$I1260,"_PROV_",$D1260),Catalogo_Precios,AJ$8,FALSE)),N1260=0),0,VLOOKUP(CONCATENATE("ALI_",$C1260,"_SEG_",$I1260,"_PROV_",$D1260),Catalogo_Precios,AJ$8,FALSE))</f>
        <v>799</v>
      </c>
      <c r="AK1260" s="57">
        <f t="shared" ref="AK1260" si="15218">IF(OR(ISERROR(VLOOKUP(CONCATENATE("ALI_",$C1260,"_SEG_",$I1260,"_PROV_",$D1260),Catalogo_Precios,AK$8,FALSE)),O1260=0),0,VLOOKUP(CONCATENATE("ALI_",$C1260,"_SEG_",$I1260,"_PROV_",$D1260),Catalogo_Precios,AK$8,FALSE))</f>
        <v>799</v>
      </c>
      <c r="AL1260" s="53"/>
      <c r="AM1260" s="59" t="str">
        <f t="shared" si="14824"/>
        <v>ALI_4_SEG_11</v>
      </c>
      <c r="AN1260" s="59" t="str">
        <f t="shared" si="14825"/>
        <v>ALI_4_SEG_11_VAL_19163855.2</v>
      </c>
      <c r="AO1260" s="60">
        <f t="shared" ref="AO1260" si="15219">IF(OR(AB1260="",AB1260=0),0,COUNTIF(Codificacion,AM1260))</f>
        <v>2</v>
      </c>
      <c r="AP1260" s="61">
        <f t="array" ref="AP1260">MIN(IF(Codificacion=AM1260,Total_Cotizacion,""))</f>
        <v>19163855.199999999</v>
      </c>
      <c r="AQ1260" s="62" t="b">
        <f t="shared" si="14827"/>
        <v>1</v>
      </c>
      <c r="AR1260" s="51" t="str">
        <f t="shared" ref="AR1260" si="15220">IF(COUNTIF(Codificacion2,CONCATENATE(AM1260,"_VAL_",AB1260))&gt;1,"Empate","")</f>
        <v>Empate</v>
      </c>
      <c r="AS1260" s="63" t="str">
        <f t="shared" si="15088"/>
        <v/>
      </c>
      <c r="AT1260" s="59" t="str">
        <f t="shared" si="14829"/>
        <v>ALI_4_SEG_11_</v>
      </c>
      <c r="AU1260" s="63">
        <f t="shared" ref="AU1260" si="15221">IF(AND(COUNTIF(Codificacion3,AT1260)&lt;AO1260),1,COUNTIF(Codificacion3,AT1260))</f>
        <v>1</v>
      </c>
      <c r="AV1260" s="62" t="str">
        <f t="shared" si="14831"/>
        <v>No Seleccionada</v>
      </c>
      <c r="AW1260" s="53"/>
      <c r="AX1260" s="51" t="str">
        <f t="shared" si="14832"/>
        <v>ALI_4_SEG_11VERDADERO</v>
      </c>
      <c r="AY1260" s="51">
        <f t="shared" si="14813"/>
        <v>2</v>
      </c>
      <c r="AZ1260" s="64" t="b">
        <f t="shared" si="14833"/>
        <v>1</v>
      </c>
    </row>
    <row r="1261" spans="1:52" x14ac:dyDescent="0.2">
      <c r="A1261" s="50" t="b">
        <f t="shared" si="14776"/>
        <v>0</v>
      </c>
      <c r="B1261" s="51" t="s">
        <v>136</v>
      </c>
      <c r="C1261" s="52">
        <v>4</v>
      </c>
      <c r="D1261" s="52">
        <f t="shared" ref="D1261" si="15222">IF(ISERROR(VLOOKUP(E1261,Proveedores,2,FALSE)),"",VLOOKUP(E1261,Proveedores,2,FALSE))</f>
        <v>2088</v>
      </c>
      <c r="E1261" s="53" t="s">
        <v>137</v>
      </c>
      <c r="F1261" s="54">
        <v>613</v>
      </c>
      <c r="G1261" s="53" t="s">
        <v>56</v>
      </c>
      <c r="H1261" s="53" t="s">
        <v>138</v>
      </c>
      <c r="I1261" s="52">
        <v>12</v>
      </c>
      <c r="J1261" s="53" t="s">
        <v>58</v>
      </c>
      <c r="K1261" s="55">
        <v>44835</v>
      </c>
      <c r="L1261" s="56">
        <v>8386</v>
      </c>
      <c r="M1261" s="56">
        <v>8386</v>
      </c>
      <c r="N1261" s="56">
        <v>9939</v>
      </c>
      <c r="O1261" s="56">
        <v>497</v>
      </c>
      <c r="P1261" s="57">
        <v>814</v>
      </c>
      <c r="Q1261" s="58">
        <v>0.21474201474201471</v>
      </c>
      <c r="R1261" s="57">
        <v>639.20000000000005</v>
      </c>
      <c r="S1261" s="57">
        <v>814</v>
      </c>
      <c r="T1261" s="58">
        <v>0.21474201474201471</v>
      </c>
      <c r="U1261" s="57">
        <v>639.20000000000005</v>
      </c>
      <c r="V1261" s="57">
        <v>814</v>
      </c>
      <c r="W1261" s="58">
        <v>0.21474201474201471</v>
      </c>
      <c r="X1261" s="57">
        <v>639.20000000000005</v>
      </c>
      <c r="Y1261" s="57">
        <v>814</v>
      </c>
      <c r="Z1261" s="58">
        <v>0.21474201474201471</v>
      </c>
      <c r="AA1261" s="57">
        <v>639.20000000000005</v>
      </c>
      <c r="AB1261" s="57">
        <v>17391353.600000001</v>
      </c>
      <c r="AC1261" s="53" t="str">
        <f t="shared" si="14815"/>
        <v>Registro Valido</v>
      </c>
      <c r="AD1261" s="57">
        <f t="shared" ref="AD1261" si="15223">IF(OR(ISERROR(VLOOKUP(CONCATENATE("ALI_",$C1261,"_SEG_",$I1261,"_PROV_",$D1261),Catalogo_Precios,AD$8,FALSE)),L1261=0),0,VLOOKUP(CONCATENATE("ALI_",$C1261,"_SEG_",$I1261,"_PROV_",$D1261),Catalogo_Precios,AD$8,FALSE))</f>
        <v>814</v>
      </c>
      <c r="AE1261" s="57">
        <f t="shared" ref="AE1261" si="15224">IF(OR(ISERROR(VLOOKUP(CONCATENATE("ALI_",$C1261,"_SEG_",$I1261,"_PROV_",$D1261),Catalogo_Precios,AE$8,FALSE)),M1261=0),0,VLOOKUP(CONCATENATE("ALI_",$C1261,"_SEG_",$I1261,"_PROV_",$D1261),Catalogo_Precios,AE$8,FALSE))</f>
        <v>814</v>
      </c>
      <c r="AF1261" s="57">
        <f t="shared" ref="AF1261" si="15225">IF(OR(ISERROR(VLOOKUP(CONCATENATE("ALI_",$C1261,"_SEG_",$I1261,"_PROV_",$D1261),Catalogo_Precios,AF$8,FALSE)),N1261=0),0,VLOOKUP(CONCATENATE("ALI_",$C1261,"_SEG_",$I1261,"_PROV_",$D1261),Catalogo_Precios,AF$8,FALSE))</f>
        <v>814</v>
      </c>
      <c r="AG1261" s="57">
        <f t="shared" ref="AG1261" si="15226">IF(OR(ISERROR(VLOOKUP(CONCATENATE("ALI_",$C1261,"_SEG_",$I1261,"_PROV_",$D1261),Catalogo_Precios,AG$8,FALSE)),O1261=0),0,VLOOKUP(CONCATENATE("ALI_",$C1261,"_SEG_",$I1261,"_PROV_",$D1261),Catalogo_Precios,AG$8,FALSE))</f>
        <v>814</v>
      </c>
      <c r="AH1261" s="57">
        <f t="shared" ref="AH1261" si="15227">IF(OR(ISERROR(VLOOKUP(CONCATENATE("ALI_",$C1261,"_SEG_",$I1261,"_PROV_",$D1261),Catalogo_Precios,AH$8,FALSE)),L1261=0),0,VLOOKUP(CONCATENATE("ALI_",$C1261,"_SEG_",$I1261,"_PROV_",$D1261),Catalogo_Precios,AH$8,FALSE))</f>
        <v>799</v>
      </c>
      <c r="AI1261" s="57">
        <f t="shared" ref="AI1261" si="15228">IF(OR(ISERROR(VLOOKUP(CONCATENATE("ALI_",$C1261,"_SEG_",$I1261,"_PROV_",$D1261),Catalogo_Precios,AI$8,FALSE)),M1261=0),0,VLOOKUP(CONCATENATE("ALI_",$C1261,"_SEG_",$I1261,"_PROV_",$D1261),Catalogo_Precios,AI$8,FALSE))</f>
        <v>799</v>
      </c>
      <c r="AJ1261" s="57">
        <f t="shared" ref="AJ1261" si="15229">IF(OR(ISERROR(VLOOKUP(CONCATENATE("ALI_",$C1261,"_SEG_",$I1261,"_PROV_",$D1261),Catalogo_Precios,AJ$8,FALSE)),N1261=0),0,VLOOKUP(CONCATENATE("ALI_",$C1261,"_SEG_",$I1261,"_PROV_",$D1261),Catalogo_Precios,AJ$8,FALSE))</f>
        <v>799</v>
      </c>
      <c r="AK1261" s="57">
        <f t="shared" ref="AK1261" si="15230">IF(OR(ISERROR(VLOOKUP(CONCATENATE("ALI_",$C1261,"_SEG_",$I1261,"_PROV_",$D1261),Catalogo_Precios,AK$8,FALSE)),O1261=0),0,VLOOKUP(CONCATENATE("ALI_",$C1261,"_SEG_",$I1261,"_PROV_",$D1261),Catalogo_Precios,AK$8,FALSE))</f>
        <v>799</v>
      </c>
      <c r="AL1261" s="53"/>
      <c r="AM1261" s="59" t="str">
        <f t="shared" si="14824"/>
        <v>ALI_4_SEG_12</v>
      </c>
      <c r="AN1261" s="59" t="str">
        <f t="shared" si="14825"/>
        <v>ALI_4_SEG_12_VAL_17391353.6</v>
      </c>
      <c r="AO1261" s="60">
        <f t="shared" ref="AO1261" si="15231">IF(OR(AB1261="",AB1261=0),0,COUNTIF(Codificacion,AM1261))</f>
        <v>2</v>
      </c>
      <c r="AP1261" s="61">
        <f t="array" ref="AP1261">MIN(IF(Codificacion=AM1261,Total_Cotizacion,""))</f>
        <v>17391353.600000001</v>
      </c>
      <c r="AQ1261" s="62" t="b">
        <f t="shared" si="14827"/>
        <v>1</v>
      </c>
      <c r="AR1261" s="51" t="str">
        <f t="shared" ref="AR1261" si="15232">IF(COUNTIF(Codificacion2,CONCATENATE(AM1261,"_VAL_",AB1261))&gt;1,"Empate","")</f>
        <v>Empate</v>
      </c>
      <c r="AS1261" s="63" t="str">
        <f t="shared" si="15088"/>
        <v/>
      </c>
      <c r="AT1261" s="59" t="str">
        <f t="shared" si="14829"/>
        <v>ALI_4_SEG_12_</v>
      </c>
      <c r="AU1261" s="63">
        <f t="shared" ref="AU1261" si="15233">IF(AND(COUNTIF(Codificacion3,AT1261)&lt;AO1261),1,COUNTIF(Codificacion3,AT1261))</f>
        <v>1</v>
      </c>
      <c r="AV1261" s="62" t="str">
        <f t="shared" si="14831"/>
        <v>No Seleccionada</v>
      </c>
      <c r="AW1261" s="53"/>
      <c r="AX1261" s="51" t="str">
        <f t="shared" si="14832"/>
        <v>ALI_4_SEG_12VERDADERO</v>
      </c>
      <c r="AY1261" s="51">
        <f t="shared" si="14813"/>
        <v>2</v>
      </c>
      <c r="AZ1261" s="64" t="b">
        <f t="shared" si="14833"/>
        <v>1</v>
      </c>
    </row>
    <row r="1262" spans="1:52" x14ac:dyDescent="0.2">
      <c r="A1262" s="50" t="b">
        <f t="shared" si="14776"/>
        <v>0</v>
      </c>
      <c r="B1262" s="51" t="s">
        <v>136</v>
      </c>
      <c r="C1262" s="52">
        <v>4</v>
      </c>
      <c r="D1262" s="52">
        <f t="shared" ref="D1262" si="15234">IF(ISERROR(VLOOKUP(E1262,Proveedores,2,FALSE)),"",VLOOKUP(E1262,Proveedores,2,FALSE))</f>
        <v>2088</v>
      </c>
      <c r="E1262" s="53" t="s">
        <v>137</v>
      </c>
      <c r="F1262" s="54">
        <v>614</v>
      </c>
      <c r="G1262" s="53" t="s">
        <v>56</v>
      </c>
      <c r="H1262" s="53" t="s">
        <v>138</v>
      </c>
      <c r="I1262" s="52">
        <v>13</v>
      </c>
      <c r="J1262" s="53" t="s">
        <v>58</v>
      </c>
      <c r="K1262" s="55">
        <v>44835</v>
      </c>
      <c r="L1262" s="56">
        <v>8905</v>
      </c>
      <c r="M1262" s="56">
        <v>8905</v>
      </c>
      <c r="N1262" s="56">
        <v>10554</v>
      </c>
      <c r="O1262" s="56">
        <v>528</v>
      </c>
      <c r="P1262" s="57">
        <v>814</v>
      </c>
      <c r="Q1262" s="58">
        <v>0.21474201474201471</v>
      </c>
      <c r="R1262" s="57">
        <v>639.20000000000005</v>
      </c>
      <c r="S1262" s="57">
        <v>814</v>
      </c>
      <c r="T1262" s="58">
        <v>0.21474201474201471</v>
      </c>
      <c r="U1262" s="57">
        <v>639.20000000000005</v>
      </c>
      <c r="V1262" s="57">
        <v>814</v>
      </c>
      <c r="W1262" s="58">
        <v>0.21474201474201471</v>
      </c>
      <c r="X1262" s="57">
        <v>639.20000000000005</v>
      </c>
      <c r="Y1262" s="57">
        <v>814</v>
      </c>
      <c r="Z1262" s="58">
        <v>0.21474201474201471</v>
      </c>
      <c r="AA1262" s="57">
        <v>639.20000000000005</v>
      </c>
      <c r="AB1262" s="57">
        <v>18467766.400000002</v>
      </c>
      <c r="AC1262" s="53" t="str">
        <f t="shared" si="14815"/>
        <v>Registro Valido</v>
      </c>
      <c r="AD1262" s="57">
        <f t="shared" ref="AD1262" si="15235">IF(OR(ISERROR(VLOOKUP(CONCATENATE("ALI_",$C1262,"_SEG_",$I1262,"_PROV_",$D1262),Catalogo_Precios,AD$8,FALSE)),L1262=0),0,VLOOKUP(CONCATENATE("ALI_",$C1262,"_SEG_",$I1262,"_PROV_",$D1262),Catalogo_Precios,AD$8,FALSE))</f>
        <v>814</v>
      </c>
      <c r="AE1262" s="57">
        <f t="shared" ref="AE1262" si="15236">IF(OR(ISERROR(VLOOKUP(CONCATENATE("ALI_",$C1262,"_SEG_",$I1262,"_PROV_",$D1262),Catalogo_Precios,AE$8,FALSE)),M1262=0),0,VLOOKUP(CONCATENATE("ALI_",$C1262,"_SEG_",$I1262,"_PROV_",$D1262),Catalogo_Precios,AE$8,FALSE))</f>
        <v>814</v>
      </c>
      <c r="AF1262" s="57">
        <f t="shared" ref="AF1262" si="15237">IF(OR(ISERROR(VLOOKUP(CONCATENATE("ALI_",$C1262,"_SEG_",$I1262,"_PROV_",$D1262),Catalogo_Precios,AF$8,FALSE)),N1262=0),0,VLOOKUP(CONCATENATE("ALI_",$C1262,"_SEG_",$I1262,"_PROV_",$D1262),Catalogo_Precios,AF$8,FALSE))</f>
        <v>814</v>
      </c>
      <c r="AG1262" s="57">
        <f t="shared" ref="AG1262" si="15238">IF(OR(ISERROR(VLOOKUP(CONCATENATE("ALI_",$C1262,"_SEG_",$I1262,"_PROV_",$D1262),Catalogo_Precios,AG$8,FALSE)),O1262=0),0,VLOOKUP(CONCATENATE("ALI_",$C1262,"_SEG_",$I1262,"_PROV_",$D1262),Catalogo_Precios,AG$8,FALSE))</f>
        <v>814</v>
      </c>
      <c r="AH1262" s="57">
        <f t="shared" ref="AH1262" si="15239">IF(OR(ISERROR(VLOOKUP(CONCATENATE("ALI_",$C1262,"_SEG_",$I1262,"_PROV_",$D1262),Catalogo_Precios,AH$8,FALSE)),L1262=0),0,VLOOKUP(CONCATENATE("ALI_",$C1262,"_SEG_",$I1262,"_PROV_",$D1262),Catalogo_Precios,AH$8,FALSE))</f>
        <v>799</v>
      </c>
      <c r="AI1262" s="57">
        <f t="shared" ref="AI1262" si="15240">IF(OR(ISERROR(VLOOKUP(CONCATENATE("ALI_",$C1262,"_SEG_",$I1262,"_PROV_",$D1262),Catalogo_Precios,AI$8,FALSE)),M1262=0),0,VLOOKUP(CONCATENATE("ALI_",$C1262,"_SEG_",$I1262,"_PROV_",$D1262),Catalogo_Precios,AI$8,FALSE))</f>
        <v>799</v>
      </c>
      <c r="AJ1262" s="57">
        <f t="shared" ref="AJ1262" si="15241">IF(OR(ISERROR(VLOOKUP(CONCATENATE("ALI_",$C1262,"_SEG_",$I1262,"_PROV_",$D1262),Catalogo_Precios,AJ$8,FALSE)),N1262=0),0,VLOOKUP(CONCATENATE("ALI_",$C1262,"_SEG_",$I1262,"_PROV_",$D1262),Catalogo_Precios,AJ$8,FALSE))</f>
        <v>799</v>
      </c>
      <c r="AK1262" s="57">
        <f t="shared" ref="AK1262" si="15242">IF(OR(ISERROR(VLOOKUP(CONCATENATE("ALI_",$C1262,"_SEG_",$I1262,"_PROV_",$D1262),Catalogo_Precios,AK$8,FALSE)),O1262=0),0,VLOOKUP(CONCATENATE("ALI_",$C1262,"_SEG_",$I1262,"_PROV_",$D1262),Catalogo_Precios,AK$8,FALSE))</f>
        <v>799</v>
      </c>
      <c r="AL1262" s="53"/>
      <c r="AM1262" s="59" t="str">
        <f t="shared" si="14824"/>
        <v>ALI_4_SEG_13</v>
      </c>
      <c r="AN1262" s="59" t="str">
        <f t="shared" si="14825"/>
        <v>ALI_4_SEG_13_VAL_18467766.4</v>
      </c>
      <c r="AO1262" s="60">
        <f t="shared" ref="AO1262" si="15243">IF(OR(AB1262="",AB1262=0),0,COUNTIF(Codificacion,AM1262))</f>
        <v>2</v>
      </c>
      <c r="AP1262" s="61">
        <f t="array" ref="AP1262">MIN(IF(Codificacion=AM1262,Total_Cotizacion,""))</f>
        <v>18467766.400000002</v>
      </c>
      <c r="AQ1262" s="62" t="b">
        <f t="shared" si="14827"/>
        <v>1</v>
      </c>
      <c r="AR1262" s="51" t="str">
        <f t="shared" ref="AR1262" si="15244">IF(COUNTIF(Codificacion2,CONCATENATE(AM1262,"_VAL_",AB1262))&gt;1,"Empate","")</f>
        <v>Empate</v>
      </c>
      <c r="AS1262" s="63" t="str">
        <f t="shared" si="15088"/>
        <v/>
      </c>
      <c r="AT1262" s="59" t="str">
        <f t="shared" si="14829"/>
        <v>ALI_4_SEG_13_</v>
      </c>
      <c r="AU1262" s="63">
        <f t="shared" ref="AU1262" si="15245">IF(AND(COUNTIF(Codificacion3,AT1262)&lt;AO1262),1,COUNTIF(Codificacion3,AT1262))</f>
        <v>1</v>
      </c>
      <c r="AV1262" s="62" t="str">
        <f t="shared" si="14831"/>
        <v>No Seleccionada</v>
      </c>
      <c r="AW1262" s="53"/>
      <c r="AX1262" s="51" t="str">
        <f t="shared" si="14832"/>
        <v>ALI_4_SEG_13VERDADERO</v>
      </c>
      <c r="AY1262" s="51">
        <f t="shared" si="14813"/>
        <v>2</v>
      </c>
      <c r="AZ1262" s="64" t="b">
        <f t="shared" si="14833"/>
        <v>1</v>
      </c>
    </row>
    <row r="1263" spans="1:52" x14ac:dyDescent="0.2">
      <c r="A1263" s="50" t="b">
        <f t="shared" si="14776"/>
        <v>0</v>
      </c>
      <c r="B1263" s="51" t="s">
        <v>136</v>
      </c>
      <c r="C1263" s="52">
        <v>4</v>
      </c>
      <c r="D1263" s="52">
        <f t="shared" ref="D1263" si="15246">IF(ISERROR(VLOOKUP(E1263,Proveedores,2,FALSE)),"",VLOOKUP(E1263,Proveedores,2,FALSE))</f>
        <v>2088</v>
      </c>
      <c r="E1263" s="53" t="s">
        <v>137</v>
      </c>
      <c r="F1263" s="54">
        <v>615</v>
      </c>
      <c r="G1263" s="53" t="s">
        <v>56</v>
      </c>
      <c r="H1263" s="53" t="s">
        <v>138</v>
      </c>
      <c r="I1263" s="52">
        <v>14</v>
      </c>
      <c r="J1263" s="53" t="s">
        <v>58</v>
      </c>
      <c r="K1263" s="55">
        <v>44835</v>
      </c>
      <c r="L1263" s="56">
        <v>8824</v>
      </c>
      <c r="M1263" s="56">
        <v>8824</v>
      </c>
      <c r="N1263" s="56">
        <v>10458</v>
      </c>
      <c r="O1263" s="56">
        <v>523</v>
      </c>
      <c r="P1263" s="57">
        <v>814</v>
      </c>
      <c r="Q1263" s="58">
        <v>0.21474201474201471</v>
      </c>
      <c r="R1263" s="57">
        <v>639.20000000000005</v>
      </c>
      <c r="S1263" s="57">
        <v>814</v>
      </c>
      <c r="T1263" s="58">
        <v>0.21474201474201471</v>
      </c>
      <c r="U1263" s="57">
        <v>639.20000000000005</v>
      </c>
      <c r="V1263" s="57">
        <v>814</v>
      </c>
      <c r="W1263" s="58">
        <v>0.21474201474201471</v>
      </c>
      <c r="X1263" s="57">
        <v>639.20000000000005</v>
      </c>
      <c r="Y1263" s="57">
        <v>814</v>
      </c>
      <c r="Z1263" s="58">
        <v>0.21474201474201471</v>
      </c>
      <c r="AA1263" s="57">
        <v>639.20000000000005</v>
      </c>
      <c r="AB1263" s="57">
        <v>18299656.800000004</v>
      </c>
      <c r="AC1263" s="53" t="str">
        <f t="shared" si="14815"/>
        <v>Registro Valido</v>
      </c>
      <c r="AD1263" s="57">
        <f t="shared" ref="AD1263" si="15247">IF(OR(ISERROR(VLOOKUP(CONCATENATE("ALI_",$C1263,"_SEG_",$I1263,"_PROV_",$D1263),Catalogo_Precios,AD$8,FALSE)),L1263=0),0,VLOOKUP(CONCATENATE("ALI_",$C1263,"_SEG_",$I1263,"_PROV_",$D1263),Catalogo_Precios,AD$8,FALSE))</f>
        <v>814</v>
      </c>
      <c r="AE1263" s="57">
        <f t="shared" ref="AE1263" si="15248">IF(OR(ISERROR(VLOOKUP(CONCATENATE("ALI_",$C1263,"_SEG_",$I1263,"_PROV_",$D1263),Catalogo_Precios,AE$8,FALSE)),M1263=0),0,VLOOKUP(CONCATENATE("ALI_",$C1263,"_SEG_",$I1263,"_PROV_",$D1263),Catalogo_Precios,AE$8,FALSE))</f>
        <v>814</v>
      </c>
      <c r="AF1263" s="57">
        <f t="shared" ref="AF1263" si="15249">IF(OR(ISERROR(VLOOKUP(CONCATENATE("ALI_",$C1263,"_SEG_",$I1263,"_PROV_",$D1263),Catalogo_Precios,AF$8,FALSE)),N1263=0),0,VLOOKUP(CONCATENATE("ALI_",$C1263,"_SEG_",$I1263,"_PROV_",$D1263),Catalogo_Precios,AF$8,FALSE))</f>
        <v>814</v>
      </c>
      <c r="AG1263" s="57">
        <f t="shared" ref="AG1263" si="15250">IF(OR(ISERROR(VLOOKUP(CONCATENATE("ALI_",$C1263,"_SEG_",$I1263,"_PROV_",$D1263),Catalogo_Precios,AG$8,FALSE)),O1263=0),0,VLOOKUP(CONCATENATE("ALI_",$C1263,"_SEG_",$I1263,"_PROV_",$D1263),Catalogo_Precios,AG$8,FALSE))</f>
        <v>814</v>
      </c>
      <c r="AH1263" s="57">
        <f t="shared" ref="AH1263" si="15251">IF(OR(ISERROR(VLOOKUP(CONCATENATE("ALI_",$C1263,"_SEG_",$I1263,"_PROV_",$D1263),Catalogo_Precios,AH$8,FALSE)),L1263=0),0,VLOOKUP(CONCATENATE("ALI_",$C1263,"_SEG_",$I1263,"_PROV_",$D1263),Catalogo_Precios,AH$8,FALSE))</f>
        <v>799</v>
      </c>
      <c r="AI1263" s="57">
        <f t="shared" ref="AI1263" si="15252">IF(OR(ISERROR(VLOOKUP(CONCATENATE("ALI_",$C1263,"_SEG_",$I1263,"_PROV_",$D1263),Catalogo_Precios,AI$8,FALSE)),M1263=0),0,VLOOKUP(CONCATENATE("ALI_",$C1263,"_SEG_",$I1263,"_PROV_",$D1263),Catalogo_Precios,AI$8,FALSE))</f>
        <v>799</v>
      </c>
      <c r="AJ1263" s="57">
        <f t="shared" ref="AJ1263" si="15253">IF(OR(ISERROR(VLOOKUP(CONCATENATE("ALI_",$C1263,"_SEG_",$I1263,"_PROV_",$D1263),Catalogo_Precios,AJ$8,FALSE)),N1263=0),0,VLOOKUP(CONCATENATE("ALI_",$C1263,"_SEG_",$I1263,"_PROV_",$D1263),Catalogo_Precios,AJ$8,FALSE))</f>
        <v>799</v>
      </c>
      <c r="AK1263" s="57">
        <f t="shared" ref="AK1263" si="15254">IF(OR(ISERROR(VLOOKUP(CONCATENATE("ALI_",$C1263,"_SEG_",$I1263,"_PROV_",$D1263),Catalogo_Precios,AK$8,FALSE)),O1263=0),0,VLOOKUP(CONCATENATE("ALI_",$C1263,"_SEG_",$I1263,"_PROV_",$D1263),Catalogo_Precios,AK$8,FALSE))</f>
        <v>799</v>
      </c>
      <c r="AL1263" s="53"/>
      <c r="AM1263" s="59" t="str">
        <f t="shared" si="14824"/>
        <v>ALI_4_SEG_14</v>
      </c>
      <c r="AN1263" s="59" t="str">
        <f t="shared" si="14825"/>
        <v>ALI_4_SEG_14_VAL_18299656.8</v>
      </c>
      <c r="AO1263" s="60">
        <f t="shared" ref="AO1263" si="15255">IF(OR(AB1263="",AB1263=0),0,COUNTIF(Codificacion,AM1263))</f>
        <v>2</v>
      </c>
      <c r="AP1263" s="61">
        <f t="array" ref="AP1263">MIN(IF(Codificacion=AM1263,Total_Cotizacion,""))</f>
        <v>18299656.800000004</v>
      </c>
      <c r="AQ1263" s="62" t="b">
        <f t="shared" si="14827"/>
        <v>1</v>
      </c>
      <c r="AR1263" s="51" t="str">
        <f t="shared" ref="AR1263" si="15256">IF(COUNTIF(Codificacion2,CONCATENATE(AM1263,"_VAL_",AB1263))&gt;1,"Empate","")</f>
        <v>Empate</v>
      </c>
      <c r="AS1263" s="63" t="str">
        <f t="shared" si="15088"/>
        <v/>
      </c>
      <c r="AT1263" s="59" t="str">
        <f t="shared" si="14829"/>
        <v>ALI_4_SEG_14_</v>
      </c>
      <c r="AU1263" s="63">
        <f t="shared" ref="AU1263" si="15257">IF(AND(COUNTIF(Codificacion3,AT1263)&lt;AO1263),1,COUNTIF(Codificacion3,AT1263))</f>
        <v>1</v>
      </c>
      <c r="AV1263" s="62" t="str">
        <f t="shared" si="14831"/>
        <v>No Seleccionada</v>
      </c>
      <c r="AW1263" s="53"/>
      <c r="AX1263" s="51" t="str">
        <f t="shared" si="14832"/>
        <v>ALI_4_SEG_14VERDADERO</v>
      </c>
      <c r="AY1263" s="51">
        <f t="shared" si="14813"/>
        <v>2</v>
      </c>
      <c r="AZ1263" s="64" t="b">
        <f t="shared" si="14833"/>
        <v>1</v>
      </c>
    </row>
    <row r="1264" spans="1:52" x14ac:dyDescent="0.2">
      <c r="A1264" s="50" t="b">
        <f t="shared" si="14776"/>
        <v>0</v>
      </c>
      <c r="B1264" s="51" t="s">
        <v>136</v>
      </c>
      <c r="C1264" s="52">
        <v>4</v>
      </c>
      <c r="D1264" s="52">
        <f t="shared" ref="D1264" si="15258">IF(ISERROR(VLOOKUP(E1264,Proveedores,2,FALSE)),"",VLOOKUP(E1264,Proveedores,2,FALSE))</f>
        <v>2088</v>
      </c>
      <c r="E1264" s="53" t="s">
        <v>137</v>
      </c>
      <c r="F1264" s="54">
        <v>616</v>
      </c>
      <c r="G1264" s="53" t="s">
        <v>56</v>
      </c>
      <c r="H1264" s="53" t="s">
        <v>138</v>
      </c>
      <c r="I1264" s="52">
        <v>15</v>
      </c>
      <c r="J1264" s="53" t="s">
        <v>58</v>
      </c>
      <c r="K1264" s="55">
        <v>44835</v>
      </c>
      <c r="L1264" s="56">
        <v>8339</v>
      </c>
      <c r="M1264" s="56">
        <v>8340</v>
      </c>
      <c r="N1264" s="56">
        <v>9883</v>
      </c>
      <c r="O1264" s="56">
        <v>495</v>
      </c>
      <c r="P1264" s="57">
        <v>814</v>
      </c>
      <c r="Q1264" s="58">
        <v>0.21474201474201471</v>
      </c>
      <c r="R1264" s="57">
        <v>639.20000000000005</v>
      </c>
      <c r="S1264" s="57">
        <v>814</v>
      </c>
      <c r="T1264" s="58">
        <v>0.21474201474201471</v>
      </c>
      <c r="U1264" s="57">
        <v>639.20000000000005</v>
      </c>
      <c r="V1264" s="57">
        <v>814</v>
      </c>
      <c r="W1264" s="58">
        <v>0.21474201474201471</v>
      </c>
      <c r="X1264" s="57">
        <v>639.20000000000005</v>
      </c>
      <c r="Y1264" s="57">
        <v>814</v>
      </c>
      <c r="Z1264" s="58">
        <v>0.21474201474201471</v>
      </c>
      <c r="AA1264" s="57">
        <v>639.20000000000005</v>
      </c>
      <c r="AB1264" s="57">
        <v>17294834.400000002</v>
      </c>
      <c r="AC1264" s="53" t="str">
        <f t="shared" si="14815"/>
        <v>Registro Valido</v>
      </c>
      <c r="AD1264" s="57">
        <f t="shared" ref="AD1264" si="15259">IF(OR(ISERROR(VLOOKUP(CONCATENATE("ALI_",$C1264,"_SEG_",$I1264,"_PROV_",$D1264),Catalogo_Precios,AD$8,FALSE)),L1264=0),0,VLOOKUP(CONCATENATE("ALI_",$C1264,"_SEG_",$I1264,"_PROV_",$D1264),Catalogo_Precios,AD$8,FALSE))</f>
        <v>814</v>
      </c>
      <c r="AE1264" s="57">
        <f t="shared" ref="AE1264" si="15260">IF(OR(ISERROR(VLOOKUP(CONCATENATE("ALI_",$C1264,"_SEG_",$I1264,"_PROV_",$D1264),Catalogo_Precios,AE$8,FALSE)),M1264=0),0,VLOOKUP(CONCATENATE("ALI_",$C1264,"_SEG_",$I1264,"_PROV_",$D1264),Catalogo_Precios,AE$8,FALSE))</f>
        <v>814</v>
      </c>
      <c r="AF1264" s="57">
        <f t="shared" ref="AF1264" si="15261">IF(OR(ISERROR(VLOOKUP(CONCATENATE("ALI_",$C1264,"_SEG_",$I1264,"_PROV_",$D1264),Catalogo_Precios,AF$8,FALSE)),N1264=0),0,VLOOKUP(CONCATENATE("ALI_",$C1264,"_SEG_",$I1264,"_PROV_",$D1264),Catalogo_Precios,AF$8,FALSE))</f>
        <v>814</v>
      </c>
      <c r="AG1264" s="57">
        <f t="shared" ref="AG1264" si="15262">IF(OR(ISERROR(VLOOKUP(CONCATENATE("ALI_",$C1264,"_SEG_",$I1264,"_PROV_",$D1264),Catalogo_Precios,AG$8,FALSE)),O1264=0),0,VLOOKUP(CONCATENATE("ALI_",$C1264,"_SEG_",$I1264,"_PROV_",$D1264),Catalogo_Precios,AG$8,FALSE))</f>
        <v>814</v>
      </c>
      <c r="AH1264" s="57">
        <f t="shared" ref="AH1264" si="15263">IF(OR(ISERROR(VLOOKUP(CONCATENATE("ALI_",$C1264,"_SEG_",$I1264,"_PROV_",$D1264),Catalogo_Precios,AH$8,FALSE)),L1264=0),0,VLOOKUP(CONCATENATE("ALI_",$C1264,"_SEG_",$I1264,"_PROV_",$D1264),Catalogo_Precios,AH$8,FALSE))</f>
        <v>799</v>
      </c>
      <c r="AI1264" s="57">
        <f t="shared" ref="AI1264" si="15264">IF(OR(ISERROR(VLOOKUP(CONCATENATE("ALI_",$C1264,"_SEG_",$I1264,"_PROV_",$D1264),Catalogo_Precios,AI$8,FALSE)),M1264=0),0,VLOOKUP(CONCATENATE("ALI_",$C1264,"_SEG_",$I1264,"_PROV_",$D1264),Catalogo_Precios,AI$8,FALSE))</f>
        <v>799</v>
      </c>
      <c r="AJ1264" s="57">
        <f t="shared" ref="AJ1264" si="15265">IF(OR(ISERROR(VLOOKUP(CONCATENATE("ALI_",$C1264,"_SEG_",$I1264,"_PROV_",$D1264),Catalogo_Precios,AJ$8,FALSE)),N1264=0),0,VLOOKUP(CONCATENATE("ALI_",$C1264,"_SEG_",$I1264,"_PROV_",$D1264),Catalogo_Precios,AJ$8,FALSE))</f>
        <v>799</v>
      </c>
      <c r="AK1264" s="57">
        <f t="shared" ref="AK1264" si="15266">IF(OR(ISERROR(VLOOKUP(CONCATENATE("ALI_",$C1264,"_SEG_",$I1264,"_PROV_",$D1264),Catalogo_Precios,AK$8,FALSE)),O1264=0),0,VLOOKUP(CONCATENATE("ALI_",$C1264,"_SEG_",$I1264,"_PROV_",$D1264),Catalogo_Precios,AK$8,FALSE))</f>
        <v>799</v>
      </c>
      <c r="AL1264" s="53"/>
      <c r="AM1264" s="59" t="str">
        <f t="shared" si="14824"/>
        <v>ALI_4_SEG_15</v>
      </c>
      <c r="AN1264" s="59" t="str">
        <f t="shared" si="14825"/>
        <v>ALI_4_SEG_15_VAL_17294834.4</v>
      </c>
      <c r="AO1264" s="60">
        <f t="shared" ref="AO1264" si="15267">IF(OR(AB1264="",AB1264=0),0,COUNTIF(Codificacion,AM1264))</f>
        <v>2</v>
      </c>
      <c r="AP1264" s="61">
        <f t="array" ref="AP1264">MIN(IF(Codificacion=AM1264,Total_Cotizacion,""))</f>
        <v>17294834.400000002</v>
      </c>
      <c r="AQ1264" s="62" t="b">
        <f t="shared" si="14827"/>
        <v>1</v>
      </c>
      <c r="AR1264" s="51" t="str">
        <f t="shared" ref="AR1264" si="15268">IF(COUNTIF(Codificacion2,CONCATENATE(AM1264,"_VAL_",AB1264))&gt;1,"Empate","")</f>
        <v>Empate</v>
      </c>
      <c r="AS1264" s="63" t="str">
        <f t="shared" si="15088"/>
        <v/>
      </c>
      <c r="AT1264" s="59" t="str">
        <f t="shared" si="14829"/>
        <v>ALI_4_SEG_15_</v>
      </c>
      <c r="AU1264" s="63">
        <f t="shared" ref="AU1264" si="15269">IF(AND(COUNTIF(Codificacion3,AT1264)&lt;AO1264),1,COUNTIF(Codificacion3,AT1264))</f>
        <v>1</v>
      </c>
      <c r="AV1264" s="62" t="str">
        <f t="shared" si="14831"/>
        <v>No Seleccionada</v>
      </c>
      <c r="AW1264" s="53"/>
      <c r="AX1264" s="51" t="str">
        <f t="shared" si="14832"/>
        <v>ALI_4_SEG_15VERDADERO</v>
      </c>
      <c r="AY1264" s="51">
        <f t="shared" si="14813"/>
        <v>2</v>
      </c>
      <c r="AZ1264" s="64" t="b">
        <f t="shared" si="14833"/>
        <v>1</v>
      </c>
    </row>
    <row r="1265" spans="1:52" x14ac:dyDescent="0.2">
      <c r="A1265" s="50" t="str">
        <f t="shared" si="14776"/>
        <v>ALI_47_SEG_1</v>
      </c>
      <c r="B1265" s="51" t="s">
        <v>136</v>
      </c>
      <c r="C1265" s="52">
        <v>47</v>
      </c>
      <c r="D1265" s="52">
        <f t="shared" ref="D1265" si="15270">IF(ISERROR(VLOOKUP(E1265,Proveedores,2,FALSE)),"",VLOOKUP(E1265,Proveedores,2,FALSE))</f>
        <v>2088</v>
      </c>
      <c r="E1265" s="53" t="s">
        <v>137</v>
      </c>
      <c r="F1265" s="54">
        <v>647</v>
      </c>
      <c r="G1265" s="53" t="s">
        <v>56</v>
      </c>
      <c r="H1265" s="53" t="s">
        <v>98</v>
      </c>
      <c r="I1265" s="52">
        <v>1</v>
      </c>
      <c r="J1265" s="53" t="s">
        <v>58</v>
      </c>
      <c r="K1265" s="55">
        <v>44835</v>
      </c>
      <c r="L1265" s="56">
        <v>5115</v>
      </c>
      <c r="M1265" s="56">
        <v>5755</v>
      </c>
      <c r="N1265" s="56">
        <v>3197</v>
      </c>
      <c r="O1265" s="56">
        <v>639</v>
      </c>
      <c r="P1265" s="57">
        <v>603</v>
      </c>
      <c r="Q1265" s="58">
        <v>0.21857379767827534</v>
      </c>
      <c r="R1265" s="57">
        <v>471.2</v>
      </c>
      <c r="S1265" s="57">
        <v>603</v>
      </c>
      <c r="T1265" s="58">
        <v>0.21857379767827534</v>
      </c>
      <c r="U1265" s="57">
        <v>471.2</v>
      </c>
      <c r="V1265" s="57">
        <v>1101</v>
      </c>
      <c r="W1265" s="58">
        <v>0.21671207992733876</v>
      </c>
      <c r="X1265" s="57">
        <v>862.4</v>
      </c>
      <c r="Y1265" s="57">
        <v>1101</v>
      </c>
      <c r="Z1265" s="58">
        <v>0.21671207992733876</v>
      </c>
      <c r="AA1265" s="57">
        <v>862.4</v>
      </c>
      <c r="AB1265" s="57">
        <v>8430110.4000000004</v>
      </c>
      <c r="AC1265" s="53" t="str">
        <f t="shared" si="14815"/>
        <v>Registro Valido</v>
      </c>
      <c r="AD1265" s="57">
        <f t="shared" ref="AD1265" si="15271">IF(OR(ISERROR(VLOOKUP(CONCATENATE("ALI_",$C1265,"_SEG_",$I1265,"_PROV_",$D1265),Catalogo_Precios,AD$8,FALSE)),L1265=0),0,VLOOKUP(CONCATENATE("ALI_",$C1265,"_SEG_",$I1265,"_PROV_",$D1265),Catalogo_Precios,AD$8,FALSE))</f>
        <v>603</v>
      </c>
      <c r="AE1265" s="57">
        <f t="shared" ref="AE1265" si="15272">IF(OR(ISERROR(VLOOKUP(CONCATENATE("ALI_",$C1265,"_SEG_",$I1265,"_PROV_",$D1265),Catalogo_Precios,AE$8,FALSE)),M1265=0),0,VLOOKUP(CONCATENATE("ALI_",$C1265,"_SEG_",$I1265,"_PROV_",$D1265),Catalogo_Precios,AE$8,FALSE))</f>
        <v>603</v>
      </c>
      <c r="AF1265" s="57">
        <f t="shared" ref="AF1265" si="15273">IF(OR(ISERROR(VLOOKUP(CONCATENATE("ALI_",$C1265,"_SEG_",$I1265,"_PROV_",$D1265),Catalogo_Precios,AF$8,FALSE)),N1265=0),0,VLOOKUP(CONCATENATE("ALI_",$C1265,"_SEG_",$I1265,"_PROV_",$D1265),Catalogo_Precios,AF$8,FALSE))</f>
        <v>1101</v>
      </c>
      <c r="AG1265" s="57">
        <f t="shared" ref="AG1265" si="15274">IF(OR(ISERROR(VLOOKUP(CONCATENATE("ALI_",$C1265,"_SEG_",$I1265,"_PROV_",$D1265),Catalogo_Precios,AG$8,FALSE)),O1265=0),0,VLOOKUP(CONCATENATE("ALI_",$C1265,"_SEG_",$I1265,"_PROV_",$D1265),Catalogo_Precios,AG$8,FALSE))</f>
        <v>1101</v>
      </c>
      <c r="AH1265" s="57">
        <f t="shared" ref="AH1265" si="15275">IF(OR(ISERROR(VLOOKUP(CONCATENATE("ALI_",$C1265,"_SEG_",$I1265,"_PROV_",$D1265),Catalogo_Precios,AH$8,FALSE)),L1265=0),0,VLOOKUP(CONCATENATE("ALI_",$C1265,"_SEG_",$I1265,"_PROV_",$D1265),Catalogo_Precios,AH$8,FALSE))</f>
        <v>589</v>
      </c>
      <c r="AI1265" s="57">
        <f t="shared" ref="AI1265" si="15276">IF(OR(ISERROR(VLOOKUP(CONCATENATE("ALI_",$C1265,"_SEG_",$I1265,"_PROV_",$D1265),Catalogo_Precios,AI$8,FALSE)),M1265=0),0,VLOOKUP(CONCATENATE("ALI_",$C1265,"_SEG_",$I1265,"_PROV_",$D1265),Catalogo_Precios,AI$8,FALSE))</f>
        <v>589</v>
      </c>
      <c r="AJ1265" s="57">
        <f t="shared" ref="AJ1265" si="15277">IF(OR(ISERROR(VLOOKUP(CONCATENATE("ALI_",$C1265,"_SEG_",$I1265,"_PROV_",$D1265),Catalogo_Precios,AJ$8,FALSE)),N1265=0),0,VLOOKUP(CONCATENATE("ALI_",$C1265,"_SEG_",$I1265,"_PROV_",$D1265),Catalogo_Precios,AJ$8,FALSE))</f>
        <v>1078</v>
      </c>
      <c r="AK1265" s="57">
        <f t="shared" ref="AK1265" si="15278">IF(OR(ISERROR(VLOOKUP(CONCATENATE("ALI_",$C1265,"_SEG_",$I1265,"_PROV_",$D1265),Catalogo_Precios,AK$8,FALSE)),O1265=0),0,VLOOKUP(CONCATENATE("ALI_",$C1265,"_SEG_",$I1265,"_PROV_",$D1265),Catalogo_Precios,AK$8,FALSE))</f>
        <v>1078</v>
      </c>
      <c r="AL1265" s="53"/>
      <c r="AM1265" s="59" t="str">
        <f t="shared" si="14824"/>
        <v>ALI_47_SEG_1</v>
      </c>
      <c r="AN1265" s="59" t="str">
        <f t="shared" si="14825"/>
        <v>ALI_47_SEG_1_VAL_8430110.4</v>
      </c>
      <c r="AO1265" s="60">
        <f t="shared" ref="AO1265" si="15279">IF(OR(AB1265="",AB1265=0),0,COUNTIF(Codificacion,AM1265))</f>
        <v>4</v>
      </c>
      <c r="AP1265" s="61">
        <f t="array" ref="AP1265">MIN(IF(Codificacion=AM1265,Total_Cotizacion,""))</f>
        <v>8430110.4000000004</v>
      </c>
      <c r="AQ1265" s="62" t="b">
        <f t="shared" si="14827"/>
        <v>1</v>
      </c>
      <c r="AR1265" s="51" t="str">
        <f t="shared" ref="AR1265" si="15280">IF(COUNTIF(Codificacion2,CONCATENATE(AM1265,"_VAL_",AB1265))&gt;1,"Empate","")</f>
        <v>Empate</v>
      </c>
      <c r="AS1265" s="63" t="s">
        <v>78</v>
      </c>
      <c r="AT1265" s="59" t="str">
        <f t="shared" si="14829"/>
        <v>ALI_47_SEG_1_x</v>
      </c>
      <c r="AU1265" s="63">
        <f t="shared" ref="AU1265" si="15281">IF(AND(COUNTIF(Codificacion3,AT1265)&lt;AO1265),1,COUNTIF(Codificacion3,AT1265))</f>
        <v>1</v>
      </c>
      <c r="AV1265" s="62" t="str">
        <f t="shared" si="14831"/>
        <v>Cotizacion Seleccionada</v>
      </c>
      <c r="AW1265" s="53"/>
      <c r="AX1265" s="51" t="str">
        <f t="shared" si="14832"/>
        <v>ALI_47_SEG_1VERDADERO</v>
      </c>
      <c r="AY1265" s="51">
        <f t="shared" si="14813"/>
        <v>2</v>
      </c>
      <c r="AZ1265" s="64" t="b">
        <f t="shared" si="14833"/>
        <v>0</v>
      </c>
    </row>
    <row r="1266" spans="1:52" x14ac:dyDescent="0.2">
      <c r="A1266" s="50" t="str">
        <f t="shared" si="14776"/>
        <v>ALI_47_SEG_2</v>
      </c>
      <c r="B1266" s="51" t="s">
        <v>136</v>
      </c>
      <c r="C1266" s="52">
        <v>47</v>
      </c>
      <c r="D1266" s="52">
        <f t="shared" ref="D1266" si="15282">IF(ISERROR(VLOOKUP(E1266,Proveedores,2,FALSE)),"",VLOOKUP(E1266,Proveedores,2,FALSE))</f>
        <v>2088</v>
      </c>
      <c r="E1266" s="53" t="s">
        <v>137</v>
      </c>
      <c r="F1266" s="54">
        <v>648</v>
      </c>
      <c r="G1266" s="53" t="s">
        <v>56</v>
      </c>
      <c r="H1266" s="53" t="s">
        <v>98</v>
      </c>
      <c r="I1266" s="52">
        <v>2</v>
      </c>
      <c r="J1266" s="53" t="s">
        <v>58</v>
      </c>
      <c r="K1266" s="55">
        <v>44835</v>
      </c>
      <c r="L1266" s="56">
        <v>5230</v>
      </c>
      <c r="M1266" s="56">
        <v>5884</v>
      </c>
      <c r="N1266" s="56">
        <v>3269</v>
      </c>
      <c r="O1266" s="56">
        <v>654</v>
      </c>
      <c r="P1266" s="57">
        <v>603</v>
      </c>
      <c r="Q1266" s="58">
        <v>0.21857379767827534</v>
      </c>
      <c r="R1266" s="57">
        <v>471.2</v>
      </c>
      <c r="S1266" s="57">
        <v>603</v>
      </c>
      <c r="T1266" s="58">
        <v>0.21857379767827534</v>
      </c>
      <c r="U1266" s="57">
        <v>471.2</v>
      </c>
      <c r="V1266" s="57">
        <v>1101</v>
      </c>
      <c r="W1266" s="58">
        <v>0.21671207992733876</v>
      </c>
      <c r="X1266" s="57">
        <v>862.4</v>
      </c>
      <c r="Y1266" s="57">
        <v>1101</v>
      </c>
      <c r="Z1266" s="58">
        <v>0.21671207992733876</v>
      </c>
      <c r="AA1266" s="57">
        <v>862.4</v>
      </c>
      <c r="AB1266" s="57">
        <v>8620112</v>
      </c>
      <c r="AC1266" s="53" t="str">
        <f t="shared" si="14815"/>
        <v>Registro Valido</v>
      </c>
      <c r="AD1266" s="57">
        <f t="shared" ref="AD1266" si="15283">IF(OR(ISERROR(VLOOKUP(CONCATENATE("ALI_",$C1266,"_SEG_",$I1266,"_PROV_",$D1266),Catalogo_Precios,AD$8,FALSE)),L1266=0),0,VLOOKUP(CONCATENATE("ALI_",$C1266,"_SEG_",$I1266,"_PROV_",$D1266),Catalogo_Precios,AD$8,FALSE))</f>
        <v>603</v>
      </c>
      <c r="AE1266" s="57">
        <f t="shared" ref="AE1266" si="15284">IF(OR(ISERROR(VLOOKUP(CONCATENATE("ALI_",$C1266,"_SEG_",$I1266,"_PROV_",$D1266),Catalogo_Precios,AE$8,FALSE)),M1266=0),0,VLOOKUP(CONCATENATE("ALI_",$C1266,"_SEG_",$I1266,"_PROV_",$D1266),Catalogo_Precios,AE$8,FALSE))</f>
        <v>603</v>
      </c>
      <c r="AF1266" s="57">
        <f t="shared" ref="AF1266" si="15285">IF(OR(ISERROR(VLOOKUP(CONCATENATE("ALI_",$C1266,"_SEG_",$I1266,"_PROV_",$D1266),Catalogo_Precios,AF$8,FALSE)),N1266=0),0,VLOOKUP(CONCATENATE("ALI_",$C1266,"_SEG_",$I1266,"_PROV_",$D1266),Catalogo_Precios,AF$8,FALSE))</f>
        <v>1101</v>
      </c>
      <c r="AG1266" s="57">
        <f t="shared" ref="AG1266" si="15286">IF(OR(ISERROR(VLOOKUP(CONCATENATE("ALI_",$C1266,"_SEG_",$I1266,"_PROV_",$D1266),Catalogo_Precios,AG$8,FALSE)),O1266=0),0,VLOOKUP(CONCATENATE("ALI_",$C1266,"_SEG_",$I1266,"_PROV_",$D1266),Catalogo_Precios,AG$8,FALSE))</f>
        <v>1101</v>
      </c>
      <c r="AH1266" s="57">
        <f t="shared" ref="AH1266" si="15287">IF(OR(ISERROR(VLOOKUP(CONCATENATE("ALI_",$C1266,"_SEG_",$I1266,"_PROV_",$D1266),Catalogo_Precios,AH$8,FALSE)),L1266=0),0,VLOOKUP(CONCATENATE("ALI_",$C1266,"_SEG_",$I1266,"_PROV_",$D1266),Catalogo_Precios,AH$8,FALSE))</f>
        <v>589</v>
      </c>
      <c r="AI1266" s="57">
        <f t="shared" ref="AI1266" si="15288">IF(OR(ISERROR(VLOOKUP(CONCATENATE("ALI_",$C1266,"_SEG_",$I1266,"_PROV_",$D1266),Catalogo_Precios,AI$8,FALSE)),M1266=0),0,VLOOKUP(CONCATENATE("ALI_",$C1266,"_SEG_",$I1266,"_PROV_",$D1266),Catalogo_Precios,AI$8,FALSE))</f>
        <v>589</v>
      </c>
      <c r="AJ1266" s="57">
        <f t="shared" ref="AJ1266" si="15289">IF(OR(ISERROR(VLOOKUP(CONCATENATE("ALI_",$C1266,"_SEG_",$I1266,"_PROV_",$D1266),Catalogo_Precios,AJ$8,FALSE)),N1266=0),0,VLOOKUP(CONCATENATE("ALI_",$C1266,"_SEG_",$I1266,"_PROV_",$D1266),Catalogo_Precios,AJ$8,FALSE))</f>
        <v>1078</v>
      </c>
      <c r="AK1266" s="57">
        <f t="shared" ref="AK1266" si="15290">IF(OR(ISERROR(VLOOKUP(CONCATENATE("ALI_",$C1266,"_SEG_",$I1266,"_PROV_",$D1266),Catalogo_Precios,AK$8,FALSE)),O1266=0),0,VLOOKUP(CONCATENATE("ALI_",$C1266,"_SEG_",$I1266,"_PROV_",$D1266),Catalogo_Precios,AK$8,FALSE))</f>
        <v>1078</v>
      </c>
      <c r="AL1266" s="53"/>
      <c r="AM1266" s="59" t="str">
        <f t="shared" si="14824"/>
        <v>ALI_47_SEG_2</v>
      </c>
      <c r="AN1266" s="59" t="str">
        <f t="shared" si="14825"/>
        <v>ALI_47_SEG_2_VAL_8620112</v>
      </c>
      <c r="AO1266" s="60">
        <f t="shared" ref="AO1266" si="15291">IF(OR(AB1266="",AB1266=0),0,COUNTIF(Codificacion,AM1266))</f>
        <v>4</v>
      </c>
      <c r="AP1266" s="61">
        <f t="array" ref="AP1266">MIN(IF(Codificacion=AM1266,Total_Cotizacion,""))</f>
        <v>8620112</v>
      </c>
      <c r="AQ1266" s="62" t="b">
        <f t="shared" si="14827"/>
        <v>1</v>
      </c>
      <c r="AR1266" s="51" t="str">
        <f t="shared" ref="AR1266" si="15292">IF(COUNTIF(Codificacion2,CONCATENATE(AM1266,"_VAL_",AB1266))&gt;1,"Empate","")</f>
        <v>Empate</v>
      </c>
      <c r="AS1266" s="63" t="s">
        <v>78</v>
      </c>
      <c r="AT1266" s="59" t="str">
        <f t="shared" si="14829"/>
        <v>ALI_47_SEG_2_x</v>
      </c>
      <c r="AU1266" s="63">
        <f t="shared" ref="AU1266" si="15293">IF(AND(COUNTIF(Codificacion3,AT1266)&lt;AO1266),1,COUNTIF(Codificacion3,AT1266))</f>
        <v>1</v>
      </c>
      <c r="AV1266" s="62" t="str">
        <f t="shared" si="14831"/>
        <v>Cotizacion Seleccionada</v>
      </c>
      <c r="AW1266" s="53"/>
      <c r="AX1266" s="51" t="str">
        <f t="shared" si="14832"/>
        <v>ALI_47_SEG_2VERDADERO</v>
      </c>
      <c r="AY1266" s="51">
        <f t="shared" si="14813"/>
        <v>2</v>
      </c>
      <c r="AZ1266" s="64" t="b">
        <f t="shared" si="14833"/>
        <v>0</v>
      </c>
    </row>
    <row r="1267" spans="1:52" x14ac:dyDescent="0.2">
      <c r="A1267" s="50" t="str">
        <f t="shared" si="14776"/>
        <v>ALI_47_SEG_3</v>
      </c>
      <c r="B1267" s="51" t="s">
        <v>136</v>
      </c>
      <c r="C1267" s="52">
        <v>47</v>
      </c>
      <c r="D1267" s="52">
        <f t="shared" ref="D1267" si="15294">IF(ISERROR(VLOOKUP(E1267,Proveedores,2,FALSE)),"",VLOOKUP(E1267,Proveedores,2,FALSE))</f>
        <v>2088</v>
      </c>
      <c r="E1267" s="53" t="s">
        <v>137</v>
      </c>
      <c r="F1267" s="54">
        <v>649</v>
      </c>
      <c r="G1267" s="53" t="s">
        <v>56</v>
      </c>
      <c r="H1267" s="53" t="s">
        <v>98</v>
      </c>
      <c r="I1267" s="52">
        <v>3</v>
      </c>
      <c r="J1267" s="53" t="s">
        <v>58</v>
      </c>
      <c r="K1267" s="55">
        <v>44835</v>
      </c>
      <c r="L1267" s="56">
        <v>5199</v>
      </c>
      <c r="M1267" s="56">
        <v>5849</v>
      </c>
      <c r="N1267" s="56">
        <v>3250</v>
      </c>
      <c r="O1267" s="56">
        <v>650</v>
      </c>
      <c r="P1267" s="57">
        <v>603</v>
      </c>
      <c r="Q1267" s="58">
        <v>0.21857379767827534</v>
      </c>
      <c r="R1267" s="57">
        <v>471.2</v>
      </c>
      <c r="S1267" s="57">
        <v>603</v>
      </c>
      <c r="T1267" s="58">
        <v>0.21857379767827534</v>
      </c>
      <c r="U1267" s="57">
        <v>471.2</v>
      </c>
      <c r="V1267" s="57">
        <v>1101</v>
      </c>
      <c r="W1267" s="58">
        <v>0.21671207992733876</v>
      </c>
      <c r="X1267" s="57">
        <v>862.4</v>
      </c>
      <c r="Y1267" s="57">
        <v>1101</v>
      </c>
      <c r="Z1267" s="58">
        <v>0.21671207992733876</v>
      </c>
      <c r="AA1267" s="57">
        <v>862.4</v>
      </c>
      <c r="AB1267" s="57">
        <v>8569177.5999999996</v>
      </c>
      <c r="AC1267" s="53" t="str">
        <f t="shared" si="14815"/>
        <v>Registro Valido</v>
      </c>
      <c r="AD1267" s="57">
        <f t="shared" ref="AD1267" si="15295">IF(OR(ISERROR(VLOOKUP(CONCATENATE("ALI_",$C1267,"_SEG_",$I1267,"_PROV_",$D1267),Catalogo_Precios,AD$8,FALSE)),L1267=0),0,VLOOKUP(CONCATENATE("ALI_",$C1267,"_SEG_",$I1267,"_PROV_",$D1267),Catalogo_Precios,AD$8,FALSE))</f>
        <v>603</v>
      </c>
      <c r="AE1267" s="57">
        <f t="shared" ref="AE1267" si="15296">IF(OR(ISERROR(VLOOKUP(CONCATENATE("ALI_",$C1267,"_SEG_",$I1267,"_PROV_",$D1267),Catalogo_Precios,AE$8,FALSE)),M1267=0),0,VLOOKUP(CONCATENATE("ALI_",$C1267,"_SEG_",$I1267,"_PROV_",$D1267),Catalogo_Precios,AE$8,FALSE))</f>
        <v>603</v>
      </c>
      <c r="AF1267" s="57">
        <f t="shared" ref="AF1267" si="15297">IF(OR(ISERROR(VLOOKUP(CONCATENATE("ALI_",$C1267,"_SEG_",$I1267,"_PROV_",$D1267),Catalogo_Precios,AF$8,FALSE)),N1267=0),0,VLOOKUP(CONCATENATE("ALI_",$C1267,"_SEG_",$I1267,"_PROV_",$D1267),Catalogo_Precios,AF$8,FALSE))</f>
        <v>1101</v>
      </c>
      <c r="AG1267" s="57">
        <f t="shared" ref="AG1267" si="15298">IF(OR(ISERROR(VLOOKUP(CONCATENATE("ALI_",$C1267,"_SEG_",$I1267,"_PROV_",$D1267),Catalogo_Precios,AG$8,FALSE)),O1267=0),0,VLOOKUP(CONCATENATE("ALI_",$C1267,"_SEG_",$I1267,"_PROV_",$D1267),Catalogo_Precios,AG$8,FALSE))</f>
        <v>1101</v>
      </c>
      <c r="AH1267" s="57">
        <f t="shared" ref="AH1267" si="15299">IF(OR(ISERROR(VLOOKUP(CONCATENATE("ALI_",$C1267,"_SEG_",$I1267,"_PROV_",$D1267),Catalogo_Precios,AH$8,FALSE)),L1267=0),0,VLOOKUP(CONCATENATE("ALI_",$C1267,"_SEG_",$I1267,"_PROV_",$D1267),Catalogo_Precios,AH$8,FALSE))</f>
        <v>589</v>
      </c>
      <c r="AI1267" s="57">
        <f t="shared" ref="AI1267" si="15300">IF(OR(ISERROR(VLOOKUP(CONCATENATE("ALI_",$C1267,"_SEG_",$I1267,"_PROV_",$D1267),Catalogo_Precios,AI$8,FALSE)),M1267=0),0,VLOOKUP(CONCATENATE("ALI_",$C1267,"_SEG_",$I1267,"_PROV_",$D1267),Catalogo_Precios,AI$8,FALSE))</f>
        <v>589</v>
      </c>
      <c r="AJ1267" s="57">
        <f t="shared" ref="AJ1267" si="15301">IF(OR(ISERROR(VLOOKUP(CONCATENATE("ALI_",$C1267,"_SEG_",$I1267,"_PROV_",$D1267),Catalogo_Precios,AJ$8,FALSE)),N1267=0),0,VLOOKUP(CONCATENATE("ALI_",$C1267,"_SEG_",$I1267,"_PROV_",$D1267),Catalogo_Precios,AJ$8,FALSE))</f>
        <v>1078</v>
      </c>
      <c r="AK1267" s="57">
        <f t="shared" ref="AK1267" si="15302">IF(OR(ISERROR(VLOOKUP(CONCATENATE("ALI_",$C1267,"_SEG_",$I1267,"_PROV_",$D1267),Catalogo_Precios,AK$8,FALSE)),O1267=0),0,VLOOKUP(CONCATENATE("ALI_",$C1267,"_SEG_",$I1267,"_PROV_",$D1267),Catalogo_Precios,AK$8,FALSE))</f>
        <v>1078</v>
      </c>
      <c r="AL1267" s="53"/>
      <c r="AM1267" s="59" t="str">
        <f t="shared" si="14824"/>
        <v>ALI_47_SEG_3</v>
      </c>
      <c r="AN1267" s="59" t="str">
        <f t="shared" si="14825"/>
        <v>ALI_47_SEG_3_VAL_8569177.6</v>
      </c>
      <c r="AO1267" s="60">
        <f t="shared" ref="AO1267" si="15303">IF(OR(AB1267="",AB1267=0),0,COUNTIF(Codificacion,AM1267))</f>
        <v>4</v>
      </c>
      <c r="AP1267" s="61">
        <f t="array" ref="AP1267">MIN(IF(Codificacion=AM1267,Total_Cotizacion,""))</f>
        <v>8569177.5999999996</v>
      </c>
      <c r="AQ1267" s="62" t="b">
        <f t="shared" si="14827"/>
        <v>1</v>
      </c>
      <c r="AR1267" s="51" t="str">
        <f t="shared" ref="AR1267" si="15304">IF(COUNTIF(Codificacion2,CONCATENATE(AM1267,"_VAL_",AB1267))&gt;1,"Empate","")</f>
        <v>Empate</v>
      </c>
      <c r="AS1267" s="63" t="s">
        <v>78</v>
      </c>
      <c r="AT1267" s="59" t="str">
        <f t="shared" si="14829"/>
        <v>ALI_47_SEG_3_x</v>
      </c>
      <c r="AU1267" s="63">
        <f t="shared" ref="AU1267" si="15305">IF(AND(COUNTIF(Codificacion3,AT1267)&lt;AO1267),1,COUNTIF(Codificacion3,AT1267))</f>
        <v>1</v>
      </c>
      <c r="AV1267" s="62" t="str">
        <f t="shared" si="14831"/>
        <v>Cotizacion Seleccionada</v>
      </c>
      <c r="AW1267" s="53"/>
      <c r="AX1267" s="51" t="str">
        <f t="shared" si="14832"/>
        <v>ALI_47_SEG_3VERDADERO</v>
      </c>
      <c r="AY1267" s="51">
        <f t="shared" si="14813"/>
        <v>2</v>
      </c>
      <c r="AZ1267" s="64" t="b">
        <f t="shared" si="14833"/>
        <v>0</v>
      </c>
    </row>
    <row r="1268" spans="1:52" x14ac:dyDescent="0.2">
      <c r="A1268" s="50" t="str">
        <f t="shared" si="14776"/>
        <v>ALI_47_SEG_4</v>
      </c>
      <c r="B1268" s="51" t="s">
        <v>136</v>
      </c>
      <c r="C1268" s="52">
        <v>47</v>
      </c>
      <c r="D1268" s="52">
        <f t="shared" ref="D1268" si="15306">IF(ISERROR(VLOOKUP(E1268,Proveedores,2,FALSE)),"",VLOOKUP(E1268,Proveedores,2,FALSE))</f>
        <v>2088</v>
      </c>
      <c r="E1268" s="53" t="s">
        <v>137</v>
      </c>
      <c r="F1268" s="54">
        <v>650</v>
      </c>
      <c r="G1268" s="53" t="s">
        <v>56</v>
      </c>
      <c r="H1268" s="53" t="s">
        <v>98</v>
      </c>
      <c r="I1268" s="52">
        <v>4</v>
      </c>
      <c r="J1268" s="53" t="s">
        <v>58</v>
      </c>
      <c r="K1268" s="55">
        <v>44835</v>
      </c>
      <c r="L1268" s="56">
        <v>5540</v>
      </c>
      <c r="M1268" s="56">
        <v>6232</v>
      </c>
      <c r="N1268" s="56">
        <v>3463</v>
      </c>
      <c r="O1268" s="56">
        <v>693</v>
      </c>
      <c r="P1268" s="57">
        <v>603</v>
      </c>
      <c r="Q1268" s="58">
        <v>0.21857379767827534</v>
      </c>
      <c r="R1268" s="57">
        <v>471.2</v>
      </c>
      <c r="S1268" s="57">
        <v>603</v>
      </c>
      <c r="T1268" s="58">
        <v>0.21857379767827534</v>
      </c>
      <c r="U1268" s="57">
        <v>471.2</v>
      </c>
      <c r="V1268" s="57">
        <v>1101</v>
      </c>
      <c r="W1268" s="58">
        <v>0.21671207992733876</v>
      </c>
      <c r="X1268" s="57">
        <v>862.4</v>
      </c>
      <c r="Y1268" s="57">
        <v>1101</v>
      </c>
      <c r="Z1268" s="58">
        <v>0.21671207992733876</v>
      </c>
      <c r="AA1268" s="57">
        <v>862.4</v>
      </c>
      <c r="AB1268" s="57">
        <v>9131100.7999999989</v>
      </c>
      <c r="AC1268" s="53" t="str">
        <f t="shared" si="14815"/>
        <v>Registro Valido</v>
      </c>
      <c r="AD1268" s="57">
        <f t="shared" ref="AD1268" si="15307">IF(OR(ISERROR(VLOOKUP(CONCATENATE("ALI_",$C1268,"_SEG_",$I1268,"_PROV_",$D1268),Catalogo_Precios,AD$8,FALSE)),L1268=0),0,VLOOKUP(CONCATENATE("ALI_",$C1268,"_SEG_",$I1268,"_PROV_",$D1268),Catalogo_Precios,AD$8,FALSE))</f>
        <v>603</v>
      </c>
      <c r="AE1268" s="57">
        <f t="shared" ref="AE1268" si="15308">IF(OR(ISERROR(VLOOKUP(CONCATENATE("ALI_",$C1268,"_SEG_",$I1268,"_PROV_",$D1268),Catalogo_Precios,AE$8,FALSE)),M1268=0),0,VLOOKUP(CONCATENATE("ALI_",$C1268,"_SEG_",$I1268,"_PROV_",$D1268),Catalogo_Precios,AE$8,FALSE))</f>
        <v>603</v>
      </c>
      <c r="AF1268" s="57">
        <f t="shared" ref="AF1268" si="15309">IF(OR(ISERROR(VLOOKUP(CONCATENATE("ALI_",$C1268,"_SEG_",$I1268,"_PROV_",$D1268),Catalogo_Precios,AF$8,FALSE)),N1268=0),0,VLOOKUP(CONCATENATE("ALI_",$C1268,"_SEG_",$I1268,"_PROV_",$D1268),Catalogo_Precios,AF$8,FALSE))</f>
        <v>1101</v>
      </c>
      <c r="AG1268" s="57">
        <f t="shared" ref="AG1268" si="15310">IF(OR(ISERROR(VLOOKUP(CONCATENATE("ALI_",$C1268,"_SEG_",$I1268,"_PROV_",$D1268),Catalogo_Precios,AG$8,FALSE)),O1268=0),0,VLOOKUP(CONCATENATE("ALI_",$C1268,"_SEG_",$I1268,"_PROV_",$D1268),Catalogo_Precios,AG$8,FALSE))</f>
        <v>1101</v>
      </c>
      <c r="AH1268" s="57">
        <f t="shared" ref="AH1268" si="15311">IF(OR(ISERROR(VLOOKUP(CONCATENATE("ALI_",$C1268,"_SEG_",$I1268,"_PROV_",$D1268),Catalogo_Precios,AH$8,FALSE)),L1268=0),0,VLOOKUP(CONCATENATE("ALI_",$C1268,"_SEG_",$I1268,"_PROV_",$D1268),Catalogo_Precios,AH$8,FALSE))</f>
        <v>589</v>
      </c>
      <c r="AI1268" s="57">
        <f t="shared" ref="AI1268" si="15312">IF(OR(ISERROR(VLOOKUP(CONCATENATE("ALI_",$C1268,"_SEG_",$I1268,"_PROV_",$D1268),Catalogo_Precios,AI$8,FALSE)),M1268=0),0,VLOOKUP(CONCATENATE("ALI_",$C1268,"_SEG_",$I1268,"_PROV_",$D1268),Catalogo_Precios,AI$8,FALSE))</f>
        <v>589</v>
      </c>
      <c r="AJ1268" s="57">
        <f t="shared" ref="AJ1268" si="15313">IF(OR(ISERROR(VLOOKUP(CONCATENATE("ALI_",$C1268,"_SEG_",$I1268,"_PROV_",$D1268),Catalogo_Precios,AJ$8,FALSE)),N1268=0),0,VLOOKUP(CONCATENATE("ALI_",$C1268,"_SEG_",$I1268,"_PROV_",$D1268),Catalogo_Precios,AJ$8,FALSE))</f>
        <v>1078</v>
      </c>
      <c r="AK1268" s="57">
        <f t="shared" ref="AK1268" si="15314">IF(OR(ISERROR(VLOOKUP(CONCATENATE("ALI_",$C1268,"_SEG_",$I1268,"_PROV_",$D1268),Catalogo_Precios,AK$8,FALSE)),O1268=0),0,VLOOKUP(CONCATENATE("ALI_",$C1268,"_SEG_",$I1268,"_PROV_",$D1268),Catalogo_Precios,AK$8,FALSE))</f>
        <v>1078</v>
      </c>
      <c r="AL1268" s="53"/>
      <c r="AM1268" s="59" t="str">
        <f t="shared" si="14824"/>
        <v>ALI_47_SEG_4</v>
      </c>
      <c r="AN1268" s="59" t="str">
        <f t="shared" si="14825"/>
        <v>ALI_47_SEG_4_VAL_9131100.8</v>
      </c>
      <c r="AO1268" s="60">
        <f t="shared" ref="AO1268" si="15315">IF(OR(AB1268="",AB1268=0),0,COUNTIF(Codificacion,AM1268))</f>
        <v>4</v>
      </c>
      <c r="AP1268" s="61">
        <f t="array" ref="AP1268">MIN(IF(Codificacion=AM1268,Total_Cotizacion,""))</f>
        <v>9131100.7999999989</v>
      </c>
      <c r="AQ1268" s="62" t="b">
        <f t="shared" si="14827"/>
        <v>1</v>
      </c>
      <c r="AR1268" s="51" t="str">
        <f t="shared" ref="AR1268" si="15316">IF(COUNTIF(Codificacion2,CONCATENATE(AM1268,"_VAL_",AB1268))&gt;1,"Empate","")</f>
        <v>Empate</v>
      </c>
      <c r="AS1268" s="63" t="s">
        <v>78</v>
      </c>
      <c r="AT1268" s="59" t="str">
        <f t="shared" si="14829"/>
        <v>ALI_47_SEG_4_x</v>
      </c>
      <c r="AU1268" s="63">
        <f t="shared" ref="AU1268" si="15317">IF(AND(COUNTIF(Codificacion3,AT1268)&lt;AO1268),1,COUNTIF(Codificacion3,AT1268))</f>
        <v>1</v>
      </c>
      <c r="AV1268" s="62" t="str">
        <f t="shared" si="14831"/>
        <v>Cotizacion Seleccionada</v>
      </c>
      <c r="AW1268" s="53"/>
      <c r="AX1268" s="51" t="str">
        <f t="shared" si="14832"/>
        <v>ALI_47_SEG_4VERDADERO</v>
      </c>
      <c r="AY1268" s="51">
        <f t="shared" si="14813"/>
        <v>2</v>
      </c>
      <c r="AZ1268" s="64" t="b">
        <f t="shared" si="14833"/>
        <v>0</v>
      </c>
    </row>
    <row r="1269" spans="1:52" x14ac:dyDescent="0.2">
      <c r="A1269" s="50" t="str">
        <f t="shared" si="14776"/>
        <v>ALI_47_SEG_5</v>
      </c>
      <c r="B1269" s="51" t="s">
        <v>136</v>
      </c>
      <c r="C1269" s="52">
        <v>47</v>
      </c>
      <c r="D1269" s="52">
        <f t="shared" ref="D1269" si="15318">IF(ISERROR(VLOOKUP(E1269,Proveedores,2,FALSE)),"",VLOOKUP(E1269,Proveedores,2,FALSE))</f>
        <v>2088</v>
      </c>
      <c r="E1269" s="53" t="s">
        <v>137</v>
      </c>
      <c r="F1269" s="54">
        <v>651</v>
      </c>
      <c r="G1269" s="53" t="s">
        <v>56</v>
      </c>
      <c r="H1269" s="53" t="s">
        <v>98</v>
      </c>
      <c r="I1269" s="52">
        <v>5</v>
      </c>
      <c r="J1269" s="53" t="s">
        <v>58</v>
      </c>
      <c r="K1269" s="55">
        <v>44835</v>
      </c>
      <c r="L1269" s="56">
        <v>5150</v>
      </c>
      <c r="M1269" s="56">
        <v>5793</v>
      </c>
      <c r="N1269" s="56">
        <v>3219</v>
      </c>
      <c r="O1269" s="56">
        <v>643</v>
      </c>
      <c r="P1269" s="57">
        <v>603</v>
      </c>
      <c r="Q1269" s="58">
        <v>0.21857379767827534</v>
      </c>
      <c r="R1269" s="57">
        <v>471.2</v>
      </c>
      <c r="S1269" s="57">
        <v>603</v>
      </c>
      <c r="T1269" s="58">
        <v>0.21857379767827534</v>
      </c>
      <c r="U1269" s="57">
        <v>471.2</v>
      </c>
      <c r="V1269" s="57">
        <v>1101</v>
      </c>
      <c r="W1269" s="58">
        <v>0.21671207992733876</v>
      </c>
      <c r="X1269" s="57">
        <v>862.4</v>
      </c>
      <c r="Y1269" s="57">
        <v>1101</v>
      </c>
      <c r="Z1269" s="58">
        <v>0.21671207992733876</v>
      </c>
      <c r="AA1269" s="57">
        <v>862.4</v>
      </c>
      <c r="AB1269" s="57">
        <v>8486930.3999999985</v>
      </c>
      <c r="AC1269" s="53" t="str">
        <f t="shared" si="14815"/>
        <v>Registro Valido</v>
      </c>
      <c r="AD1269" s="57">
        <f t="shared" ref="AD1269" si="15319">IF(OR(ISERROR(VLOOKUP(CONCATENATE("ALI_",$C1269,"_SEG_",$I1269,"_PROV_",$D1269),Catalogo_Precios,AD$8,FALSE)),L1269=0),0,VLOOKUP(CONCATENATE("ALI_",$C1269,"_SEG_",$I1269,"_PROV_",$D1269),Catalogo_Precios,AD$8,FALSE))</f>
        <v>603</v>
      </c>
      <c r="AE1269" s="57">
        <f t="shared" ref="AE1269" si="15320">IF(OR(ISERROR(VLOOKUP(CONCATENATE("ALI_",$C1269,"_SEG_",$I1269,"_PROV_",$D1269),Catalogo_Precios,AE$8,FALSE)),M1269=0),0,VLOOKUP(CONCATENATE("ALI_",$C1269,"_SEG_",$I1269,"_PROV_",$D1269),Catalogo_Precios,AE$8,FALSE))</f>
        <v>603</v>
      </c>
      <c r="AF1269" s="57">
        <f t="shared" ref="AF1269" si="15321">IF(OR(ISERROR(VLOOKUP(CONCATENATE("ALI_",$C1269,"_SEG_",$I1269,"_PROV_",$D1269),Catalogo_Precios,AF$8,FALSE)),N1269=0),0,VLOOKUP(CONCATENATE("ALI_",$C1269,"_SEG_",$I1269,"_PROV_",$D1269),Catalogo_Precios,AF$8,FALSE))</f>
        <v>1101</v>
      </c>
      <c r="AG1269" s="57">
        <f t="shared" ref="AG1269" si="15322">IF(OR(ISERROR(VLOOKUP(CONCATENATE("ALI_",$C1269,"_SEG_",$I1269,"_PROV_",$D1269),Catalogo_Precios,AG$8,FALSE)),O1269=0),0,VLOOKUP(CONCATENATE("ALI_",$C1269,"_SEG_",$I1269,"_PROV_",$D1269),Catalogo_Precios,AG$8,FALSE))</f>
        <v>1101</v>
      </c>
      <c r="AH1269" s="57">
        <f t="shared" ref="AH1269" si="15323">IF(OR(ISERROR(VLOOKUP(CONCATENATE("ALI_",$C1269,"_SEG_",$I1269,"_PROV_",$D1269),Catalogo_Precios,AH$8,FALSE)),L1269=0),0,VLOOKUP(CONCATENATE("ALI_",$C1269,"_SEG_",$I1269,"_PROV_",$D1269),Catalogo_Precios,AH$8,FALSE))</f>
        <v>589</v>
      </c>
      <c r="AI1269" s="57">
        <f t="shared" ref="AI1269" si="15324">IF(OR(ISERROR(VLOOKUP(CONCATENATE("ALI_",$C1269,"_SEG_",$I1269,"_PROV_",$D1269),Catalogo_Precios,AI$8,FALSE)),M1269=0),0,VLOOKUP(CONCATENATE("ALI_",$C1269,"_SEG_",$I1269,"_PROV_",$D1269),Catalogo_Precios,AI$8,FALSE))</f>
        <v>589</v>
      </c>
      <c r="AJ1269" s="57">
        <f t="shared" ref="AJ1269" si="15325">IF(OR(ISERROR(VLOOKUP(CONCATENATE("ALI_",$C1269,"_SEG_",$I1269,"_PROV_",$D1269),Catalogo_Precios,AJ$8,FALSE)),N1269=0),0,VLOOKUP(CONCATENATE("ALI_",$C1269,"_SEG_",$I1269,"_PROV_",$D1269),Catalogo_Precios,AJ$8,FALSE))</f>
        <v>1078</v>
      </c>
      <c r="AK1269" s="57">
        <f t="shared" ref="AK1269" si="15326">IF(OR(ISERROR(VLOOKUP(CONCATENATE("ALI_",$C1269,"_SEG_",$I1269,"_PROV_",$D1269),Catalogo_Precios,AK$8,FALSE)),O1269=0),0,VLOOKUP(CONCATENATE("ALI_",$C1269,"_SEG_",$I1269,"_PROV_",$D1269),Catalogo_Precios,AK$8,FALSE))</f>
        <v>1078</v>
      </c>
      <c r="AL1269" s="53"/>
      <c r="AM1269" s="59" t="str">
        <f t="shared" si="14824"/>
        <v>ALI_47_SEG_5</v>
      </c>
      <c r="AN1269" s="59" t="str">
        <f t="shared" si="14825"/>
        <v>ALI_47_SEG_5_VAL_8486930.4</v>
      </c>
      <c r="AO1269" s="60">
        <f t="shared" ref="AO1269" si="15327">IF(OR(AB1269="",AB1269=0),0,COUNTIF(Codificacion,AM1269))</f>
        <v>4</v>
      </c>
      <c r="AP1269" s="61">
        <f t="array" ref="AP1269">MIN(IF(Codificacion=AM1269,Total_Cotizacion,""))</f>
        <v>8486930.3999999985</v>
      </c>
      <c r="AQ1269" s="62" t="b">
        <f t="shared" si="14827"/>
        <v>1</v>
      </c>
      <c r="AR1269" s="51" t="str">
        <f t="shared" ref="AR1269" si="15328">IF(COUNTIF(Codificacion2,CONCATENATE(AM1269,"_VAL_",AB1269))&gt;1,"Empate","")</f>
        <v>Empate</v>
      </c>
      <c r="AS1269" s="63" t="s">
        <v>78</v>
      </c>
      <c r="AT1269" s="59" t="str">
        <f t="shared" si="14829"/>
        <v>ALI_47_SEG_5_x</v>
      </c>
      <c r="AU1269" s="63">
        <f t="shared" ref="AU1269" si="15329">IF(AND(COUNTIF(Codificacion3,AT1269)&lt;AO1269),1,COUNTIF(Codificacion3,AT1269))</f>
        <v>1</v>
      </c>
      <c r="AV1269" s="62" t="str">
        <f t="shared" si="14831"/>
        <v>Cotizacion Seleccionada</v>
      </c>
      <c r="AW1269" s="53"/>
      <c r="AX1269" s="51" t="str">
        <f t="shared" si="14832"/>
        <v>ALI_47_SEG_5VERDADERO</v>
      </c>
      <c r="AY1269" s="51">
        <f t="shared" si="14813"/>
        <v>2</v>
      </c>
      <c r="AZ1269" s="64" t="b">
        <f t="shared" si="14833"/>
        <v>0</v>
      </c>
    </row>
    <row r="1270" spans="1:52" x14ac:dyDescent="0.2">
      <c r="A1270" s="50" t="str">
        <f t="shared" si="14776"/>
        <v>ALI_47_SEG_6</v>
      </c>
      <c r="B1270" s="51" t="s">
        <v>136</v>
      </c>
      <c r="C1270" s="52">
        <v>47</v>
      </c>
      <c r="D1270" s="52">
        <f t="shared" ref="D1270" si="15330">IF(ISERROR(VLOOKUP(E1270,Proveedores,2,FALSE)),"",VLOOKUP(E1270,Proveedores,2,FALSE))</f>
        <v>2088</v>
      </c>
      <c r="E1270" s="53" t="s">
        <v>137</v>
      </c>
      <c r="F1270" s="54">
        <v>652</v>
      </c>
      <c r="G1270" s="53" t="s">
        <v>56</v>
      </c>
      <c r="H1270" s="53" t="s">
        <v>98</v>
      </c>
      <c r="I1270" s="52">
        <v>6</v>
      </c>
      <c r="J1270" s="53" t="s">
        <v>58</v>
      </c>
      <c r="K1270" s="55">
        <v>44835</v>
      </c>
      <c r="L1270" s="56">
        <v>5574</v>
      </c>
      <c r="M1270" s="56">
        <v>6271</v>
      </c>
      <c r="N1270" s="56">
        <v>3484</v>
      </c>
      <c r="O1270" s="56">
        <v>697</v>
      </c>
      <c r="P1270" s="57">
        <v>603</v>
      </c>
      <c r="Q1270" s="58">
        <v>0.21857379767827534</v>
      </c>
      <c r="R1270" s="57">
        <v>471.2</v>
      </c>
      <c r="S1270" s="57">
        <v>603</v>
      </c>
      <c r="T1270" s="58">
        <v>0.21857379767827534</v>
      </c>
      <c r="U1270" s="57">
        <v>471.2</v>
      </c>
      <c r="V1270" s="57">
        <v>1101</v>
      </c>
      <c r="W1270" s="58">
        <v>0.21671207992733876</v>
      </c>
      <c r="X1270" s="57">
        <v>862.4</v>
      </c>
      <c r="Y1270" s="57">
        <v>1101</v>
      </c>
      <c r="Z1270" s="58">
        <v>0.21671207992733876</v>
      </c>
      <c r="AA1270" s="57">
        <v>862.4</v>
      </c>
      <c r="AB1270" s="57">
        <v>9187058.4000000004</v>
      </c>
      <c r="AC1270" s="53" t="str">
        <f t="shared" si="14815"/>
        <v>Registro Valido</v>
      </c>
      <c r="AD1270" s="57">
        <f t="shared" ref="AD1270" si="15331">IF(OR(ISERROR(VLOOKUP(CONCATENATE("ALI_",$C1270,"_SEG_",$I1270,"_PROV_",$D1270),Catalogo_Precios,AD$8,FALSE)),L1270=0),0,VLOOKUP(CONCATENATE("ALI_",$C1270,"_SEG_",$I1270,"_PROV_",$D1270),Catalogo_Precios,AD$8,FALSE))</f>
        <v>603</v>
      </c>
      <c r="AE1270" s="57">
        <f t="shared" ref="AE1270" si="15332">IF(OR(ISERROR(VLOOKUP(CONCATENATE("ALI_",$C1270,"_SEG_",$I1270,"_PROV_",$D1270),Catalogo_Precios,AE$8,FALSE)),M1270=0),0,VLOOKUP(CONCATENATE("ALI_",$C1270,"_SEG_",$I1270,"_PROV_",$D1270),Catalogo_Precios,AE$8,FALSE))</f>
        <v>603</v>
      </c>
      <c r="AF1270" s="57">
        <f t="shared" ref="AF1270" si="15333">IF(OR(ISERROR(VLOOKUP(CONCATENATE("ALI_",$C1270,"_SEG_",$I1270,"_PROV_",$D1270),Catalogo_Precios,AF$8,FALSE)),N1270=0),0,VLOOKUP(CONCATENATE("ALI_",$C1270,"_SEG_",$I1270,"_PROV_",$D1270),Catalogo_Precios,AF$8,FALSE))</f>
        <v>1101</v>
      </c>
      <c r="AG1270" s="57">
        <f t="shared" ref="AG1270" si="15334">IF(OR(ISERROR(VLOOKUP(CONCATENATE("ALI_",$C1270,"_SEG_",$I1270,"_PROV_",$D1270),Catalogo_Precios,AG$8,FALSE)),O1270=0),0,VLOOKUP(CONCATENATE("ALI_",$C1270,"_SEG_",$I1270,"_PROV_",$D1270),Catalogo_Precios,AG$8,FALSE))</f>
        <v>1101</v>
      </c>
      <c r="AH1270" s="57">
        <f t="shared" ref="AH1270" si="15335">IF(OR(ISERROR(VLOOKUP(CONCATENATE("ALI_",$C1270,"_SEG_",$I1270,"_PROV_",$D1270),Catalogo_Precios,AH$8,FALSE)),L1270=0),0,VLOOKUP(CONCATENATE("ALI_",$C1270,"_SEG_",$I1270,"_PROV_",$D1270),Catalogo_Precios,AH$8,FALSE))</f>
        <v>589</v>
      </c>
      <c r="AI1270" s="57">
        <f t="shared" ref="AI1270" si="15336">IF(OR(ISERROR(VLOOKUP(CONCATENATE("ALI_",$C1270,"_SEG_",$I1270,"_PROV_",$D1270),Catalogo_Precios,AI$8,FALSE)),M1270=0),0,VLOOKUP(CONCATENATE("ALI_",$C1270,"_SEG_",$I1270,"_PROV_",$D1270),Catalogo_Precios,AI$8,FALSE))</f>
        <v>589</v>
      </c>
      <c r="AJ1270" s="57">
        <f t="shared" ref="AJ1270" si="15337">IF(OR(ISERROR(VLOOKUP(CONCATENATE("ALI_",$C1270,"_SEG_",$I1270,"_PROV_",$D1270),Catalogo_Precios,AJ$8,FALSE)),N1270=0),0,VLOOKUP(CONCATENATE("ALI_",$C1270,"_SEG_",$I1270,"_PROV_",$D1270),Catalogo_Precios,AJ$8,FALSE))</f>
        <v>1078</v>
      </c>
      <c r="AK1270" s="57">
        <f t="shared" ref="AK1270" si="15338">IF(OR(ISERROR(VLOOKUP(CONCATENATE("ALI_",$C1270,"_SEG_",$I1270,"_PROV_",$D1270),Catalogo_Precios,AK$8,FALSE)),O1270=0),0,VLOOKUP(CONCATENATE("ALI_",$C1270,"_SEG_",$I1270,"_PROV_",$D1270),Catalogo_Precios,AK$8,FALSE))</f>
        <v>1078</v>
      </c>
      <c r="AL1270" s="53"/>
      <c r="AM1270" s="59" t="str">
        <f t="shared" si="14824"/>
        <v>ALI_47_SEG_6</v>
      </c>
      <c r="AN1270" s="59" t="str">
        <f t="shared" si="14825"/>
        <v>ALI_47_SEG_6_VAL_9187058.4</v>
      </c>
      <c r="AO1270" s="60">
        <f t="shared" ref="AO1270" si="15339">IF(OR(AB1270="",AB1270=0),0,COUNTIF(Codificacion,AM1270))</f>
        <v>4</v>
      </c>
      <c r="AP1270" s="61">
        <f t="array" ref="AP1270">MIN(IF(Codificacion=AM1270,Total_Cotizacion,""))</f>
        <v>9187058.4000000004</v>
      </c>
      <c r="AQ1270" s="62" t="b">
        <f t="shared" si="14827"/>
        <v>1</v>
      </c>
      <c r="AR1270" s="51" t="str">
        <f t="shared" ref="AR1270" si="15340">IF(COUNTIF(Codificacion2,CONCATENATE(AM1270,"_VAL_",AB1270))&gt;1,"Empate","")</f>
        <v>Empate</v>
      </c>
      <c r="AS1270" s="63" t="s">
        <v>78</v>
      </c>
      <c r="AT1270" s="59" t="str">
        <f t="shared" si="14829"/>
        <v>ALI_47_SEG_6_x</v>
      </c>
      <c r="AU1270" s="63">
        <f t="shared" ref="AU1270" si="15341">IF(AND(COUNTIF(Codificacion3,AT1270)&lt;AO1270),1,COUNTIF(Codificacion3,AT1270))</f>
        <v>1</v>
      </c>
      <c r="AV1270" s="62" t="str">
        <f t="shared" si="14831"/>
        <v>Cotizacion Seleccionada</v>
      </c>
      <c r="AW1270" s="53"/>
      <c r="AX1270" s="51" t="str">
        <f t="shared" si="14832"/>
        <v>ALI_47_SEG_6VERDADERO</v>
      </c>
      <c r="AY1270" s="51">
        <f t="shared" si="14813"/>
        <v>2</v>
      </c>
      <c r="AZ1270" s="64" t="b">
        <f t="shared" si="14833"/>
        <v>0</v>
      </c>
    </row>
    <row r="1271" spans="1:52" x14ac:dyDescent="0.2">
      <c r="A1271" s="50" t="str">
        <f t="shared" si="14776"/>
        <v>ALI_47_SEG_7</v>
      </c>
      <c r="B1271" s="51" t="s">
        <v>136</v>
      </c>
      <c r="C1271" s="52">
        <v>47</v>
      </c>
      <c r="D1271" s="52">
        <f t="shared" ref="D1271" si="15342">IF(ISERROR(VLOOKUP(E1271,Proveedores,2,FALSE)),"",VLOOKUP(E1271,Proveedores,2,FALSE))</f>
        <v>2088</v>
      </c>
      <c r="E1271" s="53" t="s">
        <v>137</v>
      </c>
      <c r="F1271" s="54">
        <v>653</v>
      </c>
      <c r="G1271" s="53" t="s">
        <v>56</v>
      </c>
      <c r="H1271" s="53" t="s">
        <v>98</v>
      </c>
      <c r="I1271" s="52">
        <v>7</v>
      </c>
      <c r="J1271" s="53" t="s">
        <v>58</v>
      </c>
      <c r="K1271" s="55">
        <v>44835</v>
      </c>
      <c r="L1271" s="56">
        <v>5692</v>
      </c>
      <c r="M1271" s="56">
        <v>6404</v>
      </c>
      <c r="N1271" s="56">
        <v>3558</v>
      </c>
      <c r="O1271" s="56">
        <v>711</v>
      </c>
      <c r="P1271" s="57">
        <v>603</v>
      </c>
      <c r="Q1271" s="58">
        <v>0.21857379767827534</v>
      </c>
      <c r="R1271" s="57">
        <v>471.2</v>
      </c>
      <c r="S1271" s="57">
        <v>603</v>
      </c>
      <c r="T1271" s="58">
        <v>0.21857379767827534</v>
      </c>
      <c r="U1271" s="57">
        <v>471.2</v>
      </c>
      <c r="V1271" s="57">
        <v>1101</v>
      </c>
      <c r="W1271" s="58">
        <v>0.21671207992733876</v>
      </c>
      <c r="X1271" s="57">
        <v>862.4</v>
      </c>
      <c r="Y1271" s="57">
        <v>1101</v>
      </c>
      <c r="Z1271" s="58">
        <v>0.21671207992733876</v>
      </c>
      <c r="AA1271" s="57">
        <v>862.4</v>
      </c>
      <c r="AB1271" s="57">
        <v>9381220.7999999989</v>
      </c>
      <c r="AC1271" s="53" t="str">
        <f t="shared" si="14815"/>
        <v>Registro Valido</v>
      </c>
      <c r="AD1271" s="57">
        <f t="shared" ref="AD1271" si="15343">IF(OR(ISERROR(VLOOKUP(CONCATENATE("ALI_",$C1271,"_SEG_",$I1271,"_PROV_",$D1271),Catalogo_Precios,AD$8,FALSE)),L1271=0),0,VLOOKUP(CONCATENATE("ALI_",$C1271,"_SEG_",$I1271,"_PROV_",$D1271),Catalogo_Precios,AD$8,FALSE))</f>
        <v>603</v>
      </c>
      <c r="AE1271" s="57">
        <f t="shared" ref="AE1271" si="15344">IF(OR(ISERROR(VLOOKUP(CONCATENATE("ALI_",$C1271,"_SEG_",$I1271,"_PROV_",$D1271),Catalogo_Precios,AE$8,FALSE)),M1271=0),0,VLOOKUP(CONCATENATE("ALI_",$C1271,"_SEG_",$I1271,"_PROV_",$D1271),Catalogo_Precios,AE$8,FALSE))</f>
        <v>603</v>
      </c>
      <c r="AF1271" s="57">
        <f t="shared" ref="AF1271" si="15345">IF(OR(ISERROR(VLOOKUP(CONCATENATE("ALI_",$C1271,"_SEG_",$I1271,"_PROV_",$D1271),Catalogo_Precios,AF$8,FALSE)),N1271=0),0,VLOOKUP(CONCATENATE("ALI_",$C1271,"_SEG_",$I1271,"_PROV_",$D1271),Catalogo_Precios,AF$8,FALSE))</f>
        <v>1101</v>
      </c>
      <c r="AG1271" s="57">
        <f t="shared" ref="AG1271" si="15346">IF(OR(ISERROR(VLOOKUP(CONCATENATE("ALI_",$C1271,"_SEG_",$I1271,"_PROV_",$D1271),Catalogo_Precios,AG$8,FALSE)),O1271=0),0,VLOOKUP(CONCATENATE("ALI_",$C1271,"_SEG_",$I1271,"_PROV_",$D1271),Catalogo_Precios,AG$8,FALSE))</f>
        <v>1101</v>
      </c>
      <c r="AH1271" s="57">
        <f t="shared" ref="AH1271" si="15347">IF(OR(ISERROR(VLOOKUP(CONCATENATE("ALI_",$C1271,"_SEG_",$I1271,"_PROV_",$D1271),Catalogo_Precios,AH$8,FALSE)),L1271=0),0,VLOOKUP(CONCATENATE("ALI_",$C1271,"_SEG_",$I1271,"_PROV_",$D1271),Catalogo_Precios,AH$8,FALSE))</f>
        <v>589</v>
      </c>
      <c r="AI1271" s="57">
        <f t="shared" ref="AI1271" si="15348">IF(OR(ISERROR(VLOOKUP(CONCATENATE("ALI_",$C1271,"_SEG_",$I1271,"_PROV_",$D1271),Catalogo_Precios,AI$8,FALSE)),M1271=0),0,VLOOKUP(CONCATENATE("ALI_",$C1271,"_SEG_",$I1271,"_PROV_",$D1271),Catalogo_Precios,AI$8,FALSE))</f>
        <v>589</v>
      </c>
      <c r="AJ1271" s="57">
        <f t="shared" ref="AJ1271" si="15349">IF(OR(ISERROR(VLOOKUP(CONCATENATE("ALI_",$C1271,"_SEG_",$I1271,"_PROV_",$D1271),Catalogo_Precios,AJ$8,FALSE)),N1271=0),0,VLOOKUP(CONCATENATE("ALI_",$C1271,"_SEG_",$I1271,"_PROV_",$D1271),Catalogo_Precios,AJ$8,FALSE))</f>
        <v>1078</v>
      </c>
      <c r="AK1271" s="57">
        <f t="shared" ref="AK1271" si="15350">IF(OR(ISERROR(VLOOKUP(CONCATENATE("ALI_",$C1271,"_SEG_",$I1271,"_PROV_",$D1271),Catalogo_Precios,AK$8,FALSE)),O1271=0),0,VLOOKUP(CONCATENATE("ALI_",$C1271,"_SEG_",$I1271,"_PROV_",$D1271),Catalogo_Precios,AK$8,FALSE))</f>
        <v>1078</v>
      </c>
      <c r="AL1271" s="53"/>
      <c r="AM1271" s="59" t="str">
        <f t="shared" si="14824"/>
        <v>ALI_47_SEG_7</v>
      </c>
      <c r="AN1271" s="59" t="str">
        <f t="shared" si="14825"/>
        <v>ALI_47_SEG_7_VAL_9381220.8</v>
      </c>
      <c r="AO1271" s="60">
        <f t="shared" ref="AO1271" si="15351">IF(OR(AB1271="",AB1271=0),0,COUNTIF(Codificacion,AM1271))</f>
        <v>4</v>
      </c>
      <c r="AP1271" s="61">
        <f t="array" ref="AP1271">MIN(IF(Codificacion=AM1271,Total_Cotizacion,""))</f>
        <v>9381220.7999999989</v>
      </c>
      <c r="AQ1271" s="62" t="b">
        <f t="shared" si="14827"/>
        <v>1</v>
      </c>
      <c r="AR1271" s="51" t="str">
        <f t="shared" ref="AR1271" si="15352">IF(COUNTIF(Codificacion2,CONCATENATE(AM1271,"_VAL_",AB1271))&gt;1,"Empate","")</f>
        <v>Empate</v>
      </c>
      <c r="AS1271" s="63" t="s">
        <v>78</v>
      </c>
      <c r="AT1271" s="59" t="str">
        <f t="shared" si="14829"/>
        <v>ALI_47_SEG_7_x</v>
      </c>
      <c r="AU1271" s="63">
        <f t="shared" ref="AU1271" si="15353">IF(AND(COUNTIF(Codificacion3,AT1271)&lt;AO1271),1,COUNTIF(Codificacion3,AT1271))</f>
        <v>1</v>
      </c>
      <c r="AV1271" s="62" t="str">
        <f t="shared" si="14831"/>
        <v>Cotizacion Seleccionada</v>
      </c>
      <c r="AW1271" s="53"/>
      <c r="AX1271" s="51" t="str">
        <f t="shared" si="14832"/>
        <v>ALI_47_SEG_7VERDADERO</v>
      </c>
      <c r="AY1271" s="51">
        <f t="shared" si="14813"/>
        <v>2</v>
      </c>
      <c r="AZ1271" s="64" t="b">
        <f t="shared" si="14833"/>
        <v>0</v>
      </c>
    </row>
    <row r="1272" spans="1:52" x14ac:dyDescent="0.2">
      <c r="A1272" s="50" t="str">
        <f t="shared" si="14776"/>
        <v>ALI_47_SEG_8</v>
      </c>
      <c r="B1272" s="51" t="s">
        <v>136</v>
      </c>
      <c r="C1272" s="52">
        <v>47</v>
      </c>
      <c r="D1272" s="52">
        <f t="shared" ref="D1272" si="15354">IF(ISERROR(VLOOKUP(E1272,Proveedores,2,FALSE)),"",VLOOKUP(E1272,Proveedores,2,FALSE))</f>
        <v>2088</v>
      </c>
      <c r="E1272" s="53" t="s">
        <v>137</v>
      </c>
      <c r="F1272" s="54">
        <v>654</v>
      </c>
      <c r="G1272" s="53" t="s">
        <v>56</v>
      </c>
      <c r="H1272" s="53" t="s">
        <v>98</v>
      </c>
      <c r="I1272" s="52">
        <v>8</v>
      </c>
      <c r="J1272" s="53" t="s">
        <v>58</v>
      </c>
      <c r="K1272" s="55">
        <v>44835</v>
      </c>
      <c r="L1272" s="56">
        <v>5494</v>
      </c>
      <c r="M1272" s="56">
        <v>6180</v>
      </c>
      <c r="N1272" s="56">
        <v>3434</v>
      </c>
      <c r="O1272" s="56">
        <v>687</v>
      </c>
      <c r="P1272" s="57">
        <v>603</v>
      </c>
      <c r="Q1272" s="58">
        <v>0.21857379767827534</v>
      </c>
      <c r="R1272" s="57">
        <v>471.2</v>
      </c>
      <c r="S1272" s="57">
        <v>603</v>
      </c>
      <c r="T1272" s="58">
        <v>0.21857379767827534</v>
      </c>
      <c r="U1272" s="57">
        <v>471.2</v>
      </c>
      <c r="V1272" s="57">
        <v>1101</v>
      </c>
      <c r="W1272" s="58">
        <v>0.21671207992733876</v>
      </c>
      <c r="X1272" s="57">
        <v>862.4</v>
      </c>
      <c r="Y1272" s="57">
        <v>1101</v>
      </c>
      <c r="Z1272" s="58">
        <v>0.21671207992733876</v>
      </c>
      <c r="AA1272" s="57">
        <v>862.4</v>
      </c>
      <c r="AB1272" s="57">
        <v>9054739.2000000011</v>
      </c>
      <c r="AC1272" s="53" t="str">
        <f t="shared" si="14815"/>
        <v>Registro Valido</v>
      </c>
      <c r="AD1272" s="57">
        <f t="shared" ref="AD1272" si="15355">IF(OR(ISERROR(VLOOKUP(CONCATENATE("ALI_",$C1272,"_SEG_",$I1272,"_PROV_",$D1272),Catalogo_Precios,AD$8,FALSE)),L1272=0),0,VLOOKUP(CONCATENATE("ALI_",$C1272,"_SEG_",$I1272,"_PROV_",$D1272),Catalogo_Precios,AD$8,FALSE))</f>
        <v>603</v>
      </c>
      <c r="AE1272" s="57">
        <f t="shared" ref="AE1272" si="15356">IF(OR(ISERROR(VLOOKUP(CONCATENATE("ALI_",$C1272,"_SEG_",$I1272,"_PROV_",$D1272),Catalogo_Precios,AE$8,FALSE)),M1272=0),0,VLOOKUP(CONCATENATE("ALI_",$C1272,"_SEG_",$I1272,"_PROV_",$D1272),Catalogo_Precios,AE$8,FALSE))</f>
        <v>603</v>
      </c>
      <c r="AF1272" s="57">
        <f t="shared" ref="AF1272" si="15357">IF(OR(ISERROR(VLOOKUP(CONCATENATE("ALI_",$C1272,"_SEG_",$I1272,"_PROV_",$D1272),Catalogo_Precios,AF$8,FALSE)),N1272=0),0,VLOOKUP(CONCATENATE("ALI_",$C1272,"_SEG_",$I1272,"_PROV_",$D1272),Catalogo_Precios,AF$8,FALSE))</f>
        <v>1101</v>
      </c>
      <c r="AG1272" s="57">
        <f t="shared" ref="AG1272" si="15358">IF(OR(ISERROR(VLOOKUP(CONCATENATE("ALI_",$C1272,"_SEG_",$I1272,"_PROV_",$D1272),Catalogo_Precios,AG$8,FALSE)),O1272=0),0,VLOOKUP(CONCATENATE("ALI_",$C1272,"_SEG_",$I1272,"_PROV_",$D1272),Catalogo_Precios,AG$8,FALSE))</f>
        <v>1101</v>
      </c>
      <c r="AH1272" s="57">
        <f t="shared" ref="AH1272" si="15359">IF(OR(ISERROR(VLOOKUP(CONCATENATE("ALI_",$C1272,"_SEG_",$I1272,"_PROV_",$D1272),Catalogo_Precios,AH$8,FALSE)),L1272=0),0,VLOOKUP(CONCATENATE("ALI_",$C1272,"_SEG_",$I1272,"_PROV_",$D1272),Catalogo_Precios,AH$8,FALSE))</f>
        <v>589</v>
      </c>
      <c r="AI1272" s="57">
        <f t="shared" ref="AI1272" si="15360">IF(OR(ISERROR(VLOOKUP(CONCATENATE("ALI_",$C1272,"_SEG_",$I1272,"_PROV_",$D1272),Catalogo_Precios,AI$8,FALSE)),M1272=0),0,VLOOKUP(CONCATENATE("ALI_",$C1272,"_SEG_",$I1272,"_PROV_",$D1272),Catalogo_Precios,AI$8,FALSE))</f>
        <v>589</v>
      </c>
      <c r="AJ1272" s="57">
        <f t="shared" ref="AJ1272" si="15361">IF(OR(ISERROR(VLOOKUP(CONCATENATE("ALI_",$C1272,"_SEG_",$I1272,"_PROV_",$D1272),Catalogo_Precios,AJ$8,FALSE)),N1272=0),0,VLOOKUP(CONCATENATE("ALI_",$C1272,"_SEG_",$I1272,"_PROV_",$D1272),Catalogo_Precios,AJ$8,FALSE))</f>
        <v>1078</v>
      </c>
      <c r="AK1272" s="57">
        <f t="shared" ref="AK1272" si="15362">IF(OR(ISERROR(VLOOKUP(CONCATENATE("ALI_",$C1272,"_SEG_",$I1272,"_PROV_",$D1272),Catalogo_Precios,AK$8,FALSE)),O1272=0),0,VLOOKUP(CONCATENATE("ALI_",$C1272,"_SEG_",$I1272,"_PROV_",$D1272),Catalogo_Precios,AK$8,FALSE))</f>
        <v>1078</v>
      </c>
      <c r="AL1272" s="53"/>
      <c r="AM1272" s="59" t="str">
        <f t="shared" si="14824"/>
        <v>ALI_47_SEG_8</v>
      </c>
      <c r="AN1272" s="59" t="str">
        <f t="shared" si="14825"/>
        <v>ALI_47_SEG_8_VAL_9054739.2</v>
      </c>
      <c r="AO1272" s="60">
        <f t="shared" ref="AO1272" si="15363">IF(OR(AB1272="",AB1272=0),0,COUNTIF(Codificacion,AM1272))</f>
        <v>4</v>
      </c>
      <c r="AP1272" s="61">
        <f t="array" ref="AP1272">MIN(IF(Codificacion=AM1272,Total_Cotizacion,""))</f>
        <v>9054739.2000000011</v>
      </c>
      <c r="AQ1272" s="62" t="b">
        <f t="shared" si="14827"/>
        <v>1</v>
      </c>
      <c r="AR1272" s="51" t="str">
        <f t="shared" ref="AR1272" si="15364">IF(COUNTIF(Codificacion2,CONCATENATE(AM1272,"_VAL_",AB1272))&gt;1,"Empate","")</f>
        <v>Empate</v>
      </c>
      <c r="AS1272" s="63" t="s">
        <v>78</v>
      </c>
      <c r="AT1272" s="59" t="str">
        <f t="shared" si="14829"/>
        <v>ALI_47_SEG_8_x</v>
      </c>
      <c r="AU1272" s="63">
        <f t="shared" ref="AU1272" si="15365">IF(AND(COUNTIF(Codificacion3,AT1272)&lt;AO1272),1,COUNTIF(Codificacion3,AT1272))</f>
        <v>1</v>
      </c>
      <c r="AV1272" s="62" t="str">
        <f t="shared" si="14831"/>
        <v>Cotizacion Seleccionada</v>
      </c>
      <c r="AW1272" s="53"/>
      <c r="AX1272" s="51" t="str">
        <f t="shared" si="14832"/>
        <v>ALI_47_SEG_8VERDADERO</v>
      </c>
      <c r="AY1272" s="51">
        <f t="shared" si="14813"/>
        <v>2</v>
      </c>
      <c r="AZ1272" s="64" t="b">
        <f t="shared" si="14833"/>
        <v>0</v>
      </c>
    </row>
    <row r="1273" spans="1:52" x14ac:dyDescent="0.2">
      <c r="A1273" s="50" t="str">
        <f t="shared" si="14776"/>
        <v>ALI_47_SEG_9</v>
      </c>
      <c r="B1273" s="51" t="s">
        <v>136</v>
      </c>
      <c r="C1273" s="52">
        <v>47</v>
      </c>
      <c r="D1273" s="52">
        <f t="shared" ref="D1273" si="15366">IF(ISERROR(VLOOKUP(E1273,Proveedores,2,FALSE)),"",VLOOKUP(E1273,Proveedores,2,FALSE))</f>
        <v>2088</v>
      </c>
      <c r="E1273" s="53" t="s">
        <v>137</v>
      </c>
      <c r="F1273" s="54">
        <v>655</v>
      </c>
      <c r="G1273" s="53" t="s">
        <v>56</v>
      </c>
      <c r="H1273" s="53" t="s">
        <v>98</v>
      </c>
      <c r="I1273" s="52">
        <v>9</v>
      </c>
      <c r="J1273" s="53" t="s">
        <v>58</v>
      </c>
      <c r="K1273" s="55">
        <v>44835</v>
      </c>
      <c r="L1273" s="56">
        <v>5552</v>
      </c>
      <c r="M1273" s="56">
        <v>6246</v>
      </c>
      <c r="N1273" s="56">
        <v>3470</v>
      </c>
      <c r="O1273" s="56">
        <v>694</v>
      </c>
      <c r="P1273" s="57">
        <v>603</v>
      </c>
      <c r="Q1273" s="58">
        <v>0.21857379767827534</v>
      </c>
      <c r="R1273" s="57">
        <v>471.2</v>
      </c>
      <c r="S1273" s="57">
        <v>603</v>
      </c>
      <c r="T1273" s="58">
        <v>0.21857379767827534</v>
      </c>
      <c r="U1273" s="57">
        <v>471.2</v>
      </c>
      <c r="V1273" s="57">
        <v>1101</v>
      </c>
      <c r="W1273" s="58">
        <v>0.21671207992733876</v>
      </c>
      <c r="X1273" s="57">
        <v>862.4</v>
      </c>
      <c r="Y1273" s="57">
        <v>1101</v>
      </c>
      <c r="Z1273" s="58">
        <v>0.21671207992733876</v>
      </c>
      <c r="AA1273" s="57">
        <v>862.4</v>
      </c>
      <c r="AB1273" s="57">
        <v>9150251.1999999993</v>
      </c>
      <c r="AC1273" s="53" t="str">
        <f t="shared" si="14815"/>
        <v>Registro Valido</v>
      </c>
      <c r="AD1273" s="57">
        <f t="shared" ref="AD1273" si="15367">IF(OR(ISERROR(VLOOKUP(CONCATENATE("ALI_",$C1273,"_SEG_",$I1273,"_PROV_",$D1273),Catalogo_Precios,AD$8,FALSE)),L1273=0),0,VLOOKUP(CONCATENATE("ALI_",$C1273,"_SEG_",$I1273,"_PROV_",$D1273),Catalogo_Precios,AD$8,FALSE))</f>
        <v>603</v>
      </c>
      <c r="AE1273" s="57">
        <f t="shared" ref="AE1273" si="15368">IF(OR(ISERROR(VLOOKUP(CONCATENATE("ALI_",$C1273,"_SEG_",$I1273,"_PROV_",$D1273),Catalogo_Precios,AE$8,FALSE)),M1273=0),0,VLOOKUP(CONCATENATE("ALI_",$C1273,"_SEG_",$I1273,"_PROV_",$D1273),Catalogo_Precios,AE$8,FALSE))</f>
        <v>603</v>
      </c>
      <c r="AF1273" s="57">
        <f t="shared" ref="AF1273" si="15369">IF(OR(ISERROR(VLOOKUP(CONCATENATE("ALI_",$C1273,"_SEG_",$I1273,"_PROV_",$D1273),Catalogo_Precios,AF$8,FALSE)),N1273=0),0,VLOOKUP(CONCATENATE("ALI_",$C1273,"_SEG_",$I1273,"_PROV_",$D1273),Catalogo_Precios,AF$8,FALSE))</f>
        <v>1101</v>
      </c>
      <c r="AG1273" s="57">
        <f t="shared" ref="AG1273" si="15370">IF(OR(ISERROR(VLOOKUP(CONCATENATE("ALI_",$C1273,"_SEG_",$I1273,"_PROV_",$D1273),Catalogo_Precios,AG$8,FALSE)),O1273=0),0,VLOOKUP(CONCATENATE("ALI_",$C1273,"_SEG_",$I1273,"_PROV_",$D1273),Catalogo_Precios,AG$8,FALSE))</f>
        <v>1101</v>
      </c>
      <c r="AH1273" s="57">
        <f t="shared" ref="AH1273" si="15371">IF(OR(ISERROR(VLOOKUP(CONCATENATE("ALI_",$C1273,"_SEG_",$I1273,"_PROV_",$D1273),Catalogo_Precios,AH$8,FALSE)),L1273=0),0,VLOOKUP(CONCATENATE("ALI_",$C1273,"_SEG_",$I1273,"_PROV_",$D1273),Catalogo_Precios,AH$8,FALSE))</f>
        <v>589</v>
      </c>
      <c r="AI1273" s="57">
        <f t="shared" ref="AI1273" si="15372">IF(OR(ISERROR(VLOOKUP(CONCATENATE("ALI_",$C1273,"_SEG_",$I1273,"_PROV_",$D1273),Catalogo_Precios,AI$8,FALSE)),M1273=0),0,VLOOKUP(CONCATENATE("ALI_",$C1273,"_SEG_",$I1273,"_PROV_",$D1273),Catalogo_Precios,AI$8,FALSE))</f>
        <v>589</v>
      </c>
      <c r="AJ1273" s="57">
        <f t="shared" ref="AJ1273" si="15373">IF(OR(ISERROR(VLOOKUP(CONCATENATE("ALI_",$C1273,"_SEG_",$I1273,"_PROV_",$D1273),Catalogo_Precios,AJ$8,FALSE)),N1273=0),0,VLOOKUP(CONCATENATE("ALI_",$C1273,"_SEG_",$I1273,"_PROV_",$D1273),Catalogo_Precios,AJ$8,FALSE))</f>
        <v>1078</v>
      </c>
      <c r="AK1273" s="57">
        <f t="shared" ref="AK1273" si="15374">IF(OR(ISERROR(VLOOKUP(CONCATENATE("ALI_",$C1273,"_SEG_",$I1273,"_PROV_",$D1273),Catalogo_Precios,AK$8,FALSE)),O1273=0),0,VLOOKUP(CONCATENATE("ALI_",$C1273,"_SEG_",$I1273,"_PROV_",$D1273),Catalogo_Precios,AK$8,FALSE))</f>
        <v>1078</v>
      </c>
      <c r="AL1273" s="53"/>
      <c r="AM1273" s="59" t="str">
        <f t="shared" si="14824"/>
        <v>ALI_47_SEG_9</v>
      </c>
      <c r="AN1273" s="59" t="str">
        <f t="shared" si="14825"/>
        <v>ALI_47_SEG_9_VAL_9150251.2</v>
      </c>
      <c r="AO1273" s="60">
        <f t="shared" ref="AO1273" si="15375">IF(OR(AB1273="",AB1273=0),0,COUNTIF(Codificacion,AM1273))</f>
        <v>4</v>
      </c>
      <c r="AP1273" s="61">
        <f t="array" ref="AP1273">MIN(IF(Codificacion=AM1273,Total_Cotizacion,""))</f>
        <v>9150251.1999999993</v>
      </c>
      <c r="AQ1273" s="62" t="b">
        <f t="shared" si="14827"/>
        <v>1</v>
      </c>
      <c r="AR1273" s="51" t="str">
        <f t="shared" ref="AR1273" si="15376">IF(COUNTIF(Codificacion2,CONCATENATE(AM1273,"_VAL_",AB1273))&gt;1,"Empate","")</f>
        <v>Empate</v>
      </c>
      <c r="AS1273" s="63" t="s">
        <v>78</v>
      </c>
      <c r="AT1273" s="59" t="str">
        <f t="shared" si="14829"/>
        <v>ALI_47_SEG_9_x</v>
      </c>
      <c r="AU1273" s="63">
        <f t="shared" ref="AU1273" si="15377">IF(AND(COUNTIF(Codificacion3,AT1273)&lt;AO1273),1,COUNTIF(Codificacion3,AT1273))</f>
        <v>1</v>
      </c>
      <c r="AV1273" s="62" t="str">
        <f t="shared" si="14831"/>
        <v>Cotizacion Seleccionada</v>
      </c>
      <c r="AW1273" s="53"/>
      <c r="AX1273" s="51" t="str">
        <f t="shared" si="14832"/>
        <v>ALI_47_SEG_9VERDADERO</v>
      </c>
      <c r="AY1273" s="51">
        <f t="shared" si="14813"/>
        <v>2</v>
      </c>
      <c r="AZ1273" s="64" t="b">
        <f t="shared" si="14833"/>
        <v>0</v>
      </c>
    </row>
    <row r="1274" spans="1:52" x14ac:dyDescent="0.2">
      <c r="A1274" s="50" t="str">
        <f t="shared" si="14776"/>
        <v>ALI_47_SEG_10</v>
      </c>
      <c r="B1274" s="51" t="s">
        <v>136</v>
      </c>
      <c r="C1274" s="52">
        <v>47</v>
      </c>
      <c r="D1274" s="52">
        <f t="shared" ref="D1274" si="15378">IF(ISERROR(VLOOKUP(E1274,Proveedores,2,FALSE)),"",VLOOKUP(E1274,Proveedores,2,FALSE))</f>
        <v>2088</v>
      </c>
      <c r="E1274" s="53" t="s">
        <v>137</v>
      </c>
      <c r="F1274" s="54">
        <v>656</v>
      </c>
      <c r="G1274" s="53" t="s">
        <v>56</v>
      </c>
      <c r="H1274" s="53" t="s">
        <v>98</v>
      </c>
      <c r="I1274" s="52">
        <v>10</v>
      </c>
      <c r="J1274" s="53" t="s">
        <v>58</v>
      </c>
      <c r="K1274" s="55">
        <v>44835</v>
      </c>
      <c r="L1274" s="56">
        <v>5560</v>
      </c>
      <c r="M1274" s="56">
        <v>6256</v>
      </c>
      <c r="N1274" s="56">
        <v>3476</v>
      </c>
      <c r="O1274" s="56">
        <v>696</v>
      </c>
      <c r="P1274" s="57">
        <v>603</v>
      </c>
      <c r="Q1274" s="58">
        <v>0.21857379767827534</v>
      </c>
      <c r="R1274" s="57">
        <v>471.2</v>
      </c>
      <c r="S1274" s="57">
        <v>603</v>
      </c>
      <c r="T1274" s="58">
        <v>0.21857379767827534</v>
      </c>
      <c r="U1274" s="57">
        <v>471.2</v>
      </c>
      <c r="V1274" s="57">
        <v>1101</v>
      </c>
      <c r="W1274" s="58">
        <v>0.21671207992733876</v>
      </c>
      <c r="X1274" s="57">
        <v>862.4</v>
      </c>
      <c r="Y1274" s="57">
        <v>1101</v>
      </c>
      <c r="Z1274" s="58">
        <v>0.21671207992733876</v>
      </c>
      <c r="AA1274" s="57">
        <v>862.4</v>
      </c>
      <c r="AB1274" s="57">
        <v>9165632</v>
      </c>
      <c r="AC1274" s="53" t="str">
        <f t="shared" si="14815"/>
        <v>Registro Valido</v>
      </c>
      <c r="AD1274" s="57">
        <f t="shared" ref="AD1274" si="15379">IF(OR(ISERROR(VLOOKUP(CONCATENATE("ALI_",$C1274,"_SEG_",$I1274,"_PROV_",$D1274),Catalogo_Precios,AD$8,FALSE)),L1274=0),0,VLOOKUP(CONCATENATE("ALI_",$C1274,"_SEG_",$I1274,"_PROV_",$D1274),Catalogo_Precios,AD$8,FALSE))</f>
        <v>603</v>
      </c>
      <c r="AE1274" s="57">
        <f t="shared" ref="AE1274" si="15380">IF(OR(ISERROR(VLOOKUP(CONCATENATE("ALI_",$C1274,"_SEG_",$I1274,"_PROV_",$D1274),Catalogo_Precios,AE$8,FALSE)),M1274=0),0,VLOOKUP(CONCATENATE("ALI_",$C1274,"_SEG_",$I1274,"_PROV_",$D1274),Catalogo_Precios,AE$8,FALSE))</f>
        <v>603</v>
      </c>
      <c r="AF1274" s="57">
        <f t="shared" ref="AF1274" si="15381">IF(OR(ISERROR(VLOOKUP(CONCATENATE("ALI_",$C1274,"_SEG_",$I1274,"_PROV_",$D1274),Catalogo_Precios,AF$8,FALSE)),N1274=0),0,VLOOKUP(CONCATENATE("ALI_",$C1274,"_SEG_",$I1274,"_PROV_",$D1274),Catalogo_Precios,AF$8,FALSE))</f>
        <v>1101</v>
      </c>
      <c r="AG1274" s="57">
        <f t="shared" ref="AG1274" si="15382">IF(OR(ISERROR(VLOOKUP(CONCATENATE("ALI_",$C1274,"_SEG_",$I1274,"_PROV_",$D1274),Catalogo_Precios,AG$8,FALSE)),O1274=0),0,VLOOKUP(CONCATENATE("ALI_",$C1274,"_SEG_",$I1274,"_PROV_",$D1274),Catalogo_Precios,AG$8,FALSE))</f>
        <v>1101</v>
      </c>
      <c r="AH1274" s="57">
        <f t="shared" ref="AH1274" si="15383">IF(OR(ISERROR(VLOOKUP(CONCATENATE("ALI_",$C1274,"_SEG_",$I1274,"_PROV_",$D1274),Catalogo_Precios,AH$8,FALSE)),L1274=0),0,VLOOKUP(CONCATENATE("ALI_",$C1274,"_SEG_",$I1274,"_PROV_",$D1274),Catalogo_Precios,AH$8,FALSE))</f>
        <v>589</v>
      </c>
      <c r="AI1274" s="57">
        <f t="shared" ref="AI1274" si="15384">IF(OR(ISERROR(VLOOKUP(CONCATENATE("ALI_",$C1274,"_SEG_",$I1274,"_PROV_",$D1274),Catalogo_Precios,AI$8,FALSE)),M1274=0),0,VLOOKUP(CONCATENATE("ALI_",$C1274,"_SEG_",$I1274,"_PROV_",$D1274),Catalogo_Precios,AI$8,FALSE))</f>
        <v>589</v>
      </c>
      <c r="AJ1274" s="57">
        <f t="shared" ref="AJ1274" si="15385">IF(OR(ISERROR(VLOOKUP(CONCATENATE("ALI_",$C1274,"_SEG_",$I1274,"_PROV_",$D1274),Catalogo_Precios,AJ$8,FALSE)),N1274=0),0,VLOOKUP(CONCATENATE("ALI_",$C1274,"_SEG_",$I1274,"_PROV_",$D1274),Catalogo_Precios,AJ$8,FALSE))</f>
        <v>1078</v>
      </c>
      <c r="AK1274" s="57">
        <f t="shared" ref="AK1274" si="15386">IF(OR(ISERROR(VLOOKUP(CONCATENATE("ALI_",$C1274,"_SEG_",$I1274,"_PROV_",$D1274),Catalogo_Precios,AK$8,FALSE)),O1274=0),0,VLOOKUP(CONCATENATE("ALI_",$C1274,"_SEG_",$I1274,"_PROV_",$D1274),Catalogo_Precios,AK$8,FALSE))</f>
        <v>1078</v>
      </c>
      <c r="AL1274" s="53"/>
      <c r="AM1274" s="59" t="str">
        <f t="shared" si="14824"/>
        <v>ALI_47_SEG_10</v>
      </c>
      <c r="AN1274" s="59" t="str">
        <f t="shared" si="14825"/>
        <v>ALI_47_SEG_10_VAL_9165632</v>
      </c>
      <c r="AO1274" s="60">
        <f t="shared" ref="AO1274" si="15387">IF(OR(AB1274="",AB1274=0),0,COUNTIF(Codificacion,AM1274))</f>
        <v>4</v>
      </c>
      <c r="AP1274" s="61">
        <f t="array" ref="AP1274">MIN(IF(Codificacion=AM1274,Total_Cotizacion,""))</f>
        <v>9165632</v>
      </c>
      <c r="AQ1274" s="62" t="b">
        <f t="shared" si="14827"/>
        <v>1</v>
      </c>
      <c r="AR1274" s="51" t="str">
        <f t="shared" ref="AR1274" si="15388">IF(COUNTIF(Codificacion2,CONCATENATE(AM1274,"_VAL_",AB1274))&gt;1,"Empate","")</f>
        <v>Empate</v>
      </c>
      <c r="AS1274" s="63" t="s">
        <v>78</v>
      </c>
      <c r="AT1274" s="59" t="str">
        <f t="shared" si="14829"/>
        <v>ALI_47_SEG_10_x</v>
      </c>
      <c r="AU1274" s="63">
        <f t="shared" ref="AU1274" si="15389">IF(AND(COUNTIF(Codificacion3,AT1274)&lt;AO1274),1,COUNTIF(Codificacion3,AT1274))</f>
        <v>1</v>
      </c>
      <c r="AV1274" s="62" t="str">
        <f t="shared" si="14831"/>
        <v>Cotizacion Seleccionada</v>
      </c>
      <c r="AW1274" s="53"/>
      <c r="AX1274" s="51" t="str">
        <f t="shared" si="14832"/>
        <v>ALI_47_SEG_10VERDADERO</v>
      </c>
      <c r="AY1274" s="51">
        <f t="shared" si="14813"/>
        <v>2</v>
      </c>
      <c r="AZ1274" s="64" t="b">
        <f t="shared" si="14833"/>
        <v>0</v>
      </c>
    </row>
    <row r="1275" spans="1:52" x14ac:dyDescent="0.2">
      <c r="A1275" s="50" t="str">
        <f t="shared" si="14776"/>
        <v>ALI_47_SEG_11</v>
      </c>
      <c r="B1275" s="51" t="s">
        <v>136</v>
      </c>
      <c r="C1275" s="52">
        <v>47</v>
      </c>
      <c r="D1275" s="52">
        <f t="shared" ref="D1275" si="15390">IF(ISERROR(VLOOKUP(E1275,Proveedores,2,FALSE)),"",VLOOKUP(E1275,Proveedores,2,FALSE))</f>
        <v>2088</v>
      </c>
      <c r="E1275" s="53" t="s">
        <v>137</v>
      </c>
      <c r="F1275" s="54">
        <v>657</v>
      </c>
      <c r="G1275" s="53" t="s">
        <v>56</v>
      </c>
      <c r="H1275" s="53" t="s">
        <v>98</v>
      </c>
      <c r="I1275" s="52">
        <v>11</v>
      </c>
      <c r="J1275" s="53" t="s">
        <v>58</v>
      </c>
      <c r="K1275" s="55">
        <v>44835</v>
      </c>
      <c r="L1275" s="56">
        <v>5476</v>
      </c>
      <c r="M1275" s="56">
        <v>6161</v>
      </c>
      <c r="N1275" s="56">
        <v>3423</v>
      </c>
      <c r="O1275" s="56">
        <v>684</v>
      </c>
      <c r="P1275" s="57">
        <v>603</v>
      </c>
      <c r="Q1275" s="58">
        <v>0.21857379767827534</v>
      </c>
      <c r="R1275" s="57">
        <v>471.2</v>
      </c>
      <c r="S1275" s="57">
        <v>603</v>
      </c>
      <c r="T1275" s="58">
        <v>0.21857379767827534</v>
      </c>
      <c r="U1275" s="57">
        <v>471.2</v>
      </c>
      <c r="V1275" s="57">
        <v>1101</v>
      </c>
      <c r="W1275" s="58">
        <v>0.21671207992733876</v>
      </c>
      <c r="X1275" s="57">
        <v>862.4</v>
      </c>
      <c r="Y1275" s="57">
        <v>1101</v>
      </c>
      <c r="Z1275" s="58">
        <v>0.21671207992733876</v>
      </c>
      <c r="AA1275" s="57">
        <v>862.4</v>
      </c>
      <c r="AB1275" s="57">
        <v>9025231.1999999993</v>
      </c>
      <c r="AC1275" s="53" t="str">
        <f t="shared" si="14815"/>
        <v>Registro Valido</v>
      </c>
      <c r="AD1275" s="57">
        <f t="shared" ref="AD1275" si="15391">IF(OR(ISERROR(VLOOKUP(CONCATENATE("ALI_",$C1275,"_SEG_",$I1275,"_PROV_",$D1275),Catalogo_Precios,AD$8,FALSE)),L1275=0),0,VLOOKUP(CONCATENATE("ALI_",$C1275,"_SEG_",$I1275,"_PROV_",$D1275),Catalogo_Precios,AD$8,FALSE))</f>
        <v>603</v>
      </c>
      <c r="AE1275" s="57">
        <f t="shared" ref="AE1275" si="15392">IF(OR(ISERROR(VLOOKUP(CONCATENATE("ALI_",$C1275,"_SEG_",$I1275,"_PROV_",$D1275),Catalogo_Precios,AE$8,FALSE)),M1275=0),0,VLOOKUP(CONCATENATE("ALI_",$C1275,"_SEG_",$I1275,"_PROV_",$D1275),Catalogo_Precios,AE$8,FALSE))</f>
        <v>603</v>
      </c>
      <c r="AF1275" s="57">
        <f t="shared" ref="AF1275" si="15393">IF(OR(ISERROR(VLOOKUP(CONCATENATE("ALI_",$C1275,"_SEG_",$I1275,"_PROV_",$D1275),Catalogo_Precios,AF$8,FALSE)),N1275=0),0,VLOOKUP(CONCATENATE("ALI_",$C1275,"_SEG_",$I1275,"_PROV_",$D1275),Catalogo_Precios,AF$8,FALSE))</f>
        <v>1101</v>
      </c>
      <c r="AG1275" s="57">
        <f t="shared" ref="AG1275" si="15394">IF(OR(ISERROR(VLOOKUP(CONCATENATE("ALI_",$C1275,"_SEG_",$I1275,"_PROV_",$D1275),Catalogo_Precios,AG$8,FALSE)),O1275=0),0,VLOOKUP(CONCATENATE("ALI_",$C1275,"_SEG_",$I1275,"_PROV_",$D1275),Catalogo_Precios,AG$8,FALSE))</f>
        <v>1101</v>
      </c>
      <c r="AH1275" s="57">
        <f t="shared" ref="AH1275" si="15395">IF(OR(ISERROR(VLOOKUP(CONCATENATE("ALI_",$C1275,"_SEG_",$I1275,"_PROV_",$D1275),Catalogo_Precios,AH$8,FALSE)),L1275=0),0,VLOOKUP(CONCATENATE("ALI_",$C1275,"_SEG_",$I1275,"_PROV_",$D1275),Catalogo_Precios,AH$8,FALSE))</f>
        <v>589</v>
      </c>
      <c r="AI1275" s="57">
        <f t="shared" ref="AI1275" si="15396">IF(OR(ISERROR(VLOOKUP(CONCATENATE("ALI_",$C1275,"_SEG_",$I1275,"_PROV_",$D1275),Catalogo_Precios,AI$8,FALSE)),M1275=0),0,VLOOKUP(CONCATENATE("ALI_",$C1275,"_SEG_",$I1275,"_PROV_",$D1275),Catalogo_Precios,AI$8,FALSE))</f>
        <v>589</v>
      </c>
      <c r="AJ1275" s="57">
        <f t="shared" ref="AJ1275" si="15397">IF(OR(ISERROR(VLOOKUP(CONCATENATE("ALI_",$C1275,"_SEG_",$I1275,"_PROV_",$D1275),Catalogo_Precios,AJ$8,FALSE)),N1275=0),0,VLOOKUP(CONCATENATE("ALI_",$C1275,"_SEG_",$I1275,"_PROV_",$D1275),Catalogo_Precios,AJ$8,FALSE))</f>
        <v>1078</v>
      </c>
      <c r="AK1275" s="57">
        <f t="shared" ref="AK1275" si="15398">IF(OR(ISERROR(VLOOKUP(CONCATENATE("ALI_",$C1275,"_SEG_",$I1275,"_PROV_",$D1275),Catalogo_Precios,AK$8,FALSE)),O1275=0),0,VLOOKUP(CONCATENATE("ALI_",$C1275,"_SEG_",$I1275,"_PROV_",$D1275),Catalogo_Precios,AK$8,FALSE))</f>
        <v>1078</v>
      </c>
      <c r="AL1275" s="53"/>
      <c r="AM1275" s="59" t="str">
        <f t="shared" si="14824"/>
        <v>ALI_47_SEG_11</v>
      </c>
      <c r="AN1275" s="59" t="str">
        <f t="shared" si="14825"/>
        <v>ALI_47_SEG_11_VAL_9025231.2</v>
      </c>
      <c r="AO1275" s="60">
        <f t="shared" ref="AO1275" si="15399">IF(OR(AB1275="",AB1275=0),0,COUNTIF(Codificacion,AM1275))</f>
        <v>4</v>
      </c>
      <c r="AP1275" s="61">
        <f t="array" ref="AP1275">MIN(IF(Codificacion=AM1275,Total_Cotizacion,""))</f>
        <v>9025231.1999999993</v>
      </c>
      <c r="AQ1275" s="62" t="b">
        <f t="shared" si="14827"/>
        <v>1</v>
      </c>
      <c r="AR1275" s="51" t="str">
        <f t="shared" ref="AR1275" si="15400">IF(COUNTIF(Codificacion2,CONCATENATE(AM1275,"_VAL_",AB1275))&gt;1,"Empate","")</f>
        <v>Empate</v>
      </c>
      <c r="AS1275" s="63" t="s">
        <v>78</v>
      </c>
      <c r="AT1275" s="59" t="str">
        <f t="shared" si="14829"/>
        <v>ALI_47_SEG_11_x</v>
      </c>
      <c r="AU1275" s="63">
        <f t="shared" ref="AU1275" si="15401">IF(AND(COUNTIF(Codificacion3,AT1275)&lt;AO1275),1,COUNTIF(Codificacion3,AT1275))</f>
        <v>1</v>
      </c>
      <c r="AV1275" s="62" t="str">
        <f t="shared" si="14831"/>
        <v>Cotizacion Seleccionada</v>
      </c>
      <c r="AW1275" s="53"/>
      <c r="AX1275" s="51" t="str">
        <f t="shared" si="14832"/>
        <v>ALI_47_SEG_11VERDADERO</v>
      </c>
      <c r="AY1275" s="51">
        <f t="shared" si="14813"/>
        <v>2</v>
      </c>
      <c r="AZ1275" s="64" t="b">
        <f t="shared" si="14833"/>
        <v>0</v>
      </c>
    </row>
    <row r="1276" spans="1:52" x14ac:dyDescent="0.2">
      <c r="A1276" s="50" t="str">
        <f t="shared" si="14776"/>
        <v>ALI_47_SEG_12</v>
      </c>
      <c r="B1276" s="51" t="s">
        <v>136</v>
      </c>
      <c r="C1276" s="52">
        <v>47</v>
      </c>
      <c r="D1276" s="52">
        <f t="shared" ref="D1276" si="15402">IF(ISERROR(VLOOKUP(E1276,Proveedores,2,FALSE)),"",VLOOKUP(E1276,Proveedores,2,FALSE))</f>
        <v>2088</v>
      </c>
      <c r="E1276" s="53" t="s">
        <v>137</v>
      </c>
      <c r="F1276" s="54">
        <v>658</v>
      </c>
      <c r="G1276" s="53" t="s">
        <v>56</v>
      </c>
      <c r="H1276" s="53" t="s">
        <v>98</v>
      </c>
      <c r="I1276" s="52">
        <v>12</v>
      </c>
      <c r="J1276" s="53" t="s">
        <v>58</v>
      </c>
      <c r="K1276" s="55">
        <v>44835</v>
      </c>
      <c r="L1276" s="56">
        <v>4970</v>
      </c>
      <c r="M1276" s="56">
        <v>5591</v>
      </c>
      <c r="N1276" s="56">
        <v>3106</v>
      </c>
      <c r="O1276" s="56">
        <v>621</v>
      </c>
      <c r="P1276" s="57">
        <v>603</v>
      </c>
      <c r="Q1276" s="58">
        <v>0.21857379767827534</v>
      </c>
      <c r="R1276" s="57">
        <v>471.2</v>
      </c>
      <c r="S1276" s="57">
        <v>603</v>
      </c>
      <c r="T1276" s="58">
        <v>0.21857379767827534</v>
      </c>
      <c r="U1276" s="57">
        <v>471.2</v>
      </c>
      <c r="V1276" s="57">
        <v>1101</v>
      </c>
      <c r="W1276" s="58">
        <v>0.21671207992733876</v>
      </c>
      <c r="X1276" s="57">
        <v>862.4</v>
      </c>
      <c r="Y1276" s="57">
        <v>1101</v>
      </c>
      <c r="Z1276" s="58">
        <v>0.21671207992733876</v>
      </c>
      <c r="AA1276" s="57">
        <v>862.4</v>
      </c>
      <c r="AB1276" s="57">
        <v>8190508</v>
      </c>
      <c r="AC1276" s="53" t="str">
        <f t="shared" si="14815"/>
        <v>Registro Valido</v>
      </c>
      <c r="AD1276" s="57">
        <f t="shared" ref="AD1276" si="15403">IF(OR(ISERROR(VLOOKUP(CONCATENATE("ALI_",$C1276,"_SEG_",$I1276,"_PROV_",$D1276),Catalogo_Precios,AD$8,FALSE)),L1276=0),0,VLOOKUP(CONCATENATE("ALI_",$C1276,"_SEG_",$I1276,"_PROV_",$D1276),Catalogo_Precios,AD$8,FALSE))</f>
        <v>603</v>
      </c>
      <c r="AE1276" s="57">
        <f t="shared" ref="AE1276" si="15404">IF(OR(ISERROR(VLOOKUP(CONCATENATE("ALI_",$C1276,"_SEG_",$I1276,"_PROV_",$D1276),Catalogo_Precios,AE$8,FALSE)),M1276=0),0,VLOOKUP(CONCATENATE("ALI_",$C1276,"_SEG_",$I1276,"_PROV_",$D1276),Catalogo_Precios,AE$8,FALSE))</f>
        <v>603</v>
      </c>
      <c r="AF1276" s="57">
        <f t="shared" ref="AF1276" si="15405">IF(OR(ISERROR(VLOOKUP(CONCATENATE("ALI_",$C1276,"_SEG_",$I1276,"_PROV_",$D1276),Catalogo_Precios,AF$8,FALSE)),N1276=0),0,VLOOKUP(CONCATENATE("ALI_",$C1276,"_SEG_",$I1276,"_PROV_",$D1276),Catalogo_Precios,AF$8,FALSE))</f>
        <v>1101</v>
      </c>
      <c r="AG1276" s="57">
        <f t="shared" ref="AG1276" si="15406">IF(OR(ISERROR(VLOOKUP(CONCATENATE("ALI_",$C1276,"_SEG_",$I1276,"_PROV_",$D1276),Catalogo_Precios,AG$8,FALSE)),O1276=0),0,VLOOKUP(CONCATENATE("ALI_",$C1276,"_SEG_",$I1276,"_PROV_",$D1276),Catalogo_Precios,AG$8,FALSE))</f>
        <v>1101</v>
      </c>
      <c r="AH1276" s="57">
        <f t="shared" ref="AH1276" si="15407">IF(OR(ISERROR(VLOOKUP(CONCATENATE("ALI_",$C1276,"_SEG_",$I1276,"_PROV_",$D1276),Catalogo_Precios,AH$8,FALSE)),L1276=0),0,VLOOKUP(CONCATENATE("ALI_",$C1276,"_SEG_",$I1276,"_PROV_",$D1276),Catalogo_Precios,AH$8,FALSE))</f>
        <v>589</v>
      </c>
      <c r="AI1276" s="57">
        <f t="shared" ref="AI1276" si="15408">IF(OR(ISERROR(VLOOKUP(CONCATENATE("ALI_",$C1276,"_SEG_",$I1276,"_PROV_",$D1276),Catalogo_Precios,AI$8,FALSE)),M1276=0),0,VLOOKUP(CONCATENATE("ALI_",$C1276,"_SEG_",$I1276,"_PROV_",$D1276),Catalogo_Precios,AI$8,FALSE))</f>
        <v>589</v>
      </c>
      <c r="AJ1276" s="57">
        <f t="shared" ref="AJ1276" si="15409">IF(OR(ISERROR(VLOOKUP(CONCATENATE("ALI_",$C1276,"_SEG_",$I1276,"_PROV_",$D1276),Catalogo_Precios,AJ$8,FALSE)),N1276=0),0,VLOOKUP(CONCATENATE("ALI_",$C1276,"_SEG_",$I1276,"_PROV_",$D1276),Catalogo_Precios,AJ$8,FALSE))</f>
        <v>1078</v>
      </c>
      <c r="AK1276" s="57">
        <f t="shared" ref="AK1276" si="15410">IF(OR(ISERROR(VLOOKUP(CONCATENATE("ALI_",$C1276,"_SEG_",$I1276,"_PROV_",$D1276),Catalogo_Precios,AK$8,FALSE)),O1276=0),0,VLOOKUP(CONCATENATE("ALI_",$C1276,"_SEG_",$I1276,"_PROV_",$D1276),Catalogo_Precios,AK$8,FALSE))</f>
        <v>1078</v>
      </c>
      <c r="AL1276" s="53"/>
      <c r="AM1276" s="59" t="str">
        <f t="shared" si="14824"/>
        <v>ALI_47_SEG_12</v>
      </c>
      <c r="AN1276" s="59" t="str">
        <f t="shared" si="14825"/>
        <v>ALI_47_SEG_12_VAL_8190508</v>
      </c>
      <c r="AO1276" s="60">
        <f t="shared" ref="AO1276" si="15411">IF(OR(AB1276="",AB1276=0),0,COUNTIF(Codificacion,AM1276))</f>
        <v>4</v>
      </c>
      <c r="AP1276" s="61">
        <f t="array" ref="AP1276">MIN(IF(Codificacion=AM1276,Total_Cotizacion,""))</f>
        <v>8190508</v>
      </c>
      <c r="AQ1276" s="62" t="b">
        <f t="shared" si="14827"/>
        <v>1</v>
      </c>
      <c r="AR1276" s="51" t="str">
        <f t="shared" ref="AR1276" si="15412">IF(COUNTIF(Codificacion2,CONCATENATE(AM1276,"_VAL_",AB1276))&gt;1,"Empate","")</f>
        <v>Empate</v>
      </c>
      <c r="AS1276" s="63" t="s">
        <v>78</v>
      </c>
      <c r="AT1276" s="59" t="str">
        <f t="shared" si="14829"/>
        <v>ALI_47_SEG_12_x</v>
      </c>
      <c r="AU1276" s="63">
        <f t="shared" ref="AU1276" si="15413">IF(AND(COUNTIF(Codificacion3,AT1276)&lt;AO1276),1,COUNTIF(Codificacion3,AT1276))</f>
        <v>1</v>
      </c>
      <c r="AV1276" s="62" t="str">
        <f t="shared" si="14831"/>
        <v>Cotizacion Seleccionada</v>
      </c>
      <c r="AW1276" s="53"/>
      <c r="AX1276" s="51" t="str">
        <f t="shared" si="14832"/>
        <v>ALI_47_SEG_12VERDADERO</v>
      </c>
      <c r="AY1276" s="51">
        <f t="shared" si="14813"/>
        <v>2</v>
      </c>
      <c r="AZ1276" s="64" t="b">
        <f t="shared" si="14833"/>
        <v>0</v>
      </c>
    </row>
    <row r="1277" spans="1:52" x14ac:dyDescent="0.2">
      <c r="A1277" s="50" t="str">
        <f t="shared" si="14776"/>
        <v>ALI_47_SEG_13</v>
      </c>
      <c r="B1277" s="51" t="s">
        <v>136</v>
      </c>
      <c r="C1277" s="52">
        <v>47</v>
      </c>
      <c r="D1277" s="52">
        <f t="shared" ref="D1277" si="15414">IF(ISERROR(VLOOKUP(E1277,Proveedores,2,FALSE)),"",VLOOKUP(E1277,Proveedores,2,FALSE))</f>
        <v>2088</v>
      </c>
      <c r="E1277" s="53" t="s">
        <v>137</v>
      </c>
      <c r="F1277" s="54">
        <v>659</v>
      </c>
      <c r="G1277" s="53" t="s">
        <v>56</v>
      </c>
      <c r="H1277" s="53" t="s">
        <v>98</v>
      </c>
      <c r="I1277" s="52">
        <v>13</v>
      </c>
      <c r="J1277" s="53" t="s">
        <v>58</v>
      </c>
      <c r="K1277" s="55">
        <v>44835</v>
      </c>
      <c r="L1277" s="56">
        <v>5277</v>
      </c>
      <c r="M1277" s="56">
        <v>5936</v>
      </c>
      <c r="N1277" s="56">
        <v>3298</v>
      </c>
      <c r="O1277" s="56">
        <v>659</v>
      </c>
      <c r="P1277" s="57">
        <v>603</v>
      </c>
      <c r="Q1277" s="58">
        <v>0.21857379767827534</v>
      </c>
      <c r="R1277" s="57">
        <v>471.2</v>
      </c>
      <c r="S1277" s="57">
        <v>603</v>
      </c>
      <c r="T1277" s="58">
        <v>0.21857379767827534</v>
      </c>
      <c r="U1277" s="57">
        <v>471.2</v>
      </c>
      <c r="V1277" s="57">
        <v>1101</v>
      </c>
      <c r="W1277" s="58">
        <v>0.21671207992733876</v>
      </c>
      <c r="X1277" s="57">
        <v>862.4</v>
      </c>
      <c r="Y1277" s="57">
        <v>1101</v>
      </c>
      <c r="Z1277" s="58">
        <v>0.21671207992733876</v>
      </c>
      <c r="AA1277" s="57">
        <v>862.4</v>
      </c>
      <c r="AB1277" s="57">
        <v>8696082.3999999985</v>
      </c>
      <c r="AC1277" s="53" t="str">
        <f t="shared" si="14815"/>
        <v>Registro Valido</v>
      </c>
      <c r="AD1277" s="57">
        <f t="shared" ref="AD1277" si="15415">IF(OR(ISERROR(VLOOKUP(CONCATENATE("ALI_",$C1277,"_SEG_",$I1277,"_PROV_",$D1277),Catalogo_Precios,AD$8,FALSE)),L1277=0),0,VLOOKUP(CONCATENATE("ALI_",$C1277,"_SEG_",$I1277,"_PROV_",$D1277),Catalogo_Precios,AD$8,FALSE))</f>
        <v>603</v>
      </c>
      <c r="AE1277" s="57">
        <f t="shared" ref="AE1277" si="15416">IF(OR(ISERROR(VLOOKUP(CONCATENATE("ALI_",$C1277,"_SEG_",$I1277,"_PROV_",$D1277),Catalogo_Precios,AE$8,FALSE)),M1277=0),0,VLOOKUP(CONCATENATE("ALI_",$C1277,"_SEG_",$I1277,"_PROV_",$D1277),Catalogo_Precios,AE$8,FALSE))</f>
        <v>603</v>
      </c>
      <c r="AF1277" s="57">
        <f t="shared" ref="AF1277" si="15417">IF(OR(ISERROR(VLOOKUP(CONCATENATE("ALI_",$C1277,"_SEG_",$I1277,"_PROV_",$D1277),Catalogo_Precios,AF$8,FALSE)),N1277=0),0,VLOOKUP(CONCATENATE("ALI_",$C1277,"_SEG_",$I1277,"_PROV_",$D1277),Catalogo_Precios,AF$8,FALSE))</f>
        <v>1101</v>
      </c>
      <c r="AG1277" s="57">
        <f t="shared" ref="AG1277" si="15418">IF(OR(ISERROR(VLOOKUP(CONCATENATE("ALI_",$C1277,"_SEG_",$I1277,"_PROV_",$D1277),Catalogo_Precios,AG$8,FALSE)),O1277=0),0,VLOOKUP(CONCATENATE("ALI_",$C1277,"_SEG_",$I1277,"_PROV_",$D1277),Catalogo_Precios,AG$8,FALSE))</f>
        <v>1101</v>
      </c>
      <c r="AH1277" s="57">
        <f t="shared" ref="AH1277" si="15419">IF(OR(ISERROR(VLOOKUP(CONCATENATE("ALI_",$C1277,"_SEG_",$I1277,"_PROV_",$D1277),Catalogo_Precios,AH$8,FALSE)),L1277=0),0,VLOOKUP(CONCATENATE("ALI_",$C1277,"_SEG_",$I1277,"_PROV_",$D1277),Catalogo_Precios,AH$8,FALSE))</f>
        <v>589</v>
      </c>
      <c r="AI1277" s="57">
        <f t="shared" ref="AI1277" si="15420">IF(OR(ISERROR(VLOOKUP(CONCATENATE("ALI_",$C1277,"_SEG_",$I1277,"_PROV_",$D1277),Catalogo_Precios,AI$8,FALSE)),M1277=0),0,VLOOKUP(CONCATENATE("ALI_",$C1277,"_SEG_",$I1277,"_PROV_",$D1277),Catalogo_Precios,AI$8,FALSE))</f>
        <v>589</v>
      </c>
      <c r="AJ1277" s="57">
        <f t="shared" ref="AJ1277" si="15421">IF(OR(ISERROR(VLOOKUP(CONCATENATE("ALI_",$C1277,"_SEG_",$I1277,"_PROV_",$D1277),Catalogo_Precios,AJ$8,FALSE)),N1277=0),0,VLOOKUP(CONCATENATE("ALI_",$C1277,"_SEG_",$I1277,"_PROV_",$D1277),Catalogo_Precios,AJ$8,FALSE))</f>
        <v>1078</v>
      </c>
      <c r="AK1277" s="57">
        <f t="shared" ref="AK1277" si="15422">IF(OR(ISERROR(VLOOKUP(CONCATENATE("ALI_",$C1277,"_SEG_",$I1277,"_PROV_",$D1277),Catalogo_Precios,AK$8,FALSE)),O1277=0),0,VLOOKUP(CONCATENATE("ALI_",$C1277,"_SEG_",$I1277,"_PROV_",$D1277),Catalogo_Precios,AK$8,FALSE))</f>
        <v>1078</v>
      </c>
      <c r="AL1277" s="53"/>
      <c r="AM1277" s="59" t="str">
        <f t="shared" si="14824"/>
        <v>ALI_47_SEG_13</v>
      </c>
      <c r="AN1277" s="59" t="str">
        <f t="shared" si="14825"/>
        <v>ALI_47_SEG_13_VAL_8696082.4</v>
      </c>
      <c r="AO1277" s="60">
        <f t="shared" ref="AO1277" si="15423">IF(OR(AB1277="",AB1277=0),0,COUNTIF(Codificacion,AM1277))</f>
        <v>4</v>
      </c>
      <c r="AP1277" s="61">
        <f t="array" ref="AP1277">MIN(IF(Codificacion=AM1277,Total_Cotizacion,""))</f>
        <v>8696082.3999999985</v>
      </c>
      <c r="AQ1277" s="62" t="b">
        <f t="shared" si="14827"/>
        <v>1</v>
      </c>
      <c r="AR1277" s="51" t="str">
        <f t="shared" ref="AR1277" si="15424">IF(COUNTIF(Codificacion2,CONCATENATE(AM1277,"_VAL_",AB1277))&gt;1,"Empate","")</f>
        <v>Empate</v>
      </c>
      <c r="AS1277" s="63" t="s">
        <v>78</v>
      </c>
      <c r="AT1277" s="59" t="str">
        <f t="shared" si="14829"/>
        <v>ALI_47_SEG_13_x</v>
      </c>
      <c r="AU1277" s="63">
        <f t="shared" ref="AU1277" si="15425">IF(AND(COUNTIF(Codificacion3,AT1277)&lt;AO1277),1,COUNTIF(Codificacion3,AT1277))</f>
        <v>1</v>
      </c>
      <c r="AV1277" s="62" t="str">
        <f t="shared" si="14831"/>
        <v>Cotizacion Seleccionada</v>
      </c>
      <c r="AW1277" s="53"/>
      <c r="AX1277" s="51" t="str">
        <f t="shared" si="14832"/>
        <v>ALI_47_SEG_13VERDADERO</v>
      </c>
      <c r="AY1277" s="51">
        <f t="shared" si="14813"/>
        <v>2</v>
      </c>
      <c r="AZ1277" s="64" t="b">
        <f t="shared" si="14833"/>
        <v>0</v>
      </c>
    </row>
    <row r="1278" spans="1:52" x14ac:dyDescent="0.2">
      <c r="A1278" s="50" t="str">
        <f t="shared" si="14776"/>
        <v>ALI_47_SEG_14</v>
      </c>
      <c r="B1278" s="51" t="s">
        <v>136</v>
      </c>
      <c r="C1278" s="52">
        <v>47</v>
      </c>
      <c r="D1278" s="52">
        <f t="shared" ref="D1278" si="15426">IF(ISERROR(VLOOKUP(E1278,Proveedores,2,FALSE)),"",VLOOKUP(E1278,Proveedores,2,FALSE))</f>
        <v>2088</v>
      </c>
      <c r="E1278" s="53" t="s">
        <v>137</v>
      </c>
      <c r="F1278" s="54">
        <v>660</v>
      </c>
      <c r="G1278" s="53" t="s">
        <v>56</v>
      </c>
      <c r="H1278" s="53" t="s">
        <v>98</v>
      </c>
      <c r="I1278" s="52">
        <v>14</v>
      </c>
      <c r="J1278" s="53" t="s">
        <v>58</v>
      </c>
      <c r="K1278" s="55">
        <v>44835</v>
      </c>
      <c r="L1278" s="56">
        <v>5229</v>
      </c>
      <c r="M1278" s="56">
        <v>5882</v>
      </c>
      <c r="N1278" s="56">
        <v>3268</v>
      </c>
      <c r="O1278" s="56">
        <v>654</v>
      </c>
      <c r="P1278" s="57">
        <v>603</v>
      </c>
      <c r="Q1278" s="58">
        <v>0.21857379767827534</v>
      </c>
      <c r="R1278" s="57">
        <v>471.2</v>
      </c>
      <c r="S1278" s="57">
        <v>603</v>
      </c>
      <c r="T1278" s="58">
        <v>0.21857379767827534</v>
      </c>
      <c r="U1278" s="57">
        <v>471.2</v>
      </c>
      <c r="V1278" s="57">
        <v>1101</v>
      </c>
      <c r="W1278" s="58">
        <v>0.21671207992733876</v>
      </c>
      <c r="X1278" s="57">
        <v>862.4</v>
      </c>
      <c r="Y1278" s="57">
        <v>1101</v>
      </c>
      <c r="Z1278" s="58">
        <v>0.21671207992733876</v>
      </c>
      <c r="AA1278" s="57">
        <v>862.4</v>
      </c>
      <c r="AB1278" s="57">
        <v>8617835.9999999981</v>
      </c>
      <c r="AC1278" s="53" t="str">
        <f t="shared" si="14815"/>
        <v>Registro Valido</v>
      </c>
      <c r="AD1278" s="57">
        <f t="shared" ref="AD1278" si="15427">IF(OR(ISERROR(VLOOKUP(CONCATENATE("ALI_",$C1278,"_SEG_",$I1278,"_PROV_",$D1278),Catalogo_Precios,AD$8,FALSE)),L1278=0),0,VLOOKUP(CONCATENATE("ALI_",$C1278,"_SEG_",$I1278,"_PROV_",$D1278),Catalogo_Precios,AD$8,FALSE))</f>
        <v>603</v>
      </c>
      <c r="AE1278" s="57">
        <f t="shared" ref="AE1278" si="15428">IF(OR(ISERROR(VLOOKUP(CONCATENATE("ALI_",$C1278,"_SEG_",$I1278,"_PROV_",$D1278),Catalogo_Precios,AE$8,FALSE)),M1278=0),0,VLOOKUP(CONCATENATE("ALI_",$C1278,"_SEG_",$I1278,"_PROV_",$D1278),Catalogo_Precios,AE$8,FALSE))</f>
        <v>603</v>
      </c>
      <c r="AF1278" s="57">
        <f t="shared" ref="AF1278" si="15429">IF(OR(ISERROR(VLOOKUP(CONCATENATE("ALI_",$C1278,"_SEG_",$I1278,"_PROV_",$D1278),Catalogo_Precios,AF$8,FALSE)),N1278=0),0,VLOOKUP(CONCATENATE("ALI_",$C1278,"_SEG_",$I1278,"_PROV_",$D1278),Catalogo_Precios,AF$8,FALSE))</f>
        <v>1101</v>
      </c>
      <c r="AG1278" s="57">
        <f t="shared" ref="AG1278" si="15430">IF(OR(ISERROR(VLOOKUP(CONCATENATE("ALI_",$C1278,"_SEG_",$I1278,"_PROV_",$D1278),Catalogo_Precios,AG$8,FALSE)),O1278=0),0,VLOOKUP(CONCATENATE("ALI_",$C1278,"_SEG_",$I1278,"_PROV_",$D1278),Catalogo_Precios,AG$8,FALSE))</f>
        <v>1101</v>
      </c>
      <c r="AH1278" s="57">
        <f t="shared" ref="AH1278" si="15431">IF(OR(ISERROR(VLOOKUP(CONCATENATE("ALI_",$C1278,"_SEG_",$I1278,"_PROV_",$D1278),Catalogo_Precios,AH$8,FALSE)),L1278=0),0,VLOOKUP(CONCATENATE("ALI_",$C1278,"_SEG_",$I1278,"_PROV_",$D1278),Catalogo_Precios,AH$8,FALSE))</f>
        <v>589</v>
      </c>
      <c r="AI1278" s="57">
        <f t="shared" ref="AI1278" si="15432">IF(OR(ISERROR(VLOOKUP(CONCATENATE("ALI_",$C1278,"_SEG_",$I1278,"_PROV_",$D1278),Catalogo_Precios,AI$8,FALSE)),M1278=0),0,VLOOKUP(CONCATENATE("ALI_",$C1278,"_SEG_",$I1278,"_PROV_",$D1278),Catalogo_Precios,AI$8,FALSE))</f>
        <v>589</v>
      </c>
      <c r="AJ1278" s="57">
        <f t="shared" ref="AJ1278" si="15433">IF(OR(ISERROR(VLOOKUP(CONCATENATE("ALI_",$C1278,"_SEG_",$I1278,"_PROV_",$D1278),Catalogo_Precios,AJ$8,FALSE)),N1278=0),0,VLOOKUP(CONCATENATE("ALI_",$C1278,"_SEG_",$I1278,"_PROV_",$D1278),Catalogo_Precios,AJ$8,FALSE))</f>
        <v>1078</v>
      </c>
      <c r="AK1278" s="57">
        <f t="shared" ref="AK1278" si="15434">IF(OR(ISERROR(VLOOKUP(CONCATENATE("ALI_",$C1278,"_SEG_",$I1278,"_PROV_",$D1278),Catalogo_Precios,AK$8,FALSE)),O1278=0),0,VLOOKUP(CONCATENATE("ALI_",$C1278,"_SEG_",$I1278,"_PROV_",$D1278),Catalogo_Precios,AK$8,FALSE))</f>
        <v>1078</v>
      </c>
      <c r="AL1278" s="53"/>
      <c r="AM1278" s="59" t="str">
        <f t="shared" si="14824"/>
        <v>ALI_47_SEG_14</v>
      </c>
      <c r="AN1278" s="59" t="str">
        <f t="shared" si="14825"/>
        <v>ALI_47_SEG_14_VAL_8617836</v>
      </c>
      <c r="AO1278" s="60">
        <f t="shared" ref="AO1278" si="15435">IF(OR(AB1278="",AB1278=0),0,COUNTIF(Codificacion,AM1278))</f>
        <v>4</v>
      </c>
      <c r="AP1278" s="61">
        <f t="array" ref="AP1278">MIN(IF(Codificacion=AM1278,Total_Cotizacion,""))</f>
        <v>8617835.9999999981</v>
      </c>
      <c r="AQ1278" s="62" t="b">
        <f t="shared" si="14827"/>
        <v>1</v>
      </c>
      <c r="AR1278" s="51" t="str">
        <f t="shared" ref="AR1278" si="15436">IF(COUNTIF(Codificacion2,CONCATENATE(AM1278,"_VAL_",AB1278))&gt;1,"Empate","")</f>
        <v>Empate</v>
      </c>
      <c r="AS1278" s="63" t="s">
        <v>78</v>
      </c>
      <c r="AT1278" s="59" t="str">
        <f t="shared" si="14829"/>
        <v>ALI_47_SEG_14_x</v>
      </c>
      <c r="AU1278" s="63">
        <f t="shared" ref="AU1278" si="15437">IF(AND(COUNTIF(Codificacion3,AT1278)&lt;AO1278),1,COUNTIF(Codificacion3,AT1278))</f>
        <v>1</v>
      </c>
      <c r="AV1278" s="62" t="str">
        <f t="shared" si="14831"/>
        <v>Cotizacion Seleccionada</v>
      </c>
      <c r="AW1278" s="53"/>
      <c r="AX1278" s="51" t="str">
        <f t="shared" si="14832"/>
        <v>ALI_47_SEG_14VERDADERO</v>
      </c>
      <c r="AY1278" s="51">
        <f t="shared" si="14813"/>
        <v>2</v>
      </c>
      <c r="AZ1278" s="64" t="b">
        <f t="shared" si="14833"/>
        <v>0</v>
      </c>
    </row>
    <row r="1279" spans="1:52" x14ac:dyDescent="0.2">
      <c r="A1279" s="50" t="str">
        <f t="shared" si="14776"/>
        <v>ALI_47_SEG_15</v>
      </c>
      <c r="B1279" s="51" t="s">
        <v>136</v>
      </c>
      <c r="C1279" s="52">
        <v>47</v>
      </c>
      <c r="D1279" s="52">
        <f t="shared" ref="D1279" si="15438">IF(ISERROR(VLOOKUP(E1279,Proveedores,2,FALSE)),"",VLOOKUP(E1279,Proveedores,2,FALSE))</f>
        <v>2088</v>
      </c>
      <c r="E1279" s="53" t="s">
        <v>137</v>
      </c>
      <c r="F1279" s="54">
        <v>661</v>
      </c>
      <c r="G1279" s="53" t="s">
        <v>56</v>
      </c>
      <c r="H1279" s="53" t="s">
        <v>98</v>
      </c>
      <c r="I1279" s="52">
        <v>15</v>
      </c>
      <c r="J1279" s="53" t="s">
        <v>58</v>
      </c>
      <c r="K1279" s="55">
        <v>44835</v>
      </c>
      <c r="L1279" s="56">
        <v>4942</v>
      </c>
      <c r="M1279" s="56">
        <v>5560</v>
      </c>
      <c r="N1279" s="56">
        <v>3085</v>
      </c>
      <c r="O1279" s="56">
        <v>618</v>
      </c>
      <c r="P1279" s="57">
        <v>603</v>
      </c>
      <c r="Q1279" s="58">
        <v>0.21857379767827534</v>
      </c>
      <c r="R1279" s="57">
        <v>471.2</v>
      </c>
      <c r="S1279" s="57">
        <v>603</v>
      </c>
      <c r="T1279" s="58">
        <v>0.21857379767827534</v>
      </c>
      <c r="U1279" s="57">
        <v>471.2</v>
      </c>
      <c r="V1279" s="57">
        <v>1101</v>
      </c>
      <c r="W1279" s="58">
        <v>0.21671207992733876</v>
      </c>
      <c r="X1279" s="57">
        <v>862.4</v>
      </c>
      <c r="Y1279" s="57">
        <v>1101</v>
      </c>
      <c r="Z1279" s="58">
        <v>0.21671207992733876</v>
      </c>
      <c r="AA1279" s="57">
        <v>862.4</v>
      </c>
      <c r="AB1279" s="57">
        <v>8142009.6000000006</v>
      </c>
      <c r="AC1279" s="53" t="str">
        <f t="shared" si="14815"/>
        <v>Registro Valido</v>
      </c>
      <c r="AD1279" s="57">
        <f t="shared" ref="AD1279" si="15439">IF(OR(ISERROR(VLOOKUP(CONCATENATE("ALI_",$C1279,"_SEG_",$I1279,"_PROV_",$D1279),Catalogo_Precios,AD$8,FALSE)),L1279=0),0,VLOOKUP(CONCATENATE("ALI_",$C1279,"_SEG_",$I1279,"_PROV_",$D1279),Catalogo_Precios,AD$8,FALSE))</f>
        <v>603</v>
      </c>
      <c r="AE1279" s="57">
        <f t="shared" ref="AE1279" si="15440">IF(OR(ISERROR(VLOOKUP(CONCATENATE("ALI_",$C1279,"_SEG_",$I1279,"_PROV_",$D1279),Catalogo_Precios,AE$8,FALSE)),M1279=0),0,VLOOKUP(CONCATENATE("ALI_",$C1279,"_SEG_",$I1279,"_PROV_",$D1279),Catalogo_Precios,AE$8,FALSE))</f>
        <v>603</v>
      </c>
      <c r="AF1279" s="57">
        <f t="shared" ref="AF1279" si="15441">IF(OR(ISERROR(VLOOKUP(CONCATENATE("ALI_",$C1279,"_SEG_",$I1279,"_PROV_",$D1279),Catalogo_Precios,AF$8,FALSE)),N1279=0),0,VLOOKUP(CONCATENATE("ALI_",$C1279,"_SEG_",$I1279,"_PROV_",$D1279),Catalogo_Precios,AF$8,FALSE))</f>
        <v>1101</v>
      </c>
      <c r="AG1279" s="57">
        <f t="shared" ref="AG1279" si="15442">IF(OR(ISERROR(VLOOKUP(CONCATENATE("ALI_",$C1279,"_SEG_",$I1279,"_PROV_",$D1279),Catalogo_Precios,AG$8,FALSE)),O1279=0),0,VLOOKUP(CONCATENATE("ALI_",$C1279,"_SEG_",$I1279,"_PROV_",$D1279),Catalogo_Precios,AG$8,FALSE))</f>
        <v>1101</v>
      </c>
      <c r="AH1279" s="57">
        <f t="shared" ref="AH1279" si="15443">IF(OR(ISERROR(VLOOKUP(CONCATENATE("ALI_",$C1279,"_SEG_",$I1279,"_PROV_",$D1279),Catalogo_Precios,AH$8,FALSE)),L1279=0),0,VLOOKUP(CONCATENATE("ALI_",$C1279,"_SEG_",$I1279,"_PROV_",$D1279),Catalogo_Precios,AH$8,FALSE))</f>
        <v>589</v>
      </c>
      <c r="AI1279" s="57">
        <f t="shared" ref="AI1279" si="15444">IF(OR(ISERROR(VLOOKUP(CONCATENATE("ALI_",$C1279,"_SEG_",$I1279,"_PROV_",$D1279),Catalogo_Precios,AI$8,FALSE)),M1279=0),0,VLOOKUP(CONCATENATE("ALI_",$C1279,"_SEG_",$I1279,"_PROV_",$D1279),Catalogo_Precios,AI$8,FALSE))</f>
        <v>589</v>
      </c>
      <c r="AJ1279" s="57">
        <f t="shared" ref="AJ1279" si="15445">IF(OR(ISERROR(VLOOKUP(CONCATENATE("ALI_",$C1279,"_SEG_",$I1279,"_PROV_",$D1279),Catalogo_Precios,AJ$8,FALSE)),N1279=0),0,VLOOKUP(CONCATENATE("ALI_",$C1279,"_SEG_",$I1279,"_PROV_",$D1279),Catalogo_Precios,AJ$8,FALSE))</f>
        <v>1078</v>
      </c>
      <c r="AK1279" s="57">
        <f t="shared" ref="AK1279" si="15446">IF(OR(ISERROR(VLOOKUP(CONCATENATE("ALI_",$C1279,"_SEG_",$I1279,"_PROV_",$D1279),Catalogo_Precios,AK$8,FALSE)),O1279=0),0,VLOOKUP(CONCATENATE("ALI_",$C1279,"_SEG_",$I1279,"_PROV_",$D1279),Catalogo_Precios,AK$8,FALSE))</f>
        <v>1078</v>
      </c>
      <c r="AL1279" s="53"/>
      <c r="AM1279" s="59" t="str">
        <f t="shared" si="14824"/>
        <v>ALI_47_SEG_15</v>
      </c>
      <c r="AN1279" s="59" t="str">
        <f t="shared" si="14825"/>
        <v>ALI_47_SEG_15_VAL_8142009.6</v>
      </c>
      <c r="AO1279" s="60">
        <f t="shared" ref="AO1279" si="15447">IF(OR(AB1279="",AB1279=0),0,COUNTIF(Codificacion,AM1279))</f>
        <v>4</v>
      </c>
      <c r="AP1279" s="61">
        <f t="array" ref="AP1279">MIN(IF(Codificacion=AM1279,Total_Cotizacion,""))</f>
        <v>8142009.6000000006</v>
      </c>
      <c r="AQ1279" s="62" t="b">
        <f t="shared" si="14827"/>
        <v>1</v>
      </c>
      <c r="AR1279" s="51" t="str">
        <f t="shared" ref="AR1279" si="15448">IF(COUNTIF(Codificacion2,CONCATENATE(AM1279,"_VAL_",AB1279))&gt;1,"Empate","")</f>
        <v>Empate</v>
      </c>
      <c r="AS1279" s="63" t="s">
        <v>78</v>
      </c>
      <c r="AT1279" s="59" t="str">
        <f t="shared" si="14829"/>
        <v>ALI_47_SEG_15_x</v>
      </c>
      <c r="AU1279" s="63">
        <f t="shared" ref="AU1279" si="15449">IF(AND(COUNTIF(Codificacion3,AT1279)&lt;AO1279),1,COUNTIF(Codificacion3,AT1279))</f>
        <v>1</v>
      </c>
      <c r="AV1279" s="62" t="str">
        <f t="shared" si="14831"/>
        <v>Cotizacion Seleccionada</v>
      </c>
      <c r="AW1279" s="53"/>
      <c r="AX1279" s="51" t="str">
        <f t="shared" si="14832"/>
        <v>ALI_47_SEG_15VERDADERO</v>
      </c>
      <c r="AY1279" s="51">
        <f t="shared" si="14813"/>
        <v>2</v>
      </c>
      <c r="AZ1279" s="64" t="b">
        <f t="shared" si="14833"/>
        <v>0</v>
      </c>
    </row>
    <row r="1280" spans="1:52" x14ac:dyDescent="0.2">
      <c r="A1280" s="50" t="str">
        <f t="shared" si="14776"/>
        <v>ALI_66_SEG_1</v>
      </c>
      <c r="B1280" s="51" t="s">
        <v>139</v>
      </c>
      <c r="C1280" s="52">
        <v>66</v>
      </c>
      <c r="D1280" s="52">
        <f t="shared" ref="D1280" si="15450">IF(ISERROR(VLOOKUP(E1280,Proveedores,2,FALSE)),"",VLOOKUP(E1280,Proveedores,2,FALSE))</f>
        <v>2050</v>
      </c>
      <c r="E1280" s="53" t="s">
        <v>140</v>
      </c>
      <c r="F1280" s="54">
        <v>447</v>
      </c>
      <c r="G1280" s="53" t="s">
        <v>131</v>
      </c>
      <c r="H1280" s="53" t="s">
        <v>141</v>
      </c>
      <c r="I1280" s="52">
        <v>1</v>
      </c>
      <c r="J1280" s="53" t="s">
        <v>58</v>
      </c>
      <c r="K1280" s="55">
        <v>44835</v>
      </c>
      <c r="L1280" s="56">
        <v>12482</v>
      </c>
      <c r="M1280" s="56">
        <v>15522</v>
      </c>
      <c r="N1280" s="56">
        <v>7266</v>
      </c>
      <c r="O1280" s="56">
        <v>678</v>
      </c>
      <c r="P1280" s="57">
        <v>712</v>
      </c>
      <c r="Q1280" s="58">
        <v>0</v>
      </c>
      <c r="R1280" s="57">
        <v>712</v>
      </c>
      <c r="S1280" s="57">
        <v>1067</v>
      </c>
      <c r="T1280" s="58">
        <v>0</v>
      </c>
      <c r="U1280" s="57">
        <v>1067</v>
      </c>
      <c r="V1280" s="57">
        <v>1422</v>
      </c>
      <c r="W1280" s="58">
        <v>0</v>
      </c>
      <c r="X1280" s="57">
        <v>1422</v>
      </c>
      <c r="Y1280" s="57">
        <v>1422</v>
      </c>
      <c r="Z1280" s="58">
        <v>0</v>
      </c>
      <c r="AA1280" s="57">
        <v>1422</v>
      </c>
      <c r="AB1280" s="57">
        <v>36745526</v>
      </c>
      <c r="AC1280" s="53" t="str">
        <f t="shared" si="14815"/>
        <v>Registro Valido</v>
      </c>
      <c r="AD1280" s="57">
        <f t="shared" ref="AD1280" si="15451">IF(OR(ISERROR(VLOOKUP(CONCATENATE("ALI_",$C1280,"_SEG_",$I1280,"_PROV_",$D1280),Catalogo_Precios,AD$8,FALSE)),L1280=0),0,VLOOKUP(CONCATENATE("ALI_",$C1280,"_SEG_",$I1280,"_PROV_",$D1280),Catalogo_Precios,AD$8,FALSE))</f>
        <v>712</v>
      </c>
      <c r="AE1280" s="57">
        <f t="shared" ref="AE1280" si="15452">IF(OR(ISERROR(VLOOKUP(CONCATENATE("ALI_",$C1280,"_SEG_",$I1280,"_PROV_",$D1280),Catalogo_Precios,AE$8,FALSE)),M1280=0),0,VLOOKUP(CONCATENATE("ALI_",$C1280,"_SEG_",$I1280,"_PROV_",$D1280),Catalogo_Precios,AE$8,FALSE))</f>
        <v>1067</v>
      </c>
      <c r="AF1280" s="57">
        <f t="shared" ref="AF1280" si="15453">IF(OR(ISERROR(VLOOKUP(CONCATENATE("ALI_",$C1280,"_SEG_",$I1280,"_PROV_",$D1280),Catalogo_Precios,AF$8,FALSE)),N1280=0),0,VLOOKUP(CONCATENATE("ALI_",$C1280,"_SEG_",$I1280,"_PROV_",$D1280),Catalogo_Precios,AF$8,FALSE))</f>
        <v>1422</v>
      </c>
      <c r="AG1280" s="57">
        <f t="shared" ref="AG1280" si="15454">IF(OR(ISERROR(VLOOKUP(CONCATENATE("ALI_",$C1280,"_SEG_",$I1280,"_PROV_",$D1280),Catalogo_Precios,AG$8,FALSE)),O1280=0),0,VLOOKUP(CONCATENATE("ALI_",$C1280,"_SEG_",$I1280,"_PROV_",$D1280),Catalogo_Precios,AG$8,FALSE))</f>
        <v>1422</v>
      </c>
      <c r="AH1280" s="57">
        <f t="shared" ref="AH1280" si="15455">IF(OR(ISERROR(VLOOKUP(CONCATENATE("ALI_",$C1280,"_SEG_",$I1280,"_PROV_",$D1280),Catalogo_Precios,AH$8,FALSE)),L1280=0),0,VLOOKUP(CONCATENATE("ALI_",$C1280,"_SEG_",$I1280,"_PROV_",$D1280),Catalogo_Precios,AH$8,FALSE))</f>
        <v>697</v>
      </c>
      <c r="AI1280" s="57">
        <f t="shared" ref="AI1280" si="15456">IF(OR(ISERROR(VLOOKUP(CONCATENATE("ALI_",$C1280,"_SEG_",$I1280,"_PROV_",$D1280),Catalogo_Precios,AI$8,FALSE)),M1280=0),0,VLOOKUP(CONCATENATE("ALI_",$C1280,"_SEG_",$I1280,"_PROV_",$D1280),Catalogo_Precios,AI$8,FALSE))</f>
        <v>1045</v>
      </c>
      <c r="AJ1280" s="57">
        <f t="shared" ref="AJ1280" si="15457">IF(OR(ISERROR(VLOOKUP(CONCATENATE("ALI_",$C1280,"_SEG_",$I1280,"_PROV_",$D1280),Catalogo_Precios,AJ$8,FALSE)),N1280=0),0,VLOOKUP(CONCATENATE("ALI_",$C1280,"_SEG_",$I1280,"_PROV_",$D1280),Catalogo_Precios,AJ$8,FALSE))</f>
        <v>1393</v>
      </c>
      <c r="AK1280" s="57">
        <f t="shared" ref="AK1280" si="15458">IF(OR(ISERROR(VLOOKUP(CONCATENATE("ALI_",$C1280,"_SEG_",$I1280,"_PROV_",$D1280),Catalogo_Precios,AK$8,FALSE)),O1280=0),0,VLOOKUP(CONCATENATE("ALI_",$C1280,"_SEG_",$I1280,"_PROV_",$D1280),Catalogo_Precios,AK$8,FALSE))</f>
        <v>1393</v>
      </c>
      <c r="AL1280" s="53"/>
      <c r="AM1280" s="59" t="str">
        <f t="shared" si="14824"/>
        <v>ALI_66_SEG_1</v>
      </c>
      <c r="AN1280" s="59" t="str">
        <f t="shared" si="14825"/>
        <v>ALI_66_SEG_1_VAL_36745526</v>
      </c>
      <c r="AO1280" s="60">
        <f t="shared" ref="AO1280" si="15459">IF(OR(AB1280="",AB1280=0),0,COUNTIF(Codificacion,AM1280))</f>
        <v>1</v>
      </c>
      <c r="AP1280" s="61">
        <f t="array" ref="AP1280">MIN(IF(Codificacion=AM1280,Total_Cotizacion,""))</f>
        <v>36745526</v>
      </c>
      <c r="AQ1280" s="62" t="b">
        <f t="shared" si="14827"/>
        <v>1</v>
      </c>
      <c r="AR1280" s="51" t="str">
        <f t="shared" ref="AR1280" si="15460">IF(COUNTIF(Codificacion2,CONCATENATE(AM1280,"_VAL_",AB1280))&gt;1,"Empate","")</f>
        <v/>
      </c>
      <c r="AS1280" s="63" t="str">
        <f t="shared" ref="AS1280:AS1343" si="15461">IF(AND(AQ1280,AR1280="",AQ1280&lt;&gt;""),"X","")</f>
        <v>X</v>
      </c>
      <c r="AT1280" s="59" t="str">
        <f t="shared" si="14829"/>
        <v>ALI_66_SEG_1_X</v>
      </c>
      <c r="AU1280" s="63">
        <f t="shared" ref="AU1280" si="15462">IF(AND(COUNTIF(Codificacion3,AT1280)&lt;AO1280),1,COUNTIF(Codificacion3,AT1280))</f>
        <v>1</v>
      </c>
      <c r="AV1280" s="62" t="str">
        <f t="shared" si="14831"/>
        <v>Cotizacion Seleccionada</v>
      </c>
      <c r="AW1280" s="53"/>
      <c r="AX1280" s="51" t="str">
        <f t="shared" si="14832"/>
        <v>ALI_66_SEG_1VERDADERO</v>
      </c>
      <c r="AY1280" s="51">
        <f t="shared" si="14813"/>
        <v>1</v>
      </c>
      <c r="AZ1280" s="64" t="b">
        <f t="shared" si="14833"/>
        <v>1</v>
      </c>
    </row>
    <row r="1281" spans="1:52" x14ac:dyDescent="0.2">
      <c r="A1281" s="50" t="str">
        <f t="shared" si="14776"/>
        <v>ALI_66_SEG_2</v>
      </c>
      <c r="B1281" s="51" t="s">
        <v>139</v>
      </c>
      <c r="C1281" s="52">
        <v>66</v>
      </c>
      <c r="D1281" s="52">
        <f t="shared" ref="D1281" si="15463">IF(ISERROR(VLOOKUP(E1281,Proveedores,2,FALSE)),"",VLOOKUP(E1281,Proveedores,2,FALSE))</f>
        <v>2050</v>
      </c>
      <c r="E1281" s="53" t="s">
        <v>140</v>
      </c>
      <c r="F1281" s="54">
        <v>448</v>
      </c>
      <c r="G1281" s="53" t="s">
        <v>131</v>
      </c>
      <c r="H1281" s="53" t="s">
        <v>141</v>
      </c>
      <c r="I1281" s="52">
        <v>2</v>
      </c>
      <c r="J1281" s="53" t="s">
        <v>58</v>
      </c>
      <c r="K1281" s="55">
        <v>44835</v>
      </c>
      <c r="L1281" s="56">
        <v>12767</v>
      </c>
      <c r="M1281" s="56">
        <v>15872</v>
      </c>
      <c r="N1281" s="56">
        <v>7430</v>
      </c>
      <c r="O1281" s="56">
        <v>693</v>
      </c>
      <c r="P1281" s="57">
        <v>712</v>
      </c>
      <c r="Q1281" s="58">
        <v>0</v>
      </c>
      <c r="R1281" s="57">
        <v>712</v>
      </c>
      <c r="S1281" s="57">
        <v>1067</v>
      </c>
      <c r="T1281" s="58">
        <v>0</v>
      </c>
      <c r="U1281" s="57">
        <v>1067</v>
      </c>
      <c r="V1281" s="57">
        <v>1422</v>
      </c>
      <c r="W1281" s="58">
        <v>0</v>
      </c>
      <c r="X1281" s="57">
        <v>1422</v>
      </c>
      <c r="Y1281" s="57">
        <v>1422</v>
      </c>
      <c r="Z1281" s="58">
        <v>0</v>
      </c>
      <c r="AA1281" s="57">
        <v>1422</v>
      </c>
      <c r="AB1281" s="57">
        <v>37576434</v>
      </c>
      <c r="AC1281" s="53" t="str">
        <f t="shared" si="14815"/>
        <v>Registro Valido</v>
      </c>
      <c r="AD1281" s="57">
        <f t="shared" ref="AD1281" si="15464">IF(OR(ISERROR(VLOOKUP(CONCATENATE("ALI_",$C1281,"_SEG_",$I1281,"_PROV_",$D1281),Catalogo_Precios,AD$8,FALSE)),L1281=0),0,VLOOKUP(CONCATENATE("ALI_",$C1281,"_SEG_",$I1281,"_PROV_",$D1281),Catalogo_Precios,AD$8,FALSE))</f>
        <v>712</v>
      </c>
      <c r="AE1281" s="57">
        <f t="shared" ref="AE1281" si="15465">IF(OR(ISERROR(VLOOKUP(CONCATENATE("ALI_",$C1281,"_SEG_",$I1281,"_PROV_",$D1281),Catalogo_Precios,AE$8,FALSE)),M1281=0),0,VLOOKUP(CONCATENATE("ALI_",$C1281,"_SEG_",$I1281,"_PROV_",$D1281),Catalogo_Precios,AE$8,FALSE))</f>
        <v>1067</v>
      </c>
      <c r="AF1281" s="57">
        <f t="shared" ref="AF1281" si="15466">IF(OR(ISERROR(VLOOKUP(CONCATENATE("ALI_",$C1281,"_SEG_",$I1281,"_PROV_",$D1281),Catalogo_Precios,AF$8,FALSE)),N1281=0),0,VLOOKUP(CONCATENATE("ALI_",$C1281,"_SEG_",$I1281,"_PROV_",$D1281),Catalogo_Precios,AF$8,FALSE))</f>
        <v>1422</v>
      </c>
      <c r="AG1281" s="57">
        <f t="shared" ref="AG1281" si="15467">IF(OR(ISERROR(VLOOKUP(CONCATENATE("ALI_",$C1281,"_SEG_",$I1281,"_PROV_",$D1281),Catalogo_Precios,AG$8,FALSE)),O1281=0),0,VLOOKUP(CONCATENATE("ALI_",$C1281,"_SEG_",$I1281,"_PROV_",$D1281),Catalogo_Precios,AG$8,FALSE))</f>
        <v>1422</v>
      </c>
      <c r="AH1281" s="57">
        <f t="shared" ref="AH1281" si="15468">IF(OR(ISERROR(VLOOKUP(CONCATENATE("ALI_",$C1281,"_SEG_",$I1281,"_PROV_",$D1281),Catalogo_Precios,AH$8,FALSE)),L1281=0),0,VLOOKUP(CONCATENATE("ALI_",$C1281,"_SEG_",$I1281,"_PROV_",$D1281),Catalogo_Precios,AH$8,FALSE))</f>
        <v>697</v>
      </c>
      <c r="AI1281" s="57">
        <f t="shared" ref="AI1281" si="15469">IF(OR(ISERROR(VLOOKUP(CONCATENATE("ALI_",$C1281,"_SEG_",$I1281,"_PROV_",$D1281),Catalogo_Precios,AI$8,FALSE)),M1281=0),0,VLOOKUP(CONCATENATE("ALI_",$C1281,"_SEG_",$I1281,"_PROV_",$D1281),Catalogo_Precios,AI$8,FALSE))</f>
        <v>1045</v>
      </c>
      <c r="AJ1281" s="57">
        <f t="shared" ref="AJ1281" si="15470">IF(OR(ISERROR(VLOOKUP(CONCATENATE("ALI_",$C1281,"_SEG_",$I1281,"_PROV_",$D1281),Catalogo_Precios,AJ$8,FALSE)),N1281=0),0,VLOOKUP(CONCATENATE("ALI_",$C1281,"_SEG_",$I1281,"_PROV_",$D1281),Catalogo_Precios,AJ$8,FALSE))</f>
        <v>1393</v>
      </c>
      <c r="AK1281" s="57">
        <f t="shared" ref="AK1281" si="15471">IF(OR(ISERROR(VLOOKUP(CONCATENATE("ALI_",$C1281,"_SEG_",$I1281,"_PROV_",$D1281),Catalogo_Precios,AK$8,FALSE)),O1281=0),0,VLOOKUP(CONCATENATE("ALI_",$C1281,"_SEG_",$I1281,"_PROV_",$D1281),Catalogo_Precios,AK$8,FALSE))</f>
        <v>1393</v>
      </c>
      <c r="AL1281" s="53"/>
      <c r="AM1281" s="59" t="str">
        <f t="shared" si="14824"/>
        <v>ALI_66_SEG_2</v>
      </c>
      <c r="AN1281" s="59" t="str">
        <f t="shared" si="14825"/>
        <v>ALI_66_SEG_2_VAL_37576434</v>
      </c>
      <c r="AO1281" s="60">
        <f t="shared" ref="AO1281" si="15472">IF(OR(AB1281="",AB1281=0),0,COUNTIF(Codificacion,AM1281))</f>
        <v>1</v>
      </c>
      <c r="AP1281" s="61">
        <f t="array" ref="AP1281">MIN(IF(Codificacion=AM1281,Total_Cotizacion,""))</f>
        <v>37576434</v>
      </c>
      <c r="AQ1281" s="62" t="b">
        <f t="shared" si="14827"/>
        <v>1</v>
      </c>
      <c r="AR1281" s="51" t="str">
        <f t="shared" ref="AR1281" si="15473">IF(COUNTIF(Codificacion2,CONCATENATE(AM1281,"_VAL_",AB1281))&gt;1,"Empate","")</f>
        <v/>
      </c>
      <c r="AS1281" s="63" t="str">
        <f t="shared" si="15461"/>
        <v>X</v>
      </c>
      <c r="AT1281" s="59" t="str">
        <f t="shared" si="14829"/>
        <v>ALI_66_SEG_2_X</v>
      </c>
      <c r="AU1281" s="63">
        <f t="shared" ref="AU1281" si="15474">IF(AND(COUNTIF(Codificacion3,AT1281)&lt;AO1281),1,COUNTIF(Codificacion3,AT1281))</f>
        <v>1</v>
      </c>
      <c r="AV1281" s="62" t="str">
        <f t="shared" si="14831"/>
        <v>Cotizacion Seleccionada</v>
      </c>
      <c r="AW1281" s="53"/>
      <c r="AX1281" s="51" t="str">
        <f t="shared" si="14832"/>
        <v>ALI_66_SEG_2VERDADERO</v>
      </c>
      <c r="AY1281" s="51">
        <f t="shared" si="14813"/>
        <v>1</v>
      </c>
      <c r="AZ1281" s="64" t="b">
        <f t="shared" si="14833"/>
        <v>1</v>
      </c>
    </row>
    <row r="1282" spans="1:52" x14ac:dyDescent="0.2">
      <c r="A1282" s="50" t="str">
        <f t="shared" si="14776"/>
        <v>ALI_66_SEG_3</v>
      </c>
      <c r="B1282" s="51" t="s">
        <v>139</v>
      </c>
      <c r="C1282" s="52">
        <v>66</v>
      </c>
      <c r="D1282" s="52">
        <f t="shared" ref="D1282" si="15475">IF(ISERROR(VLOOKUP(E1282,Proveedores,2,FALSE)),"",VLOOKUP(E1282,Proveedores,2,FALSE))</f>
        <v>2050</v>
      </c>
      <c r="E1282" s="53" t="s">
        <v>140</v>
      </c>
      <c r="F1282" s="54">
        <v>449</v>
      </c>
      <c r="G1282" s="53" t="s">
        <v>131</v>
      </c>
      <c r="H1282" s="53" t="s">
        <v>141</v>
      </c>
      <c r="I1282" s="52">
        <v>3</v>
      </c>
      <c r="J1282" s="53" t="s">
        <v>58</v>
      </c>
      <c r="K1282" s="55">
        <v>44835</v>
      </c>
      <c r="L1282" s="56">
        <v>12689</v>
      </c>
      <c r="M1282" s="56">
        <v>15778</v>
      </c>
      <c r="N1282" s="56">
        <v>7385</v>
      </c>
      <c r="O1282" s="56">
        <v>688</v>
      </c>
      <c r="P1282" s="57">
        <v>712</v>
      </c>
      <c r="Q1282" s="58">
        <v>0</v>
      </c>
      <c r="R1282" s="57">
        <v>712</v>
      </c>
      <c r="S1282" s="57">
        <v>1067</v>
      </c>
      <c r="T1282" s="58">
        <v>0</v>
      </c>
      <c r="U1282" s="57">
        <v>1067</v>
      </c>
      <c r="V1282" s="57">
        <v>1422</v>
      </c>
      <c r="W1282" s="58">
        <v>0</v>
      </c>
      <c r="X1282" s="57">
        <v>1422</v>
      </c>
      <c r="Y1282" s="57">
        <v>1422</v>
      </c>
      <c r="Z1282" s="58">
        <v>0</v>
      </c>
      <c r="AA1282" s="57">
        <v>1422</v>
      </c>
      <c r="AB1282" s="57">
        <v>37349500</v>
      </c>
      <c r="AC1282" s="53" t="str">
        <f t="shared" si="14815"/>
        <v>Registro Valido</v>
      </c>
      <c r="AD1282" s="57">
        <f t="shared" ref="AD1282" si="15476">IF(OR(ISERROR(VLOOKUP(CONCATENATE("ALI_",$C1282,"_SEG_",$I1282,"_PROV_",$D1282),Catalogo_Precios,AD$8,FALSE)),L1282=0),0,VLOOKUP(CONCATENATE("ALI_",$C1282,"_SEG_",$I1282,"_PROV_",$D1282),Catalogo_Precios,AD$8,FALSE))</f>
        <v>712</v>
      </c>
      <c r="AE1282" s="57">
        <f t="shared" ref="AE1282" si="15477">IF(OR(ISERROR(VLOOKUP(CONCATENATE("ALI_",$C1282,"_SEG_",$I1282,"_PROV_",$D1282),Catalogo_Precios,AE$8,FALSE)),M1282=0),0,VLOOKUP(CONCATENATE("ALI_",$C1282,"_SEG_",$I1282,"_PROV_",$D1282),Catalogo_Precios,AE$8,FALSE))</f>
        <v>1067</v>
      </c>
      <c r="AF1282" s="57">
        <f t="shared" ref="AF1282" si="15478">IF(OR(ISERROR(VLOOKUP(CONCATENATE("ALI_",$C1282,"_SEG_",$I1282,"_PROV_",$D1282),Catalogo_Precios,AF$8,FALSE)),N1282=0),0,VLOOKUP(CONCATENATE("ALI_",$C1282,"_SEG_",$I1282,"_PROV_",$D1282),Catalogo_Precios,AF$8,FALSE))</f>
        <v>1422</v>
      </c>
      <c r="AG1282" s="57">
        <f t="shared" ref="AG1282" si="15479">IF(OR(ISERROR(VLOOKUP(CONCATENATE("ALI_",$C1282,"_SEG_",$I1282,"_PROV_",$D1282),Catalogo_Precios,AG$8,FALSE)),O1282=0),0,VLOOKUP(CONCATENATE("ALI_",$C1282,"_SEG_",$I1282,"_PROV_",$D1282),Catalogo_Precios,AG$8,FALSE))</f>
        <v>1422</v>
      </c>
      <c r="AH1282" s="57">
        <f t="shared" ref="AH1282" si="15480">IF(OR(ISERROR(VLOOKUP(CONCATENATE("ALI_",$C1282,"_SEG_",$I1282,"_PROV_",$D1282),Catalogo_Precios,AH$8,FALSE)),L1282=0),0,VLOOKUP(CONCATENATE("ALI_",$C1282,"_SEG_",$I1282,"_PROV_",$D1282),Catalogo_Precios,AH$8,FALSE))</f>
        <v>697</v>
      </c>
      <c r="AI1282" s="57">
        <f t="shared" ref="AI1282" si="15481">IF(OR(ISERROR(VLOOKUP(CONCATENATE("ALI_",$C1282,"_SEG_",$I1282,"_PROV_",$D1282),Catalogo_Precios,AI$8,FALSE)),M1282=0),0,VLOOKUP(CONCATENATE("ALI_",$C1282,"_SEG_",$I1282,"_PROV_",$D1282),Catalogo_Precios,AI$8,FALSE))</f>
        <v>1045</v>
      </c>
      <c r="AJ1282" s="57">
        <f t="shared" ref="AJ1282" si="15482">IF(OR(ISERROR(VLOOKUP(CONCATENATE("ALI_",$C1282,"_SEG_",$I1282,"_PROV_",$D1282),Catalogo_Precios,AJ$8,FALSE)),N1282=0),0,VLOOKUP(CONCATENATE("ALI_",$C1282,"_SEG_",$I1282,"_PROV_",$D1282),Catalogo_Precios,AJ$8,FALSE))</f>
        <v>1393</v>
      </c>
      <c r="AK1282" s="57">
        <f t="shared" ref="AK1282" si="15483">IF(OR(ISERROR(VLOOKUP(CONCATENATE("ALI_",$C1282,"_SEG_",$I1282,"_PROV_",$D1282),Catalogo_Precios,AK$8,FALSE)),O1282=0),0,VLOOKUP(CONCATENATE("ALI_",$C1282,"_SEG_",$I1282,"_PROV_",$D1282),Catalogo_Precios,AK$8,FALSE))</f>
        <v>1393</v>
      </c>
      <c r="AL1282" s="53"/>
      <c r="AM1282" s="59" t="str">
        <f t="shared" si="14824"/>
        <v>ALI_66_SEG_3</v>
      </c>
      <c r="AN1282" s="59" t="str">
        <f t="shared" si="14825"/>
        <v>ALI_66_SEG_3_VAL_37349500</v>
      </c>
      <c r="AO1282" s="60">
        <f t="shared" ref="AO1282" si="15484">IF(OR(AB1282="",AB1282=0),0,COUNTIF(Codificacion,AM1282))</f>
        <v>1</v>
      </c>
      <c r="AP1282" s="61">
        <f t="array" ref="AP1282">MIN(IF(Codificacion=AM1282,Total_Cotizacion,""))</f>
        <v>37349500</v>
      </c>
      <c r="AQ1282" s="62" t="b">
        <f t="shared" si="14827"/>
        <v>1</v>
      </c>
      <c r="AR1282" s="51" t="str">
        <f t="shared" ref="AR1282" si="15485">IF(COUNTIF(Codificacion2,CONCATENATE(AM1282,"_VAL_",AB1282))&gt;1,"Empate","")</f>
        <v/>
      </c>
      <c r="AS1282" s="63" t="str">
        <f t="shared" si="15461"/>
        <v>X</v>
      </c>
      <c r="AT1282" s="59" t="str">
        <f t="shared" si="14829"/>
        <v>ALI_66_SEG_3_X</v>
      </c>
      <c r="AU1282" s="63">
        <f t="shared" ref="AU1282" si="15486">IF(AND(COUNTIF(Codificacion3,AT1282)&lt;AO1282),1,COUNTIF(Codificacion3,AT1282))</f>
        <v>1</v>
      </c>
      <c r="AV1282" s="62" t="str">
        <f t="shared" si="14831"/>
        <v>Cotizacion Seleccionada</v>
      </c>
      <c r="AW1282" s="53"/>
      <c r="AX1282" s="51" t="str">
        <f t="shared" si="14832"/>
        <v>ALI_66_SEG_3VERDADERO</v>
      </c>
      <c r="AY1282" s="51">
        <f t="shared" si="14813"/>
        <v>1</v>
      </c>
      <c r="AZ1282" s="64" t="b">
        <f t="shared" si="14833"/>
        <v>1</v>
      </c>
    </row>
    <row r="1283" spans="1:52" x14ac:dyDescent="0.2">
      <c r="A1283" s="50" t="str">
        <f t="shared" si="14776"/>
        <v>ALI_66_SEG_4</v>
      </c>
      <c r="B1283" s="51" t="s">
        <v>139</v>
      </c>
      <c r="C1283" s="52">
        <v>66</v>
      </c>
      <c r="D1283" s="52">
        <f t="shared" ref="D1283" si="15487">IF(ISERROR(VLOOKUP(E1283,Proveedores,2,FALSE)),"",VLOOKUP(E1283,Proveedores,2,FALSE))</f>
        <v>2050</v>
      </c>
      <c r="E1283" s="53" t="s">
        <v>140</v>
      </c>
      <c r="F1283" s="54">
        <v>450</v>
      </c>
      <c r="G1283" s="53" t="s">
        <v>131</v>
      </c>
      <c r="H1283" s="53" t="s">
        <v>141</v>
      </c>
      <c r="I1283" s="52">
        <v>4</v>
      </c>
      <c r="J1283" s="53" t="s">
        <v>58</v>
      </c>
      <c r="K1283" s="55">
        <v>44835</v>
      </c>
      <c r="L1283" s="56">
        <v>13521</v>
      </c>
      <c r="M1283" s="56">
        <v>16809</v>
      </c>
      <c r="N1283" s="56">
        <v>7869</v>
      </c>
      <c r="O1283" s="56">
        <v>735</v>
      </c>
      <c r="P1283" s="57">
        <v>712</v>
      </c>
      <c r="Q1283" s="58">
        <v>0</v>
      </c>
      <c r="R1283" s="57">
        <v>712</v>
      </c>
      <c r="S1283" s="57">
        <v>1067</v>
      </c>
      <c r="T1283" s="58">
        <v>0</v>
      </c>
      <c r="U1283" s="57">
        <v>1067</v>
      </c>
      <c r="V1283" s="57">
        <v>1422</v>
      </c>
      <c r="W1283" s="58">
        <v>0</v>
      </c>
      <c r="X1283" s="57">
        <v>1422</v>
      </c>
      <c r="Y1283" s="57">
        <v>1422</v>
      </c>
      <c r="Z1283" s="58">
        <v>0</v>
      </c>
      <c r="AA1283" s="57">
        <v>1422</v>
      </c>
      <c r="AB1283" s="57">
        <v>39797043</v>
      </c>
      <c r="AC1283" s="53" t="str">
        <f t="shared" si="14815"/>
        <v>Registro Valido</v>
      </c>
      <c r="AD1283" s="57">
        <f t="shared" ref="AD1283" si="15488">IF(OR(ISERROR(VLOOKUP(CONCATENATE("ALI_",$C1283,"_SEG_",$I1283,"_PROV_",$D1283),Catalogo_Precios,AD$8,FALSE)),L1283=0),0,VLOOKUP(CONCATENATE("ALI_",$C1283,"_SEG_",$I1283,"_PROV_",$D1283),Catalogo_Precios,AD$8,FALSE))</f>
        <v>712</v>
      </c>
      <c r="AE1283" s="57">
        <f t="shared" ref="AE1283" si="15489">IF(OR(ISERROR(VLOOKUP(CONCATENATE("ALI_",$C1283,"_SEG_",$I1283,"_PROV_",$D1283),Catalogo_Precios,AE$8,FALSE)),M1283=0),0,VLOOKUP(CONCATENATE("ALI_",$C1283,"_SEG_",$I1283,"_PROV_",$D1283),Catalogo_Precios,AE$8,FALSE))</f>
        <v>1067</v>
      </c>
      <c r="AF1283" s="57">
        <f t="shared" ref="AF1283" si="15490">IF(OR(ISERROR(VLOOKUP(CONCATENATE("ALI_",$C1283,"_SEG_",$I1283,"_PROV_",$D1283),Catalogo_Precios,AF$8,FALSE)),N1283=0),0,VLOOKUP(CONCATENATE("ALI_",$C1283,"_SEG_",$I1283,"_PROV_",$D1283),Catalogo_Precios,AF$8,FALSE))</f>
        <v>1422</v>
      </c>
      <c r="AG1283" s="57">
        <f t="shared" ref="AG1283" si="15491">IF(OR(ISERROR(VLOOKUP(CONCATENATE("ALI_",$C1283,"_SEG_",$I1283,"_PROV_",$D1283),Catalogo_Precios,AG$8,FALSE)),O1283=0),0,VLOOKUP(CONCATENATE("ALI_",$C1283,"_SEG_",$I1283,"_PROV_",$D1283),Catalogo_Precios,AG$8,FALSE))</f>
        <v>1422</v>
      </c>
      <c r="AH1283" s="57">
        <f t="shared" ref="AH1283" si="15492">IF(OR(ISERROR(VLOOKUP(CONCATENATE("ALI_",$C1283,"_SEG_",$I1283,"_PROV_",$D1283),Catalogo_Precios,AH$8,FALSE)),L1283=0),0,VLOOKUP(CONCATENATE("ALI_",$C1283,"_SEG_",$I1283,"_PROV_",$D1283),Catalogo_Precios,AH$8,FALSE))</f>
        <v>697</v>
      </c>
      <c r="AI1283" s="57">
        <f t="shared" ref="AI1283" si="15493">IF(OR(ISERROR(VLOOKUP(CONCATENATE("ALI_",$C1283,"_SEG_",$I1283,"_PROV_",$D1283),Catalogo_Precios,AI$8,FALSE)),M1283=0),0,VLOOKUP(CONCATENATE("ALI_",$C1283,"_SEG_",$I1283,"_PROV_",$D1283),Catalogo_Precios,AI$8,FALSE))</f>
        <v>1045</v>
      </c>
      <c r="AJ1283" s="57">
        <f t="shared" ref="AJ1283" si="15494">IF(OR(ISERROR(VLOOKUP(CONCATENATE("ALI_",$C1283,"_SEG_",$I1283,"_PROV_",$D1283),Catalogo_Precios,AJ$8,FALSE)),N1283=0),0,VLOOKUP(CONCATENATE("ALI_",$C1283,"_SEG_",$I1283,"_PROV_",$D1283),Catalogo_Precios,AJ$8,FALSE))</f>
        <v>1393</v>
      </c>
      <c r="AK1283" s="57">
        <f t="shared" ref="AK1283" si="15495">IF(OR(ISERROR(VLOOKUP(CONCATENATE("ALI_",$C1283,"_SEG_",$I1283,"_PROV_",$D1283),Catalogo_Precios,AK$8,FALSE)),O1283=0),0,VLOOKUP(CONCATENATE("ALI_",$C1283,"_SEG_",$I1283,"_PROV_",$D1283),Catalogo_Precios,AK$8,FALSE))</f>
        <v>1393</v>
      </c>
      <c r="AL1283" s="53"/>
      <c r="AM1283" s="59" t="str">
        <f t="shared" si="14824"/>
        <v>ALI_66_SEG_4</v>
      </c>
      <c r="AN1283" s="59" t="str">
        <f t="shared" si="14825"/>
        <v>ALI_66_SEG_4_VAL_39797043</v>
      </c>
      <c r="AO1283" s="60">
        <f t="shared" ref="AO1283" si="15496">IF(OR(AB1283="",AB1283=0),0,COUNTIF(Codificacion,AM1283))</f>
        <v>1</v>
      </c>
      <c r="AP1283" s="61">
        <f t="array" ref="AP1283">MIN(IF(Codificacion=AM1283,Total_Cotizacion,""))</f>
        <v>39797043</v>
      </c>
      <c r="AQ1283" s="62" t="b">
        <f t="shared" si="14827"/>
        <v>1</v>
      </c>
      <c r="AR1283" s="51" t="str">
        <f t="shared" ref="AR1283" si="15497">IF(COUNTIF(Codificacion2,CONCATENATE(AM1283,"_VAL_",AB1283))&gt;1,"Empate","")</f>
        <v/>
      </c>
      <c r="AS1283" s="63" t="str">
        <f t="shared" si="15461"/>
        <v>X</v>
      </c>
      <c r="AT1283" s="59" t="str">
        <f t="shared" si="14829"/>
        <v>ALI_66_SEG_4_X</v>
      </c>
      <c r="AU1283" s="63">
        <f t="shared" ref="AU1283" si="15498">IF(AND(COUNTIF(Codificacion3,AT1283)&lt;AO1283),1,COUNTIF(Codificacion3,AT1283))</f>
        <v>1</v>
      </c>
      <c r="AV1283" s="62" t="str">
        <f t="shared" si="14831"/>
        <v>Cotizacion Seleccionada</v>
      </c>
      <c r="AW1283" s="53"/>
      <c r="AX1283" s="51" t="str">
        <f t="shared" si="14832"/>
        <v>ALI_66_SEG_4VERDADERO</v>
      </c>
      <c r="AY1283" s="51">
        <f t="shared" si="14813"/>
        <v>1</v>
      </c>
      <c r="AZ1283" s="64" t="b">
        <f t="shared" si="14833"/>
        <v>1</v>
      </c>
    </row>
    <row r="1284" spans="1:52" x14ac:dyDescent="0.2">
      <c r="A1284" s="50" t="str">
        <f t="shared" si="14776"/>
        <v>ALI_66_SEG_5</v>
      </c>
      <c r="B1284" s="51" t="s">
        <v>139</v>
      </c>
      <c r="C1284" s="52">
        <v>66</v>
      </c>
      <c r="D1284" s="52">
        <f t="shared" ref="D1284" si="15499">IF(ISERROR(VLOOKUP(E1284,Proveedores,2,FALSE)),"",VLOOKUP(E1284,Proveedores,2,FALSE))</f>
        <v>2050</v>
      </c>
      <c r="E1284" s="53" t="s">
        <v>140</v>
      </c>
      <c r="F1284" s="54">
        <v>451</v>
      </c>
      <c r="G1284" s="53" t="s">
        <v>131</v>
      </c>
      <c r="H1284" s="53" t="s">
        <v>141</v>
      </c>
      <c r="I1284" s="52">
        <v>5</v>
      </c>
      <c r="J1284" s="53" t="s">
        <v>58</v>
      </c>
      <c r="K1284" s="55">
        <v>44835</v>
      </c>
      <c r="L1284" s="56">
        <v>12568</v>
      </c>
      <c r="M1284" s="56">
        <v>15628</v>
      </c>
      <c r="N1284" s="56">
        <v>7315</v>
      </c>
      <c r="O1284" s="56">
        <v>682</v>
      </c>
      <c r="P1284" s="57">
        <v>712</v>
      </c>
      <c r="Q1284" s="58">
        <v>0</v>
      </c>
      <c r="R1284" s="57">
        <v>712</v>
      </c>
      <c r="S1284" s="57">
        <v>1067</v>
      </c>
      <c r="T1284" s="58">
        <v>0</v>
      </c>
      <c r="U1284" s="57">
        <v>1067</v>
      </c>
      <c r="V1284" s="57">
        <v>1422</v>
      </c>
      <c r="W1284" s="58">
        <v>0</v>
      </c>
      <c r="X1284" s="57">
        <v>1422</v>
      </c>
      <c r="Y1284" s="57">
        <v>1422</v>
      </c>
      <c r="Z1284" s="58">
        <v>0</v>
      </c>
      <c r="AA1284" s="57">
        <v>1422</v>
      </c>
      <c r="AB1284" s="57">
        <v>36995226</v>
      </c>
      <c r="AC1284" s="53" t="str">
        <f t="shared" si="14815"/>
        <v>Registro Valido</v>
      </c>
      <c r="AD1284" s="57">
        <f t="shared" ref="AD1284" si="15500">IF(OR(ISERROR(VLOOKUP(CONCATENATE("ALI_",$C1284,"_SEG_",$I1284,"_PROV_",$D1284),Catalogo_Precios,AD$8,FALSE)),L1284=0),0,VLOOKUP(CONCATENATE("ALI_",$C1284,"_SEG_",$I1284,"_PROV_",$D1284),Catalogo_Precios,AD$8,FALSE))</f>
        <v>712</v>
      </c>
      <c r="AE1284" s="57">
        <f t="shared" ref="AE1284" si="15501">IF(OR(ISERROR(VLOOKUP(CONCATENATE("ALI_",$C1284,"_SEG_",$I1284,"_PROV_",$D1284),Catalogo_Precios,AE$8,FALSE)),M1284=0),0,VLOOKUP(CONCATENATE("ALI_",$C1284,"_SEG_",$I1284,"_PROV_",$D1284),Catalogo_Precios,AE$8,FALSE))</f>
        <v>1067</v>
      </c>
      <c r="AF1284" s="57">
        <f t="shared" ref="AF1284" si="15502">IF(OR(ISERROR(VLOOKUP(CONCATENATE("ALI_",$C1284,"_SEG_",$I1284,"_PROV_",$D1284),Catalogo_Precios,AF$8,FALSE)),N1284=0),0,VLOOKUP(CONCATENATE("ALI_",$C1284,"_SEG_",$I1284,"_PROV_",$D1284),Catalogo_Precios,AF$8,FALSE))</f>
        <v>1422</v>
      </c>
      <c r="AG1284" s="57">
        <f t="shared" ref="AG1284" si="15503">IF(OR(ISERROR(VLOOKUP(CONCATENATE("ALI_",$C1284,"_SEG_",$I1284,"_PROV_",$D1284),Catalogo_Precios,AG$8,FALSE)),O1284=0),0,VLOOKUP(CONCATENATE("ALI_",$C1284,"_SEG_",$I1284,"_PROV_",$D1284),Catalogo_Precios,AG$8,FALSE))</f>
        <v>1422</v>
      </c>
      <c r="AH1284" s="57">
        <f t="shared" ref="AH1284" si="15504">IF(OR(ISERROR(VLOOKUP(CONCATENATE("ALI_",$C1284,"_SEG_",$I1284,"_PROV_",$D1284),Catalogo_Precios,AH$8,FALSE)),L1284=0),0,VLOOKUP(CONCATENATE("ALI_",$C1284,"_SEG_",$I1284,"_PROV_",$D1284),Catalogo_Precios,AH$8,FALSE))</f>
        <v>697</v>
      </c>
      <c r="AI1284" s="57">
        <f t="shared" ref="AI1284" si="15505">IF(OR(ISERROR(VLOOKUP(CONCATENATE("ALI_",$C1284,"_SEG_",$I1284,"_PROV_",$D1284),Catalogo_Precios,AI$8,FALSE)),M1284=0),0,VLOOKUP(CONCATENATE("ALI_",$C1284,"_SEG_",$I1284,"_PROV_",$D1284),Catalogo_Precios,AI$8,FALSE))</f>
        <v>1045</v>
      </c>
      <c r="AJ1284" s="57">
        <f t="shared" ref="AJ1284" si="15506">IF(OR(ISERROR(VLOOKUP(CONCATENATE("ALI_",$C1284,"_SEG_",$I1284,"_PROV_",$D1284),Catalogo_Precios,AJ$8,FALSE)),N1284=0),0,VLOOKUP(CONCATENATE("ALI_",$C1284,"_SEG_",$I1284,"_PROV_",$D1284),Catalogo_Precios,AJ$8,FALSE))</f>
        <v>1393</v>
      </c>
      <c r="AK1284" s="57">
        <f t="shared" ref="AK1284" si="15507">IF(OR(ISERROR(VLOOKUP(CONCATENATE("ALI_",$C1284,"_SEG_",$I1284,"_PROV_",$D1284),Catalogo_Precios,AK$8,FALSE)),O1284=0),0,VLOOKUP(CONCATENATE("ALI_",$C1284,"_SEG_",$I1284,"_PROV_",$D1284),Catalogo_Precios,AK$8,FALSE))</f>
        <v>1393</v>
      </c>
      <c r="AL1284" s="53"/>
      <c r="AM1284" s="59" t="str">
        <f t="shared" si="14824"/>
        <v>ALI_66_SEG_5</v>
      </c>
      <c r="AN1284" s="59" t="str">
        <f t="shared" si="14825"/>
        <v>ALI_66_SEG_5_VAL_36995226</v>
      </c>
      <c r="AO1284" s="60">
        <f t="shared" ref="AO1284" si="15508">IF(OR(AB1284="",AB1284=0),0,COUNTIF(Codificacion,AM1284))</f>
        <v>1</v>
      </c>
      <c r="AP1284" s="61">
        <f t="array" ref="AP1284">MIN(IF(Codificacion=AM1284,Total_Cotizacion,""))</f>
        <v>36995226</v>
      </c>
      <c r="AQ1284" s="62" t="b">
        <f t="shared" si="14827"/>
        <v>1</v>
      </c>
      <c r="AR1284" s="51" t="str">
        <f t="shared" ref="AR1284" si="15509">IF(COUNTIF(Codificacion2,CONCATENATE(AM1284,"_VAL_",AB1284))&gt;1,"Empate","")</f>
        <v/>
      </c>
      <c r="AS1284" s="63" t="str">
        <f t="shared" si="15461"/>
        <v>X</v>
      </c>
      <c r="AT1284" s="59" t="str">
        <f t="shared" si="14829"/>
        <v>ALI_66_SEG_5_X</v>
      </c>
      <c r="AU1284" s="63">
        <f t="shared" ref="AU1284" si="15510">IF(AND(COUNTIF(Codificacion3,AT1284)&lt;AO1284),1,COUNTIF(Codificacion3,AT1284))</f>
        <v>1</v>
      </c>
      <c r="AV1284" s="62" t="str">
        <f t="shared" si="14831"/>
        <v>Cotizacion Seleccionada</v>
      </c>
      <c r="AW1284" s="53"/>
      <c r="AX1284" s="51" t="str">
        <f t="shared" si="14832"/>
        <v>ALI_66_SEG_5VERDADERO</v>
      </c>
      <c r="AY1284" s="51">
        <f t="shared" si="14813"/>
        <v>1</v>
      </c>
      <c r="AZ1284" s="64" t="b">
        <f t="shared" si="14833"/>
        <v>1</v>
      </c>
    </row>
    <row r="1285" spans="1:52" x14ac:dyDescent="0.2">
      <c r="A1285" s="50" t="str">
        <f t="shared" si="14776"/>
        <v>ALI_66_SEG_6</v>
      </c>
      <c r="B1285" s="51" t="s">
        <v>139</v>
      </c>
      <c r="C1285" s="52">
        <v>66</v>
      </c>
      <c r="D1285" s="52">
        <f t="shared" ref="D1285" si="15511">IF(ISERROR(VLOOKUP(E1285,Proveedores,2,FALSE)),"",VLOOKUP(E1285,Proveedores,2,FALSE))</f>
        <v>2050</v>
      </c>
      <c r="E1285" s="53" t="s">
        <v>140</v>
      </c>
      <c r="F1285" s="54">
        <v>452</v>
      </c>
      <c r="G1285" s="53" t="s">
        <v>131</v>
      </c>
      <c r="H1285" s="53" t="s">
        <v>141</v>
      </c>
      <c r="I1285" s="52">
        <v>6</v>
      </c>
      <c r="J1285" s="53" t="s">
        <v>58</v>
      </c>
      <c r="K1285" s="55">
        <v>44835</v>
      </c>
      <c r="L1285" s="56">
        <v>13604</v>
      </c>
      <c r="M1285" s="56">
        <v>16916</v>
      </c>
      <c r="N1285" s="56">
        <v>7916</v>
      </c>
      <c r="O1285" s="56">
        <v>739</v>
      </c>
      <c r="P1285" s="57">
        <v>712</v>
      </c>
      <c r="Q1285" s="58">
        <v>0</v>
      </c>
      <c r="R1285" s="57">
        <v>712</v>
      </c>
      <c r="S1285" s="57">
        <v>1067</v>
      </c>
      <c r="T1285" s="58">
        <v>0</v>
      </c>
      <c r="U1285" s="57">
        <v>1067</v>
      </c>
      <c r="V1285" s="57">
        <v>1422</v>
      </c>
      <c r="W1285" s="58">
        <v>0</v>
      </c>
      <c r="X1285" s="57">
        <v>1422</v>
      </c>
      <c r="Y1285" s="57">
        <v>1422</v>
      </c>
      <c r="Z1285" s="58">
        <v>0</v>
      </c>
      <c r="AA1285" s="57">
        <v>1422</v>
      </c>
      <c r="AB1285" s="57">
        <v>40042830</v>
      </c>
      <c r="AC1285" s="53" t="str">
        <f t="shared" si="14815"/>
        <v>Registro Valido</v>
      </c>
      <c r="AD1285" s="57">
        <f t="shared" ref="AD1285" si="15512">IF(OR(ISERROR(VLOOKUP(CONCATENATE("ALI_",$C1285,"_SEG_",$I1285,"_PROV_",$D1285),Catalogo_Precios,AD$8,FALSE)),L1285=0),0,VLOOKUP(CONCATENATE("ALI_",$C1285,"_SEG_",$I1285,"_PROV_",$D1285),Catalogo_Precios,AD$8,FALSE))</f>
        <v>712</v>
      </c>
      <c r="AE1285" s="57">
        <f t="shared" ref="AE1285" si="15513">IF(OR(ISERROR(VLOOKUP(CONCATENATE("ALI_",$C1285,"_SEG_",$I1285,"_PROV_",$D1285),Catalogo_Precios,AE$8,FALSE)),M1285=0),0,VLOOKUP(CONCATENATE("ALI_",$C1285,"_SEG_",$I1285,"_PROV_",$D1285),Catalogo_Precios,AE$8,FALSE))</f>
        <v>1067</v>
      </c>
      <c r="AF1285" s="57">
        <f t="shared" ref="AF1285" si="15514">IF(OR(ISERROR(VLOOKUP(CONCATENATE("ALI_",$C1285,"_SEG_",$I1285,"_PROV_",$D1285),Catalogo_Precios,AF$8,FALSE)),N1285=0),0,VLOOKUP(CONCATENATE("ALI_",$C1285,"_SEG_",$I1285,"_PROV_",$D1285),Catalogo_Precios,AF$8,FALSE))</f>
        <v>1422</v>
      </c>
      <c r="AG1285" s="57">
        <f t="shared" ref="AG1285" si="15515">IF(OR(ISERROR(VLOOKUP(CONCATENATE("ALI_",$C1285,"_SEG_",$I1285,"_PROV_",$D1285),Catalogo_Precios,AG$8,FALSE)),O1285=0),0,VLOOKUP(CONCATENATE("ALI_",$C1285,"_SEG_",$I1285,"_PROV_",$D1285),Catalogo_Precios,AG$8,FALSE))</f>
        <v>1422</v>
      </c>
      <c r="AH1285" s="57">
        <f t="shared" ref="AH1285" si="15516">IF(OR(ISERROR(VLOOKUP(CONCATENATE("ALI_",$C1285,"_SEG_",$I1285,"_PROV_",$D1285),Catalogo_Precios,AH$8,FALSE)),L1285=0),0,VLOOKUP(CONCATENATE("ALI_",$C1285,"_SEG_",$I1285,"_PROV_",$D1285),Catalogo_Precios,AH$8,FALSE))</f>
        <v>697</v>
      </c>
      <c r="AI1285" s="57">
        <f t="shared" ref="AI1285" si="15517">IF(OR(ISERROR(VLOOKUP(CONCATENATE("ALI_",$C1285,"_SEG_",$I1285,"_PROV_",$D1285),Catalogo_Precios,AI$8,FALSE)),M1285=0),0,VLOOKUP(CONCATENATE("ALI_",$C1285,"_SEG_",$I1285,"_PROV_",$D1285),Catalogo_Precios,AI$8,FALSE))</f>
        <v>1045</v>
      </c>
      <c r="AJ1285" s="57">
        <f t="shared" ref="AJ1285" si="15518">IF(OR(ISERROR(VLOOKUP(CONCATENATE("ALI_",$C1285,"_SEG_",$I1285,"_PROV_",$D1285),Catalogo_Precios,AJ$8,FALSE)),N1285=0),0,VLOOKUP(CONCATENATE("ALI_",$C1285,"_SEG_",$I1285,"_PROV_",$D1285),Catalogo_Precios,AJ$8,FALSE))</f>
        <v>1393</v>
      </c>
      <c r="AK1285" s="57">
        <f t="shared" ref="AK1285" si="15519">IF(OR(ISERROR(VLOOKUP(CONCATENATE("ALI_",$C1285,"_SEG_",$I1285,"_PROV_",$D1285),Catalogo_Precios,AK$8,FALSE)),O1285=0),0,VLOOKUP(CONCATENATE("ALI_",$C1285,"_SEG_",$I1285,"_PROV_",$D1285),Catalogo_Precios,AK$8,FALSE))</f>
        <v>1393</v>
      </c>
      <c r="AL1285" s="53"/>
      <c r="AM1285" s="59" t="str">
        <f t="shared" si="14824"/>
        <v>ALI_66_SEG_6</v>
      </c>
      <c r="AN1285" s="59" t="str">
        <f t="shared" si="14825"/>
        <v>ALI_66_SEG_6_VAL_40042830</v>
      </c>
      <c r="AO1285" s="60">
        <f t="shared" ref="AO1285" si="15520">IF(OR(AB1285="",AB1285=0),0,COUNTIF(Codificacion,AM1285))</f>
        <v>1</v>
      </c>
      <c r="AP1285" s="61">
        <f t="array" ref="AP1285">MIN(IF(Codificacion=AM1285,Total_Cotizacion,""))</f>
        <v>40042830</v>
      </c>
      <c r="AQ1285" s="62" t="b">
        <f t="shared" si="14827"/>
        <v>1</v>
      </c>
      <c r="AR1285" s="51" t="str">
        <f t="shared" ref="AR1285" si="15521">IF(COUNTIF(Codificacion2,CONCATENATE(AM1285,"_VAL_",AB1285))&gt;1,"Empate","")</f>
        <v/>
      </c>
      <c r="AS1285" s="63" t="str">
        <f t="shared" si="15461"/>
        <v>X</v>
      </c>
      <c r="AT1285" s="59" t="str">
        <f t="shared" si="14829"/>
        <v>ALI_66_SEG_6_X</v>
      </c>
      <c r="AU1285" s="63">
        <f t="shared" ref="AU1285" si="15522">IF(AND(COUNTIF(Codificacion3,AT1285)&lt;AO1285),1,COUNTIF(Codificacion3,AT1285))</f>
        <v>1</v>
      </c>
      <c r="AV1285" s="62" t="str">
        <f t="shared" si="14831"/>
        <v>Cotizacion Seleccionada</v>
      </c>
      <c r="AW1285" s="53"/>
      <c r="AX1285" s="51" t="str">
        <f t="shared" si="14832"/>
        <v>ALI_66_SEG_6VERDADERO</v>
      </c>
      <c r="AY1285" s="51">
        <f t="shared" si="14813"/>
        <v>1</v>
      </c>
      <c r="AZ1285" s="64" t="b">
        <f t="shared" si="14833"/>
        <v>1</v>
      </c>
    </row>
    <row r="1286" spans="1:52" x14ac:dyDescent="0.2">
      <c r="A1286" s="50" t="str">
        <f t="shared" si="14776"/>
        <v>ALI_66_SEG_7</v>
      </c>
      <c r="B1286" s="51" t="s">
        <v>139</v>
      </c>
      <c r="C1286" s="52">
        <v>66</v>
      </c>
      <c r="D1286" s="52">
        <f t="shared" ref="D1286" si="15523">IF(ISERROR(VLOOKUP(E1286,Proveedores,2,FALSE)),"",VLOOKUP(E1286,Proveedores,2,FALSE))</f>
        <v>2050</v>
      </c>
      <c r="E1286" s="53" t="s">
        <v>140</v>
      </c>
      <c r="F1286" s="54">
        <v>453</v>
      </c>
      <c r="G1286" s="53" t="s">
        <v>131</v>
      </c>
      <c r="H1286" s="53" t="s">
        <v>141</v>
      </c>
      <c r="I1286" s="52">
        <v>7</v>
      </c>
      <c r="J1286" s="53" t="s">
        <v>58</v>
      </c>
      <c r="K1286" s="55">
        <v>44835</v>
      </c>
      <c r="L1286" s="56">
        <v>13892</v>
      </c>
      <c r="M1286" s="56">
        <v>17274</v>
      </c>
      <c r="N1286" s="56">
        <v>8085</v>
      </c>
      <c r="O1286" s="56">
        <v>754</v>
      </c>
      <c r="P1286" s="57">
        <v>712</v>
      </c>
      <c r="Q1286" s="58">
        <v>0</v>
      </c>
      <c r="R1286" s="57">
        <v>712</v>
      </c>
      <c r="S1286" s="57">
        <v>1067</v>
      </c>
      <c r="T1286" s="58">
        <v>0</v>
      </c>
      <c r="U1286" s="57">
        <v>1067</v>
      </c>
      <c r="V1286" s="57">
        <v>1422</v>
      </c>
      <c r="W1286" s="58">
        <v>0</v>
      </c>
      <c r="X1286" s="57">
        <v>1422</v>
      </c>
      <c r="Y1286" s="57">
        <v>1422</v>
      </c>
      <c r="Z1286" s="58">
        <v>0</v>
      </c>
      <c r="AA1286" s="57">
        <v>1422</v>
      </c>
      <c r="AB1286" s="57">
        <v>40891520</v>
      </c>
      <c r="AC1286" s="53" t="str">
        <f t="shared" si="14815"/>
        <v>Registro Valido</v>
      </c>
      <c r="AD1286" s="57">
        <f t="shared" ref="AD1286" si="15524">IF(OR(ISERROR(VLOOKUP(CONCATENATE("ALI_",$C1286,"_SEG_",$I1286,"_PROV_",$D1286),Catalogo_Precios,AD$8,FALSE)),L1286=0),0,VLOOKUP(CONCATENATE("ALI_",$C1286,"_SEG_",$I1286,"_PROV_",$D1286),Catalogo_Precios,AD$8,FALSE))</f>
        <v>712</v>
      </c>
      <c r="AE1286" s="57">
        <f t="shared" ref="AE1286" si="15525">IF(OR(ISERROR(VLOOKUP(CONCATENATE("ALI_",$C1286,"_SEG_",$I1286,"_PROV_",$D1286),Catalogo_Precios,AE$8,FALSE)),M1286=0),0,VLOOKUP(CONCATENATE("ALI_",$C1286,"_SEG_",$I1286,"_PROV_",$D1286),Catalogo_Precios,AE$8,FALSE))</f>
        <v>1067</v>
      </c>
      <c r="AF1286" s="57">
        <f t="shared" ref="AF1286" si="15526">IF(OR(ISERROR(VLOOKUP(CONCATENATE("ALI_",$C1286,"_SEG_",$I1286,"_PROV_",$D1286),Catalogo_Precios,AF$8,FALSE)),N1286=0),0,VLOOKUP(CONCATENATE("ALI_",$C1286,"_SEG_",$I1286,"_PROV_",$D1286),Catalogo_Precios,AF$8,FALSE))</f>
        <v>1422</v>
      </c>
      <c r="AG1286" s="57">
        <f t="shared" ref="AG1286" si="15527">IF(OR(ISERROR(VLOOKUP(CONCATENATE("ALI_",$C1286,"_SEG_",$I1286,"_PROV_",$D1286),Catalogo_Precios,AG$8,FALSE)),O1286=0),0,VLOOKUP(CONCATENATE("ALI_",$C1286,"_SEG_",$I1286,"_PROV_",$D1286),Catalogo_Precios,AG$8,FALSE))</f>
        <v>1422</v>
      </c>
      <c r="AH1286" s="57">
        <f t="shared" ref="AH1286" si="15528">IF(OR(ISERROR(VLOOKUP(CONCATENATE("ALI_",$C1286,"_SEG_",$I1286,"_PROV_",$D1286),Catalogo_Precios,AH$8,FALSE)),L1286=0),0,VLOOKUP(CONCATENATE("ALI_",$C1286,"_SEG_",$I1286,"_PROV_",$D1286),Catalogo_Precios,AH$8,FALSE))</f>
        <v>697</v>
      </c>
      <c r="AI1286" s="57">
        <f t="shared" ref="AI1286" si="15529">IF(OR(ISERROR(VLOOKUP(CONCATENATE("ALI_",$C1286,"_SEG_",$I1286,"_PROV_",$D1286),Catalogo_Precios,AI$8,FALSE)),M1286=0),0,VLOOKUP(CONCATENATE("ALI_",$C1286,"_SEG_",$I1286,"_PROV_",$D1286),Catalogo_Precios,AI$8,FALSE))</f>
        <v>1045</v>
      </c>
      <c r="AJ1286" s="57">
        <f t="shared" ref="AJ1286" si="15530">IF(OR(ISERROR(VLOOKUP(CONCATENATE("ALI_",$C1286,"_SEG_",$I1286,"_PROV_",$D1286),Catalogo_Precios,AJ$8,FALSE)),N1286=0),0,VLOOKUP(CONCATENATE("ALI_",$C1286,"_SEG_",$I1286,"_PROV_",$D1286),Catalogo_Precios,AJ$8,FALSE))</f>
        <v>1393</v>
      </c>
      <c r="AK1286" s="57">
        <f t="shared" ref="AK1286" si="15531">IF(OR(ISERROR(VLOOKUP(CONCATENATE("ALI_",$C1286,"_SEG_",$I1286,"_PROV_",$D1286),Catalogo_Precios,AK$8,FALSE)),O1286=0),0,VLOOKUP(CONCATENATE("ALI_",$C1286,"_SEG_",$I1286,"_PROV_",$D1286),Catalogo_Precios,AK$8,FALSE))</f>
        <v>1393</v>
      </c>
      <c r="AL1286" s="53"/>
      <c r="AM1286" s="59" t="str">
        <f t="shared" si="14824"/>
        <v>ALI_66_SEG_7</v>
      </c>
      <c r="AN1286" s="59" t="str">
        <f t="shared" si="14825"/>
        <v>ALI_66_SEG_7_VAL_40891520</v>
      </c>
      <c r="AO1286" s="60">
        <f t="shared" ref="AO1286" si="15532">IF(OR(AB1286="",AB1286=0),0,COUNTIF(Codificacion,AM1286))</f>
        <v>1</v>
      </c>
      <c r="AP1286" s="61">
        <f t="array" ref="AP1286">MIN(IF(Codificacion=AM1286,Total_Cotizacion,""))</f>
        <v>40891520</v>
      </c>
      <c r="AQ1286" s="62" t="b">
        <f t="shared" si="14827"/>
        <v>1</v>
      </c>
      <c r="AR1286" s="51" t="str">
        <f t="shared" ref="AR1286" si="15533">IF(COUNTIF(Codificacion2,CONCATENATE(AM1286,"_VAL_",AB1286))&gt;1,"Empate","")</f>
        <v/>
      </c>
      <c r="AS1286" s="63" t="str">
        <f t="shared" si="15461"/>
        <v>X</v>
      </c>
      <c r="AT1286" s="59" t="str">
        <f t="shared" si="14829"/>
        <v>ALI_66_SEG_7_X</v>
      </c>
      <c r="AU1286" s="63">
        <f t="shared" ref="AU1286" si="15534">IF(AND(COUNTIF(Codificacion3,AT1286)&lt;AO1286),1,COUNTIF(Codificacion3,AT1286))</f>
        <v>1</v>
      </c>
      <c r="AV1286" s="62" t="str">
        <f t="shared" si="14831"/>
        <v>Cotizacion Seleccionada</v>
      </c>
      <c r="AW1286" s="53"/>
      <c r="AX1286" s="51" t="str">
        <f t="shared" si="14832"/>
        <v>ALI_66_SEG_7VERDADERO</v>
      </c>
      <c r="AY1286" s="51">
        <f t="shared" si="14813"/>
        <v>1</v>
      </c>
      <c r="AZ1286" s="64" t="b">
        <f t="shared" si="14833"/>
        <v>1</v>
      </c>
    </row>
    <row r="1287" spans="1:52" x14ac:dyDescent="0.2">
      <c r="A1287" s="50" t="str">
        <f t="shared" si="14776"/>
        <v>ALI_66_SEG_8</v>
      </c>
      <c r="B1287" s="51" t="s">
        <v>139</v>
      </c>
      <c r="C1287" s="52">
        <v>66</v>
      </c>
      <c r="D1287" s="52">
        <f t="shared" ref="D1287" si="15535">IF(ISERROR(VLOOKUP(E1287,Proveedores,2,FALSE)),"",VLOOKUP(E1287,Proveedores,2,FALSE))</f>
        <v>2050</v>
      </c>
      <c r="E1287" s="53" t="s">
        <v>140</v>
      </c>
      <c r="F1287" s="54">
        <v>454</v>
      </c>
      <c r="G1287" s="53" t="s">
        <v>131</v>
      </c>
      <c r="H1287" s="53" t="s">
        <v>141</v>
      </c>
      <c r="I1287" s="52">
        <v>8</v>
      </c>
      <c r="J1287" s="53" t="s">
        <v>58</v>
      </c>
      <c r="K1287" s="55">
        <v>44835</v>
      </c>
      <c r="L1287" s="56">
        <v>13408</v>
      </c>
      <c r="M1287" s="56">
        <v>16671</v>
      </c>
      <c r="N1287" s="56">
        <v>7804</v>
      </c>
      <c r="O1287" s="56">
        <v>728</v>
      </c>
      <c r="P1287" s="57">
        <v>712</v>
      </c>
      <c r="Q1287" s="58">
        <v>0</v>
      </c>
      <c r="R1287" s="57">
        <v>712</v>
      </c>
      <c r="S1287" s="57">
        <v>1067</v>
      </c>
      <c r="T1287" s="58">
        <v>0</v>
      </c>
      <c r="U1287" s="57">
        <v>1067</v>
      </c>
      <c r="V1287" s="57">
        <v>1422</v>
      </c>
      <c r="W1287" s="58">
        <v>0</v>
      </c>
      <c r="X1287" s="57">
        <v>1422</v>
      </c>
      <c r="Y1287" s="57">
        <v>1422</v>
      </c>
      <c r="Z1287" s="58">
        <v>0</v>
      </c>
      <c r="AA1287" s="57">
        <v>1422</v>
      </c>
      <c r="AB1287" s="57">
        <v>39466957</v>
      </c>
      <c r="AC1287" s="53" t="str">
        <f t="shared" si="14815"/>
        <v>Registro Valido</v>
      </c>
      <c r="AD1287" s="57">
        <f t="shared" ref="AD1287" si="15536">IF(OR(ISERROR(VLOOKUP(CONCATENATE("ALI_",$C1287,"_SEG_",$I1287,"_PROV_",$D1287),Catalogo_Precios,AD$8,FALSE)),L1287=0),0,VLOOKUP(CONCATENATE("ALI_",$C1287,"_SEG_",$I1287,"_PROV_",$D1287),Catalogo_Precios,AD$8,FALSE))</f>
        <v>712</v>
      </c>
      <c r="AE1287" s="57">
        <f t="shared" ref="AE1287" si="15537">IF(OR(ISERROR(VLOOKUP(CONCATENATE("ALI_",$C1287,"_SEG_",$I1287,"_PROV_",$D1287),Catalogo_Precios,AE$8,FALSE)),M1287=0),0,VLOOKUP(CONCATENATE("ALI_",$C1287,"_SEG_",$I1287,"_PROV_",$D1287),Catalogo_Precios,AE$8,FALSE))</f>
        <v>1067</v>
      </c>
      <c r="AF1287" s="57">
        <f t="shared" ref="AF1287" si="15538">IF(OR(ISERROR(VLOOKUP(CONCATENATE("ALI_",$C1287,"_SEG_",$I1287,"_PROV_",$D1287),Catalogo_Precios,AF$8,FALSE)),N1287=0),0,VLOOKUP(CONCATENATE("ALI_",$C1287,"_SEG_",$I1287,"_PROV_",$D1287),Catalogo_Precios,AF$8,FALSE))</f>
        <v>1422</v>
      </c>
      <c r="AG1287" s="57">
        <f t="shared" ref="AG1287" si="15539">IF(OR(ISERROR(VLOOKUP(CONCATENATE("ALI_",$C1287,"_SEG_",$I1287,"_PROV_",$D1287),Catalogo_Precios,AG$8,FALSE)),O1287=0),0,VLOOKUP(CONCATENATE("ALI_",$C1287,"_SEG_",$I1287,"_PROV_",$D1287),Catalogo_Precios,AG$8,FALSE))</f>
        <v>1422</v>
      </c>
      <c r="AH1287" s="57">
        <f t="shared" ref="AH1287" si="15540">IF(OR(ISERROR(VLOOKUP(CONCATENATE("ALI_",$C1287,"_SEG_",$I1287,"_PROV_",$D1287),Catalogo_Precios,AH$8,FALSE)),L1287=0),0,VLOOKUP(CONCATENATE("ALI_",$C1287,"_SEG_",$I1287,"_PROV_",$D1287),Catalogo_Precios,AH$8,FALSE))</f>
        <v>697</v>
      </c>
      <c r="AI1287" s="57">
        <f t="shared" ref="AI1287" si="15541">IF(OR(ISERROR(VLOOKUP(CONCATENATE("ALI_",$C1287,"_SEG_",$I1287,"_PROV_",$D1287),Catalogo_Precios,AI$8,FALSE)),M1287=0),0,VLOOKUP(CONCATENATE("ALI_",$C1287,"_SEG_",$I1287,"_PROV_",$D1287),Catalogo_Precios,AI$8,FALSE))</f>
        <v>1045</v>
      </c>
      <c r="AJ1287" s="57">
        <f t="shared" ref="AJ1287" si="15542">IF(OR(ISERROR(VLOOKUP(CONCATENATE("ALI_",$C1287,"_SEG_",$I1287,"_PROV_",$D1287),Catalogo_Precios,AJ$8,FALSE)),N1287=0),0,VLOOKUP(CONCATENATE("ALI_",$C1287,"_SEG_",$I1287,"_PROV_",$D1287),Catalogo_Precios,AJ$8,FALSE))</f>
        <v>1393</v>
      </c>
      <c r="AK1287" s="57">
        <f t="shared" ref="AK1287" si="15543">IF(OR(ISERROR(VLOOKUP(CONCATENATE("ALI_",$C1287,"_SEG_",$I1287,"_PROV_",$D1287),Catalogo_Precios,AK$8,FALSE)),O1287=0),0,VLOOKUP(CONCATENATE("ALI_",$C1287,"_SEG_",$I1287,"_PROV_",$D1287),Catalogo_Precios,AK$8,FALSE))</f>
        <v>1393</v>
      </c>
      <c r="AL1287" s="53"/>
      <c r="AM1287" s="59" t="str">
        <f t="shared" si="14824"/>
        <v>ALI_66_SEG_8</v>
      </c>
      <c r="AN1287" s="59" t="str">
        <f t="shared" si="14825"/>
        <v>ALI_66_SEG_8_VAL_39466957</v>
      </c>
      <c r="AO1287" s="60">
        <f t="shared" ref="AO1287" si="15544">IF(OR(AB1287="",AB1287=0),0,COUNTIF(Codificacion,AM1287))</f>
        <v>1</v>
      </c>
      <c r="AP1287" s="61">
        <f t="array" ref="AP1287">MIN(IF(Codificacion=AM1287,Total_Cotizacion,""))</f>
        <v>39466957</v>
      </c>
      <c r="AQ1287" s="62" t="b">
        <f t="shared" si="14827"/>
        <v>1</v>
      </c>
      <c r="AR1287" s="51" t="str">
        <f t="shared" ref="AR1287" si="15545">IF(COUNTIF(Codificacion2,CONCATENATE(AM1287,"_VAL_",AB1287))&gt;1,"Empate","")</f>
        <v/>
      </c>
      <c r="AS1287" s="63" t="str">
        <f t="shared" si="15461"/>
        <v>X</v>
      </c>
      <c r="AT1287" s="59" t="str">
        <f t="shared" si="14829"/>
        <v>ALI_66_SEG_8_X</v>
      </c>
      <c r="AU1287" s="63">
        <f t="shared" ref="AU1287" si="15546">IF(AND(COUNTIF(Codificacion3,AT1287)&lt;AO1287),1,COUNTIF(Codificacion3,AT1287))</f>
        <v>1</v>
      </c>
      <c r="AV1287" s="62" t="str">
        <f t="shared" si="14831"/>
        <v>Cotizacion Seleccionada</v>
      </c>
      <c r="AW1287" s="53"/>
      <c r="AX1287" s="51" t="str">
        <f t="shared" si="14832"/>
        <v>ALI_66_SEG_8VERDADERO</v>
      </c>
      <c r="AY1287" s="51">
        <f t="shared" si="14813"/>
        <v>1</v>
      </c>
      <c r="AZ1287" s="64" t="b">
        <f t="shared" si="14833"/>
        <v>1</v>
      </c>
    </row>
    <row r="1288" spans="1:52" x14ac:dyDescent="0.2">
      <c r="A1288" s="50" t="str">
        <f t="shared" si="14776"/>
        <v>ALI_66_SEG_9</v>
      </c>
      <c r="B1288" s="51" t="s">
        <v>139</v>
      </c>
      <c r="C1288" s="52">
        <v>66</v>
      </c>
      <c r="D1288" s="52">
        <f t="shared" ref="D1288" si="15547">IF(ISERROR(VLOOKUP(E1288,Proveedores,2,FALSE)),"",VLOOKUP(E1288,Proveedores,2,FALSE))</f>
        <v>2050</v>
      </c>
      <c r="E1288" s="53" t="s">
        <v>140</v>
      </c>
      <c r="F1288" s="54">
        <v>455</v>
      </c>
      <c r="G1288" s="53" t="s">
        <v>131</v>
      </c>
      <c r="H1288" s="53" t="s">
        <v>141</v>
      </c>
      <c r="I1288" s="52">
        <v>9</v>
      </c>
      <c r="J1288" s="53" t="s">
        <v>58</v>
      </c>
      <c r="K1288" s="55">
        <v>44835</v>
      </c>
      <c r="L1288" s="56">
        <v>13550</v>
      </c>
      <c r="M1288" s="56">
        <v>16849</v>
      </c>
      <c r="N1288" s="56">
        <v>7885</v>
      </c>
      <c r="O1288" s="56">
        <v>735</v>
      </c>
      <c r="P1288" s="57">
        <v>712</v>
      </c>
      <c r="Q1288" s="58">
        <v>0</v>
      </c>
      <c r="R1288" s="57">
        <v>712</v>
      </c>
      <c r="S1288" s="57">
        <v>1067</v>
      </c>
      <c r="T1288" s="58">
        <v>0</v>
      </c>
      <c r="U1288" s="57">
        <v>1067</v>
      </c>
      <c r="V1288" s="57">
        <v>1422</v>
      </c>
      <c r="W1288" s="58">
        <v>0</v>
      </c>
      <c r="X1288" s="57">
        <v>1422</v>
      </c>
      <c r="Y1288" s="57">
        <v>1422</v>
      </c>
      <c r="Z1288" s="58">
        <v>0</v>
      </c>
      <c r="AA1288" s="57">
        <v>1422</v>
      </c>
      <c r="AB1288" s="57">
        <v>39883123</v>
      </c>
      <c r="AC1288" s="53" t="str">
        <f t="shared" si="14815"/>
        <v>Registro Valido</v>
      </c>
      <c r="AD1288" s="57">
        <f t="shared" ref="AD1288" si="15548">IF(OR(ISERROR(VLOOKUP(CONCATENATE("ALI_",$C1288,"_SEG_",$I1288,"_PROV_",$D1288),Catalogo_Precios,AD$8,FALSE)),L1288=0),0,VLOOKUP(CONCATENATE("ALI_",$C1288,"_SEG_",$I1288,"_PROV_",$D1288),Catalogo_Precios,AD$8,FALSE))</f>
        <v>712</v>
      </c>
      <c r="AE1288" s="57">
        <f t="shared" ref="AE1288" si="15549">IF(OR(ISERROR(VLOOKUP(CONCATENATE("ALI_",$C1288,"_SEG_",$I1288,"_PROV_",$D1288),Catalogo_Precios,AE$8,FALSE)),M1288=0),0,VLOOKUP(CONCATENATE("ALI_",$C1288,"_SEG_",$I1288,"_PROV_",$D1288),Catalogo_Precios,AE$8,FALSE))</f>
        <v>1067</v>
      </c>
      <c r="AF1288" s="57">
        <f t="shared" ref="AF1288" si="15550">IF(OR(ISERROR(VLOOKUP(CONCATENATE("ALI_",$C1288,"_SEG_",$I1288,"_PROV_",$D1288),Catalogo_Precios,AF$8,FALSE)),N1288=0),0,VLOOKUP(CONCATENATE("ALI_",$C1288,"_SEG_",$I1288,"_PROV_",$D1288),Catalogo_Precios,AF$8,FALSE))</f>
        <v>1422</v>
      </c>
      <c r="AG1288" s="57">
        <f t="shared" ref="AG1288" si="15551">IF(OR(ISERROR(VLOOKUP(CONCATENATE("ALI_",$C1288,"_SEG_",$I1288,"_PROV_",$D1288),Catalogo_Precios,AG$8,FALSE)),O1288=0),0,VLOOKUP(CONCATENATE("ALI_",$C1288,"_SEG_",$I1288,"_PROV_",$D1288),Catalogo_Precios,AG$8,FALSE))</f>
        <v>1422</v>
      </c>
      <c r="AH1288" s="57">
        <f t="shared" ref="AH1288" si="15552">IF(OR(ISERROR(VLOOKUP(CONCATENATE("ALI_",$C1288,"_SEG_",$I1288,"_PROV_",$D1288),Catalogo_Precios,AH$8,FALSE)),L1288=0),0,VLOOKUP(CONCATENATE("ALI_",$C1288,"_SEG_",$I1288,"_PROV_",$D1288),Catalogo_Precios,AH$8,FALSE))</f>
        <v>697</v>
      </c>
      <c r="AI1288" s="57">
        <f t="shared" ref="AI1288" si="15553">IF(OR(ISERROR(VLOOKUP(CONCATENATE("ALI_",$C1288,"_SEG_",$I1288,"_PROV_",$D1288),Catalogo_Precios,AI$8,FALSE)),M1288=0),0,VLOOKUP(CONCATENATE("ALI_",$C1288,"_SEG_",$I1288,"_PROV_",$D1288),Catalogo_Precios,AI$8,FALSE))</f>
        <v>1045</v>
      </c>
      <c r="AJ1288" s="57">
        <f t="shared" ref="AJ1288" si="15554">IF(OR(ISERROR(VLOOKUP(CONCATENATE("ALI_",$C1288,"_SEG_",$I1288,"_PROV_",$D1288),Catalogo_Precios,AJ$8,FALSE)),N1288=0),0,VLOOKUP(CONCATENATE("ALI_",$C1288,"_SEG_",$I1288,"_PROV_",$D1288),Catalogo_Precios,AJ$8,FALSE))</f>
        <v>1393</v>
      </c>
      <c r="AK1288" s="57">
        <f t="shared" ref="AK1288" si="15555">IF(OR(ISERROR(VLOOKUP(CONCATENATE("ALI_",$C1288,"_SEG_",$I1288,"_PROV_",$D1288),Catalogo_Precios,AK$8,FALSE)),O1288=0),0,VLOOKUP(CONCATENATE("ALI_",$C1288,"_SEG_",$I1288,"_PROV_",$D1288),Catalogo_Precios,AK$8,FALSE))</f>
        <v>1393</v>
      </c>
      <c r="AL1288" s="53"/>
      <c r="AM1288" s="59" t="str">
        <f t="shared" si="14824"/>
        <v>ALI_66_SEG_9</v>
      </c>
      <c r="AN1288" s="59" t="str">
        <f t="shared" si="14825"/>
        <v>ALI_66_SEG_9_VAL_39883123</v>
      </c>
      <c r="AO1288" s="60">
        <f t="shared" ref="AO1288" si="15556">IF(OR(AB1288="",AB1288=0),0,COUNTIF(Codificacion,AM1288))</f>
        <v>1</v>
      </c>
      <c r="AP1288" s="61">
        <f t="array" ref="AP1288">MIN(IF(Codificacion=AM1288,Total_Cotizacion,""))</f>
        <v>39883123</v>
      </c>
      <c r="AQ1288" s="62" t="b">
        <f t="shared" si="14827"/>
        <v>1</v>
      </c>
      <c r="AR1288" s="51" t="str">
        <f t="shared" ref="AR1288" si="15557">IF(COUNTIF(Codificacion2,CONCATENATE(AM1288,"_VAL_",AB1288))&gt;1,"Empate","")</f>
        <v/>
      </c>
      <c r="AS1288" s="63" t="str">
        <f t="shared" si="15461"/>
        <v>X</v>
      </c>
      <c r="AT1288" s="59" t="str">
        <f t="shared" si="14829"/>
        <v>ALI_66_SEG_9_X</v>
      </c>
      <c r="AU1288" s="63">
        <f t="shared" ref="AU1288" si="15558">IF(AND(COUNTIF(Codificacion3,AT1288)&lt;AO1288),1,COUNTIF(Codificacion3,AT1288))</f>
        <v>1</v>
      </c>
      <c r="AV1288" s="62" t="str">
        <f t="shared" si="14831"/>
        <v>Cotizacion Seleccionada</v>
      </c>
      <c r="AW1288" s="53"/>
      <c r="AX1288" s="51" t="str">
        <f t="shared" si="14832"/>
        <v>ALI_66_SEG_9VERDADERO</v>
      </c>
      <c r="AY1288" s="51">
        <f t="shared" si="14813"/>
        <v>1</v>
      </c>
      <c r="AZ1288" s="64" t="b">
        <f t="shared" si="14833"/>
        <v>1</v>
      </c>
    </row>
    <row r="1289" spans="1:52" x14ac:dyDescent="0.2">
      <c r="A1289" s="50" t="str">
        <f t="shared" ref="A1289:A1352" si="15559">IF(AV1289="Cotizacion Seleccionada",CONCATENATE("ALI_",C1289,"_SEG_",I1289),FALSE)</f>
        <v>ALI_66_SEG_10</v>
      </c>
      <c r="B1289" s="51" t="s">
        <v>139</v>
      </c>
      <c r="C1289" s="52">
        <v>66</v>
      </c>
      <c r="D1289" s="52">
        <f t="shared" ref="D1289" si="15560">IF(ISERROR(VLOOKUP(E1289,Proveedores,2,FALSE)),"",VLOOKUP(E1289,Proveedores,2,FALSE))</f>
        <v>2050</v>
      </c>
      <c r="E1289" s="53" t="s">
        <v>140</v>
      </c>
      <c r="F1289" s="54">
        <v>456</v>
      </c>
      <c r="G1289" s="53" t="s">
        <v>131</v>
      </c>
      <c r="H1289" s="53" t="s">
        <v>141</v>
      </c>
      <c r="I1289" s="52">
        <v>10</v>
      </c>
      <c r="J1289" s="53" t="s">
        <v>58</v>
      </c>
      <c r="K1289" s="55">
        <v>44835</v>
      </c>
      <c r="L1289" s="56">
        <v>13569</v>
      </c>
      <c r="M1289" s="56">
        <v>16876</v>
      </c>
      <c r="N1289" s="56">
        <v>7898</v>
      </c>
      <c r="O1289" s="56">
        <v>737</v>
      </c>
      <c r="P1289" s="57">
        <v>712</v>
      </c>
      <c r="Q1289" s="58">
        <v>0</v>
      </c>
      <c r="R1289" s="57">
        <v>712</v>
      </c>
      <c r="S1289" s="57">
        <v>1067</v>
      </c>
      <c r="T1289" s="58">
        <v>0</v>
      </c>
      <c r="U1289" s="57">
        <v>1067</v>
      </c>
      <c r="V1289" s="57">
        <v>1422</v>
      </c>
      <c r="W1289" s="58">
        <v>0</v>
      </c>
      <c r="X1289" s="57">
        <v>1422</v>
      </c>
      <c r="Y1289" s="57">
        <v>1422</v>
      </c>
      <c r="Z1289" s="58">
        <v>0</v>
      </c>
      <c r="AA1289" s="57">
        <v>1422</v>
      </c>
      <c r="AB1289" s="57">
        <v>39946790</v>
      </c>
      <c r="AC1289" s="53" t="str">
        <f t="shared" si="14815"/>
        <v>Registro Valido</v>
      </c>
      <c r="AD1289" s="57">
        <f t="shared" ref="AD1289" si="15561">IF(OR(ISERROR(VLOOKUP(CONCATENATE("ALI_",$C1289,"_SEG_",$I1289,"_PROV_",$D1289),Catalogo_Precios,AD$8,FALSE)),L1289=0),0,VLOOKUP(CONCATENATE("ALI_",$C1289,"_SEG_",$I1289,"_PROV_",$D1289),Catalogo_Precios,AD$8,FALSE))</f>
        <v>712</v>
      </c>
      <c r="AE1289" s="57">
        <f t="shared" ref="AE1289" si="15562">IF(OR(ISERROR(VLOOKUP(CONCATENATE("ALI_",$C1289,"_SEG_",$I1289,"_PROV_",$D1289),Catalogo_Precios,AE$8,FALSE)),M1289=0),0,VLOOKUP(CONCATENATE("ALI_",$C1289,"_SEG_",$I1289,"_PROV_",$D1289),Catalogo_Precios,AE$8,FALSE))</f>
        <v>1067</v>
      </c>
      <c r="AF1289" s="57">
        <f t="shared" ref="AF1289" si="15563">IF(OR(ISERROR(VLOOKUP(CONCATENATE("ALI_",$C1289,"_SEG_",$I1289,"_PROV_",$D1289),Catalogo_Precios,AF$8,FALSE)),N1289=0),0,VLOOKUP(CONCATENATE("ALI_",$C1289,"_SEG_",$I1289,"_PROV_",$D1289),Catalogo_Precios,AF$8,FALSE))</f>
        <v>1422</v>
      </c>
      <c r="AG1289" s="57">
        <f t="shared" ref="AG1289" si="15564">IF(OR(ISERROR(VLOOKUP(CONCATENATE("ALI_",$C1289,"_SEG_",$I1289,"_PROV_",$D1289),Catalogo_Precios,AG$8,FALSE)),O1289=0),0,VLOOKUP(CONCATENATE("ALI_",$C1289,"_SEG_",$I1289,"_PROV_",$D1289),Catalogo_Precios,AG$8,FALSE))</f>
        <v>1422</v>
      </c>
      <c r="AH1289" s="57">
        <f t="shared" ref="AH1289" si="15565">IF(OR(ISERROR(VLOOKUP(CONCATENATE("ALI_",$C1289,"_SEG_",$I1289,"_PROV_",$D1289),Catalogo_Precios,AH$8,FALSE)),L1289=0),0,VLOOKUP(CONCATENATE("ALI_",$C1289,"_SEG_",$I1289,"_PROV_",$D1289),Catalogo_Precios,AH$8,FALSE))</f>
        <v>697</v>
      </c>
      <c r="AI1289" s="57">
        <f t="shared" ref="AI1289" si="15566">IF(OR(ISERROR(VLOOKUP(CONCATENATE("ALI_",$C1289,"_SEG_",$I1289,"_PROV_",$D1289),Catalogo_Precios,AI$8,FALSE)),M1289=0),0,VLOOKUP(CONCATENATE("ALI_",$C1289,"_SEG_",$I1289,"_PROV_",$D1289),Catalogo_Precios,AI$8,FALSE))</f>
        <v>1045</v>
      </c>
      <c r="AJ1289" s="57">
        <f t="shared" ref="AJ1289" si="15567">IF(OR(ISERROR(VLOOKUP(CONCATENATE("ALI_",$C1289,"_SEG_",$I1289,"_PROV_",$D1289),Catalogo_Precios,AJ$8,FALSE)),N1289=0),0,VLOOKUP(CONCATENATE("ALI_",$C1289,"_SEG_",$I1289,"_PROV_",$D1289),Catalogo_Precios,AJ$8,FALSE))</f>
        <v>1393</v>
      </c>
      <c r="AK1289" s="57">
        <f t="shared" ref="AK1289" si="15568">IF(OR(ISERROR(VLOOKUP(CONCATENATE("ALI_",$C1289,"_SEG_",$I1289,"_PROV_",$D1289),Catalogo_Precios,AK$8,FALSE)),O1289=0),0,VLOOKUP(CONCATENATE("ALI_",$C1289,"_SEG_",$I1289,"_PROV_",$D1289),Catalogo_Precios,AK$8,FALSE))</f>
        <v>1393</v>
      </c>
      <c r="AL1289" s="53"/>
      <c r="AM1289" s="59" t="str">
        <f t="shared" si="14824"/>
        <v>ALI_66_SEG_10</v>
      </c>
      <c r="AN1289" s="59" t="str">
        <f t="shared" si="14825"/>
        <v>ALI_66_SEG_10_VAL_39946790</v>
      </c>
      <c r="AO1289" s="60">
        <f t="shared" ref="AO1289" si="15569">IF(OR(AB1289="",AB1289=0),0,COUNTIF(Codificacion,AM1289))</f>
        <v>1</v>
      </c>
      <c r="AP1289" s="61">
        <f t="array" ref="AP1289">MIN(IF(Codificacion=AM1289,Total_Cotizacion,""))</f>
        <v>39946790</v>
      </c>
      <c r="AQ1289" s="62" t="b">
        <f t="shared" si="14827"/>
        <v>1</v>
      </c>
      <c r="AR1289" s="51" t="str">
        <f t="shared" ref="AR1289" si="15570">IF(COUNTIF(Codificacion2,CONCATENATE(AM1289,"_VAL_",AB1289))&gt;1,"Empate","")</f>
        <v/>
      </c>
      <c r="AS1289" s="63" t="str">
        <f t="shared" si="15461"/>
        <v>X</v>
      </c>
      <c r="AT1289" s="59" t="str">
        <f t="shared" si="14829"/>
        <v>ALI_66_SEG_10_X</v>
      </c>
      <c r="AU1289" s="63">
        <f t="shared" ref="AU1289" si="15571">IF(AND(COUNTIF(Codificacion3,AT1289)&lt;AO1289),1,COUNTIF(Codificacion3,AT1289))</f>
        <v>1</v>
      </c>
      <c r="AV1289" s="62" t="str">
        <f t="shared" si="14831"/>
        <v>Cotizacion Seleccionada</v>
      </c>
      <c r="AW1289" s="53"/>
      <c r="AX1289" s="51" t="str">
        <f t="shared" si="14832"/>
        <v>ALI_66_SEG_10VERDADERO</v>
      </c>
      <c r="AY1289" s="51">
        <f t="shared" si="14813"/>
        <v>1</v>
      </c>
      <c r="AZ1289" s="64" t="b">
        <f t="shared" si="14833"/>
        <v>1</v>
      </c>
    </row>
    <row r="1290" spans="1:52" x14ac:dyDescent="0.2">
      <c r="A1290" s="50" t="str">
        <f t="shared" si="15559"/>
        <v>ALI_66_SEG_11</v>
      </c>
      <c r="B1290" s="51" t="s">
        <v>139</v>
      </c>
      <c r="C1290" s="52">
        <v>66</v>
      </c>
      <c r="D1290" s="52">
        <f t="shared" ref="D1290" si="15572">IF(ISERROR(VLOOKUP(E1290,Proveedores,2,FALSE)),"",VLOOKUP(E1290,Proveedores,2,FALSE))</f>
        <v>2050</v>
      </c>
      <c r="E1290" s="53" t="s">
        <v>140</v>
      </c>
      <c r="F1290" s="54">
        <v>457</v>
      </c>
      <c r="G1290" s="53" t="s">
        <v>131</v>
      </c>
      <c r="H1290" s="53" t="s">
        <v>141</v>
      </c>
      <c r="I1290" s="52">
        <v>11</v>
      </c>
      <c r="J1290" s="53" t="s">
        <v>58</v>
      </c>
      <c r="K1290" s="55">
        <v>44835</v>
      </c>
      <c r="L1290" s="56">
        <v>13364</v>
      </c>
      <c r="M1290" s="56">
        <v>16618</v>
      </c>
      <c r="N1290" s="56">
        <v>7779</v>
      </c>
      <c r="O1290" s="56">
        <v>725</v>
      </c>
      <c r="P1290" s="57">
        <v>712</v>
      </c>
      <c r="Q1290" s="58">
        <v>0</v>
      </c>
      <c r="R1290" s="57">
        <v>712</v>
      </c>
      <c r="S1290" s="57">
        <v>1067</v>
      </c>
      <c r="T1290" s="58">
        <v>0</v>
      </c>
      <c r="U1290" s="57">
        <v>1067</v>
      </c>
      <c r="V1290" s="57">
        <v>1422</v>
      </c>
      <c r="W1290" s="58">
        <v>0</v>
      </c>
      <c r="X1290" s="57">
        <v>1422</v>
      </c>
      <c r="Y1290" s="57">
        <v>1422</v>
      </c>
      <c r="Z1290" s="58">
        <v>0</v>
      </c>
      <c r="AA1290" s="57">
        <v>1422</v>
      </c>
      <c r="AB1290" s="57">
        <v>39339262</v>
      </c>
      <c r="AC1290" s="53" t="str">
        <f t="shared" si="14815"/>
        <v>Registro Valido</v>
      </c>
      <c r="AD1290" s="57">
        <f t="shared" ref="AD1290" si="15573">IF(OR(ISERROR(VLOOKUP(CONCATENATE("ALI_",$C1290,"_SEG_",$I1290,"_PROV_",$D1290),Catalogo_Precios,AD$8,FALSE)),L1290=0),0,VLOOKUP(CONCATENATE("ALI_",$C1290,"_SEG_",$I1290,"_PROV_",$D1290),Catalogo_Precios,AD$8,FALSE))</f>
        <v>712</v>
      </c>
      <c r="AE1290" s="57">
        <f t="shared" ref="AE1290" si="15574">IF(OR(ISERROR(VLOOKUP(CONCATENATE("ALI_",$C1290,"_SEG_",$I1290,"_PROV_",$D1290),Catalogo_Precios,AE$8,FALSE)),M1290=0),0,VLOOKUP(CONCATENATE("ALI_",$C1290,"_SEG_",$I1290,"_PROV_",$D1290),Catalogo_Precios,AE$8,FALSE))</f>
        <v>1067</v>
      </c>
      <c r="AF1290" s="57">
        <f t="shared" ref="AF1290" si="15575">IF(OR(ISERROR(VLOOKUP(CONCATENATE("ALI_",$C1290,"_SEG_",$I1290,"_PROV_",$D1290),Catalogo_Precios,AF$8,FALSE)),N1290=0),0,VLOOKUP(CONCATENATE("ALI_",$C1290,"_SEG_",$I1290,"_PROV_",$D1290),Catalogo_Precios,AF$8,FALSE))</f>
        <v>1422</v>
      </c>
      <c r="AG1290" s="57">
        <f t="shared" ref="AG1290" si="15576">IF(OR(ISERROR(VLOOKUP(CONCATENATE("ALI_",$C1290,"_SEG_",$I1290,"_PROV_",$D1290),Catalogo_Precios,AG$8,FALSE)),O1290=0),0,VLOOKUP(CONCATENATE("ALI_",$C1290,"_SEG_",$I1290,"_PROV_",$D1290),Catalogo_Precios,AG$8,FALSE))</f>
        <v>1422</v>
      </c>
      <c r="AH1290" s="57">
        <f t="shared" ref="AH1290" si="15577">IF(OR(ISERROR(VLOOKUP(CONCATENATE("ALI_",$C1290,"_SEG_",$I1290,"_PROV_",$D1290),Catalogo_Precios,AH$8,FALSE)),L1290=0),0,VLOOKUP(CONCATENATE("ALI_",$C1290,"_SEG_",$I1290,"_PROV_",$D1290),Catalogo_Precios,AH$8,FALSE))</f>
        <v>697</v>
      </c>
      <c r="AI1290" s="57">
        <f t="shared" ref="AI1290" si="15578">IF(OR(ISERROR(VLOOKUP(CONCATENATE("ALI_",$C1290,"_SEG_",$I1290,"_PROV_",$D1290),Catalogo_Precios,AI$8,FALSE)),M1290=0),0,VLOOKUP(CONCATENATE("ALI_",$C1290,"_SEG_",$I1290,"_PROV_",$D1290),Catalogo_Precios,AI$8,FALSE))</f>
        <v>1045</v>
      </c>
      <c r="AJ1290" s="57">
        <f t="shared" ref="AJ1290" si="15579">IF(OR(ISERROR(VLOOKUP(CONCATENATE("ALI_",$C1290,"_SEG_",$I1290,"_PROV_",$D1290),Catalogo_Precios,AJ$8,FALSE)),N1290=0),0,VLOOKUP(CONCATENATE("ALI_",$C1290,"_SEG_",$I1290,"_PROV_",$D1290),Catalogo_Precios,AJ$8,FALSE))</f>
        <v>1393</v>
      </c>
      <c r="AK1290" s="57">
        <f t="shared" ref="AK1290" si="15580">IF(OR(ISERROR(VLOOKUP(CONCATENATE("ALI_",$C1290,"_SEG_",$I1290,"_PROV_",$D1290),Catalogo_Precios,AK$8,FALSE)),O1290=0),0,VLOOKUP(CONCATENATE("ALI_",$C1290,"_SEG_",$I1290,"_PROV_",$D1290),Catalogo_Precios,AK$8,FALSE))</f>
        <v>1393</v>
      </c>
      <c r="AL1290" s="53"/>
      <c r="AM1290" s="59" t="str">
        <f t="shared" si="14824"/>
        <v>ALI_66_SEG_11</v>
      </c>
      <c r="AN1290" s="59" t="str">
        <f t="shared" si="14825"/>
        <v>ALI_66_SEG_11_VAL_39339262</v>
      </c>
      <c r="AO1290" s="60">
        <f t="shared" ref="AO1290" si="15581">IF(OR(AB1290="",AB1290=0),0,COUNTIF(Codificacion,AM1290))</f>
        <v>1</v>
      </c>
      <c r="AP1290" s="61">
        <f t="array" ref="AP1290">MIN(IF(Codificacion=AM1290,Total_Cotizacion,""))</f>
        <v>39339262</v>
      </c>
      <c r="AQ1290" s="62" t="b">
        <f t="shared" si="14827"/>
        <v>1</v>
      </c>
      <c r="AR1290" s="51" t="str">
        <f t="shared" ref="AR1290" si="15582">IF(COUNTIF(Codificacion2,CONCATENATE(AM1290,"_VAL_",AB1290))&gt;1,"Empate","")</f>
        <v/>
      </c>
      <c r="AS1290" s="63" t="str">
        <f t="shared" si="15461"/>
        <v>X</v>
      </c>
      <c r="AT1290" s="59" t="str">
        <f t="shared" si="14829"/>
        <v>ALI_66_SEG_11_X</v>
      </c>
      <c r="AU1290" s="63">
        <f t="shared" ref="AU1290" si="15583">IF(AND(COUNTIF(Codificacion3,AT1290)&lt;AO1290),1,COUNTIF(Codificacion3,AT1290))</f>
        <v>1</v>
      </c>
      <c r="AV1290" s="62" t="str">
        <f t="shared" si="14831"/>
        <v>Cotizacion Seleccionada</v>
      </c>
      <c r="AW1290" s="53"/>
      <c r="AX1290" s="51" t="str">
        <f t="shared" si="14832"/>
        <v>ALI_66_SEG_11VERDADERO</v>
      </c>
      <c r="AY1290" s="51">
        <f t="shared" si="14813"/>
        <v>1</v>
      </c>
      <c r="AZ1290" s="64" t="b">
        <f t="shared" si="14833"/>
        <v>1</v>
      </c>
    </row>
    <row r="1291" spans="1:52" x14ac:dyDescent="0.2">
      <c r="A1291" s="50" t="str">
        <f t="shared" si="15559"/>
        <v>ALI_66_SEG_12</v>
      </c>
      <c r="B1291" s="51" t="s">
        <v>139</v>
      </c>
      <c r="C1291" s="52">
        <v>66</v>
      </c>
      <c r="D1291" s="52">
        <f t="shared" ref="D1291" si="15584">IF(ISERROR(VLOOKUP(E1291,Proveedores,2,FALSE)),"",VLOOKUP(E1291,Proveedores,2,FALSE))</f>
        <v>2050</v>
      </c>
      <c r="E1291" s="53" t="s">
        <v>140</v>
      </c>
      <c r="F1291" s="54">
        <v>458</v>
      </c>
      <c r="G1291" s="53" t="s">
        <v>131</v>
      </c>
      <c r="H1291" s="53" t="s">
        <v>141</v>
      </c>
      <c r="I1291" s="52">
        <v>12</v>
      </c>
      <c r="J1291" s="53" t="s">
        <v>58</v>
      </c>
      <c r="K1291" s="55">
        <v>44835</v>
      </c>
      <c r="L1291" s="56">
        <v>12129</v>
      </c>
      <c r="M1291" s="56">
        <v>15081</v>
      </c>
      <c r="N1291" s="56">
        <v>7059</v>
      </c>
      <c r="O1291" s="56">
        <v>658</v>
      </c>
      <c r="P1291" s="57">
        <v>712</v>
      </c>
      <c r="Q1291" s="58">
        <v>0</v>
      </c>
      <c r="R1291" s="57">
        <v>712</v>
      </c>
      <c r="S1291" s="57">
        <v>1067</v>
      </c>
      <c r="T1291" s="58">
        <v>0</v>
      </c>
      <c r="U1291" s="57">
        <v>1067</v>
      </c>
      <c r="V1291" s="57">
        <v>1422</v>
      </c>
      <c r="W1291" s="58">
        <v>0</v>
      </c>
      <c r="X1291" s="57">
        <v>1422</v>
      </c>
      <c r="Y1291" s="57">
        <v>1422</v>
      </c>
      <c r="Z1291" s="58">
        <v>0</v>
      </c>
      <c r="AA1291" s="57">
        <v>1422</v>
      </c>
      <c r="AB1291" s="57">
        <v>35700849</v>
      </c>
      <c r="AC1291" s="53" t="str">
        <f t="shared" si="14815"/>
        <v>Registro Valido</v>
      </c>
      <c r="AD1291" s="57">
        <f t="shared" ref="AD1291" si="15585">IF(OR(ISERROR(VLOOKUP(CONCATENATE("ALI_",$C1291,"_SEG_",$I1291,"_PROV_",$D1291),Catalogo_Precios,AD$8,FALSE)),L1291=0),0,VLOOKUP(CONCATENATE("ALI_",$C1291,"_SEG_",$I1291,"_PROV_",$D1291),Catalogo_Precios,AD$8,FALSE))</f>
        <v>712</v>
      </c>
      <c r="AE1291" s="57">
        <f t="shared" ref="AE1291" si="15586">IF(OR(ISERROR(VLOOKUP(CONCATENATE("ALI_",$C1291,"_SEG_",$I1291,"_PROV_",$D1291),Catalogo_Precios,AE$8,FALSE)),M1291=0),0,VLOOKUP(CONCATENATE("ALI_",$C1291,"_SEG_",$I1291,"_PROV_",$D1291),Catalogo_Precios,AE$8,FALSE))</f>
        <v>1067</v>
      </c>
      <c r="AF1291" s="57">
        <f t="shared" ref="AF1291" si="15587">IF(OR(ISERROR(VLOOKUP(CONCATENATE("ALI_",$C1291,"_SEG_",$I1291,"_PROV_",$D1291),Catalogo_Precios,AF$8,FALSE)),N1291=0),0,VLOOKUP(CONCATENATE("ALI_",$C1291,"_SEG_",$I1291,"_PROV_",$D1291),Catalogo_Precios,AF$8,FALSE))</f>
        <v>1422</v>
      </c>
      <c r="AG1291" s="57">
        <f t="shared" ref="AG1291" si="15588">IF(OR(ISERROR(VLOOKUP(CONCATENATE("ALI_",$C1291,"_SEG_",$I1291,"_PROV_",$D1291),Catalogo_Precios,AG$8,FALSE)),O1291=0),0,VLOOKUP(CONCATENATE("ALI_",$C1291,"_SEG_",$I1291,"_PROV_",$D1291),Catalogo_Precios,AG$8,FALSE))</f>
        <v>1422</v>
      </c>
      <c r="AH1291" s="57">
        <f t="shared" ref="AH1291" si="15589">IF(OR(ISERROR(VLOOKUP(CONCATENATE("ALI_",$C1291,"_SEG_",$I1291,"_PROV_",$D1291),Catalogo_Precios,AH$8,FALSE)),L1291=0),0,VLOOKUP(CONCATENATE("ALI_",$C1291,"_SEG_",$I1291,"_PROV_",$D1291),Catalogo_Precios,AH$8,FALSE))</f>
        <v>697</v>
      </c>
      <c r="AI1291" s="57">
        <f t="shared" ref="AI1291" si="15590">IF(OR(ISERROR(VLOOKUP(CONCATENATE("ALI_",$C1291,"_SEG_",$I1291,"_PROV_",$D1291),Catalogo_Precios,AI$8,FALSE)),M1291=0),0,VLOOKUP(CONCATENATE("ALI_",$C1291,"_SEG_",$I1291,"_PROV_",$D1291),Catalogo_Precios,AI$8,FALSE))</f>
        <v>1045</v>
      </c>
      <c r="AJ1291" s="57">
        <f t="shared" ref="AJ1291" si="15591">IF(OR(ISERROR(VLOOKUP(CONCATENATE("ALI_",$C1291,"_SEG_",$I1291,"_PROV_",$D1291),Catalogo_Precios,AJ$8,FALSE)),N1291=0),0,VLOOKUP(CONCATENATE("ALI_",$C1291,"_SEG_",$I1291,"_PROV_",$D1291),Catalogo_Precios,AJ$8,FALSE))</f>
        <v>1393</v>
      </c>
      <c r="AK1291" s="57">
        <f t="shared" ref="AK1291" si="15592">IF(OR(ISERROR(VLOOKUP(CONCATENATE("ALI_",$C1291,"_SEG_",$I1291,"_PROV_",$D1291),Catalogo_Precios,AK$8,FALSE)),O1291=0),0,VLOOKUP(CONCATENATE("ALI_",$C1291,"_SEG_",$I1291,"_PROV_",$D1291),Catalogo_Precios,AK$8,FALSE))</f>
        <v>1393</v>
      </c>
      <c r="AL1291" s="53"/>
      <c r="AM1291" s="59" t="str">
        <f t="shared" si="14824"/>
        <v>ALI_66_SEG_12</v>
      </c>
      <c r="AN1291" s="59" t="str">
        <f t="shared" si="14825"/>
        <v>ALI_66_SEG_12_VAL_35700849</v>
      </c>
      <c r="AO1291" s="60">
        <f t="shared" ref="AO1291" si="15593">IF(OR(AB1291="",AB1291=0),0,COUNTIF(Codificacion,AM1291))</f>
        <v>1</v>
      </c>
      <c r="AP1291" s="61">
        <f t="array" ref="AP1291">MIN(IF(Codificacion=AM1291,Total_Cotizacion,""))</f>
        <v>35700849</v>
      </c>
      <c r="AQ1291" s="62" t="b">
        <f t="shared" si="14827"/>
        <v>1</v>
      </c>
      <c r="AR1291" s="51" t="str">
        <f t="shared" ref="AR1291" si="15594">IF(COUNTIF(Codificacion2,CONCATENATE(AM1291,"_VAL_",AB1291))&gt;1,"Empate","")</f>
        <v/>
      </c>
      <c r="AS1291" s="63" t="str">
        <f t="shared" si="15461"/>
        <v>X</v>
      </c>
      <c r="AT1291" s="59" t="str">
        <f t="shared" si="14829"/>
        <v>ALI_66_SEG_12_X</v>
      </c>
      <c r="AU1291" s="63">
        <f t="shared" ref="AU1291" si="15595">IF(AND(COUNTIF(Codificacion3,AT1291)&lt;AO1291),1,COUNTIF(Codificacion3,AT1291))</f>
        <v>1</v>
      </c>
      <c r="AV1291" s="62" t="str">
        <f t="shared" si="14831"/>
        <v>Cotizacion Seleccionada</v>
      </c>
      <c r="AW1291" s="53"/>
      <c r="AX1291" s="51" t="str">
        <f t="shared" si="14832"/>
        <v>ALI_66_SEG_12VERDADERO</v>
      </c>
      <c r="AY1291" s="51">
        <f t="shared" ref="AY1291:AY1354" si="15596">COUNTIF(AX$10:AX$2017,CONCATENATE(AM1291,AQ1291))</f>
        <v>1</v>
      </c>
      <c r="AZ1291" s="64" t="b">
        <f t="shared" si="14833"/>
        <v>1</v>
      </c>
    </row>
    <row r="1292" spans="1:52" x14ac:dyDescent="0.2">
      <c r="A1292" s="50" t="str">
        <f t="shared" si="15559"/>
        <v>ALI_66_SEG_13</v>
      </c>
      <c r="B1292" s="51" t="s">
        <v>139</v>
      </c>
      <c r="C1292" s="52">
        <v>66</v>
      </c>
      <c r="D1292" s="52">
        <f t="shared" ref="D1292" si="15597">IF(ISERROR(VLOOKUP(E1292,Proveedores,2,FALSE)),"",VLOOKUP(E1292,Proveedores,2,FALSE))</f>
        <v>2050</v>
      </c>
      <c r="E1292" s="53" t="s">
        <v>140</v>
      </c>
      <c r="F1292" s="54">
        <v>459</v>
      </c>
      <c r="G1292" s="53" t="s">
        <v>131</v>
      </c>
      <c r="H1292" s="53" t="s">
        <v>141</v>
      </c>
      <c r="I1292" s="52">
        <v>13</v>
      </c>
      <c r="J1292" s="53" t="s">
        <v>58</v>
      </c>
      <c r="K1292" s="55">
        <v>44835</v>
      </c>
      <c r="L1292" s="56">
        <v>12878</v>
      </c>
      <c r="M1292" s="56">
        <v>16014</v>
      </c>
      <c r="N1292" s="56">
        <v>7494</v>
      </c>
      <c r="O1292" s="56">
        <v>699</v>
      </c>
      <c r="P1292" s="57">
        <v>712</v>
      </c>
      <c r="Q1292" s="58">
        <v>0</v>
      </c>
      <c r="R1292" s="57">
        <v>712</v>
      </c>
      <c r="S1292" s="57">
        <v>1067</v>
      </c>
      <c r="T1292" s="58">
        <v>0</v>
      </c>
      <c r="U1292" s="57">
        <v>1067</v>
      </c>
      <c r="V1292" s="57">
        <v>1422</v>
      </c>
      <c r="W1292" s="58">
        <v>0</v>
      </c>
      <c r="X1292" s="57">
        <v>1422</v>
      </c>
      <c r="Y1292" s="57">
        <v>1422</v>
      </c>
      <c r="Z1292" s="58">
        <v>0</v>
      </c>
      <c r="AA1292" s="57">
        <v>1422</v>
      </c>
      <c r="AB1292" s="57">
        <v>37906520</v>
      </c>
      <c r="AC1292" s="53" t="str">
        <f t="shared" ref="AC1292:AC1355" si="15598">IF(OR(AB1292=0,AB1292=""),"Registro No Valido","Registro Valido")</f>
        <v>Registro Valido</v>
      </c>
      <c r="AD1292" s="57">
        <f t="shared" ref="AD1292" si="15599">IF(OR(ISERROR(VLOOKUP(CONCATENATE("ALI_",$C1292,"_SEG_",$I1292,"_PROV_",$D1292),Catalogo_Precios,AD$8,FALSE)),L1292=0),0,VLOOKUP(CONCATENATE("ALI_",$C1292,"_SEG_",$I1292,"_PROV_",$D1292),Catalogo_Precios,AD$8,FALSE))</f>
        <v>712</v>
      </c>
      <c r="AE1292" s="57">
        <f t="shared" ref="AE1292" si="15600">IF(OR(ISERROR(VLOOKUP(CONCATENATE("ALI_",$C1292,"_SEG_",$I1292,"_PROV_",$D1292),Catalogo_Precios,AE$8,FALSE)),M1292=0),0,VLOOKUP(CONCATENATE("ALI_",$C1292,"_SEG_",$I1292,"_PROV_",$D1292),Catalogo_Precios,AE$8,FALSE))</f>
        <v>1067</v>
      </c>
      <c r="AF1292" s="57">
        <f t="shared" ref="AF1292" si="15601">IF(OR(ISERROR(VLOOKUP(CONCATENATE("ALI_",$C1292,"_SEG_",$I1292,"_PROV_",$D1292),Catalogo_Precios,AF$8,FALSE)),N1292=0),0,VLOOKUP(CONCATENATE("ALI_",$C1292,"_SEG_",$I1292,"_PROV_",$D1292),Catalogo_Precios,AF$8,FALSE))</f>
        <v>1422</v>
      </c>
      <c r="AG1292" s="57">
        <f t="shared" ref="AG1292" si="15602">IF(OR(ISERROR(VLOOKUP(CONCATENATE("ALI_",$C1292,"_SEG_",$I1292,"_PROV_",$D1292),Catalogo_Precios,AG$8,FALSE)),O1292=0),0,VLOOKUP(CONCATENATE("ALI_",$C1292,"_SEG_",$I1292,"_PROV_",$D1292),Catalogo_Precios,AG$8,FALSE))</f>
        <v>1422</v>
      </c>
      <c r="AH1292" s="57">
        <f t="shared" ref="AH1292" si="15603">IF(OR(ISERROR(VLOOKUP(CONCATENATE("ALI_",$C1292,"_SEG_",$I1292,"_PROV_",$D1292),Catalogo_Precios,AH$8,FALSE)),L1292=0),0,VLOOKUP(CONCATENATE("ALI_",$C1292,"_SEG_",$I1292,"_PROV_",$D1292),Catalogo_Precios,AH$8,FALSE))</f>
        <v>697</v>
      </c>
      <c r="AI1292" s="57">
        <f t="shared" ref="AI1292" si="15604">IF(OR(ISERROR(VLOOKUP(CONCATENATE("ALI_",$C1292,"_SEG_",$I1292,"_PROV_",$D1292),Catalogo_Precios,AI$8,FALSE)),M1292=0),0,VLOOKUP(CONCATENATE("ALI_",$C1292,"_SEG_",$I1292,"_PROV_",$D1292),Catalogo_Precios,AI$8,FALSE))</f>
        <v>1045</v>
      </c>
      <c r="AJ1292" s="57">
        <f t="shared" ref="AJ1292" si="15605">IF(OR(ISERROR(VLOOKUP(CONCATENATE("ALI_",$C1292,"_SEG_",$I1292,"_PROV_",$D1292),Catalogo_Precios,AJ$8,FALSE)),N1292=0),0,VLOOKUP(CONCATENATE("ALI_",$C1292,"_SEG_",$I1292,"_PROV_",$D1292),Catalogo_Precios,AJ$8,FALSE))</f>
        <v>1393</v>
      </c>
      <c r="AK1292" s="57">
        <f t="shared" ref="AK1292" si="15606">IF(OR(ISERROR(VLOOKUP(CONCATENATE("ALI_",$C1292,"_SEG_",$I1292,"_PROV_",$D1292),Catalogo_Precios,AK$8,FALSE)),O1292=0),0,VLOOKUP(CONCATENATE("ALI_",$C1292,"_SEG_",$I1292,"_PROV_",$D1292),Catalogo_Precios,AK$8,FALSE))</f>
        <v>1393</v>
      </c>
      <c r="AL1292" s="53"/>
      <c r="AM1292" s="59" t="str">
        <f t="shared" ref="AM1292:AM1355" si="15607">IF(AC1292="Registro Valido",CONCATENATE("ALI_",C1292,"_SEG_",I1292),"Registro No Valido")</f>
        <v>ALI_66_SEG_13</v>
      </c>
      <c r="AN1292" s="59" t="str">
        <f t="shared" ref="AN1292:AN1355" si="15608">IF(AC1292="Registro Valido",CONCATENATE("ALI_",C1292,"_SEG_",I1292,"_VAL_",AB1292),"Registro No Valido")</f>
        <v>ALI_66_SEG_13_VAL_37906520</v>
      </c>
      <c r="AO1292" s="60">
        <f t="shared" ref="AO1292" si="15609">IF(OR(AB1292="",AB1292=0),0,COUNTIF(Codificacion,AM1292))</f>
        <v>1</v>
      </c>
      <c r="AP1292" s="61">
        <f t="array" ref="AP1292">MIN(IF(Codificacion=AM1292,Total_Cotizacion,""))</f>
        <v>37906520</v>
      </c>
      <c r="AQ1292" s="62" t="b">
        <f t="shared" ref="AQ1292:AQ1355" si="15610">IF(AND(AO1292&gt;0,AB1292&lt;&gt;""),AP1292=AB1292,"")</f>
        <v>1</v>
      </c>
      <c r="AR1292" s="51" t="str">
        <f t="shared" ref="AR1292" si="15611">IF(COUNTIF(Codificacion2,CONCATENATE(AM1292,"_VAL_",AB1292))&gt;1,"Empate","")</f>
        <v/>
      </c>
      <c r="AS1292" s="63" t="str">
        <f t="shared" si="15461"/>
        <v>X</v>
      </c>
      <c r="AT1292" s="59" t="str">
        <f t="shared" ref="AT1292:AT1355" si="15612">IF(AC1292="Registro Valido",CONCATENATE("ALI_",C1292,"_SEG_",I1292,"_",AS1292),"Registro No Valido")</f>
        <v>ALI_66_SEG_13_X</v>
      </c>
      <c r="AU1292" s="63">
        <f t="shared" ref="AU1292" si="15613">IF(AND(COUNTIF(Codificacion3,AT1292)&lt;AO1292),1,COUNTIF(Codificacion3,AT1292))</f>
        <v>1</v>
      </c>
      <c r="AV1292" s="62" t="str">
        <f t="shared" ref="AV1292:AV1355" si="15614">IF(AND(AU1292=1,AS1292="X"),"Cotizacion Seleccionada","No Seleccionada")</f>
        <v>Cotizacion Seleccionada</v>
      </c>
      <c r="AW1292" s="53"/>
      <c r="AX1292" s="51" t="str">
        <f t="shared" ref="AX1292:AX1355" si="15615">CONCATENATE(AM1292,AQ1292)</f>
        <v>ALI_66_SEG_13VERDADERO</v>
      </c>
      <c r="AY1292" s="51">
        <f t="shared" si="15596"/>
        <v>1</v>
      </c>
      <c r="AZ1292" s="64" t="b">
        <f t="shared" ref="AZ1292:AZ1355" si="15616">AO1292=AY1292</f>
        <v>1</v>
      </c>
    </row>
    <row r="1293" spans="1:52" x14ac:dyDescent="0.2">
      <c r="A1293" s="50" t="str">
        <f t="shared" si="15559"/>
        <v>ALI_66_SEG_14</v>
      </c>
      <c r="B1293" s="51" t="s">
        <v>139</v>
      </c>
      <c r="C1293" s="52">
        <v>66</v>
      </c>
      <c r="D1293" s="52">
        <f t="shared" ref="D1293" si="15617">IF(ISERROR(VLOOKUP(E1293,Proveedores,2,FALSE)),"",VLOOKUP(E1293,Proveedores,2,FALSE))</f>
        <v>2050</v>
      </c>
      <c r="E1293" s="53" t="s">
        <v>140</v>
      </c>
      <c r="F1293" s="54">
        <v>460</v>
      </c>
      <c r="G1293" s="53" t="s">
        <v>131</v>
      </c>
      <c r="H1293" s="53" t="s">
        <v>141</v>
      </c>
      <c r="I1293" s="52">
        <v>14</v>
      </c>
      <c r="J1293" s="53" t="s">
        <v>58</v>
      </c>
      <c r="K1293" s="55">
        <v>44835</v>
      </c>
      <c r="L1293" s="56">
        <v>12761</v>
      </c>
      <c r="M1293" s="56">
        <v>15868</v>
      </c>
      <c r="N1293" s="56">
        <v>7426</v>
      </c>
      <c r="O1293" s="56">
        <v>693</v>
      </c>
      <c r="P1293" s="57">
        <v>712</v>
      </c>
      <c r="Q1293" s="58">
        <v>0</v>
      </c>
      <c r="R1293" s="57">
        <v>712</v>
      </c>
      <c r="S1293" s="57">
        <v>1067</v>
      </c>
      <c r="T1293" s="58">
        <v>0</v>
      </c>
      <c r="U1293" s="57">
        <v>1067</v>
      </c>
      <c r="V1293" s="57">
        <v>1422</v>
      </c>
      <c r="W1293" s="58">
        <v>0</v>
      </c>
      <c r="X1293" s="57">
        <v>1422</v>
      </c>
      <c r="Y1293" s="57">
        <v>1422</v>
      </c>
      <c r="Z1293" s="58">
        <v>0</v>
      </c>
      <c r="AA1293" s="57">
        <v>1422</v>
      </c>
      <c r="AB1293" s="57">
        <v>37562206</v>
      </c>
      <c r="AC1293" s="53" t="str">
        <f t="shared" si="15598"/>
        <v>Registro Valido</v>
      </c>
      <c r="AD1293" s="57">
        <f t="shared" ref="AD1293" si="15618">IF(OR(ISERROR(VLOOKUP(CONCATENATE("ALI_",$C1293,"_SEG_",$I1293,"_PROV_",$D1293),Catalogo_Precios,AD$8,FALSE)),L1293=0),0,VLOOKUP(CONCATENATE("ALI_",$C1293,"_SEG_",$I1293,"_PROV_",$D1293),Catalogo_Precios,AD$8,FALSE))</f>
        <v>712</v>
      </c>
      <c r="AE1293" s="57">
        <f t="shared" ref="AE1293" si="15619">IF(OR(ISERROR(VLOOKUP(CONCATENATE("ALI_",$C1293,"_SEG_",$I1293,"_PROV_",$D1293),Catalogo_Precios,AE$8,FALSE)),M1293=0),0,VLOOKUP(CONCATENATE("ALI_",$C1293,"_SEG_",$I1293,"_PROV_",$D1293),Catalogo_Precios,AE$8,FALSE))</f>
        <v>1067</v>
      </c>
      <c r="AF1293" s="57">
        <f t="shared" ref="AF1293" si="15620">IF(OR(ISERROR(VLOOKUP(CONCATENATE("ALI_",$C1293,"_SEG_",$I1293,"_PROV_",$D1293),Catalogo_Precios,AF$8,FALSE)),N1293=0),0,VLOOKUP(CONCATENATE("ALI_",$C1293,"_SEG_",$I1293,"_PROV_",$D1293),Catalogo_Precios,AF$8,FALSE))</f>
        <v>1422</v>
      </c>
      <c r="AG1293" s="57">
        <f t="shared" ref="AG1293" si="15621">IF(OR(ISERROR(VLOOKUP(CONCATENATE("ALI_",$C1293,"_SEG_",$I1293,"_PROV_",$D1293),Catalogo_Precios,AG$8,FALSE)),O1293=0),0,VLOOKUP(CONCATENATE("ALI_",$C1293,"_SEG_",$I1293,"_PROV_",$D1293),Catalogo_Precios,AG$8,FALSE))</f>
        <v>1422</v>
      </c>
      <c r="AH1293" s="57">
        <f t="shared" ref="AH1293" si="15622">IF(OR(ISERROR(VLOOKUP(CONCATENATE("ALI_",$C1293,"_SEG_",$I1293,"_PROV_",$D1293),Catalogo_Precios,AH$8,FALSE)),L1293=0),0,VLOOKUP(CONCATENATE("ALI_",$C1293,"_SEG_",$I1293,"_PROV_",$D1293),Catalogo_Precios,AH$8,FALSE))</f>
        <v>697</v>
      </c>
      <c r="AI1293" s="57">
        <f t="shared" ref="AI1293" si="15623">IF(OR(ISERROR(VLOOKUP(CONCATENATE("ALI_",$C1293,"_SEG_",$I1293,"_PROV_",$D1293),Catalogo_Precios,AI$8,FALSE)),M1293=0),0,VLOOKUP(CONCATENATE("ALI_",$C1293,"_SEG_",$I1293,"_PROV_",$D1293),Catalogo_Precios,AI$8,FALSE))</f>
        <v>1045</v>
      </c>
      <c r="AJ1293" s="57">
        <f t="shared" ref="AJ1293" si="15624">IF(OR(ISERROR(VLOOKUP(CONCATENATE("ALI_",$C1293,"_SEG_",$I1293,"_PROV_",$D1293),Catalogo_Precios,AJ$8,FALSE)),N1293=0),0,VLOOKUP(CONCATENATE("ALI_",$C1293,"_SEG_",$I1293,"_PROV_",$D1293),Catalogo_Precios,AJ$8,FALSE))</f>
        <v>1393</v>
      </c>
      <c r="AK1293" s="57">
        <f t="shared" ref="AK1293" si="15625">IF(OR(ISERROR(VLOOKUP(CONCATENATE("ALI_",$C1293,"_SEG_",$I1293,"_PROV_",$D1293),Catalogo_Precios,AK$8,FALSE)),O1293=0),0,VLOOKUP(CONCATENATE("ALI_",$C1293,"_SEG_",$I1293,"_PROV_",$D1293),Catalogo_Precios,AK$8,FALSE))</f>
        <v>1393</v>
      </c>
      <c r="AL1293" s="53"/>
      <c r="AM1293" s="59" t="str">
        <f t="shared" si="15607"/>
        <v>ALI_66_SEG_14</v>
      </c>
      <c r="AN1293" s="59" t="str">
        <f t="shared" si="15608"/>
        <v>ALI_66_SEG_14_VAL_37562206</v>
      </c>
      <c r="AO1293" s="60">
        <f t="shared" ref="AO1293" si="15626">IF(OR(AB1293="",AB1293=0),0,COUNTIF(Codificacion,AM1293))</f>
        <v>1</v>
      </c>
      <c r="AP1293" s="61">
        <f t="array" ref="AP1293">MIN(IF(Codificacion=AM1293,Total_Cotizacion,""))</f>
        <v>37562206</v>
      </c>
      <c r="AQ1293" s="62" t="b">
        <f t="shared" si="15610"/>
        <v>1</v>
      </c>
      <c r="AR1293" s="51" t="str">
        <f t="shared" ref="AR1293" si="15627">IF(COUNTIF(Codificacion2,CONCATENATE(AM1293,"_VAL_",AB1293))&gt;1,"Empate","")</f>
        <v/>
      </c>
      <c r="AS1293" s="63" t="str">
        <f t="shared" si="15461"/>
        <v>X</v>
      </c>
      <c r="AT1293" s="59" t="str">
        <f t="shared" si="15612"/>
        <v>ALI_66_SEG_14_X</v>
      </c>
      <c r="AU1293" s="63">
        <f t="shared" ref="AU1293" si="15628">IF(AND(COUNTIF(Codificacion3,AT1293)&lt;AO1293),1,COUNTIF(Codificacion3,AT1293))</f>
        <v>1</v>
      </c>
      <c r="AV1293" s="62" t="str">
        <f t="shared" si="15614"/>
        <v>Cotizacion Seleccionada</v>
      </c>
      <c r="AW1293" s="53"/>
      <c r="AX1293" s="51" t="str">
        <f t="shared" si="15615"/>
        <v>ALI_66_SEG_14VERDADERO</v>
      </c>
      <c r="AY1293" s="51">
        <f t="shared" si="15596"/>
        <v>1</v>
      </c>
      <c r="AZ1293" s="64" t="b">
        <f t="shared" si="15616"/>
        <v>1</v>
      </c>
    </row>
    <row r="1294" spans="1:52" x14ac:dyDescent="0.2">
      <c r="A1294" s="50" t="str">
        <f t="shared" si="15559"/>
        <v>ALI_66_SEG_15</v>
      </c>
      <c r="B1294" s="51" t="s">
        <v>139</v>
      </c>
      <c r="C1294" s="52">
        <v>66</v>
      </c>
      <c r="D1294" s="52">
        <f t="shared" ref="D1294" si="15629">IF(ISERROR(VLOOKUP(E1294,Proveedores,2,FALSE)),"",VLOOKUP(E1294,Proveedores,2,FALSE))</f>
        <v>2050</v>
      </c>
      <c r="E1294" s="53" t="s">
        <v>140</v>
      </c>
      <c r="F1294" s="54">
        <v>461</v>
      </c>
      <c r="G1294" s="53" t="s">
        <v>131</v>
      </c>
      <c r="H1294" s="53" t="s">
        <v>141</v>
      </c>
      <c r="I1294" s="52">
        <v>15</v>
      </c>
      <c r="J1294" s="53" t="s">
        <v>58</v>
      </c>
      <c r="K1294" s="55">
        <v>44835</v>
      </c>
      <c r="L1294" s="56">
        <v>12061</v>
      </c>
      <c r="M1294" s="56">
        <v>14997</v>
      </c>
      <c r="N1294" s="56">
        <v>7021</v>
      </c>
      <c r="O1294" s="56">
        <v>657</v>
      </c>
      <c r="P1294" s="57">
        <v>712</v>
      </c>
      <c r="Q1294" s="58">
        <v>0</v>
      </c>
      <c r="R1294" s="57">
        <v>712</v>
      </c>
      <c r="S1294" s="57">
        <v>1067</v>
      </c>
      <c r="T1294" s="58">
        <v>0</v>
      </c>
      <c r="U1294" s="57">
        <v>1067</v>
      </c>
      <c r="V1294" s="57">
        <v>1422</v>
      </c>
      <c r="W1294" s="58">
        <v>0</v>
      </c>
      <c r="X1294" s="57">
        <v>1422</v>
      </c>
      <c r="Y1294" s="57">
        <v>1422</v>
      </c>
      <c r="Z1294" s="58">
        <v>0</v>
      </c>
      <c r="AA1294" s="57">
        <v>1422</v>
      </c>
      <c r="AB1294" s="57">
        <v>35507347</v>
      </c>
      <c r="AC1294" s="53" t="str">
        <f t="shared" si="15598"/>
        <v>Registro Valido</v>
      </c>
      <c r="AD1294" s="57">
        <f t="shared" ref="AD1294" si="15630">IF(OR(ISERROR(VLOOKUP(CONCATENATE("ALI_",$C1294,"_SEG_",$I1294,"_PROV_",$D1294),Catalogo_Precios,AD$8,FALSE)),L1294=0),0,VLOOKUP(CONCATENATE("ALI_",$C1294,"_SEG_",$I1294,"_PROV_",$D1294),Catalogo_Precios,AD$8,FALSE))</f>
        <v>712</v>
      </c>
      <c r="AE1294" s="57">
        <f t="shared" ref="AE1294" si="15631">IF(OR(ISERROR(VLOOKUP(CONCATENATE("ALI_",$C1294,"_SEG_",$I1294,"_PROV_",$D1294),Catalogo_Precios,AE$8,FALSE)),M1294=0),0,VLOOKUP(CONCATENATE("ALI_",$C1294,"_SEG_",$I1294,"_PROV_",$D1294),Catalogo_Precios,AE$8,FALSE))</f>
        <v>1067</v>
      </c>
      <c r="AF1294" s="57">
        <f t="shared" ref="AF1294" si="15632">IF(OR(ISERROR(VLOOKUP(CONCATENATE("ALI_",$C1294,"_SEG_",$I1294,"_PROV_",$D1294),Catalogo_Precios,AF$8,FALSE)),N1294=0),0,VLOOKUP(CONCATENATE("ALI_",$C1294,"_SEG_",$I1294,"_PROV_",$D1294),Catalogo_Precios,AF$8,FALSE))</f>
        <v>1422</v>
      </c>
      <c r="AG1294" s="57">
        <f t="shared" ref="AG1294" si="15633">IF(OR(ISERROR(VLOOKUP(CONCATENATE("ALI_",$C1294,"_SEG_",$I1294,"_PROV_",$D1294),Catalogo_Precios,AG$8,FALSE)),O1294=0),0,VLOOKUP(CONCATENATE("ALI_",$C1294,"_SEG_",$I1294,"_PROV_",$D1294),Catalogo_Precios,AG$8,FALSE))</f>
        <v>1422</v>
      </c>
      <c r="AH1294" s="57">
        <f t="shared" ref="AH1294" si="15634">IF(OR(ISERROR(VLOOKUP(CONCATENATE("ALI_",$C1294,"_SEG_",$I1294,"_PROV_",$D1294),Catalogo_Precios,AH$8,FALSE)),L1294=0),0,VLOOKUP(CONCATENATE("ALI_",$C1294,"_SEG_",$I1294,"_PROV_",$D1294),Catalogo_Precios,AH$8,FALSE))</f>
        <v>697</v>
      </c>
      <c r="AI1294" s="57">
        <f t="shared" ref="AI1294" si="15635">IF(OR(ISERROR(VLOOKUP(CONCATENATE("ALI_",$C1294,"_SEG_",$I1294,"_PROV_",$D1294),Catalogo_Precios,AI$8,FALSE)),M1294=0),0,VLOOKUP(CONCATENATE("ALI_",$C1294,"_SEG_",$I1294,"_PROV_",$D1294),Catalogo_Precios,AI$8,FALSE))</f>
        <v>1045</v>
      </c>
      <c r="AJ1294" s="57">
        <f t="shared" ref="AJ1294" si="15636">IF(OR(ISERROR(VLOOKUP(CONCATENATE("ALI_",$C1294,"_SEG_",$I1294,"_PROV_",$D1294),Catalogo_Precios,AJ$8,FALSE)),N1294=0),0,VLOOKUP(CONCATENATE("ALI_",$C1294,"_SEG_",$I1294,"_PROV_",$D1294),Catalogo_Precios,AJ$8,FALSE))</f>
        <v>1393</v>
      </c>
      <c r="AK1294" s="57">
        <f t="shared" ref="AK1294" si="15637">IF(OR(ISERROR(VLOOKUP(CONCATENATE("ALI_",$C1294,"_SEG_",$I1294,"_PROV_",$D1294),Catalogo_Precios,AK$8,FALSE)),O1294=0),0,VLOOKUP(CONCATENATE("ALI_",$C1294,"_SEG_",$I1294,"_PROV_",$D1294),Catalogo_Precios,AK$8,FALSE))</f>
        <v>1393</v>
      </c>
      <c r="AL1294" s="53"/>
      <c r="AM1294" s="59" t="str">
        <f t="shared" si="15607"/>
        <v>ALI_66_SEG_15</v>
      </c>
      <c r="AN1294" s="59" t="str">
        <f t="shared" si="15608"/>
        <v>ALI_66_SEG_15_VAL_35507347</v>
      </c>
      <c r="AO1294" s="60">
        <f t="shared" ref="AO1294" si="15638">IF(OR(AB1294="",AB1294=0),0,COUNTIF(Codificacion,AM1294))</f>
        <v>1</v>
      </c>
      <c r="AP1294" s="61">
        <f t="array" ref="AP1294">MIN(IF(Codificacion=AM1294,Total_Cotizacion,""))</f>
        <v>35507347</v>
      </c>
      <c r="AQ1294" s="62" t="b">
        <f t="shared" si="15610"/>
        <v>1</v>
      </c>
      <c r="AR1294" s="51" t="str">
        <f t="shared" ref="AR1294" si="15639">IF(COUNTIF(Codificacion2,CONCATENATE(AM1294,"_VAL_",AB1294))&gt;1,"Empate","")</f>
        <v/>
      </c>
      <c r="AS1294" s="63" t="str">
        <f t="shared" si="15461"/>
        <v>X</v>
      </c>
      <c r="AT1294" s="59" t="str">
        <f t="shared" si="15612"/>
        <v>ALI_66_SEG_15_X</v>
      </c>
      <c r="AU1294" s="63">
        <f t="shared" ref="AU1294" si="15640">IF(AND(COUNTIF(Codificacion3,AT1294)&lt;AO1294),1,COUNTIF(Codificacion3,AT1294))</f>
        <v>1</v>
      </c>
      <c r="AV1294" s="62" t="str">
        <f t="shared" si="15614"/>
        <v>Cotizacion Seleccionada</v>
      </c>
      <c r="AW1294" s="53"/>
      <c r="AX1294" s="51" t="str">
        <f t="shared" si="15615"/>
        <v>ALI_66_SEG_15VERDADERO</v>
      </c>
      <c r="AY1294" s="51">
        <f t="shared" si="15596"/>
        <v>1</v>
      </c>
      <c r="AZ1294" s="64" t="b">
        <f t="shared" si="15616"/>
        <v>1</v>
      </c>
    </row>
    <row r="1295" spans="1:52" x14ac:dyDescent="0.2">
      <c r="A1295" s="50" t="b">
        <f t="shared" si="15559"/>
        <v>0</v>
      </c>
      <c r="B1295" s="51" t="s">
        <v>142</v>
      </c>
      <c r="C1295" s="52">
        <v>75</v>
      </c>
      <c r="D1295" s="52">
        <f t="shared" ref="D1295" si="15641">IF(ISERROR(VLOOKUP(E1295,Proveedores,2,FALSE)),"",VLOOKUP(E1295,Proveedores,2,FALSE))</f>
        <v>2038</v>
      </c>
      <c r="E1295" s="53" t="s">
        <v>143</v>
      </c>
      <c r="F1295" s="54">
        <v>76</v>
      </c>
      <c r="G1295" s="53" t="s">
        <v>61</v>
      </c>
      <c r="H1295" s="53" t="s">
        <v>62</v>
      </c>
      <c r="I1295" s="52">
        <v>1</v>
      </c>
      <c r="J1295" s="53" t="s">
        <v>58</v>
      </c>
      <c r="K1295" s="55">
        <v>44835</v>
      </c>
      <c r="L1295" s="56">
        <v>12484</v>
      </c>
      <c r="M1295" s="56">
        <v>15522</v>
      </c>
      <c r="N1295" s="56">
        <v>7266</v>
      </c>
      <c r="O1295" s="56">
        <v>677</v>
      </c>
      <c r="P1295" s="57">
        <v>896</v>
      </c>
      <c r="Q1295" s="58">
        <v>7.8E-2</v>
      </c>
      <c r="R1295" s="57">
        <v>826.11</v>
      </c>
      <c r="S1295" s="57">
        <v>896</v>
      </c>
      <c r="T1295" s="58">
        <v>7.8E-2</v>
      </c>
      <c r="U1295" s="57">
        <v>826.11</v>
      </c>
      <c r="V1295" s="57">
        <v>896</v>
      </c>
      <c r="W1295" s="58">
        <v>7.8E-2</v>
      </c>
      <c r="X1295" s="57">
        <v>826.11</v>
      </c>
      <c r="Y1295" s="57">
        <v>896</v>
      </c>
      <c r="Z1295" s="58">
        <v>7.8E-2</v>
      </c>
      <c r="AA1295" s="57">
        <v>826.11</v>
      </c>
      <c r="AB1295" s="57">
        <v>29697828.390000001</v>
      </c>
      <c r="AC1295" s="53" t="str">
        <f t="shared" si="15598"/>
        <v>Registro Valido</v>
      </c>
      <c r="AD1295" s="57">
        <f t="shared" ref="AD1295" si="15642">IF(OR(ISERROR(VLOOKUP(CONCATENATE("ALI_",$C1295,"_SEG_",$I1295,"_PROV_",$D1295),Catalogo_Precios,AD$8,FALSE)),L1295=0),0,VLOOKUP(CONCATENATE("ALI_",$C1295,"_SEG_",$I1295,"_PROV_",$D1295),Catalogo_Precios,AD$8,FALSE))</f>
        <v>896</v>
      </c>
      <c r="AE1295" s="57">
        <f t="shared" ref="AE1295" si="15643">IF(OR(ISERROR(VLOOKUP(CONCATENATE("ALI_",$C1295,"_SEG_",$I1295,"_PROV_",$D1295),Catalogo_Precios,AE$8,FALSE)),M1295=0),0,VLOOKUP(CONCATENATE("ALI_",$C1295,"_SEG_",$I1295,"_PROV_",$D1295),Catalogo_Precios,AE$8,FALSE))</f>
        <v>896</v>
      </c>
      <c r="AF1295" s="57">
        <f t="shared" ref="AF1295" si="15644">IF(OR(ISERROR(VLOOKUP(CONCATENATE("ALI_",$C1295,"_SEG_",$I1295,"_PROV_",$D1295),Catalogo_Precios,AF$8,FALSE)),N1295=0),0,VLOOKUP(CONCATENATE("ALI_",$C1295,"_SEG_",$I1295,"_PROV_",$D1295),Catalogo_Precios,AF$8,FALSE))</f>
        <v>896</v>
      </c>
      <c r="AG1295" s="57">
        <f t="shared" ref="AG1295" si="15645">IF(OR(ISERROR(VLOOKUP(CONCATENATE("ALI_",$C1295,"_SEG_",$I1295,"_PROV_",$D1295),Catalogo_Precios,AG$8,FALSE)),O1295=0),0,VLOOKUP(CONCATENATE("ALI_",$C1295,"_SEG_",$I1295,"_PROV_",$D1295),Catalogo_Precios,AG$8,FALSE))</f>
        <v>896</v>
      </c>
      <c r="AH1295" s="57">
        <f t="shared" ref="AH1295" si="15646">IF(OR(ISERROR(VLOOKUP(CONCATENATE("ALI_",$C1295,"_SEG_",$I1295,"_PROV_",$D1295),Catalogo_Precios,AH$8,FALSE)),L1295=0),0,VLOOKUP(CONCATENATE("ALI_",$C1295,"_SEG_",$I1295,"_PROV_",$D1295),Catalogo_Precios,AH$8,FALSE))</f>
        <v>886</v>
      </c>
      <c r="AI1295" s="57">
        <f t="shared" ref="AI1295" si="15647">IF(OR(ISERROR(VLOOKUP(CONCATENATE("ALI_",$C1295,"_SEG_",$I1295,"_PROV_",$D1295),Catalogo_Precios,AI$8,FALSE)),M1295=0),0,VLOOKUP(CONCATENATE("ALI_",$C1295,"_SEG_",$I1295,"_PROV_",$D1295),Catalogo_Precios,AI$8,FALSE))</f>
        <v>886</v>
      </c>
      <c r="AJ1295" s="57">
        <f t="shared" ref="AJ1295" si="15648">IF(OR(ISERROR(VLOOKUP(CONCATENATE("ALI_",$C1295,"_SEG_",$I1295,"_PROV_",$D1295),Catalogo_Precios,AJ$8,FALSE)),N1295=0),0,VLOOKUP(CONCATENATE("ALI_",$C1295,"_SEG_",$I1295,"_PROV_",$D1295),Catalogo_Precios,AJ$8,FALSE))</f>
        <v>886</v>
      </c>
      <c r="AK1295" s="57">
        <f t="shared" ref="AK1295" si="15649">IF(OR(ISERROR(VLOOKUP(CONCATENATE("ALI_",$C1295,"_SEG_",$I1295,"_PROV_",$D1295),Catalogo_Precios,AK$8,FALSE)),O1295=0),0,VLOOKUP(CONCATENATE("ALI_",$C1295,"_SEG_",$I1295,"_PROV_",$D1295),Catalogo_Precios,AK$8,FALSE))</f>
        <v>886</v>
      </c>
      <c r="AL1295" s="53"/>
      <c r="AM1295" s="59" t="str">
        <f t="shared" si="15607"/>
        <v>ALI_75_SEG_1</v>
      </c>
      <c r="AN1295" s="59" t="str">
        <f t="shared" si="15608"/>
        <v>ALI_75_SEG_1_VAL_29697828.39</v>
      </c>
      <c r="AO1295" s="60">
        <f t="shared" ref="AO1295" si="15650">IF(OR(AB1295="",AB1295=0),0,COUNTIF(Codificacion,AM1295))</f>
        <v>4</v>
      </c>
      <c r="AP1295" s="61">
        <f t="array" ref="AP1295">MIN(IF(Codificacion=AM1295,Total_Cotizacion,""))</f>
        <v>28606416.75</v>
      </c>
      <c r="AQ1295" s="62" t="b">
        <f t="shared" si="15610"/>
        <v>0</v>
      </c>
      <c r="AR1295" s="51" t="str">
        <f t="shared" ref="AR1295" si="15651">IF(COUNTIF(Codificacion2,CONCATENATE(AM1295,"_VAL_",AB1295))&gt;1,"Empate","")</f>
        <v/>
      </c>
      <c r="AS1295" s="63" t="str">
        <f t="shared" si="15461"/>
        <v/>
      </c>
      <c r="AT1295" s="59" t="str">
        <f t="shared" si="15612"/>
        <v>ALI_75_SEG_1_</v>
      </c>
      <c r="AU1295" s="63">
        <f t="shared" ref="AU1295" si="15652">IF(AND(COUNTIF(Codificacion3,AT1295)&lt;AO1295),1,COUNTIF(Codificacion3,AT1295))</f>
        <v>1</v>
      </c>
      <c r="AV1295" s="62" t="str">
        <f t="shared" si="15614"/>
        <v>No Seleccionada</v>
      </c>
      <c r="AW1295" s="53"/>
      <c r="AX1295" s="51" t="str">
        <f t="shared" si="15615"/>
        <v>ALI_75_SEG_1FALSO</v>
      </c>
      <c r="AY1295" s="51">
        <f t="shared" si="15596"/>
        <v>3</v>
      </c>
      <c r="AZ1295" s="64" t="b">
        <f t="shared" si="15616"/>
        <v>0</v>
      </c>
    </row>
    <row r="1296" spans="1:52" x14ac:dyDescent="0.2">
      <c r="A1296" s="50" t="b">
        <f t="shared" si="15559"/>
        <v>0</v>
      </c>
      <c r="B1296" s="51" t="s">
        <v>142</v>
      </c>
      <c r="C1296" s="52">
        <v>75</v>
      </c>
      <c r="D1296" s="52">
        <f t="shared" ref="D1296" si="15653">IF(ISERROR(VLOOKUP(E1296,Proveedores,2,FALSE)),"",VLOOKUP(E1296,Proveedores,2,FALSE))</f>
        <v>2038</v>
      </c>
      <c r="E1296" s="53" t="s">
        <v>143</v>
      </c>
      <c r="F1296" s="54">
        <v>77</v>
      </c>
      <c r="G1296" s="53" t="s">
        <v>61</v>
      </c>
      <c r="H1296" s="53" t="s">
        <v>62</v>
      </c>
      <c r="I1296" s="52">
        <v>2</v>
      </c>
      <c r="J1296" s="53" t="s">
        <v>58</v>
      </c>
      <c r="K1296" s="55">
        <v>44835</v>
      </c>
      <c r="L1296" s="56">
        <v>12765</v>
      </c>
      <c r="M1296" s="56">
        <v>15872</v>
      </c>
      <c r="N1296" s="56">
        <v>7430</v>
      </c>
      <c r="O1296" s="56">
        <v>693</v>
      </c>
      <c r="P1296" s="57">
        <v>896</v>
      </c>
      <c r="Q1296" s="58">
        <v>7.8E-2</v>
      </c>
      <c r="R1296" s="57">
        <v>826.11</v>
      </c>
      <c r="S1296" s="57">
        <v>896</v>
      </c>
      <c r="T1296" s="58">
        <v>7.8E-2</v>
      </c>
      <c r="U1296" s="57">
        <v>826.11</v>
      </c>
      <c r="V1296" s="57">
        <v>896</v>
      </c>
      <c r="W1296" s="58">
        <v>7.8E-2</v>
      </c>
      <c r="X1296" s="57">
        <v>826.11</v>
      </c>
      <c r="Y1296" s="57">
        <v>896</v>
      </c>
      <c r="Z1296" s="58">
        <v>7.8E-2</v>
      </c>
      <c r="AA1296" s="57">
        <v>826.11</v>
      </c>
      <c r="AB1296" s="57">
        <v>30367803.600000001</v>
      </c>
      <c r="AC1296" s="53" t="str">
        <f t="shared" si="15598"/>
        <v>Registro Valido</v>
      </c>
      <c r="AD1296" s="57">
        <f t="shared" ref="AD1296" si="15654">IF(OR(ISERROR(VLOOKUP(CONCATENATE("ALI_",$C1296,"_SEG_",$I1296,"_PROV_",$D1296),Catalogo_Precios,AD$8,FALSE)),L1296=0),0,VLOOKUP(CONCATENATE("ALI_",$C1296,"_SEG_",$I1296,"_PROV_",$D1296),Catalogo_Precios,AD$8,FALSE))</f>
        <v>896</v>
      </c>
      <c r="AE1296" s="57">
        <f t="shared" ref="AE1296" si="15655">IF(OR(ISERROR(VLOOKUP(CONCATENATE("ALI_",$C1296,"_SEG_",$I1296,"_PROV_",$D1296),Catalogo_Precios,AE$8,FALSE)),M1296=0),0,VLOOKUP(CONCATENATE("ALI_",$C1296,"_SEG_",$I1296,"_PROV_",$D1296),Catalogo_Precios,AE$8,FALSE))</f>
        <v>896</v>
      </c>
      <c r="AF1296" s="57">
        <f t="shared" ref="AF1296" si="15656">IF(OR(ISERROR(VLOOKUP(CONCATENATE("ALI_",$C1296,"_SEG_",$I1296,"_PROV_",$D1296),Catalogo_Precios,AF$8,FALSE)),N1296=0),0,VLOOKUP(CONCATENATE("ALI_",$C1296,"_SEG_",$I1296,"_PROV_",$D1296),Catalogo_Precios,AF$8,FALSE))</f>
        <v>896</v>
      </c>
      <c r="AG1296" s="57">
        <f t="shared" ref="AG1296" si="15657">IF(OR(ISERROR(VLOOKUP(CONCATENATE("ALI_",$C1296,"_SEG_",$I1296,"_PROV_",$D1296),Catalogo_Precios,AG$8,FALSE)),O1296=0),0,VLOOKUP(CONCATENATE("ALI_",$C1296,"_SEG_",$I1296,"_PROV_",$D1296),Catalogo_Precios,AG$8,FALSE))</f>
        <v>896</v>
      </c>
      <c r="AH1296" s="57">
        <f t="shared" ref="AH1296" si="15658">IF(OR(ISERROR(VLOOKUP(CONCATENATE("ALI_",$C1296,"_SEG_",$I1296,"_PROV_",$D1296),Catalogo_Precios,AH$8,FALSE)),L1296=0),0,VLOOKUP(CONCATENATE("ALI_",$C1296,"_SEG_",$I1296,"_PROV_",$D1296),Catalogo_Precios,AH$8,FALSE))</f>
        <v>886</v>
      </c>
      <c r="AI1296" s="57">
        <f t="shared" ref="AI1296" si="15659">IF(OR(ISERROR(VLOOKUP(CONCATENATE("ALI_",$C1296,"_SEG_",$I1296,"_PROV_",$D1296),Catalogo_Precios,AI$8,FALSE)),M1296=0),0,VLOOKUP(CONCATENATE("ALI_",$C1296,"_SEG_",$I1296,"_PROV_",$D1296),Catalogo_Precios,AI$8,FALSE))</f>
        <v>886</v>
      </c>
      <c r="AJ1296" s="57">
        <f t="shared" ref="AJ1296" si="15660">IF(OR(ISERROR(VLOOKUP(CONCATENATE("ALI_",$C1296,"_SEG_",$I1296,"_PROV_",$D1296),Catalogo_Precios,AJ$8,FALSE)),N1296=0),0,VLOOKUP(CONCATENATE("ALI_",$C1296,"_SEG_",$I1296,"_PROV_",$D1296),Catalogo_Precios,AJ$8,FALSE))</f>
        <v>886</v>
      </c>
      <c r="AK1296" s="57">
        <f t="shared" ref="AK1296" si="15661">IF(OR(ISERROR(VLOOKUP(CONCATENATE("ALI_",$C1296,"_SEG_",$I1296,"_PROV_",$D1296),Catalogo_Precios,AK$8,FALSE)),O1296=0),0,VLOOKUP(CONCATENATE("ALI_",$C1296,"_SEG_",$I1296,"_PROV_",$D1296),Catalogo_Precios,AK$8,FALSE))</f>
        <v>886</v>
      </c>
      <c r="AL1296" s="53"/>
      <c r="AM1296" s="59" t="str">
        <f t="shared" si="15607"/>
        <v>ALI_75_SEG_2</v>
      </c>
      <c r="AN1296" s="59" t="str">
        <f t="shared" si="15608"/>
        <v>ALI_75_SEG_2_VAL_30367803.6</v>
      </c>
      <c r="AO1296" s="60">
        <f t="shared" ref="AO1296" si="15662">IF(OR(AB1296="",AB1296=0),0,COUNTIF(Codificacion,AM1296))</f>
        <v>4</v>
      </c>
      <c r="AP1296" s="61">
        <f t="array" ref="AP1296">MIN(IF(Codificacion=AM1296,Total_Cotizacion,""))</f>
        <v>29281178</v>
      </c>
      <c r="AQ1296" s="62" t="b">
        <f t="shared" si="15610"/>
        <v>0</v>
      </c>
      <c r="AR1296" s="51" t="str">
        <f t="shared" ref="AR1296" si="15663">IF(COUNTIF(Codificacion2,CONCATENATE(AM1296,"_VAL_",AB1296))&gt;1,"Empate","")</f>
        <v/>
      </c>
      <c r="AS1296" s="63" t="str">
        <f t="shared" si="15461"/>
        <v/>
      </c>
      <c r="AT1296" s="59" t="str">
        <f t="shared" si="15612"/>
        <v>ALI_75_SEG_2_</v>
      </c>
      <c r="AU1296" s="63">
        <f t="shared" ref="AU1296" si="15664">IF(AND(COUNTIF(Codificacion3,AT1296)&lt;AO1296),1,COUNTIF(Codificacion3,AT1296))</f>
        <v>1</v>
      </c>
      <c r="AV1296" s="62" t="str">
        <f t="shared" si="15614"/>
        <v>No Seleccionada</v>
      </c>
      <c r="AW1296" s="53"/>
      <c r="AX1296" s="51" t="str">
        <f t="shared" si="15615"/>
        <v>ALI_75_SEG_2FALSO</v>
      </c>
      <c r="AY1296" s="51">
        <f t="shared" si="15596"/>
        <v>3</v>
      </c>
      <c r="AZ1296" s="64" t="b">
        <f t="shared" si="15616"/>
        <v>0</v>
      </c>
    </row>
    <row r="1297" spans="1:52" x14ac:dyDescent="0.2">
      <c r="A1297" s="50" t="b">
        <f t="shared" si="15559"/>
        <v>0</v>
      </c>
      <c r="B1297" s="51" t="s">
        <v>142</v>
      </c>
      <c r="C1297" s="52">
        <v>75</v>
      </c>
      <c r="D1297" s="52">
        <f t="shared" ref="D1297" si="15665">IF(ISERROR(VLOOKUP(E1297,Proveedores,2,FALSE)),"",VLOOKUP(E1297,Proveedores,2,FALSE))</f>
        <v>2038</v>
      </c>
      <c r="E1297" s="53" t="s">
        <v>143</v>
      </c>
      <c r="F1297" s="54">
        <v>78</v>
      </c>
      <c r="G1297" s="53" t="s">
        <v>61</v>
      </c>
      <c r="H1297" s="53" t="s">
        <v>62</v>
      </c>
      <c r="I1297" s="52">
        <v>3</v>
      </c>
      <c r="J1297" s="53" t="s">
        <v>58</v>
      </c>
      <c r="K1297" s="55">
        <v>44835</v>
      </c>
      <c r="L1297" s="56">
        <v>12689</v>
      </c>
      <c r="M1297" s="56">
        <v>15778</v>
      </c>
      <c r="N1297" s="56">
        <v>7385</v>
      </c>
      <c r="O1297" s="56">
        <v>688</v>
      </c>
      <c r="P1297" s="57">
        <v>896</v>
      </c>
      <c r="Q1297" s="58">
        <v>7.8E-2</v>
      </c>
      <c r="R1297" s="57">
        <v>826.11</v>
      </c>
      <c r="S1297" s="57">
        <v>896</v>
      </c>
      <c r="T1297" s="58">
        <v>7.8E-2</v>
      </c>
      <c r="U1297" s="57">
        <v>826.11</v>
      </c>
      <c r="V1297" s="57">
        <v>896</v>
      </c>
      <c r="W1297" s="58">
        <v>7.8E-2</v>
      </c>
      <c r="X1297" s="57">
        <v>826.11</v>
      </c>
      <c r="Y1297" s="57">
        <v>896</v>
      </c>
      <c r="Z1297" s="58">
        <v>7.8E-2</v>
      </c>
      <c r="AA1297" s="57">
        <v>826.11</v>
      </c>
      <c r="AB1297" s="57">
        <v>30186059.400000002</v>
      </c>
      <c r="AC1297" s="53" t="str">
        <f t="shared" si="15598"/>
        <v>Registro Valido</v>
      </c>
      <c r="AD1297" s="57">
        <f t="shared" ref="AD1297" si="15666">IF(OR(ISERROR(VLOOKUP(CONCATENATE("ALI_",$C1297,"_SEG_",$I1297,"_PROV_",$D1297),Catalogo_Precios,AD$8,FALSE)),L1297=0),0,VLOOKUP(CONCATENATE("ALI_",$C1297,"_SEG_",$I1297,"_PROV_",$D1297),Catalogo_Precios,AD$8,FALSE))</f>
        <v>896</v>
      </c>
      <c r="AE1297" s="57">
        <f t="shared" ref="AE1297" si="15667">IF(OR(ISERROR(VLOOKUP(CONCATENATE("ALI_",$C1297,"_SEG_",$I1297,"_PROV_",$D1297),Catalogo_Precios,AE$8,FALSE)),M1297=0),0,VLOOKUP(CONCATENATE("ALI_",$C1297,"_SEG_",$I1297,"_PROV_",$D1297),Catalogo_Precios,AE$8,FALSE))</f>
        <v>896</v>
      </c>
      <c r="AF1297" s="57">
        <f t="shared" ref="AF1297" si="15668">IF(OR(ISERROR(VLOOKUP(CONCATENATE("ALI_",$C1297,"_SEG_",$I1297,"_PROV_",$D1297),Catalogo_Precios,AF$8,FALSE)),N1297=0),0,VLOOKUP(CONCATENATE("ALI_",$C1297,"_SEG_",$I1297,"_PROV_",$D1297),Catalogo_Precios,AF$8,FALSE))</f>
        <v>896</v>
      </c>
      <c r="AG1297" s="57">
        <f t="shared" ref="AG1297" si="15669">IF(OR(ISERROR(VLOOKUP(CONCATENATE("ALI_",$C1297,"_SEG_",$I1297,"_PROV_",$D1297),Catalogo_Precios,AG$8,FALSE)),O1297=0),0,VLOOKUP(CONCATENATE("ALI_",$C1297,"_SEG_",$I1297,"_PROV_",$D1297),Catalogo_Precios,AG$8,FALSE))</f>
        <v>896</v>
      </c>
      <c r="AH1297" s="57">
        <f t="shared" ref="AH1297" si="15670">IF(OR(ISERROR(VLOOKUP(CONCATENATE("ALI_",$C1297,"_SEG_",$I1297,"_PROV_",$D1297),Catalogo_Precios,AH$8,FALSE)),L1297=0),0,VLOOKUP(CONCATENATE("ALI_",$C1297,"_SEG_",$I1297,"_PROV_",$D1297),Catalogo_Precios,AH$8,FALSE))</f>
        <v>886</v>
      </c>
      <c r="AI1297" s="57">
        <f t="shared" ref="AI1297" si="15671">IF(OR(ISERROR(VLOOKUP(CONCATENATE("ALI_",$C1297,"_SEG_",$I1297,"_PROV_",$D1297),Catalogo_Precios,AI$8,FALSE)),M1297=0),0,VLOOKUP(CONCATENATE("ALI_",$C1297,"_SEG_",$I1297,"_PROV_",$D1297),Catalogo_Precios,AI$8,FALSE))</f>
        <v>886</v>
      </c>
      <c r="AJ1297" s="57">
        <f t="shared" ref="AJ1297" si="15672">IF(OR(ISERROR(VLOOKUP(CONCATENATE("ALI_",$C1297,"_SEG_",$I1297,"_PROV_",$D1297),Catalogo_Precios,AJ$8,FALSE)),N1297=0),0,VLOOKUP(CONCATENATE("ALI_",$C1297,"_SEG_",$I1297,"_PROV_",$D1297),Catalogo_Precios,AJ$8,FALSE))</f>
        <v>886</v>
      </c>
      <c r="AK1297" s="57">
        <f t="shared" ref="AK1297" si="15673">IF(OR(ISERROR(VLOOKUP(CONCATENATE("ALI_",$C1297,"_SEG_",$I1297,"_PROV_",$D1297),Catalogo_Precios,AK$8,FALSE)),O1297=0),0,VLOOKUP(CONCATENATE("ALI_",$C1297,"_SEG_",$I1297,"_PROV_",$D1297),Catalogo_Precios,AK$8,FALSE))</f>
        <v>886</v>
      </c>
      <c r="AL1297" s="53"/>
      <c r="AM1297" s="59" t="str">
        <f t="shared" si="15607"/>
        <v>ALI_75_SEG_3</v>
      </c>
      <c r="AN1297" s="59" t="str">
        <f t="shared" si="15608"/>
        <v>ALI_75_SEG_3_VAL_30186059.4</v>
      </c>
      <c r="AO1297" s="60">
        <f t="shared" ref="AO1297" si="15674">IF(OR(AB1297="",AB1297=0),0,COUNTIF(Codificacion,AM1297))</f>
        <v>4</v>
      </c>
      <c r="AP1297" s="61">
        <f t="array" ref="AP1297">MIN(IF(Codificacion=AM1297,Total_Cotizacion,""))</f>
        <v>29115802.800000001</v>
      </c>
      <c r="AQ1297" s="62" t="b">
        <f t="shared" si="15610"/>
        <v>0</v>
      </c>
      <c r="AR1297" s="51" t="str">
        <f t="shared" ref="AR1297" si="15675">IF(COUNTIF(Codificacion2,CONCATENATE(AM1297,"_VAL_",AB1297))&gt;1,"Empate","")</f>
        <v/>
      </c>
      <c r="AS1297" s="63" t="str">
        <f t="shared" si="15461"/>
        <v/>
      </c>
      <c r="AT1297" s="59" t="str">
        <f t="shared" si="15612"/>
        <v>ALI_75_SEG_3_</v>
      </c>
      <c r="AU1297" s="63">
        <f t="shared" ref="AU1297" si="15676">IF(AND(COUNTIF(Codificacion3,AT1297)&lt;AO1297),1,COUNTIF(Codificacion3,AT1297))</f>
        <v>1</v>
      </c>
      <c r="AV1297" s="62" t="str">
        <f t="shared" si="15614"/>
        <v>No Seleccionada</v>
      </c>
      <c r="AW1297" s="53"/>
      <c r="AX1297" s="51" t="str">
        <f t="shared" si="15615"/>
        <v>ALI_75_SEG_3FALSO</v>
      </c>
      <c r="AY1297" s="51">
        <f t="shared" si="15596"/>
        <v>3</v>
      </c>
      <c r="AZ1297" s="64" t="b">
        <f t="shared" si="15616"/>
        <v>0</v>
      </c>
    </row>
    <row r="1298" spans="1:52" x14ac:dyDescent="0.2">
      <c r="A1298" s="50" t="b">
        <f t="shared" si="15559"/>
        <v>0</v>
      </c>
      <c r="B1298" s="51" t="s">
        <v>142</v>
      </c>
      <c r="C1298" s="52">
        <v>75</v>
      </c>
      <c r="D1298" s="52">
        <f t="shared" ref="D1298" si="15677">IF(ISERROR(VLOOKUP(E1298,Proveedores,2,FALSE)),"",VLOOKUP(E1298,Proveedores,2,FALSE))</f>
        <v>2038</v>
      </c>
      <c r="E1298" s="53" t="s">
        <v>143</v>
      </c>
      <c r="F1298" s="54">
        <v>79</v>
      </c>
      <c r="G1298" s="53" t="s">
        <v>61</v>
      </c>
      <c r="H1298" s="53" t="s">
        <v>62</v>
      </c>
      <c r="I1298" s="52">
        <v>4</v>
      </c>
      <c r="J1298" s="53" t="s">
        <v>58</v>
      </c>
      <c r="K1298" s="55">
        <v>44835</v>
      </c>
      <c r="L1298" s="56">
        <v>13521</v>
      </c>
      <c r="M1298" s="56">
        <v>16809</v>
      </c>
      <c r="N1298" s="56">
        <v>7869</v>
      </c>
      <c r="O1298" s="56">
        <v>735</v>
      </c>
      <c r="P1298" s="57">
        <v>896</v>
      </c>
      <c r="Q1298" s="58">
        <v>7.8E-2</v>
      </c>
      <c r="R1298" s="57">
        <v>826.11</v>
      </c>
      <c r="S1298" s="57">
        <v>896</v>
      </c>
      <c r="T1298" s="58">
        <v>7.8E-2</v>
      </c>
      <c r="U1298" s="57">
        <v>826.11</v>
      </c>
      <c r="V1298" s="57">
        <v>896</v>
      </c>
      <c r="W1298" s="58">
        <v>7.8E-2</v>
      </c>
      <c r="X1298" s="57">
        <v>826.11</v>
      </c>
      <c r="Y1298" s="57">
        <v>896</v>
      </c>
      <c r="Z1298" s="58">
        <v>7.8E-2</v>
      </c>
      <c r="AA1298" s="57">
        <v>826.11</v>
      </c>
      <c r="AB1298" s="57">
        <v>32163766.740000002</v>
      </c>
      <c r="AC1298" s="53" t="str">
        <f t="shared" si="15598"/>
        <v>Registro Valido</v>
      </c>
      <c r="AD1298" s="57">
        <f t="shared" ref="AD1298" si="15678">IF(OR(ISERROR(VLOOKUP(CONCATENATE("ALI_",$C1298,"_SEG_",$I1298,"_PROV_",$D1298),Catalogo_Precios,AD$8,FALSE)),L1298=0),0,VLOOKUP(CONCATENATE("ALI_",$C1298,"_SEG_",$I1298,"_PROV_",$D1298),Catalogo_Precios,AD$8,FALSE))</f>
        <v>896</v>
      </c>
      <c r="AE1298" s="57">
        <f t="shared" ref="AE1298" si="15679">IF(OR(ISERROR(VLOOKUP(CONCATENATE("ALI_",$C1298,"_SEG_",$I1298,"_PROV_",$D1298),Catalogo_Precios,AE$8,FALSE)),M1298=0),0,VLOOKUP(CONCATENATE("ALI_",$C1298,"_SEG_",$I1298,"_PROV_",$D1298),Catalogo_Precios,AE$8,FALSE))</f>
        <v>896</v>
      </c>
      <c r="AF1298" s="57">
        <f t="shared" ref="AF1298" si="15680">IF(OR(ISERROR(VLOOKUP(CONCATENATE("ALI_",$C1298,"_SEG_",$I1298,"_PROV_",$D1298),Catalogo_Precios,AF$8,FALSE)),N1298=0),0,VLOOKUP(CONCATENATE("ALI_",$C1298,"_SEG_",$I1298,"_PROV_",$D1298),Catalogo_Precios,AF$8,FALSE))</f>
        <v>896</v>
      </c>
      <c r="AG1298" s="57">
        <f t="shared" ref="AG1298" si="15681">IF(OR(ISERROR(VLOOKUP(CONCATENATE("ALI_",$C1298,"_SEG_",$I1298,"_PROV_",$D1298),Catalogo_Precios,AG$8,FALSE)),O1298=0),0,VLOOKUP(CONCATENATE("ALI_",$C1298,"_SEG_",$I1298,"_PROV_",$D1298),Catalogo_Precios,AG$8,FALSE))</f>
        <v>896</v>
      </c>
      <c r="AH1298" s="57">
        <f t="shared" ref="AH1298" si="15682">IF(OR(ISERROR(VLOOKUP(CONCATENATE("ALI_",$C1298,"_SEG_",$I1298,"_PROV_",$D1298),Catalogo_Precios,AH$8,FALSE)),L1298=0),0,VLOOKUP(CONCATENATE("ALI_",$C1298,"_SEG_",$I1298,"_PROV_",$D1298),Catalogo_Precios,AH$8,FALSE))</f>
        <v>886</v>
      </c>
      <c r="AI1298" s="57">
        <f t="shared" ref="AI1298" si="15683">IF(OR(ISERROR(VLOOKUP(CONCATENATE("ALI_",$C1298,"_SEG_",$I1298,"_PROV_",$D1298),Catalogo_Precios,AI$8,FALSE)),M1298=0),0,VLOOKUP(CONCATENATE("ALI_",$C1298,"_SEG_",$I1298,"_PROV_",$D1298),Catalogo_Precios,AI$8,FALSE))</f>
        <v>886</v>
      </c>
      <c r="AJ1298" s="57">
        <f t="shared" ref="AJ1298" si="15684">IF(OR(ISERROR(VLOOKUP(CONCATENATE("ALI_",$C1298,"_SEG_",$I1298,"_PROV_",$D1298),Catalogo_Precios,AJ$8,FALSE)),N1298=0),0,VLOOKUP(CONCATENATE("ALI_",$C1298,"_SEG_",$I1298,"_PROV_",$D1298),Catalogo_Precios,AJ$8,FALSE))</f>
        <v>886</v>
      </c>
      <c r="AK1298" s="57">
        <f t="shared" ref="AK1298" si="15685">IF(OR(ISERROR(VLOOKUP(CONCATENATE("ALI_",$C1298,"_SEG_",$I1298,"_PROV_",$D1298),Catalogo_Precios,AK$8,FALSE)),O1298=0),0,VLOOKUP(CONCATENATE("ALI_",$C1298,"_SEG_",$I1298,"_PROV_",$D1298),Catalogo_Precios,AK$8,FALSE))</f>
        <v>886</v>
      </c>
      <c r="AL1298" s="53"/>
      <c r="AM1298" s="59" t="str">
        <f t="shared" si="15607"/>
        <v>ALI_75_SEG_4</v>
      </c>
      <c r="AN1298" s="59" t="str">
        <f t="shared" si="15608"/>
        <v>ALI_75_SEG_4_VAL_32163766.74</v>
      </c>
      <c r="AO1298" s="60">
        <f t="shared" ref="AO1298" si="15686">IF(OR(AB1298="",AB1298=0),0,COUNTIF(Codificacion,AM1298))</f>
        <v>4</v>
      </c>
      <c r="AP1298" s="61">
        <f t="array" ref="AP1298">MIN(IF(Codificacion=AM1298,Total_Cotizacion,""))</f>
        <v>31402996.379999999</v>
      </c>
      <c r="AQ1298" s="62" t="b">
        <f t="shared" si="15610"/>
        <v>0</v>
      </c>
      <c r="AR1298" s="51" t="str">
        <f t="shared" ref="AR1298" si="15687">IF(COUNTIF(Codificacion2,CONCATENATE(AM1298,"_VAL_",AB1298))&gt;1,"Empate","")</f>
        <v/>
      </c>
      <c r="AS1298" s="63" t="str">
        <f t="shared" si="15461"/>
        <v/>
      </c>
      <c r="AT1298" s="59" t="str">
        <f t="shared" si="15612"/>
        <v>ALI_75_SEG_4_</v>
      </c>
      <c r="AU1298" s="63">
        <f t="shared" ref="AU1298" si="15688">IF(AND(COUNTIF(Codificacion3,AT1298)&lt;AO1298),1,COUNTIF(Codificacion3,AT1298))</f>
        <v>1</v>
      </c>
      <c r="AV1298" s="62" t="str">
        <f t="shared" si="15614"/>
        <v>No Seleccionada</v>
      </c>
      <c r="AW1298" s="53"/>
      <c r="AX1298" s="51" t="str">
        <f t="shared" si="15615"/>
        <v>ALI_75_SEG_4FALSO</v>
      </c>
      <c r="AY1298" s="51">
        <f t="shared" si="15596"/>
        <v>3</v>
      </c>
      <c r="AZ1298" s="64" t="b">
        <f t="shared" si="15616"/>
        <v>0</v>
      </c>
    </row>
    <row r="1299" spans="1:52" x14ac:dyDescent="0.2">
      <c r="A1299" s="50" t="b">
        <f t="shared" si="15559"/>
        <v>0</v>
      </c>
      <c r="B1299" s="51" t="s">
        <v>142</v>
      </c>
      <c r="C1299" s="52">
        <v>75</v>
      </c>
      <c r="D1299" s="52">
        <f t="shared" ref="D1299" si="15689">IF(ISERROR(VLOOKUP(E1299,Proveedores,2,FALSE)),"",VLOOKUP(E1299,Proveedores,2,FALSE))</f>
        <v>2038</v>
      </c>
      <c r="E1299" s="53" t="s">
        <v>143</v>
      </c>
      <c r="F1299" s="54">
        <v>80</v>
      </c>
      <c r="G1299" s="53" t="s">
        <v>61</v>
      </c>
      <c r="H1299" s="53" t="s">
        <v>62</v>
      </c>
      <c r="I1299" s="52">
        <v>5</v>
      </c>
      <c r="J1299" s="53" t="s">
        <v>58</v>
      </c>
      <c r="K1299" s="55">
        <v>44835</v>
      </c>
      <c r="L1299" s="56">
        <v>12568</v>
      </c>
      <c r="M1299" s="56">
        <v>15628</v>
      </c>
      <c r="N1299" s="56">
        <v>7315</v>
      </c>
      <c r="O1299" s="56">
        <v>682</v>
      </c>
      <c r="P1299" s="57">
        <v>896</v>
      </c>
      <c r="Q1299" s="58">
        <v>7.8E-2</v>
      </c>
      <c r="R1299" s="57">
        <v>826.11</v>
      </c>
      <c r="S1299" s="57">
        <v>896</v>
      </c>
      <c r="T1299" s="58">
        <v>7.8E-2</v>
      </c>
      <c r="U1299" s="57">
        <v>826.11</v>
      </c>
      <c r="V1299" s="57">
        <v>896</v>
      </c>
      <c r="W1299" s="58">
        <v>7.8E-2</v>
      </c>
      <c r="X1299" s="57">
        <v>826.11</v>
      </c>
      <c r="Y1299" s="57">
        <v>896</v>
      </c>
      <c r="Z1299" s="58">
        <v>7.8E-2</v>
      </c>
      <c r="AA1299" s="57">
        <v>826.11</v>
      </c>
      <c r="AB1299" s="57">
        <v>29899399.23</v>
      </c>
      <c r="AC1299" s="53" t="str">
        <f t="shared" si="15598"/>
        <v>Registro Valido</v>
      </c>
      <c r="AD1299" s="57">
        <f t="shared" ref="AD1299" si="15690">IF(OR(ISERROR(VLOOKUP(CONCATENATE("ALI_",$C1299,"_SEG_",$I1299,"_PROV_",$D1299),Catalogo_Precios,AD$8,FALSE)),L1299=0),0,VLOOKUP(CONCATENATE("ALI_",$C1299,"_SEG_",$I1299,"_PROV_",$D1299),Catalogo_Precios,AD$8,FALSE))</f>
        <v>896</v>
      </c>
      <c r="AE1299" s="57">
        <f t="shared" ref="AE1299" si="15691">IF(OR(ISERROR(VLOOKUP(CONCATENATE("ALI_",$C1299,"_SEG_",$I1299,"_PROV_",$D1299),Catalogo_Precios,AE$8,FALSE)),M1299=0),0,VLOOKUP(CONCATENATE("ALI_",$C1299,"_SEG_",$I1299,"_PROV_",$D1299),Catalogo_Precios,AE$8,FALSE))</f>
        <v>896</v>
      </c>
      <c r="AF1299" s="57">
        <f t="shared" ref="AF1299" si="15692">IF(OR(ISERROR(VLOOKUP(CONCATENATE("ALI_",$C1299,"_SEG_",$I1299,"_PROV_",$D1299),Catalogo_Precios,AF$8,FALSE)),N1299=0),0,VLOOKUP(CONCATENATE("ALI_",$C1299,"_SEG_",$I1299,"_PROV_",$D1299),Catalogo_Precios,AF$8,FALSE))</f>
        <v>896</v>
      </c>
      <c r="AG1299" s="57">
        <f t="shared" ref="AG1299" si="15693">IF(OR(ISERROR(VLOOKUP(CONCATENATE("ALI_",$C1299,"_SEG_",$I1299,"_PROV_",$D1299),Catalogo_Precios,AG$8,FALSE)),O1299=0),0,VLOOKUP(CONCATENATE("ALI_",$C1299,"_SEG_",$I1299,"_PROV_",$D1299),Catalogo_Precios,AG$8,FALSE))</f>
        <v>896</v>
      </c>
      <c r="AH1299" s="57">
        <f t="shared" ref="AH1299" si="15694">IF(OR(ISERROR(VLOOKUP(CONCATENATE("ALI_",$C1299,"_SEG_",$I1299,"_PROV_",$D1299),Catalogo_Precios,AH$8,FALSE)),L1299=0),0,VLOOKUP(CONCATENATE("ALI_",$C1299,"_SEG_",$I1299,"_PROV_",$D1299),Catalogo_Precios,AH$8,FALSE))</f>
        <v>886</v>
      </c>
      <c r="AI1299" s="57">
        <f t="shared" ref="AI1299" si="15695">IF(OR(ISERROR(VLOOKUP(CONCATENATE("ALI_",$C1299,"_SEG_",$I1299,"_PROV_",$D1299),Catalogo_Precios,AI$8,FALSE)),M1299=0),0,VLOOKUP(CONCATENATE("ALI_",$C1299,"_SEG_",$I1299,"_PROV_",$D1299),Catalogo_Precios,AI$8,FALSE))</f>
        <v>886</v>
      </c>
      <c r="AJ1299" s="57">
        <f t="shared" ref="AJ1299" si="15696">IF(OR(ISERROR(VLOOKUP(CONCATENATE("ALI_",$C1299,"_SEG_",$I1299,"_PROV_",$D1299),Catalogo_Precios,AJ$8,FALSE)),N1299=0),0,VLOOKUP(CONCATENATE("ALI_",$C1299,"_SEG_",$I1299,"_PROV_",$D1299),Catalogo_Precios,AJ$8,FALSE))</f>
        <v>886</v>
      </c>
      <c r="AK1299" s="57">
        <f t="shared" ref="AK1299" si="15697">IF(OR(ISERROR(VLOOKUP(CONCATENATE("ALI_",$C1299,"_SEG_",$I1299,"_PROV_",$D1299),Catalogo_Precios,AK$8,FALSE)),O1299=0),0,VLOOKUP(CONCATENATE("ALI_",$C1299,"_SEG_",$I1299,"_PROV_",$D1299),Catalogo_Precios,AK$8,FALSE))</f>
        <v>886</v>
      </c>
      <c r="AL1299" s="53"/>
      <c r="AM1299" s="59" t="str">
        <f t="shared" si="15607"/>
        <v>ALI_75_SEG_5</v>
      </c>
      <c r="AN1299" s="59" t="str">
        <f t="shared" si="15608"/>
        <v>ALI_75_SEG_5_VAL_29899399.23</v>
      </c>
      <c r="AO1299" s="60">
        <f t="shared" ref="AO1299" si="15698">IF(OR(AB1299="",AB1299=0),0,COUNTIF(Codificacion,AM1299))</f>
        <v>4</v>
      </c>
      <c r="AP1299" s="61">
        <f t="array" ref="AP1299">MIN(IF(Codificacion=AM1299,Total_Cotizacion,""))</f>
        <v>28813609.23</v>
      </c>
      <c r="AQ1299" s="62" t="b">
        <f t="shared" si="15610"/>
        <v>0</v>
      </c>
      <c r="AR1299" s="51" t="str">
        <f t="shared" ref="AR1299" si="15699">IF(COUNTIF(Codificacion2,CONCATENATE(AM1299,"_VAL_",AB1299))&gt;1,"Empate","")</f>
        <v/>
      </c>
      <c r="AS1299" s="63" t="str">
        <f t="shared" si="15461"/>
        <v/>
      </c>
      <c r="AT1299" s="59" t="str">
        <f t="shared" si="15612"/>
        <v>ALI_75_SEG_5_</v>
      </c>
      <c r="AU1299" s="63">
        <f t="shared" ref="AU1299" si="15700">IF(AND(COUNTIF(Codificacion3,AT1299)&lt;AO1299),1,COUNTIF(Codificacion3,AT1299))</f>
        <v>1</v>
      </c>
      <c r="AV1299" s="62" t="str">
        <f t="shared" si="15614"/>
        <v>No Seleccionada</v>
      </c>
      <c r="AW1299" s="53"/>
      <c r="AX1299" s="51" t="str">
        <f t="shared" si="15615"/>
        <v>ALI_75_SEG_5FALSO</v>
      </c>
      <c r="AY1299" s="51">
        <f t="shared" si="15596"/>
        <v>3</v>
      </c>
      <c r="AZ1299" s="64" t="b">
        <f t="shared" si="15616"/>
        <v>0</v>
      </c>
    </row>
    <row r="1300" spans="1:52" x14ac:dyDescent="0.2">
      <c r="A1300" s="50" t="b">
        <f t="shared" si="15559"/>
        <v>0</v>
      </c>
      <c r="B1300" s="51" t="s">
        <v>142</v>
      </c>
      <c r="C1300" s="52">
        <v>75</v>
      </c>
      <c r="D1300" s="52">
        <f t="shared" ref="D1300" si="15701">IF(ISERROR(VLOOKUP(E1300,Proveedores,2,FALSE)),"",VLOOKUP(E1300,Proveedores,2,FALSE))</f>
        <v>2038</v>
      </c>
      <c r="E1300" s="53" t="s">
        <v>143</v>
      </c>
      <c r="F1300" s="54">
        <v>81</v>
      </c>
      <c r="G1300" s="53" t="s">
        <v>61</v>
      </c>
      <c r="H1300" s="53" t="s">
        <v>62</v>
      </c>
      <c r="I1300" s="52">
        <v>6</v>
      </c>
      <c r="J1300" s="53" t="s">
        <v>58</v>
      </c>
      <c r="K1300" s="55">
        <v>44835</v>
      </c>
      <c r="L1300" s="56">
        <v>13604</v>
      </c>
      <c r="M1300" s="56">
        <v>16916</v>
      </c>
      <c r="N1300" s="56">
        <v>7916</v>
      </c>
      <c r="O1300" s="56">
        <v>739</v>
      </c>
      <c r="P1300" s="57">
        <v>896</v>
      </c>
      <c r="Q1300" s="58">
        <v>7.8E-2</v>
      </c>
      <c r="R1300" s="57">
        <v>826.11</v>
      </c>
      <c r="S1300" s="57">
        <v>896</v>
      </c>
      <c r="T1300" s="58">
        <v>7.8E-2</v>
      </c>
      <c r="U1300" s="57">
        <v>826.11</v>
      </c>
      <c r="V1300" s="57">
        <v>896</v>
      </c>
      <c r="W1300" s="58">
        <v>7.8E-2</v>
      </c>
      <c r="X1300" s="57">
        <v>826.11</v>
      </c>
      <c r="Y1300" s="57">
        <v>896</v>
      </c>
      <c r="Z1300" s="58">
        <v>7.8E-2</v>
      </c>
      <c r="AA1300" s="57">
        <v>826.11</v>
      </c>
      <c r="AB1300" s="57">
        <v>32362859.25</v>
      </c>
      <c r="AC1300" s="53" t="str">
        <f t="shared" si="15598"/>
        <v>Registro Valido</v>
      </c>
      <c r="AD1300" s="57">
        <f t="shared" ref="AD1300" si="15702">IF(OR(ISERROR(VLOOKUP(CONCATENATE("ALI_",$C1300,"_SEG_",$I1300,"_PROV_",$D1300),Catalogo_Precios,AD$8,FALSE)),L1300=0),0,VLOOKUP(CONCATENATE("ALI_",$C1300,"_SEG_",$I1300,"_PROV_",$D1300),Catalogo_Precios,AD$8,FALSE))</f>
        <v>896</v>
      </c>
      <c r="AE1300" s="57">
        <f t="shared" ref="AE1300" si="15703">IF(OR(ISERROR(VLOOKUP(CONCATENATE("ALI_",$C1300,"_SEG_",$I1300,"_PROV_",$D1300),Catalogo_Precios,AE$8,FALSE)),M1300=0),0,VLOOKUP(CONCATENATE("ALI_",$C1300,"_SEG_",$I1300,"_PROV_",$D1300),Catalogo_Precios,AE$8,FALSE))</f>
        <v>896</v>
      </c>
      <c r="AF1300" s="57">
        <f t="shared" ref="AF1300" si="15704">IF(OR(ISERROR(VLOOKUP(CONCATENATE("ALI_",$C1300,"_SEG_",$I1300,"_PROV_",$D1300),Catalogo_Precios,AF$8,FALSE)),N1300=0),0,VLOOKUP(CONCATENATE("ALI_",$C1300,"_SEG_",$I1300,"_PROV_",$D1300),Catalogo_Precios,AF$8,FALSE))</f>
        <v>896</v>
      </c>
      <c r="AG1300" s="57">
        <f t="shared" ref="AG1300" si="15705">IF(OR(ISERROR(VLOOKUP(CONCATENATE("ALI_",$C1300,"_SEG_",$I1300,"_PROV_",$D1300),Catalogo_Precios,AG$8,FALSE)),O1300=0),0,VLOOKUP(CONCATENATE("ALI_",$C1300,"_SEG_",$I1300,"_PROV_",$D1300),Catalogo_Precios,AG$8,FALSE))</f>
        <v>896</v>
      </c>
      <c r="AH1300" s="57">
        <f t="shared" ref="AH1300" si="15706">IF(OR(ISERROR(VLOOKUP(CONCATENATE("ALI_",$C1300,"_SEG_",$I1300,"_PROV_",$D1300),Catalogo_Precios,AH$8,FALSE)),L1300=0),0,VLOOKUP(CONCATENATE("ALI_",$C1300,"_SEG_",$I1300,"_PROV_",$D1300),Catalogo_Precios,AH$8,FALSE))</f>
        <v>886</v>
      </c>
      <c r="AI1300" s="57">
        <f t="shared" ref="AI1300" si="15707">IF(OR(ISERROR(VLOOKUP(CONCATENATE("ALI_",$C1300,"_SEG_",$I1300,"_PROV_",$D1300),Catalogo_Precios,AI$8,FALSE)),M1300=0),0,VLOOKUP(CONCATENATE("ALI_",$C1300,"_SEG_",$I1300,"_PROV_",$D1300),Catalogo_Precios,AI$8,FALSE))</f>
        <v>886</v>
      </c>
      <c r="AJ1300" s="57">
        <f t="shared" ref="AJ1300" si="15708">IF(OR(ISERROR(VLOOKUP(CONCATENATE("ALI_",$C1300,"_SEG_",$I1300,"_PROV_",$D1300),Catalogo_Precios,AJ$8,FALSE)),N1300=0),0,VLOOKUP(CONCATENATE("ALI_",$C1300,"_SEG_",$I1300,"_PROV_",$D1300),Catalogo_Precios,AJ$8,FALSE))</f>
        <v>886</v>
      </c>
      <c r="AK1300" s="57">
        <f t="shared" ref="AK1300" si="15709">IF(OR(ISERROR(VLOOKUP(CONCATENATE("ALI_",$C1300,"_SEG_",$I1300,"_PROV_",$D1300),Catalogo_Precios,AK$8,FALSE)),O1300=0),0,VLOOKUP(CONCATENATE("ALI_",$C1300,"_SEG_",$I1300,"_PROV_",$D1300),Catalogo_Precios,AK$8,FALSE))</f>
        <v>886</v>
      </c>
      <c r="AL1300" s="53"/>
      <c r="AM1300" s="59" t="str">
        <f t="shared" si="15607"/>
        <v>ALI_75_SEG_6</v>
      </c>
      <c r="AN1300" s="59" t="str">
        <f t="shared" si="15608"/>
        <v>ALI_75_SEG_6_VAL_32362859.25</v>
      </c>
      <c r="AO1300" s="60">
        <f t="shared" ref="AO1300" si="15710">IF(OR(AB1300="",AB1300=0),0,COUNTIF(Codificacion,AM1300))</f>
        <v>4</v>
      </c>
      <c r="AP1300" s="61">
        <f t="array" ref="AP1300">MIN(IF(Codificacion=AM1300,Total_Cotizacion,""))</f>
        <v>31194660.749999996</v>
      </c>
      <c r="AQ1300" s="62" t="b">
        <f t="shared" si="15610"/>
        <v>0</v>
      </c>
      <c r="AR1300" s="51" t="str">
        <f t="shared" ref="AR1300" si="15711">IF(COUNTIF(Codificacion2,CONCATENATE(AM1300,"_VAL_",AB1300))&gt;1,"Empate","")</f>
        <v/>
      </c>
      <c r="AS1300" s="63" t="str">
        <f t="shared" si="15461"/>
        <v/>
      </c>
      <c r="AT1300" s="59" t="str">
        <f t="shared" si="15612"/>
        <v>ALI_75_SEG_6_</v>
      </c>
      <c r="AU1300" s="63">
        <f t="shared" ref="AU1300" si="15712">IF(AND(COUNTIF(Codificacion3,AT1300)&lt;AO1300),1,COUNTIF(Codificacion3,AT1300))</f>
        <v>1</v>
      </c>
      <c r="AV1300" s="62" t="str">
        <f t="shared" si="15614"/>
        <v>No Seleccionada</v>
      </c>
      <c r="AW1300" s="53"/>
      <c r="AX1300" s="51" t="str">
        <f t="shared" si="15615"/>
        <v>ALI_75_SEG_6FALSO</v>
      </c>
      <c r="AY1300" s="51">
        <f t="shared" si="15596"/>
        <v>3</v>
      </c>
      <c r="AZ1300" s="64" t="b">
        <f t="shared" si="15616"/>
        <v>0</v>
      </c>
    </row>
    <row r="1301" spans="1:52" x14ac:dyDescent="0.2">
      <c r="A1301" s="50" t="b">
        <f t="shared" si="15559"/>
        <v>0</v>
      </c>
      <c r="B1301" s="51" t="s">
        <v>142</v>
      </c>
      <c r="C1301" s="52">
        <v>75</v>
      </c>
      <c r="D1301" s="52">
        <f t="shared" ref="D1301" si="15713">IF(ISERROR(VLOOKUP(E1301,Proveedores,2,FALSE)),"",VLOOKUP(E1301,Proveedores,2,FALSE))</f>
        <v>2038</v>
      </c>
      <c r="E1301" s="53" t="s">
        <v>143</v>
      </c>
      <c r="F1301" s="54">
        <v>82</v>
      </c>
      <c r="G1301" s="53" t="s">
        <v>61</v>
      </c>
      <c r="H1301" s="53" t="s">
        <v>62</v>
      </c>
      <c r="I1301" s="52">
        <v>7</v>
      </c>
      <c r="J1301" s="53" t="s">
        <v>58</v>
      </c>
      <c r="K1301" s="55">
        <v>44835</v>
      </c>
      <c r="L1301" s="56">
        <v>13892</v>
      </c>
      <c r="M1301" s="56">
        <v>17274</v>
      </c>
      <c r="N1301" s="56">
        <v>8085</v>
      </c>
      <c r="O1301" s="56">
        <v>754</v>
      </c>
      <c r="P1301" s="57">
        <v>896</v>
      </c>
      <c r="Q1301" s="58">
        <v>7.8E-2</v>
      </c>
      <c r="R1301" s="57">
        <v>826.11</v>
      </c>
      <c r="S1301" s="57">
        <v>896</v>
      </c>
      <c r="T1301" s="58">
        <v>7.8E-2</v>
      </c>
      <c r="U1301" s="57">
        <v>826.11</v>
      </c>
      <c r="V1301" s="57">
        <v>896</v>
      </c>
      <c r="W1301" s="58">
        <v>7.8E-2</v>
      </c>
      <c r="X1301" s="57">
        <v>826.11</v>
      </c>
      <c r="Y1301" s="57">
        <v>896</v>
      </c>
      <c r="Z1301" s="58">
        <v>7.8E-2</v>
      </c>
      <c r="AA1301" s="57">
        <v>826.11</v>
      </c>
      <c r="AB1301" s="57">
        <v>33048530.550000004</v>
      </c>
      <c r="AC1301" s="53" t="str">
        <f t="shared" si="15598"/>
        <v>Registro Valido</v>
      </c>
      <c r="AD1301" s="57">
        <f t="shared" ref="AD1301" si="15714">IF(OR(ISERROR(VLOOKUP(CONCATENATE("ALI_",$C1301,"_SEG_",$I1301,"_PROV_",$D1301),Catalogo_Precios,AD$8,FALSE)),L1301=0),0,VLOOKUP(CONCATENATE("ALI_",$C1301,"_SEG_",$I1301,"_PROV_",$D1301),Catalogo_Precios,AD$8,FALSE))</f>
        <v>896</v>
      </c>
      <c r="AE1301" s="57">
        <f t="shared" ref="AE1301" si="15715">IF(OR(ISERROR(VLOOKUP(CONCATENATE("ALI_",$C1301,"_SEG_",$I1301,"_PROV_",$D1301),Catalogo_Precios,AE$8,FALSE)),M1301=0),0,VLOOKUP(CONCATENATE("ALI_",$C1301,"_SEG_",$I1301,"_PROV_",$D1301),Catalogo_Precios,AE$8,FALSE))</f>
        <v>896</v>
      </c>
      <c r="AF1301" s="57">
        <f t="shared" ref="AF1301" si="15716">IF(OR(ISERROR(VLOOKUP(CONCATENATE("ALI_",$C1301,"_SEG_",$I1301,"_PROV_",$D1301),Catalogo_Precios,AF$8,FALSE)),N1301=0),0,VLOOKUP(CONCATENATE("ALI_",$C1301,"_SEG_",$I1301,"_PROV_",$D1301),Catalogo_Precios,AF$8,FALSE))</f>
        <v>896</v>
      </c>
      <c r="AG1301" s="57">
        <f t="shared" ref="AG1301" si="15717">IF(OR(ISERROR(VLOOKUP(CONCATENATE("ALI_",$C1301,"_SEG_",$I1301,"_PROV_",$D1301),Catalogo_Precios,AG$8,FALSE)),O1301=0),0,VLOOKUP(CONCATENATE("ALI_",$C1301,"_SEG_",$I1301,"_PROV_",$D1301),Catalogo_Precios,AG$8,FALSE))</f>
        <v>896</v>
      </c>
      <c r="AH1301" s="57">
        <f t="shared" ref="AH1301" si="15718">IF(OR(ISERROR(VLOOKUP(CONCATENATE("ALI_",$C1301,"_SEG_",$I1301,"_PROV_",$D1301),Catalogo_Precios,AH$8,FALSE)),L1301=0),0,VLOOKUP(CONCATENATE("ALI_",$C1301,"_SEG_",$I1301,"_PROV_",$D1301),Catalogo_Precios,AH$8,FALSE))</f>
        <v>886</v>
      </c>
      <c r="AI1301" s="57">
        <f t="shared" ref="AI1301" si="15719">IF(OR(ISERROR(VLOOKUP(CONCATENATE("ALI_",$C1301,"_SEG_",$I1301,"_PROV_",$D1301),Catalogo_Precios,AI$8,FALSE)),M1301=0),0,VLOOKUP(CONCATENATE("ALI_",$C1301,"_SEG_",$I1301,"_PROV_",$D1301),Catalogo_Precios,AI$8,FALSE))</f>
        <v>886</v>
      </c>
      <c r="AJ1301" s="57">
        <f t="shared" ref="AJ1301" si="15720">IF(OR(ISERROR(VLOOKUP(CONCATENATE("ALI_",$C1301,"_SEG_",$I1301,"_PROV_",$D1301),Catalogo_Precios,AJ$8,FALSE)),N1301=0),0,VLOOKUP(CONCATENATE("ALI_",$C1301,"_SEG_",$I1301,"_PROV_",$D1301),Catalogo_Precios,AJ$8,FALSE))</f>
        <v>886</v>
      </c>
      <c r="AK1301" s="57">
        <f t="shared" ref="AK1301" si="15721">IF(OR(ISERROR(VLOOKUP(CONCATENATE("ALI_",$C1301,"_SEG_",$I1301,"_PROV_",$D1301),Catalogo_Precios,AK$8,FALSE)),O1301=0),0,VLOOKUP(CONCATENATE("ALI_",$C1301,"_SEG_",$I1301,"_PROV_",$D1301),Catalogo_Precios,AK$8,FALSE))</f>
        <v>886</v>
      </c>
      <c r="AL1301" s="53"/>
      <c r="AM1301" s="59" t="str">
        <f t="shared" si="15607"/>
        <v>ALI_75_SEG_7</v>
      </c>
      <c r="AN1301" s="59" t="str">
        <f t="shared" si="15608"/>
        <v>ALI_75_SEG_7_VAL_33048530.55</v>
      </c>
      <c r="AO1301" s="60">
        <f t="shared" ref="AO1301" si="15722">IF(OR(AB1301="",AB1301=0),0,COUNTIF(Codificacion,AM1301))</f>
        <v>4</v>
      </c>
      <c r="AP1301" s="61">
        <f t="array" ref="AP1301">MIN(IF(Codificacion=AM1301,Total_Cotizacion,""))</f>
        <v>32306037.749999996</v>
      </c>
      <c r="AQ1301" s="62" t="b">
        <f t="shared" si="15610"/>
        <v>0</v>
      </c>
      <c r="AR1301" s="51" t="str">
        <f t="shared" ref="AR1301" si="15723">IF(COUNTIF(Codificacion2,CONCATENATE(AM1301,"_VAL_",AB1301))&gt;1,"Empate","")</f>
        <v/>
      </c>
      <c r="AS1301" s="63" t="str">
        <f t="shared" si="15461"/>
        <v/>
      </c>
      <c r="AT1301" s="59" t="str">
        <f t="shared" si="15612"/>
        <v>ALI_75_SEG_7_</v>
      </c>
      <c r="AU1301" s="63">
        <f t="shared" ref="AU1301" si="15724">IF(AND(COUNTIF(Codificacion3,AT1301)&lt;AO1301),1,COUNTIF(Codificacion3,AT1301))</f>
        <v>1</v>
      </c>
      <c r="AV1301" s="62" t="str">
        <f t="shared" si="15614"/>
        <v>No Seleccionada</v>
      </c>
      <c r="AW1301" s="53"/>
      <c r="AX1301" s="51" t="str">
        <f t="shared" si="15615"/>
        <v>ALI_75_SEG_7FALSO</v>
      </c>
      <c r="AY1301" s="51">
        <f t="shared" si="15596"/>
        <v>3</v>
      </c>
      <c r="AZ1301" s="64" t="b">
        <f t="shared" si="15616"/>
        <v>0</v>
      </c>
    </row>
    <row r="1302" spans="1:52" x14ac:dyDescent="0.2">
      <c r="A1302" s="50" t="b">
        <f t="shared" si="15559"/>
        <v>0</v>
      </c>
      <c r="B1302" s="51" t="s">
        <v>142</v>
      </c>
      <c r="C1302" s="52">
        <v>75</v>
      </c>
      <c r="D1302" s="52">
        <f t="shared" ref="D1302" si="15725">IF(ISERROR(VLOOKUP(E1302,Proveedores,2,FALSE)),"",VLOOKUP(E1302,Proveedores,2,FALSE))</f>
        <v>2038</v>
      </c>
      <c r="E1302" s="53" t="s">
        <v>143</v>
      </c>
      <c r="F1302" s="54">
        <v>83</v>
      </c>
      <c r="G1302" s="53" t="s">
        <v>61</v>
      </c>
      <c r="H1302" s="53" t="s">
        <v>62</v>
      </c>
      <c r="I1302" s="52">
        <v>8</v>
      </c>
      <c r="J1302" s="53" t="s">
        <v>58</v>
      </c>
      <c r="K1302" s="55">
        <v>44835</v>
      </c>
      <c r="L1302" s="56">
        <v>13409</v>
      </c>
      <c r="M1302" s="56">
        <v>16671</v>
      </c>
      <c r="N1302" s="56">
        <v>7804</v>
      </c>
      <c r="O1302" s="56">
        <v>728</v>
      </c>
      <c r="P1302" s="57">
        <v>896</v>
      </c>
      <c r="Q1302" s="58">
        <v>7.8E-2</v>
      </c>
      <c r="R1302" s="57">
        <v>826.11</v>
      </c>
      <c r="S1302" s="57">
        <v>896</v>
      </c>
      <c r="T1302" s="58">
        <v>7.8E-2</v>
      </c>
      <c r="U1302" s="57">
        <v>826.11</v>
      </c>
      <c r="V1302" s="57">
        <v>896</v>
      </c>
      <c r="W1302" s="58">
        <v>7.8E-2</v>
      </c>
      <c r="X1302" s="57">
        <v>826.11</v>
      </c>
      <c r="Y1302" s="57">
        <v>896</v>
      </c>
      <c r="Z1302" s="58">
        <v>7.8E-2</v>
      </c>
      <c r="AA1302" s="57">
        <v>826.11</v>
      </c>
      <c r="AB1302" s="57">
        <v>31897759.32</v>
      </c>
      <c r="AC1302" s="53" t="str">
        <f t="shared" si="15598"/>
        <v>Registro Valido</v>
      </c>
      <c r="AD1302" s="57">
        <f t="shared" ref="AD1302" si="15726">IF(OR(ISERROR(VLOOKUP(CONCATENATE("ALI_",$C1302,"_SEG_",$I1302,"_PROV_",$D1302),Catalogo_Precios,AD$8,FALSE)),L1302=0),0,VLOOKUP(CONCATENATE("ALI_",$C1302,"_SEG_",$I1302,"_PROV_",$D1302),Catalogo_Precios,AD$8,FALSE))</f>
        <v>896</v>
      </c>
      <c r="AE1302" s="57">
        <f t="shared" ref="AE1302" si="15727">IF(OR(ISERROR(VLOOKUP(CONCATENATE("ALI_",$C1302,"_SEG_",$I1302,"_PROV_",$D1302),Catalogo_Precios,AE$8,FALSE)),M1302=0),0,VLOOKUP(CONCATENATE("ALI_",$C1302,"_SEG_",$I1302,"_PROV_",$D1302),Catalogo_Precios,AE$8,FALSE))</f>
        <v>896</v>
      </c>
      <c r="AF1302" s="57">
        <f t="shared" ref="AF1302" si="15728">IF(OR(ISERROR(VLOOKUP(CONCATENATE("ALI_",$C1302,"_SEG_",$I1302,"_PROV_",$D1302),Catalogo_Precios,AF$8,FALSE)),N1302=0),0,VLOOKUP(CONCATENATE("ALI_",$C1302,"_SEG_",$I1302,"_PROV_",$D1302),Catalogo_Precios,AF$8,FALSE))</f>
        <v>896</v>
      </c>
      <c r="AG1302" s="57">
        <f t="shared" ref="AG1302" si="15729">IF(OR(ISERROR(VLOOKUP(CONCATENATE("ALI_",$C1302,"_SEG_",$I1302,"_PROV_",$D1302),Catalogo_Precios,AG$8,FALSE)),O1302=0),0,VLOOKUP(CONCATENATE("ALI_",$C1302,"_SEG_",$I1302,"_PROV_",$D1302),Catalogo_Precios,AG$8,FALSE))</f>
        <v>896</v>
      </c>
      <c r="AH1302" s="57">
        <f t="shared" ref="AH1302" si="15730">IF(OR(ISERROR(VLOOKUP(CONCATENATE("ALI_",$C1302,"_SEG_",$I1302,"_PROV_",$D1302),Catalogo_Precios,AH$8,FALSE)),L1302=0),0,VLOOKUP(CONCATENATE("ALI_",$C1302,"_SEG_",$I1302,"_PROV_",$D1302),Catalogo_Precios,AH$8,FALSE))</f>
        <v>886</v>
      </c>
      <c r="AI1302" s="57">
        <f t="shared" ref="AI1302" si="15731">IF(OR(ISERROR(VLOOKUP(CONCATENATE("ALI_",$C1302,"_SEG_",$I1302,"_PROV_",$D1302),Catalogo_Precios,AI$8,FALSE)),M1302=0),0,VLOOKUP(CONCATENATE("ALI_",$C1302,"_SEG_",$I1302,"_PROV_",$D1302),Catalogo_Precios,AI$8,FALSE))</f>
        <v>886</v>
      </c>
      <c r="AJ1302" s="57">
        <f t="shared" ref="AJ1302" si="15732">IF(OR(ISERROR(VLOOKUP(CONCATENATE("ALI_",$C1302,"_SEG_",$I1302,"_PROV_",$D1302),Catalogo_Precios,AJ$8,FALSE)),N1302=0),0,VLOOKUP(CONCATENATE("ALI_",$C1302,"_SEG_",$I1302,"_PROV_",$D1302),Catalogo_Precios,AJ$8,FALSE))</f>
        <v>886</v>
      </c>
      <c r="AK1302" s="57">
        <f t="shared" ref="AK1302" si="15733">IF(OR(ISERROR(VLOOKUP(CONCATENATE("ALI_",$C1302,"_SEG_",$I1302,"_PROV_",$D1302),Catalogo_Precios,AK$8,FALSE)),O1302=0),0,VLOOKUP(CONCATENATE("ALI_",$C1302,"_SEG_",$I1302,"_PROV_",$D1302),Catalogo_Precios,AK$8,FALSE))</f>
        <v>886</v>
      </c>
      <c r="AL1302" s="53"/>
      <c r="AM1302" s="59" t="str">
        <f t="shared" si="15607"/>
        <v>ALI_75_SEG_8</v>
      </c>
      <c r="AN1302" s="59" t="str">
        <f t="shared" si="15608"/>
        <v>ALI_75_SEG_8_VAL_31897759.32</v>
      </c>
      <c r="AO1302" s="60">
        <f t="shared" ref="AO1302" si="15734">IF(OR(AB1302="",AB1302=0),0,COUNTIF(Codificacion,AM1302))</f>
        <v>4</v>
      </c>
      <c r="AP1302" s="61">
        <f t="array" ref="AP1302">MIN(IF(Codificacion=AM1302,Total_Cotizacion,""))</f>
        <v>30794614.48</v>
      </c>
      <c r="AQ1302" s="62" t="b">
        <f t="shared" si="15610"/>
        <v>0</v>
      </c>
      <c r="AR1302" s="51" t="str">
        <f t="shared" ref="AR1302" si="15735">IF(COUNTIF(Codificacion2,CONCATENATE(AM1302,"_VAL_",AB1302))&gt;1,"Empate","")</f>
        <v/>
      </c>
      <c r="AS1302" s="63" t="str">
        <f t="shared" si="15461"/>
        <v/>
      </c>
      <c r="AT1302" s="59" t="str">
        <f t="shared" si="15612"/>
        <v>ALI_75_SEG_8_</v>
      </c>
      <c r="AU1302" s="63">
        <f t="shared" ref="AU1302" si="15736">IF(AND(COUNTIF(Codificacion3,AT1302)&lt;AO1302),1,COUNTIF(Codificacion3,AT1302))</f>
        <v>1</v>
      </c>
      <c r="AV1302" s="62" t="str">
        <f t="shared" si="15614"/>
        <v>No Seleccionada</v>
      </c>
      <c r="AW1302" s="53"/>
      <c r="AX1302" s="51" t="str">
        <f t="shared" si="15615"/>
        <v>ALI_75_SEG_8FALSO</v>
      </c>
      <c r="AY1302" s="51">
        <f t="shared" si="15596"/>
        <v>3</v>
      </c>
      <c r="AZ1302" s="64" t="b">
        <f t="shared" si="15616"/>
        <v>0</v>
      </c>
    </row>
    <row r="1303" spans="1:52" x14ac:dyDescent="0.2">
      <c r="A1303" s="50" t="b">
        <f t="shared" si="15559"/>
        <v>0</v>
      </c>
      <c r="B1303" s="51" t="s">
        <v>142</v>
      </c>
      <c r="C1303" s="52">
        <v>75</v>
      </c>
      <c r="D1303" s="52">
        <f t="shared" ref="D1303" si="15737">IF(ISERROR(VLOOKUP(E1303,Proveedores,2,FALSE)),"",VLOOKUP(E1303,Proveedores,2,FALSE))</f>
        <v>2038</v>
      </c>
      <c r="E1303" s="53" t="s">
        <v>143</v>
      </c>
      <c r="F1303" s="54">
        <v>84</v>
      </c>
      <c r="G1303" s="53" t="s">
        <v>61</v>
      </c>
      <c r="H1303" s="53" t="s">
        <v>62</v>
      </c>
      <c r="I1303" s="52">
        <v>9</v>
      </c>
      <c r="J1303" s="53" t="s">
        <v>58</v>
      </c>
      <c r="K1303" s="55">
        <v>44835</v>
      </c>
      <c r="L1303" s="56">
        <v>13550</v>
      </c>
      <c r="M1303" s="56">
        <v>16849</v>
      </c>
      <c r="N1303" s="56">
        <v>7885</v>
      </c>
      <c r="O1303" s="56">
        <v>735</v>
      </c>
      <c r="P1303" s="57">
        <v>896</v>
      </c>
      <c r="Q1303" s="58">
        <v>7.8E-2</v>
      </c>
      <c r="R1303" s="57">
        <v>826.11</v>
      </c>
      <c r="S1303" s="57">
        <v>896</v>
      </c>
      <c r="T1303" s="58">
        <v>7.8E-2</v>
      </c>
      <c r="U1303" s="57">
        <v>826.11</v>
      </c>
      <c r="V1303" s="57">
        <v>896</v>
      </c>
      <c r="W1303" s="58">
        <v>7.8E-2</v>
      </c>
      <c r="X1303" s="57">
        <v>826.11</v>
      </c>
      <c r="Y1303" s="57">
        <v>896</v>
      </c>
      <c r="Z1303" s="58">
        <v>7.8E-2</v>
      </c>
      <c r="AA1303" s="57">
        <v>826.11</v>
      </c>
      <c r="AB1303" s="57">
        <v>32233986.090000004</v>
      </c>
      <c r="AC1303" s="53" t="str">
        <f t="shared" si="15598"/>
        <v>Registro Valido</v>
      </c>
      <c r="AD1303" s="57">
        <f t="shared" ref="AD1303" si="15738">IF(OR(ISERROR(VLOOKUP(CONCATENATE("ALI_",$C1303,"_SEG_",$I1303,"_PROV_",$D1303),Catalogo_Precios,AD$8,FALSE)),L1303=0),0,VLOOKUP(CONCATENATE("ALI_",$C1303,"_SEG_",$I1303,"_PROV_",$D1303),Catalogo_Precios,AD$8,FALSE))</f>
        <v>896</v>
      </c>
      <c r="AE1303" s="57">
        <f t="shared" ref="AE1303" si="15739">IF(OR(ISERROR(VLOOKUP(CONCATENATE("ALI_",$C1303,"_SEG_",$I1303,"_PROV_",$D1303),Catalogo_Precios,AE$8,FALSE)),M1303=0),0,VLOOKUP(CONCATENATE("ALI_",$C1303,"_SEG_",$I1303,"_PROV_",$D1303),Catalogo_Precios,AE$8,FALSE))</f>
        <v>896</v>
      </c>
      <c r="AF1303" s="57">
        <f t="shared" ref="AF1303" si="15740">IF(OR(ISERROR(VLOOKUP(CONCATENATE("ALI_",$C1303,"_SEG_",$I1303,"_PROV_",$D1303),Catalogo_Precios,AF$8,FALSE)),N1303=0),0,VLOOKUP(CONCATENATE("ALI_",$C1303,"_SEG_",$I1303,"_PROV_",$D1303),Catalogo_Precios,AF$8,FALSE))</f>
        <v>896</v>
      </c>
      <c r="AG1303" s="57">
        <f t="shared" ref="AG1303" si="15741">IF(OR(ISERROR(VLOOKUP(CONCATENATE("ALI_",$C1303,"_SEG_",$I1303,"_PROV_",$D1303),Catalogo_Precios,AG$8,FALSE)),O1303=0),0,VLOOKUP(CONCATENATE("ALI_",$C1303,"_SEG_",$I1303,"_PROV_",$D1303),Catalogo_Precios,AG$8,FALSE))</f>
        <v>896</v>
      </c>
      <c r="AH1303" s="57">
        <f t="shared" ref="AH1303" si="15742">IF(OR(ISERROR(VLOOKUP(CONCATENATE("ALI_",$C1303,"_SEG_",$I1303,"_PROV_",$D1303),Catalogo_Precios,AH$8,FALSE)),L1303=0),0,VLOOKUP(CONCATENATE("ALI_",$C1303,"_SEG_",$I1303,"_PROV_",$D1303),Catalogo_Precios,AH$8,FALSE))</f>
        <v>886</v>
      </c>
      <c r="AI1303" s="57">
        <f t="shared" ref="AI1303" si="15743">IF(OR(ISERROR(VLOOKUP(CONCATENATE("ALI_",$C1303,"_SEG_",$I1303,"_PROV_",$D1303),Catalogo_Precios,AI$8,FALSE)),M1303=0),0,VLOOKUP(CONCATENATE("ALI_",$C1303,"_SEG_",$I1303,"_PROV_",$D1303),Catalogo_Precios,AI$8,FALSE))</f>
        <v>886</v>
      </c>
      <c r="AJ1303" s="57">
        <f t="shared" ref="AJ1303" si="15744">IF(OR(ISERROR(VLOOKUP(CONCATENATE("ALI_",$C1303,"_SEG_",$I1303,"_PROV_",$D1303),Catalogo_Precios,AJ$8,FALSE)),N1303=0),0,VLOOKUP(CONCATENATE("ALI_",$C1303,"_SEG_",$I1303,"_PROV_",$D1303),Catalogo_Precios,AJ$8,FALSE))</f>
        <v>886</v>
      </c>
      <c r="AK1303" s="57">
        <f t="shared" ref="AK1303" si="15745">IF(OR(ISERROR(VLOOKUP(CONCATENATE("ALI_",$C1303,"_SEG_",$I1303,"_PROV_",$D1303),Catalogo_Precios,AK$8,FALSE)),O1303=0),0,VLOOKUP(CONCATENATE("ALI_",$C1303,"_SEG_",$I1303,"_PROV_",$D1303),Catalogo_Precios,AK$8,FALSE))</f>
        <v>886</v>
      </c>
      <c r="AL1303" s="53"/>
      <c r="AM1303" s="59" t="str">
        <f t="shared" si="15607"/>
        <v>ALI_75_SEG_9</v>
      </c>
      <c r="AN1303" s="59" t="str">
        <f t="shared" si="15608"/>
        <v>ALI_75_SEG_9_VAL_32233986.09</v>
      </c>
      <c r="AO1303" s="60">
        <f t="shared" ref="AO1303" si="15746">IF(OR(AB1303="",AB1303=0),0,COUNTIF(Codificacion,AM1303))</f>
        <v>4</v>
      </c>
      <c r="AP1303" s="61">
        <f t="array" ref="AP1303">MIN(IF(Codificacion=AM1303,Total_Cotizacion,""))</f>
        <v>31101654.710000001</v>
      </c>
      <c r="AQ1303" s="62" t="b">
        <f t="shared" si="15610"/>
        <v>0</v>
      </c>
      <c r="AR1303" s="51" t="str">
        <f t="shared" ref="AR1303" si="15747">IF(COUNTIF(Codificacion2,CONCATENATE(AM1303,"_VAL_",AB1303))&gt;1,"Empate","")</f>
        <v/>
      </c>
      <c r="AS1303" s="63" t="str">
        <f t="shared" si="15461"/>
        <v/>
      </c>
      <c r="AT1303" s="59" t="str">
        <f t="shared" si="15612"/>
        <v>ALI_75_SEG_9_</v>
      </c>
      <c r="AU1303" s="63">
        <f t="shared" ref="AU1303" si="15748">IF(AND(COUNTIF(Codificacion3,AT1303)&lt;AO1303),1,COUNTIF(Codificacion3,AT1303))</f>
        <v>1</v>
      </c>
      <c r="AV1303" s="62" t="str">
        <f t="shared" si="15614"/>
        <v>No Seleccionada</v>
      </c>
      <c r="AW1303" s="53"/>
      <c r="AX1303" s="51" t="str">
        <f t="shared" si="15615"/>
        <v>ALI_75_SEG_9FALSO</v>
      </c>
      <c r="AY1303" s="51">
        <f t="shared" si="15596"/>
        <v>3</v>
      </c>
      <c r="AZ1303" s="64" t="b">
        <f t="shared" si="15616"/>
        <v>0</v>
      </c>
    </row>
    <row r="1304" spans="1:52" x14ac:dyDescent="0.2">
      <c r="A1304" s="50" t="b">
        <f t="shared" si="15559"/>
        <v>0</v>
      </c>
      <c r="B1304" s="51" t="s">
        <v>142</v>
      </c>
      <c r="C1304" s="52">
        <v>75</v>
      </c>
      <c r="D1304" s="52">
        <f t="shared" ref="D1304" si="15749">IF(ISERROR(VLOOKUP(E1304,Proveedores,2,FALSE)),"",VLOOKUP(E1304,Proveedores,2,FALSE))</f>
        <v>2038</v>
      </c>
      <c r="E1304" s="53" t="s">
        <v>143</v>
      </c>
      <c r="F1304" s="54">
        <v>85</v>
      </c>
      <c r="G1304" s="53" t="s">
        <v>61</v>
      </c>
      <c r="H1304" s="53" t="s">
        <v>62</v>
      </c>
      <c r="I1304" s="52">
        <v>10</v>
      </c>
      <c r="J1304" s="53" t="s">
        <v>58</v>
      </c>
      <c r="K1304" s="55">
        <v>44835</v>
      </c>
      <c r="L1304" s="56">
        <v>13569</v>
      </c>
      <c r="M1304" s="56">
        <v>16876</v>
      </c>
      <c r="N1304" s="56">
        <v>7898</v>
      </c>
      <c r="O1304" s="56">
        <v>737</v>
      </c>
      <c r="P1304" s="57">
        <v>896</v>
      </c>
      <c r="Q1304" s="58">
        <v>7.8E-2</v>
      </c>
      <c r="R1304" s="57">
        <v>826.11</v>
      </c>
      <c r="S1304" s="57">
        <v>896</v>
      </c>
      <c r="T1304" s="58">
        <v>7.8E-2</v>
      </c>
      <c r="U1304" s="57">
        <v>826.11</v>
      </c>
      <c r="V1304" s="57">
        <v>896</v>
      </c>
      <c r="W1304" s="58">
        <v>7.8E-2</v>
      </c>
      <c r="X1304" s="57">
        <v>826.11</v>
      </c>
      <c r="Y1304" s="57">
        <v>896</v>
      </c>
      <c r="Z1304" s="58">
        <v>7.8E-2</v>
      </c>
      <c r="AA1304" s="57">
        <v>826.11</v>
      </c>
      <c r="AB1304" s="57">
        <v>32284378.800000001</v>
      </c>
      <c r="AC1304" s="53" t="str">
        <f t="shared" si="15598"/>
        <v>Registro Valido</v>
      </c>
      <c r="AD1304" s="57">
        <f t="shared" ref="AD1304" si="15750">IF(OR(ISERROR(VLOOKUP(CONCATENATE("ALI_",$C1304,"_SEG_",$I1304,"_PROV_",$D1304),Catalogo_Precios,AD$8,FALSE)),L1304=0),0,VLOOKUP(CONCATENATE("ALI_",$C1304,"_SEG_",$I1304,"_PROV_",$D1304),Catalogo_Precios,AD$8,FALSE))</f>
        <v>896</v>
      </c>
      <c r="AE1304" s="57">
        <f t="shared" ref="AE1304" si="15751">IF(OR(ISERROR(VLOOKUP(CONCATENATE("ALI_",$C1304,"_SEG_",$I1304,"_PROV_",$D1304),Catalogo_Precios,AE$8,FALSE)),M1304=0),0,VLOOKUP(CONCATENATE("ALI_",$C1304,"_SEG_",$I1304,"_PROV_",$D1304),Catalogo_Precios,AE$8,FALSE))</f>
        <v>896</v>
      </c>
      <c r="AF1304" s="57">
        <f t="shared" ref="AF1304" si="15752">IF(OR(ISERROR(VLOOKUP(CONCATENATE("ALI_",$C1304,"_SEG_",$I1304,"_PROV_",$D1304),Catalogo_Precios,AF$8,FALSE)),N1304=0),0,VLOOKUP(CONCATENATE("ALI_",$C1304,"_SEG_",$I1304,"_PROV_",$D1304),Catalogo_Precios,AF$8,FALSE))</f>
        <v>896</v>
      </c>
      <c r="AG1304" s="57">
        <f t="shared" ref="AG1304" si="15753">IF(OR(ISERROR(VLOOKUP(CONCATENATE("ALI_",$C1304,"_SEG_",$I1304,"_PROV_",$D1304),Catalogo_Precios,AG$8,FALSE)),O1304=0),0,VLOOKUP(CONCATENATE("ALI_",$C1304,"_SEG_",$I1304,"_PROV_",$D1304),Catalogo_Precios,AG$8,FALSE))</f>
        <v>896</v>
      </c>
      <c r="AH1304" s="57">
        <f t="shared" ref="AH1304" si="15754">IF(OR(ISERROR(VLOOKUP(CONCATENATE("ALI_",$C1304,"_SEG_",$I1304,"_PROV_",$D1304),Catalogo_Precios,AH$8,FALSE)),L1304=0),0,VLOOKUP(CONCATENATE("ALI_",$C1304,"_SEG_",$I1304,"_PROV_",$D1304),Catalogo_Precios,AH$8,FALSE))</f>
        <v>886</v>
      </c>
      <c r="AI1304" s="57">
        <f t="shared" ref="AI1304" si="15755">IF(OR(ISERROR(VLOOKUP(CONCATENATE("ALI_",$C1304,"_SEG_",$I1304,"_PROV_",$D1304),Catalogo_Precios,AI$8,FALSE)),M1304=0),0,VLOOKUP(CONCATENATE("ALI_",$C1304,"_SEG_",$I1304,"_PROV_",$D1304),Catalogo_Precios,AI$8,FALSE))</f>
        <v>886</v>
      </c>
      <c r="AJ1304" s="57">
        <f t="shared" ref="AJ1304" si="15756">IF(OR(ISERROR(VLOOKUP(CONCATENATE("ALI_",$C1304,"_SEG_",$I1304,"_PROV_",$D1304),Catalogo_Precios,AJ$8,FALSE)),N1304=0),0,VLOOKUP(CONCATENATE("ALI_",$C1304,"_SEG_",$I1304,"_PROV_",$D1304),Catalogo_Precios,AJ$8,FALSE))</f>
        <v>886</v>
      </c>
      <c r="AK1304" s="57">
        <f t="shared" ref="AK1304" si="15757">IF(OR(ISERROR(VLOOKUP(CONCATENATE("ALI_",$C1304,"_SEG_",$I1304,"_PROV_",$D1304),Catalogo_Precios,AK$8,FALSE)),O1304=0),0,VLOOKUP(CONCATENATE("ALI_",$C1304,"_SEG_",$I1304,"_PROV_",$D1304),Catalogo_Precios,AK$8,FALSE))</f>
        <v>886</v>
      </c>
      <c r="AL1304" s="53"/>
      <c r="AM1304" s="59" t="str">
        <f t="shared" si="15607"/>
        <v>ALI_75_SEG_10</v>
      </c>
      <c r="AN1304" s="59" t="str">
        <f t="shared" si="15608"/>
        <v>ALI_75_SEG_10_VAL_32284378.8</v>
      </c>
      <c r="AO1304" s="60">
        <f t="shared" ref="AO1304" si="15758">IF(OR(AB1304="",AB1304=0),0,COUNTIF(Codificacion,AM1304))</f>
        <v>4</v>
      </c>
      <c r="AP1304" s="61">
        <f t="array" ref="AP1304">MIN(IF(Codificacion=AM1304,Total_Cotizacion,""))</f>
        <v>31104944.400000002</v>
      </c>
      <c r="AQ1304" s="62" t="b">
        <f t="shared" si="15610"/>
        <v>0</v>
      </c>
      <c r="AR1304" s="51" t="str">
        <f t="shared" ref="AR1304" si="15759">IF(COUNTIF(Codificacion2,CONCATENATE(AM1304,"_VAL_",AB1304))&gt;1,"Empate","")</f>
        <v/>
      </c>
      <c r="AS1304" s="63" t="str">
        <f t="shared" si="15461"/>
        <v/>
      </c>
      <c r="AT1304" s="59" t="str">
        <f t="shared" si="15612"/>
        <v>ALI_75_SEG_10_</v>
      </c>
      <c r="AU1304" s="63">
        <f t="shared" ref="AU1304" si="15760">IF(AND(COUNTIF(Codificacion3,AT1304)&lt;AO1304),1,COUNTIF(Codificacion3,AT1304))</f>
        <v>1</v>
      </c>
      <c r="AV1304" s="62" t="str">
        <f t="shared" si="15614"/>
        <v>No Seleccionada</v>
      </c>
      <c r="AW1304" s="53"/>
      <c r="AX1304" s="51" t="str">
        <f t="shared" si="15615"/>
        <v>ALI_75_SEG_10FALSO</v>
      </c>
      <c r="AY1304" s="51">
        <f t="shared" si="15596"/>
        <v>3</v>
      </c>
      <c r="AZ1304" s="64" t="b">
        <f t="shared" si="15616"/>
        <v>0</v>
      </c>
    </row>
    <row r="1305" spans="1:52" x14ac:dyDescent="0.2">
      <c r="A1305" s="50" t="b">
        <f t="shared" si="15559"/>
        <v>0</v>
      </c>
      <c r="B1305" s="51" t="s">
        <v>142</v>
      </c>
      <c r="C1305" s="52">
        <v>75</v>
      </c>
      <c r="D1305" s="52">
        <f t="shared" ref="D1305" si="15761">IF(ISERROR(VLOOKUP(E1305,Proveedores,2,FALSE)),"",VLOOKUP(E1305,Proveedores,2,FALSE))</f>
        <v>2038</v>
      </c>
      <c r="E1305" s="53" t="s">
        <v>143</v>
      </c>
      <c r="F1305" s="54">
        <v>86</v>
      </c>
      <c r="G1305" s="53" t="s">
        <v>61</v>
      </c>
      <c r="H1305" s="53" t="s">
        <v>62</v>
      </c>
      <c r="I1305" s="52">
        <v>11</v>
      </c>
      <c r="J1305" s="53" t="s">
        <v>58</v>
      </c>
      <c r="K1305" s="55">
        <v>44835</v>
      </c>
      <c r="L1305" s="56">
        <v>13364</v>
      </c>
      <c r="M1305" s="56">
        <v>16618</v>
      </c>
      <c r="N1305" s="56">
        <v>7778</v>
      </c>
      <c r="O1305" s="56">
        <v>725</v>
      </c>
      <c r="P1305" s="57">
        <v>896</v>
      </c>
      <c r="Q1305" s="58">
        <v>0.1116</v>
      </c>
      <c r="R1305" s="57">
        <v>796.01</v>
      </c>
      <c r="S1305" s="57">
        <v>896</v>
      </c>
      <c r="T1305" s="58">
        <v>0.1116</v>
      </c>
      <c r="U1305" s="57">
        <v>796.01</v>
      </c>
      <c r="V1305" s="57">
        <v>896</v>
      </c>
      <c r="W1305" s="58">
        <v>0.1116</v>
      </c>
      <c r="X1305" s="57">
        <v>796.01</v>
      </c>
      <c r="Y1305" s="57">
        <v>896</v>
      </c>
      <c r="Z1305" s="58">
        <v>0.1116</v>
      </c>
      <c r="AA1305" s="57">
        <v>796.01</v>
      </c>
      <c r="AB1305" s="57">
        <v>30634444.850000001</v>
      </c>
      <c r="AC1305" s="53" t="str">
        <f t="shared" si="15598"/>
        <v>Registro Valido</v>
      </c>
      <c r="AD1305" s="57">
        <f t="shared" ref="AD1305" si="15762">IF(OR(ISERROR(VLOOKUP(CONCATENATE("ALI_",$C1305,"_SEG_",$I1305,"_PROV_",$D1305),Catalogo_Precios,AD$8,FALSE)),L1305=0),0,VLOOKUP(CONCATENATE("ALI_",$C1305,"_SEG_",$I1305,"_PROV_",$D1305),Catalogo_Precios,AD$8,FALSE))</f>
        <v>896</v>
      </c>
      <c r="AE1305" s="57">
        <f t="shared" ref="AE1305" si="15763">IF(OR(ISERROR(VLOOKUP(CONCATENATE("ALI_",$C1305,"_SEG_",$I1305,"_PROV_",$D1305),Catalogo_Precios,AE$8,FALSE)),M1305=0),0,VLOOKUP(CONCATENATE("ALI_",$C1305,"_SEG_",$I1305,"_PROV_",$D1305),Catalogo_Precios,AE$8,FALSE))</f>
        <v>896</v>
      </c>
      <c r="AF1305" s="57">
        <f t="shared" ref="AF1305" si="15764">IF(OR(ISERROR(VLOOKUP(CONCATENATE("ALI_",$C1305,"_SEG_",$I1305,"_PROV_",$D1305),Catalogo_Precios,AF$8,FALSE)),N1305=0),0,VLOOKUP(CONCATENATE("ALI_",$C1305,"_SEG_",$I1305,"_PROV_",$D1305),Catalogo_Precios,AF$8,FALSE))</f>
        <v>896</v>
      </c>
      <c r="AG1305" s="57">
        <f t="shared" ref="AG1305" si="15765">IF(OR(ISERROR(VLOOKUP(CONCATENATE("ALI_",$C1305,"_SEG_",$I1305,"_PROV_",$D1305),Catalogo_Precios,AG$8,FALSE)),O1305=0),0,VLOOKUP(CONCATENATE("ALI_",$C1305,"_SEG_",$I1305,"_PROV_",$D1305),Catalogo_Precios,AG$8,FALSE))</f>
        <v>896</v>
      </c>
      <c r="AH1305" s="57">
        <f t="shared" ref="AH1305" si="15766">IF(OR(ISERROR(VLOOKUP(CONCATENATE("ALI_",$C1305,"_SEG_",$I1305,"_PROV_",$D1305),Catalogo_Precios,AH$8,FALSE)),L1305=0),0,VLOOKUP(CONCATENATE("ALI_",$C1305,"_SEG_",$I1305,"_PROV_",$D1305),Catalogo_Precios,AH$8,FALSE))</f>
        <v>886</v>
      </c>
      <c r="AI1305" s="57">
        <f t="shared" ref="AI1305" si="15767">IF(OR(ISERROR(VLOOKUP(CONCATENATE("ALI_",$C1305,"_SEG_",$I1305,"_PROV_",$D1305),Catalogo_Precios,AI$8,FALSE)),M1305=0),0,VLOOKUP(CONCATENATE("ALI_",$C1305,"_SEG_",$I1305,"_PROV_",$D1305),Catalogo_Precios,AI$8,FALSE))</f>
        <v>886</v>
      </c>
      <c r="AJ1305" s="57">
        <f t="shared" ref="AJ1305" si="15768">IF(OR(ISERROR(VLOOKUP(CONCATENATE("ALI_",$C1305,"_SEG_",$I1305,"_PROV_",$D1305),Catalogo_Precios,AJ$8,FALSE)),N1305=0),0,VLOOKUP(CONCATENATE("ALI_",$C1305,"_SEG_",$I1305,"_PROV_",$D1305),Catalogo_Precios,AJ$8,FALSE))</f>
        <v>886</v>
      </c>
      <c r="AK1305" s="57">
        <f t="shared" ref="AK1305" si="15769">IF(OR(ISERROR(VLOOKUP(CONCATENATE("ALI_",$C1305,"_SEG_",$I1305,"_PROV_",$D1305),Catalogo_Precios,AK$8,FALSE)),O1305=0),0,VLOOKUP(CONCATENATE("ALI_",$C1305,"_SEG_",$I1305,"_PROV_",$D1305),Catalogo_Precios,AK$8,FALSE))</f>
        <v>886</v>
      </c>
      <c r="AL1305" s="53"/>
      <c r="AM1305" s="59" t="str">
        <f t="shared" si="15607"/>
        <v>ALI_75_SEG_11</v>
      </c>
      <c r="AN1305" s="59" t="str">
        <f t="shared" si="15608"/>
        <v>ALI_75_SEG_11_VAL_30634444.85</v>
      </c>
      <c r="AO1305" s="60">
        <f t="shared" ref="AO1305" si="15770">IF(OR(AB1305="",AB1305=0),0,COUNTIF(Codificacion,AM1305))</f>
        <v>4</v>
      </c>
      <c r="AP1305" s="61">
        <f t="array" ref="AP1305">MIN(IF(Codificacion=AM1305,Total_Cotizacion,""))</f>
        <v>30624438.75</v>
      </c>
      <c r="AQ1305" s="62" t="b">
        <f t="shared" si="15610"/>
        <v>0</v>
      </c>
      <c r="AR1305" s="51" t="str">
        <f t="shared" ref="AR1305" si="15771">IF(COUNTIF(Codificacion2,CONCATENATE(AM1305,"_VAL_",AB1305))&gt;1,"Empate","")</f>
        <v/>
      </c>
      <c r="AS1305" s="63" t="str">
        <f t="shared" si="15461"/>
        <v/>
      </c>
      <c r="AT1305" s="59" t="str">
        <f t="shared" si="15612"/>
        <v>ALI_75_SEG_11_</v>
      </c>
      <c r="AU1305" s="63">
        <f t="shared" ref="AU1305" si="15772">IF(AND(COUNTIF(Codificacion3,AT1305)&lt;AO1305),1,COUNTIF(Codificacion3,AT1305))</f>
        <v>1</v>
      </c>
      <c r="AV1305" s="62" t="str">
        <f t="shared" si="15614"/>
        <v>No Seleccionada</v>
      </c>
      <c r="AW1305" s="53"/>
      <c r="AX1305" s="51" t="str">
        <f t="shared" si="15615"/>
        <v>ALI_75_SEG_11FALSO</v>
      </c>
      <c r="AY1305" s="51">
        <f t="shared" si="15596"/>
        <v>3</v>
      </c>
      <c r="AZ1305" s="64" t="b">
        <f t="shared" si="15616"/>
        <v>0</v>
      </c>
    </row>
    <row r="1306" spans="1:52" x14ac:dyDescent="0.2">
      <c r="A1306" s="50" t="str">
        <f t="shared" si="15559"/>
        <v>ALI_75_SEG_12</v>
      </c>
      <c r="B1306" s="51" t="s">
        <v>142</v>
      </c>
      <c r="C1306" s="52">
        <v>75</v>
      </c>
      <c r="D1306" s="52">
        <f t="shared" ref="D1306" si="15773">IF(ISERROR(VLOOKUP(E1306,Proveedores,2,FALSE)),"",VLOOKUP(E1306,Proveedores,2,FALSE))</f>
        <v>2038</v>
      </c>
      <c r="E1306" s="53" t="s">
        <v>143</v>
      </c>
      <c r="F1306" s="54">
        <v>87</v>
      </c>
      <c r="G1306" s="53" t="s">
        <v>61</v>
      </c>
      <c r="H1306" s="53" t="s">
        <v>62</v>
      </c>
      <c r="I1306" s="52">
        <v>12</v>
      </c>
      <c r="J1306" s="53" t="s">
        <v>58</v>
      </c>
      <c r="K1306" s="55">
        <v>44835</v>
      </c>
      <c r="L1306" s="56">
        <v>12129</v>
      </c>
      <c r="M1306" s="56">
        <v>15081</v>
      </c>
      <c r="N1306" s="56">
        <v>7059</v>
      </c>
      <c r="O1306" s="56">
        <v>658</v>
      </c>
      <c r="P1306" s="57">
        <v>896</v>
      </c>
      <c r="Q1306" s="58">
        <v>0.1116</v>
      </c>
      <c r="R1306" s="57">
        <v>796.01</v>
      </c>
      <c r="S1306" s="57">
        <v>896</v>
      </c>
      <c r="T1306" s="58">
        <v>0.1116</v>
      </c>
      <c r="U1306" s="57">
        <v>796.01</v>
      </c>
      <c r="V1306" s="57">
        <v>896</v>
      </c>
      <c r="W1306" s="58">
        <v>0.1116</v>
      </c>
      <c r="X1306" s="57">
        <v>796.01</v>
      </c>
      <c r="Y1306" s="57">
        <v>896</v>
      </c>
      <c r="Z1306" s="58">
        <v>0.1116</v>
      </c>
      <c r="AA1306" s="57">
        <v>796.01</v>
      </c>
      <c r="AB1306" s="57">
        <v>27802241.27</v>
      </c>
      <c r="AC1306" s="53" t="str">
        <f t="shared" si="15598"/>
        <v>Registro Valido</v>
      </c>
      <c r="AD1306" s="57">
        <f t="shared" ref="AD1306" si="15774">IF(OR(ISERROR(VLOOKUP(CONCATENATE("ALI_",$C1306,"_SEG_",$I1306,"_PROV_",$D1306),Catalogo_Precios,AD$8,FALSE)),L1306=0),0,VLOOKUP(CONCATENATE("ALI_",$C1306,"_SEG_",$I1306,"_PROV_",$D1306),Catalogo_Precios,AD$8,FALSE))</f>
        <v>896</v>
      </c>
      <c r="AE1306" s="57">
        <f t="shared" ref="AE1306" si="15775">IF(OR(ISERROR(VLOOKUP(CONCATENATE("ALI_",$C1306,"_SEG_",$I1306,"_PROV_",$D1306),Catalogo_Precios,AE$8,FALSE)),M1306=0),0,VLOOKUP(CONCATENATE("ALI_",$C1306,"_SEG_",$I1306,"_PROV_",$D1306),Catalogo_Precios,AE$8,FALSE))</f>
        <v>896</v>
      </c>
      <c r="AF1306" s="57">
        <f t="shared" ref="AF1306" si="15776">IF(OR(ISERROR(VLOOKUP(CONCATENATE("ALI_",$C1306,"_SEG_",$I1306,"_PROV_",$D1306),Catalogo_Precios,AF$8,FALSE)),N1306=0),0,VLOOKUP(CONCATENATE("ALI_",$C1306,"_SEG_",$I1306,"_PROV_",$D1306),Catalogo_Precios,AF$8,FALSE))</f>
        <v>896</v>
      </c>
      <c r="AG1306" s="57">
        <f t="shared" ref="AG1306" si="15777">IF(OR(ISERROR(VLOOKUP(CONCATENATE("ALI_",$C1306,"_SEG_",$I1306,"_PROV_",$D1306),Catalogo_Precios,AG$8,FALSE)),O1306=0),0,VLOOKUP(CONCATENATE("ALI_",$C1306,"_SEG_",$I1306,"_PROV_",$D1306),Catalogo_Precios,AG$8,FALSE))</f>
        <v>896</v>
      </c>
      <c r="AH1306" s="57">
        <f t="shared" ref="AH1306" si="15778">IF(OR(ISERROR(VLOOKUP(CONCATENATE("ALI_",$C1306,"_SEG_",$I1306,"_PROV_",$D1306),Catalogo_Precios,AH$8,FALSE)),L1306=0),0,VLOOKUP(CONCATENATE("ALI_",$C1306,"_SEG_",$I1306,"_PROV_",$D1306),Catalogo_Precios,AH$8,FALSE))</f>
        <v>886</v>
      </c>
      <c r="AI1306" s="57">
        <f t="shared" ref="AI1306" si="15779">IF(OR(ISERROR(VLOOKUP(CONCATENATE("ALI_",$C1306,"_SEG_",$I1306,"_PROV_",$D1306),Catalogo_Precios,AI$8,FALSE)),M1306=0),0,VLOOKUP(CONCATENATE("ALI_",$C1306,"_SEG_",$I1306,"_PROV_",$D1306),Catalogo_Precios,AI$8,FALSE))</f>
        <v>886</v>
      </c>
      <c r="AJ1306" s="57">
        <f t="shared" ref="AJ1306" si="15780">IF(OR(ISERROR(VLOOKUP(CONCATENATE("ALI_",$C1306,"_SEG_",$I1306,"_PROV_",$D1306),Catalogo_Precios,AJ$8,FALSE)),N1306=0),0,VLOOKUP(CONCATENATE("ALI_",$C1306,"_SEG_",$I1306,"_PROV_",$D1306),Catalogo_Precios,AJ$8,FALSE))</f>
        <v>886</v>
      </c>
      <c r="AK1306" s="57">
        <f t="shared" ref="AK1306" si="15781">IF(OR(ISERROR(VLOOKUP(CONCATENATE("ALI_",$C1306,"_SEG_",$I1306,"_PROV_",$D1306),Catalogo_Precios,AK$8,FALSE)),O1306=0),0,VLOOKUP(CONCATENATE("ALI_",$C1306,"_SEG_",$I1306,"_PROV_",$D1306),Catalogo_Precios,AK$8,FALSE))</f>
        <v>886</v>
      </c>
      <c r="AL1306" s="53"/>
      <c r="AM1306" s="59" t="str">
        <f t="shared" si="15607"/>
        <v>ALI_75_SEG_12</v>
      </c>
      <c r="AN1306" s="59" t="str">
        <f t="shared" si="15608"/>
        <v>ALI_75_SEG_12_VAL_27802241.27</v>
      </c>
      <c r="AO1306" s="60">
        <f t="shared" ref="AO1306" si="15782">IF(OR(AB1306="",AB1306=0),0,COUNTIF(Codificacion,AM1306))</f>
        <v>4</v>
      </c>
      <c r="AP1306" s="61">
        <f t="array" ref="AP1306">MIN(IF(Codificacion=AM1306,Total_Cotizacion,""))</f>
        <v>27802241.27</v>
      </c>
      <c r="AQ1306" s="62" t="b">
        <f t="shared" si="15610"/>
        <v>1</v>
      </c>
      <c r="AR1306" s="51" t="str">
        <f t="shared" ref="AR1306" si="15783">IF(COUNTIF(Codificacion2,CONCATENATE(AM1306,"_VAL_",AB1306))&gt;1,"Empate","")</f>
        <v/>
      </c>
      <c r="AS1306" s="63" t="str">
        <f t="shared" si="15461"/>
        <v>X</v>
      </c>
      <c r="AT1306" s="59" t="str">
        <f t="shared" si="15612"/>
        <v>ALI_75_SEG_12_X</v>
      </c>
      <c r="AU1306" s="63">
        <f t="shared" ref="AU1306" si="15784">IF(AND(COUNTIF(Codificacion3,AT1306)&lt;AO1306),1,COUNTIF(Codificacion3,AT1306))</f>
        <v>1</v>
      </c>
      <c r="AV1306" s="62" t="str">
        <f t="shared" si="15614"/>
        <v>Cotizacion Seleccionada</v>
      </c>
      <c r="AW1306" s="53"/>
      <c r="AX1306" s="51" t="str">
        <f t="shared" si="15615"/>
        <v>ALI_75_SEG_12VERDADERO</v>
      </c>
      <c r="AY1306" s="51">
        <f t="shared" si="15596"/>
        <v>1</v>
      </c>
      <c r="AZ1306" s="64" t="b">
        <f t="shared" si="15616"/>
        <v>0</v>
      </c>
    </row>
    <row r="1307" spans="1:52" x14ac:dyDescent="0.2">
      <c r="A1307" s="50" t="str">
        <f t="shared" si="15559"/>
        <v>ALI_75_SEG_13</v>
      </c>
      <c r="B1307" s="51" t="s">
        <v>142</v>
      </c>
      <c r="C1307" s="52">
        <v>75</v>
      </c>
      <c r="D1307" s="52">
        <f t="shared" ref="D1307" si="15785">IF(ISERROR(VLOOKUP(E1307,Proveedores,2,FALSE)),"",VLOOKUP(E1307,Proveedores,2,FALSE))</f>
        <v>2038</v>
      </c>
      <c r="E1307" s="53" t="s">
        <v>143</v>
      </c>
      <c r="F1307" s="54">
        <v>88</v>
      </c>
      <c r="G1307" s="53" t="s">
        <v>61</v>
      </c>
      <c r="H1307" s="53" t="s">
        <v>62</v>
      </c>
      <c r="I1307" s="52">
        <v>13</v>
      </c>
      <c r="J1307" s="53" t="s">
        <v>58</v>
      </c>
      <c r="K1307" s="55">
        <v>44835</v>
      </c>
      <c r="L1307" s="56">
        <v>12878</v>
      </c>
      <c r="M1307" s="56">
        <v>16014</v>
      </c>
      <c r="N1307" s="56">
        <v>7495</v>
      </c>
      <c r="O1307" s="56">
        <v>699</v>
      </c>
      <c r="P1307" s="57">
        <v>896</v>
      </c>
      <c r="Q1307" s="58">
        <v>0.1116</v>
      </c>
      <c r="R1307" s="57">
        <v>796.01</v>
      </c>
      <c r="S1307" s="57">
        <v>896</v>
      </c>
      <c r="T1307" s="58">
        <v>0.1116</v>
      </c>
      <c r="U1307" s="57">
        <v>796.01</v>
      </c>
      <c r="V1307" s="57">
        <v>896</v>
      </c>
      <c r="W1307" s="58">
        <v>0.1116</v>
      </c>
      <c r="X1307" s="57">
        <v>796.01</v>
      </c>
      <c r="Y1307" s="57">
        <v>896</v>
      </c>
      <c r="Z1307" s="58">
        <v>0.1116</v>
      </c>
      <c r="AA1307" s="57">
        <v>796.01</v>
      </c>
      <c r="AB1307" s="57">
        <v>29520826.859999999</v>
      </c>
      <c r="AC1307" s="53" t="str">
        <f t="shared" si="15598"/>
        <v>Registro Valido</v>
      </c>
      <c r="AD1307" s="57">
        <f t="shared" ref="AD1307" si="15786">IF(OR(ISERROR(VLOOKUP(CONCATENATE("ALI_",$C1307,"_SEG_",$I1307,"_PROV_",$D1307),Catalogo_Precios,AD$8,FALSE)),L1307=0),0,VLOOKUP(CONCATENATE("ALI_",$C1307,"_SEG_",$I1307,"_PROV_",$D1307),Catalogo_Precios,AD$8,FALSE))</f>
        <v>896</v>
      </c>
      <c r="AE1307" s="57">
        <f t="shared" ref="AE1307" si="15787">IF(OR(ISERROR(VLOOKUP(CONCATENATE("ALI_",$C1307,"_SEG_",$I1307,"_PROV_",$D1307),Catalogo_Precios,AE$8,FALSE)),M1307=0),0,VLOOKUP(CONCATENATE("ALI_",$C1307,"_SEG_",$I1307,"_PROV_",$D1307),Catalogo_Precios,AE$8,FALSE))</f>
        <v>896</v>
      </c>
      <c r="AF1307" s="57">
        <f t="shared" ref="AF1307" si="15788">IF(OR(ISERROR(VLOOKUP(CONCATENATE("ALI_",$C1307,"_SEG_",$I1307,"_PROV_",$D1307),Catalogo_Precios,AF$8,FALSE)),N1307=0),0,VLOOKUP(CONCATENATE("ALI_",$C1307,"_SEG_",$I1307,"_PROV_",$D1307),Catalogo_Precios,AF$8,FALSE))</f>
        <v>896</v>
      </c>
      <c r="AG1307" s="57">
        <f t="shared" ref="AG1307" si="15789">IF(OR(ISERROR(VLOOKUP(CONCATENATE("ALI_",$C1307,"_SEG_",$I1307,"_PROV_",$D1307),Catalogo_Precios,AG$8,FALSE)),O1307=0),0,VLOOKUP(CONCATENATE("ALI_",$C1307,"_SEG_",$I1307,"_PROV_",$D1307),Catalogo_Precios,AG$8,FALSE))</f>
        <v>896</v>
      </c>
      <c r="AH1307" s="57">
        <f t="shared" ref="AH1307" si="15790">IF(OR(ISERROR(VLOOKUP(CONCATENATE("ALI_",$C1307,"_SEG_",$I1307,"_PROV_",$D1307),Catalogo_Precios,AH$8,FALSE)),L1307=0),0,VLOOKUP(CONCATENATE("ALI_",$C1307,"_SEG_",$I1307,"_PROV_",$D1307),Catalogo_Precios,AH$8,FALSE))</f>
        <v>886</v>
      </c>
      <c r="AI1307" s="57">
        <f t="shared" ref="AI1307" si="15791">IF(OR(ISERROR(VLOOKUP(CONCATENATE("ALI_",$C1307,"_SEG_",$I1307,"_PROV_",$D1307),Catalogo_Precios,AI$8,FALSE)),M1307=0),0,VLOOKUP(CONCATENATE("ALI_",$C1307,"_SEG_",$I1307,"_PROV_",$D1307),Catalogo_Precios,AI$8,FALSE))</f>
        <v>886</v>
      </c>
      <c r="AJ1307" s="57">
        <f t="shared" ref="AJ1307" si="15792">IF(OR(ISERROR(VLOOKUP(CONCATENATE("ALI_",$C1307,"_SEG_",$I1307,"_PROV_",$D1307),Catalogo_Precios,AJ$8,FALSE)),N1307=0),0,VLOOKUP(CONCATENATE("ALI_",$C1307,"_SEG_",$I1307,"_PROV_",$D1307),Catalogo_Precios,AJ$8,FALSE))</f>
        <v>886</v>
      </c>
      <c r="AK1307" s="57">
        <f t="shared" ref="AK1307" si="15793">IF(OR(ISERROR(VLOOKUP(CONCATENATE("ALI_",$C1307,"_SEG_",$I1307,"_PROV_",$D1307),Catalogo_Precios,AK$8,FALSE)),O1307=0),0,VLOOKUP(CONCATENATE("ALI_",$C1307,"_SEG_",$I1307,"_PROV_",$D1307),Catalogo_Precios,AK$8,FALSE))</f>
        <v>886</v>
      </c>
      <c r="AL1307" s="53"/>
      <c r="AM1307" s="59" t="str">
        <f t="shared" si="15607"/>
        <v>ALI_75_SEG_13</v>
      </c>
      <c r="AN1307" s="59" t="str">
        <f t="shared" si="15608"/>
        <v>ALI_75_SEG_13_VAL_29520826.86</v>
      </c>
      <c r="AO1307" s="60">
        <f t="shared" ref="AO1307" si="15794">IF(OR(AB1307="",AB1307=0),0,COUNTIF(Codificacion,AM1307))</f>
        <v>4</v>
      </c>
      <c r="AP1307" s="61">
        <f t="array" ref="AP1307">MIN(IF(Codificacion=AM1307,Total_Cotizacion,""))</f>
        <v>29520826.859999999</v>
      </c>
      <c r="AQ1307" s="62" t="b">
        <f t="shared" si="15610"/>
        <v>1</v>
      </c>
      <c r="AR1307" s="51" t="str">
        <f t="shared" ref="AR1307" si="15795">IF(COUNTIF(Codificacion2,CONCATENATE(AM1307,"_VAL_",AB1307))&gt;1,"Empate","")</f>
        <v/>
      </c>
      <c r="AS1307" s="63" t="str">
        <f t="shared" si="15461"/>
        <v>X</v>
      </c>
      <c r="AT1307" s="59" t="str">
        <f t="shared" si="15612"/>
        <v>ALI_75_SEG_13_X</v>
      </c>
      <c r="AU1307" s="63">
        <f t="shared" ref="AU1307" si="15796">IF(AND(COUNTIF(Codificacion3,AT1307)&lt;AO1307),1,COUNTIF(Codificacion3,AT1307))</f>
        <v>1</v>
      </c>
      <c r="AV1307" s="62" t="str">
        <f t="shared" si="15614"/>
        <v>Cotizacion Seleccionada</v>
      </c>
      <c r="AW1307" s="53"/>
      <c r="AX1307" s="51" t="str">
        <f t="shared" si="15615"/>
        <v>ALI_75_SEG_13VERDADERO</v>
      </c>
      <c r="AY1307" s="51">
        <f t="shared" si="15596"/>
        <v>1</v>
      </c>
      <c r="AZ1307" s="64" t="b">
        <f t="shared" si="15616"/>
        <v>0</v>
      </c>
    </row>
    <row r="1308" spans="1:52" x14ac:dyDescent="0.2">
      <c r="A1308" s="50" t="str">
        <f t="shared" si="15559"/>
        <v>ALI_75_SEG_14</v>
      </c>
      <c r="B1308" s="51" t="s">
        <v>142</v>
      </c>
      <c r="C1308" s="52">
        <v>75</v>
      </c>
      <c r="D1308" s="52">
        <f t="shared" ref="D1308" si="15797">IF(ISERROR(VLOOKUP(E1308,Proveedores,2,FALSE)),"",VLOOKUP(E1308,Proveedores,2,FALSE))</f>
        <v>2038</v>
      </c>
      <c r="E1308" s="53" t="s">
        <v>143</v>
      </c>
      <c r="F1308" s="54">
        <v>89</v>
      </c>
      <c r="G1308" s="53" t="s">
        <v>61</v>
      </c>
      <c r="H1308" s="53" t="s">
        <v>62</v>
      </c>
      <c r="I1308" s="52">
        <v>14</v>
      </c>
      <c r="J1308" s="53" t="s">
        <v>58</v>
      </c>
      <c r="K1308" s="55">
        <v>44835</v>
      </c>
      <c r="L1308" s="56">
        <v>12761</v>
      </c>
      <c r="M1308" s="56">
        <v>15868</v>
      </c>
      <c r="N1308" s="56">
        <v>7427</v>
      </c>
      <c r="O1308" s="56">
        <v>693</v>
      </c>
      <c r="P1308" s="57">
        <v>896</v>
      </c>
      <c r="Q1308" s="58">
        <v>0.1116</v>
      </c>
      <c r="R1308" s="57">
        <v>796.01</v>
      </c>
      <c r="S1308" s="57">
        <v>896</v>
      </c>
      <c r="T1308" s="58">
        <v>0.1116</v>
      </c>
      <c r="U1308" s="57">
        <v>796.01</v>
      </c>
      <c r="V1308" s="57">
        <v>896</v>
      </c>
      <c r="W1308" s="58">
        <v>0.1116</v>
      </c>
      <c r="X1308" s="57">
        <v>796.01</v>
      </c>
      <c r="Y1308" s="57">
        <v>896</v>
      </c>
      <c r="Z1308" s="58">
        <v>0.1116</v>
      </c>
      <c r="AA1308" s="57">
        <v>796.01</v>
      </c>
      <c r="AB1308" s="57">
        <v>29252571.489999998</v>
      </c>
      <c r="AC1308" s="53" t="str">
        <f t="shared" si="15598"/>
        <v>Registro Valido</v>
      </c>
      <c r="AD1308" s="57">
        <f t="shared" ref="AD1308" si="15798">IF(OR(ISERROR(VLOOKUP(CONCATENATE("ALI_",$C1308,"_SEG_",$I1308,"_PROV_",$D1308),Catalogo_Precios,AD$8,FALSE)),L1308=0),0,VLOOKUP(CONCATENATE("ALI_",$C1308,"_SEG_",$I1308,"_PROV_",$D1308),Catalogo_Precios,AD$8,FALSE))</f>
        <v>896</v>
      </c>
      <c r="AE1308" s="57">
        <f t="shared" ref="AE1308" si="15799">IF(OR(ISERROR(VLOOKUP(CONCATENATE("ALI_",$C1308,"_SEG_",$I1308,"_PROV_",$D1308),Catalogo_Precios,AE$8,FALSE)),M1308=0),0,VLOOKUP(CONCATENATE("ALI_",$C1308,"_SEG_",$I1308,"_PROV_",$D1308),Catalogo_Precios,AE$8,FALSE))</f>
        <v>896</v>
      </c>
      <c r="AF1308" s="57">
        <f t="shared" ref="AF1308" si="15800">IF(OR(ISERROR(VLOOKUP(CONCATENATE("ALI_",$C1308,"_SEG_",$I1308,"_PROV_",$D1308),Catalogo_Precios,AF$8,FALSE)),N1308=0),0,VLOOKUP(CONCATENATE("ALI_",$C1308,"_SEG_",$I1308,"_PROV_",$D1308),Catalogo_Precios,AF$8,FALSE))</f>
        <v>896</v>
      </c>
      <c r="AG1308" s="57">
        <f t="shared" ref="AG1308" si="15801">IF(OR(ISERROR(VLOOKUP(CONCATENATE("ALI_",$C1308,"_SEG_",$I1308,"_PROV_",$D1308),Catalogo_Precios,AG$8,FALSE)),O1308=0),0,VLOOKUP(CONCATENATE("ALI_",$C1308,"_SEG_",$I1308,"_PROV_",$D1308),Catalogo_Precios,AG$8,FALSE))</f>
        <v>896</v>
      </c>
      <c r="AH1308" s="57">
        <f t="shared" ref="AH1308" si="15802">IF(OR(ISERROR(VLOOKUP(CONCATENATE("ALI_",$C1308,"_SEG_",$I1308,"_PROV_",$D1308),Catalogo_Precios,AH$8,FALSE)),L1308=0),0,VLOOKUP(CONCATENATE("ALI_",$C1308,"_SEG_",$I1308,"_PROV_",$D1308),Catalogo_Precios,AH$8,FALSE))</f>
        <v>886</v>
      </c>
      <c r="AI1308" s="57">
        <f t="shared" ref="AI1308" si="15803">IF(OR(ISERROR(VLOOKUP(CONCATENATE("ALI_",$C1308,"_SEG_",$I1308,"_PROV_",$D1308),Catalogo_Precios,AI$8,FALSE)),M1308=0),0,VLOOKUP(CONCATENATE("ALI_",$C1308,"_SEG_",$I1308,"_PROV_",$D1308),Catalogo_Precios,AI$8,FALSE))</f>
        <v>886</v>
      </c>
      <c r="AJ1308" s="57">
        <f t="shared" ref="AJ1308" si="15804">IF(OR(ISERROR(VLOOKUP(CONCATENATE("ALI_",$C1308,"_SEG_",$I1308,"_PROV_",$D1308),Catalogo_Precios,AJ$8,FALSE)),N1308=0),0,VLOOKUP(CONCATENATE("ALI_",$C1308,"_SEG_",$I1308,"_PROV_",$D1308),Catalogo_Precios,AJ$8,FALSE))</f>
        <v>886</v>
      </c>
      <c r="AK1308" s="57">
        <f t="shared" ref="AK1308" si="15805">IF(OR(ISERROR(VLOOKUP(CONCATENATE("ALI_",$C1308,"_SEG_",$I1308,"_PROV_",$D1308),Catalogo_Precios,AK$8,FALSE)),O1308=0),0,VLOOKUP(CONCATENATE("ALI_",$C1308,"_SEG_",$I1308,"_PROV_",$D1308),Catalogo_Precios,AK$8,FALSE))</f>
        <v>886</v>
      </c>
      <c r="AL1308" s="53"/>
      <c r="AM1308" s="59" t="str">
        <f t="shared" si="15607"/>
        <v>ALI_75_SEG_14</v>
      </c>
      <c r="AN1308" s="59" t="str">
        <f t="shared" si="15608"/>
        <v>ALI_75_SEG_14_VAL_29252571.49</v>
      </c>
      <c r="AO1308" s="60">
        <f t="shared" ref="AO1308" si="15806">IF(OR(AB1308="",AB1308=0),0,COUNTIF(Codificacion,AM1308))</f>
        <v>4</v>
      </c>
      <c r="AP1308" s="61">
        <f t="array" ref="AP1308">MIN(IF(Codificacion=AM1308,Total_Cotizacion,""))</f>
        <v>29252571.489999998</v>
      </c>
      <c r="AQ1308" s="62" t="b">
        <f t="shared" si="15610"/>
        <v>1</v>
      </c>
      <c r="AR1308" s="51" t="str">
        <f t="shared" ref="AR1308" si="15807">IF(COUNTIF(Codificacion2,CONCATENATE(AM1308,"_VAL_",AB1308))&gt;1,"Empate","")</f>
        <v/>
      </c>
      <c r="AS1308" s="63" t="str">
        <f t="shared" si="15461"/>
        <v>X</v>
      </c>
      <c r="AT1308" s="59" t="str">
        <f t="shared" si="15612"/>
        <v>ALI_75_SEG_14_X</v>
      </c>
      <c r="AU1308" s="63">
        <f t="shared" ref="AU1308" si="15808">IF(AND(COUNTIF(Codificacion3,AT1308)&lt;AO1308),1,COUNTIF(Codificacion3,AT1308))</f>
        <v>1</v>
      </c>
      <c r="AV1308" s="62" t="str">
        <f t="shared" si="15614"/>
        <v>Cotizacion Seleccionada</v>
      </c>
      <c r="AW1308" s="53"/>
      <c r="AX1308" s="51" t="str">
        <f t="shared" si="15615"/>
        <v>ALI_75_SEG_14VERDADERO</v>
      </c>
      <c r="AY1308" s="51">
        <f t="shared" si="15596"/>
        <v>1</v>
      </c>
      <c r="AZ1308" s="64" t="b">
        <f t="shared" si="15616"/>
        <v>0</v>
      </c>
    </row>
    <row r="1309" spans="1:52" x14ac:dyDescent="0.2">
      <c r="A1309" s="50" t="str">
        <f t="shared" si="15559"/>
        <v>ALI_75_SEG_15</v>
      </c>
      <c r="B1309" s="51" t="s">
        <v>142</v>
      </c>
      <c r="C1309" s="52">
        <v>75</v>
      </c>
      <c r="D1309" s="52">
        <f t="shared" ref="D1309" si="15809">IF(ISERROR(VLOOKUP(E1309,Proveedores,2,FALSE)),"",VLOOKUP(E1309,Proveedores,2,FALSE))</f>
        <v>2038</v>
      </c>
      <c r="E1309" s="53" t="s">
        <v>143</v>
      </c>
      <c r="F1309" s="54">
        <v>90</v>
      </c>
      <c r="G1309" s="53" t="s">
        <v>61</v>
      </c>
      <c r="H1309" s="53" t="s">
        <v>62</v>
      </c>
      <c r="I1309" s="52">
        <v>15</v>
      </c>
      <c r="J1309" s="53" t="s">
        <v>58</v>
      </c>
      <c r="K1309" s="55">
        <v>44835</v>
      </c>
      <c r="L1309" s="56">
        <v>12060</v>
      </c>
      <c r="M1309" s="56">
        <v>14997</v>
      </c>
      <c r="N1309" s="56">
        <v>7020</v>
      </c>
      <c r="O1309" s="56">
        <v>658</v>
      </c>
      <c r="P1309" s="57">
        <v>896</v>
      </c>
      <c r="Q1309" s="58">
        <v>0.1116</v>
      </c>
      <c r="R1309" s="57">
        <v>796.01</v>
      </c>
      <c r="S1309" s="57">
        <v>896</v>
      </c>
      <c r="T1309" s="58">
        <v>0.1116</v>
      </c>
      <c r="U1309" s="57">
        <v>796.01</v>
      </c>
      <c r="V1309" s="57">
        <v>896</v>
      </c>
      <c r="W1309" s="58">
        <v>0.1116</v>
      </c>
      <c r="X1309" s="57">
        <v>796.01</v>
      </c>
      <c r="Y1309" s="57">
        <v>896</v>
      </c>
      <c r="Z1309" s="58">
        <v>0.1116</v>
      </c>
      <c r="AA1309" s="57">
        <v>796.01</v>
      </c>
      <c r="AB1309" s="57">
        <v>27649407.349999998</v>
      </c>
      <c r="AC1309" s="53" t="str">
        <f t="shared" si="15598"/>
        <v>Registro Valido</v>
      </c>
      <c r="AD1309" s="57">
        <f t="shared" ref="AD1309" si="15810">IF(OR(ISERROR(VLOOKUP(CONCATENATE("ALI_",$C1309,"_SEG_",$I1309,"_PROV_",$D1309),Catalogo_Precios,AD$8,FALSE)),L1309=0),0,VLOOKUP(CONCATENATE("ALI_",$C1309,"_SEG_",$I1309,"_PROV_",$D1309),Catalogo_Precios,AD$8,FALSE))</f>
        <v>896</v>
      </c>
      <c r="AE1309" s="57">
        <f t="shared" ref="AE1309" si="15811">IF(OR(ISERROR(VLOOKUP(CONCATENATE("ALI_",$C1309,"_SEG_",$I1309,"_PROV_",$D1309),Catalogo_Precios,AE$8,FALSE)),M1309=0),0,VLOOKUP(CONCATENATE("ALI_",$C1309,"_SEG_",$I1309,"_PROV_",$D1309),Catalogo_Precios,AE$8,FALSE))</f>
        <v>896</v>
      </c>
      <c r="AF1309" s="57">
        <f t="shared" ref="AF1309" si="15812">IF(OR(ISERROR(VLOOKUP(CONCATENATE("ALI_",$C1309,"_SEG_",$I1309,"_PROV_",$D1309),Catalogo_Precios,AF$8,FALSE)),N1309=0),0,VLOOKUP(CONCATENATE("ALI_",$C1309,"_SEG_",$I1309,"_PROV_",$D1309),Catalogo_Precios,AF$8,FALSE))</f>
        <v>896</v>
      </c>
      <c r="AG1309" s="57">
        <f t="shared" ref="AG1309" si="15813">IF(OR(ISERROR(VLOOKUP(CONCATENATE("ALI_",$C1309,"_SEG_",$I1309,"_PROV_",$D1309),Catalogo_Precios,AG$8,FALSE)),O1309=0),0,VLOOKUP(CONCATENATE("ALI_",$C1309,"_SEG_",$I1309,"_PROV_",$D1309),Catalogo_Precios,AG$8,FALSE))</f>
        <v>896</v>
      </c>
      <c r="AH1309" s="57">
        <f t="shared" ref="AH1309" si="15814">IF(OR(ISERROR(VLOOKUP(CONCATENATE("ALI_",$C1309,"_SEG_",$I1309,"_PROV_",$D1309),Catalogo_Precios,AH$8,FALSE)),L1309=0),0,VLOOKUP(CONCATENATE("ALI_",$C1309,"_SEG_",$I1309,"_PROV_",$D1309),Catalogo_Precios,AH$8,FALSE))</f>
        <v>886</v>
      </c>
      <c r="AI1309" s="57">
        <f t="shared" ref="AI1309" si="15815">IF(OR(ISERROR(VLOOKUP(CONCATENATE("ALI_",$C1309,"_SEG_",$I1309,"_PROV_",$D1309),Catalogo_Precios,AI$8,FALSE)),M1309=0),0,VLOOKUP(CONCATENATE("ALI_",$C1309,"_SEG_",$I1309,"_PROV_",$D1309),Catalogo_Precios,AI$8,FALSE))</f>
        <v>886</v>
      </c>
      <c r="AJ1309" s="57">
        <f t="shared" ref="AJ1309" si="15816">IF(OR(ISERROR(VLOOKUP(CONCATENATE("ALI_",$C1309,"_SEG_",$I1309,"_PROV_",$D1309),Catalogo_Precios,AJ$8,FALSE)),N1309=0),0,VLOOKUP(CONCATENATE("ALI_",$C1309,"_SEG_",$I1309,"_PROV_",$D1309),Catalogo_Precios,AJ$8,FALSE))</f>
        <v>886</v>
      </c>
      <c r="AK1309" s="57">
        <f t="shared" ref="AK1309" si="15817">IF(OR(ISERROR(VLOOKUP(CONCATENATE("ALI_",$C1309,"_SEG_",$I1309,"_PROV_",$D1309),Catalogo_Precios,AK$8,FALSE)),O1309=0),0,VLOOKUP(CONCATENATE("ALI_",$C1309,"_SEG_",$I1309,"_PROV_",$D1309),Catalogo_Precios,AK$8,FALSE))</f>
        <v>886</v>
      </c>
      <c r="AL1309" s="53"/>
      <c r="AM1309" s="59" t="str">
        <f t="shared" si="15607"/>
        <v>ALI_75_SEG_15</v>
      </c>
      <c r="AN1309" s="59" t="str">
        <f t="shared" si="15608"/>
        <v>ALI_75_SEG_15_VAL_27649407.35</v>
      </c>
      <c r="AO1309" s="60">
        <f t="shared" ref="AO1309" si="15818">IF(OR(AB1309="",AB1309=0),0,COUNTIF(Codificacion,AM1309))</f>
        <v>4</v>
      </c>
      <c r="AP1309" s="61">
        <f t="array" ref="AP1309">MIN(IF(Codificacion=AM1309,Total_Cotizacion,""))</f>
        <v>27649407.349999998</v>
      </c>
      <c r="AQ1309" s="62" t="b">
        <f t="shared" si="15610"/>
        <v>1</v>
      </c>
      <c r="AR1309" s="51" t="str">
        <f t="shared" ref="AR1309" si="15819">IF(COUNTIF(Codificacion2,CONCATENATE(AM1309,"_VAL_",AB1309))&gt;1,"Empate","")</f>
        <v/>
      </c>
      <c r="AS1309" s="63" t="str">
        <f t="shared" si="15461"/>
        <v>X</v>
      </c>
      <c r="AT1309" s="59" t="str">
        <f t="shared" si="15612"/>
        <v>ALI_75_SEG_15_X</v>
      </c>
      <c r="AU1309" s="63">
        <f t="shared" ref="AU1309" si="15820">IF(AND(COUNTIF(Codificacion3,AT1309)&lt;AO1309),1,COUNTIF(Codificacion3,AT1309))</f>
        <v>1</v>
      </c>
      <c r="AV1309" s="62" t="str">
        <f t="shared" si="15614"/>
        <v>Cotizacion Seleccionada</v>
      </c>
      <c r="AW1309" s="53"/>
      <c r="AX1309" s="51" t="str">
        <f t="shared" si="15615"/>
        <v>ALI_75_SEG_15VERDADERO</v>
      </c>
      <c r="AY1309" s="51">
        <f t="shared" si="15596"/>
        <v>1</v>
      </c>
      <c r="AZ1309" s="64" t="b">
        <f t="shared" si="15616"/>
        <v>0</v>
      </c>
    </row>
    <row r="1310" spans="1:52" x14ac:dyDescent="0.2">
      <c r="A1310" s="50" t="b">
        <f t="shared" si="15559"/>
        <v>0</v>
      </c>
      <c r="B1310" s="51" t="s">
        <v>142</v>
      </c>
      <c r="C1310" s="52">
        <v>95</v>
      </c>
      <c r="D1310" s="52">
        <f t="shared" ref="D1310" si="15821">IF(ISERROR(VLOOKUP(E1310,Proveedores,2,FALSE)),"",VLOOKUP(E1310,Proveedores,2,FALSE))</f>
        <v>2038</v>
      </c>
      <c r="E1310" s="53" t="s">
        <v>143</v>
      </c>
      <c r="F1310" s="54">
        <v>121</v>
      </c>
      <c r="G1310" s="53" t="s">
        <v>61</v>
      </c>
      <c r="H1310" s="53" t="s">
        <v>64</v>
      </c>
      <c r="I1310" s="52">
        <v>1</v>
      </c>
      <c r="J1310" s="53" t="s">
        <v>58</v>
      </c>
      <c r="K1310" s="55">
        <v>44835</v>
      </c>
      <c r="L1310" s="56">
        <v>14818</v>
      </c>
      <c r="M1310" s="56">
        <v>17923</v>
      </c>
      <c r="N1310" s="56">
        <v>9999</v>
      </c>
      <c r="O1310" s="56">
        <v>730</v>
      </c>
      <c r="P1310" s="57">
        <v>891</v>
      </c>
      <c r="Q1310" s="58">
        <v>7.8E-2</v>
      </c>
      <c r="R1310" s="57">
        <v>821.5</v>
      </c>
      <c r="S1310" s="57">
        <v>891</v>
      </c>
      <c r="T1310" s="58">
        <v>7.8E-2</v>
      </c>
      <c r="U1310" s="57">
        <v>821.5</v>
      </c>
      <c r="V1310" s="57">
        <v>891</v>
      </c>
      <c r="W1310" s="58">
        <v>7.8E-2</v>
      </c>
      <c r="X1310" s="57">
        <v>821.5</v>
      </c>
      <c r="Y1310" s="57">
        <v>891</v>
      </c>
      <c r="Z1310" s="58">
        <v>7.8E-2</v>
      </c>
      <c r="AA1310" s="57">
        <v>821.5</v>
      </c>
      <c r="AB1310" s="57">
        <v>35710605</v>
      </c>
      <c r="AC1310" s="53" t="str">
        <f t="shared" si="15598"/>
        <v>Registro Valido</v>
      </c>
      <c r="AD1310" s="57">
        <f t="shared" ref="AD1310" si="15822">IF(OR(ISERROR(VLOOKUP(CONCATENATE("ALI_",$C1310,"_SEG_",$I1310,"_PROV_",$D1310),Catalogo_Precios,AD$8,FALSE)),L1310=0),0,VLOOKUP(CONCATENATE("ALI_",$C1310,"_SEG_",$I1310,"_PROV_",$D1310),Catalogo_Precios,AD$8,FALSE))</f>
        <v>891</v>
      </c>
      <c r="AE1310" s="57">
        <f t="shared" ref="AE1310" si="15823">IF(OR(ISERROR(VLOOKUP(CONCATENATE("ALI_",$C1310,"_SEG_",$I1310,"_PROV_",$D1310),Catalogo_Precios,AE$8,FALSE)),M1310=0),0,VLOOKUP(CONCATENATE("ALI_",$C1310,"_SEG_",$I1310,"_PROV_",$D1310),Catalogo_Precios,AE$8,FALSE))</f>
        <v>891</v>
      </c>
      <c r="AF1310" s="57">
        <f t="shared" ref="AF1310" si="15824">IF(OR(ISERROR(VLOOKUP(CONCATENATE("ALI_",$C1310,"_SEG_",$I1310,"_PROV_",$D1310),Catalogo_Precios,AF$8,FALSE)),N1310=0),0,VLOOKUP(CONCATENATE("ALI_",$C1310,"_SEG_",$I1310,"_PROV_",$D1310),Catalogo_Precios,AF$8,FALSE))</f>
        <v>891</v>
      </c>
      <c r="AG1310" s="57">
        <f t="shared" ref="AG1310" si="15825">IF(OR(ISERROR(VLOOKUP(CONCATENATE("ALI_",$C1310,"_SEG_",$I1310,"_PROV_",$D1310),Catalogo_Precios,AG$8,FALSE)),O1310=0),0,VLOOKUP(CONCATENATE("ALI_",$C1310,"_SEG_",$I1310,"_PROV_",$D1310),Catalogo_Precios,AG$8,FALSE))</f>
        <v>891</v>
      </c>
      <c r="AH1310" s="57">
        <f t="shared" ref="AH1310" si="15826">IF(OR(ISERROR(VLOOKUP(CONCATENATE("ALI_",$C1310,"_SEG_",$I1310,"_PROV_",$D1310),Catalogo_Precios,AH$8,FALSE)),L1310=0),0,VLOOKUP(CONCATENATE("ALI_",$C1310,"_SEG_",$I1310,"_PROV_",$D1310),Catalogo_Precios,AH$8,FALSE))</f>
        <v>882</v>
      </c>
      <c r="AI1310" s="57">
        <f t="shared" ref="AI1310" si="15827">IF(OR(ISERROR(VLOOKUP(CONCATENATE("ALI_",$C1310,"_SEG_",$I1310,"_PROV_",$D1310),Catalogo_Precios,AI$8,FALSE)),M1310=0),0,VLOOKUP(CONCATENATE("ALI_",$C1310,"_SEG_",$I1310,"_PROV_",$D1310),Catalogo_Precios,AI$8,FALSE))</f>
        <v>882</v>
      </c>
      <c r="AJ1310" s="57">
        <f t="shared" ref="AJ1310" si="15828">IF(OR(ISERROR(VLOOKUP(CONCATENATE("ALI_",$C1310,"_SEG_",$I1310,"_PROV_",$D1310),Catalogo_Precios,AJ$8,FALSE)),N1310=0),0,VLOOKUP(CONCATENATE("ALI_",$C1310,"_SEG_",$I1310,"_PROV_",$D1310),Catalogo_Precios,AJ$8,FALSE))</f>
        <v>882</v>
      </c>
      <c r="AK1310" s="57">
        <f t="shared" ref="AK1310" si="15829">IF(OR(ISERROR(VLOOKUP(CONCATENATE("ALI_",$C1310,"_SEG_",$I1310,"_PROV_",$D1310),Catalogo_Precios,AK$8,FALSE)),O1310=0),0,VLOOKUP(CONCATENATE("ALI_",$C1310,"_SEG_",$I1310,"_PROV_",$D1310),Catalogo_Precios,AK$8,FALSE))</f>
        <v>882</v>
      </c>
      <c r="AL1310" s="53"/>
      <c r="AM1310" s="59" t="str">
        <f t="shared" si="15607"/>
        <v>ALI_95_SEG_1</v>
      </c>
      <c r="AN1310" s="59" t="str">
        <f t="shared" si="15608"/>
        <v>ALI_95_SEG_1_VAL_35710605</v>
      </c>
      <c r="AO1310" s="60">
        <f t="shared" ref="AO1310" si="15830">IF(OR(AB1310="",AB1310=0),0,COUNTIF(Codificacion,AM1310))</f>
        <v>3</v>
      </c>
      <c r="AP1310" s="61">
        <f t="array" ref="AP1310">MIN(IF(Codificacion=AM1310,Total_Cotizacion,""))</f>
        <v>35561068.199999996</v>
      </c>
      <c r="AQ1310" s="62" t="b">
        <f t="shared" si="15610"/>
        <v>0</v>
      </c>
      <c r="AR1310" s="51" t="str">
        <f t="shared" ref="AR1310" si="15831">IF(COUNTIF(Codificacion2,CONCATENATE(AM1310,"_VAL_",AB1310))&gt;1,"Empate","")</f>
        <v/>
      </c>
      <c r="AS1310" s="63" t="str">
        <f t="shared" si="15461"/>
        <v/>
      </c>
      <c r="AT1310" s="59" t="str">
        <f t="shared" si="15612"/>
        <v>ALI_95_SEG_1_</v>
      </c>
      <c r="AU1310" s="63">
        <f t="shared" ref="AU1310" si="15832">IF(AND(COUNTIF(Codificacion3,AT1310)&lt;AO1310),1,COUNTIF(Codificacion3,AT1310))</f>
        <v>1</v>
      </c>
      <c r="AV1310" s="62" t="str">
        <f t="shared" si="15614"/>
        <v>No Seleccionada</v>
      </c>
      <c r="AW1310" s="53"/>
      <c r="AX1310" s="51" t="str">
        <f t="shared" si="15615"/>
        <v>ALI_95_SEG_1FALSO</v>
      </c>
      <c r="AY1310" s="51">
        <f t="shared" si="15596"/>
        <v>2</v>
      </c>
      <c r="AZ1310" s="64" t="b">
        <f t="shared" si="15616"/>
        <v>0</v>
      </c>
    </row>
    <row r="1311" spans="1:52" x14ac:dyDescent="0.2">
      <c r="A1311" s="50" t="b">
        <f t="shared" si="15559"/>
        <v>0</v>
      </c>
      <c r="B1311" s="51" t="s">
        <v>142</v>
      </c>
      <c r="C1311" s="52">
        <v>95</v>
      </c>
      <c r="D1311" s="52">
        <f t="shared" ref="D1311" si="15833">IF(ISERROR(VLOOKUP(E1311,Proveedores,2,FALSE)),"",VLOOKUP(E1311,Proveedores,2,FALSE))</f>
        <v>2038</v>
      </c>
      <c r="E1311" s="53" t="s">
        <v>143</v>
      </c>
      <c r="F1311" s="54">
        <v>122</v>
      </c>
      <c r="G1311" s="53" t="s">
        <v>61</v>
      </c>
      <c r="H1311" s="53" t="s">
        <v>64</v>
      </c>
      <c r="I1311" s="52">
        <v>2</v>
      </c>
      <c r="J1311" s="53" t="s">
        <v>58</v>
      </c>
      <c r="K1311" s="55">
        <v>44835</v>
      </c>
      <c r="L1311" s="56">
        <v>15158</v>
      </c>
      <c r="M1311" s="56">
        <v>18328</v>
      </c>
      <c r="N1311" s="56">
        <v>10223</v>
      </c>
      <c r="O1311" s="56">
        <v>746</v>
      </c>
      <c r="P1311" s="57">
        <v>891</v>
      </c>
      <c r="Q1311" s="58">
        <v>7.8E-2</v>
      </c>
      <c r="R1311" s="57">
        <v>821.5</v>
      </c>
      <c r="S1311" s="57">
        <v>891</v>
      </c>
      <c r="T1311" s="58">
        <v>7.8E-2</v>
      </c>
      <c r="U1311" s="57">
        <v>821.5</v>
      </c>
      <c r="V1311" s="57">
        <v>891</v>
      </c>
      <c r="W1311" s="58">
        <v>7.8E-2</v>
      </c>
      <c r="X1311" s="57">
        <v>821.5</v>
      </c>
      <c r="Y1311" s="57">
        <v>891</v>
      </c>
      <c r="Z1311" s="58">
        <v>7.8E-2</v>
      </c>
      <c r="AA1311" s="57">
        <v>821.5</v>
      </c>
      <c r="AB1311" s="57">
        <v>36519782.5</v>
      </c>
      <c r="AC1311" s="53" t="str">
        <f t="shared" si="15598"/>
        <v>Registro Valido</v>
      </c>
      <c r="AD1311" s="57">
        <f t="shared" ref="AD1311" si="15834">IF(OR(ISERROR(VLOOKUP(CONCATENATE("ALI_",$C1311,"_SEG_",$I1311,"_PROV_",$D1311),Catalogo_Precios,AD$8,FALSE)),L1311=0),0,VLOOKUP(CONCATENATE("ALI_",$C1311,"_SEG_",$I1311,"_PROV_",$D1311),Catalogo_Precios,AD$8,FALSE))</f>
        <v>891</v>
      </c>
      <c r="AE1311" s="57">
        <f t="shared" ref="AE1311" si="15835">IF(OR(ISERROR(VLOOKUP(CONCATENATE("ALI_",$C1311,"_SEG_",$I1311,"_PROV_",$D1311),Catalogo_Precios,AE$8,FALSE)),M1311=0),0,VLOOKUP(CONCATENATE("ALI_",$C1311,"_SEG_",$I1311,"_PROV_",$D1311),Catalogo_Precios,AE$8,FALSE))</f>
        <v>891</v>
      </c>
      <c r="AF1311" s="57">
        <f t="shared" ref="AF1311" si="15836">IF(OR(ISERROR(VLOOKUP(CONCATENATE("ALI_",$C1311,"_SEG_",$I1311,"_PROV_",$D1311),Catalogo_Precios,AF$8,FALSE)),N1311=0),0,VLOOKUP(CONCATENATE("ALI_",$C1311,"_SEG_",$I1311,"_PROV_",$D1311),Catalogo_Precios,AF$8,FALSE))</f>
        <v>891</v>
      </c>
      <c r="AG1311" s="57">
        <f t="shared" ref="AG1311" si="15837">IF(OR(ISERROR(VLOOKUP(CONCATENATE("ALI_",$C1311,"_SEG_",$I1311,"_PROV_",$D1311),Catalogo_Precios,AG$8,FALSE)),O1311=0),0,VLOOKUP(CONCATENATE("ALI_",$C1311,"_SEG_",$I1311,"_PROV_",$D1311),Catalogo_Precios,AG$8,FALSE))</f>
        <v>891</v>
      </c>
      <c r="AH1311" s="57">
        <f t="shared" ref="AH1311" si="15838">IF(OR(ISERROR(VLOOKUP(CONCATENATE("ALI_",$C1311,"_SEG_",$I1311,"_PROV_",$D1311),Catalogo_Precios,AH$8,FALSE)),L1311=0),0,VLOOKUP(CONCATENATE("ALI_",$C1311,"_SEG_",$I1311,"_PROV_",$D1311),Catalogo_Precios,AH$8,FALSE))</f>
        <v>882</v>
      </c>
      <c r="AI1311" s="57">
        <f t="shared" ref="AI1311" si="15839">IF(OR(ISERROR(VLOOKUP(CONCATENATE("ALI_",$C1311,"_SEG_",$I1311,"_PROV_",$D1311),Catalogo_Precios,AI$8,FALSE)),M1311=0),0,VLOOKUP(CONCATENATE("ALI_",$C1311,"_SEG_",$I1311,"_PROV_",$D1311),Catalogo_Precios,AI$8,FALSE))</f>
        <v>882</v>
      </c>
      <c r="AJ1311" s="57">
        <f t="shared" ref="AJ1311" si="15840">IF(OR(ISERROR(VLOOKUP(CONCATENATE("ALI_",$C1311,"_SEG_",$I1311,"_PROV_",$D1311),Catalogo_Precios,AJ$8,FALSE)),N1311=0),0,VLOOKUP(CONCATENATE("ALI_",$C1311,"_SEG_",$I1311,"_PROV_",$D1311),Catalogo_Precios,AJ$8,FALSE))</f>
        <v>882</v>
      </c>
      <c r="AK1311" s="57">
        <f t="shared" ref="AK1311" si="15841">IF(OR(ISERROR(VLOOKUP(CONCATENATE("ALI_",$C1311,"_SEG_",$I1311,"_PROV_",$D1311),Catalogo_Precios,AK$8,FALSE)),O1311=0),0,VLOOKUP(CONCATENATE("ALI_",$C1311,"_SEG_",$I1311,"_PROV_",$D1311),Catalogo_Precios,AK$8,FALSE))</f>
        <v>882</v>
      </c>
      <c r="AL1311" s="53"/>
      <c r="AM1311" s="59" t="str">
        <f t="shared" si="15607"/>
        <v>ALI_95_SEG_2</v>
      </c>
      <c r="AN1311" s="59" t="str">
        <f t="shared" si="15608"/>
        <v>ALI_95_SEG_2_VAL_36519782.5</v>
      </c>
      <c r="AO1311" s="60">
        <f t="shared" ref="AO1311" si="15842">IF(OR(AB1311="",AB1311=0),0,COUNTIF(Codificacion,AM1311))</f>
        <v>3</v>
      </c>
      <c r="AP1311" s="61">
        <f t="array" ref="AP1311">MIN(IF(Codificacion=AM1311,Total_Cotizacion,""))</f>
        <v>36413979.600000001</v>
      </c>
      <c r="AQ1311" s="62" t="b">
        <f t="shared" si="15610"/>
        <v>0</v>
      </c>
      <c r="AR1311" s="51" t="str">
        <f t="shared" ref="AR1311" si="15843">IF(COUNTIF(Codificacion2,CONCATENATE(AM1311,"_VAL_",AB1311))&gt;1,"Empate","")</f>
        <v/>
      </c>
      <c r="AS1311" s="63" t="str">
        <f t="shared" si="15461"/>
        <v/>
      </c>
      <c r="AT1311" s="59" t="str">
        <f t="shared" si="15612"/>
        <v>ALI_95_SEG_2_</v>
      </c>
      <c r="AU1311" s="63">
        <f t="shared" ref="AU1311" si="15844">IF(AND(COUNTIF(Codificacion3,AT1311)&lt;AO1311),1,COUNTIF(Codificacion3,AT1311))</f>
        <v>1</v>
      </c>
      <c r="AV1311" s="62" t="str">
        <f t="shared" si="15614"/>
        <v>No Seleccionada</v>
      </c>
      <c r="AW1311" s="53"/>
      <c r="AX1311" s="51" t="str">
        <f t="shared" si="15615"/>
        <v>ALI_95_SEG_2FALSO</v>
      </c>
      <c r="AY1311" s="51">
        <f t="shared" si="15596"/>
        <v>2</v>
      </c>
      <c r="AZ1311" s="64" t="b">
        <f t="shared" si="15616"/>
        <v>0</v>
      </c>
    </row>
    <row r="1312" spans="1:52" x14ac:dyDescent="0.2">
      <c r="A1312" s="50" t="b">
        <f t="shared" si="15559"/>
        <v>0</v>
      </c>
      <c r="B1312" s="51" t="s">
        <v>142</v>
      </c>
      <c r="C1312" s="52">
        <v>95</v>
      </c>
      <c r="D1312" s="52">
        <f t="shared" ref="D1312" si="15845">IF(ISERROR(VLOOKUP(E1312,Proveedores,2,FALSE)),"",VLOOKUP(E1312,Proveedores,2,FALSE))</f>
        <v>2038</v>
      </c>
      <c r="E1312" s="53" t="s">
        <v>143</v>
      </c>
      <c r="F1312" s="54">
        <v>123</v>
      </c>
      <c r="G1312" s="53" t="s">
        <v>61</v>
      </c>
      <c r="H1312" s="53" t="s">
        <v>64</v>
      </c>
      <c r="I1312" s="52">
        <v>3</v>
      </c>
      <c r="J1312" s="53" t="s">
        <v>58</v>
      </c>
      <c r="K1312" s="55">
        <v>44835</v>
      </c>
      <c r="L1312" s="56">
        <v>12043</v>
      </c>
      <c r="M1312" s="56">
        <v>14471</v>
      </c>
      <c r="N1312" s="56">
        <v>7734</v>
      </c>
      <c r="O1312" s="56">
        <v>630</v>
      </c>
      <c r="P1312" s="57">
        <v>891</v>
      </c>
      <c r="Q1312" s="58">
        <v>7.8E-2</v>
      </c>
      <c r="R1312" s="57">
        <v>821.5</v>
      </c>
      <c r="S1312" s="57">
        <v>891</v>
      </c>
      <c r="T1312" s="58">
        <v>7.8E-2</v>
      </c>
      <c r="U1312" s="57">
        <v>821.5</v>
      </c>
      <c r="V1312" s="57">
        <v>891</v>
      </c>
      <c r="W1312" s="58">
        <v>7.8E-2</v>
      </c>
      <c r="X1312" s="57">
        <v>821.5</v>
      </c>
      <c r="Y1312" s="57">
        <v>891</v>
      </c>
      <c r="Z1312" s="58">
        <v>7.8E-2</v>
      </c>
      <c r="AA1312" s="57">
        <v>821.5</v>
      </c>
      <c r="AB1312" s="57">
        <v>28652277</v>
      </c>
      <c r="AC1312" s="53" t="str">
        <f t="shared" si="15598"/>
        <v>Registro Valido</v>
      </c>
      <c r="AD1312" s="57">
        <f t="shared" ref="AD1312" si="15846">IF(OR(ISERROR(VLOOKUP(CONCATENATE("ALI_",$C1312,"_SEG_",$I1312,"_PROV_",$D1312),Catalogo_Precios,AD$8,FALSE)),L1312=0),0,VLOOKUP(CONCATENATE("ALI_",$C1312,"_SEG_",$I1312,"_PROV_",$D1312),Catalogo_Precios,AD$8,FALSE))</f>
        <v>891</v>
      </c>
      <c r="AE1312" s="57">
        <f t="shared" ref="AE1312" si="15847">IF(OR(ISERROR(VLOOKUP(CONCATENATE("ALI_",$C1312,"_SEG_",$I1312,"_PROV_",$D1312),Catalogo_Precios,AE$8,FALSE)),M1312=0),0,VLOOKUP(CONCATENATE("ALI_",$C1312,"_SEG_",$I1312,"_PROV_",$D1312),Catalogo_Precios,AE$8,FALSE))</f>
        <v>891</v>
      </c>
      <c r="AF1312" s="57">
        <f t="shared" ref="AF1312" si="15848">IF(OR(ISERROR(VLOOKUP(CONCATENATE("ALI_",$C1312,"_SEG_",$I1312,"_PROV_",$D1312),Catalogo_Precios,AF$8,FALSE)),N1312=0),0,VLOOKUP(CONCATENATE("ALI_",$C1312,"_SEG_",$I1312,"_PROV_",$D1312),Catalogo_Precios,AF$8,FALSE))</f>
        <v>891</v>
      </c>
      <c r="AG1312" s="57">
        <f t="shared" ref="AG1312" si="15849">IF(OR(ISERROR(VLOOKUP(CONCATENATE("ALI_",$C1312,"_SEG_",$I1312,"_PROV_",$D1312),Catalogo_Precios,AG$8,FALSE)),O1312=0),0,VLOOKUP(CONCATENATE("ALI_",$C1312,"_SEG_",$I1312,"_PROV_",$D1312),Catalogo_Precios,AG$8,FALSE))</f>
        <v>891</v>
      </c>
      <c r="AH1312" s="57">
        <f t="shared" ref="AH1312" si="15850">IF(OR(ISERROR(VLOOKUP(CONCATENATE("ALI_",$C1312,"_SEG_",$I1312,"_PROV_",$D1312),Catalogo_Precios,AH$8,FALSE)),L1312=0),0,VLOOKUP(CONCATENATE("ALI_",$C1312,"_SEG_",$I1312,"_PROV_",$D1312),Catalogo_Precios,AH$8,FALSE))</f>
        <v>882</v>
      </c>
      <c r="AI1312" s="57">
        <f t="shared" ref="AI1312" si="15851">IF(OR(ISERROR(VLOOKUP(CONCATENATE("ALI_",$C1312,"_SEG_",$I1312,"_PROV_",$D1312),Catalogo_Precios,AI$8,FALSE)),M1312=0),0,VLOOKUP(CONCATENATE("ALI_",$C1312,"_SEG_",$I1312,"_PROV_",$D1312),Catalogo_Precios,AI$8,FALSE))</f>
        <v>882</v>
      </c>
      <c r="AJ1312" s="57">
        <f t="shared" ref="AJ1312" si="15852">IF(OR(ISERROR(VLOOKUP(CONCATENATE("ALI_",$C1312,"_SEG_",$I1312,"_PROV_",$D1312),Catalogo_Precios,AJ$8,FALSE)),N1312=0),0,VLOOKUP(CONCATENATE("ALI_",$C1312,"_SEG_",$I1312,"_PROV_",$D1312),Catalogo_Precios,AJ$8,FALSE))</f>
        <v>882</v>
      </c>
      <c r="AK1312" s="57">
        <f t="shared" ref="AK1312" si="15853">IF(OR(ISERROR(VLOOKUP(CONCATENATE("ALI_",$C1312,"_SEG_",$I1312,"_PROV_",$D1312),Catalogo_Precios,AK$8,FALSE)),O1312=0),0,VLOOKUP(CONCATENATE("ALI_",$C1312,"_SEG_",$I1312,"_PROV_",$D1312),Catalogo_Precios,AK$8,FALSE))</f>
        <v>882</v>
      </c>
      <c r="AL1312" s="53"/>
      <c r="AM1312" s="59" t="str">
        <f t="shared" si="15607"/>
        <v>ALI_95_SEG_3</v>
      </c>
      <c r="AN1312" s="59" t="str">
        <f t="shared" si="15608"/>
        <v>ALI_95_SEG_3_VAL_28652277</v>
      </c>
      <c r="AO1312" s="60">
        <f t="shared" ref="AO1312" si="15854">IF(OR(AB1312="",AB1312=0),0,COUNTIF(Codificacion,AM1312))</f>
        <v>3</v>
      </c>
      <c r="AP1312" s="61">
        <f t="array" ref="AP1312">MIN(IF(Codificacion=AM1312,Total_Cotizacion,""))</f>
        <v>28584962.460000001</v>
      </c>
      <c r="AQ1312" s="62" t="b">
        <f t="shared" si="15610"/>
        <v>0</v>
      </c>
      <c r="AR1312" s="51" t="str">
        <f t="shared" ref="AR1312" si="15855">IF(COUNTIF(Codificacion2,CONCATENATE(AM1312,"_VAL_",AB1312))&gt;1,"Empate","")</f>
        <v/>
      </c>
      <c r="AS1312" s="63" t="str">
        <f t="shared" si="15461"/>
        <v/>
      </c>
      <c r="AT1312" s="59" t="str">
        <f t="shared" si="15612"/>
        <v>ALI_95_SEG_3_</v>
      </c>
      <c r="AU1312" s="63">
        <f t="shared" ref="AU1312" si="15856">IF(AND(COUNTIF(Codificacion3,AT1312)&lt;AO1312),1,COUNTIF(Codificacion3,AT1312))</f>
        <v>1</v>
      </c>
      <c r="AV1312" s="62" t="str">
        <f t="shared" si="15614"/>
        <v>No Seleccionada</v>
      </c>
      <c r="AW1312" s="53"/>
      <c r="AX1312" s="51" t="str">
        <f t="shared" si="15615"/>
        <v>ALI_95_SEG_3FALSO</v>
      </c>
      <c r="AY1312" s="51">
        <f t="shared" si="15596"/>
        <v>2</v>
      </c>
      <c r="AZ1312" s="64" t="b">
        <f t="shared" si="15616"/>
        <v>0</v>
      </c>
    </row>
    <row r="1313" spans="1:52" x14ac:dyDescent="0.2">
      <c r="A1313" s="50" t="str">
        <f t="shared" si="15559"/>
        <v>ALI_95_SEG_4</v>
      </c>
      <c r="B1313" s="51" t="s">
        <v>142</v>
      </c>
      <c r="C1313" s="52">
        <v>95</v>
      </c>
      <c r="D1313" s="52">
        <f t="shared" ref="D1313" si="15857">IF(ISERROR(VLOOKUP(E1313,Proveedores,2,FALSE)),"",VLOOKUP(E1313,Proveedores,2,FALSE))</f>
        <v>2038</v>
      </c>
      <c r="E1313" s="53" t="s">
        <v>143</v>
      </c>
      <c r="F1313" s="54">
        <v>124</v>
      </c>
      <c r="G1313" s="53" t="s">
        <v>61</v>
      </c>
      <c r="H1313" s="53" t="s">
        <v>64</v>
      </c>
      <c r="I1313" s="52">
        <v>4</v>
      </c>
      <c r="J1313" s="53" t="s">
        <v>58</v>
      </c>
      <c r="K1313" s="55">
        <v>44835</v>
      </c>
      <c r="L1313" s="56">
        <v>12831</v>
      </c>
      <c r="M1313" s="56">
        <v>15417</v>
      </c>
      <c r="N1313" s="56">
        <v>8239</v>
      </c>
      <c r="O1313" s="56">
        <v>673</v>
      </c>
      <c r="P1313" s="57">
        <v>891</v>
      </c>
      <c r="Q1313" s="58">
        <v>7.8E-2</v>
      </c>
      <c r="R1313" s="57">
        <v>821.5</v>
      </c>
      <c r="S1313" s="57">
        <v>891</v>
      </c>
      <c r="T1313" s="58">
        <v>7.8E-2</v>
      </c>
      <c r="U1313" s="57">
        <v>821.5</v>
      </c>
      <c r="V1313" s="57">
        <v>891</v>
      </c>
      <c r="W1313" s="58">
        <v>7.8E-2</v>
      </c>
      <c r="X1313" s="57">
        <v>821.5</v>
      </c>
      <c r="Y1313" s="57">
        <v>891</v>
      </c>
      <c r="Z1313" s="58">
        <v>7.8E-2</v>
      </c>
      <c r="AA1313" s="57">
        <v>821.5</v>
      </c>
      <c r="AB1313" s="57">
        <v>30526940</v>
      </c>
      <c r="AC1313" s="53" t="str">
        <f t="shared" si="15598"/>
        <v>Registro Valido</v>
      </c>
      <c r="AD1313" s="57">
        <f t="shared" ref="AD1313" si="15858">IF(OR(ISERROR(VLOOKUP(CONCATENATE("ALI_",$C1313,"_SEG_",$I1313,"_PROV_",$D1313),Catalogo_Precios,AD$8,FALSE)),L1313=0),0,VLOOKUP(CONCATENATE("ALI_",$C1313,"_SEG_",$I1313,"_PROV_",$D1313),Catalogo_Precios,AD$8,FALSE))</f>
        <v>891</v>
      </c>
      <c r="AE1313" s="57">
        <f t="shared" ref="AE1313" si="15859">IF(OR(ISERROR(VLOOKUP(CONCATENATE("ALI_",$C1313,"_SEG_",$I1313,"_PROV_",$D1313),Catalogo_Precios,AE$8,FALSE)),M1313=0),0,VLOOKUP(CONCATENATE("ALI_",$C1313,"_SEG_",$I1313,"_PROV_",$D1313),Catalogo_Precios,AE$8,FALSE))</f>
        <v>891</v>
      </c>
      <c r="AF1313" s="57">
        <f t="shared" ref="AF1313" si="15860">IF(OR(ISERROR(VLOOKUP(CONCATENATE("ALI_",$C1313,"_SEG_",$I1313,"_PROV_",$D1313),Catalogo_Precios,AF$8,FALSE)),N1313=0),0,VLOOKUP(CONCATENATE("ALI_",$C1313,"_SEG_",$I1313,"_PROV_",$D1313),Catalogo_Precios,AF$8,FALSE))</f>
        <v>891</v>
      </c>
      <c r="AG1313" s="57">
        <f t="shared" ref="AG1313" si="15861">IF(OR(ISERROR(VLOOKUP(CONCATENATE("ALI_",$C1313,"_SEG_",$I1313,"_PROV_",$D1313),Catalogo_Precios,AG$8,FALSE)),O1313=0),0,VLOOKUP(CONCATENATE("ALI_",$C1313,"_SEG_",$I1313,"_PROV_",$D1313),Catalogo_Precios,AG$8,FALSE))</f>
        <v>891</v>
      </c>
      <c r="AH1313" s="57">
        <f t="shared" ref="AH1313" si="15862">IF(OR(ISERROR(VLOOKUP(CONCATENATE("ALI_",$C1313,"_SEG_",$I1313,"_PROV_",$D1313),Catalogo_Precios,AH$8,FALSE)),L1313=0),0,VLOOKUP(CONCATENATE("ALI_",$C1313,"_SEG_",$I1313,"_PROV_",$D1313),Catalogo_Precios,AH$8,FALSE))</f>
        <v>882</v>
      </c>
      <c r="AI1313" s="57">
        <f t="shared" ref="AI1313" si="15863">IF(OR(ISERROR(VLOOKUP(CONCATENATE("ALI_",$C1313,"_SEG_",$I1313,"_PROV_",$D1313),Catalogo_Precios,AI$8,FALSE)),M1313=0),0,VLOOKUP(CONCATENATE("ALI_",$C1313,"_SEG_",$I1313,"_PROV_",$D1313),Catalogo_Precios,AI$8,FALSE))</f>
        <v>882</v>
      </c>
      <c r="AJ1313" s="57">
        <f t="shared" ref="AJ1313" si="15864">IF(OR(ISERROR(VLOOKUP(CONCATENATE("ALI_",$C1313,"_SEG_",$I1313,"_PROV_",$D1313),Catalogo_Precios,AJ$8,FALSE)),N1313=0),0,VLOOKUP(CONCATENATE("ALI_",$C1313,"_SEG_",$I1313,"_PROV_",$D1313),Catalogo_Precios,AJ$8,FALSE))</f>
        <v>882</v>
      </c>
      <c r="AK1313" s="57">
        <f t="shared" ref="AK1313" si="15865">IF(OR(ISERROR(VLOOKUP(CONCATENATE("ALI_",$C1313,"_SEG_",$I1313,"_PROV_",$D1313),Catalogo_Precios,AK$8,FALSE)),O1313=0),0,VLOOKUP(CONCATENATE("ALI_",$C1313,"_SEG_",$I1313,"_PROV_",$D1313),Catalogo_Precios,AK$8,FALSE))</f>
        <v>882</v>
      </c>
      <c r="AL1313" s="53"/>
      <c r="AM1313" s="59" t="str">
        <f t="shared" si="15607"/>
        <v>ALI_95_SEG_4</v>
      </c>
      <c r="AN1313" s="59" t="str">
        <f t="shared" si="15608"/>
        <v>ALI_95_SEG_4_VAL_30526940</v>
      </c>
      <c r="AO1313" s="60">
        <f t="shared" ref="AO1313" si="15866">IF(OR(AB1313="",AB1313=0),0,COUNTIF(Codificacion,AM1313))</f>
        <v>3</v>
      </c>
      <c r="AP1313" s="61">
        <f t="array" ref="AP1313">MIN(IF(Codificacion=AM1313,Total_Cotizacion,""))</f>
        <v>30526940</v>
      </c>
      <c r="AQ1313" s="62" t="b">
        <f t="shared" si="15610"/>
        <v>1</v>
      </c>
      <c r="AR1313" s="51" t="str">
        <f t="shared" ref="AR1313" si="15867">IF(COUNTIF(Codificacion2,CONCATENATE(AM1313,"_VAL_",AB1313))&gt;1,"Empate","")</f>
        <v/>
      </c>
      <c r="AS1313" s="63" t="str">
        <f t="shared" si="15461"/>
        <v>X</v>
      </c>
      <c r="AT1313" s="59" t="str">
        <f t="shared" si="15612"/>
        <v>ALI_95_SEG_4_X</v>
      </c>
      <c r="AU1313" s="63">
        <f t="shared" ref="AU1313" si="15868">IF(AND(COUNTIF(Codificacion3,AT1313)&lt;AO1313),1,COUNTIF(Codificacion3,AT1313))</f>
        <v>1</v>
      </c>
      <c r="AV1313" s="62" t="str">
        <f t="shared" si="15614"/>
        <v>Cotizacion Seleccionada</v>
      </c>
      <c r="AW1313" s="53"/>
      <c r="AX1313" s="51" t="str">
        <f t="shared" si="15615"/>
        <v>ALI_95_SEG_4VERDADERO</v>
      </c>
      <c r="AY1313" s="51">
        <f t="shared" si="15596"/>
        <v>1</v>
      </c>
      <c r="AZ1313" s="64" t="b">
        <f t="shared" si="15616"/>
        <v>0</v>
      </c>
    </row>
    <row r="1314" spans="1:52" x14ac:dyDescent="0.2">
      <c r="A1314" s="50" t="b">
        <f t="shared" si="15559"/>
        <v>0</v>
      </c>
      <c r="B1314" s="51" t="s">
        <v>142</v>
      </c>
      <c r="C1314" s="52">
        <v>95</v>
      </c>
      <c r="D1314" s="52">
        <f t="shared" ref="D1314" si="15869">IF(ISERROR(VLOOKUP(E1314,Proveedores,2,FALSE)),"",VLOOKUP(E1314,Proveedores,2,FALSE))</f>
        <v>2038</v>
      </c>
      <c r="E1314" s="53" t="s">
        <v>143</v>
      </c>
      <c r="F1314" s="54">
        <v>125</v>
      </c>
      <c r="G1314" s="53" t="s">
        <v>61</v>
      </c>
      <c r="H1314" s="53" t="s">
        <v>64</v>
      </c>
      <c r="I1314" s="52">
        <v>5</v>
      </c>
      <c r="J1314" s="53" t="s">
        <v>58</v>
      </c>
      <c r="K1314" s="55">
        <v>44835</v>
      </c>
      <c r="L1314" s="56">
        <v>11928</v>
      </c>
      <c r="M1314" s="56">
        <v>14334</v>
      </c>
      <c r="N1314" s="56">
        <v>7661</v>
      </c>
      <c r="O1314" s="56">
        <v>624</v>
      </c>
      <c r="P1314" s="57">
        <v>891</v>
      </c>
      <c r="Q1314" s="58">
        <v>7.8E-2</v>
      </c>
      <c r="R1314" s="57">
        <v>821.5</v>
      </c>
      <c r="S1314" s="57">
        <v>891</v>
      </c>
      <c r="T1314" s="58">
        <v>7.8E-2</v>
      </c>
      <c r="U1314" s="57">
        <v>821.5</v>
      </c>
      <c r="V1314" s="57">
        <v>891</v>
      </c>
      <c r="W1314" s="58">
        <v>7.8E-2</v>
      </c>
      <c r="X1314" s="57">
        <v>821.5</v>
      </c>
      <c r="Y1314" s="57">
        <v>891</v>
      </c>
      <c r="Z1314" s="58">
        <v>7.8E-2</v>
      </c>
      <c r="AA1314" s="57">
        <v>821.5</v>
      </c>
      <c r="AB1314" s="57">
        <v>28380360.5</v>
      </c>
      <c r="AC1314" s="53" t="str">
        <f t="shared" si="15598"/>
        <v>Registro Valido</v>
      </c>
      <c r="AD1314" s="57">
        <f t="shared" ref="AD1314" si="15870">IF(OR(ISERROR(VLOOKUP(CONCATENATE("ALI_",$C1314,"_SEG_",$I1314,"_PROV_",$D1314),Catalogo_Precios,AD$8,FALSE)),L1314=0),0,VLOOKUP(CONCATENATE("ALI_",$C1314,"_SEG_",$I1314,"_PROV_",$D1314),Catalogo_Precios,AD$8,FALSE))</f>
        <v>891</v>
      </c>
      <c r="AE1314" s="57">
        <f t="shared" ref="AE1314" si="15871">IF(OR(ISERROR(VLOOKUP(CONCATENATE("ALI_",$C1314,"_SEG_",$I1314,"_PROV_",$D1314),Catalogo_Precios,AE$8,FALSE)),M1314=0),0,VLOOKUP(CONCATENATE("ALI_",$C1314,"_SEG_",$I1314,"_PROV_",$D1314),Catalogo_Precios,AE$8,FALSE))</f>
        <v>891</v>
      </c>
      <c r="AF1314" s="57">
        <f t="shared" ref="AF1314" si="15872">IF(OR(ISERROR(VLOOKUP(CONCATENATE("ALI_",$C1314,"_SEG_",$I1314,"_PROV_",$D1314),Catalogo_Precios,AF$8,FALSE)),N1314=0),0,VLOOKUP(CONCATENATE("ALI_",$C1314,"_SEG_",$I1314,"_PROV_",$D1314),Catalogo_Precios,AF$8,FALSE))</f>
        <v>891</v>
      </c>
      <c r="AG1314" s="57">
        <f t="shared" ref="AG1314" si="15873">IF(OR(ISERROR(VLOOKUP(CONCATENATE("ALI_",$C1314,"_SEG_",$I1314,"_PROV_",$D1314),Catalogo_Precios,AG$8,FALSE)),O1314=0),0,VLOOKUP(CONCATENATE("ALI_",$C1314,"_SEG_",$I1314,"_PROV_",$D1314),Catalogo_Precios,AG$8,FALSE))</f>
        <v>891</v>
      </c>
      <c r="AH1314" s="57">
        <f t="shared" ref="AH1314" si="15874">IF(OR(ISERROR(VLOOKUP(CONCATENATE("ALI_",$C1314,"_SEG_",$I1314,"_PROV_",$D1314),Catalogo_Precios,AH$8,FALSE)),L1314=0),0,VLOOKUP(CONCATENATE("ALI_",$C1314,"_SEG_",$I1314,"_PROV_",$D1314),Catalogo_Precios,AH$8,FALSE))</f>
        <v>882</v>
      </c>
      <c r="AI1314" s="57">
        <f t="shared" ref="AI1314" si="15875">IF(OR(ISERROR(VLOOKUP(CONCATENATE("ALI_",$C1314,"_SEG_",$I1314,"_PROV_",$D1314),Catalogo_Precios,AI$8,FALSE)),M1314=0),0,VLOOKUP(CONCATENATE("ALI_",$C1314,"_SEG_",$I1314,"_PROV_",$D1314),Catalogo_Precios,AI$8,FALSE))</f>
        <v>882</v>
      </c>
      <c r="AJ1314" s="57">
        <f t="shared" ref="AJ1314" si="15876">IF(OR(ISERROR(VLOOKUP(CONCATENATE("ALI_",$C1314,"_SEG_",$I1314,"_PROV_",$D1314),Catalogo_Precios,AJ$8,FALSE)),N1314=0),0,VLOOKUP(CONCATENATE("ALI_",$C1314,"_SEG_",$I1314,"_PROV_",$D1314),Catalogo_Precios,AJ$8,FALSE))</f>
        <v>882</v>
      </c>
      <c r="AK1314" s="57">
        <f t="shared" ref="AK1314" si="15877">IF(OR(ISERROR(VLOOKUP(CONCATENATE("ALI_",$C1314,"_SEG_",$I1314,"_PROV_",$D1314),Catalogo_Precios,AK$8,FALSE)),O1314=0),0,VLOOKUP(CONCATENATE("ALI_",$C1314,"_SEG_",$I1314,"_PROV_",$D1314),Catalogo_Precios,AK$8,FALSE))</f>
        <v>882</v>
      </c>
      <c r="AL1314" s="53"/>
      <c r="AM1314" s="59" t="str">
        <f t="shared" si="15607"/>
        <v>ALI_95_SEG_5</v>
      </c>
      <c r="AN1314" s="59" t="str">
        <f t="shared" si="15608"/>
        <v>ALI_95_SEG_5_VAL_28380360.5</v>
      </c>
      <c r="AO1314" s="60">
        <f t="shared" ref="AO1314" si="15878">IF(OR(AB1314="",AB1314=0),0,COUNTIF(Codificacion,AM1314))</f>
        <v>3</v>
      </c>
      <c r="AP1314" s="61">
        <f t="array" ref="AP1314">MIN(IF(Codificacion=AM1314,Total_Cotizacion,""))</f>
        <v>28325776.239999998</v>
      </c>
      <c r="AQ1314" s="62" t="b">
        <f t="shared" si="15610"/>
        <v>0</v>
      </c>
      <c r="AR1314" s="51" t="str">
        <f t="shared" ref="AR1314" si="15879">IF(COUNTIF(Codificacion2,CONCATENATE(AM1314,"_VAL_",AB1314))&gt;1,"Empate","")</f>
        <v/>
      </c>
      <c r="AS1314" s="63" t="str">
        <f t="shared" si="15461"/>
        <v/>
      </c>
      <c r="AT1314" s="59" t="str">
        <f t="shared" si="15612"/>
        <v>ALI_95_SEG_5_</v>
      </c>
      <c r="AU1314" s="63">
        <f t="shared" ref="AU1314" si="15880">IF(AND(COUNTIF(Codificacion3,AT1314)&lt;AO1314),1,COUNTIF(Codificacion3,AT1314))</f>
        <v>1</v>
      </c>
      <c r="AV1314" s="62" t="str">
        <f t="shared" si="15614"/>
        <v>No Seleccionada</v>
      </c>
      <c r="AW1314" s="53"/>
      <c r="AX1314" s="51" t="str">
        <f t="shared" si="15615"/>
        <v>ALI_95_SEG_5FALSO</v>
      </c>
      <c r="AY1314" s="51">
        <f t="shared" si="15596"/>
        <v>2</v>
      </c>
      <c r="AZ1314" s="64" t="b">
        <f t="shared" si="15616"/>
        <v>0</v>
      </c>
    </row>
    <row r="1315" spans="1:52" x14ac:dyDescent="0.2">
      <c r="A1315" s="50" t="b">
        <f t="shared" si="15559"/>
        <v>0</v>
      </c>
      <c r="B1315" s="51" t="s">
        <v>142</v>
      </c>
      <c r="C1315" s="52">
        <v>95</v>
      </c>
      <c r="D1315" s="52">
        <f t="shared" ref="D1315" si="15881">IF(ISERROR(VLOOKUP(E1315,Proveedores,2,FALSE)),"",VLOOKUP(E1315,Proveedores,2,FALSE))</f>
        <v>2038</v>
      </c>
      <c r="E1315" s="53" t="s">
        <v>143</v>
      </c>
      <c r="F1315" s="54">
        <v>126</v>
      </c>
      <c r="G1315" s="53" t="s">
        <v>61</v>
      </c>
      <c r="H1315" s="53" t="s">
        <v>64</v>
      </c>
      <c r="I1315" s="52">
        <v>6</v>
      </c>
      <c r="J1315" s="53" t="s">
        <v>58</v>
      </c>
      <c r="K1315" s="55">
        <v>44835</v>
      </c>
      <c r="L1315" s="56">
        <v>12646</v>
      </c>
      <c r="M1315" s="56">
        <v>15218</v>
      </c>
      <c r="N1315" s="56">
        <v>8169</v>
      </c>
      <c r="O1315" s="56">
        <v>669</v>
      </c>
      <c r="P1315" s="57">
        <v>891</v>
      </c>
      <c r="Q1315" s="58">
        <v>7.8E-2</v>
      </c>
      <c r="R1315" s="57">
        <v>821.5</v>
      </c>
      <c r="S1315" s="57">
        <v>891</v>
      </c>
      <c r="T1315" s="58">
        <v>7.8E-2</v>
      </c>
      <c r="U1315" s="57">
        <v>821.5</v>
      </c>
      <c r="V1315" s="57">
        <v>891</v>
      </c>
      <c r="W1315" s="58">
        <v>7.8E-2</v>
      </c>
      <c r="X1315" s="57">
        <v>821.5</v>
      </c>
      <c r="Y1315" s="57">
        <v>891</v>
      </c>
      <c r="Z1315" s="58">
        <v>7.8E-2</v>
      </c>
      <c r="AA1315" s="57">
        <v>821.5</v>
      </c>
      <c r="AB1315" s="57">
        <v>30150693</v>
      </c>
      <c r="AC1315" s="53" t="str">
        <f t="shared" si="15598"/>
        <v>Registro Valido</v>
      </c>
      <c r="AD1315" s="57">
        <f t="shared" ref="AD1315" si="15882">IF(OR(ISERROR(VLOOKUP(CONCATENATE("ALI_",$C1315,"_SEG_",$I1315,"_PROV_",$D1315),Catalogo_Precios,AD$8,FALSE)),L1315=0),0,VLOOKUP(CONCATENATE("ALI_",$C1315,"_SEG_",$I1315,"_PROV_",$D1315),Catalogo_Precios,AD$8,FALSE))</f>
        <v>891</v>
      </c>
      <c r="AE1315" s="57">
        <f t="shared" ref="AE1315" si="15883">IF(OR(ISERROR(VLOOKUP(CONCATENATE("ALI_",$C1315,"_SEG_",$I1315,"_PROV_",$D1315),Catalogo_Precios,AE$8,FALSE)),M1315=0),0,VLOOKUP(CONCATENATE("ALI_",$C1315,"_SEG_",$I1315,"_PROV_",$D1315),Catalogo_Precios,AE$8,FALSE))</f>
        <v>891</v>
      </c>
      <c r="AF1315" s="57">
        <f t="shared" ref="AF1315" si="15884">IF(OR(ISERROR(VLOOKUP(CONCATENATE("ALI_",$C1315,"_SEG_",$I1315,"_PROV_",$D1315),Catalogo_Precios,AF$8,FALSE)),N1315=0),0,VLOOKUP(CONCATENATE("ALI_",$C1315,"_SEG_",$I1315,"_PROV_",$D1315),Catalogo_Precios,AF$8,FALSE))</f>
        <v>891</v>
      </c>
      <c r="AG1315" s="57">
        <f t="shared" ref="AG1315" si="15885">IF(OR(ISERROR(VLOOKUP(CONCATENATE("ALI_",$C1315,"_SEG_",$I1315,"_PROV_",$D1315),Catalogo_Precios,AG$8,FALSE)),O1315=0),0,VLOOKUP(CONCATENATE("ALI_",$C1315,"_SEG_",$I1315,"_PROV_",$D1315),Catalogo_Precios,AG$8,FALSE))</f>
        <v>891</v>
      </c>
      <c r="AH1315" s="57">
        <f t="shared" ref="AH1315" si="15886">IF(OR(ISERROR(VLOOKUP(CONCATENATE("ALI_",$C1315,"_SEG_",$I1315,"_PROV_",$D1315),Catalogo_Precios,AH$8,FALSE)),L1315=0),0,VLOOKUP(CONCATENATE("ALI_",$C1315,"_SEG_",$I1315,"_PROV_",$D1315),Catalogo_Precios,AH$8,FALSE))</f>
        <v>882</v>
      </c>
      <c r="AI1315" s="57">
        <f t="shared" ref="AI1315" si="15887">IF(OR(ISERROR(VLOOKUP(CONCATENATE("ALI_",$C1315,"_SEG_",$I1315,"_PROV_",$D1315),Catalogo_Precios,AI$8,FALSE)),M1315=0),0,VLOOKUP(CONCATENATE("ALI_",$C1315,"_SEG_",$I1315,"_PROV_",$D1315),Catalogo_Precios,AI$8,FALSE))</f>
        <v>882</v>
      </c>
      <c r="AJ1315" s="57">
        <f t="shared" ref="AJ1315" si="15888">IF(OR(ISERROR(VLOOKUP(CONCATENATE("ALI_",$C1315,"_SEG_",$I1315,"_PROV_",$D1315),Catalogo_Precios,AJ$8,FALSE)),N1315=0),0,VLOOKUP(CONCATENATE("ALI_",$C1315,"_SEG_",$I1315,"_PROV_",$D1315),Catalogo_Precios,AJ$8,FALSE))</f>
        <v>882</v>
      </c>
      <c r="AK1315" s="57">
        <f t="shared" ref="AK1315" si="15889">IF(OR(ISERROR(VLOOKUP(CONCATENATE("ALI_",$C1315,"_SEG_",$I1315,"_PROV_",$D1315),Catalogo_Precios,AK$8,FALSE)),O1315=0),0,VLOOKUP(CONCATENATE("ALI_",$C1315,"_SEG_",$I1315,"_PROV_",$D1315),Catalogo_Precios,AK$8,FALSE))</f>
        <v>882</v>
      </c>
      <c r="AL1315" s="53"/>
      <c r="AM1315" s="59" t="str">
        <f t="shared" si="15607"/>
        <v>ALI_95_SEG_6</v>
      </c>
      <c r="AN1315" s="59" t="str">
        <f t="shared" si="15608"/>
        <v>ALI_95_SEG_6_VAL_30150693</v>
      </c>
      <c r="AO1315" s="60">
        <f t="shared" ref="AO1315" si="15890">IF(OR(AB1315="",AB1315=0),0,COUNTIF(Codificacion,AM1315))</f>
        <v>3</v>
      </c>
      <c r="AP1315" s="61">
        <f t="array" ref="AP1315">MIN(IF(Codificacion=AM1315,Total_Cotizacion,""))</f>
        <v>30033980.640000001</v>
      </c>
      <c r="AQ1315" s="62" t="b">
        <f t="shared" si="15610"/>
        <v>0</v>
      </c>
      <c r="AR1315" s="51" t="str">
        <f t="shared" ref="AR1315" si="15891">IF(COUNTIF(Codificacion2,CONCATENATE(AM1315,"_VAL_",AB1315))&gt;1,"Empate","")</f>
        <v/>
      </c>
      <c r="AS1315" s="63" t="str">
        <f t="shared" si="15461"/>
        <v/>
      </c>
      <c r="AT1315" s="59" t="str">
        <f t="shared" si="15612"/>
        <v>ALI_95_SEG_6_</v>
      </c>
      <c r="AU1315" s="63">
        <f t="shared" ref="AU1315" si="15892">IF(AND(COUNTIF(Codificacion3,AT1315)&lt;AO1315),1,COUNTIF(Codificacion3,AT1315))</f>
        <v>1</v>
      </c>
      <c r="AV1315" s="62" t="str">
        <f t="shared" si="15614"/>
        <v>No Seleccionada</v>
      </c>
      <c r="AW1315" s="53"/>
      <c r="AX1315" s="51" t="str">
        <f t="shared" si="15615"/>
        <v>ALI_95_SEG_6FALSO</v>
      </c>
      <c r="AY1315" s="51">
        <f t="shared" si="15596"/>
        <v>2</v>
      </c>
      <c r="AZ1315" s="64" t="b">
        <f t="shared" si="15616"/>
        <v>0</v>
      </c>
    </row>
    <row r="1316" spans="1:52" x14ac:dyDescent="0.2">
      <c r="A1316" s="50" t="str">
        <f t="shared" si="15559"/>
        <v>ALI_95_SEG_7</v>
      </c>
      <c r="B1316" s="51" t="s">
        <v>142</v>
      </c>
      <c r="C1316" s="52">
        <v>95</v>
      </c>
      <c r="D1316" s="52">
        <f t="shared" ref="D1316" si="15893">IF(ISERROR(VLOOKUP(E1316,Proveedores,2,FALSE)),"",VLOOKUP(E1316,Proveedores,2,FALSE))</f>
        <v>2038</v>
      </c>
      <c r="E1316" s="53" t="s">
        <v>143</v>
      </c>
      <c r="F1316" s="54">
        <v>127</v>
      </c>
      <c r="G1316" s="53" t="s">
        <v>61</v>
      </c>
      <c r="H1316" s="53" t="s">
        <v>64</v>
      </c>
      <c r="I1316" s="52">
        <v>7</v>
      </c>
      <c r="J1316" s="53" t="s">
        <v>58</v>
      </c>
      <c r="K1316" s="55">
        <v>44835</v>
      </c>
      <c r="L1316" s="56">
        <v>13185</v>
      </c>
      <c r="M1316" s="56">
        <v>15844</v>
      </c>
      <c r="N1316" s="56">
        <v>8468</v>
      </c>
      <c r="O1316" s="56">
        <v>690</v>
      </c>
      <c r="P1316" s="57">
        <v>891</v>
      </c>
      <c r="Q1316" s="58">
        <v>7.8E-2</v>
      </c>
      <c r="R1316" s="57">
        <v>821.5</v>
      </c>
      <c r="S1316" s="57">
        <v>891</v>
      </c>
      <c r="T1316" s="58">
        <v>7.8E-2</v>
      </c>
      <c r="U1316" s="57">
        <v>821.5</v>
      </c>
      <c r="V1316" s="57">
        <v>891</v>
      </c>
      <c r="W1316" s="58">
        <v>7.8E-2</v>
      </c>
      <c r="X1316" s="57">
        <v>821.5</v>
      </c>
      <c r="Y1316" s="57">
        <v>891</v>
      </c>
      <c r="Z1316" s="58">
        <v>7.8E-2</v>
      </c>
      <c r="AA1316" s="57">
        <v>821.5</v>
      </c>
      <c r="AB1316" s="57">
        <v>31370620.5</v>
      </c>
      <c r="AC1316" s="53" t="str">
        <f t="shared" si="15598"/>
        <v>Registro Valido</v>
      </c>
      <c r="AD1316" s="57">
        <f t="shared" ref="AD1316" si="15894">IF(OR(ISERROR(VLOOKUP(CONCATENATE("ALI_",$C1316,"_SEG_",$I1316,"_PROV_",$D1316),Catalogo_Precios,AD$8,FALSE)),L1316=0),0,VLOOKUP(CONCATENATE("ALI_",$C1316,"_SEG_",$I1316,"_PROV_",$D1316),Catalogo_Precios,AD$8,FALSE))</f>
        <v>891</v>
      </c>
      <c r="AE1316" s="57">
        <f t="shared" ref="AE1316" si="15895">IF(OR(ISERROR(VLOOKUP(CONCATENATE("ALI_",$C1316,"_SEG_",$I1316,"_PROV_",$D1316),Catalogo_Precios,AE$8,FALSE)),M1316=0),0,VLOOKUP(CONCATENATE("ALI_",$C1316,"_SEG_",$I1316,"_PROV_",$D1316),Catalogo_Precios,AE$8,FALSE))</f>
        <v>891</v>
      </c>
      <c r="AF1316" s="57">
        <f t="shared" ref="AF1316" si="15896">IF(OR(ISERROR(VLOOKUP(CONCATENATE("ALI_",$C1316,"_SEG_",$I1316,"_PROV_",$D1316),Catalogo_Precios,AF$8,FALSE)),N1316=0),0,VLOOKUP(CONCATENATE("ALI_",$C1316,"_SEG_",$I1316,"_PROV_",$D1316),Catalogo_Precios,AF$8,FALSE))</f>
        <v>891</v>
      </c>
      <c r="AG1316" s="57">
        <f t="shared" ref="AG1316" si="15897">IF(OR(ISERROR(VLOOKUP(CONCATENATE("ALI_",$C1316,"_SEG_",$I1316,"_PROV_",$D1316),Catalogo_Precios,AG$8,FALSE)),O1316=0),0,VLOOKUP(CONCATENATE("ALI_",$C1316,"_SEG_",$I1316,"_PROV_",$D1316),Catalogo_Precios,AG$8,FALSE))</f>
        <v>891</v>
      </c>
      <c r="AH1316" s="57">
        <f t="shared" ref="AH1316" si="15898">IF(OR(ISERROR(VLOOKUP(CONCATENATE("ALI_",$C1316,"_SEG_",$I1316,"_PROV_",$D1316),Catalogo_Precios,AH$8,FALSE)),L1316=0),0,VLOOKUP(CONCATENATE("ALI_",$C1316,"_SEG_",$I1316,"_PROV_",$D1316),Catalogo_Precios,AH$8,FALSE))</f>
        <v>882</v>
      </c>
      <c r="AI1316" s="57">
        <f t="shared" ref="AI1316" si="15899">IF(OR(ISERROR(VLOOKUP(CONCATENATE("ALI_",$C1316,"_SEG_",$I1316,"_PROV_",$D1316),Catalogo_Precios,AI$8,FALSE)),M1316=0),0,VLOOKUP(CONCATENATE("ALI_",$C1316,"_SEG_",$I1316,"_PROV_",$D1316),Catalogo_Precios,AI$8,FALSE))</f>
        <v>882</v>
      </c>
      <c r="AJ1316" s="57">
        <f t="shared" ref="AJ1316" si="15900">IF(OR(ISERROR(VLOOKUP(CONCATENATE("ALI_",$C1316,"_SEG_",$I1316,"_PROV_",$D1316),Catalogo_Precios,AJ$8,FALSE)),N1316=0),0,VLOOKUP(CONCATENATE("ALI_",$C1316,"_SEG_",$I1316,"_PROV_",$D1316),Catalogo_Precios,AJ$8,FALSE))</f>
        <v>882</v>
      </c>
      <c r="AK1316" s="57">
        <f t="shared" ref="AK1316" si="15901">IF(OR(ISERROR(VLOOKUP(CONCATENATE("ALI_",$C1316,"_SEG_",$I1316,"_PROV_",$D1316),Catalogo_Precios,AK$8,FALSE)),O1316=0),0,VLOOKUP(CONCATENATE("ALI_",$C1316,"_SEG_",$I1316,"_PROV_",$D1316),Catalogo_Precios,AK$8,FALSE))</f>
        <v>882</v>
      </c>
      <c r="AL1316" s="53"/>
      <c r="AM1316" s="59" t="str">
        <f t="shared" si="15607"/>
        <v>ALI_95_SEG_7</v>
      </c>
      <c r="AN1316" s="59" t="str">
        <f t="shared" si="15608"/>
        <v>ALI_95_SEG_7_VAL_31370620.5</v>
      </c>
      <c r="AO1316" s="60">
        <f t="shared" ref="AO1316" si="15902">IF(OR(AB1316="",AB1316=0),0,COUNTIF(Codificacion,AM1316))</f>
        <v>3</v>
      </c>
      <c r="AP1316" s="61">
        <f t="array" ref="AP1316">MIN(IF(Codificacion=AM1316,Total_Cotizacion,""))</f>
        <v>31370620.5</v>
      </c>
      <c r="AQ1316" s="62" t="b">
        <f t="shared" si="15610"/>
        <v>1</v>
      </c>
      <c r="AR1316" s="51" t="str">
        <f t="shared" ref="AR1316" si="15903">IF(COUNTIF(Codificacion2,CONCATENATE(AM1316,"_VAL_",AB1316))&gt;1,"Empate","")</f>
        <v/>
      </c>
      <c r="AS1316" s="63" t="str">
        <f t="shared" si="15461"/>
        <v>X</v>
      </c>
      <c r="AT1316" s="59" t="str">
        <f t="shared" si="15612"/>
        <v>ALI_95_SEG_7_X</v>
      </c>
      <c r="AU1316" s="63">
        <f t="shared" ref="AU1316" si="15904">IF(AND(COUNTIF(Codificacion3,AT1316)&lt;AO1316),1,COUNTIF(Codificacion3,AT1316))</f>
        <v>1</v>
      </c>
      <c r="AV1316" s="62" t="str">
        <f t="shared" si="15614"/>
        <v>Cotizacion Seleccionada</v>
      </c>
      <c r="AW1316" s="53"/>
      <c r="AX1316" s="51" t="str">
        <f t="shared" si="15615"/>
        <v>ALI_95_SEG_7VERDADERO</v>
      </c>
      <c r="AY1316" s="51">
        <f t="shared" si="15596"/>
        <v>1</v>
      </c>
      <c r="AZ1316" s="64" t="b">
        <f t="shared" si="15616"/>
        <v>0</v>
      </c>
    </row>
    <row r="1317" spans="1:52" x14ac:dyDescent="0.2">
      <c r="A1317" s="50" t="str">
        <f t="shared" si="15559"/>
        <v>ALI_95_SEG_8</v>
      </c>
      <c r="B1317" s="51" t="s">
        <v>142</v>
      </c>
      <c r="C1317" s="52">
        <v>95</v>
      </c>
      <c r="D1317" s="52">
        <f t="shared" ref="D1317" si="15905">IF(ISERROR(VLOOKUP(E1317,Proveedores,2,FALSE)),"",VLOOKUP(E1317,Proveedores,2,FALSE))</f>
        <v>2038</v>
      </c>
      <c r="E1317" s="53" t="s">
        <v>143</v>
      </c>
      <c r="F1317" s="54">
        <v>128</v>
      </c>
      <c r="G1317" s="53" t="s">
        <v>61</v>
      </c>
      <c r="H1317" s="53" t="s">
        <v>64</v>
      </c>
      <c r="I1317" s="52">
        <v>8</v>
      </c>
      <c r="J1317" s="53" t="s">
        <v>58</v>
      </c>
      <c r="K1317" s="55">
        <v>44835</v>
      </c>
      <c r="L1317" s="56">
        <v>15917</v>
      </c>
      <c r="M1317" s="56">
        <v>19250</v>
      </c>
      <c r="N1317" s="56">
        <v>10740</v>
      </c>
      <c r="O1317" s="56">
        <v>784</v>
      </c>
      <c r="P1317" s="57">
        <v>891</v>
      </c>
      <c r="Q1317" s="58">
        <v>7.8E-2</v>
      </c>
      <c r="R1317" s="57">
        <v>821.5</v>
      </c>
      <c r="S1317" s="57">
        <v>891</v>
      </c>
      <c r="T1317" s="58">
        <v>7.8E-2</v>
      </c>
      <c r="U1317" s="57">
        <v>821.5</v>
      </c>
      <c r="V1317" s="57">
        <v>891</v>
      </c>
      <c r="W1317" s="58">
        <v>7.8E-2</v>
      </c>
      <c r="X1317" s="57">
        <v>821.5</v>
      </c>
      <c r="Y1317" s="57">
        <v>891</v>
      </c>
      <c r="Z1317" s="58">
        <v>7.8E-2</v>
      </c>
      <c r="AA1317" s="57">
        <v>821.5</v>
      </c>
      <c r="AB1317" s="57">
        <v>38356656.5</v>
      </c>
      <c r="AC1317" s="53" t="str">
        <f t="shared" si="15598"/>
        <v>Registro Valido</v>
      </c>
      <c r="AD1317" s="57">
        <f t="shared" ref="AD1317" si="15906">IF(OR(ISERROR(VLOOKUP(CONCATENATE("ALI_",$C1317,"_SEG_",$I1317,"_PROV_",$D1317),Catalogo_Precios,AD$8,FALSE)),L1317=0),0,VLOOKUP(CONCATENATE("ALI_",$C1317,"_SEG_",$I1317,"_PROV_",$D1317),Catalogo_Precios,AD$8,FALSE))</f>
        <v>891</v>
      </c>
      <c r="AE1317" s="57">
        <f t="shared" ref="AE1317" si="15907">IF(OR(ISERROR(VLOOKUP(CONCATENATE("ALI_",$C1317,"_SEG_",$I1317,"_PROV_",$D1317),Catalogo_Precios,AE$8,FALSE)),M1317=0),0,VLOOKUP(CONCATENATE("ALI_",$C1317,"_SEG_",$I1317,"_PROV_",$D1317),Catalogo_Precios,AE$8,FALSE))</f>
        <v>891</v>
      </c>
      <c r="AF1317" s="57">
        <f t="shared" ref="AF1317" si="15908">IF(OR(ISERROR(VLOOKUP(CONCATENATE("ALI_",$C1317,"_SEG_",$I1317,"_PROV_",$D1317),Catalogo_Precios,AF$8,FALSE)),N1317=0),0,VLOOKUP(CONCATENATE("ALI_",$C1317,"_SEG_",$I1317,"_PROV_",$D1317),Catalogo_Precios,AF$8,FALSE))</f>
        <v>891</v>
      </c>
      <c r="AG1317" s="57">
        <f t="shared" ref="AG1317" si="15909">IF(OR(ISERROR(VLOOKUP(CONCATENATE("ALI_",$C1317,"_SEG_",$I1317,"_PROV_",$D1317),Catalogo_Precios,AG$8,FALSE)),O1317=0),0,VLOOKUP(CONCATENATE("ALI_",$C1317,"_SEG_",$I1317,"_PROV_",$D1317),Catalogo_Precios,AG$8,FALSE))</f>
        <v>891</v>
      </c>
      <c r="AH1317" s="57">
        <f t="shared" ref="AH1317" si="15910">IF(OR(ISERROR(VLOOKUP(CONCATENATE("ALI_",$C1317,"_SEG_",$I1317,"_PROV_",$D1317),Catalogo_Precios,AH$8,FALSE)),L1317=0),0,VLOOKUP(CONCATENATE("ALI_",$C1317,"_SEG_",$I1317,"_PROV_",$D1317),Catalogo_Precios,AH$8,FALSE))</f>
        <v>882</v>
      </c>
      <c r="AI1317" s="57">
        <f t="shared" ref="AI1317" si="15911">IF(OR(ISERROR(VLOOKUP(CONCATENATE("ALI_",$C1317,"_SEG_",$I1317,"_PROV_",$D1317),Catalogo_Precios,AI$8,FALSE)),M1317=0),0,VLOOKUP(CONCATENATE("ALI_",$C1317,"_SEG_",$I1317,"_PROV_",$D1317),Catalogo_Precios,AI$8,FALSE))</f>
        <v>882</v>
      </c>
      <c r="AJ1317" s="57">
        <f t="shared" ref="AJ1317" si="15912">IF(OR(ISERROR(VLOOKUP(CONCATENATE("ALI_",$C1317,"_SEG_",$I1317,"_PROV_",$D1317),Catalogo_Precios,AJ$8,FALSE)),N1317=0),0,VLOOKUP(CONCATENATE("ALI_",$C1317,"_SEG_",$I1317,"_PROV_",$D1317),Catalogo_Precios,AJ$8,FALSE))</f>
        <v>882</v>
      </c>
      <c r="AK1317" s="57">
        <f t="shared" ref="AK1317" si="15913">IF(OR(ISERROR(VLOOKUP(CONCATENATE("ALI_",$C1317,"_SEG_",$I1317,"_PROV_",$D1317),Catalogo_Precios,AK$8,FALSE)),O1317=0),0,VLOOKUP(CONCATENATE("ALI_",$C1317,"_SEG_",$I1317,"_PROV_",$D1317),Catalogo_Precios,AK$8,FALSE))</f>
        <v>882</v>
      </c>
      <c r="AL1317" s="53"/>
      <c r="AM1317" s="59" t="str">
        <f t="shared" si="15607"/>
        <v>ALI_95_SEG_8</v>
      </c>
      <c r="AN1317" s="59" t="str">
        <f t="shared" si="15608"/>
        <v>ALI_95_SEG_8_VAL_38356656.5</v>
      </c>
      <c r="AO1317" s="60">
        <f t="shared" ref="AO1317" si="15914">IF(OR(AB1317="",AB1317=0),0,COUNTIF(Codificacion,AM1317))</f>
        <v>3</v>
      </c>
      <c r="AP1317" s="61">
        <f t="array" ref="AP1317">MIN(IF(Codificacion=AM1317,Total_Cotizacion,""))</f>
        <v>38356656.5</v>
      </c>
      <c r="AQ1317" s="62" t="b">
        <f t="shared" si="15610"/>
        <v>1</v>
      </c>
      <c r="AR1317" s="51" t="str">
        <f t="shared" ref="AR1317" si="15915">IF(COUNTIF(Codificacion2,CONCATENATE(AM1317,"_VAL_",AB1317))&gt;1,"Empate","")</f>
        <v/>
      </c>
      <c r="AS1317" s="63" t="str">
        <f t="shared" si="15461"/>
        <v>X</v>
      </c>
      <c r="AT1317" s="59" t="str">
        <f t="shared" si="15612"/>
        <v>ALI_95_SEG_8_X</v>
      </c>
      <c r="AU1317" s="63">
        <f t="shared" ref="AU1317" si="15916">IF(AND(COUNTIF(Codificacion3,AT1317)&lt;AO1317),1,COUNTIF(Codificacion3,AT1317))</f>
        <v>1</v>
      </c>
      <c r="AV1317" s="62" t="str">
        <f t="shared" si="15614"/>
        <v>Cotizacion Seleccionada</v>
      </c>
      <c r="AW1317" s="53"/>
      <c r="AX1317" s="51" t="str">
        <f t="shared" si="15615"/>
        <v>ALI_95_SEG_8VERDADERO</v>
      </c>
      <c r="AY1317" s="51">
        <f t="shared" si="15596"/>
        <v>1</v>
      </c>
      <c r="AZ1317" s="64" t="b">
        <f t="shared" si="15616"/>
        <v>0</v>
      </c>
    </row>
    <row r="1318" spans="1:52" x14ac:dyDescent="0.2">
      <c r="A1318" s="50" t="str">
        <f t="shared" si="15559"/>
        <v>ALI_95_SEG_9</v>
      </c>
      <c r="B1318" s="51" t="s">
        <v>142</v>
      </c>
      <c r="C1318" s="52">
        <v>95</v>
      </c>
      <c r="D1318" s="52">
        <f t="shared" ref="D1318" si="15917">IF(ISERROR(VLOOKUP(E1318,Proveedores,2,FALSE)),"",VLOOKUP(E1318,Proveedores,2,FALSE))</f>
        <v>2038</v>
      </c>
      <c r="E1318" s="53" t="s">
        <v>143</v>
      </c>
      <c r="F1318" s="54">
        <v>129</v>
      </c>
      <c r="G1318" s="53" t="s">
        <v>61</v>
      </c>
      <c r="H1318" s="53" t="s">
        <v>64</v>
      </c>
      <c r="I1318" s="52">
        <v>9</v>
      </c>
      <c r="J1318" s="53" t="s">
        <v>58</v>
      </c>
      <c r="K1318" s="55">
        <v>44835</v>
      </c>
      <c r="L1318" s="56">
        <v>16086</v>
      </c>
      <c r="M1318" s="56">
        <v>19455</v>
      </c>
      <c r="N1318" s="56">
        <v>10850</v>
      </c>
      <c r="O1318" s="56">
        <v>791</v>
      </c>
      <c r="P1318" s="57">
        <v>891</v>
      </c>
      <c r="Q1318" s="58">
        <v>7.8E-2</v>
      </c>
      <c r="R1318" s="57">
        <v>821.5</v>
      </c>
      <c r="S1318" s="57">
        <v>891</v>
      </c>
      <c r="T1318" s="58">
        <v>7.8E-2</v>
      </c>
      <c r="U1318" s="57">
        <v>821.5</v>
      </c>
      <c r="V1318" s="57">
        <v>891</v>
      </c>
      <c r="W1318" s="58">
        <v>7.8E-2</v>
      </c>
      <c r="X1318" s="57">
        <v>821.5</v>
      </c>
      <c r="Y1318" s="57">
        <v>891</v>
      </c>
      <c r="Z1318" s="58">
        <v>7.8E-2</v>
      </c>
      <c r="AA1318" s="57">
        <v>821.5</v>
      </c>
      <c r="AB1318" s="57">
        <v>38760013</v>
      </c>
      <c r="AC1318" s="53" t="str">
        <f t="shared" si="15598"/>
        <v>Registro Valido</v>
      </c>
      <c r="AD1318" s="57">
        <f t="shared" ref="AD1318" si="15918">IF(OR(ISERROR(VLOOKUP(CONCATENATE("ALI_",$C1318,"_SEG_",$I1318,"_PROV_",$D1318),Catalogo_Precios,AD$8,FALSE)),L1318=0),0,VLOOKUP(CONCATENATE("ALI_",$C1318,"_SEG_",$I1318,"_PROV_",$D1318),Catalogo_Precios,AD$8,FALSE))</f>
        <v>891</v>
      </c>
      <c r="AE1318" s="57">
        <f t="shared" ref="AE1318" si="15919">IF(OR(ISERROR(VLOOKUP(CONCATENATE("ALI_",$C1318,"_SEG_",$I1318,"_PROV_",$D1318),Catalogo_Precios,AE$8,FALSE)),M1318=0),0,VLOOKUP(CONCATENATE("ALI_",$C1318,"_SEG_",$I1318,"_PROV_",$D1318),Catalogo_Precios,AE$8,FALSE))</f>
        <v>891</v>
      </c>
      <c r="AF1318" s="57">
        <f t="shared" ref="AF1318" si="15920">IF(OR(ISERROR(VLOOKUP(CONCATENATE("ALI_",$C1318,"_SEG_",$I1318,"_PROV_",$D1318),Catalogo_Precios,AF$8,FALSE)),N1318=0),0,VLOOKUP(CONCATENATE("ALI_",$C1318,"_SEG_",$I1318,"_PROV_",$D1318),Catalogo_Precios,AF$8,FALSE))</f>
        <v>891</v>
      </c>
      <c r="AG1318" s="57">
        <f t="shared" ref="AG1318" si="15921">IF(OR(ISERROR(VLOOKUP(CONCATENATE("ALI_",$C1318,"_SEG_",$I1318,"_PROV_",$D1318),Catalogo_Precios,AG$8,FALSE)),O1318=0),0,VLOOKUP(CONCATENATE("ALI_",$C1318,"_SEG_",$I1318,"_PROV_",$D1318),Catalogo_Precios,AG$8,FALSE))</f>
        <v>891</v>
      </c>
      <c r="AH1318" s="57">
        <f t="shared" ref="AH1318" si="15922">IF(OR(ISERROR(VLOOKUP(CONCATENATE("ALI_",$C1318,"_SEG_",$I1318,"_PROV_",$D1318),Catalogo_Precios,AH$8,FALSE)),L1318=0),0,VLOOKUP(CONCATENATE("ALI_",$C1318,"_SEG_",$I1318,"_PROV_",$D1318),Catalogo_Precios,AH$8,FALSE))</f>
        <v>882</v>
      </c>
      <c r="AI1318" s="57">
        <f t="shared" ref="AI1318" si="15923">IF(OR(ISERROR(VLOOKUP(CONCATENATE("ALI_",$C1318,"_SEG_",$I1318,"_PROV_",$D1318),Catalogo_Precios,AI$8,FALSE)),M1318=0),0,VLOOKUP(CONCATENATE("ALI_",$C1318,"_SEG_",$I1318,"_PROV_",$D1318),Catalogo_Precios,AI$8,FALSE))</f>
        <v>882</v>
      </c>
      <c r="AJ1318" s="57">
        <f t="shared" ref="AJ1318" si="15924">IF(OR(ISERROR(VLOOKUP(CONCATENATE("ALI_",$C1318,"_SEG_",$I1318,"_PROV_",$D1318),Catalogo_Precios,AJ$8,FALSE)),N1318=0),0,VLOOKUP(CONCATENATE("ALI_",$C1318,"_SEG_",$I1318,"_PROV_",$D1318),Catalogo_Precios,AJ$8,FALSE))</f>
        <v>882</v>
      </c>
      <c r="AK1318" s="57">
        <f t="shared" ref="AK1318" si="15925">IF(OR(ISERROR(VLOOKUP(CONCATENATE("ALI_",$C1318,"_SEG_",$I1318,"_PROV_",$D1318),Catalogo_Precios,AK$8,FALSE)),O1318=0),0,VLOOKUP(CONCATENATE("ALI_",$C1318,"_SEG_",$I1318,"_PROV_",$D1318),Catalogo_Precios,AK$8,FALSE))</f>
        <v>882</v>
      </c>
      <c r="AL1318" s="53"/>
      <c r="AM1318" s="59" t="str">
        <f t="shared" si="15607"/>
        <v>ALI_95_SEG_9</v>
      </c>
      <c r="AN1318" s="59" t="str">
        <f t="shared" si="15608"/>
        <v>ALI_95_SEG_9_VAL_38760013</v>
      </c>
      <c r="AO1318" s="60">
        <f t="shared" ref="AO1318" si="15926">IF(OR(AB1318="",AB1318=0),0,COUNTIF(Codificacion,AM1318))</f>
        <v>3</v>
      </c>
      <c r="AP1318" s="61">
        <f t="array" ref="AP1318">MIN(IF(Codificacion=AM1318,Total_Cotizacion,""))</f>
        <v>38760013</v>
      </c>
      <c r="AQ1318" s="62" t="b">
        <f t="shared" si="15610"/>
        <v>1</v>
      </c>
      <c r="AR1318" s="51" t="str">
        <f t="shared" ref="AR1318" si="15927">IF(COUNTIF(Codificacion2,CONCATENATE(AM1318,"_VAL_",AB1318))&gt;1,"Empate","")</f>
        <v/>
      </c>
      <c r="AS1318" s="63" t="str">
        <f t="shared" si="15461"/>
        <v>X</v>
      </c>
      <c r="AT1318" s="59" t="str">
        <f t="shared" si="15612"/>
        <v>ALI_95_SEG_9_X</v>
      </c>
      <c r="AU1318" s="63">
        <f t="shared" ref="AU1318" si="15928">IF(AND(COUNTIF(Codificacion3,AT1318)&lt;AO1318),1,COUNTIF(Codificacion3,AT1318))</f>
        <v>1</v>
      </c>
      <c r="AV1318" s="62" t="str">
        <f t="shared" si="15614"/>
        <v>Cotizacion Seleccionada</v>
      </c>
      <c r="AW1318" s="53"/>
      <c r="AX1318" s="51" t="str">
        <f t="shared" si="15615"/>
        <v>ALI_95_SEG_9VERDADERO</v>
      </c>
      <c r="AY1318" s="51">
        <f t="shared" si="15596"/>
        <v>1</v>
      </c>
      <c r="AZ1318" s="64" t="b">
        <f t="shared" si="15616"/>
        <v>0</v>
      </c>
    </row>
    <row r="1319" spans="1:52" x14ac:dyDescent="0.2">
      <c r="A1319" s="50" t="str">
        <f t="shared" si="15559"/>
        <v>ALI_95_SEG_10</v>
      </c>
      <c r="B1319" s="51" t="s">
        <v>142</v>
      </c>
      <c r="C1319" s="52">
        <v>95</v>
      </c>
      <c r="D1319" s="52">
        <f t="shared" ref="D1319" si="15929">IF(ISERROR(VLOOKUP(E1319,Proveedores,2,FALSE)),"",VLOOKUP(E1319,Proveedores,2,FALSE))</f>
        <v>2038</v>
      </c>
      <c r="E1319" s="53" t="s">
        <v>143</v>
      </c>
      <c r="F1319" s="54">
        <v>130</v>
      </c>
      <c r="G1319" s="53" t="s">
        <v>61</v>
      </c>
      <c r="H1319" s="53" t="s">
        <v>64</v>
      </c>
      <c r="I1319" s="52">
        <v>10</v>
      </c>
      <c r="J1319" s="53" t="s">
        <v>58</v>
      </c>
      <c r="K1319" s="55">
        <v>44835</v>
      </c>
      <c r="L1319" s="56">
        <v>16109</v>
      </c>
      <c r="M1319" s="56">
        <v>19486</v>
      </c>
      <c r="N1319" s="56">
        <v>10869</v>
      </c>
      <c r="O1319" s="56">
        <v>793</v>
      </c>
      <c r="P1319" s="57">
        <v>891</v>
      </c>
      <c r="Q1319" s="58">
        <v>7.8E-2</v>
      </c>
      <c r="R1319" s="57">
        <v>821.5</v>
      </c>
      <c r="S1319" s="57">
        <v>891</v>
      </c>
      <c r="T1319" s="58">
        <v>7.8E-2</v>
      </c>
      <c r="U1319" s="57">
        <v>821.5</v>
      </c>
      <c r="V1319" s="57">
        <v>891</v>
      </c>
      <c r="W1319" s="58">
        <v>7.8E-2</v>
      </c>
      <c r="X1319" s="57">
        <v>821.5</v>
      </c>
      <c r="Y1319" s="57">
        <v>891</v>
      </c>
      <c r="Z1319" s="58">
        <v>7.8E-2</v>
      </c>
      <c r="AA1319" s="57">
        <v>821.5</v>
      </c>
      <c r="AB1319" s="57">
        <v>38821625.5</v>
      </c>
      <c r="AC1319" s="53" t="str">
        <f t="shared" si="15598"/>
        <v>Registro Valido</v>
      </c>
      <c r="AD1319" s="57">
        <f t="shared" ref="AD1319" si="15930">IF(OR(ISERROR(VLOOKUP(CONCATENATE("ALI_",$C1319,"_SEG_",$I1319,"_PROV_",$D1319),Catalogo_Precios,AD$8,FALSE)),L1319=0),0,VLOOKUP(CONCATENATE("ALI_",$C1319,"_SEG_",$I1319,"_PROV_",$D1319),Catalogo_Precios,AD$8,FALSE))</f>
        <v>891</v>
      </c>
      <c r="AE1319" s="57">
        <f t="shared" ref="AE1319" si="15931">IF(OR(ISERROR(VLOOKUP(CONCATENATE("ALI_",$C1319,"_SEG_",$I1319,"_PROV_",$D1319),Catalogo_Precios,AE$8,FALSE)),M1319=0),0,VLOOKUP(CONCATENATE("ALI_",$C1319,"_SEG_",$I1319,"_PROV_",$D1319),Catalogo_Precios,AE$8,FALSE))</f>
        <v>891</v>
      </c>
      <c r="AF1319" s="57">
        <f t="shared" ref="AF1319" si="15932">IF(OR(ISERROR(VLOOKUP(CONCATENATE("ALI_",$C1319,"_SEG_",$I1319,"_PROV_",$D1319),Catalogo_Precios,AF$8,FALSE)),N1319=0),0,VLOOKUP(CONCATENATE("ALI_",$C1319,"_SEG_",$I1319,"_PROV_",$D1319),Catalogo_Precios,AF$8,FALSE))</f>
        <v>891</v>
      </c>
      <c r="AG1319" s="57">
        <f t="shared" ref="AG1319" si="15933">IF(OR(ISERROR(VLOOKUP(CONCATENATE("ALI_",$C1319,"_SEG_",$I1319,"_PROV_",$D1319),Catalogo_Precios,AG$8,FALSE)),O1319=0),0,VLOOKUP(CONCATENATE("ALI_",$C1319,"_SEG_",$I1319,"_PROV_",$D1319),Catalogo_Precios,AG$8,FALSE))</f>
        <v>891</v>
      </c>
      <c r="AH1319" s="57">
        <f t="shared" ref="AH1319" si="15934">IF(OR(ISERROR(VLOOKUP(CONCATENATE("ALI_",$C1319,"_SEG_",$I1319,"_PROV_",$D1319),Catalogo_Precios,AH$8,FALSE)),L1319=0),0,VLOOKUP(CONCATENATE("ALI_",$C1319,"_SEG_",$I1319,"_PROV_",$D1319),Catalogo_Precios,AH$8,FALSE))</f>
        <v>882</v>
      </c>
      <c r="AI1319" s="57">
        <f t="shared" ref="AI1319" si="15935">IF(OR(ISERROR(VLOOKUP(CONCATENATE("ALI_",$C1319,"_SEG_",$I1319,"_PROV_",$D1319),Catalogo_Precios,AI$8,FALSE)),M1319=0),0,VLOOKUP(CONCATENATE("ALI_",$C1319,"_SEG_",$I1319,"_PROV_",$D1319),Catalogo_Precios,AI$8,FALSE))</f>
        <v>882</v>
      </c>
      <c r="AJ1319" s="57">
        <f t="shared" ref="AJ1319" si="15936">IF(OR(ISERROR(VLOOKUP(CONCATENATE("ALI_",$C1319,"_SEG_",$I1319,"_PROV_",$D1319),Catalogo_Precios,AJ$8,FALSE)),N1319=0),0,VLOOKUP(CONCATENATE("ALI_",$C1319,"_SEG_",$I1319,"_PROV_",$D1319),Catalogo_Precios,AJ$8,FALSE))</f>
        <v>882</v>
      </c>
      <c r="AK1319" s="57">
        <f t="shared" ref="AK1319" si="15937">IF(OR(ISERROR(VLOOKUP(CONCATENATE("ALI_",$C1319,"_SEG_",$I1319,"_PROV_",$D1319),Catalogo_Precios,AK$8,FALSE)),O1319=0),0,VLOOKUP(CONCATENATE("ALI_",$C1319,"_SEG_",$I1319,"_PROV_",$D1319),Catalogo_Precios,AK$8,FALSE))</f>
        <v>882</v>
      </c>
      <c r="AL1319" s="53"/>
      <c r="AM1319" s="59" t="str">
        <f t="shared" si="15607"/>
        <v>ALI_95_SEG_10</v>
      </c>
      <c r="AN1319" s="59" t="str">
        <f t="shared" si="15608"/>
        <v>ALI_95_SEG_10_VAL_38821625.5</v>
      </c>
      <c r="AO1319" s="60">
        <f t="shared" ref="AO1319" si="15938">IF(OR(AB1319="",AB1319=0),0,COUNTIF(Codificacion,AM1319))</f>
        <v>3</v>
      </c>
      <c r="AP1319" s="61">
        <f t="array" ref="AP1319">MIN(IF(Codificacion=AM1319,Total_Cotizacion,""))</f>
        <v>38821625.5</v>
      </c>
      <c r="AQ1319" s="62" t="b">
        <f t="shared" si="15610"/>
        <v>1</v>
      </c>
      <c r="AR1319" s="51" t="str">
        <f t="shared" ref="AR1319" si="15939">IF(COUNTIF(Codificacion2,CONCATENATE(AM1319,"_VAL_",AB1319))&gt;1,"Empate","")</f>
        <v/>
      </c>
      <c r="AS1319" s="63" t="str">
        <f t="shared" si="15461"/>
        <v>X</v>
      </c>
      <c r="AT1319" s="59" t="str">
        <f t="shared" si="15612"/>
        <v>ALI_95_SEG_10_X</v>
      </c>
      <c r="AU1319" s="63">
        <f t="shared" ref="AU1319" si="15940">IF(AND(COUNTIF(Codificacion3,AT1319)&lt;AO1319),1,COUNTIF(Codificacion3,AT1319))</f>
        <v>1</v>
      </c>
      <c r="AV1319" s="62" t="str">
        <f t="shared" si="15614"/>
        <v>Cotizacion Seleccionada</v>
      </c>
      <c r="AW1319" s="53"/>
      <c r="AX1319" s="51" t="str">
        <f t="shared" si="15615"/>
        <v>ALI_95_SEG_10VERDADERO</v>
      </c>
      <c r="AY1319" s="51">
        <f t="shared" si="15596"/>
        <v>1</v>
      </c>
      <c r="AZ1319" s="64" t="b">
        <f t="shared" si="15616"/>
        <v>0</v>
      </c>
    </row>
    <row r="1320" spans="1:52" x14ac:dyDescent="0.2">
      <c r="A1320" s="50" t="str">
        <f t="shared" si="15559"/>
        <v>ALI_95_SEG_11</v>
      </c>
      <c r="B1320" s="51" t="s">
        <v>142</v>
      </c>
      <c r="C1320" s="52">
        <v>95</v>
      </c>
      <c r="D1320" s="52">
        <f t="shared" ref="D1320" si="15941">IF(ISERROR(VLOOKUP(E1320,Proveedores,2,FALSE)),"",VLOOKUP(E1320,Proveedores,2,FALSE))</f>
        <v>2038</v>
      </c>
      <c r="E1320" s="53" t="s">
        <v>143</v>
      </c>
      <c r="F1320" s="54">
        <v>131</v>
      </c>
      <c r="G1320" s="53" t="s">
        <v>61</v>
      </c>
      <c r="H1320" s="53" t="s">
        <v>64</v>
      </c>
      <c r="I1320" s="52">
        <v>11</v>
      </c>
      <c r="J1320" s="53" t="s">
        <v>58</v>
      </c>
      <c r="K1320" s="55">
        <v>44835</v>
      </c>
      <c r="L1320" s="56">
        <v>12683</v>
      </c>
      <c r="M1320" s="56">
        <v>15241</v>
      </c>
      <c r="N1320" s="56">
        <v>8147</v>
      </c>
      <c r="O1320" s="56">
        <v>664</v>
      </c>
      <c r="P1320" s="57">
        <v>891</v>
      </c>
      <c r="Q1320" s="58">
        <v>0.1116</v>
      </c>
      <c r="R1320" s="57">
        <v>791.56</v>
      </c>
      <c r="S1320" s="57">
        <v>891</v>
      </c>
      <c r="T1320" s="58">
        <v>0.1116</v>
      </c>
      <c r="U1320" s="57">
        <v>791.56</v>
      </c>
      <c r="V1320" s="57">
        <v>891</v>
      </c>
      <c r="W1320" s="58">
        <v>0.1116</v>
      </c>
      <c r="X1320" s="57">
        <v>791.56</v>
      </c>
      <c r="Y1320" s="57">
        <v>891</v>
      </c>
      <c r="Z1320" s="58">
        <v>0.1116</v>
      </c>
      <c r="AA1320" s="57">
        <v>791.56</v>
      </c>
      <c r="AB1320" s="57">
        <v>29077956.599999998</v>
      </c>
      <c r="AC1320" s="53" t="str">
        <f t="shared" si="15598"/>
        <v>Registro Valido</v>
      </c>
      <c r="AD1320" s="57">
        <f t="shared" ref="AD1320" si="15942">IF(OR(ISERROR(VLOOKUP(CONCATENATE("ALI_",$C1320,"_SEG_",$I1320,"_PROV_",$D1320),Catalogo_Precios,AD$8,FALSE)),L1320=0),0,VLOOKUP(CONCATENATE("ALI_",$C1320,"_SEG_",$I1320,"_PROV_",$D1320),Catalogo_Precios,AD$8,FALSE))</f>
        <v>891</v>
      </c>
      <c r="AE1320" s="57">
        <f t="shared" ref="AE1320" si="15943">IF(OR(ISERROR(VLOOKUP(CONCATENATE("ALI_",$C1320,"_SEG_",$I1320,"_PROV_",$D1320),Catalogo_Precios,AE$8,FALSE)),M1320=0),0,VLOOKUP(CONCATENATE("ALI_",$C1320,"_SEG_",$I1320,"_PROV_",$D1320),Catalogo_Precios,AE$8,FALSE))</f>
        <v>891</v>
      </c>
      <c r="AF1320" s="57">
        <f t="shared" ref="AF1320" si="15944">IF(OR(ISERROR(VLOOKUP(CONCATENATE("ALI_",$C1320,"_SEG_",$I1320,"_PROV_",$D1320),Catalogo_Precios,AF$8,FALSE)),N1320=0),0,VLOOKUP(CONCATENATE("ALI_",$C1320,"_SEG_",$I1320,"_PROV_",$D1320),Catalogo_Precios,AF$8,FALSE))</f>
        <v>891</v>
      </c>
      <c r="AG1320" s="57">
        <f t="shared" ref="AG1320" si="15945">IF(OR(ISERROR(VLOOKUP(CONCATENATE("ALI_",$C1320,"_SEG_",$I1320,"_PROV_",$D1320),Catalogo_Precios,AG$8,FALSE)),O1320=0),0,VLOOKUP(CONCATENATE("ALI_",$C1320,"_SEG_",$I1320,"_PROV_",$D1320),Catalogo_Precios,AG$8,FALSE))</f>
        <v>891</v>
      </c>
      <c r="AH1320" s="57">
        <f t="shared" ref="AH1320" si="15946">IF(OR(ISERROR(VLOOKUP(CONCATENATE("ALI_",$C1320,"_SEG_",$I1320,"_PROV_",$D1320),Catalogo_Precios,AH$8,FALSE)),L1320=0),0,VLOOKUP(CONCATENATE("ALI_",$C1320,"_SEG_",$I1320,"_PROV_",$D1320),Catalogo_Precios,AH$8,FALSE))</f>
        <v>882</v>
      </c>
      <c r="AI1320" s="57">
        <f t="shared" ref="AI1320" si="15947">IF(OR(ISERROR(VLOOKUP(CONCATENATE("ALI_",$C1320,"_SEG_",$I1320,"_PROV_",$D1320),Catalogo_Precios,AI$8,FALSE)),M1320=0),0,VLOOKUP(CONCATENATE("ALI_",$C1320,"_SEG_",$I1320,"_PROV_",$D1320),Catalogo_Precios,AI$8,FALSE))</f>
        <v>882</v>
      </c>
      <c r="AJ1320" s="57">
        <f t="shared" ref="AJ1320" si="15948">IF(OR(ISERROR(VLOOKUP(CONCATENATE("ALI_",$C1320,"_SEG_",$I1320,"_PROV_",$D1320),Catalogo_Precios,AJ$8,FALSE)),N1320=0),0,VLOOKUP(CONCATENATE("ALI_",$C1320,"_SEG_",$I1320,"_PROV_",$D1320),Catalogo_Precios,AJ$8,FALSE))</f>
        <v>882</v>
      </c>
      <c r="AK1320" s="57">
        <f t="shared" ref="AK1320" si="15949">IF(OR(ISERROR(VLOOKUP(CONCATENATE("ALI_",$C1320,"_SEG_",$I1320,"_PROV_",$D1320),Catalogo_Precios,AK$8,FALSE)),O1320=0),0,VLOOKUP(CONCATENATE("ALI_",$C1320,"_SEG_",$I1320,"_PROV_",$D1320),Catalogo_Precios,AK$8,FALSE))</f>
        <v>882</v>
      </c>
      <c r="AL1320" s="53"/>
      <c r="AM1320" s="59" t="str">
        <f t="shared" si="15607"/>
        <v>ALI_95_SEG_11</v>
      </c>
      <c r="AN1320" s="59" t="str">
        <f t="shared" si="15608"/>
        <v>ALI_95_SEG_11_VAL_29077956.6</v>
      </c>
      <c r="AO1320" s="60">
        <f t="shared" ref="AO1320" si="15950">IF(OR(AB1320="",AB1320=0),0,COUNTIF(Codificacion,AM1320))</f>
        <v>3</v>
      </c>
      <c r="AP1320" s="61">
        <f t="array" ref="AP1320">MIN(IF(Codificacion=AM1320,Total_Cotizacion,""))</f>
        <v>29077956.599999998</v>
      </c>
      <c r="AQ1320" s="62" t="b">
        <f t="shared" si="15610"/>
        <v>1</v>
      </c>
      <c r="AR1320" s="51" t="str">
        <f t="shared" ref="AR1320" si="15951">IF(COUNTIF(Codificacion2,CONCATENATE(AM1320,"_VAL_",AB1320))&gt;1,"Empate","")</f>
        <v/>
      </c>
      <c r="AS1320" s="63" t="str">
        <f t="shared" si="15461"/>
        <v>X</v>
      </c>
      <c r="AT1320" s="59" t="str">
        <f t="shared" si="15612"/>
        <v>ALI_95_SEG_11_X</v>
      </c>
      <c r="AU1320" s="63">
        <f t="shared" ref="AU1320" si="15952">IF(AND(COUNTIF(Codificacion3,AT1320)&lt;AO1320),1,COUNTIF(Codificacion3,AT1320))</f>
        <v>1</v>
      </c>
      <c r="AV1320" s="62" t="str">
        <f t="shared" si="15614"/>
        <v>Cotizacion Seleccionada</v>
      </c>
      <c r="AW1320" s="53"/>
      <c r="AX1320" s="51" t="str">
        <f t="shared" si="15615"/>
        <v>ALI_95_SEG_11VERDADERO</v>
      </c>
      <c r="AY1320" s="51">
        <f t="shared" si="15596"/>
        <v>1</v>
      </c>
      <c r="AZ1320" s="64" t="b">
        <f t="shared" si="15616"/>
        <v>0</v>
      </c>
    </row>
    <row r="1321" spans="1:52" x14ac:dyDescent="0.2">
      <c r="A1321" s="50" t="str">
        <f t="shared" si="15559"/>
        <v>ALI_95_SEG_12</v>
      </c>
      <c r="B1321" s="51" t="s">
        <v>142</v>
      </c>
      <c r="C1321" s="52">
        <v>95</v>
      </c>
      <c r="D1321" s="52">
        <f t="shared" ref="D1321" si="15953">IF(ISERROR(VLOOKUP(E1321,Proveedores,2,FALSE)),"",VLOOKUP(E1321,Proveedores,2,FALSE))</f>
        <v>2038</v>
      </c>
      <c r="E1321" s="53" t="s">
        <v>143</v>
      </c>
      <c r="F1321" s="54">
        <v>132</v>
      </c>
      <c r="G1321" s="53" t="s">
        <v>61</v>
      </c>
      <c r="H1321" s="53" t="s">
        <v>64</v>
      </c>
      <c r="I1321" s="52">
        <v>12</v>
      </c>
      <c r="J1321" s="53" t="s">
        <v>58</v>
      </c>
      <c r="K1321" s="55">
        <v>44835</v>
      </c>
      <c r="L1321" s="56">
        <v>11510</v>
      </c>
      <c r="M1321" s="56">
        <v>13831</v>
      </c>
      <c r="N1321" s="56">
        <v>7393</v>
      </c>
      <c r="O1321" s="56">
        <v>604</v>
      </c>
      <c r="P1321" s="57">
        <v>891</v>
      </c>
      <c r="Q1321" s="58">
        <v>0.1116</v>
      </c>
      <c r="R1321" s="57">
        <v>791.56</v>
      </c>
      <c r="S1321" s="57">
        <v>891</v>
      </c>
      <c r="T1321" s="58">
        <v>0.1116</v>
      </c>
      <c r="U1321" s="57">
        <v>791.56</v>
      </c>
      <c r="V1321" s="57">
        <v>891</v>
      </c>
      <c r="W1321" s="58">
        <v>0.1116</v>
      </c>
      <c r="X1321" s="57">
        <v>791.56</v>
      </c>
      <c r="Y1321" s="57">
        <v>891</v>
      </c>
      <c r="Z1321" s="58">
        <v>0.1116</v>
      </c>
      <c r="AA1321" s="57">
        <v>791.56</v>
      </c>
      <c r="AB1321" s="57">
        <v>26389027.279999997</v>
      </c>
      <c r="AC1321" s="53" t="str">
        <f t="shared" si="15598"/>
        <v>Registro Valido</v>
      </c>
      <c r="AD1321" s="57">
        <f t="shared" ref="AD1321" si="15954">IF(OR(ISERROR(VLOOKUP(CONCATENATE("ALI_",$C1321,"_SEG_",$I1321,"_PROV_",$D1321),Catalogo_Precios,AD$8,FALSE)),L1321=0),0,VLOOKUP(CONCATENATE("ALI_",$C1321,"_SEG_",$I1321,"_PROV_",$D1321),Catalogo_Precios,AD$8,FALSE))</f>
        <v>891</v>
      </c>
      <c r="AE1321" s="57">
        <f t="shared" ref="AE1321" si="15955">IF(OR(ISERROR(VLOOKUP(CONCATENATE("ALI_",$C1321,"_SEG_",$I1321,"_PROV_",$D1321),Catalogo_Precios,AE$8,FALSE)),M1321=0),0,VLOOKUP(CONCATENATE("ALI_",$C1321,"_SEG_",$I1321,"_PROV_",$D1321),Catalogo_Precios,AE$8,FALSE))</f>
        <v>891</v>
      </c>
      <c r="AF1321" s="57">
        <f t="shared" ref="AF1321" si="15956">IF(OR(ISERROR(VLOOKUP(CONCATENATE("ALI_",$C1321,"_SEG_",$I1321,"_PROV_",$D1321),Catalogo_Precios,AF$8,FALSE)),N1321=0),0,VLOOKUP(CONCATENATE("ALI_",$C1321,"_SEG_",$I1321,"_PROV_",$D1321),Catalogo_Precios,AF$8,FALSE))</f>
        <v>891</v>
      </c>
      <c r="AG1321" s="57">
        <f t="shared" ref="AG1321" si="15957">IF(OR(ISERROR(VLOOKUP(CONCATENATE("ALI_",$C1321,"_SEG_",$I1321,"_PROV_",$D1321),Catalogo_Precios,AG$8,FALSE)),O1321=0),0,VLOOKUP(CONCATENATE("ALI_",$C1321,"_SEG_",$I1321,"_PROV_",$D1321),Catalogo_Precios,AG$8,FALSE))</f>
        <v>891</v>
      </c>
      <c r="AH1321" s="57">
        <f t="shared" ref="AH1321" si="15958">IF(OR(ISERROR(VLOOKUP(CONCATENATE("ALI_",$C1321,"_SEG_",$I1321,"_PROV_",$D1321),Catalogo_Precios,AH$8,FALSE)),L1321=0),0,VLOOKUP(CONCATENATE("ALI_",$C1321,"_SEG_",$I1321,"_PROV_",$D1321),Catalogo_Precios,AH$8,FALSE))</f>
        <v>882</v>
      </c>
      <c r="AI1321" s="57">
        <f t="shared" ref="AI1321" si="15959">IF(OR(ISERROR(VLOOKUP(CONCATENATE("ALI_",$C1321,"_SEG_",$I1321,"_PROV_",$D1321),Catalogo_Precios,AI$8,FALSE)),M1321=0),0,VLOOKUP(CONCATENATE("ALI_",$C1321,"_SEG_",$I1321,"_PROV_",$D1321),Catalogo_Precios,AI$8,FALSE))</f>
        <v>882</v>
      </c>
      <c r="AJ1321" s="57">
        <f t="shared" ref="AJ1321" si="15960">IF(OR(ISERROR(VLOOKUP(CONCATENATE("ALI_",$C1321,"_SEG_",$I1321,"_PROV_",$D1321),Catalogo_Precios,AJ$8,FALSE)),N1321=0),0,VLOOKUP(CONCATENATE("ALI_",$C1321,"_SEG_",$I1321,"_PROV_",$D1321),Catalogo_Precios,AJ$8,FALSE))</f>
        <v>882</v>
      </c>
      <c r="AK1321" s="57">
        <f t="shared" ref="AK1321" si="15961">IF(OR(ISERROR(VLOOKUP(CONCATENATE("ALI_",$C1321,"_SEG_",$I1321,"_PROV_",$D1321),Catalogo_Precios,AK$8,FALSE)),O1321=0),0,VLOOKUP(CONCATENATE("ALI_",$C1321,"_SEG_",$I1321,"_PROV_",$D1321),Catalogo_Precios,AK$8,FALSE))</f>
        <v>882</v>
      </c>
      <c r="AL1321" s="53"/>
      <c r="AM1321" s="59" t="str">
        <f t="shared" si="15607"/>
        <v>ALI_95_SEG_12</v>
      </c>
      <c r="AN1321" s="59" t="str">
        <f t="shared" si="15608"/>
        <v>ALI_95_SEG_12_VAL_26389027.28</v>
      </c>
      <c r="AO1321" s="60">
        <f t="shared" ref="AO1321" si="15962">IF(OR(AB1321="",AB1321=0),0,COUNTIF(Codificacion,AM1321))</f>
        <v>3</v>
      </c>
      <c r="AP1321" s="61">
        <f t="array" ref="AP1321">MIN(IF(Codificacion=AM1321,Total_Cotizacion,""))</f>
        <v>26389027.279999997</v>
      </c>
      <c r="AQ1321" s="62" t="b">
        <f t="shared" si="15610"/>
        <v>1</v>
      </c>
      <c r="AR1321" s="51" t="str">
        <f t="shared" ref="AR1321" si="15963">IF(COUNTIF(Codificacion2,CONCATENATE(AM1321,"_VAL_",AB1321))&gt;1,"Empate","")</f>
        <v/>
      </c>
      <c r="AS1321" s="63" t="str">
        <f t="shared" si="15461"/>
        <v>X</v>
      </c>
      <c r="AT1321" s="59" t="str">
        <f t="shared" si="15612"/>
        <v>ALI_95_SEG_12_X</v>
      </c>
      <c r="AU1321" s="63">
        <f t="shared" ref="AU1321" si="15964">IF(AND(COUNTIF(Codificacion3,AT1321)&lt;AO1321),1,COUNTIF(Codificacion3,AT1321))</f>
        <v>1</v>
      </c>
      <c r="AV1321" s="62" t="str">
        <f t="shared" si="15614"/>
        <v>Cotizacion Seleccionada</v>
      </c>
      <c r="AW1321" s="53"/>
      <c r="AX1321" s="51" t="str">
        <f t="shared" si="15615"/>
        <v>ALI_95_SEG_12VERDADERO</v>
      </c>
      <c r="AY1321" s="51">
        <f t="shared" si="15596"/>
        <v>1</v>
      </c>
      <c r="AZ1321" s="64" t="b">
        <f t="shared" si="15616"/>
        <v>0</v>
      </c>
    </row>
    <row r="1322" spans="1:52" x14ac:dyDescent="0.2">
      <c r="A1322" s="50" t="str">
        <f t="shared" si="15559"/>
        <v>ALI_95_SEG_13</v>
      </c>
      <c r="B1322" s="51" t="s">
        <v>142</v>
      </c>
      <c r="C1322" s="52">
        <v>95</v>
      </c>
      <c r="D1322" s="52">
        <f t="shared" ref="D1322" si="15965">IF(ISERROR(VLOOKUP(E1322,Proveedores,2,FALSE)),"",VLOOKUP(E1322,Proveedores,2,FALSE))</f>
        <v>2038</v>
      </c>
      <c r="E1322" s="53" t="s">
        <v>143</v>
      </c>
      <c r="F1322" s="54">
        <v>133</v>
      </c>
      <c r="G1322" s="53" t="s">
        <v>61</v>
      </c>
      <c r="H1322" s="53" t="s">
        <v>64</v>
      </c>
      <c r="I1322" s="52">
        <v>13</v>
      </c>
      <c r="J1322" s="53" t="s">
        <v>58</v>
      </c>
      <c r="K1322" s="55">
        <v>44835</v>
      </c>
      <c r="L1322" s="56">
        <v>15289</v>
      </c>
      <c r="M1322" s="56">
        <v>18490</v>
      </c>
      <c r="N1322" s="56">
        <v>10312</v>
      </c>
      <c r="O1322" s="56">
        <v>752</v>
      </c>
      <c r="P1322" s="57">
        <v>891</v>
      </c>
      <c r="Q1322" s="58">
        <v>0.1116</v>
      </c>
      <c r="R1322" s="57">
        <v>791.56</v>
      </c>
      <c r="S1322" s="57">
        <v>891</v>
      </c>
      <c r="T1322" s="58">
        <v>0.1116</v>
      </c>
      <c r="U1322" s="57">
        <v>791.56</v>
      </c>
      <c r="V1322" s="57">
        <v>891</v>
      </c>
      <c r="W1322" s="58">
        <v>0.1116</v>
      </c>
      <c r="X1322" s="57">
        <v>791.56</v>
      </c>
      <c r="Y1322" s="57">
        <v>891</v>
      </c>
      <c r="Z1322" s="58">
        <v>0.1116</v>
      </c>
      <c r="AA1322" s="57">
        <v>791.56</v>
      </c>
      <c r="AB1322" s="57">
        <v>35495925.079999998</v>
      </c>
      <c r="AC1322" s="53" t="str">
        <f t="shared" si="15598"/>
        <v>Registro Valido</v>
      </c>
      <c r="AD1322" s="57">
        <f t="shared" ref="AD1322" si="15966">IF(OR(ISERROR(VLOOKUP(CONCATENATE("ALI_",$C1322,"_SEG_",$I1322,"_PROV_",$D1322),Catalogo_Precios,AD$8,FALSE)),L1322=0),0,VLOOKUP(CONCATENATE("ALI_",$C1322,"_SEG_",$I1322,"_PROV_",$D1322),Catalogo_Precios,AD$8,FALSE))</f>
        <v>891</v>
      </c>
      <c r="AE1322" s="57">
        <f t="shared" ref="AE1322" si="15967">IF(OR(ISERROR(VLOOKUP(CONCATENATE("ALI_",$C1322,"_SEG_",$I1322,"_PROV_",$D1322),Catalogo_Precios,AE$8,FALSE)),M1322=0),0,VLOOKUP(CONCATENATE("ALI_",$C1322,"_SEG_",$I1322,"_PROV_",$D1322),Catalogo_Precios,AE$8,FALSE))</f>
        <v>891</v>
      </c>
      <c r="AF1322" s="57">
        <f t="shared" ref="AF1322" si="15968">IF(OR(ISERROR(VLOOKUP(CONCATENATE("ALI_",$C1322,"_SEG_",$I1322,"_PROV_",$D1322),Catalogo_Precios,AF$8,FALSE)),N1322=0),0,VLOOKUP(CONCATENATE("ALI_",$C1322,"_SEG_",$I1322,"_PROV_",$D1322),Catalogo_Precios,AF$8,FALSE))</f>
        <v>891</v>
      </c>
      <c r="AG1322" s="57">
        <f t="shared" ref="AG1322" si="15969">IF(OR(ISERROR(VLOOKUP(CONCATENATE("ALI_",$C1322,"_SEG_",$I1322,"_PROV_",$D1322),Catalogo_Precios,AG$8,FALSE)),O1322=0),0,VLOOKUP(CONCATENATE("ALI_",$C1322,"_SEG_",$I1322,"_PROV_",$D1322),Catalogo_Precios,AG$8,FALSE))</f>
        <v>891</v>
      </c>
      <c r="AH1322" s="57">
        <f t="shared" ref="AH1322" si="15970">IF(OR(ISERROR(VLOOKUP(CONCATENATE("ALI_",$C1322,"_SEG_",$I1322,"_PROV_",$D1322),Catalogo_Precios,AH$8,FALSE)),L1322=0),0,VLOOKUP(CONCATENATE("ALI_",$C1322,"_SEG_",$I1322,"_PROV_",$D1322),Catalogo_Precios,AH$8,FALSE))</f>
        <v>882</v>
      </c>
      <c r="AI1322" s="57">
        <f t="shared" ref="AI1322" si="15971">IF(OR(ISERROR(VLOOKUP(CONCATENATE("ALI_",$C1322,"_SEG_",$I1322,"_PROV_",$D1322),Catalogo_Precios,AI$8,FALSE)),M1322=0),0,VLOOKUP(CONCATENATE("ALI_",$C1322,"_SEG_",$I1322,"_PROV_",$D1322),Catalogo_Precios,AI$8,FALSE))</f>
        <v>882</v>
      </c>
      <c r="AJ1322" s="57">
        <f t="shared" ref="AJ1322" si="15972">IF(OR(ISERROR(VLOOKUP(CONCATENATE("ALI_",$C1322,"_SEG_",$I1322,"_PROV_",$D1322),Catalogo_Precios,AJ$8,FALSE)),N1322=0),0,VLOOKUP(CONCATENATE("ALI_",$C1322,"_SEG_",$I1322,"_PROV_",$D1322),Catalogo_Precios,AJ$8,FALSE))</f>
        <v>882</v>
      </c>
      <c r="AK1322" s="57">
        <f t="shared" ref="AK1322" si="15973">IF(OR(ISERROR(VLOOKUP(CONCATENATE("ALI_",$C1322,"_SEG_",$I1322,"_PROV_",$D1322),Catalogo_Precios,AK$8,FALSE)),O1322=0),0,VLOOKUP(CONCATENATE("ALI_",$C1322,"_SEG_",$I1322,"_PROV_",$D1322),Catalogo_Precios,AK$8,FALSE))</f>
        <v>882</v>
      </c>
      <c r="AL1322" s="53"/>
      <c r="AM1322" s="59" t="str">
        <f t="shared" si="15607"/>
        <v>ALI_95_SEG_13</v>
      </c>
      <c r="AN1322" s="59" t="str">
        <f t="shared" si="15608"/>
        <v>ALI_95_SEG_13_VAL_35495925.08</v>
      </c>
      <c r="AO1322" s="60">
        <f t="shared" ref="AO1322" si="15974">IF(OR(AB1322="",AB1322=0),0,COUNTIF(Codificacion,AM1322))</f>
        <v>3</v>
      </c>
      <c r="AP1322" s="61">
        <f t="array" ref="AP1322">MIN(IF(Codificacion=AM1322,Total_Cotizacion,""))</f>
        <v>35495925.079999998</v>
      </c>
      <c r="AQ1322" s="62" t="b">
        <f t="shared" si="15610"/>
        <v>1</v>
      </c>
      <c r="AR1322" s="51" t="str">
        <f t="shared" ref="AR1322" si="15975">IF(COUNTIF(Codificacion2,CONCATENATE(AM1322,"_VAL_",AB1322))&gt;1,"Empate","")</f>
        <v/>
      </c>
      <c r="AS1322" s="63" t="str">
        <f t="shared" si="15461"/>
        <v>X</v>
      </c>
      <c r="AT1322" s="59" t="str">
        <f t="shared" si="15612"/>
        <v>ALI_95_SEG_13_X</v>
      </c>
      <c r="AU1322" s="63">
        <f t="shared" ref="AU1322" si="15976">IF(AND(COUNTIF(Codificacion3,AT1322)&lt;AO1322),1,COUNTIF(Codificacion3,AT1322))</f>
        <v>1</v>
      </c>
      <c r="AV1322" s="62" t="str">
        <f t="shared" si="15614"/>
        <v>Cotizacion Seleccionada</v>
      </c>
      <c r="AW1322" s="53"/>
      <c r="AX1322" s="51" t="str">
        <f t="shared" si="15615"/>
        <v>ALI_95_SEG_13VERDADERO</v>
      </c>
      <c r="AY1322" s="51">
        <f t="shared" si="15596"/>
        <v>1</v>
      </c>
      <c r="AZ1322" s="64" t="b">
        <f t="shared" si="15616"/>
        <v>0</v>
      </c>
    </row>
    <row r="1323" spans="1:52" x14ac:dyDescent="0.2">
      <c r="A1323" s="50" t="str">
        <f t="shared" si="15559"/>
        <v>ALI_95_SEG_14</v>
      </c>
      <c r="B1323" s="51" t="s">
        <v>142</v>
      </c>
      <c r="C1323" s="52">
        <v>95</v>
      </c>
      <c r="D1323" s="52">
        <f t="shared" ref="D1323" si="15977">IF(ISERROR(VLOOKUP(E1323,Proveedores,2,FALSE)),"",VLOOKUP(E1323,Proveedores,2,FALSE))</f>
        <v>2038</v>
      </c>
      <c r="E1323" s="53" t="s">
        <v>143</v>
      </c>
      <c r="F1323" s="54">
        <v>134</v>
      </c>
      <c r="G1323" s="53" t="s">
        <v>61</v>
      </c>
      <c r="H1323" s="53" t="s">
        <v>64</v>
      </c>
      <c r="I1323" s="52">
        <v>14</v>
      </c>
      <c r="J1323" s="53" t="s">
        <v>58</v>
      </c>
      <c r="K1323" s="55">
        <v>44835</v>
      </c>
      <c r="L1323" s="56">
        <v>15149</v>
      </c>
      <c r="M1323" s="56">
        <v>18323</v>
      </c>
      <c r="N1323" s="56">
        <v>10219</v>
      </c>
      <c r="O1323" s="56">
        <v>746</v>
      </c>
      <c r="P1323" s="57">
        <v>891</v>
      </c>
      <c r="Q1323" s="58">
        <v>0.1116</v>
      </c>
      <c r="R1323" s="57">
        <v>791.56</v>
      </c>
      <c r="S1323" s="57">
        <v>891</v>
      </c>
      <c r="T1323" s="58">
        <v>0.1116</v>
      </c>
      <c r="U1323" s="57">
        <v>791.56</v>
      </c>
      <c r="V1323" s="57">
        <v>891</v>
      </c>
      <c r="W1323" s="58">
        <v>0.1116</v>
      </c>
      <c r="X1323" s="57">
        <v>791.56</v>
      </c>
      <c r="Y1323" s="57">
        <v>891</v>
      </c>
      <c r="Z1323" s="58">
        <v>0.1116</v>
      </c>
      <c r="AA1323" s="57">
        <v>791.56</v>
      </c>
      <c r="AB1323" s="57">
        <v>35174551.719999999</v>
      </c>
      <c r="AC1323" s="53" t="str">
        <f t="shared" si="15598"/>
        <v>Registro Valido</v>
      </c>
      <c r="AD1323" s="57">
        <f t="shared" ref="AD1323" si="15978">IF(OR(ISERROR(VLOOKUP(CONCATENATE("ALI_",$C1323,"_SEG_",$I1323,"_PROV_",$D1323),Catalogo_Precios,AD$8,FALSE)),L1323=0),0,VLOOKUP(CONCATENATE("ALI_",$C1323,"_SEG_",$I1323,"_PROV_",$D1323),Catalogo_Precios,AD$8,FALSE))</f>
        <v>891</v>
      </c>
      <c r="AE1323" s="57">
        <f t="shared" ref="AE1323" si="15979">IF(OR(ISERROR(VLOOKUP(CONCATENATE("ALI_",$C1323,"_SEG_",$I1323,"_PROV_",$D1323),Catalogo_Precios,AE$8,FALSE)),M1323=0),0,VLOOKUP(CONCATENATE("ALI_",$C1323,"_SEG_",$I1323,"_PROV_",$D1323),Catalogo_Precios,AE$8,FALSE))</f>
        <v>891</v>
      </c>
      <c r="AF1323" s="57">
        <f t="shared" ref="AF1323" si="15980">IF(OR(ISERROR(VLOOKUP(CONCATENATE("ALI_",$C1323,"_SEG_",$I1323,"_PROV_",$D1323),Catalogo_Precios,AF$8,FALSE)),N1323=0),0,VLOOKUP(CONCATENATE("ALI_",$C1323,"_SEG_",$I1323,"_PROV_",$D1323),Catalogo_Precios,AF$8,FALSE))</f>
        <v>891</v>
      </c>
      <c r="AG1323" s="57">
        <f t="shared" ref="AG1323" si="15981">IF(OR(ISERROR(VLOOKUP(CONCATENATE("ALI_",$C1323,"_SEG_",$I1323,"_PROV_",$D1323),Catalogo_Precios,AG$8,FALSE)),O1323=0),0,VLOOKUP(CONCATENATE("ALI_",$C1323,"_SEG_",$I1323,"_PROV_",$D1323),Catalogo_Precios,AG$8,FALSE))</f>
        <v>891</v>
      </c>
      <c r="AH1323" s="57">
        <f t="shared" ref="AH1323" si="15982">IF(OR(ISERROR(VLOOKUP(CONCATENATE("ALI_",$C1323,"_SEG_",$I1323,"_PROV_",$D1323),Catalogo_Precios,AH$8,FALSE)),L1323=0),0,VLOOKUP(CONCATENATE("ALI_",$C1323,"_SEG_",$I1323,"_PROV_",$D1323),Catalogo_Precios,AH$8,FALSE))</f>
        <v>882</v>
      </c>
      <c r="AI1323" s="57">
        <f t="shared" ref="AI1323" si="15983">IF(OR(ISERROR(VLOOKUP(CONCATENATE("ALI_",$C1323,"_SEG_",$I1323,"_PROV_",$D1323),Catalogo_Precios,AI$8,FALSE)),M1323=0),0,VLOOKUP(CONCATENATE("ALI_",$C1323,"_SEG_",$I1323,"_PROV_",$D1323),Catalogo_Precios,AI$8,FALSE))</f>
        <v>882</v>
      </c>
      <c r="AJ1323" s="57">
        <f t="shared" ref="AJ1323" si="15984">IF(OR(ISERROR(VLOOKUP(CONCATENATE("ALI_",$C1323,"_SEG_",$I1323,"_PROV_",$D1323),Catalogo_Precios,AJ$8,FALSE)),N1323=0),0,VLOOKUP(CONCATENATE("ALI_",$C1323,"_SEG_",$I1323,"_PROV_",$D1323),Catalogo_Precios,AJ$8,FALSE))</f>
        <v>882</v>
      </c>
      <c r="AK1323" s="57">
        <f t="shared" ref="AK1323" si="15985">IF(OR(ISERROR(VLOOKUP(CONCATENATE("ALI_",$C1323,"_SEG_",$I1323,"_PROV_",$D1323),Catalogo_Precios,AK$8,FALSE)),O1323=0),0,VLOOKUP(CONCATENATE("ALI_",$C1323,"_SEG_",$I1323,"_PROV_",$D1323),Catalogo_Precios,AK$8,FALSE))</f>
        <v>882</v>
      </c>
      <c r="AL1323" s="53"/>
      <c r="AM1323" s="59" t="str">
        <f t="shared" si="15607"/>
        <v>ALI_95_SEG_14</v>
      </c>
      <c r="AN1323" s="59" t="str">
        <f t="shared" si="15608"/>
        <v>ALI_95_SEG_14_VAL_35174551.72</v>
      </c>
      <c r="AO1323" s="60">
        <f t="shared" ref="AO1323" si="15986">IF(OR(AB1323="",AB1323=0),0,COUNTIF(Codificacion,AM1323))</f>
        <v>3</v>
      </c>
      <c r="AP1323" s="61">
        <f t="array" ref="AP1323">MIN(IF(Codificacion=AM1323,Total_Cotizacion,""))</f>
        <v>35174551.719999999</v>
      </c>
      <c r="AQ1323" s="62" t="b">
        <f t="shared" si="15610"/>
        <v>1</v>
      </c>
      <c r="AR1323" s="51" t="str">
        <f t="shared" ref="AR1323" si="15987">IF(COUNTIF(Codificacion2,CONCATENATE(AM1323,"_VAL_",AB1323))&gt;1,"Empate","")</f>
        <v/>
      </c>
      <c r="AS1323" s="63" t="str">
        <f t="shared" si="15461"/>
        <v>X</v>
      </c>
      <c r="AT1323" s="59" t="str">
        <f t="shared" si="15612"/>
        <v>ALI_95_SEG_14_X</v>
      </c>
      <c r="AU1323" s="63">
        <f t="shared" ref="AU1323" si="15988">IF(AND(COUNTIF(Codificacion3,AT1323)&lt;AO1323),1,COUNTIF(Codificacion3,AT1323))</f>
        <v>1</v>
      </c>
      <c r="AV1323" s="62" t="str">
        <f t="shared" si="15614"/>
        <v>Cotizacion Seleccionada</v>
      </c>
      <c r="AW1323" s="53"/>
      <c r="AX1323" s="51" t="str">
        <f t="shared" si="15615"/>
        <v>ALI_95_SEG_14VERDADERO</v>
      </c>
      <c r="AY1323" s="51">
        <f t="shared" si="15596"/>
        <v>1</v>
      </c>
      <c r="AZ1323" s="64" t="b">
        <f t="shared" si="15616"/>
        <v>0</v>
      </c>
    </row>
    <row r="1324" spans="1:52" x14ac:dyDescent="0.2">
      <c r="A1324" s="50" t="str">
        <f t="shared" si="15559"/>
        <v>ALI_95_SEG_15</v>
      </c>
      <c r="B1324" s="51" t="s">
        <v>142</v>
      </c>
      <c r="C1324" s="52">
        <v>95</v>
      </c>
      <c r="D1324" s="52">
        <f t="shared" ref="D1324" si="15989">IF(ISERROR(VLOOKUP(E1324,Proveedores,2,FALSE)),"",VLOOKUP(E1324,Proveedores,2,FALSE))</f>
        <v>2038</v>
      </c>
      <c r="E1324" s="53" t="s">
        <v>143</v>
      </c>
      <c r="F1324" s="54">
        <v>135</v>
      </c>
      <c r="G1324" s="53" t="s">
        <v>61</v>
      </c>
      <c r="H1324" s="53" t="s">
        <v>64</v>
      </c>
      <c r="I1324" s="52">
        <v>15</v>
      </c>
      <c r="J1324" s="53" t="s">
        <v>58</v>
      </c>
      <c r="K1324" s="55">
        <v>44835</v>
      </c>
      <c r="L1324" s="56">
        <v>14323</v>
      </c>
      <c r="M1324" s="56">
        <v>17320</v>
      </c>
      <c r="N1324" s="56">
        <v>9660</v>
      </c>
      <c r="O1324" s="56">
        <v>705</v>
      </c>
      <c r="P1324" s="57">
        <v>891</v>
      </c>
      <c r="Q1324" s="58">
        <v>0.1116</v>
      </c>
      <c r="R1324" s="57">
        <v>791.56</v>
      </c>
      <c r="S1324" s="57">
        <v>891</v>
      </c>
      <c r="T1324" s="58">
        <v>0.1116</v>
      </c>
      <c r="U1324" s="57">
        <v>791.56</v>
      </c>
      <c r="V1324" s="57">
        <v>891</v>
      </c>
      <c r="W1324" s="58">
        <v>0.1116</v>
      </c>
      <c r="X1324" s="57">
        <v>791.56</v>
      </c>
      <c r="Y1324" s="57">
        <v>891</v>
      </c>
      <c r="Z1324" s="58">
        <v>0.1116</v>
      </c>
      <c r="AA1324" s="57">
        <v>791.56</v>
      </c>
      <c r="AB1324" s="57">
        <v>33251852.48</v>
      </c>
      <c r="AC1324" s="53" t="str">
        <f t="shared" si="15598"/>
        <v>Registro Valido</v>
      </c>
      <c r="AD1324" s="57">
        <f t="shared" ref="AD1324" si="15990">IF(OR(ISERROR(VLOOKUP(CONCATENATE("ALI_",$C1324,"_SEG_",$I1324,"_PROV_",$D1324),Catalogo_Precios,AD$8,FALSE)),L1324=0),0,VLOOKUP(CONCATENATE("ALI_",$C1324,"_SEG_",$I1324,"_PROV_",$D1324),Catalogo_Precios,AD$8,FALSE))</f>
        <v>891</v>
      </c>
      <c r="AE1324" s="57">
        <f t="shared" ref="AE1324" si="15991">IF(OR(ISERROR(VLOOKUP(CONCATENATE("ALI_",$C1324,"_SEG_",$I1324,"_PROV_",$D1324),Catalogo_Precios,AE$8,FALSE)),M1324=0),0,VLOOKUP(CONCATENATE("ALI_",$C1324,"_SEG_",$I1324,"_PROV_",$D1324),Catalogo_Precios,AE$8,FALSE))</f>
        <v>891</v>
      </c>
      <c r="AF1324" s="57">
        <f t="shared" ref="AF1324" si="15992">IF(OR(ISERROR(VLOOKUP(CONCATENATE("ALI_",$C1324,"_SEG_",$I1324,"_PROV_",$D1324),Catalogo_Precios,AF$8,FALSE)),N1324=0),0,VLOOKUP(CONCATENATE("ALI_",$C1324,"_SEG_",$I1324,"_PROV_",$D1324),Catalogo_Precios,AF$8,FALSE))</f>
        <v>891</v>
      </c>
      <c r="AG1324" s="57">
        <f t="shared" ref="AG1324" si="15993">IF(OR(ISERROR(VLOOKUP(CONCATENATE("ALI_",$C1324,"_SEG_",$I1324,"_PROV_",$D1324),Catalogo_Precios,AG$8,FALSE)),O1324=0),0,VLOOKUP(CONCATENATE("ALI_",$C1324,"_SEG_",$I1324,"_PROV_",$D1324),Catalogo_Precios,AG$8,FALSE))</f>
        <v>891</v>
      </c>
      <c r="AH1324" s="57">
        <f t="shared" ref="AH1324" si="15994">IF(OR(ISERROR(VLOOKUP(CONCATENATE("ALI_",$C1324,"_SEG_",$I1324,"_PROV_",$D1324),Catalogo_Precios,AH$8,FALSE)),L1324=0),0,VLOOKUP(CONCATENATE("ALI_",$C1324,"_SEG_",$I1324,"_PROV_",$D1324),Catalogo_Precios,AH$8,FALSE))</f>
        <v>882</v>
      </c>
      <c r="AI1324" s="57">
        <f t="shared" ref="AI1324" si="15995">IF(OR(ISERROR(VLOOKUP(CONCATENATE("ALI_",$C1324,"_SEG_",$I1324,"_PROV_",$D1324),Catalogo_Precios,AI$8,FALSE)),M1324=0),0,VLOOKUP(CONCATENATE("ALI_",$C1324,"_SEG_",$I1324,"_PROV_",$D1324),Catalogo_Precios,AI$8,FALSE))</f>
        <v>882</v>
      </c>
      <c r="AJ1324" s="57">
        <f t="shared" ref="AJ1324" si="15996">IF(OR(ISERROR(VLOOKUP(CONCATENATE("ALI_",$C1324,"_SEG_",$I1324,"_PROV_",$D1324),Catalogo_Precios,AJ$8,FALSE)),N1324=0),0,VLOOKUP(CONCATENATE("ALI_",$C1324,"_SEG_",$I1324,"_PROV_",$D1324),Catalogo_Precios,AJ$8,FALSE))</f>
        <v>882</v>
      </c>
      <c r="AK1324" s="57">
        <f t="shared" ref="AK1324" si="15997">IF(OR(ISERROR(VLOOKUP(CONCATENATE("ALI_",$C1324,"_SEG_",$I1324,"_PROV_",$D1324),Catalogo_Precios,AK$8,FALSE)),O1324=0),0,VLOOKUP(CONCATENATE("ALI_",$C1324,"_SEG_",$I1324,"_PROV_",$D1324),Catalogo_Precios,AK$8,FALSE))</f>
        <v>882</v>
      </c>
      <c r="AL1324" s="53"/>
      <c r="AM1324" s="59" t="str">
        <f t="shared" si="15607"/>
        <v>ALI_95_SEG_15</v>
      </c>
      <c r="AN1324" s="59" t="str">
        <f t="shared" si="15608"/>
        <v>ALI_95_SEG_15_VAL_33251852.48</v>
      </c>
      <c r="AO1324" s="60">
        <f t="shared" ref="AO1324" si="15998">IF(OR(AB1324="",AB1324=0),0,COUNTIF(Codificacion,AM1324))</f>
        <v>3</v>
      </c>
      <c r="AP1324" s="61">
        <f t="array" ref="AP1324">MIN(IF(Codificacion=AM1324,Total_Cotizacion,""))</f>
        <v>33251852.48</v>
      </c>
      <c r="AQ1324" s="62" t="b">
        <f t="shared" si="15610"/>
        <v>1</v>
      </c>
      <c r="AR1324" s="51" t="str">
        <f t="shared" ref="AR1324" si="15999">IF(COUNTIF(Codificacion2,CONCATENATE(AM1324,"_VAL_",AB1324))&gt;1,"Empate","")</f>
        <v/>
      </c>
      <c r="AS1324" s="63" t="str">
        <f t="shared" si="15461"/>
        <v>X</v>
      </c>
      <c r="AT1324" s="59" t="str">
        <f t="shared" si="15612"/>
        <v>ALI_95_SEG_15_X</v>
      </c>
      <c r="AU1324" s="63">
        <f t="shared" ref="AU1324" si="16000">IF(AND(COUNTIF(Codificacion3,AT1324)&lt;AO1324),1,COUNTIF(Codificacion3,AT1324))</f>
        <v>1</v>
      </c>
      <c r="AV1324" s="62" t="str">
        <f t="shared" si="15614"/>
        <v>Cotizacion Seleccionada</v>
      </c>
      <c r="AW1324" s="53"/>
      <c r="AX1324" s="51" t="str">
        <f t="shared" si="15615"/>
        <v>ALI_95_SEG_15VERDADERO</v>
      </c>
      <c r="AY1324" s="51">
        <f t="shared" si="15596"/>
        <v>1</v>
      </c>
      <c r="AZ1324" s="64" t="b">
        <f t="shared" si="15616"/>
        <v>0</v>
      </c>
    </row>
    <row r="1325" spans="1:52" x14ac:dyDescent="0.2">
      <c r="A1325" s="50" t="str">
        <f t="shared" si="15559"/>
        <v>ALI_41_SEG_1</v>
      </c>
      <c r="B1325" s="51" t="s">
        <v>142</v>
      </c>
      <c r="C1325" s="52">
        <v>41</v>
      </c>
      <c r="D1325" s="52">
        <f t="shared" ref="D1325" si="16001">IF(ISERROR(VLOOKUP(E1325,Proveedores,2,FALSE)),"",VLOOKUP(E1325,Proveedores,2,FALSE))</f>
        <v>2038</v>
      </c>
      <c r="E1325" s="53" t="s">
        <v>143</v>
      </c>
      <c r="F1325" s="54">
        <v>151</v>
      </c>
      <c r="G1325" s="53" t="s">
        <v>61</v>
      </c>
      <c r="H1325" s="53" t="s">
        <v>115</v>
      </c>
      <c r="I1325" s="52">
        <v>1</v>
      </c>
      <c r="J1325" s="53" t="s">
        <v>58</v>
      </c>
      <c r="K1325" s="55">
        <v>44835</v>
      </c>
      <c r="L1325" s="56">
        <v>7567</v>
      </c>
      <c r="M1325" s="56">
        <v>8915</v>
      </c>
      <c r="N1325" s="56">
        <v>4821</v>
      </c>
      <c r="O1325" s="56">
        <v>273</v>
      </c>
      <c r="P1325" s="57">
        <v>871</v>
      </c>
      <c r="Q1325" s="58">
        <v>0.06</v>
      </c>
      <c r="R1325" s="57">
        <v>818.74</v>
      </c>
      <c r="S1325" s="57">
        <v>871</v>
      </c>
      <c r="T1325" s="58">
        <v>0.06</v>
      </c>
      <c r="U1325" s="57">
        <v>818.74</v>
      </c>
      <c r="V1325" s="57">
        <v>871</v>
      </c>
      <c r="W1325" s="58">
        <v>0.06</v>
      </c>
      <c r="X1325" s="57">
        <v>818.74</v>
      </c>
      <c r="Y1325" s="57">
        <v>871</v>
      </c>
      <c r="Z1325" s="58">
        <v>0.06</v>
      </c>
      <c r="AA1325" s="57">
        <v>818.74</v>
      </c>
      <c r="AB1325" s="57">
        <v>17665134.239999998</v>
      </c>
      <c r="AC1325" s="53" t="str">
        <f t="shared" si="15598"/>
        <v>Registro Valido</v>
      </c>
      <c r="AD1325" s="57">
        <f t="shared" ref="AD1325" si="16002">IF(OR(ISERROR(VLOOKUP(CONCATENATE("ALI_",$C1325,"_SEG_",$I1325,"_PROV_",$D1325),Catalogo_Precios,AD$8,FALSE)),L1325=0),0,VLOOKUP(CONCATENATE("ALI_",$C1325,"_SEG_",$I1325,"_PROV_",$D1325),Catalogo_Precios,AD$8,FALSE))</f>
        <v>871</v>
      </c>
      <c r="AE1325" s="57">
        <f t="shared" ref="AE1325" si="16003">IF(OR(ISERROR(VLOOKUP(CONCATENATE("ALI_",$C1325,"_SEG_",$I1325,"_PROV_",$D1325),Catalogo_Precios,AE$8,FALSE)),M1325=0),0,VLOOKUP(CONCATENATE("ALI_",$C1325,"_SEG_",$I1325,"_PROV_",$D1325),Catalogo_Precios,AE$8,FALSE))</f>
        <v>871</v>
      </c>
      <c r="AF1325" s="57">
        <f t="shared" ref="AF1325" si="16004">IF(OR(ISERROR(VLOOKUP(CONCATENATE("ALI_",$C1325,"_SEG_",$I1325,"_PROV_",$D1325),Catalogo_Precios,AF$8,FALSE)),N1325=0),0,VLOOKUP(CONCATENATE("ALI_",$C1325,"_SEG_",$I1325,"_PROV_",$D1325),Catalogo_Precios,AF$8,FALSE))</f>
        <v>871</v>
      </c>
      <c r="AG1325" s="57">
        <f t="shared" ref="AG1325" si="16005">IF(OR(ISERROR(VLOOKUP(CONCATENATE("ALI_",$C1325,"_SEG_",$I1325,"_PROV_",$D1325),Catalogo_Precios,AG$8,FALSE)),O1325=0),0,VLOOKUP(CONCATENATE("ALI_",$C1325,"_SEG_",$I1325,"_PROV_",$D1325),Catalogo_Precios,AG$8,FALSE))</f>
        <v>871</v>
      </c>
      <c r="AH1325" s="57">
        <f t="shared" ref="AH1325" si="16006">IF(OR(ISERROR(VLOOKUP(CONCATENATE("ALI_",$C1325,"_SEG_",$I1325,"_PROV_",$D1325),Catalogo_Precios,AH$8,FALSE)),L1325=0),0,VLOOKUP(CONCATENATE("ALI_",$C1325,"_SEG_",$I1325,"_PROV_",$D1325),Catalogo_Precios,AH$8,FALSE))</f>
        <v>862</v>
      </c>
      <c r="AI1325" s="57">
        <f t="shared" ref="AI1325" si="16007">IF(OR(ISERROR(VLOOKUP(CONCATENATE("ALI_",$C1325,"_SEG_",$I1325,"_PROV_",$D1325),Catalogo_Precios,AI$8,FALSE)),M1325=0),0,VLOOKUP(CONCATENATE("ALI_",$C1325,"_SEG_",$I1325,"_PROV_",$D1325),Catalogo_Precios,AI$8,FALSE))</f>
        <v>862</v>
      </c>
      <c r="AJ1325" s="57">
        <f t="shared" ref="AJ1325" si="16008">IF(OR(ISERROR(VLOOKUP(CONCATENATE("ALI_",$C1325,"_SEG_",$I1325,"_PROV_",$D1325),Catalogo_Precios,AJ$8,FALSE)),N1325=0),0,VLOOKUP(CONCATENATE("ALI_",$C1325,"_SEG_",$I1325,"_PROV_",$D1325),Catalogo_Precios,AJ$8,FALSE))</f>
        <v>862</v>
      </c>
      <c r="AK1325" s="57">
        <f t="shared" ref="AK1325" si="16009">IF(OR(ISERROR(VLOOKUP(CONCATENATE("ALI_",$C1325,"_SEG_",$I1325,"_PROV_",$D1325),Catalogo_Precios,AK$8,FALSE)),O1325=0),0,VLOOKUP(CONCATENATE("ALI_",$C1325,"_SEG_",$I1325,"_PROV_",$D1325),Catalogo_Precios,AK$8,FALSE))</f>
        <v>862</v>
      </c>
      <c r="AL1325" s="53"/>
      <c r="AM1325" s="59" t="str">
        <f t="shared" si="15607"/>
        <v>ALI_41_SEG_1</v>
      </c>
      <c r="AN1325" s="59" t="str">
        <f t="shared" si="15608"/>
        <v>ALI_41_SEG_1_VAL_17665134.24</v>
      </c>
      <c r="AO1325" s="60">
        <f t="shared" ref="AO1325" si="16010">IF(OR(AB1325="",AB1325=0),0,COUNTIF(Codificacion,AM1325))</f>
        <v>3</v>
      </c>
      <c r="AP1325" s="61">
        <f t="array" ref="AP1325">MIN(IF(Codificacion=AM1325,Total_Cotizacion,""))</f>
        <v>17665134.239999998</v>
      </c>
      <c r="AQ1325" s="62" t="b">
        <f t="shared" si="15610"/>
        <v>1</v>
      </c>
      <c r="AR1325" s="51" t="str">
        <f t="shared" ref="AR1325" si="16011">IF(COUNTIF(Codificacion2,CONCATENATE(AM1325,"_VAL_",AB1325))&gt;1,"Empate","")</f>
        <v/>
      </c>
      <c r="AS1325" s="63" t="str">
        <f t="shared" si="15461"/>
        <v>X</v>
      </c>
      <c r="AT1325" s="59" t="str">
        <f t="shared" si="15612"/>
        <v>ALI_41_SEG_1_X</v>
      </c>
      <c r="AU1325" s="63">
        <f t="shared" ref="AU1325" si="16012">IF(AND(COUNTIF(Codificacion3,AT1325)&lt;AO1325),1,COUNTIF(Codificacion3,AT1325))</f>
        <v>1</v>
      </c>
      <c r="AV1325" s="62" t="str">
        <f t="shared" si="15614"/>
        <v>Cotizacion Seleccionada</v>
      </c>
      <c r="AW1325" s="53"/>
      <c r="AX1325" s="51" t="str">
        <f t="shared" si="15615"/>
        <v>ALI_41_SEG_1VERDADERO</v>
      </c>
      <c r="AY1325" s="51">
        <f t="shared" si="15596"/>
        <v>1</v>
      </c>
      <c r="AZ1325" s="64" t="b">
        <f t="shared" si="15616"/>
        <v>0</v>
      </c>
    </row>
    <row r="1326" spans="1:52" x14ac:dyDescent="0.2">
      <c r="A1326" s="50" t="str">
        <f t="shared" si="15559"/>
        <v>ALI_41_SEG_2</v>
      </c>
      <c r="B1326" s="51" t="s">
        <v>142</v>
      </c>
      <c r="C1326" s="52">
        <v>41</v>
      </c>
      <c r="D1326" s="52">
        <f t="shared" ref="D1326" si="16013">IF(ISERROR(VLOOKUP(E1326,Proveedores,2,FALSE)),"",VLOOKUP(E1326,Proveedores,2,FALSE))</f>
        <v>2038</v>
      </c>
      <c r="E1326" s="53" t="s">
        <v>143</v>
      </c>
      <c r="F1326" s="54">
        <v>152</v>
      </c>
      <c r="G1326" s="53" t="s">
        <v>61</v>
      </c>
      <c r="H1326" s="53" t="s">
        <v>115</v>
      </c>
      <c r="I1326" s="52">
        <v>2</v>
      </c>
      <c r="J1326" s="53" t="s">
        <v>58</v>
      </c>
      <c r="K1326" s="55">
        <v>44835</v>
      </c>
      <c r="L1326" s="56">
        <v>7739</v>
      </c>
      <c r="M1326" s="56">
        <v>9116</v>
      </c>
      <c r="N1326" s="56">
        <v>4930</v>
      </c>
      <c r="O1326" s="56">
        <v>279</v>
      </c>
      <c r="P1326" s="57">
        <v>871</v>
      </c>
      <c r="Q1326" s="58">
        <v>0.06</v>
      </c>
      <c r="R1326" s="57">
        <v>818.74</v>
      </c>
      <c r="S1326" s="57">
        <v>871</v>
      </c>
      <c r="T1326" s="58">
        <v>0.06</v>
      </c>
      <c r="U1326" s="57">
        <v>818.74</v>
      </c>
      <c r="V1326" s="57">
        <v>871</v>
      </c>
      <c r="W1326" s="58">
        <v>0.06</v>
      </c>
      <c r="X1326" s="57">
        <v>818.74</v>
      </c>
      <c r="Y1326" s="57">
        <v>871</v>
      </c>
      <c r="Z1326" s="58">
        <v>0.06</v>
      </c>
      <c r="AA1326" s="57">
        <v>818.74</v>
      </c>
      <c r="AB1326" s="57">
        <v>18064679.359999999</v>
      </c>
      <c r="AC1326" s="53" t="str">
        <f t="shared" si="15598"/>
        <v>Registro Valido</v>
      </c>
      <c r="AD1326" s="57">
        <f t="shared" ref="AD1326" si="16014">IF(OR(ISERROR(VLOOKUP(CONCATENATE("ALI_",$C1326,"_SEG_",$I1326,"_PROV_",$D1326),Catalogo_Precios,AD$8,FALSE)),L1326=0),0,VLOOKUP(CONCATENATE("ALI_",$C1326,"_SEG_",$I1326,"_PROV_",$D1326),Catalogo_Precios,AD$8,FALSE))</f>
        <v>871</v>
      </c>
      <c r="AE1326" s="57">
        <f t="shared" ref="AE1326" si="16015">IF(OR(ISERROR(VLOOKUP(CONCATENATE("ALI_",$C1326,"_SEG_",$I1326,"_PROV_",$D1326),Catalogo_Precios,AE$8,FALSE)),M1326=0),0,VLOOKUP(CONCATENATE("ALI_",$C1326,"_SEG_",$I1326,"_PROV_",$D1326),Catalogo_Precios,AE$8,FALSE))</f>
        <v>871</v>
      </c>
      <c r="AF1326" s="57">
        <f t="shared" ref="AF1326" si="16016">IF(OR(ISERROR(VLOOKUP(CONCATENATE("ALI_",$C1326,"_SEG_",$I1326,"_PROV_",$D1326),Catalogo_Precios,AF$8,FALSE)),N1326=0),0,VLOOKUP(CONCATENATE("ALI_",$C1326,"_SEG_",$I1326,"_PROV_",$D1326),Catalogo_Precios,AF$8,FALSE))</f>
        <v>871</v>
      </c>
      <c r="AG1326" s="57">
        <f t="shared" ref="AG1326" si="16017">IF(OR(ISERROR(VLOOKUP(CONCATENATE("ALI_",$C1326,"_SEG_",$I1326,"_PROV_",$D1326),Catalogo_Precios,AG$8,FALSE)),O1326=0),0,VLOOKUP(CONCATENATE("ALI_",$C1326,"_SEG_",$I1326,"_PROV_",$D1326),Catalogo_Precios,AG$8,FALSE))</f>
        <v>871</v>
      </c>
      <c r="AH1326" s="57">
        <f t="shared" ref="AH1326" si="16018">IF(OR(ISERROR(VLOOKUP(CONCATENATE("ALI_",$C1326,"_SEG_",$I1326,"_PROV_",$D1326),Catalogo_Precios,AH$8,FALSE)),L1326=0),0,VLOOKUP(CONCATENATE("ALI_",$C1326,"_SEG_",$I1326,"_PROV_",$D1326),Catalogo_Precios,AH$8,FALSE))</f>
        <v>862</v>
      </c>
      <c r="AI1326" s="57">
        <f t="shared" ref="AI1326" si="16019">IF(OR(ISERROR(VLOOKUP(CONCATENATE("ALI_",$C1326,"_SEG_",$I1326,"_PROV_",$D1326),Catalogo_Precios,AI$8,FALSE)),M1326=0),0,VLOOKUP(CONCATENATE("ALI_",$C1326,"_SEG_",$I1326,"_PROV_",$D1326),Catalogo_Precios,AI$8,FALSE))</f>
        <v>862</v>
      </c>
      <c r="AJ1326" s="57">
        <f t="shared" ref="AJ1326" si="16020">IF(OR(ISERROR(VLOOKUP(CONCATENATE("ALI_",$C1326,"_SEG_",$I1326,"_PROV_",$D1326),Catalogo_Precios,AJ$8,FALSE)),N1326=0),0,VLOOKUP(CONCATENATE("ALI_",$C1326,"_SEG_",$I1326,"_PROV_",$D1326),Catalogo_Precios,AJ$8,FALSE))</f>
        <v>862</v>
      </c>
      <c r="AK1326" s="57">
        <f t="shared" ref="AK1326" si="16021">IF(OR(ISERROR(VLOOKUP(CONCATENATE("ALI_",$C1326,"_SEG_",$I1326,"_PROV_",$D1326),Catalogo_Precios,AK$8,FALSE)),O1326=0),0,VLOOKUP(CONCATENATE("ALI_",$C1326,"_SEG_",$I1326,"_PROV_",$D1326),Catalogo_Precios,AK$8,FALSE))</f>
        <v>862</v>
      </c>
      <c r="AL1326" s="53"/>
      <c r="AM1326" s="59" t="str">
        <f t="shared" si="15607"/>
        <v>ALI_41_SEG_2</v>
      </c>
      <c r="AN1326" s="59" t="str">
        <f t="shared" si="15608"/>
        <v>ALI_41_SEG_2_VAL_18064679.36</v>
      </c>
      <c r="AO1326" s="60">
        <f t="shared" ref="AO1326" si="16022">IF(OR(AB1326="",AB1326=0),0,COUNTIF(Codificacion,AM1326))</f>
        <v>3</v>
      </c>
      <c r="AP1326" s="61">
        <f t="array" ref="AP1326">MIN(IF(Codificacion=AM1326,Total_Cotizacion,""))</f>
        <v>18064679.359999999</v>
      </c>
      <c r="AQ1326" s="62" t="b">
        <f t="shared" si="15610"/>
        <v>1</v>
      </c>
      <c r="AR1326" s="51" t="str">
        <f t="shared" ref="AR1326" si="16023">IF(COUNTIF(Codificacion2,CONCATENATE(AM1326,"_VAL_",AB1326))&gt;1,"Empate","")</f>
        <v/>
      </c>
      <c r="AS1326" s="63" t="str">
        <f t="shared" si="15461"/>
        <v>X</v>
      </c>
      <c r="AT1326" s="59" t="str">
        <f t="shared" si="15612"/>
        <v>ALI_41_SEG_2_X</v>
      </c>
      <c r="AU1326" s="63">
        <f t="shared" ref="AU1326" si="16024">IF(AND(COUNTIF(Codificacion3,AT1326)&lt;AO1326),1,COUNTIF(Codificacion3,AT1326))</f>
        <v>1</v>
      </c>
      <c r="AV1326" s="62" t="str">
        <f t="shared" si="15614"/>
        <v>Cotizacion Seleccionada</v>
      </c>
      <c r="AW1326" s="53"/>
      <c r="AX1326" s="51" t="str">
        <f t="shared" si="15615"/>
        <v>ALI_41_SEG_2VERDADERO</v>
      </c>
      <c r="AY1326" s="51">
        <f t="shared" si="15596"/>
        <v>1</v>
      </c>
      <c r="AZ1326" s="64" t="b">
        <f t="shared" si="15616"/>
        <v>0</v>
      </c>
    </row>
    <row r="1327" spans="1:52" x14ac:dyDescent="0.2">
      <c r="A1327" s="50" t="str">
        <f t="shared" si="15559"/>
        <v>ALI_41_SEG_3</v>
      </c>
      <c r="B1327" s="51" t="s">
        <v>142</v>
      </c>
      <c r="C1327" s="52">
        <v>41</v>
      </c>
      <c r="D1327" s="52">
        <f t="shared" ref="D1327" si="16025">IF(ISERROR(VLOOKUP(E1327,Proveedores,2,FALSE)),"",VLOOKUP(E1327,Proveedores,2,FALSE))</f>
        <v>2038</v>
      </c>
      <c r="E1327" s="53" t="s">
        <v>143</v>
      </c>
      <c r="F1327" s="54">
        <v>153</v>
      </c>
      <c r="G1327" s="53" t="s">
        <v>61</v>
      </c>
      <c r="H1327" s="53" t="s">
        <v>115</v>
      </c>
      <c r="I1327" s="52">
        <v>3</v>
      </c>
      <c r="J1327" s="53" t="s">
        <v>58</v>
      </c>
      <c r="K1327" s="55">
        <v>44835</v>
      </c>
      <c r="L1327" s="56">
        <v>7692</v>
      </c>
      <c r="M1327" s="56">
        <v>9062</v>
      </c>
      <c r="N1327" s="56">
        <v>4900</v>
      </c>
      <c r="O1327" s="56">
        <v>277</v>
      </c>
      <c r="P1327" s="57">
        <v>871</v>
      </c>
      <c r="Q1327" s="58">
        <v>0.06</v>
      </c>
      <c r="R1327" s="57">
        <v>818.74</v>
      </c>
      <c r="S1327" s="57">
        <v>871</v>
      </c>
      <c r="T1327" s="58">
        <v>0.06</v>
      </c>
      <c r="U1327" s="57">
        <v>818.74</v>
      </c>
      <c r="V1327" s="57">
        <v>871</v>
      </c>
      <c r="W1327" s="58">
        <v>0.06</v>
      </c>
      <c r="X1327" s="57">
        <v>818.74</v>
      </c>
      <c r="Y1327" s="57">
        <v>871</v>
      </c>
      <c r="Z1327" s="58">
        <v>0.06</v>
      </c>
      <c r="AA1327" s="57">
        <v>818.74</v>
      </c>
      <c r="AB1327" s="57">
        <v>17955786.940000001</v>
      </c>
      <c r="AC1327" s="53" t="str">
        <f t="shared" si="15598"/>
        <v>Registro Valido</v>
      </c>
      <c r="AD1327" s="57">
        <f t="shared" ref="AD1327" si="16026">IF(OR(ISERROR(VLOOKUP(CONCATENATE("ALI_",$C1327,"_SEG_",$I1327,"_PROV_",$D1327),Catalogo_Precios,AD$8,FALSE)),L1327=0),0,VLOOKUP(CONCATENATE("ALI_",$C1327,"_SEG_",$I1327,"_PROV_",$D1327),Catalogo_Precios,AD$8,FALSE))</f>
        <v>871</v>
      </c>
      <c r="AE1327" s="57">
        <f t="shared" ref="AE1327" si="16027">IF(OR(ISERROR(VLOOKUP(CONCATENATE("ALI_",$C1327,"_SEG_",$I1327,"_PROV_",$D1327),Catalogo_Precios,AE$8,FALSE)),M1327=0),0,VLOOKUP(CONCATENATE("ALI_",$C1327,"_SEG_",$I1327,"_PROV_",$D1327),Catalogo_Precios,AE$8,FALSE))</f>
        <v>871</v>
      </c>
      <c r="AF1327" s="57">
        <f t="shared" ref="AF1327" si="16028">IF(OR(ISERROR(VLOOKUP(CONCATENATE("ALI_",$C1327,"_SEG_",$I1327,"_PROV_",$D1327),Catalogo_Precios,AF$8,FALSE)),N1327=0),0,VLOOKUP(CONCATENATE("ALI_",$C1327,"_SEG_",$I1327,"_PROV_",$D1327),Catalogo_Precios,AF$8,FALSE))</f>
        <v>871</v>
      </c>
      <c r="AG1327" s="57">
        <f t="shared" ref="AG1327" si="16029">IF(OR(ISERROR(VLOOKUP(CONCATENATE("ALI_",$C1327,"_SEG_",$I1327,"_PROV_",$D1327),Catalogo_Precios,AG$8,FALSE)),O1327=0),0,VLOOKUP(CONCATENATE("ALI_",$C1327,"_SEG_",$I1327,"_PROV_",$D1327),Catalogo_Precios,AG$8,FALSE))</f>
        <v>871</v>
      </c>
      <c r="AH1327" s="57">
        <f t="shared" ref="AH1327" si="16030">IF(OR(ISERROR(VLOOKUP(CONCATENATE("ALI_",$C1327,"_SEG_",$I1327,"_PROV_",$D1327),Catalogo_Precios,AH$8,FALSE)),L1327=0),0,VLOOKUP(CONCATENATE("ALI_",$C1327,"_SEG_",$I1327,"_PROV_",$D1327),Catalogo_Precios,AH$8,FALSE))</f>
        <v>862</v>
      </c>
      <c r="AI1327" s="57">
        <f t="shared" ref="AI1327" si="16031">IF(OR(ISERROR(VLOOKUP(CONCATENATE("ALI_",$C1327,"_SEG_",$I1327,"_PROV_",$D1327),Catalogo_Precios,AI$8,FALSE)),M1327=0),0,VLOOKUP(CONCATENATE("ALI_",$C1327,"_SEG_",$I1327,"_PROV_",$D1327),Catalogo_Precios,AI$8,FALSE))</f>
        <v>862</v>
      </c>
      <c r="AJ1327" s="57">
        <f t="shared" ref="AJ1327" si="16032">IF(OR(ISERROR(VLOOKUP(CONCATENATE("ALI_",$C1327,"_SEG_",$I1327,"_PROV_",$D1327),Catalogo_Precios,AJ$8,FALSE)),N1327=0),0,VLOOKUP(CONCATENATE("ALI_",$C1327,"_SEG_",$I1327,"_PROV_",$D1327),Catalogo_Precios,AJ$8,FALSE))</f>
        <v>862</v>
      </c>
      <c r="AK1327" s="57">
        <f t="shared" ref="AK1327" si="16033">IF(OR(ISERROR(VLOOKUP(CONCATENATE("ALI_",$C1327,"_SEG_",$I1327,"_PROV_",$D1327),Catalogo_Precios,AK$8,FALSE)),O1327=0),0,VLOOKUP(CONCATENATE("ALI_",$C1327,"_SEG_",$I1327,"_PROV_",$D1327),Catalogo_Precios,AK$8,FALSE))</f>
        <v>862</v>
      </c>
      <c r="AL1327" s="53"/>
      <c r="AM1327" s="59" t="str">
        <f t="shared" si="15607"/>
        <v>ALI_41_SEG_3</v>
      </c>
      <c r="AN1327" s="59" t="str">
        <f t="shared" si="15608"/>
        <v>ALI_41_SEG_3_VAL_17955786.94</v>
      </c>
      <c r="AO1327" s="60">
        <f t="shared" ref="AO1327" si="16034">IF(OR(AB1327="",AB1327=0),0,COUNTIF(Codificacion,AM1327))</f>
        <v>3</v>
      </c>
      <c r="AP1327" s="61">
        <f t="array" ref="AP1327">MIN(IF(Codificacion=AM1327,Total_Cotizacion,""))</f>
        <v>17955786.940000001</v>
      </c>
      <c r="AQ1327" s="62" t="b">
        <f t="shared" si="15610"/>
        <v>1</v>
      </c>
      <c r="AR1327" s="51" t="str">
        <f t="shared" ref="AR1327" si="16035">IF(COUNTIF(Codificacion2,CONCATENATE(AM1327,"_VAL_",AB1327))&gt;1,"Empate","")</f>
        <v/>
      </c>
      <c r="AS1327" s="63" t="str">
        <f t="shared" si="15461"/>
        <v>X</v>
      </c>
      <c r="AT1327" s="59" t="str">
        <f t="shared" si="15612"/>
        <v>ALI_41_SEG_3_X</v>
      </c>
      <c r="AU1327" s="63">
        <f t="shared" ref="AU1327" si="16036">IF(AND(COUNTIF(Codificacion3,AT1327)&lt;AO1327),1,COUNTIF(Codificacion3,AT1327))</f>
        <v>1</v>
      </c>
      <c r="AV1327" s="62" t="str">
        <f t="shared" si="15614"/>
        <v>Cotizacion Seleccionada</v>
      </c>
      <c r="AW1327" s="53"/>
      <c r="AX1327" s="51" t="str">
        <f t="shared" si="15615"/>
        <v>ALI_41_SEG_3VERDADERO</v>
      </c>
      <c r="AY1327" s="51">
        <f t="shared" si="15596"/>
        <v>1</v>
      </c>
      <c r="AZ1327" s="64" t="b">
        <f t="shared" si="15616"/>
        <v>0</v>
      </c>
    </row>
    <row r="1328" spans="1:52" x14ac:dyDescent="0.2">
      <c r="A1328" s="50" t="str">
        <f t="shared" si="15559"/>
        <v>ALI_41_SEG_4</v>
      </c>
      <c r="B1328" s="51" t="s">
        <v>142</v>
      </c>
      <c r="C1328" s="52">
        <v>41</v>
      </c>
      <c r="D1328" s="52">
        <f t="shared" ref="D1328" si="16037">IF(ISERROR(VLOOKUP(E1328,Proveedores,2,FALSE)),"",VLOOKUP(E1328,Proveedores,2,FALSE))</f>
        <v>2038</v>
      </c>
      <c r="E1328" s="53" t="s">
        <v>143</v>
      </c>
      <c r="F1328" s="54">
        <v>154</v>
      </c>
      <c r="G1328" s="53" t="s">
        <v>61</v>
      </c>
      <c r="H1328" s="53" t="s">
        <v>115</v>
      </c>
      <c r="I1328" s="52">
        <v>4</v>
      </c>
      <c r="J1328" s="53" t="s">
        <v>58</v>
      </c>
      <c r="K1328" s="55">
        <v>44835</v>
      </c>
      <c r="L1328" s="56">
        <v>8195</v>
      </c>
      <c r="M1328" s="56">
        <v>9654</v>
      </c>
      <c r="N1328" s="56">
        <v>5220</v>
      </c>
      <c r="O1328" s="56">
        <v>296</v>
      </c>
      <c r="P1328" s="57">
        <v>871</v>
      </c>
      <c r="Q1328" s="58">
        <v>0.06</v>
      </c>
      <c r="R1328" s="57">
        <v>818.74</v>
      </c>
      <c r="S1328" s="57">
        <v>871</v>
      </c>
      <c r="T1328" s="58">
        <v>0.06</v>
      </c>
      <c r="U1328" s="57">
        <v>818.74</v>
      </c>
      <c r="V1328" s="57">
        <v>871</v>
      </c>
      <c r="W1328" s="58">
        <v>0.06</v>
      </c>
      <c r="X1328" s="57">
        <v>818.74</v>
      </c>
      <c r="Y1328" s="57">
        <v>871</v>
      </c>
      <c r="Z1328" s="58">
        <v>0.06</v>
      </c>
      <c r="AA1328" s="57">
        <v>818.74</v>
      </c>
      <c r="AB1328" s="57">
        <v>19129860.099999998</v>
      </c>
      <c r="AC1328" s="53" t="str">
        <f t="shared" si="15598"/>
        <v>Registro Valido</v>
      </c>
      <c r="AD1328" s="57">
        <f t="shared" ref="AD1328" si="16038">IF(OR(ISERROR(VLOOKUP(CONCATENATE("ALI_",$C1328,"_SEG_",$I1328,"_PROV_",$D1328),Catalogo_Precios,AD$8,FALSE)),L1328=0),0,VLOOKUP(CONCATENATE("ALI_",$C1328,"_SEG_",$I1328,"_PROV_",$D1328),Catalogo_Precios,AD$8,FALSE))</f>
        <v>871</v>
      </c>
      <c r="AE1328" s="57">
        <f t="shared" ref="AE1328" si="16039">IF(OR(ISERROR(VLOOKUP(CONCATENATE("ALI_",$C1328,"_SEG_",$I1328,"_PROV_",$D1328),Catalogo_Precios,AE$8,FALSE)),M1328=0),0,VLOOKUP(CONCATENATE("ALI_",$C1328,"_SEG_",$I1328,"_PROV_",$D1328),Catalogo_Precios,AE$8,FALSE))</f>
        <v>871</v>
      </c>
      <c r="AF1328" s="57">
        <f t="shared" ref="AF1328" si="16040">IF(OR(ISERROR(VLOOKUP(CONCATENATE("ALI_",$C1328,"_SEG_",$I1328,"_PROV_",$D1328),Catalogo_Precios,AF$8,FALSE)),N1328=0),0,VLOOKUP(CONCATENATE("ALI_",$C1328,"_SEG_",$I1328,"_PROV_",$D1328),Catalogo_Precios,AF$8,FALSE))</f>
        <v>871</v>
      </c>
      <c r="AG1328" s="57">
        <f t="shared" ref="AG1328" si="16041">IF(OR(ISERROR(VLOOKUP(CONCATENATE("ALI_",$C1328,"_SEG_",$I1328,"_PROV_",$D1328),Catalogo_Precios,AG$8,FALSE)),O1328=0),0,VLOOKUP(CONCATENATE("ALI_",$C1328,"_SEG_",$I1328,"_PROV_",$D1328),Catalogo_Precios,AG$8,FALSE))</f>
        <v>871</v>
      </c>
      <c r="AH1328" s="57">
        <f t="shared" ref="AH1328" si="16042">IF(OR(ISERROR(VLOOKUP(CONCATENATE("ALI_",$C1328,"_SEG_",$I1328,"_PROV_",$D1328),Catalogo_Precios,AH$8,FALSE)),L1328=0),0,VLOOKUP(CONCATENATE("ALI_",$C1328,"_SEG_",$I1328,"_PROV_",$D1328),Catalogo_Precios,AH$8,FALSE))</f>
        <v>862</v>
      </c>
      <c r="AI1328" s="57">
        <f t="shared" ref="AI1328" si="16043">IF(OR(ISERROR(VLOOKUP(CONCATENATE("ALI_",$C1328,"_SEG_",$I1328,"_PROV_",$D1328),Catalogo_Precios,AI$8,FALSE)),M1328=0),0,VLOOKUP(CONCATENATE("ALI_",$C1328,"_SEG_",$I1328,"_PROV_",$D1328),Catalogo_Precios,AI$8,FALSE))</f>
        <v>862</v>
      </c>
      <c r="AJ1328" s="57">
        <f t="shared" ref="AJ1328" si="16044">IF(OR(ISERROR(VLOOKUP(CONCATENATE("ALI_",$C1328,"_SEG_",$I1328,"_PROV_",$D1328),Catalogo_Precios,AJ$8,FALSE)),N1328=0),0,VLOOKUP(CONCATENATE("ALI_",$C1328,"_SEG_",$I1328,"_PROV_",$D1328),Catalogo_Precios,AJ$8,FALSE))</f>
        <v>862</v>
      </c>
      <c r="AK1328" s="57">
        <f t="shared" ref="AK1328" si="16045">IF(OR(ISERROR(VLOOKUP(CONCATENATE("ALI_",$C1328,"_SEG_",$I1328,"_PROV_",$D1328),Catalogo_Precios,AK$8,FALSE)),O1328=0),0,VLOOKUP(CONCATENATE("ALI_",$C1328,"_SEG_",$I1328,"_PROV_",$D1328),Catalogo_Precios,AK$8,FALSE))</f>
        <v>862</v>
      </c>
      <c r="AL1328" s="53"/>
      <c r="AM1328" s="59" t="str">
        <f t="shared" si="15607"/>
        <v>ALI_41_SEG_4</v>
      </c>
      <c r="AN1328" s="59" t="str">
        <f t="shared" si="15608"/>
        <v>ALI_41_SEG_4_VAL_19129860.1</v>
      </c>
      <c r="AO1328" s="60">
        <f t="shared" ref="AO1328" si="16046">IF(OR(AB1328="",AB1328=0),0,COUNTIF(Codificacion,AM1328))</f>
        <v>3</v>
      </c>
      <c r="AP1328" s="61">
        <f t="array" ref="AP1328">MIN(IF(Codificacion=AM1328,Total_Cotizacion,""))</f>
        <v>19129860.099999998</v>
      </c>
      <c r="AQ1328" s="62" t="b">
        <f t="shared" si="15610"/>
        <v>1</v>
      </c>
      <c r="AR1328" s="51" t="str">
        <f t="shared" ref="AR1328" si="16047">IF(COUNTIF(Codificacion2,CONCATENATE(AM1328,"_VAL_",AB1328))&gt;1,"Empate","")</f>
        <v/>
      </c>
      <c r="AS1328" s="63" t="str">
        <f t="shared" si="15461"/>
        <v>X</v>
      </c>
      <c r="AT1328" s="59" t="str">
        <f t="shared" si="15612"/>
        <v>ALI_41_SEG_4_X</v>
      </c>
      <c r="AU1328" s="63">
        <f t="shared" ref="AU1328" si="16048">IF(AND(COUNTIF(Codificacion3,AT1328)&lt;AO1328),1,COUNTIF(Codificacion3,AT1328))</f>
        <v>1</v>
      </c>
      <c r="AV1328" s="62" t="str">
        <f t="shared" si="15614"/>
        <v>Cotizacion Seleccionada</v>
      </c>
      <c r="AW1328" s="53"/>
      <c r="AX1328" s="51" t="str">
        <f t="shared" si="15615"/>
        <v>ALI_41_SEG_4VERDADERO</v>
      </c>
      <c r="AY1328" s="51">
        <f t="shared" si="15596"/>
        <v>1</v>
      </c>
      <c r="AZ1328" s="64" t="b">
        <f t="shared" si="15616"/>
        <v>0</v>
      </c>
    </row>
    <row r="1329" spans="1:52" x14ac:dyDescent="0.2">
      <c r="A1329" s="50" t="str">
        <f t="shared" si="15559"/>
        <v>ALI_41_SEG_5</v>
      </c>
      <c r="B1329" s="51" t="s">
        <v>142</v>
      </c>
      <c r="C1329" s="52">
        <v>41</v>
      </c>
      <c r="D1329" s="52">
        <f t="shared" ref="D1329" si="16049">IF(ISERROR(VLOOKUP(E1329,Proveedores,2,FALSE)),"",VLOOKUP(E1329,Proveedores,2,FALSE))</f>
        <v>2038</v>
      </c>
      <c r="E1329" s="53" t="s">
        <v>143</v>
      </c>
      <c r="F1329" s="54">
        <v>155</v>
      </c>
      <c r="G1329" s="53" t="s">
        <v>61</v>
      </c>
      <c r="H1329" s="53" t="s">
        <v>115</v>
      </c>
      <c r="I1329" s="52">
        <v>5</v>
      </c>
      <c r="J1329" s="53" t="s">
        <v>58</v>
      </c>
      <c r="K1329" s="55">
        <v>44835</v>
      </c>
      <c r="L1329" s="56">
        <v>7618</v>
      </c>
      <c r="M1329" s="56">
        <v>8975</v>
      </c>
      <c r="N1329" s="56">
        <v>4853</v>
      </c>
      <c r="O1329" s="56">
        <v>275</v>
      </c>
      <c r="P1329" s="57">
        <v>871</v>
      </c>
      <c r="Q1329" s="58">
        <v>0.06</v>
      </c>
      <c r="R1329" s="57">
        <v>818.74</v>
      </c>
      <c r="S1329" s="57">
        <v>871</v>
      </c>
      <c r="T1329" s="58">
        <v>0.06</v>
      </c>
      <c r="U1329" s="57">
        <v>818.74</v>
      </c>
      <c r="V1329" s="57">
        <v>871</v>
      </c>
      <c r="W1329" s="58">
        <v>0.06</v>
      </c>
      <c r="X1329" s="57">
        <v>818.74</v>
      </c>
      <c r="Y1329" s="57">
        <v>871</v>
      </c>
      <c r="Z1329" s="58">
        <v>0.06</v>
      </c>
      <c r="AA1329" s="57">
        <v>818.74</v>
      </c>
      <c r="AB1329" s="57">
        <v>17783851.539999999</v>
      </c>
      <c r="AC1329" s="53" t="str">
        <f t="shared" si="15598"/>
        <v>Registro Valido</v>
      </c>
      <c r="AD1329" s="57">
        <f t="shared" ref="AD1329" si="16050">IF(OR(ISERROR(VLOOKUP(CONCATENATE("ALI_",$C1329,"_SEG_",$I1329,"_PROV_",$D1329),Catalogo_Precios,AD$8,FALSE)),L1329=0),0,VLOOKUP(CONCATENATE("ALI_",$C1329,"_SEG_",$I1329,"_PROV_",$D1329),Catalogo_Precios,AD$8,FALSE))</f>
        <v>871</v>
      </c>
      <c r="AE1329" s="57">
        <f t="shared" ref="AE1329" si="16051">IF(OR(ISERROR(VLOOKUP(CONCATENATE("ALI_",$C1329,"_SEG_",$I1329,"_PROV_",$D1329),Catalogo_Precios,AE$8,FALSE)),M1329=0),0,VLOOKUP(CONCATENATE("ALI_",$C1329,"_SEG_",$I1329,"_PROV_",$D1329),Catalogo_Precios,AE$8,FALSE))</f>
        <v>871</v>
      </c>
      <c r="AF1329" s="57">
        <f t="shared" ref="AF1329" si="16052">IF(OR(ISERROR(VLOOKUP(CONCATENATE("ALI_",$C1329,"_SEG_",$I1329,"_PROV_",$D1329),Catalogo_Precios,AF$8,FALSE)),N1329=0),0,VLOOKUP(CONCATENATE("ALI_",$C1329,"_SEG_",$I1329,"_PROV_",$D1329),Catalogo_Precios,AF$8,FALSE))</f>
        <v>871</v>
      </c>
      <c r="AG1329" s="57">
        <f t="shared" ref="AG1329" si="16053">IF(OR(ISERROR(VLOOKUP(CONCATENATE("ALI_",$C1329,"_SEG_",$I1329,"_PROV_",$D1329),Catalogo_Precios,AG$8,FALSE)),O1329=0),0,VLOOKUP(CONCATENATE("ALI_",$C1329,"_SEG_",$I1329,"_PROV_",$D1329),Catalogo_Precios,AG$8,FALSE))</f>
        <v>871</v>
      </c>
      <c r="AH1329" s="57">
        <f t="shared" ref="AH1329" si="16054">IF(OR(ISERROR(VLOOKUP(CONCATENATE("ALI_",$C1329,"_SEG_",$I1329,"_PROV_",$D1329),Catalogo_Precios,AH$8,FALSE)),L1329=0),0,VLOOKUP(CONCATENATE("ALI_",$C1329,"_SEG_",$I1329,"_PROV_",$D1329),Catalogo_Precios,AH$8,FALSE))</f>
        <v>862</v>
      </c>
      <c r="AI1329" s="57">
        <f t="shared" ref="AI1329" si="16055">IF(OR(ISERROR(VLOOKUP(CONCATENATE("ALI_",$C1329,"_SEG_",$I1329,"_PROV_",$D1329),Catalogo_Precios,AI$8,FALSE)),M1329=0),0,VLOOKUP(CONCATENATE("ALI_",$C1329,"_SEG_",$I1329,"_PROV_",$D1329),Catalogo_Precios,AI$8,FALSE))</f>
        <v>862</v>
      </c>
      <c r="AJ1329" s="57">
        <f t="shared" ref="AJ1329" si="16056">IF(OR(ISERROR(VLOOKUP(CONCATENATE("ALI_",$C1329,"_SEG_",$I1329,"_PROV_",$D1329),Catalogo_Precios,AJ$8,FALSE)),N1329=0),0,VLOOKUP(CONCATENATE("ALI_",$C1329,"_SEG_",$I1329,"_PROV_",$D1329),Catalogo_Precios,AJ$8,FALSE))</f>
        <v>862</v>
      </c>
      <c r="AK1329" s="57">
        <f t="shared" ref="AK1329" si="16057">IF(OR(ISERROR(VLOOKUP(CONCATENATE("ALI_",$C1329,"_SEG_",$I1329,"_PROV_",$D1329),Catalogo_Precios,AK$8,FALSE)),O1329=0),0,VLOOKUP(CONCATENATE("ALI_",$C1329,"_SEG_",$I1329,"_PROV_",$D1329),Catalogo_Precios,AK$8,FALSE))</f>
        <v>862</v>
      </c>
      <c r="AL1329" s="53"/>
      <c r="AM1329" s="59" t="str">
        <f t="shared" si="15607"/>
        <v>ALI_41_SEG_5</v>
      </c>
      <c r="AN1329" s="59" t="str">
        <f t="shared" si="15608"/>
        <v>ALI_41_SEG_5_VAL_17783851.54</v>
      </c>
      <c r="AO1329" s="60">
        <f t="shared" ref="AO1329" si="16058">IF(OR(AB1329="",AB1329=0),0,COUNTIF(Codificacion,AM1329))</f>
        <v>3</v>
      </c>
      <c r="AP1329" s="61">
        <f t="array" ref="AP1329">MIN(IF(Codificacion=AM1329,Total_Cotizacion,""))</f>
        <v>17783851.539999999</v>
      </c>
      <c r="AQ1329" s="62" t="b">
        <f t="shared" si="15610"/>
        <v>1</v>
      </c>
      <c r="AR1329" s="51" t="str">
        <f t="shared" ref="AR1329" si="16059">IF(COUNTIF(Codificacion2,CONCATENATE(AM1329,"_VAL_",AB1329))&gt;1,"Empate","")</f>
        <v/>
      </c>
      <c r="AS1329" s="63" t="str">
        <f t="shared" si="15461"/>
        <v>X</v>
      </c>
      <c r="AT1329" s="59" t="str">
        <f t="shared" si="15612"/>
        <v>ALI_41_SEG_5_X</v>
      </c>
      <c r="AU1329" s="63">
        <f t="shared" ref="AU1329" si="16060">IF(AND(COUNTIF(Codificacion3,AT1329)&lt;AO1329),1,COUNTIF(Codificacion3,AT1329))</f>
        <v>1</v>
      </c>
      <c r="AV1329" s="62" t="str">
        <f t="shared" si="15614"/>
        <v>Cotizacion Seleccionada</v>
      </c>
      <c r="AW1329" s="53"/>
      <c r="AX1329" s="51" t="str">
        <f t="shared" si="15615"/>
        <v>ALI_41_SEG_5VERDADERO</v>
      </c>
      <c r="AY1329" s="51">
        <f t="shared" si="15596"/>
        <v>1</v>
      </c>
      <c r="AZ1329" s="64" t="b">
        <f t="shared" si="15616"/>
        <v>0</v>
      </c>
    </row>
    <row r="1330" spans="1:52" x14ac:dyDescent="0.2">
      <c r="A1330" s="50" t="str">
        <f t="shared" si="15559"/>
        <v>ALI_41_SEG_6</v>
      </c>
      <c r="B1330" s="51" t="s">
        <v>142</v>
      </c>
      <c r="C1330" s="52">
        <v>41</v>
      </c>
      <c r="D1330" s="52">
        <f t="shared" ref="D1330" si="16061">IF(ISERROR(VLOOKUP(E1330,Proveedores,2,FALSE)),"",VLOOKUP(E1330,Proveedores,2,FALSE))</f>
        <v>2038</v>
      </c>
      <c r="E1330" s="53" t="s">
        <v>143</v>
      </c>
      <c r="F1330" s="54">
        <v>156</v>
      </c>
      <c r="G1330" s="53" t="s">
        <v>61</v>
      </c>
      <c r="H1330" s="53" t="s">
        <v>115</v>
      </c>
      <c r="I1330" s="52">
        <v>6</v>
      </c>
      <c r="J1330" s="53" t="s">
        <v>58</v>
      </c>
      <c r="K1330" s="55">
        <v>44835</v>
      </c>
      <c r="L1330" s="56">
        <v>8247</v>
      </c>
      <c r="M1330" s="56">
        <v>9716</v>
      </c>
      <c r="N1330" s="56">
        <v>5252</v>
      </c>
      <c r="O1330" s="56">
        <v>298</v>
      </c>
      <c r="P1330" s="57">
        <v>871</v>
      </c>
      <c r="Q1330" s="58">
        <v>0.06</v>
      </c>
      <c r="R1330" s="57">
        <v>818.74</v>
      </c>
      <c r="S1330" s="57">
        <v>871</v>
      </c>
      <c r="T1330" s="58">
        <v>0.06</v>
      </c>
      <c r="U1330" s="57">
        <v>818.74</v>
      </c>
      <c r="V1330" s="57">
        <v>871</v>
      </c>
      <c r="W1330" s="58">
        <v>0.06</v>
      </c>
      <c r="X1330" s="57">
        <v>818.74</v>
      </c>
      <c r="Y1330" s="57">
        <v>871</v>
      </c>
      <c r="Z1330" s="58">
        <v>0.06</v>
      </c>
      <c r="AA1330" s="57">
        <v>818.74</v>
      </c>
      <c r="AB1330" s="57">
        <v>19251033.620000001</v>
      </c>
      <c r="AC1330" s="53" t="str">
        <f t="shared" si="15598"/>
        <v>Registro Valido</v>
      </c>
      <c r="AD1330" s="57">
        <f t="shared" ref="AD1330" si="16062">IF(OR(ISERROR(VLOOKUP(CONCATENATE("ALI_",$C1330,"_SEG_",$I1330,"_PROV_",$D1330),Catalogo_Precios,AD$8,FALSE)),L1330=0),0,VLOOKUP(CONCATENATE("ALI_",$C1330,"_SEG_",$I1330,"_PROV_",$D1330),Catalogo_Precios,AD$8,FALSE))</f>
        <v>871</v>
      </c>
      <c r="AE1330" s="57">
        <f t="shared" ref="AE1330" si="16063">IF(OR(ISERROR(VLOOKUP(CONCATENATE("ALI_",$C1330,"_SEG_",$I1330,"_PROV_",$D1330),Catalogo_Precios,AE$8,FALSE)),M1330=0),0,VLOOKUP(CONCATENATE("ALI_",$C1330,"_SEG_",$I1330,"_PROV_",$D1330),Catalogo_Precios,AE$8,FALSE))</f>
        <v>871</v>
      </c>
      <c r="AF1330" s="57">
        <f t="shared" ref="AF1330" si="16064">IF(OR(ISERROR(VLOOKUP(CONCATENATE("ALI_",$C1330,"_SEG_",$I1330,"_PROV_",$D1330),Catalogo_Precios,AF$8,FALSE)),N1330=0),0,VLOOKUP(CONCATENATE("ALI_",$C1330,"_SEG_",$I1330,"_PROV_",$D1330),Catalogo_Precios,AF$8,FALSE))</f>
        <v>871</v>
      </c>
      <c r="AG1330" s="57">
        <f t="shared" ref="AG1330" si="16065">IF(OR(ISERROR(VLOOKUP(CONCATENATE("ALI_",$C1330,"_SEG_",$I1330,"_PROV_",$D1330),Catalogo_Precios,AG$8,FALSE)),O1330=0),0,VLOOKUP(CONCATENATE("ALI_",$C1330,"_SEG_",$I1330,"_PROV_",$D1330),Catalogo_Precios,AG$8,FALSE))</f>
        <v>871</v>
      </c>
      <c r="AH1330" s="57">
        <f t="shared" ref="AH1330" si="16066">IF(OR(ISERROR(VLOOKUP(CONCATENATE("ALI_",$C1330,"_SEG_",$I1330,"_PROV_",$D1330),Catalogo_Precios,AH$8,FALSE)),L1330=0),0,VLOOKUP(CONCATENATE("ALI_",$C1330,"_SEG_",$I1330,"_PROV_",$D1330),Catalogo_Precios,AH$8,FALSE))</f>
        <v>862</v>
      </c>
      <c r="AI1330" s="57">
        <f t="shared" ref="AI1330" si="16067">IF(OR(ISERROR(VLOOKUP(CONCATENATE("ALI_",$C1330,"_SEG_",$I1330,"_PROV_",$D1330),Catalogo_Precios,AI$8,FALSE)),M1330=0),0,VLOOKUP(CONCATENATE("ALI_",$C1330,"_SEG_",$I1330,"_PROV_",$D1330),Catalogo_Precios,AI$8,FALSE))</f>
        <v>862</v>
      </c>
      <c r="AJ1330" s="57">
        <f t="shared" ref="AJ1330" si="16068">IF(OR(ISERROR(VLOOKUP(CONCATENATE("ALI_",$C1330,"_SEG_",$I1330,"_PROV_",$D1330),Catalogo_Precios,AJ$8,FALSE)),N1330=0),0,VLOOKUP(CONCATENATE("ALI_",$C1330,"_SEG_",$I1330,"_PROV_",$D1330),Catalogo_Precios,AJ$8,FALSE))</f>
        <v>862</v>
      </c>
      <c r="AK1330" s="57">
        <f t="shared" ref="AK1330" si="16069">IF(OR(ISERROR(VLOOKUP(CONCATENATE("ALI_",$C1330,"_SEG_",$I1330,"_PROV_",$D1330),Catalogo_Precios,AK$8,FALSE)),O1330=0),0,VLOOKUP(CONCATENATE("ALI_",$C1330,"_SEG_",$I1330,"_PROV_",$D1330),Catalogo_Precios,AK$8,FALSE))</f>
        <v>862</v>
      </c>
      <c r="AL1330" s="53"/>
      <c r="AM1330" s="59" t="str">
        <f t="shared" si="15607"/>
        <v>ALI_41_SEG_6</v>
      </c>
      <c r="AN1330" s="59" t="str">
        <f t="shared" si="15608"/>
        <v>ALI_41_SEG_6_VAL_19251033.62</v>
      </c>
      <c r="AO1330" s="60">
        <f t="shared" ref="AO1330" si="16070">IF(OR(AB1330="",AB1330=0),0,COUNTIF(Codificacion,AM1330))</f>
        <v>3</v>
      </c>
      <c r="AP1330" s="61">
        <f t="array" ref="AP1330">MIN(IF(Codificacion=AM1330,Total_Cotizacion,""))</f>
        <v>19251033.620000001</v>
      </c>
      <c r="AQ1330" s="62" t="b">
        <f t="shared" si="15610"/>
        <v>1</v>
      </c>
      <c r="AR1330" s="51" t="str">
        <f t="shared" ref="AR1330" si="16071">IF(COUNTIF(Codificacion2,CONCATENATE(AM1330,"_VAL_",AB1330))&gt;1,"Empate","")</f>
        <v/>
      </c>
      <c r="AS1330" s="63" t="str">
        <f t="shared" si="15461"/>
        <v>X</v>
      </c>
      <c r="AT1330" s="59" t="str">
        <f t="shared" si="15612"/>
        <v>ALI_41_SEG_6_X</v>
      </c>
      <c r="AU1330" s="63">
        <f t="shared" ref="AU1330" si="16072">IF(AND(COUNTIF(Codificacion3,AT1330)&lt;AO1330),1,COUNTIF(Codificacion3,AT1330))</f>
        <v>1</v>
      </c>
      <c r="AV1330" s="62" t="str">
        <f t="shared" si="15614"/>
        <v>Cotizacion Seleccionada</v>
      </c>
      <c r="AW1330" s="53"/>
      <c r="AX1330" s="51" t="str">
        <f t="shared" si="15615"/>
        <v>ALI_41_SEG_6VERDADERO</v>
      </c>
      <c r="AY1330" s="51">
        <f t="shared" si="15596"/>
        <v>1</v>
      </c>
      <c r="AZ1330" s="64" t="b">
        <f t="shared" si="15616"/>
        <v>0</v>
      </c>
    </row>
    <row r="1331" spans="1:52" x14ac:dyDescent="0.2">
      <c r="A1331" s="50" t="str">
        <f t="shared" si="15559"/>
        <v>ALI_41_SEG_7</v>
      </c>
      <c r="B1331" s="51" t="s">
        <v>142</v>
      </c>
      <c r="C1331" s="52">
        <v>41</v>
      </c>
      <c r="D1331" s="52">
        <f t="shared" ref="D1331" si="16073">IF(ISERROR(VLOOKUP(E1331,Proveedores,2,FALSE)),"",VLOOKUP(E1331,Proveedores,2,FALSE))</f>
        <v>2038</v>
      </c>
      <c r="E1331" s="53" t="s">
        <v>143</v>
      </c>
      <c r="F1331" s="54">
        <v>157</v>
      </c>
      <c r="G1331" s="53" t="s">
        <v>61</v>
      </c>
      <c r="H1331" s="53" t="s">
        <v>115</v>
      </c>
      <c r="I1331" s="52">
        <v>7</v>
      </c>
      <c r="J1331" s="53" t="s">
        <v>58</v>
      </c>
      <c r="K1331" s="55">
        <v>44835</v>
      </c>
      <c r="L1331" s="56">
        <v>8421</v>
      </c>
      <c r="M1331" s="56">
        <v>9921</v>
      </c>
      <c r="N1331" s="56">
        <v>5364</v>
      </c>
      <c r="O1331" s="56">
        <v>304</v>
      </c>
      <c r="P1331" s="57">
        <v>871</v>
      </c>
      <c r="Q1331" s="58">
        <v>0.06</v>
      </c>
      <c r="R1331" s="57">
        <v>818.74</v>
      </c>
      <c r="S1331" s="57">
        <v>871</v>
      </c>
      <c r="T1331" s="58">
        <v>0.06</v>
      </c>
      <c r="U1331" s="57">
        <v>818.74</v>
      </c>
      <c r="V1331" s="57">
        <v>871</v>
      </c>
      <c r="W1331" s="58">
        <v>0.06</v>
      </c>
      <c r="X1331" s="57">
        <v>818.74</v>
      </c>
      <c r="Y1331" s="57">
        <v>871</v>
      </c>
      <c r="Z1331" s="58">
        <v>0.06</v>
      </c>
      <c r="AA1331" s="57">
        <v>818.74</v>
      </c>
      <c r="AB1331" s="57">
        <v>19657947.400000002</v>
      </c>
      <c r="AC1331" s="53" t="str">
        <f t="shared" si="15598"/>
        <v>Registro Valido</v>
      </c>
      <c r="AD1331" s="57">
        <f t="shared" ref="AD1331" si="16074">IF(OR(ISERROR(VLOOKUP(CONCATENATE("ALI_",$C1331,"_SEG_",$I1331,"_PROV_",$D1331),Catalogo_Precios,AD$8,FALSE)),L1331=0),0,VLOOKUP(CONCATENATE("ALI_",$C1331,"_SEG_",$I1331,"_PROV_",$D1331),Catalogo_Precios,AD$8,FALSE))</f>
        <v>871</v>
      </c>
      <c r="AE1331" s="57">
        <f t="shared" ref="AE1331" si="16075">IF(OR(ISERROR(VLOOKUP(CONCATENATE("ALI_",$C1331,"_SEG_",$I1331,"_PROV_",$D1331),Catalogo_Precios,AE$8,FALSE)),M1331=0),0,VLOOKUP(CONCATENATE("ALI_",$C1331,"_SEG_",$I1331,"_PROV_",$D1331),Catalogo_Precios,AE$8,FALSE))</f>
        <v>871</v>
      </c>
      <c r="AF1331" s="57">
        <f t="shared" ref="AF1331" si="16076">IF(OR(ISERROR(VLOOKUP(CONCATENATE("ALI_",$C1331,"_SEG_",$I1331,"_PROV_",$D1331),Catalogo_Precios,AF$8,FALSE)),N1331=0),0,VLOOKUP(CONCATENATE("ALI_",$C1331,"_SEG_",$I1331,"_PROV_",$D1331),Catalogo_Precios,AF$8,FALSE))</f>
        <v>871</v>
      </c>
      <c r="AG1331" s="57">
        <f t="shared" ref="AG1331" si="16077">IF(OR(ISERROR(VLOOKUP(CONCATENATE("ALI_",$C1331,"_SEG_",$I1331,"_PROV_",$D1331),Catalogo_Precios,AG$8,FALSE)),O1331=0),0,VLOOKUP(CONCATENATE("ALI_",$C1331,"_SEG_",$I1331,"_PROV_",$D1331),Catalogo_Precios,AG$8,FALSE))</f>
        <v>871</v>
      </c>
      <c r="AH1331" s="57">
        <f t="shared" ref="AH1331" si="16078">IF(OR(ISERROR(VLOOKUP(CONCATENATE("ALI_",$C1331,"_SEG_",$I1331,"_PROV_",$D1331),Catalogo_Precios,AH$8,FALSE)),L1331=0),0,VLOOKUP(CONCATENATE("ALI_",$C1331,"_SEG_",$I1331,"_PROV_",$D1331),Catalogo_Precios,AH$8,FALSE))</f>
        <v>862</v>
      </c>
      <c r="AI1331" s="57">
        <f t="shared" ref="AI1331" si="16079">IF(OR(ISERROR(VLOOKUP(CONCATENATE("ALI_",$C1331,"_SEG_",$I1331,"_PROV_",$D1331),Catalogo_Precios,AI$8,FALSE)),M1331=0),0,VLOOKUP(CONCATENATE("ALI_",$C1331,"_SEG_",$I1331,"_PROV_",$D1331),Catalogo_Precios,AI$8,FALSE))</f>
        <v>862</v>
      </c>
      <c r="AJ1331" s="57">
        <f t="shared" ref="AJ1331" si="16080">IF(OR(ISERROR(VLOOKUP(CONCATENATE("ALI_",$C1331,"_SEG_",$I1331,"_PROV_",$D1331),Catalogo_Precios,AJ$8,FALSE)),N1331=0),0,VLOOKUP(CONCATENATE("ALI_",$C1331,"_SEG_",$I1331,"_PROV_",$D1331),Catalogo_Precios,AJ$8,FALSE))</f>
        <v>862</v>
      </c>
      <c r="AK1331" s="57">
        <f t="shared" ref="AK1331" si="16081">IF(OR(ISERROR(VLOOKUP(CONCATENATE("ALI_",$C1331,"_SEG_",$I1331,"_PROV_",$D1331),Catalogo_Precios,AK$8,FALSE)),O1331=0),0,VLOOKUP(CONCATENATE("ALI_",$C1331,"_SEG_",$I1331,"_PROV_",$D1331),Catalogo_Precios,AK$8,FALSE))</f>
        <v>862</v>
      </c>
      <c r="AL1331" s="53"/>
      <c r="AM1331" s="59" t="str">
        <f t="shared" si="15607"/>
        <v>ALI_41_SEG_7</v>
      </c>
      <c r="AN1331" s="59" t="str">
        <f t="shared" si="15608"/>
        <v>ALI_41_SEG_7_VAL_19657947.4</v>
      </c>
      <c r="AO1331" s="60">
        <f t="shared" ref="AO1331" si="16082">IF(OR(AB1331="",AB1331=0),0,COUNTIF(Codificacion,AM1331))</f>
        <v>3</v>
      </c>
      <c r="AP1331" s="61">
        <f t="array" ref="AP1331">MIN(IF(Codificacion=AM1331,Total_Cotizacion,""))</f>
        <v>19657947.400000002</v>
      </c>
      <c r="AQ1331" s="62" t="b">
        <f t="shared" si="15610"/>
        <v>1</v>
      </c>
      <c r="AR1331" s="51" t="str">
        <f t="shared" ref="AR1331" si="16083">IF(COUNTIF(Codificacion2,CONCATENATE(AM1331,"_VAL_",AB1331))&gt;1,"Empate","")</f>
        <v/>
      </c>
      <c r="AS1331" s="63" t="str">
        <f t="shared" si="15461"/>
        <v>X</v>
      </c>
      <c r="AT1331" s="59" t="str">
        <f t="shared" si="15612"/>
        <v>ALI_41_SEG_7_X</v>
      </c>
      <c r="AU1331" s="63">
        <f t="shared" ref="AU1331" si="16084">IF(AND(COUNTIF(Codificacion3,AT1331)&lt;AO1331),1,COUNTIF(Codificacion3,AT1331))</f>
        <v>1</v>
      </c>
      <c r="AV1331" s="62" t="str">
        <f t="shared" si="15614"/>
        <v>Cotizacion Seleccionada</v>
      </c>
      <c r="AW1331" s="53"/>
      <c r="AX1331" s="51" t="str">
        <f t="shared" si="15615"/>
        <v>ALI_41_SEG_7VERDADERO</v>
      </c>
      <c r="AY1331" s="51">
        <f t="shared" si="15596"/>
        <v>1</v>
      </c>
      <c r="AZ1331" s="64" t="b">
        <f t="shared" si="15616"/>
        <v>0</v>
      </c>
    </row>
    <row r="1332" spans="1:52" x14ac:dyDescent="0.2">
      <c r="A1332" s="50" t="str">
        <f t="shared" si="15559"/>
        <v>ALI_41_SEG_8</v>
      </c>
      <c r="B1332" s="51" t="s">
        <v>142</v>
      </c>
      <c r="C1332" s="52">
        <v>41</v>
      </c>
      <c r="D1332" s="52">
        <f t="shared" ref="D1332" si="16085">IF(ISERROR(VLOOKUP(E1332,Proveedores,2,FALSE)),"",VLOOKUP(E1332,Proveedores,2,FALSE))</f>
        <v>2038</v>
      </c>
      <c r="E1332" s="53" t="s">
        <v>143</v>
      </c>
      <c r="F1332" s="54">
        <v>158</v>
      </c>
      <c r="G1332" s="53" t="s">
        <v>61</v>
      </c>
      <c r="H1332" s="53" t="s">
        <v>115</v>
      </c>
      <c r="I1332" s="52">
        <v>8</v>
      </c>
      <c r="J1332" s="53" t="s">
        <v>58</v>
      </c>
      <c r="K1332" s="55">
        <v>44835</v>
      </c>
      <c r="L1332" s="56">
        <v>8127</v>
      </c>
      <c r="M1332" s="56">
        <v>9577</v>
      </c>
      <c r="N1332" s="56">
        <v>5178</v>
      </c>
      <c r="O1332" s="56">
        <v>293</v>
      </c>
      <c r="P1332" s="57">
        <v>871</v>
      </c>
      <c r="Q1332" s="58">
        <v>0.06</v>
      </c>
      <c r="R1332" s="57">
        <v>818.74</v>
      </c>
      <c r="S1332" s="57">
        <v>871</v>
      </c>
      <c r="T1332" s="58">
        <v>0.06</v>
      </c>
      <c r="U1332" s="57">
        <v>818.74</v>
      </c>
      <c r="V1332" s="57">
        <v>871</v>
      </c>
      <c r="W1332" s="58">
        <v>0.06</v>
      </c>
      <c r="X1332" s="57">
        <v>818.74</v>
      </c>
      <c r="Y1332" s="57">
        <v>871</v>
      </c>
      <c r="Z1332" s="58">
        <v>0.06</v>
      </c>
      <c r="AA1332" s="57">
        <v>818.74</v>
      </c>
      <c r="AB1332" s="57">
        <v>18974299.5</v>
      </c>
      <c r="AC1332" s="53" t="str">
        <f t="shared" si="15598"/>
        <v>Registro Valido</v>
      </c>
      <c r="AD1332" s="57">
        <f t="shared" ref="AD1332" si="16086">IF(OR(ISERROR(VLOOKUP(CONCATENATE("ALI_",$C1332,"_SEG_",$I1332,"_PROV_",$D1332),Catalogo_Precios,AD$8,FALSE)),L1332=0),0,VLOOKUP(CONCATENATE("ALI_",$C1332,"_SEG_",$I1332,"_PROV_",$D1332),Catalogo_Precios,AD$8,FALSE))</f>
        <v>871</v>
      </c>
      <c r="AE1332" s="57">
        <f t="shared" ref="AE1332" si="16087">IF(OR(ISERROR(VLOOKUP(CONCATENATE("ALI_",$C1332,"_SEG_",$I1332,"_PROV_",$D1332),Catalogo_Precios,AE$8,FALSE)),M1332=0),0,VLOOKUP(CONCATENATE("ALI_",$C1332,"_SEG_",$I1332,"_PROV_",$D1332),Catalogo_Precios,AE$8,FALSE))</f>
        <v>871</v>
      </c>
      <c r="AF1332" s="57">
        <f t="shared" ref="AF1332" si="16088">IF(OR(ISERROR(VLOOKUP(CONCATENATE("ALI_",$C1332,"_SEG_",$I1332,"_PROV_",$D1332),Catalogo_Precios,AF$8,FALSE)),N1332=0),0,VLOOKUP(CONCATENATE("ALI_",$C1332,"_SEG_",$I1332,"_PROV_",$D1332),Catalogo_Precios,AF$8,FALSE))</f>
        <v>871</v>
      </c>
      <c r="AG1332" s="57">
        <f t="shared" ref="AG1332" si="16089">IF(OR(ISERROR(VLOOKUP(CONCATENATE("ALI_",$C1332,"_SEG_",$I1332,"_PROV_",$D1332),Catalogo_Precios,AG$8,FALSE)),O1332=0),0,VLOOKUP(CONCATENATE("ALI_",$C1332,"_SEG_",$I1332,"_PROV_",$D1332),Catalogo_Precios,AG$8,FALSE))</f>
        <v>871</v>
      </c>
      <c r="AH1332" s="57">
        <f t="shared" ref="AH1332" si="16090">IF(OR(ISERROR(VLOOKUP(CONCATENATE("ALI_",$C1332,"_SEG_",$I1332,"_PROV_",$D1332),Catalogo_Precios,AH$8,FALSE)),L1332=0),0,VLOOKUP(CONCATENATE("ALI_",$C1332,"_SEG_",$I1332,"_PROV_",$D1332),Catalogo_Precios,AH$8,FALSE))</f>
        <v>862</v>
      </c>
      <c r="AI1332" s="57">
        <f t="shared" ref="AI1332" si="16091">IF(OR(ISERROR(VLOOKUP(CONCATENATE("ALI_",$C1332,"_SEG_",$I1332,"_PROV_",$D1332),Catalogo_Precios,AI$8,FALSE)),M1332=0),0,VLOOKUP(CONCATENATE("ALI_",$C1332,"_SEG_",$I1332,"_PROV_",$D1332),Catalogo_Precios,AI$8,FALSE))</f>
        <v>862</v>
      </c>
      <c r="AJ1332" s="57">
        <f t="shared" ref="AJ1332" si="16092">IF(OR(ISERROR(VLOOKUP(CONCATENATE("ALI_",$C1332,"_SEG_",$I1332,"_PROV_",$D1332),Catalogo_Precios,AJ$8,FALSE)),N1332=0),0,VLOOKUP(CONCATENATE("ALI_",$C1332,"_SEG_",$I1332,"_PROV_",$D1332),Catalogo_Precios,AJ$8,FALSE))</f>
        <v>862</v>
      </c>
      <c r="AK1332" s="57">
        <f t="shared" ref="AK1332" si="16093">IF(OR(ISERROR(VLOOKUP(CONCATENATE("ALI_",$C1332,"_SEG_",$I1332,"_PROV_",$D1332),Catalogo_Precios,AK$8,FALSE)),O1332=0),0,VLOOKUP(CONCATENATE("ALI_",$C1332,"_SEG_",$I1332,"_PROV_",$D1332),Catalogo_Precios,AK$8,FALSE))</f>
        <v>862</v>
      </c>
      <c r="AL1332" s="53"/>
      <c r="AM1332" s="59" t="str">
        <f t="shared" si="15607"/>
        <v>ALI_41_SEG_8</v>
      </c>
      <c r="AN1332" s="59" t="str">
        <f t="shared" si="15608"/>
        <v>ALI_41_SEG_8_VAL_18974299.5</v>
      </c>
      <c r="AO1332" s="60">
        <f t="shared" ref="AO1332" si="16094">IF(OR(AB1332="",AB1332=0),0,COUNTIF(Codificacion,AM1332))</f>
        <v>3</v>
      </c>
      <c r="AP1332" s="61">
        <f t="array" ref="AP1332">MIN(IF(Codificacion=AM1332,Total_Cotizacion,""))</f>
        <v>18974299.5</v>
      </c>
      <c r="AQ1332" s="62" t="b">
        <f t="shared" si="15610"/>
        <v>1</v>
      </c>
      <c r="AR1332" s="51" t="str">
        <f t="shared" ref="AR1332" si="16095">IF(COUNTIF(Codificacion2,CONCATENATE(AM1332,"_VAL_",AB1332))&gt;1,"Empate","")</f>
        <v/>
      </c>
      <c r="AS1332" s="63" t="str">
        <f t="shared" si="15461"/>
        <v>X</v>
      </c>
      <c r="AT1332" s="59" t="str">
        <f t="shared" si="15612"/>
        <v>ALI_41_SEG_8_X</v>
      </c>
      <c r="AU1332" s="63">
        <f t="shared" ref="AU1332" si="16096">IF(AND(COUNTIF(Codificacion3,AT1332)&lt;AO1332),1,COUNTIF(Codificacion3,AT1332))</f>
        <v>1</v>
      </c>
      <c r="AV1332" s="62" t="str">
        <f t="shared" si="15614"/>
        <v>Cotizacion Seleccionada</v>
      </c>
      <c r="AW1332" s="53"/>
      <c r="AX1332" s="51" t="str">
        <f t="shared" si="15615"/>
        <v>ALI_41_SEG_8VERDADERO</v>
      </c>
      <c r="AY1332" s="51">
        <f t="shared" si="15596"/>
        <v>1</v>
      </c>
      <c r="AZ1332" s="64" t="b">
        <f t="shared" si="15616"/>
        <v>0</v>
      </c>
    </row>
    <row r="1333" spans="1:52" x14ac:dyDescent="0.2">
      <c r="A1333" s="50" t="str">
        <f t="shared" si="15559"/>
        <v>ALI_41_SEG_9</v>
      </c>
      <c r="B1333" s="51" t="s">
        <v>142</v>
      </c>
      <c r="C1333" s="52">
        <v>41</v>
      </c>
      <c r="D1333" s="52">
        <f t="shared" ref="D1333" si="16097">IF(ISERROR(VLOOKUP(E1333,Proveedores,2,FALSE)),"",VLOOKUP(E1333,Proveedores,2,FALSE))</f>
        <v>2038</v>
      </c>
      <c r="E1333" s="53" t="s">
        <v>143</v>
      </c>
      <c r="F1333" s="54">
        <v>159</v>
      </c>
      <c r="G1333" s="53" t="s">
        <v>61</v>
      </c>
      <c r="H1333" s="53" t="s">
        <v>115</v>
      </c>
      <c r="I1333" s="52">
        <v>9</v>
      </c>
      <c r="J1333" s="53" t="s">
        <v>58</v>
      </c>
      <c r="K1333" s="55">
        <v>44835</v>
      </c>
      <c r="L1333" s="56">
        <v>8214</v>
      </c>
      <c r="M1333" s="56">
        <v>9677</v>
      </c>
      <c r="N1333" s="56">
        <v>5232</v>
      </c>
      <c r="O1333" s="56">
        <v>296</v>
      </c>
      <c r="P1333" s="57">
        <v>871</v>
      </c>
      <c r="Q1333" s="58">
        <v>0.06</v>
      </c>
      <c r="R1333" s="57">
        <v>818.74</v>
      </c>
      <c r="S1333" s="57">
        <v>871</v>
      </c>
      <c r="T1333" s="58">
        <v>0.06</v>
      </c>
      <c r="U1333" s="57">
        <v>818.74</v>
      </c>
      <c r="V1333" s="57">
        <v>871</v>
      </c>
      <c r="W1333" s="58">
        <v>0.06</v>
      </c>
      <c r="X1333" s="57">
        <v>818.74</v>
      </c>
      <c r="Y1333" s="57">
        <v>871</v>
      </c>
      <c r="Z1333" s="58">
        <v>0.06</v>
      </c>
      <c r="AA1333" s="57">
        <v>818.74</v>
      </c>
      <c r="AB1333" s="57">
        <v>19174072.059999999</v>
      </c>
      <c r="AC1333" s="53" t="str">
        <f t="shared" si="15598"/>
        <v>Registro Valido</v>
      </c>
      <c r="AD1333" s="57">
        <f t="shared" ref="AD1333" si="16098">IF(OR(ISERROR(VLOOKUP(CONCATENATE("ALI_",$C1333,"_SEG_",$I1333,"_PROV_",$D1333),Catalogo_Precios,AD$8,FALSE)),L1333=0),0,VLOOKUP(CONCATENATE("ALI_",$C1333,"_SEG_",$I1333,"_PROV_",$D1333),Catalogo_Precios,AD$8,FALSE))</f>
        <v>871</v>
      </c>
      <c r="AE1333" s="57">
        <f t="shared" ref="AE1333" si="16099">IF(OR(ISERROR(VLOOKUP(CONCATENATE("ALI_",$C1333,"_SEG_",$I1333,"_PROV_",$D1333),Catalogo_Precios,AE$8,FALSE)),M1333=0),0,VLOOKUP(CONCATENATE("ALI_",$C1333,"_SEG_",$I1333,"_PROV_",$D1333),Catalogo_Precios,AE$8,FALSE))</f>
        <v>871</v>
      </c>
      <c r="AF1333" s="57">
        <f t="shared" ref="AF1333" si="16100">IF(OR(ISERROR(VLOOKUP(CONCATENATE("ALI_",$C1333,"_SEG_",$I1333,"_PROV_",$D1333),Catalogo_Precios,AF$8,FALSE)),N1333=0),0,VLOOKUP(CONCATENATE("ALI_",$C1333,"_SEG_",$I1333,"_PROV_",$D1333),Catalogo_Precios,AF$8,FALSE))</f>
        <v>871</v>
      </c>
      <c r="AG1333" s="57">
        <f t="shared" ref="AG1333" si="16101">IF(OR(ISERROR(VLOOKUP(CONCATENATE("ALI_",$C1333,"_SEG_",$I1333,"_PROV_",$D1333),Catalogo_Precios,AG$8,FALSE)),O1333=0),0,VLOOKUP(CONCATENATE("ALI_",$C1333,"_SEG_",$I1333,"_PROV_",$D1333),Catalogo_Precios,AG$8,FALSE))</f>
        <v>871</v>
      </c>
      <c r="AH1333" s="57">
        <f t="shared" ref="AH1333" si="16102">IF(OR(ISERROR(VLOOKUP(CONCATENATE("ALI_",$C1333,"_SEG_",$I1333,"_PROV_",$D1333),Catalogo_Precios,AH$8,FALSE)),L1333=0),0,VLOOKUP(CONCATENATE("ALI_",$C1333,"_SEG_",$I1333,"_PROV_",$D1333),Catalogo_Precios,AH$8,FALSE))</f>
        <v>862</v>
      </c>
      <c r="AI1333" s="57">
        <f t="shared" ref="AI1333" si="16103">IF(OR(ISERROR(VLOOKUP(CONCATENATE("ALI_",$C1333,"_SEG_",$I1333,"_PROV_",$D1333),Catalogo_Precios,AI$8,FALSE)),M1333=0),0,VLOOKUP(CONCATENATE("ALI_",$C1333,"_SEG_",$I1333,"_PROV_",$D1333),Catalogo_Precios,AI$8,FALSE))</f>
        <v>862</v>
      </c>
      <c r="AJ1333" s="57">
        <f t="shared" ref="AJ1333" si="16104">IF(OR(ISERROR(VLOOKUP(CONCATENATE("ALI_",$C1333,"_SEG_",$I1333,"_PROV_",$D1333),Catalogo_Precios,AJ$8,FALSE)),N1333=0),0,VLOOKUP(CONCATENATE("ALI_",$C1333,"_SEG_",$I1333,"_PROV_",$D1333),Catalogo_Precios,AJ$8,FALSE))</f>
        <v>862</v>
      </c>
      <c r="AK1333" s="57">
        <f t="shared" ref="AK1333" si="16105">IF(OR(ISERROR(VLOOKUP(CONCATENATE("ALI_",$C1333,"_SEG_",$I1333,"_PROV_",$D1333),Catalogo_Precios,AK$8,FALSE)),O1333=0),0,VLOOKUP(CONCATENATE("ALI_",$C1333,"_SEG_",$I1333,"_PROV_",$D1333),Catalogo_Precios,AK$8,FALSE))</f>
        <v>862</v>
      </c>
      <c r="AL1333" s="53"/>
      <c r="AM1333" s="59" t="str">
        <f t="shared" si="15607"/>
        <v>ALI_41_SEG_9</v>
      </c>
      <c r="AN1333" s="59" t="str">
        <f t="shared" si="15608"/>
        <v>ALI_41_SEG_9_VAL_19174072.06</v>
      </c>
      <c r="AO1333" s="60">
        <f t="shared" ref="AO1333" si="16106">IF(OR(AB1333="",AB1333=0),0,COUNTIF(Codificacion,AM1333))</f>
        <v>3</v>
      </c>
      <c r="AP1333" s="61">
        <f t="array" ref="AP1333">MIN(IF(Codificacion=AM1333,Total_Cotizacion,""))</f>
        <v>19174072.059999999</v>
      </c>
      <c r="AQ1333" s="62" t="b">
        <f t="shared" si="15610"/>
        <v>1</v>
      </c>
      <c r="AR1333" s="51" t="str">
        <f t="shared" ref="AR1333" si="16107">IF(COUNTIF(Codificacion2,CONCATENATE(AM1333,"_VAL_",AB1333))&gt;1,"Empate","")</f>
        <v/>
      </c>
      <c r="AS1333" s="63" t="str">
        <f t="shared" si="15461"/>
        <v>X</v>
      </c>
      <c r="AT1333" s="59" t="str">
        <f t="shared" si="15612"/>
        <v>ALI_41_SEG_9_X</v>
      </c>
      <c r="AU1333" s="63">
        <f t="shared" ref="AU1333" si="16108">IF(AND(COUNTIF(Codificacion3,AT1333)&lt;AO1333),1,COUNTIF(Codificacion3,AT1333))</f>
        <v>1</v>
      </c>
      <c r="AV1333" s="62" t="str">
        <f t="shared" si="15614"/>
        <v>Cotizacion Seleccionada</v>
      </c>
      <c r="AW1333" s="53"/>
      <c r="AX1333" s="51" t="str">
        <f t="shared" si="15615"/>
        <v>ALI_41_SEG_9VERDADERO</v>
      </c>
      <c r="AY1333" s="51">
        <f t="shared" si="15596"/>
        <v>1</v>
      </c>
      <c r="AZ1333" s="64" t="b">
        <f t="shared" si="15616"/>
        <v>0</v>
      </c>
    </row>
    <row r="1334" spans="1:52" x14ac:dyDescent="0.2">
      <c r="A1334" s="50" t="str">
        <f t="shared" si="15559"/>
        <v>ALI_41_SEG_10</v>
      </c>
      <c r="B1334" s="51" t="s">
        <v>142</v>
      </c>
      <c r="C1334" s="52">
        <v>41</v>
      </c>
      <c r="D1334" s="52">
        <f t="shared" ref="D1334" si="16109">IF(ISERROR(VLOOKUP(E1334,Proveedores,2,FALSE)),"",VLOOKUP(E1334,Proveedores,2,FALSE))</f>
        <v>2038</v>
      </c>
      <c r="E1334" s="53" t="s">
        <v>143</v>
      </c>
      <c r="F1334" s="54">
        <v>160</v>
      </c>
      <c r="G1334" s="53" t="s">
        <v>61</v>
      </c>
      <c r="H1334" s="53" t="s">
        <v>115</v>
      </c>
      <c r="I1334" s="52">
        <v>10</v>
      </c>
      <c r="J1334" s="53" t="s">
        <v>58</v>
      </c>
      <c r="K1334" s="55">
        <v>44835</v>
      </c>
      <c r="L1334" s="56">
        <v>8225</v>
      </c>
      <c r="M1334" s="56">
        <v>9692</v>
      </c>
      <c r="N1334" s="56">
        <v>5240</v>
      </c>
      <c r="O1334" s="56">
        <v>297</v>
      </c>
      <c r="P1334" s="57">
        <v>871</v>
      </c>
      <c r="Q1334" s="58">
        <v>0.06</v>
      </c>
      <c r="R1334" s="57">
        <v>818.74</v>
      </c>
      <c r="S1334" s="57">
        <v>871</v>
      </c>
      <c r="T1334" s="58">
        <v>0.06</v>
      </c>
      <c r="U1334" s="57">
        <v>818.74</v>
      </c>
      <c r="V1334" s="57">
        <v>871</v>
      </c>
      <c r="W1334" s="58">
        <v>0.06</v>
      </c>
      <c r="X1334" s="57">
        <v>818.74</v>
      </c>
      <c r="Y1334" s="57">
        <v>871</v>
      </c>
      <c r="Z1334" s="58">
        <v>0.06</v>
      </c>
      <c r="AA1334" s="57">
        <v>818.74</v>
      </c>
      <c r="AB1334" s="57">
        <v>19202727.960000001</v>
      </c>
      <c r="AC1334" s="53" t="str">
        <f t="shared" si="15598"/>
        <v>Registro Valido</v>
      </c>
      <c r="AD1334" s="57">
        <f t="shared" ref="AD1334" si="16110">IF(OR(ISERROR(VLOOKUP(CONCATENATE("ALI_",$C1334,"_SEG_",$I1334,"_PROV_",$D1334),Catalogo_Precios,AD$8,FALSE)),L1334=0),0,VLOOKUP(CONCATENATE("ALI_",$C1334,"_SEG_",$I1334,"_PROV_",$D1334),Catalogo_Precios,AD$8,FALSE))</f>
        <v>871</v>
      </c>
      <c r="AE1334" s="57">
        <f t="shared" ref="AE1334" si="16111">IF(OR(ISERROR(VLOOKUP(CONCATENATE("ALI_",$C1334,"_SEG_",$I1334,"_PROV_",$D1334),Catalogo_Precios,AE$8,FALSE)),M1334=0),0,VLOOKUP(CONCATENATE("ALI_",$C1334,"_SEG_",$I1334,"_PROV_",$D1334),Catalogo_Precios,AE$8,FALSE))</f>
        <v>871</v>
      </c>
      <c r="AF1334" s="57">
        <f t="shared" ref="AF1334" si="16112">IF(OR(ISERROR(VLOOKUP(CONCATENATE("ALI_",$C1334,"_SEG_",$I1334,"_PROV_",$D1334),Catalogo_Precios,AF$8,FALSE)),N1334=0),0,VLOOKUP(CONCATENATE("ALI_",$C1334,"_SEG_",$I1334,"_PROV_",$D1334),Catalogo_Precios,AF$8,FALSE))</f>
        <v>871</v>
      </c>
      <c r="AG1334" s="57">
        <f t="shared" ref="AG1334" si="16113">IF(OR(ISERROR(VLOOKUP(CONCATENATE("ALI_",$C1334,"_SEG_",$I1334,"_PROV_",$D1334),Catalogo_Precios,AG$8,FALSE)),O1334=0),0,VLOOKUP(CONCATENATE("ALI_",$C1334,"_SEG_",$I1334,"_PROV_",$D1334),Catalogo_Precios,AG$8,FALSE))</f>
        <v>871</v>
      </c>
      <c r="AH1334" s="57">
        <f t="shared" ref="AH1334" si="16114">IF(OR(ISERROR(VLOOKUP(CONCATENATE("ALI_",$C1334,"_SEG_",$I1334,"_PROV_",$D1334),Catalogo_Precios,AH$8,FALSE)),L1334=0),0,VLOOKUP(CONCATENATE("ALI_",$C1334,"_SEG_",$I1334,"_PROV_",$D1334),Catalogo_Precios,AH$8,FALSE))</f>
        <v>862</v>
      </c>
      <c r="AI1334" s="57">
        <f t="shared" ref="AI1334" si="16115">IF(OR(ISERROR(VLOOKUP(CONCATENATE("ALI_",$C1334,"_SEG_",$I1334,"_PROV_",$D1334),Catalogo_Precios,AI$8,FALSE)),M1334=0),0,VLOOKUP(CONCATENATE("ALI_",$C1334,"_SEG_",$I1334,"_PROV_",$D1334),Catalogo_Precios,AI$8,FALSE))</f>
        <v>862</v>
      </c>
      <c r="AJ1334" s="57">
        <f t="shared" ref="AJ1334" si="16116">IF(OR(ISERROR(VLOOKUP(CONCATENATE("ALI_",$C1334,"_SEG_",$I1334,"_PROV_",$D1334),Catalogo_Precios,AJ$8,FALSE)),N1334=0),0,VLOOKUP(CONCATENATE("ALI_",$C1334,"_SEG_",$I1334,"_PROV_",$D1334),Catalogo_Precios,AJ$8,FALSE))</f>
        <v>862</v>
      </c>
      <c r="AK1334" s="57">
        <f t="shared" ref="AK1334" si="16117">IF(OR(ISERROR(VLOOKUP(CONCATENATE("ALI_",$C1334,"_SEG_",$I1334,"_PROV_",$D1334),Catalogo_Precios,AK$8,FALSE)),O1334=0),0,VLOOKUP(CONCATENATE("ALI_",$C1334,"_SEG_",$I1334,"_PROV_",$D1334),Catalogo_Precios,AK$8,FALSE))</f>
        <v>862</v>
      </c>
      <c r="AL1334" s="53"/>
      <c r="AM1334" s="59" t="str">
        <f t="shared" si="15607"/>
        <v>ALI_41_SEG_10</v>
      </c>
      <c r="AN1334" s="59" t="str">
        <f t="shared" si="15608"/>
        <v>ALI_41_SEG_10_VAL_19202727.96</v>
      </c>
      <c r="AO1334" s="60">
        <f t="shared" ref="AO1334" si="16118">IF(OR(AB1334="",AB1334=0),0,COUNTIF(Codificacion,AM1334))</f>
        <v>3</v>
      </c>
      <c r="AP1334" s="61">
        <f t="array" ref="AP1334">MIN(IF(Codificacion=AM1334,Total_Cotizacion,""))</f>
        <v>19202727.960000001</v>
      </c>
      <c r="AQ1334" s="62" t="b">
        <f t="shared" si="15610"/>
        <v>1</v>
      </c>
      <c r="AR1334" s="51" t="str">
        <f t="shared" ref="AR1334" si="16119">IF(COUNTIF(Codificacion2,CONCATENATE(AM1334,"_VAL_",AB1334))&gt;1,"Empate","")</f>
        <v/>
      </c>
      <c r="AS1334" s="63" t="str">
        <f t="shared" si="15461"/>
        <v>X</v>
      </c>
      <c r="AT1334" s="59" t="str">
        <f t="shared" si="15612"/>
        <v>ALI_41_SEG_10_X</v>
      </c>
      <c r="AU1334" s="63">
        <f t="shared" ref="AU1334" si="16120">IF(AND(COUNTIF(Codificacion3,AT1334)&lt;AO1334),1,COUNTIF(Codificacion3,AT1334))</f>
        <v>1</v>
      </c>
      <c r="AV1334" s="62" t="str">
        <f t="shared" si="15614"/>
        <v>Cotizacion Seleccionada</v>
      </c>
      <c r="AW1334" s="53"/>
      <c r="AX1334" s="51" t="str">
        <f t="shared" si="15615"/>
        <v>ALI_41_SEG_10VERDADERO</v>
      </c>
      <c r="AY1334" s="51">
        <f t="shared" si="15596"/>
        <v>1</v>
      </c>
      <c r="AZ1334" s="64" t="b">
        <f t="shared" si="15616"/>
        <v>0</v>
      </c>
    </row>
    <row r="1335" spans="1:52" x14ac:dyDescent="0.2">
      <c r="A1335" s="50" t="str">
        <f t="shared" si="15559"/>
        <v>ALI_41_SEG_11</v>
      </c>
      <c r="B1335" s="51" t="s">
        <v>142</v>
      </c>
      <c r="C1335" s="52">
        <v>41</v>
      </c>
      <c r="D1335" s="52">
        <f t="shared" ref="D1335" si="16121">IF(ISERROR(VLOOKUP(E1335,Proveedores,2,FALSE)),"",VLOOKUP(E1335,Proveedores,2,FALSE))</f>
        <v>2038</v>
      </c>
      <c r="E1335" s="53" t="s">
        <v>143</v>
      </c>
      <c r="F1335" s="54">
        <v>161</v>
      </c>
      <c r="G1335" s="53" t="s">
        <v>61</v>
      </c>
      <c r="H1335" s="53" t="s">
        <v>115</v>
      </c>
      <c r="I1335" s="52">
        <v>11</v>
      </c>
      <c r="J1335" s="53" t="s">
        <v>58</v>
      </c>
      <c r="K1335" s="55">
        <v>44835</v>
      </c>
      <c r="L1335" s="56">
        <v>8101</v>
      </c>
      <c r="M1335" s="56">
        <v>9544</v>
      </c>
      <c r="N1335" s="56">
        <v>5161</v>
      </c>
      <c r="O1335" s="56">
        <v>292</v>
      </c>
      <c r="P1335" s="57">
        <v>871</v>
      </c>
      <c r="Q1335" s="58">
        <v>8.1500000000000003E-2</v>
      </c>
      <c r="R1335" s="57">
        <v>800.01</v>
      </c>
      <c r="S1335" s="57">
        <v>871</v>
      </c>
      <c r="T1335" s="58">
        <v>8.1500000000000003E-2</v>
      </c>
      <c r="U1335" s="57">
        <v>800.01</v>
      </c>
      <c r="V1335" s="57">
        <v>871</v>
      </c>
      <c r="W1335" s="58">
        <v>8.1500000000000003E-2</v>
      </c>
      <c r="X1335" s="57">
        <v>800.01</v>
      </c>
      <c r="Y1335" s="57">
        <v>871</v>
      </c>
      <c r="Z1335" s="58">
        <v>8.1500000000000003E-2</v>
      </c>
      <c r="AA1335" s="57">
        <v>800.01</v>
      </c>
      <c r="AB1335" s="57">
        <v>18478630.98</v>
      </c>
      <c r="AC1335" s="53" t="str">
        <f t="shared" si="15598"/>
        <v>Registro Valido</v>
      </c>
      <c r="AD1335" s="57">
        <f t="shared" ref="AD1335" si="16122">IF(OR(ISERROR(VLOOKUP(CONCATENATE("ALI_",$C1335,"_SEG_",$I1335,"_PROV_",$D1335),Catalogo_Precios,AD$8,FALSE)),L1335=0),0,VLOOKUP(CONCATENATE("ALI_",$C1335,"_SEG_",$I1335,"_PROV_",$D1335),Catalogo_Precios,AD$8,FALSE))</f>
        <v>871</v>
      </c>
      <c r="AE1335" s="57">
        <f t="shared" ref="AE1335" si="16123">IF(OR(ISERROR(VLOOKUP(CONCATENATE("ALI_",$C1335,"_SEG_",$I1335,"_PROV_",$D1335),Catalogo_Precios,AE$8,FALSE)),M1335=0),0,VLOOKUP(CONCATENATE("ALI_",$C1335,"_SEG_",$I1335,"_PROV_",$D1335),Catalogo_Precios,AE$8,FALSE))</f>
        <v>871</v>
      </c>
      <c r="AF1335" s="57">
        <f t="shared" ref="AF1335" si="16124">IF(OR(ISERROR(VLOOKUP(CONCATENATE("ALI_",$C1335,"_SEG_",$I1335,"_PROV_",$D1335),Catalogo_Precios,AF$8,FALSE)),N1335=0),0,VLOOKUP(CONCATENATE("ALI_",$C1335,"_SEG_",$I1335,"_PROV_",$D1335),Catalogo_Precios,AF$8,FALSE))</f>
        <v>871</v>
      </c>
      <c r="AG1335" s="57">
        <f t="shared" ref="AG1335" si="16125">IF(OR(ISERROR(VLOOKUP(CONCATENATE("ALI_",$C1335,"_SEG_",$I1335,"_PROV_",$D1335),Catalogo_Precios,AG$8,FALSE)),O1335=0),0,VLOOKUP(CONCATENATE("ALI_",$C1335,"_SEG_",$I1335,"_PROV_",$D1335),Catalogo_Precios,AG$8,FALSE))</f>
        <v>871</v>
      </c>
      <c r="AH1335" s="57">
        <f t="shared" ref="AH1335" si="16126">IF(OR(ISERROR(VLOOKUP(CONCATENATE("ALI_",$C1335,"_SEG_",$I1335,"_PROV_",$D1335),Catalogo_Precios,AH$8,FALSE)),L1335=0),0,VLOOKUP(CONCATENATE("ALI_",$C1335,"_SEG_",$I1335,"_PROV_",$D1335),Catalogo_Precios,AH$8,FALSE))</f>
        <v>862</v>
      </c>
      <c r="AI1335" s="57">
        <f t="shared" ref="AI1335" si="16127">IF(OR(ISERROR(VLOOKUP(CONCATENATE("ALI_",$C1335,"_SEG_",$I1335,"_PROV_",$D1335),Catalogo_Precios,AI$8,FALSE)),M1335=0),0,VLOOKUP(CONCATENATE("ALI_",$C1335,"_SEG_",$I1335,"_PROV_",$D1335),Catalogo_Precios,AI$8,FALSE))</f>
        <v>862</v>
      </c>
      <c r="AJ1335" s="57">
        <f t="shared" ref="AJ1335" si="16128">IF(OR(ISERROR(VLOOKUP(CONCATENATE("ALI_",$C1335,"_SEG_",$I1335,"_PROV_",$D1335),Catalogo_Precios,AJ$8,FALSE)),N1335=0),0,VLOOKUP(CONCATENATE("ALI_",$C1335,"_SEG_",$I1335,"_PROV_",$D1335),Catalogo_Precios,AJ$8,FALSE))</f>
        <v>862</v>
      </c>
      <c r="AK1335" s="57">
        <f t="shared" ref="AK1335" si="16129">IF(OR(ISERROR(VLOOKUP(CONCATENATE("ALI_",$C1335,"_SEG_",$I1335,"_PROV_",$D1335),Catalogo_Precios,AK$8,FALSE)),O1335=0),0,VLOOKUP(CONCATENATE("ALI_",$C1335,"_SEG_",$I1335,"_PROV_",$D1335),Catalogo_Precios,AK$8,FALSE))</f>
        <v>862</v>
      </c>
      <c r="AL1335" s="53"/>
      <c r="AM1335" s="59" t="str">
        <f t="shared" si="15607"/>
        <v>ALI_41_SEG_11</v>
      </c>
      <c r="AN1335" s="59" t="str">
        <f t="shared" si="15608"/>
        <v>ALI_41_SEG_11_VAL_18478630.98</v>
      </c>
      <c r="AO1335" s="60">
        <f t="shared" ref="AO1335" si="16130">IF(OR(AB1335="",AB1335=0),0,COUNTIF(Codificacion,AM1335))</f>
        <v>3</v>
      </c>
      <c r="AP1335" s="61">
        <f t="array" ref="AP1335">MIN(IF(Codificacion=AM1335,Total_Cotizacion,""))</f>
        <v>18478630.98</v>
      </c>
      <c r="AQ1335" s="62" t="b">
        <f t="shared" si="15610"/>
        <v>1</v>
      </c>
      <c r="AR1335" s="51" t="str">
        <f t="shared" ref="AR1335" si="16131">IF(COUNTIF(Codificacion2,CONCATENATE(AM1335,"_VAL_",AB1335))&gt;1,"Empate","")</f>
        <v/>
      </c>
      <c r="AS1335" s="63" t="str">
        <f t="shared" si="15461"/>
        <v>X</v>
      </c>
      <c r="AT1335" s="59" t="str">
        <f t="shared" si="15612"/>
        <v>ALI_41_SEG_11_X</v>
      </c>
      <c r="AU1335" s="63">
        <f t="shared" ref="AU1335" si="16132">IF(AND(COUNTIF(Codificacion3,AT1335)&lt;AO1335),1,COUNTIF(Codificacion3,AT1335))</f>
        <v>1</v>
      </c>
      <c r="AV1335" s="62" t="str">
        <f t="shared" si="15614"/>
        <v>Cotizacion Seleccionada</v>
      </c>
      <c r="AW1335" s="53"/>
      <c r="AX1335" s="51" t="str">
        <f t="shared" si="15615"/>
        <v>ALI_41_SEG_11VERDADERO</v>
      </c>
      <c r="AY1335" s="51">
        <f t="shared" si="15596"/>
        <v>1</v>
      </c>
      <c r="AZ1335" s="64" t="b">
        <f t="shared" si="15616"/>
        <v>0</v>
      </c>
    </row>
    <row r="1336" spans="1:52" x14ac:dyDescent="0.2">
      <c r="A1336" s="50" t="str">
        <f t="shared" si="15559"/>
        <v>ALI_41_SEG_12</v>
      </c>
      <c r="B1336" s="51" t="s">
        <v>142</v>
      </c>
      <c r="C1336" s="52">
        <v>41</v>
      </c>
      <c r="D1336" s="52">
        <f t="shared" ref="D1336" si="16133">IF(ISERROR(VLOOKUP(E1336,Proveedores,2,FALSE)),"",VLOOKUP(E1336,Proveedores,2,FALSE))</f>
        <v>2038</v>
      </c>
      <c r="E1336" s="53" t="s">
        <v>143</v>
      </c>
      <c r="F1336" s="54">
        <v>162</v>
      </c>
      <c r="G1336" s="53" t="s">
        <v>61</v>
      </c>
      <c r="H1336" s="53" t="s">
        <v>115</v>
      </c>
      <c r="I1336" s="52">
        <v>12</v>
      </c>
      <c r="J1336" s="53" t="s">
        <v>58</v>
      </c>
      <c r="K1336" s="55">
        <v>44835</v>
      </c>
      <c r="L1336" s="56">
        <v>7352</v>
      </c>
      <c r="M1336" s="56">
        <v>8661</v>
      </c>
      <c r="N1336" s="56">
        <v>4683</v>
      </c>
      <c r="O1336" s="56">
        <v>265</v>
      </c>
      <c r="P1336" s="57">
        <v>871</v>
      </c>
      <c r="Q1336" s="58">
        <v>8.1500000000000003E-2</v>
      </c>
      <c r="R1336" s="57">
        <v>800.01</v>
      </c>
      <c r="S1336" s="57">
        <v>871</v>
      </c>
      <c r="T1336" s="58">
        <v>8.1500000000000003E-2</v>
      </c>
      <c r="U1336" s="57">
        <v>800.01</v>
      </c>
      <c r="V1336" s="57">
        <v>871</v>
      </c>
      <c r="W1336" s="58">
        <v>8.1500000000000003E-2</v>
      </c>
      <c r="X1336" s="57">
        <v>800.01</v>
      </c>
      <c r="Y1336" s="57">
        <v>871</v>
      </c>
      <c r="Z1336" s="58">
        <v>8.1500000000000003E-2</v>
      </c>
      <c r="AA1336" s="57">
        <v>800.01</v>
      </c>
      <c r="AB1336" s="57">
        <v>16769009.609999999</v>
      </c>
      <c r="AC1336" s="53" t="str">
        <f t="shared" si="15598"/>
        <v>Registro Valido</v>
      </c>
      <c r="AD1336" s="57">
        <f t="shared" ref="AD1336" si="16134">IF(OR(ISERROR(VLOOKUP(CONCATENATE("ALI_",$C1336,"_SEG_",$I1336,"_PROV_",$D1336),Catalogo_Precios,AD$8,FALSE)),L1336=0),0,VLOOKUP(CONCATENATE("ALI_",$C1336,"_SEG_",$I1336,"_PROV_",$D1336),Catalogo_Precios,AD$8,FALSE))</f>
        <v>871</v>
      </c>
      <c r="AE1336" s="57">
        <f t="shared" ref="AE1336" si="16135">IF(OR(ISERROR(VLOOKUP(CONCATENATE("ALI_",$C1336,"_SEG_",$I1336,"_PROV_",$D1336),Catalogo_Precios,AE$8,FALSE)),M1336=0),0,VLOOKUP(CONCATENATE("ALI_",$C1336,"_SEG_",$I1336,"_PROV_",$D1336),Catalogo_Precios,AE$8,FALSE))</f>
        <v>871</v>
      </c>
      <c r="AF1336" s="57">
        <f t="shared" ref="AF1336" si="16136">IF(OR(ISERROR(VLOOKUP(CONCATENATE("ALI_",$C1336,"_SEG_",$I1336,"_PROV_",$D1336),Catalogo_Precios,AF$8,FALSE)),N1336=0),0,VLOOKUP(CONCATENATE("ALI_",$C1336,"_SEG_",$I1336,"_PROV_",$D1336),Catalogo_Precios,AF$8,FALSE))</f>
        <v>871</v>
      </c>
      <c r="AG1336" s="57">
        <f t="shared" ref="AG1336" si="16137">IF(OR(ISERROR(VLOOKUP(CONCATENATE("ALI_",$C1336,"_SEG_",$I1336,"_PROV_",$D1336),Catalogo_Precios,AG$8,FALSE)),O1336=0),0,VLOOKUP(CONCATENATE("ALI_",$C1336,"_SEG_",$I1336,"_PROV_",$D1336),Catalogo_Precios,AG$8,FALSE))</f>
        <v>871</v>
      </c>
      <c r="AH1336" s="57">
        <f t="shared" ref="AH1336" si="16138">IF(OR(ISERROR(VLOOKUP(CONCATENATE("ALI_",$C1336,"_SEG_",$I1336,"_PROV_",$D1336),Catalogo_Precios,AH$8,FALSE)),L1336=0),0,VLOOKUP(CONCATENATE("ALI_",$C1336,"_SEG_",$I1336,"_PROV_",$D1336),Catalogo_Precios,AH$8,FALSE))</f>
        <v>862</v>
      </c>
      <c r="AI1336" s="57">
        <f t="shared" ref="AI1336" si="16139">IF(OR(ISERROR(VLOOKUP(CONCATENATE("ALI_",$C1336,"_SEG_",$I1336,"_PROV_",$D1336),Catalogo_Precios,AI$8,FALSE)),M1336=0),0,VLOOKUP(CONCATENATE("ALI_",$C1336,"_SEG_",$I1336,"_PROV_",$D1336),Catalogo_Precios,AI$8,FALSE))</f>
        <v>862</v>
      </c>
      <c r="AJ1336" s="57">
        <f t="shared" ref="AJ1336" si="16140">IF(OR(ISERROR(VLOOKUP(CONCATENATE("ALI_",$C1336,"_SEG_",$I1336,"_PROV_",$D1336),Catalogo_Precios,AJ$8,FALSE)),N1336=0),0,VLOOKUP(CONCATENATE("ALI_",$C1336,"_SEG_",$I1336,"_PROV_",$D1336),Catalogo_Precios,AJ$8,FALSE))</f>
        <v>862</v>
      </c>
      <c r="AK1336" s="57">
        <f t="shared" ref="AK1336" si="16141">IF(OR(ISERROR(VLOOKUP(CONCATENATE("ALI_",$C1336,"_SEG_",$I1336,"_PROV_",$D1336),Catalogo_Precios,AK$8,FALSE)),O1336=0),0,VLOOKUP(CONCATENATE("ALI_",$C1336,"_SEG_",$I1336,"_PROV_",$D1336),Catalogo_Precios,AK$8,FALSE))</f>
        <v>862</v>
      </c>
      <c r="AL1336" s="53"/>
      <c r="AM1336" s="59" t="str">
        <f t="shared" si="15607"/>
        <v>ALI_41_SEG_12</v>
      </c>
      <c r="AN1336" s="59" t="str">
        <f t="shared" si="15608"/>
        <v>ALI_41_SEG_12_VAL_16769009.61</v>
      </c>
      <c r="AO1336" s="60">
        <f t="shared" ref="AO1336" si="16142">IF(OR(AB1336="",AB1336=0),0,COUNTIF(Codificacion,AM1336))</f>
        <v>3</v>
      </c>
      <c r="AP1336" s="61">
        <f t="array" ref="AP1336">MIN(IF(Codificacion=AM1336,Total_Cotizacion,""))</f>
        <v>16769009.609999999</v>
      </c>
      <c r="AQ1336" s="62" t="b">
        <f t="shared" si="15610"/>
        <v>1</v>
      </c>
      <c r="AR1336" s="51" t="str">
        <f t="shared" ref="AR1336" si="16143">IF(COUNTIF(Codificacion2,CONCATENATE(AM1336,"_VAL_",AB1336))&gt;1,"Empate","")</f>
        <v/>
      </c>
      <c r="AS1336" s="63" t="str">
        <f t="shared" si="15461"/>
        <v>X</v>
      </c>
      <c r="AT1336" s="59" t="str">
        <f t="shared" si="15612"/>
        <v>ALI_41_SEG_12_X</v>
      </c>
      <c r="AU1336" s="63">
        <f t="shared" ref="AU1336" si="16144">IF(AND(COUNTIF(Codificacion3,AT1336)&lt;AO1336),1,COUNTIF(Codificacion3,AT1336))</f>
        <v>1</v>
      </c>
      <c r="AV1336" s="62" t="str">
        <f t="shared" si="15614"/>
        <v>Cotizacion Seleccionada</v>
      </c>
      <c r="AW1336" s="53"/>
      <c r="AX1336" s="51" t="str">
        <f t="shared" si="15615"/>
        <v>ALI_41_SEG_12VERDADERO</v>
      </c>
      <c r="AY1336" s="51">
        <f t="shared" si="15596"/>
        <v>1</v>
      </c>
      <c r="AZ1336" s="64" t="b">
        <f t="shared" si="15616"/>
        <v>0</v>
      </c>
    </row>
    <row r="1337" spans="1:52" x14ac:dyDescent="0.2">
      <c r="A1337" s="50" t="str">
        <f t="shared" si="15559"/>
        <v>ALI_41_SEG_13</v>
      </c>
      <c r="B1337" s="51" t="s">
        <v>142</v>
      </c>
      <c r="C1337" s="52">
        <v>41</v>
      </c>
      <c r="D1337" s="52">
        <f t="shared" ref="D1337" si="16145">IF(ISERROR(VLOOKUP(E1337,Proveedores,2,FALSE)),"",VLOOKUP(E1337,Proveedores,2,FALSE))</f>
        <v>2038</v>
      </c>
      <c r="E1337" s="53" t="s">
        <v>143</v>
      </c>
      <c r="F1337" s="54">
        <v>163</v>
      </c>
      <c r="G1337" s="53" t="s">
        <v>61</v>
      </c>
      <c r="H1337" s="53" t="s">
        <v>115</v>
      </c>
      <c r="I1337" s="52">
        <v>13</v>
      </c>
      <c r="J1337" s="53" t="s">
        <v>58</v>
      </c>
      <c r="K1337" s="55">
        <v>44835</v>
      </c>
      <c r="L1337" s="56">
        <v>7805</v>
      </c>
      <c r="M1337" s="56">
        <v>9197</v>
      </c>
      <c r="N1337" s="56">
        <v>4972</v>
      </c>
      <c r="O1337" s="56">
        <v>282</v>
      </c>
      <c r="P1337" s="57">
        <v>871</v>
      </c>
      <c r="Q1337" s="58">
        <v>8.1500000000000003E-2</v>
      </c>
      <c r="R1337" s="57">
        <v>800.01</v>
      </c>
      <c r="S1337" s="57">
        <v>871</v>
      </c>
      <c r="T1337" s="58">
        <v>8.1500000000000003E-2</v>
      </c>
      <c r="U1337" s="57">
        <v>800.01</v>
      </c>
      <c r="V1337" s="57">
        <v>871</v>
      </c>
      <c r="W1337" s="58">
        <v>8.1500000000000003E-2</v>
      </c>
      <c r="X1337" s="57">
        <v>800.01</v>
      </c>
      <c r="Y1337" s="57">
        <v>871</v>
      </c>
      <c r="Z1337" s="58">
        <v>8.1500000000000003E-2</v>
      </c>
      <c r="AA1337" s="57">
        <v>800.01</v>
      </c>
      <c r="AB1337" s="57">
        <v>17805022.559999999</v>
      </c>
      <c r="AC1337" s="53" t="str">
        <f t="shared" si="15598"/>
        <v>Registro Valido</v>
      </c>
      <c r="AD1337" s="57">
        <f t="shared" ref="AD1337" si="16146">IF(OR(ISERROR(VLOOKUP(CONCATENATE("ALI_",$C1337,"_SEG_",$I1337,"_PROV_",$D1337),Catalogo_Precios,AD$8,FALSE)),L1337=0),0,VLOOKUP(CONCATENATE("ALI_",$C1337,"_SEG_",$I1337,"_PROV_",$D1337),Catalogo_Precios,AD$8,FALSE))</f>
        <v>871</v>
      </c>
      <c r="AE1337" s="57">
        <f t="shared" ref="AE1337" si="16147">IF(OR(ISERROR(VLOOKUP(CONCATENATE("ALI_",$C1337,"_SEG_",$I1337,"_PROV_",$D1337),Catalogo_Precios,AE$8,FALSE)),M1337=0),0,VLOOKUP(CONCATENATE("ALI_",$C1337,"_SEG_",$I1337,"_PROV_",$D1337),Catalogo_Precios,AE$8,FALSE))</f>
        <v>871</v>
      </c>
      <c r="AF1337" s="57">
        <f t="shared" ref="AF1337" si="16148">IF(OR(ISERROR(VLOOKUP(CONCATENATE("ALI_",$C1337,"_SEG_",$I1337,"_PROV_",$D1337),Catalogo_Precios,AF$8,FALSE)),N1337=0),0,VLOOKUP(CONCATENATE("ALI_",$C1337,"_SEG_",$I1337,"_PROV_",$D1337),Catalogo_Precios,AF$8,FALSE))</f>
        <v>871</v>
      </c>
      <c r="AG1337" s="57">
        <f t="shared" ref="AG1337" si="16149">IF(OR(ISERROR(VLOOKUP(CONCATENATE("ALI_",$C1337,"_SEG_",$I1337,"_PROV_",$D1337),Catalogo_Precios,AG$8,FALSE)),O1337=0),0,VLOOKUP(CONCATENATE("ALI_",$C1337,"_SEG_",$I1337,"_PROV_",$D1337),Catalogo_Precios,AG$8,FALSE))</f>
        <v>871</v>
      </c>
      <c r="AH1337" s="57">
        <f t="shared" ref="AH1337" si="16150">IF(OR(ISERROR(VLOOKUP(CONCATENATE("ALI_",$C1337,"_SEG_",$I1337,"_PROV_",$D1337),Catalogo_Precios,AH$8,FALSE)),L1337=0),0,VLOOKUP(CONCATENATE("ALI_",$C1337,"_SEG_",$I1337,"_PROV_",$D1337),Catalogo_Precios,AH$8,FALSE))</f>
        <v>862</v>
      </c>
      <c r="AI1337" s="57">
        <f t="shared" ref="AI1337" si="16151">IF(OR(ISERROR(VLOOKUP(CONCATENATE("ALI_",$C1337,"_SEG_",$I1337,"_PROV_",$D1337),Catalogo_Precios,AI$8,FALSE)),M1337=0),0,VLOOKUP(CONCATENATE("ALI_",$C1337,"_SEG_",$I1337,"_PROV_",$D1337),Catalogo_Precios,AI$8,FALSE))</f>
        <v>862</v>
      </c>
      <c r="AJ1337" s="57">
        <f t="shared" ref="AJ1337" si="16152">IF(OR(ISERROR(VLOOKUP(CONCATENATE("ALI_",$C1337,"_SEG_",$I1337,"_PROV_",$D1337),Catalogo_Precios,AJ$8,FALSE)),N1337=0),0,VLOOKUP(CONCATENATE("ALI_",$C1337,"_SEG_",$I1337,"_PROV_",$D1337),Catalogo_Precios,AJ$8,FALSE))</f>
        <v>862</v>
      </c>
      <c r="AK1337" s="57">
        <f t="shared" ref="AK1337" si="16153">IF(OR(ISERROR(VLOOKUP(CONCATENATE("ALI_",$C1337,"_SEG_",$I1337,"_PROV_",$D1337),Catalogo_Precios,AK$8,FALSE)),O1337=0),0,VLOOKUP(CONCATENATE("ALI_",$C1337,"_SEG_",$I1337,"_PROV_",$D1337),Catalogo_Precios,AK$8,FALSE))</f>
        <v>862</v>
      </c>
      <c r="AL1337" s="53"/>
      <c r="AM1337" s="59" t="str">
        <f t="shared" si="15607"/>
        <v>ALI_41_SEG_13</v>
      </c>
      <c r="AN1337" s="59" t="str">
        <f t="shared" si="15608"/>
        <v>ALI_41_SEG_13_VAL_17805022.56</v>
      </c>
      <c r="AO1337" s="60">
        <f t="shared" ref="AO1337" si="16154">IF(OR(AB1337="",AB1337=0),0,COUNTIF(Codificacion,AM1337))</f>
        <v>3</v>
      </c>
      <c r="AP1337" s="61">
        <f t="array" ref="AP1337">MIN(IF(Codificacion=AM1337,Total_Cotizacion,""))</f>
        <v>17805022.559999999</v>
      </c>
      <c r="AQ1337" s="62" t="b">
        <f t="shared" si="15610"/>
        <v>1</v>
      </c>
      <c r="AR1337" s="51" t="str">
        <f t="shared" ref="AR1337" si="16155">IF(COUNTIF(Codificacion2,CONCATENATE(AM1337,"_VAL_",AB1337))&gt;1,"Empate","")</f>
        <v/>
      </c>
      <c r="AS1337" s="63" t="str">
        <f t="shared" si="15461"/>
        <v>X</v>
      </c>
      <c r="AT1337" s="59" t="str">
        <f t="shared" si="15612"/>
        <v>ALI_41_SEG_13_X</v>
      </c>
      <c r="AU1337" s="63">
        <f t="shared" ref="AU1337" si="16156">IF(AND(COUNTIF(Codificacion3,AT1337)&lt;AO1337),1,COUNTIF(Codificacion3,AT1337))</f>
        <v>1</v>
      </c>
      <c r="AV1337" s="62" t="str">
        <f t="shared" si="15614"/>
        <v>Cotizacion Seleccionada</v>
      </c>
      <c r="AW1337" s="53"/>
      <c r="AX1337" s="51" t="str">
        <f t="shared" si="15615"/>
        <v>ALI_41_SEG_13VERDADERO</v>
      </c>
      <c r="AY1337" s="51">
        <f t="shared" si="15596"/>
        <v>1</v>
      </c>
      <c r="AZ1337" s="64" t="b">
        <f t="shared" si="15616"/>
        <v>0</v>
      </c>
    </row>
    <row r="1338" spans="1:52" x14ac:dyDescent="0.2">
      <c r="A1338" s="50" t="str">
        <f t="shared" si="15559"/>
        <v>ALI_41_SEG_14</v>
      </c>
      <c r="B1338" s="51" t="s">
        <v>142</v>
      </c>
      <c r="C1338" s="52">
        <v>41</v>
      </c>
      <c r="D1338" s="52">
        <f t="shared" ref="D1338" si="16157">IF(ISERROR(VLOOKUP(E1338,Proveedores,2,FALSE)),"",VLOOKUP(E1338,Proveedores,2,FALSE))</f>
        <v>2038</v>
      </c>
      <c r="E1338" s="53" t="s">
        <v>143</v>
      </c>
      <c r="F1338" s="54">
        <v>164</v>
      </c>
      <c r="G1338" s="53" t="s">
        <v>61</v>
      </c>
      <c r="H1338" s="53" t="s">
        <v>115</v>
      </c>
      <c r="I1338" s="52">
        <v>14</v>
      </c>
      <c r="J1338" s="53" t="s">
        <v>58</v>
      </c>
      <c r="K1338" s="55">
        <v>44835</v>
      </c>
      <c r="L1338" s="56">
        <v>7735</v>
      </c>
      <c r="M1338" s="56">
        <v>9113</v>
      </c>
      <c r="N1338" s="56">
        <v>4927</v>
      </c>
      <c r="O1338" s="56">
        <v>279</v>
      </c>
      <c r="P1338" s="57">
        <v>871</v>
      </c>
      <c r="Q1338" s="58">
        <v>8.1500000000000003E-2</v>
      </c>
      <c r="R1338" s="57">
        <v>800.01</v>
      </c>
      <c r="S1338" s="57">
        <v>871</v>
      </c>
      <c r="T1338" s="58">
        <v>8.1500000000000003E-2</v>
      </c>
      <c r="U1338" s="57">
        <v>800.01</v>
      </c>
      <c r="V1338" s="57">
        <v>871</v>
      </c>
      <c r="W1338" s="58">
        <v>8.1500000000000003E-2</v>
      </c>
      <c r="X1338" s="57">
        <v>800.01</v>
      </c>
      <c r="Y1338" s="57">
        <v>871</v>
      </c>
      <c r="Z1338" s="58">
        <v>8.1500000000000003E-2</v>
      </c>
      <c r="AA1338" s="57">
        <v>800.01</v>
      </c>
      <c r="AB1338" s="57">
        <v>17643420.539999999</v>
      </c>
      <c r="AC1338" s="53" t="str">
        <f t="shared" si="15598"/>
        <v>Registro Valido</v>
      </c>
      <c r="AD1338" s="57">
        <f t="shared" ref="AD1338" si="16158">IF(OR(ISERROR(VLOOKUP(CONCATENATE("ALI_",$C1338,"_SEG_",$I1338,"_PROV_",$D1338),Catalogo_Precios,AD$8,FALSE)),L1338=0),0,VLOOKUP(CONCATENATE("ALI_",$C1338,"_SEG_",$I1338,"_PROV_",$D1338),Catalogo_Precios,AD$8,FALSE))</f>
        <v>871</v>
      </c>
      <c r="AE1338" s="57">
        <f t="shared" ref="AE1338" si="16159">IF(OR(ISERROR(VLOOKUP(CONCATENATE("ALI_",$C1338,"_SEG_",$I1338,"_PROV_",$D1338),Catalogo_Precios,AE$8,FALSE)),M1338=0),0,VLOOKUP(CONCATENATE("ALI_",$C1338,"_SEG_",$I1338,"_PROV_",$D1338),Catalogo_Precios,AE$8,FALSE))</f>
        <v>871</v>
      </c>
      <c r="AF1338" s="57">
        <f t="shared" ref="AF1338" si="16160">IF(OR(ISERROR(VLOOKUP(CONCATENATE("ALI_",$C1338,"_SEG_",$I1338,"_PROV_",$D1338),Catalogo_Precios,AF$8,FALSE)),N1338=0),0,VLOOKUP(CONCATENATE("ALI_",$C1338,"_SEG_",$I1338,"_PROV_",$D1338),Catalogo_Precios,AF$8,FALSE))</f>
        <v>871</v>
      </c>
      <c r="AG1338" s="57">
        <f t="shared" ref="AG1338" si="16161">IF(OR(ISERROR(VLOOKUP(CONCATENATE("ALI_",$C1338,"_SEG_",$I1338,"_PROV_",$D1338),Catalogo_Precios,AG$8,FALSE)),O1338=0),0,VLOOKUP(CONCATENATE("ALI_",$C1338,"_SEG_",$I1338,"_PROV_",$D1338),Catalogo_Precios,AG$8,FALSE))</f>
        <v>871</v>
      </c>
      <c r="AH1338" s="57">
        <f t="shared" ref="AH1338" si="16162">IF(OR(ISERROR(VLOOKUP(CONCATENATE("ALI_",$C1338,"_SEG_",$I1338,"_PROV_",$D1338),Catalogo_Precios,AH$8,FALSE)),L1338=0),0,VLOOKUP(CONCATENATE("ALI_",$C1338,"_SEG_",$I1338,"_PROV_",$D1338),Catalogo_Precios,AH$8,FALSE))</f>
        <v>862</v>
      </c>
      <c r="AI1338" s="57">
        <f t="shared" ref="AI1338" si="16163">IF(OR(ISERROR(VLOOKUP(CONCATENATE("ALI_",$C1338,"_SEG_",$I1338,"_PROV_",$D1338),Catalogo_Precios,AI$8,FALSE)),M1338=0),0,VLOOKUP(CONCATENATE("ALI_",$C1338,"_SEG_",$I1338,"_PROV_",$D1338),Catalogo_Precios,AI$8,FALSE))</f>
        <v>862</v>
      </c>
      <c r="AJ1338" s="57">
        <f t="shared" ref="AJ1338" si="16164">IF(OR(ISERROR(VLOOKUP(CONCATENATE("ALI_",$C1338,"_SEG_",$I1338,"_PROV_",$D1338),Catalogo_Precios,AJ$8,FALSE)),N1338=0),0,VLOOKUP(CONCATENATE("ALI_",$C1338,"_SEG_",$I1338,"_PROV_",$D1338),Catalogo_Precios,AJ$8,FALSE))</f>
        <v>862</v>
      </c>
      <c r="AK1338" s="57">
        <f t="shared" ref="AK1338" si="16165">IF(OR(ISERROR(VLOOKUP(CONCATENATE("ALI_",$C1338,"_SEG_",$I1338,"_PROV_",$D1338),Catalogo_Precios,AK$8,FALSE)),O1338=0),0,VLOOKUP(CONCATENATE("ALI_",$C1338,"_SEG_",$I1338,"_PROV_",$D1338),Catalogo_Precios,AK$8,FALSE))</f>
        <v>862</v>
      </c>
      <c r="AL1338" s="53"/>
      <c r="AM1338" s="59" t="str">
        <f t="shared" si="15607"/>
        <v>ALI_41_SEG_14</v>
      </c>
      <c r="AN1338" s="59" t="str">
        <f t="shared" si="15608"/>
        <v>ALI_41_SEG_14_VAL_17643420.54</v>
      </c>
      <c r="AO1338" s="60">
        <f t="shared" ref="AO1338" si="16166">IF(OR(AB1338="",AB1338=0),0,COUNTIF(Codificacion,AM1338))</f>
        <v>3</v>
      </c>
      <c r="AP1338" s="61">
        <f t="array" ref="AP1338">MIN(IF(Codificacion=AM1338,Total_Cotizacion,""))</f>
        <v>17643420.539999999</v>
      </c>
      <c r="AQ1338" s="62" t="b">
        <f t="shared" si="15610"/>
        <v>1</v>
      </c>
      <c r="AR1338" s="51" t="str">
        <f t="shared" ref="AR1338" si="16167">IF(COUNTIF(Codificacion2,CONCATENATE(AM1338,"_VAL_",AB1338))&gt;1,"Empate","")</f>
        <v/>
      </c>
      <c r="AS1338" s="63" t="str">
        <f t="shared" si="15461"/>
        <v>X</v>
      </c>
      <c r="AT1338" s="59" t="str">
        <f t="shared" si="15612"/>
        <v>ALI_41_SEG_14_X</v>
      </c>
      <c r="AU1338" s="63">
        <f t="shared" ref="AU1338" si="16168">IF(AND(COUNTIF(Codificacion3,AT1338)&lt;AO1338),1,COUNTIF(Codificacion3,AT1338))</f>
        <v>1</v>
      </c>
      <c r="AV1338" s="62" t="str">
        <f t="shared" si="15614"/>
        <v>Cotizacion Seleccionada</v>
      </c>
      <c r="AW1338" s="53"/>
      <c r="AX1338" s="51" t="str">
        <f t="shared" si="15615"/>
        <v>ALI_41_SEG_14VERDADERO</v>
      </c>
      <c r="AY1338" s="51">
        <f t="shared" si="15596"/>
        <v>1</v>
      </c>
      <c r="AZ1338" s="64" t="b">
        <f t="shared" si="15616"/>
        <v>0</v>
      </c>
    </row>
    <row r="1339" spans="1:52" x14ac:dyDescent="0.2">
      <c r="A1339" s="50" t="str">
        <f t="shared" si="15559"/>
        <v>ALI_41_SEG_15</v>
      </c>
      <c r="B1339" s="51" t="s">
        <v>142</v>
      </c>
      <c r="C1339" s="52">
        <v>41</v>
      </c>
      <c r="D1339" s="52">
        <f t="shared" ref="D1339" si="16169">IF(ISERROR(VLOOKUP(E1339,Proveedores,2,FALSE)),"",VLOOKUP(E1339,Proveedores,2,FALSE))</f>
        <v>2038</v>
      </c>
      <c r="E1339" s="53" t="s">
        <v>143</v>
      </c>
      <c r="F1339" s="54">
        <v>165</v>
      </c>
      <c r="G1339" s="53" t="s">
        <v>61</v>
      </c>
      <c r="H1339" s="53" t="s">
        <v>115</v>
      </c>
      <c r="I1339" s="52">
        <v>15</v>
      </c>
      <c r="J1339" s="53" t="s">
        <v>58</v>
      </c>
      <c r="K1339" s="55">
        <v>44835</v>
      </c>
      <c r="L1339" s="56">
        <v>7314</v>
      </c>
      <c r="M1339" s="56">
        <v>8611</v>
      </c>
      <c r="N1339" s="56">
        <v>4661</v>
      </c>
      <c r="O1339" s="56">
        <v>265</v>
      </c>
      <c r="P1339" s="57">
        <v>871</v>
      </c>
      <c r="Q1339" s="58">
        <v>8.1500000000000003E-2</v>
      </c>
      <c r="R1339" s="57">
        <v>800.01</v>
      </c>
      <c r="S1339" s="57">
        <v>871</v>
      </c>
      <c r="T1339" s="58">
        <v>8.1500000000000003E-2</v>
      </c>
      <c r="U1339" s="57">
        <v>800.01</v>
      </c>
      <c r="V1339" s="57">
        <v>871</v>
      </c>
      <c r="W1339" s="58">
        <v>8.1500000000000003E-2</v>
      </c>
      <c r="X1339" s="57">
        <v>800.01</v>
      </c>
      <c r="Y1339" s="57">
        <v>871</v>
      </c>
      <c r="Z1339" s="58">
        <v>8.1500000000000003E-2</v>
      </c>
      <c r="AA1339" s="57">
        <v>800.01</v>
      </c>
      <c r="AB1339" s="57">
        <v>16681008.51</v>
      </c>
      <c r="AC1339" s="53" t="str">
        <f t="shared" si="15598"/>
        <v>Registro Valido</v>
      </c>
      <c r="AD1339" s="57">
        <f t="shared" ref="AD1339" si="16170">IF(OR(ISERROR(VLOOKUP(CONCATENATE("ALI_",$C1339,"_SEG_",$I1339,"_PROV_",$D1339),Catalogo_Precios,AD$8,FALSE)),L1339=0),0,VLOOKUP(CONCATENATE("ALI_",$C1339,"_SEG_",$I1339,"_PROV_",$D1339),Catalogo_Precios,AD$8,FALSE))</f>
        <v>871</v>
      </c>
      <c r="AE1339" s="57">
        <f t="shared" ref="AE1339" si="16171">IF(OR(ISERROR(VLOOKUP(CONCATENATE("ALI_",$C1339,"_SEG_",$I1339,"_PROV_",$D1339),Catalogo_Precios,AE$8,FALSE)),M1339=0),0,VLOOKUP(CONCATENATE("ALI_",$C1339,"_SEG_",$I1339,"_PROV_",$D1339),Catalogo_Precios,AE$8,FALSE))</f>
        <v>871</v>
      </c>
      <c r="AF1339" s="57">
        <f t="shared" ref="AF1339" si="16172">IF(OR(ISERROR(VLOOKUP(CONCATENATE("ALI_",$C1339,"_SEG_",$I1339,"_PROV_",$D1339),Catalogo_Precios,AF$8,FALSE)),N1339=0),0,VLOOKUP(CONCATENATE("ALI_",$C1339,"_SEG_",$I1339,"_PROV_",$D1339),Catalogo_Precios,AF$8,FALSE))</f>
        <v>871</v>
      </c>
      <c r="AG1339" s="57">
        <f t="shared" ref="AG1339" si="16173">IF(OR(ISERROR(VLOOKUP(CONCATENATE("ALI_",$C1339,"_SEG_",$I1339,"_PROV_",$D1339),Catalogo_Precios,AG$8,FALSE)),O1339=0),0,VLOOKUP(CONCATENATE("ALI_",$C1339,"_SEG_",$I1339,"_PROV_",$D1339),Catalogo_Precios,AG$8,FALSE))</f>
        <v>871</v>
      </c>
      <c r="AH1339" s="57">
        <f t="shared" ref="AH1339" si="16174">IF(OR(ISERROR(VLOOKUP(CONCATENATE("ALI_",$C1339,"_SEG_",$I1339,"_PROV_",$D1339),Catalogo_Precios,AH$8,FALSE)),L1339=0),0,VLOOKUP(CONCATENATE("ALI_",$C1339,"_SEG_",$I1339,"_PROV_",$D1339),Catalogo_Precios,AH$8,FALSE))</f>
        <v>862</v>
      </c>
      <c r="AI1339" s="57">
        <f t="shared" ref="AI1339" si="16175">IF(OR(ISERROR(VLOOKUP(CONCATENATE("ALI_",$C1339,"_SEG_",$I1339,"_PROV_",$D1339),Catalogo_Precios,AI$8,FALSE)),M1339=0),0,VLOOKUP(CONCATENATE("ALI_",$C1339,"_SEG_",$I1339,"_PROV_",$D1339),Catalogo_Precios,AI$8,FALSE))</f>
        <v>862</v>
      </c>
      <c r="AJ1339" s="57">
        <f t="shared" ref="AJ1339" si="16176">IF(OR(ISERROR(VLOOKUP(CONCATENATE("ALI_",$C1339,"_SEG_",$I1339,"_PROV_",$D1339),Catalogo_Precios,AJ$8,FALSE)),N1339=0),0,VLOOKUP(CONCATENATE("ALI_",$C1339,"_SEG_",$I1339,"_PROV_",$D1339),Catalogo_Precios,AJ$8,FALSE))</f>
        <v>862</v>
      </c>
      <c r="AK1339" s="57">
        <f t="shared" ref="AK1339" si="16177">IF(OR(ISERROR(VLOOKUP(CONCATENATE("ALI_",$C1339,"_SEG_",$I1339,"_PROV_",$D1339),Catalogo_Precios,AK$8,FALSE)),O1339=0),0,VLOOKUP(CONCATENATE("ALI_",$C1339,"_SEG_",$I1339,"_PROV_",$D1339),Catalogo_Precios,AK$8,FALSE))</f>
        <v>862</v>
      </c>
      <c r="AL1339" s="53"/>
      <c r="AM1339" s="59" t="str">
        <f t="shared" si="15607"/>
        <v>ALI_41_SEG_15</v>
      </c>
      <c r="AN1339" s="59" t="str">
        <f t="shared" si="15608"/>
        <v>ALI_41_SEG_15_VAL_16681008.51</v>
      </c>
      <c r="AO1339" s="60">
        <f t="shared" ref="AO1339" si="16178">IF(OR(AB1339="",AB1339=0),0,COUNTIF(Codificacion,AM1339))</f>
        <v>3</v>
      </c>
      <c r="AP1339" s="61">
        <f t="array" ref="AP1339">MIN(IF(Codificacion=AM1339,Total_Cotizacion,""))</f>
        <v>16681008.51</v>
      </c>
      <c r="AQ1339" s="62" t="b">
        <f t="shared" si="15610"/>
        <v>1</v>
      </c>
      <c r="AR1339" s="51" t="str">
        <f t="shared" ref="AR1339" si="16179">IF(COUNTIF(Codificacion2,CONCATENATE(AM1339,"_VAL_",AB1339))&gt;1,"Empate","")</f>
        <v/>
      </c>
      <c r="AS1339" s="63" t="str">
        <f t="shared" si="15461"/>
        <v>X</v>
      </c>
      <c r="AT1339" s="59" t="str">
        <f t="shared" si="15612"/>
        <v>ALI_41_SEG_15_X</v>
      </c>
      <c r="AU1339" s="63">
        <f t="shared" ref="AU1339" si="16180">IF(AND(COUNTIF(Codificacion3,AT1339)&lt;AO1339),1,COUNTIF(Codificacion3,AT1339))</f>
        <v>1</v>
      </c>
      <c r="AV1339" s="62" t="str">
        <f t="shared" si="15614"/>
        <v>Cotizacion Seleccionada</v>
      </c>
      <c r="AW1339" s="53"/>
      <c r="AX1339" s="51" t="str">
        <f t="shared" si="15615"/>
        <v>ALI_41_SEG_15VERDADERO</v>
      </c>
      <c r="AY1339" s="51">
        <f t="shared" si="15596"/>
        <v>1</v>
      </c>
      <c r="AZ1339" s="64" t="b">
        <f t="shared" si="15616"/>
        <v>0</v>
      </c>
    </row>
    <row r="1340" spans="1:52" x14ac:dyDescent="0.2">
      <c r="A1340" s="50" t="b">
        <f t="shared" si="15559"/>
        <v>0</v>
      </c>
      <c r="B1340" s="51" t="s">
        <v>142</v>
      </c>
      <c r="C1340" s="52">
        <v>12</v>
      </c>
      <c r="D1340" s="52">
        <f t="shared" ref="D1340" si="16181">IF(ISERROR(VLOOKUP(E1340,Proveedores,2,FALSE)),"",VLOOKUP(E1340,Proveedores,2,FALSE))</f>
        <v>2038</v>
      </c>
      <c r="E1340" s="53" t="s">
        <v>143</v>
      </c>
      <c r="F1340" s="54">
        <v>166</v>
      </c>
      <c r="G1340" s="53" t="s">
        <v>61</v>
      </c>
      <c r="H1340" s="53" t="s">
        <v>66</v>
      </c>
      <c r="I1340" s="52">
        <v>1</v>
      </c>
      <c r="J1340" s="53" t="s">
        <v>58</v>
      </c>
      <c r="K1340" s="55">
        <v>44835</v>
      </c>
      <c r="L1340" s="56">
        <v>6195</v>
      </c>
      <c r="M1340" s="56">
        <v>7886</v>
      </c>
      <c r="N1340" s="56">
        <v>3724</v>
      </c>
      <c r="O1340" s="56">
        <v>405</v>
      </c>
      <c r="P1340" s="57">
        <v>933</v>
      </c>
      <c r="Q1340" s="58">
        <v>1.0699999999999999E-2</v>
      </c>
      <c r="R1340" s="57">
        <v>923.02</v>
      </c>
      <c r="S1340" s="57">
        <v>933</v>
      </c>
      <c r="T1340" s="58">
        <v>1.0699999999999999E-2</v>
      </c>
      <c r="U1340" s="57">
        <v>923.02</v>
      </c>
      <c r="V1340" s="57">
        <v>933</v>
      </c>
      <c r="W1340" s="58">
        <v>1.0699999999999999E-2</v>
      </c>
      <c r="X1340" s="57">
        <v>923.02</v>
      </c>
      <c r="Y1340" s="57">
        <v>933</v>
      </c>
      <c r="Z1340" s="58">
        <v>1.0699999999999999E-2</v>
      </c>
      <c r="AA1340" s="57">
        <v>923.02</v>
      </c>
      <c r="AB1340" s="57">
        <v>16808194.199999999</v>
      </c>
      <c r="AC1340" s="53" t="str">
        <f t="shared" si="15598"/>
        <v>Registro Valido</v>
      </c>
      <c r="AD1340" s="57">
        <f t="shared" ref="AD1340" si="16182">IF(OR(ISERROR(VLOOKUP(CONCATENATE("ALI_",$C1340,"_SEG_",$I1340,"_PROV_",$D1340),Catalogo_Precios,AD$8,FALSE)),L1340=0),0,VLOOKUP(CONCATENATE("ALI_",$C1340,"_SEG_",$I1340,"_PROV_",$D1340),Catalogo_Precios,AD$8,FALSE))</f>
        <v>933</v>
      </c>
      <c r="AE1340" s="57">
        <f t="shared" ref="AE1340" si="16183">IF(OR(ISERROR(VLOOKUP(CONCATENATE("ALI_",$C1340,"_SEG_",$I1340,"_PROV_",$D1340),Catalogo_Precios,AE$8,FALSE)),M1340=0),0,VLOOKUP(CONCATENATE("ALI_",$C1340,"_SEG_",$I1340,"_PROV_",$D1340),Catalogo_Precios,AE$8,FALSE))</f>
        <v>933</v>
      </c>
      <c r="AF1340" s="57">
        <f t="shared" ref="AF1340" si="16184">IF(OR(ISERROR(VLOOKUP(CONCATENATE("ALI_",$C1340,"_SEG_",$I1340,"_PROV_",$D1340),Catalogo_Precios,AF$8,FALSE)),N1340=0),0,VLOOKUP(CONCATENATE("ALI_",$C1340,"_SEG_",$I1340,"_PROV_",$D1340),Catalogo_Precios,AF$8,FALSE))</f>
        <v>933</v>
      </c>
      <c r="AG1340" s="57">
        <f t="shared" ref="AG1340" si="16185">IF(OR(ISERROR(VLOOKUP(CONCATENATE("ALI_",$C1340,"_SEG_",$I1340,"_PROV_",$D1340),Catalogo_Precios,AG$8,FALSE)),O1340=0),0,VLOOKUP(CONCATENATE("ALI_",$C1340,"_SEG_",$I1340,"_PROV_",$D1340),Catalogo_Precios,AG$8,FALSE))</f>
        <v>933</v>
      </c>
      <c r="AH1340" s="57">
        <f t="shared" ref="AH1340" si="16186">IF(OR(ISERROR(VLOOKUP(CONCATENATE("ALI_",$C1340,"_SEG_",$I1340,"_PROV_",$D1340),Catalogo_Precios,AH$8,FALSE)),L1340=0),0,VLOOKUP(CONCATENATE("ALI_",$C1340,"_SEG_",$I1340,"_PROV_",$D1340),Catalogo_Precios,AH$8,FALSE))</f>
        <v>924</v>
      </c>
      <c r="AI1340" s="57">
        <f t="shared" ref="AI1340" si="16187">IF(OR(ISERROR(VLOOKUP(CONCATENATE("ALI_",$C1340,"_SEG_",$I1340,"_PROV_",$D1340),Catalogo_Precios,AI$8,FALSE)),M1340=0),0,VLOOKUP(CONCATENATE("ALI_",$C1340,"_SEG_",$I1340,"_PROV_",$D1340),Catalogo_Precios,AI$8,FALSE))</f>
        <v>924</v>
      </c>
      <c r="AJ1340" s="57">
        <f t="shared" ref="AJ1340" si="16188">IF(OR(ISERROR(VLOOKUP(CONCATENATE("ALI_",$C1340,"_SEG_",$I1340,"_PROV_",$D1340),Catalogo_Precios,AJ$8,FALSE)),N1340=0),0,VLOOKUP(CONCATENATE("ALI_",$C1340,"_SEG_",$I1340,"_PROV_",$D1340),Catalogo_Precios,AJ$8,FALSE))</f>
        <v>924</v>
      </c>
      <c r="AK1340" s="57">
        <f t="shared" ref="AK1340" si="16189">IF(OR(ISERROR(VLOOKUP(CONCATENATE("ALI_",$C1340,"_SEG_",$I1340,"_PROV_",$D1340),Catalogo_Precios,AK$8,FALSE)),O1340=0),0,VLOOKUP(CONCATENATE("ALI_",$C1340,"_SEG_",$I1340,"_PROV_",$D1340),Catalogo_Precios,AK$8,FALSE))</f>
        <v>924</v>
      </c>
      <c r="AL1340" s="53"/>
      <c r="AM1340" s="59" t="str">
        <f t="shared" si="15607"/>
        <v>ALI_12_SEG_1</v>
      </c>
      <c r="AN1340" s="59" t="str">
        <f t="shared" si="15608"/>
        <v>ALI_12_SEG_1_VAL_16808194.2</v>
      </c>
      <c r="AO1340" s="60">
        <f t="shared" ref="AO1340" si="16190">IF(OR(AB1340="",AB1340=0),0,COUNTIF(Codificacion,AM1340))</f>
        <v>3</v>
      </c>
      <c r="AP1340" s="61">
        <f t="array" ref="AP1340">MIN(IF(Codificacion=AM1340,Total_Cotizacion,""))</f>
        <v>14836550.399999999</v>
      </c>
      <c r="AQ1340" s="62" t="b">
        <f t="shared" si="15610"/>
        <v>0</v>
      </c>
      <c r="AR1340" s="51" t="str">
        <f t="shared" ref="AR1340" si="16191">IF(COUNTIF(Codificacion2,CONCATENATE(AM1340,"_VAL_",AB1340))&gt;1,"Empate","")</f>
        <v/>
      </c>
      <c r="AS1340" s="63" t="str">
        <f t="shared" si="15461"/>
        <v/>
      </c>
      <c r="AT1340" s="59" t="str">
        <f t="shared" si="15612"/>
        <v>ALI_12_SEG_1_</v>
      </c>
      <c r="AU1340" s="63">
        <f t="shared" ref="AU1340" si="16192">IF(AND(COUNTIF(Codificacion3,AT1340)&lt;AO1340),1,COUNTIF(Codificacion3,AT1340))</f>
        <v>1</v>
      </c>
      <c r="AV1340" s="62" t="str">
        <f t="shared" si="15614"/>
        <v>No Seleccionada</v>
      </c>
      <c r="AW1340" s="53"/>
      <c r="AX1340" s="51" t="str">
        <f t="shared" si="15615"/>
        <v>ALI_12_SEG_1FALSO</v>
      </c>
      <c r="AY1340" s="51">
        <f t="shared" si="15596"/>
        <v>2</v>
      </c>
      <c r="AZ1340" s="64" t="b">
        <f t="shared" si="15616"/>
        <v>0</v>
      </c>
    </row>
    <row r="1341" spans="1:52" x14ac:dyDescent="0.2">
      <c r="A1341" s="50" t="b">
        <f t="shared" si="15559"/>
        <v>0</v>
      </c>
      <c r="B1341" s="51" t="s">
        <v>142</v>
      </c>
      <c r="C1341" s="52">
        <v>12</v>
      </c>
      <c r="D1341" s="52">
        <f t="shared" ref="D1341" si="16193">IF(ISERROR(VLOOKUP(E1341,Proveedores,2,FALSE)),"",VLOOKUP(E1341,Proveedores,2,FALSE))</f>
        <v>2038</v>
      </c>
      <c r="E1341" s="53" t="s">
        <v>143</v>
      </c>
      <c r="F1341" s="54">
        <v>167</v>
      </c>
      <c r="G1341" s="53" t="s">
        <v>61</v>
      </c>
      <c r="H1341" s="53" t="s">
        <v>66</v>
      </c>
      <c r="I1341" s="52">
        <v>2</v>
      </c>
      <c r="J1341" s="53" t="s">
        <v>58</v>
      </c>
      <c r="K1341" s="55">
        <v>44835</v>
      </c>
      <c r="L1341" s="56">
        <v>6335</v>
      </c>
      <c r="M1341" s="56">
        <v>8064</v>
      </c>
      <c r="N1341" s="56">
        <v>3808</v>
      </c>
      <c r="O1341" s="56">
        <v>414</v>
      </c>
      <c r="P1341" s="57">
        <v>933</v>
      </c>
      <c r="Q1341" s="58">
        <v>1.0699999999999999E-2</v>
      </c>
      <c r="R1341" s="57">
        <v>923.02</v>
      </c>
      <c r="S1341" s="57">
        <v>933</v>
      </c>
      <c r="T1341" s="58">
        <v>1.0699999999999999E-2</v>
      </c>
      <c r="U1341" s="57">
        <v>923.02</v>
      </c>
      <c r="V1341" s="57">
        <v>933</v>
      </c>
      <c r="W1341" s="58">
        <v>1.0699999999999999E-2</v>
      </c>
      <c r="X1341" s="57">
        <v>923.02</v>
      </c>
      <c r="Y1341" s="57">
        <v>933</v>
      </c>
      <c r="Z1341" s="58">
        <v>1.0699999999999999E-2</v>
      </c>
      <c r="AA1341" s="57">
        <v>923.02</v>
      </c>
      <c r="AB1341" s="57">
        <v>17187555.420000002</v>
      </c>
      <c r="AC1341" s="53" t="str">
        <f t="shared" si="15598"/>
        <v>Registro Valido</v>
      </c>
      <c r="AD1341" s="57">
        <f t="shared" ref="AD1341" si="16194">IF(OR(ISERROR(VLOOKUP(CONCATENATE("ALI_",$C1341,"_SEG_",$I1341,"_PROV_",$D1341),Catalogo_Precios,AD$8,FALSE)),L1341=0),0,VLOOKUP(CONCATENATE("ALI_",$C1341,"_SEG_",$I1341,"_PROV_",$D1341),Catalogo_Precios,AD$8,FALSE))</f>
        <v>933</v>
      </c>
      <c r="AE1341" s="57">
        <f t="shared" ref="AE1341" si="16195">IF(OR(ISERROR(VLOOKUP(CONCATENATE("ALI_",$C1341,"_SEG_",$I1341,"_PROV_",$D1341),Catalogo_Precios,AE$8,FALSE)),M1341=0),0,VLOOKUP(CONCATENATE("ALI_",$C1341,"_SEG_",$I1341,"_PROV_",$D1341),Catalogo_Precios,AE$8,FALSE))</f>
        <v>933</v>
      </c>
      <c r="AF1341" s="57">
        <f t="shared" ref="AF1341" si="16196">IF(OR(ISERROR(VLOOKUP(CONCATENATE("ALI_",$C1341,"_SEG_",$I1341,"_PROV_",$D1341),Catalogo_Precios,AF$8,FALSE)),N1341=0),0,VLOOKUP(CONCATENATE("ALI_",$C1341,"_SEG_",$I1341,"_PROV_",$D1341),Catalogo_Precios,AF$8,FALSE))</f>
        <v>933</v>
      </c>
      <c r="AG1341" s="57">
        <f t="shared" ref="AG1341" si="16197">IF(OR(ISERROR(VLOOKUP(CONCATENATE("ALI_",$C1341,"_SEG_",$I1341,"_PROV_",$D1341),Catalogo_Precios,AG$8,FALSE)),O1341=0),0,VLOOKUP(CONCATENATE("ALI_",$C1341,"_SEG_",$I1341,"_PROV_",$D1341),Catalogo_Precios,AG$8,FALSE))</f>
        <v>933</v>
      </c>
      <c r="AH1341" s="57">
        <f t="shared" ref="AH1341" si="16198">IF(OR(ISERROR(VLOOKUP(CONCATENATE("ALI_",$C1341,"_SEG_",$I1341,"_PROV_",$D1341),Catalogo_Precios,AH$8,FALSE)),L1341=0),0,VLOOKUP(CONCATENATE("ALI_",$C1341,"_SEG_",$I1341,"_PROV_",$D1341),Catalogo_Precios,AH$8,FALSE))</f>
        <v>924</v>
      </c>
      <c r="AI1341" s="57">
        <f t="shared" ref="AI1341" si="16199">IF(OR(ISERROR(VLOOKUP(CONCATENATE("ALI_",$C1341,"_SEG_",$I1341,"_PROV_",$D1341),Catalogo_Precios,AI$8,FALSE)),M1341=0),0,VLOOKUP(CONCATENATE("ALI_",$C1341,"_SEG_",$I1341,"_PROV_",$D1341),Catalogo_Precios,AI$8,FALSE))</f>
        <v>924</v>
      </c>
      <c r="AJ1341" s="57">
        <f t="shared" ref="AJ1341" si="16200">IF(OR(ISERROR(VLOOKUP(CONCATENATE("ALI_",$C1341,"_SEG_",$I1341,"_PROV_",$D1341),Catalogo_Precios,AJ$8,FALSE)),N1341=0),0,VLOOKUP(CONCATENATE("ALI_",$C1341,"_SEG_",$I1341,"_PROV_",$D1341),Catalogo_Precios,AJ$8,FALSE))</f>
        <v>924</v>
      </c>
      <c r="AK1341" s="57">
        <f t="shared" ref="AK1341" si="16201">IF(OR(ISERROR(VLOOKUP(CONCATENATE("ALI_",$C1341,"_SEG_",$I1341,"_PROV_",$D1341),Catalogo_Precios,AK$8,FALSE)),O1341=0),0,VLOOKUP(CONCATENATE("ALI_",$C1341,"_SEG_",$I1341,"_PROV_",$D1341),Catalogo_Precios,AK$8,FALSE))</f>
        <v>924</v>
      </c>
      <c r="AL1341" s="53"/>
      <c r="AM1341" s="59" t="str">
        <f t="shared" si="15607"/>
        <v>ALI_12_SEG_2</v>
      </c>
      <c r="AN1341" s="59" t="str">
        <f t="shared" si="15608"/>
        <v>ALI_12_SEG_2_VAL_17187555.42</v>
      </c>
      <c r="AO1341" s="60">
        <f t="shared" ref="AO1341" si="16202">IF(OR(AB1341="",AB1341=0),0,COUNTIF(Codificacion,AM1341))</f>
        <v>3</v>
      </c>
      <c r="AP1341" s="61">
        <f t="array" ref="AP1341">MIN(IF(Codificacion=AM1341,Total_Cotizacion,""))</f>
        <v>14985271.35</v>
      </c>
      <c r="AQ1341" s="62" t="b">
        <f t="shared" si="15610"/>
        <v>0</v>
      </c>
      <c r="AR1341" s="51" t="str">
        <f t="shared" ref="AR1341" si="16203">IF(COUNTIF(Codificacion2,CONCATENATE(AM1341,"_VAL_",AB1341))&gt;1,"Empate","")</f>
        <v/>
      </c>
      <c r="AS1341" s="63" t="str">
        <f t="shared" si="15461"/>
        <v/>
      </c>
      <c r="AT1341" s="59" t="str">
        <f t="shared" si="15612"/>
        <v>ALI_12_SEG_2_</v>
      </c>
      <c r="AU1341" s="63">
        <f t="shared" ref="AU1341" si="16204">IF(AND(COUNTIF(Codificacion3,AT1341)&lt;AO1341),1,COUNTIF(Codificacion3,AT1341))</f>
        <v>1</v>
      </c>
      <c r="AV1341" s="62" t="str">
        <f t="shared" si="15614"/>
        <v>No Seleccionada</v>
      </c>
      <c r="AW1341" s="53"/>
      <c r="AX1341" s="51" t="str">
        <f t="shared" si="15615"/>
        <v>ALI_12_SEG_2FALSO</v>
      </c>
      <c r="AY1341" s="51">
        <f t="shared" si="15596"/>
        <v>2</v>
      </c>
      <c r="AZ1341" s="64" t="b">
        <f t="shared" si="15616"/>
        <v>0</v>
      </c>
    </row>
    <row r="1342" spans="1:52" x14ac:dyDescent="0.2">
      <c r="A1342" s="50" t="b">
        <f t="shared" si="15559"/>
        <v>0</v>
      </c>
      <c r="B1342" s="51" t="s">
        <v>142</v>
      </c>
      <c r="C1342" s="52">
        <v>12</v>
      </c>
      <c r="D1342" s="52">
        <f t="shared" ref="D1342" si="16205">IF(ISERROR(VLOOKUP(E1342,Proveedores,2,FALSE)),"",VLOOKUP(E1342,Proveedores,2,FALSE))</f>
        <v>2038</v>
      </c>
      <c r="E1342" s="53" t="s">
        <v>143</v>
      </c>
      <c r="F1342" s="54">
        <v>168</v>
      </c>
      <c r="G1342" s="53" t="s">
        <v>61</v>
      </c>
      <c r="H1342" s="53" t="s">
        <v>66</v>
      </c>
      <c r="I1342" s="52">
        <v>3</v>
      </c>
      <c r="J1342" s="53" t="s">
        <v>58</v>
      </c>
      <c r="K1342" s="55">
        <v>44835</v>
      </c>
      <c r="L1342" s="56">
        <v>6297</v>
      </c>
      <c r="M1342" s="56">
        <v>8016</v>
      </c>
      <c r="N1342" s="56">
        <v>3785</v>
      </c>
      <c r="O1342" s="56">
        <v>411</v>
      </c>
      <c r="P1342" s="57">
        <v>933</v>
      </c>
      <c r="Q1342" s="58">
        <v>1.0699999999999999E-2</v>
      </c>
      <c r="R1342" s="57">
        <v>923.02</v>
      </c>
      <c r="S1342" s="57">
        <v>933</v>
      </c>
      <c r="T1342" s="58">
        <v>1.0699999999999999E-2</v>
      </c>
      <c r="U1342" s="57">
        <v>923.02</v>
      </c>
      <c r="V1342" s="57">
        <v>933</v>
      </c>
      <c r="W1342" s="58">
        <v>1.0699999999999999E-2</v>
      </c>
      <c r="X1342" s="57">
        <v>923.02</v>
      </c>
      <c r="Y1342" s="57">
        <v>933</v>
      </c>
      <c r="Z1342" s="58">
        <v>1.0699999999999999E-2</v>
      </c>
      <c r="AA1342" s="57">
        <v>923.02</v>
      </c>
      <c r="AB1342" s="57">
        <v>17084177.18</v>
      </c>
      <c r="AC1342" s="53" t="str">
        <f t="shared" si="15598"/>
        <v>Registro Valido</v>
      </c>
      <c r="AD1342" s="57">
        <f t="shared" ref="AD1342" si="16206">IF(OR(ISERROR(VLOOKUP(CONCATENATE("ALI_",$C1342,"_SEG_",$I1342,"_PROV_",$D1342),Catalogo_Precios,AD$8,FALSE)),L1342=0),0,VLOOKUP(CONCATENATE("ALI_",$C1342,"_SEG_",$I1342,"_PROV_",$D1342),Catalogo_Precios,AD$8,FALSE))</f>
        <v>933</v>
      </c>
      <c r="AE1342" s="57">
        <f t="shared" ref="AE1342" si="16207">IF(OR(ISERROR(VLOOKUP(CONCATENATE("ALI_",$C1342,"_SEG_",$I1342,"_PROV_",$D1342),Catalogo_Precios,AE$8,FALSE)),M1342=0),0,VLOOKUP(CONCATENATE("ALI_",$C1342,"_SEG_",$I1342,"_PROV_",$D1342),Catalogo_Precios,AE$8,FALSE))</f>
        <v>933</v>
      </c>
      <c r="AF1342" s="57">
        <f t="shared" ref="AF1342" si="16208">IF(OR(ISERROR(VLOOKUP(CONCATENATE("ALI_",$C1342,"_SEG_",$I1342,"_PROV_",$D1342),Catalogo_Precios,AF$8,FALSE)),N1342=0),0,VLOOKUP(CONCATENATE("ALI_",$C1342,"_SEG_",$I1342,"_PROV_",$D1342),Catalogo_Precios,AF$8,FALSE))</f>
        <v>933</v>
      </c>
      <c r="AG1342" s="57">
        <f t="shared" ref="AG1342" si="16209">IF(OR(ISERROR(VLOOKUP(CONCATENATE("ALI_",$C1342,"_SEG_",$I1342,"_PROV_",$D1342),Catalogo_Precios,AG$8,FALSE)),O1342=0),0,VLOOKUP(CONCATENATE("ALI_",$C1342,"_SEG_",$I1342,"_PROV_",$D1342),Catalogo_Precios,AG$8,FALSE))</f>
        <v>933</v>
      </c>
      <c r="AH1342" s="57">
        <f t="shared" ref="AH1342" si="16210">IF(OR(ISERROR(VLOOKUP(CONCATENATE("ALI_",$C1342,"_SEG_",$I1342,"_PROV_",$D1342),Catalogo_Precios,AH$8,FALSE)),L1342=0),0,VLOOKUP(CONCATENATE("ALI_",$C1342,"_SEG_",$I1342,"_PROV_",$D1342),Catalogo_Precios,AH$8,FALSE))</f>
        <v>924</v>
      </c>
      <c r="AI1342" s="57">
        <f t="shared" ref="AI1342" si="16211">IF(OR(ISERROR(VLOOKUP(CONCATENATE("ALI_",$C1342,"_SEG_",$I1342,"_PROV_",$D1342),Catalogo_Precios,AI$8,FALSE)),M1342=0),0,VLOOKUP(CONCATENATE("ALI_",$C1342,"_SEG_",$I1342,"_PROV_",$D1342),Catalogo_Precios,AI$8,FALSE))</f>
        <v>924</v>
      </c>
      <c r="AJ1342" s="57">
        <f t="shared" ref="AJ1342" si="16212">IF(OR(ISERROR(VLOOKUP(CONCATENATE("ALI_",$C1342,"_SEG_",$I1342,"_PROV_",$D1342),Catalogo_Precios,AJ$8,FALSE)),N1342=0),0,VLOOKUP(CONCATENATE("ALI_",$C1342,"_SEG_",$I1342,"_PROV_",$D1342),Catalogo_Precios,AJ$8,FALSE))</f>
        <v>924</v>
      </c>
      <c r="AK1342" s="57">
        <f t="shared" ref="AK1342" si="16213">IF(OR(ISERROR(VLOOKUP(CONCATENATE("ALI_",$C1342,"_SEG_",$I1342,"_PROV_",$D1342),Catalogo_Precios,AK$8,FALSE)),O1342=0),0,VLOOKUP(CONCATENATE("ALI_",$C1342,"_SEG_",$I1342,"_PROV_",$D1342),Catalogo_Precios,AK$8,FALSE))</f>
        <v>924</v>
      </c>
      <c r="AL1342" s="53"/>
      <c r="AM1342" s="59" t="str">
        <f t="shared" si="15607"/>
        <v>ALI_12_SEG_3</v>
      </c>
      <c r="AN1342" s="59" t="str">
        <f t="shared" si="15608"/>
        <v>ALI_12_SEG_3_VAL_17084177.18</v>
      </c>
      <c r="AO1342" s="60">
        <f t="shared" ref="AO1342" si="16214">IF(OR(AB1342="",AB1342=0),0,COUNTIF(Codificacion,AM1342))</f>
        <v>3</v>
      </c>
      <c r="AP1342" s="61">
        <f t="array" ref="AP1342">MIN(IF(Codificacion=AM1342,Total_Cotizacion,""))</f>
        <v>14962883.459999999</v>
      </c>
      <c r="AQ1342" s="62" t="b">
        <f t="shared" si="15610"/>
        <v>0</v>
      </c>
      <c r="AR1342" s="51" t="str">
        <f t="shared" ref="AR1342" si="16215">IF(COUNTIF(Codificacion2,CONCATENATE(AM1342,"_VAL_",AB1342))&gt;1,"Empate","")</f>
        <v/>
      </c>
      <c r="AS1342" s="63" t="str">
        <f t="shared" si="15461"/>
        <v/>
      </c>
      <c r="AT1342" s="59" t="str">
        <f t="shared" si="15612"/>
        <v>ALI_12_SEG_3_</v>
      </c>
      <c r="AU1342" s="63">
        <f t="shared" ref="AU1342" si="16216">IF(AND(COUNTIF(Codificacion3,AT1342)&lt;AO1342),1,COUNTIF(Codificacion3,AT1342))</f>
        <v>1</v>
      </c>
      <c r="AV1342" s="62" t="str">
        <f t="shared" si="15614"/>
        <v>No Seleccionada</v>
      </c>
      <c r="AW1342" s="53"/>
      <c r="AX1342" s="51" t="str">
        <f t="shared" si="15615"/>
        <v>ALI_12_SEG_3FALSO</v>
      </c>
      <c r="AY1342" s="51">
        <f t="shared" si="15596"/>
        <v>2</v>
      </c>
      <c r="AZ1342" s="64" t="b">
        <f t="shared" si="15616"/>
        <v>0</v>
      </c>
    </row>
    <row r="1343" spans="1:52" x14ac:dyDescent="0.2">
      <c r="A1343" s="50" t="b">
        <f t="shared" si="15559"/>
        <v>0</v>
      </c>
      <c r="B1343" s="51" t="s">
        <v>142</v>
      </c>
      <c r="C1343" s="52">
        <v>12</v>
      </c>
      <c r="D1343" s="52">
        <f t="shared" ref="D1343" si="16217">IF(ISERROR(VLOOKUP(E1343,Proveedores,2,FALSE)),"",VLOOKUP(E1343,Proveedores,2,FALSE))</f>
        <v>2038</v>
      </c>
      <c r="E1343" s="53" t="s">
        <v>143</v>
      </c>
      <c r="F1343" s="54">
        <v>169</v>
      </c>
      <c r="G1343" s="53" t="s">
        <v>61</v>
      </c>
      <c r="H1343" s="53" t="s">
        <v>66</v>
      </c>
      <c r="I1343" s="52">
        <v>4</v>
      </c>
      <c r="J1343" s="53" t="s">
        <v>58</v>
      </c>
      <c r="K1343" s="55">
        <v>44835</v>
      </c>
      <c r="L1343" s="56">
        <v>6710</v>
      </c>
      <c r="M1343" s="56">
        <v>8541</v>
      </c>
      <c r="N1343" s="56">
        <v>4033</v>
      </c>
      <c r="O1343" s="56">
        <v>439</v>
      </c>
      <c r="P1343" s="57">
        <v>933</v>
      </c>
      <c r="Q1343" s="58">
        <v>1.0699999999999999E-2</v>
      </c>
      <c r="R1343" s="57">
        <v>923.02</v>
      </c>
      <c r="S1343" s="57">
        <v>933</v>
      </c>
      <c r="T1343" s="58">
        <v>1.0699999999999999E-2</v>
      </c>
      <c r="U1343" s="57">
        <v>923.02</v>
      </c>
      <c r="V1343" s="57">
        <v>933</v>
      </c>
      <c r="W1343" s="58">
        <v>1.0699999999999999E-2</v>
      </c>
      <c r="X1343" s="57">
        <v>923.02</v>
      </c>
      <c r="Y1343" s="57">
        <v>933</v>
      </c>
      <c r="Z1343" s="58">
        <v>1.0699999999999999E-2</v>
      </c>
      <c r="AA1343" s="57">
        <v>923.02</v>
      </c>
      <c r="AB1343" s="57">
        <v>18204723.460000001</v>
      </c>
      <c r="AC1343" s="53" t="str">
        <f t="shared" si="15598"/>
        <v>Registro Valido</v>
      </c>
      <c r="AD1343" s="57">
        <f t="shared" ref="AD1343" si="16218">IF(OR(ISERROR(VLOOKUP(CONCATENATE("ALI_",$C1343,"_SEG_",$I1343,"_PROV_",$D1343),Catalogo_Precios,AD$8,FALSE)),L1343=0),0,VLOOKUP(CONCATENATE("ALI_",$C1343,"_SEG_",$I1343,"_PROV_",$D1343),Catalogo_Precios,AD$8,FALSE))</f>
        <v>933</v>
      </c>
      <c r="AE1343" s="57">
        <f t="shared" ref="AE1343" si="16219">IF(OR(ISERROR(VLOOKUP(CONCATENATE("ALI_",$C1343,"_SEG_",$I1343,"_PROV_",$D1343),Catalogo_Precios,AE$8,FALSE)),M1343=0),0,VLOOKUP(CONCATENATE("ALI_",$C1343,"_SEG_",$I1343,"_PROV_",$D1343),Catalogo_Precios,AE$8,FALSE))</f>
        <v>933</v>
      </c>
      <c r="AF1343" s="57">
        <f t="shared" ref="AF1343" si="16220">IF(OR(ISERROR(VLOOKUP(CONCATENATE("ALI_",$C1343,"_SEG_",$I1343,"_PROV_",$D1343),Catalogo_Precios,AF$8,FALSE)),N1343=0),0,VLOOKUP(CONCATENATE("ALI_",$C1343,"_SEG_",$I1343,"_PROV_",$D1343),Catalogo_Precios,AF$8,FALSE))</f>
        <v>933</v>
      </c>
      <c r="AG1343" s="57">
        <f t="shared" ref="AG1343" si="16221">IF(OR(ISERROR(VLOOKUP(CONCATENATE("ALI_",$C1343,"_SEG_",$I1343,"_PROV_",$D1343),Catalogo_Precios,AG$8,FALSE)),O1343=0),0,VLOOKUP(CONCATENATE("ALI_",$C1343,"_SEG_",$I1343,"_PROV_",$D1343),Catalogo_Precios,AG$8,FALSE))</f>
        <v>933</v>
      </c>
      <c r="AH1343" s="57">
        <f t="shared" ref="AH1343" si="16222">IF(OR(ISERROR(VLOOKUP(CONCATENATE("ALI_",$C1343,"_SEG_",$I1343,"_PROV_",$D1343),Catalogo_Precios,AH$8,FALSE)),L1343=0),0,VLOOKUP(CONCATENATE("ALI_",$C1343,"_SEG_",$I1343,"_PROV_",$D1343),Catalogo_Precios,AH$8,FALSE))</f>
        <v>924</v>
      </c>
      <c r="AI1343" s="57">
        <f t="shared" ref="AI1343" si="16223">IF(OR(ISERROR(VLOOKUP(CONCATENATE("ALI_",$C1343,"_SEG_",$I1343,"_PROV_",$D1343),Catalogo_Precios,AI$8,FALSE)),M1343=0),0,VLOOKUP(CONCATENATE("ALI_",$C1343,"_SEG_",$I1343,"_PROV_",$D1343),Catalogo_Precios,AI$8,FALSE))</f>
        <v>924</v>
      </c>
      <c r="AJ1343" s="57">
        <f t="shared" ref="AJ1343" si="16224">IF(OR(ISERROR(VLOOKUP(CONCATENATE("ALI_",$C1343,"_SEG_",$I1343,"_PROV_",$D1343),Catalogo_Precios,AJ$8,FALSE)),N1343=0),0,VLOOKUP(CONCATENATE("ALI_",$C1343,"_SEG_",$I1343,"_PROV_",$D1343),Catalogo_Precios,AJ$8,FALSE))</f>
        <v>924</v>
      </c>
      <c r="AK1343" s="57">
        <f t="shared" ref="AK1343" si="16225">IF(OR(ISERROR(VLOOKUP(CONCATENATE("ALI_",$C1343,"_SEG_",$I1343,"_PROV_",$D1343),Catalogo_Precios,AK$8,FALSE)),O1343=0),0,VLOOKUP(CONCATENATE("ALI_",$C1343,"_SEG_",$I1343,"_PROV_",$D1343),Catalogo_Precios,AK$8,FALSE))</f>
        <v>924</v>
      </c>
      <c r="AL1343" s="53"/>
      <c r="AM1343" s="59" t="str">
        <f t="shared" si="15607"/>
        <v>ALI_12_SEG_4</v>
      </c>
      <c r="AN1343" s="59" t="str">
        <f t="shared" si="15608"/>
        <v>ALI_12_SEG_4_VAL_18204723.46</v>
      </c>
      <c r="AO1343" s="60">
        <f t="shared" ref="AO1343" si="16226">IF(OR(AB1343="",AB1343=0),0,COUNTIF(Codificacion,AM1343))</f>
        <v>3</v>
      </c>
      <c r="AP1343" s="61">
        <f t="array" ref="AP1343">MIN(IF(Codificacion=AM1343,Total_Cotizacion,""))</f>
        <v>16033103.279999999</v>
      </c>
      <c r="AQ1343" s="62" t="b">
        <f t="shared" si="15610"/>
        <v>0</v>
      </c>
      <c r="AR1343" s="51" t="str">
        <f t="shared" ref="AR1343" si="16227">IF(COUNTIF(Codificacion2,CONCATENATE(AM1343,"_VAL_",AB1343))&gt;1,"Empate","")</f>
        <v/>
      </c>
      <c r="AS1343" s="63" t="str">
        <f t="shared" si="15461"/>
        <v/>
      </c>
      <c r="AT1343" s="59" t="str">
        <f t="shared" si="15612"/>
        <v>ALI_12_SEG_4_</v>
      </c>
      <c r="AU1343" s="63">
        <f t="shared" ref="AU1343" si="16228">IF(AND(COUNTIF(Codificacion3,AT1343)&lt;AO1343),1,COUNTIF(Codificacion3,AT1343))</f>
        <v>1</v>
      </c>
      <c r="AV1343" s="62" t="str">
        <f t="shared" si="15614"/>
        <v>No Seleccionada</v>
      </c>
      <c r="AW1343" s="53"/>
      <c r="AX1343" s="51" t="str">
        <f t="shared" si="15615"/>
        <v>ALI_12_SEG_4FALSO</v>
      </c>
      <c r="AY1343" s="51">
        <f t="shared" si="15596"/>
        <v>2</v>
      </c>
      <c r="AZ1343" s="64" t="b">
        <f t="shared" si="15616"/>
        <v>0</v>
      </c>
    </row>
    <row r="1344" spans="1:52" x14ac:dyDescent="0.2">
      <c r="A1344" s="50" t="b">
        <f t="shared" si="15559"/>
        <v>0</v>
      </c>
      <c r="B1344" s="51" t="s">
        <v>142</v>
      </c>
      <c r="C1344" s="52">
        <v>12</v>
      </c>
      <c r="D1344" s="52">
        <f t="shared" ref="D1344" si="16229">IF(ISERROR(VLOOKUP(E1344,Proveedores,2,FALSE)),"",VLOOKUP(E1344,Proveedores,2,FALSE))</f>
        <v>2038</v>
      </c>
      <c r="E1344" s="53" t="s">
        <v>143</v>
      </c>
      <c r="F1344" s="54">
        <v>170</v>
      </c>
      <c r="G1344" s="53" t="s">
        <v>61</v>
      </c>
      <c r="H1344" s="53" t="s">
        <v>66</v>
      </c>
      <c r="I1344" s="52">
        <v>5</v>
      </c>
      <c r="J1344" s="53" t="s">
        <v>58</v>
      </c>
      <c r="K1344" s="55">
        <v>44835</v>
      </c>
      <c r="L1344" s="56">
        <v>6237</v>
      </c>
      <c r="M1344" s="56">
        <v>7940</v>
      </c>
      <c r="N1344" s="56">
        <v>3749</v>
      </c>
      <c r="O1344" s="56">
        <v>407</v>
      </c>
      <c r="P1344" s="57">
        <v>933</v>
      </c>
      <c r="Q1344" s="58">
        <v>1.0699999999999999E-2</v>
      </c>
      <c r="R1344" s="57">
        <v>923.02</v>
      </c>
      <c r="S1344" s="57">
        <v>933</v>
      </c>
      <c r="T1344" s="58">
        <v>1.0699999999999999E-2</v>
      </c>
      <c r="U1344" s="57">
        <v>923.02</v>
      </c>
      <c r="V1344" s="57">
        <v>933</v>
      </c>
      <c r="W1344" s="58">
        <v>1.0699999999999999E-2</v>
      </c>
      <c r="X1344" s="57">
        <v>923.02</v>
      </c>
      <c r="Y1344" s="57">
        <v>933</v>
      </c>
      <c r="Z1344" s="58">
        <v>1.0699999999999999E-2</v>
      </c>
      <c r="AA1344" s="57">
        <v>923.02</v>
      </c>
      <c r="AB1344" s="57">
        <v>16921725.66</v>
      </c>
      <c r="AC1344" s="53" t="str">
        <f t="shared" si="15598"/>
        <v>Registro Valido</v>
      </c>
      <c r="AD1344" s="57">
        <f t="shared" ref="AD1344" si="16230">IF(OR(ISERROR(VLOOKUP(CONCATENATE("ALI_",$C1344,"_SEG_",$I1344,"_PROV_",$D1344),Catalogo_Precios,AD$8,FALSE)),L1344=0),0,VLOOKUP(CONCATENATE("ALI_",$C1344,"_SEG_",$I1344,"_PROV_",$D1344),Catalogo_Precios,AD$8,FALSE))</f>
        <v>933</v>
      </c>
      <c r="AE1344" s="57">
        <f t="shared" ref="AE1344" si="16231">IF(OR(ISERROR(VLOOKUP(CONCATENATE("ALI_",$C1344,"_SEG_",$I1344,"_PROV_",$D1344),Catalogo_Precios,AE$8,FALSE)),M1344=0),0,VLOOKUP(CONCATENATE("ALI_",$C1344,"_SEG_",$I1344,"_PROV_",$D1344),Catalogo_Precios,AE$8,FALSE))</f>
        <v>933</v>
      </c>
      <c r="AF1344" s="57">
        <f t="shared" ref="AF1344" si="16232">IF(OR(ISERROR(VLOOKUP(CONCATENATE("ALI_",$C1344,"_SEG_",$I1344,"_PROV_",$D1344),Catalogo_Precios,AF$8,FALSE)),N1344=0),0,VLOOKUP(CONCATENATE("ALI_",$C1344,"_SEG_",$I1344,"_PROV_",$D1344),Catalogo_Precios,AF$8,FALSE))</f>
        <v>933</v>
      </c>
      <c r="AG1344" s="57">
        <f t="shared" ref="AG1344" si="16233">IF(OR(ISERROR(VLOOKUP(CONCATENATE("ALI_",$C1344,"_SEG_",$I1344,"_PROV_",$D1344),Catalogo_Precios,AG$8,FALSE)),O1344=0),0,VLOOKUP(CONCATENATE("ALI_",$C1344,"_SEG_",$I1344,"_PROV_",$D1344),Catalogo_Precios,AG$8,FALSE))</f>
        <v>933</v>
      </c>
      <c r="AH1344" s="57">
        <f t="shared" ref="AH1344" si="16234">IF(OR(ISERROR(VLOOKUP(CONCATENATE("ALI_",$C1344,"_SEG_",$I1344,"_PROV_",$D1344),Catalogo_Precios,AH$8,FALSE)),L1344=0),0,VLOOKUP(CONCATENATE("ALI_",$C1344,"_SEG_",$I1344,"_PROV_",$D1344),Catalogo_Precios,AH$8,FALSE))</f>
        <v>924</v>
      </c>
      <c r="AI1344" s="57">
        <f t="shared" ref="AI1344" si="16235">IF(OR(ISERROR(VLOOKUP(CONCATENATE("ALI_",$C1344,"_SEG_",$I1344,"_PROV_",$D1344),Catalogo_Precios,AI$8,FALSE)),M1344=0),0,VLOOKUP(CONCATENATE("ALI_",$C1344,"_SEG_",$I1344,"_PROV_",$D1344),Catalogo_Precios,AI$8,FALSE))</f>
        <v>924</v>
      </c>
      <c r="AJ1344" s="57">
        <f t="shared" ref="AJ1344" si="16236">IF(OR(ISERROR(VLOOKUP(CONCATENATE("ALI_",$C1344,"_SEG_",$I1344,"_PROV_",$D1344),Catalogo_Precios,AJ$8,FALSE)),N1344=0),0,VLOOKUP(CONCATENATE("ALI_",$C1344,"_SEG_",$I1344,"_PROV_",$D1344),Catalogo_Precios,AJ$8,FALSE))</f>
        <v>924</v>
      </c>
      <c r="AK1344" s="57">
        <f t="shared" ref="AK1344" si="16237">IF(OR(ISERROR(VLOOKUP(CONCATENATE("ALI_",$C1344,"_SEG_",$I1344,"_PROV_",$D1344),Catalogo_Precios,AK$8,FALSE)),O1344=0),0,VLOOKUP(CONCATENATE("ALI_",$C1344,"_SEG_",$I1344,"_PROV_",$D1344),Catalogo_Precios,AK$8,FALSE))</f>
        <v>924</v>
      </c>
      <c r="AL1344" s="53"/>
      <c r="AM1344" s="59" t="str">
        <f t="shared" si="15607"/>
        <v>ALI_12_SEG_5</v>
      </c>
      <c r="AN1344" s="59" t="str">
        <f t="shared" si="15608"/>
        <v>ALI_12_SEG_5_VAL_16921725.66</v>
      </c>
      <c r="AO1344" s="60">
        <f t="shared" ref="AO1344" si="16238">IF(OR(AB1344="",AB1344=0),0,COUNTIF(Codificacion,AM1344))</f>
        <v>3</v>
      </c>
      <c r="AP1344" s="61">
        <f t="array" ref="AP1344">MIN(IF(Codificacion=AM1344,Total_Cotizacion,""))</f>
        <v>14870692.559999999</v>
      </c>
      <c r="AQ1344" s="62" t="b">
        <f t="shared" si="15610"/>
        <v>0</v>
      </c>
      <c r="AR1344" s="51" t="str">
        <f t="shared" ref="AR1344" si="16239">IF(COUNTIF(Codificacion2,CONCATENATE(AM1344,"_VAL_",AB1344))&gt;1,"Empate","")</f>
        <v/>
      </c>
      <c r="AS1344" s="63" t="str">
        <f t="shared" ref="AS1344:AS1407" si="16240">IF(AND(AQ1344,AR1344="",AQ1344&lt;&gt;""),"X","")</f>
        <v/>
      </c>
      <c r="AT1344" s="59" t="str">
        <f t="shared" si="15612"/>
        <v>ALI_12_SEG_5_</v>
      </c>
      <c r="AU1344" s="63">
        <f t="shared" ref="AU1344" si="16241">IF(AND(COUNTIF(Codificacion3,AT1344)&lt;AO1344),1,COUNTIF(Codificacion3,AT1344))</f>
        <v>1</v>
      </c>
      <c r="AV1344" s="62" t="str">
        <f t="shared" si="15614"/>
        <v>No Seleccionada</v>
      </c>
      <c r="AW1344" s="53"/>
      <c r="AX1344" s="51" t="str">
        <f t="shared" si="15615"/>
        <v>ALI_12_SEG_5FALSO</v>
      </c>
      <c r="AY1344" s="51">
        <f t="shared" si="15596"/>
        <v>2</v>
      </c>
      <c r="AZ1344" s="64" t="b">
        <f t="shared" si="15616"/>
        <v>0</v>
      </c>
    </row>
    <row r="1345" spans="1:52" x14ac:dyDescent="0.2">
      <c r="A1345" s="50" t="b">
        <f t="shared" si="15559"/>
        <v>0</v>
      </c>
      <c r="B1345" s="51" t="s">
        <v>142</v>
      </c>
      <c r="C1345" s="52">
        <v>12</v>
      </c>
      <c r="D1345" s="52">
        <f t="shared" ref="D1345" si="16242">IF(ISERROR(VLOOKUP(E1345,Proveedores,2,FALSE)),"",VLOOKUP(E1345,Proveedores,2,FALSE))</f>
        <v>2038</v>
      </c>
      <c r="E1345" s="53" t="s">
        <v>143</v>
      </c>
      <c r="F1345" s="54">
        <v>171</v>
      </c>
      <c r="G1345" s="53" t="s">
        <v>61</v>
      </c>
      <c r="H1345" s="53" t="s">
        <v>66</v>
      </c>
      <c r="I1345" s="52">
        <v>6</v>
      </c>
      <c r="J1345" s="53" t="s">
        <v>58</v>
      </c>
      <c r="K1345" s="55">
        <v>44835</v>
      </c>
      <c r="L1345" s="56">
        <v>6750</v>
      </c>
      <c r="M1345" s="56">
        <v>8594</v>
      </c>
      <c r="N1345" s="56">
        <v>4057</v>
      </c>
      <c r="O1345" s="56">
        <v>441</v>
      </c>
      <c r="P1345" s="57">
        <v>933</v>
      </c>
      <c r="Q1345" s="58">
        <v>1.0699999999999999E-2</v>
      </c>
      <c r="R1345" s="57">
        <v>923.02</v>
      </c>
      <c r="S1345" s="57">
        <v>933</v>
      </c>
      <c r="T1345" s="58">
        <v>1.0699999999999999E-2</v>
      </c>
      <c r="U1345" s="57">
        <v>923.02</v>
      </c>
      <c r="V1345" s="57">
        <v>933</v>
      </c>
      <c r="W1345" s="58">
        <v>1.0699999999999999E-2</v>
      </c>
      <c r="X1345" s="57">
        <v>923.02</v>
      </c>
      <c r="Y1345" s="57">
        <v>933</v>
      </c>
      <c r="Z1345" s="58">
        <v>1.0699999999999999E-2</v>
      </c>
      <c r="AA1345" s="57">
        <v>923.02</v>
      </c>
      <c r="AB1345" s="57">
        <v>18314562.84</v>
      </c>
      <c r="AC1345" s="53" t="str">
        <f t="shared" si="15598"/>
        <v>Registro Valido</v>
      </c>
      <c r="AD1345" s="57">
        <f t="shared" ref="AD1345" si="16243">IF(OR(ISERROR(VLOOKUP(CONCATENATE("ALI_",$C1345,"_SEG_",$I1345,"_PROV_",$D1345),Catalogo_Precios,AD$8,FALSE)),L1345=0),0,VLOOKUP(CONCATENATE("ALI_",$C1345,"_SEG_",$I1345,"_PROV_",$D1345),Catalogo_Precios,AD$8,FALSE))</f>
        <v>933</v>
      </c>
      <c r="AE1345" s="57">
        <f t="shared" ref="AE1345" si="16244">IF(OR(ISERROR(VLOOKUP(CONCATENATE("ALI_",$C1345,"_SEG_",$I1345,"_PROV_",$D1345),Catalogo_Precios,AE$8,FALSE)),M1345=0),0,VLOOKUP(CONCATENATE("ALI_",$C1345,"_SEG_",$I1345,"_PROV_",$D1345),Catalogo_Precios,AE$8,FALSE))</f>
        <v>933</v>
      </c>
      <c r="AF1345" s="57">
        <f t="shared" ref="AF1345" si="16245">IF(OR(ISERROR(VLOOKUP(CONCATENATE("ALI_",$C1345,"_SEG_",$I1345,"_PROV_",$D1345),Catalogo_Precios,AF$8,FALSE)),N1345=0),0,VLOOKUP(CONCATENATE("ALI_",$C1345,"_SEG_",$I1345,"_PROV_",$D1345),Catalogo_Precios,AF$8,FALSE))</f>
        <v>933</v>
      </c>
      <c r="AG1345" s="57">
        <f t="shared" ref="AG1345" si="16246">IF(OR(ISERROR(VLOOKUP(CONCATENATE("ALI_",$C1345,"_SEG_",$I1345,"_PROV_",$D1345),Catalogo_Precios,AG$8,FALSE)),O1345=0),0,VLOOKUP(CONCATENATE("ALI_",$C1345,"_SEG_",$I1345,"_PROV_",$D1345),Catalogo_Precios,AG$8,FALSE))</f>
        <v>933</v>
      </c>
      <c r="AH1345" s="57">
        <f t="shared" ref="AH1345" si="16247">IF(OR(ISERROR(VLOOKUP(CONCATENATE("ALI_",$C1345,"_SEG_",$I1345,"_PROV_",$D1345),Catalogo_Precios,AH$8,FALSE)),L1345=0),0,VLOOKUP(CONCATENATE("ALI_",$C1345,"_SEG_",$I1345,"_PROV_",$D1345),Catalogo_Precios,AH$8,FALSE))</f>
        <v>924</v>
      </c>
      <c r="AI1345" s="57">
        <f t="shared" ref="AI1345" si="16248">IF(OR(ISERROR(VLOOKUP(CONCATENATE("ALI_",$C1345,"_SEG_",$I1345,"_PROV_",$D1345),Catalogo_Precios,AI$8,FALSE)),M1345=0),0,VLOOKUP(CONCATENATE("ALI_",$C1345,"_SEG_",$I1345,"_PROV_",$D1345),Catalogo_Precios,AI$8,FALSE))</f>
        <v>924</v>
      </c>
      <c r="AJ1345" s="57">
        <f t="shared" ref="AJ1345" si="16249">IF(OR(ISERROR(VLOOKUP(CONCATENATE("ALI_",$C1345,"_SEG_",$I1345,"_PROV_",$D1345),Catalogo_Precios,AJ$8,FALSE)),N1345=0),0,VLOOKUP(CONCATENATE("ALI_",$C1345,"_SEG_",$I1345,"_PROV_",$D1345),Catalogo_Precios,AJ$8,FALSE))</f>
        <v>924</v>
      </c>
      <c r="AK1345" s="57">
        <f t="shared" ref="AK1345" si="16250">IF(OR(ISERROR(VLOOKUP(CONCATENATE("ALI_",$C1345,"_SEG_",$I1345,"_PROV_",$D1345),Catalogo_Precios,AK$8,FALSE)),O1345=0),0,VLOOKUP(CONCATENATE("ALI_",$C1345,"_SEG_",$I1345,"_PROV_",$D1345),Catalogo_Precios,AK$8,FALSE))</f>
        <v>924</v>
      </c>
      <c r="AL1345" s="53"/>
      <c r="AM1345" s="59" t="str">
        <f t="shared" si="15607"/>
        <v>ALI_12_SEG_6</v>
      </c>
      <c r="AN1345" s="59" t="str">
        <f t="shared" si="15608"/>
        <v>ALI_12_SEG_6_VAL_18314562.84</v>
      </c>
      <c r="AO1345" s="60">
        <f t="shared" ref="AO1345" si="16251">IF(OR(AB1345="",AB1345=0),0,COUNTIF(Codificacion,AM1345))</f>
        <v>3</v>
      </c>
      <c r="AP1345" s="61">
        <f t="array" ref="AP1345">MIN(IF(Codificacion=AM1345,Total_Cotizacion,""))</f>
        <v>16220594.07</v>
      </c>
      <c r="AQ1345" s="62" t="b">
        <f t="shared" si="15610"/>
        <v>0</v>
      </c>
      <c r="AR1345" s="51" t="str">
        <f t="shared" ref="AR1345" si="16252">IF(COUNTIF(Codificacion2,CONCATENATE(AM1345,"_VAL_",AB1345))&gt;1,"Empate","")</f>
        <v/>
      </c>
      <c r="AS1345" s="63" t="str">
        <f t="shared" si="16240"/>
        <v/>
      </c>
      <c r="AT1345" s="59" t="str">
        <f t="shared" si="15612"/>
        <v>ALI_12_SEG_6_</v>
      </c>
      <c r="AU1345" s="63">
        <f t="shared" ref="AU1345" si="16253">IF(AND(COUNTIF(Codificacion3,AT1345)&lt;AO1345),1,COUNTIF(Codificacion3,AT1345))</f>
        <v>1</v>
      </c>
      <c r="AV1345" s="62" t="str">
        <f t="shared" si="15614"/>
        <v>No Seleccionada</v>
      </c>
      <c r="AW1345" s="53"/>
      <c r="AX1345" s="51" t="str">
        <f t="shared" si="15615"/>
        <v>ALI_12_SEG_6FALSO</v>
      </c>
      <c r="AY1345" s="51">
        <f t="shared" si="15596"/>
        <v>2</v>
      </c>
      <c r="AZ1345" s="64" t="b">
        <f t="shared" si="15616"/>
        <v>0</v>
      </c>
    </row>
    <row r="1346" spans="1:52" x14ac:dyDescent="0.2">
      <c r="A1346" s="50" t="b">
        <f t="shared" si="15559"/>
        <v>0</v>
      </c>
      <c r="B1346" s="51" t="s">
        <v>142</v>
      </c>
      <c r="C1346" s="52">
        <v>12</v>
      </c>
      <c r="D1346" s="52">
        <f t="shared" ref="D1346" si="16254">IF(ISERROR(VLOOKUP(E1346,Proveedores,2,FALSE)),"",VLOOKUP(E1346,Proveedores,2,FALSE))</f>
        <v>2038</v>
      </c>
      <c r="E1346" s="53" t="s">
        <v>143</v>
      </c>
      <c r="F1346" s="54">
        <v>172</v>
      </c>
      <c r="G1346" s="53" t="s">
        <v>61</v>
      </c>
      <c r="H1346" s="53" t="s">
        <v>66</v>
      </c>
      <c r="I1346" s="52">
        <v>7</v>
      </c>
      <c r="J1346" s="53" t="s">
        <v>58</v>
      </c>
      <c r="K1346" s="55">
        <v>44835</v>
      </c>
      <c r="L1346" s="56">
        <v>6894</v>
      </c>
      <c r="M1346" s="56">
        <v>8776</v>
      </c>
      <c r="N1346" s="56">
        <v>4144</v>
      </c>
      <c r="O1346" s="56">
        <v>450</v>
      </c>
      <c r="P1346" s="57">
        <v>933</v>
      </c>
      <c r="Q1346" s="58">
        <v>1.0699999999999999E-2</v>
      </c>
      <c r="R1346" s="57">
        <v>923.02</v>
      </c>
      <c r="S1346" s="57">
        <v>933</v>
      </c>
      <c r="T1346" s="58">
        <v>1.0699999999999999E-2</v>
      </c>
      <c r="U1346" s="57">
        <v>923.02</v>
      </c>
      <c r="V1346" s="57">
        <v>933</v>
      </c>
      <c r="W1346" s="58">
        <v>1.0699999999999999E-2</v>
      </c>
      <c r="X1346" s="57">
        <v>923.02</v>
      </c>
      <c r="Y1346" s="57">
        <v>933</v>
      </c>
      <c r="Z1346" s="58">
        <v>1.0699999999999999E-2</v>
      </c>
      <c r="AA1346" s="57">
        <v>923.02</v>
      </c>
      <c r="AB1346" s="57">
        <v>18704077.279999997</v>
      </c>
      <c r="AC1346" s="53" t="str">
        <f t="shared" si="15598"/>
        <v>Registro Valido</v>
      </c>
      <c r="AD1346" s="57">
        <f t="shared" ref="AD1346" si="16255">IF(OR(ISERROR(VLOOKUP(CONCATENATE("ALI_",$C1346,"_SEG_",$I1346,"_PROV_",$D1346),Catalogo_Precios,AD$8,FALSE)),L1346=0),0,VLOOKUP(CONCATENATE("ALI_",$C1346,"_SEG_",$I1346,"_PROV_",$D1346),Catalogo_Precios,AD$8,FALSE))</f>
        <v>933</v>
      </c>
      <c r="AE1346" s="57">
        <f t="shared" ref="AE1346" si="16256">IF(OR(ISERROR(VLOOKUP(CONCATENATE("ALI_",$C1346,"_SEG_",$I1346,"_PROV_",$D1346),Catalogo_Precios,AE$8,FALSE)),M1346=0),0,VLOOKUP(CONCATENATE("ALI_",$C1346,"_SEG_",$I1346,"_PROV_",$D1346),Catalogo_Precios,AE$8,FALSE))</f>
        <v>933</v>
      </c>
      <c r="AF1346" s="57">
        <f t="shared" ref="AF1346" si="16257">IF(OR(ISERROR(VLOOKUP(CONCATENATE("ALI_",$C1346,"_SEG_",$I1346,"_PROV_",$D1346),Catalogo_Precios,AF$8,FALSE)),N1346=0),0,VLOOKUP(CONCATENATE("ALI_",$C1346,"_SEG_",$I1346,"_PROV_",$D1346),Catalogo_Precios,AF$8,FALSE))</f>
        <v>933</v>
      </c>
      <c r="AG1346" s="57">
        <f t="shared" ref="AG1346" si="16258">IF(OR(ISERROR(VLOOKUP(CONCATENATE("ALI_",$C1346,"_SEG_",$I1346,"_PROV_",$D1346),Catalogo_Precios,AG$8,FALSE)),O1346=0),0,VLOOKUP(CONCATENATE("ALI_",$C1346,"_SEG_",$I1346,"_PROV_",$D1346),Catalogo_Precios,AG$8,FALSE))</f>
        <v>933</v>
      </c>
      <c r="AH1346" s="57">
        <f t="shared" ref="AH1346" si="16259">IF(OR(ISERROR(VLOOKUP(CONCATENATE("ALI_",$C1346,"_SEG_",$I1346,"_PROV_",$D1346),Catalogo_Precios,AH$8,FALSE)),L1346=0),0,VLOOKUP(CONCATENATE("ALI_",$C1346,"_SEG_",$I1346,"_PROV_",$D1346),Catalogo_Precios,AH$8,FALSE))</f>
        <v>924</v>
      </c>
      <c r="AI1346" s="57">
        <f t="shared" ref="AI1346" si="16260">IF(OR(ISERROR(VLOOKUP(CONCATENATE("ALI_",$C1346,"_SEG_",$I1346,"_PROV_",$D1346),Catalogo_Precios,AI$8,FALSE)),M1346=0),0,VLOOKUP(CONCATENATE("ALI_",$C1346,"_SEG_",$I1346,"_PROV_",$D1346),Catalogo_Precios,AI$8,FALSE))</f>
        <v>924</v>
      </c>
      <c r="AJ1346" s="57">
        <f t="shared" ref="AJ1346" si="16261">IF(OR(ISERROR(VLOOKUP(CONCATENATE("ALI_",$C1346,"_SEG_",$I1346,"_PROV_",$D1346),Catalogo_Precios,AJ$8,FALSE)),N1346=0),0,VLOOKUP(CONCATENATE("ALI_",$C1346,"_SEG_",$I1346,"_PROV_",$D1346),Catalogo_Precios,AJ$8,FALSE))</f>
        <v>924</v>
      </c>
      <c r="AK1346" s="57">
        <f t="shared" ref="AK1346" si="16262">IF(OR(ISERROR(VLOOKUP(CONCATENATE("ALI_",$C1346,"_SEG_",$I1346,"_PROV_",$D1346),Catalogo_Precios,AK$8,FALSE)),O1346=0),0,VLOOKUP(CONCATENATE("ALI_",$C1346,"_SEG_",$I1346,"_PROV_",$D1346),Catalogo_Precios,AK$8,FALSE))</f>
        <v>924</v>
      </c>
      <c r="AL1346" s="53"/>
      <c r="AM1346" s="59" t="str">
        <f t="shared" si="15607"/>
        <v>ALI_12_SEG_7</v>
      </c>
      <c r="AN1346" s="59" t="str">
        <f t="shared" si="15608"/>
        <v>ALI_12_SEG_7_VAL_18704077.28</v>
      </c>
      <c r="AO1346" s="60">
        <f t="shared" ref="AO1346" si="16263">IF(OR(AB1346="",AB1346=0),0,COUNTIF(Codificacion,AM1346))</f>
        <v>3</v>
      </c>
      <c r="AP1346" s="61">
        <f t="array" ref="AP1346">MIN(IF(Codificacion=AM1346,Total_Cotizacion,""))</f>
        <v>16639599.060000001</v>
      </c>
      <c r="AQ1346" s="62" t="b">
        <f t="shared" si="15610"/>
        <v>0</v>
      </c>
      <c r="AR1346" s="51" t="str">
        <f t="shared" ref="AR1346" si="16264">IF(COUNTIF(Codificacion2,CONCATENATE(AM1346,"_VAL_",AB1346))&gt;1,"Empate","")</f>
        <v/>
      </c>
      <c r="AS1346" s="63" t="str">
        <f t="shared" si="16240"/>
        <v/>
      </c>
      <c r="AT1346" s="59" t="str">
        <f t="shared" si="15612"/>
        <v>ALI_12_SEG_7_</v>
      </c>
      <c r="AU1346" s="63">
        <f t="shared" ref="AU1346" si="16265">IF(AND(COUNTIF(Codificacion3,AT1346)&lt;AO1346),1,COUNTIF(Codificacion3,AT1346))</f>
        <v>1</v>
      </c>
      <c r="AV1346" s="62" t="str">
        <f t="shared" si="15614"/>
        <v>No Seleccionada</v>
      </c>
      <c r="AW1346" s="53"/>
      <c r="AX1346" s="51" t="str">
        <f t="shared" si="15615"/>
        <v>ALI_12_SEG_7FALSO</v>
      </c>
      <c r="AY1346" s="51">
        <f t="shared" si="15596"/>
        <v>2</v>
      </c>
      <c r="AZ1346" s="64" t="b">
        <f t="shared" si="15616"/>
        <v>0</v>
      </c>
    </row>
    <row r="1347" spans="1:52" x14ac:dyDescent="0.2">
      <c r="A1347" s="50" t="b">
        <f t="shared" si="15559"/>
        <v>0</v>
      </c>
      <c r="B1347" s="51" t="s">
        <v>142</v>
      </c>
      <c r="C1347" s="52">
        <v>12</v>
      </c>
      <c r="D1347" s="52">
        <f t="shared" ref="D1347" si="16266">IF(ISERROR(VLOOKUP(E1347,Proveedores,2,FALSE)),"",VLOOKUP(E1347,Proveedores,2,FALSE))</f>
        <v>2038</v>
      </c>
      <c r="E1347" s="53" t="s">
        <v>143</v>
      </c>
      <c r="F1347" s="54">
        <v>173</v>
      </c>
      <c r="G1347" s="53" t="s">
        <v>61</v>
      </c>
      <c r="H1347" s="53" t="s">
        <v>66</v>
      </c>
      <c r="I1347" s="52">
        <v>8</v>
      </c>
      <c r="J1347" s="53" t="s">
        <v>58</v>
      </c>
      <c r="K1347" s="55">
        <v>44835</v>
      </c>
      <c r="L1347" s="56">
        <v>6654</v>
      </c>
      <c r="M1347" s="56">
        <v>8470</v>
      </c>
      <c r="N1347" s="56">
        <v>4000</v>
      </c>
      <c r="O1347" s="56">
        <v>435</v>
      </c>
      <c r="P1347" s="57">
        <v>933</v>
      </c>
      <c r="Q1347" s="58">
        <v>1.0699999999999999E-2</v>
      </c>
      <c r="R1347" s="57">
        <v>923.02</v>
      </c>
      <c r="S1347" s="57">
        <v>933</v>
      </c>
      <c r="T1347" s="58">
        <v>1.0699999999999999E-2</v>
      </c>
      <c r="U1347" s="57">
        <v>923.02</v>
      </c>
      <c r="V1347" s="57">
        <v>933</v>
      </c>
      <c r="W1347" s="58">
        <v>1.0699999999999999E-2</v>
      </c>
      <c r="X1347" s="57">
        <v>923.02</v>
      </c>
      <c r="Y1347" s="57">
        <v>933</v>
      </c>
      <c r="Z1347" s="58">
        <v>1.0699999999999999E-2</v>
      </c>
      <c r="AA1347" s="57">
        <v>923.02</v>
      </c>
      <c r="AB1347" s="57">
        <v>18053348.18</v>
      </c>
      <c r="AC1347" s="53" t="str">
        <f t="shared" si="15598"/>
        <v>Registro Valido</v>
      </c>
      <c r="AD1347" s="57">
        <f t="shared" ref="AD1347" si="16267">IF(OR(ISERROR(VLOOKUP(CONCATENATE("ALI_",$C1347,"_SEG_",$I1347,"_PROV_",$D1347),Catalogo_Precios,AD$8,FALSE)),L1347=0),0,VLOOKUP(CONCATENATE("ALI_",$C1347,"_SEG_",$I1347,"_PROV_",$D1347),Catalogo_Precios,AD$8,FALSE))</f>
        <v>933</v>
      </c>
      <c r="AE1347" s="57">
        <f t="shared" ref="AE1347" si="16268">IF(OR(ISERROR(VLOOKUP(CONCATENATE("ALI_",$C1347,"_SEG_",$I1347,"_PROV_",$D1347),Catalogo_Precios,AE$8,FALSE)),M1347=0),0,VLOOKUP(CONCATENATE("ALI_",$C1347,"_SEG_",$I1347,"_PROV_",$D1347),Catalogo_Precios,AE$8,FALSE))</f>
        <v>933</v>
      </c>
      <c r="AF1347" s="57">
        <f t="shared" ref="AF1347" si="16269">IF(OR(ISERROR(VLOOKUP(CONCATENATE("ALI_",$C1347,"_SEG_",$I1347,"_PROV_",$D1347),Catalogo_Precios,AF$8,FALSE)),N1347=0),0,VLOOKUP(CONCATENATE("ALI_",$C1347,"_SEG_",$I1347,"_PROV_",$D1347),Catalogo_Precios,AF$8,FALSE))</f>
        <v>933</v>
      </c>
      <c r="AG1347" s="57">
        <f t="shared" ref="AG1347" si="16270">IF(OR(ISERROR(VLOOKUP(CONCATENATE("ALI_",$C1347,"_SEG_",$I1347,"_PROV_",$D1347),Catalogo_Precios,AG$8,FALSE)),O1347=0),0,VLOOKUP(CONCATENATE("ALI_",$C1347,"_SEG_",$I1347,"_PROV_",$D1347),Catalogo_Precios,AG$8,FALSE))</f>
        <v>933</v>
      </c>
      <c r="AH1347" s="57">
        <f t="shared" ref="AH1347" si="16271">IF(OR(ISERROR(VLOOKUP(CONCATENATE("ALI_",$C1347,"_SEG_",$I1347,"_PROV_",$D1347),Catalogo_Precios,AH$8,FALSE)),L1347=0),0,VLOOKUP(CONCATENATE("ALI_",$C1347,"_SEG_",$I1347,"_PROV_",$D1347),Catalogo_Precios,AH$8,FALSE))</f>
        <v>924</v>
      </c>
      <c r="AI1347" s="57">
        <f t="shared" ref="AI1347" si="16272">IF(OR(ISERROR(VLOOKUP(CONCATENATE("ALI_",$C1347,"_SEG_",$I1347,"_PROV_",$D1347),Catalogo_Precios,AI$8,FALSE)),M1347=0),0,VLOOKUP(CONCATENATE("ALI_",$C1347,"_SEG_",$I1347,"_PROV_",$D1347),Catalogo_Precios,AI$8,FALSE))</f>
        <v>924</v>
      </c>
      <c r="AJ1347" s="57">
        <f t="shared" ref="AJ1347" si="16273">IF(OR(ISERROR(VLOOKUP(CONCATENATE("ALI_",$C1347,"_SEG_",$I1347,"_PROV_",$D1347),Catalogo_Precios,AJ$8,FALSE)),N1347=0),0,VLOOKUP(CONCATENATE("ALI_",$C1347,"_SEG_",$I1347,"_PROV_",$D1347),Catalogo_Precios,AJ$8,FALSE))</f>
        <v>924</v>
      </c>
      <c r="AK1347" s="57">
        <f t="shared" ref="AK1347" si="16274">IF(OR(ISERROR(VLOOKUP(CONCATENATE("ALI_",$C1347,"_SEG_",$I1347,"_PROV_",$D1347),Catalogo_Precios,AK$8,FALSE)),O1347=0),0,VLOOKUP(CONCATENATE("ALI_",$C1347,"_SEG_",$I1347,"_PROV_",$D1347),Catalogo_Precios,AK$8,FALSE))</f>
        <v>924</v>
      </c>
      <c r="AL1347" s="53"/>
      <c r="AM1347" s="59" t="str">
        <f t="shared" si="15607"/>
        <v>ALI_12_SEG_8</v>
      </c>
      <c r="AN1347" s="59" t="str">
        <f t="shared" si="15608"/>
        <v>ALI_12_SEG_8_VAL_18053348.18</v>
      </c>
      <c r="AO1347" s="60">
        <f t="shared" ref="AO1347" si="16275">IF(OR(AB1347="",AB1347=0),0,COUNTIF(Codificacion,AM1347))</f>
        <v>3</v>
      </c>
      <c r="AP1347" s="61">
        <f t="array" ref="AP1347">MIN(IF(Codificacion=AM1347,Total_Cotizacion,""))</f>
        <v>16024573.32</v>
      </c>
      <c r="AQ1347" s="62" t="b">
        <f t="shared" si="15610"/>
        <v>0</v>
      </c>
      <c r="AR1347" s="51" t="str">
        <f t="shared" ref="AR1347" si="16276">IF(COUNTIF(Codificacion2,CONCATENATE(AM1347,"_VAL_",AB1347))&gt;1,"Empate","")</f>
        <v/>
      </c>
      <c r="AS1347" s="63" t="str">
        <f t="shared" si="16240"/>
        <v/>
      </c>
      <c r="AT1347" s="59" t="str">
        <f t="shared" si="15612"/>
        <v>ALI_12_SEG_8_</v>
      </c>
      <c r="AU1347" s="63">
        <f t="shared" ref="AU1347" si="16277">IF(AND(COUNTIF(Codificacion3,AT1347)&lt;AO1347),1,COUNTIF(Codificacion3,AT1347))</f>
        <v>1</v>
      </c>
      <c r="AV1347" s="62" t="str">
        <f t="shared" si="15614"/>
        <v>No Seleccionada</v>
      </c>
      <c r="AW1347" s="53"/>
      <c r="AX1347" s="51" t="str">
        <f t="shared" si="15615"/>
        <v>ALI_12_SEG_8FALSO</v>
      </c>
      <c r="AY1347" s="51">
        <f t="shared" si="15596"/>
        <v>2</v>
      </c>
      <c r="AZ1347" s="64" t="b">
        <f t="shared" si="15616"/>
        <v>0</v>
      </c>
    </row>
    <row r="1348" spans="1:52" x14ac:dyDescent="0.2">
      <c r="A1348" s="50" t="b">
        <f t="shared" si="15559"/>
        <v>0</v>
      </c>
      <c r="B1348" s="51" t="s">
        <v>142</v>
      </c>
      <c r="C1348" s="52">
        <v>12</v>
      </c>
      <c r="D1348" s="52">
        <f t="shared" ref="D1348" si="16278">IF(ISERROR(VLOOKUP(E1348,Proveedores,2,FALSE)),"",VLOOKUP(E1348,Proveedores,2,FALSE))</f>
        <v>2038</v>
      </c>
      <c r="E1348" s="53" t="s">
        <v>143</v>
      </c>
      <c r="F1348" s="54">
        <v>174</v>
      </c>
      <c r="G1348" s="53" t="s">
        <v>61</v>
      </c>
      <c r="H1348" s="53" t="s">
        <v>66</v>
      </c>
      <c r="I1348" s="52">
        <v>9</v>
      </c>
      <c r="J1348" s="53" t="s">
        <v>58</v>
      </c>
      <c r="K1348" s="55">
        <v>44835</v>
      </c>
      <c r="L1348" s="56">
        <v>6724</v>
      </c>
      <c r="M1348" s="56">
        <v>8560</v>
      </c>
      <c r="N1348" s="56">
        <v>4041</v>
      </c>
      <c r="O1348" s="56">
        <v>439</v>
      </c>
      <c r="P1348" s="57">
        <v>933</v>
      </c>
      <c r="Q1348" s="58">
        <v>1.0699999999999999E-2</v>
      </c>
      <c r="R1348" s="57">
        <v>923.02</v>
      </c>
      <c r="S1348" s="57">
        <v>933</v>
      </c>
      <c r="T1348" s="58">
        <v>1.0699999999999999E-2</v>
      </c>
      <c r="U1348" s="57">
        <v>923.02</v>
      </c>
      <c r="V1348" s="57">
        <v>933</v>
      </c>
      <c r="W1348" s="58">
        <v>1.0699999999999999E-2</v>
      </c>
      <c r="X1348" s="57">
        <v>923.02</v>
      </c>
      <c r="Y1348" s="57">
        <v>933</v>
      </c>
      <c r="Z1348" s="58">
        <v>1.0699999999999999E-2</v>
      </c>
      <c r="AA1348" s="57">
        <v>923.02</v>
      </c>
      <c r="AB1348" s="57">
        <v>18242567.280000001</v>
      </c>
      <c r="AC1348" s="53" t="str">
        <f t="shared" si="15598"/>
        <v>Registro Valido</v>
      </c>
      <c r="AD1348" s="57">
        <f t="shared" ref="AD1348" si="16279">IF(OR(ISERROR(VLOOKUP(CONCATENATE("ALI_",$C1348,"_SEG_",$I1348,"_PROV_",$D1348),Catalogo_Precios,AD$8,FALSE)),L1348=0),0,VLOOKUP(CONCATENATE("ALI_",$C1348,"_SEG_",$I1348,"_PROV_",$D1348),Catalogo_Precios,AD$8,FALSE))</f>
        <v>933</v>
      </c>
      <c r="AE1348" s="57">
        <f t="shared" ref="AE1348" si="16280">IF(OR(ISERROR(VLOOKUP(CONCATENATE("ALI_",$C1348,"_SEG_",$I1348,"_PROV_",$D1348),Catalogo_Precios,AE$8,FALSE)),M1348=0),0,VLOOKUP(CONCATENATE("ALI_",$C1348,"_SEG_",$I1348,"_PROV_",$D1348),Catalogo_Precios,AE$8,FALSE))</f>
        <v>933</v>
      </c>
      <c r="AF1348" s="57">
        <f t="shared" ref="AF1348" si="16281">IF(OR(ISERROR(VLOOKUP(CONCATENATE("ALI_",$C1348,"_SEG_",$I1348,"_PROV_",$D1348),Catalogo_Precios,AF$8,FALSE)),N1348=0),0,VLOOKUP(CONCATENATE("ALI_",$C1348,"_SEG_",$I1348,"_PROV_",$D1348),Catalogo_Precios,AF$8,FALSE))</f>
        <v>933</v>
      </c>
      <c r="AG1348" s="57">
        <f t="shared" ref="AG1348" si="16282">IF(OR(ISERROR(VLOOKUP(CONCATENATE("ALI_",$C1348,"_SEG_",$I1348,"_PROV_",$D1348),Catalogo_Precios,AG$8,FALSE)),O1348=0),0,VLOOKUP(CONCATENATE("ALI_",$C1348,"_SEG_",$I1348,"_PROV_",$D1348),Catalogo_Precios,AG$8,FALSE))</f>
        <v>933</v>
      </c>
      <c r="AH1348" s="57">
        <f t="shared" ref="AH1348" si="16283">IF(OR(ISERROR(VLOOKUP(CONCATENATE("ALI_",$C1348,"_SEG_",$I1348,"_PROV_",$D1348),Catalogo_Precios,AH$8,FALSE)),L1348=0),0,VLOOKUP(CONCATENATE("ALI_",$C1348,"_SEG_",$I1348,"_PROV_",$D1348),Catalogo_Precios,AH$8,FALSE))</f>
        <v>924</v>
      </c>
      <c r="AI1348" s="57">
        <f t="shared" ref="AI1348" si="16284">IF(OR(ISERROR(VLOOKUP(CONCATENATE("ALI_",$C1348,"_SEG_",$I1348,"_PROV_",$D1348),Catalogo_Precios,AI$8,FALSE)),M1348=0),0,VLOOKUP(CONCATENATE("ALI_",$C1348,"_SEG_",$I1348,"_PROV_",$D1348),Catalogo_Precios,AI$8,FALSE))</f>
        <v>924</v>
      </c>
      <c r="AJ1348" s="57">
        <f t="shared" ref="AJ1348" si="16285">IF(OR(ISERROR(VLOOKUP(CONCATENATE("ALI_",$C1348,"_SEG_",$I1348,"_PROV_",$D1348),Catalogo_Precios,AJ$8,FALSE)),N1348=0),0,VLOOKUP(CONCATENATE("ALI_",$C1348,"_SEG_",$I1348,"_PROV_",$D1348),Catalogo_Precios,AJ$8,FALSE))</f>
        <v>924</v>
      </c>
      <c r="AK1348" s="57">
        <f t="shared" ref="AK1348" si="16286">IF(OR(ISERROR(VLOOKUP(CONCATENATE("ALI_",$C1348,"_SEG_",$I1348,"_PROV_",$D1348),Catalogo_Precios,AK$8,FALSE)),O1348=0),0,VLOOKUP(CONCATENATE("ALI_",$C1348,"_SEG_",$I1348,"_PROV_",$D1348),Catalogo_Precios,AK$8,FALSE))</f>
        <v>924</v>
      </c>
      <c r="AL1348" s="53"/>
      <c r="AM1348" s="59" t="str">
        <f t="shared" si="15607"/>
        <v>ALI_12_SEG_9</v>
      </c>
      <c r="AN1348" s="59" t="str">
        <f t="shared" si="15608"/>
        <v>ALI_12_SEG_9_VAL_18242567.28</v>
      </c>
      <c r="AO1348" s="60">
        <f t="shared" ref="AO1348" si="16287">IF(OR(AB1348="",AB1348=0),0,COUNTIF(Codificacion,AM1348))</f>
        <v>3</v>
      </c>
      <c r="AP1348" s="61">
        <f t="array" ref="AP1348">MIN(IF(Codificacion=AM1348,Total_Cotizacion,""))</f>
        <v>16210969.5</v>
      </c>
      <c r="AQ1348" s="62" t="b">
        <f t="shared" si="15610"/>
        <v>0</v>
      </c>
      <c r="AR1348" s="51" t="str">
        <f t="shared" ref="AR1348" si="16288">IF(COUNTIF(Codificacion2,CONCATENATE(AM1348,"_VAL_",AB1348))&gt;1,"Empate","")</f>
        <v/>
      </c>
      <c r="AS1348" s="63" t="str">
        <f t="shared" si="16240"/>
        <v/>
      </c>
      <c r="AT1348" s="59" t="str">
        <f t="shared" si="15612"/>
        <v>ALI_12_SEG_9_</v>
      </c>
      <c r="AU1348" s="63">
        <f t="shared" ref="AU1348" si="16289">IF(AND(COUNTIF(Codificacion3,AT1348)&lt;AO1348),1,COUNTIF(Codificacion3,AT1348))</f>
        <v>1</v>
      </c>
      <c r="AV1348" s="62" t="str">
        <f t="shared" si="15614"/>
        <v>No Seleccionada</v>
      </c>
      <c r="AW1348" s="53"/>
      <c r="AX1348" s="51" t="str">
        <f t="shared" si="15615"/>
        <v>ALI_12_SEG_9FALSO</v>
      </c>
      <c r="AY1348" s="51">
        <f t="shared" si="15596"/>
        <v>2</v>
      </c>
      <c r="AZ1348" s="64" t="b">
        <f t="shared" si="15616"/>
        <v>0</v>
      </c>
    </row>
    <row r="1349" spans="1:52" x14ac:dyDescent="0.2">
      <c r="A1349" s="50" t="b">
        <f t="shared" si="15559"/>
        <v>0</v>
      </c>
      <c r="B1349" s="51" t="s">
        <v>142</v>
      </c>
      <c r="C1349" s="52">
        <v>12</v>
      </c>
      <c r="D1349" s="52">
        <f t="shared" ref="D1349" si="16290">IF(ISERROR(VLOOKUP(E1349,Proveedores,2,FALSE)),"",VLOOKUP(E1349,Proveedores,2,FALSE))</f>
        <v>2038</v>
      </c>
      <c r="E1349" s="53" t="s">
        <v>143</v>
      </c>
      <c r="F1349" s="54">
        <v>175</v>
      </c>
      <c r="G1349" s="53" t="s">
        <v>61</v>
      </c>
      <c r="H1349" s="53" t="s">
        <v>66</v>
      </c>
      <c r="I1349" s="52">
        <v>10</v>
      </c>
      <c r="J1349" s="53" t="s">
        <v>58</v>
      </c>
      <c r="K1349" s="55">
        <v>44835</v>
      </c>
      <c r="L1349" s="56">
        <v>6734</v>
      </c>
      <c r="M1349" s="56">
        <v>8574</v>
      </c>
      <c r="N1349" s="56">
        <v>4048</v>
      </c>
      <c r="O1349" s="56">
        <v>440</v>
      </c>
      <c r="P1349" s="57">
        <v>933</v>
      </c>
      <c r="Q1349" s="58">
        <v>1.0699999999999999E-2</v>
      </c>
      <c r="R1349" s="57">
        <v>923.02</v>
      </c>
      <c r="S1349" s="57">
        <v>933</v>
      </c>
      <c r="T1349" s="58">
        <v>1.0699999999999999E-2</v>
      </c>
      <c r="U1349" s="57">
        <v>923.02</v>
      </c>
      <c r="V1349" s="57">
        <v>933</v>
      </c>
      <c r="W1349" s="58">
        <v>1.0699999999999999E-2</v>
      </c>
      <c r="X1349" s="57">
        <v>923.02</v>
      </c>
      <c r="Y1349" s="57">
        <v>933</v>
      </c>
      <c r="Z1349" s="58">
        <v>1.0699999999999999E-2</v>
      </c>
      <c r="AA1349" s="57">
        <v>923.02</v>
      </c>
      <c r="AB1349" s="57">
        <v>18272103.920000002</v>
      </c>
      <c r="AC1349" s="53" t="str">
        <f t="shared" si="15598"/>
        <v>Registro Valido</v>
      </c>
      <c r="AD1349" s="57">
        <f t="shared" ref="AD1349" si="16291">IF(OR(ISERROR(VLOOKUP(CONCATENATE("ALI_",$C1349,"_SEG_",$I1349,"_PROV_",$D1349),Catalogo_Precios,AD$8,FALSE)),L1349=0),0,VLOOKUP(CONCATENATE("ALI_",$C1349,"_SEG_",$I1349,"_PROV_",$D1349),Catalogo_Precios,AD$8,FALSE))</f>
        <v>933</v>
      </c>
      <c r="AE1349" s="57">
        <f t="shared" ref="AE1349" si="16292">IF(OR(ISERROR(VLOOKUP(CONCATENATE("ALI_",$C1349,"_SEG_",$I1349,"_PROV_",$D1349),Catalogo_Precios,AE$8,FALSE)),M1349=0),0,VLOOKUP(CONCATENATE("ALI_",$C1349,"_SEG_",$I1349,"_PROV_",$D1349),Catalogo_Precios,AE$8,FALSE))</f>
        <v>933</v>
      </c>
      <c r="AF1349" s="57">
        <f t="shared" ref="AF1349" si="16293">IF(OR(ISERROR(VLOOKUP(CONCATENATE("ALI_",$C1349,"_SEG_",$I1349,"_PROV_",$D1349),Catalogo_Precios,AF$8,FALSE)),N1349=0),0,VLOOKUP(CONCATENATE("ALI_",$C1349,"_SEG_",$I1349,"_PROV_",$D1349),Catalogo_Precios,AF$8,FALSE))</f>
        <v>933</v>
      </c>
      <c r="AG1349" s="57">
        <f t="shared" ref="AG1349" si="16294">IF(OR(ISERROR(VLOOKUP(CONCATENATE("ALI_",$C1349,"_SEG_",$I1349,"_PROV_",$D1349),Catalogo_Precios,AG$8,FALSE)),O1349=0),0,VLOOKUP(CONCATENATE("ALI_",$C1349,"_SEG_",$I1349,"_PROV_",$D1349),Catalogo_Precios,AG$8,FALSE))</f>
        <v>933</v>
      </c>
      <c r="AH1349" s="57">
        <f t="shared" ref="AH1349" si="16295">IF(OR(ISERROR(VLOOKUP(CONCATENATE("ALI_",$C1349,"_SEG_",$I1349,"_PROV_",$D1349),Catalogo_Precios,AH$8,FALSE)),L1349=0),0,VLOOKUP(CONCATENATE("ALI_",$C1349,"_SEG_",$I1349,"_PROV_",$D1349),Catalogo_Precios,AH$8,FALSE))</f>
        <v>924</v>
      </c>
      <c r="AI1349" s="57">
        <f t="shared" ref="AI1349" si="16296">IF(OR(ISERROR(VLOOKUP(CONCATENATE("ALI_",$C1349,"_SEG_",$I1349,"_PROV_",$D1349),Catalogo_Precios,AI$8,FALSE)),M1349=0),0,VLOOKUP(CONCATENATE("ALI_",$C1349,"_SEG_",$I1349,"_PROV_",$D1349),Catalogo_Precios,AI$8,FALSE))</f>
        <v>924</v>
      </c>
      <c r="AJ1349" s="57">
        <f t="shared" ref="AJ1349" si="16297">IF(OR(ISERROR(VLOOKUP(CONCATENATE("ALI_",$C1349,"_SEG_",$I1349,"_PROV_",$D1349),Catalogo_Precios,AJ$8,FALSE)),N1349=0),0,VLOOKUP(CONCATENATE("ALI_",$C1349,"_SEG_",$I1349,"_PROV_",$D1349),Catalogo_Precios,AJ$8,FALSE))</f>
        <v>924</v>
      </c>
      <c r="AK1349" s="57">
        <f t="shared" ref="AK1349" si="16298">IF(OR(ISERROR(VLOOKUP(CONCATENATE("ALI_",$C1349,"_SEG_",$I1349,"_PROV_",$D1349),Catalogo_Precios,AK$8,FALSE)),O1349=0),0,VLOOKUP(CONCATENATE("ALI_",$C1349,"_SEG_",$I1349,"_PROV_",$D1349),Catalogo_Precios,AK$8,FALSE))</f>
        <v>924</v>
      </c>
      <c r="AL1349" s="53"/>
      <c r="AM1349" s="59" t="str">
        <f t="shared" si="15607"/>
        <v>ALI_12_SEG_10</v>
      </c>
      <c r="AN1349" s="59" t="str">
        <f t="shared" si="15608"/>
        <v>ALI_12_SEG_10_VAL_18272103.92</v>
      </c>
      <c r="AO1349" s="60">
        <f t="shared" ref="AO1349" si="16299">IF(OR(AB1349="",AB1349=0),0,COUNTIF(Codificacion,AM1349))</f>
        <v>2</v>
      </c>
      <c r="AP1349" s="61">
        <f t="array" ref="AP1349">MIN(IF(Codificacion=AM1349,Total_Cotizacion,""))</f>
        <v>17925673.920000002</v>
      </c>
      <c r="AQ1349" s="62" t="b">
        <f t="shared" si="15610"/>
        <v>0</v>
      </c>
      <c r="AR1349" s="51" t="str">
        <f t="shared" ref="AR1349" si="16300">IF(COUNTIF(Codificacion2,CONCATENATE(AM1349,"_VAL_",AB1349))&gt;1,"Empate","")</f>
        <v/>
      </c>
      <c r="AS1349" s="63" t="str">
        <f t="shared" si="16240"/>
        <v/>
      </c>
      <c r="AT1349" s="59" t="str">
        <f t="shared" si="15612"/>
        <v>ALI_12_SEG_10_</v>
      </c>
      <c r="AU1349" s="63">
        <f t="shared" ref="AU1349" si="16301">IF(AND(COUNTIF(Codificacion3,AT1349)&lt;AO1349),1,COUNTIF(Codificacion3,AT1349))</f>
        <v>1</v>
      </c>
      <c r="AV1349" s="62" t="str">
        <f t="shared" si="15614"/>
        <v>No Seleccionada</v>
      </c>
      <c r="AW1349" s="53"/>
      <c r="AX1349" s="51" t="str">
        <f t="shared" si="15615"/>
        <v>ALI_12_SEG_10FALSO</v>
      </c>
      <c r="AY1349" s="51">
        <f t="shared" si="15596"/>
        <v>1</v>
      </c>
      <c r="AZ1349" s="64" t="b">
        <f t="shared" si="15616"/>
        <v>0</v>
      </c>
    </row>
    <row r="1350" spans="1:52" x14ac:dyDescent="0.2">
      <c r="A1350" s="50" t="b">
        <f t="shared" si="15559"/>
        <v>0</v>
      </c>
      <c r="B1350" s="51" t="s">
        <v>142</v>
      </c>
      <c r="C1350" s="52">
        <v>12</v>
      </c>
      <c r="D1350" s="52">
        <f t="shared" ref="D1350" si="16302">IF(ISERROR(VLOOKUP(E1350,Proveedores,2,FALSE)),"",VLOOKUP(E1350,Proveedores,2,FALSE))</f>
        <v>2038</v>
      </c>
      <c r="E1350" s="53" t="s">
        <v>143</v>
      </c>
      <c r="F1350" s="54">
        <v>176</v>
      </c>
      <c r="G1350" s="53" t="s">
        <v>61</v>
      </c>
      <c r="H1350" s="53" t="s">
        <v>66</v>
      </c>
      <c r="I1350" s="52">
        <v>11</v>
      </c>
      <c r="J1350" s="53" t="s">
        <v>58</v>
      </c>
      <c r="K1350" s="55">
        <v>44835</v>
      </c>
      <c r="L1350" s="56">
        <v>6632</v>
      </c>
      <c r="M1350" s="56">
        <v>8443</v>
      </c>
      <c r="N1350" s="56">
        <v>3986</v>
      </c>
      <c r="O1350" s="56">
        <v>433</v>
      </c>
      <c r="P1350" s="57">
        <v>933</v>
      </c>
      <c r="Q1350" s="58">
        <v>1.0699999999999999E-2</v>
      </c>
      <c r="R1350" s="57">
        <v>923.02</v>
      </c>
      <c r="S1350" s="57">
        <v>933</v>
      </c>
      <c r="T1350" s="58">
        <v>1.0699999999999999E-2</v>
      </c>
      <c r="U1350" s="57">
        <v>923.02</v>
      </c>
      <c r="V1350" s="57">
        <v>933</v>
      </c>
      <c r="W1350" s="58">
        <v>1.0699999999999999E-2</v>
      </c>
      <c r="X1350" s="57">
        <v>923.02</v>
      </c>
      <c r="Y1350" s="57">
        <v>933</v>
      </c>
      <c r="Z1350" s="58">
        <v>1.0699999999999999E-2</v>
      </c>
      <c r="AA1350" s="57">
        <v>923.02</v>
      </c>
      <c r="AB1350" s="57">
        <v>17993351.879999999</v>
      </c>
      <c r="AC1350" s="53" t="str">
        <f t="shared" si="15598"/>
        <v>Registro Valido</v>
      </c>
      <c r="AD1350" s="57">
        <f t="shared" ref="AD1350" si="16303">IF(OR(ISERROR(VLOOKUP(CONCATENATE("ALI_",$C1350,"_SEG_",$I1350,"_PROV_",$D1350),Catalogo_Precios,AD$8,FALSE)),L1350=0),0,VLOOKUP(CONCATENATE("ALI_",$C1350,"_SEG_",$I1350,"_PROV_",$D1350),Catalogo_Precios,AD$8,FALSE))</f>
        <v>933</v>
      </c>
      <c r="AE1350" s="57">
        <f t="shared" ref="AE1350" si="16304">IF(OR(ISERROR(VLOOKUP(CONCATENATE("ALI_",$C1350,"_SEG_",$I1350,"_PROV_",$D1350),Catalogo_Precios,AE$8,FALSE)),M1350=0),0,VLOOKUP(CONCATENATE("ALI_",$C1350,"_SEG_",$I1350,"_PROV_",$D1350),Catalogo_Precios,AE$8,FALSE))</f>
        <v>933</v>
      </c>
      <c r="AF1350" s="57">
        <f t="shared" ref="AF1350" si="16305">IF(OR(ISERROR(VLOOKUP(CONCATENATE("ALI_",$C1350,"_SEG_",$I1350,"_PROV_",$D1350),Catalogo_Precios,AF$8,FALSE)),N1350=0),0,VLOOKUP(CONCATENATE("ALI_",$C1350,"_SEG_",$I1350,"_PROV_",$D1350),Catalogo_Precios,AF$8,FALSE))</f>
        <v>933</v>
      </c>
      <c r="AG1350" s="57">
        <f t="shared" ref="AG1350" si="16306">IF(OR(ISERROR(VLOOKUP(CONCATENATE("ALI_",$C1350,"_SEG_",$I1350,"_PROV_",$D1350),Catalogo_Precios,AG$8,FALSE)),O1350=0),0,VLOOKUP(CONCATENATE("ALI_",$C1350,"_SEG_",$I1350,"_PROV_",$D1350),Catalogo_Precios,AG$8,FALSE))</f>
        <v>933</v>
      </c>
      <c r="AH1350" s="57">
        <f t="shared" ref="AH1350" si="16307">IF(OR(ISERROR(VLOOKUP(CONCATENATE("ALI_",$C1350,"_SEG_",$I1350,"_PROV_",$D1350),Catalogo_Precios,AH$8,FALSE)),L1350=0),0,VLOOKUP(CONCATENATE("ALI_",$C1350,"_SEG_",$I1350,"_PROV_",$D1350),Catalogo_Precios,AH$8,FALSE))</f>
        <v>924</v>
      </c>
      <c r="AI1350" s="57">
        <f t="shared" ref="AI1350" si="16308">IF(OR(ISERROR(VLOOKUP(CONCATENATE("ALI_",$C1350,"_SEG_",$I1350,"_PROV_",$D1350),Catalogo_Precios,AI$8,FALSE)),M1350=0),0,VLOOKUP(CONCATENATE("ALI_",$C1350,"_SEG_",$I1350,"_PROV_",$D1350),Catalogo_Precios,AI$8,FALSE))</f>
        <v>924</v>
      </c>
      <c r="AJ1350" s="57">
        <f t="shared" ref="AJ1350" si="16309">IF(OR(ISERROR(VLOOKUP(CONCATENATE("ALI_",$C1350,"_SEG_",$I1350,"_PROV_",$D1350),Catalogo_Precios,AJ$8,FALSE)),N1350=0),0,VLOOKUP(CONCATENATE("ALI_",$C1350,"_SEG_",$I1350,"_PROV_",$D1350),Catalogo_Precios,AJ$8,FALSE))</f>
        <v>924</v>
      </c>
      <c r="AK1350" s="57">
        <f t="shared" ref="AK1350" si="16310">IF(OR(ISERROR(VLOOKUP(CONCATENATE("ALI_",$C1350,"_SEG_",$I1350,"_PROV_",$D1350),Catalogo_Precios,AK$8,FALSE)),O1350=0),0,VLOOKUP(CONCATENATE("ALI_",$C1350,"_SEG_",$I1350,"_PROV_",$D1350),Catalogo_Precios,AK$8,FALSE))</f>
        <v>924</v>
      </c>
      <c r="AL1350" s="53"/>
      <c r="AM1350" s="59" t="str">
        <f t="shared" si="15607"/>
        <v>ALI_12_SEG_11</v>
      </c>
      <c r="AN1350" s="59" t="str">
        <f t="shared" si="15608"/>
        <v>ALI_12_SEG_11_VAL_17993351.88</v>
      </c>
      <c r="AO1350" s="60">
        <f t="shared" ref="AO1350" si="16311">IF(OR(AB1350="",AB1350=0),0,COUNTIF(Codificacion,AM1350))</f>
        <v>2</v>
      </c>
      <c r="AP1350" s="61">
        <f t="array" ref="AP1350">MIN(IF(Codificacion=AM1350,Total_Cotizacion,""))</f>
        <v>17652206.879999999</v>
      </c>
      <c r="AQ1350" s="62" t="b">
        <f t="shared" si="15610"/>
        <v>0</v>
      </c>
      <c r="AR1350" s="51" t="str">
        <f t="shared" ref="AR1350" si="16312">IF(COUNTIF(Codificacion2,CONCATENATE(AM1350,"_VAL_",AB1350))&gt;1,"Empate","")</f>
        <v/>
      </c>
      <c r="AS1350" s="63" t="str">
        <f t="shared" si="16240"/>
        <v/>
      </c>
      <c r="AT1350" s="59" t="str">
        <f t="shared" si="15612"/>
        <v>ALI_12_SEG_11_</v>
      </c>
      <c r="AU1350" s="63">
        <f t="shared" ref="AU1350" si="16313">IF(AND(COUNTIF(Codificacion3,AT1350)&lt;AO1350),1,COUNTIF(Codificacion3,AT1350))</f>
        <v>1</v>
      </c>
      <c r="AV1350" s="62" t="str">
        <f t="shared" si="15614"/>
        <v>No Seleccionada</v>
      </c>
      <c r="AW1350" s="53"/>
      <c r="AX1350" s="51" t="str">
        <f t="shared" si="15615"/>
        <v>ALI_12_SEG_11FALSO</v>
      </c>
      <c r="AY1350" s="51">
        <f t="shared" si="15596"/>
        <v>1</v>
      </c>
      <c r="AZ1350" s="64" t="b">
        <f t="shared" si="15616"/>
        <v>0</v>
      </c>
    </row>
    <row r="1351" spans="1:52" x14ac:dyDescent="0.2">
      <c r="A1351" s="50" t="b">
        <f t="shared" si="15559"/>
        <v>0</v>
      </c>
      <c r="B1351" s="51" t="s">
        <v>142</v>
      </c>
      <c r="C1351" s="52">
        <v>12</v>
      </c>
      <c r="D1351" s="52">
        <f t="shared" ref="D1351" si="16314">IF(ISERROR(VLOOKUP(E1351,Proveedores,2,FALSE)),"",VLOOKUP(E1351,Proveedores,2,FALSE))</f>
        <v>2038</v>
      </c>
      <c r="E1351" s="53" t="s">
        <v>143</v>
      </c>
      <c r="F1351" s="54">
        <v>177</v>
      </c>
      <c r="G1351" s="53" t="s">
        <v>61</v>
      </c>
      <c r="H1351" s="53" t="s">
        <v>66</v>
      </c>
      <c r="I1351" s="52">
        <v>12</v>
      </c>
      <c r="J1351" s="53" t="s">
        <v>58</v>
      </c>
      <c r="K1351" s="55">
        <v>44835</v>
      </c>
      <c r="L1351" s="56">
        <v>6019</v>
      </c>
      <c r="M1351" s="56">
        <v>7662</v>
      </c>
      <c r="N1351" s="56">
        <v>3618</v>
      </c>
      <c r="O1351" s="56">
        <v>393</v>
      </c>
      <c r="P1351" s="57">
        <v>933</v>
      </c>
      <c r="Q1351" s="58">
        <v>1.0699999999999999E-2</v>
      </c>
      <c r="R1351" s="57">
        <v>923.02</v>
      </c>
      <c r="S1351" s="57">
        <v>933</v>
      </c>
      <c r="T1351" s="58">
        <v>1.0699999999999999E-2</v>
      </c>
      <c r="U1351" s="57">
        <v>923.02</v>
      </c>
      <c r="V1351" s="57">
        <v>933</v>
      </c>
      <c r="W1351" s="58">
        <v>1.0699999999999999E-2</v>
      </c>
      <c r="X1351" s="57">
        <v>923.02</v>
      </c>
      <c r="Y1351" s="57">
        <v>933</v>
      </c>
      <c r="Z1351" s="58">
        <v>1.0699999999999999E-2</v>
      </c>
      <c r="AA1351" s="57">
        <v>923.02</v>
      </c>
      <c r="AB1351" s="57">
        <v>16330069.84</v>
      </c>
      <c r="AC1351" s="53" t="str">
        <f t="shared" si="15598"/>
        <v>Registro Valido</v>
      </c>
      <c r="AD1351" s="57">
        <f t="shared" ref="AD1351" si="16315">IF(OR(ISERROR(VLOOKUP(CONCATENATE("ALI_",$C1351,"_SEG_",$I1351,"_PROV_",$D1351),Catalogo_Precios,AD$8,FALSE)),L1351=0),0,VLOOKUP(CONCATENATE("ALI_",$C1351,"_SEG_",$I1351,"_PROV_",$D1351),Catalogo_Precios,AD$8,FALSE))</f>
        <v>933</v>
      </c>
      <c r="AE1351" s="57">
        <f t="shared" ref="AE1351" si="16316">IF(OR(ISERROR(VLOOKUP(CONCATENATE("ALI_",$C1351,"_SEG_",$I1351,"_PROV_",$D1351),Catalogo_Precios,AE$8,FALSE)),M1351=0),0,VLOOKUP(CONCATENATE("ALI_",$C1351,"_SEG_",$I1351,"_PROV_",$D1351),Catalogo_Precios,AE$8,FALSE))</f>
        <v>933</v>
      </c>
      <c r="AF1351" s="57">
        <f t="shared" ref="AF1351" si="16317">IF(OR(ISERROR(VLOOKUP(CONCATENATE("ALI_",$C1351,"_SEG_",$I1351,"_PROV_",$D1351),Catalogo_Precios,AF$8,FALSE)),N1351=0),0,VLOOKUP(CONCATENATE("ALI_",$C1351,"_SEG_",$I1351,"_PROV_",$D1351),Catalogo_Precios,AF$8,FALSE))</f>
        <v>933</v>
      </c>
      <c r="AG1351" s="57">
        <f t="shared" ref="AG1351" si="16318">IF(OR(ISERROR(VLOOKUP(CONCATENATE("ALI_",$C1351,"_SEG_",$I1351,"_PROV_",$D1351),Catalogo_Precios,AG$8,FALSE)),O1351=0),0,VLOOKUP(CONCATENATE("ALI_",$C1351,"_SEG_",$I1351,"_PROV_",$D1351),Catalogo_Precios,AG$8,FALSE))</f>
        <v>933</v>
      </c>
      <c r="AH1351" s="57">
        <f t="shared" ref="AH1351" si="16319">IF(OR(ISERROR(VLOOKUP(CONCATENATE("ALI_",$C1351,"_SEG_",$I1351,"_PROV_",$D1351),Catalogo_Precios,AH$8,FALSE)),L1351=0),0,VLOOKUP(CONCATENATE("ALI_",$C1351,"_SEG_",$I1351,"_PROV_",$D1351),Catalogo_Precios,AH$8,FALSE))</f>
        <v>924</v>
      </c>
      <c r="AI1351" s="57">
        <f t="shared" ref="AI1351" si="16320">IF(OR(ISERROR(VLOOKUP(CONCATENATE("ALI_",$C1351,"_SEG_",$I1351,"_PROV_",$D1351),Catalogo_Precios,AI$8,FALSE)),M1351=0),0,VLOOKUP(CONCATENATE("ALI_",$C1351,"_SEG_",$I1351,"_PROV_",$D1351),Catalogo_Precios,AI$8,FALSE))</f>
        <v>924</v>
      </c>
      <c r="AJ1351" s="57">
        <f t="shared" ref="AJ1351" si="16321">IF(OR(ISERROR(VLOOKUP(CONCATENATE("ALI_",$C1351,"_SEG_",$I1351,"_PROV_",$D1351),Catalogo_Precios,AJ$8,FALSE)),N1351=0),0,VLOOKUP(CONCATENATE("ALI_",$C1351,"_SEG_",$I1351,"_PROV_",$D1351),Catalogo_Precios,AJ$8,FALSE))</f>
        <v>924</v>
      </c>
      <c r="AK1351" s="57">
        <f t="shared" ref="AK1351" si="16322">IF(OR(ISERROR(VLOOKUP(CONCATENATE("ALI_",$C1351,"_SEG_",$I1351,"_PROV_",$D1351),Catalogo_Precios,AK$8,FALSE)),O1351=0),0,VLOOKUP(CONCATENATE("ALI_",$C1351,"_SEG_",$I1351,"_PROV_",$D1351),Catalogo_Precios,AK$8,FALSE))</f>
        <v>924</v>
      </c>
      <c r="AL1351" s="53"/>
      <c r="AM1351" s="59" t="str">
        <f t="shared" si="15607"/>
        <v>ALI_12_SEG_12</v>
      </c>
      <c r="AN1351" s="59" t="str">
        <f t="shared" si="15608"/>
        <v>ALI_12_SEG_12_VAL_16330069.84</v>
      </c>
      <c r="AO1351" s="60">
        <f t="shared" ref="AO1351" si="16323">IF(OR(AB1351="",AB1351=0),0,COUNTIF(Codificacion,AM1351))</f>
        <v>2</v>
      </c>
      <c r="AP1351" s="61">
        <f t="array" ref="AP1351">MIN(IF(Codificacion=AM1351,Total_Cotizacion,""))</f>
        <v>16020459.84</v>
      </c>
      <c r="AQ1351" s="62" t="b">
        <f t="shared" si="15610"/>
        <v>0</v>
      </c>
      <c r="AR1351" s="51" t="str">
        <f t="shared" ref="AR1351" si="16324">IF(COUNTIF(Codificacion2,CONCATENATE(AM1351,"_VAL_",AB1351))&gt;1,"Empate","")</f>
        <v/>
      </c>
      <c r="AS1351" s="63" t="str">
        <f t="shared" si="16240"/>
        <v/>
      </c>
      <c r="AT1351" s="59" t="str">
        <f t="shared" si="15612"/>
        <v>ALI_12_SEG_12_</v>
      </c>
      <c r="AU1351" s="63">
        <f t="shared" ref="AU1351" si="16325">IF(AND(COUNTIF(Codificacion3,AT1351)&lt;AO1351),1,COUNTIF(Codificacion3,AT1351))</f>
        <v>1</v>
      </c>
      <c r="AV1351" s="62" t="str">
        <f t="shared" si="15614"/>
        <v>No Seleccionada</v>
      </c>
      <c r="AW1351" s="53"/>
      <c r="AX1351" s="51" t="str">
        <f t="shared" si="15615"/>
        <v>ALI_12_SEG_12FALSO</v>
      </c>
      <c r="AY1351" s="51">
        <f t="shared" si="15596"/>
        <v>1</v>
      </c>
      <c r="AZ1351" s="64" t="b">
        <f t="shared" si="15616"/>
        <v>0</v>
      </c>
    </row>
    <row r="1352" spans="1:52" x14ac:dyDescent="0.2">
      <c r="A1352" s="50" t="b">
        <f t="shared" si="15559"/>
        <v>0</v>
      </c>
      <c r="B1352" s="51" t="s">
        <v>142</v>
      </c>
      <c r="C1352" s="52">
        <v>12</v>
      </c>
      <c r="D1352" s="52">
        <f t="shared" ref="D1352" si="16326">IF(ISERROR(VLOOKUP(E1352,Proveedores,2,FALSE)),"",VLOOKUP(E1352,Proveedores,2,FALSE))</f>
        <v>2038</v>
      </c>
      <c r="E1352" s="53" t="s">
        <v>143</v>
      </c>
      <c r="F1352" s="54">
        <v>178</v>
      </c>
      <c r="G1352" s="53" t="s">
        <v>61</v>
      </c>
      <c r="H1352" s="53" t="s">
        <v>66</v>
      </c>
      <c r="I1352" s="52">
        <v>13</v>
      </c>
      <c r="J1352" s="53" t="s">
        <v>58</v>
      </c>
      <c r="K1352" s="55">
        <v>44835</v>
      </c>
      <c r="L1352" s="56">
        <v>6391</v>
      </c>
      <c r="M1352" s="56">
        <v>8136</v>
      </c>
      <c r="N1352" s="56">
        <v>3841</v>
      </c>
      <c r="O1352" s="56">
        <v>417</v>
      </c>
      <c r="P1352" s="57">
        <v>933</v>
      </c>
      <c r="Q1352" s="58">
        <v>1.0699999999999999E-2</v>
      </c>
      <c r="R1352" s="57">
        <v>923.02</v>
      </c>
      <c r="S1352" s="57">
        <v>933</v>
      </c>
      <c r="T1352" s="58">
        <v>1.0699999999999999E-2</v>
      </c>
      <c r="U1352" s="57">
        <v>923.02</v>
      </c>
      <c r="V1352" s="57">
        <v>933</v>
      </c>
      <c r="W1352" s="58">
        <v>1.0699999999999999E-2</v>
      </c>
      <c r="X1352" s="57">
        <v>923.02</v>
      </c>
      <c r="Y1352" s="57">
        <v>933</v>
      </c>
      <c r="Z1352" s="58">
        <v>1.0699999999999999E-2</v>
      </c>
      <c r="AA1352" s="57">
        <v>923.02</v>
      </c>
      <c r="AB1352" s="57">
        <v>17338930.699999999</v>
      </c>
      <c r="AC1352" s="53" t="str">
        <f t="shared" si="15598"/>
        <v>Registro Valido</v>
      </c>
      <c r="AD1352" s="57">
        <f t="shared" ref="AD1352" si="16327">IF(OR(ISERROR(VLOOKUP(CONCATENATE("ALI_",$C1352,"_SEG_",$I1352,"_PROV_",$D1352),Catalogo_Precios,AD$8,FALSE)),L1352=0),0,VLOOKUP(CONCATENATE("ALI_",$C1352,"_SEG_",$I1352,"_PROV_",$D1352),Catalogo_Precios,AD$8,FALSE))</f>
        <v>933</v>
      </c>
      <c r="AE1352" s="57">
        <f t="shared" ref="AE1352" si="16328">IF(OR(ISERROR(VLOOKUP(CONCATENATE("ALI_",$C1352,"_SEG_",$I1352,"_PROV_",$D1352),Catalogo_Precios,AE$8,FALSE)),M1352=0),0,VLOOKUP(CONCATENATE("ALI_",$C1352,"_SEG_",$I1352,"_PROV_",$D1352),Catalogo_Precios,AE$8,FALSE))</f>
        <v>933</v>
      </c>
      <c r="AF1352" s="57">
        <f t="shared" ref="AF1352" si="16329">IF(OR(ISERROR(VLOOKUP(CONCATENATE("ALI_",$C1352,"_SEG_",$I1352,"_PROV_",$D1352),Catalogo_Precios,AF$8,FALSE)),N1352=0),0,VLOOKUP(CONCATENATE("ALI_",$C1352,"_SEG_",$I1352,"_PROV_",$D1352),Catalogo_Precios,AF$8,FALSE))</f>
        <v>933</v>
      </c>
      <c r="AG1352" s="57">
        <f t="shared" ref="AG1352" si="16330">IF(OR(ISERROR(VLOOKUP(CONCATENATE("ALI_",$C1352,"_SEG_",$I1352,"_PROV_",$D1352),Catalogo_Precios,AG$8,FALSE)),O1352=0),0,VLOOKUP(CONCATENATE("ALI_",$C1352,"_SEG_",$I1352,"_PROV_",$D1352),Catalogo_Precios,AG$8,FALSE))</f>
        <v>933</v>
      </c>
      <c r="AH1352" s="57">
        <f t="shared" ref="AH1352" si="16331">IF(OR(ISERROR(VLOOKUP(CONCATENATE("ALI_",$C1352,"_SEG_",$I1352,"_PROV_",$D1352),Catalogo_Precios,AH$8,FALSE)),L1352=0),0,VLOOKUP(CONCATENATE("ALI_",$C1352,"_SEG_",$I1352,"_PROV_",$D1352),Catalogo_Precios,AH$8,FALSE))</f>
        <v>924</v>
      </c>
      <c r="AI1352" s="57">
        <f t="shared" ref="AI1352" si="16332">IF(OR(ISERROR(VLOOKUP(CONCATENATE("ALI_",$C1352,"_SEG_",$I1352,"_PROV_",$D1352),Catalogo_Precios,AI$8,FALSE)),M1352=0),0,VLOOKUP(CONCATENATE("ALI_",$C1352,"_SEG_",$I1352,"_PROV_",$D1352),Catalogo_Precios,AI$8,FALSE))</f>
        <v>924</v>
      </c>
      <c r="AJ1352" s="57">
        <f t="shared" ref="AJ1352" si="16333">IF(OR(ISERROR(VLOOKUP(CONCATENATE("ALI_",$C1352,"_SEG_",$I1352,"_PROV_",$D1352),Catalogo_Precios,AJ$8,FALSE)),N1352=0),0,VLOOKUP(CONCATENATE("ALI_",$C1352,"_SEG_",$I1352,"_PROV_",$D1352),Catalogo_Precios,AJ$8,FALSE))</f>
        <v>924</v>
      </c>
      <c r="AK1352" s="57">
        <f t="shared" ref="AK1352" si="16334">IF(OR(ISERROR(VLOOKUP(CONCATENATE("ALI_",$C1352,"_SEG_",$I1352,"_PROV_",$D1352),Catalogo_Precios,AK$8,FALSE)),O1352=0),0,VLOOKUP(CONCATENATE("ALI_",$C1352,"_SEG_",$I1352,"_PROV_",$D1352),Catalogo_Precios,AK$8,FALSE))</f>
        <v>924</v>
      </c>
      <c r="AL1352" s="53"/>
      <c r="AM1352" s="59" t="str">
        <f t="shared" si="15607"/>
        <v>ALI_12_SEG_13</v>
      </c>
      <c r="AN1352" s="59" t="str">
        <f t="shared" si="15608"/>
        <v>ALI_12_SEG_13_VAL_17338930.7</v>
      </c>
      <c r="AO1352" s="60">
        <f t="shared" ref="AO1352" si="16335">IF(OR(AB1352="",AB1352=0),0,COUNTIF(Codificacion,AM1352))</f>
        <v>2</v>
      </c>
      <c r="AP1352" s="61">
        <f t="array" ref="AP1352">MIN(IF(Codificacion=AM1352,Total_Cotizacion,""))</f>
        <v>17010193.199999999</v>
      </c>
      <c r="AQ1352" s="62" t="b">
        <f t="shared" si="15610"/>
        <v>0</v>
      </c>
      <c r="AR1352" s="51" t="str">
        <f t="shared" ref="AR1352" si="16336">IF(COUNTIF(Codificacion2,CONCATENATE(AM1352,"_VAL_",AB1352))&gt;1,"Empate","")</f>
        <v/>
      </c>
      <c r="AS1352" s="63" t="str">
        <f t="shared" si="16240"/>
        <v/>
      </c>
      <c r="AT1352" s="59" t="str">
        <f t="shared" si="15612"/>
        <v>ALI_12_SEG_13_</v>
      </c>
      <c r="AU1352" s="63">
        <f t="shared" ref="AU1352" si="16337">IF(AND(COUNTIF(Codificacion3,AT1352)&lt;AO1352),1,COUNTIF(Codificacion3,AT1352))</f>
        <v>1</v>
      </c>
      <c r="AV1352" s="62" t="str">
        <f t="shared" si="15614"/>
        <v>No Seleccionada</v>
      </c>
      <c r="AW1352" s="53"/>
      <c r="AX1352" s="51" t="str">
        <f t="shared" si="15615"/>
        <v>ALI_12_SEG_13FALSO</v>
      </c>
      <c r="AY1352" s="51">
        <f t="shared" si="15596"/>
        <v>1</v>
      </c>
      <c r="AZ1352" s="64" t="b">
        <f t="shared" si="15616"/>
        <v>0</v>
      </c>
    </row>
    <row r="1353" spans="1:52" x14ac:dyDescent="0.2">
      <c r="A1353" s="50" t="b">
        <f t="shared" ref="A1353:A1416" si="16338">IF(AV1353="Cotizacion Seleccionada",CONCATENATE("ALI_",C1353,"_SEG_",I1353),FALSE)</f>
        <v>0</v>
      </c>
      <c r="B1353" s="51" t="s">
        <v>142</v>
      </c>
      <c r="C1353" s="52">
        <v>12</v>
      </c>
      <c r="D1353" s="52">
        <f t="shared" ref="D1353" si="16339">IF(ISERROR(VLOOKUP(E1353,Proveedores,2,FALSE)),"",VLOOKUP(E1353,Proveedores,2,FALSE))</f>
        <v>2038</v>
      </c>
      <c r="E1353" s="53" t="s">
        <v>143</v>
      </c>
      <c r="F1353" s="54">
        <v>179</v>
      </c>
      <c r="G1353" s="53" t="s">
        <v>61</v>
      </c>
      <c r="H1353" s="53" t="s">
        <v>66</v>
      </c>
      <c r="I1353" s="52">
        <v>14</v>
      </c>
      <c r="J1353" s="53" t="s">
        <v>58</v>
      </c>
      <c r="K1353" s="55">
        <v>44835</v>
      </c>
      <c r="L1353" s="56">
        <v>6333</v>
      </c>
      <c r="M1353" s="56">
        <v>8062</v>
      </c>
      <c r="N1353" s="56">
        <v>3806</v>
      </c>
      <c r="O1353" s="56">
        <v>414</v>
      </c>
      <c r="P1353" s="57">
        <v>933</v>
      </c>
      <c r="Q1353" s="58">
        <v>1.0699999999999999E-2</v>
      </c>
      <c r="R1353" s="57">
        <v>923.02</v>
      </c>
      <c r="S1353" s="57">
        <v>933</v>
      </c>
      <c r="T1353" s="58">
        <v>1.0699999999999999E-2</v>
      </c>
      <c r="U1353" s="57">
        <v>923.02</v>
      </c>
      <c r="V1353" s="57">
        <v>933</v>
      </c>
      <c r="W1353" s="58">
        <v>1.0699999999999999E-2</v>
      </c>
      <c r="X1353" s="57">
        <v>923.02</v>
      </c>
      <c r="Y1353" s="57">
        <v>933</v>
      </c>
      <c r="Z1353" s="58">
        <v>1.0699999999999999E-2</v>
      </c>
      <c r="AA1353" s="57">
        <v>923.02</v>
      </c>
      <c r="AB1353" s="57">
        <v>17182017.300000001</v>
      </c>
      <c r="AC1353" s="53" t="str">
        <f t="shared" si="15598"/>
        <v>Registro Valido</v>
      </c>
      <c r="AD1353" s="57">
        <f t="shared" ref="AD1353" si="16340">IF(OR(ISERROR(VLOOKUP(CONCATENATE("ALI_",$C1353,"_SEG_",$I1353,"_PROV_",$D1353),Catalogo_Precios,AD$8,FALSE)),L1353=0),0,VLOOKUP(CONCATENATE("ALI_",$C1353,"_SEG_",$I1353,"_PROV_",$D1353),Catalogo_Precios,AD$8,FALSE))</f>
        <v>933</v>
      </c>
      <c r="AE1353" s="57">
        <f t="shared" ref="AE1353" si="16341">IF(OR(ISERROR(VLOOKUP(CONCATENATE("ALI_",$C1353,"_SEG_",$I1353,"_PROV_",$D1353),Catalogo_Precios,AE$8,FALSE)),M1353=0),0,VLOOKUP(CONCATENATE("ALI_",$C1353,"_SEG_",$I1353,"_PROV_",$D1353),Catalogo_Precios,AE$8,FALSE))</f>
        <v>933</v>
      </c>
      <c r="AF1353" s="57">
        <f t="shared" ref="AF1353" si="16342">IF(OR(ISERROR(VLOOKUP(CONCATENATE("ALI_",$C1353,"_SEG_",$I1353,"_PROV_",$D1353),Catalogo_Precios,AF$8,FALSE)),N1353=0),0,VLOOKUP(CONCATENATE("ALI_",$C1353,"_SEG_",$I1353,"_PROV_",$D1353),Catalogo_Precios,AF$8,FALSE))</f>
        <v>933</v>
      </c>
      <c r="AG1353" s="57">
        <f t="shared" ref="AG1353" si="16343">IF(OR(ISERROR(VLOOKUP(CONCATENATE("ALI_",$C1353,"_SEG_",$I1353,"_PROV_",$D1353),Catalogo_Precios,AG$8,FALSE)),O1353=0),0,VLOOKUP(CONCATENATE("ALI_",$C1353,"_SEG_",$I1353,"_PROV_",$D1353),Catalogo_Precios,AG$8,FALSE))</f>
        <v>933</v>
      </c>
      <c r="AH1353" s="57">
        <f t="shared" ref="AH1353" si="16344">IF(OR(ISERROR(VLOOKUP(CONCATENATE("ALI_",$C1353,"_SEG_",$I1353,"_PROV_",$D1353),Catalogo_Precios,AH$8,FALSE)),L1353=0),0,VLOOKUP(CONCATENATE("ALI_",$C1353,"_SEG_",$I1353,"_PROV_",$D1353),Catalogo_Precios,AH$8,FALSE))</f>
        <v>924</v>
      </c>
      <c r="AI1353" s="57">
        <f t="shared" ref="AI1353" si="16345">IF(OR(ISERROR(VLOOKUP(CONCATENATE("ALI_",$C1353,"_SEG_",$I1353,"_PROV_",$D1353),Catalogo_Precios,AI$8,FALSE)),M1353=0),0,VLOOKUP(CONCATENATE("ALI_",$C1353,"_SEG_",$I1353,"_PROV_",$D1353),Catalogo_Precios,AI$8,FALSE))</f>
        <v>924</v>
      </c>
      <c r="AJ1353" s="57">
        <f t="shared" ref="AJ1353" si="16346">IF(OR(ISERROR(VLOOKUP(CONCATENATE("ALI_",$C1353,"_SEG_",$I1353,"_PROV_",$D1353),Catalogo_Precios,AJ$8,FALSE)),N1353=0),0,VLOOKUP(CONCATENATE("ALI_",$C1353,"_SEG_",$I1353,"_PROV_",$D1353),Catalogo_Precios,AJ$8,FALSE))</f>
        <v>924</v>
      </c>
      <c r="AK1353" s="57">
        <f t="shared" ref="AK1353" si="16347">IF(OR(ISERROR(VLOOKUP(CONCATENATE("ALI_",$C1353,"_SEG_",$I1353,"_PROV_",$D1353),Catalogo_Precios,AK$8,FALSE)),O1353=0),0,VLOOKUP(CONCATENATE("ALI_",$C1353,"_SEG_",$I1353,"_PROV_",$D1353),Catalogo_Precios,AK$8,FALSE))</f>
        <v>924</v>
      </c>
      <c r="AL1353" s="53"/>
      <c r="AM1353" s="59" t="str">
        <f t="shared" si="15607"/>
        <v>ALI_12_SEG_14</v>
      </c>
      <c r="AN1353" s="59" t="str">
        <f t="shared" si="15608"/>
        <v>ALI_12_SEG_14_VAL_17182017.3</v>
      </c>
      <c r="AO1353" s="60">
        <f t="shared" ref="AO1353" si="16348">IF(OR(AB1353="",AB1353=0),0,COUNTIF(Codificacion,AM1353))</f>
        <v>2</v>
      </c>
      <c r="AP1353" s="61">
        <f t="array" ref="AP1353">MIN(IF(Codificacion=AM1353,Total_Cotizacion,""))</f>
        <v>16856254.800000001</v>
      </c>
      <c r="AQ1353" s="62" t="b">
        <f t="shared" si="15610"/>
        <v>0</v>
      </c>
      <c r="AR1353" s="51" t="str">
        <f t="shared" ref="AR1353" si="16349">IF(COUNTIF(Codificacion2,CONCATENATE(AM1353,"_VAL_",AB1353))&gt;1,"Empate","")</f>
        <v/>
      </c>
      <c r="AS1353" s="63" t="str">
        <f t="shared" si="16240"/>
        <v/>
      </c>
      <c r="AT1353" s="59" t="str">
        <f t="shared" si="15612"/>
        <v>ALI_12_SEG_14_</v>
      </c>
      <c r="AU1353" s="63">
        <f t="shared" ref="AU1353" si="16350">IF(AND(COUNTIF(Codificacion3,AT1353)&lt;AO1353),1,COUNTIF(Codificacion3,AT1353))</f>
        <v>1</v>
      </c>
      <c r="AV1353" s="62" t="str">
        <f t="shared" si="15614"/>
        <v>No Seleccionada</v>
      </c>
      <c r="AW1353" s="53"/>
      <c r="AX1353" s="51" t="str">
        <f t="shared" si="15615"/>
        <v>ALI_12_SEG_14FALSO</v>
      </c>
      <c r="AY1353" s="51">
        <f t="shared" si="15596"/>
        <v>1</v>
      </c>
      <c r="AZ1353" s="64" t="b">
        <f t="shared" si="15616"/>
        <v>0</v>
      </c>
    </row>
    <row r="1354" spans="1:52" x14ac:dyDescent="0.2">
      <c r="A1354" s="50" t="b">
        <f t="shared" si="16338"/>
        <v>0</v>
      </c>
      <c r="B1354" s="51" t="s">
        <v>142</v>
      </c>
      <c r="C1354" s="52">
        <v>12</v>
      </c>
      <c r="D1354" s="52">
        <f t="shared" ref="D1354" si="16351">IF(ISERROR(VLOOKUP(E1354,Proveedores,2,FALSE)),"",VLOOKUP(E1354,Proveedores,2,FALSE))</f>
        <v>2038</v>
      </c>
      <c r="E1354" s="53" t="s">
        <v>143</v>
      </c>
      <c r="F1354" s="54">
        <v>180</v>
      </c>
      <c r="G1354" s="53" t="s">
        <v>61</v>
      </c>
      <c r="H1354" s="53" t="s">
        <v>66</v>
      </c>
      <c r="I1354" s="52">
        <v>15</v>
      </c>
      <c r="J1354" s="53" t="s">
        <v>58</v>
      </c>
      <c r="K1354" s="55">
        <v>44835</v>
      </c>
      <c r="L1354" s="56">
        <v>5986</v>
      </c>
      <c r="M1354" s="56">
        <v>7618</v>
      </c>
      <c r="N1354" s="56">
        <v>3598</v>
      </c>
      <c r="O1354" s="56">
        <v>392</v>
      </c>
      <c r="P1354" s="57">
        <v>933</v>
      </c>
      <c r="Q1354" s="58">
        <v>1.0699999999999999E-2</v>
      </c>
      <c r="R1354" s="57">
        <v>923.02</v>
      </c>
      <c r="S1354" s="57">
        <v>933</v>
      </c>
      <c r="T1354" s="58">
        <v>1.0699999999999999E-2</v>
      </c>
      <c r="U1354" s="57">
        <v>923.02</v>
      </c>
      <c r="V1354" s="57">
        <v>933</v>
      </c>
      <c r="W1354" s="58">
        <v>1.0699999999999999E-2</v>
      </c>
      <c r="X1354" s="57">
        <v>923.02</v>
      </c>
      <c r="Y1354" s="57">
        <v>933</v>
      </c>
      <c r="Z1354" s="58">
        <v>1.0699999999999999E-2</v>
      </c>
      <c r="AA1354" s="57">
        <v>923.02</v>
      </c>
      <c r="AB1354" s="57">
        <v>16239613.879999999</v>
      </c>
      <c r="AC1354" s="53" t="str">
        <f t="shared" si="15598"/>
        <v>Registro Valido</v>
      </c>
      <c r="AD1354" s="57">
        <f t="shared" ref="AD1354" si="16352">IF(OR(ISERROR(VLOOKUP(CONCATENATE("ALI_",$C1354,"_SEG_",$I1354,"_PROV_",$D1354),Catalogo_Precios,AD$8,FALSE)),L1354=0),0,VLOOKUP(CONCATENATE("ALI_",$C1354,"_SEG_",$I1354,"_PROV_",$D1354),Catalogo_Precios,AD$8,FALSE))</f>
        <v>933</v>
      </c>
      <c r="AE1354" s="57">
        <f t="shared" ref="AE1354" si="16353">IF(OR(ISERROR(VLOOKUP(CONCATENATE("ALI_",$C1354,"_SEG_",$I1354,"_PROV_",$D1354),Catalogo_Precios,AE$8,FALSE)),M1354=0),0,VLOOKUP(CONCATENATE("ALI_",$C1354,"_SEG_",$I1354,"_PROV_",$D1354),Catalogo_Precios,AE$8,FALSE))</f>
        <v>933</v>
      </c>
      <c r="AF1354" s="57">
        <f t="shared" ref="AF1354" si="16354">IF(OR(ISERROR(VLOOKUP(CONCATENATE("ALI_",$C1354,"_SEG_",$I1354,"_PROV_",$D1354),Catalogo_Precios,AF$8,FALSE)),N1354=0),0,VLOOKUP(CONCATENATE("ALI_",$C1354,"_SEG_",$I1354,"_PROV_",$D1354),Catalogo_Precios,AF$8,FALSE))</f>
        <v>933</v>
      </c>
      <c r="AG1354" s="57">
        <f t="shared" ref="AG1354" si="16355">IF(OR(ISERROR(VLOOKUP(CONCATENATE("ALI_",$C1354,"_SEG_",$I1354,"_PROV_",$D1354),Catalogo_Precios,AG$8,FALSE)),O1354=0),0,VLOOKUP(CONCATENATE("ALI_",$C1354,"_SEG_",$I1354,"_PROV_",$D1354),Catalogo_Precios,AG$8,FALSE))</f>
        <v>933</v>
      </c>
      <c r="AH1354" s="57">
        <f t="shared" ref="AH1354" si="16356">IF(OR(ISERROR(VLOOKUP(CONCATENATE("ALI_",$C1354,"_SEG_",$I1354,"_PROV_",$D1354),Catalogo_Precios,AH$8,FALSE)),L1354=0),0,VLOOKUP(CONCATENATE("ALI_",$C1354,"_SEG_",$I1354,"_PROV_",$D1354),Catalogo_Precios,AH$8,FALSE))</f>
        <v>924</v>
      </c>
      <c r="AI1354" s="57">
        <f t="shared" ref="AI1354" si="16357">IF(OR(ISERROR(VLOOKUP(CONCATENATE("ALI_",$C1354,"_SEG_",$I1354,"_PROV_",$D1354),Catalogo_Precios,AI$8,FALSE)),M1354=0),0,VLOOKUP(CONCATENATE("ALI_",$C1354,"_SEG_",$I1354,"_PROV_",$D1354),Catalogo_Precios,AI$8,FALSE))</f>
        <v>924</v>
      </c>
      <c r="AJ1354" s="57">
        <f t="shared" ref="AJ1354" si="16358">IF(OR(ISERROR(VLOOKUP(CONCATENATE("ALI_",$C1354,"_SEG_",$I1354,"_PROV_",$D1354),Catalogo_Precios,AJ$8,FALSE)),N1354=0),0,VLOOKUP(CONCATENATE("ALI_",$C1354,"_SEG_",$I1354,"_PROV_",$D1354),Catalogo_Precios,AJ$8,FALSE))</f>
        <v>924</v>
      </c>
      <c r="AK1354" s="57">
        <f t="shared" ref="AK1354" si="16359">IF(OR(ISERROR(VLOOKUP(CONCATENATE("ALI_",$C1354,"_SEG_",$I1354,"_PROV_",$D1354),Catalogo_Precios,AK$8,FALSE)),O1354=0),0,VLOOKUP(CONCATENATE("ALI_",$C1354,"_SEG_",$I1354,"_PROV_",$D1354),Catalogo_Precios,AK$8,FALSE))</f>
        <v>924</v>
      </c>
      <c r="AL1354" s="53"/>
      <c r="AM1354" s="59" t="str">
        <f t="shared" si="15607"/>
        <v>ALI_12_SEG_15</v>
      </c>
      <c r="AN1354" s="59" t="str">
        <f t="shared" si="15608"/>
        <v>ALI_12_SEG_15_VAL_16239613.88</v>
      </c>
      <c r="AO1354" s="60">
        <f t="shared" ref="AO1354" si="16360">IF(OR(AB1354="",AB1354=0),0,COUNTIF(Codificacion,AM1354))</f>
        <v>2</v>
      </c>
      <c r="AP1354" s="61">
        <f t="array" ref="AP1354">MIN(IF(Codificacion=AM1354,Total_Cotizacion,""))</f>
        <v>15931718.879999999</v>
      </c>
      <c r="AQ1354" s="62" t="b">
        <f t="shared" si="15610"/>
        <v>0</v>
      </c>
      <c r="AR1354" s="51" t="str">
        <f t="shared" ref="AR1354" si="16361">IF(COUNTIF(Codificacion2,CONCATENATE(AM1354,"_VAL_",AB1354))&gt;1,"Empate","")</f>
        <v/>
      </c>
      <c r="AS1354" s="63" t="str">
        <f t="shared" si="16240"/>
        <v/>
      </c>
      <c r="AT1354" s="59" t="str">
        <f t="shared" si="15612"/>
        <v>ALI_12_SEG_15_</v>
      </c>
      <c r="AU1354" s="63">
        <f t="shared" ref="AU1354" si="16362">IF(AND(COUNTIF(Codificacion3,AT1354)&lt;AO1354),1,COUNTIF(Codificacion3,AT1354))</f>
        <v>1</v>
      </c>
      <c r="AV1354" s="62" t="str">
        <f t="shared" si="15614"/>
        <v>No Seleccionada</v>
      </c>
      <c r="AW1354" s="53"/>
      <c r="AX1354" s="51" t="str">
        <f t="shared" si="15615"/>
        <v>ALI_12_SEG_15FALSO</v>
      </c>
      <c r="AY1354" s="51">
        <f t="shared" si="15596"/>
        <v>1</v>
      </c>
      <c r="AZ1354" s="64" t="b">
        <f t="shared" si="15616"/>
        <v>0</v>
      </c>
    </row>
    <row r="1355" spans="1:52" x14ac:dyDescent="0.2">
      <c r="A1355" s="50" t="b">
        <f t="shared" si="16338"/>
        <v>0</v>
      </c>
      <c r="B1355" s="51" t="s">
        <v>142</v>
      </c>
      <c r="C1355" s="52">
        <v>82</v>
      </c>
      <c r="D1355" s="52">
        <f t="shared" ref="D1355" si="16363">IF(ISERROR(VLOOKUP(E1355,Proveedores,2,FALSE)),"",VLOOKUP(E1355,Proveedores,2,FALSE))</f>
        <v>2038</v>
      </c>
      <c r="E1355" s="53" t="s">
        <v>143</v>
      </c>
      <c r="F1355" s="54">
        <v>267</v>
      </c>
      <c r="G1355" s="53" t="s">
        <v>61</v>
      </c>
      <c r="H1355" s="53" t="s">
        <v>68</v>
      </c>
      <c r="I1355" s="52">
        <v>1</v>
      </c>
      <c r="J1355" s="53" t="s">
        <v>58</v>
      </c>
      <c r="K1355" s="55">
        <v>44835</v>
      </c>
      <c r="L1355" s="56">
        <v>7940</v>
      </c>
      <c r="M1355" s="56">
        <v>9132</v>
      </c>
      <c r="N1355" s="56">
        <v>5174</v>
      </c>
      <c r="O1355" s="56">
        <v>316</v>
      </c>
      <c r="P1355" s="57">
        <v>915</v>
      </c>
      <c r="Q1355" s="58">
        <v>0.05</v>
      </c>
      <c r="R1355" s="57">
        <v>869.25</v>
      </c>
      <c r="S1355" s="57">
        <v>915</v>
      </c>
      <c r="T1355" s="58">
        <v>0.05</v>
      </c>
      <c r="U1355" s="57">
        <v>869.25</v>
      </c>
      <c r="V1355" s="57">
        <v>915</v>
      </c>
      <c r="W1355" s="58">
        <v>0.05</v>
      </c>
      <c r="X1355" s="57">
        <v>869.25</v>
      </c>
      <c r="Y1355" s="57">
        <v>915</v>
      </c>
      <c r="Z1355" s="58">
        <v>0.05</v>
      </c>
      <c r="AA1355" s="57">
        <v>869.25</v>
      </c>
      <c r="AB1355" s="57">
        <v>19612018.5</v>
      </c>
      <c r="AC1355" s="53" t="str">
        <f t="shared" si="15598"/>
        <v>Registro Valido</v>
      </c>
      <c r="AD1355" s="57">
        <f t="shared" ref="AD1355" si="16364">IF(OR(ISERROR(VLOOKUP(CONCATENATE("ALI_",$C1355,"_SEG_",$I1355,"_PROV_",$D1355),Catalogo_Precios,AD$8,FALSE)),L1355=0),0,VLOOKUP(CONCATENATE("ALI_",$C1355,"_SEG_",$I1355,"_PROV_",$D1355),Catalogo_Precios,AD$8,FALSE))</f>
        <v>915</v>
      </c>
      <c r="AE1355" s="57">
        <f t="shared" ref="AE1355" si="16365">IF(OR(ISERROR(VLOOKUP(CONCATENATE("ALI_",$C1355,"_SEG_",$I1355,"_PROV_",$D1355),Catalogo_Precios,AE$8,FALSE)),M1355=0),0,VLOOKUP(CONCATENATE("ALI_",$C1355,"_SEG_",$I1355,"_PROV_",$D1355),Catalogo_Precios,AE$8,FALSE))</f>
        <v>915</v>
      </c>
      <c r="AF1355" s="57">
        <f t="shared" ref="AF1355" si="16366">IF(OR(ISERROR(VLOOKUP(CONCATENATE("ALI_",$C1355,"_SEG_",$I1355,"_PROV_",$D1355),Catalogo_Precios,AF$8,FALSE)),N1355=0),0,VLOOKUP(CONCATENATE("ALI_",$C1355,"_SEG_",$I1355,"_PROV_",$D1355),Catalogo_Precios,AF$8,FALSE))</f>
        <v>915</v>
      </c>
      <c r="AG1355" s="57">
        <f t="shared" ref="AG1355" si="16367">IF(OR(ISERROR(VLOOKUP(CONCATENATE("ALI_",$C1355,"_SEG_",$I1355,"_PROV_",$D1355),Catalogo_Precios,AG$8,FALSE)),O1355=0),0,VLOOKUP(CONCATENATE("ALI_",$C1355,"_SEG_",$I1355,"_PROV_",$D1355),Catalogo_Precios,AG$8,FALSE))</f>
        <v>915</v>
      </c>
      <c r="AH1355" s="57">
        <f t="shared" ref="AH1355" si="16368">IF(OR(ISERROR(VLOOKUP(CONCATENATE("ALI_",$C1355,"_SEG_",$I1355,"_PROV_",$D1355),Catalogo_Precios,AH$8,FALSE)),L1355=0),0,VLOOKUP(CONCATENATE("ALI_",$C1355,"_SEG_",$I1355,"_PROV_",$D1355),Catalogo_Precios,AH$8,FALSE))</f>
        <v>906</v>
      </c>
      <c r="AI1355" s="57">
        <f t="shared" ref="AI1355" si="16369">IF(OR(ISERROR(VLOOKUP(CONCATENATE("ALI_",$C1355,"_SEG_",$I1355,"_PROV_",$D1355),Catalogo_Precios,AI$8,FALSE)),M1355=0),0,VLOOKUP(CONCATENATE("ALI_",$C1355,"_SEG_",$I1355,"_PROV_",$D1355),Catalogo_Precios,AI$8,FALSE))</f>
        <v>906</v>
      </c>
      <c r="AJ1355" s="57">
        <f t="shared" ref="AJ1355" si="16370">IF(OR(ISERROR(VLOOKUP(CONCATENATE("ALI_",$C1355,"_SEG_",$I1355,"_PROV_",$D1355),Catalogo_Precios,AJ$8,FALSE)),N1355=0),0,VLOOKUP(CONCATENATE("ALI_",$C1355,"_SEG_",$I1355,"_PROV_",$D1355),Catalogo_Precios,AJ$8,FALSE))</f>
        <v>906</v>
      </c>
      <c r="AK1355" s="57">
        <f t="shared" ref="AK1355" si="16371">IF(OR(ISERROR(VLOOKUP(CONCATENATE("ALI_",$C1355,"_SEG_",$I1355,"_PROV_",$D1355),Catalogo_Precios,AK$8,FALSE)),O1355=0),0,VLOOKUP(CONCATENATE("ALI_",$C1355,"_SEG_",$I1355,"_PROV_",$D1355),Catalogo_Precios,AK$8,FALSE))</f>
        <v>906</v>
      </c>
      <c r="AL1355" s="53"/>
      <c r="AM1355" s="59" t="str">
        <f t="shared" si="15607"/>
        <v>ALI_82_SEG_1</v>
      </c>
      <c r="AN1355" s="59" t="str">
        <f t="shared" si="15608"/>
        <v>ALI_82_SEG_1_VAL_19612018.5</v>
      </c>
      <c r="AO1355" s="60">
        <f t="shared" ref="AO1355" si="16372">IF(OR(AB1355="",AB1355=0),0,COUNTIF(Codificacion,AM1355))</f>
        <v>4</v>
      </c>
      <c r="AP1355" s="61">
        <f t="array" ref="AP1355">MIN(IF(Codificacion=AM1355,Total_Cotizacion,""))</f>
        <v>18982313.080000002</v>
      </c>
      <c r="AQ1355" s="62" t="b">
        <f t="shared" si="15610"/>
        <v>0</v>
      </c>
      <c r="AR1355" s="51" t="str">
        <f t="shared" ref="AR1355" si="16373">IF(COUNTIF(Codificacion2,CONCATENATE(AM1355,"_VAL_",AB1355))&gt;1,"Empate","")</f>
        <v/>
      </c>
      <c r="AS1355" s="63" t="str">
        <f t="shared" si="16240"/>
        <v/>
      </c>
      <c r="AT1355" s="59" t="str">
        <f t="shared" si="15612"/>
        <v>ALI_82_SEG_1_</v>
      </c>
      <c r="AU1355" s="63">
        <f t="shared" ref="AU1355" si="16374">IF(AND(COUNTIF(Codificacion3,AT1355)&lt;AO1355),1,COUNTIF(Codificacion3,AT1355))</f>
        <v>1</v>
      </c>
      <c r="AV1355" s="62" t="str">
        <f t="shared" si="15614"/>
        <v>No Seleccionada</v>
      </c>
      <c r="AW1355" s="53"/>
      <c r="AX1355" s="51" t="str">
        <f t="shared" si="15615"/>
        <v>ALI_82_SEG_1FALSO</v>
      </c>
      <c r="AY1355" s="51">
        <f t="shared" ref="AY1355:AY1418" si="16375">COUNTIF(AX$10:AX$2017,CONCATENATE(AM1355,AQ1355))</f>
        <v>3</v>
      </c>
      <c r="AZ1355" s="64" t="b">
        <f t="shared" si="15616"/>
        <v>0</v>
      </c>
    </row>
    <row r="1356" spans="1:52" x14ac:dyDescent="0.2">
      <c r="A1356" s="50" t="b">
        <f t="shared" si="16338"/>
        <v>0</v>
      </c>
      <c r="B1356" s="51" t="s">
        <v>142</v>
      </c>
      <c r="C1356" s="52">
        <v>82</v>
      </c>
      <c r="D1356" s="52">
        <f t="shared" ref="D1356" si="16376">IF(ISERROR(VLOOKUP(E1356,Proveedores,2,FALSE)),"",VLOOKUP(E1356,Proveedores,2,FALSE))</f>
        <v>2038</v>
      </c>
      <c r="E1356" s="53" t="s">
        <v>143</v>
      </c>
      <c r="F1356" s="54">
        <v>268</v>
      </c>
      <c r="G1356" s="53" t="s">
        <v>61</v>
      </c>
      <c r="H1356" s="53" t="s">
        <v>68</v>
      </c>
      <c r="I1356" s="52">
        <v>2</v>
      </c>
      <c r="J1356" s="53" t="s">
        <v>58</v>
      </c>
      <c r="K1356" s="55">
        <v>44835</v>
      </c>
      <c r="L1356" s="56">
        <v>8137</v>
      </c>
      <c r="M1356" s="56">
        <v>9359</v>
      </c>
      <c r="N1356" s="56">
        <v>5308</v>
      </c>
      <c r="O1356" s="56">
        <v>323</v>
      </c>
      <c r="P1356" s="57">
        <v>915</v>
      </c>
      <c r="Q1356" s="58">
        <v>0.05</v>
      </c>
      <c r="R1356" s="57">
        <v>869.25</v>
      </c>
      <c r="S1356" s="57">
        <v>915</v>
      </c>
      <c r="T1356" s="58">
        <v>0.05</v>
      </c>
      <c r="U1356" s="57">
        <v>869.25</v>
      </c>
      <c r="V1356" s="57">
        <v>915</v>
      </c>
      <c r="W1356" s="58">
        <v>0.05</v>
      </c>
      <c r="X1356" s="57">
        <v>869.25</v>
      </c>
      <c r="Y1356" s="57">
        <v>915</v>
      </c>
      <c r="Z1356" s="58">
        <v>0.05</v>
      </c>
      <c r="AA1356" s="57">
        <v>869.25</v>
      </c>
      <c r="AB1356" s="57">
        <v>20103144.75</v>
      </c>
      <c r="AC1356" s="53" t="str">
        <f t="shared" ref="AC1356:AC1419" si="16377">IF(OR(AB1356=0,AB1356=""),"Registro No Valido","Registro Valido")</f>
        <v>Registro Valido</v>
      </c>
      <c r="AD1356" s="57">
        <f t="shared" ref="AD1356" si="16378">IF(OR(ISERROR(VLOOKUP(CONCATENATE("ALI_",$C1356,"_SEG_",$I1356,"_PROV_",$D1356),Catalogo_Precios,AD$8,FALSE)),L1356=0),0,VLOOKUP(CONCATENATE("ALI_",$C1356,"_SEG_",$I1356,"_PROV_",$D1356),Catalogo_Precios,AD$8,FALSE))</f>
        <v>915</v>
      </c>
      <c r="AE1356" s="57">
        <f t="shared" ref="AE1356" si="16379">IF(OR(ISERROR(VLOOKUP(CONCATENATE("ALI_",$C1356,"_SEG_",$I1356,"_PROV_",$D1356),Catalogo_Precios,AE$8,FALSE)),M1356=0),0,VLOOKUP(CONCATENATE("ALI_",$C1356,"_SEG_",$I1356,"_PROV_",$D1356),Catalogo_Precios,AE$8,FALSE))</f>
        <v>915</v>
      </c>
      <c r="AF1356" s="57">
        <f t="shared" ref="AF1356" si="16380">IF(OR(ISERROR(VLOOKUP(CONCATENATE("ALI_",$C1356,"_SEG_",$I1356,"_PROV_",$D1356),Catalogo_Precios,AF$8,FALSE)),N1356=0),0,VLOOKUP(CONCATENATE("ALI_",$C1356,"_SEG_",$I1356,"_PROV_",$D1356),Catalogo_Precios,AF$8,FALSE))</f>
        <v>915</v>
      </c>
      <c r="AG1356" s="57">
        <f t="shared" ref="AG1356" si="16381">IF(OR(ISERROR(VLOOKUP(CONCATENATE("ALI_",$C1356,"_SEG_",$I1356,"_PROV_",$D1356),Catalogo_Precios,AG$8,FALSE)),O1356=0),0,VLOOKUP(CONCATENATE("ALI_",$C1356,"_SEG_",$I1356,"_PROV_",$D1356),Catalogo_Precios,AG$8,FALSE))</f>
        <v>915</v>
      </c>
      <c r="AH1356" s="57">
        <f t="shared" ref="AH1356" si="16382">IF(OR(ISERROR(VLOOKUP(CONCATENATE("ALI_",$C1356,"_SEG_",$I1356,"_PROV_",$D1356),Catalogo_Precios,AH$8,FALSE)),L1356=0),0,VLOOKUP(CONCATENATE("ALI_",$C1356,"_SEG_",$I1356,"_PROV_",$D1356),Catalogo_Precios,AH$8,FALSE))</f>
        <v>906</v>
      </c>
      <c r="AI1356" s="57">
        <f t="shared" ref="AI1356" si="16383">IF(OR(ISERROR(VLOOKUP(CONCATENATE("ALI_",$C1356,"_SEG_",$I1356,"_PROV_",$D1356),Catalogo_Precios,AI$8,FALSE)),M1356=0),0,VLOOKUP(CONCATENATE("ALI_",$C1356,"_SEG_",$I1356,"_PROV_",$D1356),Catalogo_Precios,AI$8,FALSE))</f>
        <v>906</v>
      </c>
      <c r="AJ1356" s="57">
        <f t="shared" ref="AJ1356" si="16384">IF(OR(ISERROR(VLOOKUP(CONCATENATE("ALI_",$C1356,"_SEG_",$I1356,"_PROV_",$D1356),Catalogo_Precios,AJ$8,FALSE)),N1356=0),0,VLOOKUP(CONCATENATE("ALI_",$C1356,"_SEG_",$I1356,"_PROV_",$D1356),Catalogo_Precios,AJ$8,FALSE))</f>
        <v>906</v>
      </c>
      <c r="AK1356" s="57">
        <f t="shared" ref="AK1356" si="16385">IF(OR(ISERROR(VLOOKUP(CONCATENATE("ALI_",$C1356,"_SEG_",$I1356,"_PROV_",$D1356),Catalogo_Precios,AK$8,FALSE)),O1356=0),0,VLOOKUP(CONCATENATE("ALI_",$C1356,"_SEG_",$I1356,"_PROV_",$D1356),Catalogo_Precios,AK$8,FALSE))</f>
        <v>906</v>
      </c>
      <c r="AL1356" s="53"/>
      <c r="AM1356" s="59" t="str">
        <f t="shared" ref="AM1356:AM1419" si="16386">IF(AC1356="Registro Valido",CONCATENATE("ALI_",C1356,"_SEG_",I1356),"Registro No Valido")</f>
        <v>ALI_82_SEG_2</v>
      </c>
      <c r="AN1356" s="59" t="str">
        <f t="shared" ref="AN1356:AN1419" si="16387">IF(AC1356="Registro Valido",CONCATENATE("ALI_",C1356,"_SEG_",I1356,"_VAL_",AB1356),"Registro No Valido")</f>
        <v>ALI_82_SEG_2_VAL_20103144.75</v>
      </c>
      <c r="AO1356" s="60">
        <f t="shared" ref="AO1356" si="16388">IF(OR(AB1356="",AB1356=0),0,COUNTIF(Codificacion,AM1356))</f>
        <v>4</v>
      </c>
      <c r="AP1356" s="61">
        <f t="array" ref="AP1356">MIN(IF(Codificacion=AM1356,Total_Cotizacion,""))</f>
        <v>19485422.580000002</v>
      </c>
      <c r="AQ1356" s="62" t="b">
        <f t="shared" ref="AQ1356:AQ1419" si="16389">IF(AND(AO1356&gt;0,AB1356&lt;&gt;""),AP1356=AB1356,"")</f>
        <v>0</v>
      </c>
      <c r="AR1356" s="51" t="str">
        <f t="shared" ref="AR1356" si="16390">IF(COUNTIF(Codificacion2,CONCATENATE(AM1356,"_VAL_",AB1356))&gt;1,"Empate","")</f>
        <v/>
      </c>
      <c r="AS1356" s="63" t="str">
        <f t="shared" si="16240"/>
        <v/>
      </c>
      <c r="AT1356" s="59" t="str">
        <f t="shared" ref="AT1356:AT1419" si="16391">IF(AC1356="Registro Valido",CONCATENATE("ALI_",C1356,"_SEG_",I1356,"_",AS1356),"Registro No Valido")</f>
        <v>ALI_82_SEG_2_</v>
      </c>
      <c r="AU1356" s="63">
        <f t="shared" ref="AU1356" si="16392">IF(AND(COUNTIF(Codificacion3,AT1356)&lt;AO1356),1,COUNTIF(Codificacion3,AT1356))</f>
        <v>1</v>
      </c>
      <c r="AV1356" s="62" t="str">
        <f t="shared" ref="AV1356:AV1419" si="16393">IF(AND(AU1356=1,AS1356="X"),"Cotizacion Seleccionada","No Seleccionada")</f>
        <v>No Seleccionada</v>
      </c>
      <c r="AW1356" s="53"/>
      <c r="AX1356" s="51" t="str">
        <f t="shared" ref="AX1356:AX1419" si="16394">CONCATENATE(AM1356,AQ1356)</f>
        <v>ALI_82_SEG_2FALSO</v>
      </c>
      <c r="AY1356" s="51">
        <f t="shared" si="16375"/>
        <v>3</v>
      </c>
      <c r="AZ1356" s="64" t="b">
        <f t="shared" ref="AZ1356:AZ1419" si="16395">AO1356=AY1356</f>
        <v>0</v>
      </c>
    </row>
    <row r="1357" spans="1:52" x14ac:dyDescent="0.2">
      <c r="A1357" s="50" t="b">
        <f t="shared" si="16338"/>
        <v>0</v>
      </c>
      <c r="B1357" s="51" t="s">
        <v>142</v>
      </c>
      <c r="C1357" s="52">
        <v>82</v>
      </c>
      <c r="D1357" s="52">
        <f t="shared" ref="D1357" si="16396">IF(ISERROR(VLOOKUP(E1357,Proveedores,2,FALSE)),"",VLOOKUP(E1357,Proveedores,2,FALSE))</f>
        <v>2038</v>
      </c>
      <c r="E1357" s="53" t="s">
        <v>143</v>
      </c>
      <c r="F1357" s="54">
        <v>269</v>
      </c>
      <c r="G1357" s="53" t="s">
        <v>61</v>
      </c>
      <c r="H1357" s="53" t="s">
        <v>68</v>
      </c>
      <c r="I1357" s="52">
        <v>3</v>
      </c>
      <c r="J1357" s="53" t="s">
        <v>58</v>
      </c>
      <c r="K1357" s="55">
        <v>44835</v>
      </c>
      <c r="L1357" s="56">
        <v>8086</v>
      </c>
      <c r="M1357" s="56">
        <v>9301</v>
      </c>
      <c r="N1357" s="56">
        <v>5276</v>
      </c>
      <c r="O1357" s="56">
        <v>321</v>
      </c>
      <c r="P1357" s="57">
        <v>915</v>
      </c>
      <c r="Q1357" s="58">
        <v>0.05</v>
      </c>
      <c r="R1357" s="57">
        <v>869.25</v>
      </c>
      <c r="S1357" s="57">
        <v>915</v>
      </c>
      <c r="T1357" s="58">
        <v>0.05</v>
      </c>
      <c r="U1357" s="57">
        <v>869.25</v>
      </c>
      <c r="V1357" s="57">
        <v>915</v>
      </c>
      <c r="W1357" s="58">
        <v>0.05</v>
      </c>
      <c r="X1357" s="57">
        <v>869.25</v>
      </c>
      <c r="Y1357" s="57">
        <v>915</v>
      </c>
      <c r="Z1357" s="58">
        <v>0.05</v>
      </c>
      <c r="AA1357" s="57">
        <v>869.25</v>
      </c>
      <c r="AB1357" s="57">
        <v>19978842</v>
      </c>
      <c r="AC1357" s="53" t="str">
        <f t="shared" si="16377"/>
        <v>Registro Valido</v>
      </c>
      <c r="AD1357" s="57">
        <f t="shared" ref="AD1357" si="16397">IF(OR(ISERROR(VLOOKUP(CONCATENATE("ALI_",$C1357,"_SEG_",$I1357,"_PROV_",$D1357),Catalogo_Precios,AD$8,FALSE)),L1357=0),0,VLOOKUP(CONCATENATE("ALI_",$C1357,"_SEG_",$I1357,"_PROV_",$D1357),Catalogo_Precios,AD$8,FALSE))</f>
        <v>915</v>
      </c>
      <c r="AE1357" s="57">
        <f t="shared" ref="AE1357" si="16398">IF(OR(ISERROR(VLOOKUP(CONCATENATE("ALI_",$C1357,"_SEG_",$I1357,"_PROV_",$D1357),Catalogo_Precios,AE$8,FALSE)),M1357=0),0,VLOOKUP(CONCATENATE("ALI_",$C1357,"_SEG_",$I1357,"_PROV_",$D1357),Catalogo_Precios,AE$8,FALSE))</f>
        <v>915</v>
      </c>
      <c r="AF1357" s="57">
        <f t="shared" ref="AF1357" si="16399">IF(OR(ISERROR(VLOOKUP(CONCATENATE("ALI_",$C1357,"_SEG_",$I1357,"_PROV_",$D1357),Catalogo_Precios,AF$8,FALSE)),N1357=0),0,VLOOKUP(CONCATENATE("ALI_",$C1357,"_SEG_",$I1357,"_PROV_",$D1357),Catalogo_Precios,AF$8,FALSE))</f>
        <v>915</v>
      </c>
      <c r="AG1357" s="57">
        <f t="shared" ref="AG1357" si="16400">IF(OR(ISERROR(VLOOKUP(CONCATENATE("ALI_",$C1357,"_SEG_",$I1357,"_PROV_",$D1357),Catalogo_Precios,AG$8,FALSE)),O1357=0),0,VLOOKUP(CONCATENATE("ALI_",$C1357,"_SEG_",$I1357,"_PROV_",$D1357),Catalogo_Precios,AG$8,FALSE))</f>
        <v>915</v>
      </c>
      <c r="AH1357" s="57">
        <f t="shared" ref="AH1357" si="16401">IF(OR(ISERROR(VLOOKUP(CONCATENATE("ALI_",$C1357,"_SEG_",$I1357,"_PROV_",$D1357),Catalogo_Precios,AH$8,FALSE)),L1357=0),0,VLOOKUP(CONCATENATE("ALI_",$C1357,"_SEG_",$I1357,"_PROV_",$D1357),Catalogo_Precios,AH$8,FALSE))</f>
        <v>906</v>
      </c>
      <c r="AI1357" s="57">
        <f t="shared" ref="AI1357" si="16402">IF(OR(ISERROR(VLOOKUP(CONCATENATE("ALI_",$C1357,"_SEG_",$I1357,"_PROV_",$D1357),Catalogo_Precios,AI$8,FALSE)),M1357=0),0,VLOOKUP(CONCATENATE("ALI_",$C1357,"_SEG_",$I1357,"_PROV_",$D1357),Catalogo_Precios,AI$8,FALSE))</f>
        <v>906</v>
      </c>
      <c r="AJ1357" s="57">
        <f t="shared" ref="AJ1357" si="16403">IF(OR(ISERROR(VLOOKUP(CONCATENATE("ALI_",$C1357,"_SEG_",$I1357,"_PROV_",$D1357),Catalogo_Precios,AJ$8,FALSE)),N1357=0),0,VLOOKUP(CONCATENATE("ALI_",$C1357,"_SEG_",$I1357,"_PROV_",$D1357),Catalogo_Precios,AJ$8,FALSE))</f>
        <v>906</v>
      </c>
      <c r="AK1357" s="57">
        <f t="shared" ref="AK1357" si="16404">IF(OR(ISERROR(VLOOKUP(CONCATENATE("ALI_",$C1357,"_SEG_",$I1357,"_PROV_",$D1357),Catalogo_Precios,AK$8,FALSE)),O1357=0),0,VLOOKUP(CONCATENATE("ALI_",$C1357,"_SEG_",$I1357,"_PROV_",$D1357),Catalogo_Precios,AK$8,FALSE))</f>
        <v>906</v>
      </c>
      <c r="AL1357" s="53"/>
      <c r="AM1357" s="59" t="str">
        <f t="shared" si="16386"/>
        <v>ALI_82_SEG_3</v>
      </c>
      <c r="AN1357" s="59" t="str">
        <f t="shared" si="16387"/>
        <v>ALI_82_SEG_3_VAL_19978842</v>
      </c>
      <c r="AO1357" s="60">
        <f t="shared" ref="AO1357" si="16405">IF(OR(AB1357="",AB1357=0),0,COUNTIF(Codificacion,AM1357))</f>
        <v>4</v>
      </c>
      <c r="AP1357" s="61">
        <f t="array" ref="AP1357">MIN(IF(Codificacion=AM1357,Total_Cotizacion,""))</f>
        <v>19373443.439999998</v>
      </c>
      <c r="AQ1357" s="62" t="b">
        <f t="shared" si="16389"/>
        <v>0</v>
      </c>
      <c r="AR1357" s="51" t="str">
        <f t="shared" ref="AR1357" si="16406">IF(COUNTIF(Codificacion2,CONCATENATE(AM1357,"_VAL_",AB1357))&gt;1,"Empate","")</f>
        <v/>
      </c>
      <c r="AS1357" s="63" t="str">
        <f t="shared" si="16240"/>
        <v/>
      </c>
      <c r="AT1357" s="59" t="str">
        <f t="shared" si="16391"/>
        <v>ALI_82_SEG_3_</v>
      </c>
      <c r="AU1357" s="63">
        <f t="shared" ref="AU1357" si="16407">IF(AND(COUNTIF(Codificacion3,AT1357)&lt;AO1357),1,COUNTIF(Codificacion3,AT1357))</f>
        <v>1</v>
      </c>
      <c r="AV1357" s="62" t="str">
        <f t="shared" si="16393"/>
        <v>No Seleccionada</v>
      </c>
      <c r="AW1357" s="53"/>
      <c r="AX1357" s="51" t="str">
        <f t="shared" si="16394"/>
        <v>ALI_82_SEG_3FALSO</v>
      </c>
      <c r="AY1357" s="51">
        <f t="shared" si="16375"/>
        <v>3</v>
      </c>
      <c r="AZ1357" s="64" t="b">
        <f t="shared" si="16395"/>
        <v>0</v>
      </c>
    </row>
    <row r="1358" spans="1:52" x14ac:dyDescent="0.2">
      <c r="A1358" s="50" t="b">
        <f t="shared" si="16338"/>
        <v>0</v>
      </c>
      <c r="B1358" s="51" t="s">
        <v>142</v>
      </c>
      <c r="C1358" s="52">
        <v>82</v>
      </c>
      <c r="D1358" s="52">
        <f t="shared" ref="D1358" si="16408">IF(ISERROR(VLOOKUP(E1358,Proveedores,2,FALSE)),"",VLOOKUP(E1358,Proveedores,2,FALSE))</f>
        <v>2038</v>
      </c>
      <c r="E1358" s="53" t="s">
        <v>143</v>
      </c>
      <c r="F1358" s="54">
        <v>270</v>
      </c>
      <c r="G1358" s="53" t="s">
        <v>61</v>
      </c>
      <c r="H1358" s="53" t="s">
        <v>68</v>
      </c>
      <c r="I1358" s="52">
        <v>4</v>
      </c>
      <c r="J1358" s="53" t="s">
        <v>58</v>
      </c>
      <c r="K1358" s="55">
        <v>44835</v>
      </c>
      <c r="L1358" s="56">
        <v>8600</v>
      </c>
      <c r="M1358" s="56">
        <v>9889</v>
      </c>
      <c r="N1358" s="56">
        <v>5602</v>
      </c>
      <c r="O1358" s="56">
        <v>343</v>
      </c>
      <c r="P1358" s="57">
        <v>915</v>
      </c>
      <c r="Q1358" s="58">
        <v>0.05</v>
      </c>
      <c r="R1358" s="57">
        <v>869.25</v>
      </c>
      <c r="S1358" s="57">
        <v>915</v>
      </c>
      <c r="T1358" s="58">
        <v>0.05</v>
      </c>
      <c r="U1358" s="57">
        <v>869.25</v>
      </c>
      <c r="V1358" s="57">
        <v>915</v>
      </c>
      <c r="W1358" s="58">
        <v>0.05</v>
      </c>
      <c r="X1358" s="57">
        <v>869.25</v>
      </c>
      <c r="Y1358" s="57">
        <v>915</v>
      </c>
      <c r="Z1358" s="58">
        <v>0.05</v>
      </c>
      <c r="AA1358" s="57">
        <v>869.25</v>
      </c>
      <c r="AB1358" s="57">
        <v>21239254.5</v>
      </c>
      <c r="AC1358" s="53" t="str">
        <f t="shared" si="16377"/>
        <v>Registro Valido</v>
      </c>
      <c r="AD1358" s="57">
        <f t="shared" ref="AD1358" si="16409">IF(OR(ISERROR(VLOOKUP(CONCATENATE("ALI_",$C1358,"_SEG_",$I1358,"_PROV_",$D1358),Catalogo_Precios,AD$8,FALSE)),L1358=0),0,VLOOKUP(CONCATENATE("ALI_",$C1358,"_SEG_",$I1358,"_PROV_",$D1358),Catalogo_Precios,AD$8,FALSE))</f>
        <v>915</v>
      </c>
      <c r="AE1358" s="57">
        <f t="shared" ref="AE1358" si="16410">IF(OR(ISERROR(VLOOKUP(CONCATENATE("ALI_",$C1358,"_SEG_",$I1358,"_PROV_",$D1358),Catalogo_Precios,AE$8,FALSE)),M1358=0),0,VLOOKUP(CONCATENATE("ALI_",$C1358,"_SEG_",$I1358,"_PROV_",$D1358),Catalogo_Precios,AE$8,FALSE))</f>
        <v>915</v>
      </c>
      <c r="AF1358" s="57">
        <f t="shared" ref="AF1358" si="16411">IF(OR(ISERROR(VLOOKUP(CONCATENATE("ALI_",$C1358,"_SEG_",$I1358,"_PROV_",$D1358),Catalogo_Precios,AF$8,FALSE)),N1358=0),0,VLOOKUP(CONCATENATE("ALI_",$C1358,"_SEG_",$I1358,"_PROV_",$D1358),Catalogo_Precios,AF$8,FALSE))</f>
        <v>915</v>
      </c>
      <c r="AG1358" s="57">
        <f t="shared" ref="AG1358" si="16412">IF(OR(ISERROR(VLOOKUP(CONCATENATE("ALI_",$C1358,"_SEG_",$I1358,"_PROV_",$D1358),Catalogo_Precios,AG$8,FALSE)),O1358=0),0,VLOOKUP(CONCATENATE("ALI_",$C1358,"_SEG_",$I1358,"_PROV_",$D1358),Catalogo_Precios,AG$8,FALSE))</f>
        <v>915</v>
      </c>
      <c r="AH1358" s="57">
        <f t="shared" ref="AH1358" si="16413">IF(OR(ISERROR(VLOOKUP(CONCATENATE("ALI_",$C1358,"_SEG_",$I1358,"_PROV_",$D1358),Catalogo_Precios,AH$8,FALSE)),L1358=0),0,VLOOKUP(CONCATENATE("ALI_",$C1358,"_SEG_",$I1358,"_PROV_",$D1358),Catalogo_Precios,AH$8,FALSE))</f>
        <v>906</v>
      </c>
      <c r="AI1358" s="57">
        <f t="shared" ref="AI1358" si="16414">IF(OR(ISERROR(VLOOKUP(CONCATENATE("ALI_",$C1358,"_SEG_",$I1358,"_PROV_",$D1358),Catalogo_Precios,AI$8,FALSE)),M1358=0),0,VLOOKUP(CONCATENATE("ALI_",$C1358,"_SEG_",$I1358,"_PROV_",$D1358),Catalogo_Precios,AI$8,FALSE))</f>
        <v>906</v>
      </c>
      <c r="AJ1358" s="57">
        <f t="shared" ref="AJ1358" si="16415">IF(OR(ISERROR(VLOOKUP(CONCATENATE("ALI_",$C1358,"_SEG_",$I1358,"_PROV_",$D1358),Catalogo_Precios,AJ$8,FALSE)),N1358=0),0,VLOOKUP(CONCATENATE("ALI_",$C1358,"_SEG_",$I1358,"_PROV_",$D1358),Catalogo_Precios,AJ$8,FALSE))</f>
        <v>906</v>
      </c>
      <c r="AK1358" s="57">
        <f t="shared" ref="AK1358" si="16416">IF(OR(ISERROR(VLOOKUP(CONCATENATE("ALI_",$C1358,"_SEG_",$I1358,"_PROV_",$D1358),Catalogo_Precios,AK$8,FALSE)),O1358=0),0,VLOOKUP(CONCATENATE("ALI_",$C1358,"_SEG_",$I1358,"_PROV_",$D1358),Catalogo_Precios,AK$8,FALSE))</f>
        <v>906</v>
      </c>
      <c r="AL1358" s="53"/>
      <c r="AM1358" s="59" t="str">
        <f t="shared" si="16386"/>
        <v>ALI_82_SEG_4</v>
      </c>
      <c r="AN1358" s="59" t="str">
        <f t="shared" si="16387"/>
        <v>ALI_82_SEG_4_VAL_21239254.5</v>
      </c>
      <c r="AO1358" s="60">
        <f t="shared" ref="AO1358" si="16417">IF(OR(AB1358="",AB1358=0),0,COUNTIF(Codificacion,AM1358))</f>
        <v>4</v>
      </c>
      <c r="AP1358" s="61">
        <f t="array" ref="AP1358">MIN(IF(Codificacion=AM1358,Total_Cotizacion,""))</f>
        <v>20532623.220000003</v>
      </c>
      <c r="AQ1358" s="62" t="b">
        <f t="shared" si="16389"/>
        <v>0</v>
      </c>
      <c r="AR1358" s="51" t="str">
        <f t="shared" ref="AR1358" si="16418">IF(COUNTIF(Codificacion2,CONCATENATE(AM1358,"_VAL_",AB1358))&gt;1,"Empate","")</f>
        <v/>
      </c>
      <c r="AS1358" s="63" t="str">
        <f t="shared" si="16240"/>
        <v/>
      </c>
      <c r="AT1358" s="59" t="str">
        <f t="shared" si="16391"/>
        <v>ALI_82_SEG_4_</v>
      </c>
      <c r="AU1358" s="63">
        <f t="shared" ref="AU1358" si="16419">IF(AND(COUNTIF(Codificacion3,AT1358)&lt;AO1358),1,COUNTIF(Codificacion3,AT1358))</f>
        <v>1</v>
      </c>
      <c r="AV1358" s="62" t="str">
        <f t="shared" si="16393"/>
        <v>No Seleccionada</v>
      </c>
      <c r="AW1358" s="53"/>
      <c r="AX1358" s="51" t="str">
        <f t="shared" si="16394"/>
        <v>ALI_82_SEG_4FALSO</v>
      </c>
      <c r="AY1358" s="51">
        <f t="shared" si="16375"/>
        <v>3</v>
      </c>
      <c r="AZ1358" s="64" t="b">
        <f t="shared" si="16395"/>
        <v>0</v>
      </c>
    </row>
    <row r="1359" spans="1:52" x14ac:dyDescent="0.2">
      <c r="A1359" s="50" t="b">
        <f t="shared" si="16338"/>
        <v>0</v>
      </c>
      <c r="B1359" s="51" t="s">
        <v>142</v>
      </c>
      <c r="C1359" s="52">
        <v>82</v>
      </c>
      <c r="D1359" s="52">
        <f t="shared" ref="D1359" si="16420">IF(ISERROR(VLOOKUP(E1359,Proveedores,2,FALSE)),"",VLOOKUP(E1359,Proveedores,2,FALSE))</f>
        <v>2038</v>
      </c>
      <c r="E1359" s="53" t="s">
        <v>143</v>
      </c>
      <c r="F1359" s="54">
        <v>271</v>
      </c>
      <c r="G1359" s="53" t="s">
        <v>61</v>
      </c>
      <c r="H1359" s="53" t="s">
        <v>68</v>
      </c>
      <c r="I1359" s="52">
        <v>5</v>
      </c>
      <c r="J1359" s="53" t="s">
        <v>58</v>
      </c>
      <c r="K1359" s="55">
        <v>44835</v>
      </c>
      <c r="L1359" s="56">
        <v>8009</v>
      </c>
      <c r="M1359" s="56">
        <v>9213</v>
      </c>
      <c r="N1359" s="56">
        <v>5226</v>
      </c>
      <c r="O1359" s="56">
        <v>318</v>
      </c>
      <c r="P1359" s="57">
        <v>915</v>
      </c>
      <c r="Q1359" s="58">
        <v>0.05</v>
      </c>
      <c r="R1359" s="57">
        <v>869.25</v>
      </c>
      <c r="S1359" s="57">
        <v>915</v>
      </c>
      <c r="T1359" s="58">
        <v>0.05</v>
      </c>
      <c r="U1359" s="57">
        <v>869.25</v>
      </c>
      <c r="V1359" s="57">
        <v>915</v>
      </c>
      <c r="W1359" s="58">
        <v>0.05</v>
      </c>
      <c r="X1359" s="57">
        <v>869.25</v>
      </c>
      <c r="Y1359" s="57">
        <v>915</v>
      </c>
      <c r="Z1359" s="58">
        <v>0.05</v>
      </c>
      <c r="AA1359" s="57">
        <v>869.25</v>
      </c>
      <c r="AB1359" s="57">
        <v>19789345.5</v>
      </c>
      <c r="AC1359" s="53" t="str">
        <f t="shared" si="16377"/>
        <v>Registro Valido</v>
      </c>
      <c r="AD1359" s="57">
        <f t="shared" ref="AD1359" si="16421">IF(OR(ISERROR(VLOOKUP(CONCATENATE("ALI_",$C1359,"_SEG_",$I1359,"_PROV_",$D1359),Catalogo_Precios,AD$8,FALSE)),L1359=0),0,VLOOKUP(CONCATENATE("ALI_",$C1359,"_SEG_",$I1359,"_PROV_",$D1359),Catalogo_Precios,AD$8,FALSE))</f>
        <v>915</v>
      </c>
      <c r="AE1359" s="57">
        <f t="shared" ref="AE1359" si="16422">IF(OR(ISERROR(VLOOKUP(CONCATENATE("ALI_",$C1359,"_SEG_",$I1359,"_PROV_",$D1359),Catalogo_Precios,AE$8,FALSE)),M1359=0),0,VLOOKUP(CONCATENATE("ALI_",$C1359,"_SEG_",$I1359,"_PROV_",$D1359),Catalogo_Precios,AE$8,FALSE))</f>
        <v>915</v>
      </c>
      <c r="AF1359" s="57">
        <f t="shared" ref="AF1359" si="16423">IF(OR(ISERROR(VLOOKUP(CONCATENATE("ALI_",$C1359,"_SEG_",$I1359,"_PROV_",$D1359),Catalogo_Precios,AF$8,FALSE)),N1359=0),0,VLOOKUP(CONCATENATE("ALI_",$C1359,"_SEG_",$I1359,"_PROV_",$D1359),Catalogo_Precios,AF$8,FALSE))</f>
        <v>915</v>
      </c>
      <c r="AG1359" s="57">
        <f t="shared" ref="AG1359" si="16424">IF(OR(ISERROR(VLOOKUP(CONCATENATE("ALI_",$C1359,"_SEG_",$I1359,"_PROV_",$D1359),Catalogo_Precios,AG$8,FALSE)),O1359=0),0,VLOOKUP(CONCATENATE("ALI_",$C1359,"_SEG_",$I1359,"_PROV_",$D1359),Catalogo_Precios,AG$8,FALSE))</f>
        <v>915</v>
      </c>
      <c r="AH1359" s="57">
        <f t="shared" ref="AH1359" si="16425">IF(OR(ISERROR(VLOOKUP(CONCATENATE("ALI_",$C1359,"_SEG_",$I1359,"_PROV_",$D1359),Catalogo_Precios,AH$8,FALSE)),L1359=0),0,VLOOKUP(CONCATENATE("ALI_",$C1359,"_SEG_",$I1359,"_PROV_",$D1359),Catalogo_Precios,AH$8,FALSE))</f>
        <v>906</v>
      </c>
      <c r="AI1359" s="57">
        <f t="shared" ref="AI1359" si="16426">IF(OR(ISERROR(VLOOKUP(CONCATENATE("ALI_",$C1359,"_SEG_",$I1359,"_PROV_",$D1359),Catalogo_Precios,AI$8,FALSE)),M1359=0),0,VLOOKUP(CONCATENATE("ALI_",$C1359,"_SEG_",$I1359,"_PROV_",$D1359),Catalogo_Precios,AI$8,FALSE))</f>
        <v>906</v>
      </c>
      <c r="AJ1359" s="57">
        <f t="shared" ref="AJ1359" si="16427">IF(OR(ISERROR(VLOOKUP(CONCATENATE("ALI_",$C1359,"_SEG_",$I1359,"_PROV_",$D1359),Catalogo_Precios,AJ$8,FALSE)),N1359=0),0,VLOOKUP(CONCATENATE("ALI_",$C1359,"_SEG_",$I1359,"_PROV_",$D1359),Catalogo_Precios,AJ$8,FALSE))</f>
        <v>906</v>
      </c>
      <c r="AK1359" s="57">
        <f t="shared" ref="AK1359" si="16428">IF(OR(ISERROR(VLOOKUP(CONCATENATE("ALI_",$C1359,"_SEG_",$I1359,"_PROV_",$D1359),Catalogo_Precios,AK$8,FALSE)),O1359=0),0,VLOOKUP(CONCATENATE("ALI_",$C1359,"_SEG_",$I1359,"_PROV_",$D1359),Catalogo_Precios,AK$8,FALSE))</f>
        <v>906</v>
      </c>
      <c r="AL1359" s="53"/>
      <c r="AM1359" s="59" t="str">
        <f t="shared" si="16386"/>
        <v>ALI_82_SEG_5</v>
      </c>
      <c r="AN1359" s="59" t="str">
        <f t="shared" si="16387"/>
        <v>ALI_82_SEG_5_VAL_19789345.5</v>
      </c>
      <c r="AO1359" s="60">
        <f t="shared" ref="AO1359" si="16429">IF(OR(AB1359="",AB1359=0),0,COUNTIF(Codificacion,AM1359))</f>
        <v>4</v>
      </c>
      <c r="AP1359" s="61">
        <f t="array" ref="AP1359">MIN(IF(Codificacion=AM1359,Total_Cotizacion,""))</f>
        <v>19107959.120000001</v>
      </c>
      <c r="AQ1359" s="62" t="b">
        <f t="shared" si="16389"/>
        <v>0</v>
      </c>
      <c r="AR1359" s="51" t="str">
        <f t="shared" ref="AR1359" si="16430">IF(COUNTIF(Codificacion2,CONCATENATE(AM1359,"_VAL_",AB1359))&gt;1,"Empate","")</f>
        <v/>
      </c>
      <c r="AS1359" s="63" t="str">
        <f t="shared" si="16240"/>
        <v/>
      </c>
      <c r="AT1359" s="59" t="str">
        <f t="shared" si="16391"/>
        <v>ALI_82_SEG_5_</v>
      </c>
      <c r="AU1359" s="63">
        <f t="shared" ref="AU1359" si="16431">IF(AND(COUNTIF(Codificacion3,AT1359)&lt;AO1359),1,COUNTIF(Codificacion3,AT1359))</f>
        <v>1</v>
      </c>
      <c r="AV1359" s="62" t="str">
        <f t="shared" si="16393"/>
        <v>No Seleccionada</v>
      </c>
      <c r="AW1359" s="53"/>
      <c r="AX1359" s="51" t="str">
        <f t="shared" si="16394"/>
        <v>ALI_82_SEG_5FALSO</v>
      </c>
      <c r="AY1359" s="51">
        <f t="shared" si="16375"/>
        <v>3</v>
      </c>
      <c r="AZ1359" s="64" t="b">
        <f t="shared" si="16395"/>
        <v>0</v>
      </c>
    </row>
    <row r="1360" spans="1:52" x14ac:dyDescent="0.2">
      <c r="A1360" s="50" t="b">
        <f t="shared" si="16338"/>
        <v>0</v>
      </c>
      <c r="B1360" s="51" t="s">
        <v>142</v>
      </c>
      <c r="C1360" s="52">
        <v>82</v>
      </c>
      <c r="D1360" s="52">
        <f t="shared" ref="D1360" si="16432">IF(ISERROR(VLOOKUP(E1360,Proveedores,2,FALSE)),"",VLOOKUP(E1360,Proveedores,2,FALSE))</f>
        <v>2038</v>
      </c>
      <c r="E1360" s="53" t="s">
        <v>143</v>
      </c>
      <c r="F1360" s="54">
        <v>272</v>
      </c>
      <c r="G1360" s="53" t="s">
        <v>61</v>
      </c>
      <c r="H1360" s="53" t="s">
        <v>68</v>
      </c>
      <c r="I1360" s="52">
        <v>6</v>
      </c>
      <c r="J1360" s="53" t="s">
        <v>58</v>
      </c>
      <c r="K1360" s="55">
        <v>44835</v>
      </c>
      <c r="L1360" s="56">
        <v>6013</v>
      </c>
      <c r="M1360" s="56">
        <v>6744</v>
      </c>
      <c r="N1360" s="56">
        <v>4149</v>
      </c>
      <c r="O1360" s="56">
        <v>230</v>
      </c>
      <c r="P1360" s="57">
        <v>915</v>
      </c>
      <c r="Q1360" s="58">
        <v>0.05</v>
      </c>
      <c r="R1360" s="57">
        <v>869.25</v>
      </c>
      <c r="S1360" s="57">
        <v>915</v>
      </c>
      <c r="T1360" s="58">
        <v>0.05</v>
      </c>
      <c r="U1360" s="57">
        <v>869.25</v>
      </c>
      <c r="V1360" s="57">
        <v>915</v>
      </c>
      <c r="W1360" s="58">
        <v>0.05</v>
      </c>
      <c r="X1360" s="57">
        <v>869.25</v>
      </c>
      <c r="Y1360" s="57">
        <v>915</v>
      </c>
      <c r="Z1360" s="58">
        <v>0.05</v>
      </c>
      <c r="AA1360" s="57">
        <v>869.25</v>
      </c>
      <c r="AB1360" s="57">
        <v>14895468</v>
      </c>
      <c r="AC1360" s="53" t="str">
        <f t="shared" si="16377"/>
        <v>Registro Valido</v>
      </c>
      <c r="AD1360" s="57">
        <f t="shared" ref="AD1360" si="16433">IF(OR(ISERROR(VLOOKUP(CONCATENATE("ALI_",$C1360,"_SEG_",$I1360,"_PROV_",$D1360),Catalogo_Precios,AD$8,FALSE)),L1360=0),0,VLOOKUP(CONCATENATE("ALI_",$C1360,"_SEG_",$I1360,"_PROV_",$D1360),Catalogo_Precios,AD$8,FALSE))</f>
        <v>915</v>
      </c>
      <c r="AE1360" s="57">
        <f t="shared" ref="AE1360" si="16434">IF(OR(ISERROR(VLOOKUP(CONCATENATE("ALI_",$C1360,"_SEG_",$I1360,"_PROV_",$D1360),Catalogo_Precios,AE$8,FALSE)),M1360=0),0,VLOOKUP(CONCATENATE("ALI_",$C1360,"_SEG_",$I1360,"_PROV_",$D1360),Catalogo_Precios,AE$8,FALSE))</f>
        <v>915</v>
      </c>
      <c r="AF1360" s="57">
        <f t="shared" ref="AF1360" si="16435">IF(OR(ISERROR(VLOOKUP(CONCATENATE("ALI_",$C1360,"_SEG_",$I1360,"_PROV_",$D1360),Catalogo_Precios,AF$8,FALSE)),N1360=0),0,VLOOKUP(CONCATENATE("ALI_",$C1360,"_SEG_",$I1360,"_PROV_",$D1360),Catalogo_Precios,AF$8,FALSE))</f>
        <v>915</v>
      </c>
      <c r="AG1360" s="57">
        <f t="shared" ref="AG1360" si="16436">IF(OR(ISERROR(VLOOKUP(CONCATENATE("ALI_",$C1360,"_SEG_",$I1360,"_PROV_",$D1360),Catalogo_Precios,AG$8,FALSE)),O1360=0),0,VLOOKUP(CONCATENATE("ALI_",$C1360,"_SEG_",$I1360,"_PROV_",$D1360),Catalogo_Precios,AG$8,FALSE))</f>
        <v>915</v>
      </c>
      <c r="AH1360" s="57">
        <f t="shared" ref="AH1360" si="16437">IF(OR(ISERROR(VLOOKUP(CONCATENATE("ALI_",$C1360,"_SEG_",$I1360,"_PROV_",$D1360),Catalogo_Precios,AH$8,FALSE)),L1360=0),0,VLOOKUP(CONCATENATE("ALI_",$C1360,"_SEG_",$I1360,"_PROV_",$D1360),Catalogo_Precios,AH$8,FALSE))</f>
        <v>906</v>
      </c>
      <c r="AI1360" s="57">
        <f t="shared" ref="AI1360" si="16438">IF(OR(ISERROR(VLOOKUP(CONCATENATE("ALI_",$C1360,"_SEG_",$I1360,"_PROV_",$D1360),Catalogo_Precios,AI$8,FALSE)),M1360=0),0,VLOOKUP(CONCATENATE("ALI_",$C1360,"_SEG_",$I1360,"_PROV_",$D1360),Catalogo_Precios,AI$8,FALSE))</f>
        <v>906</v>
      </c>
      <c r="AJ1360" s="57">
        <f t="shared" ref="AJ1360" si="16439">IF(OR(ISERROR(VLOOKUP(CONCATENATE("ALI_",$C1360,"_SEG_",$I1360,"_PROV_",$D1360),Catalogo_Precios,AJ$8,FALSE)),N1360=0),0,VLOOKUP(CONCATENATE("ALI_",$C1360,"_SEG_",$I1360,"_PROV_",$D1360),Catalogo_Precios,AJ$8,FALSE))</f>
        <v>906</v>
      </c>
      <c r="AK1360" s="57">
        <f t="shared" ref="AK1360" si="16440">IF(OR(ISERROR(VLOOKUP(CONCATENATE("ALI_",$C1360,"_SEG_",$I1360,"_PROV_",$D1360),Catalogo_Precios,AK$8,FALSE)),O1360=0),0,VLOOKUP(CONCATENATE("ALI_",$C1360,"_SEG_",$I1360,"_PROV_",$D1360),Catalogo_Precios,AK$8,FALSE))</f>
        <v>906</v>
      </c>
      <c r="AL1360" s="53"/>
      <c r="AM1360" s="59" t="str">
        <f t="shared" si="16386"/>
        <v>ALI_82_SEG_6</v>
      </c>
      <c r="AN1360" s="59" t="str">
        <f t="shared" si="16387"/>
        <v>ALI_82_SEG_6_VAL_14895468</v>
      </c>
      <c r="AO1360" s="60">
        <f t="shared" ref="AO1360" si="16441">IF(OR(AB1360="",AB1360=0),0,COUNTIF(Codificacion,AM1360))</f>
        <v>4</v>
      </c>
      <c r="AP1360" s="61">
        <f t="array" ref="AP1360">MIN(IF(Codificacion=AM1360,Total_Cotizacion,""))</f>
        <v>14365280.159999998</v>
      </c>
      <c r="AQ1360" s="62" t="b">
        <f t="shared" si="16389"/>
        <v>0</v>
      </c>
      <c r="AR1360" s="51" t="str">
        <f t="shared" ref="AR1360" si="16442">IF(COUNTIF(Codificacion2,CONCATENATE(AM1360,"_VAL_",AB1360))&gt;1,"Empate","")</f>
        <v/>
      </c>
      <c r="AS1360" s="63" t="str">
        <f t="shared" si="16240"/>
        <v/>
      </c>
      <c r="AT1360" s="59" t="str">
        <f t="shared" si="16391"/>
        <v>ALI_82_SEG_6_</v>
      </c>
      <c r="AU1360" s="63">
        <f t="shared" ref="AU1360" si="16443">IF(AND(COUNTIF(Codificacion3,AT1360)&lt;AO1360),1,COUNTIF(Codificacion3,AT1360))</f>
        <v>1</v>
      </c>
      <c r="AV1360" s="62" t="str">
        <f t="shared" si="16393"/>
        <v>No Seleccionada</v>
      </c>
      <c r="AW1360" s="53"/>
      <c r="AX1360" s="51" t="str">
        <f t="shared" si="16394"/>
        <v>ALI_82_SEG_6FALSO</v>
      </c>
      <c r="AY1360" s="51">
        <f t="shared" si="16375"/>
        <v>3</v>
      </c>
      <c r="AZ1360" s="64" t="b">
        <f t="shared" si="16395"/>
        <v>0</v>
      </c>
    </row>
    <row r="1361" spans="1:52" x14ac:dyDescent="0.2">
      <c r="A1361" s="50" t="b">
        <f t="shared" si="16338"/>
        <v>0</v>
      </c>
      <c r="B1361" s="51" t="s">
        <v>142</v>
      </c>
      <c r="C1361" s="52">
        <v>82</v>
      </c>
      <c r="D1361" s="52">
        <f t="shared" ref="D1361" si="16444">IF(ISERROR(VLOOKUP(E1361,Proveedores,2,FALSE)),"",VLOOKUP(E1361,Proveedores,2,FALSE))</f>
        <v>2038</v>
      </c>
      <c r="E1361" s="53" t="s">
        <v>143</v>
      </c>
      <c r="F1361" s="54">
        <v>273</v>
      </c>
      <c r="G1361" s="53" t="s">
        <v>61</v>
      </c>
      <c r="H1361" s="53" t="s">
        <v>68</v>
      </c>
      <c r="I1361" s="52">
        <v>7</v>
      </c>
      <c r="J1361" s="53" t="s">
        <v>58</v>
      </c>
      <c r="K1361" s="55">
        <v>44835</v>
      </c>
      <c r="L1361" s="56">
        <v>6150</v>
      </c>
      <c r="M1361" s="56">
        <v>6901</v>
      </c>
      <c r="N1361" s="56">
        <v>4251</v>
      </c>
      <c r="O1361" s="56">
        <v>235</v>
      </c>
      <c r="P1361" s="57">
        <v>915</v>
      </c>
      <c r="Q1361" s="58">
        <v>0.05</v>
      </c>
      <c r="R1361" s="57">
        <v>869.25</v>
      </c>
      <c r="S1361" s="57">
        <v>915</v>
      </c>
      <c r="T1361" s="58">
        <v>0.05</v>
      </c>
      <c r="U1361" s="57">
        <v>869.25</v>
      </c>
      <c r="V1361" s="57">
        <v>915</v>
      </c>
      <c r="W1361" s="58">
        <v>0.05</v>
      </c>
      <c r="X1361" s="57">
        <v>869.25</v>
      </c>
      <c r="Y1361" s="57">
        <v>915</v>
      </c>
      <c r="Z1361" s="58">
        <v>0.05</v>
      </c>
      <c r="AA1361" s="57">
        <v>869.25</v>
      </c>
      <c r="AB1361" s="57">
        <v>15244037.25</v>
      </c>
      <c r="AC1361" s="53" t="str">
        <f t="shared" si="16377"/>
        <v>Registro Valido</v>
      </c>
      <c r="AD1361" s="57">
        <f t="shared" ref="AD1361" si="16445">IF(OR(ISERROR(VLOOKUP(CONCATENATE("ALI_",$C1361,"_SEG_",$I1361,"_PROV_",$D1361),Catalogo_Precios,AD$8,FALSE)),L1361=0),0,VLOOKUP(CONCATENATE("ALI_",$C1361,"_SEG_",$I1361,"_PROV_",$D1361),Catalogo_Precios,AD$8,FALSE))</f>
        <v>915</v>
      </c>
      <c r="AE1361" s="57">
        <f t="shared" ref="AE1361" si="16446">IF(OR(ISERROR(VLOOKUP(CONCATENATE("ALI_",$C1361,"_SEG_",$I1361,"_PROV_",$D1361),Catalogo_Precios,AE$8,FALSE)),M1361=0),0,VLOOKUP(CONCATENATE("ALI_",$C1361,"_SEG_",$I1361,"_PROV_",$D1361),Catalogo_Precios,AE$8,FALSE))</f>
        <v>915</v>
      </c>
      <c r="AF1361" s="57">
        <f t="shared" ref="AF1361" si="16447">IF(OR(ISERROR(VLOOKUP(CONCATENATE("ALI_",$C1361,"_SEG_",$I1361,"_PROV_",$D1361),Catalogo_Precios,AF$8,FALSE)),N1361=0),0,VLOOKUP(CONCATENATE("ALI_",$C1361,"_SEG_",$I1361,"_PROV_",$D1361),Catalogo_Precios,AF$8,FALSE))</f>
        <v>915</v>
      </c>
      <c r="AG1361" s="57">
        <f t="shared" ref="AG1361" si="16448">IF(OR(ISERROR(VLOOKUP(CONCATENATE("ALI_",$C1361,"_SEG_",$I1361,"_PROV_",$D1361),Catalogo_Precios,AG$8,FALSE)),O1361=0),0,VLOOKUP(CONCATENATE("ALI_",$C1361,"_SEG_",$I1361,"_PROV_",$D1361),Catalogo_Precios,AG$8,FALSE))</f>
        <v>915</v>
      </c>
      <c r="AH1361" s="57">
        <f t="shared" ref="AH1361" si="16449">IF(OR(ISERROR(VLOOKUP(CONCATENATE("ALI_",$C1361,"_SEG_",$I1361,"_PROV_",$D1361),Catalogo_Precios,AH$8,FALSE)),L1361=0),0,VLOOKUP(CONCATENATE("ALI_",$C1361,"_SEG_",$I1361,"_PROV_",$D1361),Catalogo_Precios,AH$8,FALSE))</f>
        <v>906</v>
      </c>
      <c r="AI1361" s="57">
        <f t="shared" ref="AI1361" si="16450">IF(OR(ISERROR(VLOOKUP(CONCATENATE("ALI_",$C1361,"_SEG_",$I1361,"_PROV_",$D1361),Catalogo_Precios,AI$8,FALSE)),M1361=0),0,VLOOKUP(CONCATENATE("ALI_",$C1361,"_SEG_",$I1361,"_PROV_",$D1361),Catalogo_Precios,AI$8,FALSE))</f>
        <v>906</v>
      </c>
      <c r="AJ1361" s="57">
        <f t="shared" ref="AJ1361" si="16451">IF(OR(ISERROR(VLOOKUP(CONCATENATE("ALI_",$C1361,"_SEG_",$I1361,"_PROV_",$D1361),Catalogo_Precios,AJ$8,FALSE)),N1361=0),0,VLOOKUP(CONCATENATE("ALI_",$C1361,"_SEG_",$I1361,"_PROV_",$D1361),Catalogo_Precios,AJ$8,FALSE))</f>
        <v>906</v>
      </c>
      <c r="AK1361" s="57">
        <f t="shared" ref="AK1361" si="16452">IF(OR(ISERROR(VLOOKUP(CONCATENATE("ALI_",$C1361,"_SEG_",$I1361,"_PROV_",$D1361),Catalogo_Precios,AK$8,FALSE)),O1361=0),0,VLOOKUP(CONCATENATE("ALI_",$C1361,"_SEG_",$I1361,"_PROV_",$D1361),Catalogo_Precios,AK$8,FALSE))</f>
        <v>906</v>
      </c>
      <c r="AL1361" s="53"/>
      <c r="AM1361" s="59" t="str">
        <f t="shared" si="16386"/>
        <v>ALI_82_SEG_7</v>
      </c>
      <c r="AN1361" s="59" t="str">
        <f t="shared" si="16387"/>
        <v>ALI_82_SEG_7_VAL_15244037.25</v>
      </c>
      <c r="AO1361" s="60">
        <f t="shared" ref="AO1361" si="16453">IF(OR(AB1361="",AB1361=0),0,COUNTIF(Codificacion,AM1361))</f>
        <v>4</v>
      </c>
      <c r="AP1361" s="61">
        <f t="array" ref="AP1361">MIN(IF(Codificacion=AM1361,Total_Cotizacion,""))</f>
        <v>14683730.100000001</v>
      </c>
      <c r="AQ1361" s="62" t="b">
        <f t="shared" si="16389"/>
        <v>0</v>
      </c>
      <c r="AR1361" s="51" t="str">
        <f t="shared" ref="AR1361" si="16454">IF(COUNTIF(Codificacion2,CONCATENATE(AM1361,"_VAL_",AB1361))&gt;1,"Empate","")</f>
        <v/>
      </c>
      <c r="AS1361" s="63" t="str">
        <f t="shared" si="16240"/>
        <v/>
      </c>
      <c r="AT1361" s="59" t="str">
        <f t="shared" si="16391"/>
        <v>ALI_82_SEG_7_</v>
      </c>
      <c r="AU1361" s="63">
        <f t="shared" ref="AU1361" si="16455">IF(AND(COUNTIF(Codificacion3,AT1361)&lt;AO1361),1,COUNTIF(Codificacion3,AT1361))</f>
        <v>1</v>
      </c>
      <c r="AV1361" s="62" t="str">
        <f t="shared" si="16393"/>
        <v>No Seleccionada</v>
      </c>
      <c r="AW1361" s="53"/>
      <c r="AX1361" s="51" t="str">
        <f t="shared" si="16394"/>
        <v>ALI_82_SEG_7FALSO</v>
      </c>
      <c r="AY1361" s="51">
        <f t="shared" si="16375"/>
        <v>3</v>
      </c>
      <c r="AZ1361" s="64" t="b">
        <f t="shared" si="16395"/>
        <v>0</v>
      </c>
    </row>
    <row r="1362" spans="1:52" x14ac:dyDescent="0.2">
      <c r="A1362" s="50" t="b">
        <f t="shared" si="16338"/>
        <v>0</v>
      </c>
      <c r="B1362" s="51" t="s">
        <v>142</v>
      </c>
      <c r="C1362" s="52">
        <v>82</v>
      </c>
      <c r="D1362" s="52">
        <f t="shared" ref="D1362" si="16456">IF(ISERROR(VLOOKUP(E1362,Proveedores,2,FALSE)),"",VLOOKUP(E1362,Proveedores,2,FALSE))</f>
        <v>2038</v>
      </c>
      <c r="E1362" s="53" t="s">
        <v>143</v>
      </c>
      <c r="F1362" s="54">
        <v>274</v>
      </c>
      <c r="G1362" s="53" t="s">
        <v>61</v>
      </c>
      <c r="H1362" s="53" t="s">
        <v>68</v>
      </c>
      <c r="I1362" s="52">
        <v>8</v>
      </c>
      <c r="J1362" s="53" t="s">
        <v>58</v>
      </c>
      <c r="K1362" s="55">
        <v>44835</v>
      </c>
      <c r="L1362" s="56">
        <v>5936</v>
      </c>
      <c r="M1362" s="56">
        <v>6660</v>
      </c>
      <c r="N1362" s="56">
        <v>4103</v>
      </c>
      <c r="O1362" s="56">
        <v>227</v>
      </c>
      <c r="P1362" s="57">
        <v>915</v>
      </c>
      <c r="Q1362" s="58">
        <v>0.05</v>
      </c>
      <c r="R1362" s="57">
        <v>869.25</v>
      </c>
      <c r="S1362" s="57">
        <v>915</v>
      </c>
      <c r="T1362" s="58">
        <v>0.05</v>
      </c>
      <c r="U1362" s="57">
        <v>869.25</v>
      </c>
      <c r="V1362" s="57">
        <v>915</v>
      </c>
      <c r="W1362" s="58">
        <v>0.05</v>
      </c>
      <c r="X1362" s="57">
        <v>869.25</v>
      </c>
      <c r="Y1362" s="57">
        <v>915</v>
      </c>
      <c r="Z1362" s="58">
        <v>0.05</v>
      </c>
      <c r="AA1362" s="57">
        <v>869.25</v>
      </c>
      <c r="AB1362" s="57">
        <v>14712925.5</v>
      </c>
      <c r="AC1362" s="53" t="str">
        <f t="shared" si="16377"/>
        <v>Registro Valido</v>
      </c>
      <c r="AD1362" s="57">
        <f t="shared" ref="AD1362" si="16457">IF(OR(ISERROR(VLOOKUP(CONCATENATE("ALI_",$C1362,"_SEG_",$I1362,"_PROV_",$D1362),Catalogo_Precios,AD$8,FALSE)),L1362=0),0,VLOOKUP(CONCATENATE("ALI_",$C1362,"_SEG_",$I1362,"_PROV_",$D1362),Catalogo_Precios,AD$8,FALSE))</f>
        <v>915</v>
      </c>
      <c r="AE1362" s="57">
        <f t="shared" ref="AE1362" si="16458">IF(OR(ISERROR(VLOOKUP(CONCATENATE("ALI_",$C1362,"_SEG_",$I1362,"_PROV_",$D1362),Catalogo_Precios,AE$8,FALSE)),M1362=0),0,VLOOKUP(CONCATENATE("ALI_",$C1362,"_SEG_",$I1362,"_PROV_",$D1362),Catalogo_Precios,AE$8,FALSE))</f>
        <v>915</v>
      </c>
      <c r="AF1362" s="57">
        <f t="shared" ref="AF1362" si="16459">IF(OR(ISERROR(VLOOKUP(CONCATENATE("ALI_",$C1362,"_SEG_",$I1362,"_PROV_",$D1362),Catalogo_Precios,AF$8,FALSE)),N1362=0),0,VLOOKUP(CONCATENATE("ALI_",$C1362,"_SEG_",$I1362,"_PROV_",$D1362),Catalogo_Precios,AF$8,FALSE))</f>
        <v>915</v>
      </c>
      <c r="AG1362" s="57">
        <f t="shared" ref="AG1362" si="16460">IF(OR(ISERROR(VLOOKUP(CONCATENATE("ALI_",$C1362,"_SEG_",$I1362,"_PROV_",$D1362),Catalogo_Precios,AG$8,FALSE)),O1362=0),0,VLOOKUP(CONCATENATE("ALI_",$C1362,"_SEG_",$I1362,"_PROV_",$D1362),Catalogo_Precios,AG$8,FALSE))</f>
        <v>915</v>
      </c>
      <c r="AH1362" s="57">
        <f t="shared" ref="AH1362" si="16461">IF(OR(ISERROR(VLOOKUP(CONCATENATE("ALI_",$C1362,"_SEG_",$I1362,"_PROV_",$D1362),Catalogo_Precios,AH$8,FALSE)),L1362=0),0,VLOOKUP(CONCATENATE("ALI_",$C1362,"_SEG_",$I1362,"_PROV_",$D1362),Catalogo_Precios,AH$8,FALSE))</f>
        <v>906</v>
      </c>
      <c r="AI1362" s="57">
        <f t="shared" ref="AI1362" si="16462">IF(OR(ISERROR(VLOOKUP(CONCATENATE("ALI_",$C1362,"_SEG_",$I1362,"_PROV_",$D1362),Catalogo_Precios,AI$8,FALSE)),M1362=0),0,VLOOKUP(CONCATENATE("ALI_",$C1362,"_SEG_",$I1362,"_PROV_",$D1362),Catalogo_Precios,AI$8,FALSE))</f>
        <v>906</v>
      </c>
      <c r="AJ1362" s="57">
        <f t="shared" ref="AJ1362" si="16463">IF(OR(ISERROR(VLOOKUP(CONCATENATE("ALI_",$C1362,"_SEG_",$I1362,"_PROV_",$D1362),Catalogo_Precios,AJ$8,FALSE)),N1362=0),0,VLOOKUP(CONCATENATE("ALI_",$C1362,"_SEG_",$I1362,"_PROV_",$D1362),Catalogo_Precios,AJ$8,FALSE))</f>
        <v>906</v>
      </c>
      <c r="AK1362" s="57">
        <f t="shared" ref="AK1362" si="16464">IF(OR(ISERROR(VLOOKUP(CONCATENATE("ALI_",$C1362,"_SEG_",$I1362,"_PROV_",$D1362),Catalogo_Precios,AK$8,FALSE)),O1362=0),0,VLOOKUP(CONCATENATE("ALI_",$C1362,"_SEG_",$I1362,"_PROV_",$D1362),Catalogo_Precios,AK$8,FALSE))</f>
        <v>906</v>
      </c>
      <c r="AL1362" s="53"/>
      <c r="AM1362" s="59" t="str">
        <f t="shared" si="16386"/>
        <v>ALI_82_SEG_8</v>
      </c>
      <c r="AN1362" s="59" t="str">
        <f t="shared" si="16387"/>
        <v>ALI_82_SEG_8_VAL_14712925.5</v>
      </c>
      <c r="AO1362" s="60">
        <f t="shared" ref="AO1362" si="16465">IF(OR(AB1362="",AB1362=0),0,COUNTIF(Codificacion,AM1362))</f>
        <v>4</v>
      </c>
      <c r="AP1362" s="61">
        <f t="array" ref="AP1362">MIN(IF(Codificacion=AM1362,Total_Cotizacion,""))</f>
        <v>14002541.279999999</v>
      </c>
      <c r="AQ1362" s="62" t="b">
        <f t="shared" si="16389"/>
        <v>0</v>
      </c>
      <c r="AR1362" s="51" t="str">
        <f t="shared" ref="AR1362" si="16466">IF(COUNTIF(Codificacion2,CONCATENATE(AM1362,"_VAL_",AB1362))&gt;1,"Empate","")</f>
        <v/>
      </c>
      <c r="AS1362" s="63" t="str">
        <f t="shared" si="16240"/>
        <v/>
      </c>
      <c r="AT1362" s="59" t="str">
        <f t="shared" si="16391"/>
        <v>ALI_82_SEG_8_</v>
      </c>
      <c r="AU1362" s="63">
        <f t="shared" ref="AU1362" si="16467">IF(AND(COUNTIF(Codificacion3,AT1362)&lt;AO1362),1,COUNTIF(Codificacion3,AT1362))</f>
        <v>1</v>
      </c>
      <c r="AV1362" s="62" t="str">
        <f t="shared" si="16393"/>
        <v>No Seleccionada</v>
      </c>
      <c r="AW1362" s="53"/>
      <c r="AX1362" s="51" t="str">
        <f t="shared" si="16394"/>
        <v>ALI_82_SEG_8FALSO</v>
      </c>
      <c r="AY1362" s="51">
        <f t="shared" si="16375"/>
        <v>3</v>
      </c>
      <c r="AZ1362" s="64" t="b">
        <f t="shared" si="16395"/>
        <v>0</v>
      </c>
    </row>
    <row r="1363" spans="1:52" x14ac:dyDescent="0.2">
      <c r="A1363" s="50" t="b">
        <f t="shared" si="16338"/>
        <v>0</v>
      </c>
      <c r="B1363" s="51" t="s">
        <v>142</v>
      </c>
      <c r="C1363" s="52">
        <v>82</v>
      </c>
      <c r="D1363" s="52">
        <f t="shared" ref="D1363" si="16468">IF(ISERROR(VLOOKUP(E1363,Proveedores,2,FALSE)),"",VLOOKUP(E1363,Proveedores,2,FALSE))</f>
        <v>2038</v>
      </c>
      <c r="E1363" s="53" t="s">
        <v>143</v>
      </c>
      <c r="F1363" s="54">
        <v>275</v>
      </c>
      <c r="G1363" s="53" t="s">
        <v>61</v>
      </c>
      <c r="H1363" s="53" t="s">
        <v>68</v>
      </c>
      <c r="I1363" s="52">
        <v>9</v>
      </c>
      <c r="J1363" s="53" t="s">
        <v>58</v>
      </c>
      <c r="K1363" s="55">
        <v>44835</v>
      </c>
      <c r="L1363" s="56">
        <v>5999</v>
      </c>
      <c r="M1363" s="56">
        <v>6731</v>
      </c>
      <c r="N1363" s="56">
        <v>4145</v>
      </c>
      <c r="O1363" s="56">
        <v>229</v>
      </c>
      <c r="P1363" s="57">
        <v>915</v>
      </c>
      <c r="Q1363" s="58">
        <v>0.05</v>
      </c>
      <c r="R1363" s="57">
        <v>869.25</v>
      </c>
      <c r="S1363" s="57">
        <v>915</v>
      </c>
      <c r="T1363" s="58">
        <v>0.05</v>
      </c>
      <c r="U1363" s="57">
        <v>869.25</v>
      </c>
      <c r="V1363" s="57">
        <v>915</v>
      </c>
      <c r="W1363" s="58">
        <v>0.05</v>
      </c>
      <c r="X1363" s="57">
        <v>869.25</v>
      </c>
      <c r="Y1363" s="57">
        <v>915</v>
      </c>
      <c r="Z1363" s="58">
        <v>0.05</v>
      </c>
      <c r="AA1363" s="57">
        <v>869.25</v>
      </c>
      <c r="AB1363" s="57">
        <v>14867652</v>
      </c>
      <c r="AC1363" s="53" t="str">
        <f t="shared" si="16377"/>
        <v>Registro Valido</v>
      </c>
      <c r="AD1363" s="57">
        <f t="shared" ref="AD1363" si="16469">IF(OR(ISERROR(VLOOKUP(CONCATENATE("ALI_",$C1363,"_SEG_",$I1363,"_PROV_",$D1363),Catalogo_Precios,AD$8,FALSE)),L1363=0),0,VLOOKUP(CONCATENATE("ALI_",$C1363,"_SEG_",$I1363,"_PROV_",$D1363),Catalogo_Precios,AD$8,FALSE))</f>
        <v>915</v>
      </c>
      <c r="AE1363" s="57">
        <f t="shared" ref="AE1363" si="16470">IF(OR(ISERROR(VLOOKUP(CONCATENATE("ALI_",$C1363,"_SEG_",$I1363,"_PROV_",$D1363),Catalogo_Precios,AE$8,FALSE)),M1363=0),0,VLOOKUP(CONCATENATE("ALI_",$C1363,"_SEG_",$I1363,"_PROV_",$D1363),Catalogo_Precios,AE$8,FALSE))</f>
        <v>915</v>
      </c>
      <c r="AF1363" s="57">
        <f t="shared" ref="AF1363" si="16471">IF(OR(ISERROR(VLOOKUP(CONCATENATE("ALI_",$C1363,"_SEG_",$I1363,"_PROV_",$D1363),Catalogo_Precios,AF$8,FALSE)),N1363=0),0,VLOOKUP(CONCATENATE("ALI_",$C1363,"_SEG_",$I1363,"_PROV_",$D1363),Catalogo_Precios,AF$8,FALSE))</f>
        <v>915</v>
      </c>
      <c r="AG1363" s="57">
        <f t="shared" ref="AG1363" si="16472">IF(OR(ISERROR(VLOOKUP(CONCATENATE("ALI_",$C1363,"_SEG_",$I1363,"_PROV_",$D1363),Catalogo_Precios,AG$8,FALSE)),O1363=0),0,VLOOKUP(CONCATENATE("ALI_",$C1363,"_SEG_",$I1363,"_PROV_",$D1363),Catalogo_Precios,AG$8,FALSE))</f>
        <v>915</v>
      </c>
      <c r="AH1363" s="57">
        <f t="shared" ref="AH1363" si="16473">IF(OR(ISERROR(VLOOKUP(CONCATENATE("ALI_",$C1363,"_SEG_",$I1363,"_PROV_",$D1363),Catalogo_Precios,AH$8,FALSE)),L1363=0),0,VLOOKUP(CONCATENATE("ALI_",$C1363,"_SEG_",$I1363,"_PROV_",$D1363),Catalogo_Precios,AH$8,FALSE))</f>
        <v>906</v>
      </c>
      <c r="AI1363" s="57">
        <f t="shared" ref="AI1363" si="16474">IF(OR(ISERROR(VLOOKUP(CONCATENATE("ALI_",$C1363,"_SEG_",$I1363,"_PROV_",$D1363),Catalogo_Precios,AI$8,FALSE)),M1363=0),0,VLOOKUP(CONCATENATE("ALI_",$C1363,"_SEG_",$I1363,"_PROV_",$D1363),Catalogo_Precios,AI$8,FALSE))</f>
        <v>906</v>
      </c>
      <c r="AJ1363" s="57">
        <f t="shared" ref="AJ1363" si="16475">IF(OR(ISERROR(VLOOKUP(CONCATENATE("ALI_",$C1363,"_SEG_",$I1363,"_PROV_",$D1363),Catalogo_Precios,AJ$8,FALSE)),N1363=0),0,VLOOKUP(CONCATENATE("ALI_",$C1363,"_SEG_",$I1363,"_PROV_",$D1363),Catalogo_Precios,AJ$8,FALSE))</f>
        <v>906</v>
      </c>
      <c r="AK1363" s="57">
        <f t="shared" ref="AK1363" si="16476">IF(OR(ISERROR(VLOOKUP(CONCATENATE("ALI_",$C1363,"_SEG_",$I1363,"_PROV_",$D1363),Catalogo_Precios,AK$8,FALSE)),O1363=0),0,VLOOKUP(CONCATENATE("ALI_",$C1363,"_SEG_",$I1363,"_PROV_",$D1363),Catalogo_Precios,AK$8,FALSE))</f>
        <v>906</v>
      </c>
      <c r="AL1363" s="53"/>
      <c r="AM1363" s="59" t="str">
        <f t="shared" si="16386"/>
        <v>ALI_82_SEG_9</v>
      </c>
      <c r="AN1363" s="59" t="str">
        <f t="shared" si="16387"/>
        <v>ALI_82_SEG_9_VAL_14867652</v>
      </c>
      <c r="AO1363" s="60">
        <f t="shared" ref="AO1363" si="16477">IF(OR(AB1363="",AB1363=0),0,COUNTIF(Codificacion,AM1363))</f>
        <v>4</v>
      </c>
      <c r="AP1363" s="61">
        <f t="array" ref="AP1363">MIN(IF(Codificacion=AM1363,Total_Cotizacion,""))</f>
        <v>14157664.960000001</v>
      </c>
      <c r="AQ1363" s="62" t="b">
        <f t="shared" si="16389"/>
        <v>0</v>
      </c>
      <c r="AR1363" s="51" t="str">
        <f t="shared" ref="AR1363" si="16478">IF(COUNTIF(Codificacion2,CONCATENATE(AM1363,"_VAL_",AB1363))&gt;1,"Empate","")</f>
        <v/>
      </c>
      <c r="AS1363" s="63" t="str">
        <f t="shared" si="16240"/>
        <v/>
      </c>
      <c r="AT1363" s="59" t="str">
        <f t="shared" si="16391"/>
        <v>ALI_82_SEG_9_</v>
      </c>
      <c r="AU1363" s="63">
        <f t="shared" ref="AU1363" si="16479">IF(AND(COUNTIF(Codificacion3,AT1363)&lt;AO1363),1,COUNTIF(Codificacion3,AT1363))</f>
        <v>1</v>
      </c>
      <c r="AV1363" s="62" t="str">
        <f t="shared" si="16393"/>
        <v>No Seleccionada</v>
      </c>
      <c r="AW1363" s="53"/>
      <c r="AX1363" s="51" t="str">
        <f t="shared" si="16394"/>
        <v>ALI_82_SEG_9FALSO</v>
      </c>
      <c r="AY1363" s="51">
        <f t="shared" si="16375"/>
        <v>3</v>
      </c>
      <c r="AZ1363" s="64" t="b">
        <f t="shared" si="16395"/>
        <v>0</v>
      </c>
    </row>
    <row r="1364" spans="1:52" x14ac:dyDescent="0.2">
      <c r="A1364" s="50" t="b">
        <f t="shared" si="16338"/>
        <v>0</v>
      </c>
      <c r="B1364" s="51" t="s">
        <v>142</v>
      </c>
      <c r="C1364" s="52">
        <v>82</v>
      </c>
      <c r="D1364" s="52">
        <f t="shared" ref="D1364" si="16480">IF(ISERROR(VLOOKUP(E1364,Proveedores,2,FALSE)),"",VLOOKUP(E1364,Proveedores,2,FALSE))</f>
        <v>2038</v>
      </c>
      <c r="E1364" s="53" t="s">
        <v>143</v>
      </c>
      <c r="F1364" s="54">
        <v>276</v>
      </c>
      <c r="G1364" s="53" t="s">
        <v>61</v>
      </c>
      <c r="H1364" s="53" t="s">
        <v>68</v>
      </c>
      <c r="I1364" s="52">
        <v>10</v>
      </c>
      <c r="J1364" s="53" t="s">
        <v>58</v>
      </c>
      <c r="K1364" s="55">
        <v>44835</v>
      </c>
      <c r="L1364" s="56">
        <v>6007</v>
      </c>
      <c r="M1364" s="56">
        <v>6742</v>
      </c>
      <c r="N1364" s="56">
        <v>4152</v>
      </c>
      <c r="O1364" s="56">
        <v>230</v>
      </c>
      <c r="P1364" s="57">
        <v>915</v>
      </c>
      <c r="Q1364" s="58">
        <v>0.05</v>
      </c>
      <c r="R1364" s="57">
        <v>869.25</v>
      </c>
      <c r="S1364" s="57">
        <v>915</v>
      </c>
      <c r="T1364" s="58">
        <v>0.05</v>
      </c>
      <c r="U1364" s="57">
        <v>869.25</v>
      </c>
      <c r="V1364" s="57">
        <v>915</v>
      </c>
      <c r="W1364" s="58">
        <v>0.05</v>
      </c>
      <c r="X1364" s="57">
        <v>869.25</v>
      </c>
      <c r="Y1364" s="57">
        <v>915</v>
      </c>
      <c r="Z1364" s="58">
        <v>0.05</v>
      </c>
      <c r="AA1364" s="57">
        <v>869.25</v>
      </c>
      <c r="AB1364" s="57">
        <v>14891121.75</v>
      </c>
      <c r="AC1364" s="53" t="str">
        <f t="shared" si="16377"/>
        <v>Registro Valido</v>
      </c>
      <c r="AD1364" s="57">
        <f t="shared" ref="AD1364" si="16481">IF(OR(ISERROR(VLOOKUP(CONCATENATE("ALI_",$C1364,"_SEG_",$I1364,"_PROV_",$D1364),Catalogo_Precios,AD$8,FALSE)),L1364=0),0,VLOOKUP(CONCATENATE("ALI_",$C1364,"_SEG_",$I1364,"_PROV_",$D1364),Catalogo_Precios,AD$8,FALSE))</f>
        <v>915</v>
      </c>
      <c r="AE1364" s="57">
        <f t="shared" ref="AE1364" si="16482">IF(OR(ISERROR(VLOOKUP(CONCATENATE("ALI_",$C1364,"_SEG_",$I1364,"_PROV_",$D1364),Catalogo_Precios,AE$8,FALSE)),M1364=0),0,VLOOKUP(CONCATENATE("ALI_",$C1364,"_SEG_",$I1364,"_PROV_",$D1364),Catalogo_Precios,AE$8,FALSE))</f>
        <v>915</v>
      </c>
      <c r="AF1364" s="57">
        <f t="shared" ref="AF1364" si="16483">IF(OR(ISERROR(VLOOKUP(CONCATENATE("ALI_",$C1364,"_SEG_",$I1364,"_PROV_",$D1364),Catalogo_Precios,AF$8,FALSE)),N1364=0),0,VLOOKUP(CONCATENATE("ALI_",$C1364,"_SEG_",$I1364,"_PROV_",$D1364),Catalogo_Precios,AF$8,FALSE))</f>
        <v>915</v>
      </c>
      <c r="AG1364" s="57">
        <f t="shared" ref="AG1364" si="16484">IF(OR(ISERROR(VLOOKUP(CONCATENATE("ALI_",$C1364,"_SEG_",$I1364,"_PROV_",$D1364),Catalogo_Precios,AG$8,FALSE)),O1364=0),0,VLOOKUP(CONCATENATE("ALI_",$C1364,"_SEG_",$I1364,"_PROV_",$D1364),Catalogo_Precios,AG$8,FALSE))</f>
        <v>915</v>
      </c>
      <c r="AH1364" s="57">
        <f t="shared" ref="AH1364" si="16485">IF(OR(ISERROR(VLOOKUP(CONCATENATE("ALI_",$C1364,"_SEG_",$I1364,"_PROV_",$D1364),Catalogo_Precios,AH$8,FALSE)),L1364=0),0,VLOOKUP(CONCATENATE("ALI_",$C1364,"_SEG_",$I1364,"_PROV_",$D1364),Catalogo_Precios,AH$8,FALSE))</f>
        <v>906</v>
      </c>
      <c r="AI1364" s="57">
        <f t="shared" ref="AI1364" si="16486">IF(OR(ISERROR(VLOOKUP(CONCATENATE("ALI_",$C1364,"_SEG_",$I1364,"_PROV_",$D1364),Catalogo_Precios,AI$8,FALSE)),M1364=0),0,VLOOKUP(CONCATENATE("ALI_",$C1364,"_SEG_",$I1364,"_PROV_",$D1364),Catalogo_Precios,AI$8,FALSE))</f>
        <v>906</v>
      </c>
      <c r="AJ1364" s="57">
        <f t="shared" ref="AJ1364" si="16487">IF(OR(ISERROR(VLOOKUP(CONCATENATE("ALI_",$C1364,"_SEG_",$I1364,"_PROV_",$D1364),Catalogo_Precios,AJ$8,FALSE)),N1364=0),0,VLOOKUP(CONCATENATE("ALI_",$C1364,"_SEG_",$I1364,"_PROV_",$D1364),Catalogo_Precios,AJ$8,FALSE))</f>
        <v>906</v>
      </c>
      <c r="AK1364" s="57">
        <f t="shared" ref="AK1364" si="16488">IF(OR(ISERROR(VLOOKUP(CONCATENATE("ALI_",$C1364,"_SEG_",$I1364,"_PROV_",$D1364),Catalogo_Precios,AK$8,FALSE)),O1364=0),0,VLOOKUP(CONCATENATE("ALI_",$C1364,"_SEG_",$I1364,"_PROV_",$D1364),Catalogo_Precios,AK$8,FALSE))</f>
        <v>906</v>
      </c>
      <c r="AL1364" s="53"/>
      <c r="AM1364" s="59" t="str">
        <f t="shared" si="16386"/>
        <v>ALI_82_SEG_10</v>
      </c>
      <c r="AN1364" s="59" t="str">
        <f t="shared" si="16387"/>
        <v>ALI_82_SEG_10_VAL_14891121.75</v>
      </c>
      <c r="AO1364" s="60">
        <f t="shared" ref="AO1364" si="16489">IF(OR(AB1364="",AB1364=0),0,COUNTIF(Codificacion,AM1364))</f>
        <v>4</v>
      </c>
      <c r="AP1364" s="61">
        <f t="array" ref="AP1364">MIN(IF(Codificacion=AM1364,Total_Cotizacion,""))</f>
        <v>14192690.880000001</v>
      </c>
      <c r="AQ1364" s="62" t="b">
        <f t="shared" si="16389"/>
        <v>0</v>
      </c>
      <c r="AR1364" s="51" t="str">
        <f t="shared" ref="AR1364" si="16490">IF(COUNTIF(Codificacion2,CONCATENATE(AM1364,"_VAL_",AB1364))&gt;1,"Empate","")</f>
        <v/>
      </c>
      <c r="AS1364" s="63" t="str">
        <f t="shared" si="16240"/>
        <v/>
      </c>
      <c r="AT1364" s="59" t="str">
        <f t="shared" si="16391"/>
        <v>ALI_82_SEG_10_</v>
      </c>
      <c r="AU1364" s="63">
        <f t="shared" ref="AU1364" si="16491">IF(AND(COUNTIF(Codificacion3,AT1364)&lt;AO1364),1,COUNTIF(Codificacion3,AT1364))</f>
        <v>1</v>
      </c>
      <c r="AV1364" s="62" t="str">
        <f t="shared" si="16393"/>
        <v>No Seleccionada</v>
      </c>
      <c r="AW1364" s="53"/>
      <c r="AX1364" s="51" t="str">
        <f t="shared" si="16394"/>
        <v>ALI_82_SEG_10FALSO</v>
      </c>
      <c r="AY1364" s="51">
        <f t="shared" si="16375"/>
        <v>3</v>
      </c>
      <c r="AZ1364" s="64" t="b">
        <f t="shared" si="16395"/>
        <v>0</v>
      </c>
    </row>
    <row r="1365" spans="1:52" x14ac:dyDescent="0.2">
      <c r="A1365" s="50" t="b">
        <f t="shared" si="16338"/>
        <v>0</v>
      </c>
      <c r="B1365" s="51" t="s">
        <v>142</v>
      </c>
      <c r="C1365" s="52">
        <v>82</v>
      </c>
      <c r="D1365" s="52">
        <f t="shared" ref="D1365" si="16492">IF(ISERROR(VLOOKUP(E1365,Proveedores,2,FALSE)),"",VLOOKUP(E1365,Proveedores,2,FALSE))</f>
        <v>2038</v>
      </c>
      <c r="E1365" s="53" t="s">
        <v>143</v>
      </c>
      <c r="F1365" s="54">
        <v>277</v>
      </c>
      <c r="G1365" s="53" t="s">
        <v>61</v>
      </c>
      <c r="H1365" s="53" t="s">
        <v>68</v>
      </c>
      <c r="I1365" s="52">
        <v>11</v>
      </c>
      <c r="J1365" s="53" t="s">
        <v>58</v>
      </c>
      <c r="K1365" s="55">
        <v>44835</v>
      </c>
      <c r="L1365" s="56">
        <v>8501</v>
      </c>
      <c r="M1365" s="56">
        <v>9776</v>
      </c>
      <c r="N1365" s="56">
        <v>5539</v>
      </c>
      <c r="O1365" s="56">
        <v>338</v>
      </c>
      <c r="P1365" s="57">
        <v>915</v>
      </c>
      <c r="Q1365" s="58">
        <v>0.05</v>
      </c>
      <c r="R1365" s="57">
        <v>869.25</v>
      </c>
      <c r="S1365" s="57">
        <v>915</v>
      </c>
      <c r="T1365" s="58">
        <v>0.05</v>
      </c>
      <c r="U1365" s="57">
        <v>869.25</v>
      </c>
      <c r="V1365" s="57">
        <v>915</v>
      </c>
      <c r="W1365" s="58">
        <v>0.05</v>
      </c>
      <c r="X1365" s="57">
        <v>869.25</v>
      </c>
      <c r="Y1365" s="57">
        <v>915</v>
      </c>
      <c r="Z1365" s="58">
        <v>0.05</v>
      </c>
      <c r="AA1365" s="57">
        <v>869.25</v>
      </c>
      <c r="AB1365" s="57">
        <v>20995864.5</v>
      </c>
      <c r="AC1365" s="53" t="str">
        <f t="shared" si="16377"/>
        <v>Registro Valido</v>
      </c>
      <c r="AD1365" s="57">
        <f t="shared" ref="AD1365" si="16493">IF(OR(ISERROR(VLOOKUP(CONCATENATE("ALI_",$C1365,"_SEG_",$I1365,"_PROV_",$D1365),Catalogo_Precios,AD$8,FALSE)),L1365=0),0,VLOOKUP(CONCATENATE("ALI_",$C1365,"_SEG_",$I1365,"_PROV_",$D1365),Catalogo_Precios,AD$8,FALSE))</f>
        <v>915</v>
      </c>
      <c r="AE1365" s="57">
        <f t="shared" ref="AE1365" si="16494">IF(OR(ISERROR(VLOOKUP(CONCATENATE("ALI_",$C1365,"_SEG_",$I1365,"_PROV_",$D1365),Catalogo_Precios,AE$8,FALSE)),M1365=0),0,VLOOKUP(CONCATENATE("ALI_",$C1365,"_SEG_",$I1365,"_PROV_",$D1365),Catalogo_Precios,AE$8,FALSE))</f>
        <v>915</v>
      </c>
      <c r="AF1365" s="57">
        <f t="shared" ref="AF1365" si="16495">IF(OR(ISERROR(VLOOKUP(CONCATENATE("ALI_",$C1365,"_SEG_",$I1365,"_PROV_",$D1365),Catalogo_Precios,AF$8,FALSE)),N1365=0),0,VLOOKUP(CONCATENATE("ALI_",$C1365,"_SEG_",$I1365,"_PROV_",$D1365),Catalogo_Precios,AF$8,FALSE))</f>
        <v>915</v>
      </c>
      <c r="AG1365" s="57">
        <f t="shared" ref="AG1365" si="16496">IF(OR(ISERROR(VLOOKUP(CONCATENATE("ALI_",$C1365,"_SEG_",$I1365,"_PROV_",$D1365),Catalogo_Precios,AG$8,FALSE)),O1365=0),0,VLOOKUP(CONCATENATE("ALI_",$C1365,"_SEG_",$I1365,"_PROV_",$D1365),Catalogo_Precios,AG$8,FALSE))</f>
        <v>915</v>
      </c>
      <c r="AH1365" s="57">
        <f t="shared" ref="AH1365" si="16497">IF(OR(ISERROR(VLOOKUP(CONCATENATE("ALI_",$C1365,"_SEG_",$I1365,"_PROV_",$D1365),Catalogo_Precios,AH$8,FALSE)),L1365=0),0,VLOOKUP(CONCATENATE("ALI_",$C1365,"_SEG_",$I1365,"_PROV_",$D1365),Catalogo_Precios,AH$8,FALSE))</f>
        <v>906</v>
      </c>
      <c r="AI1365" s="57">
        <f t="shared" ref="AI1365" si="16498">IF(OR(ISERROR(VLOOKUP(CONCATENATE("ALI_",$C1365,"_SEG_",$I1365,"_PROV_",$D1365),Catalogo_Precios,AI$8,FALSE)),M1365=0),0,VLOOKUP(CONCATENATE("ALI_",$C1365,"_SEG_",$I1365,"_PROV_",$D1365),Catalogo_Precios,AI$8,FALSE))</f>
        <v>906</v>
      </c>
      <c r="AJ1365" s="57">
        <f t="shared" ref="AJ1365" si="16499">IF(OR(ISERROR(VLOOKUP(CONCATENATE("ALI_",$C1365,"_SEG_",$I1365,"_PROV_",$D1365),Catalogo_Precios,AJ$8,FALSE)),N1365=0),0,VLOOKUP(CONCATENATE("ALI_",$C1365,"_SEG_",$I1365,"_PROV_",$D1365),Catalogo_Precios,AJ$8,FALSE))</f>
        <v>906</v>
      </c>
      <c r="AK1365" s="57">
        <f t="shared" ref="AK1365" si="16500">IF(OR(ISERROR(VLOOKUP(CONCATENATE("ALI_",$C1365,"_SEG_",$I1365,"_PROV_",$D1365),Catalogo_Precios,AK$8,FALSE)),O1365=0),0,VLOOKUP(CONCATENATE("ALI_",$C1365,"_SEG_",$I1365,"_PROV_",$D1365),Catalogo_Precios,AK$8,FALSE))</f>
        <v>906</v>
      </c>
      <c r="AL1365" s="53"/>
      <c r="AM1365" s="59" t="str">
        <f t="shared" si="16386"/>
        <v>ALI_82_SEG_11</v>
      </c>
      <c r="AN1365" s="59" t="str">
        <f t="shared" si="16387"/>
        <v>ALI_82_SEG_11_VAL_20995864.5</v>
      </c>
      <c r="AO1365" s="60">
        <f t="shared" ref="AO1365" si="16501">IF(OR(AB1365="",AB1365=0),0,COUNTIF(Codificacion,AM1365))</f>
        <v>4</v>
      </c>
      <c r="AP1365" s="61">
        <f t="array" ref="AP1365">MIN(IF(Codificacion=AM1365,Total_Cotizacion,""))</f>
        <v>20006516.66</v>
      </c>
      <c r="AQ1365" s="62" t="b">
        <f t="shared" si="16389"/>
        <v>0</v>
      </c>
      <c r="AR1365" s="51" t="str">
        <f t="shared" ref="AR1365" si="16502">IF(COUNTIF(Codificacion2,CONCATENATE(AM1365,"_VAL_",AB1365))&gt;1,"Empate","")</f>
        <v/>
      </c>
      <c r="AS1365" s="63" t="str">
        <f t="shared" si="16240"/>
        <v/>
      </c>
      <c r="AT1365" s="59" t="str">
        <f t="shared" si="16391"/>
        <v>ALI_82_SEG_11_</v>
      </c>
      <c r="AU1365" s="63">
        <f t="shared" ref="AU1365" si="16503">IF(AND(COUNTIF(Codificacion3,AT1365)&lt;AO1365),1,COUNTIF(Codificacion3,AT1365))</f>
        <v>1</v>
      </c>
      <c r="AV1365" s="62" t="str">
        <f t="shared" si="16393"/>
        <v>No Seleccionada</v>
      </c>
      <c r="AW1365" s="53"/>
      <c r="AX1365" s="51" t="str">
        <f t="shared" si="16394"/>
        <v>ALI_82_SEG_11FALSO</v>
      </c>
      <c r="AY1365" s="51">
        <f t="shared" si="16375"/>
        <v>3</v>
      </c>
      <c r="AZ1365" s="64" t="b">
        <f t="shared" si="16395"/>
        <v>0</v>
      </c>
    </row>
    <row r="1366" spans="1:52" x14ac:dyDescent="0.2">
      <c r="A1366" s="50" t="b">
        <f t="shared" si="16338"/>
        <v>0</v>
      </c>
      <c r="B1366" s="51" t="s">
        <v>142</v>
      </c>
      <c r="C1366" s="52">
        <v>82</v>
      </c>
      <c r="D1366" s="52">
        <f t="shared" ref="D1366" si="16504">IF(ISERROR(VLOOKUP(E1366,Proveedores,2,FALSE)),"",VLOOKUP(E1366,Proveedores,2,FALSE))</f>
        <v>2038</v>
      </c>
      <c r="E1366" s="53" t="s">
        <v>143</v>
      </c>
      <c r="F1366" s="54">
        <v>278</v>
      </c>
      <c r="G1366" s="53" t="s">
        <v>61</v>
      </c>
      <c r="H1366" s="53" t="s">
        <v>68</v>
      </c>
      <c r="I1366" s="52">
        <v>12</v>
      </c>
      <c r="J1366" s="53" t="s">
        <v>58</v>
      </c>
      <c r="K1366" s="55">
        <v>44835</v>
      </c>
      <c r="L1366" s="56">
        <v>7729</v>
      </c>
      <c r="M1366" s="56">
        <v>8891</v>
      </c>
      <c r="N1366" s="56">
        <v>5043</v>
      </c>
      <c r="O1366" s="56">
        <v>307</v>
      </c>
      <c r="P1366" s="57">
        <v>915</v>
      </c>
      <c r="Q1366" s="58">
        <v>0.05</v>
      </c>
      <c r="R1366" s="57">
        <v>869.25</v>
      </c>
      <c r="S1366" s="57">
        <v>915</v>
      </c>
      <c r="T1366" s="58">
        <v>0.05</v>
      </c>
      <c r="U1366" s="57">
        <v>869.25</v>
      </c>
      <c r="V1366" s="57">
        <v>915</v>
      </c>
      <c r="W1366" s="58">
        <v>0.05</v>
      </c>
      <c r="X1366" s="57">
        <v>869.25</v>
      </c>
      <c r="Y1366" s="57">
        <v>915</v>
      </c>
      <c r="Z1366" s="58">
        <v>0.05</v>
      </c>
      <c r="AA1366" s="57">
        <v>869.25</v>
      </c>
      <c r="AB1366" s="57">
        <v>19097422.5</v>
      </c>
      <c r="AC1366" s="53" t="str">
        <f t="shared" si="16377"/>
        <v>Registro Valido</v>
      </c>
      <c r="AD1366" s="57">
        <f t="shared" ref="AD1366" si="16505">IF(OR(ISERROR(VLOOKUP(CONCATENATE("ALI_",$C1366,"_SEG_",$I1366,"_PROV_",$D1366),Catalogo_Precios,AD$8,FALSE)),L1366=0),0,VLOOKUP(CONCATENATE("ALI_",$C1366,"_SEG_",$I1366,"_PROV_",$D1366),Catalogo_Precios,AD$8,FALSE))</f>
        <v>915</v>
      </c>
      <c r="AE1366" s="57">
        <f t="shared" ref="AE1366" si="16506">IF(OR(ISERROR(VLOOKUP(CONCATENATE("ALI_",$C1366,"_SEG_",$I1366,"_PROV_",$D1366),Catalogo_Precios,AE$8,FALSE)),M1366=0),0,VLOOKUP(CONCATENATE("ALI_",$C1366,"_SEG_",$I1366,"_PROV_",$D1366),Catalogo_Precios,AE$8,FALSE))</f>
        <v>915</v>
      </c>
      <c r="AF1366" s="57">
        <f t="shared" ref="AF1366" si="16507">IF(OR(ISERROR(VLOOKUP(CONCATENATE("ALI_",$C1366,"_SEG_",$I1366,"_PROV_",$D1366),Catalogo_Precios,AF$8,FALSE)),N1366=0),0,VLOOKUP(CONCATENATE("ALI_",$C1366,"_SEG_",$I1366,"_PROV_",$D1366),Catalogo_Precios,AF$8,FALSE))</f>
        <v>915</v>
      </c>
      <c r="AG1366" s="57">
        <f t="shared" ref="AG1366" si="16508">IF(OR(ISERROR(VLOOKUP(CONCATENATE("ALI_",$C1366,"_SEG_",$I1366,"_PROV_",$D1366),Catalogo_Precios,AG$8,FALSE)),O1366=0),0,VLOOKUP(CONCATENATE("ALI_",$C1366,"_SEG_",$I1366,"_PROV_",$D1366),Catalogo_Precios,AG$8,FALSE))</f>
        <v>915</v>
      </c>
      <c r="AH1366" s="57">
        <f t="shared" ref="AH1366" si="16509">IF(OR(ISERROR(VLOOKUP(CONCATENATE("ALI_",$C1366,"_SEG_",$I1366,"_PROV_",$D1366),Catalogo_Precios,AH$8,FALSE)),L1366=0),0,VLOOKUP(CONCATENATE("ALI_",$C1366,"_SEG_",$I1366,"_PROV_",$D1366),Catalogo_Precios,AH$8,FALSE))</f>
        <v>906</v>
      </c>
      <c r="AI1366" s="57">
        <f t="shared" ref="AI1366" si="16510">IF(OR(ISERROR(VLOOKUP(CONCATENATE("ALI_",$C1366,"_SEG_",$I1366,"_PROV_",$D1366),Catalogo_Precios,AI$8,FALSE)),M1366=0),0,VLOOKUP(CONCATENATE("ALI_",$C1366,"_SEG_",$I1366,"_PROV_",$D1366),Catalogo_Precios,AI$8,FALSE))</f>
        <v>906</v>
      </c>
      <c r="AJ1366" s="57">
        <f t="shared" ref="AJ1366" si="16511">IF(OR(ISERROR(VLOOKUP(CONCATENATE("ALI_",$C1366,"_SEG_",$I1366,"_PROV_",$D1366),Catalogo_Precios,AJ$8,FALSE)),N1366=0),0,VLOOKUP(CONCATENATE("ALI_",$C1366,"_SEG_",$I1366,"_PROV_",$D1366),Catalogo_Precios,AJ$8,FALSE))</f>
        <v>906</v>
      </c>
      <c r="AK1366" s="57">
        <f t="shared" ref="AK1366" si="16512">IF(OR(ISERROR(VLOOKUP(CONCATENATE("ALI_",$C1366,"_SEG_",$I1366,"_PROV_",$D1366),Catalogo_Precios,AK$8,FALSE)),O1366=0),0,VLOOKUP(CONCATENATE("ALI_",$C1366,"_SEG_",$I1366,"_PROV_",$D1366),Catalogo_Precios,AK$8,FALSE))</f>
        <v>906</v>
      </c>
      <c r="AL1366" s="53"/>
      <c r="AM1366" s="59" t="str">
        <f t="shared" si="16386"/>
        <v>ALI_82_SEG_12</v>
      </c>
      <c r="AN1366" s="59" t="str">
        <f t="shared" si="16387"/>
        <v>ALI_82_SEG_12_VAL_19097422.5</v>
      </c>
      <c r="AO1366" s="60">
        <f t="shared" ref="AO1366" si="16513">IF(OR(AB1366="",AB1366=0),0,COUNTIF(Codificacion,AM1366))</f>
        <v>4</v>
      </c>
      <c r="AP1366" s="61">
        <f t="array" ref="AP1366">MIN(IF(Codificacion=AM1366,Total_Cotizacion,""))</f>
        <v>18213789.100000001</v>
      </c>
      <c r="AQ1366" s="62" t="b">
        <f t="shared" si="16389"/>
        <v>0</v>
      </c>
      <c r="AR1366" s="51" t="str">
        <f t="shared" ref="AR1366" si="16514">IF(COUNTIF(Codificacion2,CONCATENATE(AM1366,"_VAL_",AB1366))&gt;1,"Empate","")</f>
        <v/>
      </c>
      <c r="AS1366" s="63" t="str">
        <f t="shared" si="16240"/>
        <v/>
      </c>
      <c r="AT1366" s="59" t="str">
        <f t="shared" si="16391"/>
        <v>ALI_82_SEG_12_</v>
      </c>
      <c r="AU1366" s="63">
        <f t="shared" ref="AU1366" si="16515">IF(AND(COUNTIF(Codificacion3,AT1366)&lt;AO1366),1,COUNTIF(Codificacion3,AT1366))</f>
        <v>1</v>
      </c>
      <c r="AV1366" s="62" t="str">
        <f t="shared" si="16393"/>
        <v>No Seleccionada</v>
      </c>
      <c r="AW1366" s="53"/>
      <c r="AX1366" s="51" t="str">
        <f t="shared" si="16394"/>
        <v>ALI_82_SEG_12FALSO</v>
      </c>
      <c r="AY1366" s="51">
        <f t="shared" si="16375"/>
        <v>3</v>
      </c>
      <c r="AZ1366" s="64" t="b">
        <f t="shared" si="16395"/>
        <v>0</v>
      </c>
    </row>
    <row r="1367" spans="1:52" x14ac:dyDescent="0.2">
      <c r="A1367" s="50" t="b">
        <f t="shared" si="16338"/>
        <v>0</v>
      </c>
      <c r="B1367" s="51" t="s">
        <v>142</v>
      </c>
      <c r="C1367" s="52">
        <v>82</v>
      </c>
      <c r="D1367" s="52">
        <f t="shared" ref="D1367" si="16516">IF(ISERROR(VLOOKUP(E1367,Proveedores,2,FALSE)),"",VLOOKUP(E1367,Proveedores,2,FALSE))</f>
        <v>2038</v>
      </c>
      <c r="E1367" s="53" t="s">
        <v>143</v>
      </c>
      <c r="F1367" s="54">
        <v>279</v>
      </c>
      <c r="G1367" s="53" t="s">
        <v>61</v>
      </c>
      <c r="H1367" s="53" t="s">
        <v>68</v>
      </c>
      <c r="I1367" s="52">
        <v>13</v>
      </c>
      <c r="J1367" s="53" t="s">
        <v>58</v>
      </c>
      <c r="K1367" s="55">
        <v>44835</v>
      </c>
      <c r="L1367" s="56">
        <v>8193</v>
      </c>
      <c r="M1367" s="56">
        <v>9420</v>
      </c>
      <c r="N1367" s="56">
        <v>5336</v>
      </c>
      <c r="O1367" s="56">
        <v>326</v>
      </c>
      <c r="P1367" s="57">
        <v>915</v>
      </c>
      <c r="Q1367" s="58">
        <v>0.05</v>
      </c>
      <c r="R1367" s="57">
        <v>869.25</v>
      </c>
      <c r="S1367" s="57">
        <v>915</v>
      </c>
      <c r="T1367" s="58">
        <v>0.05</v>
      </c>
      <c r="U1367" s="57">
        <v>869.25</v>
      </c>
      <c r="V1367" s="57">
        <v>915</v>
      </c>
      <c r="W1367" s="58">
        <v>0.05</v>
      </c>
      <c r="X1367" s="57">
        <v>869.25</v>
      </c>
      <c r="Y1367" s="57">
        <v>915</v>
      </c>
      <c r="Z1367" s="58">
        <v>0.05</v>
      </c>
      <c r="AA1367" s="57">
        <v>869.25</v>
      </c>
      <c r="AB1367" s="57">
        <v>20231793.75</v>
      </c>
      <c r="AC1367" s="53" t="str">
        <f t="shared" si="16377"/>
        <v>Registro Valido</v>
      </c>
      <c r="AD1367" s="57">
        <f t="shared" ref="AD1367" si="16517">IF(OR(ISERROR(VLOOKUP(CONCATENATE("ALI_",$C1367,"_SEG_",$I1367,"_PROV_",$D1367),Catalogo_Precios,AD$8,FALSE)),L1367=0),0,VLOOKUP(CONCATENATE("ALI_",$C1367,"_SEG_",$I1367,"_PROV_",$D1367),Catalogo_Precios,AD$8,FALSE))</f>
        <v>915</v>
      </c>
      <c r="AE1367" s="57">
        <f t="shared" ref="AE1367" si="16518">IF(OR(ISERROR(VLOOKUP(CONCATENATE("ALI_",$C1367,"_SEG_",$I1367,"_PROV_",$D1367),Catalogo_Precios,AE$8,FALSE)),M1367=0),0,VLOOKUP(CONCATENATE("ALI_",$C1367,"_SEG_",$I1367,"_PROV_",$D1367),Catalogo_Precios,AE$8,FALSE))</f>
        <v>915</v>
      </c>
      <c r="AF1367" s="57">
        <f t="shared" ref="AF1367" si="16519">IF(OR(ISERROR(VLOOKUP(CONCATENATE("ALI_",$C1367,"_SEG_",$I1367,"_PROV_",$D1367),Catalogo_Precios,AF$8,FALSE)),N1367=0),0,VLOOKUP(CONCATENATE("ALI_",$C1367,"_SEG_",$I1367,"_PROV_",$D1367),Catalogo_Precios,AF$8,FALSE))</f>
        <v>915</v>
      </c>
      <c r="AG1367" s="57">
        <f t="shared" ref="AG1367" si="16520">IF(OR(ISERROR(VLOOKUP(CONCATENATE("ALI_",$C1367,"_SEG_",$I1367,"_PROV_",$D1367),Catalogo_Precios,AG$8,FALSE)),O1367=0),0,VLOOKUP(CONCATENATE("ALI_",$C1367,"_SEG_",$I1367,"_PROV_",$D1367),Catalogo_Precios,AG$8,FALSE))</f>
        <v>915</v>
      </c>
      <c r="AH1367" s="57">
        <f t="shared" ref="AH1367" si="16521">IF(OR(ISERROR(VLOOKUP(CONCATENATE("ALI_",$C1367,"_SEG_",$I1367,"_PROV_",$D1367),Catalogo_Precios,AH$8,FALSE)),L1367=0),0,VLOOKUP(CONCATENATE("ALI_",$C1367,"_SEG_",$I1367,"_PROV_",$D1367),Catalogo_Precios,AH$8,FALSE))</f>
        <v>906</v>
      </c>
      <c r="AI1367" s="57">
        <f t="shared" ref="AI1367" si="16522">IF(OR(ISERROR(VLOOKUP(CONCATENATE("ALI_",$C1367,"_SEG_",$I1367,"_PROV_",$D1367),Catalogo_Precios,AI$8,FALSE)),M1367=0),0,VLOOKUP(CONCATENATE("ALI_",$C1367,"_SEG_",$I1367,"_PROV_",$D1367),Catalogo_Precios,AI$8,FALSE))</f>
        <v>906</v>
      </c>
      <c r="AJ1367" s="57">
        <f t="shared" ref="AJ1367" si="16523">IF(OR(ISERROR(VLOOKUP(CONCATENATE("ALI_",$C1367,"_SEG_",$I1367,"_PROV_",$D1367),Catalogo_Precios,AJ$8,FALSE)),N1367=0),0,VLOOKUP(CONCATENATE("ALI_",$C1367,"_SEG_",$I1367,"_PROV_",$D1367),Catalogo_Precios,AJ$8,FALSE))</f>
        <v>906</v>
      </c>
      <c r="AK1367" s="57">
        <f t="shared" ref="AK1367" si="16524">IF(OR(ISERROR(VLOOKUP(CONCATENATE("ALI_",$C1367,"_SEG_",$I1367,"_PROV_",$D1367),Catalogo_Precios,AK$8,FALSE)),O1367=0),0,VLOOKUP(CONCATENATE("ALI_",$C1367,"_SEG_",$I1367,"_PROV_",$D1367),Catalogo_Precios,AK$8,FALSE))</f>
        <v>906</v>
      </c>
      <c r="AL1367" s="53"/>
      <c r="AM1367" s="59" t="str">
        <f t="shared" si="16386"/>
        <v>ALI_82_SEG_13</v>
      </c>
      <c r="AN1367" s="59" t="str">
        <f t="shared" si="16387"/>
        <v>ALI_82_SEG_13_VAL_20231793.75</v>
      </c>
      <c r="AO1367" s="60">
        <f t="shared" ref="AO1367" si="16525">IF(OR(AB1367="",AB1367=0),0,COUNTIF(Codificacion,AM1367))</f>
        <v>4</v>
      </c>
      <c r="AP1367" s="61">
        <f t="array" ref="AP1367">MIN(IF(Codificacion=AM1367,Total_Cotizacion,""))</f>
        <v>19347111</v>
      </c>
      <c r="AQ1367" s="62" t="b">
        <f t="shared" si="16389"/>
        <v>0</v>
      </c>
      <c r="AR1367" s="51" t="str">
        <f t="shared" ref="AR1367" si="16526">IF(COUNTIF(Codificacion2,CONCATENATE(AM1367,"_VAL_",AB1367))&gt;1,"Empate","")</f>
        <v/>
      </c>
      <c r="AS1367" s="63" t="str">
        <f t="shared" si="16240"/>
        <v/>
      </c>
      <c r="AT1367" s="59" t="str">
        <f t="shared" si="16391"/>
        <v>ALI_82_SEG_13_</v>
      </c>
      <c r="AU1367" s="63">
        <f t="shared" ref="AU1367" si="16527">IF(AND(COUNTIF(Codificacion3,AT1367)&lt;AO1367),1,COUNTIF(Codificacion3,AT1367))</f>
        <v>1</v>
      </c>
      <c r="AV1367" s="62" t="str">
        <f t="shared" si="16393"/>
        <v>No Seleccionada</v>
      </c>
      <c r="AW1367" s="53"/>
      <c r="AX1367" s="51" t="str">
        <f t="shared" si="16394"/>
        <v>ALI_82_SEG_13FALSO</v>
      </c>
      <c r="AY1367" s="51">
        <f t="shared" si="16375"/>
        <v>3</v>
      </c>
      <c r="AZ1367" s="64" t="b">
        <f t="shared" si="16395"/>
        <v>0</v>
      </c>
    </row>
    <row r="1368" spans="1:52" x14ac:dyDescent="0.2">
      <c r="A1368" s="50" t="b">
        <f t="shared" si="16338"/>
        <v>0</v>
      </c>
      <c r="B1368" s="51" t="s">
        <v>142</v>
      </c>
      <c r="C1368" s="52">
        <v>82</v>
      </c>
      <c r="D1368" s="52">
        <f t="shared" ref="D1368" si="16528">IF(ISERROR(VLOOKUP(E1368,Proveedores,2,FALSE)),"",VLOOKUP(E1368,Proveedores,2,FALSE))</f>
        <v>2038</v>
      </c>
      <c r="E1368" s="53" t="s">
        <v>143</v>
      </c>
      <c r="F1368" s="54">
        <v>280</v>
      </c>
      <c r="G1368" s="53" t="s">
        <v>61</v>
      </c>
      <c r="H1368" s="53" t="s">
        <v>68</v>
      </c>
      <c r="I1368" s="52">
        <v>14</v>
      </c>
      <c r="J1368" s="53" t="s">
        <v>58</v>
      </c>
      <c r="K1368" s="55">
        <v>44835</v>
      </c>
      <c r="L1368" s="56">
        <v>8133</v>
      </c>
      <c r="M1368" s="56">
        <v>9356</v>
      </c>
      <c r="N1368" s="56">
        <v>5303</v>
      </c>
      <c r="O1368" s="56">
        <v>325</v>
      </c>
      <c r="P1368" s="57">
        <v>915</v>
      </c>
      <c r="Q1368" s="58">
        <v>0.05</v>
      </c>
      <c r="R1368" s="57">
        <v>869.25</v>
      </c>
      <c r="S1368" s="57">
        <v>915</v>
      </c>
      <c r="T1368" s="58">
        <v>0.05</v>
      </c>
      <c r="U1368" s="57">
        <v>869.25</v>
      </c>
      <c r="V1368" s="57">
        <v>915</v>
      </c>
      <c r="W1368" s="58">
        <v>0.05</v>
      </c>
      <c r="X1368" s="57">
        <v>869.25</v>
      </c>
      <c r="Y1368" s="57">
        <v>915</v>
      </c>
      <c r="Z1368" s="58">
        <v>0.05</v>
      </c>
      <c r="AA1368" s="57">
        <v>869.25</v>
      </c>
      <c r="AB1368" s="57">
        <v>20094452.25</v>
      </c>
      <c r="AC1368" s="53" t="str">
        <f t="shared" si="16377"/>
        <v>Registro Valido</v>
      </c>
      <c r="AD1368" s="57">
        <f t="shared" ref="AD1368" si="16529">IF(OR(ISERROR(VLOOKUP(CONCATENATE("ALI_",$C1368,"_SEG_",$I1368,"_PROV_",$D1368),Catalogo_Precios,AD$8,FALSE)),L1368=0),0,VLOOKUP(CONCATENATE("ALI_",$C1368,"_SEG_",$I1368,"_PROV_",$D1368),Catalogo_Precios,AD$8,FALSE))</f>
        <v>915</v>
      </c>
      <c r="AE1368" s="57">
        <f t="shared" ref="AE1368" si="16530">IF(OR(ISERROR(VLOOKUP(CONCATENATE("ALI_",$C1368,"_SEG_",$I1368,"_PROV_",$D1368),Catalogo_Precios,AE$8,FALSE)),M1368=0),0,VLOOKUP(CONCATENATE("ALI_",$C1368,"_SEG_",$I1368,"_PROV_",$D1368),Catalogo_Precios,AE$8,FALSE))</f>
        <v>915</v>
      </c>
      <c r="AF1368" s="57">
        <f t="shared" ref="AF1368" si="16531">IF(OR(ISERROR(VLOOKUP(CONCATENATE("ALI_",$C1368,"_SEG_",$I1368,"_PROV_",$D1368),Catalogo_Precios,AF$8,FALSE)),N1368=0),0,VLOOKUP(CONCATENATE("ALI_",$C1368,"_SEG_",$I1368,"_PROV_",$D1368),Catalogo_Precios,AF$8,FALSE))</f>
        <v>915</v>
      </c>
      <c r="AG1368" s="57">
        <f t="shared" ref="AG1368" si="16532">IF(OR(ISERROR(VLOOKUP(CONCATENATE("ALI_",$C1368,"_SEG_",$I1368,"_PROV_",$D1368),Catalogo_Precios,AG$8,FALSE)),O1368=0),0,VLOOKUP(CONCATENATE("ALI_",$C1368,"_SEG_",$I1368,"_PROV_",$D1368),Catalogo_Precios,AG$8,FALSE))</f>
        <v>915</v>
      </c>
      <c r="AH1368" s="57">
        <f t="shared" ref="AH1368" si="16533">IF(OR(ISERROR(VLOOKUP(CONCATENATE("ALI_",$C1368,"_SEG_",$I1368,"_PROV_",$D1368),Catalogo_Precios,AH$8,FALSE)),L1368=0),0,VLOOKUP(CONCATENATE("ALI_",$C1368,"_SEG_",$I1368,"_PROV_",$D1368),Catalogo_Precios,AH$8,FALSE))</f>
        <v>906</v>
      </c>
      <c r="AI1368" s="57">
        <f t="shared" ref="AI1368" si="16534">IF(OR(ISERROR(VLOOKUP(CONCATENATE("ALI_",$C1368,"_SEG_",$I1368,"_PROV_",$D1368),Catalogo_Precios,AI$8,FALSE)),M1368=0),0,VLOOKUP(CONCATENATE("ALI_",$C1368,"_SEG_",$I1368,"_PROV_",$D1368),Catalogo_Precios,AI$8,FALSE))</f>
        <v>906</v>
      </c>
      <c r="AJ1368" s="57">
        <f t="shared" ref="AJ1368" si="16535">IF(OR(ISERROR(VLOOKUP(CONCATENATE("ALI_",$C1368,"_SEG_",$I1368,"_PROV_",$D1368),Catalogo_Precios,AJ$8,FALSE)),N1368=0),0,VLOOKUP(CONCATENATE("ALI_",$C1368,"_SEG_",$I1368,"_PROV_",$D1368),Catalogo_Precios,AJ$8,FALSE))</f>
        <v>906</v>
      </c>
      <c r="AK1368" s="57">
        <f t="shared" ref="AK1368" si="16536">IF(OR(ISERROR(VLOOKUP(CONCATENATE("ALI_",$C1368,"_SEG_",$I1368,"_PROV_",$D1368),Catalogo_Precios,AK$8,FALSE)),O1368=0),0,VLOOKUP(CONCATENATE("ALI_",$C1368,"_SEG_",$I1368,"_PROV_",$D1368),Catalogo_Precios,AK$8,FALSE))</f>
        <v>906</v>
      </c>
      <c r="AL1368" s="53"/>
      <c r="AM1368" s="59" t="str">
        <f t="shared" si="16386"/>
        <v>ALI_82_SEG_14</v>
      </c>
      <c r="AN1368" s="59" t="str">
        <f t="shared" si="16387"/>
        <v>ALI_82_SEG_14_VAL_20094452.25</v>
      </c>
      <c r="AO1368" s="60">
        <f t="shared" ref="AO1368" si="16537">IF(OR(AB1368="",AB1368=0),0,COUNTIF(Codificacion,AM1368))</f>
        <v>4</v>
      </c>
      <c r="AP1368" s="61">
        <f t="array" ref="AP1368">MIN(IF(Codificacion=AM1368,Total_Cotizacion,""))</f>
        <v>19239123.25</v>
      </c>
      <c r="AQ1368" s="62" t="b">
        <f t="shared" si="16389"/>
        <v>0</v>
      </c>
      <c r="AR1368" s="51" t="str">
        <f t="shared" ref="AR1368" si="16538">IF(COUNTIF(Codificacion2,CONCATENATE(AM1368,"_VAL_",AB1368))&gt;1,"Empate","")</f>
        <v/>
      </c>
      <c r="AS1368" s="63" t="str">
        <f t="shared" si="16240"/>
        <v/>
      </c>
      <c r="AT1368" s="59" t="str">
        <f t="shared" si="16391"/>
        <v>ALI_82_SEG_14_</v>
      </c>
      <c r="AU1368" s="63">
        <f t="shared" ref="AU1368" si="16539">IF(AND(COUNTIF(Codificacion3,AT1368)&lt;AO1368),1,COUNTIF(Codificacion3,AT1368))</f>
        <v>1</v>
      </c>
      <c r="AV1368" s="62" t="str">
        <f t="shared" si="16393"/>
        <v>No Seleccionada</v>
      </c>
      <c r="AW1368" s="53"/>
      <c r="AX1368" s="51" t="str">
        <f t="shared" si="16394"/>
        <v>ALI_82_SEG_14FALSO</v>
      </c>
      <c r="AY1368" s="51">
        <f t="shared" si="16375"/>
        <v>3</v>
      </c>
      <c r="AZ1368" s="64" t="b">
        <f t="shared" si="16395"/>
        <v>0</v>
      </c>
    </row>
    <row r="1369" spans="1:52" x14ac:dyDescent="0.2">
      <c r="A1369" s="50" t="b">
        <f t="shared" si="16338"/>
        <v>0</v>
      </c>
      <c r="B1369" s="51" t="s">
        <v>142</v>
      </c>
      <c r="C1369" s="52">
        <v>82</v>
      </c>
      <c r="D1369" s="52">
        <f t="shared" ref="D1369" si="16540">IF(ISERROR(VLOOKUP(E1369,Proveedores,2,FALSE)),"",VLOOKUP(E1369,Proveedores,2,FALSE))</f>
        <v>2038</v>
      </c>
      <c r="E1369" s="53" t="s">
        <v>143</v>
      </c>
      <c r="F1369" s="54">
        <v>281</v>
      </c>
      <c r="G1369" s="53" t="s">
        <v>61</v>
      </c>
      <c r="H1369" s="53" t="s">
        <v>68</v>
      </c>
      <c r="I1369" s="52">
        <v>15</v>
      </c>
      <c r="J1369" s="53" t="s">
        <v>58</v>
      </c>
      <c r="K1369" s="55">
        <v>44835</v>
      </c>
      <c r="L1369" s="56">
        <v>5342</v>
      </c>
      <c r="M1369" s="56">
        <v>5992</v>
      </c>
      <c r="N1369" s="56">
        <v>3689</v>
      </c>
      <c r="O1369" s="56">
        <v>203</v>
      </c>
      <c r="P1369" s="57">
        <v>915</v>
      </c>
      <c r="Q1369" s="58">
        <v>0.05</v>
      </c>
      <c r="R1369" s="57">
        <v>869.25</v>
      </c>
      <c r="S1369" s="57">
        <v>915</v>
      </c>
      <c r="T1369" s="58">
        <v>0.05</v>
      </c>
      <c r="U1369" s="57">
        <v>869.25</v>
      </c>
      <c r="V1369" s="57">
        <v>915</v>
      </c>
      <c r="W1369" s="58">
        <v>0.05</v>
      </c>
      <c r="X1369" s="57">
        <v>869.25</v>
      </c>
      <c r="Y1369" s="57">
        <v>915</v>
      </c>
      <c r="Z1369" s="58">
        <v>0.05</v>
      </c>
      <c r="AA1369" s="57">
        <v>869.25</v>
      </c>
      <c r="AB1369" s="57">
        <v>13235200.5</v>
      </c>
      <c r="AC1369" s="53" t="str">
        <f t="shared" si="16377"/>
        <v>Registro Valido</v>
      </c>
      <c r="AD1369" s="57">
        <f t="shared" ref="AD1369" si="16541">IF(OR(ISERROR(VLOOKUP(CONCATENATE("ALI_",$C1369,"_SEG_",$I1369,"_PROV_",$D1369),Catalogo_Precios,AD$8,FALSE)),L1369=0),0,VLOOKUP(CONCATENATE("ALI_",$C1369,"_SEG_",$I1369,"_PROV_",$D1369),Catalogo_Precios,AD$8,FALSE))</f>
        <v>915</v>
      </c>
      <c r="AE1369" s="57">
        <f t="shared" ref="AE1369" si="16542">IF(OR(ISERROR(VLOOKUP(CONCATENATE("ALI_",$C1369,"_SEG_",$I1369,"_PROV_",$D1369),Catalogo_Precios,AE$8,FALSE)),M1369=0),0,VLOOKUP(CONCATENATE("ALI_",$C1369,"_SEG_",$I1369,"_PROV_",$D1369),Catalogo_Precios,AE$8,FALSE))</f>
        <v>915</v>
      </c>
      <c r="AF1369" s="57">
        <f t="shared" ref="AF1369" si="16543">IF(OR(ISERROR(VLOOKUP(CONCATENATE("ALI_",$C1369,"_SEG_",$I1369,"_PROV_",$D1369),Catalogo_Precios,AF$8,FALSE)),N1369=0),0,VLOOKUP(CONCATENATE("ALI_",$C1369,"_SEG_",$I1369,"_PROV_",$D1369),Catalogo_Precios,AF$8,FALSE))</f>
        <v>915</v>
      </c>
      <c r="AG1369" s="57">
        <f t="shared" ref="AG1369" si="16544">IF(OR(ISERROR(VLOOKUP(CONCATENATE("ALI_",$C1369,"_SEG_",$I1369,"_PROV_",$D1369),Catalogo_Precios,AG$8,FALSE)),O1369=0),0,VLOOKUP(CONCATENATE("ALI_",$C1369,"_SEG_",$I1369,"_PROV_",$D1369),Catalogo_Precios,AG$8,FALSE))</f>
        <v>915</v>
      </c>
      <c r="AH1369" s="57">
        <f t="shared" ref="AH1369" si="16545">IF(OR(ISERROR(VLOOKUP(CONCATENATE("ALI_",$C1369,"_SEG_",$I1369,"_PROV_",$D1369),Catalogo_Precios,AH$8,FALSE)),L1369=0),0,VLOOKUP(CONCATENATE("ALI_",$C1369,"_SEG_",$I1369,"_PROV_",$D1369),Catalogo_Precios,AH$8,FALSE))</f>
        <v>906</v>
      </c>
      <c r="AI1369" s="57">
        <f t="shared" ref="AI1369" si="16546">IF(OR(ISERROR(VLOOKUP(CONCATENATE("ALI_",$C1369,"_SEG_",$I1369,"_PROV_",$D1369),Catalogo_Precios,AI$8,FALSE)),M1369=0),0,VLOOKUP(CONCATENATE("ALI_",$C1369,"_SEG_",$I1369,"_PROV_",$D1369),Catalogo_Precios,AI$8,FALSE))</f>
        <v>906</v>
      </c>
      <c r="AJ1369" s="57">
        <f t="shared" ref="AJ1369" si="16547">IF(OR(ISERROR(VLOOKUP(CONCATENATE("ALI_",$C1369,"_SEG_",$I1369,"_PROV_",$D1369),Catalogo_Precios,AJ$8,FALSE)),N1369=0),0,VLOOKUP(CONCATENATE("ALI_",$C1369,"_SEG_",$I1369,"_PROV_",$D1369),Catalogo_Precios,AJ$8,FALSE))</f>
        <v>906</v>
      </c>
      <c r="AK1369" s="57">
        <f t="shared" ref="AK1369" si="16548">IF(OR(ISERROR(VLOOKUP(CONCATENATE("ALI_",$C1369,"_SEG_",$I1369,"_PROV_",$D1369),Catalogo_Precios,AK$8,FALSE)),O1369=0),0,VLOOKUP(CONCATENATE("ALI_",$C1369,"_SEG_",$I1369,"_PROV_",$D1369),Catalogo_Precios,AK$8,FALSE))</f>
        <v>906</v>
      </c>
      <c r="AL1369" s="53"/>
      <c r="AM1369" s="59" t="str">
        <f t="shared" si="16386"/>
        <v>ALI_82_SEG_15</v>
      </c>
      <c r="AN1369" s="59" t="str">
        <f t="shared" si="16387"/>
        <v>ALI_82_SEG_15_VAL_13235200.5</v>
      </c>
      <c r="AO1369" s="60">
        <f t="shared" ref="AO1369" si="16549">IF(OR(AB1369="",AB1369=0),0,COUNTIF(Codificacion,AM1369))</f>
        <v>4</v>
      </c>
      <c r="AP1369" s="61">
        <f t="array" ref="AP1369">MIN(IF(Codificacion=AM1369,Total_Cotizacion,""))</f>
        <v>12687216.76</v>
      </c>
      <c r="AQ1369" s="62" t="b">
        <f t="shared" si="16389"/>
        <v>0</v>
      </c>
      <c r="AR1369" s="51" t="str">
        <f t="shared" ref="AR1369" si="16550">IF(COUNTIF(Codificacion2,CONCATENATE(AM1369,"_VAL_",AB1369))&gt;1,"Empate","")</f>
        <v/>
      </c>
      <c r="AS1369" s="63" t="str">
        <f t="shared" si="16240"/>
        <v/>
      </c>
      <c r="AT1369" s="59" t="str">
        <f t="shared" si="16391"/>
        <v>ALI_82_SEG_15_</v>
      </c>
      <c r="AU1369" s="63">
        <f t="shared" ref="AU1369" si="16551">IF(AND(COUNTIF(Codificacion3,AT1369)&lt;AO1369),1,COUNTIF(Codificacion3,AT1369))</f>
        <v>1</v>
      </c>
      <c r="AV1369" s="62" t="str">
        <f t="shared" si="16393"/>
        <v>No Seleccionada</v>
      </c>
      <c r="AW1369" s="53"/>
      <c r="AX1369" s="51" t="str">
        <f t="shared" si="16394"/>
        <v>ALI_82_SEG_15FALSO</v>
      </c>
      <c r="AY1369" s="51">
        <f t="shared" si="16375"/>
        <v>3</v>
      </c>
      <c r="AZ1369" s="64" t="b">
        <f t="shared" si="16395"/>
        <v>0</v>
      </c>
    </row>
    <row r="1370" spans="1:52" x14ac:dyDescent="0.2">
      <c r="A1370" s="50" t="b">
        <f t="shared" si="16338"/>
        <v>0</v>
      </c>
      <c r="B1370" s="51" t="s">
        <v>142</v>
      </c>
      <c r="C1370" s="52">
        <v>6</v>
      </c>
      <c r="D1370" s="52">
        <f t="shared" ref="D1370" si="16552">IF(ISERROR(VLOOKUP(E1370,Proveedores,2,FALSE)),"",VLOOKUP(E1370,Proveedores,2,FALSE))</f>
        <v>2038</v>
      </c>
      <c r="E1370" s="53" t="s">
        <v>143</v>
      </c>
      <c r="F1370" s="54">
        <v>297</v>
      </c>
      <c r="G1370" s="53" t="s">
        <v>61</v>
      </c>
      <c r="H1370" s="53" t="s">
        <v>70</v>
      </c>
      <c r="I1370" s="52">
        <v>1</v>
      </c>
      <c r="J1370" s="53" t="s">
        <v>58</v>
      </c>
      <c r="K1370" s="55">
        <v>44835</v>
      </c>
      <c r="L1370" s="56">
        <v>3743</v>
      </c>
      <c r="M1370" s="56">
        <v>4361</v>
      </c>
      <c r="N1370" s="56">
        <v>3382</v>
      </c>
      <c r="O1370" s="56">
        <v>183</v>
      </c>
      <c r="P1370" s="57">
        <v>841</v>
      </c>
      <c r="Q1370" s="58">
        <v>0.1082</v>
      </c>
      <c r="R1370" s="57">
        <v>750</v>
      </c>
      <c r="S1370" s="57">
        <v>841</v>
      </c>
      <c r="T1370" s="58">
        <v>0.1082</v>
      </c>
      <c r="U1370" s="57">
        <v>750</v>
      </c>
      <c r="V1370" s="57">
        <v>841</v>
      </c>
      <c r="W1370" s="58">
        <v>0.1082</v>
      </c>
      <c r="X1370" s="57">
        <v>750</v>
      </c>
      <c r="Y1370" s="57">
        <v>841</v>
      </c>
      <c r="Z1370" s="58">
        <v>0.1082</v>
      </c>
      <c r="AA1370" s="57">
        <v>750</v>
      </c>
      <c r="AB1370" s="57">
        <v>8751750</v>
      </c>
      <c r="AC1370" s="53" t="str">
        <f t="shared" si="16377"/>
        <v>Registro Valido</v>
      </c>
      <c r="AD1370" s="57">
        <f t="shared" ref="AD1370" si="16553">IF(OR(ISERROR(VLOOKUP(CONCATENATE("ALI_",$C1370,"_SEG_",$I1370,"_PROV_",$D1370),Catalogo_Precios,AD$8,FALSE)),L1370=0),0,VLOOKUP(CONCATENATE("ALI_",$C1370,"_SEG_",$I1370,"_PROV_",$D1370),Catalogo_Precios,AD$8,FALSE))</f>
        <v>841</v>
      </c>
      <c r="AE1370" s="57">
        <f t="shared" ref="AE1370" si="16554">IF(OR(ISERROR(VLOOKUP(CONCATENATE("ALI_",$C1370,"_SEG_",$I1370,"_PROV_",$D1370),Catalogo_Precios,AE$8,FALSE)),M1370=0),0,VLOOKUP(CONCATENATE("ALI_",$C1370,"_SEG_",$I1370,"_PROV_",$D1370),Catalogo_Precios,AE$8,FALSE))</f>
        <v>841</v>
      </c>
      <c r="AF1370" s="57">
        <f t="shared" ref="AF1370" si="16555">IF(OR(ISERROR(VLOOKUP(CONCATENATE("ALI_",$C1370,"_SEG_",$I1370,"_PROV_",$D1370),Catalogo_Precios,AF$8,FALSE)),N1370=0),0,VLOOKUP(CONCATENATE("ALI_",$C1370,"_SEG_",$I1370,"_PROV_",$D1370),Catalogo_Precios,AF$8,FALSE))</f>
        <v>841</v>
      </c>
      <c r="AG1370" s="57">
        <f t="shared" ref="AG1370" si="16556">IF(OR(ISERROR(VLOOKUP(CONCATENATE("ALI_",$C1370,"_SEG_",$I1370,"_PROV_",$D1370),Catalogo_Precios,AG$8,FALSE)),O1370=0),0,VLOOKUP(CONCATENATE("ALI_",$C1370,"_SEG_",$I1370,"_PROV_",$D1370),Catalogo_Precios,AG$8,FALSE))</f>
        <v>841</v>
      </c>
      <c r="AH1370" s="57">
        <f t="shared" ref="AH1370" si="16557">IF(OR(ISERROR(VLOOKUP(CONCATENATE("ALI_",$C1370,"_SEG_",$I1370,"_PROV_",$D1370),Catalogo_Precios,AH$8,FALSE)),L1370=0),0,VLOOKUP(CONCATENATE("ALI_",$C1370,"_SEG_",$I1370,"_PROV_",$D1370),Catalogo_Precios,AH$8,FALSE))</f>
        <v>832</v>
      </c>
      <c r="AI1370" s="57">
        <f t="shared" ref="AI1370" si="16558">IF(OR(ISERROR(VLOOKUP(CONCATENATE("ALI_",$C1370,"_SEG_",$I1370,"_PROV_",$D1370),Catalogo_Precios,AI$8,FALSE)),M1370=0),0,VLOOKUP(CONCATENATE("ALI_",$C1370,"_SEG_",$I1370,"_PROV_",$D1370),Catalogo_Precios,AI$8,FALSE))</f>
        <v>832</v>
      </c>
      <c r="AJ1370" s="57">
        <f t="shared" ref="AJ1370" si="16559">IF(OR(ISERROR(VLOOKUP(CONCATENATE("ALI_",$C1370,"_SEG_",$I1370,"_PROV_",$D1370),Catalogo_Precios,AJ$8,FALSE)),N1370=0),0,VLOOKUP(CONCATENATE("ALI_",$C1370,"_SEG_",$I1370,"_PROV_",$D1370),Catalogo_Precios,AJ$8,FALSE))</f>
        <v>832</v>
      </c>
      <c r="AK1370" s="57">
        <f t="shared" ref="AK1370" si="16560">IF(OR(ISERROR(VLOOKUP(CONCATENATE("ALI_",$C1370,"_SEG_",$I1370,"_PROV_",$D1370),Catalogo_Precios,AK$8,FALSE)),O1370=0),0,VLOOKUP(CONCATENATE("ALI_",$C1370,"_SEG_",$I1370,"_PROV_",$D1370),Catalogo_Precios,AK$8,FALSE))</f>
        <v>832</v>
      </c>
      <c r="AL1370" s="53"/>
      <c r="AM1370" s="59" t="str">
        <f t="shared" si="16386"/>
        <v>ALI_6_SEG_1</v>
      </c>
      <c r="AN1370" s="59" t="str">
        <f t="shared" si="16387"/>
        <v>ALI_6_SEG_1_VAL_8751750</v>
      </c>
      <c r="AO1370" s="60">
        <f t="shared" ref="AO1370" si="16561">IF(OR(AB1370="",AB1370=0),0,COUNTIF(Codificacion,AM1370))</f>
        <v>4</v>
      </c>
      <c r="AP1370" s="61">
        <f t="array" ref="AP1370">MIN(IF(Codificacion=AM1370,Total_Cotizacion,""))</f>
        <v>8737747.1999999993</v>
      </c>
      <c r="AQ1370" s="62" t="b">
        <f t="shared" si="16389"/>
        <v>0</v>
      </c>
      <c r="AR1370" s="51" t="str">
        <f t="shared" ref="AR1370" si="16562">IF(COUNTIF(Codificacion2,CONCATENATE(AM1370,"_VAL_",AB1370))&gt;1,"Empate","")</f>
        <v/>
      </c>
      <c r="AS1370" s="63" t="str">
        <f t="shared" si="16240"/>
        <v/>
      </c>
      <c r="AT1370" s="59" t="str">
        <f t="shared" si="16391"/>
        <v>ALI_6_SEG_1_</v>
      </c>
      <c r="AU1370" s="63">
        <f t="shared" ref="AU1370" si="16563">IF(AND(COUNTIF(Codificacion3,AT1370)&lt;AO1370),1,COUNTIF(Codificacion3,AT1370))</f>
        <v>1</v>
      </c>
      <c r="AV1370" s="62" t="str">
        <f t="shared" si="16393"/>
        <v>No Seleccionada</v>
      </c>
      <c r="AW1370" s="53"/>
      <c r="AX1370" s="51" t="str">
        <f t="shared" si="16394"/>
        <v>ALI_6_SEG_1FALSO</v>
      </c>
      <c r="AY1370" s="51">
        <f t="shared" si="16375"/>
        <v>3</v>
      </c>
      <c r="AZ1370" s="64" t="b">
        <f t="shared" si="16395"/>
        <v>0</v>
      </c>
    </row>
    <row r="1371" spans="1:52" x14ac:dyDescent="0.2">
      <c r="A1371" s="50" t="b">
        <f t="shared" si="16338"/>
        <v>0</v>
      </c>
      <c r="B1371" s="51" t="s">
        <v>142</v>
      </c>
      <c r="C1371" s="52">
        <v>6</v>
      </c>
      <c r="D1371" s="52">
        <f t="shared" ref="D1371" si="16564">IF(ISERROR(VLOOKUP(E1371,Proveedores,2,FALSE)),"",VLOOKUP(E1371,Proveedores,2,FALSE))</f>
        <v>2038</v>
      </c>
      <c r="E1371" s="53" t="s">
        <v>143</v>
      </c>
      <c r="F1371" s="54">
        <v>298</v>
      </c>
      <c r="G1371" s="53" t="s">
        <v>61</v>
      </c>
      <c r="H1371" s="53" t="s">
        <v>70</v>
      </c>
      <c r="I1371" s="52">
        <v>2</v>
      </c>
      <c r="J1371" s="53" t="s">
        <v>58</v>
      </c>
      <c r="K1371" s="55">
        <v>44835</v>
      </c>
      <c r="L1371" s="56">
        <v>3803</v>
      </c>
      <c r="M1371" s="56">
        <v>4199</v>
      </c>
      <c r="N1371" s="56">
        <v>3722</v>
      </c>
      <c r="O1371" s="56">
        <v>167</v>
      </c>
      <c r="P1371" s="57">
        <v>841</v>
      </c>
      <c r="Q1371" s="58">
        <v>0.1082</v>
      </c>
      <c r="R1371" s="57">
        <v>750</v>
      </c>
      <c r="S1371" s="57">
        <v>841</v>
      </c>
      <c r="T1371" s="58">
        <v>0.1082</v>
      </c>
      <c r="U1371" s="57">
        <v>750</v>
      </c>
      <c r="V1371" s="57">
        <v>841</v>
      </c>
      <c r="W1371" s="58">
        <v>0.1082</v>
      </c>
      <c r="X1371" s="57">
        <v>750</v>
      </c>
      <c r="Y1371" s="57">
        <v>841</v>
      </c>
      <c r="Z1371" s="58">
        <v>0.1082</v>
      </c>
      <c r="AA1371" s="57">
        <v>750</v>
      </c>
      <c r="AB1371" s="57">
        <v>8918250</v>
      </c>
      <c r="AC1371" s="53" t="str">
        <f t="shared" si="16377"/>
        <v>Registro Valido</v>
      </c>
      <c r="AD1371" s="57">
        <f t="shared" ref="AD1371" si="16565">IF(OR(ISERROR(VLOOKUP(CONCATENATE("ALI_",$C1371,"_SEG_",$I1371,"_PROV_",$D1371),Catalogo_Precios,AD$8,FALSE)),L1371=0),0,VLOOKUP(CONCATENATE("ALI_",$C1371,"_SEG_",$I1371,"_PROV_",$D1371),Catalogo_Precios,AD$8,FALSE))</f>
        <v>841</v>
      </c>
      <c r="AE1371" s="57">
        <f t="shared" ref="AE1371" si="16566">IF(OR(ISERROR(VLOOKUP(CONCATENATE("ALI_",$C1371,"_SEG_",$I1371,"_PROV_",$D1371),Catalogo_Precios,AE$8,FALSE)),M1371=0),0,VLOOKUP(CONCATENATE("ALI_",$C1371,"_SEG_",$I1371,"_PROV_",$D1371),Catalogo_Precios,AE$8,FALSE))</f>
        <v>841</v>
      </c>
      <c r="AF1371" s="57">
        <f t="shared" ref="AF1371" si="16567">IF(OR(ISERROR(VLOOKUP(CONCATENATE("ALI_",$C1371,"_SEG_",$I1371,"_PROV_",$D1371),Catalogo_Precios,AF$8,FALSE)),N1371=0),0,VLOOKUP(CONCATENATE("ALI_",$C1371,"_SEG_",$I1371,"_PROV_",$D1371),Catalogo_Precios,AF$8,FALSE))</f>
        <v>841</v>
      </c>
      <c r="AG1371" s="57">
        <f t="shared" ref="AG1371" si="16568">IF(OR(ISERROR(VLOOKUP(CONCATENATE("ALI_",$C1371,"_SEG_",$I1371,"_PROV_",$D1371),Catalogo_Precios,AG$8,FALSE)),O1371=0),0,VLOOKUP(CONCATENATE("ALI_",$C1371,"_SEG_",$I1371,"_PROV_",$D1371),Catalogo_Precios,AG$8,FALSE))</f>
        <v>841</v>
      </c>
      <c r="AH1371" s="57">
        <f t="shared" ref="AH1371" si="16569">IF(OR(ISERROR(VLOOKUP(CONCATENATE("ALI_",$C1371,"_SEG_",$I1371,"_PROV_",$D1371),Catalogo_Precios,AH$8,FALSE)),L1371=0),0,VLOOKUP(CONCATENATE("ALI_",$C1371,"_SEG_",$I1371,"_PROV_",$D1371),Catalogo_Precios,AH$8,FALSE))</f>
        <v>832</v>
      </c>
      <c r="AI1371" s="57">
        <f t="shared" ref="AI1371" si="16570">IF(OR(ISERROR(VLOOKUP(CONCATENATE("ALI_",$C1371,"_SEG_",$I1371,"_PROV_",$D1371),Catalogo_Precios,AI$8,FALSE)),M1371=0),0,VLOOKUP(CONCATENATE("ALI_",$C1371,"_SEG_",$I1371,"_PROV_",$D1371),Catalogo_Precios,AI$8,FALSE))</f>
        <v>832</v>
      </c>
      <c r="AJ1371" s="57">
        <f t="shared" ref="AJ1371" si="16571">IF(OR(ISERROR(VLOOKUP(CONCATENATE("ALI_",$C1371,"_SEG_",$I1371,"_PROV_",$D1371),Catalogo_Precios,AJ$8,FALSE)),N1371=0),0,VLOOKUP(CONCATENATE("ALI_",$C1371,"_SEG_",$I1371,"_PROV_",$D1371),Catalogo_Precios,AJ$8,FALSE))</f>
        <v>832</v>
      </c>
      <c r="AK1371" s="57">
        <f t="shared" ref="AK1371" si="16572">IF(OR(ISERROR(VLOOKUP(CONCATENATE("ALI_",$C1371,"_SEG_",$I1371,"_PROV_",$D1371),Catalogo_Precios,AK$8,FALSE)),O1371=0),0,VLOOKUP(CONCATENATE("ALI_",$C1371,"_SEG_",$I1371,"_PROV_",$D1371),Catalogo_Precios,AK$8,FALSE))</f>
        <v>832</v>
      </c>
      <c r="AL1371" s="53"/>
      <c r="AM1371" s="59" t="str">
        <f t="shared" si="16386"/>
        <v>ALI_6_SEG_2</v>
      </c>
      <c r="AN1371" s="59" t="str">
        <f t="shared" si="16387"/>
        <v>ALI_6_SEG_2_VAL_8918250</v>
      </c>
      <c r="AO1371" s="60">
        <f t="shared" ref="AO1371" si="16573">IF(OR(AB1371="",AB1371=0),0,COUNTIF(Codificacion,AM1371))</f>
        <v>4</v>
      </c>
      <c r="AP1371" s="61">
        <f t="array" ref="AP1371">MIN(IF(Codificacion=AM1371,Total_Cotizacion,""))</f>
        <v>8903980.7999999989</v>
      </c>
      <c r="AQ1371" s="62" t="b">
        <f t="shared" si="16389"/>
        <v>0</v>
      </c>
      <c r="AR1371" s="51" t="str">
        <f t="shared" ref="AR1371" si="16574">IF(COUNTIF(Codificacion2,CONCATENATE(AM1371,"_VAL_",AB1371))&gt;1,"Empate","")</f>
        <v/>
      </c>
      <c r="AS1371" s="63" t="str">
        <f t="shared" si="16240"/>
        <v/>
      </c>
      <c r="AT1371" s="59" t="str">
        <f t="shared" si="16391"/>
        <v>ALI_6_SEG_2_</v>
      </c>
      <c r="AU1371" s="63">
        <f t="shared" ref="AU1371" si="16575">IF(AND(COUNTIF(Codificacion3,AT1371)&lt;AO1371),1,COUNTIF(Codificacion3,AT1371))</f>
        <v>1</v>
      </c>
      <c r="AV1371" s="62" t="str">
        <f t="shared" si="16393"/>
        <v>No Seleccionada</v>
      </c>
      <c r="AW1371" s="53"/>
      <c r="AX1371" s="51" t="str">
        <f t="shared" si="16394"/>
        <v>ALI_6_SEG_2FALSO</v>
      </c>
      <c r="AY1371" s="51">
        <f t="shared" si="16375"/>
        <v>3</v>
      </c>
      <c r="AZ1371" s="64" t="b">
        <f t="shared" si="16395"/>
        <v>0</v>
      </c>
    </row>
    <row r="1372" spans="1:52" x14ac:dyDescent="0.2">
      <c r="A1372" s="50" t="b">
        <f t="shared" si="16338"/>
        <v>0</v>
      </c>
      <c r="B1372" s="51" t="s">
        <v>142</v>
      </c>
      <c r="C1372" s="52">
        <v>6</v>
      </c>
      <c r="D1372" s="52">
        <f t="shared" ref="D1372" si="16576">IF(ISERROR(VLOOKUP(E1372,Proveedores,2,FALSE)),"",VLOOKUP(E1372,Proveedores,2,FALSE))</f>
        <v>2038</v>
      </c>
      <c r="E1372" s="53" t="s">
        <v>143</v>
      </c>
      <c r="F1372" s="54">
        <v>299</v>
      </c>
      <c r="G1372" s="53" t="s">
        <v>61</v>
      </c>
      <c r="H1372" s="53" t="s">
        <v>70</v>
      </c>
      <c r="I1372" s="52">
        <v>3</v>
      </c>
      <c r="J1372" s="53" t="s">
        <v>58</v>
      </c>
      <c r="K1372" s="55">
        <v>44835</v>
      </c>
      <c r="L1372" s="56">
        <v>3806</v>
      </c>
      <c r="M1372" s="56">
        <v>4432</v>
      </c>
      <c r="N1372" s="56">
        <v>3437</v>
      </c>
      <c r="O1372" s="56">
        <v>186</v>
      </c>
      <c r="P1372" s="57">
        <v>841</v>
      </c>
      <c r="Q1372" s="58">
        <v>0.1082</v>
      </c>
      <c r="R1372" s="57">
        <v>750</v>
      </c>
      <c r="S1372" s="57">
        <v>841</v>
      </c>
      <c r="T1372" s="58">
        <v>0.1082</v>
      </c>
      <c r="U1372" s="57">
        <v>750</v>
      </c>
      <c r="V1372" s="57">
        <v>841</v>
      </c>
      <c r="W1372" s="58">
        <v>0.1082</v>
      </c>
      <c r="X1372" s="57">
        <v>750</v>
      </c>
      <c r="Y1372" s="57">
        <v>841</v>
      </c>
      <c r="Z1372" s="58">
        <v>0.1082</v>
      </c>
      <c r="AA1372" s="57">
        <v>750</v>
      </c>
      <c r="AB1372" s="57">
        <v>8895750</v>
      </c>
      <c r="AC1372" s="53" t="str">
        <f t="shared" si="16377"/>
        <v>Registro Valido</v>
      </c>
      <c r="AD1372" s="57">
        <f t="shared" ref="AD1372" si="16577">IF(OR(ISERROR(VLOOKUP(CONCATENATE("ALI_",$C1372,"_SEG_",$I1372,"_PROV_",$D1372),Catalogo_Precios,AD$8,FALSE)),L1372=0),0,VLOOKUP(CONCATENATE("ALI_",$C1372,"_SEG_",$I1372,"_PROV_",$D1372),Catalogo_Precios,AD$8,FALSE))</f>
        <v>841</v>
      </c>
      <c r="AE1372" s="57">
        <f t="shared" ref="AE1372" si="16578">IF(OR(ISERROR(VLOOKUP(CONCATENATE("ALI_",$C1372,"_SEG_",$I1372,"_PROV_",$D1372),Catalogo_Precios,AE$8,FALSE)),M1372=0),0,VLOOKUP(CONCATENATE("ALI_",$C1372,"_SEG_",$I1372,"_PROV_",$D1372),Catalogo_Precios,AE$8,FALSE))</f>
        <v>841</v>
      </c>
      <c r="AF1372" s="57">
        <f t="shared" ref="AF1372" si="16579">IF(OR(ISERROR(VLOOKUP(CONCATENATE("ALI_",$C1372,"_SEG_",$I1372,"_PROV_",$D1372),Catalogo_Precios,AF$8,FALSE)),N1372=0),0,VLOOKUP(CONCATENATE("ALI_",$C1372,"_SEG_",$I1372,"_PROV_",$D1372),Catalogo_Precios,AF$8,FALSE))</f>
        <v>841</v>
      </c>
      <c r="AG1372" s="57">
        <f t="shared" ref="AG1372" si="16580">IF(OR(ISERROR(VLOOKUP(CONCATENATE("ALI_",$C1372,"_SEG_",$I1372,"_PROV_",$D1372),Catalogo_Precios,AG$8,FALSE)),O1372=0),0,VLOOKUP(CONCATENATE("ALI_",$C1372,"_SEG_",$I1372,"_PROV_",$D1372),Catalogo_Precios,AG$8,FALSE))</f>
        <v>841</v>
      </c>
      <c r="AH1372" s="57">
        <f t="shared" ref="AH1372" si="16581">IF(OR(ISERROR(VLOOKUP(CONCATENATE("ALI_",$C1372,"_SEG_",$I1372,"_PROV_",$D1372),Catalogo_Precios,AH$8,FALSE)),L1372=0),0,VLOOKUP(CONCATENATE("ALI_",$C1372,"_SEG_",$I1372,"_PROV_",$D1372),Catalogo_Precios,AH$8,FALSE))</f>
        <v>832</v>
      </c>
      <c r="AI1372" s="57">
        <f t="shared" ref="AI1372" si="16582">IF(OR(ISERROR(VLOOKUP(CONCATENATE("ALI_",$C1372,"_SEG_",$I1372,"_PROV_",$D1372),Catalogo_Precios,AI$8,FALSE)),M1372=0),0,VLOOKUP(CONCATENATE("ALI_",$C1372,"_SEG_",$I1372,"_PROV_",$D1372),Catalogo_Precios,AI$8,FALSE))</f>
        <v>832</v>
      </c>
      <c r="AJ1372" s="57">
        <f t="shared" ref="AJ1372" si="16583">IF(OR(ISERROR(VLOOKUP(CONCATENATE("ALI_",$C1372,"_SEG_",$I1372,"_PROV_",$D1372),Catalogo_Precios,AJ$8,FALSE)),N1372=0),0,VLOOKUP(CONCATENATE("ALI_",$C1372,"_SEG_",$I1372,"_PROV_",$D1372),Catalogo_Precios,AJ$8,FALSE))</f>
        <v>832</v>
      </c>
      <c r="AK1372" s="57">
        <f t="shared" ref="AK1372" si="16584">IF(OR(ISERROR(VLOOKUP(CONCATENATE("ALI_",$C1372,"_SEG_",$I1372,"_PROV_",$D1372),Catalogo_Precios,AK$8,FALSE)),O1372=0),0,VLOOKUP(CONCATENATE("ALI_",$C1372,"_SEG_",$I1372,"_PROV_",$D1372),Catalogo_Precios,AK$8,FALSE))</f>
        <v>832</v>
      </c>
      <c r="AL1372" s="53"/>
      <c r="AM1372" s="59" t="str">
        <f t="shared" si="16386"/>
        <v>ALI_6_SEG_3</v>
      </c>
      <c r="AN1372" s="59" t="str">
        <f t="shared" si="16387"/>
        <v>ALI_6_SEG_3_VAL_8895750</v>
      </c>
      <c r="AO1372" s="60">
        <f t="shared" ref="AO1372" si="16585">IF(OR(AB1372="",AB1372=0),0,COUNTIF(Codificacion,AM1372))</f>
        <v>4</v>
      </c>
      <c r="AP1372" s="61">
        <f t="array" ref="AP1372">MIN(IF(Codificacion=AM1372,Total_Cotizacion,""))</f>
        <v>8881516.8000000007</v>
      </c>
      <c r="AQ1372" s="62" t="b">
        <f t="shared" si="16389"/>
        <v>0</v>
      </c>
      <c r="AR1372" s="51" t="str">
        <f t="shared" ref="AR1372" si="16586">IF(COUNTIF(Codificacion2,CONCATENATE(AM1372,"_VAL_",AB1372))&gt;1,"Empate","")</f>
        <v/>
      </c>
      <c r="AS1372" s="63" t="str">
        <f t="shared" si="16240"/>
        <v/>
      </c>
      <c r="AT1372" s="59" t="str">
        <f t="shared" si="16391"/>
        <v>ALI_6_SEG_3_</v>
      </c>
      <c r="AU1372" s="63">
        <f t="shared" ref="AU1372" si="16587">IF(AND(COUNTIF(Codificacion3,AT1372)&lt;AO1372),1,COUNTIF(Codificacion3,AT1372))</f>
        <v>1</v>
      </c>
      <c r="AV1372" s="62" t="str">
        <f t="shared" si="16393"/>
        <v>No Seleccionada</v>
      </c>
      <c r="AW1372" s="53"/>
      <c r="AX1372" s="51" t="str">
        <f t="shared" si="16394"/>
        <v>ALI_6_SEG_3FALSO</v>
      </c>
      <c r="AY1372" s="51">
        <f t="shared" si="16375"/>
        <v>3</v>
      </c>
      <c r="AZ1372" s="64" t="b">
        <f t="shared" si="16395"/>
        <v>0</v>
      </c>
    </row>
    <row r="1373" spans="1:52" x14ac:dyDescent="0.2">
      <c r="A1373" s="50" t="b">
        <f t="shared" si="16338"/>
        <v>0</v>
      </c>
      <c r="B1373" s="51" t="s">
        <v>142</v>
      </c>
      <c r="C1373" s="52">
        <v>6</v>
      </c>
      <c r="D1373" s="52">
        <f t="shared" ref="D1373" si="16588">IF(ISERROR(VLOOKUP(E1373,Proveedores,2,FALSE)),"",VLOOKUP(E1373,Proveedores,2,FALSE))</f>
        <v>2038</v>
      </c>
      <c r="E1373" s="53" t="s">
        <v>143</v>
      </c>
      <c r="F1373" s="54">
        <v>300</v>
      </c>
      <c r="G1373" s="53" t="s">
        <v>61</v>
      </c>
      <c r="H1373" s="53" t="s">
        <v>70</v>
      </c>
      <c r="I1373" s="52">
        <v>4</v>
      </c>
      <c r="J1373" s="53" t="s">
        <v>58</v>
      </c>
      <c r="K1373" s="55">
        <v>44835</v>
      </c>
      <c r="L1373" s="56">
        <v>4026</v>
      </c>
      <c r="M1373" s="56">
        <v>4446</v>
      </c>
      <c r="N1373" s="56">
        <v>3942</v>
      </c>
      <c r="O1373" s="56">
        <v>177</v>
      </c>
      <c r="P1373" s="57">
        <v>841</v>
      </c>
      <c r="Q1373" s="58">
        <v>0.1082</v>
      </c>
      <c r="R1373" s="57">
        <v>750</v>
      </c>
      <c r="S1373" s="57">
        <v>841</v>
      </c>
      <c r="T1373" s="58">
        <v>0.1082</v>
      </c>
      <c r="U1373" s="57">
        <v>750</v>
      </c>
      <c r="V1373" s="57">
        <v>841</v>
      </c>
      <c r="W1373" s="58">
        <v>0.1082</v>
      </c>
      <c r="X1373" s="57">
        <v>750</v>
      </c>
      <c r="Y1373" s="57">
        <v>841</v>
      </c>
      <c r="Z1373" s="58">
        <v>0.1082</v>
      </c>
      <c r="AA1373" s="57">
        <v>750</v>
      </c>
      <c r="AB1373" s="57">
        <v>9443250</v>
      </c>
      <c r="AC1373" s="53" t="str">
        <f t="shared" si="16377"/>
        <v>Registro Valido</v>
      </c>
      <c r="AD1373" s="57">
        <f t="shared" ref="AD1373" si="16589">IF(OR(ISERROR(VLOOKUP(CONCATENATE("ALI_",$C1373,"_SEG_",$I1373,"_PROV_",$D1373),Catalogo_Precios,AD$8,FALSE)),L1373=0),0,VLOOKUP(CONCATENATE("ALI_",$C1373,"_SEG_",$I1373,"_PROV_",$D1373),Catalogo_Precios,AD$8,FALSE))</f>
        <v>841</v>
      </c>
      <c r="AE1373" s="57">
        <f t="shared" ref="AE1373" si="16590">IF(OR(ISERROR(VLOOKUP(CONCATENATE("ALI_",$C1373,"_SEG_",$I1373,"_PROV_",$D1373),Catalogo_Precios,AE$8,FALSE)),M1373=0),0,VLOOKUP(CONCATENATE("ALI_",$C1373,"_SEG_",$I1373,"_PROV_",$D1373),Catalogo_Precios,AE$8,FALSE))</f>
        <v>841</v>
      </c>
      <c r="AF1373" s="57">
        <f t="shared" ref="AF1373" si="16591">IF(OR(ISERROR(VLOOKUP(CONCATENATE("ALI_",$C1373,"_SEG_",$I1373,"_PROV_",$D1373),Catalogo_Precios,AF$8,FALSE)),N1373=0),0,VLOOKUP(CONCATENATE("ALI_",$C1373,"_SEG_",$I1373,"_PROV_",$D1373),Catalogo_Precios,AF$8,FALSE))</f>
        <v>841</v>
      </c>
      <c r="AG1373" s="57">
        <f t="shared" ref="AG1373" si="16592">IF(OR(ISERROR(VLOOKUP(CONCATENATE("ALI_",$C1373,"_SEG_",$I1373,"_PROV_",$D1373),Catalogo_Precios,AG$8,FALSE)),O1373=0),0,VLOOKUP(CONCATENATE("ALI_",$C1373,"_SEG_",$I1373,"_PROV_",$D1373),Catalogo_Precios,AG$8,FALSE))</f>
        <v>841</v>
      </c>
      <c r="AH1373" s="57">
        <f t="shared" ref="AH1373" si="16593">IF(OR(ISERROR(VLOOKUP(CONCATENATE("ALI_",$C1373,"_SEG_",$I1373,"_PROV_",$D1373),Catalogo_Precios,AH$8,FALSE)),L1373=0),0,VLOOKUP(CONCATENATE("ALI_",$C1373,"_SEG_",$I1373,"_PROV_",$D1373),Catalogo_Precios,AH$8,FALSE))</f>
        <v>832</v>
      </c>
      <c r="AI1373" s="57">
        <f t="shared" ref="AI1373" si="16594">IF(OR(ISERROR(VLOOKUP(CONCATENATE("ALI_",$C1373,"_SEG_",$I1373,"_PROV_",$D1373),Catalogo_Precios,AI$8,FALSE)),M1373=0),0,VLOOKUP(CONCATENATE("ALI_",$C1373,"_SEG_",$I1373,"_PROV_",$D1373),Catalogo_Precios,AI$8,FALSE))</f>
        <v>832</v>
      </c>
      <c r="AJ1373" s="57">
        <f t="shared" ref="AJ1373" si="16595">IF(OR(ISERROR(VLOOKUP(CONCATENATE("ALI_",$C1373,"_SEG_",$I1373,"_PROV_",$D1373),Catalogo_Precios,AJ$8,FALSE)),N1373=0),0,VLOOKUP(CONCATENATE("ALI_",$C1373,"_SEG_",$I1373,"_PROV_",$D1373),Catalogo_Precios,AJ$8,FALSE))</f>
        <v>832</v>
      </c>
      <c r="AK1373" s="57">
        <f t="shared" ref="AK1373" si="16596">IF(OR(ISERROR(VLOOKUP(CONCATENATE("ALI_",$C1373,"_SEG_",$I1373,"_PROV_",$D1373),Catalogo_Precios,AK$8,FALSE)),O1373=0),0,VLOOKUP(CONCATENATE("ALI_",$C1373,"_SEG_",$I1373,"_PROV_",$D1373),Catalogo_Precios,AK$8,FALSE))</f>
        <v>832</v>
      </c>
      <c r="AL1373" s="53"/>
      <c r="AM1373" s="59" t="str">
        <f t="shared" si="16386"/>
        <v>ALI_6_SEG_4</v>
      </c>
      <c r="AN1373" s="59" t="str">
        <f t="shared" si="16387"/>
        <v>ALI_6_SEG_4_VAL_9443250</v>
      </c>
      <c r="AO1373" s="60">
        <f t="shared" ref="AO1373" si="16597">IF(OR(AB1373="",AB1373=0),0,COUNTIF(Codificacion,AM1373))</f>
        <v>4</v>
      </c>
      <c r="AP1373" s="61">
        <f t="array" ref="AP1373">MIN(IF(Codificacion=AM1373,Total_Cotizacion,""))</f>
        <v>9428140.7999999989</v>
      </c>
      <c r="AQ1373" s="62" t="b">
        <f t="shared" si="16389"/>
        <v>0</v>
      </c>
      <c r="AR1373" s="51" t="str">
        <f t="shared" ref="AR1373" si="16598">IF(COUNTIF(Codificacion2,CONCATENATE(AM1373,"_VAL_",AB1373))&gt;1,"Empate","")</f>
        <v/>
      </c>
      <c r="AS1373" s="63" t="str">
        <f t="shared" si="16240"/>
        <v/>
      </c>
      <c r="AT1373" s="59" t="str">
        <f t="shared" si="16391"/>
        <v>ALI_6_SEG_4_</v>
      </c>
      <c r="AU1373" s="63">
        <f t="shared" ref="AU1373" si="16599">IF(AND(COUNTIF(Codificacion3,AT1373)&lt;AO1373),1,COUNTIF(Codificacion3,AT1373))</f>
        <v>1</v>
      </c>
      <c r="AV1373" s="62" t="str">
        <f t="shared" si="16393"/>
        <v>No Seleccionada</v>
      </c>
      <c r="AW1373" s="53"/>
      <c r="AX1373" s="51" t="str">
        <f t="shared" si="16394"/>
        <v>ALI_6_SEG_4FALSO</v>
      </c>
      <c r="AY1373" s="51">
        <f t="shared" si="16375"/>
        <v>3</v>
      </c>
      <c r="AZ1373" s="64" t="b">
        <f t="shared" si="16395"/>
        <v>0</v>
      </c>
    </row>
    <row r="1374" spans="1:52" x14ac:dyDescent="0.2">
      <c r="A1374" s="50" t="b">
        <f t="shared" si="16338"/>
        <v>0</v>
      </c>
      <c r="B1374" s="51" t="s">
        <v>142</v>
      </c>
      <c r="C1374" s="52">
        <v>6</v>
      </c>
      <c r="D1374" s="52">
        <f t="shared" ref="D1374" si="16600">IF(ISERROR(VLOOKUP(E1374,Proveedores,2,FALSE)),"",VLOOKUP(E1374,Proveedores,2,FALSE))</f>
        <v>2038</v>
      </c>
      <c r="E1374" s="53" t="s">
        <v>143</v>
      </c>
      <c r="F1374" s="54">
        <v>301</v>
      </c>
      <c r="G1374" s="53" t="s">
        <v>61</v>
      </c>
      <c r="H1374" s="53" t="s">
        <v>70</v>
      </c>
      <c r="I1374" s="52">
        <v>5</v>
      </c>
      <c r="J1374" s="53" t="s">
        <v>58</v>
      </c>
      <c r="K1374" s="55">
        <v>44835</v>
      </c>
      <c r="L1374" s="56">
        <v>3769</v>
      </c>
      <c r="M1374" s="56">
        <v>4390</v>
      </c>
      <c r="N1374" s="56">
        <v>3405</v>
      </c>
      <c r="O1374" s="56">
        <v>184</v>
      </c>
      <c r="P1374" s="57">
        <v>841</v>
      </c>
      <c r="Q1374" s="58">
        <v>0.1082</v>
      </c>
      <c r="R1374" s="57">
        <v>750</v>
      </c>
      <c r="S1374" s="57">
        <v>841</v>
      </c>
      <c r="T1374" s="58">
        <v>0.1082</v>
      </c>
      <c r="U1374" s="57">
        <v>750</v>
      </c>
      <c r="V1374" s="57">
        <v>841</v>
      </c>
      <c r="W1374" s="58">
        <v>0.1082</v>
      </c>
      <c r="X1374" s="57">
        <v>750</v>
      </c>
      <c r="Y1374" s="57">
        <v>841</v>
      </c>
      <c r="Z1374" s="58">
        <v>0.1082</v>
      </c>
      <c r="AA1374" s="57">
        <v>750</v>
      </c>
      <c r="AB1374" s="57">
        <v>8811000</v>
      </c>
      <c r="AC1374" s="53" t="str">
        <f t="shared" si="16377"/>
        <v>Registro Valido</v>
      </c>
      <c r="AD1374" s="57">
        <f t="shared" ref="AD1374" si="16601">IF(OR(ISERROR(VLOOKUP(CONCATENATE("ALI_",$C1374,"_SEG_",$I1374,"_PROV_",$D1374),Catalogo_Precios,AD$8,FALSE)),L1374=0),0,VLOOKUP(CONCATENATE("ALI_",$C1374,"_SEG_",$I1374,"_PROV_",$D1374),Catalogo_Precios,AD$8,FALSE))</f>
        <v>841</v>
      </c>
      <c r="AE1374" s="57">
        <f t="shared" ref="AE1374" si="16602">IF(OR(ISERROR(VLOOKUP(CONCATENATE("ALI_",$C1374,"_SEG_",$I1374,"_PROV_",$D1374),Catalogo_Precios,AE$8,FALSE)),M1374=0),0,VLOOKUP(CONCATENATE("ALI_",$C1374,"_SEG_",$I1374,"_PROV_",$D1374),Catalogo_Precios,AE$8,FALSE))</f>
        <v>841</v>
      </c>
      <c r="AF1374" s="57">
        <f t="shared" ref="AF1374" si="16603">IF(OR(ISERROR(VLOOKUP(CONCATENATE("ALI_",$C1374,"_SEG_",$I1374,"_PROV_",$D1374),Catalogo_Precios,AF$8,FALSE)),N1374=0),0,VLOOKUP(CONCATENATE("ALI_",$C1374,"_SEG_",$I1374,"_PROV_",$D1374),Catalogo_Precios,AF$8,FALSE))</f>
        <v>841</v>
      </c>
      <c r="AG1374" s="57">
        <f t="shared" ref="AG1374" si="16604">IF(OR(ISERROR(VLOOKUP(CONCATENATE("ALI_",$C1374,"_SEG_",$I1374,"_PROV_",$D1374),Catalogo_Precios,AG$8,FALSE)),O1374=0),0,VLOOKUP(CONCATENATE("ALI_",$C1374,"_SEG_",$I1374,"_PROV_",$D1374),Catalogo_Precios,AG$8,FALSE))</f>
        <v>841</v>
      </c>
      <c r="AH1374" s="57">
        <f t="shared" ref="AH1374" si="16605">IF(OR(ISERROR(VLOOKUP(CONCATENATE("ALI_",$C1374,"_SEG_",$I1374,"_PROV_",$D1374),Catalogo_Precios,AH$8,FALSE)),L1374=0),0,VLOOKUP(CONCATENATE("ALI_",$C1374,"_SEG_",$I1374,"_PROV_",$D1374),Catalogo_Precios,AH$8,FALSE))</f>
        <v>832</v>
      </c>
      <c r="AI1374" s="57">
        <f t="shared" ref="AI1374" si="16606">IF(OR(ISERROR(VLOOKUP(CONCATENATE("ALI_",$C1374,"_SEG_",$I1374,"_PROV_",$D1374),Catalogo_Precios,AI$8,FALSE)),M1374=0),0,VLOOKUP(CONCATENATE("ALI_",$C1374,"_SEG_",$I1374,"_PROV_",$D1374),Catalogo_Precios,AI$8,FALSE))</f>
        <v>832</v>
      </c>
      <c r="AJ1374" s="57">
        <f t="shared" ref="AJ1374" si="16607">IF(OR(ISERROR(VLOOKUP(CONCATENATE("ALI_",$C1374,"_SEG_",$I1374,"_PROV_",$D1374),Catalogo_Precios,AJ$8,FALSE)),N1374=0),0,VLOOKUP(CONCATENATE("ALI_",$C1374,"_SEG_",$I1374,"_PROV_",$D1374),Catalogo_Precios,AJ$8,FALSE))</f>
        <v>832</v>
      </c>
      <c r="AK1374" s="57">
        <f t="shared" ref="AK1374" si="16608">IF(OR(ISERROR(VLOOKUP(CONCATENATE("ALI_",$C1374,"_SEG_",$I1374,"_PROV_",$D1374),Catalogo_Precios,AK$8,FALSE)),O1374=0),0,VLOOKUP(CONCATENATE("ALI_",$C1374,"_SEG_",$I1374,"_PROV_",$D1374),Catalogo_Precios,AK$8,FALSE))</f>
        <v>832</v>
      </c>
      <c r="AL1374" s="53"/>
      <c r="AM1374" s="59" t="str">
        <f t="shared" si="16386"/>
        <v>ALI_6_SEG_5</v>
      </c>
      <c r="AN1374" s="59" t="str">
        <f t="shared" si="16387"/>
        <v>ALI_6_SEG_5_VAL_8811000</v>
      </c>
      <c r="AO1374" s="60">
        <f t="shared" ref="AO1374" si="16609">IF(OR(AB1374="",AB1374=0),0,COUNTIF(Codificacion,AM1374))</f>
        <v>4</v>
      </c>
      <c r="AP1374" s="61">
        <f t="array" ref="AP1374">MIN(IF(Codificacion=AM1374,Total_Cotizacion,""))</f>
        <v>8796902.3999999985</v>
      </c>
      <c r="AQ1374" s="62" t="b">
        <f t="shared" si="16389"/>
        <v>0</v>
      </c>
      <c r="AR1374" s="51" t="str">
        <f t="shared" ref="AR1374" si="16610">IF(COUNTIF(Codificacion2,CONCATENATE(AM1374,"_VAL_",AB1374))&gt;1,"Empate","")</f>
        <v/>
      </c>
      <c r="AS1374" s="63" t="str">
        <f t="shared" si="16240"/>
        <v/>
      </c>
      <c r="AT1374" s="59" t="str">
        <f t="shared" si="16391"/>
        <v>ALI_6_SEG_5_</v>
      </c>
      <c r="AU1374" s="63">
        <f t="shared" ref="AU1374" si="16611">IF(AND(COUNTIF(Codificacion3,AT1374)&lt;AO1374),1,COUNTIF(Codificacion3,AT1374))</f>
        <v>1</v>
      </c>
      <c r="AV1374" s="62" t="str">
        <f t="shared" si="16393"/>
        <v>No Seleccionada</v>
      </c>
      <c r="AW1374" s="53"/>
      <c r="AX1374" s="51" t="str">
        <f t="shared" si="16394"/>
        <v>ALI_6_SEG_5FALSO</v>
      </c>
      <c r="AY1374" s="51">
        <f t="shared" si="16375"/>
        <v>3</v>
      </c>
      <c r="AZ1374" s="64" t="b">
        <f t="shared" si="16395"/>
        <v>0</v>
      </c>
    </row>
    <row r="1375" spans="1:52" x14ac:dyDescent="0.2">
      <c r="A1375" s="50" t="str">
        <f t="shared" si="16338"/>
        <v>ALI_6_SEG_6</v>
      </c>
      <c r="B1375" s="51" t="s">
        <v>142</v>
      </c>
      <c r="C1375" s="52">
        <v>6</v>
      </c>
      <c r="D1375" s="52">
        <f t="shared" ref="D1375" si="16612">IF(ISERROR(VLOOKUP(E1375,Proveedores,2,FALSE)),"",VLOOKUP(E1375,Proveedores,2,FALSE))</f>
        <v>2038</v>
      </c>
      <c r="E1375" s="53" t="s">
        <v>143</v>
      </c>
      <c r="F1375" s="54">
        <v>302</v>
      </c>
      <c r="G1375" s="53" t="s">
        <v>61</v>
      </c>
      <c r="H1375" s="53" t="s">
        <v>70</v>
      </c>
      <c r="I1375" s="52">
        <v>6</v>
      </c>
      <c r="J1375" s="53" t="s">
        <v>58</v>
      </c>
      <c r="K1375" s="55">
        <v>44835</v>
      </c>
      <c r="L1375" s="56">
        <v>4051</v>
      </c>
      <c r="M1375" s="56">
        <v>4475</v>
      </c>
      <c r="N1375" s="56">
        <v>3966</v>
      </c>
      <c r="O1375" s="56">
        <v>178</v>
      </c>
      <c r="P1375" s="57">
        <v>841</v>
      </c>
      <c r="Q1375" s="58">
        <v>0.1082</v>
      </c>
      <c r="R1375" s="57">
        <v>750</v>
      </c>
      <c r="S1375" s="57">
        <v>841</v>
      </c>
      <c r="T1375" s="58">
        <v>0.1082</v>
      </c>
      <c r="U1375" s="57">
        <v>750</v>
      </c>
      <c r="V1375" s="57">
        <v>841</v>
      </c>
      <c r="W1375" s="58">
        <v>0.1082</v>
      </c>
      <c r="X1375" s="57">
        <v>750</v>
      </c>
      <c r="Y1375" s="57">
        <v>841</v>
      </c>
      <c r="Z1375" s="58">
        <v>0.1082</v>
      </c>
      <c r="AA1375" s="57">
        <v>750</v>
      </c>
      <c r="AB1375" s="57">
        <v>9502500</v>
      </c>
      <c r="AC1375" s="53" t="str">
        <f t="shared" si="16377"/>
        <v>Registro Valido</v>
      </c>
      <c r="AD1375" s="57">
        <f t="shared" ref="AD1375" si="16613">IF(OR(ISERROR(VLOOKUP(CONCATENATE("ALI_",$C1375,"_SEG_",$I1375,"_PROV_",$D1375),Catalogo_Precios,AD$8,FALSE)),L1375=0),0,VLOOKUP(CONCATENATE("ALI_",$C1375,"_SEG_",$I1375,"_PROV_",$D1375),Catalogo_Precios,AD$8,FALSE))</f>
        <v>841</v>
      </c>
      <c r="AE1375" s="57">
        <f t="shared" ref="AE1375" si="16614">IF(OR(ISERROR(VLOOKUP(CONCATENATE("ALI_",$C1375,"_SEG_",$I1375,"_PROV_",$D1375),Catalogo_Precios,AE$8,FALSE)),M1375=0),0,VLOOKUP(CONCATENATE("ALI_",$C1375,"_SEG_",$I1375,"_PROV_",$D1375),Catalogo_Precios,AE$8,FALSE))</f>
        <v>841</v>
      </c>
      <c r="AF1375" s="57">
        <f t="shared" ref="AF1375" si="16615">IF(OR(ISERROR(VLOOKUP(CONCATENATE("ALI_",$C1375,"_SEG_",$I1375,"_PROV_",$D1375),Catalogo_Precios,AF$8,FALSE)),N1375=0),0,VLOOKUP(CONCATENATE("ALI_",$C1375,"_SEG_",$I1375,"_PROV_",$D1375),Catalogo_Precios,AF$8,FALSE))</f>
        <v>841</v>
      </c>
      <c r="AG1375" s="57">
        <f t="shared" ref="AG1375" si="16616">IF(OR(ISERROR(VLOOKUP(CONCATENATE("ALI_",$C1375,"_SEG_",$I1375,"_PROV_",$D1375),Catalogo_Precios,AG$8,FALSE)),O1375=0),0,VLOOKUP(CONCATENATE("ALI_",$C1375,"_SEG_",$I1375,"_PROV_",$D1375),Catalogo_Precios,AG$8,FALSE))</f>
        <v>841</v>
      </c>
      <c r="AH1375" s="57">
        <f t="shared" ref="AH1375" si="16617">IF(OR(ISERROR(VLOOKUP(CONCATENATE("ALI_",$C1375,"_SEG_",$I1375,"_PROV_",$D1375),Catalogo_Precios,AH$8,FALSE)),L1375=0),0,VLOOKUP(CONCATENATE("ALI_",$C1375,"_SEG_",$I1375,"_PROV_",$D1375),Catalogo_Precios,AH$8,FALSE))</f>
        <v>832</v>
      </c>
      <c r="AI1375" s="57">
        <f t="shared" ref="AI1375" si="16618">IF(OR(ISERROR(VLOOKUP(CONCATENATE("ALI_",$C1375,"_SEG_",$I1375,"_PROV_",$D1375),Catalogo_Precios,AI$8,FALSE)),M1375=0),0,VLOOKUP(CONCATENATE("ALI_",$C1375,"_SEG_",$I1375,"_PROV_",$D1375),Catalogo_Precios,AI$8,FALSE))</f>
        <v>832</v>
      </c>
      <c r="AJ1375" s="57">
        <f t="shared" ref="AJ1375" si="16619">IF(OR(ISERROR(VLOOKUP(CONCATENATE("ALI_",$C1375,"_SEG_",$I1375,"_PROV_",$D1375),Catalogo_Precios,AJ$8,FALSE)),N1375=0),0,VLOOKUP(CONCATENATE("ALI_",$C1375,"_SEG_",$I1375,"_PROV_",$D1375),Catalogo_Precios,AJ$8,FALSE))</f>
        <v>832</v>
      </c>
      <c r="AK1375" s="57">
        <f t="shared" ref="AK1375" si="16620">IF(OR(ISERROR(VLOOKUP(CONCATENATE("ALI_",$C1375,"_SEG_",$I1375,"_PROV_",$D1375),Catalogo_Precios,AK$8,FALSE)),O1375=0),0,VLOOKUP(CONCATENATE("ALI_",$C1375,"_SEG_",$I1375,"_PROV_",$D1375),Catalogo_Precios,AK$8,FALSE))</f>
        <v>832</v>
      </c>
      <c r="AL1375" s="53"/>
      <c r="AM1375" s="59" t="str">
        <f t="shared" si="16386"/>
        <v>ALI_6_SEG_6</v>
      </c>
      <c r="AN1375" s="59" t="str">
        <f t="shared" si="16387"/>
        <v>ALI_6_SEG_6_VAL_9502500</v>
      </c>
      <c r="AO1375" s="60">
        <f t="shared" ref="AO1375" si="16621">IF(OR(AB1375="",AB1375=0),0,COUNTIF(Codificacion,AM1375))</f>
        <v>4</v>
      </c>
      <c r="AP1375" s="61">
        <f t="array" ref="AP1375">MIN(IF(Codificacion=AM1375,Total_Cotizacion,""))</f>
        <v>9502500</v>
      </c>
      <c r="AQ1375" s="62" t="b">
        <f t="shared" si="16389"/>
        <v>1</v>
      </c>
      <c r="AR1375" s="51" t="str">
        <f t="shared" ref="AR1375" si="16622">IF(COUNTIF(Codificacion2,CONCATENATE(AM1375,"_VAL_",AB1375))&gt;1,"Empate","")</f>
        <v/>
      </c>
      <c r="AS1375" s="63" t="str">
        <f t="shared" si="16240"/>
        <v>X</v>
      </c>
      <c r="AT1375" s="59" t="str">
        <f t="shared" si="16391"/>
        <v>ALI_6_SEG_6_X</v>
      </c>
      <c r="AU1375" s="63">
        <f t="shared" ref="AU1375" si="16623">IF(AND(COUNTIF(Codificacion3,AT1375)&lt;AO1375),1,COUNTIF(Codificacion3,AT1375))</f>
        <v>1</v>
      </c>
      <c r="AV1375" s="62" t="str">
        <f t="shared" si="16393"/>
        <v>Cotizacion Seleccionada</v>
      </c>
      <c r="AW1375" s="53"/>
      <c r="AX1375" s="51" t="str">
        <f t="shared" si="16394"/>
        <v>ALI_6_SEG_6VERDADERO</v>
      </c>
      <c r="AY1375" s="51">
        <f t="shared" si="16375"/>
        <v>1</v>
      </c>
      <c r="AZ1375" s="64" t="b">
        <f t="shared" si="16395"/>
        <v>0</v>
      </c>
    </row>
    <row r="1376" spans="1:52" x14ac:dyDescent="0.2">
      <c r="A1376" s="50" t="str">
        <f t="shared" si="16338"/>
        <v>ALI_6_SEG_7</v>
      </c>
      <c r="B1376" s="51" t="s">
        <v>142</v>
      </c>
      <c r="C1376" s="52">
        <v>6</v>
      </c>
      <c r="D1376" s="52">
        <f t="shared" ref="D1376" si="16624">IF(ISERROR(VLOOKUP(E1376,Proveedores,2,FALSE)),"",VLOOKUP(E1376,Proveedores,2,FALSE))</f>
        <v>2038</v>
      </c>
      <c r="E1376" s="53" t="s">
        <v>143</v>
      </c>
      <c r="F1376" s="54">
        <v>303</v>
      </c>
      <c r="G1376" s="53" t="s">
        <v>61</v>
      </c>
      <c r="H1376" s="53" t="s">
        <v>70</v>
      </c>
      <c r="I1376" s="52">
        <v>7</v>
      </c>
      <c r="J1376" s="53" t="s">
        <v>58</v>
      </c>
      <c r="K1376" s="55">
        <v>44835</v>
      </c>
      <c r="L1376" s="56">
        <v>4137</v>
      </c>
      <c r="M1376" s="56">
        <v>4570</v>
      </c>
      <c r="N1376" s="56">
        <v>4050</v>
      </c>
      <c r="O1376" s="56">
        <v>182</v>
      </c>
      <c r="P1376" s="57">
        <v>841</v>
      </c>
      <c r="Q1376" s="58">
        <v>0.1082</v>
      </c>
      <c r="R1376" s="57">
        <v>750</v>
      </c>
      <c r="S1376" s="57">
        <v>841</v>
      </c>
      <c r="T1376" s="58">
        <v>0.1082</v>
      </c>
      <c r="U1376" s="57">
        <v>750</v>
      </c>
      <c r="V1376" s="57">
        <v>841</v>
      </c>
      <c r="W1376" s="58">
        <v>0.1082</v>
      </c>
      <c r="X1376" s="57">
        <v>750</v>
      </c>
      <c r="Y1376" s="57">
        <v>841</v>
      </c>
      <c r="Z1376" s="58">
        <v>0.1082</v>
      </c>
      <c r="AA1376" s="57">
        <v>750</v>
      </c>
      <c r="AB1376" s="57">
        <v>9704250</v>
      </c>
      <c r="AC1376" s="53" t="str">
        <f t="shared" si="16377"/>
        <v>Registro Valido</v>
      </c>
      <c r="AD1376" s="57">
        <f t="shared" ref="AD1376" si="16625">IF(OR(ISERROR(VLOOKUP(CONCATENATE("ALI_",$C1376,"_SEG_",$I1376,"_PROV_",$D1376),Catalogo_Precios,AD$8,FALSE)),L1376=0),0,VLOOKUP(CONCATENATE("ALI_",$C1376,"_SEG_",$I1376,"_PROV_",$D1376),Catalogo_Precios,AD$8,FALSE))</f>
        <v>841</v>
      </c>
      <c r="AE1376" s="57">
        <f t="shared" ref="AE1376" si="16626">IF(OR(ISERROR(VLOOKUP(CONCATENATE("ALI_",$C1376,"_SEG_",$I1376,"_PROV_",$D1376),Catalogo_Precios,AE$8,FALSE)),M1376=0),0,VLOOKUP(CONCATENATE("ALI_",$C1376,"_SEG_",$I1376,"_PROV_",$D1376),Catalogo_Precios,AE$8,FALSE))</f>
        <v>841</v>
      </c>
      <c r="AF1376" s="57">
        <f t="shared" ref="AF1376" si="16627">IF(OR(ISERROR(VLOOKUP(CONCATENATE("ALI_",$C1376,"_SEG_",$I1376,"_PROV_",$D1376),Catalogo_Precios,AF$8,FALSE)),N1376=0),0,VLOOKUP(CONCATENATE("ALI_",$C1376,"_SEG_",$I1376,"_PROV_",$D1376),Catalogo_Precios,AF$8,FALSE))</f>
        <v>841</v>
      </c>
      <c r="AG1376" s="57">
        <f t="shared" ref="AG1376" si="16628">IF(OR(ISERROR(VLOOKUP(CONCATENATE("ALI_",$C1376,"_SEG_",$I1376,"_PROV_",$D1376),Catalogo_Precios,AG$8,FALSE)),O1376=0),0,VLOOKUP(CONCATENATE("ALI_",$C1376,"_SEG_",$I1376,"_PROV_",$D1376),Catalogo_Precios,AG$8,FALSE))</f>
        <v>841</v>
      </c>
      <c r="AH1376" s="57">
        <f t="shared" ref="AH1376" si="16629">IF(OR(ISERROR(VLOOKUP(CONCATENATE("ALI_",$C1376,"_SEG_",$I1376,"_PROV_",$D1376),Catalogo_Precios,AH$8,FALSE)),L1376=0),0,VLOOKUP(CONCATENATE("ALI_",$C1376,"_SEG_",$I1376,"_PROV_",$D1376),Catalogo_Precios,AH$8,FALSE))</f>
        <v>832</v>
      </c>
      <c r="AI1376" s="57">
        <f t="shared" ref="AI1376" si="16630">IF(OR(ISERROR(VLOOKUP(CONCATENATE("ALI_",$C1376,"_SEG_",$I1376,"_PROV_",$D1376),Catalogo_Precios,AI$8,FALSE)),M1376=0),0,VLOOKUP(CONCATENATE("ALI_",$C1376,"_SEG_",$I1376,"_PROV_",$D1376),Catalogo_Precios,AI$8,FALSE))</f>
        <v>832</v>
      </c>
      <c r="AJ1376" s="57">
        <f t="shared" ref="AJ1376" si="16631">IF(OR(ISERROR(VLOOKUP(CONCATENATE("ALI_",$C1376,"_SEG_",$I1376,"_PROV_",$D1376),Catalogo_Precios,AJ$8,FALSE)),N1376=0),0,VLOOKUP(CONCATENATE("ALI_",$C1376,"_SEG_",$I1376,"_PROV_",$D1376),Catalogo_Precios,AJ$8,FALSE))</f>
        <v>832</v>
      </c>
      <c r="AK1376" s="57">
        <f t="shared" ref="AK1376" si="16632">IF(OR(ISERROR(VLOOKUP(CONCATENATE("ALI_",$C1376,"_SEG_",$I1376,"_PROV_",$D1376),Catalogo_Precios,AK$8,FALSE)),O1376=0),0,VLOOKUP(CONCATENATE("ALI_",$C1376,"_SEG_",$I1376,"_PROV_",$D1376),Catalogo_Precios,AK$8,FALSE))</f>
        <v>832</v>
      </c>
      <c r="AL1376" s="53"/>
      <c r="AM1376" s="59" t="str">
        <f t="shared" si="16386"/>
        <v>ALI_6_SEG_7</v>
      </c>
      <c r="AN1376" s="59" t="str">
        <f t="shared" si="16387"/>
        <v>ALI_6_SEG_7_VAL_9704250</v>
      </c>
      <c r="AO1376" s="60">
        <f t="shared" ref="AO1376" si="16633">IF(OR(AB1376="",AB1376=0),0,COUNTIF(Codificacion,AM1376))</f>
        <v>4</v>
      </c>
      <c r="AP1376" s="61">
        <f t="array" ref="AP1376">MIN(IF(Codificacion=AM1376,Total_Cotizacion,""))</f>
        <v>9704250</v>
      </c>
      <c r="AQ1376" s="62" t="b">
        <f t="shared" si="16389"/>
        <v>1</v>
      </c>
      <c r="AR1376" s="51" t="str">
        <f t="shared" ref="AR1376" si="16634">IF(COUNTIF(Codificacion2,CONCATENATE(AM1376,"_VAL_",AB1376))&gt;1,"Empate","")</f>
        <v/>
      </c>
      <c r="AS1376" s="63" t="str">
        <f t="shared" si="16240"/>
        <v>X</v>
      </c>
      <c r="AT1376" s="59" t="str">
        <f t="shared" si="16391"/>
        <v>ALI_6_SEG_7_X</v>
      </c>
      <c r="AU1376" s="63">
        <f t="shared" ref="AU1376" si="16635">IF(AND(COUNTIF(Codificacion3,AT1376)&lt;AO1376),1,COUNTIF(Codificacion3,AT1376))</f>
        <v>1</v>
      </c>
      <c r="AV1376" s="62" t="str">
        <f t="shared" si="16393"/>
        <v>Cotizacion Seleccionada</v>
      </c>
      <c r="AW1376" s="53"/>
      <c r="AX1376" s="51" t="str">
        <f t="shared" si="16394"/>
        <v>ALI_6_SEG_7VERDADERO</v>
      </c>
      <c r="AY1376" s="51">
        <f t="shared" si="16375"/>
        <v>1</v>
      </c>
      <c r="AZ1376" s="64" t="b">
        <f t="shared" si="16395"/>
        <v>0</v>
      </c>
    </row>
    <row r="1377" spans="1:52" x14ac:dyDescent="0.2">
      <c r="A1377" s="50" t="str">
        <f t="shared" si="16338"/>
        <v>ALI_6_SEG_8</v>
      </c>
      <c r="B1377" s="51" t="s">
        <v>142</v>
      </c>
      <c r="C1377" s="52">
        <v>6</v>
      </c>
      <c r="D1377" s="52">
        <f t="shared" ref="D1377" si="16636">IF(ISERROR(VLOOKUP(E1377,Proveedores,2,FALSE)),"",VLOOKUP(E1377,Proveedores,2,FALSE))</f>
        <v>2038</v>
      </c>
      <c r="E1377" s="53" t="s">
        <v>143</v>
      </c>
      <c r="F1377" s="54">
        <v>304</v>
      </c>
      <c r="G1377" s="53" t="s">
        <v>61</v>
      </c>
      <c r="H1377" s="53" t="s">
        <v>70</v>
      </c>
      <c r="I1377" s="52">
        <v>8</v>
      </c>
      <c r="J1377" s="53" t="s">
        <v>58</v>
      </c>
      <c r="K1377" s="55">
        <v>44835</v>
      </c>
      <c r="L1377" s="56">
        <v>4020</v>
      </c>
      <c r="M1377" s="56">
        <v>4683</v>
      </c>
      <c r="N1377" s="56">
        <v>3631</v>
      </c>
      <c r="O1377" s="56">
        <v>196</v>
      </c>
      <c r="P1377" s="57">
        <v>841</v>
      </c>
      <c r="Q1377" s="58">
        <v>0.1082</v>
      </c>
      <c r="R1377" s="57">
        <v>750</v>
      </c>
      <c r="S1377" s="57">
        <v>841</v>
      </c>
      <c r="T1377" s="58">
        <v>0.1082</v>
      </c>
      <c r="U1377" s="57">
        <v>750</v>
      </c>
      <c r="V1377" s="57">
        <v>841</v>
      </c>
      <c r="W1377" s="58">
        <v>0.1082</v>
      </c>
      <c r="X1377" s="57">
        <v>750</v>
      </c>
      <c r="Y1377" s="57">
        <v>841</v>
      </c>
      <c r="Z1377" s="58">
        <v>0.1082</v>
      </c>
      <c r="AA1377" s="57">
        <v>750</v>
      </c>
      <c r="AB1377" s="57">
        <v>9397500</v>
      </c>
      <c r="AC1377" s="53" t="str">
        <f t="shared" si="16377"/>
        <v>Registro Valido</v>
      </c>
      <c r="AD1377" s="57">
        <f t="shared" ref="AD1377" si="16637">IF(OR(ISERROR(VLOOKUP(CONCATENATE("ALI_",$C1377,"_SEG_",$I1377,"_PROV_",$D1377),Catalogo_Precios,AD$8,FALSE)),L1377=0),0,VLOOKUP(CONCATENATE("ALI_",$C1377,"_SEG_",$I1377,"_PROV_",$D1377),Catalogo_Precios,AD$8,FALSE))</f>
        <v>841</v>
      </c>
      <c r="AE1377" s="57">
        <f t="shared" ref="AE1377" si="16638">IF(OR(ISERROR(VLOOKUP(CONCATENATE("ALI_",$C1377,"_SEG_",$I1377,"_PROV_",$D1377),Catalogo_Precios,AE$8,FALSE)),M1377=0),0,VLOOKUP(CONCATENATE("ALI_",$C1377,"_SEG_",$I1377,"_PROV_",$D1377),Catalogo_Precios,AE$8,FALSE))</f>
        <v>841</v>
      </c>
      <c r="AF1377" s="57">
        <f t="shared" ref="AF1377" si="16639">IF(OR(ISERROR(VLOOKUP(CONCATENATE("ALI_",$C1377,"_SEG_",$I1377,"_PROV_",$D1377),Catalogo_Precios,AF$8,FALSE)),N1377=0),0,VLOOKUP(CONCATENATE("ALI_",$C1377,"_SEG_",$I1377,"_PROV_",$D1377),Catalogo_Precios,AF$8,FALSE))</f>
        <v>841</v>
      </c>
      <c r="AG1377" s="57">
        <f t="shared" ref="AG1377" si="16640">IF(OR(ISERROR(VLOOKUP(CONCATENATE("ALI_",$C1377,"_SEG_",$I1377,"_PROV_",$D1377),Catalogo_Precios,AG$8,FALSE)),O1377=0),0,VLOOKUP(CONCATENATE("ALI_",$C1377,"_SEG_",$I1377,"_PROV_",$D1377),Catalogo_Precios,AG$8,FALSE))</f>
        <v>841</v>
      </c>
      <c r="AH1377" s="57">
        <f t="shared" ref="AH1377" si="16641">IF(OR(ISERROR(VLOOKUP(CONCATENATE("ALI_",$C1377,"_SEG_",$I1377,"_PROV_",$D1377),Catalogo_Precios,AH$8,FALSE)),L1377=0),0,VLOOKUP(CONCATENATE("ALI_",$C1377,"_SEG_",$I1377,"_PROV_",$D1377),Catalogo_Precios,AH$8,FALSE))</f>
        <v>832</v>
      </c>
      <c r="AI1377" s="57">
        <f t="shared" ref="AI1377" si="16642">IF(OR(ISERROR(VLOOKUP(CONCATENATE("ALI_",$C1377,"_SEG_",$I1377,"_PROV_",$D1377),Catalogo_Precios,AI$8,FALSE)),M1377=0),0,VLOOKUP(CONCATENATE("ALI_",$C1377,"_SEG_",$I1377,"_PROV_",$D1377),Catalogo_Precios,AI$8,FALSE))</f>
        <v>832</v>
      </c>
      <c r="AJ1377" s="57">
        <f t="shared" ref="AJ1377" si="16643">IF(OR(ISERROR(VLOOKUP(CONCATENATE("ALI_",$C1377,"_SEG_",$I1377,"_PROV_",$D1377),Catalogo_Precios,AJ$8,FALSE)),N1377=0),0,VLOOKUP(CONCATENATE("ALI_",$C1377,"_SEG_",$I1377,"_PROV_",$D1377),Catalogo_Precios,AJ$8,FALSE))</f>
        <v>832</v>
      </c>
      <c r="AK1377" s="57">
        <f t="shared" ref="AK1377" si="16644">IF(OR(ISERROR(VLOOKUP(CONCATENATE("ALI_",$C1377,"_SEG_",$I1377,"_PROV_",$D1377),Catalogo_Precios,AK$8,FALSE)),O1377=0),0,VLOOKUP(CONCATENATE("ALI_",$C1377,"_SEG_",$I1377,"_PROV_",$D1377),Catalogo_Precios,AK$8,FALSE))</f>
        <v>832</v>
      </c>
      <c r="AL1377" s="53"/>
      <c r="AM1377" s="59" t="str">
        <f t="shared" si="16386"/>
        <v>ALI_6_SEG_8</v>
      </c>
      <c r="AN1377" s="59" t="str">
        <f t="shared" si="16387"/>
        <v>ALI_6_SEG_8_VAL_9397500</v>
      </c>
      <c r="AO1377" s="60">
        <f t="shared" ref="AO1377" si="16645">IF(OR(AB1377="",AB1377=0),0,COUNTIF(Codificacion,AM1377))</f>
        <v>4</v>
      </c>
      <c r="AP1377" s="61">
        <f t="array" ref="AP1377">MIN(IF(Codificacion=AM1377,Total_Cotizacion,""))</f>
        <v>9397500</v>
      </c>
      <c r="AQ1377" s="62" t="b">
        <f t="shared" si="16389"/>
        <v>1</v>
      </c>
      <c r="AR1377" s="51" t="str">
        <f t="shared" ref="AR1377" si="16646">IF(COUNTIF(Codificacion2,CONCATENATE(AM1377,"_VAL_",AB1377))&gt;1,"Empate","")</f>
        <v/>
      </c>
      <c r="AS1377" s="63" t="str">
        <f t="shared" si="16240"/>
        <v>X</v>
      </c>
      <c r="AT1377" s="59" t="str">
        <f t="shared" si="16391"/>
        <v>ALI_6_SEG_8_X</v>
      </c>
      <c r="AU1377" s="63">
        <f t="shared" ref="AU1377" si="16647">IF(AND(COUNTIF(Codificacion3,AT1377)&lt;AO1377),1,COUNTIF(Codificacion3,AT1377))</f>
        <v>1</v>
      </c>
      <c r="AV1377" s="62" t="str">
        <f t="shared" si="16393"/>
        <v>Cotizacion Seleccionada</v>
      </c>
      <c r="AW1377" s="53"/>
      <c r="AX1377" s="51" t="str">
        <f t="shared" si="16394"/>
        <v>ALI_6_SEG_8VERDADERO</v>
      </c>
      <c r="AY1377" s="51">
        <f t="shared" si="16375"/>
        <v>1</v>
      </c>
      <c r="AZ1377" s="64" t="b">
        <f t="shared" si="16395"/>
        <v>0</v>
      </c>
    </row>
    <row r="1378" spans="1:52" x14ac:dyDescent="0.2">
      <c r="A1378" s="50" t="str">
        <f t="shared" si="16338"/>
        <v>ALI_6_SEG_9</v>
      </c>
      <c r="B1378" s="51" t="s">
        <v>142</v>
      </c>
      <c r="C1378" s="52">
        <v>6</v>
      </c>
      <c r="D1378" s="52">
        <f t="shared" ref="D1378" si="16648">IF(ISERROR(VLOOKUP(E1378,Proveedores,2,FALSE)),"",VLOOKUP(E1378,Proveedores,2,FALSE))</f>
        <v>2038</v>
      </c>
      <c r="E1378" s="53" t="s">
        <v>143</v>
      </c>
      <c r="F1378" s="54">
        <v>305</v>
      </c>
      <c r="G1378" s="53" t="s">
        <v>61</v>
      </c>
      <c r="H1378" s="53" t="s">
        <v>70</v>
      </c>
      <c r="I1378" s="52">
        <v>9</v>
      </c>
      <c r="J1378" s="53" t="s">
        <v>58</v>
      </c>
      <c r="K1378" s="55">
        <v>44835</v>
      </c>
      <c r="L1378" s="56">
        <v>4064</v>
      </c>
      <c r="M1378" s="56">
        <v>4734</v>
      </c>
      <c r="N1378" s="56">
        <v>3670</v>
      </c>
      <c r="O1378" s="56">
        <v>198</v>
      </c>
      <c r="P1378" s="57">
        <v>841</v>
      </c>
      <c r="Q1378" s="58">
        <v>0.1082</v>
      </c>
      <c r="R1378" s="57">
        <v>750</v>
      </c>
      <c r="S1378" s="57">
        <v>841</v>
      </c>
      <c r="T1378" s="58">
        <v>0.1082</v>
      </c>
      <c r="U1378" s="57">
        <v>750</v>
      </c>
      <c r="V1378" s="57">
        <v>841</v>
      </c>
      <c r="W1378" s="58">
        <v>0.1082</v>
      </c>
      <c r="X1378" s="57">
        <v>750</v>
      </c>
      <c r="Y1378" s="57">
        <v>841</v>
      </c>
      <c r="Z1378" s="58">
        <v>0.1082</v>
      </c>
      <c r="AA1378" s="57">
        <v>750</v>
      </c>
      <c r="AB1378" s="57">
        <v>9499500</v>
      </c>
      <c r="AC1378" s="53" t="str">
        <f t="shared" si="16377"/>
        <v>Registro Valido</v>
      </c>
      <c r="AD1378" s="57">
        <f t="shared" ref="AD1378" si="16649">IF(OR(ISERROR(VLOOKUP(CONCATENATE("ALI_",$C1378,"_SEG_",$I1378,"_PROV_",$D1378),Catalogo_Precios,AD$8,FALSE)),L1378=0),0,VLOOKUP(CONCATENATE("ALI_",$C1378,"_SEG_",$I1378,"_PROV_",$D1378),Catalogo_Precios,AD$8,FALSE))</f>
        <v>841</v>
      </c>
      <c r="AE1378" s="57">
        <f t="shared" ref="AE1378" si="16650">IF(OR(ISERROR(VLOOKUP(CONCATENATE("ALI_",$C1378,"_SEG_",$I1378,"_PROV_",$D1378),Catalogo_Precios,AE$8,FALSE)),M1378=0),0,VLOOKUP(CONCATENATE("ALI_",$C1378,"_SEG_",$I1378,"_PROV_",$D1378),Catalogo_Precios,AE$8,FALSE))</f>
        <v>841</v>
      </c>
      <c r="AF1378" s="57">
        <f t="shared" ref="AF1378" si="16651">IF(OR(ISERROR(VLOOKUP(CONCATENATE("ALI_",$C1378,"_SEG_",$I1378,"_PROV_",$D1378),Catalogo_Precios,AF$8,FALSE)),N1378=0),0,VLOOKUP(CONCATENATE("ALI_",$C1378,"_SEG_",$I1378,"_PROV_",$D1378),Catalogo_Precios,AF$8,FALSE))</f>
        <v>841</v>
      </c>
      <c r="AG1378" s="57">
        <f t="shared" ref="AG1378" si="16652">IF(OR(ISERROR(VLOOKUP(CONCATENATE("ALI_",$C1378,"_SEG_",$I1378,"_PROV_",$D1378),Catalogo_Precios,AG$8,FALSE)),O1378=0),0,VLOOKUP(CONCATENATE("ALI_",$C1378,"_SEG_",$I1378,"_PROV_",$D1378),Catalogo_Precios,AG$8,FALSE))</f>
        <v>841</v>
      </c>
      <c r="AH1378" s="57">
        <f t="shared" ref="AH1378" si="16653">IF(OR(ISERROR(VLOOKUP(CONCATENATE("ALI_",$C1378,"_SEG_",$I1378,"_PROV_",$D1378),Catalogo_Precios,AH$8,FALSE)),L1378=0),0,VLOOKUP(CONCATENATE("ALI_",$C1378,"_SEG_",$I1378,"_PROV_",$D1378),Catalogo_Precios,AH$8,FALSE))</f>
        <v>832</v>
      </c>
      <c r="AI1378" s="57">
        <f t="shared" ref="AI1378" si="16654">IF(OR(ISERROR(VLOOKUP(CONCATENATE("ALI_",$C1378,"_SEG_",$I1378,"_PROV_",$D1378),Catalogo_Precios,AI$8,FALSE)),M1378=0),0,VLOOKUP(CONCATENATE("ALI_",$C1378,"_SEG_",$I1378,"_PROV_",$D1378),Catalogo_Precios,AI$8,FALSE))</f>
        <v>832</v>
      </c>
      <c r="AJ1378" s="57">
        <f t="shared" ref="AJ1378" si="16655">IF(OR(ISERROR(VLOOKUP(CONCATENATE("ALI_",$C1378,"_SEG_",$I1378,"_PROV_",$D1378),Catalogo_Precios,AJ$8,FALSE)),N1378=0),0,VLOOKUP(CONCATENATE("ALI_",$C1378,"_SEG_",$I1378,"_PROV_",$D1378),Catalogo_Precios,AJ$8,FALSE))</f>
        <v>832</v>
      </c>
      <c r="AK1378" s="57">
        <f t="shared" ref="AK1378" si="16656">IF(OR(ISERROR(VLOOKUP(CONCATENATE("ALI_",$C1378,"_SEG_",$I1378,"_PROV_",$D1378),Catalogo_Precios,AK$8,FALSE)),O1378=0),0,VLOOKUP(CONCATENATE("ALI_",$C1378,"_SEG_",$I1378,"_PROV_",$D1378),Catalogo_Precios,AK$8,FALSE))</f>
        <v>832</v>
      </c>
      <c r="AL1378" s="53"/>
      <c r="AM1378" s="59" t="str">
        <f t="shared" si="16386"/>
        <v>ALI_6_SEG_9</v>
      </c>
      <c r="AN1378" s="59" t="str">
        <f t="shared" si="16387"/>
        <v>ALI_6_SEG_9_VAL_9499500</v>
      </c>
      <c r="AO1378" s="60">
        <f t="shared" ref="AO1378" si="16657">IF(OR(AB1378="",AB1378=0),0,COUNTIF(Codificacion,AM1378))</f>
        <v>4</v>
      </c>
      <c r="AP1378" s="61">
        <f t="array" ref="AP1378">MIN(IF(Codificacion=AM1378,Total_Cotizacion,""))</f>
        <v>9499500</v>
      </c>
      <c r="AQ1378" s="62" t="b">
        <f t="shared" si="16389"/>
        <v>1</v>
      </c>
      <c r="AR1378" s="51" t="str">
        <f t="shared" ref="AR1378" si="16658">IF(COUNTIF(Codificacion2,CONCATENATE(AM1378,"_VAL_",AB1378))&gt;1,"Empate","")</f>
        <v/>
      </c>
      <c r="AS1378" s="63" t="str">
        <f t="shared" si="16240"/>
        <v>X</v>
      </c>
      <c r="AT1378" s="59" t="str">
        <f t="shared" si="16391"/>
        <v>ALI_6_SEG_9_X</v>
      </c>
      <c r="AU1378" s="63">
        <f t="shared" ref="AU1378" si="16659">IF(AND(COUNTIF(Codificacion3,AT1378)&lt;AO1378),1,COUNTIF(Codificacion3,AT1378))</f>
        <v>1</v>
      </c>
      <c r="AV1378" s="62" t="str">
        <f t="shared" si="16393"/>
        <v>Cotizacion Seleccionada</v>
      </c>
      <c r="AW1378" s="53"/>
      <c r="AX1378" s="51" t="str">
        <f t="shared" si="16394"/>
        <v>ALI_6_SEG_9VERDADERO</v>
      </c>
      <c r="AY1378" s="51">
        <f t="shared" si="16375"/>
        <v>1</v>
      </c>
      <c r="AZ1378" s="64" t="b">
        <f t="shared" si="16395"/>
        <v>0</v>
      </c>
    </row>
    <row r="1379" spans="1:52" x14ac:dyDescent="0.2">
      <c r="A1379" s="50" t="str">
        <f t="shared" si="16338"/>
        <v>ALI_6_SEG_10</v>
      </c>
      <c r="B1379" s="51" t="s">
        <v>142</v>
      </c>
      <c r="C1379" s="52">
        <v>6</v>
      </c>
      <c r="D1379" s="52">
        <f t="shared" ref="D1379" si="16660">IF(ISERROR(VLOOKUP(E1379,Proveedores,2,FALSE)),"",VLOOKUP(E1379,Proveedores,2,FALSE))</f>
        <v>2038</v>
      </c>
      <c r="E1379" s="53" t="s">
        <v>143</v>
      </c>
      <c r="F1379" s="54">
        <v>306</v>
      </c>
      <c r="G1379" s="53" t="s">
        <v>61</v>
      </c>
      <c r="H1379" s="53" t="s">
        <v>70</v>
      </c>
      <c r="I1379" s="52">
        <v>10</v>
      </c>
      <c r="J1379" s="53" t="s">
        <v>58</v>
      </c>
      <c r="K1379" s="55">
        <v>44835</v>
      </c>
      <c r="L1379" s="56">
        <v>4041</v>
      </c>
      <c r="M1379" s="56">
        <v>4464</v>
      </c>
      <c r="N1379" s="56">
        <v>3957</v>
      </c>
      <c r="O1379" s="56">
        <v>178</v>
      </c>
      <c r="P1379" s="57">
        <v>841</v>
      </c>
      <c r="Q1379" s="58">
        <v>0.1082</v>
      </c>
      <c r="R1379" s="57">
        <v>750</v>
      </c>
      <c r="S1379" s="57">
        <v>841</v>
      </c>
      <c r="T1379" s="58">
        <v>0.1082</v>
      </c>
      <c r="U1379" s="57">
        <v>750</v>
      </c>
      <c r="V1379" s="57">
        <v>841</v>
      </c>
      <c r="W1379" s="58">
        <v>0.1082</v>
      </c>
      <c r="X1379" s="57">
        <v>750</v>
      </c>
      <c r="Y1379" s="57">
        <v>841</v>
      </c>
      <c r="Z1379" s="58">
        <v>0.1082</v>
      </c>
      <c r="AA1379" s="57">
        <v>750</v>
      </c>
      <c r="AB1379" s="57">
        <v>9480000</v>
      </c>
      <c r="AC1379" s="53" t="str">
        <f t="shared" si="16377"/>
        <v>Registro Valido</v>
      </c>
      <c r="AD1379" s="57">
        <f t="shared" ref="AD1379" si="16661">IF(OR(ISERROR(VLOOKUP(CONCATENATE("ALI_",$C1379,"_SEG_",$I1379,"_PROV_",$D1379),Catalogo_Precios,AD$8,FALSE)),L1379=0),0,VLOOKUP(CONCATENATE("ALI_",$C1379,"_SEG_",$I1379,"_PROV_",$D1379),Catalogo_Precios,AD$8,FALSE))</f>
        <v>841</v>
      </c>
      <c r="AE1379" s="57">
        <f t="shared" ref="AE1379" si="16662">IF(OR(ISERROR(VLOOKUP(CONCATENATE("ALI_",$C1379,"_SEG_",$I1379,"_PROV_",$D1379),Catalogo_Precios,AE$8,FALSE)),M1379=0),0,VLOOKUP(CONCATENATE("ALI_",$C1379,"_SEG_",$I1379,"_PROV_",$D1379),Catalogo_Precios,AE$8,FALSE))</f>
        <v>841</v>
      </c>
      <c r="AF1379" s="57">
        <f t="shared" ref="AF1379" si="16663">IF(OR(ISERROR(VLOOKUP(CONCATENATE("ALI_",$C1379,"_SEG_",$I1379,"_PROV_",$D1379),Catalogo_Precios,AF$8,FALSE)),N1379=0),0,VLOOKUP(CONCATENATE("ALI_",$C1379,"_SEG_",$I1379,"_PROV_",$D1379),Catalogo_Precios,AF$8,FALSE))</f>
        <v>841</v>
      </c>
      <c r="AG1379" s="57">
        <f t="shared" ref="AG1379" si="16664">IF(OR(ISERROR(VLOOKUP(CONCATENATE("ALI_",$C1379,"_SEG_",$I1379,"_PROV_",$D1379),Catalogo_Precios,AG$8,FALSE)),O1379=0),0,VLOOKUP(CONCATENATE("ALI_",$C1379,"_SEG_",$I1379,"_PROV_",$D1379),Catalogo_Precios,AG$8,FALSE))</f>
        <v>841</v>
      </c>
      <c r="AH1379" s="57">
        <f t="shared" ref="AH1379" si="16665">IF(OR(ISERROR(VLOOKUP(CONCATENATE("ALI_",$C1379,"_SEG_",$I1379,"_PROV_",$D1379),Catalogo_Precios,AH$8,FALSE)),L1379=0),0,VLOOKUP(CONCATENATE("ALI_",$C1379,"_SEG_",$I1379,"_PROV_",$D1379),Catalogo_Precios,AH$8,FALSE))</f>
        <v>832</v>
      </c>
      <c r="AI1379" s="57">
        <f t="shared" ref="AI1379" si="16666">IF(OR(ISERROR(VLOOKUP(CONCATENATE("ALI_",$C1379,"_SEG_",$I1379,"_PROV_",$D1379),Catalogo_Precios,AI$8,FALSE)),M1379=0),0,VLOOKUP(CONCATENATE("ALI_",$C1379,"_SEG_",$I1379,"_PROV_",$D1379),Catalogo_Precios,AI$8,FALSE))</f>
        <v>832</v>
      </c>
      <c r="AJ1379" s="57">
        <f t="shared" ref="AJ1379" si="16667">IF(OR(ISERROR(VLOOKUP(CONCATENATE("ALI_",$C1379,"_SEG_",$I1379,"_PROV_",$D1379),Catalogo_Precios,AJ$8,FALSE)),N1379=0),0,VLOOKUP(CONCATENATE("ALI_",$C1379,"_SEG_",$I1379,"_PROV_",$D1379),Catalogo_Precios,AJ$8,FALSE))</f>
        <v>832</v>
      </c>
      <c r="AK1379" s="57">
        <f t="shared" ref="AK1379" si="16668">IF(OR(ISERROR(VLOOKUP(CONCATENATE("ALI_",$C1379,"_SEG_",$I1379,"_PROV_",$D1379),Catalogo_Precios,AK$8,FALSE)),O1379=0),0,VLOOKUP(CONCATENATE("ALI_",$C1379,"_SEG_",$I1379,"_PROV_",$D1379),Catalogo_Precios,AK$8,FALSE))</f>
        <v>832</v>
      </c>
      <c r="AL1379" s="53"/>
      <c r="AM1379" s="59" t="str">
        <f t="shared" si="16386"/>
        <v>ALI_6_SEG_10</v>
      </c>
      <c r="AN1379" s="59" t="str">
        <f t="shared" si="16387"/>
        <v>ALI_6_SEG_10_VAL_9480000</v>
      </c>
      <c r="AO1379" s="60">
        <f t="shared" ref="AO1379" si="16669">IF(OR(AB1379="",AB1379=0),0,COUNTIF(Codificacion,AM1379))</f>
        <v>4</v>
      </c>
      <c r="AP1379" s="61">
        <f t="array" ref="AP1379">MIN(IF(Codificacion=AM1379,Total_Cotizacion,""))</f>
        <v>9480000</v>
      </c>
      <c r="AQ1379" s="62" t="b">
        <f t="shared" si="16389"/>
        <v>1</v>
      </c>
      <c r="AR1379" s="51" t="str">
        <f t="shared" ref="AR1379" si="16670">IF(COUNTIF(Codificacion2,CONCATENATE(AM1379,"_VAL_",AB1379))&gt;1,"Empate","")</f>
        <v/>
      </c>
      <c r="AS1379" s="63" t="str">
        <f t="shared" si="16240"/>
        <v>X</v>
      </c>
      <c r="AT1379" s="59" t="str">
        <f t="shared" si="16391"/>
        <v>ALI_6_SEG_10_X</v>
      </c>
      <c r="AU1379" s="63">
        <f t="shared" ref="AU1379" si="16671">IF(AND(COUNTIF(Codificacion3,AT1379)&lt;AO1379),1,COUNTIF(Codificacion3,AT1379))</f>
        <v>1</v>
      </c>
      <c r="AV1379" s="62" t="str">
        <f t="shared" si="16393"/>
        <v>Cotizacion Seleccionada</v>
      </c>
      <c r="AW1379" s="53"/>
      <c r="AX1379" s="51" t="str">
        <f t="shared" si="16394"/>
        <v>ALI_6_SEG_10VERDADERO</v>
      </c>
      <c r="AY1379" s="51">
        <f t="shared" si="16375"/>
        <v>1</v>
      </c>
      <c r="AZ1379" s="64" t="b">
        <f t="shared" si="16395"/>
        <v>0</v>
      </c>
    </row>
    <row r="1380" spans="1:52" x14ac:dyDescent="0.2">
      <c r="A1380" s="50" t="str">
        <f t="shared" si="16338"/>
        <v>ALI_6_SEG_11</v>
      </c>
      <c r="B1380" s="51" t="s">
        <v>142</v>
      </c>
      <c r="C1380" s="52">
        <v>6</v>
      </c>
      <c r="D1380" s="52">
        <f t="shared" ref="D1380" si="16672">IF(ISERROR(VLOOKUP(E1380,Proveedores,2,FALSE)),"",VLOOKUP(E1380,Proveedores,2,FALSE))</f>
        <v>2038</v>
      </c>
      <c r="E1380" s="53" t="s">
        <v>143</v>
      </c>
      <c r="F1380" s="54">
        <v>307</v>
      </c>
      <c r="G1380" s="53" t="s">
        <v>61</v>
      </c>
      <c r="H1380" s="53" t="s">
        <v>70</v>
      </c>
      <c r="I1380" s="52">
        <v>11</v>
      </c>
      <c r="J1380" s="53" t="s">
        <v>58</v>
      </c>
      <c r="K1380" s="55">
        <v>44835</v>
      </c>
      <c r="L1380" s="56">
        <v>3980</v>
      </c>
      <c r="M1380" s="56">
        <v>4396</v>
      </c>
      <c r="N1380" s="56">
        <v>3897</v>
      </c>
      <c r="O1380" s="56">
        <v>175</v>
      </c>
      <c r="P1380" s="57">
        <v>841</v>
      </c>
      <c r="Q1380" s="58">
        <v>0.1082</v>
      </c>
      <c r="R1380" s="57">
        <v>750</v>
      </c>
      <c r="S1380" s="57">
        <v>841</v>
      </c>
      <c r="T1380" s="58">
        <v>0.1082</v>
      </c>
      <c r="U1380" s="57">
        <v>750</v>
      </c>
      <c r="V1380" s="57">
        <v>841</v>
      </c>
      <c r="W1380" s="58">
        <v>0.1082</v>
      </c>
      <c r="X1380" s="57">
        <v>750</v>
      </c>
      <c r="Y1380" s="57">
        <v>841</v>
      </c>
      <c r="Z1380" s="58">
        <v>0.1082</v>
      </c>
      <c r="AA1380" s="57">
        <v>750</v>
      </c>
      <c r="AB1380" s="57">
        <v>9336000</v>
      </c>
      <c r="AC1380" s="53" t="str">
        <f t="shared" si="16377"/>
        <v>Registro Valido</v>
      </c>
      <c r="AD1380" s="57">
        <f t="shared" ref="AD1380" si="16673">IF(OR(ISERROR(VLOOKUP(CONCATENATE("ALI_",$C1380,"_SEG_",$I1380,"_PROV_",$D1380),Catalogo_Precios,AD$8,FALSE)),L1380=0),0,VLOOKUP(CONCATENATE("ALI_",$C1380,"_SEG_",$I1380,"_PROV_",$D1380),Catalogo_Precios,AD$8,FALSE))</f>
        <v>841</v>
      </c>
      <c r="AE1380" s="57">
        <f t="shared" ref="AE1380" si="16674">IF(OR(ISERROR(VLOOKUP(CONCATENATE("ALI_",$C1380,"_SEG_",$I1380,"_PROV_",$D1380),Catalogo_Precios,AE$8,FALSE)),M1380=0),0,VLOOKUP(CONCATENATE("ALI_",$C1380,"_SEG_",$I1380,"_PROV_",$D1380),Catalogo_Precios,AE$8,FALSE))</f>
        <v>841</v>
      </c>
      <c r="AF1380" s="57">
        <f t="shared" ref="AF1380" si="16675">IF(OR(ISERROR(VLOOKUP(CONCATENATE("ALI_",$C1380,"_SEG_",$I1380,"_PROV_",$D1380),Catalogo_Precios,AF$8,FALSE)),N1380=0),0,VLOOKUP(CONCATENATE("ALI_",$C1380,"_SEG_",$I1380,"_PROV_",$D1380),Catalogo_Precios,AF$8,FALSE))</f>
        <v>841</v>
      </c>
      <c r="AG1380" s="57">
        <f t="shared" ref="AG1380" si="16676">IF(OR(ISERROR(VLOOKUP(CONCATENATE("ALI_",$C1380,"_SEG_",$I1380,"_PROV_",$D1380),Catalogo_Precios,AG$8,FALSE)),O1380=0),0,VLOOKUP(CONCATENATE("ALI_",$C1380,"_SEG_",$I1380,"_PROV_",$D1380),Catalogo_Precios,AG$8,FALSE))</f>
        <v>841</v>
      </c>
      <c r="AH1380" s="57">
        <f t="shared" ref="AH1380" si="16677">IF(OR(ISERROR(VLOOKUP(CONCATENATE("ALI_",$C1380,"_SEG_",$I1380,"_PROV_",$D1380),Catalogo_Precios,AH$8,FALSE)),L1380=0),0,VLOOKUP(CONCATENATE("ALI_",$C1380,"_SEG_",$I1380,"_PROV_",$D1380),Catalogo_Precios,AH$8,FALSE))</f>
        <v>832</v>
      </c>
      <c r="AI1380" s="57">
        <f t="shared" ref="AI1380" si="16678">IF(OR(ISERROR(VLOOKUP(CONCATENATE("ALI_",$C1380,"_SEG_",$I1380,"_PROV_",$D1380),Catalogo_Precios,AI$8,FALSE)),M1380=0),0,VLOOKUP(CONCATENATE("ALI_",$C1380,"_SEG_",$I1380,"_PROV_",$D1380),Catalogo_Precios,AI$8,FALSE))</f>
        <v>832</v>
      </c>
      <c r="AJ1380" s="57">
        <f t="shared" ref="AJ1380" si="16679">IF(OR(ISERROR(VLOOKUP(CONCATENATE("ALI_",$C1380,"_SEG_",$I1380,"_PROV_",$D1380),Catalogo_Precios,AJ$8,FALSE)),N1380=0),0,VLOOKUP(CONCATENATE("ALI_",$C1380,"_SEG_",$I1380,"_PROV_",$D1380),Catalogo_Precios,AJ$8,FALSE))</f>
        <v>832</v>
      </c>
      <c r="AK1380" s="57">
        <f t="shared" ref="AK1380" si="16680">IF(OR(ISERROR(VLOOKUP(CONCATENATE("ALI_",$C1380,"_SEG_",$I1380,"_PROV_",$D1380),Catalogo_Precios,AK$8,FALSE)),O1380=0),0,VLOOKUP(CONCATENATE("ALI_",$C1380,"_SEG_",$I1380,"_PROV_",$D1380),Catalogo_Precios,AK$8,FALSE))</f>
        <v>832</v>
      </c>
      <c r="AL1380" s="53"/>
      <c r="AM1380" s="59" t="str">
        <f t="shared" si="16386"/>
        <v>ALI_6_SEG_11</v>
      </c>
      <c r="AN1380" s="59" t="str">
        <f t="shared" si="16387"/>
        <v>ALI_6_SEG_11_VAL_9336000</v>
      </c>
      <c r="AO1380" s="60">
        <f t="shared" ref="AO1380" si="16681">IF(OR(AB1380="",AB1380=0),0,COUNTIF(Codificacion,AM1380))</f>
        <v>4</v>
      </c>
      <c r="AP1380" s="61">
        <f t="array" ref="AP1380">MIN(IF(Codificacion=AM1380,Total_Cotizacion,""))</f>
        <v>9336000</v>
      </c>
      <c r="AQ1380" s="62" t="b">
        <f t="shared" si="16389"/>
        <v>1</v>
      </c>
      <c r="AR1380" s="51" t="str">
        <f t="shared" ref="AR1380" si="16682">IF(COUNTIF(Codificacion2,CONCATENATE(AM1380,"_VAL_",AB1380))&gt;1,"Empate","")</f>
        <v/>
      </c>
      <c r="AS1380" s="63" t="str">
        <f t="shared" si="16240"/>
        <v>X</v>
      </c>
      <c r="AT1380" s="59" t="str">
        <f t="shared" si="16391"/>
        <v>ALI_6_SEG_11_X</v>
      </c>
      <c r="AU1380" s="63">
        <f t="shared" ref="AU1380" si="16683">IF(AND(COUNTIF(Codificacion3,AT1380)&lt;AO1380),1,COUNTIF(Codificacion3,AT1380))</f>
        <v>1</v>
      </c>
      <c r="AV1380" s="62" t="str">
        <f t="shared" si="16393"/>
        <v>Cotizacion Seleccionada</v>
      </c>
      <c r="AW1380" s="53"/>
      <c r="AX1380" s="51" t="str">
        <f t="shared" si="16394"/>
        <v>ALI_6_SEG_11VERDADERO</v>
      </c>
      <c r="AY1380" s="51">
        <f t="shared" si="16375"/>
        <v>1</v>
      </c>
      <c r="AZ1380" s="64" t="b">
        <f t="shared" si="16395"/>
        <v>0</v>
      </c>
    </row>
    <row r="1381" spans="1:52" x14ac:dyDescent="0.2">
      <c r="A1381" s="50" t="str">
        <f t="shared" si="16338"/>
        <v>ALI_6_SEG_12</v>
      </c>
      <c r="B1381" s="51" t="s">
        <v>142</v>
      </c>
      <c r="C1381" s="52">
        <v>6</v>
      </c>
      <c r="D1381" s="52">
        <f t="shared" ref="D1381" si="16684">IF(ISERROR(VLOOKUP(E1381,Proveedores,2,FALSE)),"",VLOOKUP(E1381,Proveedores,2,FALSE))</f>
        <v>2038</v>
      </c>
      <c r="E1381" s="53" t="s">
        <v>143</v>
      </c>
      <c r="F1381" s="54">
        <v>308</v>
      </c>
      <c r="G1381" s="53" t="s">
        <v>61</v>
      </c>
      <c r="H1381" s="53" t="s">
        <v>70</v>
      </c>
      <c r="I1381" s="52">
        <v>12</v>
      </c>
      <c r="J1381" s="53" t="s">
        <v>58</v>
      </c>
      <c r="K1381" s="55">
        <v>44835</v>
      </c>
      <c r="L1381" s="56">
        <v>3637</v>
      </c>
      <c r="M1381" s="56">
        <v>4237</v>
      </c>
      <c r="N1381" s="56">
        <v>3286</v>
      </c>
      <c r="O1381" s="56">
        <v>178</v>
      </c>
      <c r="P1381" s="57">
        <v>841</v>
      </c>
      <c r="Q1381" s="58">
        <v>0.1082</v>
      </c>
      <c r="R1381" s="57">
        <v>750</v>
      </c>
      <c r="S1381" s="57">
        <v>841</v>
      </c>
      <c r="T1381" s="58">
        <v>0.1082</v>
      </c>
      <c r="U1381" s="57">
        <v>750</v>
      </c>
      <c r="V1381" s="57">
        <v>841</v>
      </c>
      <c r="W1381" s="58">
        <v>0.1082</v>
      </c>
      <c r="X1381" s="57">
        <v>750</v>
      </c>
      <c r="Y1381" s="57">
        <v>841</v>
      </c>
      <c r="Z1381" s="58">
        <v>0.1082</v>
      </c>
      <c r="AA1381" s="57">
        <v>750</v>
      </c>
      <c r="AB1381" s="57">
        <v>8503500</v>
      </c>
      <c r="AC1381" s="53" t="str">
        <f t="shared" si="16377"/>
        <v>Registro Valido</v>
      </c>
      <c r="AD1381" s="57">
        <f t="shared" ref="AD1381" si="16685">IF(OR(ISERROR(VLOOKUP(CONCATENATE("ALI_",$C1381,"_SEG_",$I1381,"_PROV_",$D1381),Catalogo_Precios,AD$8,FALSE)),L1381=0),0,VLOOKUP(CONCATENATE("ALI_",$C1381,"_SEG_",$I1381,"_PROV_",$D1381),Catalogo_Precios,AD$8,FALSE))</f>
        <v>841</v>
      </c>
      <c r="AE1381" s="57">
        <f t="shared" ref="AE1381" si="16686">IF(OR(ISERROR(VLOOKUP(CONCATENATE("ALI_",$C1381,"_SEG_",$I1381,"_PROV_",$D1381),Catalogo_Precios,AE$8,FALSE)),M1381=0),0,VLOOKUP(CONCATENATE("ALI_",$C1381,"_SEG_",$I1381,"_PROV_",$D1381),Catalogo_Precios,AE$8,FALSE))</f>
        <v>841</v>
      </c>
      <c r="AF1381" s="57">
        <f t="shared" ref="AF1381" si="16687">IF(OR(ISERROR(VLOOKUP(CONCATENATE("ALI_",$C1381,"_SEG_",$I1381,"_PROV_",$D1381),Catalogo_Precios,AF$8,FALSE)),N1381=0),0,VLOOKUP(CONCATENATE("ALI_",$C1381,"_SEG_",$I1381,"_PROV_",$D1381),Catalogo_Precios,AF$8,FALSE))</f>
        <v>841</v>
      </c>
      <c r="AG1381" s="57">
        <f t="shared" ref="AG1381" si="16688">IF(OR(ISERROR(VLOOKUP(CONCATENATE("ALI_",$C1381,"_SEG_",$I1381,"_PROV_",$D1381),Catalogo_Precios,AG$8,FALSE)),O1381=0),0,VLOOKUP(CONCATENATE("ALI_",$C1381,"_SEG_",$I1381,"_PROV_",$D1381),Catalogo_Precios,AG$8,FALSE))</f>
        <v>841</v>
      </c>
      <c r="AH1381" s="57">
        <f t="shared" ref="AH1381" si="16689">IF(OR(ISERROR(VLOOKUP(CONCATENATE("ALI_",$C1381,"_SEG_",$I1381,"_PROV_",$D1381),Catalogo_Precios,AH$8,FALSE)),L1381=0),0,VLOOKUP(CONCATENATE("ALI_",$C1381,"_SEG_",$I1381,"_PROV_",$D1381),Catalogo_Precios,AH$8,FALSE))</f>
        <v>832</v>
      </c>
      <c r="AI1381" s="57">
        <f t="shared" ref="AI1381" si="16690">IF(OR(ISERROR(VLOOKUP(CONCATENATE("ALI_",$C1381,"_SEG_",$I1381,"_PROV_",$D1381),Catalogo_Precios,AI$8,FALSE)),M1381=0),0,VLOOKUP(CONCATENATE("ALI_",$C1381,"_SEG_",$I1381,"_PROV_",$D1381),Catalogo_Precios,AI$8,FALSE))</f>
        <v>832</v>
      </c>
      <c r="AJ1381" s="57">
        <f t="shared" ref="AJ1381" si="16691">IF(OR(ISERROR(VLOOKUP(CONCATENATE("ALI_",$C1381,"_SEG_",$I1381,"_PROV_",$D1381),Catalogo_Precios,AJ$8,FALSE)),N1381=0),0,VLOOKUP(CONCATENATE("ALI_",$C1381,"_SEG_",$I1381,"_PROV_",$D1381),Catalogo_Precios,AJ$8,FALSE))</f>
        <v>832</v>
      </c>
      <c r="AK1381" s="57">
        <f t="shared" ref="AK1381" si="16692">IF(OR(ISERROR(VLOOKUP(CONCATENATE("ALI_",$C1381,"_SEG_",$I1381,"_PROV_",$D1381),Catalogo_Precios,AK$8,FALSE)),O1381=0),0,VLOOKUP(CONCATENATE("ALI_",$C1381,"_SEG_",$I1381,"_PROV_",$D1381),Catalogo_Precios,AK$8,FALSE))</f>
        <v>832</v>
      </c>
      <c r="AL1381" s="53"/>
      <c r="AM1381" s="59" t="str">
        <f t="shared" si="16386"/>
        <v>ALI_6_SEG_12</v>
      </c>
      <c r="AN1381" s="59" t="str">
        <f t="shared" si="16387"/>
        <v>ALI_6_SEG_12_VAL_8503500</v>
      </c>
      <c r="AO1381" s="60">
        <f t="shared" ref="AO1381" si="16693">IF(OR(AB1381="",AB1381=0),0,COUNTIF(Codificacion,AM1381))</f>
        <v>4</v>
      </c>
      <c r="AP1381" s="61">
        <f t="array" ref="AP1381">MIN(IF(Codificacion=AM1381,Total_Cotizacion,""))</f>
        <v>8503500</v>
      </c>
      <c r="AQ1381" s="62" t="b">
        <f t="shared" si="16389"/>
        <v>1</v>
      </c>
      <c r="AR1381" s="51" t="str">
        <f t="shared" ref="AR1381" si="16694">IF(COUNTIF(Codificacion2,CONCATENATE(AM1381,"_VAL_",AB1381))&gt;1,"Empate","")</f>
        <v/>
      </c>
      <c r="AS1381" s="63" t="str">
        <f t="shared" si="16240"/>
        <v>X</v>
      </c>
      <c r="AT1381" s="59" t="str">
        <f t="shared" si="16391"/>
        <v>ALI_6_SEG_12_X</v>
      </c>
      <c r="AU1381" s="63">
        <f t="shared" ref="AU1381" si="16695">IF(AND(COUNTIF(Codificacion3,AT1381)&lt;AO1381),1,COUNTIF(Codificacion3,AT1381))</f>
        <v>1</v>
      </c>
      <c r="AV1381" s="62" t="str">
        <f t="shared" si="16393"/>
        <v>Cotizacion Seleccionada</v>
      </c>
      <c r="AW1381" s="53"/>
      <c r="AX1381" s="51" t="str">
        <f t="shared" si="16394"/>
        <v>ALI_6_SEG_12VERDADERO</v>
      </c>
      <c r="AY1381" s="51">
        <f t="shared" si="16375"/>
        <v>1</v>
      </c>
      <c r="AZ1381" s="64" t="b">
        <f t="shared" si="16395"/>
        <v>0</v>
      </c>
    </row>
    <row r="1382" spans="1:52" x14ac:dyDescent="0.2">
      <c r="A1382" s="50" t="str">
        <f t="shared" si="16338"/>
        <v>ALI_6_SEG_13</v>
      </c>
      <c r="B1382" s="51" t="s">
        <v>142</v>
      </c>
      <c r="C1382" s="52">
        <v>6</v>
      </c>
      <c r="D1382" s="52">
        <f t="shared" ref="D1382" si="16696">IF(ISERROR(VLOOKUP(E1382,Proveedores,2,FALSE)),"",VLOOKUP(E1382,Proveedores,2,FALSE))</f>
        <v>2038</v>
      </c>
      <c r="E1382" s="53" t="s">
        <v>143</v>
      </c>
      <c r="F1382" s="54">
        <v>309</v>
      </c>
      <c r="G1382" s="53" t="s">
        <v>61</v>
      </c>
      <c r="H1382" s="53" t="s">
        <v>70</v>
      </c>
      <c r="I1382" s="52">
        <v>13</v>
      </c>
      <c r="J1382" s="53" t="s">
        <v>58</v>
      </c>
      <c r="K1382" s="55">
        <v>44835</v>
      </c>
      <c r="L1382" s="56">
        <v>3836</v>
      </c>
      <c r="M1382" s="56">
        <v>4236</v>
      </c>
      <c r="N1382" s="56">
        <v>3756</v>
      </c>
      <c r="O1382" s="56">
        <v>170</v>
      </c>
      <c r="P1382" s="57">
        <v>841</v>
      </c>
      <c r="Q1382" s="58">
        <v>0.1082</v>
      </c>
      <c r="R1382" s="57">
        <v>750</v>
      </c>
      <c r="S1382" s="57">
        <v>841</v>
      </c>
      <c r="T1382" s="58">
        <v>0.1082</v>
      </c>
      <c r="U1382" s="57">
        <v>750</v>
      </c>
      <c r="V1382" s="57">
        <v>841</v>
      </c>
      <c r="W1382" s="58">
        <v>0.1082</v>
      </c>
      <c r="X1382" s="57">
        <v>750</v>
      </c>
      <c r="Y1382" s="57">
        <v>841</v>
      </c>
      <c r="Z1382" s="58">
        <v>0.1082</v>
      </c>
      <c r="AA1382" s="57">
        <v>750</v>
      </c>
      <c r="AB1382" s="57">
        <v>8998500</v>
      </c>
      <c r="AC1382" s="53" t="str">
        <f t="shared" si="16377"/>
        <v>Registro Valido</v>
      </c>
      <c r="AD1382" s="57">
        <f t="shared" ref="AD1382" si="16697">IF(OR(ISERROR(VLOOKUP(CONCATENATE("ALI_",$C1382,"_SEG_",$I1382,"_PROV_",$D1382),Catalogo_Precios,AD$8,FALSE)),L1382=0),0,VLOOKUP(CONCATENATE("ALI_",$C1382,"_SEG_",$I1382,"_PROV_",$D1382),Catalogo_Precios,AD$8,FALSE))</f>
        <v>841</v>
      </c>
      <c r="AE1382" s="57">
        <f t="shared" ref="AE1382" si="16698">IF(OR(ISERROR(VLOOKUP(CONCATENATE("ALI_",$C1382,"_SEG_",$I1382,"_PROV_",$D1382),Catalogo_Precios,AE$8,FALSE)),M1382=0),0,VLOOKUP(CONCATENATE("ALI_",$C1382,"_SEG_",$I1382,"_PROV_",$D1382),Catalogo_Precios,AE$8,FALSE))</f>
        <v>841</v>
      </c>
      <c r="AF1382" s="57">
        <f t="shared" ref="AF1382" si="16699">IF(OR(ISERROR(VLOOKUP(CONCATENATE("ALI_",$C1382,"_SEG_",$I1382,"_PROV_",$D1382),Catalogo_Precios,AF$8,FALSE)),N1382=0),0,VLOOKUP(CONCATENATE("ALI_",$C1382,"_SEG_",$I1382,"_PROV_",$D1382),Catalogo_Precios,AF$8,FALSE))</f>
        <v>841</v>
      </c>
      <c r="AG1382" s="57">
        <f t="shared" ref="AG1382" si="16700">IF(OR(ISERROR(VLOOKUP(CONCATENATE("ALI_",$C1382,"_SEG_",$I1382,"_PROV_",$D1382),Catalogo_Precios,AG$8,FALSE)),O1382=0),0,VLOOKUP(CONCATENATE("ALI_",$C1382,"_SEG_",$I1382,"_PROV_",$D1382),Catalogo_Precios,AG$8,FALSE))</f>
        <v>841</v>
      </c>
      <c r="AH1382" s="57">
        <f t="shared" ref="AH1382" si="16701">IF(OR(ISERROR(VLOOKUP(CONCATENATE("ALI_",$C1382,"_SEG_",$I1382,"_PROV_",$D1382),Catalogo_Precios,AH$8,FALSE)),L1382=0),0,VLOOKUP(CONCATENATE("ALI_",$C1382,"_SEG_",$I1382,"_PROV_",$D1382),Catalogo_Precios,AH$8,FALSE))</f>
        <v>832</v>
      </c>
      <c r="AI1382" s="57">
        <f t="shared" ref="AI1382" si="16702">IF(OR(ISERROR(VLOOKUP(CONCATENATE("ALI_",$C1382,"_SEG_",$I1382,"_PROV_",$D1382),Catalogo_Precios,AI$8,FALSE)),M1382=0),0,VLOOKUP(CONCATENATE("ALI_",$C1382,"_SEG_",$I1382,"_PROV_",$D1382),Catalogo_Precios,AI$8,FALSE))</f>
        <v>832</v>
      </c>
      <c r="AJ1382" s="57">
        <f t="shared" ref="AJ1382" si="16703">IF(OR(ISERROR(VLOOKUP(CONCATENATE("ALI_",$C1382,"_SEG_",$I1382,"_PROV_",$D1382),Catalogo_Precios,AJ$8,FALSE)),N1382=0),0,VLOOKUP(CONCATENATE("ALI_",$C1382,"_SEG_",$I1382,"_PROV_",$D1382),Catalogo_Precios,AJ$8,FALSE))</f>
        <v>832</v>
      </c>
      <c r="AK1382" s="57">
        <f t="shared" ref="AK1382" si="16704">IF(OR(ISERROR(VLOOKUP(CONCATENATE("ALI_",$C1382,"_SEG_",$I1382,"_PROV_",$D1382),Catalogo_Precios,AK$8,FALSE)),O1382=0),0,VLOOKUP(CONCATENATE("ALI_",$C1382,"_SEG_",$I1382,"_PROV_",$D1382),Catalogo_Precios,AK$8,FALSE))</f>
        <v>832</v>
      </c>
      <c r="AL1382" s="53"/>
      <c r="AM1382" s="59" t="str">
        <f t="shared" si="16386"/>
        <v>ALI_6_SEG_13</v>
      </c>
      <c r="AN1382" s="59" t="str">
        <f t="shared" si="16387"/>
        <v>ALI_6_SEG_13_VAL_8998500</v>
      </c>
      <c r="AO1382" s="60">
        <f t="shared" ref="AO1382" si="16705">IF(OR(AB1382="",AB1382=0),0,COUNTIF(Codificacion,AM1382))</f>
        <v>4</v>
      </c>
      <c r="AP1382" s="61">
        <f t="array" ref="AP1382">MIN(IF(Codificacion=AM1382,Total_Cotizacion,""))</f>
        <v>8998500</v>
      </c>
      <c r="AQ1382" s="62" t="b">
        <f t="shared" si="16389"/>
        <v>1</v>
      </c>
      <c r="AR1382" s="51" t="str">
        <f t="shared" ref="AR1382" si="16706">IF(COUNTIF(Codificacion2,CONCATENATE(AM1382,"_VAL_",AB1382))&gt;1,"Empate","")</f>
        <v/>
      </c>
      <c r="AS1382" s="63" t="str">
        <f t="shared" si="16240"/>
        <v>X</v>
      </c>
      <c r="AT1382" s="59" t="str">
        <f t="shared" si="16391"/>
        <v>ALI_6_SEG_13_X</v>
      </c>
      <c r="AU1382" s="63">
        <f t="shared" ref="AU1382" si="16707">IF(AND(COUNTIF(Codificacion3,AT1382)&lt;AO1382),1,COUNTIF(Codificacion3,AT1382))</f>
        <v>1</v>
      </c>
      <c r="AV1382" s="62" t="str">
        <f t="shared" si="16393"/>
        <v>Cotizacion Seleccionada</v>
      </c>
      <c r="AW1382" s="53"/>
      <c r="AX1382" s="51" t="str">
        <f t="shared" si="16394"/>
        <v>ALI_6_SEG_13VERDADERO</v>
      </c>
      <c r="AY1382" s="51">
        <f t="shared" si="16375"/>
        <v>1</v>
      </c>
      <c r="AZ1382" s="64" t="b">
        <f t="shared" si="16395"/>
        <v>0</v>
      </c>
    </row>
    <row r="1383" spans="1:52" x14ac:dyDescent="0.2">
      <c r="A1383" s="50" t="str">
        <f t="shared" si="16338"/>
        <v>ALI_6_SEG_14</v>
      </c>
      <c r="B1383" s="51" t="s">
        <v>142</v>
      </c>
      <c r="C1383" s="52">
        <v>6</v>
      </c>
      <c r="D1383" s="52">
        <f t="shared" ref="D1383" si="16708">IF(ISERROR(VLOOKUP(E1383,Proveedores,2,FALSE)),"",VLOOKUP(E1383,Proveedores,2,FALSE))</f>
        <v>2038</v>
      </c>
      <c r="E1383" s="53" t="s">
        <v>143</v>
      </c>
      <c r="F1383" s="54">
        <v>310</v>
      </c>
      <c r="G1383" s="53" t="s">
        <v>61</v>
      </c>
      <c r="H1383" s="53" t="s">
        <v>70</v>
      </c>
      <c r="I1383" s="52">
        <v>14</v>
      </c>
      <c r="J1383" s="53" t="s">
        <v>58</v>
      </c>
      <c r="K1383" s="55">
        <v>44835</v>
      </c>
      <c r="L1383" s="56">
        <v>3827</v>
      </c>
      <c r="M1383" s="56">
        <v>4459</v>
      </c>
      <c r="N1383" s="56">
        <v>3456</v>
      </c>
      <c r="O1383" s="56">
        <v>187</v>
      </c>
      <c r="P1383" s="57">
        <v>841</v>
      </c>
      <c r="Q1383" s="58">
        <v>0.1082</v>
      </c>
      <c r="R1383" s="57">
        <v>750</v>
      </c>
      <c r="S1383" s="57">
        <v>841</v>
      </c>
      <c r="T1383" s="58">
        <v>0.1082</v>
      </c>
      <c r="U1383" s="57">
        <v>750</v>
      </c>
      <c r="V1383" s="57">
        <v>841</v>
      </c>
      <c r="W1383" s="58">
        <v>0.1082</v>
      </c>
      <c r="X1383" s="57">
        <v>750</v>
      </c>
      <c r="Y1383" s="57">
        <v>841</v>
      </c>
      <c r="Z1383" s="58">
        <v>0.1082</v>
      </c>
      <c r="AA1383" s="57">
        <v>750</v>
      </c>
      <c r="AB1383" s="57">
        <v>8946750</v>
      </c>
      <c r="AC1383" s="53" t="str">
        <f t="shared" si="16377"/>
        <v>Registro Valido</v>
      </c>
      <c r="AD1383" s="57">
        <f t="shared" ref="AD1383" si="16709">IF(OR(ISERROR(VLOOKUP(CONCATENATE("ALI_",$C1383,"_SEG_",$I1383,"_PROV_",$D1383),Catalogo_Precios,AD$8,FALSE)),L1383=0),0,VLOOKUP(CONCATENATE("ALI_",$C1383,"_SEG_",$I1383,"_PROV_",$D1383),Catalogo_Precios,AD$8,FALSE))</f>
        <v>841</v>
      </c>
      <c r="AE1383" s="57">
        <f t="shared" ref="AE1383" si="16710">IF(OR(ISERROR(VLOOKUP(CONCATENATE("ALI_",$C1383,"_SEG_",$I1383,"_PROV_",$D1383),Catalogo_Precios,AE$8,FALSE)),M1383=0),0,VLOOKUP(CONCATENATE("ALI_",$C1383,"_SEG_",$I1383,"_PROV_",$D1383),Catalogo_Precios,AE$8,FALSE))</f>
        <v>841</v>
      </c>
      <c r="AF1383" s="57">
        <f t="shared" ref="AF1383" si="16711">IF(OR(ISERROR(VLOOKUP(CONCATENATE("ALI_",$C1383,"_SEG_",$I1383,"_PROV_",$D1383),Catalogo_Precios,AF$8,FALSE)),N1383=0),0,VLOOKUP(CONCATENATE("ALI_",$C1383,"_SEG_",$I1383,"_PROV_",$D1383),Catalogo_Precios,AF$8,FALSE))</f>
        <v>841</v>
      </c>
      <c r="AG1383" s="57">
        <f t="shared" ref="AG1383" si="16712">IF(OR(ISERROR(VLOOKUP(CONCATENATE("ALI_",$C1383,"_SEG_",$I1383,"_PROV_",$D1383),Catalogo_Precios,AG$8,FALSE)),O1383=0),0,VLOOKUP(CONCATENATE("ALI_",$C1383,"_SEG_",$I1383,"_PROV_",$D1383),Catalogo_Precios,AG$8,FALSE))</f>
        <v>841</v>
      </c>
      <c r="AH1383" s="57">
        <f t="shared" ref="AH1383" si="16713">IF(OR(ISERROR(VLOOKUP(CONCATENATE("ALI_",$C1383,"_SEG_",$I1383,"_PROV_",$D1383),Catalogo_Precios,AH$8,FALSE)),L1383=0),0,VLOOKUP(CONCATENATE("ALI_",$C1383,"_SEG_",$I1383,"_PROV_",$D1383),Catalogo_Precios,AH$8,FALSE))</f>
        <v>832</v>
      </c>
      <c r="AI1383" s="57">
        <f t="shared" ref="AI1383" si="16714">IF(OR(ISERROR(VLOOKUP(CONCATENATE("ALI_",$C1383,"_SEG_",$I1383,"_PROV_",$D1383),Catalogo_Precios,AI$8,FALSE)),M1383=0),0,VLOOKUP(CONCATENATE("ALI_",$C1383,"_SEG_",$I1383,"_PROV_",$D1383),Catalogo_Precios,AI$8,FALSE))</f>
        <v>832</v>
      </c>
      <c r="AJ1383" s="57">
        <f t="shared" ref="AJ1383" si="16715">IF(OR(ISERROR(VLOOKUP(CONCATENATE("ALI_",$C1383,"_SEG_",$I1383,"_PROV_",$D1383),Catalogo_Precios,AJ$8,FALSE)),N1383=0),0,VLOOKUP(CONCATENATE("ALI_",$C1383,"_SEG_",$I1383,"_PROV_",$D1383),Catalogo_Precios,AJ$8,FALSE))</f>
        <v>832</v>
      </c>
      <c r="AK1383" s="57">
        <f t="shared" ref="AK1383" si="16716">IF(OR(ISERROR(VLOOKUP(CONCATENATE("ALI_",$C1383,"_SEG_",$I1383,"_PROV_",$D1383),Catalogo_Precios,AK$8,FALSE)),O1383=0),0,VLOOKUP(CONCATENATE("ALI_",$C1383,"_SEG_",$I1383,"_PROV_",$D1383),Catalogo_Precios,AK$8,FALSE))</f>
        <v>832</v>
      </c>
      <c r="AL1383" s="53"/>
      <c r="AM1383" s="59" t="str">
        <f t="shared" si="16386"/>
        <v>ALI_6_SEG_14</v>
      </c>
      <c r="AN1383" s="59" t="str">
        <f t="shared" si="16387"/>
        <v>ALI_6_SEG_14_VAL_8946750</v>
      </c>
      <c r="AO1383" s="60">
        <f t="shared" ref="AO1383" si="16717">IF(OR(AB1383="",AB1383=0),0,COUNTIF(Codificacion,AM1383))</f>
        <v>4</v>
      </c>
      <c r="AP1383" s="61">
        <f t="array" ref="AP1383">MIN(IF(Codificacion=AM1383,Total_Cotizacion,""))</f>
        <v>8946750</v>
      </c>
      <c r="AQ1383" s="62" t="b">
        <f t="shared" si="16389"/>
        <v>1</v>
      </c>
      <c r="AR1383" s="51" t="str">
        <f t="shared" ref="AR1383" si="16718">IF(COUNTIF(Codificacion2,CONCATENATE(AM1383,"_VAL_",AB1383))&gt;1,"Empate","")</f>
        <v/>
      </c>
      <c r="AS1383" s="63" t="str">
        <f t="shared" si="16240"/>
        <v>X</v>
      </c>
      <c r="AT1383" s="59" t="str">
        <f t="shared" si="16391"/>
        <v>ALI_6_SEG_14_X</v>
      </c>
      <c r="AU1383" s="63">
        <f t="shared" ref="AU1383" si="16719">IF(AND(COUNTIF(Codificacion3,AT1383)&lt;AO1383),1,COUNTIF(Codificacion3,AT1383))</f>
        <v>1</v>
      </c>
      <c r="AV1383" s="62" t="str">
        <f t="shared" si="16393"/>
        <v>Cotizacion Seleccionada</v>
      </c>
      <c r="AW1383" s="53"/>
      <c r="AX1383" s="51" t="str">
        <f t="shared" si="16394"/>
        <v>ALI_6_SEG_14VERDADERO</v>
      </c>
      <c r="AY1383" s="51">
        <f t="shared" si="16375"/>
        <v>1</v>
      </c>
      <c r="AZ1383" s="64" t="b">
        <f t="shared" si="16395"/>
        <v>0</v>
      </c>
    </row>
    <row r="1384" spans="1:52" x14ac:dyDescent="0.2">
      <c r="A1384" s="50" t="str">
        <f t="shared" si="16338"/>
        <v>ALI_6_SEG_15</v>
      </c>
      <c r="B1384" s="51" t="s">
        <v>142</v>
      </c>
      <c r="C1384" s="52">
        <v>6</v>
      </c>
      <c r="D1384" s="52">
        <f t="shared" ref="D1384" si="16720">IF(ISERROR(VLOOKUP(E1384,Proveedores,2,FALSE)),"",VLOOKUP(E1384,Proveedores,2,FALSE))</f>
        <v>2038</v>
      </c>
      <c r="E1384" s="53" t="s">
        <v>143</v>
      </c>
      <c r="F1384" s="54">
        <v>311</v>
      </c>
      <c r="G1384" s="53" t="s">
        <v>61</v>
      </c>
      <c r="H1384" s="53" t="s">
        <v>70</v>
      </c>
      <c r="I1384" s="52">
        <v>15</v>
      </c>
      <c r="J1384" s="53" t="s">
        <v>58</v>
      </c>
      <c r="K1384" s="55">
        <v>44835</v>
      </c>
      <c r="L1384" s="56">
        <v>3617</v>
      </c>
      <c r="M1384" s="56">
        <v>4215</v>
      </c>
      <c r="N1384" s="56">
        <v>3267</v>
      </c>
      <c r="O1384" s="56">
        <v>177</v>
      </c>
      <c r="P1384" s="57">
        <v>841</v>
      </c>
      <c r="Q1384" s="58">
        <v>0.1082</v>
      </c>
      <c r="R1384" s="57">
        <v>750</v>
      </c>
      <c r="S1384" s="57">
        <v>841</v>
      </c>
      <c r="T1384" s="58">
        <v>0.1082</v>
      </c>
      <c r="U1384" s="57">
        <v>750</v>
      </c>
      <c r="V1384" s="57">
        <v>841</v>
      </c>
      <c r="W1384" s="58">
        <v>0.1082</v>
      </c>
      <c r="X1384" s="57">
        <v>750</v>
      </c>
      <c r="Y1384" s="57">
        <v>841</v>
      </c>
      <c r="Z1384" s="58">
        <v>0.1082</v>
      </c>
      <c r="AA1384" s="57">
        <v>750</v>
      </c>
      <c r="AB1384" s="57">
        <v>8457000</v>
      </c>
      <c r="AC1384" s="53" t="str">
        <f t="shared" si="16377"/>
        <v>Registro Valido</v>
      </c>
      <c r="AD1384" s="57">
        <f t="shared" ref="AD1384" si="16721">IF(OR(ISERROR(VLOOKUP(CONCATENATE("ALI_",$C1384,"_SEG_",$I1384,"_PROV_",$D1384),Catalogo_Precios,AD$8,FALSE)),L1384=0),0,VLOOKUP(CONCATENATE("ALI_",$C1384,"_SEG_",$I1384,"_PROV_",$D1384),Catalogo_Precios,AD$8,FALSE))</f>
        <v>841</v>
      </c>
      <c r="AE1384" s="57">
        <f t="shared" ref="AE1384" si="16722">IF(OR(ISERROR(VLOOKUP(CONCATENATE("ALI_",$C1384,"_SEG_",$I1384,"_PROV_",$D1384),Catalogo_Precios,AE$8,FALSE)),M1384=0),0,VLOOKUP(CONCATENATE("ALI_",$C1384,"_SEG_",$I1384,"_PROV_",$D1384),Catalogo_Precios,AE$8,FALSE))</f>
        <v>841</v>
      </c>
      <c r="AF1384" s="57">
        <f t="shared" ref="AF1384" si="16723">IF(OR(ISERROR(VLOOKUP(CONCATENATE("ALI_",$C1384,"_SEG_",$I1384,"_PROV_",$D1384),Catalogo_Precios,AF$8,FALSE)),N1384=0),0,VLOOKUP(CONCATENATE("ALI_",$C1384,"_SEG_",$I1384,"_PROV_",$D1384),Catalogo_Precios,AF$8,FALSE))</f>
        <v>841</v>
      </c>
      <c r="AG1384" s="57">
        <f t="shared" ref="AG1384" si="16724">IF(OR(ISERROR(VLOOKUP(CONCATENATE("ALI_",$C1384,"_SEG_",$I1384,"_PROV_",$D1384),Catalogo_Precios,AG$8,FALSE)),O1384=0),0,VLOOKUP(CONCATENATE("ALI_",$C1384,"_SEG_",$I1384,"_PROV_",$D1384),Catalogo_Precios,AG$8,FALSE))</f>
        <v>841</v>
      </c>
      <c r="AH1384" s="57">
        <f t="shared" ref="AH1384" si="16725">IF(OR(ISERROR(VLOOKUP(CONCATENATE("ALI_",$C1384,"_SEG_",$I1384,"_PROV_",$D1384),Catalogo_Precios,AH$8,FALSE)),L1384=0),0,VLOOKUP(CONCATENATE("ALI_",$C1384,"_SEG_",$I1384,"_PROV_",$D1384),Catalogo_Precios,AH$8,FALSE))</f>
        <v>832</v>
      </c>
      <c r="AI1384" s="57">
        <f t="shared" ref="AI1384" si="16726">IF(OR(ISERROR(VLOOKUP(CONCATENATE("ALI_",$C1384,"_SEG_",$I1384,"_PROV_",$D1384),Catalogo_Precios,AI$8,FALSE)),M1384=0),0,VLOOKUP(CONCATENATE("ALI_",$C1384,"_SEG_",$I1384,"_PROV_",$D1384),Catalogo_Precios,AI$8,FALSE))</f>
        <v>832</v>
      </c>
      <c r="AJ1384" s="57">
        <f t="shared" ref="AJ1384" si="16727">IF(OR(ISERROR(VLOOKUP(CONCATENATE("ALI_",$C1384,"_SEG_",$I1384,"_PROV_",$D1384),Catalogo_Precios,AJ$8,FALSE)),N1384=0),0,VLOOKUP(CONCATENATE("ALI_",$C1384,"_SEG_",$I1384,"_PROV_",$D1384),Catalogo_Precios,AJ$8,FALSE))</f>
        <v>832</v>
      </c>
      <c r="AK1384" s="57">
        <f t="shared" ref="AK1384" si="16728">IF(OR(ISERROR(VLOOKUP(CONCATENATE("ALI_",$C1384,"_SEG_",$I1384,"_PROV_",$D1384),Catalogo_Precios,AK$8,FALSE)),O1384=0),0,VLOOKUP(CONCATENATE("ALI_",$C1384,"_SEG_",$I1384,"_PROV_",$D1384),Catalogo_Precios,AK$8,FALSE))</f>
        <v>832</v>
      </c>
      <c r="AL1384" s="53"/>
      <c r="AM1384" s="59" t="str">
        <f t="shared" si="16386"/>
        <v>ALI_6_SEG_15</v>
      </c>
      <c r="AN1384" s="59" t="str">
        <f t="shared" si="16387"/>
        <v>ALI_6_SEG_15_VAL_8457000</v>
      </c>
      <c r="AO1384" s="60">
        <f t="shared" ref="AO1384" si="16729">IF(OR(AB1384="",AB1384=0),0,COUNTIF(Codificacion,AM1384))</f>
        <v>4</v>
      </c>
      <c r="AP1384" s="61">
        <f t="array" ref="AP1384">MIN(IF(Codificacion=AM1384,Total_Cotizacion,""))</f>
        <v>8457000</v>
      </c>
      <c r="AQ1384" s="62" t="b">
        <f t="shared" si="16389"/>
        <v>1</v>
      </c>
      <c r="AR1384" s="51" t="str">
        <f t="shared" ref="AR1384" si="16730">IF(COUNTIF(Codificacion2,CONCATENATE(AM1384,"_VAL_",AB1384))&gt;1,"Empate","")</f>
        <v/>
      </c>
      <c r="AS1384" s="63" t="str">
        <f t="shared" si="16240"/>
        <v>X</v>
      </c>
      <c r="AT1384" s="59" t="str">
        <f t="shared" si="16391"/>
        <v>ALI_6_SEG_15_X</v>
      </c>
      <c r="AU1384" s="63">
        <f t="shared" ref="AU1384" si="16731">IF(AND(COUNTIF(Codificacion3,AT1384)&lt;AO1384),1,COUNTIF(Codificacion3,AT1384))</f>
        <v>1</v>
      </c>
      <c r="AV1384" s="62" t="str">
        <f t="shared" si="16393"/>
        <v>Cotizacion Seleccionada</v>
      </c>
      <c r="AW1384" s="53"/>
      <c r="AX1384" s="51" t="str">
        <f t="shared" si="16394"/>
        <v>ALI_6_SEG_15VERDADERO</v>
      </c>
      <c r="AY1384" s="51">
        <f t="shared" si="16375"/>
        <v>1</v>
      </c>
      <c r="AZ1384" s="64" t="b">
        <f t="shared" si="16395"/>
        <v>0</v>
      </c>
    </row>
    <row r="1385" spans="1:52" x14ac:dyDescent="0.2">
      <c r="A1385" s="50" t="b">
        <f t="shared" si="16338"/>
        <v>0</v>
      </c>
      <c r="B1385" s="51" t="s">
        <v>142</v>
      </c>
      <c r="C1385" s="52">
        <v>73</v>
      </c>
      <c r="D1385" s="52">
        <f t="shared" ref="D1385" si="16732">IF(ISERROR(VLOOKUP(E1385,Proveedores,2,FALSE)),"",VLOOKUP(E1385,Proveedores,2,FALSE))</f>
        <v>2038</v>
      </c>
      <c r="E1385" s="53" t="s">
        <v>143</v>
      </c>
      <c r="F1385" s="54">
        <v>428</v>
      </c>
      <c r="G1385" s="53" t="s">
        <v>61</v>
      </c>
      <c r="H1385" s="53" t="s">
        <v>75</v>
      </c>
      <c r="I1385" s="52">
        <v>12</v>
      </c>
      <c r="J1385" s="53" t="s">
        <v>58</v>
      </c>
      <c r="K1385" s="55">
        <v>44835</v>
      </c>
      <c r="L1385" s="56">
        <v>480</v>
      </c>
      <c r="M1385" s="56">
        <v>656</v>
      </c>
      <c r="N1385" s="56">
        <v>975</v>
      </c>
      <c r="O1385" s="56">
        <v>0</v>
      </c>
      <c r="P1385" s="57">
        <v>2269</v>
      </c>
      <c r="Q1385" s="58">
        <v>0</v>
      </c>
      <c r="R1385" s="57">
        <v>2269</v>
      </c>
      <c r="S1385" s="57">
        <v>2269</v>
      </c>
      <c r="T1385" s="58">
        <v>0</v>
      </c>
      <c r="U1385" s="57">
        <v>2269</v>
      </c>
      <c r="V1385" s="57">
        <v>2269</v>
      </c>
      <c r="W1385" s="58">
        <v>0</v>
      </c>
      <c r="X1385" s="57">
        <v>2269</v>
      </c>
      <c r="Y1385" s="57">
        <v>0</v>
      </c>
      <c r="Z1385" s="58">
        <v>0</v>
      </c>
      <c r="AA1385" s="57">
        <v>0</v>
      </c>
      <c r="AB1385" s="57">
        <v>4789859</v>
      </c>
      <c r="AC1385" s="53" t="str">
        <f t="shared" si="16377"/>
        <v>Registro Valido</v>
      </c>
      <c r="AD1385" s="57">
        <f t="shared" ref="AD1385" si="16733">IF(OR(ISERROR(VLOOKUP(CONCATENATE("ALI_",$C1385,"_SEG_",$I1385,"_PROV_",$D1385),Catalogo_Precios,AD$8,FALSE)),L1385=0),0,VLOOKUP(CONCATENATE("ALI_",$C1385,"_SEG_",$I1385,"_PROV_",$D1385),Catalogo_Precios,AD$8,FALSE))</f>
        <v>2269</v>
      </c>
      <c r="AE1385" s="57">
        <f t="shared" ref="AE1385" si="16734">IF(OR(ISERROR(VLOOKUP(CONCATENATE("ALI_",$C1385,"_SEG_",$I1385,"_PROV_",$D1385),Catalogo_Precios,AE$8,FALSE)),M1385=0),0,VLOOKUP(CONCATENATE("ALI_",$C1385,"_SEG_",$I1385,"_PROV_",$D1385),Catalogo_Precios,AE$8,FALSE))</f>
        <v>2269</v>
      </c>
      <c r="AF1385" s="57">
        <f t="shared" ref="AF1385" si="16735">IF(OR(ISERROR(VLOOKUP(CONCATENATE("ALI_",$C1385,"_SEG_",$I1385,"_PROV_",$D1385),Catalogo_Precios,AF$8,FALSE)),N1385=0),0,VLOOKUP(CONCATENATE("ALI_",$C1385,"_SEG_",$I1385,"_PROV_",$D1385),Catalogo_Precios,AF$8,FALSE))</f>
        <v>2269</v>
      </c>
      <c r="AG1385" s="57">
        <f t="shared" ref="AG1385" si="16736">IF(OR(ISERROR(VLOOKUP(CONCATENATE("ALI_",$C1385,"_SEG_",$I1385,"_PROV_",$D1385),Catalogo_Precios,AG$8,FALSE)),O1385=0),0,VLOOKUP(CONCATENATE("ALI_",$C1385,"_SEG_",$I1385,"_PROV_",$D1385),Catalogo_Precios,AG$8,FALSE))</f>
        <v>0</v>
      </c>
      <c r="AH1385" s="57">
        <f t="shared" ref="AH1385" si="16737">IF(OR(ISERROR(VLOOKUP(CONCATENATE("ALI_",$C1385,"_SEG_",$I1385,"_PROV_",$D1385),Catalogo_Precios,AH$8,FALSE)),L1385=0),0,VLOOKUP(CONCATENATE("ALI_",$C1385,"_SEG_",$I1385,"_PROV_",$D1385),Catalogo_Precios,AH$8,FALSE))</f>
        <v>2247</v>
      </c>
      <c r="AI1385" s="57">
        <f t="shared" ref="AI1385" si="16738">IF(OR(ISERROR(VLOOKUP(CONCATENATE("ALI_",$C1385,"_SEG_",$I1385,"_PROV_",$D1385),Catalogo_Precios,AI$8,FALSE)),M1385=0),0,VLOOKUP(CONCATENATE("ALI_",$C1385,"_SEG_",$I1385,"_PROV_",$D1385),Catalogo_Precios,AI$8,FALSE))</f>
        <v>2247</v>
      </c>
      <c r="AJ1385" s="57">
        <f t="shared" ref="AJ1385" si="16739">IF(OR(ISERROR(VLOOKUP(CONCATENATE("ALI_",$C1385,"_SEG_",$I1385,"_PROV_",$D1385),Catalogo_Precios,AJ$8,FALSE)),N1385=0),0,VLOOKUP(CONCATENATE("ALI_",$C1385,"_SEG_",$I1385,"_PROV_",$D1385),Catalogo_Precios,AJ$8,FALSE))</f>
        <v>2247</v>
      </c>
      <c r="AK1385" s="57">
        <f t="shared" ref="AK1385" si="16740">IF(OR(ISERROR(VLOOKUP(CONCATENATE("ALI_",$C1385,"_SEG_",$I1385,"_PROV_",$D1385),Catalogo_Precios,AK$8,FALSE)),O1385=0),0,VLOOKUP(CONCATENATE("ALI_",$C1385,"_SEG_",$I1385,"_PROV_",$D1385),Catalogo_Precios,AK$8,FALSE))</f>
        <v>0</v>
      </c>
      <c r="AL1385" s="53"/>
      <c r="AM1385" s="59" t="str">
        <f t="shared" si="16386"/>
        <v>ALI_73_SEG_12</v>
      </c>
      <c r="AN1385" s="59" t="str">
        <f t="shared" si="16387"/>
        <v>ALI_73_SEG_12_VAL_4789859</v>
      </c>
      <c r="AO1385" s="60">
        <f t="shared" ref="AO1385" si="16741">IF(OR(AB1385="",AB1385=0),0,COUNTIF(Codificacion,AM1385))</f>
        <v>4</v>
      </c>
      <c r="AP1385" s="61">
        <f t="array" ref="AP1385">MIN(IF(Codificacion=AM1385,Total_Cotizacion,""))</f>
        <v>4363943.6399999997</v>
      </c>
      <c r="AQ1385" s="62" t="b">
        <f t="shared" si="16389"/>
        <v>0</v>
      </c>
      <c r="AR1385" s="51" t="str">
        <f t="shared" ref="AR1385" si="16742">IF(COUNTIF(Codificacion2,CONCATENATE(AM1385,"_VAL_",AB1385))&gt;1,"Empate","")</f>
        <v/>
      </c>
      <c r="AS1385" s="63" t="str">
        <f t="shared" si="16240"/>
        <v/>
      </c>
      <c r="AT1385" s="59" t="str">
        <f t="shared" si="16391"/>
        <v>ALI_73_SEG_12_</v>
      </c>
      <c r="AU1385" s="63">
        <f t="shared" ref="AU1385" si="16743">IF(AND(COUNTIF(Codificacion3,AT1385)&lt;AO1385),1,COUNTIF(Codificacion3,AT1385))</f>
        <v>1</v>
      </c>
      <c r="AV1385" s="62" t="str">
        <f t="shared" si="16393"/>
        <v>No Seleccionada</v>
      </c>
      <c r="AW1385" s="53"/>
      <c r="AX1385" s="51" t="str">
        <f t="shared" si="16394"/>
        <v>ALI_73_SEG_12FALSO</v>
      </c>
      <c r="AY1385" s="51">
        <f t="shared" si="16375"/>
        <v>3</v>
      </c>
      <c r="AZ1385" s="64" t="b">
        <f t="shared" si="16395"/>
        <v>0</v>
      </c>
    </row>
    <row r="1386" spans="1:52" x14ac:dyDescent="0.2">
      <c r="A1386" s="50" t="b">
        <f t="shared" si="16338"/>
        <v>0</v>
      </c>
      <c r="B1386" s="51" t="s">
        <v>142</v>
      </c>
      <c r="C1386" s="52">
        <v>73</v>
      </c>
      <c r="D1386" s="52">
        <f t="shared" ref="D1386" si="16744">IF(ISERROR(VLOOKUP(E1386,Proveedores,2,FALSE)),"",VLOOKUP(E1386,Proveedores,2,FALSE))</f>
        <v>2038</v>
      </c>
      <c r="E1386" s="53" t="s">
        <v>143</v>
      </c>
      <c r="F1386" s="54">
        <v>429</v>
      </c>
      <c r="G1386" s="53" t="s">
        <v>61</v>
      </c>
      <c r="H1386" s="53" t="s">
        <v>75</v>
      </c>
      <c r="I1386" s="52">
        <v>13</v>
      </c>
      <c r="J1386" s="53" t="s">
        <v>58</v>
      </c>
      <c r="K1386" s="55">
        <v>44835</v>
      </c>
      <c r="L1386" s="56">
        <v>509</v>
      </c>
      <c r="M1386" s="56">
        <v>697</v>
      </c>
      <c r="N1386" s="56">
        <v>1036</v>
      </c>
      <c r="O1386" s="56">
        <v>0</v>
      </c>
      <c r="P1386" s="57">
        <v>2269</v>
      </c>
      <c r="Q1386" s="58">
        <v>0</v>
      </c>
      <c r="R1386" s="57">
        <v>2269</v>
      </c>
      <c r="S1386" s="57">
        <v>2269</v>
      </c>
      <c r="T1386" s="58">
        <v>0</v>
      </c>
      <c r="U1386" s="57">
        <v>2269</v>
      </c>
      <c r="V1386" s="57">
        <v>2269</v>
      </c>
      <c r="W1386" s="58">
        <v>0</v>
      </c>
      <c r="X1386" s="57">
        <v>2269</v>
      </c>
      <c r="Y1386" s="57">
        <v>0</v>
      </c>
      <c r="Z1386" s="58">
        <v>0</v>
      </c>
      <c r="AA1386" s="57">
        <v>0</v>
      </c>
      <c r="AB1386" s="57">
        <v>5087098</v>
      </c>
      <c r="AC1386" s="53" t="str">
        <f t="shared" si="16377"/>
        <v>Registro Valido</v>
      </c>
      <c r="AD1386" s="57">
        <f t="shared" ref="AD1386" si="16745">IF(OR(ISERROR(VLOOKUP(CONCATENATE("ALI_",$C1386,"_SEG_",$I1386,"_PROV_",$D1386),Catalogo_Precios,AD$8,FALSE)),L1386=0),0,VLOOKUP(CONCATENATE("ALI_",$C1386,"_SEG_",$I1386,"_PROV_",$D1386),Catalogo_Precios,AD$8,FALSE))</f>
        <v>2269</v>
      </c>
      <c r="AE1386" s="57">
        <f t="shared" ref="AE1386" si="16746">IF(OR(ISERROR(VLOOKUP(CONCATENATE("ALI_",$C1386,"_SEG_",$I1386,"_PROV_",$D1386),Catalogo_Precios,AE$8,FALSE)),M1386=0),0,VLOOKUP(CONCATENATE("ALI_",$C1386,"_SEG_",$I1386,"_PROV_",$D1386),Catalogo_Precios,AE$8,FALSE))</f>
        <v>2269</v>
      </c>
      <c r="AF1386" s="57">
        <f t="shared" ref="AF1386" si="16747">IF(OR(ISERROR(VLOOKUP(CONCATENATE("ALI_",$C1386,"_SEG_",$I1386,"_PROV_",$D1386),Catalogo_Precios,AF$8,FALSE)),N1386=0),0,VLOOKUP(CONCATENATE("ALI_",$C1386,"_SEG_",$I1386,"_PROV_",$D1386),Catalogo_Precios,AF$8,FALSE))</f>
        <v>2269</v>
      </c>
      <c r="AG1386" s="57">
        <f t="shared" ref="AG1386" si="16748">IF(OR(ISERROR(VLOOKUP(CONCATENATE("ALI_",$C1386,"_SEG_",$I1386,"_PROV_",$D1386),Catalogo_Precios,AG$8,FALSE)),O1386=0),0,VLOOKUP(CONCATENATE("ALI_",$C1386,"_SEG_",$I1386,"_PROV_",$D1386),Catalogo_Precios,AG$8,FALSE))</f>
        <v>0</v>
      </c>
      <c r="AH1386" s="57">
        <f t="shared" ref="AH1386" si="16749">IF(OR(ISERROR(VLOOKUP(CONCATENATE("ALI_",$C1386,"_SEG_",$I1386,"_PROV_",$D1386),Catalogo_Precios,AH$8,FALSE)),L1386=0),0,VLOOKUP(CONCATENATE("ALI_",$C1386,"_SEG_",$I1386,"_PROV_",$D1386),Catalogo_Precios,AH$8,FALSE))</f>
        <v>2247</v>
      </c>
      <c r="AI1386" s="57">
        <f t="shared" ref="AI1386" si="16750">IF(OR(ISERROR(VLOOKUP(CONCATENATE("ALI_",$C1386,"_SEG_",$I1386,"_PROV_",$D1386),Catalogo_Precios,AI$8,FALSE)),M1386=0),0,VLOOKUP(CONCATENATE("ALI_",$C1386,"_SEG_",$I1386,"_PROV_",$D1386),Catalogo_Precios,AI$8,FALSE))</f>
        <v>2247</v>
      </c>
      <c r="AJ1386" s="57">
        <f t="shared" ref="AJ1386" si="16751">IF(OR(ISERROR(VLOOKUP(CONCATENATE("ALI_",$C1386,"_SEG_",$I1386,"_PROV_",$D1386),Catalogo_Precios,AJ$8,FALSE)),N1386=0),0,VLOOKUP(CONCATENATE("ALI_",$C1386,"_SEG_",$I1386,"_PROV_",$D1386),Catalogo_Precios,AJ$8,FALSE))</f>
        <v>2247</v>
      </c>
      <c r="AK1386" s="57">
        <f t="shared" ref="AK1386" si="16752">IF(OR(ISERROR(VLOOKUP(CONCATENATE("ALI_",$C1386,"_SEG_",$I1386,"_PROV_",$D1386),Catalogo_Precios,AK$8,FALSE)),O1386=0),0,VLOOKUP(CONCATENATE("ALI_",$C1386,"_SEG_",$I1386,"_PROV_",$D1386),Catalogo_Precios,AK$8,FALSE))</f>
        <v>0</v>
      </c>
      <c r="AL1386" s="53"/>
      <c r="AM1386" s="59" t="str">
        <f t="shared" si="16386"/>
        <v>ALI_73_SEG_13</v>
      </c>
      <c r="AN1386" s="59" t="str">
        <f t="shared" si="16387"/>
        <v>ALI_73_SEG_13_VAL_5087098</v>
      </c>
      <c r="AO1386" s="60">
        <f t="shared" ref="AO1386" si="16753">IF(OR(AB1386="",AB1386=0),0,COUNTIF(Codificacion,AM1386))</f>
        <v>4</v>
      </c>
      <c r="AP1386" s="61">
        <f t="array" ref="AP1386">MIN(IF(Codificacion=AM1386,Total_Cotizacion,""))</f>
        <v>4634752.0799999991</v>
      </c>
      <c r="AQ1386" s="62" t="b">
        <f t="shared" si="16389"/>
        <v>0</v>
      </c>
      <c r="AR1386" s="51" t="str">
        <f t="shared" ref="AR1386" si="16754">IF(COUNTIF(Codificacion2,CONCATENATE(AM1386,"_VAL_",AB1386))&gt;1,"Empate","")</f>
        <v/>
      </c>
      <c r="AS1386" s="63" t="str">
        <f t="shared" si="16240"/>
        <v/>
      </c>
      <c r="AT1386" s="59" t="str">
        <f t="shared" si="16391"/>
        <v>ALI_73_SEG_13_</v>
      </c>
      <c r="AU1386" s="63">
        <f t="shared" ref="AU1386" si="16755">IF(AND(COUNTIF(Codificacion3,AT1386)&lt;AO1386),1,COUNTIF(Codificacion3,AT1386))</f>
        <v>1</v>
      </c>
      <c r="AV1386" s="62" t="str">
        <f t="shared" si="16393"/>
        <v>No Seleccionada</v>
      </c>
      <c r="AW1386" s="53"/>
      <c r="AX1386" s="51" t="str">
        <f t="shared" si="16394"/>
        <v>ALI_73_SEG_13FALSO</v>
      </c>
      <c r="AY1386" s="51">
        <f t="shared" si="16375"/>
        <v>3</v>
      </c>
      <c r="AZ1386" s="64" t="b">
        <f t="shared" si="16395"/>
        <v>0</v>
      </c>
    </row>
    <row r="1387" spans="1:52" x14ac:dyDescent="0.2">
      <c r="A1387" s="50" t="b">
        <f t="shared" si="16338"/>
        <v>0</v>
      </c>
      <c r="B1387" s="51" t="s">
        <v>142</v>
      </c>
      <c r="C1387" s="52">
        <v>73</v>
      </c>
      <c r="D1387" s="52">
        <f t="shared" ref="D1387" si="16756">IF(ISERROR(VLOOKUP(E1387,Proveedores,2,FALSE)),"",VLOOKUP(E1387,Proveedores,2,FALSE))</f>
        <v>2038</v>
      </c>
      <c r="E1387" s="53" t="s">
        <v>143</v>
      </c>
      <c r="F1387" s="54">
        <v>430</v>
      </c>
      <c r="G1387" s="53" t="s">
        <v>61</v>
      </c>
      <c r="H1387" s="53" t="s">
        <v>75</v>
      </c>
      <c r="I1387" s="52">
        <v>14</v>
      </c>
      <c r="J1387" s="53" t="s">
        <v>58</v>
      </c>
      <c r="K1387" s="55">
        <v>44835</v>
      </c>
      <c r="L1387" s="56">
        <v>505</v>
      </c>
      <c r="M1387" s="56">
        <v>690</v>
      </c>
      <c r="N1387" s="56">
        <v>1026</v>
      </c>
      <c r="O1387" s="56">
        <v>0</v>
      </c>
      <c r="P1387" s="57">
        <v>2269</v>
      </c>
      <c r="Q1387" s="58">
        <v>0</v>
      </c>
      <c r="R1387" s="57">
        <v>2269</v>
      </c>
      <c r="S1387" s="57">
        <v>2269</v>
      </c>
      <c r="T1387" s="58">
        <v>0</v>
      </c>
      <c r="U1387" s="57">
        <v>2269</v>
      </c>
      <c r="V1387" s="57">
        <v>2269</v>
      </c>
      <c r="W1387" s="58">
        <v>0</v>
      </c>
      <c r="X1387" s="57">
        <v>2269</v>
      </c>
      <c r="Y1387" s="57">
        <v>0</v>
      </c>
      <c r="Z1387" s="58">
        <v>0</v>
      </c>
      <c r="AA1387" s="57">
        <v>0</v>
      </c>
      <c r="AB1387" s="57">
        <v>5039449</v>
      </c>
      <c r="AC1387" s="53" t="str">
        <f t="shared" si="16377"/>
        <v>Registro Valido</v>
      </c>
      <c r="AD1387" s="57">
        <f t="shared" ref="AD1387" si="16757">IF(OR(ISERROR(VLOOKUP(CONCATENATE("ALI_",$C1387,"_SEG_",$I1387,"_PROV_",$D1387),Catalogo_Precios,AD$8,FALSE)),L1387=0),0,VLOOKUP(CONCATENATE("ALI_",$C1387,"_SEG_",$I1387,"_PROV_",$D1387),Catalogo_Precios,AD$8,FALSE))</f>
        <v>2269</v>
      </c>
      <c r="AE1387" s="57">
        <f t="shared" ref="AE1387" si="16758">IF(OR(ISERROR(VLOOKUP(CONCATENATE("ALI_",$C1387,"_SEG_",$I1387,"_PROV_",$D1387),Catalogo_Precios,AE$8,FALSE)),M1387=0),0,VLOOKUP(CONCATENATE("ALI_",$C1387,"_SEG_",$I1387,"_PROV_",$D1387),Catalogo_Precios,AE$8,FALSE))</f>
        <v>2269</v>
      </c>
      <c r="AF1387" s="57">
        <f t="shared" ref="AF1387" si="16759">IF(OR(ISERROR(VLOOKUP(CONCATENATE("ALI_",$C1387,"_SEG_",$I1387,"_PROV_",$D1387),Catalogo_Precios,AF$8,FALSE)),N1387=0),0,VLOOKUP(CONCATENATE("ALI_",$C1387,"_SEG_",$I1387,"_PROV_",$D1387),Catalogo_Precios,AF$8,FALSE))</f>
        <v>2269</v>
      </c>
      <c r="AG1387" s="57">
        <f t="shared" ref="AG1387" si="16760">IF(OR(ISERROR(VLOOKUP(CONCATENATE("ALI_",$C1387,"_SEG_",$I1387,"_PROV_",$D1387),Catalogo_Precios,AG$8,FALSE)),O1387=0),0,VLOOKUP(CONCATENATE("ALI_",$C1387,"_SEG_",$I1387,"_PROV_",$D1387),Catalogo_Precios,AG$8,FALSE))</f>
        <v>0</v>
      </c>
      <c r="AH1387" s="57">
        <f t="shared" ref="AH1387" si="16761">IF(OR(ISERROR(VLOOKUP(CONCATENATE("ALI_",$C1387,"_SEG_",$I1387,"_PROV_",$D1387),Catalogo_Precios,AH$8,FALSE)),L1387=0),0,VLOOKUP(CONCATENATE("ALI_",$C1387,"_SEG_",$I1387,"_PROV_",$D1387),Catalogo_Precios,AH$8,FALSE))</f>
        <v>2247</v>
      </c>
      <c r="AI1387" s="57">
        <f t="shared" ref="AI1387" si="16762">IF(OR(ISERROR(VLOOKUP(CONCATENATE("ALI_",$C1387,"_SEG_",$I1387,"_PROV_",$D1387),Catalogo_Precios,AI$8,FALSE)),M1387=0),0,VLOOKUP(CONCATENATE("ALI_",$C1387,"_SEG_",$I1387,"_PROV_",$D1387),Catalogo_Precios,AI$8,FALSE))</f>
        <v>2247</v>
      </c>
      <c r="AJ1387" s="57">
        <f t="shared" ref="AJ1387" si="16763">IF(OR(ISERROR(VLOOKUP(CONCATENATE("ALI_",$C1387,"_SEG_",$I1387,"_PROV_",$D1387),Catalogo_Precios,AJ$8,FALSE)),N1387=0),0,VLOOKUP(CONCATENATE("ALI_",$C1387,"_SEG_",$I1387,"_PROV_",$D1387),Catalogo_Precios,AJ$8,FALSE))</f>
        <v>2247</v>
      </c>
      <c r="AK1387" s="57">
        <f t="shared" ref="AK1387" si="16764">IF(OR(ISERROR(VLOOKUP(CONCATENATE("ALI_",$C1387,"_SEG_",$I1387,"_PROV_",$D1387),Catalogo_Precios,AK$8,FALSE)),O1387=0),0,VLOOKUP(CONCATENATE("ALI_",$C1387,"_SEG_",$I1387,"_PROV_",$D1387),Catalogo_Precios,AK$8,FALSE))</f>
        <v>0</v>
      </c>
      <c r="AL1387" s="53"/>
      <c r="AM1387" s="59" t="str">
        <f t="shared" si="16386"/>
        <v>ALI_73_SEG_14</v>
      </c>
      <c r="AN1387" s="59" t="str">
        <f t="shared" si="16387"/>
        <v>ALI_73_SEG_14_VAL_5039449</v>
      </c>
      <c r="AO1387" s="60">
        <f t="shared" ref="AO1387" si="16765">IF(OR(AB1387="",AB1387=0),0,COUNTIF(Codificacion,AM1387))</f>
        <v>4</v>
      </c>
      <c r="AP1387" s="61">
        <f t="array" ref="AP1387">MIN(IF(Codificacion=AM1387,Total_Cotizacion,""))</f>
        <v>4591340.0399999991</v>
      </c>
      <c r="AQ1387" s="62" t="b">
        <f t="shared" si="16389"/>
        <v>0</v>
      </c>
      <c r="AR1387" s="51" t="str">
        <f t="shared" ref="AR1387" si="16766">IF(COUNTIF(Codificacion2,CONCATENATE(AM1387,"_VAL_",AB1387))&gt;1,"Empate","")</f>
        <v/>
      </c>
      <c r="AS1387" s="63" t="str">
        <f t="shared" si="16240"/>
        <v/>
      </c>
      <c r="AT1387" s="59" t="str">
        <f t="shared" si="16391"/>
        <v>ALI_73_SEG_14_</v>
      </c>
      <c r="AU1387" s="63">
        <f t="shared" ref="AU1387" si="16767">IF(AND(COUNTIF(Codificacion3,AT1387)&lt;AO1387),1,COUNTIF(Codificacion3,AT1387))</f>
        <v>1</v>
      </c>
      <c r="AV1387" s="62" t="str">
        <f t="shared" si="16393"/>
        <v>No Seleccionada</v>
      </c>
      <c r="AW1387" s="53"/>
      <c r="AX1387" s="51" t="str">
        <f t="shared" si="16394"/>
        <v>ALI_73_SEG_14FALSO</v>
      </c>
      <c r="AY1387" s="51">
        <f t="shared" si="16375"/>
        <v>3</v>
      </c>
      <c r="AZ1387" s="64" t="b">
        <f t="shared" si="16395"/>
        <v>0</v>
      </c>
    </row>
    <row r="1388" spans="1:52" x14ac:dyDescent="0.2">
      <c r="A1388" s="50" t="b">
        <f t="shared" si="16338"/>
        <v>0</v>
      </c>
      <c r="B1388" s="51" t="s">
        <v>142</v>
      </c>
      <c r="C1388" s="52">
        <v>73</v>
      </c>
      <c r="D1388" s="52">
        <f t="shared" ref="D1388" si="16768">IF(ISERROR(VLOOKUP(E1388,Proveedores,2,FALSE)),"",VLOOKUP(E1388,Proveedores,2,FALSE))</f>
        <v>2038</v>
      </c>
      <c r="E1388" s="53" t="s">
        <v>143</v>
      </c>
      <c r="F1388" s="54">
        <v>431</v>
      </c>
      <c r="G1388" s="53" t="s">
        <v>61</v>
      </c>
      <c r="H1388" s="53" t="s">
        <v>75</v>
      </c>
      <c r="I1388" s="52">
        <v>15</v>
      </c>
      <c r="J1388" s="53" t="s">
        <v>58</v>
      </c>
      <c r="K1388" s="55">
        <v>44835</v>
      </c>
      <c r="L1388" s="56">
        <v>477</v>
      </c>
      <c r="M1388" s="56">
        <v>652</v>
      </c>
      <c r="N1388" s="56">
        <v>970</v>
      </c>
      <c r="O1388" s="56">
        <v>0</v>
      </c>
      <c r="P1388" s="57">
        <v>2269</v>
      </c>
      <c r="Q1388" s="58">
        <v>0</v>
      </c>
      <c r="R1388" s="57">
        <v>2269</v>
      </c>
      <c r="S1388" s="57">
        <v>2269</v>
      </c>
      <c r="T1388" s="58">
        <v>0</v>
      </c>
      <c r="U1388" s="57">
        <v>2269</v>
      </c>
      <c r="V1388" s="57">
        <v>2269</v>
      </c>
      <c r="W1388" s="58">
        <v>0</v>
      </c>
      <c r="X1388" s="57">
        <v>2269</v>
      </c>
      <c r="Y1388" s="57">
        <v>0</v>
      </c>
      <c r="Z1388" s="58">
        <v>0</v>
      </c>
      <c r="AA1388" s="57">
        <v>0</v>
      </c>
      <c r="AB1388" s="57">
        <v>4762631</v>
      </c>
      <c r="AC1388" s="53" t="str">
        <f t="shared" si="16377"/>
        <v>Registro Valido</v>
      </c>
      <c r="AD1388" s="57">
        <f t="shared" ref="AD1388" si="16769">IF(OR(ISERROR(VLOOKUP(CONCATENATE("ALI_",$C1388,"_SEG_",$I1388,"_PROV_",$D1388),Catalogo_Precios,AD$8,FALSE)),L1388=0),0,VLOOKUP(CONCATENATE("ALI_",$C1388,"_SEG_",$I1388,"_PROV_",$D1388),Catalogo_Precios,AD$8,FALSE))</f>
        <v>2269</v>
      </c>
      <c r="AE1388" s="57">
        <f t="shared" ref="AE1388" si="16770">IF(OR(ISERROR(VLOOKUP(CONCATENATE("ALI_",$C1388,"_SEG_",$I1388,"_PROV_",$D1388),Catalogo_Precios,AE$8,FALSE)),M1388=0),0,VLOOKUP(CONCATENATE("ALI_",$C1388,"_SEG_",$I1388,"_PROV_",$D1388),Catalogo_Precios,AE$8,FALSE))</f>
        <v>2269</v>
      </c>
      <c r="AF1388" s="57">
        <f t="shared" ref="AF1388" si="16771">IF(OR(ISERROR(VLOOKUP(CONCATENATE("ALI_",$C1388,"_SEG_",$I1388,"_PROV_",$D1388),Catalogo_Precios,AF$8,FALSE)),N1388=0),0,VLOOKUP(CONCATENATE("ALI_",$C1388,"_SEG_",$I1388,"_PROV_",$D1388),Catalogo_Precios,AF$8,FALSE))</f>
        <v>2269</v>
      </c>
      <c r="AG1388" s="57">
        <f t="shared" ref="AG1388" si="16772">IF(OR(ISERROR(VLOOKUP(CONCATENATE("ALI_",$C1388,"_SEG_",$I1388,"_PROV_",$D1388),Catalogo_Precios,AG$8,FALSE)),O1388=0),0,VLOOKUP(CONCATENATE("ALI_",$C1388,"_SEG_",$I1388,"_PROV_",$D1388),Catalogo_Precios,AG$8,FALSE))</f>
        <v>0</v>
      </c>
      <c r="AH1388" s="57">
        <f t="shared" ref="AH1388" si="16773">IF(OR(ISERROR(VLOOKUP(CONCATENATE("ALI_",$C1388,"_SEG_",$I1388,"_PROV_",$D1388),Catalogo_Precios,AH$8,FALSE)),L1388=0),0,VLOOKUP(CONCATENATE("ALI_",$C1388,"_SEG_",$I1388,"_PROV_",$D1388),Catalogo_Precios,AH$8,FALSE))</f>
        <v>2247</v>
      </c>
      <c r="AI1388" s="57">
        <f t="shared" ref="AI1388" si="16774">IF(OR(ISERROR(VLOOKUP(CONCATENATE("ALI_",$C1388,"_SEG_",$I1388,"_PROV_",$D1388),Catalogo_Precios,AI$8,FALSE)),M1388=0),0,VLOOKUP(CONCATENATE("ALI_",$C1388,"_SEG_",$I1388,"_PROV_",$D1388),Catalogo_Precios,AI$8,FALSE))</f>
        <v>2247</v>
      </c>
      <c r="AJ1388" s="57">
        <f t="shared" ref="AJ1388" si="16775">IF(OR(ISERROR(VLOOKUP(CONCATENATE("ALI_",$C1388,"_SEG_",$I1388,"_PROV_",$D1388),Catalogo_Precios,AJ$8,FALSE)),N1388=0),0,VLOOKUP(CONCATENATE("ALI_",$C1388,"_SEG_",$I1388,"_PROV_",$D1388),Catalogo_Precios,AJ$8,FALSE))</f>
        <v>2247</v>
      </c>
      <c r="AK1388" s="57">
        <f t="shared" ref="AK1388" si="16776">IF(OR(ISERROR(VLOOKUP(CONCATENATE("ALI_",$C1388,"_SEG_",$I1388,"_PROV_",$D1388),Catalogo_Precios,AK$8,FALSE)),O1388=0),0,VLOOKUP(CONCATENATE("ALI_",$C1388,"_SEG_",$I1388,"_PROV_",$D1388),Catalogo_Precios,AK$8,FALSE))</f>
        <v>0</v>
      </c>
      <c r="AL1388" s="53"/>
      <c r="AM1388" s="59" t="str">
        <f t="shared" si="16386"/>
        <v>ALI_73_SEG_15</v>
      </c>
      <c r="AN1388" s="59" t="str">
        <f t="shared" si="16387"/>
        <v>ALI_73_SEG_15_VAL_4762631</v>
      </c>
      <c r="AO1388" s="60">
        <f t="shared" ref="AO1388" si="16777">IF(OR(AB1388="",AB1388=0),0,COUNTIF(Codificacion,AM1388))</f>
        <v>4</v>
      </c>
      <c r="AP1388" s="61">
        <f t="array" ref="AP1388">MIN(IF(Codificacion=AM1388,Total_Cotizacion,""))</f>
        <v>4339136.76</v>
      </c>
      <c r="AQ1388" s="62" t="b">
        <f t="shared" si="16389"/>
        <v>0</v>
      </c>
      <c r="AR1388" s="51" t="str">
        <f t="shared" ref="AR1388" si="16778">IF(COUNTIF(Codificacion2,CONCATENATE(AM1388,"_VAL_",AB1388))&gt;1,"Empate","")</f>
        <v/>
      </c>
      <c r="AS1388" s="63" t="str">
        <f t="shared" si="16240"/>
        <v/>
      </c>
      <c r="AT1388" s="59" t="str">
        <f t="shared" si="16391"/>
        <v>ALI_73_SEG_15_</v>
      </c>
      <c r="AU1388" s="63">
        <f t="shared" ref="AU1388" si="16779">IF(AND(COUNTIF(Codificacion3,AT1388)&lt;AO1388),1,COUNTIF(Codificacion3,AT1388))</f>
        <v>1</v>
      </c>
      <c r="AV1388" s="62" t="str">
        <f t="shared" si="16393"/>
        <v>No Seleccionada</v>
      </c>
      <c r="AW1388" s="53"/>
      <c r="AX1388" s="51" t="str">
        <f t="shared" si="16394"/>
        <v>ALI_73_SEG_15FALSO</v>
      </c>
      <c r="AY1388" s="51">
        <f t="shared" si="16375"/>
        <v>3</v>
      </c>
      <c r="AZ1388" s="64" t="b">
        <f t="shared" si="16395"/>
        <v>0</v>
      </c>
    </row>
    <row r="1389" spans="1:52" x14ac:dyDescent="0.2">
      <c r="A1389" s="50" t="b">
        <f t="shared" si="16338"/>
        <v>0</v>
      </c>
      <c r="B1389" s="51" t="s">
        <v>142</v>
      </c>
      <c r="C1389" s="52">
        <v>39</v>
      </c>
      <c r="D1389" s="52">
        <f t="shared" ref="D1389" si="16780">IF(ISERROR(VLOOKUP(E1389,Proveedores,2,FALSE)),"",VLOOKUP(E1389,Proveedores,2,FALSE))</f>
        <v>2038</v>
      </c>
      <c r="E1389" s="53" t="s">
        <v>143</v>
      </c>
      <c r="F1389" s="54">
        <v>462</v>
      </c>
      <c r="G1389" s="53" t="s">
        <v>61</v>
      </c>
      <c r="H1389" s="53" t="s">
        <v>76</v>
      </c>
      <c r="I1389" s="52">
        <v>1</v>
      </c>
      <c r="J1389" s="53" t="s">
        <v>58</v>
      </c>
      <c r="K1389" s="55">
        <v>44835</v>
      </c>
      <c r="L1389" s="56">
        <v>15220</v>
      </c>
      <c r="M1389" s="56">
        <v>17655</v>
      </c>
      <c r="N1389" s="56">
        <v>12113</v>
      </c>
      <c r="O1389" s="56">
        <v>678</v>
      </c>
      <c r="P1389" s="57">
        <v>780</v>
      </c>
      <c r="Q1389" s="58">
        <v>0</v>
      </c>
      <c r="R1389" s="57">
        <v>780</v>
      </c>
      <c r="S1389" s="57">
        <v>780</v>
      </c>
      <c r="T1389" s="58">
        <v>0</v>
      </c>
      <c r="U1389" s="57">
        <v>780</v>
      </c>
      <c r="V1389" s="57">
        <v>780</v>
      </c>
      <c r="W1389" s="58">
        <v>0</v>
      </c>
      <c r="X1389" s="57">
        <v>780</v>
      </c>
      <c r="Y1389" s="57">
        <v>780</v>
      </c>
      <c r="Z1389" s="58">
        <v>0</v>
      </c>
      <c r="AA1389" s="57">
        <v>780</v>
      </c>
      <c r="AB1389" s="57">
        <v>35619480</v>
      </c>
      <c r="AC1389" s="53" t="str">
        <f t="shared" si="16377"/>
        <v>Registro Valido</v>
      </c>
      <c r="AD1389" s="57">
        <f t="shared" ref="AD1389" si="16781">IF(OR(ISERROR(VLOOKUP(CONCATENATE("ALI_",$C1389,"_SEG_",$I1389,"_PROV_",$D1389),Catalogo_Precios,AD$8,FALSE)),L1389=0),0,VLOOKUP(CONCATENATE("ALI_",$C1389,"_SEG_",$I1389,"_PROV_",$D1389),Catalogo_Precios,AD$8,FALSE))</f>
        <v>780</v>
      </c>
      <c r="AE1389" s="57">
        <f t="shared" ref="AE1389" si="16782">IF(OR(ISERROR(VLOOKUP(CONCATENATE("ALI_",$C1389,"_SEG_",$I1389,"_PROV_",$D1389),Catalogo_Precios,AE$8,FALSE)),M1389=0),0,VLOOKUP(CONCATENATE("ALI_",$C1389,"_SEG_",$I1389,"_PROV_",$D1389),Catalogo_Precios,AE$8,FALSE))</f>
        <v>780</v>
      </c>
      <c r="AF1389" s="57">
        <f t="shared" ref="AF1389" si="16783">IF(OR(ISERROR(VLOOKUP(CONCATENATE("ALI_",$C1389,"_SEG_",$I1389,"_PROV_",$D1389),Catalogo_Precios,AF$8,FALSE)),N1389=0),0,VLOOKUP(CONCATENATE("ALI_",$C1389,"_SEG_",$I1389,"_PROV_",$D1389),Catalogo_Precios,AF$8,FALSE))</f>
        <v>780</v>
      </c>
      <c r="AG1389" s="57">
        <f t="shared" ref="AG1389" si="16784">IF(OR(ISERROR(VLOOKUP(CONCATENATE("ALI_",$C1389,"_SEG_",$I1389,"_PROV_",$D1389),Catalogo_Precios,AG$8,FALSE)),O1389=0),0,VLOOKUP(CONCATENATE("ALI_",$C1389,"_SEG_",$I1389,"_PROV_",$D1389),Catalogo_Precios,AG$8,FALSE))</f>
        <v>780</v>
      </c>
      <c r="AH1389" s="57">
        <f t="shared" ref="AH1389" si="16785">IF(OR(ISERROR(VLOOKUP(CONCATENATE("ALI_",$C1389,"_SEG_",$I1389,"_PROV_",$D1389),Catalogo_Precios,AH$8,FALSE)),L1389=0),0,VLOOKUP(CONCATENATE("ALI_",$C1389,"_SEG_",$I1389,"_PROV_",$D1389),Catalogo_Precios,AH$8,FALSE))</f>
        <v>772</v>
      </c>
      <c r="AI1389" s="57">
        <f t="shared" ref="AI1389" si="16786">IF(OR(ISERROR(VLOOKUP(CONCATENATE("ALI_",$C1389,"_SEG_",$I1389,"_PROV_",$D1389),Catalogo_Precios,AI$8,FALSE)),M1389=0),0,VLOOKUP(CONCATENATE("ALI_",$C1389,"_SEG_",$I1389,"_PROV_",$D1389),Catalogo_Precios,AI$8,FALSE))</f>
        <v>772</v>
      </c>
      <c r="AJ1389" s="57">
        <f t="shared" ref="AJ1389" si="16787">IF(OR(ISERROR(VLOOKUP(CONCATENATE("ALI_",$C1389,"_SEG_",$I1389,"_PROV_",$D1389),Catalogo_Precios,AJ$8,FALSE)),N1389=0),0,VLOOKUP(CONCATENATE("ALI_",$C1389,"_SEG_",$I1389,"_PROV_",$D1389),Catalogo_Precios,AJ$8,FALSE))</f>
        <v>772</v>
      </c>
      <c r="AK1389" s="57">
        <f t="shared" ref="AK1389" si="16788">IF(OR(ISERROR(VLOOKUP(CONCATENATE("ALI_",$C1389,"_SEG_",$I1389,"_PROV_",$D1389),Catalogo_Precios,AK$8,FALSE)),O1389=0),0,VLOOKUP(CONCATENATE("ALI_",$C1389,"_SEG_",$I1389,"_PROV_",$D1389),Catalogo_Precios,AK$8,FALSE))</f>
        <v>772</v>
      </c>
      <c r="AL1389" s="53"/>
      <c r="AM1389" s="59" t="str">
        <f t="shared" si="16386"/>
        <v>ALI_39_SEG_1</v>
      </c>
      <c r="AN1389" s="59" t="str">
        <f t="shared" si="16387"/>
        <v>ALI_39_SEG_1_VAL_35619480</v>
      </c>
      <c r="AO1389" s="60">
        <f t="shared" ref="AO1389" si="16789">IF(OR(AB1389="",AB1389=0),0,COUNTIF(Codificacion,AM1389))</f>
        <v>2</v>
      </c>
      <c r="AP1389" s="61">
        <f t="array" ref="AP1389">MIN(IF(Codificacion=AM1389,Total_Cotizacion,""))</f>
        <v>35254152</v>
      </c>
      <c r="AQ1389" s="62" t="b">
        <f t="shared" si="16389"/>
        <v>0</v>
      </c>
      <c r="AR1389" s="51" t="str">
        <f t="shared" ref="AR1389" si="16790">IF(COUNTIF(Codificacion2,CONCATENATE(AM1389,"_VAL_",AB1389))&gt;1,"Empate","")</f>
        <v/>
      </c>
      <c r="AS1389" s="63" t="str">
        <f t="shared" si="16240"/>
        <v/>
      </c>
      <c r="AT1389" s="59" t="str">
        <f t="shared" si="16391"/>
        <v>ALI_39_SEG_1_</v>
      </c>
      <c r="AU1389" s="63">
        <f t="shared" ref="AU1389" si="16791">IF(AND(COUNTIF(Codificacion3,AT1389)&lt;AO1389),1,COUNTIF(Codificacion3,AT1389))</f>
        <v>1</v>
      </c>
      <c r="AV1389" s="62" t="str">
        <f t="shared" si="16393"/>
        <v>No Seleccionada</v>
      </c>
      <c r="AW1389" s="53"/>
      <c r="AX1389" s="51" t="str">
        <f t="shared" si="16394"/>
        <v>ALI_39_SEG_1FALSO</v>
      </c>
      <c r="AY1389" s="51">
        <f t="shared" si="16375"/>
        <v>1</v>
      </c>
      <c r="AZ1389" s="64" t="b">
        <f t="shared" si="16395"/>
        <v>0</v>
      </c>
    </row>
    <row r="1390" spans="1:52" x14ac:dyDescent="0.2">
      <c r="A1390" s="50" t="b">
        <f t="shared" si="16338"/>
        <v>0</v>
      </c>
      <c r="B1390" s="51" t="s">
        <v>142</v>
      </c>
      <c r="C1390" s="52">
        <v>39</v>
      </c>
      <c r="D1390" s="52">
        <f t="shared" ref="D1390" si="16792">IF(ISERROR(VLOOKUP(E1390,Proveedores,2,FALSE)),"",VLOOKUP(E1390,Proveedores,2,FALSE))</f>
        <v>2038</v>
      </c>
      <c r="E1390" s="53" t="s">
        <v>143</v>
      </c>
      <c r="F1390" s="54">
        <v>463</v>
      </c>
      <c r="G1390" s="53" t="s">
        <v>61</v>
      </c>
      <c r="H1390" s="53" t="s">
        <v>76</v>
      </c>
      <c r="I1390" s="52">
        <v>2</v>
      </c>
      <c r="J1390" s="53" t="s">
        <v>58</v>
      </c>
      <c r="K1390" s="55">
        <v>44835</v>
      </c>
      <c r="L1390" s="56">
        <v>15568</v>
      </c>
      <c r="M1390" s="56">
        <v>18053</v>
      </c>
      <c r="N1390" s="56">
        <v>12383</v>
      </c>
      <c r="O1390" s="56">
        <v>694</v>
      </c>
      <c r="P1390" s="57">
        <v>780</v>
      </c>
      <c r="Q1390" s="58">
        <v>0</v>
      </c>
      <c r="R1390" s="57">
        <v>780</v>
      </c>
      <c r="S1390" s="57">
        <v>780</v>
      </c>
      <c r="T1390" s="58">
        <v>0</v>
      </c>
      <c r="U1390" s="57">
        <v>780</v>
      </c>
      <c r="V1390" s="57">
        <v>780</v>
      </c>
      <c r="W1390" s="58">
        <v>0</v>
      </c>
      <c r="X1390" s="57">
        <v>780</v>
      </c>
      <c r="Y1390" s="57">
        <v>780</v>
      </c>
      <c r="Z1390" s="58">
        <v>0</v>
      </c>
      <c r="AA1390" s="57">
        <v>780</v>
      </c>
      <c r="AB1390" s="57">
        <v>36424440</v>
      </c>
      <c r="AC1390" s="53" t="str">
        <f t="shared" si="16377"/>
        <v>Registro Valido</v>
      </c>
      <c r="AD1390" s="57">
        <f t="shared" ref="AD1390" si="16793">IF(OR(ISERROR(VLOOKUP(CONCATENATE("ALI_",$C1390,"_SEG_",$I1390,"_PROV_",$D1390),Catalogo_Precios,AD$8,FALSE)),L1390=0),0,VLOOKUP(CONCATENATE("ALI_",$C1390,"_SEG_",$I1390,"_PROV_",$D1390),Catalogo_Precios,AD$8,FALSE))</f>
        <v>780</v>
      </c>
      <c r="AE1390" s="57">
        <f t="shared" ref="AE1390" si="16794">IF(OR(ISERROR(VLOOKUP(CONCATENATE("ALI_",$C1390,"_SEG_",$I1390,"_PROV_",$D1390),Catalogo_Precios,AE$8,FALSE)),M1390=0),0,VLOOKUP(CONCATENATE("ALI_",$C1390,"_SEG_",$I1390,"_PROV_",$D1390),Catalogo_Precios,AE$8,FALSE))</f>
        <v>780</v>
      </c>
      <c r="AF1390" s="57">
        <f t="shared" ref="AF1390" si="16795">IF(OR(ISERROR(VLOOKUP(CONCATENATE("ALI_",$C1390,"_SEG_",$I1390,"_PROV_",$D1390),Catalogo_Precios,AF$8,FALSE)),N1390=0),0,VLOOKUP(CONCATENATE("ALI_",$C1390,"_SEG_",$I1390,"_PROV_",$D1390),Catalogo_Precios,AF$8,FALSE))</f>
        <v>780</v>
      </c>
      <c r="AG1390" s="57">
        <f t="shared" ref="AG1390" si="16796">IF(OR(ISERROR(VLOOKUP(CONCATENATE("ALI_",$C1390,"_SEG_",$I1390,"_PROV_",$D1390),Catalogo_Precios,AG$8,FALSE)),O1390=0),0,VLOOKUP(CONCATENATE("ALI_",$C1390,"_SEG_",$I1390,"_PROV_",$D1390),Catalogo_Precios,AG$8,FALSE))</f>
        <v>780</v>
      </c>
      <c r="AH1390" s="57">
        <f t="shared" ref="AH1390" si="16797">IF(OR(ISERROR(VLOOKUP(CONCATENATE("ALI_",$C1390,"_SEG_",$I1390,"_PROV_",$D1390),Catalogo_Precios,AH$8,FALSE)),L1390=0),0,VLOOKUP(CONCATENATE("ALI_",$C1390,"_SEG_",$I1390,"_PROV_",$D1390),Catalogo_Precios,AH$8,FALSE))</f>
        <v>772</v>
      </c>
      <c r="AI1390" s="57">
        <f t="shared" ref="AI1390" si="16798">IF(OR(ISERROR(VLOOKUP(CONCATENATE("ALI_",$C1390,"_SEG_",$I1390,"_PROV_",$D1390),Catalogo_Precios,AI$8,FALSE)),M1390=0),0,VLOOKUP(CONCATENATE("ALI_",$C1390,"_SEG_",$I1390,"_PROV_",$D1390),Catalogo_Precios,AI$8,FALSE))</f>
        <v>772</v>
      </c>
      <c r="AJ1390" s="57">
        <f t="shared" ref="AJ1390" si="16799">IF(OR(ISERROR(VLOOKUP(CONCATENATE("ALI_",$C1390,"_SEG_",$I1390,"_PROV_",$D1390),Catalogo_Precios,AJ$8,FALSE)),N1390=0),0,VLOOKUP(CONCATENATE("ALI_",$C1390,"_SEG_",$I1390,"_PROV_",$D1390),Catalogo_Precios,AJ$8,FALSE))</f>
        <v>772</v>
      </c>
      <c r="AK1390" s="57">
        <f t="shared" ref="AK1390" si="16800">IF(OR(ISERROR(VLOOKUP(CONCATENATE("ALI_",$C1390,"_SEG_",$I1390,"_PROV_",$D1390),Catalogo_Precios,AK$8,FALSE)),O1390=0),0,VLOOKUP(CONCATENATE("ALI_",$C1390,"_SEG_",$I1390,"_PROV_",$D1390),Catalogo_Precios,AK$8,FALSE))</f>
        <v>772</v>
      </c>
      <c r="AL1390" s="53"/>
      <c r="AM1390" s="59" t="str">
        <f t="shared" si="16386"/>
        <v>ALI_39_SEG_2</v>
      </c>
      <c r="AN1390" s="59" t="str">
        <f t="shared" si="16387"/>
        <v>ALI_39_SEG_2_VAL_36424440</v>
      </c>
      <c r="AO1390" s="60">
        <f t="shared" ref="AO1390" si="16801">IF(OR(AB1390="",AB1390=0),0,COUNTIF(Codificacion,AM1390))</f>
        <v>2</v>
      </c>
      <c r="AP1390" s="61">
        <f t="array" ref="AP1390">MIN(IF(Codificacion=AM1390,Total_Cotizacion,""))</f>
        <v>36050856</v>
      </c>
      <c r="AQ1390" s="62" t="b">
        <f t="shared" si="16389"/>
        <v>0</v>
      </c>
      <c r="AR1390" s="51" t="str">
        <f t="shared" ref="AR1390" si="16802">IF(COUNTIF(Codificacion2,CONCATENATE(AM1390,"_VAL_",AB1390))&gt;1,"Empate","")</f>
        <v/>
      </c>
      <c r="AS1390" s="63" t="str">
        <f t="shared" si="16240"/>
        <v/>
      </c>
      <c r="AT1390" s="59" t="str">
        <f t="shared" si="16391"/>
        <v>ALI_39_SEG_2_</v>
      </c>
      <c r="AU1390" s="63">
        <f t="shared" ref="AU1390" si="16803">IF(AND(COUNTIF(Codificacion3,AT1390)&lt;AO1390),1,COUNTIF(Codificacion3,AT1390))</f>
        <v>1</v>
      </c>
      <c r="AV1390" s="62" t="str">
        <f t="shared" si="16393"/>
        <v>No Seleccionada</v>
      </c>
      <c r="AW1390" s="53"/>
      <c r="AX1390" s="51" t="str">
        <f t="shared" si="16394"/>
        <v>ALI_39_SEG_2FALSO</v>
      </c>
      <c r="AY1390" s="51">
        <f t="shared" si="16375"/>
        <v>1</v>
      </c>
      <c r="AZ1390" s="64" t="b">
        <f t="shared" si="16395"/>
        <v>0</v>
      </c>
    </row>
    <row r="1391" spans="1:52" x14ac:dyDescent="0.2">
      <c r="A1391" s="50" t="b">
        <f t="shared" si="16338"/>
        <v>0</v>
      </c>
      <c r="B1391" s="51" t="s">
        <v>142</v>
      </c>
      <c r="C1391" s="52">
        <v>39</v>
      </c>
      <c r="D1391" s="52">
        <f t="shared" ref="D1391" si="16804">IF(ISERROR(VLOOKUP(E1391,Proveedores,2,FALSE)),"",VLOOKUP(E1391,Proveedores,2,FALSE))</f>
        <v>2038</v>
      </c>
      <c r="E1391" s="53" t="s">
        <v>143</v>
      </c>
      <c r="F1391" s="54">
        <v>464</v>
      </c>
      <c r="G1391" s="53" t="s">
        <v>61</v>
      </c>
      <c r="H1391" s="53" t="s">
        <v>76</v>
      </c>
      <c r="I1391" s="52">
        <v>3</v>
      </c>
      <c r="J1391" s="53" t="s">
        <v>58</v>
      </c>
      <c r="K1391" s="55">
        <v>44835</v>
      </c>
      <c r="L1391" s="56">
        <v>15472</v>
      </c>
      <c r="M1391" s="56">
        <v>17945</v>
      </c>
      <c r="N1391" s="56">
        <v>12311</v>
      </c>
      <c r="O1391" s="56">
        <v>689</v>
      </c>
      <c r="P1391" s="57">
        <v>780</v>
      </c>
      <c r="Q1391" s="58">
        <v>0</v>
      </c>
      <c r="R1391" s="57">
        <v>780</v>
      </c>
      <c r="S1391" s="57">
        <v>780</v>
      </c>
      <c r="T1391" s="58">
        <v>0</v>
      </c>
      <c r="U1391" s="57">
        <v>780</v>
      </c>
      <c r="V1391" s="57">
        <v>780</v>
      </c>
      <c r="W1391" s="58">
        <v>0</v>
      </c>
      <c r="X1391" s="57">
        <v>780</v>
      </c>
      <c r="Y1391" s="57">
        <v>780</v>
      </c>
      <c r="Z1391" s="58">
        <v>0</v>
      </c>
      <c r="AA1391" s="57">
        <v>780</v>
      </c>
      <c r="AB1391" s="57">
        <v>36205260</v>
      </c>
      <c r="AC1391" s="53" t="str">
        <f t="shared" si="16377"/>
        <v>Registro Valido</v>
      </c>
      <c r="AD1391" s="57">
        <f t="shared" ref="AD1391" si="16805">IF(OR(ISERROR(VLOOKUP(CONCATENATE("ALI_",$C1391,"_SEG_",$I1391,"_PROV_",$D1391),Catalogo_Precios,AD$8,FALSE)),L1391=0),0,VLOOKUP(CONCATENATE("ALI_",$C1391,"_SEG_",$I1391,"_PROV_",$D1391),Catalogo_Precios,AD$8,FALSE))</f>
        <v>780</v>
      </c>
      <c r="AE1391" s="57">
        <f t="shared" ref="AE1391" si="16806">IF(OR(ISERROR(VLOOKUP(CONCATENATE("ALI_",$C1391,"_SEG_",$I1391,"_PROV_",$D1391),Catalogo_Precios,AE$8,FALSE)),M1391=0),0,VLOOKUP(CONCATENATE("ALI_",$C1391,"_SEG_",$I1391,"_PROV_",$D1391),Catalogo_Precios,AE$8,FALSE))</f>
        <v>780</v>
      </c>
      <c r="AF1391" s="57">
        <f t="shared" ref="AF1391" si="16807">IF(OR(ISERROR(VLOOKUP(CONCATENATE("ALI_",$C1391,"_SEG_",$I1391,"_PROV_",$D1391),Catalogo_Precios,AF$8,FALSE)),N1391=0),0,VLOOKUP(CONCATENATE("ALI_",$C1391,"_SEG_",$I1391,"_PROV_",$D1391),Catalogo_Precios,AF$8,FALSE))</f>
        <v>780</v>
      </c>
      <c r="AG1391" s="57">
        <f t="shared" ref="AG1391" si="16808">IF(OR(ISERROR(VLOOKUP(CONCATENATE("ALI_",$C1391,"_SEG_",$I1391,"_PROV_",$D1391),Catalogo_Precios,AG$8,FALSE)),O1391=0),0,VLOOKUP(CONCATENATE("ALI_",$C1391,"_SEG_",$I1391,"_PROV_",$D1391),Catalogo_Precios,AG$8,FALSE))</f>
        <v>780</v>
      </c>
      <c r="AH1391" s="57">
        <f t="shared" ref="AH1391" si="16809">IF(OR(ISERROR(VLOOKUP(CONCATENATE("ALI_",$C1391,"_SEG_",$I1391,"_PROV_",$D1391),Catalogo_Precios,AH$8,FALSE)),L1391=0),0,VLOOKUP(CONCATENATE("ALI_",$C1391,"_SEG_",$I1391,"_PROV_",$D1391),Catalogo_Precios,AH$8,FALSE))</f>
        <v>772</v>
      </c>
      <c r="AI1391" s="57">
        <f t="shared" ref="AI1391" si="16810">IF(OR(ISERROR(VLOOKUP(CONCATENATE("ALI_",$C1391,"_SEG_",$I1391,"_PROV_",$D1391),Catalogo_Precios,AI$8,FALSE)),M1391=0),0,VLOOKUP(CONCATENATE("ALI_",$C1391,"_SEG_",$I1391,"_PROV_",$D1391),Catalogo_Precios,AI$8,FALSE))</f>
        <v>772</v>
      </c>
      <c r="AJ1391" s="57">
        <f t="shared" ref="AJ1391" si="16811">IF(OR(ISERROR(VLOOKUP(CONCATENATE("ALI_",$C1391,"_SEG_",$I1391,"_PROV_",$D1391),Catalogo_Precios,AJ$8,FALSE)),N1391=0),0,VLOOKUP(CONCATENATE("ALI_",$C1391,"_SEG_",$I1391,"_PROV_",$D1391),Catalogo_Precios,AJ$8,FALSE))</f>
        <v>772</v>
      </c>
      <c r="AK1391" s="57">
        <f t="shared" ref="AK1391" si="16812">IF(OR(ISERROR(VLOOKUP(CONCATENATE("ALI_",$C1391,"_SEG_",$I1391,"_PROV_",$D1391),Catalogo_Precios,AK$8,FALSE)),O1391=0),0,VLOOKUP(CONCATENATE("ALI_",$C1391,"_SEG_",$I1391,"_PROV_",$D1391),Catalogo_Precios,AK$8,FALSE))</f>
        <v>772</v>
      </c>
      <c r="AL1391" s="53"/>
      <c r="AM1391" s="59" t="str">
        <f t="shared" si="16386"/>
        <v>ALI_39_SEG_3</v>
      </c>
      <c r="AN1391" s="59" t="str">
        <f t="shared" si="16387"/>
        <v>ALI_39_SEG_3_VAL_36205260</v>
      </c>
      <c r="AO1391" s="60">
        <f t="shared" ref="AO1391" si="16813">IF(OR(AB1391="",AB1391=0),0,COUNTIF(Codificacion,AM1391))</f>
        <v>2</v>
      </c>
      <c r="AP1391" s="61">
        <f t="array" ref="AP1391">MIN(IF(Codificacion=AM1391,Total_Cotizacion,""))</f>
        <v>35833924</v>
      </c>
      <c r="AQ1391" s="62" t="b">
        <f t="shared" si="16389"/>
        <v>0</v>
      </c>
      <c r="AR1391" s="51" t="str">
        <f t="shared" ref="AR1391" si="16814">IF(COUNTIF(Codificacion2,CONCATENATE(AM1391,"_VAL_",AB1391))&gt;1,"Empate","")</f>
        <v/>
      </c>
      <c r="AS1391" s="63" t="str">
        <f t="shared" si="16240"/>
        <v/>
      </c>
      <c r="AT1391" s="59" t="str">
        <f t="shared" si="16391"/>
        <v>ALI_39_SEG_3_</v>
      </c>
      <c r="AU1391" s="63">
        <f t="shared" ref="AU1391" si="16815">IF(AND(COUNTIF(Codificacion3,AT1391)&lt;AO1391),1,COUNTIF(Codificacion3,AT1391))</f>
        <v>1</v>
      </c>
      <c r="AV1391" s="62" t="str">
        <f t="shared" si="16393"/>
        <v>No Seleccionada</v>
      </c>
      <c r="AW1391" s="53"/>
      <c r="AX1391" s="51" t="str">
        <f t="shared" si="16394"/>
        <v>ALI_39_SEG_3FALSO</v>
      </c>
      <c r="AY1391" s="51">
        <f t="shared" si="16375"/>
        <v>1</v>
      </c>
      <c r="AZ1391" s="64" t="b">
        <f t="shared" si="16395"/>
        <v>0</v>
      </c>
    </row>
    <row r="1392" spans="1:52" x14ac:dyDescent="0.2">
      <c r="A1392" s="50" t="b">
        <f t="shared" si="16338"/>
        <v>0</v>
      </c>
      <c r="B1392" s="51" t="s">
        <v>142</v>
      </c>
      <c r="C1392" s="52">
        <v>39</v>
      </c>
      <c r="D1392" s="52">
        <f t="shared" ref="D1392" si="16816">IF(ISERROR(VLOOKUP(E1392,Proveedores,2,FALSE)),"",VLOOKUP(E1392,Proveedores,2,FALSE))</f>
        <v>2038</v>
      </c>
      <c r="E1392" s="53" t="s">
        <v>143</v>
      </c>
      <c r="F1392" s="54">
        <v>466</v>
      </c>
      <c r="G1392" s="53" t="s">
        <v>61</v>
      </c>
      <c r="H1392" s="53" t="s">
        <v>76</v>
      </c>
      <c r="I1392" s="52">
        <v>5</v>
      </c>
      <c r="J1392" s="53" t="s">
        <v>58</v>
      </c>
      <c r="K1392" s="55">
        <v>44835</v>
      </c>
      <c r="L1392" s="56">
        <v>15326</v>
      </c>
      <c r="M1392" s="56">
        <v>17775</v>
      </c>
      <c r="N1392" s="56">
        <v>12193</v>
      </c>
      <c r="O1392" s="56">
        <v>683</v>
      </c>
      <c r="P1392" s="57">
        <v>780</v>
      </c>
      <c r="Q1392" s="58">
        <v>0</v>
      </c>
      <c r="R1392" s="57">
        <v>780</v>
      </c>
      <c r="S1392" s="57">
        <v>780</v>
      </c>
      <c r="T1392" s="58">
        <v>0</v>
      </c>
      <c r="U1392" s="57">
        <v>780</v>
      </c>
      <c r="V1392" s="57">
        <v>780</v>
      </c>
      <c r="W1392" s="58">
        <v>0</v>
      </c>
      <c r="X1392" s="57">
        <v>780</v>
      </c>
      <c r="Y1392" s="57">
        <v>780</v>
      </c>
      <c r="Z1392" s="58">
        <v>0</v>
      </c>
      <c r="AA1392" s="57">
        <v>780</v>
      </c>
      <c r="AB1392" s="57">
        <v>35862060</v>
      </c>
      <c r="AC1392" s="53" t="str">
        <f t="shared" si="16377"/>
        <v>Registro Valido</v>
      </c>
      <c r="AD1392" s="57">
        <f t="shared" ref="AD1392" si="16817">IF(OR(ISERROR(VLOOKUP(CONCATENATE("ALI_",$C1392,"_SEG_",$I1392,"_PROV_",$D1392),Catalogo_Precios,AD$8,FALSE)),L1392=0),0,VLOOKUP(CONCATENATE("ALI_",$C1392,"_SEG_",$I1392,"_PROV_",$D1392),Catalogo_Precios,AD$8,FALSE))</f>
        <v>780</v>
      </c>
      <c r="AE1392" s="57">
        <f t="shared" ref="AE1392" si="16818">IF(OR(ISERROR(VLOOKUP(CONCATENATE("ALI_",$C1392,"_SEG_",$I1392,"_PROV_",$D1392),Catalogo_Precios,AE$8,FALSE)),M1392=0),0,VLOOKUP(CONCATENATE("ALI_",$C1392,"_SEG_",$I1392,"_PROV_",$D1392),Catalogo_Precios,AE$8,FALSE))</f>
        <v>780</v>
      </c>
      <c r="AF1392" s="57">
        <f t="shared" ref="AF1392" si="16819">IF(OR(ISERROR(VLOOKUP(CONCATENATE("ALI_",$C1392,"_SEG_",$I1392,"_PROV_",$D1392),Catalogo_Precios,AF$8,FALSE)),N1392=0),0,VLOOKUP(CONCATENATE("ALI_",$C1392,"_SEG_",$I1392,"_PROV_",$D1392),Catalogo_Precios,AF$8,FALSE))</f>
        <v>780</v>
      </c>
      <c r="AG1392" s="57">
        <f t="shared" ref="AG1392" si="16820">IF(OR(ISERROR(VLOOKUP(CONCATENATE("ALI_",$C1392,"_SEG_",$I1392,"_PROV_",$D1392),Catalogo_Precios,AG$8,FALSE)),O1392=0),0,VLOOKUP(CONCATENATE("ALI_",$C1392,"_SEG_",$I1392,"_PROV_",$D1392),Catalogo_Precios,AG$8,FALSE))</f>
        <v>780</v>
      </c>
      <c r="AH1392" s="57">
        <f t="shared" ref="AH1392" si="16821">IF(OR(ISERROR(VLOOKUP(CONCATENATE("ALI_",$C1392,"_SEG_",$I1392,"_PROV_",$D1392),Catalogo_Precios,AH$8,FALSE)),L1392=0),0,VLOOKUP(CONCATENATE("ALI_",$C1392,"_SEG_",$I1392,"_PROV_",$D1392),Catalogo_Precios,AH$8,FALSE))</f>
        <v>772</v>
      </c>
      <c r="AI1392" s="57">
        <f t="shared" ref="AI1392" si="16822">IF(OR(ISERROR(VLOOKUP(CONCATENATE("ALI_",$C1392,"_SEG_",$I1392,"_PROV_",$D1392),Catalogo_Precios,AI$8,FALSE)),M1392=0),0,VLOOKUP(CONCATENATE("ALI_",$C1392,"_SEG_",$I1392,"_PROV_",$D1392),Catalogo_Precios,AI$8,FALSE))</f>
        <v>772</v>
      </c>
      <c r="AJ1392" s="57">
        <f t="shared" ref="AJ1392" si="16823">IF(OR(ISERROR(VLOOKUP(CONCATENATE("ALI_",$C1392,"_SEG_",$I1392,"_PROV_",$D1392),Catalogo_Precios,AJ$8,FALSE)),N1392=0),0,VLOOKUP(CONCATENATE("ALI_",$C1392,"_SEG_",$I1392,"_PROV_",$D1392),Catalogo_Precios,AJ$8,FALSE))</f>
        <v>772</v>
      </c>
      <c r="AK1392" s="57">
        <f t="shared" ref="AK1392" si="16824">IF(OR(ISERROR(VLOOKUP(CONCATENATE("ALI_",$C1392,"_SEG_",$I1392,"_PROV_",$D1392),Catalogo_Precios,AK$8,FALSE)),O1392=0),0,VLOOKUP(CONCATENATE("ALI_",$C1392,"_SEG_",$I1392,"_PROV_",$D1392),Catalogo_Precios,AK$8,FALSE))</f>
        <v>772</v>
      </c>
      <c r="AL1392" s="53"/>
      <c r="AM1392" s="59" t="str">
        <f t="shared" si="16386"/>
        <v>ALI_39_SEG_5</v>
      </c>
      <c r="AN1392" s="59" t="str">
        <f t="shared" si="16387"/>
        <v>ALI_39_SEG_5_VAL_35862060</v>
      </c>
      <c r="AO1392" s="60">
        <f t="shared" ref="AO1392" si="16825">IF(OR(AB1392="",AB1392=0),0,COUNTIF(Codificacion,AM1392))</f>
        <v>2</v>
      </c>
      <c r="AP1392" s="61">
        <f t="array" ref="AP1392">MIN(IF(Codificacion=AM1392,Total_Cotizacion,""))</f>
        <v>35494244</v>
      </c>
      <c r="AQ1392" s="62" t="b">
        <f t="shared" si="16389"/>
        <v>0</v>
      </c>
      <c r="AR1392" s="51" t="str">
        <f t="shared" ref="AR1392" si="16826">IF(COUNTIF(Codificacion2,CONCATENATE(AM1392,"_VAL_",AB1392))&gt;1,"Empate","")</f>
        <v/>
      </c>
      <c r="AS1392" s="63" t="str">
        <f t="shared" si="16240"/>
        <v/>
      </c>
      <c r="AT1392" s="59" t="str">
        <f t="shared" si="16391"/>
        <v>ALI_39_SEG_5_</v>
      </c>
      <c r="AU1392" s="63">
        <f t="shared" ref="AU1392" si="16827">IF(AND(COUNTIF(Codificacion3,AT1392)&lt;AO1392),1,COUNTIF(Codificacion3,AT1392))</f>
        <v>1</v>
      </c>
      <c r="AV1392" s="62" t="str">
        <f t="shared" si="16393"/>
        <v>No Seleccionada</v>
      </c>
      <c r="AW1392" s="53"/>
      <c r="AX1392" s="51" t="str">
        <f t="shared" si="16394"/>
        <v>ALI_39_SEG_5FALSO</v>
      </c>
      <c r="AY1392" s="51">
        <f t="shared" si="16375"/>
        <v>1</v>
      </c>
      <c r="AZ1392" s="64" t="b">
        <f t="shared" si="16395"/>
        <v>0</v>
      </c>
    </row>
    <row r="1393" spans="1:52" x14ac:dyDescent="0.2">
      <c r="A1393" s="50" t="b">
        <f t="shared" si="16338"/>
        <v>0</v>
      </c>
      <c r="B1393" s="51" t="s">
        <v>142</v>
      </c>
      <c r="C1393" s="52">
        <v>39</v>
      </c>
      <c r="D1393" s="52">
        <f t="shared" ref="D1393" si="16828">IF(ISERROR(VLOOKUP(E1393,Proveedores,2,FALSE)),"",VLOOKUP(E1393,Proveedores,2,FALSE))</f>
        <v>2038</v>
      </c>
      <c r="E1393" s="53" t="s">
        <v>143</v>
      </c>
      <c r="F1393" s="54">
        <v>469</v>
      </c>
      <c r="G1393" s="53" t="s">
        <v>61</v>
      </c>
      <c r="H1393" s="53" t="s">
        <v>76</v>
      </c>
      <c r="I1393" s="52">
        <v>8</v>
      </c>
      <c r="J1393" s="53" t="s">
        <v>58</v>
      </c>
      <c r="K1393" s="55">
        <v>44835</v>
      </c>
      <c r="L1393" s="56">
        <v>16350</v>
      </c>
      <c r="M1393" s="56">
        <v>18961</v>
      </c>
      <c r="N1393" s="56">
        <v>13010</v>
      </c>
      <c r="O1393" s="56">
        <v>728</v>
      </c>
      <c r="P1393" s="57">
        <v>780</v>
      </c>
      <c r="Q1393" s="58">
        <v>0</v>
      </c>
      <c r="R1393" s="57">
        <v>780</v>
      </c>
      <c r="S1393" s="57">
        <v>780</v>
      </c>
      <c r="T1393" s="58">
        <v>0</v>
      </c>
      <c r="U1393" s="57">
        <v>780</v>
      </c>
      <c r="V1393" s="57">
        <v>780</v>
      </c>
      <c r="W1393" s="58">
        <v>0</v>
      </c>
      <c r="X1393" s="57">
        <v>780</v>
      </c>
      <c r="Y1393" s="57">
        <v>780</v>
      </c>
      <c r="Z1393" s="58">
        <v>0</v>
      </c>
      <c r="AA1393" s="57">
        <v>780</v>
      </c>
      <c r="AB1393" s="57">
        <v>38258220</v>
      </c>
      <c r="AC1393" s="53" t="str">
        <f t="shared" si="16377"/>
        <v>Registro Valido</v>
      </c>
      <c r="AD1393" s="57">
        <f t="shared" ref="AD1393" si="16829">IF(OR(ISERROR(VLOOKUP(CONCATENATE("ALI_",$C1393,"_SEG_",$I1393,"_PROV_",$D1393),Catalogo_Precios,AD$8,FALSE)),L1393=0),0,VLOOKUP(CONCATENATE("ALI_",$C1393,"_SEG_",$I1393,"_PROV_",$D1393),Catalogo_Precios,AD$8,FALSE))</f>
        <v>780</v>
      </c>
      <c r="AE1393" s="57">
        <f t="shared" ref="AE1393" si="16830">IF(OR(ISERROR(VLOOKUP(CONCATENATE("ALI_",$C1393,"_SEG_",$I1393,"_PROV_",$D1393),Catalogo_Precios,AE$8,FALSE)),M1393=0),0,VLOOKUP(CONCATENATE("ALI_",$C1393,"_SEG_",$I1393,"_PROV_",$D1393),Catalogo_Precios,AE$8,FALSE))</f>
        <v>780</v>
      </c>
      <c r="AF1393" s="57">
        <f t="shared" ref="AF1393" si="16831">IF(OR(ISERROR(VLOOKUP(CONCATENATE("ALI_",$C1393,"_SEG_",$I1393,"_PROV_",$D1393),Catalogo_Precios,AF$8,FALSE)),N1393=0),0,VLOOKUP(CONCATENATE("ALI_",$C1393,"_SEG_",$I1393,"_PROV_",$D1393),Catalogo_Precios,AF$8,FALSE))</f>
        <v>780</v>
      </c>
      <c r="AG1393" s="57">
        <f t="shared" ref="AG1393" si="16832">IF(OR(ISERROR(VLOOKUP(CONCATENATE("ALI_",$C1393,"_SEG_",$I1393,"_PROV_",$D1393),Catalogo_Precios,AG$8,FALSE)),O1393=0),0,VLOOKUP(CONCATENATE("ALI_",$C1393,"_SEG_",$I1393,"_PROV_",$D1393),Catalogo_Precios,AG$8,FALSE))</f>
        <v>780</v>
      </c>
      <c r="AH1393" s="57">
        <f t="shared" ref="AH1393" si="16833">IF(OR(ISERROR(VLOOKUP(CONCATENATE("ALI_",$C1393,"_SEG_",$I1393,"_PROV_",$D1393),Catalogo_Precios,AH$8,FALSE)),L1393=0),0,VLOOKUP(CONCATENATE("ALI_",$C1393,"_SEG_",$I1393,"_PROV_",$D1393),Catalogo_Precios,AH$8,FALSE))</f>
        <v>772</v>
      </c>
      <c r="AI1393" s="57">
        <f t="shared" ref="AI1393" si="16834">IF(OR(ISERROR(VLOOKUP(CONCATENATE("ALI_",$C1393,"_SEG_",$I1393,"_PROV_",$D1393),Catalogo_Precios,AI$8,FALSE)),M1393=0),0,VLOOKUP(CONCATENATE("ALI_",$C1393,"_SEG_",$I1393,"_PROV_",$D1393),Catalogo_Precios,AI$8,FALSE))</f>
        <v>772</v>
      </c>
      <c r="AJ1393" s="57">
        <f t="shared" ref="AJ1393" si="16835">IF(OR(ISERROR(VLOOKUP(CONCATENATE("ALI_",$C1393,"_SEG_",$I1393,"_PROV_",$D1393),Catalogo_Precios,AJ$8,FALSE)),N1393=0),0,VLOOKUP(CONCATENATE("ALI_",$C1393,"_SEG_",$I1393,"_PROV_",$D1393),Catalogo_Precios,AJ$8,FALSE))</f>
        <v>772</v>
      </c>
      <c r="AK1393" s="57">
        <f t="shared" ref="AK1393" si="16836">IF(OR(ISERROR(VLOOKUP(CONCATENATE("ALI_",$C1393,"_SEG_",$I1393,"_PROV_",$D1393),Catalogo_Precios,AK$8,FALSE)),O1393=0),0,VLOOKUP(CONCATENATE("ALI_",$C1393,"_SEG_",$I1393,"_PROV_",$D1393),Catalogo_Precios,AK$8,FALSE))</f>
        <v>772</v>
      </c>
      <c r="AL1393" s="53"/>
      <c r="AM1393" s="59" t="str">
        <f t="shared" si="16386"/>
        <v>ALI_39_SEG_8</v>
      </c>
      <c r="AN1393" s="59" t="str">
        <f t="shared" si="16387"/>
        <v>ALI_39_SEG_8_VAL_38258220</v>
      </c>
      <c r="AO1393" s="60">
        <f t="shared" ref="AO1393" si="16837">IF(OR(AB1393="",AB1393=0),0,COUNTIF(Codificacion,AM1393))</f>
        <v>2</v>
      </c>
      <c r="AP1393" s="61">
        <f t="array" ref="AP1393">MIN(IF(Codificacion=AM1393,Total_Cotizacion,""))</f>
        <v>37865828</v>
      </c>
      <c r="AQ1393" s="62" t="b">
        <f t="shared" si="16389"/>
        <v>0</v>
      </c>
      <c r="AR1393" s="51" t="str">
        <f t="shared" ref="AR1393" si="16838">IF(COUNTIF(Codificacion2,CONCATENATE(AM1393,"_VAL_",AB1393))&gt;1,"Empate","")</f>
        <v/>
      </c>
      <c r="AS1393" s="63" t="str">
        <f t="shared" si="16240"/>
        <v/>
      </c>
      <c r="AT1393" s="59" t="str">
        <f t="shared" si="16391"/>
        <v>ALI_39_SEG_8_</v>
      </c>
      <c r="AU1393" s="63">
        <f t="shared" ref="AU1393" si="16839">IF(AND(COUNTIF(Codificacion3,AT1393)&lt;AO1393),1,COUNTIF(Codificacion3,AT1393))</f>
        <v>1</v>
      </c>
      <c r="AV1393" s="62" t="str">
        <f t="shared" si="16393"/>
        <v>No Seleccionada</v>
      </c>
      <c r="AW1393" s="53"/>
      <c r="AX1393" s="51" t="str">
        <f t="shared" si="16394"/>
        <v>ALI_39_SEG_8FALSO</v>
      </c>
      <c r="AY1393" s="51">
        <f t="shared" si="16375"/>
        <v>1</v>
      </c>
      <c r="AZ1393" s="64" t="b">
        <f t="shared" si="16395"/>
        <v>0</v>
      </c>
    </row>
    <row r="1394" spans="1:52" x14ac:dyDescent="0.2">
      <c r="A1394" s="50" t="b">
        <f t="shared" si="16338"/>
        <v>0</v>
      </c>
      <c r="B1394" s="51" t="s">
        <v>142</v>
      </c>
      <c r="C1394" s="52">
        <v>39</v>
      </c>
      <c r="D1394" s="52">
        <f t="shared" ref="D1394" si="16840">IF(ISERROR(VLOOKUP(E1394,Proveedores,2,FALSE)),"",VLOOKUP(E1394,Proveedores,2,FALSE))</f>
        <v>2038</v>
      </c>
      <c r="E1394" s="53" t="s">
        <v>143</v>
      </c>
      <c r="F1394" s="54">
        <v>472</v>
      </c>
      <c r="G1394" s="53" t="s">
        <v>61</v>
      </c>
      <c r="H1394" s="53" t="s">
        <v>76</v>
      </c>
      <c r="I1394" s="52">
        <v>11</v>
      </c>
      <c r="J1394" s="53" t="s">
        <v>58</v>
      </c>
      <c r="K1394" s="55">
        <v>44835</v>
      </c>
      <c r="L1394" s="56">
        <v>16297</v>
      </c>
      <c r="M1394" s="56">
        <v>18901</v>
      </c>
      <c r="N1394" s="56">
        <v>12966</v>
      </c>
      <c r="O1394" s="56">
        <v>725</v>
      </c>
      <c r="P1394" s="57">
        <v>780</v>
      </c>
      <c r="Q1394" s="58">
        <v>0</v>
      </c>
      <c r="R1394" s="57">
        <v>780</v>
      </c>
      <c r="S1394" s="57">
        <v>780</v>
      </c>
      <c r="T1394" s="58">
        <v>0</v>
      </c>
      <c r="U1394" s="57">
        <v>780</v>
      </c>
      <c r="V1394" s="57">
        <v>780</v>
      </c>
      <c r="W1394" s="58">
        <v>0</v>
      </c>
      <c r="X1394" s="57">
        <v>780</v>
      </c>
      <c r="Y1394" s="57">
        <v>780</v>
      </c>
      <c r="Z1394" s="58">
        <v>0</v>
      </c>
      <c r="AA1394" s="57">
        <v>780</v>
      </c>
      <c r="AB1394" s="57">
        <v>38133420</v>
      </c>
      <c r="AC1394" s="53" t="str">
        <f t="shared" si="16377"/>
        <v>Registro Valido</v>
      </c>
      <c r="AD1394" s="57">
        <f t="shared" ref="AD1394" si="16841">IF(OR(ISERROR(VLOOKUP(CONCATENATE("ALI_",$C1394,"_SEG_",$I1394,"_PROV_",$D1394),Catalogo_Precios,AD$8,FALSE)),L1394=0),0,VLOOKUP(CONCATENATE("ALI_",$C1394,"_SEG_",$I1394,"_PROV_",$D1394),Catalogo_Precios,AD$8,FALSE))</f>
        <v>780</v>
      </c>
      <c r="AE1394" s="57">
        <f t="shared" ref="AE1394" si="16842">IF(OR(ISERROR(VLOOKUP(CONCATENATE("ALI_",$C1394,"_SEG_",$I1394,"_PROV_",$D1394),Catalogo_Precios,AE$8,FALSE)),M1394=0),0,VLOOKUP(CONCATENATE("ALI_",$C1394,"_SEG_",$I1394,"_PROV_",$D1394),Catalogo_Precios,AE$8,FALSE))</f>
        <v>780</v>
      </c>
      <c r="AF1394" s="57">
        <f t="shared" ref="AF1394" si="16843">IF(OR(ISERROR(VLOOKUP(CONCATENATE("ALI_",$C1394,"_SEG_",$I1394,"_PROV_",$D1394),Catalogo_Precios,AF$8,FALSE)),N1394=0),0,VLOOKUP(CONCATENATE("ALI_",$C1394,"_SEG_",$I1394,"_PROV_",$D1394),Catalogo_Precios,AF$8,FALSE))</f>
        <v>780</v>
      </c>
      <c r="AG1394" s="57">
        <f t="shared" ref="AG1394" si="16844">IF(OR(ISERROR(VLOOKUP(CONCATENATE("ALI_",$C1394,"_SEG_",$I1394,"_PROV_",$D1394),Catalogo_Precios,AG$8,FALSE)),O1394=0),0,VLOOKUP(CONCATENATE("ALI_",$C1394,"_SEG_",$I1394,"_PROV_",$D1394),Catalogo_Precios,AG$8,FALSE))</f>
        <v>780</v>
      </c>
      <c r="AH1394" s="57">
        <f t="shared" ref="AH1394" si="16845">IF(OR(ISERROR(VLOOKUP(CONCATENATE("ALI_",$C1394,"_SEG_",$I1394,"_PROV_",$D1394),Catalogo_Precios,AH$8,FALSE)),L1394=0),0,VLOOKUP(CONCATENATE("ALI_",$C1394,"_SEG_",$I1394,"_PROV_",$D1394),Catalogo_Precios,AH$8,FALSE))</f>
        <v>772</v>
      </c>
      <c r="AI1394" s="57">
        <f t="shared" ref="AI1394" si="16846">IF(OR(ISERROR(VLOOKUP(CONCATENATE("ALI_",$C1394,"_SEG_",$I1394,"_PROV_",$D1394),Catalogo_Precios,AI$8,FALSE)),M1394=0),0,VLOOKUP(CONCATENATE("ALI_",$C1394,"_SEG_",$I1394,"_PROV_",$D1394),Catalogo_Precios,AI$8,FALSE))</f>
        <v>772</v>
      </c>
      <c r="AJ1394" s="57">
        <f t="shared" ref="AJ1394" si="16847">IF(OR(ISERROR(VLOOKUP(CONCATENATE("ALI_",$C1394,"_SEG_",$I1394,"_PROV_",$D1394),Catalogo_Precios,AJ$8,FALSE)),N1394=0),0,VLOOKUP(CONCATENATE("ALI_",$C1394,"_SEG_",$I1394,"_PROV_",$D1394),Catalogo_Precios,AJ$8,FALSE))</f>
        <v>772</v>
      </c>
      <c r="AK1394" s="57">
        <f t="shared" ref="AK1394" si="16848">IF(OR(ISERROR(VLOOKUP(CONCATENATE("ALI_",$C1394,"_SEG_",$I1394,"_PROV_",$D1394),Catalogo_Precios,AK$8,FALSE)),O1394=0),0,VLOOKUP(CONCATENATE("ALI_",$C1394,"_SEG_",$I1394,"_PROV_",$D1394),Catalogo_Precios,AK$8,FALSE))</f>
        <v>772</v>
      </c>
      <c r="AL1394" s="53"/>
      <c r="AM1394" s="59" t="str">
        <f t="shared" si="16386"/>
        <v>ALI_39_SEG_11</v>
      </c>
      <c r="AN1394" s="59" t="str">
        <f t="shared" si="16387"/>
        <v>ALI_39_SEG_11_VAL_38133420</v>
      </c>
      <c r="AO1394" s="60">
        <f t="shared" ref="AO1394" si="16849">IF(OR(AB1394="",AB1394=0),0,COUNTIF(Codificacion,AM1394))</f>
        <v>2</v>
      </c>
      <c r="AP1394" s="61">
        <f t="array" ref="AP1394">MIN(IF(Codificacion=AM1394,Total_Cotizacion,""))</f>
        <v>37742308</v>
      </c>
      <c r="AQ1394" s="62" t="b">
        <f t="shared" si="16389"/>
        <v>0</v>
      </c>
      <c r="AR1394" s="51" t="str">
        <f t="shared" ref="AR1394" si="16850">IF(COUNTIF(Codificacion2,CONCATENATE(AM1394,"_VAL_",AB1394))&gt;1,"Empate","")</f>
        <v/>
      </c>
      <c r="AS1394" s="63" t="str">
        <f t="shared" si="16240"/>
        <v/>
      </c>
      <c r="AT1394" s="59" t="str">
        <f t="shared" si="16391"/>
        <v>ALI_39_SEG_11_</v>
      </c>
      <c r="AU1394" s="63">
        <f t="shared" ref="AU1394" si="16851">IF(AND(COUNTIF(Codificacion3,AT1394)&lt;AO1394),1,COUNTIF(Codificacion3,AT1394))</f>
        <v>1</v>
      </c>
      <c r="AV1394" s="62" t="str">
        <f t="shared" si="16393"/>
        <v>No Seleccionada</v>
      </c>
      <c r="AW1394" s="53"/>
      <c r="AX1394" s="51" t="str">
        <f t="shared" si="16394"/>
        <v>ALI_39_SEG_11FALSO</v>
      </c>
      <c r="AY1394" s="51">
        <f t="shared" si="16375"/>
        <v>1</v>
      </c>
      <c r="AZ1394" s="64" t="b">
        <f t="shared" si="16395"/>
        <v>0</v>
      </c>
    </row>
    <row r="1395" spans="1:52" x14ac:dyDescent="0.2">
      <c r="A1395" s="50" t="b">
        <f t="shared" si="16338"/>
        <v>0</v>
      </c>
      <c r="B1395" s="51" t="s">
        <v>142</v>
      </c>
      <c r="C1395" s="52">
        <v>39</v>
      </c>
      <c r="D1395" s="52">
        <f t="shared" ref="D1395" si="16852">IF(ISERROR(VLOOKUP(E1395,Proveedores,2,FALSE)),"",VLOOKUP(E1395,Proveedores,2,FALSE))</f>
        <v>2038</v>
      </c>
      <c r="E1395" s="53" t="s">
        <v>143</v>
      </c>
      <c r="F1395" s="54">
        <v>473</v>
      </c>
      <c r="G1395" s="53" t="s">
        <v>61</v>
      </c>
      <c r="H1395" s="53" t="s">
        <v>76</v>
      </c>
      <c r="I1395" s="52">
        <v>12</v>
      </c>
      <c r="J1395" s="53" t="s">
        <v>58</v>
      </c>
      <c r="K1395" s="55">
        <v>44835</v>
      </c>
      <c r="L1395" s="56">
        <v>14791</v>
      </c>
      <c r="M1395" s="56">
        <v>17154</v>
      </c>
      <c r="N1395" s="56">
        <v>11767</v>
      </c>
      <c r="O1395" s="56">
        <v>658</v>
      </c>
      <c r="P1395" s="57">
        <v>780</v>
      </c>
      <c r="Q1395" s="58">
        <v>0</v>
      </c>
      <c r="R1395" s="57">
        <v>780</v>
      </c>
      <c r="S1395" s="57">
        <v>780</v>
      </c>
      <c r="T1395" s="58">
        <v>0</v>
      </c>
      <c r="U1395" s="57">
        <v>780</v>
      </c>
      <c r="V1395" s="57">
        <v>780</v>
      </c>
      <c r="W1395" s="58">
        <v>0</v>
      </c>
      <c r="X1395" s="57">
        <v>780</v>
      </c>
      <c r="Y1395" s="57">
        <v>780</v>
      </c>
      <c r="Z1395" s="58">
        <v>0</v>
      </c>
      <c r="AA1395" s="57">
        <v>780</v>
      </c>
      <c r="AB1395" s="57">
        <v>34608600</v>
      </c>
      <c r="AC1395" s="53" t="str">
        <f t="shared" si="16377"/>
        <v>Registro Valido</v>
      </c>
      <c r="AD1395" s="57">
        <f t="shared" ref="AD1395" si="16853">IF(OR(ISERROR(VLOOKUP(CONCATENATE("ALI_",$C1395,"_SEG_",$I1395,"_PROV_",$D1395),Catalogo_Precios,AD$8,FALSE)),L1395=0),0,VLOOKUP(CONCATENATE("ALI_",$C1395,"_SEG_",$I1395,"_PROV_",$D1395),Catalogo_Precios,AD$8,FALSE))</f>
        <v>780</v>
      </c>
      <c r="AE1395" s="57">
        <f t="shared" ref="AE1395" si="16854">IF(OR(ISERROR(VLOOKUP(CONCATENATE("ALI_",$C1395,"_SEG_",$I1395,"_PROV_",$D1395),Catalogo_Precios,AE$8,FALSE)),M1395=0),0,VLOOKUP(CONCATENATE("ALI_",$C1395,"_SEG_",$I1395,"_PROV_",$D1395),Catalogo_Precios,AE$8,FALSE))</f>
        <v>780</v>
      </c>
      <c r="AF1395" s="57">
        <f t="shared" ref="AF1395" si="16855">IF(OR(ISERROR(VLOOKUP(CONCATENATE("ALI_",$C1395,"_SEG_",$I1395,"_PROV_",$D1395),Catalogo_Precios,AF$8,FALSE)),N1395=0),0,VLOOKUP(CONCATENATE("ALI_",$C1395,"_SEG_",$I1395,"_PROV_",$D1395),Catalogo_Precios,AF$8,FALSE))</f>
        <v>780</v>
      </c>
      <c r="AG1395" s="57">
        <f t="shared" ref="AG1395" si="16856">IF(OR(ISERROR(VLOOKUP(CONCATENATE("ALI_",$C1395,"_SEG_",$I1395,"_PROV_",$D1395),Catalogo_Precios,AG$8,FALSE)),O1395=0),0,VLOOKUP(CONCATENATE("ALI_",$C1395,"_SEG_",$I1395,"_PROV_",$D1395),Catalogo_Precios,AG$8,FALSE))</f>
        <v>780</v>
      </c>
      <c r="AH1395" s="57">
        <f t="shared" ref="AH1395" si="16857">IF(OR(ISERROR(VLOOKUP(CONCATENATE("ALI_",$C1395,"_SEG_",$I1395,"_PROV_",$D1395),Catalogo_Precios,AH$8,FALSE)),L1395=0),0,VLOOKUP(CONCATENATE("ALI_",$C1395,"_SEG_",$I1395,"_PROV_",$D1395),Catalogo_Precios,AH$8,FALSE))</f>
        <v>772</v>
      </c>
      <c r="AI1395" s="57">
        <f t="shared" ref="AI1395" si="16858">IF(OR(ISERROR(VLOOKUP(CONCATENATE("ALI_",$C1395,"_SEG_",$I1395,"_PROV_",$D1395),Catalogo_Precios,AI$8,FALSE)),M1395=0),0,VLOOKUP(CONCATENATE("ALI_",$C1395,"_SEG_",$I1395,"_PROV_",$D1395),Catalogo_Precios,AI$8,FALSE))</f>
        <v>772</v>
      </c>
      <c r="AJ1395" s="57">
        <f t="shared" ref="AJ1395" si="16859">IF(OR(ISERROR(VLOOKUP(CONCATENATE("ALI_",$C1395,"_SEG_",$I1395,"_PROV_",$D1395),Catalogo_Precios,AJ$8,FALSE)),N1395=0),0,VLOOKUP(CONCATENATE("ALI_",$C1395,"_SEG_",$I1395,"_PROV_",$D1395),Catalogo_Precios,AJ$8,FALSE))</f>
        <v>772</v>
      </c>
      <c r="AK1395" s="57">
        <f t="shared" ref="AK1395" si="16860">IF(OR(ISERROR(VLOOKUP(CONCATENATE("ALI_",$C1395,"_SEG_",$I1395,"_PROV_",$D1395),Catalogo_Precios,AK$8,FALSE)),O1395=0),0,VLOOKUP(CONCATENATE("ALI_",$C1395,"_SEG_",$I1395,"_PROV_",$D1395),Catalogo_Precios,AK$8,FALSE))</f>
        <v>772</v>
      </c>
      <c r="AL1395" s="53"/>
      <c r="AM1395" s="59" t="str">
        <f t="shared" si="16386"/>
        <v>ALI_39_SEG_12</v>
      </c>
      <c r="AN1395" s="59" t="str">
        <f t="shared" si="16387"/>
        <v>ALI_39_SEG_12_VAL_34608600</v>
      </c>
      <c r="AO1395" s="60">
        <f t="shared" ref="AO1395" si="16861">IF(OR(AB1395="",AB1395=0),0,COUNTIF(Codificacion,AM1395))</f>
        <v>2</v>
      </c>
      <c r="AP1395" s="61">
        <f t="array" ref="AP1395">MIN(IF(Codificacion=AM1395,Total_Cotizacion,""))</f>
        <v>34253640</v>
      </c>
      <c r="AQ1395" s="62" t="b">
        <f t="shared" si="16389"/>
        <v>0</v>
      </c>
      <c r="AR1395" s="51" t="str">
        <f t="shared" ref="AR1395" si="16862">IF(COUNTIF(Codificacion2,CONCATENATE(AM1395,"_VAL_",AB1395))&gt;1,"Empate","")</f>
        <v/>
      </c>
      <c r="AS1395" s="63" t="str">
        <f t="shared" si="16240"/>
        <v/>
      </c>
      <c r="AT1395" s="59" t="str">
        <f t="shared" si="16391"/>
        <v>ALI_39_SEG_12_</v>
      </c>
      <c r="AU1395" s="63">
        <f t="shared" ref="AU1395" si="16863">IF(AND(COUNTIF(Codificacion3,AT1395)&lt;AO1395),1,COUNTIF(Codificacion3,AT1395))</f>
        <v>1</v>
      </c>
      <c r="AV1395" s="62" t="str">
        <f t="shared" si="16393"/>
        <v>No Seleccionada</v>
      </c>
      <c r="AW1395" s="53"/>
      <c r="AX1395" s="51" t="str">
        <f t="shared" si="16394"/>
        <v>ALI_39_SEG_12FALSO</v>
      </c>
      <c r="AY1395" s="51">
        <f t="shared" si="16375"/>
        <v>1</v>
      </c>
      <c r="AZ1395" s="64" t="b">
        <f t="shared" si="16395"/>
        <v>0</v>
      </c>
    </row>
    <row r="1396" spans="1:52" x14ac:dyDescent="0.2">
      <c r="A1396" s="50" t="b">
        <f t="shared" si="16338"/>
        <v>0</v>
      </c>
      <c r="B1396" s="51" t="s">
        <v>142</v>
      </c>
      <c r="C1396" s="52">
        <v>39</v>
      </c>
      <c r="D1396" s="52">
        <f t="shared" ref="D1396" si="16864">IF(ISERROR(VLOOKUP(E1396,Proveedores,2,FALSE)),"",VLOOKUP(E1396,Proveedores,2,FALSE))</f>
        <v>2038</v>
      </c>
      <c r="E1396" s="53" t="s">
        <v>143</v>
      </c>
      <c r="F1396" s="54">
        <v>474</v>
      </c>
      <c r="G1396" s="53" t="s">
        <v>61</v>
      </c>
      <c r="H1396" s="53" t="s">
        <v>76</v>
      </c>
      <c r="I1396" s="52">
        <v>13</v>
      </c>
      <c r="J1396" s="53" t="s">
        <v>58</v>
      </c>
      <c r="K1396" s="55">
        <v>44835</v>
      </c>
      <c r="L1396" s="56">
        <v>15706</v>
      </c>
      <c r="M1396" s="56">
        <v>18211</v>
      </c>
      <c r="N1396" s="56">
        <v>12492</v>
      </c>
      <c r="O1396" s="56">
        <v>698</v>
      </c>
      <c r="P1396" s="57">
        <v>780</v>
      </c>
      <c r="Q1396" s="58">
        <v>0</v>
      </c>
      <c r="R1396" s="57">
        <v>780</v>
      </c>
      <c r="S1396" s="57">
        <v>780</v>
      </c>
      <c r="T1396" s="58">
        <v>0</v>
      </c>
      <c r="U1396" s="57">
        <v>780</v>
      </c>
      <c r="V1396" s="57">
        <v>780</v>
      </c>
      <c r="W1396" s="58">
        <v>0</v>
      </c>
      <c r="X1396" s="57">
        <v>780</v>
      </c>
      <c r="Y1396" s="57">
        <v>780</v>
      </c>
      <c r="Z1396" s="58">
        <v>0</v>
      </c>
      <c r="AA1396" s="57">
        <v>780</v>
      </c>
      <c r="AB1396" s="57">
        <v>36743460</v>
      </c>
      <c r="AC1396" s="53" t="str">
        <f t="shared" si="16377"/>
        <v>Registro Valido</v>
      </c>
      <c r="AD1396" s="57">
        <f t="shared" ref="AD1396" si="16865">IF(OR(ISERROR(VLOOKUP(CONCATENATE("ALI_",$C1396,"_SEG_",$I1396,"_PROV_",$D1396),Catalogo_Precios,AD$8,FALSE)),L1396=0),0,VLOOKUP(CONCATENATE("ALI_",$C1396,"_SEG_",$I1396,"_PROV_",$D1396),Catalogo_Precios,AD$8,FALSE))</f>
        <v>780</v>
      </c>
      <c r="AE1396" s="57">
        <f t="shared" ref="AE1396" si="16866">IF(OR(ISERROR(VLOOKUP(CONCATENATE("ALI_",$C1396,"_SEG_",$I1396,"_PROV_",$D1396),Catalogo_Precios,AE$8,FALSE)),M1396=0),0,VLOOKUP(CONCATENATE("ALI_",$C1396,"_SEG_",$I1396,"_PROV_",$D1396),Catalogo_Precios,AE$8,FALSE))</f>
        <v>780</v>
      </c>
      <c r="AF1396" s="57">
        <f t="shared" ref="AF1396" si="16867">IF(OR(ISERROR(VLOOKUP(CONCATENATE("ALI_",$C1396,"_SEG_",$I1396,"_PROV_",$D1396),Catalogo_Precios,AF$8,FALSE)),N1396=0),0,VLOOKUP(CONCATENATE("ALI_",$C1396,"_SEG_",$I1396,"_PROV_",$D1396),Catalogo_Precios,AF$8,FALSE))</f>
        <v>780</v>
      </c>
      <c r="AG1396" s="57">
        <f t="shared" ref="AG1396" si="16868">IF(OR(ISERROR(VLOOKUP(CONCATENATE("ALI_",$C1396,"_SEG_",$I1396,"_PROV_",$D1396),Catalogo_Precios,AG$8,FALSE)),O1396=0),0,VLOOKUP(CONCATENATE("ALI_",$C1396,"_SEG_",$I1396,"_PROV_",$D1396),Catalogo_Precios,AG$8,FALSE))</f>
        <v>780</v>
      </c>
      <c r="AH1396" s="57">
        <f t="shared" ref="AH1396" si="16869">IF(OR(ISERROR(VLOOKUP(CONCATENATE("ALI_",$C1396,"_SEG_",$I1396,"_PROV_",$D1396),Catalogo_Precios,AH$8,FALSE)),L1396=0),0,VLOOKUP(CONCATENATE("ALI_",$C1396,"_SEG_",$I1396,"_PROV_",$D1396),Catalogo_Precios,AH$8,FALSE))</f>
        <v>772</v>
      </c>
      <c r="AI1396" s="57">
        <f t="shared" ref="AI1396" si="16870">IF(OR(ISERROR(VLOOKUP(CONCATENATE("ALI_",$C1396,"_SEG_",$I1396,"_PROV_",$D1396),Catalogo_Precios,AI$8,FALSE)),M1396=0),0,VLOOKUP(CONCATENATE("ALI_",$C1396,"_SEG_",$I1396,"_PROV_",$D1396),Catalogo_Precios,AI$8,FALSE))</f>
        <v>772</v>
      </c>
      <c r="AJ1396" s="57">
        <f t="shared" ref="AJ1396" si="16871">IF(OR(ISERROR(VLOOKUP(CONCATENATE("ALI_",$C1396,"_SEG_",$I1396,"_PROV_",$D1396),Catalogo_Precios,AJ$8,FALSE)),N1396=0),0,VLOOKUP(CONCATENATE("ALI_",$C1396,"_SEG_",$I1396,"_PROV_",$D1396),Catalogo_Precios,AJ$8,FALSE))</f>
        <v>772</v>
      </c>
      <c r="AK1396" s="57">
        <f t="shared" ref="AK1396" si="16872">IF(OR(ISERROR(VLOOKUP(CONCATENATE("ALI_",$C1396,"_SEG_",$I1396,"_PROV_",$D1396),Catalogo_Precios,AK$8,FALSE)),O1396=0),0,VLOOKUP(CONCATENATE("ALI_",$C1396,"_SEG_",$I1396,"_PROV_",$D1396),Catalogo_Precios,AK$8,FALSE))</f>
        <v>772</v>
      </c>
      <c r="AL1396" s="53"/>
      <c r="AM1396" s="59" t="str">
        <f t="shared" si="16386"/>
        <v>ALI_39_SEG_13</v>
      </c>
      <c r="AN1396" s="59" t="str">
        <f t="shared" si="16387"/>
        <v>ALI_39_SEG_13_VAL_36743460</v>
      </c>
      <c r="AO1396" s="60">
        <f t="shared" ref="AO1396" si="16873">IF(OR(AB1396="",AB1396=0),0,COUNTIF(Codificacion,AM1396))</f>
        <v>2</v>
      </c>
      <c r="AP1396" s="61">
        <f t="array" ref="AP1396">MIN(IF(Codificacion=AM1396,Total_Cotizacion,""))</f>
        <v>36366604</v>
      </c>
      <c r="AQ1396" s="62" t="b">
        <f t="shared" si="16389"/>
        <v>0</v>
      </c>
      <c r="AR1396" s="51" t="str">
        <f t="shared" ref="AR1396" si="16874">IF(COUNTIF(Codificacion2,CONCATENATE(AM1396,"_VAL_",AB1396))&gt;1,"Empate","")</f>
        <v/>
      </c>
      <c r="AS1396" s="63" t="str">
        <f t="shared" si="16240"/>
        <v/>
      </c>
      <c r="AT1396" s="59" t="str">
        <f t="shared" si="16391"/>
        <v>ALI_39_SEG_13_</v>
      </c>
      <c r="AU1396" s="63">
        <f t="shared" ref="AU1396" si="16875">IF(AND(COUNTIF(Codificacion3,AT1396)&lt;AO1396),1,COUNTIF(Codificacion3,AT1396))</f>
        <v>1</v>
      </c>
      <c r="AV1396" s="62" t="str">
        <f t="shared" si="16393"/>
        <v>No Seleccionada</v>
      </c>
      <c r="AW1396" s="53"/>
      <c r="AX1396" s="51" t="str">
        <f t="shared" si="16394"/>
        <v>ALI_39_SEG_13FALSO</v>
      </c>
      <c r="AY1396" s="51">
        <f t="shared" si="16375"/>
        <v>1</v>
      </c>
      <c r="AZ1396" s="64" t="b">
        <f t="shared" si="16395"/>
        <v>0</v>
      </c>
    </row>
    <row r="1397" spans="1:52" x14ac:dyDescent="0.2">
      <c r="A1397" s="50" t="b">
        <f t="shared" si="16338"/>
        <v>0</v>
      </c>
      <c r="B1397" s="51" t="s">
        <v>142</v>
      </c>
      <c r="C1397" s="52">
        <v>39</v>
      </c>
      <c r="D1397" s="52">
        <f t="shared" ref="D1397" si="16876">IF(ISERROR(VLOOKUP(E1397,Proveedores,2,FALSE)),"",VLOOKUP(E1397,Proveedores,2,FALSE))</f>
        <v>2038</v>
      </c>
      <c r="E1397" s="53" t="s">
        <v>143</v>
      </c>
      <c r="F1397" s="54">
        <v>475</v>
      </c>
      <c r="G1397" s="53" t="s">
        <v>61</v>
      </c>
      <c r="H1397" s="53" t="s">
        <v>76</v>
      </c>
      <c r="I1397" s="52">
        <v>14</v>
      </c>
      <c r="J1397" s="53" t="s">
        <v>58</v>
      </c>
      <c r="K1397" s="55">
        <v>44835</v>
      </c>
      <c r="L1397" s="56">
        <v>15562</v>
      </c>
      <c r="M1397" s="56">
        <v>18047</v>
      </c>
      <c r="N1397" s="56">
        <v>12380</v>
      </c>
      <c r="O1397" s="56">
        <v>694</v>
      </c>
      <c r="P1397" s="57">
        <v>780</v>
      </c>
      <c r="Q1397" s="58">
        <v>0</v>
      </c>
      <c r="R1397" s="57">
        <v>780</v>
      </c>
      <c r="S1397" s="57">
        <v>780</v>
      </c>
      <c r="T1397" s="58">
        <v>0</v>
      </c>
      <c r="U1397" s="57">
        <v>780</v>
      </c>
      <c r="V1397" s="57">
        <v>780</v>
      </c>
      <c r="W1397" s="58">
        <v>0</v>
      </c>
      <c r="X1397" s="57">
        <v>780</v>
      </c>
      <c r="Y1397" s="57">
        <v>780</v>
      </c>
      <c r="Z1397" s="58">
        <v>0</v>
      </c>
      <c r="AA1397" s="57">
        <v>780</v>
      </c>
      <c r="AB1397" s="57">
        <v>36412740</v>
      </c>
      <c r="AC1397" s="53" t="str">
        <f t="shared" si="16377"/>
        <v>Registro Valido</v>
      </c>
      <c r="AD1397" s="57">
        <f t="shared" ref="AD1397" si="16877">IF(OR(ISERROR(VLOOKUP(CONCATENATE("ALI_",$C1397,"_SEG_",$I1397,"_PROV_",$D1397),Catalogo_Precios,AD$8,FALSE)),L1397=0),0,VLOOKUP(CONCATENATE("ALI_",$C1397,"_SEG_",$I1397,"_PROV_",$D1397),Catalogo_Precios,AD$8,FALSE))</f>
        <v>780</v>
      </c>
      <c r="AE1397" s="57">
        <f t="shared" ref="AE1397" si="16878">IF(OR(ISERROR(VLOOKUP(CONCATENATE("ALI_",$C1397,"_SEG_",$I1397,"_PROV_",$D1397),Catalogo_Precios,AE$8,FALSE)),M1397=0),0,VLOOKUP(CONCATENATE("ALI_",$C1397,"_SEG_",$I1397,"_PROV_",$D1397),Catalogo_Precios,AE$8,FALSE))</f>
        <v>780</v>
      </c>
      <c r="AF1397" s="57">
        <f t="shared" ref="AF1397" si="16879">IF(OR(ISERROR(VLOOKUP(CONCATENATE("ALI_",$C1397,"_SEG_",$I1397,"_PROV_",$D1397),Catalogo_Precios,AF$8,FALSE)),N1397=0),0,VLOOKUP(CONCATENATE("ALI_",$C1397,"_SEG_",$I1397,"_PROV_",$D1397),Catalogo_Precios,AF$8,FALSE))</f>
        <v>780</v>
      </c>
      <c r="AG1397" s="57">
        <f t="shared" ref="AG1397" si="16880">IF(OR(ISERROR(VLOOKUP(CONCATENATE("ALI_",$C1397,"_SEG_",$I1397,"_PROV_",$D1397),Catalogo_Precios,AG$8,FALSE)),O1397=0),0,VLOOKUP(CONCATENATE("ALI_",$C1397,"_SEG_",$I1397,"_PROV_",$D1397),Catalogo_Precios,AG$8,FALSE))</f>
        <v>780</v>
      </c>
      <c r="AH1397" s="57">
        <f t="shared" ref="AH1397" si="16881">IF(OR(ISERROR(VLOOKUP(CONCATENATE("ALI_",$C1397,"_SEG_",$I1397,"_PROV_",$D1397),Catalogo_Precios,AH$8,FALSE)),L1397=0),0,VLOOKUP(CONCATENATE("ALI_",$C1397,"_SEG_",$I1397,"_PROV_",$D1397),Catalogo_Precios,AH$8,FALSE))</f>
        <v>772</v>
      </c>
      <c r="AI1397" s="57">
        <f t="shared" ref="AI1397" si="16882">IF(OR(ISERROR(VLOOKUP(CONCATENATE("ALI_",$C1397,"_SEG_",$I1397,"_PROV_",$D1397),Catalogo_Precios,AI$8,FALSE)),M1397=0),0,VLOOKUP(CONCATENATE("ALI_",$C1397,"_SEG_",$I1397,"_PROV_",$D1397),Catalogo_Precios,AI$8,FALSE))</f>
        <v>772</v>
      </c>
      <c r="AJ1397" s="57">
        <f t="shared" ref="AJ1397" si="16883">IF(OR(ISERROR(VLOOKUP(CONCATENATE("ALI_",$C1397,"_SEG_",$I1397,"_PROV_",$D1397),Catalogo_Precios,AJ$8,FALSE)),N1397=0),0,VLOOKUP(CONCATENATE("ALI_",$C1397,"_SEG_",$I1397,"_PROV_",$D1397),Catalogo_Precios,AJ$8,FALSE))</f>
        <v>772</v>
      </c>
      <c r="AK1397" s="57">
        <f t="shared" ref="AK1397" si="16884">IF(OR(ISERROR(VLOOKUP(CONCATENATE("ALI_",$C1397,"_SEG_",$I1397,"_PROV_",$D1397),Catalogo_Precios,AK$8,FALSE)),O1397=0),0,VLOOKUP(CONCATENATE("ALI_",$C1397,"_SEG_",$I1397,"_PROV_",$D1397),Catalogo_Precios,AK$8,FALSE))</f>
        <v>772</v>
      </c>
      <c r="AL1397" s="53"/>
      <c r="AM1397" s="59" t="str">
        <f t="shared" si="16386"/>
        <v>ALI_39_SEG_14</v>
      </c>
      <c r="AN1397" s="59" t="str">
        <f t="shared" si="16387"/>
        <v>ALI_39_SEG_14_VAL_36412740</v>
      </c>
      <c r="AO1397" s="60">
        <f t="shared" ref="AO1397" si="16885">IF(OR(AB1397="",AB1397=0),0,COUNTIF(Codificacion,AM1397))</f>
        <v>2</v>
      </c>
      <c r="AP1397" s="61">
        <f t="array" ref="AP1397">MIN(IF(Codificacion=AM1397,Total_Cotizacion,""))</f>
        <v>36039276</v>
      </c>
      <c r="AQ1397" s="62" t="b">
        <f t="shared" si="16389"/>
        <v>0</v>
      </c>
      <c r="AR1397" s="51" t="str">
        <f t="shared" ref="AR1397" si="16886">IF(COUNTIF(Codificacion2,CONCATENATE(AM1397,"_VAL_",AB1397))&gt;1,"Empate","")</f>
        <v/>
      </c>
      <c r="AS1397" s="63" t="str">
        <f t="shared" si="16240"/>
        <v/>
      </c>
      <c r="AT1397" s="59" t="str">
        <f t="shared" si="16391"/>
        <v>ALI_39_SEG_14_</v>
      </c>
      <c r="AU1397" s="63">
        <f t="shared" ref="AU1397" si="16887">IF(AND(COUNTIF(Codificacion3,AT1397)&lt;AO1397),1,COUNTIF(Codificacion3,AT1397))</f>
        <v>1</v>
      </c>
      <c r="AV1397" s="62" t="str">
        <f t="shared" si="16393"/>
        <v>No Seleccionada</v>
      </c>
      <c r="AW1397" s="53"/>
      <c r="AX1397" s="51" t="str">
        <f t="shared" si="16394"/>
        <v>ALI_39_SEG_14FALSO</v>
      </c>
      <c r="AY1397" s="51">
        <f t="shared" si="16375"/>
        <v>1</v>
      </c>
      <c r="AZ1397" s="64" t="b">
        <f t="shared" si="16395"/>
        <v>0</v>
      </c>
    </row>
    <row r="1398" spans="1:52" x14ac:dyDescent="0.2">
      <c r="A1398" s="50" t="b">
        <f t="shared" si="16338"/>
        <v>0</v>
      </c>
      <c r="B1398" s="51" t="s">
        <v>142</v>
      </c>
      <c r="C1398" s="52">
        <v>39</v>
      </c>
      <c r="D1398" s="52">
        <f t="shared" ref="D1398" si="16888">IF(ISERROR(VLOOKUP(E1398,Proveedores,2,FALSE)),"",VLOOKUP(E1398,Proveedores,2,FALSE))</f>
        <v>2038</v>
      </c>
      <c r="E1398" s="53" t="s">
        <v>143</v>
      </c>
      <c r="F1398" s="54">
        <v>476</v>
      </c>
      <c r="G1398" s="53" t="s">
        <v>61</v>
      </c>
      <c r="H1398" s="53" t="s">
        <v>76</v>
      </c>
      <c r="I1398" s="52">
        <v>15</v>
      </c>
      <c r="J1398" s="53" t="s">
        <v>58</v>
      </c>
      <c r="K1398" s="55">
        <v>44835</v>
      </c>
      <c r="L1398" s="56">
        <v>14710</v>
      </c>
      <c r="M1398" s="56">
        <v>17060</v>
      </c>
      <c r="N1398" s="56">
        <v>11713</v>
      </c>
      <c r="O1398" s="56">
        <v>654</v>
      </c>
      <c r="P1398" s="57">
        <v>780</v>
      </c>
      <c r="Q1398" s="58">
        <v>0</v>
      </c>
      <c r="R1398" s="57">
        <v>780</v>
      </c>
      <c r="S1398" s="57">
        <v>780</v>
      </c>
      <c r="T1398" s="58">
        <v>0</v>
      </c>
      <c r="U1398" s="57">
        <v>780</v>
      </c>
      <c r="V1398" s="57">
        <v>780</v>
      </c>
      <c r="W1398" s="58">
        <v>0</v>
      </c>
      <c r="X1398" s="57">
        <v>780</v>
      </c>
      <c r="Y1398" s="57">
        <v>780</v>
      </c>
      <c r="Z1398" s="58">
        <v>0</v>
      </c>
      <c r="AA1398" s="57">
        <v>780</v>
      </c>
      <c r="AB1398" s="57">
        <v>34426860</v>
      </c>
      <c r="AC1398" s="53" t="str">
        <f t="shared" si="16377"/>
        <v>Registro Valido</v>
      </c>
      <c r="AD1398" s="57">
        <f t="shared" ref="AD1398" si="16889">IF(OR(ISERROR(VLOOKUP(CONCATENATE("ALI_",$C1398,"_SEG_",$I1398,"_PROV_",$D1398),Catalogo_Precios,AD$8,FALSE)),L1398=0),0,VLOOKUP(CONCATENATE("ALI_",$C1398,"_SEG_",$I1398,"_PROV_",$D1398),Catalogo_Precios,AD$8,FALSE))</f>
        <v>780</v>
      </c>
      <c r="AE1398" s="57">
        <f t="shared" ref="AE1398" si="16890">IF(OR(ISERROR(VLOOKUP(CONCATENATE("ALI_",$C1398,"_SEG_",$I1398,"_PROV_",$D1398),Catalogo_Precios,AE$8,FALSE)),M1398=0),0,VLOOKUP(CONCATENATE("ALI_",$C1398,"_SEG_",$I1398,"_PROV_",$D1398),Catalogo_Precios,AE$8,FALSE))</f>
        <v>780</v>
      </c>
      <c r="AF1398" s="57">
        <f t="shared" ref="AF1398" si="16891">IF(OR(ISERROR(VLOOKUP(CONCATENATE("ALI_",$C1398,"_SEG_",$I1398,"_PROV_",$D1398),Catalogo_Precios,AF$8,FALSE)),N1398=0),0,VLOOKUP(CONCATENATE("ALI_",$C1398,"_SEG_",$I1398,"_PROV_",$D1398),Catalogo_Precios,AF$8,FALSE))</f>
        <v>780</v>
      </c>
      <c r="AG1398" s="57">
        <f t="shared" ref="AG1398" si="16892">IF(OR(ISERROR(VLOOKUP(CONCATENATE("ALI_",$C1398,"_SEG_",$I1398,"_PROV_",$D1398),Catalogo_Precios,AG$8,FALSE)),O1398=0),0,VLOOKUP(CONCATENATE("ALI_",$C1398,"_SEG_",$I1398,"_PROV_",$D1398),Catalogo_Precios,AG$8,FALSE))</f>
        <v>780</v>
      </c>
      <c r="AH1398" s="57">
        <f t="shared" ref="AH1398" si="16893">IF(OR(ISERROR(VLOOKUP(CONCATENATE("ALI_",$C1398,"_SEG_",$I1398,"_PROV_",$D1398),Catalogo_Precios,AH$8,FALSE)),L1398=0),0,VLOOKUP(CONCATENATE("ALI_",$C1398,"_SEG_",$I1398,"_PROV_",$D1398),Catalogo_Precios,AH$8,FALSE))</f>
        <v>772</v>
      </c>
      <c r="AI1398" s="57">
        <f t="shared" ref="AI1398" si="16894">IF(OR(ISERROR(VLOOKUP(CONCATENATE("ALI_",$C1398,"_SEG_",$I1398,"_PROV_",$D1398),Catalogo_Precios,AI$8,FALSE)),M1398=0),0,VLOOKUP(CONCATENATE("ALI_",$C1398,"_SEG_",$I1398,"_PROV_",$D1398),Catalogo_Precios,AI$8,FALSE))</f>
        <v>772</v>
      </c>
      <c r="AJ1398" s="57">
        <f t="shared" ref="AJ1398" si="16895">IF(OR(ISERROR(VLOOKUP(CONCATENATE("ALI_",$C1398,"_SEG_",$I1398,"_PROV_",$D1398),Catalogo_Precios,AJ$8,FALSE)),N1398=0),0,VLOOKUP(CONCATENATE("ALI_",$C1398,"_SEG_",$I1398,"_PROV_",$D1398),Catalogo_Precios,AJ$8,FALSE))</f>
        <v>772</v>
      </c>
      <c r="AK1398" s="57">
        <f t="shared" ref="AK1398" si="16896">IF(OR(ISERROR(VLOOKUP(CONCATENATE("ALI_",$C1398,"_SEG_",$I1398,"_PROV_",$D1398),Catalogo_Precios,AK$8,FALSE)),O1398=0),0,VLOOKUP(CONCATENATE("ALI_",$C1398,"_SEG_",$I1398,"_PROV_",$D1398),Catalogo_Precios,AK$8,FALSE))</f>
        <v>772</v>
      </c>
      <c r="AL1398" s="53"/>
      <c r="AM1398" s="59" t="str">
        <f t="shared" si="16386"/>
        <v>ALI_39_SEG_15</v>
      </c>
      <c r="AN1398" s="59" t="str">
        <f t="shared" si="16387"/>
        <v>ALI_39_SEG_15_VAL_34426860</v>
      </c>
      <c r="AO1398" s="60">
        <f t="shared" ref="AO1398" si="16897">IF(OR(AB1398="",AB1398=0),0,COUNTIF(Codificacion,AM1398))</f>
        <v>2</v>
      </c>
      <c r="AP1398" s="61">
        <f t="array" ref="AP1398">MIN(IF(Codificacion=AM1398,Total_Cotizacion,""))</f>
        <v>34073764</v>
      </c>
      <c r="AQ1398" s="62" t="b">
        <f t="shared" si="16389"/>
        <v>0</v>
      </c>
      <c r="AR1398" s="51" t="str">
        <f t="shared" ref="AR1398" si="16898">IF(COUNTIF(Codificacion2,CONCATENATE(AM1398,"_VAL_",AB1398))&gt;1,"Empate","")</f>
        <v/>
      </c>
      <c r="AS1398" s="63" t="str">
        <f t="shared" si="16240"/>
        <v/>
      </c>
      <c r="AT1398" s="59" t="str">
        <f t="shared" si="16391"/>
        <v>ALI_39_SEG_15_</v>
      </c>
      <c r="AU1398" s="63">
        <f t="shared" ref="AU1398" si="16899">IF(AND(COUNTIF(Codificacion3,AT1398)&lt;AO1398),1,COUNTIF(Codificacion3,AT1398))</f>
        <v>1</v>
      </c>
      <c r="AV1398" s="62" t="str">
        <f t="shared" si="16393"/>
        <v>No Seleccionada</v>
      </c>
      <c r="AW1398" s="53"/>
      <c r="AX1398" s="51" t="str">
        <f t="shared" si="16394"/>
        <v>ALI_39_SEG_15FALSO</v>
      </c>
      <c r="AY1398" s="51">
        <f t="shared" si="16375"/>
        <v>1</v>
      </c>
      <c r="AZ1398" s="64" t="b">
        <f t="shared" si="16395"/>
        <v>0</v>
      </c>
    </row>
    <row r="1399" spans="1:52" x14ac:dyDescent="0.2">
      <c r="A1399" s="50" t="b">
        <f t="shared" si="16338"/>
        <v>0</v>
      </c>
      <c r="B1399" s="51" t="s">
        <v>142</v>
      </c>
      <c r="C1399" s="52">
        <v>117</v>
      </c>
      <c r="D1399" s="52">
        <f t="shared" ref="D1399" si="16900">IF(ISERROR(VLOOKUP(E1399,Proveedores,2,FALSE)),"",VLOOKUP(E1399,Proveedores,2,FALSE))</f>
        <v>2038</v>
      </c>
      <c r="E1399" s="53" t="s">
        <v>143</v>
      </c>
      <c r="F1399" s="54">
        <v>488</v>
      </c>
      <c r="G1399" s="53" t="s">
        <v>61</v>
      </c>
      <c r="H1399" s="53" t="s">
        <v>118</v>
      </c>
      <c r="I1399" s="52">
        <v>1</v>
      </c>
      <c r="J1399" s="53" t="s">
        <v>58</v>
      </c>
      <c r="K1399" s="55">
        <v>44835</v>
      </c>
      <c r="L1399" s="56">
        <v>12482</v>
      </c>
      <c r="M1399" s="56">
        <v>15523</v>
      </c>
      <c r="N1399" s="56">
        <v>7944</v>
      </c>
      <c r="O1399" s="56">
        <v>0</v>
      </c>
      <c r="P1399" s="57">
        <v>1223</v>
      </c>
      <c r="Q1399" s="58">
        <v>0</v>
      </c>
      <c r="R1399" s="57">
        <v>1223</v>
      </c>
      <c r="S1399" s="57">
        <v>1223</v>
      </c>
      <c r="T1399" s="58">
        <v>0</v>
      </c>
      <c r="U1399" s="57">
        <v>1223</v>
      </c>
      <c r="V1399" s="57">
        <v>1223</v>
      </c>
      <c r="W1399" s="58">
        <v>0</v>
      </c>
      <c r="X1399" s="57">
        <v>1223</v>
      </c>
      <c r="Y1399" s="57">
        <v>0</v>
      </c>
      <c r="Z1399" s="58">
        <v>0</v>
      </c>
      <c r="AA1399" s="57">
        <v>0</v>
      </c>
      <c r="AB1399" s="57">
        <v>43965627</v>
      </c>
      <c r="AC1399" s="53" t="str">
        <f t="shared" si="16377"/>
        <v>Registro Valido</v>
      </c>
      <c r="AD1399" s="57">
        <f t="shared" ref="AD1399" si="16901">IF(OR(ISERROR(VLOOKUP(CONCATENATE("ALI_",$C1399,"_SEG_",$I1399,"_PROV_",$D1399),Catalogo_Precios,AD$8,FALSE)),L1399=0),0,VLOOKUP(CONCATENATE("ALI_",$C1399,"_SEG_",$I1399,"_PROV_",$D1399),Catalogo_Precios,AD$8,FALSE))</f>
        <v>1223</v>
      </c>
      <c r="AE1399" s="57">
        <f t="shared" ref="AE1399" si="16902">IF(OR(ISERROR(VLOOKUP(CONCATENATE("ALI_",$C1399,"_SEG_",$I1399,"_PROV_",$D1399),Catalogo_Precios,AE$8,FALSE)),M1399=0),0,VLOOKUP(CONCATENATE("ALI_",$C1399,"_SEG_",$I1399,"_PROV_",$D1399),Catalogo_Precios,AE$8,FALSE))</f>
        <v>1223</v>
      </c>
      <c r="AF1399" s="57">
        <f t="shared" ref="AF1399" si="16903">IF(OR(ISERROR(VLOOKUP(CONCATENATE("ALI_",$C1399,"_SEG_",$I1399,"_PROV_",$D1399),Catalogo_Precios,AF$8,FALSE)),N1399=0),0,VLOOKUP(CONCATENATE("ALI_",$C1399,"_SEG_",$I1399,"_PROV_",$D1399),Catalogo_Precios,AF$8,FALSE))</f>
        <v>1223</v>
      </c>
      <c r="AG1399" s="57">
        <f t="shared" ref="AG1399" si="16904">IF(OR(ISERROR(VLOOKUP(CONCATENATE("ALI_",$C1399,"_SEG_",$I1399,"_PROV_",$D1399),Catalogo_Precios,AG$8,FALSE)),O1399=0),0,VLOOKUP(CONCATENATE("ALI_",$C1399,"_SEG_",$I1399,"_PROV_",$D1399),Catalogo_Precios,AG$8,FALSE))</f>
        <v>0</v>
      </c>
      <c r="AH1399" s="57">
        <f t="shared" ref="AH1399" si="16905">IF(OR(ISERROR(VLOOKUP(CONCATENATE("ALI_",$C1399,"_SEG_",$I1399,"_PROV_",$D1399),Catalogo_Precios,AH$8,FALSE)),L1399=0),0,VLOOKUP(CONCATENATE("ALI_",$C1399,"_SEG_",$I1399,"_PROV_",$D1399),Catalogo_Precios,AH$8,FALSE))</f>
        <v>1211</v>
      </c>
      <c r="AI1399" s="57">
        <f t="shared" ref="AI1399" si="16906">IF(OR(ISERROR(VLOOKUP(CONCATENATE("ALI_",$C1399,"_SEG_",$I1399,"_PROV_",$D1399),Catalogo_Precios,AI$8,FALSE)),M1399=0),0,VLOOKUP(CONCATENATE("ALI_",$C1399,"_SEG_",$I1399,"_PROV_",$D1399),Catalogo_Precios,AI$8,FALSE))</f>
        <v>1211</v>
      </c>
      <c r="AJ1399" s="57">
        <f t="shared" ref="AJ1399" si="16907">IF(OR(ISERROR(VLOOKUP(CONCATENATE("ALI_",$C1399,"_SEG_",$I1399,"_PROV_",$D1399),Catalogo_Precios,AJ$8,FALSE)),N1399=0),0,VLOOKUP(CONCATENATE("ALI_",$C1399,"_SEG_",$I1399,"_PROV_",$D1399),Catalogo_Precios,AJ$8,FALSE))</f>
        <v>1211</v>
      </c>
      <c r="AK1399" s="57">
        <f t="shared" ref="AK1399" si="16908">IF(OR(ISERROR(VLOOKUP(CONCATENATE("ALI_",$C1399,"_SEG_",$I1399,"_PROV_",$D1399),Catalogo_Precios,AK$8,FALSE)),O1399=0),0,VLOOKUP(CONCATENATE("ALI_",$C1399,"_SEG_",$I1399,"_PROV_",$D1399),Catalogo_Precios,AK$8,FALSE))</f>
        <v>0</v>
      </c>
      <c r="AL1399" s="53"/>
      <c r="AM1399" s="59" t="str">
        <f t="shared" si="16386"/>
        <v>ALI_117_SEG_1</v>
      </c>
      <c r="AN1399" s="59" t="str">
        <f t="shared" si="16387"/>
        <v>ALI_117_SEG_1_VAL_43965627</v>
      </c>
      <c r="AO1399" s="60">
        <f t="shared" ref="AO1399" si="16909">IF(OR(AB1399="",AB1399=0),0,COUNTIF(Codificacion,AM1399))</f>
        <v>2</v>
      </c>
      <c r="AP1399" s="61">
        <f t="array" ref="AP1399">MIN(IF(Codificacion=AM1399,Total_Cotizacion,""))</f>
        <v>42245467.350000009</v>
      </c>
      <c r="AQ1399" s="62" t="b">
        <f t="shared" si="16389"/>
        <v>0</v>
      </c>
      <c r="AR1399" s="51" t="str">
        <f t="shared" ref="AR1399" si="16910">IF(COUNTIF(Codificacion2,CONCATENATE(AM1399,"_VAL_",AB1399))&gt;1,"Empate","")</f>
        <v/>
      </c>
      <c r="AS1399" s="63" t="str">
        <f t="shared" si="16240"/>
        <v/>
      </c>
      <c r="AT1399" s="59" t="str">
        <f t="shared" si="16391"/>
        <v>ALI_117_SEG_1_</v>
      </c>
      <c r="AU1399" s="63">
        <f t="shared" ref="AU1399" si="16911">IF(AND(COUNTIF(Codificacion3,AT1399)&lt;AO1399),1,COUNTIF(Codificacion3,AT1399))</f>
        <v>1</v>
      </c>
      <c r="AV1399" s="62" t="str">
        <f t="shared" si="16393"/>
        <v>No Seleccionada</v>
      </c>
      <c r="AW1399" s="53"/>
      <c r="AX1399" s="51" t="str">
        <f t="shared" si="16394"/>
        <v>ALI_117_SEG_1FALSO</v>
      </c>
      <c r="AY1399" s="51">
        <f t="shared" si="16375"/>
        <v>1</v>
      </c>
      <c r="AZ1399" s="64" t="b">
        <f t="shared" si="16395"/>
        <v>0</v>
      </c>
    </row>
    <row r="1400" spans="1:52" x14ac:dyDescent="0.2">
      <c r="A1400" s="50" t="b">
        <f t="shared" si="16338"/>
        <v>0</v>
      </c>
      <c r="B1400" s="51" t="s">
        <v>142</v>
      </c>
      <c r="C1400" s="52">
        <v>117</v>
      </c>
      <c r="D1400" s="52">
        <f t="shared" ref="D1400" si="16912">IF(ISERROR(VLOOKUP(E1400,Proveedores,2,FALSE)),"",VLOOKUP(E1400,Proveedores,2,FALSE))</f>
        <v>2038</v>
      </c>
      <c r="E1400" s="53" t="s">
        <v>143</v>
      </c>
      <c r="F1400" s="54">
        <v>489</v>
      </c>
      <c r="G1400" s="53" t="s">
        <v>61</v>
      </c>
      <c r="H1400" s="53" t="s">
        <v>118</v>
      </c>
      <c r="I1400" s="52">
        <v>2</v>
      </c>
      <c r="J1400" s="53" t="s">
        <v>58</v>
      </c>
      <c r="K1400" s="55">
        <v>44835</v>
      </c>
      <c r="L1400" s="56">
        <v>12767</v>
      </c>
      <c r="M1400" s="56">
        <v>15872</v>
      </c>
      <c r="N1400" s="56">
        <v>8122</v>
      </c>
      <c r="O1400" s="56">
        <v>0</v>
      </c>
      <c r="P1400" s="57">
        <v>1223</v>
      </c>
      <c r="Q1400" s="58">
        <v>0</v>
      </c>
      <c r="R1400" s="57">
        <v>1223</v>
      </c>
      <c r="S1400" s="57">
        <v>1223</v>
      </c>
      <c r="T1400" s="58">
        <v>0</v>
      </c>
      <c r="U1400" s="57">
        <v>1223</v>
      </c>
      <c r="V1400" s="57">
        <v>1223</v>
      </c>
      <c r="W1400" s="58">
        <v>0</v>
      </c>
      <c r="X1400" s="57">
        <v>1223</v>
      </c>
      <c r="Y1400" s="57">
        <v>0</v>
      </c>
      <c r="Z1400" s="58">
        <v>0</v>
      </c>
      <c r="AA1400" s="57">
        <v>0</v>
      </c>
      <c r="AB1400" s="57">
        <v>44958703</v>
      </c>
      <c r="AC1400" s="53" t="str">
        <f t="shared" si="16377"/>
        <v>Registro Valido</v>
      </c>
      <c r="AD1400" s="57">
        <f t="shared" ref="AD1400" si="16913">IF(OR(ISERROR(VLOOKUP(CONCATENATE("ALI_",$C1400,"_SEG_",$I1400,"_PROV_",$D1400),Catalogo_Precios,AD$8,FALSE)),L1400=0),0,VLOOKUP(CONCATENATE("ALI_",$C1400,"_SEG_",$I1400,"_PROV_",$D1400),Catalogo_Precios,AD$8,FALSE))</f>
        <v>1223</v>
      </c>
      <c r="AE1400" s="57">
        <f t="shared" ref="AE1400" si="16914">IF(OR(ISERROR(VLOOKUP(CONCATENATE("ALI_",$C1400,"_SEG_",$I1400,"_PROV_",$D1400),Catalogo_Precios,AE$8,FALSE)),M1400=0),0,VLOOKUP(CONCATENATE("ALI_",$C1400,"_SEG_",$I1400,"_PROV_",$D1400),Catalogo_Precios,AE$8,FALSE))</f>
        <v>1223</v>
      </c>
      <c r="AF1400" s="57">
        <f t="shared" ref="AF1400" si="16915">IF(OR(ISERROR(VLOOKUP(CONCATENATE("ALI_",$C1400,"_SEG_",$I1400,"_PROV_",$D1400),Catalogo_Precios,AF$8,FALSE)),N1400=0),0,VLOOKUP(CONCATENATE("ALI_",$C1400,"_SEG_",$I1400,"_PROV_",$D1400),Catalogo_Precios,AF$8,FALSE))</f>
        <v>1223</v>
      </c>
      <c r="AG1400" s="57">
        <f t="shared" ref="AG1400" si="16916">IF(OR(ISERROR(VLOOKUP(CONCATENATE("ALI_",$C1400,"_SEG_",$I1400,"_PROV_",$D1400),Catalogo_Precios,AG$8,FALSE)),O1400=0),0,VLOOKUP(CONCATENATE("ALI_",$C1400,"_SEG_",$I1400,"_PROV_",$D1400),Catalogo_Precios,AG$8,FALSE))</f>
        <v>0</v>
      </c>
      <c r="AH1400" s="57">
        <f t="shared" ref="AH1400" si="16917">IF(OR(ISERROR(VLOOKUP(CONCATENATE("ALI_",$C1400,"_SEG_",$I1400,"_PROV_",$D1400),Catalogo_Precios,AH$8,FALSE)),L1400=0),0,VLOOKUP(CONCATENATE("ALI_",$C1400,"_SEG_",$I1400,"_PROV_",$D1400),Catalogo_Precios,AH$8,FALSE))</f>
        <v>1211</v>
      </c>
      <c r="AI1400" s="57">
        <f t="shared" ref="AI1400" si="16918">IF(OR(ISERROR(VLOOKUP(CONCATENATE("ALI_",$C1400,"_SEG_",$I1400,"_PROV_",$D1400),Catalogo_Precios,AI$8,FALSE)),M1400=0),0,VLOOKUP(CONCATENATE("ALI_",$C1400,"_SEG_",$I1400,"_PROV_",$D1400),Catalogo_Precios,AI$8,FALSE))</f>
        <v>1211</v>
      </c>
      <c r="AJ1400" s="57">
        <f t="shared" ref="AJ1400" si="16919">IF(OR(ISERROR(VLOOKUP(CONCATENATE("ALI_",$C1400,"_SEG_",$I1400,"_PROV_",$D1400),Catalogo_Precios,AJ$8,FALSE)),N1400=0),0,VLOOKUP(CONCATENATE("ALI_",$C1400,"_SEG_",$I1400,"_PROV_",$D1400),Catalogo_Precios,AJ$8,FALSE))</f>
        <v>1211</v>
      </c>
      <c r="AK1400" s="57">
        <f t="shared" ref="AK1400" si="16920">IF(OR(ISERROR(VLOOKUP(CONCATENATE("ALI_",$C1400,"_SEG_",$I1400,"_PROV_",$D1400),Catalogo_Precios,AK$8,FALSE)),O1400=0),0,VLOOKUP(CONCATENATE("ALI_",$C1400,"_SEG_",$I1400,"_PROV_",$D1400),Catalogo_Precios,AK$8,FALSE))</f>
        <v>0</v>
      </c>
      <c r="AL1400" s="53"/>
      <c r="AM1400" s="59" t="str">
        <f t="shared" si="16386"/>
        <v>ALI_117_SEG_2</v>
      </c>
      <c r="AN1400" s="59" t="str">
        <f t="shared" si="16387"/>
        <v>ALI_117_SEG_2_VAL_44958703</v>
      </c>
      <c r="AO1400" s="60">
        <f t="shared" ref="AO1400" si="16921">IF(OR(AB1400="",AB1400=0),0,COUNTIF(Codificacion,AM1400))</f>
        <v>2</v>
      </c>
      <c r="AP1400" s="61">
        <f t="array" ref="AP1400">MIN(IF(Codificacion=AM1400,Total_Cotizacion,""))</f>
        <v>42575119.760000005</v>
      </c>
      <c r="AQ1400" s="62" t="b">
        <f t="shared" si="16389"/>
        <v>0</v>
      </c>
      <c r="AR1400" s="51" t="str">
        <f t="shared" ref="AR1400" si="16922">IF(COUNTIF(Codificacion2,CONCATENATE(AM1400,"_VAL_",AB1400))&gt;1,"Empate","")</f>
        <v/>
      </c>
      <c r="AS1400" s="63" t="str">
        <f t="shared" si="16240"/>
        <v/>
      </c>
      <c r="AT1400" s="59" t="str">
        <f t="shared" si="16391"/>
        <v>ALI_117_SEG_2_</v>
      </c>
      <c r="AU1400" s="63">
        <f t="shared" ref="AU1400" si="16923">IF(AND(COUNTIF(Codificacion3,AT1400)&lt;AO1400),1,COUNTIF(Codificacion3,AT1400))</f>
        <v>1</v>
      </c>
      <c r="AV1400" s="62" t="str">
        <f t="shared" si="16393"/>
        <v>No Seleccionada</v>
      </c>
      <c r="AW1400" s="53"/>
      <c r="AX1400" s="51" t="str">
        <f t="shared" si="16394"/>
        <v>ALI_117_SEG_2FALSO</v>
      </c>
      <c r="AY1400" s="51">
        <f t="shared" si="16375"/>
        <v>1</v>
      </c>
      <c r="AZ1400" s="64" t="b">
        <f t="shared" si="16395"/>
        <v>0</v>
      </c>
    </row>
    <row r="1401" spans="1:52" x14ac:dyDescent="0.2">
      <c r="A1401" s="50" t="b">
        <f t="shared" si="16338"/>
        <v>0</v>
      </c>
      <c r="B1401" s="51" t="s">
        <v>142</v>
      </c>
      <c r="C1401" s="52">
        <v>117</v>
      </c>
      <c r="D1401" s="52">
        <f t="shared" ref="D1401" si="16924">IF(ISERROR(VLOOKUP(E1401,Proveedores,2,FALSE)),"",VLOOKUP(E1401,Proveedores,2,FALSE))</f>
        <v>2038</v>
      </c>
      <c r="E1401" s="53" t="s">
        <v>143</v>
      </c>
      <c r="F1401" s="54">
        <v>490</v>
      </c>
      <c r="G1401" s="53" t="s">
        <v>61</v>
      </c>
      <c r="H1401" s="53" t="s">
        <v>118</v>
      </c>
      <c r="I1401" s="52">
        <v>3</v>
      </c>
      <c r="J1401" s="53" t="s">
        <v>58</v>
      </c>
      <c r="K1401" s="55">
        <v>44835</v>
      </c>
      <c r="L1401" s="56">
        <v>12691</v>
      </c>
      <c r="M1401" s="56">
        <v>15778</v>
      </c>
      <c r="N1401" s="56">
        <v>8074</v>
      </c>
      <c r="O1401" s="56">
        <v>0</v>
      </c>
      <c r="P1401" s="57">
        <v>1223</v>
      </c>
      <c r="Q1401" s="58">
        <v>0</v>
      </c>
      <c r="R1401" s="57">
        <v>1223</v>
      </c>
      <c r="S1401" s="57">
        <v>1223</v>
      </c>
      <c r="T1401" s="58">
        <v>0</v>
      </c>
      <c r="U1401" s="57">
        <v>1223</v>
      </c>
      <c r="V1401" s="57">
        <v>1223</v>
      </c>
      <c r="W1401" s="58">
        <v>0</v>
      </c>
      <c r="X1401" s="57">
        <v>1223</v>
      </c>
      <c r="Y1401" s="57">
        <v>0</v>
      </c>
      <c r="Z1401" s="58">
        <v>0</v>
      </c>
      <c r="AA1401" s="57">
        <v>0</v>
      </c>
      <c r="AB1401" s="57">
        <v>44692089</v>
      </c>
      <c r="AC1401" s="53" t="str">
        <f t="shared" si="16377"/>
        <v>Registro Valido</v>
      </c>
      <c r="AD1401" s="57">
        <f t="shared" ref="AD1401" si="16925">IF(OR(ISERROR(VLOOKUP(CONCATENATE("ALI_",$C1401,"_SEG_",$I1401,"_PROV_",$D1401),Catalogo_Precios,AD$8,FALSE)),L1401=0),0,VLOOKUP(CONCATENATE("ALI_",$C1401,"_SEG_",$I1401,"_PROV_",$D1401),Catalogo_Precios,AD$8,FALSE))</f>
        <v>1223</v>
      </c>
      <c r="AE1401" s="57">
        <f t="shared" ref="AE1401" si="16926">IF(OR(ISERROR(VLOOKUP(CONCATENATE("ALI_",$C1401,"_SEG_",$I1401,"_PROV_",$D1401),Catalogo_Precios,AE$8,FALSE)),M1401=0),0,VLOOKUP(CONCATENATE("ALI_",$C1401,"_SEG_",$I1401,"_PROV_",$D1401),Catalogo_Precios,AE$8,FALSE))</f>
        <v>1223</v>
      </c>
      <c r="AF1401" s="57">
        <f t="shared" ref="AF1401" si="16927">IF(OR(ISERROR(VLOOKUP(CONCATENATE("ALI_",$C1401,"_SEG_",$I1401,"_PROV_",$D1401),Catalogo_Precios,AF$8,FALSE)),N1401=0),0,VLOOKUP(CONCATENATE("ALI_",$C1401,"_SEG_",$I1401,"_PROV_",$D1401),Catalogo_Precios,AF$8,FALSE))</f>
        <v>1223</v>
      </c>
      <c r="AG1401" s="57">
        <f t="shared" ref="AG1401" si="16928">IF(OR(ISERROR(VLOOKUP(CONCATENATE("ALI_",$C1401,"_SEG_",$I1401,"_PROV_",$D1401),Catalogo_Precios,AG$8,FALSE)),O1401=0),0,VLOOKUP(CONCATENATE("ALI_",$C1401,"_SEG_",$I1401,"_PROV_",$D1401),Catalogo_Precios,AG$8,FALSE))</f>
        <v>0</v>
      </c>
      <c r="AH1401" s="57">
        <f t="shared" ref="AH1401" si="16929">IF(OR(ISERROR(VLOOKUP(CONCATENATE("ALI_",$C1401,"_SEG_",$I1401,"_PROV_",$D1401),Catalogo_Precios,AH$8,FALSE)),L1401=0),0,VLOOKUP(CONCATENATE("ALI_",$C1401,"_SEG_",$I1401,"_PROV_",$D1401),Catalogo_Precios,AH$8,FALSE))</f>
        <v>1211</v>
      </c>
      <c r="AI1401" s="57">
        <f t="shared" ref="AI1401" si="16930">IF(OR(ISERROR(VLOOKUP(CONCATENATE("ALI_",$C1401,"_SEG_",$I1401,"_PROV_",$D1401),Catalogo_Precios,AI$8,FALSE)),M1401=0),0,VLOOKUP(CONCATENATE("ALI_",$C1401,"_SEG_",$I1401,"_PROV_",$D1401),Catalogo_Precios,AI$8,FALSE))</f>
        <v>1211</v>
      </c>
      <c r="AJ1401" s="57">
        <f t="shared" ref="AJ1401" si="16931">IF(OR(ISERROR(VLOOKUP(CONCATENATE("ALI_",$C1401,"_SEG_",$I1401,"_PROV_",$D1401),Catalogo_Precios,AJ$8,FALSE)),N1401=0),0,VLOOKUP(CONCATENATE("ALI_",$C1401,"_SEG_",$I1401,"_PROV_",$D1401),Catalogo_Precios,AJ$8,FALSE))</f>
        <v>1211</v>
      </c>
      <c r="AK1401" s="57">
        <f t="shared" ref="AK1401" si="16932">IF(OR(ISERROR(VLOOKUP(CONCATENATE("ALI_",$C1401,"_SEG_",$I1401,"_PROV_",$D1401),Catalogo_Precios,AK$8,FALSE)),O1401=0),0,VLOOKUP(CONCATENATE("ALI_",$C1401,"_SEG_",$I1401,"_PROV_",$D1401),Catalogo_Precios,AK$8,FALSE))</f>
        <v>0</v>
      </c>
      <c r="AL1401" s="53"/>
      <c r="AM1401" s="59" t="str">
        <f t="shared" si="16386"/>
        <v>ALI_117_SEG_3</v>
      </c>
      <c r="AN1401" s="59" t="str">
        <f t="shared" si="16387"/>
        <v>ALI_117_SEG_3_VAL_44692089</v>
      </c>
      <c r="AO1401" s="60">
        <f t="shared" ref="AO1401" si="16933">IF(OR(AB1401="",AB1401=0),0,COUNTIF(Codificacion,AM1401))</f>
        <v>2</v>
      </c>
      <c r="AP1401" s="61">
        <f t="array" ref="AP1401">MIN(IF(Codificacion=AM1401,Total_Cotizacion,""))</f>
        <v>42278058.420000002</v>
      </c>
      <c r="AQ1401" s="62" t="b">
        <f t="shared" si="16389"/>
        <v>0</v>
      </c>
      <c r="AR1401" s="51" t="str">
        <f t="shared" ref="AR1401" si="16934">IF(COUNTIF(Codificacion2,CONCATENATE(AM1401,"_VAL_",AB1401))&gt;1,"Empate","")</f>
        <v/>
      </c>
      <c r="AS1401" s="63" t="str">
        <f t="shared" si="16240"/>
        <v/>
      </c>
      <c r="AT1401" s="59" t="str">
        <f t="shared" si="16391"/>
        <v>ALI_117_SEG_3_</v>
      </c>
      <c r="AU1401" s="63">
        <f t="shared" ref="AU1401" si="16935">IF(AND(COUNTIF(Codificacion3,AT1401)&lt;AO1401),1,COUNTIF(Codificacion3,AT1401))</f>
        <v>1</v>
      </c>
      <c r="AV1401" s="62" t="str">
        <f t="shared" si="16393"/>
        <v>No Seleccionada</v>
      </c>
      <c r="AW1401" s="53"/>
      <c r="AX1401" s="51" t="str">
        <f t="shared" si="16394"/>
        <v>ALI_117_SEG_3FALSO</v>
      </c>
      <c r="AY1401" s="51">
        <f t="shared" si="16375"/>
        <v>1</v>
      </c>
      <c r="AZ1401" s="64" t="b">
        <f t="shared" si="16395"/>
        <v>0</v>
      </c>
    </row>
    <row r="1402" spans="1:52" x14ac:dyDescent="0.2">
      <c r="A1402" s="50" t="b">
        <f t="shared" si="16338"/>
        <v>0</v>
      </c>
      <c r="B1402" s="51" t="s">
        <v>142</v>
      </c>
      <c r="C1402" s="52">
        <v>117</v>
      </c>
      <c r="D1402" s="52">
        <f t="shared" ref="D1402" si="16936">IF(ISERROR(VLOOKUP(E1402,Proveedores,2,FALSE)),"",VLOOKUP(E1402,Proveedores,2,FALSE))</f>
        <v>2038</v>
      </c>
      <c r="E1402" s="53" t="s">
        <v>143</v>
      </c>
      <c r="F1402" s="54">
        <v>491</v>
      </c>
      <c r="G1402" s="53" t="s">
        <v>61</v>
      </c>
      <c r="H1402" s="53" t="s">
        <v>118</v>
      </c>
      <c r="I1402" s="52">
        <v>4</v>
      </c>
      <c r="J1402" s="53" t="s">
        <v>58</v>
      </c>
      <c r="K1402" s="55">
        <v>44835</v>
      </c>
      <c r="L1402" s="56">
        <v>13519</v>
      </c>
      <c r="M1402" s="56">
        <v>16810</v>
      </c>
      <c r="N1402" s="56">
        <v>8602</v>
      </c>
      <c r="O1402" s="56">
        <v>0</v>
      </c>
      <c r="P1402" s="57">
        <v>1223</v>
      </c>
      <c r="Q1402" s="58">
        <v>0</v>
      </c>
      <c r="R1402" s="57">
        <v>1223</v>
      </c>
      <c r="S1402" s="57">
        <v>1223</v>
      </c>
      <c r="T1402" s="58">
        <v>0</v>
      </c>
      <c r="U1402" s="57">
        <v>1223</v>
      </c>
      <c r="V1402" s="57">
        <v>1223</v>
      </c>
      <c r="W1402" s="58">
        <v>0</v>
      </c>
      <c r="X1402" s="57">
        <v>1223</v>
      </c>
      <c r="Y1402" s="57">
        <v>0</v>
      </c>
      <c r="Z1402" s="58">
        <v>0</v>
      </c>
      <c r="AA1402" s="57">
        <v>0</v>
      </c>
      <c r="AB1402" s="57">
        <v>47612613</v>
      </c>
      <c r="AC1402" s="53" t="str">
        <f t="shared" si="16377"/>
        <v>Registro Valido</v>
      </c>
      <c r="AD1402" s="57">
        <f t="shared" ref="AD1402" si="16937">IF(OR(ISERROR(VLOOKUP(CONCATENATE("ALI_",$C1402,"_SEG_",$I1402,"_PROV_",$D1402),Catalogo_Precios,AD$8,FALSE)),L1402=0),0,VLOOKUP(CONCATENATE("ALI_",$C1402,"_SEG_",$I1402,"_PROV_",$D1402),Catalogo_Precios,AD$8,FALSE))</f>
        <v>1223</v>
      </c>
      <c r="AE1402" s="57">
        <f t="shared" ref="AE1402" si="16938">IF(OR(ISERROR(VLOOKUP(CONCATENATE("ALI_",$C1402,"_SEG_",$I1402,"_PROV_",$D1402),Catalogo_Precios,AE$8,FALSE)),M1402=0),0,VLOOKUP(CONCATENATE("ALI_",$C1402,"_SEG_",$I1402,"_PROV_",$D1402),Catalogo_Precios,AE$8,FALSE))</f>
        <v>1223</v>
      </c>
      <c r="AF1402" s="57">
        <f t="shared" ref="AF1402" si="16939">IF(OR(ISERROR(VLOOKUP(CONCATENATE("ALI_",$C1402,"_SEG_",$I1402,"_PROV_",$D1402),Catalogo_Precios,AF$8,FALSE)),N1402=0),0,VLOOKUP(CONCATENATE("ALI_",$C1402,"_SEG_",$I1402,"_PROV_",$D1402),Catalogo_Precios,AF$8,FALSE))</f>
        <v>1223</v>
      </c>
      <c r="AG1402" s="57">
        <f t="shared" ref="AG1402" si="16940">IF(OR(ISERROR(VLOOKUP(CONCATENATE("ALI_",$C1402,"_SEG_",$I1402,"_PROV_",$D1402),Catalogo_Precios,AG$8,FALSE)),O1402=0),0,VLOOKUP(CONCATENATE("ALI_",$C1402,"_SEG_",$I1402,"_PROV_",$D1402),Catalogo_Precios,AG$8,FALSE))</f>
        <v>0</v>
      </c>
      <c r="AH1402" s="57">
        <f t="shared" ref="AH1402" si="16941">IF(OR(ISERROR(VLOOKUP(CONCATENATE("ALI_",$C1402,"_SEG_",$I1402,"_PROV_",$D1402),Catalogo_Precios,AH$8,FALSE)),L1402=0),0,VLOOKUP(CONCATENATE("ALI_",$C1402,"_SEG_",$I1402,"_PROV_",$D1402),Catalogo_Precios,AH$8,FALSE))</f>
        <v>1211</v>
      </c>
      <c r="AI1402" s="57">
        <f t="shared" ref="AI1402" si="16942">IF(OR(ISERROR(VLOOKUP(CONCATENATE("ALI_",$C1402,"_SEG_",$I1402,"_PROV_",$D1402),Catalogo_Precios,AI$8,FALSE)),M1402=0),0,VLOOKUP(CONCATENATE("ALI_",$C1402,"_SEG_",$I1402,"_PROV_",$D1402),Catalogo_Precios,AI$8,FALSE))</f>
        <v>1211</v>
      </c>
      <c r="AJ1402" s="57">
        <f t="shared" ref="AJ1402" si="16943">IF(OR(ISERROR(VLOOKUP(CONCATENATE("ALI_",$C1402,"_SEG_",$I1402,"_PROV_",$D1402),Catalogo_Precios,AJ$8,FALSE)),N1402=0),0,VLOOKUP(CONCATENATE("ALI_",$C1402,"_SEG_",$I1402,"_PROV_",$D1402),Catalogo_Precios,AJ$8,FALSE))</f>
        <v>1211</v>
      </c>
      <c r="AK1402" s="57">
        <f t="shared" ref="AK1402" si="16944">IF(OR(ISERROR(VLOOKUP(CONCATENATE("ALI_",$C1402,"_SEG_",$I1402,"_PROV_",$D1402),Catalogo_Precios,AK$8,FALSE)),O1402=0),0,VLOOKUP(CONCATENATE("ALI_",$C1402,"_SEG_",$I1402,"_PROV_",$D1402),Catalogo_Precios,AK$8,FALSE))</f>
        <v>0</v>
      </c>
      <c r="AL1402" s="53"/>
      <c r="AM1402" s="59" t="str">
        <f t="shared" si="16386"/>
        <v>ALI_117_SEG_4</v>
      </c>
      <c r="AN1402" s="59" t="str">
        <f t="shared" si="16387"/>
        <v>ALI_117_SEG_4_VAL_47612613</v>
      </c>
      <c r="AO1402" s="60">
        <f t="shared" ref="AO1402" si="16945">IF(OR(AB1402="",AB1402=0),0,COUNTIF(Codificacion,AM1402))</f>
        <v>2</v>
      </c>
      <c r="AP1402" s="61">
        <f t="array" ref="AP1402">MIN(IF(Codificacion=AM1402,Total_Cotizacion,""))</f>
        <v>45702658.140000008</v>
      </c>
      <c r="AQ1402" s="62" t="b">
        <f t="shared" si="16389"/>
        <v>0</v>
      </c>
      <c r="AR1402" s="51" t="str">
        <f t="shared" ref="AR1402" si="16946">IF(COUNTIF(Codificacion2,CONCATENATE(AM1402,"_VAL_",AB1402))&gt;1,"Empate","")</f>
        <v/>
      </c>
      <c r="AS1402" s="63" t="str">
        <f t="shared" si="16240"/>
        <v/>
      </c>
      <c r="AT1402" s="59" t="str">
        <f t="shared" si="16391"/>
        <v>ALI_117_SEG_4_</v>
      </c>
      <c r="AU1402" s="63">
        <f t="shared" ref="AU1402" si="16947">IF(AND(COUNTIF(Codificacion3,AT1402)&lt;AO1402),1,COUNTIF(Codificacion3,AT1402))</f>
        <v>1</v>
      </c>
      <c r="AV1402" s="62" t="str">
        <f t="shared" si="16393"/>
        <v>No Seleccionada</v>
      </c>
      <c r="AW1402" s="53"/>
      <c r="AX1402" s="51" t="str">
        <f t="shared" si="16394"/>
        <v>ALI_117_SEG_4FALSO</v>
      </c>
      <c r="AY1402" s="51">
        <f t="shared" si="16375"/>
        <v>1</v>
      </c>
      <c r="AZ1402" s="64" t="b">
        <f t="shared" si="16395"/>
        <v>0</v>
      </c>
    </row>
    <row r="1403" spans="1:52" x14ac:dyDescent="0.2">
      <c r="A1403" s="50" t="b">
        <f t="shared" si="16338"/>
        <v>0</v>
      </c>
      <c r="B1403" s="51" t="s">
        <v>142</v>
      </c>
      <c r="C1403" s="52">
        <v>117</v>
      </c>
      <c r="D1403" s="52">
        <f t="shared" ref="D1403" si="16948">IF(ISERROR(VLOOKUP(E1403,Proveedores,2,FALSE)),"",VLOOKUP(E1403,Proveedores,2,FALSE))</f>
        <v>2038</v>
      </c>
      <c r="E1403" s="53" t="s">
        <v>143</v>
      </c>
      <c r="F1403" s="54">
        <v>492</v>
      </c>
      <c r="G1403" s="53" t="s">
        <v>61</v>
      </c>
      <c r="H1403" s="53" t="s">
        <v>118</v>
      </c>
      <c r="I1403" s="52">
        <v>5</v>
      </c>
      <c r="J1403" s="53" t="s">
        <v>58</v>
      </c>
      <c r="K1403" s="55">
        <v>44835</v>
      </c>
      <c r="L1403" s="56">
        <v>12568</v>
      </c>
      <c r="M1403" s="56">
        <v>15627</v>
      </c>
      <c r="N1403" s="56">
        <v>7997</v>
      </c>
      <c r="O1403" s="56">
        <v>0</v>
      </c>
      <c r="P1403" s="57">
        <v>1223</v>
      </c>
      <c r="Q1403" s="58">
        <v>0</v>
      </c>
      <c r="R1403" s="57">
        <v>1223</v>
      </c>
      <c r="S1403" s="57">
        <v>1223</v>
      </c>
      <c r="T1403" s="58">
        <v>0</v>
      </c>
      <c r="U1403" s="57">
        <v>1223</v>
      </c>
      <c r="V1403" s="57">
        <v>1223</v>
      </c>
      <c r="W1403" s="58">
        <v>0</v>
      </c>
      <c r="X1403" s="57">
        <v>1223</v>
      </c>
      <c r="Y1403" s="57">
        <v>0</v>
      </c>
      <c r="Z1403" s="58">
        <v>0</v>
      </c>
      <c r="AA1403" s="57">
        <v>0</v>
      </c>
      <c r="AB1403" s="57">
        <v>44262816</v>
      </c>
      <c r="AC1403" s="53" t="str">
        <f t="shared" si="16377"/>
        <v>Registro Valido</v>
      </c>
      <c r="AD1403" s="57">
        <f t="shared" ref="AD1403" si="16949">IF(OR(ISERROR(VLOOKUP(CONCATENATE("ALI_",$C1403,"_SEG_",$I1403,"_PROV_",$D1403),Catalogo_Precios,AD$8,FALSE)),L1403=0),0,VLOOKUP(CONCATENATE("ALI_",$C1403,"_SEG_",$I1403,"_PROV_",$D1403),Catalogo_Precios,AD$8,FALSE))</f>
        <v>1223</v>
      </c>
      <c r="AE1403" s="57">
        <f t="shared" ref="AE1403" si="16950">IF(OR(ISERROR(VLOOKUP(CONCATENATE("ALI_",$C1403,"_SEG_",$I1403,"_PROV_",$D1403),Catalogo_Precios,AE$8,FALSE)),M1403=0),0,VLOOKUP(CONCATENATE("ALI_",$C1403,"_SEG_",$I1403,"_PROV_",$D1403),Catalogo_Precios,AE$8,FALSE))</f>
        <v>1223</v>
      </c>
      <c r="AF1403" s="57">
        <f t="shared" ref="AF1403" si="16951">IF(OR(ISERROR(VLOOKUP(CONCATENATE("ALI_",$C1403,"_SEG_",$I1403,"_PROV_",$D1403),Catalogo_Precios,AF$8,FALSE)),N1403=0),0,VLOOKUP(CONCATENATE("ALI_",$C1403,"_SEG_",$I1403,"_PROV_",$D1403),Catalogo_Precios,AF$8,FALSE))</f>
        <v>1223</v>
      </c>
      <c r="AG1403" s="57">
        <f t="shared" ref="AG1403" si="16952">IF(OR(ISERROR(VLOOKUP(CONCATENATE("ALI_",$C1403,"_SEG_",$I1403,"_PROV_",$D1403),Catalogo_Precios,AG$8,FALSE)),O1403=0),0,VLOOKUP(CONCATENATE("ALI_",$C1403,"_SEG_",$I1403,"_PROV_",$D1403),Catalogo_Precios,AG$8,FALSE))</f>
        <v>0</v>
      </c>
      <c r="AH1403" s="57">
        <f t="shared" ref="AH1403" si="16953">IF(OR(ISERROR(VLOOKUP(CONCATENATE("ALI_",$C1403,"_SEG_",$I1403,"_PROV_",$D1403),Catalogo_Precios,AH$8,FALSE)),L1403=0),0,VLOOKUP(CONCATENATE("ALI_",$C1403,"_SEG_",$I1403,"_PROV_",$D1403),Catalogo_Precios,AH$8,FALSE))</f>
        <v>1211</v>
      </c>
      <c r="AI1403" s="57">
        <f t="shared" ref="AI1403" si="16954">IF(OR(ISERROR(VLOOKUP(CONCATENATE("ALI_",$C1403,"_SEG_",$I1403,"_PROV_",$D1403),Catalogo_Precios,AI$8,FALSE)),M1403=0),0,VLOOKUP(CONCATENATE("ALI_",$C1403,"_SEG_",$I1403,"_PROV_",$D1403),Catalogo_Precios,AI$8,FALSE))</f>
        <v>1211</v>
      </c>
      <c r="AJ1403" s="57">
        <f t="shared" ref="AJ1403" si="16955">IF(OR(ISERROR(VLOOKUP(CONCATENATE("ALI_",$C1403,"_SEG_",$I1403,"_PROV_",$D1403),Catalogo_Precios,AJ$8,FALSE)),N1403=0),0,VLOOKUP(CONCATENATE("ALI_",$C1403,"_SEG_",$I1403,"_PROV_",$D1403),Catalogo_Precios,AJ$8,FALSE))</f>
        <v>1211</v>
      </c>
      <c r="AK1403" s="57">
        <f t="shared" ref="AK1403" si="16956">IF(OR(ISERROR(VLOOKUP(CONCATENATE("ALI_",$C1403,"_SEG_",$I1403,"_PROV_",$D1403),Catalogo_Precios,AK$8,FALSE)),O1403=0),0,VLOOKUP(CONCATENATE("ALI_",$C1403,"_SEG_",$I1403,"_PROV_",$D1403),Catalogo_Precios,AK$8,FALSE))</f>
        <v>0</v>
      </c>
      <c r="AL1403" s="53"/>
      <c r="AM1403" s="59" t="str">
        <f t="shared" si="16386"/>
        <v>ALI_117_SEG_5</v>
      </c>
      <c r="AN1403" s="59" t="str">
        <f t="shared" si="16387"/>
        <v>ALI_117_SEG_5_VAL_44262816</v>
      </c>
      <c r="AO1403" s="60">
        <f t="shared" ref="AO1403" si="16957">IF(OR(AB1403="",AB1403=0),0,COUNTIF(Codificacion,AM1403))</f>
        <v>2</v>
      </c>
      <c r="AP1403" s="61">
        <f t="array" ref="AP1403">MIN(IF(Codificacion=AM1403,Total_Cotizacion,""))</f>
        <v>42575183.039999999</v>
      </c>
      <c r="AQ1403" s="62" t="b">
        <f t="shared" si="16389"/>
        <v>0</v>
      </c>
      <c r="AR1403" s="51" t="str">
        <f t="shared" ref="AR1403" si="16958">IF(COUNTIF(Codificacion2,CONCATENATE(AM1403,"_VAL_",AB1403))&gt;1,"Empate","")</f>
        <v/>
      </c>
      <c r="AS1403" s="63" t="str">
        <f t="shared" si="16240"/>
        <v/>
      </c>
      <c r="AT1403" s="59" t="str">
        <f t="shared" si="16391"/>
        <v>ALI_117_SEG_5_</v>
      </c>
      <c r="AU1403" s="63">
        <f t="shared" ref="AU1403" si="16959">IF(AND(COUNTIF(Codificacion3,AT1403)&lt;AO1403),1,COUNTIF(Codificacion3,AT1403))</f>
        <v>1</v>
      </c>
      <c r="AV1403" s="62" t="str">
        <f t="shared" si="16393"/>
        <v>No Seleccionada</v>
      </c>
      <c r="AW1403" s="53"/>
      <c r="AX1403" s="51" t="str">
        <f t="shared" si="16394"/>
        <v>ALI_117_SEG_5FALSO</v>
      </c>
      <c r="AY1403" s="51">
        <f t="shared" si="16375"/>
        <v>1</v>
      </c>
      <c r="AZ1403" s="64" t="b">
        <f t="shared" si="16395"/>
        <v>0</v>
      </c>
    </row>
    <row r="1404" spans="1:52" x14ac:dyDescent="0.2">
      <c r="A1404" s="50" t="b">
        <f t="shared" si="16338"/>
        <v>0</v>
      </c>
      <c r="B1404" s="51" t="s">
        <v>142</v>
      </c>
      <c r="C1404" s="52">
        <v>117</v>
      </c>
      <c r="D1404" s="52">
        <f t="shared" ref="D1404" si="16960">IF(ISERROR(VLOOKUP(E1404,Proveedores,2,FALSE)),"",VLOOKUP(E1404,Proveedores,2,FALSE))</f>
        <v>2038</v>
      </c>
      <c r="E1404" s="53" t="s">
        <v>143</v>
      </c>
      <c r="F1404" s="54">
        <v>493</v>
      </c>
      <c r="G1404" s="53" t="s">
        <v>61</v>
      </c>
      <c r="H1404" s="53" t="s">
        <v>118</v>
      </c>
      <c r="I1404" s="52">
        <v>6</v>
      </c>
      <c r="J1404" s="53" t="s">
        <v>58</v>
      </c>
      <c r="K1404" s="55">
        <v>44835</v>
      </c>
      <c r="L1404" s="56">
        <v>13605</v>
      </c>
      <c r="M1404" s="56">
        <v>16914</v>
      </c>
      <c r="N1404" s="56">
        <v>8655</v>
      </c>
      <c r="O1404" s="56">
        <v>0</v>
      </c>
      <c r="P1404" s="57">
        <v>1223</v>
      </c>
      <c r="Q1404" s="58">
        <v>0</v>
      </c>
      <c r="R1404" s="57">
        <v>1223</v>
      </c>
      <c r="S1404" s="57">
        <v>1223</v>
      </c>
      <c r="T1404" s="58">
        <v>0</v>
      </c>
      <c r="U1404" s="57">
        <v>1223</v>
      </c>
      <c r="V1404" s="57">
        <v>1223</v>
      </c>
      <c r="W1404" s="58">
        <v>0</v>
      </c>
      <c r="X1404" s="57">
        <v>1223</v>
      </c>
      <c r="Y1404" s="57">
        <v>0</v>
      </c>
      <c r="Z1404" s="58">
        <v>0</v>
      </c>
      <c r="AA1404" s="57">
        <v>0</v>
      </c>
      <c r="AB1404" s="57">
        <v>47909802</v>
      </c>
      <c r="AC1404" s="53" t="str">
        <f t="shared" si="16377"/>
        <v>Registro Valido</v>
      </c>
      <c r="AD1404" s="57">
        <f t="shared" ref="AD1404" si="16961">IF(OR(ISERROR(VLOOKUP(CONCATENATE("ALI_",$C1404,"_SEG_",$I1404,"_PROV_",$D1404),Catalogo_Precios,AD$8,FALSE)),L1404=0),0,VLOOKUP(CONCATENATE("ALI_",$C1404,"_SEG_",$I1404,"_PROV_",$D1404),Catalogo_Precios,AD$8,FALSE))</f>
        <v>1223</v>
      </c>
      <c r="AE1404" s="57">
        <f t="shared" ref="AE1404" si="16962">IF(OR(ISERROR(VLOOKUP(CONCATENATE("ALI_",$C1404,"_SEG_",$I1404,"_PROV_",$D1404),Catalogo_Precios,AE$8,FALSE)),M1404=0),0,VLOOKUP(CONCATENATE("ALI_",$C1404,"_SEG_",$I1404,"_PROV_",$D1404),Catalogo_Precios,AE$8,FALSE))</f>
        <v>1223</v>
      </c>
      <c r="AF1404" s="57">
        <f t="shared" ref="AF1404" si="16963">IF(OR(ISERROR(VLOOKUP(CONCATENATE("ALI_",$C1404,"_SEG_",$I1404,"_PROV_",$D1404),Catalogo_Precios,AF$8,FALSE)),N1404=0),0,VLOOKUP(CONCATENATE("ALI_",$C1404,"_SEG_",$I1404,"_PROV_",$D1404),Catalogo_Precios,AF$8,FALSE))</f>
        <v>1223</v>
      </c>
      <c r="AG1404" s="57">
        <f t="shared" ref="AG1404" si="16964">IF(OR(ISERROR(VLOOKUP(CONCATENATE("ALI_",$C1404,"_SEG_",$I1404,"_PROV_",$D1404),Catalogo_Precios,AG$8,FALSE)),O1404=0),0,VLOOKUP(CONCATENATE("ALI_",$C1404,"_SEG_",$I1404,"_PROV_",$D1404),Catalogo_Precios,AG$8,FALSE))</f>
        <v>0</v>
      </c>
      <c r="AH1404" s="57">
        <f t="shared" ref="AH1404" si="16965">IF(OR(ISERROR(VLOOKUP(CONCATENATE("ALI_",$C1404,"_SEG_",$I1404,"_PROV_",$D1404),Catalogo_Precios,AH$8,FALSE)),L1404=0),0,VLOOKUP(CONCATENATE("ALI_",$C1404,"_SEG_",$I1404,"_PROV_",$D1404),Catalogo_Precios,AH$8,FALSE))</f>
        <v>1211</v>
      </c>
      <c r="AI1404" s="57">
        <f t="shared" ref="AI1404" si="16966">IF(OR(ISERROR(VLOOKUP(CONCATENATE("ALI_",$C1404,"_SEG_",$I1404,"_PROV_",$D1404),Catalogo_Precios,AI$8,FALSE)),M1404=0),0,VLOOKUP(CONCATENATE("ALI_",$C1404,"_SEG_",$I1404,"_PROV_",$D1404),Catalogo_Precios,AI$8,FALSE))</f>
        <v>1211</v>
      </c>
      <c r="AJ1404" s="57">
        <f t="shared" ref="AJ1404" si="16967">IF(OR(ISERROR(VLOOKUP(CONCATENATE("ALI_",$C1404,"_SEG_",$I1404,"_PROV_",$D1404),Catalogo_Precios,AJ$8,FALSE)),N1404=0),0,VLOOKUP(CONCATENATE("ALI_",$C1404,"_SEG_",$I1404,"_PROV_",$D1404),Catalogo_Precios,AJ$8,FALSE))</f>
        <v>1211</v>
      </c>
      <c r="AK1404" s="57">
        <f t="shared" ref="AK1404" si="16968">IF(OR(ISERROR(VLOOKUP(CONCATENATE("ALI_",$C1404,"_SEG_",$I1404,"_PROV_",$D1404),Catalogo_Precios,AK$8,FALSE)),O1404=0),0,VLOOKUP(CONCATENATE("ALI_",$C1404,"_SEG_",$I1404,"_PROV_",$D1404),Catalogo_Precios,AK$8,FALSE))</f>
        <v>0</v>
      </c>
      <c r="AL1404" s="53"/>
      <c r="AM1404" s="59" t="str">
        <f t="shared" si="16386"/>
        <v>ALI_117_SEG_6</v>
      </c>
      <c r="AN1404" s="59" t="str">
        <f t="shared" si="16387"/>
        <v>ALI_117_SEG_6_VAL_47909802</v>
      </c>
      <c r="AO1404" s="60">
        <f t="shared" ref="AO1404" si="16969">IF(OR(AB1404="",AB1404=0),0,COUNTIF(Codificacion,AM1404))</f>
        <v>2</v>
      </c>
      <c r="AP1404" s="61">
        <f t="array" ref="AP1404">MIN(IF(Codificacion=AM1404,Total_Cotizacion,""))</f>
        <v>45940133.280000001</v>
      </c>
      <c r="AQ1404" s="62" t="b">
        <f t="shared" si="16389"/>
        <v>0</v>
      </c>
      <c r="AR1404" s="51" t="str">
        <f t="shared" ref="AR1404" si="16970">IF(COUNTIF(Codificacion2,CONCATENATE(AM1404,"_VAL_",AB1404))&gt;1,"Empate","")</f>
        <v/>
      </c>
      <c r="AS1404" s="63" t="str">
        <f t="shared" si="16240"/>
        <v/>
      </c>
      <c r="AT1404" s="59" t="str">
        <f t="shared" si="16391"/>
        <v>ALI_117_SEG_6_</v>
      </c>
      <c r="AU1404" s="63">
        <f t="shared" ref="AU1404" si="16971">IF(AND(COUNTIF(Codificacion3,AT1404)&lt;AO1404),1,COUNTIF(Codificacion3,AT1404))</f>
        <v>1</v>
      </c>
      <c r="AV1404" s="62" t="str">
        <f t="shared" si="16393"/>
        <v>No Seleccionada</v>
      </c>
      <c r="AW1404" s="53"/>
      <c r="AX1404" s="51" t="str">
        <f t="shared" si="16394"/>
        <v>ALI_117_SEG_6FALSO</v>
      </c>
      <c r="AY1404" s="51">
        <f t="shared" si="16375"/>
        <v>1</v>
      </c>
      <c r="AZ1404" s="64" t="b">
        <f t="shared" si="16395"/>
        <v>0</v>
      </c>
    </row>
    <row r="1405" spans="1:52" x14ac:dyDescent="0.2">
      <c r="A1405" s="50" t="b">
        <f t="shared" si="16338"/>
        <v>0</v>
      </c>
      <c r="B1405" s="51" t="s">
        <v>142</v>
      </c>
      <c r="C1405" s="52">
        <v>117</v>
      </c>
      <c r="D1405" s="52">
        <f t="shared" ref="D1405" si="16972">IF(ISERROR(VLOOKUP(E1405,Proveedores,2,FALSE)),"",VLOOKUP(E1405,Proveedores,2,FALSE))</f>
        <v>2038</v>
      </c>
      <c r="E1405" s="53" t="s">
        <v>143</v>
      </c>
      <c r="F1405" s="54">
        <v>494</v>
      </c>
      <c r="G1405" s="53" t="s">
        <v>61</v>
      </c>
      <c r="H1405" s="53" t="s">
        <v>118</v>
      </c>
      <c r="I1405" s="52">
        <v>7</v>
      </c>
      <c r="J1405" s="53" t="s">
        <v>58</v>
      </c>
      <c r="K1405" s="55">
        <v>44835</v>
      </c>
      <c r="L1405" s="56">
        <v>13892</v>
      </c>
      <c r="M1405" s="56">
        <v>17273</v>
      </c>
      <c r="N1405" s="56">
        <v>8839</v>
      </c>
      <c r="O1405" s="56">
        <v>0</v>
      </c>
      <c r="P1405" s="57">
        <v>1223</v>
      </c>
      <c r="Q1405" s="58">
        <v>0</v>
      </c>
      <c r="R1405" s="57">
        <v>1223</v>
      </c>
      <c r="S1405" s="57">
        <v>1223</v>
      </c>
      <c r="T1405" s="58">
        <v>0</v>
      </c>
      <c r="U1405" s="57">
        <v>1223</v>
      </c>
      <c r="V1405" s="57">
        <v>1223</v>
      </c>
      <c r="W1405" s="58">
        <v>0</v>
      </c>
      <c r="X1405" s="57">
        <v>1223</v>
      </c>
      <c r="Y1405" s="57">
        <v>0</v>
      </c>
      <c r="Z1405" s="58">
        <v>0</v>
      </c>
      <c r="AA1405" s="57">
        <v>0</v>
      </c>
      <c r="AB1405" s="57">
        <v>48924892</v>
      </c>
      <c r="AC1405" s="53" t="str">
        <f t="shared" si="16377"/>
        <v>Registro Valido</v>
      </c>
      <c r="AD1405" s="57">
        <f t="shared" ref="AD1405" si="16973">IF(OR(ISERROR(VLOOKUP(CONCATENATE("ALI_",$C1405,"_SEG_",$I1405,"_PROV_",$D1405),Catalogo_Precios,AD$8,FALSE)),L1405=0),0,VLOOKUP(CONCATENATE("ALI_",$C1405,"_SEG_",$I1405,"_PROV_",$D1405),Catalogo_Precios,AD$8,FALSE))</f>
        <v>1223</v>
      </c>
      <c r="AE1405" s="57">
        <f t="shared" ref="AE1405" si="16974">IF(OR(ISERROR(VLOOKUP(CONCATENATE("ALI_",$C1405,"_SEG_",$I1405,"_PROV_",$D1405),Catalogo_Precios,AE$8,FALSE)),M1405=0),0,VLOOKUP(CONCATENATE("ALI_",$C1405,"_SEG_",$I1405,"_PROV_",$D1405),Catalogo_Precios,AE$8,FALSE))</f>
        <v>1223</v>
      </c>
      <c r="AF1405" s="57">
        <f t="shared" ref="AF1405" si="16975">IF(OR(ISERROR(VLOOKUP(CONCATENATE("ALI_",$C1405,"_SEG_",$I1405,"_PROV_",$D1405),Catalogo_Precios,AF$8,FALSE)),N1405=0),0,VLOOKUP(CONCATENATE("ALI_",$C1405,"_SEG_",$I1405,"_PROV_",$D1405),Catalogo_Precios,AF$8,FALSE))</f>
        <v>1223</v>
      </c>
      <c r="AG1405" s="57">
        <f t="shared" ref="AG1405" si="16976">IF(OR(ISERROR(VLOOKUP(CONCATENATE("ALI_",$C1405,"_SEG_",$I1405,"_PROV_",$D1405),Catalogo_Precios,AG$8,FALSE)),O1405=0),0,VLOOKUP(CONCATENATE("ALI_",$C1405,"_SEG_",$I1405,"_PROV_",$D1405),Catalogo_Precios,AG$8,FALSE))</f>
        <v>0</v>
      </c>
      <c r="AH1405" s="57">
        <f t="shared" ref="AH1405" si="16977">IF(OR(ISERROR(VLOOKUP(CONCATENATE("ALI_",$C1405,"_SEG_",$I1405,"_PROV_",$D1405),Catalogo_Precios,AH$8,FALSE)),L1405=0),0,VLOOKUP(CONCATENATE("ALI_",$C1405,"_SEG_",$I1405,"_PROV_",$D1405),Catalogo_Precios,AH$8,FALSE))</f>
        <v>1211</v>
      </c>
      <c r="AI1405" s="57">
        <f t="shared" ref="AI1405" si="16978">IF(OR(ISERROR(VLOOKUP(CONCATENATE("ALI_",$C1405,"_SEG_",$I1405,"_PROV_",$D1405),Catalogo_Precios,AI$8,FALSE)),M1405=0),0,VLOOKUP(CONCATENATE("ALI_",$C1405,"_SEG_",$I1405,"_PROV_",$D1405),Catalogo_Precios,AI$8,FALSE))</f>
        <v>1211</v>
      </c>
      <c r="AJ1405" s="57">
        <f t="shared" ref="AJ1405" si="16979">IF(OR(ISERROR(VLOOKUP(CONCATENATE("ALI_",$C1405,"_SEG_",$I1405,"_PROV_",$D1405),Catalogo_Precios,AJ$8,FALSE)),N1405=0),0,VLOOKUP(CONCATENATE("ALI_",$C1405,"_SEG_",$I1405,"_PROV_",$D1405),Catalogo_Precios,AJ$8,FALSE))</f>
        <v>1211</v>
      </c>
      <c r="AK1405" s="57">
        <f t="shared" ref="AK1405" si="16980">IF(OR(ISERROR(VLOOKUP(CONCATENATE("ALI_",$C1405,"_SEG_",$I1405,"_PROV_",$D1405),Catalogo_Precios,AK$8,FALSE)),O1405=0),0,VLOOKUP(CONCATENATE("ALI_",$C1405,"_SEG_",$I1405,"_PROV_",$D1405),Catalogo_Precios,AK$8,FALSE))</f>
        <v>0</v>
      </c>
      <c r="AL1405" s="53"/>
      <c r="AM1405" s="59" t="str">
        <f t="shared" si="16386"/>
        <v>ALI_117_SEG_7</v>
      </c>
      <c r="AN1405" s="59" t="str">
        <f t="shared" si="16387"/>
        <v>ALI_117_SEG_7_VAL_48924892</v>
      </c>
      <c r="AO1405" s="60">
        <f t="shared" ref="AO1405" si="16981">IF(OR(AB1405="",AB1405=0),0,COUNTIF(Codificacion,AM1405))</f>
        <v>2</v>
      </c>
      <c r="AP1405" s="61">
        <f t="array" ref="AP1405">MIN(IF(Codificacion=AM1405,Total_Cotizacion,""))</f>
        <v>46427842.32</v>
      </c>
      <c r="AQ1405" s="62" t="b">
        <f t="shared" si="16389"/>
        <v>0</v>
      </c>
      <c r="AR1405" s="51" t="str">
        <f t="shared" ref="AR1405" si="16982">IF(COUNTIF(Codificacion2,CONCATENATE(AM1405,"_VAL_",AB1405))&gt;1,"Empate","")</f>
        <v/>
      </c>
      <c r="AS1405" s="63" t="str">
        <f t="shared" si="16240"/>
        <v/>
      </c>
      <c r="AT1405" s="59" t="str">
        <f t="shared" si="16391"/>
        <v>ALI_117_SEG_7_</v>
      </c>
      <c r="AU1405" s="63">
        <f t="shared" ref="AU1405" si="16983">IF(AND(COUNTIF(Codificacion3,AT1405)&lt;AO1405),1,COUNTIF(Codificacion3,AT1405))</f>
        <v>1</v>
      </c>
      <c r="AV1405" s="62" t="str">
        <f t="shared" si="16393"/>
        <v>No Seleccionada</v>
      </c>
      <c r="AW1405" s="53"/>
      <c r="AX1405" s="51" t="str">
        <f t="shared" si="16394"/>
        <v>ALI_117_SEG_7FALSO</v>
      </c>
      <c r="AY1405" s="51">
        <f t="shared" si="16375"/>
        <v>1</v>
      </c>
      <c r="AZ1405" s="64" t="b">
        <f t="shared" si="16395"/>
        <v>0</v>
      </c>
    </row>
    <row r="1406" spans="1:52" x14ac:dyDescent="0.2">
      <c r="A1406" s="50" t="b">
        <f t="shared" si="16338"/>
        <v>0</v>
      </c>
      <c r="B1406" s="51" t="s">
        <v>142</v>
      </c>
      <c r="C1406" s="52">
        <v>117</v>
      </c>
      <c r="D1406" s="52">
        <f t="shared" ref="D1406" si="16984">IF(ISERROR(VLOOKUP(E1406,Proveedores,2,FALSE)),"",VLOOKUP(E1406,Proveedores,2,FALSE))</f>
        <v>2038</v>
      </c>
      <c r="E1406" s="53" t="s">
        <v>143</v>
      </c>
      <c r="F1406" s="54">
        <v>495</v>
      </c>
      <c r="G1406" s="53" t="s">
        <v>61</v>
      </c>
      <c r="H1406" s="53" t="s">
        <v>118</v>
      </c>
      <c r="I1406" s="52">
        <v>8</v>
      </c>
      <c r="J1406" s="53" t="s">
        <v>58</v>
      </c>
      <c r="K1406" s="55">
        <v>44835</v>
      </c>
      <c r="L1406" s="56">
        <v>13407</v>
      </c>
      <c r="M1406" s="56">
        <v>16674</v>
      </c>
      <c r="N1406" s="56">
        <v>8532</v>
      </c>
      <c r="O1406" s="56">
        <v>0</v>
      </c>
      <c r="P1406" s="57">
        <v>1223</v>
      </c>
      <c r="Q1406" s="58">
        <v>0</v>
      </c>
      <c r="R1406" s="57">
        <v>1223</v>
      </c>
      <c r="S1406" s="57">
        <v>1223</v>
      </c>
      <c r="T1406" s="58">
        <v>0</v>
      </c>
      <c r="U1406" s="57">
        <v>1223</v>
      </c>
      <c r="V1406" s="57">
        <v>1223</v>
      </c>
      <c r="W1406" s="58">
        <v>0</v>
      </c>
      <c r="X1406" s="57">
        <v>1223</v>
      </c>
      <c r="Y1406" s="57">
        <v>0</v>
      </c>
      <c r="Z1406" s="58">
        <v>0</v>
      </c>
      <c r="AA1406" s="57">
        <v>0</v>
      </c>
      <c r="AB1406" s="57">
        <v>47223699</v>
      </c>
      <c r="AC1406" s="53" t="str">
        <f t="shared" si="16377"/>
        <v>Registro Valido</v>
      </c>
      <c r="AD1406" s="57">
        <f t="shared" ref="AD1406" si="16985">IF(OR(ISERROR(VLOOKUP(CONCATENATE("ALI_",$C1406,"_SEG_",$I1406,"_PROV_",$D1406),Catalogo_Precios,AD$8,FALSE)),L1406=0),0,VLOOKUP(CONCATENATE("ALI_",$C1406,"_SEG_",$I1406,"_PROV_",$D1406),Catalogo_Precios,AD$8,FALSE))</f>
        <v>1223</v>
      </c>
      <c r="AE1406" s="57">
        <f t="shared" ref="AE1406" si="16986">IF(OR(ISERROR(VLOOKUP(CONCATENATE("ALI_",$C1406,"_SEG_",$I1406,"_PROV_",$D1406),Catalogo_Precios,AE$8,FALSE)),M1406=0),0,VLOOKUP(CONCATENATE("ALI_",$C1406,"_SEG_",$I1406,"_PROV_",$D1406),Catalogo_Precios,AE$8,FALSE))</f>
        <v>1223</v>
      </c>
      <c r="AF1406" s="57">
        <f t="shared" ref="AF1406" si="16987">IF(OR(ISERROR(VLOOKUP(CONCATENATE("ALI_",$C1406,"_SEG_",$I1406,"_PROV_",$D1406),Catalogo_Precios,AF$8,FALSE)),N1406=0),0,VLOOKUP(CONCATENATE("ALI_",$C1406,"_SEG_",$I1406,"_PROV_",$D1406),Catalogo_Precios,AF$8,FALSE))</f>
        <v>1223</v>
      </c>
      <c r="AG1406" s="57">
        <f t="shared" ref="AG1406" si="16988">IF(OR(ISERROR(VLOOKUP(CONCATENATE("ALI_",$C1406,"_SEG_",$I1406,"_PROV_",$D1406),Catalogo_Precios,AG$8,FALSE)),O1406=0),0,VLOOKUP(CONCATENATE("ALI_",$C1406,"_SEG_",$I1406,"_PROV_",$D1406),Catalogo_Precios,AG$8,FALSE))</f>
        <v>0</v>
      </c>
      <c r="AH1406" s="57">
        <f t="shared" ref="AH1406" si="16989">IF(OR(ISERROR(VLOOKUP(CONCATENATE("ALI_",$C1406,"_SEG_",$I1406,"_PROV_",$D1406),Catalogo_Precios,AH$8,FALSE)),L1406=0),0,VLOOKUP(CONCATENATE("ALI_",$C1406,"_SEG_",$I1406,"_PROV_",$D1406),Catalogo_Precios,AH$8,FALSE))</f>
        <v>1211</v>
      </c>
      <c r="AI1406" s="57">
        <f t="shared" ref="AI1406" si="16990">IF(OR(ISERROR(VLOOKUP(CONCATENATE("ALI_",$C1406,"_SEG_",$I1406,"_PROV_",$D1406),Catalogo_Precios,AI$8,FALSE)),M1406=0),0,VLOOKUP(CONCATENATE("ALI_",$C1406,"_SEG_",$I1406,"_PROV_",$D1406),Catalogo_Precios,AI$8,FALSE))</f>
        <v>1211</v>
      </c>
      <c r="AJ1406" s="57">
        <f t="shared" ref="AJ1406" si="16991">IF(OR(ISERROR(VLOOKUP(CONCATENATE("ALI_",$C1406,"_SEG_",$I1406,"_PROV_",$D1406),Catalogo_Precios,AJ$8,FALSE)),N1406=0),0,VLOOKUP(CONCATENATE("ALI_",$C1406,"_SEG_",$I1406,"_PROV_",$D1406),Catalogo_Precios,AJ$8,FALSE))</f>
        <v>1211</v>
      </c>
      <c r="AK1406" s="57">
        <f t="shared" ref="AK1406" si="16992">IF(OR(ISERROR(VLOOKUP(CONCATENATE("ALI_",$C1406,"_SEG_",$I1406,"_PROV_",$D1406),Catalogo_Precios,AK$8,FALSE)),O1406=0),0,VLOOKUP(CONCATENATE("ALI_",$C1406,"_SEG_",$I1406,"_PROV_",$D1406),Catalogo_Precios,AK$8,FALSE))</f>
        <v>0</v>
      </c>
      <c r="AL1406" s="53"/>
      <c r="AM1406" s="59" t="str">
        <f t="shared" si="16386"/>
        <v>ALI_117_SEG_8</v>
      </c>
      <c r="AN1406" s="59" t="str">
        <f t="shared" si="16387"/>
        <v>ALI_117_SEG_8_VAL_47223699</v>
      </c>
      <c r="AO1406" s="60">
        <f t="shared" ref="AO1406" si="16993">IF(OR(AB1406="",AB1406=0),0,COUNTIF(Codificacion,AM1406))</f>
        <v>2</v>
      </c>
      <c r="AP1406" s="61">
        <f t="array" ref="AP1406">MIN(IF(Codificacion=AM1406,Total_Cotizacion,""))</f>
        <v>44813475.539999992</v>
      </c>
      <c r="AQ1406" s="62" t="b">
        <f t="shared" si="16389"/>
        <v>0</v>
      </c>
      <c r="AR1406" s="51" t="str">
        <f t="shared" ref="AR1406" si="16994">IF(COUNTIF(Codificacion2,CONCATENATE(AM1406,"_VAL_",AB1406))&gt;1,"Empate","")</f>
        <v/>
      </c>
      <c r="AS1406" s="63" t="str">
        <f t="shared" si="16240"/>
        <v/>
      </c>
      <c r="AT1406" s="59" t="str">
        <f t="shared" si="16391"/>
        <v>ALI_117_SEG_8_</v>
      </c>
      <c r="AU1406" s="63">
        <f t="shared" ref="AU1406" si="16995">IF(AND(COUNTIF(Codificacion3,AT1406)&lt;AO1406),1,COUNTIF(Codificacion3,AT1406))</f>
        <v>1</v>
      </c>
      <c r="AV1406" s="62" t="str">
        <f t="shared" si="16393"/>
        <v>No Seleccionada</v>
      </c>
      <c r="AW1406" s="53"/>
      <c r="AX1406" s="51" t="str">
        <f t="shared" si="16394"/>
        <v>ALI_117_SEG_8FALSO</v>
      </c>
      <c r="AY1406" s="51">
        <f t="shared" si="16375"/>
        <v>1</v>
      </c>
      <c r="AZ1406" s="64" t="b">
        <f t="shared" si="16395"/>
        <v>0</v>
      </c>
    </row>
    <row r="1407" spans="1:52" x14ac:dyDescent="0.2">
      <c r="A1407" s="50" t="b">
        <f t="shared" si="16338"/>
        <v>0</v>
      </c>
      <c r="B1407" s="51" t="s">
        <v>142</v>
      </c>
      <c r="C1407" s="52">
        <v>117</v>
      </c>
      <c r="D1407" s="52">
        <f t="shared" ref="D1407" si="16996">IF(ISERROR(VLOOKUP(E1407,Proveedores,2,FALSE)),"",VLOOKUP(E1407,Proveedores,2,FALSE))</f>
        <v>2038</v>
      </c>
      <c r="E1407" s="53" t="s">
        <v>143</v>
      </c>
      <c r="F1407" s="54">
        <v>496</v>
      </c>
      <c r="G1407" s="53" t="s">
        <v>61</v>
      </c>
      <c r="H1407" s="53" t="s">
        <v>118</v>
      </c>
      <c r="I1407" s="52">
        <v>9</v>
      </c>
      <c r="J1407" s="53" t="s">
        <v>58</v>
      </c>
      <c r="K1407" s="55">
        <v>44835</v>
      </c>
      <c r="L1407" s="56">
        <v>13552</v>
      </c>
      <c r="M1407" s="56">
        <v>16848</v>
      </c>
      <c r="N1407" s="56">
        <v>8621</v>
      </c>
      <c r="O1407" s="56">
        <v>0</v>
      </c>
      <c r="P1407" s="57">
        <v>1223</v>
      </c>
      <c r="Q1407" s="58">
        <v>0</v>
      </c>
      <c r="R1407" s="57">
        <v>1223</v>
      </c>
      <c r="S1407" s="57">
        <v>1223</v>
      </c>
      <c r="T1407" s="58">
        <v>0</v>
      </c>
      <c r="U1407" s="57">
        <v>1223</v>
      </c>
      <c r="V1407" s="57">
        <v>1223</v>
      </c>
      <c r="W1407" s="58">
        <v>0</v>
      </c>
      <c r="X1407" s="57">
        <v>1223</v>
      </c>
      <c r="Y1407" s="57">
        <v>0</v>
      </c>
      <c r="Z1407" s="58">
        <v>0</v>
      </c>
      <c r="AA1407" s="57">
        <v>0</v>
      </c>
      <c r="AB1407" s="57">
        <v>47722683</v>
      </c>
      <c r="AC1407" s="53" t="str">
        <f t="shared" si="16377"/>
        <v>Registro Valido</v>
      </c>
      <c r="AD1407" s="57">
        <f t="shared" ref="AD1407" si="16997">IF(OR(ISERROR(VLOOKUP(CONCATENATE("ALI_",$C1407,"_SEG_",$I1407,"_PROV_",$D1407),Catalogo_Precios,AD$8,FALSE)),L1407=0),0,VLOOKUP(CONCATENATE("ALI_",$C1407,"_SEG_",$I1407,"_PROV_",$D1407),Catalogo_Precios,AD$8,FALSE))</f>
        <v>1223</v>
      </c>
      <c r="AE1407" s="57">
        <f t="shared" ref="AE1407" si="16998">IF(OR(ISERROR(VLOOKUP(CONCATENATE("ALI_",$C1407,"_SEG_",$I1407,"_PROV_",$D1407),Catalogo_Precios,AE$8,FALSE)),M1407=0),0,VLOOKUP(CONCATENATE("ALI_",$C1407,"_SEG_",$I1407,"_PROV_",$D1407),Catalogo_Precios,AE$8,FALSE))</f>
        <v>1223</v>
      </c>
      <c r="AF1407" s="57">
        <f t="shared" ref="AF1407" si="16999">IF(OR(ISERROR(VLOOKUP(CONCATENATE("ALI_",$C1407,"_SEG_",$I1407,"_PROV_",$D1407),Catalogo_Precios,AF$8,FALSE)),N1407=0),0,VLOOKUP(CONCATENATE("ALI_",$C1407,"_SEG_",$I1407,"_PROV_",$D1407),Catalogo_Precios,AF$8,FALSE))</f>
        <v>1223</v>
      </c>
      <c r="AG1407" s="57">
        <f t="shared" ref="AG1407" si="17000">IF(OR(ISERROR(VLOOKUP(CONCATENATE("ALI_",$C1407,"_SEG_",$I1407,"_PROV_",$D1407),Catalogo_Precios,AG$8,FALSE)),O1407=0),0,VLOOKUP(CONCATENATE("ALI_",$C1407,"_SEG_",$I1407,"_PROV_",$D1407),Catalogo_Precios,AG$8,FALSE))</f>
        <v>0</v>
      </c>
      <c r="AH1407" s="57">
        <f t="shared" ref="AH1407" si="17001">IF(OR(ISERROR(VLOOKUP(CONCATENATE("ALI_",$C1407,"_SEG_",$I1407,"_PROV_",$D1407),Catalogo_Precios,AH$8,FALSE)),L1407=0),0,VLOOKUP(CONCATENATE("ALI_",$C1407,"_SEG_",$I1407,"_PROV_",$D1407),Catalogo_Precios,AH$8,FALSE))</f>
        <v>1211</v>
      </c>
      <c r="AI1407" s="57">
        <f t="shared" ref="AI1407" si="17002">IF(OR(ISERROR(VLOOKUP(CONCATENATE("ALI_",$C1407,"_SEG_",$I1407,"_PROV_",$D1407),Catalogo_Precios,AI$8,FALSE)),M1407=0),0,VLOOKUP(CONCATENATE("ALI_",$C1407,"_SEG_",$I1407,"_PROV_",$D1407),Catalogo_Precios,AI$8,FALSE))</f>
        <v>1211</v>
      </c>
      <c r="AJ1407" s="57">
        <f t="shared" ref="AJ1407" si="17003">IF(OR(ISERROR(VLOOKUP(CONCATENATE("ALI_",$C1407,"_SEG_",$I1407,"_PROV_",$D1407),Catalogo_Precios,AJ$8,FALSE)),N1407=0),0,VLOOKUP(CONCATENATE("ALI_",$C1407,"_SEG_",$I1407,"_PROV_",$D1407),Catalogo_Precios,AJ$8,FALSE))</f>
        <v>1211</v>
      </c>
      <c r="AK1407" s="57">
        <f t="shared" ref="AK1407" si="17004">IF(OR(ISERROR(VLOOKUP(CONCATENATE("ALI_",$C1407,"_SEG_",$I1407,"_PROV_",$D1407),Catalogo_Precios,AK$8,FALSE)),O1407=0),0,VLOOKUP(CONCATENATE("ALI_",$C1407,"_SEG_",$I1407,"_PROV_",$D1407),Catalogo_Precios,AK$8,FALSE))</f>
        <v>0</v>
      </c>
      <c r="AL1407" s="53"/>
      <c r="AM1407" s="59" t="str">
        <f t="shared" si="16386"/>
        <v>ALI_117_SEG_9</v>
      </c>
      <c r="AN1407" s="59" t="str">
        <f t="shared" si="16387"/>
        <v>ALI_117_SEG_9_VAL_47722683</v>
      </c>
      <c r="AO1407" s="60">
        <f t="shared" ref="AO1407" si="17005">IF(OR(AB1407="",AB1407=0),0,COUNTIF(Codificacion,AM1407))</f>
        <v>2</v>
      </c>
      <c r="AP1407" s="61">
        <f t="array" ref="AP1407">MIN(IF(Codificacion=AM1407,Total_Cotizacion,""))</f>
        <v>45855528.149999999</v>
      </c>
      <c r="AQ1407" s="62" t="b">
        <f t="shared" si="16389"/>
        <v>0</v>
      </c>
      <c r="AR1407" s="51" t="str">
        <f t="shared" ref="AR1407" si="17006">IF(COUNTIF(Codificacion2,CONCATENATE(AM1407,"_VAL_",AB1407))&gt;1,"Empate","")</f>
        <v/>
      </c>
      <c r="AS1407" s="63" t="str">
        <f t="shared" si="16240"/>
        <v/>
      </c>
      <c r="AT1407" s="59" t="str">
        <f t="shared" si="16391"/>
        <v>ALI_117_SEG_9_</v>
      </c>
      <c r="AU1407" s="63">
        <f t="shared" ref="AU1407" si="17007">IF(AND(COUNTIF(Codificacion3,AT1407)&lt;AO1407),1,COUNTIF(Codificacion3,AT1407))</f>
        <v>1</v>
      </c>
      <c r="AV1407" s="62" t="str">
        <f t="shared" si="16393"/>
        <v>No Seleccionada</v>
      </c>
      <c r="AW1407" s="53"/>
      <c r="AX1407" s="51" t="str">
        <f t="shared" si="16394"/>
        <v>ALI_117_SEG_9FALSO</v>
      </c>
      <c r="AY1407" s="51">
        <f t="shared" si="16375"/>
        <v>1</v>
      </c>
      <c r="AZ1407" s="64" t="b">
        <f t="shared" si="16395"/>
        <v>0</v>
      </c>
    </row>
    <row r="1408" spans="1:52" x14ac:dyDescent="0.2">
      <c r="A1408" s="50" t="b">
        <f t="shared" si="16338"/>
        <v>0</v>
      </c>
      <c r="B1408" s="51" t="s">
        <v>142</v>
      </c>
      <c r="C1408" s="52">
        <v>117</v>
      </c>
      <c r="D1408" s="52">
        <f t="shared" ref="D1408" si="17008">IF(ISERROR(VLOOKUP(E1408,Proveedores,2,FALSE)),"",VLOOKUP(E1408,Proveedores,2,FALSE))</f>
        <v>2038</v>
      </c>
      <c r="E1408" s="53" t="s">
        <v>143</v>
      </c>
      <c r="F1408" s="54">
        <v>497</v>
      </c>
      <c r="G1408" s="53" t="s">
        <v>61</v>
      </c>
      <c r="H1408" s="53" t="s">
        <v>118</v>
      </c>
      <c r="I1408" s="52">
        <v>10</v>
      </c>
      <c r="J1408" s="53" t="s">
        <v>58</v>
      </c>
      <c r="K1408" s="55">
        <v>44835</v>
      </c>
      <c r="L1408" s="56">
        <v>13569</v>
      </c>
      <c r="M1408" s="56">
        <v>16875</v>
      </c>
      <c r="N1408" s="56">
        <v>8636</v>
      </c>
      <c r="O1408" s="56">
        <v>0</v>
      </c>
      <c r="P1408" s="57">
        <v>1223</v>
      </c>
      <c r="Q1408" s="58">
        <v>0</v>
      </c>
      <c r="R1408" s="57">
        <v>1223</v>
      </c>
      <c r="S1408" s="57">
        <v>1223</v>
      </c>
      <c r="T1408" s="58">
        <v>0</v>
      </c>
      <c r="U1408" s="57">
        <v>1223</v>
      </c>
      <c r="V1408" s="57">
        <v>1223</v>
      </c>
      <c r="W1408" s="58">
        <v>0</v>
      </c>
      <c r="X1408" s="57">
        <v>1223</v>
      </c>
      <c r="Y1408" s="57">
        <v>0</v>
      </c>
      <c r="Z1408" s="58">
        <v>0</v>
      </c>
      <c r="AA1408" s="57">
        <v>0</v>
      </c>
      <c r="AB1408" s="57">
        <v>47794840</v>
      </c>
      <c r="AC1408" s="53" t="str">
        <f t="shared" si="16377"/>
        <v>Registro Valido</v>
      </c>
      <c r="AD1408" s="57">
        <f t="shared" ref="AD1408" si="17009">IF(OR(ISERROR(VLOOKUP(CONCATENATE("ALI_",$C1408,"_SEG_",$I1408,"_PROV_",$D1408),Catalogo_Precios,AD$8,FALSE)),L1408=0),0,VLOOKUP(CONCATENATE("ALI_",$C1408,"_SEG_",$I1408,"_PROV_",$D1408),Catalogo_Precios,AD$8,FALSE))</f>
        <v>1223</v>
      </c>
      <c r="AE1408" s="57">
        <f t="shared" ref="AE1408" si="17010">IF(OR(ISERROR(VLOOKUP(CONCATENATE("ALI_",$C1408,"_SEG_",$I1408,"_PROV_",$D1408),Catalogo_Precios,AE$8,FALSE)),M1408=0),0,VLOOKUP(CONCATENATE("ALI_",$C1408,"_SEG_",$I1408,"_PROV_",$D1408),Catalogo_Precios,AE$8,FALSE))</f>
        <v>1223</v>
      </c>
      <c r="AF1408" s="57">
        <f t="shared" ref="AF1408" si="17011">IF(OR(ISERROR(VLOOKUP(CONCATENATE("ALI_",$C1408,"_SEG_",$I1408,"_PROV_",$D1408),Catalogo_Precios,AF$8,FALSE)),N1408=0),0,VLOOKUP(CONCATENATE("ALI_",$C1408,"_SEG_",$I1408,"_PROV_",$D1408),Catalogo_Precios,AF$8,FALSE))</f>
        <v>1223</v>
      </c>
      <c r="AG1408" s="57">
        <f t="shared" ref="AG1408" si="17012">IF(OR(ISERROR(VLOOKUP(CONCATENATE("ALI_",$C1408,"_SEG_",$I1408,"_PROV_",$D1408),Catalogo_Precios,AG$8,FALSE)),O1408=0),0,VLOOKUP(CONCATENATE("ALI_",$C1408,"_SEG_",$I1408,"_PROV_",$D1408),Catalogo_Precios,AG$8,FALSE))</f>
        <v>0</v>
      </c>
      <c r="AH1408" s="57">
        <f t="shared" ref="AH1408" si="17013">IF(OR(ISERROR(VLOOKUP(CONCATENATE("ALI_",$C1408,"_SEG_",$I1408,"_PROV_",$D1408),Catalogo_Precios,AH$8,FALSE)),L1408=0),0,VLOOKUP(CONCATENATE("ALI_",$C1408,"_SEG_",$I1408,"_PROV_",$D1408),Catalogo_Precios,AH$8,FALSE))</f>
        <v>1211</v>
      </c>
      <c r="AI1408" s="57">
        <f t="shared" ref="AI1408" si="17014">IF(OR(ISERROR(VLOOKUP(CONCATENATE("ALI_",$C1408,"_SEG_",$I1408,"_PROV_",$D1408),Catalogo_Precios,AI$8,FALSE)),M1408=0),0,VLOOKUP(CONCATENATE("ALI_",$C1408,"_SEG_",$I1408,"_PROV_",$D1408),Catalogo_Precios,AI$8,FALSE))</f>
        <v>1211</v>
      </c>
      <c r="AJ1408" s="57">
        <f t="shared" ref="AJ1408" si="17015">IF(OR(ISERROR(VLOOKUP(CONCATENATE("ALI_",$C1408,"_SEG_",$I1408,"_PROV_",$D1408),Catalogo_Precios,AJ$8,FALSE)),N1408=0),0,VLOOKUP(CONCATENATE("ALI_",$C1408,"_SEG_",$I1408,"_PROV_",$D1408),Catalogo_Precios,AJ$8,FALSE))</f>
        <v>1211</v>
      </c>
      <c r="AK1408" s="57">
        <f t="shared" ref="AK1408" si="17016">IF(OR(ISERROR(VLOOKUP(CONCATENATE("ALI_",$C1408,"_SEG_",$I1408,"_PROV_",$D1408),Catalogo_Precios,AK$8,FALSE)),O1408=0),0,VLOOKUP(CONCATENATE("ALI_",$C1408,"_SEG_",$I1408,"_PROV_",$D1408),Catalogo_Precios,AK$8,FALSE))</f>
        <v>0</v>
      </c>
      <c r="AL1408" s="53"/>
      <c r="AM1408" s="59" t="str">
        <f t="shared" si="16386"/>
        <v>ALI_117_SEG_10</v>
      </c>
      <c r="AN1408" s="59" t="str">
        <f t="shared" si="16387"/>
        <v>ALI_117_SEG_10_VAL_47794840</v>
      </c>
      <c r="AO1408" s="60">
        <f t="shared" ref="AO1408" si="17017">IF(OR(AB1408="",AB1408=0),0,COUNTIF(Codificacion,AM1408))</f>
        <v>2</v>
      </c>
      <c r="AP1408" s="61">
        <f t="array" ref="AP1408">MIN(IF(Codificacion=AM1408,Total_Cotizacion,""))</f>
        <v>45165928.400000006</v>
      </c>
      <c r="AQ1408" s="62" t="b">
        <f t="shared" si="16389"/>
        <v>0</v>
      </c>
      <c r="AR1408" s="51" t="str">
        <f t="shared" ref="AR1408" si="17018">IF(COUNTIF(Codificacion2,CONCATENATE(AM1408,"_VAL_",AB1408))&gt;1,"Empate","")</f>
        <v/>
      </c>
      <c r="AS1408" s="63" t="str">
        <f t="shared" ref="AS1408:AS1448" si="17019">IF(AND(AQ1408,AR1408="",AQ1408&lt;&gt;""),"X","")</f>
        <v/>
      </c>
      <c r="AT1408" s="59" t="str">
        <f t="shared" si="16391"/>
        <v>ALI_117_SEG_10_</v>
      </c>
      <c r="AU1408" s="63">
        <f t="shared" ref="AU1408" si="17020">IF(AND(COUNTIF(Codificacion3,AT1408)&lt;AO1408),1,COUNTIF(Codificacion3,AT1408))</f>
        <v>1</v>
      </c>
      <c r="AV1408" s="62" t="str">
        <f t="shared" si="16393"/>
        <v>No Seleccionada</v>
      </c>
      <c r="AW1408" s="53"/>
      <c r="AX1408" s="51" t="str">
        <f t="shared" si="16394"/>
        <v>ALI_117_SEG_10FALSO</v>
      </c>
      <c r="AY1408" s="51">
        <f t="shared" si="16375"/>
        <v>1</v>
      </c>
      <c r="AZ1408" s="64" t="b">
        <f t="shared" si="16395"/>
        <v>0</v>
      </c>
    </row>
    <row r="1409" spans="1:52" x14ac:dyDescent="0.2">
      <c r="A1409" s="50" t="b">
        <f t="shared" si="16338"/>
        <v>0</v>
      </c>
      <c r="B1409" s="51" t="s">
        <v>142</v>
      </c>
      <c r="C1409" s="52">
        <v>117</v>
      </c>
      <c r="D1409" s="52">
        <f t="shared" ref="D1409" si="17021">IF(ISERROR(VLOOKUP(E1409,Proveedores,2,FALSE)),"",VLOOKUP(E1409,Proveedores,2,FALSE))</f>
        <v>2038</v>
      </c>
      <c r="E1409" s="53" t="s">
        <v>143</v>
      </c>
      <c r="F1409" s="54">
        <v>498</v>
      </c>
      <c r="G1409" s="53" t="s">
        <v>61</v>
      </c>
      <c r="H1409" s="53" t="s">
        <v>118</v>
      </c>
      <c r="I1409" s="52">
        <v>11</v>
      </c>
      <c r="J1409" s="53" t="s">
        <v>58</v>
      </c>
      <c r="K1409" s="55">
        <v>44835</v>
      </c>
      <c r="L1409" s="56">
        <v>13364</v>
      </c>
      <c r="M1409" s="56">
        <v>16618</v>
      </c>
      <c r="N1409" s="56">
        <v>8504</v>
      </c>
      <c r="O1409" s="56">
        <v>0</v>
      </c>
      <c r="P1409" s="57">
        <v>1223</v>
      </c>
      <c r="Q1409" s="58">
        <v>0</v>
      </c>
      <c r="R1409" s="57">
        <v>1223</v>
      </c>
      <c r="S1409" s="57">
        <v>1223</v>
      </c>
      <c r="T1409" s="58">
        <v>0</v>
      </c>
      <c r="U1409" s="57">
        <v>1223</v>
      </c>
      <c r="V1409" s="57">
        <v>1223</v>
      </c>
      <c r="W1409" s="58">
        <v>0</v>
      </c>
      <c r="X1409" s="57">
        <v>1223</v>
      </c>
      <c r="Y1409" s="57">
        <v>0</v>
      </c>
      <c r="Z1409" s="58">
        <v>0</v>
      </c>
      <c r="AA1409" s="57">
        <v>0</v>
      </c>
      <c r="AB1409" s="57">
        <v>47068378</v>
      </c>
      <c r="AC1409" s="53" t="str">
        <f t="shared" si="16377"/>
        <v>Registro Valido</v>
      </c>
      <c r="AD1409" s="57">
        <f t="shared" ref="AD1409" si="17022">IF(OR(ISERROR(VLOOKUP(CONCATENATE("ALI_",$C1409,"_SEG_",$I1409,"_PROV_",$D1409),Catalogo_Precios,AD$8,FALSE)),L1409=0),0,VLOOKUP(CONCATENATE("ALI_",$C1409,"_SEG_",$I1409,"_PROV_",$D1409),Catalogo_Precios,AD$8,FALSE))</f>
        <v>1223</v>
      </c>
      <c r="AE1409" s="57">
        <f t="shared" ref="AE1409" si="17023">IF(OR(ISERROR(VLOOKUP(CONCATENATE("ALI_",$C1409,"_SEG_",$I1409,"_PROV_",$D1409),Catalogo_Precios,AE$8,FALSE)),M1409=0),0,VLOOKUP(CONCATENATE("ALI_",$C1409,"_SEG_",$I1409,"_PROV_",$D1409),Catalogo_Precios,AE$8,FALSE))</f>
        <v>1223</v>
      </c>
      <c r="AF1409" s="57">
        <f t="shared" ref="AF1409" si="17024">IF(OR(ISERROR(VLOOKUP(CONCATENATE("ALI_",$C1409,"_SEG_",$I1409,"_PROV_",$D1409),Catalogo_Precios,AF$8,FALSE)),N1409=0),0,VLOOKUP(CONCATENATE("ALI_",$C1409,"_SEG_",$I1409,"_PROV_",$D1409),Catalogo_Precios,AF$8,FALSE))</f>
        <v>1223</v>
      </c>
      <c r="AG1409" s="57">
        <f t="shared" ref="AG1409" si="17025">IF(OR(ISERROR(VLOOKUP(CONCATENATE("ALI_",$C1409,"_SEG_",$I1409,"_PROV_",$D1409),Catalogo_Precios,AG$8,FALSE)),O1409=0),0,VLOOKUP(CONCATENATE("ALI_",$C1409,"_SEG_",$I1409,"_PROV_",$D1409),Catalogo_Precios,AG$8,FALSE))</f>
        <v>0</v>
      </c>
      <c r="AH1409" s="57">
        <f t="shared" ref="AH1409" si="17026">IF(OR(ISERROR(VLOOKUP(CONCATENATE("ALI_",$C1409,"_SEG_",$I1409,"_PROV_",$D1409),Catalogo_Precios,AH$8,FALSE)),L1409=0),0,VLOOKUP(CONCATENATE("ALI_",$C1409,"_SEG_",$I1409,"_PROV_",$D1409),Catalogo_Precios,AH$8,FALSE))</f>
        <v>1211</v>
      </c>
      <c r="AI1409" s="57">
        <f t="shared" ref="AI1409" si="17027">IF(OR(ISERROR(VLOOKUP(CONCATENATE("ALI_",$C1409,"_SEG_",$I1409,"_PROV_",$D1409),Catalogo_Precios,AI$8,FALSE)),M1409=0),0,VLOOKUP(CONCATENATE("ALI_",$C1409,"_SEG_",$I1409,"_PROV_",$D1409),Catalogo_Precios,AI$8,FALSE))</f>
        <v>1211</v>
      </c>
      <c r="AJ1409" s="57">
        <f t="shared" ref="AJ1409" si="17028">IF(OR(ISERROR(VLOOKUP(CONCATENATE("ALI_",$C1409,"_SEG_",$I1409,"_PROV_",$D1409),Catalogo_Precios,AJ$8,FALSE)),N1409=0),0,VLOOKUP(CONCATENATE("ALI_",$C1409,"_SEG_",$I1409,"_PROV_",$D1409),Catalogo_Precios,AJ$8,FALSE))</f>
        <v>1211</v>
      </c>
      <c r="AK1409" s="57">
        <f t="shared" ref="AK1409" si="17029">IF(OR(ISERROR(VLOOKUP(CONCATENATE("ALI_",$C1409,"_SEG_",$I1409,"_PROV_",$D1409),Catalogo_Precios,AK$8,FALSE)),O1409=0),0,VLOOKUP(CONCATENATE("ALI_",$C1409,"_SEG_",$I1409,"_PROV_",$D1409),Catalogo_Precios,AK$8,FALSE))</f>
        <v>0</v>
      </c>
      <c r="AL1409" s="53"/>
      <c r="AM1409" s="59" t="str">
        <f t="shared" si="16386"/>
        <v>ALI_117_SEG_11</v>
      </c>
      <c r="AN1409" s="59" t="str">
        <f t="shared" si="16387"/>
        <v>ALI_117_SEG_11_VAL_47068378</v>
      </c>
      <c r="AO1409" s="60">
        <f t="shared" ref="AO1409" si="17030">IF(OR(AB1409="",AB1409=0),0,COUNTIF(Codificacion,AM1409))</f>
        <v>2</v>
      </c>
      <c r="AP1409" s="61">
        <f t="array" ref="AP1409">MIN(IF(Codificacion=AM1409,Total_Cotizacion,""))</f>
        <v>45040165.799999997</v>
      </c>
      <c r="AQ1409" s="62" t="b">
        <f t="shared" si="16389"/>
        <v>0</v>
      </c>
      <c r="AR1409" s="51" t="str">
        <f t="shared" ref="AR1409" si="17031">IF(COUNTIF(Codificacion2,CONCATENATE(AM1409,"_VAL_",AB1409))&gt;1,"Empate","")</f>
        <v/>
      </c>
      <c r="AS1409" s="63" t="str">
        <f t="shared" si="17019"/>
        <v/>
      </c>
      <c r="AT1409" s="59" t="str">
        <f t="shared" si="16391"/>
        <v>ALI_117_SEG_11_</v>
      </c>
      <c r="AU1409" s="63">
        <f t="shared" ref="AU1409" si="17032">IF(AND(COUNTIF(Codificacion3,AT1409)&lt;AO1409),1,COUNTIF(Codificacion3,AT1409))</f>
        <v>1</v>
      </c>
      <c r="AV1409" s="62" t="str">
        <f t="shared" si="16393"/>
        <v>No Seleccionada</v>
      </c>
      <c r="AW1409" s="53"/>
      <c r="AX1409" s="51" t="str">
        <f t="shared" si="16394"/>
        <v>ALI_117_SEG_11FALSO</v>
      </c>
      <c r="AY1409" s="51">
        <f t="shared" si="16375"/>
        <v>1</v>
      </c>
      <c r="AZ1409" s="64" t="b">
        <f t="shared" si="16395"/>
        <v>0</v>
      </c>
    </row>
    <row r="1410" spans="1:52" x14ac:dyDescent="0.2">
      <c r="A1410" s="50" t="b">
        <f t="shared" si="16338"/>
        <v>0</v>
      </c>
      <c r="B1410" s="51" t="s">
        <v>142</v>
      </c>
      <c r="C1410" s="52">
        <v>117</v>
      </c>
      <c r="D1410" s="52">
        <f t="shared" ref="D1410" si="17033">IF(ISERROR(VLOOKUP(E1410,Proveedores,2,FALSE)),"",VLOOKUP(E1410,Proveedores,2,FALSE))</f>
        <v>2038</v>
      </c>
      <c r="E1410" s="53" t="s">
        <v>143</v>
      </c>
      <c r="F1410" s="54">
        <v>499</v>
      </c>
      <c r="G1410" s="53" t="s">
        <v>61</v>
      </c>
      <c r="H1410" s="53" t="s">
        <v>118</v>
      </c>
      <c r="I1410" s="52">
        <v>12</v>
      </c>
      <c r="J1410" s="53" t="s">
        <v>58</v>
      </c>
      <c r="K1410" s="55">
        <v>44835</v>
      </c>
      <c r="L1410" s="56">
        <v>12128</v>
      </c>
      <c r="M1410" s="56">
        <v>15081</v>
      </c>
      <c r="N1410" s="56">
        <v>7717</v>
      </c>
      <c r="O1410" s="56">
        <v>0</v>
      </c>
      <c r="P1410" s="57">
        <v>1223</v>
      </c>
      <c r="Q1410" s="58">
        <v>0</v>
      </c>
      <c r="R1410" s="57">
        <v>1223</v>
      </c>
      <c r="S1410" s="57">
        <v>1223</v>
      </c>
      <c r="T1410" s="58">
        <v>0</v>
      </c>
      <c r="U1410" s="57">
        <v>1223</v>
      </c>
      <c r="V1410" s="57">
        <v>1223</v>
      </c>
      <c r="W1410" s="58">
        <v>0</v>
      </c>
      <c r="X1410" s="57">
        <v>1223</v>
      </c>
      <c r="Y1410" s="57">
        <v>0</v>
      </c>
      <c r="Z1410" s="58">
        <v>0</v>
      </c>
      <c r="AA1410" s="57">
        <v>0</v>
      </c>
      <c r="AB1410" s="57">
        <v>42714498</v>
      </c>
      <c r="AC1410" s="53" t="str">
        <f t="shared" si="16377"/>
        <v>Registro Valido</v>
      </c>
      <c r="AD1410" s="57">
        <f t="shared" ref="AD1410" si="17034">IF(OR(ISERROR(VLOOKUP(CONCATENATE("ALI_",$C1410,"_SEG_",$I1410,"_PROV_",$D1410),Catalogo_Precios,AD$8,FALSE)),L1410=0),0,VLOOKUP(CONCATENATE("ALI_",$C1410,"_SEG_",$I1410,"_PROV_",$D1410),Catalogo_Precios,AD$8,FALSE))</f>
        <v>1223</v>
      </c>
      <c r="AE1410" s="57">
        <f t="shared" ref="AE1410" si="17035">IF(OR(ISERROR(VLOOKUP(CONCATENATE("ALI_",$C1410,"_SEG_",$I1410,"_PROV_",$D1410),Catalogo_Precios,AE$8,FALSE)),M1410=0),0,VLOOKUP(CONCATENATE("ALI_",$C1410,"_SEG_",$I1410,"_PROV_",$D1410),Catalogo_Precios,AE$8,FALSE))</f>
        <v>1223</v>
      </c>
      <c r="AF1410" s="57">
        <f t="shared" ref="AF1410" si="17036">IF(OR(ISERROR(VLOOKUP(CONCATENATE("ALI_",$C1410,"_SEG_",$I1410,"_PROV_",$D1410),Catalogo_Precios,AF$8,FALSE)),N1410=0),0,VLOOKUP(CONCATENATE("ALI_",$C1410,"_SEG_",$I1410,"_PROV_",$D1410),Catalogo_Precios,AF$8,FALSE))</f>
        <v>1223</v>
      </c>
      <c r="AG1410" s="57">
        <f t="shared" ref="AG1410" si="17037">IF(OR(ISERROR(VLOOKUP(CONCATENATE("ALI_",$C1410,"_SEG_",$I1410,"_PROV_",$D1410),Catalogo_Precios,AG$8,FALSE)),O1410=0),0,VLOOKUP(CONCATENATE("ALI_",$C1410,"_SEG_",$I1410,"_PROV_",$D1410),Catalogo_Precios,AG$8,FALSE))</f>
        <v>0</v>
      </c>
      <c r="AH1410" s="57">
        <f t="shared" ref="AH1410" si="17038">IF(OR(ISERROR(VLOOKUP(CONCATENATE("ALI_",$C1410,"_SEG_",$I1410,"_PROV_",$D1410),Catalogo_Precios,AH$8,FALSE)),L1410=0),0,VLOOKUP(CONCATENATE("ALI_",$C1410,"_SEG_",$I1410,"_PROV_",$D1410),Catalogo_Precios,AH$8,FALSE))</f>
        <v>1211</v>
      </c>
      <c r="AI1410" s="57">
        <f t="shared" ref="AI1410" si="17039">IF(OR(ISERROR(VLOOKUP(CONCATENATE("ALI_",$C1410,"_SEG_",$I1410,"_PROV_",$D1410),Catalogo_Precios,AI$8,FALSE)),M1410=0),0,VLOOKUP(CONCATENATE("ALI_",$C1410,"_SEG_",$I1410,"_PROV_",$D1410),Catalogo_Precios,AI$8,FALSE))</f>
        <v>1211</v>
      </c>
      <c r="AJ1410" s="57">
        <f t="shared" ref="AJ1410" si="17040">IF(OR(ISERROR(VLOOKUP(CONCATENATE("ALI_",$C1410,"_SEG_",$I1410,"_PROV_",$D1410),Catalogo_Precios,AJ$8,FALSE)),N1410=0),0,VLOOKUP(CONCATENATE("ALI_",$C1410,"_SEG_",$I1410,"_PROV_",$D1410),Catalogo_Precios,AJ$8,FALSE))</f>
        <v>1211</v>
      </c>
      <c r="AK1410" s="57">
        <f t="shared" ref="AK1410" si="17041">IF(OR(ISERROR(VLOOKUP(CONCATENATE("ALI_",$C1410,"_SEG_",$I1410,"_PROV_",$D1410),Catalogo_Precios,AK$8,FALSE)),O1410=0),0,VLOOKUP(CONCATENATE("ALI_",$C1410,"_SEG_",$I1410,"_PROV_",$D1410),Catalogo_Precios,AK$8,FALSE))</f>
        <v>0</v>
      </c>
      <c r="AL1410" s="53"/>
      <c r="AM1410" s="59" t="str">
        <f t="shared" si="16386"/>
        <v>ALI_117_SEG_12</v>
      </c>
      <c r="AN1410" s="59" t="str">
        <f t="shared" si="16387"/>
        <v>ALI_117_SEG_12_VAL_42714498</v>
      </c>
      <c r="AO1410" s="60">
        <f t="shared" ref="AO1410" si="17042">IF(OR(AB1410="",AB1410=0),0,COUNTIF(Codificacion,AM1410))</f>
        <v>2</v>
      </c>
      <c r="AP1410" s="61">
        <f t="array" ref="AP1410">MIN(IF(Codificacion=AM1410,Total_Cotizacion,""))</f>
        <v>40916158.259999998</v>
      </c>
      <c r="AQ1410" s="62" t="b">
        <f t="shared" si="16389"/>
        <v>0</v>
      </c>
      <c r="AR1410" s="51" t="str">
        <f t="shared" ref="AR1410" si="17043">IF(COUNTIF(Codificacion2,CONCATENATE(AM1410,"_VAL_",AB1410))&gt;1,"Empate","")</f>
        <v/>
      </c>
      <c r="AS1410" s="63" t="str">
        <f t="shared" si="17019"/>
        <v/>
      </c>
      <c r="AT1410" s="59" t="str">
        <f t="shared" si="16391"/>
        <v>ALI_117_SEG_12_</v>
      </c>
      <c r="AU1410" s="63">
        <f t="shared" ref="AU1410" si="17044">IF(AND(COUNTIF(Codificacion3,AT1410)&lt;AO1410),1,COUNTIF(Codificacion3,AT1410))</f>
        <v>1</v>
      </c>
      <c r="AV1410" s="62" t="str">
        <f t="shared" si="16393"/>
        <v>No Seleccionada</v>
      </c>
      <c r="AW1410" s="53"/>
      <c r="AX1410" s="51" t="str">
        <f t="shared" si="16394"/>
        <v>ALI_117_SEG_12FALSO</v>
      </c>
      <c r="AY1410" s="51">
        <f t="shared" si="16375"/>
        <v>1</v>
      </c>
      <c r="AZ1410" s="64" t="b">
        <f t="shared" si="16395"/>
        <v>0</v>
      </c>
    </row>
    <row r="1411" spans="1:52" x14ac:dyDescent="0.2">
      <c r="A1411" s="50" t="b">
        <f t="shared" si="16338"/>
        <v>0</v>
      </c>
      <c r="B1411" s="51" t="s">
        <v>142</v>
      </c>
      <c r="C1411" s="52">
        <v>117</v>
      </c>
      <c r="D1411" s="52">
        <f t="shared" ref="D1411" si="17045">IF(ISERROR(VLOOKUP(E1411,Proveedores,2,FALSE)),"",VLOOKUP(E1411,Proveedores,2,FALSE))</f>
        <v>2038</v>
      </c>
      <c r="E1411" s="53" t="s">
        <v>143</v>
      </c>
      <c r="F1411" s="54">
        <v>500</v>
      </c>
      <c r="G1411" s="53" t="s">
        <v>61</v>
      </c>
      <c r="H1411" s="53" t="s">
        <v>118</v>
      </c>
      <c r="I1411" s="52">
        <v>13</v>
      </c>
      <c r="J1411" s="53" t="s">
        <v>58</v>
      </c>
      <c r="K1411" s="55">
        <v>44835</v>
      </c>
      <c r="L1411" s="56">
        <v>12878</v>
      </c>
      <c r="M1411" s="56">
        <v>16013</v>
      </c>
      <c r="N1411" s="56">
        <v>8193</v>
      </c>
      <c r="O1411" s="56">
        <v>0</v>
      </c>
      <c r="P1411" s="57">
        <v>1223</v>
      </c>
      <c r="Q1411" s="58">
        <v>0</v>
      </c>
      <c r="R1411" s="57">
        <v>1223</v>
      </c>
      <c r="S1411" s="57">
        <v>1223</v>
      </c>
      <c r="T1411" s="58">
        <v>0</v>
      </c>
      <c r="U1411" s="57">
        <v>1223</v>
      </c>
      <c r="V1411" s="57">
        <v>1223</v>
      </c>
      <c r="W1411" s="58">
        <v>0</v>
      </c>
      <c r="X1411" s="57">
        <v>1223</v>
      </c>
      <c r="Y1411" s="57">
        <v>0</v>
      </c>
      <c r="Z1411" s="58">
        <v>0</v>
      </c>
      <c r="AA1411" s="57">
        <v>0</v>
      </c>
      <c r="AB1411" s="57">
        <v>45353732</v>
      </c>
      <c r="AC1411" s="53" t="str">
        <f t="shared" si="16377"/>
        <v>Registro Valido</v>
      </c>
      <c r="AD1411" s="57">
        <f t="shared" ref="AD1411" si="17046">IF(OR(ISERROR(VLOOKUP(CONCATENATE("ALI_",$C1411,"_SEG_",$I1411,"_PROV_",$D1411),Catalogo_Precios,AD$8,FALSE)),L1411=0),0,VLOOKUP(CONCATENATE("ALI_",$C1411,"_SEG_",$I1411,"_PROV_",$D1411),Catalogo_Precios,AD$8,FALSE))</f>
        <v>1223</v>
      </c>
      <c r="AE1411" s="57">
        <f t="shared" ref="AE1411" si="17047">IF(OR(ISERROR(VLOOKUP(CONCATENATE("ALI_",$C1411,"_SEG_",$I1411,"_PROV_",$D1411),Catalogo_Precios,AE$8,FALSE)),M1411=0),0,VLOOKUP(CONCATENATE("ALI_",$C1411,"_SEG_",$I1411,"_PROV_",$D1411),Catalogo_Precios,AE$8,FALSE))</f>
        <v>1223</v>
      </c>
      <c r="AF1411" s="57">
        <f t="shared" ref="AF1411" si="17048">IF(OR(ISERROR(VLOOKUP(CONCATENATE("ALI_",$C1411,"_SEG_",$I1411,"_PROV_",$D1411),Catalogo_Precios,AF$8,FALSE)),N1411=0),0,VLOOKUP(CONCATENATE("ALI_",$C1411,"_SEG_",$I1411,"_PROV_",$D1411),Catalogo_Precios,AF$8,FALSE))</f>
        <v>1223</v>
      </c>
      <c r="AG1411" s="57">
        <f t="shared" ref="AG1411" si="17049">IF(OR(ISERROR(VLOOKUP(CONCATENATE("ALI_",$C1411,"_SEG_",$I1411,"_PROV_",$D1411),Catalogo_Precios,AG$8,FALSE)),O1411=0),0,VLOOKUP(CONCATENATE("ALI_",$C1411,"_SEG_",$I1411,"_PROV_",$D1411),Catalogo_Precios,AG$8,FALSE))</f>
        <v>0</v>
      </c>
      <c r="AH1411" s="57">
        <f t="shared" ref="AH1411" si="17050">IF(OR(ISERROR(VLOOKUP(CONCATENATE("ALI_",$C1411,"_SEG_",$I1411,"_PROV_",$D1411),Catalogo_Precios,AH$8,FALSE)),L1411=0),0,VLOOKUP(CONCATENATE("ALI_",$C1411,"_SEG_",$I1411,"_PROV_",$D1411),Catalogo_Precios,AH$8,FALSE))</f>
        <v>1211</v>
      </c>
      <c r="AI1411" s="57">
        <f t="shared" ref="AI1411" si="17051">IF(OR(ISERROR(VLOOKUP(CONCATENATE("ALI_",$C1411,"_SEG_",$I1411,"_PROV_",$D1411),Catalogo_Precios,AI$8,FALSE)),M1411=0),0,VLOOKUP(CONCATENATE("ALI_",$C1411,"_SEG_",$I1411,"_PROV_",$D1411),Catalogo_Precios,AI$8,FALSE))</f>
        <v>1211</v>
      </c>
      <c r="AJ1411" s="57">
        <f t="shared" ref="AJ1411" si="17052">IF(OR(ISERROR(VLOOKUP(CONCATENATE("ALI_",$C1411,"_SEG_",$I1411,"_PROV_",$D1411),Catalogo_Precios,AJ$8,FALSE)),N1411=0),0,VLOOKUP(CONCATENATE("ALI_",$C1411,"_SEG_",$I1411,"_PROV_",$D1411),Catalogo_Precios,AJ$8,FALSE))</f>
        <v>1211</v>
      </c>
      <c r="AK1411" s="57">
        <f t="shared" ref="AK1411" si="17053">IF(OR(ISERROR(VLOOKUP(CONCATENATE("ALI_",$C1411,"_SEG_",$I1411,"_PROV_",$D1411),Catalogo_Precios,AK$8,FALSE)),O1411=0),0,VLOOKUP(CONCATENATE("ALI_",$C1411,"_SEG_",$I1411,"_PROV_",$D1411),Catalogo_Precios,AK$8,FALSE))</f>
        <v>0</v>
      </c>
      <c r="AL1411" s="53"/>
      <c r="AM1411" s="59" t="str">
        <f t="shared" si="16386"/>
        <v>ALI_117_SEG_13</v>
      </c>
      <c r="AN1411" s="59" t="str">
        <f t="shared" si="16387"/>
        <v>ALI_117_SEG_13_VAL_45353732</v>
      </c>
      <c r="AO1411" s="60">
        <f t="shared" ref="AO1411" si="17054">IF(OR(AB1411="",AB1411=0),0,COUNTIF(Codificacion,AM1411))</f>
        <v>2</v>
      </c>
      <c r="AP1411" s="61">
        <f t="array" ref="AP1411">MIN(IF(Codificacion=AM1411,Total_Cotizacion,""))</f>
        <v>42813848.839999996</v>
      </c>
      <c r="AQ1411" s="62" t="b">
        <f t="shared" si="16389"/>
        <v>0</v>
      </c>
      <c r="AR1411" s="51" t="str">
        <f t="shared" ref="AR1411" si="17055">IF(COUNTIF(Codificacion2,CONCATENATE(AM1411,"_VAL_",AB1411))&gt;1,"Empate","")</f>
        <v/>
      </c>
      <c r="AS1411" s="63" t="str">
        <f t="shared" si="17019"/>
        <v/>
      </c>
      <c r="AT1411" s="59" t="str">
        <f t="shared" si="16391"/>
        <v>ALI_117_SEG_13_</v>
      </c>
      <c r="AU1411" s="63">
        <f t="shared" ref="AU1411" si="17056">IF(AND(COUNTIF(Codificacion3,AT1411)&lt;AO1411),1,COUNTIF(Codificacion3,AT1411))</f>
        <v>1</v>
      </c>
      <c r="AV1411" s="62" t="str">
        <f t="shared" si="16393"/>
        <v>No Seleccionada</v>
      </c>
      <c r="AW1411" s="53"/>
      <c r="AX1411" s="51" t="str">
        <f t="shared" si="16394"/>
        <v>ALI_117_SEG_13FALSO</v>
      </c>
      <c r="AY1411" s="51">
        <f t="shared" si="16375"/>
        <v>1</v>
      </c>
      <c r="AZ1411" s="64" t="b">
        <f t="shared" si="16395"/>
        <v>0</v>
      </c>
    </row>
    <row r="1412" spans="1:52" x14ac:dyDescent="0.2">
      <c r="A1412" s="50" t="b">
        <f t="shared" si="16338"/>
        <v>0</v>
      </c>
      <c r="B1412" s="51" t="s">
        <v>142</v>
      </c>
      <c r="C1412" s="52">
        <v>117</v>
      </c>
      <c r="D1412" s="52">
        <f t="shared" ref="D1412" si="17057">IF(ISERROR(VLOOKUP(E1412,Proveedores,2,FALSE)),"",VLOOKUP(E1412,Proveedores,2,FALSE))</f>
        <v>2038</v>
      </c>
      <c r="E1412" s="53" t="s">
        <v>143</v>
      </c>
      <c r="F1412" s="54">
        <v>501</v>
      </c>
      <c r="G1412" s="53" t="s">
        <v>61</v>
      </c>
      <c r="H1412" s="53" t="s">
        <v>118</v>
      </c>
      <c r="I1412" s="52">
        <v>14</v>
      </c>
      <c r="J1412" s="53" t="s">
        <v>58</v>
      </c>
      <c r="K1412" s="55">
        <v>44835</v>
      </c>
      <c r="L1412" s="56">
        <v>12761</v>
      </c>
      <c r="M1412" s="56">
        <v>15868</v>
      </c>
      <c r="N1412" s="56">
        <v>8119</v>
      </c>
      <c r="O1412" s="56">
        <v>0</v>
      </c>
      <c r="P1412" s="57">
        <v>1223</v>
      </c>
      <c r="Q1412" s="58">
        <v>0</v>
      </c>
      <c r="R1412" s="57">
        <v>1223</v>
      </c>
      <c r="S1412" s="57">
        <v>1223</v>
      </c>
      <c r="T1412" s="58">
        <v>0</v>
      </c>
      <c r="U1412" s="57">
        <v>1223</v>
      </c>
      <c r="V1412" s="57">
        <v>1223</v>
      </c>
      <c r="W1412" s="58">
        <v>0</v>
      </c>
      <c r="X1412" s="57">
        <v>1223</v>
      </c>
      <c r="Y1412" s="57">
        <v>0</v>
      </c>
      <c r="Z1412" s="58">
        <v>0</v>
      </c>
      <c r="AA1412" s="57">
        <v>0</v>
      </c>
      <c r="AB1412" s="57">
        <v>44942804</v>
      </c>
      <c r="AC1412" s="53" t="str">
        <f t="shared" si="16377"/>
        <v>Registro Valido</v>
      </c>
      <c r="AD1412" s="57">
        <f t="shared" ref="AD1412" si="17058">IF(OR(ISERROR(VLOOKUP(CONCATENATE("ALI_",$C1412,"_SEG_",$I1412,"_PROV_",$D1412),Catalogo_Precios,AD$8,FALSE)),L1412=0),0,VLOOKUP(CONCATENATE("ALI_",$C1412,"_SEG_",$I1412,"_PROV_",$D1412),Catalogo_Precios,AD$8,FALSE))</f>
        <v>1223</v>
      </c>
      <c r="AE1412" s="57">
        <f t="shared" ref="AE1412" si="17059">IF(OR(ISERROR(VLOOKUP(CONCATENATE("ALI_",$C1412,"_SEG_",$I1412,"_PROV_",$D1412),Catalogo_Precios,AE$8,FALSE)),M1412=0),0,VLOOKUP(CONCATENATE("ALI_",$C1412,"_SEG_",$I1412,"_PROV_",$D1412),Catalogo_Precios,AE$8,FALSE))</f>
        <v>1223</v>
      </c>
      <c r="AF1412" s="57">
        <f t="shared" ref="AF1412" si="17060">IF(OR(ISERROR(VLOOKUP(CONCATENATE("ALI_",$C1412,"_SEG_",$I1412,"_PROV_",$D1412),Catalogo_Precios,AF$8,FALSE)),N1412=0),0,VLOOKUP(CONCATENATE("ALI_",$C1412,"_SEG_",$I1412,"_PROV_",$D1412),Catalogo_Precios,AF$8,FALSE))</f>
        <v>1223</v>
      </c>
      <c r="AG1412" s="57">
        <f t="shared" ref="AG1412" si="17061">IF(OR(ISERROR(VLOOKUP(CONCATENATE("ALI_",$C1412,"_SEG_",$I1412,"_PROV_",$D1412),Catalogo_Precios,AG$8,FALSE)),O1412=0),0,VLOOKUP(CONCATENATE("ALI_",$C1412,"_SEG_",$I1412,"_PROV_",$D1412),Catalogo_Precios,AG$8,FALSE))</f>
        <v>0</v>
      </c>
      <c r="AH1412" s="57">
        <f t="shared" ref="AH1412" si="17062">IF(OR(ISERROR(VLOOKUP(CONCATENATE("ALI_",$C1412,"_SEG_",$I1412,"_PROV_",$D1412),Catalogo_Precios,AH$8,FALSE)),L1412=0),0,VLOOKUP(CONCATENATE("ALI_",$C1412,"_SEG_",$I1412,"_PROV_",$D1412),Catalogo_Precios,AH$8,FALSE))</f>
        <v>1211</v>
      </c>
      <c r="AI1412" s="57">
        <f t="shared" ref="AI1412" si="17063">IF(OR(ISERROR(VLOOKUP(CONCATENATE("ALI_",$C1412,"_SEG_",$I1412,"_PROV_",$D1412),Catalogo_Precios,AI$8,FALSE)),M1412=0),0,VLOOKUP(CONCATENATE("ALI_",$C1412,"_SEG_",$I1412,"_PROV_",$D1412),Catalogo_Precios,AI$8,FALSE))</f>
        <v>1211</v>
      </c>
      <c r="AJ1412" s="57">
        <f t="shared" ref="AJ1412" si="17064">IF(OR(ISERROR(VLOOKUP(CONCATENATE("ALI_",$C1412,"_SEG_",$I1412,"_PROV_",$D1412),Catalogo_Precios,AJ$8,FALSE)),N1412=0),0,VLOOKUP(CONCATENATE("ALI_",$C1412,"_SEG_",$I1412,"_PROV_",$D1412),Catalogo_Precios,AJ$8,FALSE))</f>
        <v>1211</v>
      </c>
      <c r="AK1412" s="57">
        <f t="shared" ref="AK1412" si="17065">IF(OR(ISERROR(VLOOKUP(CONCATENATE("ALI_",$C1412,"_SEG_",$I1412,"_PROV_",$D1412),Catalogo_Precios,AK$8,FALSE)),O1412=0),0,VLOOKUP(CONCATENATE("ALI_",$C1412,"_SEG_",$I1412,"_PROV_",$D1412),Catalogo_Precios,AK$8,FALSE))</f>
        <v>0</v>
      </c>
      <c r="AL1412" s="53"/>
      <c r="AM1412" s="59" t="str">
        <f t="shared" si="16386"/>
        <v>ALI_117_SEG_14</v>
      </c>
      <c r="AN1412" s="59" t="str">
        <f t="shared" si="16387"/>
        <v>ALI_117_SEG_14_VAL_44942804</v>
      </c>
      <c r="AO1412" s="60">
        <f t="shared" ref="AO1412" si="17066">IF(OR(AB1412="",AB1412=0),0,COUNTIF(Codificacion,AM1412))</f>
        <v>2</v>
      </c>
      <c r="AP1412" s="61">
        <f t="array" ref="AP1412">MIN(IF(Codificacion=AM1412,Total_Cotizacion,""))</f>
        <v>42470766.040000007</v>
      </c>
      <c r="AQ1412" s="62" t="b">
        <f t="shared" si="16389"/>
        <v>0</v>
      </c>
      <c r="AR1412" s="51" t="str">
        <f t="shared" ref="AR1412" si="17067">IF(COUNTIF(Codificacion2,CONCATENATE(AM1412,"_VAL_",AB1412))&gt;1,"Empate","")</f>
        <v/>
      </c>
      <c r="AS1412" s="63" t="str">
        <f t="shared" si="17019"/>
        <v/>
      </c>
      <c r="AT1412" s="59" t="str">
        <f t="shared" si="16391"/>
        <v>ALI_117_SEG_14_</v>
      </c>
      <c r="AU1412" s="63">
        <f t="shared" ref="AU1412" si="17068">IF(AND(COUNTIF(Codificacion3,AT1412)&lt;AO1412),1,COUNTIF(Codificacion3,AT1412))</f>
        <v>1</v>
      </c>
      <c r="AV1412" s="62" t="str">
        <f t="shared" si="16393"/>
        <v>No Seleccionada</v>
      </c>
      <c r="AW1412" s="53"/>
      <c r="AX1412" s="51" t="str">
        <f t="shared" si="16394"/>
        <v>ALI_117_SEG_14FALSO</v>
      </c>
      <c r="AY1412" s="51">
        <f t="shared" si="16375"/>
        <v>1</v>
      </c>
      <c r="AZ1412" s="64" t="b">
        <f t="shared" si="16395"/>
        <v>0</v>
      </c>
    </row>
    <row r="1413" spans="1:52" x14ac:dyDescent="0.2">
      <c r="A1413" s="50" t="b">
        <f t="shared" si="16338"/>
        <v>0</v>
      </c>
      <c r="B1413" s="51" t="s">
        <v>142</v>
      </c>
      <c r="C1413" s="52">
        <v>117</v>
      </c>
      <c r="D1413" s="52">
        <f t="shared" ref="D1413" si="17069">IF(ISERROR(VLOOKUP(E1413,Proveedores,2,FALSE)),"",VLOOKUP(E1413,Proveedores,2,FALSE))</f>
        <v>2038</v>
      </c>
      <c r="E1413" s="53" t="s">
        <v>143</v>
      </c>
      <c r="F1413" s="54">
        <v>502</v>
      </c>
      <c r="G1413" s="53" t="s">
        <v>61</v>
      </c>
      <c r="H1413" s="53" t="s">
        <v>118</v>
      </c>
      <c r="I1413" s="52">
        <v>15</v>
      </c>
      <c r="J1413" s="53" t="s">
        <v>58</v>
      </c>
      <c r="K1413" s="55">
        <v>44835</v>
      </c>
      <c r="L1413" s="56">
        <v>12060</v>
      </c>
      <c r="M1413" s="56">
        <v>14999</v>
      </c>
      <c r="N1413" s="56">
        <v>7679</v>
      </c>
      <c r="O1413" s="56">
        <v>0</v>
      </c>
      <c r="P1413" s="57">
        <v>1223</v>
      </c>
      <c r="Q1413" s="58">
        <v>0</v>
      </c>
      <c r="R1413" s="57">
        <v>1223</v>
      </c>
      <c r="S1413" s="57">
        <v>1223</v>
      </c>
      <c r="T1413" s="58">
        <v>0</v>
      </c>
      <c r="U1413" s="57">
        <v>1223</v>
      </c>
      <c r="V1413" s="57">
        <v>1223</v>
      </c>
      <c r="W1413" s="58">
        <v>0</v>
      </c>
      <c r="X1413" s="57">
        <v>1223</v>
      </c>
      <c r="Y1413" s="57">
        <v>0</v>
      </c>
      <c r="Z1413" s="58">
        <v>0</v>
      </c>
      <c r="AA1413" s="57">
        <v>0</v>
      </c>
      <c r="AB1413" s="57">
        <v>42484574</v>
      </c>
      <c r="AC1413" s="53" t="str">
        <f t="shared" si="16377"/>
        <v>Registro Valido</v>
      </c>
      <c r="AD1413" s="57">
        <f t="shared" ref="AD1413" si="17070">IF(OR(ISERROR(VLOOKUP(CONCATENATE("ALI_",$C1413,"_SEG_",$I1413,"_PROV_",$D1413),Catalogo_Precios,AD$8,FALSE)),L1413=0),0,VLOOKUP(CONCATENATE("ALI_",$C1413,"_SEG_",$I1413,"_PROV_",$D1413),Catalogo_Precios,AD$8,FALSE))</f>
        <v>1223</v>
      </c>
      <c r="AE1413" s="57">
        <f t="shared" ref="AE1413" si="17071">IF(OR(ISERROR(VLOOKUP(CONCATENATE("ALI_",$C1413,"_SEG_",$I1413,"_PROV_",$D1413),Catalogo_Precios,AE$8,FALSE)),M1413=0),0,VLOOKUP(CONCATENATE("ALI_",$C1413,"_SEG_",$I1413,"_PROV_",$D1413),Catalogo_Precios,AE$8,FALSE))</f>
        <v>1223</v>
      </c>
      <c r="AF1413" s="57">
        <f t="shared" ref="AF1413" si="17072">IF(OR(ISERROR(VLOOKUP(CONCATENATE("ALI_",$C1413,"_SEG_",$I1413,"_PROV_",$D1413),Catalogo_Precios,AF$8,FALSE)),N1413=0),0,VLOOKUP(CONCATENATE("ALI_",$C1413,"_SEG_",$I1413,"_PROV_",$D1413),Catalogo_Precios,AF$8,FALSE))</f>
        <v>1223</v>
      </c>
      <c r="AG1413" s="57">
        <f t="shared" ref="AG1413" si="17073">IF(OR(ISERROR(VLOOKUP(CONCATENATE("ALI_",$C1413,"_SEG_",$I1413,"_PROV_",$D1413),Catalogo_Precios,AG$8,FALSE)),O1413=0),0,VLOOKUP(CONCATENATE("ALI_",$C1413,"_SEG_",$I1413,"_PROV_",$D1413),Catalogo_Precios,AG$8,FALSE))</f>
        <v>0</v>
      </c>
      <c r="AH1413" s="57">
        <f t="shared" ref="AH1413" si="17074">IF(OR(ISERROR(VLOOKUP(CONCATENATE("ALI_",$C1413,"_SEG_",$I1413,"_PROV_",$D1413),Catalogo_Precios,AH$8,FALSE)),L1413=0),0,VLOOKUP(CONCATENATE("ALI_",$C1413,"_SEG_",$I1413,"_PROV_",$D1413),Catalogo_Precios,AH$8,FALSE))</f>
        <v>1211</v>
      </c>
      <c r="AI1413" s="57">
        <f t="shared" ref="AI1413" si="17075">IF(OR(ISERROR(VLOOKUP(CONCATENATE("ALI_",$C1413,"_SEG_",$I1413,"_PROV_",$D1413),Catalogo_Precios,AI$8,FALSE)),M1413=0),0,VLOOKUP(CONCATENATE("ALI_",$C1413,"_SEG_",$I1413,"_PROV_",$D1413),Catalogo_Precios,AI$8,FALSE))</f>
        <v>1211</v>
      </c>
      <c r="AJ1413" s="57">
        <f t="shared" ref="AJ1413" si="17076">IF(OR(ISERROR(VLOOKUP(CONCATENATE("ALI_",$C1413,"_SEG_",$I1413,"_PROV_",$D1413),Catalogo_Precios,AJ$8,FALSE)),N1413=0),0,VLOOKUP(CONCATENATE("ALI_",$C1413,"_SEG_",$I1413,"_PROV_",$D1413),Catalogo_Precios,AJ$8,FALSE))</f>
        <v>1211</v>
      </c>
      <c r="AK1413" s="57">
        <f t="shared" ref="AK1413" si="17077">IF(OR(ISERROR(VLOOKUP(CONCATENATE("ALI_",$C1413,"_SEG_",$I1413,"_PROV_",$D1413),Catalogo_Precios,AK$8,FALSE)),O1413=0),0,VLOOKUP(CONCATENATE("ALI_",$C1413,"_SEG_",$I1413,"_PROV_",$D1413),Catalogo_Precios,AK$8,FALSE))</f>
        <v>0</v>
      </c>
      <c r="AL1413" s="53"/>
      <c r="AM1413" s="59" t="str">
        <f t="shared" si="16386"/>
        <v>ALI_117_SEG_15</v>
      </c>
      <c r="AN1413" s="59" t="str">
        <f t="shared" si="16387"/>
        <v>ALI_117_SEG_15_VAL_42484574</v>
      </c>
      <c r="AO1413" s="60">
        <f t="shared" ref="AO1413" si="17078">IF(OR(AB1413="",AB1413=0),0,COUNTIF(Codificacion,AM1413))</f>
        <v>2</v>
      </c>
      <c r="AP1413" s="61">
        <f t="array" ref="AP1413">MIN(IF(Codificacion=AM1413,Total_Cotizacion,""))</f>
        <v>40105368.379999995</v>
      </c>
      <c r="AQ1413" s="62" t="b">
        <f t="shared" si="16389"/>
        <v>0</v>
      </c>
      <c r="AR1413" s="51" t="str">
        <f t="shared" ref="AR1413" si="17079">IF(COUNTIF(Codificacion2,CONCATENATE(AM1413,"_VAL_",AB1413))&gt;1,"Empate","")</f>
        <v/>
      </c>
      <c r="AS1413" s="63" t="str">
        <f t="shared" si="17019"/>
        <v/>
      </c>
      <c r="AT1413" s="59" t="str">
        <f t="shared" si="16391"/>
        <v>ALI_117_SEG_15_</v>
      </c>
      <c r="AU1413" s="63">
        <f t="shared" ref="AU1413" si="17080">IF(AND(COUNTIF(Codificacion3,AT1413)&lt;AO1413),1,COUNTIF(Codificacion3,AT1413))</f>
        <v>1</v>
      </c>
      <c r="AV1413" s="62" t="str">
        <f t="shared" si="16393"/>
        <v>No Seleccionada</v>
      </c>
      <c r="AW1413" s="53"/>
      <c r="AX1413" s="51" t="str">
        <f t="shared" si="16394"/>
        <v>ALI_117_SEG_15FALSO</v>
      </c>
      <c r="AY1413" s="51">
        <f t="shared" si="16375"/>
        <v>1</v>
      </c>
      <c r="AZ1413" s="64" t="b">
        <f t="shared" si="16395"/>
        <v>0</v>
      </c>
    </row>
    <row r="1414" spans="1:52" x14ac:dyDescent="0.2">
      <c r="A1414" s="50" t="str">
        <f t="shared" si="16338"/>
        <v>ALI_40_SEG_1</v>
      </c>
      <c r="B1414" s="51" t="s">
        <v>142</v>
      </c>
      <c r="C1414" s="52">
        <v>40</v>
      </c>
      <c r="D1414" s="52">
        <f t="shared" ref="D1414" si="17081">IF(ISERROR(VLOOKUP(E1414,Proveedores,2,FALSE)),"",VLOOKUP(E1414,Proveedores,2,FALSE))</f>
        <v>2038</v>
      </c>
      <c r="E1414" s="53" t="s">
        <v>143</v>
      </c>
      <c r="F1414" s="54">
        <v>617</v>
      </c>
      <c r="G1414" s="53" t="s">
        <v>61</v>
      </c>
      <c r="H1414" s="53" t="s">
        <v>119</v>
      </c>
      <c r="I1414" s="52">
        <v>1</v>
      </c>
      <c r="J1414" s="53" t="s">
        <v>58</v>
      </c>
      <c r="K1414" s="55">
        <v>44835</v>
      </c>
      <c r="L1414" s="56">
        <v>10125</v>
      </c>
      <c r="M1414" s="56">
        <v>10060</v>
      </c>
      <c r="N1414" s="56">
        <v>5578</v>
      </c>
      <c r="O1414" s="56">
        <v>404</v>
      </c>
      <c r="P1414" s="57">
        <v>876</v>
      </c>
      <c r="Q1414" s="58">
        <v>0.06</v>
      </c>
      <c r="R1414" s="57">
        <v>823.44</v>
      </c>
      <c r="S1414" s="57">
        <v>876</v>
      </c>
      <c r="T1414" s="58">
        <v>0.06</v>
      </c>
      <c r="U1414" s="57">
        <v>823.44</v>
      </c>
      <c r="V1414" s="57">
        <v>876</v>
      </c>
      <c r="W1414" s="58">
        <v>0.06</v>
      </c>
      <c r="X1414" s="57">
        <v>823.44</v>
      </c>
      <c r="Y1414" s="57">
        <v>876</v>
      </c>
      <c r="Z1414" s="58">
        <v>0.06</v>
      </c>
      <c r="AA1414" s="57">
        <v>823.44</v>
      </c>
      <c r="AB1414" s="57">
        <v>21546954.480000004</v>
      </c>
      <c r="AC1414" s="53" t="str">
        <f t="shared" si="16377"/>
        <v>Registro Valido</v>
      </c>
      <c r="AD1414" s="57">
        <f t="shared" ref="AD1414" si="17082">IF(OR(ISERROR(VLOOKUP(CONCATENATE("ALI_",$C1414,"_SEG_",$I1414,"_PROV_",$D1414),Catalogo_Precios,AD$8,FALSE)),L1414=0),0,VLOOKUP(CONCATENATE("ALI_",$C1414,"_SEG_",$I1414,"_PROV_",$D1414),Catalogo_Precios,AD$8,FALSE))</f>
        <v>876</v>
      </c>
      <c r="AE1414" s="57">
        <f t="shared" ref="AE1414" si="17083">IF(OR(ISERROR(VLOOKUP(CONCATENATE("ALI_",$C1414,"_SEG_",$I1414,"_PROV_",$D1414),Catalogo_Precios,AE$8,FALSE)),M1414=0),0,VLOOKUP(CONCATENATE("ALI_",$C1414,"_SEG_",$I1414,"_PROV_",$D1414),Catalogo_Precios,AE$8,FALSE))</f>
        <v>876</v>
      </c>
      <c r="AF1414" s="57">
        <f t="shared" ref="AF1414" si="17084">IF(OR(ISERROR(VLOOKUP(CONCATENATE("ALI_",$C1414,"_SEG_",$I1414,"_PROV_",$D1414),Catalogo_Precios,AF$8,FALSE)),N1414=0),0,VLOOKUP(CONCATENATE("ALI_",$C1414,"_SEG_",$I1414,"_PROV_",$D1414),Catalogo_Precios,AF$8,FALSE))</f>
        <v>876</v>
      </c>
      <c r="AG1414" s="57">
        <f t="shared" ref="AG1414" si="17085">IF(OR(ISERROR(VLOOKUP(CONCATENATE("ALI_",$C1414,"_SEG_",$I1414,"_PROV_",$D1414),Catalogo_Precios,AG$8,FALSE)),O1414=0),0,VLOOKUP(CONCATENATE("ALI_",$C1414,"_SEG_",$I1414,"_PROV_",$D1414),Catalogo_Precios,AG$8,FALSE))</f>
        <v>876</v>
      </c>
      <c r="AH1414" s="57">
        <f t="shared" ref="AH1414" si="17086">IF(OR(ISERROR(VLOOKUP(CONCATENATE("ALI_",$C1414,"_SEG_",$I1414,"_PROV_",$D1414),Catalogo_Precios,AH$8,FALSE)),L1414=0),0,VLOOKUP(CONCATENATE("ALI_",$C1414,"_SEG_",$I1414,"_PROV_",$D1414),Catalogo_Precios,AH$8,FALSE))</f>
        <v>867</v>
      </c>
      <c r="AI1414" s="57">
        <f t="shared" ref="AI1414" si="17087">IF(OR(ISERROR(VLOOKUP(CONCATENATE("ALI_",$C1414,"_SEG_",$I1414,"_PROV_",$D1414),Catalogo_Precios,AI$8,FALSE)),M1414=0),0,VLOOKUP(CONCATENATE("ALI_",$C1414,"_SEG_",$I1414,"_PROV_",$D1414),Catalogo_Precios,AI$8,FALSE))</f>
        <v>867</v>
      </c>
      <c r="AJ1414" s="57">
        <f t="shared" ref="AJ1414" si="17088">IF(OR(ISERROR(VLOOKUP(CONCATENATE("ALI_",$C1414,"_SEG_",$I1414,"_PROV_",$D1414),Catalogo_Precios,AJ$8,FALSE)),N1414=0),0,VLOOKUP(CONCATENATE("ALI_",$C1414,"_SEG_",$I1414,"_PROV_",$D1414),Catalogo_Precios,AJ$8,FALSE))</f>
        <v>867</v>
      </c>
      <c r="AK1414" s="57">
        <f t="shared" ref="AK1414" si="17089">IF(OR(ISERROR(VLOOKUP(CONCATENATE("ALI_",$C1414,"_SEG_",$I1414,"_PROV_",$D1414),Catalogo_Precios,AK$8,FALSE)),O1414=0),0,VLOOKUP(CONCATENATE("ALI_",$C1414,"_SEG_",$I1414,"_PROV_",$D1414),Catalogo_Precios,AK$8,FALSE))</f>
        <v>867</v>
      </c>
      <c r="AL1414" s="53"/>
      <c r="AM1414" s="59" t="str">
        <f t="shared" si="16386"/>
        <v>ALI_40_SEG_1</v>
      </c>
      <c r="AN1414" s="59" t="str">
        <f t="shared" si="16387"/>
        <v>ALI_40_SEG_1_VAL_21546954.48</v>
      </c>
      <c r="AO1414" s="60">
        <f t="shared" ref="AO1414" si="17090">IF(OR(AB1414="",AB1414=0),0,COUNTIF(Codificacion,AM1414))</f>
        <v>3</v>
      </c>
      <c r="AP1414" s="61">
        <f t="array" ref="AP1414">MIN(IF(Codificacion=AM1414,Total_Cotizacion,""))</f>
        <v>21546954.480000004</v>
      </c>
      <c r="AQ1414" s="62" t="b">
        <f t="shared" si="16389"/>
        <v>1</v>
      </c>
      <c r="AR1414" s="51" t="str">
        <f t="shared" ref="AR1414" si="17091">IF(COUNTIF(Codificacion2,CONCATENATE(AM1414,"_VAL_",AB1414))&gt;1,"Empate","")</f>
        <v/>
      </c>
      <c r="AS1414" s="63" t="str">
        <f t="shared" si="17019"/>
        <v>X</v>
      </c>
      <c r="AT1414" s="59" t="str">
        <f t="shared" si="16391"/>
        <v>ALI_40_SEG_1_X</v>
      </c>
      <c r="AU1414" s="63">
        <f t="shared" ref="AU1414" si="17092">IF(AND(COUNTIF(Codificacion3,AT1414)&lt;AO1414),1,COUNTIF(Codificacion3,AT1414))</f>
        <v>1</v>
      </c>
      <c r="AV1414" s="62" t="str">
        <f t="shared" si="16393"/>
        <v>Cotizacion Seleccionada</v>
      </c>
      <c r="AW1414" s="53"/>
      <c r="AX1414" s="51" t="str">
        <f t="shared" si="16394"/>
        <v>ALI_40_SEG_1VERDADERO</v>
      </c>
      <c r="AY1414" s="51">
        <f t="shared" si="16375"/>
        <v>1</v>
      </c>
      <c r="AZ1414" s="64" t="b">
        <f t="shared" si="16395"/>
        <v>0</v>
      </c>
    </row>
    <row r="1415" spans="1:52" x14ac:dyDescent="0.2">
      <c r="A1415" s="50" t="str">
        <f t="shared" si="16338"/>
        <v>ALI_40_SEG_2</v>
      </c>
      <c r="B1415" s="51" t="s">
        <v>142</v>
      </c>
      <c r="C1415" s="52">
        <v>40</v>
      </c>
      <c r="D1415" s="52">
        <f t="shared" ref="D1415" si="17093">IF(ISERROR(VLOOKUP(E1415,Proveedores,2,FALSE)),"",VLOOKUP(E1415,Proveedores,2,FALSE))</f>
        <v>2038</v>
      </c>
      <c r="E1415" s="53" t="s">
        <v>143</v>
      </c>
      <c r="F1415" s="54">
        <v>618</v>
      </c>
      <c r="G1415" s="53" t="s">
        <v>61</v>
      </c>
      <c r="H1415" s="53" t="s">
        <v>119</v>
      </c>
      <c r="I1415" s="52">
        <v>2</v>
      </c>
      <c r="J1415" s="53" t="s">
        <v>58</v>
      </c>
      <c r="K1415" s="55">
        <v>44835</v>
      </c>
      <c r="L1415" s="56">
        <v>10353</v>
      </c>
      <c r="M1415" s="56">
        <v>10287</v>
      </c>
      <c r="N1415" s="56">
        <v>5704</v>
      </c>
      <c r="O1415" s="56">
        <v>414</v>
      </c>
      <c r="P1415" s="57">
        <v>876</v>
      </c>
      <c r="Q1415" s="58">
        <v>0.06</v>
      </c>
      <c r="R1415" s="57">
        <v>823.44</v>
      </c>
      <c r="S1415" s="57">
        <v>876</v>
      </c>
      <c r="T1415" s="58">
        <v>0.06</v>
      </c>
      <c r="U1415" s="57">
        <v>823.44</v>
      </c>
      <c r="V1415" s="57">
        <v>876</v>
      </c>
      <c r="W1415" s="58">
        <v>0.06</v>
      </c>
      <c r="X1415" s="57">
        <v>823.44</v>
      </c>
      <c r="Y1415" s="57">
        <v>876</v>
      </c>
      <c r="Z1415" s="58">
        <v>0.06</v>
      </c>
      <c r="AA1415" s="57">
        <v>823.44</v>
      </c>
      <c r="AB1415" s="57">
        <v>22033607.520000003</v>
      </c>
      <c r="AC1415" s="53" t="str">
        <f t="shared" si="16377"/>
        <v>Registro Valido</v>
      </c>
      <c r="AD1415" s="57">
        <f t="shared" ref="AD1415" si="17094">IF(OR(ISERROR(VLOOKUP(CONCATENATE("ALI_",$C1415,"_SEG_",$I1415,"_PROV_",$D1415),Catalogo_Precios,AD$8,FALSE)),L1415=0),0,VLOOKUP(CONCATENATE("ALI_",$C1415,"_SEG_",$I1415,"_PROV_",$D1415),Catalogo_Precios,AD$8,FALSE))</f>
        <v>876</v>
      </c>
      <c r="AE1415" s="57">
        <f t="shared" ref="AE1415" si="17095">IF(OR(ISERROR(VLOOKUP(CONCATENATE("ALI_",$C1415,"_SEG_",$I1415,"_PROV_",$D1415),Catalogo_Precios,AE$8,FALSE)),M1415=0),0,VLOOKUP(CONCATENATE("ALI_",$C1415,"_SEG_",$I1415,"_PROV_",$D1415),Catalogo_Precios,AE$8,FALSE))</f>
        <v>876</v>
      </c>
      <c r="AF1415" s="57">
        <f t="shared" ref="AF1415" si="17096">IF(OR(ISERROR(VLOOKUP(CONCATENATE("ALI_",$C1415,"_SEG_",$I1415,"_PROV_",$D1415),Catalogo_Precios,AF$8,FALSE)),N1415=0),0,VLOOKUP(CONCATENATE("ALI_",$C1415,"_SEG_",$I1415,"_PROV_",$D1415),Catalogo_Precios,AF$8,FALSE))</f>
        <v>876</v>
      </c>
      <c r="AG1415" s="57">
        <f t="shared" ref="AG1415" si="17097">IF(OR(ISERROR(VLOOKUP(CONCATENATE("ALI_",$C1415,"_SEG_",$I1415,"_PROV_",$D1415),Catalogo_Precios,AG$8,FALSE)),O1415=0),0,VLOOKUP(CONCATENATE("ALI_",$C1415,"_SEG_",$I1415,"_PROV_",$D1415),Catalogo_Precios,AG$8,FALSE))</f>
        <v>876</v>
      </c>
      <c r="AH1415" s="57">
        <f t="shared" ref="AH1415" si="17098">IF(OR(ISERROR(VLOOKUP(CONCATENATE("ALI_",$C1415,"_SEG_",$I1415,"_PROV_",$D1415),Catalogo_Precios,AH$8,FALSE)),L1415=0),0,VLOOKUP(CONCATENATE("ALI_",$C1415,"_SEG_",$I1415,"_PROV_",$D1415),Catalogo_Precios,AH$8,FALSE))</f>
        <v>867</v>
      </c>
      <c r="AI1415" s="57">
        <f t="shared" ref="AI1415" si="17099">IF(OR(ISERROR(VLOOKUP(CONCATENATE("ALI_",$C1415,"_SEG_",$I1415,"_PROV_",$D1415),Catalogo_Precios,AI$8,FALSE)),M1415=0),0,VLOOKUP(CONCATENATE("ALI_",$C1415,"_SEG_",$I1415,"_PROV_",$D1415),Catalogo_Precios,AI$8,FALSE))</f>
        <v>867</v>
      </c>
      <c r="AJ1415" s="57">
        <f t="shared" ref="AJ1415" si="17100">IF(OR(ISERROR(VLOOKUP(CONCATENATE("ALI_",$C1415,"_SEG_",$I1415,"_PROV_",$D1415),Catalogo_Precios,AJ$8,FALSE)),N1415=0),0,VLOOKUP(CONCATENATE("ALI_",$C1415,"_SEG_",$I1415,"_PROV_",$D1415),Catalogo_Precios,AJ$8,FALSE))</f>
        <v>867</v>
      </c>
      <c r="AK1415" s="57">
        <f t="shared" ref="AK1415" si="17101">IF(OR(ISERROR(VLOOKUP(CONCATENATE("ALI_",$C1415,"_SEG_",$I1415,"_PROV_",$D1415),Catalogo_Precios,AK$8,FALSE)),O1415=0),0,VLOOKUP(CONCATENATE("ALI_",$C1415,"_SEG_",$I1415,"_PROV_",$D1415),Catalogo_Precios,AK$8,FALSE))</f>
        <v>867</v>
      </c>
      <c r="AL1415" s="53"/>
      <c r="AM1415" s="59" t="str">
        <f t="shared" si="16386"/>
        <v>ALI_40_SEG_2</v>
      </c>
      <c r="AN1415" s="59" t="str">
        <f t="shared" si="16387"/>
        <v>ALI_40_SEG_2_VAL_22033607.52</v>
      </c>
      <c r="AO1415" s="60">
        <f t="shared" ref="AO1415" si="17102">IF(OR(AB1415="",AB1415=0),0,COUNTIF(Codificacion,AM1415))</f>
        <v>3</v>
      </c>
      <c r="AP1415" s="61">
        <f t="array" ref="AP1415">MIN(IF(Codificacion=AM1415,Total_Cotizacion,""))</f>
        <v>22033607.520000003</v>
      </c>
      <c r="AQ1415" s="62" t="b">
        <f t="shared" si="16389"/>
        <v>1</v>
      </c>
      <c r="AR1415" s="51" t="str">
        <f t="shared" ref="AR1415" si="17103">IF(COUNTIF(Codificacion2,CONCATENATE(AM1415,"_VAL_",AB1415))&gt;1,"Empate","")</f>
        <v/>
      </c>
      <c r="AS1415" s="63" t="str">
        <f t="shared" si="17019"/>
        <v>X</v>
      </c>
      <c r="AT1415" s="59" t="str">
        <f t="shared" si="16391"/>
        <v>ALI_40_SEG_2_X</v>
      </c>
      <c r="AU1415" s="63">
        <f t="shared" ref="AU1415" si="17104">IF(AND(COUNTIF(Codificacion3,AT1415)&lt;AO1415),1,COUNTIF(Codificacion3,AT1415))</f>
        <v>1</v>
      </c>
      <c r="AV1415" s="62" t="str">
        <f t="shared" si="16393"/>
        <v>Cotizacion Seleccionada</v>
      </c>
      <c r="AW1415" s="53"/>
      <c r="AX1415" s="51" t="str">
        <f t="shared" si="16394"/>
        <v>ALI_40_SEG_2VERDADERO</v>
      </c>
      <c r="AY1415" s="51">
        <f t="shared" si="16375"/>
        <v>1</v>
      </c>
      <c r="AZ1415" s="64" t="b">
        <f t="shared" si="16395"/>
        <v>0</v>
      </c>
    </row>
    <row r="1416" spans="1:52" x14ac:dyDescent="0.2">
      <c r="A1416" s="50" t="str">
        <f t="shared" si="16338"/>
        <v>ALI_40_SEG_3</v>
      </c>
      <c r="B1416" s="51" t="s">
        <v>142</v>
      </c>
      <c r="C1416" s="52">
        <v>40</v>
      </c>
      <c r="D1416" s="52">
        <f t="shared" ref="D1416" si="17105">IF(ISERROR(VLOOKUP(E1416,Proveedores,2,FALSE)),"",VLOOKUP(E1416,Proveedores,2,FALSE))</f>
        <v>2038</v>
      </c>
      <c r="E1416" s="53" t="s">
        <v>143</v>
      </c>
      <c r="F1416" s="54">
        <v>619</v>
      </c>
      <c r="G1416" s="53" t="s">
        <v>61</v>
      </c>
      <c r="H1416" s="53" t="s">
        <v>119</v>
      </c>
      <c r="I1416" s="52">
        <v>3</v>
      </c>
      <c r="J1416" s="53" t="s">
        <v>58</v>
      </c>
      <c r="K1416" s="55">
        <v>44835</v>
      </c>
      <c r="L1416" s="56">
        <v>10291</v>
      </c>
      <c r="M1416" s="56">
        <v>10226</v>
      </c>
      <c r="N1416" s="56">
        <v>5670</v>
      </c>
      <c r="O1416" s="56">
        <v>411</v>
      </c>
      <c r="P1416" s="57">
        <v>876</v>
      </c>
      <c r="Q1416" s="58">
        <v>0.06</v>
      </c>
      <c r="R1416" s="57">
        <v>823.44</v>
      </c>
      <c r="S1416" s="57">
        <v>876</v>
      </c>
      <c r="T1416" s="58">
        <v>0.06</v>
      </c>
      <c r="U1416" s="57">
        <v>823.44</v>
      </c>
      <c r="V1416" s="57">
        <v>876</v>
      </c>
      <c r="W1416" s="58">
        <v>0.06</v>
      </c>
      <c r="X1416" s="57">
        <v>823.44</v>
      </c>
      <c r="Y1416" s="57">
        <v>876</v>
      </c>
      <c r="Z1416" s="58">
        <v>0.06</v>
      </c>
      <c r="AA1416" s="57">
        <v>823.44</v>
      </c>
      <c r="AB1416" s="57">
        <v>21901857.120000005</v>
      </c>
      <c r="AC1416" s="53" t="str">
        <f t="shared" si="16377"/>
        <v>Registro Valido</v>
      </c>
      <c r="AD1416" s="57">
        <f t="shared" ref="AD1416" si="17106">IF(OR(ISERROR(VLOOKUP(CONCATENATE("ALI_",$C1416,"_SEG_",$I1416,"_PROV_",$D1416),Catalogo_Precios,AD$8,FALSE)),L1416=0),0,VLOOKUP(CONCATENATE("ALI_",$C1416,"_SEG_",$I1416,"_PROV_",$D1416),Catalogo_Precios,AD$8,FALSE))</f>
        <v>876</v>
      </c>
      <c r="AE1416" s="57">
        <f t="shared" ref="AE1416" si="17107">IF(OR(ISERROR(VLOOKUP(CONCATENATE("ALI_",$C1416,"_SEG_",$I1416,"_PROV_",$D1416),Catalogo_Precios,AE$8,FALSE)),M1416=0),0,VLOOKUP(CONCATENATE("ALI_",$C1416,"_SEG_",$I1416,"_PROV_",$D1416),Catalogo_Precios,AE$8,FALSE))</f>
        <v>876</v>
      </c>
      <c r="AF1416" s="57">
        <f t="shared" ref="AF1416" si="17108">IF(OR(ISERROR(VLOOKUP(CONCATENATE("ALI_",$C1416,"_SEG_",$I1416,"_PROV_",$D1416),Catalogo_Precios,AF$8,FALSE)),N1416=0),0,VLOOKUP(CONCATENATE("ALI_",$C1416,"_SEG_",$I1416,"_PROV_",$D1416),Catalogo_Precios,AF$8,FALSE))</f>
        <v>876</v>
      </c>
      <c r="AG1416" s="57">
        <f t="shared" ref="AG1416" si="17109">IF(OR(ISERROR(VLOOKUP(CONCATENATE("ALI_",$C1416,"_SEG_",$I1416,"_PROV_",$D1416),Catalogo_Precios,AG$8,FALSE)),O1416=0),0,VLOOKUP(CONCATENATE("ALI_",$C1416,"_SEG_",$I1416,"_PROV_",$D1416),Catalogo_Precios,AG$8,FALSE))</f>
        <v>876</v>
      </c>
      <c r="AH1416" s="57">
        <f t="shared" ref="AH1416" si="17110">IF(OR(ISERROR(VLOOKUP(CONCATENATE("ALI_",$C1416,"_SEG_",$I1416,"_PROV_",$D1416),Catalogo_Precios,AH$8,FALSE)),L1416=0),0,VLOOKUP(CONCATENATE("ALI_",$C1416,"_SEG_",$I1416,"_PROV_",$D1416),Catalogo_Precios,AH$8,FALSE))</f>
        <v>867</v>
      </c>
      <c r="AI1416" s="57">
        <f t="shared" ref="AI1416" si="17111">IF(OR(ISERROR(VLOOKUP(CONCATENATE("ALI_",$C1416,"_SEG_",$I1416,"_PROV_",$D1416),Catalogo_Precios,AI$8,FALSE)),M1416=0),0,VLOOKUP(CONCATENATE("ALI_",$C1416,"_SEG_",$I1416,"_PROV_",$D1416),Catalogo_Precios,AI$8,FALSE))</f>
        <v>867</v>
      </c>
      <c r="AJ1416" s="57">
        <f t="shared" ref="AJ1416" si="17112">IF(OR(ISERROR(VLOOKUP(CONCATENATE("ALI_",$C1416,"_SEG_",$I1416,"_PROV_",$D1416),Catalogo_Precios,AJ$8,FALSE)),N1416=0),0,VLOOKUP(CONCATENATE("ALI_",$C1416,"_SEG_",$I1416,"_PROV_",$D1416),Catalogo_Precios,AJ$8,FALSE))</f>
        <v>867</v>
      </c>
      <c r="AK1416" s="57">
        <f t="shared" ref="AK1416" si="17113">IF(OR(ISERROR(VLOOKUP(CONCATENATE("ALI_",$C1416,"_SEG_",$I1416,"_PROV_",$D1416),Catalogo_Precios,AK$8,FALSE)),O1416=0),0,VLOOKUP(CONCATENATE("ALI_",$C1416,"_SEG_",$I1416,"_PROV_",$D1416),Catalogo_Precios,AK$8,FALSE))</f>
        <v>867</v>
      </c>
      <c r="AL1416" s="53"/>
      <c r="AM1416" s="59" t="str">
        <f t="shared" si="16386"/>
        <v>ALI_40_SEG_3</v>
      </c>
      <c r="AN1416" s="59" t="str">
        <f t="shared" si="16387"/>
        <v>ALI_40_SEG_3_VAL_21901857.12</v>
      </c>
      <c r="AO1416" s="60">
        <f t="shared" ref="AO1416" si="17114">IF(OR(AB1416="",AB1416=0),0,COUNTIF(Codificacion,AM1416))</f>
        <v>3</v>
      </c>
      <c r="AP1416" s="61">
        <f t="array" ref="AP1416">MIN(IF(Codificacion=AM1416,Total_Cotizacion,""))</f>
        <v>21901857.120000005</v>
      </c>
      <c r="AQ1416" s="62" t="b">
        <f t="shared" si="16389"/>
        <v>1</v>
      </c>
      <c r="AR1416" s="51" t="str">
        <f t="shared" ref="AR1416" si="17115">IF(COUNTIF(Codificacion2,CONCATENATE(AM1416,"_VAL_",AB1416))&gt;1,"Empate","")</f>
        <v/>
      </c>
      <c r="AS1416" s="63" t="str">
        <f t="shared" si="17019"/>
        <v>X</v>
      </c>
      <c r="AT1416" s="59" t="str">
        <f t="shared" si="16391"/>
        <v>ALI_40_SEG_3_X</v>
      </c>
      <c r="AU1416" s="63">
        <f t="shared" ref="AU1416" si="17116">IF(AND(COUNTIF(Codificacion3,AT1416)&lt;AO1416),1,COUNTIF(Codificacion3,AT1416))</f>
        <v>1</v>
      </c>
      <c r="AV1416" s="62" t="str">
        <f t="shared" si="16393"/>
        <v>Cotizacion Seleccionada</v>
      </c>
      <c r="AW1416" s="53"/>
      <c r="AX1416" s="51" t="str">
        <f t="shared" si="16394"/>
        <v>ALI_40_SEG_3VERDADERO</v>
      </c>
      <c r="AY1416" s="51">
        <f t="shared" si="16375"/>
        <v>1</v>
      </c>
      <c r="AZ1416" s="64" t="b">
        <f t="shared" si="16395"/>
        <v>0</v>
      </c>
    </row>
    <row r="1417" spans="1:52" x14ac:dyDescent="0.2">
      <c r="A1417" s="50" t="str">
        <f t="shared" ref="A1417:A1480" si="17117">IF(AV1417="Cotizacion Seleccionada",CONCATENATE("ALI_",C1417,"_SEG_",I1417),FALSE)</f>
        <v>ALI_40_SEG_4</v>
      </c>
      <c r="B1417" s="51" t="s">
        <v>142</v>
      </c>
      <c r="C1417" s="52">
        <v>40</v>
      </c>
      <c r="D1417" s="52">
        <f t="shared" ref="D1417" si="17118">IF(ISERROR(VLOOKUP(E1417,Proveedores,2,FALSE)),"",VLOOKUP(E1417,Proveedores,2,FALSE))</f>
        <v>2038</v>
      </c>
      <c r="E1417" s="53" t="s">
        <v>143</v>
      </c>
      <c r="F1417" s="54">
        <v>620</v>
      </c>
      <c r="G1417" s="53" t="s">
        <v>61</v>
      </c>
      <c r="H1417" s="53" t="s">
        <v>119</v>
      </c>
      <c r="I1417" s="52">
        <v>4</v>
      </c>
      <c r="J1417" s="53" t="s">
        <v>58</v>
      </c>
      <c r="K1417" s="55">
        <v>44835</v>
      </c>
      <c r="L1417" s="56">
        <v>10966</v>
      </c>
      <c r="M1417" s="56">
        <v>10894</v>
      </c>
      <c r="N1417" s="56">
        <v>6041</v>
      </c>
      <c r="O1417" s="56">
        <v>439</v>
      </c>
      <c r="P1417" s="57">
        <v>876</v>
      </c>
      <c r="Q1417" s="58">
        <v>0.06</v>
      </c>
      <c r="R1417" s="57">
        <v>823.44</v>
      </c>
      <c r="S1417" s="57">
        <v>876</v>
      </c>
      <c r="T1417" s="58">
        <v>0.06</v>
      </c>
      <c r="U1417" s="57">
        <v>823.44</v>
      </c>
      <c r="V1417" s="57">
        <v>876</v>
      </c>
      <c r="W1417" s="58">
        <v>0.06</v>
      </c>
      <c r="X1417" s="57">
        <v>823.44</v>
      </c>
      <c r="Y1417" s="57">
        <v>876</v>
      </c>
      <c r="Z1417" s="58">
        <v>0.06</v>
      </c>
      <c r="AA1417" s="57">
        <v>823.44</v>
      </c>
      <c r="AB1417" s="57">
        <v>23336289.600000001</v>
      </c>
      <c r="AC1417" s="53" t="str">
        <f t="shared" si="16377"/>
        <v>Registro Valido</v>
      </c>
      <c r="AD1417" s="57">
        <f t="shared" ref="AD1417" si="17119">IF(OR(ISERROR(VLOOKUP(CONCATENATE("ALI_",$C1417,"_SEG_",$I1417,"_PROV_",$D1417),Catalogo_Precios,AD$8,FALSE)),L1417=0),0,VLOOKUP(CONCATENATE("ALI_",$C1417,"_SEG_",$I1417,"_PROV_",$D1417),Catalogo_Precios,AD$8,FALSE))</f>
        <v>876</v>
      </c>
      <c r="AE1417" s="57">
        <f t="shared" ref="AE1417" si="17120">IF(OR(ISERROR(VLOOKUP(CONCATENATE("ALI_",$C1417,"_SEG_",$I1417,"_PROV_",$D1417),Catalogo_Precios,AE$8,FALSE)),M1417=0),0,VLOOKUP(CONCATENATE("ALI_",$C1417,"_SEG_",$I1417,"_PROV_",$D1417),Catalogo_Precios,AE$8,FALSE))</f>
        <v>876</v>
      </c>
      <c r="AF1417" s="57">
        <f t="shared" ref="AF1417" si="17121">IF(OR(ISERROR(VLOOKUP(CONCATENATE("ALI_",$C1417,"_SEG_",$I1417,"_PROV_",$D1417),Catalogo_Precios,AF$8,FALSE)),N1417=0),0,VLOOKUP(CONCATENATE("ALI_",$C1417,"_SEG_",$I1417,"_PROV_",$D1417),Catalogo_Precios,AF$8,FALSE))</f>
        <v>876</v>
      </c>
      <c r="AG1417" s="57">
        <f t="shared" ref="AG1417" si="17122">IF(OR(ISERROR(VLOOKUP(CONCATENATE("ALI_",$C1417,"_SEG_",$I1417,"_PROV_",$D1417),Catalogo_Precios,AG$8,FALSE)),O1417=0),0,VLOOKUP(CONCATENATE("ALI_",$C1417,"_SEG_",$I1417,"_PROV_",$D1417),Catalogo_Precios,AG$8,FALSE))</f>
        <v>876</v>
      </c>
      <c r="AH1417" s="57">
        <f t="shared" ref="AH1417" si="17123">IF(OR(ISERROR(VLOOKUP(CONCATENATE("ALI_",$C1417,"_SEG_",$I1417,"_PROV_",$D1417),Catalogo_Precios,AH$8,FALSE)),L1417=0),0,VLOOKUP(CONCATENATE("ALI_",$C1417,"_SEG_",$I1417,"_PROV_",$D1417),Catalogo_Precios,AH$8,FALSE))</f>
        <v>867</v>
      </c>
      <c r="AI1417" s="57">
        <f t="shared" ref="AI1417" si="17124">IF(OR(ISERROR(VLOOKUP(CONCATENATE("ALI_",$C1417,"_SEG_",$I1417,"_PROV_",$D1417),Catalogo_Precios,AI$8,FALSE)),M1417=0),0,VLOOKUP(CONCATENATE("ALI_",$C1417,"_SEG_",$I1417,"_PROV_",$D1417),Catalogo_Precios,AI$8,FALSE))</f>
        <v>867</v>
      </c>
      <c r="AJ1417" s="57">
        <f t="shared" ref="AJ1417" si="17125">IF(OR(ISERROR(VLOOKUP(CONCATENATE("ALI_",$C1417,"_SEG_",$I1417,"_PROV_",$D1417),Catalogo_Precios,AJ$8,FALSE)),N1417=0),0,VLOOKUP(CONCATENATE("ALI_",$C1417,"_SEG_",$I1417,"_PROV_",$D1417),Catalogo_Precios,AJ$8,FALSE))</f>
        <v>867</v>
      </c>
      <c r="AK1417" s="57">
        <f t="shared" ref="AK1417" si="17126">IF(OR(ISERROR(VLOOKUP(CONCATENATE("ALI_",$C1417,"_SEG_",$I1417,"_PROV_",$D1417),Catalogo_Precios,AK$8,FALSE)),O1417=0),0,VLOOKUP(CONCATENATE("ALI_",$C1417,"_SEG_",$I1417,"_PROV_",$D1417),Catalogo_Precios,AK$8,FALSE))</f>
        <v>867</v>
      </c>
      <c r="AL1417" s="53"/>
      <c r="AM1417" s="59" t="str">
        <f t="shared" si="16386"/>
        <v>ALI_40_SEG_4</v>
      </c>
      <c r="AN1417" s="59" t="str">
        <f t="shared" si="16387"/>
        <v>ALI_40_SEG_4_VAL_23336289.6</v>
      </c>
      <c r="AO1417" s="60">
        <f t="shared" ref="AO1417" si="17127">IF(OR(AB1417="",AB1417=0),0,COUNTIF(Codificacion,AM1417))</f>
        <v>3</v>
      </c>
      <c r="AP1417" s="61">
        <f t="array" ref="AP1417">MIN(IF(Codificacion=AM1417,Total_Cotizacion,""))</f>
        <v>23336289.600000001</v>
      </c>
      <c r="AQ1417" s="62" t="b">
        <f t="shared" si="16389"/>
        <v>1</v>
      </c>
      <c r="AR1417" s="51" t="str">
        <f t="shared" ref="AR1417" si="17128">IF(COUNTIF(Codificacion2,CONCATENATE(AM1417,"_VAL_",AB1417))&gt;1,"Empate","")</f>
        <v/>
      </c>
      <c r="AS1417" s="63" t="str">
        <f t="shared" si="17019"/>
        <v>X</v>
      </c>
      <c r="AT1417" s="59" t="str">
        <f t="shared" si="16391"/>
        <v>ALI_40_SEG_4_X</v>
      </c>
      <c r="AU1417" s="63">
        <f t="shared" ref="AU1417" si="17129">IF(AND(COUNTIF(Codificacion3,AT1417)&lt;AO1417),1,COUNTIF(Codificacion3,AT1417))</f>
        <v>1</v>
      </c>
      <c r="AV1417" s="62" t="str">
        <f t="shared" si="16393"/>
        <v>Cotizacion Seleccionada</v>
      </c>
      <c r="AW1417" s="53"/>
      <c r="AX1417" s="51" t="str">
        <f t="shared" si="16394"/>
        <v>ALI_40_SEG_4VERDADERO</v>
      </c>
      <c r="AY1417" s="51">
        <f t="shared" si="16375"/>
        <v>1</v>
      </c>
      <c r="AZ1417" s="64" t="b">
        <f t="shared" si="16395"/>
        <v>0</v>
      </c>
    </row>
    <row r="1418" spans="1:52" x14ac:dyDescent="0.2">
      <c r="A1418" s="50" t="str">
        <f t="shared" si="17117"/>
        <v>ALI_40_SEG_5</v>
      </c>
      <c r="B1418" s="51" t="s">
        <v>142</v>
      </c>
      <c r="C1418" s="52">
        <v>40</v>
      </c>
      <c r="D1418" s="52">
        <f t="shared" ref="D1418" si="17130">IF(ISERROR(VLOOKUP(E1418,Proveedores,2,FALSE)),"",VLOOKUP(E1418,Proveedores,2,FALSE))</f>
        <v>2038</v>
      </c>
      <c r="E1418" s="53" t="s">
        <v>143</v>
      </c>
      <c r="F1418" s="54">
        <v>621</v>
      </c>
      <c r="G1418" s="53" t="s">
        <v>61</v>
      </c>
      <c r="H1418" s="53" t="s">
        <v>119</v>
      </c>
      <c r="I1418" s="52">
        <v>5</v>
      </c>
      <c r="J1418" s="53" t="s">
        <v>58</v>
      </c>
      <c r="K1418" s="55">
        <v>44835</v>
      </c>
      <c r="L1418" s="56">
        <v>10193</v>
      </c>
      <c r="M1418" s="56">
        <v>10128</v>
      </c>
      <c r="N1418" s="56">
        <v>5616</v>
      </c>
      <c r="O1418" s="56">
        <v>407</v>
      </c>
      <c r="P1418" s="57">
        <v>876</v>
      </c>
      <c r="Q1418" s="58">
        <v>0.06</v>
      </c>
      <c r="R1418" s="57">
        <v>823.44</v>
      </c>
      <c r="S1418" s="57">
        <v>876</v>
      </c>
      <c r="T1418" s="58">
        <v>0.06</v>
      </c>
      <c r="U1418" s="57">
        <v>823.44</v>
      </c>
      <c r="V1418" s="57">
        <v>876</v>
      </c>
      <c r="W1418" s="58">
        <v>0.06</v>
      </c>
      <c r="X1418" s="57">
        <v>823.44</v>
      </c>
      <c r="Y1418" s="57">
        <v>876</v>
      </c>
      <c r="Z1418" s="58">
        <v>0.06</v>
      </c>
      <c r="AA1418" s="57">
        <v>823.44</v>
      </c>
      <c r="AB1418" s="57">
        <v>21692703.359999999</v>
      </c>
      <c r="AC1418" s="53" t="str">
        <f t="shared" si="16377"/>
        <v>Registro Valido</v>
      </c>
      <c r="AD1418" s="57">
        <f t="shared" ref="AD1418" si="17131">IF(OR(ISERROR(VLOOKUP(CONCATENATE("ALI_",$C1418,"_SEG_",$I1418,"_PROV_",$D1418),Catalogo_Precios,AD$8,FALSE)),L1418=0),0,VLOOKUP(CONCATENATE("ALI_",$C1418,"_SEG_",$I1418,"_PROV_",$D1418),Catalogo_Precios,AD$8,FALSE))</f>
        <v>876</v>
      </c>
      <c r="AE1418" s="57">
        <f t="shared" ref="AE1418" si="17132">IF(OR(ISERROR(VLOOKUP(CONCATENATE("ALI_",$C1418,"_SEG_",$I1418,"_PROV_",$D1418),Catalogo_Precios,AE$8,FALSE)),M1418=0),0,VLOOKUP(CONCATENATE("ALI_",$C1418,"_SEG_",$I1418,"_PROV_",$D1418),Catalogo_Precios,AE$8,FALSE))</f>
        <v>876</v>
      </c>
      <c r="AF1418" s="57">
        <f t="shared" ref="AF1418" si="17133">IF(OR(ISERROR(VLOOKUP(CONCATENATE("ALI_",$C1418,"_SEG_",$I1418,"_PROV_",$D1418),Catalogo_Precios,AF$8,FALSE)),N1418=0),0,VLOOKUP(CONCATENATE("ALI_",$C1418,"_SEG_",$I1418,"_PROV_",$D1418),Catalogo_Precios,AF$8,FALSE))</f>
        <v>876</v>
      </c>
      <c r="AG1418" s="57">
        <f t="shared" ref="AG1418" si="17134">IF(OR(ISERROR(VLOOKUP(CONCATENATE("ALI_",$C1418,"_SEG_",$I1418,"_PROV_",$D1418),Catalogo_Precios,AG$8,FALSE)),O1418=0),0,VLOOKUP(CONCATENATE("ALI_",$C1418,"_SEG_",$I1418,"_PROV_",$D1418),Catalogo_Precios,AG$8,FALSE))</f>
        <v>876</v>
      </c>
      <c r="AH1418" s="57">
        <f t="shared" ref="AH1418" si="17135">IF(OR(ISERROR(VLOOKUP(CONCATENATE("ALI_",$C1418,"_SEG_",$I1418,"_PROV_",$D1418),Catalogo_Precios,AH$8,FALSE)),L1418=0),0,VLOOKUP(CONCATENATE("ALI_",$C1418,"_SEG_",$I1418,"_PROV_",$D1418),Catalogo_Precios,AH$8,FALSE))</f>
        <v>867</v>
      </c>
      <c r="AI1418" s="57">
        <f t="shared" ref="AI1418" si="17136">IF(OR(ISERROR(VLOOKUP(CONCATENATE("ALI_",$C1418,"_SEG_",$I1418,"_PROV_",$D1418),Catalogo_Precios,AI$8,FALSE)),M1418=0),0,VLOOKUP(CONCATENATE("ALI_",$C1418,"_SEG_",$I1418,"_PROV_",$D1418),Catalogo_Precios,AI$8,FALSE))</f>
        <v>867</v>
      </c>
      <c r="AJ1418" s="57">
        <f t="shared" ref="AJ1418" si="17137">IF(OR(ISERROR(VLOOKUP(CONCATENATE("ALI_",$C1418,"_SEG_",$I1418,"_PROV_",$D1418),Catalogo_Precios,AJ$8,FALSE)),N1418=0),0,VLOOKUP(CONCATENATE("ALI_",$C1418,"_SEG_",$I1418,"_PROV_",$D1418),Catalogo_Precios,AJ$8,FALSE))</f>
        <v>867</v>
      </c>
      <c r="AK1418" s="57">
        <f t="shared" ref="AK1418" si="17138">IF(OR(ISERROR(VLOOKUP(CONCATENATE("ALI_",$C1418,"_SEG_",$I1418,"_PROV_",$D1418),Catalogo_Precios,AK$8,FALSE)),O1418=0),0,VLOOKUP(CONCATENATE("ALI_",$C1418,"_SEG_",$I1418,"_PROV_",$D1418),Catalogo_Precios,AK$8,FALSE))</f>
        <v>867</v>
      </c>
      <c r="AL1418" s="53"/>
      <c r="AM1418" s="59" t="str">
        <f t="shared" si="16386"/>
        <v>ALI_40_SEG_5</v>
      </c>
      <c r="AN1418" s="59" t="str">
        <f t="shared" si="16387"/>
        <v>ALI_40_SEG_5_VAL_21692703.36</v>
      </c>
      <c r="AO1418" s="60">
        <f t="shared" ref="AO1418" si="17139">IF(OR(AB1418="",AB1418=0),0,COUNTIF(Codificacion,AM1418))</f>
        <v>3</v>
      </c>
      <c r="AP1418" s="61">
        <f t="array" ref="AP1418">MIN(IF(Codificacion=AM1418,Total_Cotizacion,""))</f>
        <v>21692703.359999999</v>
      </c>
      <c r="AQ1418" s="62" t="b">
        <f t="shared" si="16389"/>
        <v>1</v>
      </c>
      <c r="AR1418" s="51" t="str">
        <f t="shared" ref="AR1418" si="17140">IF(COUNTIF(Codificacion2,CONCATENATE(AM1418,"_VAL_",AB1418))&gt;1,"Empate","")</f>
        <v/>
      </c>
      <c r="AS1418" s="63" t="str">
        <f t="shared" si="17019"/>
        <v>X</v>
      </c>
      <c r="AT1418" s="59" t="str">
        <f t="shared" si="16391"/>
        <v>ALI_40_SEG_5_X</v>
      </c>
      <c r="AU1418" s="63">
        <f t="shared" ref="AU1418" si="17141">IF(AND(COUNTIF(Codificacion3,AT1418)&lt;AO1418),1,COUNTIF(Codificacion3,AT1418))</f>
        <v>1</v>
      </c>
      <c r="AV1418" s="62" t="str">
        <f t="shared" si="16393"/>
        <v>Cotizacion Seleccionada</v>
      </c>
      <c r="AW1418" s="53"/>
      <c r="AX1418" s="51" t="str">
        <f t="shared" si="16394"/>
        <v>ALI_40_SEG_5VERDADERO</v>
      </c>
      <c r="AY1418" s="51">
        <f t="shared" si="16375"/>
        <v>1</v>
      </c>
      <c r="AZ1418" s="64" t="b">
        <f t="shared" si="16395"/>
        <v>0</v>
      </c>
    </row>
    <row r="1419" spans="1:52" x14ac:dyDescent="0.2">
      <c r="A1419" s="50" t="str">
        <f t="shared" si="17117"/>
        <v>ALI_40_SEG_6</v>
      </c>
      <c r="B1419" s="51" t="s">
        <v>142</v>
      </c>
      <c r="C1419" s="52">
        <v>40</v>
      </c>
      <c r="D1419" s="52">
        <f t="shared" ref="D1419" si="17142">IF(ISERROR(VLOOKUP(E1419,Proveedores,2,FALSE)),"",VLOOKUP(E1419,Proveedores,2,FALSE))</f>
        <v>2038</v>
      </c>
      <c r="E1419" s="53" t="s">
        <v>143</v>
      </c>
      <c r="F1419" s="54">
        <v>622</v>
      </c>
      <c r="G1419" s="53" t="s">
        <v>61</v>
      </c>
      <c r="H1419" s="53" t="s">
        <v>119</v>
      </c>
      <c r="I1419" s="52">
        <v>6</v>
      </c>
      <c r="J1419" s="53" t="s">
        <v>58</v>
      </c>
      <c r="K1419" s="55">
        <v>44835</v>
      </c>
      <c r="L1419" s="56">
        <v>11034</v>
      </c>
      <c r="M1419" s="56">
        <v>10964</v>
      </c>
      <c r="N1419" s="56">
        <v>6078</v>
      </c>
      <c r="O1419" s="56">
        <v>441</v>
      </c>
      <c r="P1419" s="57">
        <v>876</v>
      </c>
      <c r="Q1419" s="58">
        <v>0.06</v>
      </c>
      <c r="R1419" s="57">
        <v>823.44</v>
      </c>
      <c r="S1419" s="57">
        <v>876</v>
      </c>
      <c r="T1419" s="58">
        <v>0.06</v>
      </c>
      <c r="U1419" s="57">
        <v>823.44</v>
      </c>
      <c r="V1419" s="57">
        <v>876</v>
      </c>
      <c r="W1419" s="58">
        <v>0.06</v>
      </c>
      <c r="X1419" s="57">
        <v>823.44</v>
      </c>
      <c r="Y1419" s="57">
        <v>876</v>
      </c>
      <c r="Z1419" s="58">
        <v>0.06</v>
      </c>
      <c r="AA1419" s="57">
        <v>823.44</v>
      </c>
      <c r="AB1419" s="57">
        <v>23482038.48</v>
      </c>
      <c r="AC1419" s="53" t="str">
        <f t="shared" si="16377"/>
        <v>Registro Valido</v>
      </c>
      <c r="AD1419" s="57">
        <f t="shared" ref="AD1419" si="17143">IF(OR(ISERROR(VLOOKUP(CONCATENATE("ALI_",$C1419,"_SEG_",$I1419,"_PROV_",$D1419),Catalogo_Precios,AD$8,FALSE)),L1419=0),0,VLOOKUP(CONCATENATE("ALI_",$C1419,"_SEG_",$I1419,"_PROV_",$D1419),Catalogo_Precios,AD$8,FALSE))</f>
        <v>876</v>
      </c>
      <c r="AE1419" s="57">
        <f t="shared" ref="AE1419" si="17144">IF(OR(ISERROR(VLOOKUP(CONCATENATE("ALI_",$C1419,"_SEG_",$I1419,"_PROV_",$D1419),Catalogo_Precios,AE$8,FALSE)),M1419=0),0,VLOOKUP(CONCATENATE("ALI_",$C1419,"_SEG_",$I1419,"_PROV_",$D1419),Catalogo_Precios,AE$8,FALSE))</f>
        <v>876</v>
      </c>
      <c r="AF1419" s="57">
        <f t="shared" ref="AF1419" si="17145">IF(OR(ISERROR(VLOOKUP(CONCATENATE("ALI_",$C1419,"_SEG_",$I1419,"_PROV_",$D1419),Catalogo_Precios,AF$8,FALSE)),N1419=0),0,VLOOKUP(CONCATENATE("ALI_",$C1419,"_SEG_",$I1419,"_PROV_",$D1419),Catalogo_Precios,AF$8,FALSE))</f>
        <v>876</v>
      </c>
      <c r="AG1419" s="57">
        <f t="shared" ref="AG1419" si="17146">IF(OR(ISERROR(VLOOKUP(CONCATENATE("ALI_",$C1419,"_SEG_",$I1419,"_PROV_",$D1419),Catalogo_Precios,AG$8,FALSE)),O1419=0),0,VLOOKUP(CONCATENATE("ALI_",$C1419,"_SEG_",$I1419,"_PROV_",$D1419),Catalogo_Precios,AG$8,FALSE))</f>
        <v>876</v>
      </c>
      <c r="AH1419" s="57">
        <f t="shared" ref="AH1419" si="17147">IF(OR(ISERROR(VLOOKUP(CONCATENATE("ALI_",$C1419,"_SEG_",$I1419,"_PROV_",$D1419),Catalogo_Precios,AH$8,FALSE)),L1419=0),0,VLOOKUP(CONCATENATE("ALI_",$C1419,"_SEG_",$I1419,"_PROV_",$D1419),Catalogo_Precios,AH$8,FALSE))</f>
        <v>867</v>
      </c>
      <c r="AI1419" s="57">
        <f t="shared" ref="AI1419" si="17148">IF(OR(ISERROR(VLOOKUP(CONCATENATE("ALI_",$C1419,"_SEG_",$I1419,"_PROV_",$D1419),Catalogo_Precios,AI$8,FALSE)),M1419=0),0,VLOOKUP(CONCATENATE("ALI_",$C1419,"_SEG_",$I1419,"_PROV_",$D1419),Catalogo_Precios,AI$8,FALSE))</f>
        <v>867</v>
      </c>
      <c r="AJ1419" s="57">
        <f t="shared" ref="AJ1419" si="17149">IF(OR(ISERROR(VLOOKUP(CONCATENATE("ALI_",$C1419,"_SEG_",$I1419,"_PROV_",$D1419),Catalogo_Precios,AJ$8,FALSE)),N1419=0),0,VLOOKUP(CONCATENATE("ALI_",$C1419,"_SEG_",$I1419,"_PROV_",$D1419),Catalogo_Precios,AJ$8,FALSE))</f>
        <v>867</v>
      </c>
      <c r="AK1419" s="57">
        <f t="shared" ref="AK1419" si="17150">IF(OR(ISERROR(VLOOKUP(CONCATENATE("ALI_",$C1419,"_SEG_",$I1419,"_PROV_",$D1419),Catalogo_Precios,AK$8,FALSE)),O1419=0),0,VLOOKUP(CONCATENATE("ALI_",$C1419,"_SEG_",$I1419,"_PROV_",$D1419),Catalogo_Precios,AK$8,FALSE))</f>
        <v>867</v>
      </c>
      <c r="AL1419" s="53"/>
      <c r="AM1419" s="59" t="str">
        <f t="shared" si="16386"/>
        <v>ALI_40_SEG_6</v>
      </c>
      <c r="AN1419" s="59" t="str">
        <f t="shared" si="16387"/>
        <v>ALI_40_SEG_6_VAL_23482038.48</v>
      </c>
      <c r="AO1419" s="60">
        <f t="shared" ref="AO1419" si="17151">IF(OR(AB1419="",AB1419=0),0,COUNTIF(Codificacion,AM1419))</f>
        <v>3</v>
      </c>
      <c r="AP1419" s="61">
        <f t="array" ref="AP1419">MIN(IF(Codificacion=AM1419,Total_Cotizacion,""))</f>
        <v>23482038.48</v>
      </c>
      <c r="AQ1419" s="62" t="b">
        <f t="shared" si="16389"/>
        <v>1</v>
      </c>
      <c r="AR1419" s="51" t="str">
        <f t="shared" ref="AR1419" si="17152">IF(COUNTIF(Codificacion2,CONCATENATE(AM1419,"_VAL_",AB1419))&gt;1,"Empate","")</f>
        <v/>
      </c>
      <c r="AS1419" s="63" t="str">
        <f t="shared" si="17019"/>
        <v>X</v>
      </c>
      <c r="AT1419" s="59" t="str">
        <f t="shared" si="16391"/>
        <v>ALI_40_SEG_6_X</v>
      </c>
      <c r="AU1419" s="63">
        <f t="shared" ref="AU1419" si="17153">IF(AND(COUNTIF(Codificacion3,AT1419)&lt;AO1419),1,COUNTIF(Codificacion3,AT1419))</f>
        <v>1</v>
      </c>
      <c r="AV1419" s="62" t="str">
        <f t="shared" si="16393"/>
        <v>Cotizacion Seleccionada</v>
      </c>
      <c r="AW1419" s="53"/>
      <c r="AX1419" s="51" t="str">
        <f t="shared" si="16394"/>
        <v>ALI_40_SEG_6VERDADERO</v>
      </c>
      <c r="AY1419" s="51">
        <f t="shared" ref="AY1419:AY1482" si="17154">COUNTIF(AX$10:AX$2017,CONCATENATE(AM1419,AQ1419))</f>
        <v>1</v>
      </c>
      <c r="AZ1419" s="64" t="b">
        <f t="shared" si="16395"/>
        <v>0</v>
      </c>
    </row>
    <row r="1420" spans="1:52" x14ac:dyDescent="0.2">
      <c r="A1420" s="50" t="str">
        <f t="shared" si="17117"/>
        <v>ALI_40_SEG_7</v>
      </c>
      <c r="B1420" s="51" t="s">
        <v>142</v>
      </c>
      <c r="C1420" s="52">
        <v>40</v>
      </c>
      <c r="D1420" s="52">
        <f t="shared" ref="D1420" si="17155">IF(ISERROR(VLOOKUP(E1420,Proveedores,2,FALSE)),"",VLOOKUP(E1420,Proveedores,2,FALSE))</f>
        <v>2038</v>
      </c>
      <c r="E1420" s="53" t="s">
        <v>143</v>
      </c>
      <c r="F1420" s="54">
        <v>623</v>
      </c>
      <c r="G1420" s="53" t="s">
        <v>61</v>
      </c>
      <c r="H1420" s="53" t="s">
        <v>119</v>
      </c>
      <c r="I1420" s="52">
        <v>7</v>
      </c>
      <c r="J1420" s="53" t="s">
        <v>58</v>
      </c>
      <c r="K1420" s="55">
        <v>44835</v>
      </c>
      <c r="L1420" s="56">
        <v>11267</v>
      </c>
      <c r="M1420" s="56">
        <v>11195</v>
      </c>
      <c r="N1420" s="56">
        <v>6207</v>
      </c>
      <c r="O1420" s="56">
        <v>450</v>
      </c>
      <c r="P1420" s="57">
        <v>876</v>
      </c>
      <c r="Q1420" s="58">
        <v>0.06</v>
      </c>
      <c r="R1420" s="57">
        <v>823.44</v>
      </c>
      <c r="S1420" s="57">
        <v>876</v>
      </c>
      <c r="T1420" s="58">
        <v>0.06</v>
      </c>
      <c r="U1420" s="57">
        <v>823.44</v>
      </c>
      <c r="V1420" s="57">
        <v>876</v>
      </c>
      <c r="W1420" s="58">
        <v>0.06</v>
      </c>
      <c r="X1420" s="57">
        <v>823.44</v>
      </c>
      <c r="Y1420" s="57">
        <v>876</v>
      </c>
      <c r="Z1420" s="58">
        <v>0.06</v>
      </c>
      <c r="AA1420" s="57">
        <v>823.44</v>
      </c>
      <c r="AB1420" s="57">
        <v>23977749.359999999</v>
      </c>
      <c r="AC1420" s="53" t="str">
        <f t="shared" ref="AC1420:AC1483" si="17156">IF(OR(AB1420=0,AB1420=""),"Registro No Valido","Registro Valido")</f>
        <v>Registro Valido</v>
      </c>
      <c r="AD1420" s="57">
        <f t="shared" ref="AD1420" si="17157">IF(OR(ISERROR(VLOOKUP(CONCATENATE("ALI_",$C1420,"_SEG_",$I1420,"_PROV_",$D1420),Catalogo_Precios,AD$8,FALSE)),L1420=0),0,VLOOKUP(CONCATENATE("ALI_",$C1420,"_SEG_",$I1420,"_PROV_",$D1420),Catalogo_Precios,AD$8,FALSE))</f>
        <v>876</v>
      </c>
      <c r="AE1420" s="57">
        <f t="shared" ref="AE1420" si="17158">IF(OR(ISERROR(VLOOKUP(CONCATENATE("ALI_",$C1420,"_SEG_",$I1420,"_PROV_",$D1420),Catalogo_Precios,AE$8,FALSE)),M1420=0),0,VLOOKUP(CONCATENATE("ALI_",$C1420,"_SEG_",$I1420,"_PROV_",$D1420),Catalogo_Precios,AE$8,FALSE))</f>
        <v>876</v>
      </c>
      <c r="AF1420" s="57">
        <f t="shared" ref="AF1420" si="17159">IF(OR(ISERROR(VLOOKUP(CONCATENATE("ALI_",$C1420,"_SEG_",$I1420,"_PROV_",$D1420),Catalogo_Precios,AF$8,FALSE)),N1420=0),0,VLOOKUP(CONCATENATE("ALI_",$C1420,"_SEG_",$I1420,"_PROV_",$D1420),Catalogo_Precios,AF$8,FALSE))</f>
        <v>876</v>
      </c>
      <c r="AG1420" s="57">
        <f t="shared" ref="AG1420" si="17160">IF(OR(ISERROR(VLOOKUP(CONCATENATE("ALI_",$C1420,"_SEG_",$I1420,"_PROV_",$D1420),Catalogo_Precios,AG$8,FALSE)),O1420=0),0,VLOOKUP(CONCATENATE("ALI_",$C1420,"_SEG_",$I1420,"_PROV_",$D1420),Catalogo_Precios,AG$8,FALSE))</f>
        <v>876</v>
      </c>
      <c r="AH1420" s="57">
        <f t="shared" ref="AH1420" si="17161">IF(OR(ISERROR(VLOOKUP(CONCATENATE("ALI_",$C1420,"_SEG_",$I1420,"_PROV_",$D1420),Catalogo_Precios,AH$8,FALSE)),L1420=0),0,VLOOKUP(CONCATENATE("ALI_",$C1420,"_SEG_",$I1420,"_PROV_",$D1420),Catalogo_Precios,AH$8,FALSE))</f>
        <v>867</v>
      </c>
      <c r="AI1420" s="57">
        <f t="shared" ref="AI1420" si="17162">IF(OR(ISERROR(VLOOKUP(CONCATENATE("ALI_",$C1420,"_SEG_",$I1420,"_PROV_",$D1420),Catalogo_Precios,AI$8,FALSE)),M1420=0),0,VLOOKUP(CONCATENATE("ALI_",$C1420,"_SEG_",$I1420,"_PROV_",$D1420),Catalogo_Precios,AI$8,FALSE))</f>
        <v>867</v>
      </c>
      <c r="AJ1420" s="57">
        <f t="shared" ref="AJ1420" si="17163">IF(OR(ISERROR(VLOOKUP(CONCATENATE("ALI_",$C1420,"_SEG_",$I1420,"_PROV_",$D1420),Catalogo_Precios,AJ$8,FALSE)),N1420=0),0,VLOOKUP(CONCATENATE("ALI_",$C1420,"_SEG_",$I1420,"_PROV_",$D1420),Catalogo_Precios,AJ$8,FALSE))</f>
        <v>867</v>
      </c>
      <c r="AK1420" s="57">
        <f t="shared" ref="AK1420" si="17164">IF(OR(ISERROR(VLOOKUP(CONCATENATE("ALI_",$C1420,"_SEG_",$I1420,"_PROV_",$D1420),Catalogo_Precios,AK$8,FALSE)),O1420=0),0,VLOOKUP(CONCATENATE("ALI_",$C1420,"_SEG_",$I1420,"_PROV_",$D1420),Catalogo_Precios,AK$8,FALSE))</f>
        <v>867</v>
      </c>
      <c r="AL1420" s="53"/>
      <c r="AM1420" s="59" t="str">
        <f t="shared" ref="AM1420:AM1483" si="17165">IF(AC1420="Registro Valido",CONCATENATE("ALI_",C1420,"_SEG_",I1420),"Registro No Valido")</f>
        <v>ALI_40_SEG_7</v>
      </c>
      <c r="AN1420" s="59" t="str">
        <f t="shared" ref="AN1420:AN1483" si="17166">IF(AC1420="Registro Valido",CONCATENATE("ALI_",C1420,"_SEG_",I1420,"_VAL_",AB1420),"Registro No Valido")</f>
        <v>ALI_40_SEG_7_VAL_23977749.36</v>
      </c>
      <c r="AO1420" s="60">
        <f t="shared" ref="AO1420" si="17167">IF(OR(AB1420="",AB1420=0),0,COUNTIF(Codificacion,AM1420))</f>
        <v>3</v>
      </c>
      <c r="AP1420" s="61">
        <f t="array" ref="AP1420">MIN(IF(Codificacion=AM1420,Total_Cotizacion,""))</f>
        <v>23977749.359999999</v>
      </c>
      <c r="AQ1420" s="62" t="b">
        <f t="shared" ref="AQ1420:AQ1483" si="17168">IF(AND(AO1420&gt;0,AB1420&lt;&gt;""),AP1420=AB1420,"")</f>
        <v>1</v>
      </c>
      <c r="AR1420" s="51" t="str">
        <f t="shared" ref="AR1420" si="17169">IF(COUNTIF(Codificacion2,CONCATENATE(AM1420,"_VAL_",AB1420))&gt;1,"Empate","")</f>
        <v/>
      </c>
      <c r="AS1420" s="63" t="str">
        <f t="shared" si="17019"/>
        <v>X</v>
      </c>
      <c r="AT1420" s="59" t="str">
        <f t="shared" ref="AT1420:AT1483" si="17170">IF(AC1420="Registro Valido",CONCATENATE("ALI_",C1420,"_SEG_",I1420,"_",AS1420),"Registro No Valido")</f>
        <v>ALI_40_SEG_7_X</v>
      </c>
      <c r="AU1420" s="63">
        <f t="shared" ref="AU1420" si="17171">IF(AND(COUNTIF(Codificacion3,AT1420)&lt;AO1420),1,COUNTIF(Codificacion3,AT1420))</f>
        <v>1</v>
      </c>
      <c r="AV1420" s="62" t="str">
        <f t="shared" ref="AV1420:AV1483" si="17172">IF(AND(AU1420=1,AS1420="X"),"Cotizacion Seleccionada","No Seleccionada")</f>
        <v>Cotizacion Seleccionada</v>
      </c>
      <c r="AW1420" s="53"/>
      <c r="AX1420" s="51" t="str">
        <f t="shared" ref="AX1420:AX1483" si="17173">CONCATENATE(AM1420,AQ1420)</f>
        <v>ALI_40_SEG_7VERDADERO</v>
      </c>
      <c r="AY1420" s="51">
        <f t="shared" si="17154"/>
        <v>1</v>
      </c>
      <c r="AZ1420" s="64" t="b">
        <f t="shared" ref="AZ1420:AZ1483" si="17174">AO1420=AY1420</f>
        <v>0</v>
      </c>
    </row>
    <row r="1421" spans="1:52" x14ac:dyDescent="0.2">
      <c r="A1421" s="50" t="str">
        <f t="shared" si="17117"/>
        <v>ALI_40_SEG_8</v>
      </c>
      <c r="B1421" s="51" t="s">
        <v>142</v>
      </c>
      <c r="C1421" s="52">
        <v>40</v>
      </c>
      <c r="D1421" s="52">
        <f t="shared" ref="D1421" si="17175">IF(ISERROR(VLOOKUP(E1421,Proveedores,2,FALSE)),"",VLOOKUP(E1421,Proveedores,2,FALSE))</f>
        <v>2038</v>
      </c>
      <c r="E1421" s="53" t="s">
        <v>143</v>
      </c>
      <c r="F1421" s="54">
        <v>624</v>
      </c>
      <c r="G1421" s="53" t="s">
        <v>61</v>
      </c>
      <c r="H1421" s="53" t="s">
        <v>119</v>
      </c>
      <c r="I1421" s="52">
        <v>8</v>
      </c>
      <c r="J1421" s="53" t="s">
        <v>58</v>
      </c>
      <c r="K1421" s="55">
        <v>44835</v>
      </c>
      <c r="L1421" s="56">
        <v>10876</v>
      </c>
      <c r="M1421" s="56">
        <v>10805</v>
      </c>
      <c r="N1421" s="56">
        <v>5992</v>
      </c>
      <c r="O1421" s="56">
        <v>435</v>
      </c>
      <c r="P1421" s="57">
        <v>876</v>
      </c>
      <c r="Q1421" s="58">
        <v>0.06</v>
      </c>
      <c r="R1421" s="57">
        <v>823.44</v>
      </c>
      <c r="S1421" s="57">
        <v>876</v>
      </c>
      <c r="T1421" s="58">
        <v>0.06</v>
      </c>
      <c r="U1421" s="57">
        <v>823.44</v>
      </c>
      <c r="V1421" s="57">
        <v>876</v>
      </c>
      <c r="W1421" s="58">
        <v>0.06</v>
      </c>
      <c r="X1421" s="57">
        <v>823.44</v>
      </c>
      <c r="Y1421" s="57">
        <v>876</v>
      </c>
      <c r="Z1421" s="58">
        <v>0.06</v>
      </c>
      <c r="AA1421" s="57">
        <v>823.44</v>
      </c>
      <c r="AB1421" s="57">
        <v>23145251.52</v>
      </c>
      <c r="AC1421" s="53" t="str">
        <f t="shared" si="17156"/>
        <v>Registro Valido</v>
      </c>
      <c r="AD1421" s="57">
        <f t="shared" ref="AD1421" si="17176">IF(OR(ISERROR(VLOOKUP(CONCATENATE("ALI_",$C1421,"_SEG_",$I1421,"_PROV_",$D1421),Catalogo_Precios,AD$8,FALSE)),L1421=0),0,VLOOKUP(CONCATENATE("ALI_",$C1421,"_SEG_",$I1421,"_PROV_",$D1421),Catalogo_Precios,AD$8,FALSE))</f>
        <v>876</v>
      </c>
      <c r="AE1421" s="57">
        <f t="shared" ref="AE1421" si="17177">IF(OR(ISERROR(VLOOKUP(CONCATENATE("ALI_",$C1421,"_SEG_",$I1421,"_PROV_",$D1421),Catalogo_Precios,AE$8,FALSE)),M1421=0),0,VLOOKUP(CONCATENATE("ALI_",$C1421,"_SEG_",$I1421,"_PROV_",$D1421),Catalogo_Precios,AE$8,FALSE))</f>
        <v>876</v>
      </c>
      <c r="AF1421" s="57">
        <f t="shared" ref="AF1421" si="17178">IF(OR(ISERROR(VLOOKUP(CONCATENATE("ALI_",$C1421,"_SEG_",$I1421,"_PROV_",$D1421),Catalogo_Precios,AF$8,FALSE)),N1421=0),0,VLOOKUP(CONCATENATE("ALI_",$C1421,"_SEG_",$I1421,"_PROV_",$D1421),Catalogo_Precios,AF$8,FALSE))</f>
        <v>876</v>
      </c>
      <c r="AG1421" s="57">
        <f t="shared" ref="AG1421" si="17179">IF(OR(ISERROR(VLOOKUP(CONCATENATE("ALI_",$C1421,"_SEG_",$I1421,"_PROV_",$D1421),Catalogo_Precios,AG$8,FALSE)),O1421=0),0,VLOOKUP(CONCATENATE("ALI_",$C1421,"_SEG_",$I1421,"_PROV_",$D1421),Catalogo_Precios,AG$8,FALSE))</f>
        <v>876</v>
      </c>
      <c r="AH1421" s="57">
        <f t="shared" ref="AH1421" si="17180">IF(OR(ISERROR(VLOOKUP(CONCATENATE("ALI_",$C1421,"_SEG_",$I1421,"_PROV_",$D1421),Catalogo_Precios,AH$8,FALSE)),L1421=0),0,VLOOKUP(CONCATENATE("ALI_",$C1421,"_SEG_",$I1421,"_PROV_",$D1421),Catalogo_Precios,AH$8,FALSE))</f>
        <v>867</v>
      </c>
      <c r="AI1421" s="57">
        <f t="shared" ref="AI1421" si="17181">IF(OR(ISERROR(VLOOKUP(CONCATENATE("ALI_",$C1421,"_SEG_",$I1421,"_PROV_",$D1421),Catalogo_Precios,AI$8,FALSE)),M1421=0),0,VLOOKUP(CONCATENATE("ALI_",$C1421,"_SEG_",$I1421,"_PROV_",$D1421),Catalogo_Precios,AI$8,FALSE))</f>
        <v>867</v>
      </c>
      <c r="AJ1421" s="57">
        <f t="shared" ref="AJ1421" si="17182">IF(OR(ISERROR(VLOOKUP(CONCATENATE("ALI_",$C1421,"_SEG_",$I1421,"_PROV_",$D1421),Catalogo_Precios,AJ$8,FALSE)),N1421=0),0,VLOOKUP(CONCATENATE("ALI_",$C1421,"_SEG_",$I1421,"_PROV_",$D1421),Catalogo_Precios,AJ$8,FALSE))</f>
        <v>867</v>
      </c>
      <c r="AK1421" s="57">
        <f t="shared" ref="AK1421" si="17183">IF(OR(ISERROR(VLOOKUP(CONCATENATE("ALI_",$C1421,"_SEG_",$I1421,"_PROV_",$D1421),Catalogo_Precios,AK$8,FALSE)),O1421=0),0,VLOOKUP(CONCATENATE("ALI_",$C1421,"_SEG_",$I1421,"_PROV_",$D1421),Catalogo_Precios,AK$8,FALSE))</f>
        <v>867</v>
      </c>
      <c r="AL1421" s="53"/>
      <c r="AM1421" s="59" t="str">
        <f t="shared" si="17165"/>
        <v>ALI_40_SEG_8</v>
      </c>
      <c r="AN1421" s="59" t="str">
        <f t="shared" si="17166"/>
        <v>ALI_40_SEG_8_VAL_23145251.52</v>
      </c>
      <c r="AO1421" s="60">
        <f t="shared" ref="AO1421" si="17184">IF(OR(AB1421="",AB1421=0),0,COUNTIF(Codificacion,AM1421))</f>
        <v>3</v>
      </c>
      <c r="AP1421" s="61">
        <f t="array" ref="AP1421">MIN(IF(Codificacion=AM1421,Total_Cotizacion,""))</f>
        <v>23145251.52</v>
      </c>
      <c r="AQ1421" s="62" t="b">
        <f t="shared" si="17168"/>
        <v>1</v>
      </c>
      <c r="AR1421" s="51" t="str">
        <f t="shared" ref="AR1421" si="17185">IF(COUNTIF(Codificacion2,CONCATENATE(AM1421,"_VAL_",AB1421))&gt;1,"Empate","")</f>
        <v/>
      </c>
      <c r="AS1421" s="63" t="str">
        <f t="shared" si="17019"/>
        <v>X</v>
      </c>
      <c r="AT1421" s="59" t="str">
        <f t="shared" si="17170"/>
        <v>ALI_40_SEG_8_X</v>
      </c>
      <c r="AU1421" s="63">
        <f t="shared" ref="AU1421" si="17186">IF(AND(COUNTIF(Codificacion3,AT1421)&lt;AO1421),1,COUNTIF(Codificacion3,AT1421))</f>
        <v>1</v>
      </c>
      <c r="AV1421" s="62" t="str">
        <f t="shared" si="17172"/>
        <v>Cotizacion Seleccionada</v>
      </c>
      <c r="AW1421" s="53"/>
      <c r="AX1421" s="51" t="str">
        <f t="shared" si="17173"/>
        <v>ALI_40_SEG_8VERDADERO</v>
      </c>
      <c r="AY1421" s="51">
        <f t="shared" si="17154"/>
        <v>1</v>
      </c>
      <c r="AZ1421" s="64" t="b">
        <f t="shared" si="17174"/>
        <v>0</v>
      </c>
    </row>
    <row r="1422" spans="1:52" x14ac:dyDescent="0.2">
      <c r="A1422" s="50" t="str">
        <f t="shared" si="17117"/>
        <v>ALI_40_SEG_9</v>
      </c>
      <c r="B1422" s="51" t="s">
        <v>142</v>
      </c>
      <c r="C1422" s="52">
        <v>40</v>
      </c>
      <c r="D1422" s="52">
        <f t="shared" ref="D1422" si="17187">IF(ISERROR(VLOOKUP(E1422,Proveedores,2,FALSE)),"",VLOOKUP(E1422,Proveedores,2,FALSE))</f>
        <v>2038</v>
      </c>
      <c r="E1422" s="53" t="s">
        <v>143</v>
      </c>
      <c r="F1422" s="54">
        <v>625</v>
      </c>
      <c r="G1422" s="53" t="s">
        <v>61</v>
      </c>
      <c r="H1422" s="53" t="s">
        <v>119</v>
      </c>
      <c r="I1422" s="52">
        <v>9</v>
      </c>
      <c r="J1422" s="53" t="s">
        <v>58</v>
      </c>
      <c r="K1422" s="55">
        <v>44835</v>
      </c>
      <c r="L1422" s="56">
        <v>10990</v>
      </c>
      <c r="M1422" s="56">
        <v>10920</v>
      </c>
      <c r="N1422" s="56">
        <v>6053</v>
      </c>
      <c r="O1422" s="56">
        <v>439</v>
      </c>
      <c r="P1422" s="57">
        <v>876</v>
      </c>
      <c r="Q1422" s="58">
        <v>0.06</v>
      </c>
      <c r="R1422" s="57">
        <v>823.44</v>
      </c>
      <c r="S1422" s="57">
        <v>876</v>
      </c>
      <c r="T1422" s="58">
        <v>0.06</v>
      </c>
      <c r="U1422" s="57">
        <v>823.44</v>
      </c>
      <c r="V1422" s="57">
        <v>876</v>
      </c>
      <c r="W1422" s="58">
        <v>0.06</v>
      </c>
      <c r="X1422" s="57">
        <v>823.44</v>
      </c>
      <c r="Y1422" s="57">
        <v>876</v>
      </c>
      <c r="Z1422" s="58">
        <v>0.06</v>
      </c>
      <c r="AA1422" s="57">
        <v>823.44</v>
      </c>
      <c r="AB1422" s="57">
        <v>23387342.880000003</v>
      </c>
      <c r="AC1422" s="53" t="str">
        <f t="shared" si="17156"/>
        <v>Registro Valido</v>
      </c>
      <c r="AD1422" s="57">
        <f t="shared" ref="AD1422" si="17188">IF(OR(ISERROR(VLOOKUP(CONCATENATE("ALI_",$C1422,"_SEG_",$I1422,"_PROV_",$D1422),Catalogo_Precios,AD$8,FALSE)),L1422=0),0,VLOOKUP(CONCATENATE("ALI_",$C1422,"_SEG_",$I1422,"_PROV_",$D1422),Catalogo_Precios,AD$8,FALSE))</f>
        <v>876</v>
      </c>
      <c r="AE1422" s="57">
        <f t="shared" ref="AE1422" si="17189">IF(OR(ISERROR(VLOOKUP(CONCATENATE("ALI_",$C1422,"_SEG_",$I1422,"_PROV_",$D1422),Catalogo_Precios,AE$8,FALSE)),M1422=0),0,VLOOKUP(CONCATENATE("ALI_",$C1422,"_SEG_",$I1422,"_PROV_",$D1422),Catalogo_Precios,AE$8,FALSE))</f>
        <v>876</v>
      </c>
      <c r="AF1422" s="57">
        <f t="shared" ref="AF1422" si="17190">IF(OR(ISERROR(VLOOKUP(CONCATENATE("ALI_",$C1422,"_SEG_",$I1422,"_PROV_",$D1422),Catalogo_Precios,AF$8,FALSE)),N1422=0),0,VLOOKUP(CONCATENATE("ALI_",$C1422,"_SEG_",$I1422,"_PROV_",$D1422),Catalogo_Precios,AF$8,FALSE))</f>
        <v>876</v>
      </c>
      <c r="AG1422" s="57">
        <f t="shared" ref="AG1422" si="17191">IF(OR(ISERROR(VLOOKUP(CONCATENATE("ALI_",$C1422,"_SEG_",$I1422,"_PROV_",$D1422),Catalogo_Precios,AG$8,FALSE)),O1422=0),0,VLOOKUP(CONCATENATE("ALI_",$C1422,"_SEG_",$I1422,"_PROV_",$D1422),Catalogo_Precios,AG$8,FALSE))</f>
        <v>876</v>
      </c>
      <c r="AH1422" s="57">
        <f t="shared" ref="AH1422" si="17192">IF(OR(ISERROR(VLOOKUP(CONCATENATE("ALI_",$C1422,"_SEG_",$I1422,"_PROV_",$D1422),Catalogo_Precios,AH$8,FALSE)),L1422=0),0,VLOOKUP(CONCATENATE("ALI_",$C1422,"_SEG_",$I1422,"_PROV_",$D1422),Catalogo_Precios,AH$8,FALSE))</f>
        <v>867</v>
      </c>
      <c r="AI1422" s="57">
        <f t="shared" ref="AI1422" si="17193">IF(OR(ISERROR(VLOOKUP(CONCATENATE("ALI_",$C1422,"_SEG_",$I1422,"_PROV_",$D1422),Catalogo_Precios,AI$8,FALSE)),M1422=0),0,VLOOKUP(CONCATENATE("ALI_",$C1422,"_SEG_",$I1422,"_PROV_",$D1422),Catalogo_Precios,AI$8,FALSE))</f>
        <v>867</v>
      </c>
      <c r="AJ1422" s="57">
        <f t="shared" ref="AJ1422" si="17194">IF(OR(ISERROR(VLOOKUP(CONCATENATE("ALI_",$C1422,"_SEG_",$I1422,"_PROV_",$D1422),Catalogo_Precios,AJ$8,FALSE)),N1422=0),0,VLOOKUP(CONCATENATE("ALI_",$C1422,"_SEG_",$I1422,"_PROV_",$D1422),Catalogo_Precios,AJ$8,FALSE))</f>
        <v>867</v>
      </c>
      <c r="AK1422" s="57">
        <f t="shared" ref="AK1422" si="17195">IF(OR(ISERROR(VLOOKUP(CONCATENATE("ALI_",$C1422,"_SEG_",$I1422,"_PROV_",$D1422),Catalogo_Precios,AK$8,FALSE)),O1422=0),0,VLOOKUP(CONCATENATE("ALI_",$C1422,"_SEG_",$I1422,"_PROV_",$D1422),Catalogo_Precios,AK$8,FALSE))</f>
        <v>867</v>
      </c>
      <c r="AL1422" s="53"/>
      <c r="AM1422" s="59" t="str">
        <f t="shared" si="17165"/>
        <v>ALI_40_SEG_9</v>
      </c>
      <c r="AN1422" s="59" t="str">
        <f t="shared" si="17166"/>
        <v>ALI_40_SEG_9_VAL_23387342.88</v>
      </c>
      <c r="AO1422" s="60">
        <f t="shared" ref="AO1422" si="17196">IF(OR(AB1422="",AB1422=0),0,COUNTIF(Codificacion,AM1422))</f>
        <v>3</v>
      </c>
      <c r="AP1422" s="61">
        <f t="array" ref="AP1422">MIN(IF(Codificacion=AM1422,Total_Cotizacion,""))</f>
        <v>23387342.880000003</v>
      </c>
      <c r="AQ1422" s="62" t="b">
        <f t="shared" si="17168"/>
        <v>1</v>
      </c>
      <c r="AR1422" s="51" t="str">
        <f t="shared" ref="AR1422" si="17197">IF(COUNTIF(Codificacion2,CONCATENATE(AM1422,"_VAL_",AB1422))&gt;1,"Empate","")</f>
        <v/>
      </c>
      <c r="AS1422" s="63" t="str">
        <f t="shared" si="17019"/>
        <v>X</v>
      </c>
      <c r="AT1422" s="59" t="str">
        <f t="shared" si="17170"/>
        <v>ALI_40_SEG_9_X</v>
      </c>
      <c r="AU1422" s="63">
        <f t="shared" ref="AU1422" si="17198">IF(AND(COUNTIF(Codificacion3,AT1422)&lt;AO1422),1,COUNTIF(Codificacion3,AT1422))</f>
        <v>1</v>
      </c>
      <c r="AV1422" s="62" t="str">
        <f t="shared" si="17172"/>
        <v>Cotizacion Seleccionada</v>
      </c>
      <c r="AW1422" s="53"/>
      <c r="AX1422" s="51" t="str">
        <f t="shared" si="17173"/>
        <v>ALI_40_SEG_9VERDADERO</v>
      </c>
      <c r="AY1422" s="51">
        <f t="shared" si="17154"/>
        <v>1</v>
      </c>
      <c r="AZ1422" s="64" t="b">
        <f t="shared" si="17174"/>
        <v>0</v>
      </c>
    </row>
    <row r="1423" spans="1:52" x14ac:dyDescent="0.2">
      <c r="A1423" s="50" t="str">
        <f t="shared" si="17117"/>
        <v>ALI_40_SEG_10</v>
      </c>
      <c r="B1423" s="51" t="s">
        <v>142</v>
      </c>
      <c r="C1423" s="52">
        <v>40</v>
      </c>
      <c r="D1423" s="52">
        <f t="shared" ref="D1423" si="17199">IF(ISERROR(VLOOKUP(E1423,Proveedores,2,FALSE)),"",VLOOKUP(E1423,Proveedores,2,FALSE))</f>
        <v>2038</v>
      </c>
      <c r="E1423" s="53" t="s">
        <v>143</v>
      </c>
      <c r="F1423" s="54">
        <v>626</v>
      </c>
      <c r="G1423" s="53" t="s">
        <v>61</v>
      </c>
      <c r="H1423" s="53" t="s">
        <v>119</v>
      </c>
      <c r="I1423" s="52">
        <v>10</v>
      </c>
      <c r="J1423" s="53" t="s">
        <v>58</v>
      </c>
      <c r="K1423" s="55">
        <v>44835</v>
      </c>
      <c r="L1423" s="56">
        <v>11005</v>
      </c>
      <c r="M1423" s="56">
        <v>10937</v>
      </c>
      <c r="N1423" s="56">
        <v>6064</v>
      </c>
      <c r="O1423" s="56">
        <v>440</v>
      </c>
      <c r="P1423" s="57">
        <v>876</v>
      </c>
      <c r="Q1423" s="58">
        <v>0.06</v>
      </c>
      <c r="R1423" s="57">
        <v>823.44</v>
      </c>
      <c r="S1423" s="57">
        <v>876</v>
      </c>
      <c r="T1423" s="58">
        <v>0.06</v>
      </c>
      <c r="U1423" s="57">
        <v>823.44</v>
      </c>
      <c r="V1423" s="57">
        <v>876</v>
      </c>
      <c r="W1423" s="58">
        <v>0.06</v>
      </c>
      <c r="X1423" s="57">
        <v>823.44</v>
      </c>
      <c r="Y1423" s="57">
        <v>876</v>
      </c>
      <c r="Z1423" s="58">
        <v>0.06</v>
      </c>
      <c r="AA1423" s="57">
        <v>823.44</v>
      </c>
      <c r="AB1423" s="57">
        <v>23423574.240000006</v>
      </c>
      <c r="AC1423" s="53" t="str">
        <f t="shared" si="17156"/>
        <v>Registro Valido</v>
      </c>
      <c r="AD1423" s="57">
        <f t="shared" ref="AD1423" si="17200">IF(OR(ISERROR(VLOOKUP(CONCATENATE("ALI_",$C1423,"_SEG_",$I1423,"_PROV_",$D1423),Catalogo_Precios,AD$8,FALSE)),L1423=0),0,VLOOKUP(CONCATENATE("ALI_",$C1423,"_SEG_",$I1423,"_PROV_",$D1423),Catalogo_Precios,AD$8,FALSE))</f>
        <v>876</v>
      </c>
      <c r="AE1423" s="57">
        <f t="shared" ref="AE1423" si="17201">IF(OR(ISERROR(VLOOKUP(CONCATENATE("ALI_",$C1423,"_SEG_",$I1423,"_PROV_",$D1423),Catalogo_Precios,AE$8,FALSE)),M1423=0),0,VLOOKUP(CONCATENATE("ALI_",$C1423,"_SEG_",$I1423,"_PROV_",$D1423),Catalogo_Precios,AE$8,FALSE))</f>
        <v>876</v>
      </c>
      <c r="AF1423" s="57">
        <f t="shared" ref="AF1423" si="17202">IF(OR(ISERROR(VLOOKUP(CONCATENATE("ALI_",$C1423,"_SEG_",$I1423,"_PROV_",$D1423),Catalogo_Precios,AF$8,FALSE)),N1423=0),0,VLOOKUP(CONCATENATE("ALI_",$C1423,"_SEG_",$I1423,"_PROV_",$D1423),Catalogo_Precios,AF$8,FALSE))</f>
        <v>876</v>
      </c>
      <c r="AG1423" s="57">
        <f t="shared" ref="AG1423" si="17203">IF(OR(ISERROR(VLOOKUP(CONCATENATE("ALI_",$C1423,"_SEG_",$I1423,"_PROV_",$D1423),Catalogo_Precios,AG$8,FALSE)),O1423=0),0,VLOOKUP(CONCATENATE("ALI_",$C1423,"_SEG_",$I1423,"_PROV_",$D1423),Catalogo_Precios,AG$8,FALSE))</f>
        <v>876</v>
      </c>
      <c r="AH1423" s="57">
        <f t="shared" ref="AH1423" si="17204">IF(OR(ISERROR(VLOOKUP(CONCATENATE("ALI_",$C1423,"_SEG_",$I1423,"_PROV_",$D1423),Catalogo_Precios,AH$8,FALSE)),L1423=0),0,VLOOKUP(CONCATENATE("ALI_",$C1423,"_SEG_",$I1423,"_PROV_",$D1423),Catalogo_Precios,AH$8,FALSE))</f>
        <v>867</v>
      </c>
      <c r="AI1423" s="57">
        <f t="shared" ref="AI1423" si="17205">IF(OR(ISERROR(VLOOKUP(CONCATENATE("ALI_",$C1423,"_SEG_",$I1423,"_PROV_",$D1423),Catalogo_Precios,AI$8,FALSE)),M1423=0),0,VLOOKUP(CONCATENATE("ALI_",$C1423,"_SEG_",$I1423,"_PROV_",$D1423),Catalogo_Precios,AI$8,FALSE))</f>
        <v>867</v>
      </c>
      <c r="AJ1423" s="57">
        <f t="shared" ref="AJ1423" si="17206">IF(OR(ISERROR(VLOOKUP(CONCATENATE("ALI_",$C1423,"_SEG_",$I1423,"_PROV_",$D1423),Catalogo_Precios,AJ$8,FALSE)),N1423=0),0,VLOOKUP(CONCATENATE("ALI_",$C1423,"_SEG_",$I1423,"_PROV_",$D1423),Catalogo_Precios,AJ$8,FALSE))</f>
        <v>867</v>
      </c>
      <c r="AK1423" s="57">
        <f t="shared" ref="AK1423" si="17207">IF(OR(ISERROR(VLOOKUP(CONCATENATE("ALI_",$C1423,"_SEG_",$I1423,"_PROV_",$D1423),Catalogo_Precios,AK$8,FALSE)),O1423=0),0,VLOOKUP(CONCATENATE("ALI_",$C1423,"_SEG_",$I1423,"_PROV_",$D1423),Catalogo_Precios,AK$8,FALSE))</f>
        <v>867</v>
      </c>
      <c r="AL1423" s="53"/>
      <c r="AM1423" s="59" t="str">
        <f t="shared" si="17165"/>
        <v>ALI_40_SEG_10</v>
      </c>
      <c r="AN1423" s="59" t="str">
        <f t="shared" si="17166"/>
        <v>ALI_40_SEG_10_VAL_23423574.24</v>
      </c>
      <c r="AO1423" s="60">
        <f t="shared" ref="AO1423" si="17208">IF(OR(AB1423="",AB1423=0),0,COUNTIF(Codificacion,AM1423))</f>
        <v>3</v>
      </c>
      <c r="AP1423" s="61">
        <f t="array" ref="AP1423">MIN(IF(Codificacion=AM1423,Total_Cotizacion,""))</f>
        <v>23423574.240000006</v>
      </c>
      <c r="AQ1423" s="62" t="b">
        <f t="shared" si="17168"/>
        <v>1</v>
      </c>
      <c r="AR1423" s="51" t="str">
        <f t="shared" ref="AR1423" si="17209">IF(COUNTIF(Codificacion2,CONCATENATE(AM1423,"_VAL_",AB1423))&gt;1,"Empate","")</f>
        <v/>
      </c>
      <c r="AS1423" s="63" t="str">
        <f t="shared" si="17019"/>
        <v>X</v>
      </c>
      <c r="AT1423" s="59" t="str">
        <f t="shared" si="17170"/>
        <v>ALI_40_SEG_10_X</v>
      </c>
      <c r="AU1423" s="63">
        <f t="shared" ref="AU1423" si="17210">IF(AND(COUNTIF(Codificacion3,AT1423)&lt;AO1423),1,COUNTIF(Codificacion3,AT1423))</f>
        <v>1</v>
      </c>
      <c r="AV1423" s="62" t="str">
        <f t="shared" si="17172"/>
        <v>Cotizacion Seleccionada</v>
      </c>
      <c r="AW1423" s="53"/>
      <c r="AX1423" s="51" t="str">
        <f t="shared" si="17173"/>
        <v>ALI_40_SEG_10VERDADERO</v>
      </c>
      <c r="AY1423" s="51">
        <f t="shared" si="17154"/>
        <v>1</v>
      </c>
      <c r="AZ1423" s="64" t="b">
        <f t="shared" si="17174"/>
        <v>0</v>
      </c>
    </row>
    <row r="1424" spans="1:52" x14ac:dyDescent="0.2">
      <c r="A1424" s="50" t="str">
        <f t="shared" si="17117"/>
        <v>ALI_40_SEG_11</v>
      </c>
      <c r="B1424" s="51" t="s">
        <v>142</v>
      </c>
      <c r="C1424" s="52">
        <v>40</v>
      </c>
      <c r="D1424" s="52">
        <f t="shared" ref="D1424" si="17211">IF(ISERROR(VLOOKUP(E1424,Proveedores,2,FALSE)),"",VLOOKUP(E1424,Proveedores,2,FALSE))</f>
        <v>2038</v>
      </c>
      <c r="E1424" s="53" t="s">
        <v>143</v>
      </c>
      <c r="F1424" s="54">
        <v>627</v>
      </c>
      <c r="G1424" s="53" t="s">
        <v>61</v>
      </c>
      <c r="H1424" s="53" t="s">
        <v>119</v>
      </c>
      <c r="I1424" s="52">
        <v>11</v>
      </c>
      <c r="J1424" s="53" t="s">
        <v>58</v>
      </c>
      <c r="K1424" s="55">
        <v>44835</v>
      </c>
      <c r="L1424" s="56">
        <v>10839</v>
      </c>
      <c r="M1424" s="56">
        <v>10770</v>
      </c>
      <c r="N1424" s="56">
        <v>5971</v>
      </c>
      <c r="O1424" s="56">
        <v>433</v>
      </c>
      <c r="P1424" s="57">
        <v>876</v>
      </c>
      <c r="Q1424" s="58">
        <v>8.1500000000000003E-2</v>
      </c>
      <c r="R1424" s="57">
        <v>804.61</v>
      </c>
      <c r="S1424" s="57">
        <v>876</v>
      </c>
      <c r="T1424" s="58">
        <v>8.1500000000000003E-2</v>
      </c>
      <c r="U1424" s="57">
        <v>804.61</v>
      </c>
      <c r="V1424" s="57">
        <v>876</v>
      </c>
      <c r="W1424" s="58">
        <v>8.1500000000000003E-2</v>
      </c>
      <c r="X1424" s="57">
        <v>804.61</v>
      </c>
      <c r="Y1424" s="57">
        <v>876</v>
      </c>
      <c r="Z1424" s="58">
        <v>8.1500000000000003E-2</v>
      </c>
      <c r="AA1424" s="57">
        <v>804.61</v>
      </c>
      <c r="AB1424" s="57">
        <v>22539539.930000003</v>
      </c>
      <c r="AC1424" s="53" t="str">
        <f t="shared" si="17156"/>
        <v>Registro Valido</v>
      </c>
      <c r="AD1424" s="57">
        <f t="shared" ref="AD1424" si="17212">IF(OR(ISERROR(VLOOKUP(CONCATENATE("ALI_",$C1424,"_SEG_",$I1424,"_PROV_",$D1424),Catalogo_Precios,AD$8,FALSE)),L1424=0),0,VLOOKUP(CONCATENATE("ALI_",$C1424,"_SEG_",$I1424,"_PROV_",$D1424),Catalogo_Precios,AD$8,FALSE))</f>
        <v>876</v>
      </c>
      <c r="AE1424" s="57">
        <f t="shared" ref="AE1424" si="17213">IF(OR(ISERROR(VLOOKUP(CONCATENATE("ALI_",$C1424,"_SEG_",$I1424,"_PROV_",$D1424),Catalogo_Precios,AE$8,FALSE)),M1424=0),0,VLOOKUP(CONCATENATE("ALI_",$C1424,"_SEG_",$I1424,"_PROV_",$D1424),Catalogo_Precios,AE$8,FALSE))</f>
        <v>876</v>
      </c>
      <c r="AF1424" s="57">
        <f t="shared" ref="AF1424" si="17214">IF(OR(ISERROR(VLOOKUP(CONCATENATE("ALI_",$C1424,"_SEG_",$I1424,"_PROV_",$D1424),Catalogo_Precios,AF$8,FALSE)),N1424=0),0,VLOOKUP(CONCATENATE("ALI_",$C1424,"_SEG_",$I1424,"_PROV_",$D1424),Catalogo_Precios,AF$8,FALSE))</f>
        <v>876</v>
      </c>
      <c r="AG1424" s="57">
        <f t="shared" ref="AG1424" si="17215">IF(OR(ISERROR(VLOOKUP(CONCATENATE("ALI_",$C1424,"_SEG_",$I1424,"_PROV_",$D1424),Catalogo_Precios,AG$8,FALSE)),O1424=0),0,VLOOKUP(CONCATENATE("ALI_",$C1424,"_SEG_",$I1424,"_PROV_",$D1424),Catalogo_Precios,AG$8,FALSE))</f>
        <v>876</v>
      </c>
      <c r="AH1424" s="57">
        <f t="shared" ref="AH1424" si="17216">IF(OR(ISERROR(VLOOKUP(CONCATENATE("ALI_",$C1424,"_SEG_",$I1424,"_PROV_",$D1424),Catalogo_Precios,AH$8,FALSE)),L1424=0),0,VLOOKUP(CONCATENATE("ALI_",$C1424,"_SEG_",$I1424,"_PROV_",$D1424),Catalogo_Precios,AH$8,FALSE))</f>
        <v>867</v>
      </c>
      <c r="AI1424" s="57">
        <f t="shared" ref="AI1424" si="17217">IF(OR(ISERROR(VLOOKUP(CONCATENATE("ALI_",$C1424,"_SEG_",$I1424,"_PROV_",$D1424),Catalogo_Precios,AI$8,FALSE)),M1424=0),0,VLOOKUP(CONCATENATE("ALI_",$C1424,"_SEG_",$I1424,"_PROV_",$D1424),Catalogo_Precios,AI$8,FALSE))</f>
        <v>867</v>
      </c>
      <c r="AJ1424" s="57">
        <f t="shared" ref="AJ1424" si="17218">IF(OR(ISERROR(VLOOKUP(CONCATENATE("ALI_",$C1424,"_SEG_",$I1424,"_PROV_",$D1424),Catalogo_Precios,AJ$8,FALSE)),N1424=0),0,VLOOKUP(CONCATENATE("ALI_",$C1424,"_SEG_",$I1424,"_PROV_",$D1424),Catalogo_Precios,AJ$8,FALSE))</f>
        <v>867</v>
      </c>
      <c r="AK1424" s="57">
        <f t="shared" ref="AK1424" si="17219">IF(OR(ISERROR(VLOOKUP(CONCATENATE("ALI_",$C1424,"_SEG_",$I1424,"_PROV_",$D1424),Catalogo_Precios,AK$8,FALSE)),O1424=0),0,VLOOKUP(CONCATENATE("ALI_",$C1424,"_SEG_",$I1424,"_PROV_",$D1424),Catalogo_Precios,AK$8,FALSE))</f>
        <v>867</v>
      </c>
      <c r="AL1424" s="53"/>
      <c r="AM1424" s="59" t="str">
        <f t="shared" si="17165"/>
        <v>ALI_40_SEG_11</v>
      </c>
      <c r="AN1424" s="59" t="str">
        <f t="shared" si="17166"/>
        <v>ALI_40_SEG_11_VAL_22539539.93</v>
      </c>
      <c r="AO1424" s="60">
        <f t="shared" ref="AO1424" si="17220">IF(OR(AB1424="",AB1424=0),0,COUNTIF(Codificacion,AM1424))</f>
        <v>3</v>
      </c>
      <c r="AP1424" s="61">
        <f t="array" ref="AP1424">MIN(IF(Codificacion=AM1424,Total_Cotizacion,""))</f>
        <v>22539539.930000003</v>
      </c>
      <c r="AQ1424" s="62" t="b">
        <f t="shared" si="17168"/>
        <v>1</v>
      </c>
      <c r="AR1424" s="51" t="str">
        <f t="shared" ref="AR1424" si="17221">IF(COUNTIF(Codificacion2,CONCATENATE(AM1424,"_VAL_",AB1424))&gt;1,"Empate","")</f>
        <v/>
      </c>
      <c r="AS1424" s="63" t="str">
        <f t="shared" si="17019"/>
        <v>X</v>
      </c>
      <c r="AT1424" s="59" t="str">
        <f t="shared" si="17170"/>
        <v>ALI_40_SEG_11_X</v>
      </c>
      <c r="AU1424" s="63">
        <f t="shared" ref="AU1424" si="17222">IF(AND(COUNTIF(Codificacion3,AT1424)&lt;AO1424),1,COUNTIF(Codificacion3,AT1424))</f>
        <v>1</v>
      </c>
      <c r="AV1424" s="62" t="str">
        <f t="shared" si="17172"/>
        <v>Cotizacion Seleccionada</v>
      </c>
      <c r="AW1424" s="53"/>
      <c r="AX1424" s="51" t="str">
        <f t="shared" si="17173"/>
        <v>ALI_40_SEG_11VERDADERO</v>
      </c>
      <c r="AY1424" s="51">
        <f t="shared" si="17154"/>
        <v>1</v>
      </c>
      <c r="AZ1424" s="64" t="b">
        <f t="shared" si="17174"/>
        <v>0</v>
      </c>
    </row>
    <row r="1425" spans="1:52" x14ac:dyDescent="0.2">
      <c r="A1425" s="50" t="str">
        <f t="shared" si="17117"/>
        <v>ALI_40_SEG_12</v>
      </c>
      <c r="B1425" s="51" t="s">
        <v>142</v>
      </c>
      <c r="C1425" s="52">
        <v>40</v>
      </c>
      <c r="D1425" s="52">
        <f t="shared" ref="D1425" si="17223">IF(ISERROR(VLOOKUP(E1425,Proveedores,2,FALSE)),"",VLOOKUP(E1425,Proveedores,2,FALSE))</f>
        <v>2038</v>
      </c>
      <c r="E1425" s="53" t="s">
        <v>143</v>
      </c>
      <c r="F1425" s="54">
        <v>628</v>
      </c>
      <c r="G1425" s="53" t="s">
        <v>61</v>
      </c>
      <c r="H1425" s="53" t="s">
        <v>119</v>
      </c>
      <c r="I1425" s="52">
        <v>12</v>
      </c>
      <c r="J1425" s="53" t="s">
        <v>58</v>
      </c>
      <c r="K1425" s="55">
        <v>44835</v>
      </c>
      <c r="L1425" s="56">
        <v>9837</v>
      </c>
      <c r="M1425" s="56">
        <v>9774</v>
      </c>
      <c r="N1425" s="56">
        <v>5419</v>
      </c>
      <c r="O1425" s="56">
        <v>393</v>
      </c>
      <c r="P1425" s="57">
        <v>876</v>
      </c>
      <c r="Q1425" s="58">
        <v>8.1500000000000003E-2</v>
      </c>
      <c r="R1425" s="57">
        <v>804.61</v>
      </c>
      <c r="S1425" s="57">
        <v>876</v>
      </c>
      <c r="T1425" s="58">
        <v>8.1500000000000003E-2</v>
      </c>
      <c r="U1425" s="57">
        <v>804.61</v>
      </c>
      <c r="V1425" s="57">
        <v>876</v>
      </c>
      <c r="W1425" s="58">
        <v>8.1500000000000003E-2</v>
      </c>
      <c r="X1425" s="57">
        <v>804.61</v>
      </c>
      <c r="Y1425" s="57">
        <v>876</v>
      </c>
      <c r="Z1425" s="58">
        <v>8.1500000000000003E-2</v>
      </c>
      <c r="AA1425" s="57">
        <v>804.61</v>
      </c>
      <c r="AB1425" s="57">
        <v>20455600.030000001</v>
      </c>
      <c r="AC1425" s="53" t="str">
        <f t="shared" si="17156"/>
        <v>Registro Valido</v>
      </c>
      <c r="AD1425" s="57">
        <f t="shared" ref="AD1425" si="17224">IF(OR(ISERROR(VLOOKUP(CONCATENATE("ALI_",$C1425,"_SEG_",$I1425,"_PROV_",$D1425),Catalogo_Precios,AD$8,FALSE)),L1425=0),0,VLOOKUP(CONCATENATE("ALI_",$C1425,"_SEG_",$I1425,"_PROV_",$D1425),Catalogo_Precios,AD$8,FALSE))</f>
        <v>876</v>
      </c>
      <c r="AE1425" s="57">
        <f t="shared" ref="AE1425" si="17225">IF(OR(ISERROR(VLOOKUP(CONCATENATE("ALI_",$C1425,"_SEG_",$I1425,"_PROV_",$D1425),Catalogo_Precios,AE$8,FALSE)),M1425=0),0,VLOOKUP(CONCATENATE("ALI_",$C1425,"_SEG_",$I1425,"_PROV_",$D1425),Catalogo_Precios,AE$8,FALSE))</f>
        <v>876</v>
      </c>
      <c r="AF1425" s="57">
        <f t="shared" ref="AF1425" si="17226">IF(OR(ISERROR(VLOOKUP(CONCATENATE("ALI_",$C1425,"_SEG_",$I1425,"_PROV_",$D1425),Catalogo_Precios,AF$8,FALSE)),N1425=0),0,VLOOKUP(CONCATENATE("ALI_",$C1425,"_SEG_",$I1425,"_PROV_",$D1425),Catalogo_Precios,AF$8,FALSE))</f>
        <v>876</v>
      </c>
      <c r="AG1425" s="57">
        <f t="shared" ref="AG1425" si="17227">IF(OR(ISERROR(VLOOKUP(CONCATENATE("ALI_",$C1425,"_SEG_",$I1425,"_PROV_",$D1425),Catalogo_Precios,AG$8,FALSE)),O1425=0),0,VLOOKUP(CONCATENATE("ALI_",$C1425,"_SEG_",$I1425,"_PROV_",$D1425),Catalogo_Precios,AG$8,FALSE))</f>
        <v>876</v>
      </c>
      <c r="AH1425" s="57">
        <f t="shared" ref="AH1425" si="17228">IF(OR(ISERROR(VLOOKUP(CONCATENATE("ALI_",$C1425,"_SEG_",$I1425,"_PROV_",$D1425),Catalogo_Precios,AH$8,FALSE)),L1425=0),0,VLOOKUP(CONCATENATE("ALI_",$C1425,"_SEG_",$I1425,"_PROV_",$D1425),Catalogo_Precios,AH$8,FALSE))</f>
        <v>867</v>
      </c>
      <c r="AI1425" s="57">
        <f t="shared" ref="AI1425" si="17229">IF(OR(ISERROR(VLOOKUP(CONCATENATE("ALI_",$C1425,"_SEG_",$I1425,"_PROV_",$D1425),Catalogo_Precios,AI$8,FALSE)),M1425=0),0,VLOOKUP(CONCATENATE("ALI_",$C1425,"_SEG_",$I1425,"_PROV_",$D1425),Catalogo_Precios,AI$8,FALSE))</f>
        <v>867</v>
      </c>
      <c r="AJ1425" s="57">
        <f t="shared" ref="AJ1425" si="17230">IF(OR(ISERROR(VLOOKUP(CONCATENATE("ALI_",$C1425,"_SEG_",$I1425,"_PROV_",$D1425),Catalogo_Precios,AJ$8,FALSE)),N1425=0),0,VLOOKUP(CONCATENATE("ALI_",$C1425,"_SEG_",$I1425,"_PROV_",$D1425),Catalogo_Precios,AJ$8,FALSE))</f>
        <v>867</v>
      </c>
      <c r="AK1425" s="57">
        <f t="shared" ref="AK1425" si="17231">IF(OR(ISERROR(VLOOKUP(CONCATENATE("ALI_",$C1425,"_SEG_",$I1425,"_PROV_",$D1425),Catalogo_Precios,AK$8,FALSE)),O1425=0),0,VLOOKUP(CONCATENATE("ALI_",$C1425,"_SEG_",$I1425,"_PROV_",$D1425),Catalogo_Precios,AK$8,FALSE))</f>
        <v>867</v>
      </c>
      <c r="AL1425" s="53"/>
      <c r="AM1425" s="59" t="str">
        <f t="shared" si="17165"/>
        <v>ALI_40_SEG_12</v>
      </c>
      <c r="AN1425" s="59" t="str">
        <f t="shared" si="17166"/>
        <v>ALI_40_SEG_12_VAL_20455600.03</v>
      </c>
      <c r="AO1425" s="60">
        <f t="shared" ref="AO1425" si="17232">IF(OR(AB1425="",AB1425=0),0,COUNTIF(Codificacion,AM1425))</f>
        <v>3</v>
      </c>
      <c r="AP1425" s="61">
        <f t="array" ref="AP1425">MIN(IF(Codificacion=AM1425,Total_Cotizacion,""))</f>
        <v>20455600.030000001</v>
      </c>
      <c r="AQ1425" s="62" t="b">
        <f t="shared" si="17168"/>
        <v>1</v>
      </c>
      <c r="AR1425" s="51" t="str">
        <f t="shared" ref="AR1425" si="17233">IF(COUNTIF(Codificacion2,CONCATENATE(AM1425,"_VAL_",AB1425))&gt;1,"Empate","")</f>
        <v/>
      </c>
      <c r="AS1425" s="63" t="str">
        <f t="shared" si="17019"/>
        <v>X</v>
      </c>
      <c r="AT1425" s="59" t="str">
        <f t="shared" si="17170"/>
        <v>ALI_40_SEG_12_X</v>
      </c>
      <c r="AU1425" s="63">
        <f t="shared" ref="AU1425" si="17234">IF(AND(COUNTIF(Codificacion3,AT1425)&lt;AO1425),1,COUNTIF(Codificacion3,AT1425))</f>
        <v>1</v>
      </c>
      <c r="AV1425" s="62" t="str">
        <f t="shared" si="17172"/>
        <v>Cotizacion Seleccionada</v>
      </c>
      <c r="AW1425" s="53"/>
      <c r="AX1425" s="51" t="str">
        <f t="shared" si="17173"/>
        <v>ALI_40_SEG_12VERDADERO</v>
      </c>
      <c r="AY1425" s="51">
        <f t="shared" si="17154"/>
        <v>1</v>
      </c>
      <c r="AZ1425" s="64" t="b">
        <f t="shared" si="17174"/>
        <v>0</v>
      </c>
    </row>
    <row r="1426" spans="1:52" x14ac:dyDescent="0.2">
      <c r="A1426" s="50" t="str">
        <f t="shared" si="17117"/>
        <v>ALI_40_SEG_13</v>
      </c>
      <c r="B1426" s="51" t="s">
        <v>142</v>
      </c>
      <c r="C1426" s="52">
        <v>40</v>
      </c>
      <c r="D1426" s="52">
        <f t="shared" ref="D1426" si="17235">IF(ISERROR(VLOOKUP(E1426,Proveedores,2,FALSE)),"",VLOOKUP(E1426,Proveedores,2,FALSE))</f>
        <v>2038</v>
      </c>
      <c r="E1426" s="53" t="s">
        <v>143</v>
      </c>
      <c r="F1426" s="54">
        <v>629</v>
      </c>
      <c r="G1426" s="53" t="s">
        <v>61</v>
      </c>
      <c r="H1426" s="53" t="s">
        <v>119</v>
      </c>
      <c r="I1426" s="52">
        <v>13</v>
      </c>
      <c r="J1426" s="53" t="s">
        <v>58</v>
      </c>
      <c r="K1426" s="55">
        <v>44835</v>
      </c>
      <c r="L1426" s="56">
        <v>10445</v>
      </c>
      <c r="M1426" s="56">
        <v>10378</v>
      </c>
      <c r="N1426" s="56">
        <v>5754</v>
      </c>
      <c r="O1426" s="56">
        <v>417</v>
      </c>
      <c r="P1426" s="57">
        <v>876</v>
      </c>
      <c r="Q1426" s="58">
        <v>8.1500000000000003E-2</v>
      </c>
      <c r="R1426" s="57">
        <v>804.61</v>
      </c>
      <c r="S1426" s="57">
        <v>876</v>
      </c>
      <c r="T1426" s="58">
        <v>8.1500000000000003E-2</v>
      </c>
      <c r="U1426" s="57">
        <v>804.61</v>
      </c>
      <c r="V1426" s="57">
        <v>876</v>
      </c>
      <c r="W1426" s="58">
        <v>8.1500000000000003E-2</v>
      </c>
      <c r="X1426" s="57">
        <v>804.61</v>
      </c>
      <c r="Y1426" s="57">
        <v>876</v>
      </c>
      <c r="Z1426" s="58">
        <v>8.1500000000000003E-2</v>
      </c>
      <c r="AA1426" s="57">
        <v>804.61</v>
      </c>
      <c r="AB1426" s="57">
        <v>21719642.34</v>
      </c>
      <c r="AC1426" s="53" t="str">
        <f t="shared" si="17156"/>
        <v>Registro Valido</v>
      </c>
      <c r="AD1426" s="57">
        <f t="shared" ref="AD1426" si="17236">IF(OR(ISERROR(VLOOKUP(CONCATENATE("ALI_",$C1426,"_SEG_",$I1426,"_PROV_",$D1426),Catalogo_Precios,AD$8,FALSE)),L1426=0),0,VLOOKUP(CONCATENATE("ALI_",$C1426,"_SEG_",$I1426,"_PROV_",$D1426),Catalogo_Precios,AD$8,FALSE))</f>
        <v>876</v>
      </c>
      <c r="AE1426" s="57">
        <f t="shared" ref="AE1426" si="17237">IF(OR(ISERROR(VLOOKUP(CONCATENATE("ALI_",$C1426,"_SEG_",$I1426,"_PROV_",$D1426),Catalogo_Precios,AE$8,FALSE)),M1426=0),0,VLOOKUP(CONCATENATE("ALI_",$C1426,"_SEG_",$I1426,"_PROV_",$D1426),Catalogo_Precios,AE$8,FALSE))</f>
        <v>876</v>
      </c>
      <c r="AF1426" s="57">
        <f t="shared" ref="AF1426" si="17238">IF(OR(ISERROR(VLOOKUP(CONCATENATE("ALI_",$C1426,"_SEG_",$I1426,"_PROV_",$D1426),Catalogo_Precios,AF$8,FALSE)),N1426=0),0,VLOOKUP(CONCATENATE("ALI_",$C1426,"_SEG_",$I1426,"_PROV_",$D1426),Catalogo_Precios,AF$8,FALSE))</f>
        <v>876</v>
      </c>
      <c r="AG1426" s="57">
        <f t="shared" ref="AG1426" si="17239">IF(OR(ISERROR(VLOOKUP(CONCATENATE("ALI_",$C1426,"_SEG_",$I1426,"_PROV_",$D1426),Catalogo_Precios,AG$8,FALSE)),O1426=0),0,VLOOKUP(CONCATENATE("ALI_",$C1426,"_SEG_",$I1426,"_PROV_",$D1426),Catalogo_Precios,AG$8,FALSE))</f>
        <v>876</v>
      </c>
      <c r="AH1426" s="57">
        <f t="shared" ref="AH1426" si="17240">IF(OR(ISERROR(VLOOKUP(CONCATENATE("ALI_",$C1426,"_SEG_",$I1426,"_PROV_",$D1426),Catalogo_Precios,AH$8,FALSE)),L1426=0),0,VLOOKUP(CONCATENATE("ALI_",$C1426,"_SEG_",$I1426,"_PROV_",$D1426),Catalogo_Precios,AH$8,FALSE))</f>
        <v>867</v>
      </c>
      <c r="AI1426" s="57">
        <f t="shared" ref="AI1426" si="17241">IF(OR(ISERROR(VLOOKUP(CONCATENATE("ALI_",$C1426,"_SEG_",$I1426,"_PROV_",$D1426),Catalogo_Precios,AI$8,FALSE)),M1426=0),0,VLOOKUP(CONCATENATE("ALI_",$C1426,"_SEG_",$I1426,"_PROV_",$D1426),Catalogo_Precios,AI$8,FALSE))</f>
        <v>867</v>
      </c>
      <c r="AJ1426" s="57">
        <f t="shared" ref="AJ1426" si="17242">IF(OR(ISERROR(VLOOKUP(CONCATENATE("ALI_",$C1426,"_SEG_",$I1426,"_PROV_",$D1426),Catalogo_Precios,AJ$8,FALSE)),N1426=0),0,VLOOKUP(CONCATENATE("ALI_",$C1426,"_SEG_",$I1426,"_PROV_",$D1426),Catalogo_Precios,AJ$8,FALSE))</f>
        <v>867</v>
      </c>
      <c r="AK1426" s="57">
        <f t="shared" ref="AK1426" si="17243">IF(OR(ISERROR(VLOOKUP(CONCATENATE("ALI_",$C1426,"_SEG_",$I1426,"_PROV_",$D1426),Catalogo_Precios,AK$8,FALSE)),O1426=0),0,VLOOKUP(CONCATENATE("ALI_",$C1426,"_SEG_",$I1426,"_PROV_",$D1426),Catalogo_Precios,AK$8,FALSE))</f>
        <v>867</v>
      </c>
      <c r="AL1426" s="53"/>
      <c r="AM1426" s="59" t="str">
        <f t="shared" si="17165"/>
        <v>ALI_40_SEG_13</v>
      </c>
      <c r="AN1426" s="59" t="str">
        <f t="shared" si="17166"/>
        <v>ALI_40_SEG_13_VAL_21719642.34</v>
      </c>
      <c r="AO1426" s="60">
        <f t="shared" ref="AO1426" si="17244">IF(OR(AB1426="",AB1426=0),0,COUNTIF(Codificacion,AM1426))</f>
        <v>3</v>
      </c>
      <c r="AP1426" s="61">
        <f t="array" ref="AP1426">MIN(IF(Codificacion=AM1426,Total_Cotizacion,""))</f>
        <v>21719642.34</v>
      </c>
      <c r="AQ1426" s="62" t="b">
        <f t="shared" si="17168"/>
        <v>1</v>
      </c>
      <c r="AR1426" s="51" t="str">
        <f t="shared" ref="AR1426" si="17245">IF(COUNTIF(Codificacion2,CONCATENATE(AM1426,"_VAL_",AB1426))&gt;1,"Empate","")</f>
        <v/>
      </c>
      <c r="AS1426" s="63" t="str">
        <f t="shared" si="17019"/>
        <v>X</v>
      </c>
      <c r="AT1426" s="59" t="str">
        <f t="shared" si="17170"/>
        <v>ALI_40_SEG_13_X</v>
      </c>
      <c r="AU1426" s="63">
        <f t="shared" ref="AU1426" si="17246">IF(AND(COUNTIF(Codificacion3,AT1426)&lt;AO1426),1,COUNTIF(Codificacion3,AT1426))</f>
        <v>1</v>
      </c>
      <c r="AV1426" s="62" t="str">
        <f t="shared" si="17172"/>
        <v>Cotizacion Seleccionada</v>
      </c>
      <c r="AW1426" s="53"/>
      <c r="AX1426" s="51" t="str">
        <f t="shared" si="17173"/>
        <v>ALI_40_SEG_13VERDADERO</v>
      </c>
      <c r="AY1426" s="51">
        <f t="shared" si="17154"/>
        <v>1</v>
      </c>
      <c r="AZ1426" s="64" t="b">
        <f t="shared" si="17174"/>
        <v>0</v>
      </c>
    </row>
    <row r="1427" spans="1:52" x14ac:dyDescent="0.2">
      <c r="A1427" s="50" t="str">
        <f t="shared" si="17117"/>
        <v>ALI_40_SEG_14</v>
      </c>
      <c r="B1427" s="51" t="s">
        <v>142</v>
      </c>
      <c r="C1427" s="52">
        <v>40</v>
      </c>
      <c r="D1427" s="52">
        <f t="shared" ref="D1427" si="17247">IF(ISERROR(VLOOKUP(E1427,Proveedores,2,FALSE)),"",VLOOKUP(E1427,Proveedores,2,FALSE))</f>
        <v>2038</v>
      </c>
      <c r="E1427" s="53" t="s">
        <v>143</v>
      </c>
      <c r="F1427" s="54">
        <v>630</v>
      </c>
      <c r="G1427" s="53" t="s">
        <v>61</v>
      </c>
      <c r="H1427" s="53" t="s">
        <v>119</v>
      </c>
      <c r="I1427" s="52">
        <v>14</v>
      </c>
      <c r="J1427" s="53" t="s">
        <v>58</v>
      </c>
      <c r="K1427" s="55">
        <v>44835</v>
      </c>
      <c r="L1427" s="56">
        <v>10350</v>
      </c>
      <c r="M1427" s="56">
        <v>10284</v>
      </c>
      <c r="N1427" s="56">
        <v>5702</v>
      </c>
      <c r="O1427" s="56">
        <v>414</v>
      </c>
      <c r="P1427" s="57">
        <v>876</v>
      </c>
      <c r="Q1427" s="58">
        <v>8.1500000000000003E-2</v>
      </c>
      <c r="R1427" s="57">
        <v>804.61</v>
      </c>
      <c r="S1427" s="57">
        <v>876</v>
      </c>
      <c r="T1427" s="58">
        <v>8.1500000000000003E-2</v>
      </c>
      <c r="U1427" s="57">
        <v>804.61</v>
      </c>
      <c r="V1427" s="57">
        <v>876</v>
      </c>
      <c r="W1427" s="58">
        <v>8.1500000000000003E-2</v>
      </c>
      <c r="X1427" s="57">
        <v>804.61</v>
      </c>
      <c r="Y1427" s="57">
        <v>876</v>
      </c>
      <c r="Z1427" s="58">
        <v>8.1500000000000003E-2</v>
      </c>
      <c r="AA1427" s="57">
        <v>804.61</v>
      </c>
      <c r="AB1427" s="57">
        <v>21523317.5</v>
      </c>
      <c r="AC1427" s="53" t="str">
        <f t="shared" si="17156"/>
        <v>Registro Valido</v>
      </c>
      <c r="AD1427" s="57">
        <f t="shared" ref="AD1427" si="17248">IF(OR(ISERROR(VLOOKUP(CONCATENATE("ALI_",$C1427,"_SEG_",$I1427,"_PROV_",$D1427),Catalogo_Precios,AD$8,FALSE)),L1427=0),0,VLOOKUP(CONCATENATE("ALI_",$C1427,"_SEG_",$I1427,"_PROV_",$D1427),Catalogo_Precios,AD$8,FALSE))</f>
        <v>876</v>
      </c>
      <c r="AE1427" s="57">
        <f t="shared" ref="AE1427" si="17249">IF(OR(ISERROR(VLOOKUP(CONCATENATE("ALI_",$C1427,"_SEG_",$I1427,"_PROV_",$D1427),Catalogo_Precios,AE$8,FALSE)),M1427=0),0,VLOOKUP(CONCATENATE("ALI_",$C1427,"_SEG_",$I1427,"_PROV_",$D1427),Catalogo_Precios,AE$8,FALSE))</f>
        <v>876</v>
      </c>
      <c r="AF1427" s="57">
        <f t="shared" ref="AF1427" si="17250">IF(OR(ISERROR(VLOOKUP(CONCATENATE("ALI_",$C1427,"_SEG_",$I1427,"_PROV_",$D1427),Catalogo_Precios,AF$8,FALSE)),N1427=0),0,VLOOKUP(CONCATENATE("ALI_",$C1427,"_SEG_",$I1427,"_PROV_",$D1427),Catalogo_Precios,AF$8,FALSE))</f>
        <v>876</v>
      </c>
      <c r="AG1427" s="57">
        <f t="shared" ref="AG1427" si="17251">IF(OR(ISERROR(VLOOKUP(CONCATENATE("ALI_",$C1427,"_SEG_",$I1427,"_PROV_",$D1427),Catalogo_Precios,AG$8,FALSE)),O1427=0),0,VLOOKUP(CONCATENATE("ALI_",$C1427,"_SEG_",$I1427,"_PROV_",$D1427),Catalogo_Precios,AG$8,FALSE))</f>
        <v>876</v>
      </c>
      <c r="AH1427" s="57">
        <f t="shared" ref="AH1427" si="17252">IF(OR(ISERROR(VLOOKUP(CONCATENATE("ALI_",$C1427,"_SEG_",$I1427,"_PROV_",$D1427),Catalogo_Precios,AH$8,FALSE)),L1427=0),0,VLOOKUP(CONCATENATE("ALI_",$C1427,"_SEG_",$I1427,"_PROV_",$D1427),Catalogo_Precios,AH$8,FALSE))</f>
        <v>867</v>
      </c>
      <c r="AI1427" s="57">
        <f t="shared" ref="AI1427" si="17253">IF(OR(ISERROR(VLOOKUP(CONCATENATE("ALI_",$C1427,"_SEG_",$I1427,"_PROV_",$D1427),Catalogo_Precios,AI$8,FALSE)),M1427=0),0,VLOOKUP(CONCATENATE("ALI_",$C1427,"_SEG_",$I1427,"_PROV_",$D1427),Catalogo_Precios,AI$8,FALSE))</f>
        <v>867</v>
      </c>
      <c r="AJ1427" s="57">
        <f t="shared" ref="AJ1427" si="17254">IF(OR(ISERROR(VLOOKUP(CONCATENATE("ALI_",$C1427,"_SEG_",$I1427,"_PROV_",$D1427),Catalogo_Precios,AJ$8,FALSE)),N1427=0),0,VLOOKUP(CONCATENATE("ALI_",$C1427,"_SEG_",$I1427,"_PROV_",$D1427),Catalogo_Precios,AJ$8,FALSE))</f>
        <v>867</v>
      </c>
      <c r="AK1427" s="57">
        <f t="shared" ref="AK1427" si="17255">IF(OR(ISERROR(VLOOKUP(CONCATENATE("ALI_",$C1427,"_SEG_",$I1427,"_PROV_",$D1427),Catalogo_Precios,AK$8,FALSE)),O1427=0),0,VLOOKUP(CONCATENATE("ALI_",$C1427,"_SEG_",$I1427,"_PROV_",$D1427),Catalogo_Precios,AK$8,FALSE))</f>
        <v>867</v>
      </c>
      <c r="AL1427" s="53"/>
      <c r="AM1427" s="59" t="str">
        <f t="shared" si="17165"/>
        <v>ALI_40_SEG_14</v>
      </c>
      <c r="AN1427" s="59" t="str">
        <f t="shared" si="17166"/>
        <v>ALI_40_SEG_14_VAL_21523317.5</v>
      </c>
      <c r="AO1427" s="60">
        <f t="shared" ref="AO1427" si="17256">IF(OR(AB1427="",AB1427=0),0,COUNTIF(Codificacion,AM1427))</f>
        <v>3</v>
      </c>
      <c r="AP1427" s="61">
        <f t="array" ref="AP1427">MIN(IF(Codificacion=AM1427,Total_Cotizacion,""))</f>
        <v>21523317.5</v>
      </c>
      <c r="AQ1427" s="62" t="b">
        <f t="shared" si="17168"/>
        <v>1</v>
      </c>
      <c r="AR1427" s="51" t="str">
        <f t="shared" ref="AR1427" si="17257">IF(COUNTIF(Codificacion2,CONCATENATE(AM1427,"_VAL_",AB1427))&gt;1,"Empate","")</f>
        <v/>
      </c>
      <c r="AS1427" s="63" t="str">
        <f t="shared" si="17019"/>
        <v>X</v>
      </c>
      <c r="AT1427" s="59" t="str">
        <f t="shared" si="17170"/>
        <v>ALI_40_SEG_14_X</v>
      </c>
      <c r="AU1427" s="63">
        <f t="shared" ref="AU1427" si="17258">IF(AND(COUNTIF(Codificacion3,AT1427)&lt;AO1427),1,COUNTIF(Codificacion3,AT1427))</f>
        <v>1</v>
      </c>
      <c r="AV1427" s="62" t="str">
        <f t="shared" si="17172"/>
        <v>Cotizacion Seleccionada</v>
      </c>
      <c r="AW1427" s="53"/>
      <c r="AX1427" s="51" t="str">
        <f t="shared" si="17173"/>
        <v>ALI_40_SEG_14VERDADERO</v>
      </c>
      <c r="AY1427" s="51">
        <f t="shared" si="17154"/>
        <v>1</v>
      </c>
      <c r="AZ1427" s="64" t="b">
        <f t="shared" si="17174"/>
        <v>0</v>
      </c>
    </row>
    <row r="1428" spans="1:52" x14ac:dyDescent="0.2">
      <c r="A1428" s="50" t="str">
        <f t="shared" si="17117"/>
        <v>ALI_40_SEG_15</v>
      </c>
      <c r="B1428" s="51" t="s">
        <v>142</v>
      </c>
      <c r="C1428" s="52">
        <v>40</v>
      </c>
      <c r="D1428" s="52">
        <f t="shared" ref="D1428" si="17259">IF(ISERROR(VLOOKUP(E1428,Proveedores,2,FALSE)),"",VLOOKUP(E1428,Proveedores,2,FALSE))</f>
        <v>2038</v>
      </c>
      <c r="E1428" s="53" t="s">
        <v>143</v>
      </c>
      <c r="F1428" s="54">
        <v>631</v>
      </c>
      <c r="G1428" s="53" t="s">
        <v>61</v>
      </c>
      <c r="H1428" s="53" t="s">
        <v>119</v>
      </c>
      <c r="I1428" s="52">
        <v>15</v>
      </c>
      <c r="J1428" s="53" t="s">
        <v>58</v>
      </c>
      <c r="K1428" s="55">
        <v>44835</v>
      </c>
      <c r="L1428" s="56">
        <v>9781</v>
      </c>
      <c r="M1428" s="56">
        <v>9720</v>
      </c>
      <c r="N1428" s="56">
        <v>5389</v>
      </c>
      <c r="O1428" s="56">
        <v>393</v>
      </c>
      <c r="P1428" s="57">
        <v>876</v>
      </c>
      <c r="Q1428" s="58">
        <v>8.1500000000000003E-2</v>
      </c>
      <c r="R1428" s="57">
        <v>804.61</v>
      </c>
      <c r="S1428" s="57">
        <v>876</v>
      </c>
      <c r="T1428" s="58">
        <v>8.1500000000000003E-2</v>
      </c>
      <c r="U1428" s="57">
        <v>804.61</v>
      </c>
      <c r="V1428" s="57">
        <v>876</v>
      </c>
      <c r="W1428" s="58">
        <v>8.1500000000000003E-2</v>
      </c>
      <c r="X1428" s="57">
        <v>804.61</v>
      </c>
      <c r="Y1428" s="57">
        <v>876</v>
      </c>
      <c r="Z1428" s="58">
        <v>8.1500000000000003E-2</v>
      </c>
      <c r="AA1428" s="57">
        <v>804.61</v>
      </c>
      <c r="AB1428" s="57">
        <v>20342954.629999999</v>
      </c>
      <c r="AC1428" s="53" t="str">
        <f t="shared" si="17156"/>
        <v>Registro Valido</v>
      </c>
      <c r="AD1428" s="57">
        <f t="shared" ref="AD1428" si="17260">IF(OR(ISERROR(VLOOKUP(CONCATENATE("ALI_",$C1428,"_SEG_",$I1428,"_PROV_",$D1428),Catalogo_Precios,AD$8,FALSE)),L1428=0),0,VLOOKUP(CONCATENATE("ALI_",$C1428,"_SEG_",$I1428,"_PROV_",$D1428),Catalogo_Precios,AD$8,FALSE))</f>
        <v>876</v>
      </c>
      <c r="AE1428" s="57">
        <f t="shared" ref="AE1428" si="17261">IF(OR(ISERROR(VLOOKUP(CONCATENATE("ALI_",$C1428,"_SEG_",$I1428,"_PROV_",$D1428),Catalogo_Precios,AE$8,FALSE)),M1428=0),0,VLOOKUP(CONCATENATE("ALI_",$C1428,"_SEG_",$I1428,"_PROV_",$D1428),Catalogo_Precios,AE$8,FALSE))</f>
        <v>876</v>
      </c>
      <c r="AF1428" s="57">
        <f t="shared" ref="AF1428" si="17262">IF(OR(ISERROR(VLOOKUP(CONCATENATE("ALI_",$C1428,"_SEG_",$I1428,"_PROV_",$D1428),Catalogo_Precios,AF$8,FALSE)),N1428=0),0,VLOOKUP(CONCATENATE("ALI_",$C1428,"_SEG_",$I1428,"_PROV_",$D1428),Catalogo_Precios,AF$8,FALSE))</f>
        <v>876</v>
      </c>
      <c r="AG1428" s="57">
        <f t="shared" ref="AG1428" si="17263">IF(OR(ISERROR(VLOOKUP(CONCATENATE("ALI_",$C1428,"_SEG_",$I1428,"_PROV_",$D1428),Catalogo_Precios,AG$8,FALSE)),O1428=0),0,VLOOKUP(CONCATENATE("ALI_",$C1428,"_SEG_",$I1428,"_PROV_",$D1428),Catalogo_Precios,AG$8,FALSE))</f>
        <v>876</v>
      </c>
      <c r="AH1428" s="57">
        <f t="shared" ref="AH1428" si="17264">IF(OR(ISERROR(VLOOKUP(CONCATENATE("ALI_",$C1428,"_SEG_",$I1428,"_PROV_",$D1428),Catalogo_Precios,AH$8,FALSE)),L1428=0),0,VLOOKUP(CONCATENATE("ALI_",$C1428,"_SEG_",$I1428,"_PROV_",$D1428),Catalogo_Precios,AH$8,FALSE))</f>
        <v>867</v>
      </c>
      <c r="AI1428" s="57">
        <f t="shared" ref="AI1428" si="17265">IF(OR(ISERROR(VLOOKUP(CONCATENATE("ALI_",$C1428,"_SEG_",$I1428,"_PROV_",$D1428),Catalogo_Precios,AI$8,FALSE)),M1428=0),0,VLOOKUP(CONCATENATE("ALI_",$C1428,"_SEG_",$I1428,"_PROV_",$D1428),Catalogo_Precios,AI$8,FALSE))</f>
        <v>867</v>
      </c>
      <c r="AJ1428" s="57">
        <f t="shared" ref="AJ1428" si="17266">IF(OR(ISERROR(VLOOKUP(CONCATENATE("ALI_",$C1428,"_SEG_",$I1428,"_PROV_",$D1428),Catalogo_Precios,AJ$8,FALSE)),N1428=0),0,VLOOKUP(CONCATENATE("ALI_",$C1428,"_SEG_",$I1428,"_PROV_",$D1428),Catalogo_Precios,AJ$8,FALSE))</f>
        <v>867</v>
      </c>
      <c r="AK1428" s="57">
        <f t="shared" ref="AK1428" si="17267">IF(OR(ISERROR(VLOOKUP(CONCATENATE("ALI_",$C1428,"_SEG_",$I1428,"_PROV_",$D1428),Catalogo_Precios,AK$8,FALSE)),O1428=0),0,VLOOKUP(CONCATENATE("ALI_",$C1428,"_SEG_",$I1428,"_PROV_",$D1428),Catalogo_Precios,AK$8,FALSE))</f>
        <v>867</v>
      </c>
      <c r="AL1428" s="53"/>
      <c r="AM1428" s="59" t="str">
        <f t="shared" si="17165"/>
        <v>ALI_40_SEG_15</v>
      </c>
      <c r="AN1428" s="59" t="str">
        <f t="shared" si="17166"/>
        <v>ALI_40_SEG_15_VAL_20342954.63</v>
      </c>
      <c r="AO1428" s="60">
        <f t="shared" ref="AO1428" si="17268">IF(OR(AB1428="",AB1428=0),0,COUNTIF(Codificacion,AM1428))</f>
        <v>3</v>
      </c>
      <c r="AP1428" s="61">
        <f t="array" ref="AP1428">MIN(IF(Codificacion=AM1428,Total_Cotizacion,""))</f>
        <v>20342954.629999999</v>
      </c>
      <c r="AQ1428" s="62" t="b">
        <f t="shared" si="17168"/>
        <v>1</v>
      </c>
      <c r="AR1428" s="51" t="str">
        <f t="shared" ref="AR1428" si="17269">IF(COUNTIF(Codificacion2,CONCATENATE(AM1428,"_VAL_",AB1428))&gt;1,"Empate","")</f>
        <v/>
      </c>
      <c r="AS1428" s="63" t="str">
        <f t="shared" si="17019"/>
        <v>X</v>
      </c>
      <c r="AT1428" s="59" t="str">
        <f t="shared" si="17170"/>
        <v>ALI_40_SEG_15_X</v>
      </c>
      <c r="AU1428" s="63">
        <f t="shared" ref="AU1428" si="17270">IF(AND(COUNTIF(Codificacion3,AT1428)&lt;AO1428),1,COUNTIF(Codificacion3,AT1428))</f>
        <v>1</v>
      </c>
      <c r="AV1428" s="62" t="str">
        <f t="shared" si="17172"/>
        <v>Cotizacion Seleccionada</v>
      </c>
      <c r="AW1428" s="53"/>
      <c r="AX1428" s="51" t="str">
        <f t="shared" si="17173"/>
        <v>ALI_40_SEG_15VERDADERO</v>
      </c>
      <c r="AY1428" s="51">
        <f t="shared" si="17154"/>
        <v>1</v>
      </c>
      <c r="AZ1428" s="64" t="b">
        <f t="shared" si="17174"/>
        <v>0</v>
      </c>
    </row>
    <row r="1429" spans="1:52" x14ac:dyDescent="0.2">
      <c r="A1429" s="50" t="b">
        <f t="shared" si="17117"/>
        <v>0</v>
      </c>
      <c r="B1429" s="51" t="s">
        <v>142</v>
      </c>
      <c r="C1429" s="52">
        <v>71</v>
      </c>
      <c r="D1429" s="52">
        <f t="shared" ref="D1429" si="17271">IF(ISERROR(VLOOKUP(E1429,Proveedores,2,FALSE)),"",VLOOKUP(E1429,Proveedores,2,FALSE))</f>
        <v>2038</v>
      </c>
      <c r="E1429" s="53" t="s">
        <v>143</v>
      </c>
      <c r="F1429" s="54">
        <v>632</v>
      </c>
      <c r="G1429" s="53" t="s">
        <v>61</v>
      </c>
      <c r="H1429" s="53" t="s">
        <v>84</v>
      </c>
      <c r="I1429" s="52">
        <v>1</v>
      </c>
      <c r="J1429" s="53" t="s">
        <v>58</v>
      </c>
      <c r="K1429" s="55">
        <v>44835</v>
      </c>
      <c r="L1429" s="56">
        <v>5114</v>
      </c>
      <c r="M1429" s="56">
        <v>1279</v>
      </c>
      <c r="N1429" s="56">
        <v>1918</v>
      </c>
      <c r="O1429" s="56">
        <v>0</v>
      </c>
      <c r="P1429" s="57">
        <v>2139</v>
      </c>
      <c r="Q1429" s="58">
        <v>0</v>
      </c>
      <c r="R1429" s="57">
        <v>2139</v>
      </c>
      <c r="S1429" s="57">
        <v>2139</v>
      </c>
      <c r="T1429" s="58">
        <v>0</v>
      </c>
      <c r="U1429" s="57">
        <v>2139</v>
      </c>
      <c r="V1429" s="57">
        <v>2139</v>
      </c>
      <c r="W1429" s="58">
        <v>0</v>
      </c>
      <c r="X1429" s="57">
        <v>2139</v>
      </c>
      <c r="Y1429" s="57">
        <v>0</v>
      </c>
      <c r="Z1429" s="58"/>
      <c r="AA1429" s="57">
        <v>0</v>
      </c>
      <c r="AB1429" s="57">
        <v>17777229</v>
      </c>
      <c r="AC1429" s="53" t="str">
        <f t="shared" si="17156"/>
        <v>Registro Valido</v>
      </c>
      <c r="AD1429" s="57">
        <f t="shared" ref="AD1429" si="17272">IF(OR(ISERROR(VLOOKUP(CONCATENATE("ALI_",$C1429,"_SEG_",$I1429,"_PROV_",$D1429),Catalogo_Precios,AD$8,FALSE)),L1429=0),0,VLOOKUP(CONCATENATE("ALI_",$C1429,"_SEG_",$I1429,"_PROV_",$D1429),Catalogo_Precios,AD$8,FALSE))</f>
        <v>2139</v>
      </c>
      <c r="AE1429" s="57">
        <f t="shared" ref="AE1429" si="17273">IF(OR(ISERROR(VLOOKUP(CONCATENATE("ALI_",$C1429,"_SEG_",$I1429,"_PROV_",$D1429),Catalogo_Precios,AE$8,FALSE)),M1429=0),0,VLOOKUP(CONCATENATE("ALI_",$C1429,"_SEG_",$I1429,"_PROV_",$D1429),Catalogo_Precios,AE$8,FALSE))</f>
        <v>2139</v>
      </c>
      <c r="AF1429" s="57">
        <f t="shared" ref="AF1429" si="17274">IF(OR(ISERROR(VLOOKUP(CONCATENATE("ALI_",$C1429,"_SEG_",$I1429,"_PROV_",$D1429),Catalogo_Precios,AF$8,FALSE)),N1429=0),0,VLOOKUP(CONCATENATE("ALI_",$C1429,"_SEG_",$I1429,"_PROV_",$D1429),Catalogo_Precios,AF$8,FALSE))</f>
        <v>2139</v>
      </c>
      <c r="AG1429" s="57">
        <f t="shared" ref="AG1429" si="17275">IF(OR(ISERROR(VLOOKUP(CONCATENATE("ALI_",$C1429,"_SEG_",$I1429,"_PROV_",$D1429),Catalogo_Precios,AG$8,FALSE)),O1429=0),0,VLOOKUP(CONCATENATE("ALI_",$C1429,"_SEG_",$I1429,"_PROV_",$D1429),Catalogo_Precios,AG$8,FALSE))</f>
        <v>0</v>
      </c>
      <c r="AH1429" s="57">
        <f t="shared" ref="AH1429" si="17276">IF(OR(ISERROR(VLOOKUP(CONCATENATE("ALI_",$C1429,"_SEG_",$I1429,"_PROV_",$D1429),Catalogo_Precios,AH$8,FALSE)),L1429=0),0,VLOOKUP(CONCATENATE("ALI_",$C1429,"_SEG_",$I1429,"_PROV_",$D1429),Catalogo_Precios,AH$8,FALSE))</f>
        <v>2116</v>
      </c>
      <c r="AI1429" s="57">
        <f t="shared" ref="AI1429" si="17277">IF(OR(ISERROR(VLOOKUP(CONCATENATE("ALI_",$C1429,"_SEG_",$I1429,"_PROV_",$D1429),Catalogo_Precios,AI$8,FALSE)),M1429=0),0,VLOOKUP(CONCATENATE("ALI_",$C1429,"_SEG_",$I1429,"_PROV_",$D1429),Catalogo_Precios,AI$8,FALSE))</f>
        <v>2116</v>
      </c>
      <c r="AJ1429" s="57">
        <f t="shared" ref="AJ1429" si="17278">IF(OR(ISERROR(VLOOKUP(CONCATENATE("ALI_",$C1429,"_SEG_",$I1429,"_PROV_",$D1429),Catalogo_Precios,AJ$8,FALSE)),N1429=0),0,VLOOKUP(CONCATENATE("ALI_",$C1429,"_SEG_",$I1429,"_PROV_",$D1429),Catalogo_Precios,AJ$8,FALSE))</f>
        <v>2116</v>
      </c>
      <c r="AK1429" s="57">
        <f t="shared" ref="AK1429" si="17279">IF(OR(ISERROR(VLOOKUP(CONCATENATE("ALI_",$C1429,"_SEG_",$I1429,"_PROV_",$D1429),Catalogo_Precios,AK$8,FALSE)),O1429=0),0,VLOOKUP(CONCATENATE("ALI_",$C1429,"_SEG_",$I1429,"_PROV_",$D1429),Catalogo_Precios,AK$8,FALSE))</f>
        <v>0</v>
      </c>
      <c r="AL1429" s="53"/>
      <c r="AM1429" s="59" t="str">
        <f t="shared" si="17165"/>
        <v>ALI_71_SEG_1</v>
      </c>
      <c r="AN1429" s="59" t="str">
        <f t="shared" si="17166"/>
        <v>ALI_71_SEG_1_VAL_17777229</v>
      </c>
      <c r="AO1429" s="60">
        <f t="shared" ref="AO1429" si="17280">IF(OR(AB1429="",AB1429=0),0,COUNTIF(Codificacion,AM1429))</f>
        <v>4</v>
      </c>
      <c r="AP1429" s="61">
        <f t="array" ref="AP1429">MIN(IF(Codificacion=AM1429,Total_Cotizacion,""))</f>
        <v>14068860.799999999</v>
      </c>
      <c r="AQ1429" s="62" t="b">
        <f t="shared" si="17168"/>
        <v>0</v>
      </c>
      <c r="AR1429" s="51" t="str">
        <f t="shared" ref="AR1429" si="17281">IF(COUNTIF(Codificacion2,CONCATENATE(AM1429,"_VAL_",AB1429))&gt;1,"Empate","")</f>
        <v/>
      </c>
      <c r="AS1429" s="63" t="str">
        <f t="shared" si="17019"/>
        <v/>
      </c>
      <c r="AT1429" s="59" t="str">
        <f t="shared" si="17170"/>
        <v>ALI_71_SEG_1_</v>
      </c>
      <c r="AU1429" s="63">
        <f t="shared" ref="AU1429" si="17282">IF(AND(COUNTIF(Codificacion3,AT1429)&lt;AO1429),1,COUNTIF(Codificacion3,AT1429))</f>
        <v>1</v>
      </c>
      <c r="AV1429" s="62" t="str">
        <f t="shared" si="17172"/>
        <v>No Seleccionada</v>
      </c>
      <c r="AW1429" s="53"/>
      <c r="AX1429" s="51" t="str">
        <f t="shared" si="17173"/>
        <v>ALI_71_SEG_1FALSO</v>
      </c>
      <c r="AY1429" s="51">
        <f t="shared" si="17154"/>
        <v>3</v>
      </c>
      <c r="AZ1429" s="64" t="b">
        <f t="shared" si="17174"/>
        <v>0</v>
      </c>
    </row>
    <row r="1430" spans="1:52" x14ac:dyDescent="0.2">
      <c r="A1430" s="50" t="b">
        <f t="shared" si="17117"/>
        <v>0</v>
      </c>
      <c r="B1430" s="51" t="s">
        <v>142</v>
      </c>
      <c r="C1430" s="52">
        <v>71</v>
      </c>
      <c r="D1430" s="52">
        <f t="shared" ref="D1430" si="17283">IF(ISERROR(VLOOKUP(E1430,Proveedores,2,FALSE)),"",VLOOKUP(E1430,Proveedores,2,FALSE))</f>
        <v>2038</v>
      </c>
      <c r="E1430" s="53" t="s">
        <v>143</v>
      </c>
      <c r="F1430" s="54">
        <v>633</v>
      </c>
      <c r="G1430" s="53" t="s">
        <v>61</v>
      </c>
      <c r="H1430" s="53" t="s">
        <v>84</v>
      </c>
      <c r="I1430" s="52">
        <v>2</v>
      </c>
      <c r="J1430" s="53" t="s">
        <v>58</v>
      </c>
      <c r="K1430" s="55">
        <v>44835</v>
      </c>
      <c r="L1430" s="56">
        <v>5231</v>
      </c>
      <c r="M1430" s="56">
        <v>1308</v>
      </c>
      <c r="N1430" s="56">
        <v>1961</v>
      </c>
      <c r="O1430" s="56">
        <v>0</v>
      </c>
      <c r="P1430" s="57">
        <v>2139</v>
      </c>
      <c r="Q1430" s="58">
        <v>0</v>
      </c>
      <c r="R1430" s="57">
        <v>2139</v>
      </c>
      <c r="S1430" s="57">
        <v>2139</v>
      </c>
      <c r="T1430" s="58">
        <v>0</v>
      </c>
      <c r="U1430" s="57">
        <v>2139</v>
      </c>
      <c r="V1430" s="57">
        <v>2139</v>
      </c>
      <c r="W1430" s="58">
        <v>0</v>
      </c>
      <c r="X1430" s="57">
        <v>2139</v>
      </c>
      <c r="Y1430" s="57">
        <v>0</v>
      </c>
      <c r="Z1430" s="58"/>
      <c r="AA1430" s="57">
        <v>0</v>
      </c>
      <c r="AB1430" s="57">
        <v>18181500</v>
      </c>
      <c r="AC1430" s="53" t="str">
        <f t="shared" si="17156"/>
        <v>Registro Valido</v>
      </c>
      <c r="AD1430" s="57">
        <f t="shared" ref="AD1430" si="17284">IF(OR(ISERROR(VLOOKUP(CONCATENATE("ALI_",$C1430,"_SEG_",$I1430,"_PROV_",$D1430),Catalogo_Precios,AD$8,FALSE)),L1430=0),0,VLOOKUP(CONCATENATE("ALI_",$C1430,"_SEG_",$I1430,"_PROV_",$D1430),Catalogo_Precios,AD$8,FALSE))</f>
        <v>2139</v>
      </c>
      <c r="AE1430" s="57">
        <f t="shared" ref="AE1430" si="17285">IF(OR(ISERROR(VLOOKUP(CONCATENATE("ALI_",$C1430,"_SEG_",$I1430,"_PROV_",$D1430),Catalogo_Precios,AE$8,FALSE)),M1430=0),0,VLOOKUP(CONCATENATE("ALI_",$C1430,"_SEG_",$I1430,"_PROV_",$D1430),Catalogo_Precios,AE$8,FALSE))</f>
        <v>2139</v>
      </c>
      <c r="AF1430" s="57">
        <f t="shared" ref="AF1430" si="17286">IF(OR(ISERROR(VLOOKUP(CONCATENATE("ALI_",$C1430,"_SEG_",$I1430,"_PROV_",$D1430),Catalogo_Precios,AF$8,FALSE)),N1430=0),0,VLOOKUP(CONCATENATE("ALI_",$C1430,"_SEG_",$I1430,"_PROV_",$D1430),Catalogo_Precios,AF$8,FALSE))</f>
        <v>2139</v>
      </c>
      <c r="AG1430" s="57">
        <f t="shared" ref="AG1430" si="17287">IF(OR(ISERROR(VLOOKUP(CONCATENATE("ALI_",$C1430,"_SEG_",$I1430,"_PROV_",$D1430),Catalogo_Precios,AG$8,FALSE)),O1430=0),0,VLOOKUP(CONCATENATE("ALI_",$C1430,"_SEG_",$I1430,"_PROV_",$D1430),Catalogo_Precios,AG$8,FALSE))</f>
        <v>0</v>
      </c>
      <c r="AH1430" s="57">
        <f t="shared" ref="AH1430" si="17288">IF(OR(ISERROR(VLOOKUP(CONCATENATE("ALI_",$C1430,"_SEG_",$I1430,"_PROV_",$D1430),Catalogo_Precios,AH$8,FALSE)),L1430=0),0,VLOOKUP(CONCATENATE("ALI_",$C1430,"_SEG_",$I1430,"_PROV_",$D1430),Catalogo_Precios,AH$8,FALSE))</f>
        <v>2116</v>
      </c>
      <c r="AI1430" s="57">
        <f t="shared" ref="AI1430" si="17289">IF(OR(ISERROR(VLOOKUP(CONCATENATE("ALI_",$C1430,"_SEG_",$I1430,"_PROV_",$D1430),Catalogo_Precios,AI$8,FALSE)),M1430=0),0,VLOOKUP(CONCATENATE("ALI_",$C1430,"_SEG_",$I1430,"_PROV_",$D1430),Catalogo_Precios,AI$8,FALSE))</f>
        <v>2116</v>
      </c>
      <c r="AJ1430" s="57">
        <f t="shared" ref="AJ1430" si="17290">IF(OR(ISERROR(VLOOKUP(CONCATENATE("ALI_",$C1430,"_SEG_",$I1430,"_PROV_",$D1430),Catalogo_Precios,AJ$8,FALSE)),N1430=0),0,VLOOKUP(CONCATENATE("ALI_",$C1430,"_SEG_",$I1430,"_PROV_",$D1430),Catalogo_Precios,AJ$8,FALSE))</f>
        <v>2116</v>
      </c>
      <c r="AK1430" s="57">
        <f t="shared" ref="AK1430" si="17291">IF(OR(ISERROR(VLOOKUP(CONCATENATE("ALI_",$C1430,"_SEG_",$I1430,"_PROV_",$D1430),Catalogo_Precios,AK$8,FALSE)),O1430=0),0,VLOOKUP(CONCATENATE("ALI_",$C1430,"_SEG_",$I1430,"_PROV_",$D1430),Catalogo_Precios,AK$8,FALSE))</f>
        <v>0</v>
      </c>
      <c r="AL1430" s="53"/>
      <c r="AM1430" s="59" t="str">
        <f t="shared" si="17165"/>
        <v>ALI_71_SEG_2</v>
      </c>
      <c r="AN1430" s="59" t="str">
        <f t="shared" si="17166"/>
        <v>ALI_71_SEG_2_VAL_18181500</v>
      </c>
      <c r="AO1430" s="60">
        <f t="shared" ref="AO1430" si="17292">IF(OR(AB1430="",AB1430=0),0,COUNTIF(Codificacion,AM1430))</f>
        <v>4</v>
      </c>
      <c r="AP1430" s="61">
        <f t="array" ref="AP1430">MIN(IF(Codificacion=AM1430,Total_Cotizacion,""))</f>
        <v>14388800</v>
      </c>
      <c r="AQ1430" s="62" t="b">
        <f t="shared" si="17168"/>
        <v>0</v>
      </c>
      <c r="AR1430" s="51" t="str">
        <f t="shared" ref="AR1430" si="17293">IF(COUNTIF(Codificacion2,CONCATENATE(AM1430,"_VAL_",AB1430))&gt;1,"Empate","")</f>
        <v/>
      </c>
      <c r="AS1430" s="63" t="str">
        <f t="shared" si="17019"/>
        <v/>
      </c>
      <c r="AT1430" s="59" t="str">
        <f t="shared" si="17170"/>
        <v>ALI_71_SEG_2_</v>
      </c>
      <c r="AU1430" s="63">
        <f t="shared" ref="AU1430" si="17294">IF(AND(COUNTIF(Codificacion3,AT1430)&lt;AO1430),1,COUNTIF(Codificacion3,AT1430))</f>
        <v>1</v>
      </c>
      <c r="AV1430" s="62" t="str">
        <f t="shared" si="17172"/>
        <v>No Seleccionada</v>
      </c>
      <c r="AW1430" s="53"/>
      <c r="AX1430" s="51" t="str">
        <f t="shared" si="17173"/>
        <v>ALI_71_SEG_2FALSO</v>
      </c>
      <c r="AY1430" s="51">
        <f t="shared" si="17154"/>
        <v>3</v>
      </c>
      <c r="AZ1430" s="64" t="b">
        <f t="shared" si="17174"/>
        <v>0</v>
      </c>
    </row>
    <row r="1431" spans="1:52" x14ac:dyDescent="0.2">
      <c r="A1431" s="50" t="b">
        <f t="shared" si="17117"/>
        <v>0</v>
      </c>
      <c r="B1431" s="51" t="s">
        <v>142</v>
      </c>
      <c r="C1431" s="52">
        <v>71</v>
      </c>
      <c r="D1431" s="52">
        <f t="shared" ref="D1431" si="17295">IF(ISERROR(VLOOKUP(E1431,Proveedores,2,FALSE)),"",VLOOKUP(E1431,Proveedores,2,FALSE))</f>
        <v>2038</v>
      </c>
      <c r="E1431" s="53" t="s">
        <v>143</v>
      </c>
      <c r="F1431" s="54">
        <v>634</v>
      </c>
      <c r="G1431" s="53" t="s">
        <v>61</v>
      </c>
      <c r="H1431" s="53" t="s">
        <v>84</v>
      </c>
      <c r="I1431" s="52">
        <v>3</v>
      </c>
      <c r="J1431" s="53" t="s">
        <v>58</v>
      </c>
      <c r="K1431" s="55">
        <v>44835</v>
      </c>
      <c r="L1431" s="56">
        <v>5199</v>
      </c>
      <c r="M1431" s="56">
        <v>1300</v>
      </c>
      <c r="N1431" s="56">
        <v>1950</v>
      </c>
      <c r="O1431" s="56">
        <v>0</v>
      </c>
      <c r="P1431" s="57">
        <v>2139</v>
      </c>
      <c r="Q1431" s="58">
        <v>0</v>
      </c>
      <c r="R1431" s="57">
        <v>2139</v>
      </c>
      <c r="S1431" s="57">
        <v>2139</v>
      </c>
      <c r="T1431" s="58">
        <v>0</v>
      </c>
      <c r="U1431" s="57">
        <v>2139</v>
      </c>
      <c r="V1431" s="57">
        <v>2139</v>
      </c>
      <c r="W1431" s="58">
        <v>0</v>
      </c>
      <c r="X1431" s="57">
        <v>2139</v>
      </c>
      <c r="Y1431" s="57">
        <v>0</v>
      </c>
      <c r="Z1431" s="58"/>
      <c r="AA1431" s="57">
        <v>0</v>
      </c>
      <c r="AB1431" s="57">
        <v>18072411</v>
      </c>
      <c r="AC1431" s="53" t="str">
        <f t="shared" si="17156"/>
        <v>Registro Valido</v>
      </c>
      <c r="AD1431" s="57">
        <f t="shared" ref="AD1431" si="17296">IF(OR(ISERROR(VLOOKUP(CONCATENATE("ALI_",$C1431,"_SEG_",$I1431,"_PROV_",$D1431),Catalogo_Precios,AD$8,FALSE)),L1431=0),0,VLOOKUP(CONCATENATE("ALI_",$C1431,"_SEG_",$I1431,"_PROV_",$D1431),Catalogo_Precios,AD$8,FALSE))</f>
        <v>2139</v>
      </c>
      <c r="AE1431" s="57">
        <f t="shared" ref="AE1431" si="17297">IF(OR(ISERROR(VLOOKUP(CONCATENATE("ALI_",$C1431,"_SEG_",$I1431,"_PROV_",$D1431),Catalogo_Precios,AE$8,FALSE)),M1431=0),0,VLOOKUP(CONCATENATE("ALI_",$C1431,"_SEG_",$I1431,"_PROV_",$D1431),Catalogo_Precios,AE$8,FALSE))</f>
        <v>2139</v>
      </c>
      <c r="AF1431" s="57">
        <f t="shared" ref="AF1431" si="17298">IF(OR(ISERROR(VLOOKUP(CONCATENATE("ALI_",$C1431,"_SEG_",$I1431,"_PROV_",$D1431),Catalogo_Precios,AF$8,FALSE)),N1431=0),0,VLOOKUP(CONCATENATE("ALI_",$C1431,"_SEG_",$I1431,"_PROV_",$D1431),Catalogo_Precios,AF$8,FALSE))</f>
        <v>2139</v>
      </c>
      <c r="AG1431" s="57">
        <f t="shared" ref="AG1431" si="17299">IF(OR(ISERROR(VLOOKUP(CONCATENATE("ALI_",$C1431,"_SEG_",$I1431,"_PROV_",$D1431),Catalogo_Precios,AG$8,FALSE)),O1431=0),0,VLOOKUP(CONCATENATE("ALI_",$C1431,"_SEG_",$I1431,"_PROV_",$D1431),Catalogo_Precios,AG$8,FALSE))</f>
        <v>0</v>
      </c>
      <c r="AH1431" s="57">
        <f t="shared" ref="AH1431" si="17300">IF(OR(ISERROR(VLOOKUP(CONCATENATE("ALI_",$C1431,"_SEG_",$I1431,"_PROV_",$D1431),Catalogo_Precios,AH$8,FALSE)),L1431=0),0,VLOOKUP(CONCATENATE("ALI_",$C1431,"_SEG_",$I1431,"_PROV_",$D1431),Catalogo_Precios,AH$8,FALSE))</f>
        <v>2116</v>
      </c>
      <c r="AI1431" s="57">
        <f t="shared" ref="AI1431" si="17301">IF(OR(ISERROR(VLOOKUP(CONCATENATE("ALI_",$C1431,"_SEG_",$I1431,"_PROV_",$D1431),Catalogo_Precios,AI$8,FALSE)),M1431=0),0,VLOOKUP(CONCATENATE("ALI_",$C1431,"_SEG_",$I1431,"_PROV_",$D1431),Catalogo_Precios,AI$8,FALSE))</f>
        <v>2116</v>
      </c>
      <c r="AJ1431" s="57">
        <f t="shared" ref="AJ1431" si="17302">IF(OR(ISERROR(VLOOKUP(CONCATENATE("ALI_",$C1431,"_SEG_",$I1431,"_PROV_",$D1431),Catalogo_Precios,AJ$8,FALSE)),N1431=0),0,VLOOKUP(CONCATENATE("ALI_",$C1431,"_SEG_",$I1431,"_PROV_",$D1431),Catalogo_Precios,AJ$8,FALSE))</f>
        <v>2116</v>
      </c>
      <c r="AK1431" s="57">
        <f t="shared" ref="AK1431" si="17303">IF(OR(ISERROR(VLOOKUP(CONCATENATE("ALI_",$C1431,"_SEG_",$I1431,"_PROV_",$D1431),Catalogo_Precios,AK$8,FALSE)),O1431=0),0,VLOOKUP(CONCATENATE("ALI_",$C1431,"_SEG_",$I1431,"_PROV_",$D1431),Catalogo_Precios,AK$8,FALSE))</f>
        <v>0</v>
      </c>
      <c r="AL1431" s="53"/>
      <c r="AM1431" s="59" t="str">
        <f t="shared" si="17165"/>
        <v>ALI_71_SEG_3</v>
      </c>
      <c r="AN1431" s="59" t="str">
        <f t="shared" si="17166"/>
        <v>ALI_71_SEG_3_VAL_18072411</v>
      </c>
      <c r="AO1431" s="60">
        <f t="shared" ref="AO1431" si="17304">IF(OR(AB1431="",AB1431=0),0,COUNTIF(Codificacion,AM1431))</f>
        <v>4</v>
      </c>
      <c r="AP1431" s="61">
        <f t="array" ref="AP1431">MIN(IF(Codificacion=AM1431,Total_Cotizacion,""))</f>
        <v>14302467.199999999</v>
      </c>
      <c r="AQ1431" s="62" t="b">
        <f t="shared" si="17168"/>
        <v>0</v>
      </c>
      <c r="AR1431" s="51" t="str">
        <f t="shared" ref="AR1431" si="17305">IF(COUNTIF(Codificacion2,CONCATENATE(AM1431,"_VAL_",AB1431))&gt;1,"Empate","")</f>
        <v/>
      </c>
      <c r="AS1431" s="63" t="str">
        <f t="shared" si="17019"/>
        <v/>
      </c>
      <c r="AT1431" s="59" t="str">
        <f t="shared" si="17170"/>
        <v>ALI_71_SEG_3_</v>
      </c>
      <c r="AU1431" s="63">
        <f t="shared" ref="AU1431" si="17306">IF(AND(COUNTIF(Codificacion3,AT1431)&lt;AO1431),1,COUNTIF(Codificacion3,AT1431))</f>
        <v>1</v>
      </c>
      <c r="AV1431" s="62" t="str">
        <f t="shared" si="17172"/>
        <v>No Seleccionada</v>
      </c>
      <c r="AW1431" s="53"/>
      <c r="AX1431" s="51" t="str">
        <f t="shared" si="17173"/>
        <v>ALI_71_SEG_3FALSO</v>
      </c>
      <c r="AY1431" s="51">
        <f t="shared" si="17154"/>
        <v>3</v>
      </c>
      <c r="AZ1431" s="64" t="b">
        <f t="shared" si="17174"/>
        <v>0</v>
      </c>
    </row>
    <row r="1432" spans="1:52" x14ac:dyDescent="0.2">
      <c r="A1432" s="50" t="b">
        <f t="shared" si="17117"/>
        <v>0</v>
      </c>
      <c r="B1432" s="51" t="s">
        <v>142</v>
      </c>
      <c r="C1432" s="52">
        <v>71</v>
      </c>
      <c r="D1432" s="52">
        <f t="shared" ref="D1432" si="17307">IF(ISERROR(VLOOKUP(E1432,Proveedores,2,FALSE)),"",VLOOKUP(E1432,Proveedores,2,FALSE))</f>
        <v>2038</v>
      </c>
      <c r="E1432" s="53" t="s">
        <v>143</v>
      </c>
      <c r="F1432" s="54">
        <v>636</v>
      </c>
      <c r="G1432" s="53" t="s">
        <v>61</v>
      </c>
      <c r="H1432" s="53" t="s">
        <v>84</v>
      </c>
      <c r="I1432" s="52">
        <v>5</v>
      </c>
      <c r="J1432" s="53" t="s">
        <v>58</v>
      </c>
      <c r="K1432" s="55">
        <v>44835</v>
      </c>
      <c r="L1432" s="56">
        <v>5150</v>
      </c>
      <c r="M1432" s="56">
        <v>1287</v>
      </c>
      <c r="N1432" s="56">
        <v>1931</v>
      </c>
      <c r="O1432" s="56">
        <v>0</v>
      </c>
      <c r="P1432" s="57">
        <v>2139</v>
      </c>
      <c r="Q1432" s="58">
        <v>0</v>
      </c>
      <c r="R1432" s="57">
        <v>2139</v>
      </c>
      <c r="S1432" s="57">
        <v>2139</v>
      </c>
      <c r="T1432" s="58">
        <v>0</v>
      </c>
      <c r="U1432" s="57">
        <v>2139</v>
      </c>
      <c r="V1432" s="57">
        <v>2139</v>
      </c>
      <c r="W1432" s="58">
        <v>0</v>
      </c>
      <c r="X1432" s="57">
        <v>2139</v>
      </c>
      <c r="Y1432" s="57">
        <v>0</v>
      </c>
      <c r="Z1432" s="58"/>
      <c r="AA1432" s="57">
        <v>0</v>
      </c>
      <c r="AB1432" s="57">
        <v>17899152</v>
      </c>
      <c r="AC1432" s="53" t="str">
        <f t="shared" si="17156"/>
        <v>Registro Valido</v>
      </c>
      <c r="AD1432" s="57">
        <f t="shared" ref="AD1432" si="17308">IF(OR(ISERROR(VLOOKUP(CONCATENATE("ALI_",$C1432,"_SEG_",$I1432,"_PROV_",$D1432),Catalogo_Precios,AD$8,FALSE)),L1432=0),0,VLOOKUP(CONCATENATE("ALI_",$C1432,"_SEG_",$I1432,"_PROV_",$D1432),Catalogo_Precios,AD$8,FALSE))</f>
        <v>2139</v>
      </c>
      <c r="AE1432" s="57">
        <f t="shared" ref="AE1432" si="17309">IF(OR(ISERROR(VLOOKUP(CONCATENATE("ALI_",$C1432,"_SEG_",$I1432,"_PROV_",$D1432),Catalogo_Precios,AE$8,FALSE)),M1432=0),0,VLOOKUP(CONCATENATE("ALI_",$C1432,"_SEG_",$I1432,"_PROV_",$D1432),Catalogo_Precios,AE$8,FALSE))</f>
        <v>2139</v>
      </c>
      <c r="AF1432" s="57">
        <f t="shared" ref="AF1432" si="17310">IF(OR(ISERROR(VLOOKUP(CONCATENATE("ALI_",$C1432,"_SEG_",$I1432,"_PROV_",$D1432),Catalogo_Precios,AF$8,FALSE)),N1432=0),0,VLOOKUP(CONCATENATE("ALI_",$C1432,"_SEG_",$I1432,"_PROV_",$D1432),Catalogo_Precios,AF$8,FALSE))</f>
        <v>2139</v>
      </c>
      <c r="AG1432" s="57">
        <f t="shared" ref="AG1432" si="17311">IF(OR(ISERROR(VLOOKUP(CONCATENATE("ALI_",$C1432,"_SEG_",$I1432,"_PROV_",$D1432),Catalogo_Precios,AG$8,FALSE)),O1432=0),0,VLOOKUP(CONCATENATE("ALI_",$C1432,"_SEG_",$I1432,"_PROV_",$D1432),Catalogo_Precios,AG$8,FALSE))</f>
        <v>0</v>
      </c>
      <c r="AH1432" s="57">
        <f t="shared" ref="AH1432" si="17312">IF(OR(ISERROR(VLOOKUP(CONCATENATE("ALI_",$C1432,"_SEG_",$I1432,"_PROV_",$D1432),Catalogo_Precios,AH$8,FALSE)),L1432=0),0,VLOOKUP(CONCATENATE("ALI_",$C1432,"_SEG_",$I1432,"_PROV_",$D1432),Catalogo_Precios,AH$8,FALSE))</f>
        <v>2116</v>
      </c>
      <c r="AI1432" s="57">
        <f t="shared" ref="AI1432" si="17313">IF(OR(ISERROR(VLOOKUP(CONCATENATE("ALI_",$C1432,"_SEG_",$I1432,"_PROV_",$D1432),Catalogo_Precios,AI$8,FALSE)),M1432=0),0,VLOOKUP(CONCATENATE("ALI_",$C1432,"_SEG_",$I1432,"_PROV_",$D1432),Catalogo_Precios,AI$8,FALSE))</f>
        <v>2116</v>
      </c>
      <c r="AJ1432" s="57">
        <f t="shared" ref="AJ1432" si="17314">IF(OR(ISERROR(VLOOKUP(CONCATENATE("ALI_",$C1432,"_SEG_",$I1432,"_PROV_",$D1432),Catalogo_Precios,AJ$8,FALSE)),N1432=0),0,VLOOKUP(CONCATENATE("ALI_",$C1432,"_SEG_",$I1432,"_PROV_",$D1432),Catalogo_Precios,AJ$8,FALSE))</f>
        <v>2116</v>
      </c>
      <c r="AK1432" s="57">
        <f t="shared" ref="AK1432" si="17315">IF(OR(ISERROR(VLOOKUP(CONCATENATE("ALI_",$C1432,"_SEG_",$I1432,"_PROV_",$D1432),Catalogo_Precios,AK$8,FALSE)),O1432=0),0,VLOOKUP(CONCATENATE("ALI_",$C1432,"_SEG_",$I1432,"_PROV_",$D1432),Catalogo_Precios,AK$8,FALSE))</f>
        <v>0</v>
      </c>
      <c r="AL1432" s="53"/>
      <c r="AM1432" s="59" t="str">
        <f t="shared" si="17165"/>
        <v>ALI_71_SEG_5</v>
      </c>
      <c r="AN1432" s="59" t="str">
        <f t="shared" si="17166"/>
        <v>ALI_71_SEG_5_VAL_17899152</v>
      </c>
      <c r="AO1432" s="60">
        <f t="shared" ref="AO1432" si="17316">IF(OR(AB1432="",AB1432=0),0,COUNTIF(Codificacion,AM1432))</f>
        <v>4</v>
      </c>
      <c r="AP1432" s="61">
        <f t="array" ref="AP1432">MIN(IF(Codificacion=AM1432,Total_Cotizacion,""))</f>
        <v>14165350.399999999</v>
      </c>
      <c r="AQ1432" s="62" t="b">
        <f t="shared" si="17168"/>
        <v>0</v>
      </c>
      <c r="AR1432" s="51" t="str">
        <f t="shared" ref="AR1432" si="17317">IF(COUNTIF(Codificacion2,CONCATENATE(AM1432,"_VAL_",AB1432))&gt;1,"Empate","")</f>
        <v/>
      </c>
      <c r="AS1432" s="63" t="str">
        <f t="shared" si="17019"/>
        <v/>
      </c>
      <c r="AT1432" s="59" t="str">
        <f t="shared" si="17170"/>
        <v>ALI_71_SEG_5_</v>
      </c>
      <c r="AU1432" s="63">
        <f t="shared" ref="AU1432" si="17318">IF(AND(COUNTIF(Codificacion3,AT1432)&lt;AO1432),1,COUNTIF(Codificacion3,AT1432))</f>
        <v>1</v>
      </c>
      <c r="AV1432" s="62" t="str">
        <f t="shared" si="17172"/>
        <v>No Seleccionada</v>
      </c>
      <c r="AW1432" s="53"/>
      <c r="AX1432" s="51" t="str">
        <f t="shared" si="17173"/>
        <v>ALI_71_SEG_5FALSO</v>
      </c>
      <c r="AY1432" s="51">
        <f t="shared" si="17154"/>
        <v>3</v>
      </c>
      <c r="AZ1432" s="64" t="b">
        <f t="shared" si="17174"/>
        <v>0</v>
      </c>
    </row>
    <row r="1433" spans="1:52" x14ac:dyDescent="0.2">
      <c r="A1433" s="50" t="b">
        <f t="shared" si="17117"/>
        <v>0</v>
      </c>
      <c r="B1433" s="51" t="s">
        <v>142</v>
      </c>
      <c r="C1433" s="52">
        <v>71</v>
      </c>
      <c r="D1433" s="52">
        <f t="shared" ref="D1433" si="17319">IF(ISERROR(VLOOKUP(E1433,Proveedores,2,FALSE)),"",VLOOKUP(E1433,Proveedores,2,FALSE))</f>
        <v>2038</v>
      </c>
      <c r="E1433" s="53" t="s">
        <v>143</v>
      </c>
      <c r="F1433" s="54">
        <v>637</v>
      </c>
      <c r="G1433" s="53" t="s">
        <v>61</v>
      </c>
      <c r="H1433" s="53" t="s">
        <v>84</v>
      </c>
      <c r="I1433" s="52">
        <v>6</v>
      </c>
      <c r="J1433" s="53" t="s">
        <v>58</v>
      </c>
      <c r="K1433" s="55">
        <v>44835</v>
      </c>
      <c r="L1433" s="56">
        <v>5574</v>
      </c>
      <c r="M1433" s="56">
        <v>1394</v>
      </c>
      <c r="N1433" s="56">
        <v>2090</v>
      </c>
      <c r="O1433" s="56">
        <v>0</v>
      </c>
      <c r="P1433" s="57">
        <v>2139</v>
      </c>
      <c r="Q1433" s="58">
        <v>0</v>
      </c>
      <c r="R1433" s="57">
        <v>2139</v>
      </c>
      <c r="S1433" s="57">
        <v>2139</v>
      </c>
      <c r="T1433" s="58">
        <v>0</v>
      </c>
      <c r="U1433" s="57">
        <v>2139</v>
      </c>
      <c r="V1433" s="57">
        <v>2139</v>
      </c>
      <c r="W1433" s="58">
        <v>0</v>
      </c>
      <c r="X1433" s="57">
        <v>2139</v>
      </c>
      <c r="Y1433" s="57">
        <v>0</v>
      </c>
      <c r="Z1433" s="58"/>
      <c r="AA1433" s="57">
        <v>0</v>
      </c>
      <c r="AB1433" s="57">
        <v>19375062</v>
      </c>
      <c r="AC1433" s="53" t="str">
        <f t="shared" si="17156"/>
        <v>Registro Valido</v>
      </c>
      <c r="AD1433" s="57">
        <f t="shared" ref="AD1433" si="17320">IF(OR(ISERROR(VLOOKUP(CONCATENATE("ALI_",$C1433,"_SEG_",$I1433,"_PROV_",$D1433),Catalogo_Precios,AD$8,FALSE)),L1433=0),0,VLOOKUP(CONCATENATE("ALI_",$C1433,"_SEG_",$I1433,"_PROV_",$D1433),Catalogo_Precios,AD$8,FALSE))</f>
        <v>2139</v>
      </c>
      <c r="AE1433" s="57">
        <f t="shared" ref="AE1433" si="17321">IF(OR(ISERROR(VLOOKUP(CONCATENATE("ALI_",$C1433,"_SEG_",$I1433,"_PROV_",$D1433),Catalogo_Precios,AE$8,FALSE)),M1433=0),0,VLOOKUP(CONCATENATE("ALI_",$C1433,"_SEG_",$I1433,"_PROV_",$D1433),Catalogo_Precios,AE$8,FALSE))</f>
        <v>2139</v>
      </c>
      <c r="AF1433" s="57">
        <f t="shared" ref="AF1433" si="17322">IF(OR(ISERROR(VLOOKUP(CONCATENATE("ALI_",$C1433,"_SEG_",$I1433,"_PROV_",$D1433),Catalogo_Precios,AF$8,FALSE)),N1433=0),0,VLOOKUP(CONCATENATE("ALI_",$C1433,"_SEG_",$I1433,"_PROV_",$D1433),Catalogo_Precios,AF$8,FALSE))</f>
        <v>2139</v>
      </c>
      <c r="AG1433" s="57">
        <f t="shared" ref="AG1433" si="17323">IF(OR(ISERROR(VLOOKUP(CONCATENATE("ALI_",$C1433,"_SEG_",$I1433,"_PROV_",$D1433),Catalogo_Precios,AG$8,FALSE)),O1433=0),0,VLOOKUP(CONCATENATE("ALI_",$C1433,"_SEG_",$I1433,"_PROV_",$D1433),Catalogo_Precios,AG$8,FALSE))</f>
        <v>0</v>
      </c>
      <c r="AH1433" s="57">
        <f t="shared" ref="AH1433" si="17324">IF(OR(ISERROR(VLOOKUP(CONCATENATE("ALI_",$C1433,"_SEG_",$I1433,"_PROV_",$D1433),Catalogo_Precios,AH$8,FALSE)),L1433=0),0,VLOOKUP(CONCATENATE("ALI_",$C1433,"_SEG_",$I1433,"_PROV_",$D1433),Catalogo_Precios,AH$8,FALSE))</f>
        <v>2116</v>
      </c>
      <c r="AI1433" s="57">
        <f t="shared" ref="AI1433" si="17325">IF(OR(ISERROR(VLOOKUP(CONCATENATE("ALI_",$C1433,"_SEG_",$I1433,"_PROV_",$D1433),Catalogo_Precios,AI$8,FALSE)),M1433=0),0,VLOOKUP(CONCATENATE("ALI_",$C1433,"_SEG_",$I1433,"_PROV_",$D1433),Catalogo_Precios,AI$8,FALSE))</f>
        <v>2116</v>
      </c>
      <c r="AJ1433" s="57">
        <f t="shared" ref="AJ1433" si="17326">IF(OR(ISERROR(VLOOKUP(CONCATENATE("ALI_",$C1433,"_SEG_",$I1433,"_PROV_",$D1433),Catalogo_Precios,AJ$8,FALSE)),N1433=0),0,VLOOKUP(CONCATENATE("ALI_",$C1433,"_SEG_",$I1433,"_PROV_",$D1433),Catalogo_Precios,AJ$8,FALSE))</f>
        <v>2116</v>
      </c>
      <c r="AK1433" s="57">
        <f t="shared" ref="AK1433" si="17327">IF(OR(ISERROR(VLOOKUP(CONCATENATE("ALI_",$C1433,"_SEG_",$I1433,"_PROV_",$D1433),Catalogo_Precios,AK$8,FALSE)),O1433=0),0,VLOOKUP(CONCATENATE("ALI_",$C1433,"_SEG_",$I1433,"_PROV_",$D1433),Catalogo_Precios,AK$8,FALSE))</f>
        <v>0</v>
      </c>
      <c r="AL1433" s="53"/>
      <c r="AM1433" s="59" t="str">
        <f t="shared" si="17165"/>
        <v>ALI_71_SEG_6</v>
      </c>
      <c r="AN1433" s="59" t="str">
        <f t="shared" si="17166"/>
        <v>ALI_71_SEG_6_VAL_19375062</v>
      </c>
      <c r="AO1433" s="60">
        <f t="shared" ref="AO1433" si="17328">IF(OR(AB1433="",AB1433=0),0,COUNTIF(Codificacion,AM1433))</f>
        <v>4</v>
      </c>
      <c r="AP1433" s="61">
        <f t="array" ref="AP1433">MIN(IF(Codificacion=AM1433,Total_Cotizacion,""))</f>
        <v>15333382.399999999</v>
      </c>
      <c r="AQ1433" s="62" t="b">
        <f t="shared" si="17168"/>
        <v>0</v>
      </c>
      <c r="AR1433" s="51" t="str">
        <f t="shared" ref="AR1433" si="17329">IF(COUNTIF(Codificacion2,CONCATENATE(AM1433,"_VAL_",AB1433))&gt;1,"Empate","")</f>
        <v/>
      </c>
      <c r="AS1433" s="63" t="str">
        <f t="shared" si="17019"/>
        <v/>
      </c>
      <c r="AT1433" s="59" t="str">
        <f t="shared" si="17170"/>
        <v>ALI_71_SEG_6_</v>
      </c>
      <c r="AU1433" s="63">
        <f t="shared" ref="AU1433" si="17330">IF(AND(COUNTIF(Codificacion3,AT1433)&lt;AO1433),1,COUNTIF(Codificacion3,AT1433))</f>
        <v>1</v>
      </c>
      <c r="AV1433" s="62" t="str">
        <f t="shared" si="17172"/>
        <v>No Seleccionada</v>
      </c>
      <c r="AW1433" s="53"/>
      <c r="AX1433" s="51" t="str">
        <f t="shared" si="17173"/>
        <v>ALI_71_SEG_6FALSO</v>
      </c>
      <c r="AY1433" s="51">
        <f t="shared" si="17154"/>
        <v>3</v>
      </c>
      <c r="AZ1433" s="64" t="b">
        <f t="shared" si="17174"/>
        <v>0</v>
      </c>
    </row>
    <row r="1434" spans="1:52" x14ac:dyDescent="0.2">
      <c r="A1434" s="50" t="b">
        <f t="shared" si="17117"/>
        <v>0</v>
      </c>
      <c r="B1434" s="51" t="s">
        <v>142</v>
      </c>
      <c r="C1434" s="52">
        <v>71</v>
      </c>
      <c r="D1434" s="52">
        <f t="shared" ref="D1434" si="17331">IF(ISERROR(VLOOKUP(E1434,Proveedores,2,FALSE)),"",VLOOKUP(E1434,Proveedores,2,FALSE))</f>
        <v>2038</v>
      </c>
      <c r="E1434" s="53" t="s">
        <v>143</v>
      </c>
      <c r="F1434" s="54">
        <v>639</v>
      </c>
      <c r="G1434" s="53" t="s">
        <v>61</v>
      </c>
      <c r="H1434" s="53" t="s">
        <v>84</v>
      </c>
      <c r="I1434" s="52">
        <v>8</v>
      </c>
      <c r="J1434" s="53" t="s">
        <v>58</v>
      </c>
      <c r="K1434" s="55">
        <v>44835</v>
      </c>
      <c r="L1434" s="56">
        <v>5494</v>
      </c>
      <c r="M1434" s="56">
        <v>1373</v>
      </c>
      <c r="N1434" s="56">
        <v>2060</v>
      </c>
      <c r="O1434" s="56">
        <v>0</v>
      </c>
      <c r="P1434" s="57">
        <v>2139</v>
      </c>
      <c r="Q1434" s="58">
        <v>0</v>
      </c>
      <c r="R1434" s="57">
        <v>2139</v>
      </c>
      <c r="S1434" s="57">
        <v>2139</v>
      </c>
      <c r="T1434" s="58">
        <v>0</v>
      </c>
      <c r="U1434" s="57">
        <v>2139</v>
      </c>
      <c r="V1434" s="57">
        <v>2139</v>
      </c>
      <c r="W1434" s="58">
        <v>0</v>
      </c>
      <c r="X1434" s="57">
        <v>2139</v>
      </c>
      <c r="Y1434" s="57">
        <v>0</v>
      </c>
      <c r="Z1434" s="58"/>
      <c r="AA1434" s="57">
        <v>0</v>
      </c>
      <c r="AB1434" s="57">
        <v>19094853</v>
      </c>
      <c r="AC1434" s="53" t="str">
        <f t="shared" si="17156"/>
        <v>Registro Valido</v>
      </c>
      <c r="AD1434" s="57">
        <f t="shared" ref="AD1434" si="17332">IF(OR(ISERROR(VLOOKUP(CONCATENATE("ALI_",$C1434,"_SEG_",$I1434,"_PROV_",$D1434),Catalogo_Precios,AD$8,FALSE)),L1434=0),0,VLOOKUP(CONCATENATE("ALI_",$C1434,"_SEG_",$I1434,"_PROV_",$D1434),Catalogo_Precios,AD$8,FALSE))</f>
        <v>2139</v>
      </c>
      <c r="AE1434" s="57">
        <f t="shared" ref="AE1434" si="17333">IF(OR(ISERROR(VLOOKUP(CONCATENATE("ALI_",$C1434,"_SEG_",$I1434,"_PROV_",$D1434),Catalogo_Precios,AE$8,FALSE)),M1434=0),0,VLOOKUP(CONCATENATE("ALI_",$C1434,"_SEG_",$I1434,"_PROV_",$D1434),Catalogo_Precios,AE$8,FALSE))</f>
        <v>2139</v>
      </c>
      <c r="AF1434" s="57">
        <f t="shared" ref="AF1434" si="17334">IF(OR(ISERROR(VLOOKUP(CONCATENATE("ALI_",$C1434,"_SEG_",$I1434,"_PROV_",$D1434),Catalogo_Precios,AF$8,FALSE)),N1434=0),0,VLOOKUP(CONCATENATE("ALI_",$C1434,"_SEG_",$I1434,"_PROV_",$D1434),Catalogo_Precios,AF$8,FALSE))</f>
        <v>2139</v>
      </c>
      <c r="AG1434" s="57">
        <f t="shared" ref="AG1434" si="17335">IF(OR(ISERROR(VLOOKUP(CONCATENATE("ALI_",$C1434,"_SEG_",$I1434,"_PROV_",$D1434),Catalogo_Precios,AG$8,FALSE)),O1434=0),0,VLOOKUP(CONCATENATE("ALI_",$C1434,"_SEG_",$I1434,"_PROV_",$D1434),Catalogo_Precios,AG$8,FALSE))</f>
        <v>0</v>
      </c>
      <c r="AH1434" s="57">
        <f t="shared" ref="AH1434" si="17336">IF(OR(ISERROR(VLOOKUP(CONCATENATE("ALI_",$C1434,"_SEG_",$I1434,"_PROV_",$D1434),Catalogo_Precios,AH$8,FALSE)),L1434=0),0,VLOOKUP(CONCATENATE("ALI_",$C1434,"_SEG_",$I1434,"_PROV_",$D1434),Catalogo_Precios,AH$8,FALSE))</f>
        <v>2116</v>
      </c>
      <c r="AI1434" s="57">
        <f t="shared" ref="AI1434" si="17337">IF(OR(ISERROR(VLOOKUP(CONCATENATE("ALI_",$C1434,"_SEG_",$I1434,"_PROV_",$D1434),Catalogo_Precios,AI$8,FALSE)),M1434=0),0,VLOOKUP(CONCATENATE("ALI_",$C1434,"_SEG_",$I1434,"_PROV_",$D1434),Catalogo_Precios,AI$8,FALSE))</f>
        <v>2116</v>
      </c>
      <c r="AJ1434" s="57">
        <f t="shared" ref="AJ1434" si="17338">IF(OR(ISERROR(VLOOKUP(CONCATENATE("ALI_",$C1434,"_SEG_",$I1434,"_PROV_",$D1434),Catalogo_Precios,AJ$8,FALSE)),N1434=0),0,VLOOKUP(CONCATENATE("ALI_",$C1434,"_SEG_",$I1434,"_PROV_",$D1434),Catalogo_Precios,AJ$8,FALSE))</f>
        <v>2116</v>
      </c>
      <c r="AK1434" s="57">
        <f t="shared" ref="AK1434" si="17339">IF(OR(ISERROR(VLOOKUP(CONCATENATE("ALI_",$C1434,"_SEG_",$I1434,"_PROV_",$D1434),Catalogo_Precios,AK$8,FALSE)),O1434=0),0,VLOOKUP(CONCATENATE("ALI_",$C1434,"_SEG_",$I1434,"_PROV_",$D1434),Catalogo_Precios,AK$8,FALSE))</f>
        <v>0</v>
      </c>
      <c r="AL1434" s="53"/>
      <c r="AM1434" s="59" t="str">
        <f t="shared" si="17165"/>
        <v>ALI_71_SEG_8</v>
      </c>
      <c r="AN1434" s="59" t="str">
        <f t="shared" si="17166"/>
        <v>ALI_71_SEG_8_VAL_19094853</v>
      </c>
      <c r="AO1434" s="60">
        <f t="shared" ref="AO1434" si="17340">IF(OR(AB1434="",AB1434=0),0,COUNTIF(Codificacion,AM1434))</f>
        <v>4</v>
      </c>
      <c r="AP1434" s="61">
        <f t="array" ref="AP1434">MIN(IF(Codificacion=AM1434,Total_Cotizacion,""))</f>
        <v>15111625.6</v>
      </c>
      <c r="AQ1434" s="62" t="b">
        <f t="shared" si="17168"/>
        <v>0</v>
      </c>
      <c r="AR1434" s="51" t="str">
        <f t="shared" ref="AR1434" si="17341">IF(COUNTIF(Codificacion2,CONCATENATE(AM1434,"_VAL_",AB1434))&gt;1,"Empate","")</f>
        <v/>
      </c>
      <c r="AS1434" s="63" t="str">
        <f t="shared" si="17019"/>
        <v/>
      </c>
      <c r="AT1434" s="59" t="str">
        <f t="shared" si="17170"/>
        <v>ALI_71_SEG_8_</v>
      </c>
      <c r="AU1434" s="63">
        <f t="shared" ref="AU1434" si="17342">IF(AND(COUNTIF(Codificacion3,AT1434)&lt;AO1434),1,COUNTIF(Codificacion3,AT1434))</f>
        <v>1</v>
      </c>
      <c r="AV1434" s="62" t="str">
        <f t="shared" si="17172"/>
        <v>No Seleccionada</v>
      </c>
      <c r="AW1434" s="53"/>
      <c r="AX1434" s="51" t="str">
        <f t="shared" si="17173"/>
        <v>ALI_71_SEG_8FALSO</v>
      </c>
      <c r="AY1434" s="51">
        <f t="shared" si="17154"/>
        <v>3</v>
      </c>
      <c r="AZ1434" s="64" t="b">
        <f t="shared" si="17174"/>
        <v>0</v>
      </c>
    </row>
    <row r="1435" spans="1:52" x14ac:dyDescent="0.2">
      <c r="A1435" s="50" t="b">
        <f t="shared" si="17117"/>
        <v>0</v>
      </c>
      <c r="B1435" s="51" t="s">
        <v>142</v>
      </c>
      <c r="C1435" s="52">
        <v>71</v>
      </c>
      <c r="D1435" s="52">
        <f t="shared" ref="D1435" si="17343">IF(ISERROR(VLOOKUP(E1435,Proveedores,2,FALSE)),"",VLOOKUP(E1435,Proveedores,2,FALSE))</f>
        <v>2038</v>
      </c>
      <c r="E1435" s="53" t="s">
        <v>143</v>
      </c>
      <c r="F1435" s="54">
        <v>640</v>
      </c>
      <c r="G1435" s="53" t="s">
        <v>61</v>
      </c>
      <c r="H1435" s="53" t="s">
        <v>84</v>
      </c>
      <c r="I1435" s="52">
        <v>9</v>
      </c>
      <c r="J1435" s="53" t="s">
        <v>58</v>
      </c>
      <c r="K1435" s="55">
        <v>44835</v>
      </c>
      <c r="L1435" s="56">
        <v>5552</v>
      </c>
      <c r="M1435" s="56">
        <v>1388</v>
      </c>
      <c r="N1435" s="56">
        <v>2082</v>
      </c>
      <c r="O1435" s="56">
        <v>0</v>
      </c>
      <c r="P1435" s="57">
        <v>2139</v>
      </c>
      <c r="Q1435" s="58">
        <v>0</v>
      </c>
      <c r="R1435" s="57">
        <v>2139</v>
      </c>
      <c r="S1435" s="57">
        <v>2139</v>
      </c>
      <c r="T1435" s="58">
        <v>0</v>
      </c>
      <c r="U1435" s="57">
        <v>2139</v>
      </c>
      <c r="V1435" s="57">
        <v>2139</v>
      </c>
      <c r="W1435" s="58">
        <v>0</v>
      </c>
      <c r="X1435" s="57">
        <v>2139</v>
      </c>
      <c r="Y1435" s="57">
        <v>0</v>
      </c>
      <c r="Z1435" s="58"/>
      <c r="AA1435" s="57">
        <v>0</v>
      </c>
      <c r="AB1435" s="57">
        <v>19298058</v>
      </c>
      <c r="AC1435" s="53" t="str">
        <f t="shared" si="17156"/>
        <v>Registro Valido</v>
      </c>
      <c r="AD1435" s="57">
        <f t="shared" ref="AD1435" si="17344">IF(OR(ISERROR(VLOOKUP(CONCATENATE("ALI_",$C1435,"_SEG_",$I1435,"_PROV_",$D1435),Catalogo_Precios,AD$8,FALSE)),L1435=0),0,VLOOKUP(CONCATENATE("ALI_",$C1435,"_SEG_",$I1435,"_PROV_",$D1435),Catalogo_Precios,AD$8,FALSE))</f>
        <v>2139</v>
      </c>
      <c r="AE1435" s="57">
        <f t="shared" ref="AE1435" si="17345">IF(OR(ISERROR(VLOOKUP(CONCATENATE("ALI_",$C1435,"_SEG_",$I1435,"_PROV_",$D1435),Catalogo_Precios,AE$8,FALSE)),M1435=0),0,VLOOKUP(CONCATENATE("ALI_",$C1435,"_SEG_",$I1435,"_PROV_",$D1435),Catalogo_Precios,AE$8,FALSE))</f>
        <v>2139</v>
      </c>
      <c r="AF1435" s="57">
        <f t="shared" ref="AF1435" si="17346">IF(OR(ISERROR(VLOOKUP(CONCATENATE("ALI_",$C1435,"_SEG_",$I1435,"_PROV_",$D1435),Catalogo_Precios,AF$8,FALSE)),N1435=0),0,VLOOKUP(CONCATENATE("ALI_",$C1435,"_SEG_",$I1435,"_PROV_",$D1435),Catalogo_Precios,AF$8,FALSE))</f>
        <v>2139</v>
      </c>
      <c r="AG1435" s="57">
        <f t="shared" ref="AG1435" si="17347">IF(OR(ISERROR(VLOOKUP(CONCATENATE("ALI_",$C1435,"_SEG_",$I1435,"_PROV_",$D1435),Catalogo_Precios,AG$8,FALSE)),O1435=0),0,VLOOKUP(CONCATENATE("ALI_",$C1435,"_SEG_",$I1435,"_PROV_",$D1435),Catalogo_Precios,AG$8,FALSE))</f>
        <v>0</v>
      </c>
      <c r="AH1435" s="57">
        <f t="shared" ref="AH1435" si="17348">IF(OR(ISERROR(VLOOKUP(CONCATENATE("ALI_",$C1435,"_SEG_",$I1435,"_PROV_",$D1435),Catalogo_Precios,AH$8,FALSE)),L1435=0),0,VLOOKUP(CONCATENATE("ALI_",$C1435,"_SEG_",$I1435,"_PROV_",$D1435),Catalogo_Precios,AH$8,FALSE))</f>
        <v>2116</v>
      </c>
      <c r="AI1435" s="57">
        <f t="shared" ref="AI1435" si="17349">IF(OR(ISERROR(VLOOKUP(CONCATENATE("ALI_",$C1435,"_SEG_",$I1435,"_PROV_",$D1435),Catalogo_Precios,AI$8,FALSE)),M1435=0),0,VLOOKUP(CONCATENATE("ALI_",$C1435,"_SEG_",$I1435,"_PROV_",$D1435),Catalogo_Precios,AI$8,FALSE))</f>
        <v>2116</v>
      </c>
      <c r="AJ1435" s="57">
        <f t="shared" ref="AJ1435" si="17350">IF(OR(ISERROR(VLOOKUP(CONCATENATE("ALI_",$C1435,"_SEG_",$I1435,"_PROV_",$D1435),Catalogo_Precios,AJ$8,FALSE)),N1435=0),0,VLOOKUP(CONCATENATE("ALI_",$C1435,"_SEG_",$I1435,"_PROV_",$D1435),Catalogo_Precios,AJ$8,FALSE))</f>
        <v>2116</v>
      </c>
      <c r="AK1435" s="57">
        <f t="shared" ref="AK1435" si="17351">IF(OR(ISERROR(VLOOKUP(CONCATENATE("ALI_",$C1435,"_SEG_",$I1435,"_PROV_",$D1435),Catalogo_Precios,AK$8,FALSE)),O1435=0),0,VLOOKUP(CONCATENATE("ALI_",$C1435,"_SEG_",$I1435,"_PROV_",$D1435),Catalogo_Precios,AK$8,FALSE))</f>
        <v>0</v>
      </c>
      <c r="AL1435" s="53"/>
      <c r="AM1435" s="59" t="str">
        <f t="shared" si="17165"/>
        <v>ALI_71_SEG_9</v>
      </c>
      <c r="AN1435" s="59" t="str">
        <f t="shared" si="17166"/>
        <v>ALI_71_SEG_9_VAL_19298058</v>
      </c>
      <c r="AO1435" s="60">
        <f t="shared" ref="AO1435" si="17352">IF(OR(AB1435="",AB1435=0),0,COUNTIF(Codificacion,AM1435))</f>
        <v>4</v>
      </c>
      <c r="AP1435" s="61">
        <f t="array" ref="AP1435">MIN(IF(Codificacion=AM1435,Total_Cotizacion,""))</f>
        <v>15272441.6</v>
      </c>
      <c r="AQ1435" s="62" t="b">
        <f t="shared" si="17168"/>
        <v>0</v>
      </c>
      <c r="AR1435" s="51" t="str">
        <f t="shared" ref="AR1435" si="17353">IF(COUNTIF(Codificacion2,CONCATENATE(AM1435,"_VAL_",AB1435))&gt;1,"Empate","")</f>
        <v/>
      </c>
      <c r="AS1435" s="63" t="str">
        <f t="shared" si="17019"/>
        <v/>
      </c>
      <c r="AT1435" s="59" t="str">
        <f t="shared" si="17170"/>
        <v>ALI_71_SEG_9_</v>
      </c>
      <c r="AU1435" s="63">
        <f t="shared" ref="AU1435" si="17354">IF(AND(COUNTIF(Codificacion3,AT1435)&lt;AO1435),1,COUNTIF(Codificacion3,AT1435))</f>
        <v>1</v>
      </c>
      <c r="AV1435" s="62" t="str">
        <f t="shared" si="17172"/>
        <v>No Seleccionada</v>
      </c>
      <c r="AW1435" s="53"/>
      <c r="AX1435" s="51" t="str">
        <f t="shared" si="17173"/>
        <v>ALI_71_SEG_9FALSO</v>
      </c>
      <c r="AY1435" s="51">
        <f t="shared" si="17154"/>
        <v>3</v>
      </c>
      <c r="AZ1435" s="64" t="b">
        <f t="shared" si="17174"/>
        <v>0</v>
      </c>
    </row>
    <row r="1436" spans="1:52" x14ac:dyDescent="0.2">
      <c r="A1436" s="50" t="b">
        <f t="shared" si="17117"/>
        <v>0</v>
      </c>
      <c r="B1436" s="51" t="s">
        <v>142</v>
      </c>
      <c r="C1436" s="52">
        <v>71</v>
      </c>
      <c r="D1436" s="52">
        <f t="shared" ref="D1436" si="17355">IF(ISERROR(VLOOKUP(E1436,Proveedores,2,FALSE)),"",VLOOKUP(E1436,Proveedores,2,FALSE))</f>
        <v>2038</v>
      </c>
      <c r="E1436" s="53" t="s">
        <v>143</v>
      </c>
      <c r="F1436" s="54">
        <v>641</v>
      </c>
      <c r="G1436" s="53" t="s">
        <v>61</v>
      </c>
      <c r="H1436" s="53" t="s">
        <v>84</v>
      </c>
      <c r="I1436" s="52">
        <v>10</v>
      </c>
      <c r="J1436" s="53" t="s">
        <v>58</v>
      </c>
      <c r="K1436" s="55">
        <v>44835</v>
      </c>
      <c r="L1436" s="56">
        <v>5560</v>
      </c>
      <c r="M1436" s="56">
        <v>1390</v>
      </c>
      <c r="N1436" s="56">
        <v>2085</v>
      </c>
      <c r="O1436" s="56">
        <v>0</v>
      </c>
      <c r="P1436" s="57">
        <v>2139</v>
      </c>
      <c r="Q1436" s="58">
        <v>0</v>
      </c>
      <c r="R1436" s="57">
        <v>2139</v>
      </c>
      <c r="S1436" s="57">
        <v>2139</v>
      </c>
      <c r="T1436" s="58">
        <v>0</v>
      </c>
      <c r="U1436" s="57">
        <v>2139</v>
      </c>
      <c r="V1436" s="57">
        <v>2139</v>
      </c>
      <c r="W1436" s="58">
        <v>0</v>
      </c>
      <c r="X1436" s="57">
        <v>2139</v>
      </c>
      <c r="Y1436" s="57">
        <v>0</v>
      </c>
      <c r="Z1436" s="58"/>
      <c r="AA1436" s="57">
        <v>0</v>
      </c>
      <c r="AB1436" s="57">
        <v>19325865</v>
      </c>
      <c r="AC1436" s="53" t="str">
        <f t="shared" si="17156"/>
        <v>Registro Valido</v>
      </c>
      <c r="AD1436" s="57">
        <f t="shared" ref="AD1436" si="17356">IF(OR(ISERROR(VLOOKUP(CONCATENATE("ALI_",$C1436,"_SEG_",$I1436,"_PROV_",$D1436),Catalogo_Precios,AD$8,FALSE)),L1436=0),0,VLOOKUP(CONCATENATE("ALI_",$C1436,"_SEG_",$I1436,"_PROV_",$D1436),Catalogo_Precios,AD$8,FALSE))</f>
        <v>2139</v>
      </c>
      <c r="AE1436" s="57">
        <f t="shared" ref="AE1436" si="17357">IF(OR(ISERROR(VLOOKUP(CONCATENATE("ALI_",$C1436,"_SEG_",$I1436,"_PROV_",$D1436),Catalogo_Precios,AE$8,FALSE)),M1436=0),0,VLOOKUP(CONCATENATE("ALI_",$C1436,"_SEG_",$I1436,"_PROV_",$D1436),Catalogo_Precios,AE$8,FALSE))</f>
        <v>2139</v>
      </c>
      <c r="AF1436" s="57">
        <f t="shared" ref="AF1436" si="17358">IF(OR(ISERROR(VLOOKUP(CONCATENATE("ALI_",$C1436,"_SEG_",$I1436,"_PROV_",$D1436),Catalogo_Precios,AF$8,FALSE)),N1436=0),0,VLOOKUP(CONCATENATE("ALI_",$C1436,"_SEG_",$I1436,"_PROV_",$D1436),Catalogo_Precios,AF$8,FALSE))</f>
        <v>2139</v>
      </c>
      <c r="AG1436" s="57">
        <f t="shared" ref="AG1436" si="17359">IF(OR(ISERROR(VLOOKUP(CONCATENATE("ALI_",$C1436,"_SEG_",$I1436,"_PROV_",$D1436),Catalogo_Precios,AG$8,FALSE)),O1436=0),0,VLOOKUP(CONCATENATE("ALI_",$C1436,"_SEG_",$I1436,"_PROV_",$D1436),Catalogo_Precios,AG$8,FALSE))</f>
        <v>0</v>
      </c>
      <c r="AH1436" s="57">
        <f t="shared" ref="AH1436" si="17360">IF(OR(ISERROR(VLOOKUP(CONCATENATE("ALI_",$C1436,"_SEG_",$I1436,"_PROV_",$D1436),Catalogo_Precios,AH$8,FALSE)),L1436=0),0,VLOOKUP(CONCATENATE("ALI_",$C1436,"_SEG_",$I1436,"_PROV_",$D1436),Catalogo_Precios,AH$8,FALSE))</f>
        <v>2116</v>
      </c>
      <c r="AI1436" s="57">
        <f t="shared" ref="AI1436" si="17361">IF(OR(ISERROR(VLOOKUP(CONCATENATE("ALI_",$C1436,"_SEG_",$I1436,"_PROV_",$D1436),Catalogo_Precios,AI$8,FALSE)),M1436=0),0,VLOOKUP(CONCATENATE("ALI_",$C1436,"_SEG_",$I1436,"_PROV_",$D1436),Catalogo_Precios,AI$8,FALSE))</f>
        <v>2116</v>
      </c>
      <c r="AJ1436" s="57">
        <f t="shared" ref="AJ1436" si="17362">IF(OR(ISERROR(VLOOKUP(CONCATENATE("ALI_",$C1436,"_SEG_",$I1436,"_PROV_",$D1436),Catalogo_Precios,AJ$8,FALSE)),N1436=0),0,VLOOKUP(CONCATENATE("ALI_",$C1436,"_SEG_",$I1436,"_PROV_",$D1436),Catalogo_Precios,AJ$8,FALSE))</f>
        <v>2116</v>
      </c>
      <c r="AK1436" s="57">
        <f t="shared" ref="AK1436" si="17363">IF(OR(ISERROR(VLOOKUP(CONCATENATE("ALI_",$C1436,"_SEG_",$I1436,"_PROV_",$D1436),Catalogo_Precios,AK$8,FALSE)),O1436=0),0,VLOOKUP(CONCATENATE("ALI_",$C1436,"_SEG_",$I1436,"_PROV_",$D1436),Catalogo_Precios,AK$8,FALSE))</f>
        <v>0</v>
      </c>
      <c r="AL1436" s="53"/>
      <c r="AM1436" s="59" t="str">
        <f t="shared" si="17165"/>
        <v>ALI_71_SEG_10</v>
      </c>
      <c r="AN1436" s="59" t="str">
        <f t="shared" si="17166"/>
        <v>ALI_71_SEG_10_VAL_19325865</v>
      </c>
      <c r="AO1436" s="60">
        <f t="shared" ref="AO1436" si="17364">IF(OR(AB1436="",AB1436=0),0,COUNTIF(Codificacion,AM1436))</f>
        <v>4</v>
      </c>
      <c r="AP1436" s="61">
        <f t="array" ref="AP1436">MIN(IF(Codificacion=AM1436,Total_Cotizacion,""))</f>
        <v>15294448</v>
      </c>
      <c r="AQ1436" s="62" t="b">
        <f t="shared" si="17168"/>
        <v>0</v>
      </c>
      <c r="AR1436" s="51" t="str">
        <f t="shared" ref="AR1436" si="17365">IF(COUNTIF(Codificacion2,CONCATENATE(AM1436,"_VAL_",AB1436))&gt;1,"Empate","")</f>
        <v/>
      </c>
      <c r="AS1436" s="63" t="str">
        <f t="shared" si="17019"/>
        <v/>
      </c>
      <c r="AT1436" s="59" t="str">
        <f t="shared" si="17170"/>
        <v>ALI_71_SEG_10_</v>
      </c>
      <c r="AU1436" s="63">
        <f t="shared" ref="AU1436" si="17366">IF(AND(COUNTIF(Codificacion3,AT1436)&lt;AO1436),1,COUNTIF(Codificacion3,AT1436))</f>
        <v>1</v>
      </c>
      <c r="AV1436" s="62" t="str">
        <f t="shared" si="17172"/>
        <v>No Seleccionada</v>
      </c>
      <c r="AW1436" s="53"/>
      <c r="AX1436" s="51" t="str">
        <f t="shared" si="17173"/>
        <v>ALI_71_SEG_10FALSO</v>
      </c>
      <c r="AY1436" s="51">
        <f t="shared" si="17154"/>
        <v>3</v>
      </c>
      <c r="AZ1436" s="64" t="b">
        <f t="shared" si="17174"/>
        <v>0</v>
      </c>
    </row>
    <row r="1437" spans="1:52" x14ac:dyDescent="0.2">
      <c r="A1437" s="50" t="b">
        <f t="shared" si="17117"/>
        <v>0</v>
      </c>
      <c r="B1437" s="51" t="s">
        <v>142</v>
      </c>
      <c r="C1437" s="52">
        <v>71</v>
      </c>
      <c r="D1437" s="52">
        <f t="shared" ref="D1437" si="17367">IF(ISERROR(VLOOKUP(E1437,Proveedores,2,FALSE)),"",VLOOKUP(E1437,Proveedores,2,FALSE))</f>
        <v>2038</v>
      </c>
      <c r="E1437" s="53" t="s">
        <v>143</v>
      </c>
      <c r="F1437" s="54">
        <v>643</v>
      </c>
      <c r="G1437" s="53" t="s">
        <v>61</v>
      </c>
      <c r="H1437" s="53" t="s">
        <v>84</v>
      </c>
      <c r="I1437" s="52">
        <v>12</v>
      </c>
      <c r="J1437" s="53" t="s">
        <v>58</v>
      </c>
      <c r="K1437" s="55">
        <v>44835</v>
      </c>
      <c r="L1437" s="56">
        <v>4970</v>
      </c>
      <c r="M1437" s="56">
        <v>1242</v>
      </c>
      <c r="N1437" s="56">
        <v>1864</v>
      </c>
      <c r="O1437" s="56">
        <v>0</v>
      </c>
      <c r="P1437" s="57">
        <v>2139</v>
      </c>
      <c r="Q1437" s="58">
        <v>0</v>
      </c>
      <c r="R1437" s="57">
        <v>2139</v>
      </c>
      <c r="S1437" s="57">
        <v>2139</v>
      </c>
      <c r="T1437" s="58">
        <v>0</v>
      </c>
      <c r="U1437" s="57">
        <v>2139</v>
      </c>
      <c r="V1437" s="57">
        <v>2139</v>
      </c>
      <c r="W1437" s="58">
        <v>0</v>
      </c>
      <c r="X1437" s="57">
        <v>2139</v>
      </c>
      <c r="Y1437" s="57">
        <v>0</v>
      </c>
      <c r="Z1437" s="58"/>
      <c r="AA1437" s="57">
        <v>0</v>
      </c>
      <c r="AB1437" s="57">
        <v>17274564</v>
      </c>
      <c r="AC1437" s="53" t="str">
        <f t="shared" si="17156"/>
        <v>Registro Valido</v>
      </c>
      <c r="AD1437" s="57">
        <f t="shared" ref="AD1437" si="17368">IF(OR(ISERROR(VLOOKUP(CONCATENATE("ALI_",$C1437,"_SEG_",$I1437,"_PROV_",$D1437),Catalogo_Precios,AD$8,FALSE)),L1437=0),0,VLOOKUP(CONCATENATE("ALI_",$C1437,"_SEG_",$I1437,"_PROV_",$D1437),Catalogo_Precios,AD$8,FALSE))</f>
        <v>2139</v>
      </c>
      <c r="AE1437" s="57">
        <f t="shared" ref="AE1437" si="17369">IF(OR(ISERROR(VLOOKUP(CONCATENATE("ALI_",$C1437,"_SEG_",$I1437,"_PROV_",$D1437),Catalogo_Precios,AE$8,FALSE)),M1437=0),0,VLOOKUP(CONCATENATE("ALI_",$C1437,"_SEG_",$I1437,"_PROV_",$D1437),Catalogo_Precios,AE$8,FALSE))</f>
        <v>2139</v>
      </c>
      <c r="AF1437" s="57">
        <f t="shared" ref="AF1437" si="17370">IF(OR(ISERROR(VLOOKUP(CONCATENATE("ALI_",$C1437,"_SEG_",$I1437,"_PROV_",$D1437),Catalogo_Precios,AF$8,FALSE)),N1437=0),0,VLOOKUP(CONCATENATE("ALI_",$C1437,"_SEG_",$I1437,"_PROV_",$D1437),Catalogo_Precios,AF$8,FALSE))</f>
        <v>2139</v>
      </c>
      <c r="AG1437" s="57">
        <f t="shared" ref="AG1437" si="17371">IF(OR(ISERROR(VLOOKUP(CONCATENATE("ALI_",$C1437,"_SEG_",$I1437,"_PROV_",$D1437),Catalogo_Precios,AG$8,FALSE)),O1437=0),0,VLOOKUP(CONCATENATE("ALI_",$C1437,"_SEG_",$I1437,"_PROV_",$D1437),Catalogo_Precios,AG$8,FALSE))</f>
        <v>0</v>
      </c>
      <c r="AH1437" s="57">
        <f t="shared" ref="AH1437" si="17372">IF(OR(ISERROR(VLOOKUP(CONCATENATE("ALI_",$C1437,"_SEG_",$I1437,"_PROV_",$D1437),Catalogo_Precios,AH$8,FALSE)),L1437=0),0,VLOOKUP(CONCATENATE("ALI_",$C1437,"_SEG_",$I1437,"_PROV_",$D1437),Catalogo_Precios,AH$8,FALSE))</f>
        <v>2116</v>
      </c>
      <c r="AI1437" s="57">
        <f t="shared" ref="AI1437" si="17373">IF(OR(ISERROR(VLOOKUP(CONCATENATE("ALI_",$C1437,"_SEG_",$I1437,"_PROV_",$D1437),Catalogo_Precios,AI$8,FALSE)),M1437=0),0,VLOOKUP(CONCATENATE("ALI_",$C1437,"_SEG_",$I1437,"_PROV_",$D1437),Catalogo_Precios,AI$8,FALSE))</f>
        <v>2116</v>
      </c>
      <c r="AJ1437" s="57">
        <f t="shared" ref="AJ1437" si="17374">IF(OR(ISERROR(VLOOKUP(CONCATENATE("ALI_",$C1437,"_SEG_",$I1437,"_PROV_",$D1437),Catalogo_Precios,AJ$8,FALSE)),N1437=0),0,VLOOKUP(CONCATENATE("ALI_",$C1437,"_SEG_",$I1437,"_PROV_",$D1437),Catalogo_Precios,AJ$8,FALSE))</f>
        <v>2116</v>
      </c>
      <c r="AK1437" s="57">
        <f t="shared" ref="AK1437" si="17375">IF(OR(ISERROR(VLOOKUP(CONCATENATE("ALI_",$C1437,"_SEG_",$I1437,"_PROV_",$D1437),Catalogo_Precios,AK$8,FALSE)),O1437=0),0,VLOOKUP(CONCATENATE("ALI_",$C1437,"_SEG_",$I1437,"_PROV_",$D1437),Catalogo_Precios,AK$8,FALSE))</f>
        <v>0</v>
      </c>
      <c r="AL1437" s="53"/>
      <c r="AM1437" s="59" t="str">
        <f t="shared" si="17165"/>
        <v>ALI_71_SEG_12</v>
      </c>
      <c r="AN1437" s="59" t="str">
        <f t="shared" si="17166"/>
        <v>ALI_71_SEG_12_VAL_17274564</v>
      </c>
      <c r="AO1437" s="60">
        <f t="shared" ref="AO1437" si="17376">IF(OR(AB1437="",AB1437=0),0,COUNTIF(Codificacion,AM1437))</f>
        <v>4</v>
      </c>
      <c r="AP1437" s="61">
        <f t="array" ref="AP1437">MIN(IF(Codificacion=AM1437,Total_Cotizacion,""))</f>
        <v>13671052.799999999</v>
      </c>
      <c r="AQ1437" s="62" t="b">
        <f t="shared" si="17168"/>
        <v>0</v>
      </c>
      <c r="AR1437" s="51" t="str">
        <f t="shared" ref="AR1437" si="17377">IF(COUNTIF(Codificacion2,CONCATENATE(AM1437,"_VAL_",AB1437))&gt;1,"Empate","")</f>
        <v/>
      </c>
      <c r="AS1437" s="63" t="str">
        <f t="shared" si="17019"/>
        <v/>
      </c>
      <c r="AT1437" s="59" t="str">
        <f t="shared" si="17170"/>
        <v>ALI_71_SEG_12_</v>
      </c>
      <c r="AU1437" s="63">
        <f t="shared" ref="AU1437" si="17378">IF(AND(COUNTIF(Codificacion3,AT1437)&lt;AO1437),1,COUNTIF(Codificacion3,AT1437))</f>
        <v>1</v>
      </c>
      <c r="AV1437" s="62" t="str">
        <f t="shared" si="17172"/>
        <v>No Seleccionada</v>
      </c>
      <c r="AW1437" s="53"/>
      <c r="AX1437" s="51" t="str">
        <f t="shared" si="17173"/>
        <v>ALI_71_SEG_12FALSO</v>
      </c>
      <c r="AY1437" s="51">
        <f t="shared" si="17154"/>
        <v>3</v>
      </c>
      <c r="AZ1437" s="64" t="b">
        <f t="shared" si="17174"/>
        <v>0</v>
      </c>
    </row>
    <row r="1438" spans="1:52" x14ac:dyDescent="0.2">
      <c r="A1438" s="50" t="b">
        <f t="shared" si="17117"/>
        <v>0</v>
      </c>
      <c r="B1438" s="51" t="s">
        <v>142</v>
      </c>
      <c r="C1438" s="52">
        <v>71</v>
      </c>
      <c r="D1438" s="52">
        <f t="shared" ref="D1438" si="17379">IF(ISERROR(VLOOKUP(E1438,Proveedores,2,FALSE)),"",VLOOKUP(E1438,Proveedores,2,FALSE))</f>
        <v>2038</v>
      </c>
      <c r="E1438" s="53" t="s">
        <v>143</v>
      </c>
      <c r="F1438" s="54">
        <v>644</v>
      </c>
      <c r="G1438" s="53" t="s">
        <v>61</v>
      </c>
      <c r="H1438" s="53" t="s">
        <v>84</v>
      </c>
      <c r="I1438" s="52">
        <v>13</v>
      </c>
      <c r="J1438" s="53" t="s">
        <v>58</v>
      </c>
      <c r="K1438" s="55">
        <v>44835</v>
      </c>
      <c r="L1438" s="56">
        <v>5277</v>
      </c>
      <c r="M1438" s="56">
        <v>1319</v>
      </c>
      <c r="N1438" s="56">
        <v>1979</v>
      </c>
      <c r="O1438" s="56">
        <v>0</v>
      </c>
      <c r="P1438" s="57">
        <v>2139</v>
      </c>
      <c r="Q1438" s="58">
        <v>0</v>
      </c>
      <c r="R1438" s="57">
        <v>2139</v>
      </c>
      <c r="S1438" s="57">
        <v>2139</v>
      </c>
      <c r="T1438" s="58">
        <v>0</v>
      </c>
      <c r="U1438" s="57">
        <v>2139</v>
      </c>
      <c r="V1438" s="57">
        <v>2139</v>
      </c>
      <c r="W1438" s="58">
        <v>0</v>
      </c>
      <c r="X1438" s="57">
        <v>2139</v>
      </c>
      <c r="Y1438" s="57">
        <v>0</v>
      </c>
      <c r="Z1438" s="58"/>
      <c r="AA1438" s="57">
        <v>0</v>
      </c>
      <c r="AB1438" s="57">
        <v>18341925</v>
      </c>
      <c r="AC1438" s="53" t="str">
        <f t="shared" si="17156"/>
        <v>Registro Valido</v>
      </c>
      <c r="AD1438" s="57">
        <f t="shared" ref="AD1438" si="17380">IF(OR(ISERROR(VLOOKUP(CONCATENATE("ALI_",$C1438,"_SEG_",$I1438,"_PROV_",$D1438),Catalogo_Precios,AD$8,FALSE)),L1438=0),0,VLOOKUP(CONCATENATE("ALI_",$C1438,"_SEG_",$I1438,"_PROV_",$D1438),Catalogo_Precios,AD$8,FALSE))</f>
        <v>2139</v>
      </c>
      <c r="AE1438" s="57">
        <f t="shared" ref="AE1438" si="17381">IF(OR(ISERROR(VLOOKUP(CONCATENATE("ALI_",$C1438,"_SEG_",$I1438,"_PROV_",$D1438),Catalogo_Precios,AE$8,FALSE)),M1438=0),0,VLOOKUP(CONCATENATE("ALI_",$C1438,"_SEG_",$I1438,"_PROV_",$D1438),Catalogo_Precios,AE$8,FALSE))</f>
        <v>2139</v>
      </c>
      <c r="AF1438" s="57">
        <f t="shared" ref="AF1438" si="17382">IF(OR(ISERROR(VLOOKUP(CONCATENATE("ALI_",$C1438,"_SEG_",$I1438,"_PROV_",$D1438),Catalogo_Precios,AF$8,FALSE)),N1438=0),0,VLOOKUP(CONCATENATE("ALI_",$C1438,"_SEG_",$I1438,"_PROV_",$D1438),Catalogo_Precios,AF$8,FALSE))</f>
        <v>2139</v>
      </c>
      <c r="AG1438" s="57">
        <f t="shared" ref="AG1438" si="17383">IF(OR(ISERROR(VLOOKUP(CONCATENATE("ALI_",$C1438,"_SEG_",$I1438,"_PROV_",$D1438),Catalogo_Precios,AG$8,FALSE)),O1438=0),0,VLOOKUP(CONCATENATE("ALI_",$C1438,"_SEG_",$I1438,"_PROV_",$D1438),Catalogo_Precios,AG$8,FALSE))</f>
        <v>0</v>
      </c>
      <c r="AH1438" s="57">
        <f t="shared" ref="AH1438" si="17384">IF(OR(ISERROR(VLOOKUP(CONCATENATE("ALI_",$C1438,"_SEG_",$I1438,"_PROV_",$D1438),Catalogo_Precios,AH$8,FALSE)),L1438=0),0,VLOOKUP(CONCATENATE("ALI_",$C1438,"_SEG_",$I1438,"_PROV_",$D1438),Catalogo_Precios,AH$8,FALSE))</f>
        <v>2116</v>
      </c>
      <c r="AI1438" s="57">
        <f t="shared" ref="AI1438" si="17385">IF(OR(ISERROR(VLOOKUP(CONCATENATE("ALI_",$C1438,"_SEG_",$I1438,"_PROV_",$D1438),Catalogo_Precios,AI$8,FALSE)),M1438=0),0,VLOOKUP(CONCATENATE("ALI_",$C1438,"_SEG_",$I1438,"_PROV_",$D1438),Catalogo_Precios,AI$8,FALSE))</f>
        <v>2116</v>
      </c>
      <c r="AJ1438" s="57">
        <f t="shared" ref="AJ1438" si="17386">IF(OR(ISERROR(VLOOKUP(CONCATENATE("ALI_",$C1438,"_SEG_",$I1438,"_PROV_",$D1438),Catalogo_Precios,AJ$8,FALSE)),N1438=0),0,VLOOKUP(CONCATENATE("ALI_",$C1438,"_SEG_",$I1438,"_PROV_",$D1438),Catalogo_Precios,AJ$8,FALSE))</f>
        <v>2116</v>
      </c>
      <c r="AK1438" s="57">
        <f t="shared" ref="AK1438" si="17387">IF(OR(ISERROR(VLOOKUP(CONCATENATE("ALI_",$C1438,"_SEG_",$I1438,"_PROV_",$D1438),Catalogo_Precios,AK$8,FALSE)),O1438=0),0,VLOOKUP(CONCATENATE("ALI_",$C1438,"_SEG_",$I1438,"_PROV_",$D1438),Catalogo_Precios,AK$8,FALSE))</f>
        <v>0</v>
      </c>
      <c r="AL1438" s="53"/>
      <c r="AM1438" s="59" t="str">
        <f t="shared" si="17165"/>
        <v>ALI_71_SEG_13</v>
      </c>
      <c r="AN1438" s="59" t="str">
        <f t="shared" si="17166"/>
        <v>ALI_71_SEG_13_VAL_18341925</v>
      </c>
      <c r="AO1438" s="60">
        <f t="shared" ref="AO1438" si="17388">IF(OR(AB1438="",AB1438=0),0,COUNTIF(Codificacion,AM1438))</f>
        <v>4</v>
      </c>
      <c r="AP1438" s="61">
        <f t="array" ref="AP1438">MIN(IF(Codificacion=AM1438,Total_Cotizacion,""))</f>
        <v>14515759.999999998</v>
      </c>
      <c r="AQ1438" s="62" t="b">
        <f t="shared" si="17168"/>
        <v>0</v>
      </c>
      <c r="AR1438" s="51" t="str">
        <f t="shared" ref="AR1438" si="17389">IF(COUNTIF(Codificacion2,CONCATENATE(AM1438,"_VAL_",AB1438))&gt;1,"Empate","")</f>
        <v/>
      </c>
      <c r="AS1438" s="63" t="str">
        <f t="shared" si="17019"/>
        <v/>
      </c>
      <c r="AT1438" s="59" t="str">
        <f t="shared" si="17170"/>
        <v>ALI_71_SEG_13_</v>
      </c>
      <c r="AU1438" s="63">
        <f t="shared" ref="AU1438" si="17390">IF(AND(COUNTIF(Codificacion3,AT1438)&lt;AO1438),1,COUNTIF(Codificacion3,AT1438))</f>
        <v>1</v>
      </c>
      <c r="AV1438" s="62" t="str">
        <f t="shared" si="17172"/>
        <v>No Seleccionada</v>
      </c>
      <c r="AW1438" s="53"/>
      <c r="AX1438" s="51" t="str">
        <f t="shared" si="17173"/>
        <v>ALI_71_SEG_13FALSO</v>
      </c>
      <c r="AY1438" s="51">
        <f t="shared" si="17154"/>
        <v>3</v>
      </c>
      <c r="AZ1438" s="64" t="b">
        <f t="shared" si="17174"/>
        <v>0</v>
      </c>
    </row>
    <row r="1439" spans="1:52" x14ac:dyDescent="0.2">
      <c r="A1439" s="50" t="b">
        <f t="shared" si="17117"/>
        <v>0</v>
      </c>
      <c r="B1439" s="51" t="s">
        <v>142</v>
      </c>
      <c r="C1439" s="52">
        <v>71</v>
      </c>
      <c r="D1439" s="52">
        <f t="shared" ref="D1439" si="17391">IF(ISERROR(VLOOKUP(E1439,Proveedores,2,FALSE)),"",VLOOKUP(E1439,Proveedores,2,FALSE))</f>
        <v>2038</v>
      </c>
      <c r="E1439" s="53" t="s">
        <v>143</v>
      </c>
      <c r="F1439" s="54">
        <v>645</v>
      </c>
      <c r="G1439" s="53" t="s">
        <v>61</v>
      </c>
      <c r="H1439" s="53" t="s">
        <v>84</v>
      </c>
      <c r="I1439" s="52">
        <v>14</v>
      </c>
      <c r="J1439" s="53" t="s">
        <v>58</v>
      </c>
      <c r="K1439" s="55">
        <v>44835</v>
      </c>
      <c r="L1439" s="56">
        <v>5229</v>
      </c>
      <c r="M1439" s="56">
        <v>1307</v>
      </c>
      <c r="N1439" s="56">
        <v>1961</v>
      </c>
      <c r="O1439" s="56">
        <v>0</v>
      </c>
      <c r="P1439" s="57">
        <v>2139</v>
      </c>
      <c r="Q1439" s="58">
        <v>0</v>
      </c>
      <c r="R1439" s="57">
        <v>2139</v>
      </c>
      <c r="S1439" s="57">
        <v>2139</v>
      </c>
      <c r="T1439" s="58">
        <v>0</v>
      </c>
      <c r="U1439" s="57">
        <v>2139</v>
      </c>
      <c r="V1439" s="57">
        <v>2139</v>
      </c>
      <c r="W1439" s="58">
        <v>0</v>
      </c>
      <c r="X1439" s="57">
        <v>2139</v>
      </c>
      <c r="Y1439" s="57">
        <v>0</v>
      </c>
      <c r="Z1439" s="58"/>
      <c r="AA1439" s="57">
        <v>0</v>
      </c>
      <c r="AB1439" s="57">
        <v>18175083</v>
      </c>
      <c r="AC1439" s="53" t="str">
        <f t="shared" si="17156"/>
        <v>Registro Valido</v>
      </c>
      <c r="AD1439" s="57">
        <f t="shared" ref="AD1439" si="17392">IF(OR(ISERROR(VLOOKUP(CONCATENATE("ALI_",$C1439,"_SEG_",$I1439,"_PROV_",$D1439),Catalogo_Precios,AD$8,FALSE)),L1439=0),0,VLOOKUP(CONCATENATE("ALI_",$C1439,"_SEG_",$I1439,"_PROV_",$D1439),Catalogo_Precios,AD$8,FALSE))</f>
        <v>2139</v>
      </c>
      <c r="AE1439" s="57">
        <f t="shared" ref="AE1439" si="17393">IF(OR(ISERROR(VLOOKUP(CONCATENATE("ALI_",$C1439,"_SEG_",$I1439,"_PROV_",$D1439),Catalogo_Precios,AE$8,FALSE)),M1439=0),0,VLOOKUP(CONCATENATE("ALI_",$C1439,"_SEG_",$I1439,"_PROV_",$D1439),Catalogo_Precios,AE$8,FALSE))</f>
        <v>2139</v>
      </c>
      <c r="AF1439" s="57">
        <f t="shared" ref="AF1439" si="17394">IF(OR(ISERROR(VLOOKUP(CONCATENATE("ALI_",$C1439,"_SEG_",$I1439,"_PROV_",$D1439),Catalogo_Precios,AF$8,FALSE)),N1439=0),0,VLOOKUP(CONCATENATE("ALI_",$C1439,"_SEG_",$I1439,"_PROV_",$D1439),Catalogo_Precios,AF$8,FALSE))</f>
        <v>2139</v>
      </c>
      <c r="AG1439" s="57">
        <f t="shared" ref="AG1439" si="17395">IF(OR(ISERROR(VLOOKUP(CONCATENATE("ALI_",$C1439,"_SEG_",$I1439,"_PROV_",$D1439),Catalogo_Precios,AG$8,FALSE)),O1439=0),0,VLOOKUP(CONCATENATE("ALI_",$C1439,"_SEG_",$I1439,"_PROV_",$D1439),Catalogo_Precios,AG$8,FALSE))</f>
        <v>0</v>
      </c>
      <c r="AH1439" s="57">
        <f t="shared" ref="AH1439" si="17396">IF(OR(ISERROR(VLOOKUP(CONCATENATE("ALI_",$C1439,"_SEG_",$I1439,"_PROV_",$D1439),Catalogo_Precios,AH$8,FALSE)),L1439=0),0,VLOOKUP(CONCATENATE("ALI_",$C1439,"_SEG_",$I1439,"_PROV_",$D1439),Catalogo_Precios,AH$8,FALSE))</f>
        <v>2116</v>
      </c>
      <c r="AI1439" s="57">
        <f t="shared" ref="AI1439" si="17397">IF(OR(ISERROR(VLOOKUP(CONCATENATE("ALI_",$C1439,"_SEG_",$I1439,"_PROV_",$D1439),Catalogo_Precios,AI$8,FALSE)),M1439=0),0,VLOOKUP(CONCATENATE("ALI_",$C1439,"_SEG_",$I1439,"_PROV_",$D1439),Catalogo_Precios,AI$8,FALSE))</f>
        <v>2116</v>
      </c>
      <c r="AJ1439" s="57">
        <f t="shared" ref="AJ1439" si="17398">IF(OR(ISERROR(VLOOKUP(CONCATENATE("ALI_",$C1439,"_SEG_",$I1439,"_PROV_",$D1439),Catalogo_Precios,AJ$8,FALSE)),N1439=0),0,VLOOKUP(CONCATENATE("ALI_",$C1439,"_SEG_",$I1439,"_PROV_",$D1439),Catalogo_Precios,AJ$8,FALSE))</f>
        <v>2116</v>
      </c>
      <c r="AK1439" s="57">
        <f t="shared" ref="AK1439" si="17399">IF(OR(ISERROR(VLOOKUP(CONCATENATE("ALI_",$C1439,"_SEG_",$I1439,"_PROV_",$D1439),Catalogo_Precios,AK$8,FALSE)),O1439=0),0,VLOOKUP(CONCATENATE("ALI_",$C1439,"_SEG_",$I1439,"_PROV_",$D1439),Catalogo_Precios,AK$8,FALSE))</f>
        <v>0</v>
      </c>
      <c r="AL1439" s="53"/>
      <c r="AM1439" s="59" t="str">
        <f t="shared" si="17165"/>
        <v>ALI_71_SEG_14</v>
      </c>
      <c r="AN1439" s="59" t="str">
        <f t="shared" si="17166"/>
        <v>ALI_71_SEG_14_VAL_18175083</v>
      </c>
      <c r="AO1439" s="60">
        <f t="shared" ref="AO1439" si="17400">IF(OR(AB1439="",AB1439=0),0,COUNTIF(Codificacion,AM1439))</f>
        <v>4</v>
      </c>
      <c r="AP1439" s="61">
        <f t="array" ref="AP1439">MIN(IF(Codificacion=AM1439,Total_Cotizacion,""))</f>
        <v>14383721.599999998</v>
      </c>
      <c r="AQ1439" s="62" t="b">
        <f t="shared" si="17168"/>
        <v>0</v>
      </c>
      <c r="AR1439" s="51" t="str">
        <f t="shared" ref="AR1439" si="17401">IF(COUNTIF(Codificacion2,CONCATENATE(AM1439,"_VAL_",AB1439))&gt;1,"Empate","")</f>
        <v/>
      </c>
      <c r="AS1439" s="63" t="str">
        <f t="shared" si="17019"/>
        <v/>
      </c>
      <c r="AT1439" s="59" t="str">
        <f t="shared" si="17170"/>
        <v>ALI_71_SEG_14_</v>
      </c>
      <c r="AU1439" s="63">
        <f t="shared" ref="AU1439" si="17402">IF(AND(COUNTIF(Codificacion3,AT1439)&lt;AO1439),1,COUNTIF(Codificacion3,AT1439))</f>
        <v>1</v>
      </c>
      <c r="AV1439" s="62" t="str">
        <f t="shared" si="17172"/>
        <v>No Seleccionada</v>
      </c>
      <c r="AW1439" s="53"/>
      <c r="AX1439" s="51" t="str">
        <f t="shared" si="17173"/>
        <v>ALI_71_SEG_14FALSO</v>
      </c>
      <c r="AY1439" s="51">
        <f t="shared" si="17154"/>
        <v>3</v>
      </c>
      <c r="AZ1439" s="64" t="b">
        <f t="shared" si="17174"/>
        <v>0</v>
      </c>
    </row>
    <row r="1440" spans="1:52" x14ac:dyDescent="0.2">
      <c r="A1440" s="50" t="str">
        <f t="shared" si="17117"/>
        <v>ALI_33_SEG_4</v>
      </c>
      <c r="B1440" s="51" t="s">
        <v>144</v>
      </c>
      <c r="C1440" s="52">
        <v>33</v>
      </c>
      <c r="D1440" s="52">
        <f t="shared" ref="D1440" si="17403">IF(ISERROR(VLOOKUP(E1440,Proveedores,2,FALSE)),"",VLOOKUP(E1440,Proveedores,2,FALSE))</f>
        <v>2084</v>
      </c>
      <c r="E1440" s="53" t="s">
        <v>145</v>
      </c>
      <c r="F1440" s="54">
        <v>64</v>
      </c>
      <c r="G1440" s="53" t="s">
        <v>105</v>
      </c>
      <c r="H1440" s="53" t="s">
        <v>122</v>
      </c>
      <c r="I1440" s="52">
        <v>4</v>
      </c>
      <c r="J1440" s="53" t="s">
        <v>58</v>
      </c>
      <c r="K1440" s="55">
        <v>44835</v>
      </c>
      <c r="L1440" s="56">
        <v>8412</v>
      </c>
      <c r="M1440" s="56">
        <v>9797</v>
      </c>
      <c r="N1440" s="56">
        <v>6798</v>
      </c>
      <c r="O1440" s="56">
        <v>296</v>
      </c>
      <c r="P1440" s="57">
        <v>898</v>
      </c>
      <c r="Q1440" s="58">
        <v>0.03</v>
      </c>
      <c r="R1440" s="57">
        <v>871.06</v>
      </c>
      <c r="S1440" s="57">
        <v>898</v>
      </c>
      <c r="T1440" s="58">
        <v>0.03</v>
      </c>
      <c r="U1440" s="57">
        <v>871.06</v>
      </c>
      <c r="V1440" s="57">
        <v>898</v>
      </c>
      <c r="W1440" s="58">
        <v>0.03</v>
      </c>
      <c r="X1440" s="57">
        <v>871.06</v>
      </c>
      <c r="Y1440" s="57">
        <v>898</v>
      </c>
      <c r="Z1440" s="58">
        <v>0.03</v>
      </c>
      <c r="AA1440" s="57">
        <v>871.06</v>
      </c>
      <c r="AB1440" s="57">
        <v>22040431.18</v>
      </c>
      <c r="AC1440" s="53" t="str">
        <f t="shared" si="17156"/>
        <v>Registro Valido</v>
      </c>
      <c r="AD1440" s="57">
        <f t="shared" ref="AD1440" si="17404">IF(OR(ISERROR(VLOOKUP(CONCATENATE("ALI_",$C1440,"_SEG_",$I1440,"_PROV_",$D1440),Catalogo_Precios,AD$8,FALSE)),L1440=0),0,VLOOKUP(CONCATENATE("ALI_",$C1440,"_SEG_",$I1440,"_PROV_",$D1440),Catalogo_Precios,AD$8,FALSE))</f>
        <v>898</v>
      </c>
      <c r="AE1440" s="57">
        <f t="shared" ref="AE1440" si="17405">IF(OR(ISERROR(VLOOKUP(CONCATENATE("ALI_",$C1440,"_SEG_",$I1440,"_PROV_",$D1440),Catalogo_Precios,AE$8,FALSE)),M1440=0),0,VLOOKUP(CONCATENATE("ALI_",$C1440,"_SEG_",$I1440,"_PROV_",$D1440),Catalogo_Precios,AE$8,FALSE))</f>
        <v>898</v>
      </c>
      <c r="AF1440" s="57">
        <f t="shared" ref="AF1440" si="17406">IF(OR(ISERROR(VLOOKUP(CONCATENATE("ALI_",$C1440,"_SEG_",$I1440,"_PROV_",$D1440),Catalogo_Precios,AF$8,FALSE)),N1440=0),0,VLOOKUP(CONCATENATE("ALI_",$C1440,"_SEG_",$I1440,"_PROV_",$D1440),Catalogo_Precios,AF$8,FALSE))</f>
        <v>898</v>
      </c>
      <c r="AG1440" s="57">
        <f t="shared" ref="AG1440" si="17407">IF(OR(ISERROR(VLOOKUP(CONCATENATE("ALI_",$C1440,"_SEG_",$I1440,"_PROV_",$D1440),Catalogo_Precios,AG$8,FALSE)),O1440=0),0,VLOOKUP(CONCATENATE("ALI_",$C1440,"_SEG_",$I1440,"_PROV_",$D1440),Catalogo_Precios,AG$8,FALSE))</f>
        <v>898</v>
      </c>
      <c r="AH1440" s="57">
        <f t="shared" ref="AH1440" si="17408">IF(OR(ISERROR(VLOOKUP(CONCATENATE("ALI_",$C1440,"_SEG_",$I1440,"_PROV_",$D1440),Catalogo_Precios,AH$8,FALSE)),L1440=0),0,VLOOKUP(CONCATENATE("ALI_",$C1440,"_SEG_",$I1440,"_PROV_",$D1440),Catalogo_Precios,AH$8,FALSE))</f>
        <v>870</v>
      </c>
      <c r="AI1440" s="57">
        <f t="shared" ref="AI1440" si="17409">IF(OR(ISERROR(VLOOKUP(CONCATENATE("ALI_",$C1440,"_SEG_",$I1440,"_PROV_",$D1440),Catalogo_Precios,AI$8,FALSE)),M1440=0),0,VLOOKUP(CONCATENATE("ALI_",$C1440,"_SEG_",$I1440,"_PROV_",$D1440),Catalogo_Precios,AI$8,FALSE))</f>
        <v>870</v>
      </c>
      <c r="AJ1440" s="57">
        <f t="shared" ref="AJ1440" si="17410">IF(OR(ISERROR(VLOOKUP(CONCATENATE("ALI_",$C1440,"_SEG_",$I1440,"_PROV_",$D1440),Catalogo_Precios,AJ$8,FALSE)),N1440=0),0,VLOOKUP(CONCATENATE("ALI_",$C1440,"_SEG_",$I1440,"_PROV_",$D1440),Catalogo_Precios,AJ$8,FALSE))</f>
        <v>870</v>
      </c>
      <c r="AK1440" s="57">
        <f t="shared" ref="AK1440" si="17411">IF(OR(ISERROR(VLOOKUP(CONCATENATE("ALI_",$C1440,"_SEG_",$I1440,"_PROV_",$D1440),Catalogo_Precios,AK$8,FALSE)),O1440=0),0,VLOOKUP(CONCATENATE("ALI_",$C1440,"_SEG_",$I1440,"_PROV_",$D1440),Catalogo_Precios,AK$8,FALSE))</f>
        <v>870</v>
      </c>
      <c r="AL1440" s="53"/>
      <c r="AM1440" s="59" t="str">
        <f t="shared" si="17165"/>
        <v>ALI_33_SEG_4</v>
      </c>
      <c r="AN1440" s="59" t="str">
        <f t="shared" si="17166"/>
        <v>ALI_33_SEG_4_VAL_22040431.18</v>
      </c>
      <c r="AO1440" s="60">
        <f t="shared" ref="AO1440" si="17412">IF(OR(AB1440="",AB1440=0),0,COUNTIF(Codificacion,AM1440))</f>
        <v>2</v>
      </c>
      <c r="AP1440" s="61">
        <f t="array" ref="AP1440">MIN(IF(Codificacion=AM1440,Total_Cotizacion,""))</f>
        <v>22040431.18</v>
      </c>
      <c r="AQ1440" s="62" t="b">
        <f t="shared" si="17168"/>
        <v>1</v>
      </c>
      <c r="AR1440" s="51" t="str">
        <f t="shared" ref="AR1440" si="17413">IF(COUNTIF(Codificacion2,CONCATENATE(AM1440,"_VAL_",AB1440))&gt;1,"Empate","")</f>
        <v/>
      </c>
      <c r="AS1440" s="63" t="str">
        <f t="shared" si="17019"/>
        <v>X</v>
      </c>
      <c r="AT1440" s="59" t="str">
        <f t="shared" si="17170"/>
        <v>ALI_33_SEG_4_X</v>
      </c>
      <c r="AU1440" s="63">
        <f t="shared" ref="AU1440" si="17414">IF(AND(COUNTIF(Codificacion3,AT1440)&lt;AO1440),1,COUNTIF(Codificacion3,AT1440))</f>
        <v>1</v>
      </c>
      <c r="AV1440" s="62" t="str">
        <f t="shared" si="17172"/>
        <v>Cotizacion Seleccionada</v>
      </c>
      <c r="AW1440" s="53"/>
      <c r="AX1440" s="51" t="str">
        <f t="shared" si="17173"/>
        <v>ALI_33_SEG_4VERDADERO</v>
      </c>
      <c r="AY1440" s="51">
        <f t="shared" si="17154"/>
        <v>1</v>
      </c>
      <c r="AZ1440" s="64" t="b">
        <f t="shared" si="17174"/>
        <v>0</v>
      </c>
    </row>
    <row r="1441" spans="1:52" x14ac:dyDescent="0.2">
      <c r="A1441" s="50" t="str">
        <f t="shared" si="17117"/>
        <v>ALI_33_SEG_6</v>
      </c>
      <c r="B1441" s="51" t="s">
        <v>144</v>
      </c>
      <c r="C1441" s="52">
        <v>33</v>
      </c>
      <c r="D1441" s="52">
        <f t="shared" ref="D1441" si="17415">IF(ISERROR(VLOOKUP(E1441,Proveedores,2,FALSE)),"",VLOOKUP(E1441,Proveedores,2,FALSE))</f>
        <v>2084</v>
      </c>
      <c r="E1441" s="53" t="s">
        <v>145</v>
      </c>
      <c r="F1441" s="54">
        <v>66</v>
      </c>
      <c r="G1441" s="53" t="s">
        <v>105</v>
      </c>
      <c r="H1441" s="53" t="s">
        <v>122</v>
      </c>
      <c r="I1441" s="52">
        <v>6</v>
      </c>
      <c r="J1441" s="53" t="s">
        <v>58</v>
      </c>
      <c r="K1441" s="55">
        <v>44835</v>
      </c>
      <c r="L1441" s="56">
        <v>8467</v>
      </c>
      <c r="M1441" s="56">
        <v>9859</v>
      </c>
      <c r="N1441" s="56">
        <v>6839</v>
      </c>
      <c r="O1441" s="56">
        <v>298</v>
      </c>
      <c r="P1441" s="57">
        <v>898</v>
      </c>
      <c r="Q1441" s="58">
        <v>0.05</v>
      </c>
      <c r="R1441" s="57">
        <v>853.1</v>
      </c>
      <c r="S1441" s="57">
        <v>898</v>
      </c>
      <c r="T1441" s="58">
        <v>0.05</v>
      </c>
      <c r="U1441" s="57">
        <v>853.1</v>
      </c>
      <c r="V1441" s="57">
        <v>898</v>
      </c>
      <c r="W1441" s="58">
        <v>0.05</v>
      </c>
      <c r="X1441" s="57">
        <v>853.1</v>
      </c>
      <c r="Y1441" s="57">
        <v>898</v>
      </c>
      <c r="Z1441" s="58">
        <v>0.05</v>
      </c>
      <c r="AA1441" s="57">
        <v>853.1</v>
      </c>
      <c r="AB1441" s="57">
        <v>21722485.300000001</v>
      </c>
      <c r="AC1441" s="53" t="str">
        <f t="shared" si="17156"/>
        <v>Registro Valido</v>
      </c>
      <c r="AD1441" s="57">
        <f t="shared" ref="AD1441" si="17416">IF(OR(ISERROR(VLOOKUP(CONCATENATE("ALI_",$C1441,"_SEG_",$I1441,"_PROV_",$D1441),Catalogo_Precios,AD$8,FALSE)),L1441=0),0,VLOOKUP(CONCATENATE("ALI_",$C1441,"_SEG_",$I1441,"_PROV_",$D1441),Catalogo_Precios,AD$8,FALSE))</f>
        <v>898</v>
      </c>
      <c r="AE1441" s="57">
        <f t="shared" ref="AE1441" si="17417">IF(OR(ISERROR(VLOOKUP(CONCATENATE("ALI_",$C1441,"_SEG_",$I1441,"_PROV_",$D1441),Catalogo_Precios,AE$8,FALSE)),M1441=0),0,VLOOKUP(CONCATENATE("ALI_",$C1441,"_SEG_",$I1441,"_PROV_",$D1441),Catalogo_Precios,AE$8,FALSE))</f>
        <v>898</v>
      </c>
      <c r="AF1441" s="57">
        <f t="shared" ref="AF1441" si="17418">IF(OR(ISERROR(VLOOKUP(CONCATENATE("ALI_",$C1441,"_SEG_",$I1441,"_PROV_",$D1441),Catalogo_Precios,AF$8,FALSE)),N1441=0),0,VLOOKUP(CONCATENATE("ALI_",$C1441,"_SEG_",$I1441,"_PROV_",$D1441),Catalogo_Precios,AF$8,FALSE))</f>
        <v>898</v>
      </c>
      <c r="AG1441" s="57">
        <f t="shared" ref="AG1441" si="17419">IF(OR(ISERROR(VLOOKUP(CONCATENATE("ALI_",$C1441,"_SEG_",$I1441,"_PROV_",$D1441),Catalogo_Precios,AG$8,FALSE)),O1441=0),0,VLOOKUP(CONCATENATE("ALI_",$C1441,"_SEG_",$I1441,"_PROV_",$D1441),Catalogo_Precios,AG$8,FALSE))</f>
        <v>898</v>
      </c>
      <c r="AH1441" s="57">
        <f t="shared" ref="AH1441" si="17420">IF(OR(ISERROR(VLOOKUP(CONCATENATE("ALI_",$C1441,"_SEG_",$I1441,"_PROV_",$D1441),Catalogo_Precios,AH$8,FALSE)),L1441=0),0,VLOOKUP(CONCATENATE("ALI_",$C1441,"_SEG_",$I1441,"_PROV_",$D1441),Catalogo_Precios,AH$8,FALSE))</f>
        <v>870</v>
      </c>
      <c r="AI1441" s="57">
        <f t="shared" ref="AI1441" si="17421">IF(OR(ISERROR(VLOOKUP(CONCATENATE("ALI_",$C1441,"_SEG_",$I1441,"_PROV_",$D1441),Catalogo_Precios,AI$8,FALSE)),M1441=0),0,VLOOKUP(CONCATENATE("ALI_",$C1441,"_SEG_",$I1441,"_PROV_",$D1441),Catalogo_Precios,AI$8,FALSE))</f>
        <v>870</v>
      </c>
      <c r="AJ1441" s="57">
        <f t="shared" ref="AJ1441" si="17422">IF(OR(ISERROR(VLOOKUP(CONCATENATE("ALI_",$C1441,"_SEG_",$I1441,"_PROV_",$D1441),Catalogo_Precios,AJ$8,FALSE)),N1441=0),0,VLOOKUP(CONCATENATE("ALI_",$C1441,"_SEG_",$I1441,"_PROV_",$D1441),Catalogo_Precios,AJ$8,FALSE))</f>
        <v>870</v>
      </c>
      <c r="AK1441" s="57">
        <f t="shared" ref="AK1441" si="17423">IF(OR(ISERROR(VLOOKUP(CONCATENATE("ALI_",$C1441,"_SEG_",$I1441,"_PROV_",$D1441),Catalogo_Precios,AK$8,FALSE)),O1441=0),0,VLOOKUP(CONCATENATE("ALI_",$C1441,"_SEG_",$I1441,"_PROV_",$D1441),Catalogo_Precios,AK$8,FALSE))</f>
        <v>870</v>
      </c>
      <c r="AL1441" s="53"/>
      <c r="AM1441" s="59" t="str">
        <f t="shared" si="17165"/>
        <v>ALI_33_SEG_6</v>
      </c>
      <c r="AN1441" s="59" t="str">
        <f t="shared" si="17166"/>
        <v>ALI_33_SEG_6_VAL_21722485.3</v>
      </c>
      <c r="AO1441" s="60">
        <f t="shared" ref="AO1441" si="17424">IF(OR(AB1441="",AB1441=0),0,COUNTIF(Codificacion,AM1441))</f>
        <v>3</v>
      </c>
      <c r="AP1441" s="61">
        <f t="array" ref="AP1441">MIN(IF(Codificacion=AM1441,Total_Cotizacion,""))</f>
        <v>21722485.300000001</v>
      </c>
      <c r="AQ1441" s="62" t="b">
        <f t="shared" si="17168"/>
        <v>1</v>
      </c>
      <c r="AR1441" s="51" t="str">
        <f t="shared" ref="AR1441" si="17425">IF(COUNTIF(Codificacion2,CONCATENATE(AM1441,"_VAL_",AB1441))&gt;1,"Empate","")</f>
        <v/>
      </c>
      <c r="AS1441" s="63" t="str">
        <f t="shared" si="17019"/>
        <v>X</v>
      </c>
      <c r="AT1441" s="59" t="str">
        <f t="shared" si="17170"/>
        <v>ALI_33_SEG_6_X</v>
      </c>
      <c r="AU1441" s="63">
        <f t="shared" ref="AU1441" si="17426">IF(AND(COUNTIF(Codificacion3,AT1441)&lt;AO1441),1,COUNTIF(Codificacion3,AT1441))</f>
        <v>1</v>
      </c>
      <c r="AV1441" s="62" t="str">
        <f t="shared" si="17172"/>
        <v>Cotizacion Seleccionada</v>
      </c>
      <c r="AW1441" s="53"/>
      <c r="AX1441" s="51" t="str">
        <f t="shared" si="17173"/>
        <v>ALI_33_SEG_6VERDADERO</v>
      </c>
      <c r="AY1441" s="51">
        <f t="shared" si="17154"/>
        <v>1</v>
      </c>
      <c r="AZ1441" s="64" t="b">
        <f t="shared" si="17174"/>
        <v>0</v>
      </c>
    </row>
    <row r="1442" spans="1:52" x14ac:dyDescent="0.2">
      <c r="A1442" s="50" t="b">
        <f t="shared" si="17117"/>
        <v>0</v>
      </c>
      <c r="B1442" s="51" t="s">
        <v>144</v>
      </c>
      <c r="C1442" s="52">
        <v>33</v>
      </c>
      <c r="D1442" s="52">
        <f t="shared" ref="D1442" si="17427">IF(ISERROR(VLOOKUP(E1442,Proveedores,2,FALSE)),"",VLOOKUP(E1442,Proveedores,2,FALSE))</f>
        <v>2084</v>
      </c>
      <c r="E1442" s="53" t="s">
        <v>145</v>
      </c>
      <c r="F1442" s="54">
        <v>67</v>
      </c>
      <c r="G1442" s="53" t="s">
        <v>105</v>
      </c>
      <c r="H1442" s="53" t="s">
        <v>122</v>
      </c>
      <c r="I1442" s="52">
        <v>7</v>
      </c>
      <c r="J1442" s="53" t="s">
        <v>58</v>
      </c>
      <c r="K1442" s="55">
        <v>44835</v>
      </c>
      <c r="L1442" s="56">
        <v>8645</v>
      </c>
      <c r="M1442" s="56">
        <v>10070</v>
      </c>
      <c r="N1442" s="56">
        <v>6984</v>
      </c>
      <c r="O1442" s="56">
        <v>304</v>
      </c>
      <c r="P1442" s="57">
        <v>898</v>
      </c>
      <c r="Q1442" s="58">
        <v>7.0000000000000007E-2</v>
      </c>
      <c r="R1442" s="57">
        <v>835.14</v>
      </c>
      <c r="S1442" s="57">
        <v>898</v>
      </c>
      <c r="T1442" s="58">
        <v>7.0000000000000007E-2</v>
      </c>
      <c r="U1442" s="57">
        <v>835.14</v>
      </c>
      <c r="V1442" s="57">
        <v>898</v>
      </c>
      <c r="W1442" s="58">
        <v>7.0000000000000007E-2</v>
      </c>
      <c r="X1442" s="57">
        <v>835.14</v>
      </c>
      <c r="Y1442" s="57">
        <v>898</v>
      </c>
      <c r="Z1442" s="58">
        <v>7.0000000000000007E-2</v>
      </c>
      <c r="AA1442" s="57">
        <v>835.14</v>
      </c>
      <c r="AB1442" s="57">
        <v>21716145.419999998</v>
      </c>
      <c r="AC1442" s="53" t="str">
        <f t="shared" si="17156"/>
        <v>Registro Valido</v>
      </c>
      <c r="AD1442" s="57">
        <f t="shared" ref="AD1442" si="17428">IF(OR(ISERROR(VLOOKUP(CONCATENATE("ALI_",$C1442,"_SEG_",$I1442,"_PROV_",$D1442),Catalogo_Precios,AD$8,FALSE)),L1442=0),0,VLOOKUP(CONCATENATE("ALI_",$C1442,"_SEG_",$I1442,"_PROV_",$D1442),Catalogo_Precios,AD$8,FALSE))</f>
        <v>898</v>
      </c>
      <c r="AE1442" s="57">
        <f t="shared" ref="AE1442" si="17429">IF(OR(ISERROR(VLOOKUP(CONCATENATE("ALI_",$C1442,"_SEG_",$I1442,"_PROV_",$D1442),Catalogo_Precios,AE$8,FALSE)),M1442=0),0,VLOOKUP(CONCATENATE("ALI_",$C1442,"_SEG_",$I1442,"_PROV_",$D1442),Catalogo_Precios,AE$8,FALSE))</f>
        <v>898</v>
      </c>
      <c r="AF1442" s="57">
        <f t="shared" ref="AF1442" si="17430">IF(OR(ISERROR(VLOOKUP(CONCATENATE("ALI_",$C1442,"_SEG_",$I1442,"_PROV_",$D1442),Catalogo_Precios,AF$8,FALSE)),N1442=0),0,VLOOKUP(CONCATENATE("ALI_",$C1442,"_SEG_",$I1442,"_PROV_",$D1442),Catalogo_Precios,AF$8,FALSE))</f>
        <v>898</v>
      </c>
      <c r="AG1442" s="57">
        <f t="shared" ref="AG1442" si="17431">IF(OR(ISERROR(VLOOKUP(CONCATENATE("ALI_",$C1442,"_SEG_",$I1442,"_PROV_",$D1442),Catalogo_Precios,AG$8,FALSE)),O1442=0),0,VLOOKUP(CONCATENATE("ALI_",$C1442,"_SEG_",$I1442,"_PROV_",$D1442),Catalogo_Precios,AG$8,FALSE))</f>
        <v>898</v>
      </c>
      <c r="AH1442" s="57">
        <f t="shared" ref="AH1442" si="17432">IF(OR(ISERROR(VLOOKUP(CONCATENATE("ALI_",$C1442,"_SEG_",$I1442,"_PROV_",$D1442),Catalogo_Precios,AH$8,FALSE)),L1442=0),0,VLOOKUP(CONCATENATE("ALI_",$C1442,"_SEG_",$I1442,"_PROV_",$D1442),Catalogo_Precios,AH$8,FALSE))</f>
        <v>870</v>
      </c>
      <c r="AI1442" s="57">
        <f t="shared" ref="AI1442" si="17433">IF(OR(ISERROR(VLOOKUP(CONCATENATE("ALI_",$C1442,"_SEG_",$I1442,"_PROV_",$D1442),Catalogo_Precios,AI$8,FALSE)),M1442=0),0,VLOOKUP(CONCATENATE("ALI_",$C1442,"_SEG_",$I1442,"_PROV_",$D1442),Catalogo_Precios,AI$8,FALSE))</f>
        <v>870</v>
      </c>
      <c r="AJ1442" s="57">
        <f t="shared" ref="AJ1442" si="17434">IF(OR(ISERROR(VLOOKUP(CONCATENATE("ALI_",$C1442,"_SEG_",$I1442,"_PROV_",$D1442),Catalogo_Precios,AJ$8,FALSE)),N1442=0),0,VLOOKUP(CONCATENATE("ALI_",$C1442,"_SEG_",$I1442,"_PROV_",$D1442),Catalogo_Precios,AJ$8,FALSE))</f>
        <v>870</v>
      </c>
      <c r="AK1442" s="57">
        <f t="shared" ref="AK1442" si="17435">IF(OR(ISERROR(VLOOKUP(CONCATENATE("ALI_",$C1442,"_SEG_",$I1442,"_PROV_",$D1442),Catalogo_Precios,AK$8,FALSE)),O1442=0),0,VLOOKUP(CONCATENATE("ALI_",$C1442,"_SEG_",$I1442,"_PROV_",$D1442),Catalogo_Precios,AK$8,FALSE))</f>
        <v>870</v>
      </c>
      <c r="AL1442" s="53"/>
      <c r="AM1442" s="59" t="str">
        <f t="shared" si="17165"/>
        <v>ALI_33_SEG_7</v>
      </c>
      <c r="AN1442" s="59" t="str">
        <f t="shared" si="17166"/>
        <v>ALI_33_SEG_7_VAL_21716145.42</v>
      </c>
      <c r="AO1442" s="60">
        <f t="shared" ref="AO1442" si="17436">IF(OR(AB1442="",AB1442=0),0,COUNTIF(Codificacion,AM1442))</f>
        <v>3</v>
      </c>
      <c r="AP1442" s="61">
        <f t="array" ref="AP1442">MIN(IF(Codificacion=AM1442,Total_Cotizacion,""))</f>
        <v>18098088</v>
      </c>
      <c r="AQ1442" s="62" t="b">
        <f t="shared" si="17168"/>
        <v>0</v>
      </c>
      <c r="AR1442" s="51" t="str">
        <f t="shared" ref="AR1442" si="17437">IF(COUNTIF(Codificacion2,CONCATENATE(AM1442,"_VAL_",AB1442))&gt;1,"Empate","")</f>
        <v/>
      </c>
      <c r="AS1442" s="63" t="str">
        <f t="shared" si="17019"/>
        <v/>
      </c>
      <c r="AT1442" s="59" t="str">
        <f t="shared" si="17170"/>
        <v>ALI_33_SEG_7_</v>
      </c>
      <c r="AU1442" s="63">
        <f t="shared" ref="AU1442" si="17438">IF(AND(COUNTIF(Codificacion3,AT1442)&lt;AO1442),1,COUNTIF(Codificacion3,AT1442))</f>
        <v>1</v>
      </c>
      <c r="AV1442" s="62" t="str">
        <f t="shared" si="17172"/>
        <v>No Seleccionada</v>
      </c>
      <c r="AW1442" s="53"/>
      <c r="AX1442" s="51" t="str">
        <f t="shared" si="17173"/>
        <v>ALI_33_SEG_7FALSO</v>
      </c>
      <c r="AY1442" s="51">
        <f t="shared" si="17154"/>
        <v>2</v>
      </c>
      <c r="AZ1442" s="64" t="b">
        <f t="shared" si="17174"/>
        <v>0</v>
      </c>
    </row>
    <row r="1443" spans="1:52" x14ac:dyDescent="0.2">
      <c r="A1443" s="50" t="str">
        <f t="shared" si="17117"/>
        <v>ALI_33_SEG_9</v>
      </c>
      <c r="B1443" s="51" t="s">
        <v>144</v>
      </c>
      <c r="C1443" s="52">
        <v>33</v>
      </c>
      <c r="D1443" s="52">
        <f t="shared" ref="D1443" si="17439">IF(ISERROR(VLOOKUP(E1443,Proveedores,2,FALSE)),"",VLOOKUP(E1443,Proveedores,2,FALSE))</f>
        <v>2084</v>
      </c>
      <c r="E1443" s="53" t="s">
        <v>145</v>
      </c>
      <c r="F1443" s="54">
        <v>69</v>
      </c>
      <c r="G1443" s="53" t="s">
        <v>105</v>
      </c>
      <c r="H1443" s="53" t="s">
        <v>122</v>
      </c>
      <c r="I1443" s="52">
        <v>9</v>
      </c>
      <c r="J1443" s="53" t="s">
        <v>58</v>
      </c>
      <c r="K1443" s="55">
        <v>44835</v>
      </c>
      <c r="L1443" s="56">
        <v>8433</v>
      </c>
      <c r="M1443" s="56">
        <v>9821</v>
      </c>
      <c r="N1443" s="56">
        <v>6812</v>
      </c>
      <c r="O1443" s="56">
        <v>296</v>
      </c>
      <c r="P1443" s="57">
        <v>898</v>
      </c>
      <c r="Q1443" s="58">
        <v>0.09</v>
      </c>
      <c r="R1443" s="57">
        <v>817.18</v>
      </c>
      <c r="S1443" s="57">
        <v>898</v>
      </c>
      <c r="T1443" s="58">
        <v>0.09</v>
      </c>
      <c r="U1443" s="57">
        <v>817.18</v>
      </c>
      <c r="V1443" s="57">
        <v>898</v>
      </c>
      <c r="W1443" s="58">
        <v>0.09</v>
      </c>
      <c r="X1443" s="57">
        <v>817.18</v>
      </c>
      <c r="Y1443" s="57">
        <v>898</v>
      </c>
      <c r="Z1443" s="58">
        <v>0.09</v>
      </c>
      <c r="AA1443" s="57">
        <v>817.18</v>
      </c>
      <c r="AB1443" s="57">
        <v>20725319.16</v>
      </c>
      <c r="AC1443" s="53" t="str">
        <f t="shared" si="17156"/>
        <v>Registro Valido</v>
      </c>
      <c r="AD1443" s="57">
        <f t="shared" ref="AD1443" si="17440">IF(OR(ISERROR(VLOOKUP(CONCATENATE("ALI_",$C1443,"_SEG_",$I1443,"_PROV_",$D1443),Catalogo_Precios,AD$8,FALSE)),L1443=0),0,VLOOKUP(CONCATENATE("ALI_",$C1443,"_SEG_",$I1443,"_PROV_",$D1443),Catalogo_Precios,AD$8,FALSE))</f>
        <v>898</v>
      </c>
      <c r="AE1443" s="57">
        <f t="shared" ref="AE1443" si="17441">IF(OR(ISERROR(VLOOKUP(CONCATENATE("ALI_",$C1443,"_SEG_",$I1443,"_PROV_",$D1443),Catalogo_Precios,AE$8,FALSE)),M1443=0),0,VLOOKUP(CONCATENATE("ALI_",$C1443,"_SEG_",$I1443,"_PROV_",$D1443),Catalogo_Precios,AE$8,FALSE))</f>
        <v>898</v>
      </c>
      <c r="AF1443" s="57">
        <f t="shared" ref="AF1443" si="17442">IF(OR(ISERROR(VLOOKUP(CONCATENATE("ALI_",$C1443,"_SEG_",$I1443,"_PROV_",$D1443),Catalogo_Precios,AF$8,FALSE)),N1443=0),0,VLOOKUP(CONCATENATE("ALI_",$C1443,"_SEG_",$I1443,"_PROV_",$D1443),Catalogo_Precios,AF$8,FALSE))</f>
        <v>898</v>
      </c>
      <c r="AG1443" s="57">
        <f t="shared" ref="AG1443" si="17443">IF(OR(ISERROR(VLOOKUP(CONCATENATE("ALI_",$C1443,"_SEG_",$I1443,"_PROV_",$D1443),Catalogo_Precios,AG$8,FALSE)),O1443=0),0,VLOOKUP(CONCATENATE("ALI_",$C1443,"_SEG_",$I1443,"_PROV_",$D1443),Catalogo_Precios,AG$8,FALSE))</f>
        <v>898</v>
      </c>
      <c r="AH1443" s="57">
        <f t="shared" ref="AH1443" si="17444">IF(OR(ISERROR(VLOOKUP(CONCATENATE("ALI_",$C1443,"_SEG_",$I1443,"_PROV_",$D1443),Catalogo_Precios,AH$8,FALSE)),L1443=0),0,VLOOKUP(CONCATENATE("ALI_",$C1443,"_SEG_",$I1443,"_PROV_",$D1443),Catalogo_Precios,AH$8,FALSE))</f>
        <v>870</v>
      </c>
      <c r="AI1443" s="57">
        <f t="shared" ref="AI1443" si="17445">IF(OR(ISERROR(VLOOKUP(CONCATENATE("ALI_",$C1443,"_SEG_",$I1443,"_PROV_",$D1443),Catalogo_Precios,AI$8,FALSE)),M1443=0),0,VLOOKUP(CONCATENATE("ALI_",$C1443,"_SEG_",$I1443,"_PROV_",$D1443),Catalogo_Precios,AI$8,FALSE))</f>
        <v>870</v>
      </c>
      <c r="AJ1443" s="57">
        <f t="shared" ref="AJ1443" si="17446">IF(OR(ISERROR(VLOOKUP(CONCATENATE("ALI_",$C1443,"_SEG_",$I1443,"_PROV_",$D1443),Catalogo_Precios,AJ$8,FALSE)),N1443=0),0,VLOOKUP(CONCATENATE("ALI_",$C1443,"_SEG_",$I1443,"_PROV_",$D1443),Catalogo_Precios,AJ$8,FALSE))</f>
        <v>870</v>
      </c>
      <c r="AK1443" s="57">
        <f t="shared" ref="AK1443" si="17447">IF(OR(ISERROR(VLOOKUP(CONCATENATE("ALI_",$C1443,"_SEG_",$I1443,"_PROV_",$D1443),Catalogo_Precios,AK$8,FALSE)),O1443=0),0,VLOOKUP(CONCATENATE("ALI_",$C1443,"_SEG_",$I1443,"_PROV_",$D1443),Catalogo_Precios,AK$8,FALSE))</f>
        <v>870</v>
      </c>
      <c r="AL1443" s="53"/>
      <c r="AM1443" s="59" t="str">
        <f t="shared" si="17165"/>
        <v>ALI_33_SEG_9</v>
      </c>
      <c r="AN1443" s="59" t="str">
        <f t="shared" si="17166"/>
        <v>ALI_33_SEG_9_VAL_20725319.16</v>
      </c>
      <c r="AO1443" s="60">
        <f t="shared" ref="AO1443" si="17448">IF(OR(AB1443="",AB1443=0),0,COUNTIF(Codificacion,AM1443))</f>
        <v>3</v>
      </c>
      <c r="AP1443" s="61">
        <f t="array" ref="AP1443">MIN(IF(Codificacion=AM1443,Total_Cotizacion,""))</f>
        <v>20725319.16</v>
      </c>
      <c r="AQ1443" s="62" t="b">
        <f t="shared" si="17168"/>
        <v>1</v>
      </c>
      <c r="AR1443" s="51" t="str">
        <f t="shared" ref="AR1443" si="17449">IF(COUNTIF(Codificacion2,CONCATENATE(AM1443,"_VAL_",AB1443))&gt;1,"Empate","")</f>
        <v/>
      </c>
      <c r="AS1443" s="63" t="str">
        <f t="shared" si="17019"/>
        <v>X</v>
      </c>
      <c r="AT1443" s="59" t="str">
        <f t="shared" si="17170"/>
        <v>ALI_33_SEG_9_X</v>
      </c>
      <c r="AU1443" s="63">
        <f t="shared" ref="AU1443" si="17450">IF(AND(COUNTIF(Codificacion3,AT1443)&lt;AO1443),1,COUNTIF(Codificacion3,AT1443))</f>
        <v>1</v>
      </c>
      <c r="AV1443" s="62" t="str">
        <f t="shared" si="17172"/>
        <v>Cotizacion Seleccionada</v>
      </c>
      <c r="AW1443" s="53"/>
      <c r="AX1443" s="51" t="str">
        <f t="shared" si="17173"/>
        <v>ALI_33_SEG_9VERDADERO</v>
      </c>
      <c r="AY1443" s="51">
        <f t="shared" si="17154"/>
        <v>1</v>
      </c>
      <c r="AZ1443" s="64" t="b">
        <f t="shared" si="17174"/>
        <v>0</v>
      </c>
    </row>
    <row r="1444" spans="1:52" x14ac:dyDescent="0.2">
      <c r="A1444" s="50" t="str">
        <f t="shared" si="17117"/>
        <v>ALI_33_SEG_10</v>
      </c>
      <c r="B1444" s="51" t="s">
        <v>144</v>
      </c>
      <c r="C1444" s="52">
        <v>33</v>
      </c>
      <c r="D1444" s="52">
        <f t="shared" ref="D1444" si="17451">IF(ISERROR(VLOOKUP(E1444,Proveedores,2,FALSE)),"",VLOOKUP(E1444,Proveedores,2,FALSE))</f>
        <v>2084</v>
      </c>
      <c r="E1444" s="53" t="s">
        <v>145</v>
      </c>
      <c r="F1444" s="54">
        <v>70</v>
      </c>
      <c r="G1444" s="53" t="s">
        <v>105</v>
      </c>
      <c r="H1444" s="53" t="s">
        <v>122</v>
      </c>
      <c r="I1444" s="52">
        <v>10</v>
      </c>
      <c r="J1444" s="53" t="s">
        <v>58</v>
      </c>
      <c r="K1444" s="55">
        <v>44835</v>
      </c>
      <c r="L1444" s="56">
        <v>8444</v>
      </c>
      <c r="M1444" s="56">
        <v>9838</v>
      </c>
      <c r="N1444" s="56">
        <v>6823</v>
      </c>
      <c r="O1444" s="56">
        <v>297</v>
      </c>
      <c r="P1444" s="57">
        <v>898</v>
      </c>
      <c r="Q1444" s="58">
        <v>7.0000000000000007E-2</v>
      </c>
      <c r="R1444" s="57">
        <v>835.14</v>
      </c>
      <c r="S1444" s="57">
        <v>898</v>
      </c>
      <c r="T1444" s="58">
        <v>7.0000000000000007E-2</v>
      </c>
      <c r="U1444" s="57">
        <v>835.14</v>
      </c>
      <c r="V1444" s="57">
        <v>898</v>
      </c>
      <c r="W1444" s="58">
        <v>7.0000000000000007E-2</v>
      </c>
      <c r="X1444" s="57">
        <v>835.14</v>
      </c>
      <c r="Y1444" s="57">
        <v>898</v>
      </c>
      <c r="Z1444" s="58">
        <v>7.0000000000000007E-2</v>
      </c>
      <c r="AA1444" s="57">
        <v>835.14</v>
      </c>
      <c r="AB1444" s="57">
        <v>21214226.279999997</v>
      </c>
      <c r="AC1444" s="53" t="str">
        <f t="shared" si="17156"/>
        <v>Registro Valido</v>
      </c>
      <c r="AD1444" s="57">
        <f t="shared" ref="AD1444" si="17452">IF(OR(ISERROR(VLOOKUP(CONCATENATE("ALI_",$C1444,"_SEG_",$I1444,"_PROV_",$D1444),Catalogo_Precios,AD$8,FALSE)),L1444=0),0,VLOOKUP(CONCATENATE("ALI_",$C1444,"_SEG_",$I1444,"_PROV_",$D1444),Catalogo_Precios,AD$8,FALSE))</f>
        <v>898</v>
      </c>
      <c r="AE1444" s="57">
        <f t="shared" ref="AE1444" si="17453">IF(OR(ISERROR(VLOOKUP(CONCATENATE("ALI_",$C1444,"_SEG_",$I1444,"_PROV_",$D1444),Catalogo_Precios,AE$8,FALSE)),M1444=0),0,VLOOKUP(CONCATENATE("ALI_",$C1444,"_SEG_",$I1444,"_PROV_",$D1444),Catalogo_Precios,AE$8,FALSE))</f>
        <v>898</v>
      </c>
      <c r="AF1444" s="57">
        <f t="shared" ref="AF1444" si="17454">IF(OR(ISERROR(VLOOKUP(CONCATENATE("ALI_",$C1444,"_SEG_",$I1444,"_PROV_",$D1444),Catalogo_Precios,AF$8,FALSE)),N1444=0),0,VLOOKUP(CONCATENATE("ALI_",$C1444,"_SEG_",$I1444,"_PROV_",$D1444),Catalogo_Precios,AF$8,FALSE))</f>
        <v>898</v>
      </c>
      <c r="AG1444" s="57">
        <f t="shared" ref="AG1444" si="17455">IF(OR(ISERROR(VLOOKUP(CONCATENATE("ALI_",$C1444,"_SEG_",$I1444,"_PROV_",$D1444),Catalogo_Precios,AG$8,FALSE)),O1444=0),0,VLOOKUP(CONCATENATE("ALI_",$C1444,"_SEG_",$I1444,"_PROV_",$D1444),Catalogo_Precios,AG$8,FALSE))</f>
        <v>898</v>
      </c>
      <c r="AH1444" s="57">
        <f t="shared" ref="AH1444" si="17456">IF(OR(ISERROR(VLOOKUP(CONCATENATE("ALI_",$C1444,"_SEG_",$I1444,"_PROV_",$D1444),Catalogo_Precios,AH$8,FALSE)),L1444=0),0,VLOOKUP(CONCATENATE("ALI_",$C1444,"_SEG_",$I1444,"_PROV_",$D1444),Catalogo_Precios,AH$8,FALSE))</f>
        <v>870</v>
      </c>
      <c r="AI1444" s="57">
        <f t="shared" ref="AI1444" si="17457">IF(OR(ISERROR(VLOOKUP(CONCATENATE("ALI_",$C1444,"_SEG_",$I1444,"_PROV_",$D1444),Catalogo_Precios,AI$8,FALSE)),M1444=0),0,VLOOKUP(CONCATENATE("ALI_",$C1444,"_SEG_",$I1444,"_PROV_",$D1444),Catalogo_Precios,AI$8,FALSE))</f>
        <v>870</v>
      </c>
      <c r="AJ1444" s="57">
        <f t="shared" ref="AJ1444" si="17458">IF(OR(ISERROR(VLOOKUP(CONCATENATE("ALI_",$C1444,"_SEG_",$I1444,"_PROV_",$D1444),Catalogo_Precios,AJ$8,FALSE)),N1444=0),0,VLOOKUP(CONCATENATE("ALI_",$C1444,"_SEG_",$I1444,"_PROV_",$D1444),Catalogo_Precios,AJ$8,FALSE))</f>
        <v>870</v>
      </c>
      <c r="AK1444" s="57">
        <f t="shared" ref="AK1444" si="17459">IF(OR(ISERROR(VLOOKUP(CONCATENATE("ALI_",$C1444,"_SEG_",$I1444,"_PROV_",$D1444),Catalogo_Precios,AK$8,FALSE)),O1444=0),0,VLOOKUP(CONCATENATE("ALI_",$C1444,"_SEG_",$I1444,"_PROV_",$D1444),Catalogo_Precios,AK$8,FALSE))</f>
        <v>870</v>
      </c>
      <c r="AL1444" s="53"/>
      <c r="AM1444" s="59" t="str">
        <f t="shared" si="17165"/>
        <v>ALI_33_SEG_10</v>
      </c>
      <c r="AN1444" s="59" t="str">
        <f t="shared" si="17166"/>
        <v>ALI_33_SEG_10_VAL_21214226.28</v>
      </c>
      <c r="AO1444" s="60">
        <f t="shared" ref="AO1444" si="17460">IF(OR(AB1444="",AB1444=0),0,COUNTIF(Codificacion,AM1444))</f>
        <v>3</v>
      </c>
      <c r="AP1444" s="61">
        <f t="array" ref="AP1444">MIN(IF(Codificacion=AM1444,Total_Cotizacion,""))</f>
        <v>21214226.279999997</v>
      </c>
      <c r="AQ1444" s="62" t="b">
        <f t="shared" si="17168"/>
        <v>1</v>
      </c>
      <c r="AR1444" s="51" t="str">
        <f t="shared" ref="AR1444" si="17461">IF(COUNTIF(Codificacion2,CONCATENATE(AM1444,"_VAL_",AB1444))&gt;1,"Empate","")</f>
        <v/>
      </c>
      <c r="AS1444" s="63" t="str">
        <f t="shared" si="17019"/>
        <v>X</v>
      </c>
      <c r="AT1444" s="59" t="str">
        <f t="shared" si="17170"/>
        <v>ALI_33_SEG_10_X</v>
      </c>
      <c r="AU1444" s="63">
        <f t="shared" ref="AU1444" si="17462">IF(AND(COUNTIF(Codificacion3,AT1444)&lt;AO1444),1,COUNTIF(Codificacion3,AT1444))</f>
        <v>1</v>
      </c>
      <c r="AV1444" s="62" t="str">
        <f t="shared" si="17172"/>
        <v>Cotizacion Seleccionada</v>
      </c>
      <c r="AW1444" s="53"/>
      <c r="AX1444" s="51" t="str">
        <f t="shared" si="17173"/>
        <v>ALI_33_SEG_10VERDADERO</v>
      </c>
      <c r="AY1444" s="51">
        <f t="shared" si="17154"/>
        <v>1</v>
      </c>
      <c r="AZ1444" s="64" t="b">
        <f t="shared" si="17174"/>
        <v>0</v>
      </c>
    </row>
    <row r="1445" spans="1:52" x14ac:dyDescent="0.2">
      <c r="A1445" s="50" t="b">
        <f t="shared" si="17117"/>
        <v>0</v>
      </c>
      <c r="B1445" s="51" t="s">
        <v>144</v>
      </c>
      <c r="C1445" s="52">
        <v>33</v>
      </c>
      <c r="D1445" s="52">
        <f t="shared" ref="D1445" si="17463">IF(ISERROR(VLOOKUP(E1445,Proveedores,2,FALSE)),"",VLOOKUP(E1445,Proveedores,2,FALSE))</f>
        <v>2084</v>
      </c>
      <c r="E1445" s="53" t="s">
        <v>145</v>
      </c>
      <c r="F1445" s="54">
        <v>72</v>
      </c>
      <c r="G1445" s="53" t="s">
        <v>105</v>
      </c>
      <c r="H1445" s="53" t="s">
        <v>122</v>
      </c>
      <c r="I1445" s="52">
        <v>12</v>
      </c>
      <c r="J1445" s="53" t="s">
        <v>58</v>
      </c>
      <c r="K1445" s="55">
        <v>44835</v>
      </c>
      <c r="L1445" s="56">
        <v>7546</v>
      </c>
      <c r="M1445" s="56">
        <v>8792</v>
      </c>
      <c r="N1445" s="56">
        <v>6097</v>
      </c>
      <c r="O1445" s="56">
        <v>265</v>
      </c>
      <c r="P1445" s="57">
        <v>898</v>
      </c>
      <c r="Q1445" s="58">
        <v>0.09</v>
      </c>
      <c r="R1445" s="57">
        <v>817.18</v>
      </c>
      <c r="S1445" s="57">
        <v>898</v>
      </c>
      <c r="T1445" s="58">
        <v>0.09</v>
      </c>
      <c r="U1445" s="57">
        <v>817.18</v>
      </c>
      <c r="V1445" s="57">
        <v>898</v>
      </c>
      <c r="W1445" s="58">
        <v>0.09</v>
      </c>
      <c r="X1445" s="57">
        <v>817.18</v>
      </c>
      <c r="Y1445" s="57">
        <v>898</v>
      </c>
      <c r="Z1445" s="58">
        <v>0.09</v>
      </c>
      <c r="AA1445" s="57">
        <v>817.18</v>
      </c>
      <c r="AB1445" s="57">
        <v>18549986</v>
      </c>
      <c r="AC1445" s="53" t="str">
        <f t="shared" si="17156"/>
        <v>Registro Valido</v>
      </c>
      <c r="AD1445" s="57">
        <f t="shared" ref="AD1445" si="17464">IF(OR(ISERROR(VLOOKUP(CONCATENATE("ALI_",$C1445,"_SEG_",$I1445,"_PROV_",$D1445),Catalogo_Precios,AD$8,FALSE)),L1445=0),0,VLOOKUP(CONCATENATE("ALI_",$C1445,"_SEG_",$I1445,"_PROV_",$D1445),Catalogo_Precios,AD$8,FALSE))</f>
        <v>898</v>
      </c>
      <c r="AE1445" s="57">
        <f t="shared" ref="AE1445" si="17465">IF(OR(ISERROR(VLOOKUP(CONCATENATE("ALI_",$C1445,"_SEG_",$I1445,"_PROV_",$D1445),Catalogo_Precios,AE$8,FALSE)),M1445=0),0,VLOOKUP(CONCATENATE("ALI_",$C1445,"_SEG_",$I1445,"_PROV_",$D1445),Catalogo_Precios,AE$8,FALSE))</f>
        <v>898</v>
      </c>
      <c r="AF1445" s="57">
        <f t="shared" ref="AF1445" si="17466">IF(OR(ISERROR(VLOOKUP(CONCATENATE("ALI_",$C1445,"_SEG_",$I1445,"_PROV_",$D1445),Catalogo_Precios,AF$8,FALSE)),N1445=0),0,VLOOKUP(CONCATENATE("ALI_",$C1445,"_SEG_",$I1445,"_PROV_",$D1445),Catalogo_Precios,AF$8,FALSE))</f>
        <v>898</v>
      </c>
      <c r="AG1445" s="57">
        <f t="shared" ref="AG1445" si="17467">IF(OR(ISERROR(VLOOKUP(CONCATENATE("ALI_",$C1445,"_SEG_",$I1445,"_PROV_",$D1445),Catalogo_Precios,AG$8,FALSE)),O1445=0),0,VLOOKUP(CONCATENATE("ALI_",$C1445,"_SEG_",$I1445,"_PROV_",$D1445),Catalogo_Precios,AG$8,FALSE))</f>
        <v>898</v>
      </c>
      <c r="AH1445" s="57">
        <f t="shared" ref="AH1445" si="17468">IF(OR(ISERROR(VLOOKUP(CONCATENATE("ALI_",$C1445,"_SEG_",$I1445,"_PROV_",$D1445),Catalogo_Precios,AH$8,FALSE)),L1445=0),0,VLOOKUP(CONCATENATE("ALI_",$C1445,"_SEG_",$I1445,"_PROV_",$D1445),Catalogo_Precios,AH$8,FALSE))</f>
        <v>870</v>
      </c>
      <c r="AI1445" s="57">
        <f t="shared" ref="AI1445" si="17469">IF(OR(ISERROR(VLOOKUP(CONCATENATE("ALI_",$C1445,"_SEG_",$I1445,"_PROV_",$D1445),Catalogo_Precios,AI$8,FALSE)),M1445=0),0,VLOOKUP(CONCATENATE("ALI_",$C1445,"_SEG_",$I1445,"_PROV_",$D1445),Catalogo_Precios,AI$8,FALSE))</f>
        <v>870</v>
      </c>
      <c r="AJ1445" s="57">
        <f t="shared" ref="AJ1445" si="17470">IF(OR(ISERROR(VLOOKUP(CONCATENATE("ALI_",$C1445,"_SEG_",$I1445,"_PROV_",$D1445),Catalogo_Precios,AJ$8,FALSE)),N1445=0),0,VLOOKUP(CONCATENATE("ALI_",$C1445,"_SEG_",$I1445,"_PROV_",$D1445),Catalogo_Precios,AJ$8,FALSE))</f>
        <v>870</v>
      </c>
      <c r="AK1445" s="57">
        <f t="shared" ref="AK1445" si="17471">IF(OR(ISERROR(VLOOKUP(CONCATENATE("ALI_",$C1445,"_SEG_",$I1445,"_PROV_",$D1445),Catalogo_Precios,AK$8,FALSE)),O1445=0),0,VLOOKUP(CONCATENATE("ALI_",$C1445,"_SEG_",$I1445,"_PROV_",$D1445),Catalogo_Precios,AK$8,FALSE))</f>
        <v>870</v>
      </c>
      <c r="AL1445" s="53"/>
      <c r="AM1445" s="59" t="str">
        <f t="shared" si="17165"/>
        <v>ALI_33_SEG_12</v>
      </c>
      <c r="AN1445" s="59" t="str">
        <f t="shared" si="17166"/>
        <v>ALI_33_SEG_12_VAL_18549986</v>
      </c>
      <c r="AO1445" s="60">
        <f t="shared" ref="AO1445" si="17472">IF(OR(AB1445="",AB1445=0),0,COUNTIF(Codificacion,AM1445))</f>
        <v>4</v>
      </c>
      <c r="AP1445" s="61">
        <f t="array" ref="AP1445">MIN(IF(Codificacion=AM1445,Total_Cotizacion,""))</f>
        <v>15799200</v>
      </c>
      <c r="AQ1445" s="62" t="b">
        <f t="shared" si="17168"/>
        <v>0</v>
      </c>
      <c r="AR1445" s="51" t="str">
        <f t="shared" ref="AR1445" si="17473">IF(COUNTIF(Codificacion2,CONCATENATE(AM1445,"_VAL_",AB1445))&gt;1,"Empate","")</f>
        <v/>
      </c>
      <c r="AS1445" s="63" t="str">
        <f t="shared" si="17019"/>
        <v/>
      </c>
      <c r="AT1445" s="59" t="str">
        <f t="shared" si="17170"/>
        <v>ALI_33_SEG_12_</v>
      </c>
      <c r="AU1445" s="63">
        <f t="shared" ref="AU1445" si="17474">IF(AND(COUNTIF(Codificacion3,AT1445)&lt;AO1445),1,COUNTIF(Codificacion3,AT1445))</f>
        <v>1</v>
      </c>
      <c r="AV1445" s="62" t="str">
        <f t="shared" si="17172"/>
        <v>No Seleccionada</v>
      </c>
      <c r="AW1445" s="53"/>
      <c r="AX1445" s="51" t="str">
        <f t="shared" si="17173"/>
        <v>ALI_33_SEG_12FALSO</v>
      </c>
      <c r="AY1445" s="51">
        <f t="shared" si="17154"/>
        <v>3</v>
      </c>
      <c r="AZ1445" s="64" t="b">
        <f t="shared" si="17174"/>
        <v>0</v>
      </c>
    </row>
    <row r="1446" spans="1:52" x14ac:dyDescent="0.2">
      <c r="A1446" s="50" t="str">
        <f t="shared" si="17117"/>
        <v>ALI_33_SEG_13</v>
      </c>
      <c r="B1446" s="51" t="s">
        <v>144</v>
      </c>
      <c r="C1446" s="52">
        <v>33</v>
      </c>
      <c r="D1446" s="52">
        <f t="shared" ref="D1446" si="17475">IF(ISERROR(VLOOKUP(E1446,Proveedores,2,FALSE)),"",VLOOKUP(E1446,Proveedores,2,FALSE))</f>
        <v>2084</v>
      </c>
      <c r="E1446" s="53" t="s">
        <v>145</v>
      </c>
      <c r="F1446" s="54">
        <v>73</v>
      </c>
      <c r="G1446" s="53" t="s">
        <v>105</v>
      </c>
      <c r="H1446" s="53" t="s">
        <v>122</v>
      </c>
      <c r="I1446" s="52">
        <v>13</v>
      </c>
      <c r="J1446" s="53" t="s">
        <v>58</v>
      </c>
      <c r="K1446" s="55">
        <v>44835</v>
      </c>
      <c r="L1446" s="56">
        <v>8015</v>
      </c>
      <c r="M1446" s="56">
        <v>9335</v>
      </c>
      <c r="N1446" s="56">
        <v>6473</v>
      </c>
      <c r="O1446" s="56">
        <v>282</v>
      </c>
      <c r="P1446" s="57">
        <v>898</v>
      </c>
      <c r="Q1446" s="58">
        <v>0.05</v>
      </c>
      <c r="R1446" s="57">
        <v>853.1</v>
      </c>
      <c r="S1446" s="57">
        <v>898</v>
      </c>
      <c r="T1446" s="58">
        <v>0.05</v>
      </c>
      <c r="U1446" s="57">
        <v>853.1</v>
      </c>
      <c r="V1446" s="57">
        <v>898</v>
      </c>
      <c r="W1446" s="58">
        <v>0.05</v>
      </c>
      <c r="X1446" s="57">
        <v>853.1</v>
      </c>
      <c r="Y1446" s="57">
        <v>898</v>
      </c>
      <c r="Z1446" s="58">
        <v>0.05</v>
      </c>
      <c r="AA1446" s="57">
        <v>853.1</v>
      </c>
      <c r="AB1446" s="57">
        <v>20563975.5</v>
      </c>
      <c r="AC1446" s="53" t="str">
        <f t="shared" si="17156"/>
        <v>Registro Valido</v>
      </c>
      <c r="AD1446" s="57">
        <f t="shared" ref="AD1446" si="17476">IF(OR(ISERROR(VLOOKUP(CONCATENATE("ALI_",$C1446,"_SEG_",$I1446,"_PROV_",$D1446),Catalogo_Precios,AD$8,FALSE)),L1446=0),0,VLOOKUP(CONCATENATE("ALI_",$C1446,"_SEG_",$I1446,"_PROV_",$D1446),Catalogo_Precios,AD$8,FALSE))</f>
        <v>898</v>
      </c>
      <c r="AE1446" s="57">
        <f t="shared" ref="AE1446" si="17477">IF(OR(ISERROR(VLOOKUP(CONCATENATE("ALI_",$C1446,"_SEG_",$I1446,"_PROV_",$D1446),Catalogo_Precios,AE$8,FALSE)),M1446=0),0,VLOOKUP(CONCATENATE("ALI_",$C1446,"_SEG_",$I1446,"_PROV_",$D1446),Catalogo_Precios,AE$8,FALSE))</f>
        <v>898</v>
      </c>
      <c r="AF1446" s="57">
        <f t="shared" ref="AF1446" si="17478">IF(OR(ISERROR(VLOOKUP(CONCATENATE("ALI_",$C1446,"_SEG_",$I1446,"_PROV_",$D1446),Catalogo_Precios,AF$8,FALSE)),N1446=0),0,VLOOKUP(CONCATENATE("ALI_",$C1446,"_SEG_",$I1446,"_PROV_",$D1446),Catalogo_Precios,AF$8,FALSE))</f>
        <v>898</v>
      </c>
      <c r="AG1446" s="57">
        <f t="shared" ref="AG1446" si="17479">IF(OR(ISERROR(VLOOKUP(CONCATENATE("ALI_",$C1446,"_SEG_",$I1446,"_PROV_",$D1446),Catalogo_Precios,AG$8,FALSE)),O1446=0),0,VLOOKUP(CONCATENATE("ALI_",$C1446,"_SEG_",$I1446,"_PROV_",$D1446),Catalogo_Precios,AG$8,FALSE))</f>
        <v>898</v>
      </c>
      <c r="AH1446" s="57">
        <f t="shared" ref="AH1446" si="17480">IF(OR(ISERROR(VLOOKUP(CONCATENATE("ALI_",$C1446,"_SEG_",$I1446,"_PROV_",$D1446),Catalogo_Precios,AH$8,FALSE)),L1446=0),0,VLOOKUP(CONCATENATE("ALI_",$C1446,"_SEG_",$I1446,"_PROV_",$D1446),Catalogo_Precios,AH$8,FALSE))</f>
        <v>870</v>
      </c>
      <c r="AI1446" s="57">
        <f t="shared" ref="AI1446" si="17481">IF(OR(ISERROR(VLOOKUP(CONCATENATE("ALI_",$C1446,"_SEG_",$I1446,"_PROV_",$D1446),Catalogo_Precios,AI$8,FALSE)),M1446=0),0,VLOOKUP(CONCATENATE("ALI_",$C1446,"_SEG_",$I1446,"_PROV_",$D1446),Catalogo_Precios,AI$8,FALSE))</f>
        <v>870</v>
      </c>
      <c r="AJ1446" s="57">
        <f t="shared" ref="AJ1446" si="17482">IF(OR(ISERROR(VLOOKUP(CONCATENATE("ALI_",$C1446,"_SEG_",$I1446,"_PROV_",$D1446),Catalogo_Precios,AJ$8,FALSE)),N1446=0),0,VLOOKUP(CONCATENATE("ALI_",$C1446,"_SEG_",$I1446,"_PROV_",$D1446),Catalogo_Precios,AJ$8,FALSE))</f>
        <v>870</v>
      </c>
      <c r="AK1446" s="57">
        <f t="shared" ref="AK1446" si="17483">IF(OR(ISERROR(VLOOKUP(CONCATENATE("ALI_",$C1446,"_SEG_",$I1446,"_PROV_",$D1446),Catalogo_Precios,AK$8,FALSE)),O1446=0),0,VLOOKUP(CONCATENATE("ALI_",$C1446,"_SEG_",$I1446,"_PROV_",$D1446),Catalogo_Precios,AK$8,FALSE))</f>
        <v>870</v>
      </c>
      <c r="AL1446" s="53"/>
      <c r="AM1446" s="59" t="str">
        <f t="shared" si="17165"/>
        <v>ALI_33_SEG_13</v>
      </c>
      <c r="AN1446" s="59" t="str">
        <f t="shared" si="17166"/>
        <v>ALI_33_SEG_13_VAL_20563975.5</v>
      </c>
      <c r="AO1446" s="60">
        <f t="shared" ref="AO1446" si="17484">IF(OR(AB1446="",AB1446=0),0,COUNTIF(Codificacion,AM1446))</f>
        <v>3</v>
      </c>
      <c r="AP1446" s="61">
        <f t="array" ref="AP1446">MIN(IF(Codificacion=AM1446,Total_Cotizacion,""))</f>
        <v>20563975.5</v>
      </c>
      <c r="AQ1446" s="62" t="b">
        <f t="shared" si="17168"/>
        <v>1</v>
      </c>
      <c r="AR1446" s="51" t="str">
        <f t="shared" ref="AR1446" si="17485">IF(COUNTIF(Codificacion2,CONCATENATE(AM1446,"_VAL_",AB1446))&gt;1,"Empate","")</f>
        <v/>
      </c>
      <c r="AS1446" s="63" t="str">
        <f t="shared" si="17019"/>
        <v>X</v>
      </c>
      <c r="AT1446" s="59" t="str">
        <f t="shared" si="17170"/>
        <v>ALI_33_SEG_13_X</v>
      </c>
      <c r="AU1446" s="63">
        <f t="shared" ref="AU1446" si="17486">IF(AND(COUNTIF(Codificacion3,AT1446)&lt;AO1446),1,COUNTIF(Codificacion3,AT1446))</f>
        <v>1</v>
      </c>
      <c r="AV1446" s="62" t="str">
        <f t="shared" si="17172"/>
        <v>Cotizacion Seleccionada</v>
      </c>
      <c r="AW1446" s="53"/>
      <c r="AX1446" s="51" t="str">
        <f t="shared" si="17173"/>
        <v>ALI_33_SEG_13VERDADERO</v>
      </c>
      <c r="AY1446" s="51">
        <f t="shared" si="17154"/>
        <v>1</v>
      </c>
      <c r="AZ1446" s="64" t="b">
        <f t="shared" si="17174"/>
        <v>0</v>
      </c>
    </row>
    <row r="1447" spans="1:52" x14ac:dyDescent="0.2">
      <c r="A1447" s="50" t="b">
        <f t="shared" si="17117"/>
        <v>0</v>
      </c>
      <c r="B1447" s="51" t="s">
        <v>144</v>
      </c>
      <c r="C1447" s="52">
        <v>60</v>
      </c>
      <c r="D1447" s="52">
        <f t="shared" ref="D1447" si="17487">IF(ISERROR(VLOOKUP(E1447,Proveedores,2,FALSE)),"",VLOOKUP(E1447,Proveedores,2,FALSE))</f>
        <v>2084</v>
      </c>
      <c r="E1447" s="53" t="s">
        <v>145</v>
      </c>
      <c r="F1447" s="54">
        <v>237</v>
      </c>
      <c r="G1447" s="53" t="s">
        <v>103</v>
      </c>
      <c r="H1447" s="53" t="s">
        <v>128</v>
      </c>
      <c r="I1447" s="52">
        <v>1</v>
      </c>
      <c r="J1447" s="53" t="s">
        <v>58</v>
      </c>
      <c r="K1447" s="55">
        <v>44835</v>
      </c>
      <c r="L1447" s="56">
        <v>7267</v>
      </c>
      <c r="M1447" s="56">
        <v>8741</v>
      </c>
      <c r="N1447" s="56">
        <v>5632</v>
      </c>
      <c r="O1447" s="56">
        <v>405</v>
      </c>
      <c r="P1447" s="57">
        <v>280</v>
      </c>
      <c r="Q1447" s="58">
        <v>0</v>
      </c>
      <c r="R1447" s="57">
        <v>280</v>
      </c>
      <c r="S1447" s="57">
        <v>559</v>
      </c>
      <c r="T1447" s="58">
        <v>0</v>
      </c>
      <c r="U1447" s="57">
        <v>559</v>
      </c>
      <c r="V1447" s="57">
        <v>1118</v>
      </c>
      <c r="W1447" s="58">
        <v>0</v>
      </c>
      <c r="X1447" s="57">
        <v>1118</v>
      </c>
      <c r="Y1447" s="57">
        <v>1118</v>
      </c>
      <c r="Z1447" s="58">
        <v>0</v>
      </c>
      <c r="AA1447" s="57">
        <v>1118</v>
      </c>
      <c r="AB1447" s="57">
        <v>13670345</v>
      </c>
      <c r="AC1447" s="53" t="str">
        <f t="shared" si="17156"/>
        <v>Registro Valido</v>
      </c>
      <c r="AD1447" s="57">
        <f t="shared" ref="AD1447" si="17488">IF(OR(ISERROR(VLOOKUP(CONCATENATE("ALI_",$C1447,"_SEG_",$I1447,"_PROV_",$D1447),Catalogo_Precios,AD$8,FALSE)),L1447=0),0,VLOOKUP(CONCATENATE("ALI_",$C1447,"_SEG_",$I1447,"_PROV_",$D1447),Catalogo_Precios,AD$8,FALSE))</f>
        <v>280</v>
      </c>
      <c r="AE1447" s="57">
        <f t="shared" ref="AE1447" si="17489">IF(OR(ISERROR(VLOOKUP(CONCATENATE("ALI_",$C1447,"_SEG_",$I1447,"_PROV_",$D1447),Catalogo_Precios,AE$8,FALSE)),M1447=0),0,VLOOKUP(CONCATENATE("ALI_",$C1447,"_SEG_",$I1447,"_PROV_",$D1447),Catalogo_Precios,AE$8,FALSE))</f>
        <v>559</v>
      </c>
      <c r="AF1447" s="57">
        <f t="shared" ref="AF1447" si="17490">IF(OR(ISERROR(VLOOKUP(CONCATENATE("ALI_",$C1447,"_SEG_",$I1447,"_PROV_",$D1447),Catalogo_Precios,AF$8,FALSE)),N1447=0),0,VLOOKUP(CONCATENATE("ALI_",$C1447,"_SEG_",$I1447,"_PROV_",$D1447),Catalogo_Precios,AF$8,FALSE))</f>
        <v>1118</v>
      </c>
      <c r="AG1447" s="57">
        <f t="shared" ref="AG1447" si="17491">IF(OR(ISERROR(VLOOKUP(CONCATENATE("ALI_",$C1447,"_SEG_",$I1447,"_PROV_",$D1447),Catalogo_Precios,AG$8,FALSE)),O1447=0),0,VLOOKUP(CONCATENATE("ALI_",$C1447,"_SEG_",$I1447,"_PROV_",$D1447),Catalogo_Precios,AG$8,FALSE))</f>
        <v>1118</v>
      </c>
      <c r="AH1447" s="57">
        <f t="shared" ref="AH1447" si="17492">IF(OR(ISERROR(VLOOKUP(CONCATENATE("ALI_",$C1447,"_SEG_",$I1447,"_PROV_",$D1447),Catalogo_Precios,AH$8,FALSE)),L1447=0),0,VLOOKUP(CONCATENATE("ALI_",$C1447,"_SEG_",$I1447,"_PROV_",$D1447),Catalogo_Precios,AH$8,FALSE))</f>
        <v>269</v>
      </c>
      <c r="AI1447" s="57">
        <f t="shared" ref="AI1447" si="17493">IF(OR(ISERROR(VLOOKUP(CONCATENATE("ALI_",$C1447,"_SEG_",$I1447,"_PROV_",$D1447),Catalogo_Precios,AI$8,FALSE)),M1447=0),0,VLOOKUP(CONCATENATE("ALI_",$C1447,"_SEG_",$I1447,"_PROV_",$D1447),Catalogo_Precios,AI$8,FALSE))</f>
        <v>537</v>
      </c>
      <c r="AJ1447" s="57">
        <f t="shared" ref="AJ1447" si="17494">IF(OR(ISERROR(VLOOKUP(CONCATENATE("ALI_",$C1447,"_SEG_",$I1447,"_PROV_",$D1447),Catalogo_Precios,AJ$8,FALSE)),N1447=0),0,VLOOKUP(CONCATENATE("ALI_",$C1447,"_SEG_",$I1447,"_PROV_",$D1447),Catalogo_Precios,AJ$8,FALSE))</f>
        <v>1075</v>
      </c>
      <c r="AK1447" s="57">
        <f t="shared" ref="AK1447" si="17495">IF(OR(ISERROR(VLOOKUP(CONCATENATE("ALI_",$C1447,"_SEG_",$I1447,"_PROV_",$D1447),Catalogo_Precios,AK$8,FALSE)),O1447=0),0,VLOOKUP(CONCATENATE("ALI_",$C1447,"_SEG_",$I1447,"_PROV_",$D1447),Catalogo_Precios,AK$8,FALSE))</f>
        <v>1075</v>
      </c>
      <c r="AL1447" s="53"/>
      <c r="AM1447" s="59" t="str">
        <f t="shared" si="17165"/>
        <v>ALI_60_SEG_1</v>
      </c>
      <c r="AN1447" s="59" t="str">
        <f t="shared" si="17166"/>
        <v>ALI_60_SEG_1_VAL_13670345</v>
      </c>
      <c r="AO1447" s="60">
        <f t="shared" ref="AO1447" si="17496">IF(OR(AB1447="",AB1447=0),0,COUNTIF(Codificacion,AM1447))</f>
        <v>2</v>
      </c>
      <c r="AP1447" s="61">
        <f t="array" ref="AP1447">MIN(IF(Codificacion=AM1447,Total_Cotizacion,""))</f>
        <v>10510812</v>
      </c>
      <c r="AQ1447" s="62" t="b">
        <f t="shared" si="17168"/>
        <v>0</v>
      </c>
      <c r="AR1447" s="51" t="str">
        <f t="shared" ref="AR1447" si="17497">IF(COUNTIF(Codificacion2,CONCATENATE(AM1447,"_VAL_",AB1447))&gt;1,"Empate","")</f>
        <v/>
      </c>
      <c r="AS1447" s="63" t="str">
        <f t="shared" si="17019"/>
        <v/>
      </c>
      <c r="AT1447" s="59" t="str">
        <f t="shared" si="17170"/>
        <v>ALI_60_SEG_1_</v>
      </c>
      <c r="AU1447" s="63">
        <f t="shared" ref="AU1447" si="17498">IF(AND(COUNTIF(Codificacion3,AT1447)&lt;AO1447),1,COUNTIF(Codificacion3,AT1447))</f>
        <v>1</v>
      </c>
      <c r="AV1447" s="62" t="str">
        <f t="shared" si="17172"/>
        <v>No Seleccionada</v>
      </c>
      <c r="AW1447" s="53"/>
      <c r="AX1447" s="51" t="str">
        <f t="shared" si="17173"/>
        <v>ALI_60_SEG_1FALSO</v>
      </c>
      <c r="AY1447" s="51">
        <f t="shared" si="17154"/>
        <v>1</v>
      </c>
      <c r="AZ1447" s="64" t="b">
        <f t="shared" si="17174"/>
        <v>0</v>
      </c>
    </row>
    <row r="1448" spans="1:52" x14ac:dyDescent="0.2">
      <c r="A1448" s="50" t="b">
        <f t="shared" si="17117"/>
        <v>0</v>
      </c>
      <c r="B1448" s="51" t="s">
        <v>144</v>
      </c>
      <c r="C1448" s="52">
        <v>60</v>
      </c>
      <c r="D1448" s="52">
        <f t="shared" ref="D1448" si="17499">IF(ISERROR(VLOOKUP(E1448,Proveedores,2,FALSE)),"",VLOOKUP(E1448,Proveedores,2,FALSE))</f>
        <v>2084</v>
      </c>
      <c r="E1448" s="53" t="s">
        <v>145</v>
      </c>
      <c r="F1448" s="54">
        <v>238</v>
      </c>
      <c r="G1448" s="53" t="s">
        <v>103</v>
      </c>
      <c r="H1448" s="53" t="s">
        <v>128</v>
      </c>
      <c r="I1448" s="52">
        <v>2</v>
      </c>
      <c r="J1448" s="53" t="s">
        <v>58</v>
      </c>
      <c r="K1448" s="55">
        <v>44835</v>
      </c>
      <c r="L1448" s="56">
        <v>7434</v>
      </c>
      <c r="M1448" s="56">
        <v>8939</v>
      </c>
      <c r="N1448" s="56">
        <v>5759</v>
      </c>
      <c r="O1448" s="56">
        <v>414</v>
      </c>
      <c r="P1448" s="57">
        <v>280</v>
      </c>
      <c r="Q1448" s="58">
        <v>0</v>
      </c>
      <c r="R1448" s="57">
        <v>280</v>
      </c>
      <c r="S1448" s="57">
        <v>559</v>
      </c>
      <c r="T1448" s="58">
        <v>0</v>
      </c>
      <c r="U1448" s="57">
        <v>559</v>
      </c>
      <c r="V1448" s="57">
        <v>1118</v>
      </c>
      <c r="W1448" s="58">
        <v>0</v>
      </c>
      <c r="X1448" s="57">
        <v>1118</v>
      </c>
      <c r="Y1448" s="57">
        <v>1118</v>
      </c>
      <c r="Z1448" s="58">
        <v>0</v>
      </c>
      <c r="AA1448" s="57">
        <v>1118</v>
      </c>
      <c r="AB1448" s="57">
        <v>13979835</v>
      </c>
      <c r="AC1448" s="53" t="str">
        <f t="shared" si="17156"/>
        <v>Registro Valido</v>
      </c>
      <c r="AD1448" s="57">
        <f t="shared" ref="AD1448" si="17500">IF(OR(ISERROR(VLOOKUP(CONCATENATE("ALI_",$C1448,"_SEG_",$I1448,"_PROV_",$D1448),Catalogo_Precios,AD$8,FALSE)),L1448=0),0,VLOOKUP(CONCATENATE("ALI_",$C1448,"_SEG_",$I1448,"_PROV_",$D1448),Catalogo_Precios,AD$8,FALSE))</f>
        <v>280</v>
      </c>
      <c r="AE1448" s="57">
        <f t="shared" ref="AE1448" si="17501">IF(OR(ISERROR(VLOOKUP(CONCATENATE("ALI_",$C1448,"_SEG_",$I1448,"_PROV_",$D1448),Catalogo_Precios,AE$8,FALSE)),M1448=0),0,VLOOKUP(CONCATENATE("ALI_",$C1448,"_SEG_",$I1448,"_PROV_",$D1448),Catalogo_Precios,AE$8,FALSE))</f>
        <v>559</v>
      </c>
      <c r="AF1448" s="57">
        <f t="shared" ref="AF1448" si="17502">IF(OR(ISERROR(VLOOKUP(CONCATENATE("ALI_",$C1448,"_SEG_",$I1448,"_PROV_",$D1448),Catalogo_Precios,AF$8,FALSE)),N1448=0),0,VLOOKUP(CONCATENATE("ALI_",$C1448,"_SEG_",$I1448,"_PROV_",$D1448),Catalogo_Precios,AF$8,FALSE))</f>
        <v>1118</v>
      </c>
      <c r="AG1448" s="57">
        <f t="shared" ref="AG1448" si="17503">IF(OR(ISERROR(VLOOKUP(CONCATENATE("ALI_",$C1448,"_SEG_",$I1448,"_PROV_",$D1448),Catalogo_Precios,AG$8,FALSE)),O1448=0),0,VLOOKUP(CONCATENATE("ALI_",$C1448,"_SEG_",$I1448,"_PROV_",$D1448),Catalogo_Precios,AG$8,FALSE))</f>
        <v>1118</v>
      </c>
      <c r="AH1448" s="57">
        <f t="shared" ref="AH1448" si="17504">IF(OR(ISERROR(VLOOKUP(CONCATENATE("ALI_",$C1448,"_SEG_",$I1448,"_PROV_",$D1448),Catalogo_Precios,AH$8,FALSE)),L1448=0),0,VLOOKUP(CONCATENATE("ALI_",$C1448,"_SEG_",$I1448,"_PROV_",$D1448),Catalogo_Precios,AH$8,FALSE))</f>
        <v>269</v>
      </c>
      <c r="AI1448" s="57">
        <f t="shared" ref="AI1448" si="17505">IF(OR(ISERROR(VLOOKUP(CONCATENATE("ALI_",$C1448,"_SEG_",$I1448,"_PROV_",$D1448),Catalogo_Precios,AI$8,FALSE)),M1448=0),0,VLOOKUP(CONCATENATE("ALI_",$C1448,"_SEG_",$I1448,"_PROV_",$D1448),Catalogo_Precios,AI$8,FALSE))</f>
        <v>537</v>
      </c>
      <c r="AJ1448" s="57">
        <f t="shared" ref="AJ1448" si="17506">IF(OR(ISERROR(VLOOKUP(CONCATENATE("ALI_",$C1448,"_SEG_",$I1448,"_PROV_",$D1448),Catalogo_Precios,AJ$8,FALSE)),N1448=0),0,VLOOKUP(CONCATENATE("ALI_",$C1448,"_SEG_",$I1448,"_PROV_",$D1448),Catalogo_Precios,AJ$8,FALSE))</f>
        <v>1075</v>
      </c>
      <c r="AK1448" s="57">
        <f t="shared" ref="AK1448" si="17507">IF(OR(ISERROR(VLOOKUP(CONCATENATE("ALI_",$C1448,"_SEG_",$I1448,"_PROV_",$D1448),Catalogo_Precios,AK$8,FALSE)),O1448=0),0,VLOOKUP(CONCATENATE("ALI_",$C1448,"_SEG_",$I1448,"_PROV_",$D1448),Catalogo_Precios,AK$8,FALSE))</f>
        <v>1075</v>
      </c>
      <c r="AL1448" s="53"/>
      <c r="AM1448" s="59" t="str">
        <f t="shared" si="17165"/>
        <v>ALI_60_SEG_2</v>
      </c>
      <c r="AN1448" s="59" t="str">
        <f t="shared" si="17166"/>
        <v>ALI_60_SEG_2_VAL_13979835</v>
      </c>
      <c r="AO1448" s="60">
        <f t="shared" ref="AO1448" si="17508">IF(OR(AB1448="",AB1448=0),0,COUNTIF(Codificacion,AM1448))</f>
        <v>2</v>
      </c>
      <c r="AP1448" s="61">
        <f t="array" ref="AP1448">MIN(IF(Codificacion=AM1448,Total_Cotizacion,""))</f>
        <v>10748771.199999999</v>
      </c>
      <c r="AQ1448" s="62" t="b">
        <f t="shared" si="17168"/>
        <v>0</v>
      </c>
      <c r="AR1448" s="51" t="str">
        <f t="shared" ref="AR1448" si="17509">IF(COUNTIF(Codificacion2,CONCATENATE(AM1448,"_VAL_",AB1448))&gt;1,"Empate","")</f>
        <v/>
      </c>
      <c r="AS1448" s="63" t="str">
        <f t="shared" si="17019"/>
        <v/>
      </c>
      <c r="AT1448" s="59" t="str">
        <f t="shared" si="17170"/>
        <v>ALI_60_SEG_2_</v>
      </c>
      <c r="AU1448" s="63">
        <f t="shared" ref="AU1448" si="17510">IF(AND(COUNTIF(Codificacion3,AT1448)&lt;AO1448),1,COUNTIF(Codificacion3,AT1448))</f>
        <v>1</v>
      </c>
      <c r="AV1448" s="62" t="str">
        <f t="shared" si="17172"/>
        <v>No Seleccionada</v>
      </c>
      <c r="AW1448" s="53"/>
      <c r="AX1448" s="51" t="str">
        <f t="shared" si="17173"/>
        <v>ALI_60_SEG_2FALSO</v>
      </c>
      <c r="AY1448" s="51">
        <f t="shared" si="17154"/>
        <v>1</v>
      </c>
      <c r="AZ1448" s="64" t="b">
        <f t="shared" si="17174"/>
        <v>0</v>
      </c>
    </row>
    <row r="1449" spans="1:52" x14ac:dyDescent="0.2">
      <c r="A1449" s="50" t="str">
        <f t="shared" si="17117"/>
        <v>ALI_60_SEG_3</v>
      </c>
      <c r="B1449" s="51" t="s">
        <v>144</v>
      </c>
      <c r="C1449" s="52">
        <v>60</v>
      </c>
      <c r="D1449" s="52">
        <f t="shared" ref="D1449" si="17511">IF(ISERROR(VLOOKUP(E1449,Proveedores,2,FALSE)),"",VLOOKUP(E1449,Proveedores,2,FALSE))</f>
        <v>2084</v>
      </c>
      <c r="E1449" s="53" t="s">
        <v>145</v>
      </c>
      <c r="F1449" s="54">
        <v>239</v>
      </c>
      <c r="G1449" s="53" t="s">
        <v>103</v>
      </c>
      <c r="H1449" s="53" t="s">
        <v>128</v>
      </c>
      <c r="I1449" s="52">
        <v>3</v>
      </c>
      <c r="J1449" s="53" t="s">
        <v>58</v>
      </c>
      <c r="K1449" s="55">
        <v>44835</v>
      </c>
      <c r="L1449" s="56">
        <v>7389</v>
      </c>
      <c r="M1449" s="56">
        <v>8885</v>
      </c>
      <c r="N1449" s="56">
        <v>5725</v>
      </c>
      <c r="O1449" s="56">
        <v>411</v>
      </c>
      <c r="P1449" s="57">
        <v>280</v>
      </c>
      <c r="Q1449" s="58">
        <v>0.23141999999999999</v>
      </c>
      <c r="R1449" s="57">
        <v>215.2</v>
      </c>
      <c r="S1449" s="57">
        <v>559</v>
      </c>
      <c r="T1449" s="58">
        <v>0.23147999999999999</v>
      </c>
      <c r="U1449" s="57">
        <v>429.6</v>
      </c>
      <c r="V1449" s="57">
        <v>1118</v>
      </c>
      <c r="W1449" s="58">
        <v>0.23077</v>
      </c>
      <c r="X1449" s="57">
        <v>860</v>
      </c>
      <c r="Y1449" s="57">
        <v>1118</v>
      </c>
      <c r="Z1449" s="58">
        <v>0.23077</v>
      </c>
      <c r="AA1449" s="57">
        <v>860</v>
      </c>
      <c r="AB1449" s="57">
        <v>10684068.800000001</v>
      </c>
      <c r="AC1449" s="53" t="str">
        <f t="shared" si="17156"/>
        <v>Registro Valido</v>
      </c>
      <c r="AD1449" s="57">
        <f t="shared" ref="AD1449" si="17512">IF(OR(ISERROR(VLOOKUP(CONCATENATE("ALI_",$C1449,"_SEG_",$I1449,"_PROV_",$D1449),Catalogo_Precios,AD$8,FALSE)),L1449=0),0,VLOOKUP(CONCATENATE("ALI_",$C1449,"_SEG_",$I1449,"_PROV_",$D1449),Catalogo_Precios,AD$8,FALSE))</f>
        <v>280</v>
      </c>
      <c r="AE1449" s="57">
        <f t="shared" ref="AE1449" si="17513">IF(OR(ISERROR(VLOOKUP(CONCATENATE("ALI_",$C1449,"_SEG_",$I1449,"_PROV_",$D1449),Catalogo_Precios,AE$8,FALSE)),M1449=0),0,VLOOKUP(CONCATENATE("ALI_",$C1449,"_SEG_",$I1449,"_PROV_",$D1449),Catalogo_Precios,AE$8,FALSE))</f>
        <v>559</v>
      </c>
      <c r="AF1449" s="57">
        <f t="shared" ref="AF1449" si="17514">IF(OR(ISERROR(VLOOKUP(CONCATENATE("ALI_",$C1449,"_SEG_",$I1449,"_PROV_",$D1449),Catalogo_Precios,AF$8,FALSE)),N1449=0),0,VLOOKUP(CONCATENATE("ALI_",$C1449,"_SEG_",$I1449,"_PROV_",$D1449),Catalogo_Precios,AF$8,FALSE))</f>
        <v>1118</v>
      </c>
      <c r="AG1449" s="57">
        <f t="shared" ref="AG1449" si="17515">IF(OR(ISERROR(VLOOKUP(CONCATENATE("ALI_",$C1449,"_SEG_",$I1449,"_PROV_",$D1449),Catalogo_Precios,AG$8,FALSE)),O1449=0),0,VLOOKUP(CONCATENATE("ALI_",$C1449,"_SEG_",$I1449,"_PROV_",$D1449),Catalogo_Precios,AG$8,FALSE))</f>
        <v>1118</v>
      </c>
      <c r="AH1449" s="57">
        <f t="shared" ref="AH1449" si="17516">IF(OR(ISERROR(VLOOKUP(CONCATENATE("ALI_",$C1449,"_SEG_",$I1449,"_PROV_",$D1449),Catalogo_Precios,AH$8,FALSE)),L1449=0),0,VLOOKUP(CONCATENATE("ALI_",$C1449,"_SEG_",$I1449,"_PROV_",$D1449),Catalogo_Precios,AH$8,FALSE))</f>
        <v>269</v>
      </c>
      <c r="AI1449" s="57">
        <f t="shared" ref="AI1449" si="17517">IF(OR(ISERROR(VLOOKUP(CONCATENATE("ALI_",$C1449,"_SEG_",$I1449,"_PROV_",$D1449),Catalogo_Precios,AI$8,FALSE)),M1449=0),0,VLOOKUP(CONCATENATE("ALI_",$C1449,"_SEG_",$I1449,"_PROV_",$D1449),Catalogo_Precios,AI$8,FALSE))</f>
        <v>537</v>
      </c>
      <c r="AJ1449" s="57">
        <f t="shared" ref="AJ1449" si="17518">IF(OR(ISERROR(VLOOKUP(CONCATENATE("ALI_",$C1449,"_SEG_",$I1449,"_PROV_",$D1449),Catalogo_Precios,AJ$8,FALSE)),N1449=0),0,VLOOKUP(CONCATENATE("ALI_",$C1449,"_SEG_",$I1449,"_PROV_",$D1449),Catalogo_Precios,AJ$8,FALSE))</f>
        <v>1075</v>
      </c>
      <c r="AK1449" s="57">
        <f t="shared" ref="AK1449" si="17519">IF(OR(ISERROR(VLOOKUP(CONCATENATE("ALI_",$C1449,"_SEG_",$I1449,"_PROV_",$D1449),Catalogo_Precios,AK$8,FALSE)),O1449=0),0,VLOOKUP(CONCATENATE("ALI_",$C1449,"_SEG_",$I1449,"_PROV_",$D1449),Catalogo_Precios,AK$8,FALSE))</f>
        <v>1075</v>
      </c>
      <c r="AL1449" s="53"/>
      <c r="AM1449" s="59" t="str">
        <f t="shared" si="17165"/>
        <v>ALI_60_SEG_3</v>
      </c>
      <c r="AN1449" s="59" t="str">
        <f t="shared" si="17166"/>
        <v>ALI_60_SEG_3_VAL_10684068.8</v>
      </c>
      <c r="AO1449" s="60">
        <f t="shared" ref="AO1449" si="17520">IF(OR(AB1449="",AB1449=0),0,COUNTIF(Codificacion,AM1449))</f>
        <v>2</v>
      </c>
      <c r="AP1449" s="61">
        <f t="array" ref="AP1449">MIN(IF(Codificacion=AM1449,Total_Cotizacion,""))</f>
        <v>10684068.800000001</v>
      </c>
      <c r="AQ1449" s="62" t="b">
        <f t="shared" si="17168"/>
        <v>1</v>
      </c>
      <c r="AR1449" s="51" t="str">
        <f t="shared" ref="AR1449" si="17521">IF(COUNTIF(Codificacion2,CONCATENATE(AM1449,"_VAL_",AB1449))&gt;1,"Empate","")</f>
        <v>Empate</v>
      </c>
      <c r="AS1449" s="63" t="s">
        <v>78</v>
      </c>
      <c r="AT1449" s="59" t="str">
        <f t="shared" si="17170"/>
        <v>ALI_60_SEG_3_x</v>
      </c>
      <c r="AU1449" s="63">
        <f t="shared" ref="AU1449" si="17522">IF(AND(COUNTIF(Codificacion3,AT1449)&lt;AO1449),1,COUNTIF(Codificacion3,AT1449))</f>
        <v>1</v>
      </c>
      <c r="AV1449" s="62" t="str">
        <f t="shared" si="17172"/>
        <v>Cotizacion Seleccionada</v>
      </c>
      <c r="AW1449" s="53"/>
      <c r="AX1449" s="51" t="str">
        <f t="shared" si="17173"/>
        <v>ALI_60_SEG_3VERDADERO</v>
      </c>
      <c r="AY1449" s="51">
        <f t="shared" si="17154"/>
        <v>2</v>
      </c>
      <c r="AZ1449" s="64" t="b">
        <f t="shared" si="17174"/>
        <v>1</v>
      </c>
    </row>
    <row r="1450" spans="1:52" x14ac:dyDescent="0.2">
      <c r="A1450" s="50" t="str">
        <f t="shared" si="17117"/>
        <v>ALI_60_SEG_4</v>
      </c>
      <c r="B1450" s="51" t="s">
        <v>144</v>
      </c>
      <c r="C1450" s="52">
        <v>60</v>
      </c>
      <c r="D1450" s="52">
        <f t="shared" ref="D1450" si="17523">IF(ISERROR(VLOOKUP(E1450,Proveedores,2,FALSE)),"",VLOOKUP(E1450,Proveedores,2,FALSE))</f>
        <v>2084</v>
      </c>
      <c r="E1450" s="53" t="s">
        <v>145</v>
      </c>
      <c r="F1450" s="54">
        <v>240</v>
      </c>
      <c r="G1450" s="53" t="s">
        <v>103</v>
      </c>
      <c r="H1450" s="53" t="s">
        <v>128</v>
      </c>
      <c r="I1450" s="52">
        <v>4</v>
      </c>
      <c r="J1450" s="53" t="s">
        <v>58</v>
      </c>
      <c r="K1450" s="55">
        <v>44835</v>
      </c>
      <c r="L1450" s="56">
        <v>7871</v>
      </c>
      <c r="M1450" s="56">
        <v>9465</v>
      </c>
      <c r="N1450" s="56">
        <v>6099</v>
      </c>
      <c r="O1450" s="56">
        <v>439</v>
      </c>
      <c r="P1450" s="57">
        <v>280</v>
      </c>
      <c r="Q1450" s="58">
        <v>0.23141999999999999</v>
      </c>
      <c r="R1450" s="57">
        <v>215.2</v>
      </c>
      <c r="S1450" s="57">
        <v>559</v>
      </c>
      <c r="T1450" s="58">
        <v>0.23147999999999999</v>
      </c>
      <c r="U1450" s="57">
        <v>429.6</v>
      </c>
      <c r="V1450" s="57">
        <v>1118</v>
      </c>
      <c r="W1450" s="58">
        <v>0.23077</v>
      </c>
      <c r="X1450" s="57">
        <v>860</v>
      </c>
      <c r="Y1450" s="57">
        <v>1118</v>
      </c>
      <c r="Z1450" s="58">
        <v>0.23077</v>
      </c>
      <c r="AA1450" s="57">
        <v>860</v>
      </c>
      <c r="AB1450" s="57">
        <v>11382683.199999999</v>
      </c>
      <c r="AC1450" s="53" t="str">
        <f t="shared" si="17156"/>
        <v>Registro Valido</v>
      </c>
      <c r="AD1450" s="57">
        <f t="shared" ref="AD1450" si="17524">IF(OR(ISERROR(VLOOKUP(CONCATENATE("ALI_",$C1450,"_SEG_",$I1450,"_PROV_",$D1450),Catalogo_Precios,AD$8,FALSE)),L1450=0),0,VLOOKUP(CONCATENATE("ALI_",$C1450,"_SEG_",$I1450,"_PROV_",$D1450),Catalogo_Precios,AD$8,FALSE))</f>
        <v>280</v>
      </c>
      <c r="AE1450" s="57">
        <f t="shared" ref="AE1450" si="17525">IF(OR(ISERROR(VLOOKUP(CONCATENATE("ALI_",$C1450,"_SEG_",$I1450,"_PROV_",$D1450),Catalogo_Precios,AE$8,FALSE)),M1450=0),0,VLOOKUP(CONCATENATE("ALI_",$C1450,"_SEG_",$I1450,"_PROV_",$D1450),Catalogo_Precios,AE$8,FALSE))</f>
        <v>559</v>
      </c>
      <c r="AF1450" s="57">
        <f t="shared" ref="AF1450" si="17526">IF(OR(ISERROR(VLOOKUP(CONCATENATE("ALI_",$C1450,"_SEG_",$I1450,"_PROV_",$D1450),Catalogo_Precios,AF$8,FALSE)),N1450=0),0,VLOOKUP(CONCATENATE("ALI_",$C1450,"_SEG_",$I1450,"_PROV_",$D1450),Catalogo_Precios,AF$8,FALSE))</f>
        <v>1118</v>
      </c>
      <c r="AG1450" s="57">
        <f t="shared" ref="AG1450" si="17527">IF(OR(ISERROR(VLOOKUP(CONCATENATE("ALI_",$C1450,"_SEG_",$I1450,"_PROV_",$D1450),Catalogo_Precios,AG$8,FALSE)),O1450=0),0,VLOOKUP(CONCATENATE("ALI_",$C1450,"_SEG_",$I1450,"_PROV_",$D1450),Catalogo_Precios,AG$8,FALSE))</f>
        <v>1118</v>
      </c>
      <c r="AH1450" s="57">
        <f t="shared" ref="AH1450" si="17528">IF(OR(ISERROR(VLOOKUP(CONCATENATE("ALI_",$C1450,"_SEG_",$I1450,"_PROV_",$D1450),Catalogo_Precios,AH$8,FALSE)),L1450=0),0,VLOOKUP(CONCATENATE("ALI_",$C1450,"_SEG_",$I1450,"_PROV_",$D1450),Catalogo_Precios,AH$8,FALSE))</f>
        <v>269</v>
      </c>
      <c r="AI1450" s="57">
        <f t="shared" ref="AI1450" si="17529">IF(OR(ISERROR(VLOOKUP(CONCATENATE("ALI_",$C1450,"_SEG_",$I1450,"_PROV_",$D1450),Catalogo_Precios,AI$8,FALSE)),M1450=0),0,VLOOKUP(CONCATENATE("ALI_",$C1450,"_SEG_",$I1450,"_PROV_",$D1450),Catalogo_Precios,AI$8,FALSE))</f>
        <v>537</v>
      </c>
      <c r="AJ1450" s="57">
        <f t="shared" ref="AJ1450" si="17530">IF(OR(ISERROR(VLOOKUP(CONCATENATE("ALI_",$C1450,"_SEG_",$I1450,"_PROV_",$D1450),Catalogo_Precios,AJ$8,FALSE)),N1450=0),0,VLOOKUP(CONCATENATE("ALI_",$C1450,"_SEG_",$I1450,"_PROV_",$D1450),Catalogo_Precios,AJ$8,FALSE))</f>
        <v>1075</v>
      </c>
      <c r="AK1450" s="57">
        <f t="shared" ref="AK1450" si="17531">IF(OR(ISERROR(VLOOKUP(CONCATENATE("ALI_",$C1450,"_SEG_",$I1450,"_PROV_",$D1450),Catalogo_Precios,AK$8,FALSE)),O1450=0),0,VLOOKUP(CONCATENATE("ALI_",$C1450,"_SEG_",$I1450,"_PROV_",$D1450),Catalogo_Precios,AK$8,FALSE))</f>
        <v>1075</v>
      </c>
      <c r="AL1450" s="53"/>
      <c r="AM1450" s="59" t="str">
        <f t="shared" si="17165"/>
        <v>ALI_60_SEG_4</v>
      </c>
      <c r="AN1450" s="59" t="str">
        <f t="shared" si="17166"/>
        <v>ALI_60_SEG_4_VAL_11382683.2</v>
      </c>
      <c r="AO1450" s="60">
        <f t="shared" ref="AO1450" si="17532">IF(OR(AB1450="",AB1450=0),0,COUNTIF(Codificacion,AM1450))</f>
        <v>2</v>
      </c>
      <c r="AP1450" s="61">
        <f t="array" ref="AP1450">MIN(IF(Codificacion=AM1450,Total_Cotizacion,""))</f>
        <v>11382683.199999999</v>
      </c>
      <c r="AQ1450" s="62" t="b">
        <f t="shared" si="17168"/>
        <v>1</v>
      </c>
      <c r="AR1450" s="51" t="str">
        <f t="shared" ref="AR1450" si="17533">IF(COUNTIF(Codificacion2,CONCATENATE(AM1450,"_VAL_",AB1450))&gt;1,"Empate","")</f>
        <v>Empate</v>
      </c>
      <c r="AS1450" s="63" t="s">
        <v>78</v>
      </c>
      <c r="AT1450" s="59" t="str">
        <f t="shared" si="17170"/>
        <v>ALI_60_SEG_4_x</v>
      </c>
      <c r="AU1450" s="63">
        <f t="shared" ref="AU1450" si="17534">IF(AND(COUNTIF(Codificacion3,AT1450)&lt;AO1450),1,COUNTIF(Codificacion3,AT1450))</f>
        <v>1</v>
      </c>
      <c r="AV1450" s="62" t="str">
        <f t="shared" si="17172"/>
        <v>Cotizacion Seleccionada</v>
      </c>
      <c r="AW1450" s="53"/>
      <c r="AX1450" s="51" t="str">
        <f t="shared" si="17173"/>
        <v>ALI_60_SEG_4VERDADERO</v>
      </c>
      <c r="AY1450" s="51">
        <f t="shared" si="17154"/>
        <v>2</v>
      </c>
      <c r="AZ1450" s="64" t="b">
        <f t="shared" si="17174"/>
        <v>1</v>
      </c>
    </row>
    <row r="1451" spans="1:52" x14ac:dyDescent="0.2">
      <c r="A1451" s="50" t="str">
        <f t="shared" si="17117"/>
        <v>ALI_60_SEG_5</v>
      </c>
      <c r="B1451" s="51" t="s">
        <v>144</v>
      </c>
      <c r="C1451" s="52">
        <v>60</v>
      </c>
      <c r="D1451" s="52">
        <f t="shared" ref="D1451" si="17535">IF(ISERROR(VLOOKUP(E1451,Proveedores,2,FALSE)),"",VLOOKUP(E1451,Proveedores,2,FALSE))</f>
        <v>2084</v>
      </c>
      <c r="E1451" s="53" t="s">
        <v>145</v>
      </c>
      <c r="F1451" s="54">
        <v>241</v>
      </c>
      <c r="G1451" s="53" t="s">
        <v>103</v>
      </c>
      <c r="H1451" s="53" t="s">
        <v>128</v>
      </c>
      <c r="I1451" s="52">
        <v>5</v>
      </c>
      <c r="J1451" s="53" t="s">
        <v>58</v>
      </c>
      <c r="K1451" s="55">
        <v>44835</v>
      </c>
      <c r="L1451" s="56">
        <v>7318</v>
      </c>
      <c r="M1451" s="56">
        <v>8800</v>
      </c>
      <c r="N1451" s="56">
        <v>5670</v>
      </c>
      <c r="O1451" s="56">
        <v>408</v>
      </c>
      <c r="P1451" s="57">
        <v>280</v>
      </c>
      <c r="Q1451" s="58">
        <v>0.23141999999999999</v>
      </c>
      <c r="R1451" s="57">
        <v>215.2</v>
      </c>
      <c r="S1451" s="57">
        <v>559</v>
      </c>
      <c r="T1451" s="58">
        <v>0.23147999999999999</v>
      </c>
      <c r="U1451" s="57">
        <v>429.6</v>
      </c>
      <c r="V1451" s="57">
        <v>1118</v>
      </c>
      <c r="W1451" s="58">
        <v>0.23077</v>
      </c>
      <c r="X1451" s="57">
        <v>860</v>
      </c>
      <c r="Y1451" s="57">
        <v>1118</v>
      </c>
      <c r="Z1451" s="58">
        <v>0.23077</v>
      </c>
      <c r="AA1451" s="57">
        <v>860</v>
      </c>
      <c r="AB1451" s="57">
        <v>10582393.6</v>
      </c>
      <c r="AC1451" s="53" t="str">
        <f t="shared" si="17156"/>
        <v>Registro Valido</v>
      </c>
      <c r="AD1451" s="57">
        <f t="shared" ref="AD1451" si="17536">IF(OR(ISERROR(VLOOKUP(CONCATENATE("ALI_",$C1451,"_SEG_",$I1451,"_PROV_",$D1451),Catalogo_Precios,AD$8,FALSE)),L1451=0),0,VLOOKUP(CONCATENATE("ALI_",$C1451,"_SEG_",$I1451,"_PROV_",$D1451),Catalogo_Precios,AD$8,FALSE))</f>
        <v>280</v>
      </c>
      <c r="AE1451" s="57">
        <f t="shared" ref="AE1451" si="17537">IF(OR(ISERROR(VLOOKUP(CONCATENATE("ALI_",$C1451,"_SEG_",$I1451,"_PROV_",$D1451),Catalogo_Precios,AE$8,FALSE)),M1451=0),0,VLOOKUP(CONCATENATE("ALI_",$C1451,"_SEG_",$I1451,"_PROV_",$D1451),Catalogo_Precios,AE$8,FALSE))</f>
        <v>559</v>
      </c>
      <c r="AF1451" s="57">
        <f t="shared" ref="AF1451" si="17538">IF(OR(ISERROR(VLOOKUP(CONCATENATE("ALI_",$C1451,"_SEG_",$I1451,"_PROV_",$D1451),Catalogo_Precios,AF$8,FALSE)),N1451=0),0,VLOOKUP(CONCATENATE("ALI_",$C1451,"_SEG_",$I1451,"_PROV_",$D1451),Catalogo_Precios,AF$8,FALSE))</f>
        <v>1118</v>
      </c>
      <c r="AG1451" s="57">
        <f t="shared" ref="AG1451" si="17539">IF(OR(ISERROR(VLOOKUP(CONCATENATE("ALI_",$C1451,"_SEG_",$I1451,"_PROV_",$D1451),Catalogo_Precios,AG$8,FALSE)),O1451=0),0,VLOOKUP(CONCATENATE("ALI_",$C1451,"_SEG_",$I1451,"_PROV_",$D1451),Catalogo_Precios,AG$8,FALSE))</f>
        <v>1118</v>
      </c>
      <c r="AH1451" s="57">
        <f t="shared" ref="AH1451" si="17540">IF(OR(ISERROR(VLOOKUP(CONCATENATE("ALI_",$C1451,"_SEG_",$I1451,"_PROV_",$D1451),Catalogo_Precios,AH$8,FALSE)),L1451=0),0,VLOOKUP(CONCATENATE("ALI_",$C1451,"_SEG_",$I1451,"_PROV_",$D1451),Catalogo_Precios,AH$8,FALSE))</f>
        <v>269</v>
      </c>
      <c r="AI1451" s="57">
        <f t="shared" ref="AI1451" si="17541">IF(OR(ISERROR(VLOOKUP(CONCATENATE("ALI_",$C1451,"_SEG_",$I1451,"_PROV_",$D1451),Catalogo_Precios,AI$8,FALSE)),M1451=0),0,VLOOKUP(CONCATENATE("ALI_",$C1451,"_SEG_",$I1451,"_PROV_",$D1451),Catalogo_Precios,AI$8,FALSE))</f>
        <v>537</v>
      </c>
      <c r="AJ1451" s="57">
        <f t="shared" ref="AJ1451" si="17542">IF(OR(ISERROR(VLOOKUP(CONCATENATE("ALI_",$C1451,"_SEG_",$I1451,"_PROV_",$D1451),Catalogo_Precios,AJ$8,FALSE)),N1451=0),0,VLOOKUP(CONCATENATE("ALI_",$C1451,"_SEG_",$I1451,"_PROV_",$D1451),Catalogo_Precios,AJ$8,FALSE))</f>
        <v>1075</v>
      </c>
      <c r="AK1451" s="57">
        <f t="shared" ref="AK1451" si="17543">IF(OR(ISERROR(VLOOKUP(CONCATENATE("ALI_",$C1451,"_SEG_",$I1451,"_PROV_",$D1451),Catalogo_Precios,AK$8,FALSE)),O1451=0),0,VLOOKUP(CONCATENATE("ALI_",$C1451,"_SEG_",$I1451,"_PROV_",$D1451),Catalogo_Precios,AK$8,FALSE))</f>
        <v>1075</v>
      </c>
      <c r="AL1451" s="53"/>
      <c r="AM1451" s="59" t="str">
        <f t="shared" si="17165"/>
        <v>ALI_60_SEG_5</v>
      </c>
      <c r="AN1451" s="59" t="str">
        <f t="shared" si="17166"/>
        <v>ALI_60_SEG_5_VAL_10582393.6</v>
      </c>
      <c r="AO1451" s="60">
        <f t="shared" ref="AO1451" si="17544">IF(OR(AB1451="",AB1451=0),0,COUNTIF(Codificacion,AM1451))</f>
        <v>2</v>
      </c>
      <c r="AP1451" s="61">
        <f t="array" ref="AP1451">MIN(IF(Codificacion=AM1451,Total_Cotizacion,""))</f>
        <v>10582393.6</v>
      </c>
      <c r="AQ1451" s="62" t="b">
        <f t="shared" si="17168"/>
        <v>1</v>
      </c>
      <c r="AR1451" s="51" t="str">
        <f t="shared" ref="AR1451" si="17545">IF(COUNTIF(Codificacion2,CONCATENATE(AM1451,"_VAL_",AB1451))&gt;1,"Empate","")</f>
        <v>Empate</v>
      </c>
      <c r="AS1451" s="63" t="s">
        <v>78</v>
      </c>
      <c r="AT1451" s="59" t="str">
        <f t="shared" si="17170"/>
        <v>ALI_60_SEG_5_x</v>
      </c>
      <c r="AU1451" s="63">
        <f t="shared" ref="AU1451" si="17546">IF(AND(COUNTIF(Codificacion3,AT1451)&lt;AO1451),1,COUNTIF(Codificacion3,AT1451))</f>
        <v>1</v>
      </c>
      <c r="AV1451" s="62" t="str">
        <f t="shared" si="17172"/>
        <v>Cotizacion Seleccionada</v>
      </c>
      <c r="AW1451" s="53"/>
      <c r="AX1451" s="51" t="str">
        <f t="shared" si="17173"/>
        <v>ALI_60_SEG_5VERDADERO</v>
      </c>
      <c r="AY1451" s="51">
        <f t="shared" si="17154"/>
        <v>2</v>
      </c>
      <c r="AZ1451" s="64" t="b">
        <f t="shared" si="17174"/>
        <v>1</v>
      </c>
    </row>
    <row r="1452" spans="1:52" x14ac:dyDescent="0.2">
      <c r="A1452" s="50" t="str">
        <f t="shared" si="17117"/>
        <v>ALI_60_SEG_6</v>
      </c>
      <c r="B1452" s="51" t="s">
        <v>144</v>
      </c>
      <c r="C1452" s="52">
        <v>60</v>
      </c>
      <c r="D1452" s="52">
        <f t="shared" ref="D1452" si="17547">IF(ISERROR(VLOOKUP(E1452,Proveedores,2,FALSE)),"",VLOOKUP(E1452,Proveedores,2,FALSE))</f>
        <v>2084</v>
      </c>
      <c r="E1452" s="53" t="s">
        <v>145</v>
      </c>
      <c r="F1452" s="54">
        <v>242</v>
      </c>
      <c r="G1452" s="53" t="s">
        <v>103</v>
      </c>
      <c r="H1452" s="53" t="s">
        <v>128</v>
      </c>
      <c r="I1452" s="52">
        <v>6</v>
      </c>
      <c r="J1452" s="53" t="s">
        <v>58</v>
      </c>
      <c r="K1452" s="55">
        <v>44835</v>
      </c>
      <c r="L1452" s="56">
        <v>7921</v>
      </c>
      <c r="M1452" s="56">
        <v>9525</v>
      </c>
      <c r="N1452" s="56">
        <v>6137</v>
      </c>
      <c r="O1452" s="56">
        <v>441</v>
      </c>
      <c r="P1452" s="57">
        <v>280</v>
      </c>
      <c r="Q1452" s="58">
        <v>0.23141999999999999</v>
      </c>
      <c r="R1452" s="57">
        <v>215.2</v>
      </c>
      <c r="S1452" s="57">
        <v>559</v>
      </c>
      <c r="T1452" s="58">
        <v>0.23147999999999999</v>
      </c>
      <c r="U1452" s="57">
        <v>429.6</v>
      </c>
      <c r="V1452" s="57">
        <v>1118</v>
      </c>
      <c r="W1452" s="58">
        <v>0.23077</v>
      </c>
      <c r="X1452" s="57">
        <v>860</v>
      </c>
      <c r="Y1452" s="57">
        <v>1118</v>
      </c>
      <c r="Z1452" s="58">
        <v>0.23077</v>
      </c>
      <c r="AA1452" s="57">
        <v>860</v>
      </c>
      <c r="AB1452" s="57">
        <v>11453619.199999999</v>
      </c>
      <c r="AC1452" s="53" t="str">
        <f t="shared" si="17156"/>
        <v>Registro Valido</v>
      </c>
      <c r="AD1452" s="57">
        <f t="shared" ref="AD1452" si="17548">IF(OR(ISERROR(VLOOKUP(CONCATENATE("ALI_",$C1452,"_SEG_",$I1452,"_PROV_",$D1452),Catalogo_Precios,AD$8,FALSE)),L1452=0),0,VLOOKUP(CONCATENATE("ALI_",$C1452,"_SEG_",$I1452,"_PROV_",$D1452),Catalogo_Precios,AD$8,FALSE))</f>
        <v>280</v>
      </c>
      <c r="AE1452" s="57">
        <f t="shared" ref="AE1452" si="17549">IF(OR(ISERROR(VLOOKUP(CONCATENATE("ALI_",$C1452,"_SEG_",$I1452,"_PROV_",$D1452),Catalogo_Precios,AE$8,FALSE)),M1452=0),0,VLOOKUP(CONCATENATE("ALI_",$C1452,"_SEG_",$I1452,"_PROV_",$D1452),Catalogo_Precios,AE$8,FALSE))</f>
        <v>559</v>
      </c>
      <c r="AF1452" s="57">
        <f t="shared" ref="AF1452" si="17550">IF(OR(ISERROR(VLOOKUP(CONCATENATE("ALI_",$C1452,"_SEG_",$I1452,"_PROV_",$D1452),Catalogo_Precios,AF$8,FALSE)),N1452=0),0,VLOOKUP(CONCATENATE("ALI_",$C1452,"_SEG_",$I1452,"_PROV_",$D1452),Catalogo_Precios,AF$8,FALSE))</f>
        <v>1118</v>
      </c>
      <c r="AG1452" s="57">
        <f t="shared" ref="AG1452" si="17551">IF(OR(ISERROR(VLOOKUP(CONCATENATE("ALI_",$C1452,"_SEG_",$I1452,"_PROV_",$D1452),Catalogo_Precios,AG$8,FALSE)),O1452=0),0,VLOOKUP(CONCATENATE("ALI_",$C1452,"_SEG_",$I1452,"_PROV_",$D1452),Catalogo_Precios,AG$8,FALSE))</f>
        <v>1118</v>
      </c>
      <c r="AH1452" s="57">
        <f t="shared" ref="AH1452" si="17552">IF(OR(ISERROR(VLOOKUP(CONCATENATE("ALI_",$C1452,"_SEG_",$I1452,"_PROV_",$D1452),Catalogo_Precios,AH$8,FALSE)),L1452=0),0,VLOOKUP(CONCATENATE("ALI_",$C1452,"_SEG_",$I1452,"_PROV_",$D1452),Catalogo_Precios,AH$8,FALSE))</f>
        <v>269</v>
      </c>
      <c r="AI1452" s="57">
        <f t="shared" ref="AI1452" si="17553">IF(OR(ISERROR(VLOOKUP(CONCATENATE("ALI_",$C1452,"_SEG_",$I1452,"_PROV_",$D1452),Catalogo_Precios,AI$8,FALSE)),M1452=0),0,VLOOKUP(CONCATENATE("ALI_",$C1452,"_SEG_",$I1452,"_PROV_",$D1452),Catalogo_Precios,AI$8,FALSE))</f>
        <v>537</v>
      </c>
      <c r="AJ1452" s="57">
        <f t="shared" ref="AJ1452" si="17554">IF(OR(ISERROR(VLOOKUP(CONCATENATE("ALI_",$C1452,"_SEG_",$I1452,"_PROV_",$D1452),Catalogo_Precios,AJ$8,FALSE)),N1452=0),0,VLOOKUP(CONCATENATE("ALI_",$C1452,"_SEG_",$I1452,"_PROV_",$D1452),Catalogo_Precios,AJ$8,FALSE))</f>
        <v>1075</v>
      </c>
      <c r="AK1452" s="57">
        <f t="shared" ref="AK1452" si="17555">IF(OR(ISERROR(VLOOKUP(CONCATENATE("ALI_",$C1452,"_SEG_",$I1452,"_PROV_",$D1452),Catalogo_Precios,AK$8,FALSE)),O1452=0),0,VLOOKUP(CONCATENATE("ALI_",$C1452,"_SEG_",$I1452,"_PROV_",$D1452),Catalogo_Precios,AK$8,FALSE))</f>
        <v>1075</v>
      </c>
      <c r="AL1452" s="53"/>
      <c r="AM1452" s="59" t="str">
        <f t="shared" si="17165"/>
        <v>ALI_60_SEG_6</v>
      </c>
      <c r="AN1452" s="59" t="str">
        <f t="shared" si="17166"/>
        <v>ALI_60_SEG_6_VAL_11453619.2</v>
      </c>
      <c r="AO1452" s="60">
        <f t="shared" ref="AO1452" si="17556">IF(OR(AB1452="",AB1452=0),0,COUNTIF(Codificacion,AM1452))</f>
        <v>2</v>
      </c>
      <c r="AP1452" s="61">
        <f t="array" ref="AP1452">MIN(IF(Codificacion=AM1452,Total_Cotizacion,""))</f>
        <v>11453619.199999999</v>
      </c>
      <c r="AQ1452" s="62" t="b">
        <f t="shared" si="17168"/>
        <v>1</v>
      </c>
      <c r="AR1452" s="51" t="str">
        <f t="shared" ref="AR1452" si="17557">IF(COUNTIF(Codificacion2,CONCATENATE(AM1452,"_VAL_",AB1452))&gt;1,"Empate","")</f>
        <v>Empate</v>
      </c>
      <c r="AS1452" s="63" t="s">
        <v>78</v>
      </c>
      <c r="AT1452" s="59" t="str">
        <f t="shared" si="17170"/>
        <v>ALI_60_SEG_6_x</v>
      </c>
      <c r="AU1452" s="63">
        <f t="shared" ref="AU1452" si="17558">IF(AND(COUNTIF(Codificacion3,AT1452)&lt;AO1452),1,COUNTIF(Codificacion3,AT1452))</f>
        <v>1</v>
      </c>
      <c r="AV1452" s="62" t="str">
        <f t="shared" si="17172"/>
        <v>Cotizacion Seleccionada</v>
      </c>
      <c r="AW1452" s="53"/>
      <c r="AX1452" s="51" t="str">
        <f t="shared" si="17173"/>
        <v>ALI_60_SEG_6VERDADERO</v>
      </c>
      <c r="AY1452" s="51">
        <f t="shared" si="17154"/>
        <v>2</v>
      </c>
      <c r="AZ1452" s="64" t="b">
        <f t="shared" si="17174"/>
        <v>1</v>
      </c>
    </row>
    <row r="1453" spans="1:52" x14ac:dyDescent="0.2">
      <c r="A1453" s="50" t="str">
        <f t="shared" si="17117"/>
        <v>ALI_60_SEG_7</v>
      </c>
      <c r="B1453" s="51" t="s">
        <v>144</v>
      </c>
      <c r="C1453" s="52">
        <v>60</v>
      </c>
      <c r="D1453" s="52">
        <f t="shared" ref="D1453" si="17559">IF(ISERROR(VLOOKUP(E1453,Proveedores,2,FALSE)),"",VLOOKUP(E1453,Proveedores,2,FALSE))</f>
        <v>2084</v>
      </c>
      <c r="E1453" s="53" t="s">
        <v>145</v>
      </c>
      <c r="F1453" s="54">
        <v>243</v>
      </c>
      <c r="G1453" s="53" t="s">
        <v>103</v>
      </c>
      <c r="H1453" s="53" t="s">
        <v>128</v>
      </c>
      <c r="I1453" s="52">
        <v>7</v>
      </c>
      <c r="J1453" s="53" t="s">
        <v>58</v>
      </c>
      <c r="K1453" s="55">
        <v>44835</v>
      </c>
      <c r="L1453" s="56">
        <v>8089</v>
      </c>
      <c r="M1453" s="56">
        <v>9728</v>
      </c>
      <c r="N1453" s="56">
        <v>6267</v>
      </c>
      <c r="O1453" s="56">
        <v>450</v>
      </c>
      <c r="P1453" s="57">
        <v>280</v>
      </c>
      <c r="Q1453" s="58">
        <v>0.23141999999999999</v>
      </c>
      <c r="R1453" s="57">
        <v>215.2</v>
      </c>
      <c r="S1453" s="57">
        <v>559</v>
      </c>
      <c r="T1453" s="58">
        <v>0.23147999999999999</v>
      </c>
      <c r="U1453" s="57">
        <v>429.6</v>
      </c>
      <c r="V1453" s="57">
        <v>1118</v>
      </c>
      <c r="W1453" s="58">
        <v>0.23077</v>
      </c>
      <c r="X1453" s="57">
        <v>860</v>
      </c>
      <c r="Y1453" s="57">
        <v>1118</v>
      </c>
      <c r="Z1453" s="58">
        <v>0.23077</v>
      </c>
      <c r="AA1453" s="57">
        <v>860</v>
      </c>
      <c r="AB1453" s="57">
        <v>11696521.6</v>
      </c>
      <c r="AC1453" s="53" t="str">
        <f t="shared" si="17156"/>
        <v>Registro Valido</v>
      </c>
      <c r="AD1453" s="57">
        <f t="shared" ref="AD1453" si="17560">IF(OR(ISERROR(VLOOKUP(CONCATENATE("ALI_",$C1453,"_SEG_",$I1453,"_PROV_",$D1453),Catalogo_Precios,AD$8,FALSE)),L1453=0),0,VLOOKUP(CONCATENATE("ALI_",$C1453,"_SEG_",$I1453,"_PROV_",$D1453),Catalogo_Precios,AD$8,FALSE))</f>
        <v>280</v>
      </c>
      <c r="AE1453" s="57">
        <f t="shared" ref="AE1453" si="17561">IF(OR(ISERROR(VLOOKUP(CONCATENATE("ALI_",$C1453,"_SEG_",$I1453,"_PROV_",$D1453),Catalogo_Precios,AE$8,FALSE)),M1453=0),0,VLOOKUP(CONCATENATE("ALI_",$C1453,"_SEG_",$I1453,"_PROV_",$D1453),Catalogo_Precios,AE$8,FALSE))</f>
        <v>559</v>
      </c>
      <c r="AF1453" s="57">
        <f t="shared" ref="AF1453" si="17562">IF(OR(ISERROR(VLOOKUP(CONCATENATE("ALI_",$C1453,"_SEG_",$I1453,"_PROV_",$D1453),Catalogo_Precios,AF$8,FALSE)),N1453=0),0,VLOOKUP(CONCATENATE("ALI_",$C1453,"_SEG_",$I1453,"_PROV_",$D1453),Catalogo_Precios,AF$8,FALSE))</f>
        <v>1118</v>
      </c>
      <c r="AG1453" s="57">
        <f t="shared" ref="AG1453" si="17563">IF(OR(ISERROR(VLOOKUP(CONCATENATE("ALI_",$C1453,"_SEG_",$I1453,"_PROV_",$D1453),Catalogo_Precios,AG$8,FALSE)),O1453=0),0,VLOOKUP(CONCATENATE("ALI_",$C1453,"_SEG_",$I1453,"_PROV_",$D1453),Catalogo_Precios,AG$8,FALSE))</f>
        <v>1118</v>
      </c>
      <c r="AH1453" s="57">
        <f t="shared" ref="AH1453" si="17564">IF(OR(ISERROR(VLOOKUP(CONCATENATE("ALI_",$C1453,"_SEG_",$I1453,"_PROV_",$D1453),Catalogo_Precios,AH$8,FALSE)),L1453=0),0,VLOOKUP(CONCATENATE("ALI_",$C1453,"_SEG_",$I1453,"_PROV_",$D1453),Catalogo_Precios,AH$8,FALSE))</f>
        <v>269</v>
      </c>
      <c r="AI1453" s="57">
        <f t="shared" ref="AI1453" si="17565">IF(OR(ISERROR(VLOOKUP(CONCATENATE("ALI_",$C1453,"_SEG_",$I1453,"_PROV_",$D1453),Catalogo_Precios,AI$8,FALSE)),M1453=0),0,VLOOKUP(CONCATENATE("ALI_",$C1453,"_SEG_",$I1453,"_PROV_",$D1453),Catalogo_Precios,AI$8,FALSE))</f>
        <v>537</v>
      </c>
      <c r="AJ1453" s="57">
        <f t="shared" ref="AJ1453" si="17566">IF(OR(ISERROR(VLOOKUP(CONCATENATE("ALI_",$C1453,"_SEG_",$I1453,"_PROV_",$D1453),Catalogo_Precios,AJ$8,FALSE)),N1453=0),0,VLOOKUP(CONCATENATE("ALI_",$C1453,"_SEG_",$I1453,"_PROV_",$D1453),Catalogo_Precios,AJ$8,FALSE))</f>
        <v>1075</v>
      </c>
      <c r="AK1453" s="57">
        <f t="shared" ref="AK1453" si="17567">IF(OR(ISERROR(VLOOKUP(CONCATENATE("ALI_",$C1453,"_SEG_",$I1453,"_PROV_",$D1453),Catalogo_Precios,AK$8,FALSE)),O1453=0),0,VLOOKUP(CONCATENATE("ALI_",$C1453,"_SEG_",$I1453,"_PROV_",$D1453),Catalogo_Precios,AK$8,FALSE))</f>
        <v>1075</v>
      </c>
      <c r="AL1453" s="53"/>
      <c r="AM1453" s="59" t="str">
        <f t="shared" si="17165"/>
        <v>ALI_60_SEG_7</v>
      </c>
      <c r="AN1453" s="59" t="str">
        <f t="shared" si="17166"/>
        <v>ALI_60_SEG_7_VAL_11696521.6</v>
      </c>
      <c r="AO1453" s="60">
        <f t="shared" ref="AO1453" si="17568">IF(OR(AB1453="",AB1453=0),0,COUNTIF(Codificacion,AM1453))</f>
        <v>2</v>
      </c>
      <c r="AP1453" s="61">
        <f t="array" ref="AP1453">MIN(IF(Codificacion=AM1453,Total_Cotizacion,""))</f>
        <v>11696521.6</v>
      </c>
      <c r="AQ1453" s="62" t="b">
        <f t="shared" si="17168"/>
        <v>1</v>
      </c>
      <c r="AR1453" s="51" t="str">
        <f t="shared" ref="AR1453" si="17569">IF(COUNTIF(Codificacion2,CONCATENATE(AM1453,"_VAL_",AB1453))&gt;1,"Empate","")</f>
        <v>Empate</v>
      </c>
      <c r="AS1453" s="63" t="s">
        <v>78</v>
      </c>
      <c r="AT1453" s="59" t="str">
        <f t="shared" si="17170"/>
        <v>ALI_60_SEG_7_x</v>
      </c>
      <c r="AU1453" s="63">
        <f t="shared" ref="AU1453" si="17570">IF(AND(COUNTIF(Codificacion3,AT1453)&lt;AO1453),1,COUNTIF(Codificacion3,AT1453))</f>
        <v>1</v>
      </c>
      <c r="AV1453" s="62" t="str">
        <f t="shared" si="17172"/>
        <v>Cotizacion Seleccionada</v>
      </c>
      <c r="AW1453" s="53"/>
      <c r="AX1453" s="51" t="str">
        <f t="shared" si="17173"/>
        <v>ALI_60_SEG_7VERDADERO</v>
      </c>
      <c r="AY1453" s="51">
        <f t="shared" si="17154"/>
        <v>2</v>
      </c>
      <c r="AZ1453" s="64" t="b">
        <f t="shared" si="17174"/>
        <v>1</v>
      </c>
    </row>
    <row r="1454" spans="1:52" x14ac:dyDescent="0.2">
      <c r="A1454" s="50" t="str">
        <f t="shared" si="17117"/>
        <v>ALI_60_SEG_8</v>
      </c>
      <c r="B1454" s="51" t="s">
        <v>144</v>
      </c>
      <c r="C1454" s="52">
        <v>60</v>
      </c>
      <c r="D1454" s="52">
        <f t="shared" ref="D1454" si="17571">IF(ISERROR(VLOOKUP(E1454,Proveedores,2,FALSE)),"",VLOOKUP(E1454,Proveedores,2,FALSE))</f>
        <v>2084</v>
      </c>
      <c r="E1454" s="53" t="s">
        <v>145</v>
      </c>
      <c r="F1454" s="54">
        <v>244</v>
      </c>
      <c r="G1454" s="53" t="s">
        <v>103</v>
      </c>
      <c r="H1454" s="53" t="s">
        <v>128</v>
      </c>
      <c r="I1454" s="52">
        <v>8</v>
      </c>
      <c r="J1454" s="53" t="s">
        <v>58</v>
      </c>
      <c r="K1454" s="55">
        <v>44835</v>
      </c>
      <c r="L1454" s="56">
        <v>7807</v>
      </c>
      <c r="M1454" s="56">
        <v>9388</v>
      </c>
      <c r="N1454" s="56">
        <v>6049</v>
      </c>
      <c r="O1454" s="56">
        <v>435</v>
      </c>
      <c r="P1454" s="57">
        <v>280</v>
      </c>
      <c r="Q1454" s="58">
        <v>0.23141999999999999</v>
      </c>
      <c r="R1454" s="57">
        <v>215.2</v>
      </c>
      <c r="S1454" s="57">
        <v>559</v>
      </c>
      <c r="T1454" s="58">
        <v>0.23147999999999999</v>
      </c>
      <c r="U1454" s="57">
        <v>429.6</v>
      </c>
      <c r="V1454" s="57">
        <v>1118</v>
      </c>
      <c r="W1454" s="58">
        <v>0.23077</v>
      </c>
      <c r="X1454" s="57">
        <v>860</v>
      </c>
      <c r="Y1454" s="57">
        <v>1118</v>
      </c>
      <c r="Z1454" s="58">
        <v>0.23077</v>
      </c>
      <c r="AA1454" s="57">
        <v>860</v>
      </c>
      <c r="AB1454" s="57">
        <v>11289391.199999999</v>
      </c>
      <c r="AC1454" s="53" t="str">
        <f t="shared" si="17156"/>
        <v>Registro Valido</v>
      </c>
      <c r="AD1454" s="57">
        <f t="shared" ref="AD1454" si="17572">IF(OR(ISERROR(VLOOKUP(CONCATENATE("ALI_",$C1454,"_SEG_",$I1454,"_PROV_",$D1454),Catalogo_Precios,AD$8,FALSE)),L1454=0),0,VLOOKUP(CONCATENATE("ALI_",$C1454,"_SEG_",$I1454,"_PROV_",$D1454),Catalogo_Precios,AD$8,FALSE))</f>
        <v>280</v>
      </c>
      <c r="AE1454" s="57">
        <f t="shared" ref="AE1454" si="17573">IF(OR(ISERROR(VLOOKUP(CONCATENATE("ALI_",$C1454,"_SEG_",$I1454,"_PROV_",$D1454),Catalogo_Precios,AE$8,FALSE)),M1454=0),0,VLOOKUP(CONCATENATE("ALI_",$C1454,"_SEG_",$I1454,"_PROV_",$D1454),Catalogo_Precios,AE$8,FALSE))</f>
        <v>559</v>
      </c>
      <c r="AF1454" s="57">
        <f t="shared" ref="AF1454" si="17574">IF(OR(ISERROR(VLOOKUP(CONCATENATE("ALI_",$C1454,"_SEG_",$I1454,"_PROV_",$D1454),Catalogo_Precios,AF$8,FALSE)),N1454=0),0,VLOOKUP(CONCATENATE("ALI_",$C1454,"_SEG_",$I1454,"_PROV_",$D1454),Catalogo_Precios,AF$8,FALSE))</f>
        <v>1118</v>
      </c>
      <c r="AG1454" s="57">
        <f t="shared" ref="AG1454" si="17575">IF(OR(ISERROR(VLOOKUP(CONCATENATE("ALI_",$C1454,"_SEG_",$I1454,"_PROV_",$D1454),Catalogo_Precios,AG$8,FALSE)),O1454=0),0,VLOOKUP(CONCATENATE("ALI_",$C1454,"_SEG_",$I1454,"_PROV_",$D1454),Catalogo_Precios,AG$8,FALSE))</f>
        <v>1118</v>
      </c>
      <c r="AH1454" s="57">
        <f t="shared" ref="AH1454" si="17576">IF(OR(ISERROR(VLOOKUP(CONCATENATE("ALI_",$C1454,"_SEG_",$I1454,"_PROV_",$D1454),Catalogo_Precios,AH$8,FALSE)),L1454=0),0,VLOOKUP(CONCATENATE("ALI_",$C1454,"_SEG_",$I1454,"_PROV_",$D1454),Catalogo_Precios,AH$8,FALSE))</f>
        <v>269</v>
      </c>
      <c r="AI1454" s="57">
        <f t="shared" ref="AI1454" si="17577">IF(OR(ISERROR(VLOOKUP(CONCATENATE("ALI_",$C1454,"_SEG_",$I1454,"_PROV_",$D1454),Catalogo_Precios,AI$8,FALSE)),M1454=0),0,VLOOKUP(CONCATENATE("ALI_",$C1454,"_SEG_",$I1454,"_PROV_",$D1454),Catalogo_Precios,AI$8,FALSE))</f>
        <v>537</v>
      </c>
      <c r="AJ1454" s="57">
        <f t="shared" ref="AJ1454" si="17578">IF(OR(ISERROR(VLOOKUP(CONCATENATE("ALI_",$C1454,"_SEG_",$I1454,"_PROV_",$D1454),Catalogo_Precios,AJ$8,FALSE)),N1454=0),0,VLOOKUP(CONCATENATE("ALI_",$C1454,"_SEG_",$I1454,"_PROV_",$D1454),Catalogo_Precios,AJ$8,FALSE))</f>
        <v>1075</v>
      </c>
      <c r="AK1454" s="57">
        <f t="shared" ref="AK1454" si="17579">IF(OR(ISERROR(VLOOKUP(CONCATENATE("ALI_",$C1454,"_SEG_",$I1454,"_PROV_",$D1454),Catalogo_Precios,AK$8,FALSE)),O1454=0),0,VLOOKUP(CONCATENATE("ALI_",$C1454,"_SEG_",$I1454,"_PROV_",$D1454),Catalogo_Precios,AK$8,FALSE))</f>
        <v>1075</v>
      </c>
      <c r="AL1454" s="53"/>
      <c r="AM1454" s="59" t="str">
        <f t="shared" si="17165"/>
        <v>ALI_60_SEG_8</v>
      </c>
      <c r="AN1454" s="59" t="str">
        <f t="shared" si="17166"/>
        <v>ALI_60_SEG_8_VAL_11289391.2</v>
      </c>
      <c r="AO1454" s="60">
        <f t="shared" ref="AO1454" si="17580">IF(OR(AB1454="",AB1454=0),0,COUNTIF(Codificacion,AM1454))</f>
        <v>2</v>
      </c>
      <c r="AP1454" s="61">
        <f t="array" ref="AP1454">MIN(IF(Codificacion=AM1454,Total_Cotizacion,""))</f>
        <v>11289391.199999999</v>
      </c>
      <c r="AQ1454" s="62" t="b">
        <f t="shared" si="17168"/>
        <v>1</v>
      </c>
      <c r="AR1454" s="51" t="str">
        <f t="shared" ref="AR1454" si="17581">IF(COUNTIF(Codificacion2,CONCATENATE(AM1454,"_VAL_",AB1454))&gt;1,"Empate","")</f>
        <v>Empate</v>
      </c>
      <c r="AS1454" s="63" t="s">
        <v>78</v>
      </c>
      <c r="AT1454" s="59" t="str">
        <f t="shared" si="17170"/>
        <v>ALI_60_SEG_8_x</v>
      </c>
      <c r="AU1454" s="63">
        <f t="shared" ref="AU1454" si="17582">IF(AND(COUNTIF(Codificacion3,AT1454)&lt;AO1454),1,COUNTIF(Codificacion3,AT1454))</f>
        <v>1</v>
      </c>
      <c r="AV1454" s="62" t="str">
        <f t="shared" si="17172"/>
        <v>Cotizacion Seleccionada</v>
      </c>
      <c r="AW1454" s="53"/>
      <c r="AX1454" s="51" t="str">
        <f t="shared" si="17173"/>
        <v>ALI_60_SEG_8VERDADERO</v>
      </c>
      <c r="AY1454" s="51">
        <f t="shared" si="17154"/>
        <v>2</v>
      </c>
      <c r="AZ1454" s="64" t="b">
        <f t="shared" si="17174"/>
        <v>1</v>
      </c>
    </row>
    <row r="1455" spans="1:52" x14ac:dyDescent="0.2">
      <c r="A1455" s="50" t="str">
        <f t="shared" si="17117"/>
        <v>ALI_60_SEG_9</v>
      </c>
      <c r="B1455" s="51" t="s">
        <v>144</v>
      </c>
      <c r="C1455" s="52">
        <v>60</v>
      </c>
      <c r="D1455" s="52">
        <f t="shared" ref="D1455" si="17583">IF(ISERROR(VLOOKUP(E1455,Proveedores,2,FALSE)),"",VLOOKUP(E1455,Proveedores,2,FALSE))</f>
        <v>2084</v>
      </c>
      <c r="E1455" s="53" t="s">
        <v>145</v>
      </c>
      <c r="F1455" s="54">
        <v>245</v>
      </c>
      <c r="G1455" s="53" t="s">
        <v>103</v>
      </c>
      <c r="H1455" s="53" t="s">
        <v>128</v>
      </c>
      <c r="I1455" s="52">
        <v>9</v>
      </c>
      <c r="J1455" s="53" t="s">
        <v>58</v>
      </c>
      <c r="K1455" s="55">
        <v>44835</v>
      </c>
      <c r="L1455" s="56">
        <v>7890</v>
      </c>
      <c r="M1455" s="56">
        <v>9488</v>
      </c>
      <c r="N1455" s="56">
        <v>6112</v>
      </c>
      <c r="O1455" s="56">
        <v>439</v>
      </c>
      <c r="P1455" s="57">
        <v>280</v>
      </c>
      <c r="Q1455" s="58">
        <v>0.23141999999999999</v>
      </c>
      <c r="R1455" s="57">
        <v>215.2</v>
      </c>
      <c r="S1455" s="57">
        <v>559</v>
      </c>
      <c r="T1455" s="58">
        <v>0.23147999999999999</v>
      </c>
      <c r="U1455" s="57">
        <v>429.6</v>
      </c>
      <c r="V1455" s="57">
        <v>1118</v>
      </c>
      <c r="W1455" s="58">
        <v>0.23077</v>
      </c>
      <c r="X1455" s="57">
        <v>860</v>
      </c>
      <c r="Y1455" s="57">
        <v>1118</v>
      </c>
      <c r="Z1455" s="58">
        <v>0.23077</v>
      </c>
      <c r="AA1455" s="57">
        <v>860</v>
      </c>
      <c r="AB1455" s="57">
        <v>11407832.800000001</v>
      </c>
      <c r="AC1455" s="53" t="str">
        <f t="shared" si="17156"/>
        <v>Registro Valido</v>
      </c>
      <c r="AD1455" s="57">
        <f t="shared" ref="AD1455" si="17584">IF(OR(ISERROR(VLOOKUP(CONCATENATE("ALI_",$C1455,"_SEG_",$I1455,"_PROV_",$D1455),Catalogo_Precios,AD$8,FALSE)),L1455=0),0,VLOOKUP(CONCATENATE("ALI_",$C1455,"_SEG_",$I1455,"_PROV_",$D1455),Catalogo_Precios,AD$8,FALSE))</f>
        <v>280</v>
      </c>
      <c r="AE1455" s="57">
        <f t="shared" ref="AE1455" si="17585">IF(OR(ISERROR(VLOOKUP(CONCATENATE("ALI_",$C1455,"_SEG_",$I1455,"_PROV_",$D1455),Catalogo_Precios,AE$8,FALSE)),M1455=0),0,VLOOKUP(CONCATENATE("ALI_",$C1455,"_SEG_",$I1455,"_PROV_",$D1455),Catalogo_Precios,AE$8,FALSE))</f>
        <v>559</v>
      </c>
      <c r="AF1455" s="57">
        <f t="shared" ref="AF1455" si="17586">IF(OR(ISERROR(VLOOKUP(CONCATENATE("ALI_",$C1455,"_SEG_",$I1455,"_PROV_",$D1455),Catalogo_Precios,AF$8,FALSE)),N1455=0),0,VLOOKUP(CONCATENATE("ALI_",$C1455,"_SEG_",$I1455,"_PROV_",$D1455),Catalogo_Precios,AF$8,FALSE))</f>
        <v>1118</v>
      </c>
      <c r="AG1455" s="57">
        <f t="shared" ref="AG1455" si="17587">IF(OR(ISERROR(VLOOKUP(CONCATENATE("ALI_",$C1455,"_SEG_",$I1455,"_PROV_",$D1455),Catalogo_Precios,AG$8,FALSE)),O1455=0),0,VLOOKUP(CONCATENATE("ALI_",$C1455,"_SEG_",$I1455,"_PROV_",$D1455),Catalogo_Precios,AG$8,FALSE))</f>
        <v>1118</v>
      </c>
      <c r="AH1455" s="57">
        <f t="shared" ref="AH1455" si="17588">IF(OR(ISERROR(VLOOKUP(CONCATENATE("ALI_",$C1455,"_SEG_",$I1455,"_PROV_",$D1455),Catalogo_Precios,AH$8,FALSE)),L1455=0),0,VLOOKUP(CONCATENATE("ALI_",$C1455,"_SEG_",$I1455,"_PROV_",$D1455),Catalogo_Precios,AH$8,FALSE))</f>
        <v>269</v>
      </c>
      <c r="AI1455" s="57">
        <f t="shared" ref="AI1455" si="17589">IF(OR(ISERROR(VLOOKUP(CONCATENATE("ALI_",$C1455,"_SEG_",$I1455,"_PROV_",$D1455),Catalogo_Precios,AI$8,FALSE)),M1455=0),0,VLOOKUP(CONCATENATE("ALI_",$C1455,"_SEG_",$I1455,"_PROV_",$D1455),Catalogo_Precios,AI$8,FALSE))</f>
        <v>537</v>
      </c>
      <c r="AJ1455" s="57">
        <f t="shared" ref="AJ1455" si="17590">IF(OR(ISERROR(VLOOKUP(CONCATENATE("ALI_",$C1455,"_SEG_",$I1455,"_PROV_",$D1455),Catalogo_Precios,AJ$8,FALSE)),N1455=0),0,VLOOKUP(CONCATENATE("ALI_",$C1455,"_SEG_",$I1455,"_PROV_",$D1455),Catalogo_Precios,AJ$8,FALSE))</f>
        <v>1075</v>
      </c>
      <c r="AK1455" s="57">
        <f t="shared" ref="AK1455" si="17591">IF(OR(ISERROR(VLOOKUP(CONCATENATE("ALI_",$C1455,"_SEG_",$I1455,"_PROV_",$D1455),Catalogo_Precios,AK$8,FALSE)),O1455=0),0,VLOOKUP(CONCATENATE("ALI_",$C1455,"_SEG_",$I1455,"_PROV_",$D1455),Catalogo_Precios,AK$8,FALSE))</f>
        <v>1075</v>
      </c>
      <c r="AL1455" s="53"/>
      <c r="AM1455" s="59" t="str">
        <f t="shared" si="17165"/>
        <v>ALI_60_SEG_9</v>
      </c>
      <c r="AN1455" s="59" t="str">
        <f t="shared" si="17166"/>
        <v>ALI_60_SEG_9_VAL_11407832.8</v>
      </c>
      <c r="AO1455" s="60">
        <f t="shared" ref="AO1455" si="17592">IF(OR(AB1455="",AB1455=0),0,COUNTIF(Codificacion,AM1455))</f>
        <v>2</v>
      </c>
      <c r="AP1455" s="61">
        <f t="array" ref="AP1455">MIN(IF(Codificacion=AM1455,Total_Cotizacion,""))</f>
        <v>11407832.800000001</v>
      </c>
      <c r="AQ1455" s="62" t="b">
        <f t="shared" si="17168"/>
        <v>1</v>
      </c>
      <c r="AR1455" s="51" t="str">
        <f t="shared" ref="AR1455" si="17593">IF(COUNTIF(Codificacion2,CONCATENATE(AM1455,"_VAL_",AB1455))&gt;1,"Empate","")</f>
        <v>Empate</v>
      </c>
      <c r="AS1455" s="63" t="s">
        <v>78</v>
      </c>
      <c r="AT1455" s="59" t="str">
        <f t="shared" si="17170"/>
        <v>ALI_60_SEG_9_x</v>
      </c>
      <c r="AU1455" s="63">
        <f t="shared" ref="AU1455" si="17594">IF(AND(COUNTIF(Codificacion3,AT1455)&lt;AO1455),1,COUNTIF(Codificacion3,AT1455))</f>
        <v>1</v>
      </c>
      <c r="AV1455" s="62" t="str">
        <f t="shared" si="17172"/>
        <v>Cotizacion Seleccionada</v>
      </c>
      <c r="AW1455" s="53"/>
      <c r="AX1455" s="51" t="str">
        <f t="shared" si="17173"/>
        <v>ALI_60_SEG_9VERDADERO</v>
      </c>
      <c r="AY1455" s="51">
        <f t="shared" si="17154"/>
        <v>2</v>
      </c>
      <c r="AZ1455" s="64" t="b">
        <f t="shared" si="17174"/>
        <v>1</v>
      </c>
    </row>
    <row r="1456" spans="1:52" x14ac:dyDescent="0.2">
      <c r="A1456" s="50" t="str">
        <f t="shared" si="17117"/>
        <v>ALI_60_SEG_10</v>
      </c>
      <c r="B1456" s="51" t="s">
        <v>144</v>
      </c>
      <c r="C1456" s="52">
        <v>60</v>
      </c>
      <c r="D1456" s="52">
        <f t="shared" ref="D1456" si="17595">IF(ISERROR(VLOOKUP(E1456,Proveedores,2,FALSE)),"",VLOOKUP(E1456,Proveedores,2,FALSE))</f>
        <v>2084</v>
      </c>
      <c r="E1456" s="53" t="s">
        <v>145</v>
      </c>
      <c r="F1456" s="54">
        <v>246</v>
      </c>
      <c r="G1456" s="53" t="s">
        <v>103</v>
      </c>
      <c r="H1456" s="53" t="s">
        <v>128</v>
      </c>
      <c r="I1456" s="52">
        <v>10</v>
      </c>
      <c r="J1456" s="53" t="s">
        <v>58</v>
      </c>
      <c r="K1456" s="55">
        <v>44835</v>
      </c>
      <c r="L1456" s="56">
        <v>7900</v>
      </c>
      <c r="M1456" s="56">
        <v>9503</v>
      </c>
      <c r="N1456" s="56">
        <v>6122</v>
      </c>
      <c r="O1456" s="56">
        <v>440</v>
      </c>
      <c r="P1456" s="57">
        <v>280</v>
      </c>
      <c r="Q1456" s="58">
        <v>0.23141999999999999</v>
      </c>
      <c r="R1456" s="57">
        <v>215.2</v>
      </c>
      <c r="S1456" s="57">
        <v>559</v>
      </c>
      <c r="T1456" s="58">
        <v>0.23147999999999999</v>
      </c>
      <c r="U1456" s="57">
        <v>429.6</v>
      </c>
      <c r="V1456" s="57">
        <v>1118</v>
      </c>
      <c r="W1456" s="58">
        <v>0.23077</v>
      </c>
      <c r="X1456" s="57">
        <v>860</v>
      </c>
      <c r="Y1456" s="57">
        <v>1118</v>
      </c>
      <c r="Z1456" s="58">
        <v>0.23077</v>
      </c>
      <c r="AA1456" s="57">
        <v>860</v>
      </c>
      <c r="AB1456" s="57">
        <v>11425888.800000001</v>
      </c>
      <c r="AC1456" s="53" t="str">
        <f t="shared" si="17156"/>
        <v>Registro Valido</v>
      </c>
      <c r="AD1456" s="57">
        <f t="shared" ref="AD1456" si="17596">IF(OR(ISERROR(VLOOKUP(CONCATENATE("ALI_",$C1456,"_SEG_",$I1456,"_PROV_",$D1456),Catalogo_Precios,AD$8,FALSE)),L1456=0),0,VLOOKUP(CONCATENATE("ALI_",$C1456,"_SEG_",$I1456,"_PROV_",$D1456),Catalogo_Precios,AD$8,FALSE))</f>
        <v>280</v>
      </c>
      <c r="AE1456" s="57">
        <f t="shared" ref="AE1456" si="17597">IF(OR(ISERROR(VLOOKUP(CONCATENATE("ALI_",$C1456,"_SEG_",$I1456,"_PROV_",$D1456),Catalogo_Precios,AE$8,FALSE)),M1456=0),0,VLOOKUP(CONCATENATE("ALI_",$C1456,"_SEG_",$I1456,"_PROV_",$D1456),Catalogo_Precios,AE$8,FALSE))</f>
        <v>559</v>
      </c>
      <c r="AF1456" s="57">
        <f t="shared" ref="AF1456" si="17598">IF(OR(ISERROR(VLOOKUP(CONCATENATE("ALI_",$C1456,"_SEG_",$I1456,"_PROV_",$D1456),Catalogo_Precios,AF$8,FALSE)),N1456=0),0,VLOOKUP(CONCATENATE("ALI_",$C1456,"_SEG_",$I1456,"_PROV_",$D1456),Catalogo_Precios,AF$8,FALSE))</f>
        <v>1118</v>
      </c>
      <c r="AG1456" s="57">
        <f t="shared" ref="AG1456" si="17599">IF(OR(ISERROR(VLOOKUP(CONCATENATE("ALI_",$C1456,"_SEG_",$I1456,"_PROV_",$D1456),Catalogo_Precios,AG$8,FALSE)),O1456=0),0,VLOOKUP(CONCATENATE("ALI_",$C1456,"_SEG_",$I1456,"_PROV_",$D1456),Catalogo_Precios,AG$8,FALSE))</f>
        <v>1118</v>
      </c>
      <c r="AH1456" s="57">
        <f t="shared" ref="AH1456" si="17600">IF(OR(ISERROR(VLOOKUP(CONCATENATE("ALI_",$C1456,"_SEG_",$I1456,"_PROV_",$D1456),Catalogo_Precios,AH$8,FALSE)),L1456=0),0,VLOOKUP(CONCATENATE("ALI_",$C1456,"_SEG_",$I1456,"_PROV_",$D1456),Catalogo_Precios,AH$8,FALSE))</f>
        <v>269</v>
      </c>
      <c r="AI1456" s="57">
        <f t="shared" ref="AI1456" si="17601">IF(OR(ISERROR(VLOOKUP(CONCATENATE("ALI_",$C1456,"_SEG_",$I1456,"_PROV_",$D1456),Catalogo_Precios,AI$8,FALSE)),M1456=0),0,VLOOKUP(CONCATENATE("ALI_",$C1456,"_SEG_",$I1456,"_PROV_",$D1456),Catalogo_Precios,AI$8,FALSE))</f>
        <v>537</v>
      </c>
      <c r="AJ1456" s="57">
        <f t="shared" ref="AJ1456" si="17602">IF(OR(ISERROR(VLOOKUP(CONCATENATE("ALI_",$C1456,"_SEG_",$I1456,"_PROV_",$D1456),Catalogo_Precios,AJ$8,FALSE)),N1456=0),0,VLOOKUP(CONCATENATE("ALI_",$C1456,"_SEG_",$I1456,"_PROV_",$D1456),Catalogo_Precios,AJ$8,FALSE))</f>
        <v>1075</v>
      </c>
      <c r="AK1456" s="57">
        <f t="shared" ref="AK1456" si="17603">IF(OR(ISERROR(VLOOKUP(CONCATENATE("ALI_",$C1456,"_SEG_",$I1456,"_PROV_",$D1456),Catalogo_Precios,AK$8,FALSE)),O1456=0),0,VLOOKUP(CONCATENATE("ALI_",$C1456,"_SEG_",$I1456,"_PROV_",$D1456),Catalogo_Precios,AK$8,FALSE))</f>
        <v>1075</v>
      </c>
      <c r="AL1456" s="53"/>
      <c r="AM1456" s="59" t="str">
        <f t="shared" si="17165"/>
        <v>ALI_60_SEG_10</v>
      </c>
      <c r="AN1456" s="59" t="str">
        <f t="shared" si="17166"/>
        <v>ALI_60_SEG_10_VAL_11425888.8</v>
      </c>
      <c r="AO1456" s="60">
        <f t="shared" ref="AO1456" si="17604">IF(OR(AB1456="",AB1456=0),0,COUNTIF(Codificacion,AM1456))</f>
        <v>2</v>
      </c>
      <c r="AP1456" s="61">
        <f t="array" ref="AP1456">MIN(IF(Codificacion=AM1456,Total_Cotizacion,""))</f>
        <v>11425888.800000001</v>
      </c>
      <c r="AQ1456" s="62" t="b">
        <f t="shared" si="17168"/>
        <v>1</v>
      </c>
      <c r="AR1456" s="51" t="str">
        <f t="shared" ref="AR1456" si="17605">IF(COUNTIF(Codificacion2,CONCATENATE(AM1456,"_VAL_",AB1456))&gt;1,"Empate","")</f>
        <v>Empate</v>
      </c>
      <c r="AS1456" s="63" t="s">
        <v>78</v>
      </c>
      <c r="AT1456" s="59" t="str">
        <f t="shared" si="17170"/>
        <v>ALI_60_SEG_10_x</v>
      </c>
      <c r="AU1456" s="63">
        <f t="shared" ref="AU1456" si="17606">IF(AND(COUNTIF(Codificacion3,AT1456)&lt;AO1456),1,COUNTIF(Codificacion3,AT1456))</f>
        <v>1</v>
      </c>
      <c r="AV1456" s="62" t="str">
        <f t="shared" si="17172"/>
        <v>Cotizacion Seleccionada</v>
      </c>
      <c r="AW1456" s="53"/>
      <c r="AX1456" s="51" t="str">
        <f t="shared" si="17173"/>
        <v>ALI_60_SEG_10VERDADERO</v>
      </c>
      <c r="AY1456" s="51">
        <f t="shared" si="17154"/>
        <v>2</v>
      </c>
      <c r="AZ1456" s="64" t="b">
        <f t="shared" si="17174"/>
        <v>1</v>
      </c>
    </row>
    <row r="1457" spans="1:52" x14ac:dyDescent="0.2">
      <c r="A1457" s="50" t="str">
        <f t="shared" si="17117"/>
        <v>ALI_60_SEG_11</v>
      </c>
      <c r="B1457" s="51" t="s">
        <v>144</v>
      </c>
      <c r="C1457" s="52">
        <v>60</v>
      </c>
      <c r="D1457" s="52">
        <f t="shared" ref="D1457" si="17607">IF(ISERROR(VLOOKUP(E1457,Proveedores,2,FALSE)),"",VLOOKUP(E1457,Proveedores,2,FALSE))</f>
        <v>2084</v>
      </c>
      <c r="E1457" s="53" t="s">
        <v>145</v>
      </c>
      <c r="F1457" s="54">
        <v>247</v>
      </c>
      <c r="G1457" s="53" t="s">
        <v>103</v>
      </c>
      <c r="H1457" s="53" t="s">
        <v>128</v>
      </c>
      <c r="I1457" s="52">
        <v>11</v>
      </c>
      <c r="J1457" s="53" t="s">
        <v>58</v>
      </c>
      <c r="K1457" s="55">
        <v>44835</v>
      </c>
      <c r="L1457" s="56">
        <v>7781</v>
      </c>
      <c r="M1457" s="56">
        <v>9358</v>
      </c>
      <c r="N1457" s="56">
        <v>6029</v>
      </c>
      <c r="O1457" s="56">
        <v>433</v>
      </c>
      <c r="P1457" s="57">
        <v>280</v>
      </c>
      <c r="Q1457" s="58">
        <v>0.23141999999999999</v>
      </c>
      <c r="R1457" s="57">
        <v>215.2</v>
      </c>
      <c r="S1457" s="57">
        <v>559</v>
      </c>
      <c r="T1457" s="58">
        <v>0.23147999999999999</v>
      </c>
      <c r="U1457" s="57">
        <v>429.6</v>
      </c>
      <c r="V1457" s="57">
        <v>1118</v>
      </c>
      <c r="W1457" s="58">
        <v>0.23077</v>
      </c>
      <c r="X1457" s="57">
        <v>860</v>
      </c>
      <c r="Y1457" s="57">
        <v>1118</v>
      </c>
      <c r="Z1457" s="58">
        <v>0.23077</v>
      </c>
      <c r="AA1457" s="57">
        <v>860</v>
      </c>
      <c r="AB1457" s="57">
        <v>11251988</v>
      </c>
      <c r="AC1457" s="53" t="str">
        <f t="shared" si="17156"/>
        <v>Registro Valido</v>
      </c>
      <c r="AD1457" s="57">
        <f t="shared" ref="AD1457" si="17608">IF(OR(ISERROR(VLOOKUP(CONCATENATE("ALI_",$C1457,"_SEG_",$I1457,"_PROV_",$D1457),Catalogo_Precios,AD$8,FALSE)),L1457=0),0,VLOOKUP(CONCATENATE("ALI_",$C1457,"_SEG_",$I1457,"_PROV_",$D1457),Catalogo_Precios,AD$8,FALSE))</f>
        <v>280</v>
      </c>
      <c r="AE1457" s="57">
        <f t="shared" ref="AE1457" si="17609">IF(OR(ISERROR(VLOOKUP(CONCATENATE("ALI_",$C1457,"_SEG_",$I1457,"_PROV_",$D1457),Catalogo_Precios,AE$8,FALSE)),M1457=0),0,VLOOKUP(CONCATENATE("ALI_",$C1457,"_SEG_",$I1457,"_PROV_",$D1457),Catalogo_Precios,AE$8,FALSE))</f>
        <v>559</v>
      </c>
      <c r="AF1457" s="57">
        <f t="shared" ref="AF1457" si="17610">IF(OR(ISERROR(VLOOKUP(CONCATENATE("ALI_",$C1457,"_SEG_",$I1457,"_PROV_",$D1457),Catalogo_Precios,AF$8,FALSE)),N1457=0),0,VLOOKUP(CONCATENATE("ALI_",$C1457,"_SEG_",$I1457,"_PROV_",$D1457),Catalogo_Precios,AF$8,FALSE))</f>
        <v>1118</v>
      </c>
      <c r="AG1457" s="57">
        <f t="shared" ref="AG1457" si="17611">IF(OR(ISERROR(VLOOKUP(CONCATENATE("ALI_",$C1457,"_SEG_",$I1457,"_PROV_",$D1457),Catalogo_Precios,AG$8,FALSE)),O1457=0),0,VLOOKUP(CONCATENATE("ALI_",$C1457,"_SEG_",$I1457,"_PROV_",$D1457),Catalogo_Precios,AG$8,FALSE))</f>
        <v>1118</v>
      </c>
      <c r="AH1457" s="57">
        <f t="shared" ref="AH1457" si="17612">IF(OR(ISERROR(VLOOKUP(CONCATENATE("ALI_",$C1457,"_SEG_",$I1457,"_PROV_",$D1457),Catalogo_Precios,AH$8,FALSE)),L1457=0),0,VLOOKUP(CONCATENATE("ALI_",$C1457,"_SEG_",$I1457,"_PROV_",$D1457),Catalogo_Precios,AH$8,FALSE))</f>
        <v>269</v>
      </c>
      <c r="AI1457" s="57">
        <f t="shared" ref="AI1457" si="17613">IF(OR(ISERROR(VLOOKUP(CONCATENATE("ALI_",$C1457,"_SEG_",$I1457,"_PROV_",$D1457),Catalogo_Precios,AI$8,FALSE)),M1457=0),0,VLOOKUP(CONCATENATE("ALI_",$C1457,"_SEG_",$I1457,"_PROV_",$D1457),Catalogo_Precios,AI$8,FALSE))</f>
        <v>537</v>
      </c>
      <c r="AJ1457" s="57">
        <f t="shared" ref="AJ1457" si="17614">IF(OR(ISERROR(VLOOKUP(CONCATENATE("ALI_",$C1457,"_SEG_",$I1457,"_PROV_",$D1457),Catalogo_Precios,AJ$8,FALSE)),N1457=0),0,VLOOKUP(CONCATENATE("ALI_",$C1457,"_SEG_",$I1457,"_PROV_",$D1457),Catalogo_Precios,AJ$8,FALSE))</f>
        <v>1075</v>
      </c>
      <c r="AK1457" s="57">
        <f t="shared" ref="AK1457" si="17615">IF(OR(ISERROR(VLOOKUP(CONCATENATE("ALI_",$C1457,"_SEG_",$I1457,"_PROV_",$D1457),Catalogo_Precios,AK$8,FALSE)),O1457=0),0,VLOOKUP(CONCATENATE("ALI_",$C1457,"_SEG_",$I1457,"_PROV_",$D1457),Catalogo_Precios,AK$8,FALSE))</f>
        <v>1075</v>
      </c>
      <c r="AL1457" s="53"/>
      <c r="AM1457" s="59" t="str">
        <f t="shared" si="17165"/>
        <v>ALI_60_SEG_11</v>
      </c>
      <c r="AN1457" s="59" t="str">
        <f t="shared" si="17166"/>
        <v>ALI_60_SEG_11_VAL_11251988</v>
      </c>
      <c r="AO1457" s="60">
        <f t="shared" ref="AO1457" si="17616">IF(OR(AB1457="",AB1457=0),0,COUNTIF(Codificacion,AM1457))</f>
        <v>2</v>
      </c>
      <c r="AP1457" s="61">
        <f t="array" ref="AP1457">MIN(IF(Codificacion=AM1457,Total_Cotizacion,""))</f>
        <v>11251988</v>
      </c>
      <c r="AQ1457" s="62" t="b">
        <f t="shared" si="17168"/>
        <v>1</v>
      </c>
      <c r="AR1457" s="51" t="str">
        <f t="shared" ref="AR1457" si="17617">IF(COUNTIF(Codificacion2,CONCATENATE(AM1457,"_VAL_",AB1457))&gt;1,"Empate","")</f>
        <v>Empate</v>
      </c>
      <c r="AS1457" s="63" t="s">
        <v>78</v>
      </c>
      <c r="AT1457" s="59" t="str">
        <f t="shared" si="17170"/>
        <v>ALI_60_SEG_11_x</v>
      </c>
      <c r="AU1457" s="63">
        <f t="shared" ref="AU1457" si="17618">IF(AND(COUNTIF(Codificacion3,AT1457)&lt;AO1457),1,COUNTIF(Codificacion3,AT1457))</f>
        <v>1</v>
      </c>
      <c r="AV1457" s="62" t="str">
        <f t="shared" si="17172"/>
        <v>Cotizacion Seleccionada</v>
      </c>
      <c r="AW1457" s="53"/>
      <c r="AX1457" s="51" t="str">
        <f t="shared" si="17173"/>
        <v>ALI_60_SEG_11VERDADERO</v>
      </c>
      <c r="AY1457" s="51">
        <f t="shared" si="17154"/>
        <v>2</v>
      </c>
      <c r="AZ1457" s="64" t="b">
        <f t="shared" si="17174"/>
        <v>1</v>
      </c>
    </row>
    <row r="1458" spans="1:52" x14ac:dyDescent="0.2">
      <c r="A1458" s="50" t="b">
        <f t="shared" si="17117"/>
        <v>0</v>
      </c>
      <c r="B1458" s="51" t="s">
        <v>144</v>
      </c>
      <c r="C1458" s="52">
        <v>60</v>
      </c>
      <c r="D1458" s="52">
        <f t="shared" ref="D1458" si="17619">IF(ISERROR(VLOOKUP(E1458,Proveedores,2,FALSE)),"",VLOOKUP(E1458,Proveedores,2,FALSE))</f>
        <v>2084</v>
      </c>
      <c r="E1458" s="53" t="s">
        <v>145</v>
      </c>
      <c r="F1458" s="54">
        <v>248</v>
      </c>
      <c r="G1458" s="53" t="s">
        <v>103</v>
      </c>
      <c r="H1458" s="53" t="s">
        <v>128</v>
      </c>
      <c r="I1458" s="52">
        <v>12</v>
      </c>
      <c r="J1458" s="53" t="s">
        <v>58</v>
      </c>
      <c r="K1458" s="55">
        <v>44835</v>
      </c>
      <c r="L1458" s="56">
        <v>7060</v>
      </c>
      <c r="M1458" s="56">
        <v>8494</v>
      </c>
      <c r="N1458" s="56">
        <v>5471</v>
      </c>
      <c r="O1458" s="56">
        <v>393</v>
      </c>
      <c r="P1458" s="57">
        <v>280</v>
      </c>
      <c r="Q1458" s="58">
        <v>0</v>
      </c>
      <c r="R1458" s="57">
        <v>280</v>
      </c>
      <c r="S1458" s="57">
        <v>559</v>
      </c>
      <c r="T1458" s="58">
        <v>0</v>
      </c>
      <c r="U1458" s="57">
        <v>559</v>
      </c>
      <c r="V1458" s="57">
        <v>1118</v>
      </c>
      <c r="W1458" s="58">
        <v>0</v>
      </c>
      <c r="X1458" s="57">
        <v>1118</v>
      </c>
      <c r="Y1458" s="57">
        <v>1118</v>
      </c>
      <c r="Z1458" s="58">
        <v>0</v>
      </c>
      <c r="AA1458" s="57">
        <v>1118</v>
      </c>
      <c r="AB1458" s="57">
        <v>13280898</v>
      </c>
      <c r="AC1458" s="53" t="str">
        <f t="shared" si="17156"/>
        <v>Registro Valido</v>
      </c>
      <c r="AD1458" s="57">
        <f t="shared" ref="AD1458" si="17620">IF(OR(ISERROR(VLOOKUP(CONCATENATE("ALI_",$C1458,"_SEG_",$I1458,"_PROV_",$D1458),Catalogo_Precios,AD$8,FALSE)),L1458=0),0,VLOOKUP(CONCATENATE("ALI_",$C1458,"_SEG_",$I1458,"_PROV_",$D1458),Catalogo_Precios,AD$8,FALSE))</f>
        <v>280</v>
      </c>
      <c r="AE1458" s="57">
        <f t="shared" ref="AE1458" si="17621">IF(OR(ISERROR(VLOOKUP(CONCATENATE("ALI_",$C1458,"_SEG_",$I1458,"_PROV_",$D1458),Catalogo_Precios,AE$8,FALSE)),M1458=0),0,VLOOKUP(CONCATENATE("ALI_",$C1458,"_SEG_",$I1458,"_PROV_",$D1458),Catalogo_Precios,AE$8,FALSE))</f>
        <v>559</v>
      </c>
      <c r="AF1458" s="57">
        <f t="shared" ref="AF1458" si="17622">IF(OR(ISERROR(VLOOKUP(CONCATENATE("ALI_",$C1458,"_SEG_",$I1458,"_PROV_",$D1458),Catalogo_Precios,AF$8,FALSE)),N1458=0),0,VLOOKUP(CONCATENATE("ALI_",$C1458,"_SEG_",$I1458,"_PROV_",$D1458),Catalogo_Precios,AF$8,FALSE))</f>
        <v>1118</v>
      </c>
      <c r="AG1458" s="57">
        <f t="shared" ref="AG1458" si="17623">IF(OR(ISERROR(VLOOKUP(CONCATENATE("ALI_",$C1458,"_SEG_",$I1458,"_PROV_",$D1458),Catalogo_Precios,AG$8,FALSE)),O1458=0),0,VLOOKUP(CONCATENATE("ALI_",$C1458,"_SEG_",$I1458,"_PROV_",$D1458),Catalogo_Precios,AG$8,FALSE))</f>
        <v>1118</v>
      </c>
      <c r="AH1458" s="57">
        <f t="shared" ref="AH1458" si="17624">IF(OR(ISERROR(VLOOKUP(CONCATENATE("ALI_",$C1458,"_SEG_",$I1458,"_PROV_",$D1458),Catalogo_Precios,AH$8,FALSE)),L1458=0),0,VLOOKUP(CONCATENATE("ALI_",$C1458,"_SEG_",$I1458,"_PROV_",$D1458),Catalogo_Precios,AH$8,FALSE))</f>
        <v>269</v>
      </c>
      <c r="AI1458" s="57">
        <f t="shared" ref="AI1458" si="17625">IF(OR(ISERROR(VLOOKUP(CONCATENATE("ALI_",$C1458,"_SEG_",$I1458,"_PROV_",$D1458),Catalogo_Precios,AI$8,FALSE)),M1458=0),0,VLOOKUP(CONCATENATE("ALI_",$C1458,"_SEG_",$I1458,"_PROV_",$D1458),Catalogo_Precios,AI$8,FALSE))</f>
        <v>537</v>
      </c>
      <c r="AJ1458" s="57">
        <f t="shared" ref="AJ1458" si="17626">IF(OR(ISERROR(VLOOKUP(CONCATENATE("ALI_",$C1458,"_SEG_",$I1458,"_PROV_",$D1458),Catalogo_Precios,AJ$8,FALSE)),N1458=0),0,VLOOKUP(CONCATENATE("ALI_",$C1458,"_SEG_",$I1458,"_PROV_",$D1458),Catalogo_Precios,AJ$8,FALSE))</f>
        <v>1075</v>
      </c>
      <c r="AK1458" s="57">
        <f t="shared" ref="AK1458" si="17627">IF(OR(ISERROR(VLOOKUP(CONCATENATE("ALI_",$C1458,"_SEG_",$I1458,"_PROV_",$D1458),Catalogo_Precios,AK$8,FALSE)),O1458=0),0,VLOOKUP(CONCATENATE("ALI_",$C1458,"_SEG_",$I1458,"_PROV_",$D1458),Catalogo_Precios,AK$8,FALSE))</f>
        <v>1075</v>
      </c>
      <c r="AL1458" s="53"/>
      <c r="AM1458" s="59" t="str">
        <f t="shared" si="17165"/>
        <v>ALI_60_SEG_12</v>
      </c>
      <c r="AN1458" s="59" t="str">
        <f t="shared" si="17166"/>
        <v>ALI_60_SEG_12_VAL_13280898</v>
      </c>
      <c r="AO1458" s="60">
        <f t="shared" ref="AO1458" si="17628">IF(OR(AB1458="",AB1458=0),0,COUNTIF(Codificacion,AM1458))</f>
        <v>2</v>
      </c>
      <c r="AP1458" s="61">
        <f t="array" ref="AP1458">MIN(IF(Codificacion=AM1458,Total_Cotizacion,""))</f>
        <v>10211374.4</v>
      </c>
      <c r="AQ1458" s="62" t="b">
        <f t="shared" si="17168"/>
        <v>0</v>
      </c>
      <c r="AR1458" s="51" t="str">
        <f t="shared" ref="AR1458" si="17629">IF(COUNTIF(Codificacion2,CONCATENATE(AM1458,"_VAL_",AB1458))&gt;1,"Empate","")</f>
        <v/>
      </c>
      <c r="AS1458" s="63" t="str">
        <f t="shared" ref="AS1458:AS1472" si="17630">IF(AND(AQ1458,AR1458="",AQ1458&lt;&gt;""),"X","")</f>
        <v/>
      </c>
      <c r="AT1458" s="59" t="str">
        <f t="shared" si="17170"/>
        <v>ALI_60_SEG_12_</v>
      </c>
      <c r="AU1458" s="63">
        <f t="shared" ref="AU1458" si="17631">IF(AND(COUNTIF(Codificacion3,AT1458)&lt;AO1458),1,COUNTIF(Codificacion3,AT1458))</f>
        <v>1</v>
      </c>
      <c r="AV1458" s="62" t="str">
        <f t="shared" si="17172"/>
        <v>No Seleccionada</v>
      </c>
      <c r="AW1458" s="53"/>
      <c r="AX1458" s="51" t="str">
        <f t="shared" si="17173"/>
        <v>ALI_60_SEG_12FALSO</v>
      </c>
      <c r="AY1458" s="51">
        <f t="shared" si="17154"/>
        <v>1</v>
      </c>
      <c r="AZ1458" s="64" t="b">
        <f t="shared" si="17174"/>
        <v>0</v>
      </c>
    </row>
    <row r="1459" spans="1:52" x14ac:dyDescent="0.2">
      <c r="A1459" s="50" t="b">
        <f t="shared" si="17117"/>
        <v>0</v>
      </c>
      <c r="B1459" s="51" t="s">
        <v>144</v>
      </c>
      <c r="C1459" s="52">
        <v>60</v>
      </c>
      <c r="D1459" s="52">
        <f t="shared" ref="D1459" si="17632">IF(ISERROR(VLOOKUP(E1459,Proveedores,2,FALSE)),"",VLOOKUP(E1459,Proveedores,2,FALSE))</f>
        <v>2084</v>
      </c>
      <c r="E1459" s="53" t="s">
        <v>145</v>
      </c>
      <c r="F1459" s="54">
        <v>249</v>
      </c>
      <c r="G1459" s="53" t="s">
        <v>103</v>
      </c>
      <c r="H1459" s="53" t="s">
        <v>128</v>
      </c>
      <c r="I1459" s="52">
        <v>13</v>
      </c>
      <c r="J1459" s="53" t="s">
        <v>58</v>
      </c>
      <c r="K1459" s="55">
        <v>44835</v>
      </c>
      <c r="L1459" s="56">
        <v>7497</v>
      </c>
      <c r="M1459" s="56">
        <v>9017</v>
      </c>
      <c r="N1459" s="56">
        <v>5809</v>
      </c>
      <c r="O1459" s="56">
        <v>418</v>
      </c>
      <c r="P1459" s="57">
        <v>280</v>
      </c>
      <c r="Q1459" s="58">
        <v>0</v>
      </c>
      <c r="R1459" s="57">
        <v>280</v>
      </c>
      <c r="S1459" s="57">
        <v>559</v>
      </c>
      <c r="T1459" s="58">
        <v>0</v>
      </c>
      <c r="U1459" s="57">
        <v>559</v>
      </c>
      <c r="V1459" s="57">
        <v>1118</v>
      </c>
      <c r="W1459" s="58">
        <v>0</v>
      </c>
      <c r="X1459" s="57">
        <v>1118</v>
      </c>
      <c r="Y1459" s="57">
        <v>1118</v>
      </c>
      <c r="Z1459" s="58">
        <v>0</v>
      </c>
      <c r="AA1459" s="57">
        <v>1118</v>
      </c>
      <c r="AB1459" s="57">
        <v>14101449</v>
      </c>
      <c r="AC1459" s="53" t="str">
        <f t="shared" si="17156"/>
        <v>Registro Valido</v>
      </c>
      <c r="AD1459" s="57">
        <f t="shared" ref="AD1459" si="17633">IF(OR(ISERROR(VLOOKUP(CONCATENATE("ALI_",$C1459,"_SEG_",$I1459,"_PROV_",$D1459),Catalogo_Precios,AD$8,FALSE)),L1459=0),0,VLOOKUP(CONCATENATE("ALI_",$C1459,"_SEG_",$I1459,"_PROV_",$D1459),Catalogo_Precios,AD$8,FALSE))</f>
        <v>280</v>
      </c>
      <c r="AE1459" s="57">
        <f t="shared" ref="AE1459" si="17634">IF(OR(ISERROR(VLOOKUP(CONCATENATE("ALI_",$C1459,"_SEG_",$I1459,"_PROV_",$D1459),Catalogo_Precios,AE$8,FALSE)),M1459=0),0,VLOOKUP(CONCATENATE("ALI_",$C1459,"_SEG_",$I1459,"_PROV_",$D1459),Catalogo_Precios,AE$8,FALSE))</f>
        <v>559</v>
      </c>
      <c r="AF1459" s="57">
        <f t="shared" ref="AF1459" si="17635">IF(OR(ISERROR(VLOOKUP(CONCATENATE("ALI_",$C1459,"_SEG_",$I1459,"_PROV_",$D1459),Catalogo_Precios,AF$8,FALSE)),N1459=0),0,VLOOKUP(CONCATENATE("ALI_",$C1459,"_SEG_",$I1459,"_PROV_",$D1459),Catalogo_Precios,AF$8,FALSE))</f>
        <v>1118</v>
      </c>
      <c r="AG1459" s="57">
        <f t="shared" ref="AG1459" si="17636">IF(OR(ISERROR(VLOOKUP(CONCATENATE("ALI_",$C1459,"_SEG_",$I1459,"_PROV_",$D1459),Catalogo_Precios,AG$8,FALSE)),O1459=0),0,VLOOKUP(CONCATENATE("ALI_",$C1459,"_SEG_",$I1459,"_PROV_",$D1459),Catalogo_Precios,AG$8,FALSE))</f>
        <v>1118</v>
      </c>
      <c r="AH1459" s="57">
        <f t="shared" ref="AH1459" si="17637">IF(OR(ISERROR(VLOOKUP(CONCATENATE("ALI_",$C1459,"_SEG_",$I1459,"_PROV_",$D1459),Catalogo_Precios,AH$8,FALSE)),L1459=0),0,VLOOKUP(CONCATENATE("ALI_",$C1459,"_SEG_",$I1459,"_PROV_",$D1459),Catalogo_Precios,AH$8,FALSE))</f>
        <v>269</v>
      </c>
      <c r="AI1459" s="57">
        <f t="shared" ref="AI1459" si="17638">IF(OR(ISERROR(VLOOKUP(CONCATENATE("ALI_",$C1459,"_SEG_",$I1459,"_PROV_",$D1459),Catalogo_Precios,AI$8,FALSE)),M1459=0),0,VLOOKUP(CONCATENATE("ALI_",$C1459,"_SEG_",$I1459,"_PROV_",$D1459),Catalogo_Precios,AI$8,FALSE))</f>
        <v>537</v>
      </c>
      <c r="AJ1459" s="57">
        <f t="shared" ref="AJ1459" si="17639">IF(OR(ISERROR(VLOOKUP(CONCATENATE("ALI_",$C1459,"_SEG_",$I1459,"_PROV_",$D1459),Catalogo_Precios,AJ$8,FALSE)),N1459=0),0,VLOOKUP(CONCATENATE("ALI_",$C1459,"_SEG_",$I1459,"_PROV_",$D1459),Catalogo_Precios,AJ$8,FALSE))</f>
        <v>1075</v>
      </c>
      <c r="AK1459" s="57">
        <f t="shared" ref="AK1459" si="17640">IF(OR(ISERROR(VLOOKUP(CONCATENATE("ALI_",$C1459,"_SEG_",$I1459,"_PROV_",$D1459),Catalogo_Precios,AK$8,FALSE)),O1459=0),0,VLOOKUP(CONCATENATE("ALI_",$C1459,"_SEG_",$I1459,"_PROV_",$D1459),Catalogo_Precios,AK$8,FALSE))</f>
        <v>1075</v>
      </c>
      <c r="AL1459" s="53"/>
      <c r="AM1459" s="59" t="str">
        <f t="shared" si="17165"/>
        <v>ALI_60_SEG_13</v>
      </c>
      <c r="AN1459" s="59" t="str">
        <f t="shared" si="17166"/>
        <v>ALI_60_SEG_13_VAL_14101449</v>
      </c>
      <c r="AO1459" s="60">
        <f t="shared" ref="AO1459" si="17641">IF(OR(AB1459="",AB1459=0),0,COUNTIF(Codificacion,AM1459))</f>
        <v>2</v>
      </c>
      <c r="AP1459" s="61">
        <f t="array" ref="AP1459">MIN(IF(Codificacion=AM1459,Total_Cotizacion,""))</f>
        <v>10842277.6</v>
      </c>
      <c r="AQ1459" s="62" t="b">
        <f t="shared" si="17168"/>
        <v>0</v>
      </c>
      <c r="AR1459" s="51" t="str">
        <f t="shared" ref="AR1459" si="17642">IF(COUNTIF(Codificacion2,CONCATENATE(AM1459,"_VAL_",AB1459))&gt;1,"Empate","")</f>
        <v/>
      </c>
      <c r="AS1459" s="63" t="str">
        <f t="shared" si="17630"/>
        <v/>
      </c>
      <c r="AT1459" s="59" t="str">
        <f t="shared" si="17170"/>
        <v>ALI_60_SEG_13_</v>
      </c>
      <c r="AU1459" s="63">
        <f t="shared" ref="AU1459" si="17643">IF(AND(COUNTIF(Codificacion3,AT1459)&lt;AO1459),1,COUNTIF(Codificacion3,AT1459))</f>
        <v>1</v>
      </c>
      <c r="AV1459" s="62" t="str">
        <f t="shared" si="17172"/>
        <v>No Seleccionada</v>
      </c>
      <c r="AW1459" s="53"/>
      <c r="AX1459" s="51" t="str">
        <f t="shared" si="17173"/>
        <v>ALI_60_SEG_13FALSO</v>
      </c>
      <c r="AY1459" s="51">
        <f t="shared" si="17154"/>
        <v>1</v>
      </c>
      <c r="AZ1459" s="64" t="b">
        <f t="shared" si="17174"/>
        <v>0</v>
      </c>
    </row>
    <row r="1460" spans="1:52" x14ac:dyDescent="0.2">
      <c r="A1460" s="50" t="b">
        <f t="shared" si="17117"/>
        <v>0</v>
      </c>
      <c r="B1460" s="51" t="s">
        <v>144</v>
      </c>
      <c r="C1460" s="52">
        <v>60</v>
      </c>
      <c r="D1460" s="52">
        <f t="shared" ref="D1460" si="17644">IF(ISERROR(VLOOKUP(E1460,Proveedores,2,FALSE)),"",VLOOKUP(E1460,Proveedores,2,FALSE))</f>
        <v>2084</v>
      </c>
      <c r="E1460" s="53" t="s">
        <v>145</v>
      </c>
      <c r="F1460" s="54">
        <v>250</v>
      </c>
      <c r="G1460" s="53" t="s">
        <v>103</v>
      </c>
      <c r="H1460" s="53" t="s">
        <v>128</v>
      </c>
      <c r="I1460" s="52">
        <v>14</v>
      </c>
      <c r="J1460" s="53" t="s">
        <v>58</v>
      </c>
      <c r="K1460" s="55">
        <v>44835</v>
      </c>
      <c r="L1460" s="56">
        <v>7430</v>
      </c>
      <c r="M1460" s="56">
        <v>8939</v>
      </c>
      <c r="N1460" s="56">
        <v>5754</v>
      </c>
      <c r="O1460" s="56">
        <v>414</v>
      </c>
      <c r="P1460" s="57">
        <v>280</v>
      </c>
      <c r="Q1460" s="58">
        <v>0</v>
      </c>
      <c r="R1460" s="57">
        <v>280</v>
      </c>
      <c r="S1460" s="57">
        <v>559</v>
      </c>
      <c r="T1460" s="58">
        <v>0</v>
      </c>
      <c r="U1460" s="57">
        <v>559</v>
      </c>
      <c r="V1460" s="57">
        <v>1118</v>
      </c>
      <c r="W1460" s="58">
        <v>0</v>
      </c>
      <c r="X1460" s="57">
        <v>1118</v>
      </c>
      <c r="Y1460" s="57">
        <v>1118</v>
      </c>
      <c r="Z1460" s="58">
        <v>0</v>
      </c>
      <c r="AA1460" s="57">
        <v>1118</v>
      </c>
      <c r="AB1460" s="57">
        <v>13973125</v>
      </c>
      <c r="AC1460" s="53" t="str">
        <f t="shared" si="17156"/>
        <v>Registro Valido</v>
      </c>
      <c r="AD1460" s="57">
        <f t="shared" ref="AD1460" si="17645">IF(OR(ISERROR(VLOOKUP(CONCATENATE("ALI_",$C1460,"_SEG_",$I1460,"_PROV_",$D1460),Catalogo_Precios,AD$8,FALSE)),L1460=0),0,VLOOKUP(CONCATENATE("ALI_",$C1460,"_SEG_",$I1460,"_PROV_",$D1460),Catalogo_Precios,AD$8,FALSE))</f>
        <v>280</v>
      </c>
      <c r="AE1460" s="57">
        <f t="shared" ref="AE1460" si="17646">IF(OR(ISERROR(VLOOKUP(CONCATENATE("ALI_",$C1460,"_SEG_",$I1460,"_PROV_",$D1460),Catalogo_Precios,AE$8,FALSE)),M1460=0),0,VLOOKUP(CONCATENATE("ALI_",$C1460,"_SEG_",$I1460,"_PROV_",$D1460),Catalogo_Precios,AE$8,FALSE))</f>
        <v>559</v>
      </c>
      <c r="AF1460" s="57">
        <f t="shared" ref="AF1460" si="17647">IF(OR(ISERROR(VLOOKUP(CONCATENATE("ALI_",$C1460,"_SEG_",$I1460,"_PROV_",$D1460),Catalogo_Precios,AF$8,FALSE)),N1460=0),0,VLOOKUP(CONCATENATE("ALI_",$C1460,"_SEG_",$I1460,"_PROV_",$D1460),Catalogo_Precios,AF$8,FALSE))</f>
        <v>1118</v>
      </c>
      <c r="AG1460" s="57">
        <f t="shared" ref="AG1460" si="17648">IF(OR(ISERROR(VLOOKUP(CONCATENATE("ALI_",$C1460,"_SEG_",$I1460,"_PROV_",$D1460),Catalogo_Precios,AG$8,FALSE)),O1460=0),0,VLOOKUP(CONCATENATE("ALI_",$C1460,"_SEG_",$I1460,"_PROV_",$D1460),Catalogo_Precios,AG$8,FALSE))</f>
        <v>1118</v>
      </c>
      <c r="AH1460" s="57">
        <f t="shared" ref="AH1460" si="17649">IF(OR(ISERROR(VLOOKUP(CONCATENATE("ALI_",$C1460,"_SEG_",$I1460,"_PROV_",$D1460),Catalogo_Precios,AH$8,FALSE)),L1460=0),0,VLOOKUP(CONCATENATE("ALI_",$C1460,"_SEG_",$I1460,"_PROV_",$D1460),Catalogo_Precios,AH$8,FALSE))</f>
        <v>269</v>
      </c>
      <c r="AI1460" s="57">
        <f t="shared" ref="AI1460" si="17650">IF(OR(ISERROR(VLOOKUP(CONCATENATE("ALI_",$C1460,"_SEG_",$I1460,"_PROV_",$D1460),Catalogo_Precios,AI$8,FALSE)),M1460=0),0,VLOOKUP(CONCATENATE("ALI_",$C1460,"_SEG_",$I1460,"_PROV_",$D1460),Catalogo_Precios,AI$8,FALSE))</f>
        <v>537</v>
      </c>
      <c r="AJ1460" s="57">
        <f t="shared" ref="AJ1460" si="17651">IF(OR(ISERROR(VLOOKUP(CONCATENATE("ALI_",$C1460,"_SEG_",$I1460,"_PROV_",$D1460),Catalogo_Precios,AJ$8,FALSE)),N1460=0),0,VLOOKUP(CONCATENATE("ALI_",$C1460,"_SEG_",$I1460,"_PROV_",$D1460),Catalogo_Precios,AJ$8,FALSE))</f>
        <v>1075</v>
      </c>
      <c r="AK1460" s="57">
        <f t="shared" ref="AK1460" si="17652">IF(OR(ISERROR(VLOOKUP(CONCATENATE("ALI_",$C1460,"_SEG_",$I1460,"_PROV_",$D1460),Catalogo_Precios,AK$8,FALSE)),O1460=0),0,VLOOKUP(CONCATENATE("ALI_",$C1460,"_SEG_",$I1460,"_PROV_",$D1460),Catalogo_Precios,AK$8,FALSE))</f>
        <v>1075</v>
      </c>
      <c r="AL1460" s="53"/>
      <c r="AM1460" s="59" t="str">
        <f t="shared" si="17165"/>
        <v>ALI_60_SEG_14</v>
      </c>
      <c r="AN1460" s="59" t="str">
        <f t="shared" si="17166"/>
        <v>ALI_60_SEG_14_VAL_13973125</v>
      </c>
      <c r="AO1460" s="60">
        <f t="shared" ref="AO1460" si="17653">IF(OR(AB1460="",AB1460=0),0,COUNTIF(Codificacion,AM1460))</f>
        <v>2</v>
      </c>
      <c r="AP1460" s="61">
        <f t="array" ref="AP1460">MIN(IF(Codificacion=AM1460,Total_Cotizacion,""))</f>
        <v>10743610.4</v>
      </c>
      <c r="AQ1460" s="62" t="b">
        <f t="shared" si="17168"/>
        <v>0</v>
      </c>
      <c r="AR1460" s="51" t="str">
        <f t="shared" ref="AR1460" si="17654">IF(COUNTIF(Codificacion2,CONCATENATE(AM1460,"_VAL_",AB1460))&gt;1,"Empate","")</f>
        <v/>
      </c>
      <c r="AS1460" s="63" t="str">
        <f t="shared" si="17630"/>
        <v/>
      </c>
      <c r="AT1460" s="59" t="str">
        <f t="shared" si="17170"/>
        <v>ALI_60_SEG_14_</v>
      </c>
      <c r="AU1460" s="63">
        <f t="shared" ref="AU1460" si="17655">IF(AND(COUNTIF(Codificacion3,AT1460)&lt;AO1460),1,COUNTIF(Codificacion3,AT1460))</f>
        <v>1</v>
      </c>
      <c r="AV1460" s="62" t="str">
        <f t="shared" si="17172"/>
        <v>No Seleccionada</v>
      </c>
      <c r="AW1460" s="53"/>
      <c r="AX1460" s="51" t="str">
        <f t="shared" si="17173"/>
        <v>ALI_60_SEG_14FALSO</v>
      </c>
      <c r="AY1460" s="51">
        <f t="shared" si="17154"/>
        <v>1</v>
      </c>
      <c r="AZ1460" s="64" t="b">
        <f t="shared" si="17174"/>
        <v>0</v>
      </c>
    </row>
    <row r="1461" spans="1:52" x14ac:dyDescent="0.2">
      <c r="A1461" s="50" t="b">
        <f t="shared" si="17117"/>
        <v>0</v>
      </c>
      <c r="B1461" s="51" t="s">
        <v>144</v>
      </c>
      <c r="C1461" s="52">
        <v>22</v>
      </c>
      <c r="D1461" s="52">
        <f t="shared" ref="D1461" si="17656">IF(ISERROR(VLOOKUP(E1461,Proveedores,2,FALSE)),"",VLOOKUP(E1461,Proveedores,2,FALSE))</f>
        <v>2084</v>
      </c>
      <c r="E1461" s="53" t="s">
        <v>145</v>
      </c>
      <c r="F1461" s="54">
        <v>325</v>
      </c>
      <c r="G1461" s="53" t="s">
        <v>105</v>
      </c>
      <c r="H1461" s="53" t="s">
        <v>123</v>
      </c>
      <c r="I1461" s="52">
        <v>1</v>
      </c>
      <c r="J1461" s="53" t="s">
        <v>58</v>
      </c>
      <c r="K1461" s="55">
        <v>44835</v>
      </c>
      <c r="L1461" s="56">
        <v>0</v>
      </c>
      <c r="M1461" s="56">
        <v>8442</v>
      </c>
      <c r="N1461" s="56">
        <v>4552</v>
      </c>
      <c r="O1461" s="56">
        <v>405</v>
      </c>
      <c r="P1461" s="57">
        <v>0</v>
      </c>
      <c r="Q1461" s="58"/>
      <c r="R1461" s="57">
        <v>0</v>
      </c>
      <c r="S1461" s="57">
        <v>780</v>
      </c>
      <c r="T1461" s="58">
        <v>0</v>
      </c>
      <c r="U1461" s="57">
        <v>780</v>
      </c>
      <c r="V1461" s="57">
        <v>780</v>
      </c>
      <c r="W1461" s="58">
        <v>0</v>
      </c>
      <c r="X1461" s="57">
        <v>780</v>
      </c>
      <c r="Y1461" s="57">
        <v>780</v>
      </c>
      <c r="Z1461" s="58">
        <v>0</v>
      </c>
      <c r="AA1461" s="57">
        <v>780</v>
      </c>
      <c r="AB1461" s="57">
        <v>10451220</v>
      </c>
      <c r="AC1461" s="53" t="str">
        <f t="shared" si="17156"/>
        <v>Registro Valido</v>
      </c>
      <c r="AD1461" s="57">
        <f t="shared" ref="AD1461" si="17657">IF(OR(ISERROR(VLOOKUP(CONCATENATE("ALI_",$C1461,"_SEG_",$I1461,"_PROV_",$D1461),Catalogo_Precios,AD$8,FALSE)),L1461=0),0,VLOOKUP(CONCATENATE("ALI_",$C1461,"_SEG_",$I1461,"_PROV_",$D1461),Catalogo_Precios,AD$8,FALSE))</f>
        <v>0</v>
      </c>
      <c r="AE1461" s="57">
        <f t="shared" ref="AE1461" si="17658">IF(OR(ISERROR(VLOOKUP(CONCATENATE("ALI_",$C1461,"_SEG_",$I1461,"_PROV_",$D1461),Catalogo_Precios,AE$8,FALSE)),M1461=0),0,VLOOKUP(CONCATENATE("ALI_",$C1461,"_SEG_",$I1461,"_PROV_",$D1461),Catalogo_Precios,AE$8,FALSE))</f>
        <v>780</v>
      </c>
      <c r="AF1461" s="57">
        <f t="shared" ref="AF1461" si="17659">IF(OR(ISERROR(VLOOKUP(CONCATENATE("ALI_",$C1461,"_SEG_",$I1461,"_PROV_",$D1461),Catalogo_Precios,AF$8,FALSE)),N1461=0),0,VLOOKUP(CONCATENATE("ALI_",$C1461,"_SEG_",$I1461,"_PROV_",$D1461),Catalogo_Precios,AF$8,FALSE))</f>
        <v>780</v>
      </c>
      <c r="AG1461" s="57">
        <f t="shared" ref="AG1461" si="17660">IF(OR(ISERROR(VLOOKUP(CONCATENATE("ALI_",$C1461,"_SEG_",$I1461,"_PROV_",$D1461),Catalogo_Precios,AG$8,FALSE)),O1461=0),0,VLOOKUP(CONCATENATE("ALI_",$C1461,"_SEG_",$I1461,"_PROV_",$D1461),Catalogo_Precios,AG$8,FALSE))</f>
        <v>780</v>
      </c>
      <c r="AH1461" s="57">
        <f t="shared" ref="AH1461" si="17661">IF(OR(ISERROR(VLOOKUP(CONCATENATE("ALI_",$C1461,"_SEG_",$I1461,"_PROV_",$D1461),Catalogo_Precios,AH$8,FALSE)),L1461=0),0,VLOOKUP(CONCATENATE("ALI_",$C1461,"_SEG_",$I1461,"_PROV_",$D1461),Catalogo_Precios,AH$8,FALSE))</f>
        <v>0</v>
      </c>
      <c r="AI1461" s="57">
        <f t="shared" ref="AI1461" si="17662">IF(OR(ISERROR(VLOOKUP(CONCATENATE("ALI_",$C1461,"_SEG_",$I1461,"_PROV_",$D1461),Catalogo_Precios,AI$8,FALSE)),M1461=0),0,VLOOKUP(CONCATENATE("ALI_",$C1461,"_SEG_",$I1461,"_PROV_",$D1461),Catalogo_Precios,AI$8,FALSE))</f>
        <v>742</v>
      </c>
      <c r="AJ1461" s="57">
        <f t="shared" ref="AJ1461" si="17663">IF(OR(ISERROR(VLOOKUP(CONCATENATE("ALI_",$C1461,"_SEG_",$I1461,"_PROV_",$D1461),Catalogo_Precios,AJ$8,FALSE)),N1461=0),0,VLOOKUP(CONCATENATE("ALI_",$C1461,"_SEG_",$I1461,"_PROV_",$D1461),Catalogo_Precios,AJ$8,FALSE))</f>
        <v>742</v>
      </c>
      <c r="AK1461" s="57">
        <f t="shared" ref="AK1461" si="17664">IF(OR(ISERROR(VLOOKUP(CONCATENATE("ALI_",$C1461,"_SEG_",$I1461,"_PROV_",$D1461),Catalogo_Precios,AK$8,FALSE)),O1461=0),0,VLOOKUP(CONCATENATE("ALI_",$C1461,"_SEG_",$I1461,"_PROV_",$D1461),Catalogo_Precios,AK$8,FALSE))</f>
        <v>742</v>
      </c>
      <c r="AL1461" s="53"/>
      <c r="AM1461" s="59" t="str">
        <f t="shared" si="17165"/>
        <v>ALI_22_SEG_1</v>
      </c>
      <c r="AN1461" s="59" t="str">
        <f t="shared" si="17166"/>
        <v>ALI_22_SEG_1_VAL_10451220</v>
      </c>
      <c r="AO1461" s="60">
        <f t="shared" ref="AO1461" si="17665">IF(OR(AB1461="",AB1461=0),0,COUNTIF(Codificacion,AM1461))</f>
        <v>3</v>
      </c>
      <c r="AP1461" s="61">
        <f t="array" ref="AP1461">MIN(IF(Codificacion=AM1461,Total_Cotizacion,""))</f>
        <v>10196639</v>
      </c>
      <c r="AQ1461" s="62" t="b">
        <f t="shared" si="17168"/>
        <v>0</v>
      </c>
      <c r="AR1461" s="51" t="str">
        <f t="shared" ref="AR1461" si="17666">IF(COUNTIF(Codificacion2,CONCATENATE(AM1461,"_VAL_",AB1461))&gt;1,"Empate","")</f>
        <v/>
      </c>
      <c r="AS1461" s="63" t="str">
        <f t="shared" si="17630"/>
        <v/>
      </c>
      <c r="AT1461" s="59" t="str">
        <f t="shared" si="17170"/>
        <v>ALI_22_SEG_1_</v>
      </c>
      <c r="AU1461" s="63">
        <f t="shared" ref="AU1461" si="17667">IF(AND(COUNTIF(Codificacion3,AT1461)&lt;AO1461),1,COUNTIF(Codificacion3,AT1461))</f>
        <v>1</v>
      </c>
      <c r="AV1461" s="62" t="str">
        <f t="shared" si="17172"/>
        <v>No Seleccionada</v>
      </c>
      <c r="AW1461" s="53"/>
      <c r="AX1461" s="51" t="str">
        <f t="shared" si="17173"/>
        <v>ALI_22_SEG_1FALSO</v>
      </c>
      <c r="AY1461" s="51">
        <f t="shared" si="17154"/>
        <v>2</v>
      </c>
      <c r="AZ1461" s="64" t="b">
        <f t="shared" si="17174"/>
        <v>0</v>
      </c>
    </row>
    <row r="1462" spans="1:52" x14ac:dyDescent="0.2">
      <c r="A1462" s="50" t="b">
        <f t="shared" si="17117"/>
        <v>0</v>
      </c>
      <c r="B1462" s="51" t="s">
        <v>144</v>
      </c>
      <c r="C1462" s="52">
        <v>22</v>
      </c>
      <c r="D1462" s="52">
        <f t="shared" ref="D1462" si="17668">IF(ISERROR(VLOOKUP(E1462,Proveedores,2,FALSE)),"",VLOOKUP(E1462,Proveedores,2,FALSE))</f>
        <v>2084</v>
      </c>
      <c r="E1462" s="53" t="s">
        <v>145</v>
      </c>
      <c r="F1462" s="54">
        <v>339</v>
      </c>
      <c r="G1462" s="53" t="s">
        <v>105</v>
      </c>
      <c r="H1462" s="53" t="s">
        <v>123</v>
      </c>
      <c r="I1462" s="52">
        <v>15</v>
      </c>
      <c r="J1462" s="53" t="s">
        <v>58</v>
      </c>
      <c r="K1462" s="55">
        <v>44835</v>
      </c>
      <c r="L1462" s="56">
        <v>0</v>
      </c>
      <c r="M1462" s="56">
        <v>8157</v>
      </c>
      <c r="N1462" s="56">
        <v>4397</v>
      </c>
      <c r="O1462" s="56">
        <v>392</v>
      </c>
      <c r="P1462" s="57">
        <v>0</v>
      </c>
      <c r="Q1462" s="58"/>
      <c r="R1462" s="57">
        <v>0</v>
      </c>
      <c r="S1462" s="57">
        <v>780</v>
      </c>
      <c r="T1462" s="58">
        <v>0</v>
      </c>
      <c r="U1462" s="57">
        <v>780</v>
      </c>
      <c r="V1462" s="57">
        <v>780</v>
      </c>
      <c r="W1462" s="58">
        <v>0</v>
      </c>
      <c r="X1462" s="57">
        <v>780</v>
      </c>
      <c r="Y1462" s="57">
        <v>780</v>
      </c>
      <c r="Z1462" s="58">
        <v>0</v>
      </c>
      <c r="AA1462" s="57">
        <v>780</v>
      </c>
      <c r="AB1462" s="57">
        <v>10097880</v>
      </c>
      <c r="AC1462" s="53" t="str">
        <f t="shared" si="17156"/>
        <v>Registro Valido</v>
      </c>
      <c r="AD1462" s="57">
        <f t="shared" ref="AD1462" si="17669">IF(OR(ISERROR(VLOOKUP(CONCATENATE("ALI_",$C1462,"_SEG_",$I1462,"_PROV_",$D1462),Catalogo_Precios,AD$8,FALSE)),L1462=0),0,VLOOKUP(CONCATENATE("ALI_",$C1462,"_SEG_",$I1462,"_PROV_",$D1462),Catalogo_Precios,AD$8,FALSE))</f>
        <v>0</v>
      </c>
      <c r="AE1462" s="57">
        <f t="shared" ref="AE1462" si="17670">IF(OR(ISERROR(VLOOKUP(CONCATENATE("ALI_",$C1462,"_SEG_",$I1462,"_PROV_",$D1462),Catalogo_Precios,AE$8,FALSE)),M1462=0),0,VLOOKUP(CONCATENATE("ALI_",$C1462,"_SEG_",$I1462,"_PROV_",$D1462),Catalogo_Precios,AE$8,FALSE))</f>
        <v>780</v>
      </c>
      <c r="AF1462" s="57">
        <f t="shared" ref="AF1462" si="17671">IF(OR(ISERROR(VLOOKUP(CONCATENATE("ALI_",$C1462,"_SEG_",$I1462,"_PROV_",$D1462),Catalogo_Precios,AF$8,FALSE)),N1462=0),0,VLOOKUP(CONCATENATE("ALI_",$C1462,"_SEG_",$I1462,"_PROV_",$D1462),Catalogo_Precios,AF$8,FALSE))</f>
        <v>780</v>
      </c>
      <c r="AG1462" s="57">
        <f t="shared" ref="AG1462" si="17672">IF(OR(ISERROR(VLOOKUP(CONCATENATE("ALI_",$C1462,"_SEG_",$I1462,"_PROV_",$D1462),Catalogo_Precios,AG$8,FALSE)),O1462=0),0,VLOOKUP(CONCATENATE("ALI_",$C1462,"_SEG_",$I1462,"_PROV_",$D1462),Catalogo_Precios,AG$8,FALSE))</f>
        <v>780</v>
      </c>
      <c r="AH1462" s="57">
        <f t="shared" ref="AH1462" si="17673">IF(OR(ISERROR(VLOOKUP(CONCATENATE("ALI_",$C1462,"_SEG_",$I1462,"_PROV_",$D1462),Catalogo_Precios,AH$8,FALSE)),L1462=0),0,VLOOKUP(CONCATENATE("ALI_",$C1462,"_SEG_",$I1462,"_PROV_",$D1462),Catalogo_Precios,AH$8,FALSE))</f>
        <v>0</v>
      </c>
      <c r="AI1462" s="57">
        <f t="shared" ref="AI1462" si="17674">IF(OR(ISERROR(VLOOKUP(CONCATENATE("ALI_",$C1462,"_SEG_",$I1462,"_PROV_",$D1462),Catalogo_Precios,AI$8,FALSE)),M1462=0),0,VLOOKUP(CONCATENATE("ALI_",$C1462,"_SEG_",$I1462,"_PROV_",$D1462),Catalogo_Precios,AI$8,FALSE))</f>
        <v>742</v>
      </c>
      <c r="AJ1462" s="57">
        <f t="shared" ref="AJ1462" si="17675">IF(OR(ISERROR(VLOOKUP(CONCATENATE("ALI_",$C1462,"_SEG_",$I1462,"_PROV_",$D1462),Catalogo_Precios,AJ$8,FALSE)),N1462=0),0,VLOOKUP(CONCATENATE("ALI_",$C1462,"_SEG_",$I1462,"_PROV_",$D1462),Catalogo_Precios,AJ$8,FALSE))</f>
        <v>742</v>
      </c>
      <c r="AK1462" s="57">
        <f t="shared" ref="AK1462" si="17676">IF(OR(ISERROR(VLOOKUP(CONCATENATE("ALI_",$C1462,"_SEG_",$I1462,"_PROV_",$D1462),Catalogo_Precios,AK$8,FALSE)),O1462=0),0,VLOOKUP(CONCATENATE("ALI_",$C1462,"_SEG_",$I1462,"_PROV_",$D1462),Catalogo_Precios,AK$8,FALSE))</f>
        <v>742</v>
      </c>
      <c r="AL1462" s="53"/>
      <c r="AM1462" s="59" t="str">
        <f t="shared" si="17165"/>
        <v>ALI_22_SEG_15</v>
      </c>
      <c r="AN1462" s="59" t="str">
        <f t="shared" si="17166"/>
        <v>ALI_22_SEG_15_VAL_10097880</v>
      </c>
      <c r="AO1462" s="60">
        <f t="shared" ref="AO1462" si="17677">IF(OR(AB1462="",AB1462=0),0,COUNTIF(Codificacion,AM1462))</f>
        <v>3</v>
      </c>
      <c r="AP1462" s="61">
        <f t="array" ref="AP1462">MIN(IF(Codificacion=AM1462,Total_Cotizacion,""))</f>
        <v>9851906</v>
      </c>
      <c r="AQ1462" s="62" t="b">
        <f t="shared" si="17168"/>
        <v>0</v>
      </c>
      <c r="AR1462" s="51" t="str">
        <f t="shared" ref="AR1462" si="17678">IF(COUNTIF(Codificacion2,CONCATENATE(AM1462,"_VAL_",AB1462))&gt;1,"Empate","")</f>
        <v/>
      </c>
      <c r="AS1462" s="63" t="str">
        <f t="shared" si="17630"/>
        <v/>
      </c>
      <c r="AT1462" s="59" t="str">
        <f t="shared" si="17170"/>
        <v>ALI_22_SEG_15_</v>
      </c>
      <c r="AU1462" s="63">
        <f t="shared" ref="AU1462" si="17679">IF(AND(COUNTIF(Codificacion3,AT1462)&lt;AO1462),1,COUNTIF(Codificacion3,AT1462))</f>
        <v>1</v>
      </c>
      <c r="AV1462" s="62" t="str">
        <f t="shared" si="17172"/>
        <v>No Seleccionada</v>
      </c>
      <c r="AW1462" s="53"/>
      <c r="AX1462" s="51" t="str">
        <f t="shared" si="17173"/>
        <v>ALI_22_SEG_15FALSO</v>
      </c>
      <c r="AY1462" s="51">
        <f t="shared" si="17154"/>
        <v>2</v>
      </c>
      <c r="AZ1462" s="64" t="b">
        <f t="shared" si="17174"/>
        <v>0</v>
      </c>
    </row>
    <row r="1463" spans="1:52" x14ac:dyDescent="0.2">
      <c r="A1463" s="50" t="str">
        <f t="shared" si="17117"/>
        <v>ALI_46_SEG_1</v>
      </c>
      <c r="B1463" s="51" t="s">
        <v>144</v>
      </c>
      <c r="C1463" s="52">
        <v>46</v>
      </c>
      <c r="D1463" s="52">
        <f t="shared" ref="D1463" si="17680">IF(ISERROR(VLOOKUP(E1463,Proveedores,2,FALSE)),"",VLOOKUP(E1463,Proveedores,2,FALSE))</f>
        <v>2084</v>
      </c>
      <c r="E1463" s="53" t="s">
        <v>145</v>
      </c>
      <c r="F1463" s="54">
        <v>389</v>
      </c>
      <c r="G1463" s="53" t="s">
        <v>105</v>
      </c>
      <c r="H1463" s="53" t="s">
        <v>124</v>
      </c>
      <c r="I1463" s="52">
        <v>1</v>
      </c>
      <c r="J1463" s="53" t="s">
        <v>58</v>
      </c>
      <c r="K1463" s="55">
        <v>44835</v>
      </c>
      <c r="L1463" s="56">
        <v>7438</v>
      </c>
      <c r="M1463" s="56">
        <v>9503</v>
      </c>
      <c r="N1463" s="56">
        <v>5083</v>
      </c>
      <c r="O1463" s="56">
        <v>453</v>
      </c>
      <c r="P1463" s="57">
        <v>967</v>
      </c>
      <c r="Q1463" s="58">
        <v>0.06</v>
      </c>
      <c r="R1463" s="57">
        <v>908.98</v>
      </c>
      <c r="S1463" s="57">
        <v>967</v>
      </c>
      <c r="T1463" s="58">
        <v>0.06</v>
      </c>
      <c r="U1463" s="57">
        <v>908.98</v>
      </c>
      <c r="V1463" s="57">
        <v>967</v>
      </c>
      <c r="W1463" s="58">
        <v>0.06</v>
      </c>
      <c r="X1463" s="57">
        <v>908.98</v>
      </c>
      <c r="Y1463" s="57">
        <v>967</v>
      </c>
      <c r="Z1463" s="58">
        <v>0.06</v>
      </c>
      <c r="AA1463" s="57">
        <v>908.98</v>
      </c>
      <c r="AB1463" s="57">
        <v>20431143.460000001</v>
      </c>
      <c r="AC1463" s="53" t="str">
        <f t="shared" si="17156"/>
        <v>Registro Valido</v>
      </c>
      <c r="AD1463" s="57">
        <f t="shared" ref="AD1463" si="17681">IF(OR(ISERROR(VLOOKUP(CONCATENATE("ALI_",$C1463,"_SEG_",$I1463,"_PROV_",$D1463),Catalogo_Precios,AD$8,FALSE)),L1463=0),0,VLOOKUP(CONCATENATE("ALI_",$C1463,"_SEG_",$I1463,"_PROV_",$D1463),Catalogo_Precios,AD$8,FALSE))</f>
        <v>967</v>
      </c>
      <c r="AE1463" s="57">
        <f t="shared" ref="AE1463" si="17682">IF(OR(ISERROR(VLOOKUP(CONCATENATE("ALI_",$C1463,"_SEG_",$I1463,"_PROV_",$D1463),Catalogo_Precios,AE$8,FALSE)),M1463=0),0,VLOOKUP(CONCATENATE("ALI_",$C1463,"_SEG_",$I1463,"_PROV_",$D1463),Catalogo_Precios,AE$8,FALSE))</f>
        <v>967</v>
      </c>
      <c r="AF1463" s="57">
        <f t="shared" ref="AF1463" si="17683">IF(OR(ISERROR(VLOOKUP(CONCATENATE("ALI_",$C1463,"_SEG_",$I1463,"_PROV_",$D1463),Catalogo_Precios,AF$8,FALSE)),N1463=0),0,VLOOKUP(CONCATENATE("ALI_",$C1463,"_SEG_",$I1463,"_PROV_",$D1463),Catalogo_Precios,AF$8,FALSE))</f>
        <v>967</v>
      </c>
      <c r="AG1463" s="57">
        <f t="shared" ref="AG1463" si="17684">IF(OR(ISERROR(VLOOKUP(CONCATENATE("ALI_",$C1463,"_SEG_",$I1463,"_PROV_",$D1463),Catalogo_Precios,AG$8,FALSE)),O1463=0),0,VLOOKUP(CONCATENATE("ALI_",$C1463,"_SEG_",$I1463,"_PROV_",$D1463),Catalogo_Precios,AG$8,FALSE))</f>
        <v>967</v>
      </c>
      <c r="AH1463" s="57">
        <f t="shared" ref="AH1463" si="17685">IF(OR(ISERROR(VLOOKUP(CONCATENATE("ALI_",$C1463,"_SEG_",$I1463,"_PROV_",$D1463),Catalogo_Precios,AH$8,FALSE)),L1463=0),0,VLOOKUP(CONCATENATE("ALI_",$C1463,"_SEG_",$I1463,"_PROV_",$D1463),Catalogo_Precios,AH$8,FALSE))</f>
        <v>941</v>
      </c>
      <c r="AI1463" s="57">
        <f t="shared" ref="AI1463" si="17686">IF(OR(ISERROR(VLOOKUP(CONCATENATE("ALI_",$C1463,"_SEG_",$I1463,"_PROV_",$D1463),Catalogo_Precios,AI$8,FALSE)),M1463=0),0,VLOOKUP(CONCATENATE("ALI_",$C1463,"_SEG_",$I1463,"_PROV_",$D1463),Catalogo_Precios,AI$8,FALSE))</f>
        <v>941</v>
      </c>
      <c r="AJ1463" s="57">
        <f t="shared" ref="AJ1463" si="17687">IF(OR(ISERROR(VLOOKUP(CONCATENATE("ALI_",$C1463,"_SEG_",$I1463,"_PROV_",$D1463),Catalogo_Precios,AJ$8,FALSE)),N1463=0),0,VLOOKUP(CONCATENATE("ALI_",$C1463,"_SEG_",$I1463,"_PROV_",$D1463),Catalogo_Precios,AJ$8,FALSE))</f>
        <v>941</v>
      </c>
      <c r="AK1463" s="57">
        <f t="shared" ref="AK1463" si="17688">IF(OR(ISERROR(VLOOKUP(CONCATENATE("ALI_",$C1463,"_SEG_",$I1463,"_PROV_",$D1463),Catalogo_Precios,AK$8,FALSE)),O1463=0),0,VLOOKUP(CONCATENATE("ALI_",$C1463,"_SEG_",$I1463,"_PROV_",$D1463),Catalogo_Precios,AK$8,FALSE))</f>
        <v>941</v>
      </c>
      <c r="AL1463" s="53"/>
      <c r="AM1463" s="59" t="str">
        <f t="shared" si="17165"/>
        <v>ALI_46_SEG_1</v>
      </c>
      <c r="AN1463" s="59" t="str">
        <f t="shared" si="17166"/>
        <v>ALI_46_SEG_1_VAL_20431143.46</v>
      </c>
      <c r="AO1463" s="60">
        <f t="shared" ref="AO1463" si="17689">IF(OR(AB1463="",AB1463=0),0,COUNTIF(Codificacion,AM1463))</f>
        <v>3</v>
      </c>
      <c r="AP1463" s="61">
        <f t="array" ref="AP1463">MIN(IF(Codificacion=AM1463,Total_Cotizacion,""))</f>
        <v>20431143.460000001</v>
      </c>
      <c r="AQ1463" s="62" t="b">
        <f t="shared" si="17168"/>
        <v>1</v>
      </c>
      <c r="AR1463" s="51" t="str">
        <f t="shared" ref="AR1463" si="17690">IF(COUNTIF(Codificacion2,CONCATENATE(AM1463,"_VAL_",AB1463))&gt;1,"Empate","")</f>
        <v/>
      </c>
      <c r="AS1463" s="63" t="str">
        <f t="shared" si="17630"/>
        <v>X</v>
      </c>
      <c r="AT1463" s="59" t="str">
        <f t="shared" si="17170"/>
        <v>ALI_46_SEG_1_X</v>
      </c>
      <c r="AU1463" s="63">
        <f t="shared" ref="AU1463" si="17691">IF(AND(COUNTIF(Codificacion3,AT1463)&lt;AO1463),1,COUNTIF(Codificacion3,AT1463))</f>
        <v>1</v>
      </c>
      <c r="AV1463" s="62" t="str">
        <f t="shared" si="17172"/>
        <v>Cotizacion Seleccionada</v>
      </c>
      <c r="AW1463" s="53"/>
      <c r="AX1463" s="51" t="str">
        <f t="shared" si="17173"/>
        <v>ALI_46_SEG_1VERDADERO</v>
      </c>
      <c r="AY1463" s="51">
        <f t="shared" si="17154"/>
        <v>1</v>
      </c>
      <c r="AZ1463" s="64" t="b">
        <f t="shared" si="17174"/>
        <v>0</v>
      </c>
    </row>
    <row r="1464" spans="1:52" x14ac:dyDescent="0.2">
      <c r="A1464" s="50" t="str">
        <f t="shared" si="17117"/>
        <v>ALI_46_SEG_2</v>
      </c>
      <c r="B1464" s="51" t="s">
        <v>144</v>
      </c>
      <c r="C1464" s="52">
        <v>46</v>
      </c>
      <c r="D1464" s="52">
        <f t="shared" ref="D1464" si="17692">IF(ISERROR(VLOOKUP(E1464,Proveedores,2,FALSE)),"",VLOOKUP(E1464,Proveedores,2,FALSE))</f>
        <v>2084</v>
      </c>
      <c r="E1464" s="53" t="s">
        <v>145</v>
      </c>
      <c r="F1464" s="54">
        <v>390</v>
      </c>
      <c r="G1464" s="53" t="s">
        <v>105</v>
      </c>
      <c r="H1464" s="53" t="s">
        <v>124</v>
      </c>
      <c r="I1464" s="52">
        <v>2</v>
      </c>
      <c r="J1464" s="53" t="s">
        <v>58</v>
      </c>
      <c r="K1464" s="55">
        <v>44835</v>
      </c>
      <c r="L1464" s="56">
        <v>7607</v>
      </c>
      <c r="M1464" s="56">
        <v>9718</v>
      </c>
      <c r="N1464" s="56">
        <v>5198</v>
      </c>
      <c r="O1464" s="56">
        <v>464</v>
      </c>
      <c r="P1464" s="57">
        <v>967</v>
      </c>
      <c r="Q1464" s="58">
        <v>7.0000000000000007E-2</v>
      </c>
      <c r="R1464" s="57">
        <v>899.31</v>
      </c>
      <c r="S1464" s="57">
        <v>967</v>
      </c>
      <c r="T1464" s="58">
        <v>7.0000000000000007E-2</v>
      </c>
      <c r="U1464" s="57">
        <v>899.31</v>
      </c>
      <c r="V1464" s="57">
        <v>967</v>
      </c>
      <c r="W1464" s="58">
        <v>7.0000000000000007E-2</v>
      </c>
      <c r="X1464" s="57">
        <v>899.31</v>
      </c>
      <c r="Y1464" s="57">
        <v>967</v>
      </c>
      <c r="Z1464" s="58">
        <v>7.0000000000000007E-2</v>
      </c>
      <c r="AA1464" s="57">
        <v>899.31</v>
      </c>
      <c r="AB1464" s="57">
        <v>20672438.969999999</v>
      </c>
      <c r="AC1464" s="53" t="str">
        <f t="shared" si="17156"/>
        <v>Registro Valido</v>
      </c>
      <c r="AD1464" s="57">
        <f t="shared" ref="AD1464" si="17693">IF(OR(ISERROR(VLOOKUP(CONCATENATE("ALI_",$C1464,"_SEG_",$I1464,"_PROV_",$D1464),Catalogo_Precios,AD$8,FALSE)),L1464=0),0,VLOOKUP(CONCATENATE("ALI_",$C1464,"_SEG_",$I1464,"_PROV_",$D1464),Catalogo_Precios,AD$8,FALSE))</f>
        <v>967</v>
      </c>
      <c r="AE1464" s="57">
        <f t="shared" ref="AE1464" si="17694">IF(OR(ISERROR(VLOOKUP(CONCATENATE("ALI_",$C1464,"_SEG_",$I1464,"_PROV_",$D1464),Catalogo_Precios,AE$8,FALSE)),M1464=0),0,VLOOKUP(CONCATENATE("ALI_",$C1464,"_SEG_",$I1464,"_PROV_",$D1464),Catalogo_Precios,AE$8,FALSE))</f>
        <v>967</v>
      </c>
      <c r="AF1464" s="57">
        <f t="shared" ref="AF1464" si="17695">IF(OR(ISERROR(VLOOKUP(CONCATENATE("ALI_",$C1464,"_SEG_",$I1464,"_PROV_",$D1464),Catalogo_Precios,AF$8,FALSE)),N1464=0),0,VLOOKUP(CONCATENATE("ALI_",$C1464,"_SEG_",$I1464,"_PROV_",$D1464),Catalogo_Precios,AF$8,FALSE))</f>
        <v>967</v>
      </c>
      <c r="AG1464" s="57">
        <f t="shared" ref="AG1464" si="17696">IF(OR(ISERROR(VLOOKUP(CONCATENATE("ALI_",$C1464,"_SEG_",$I1464,"_PROV_",$D1464),Catalogo_Precios,AG$8,FALSE)),O1464=0),0,VLOOKUP(CONCATENATE("ALI_",$C1464,"_SEG_",$I1464,"_PROV_",$D1464),Catalogo_Precios,AG$8,FALSE))</f>
        <v>967</v>
      </c>
      <c r="AH1464" s="57">
        <f t="shared" ref="AH1464" si="17697">IF(OR(ISERROR(VLOOKUP(CONCATENATE("ALI_",$C1464,"_SEG_",$I1464,"_PROV_",$D1464),Catalogo_Precios,AH$8,FALSE)),L1464=0),0,VLOOKUP(CONCATENATE("ALI_",$C1464,"_SEG_",$I1464,"_PROV_",$D1464),Catalogo_Precios,AH$8,FALSE))</f>
        <v>941</v>
      </c>
      <c r="AI1464" s="57">
        <f t="shared" ref="AI1464" si="17698">IF(OR(ISERROR(VLOOKUP(CONCATENATE("ALI_",$C1464,"_SEG_",$I1464,"_PROV_",$D1464),Catalogo_Precios,AI$8,FALSE)),M1464=0),0,VLOOKUP(CONCATENATE("ALI_",$C1464,"_SEG_",$I1464,"_PROV_",$D1464),Catalogo_Precios,AI$8,FALSE))</f>
        <v>941</v>
      </c>
      <c r="AJ1464" s="57">
        <f t="shared" ref="AJ1464" si="17699">IF(OR(ISERROR(VLOOKUP(CONCATENATE("ALI_",$C1464,"_SEG_",$I1464,"_PROV_",$D1464),Catalogo_Precios,AJ$8,FALSE)),N1464=0),0,VLOOKUP(CONCATENATE("ALI_",$C1464,"_SEG_",$I1464,"_PROV_",$D1464),Catalogo_Precios,AJ$8,FALSE))</f>
        <v>941</v>
      </c>
      <c r="AK1464" s="57">
        <f t="shared" ref="AK1464" si="17700">IF(OR(ISERROR(VLOOKUP(CONCATENATE("ALI_",$C1464,"_SEG_",$I1464,"_PROV_",$D1464),Catalogo_Precios,AK$8,FALSE)),O1464=0),0,VLOOKUP(CONCATENATE("ALI_",$C1464,"_SEG_",$I1464,"_PROV_",$D1464),Catalogo_Precios,AK$8,FALSE))</f>
        <v>941</v>
      </c>
      <c r="AL1464" s="53"/>
      <c r="AM1464" s="59" t="str">
        <f t="shared" si="17165"/>
        <v>ALI_46_SEG_2</v>
      </c>
      <c r="AN1464" s="59" t="str">
        <f t="shared" si="17166"/>
        <v>ALI_46_SEG_2_VAL_20672438.97</v>
      </c>
      <c r="AO1464" s="60">
        <f t="shared" ref="AO1464" si="17701">IF(OR(AB1464="",AB1464=0),0,COUNTIF(Codificacion,AM1464))</f>
        <v>2</v>
      </c>
      <c r="AP1464" s="61">
        <f t="array" ref="AP1464">MIN(IF(Codificacion=AM1464,Total_Cotizacion,""))</f>
        <v>20672438.969999999</v>
      </c>
      <c r="AQ1464" s="62" t="b">
        <f t="shared" si="17168"/>
        <v>1</v>
      </c>
      <c r="AR1464" s="51" t="str">
        <f t="shared" ref="AR1464" si="17702">IF(COUNTIF(Codificacion2,CONCATENATE(AM1464,"_VAL_",AB1464))&gt;1,"Empate","")</f>
        <v/>
      </c>
      <c r="AS1464" s="63" t="str">
        <f t="shared" si="17630"/>
        <v>X</v>
      </c>
      <c r="AT1464" s="59" t="str">
        <f t="shared" si="17170"/>
        <v>ALI_46_SEG_2_X</v>
      </c>
      <c r="AU1464" s="63">
        <f t="shared" ref="AU1464" si="17703">IF(AND(COUNTIF(Codificacion3,AT1464)&lt;AO1464),1,COUNTIF(Codificacion3,AT1464))</f>
        <v>1</v>
      </c>
      <c r="AV1464" s="62" t="str">
        <f t="shared" si="17172"/>
        <v>Cotizacion Seleccionada</v>
      </c>
      <c r="AW1464" s="53"/>
      <c r="AX1464" s="51" t="str">
        <f t="shared" si="17173"/>
        <v>ALI_46_SEG_2VERDADERO</v>
      </c>
      <c r="AY1464" s="51">
        <f t="shared" si="17154"/>
        <v>1</v>
      </c>
      <c r="AZ1464" s="64" t="b">
        <f t="shared" si="17174"/>
        <v>0</v>
      </c>
    </row>
    <row r="1465" spans="1:52" x14ac:dyDescent="0.2">
      <c r="A1465" s="50" t="str">
        <f t="shared" si="17117"/>
        <v>ALI_46_SEG_3</v>
      </c>
      <c r="B1465" s="51" t="s">
        <v>144</v>
      </c>
      <c r="C1465" s="52">
        <v>46</v>
      </c>
      <c r="D1465" s="52">
        <f t="shared" ref="D1465" si="17704">IF(ISERROR(VLOOKUP(E1465,Proveedores,2,FALSE)),"",VLOOKUP(E1465,Proveedores,2,FALSE))</f>
        <v>2084</v>
      </c>
      <c r="E1465" s="53" t="s">
        <v>145</v>
      </c>
      <c r="F1465" s="54">
        <v>391</v>
      </c>
      <c r="G1465" s="53" t="s">
        <v>105</v>
      </c>
      <c r="H1465" s="53" t="s">
        <v>124</v>
      </c>
      <c r="I1465" s="52">
        <v>3</v>
      </c>
      <c r="J1465" s="53" t="s">
        <v>58</v>
      </c>
      <c r="K1465" s="55">
        <v>44835</v>
      </c>
      <c r="L1465" s="56">
        <v>7608</v>
      </c>
      <c r="M1465" s="56">
        <v>9718</v>
      </c>
      <c r="N1465" s="56">
        <v>5194</v>
      </c>
      <c r="O1465" s="56">
        <v>463</v>
      </c>
      <c r="P1465" s="57">
        <v>967</v>
      </c>
      <c r="Q1465" s="58">
        <v>0.12</v>
      </c>
      <c r="R1465" s="57">
        <v>850.96</v>
      </c>
      <c r="S1465" s="57">
        <v>967</v>
      </c>
      <c r="T1465" s="58">
        <v>0.12</v>
      </c>
      <c r="U1465" s="57">
        <v>850.96</v>
      </c>
      <c r="V1465" s="57">
        <v>967</v>
      </c>
      <c r="W1465" s="58">
        <v>0.12</v>
      </c>
      <c r="X1465" s="57">
        <v>850.96</v>
      </c>
      <c r="Y1465" s="57">
        <v>967</v>
      </c>
      <c r="Z1465" s="58">
        <v>0.12</v>
      </c>
      <c r="AA1465" s="57">
        <v>850.96</v>
      </c>
      <c r="AB1465" s="57">
        <v>19557613.680000003</v>
      </c>
      <c r="AC1465" s="53" t="str">
        <f t="shared" si="17156"/>
        <v>Registro Valido</v>
      </c>
      <c r="AD1465" s="57">
        <f t="shared" ref="AD1465" si="17705">IF(OR(ISERROR(VLOOKUP(CONCATENATE("ALI_",$C1465,"_SEG_",$I1465,"_PROV_",$D1465),Catalogo_Precios,AD$8,FALSE)),L1465=0),0,VLOOKUP(CONCATENATE("ALI_",$C1465,"_SEG_",$I1465,"_PROV_",$D1465),Catalogo_Precios,AD$8,FALSE))</f>
        <v>967</v>
      </c>
      <c r="AE1465" s="57">
        <f t="shared" ref="AE1465" si="17706">IF(OR(ISERROR(VLOOKUP(CONCATENATE("ALI_",$C1465,"_SEG_",$I1465,"_PROV_",$D1465),Catalogo_Precios,AE$8,FALSE)),M1465=0),0,VLOOKUP(CONCATENATE("ALI_",$C1465,"_SEG_",$I1465,"_PROV_",$D1465),Catalogo_Precios,AE$8,FALSE))</f>
        <v>967</v>
      </c>
      <c r="AF1465" s="57">
        <f t="shared" ref="AF1465" si="17707">IF(OR(ISERROR(VLOOKUP(CONCATENATE("ALI_",$C1465,"_SEG_",$I1465,"_PROV_",$D1465),Catalogo_Precios,AF$8,FALSE)),N1465=0),0,VLOOKUP(CONCATENATE("ALI_",$C1465,"_SEG_",$I1465,"_PROV_",$D1465),Catalogo_Precios,AF$8,FALSE))</f>
        <v>967</v>
      </c>
      <c r="AG1465" s="57">
        <f t="shared" ref="AG1465" si="17708">IF(OR(ISERROR(VLOOKUP(CONCATENATE("ALI_",$C1465,"_SEG_",$I1465,"_PROV_",$D1465),Catalogo_Precios,AG$8,FALSE)),O1465=0),0,VLOOKUP(CONCATENATE("ALI_",$C1465,"_SEG_",$I1465,"_PROV_",$D1465),Catalogo_Precios,AG$8,FALSE))</f>
        <v>967</v>
      </c>
      <c r="AH1465" s="57">
        <f t="shared" ref="AH1465" si="17709">IF(OR(ISERROR(VLOOKUP(CONCATENATE("ALI_",$C1465,"_SEG_",$I1465,"_PROV_",$D1465),Catalogo_Precios,AH$8,FALSE)),L1465=0),0,VLOOKUP(CONCATENATE("ALI_",$C1465,"_SEG_",$I1465,"_PROV_",$D1465),Catalogo_Precios,AH$8,FALSE))</f>
        <v>941</v>
      </c>
      <c r="AI1465" s="57">
        <f t="shared" ref="AI1465" si="17710">IF(OR(ISERROR(VLOOKUP(CONCATENATE("ALI_",$C1465,"_SEG_",$I1465,"_PROV_",$D1465),Catalogo_Precios,AI$8,FALSE)),M1465=0),0,VLOOKUP(CONCATENATE("ALI_",$C1465,"_SEG_",$I1465,"_PROV_",$D1465),Catalogo_Precios,AI$8,FALSE))</f>
        <v>941</v>
      </c>
      <c r="AJ1465" s="57">
        <f t="shared" ref="AJ1465" si="17711">IF(OR(ISERROR(VLOOKUP(CONCATENATE("ALI_",$C1465,"_SEG_",$I1465,"_PROV_",$D1465),Catalogo_Precios,AJ$8,FALSE)),N1465=0),0,VLOOKUP(CONCATENATE("ALI_",$C1465,"_SEG_",$I1465,"_PROV_",$D1465),Catalogo_Precios,AJ$8,FALSE))</f>
        <v>941</v>
      </c>
      <c r="AK1465" s="57">
        <f t="shared" ref="AK1465" si="17712">IF(OR(ISERROR(VLOOKUP(CONCATENATE("ALI_",$C1465,"_SEG_",$I1465,"_PROV_",$D1465),Catalogo_Precios,AK$8,FALSE)),O1465=0),0,VLOOKUP(CONCATENATE("ALI_",$C1465,"_SEG_",$I1465,"_PROV_",$D1465),Catalogo_Precios,AK$8,FALSE))</f>
        <v>941</v>
      </c>
      <c r="AL1465" s="53"/>
      <c r="AM1465" s="59" t="str">
        <f t="shared" si="17165"/>
        <v>ALI_46_SEG_3</v>
      </c>
      <c r="AN1465" s="59" t="str">
        <f t="shared" si="17166"/>
        <v>ALI_46_SEG_3_VAL_19557613.68</v>
      </c>
      <c r="AO1465" s="60">
        <f t="shared" ref="AO1465" si="17713">IF(OR(AB1465="",AB1465=0),0,COUNTIF(Codificacion,AM1465))</f>
        <v>3</v>
      </c>
      <c r="AP1465" s="61">
        <f t="array" ref="AP1465">MIN(IF(Codificacion=AM1465,Total_Cotizacion,""))</f>
        <v>19557613.680000003</v>
      </c>
      <c r="AQ1465" s="62" t="b">
        <f t="shared" si="17168"/>
        <v>1</v>
      </c>
      <c r="AR1465" s="51" t="str">
        <f t="shared" ref="AR1465" si="17714">IF(COUNTIF(Codificacion2,CONCATENATE(AM1465,"_VAL_",AB1465))&gt;1,"Empate","")</f>
        <v/>
      </c>
      <c r="AS1465" s="63" t="str">
        <f t="shared" si="17630"/>
        <v>X</v>
      </c>
      <c r="AT1465" s="59" t="str">
        <f t="shared" si="17170"/>
        <v>ALI_46_SEG_3_X</v>
      </c>
      <c r="AU1465" s="63">
        <f t="shared" ref="AU1465" si="17715">IF(AND(COUNTIF(Codificacion3,AT1465)&lt;AO1465),1,COUNTIF(Codificacion3,AT1465))</f>
        <v>1</v>
      </c>
      <c r="AV1465" s="62" t="str">
        <f t="shared" si="17172"/>
        <v>Cotizacion Seleccionada</v>
      </c>
      <c r="AW1465" s="53"/>
      <c r="AX1465" s="51" t="str">
        <f t="shared" si="17173"/>
        <v>ALI_46_SEG_3VERDADERO</v>
      </c>
      <c r="AY1465" s="51">
        <f t="shared" si="17154"/>
        <v>1</v>
      </c>
      <c r="AZ1465" s="64" t="b">
        <f t="shared" si="17174"/>
        <v>0</v>
      </c>
    </row>
    <row r="1466" spans="1:52" x14ac:dyDescent="0.2">
      <c r="A1466" s="50" t="str">
        <f t="shared" si="17117"/>
        <v>ALI_46_SEG_4</v>
      </c>
      <c r="B1466" s="51" t="s">
        <v>144</v>
      </c>
      <c r="C1466" s="52">
        <v>46</v>
      </c>
      <c r="D1466" s="52">
        <f t="shared" ref="D1466" si="17716">IF(ISERROR(VLOOKUP(E1466,Proveedores,2,FALSE)),"",VLOOKUP(E1466,Proveedores,2,FALSE))</f>
        <v>2084</v>
      </c>
      <c r="E1466" s="53" t="s">
        <v>145</v>
      </c>
      <c r="F1466" s="54">
        <v>392</v>
      </c>
      <c r="G1466" s="53" t="s">
        <v>105</v>
      </c>
      <c r="H1466" s="53" t="s">
        <v>124</v>
      </c>
      <c r="I1466" s="52">
        <v>4</v>
      </c>
      <c r="J1466" s="53" t="s">
        <v>58</v>
      </c>
      <c r="K1466" s="55">
        <v>44835</v>
      </c>
      <c r="L1466" s="56">
        <v>8105</v>
      </c>
      <c r="M1466" s="56">
        <v>10353</v>
      </c>
      <c r="N1466" s="56">
        <v>5535</v>
      </c>
      <c r="O1466" s="56">
        <v>495</v>
      </c>
      <c r="P1466" s="57">
        <v>967</v>
      </c>
      <c r="Q1466" s="58">
        <v>0.1</v>
      </c>
      <c r="R1466" s="57">
        <v>870.3</v>
      </c>
      <c r="S1466" s="57">
        <v>967</v>
      </c>
      <c r="T1466" s="58">
        <v>0.1</v>
      </c>
      <c r="U1466" s="57">
        <v>870.3</v>
      </c>
      <c r="V1466" s="57">
        <v>967</v>
      </c>
      <c r="W1466" s="58">
        <v>0.1</v>
      </c>
      <c r="X1466" s="57">
        <v>870.3</v>
      </c>
      <c r="Y1466" s="57">
        <v>967</v>
      </c>
      <c r="Z1466" s="58">
        <v>0.1</v>
      </c>
      <c r="AA1466" s="57">
        <v>870.3</v>
      </c>
      <c r="AB1466" s="57">
        <v>21311906.399999999</v>
      </c>
      <c r="AC1466" s="53" t="str">
        <f t="shared" si="17156"/>
        <v>Registro Valido</v>
      </c>
      <c r="AD1466" s="57">
        <f t="shared" ref="AD1466" si="17717">IF(OR(ISERROR(VLOOKUP(CONCATENATE("ALI_",$C1466,"_SEG_",$I1466,"_PROV_",$D1466),Catalogo_Precios,AD$8,FALSE)),L1466=0),0,VLOOKUP(CONCATENATE("ALI_",$C1466,"_SEG_",$I1466,"_PROV_",$D1466),Catalogo_Precios,AD$8,FALSE))</f>
        <v>967</v>
      </c>
      <c r="AE1466" s="57">
        <f t="shared" ref="AE1466" si="17718">IF(OR(ISERROR(VLOOKUP(CONCATENATE("ALI_",$C1466,"_SEG_",$I1466,"_PROV_",$D1466),Catalogo_Precios,AE$8,FALSE)),M1466=0),0,VLOOKUP(CONCATENATE("ALI_",$C1466,"_SEG_",$I1466,"_PROV_",$D1466),Catalogo_Precios,AE$8,FALSE))</f>
        <v>967</v>
      </c>
      <c r="AF1466" s="57">
        <f t="shared" ref="AF1466" si="17719">IF(OR(ISERROR(VLOOKUP(CONCATENATE("ALI_",$C1466,"_SEG_",$I1466,"_PROV_",$D1466),Catalogo_Precios,AF$8,FALSE)),N1466=0),0,VLOOKUP(CONCATENATE("ALI_",$C1466,"_SEG_",$I1466,"_PROV_",$D1466),Catalogo_Precios,AF$8,FALSE))</f>
        <v>967</v>
      </c>
      <c r="AG1466" s="57">
        <f t="shared" ref="AG1466" si="17720">IF(OR(ISERROR(VLOOKUP(CONCATENATE("ALI_",$C1466,"_SEG_",$I1466,"_PROV_",$D1466),Catalogo_Precios,AG$8,FALSE)),O1466=0),0,VLOOKUP(CONCATENATE("ALI_",$C1466,"_SEG_",$I1466,"_PROV_",$D1466),Catalogo_Precios,AG$8,FALSE))</f>
        <v>967</v>
      </c>
      <c r="AH1466" s="57">
        <f t="shared" ref="AH1466" si="17721">IF(OR(ISERROR(VLOOKUP(CONCATENATE("ALI_",$C1466,"_SEG_",$I1466,"_PROV_",$D1466),Catalogo_Precios,AH$8,FALSE)),L1466=0),0,VLOOKUP(CONCATENATE("ALI_",$C1466,"_SEG_",$I1466,"_PROV_",$D1466),Catalogo_Precios,AH$8,FALSE))</f>
        <v>941</v>
      </c>
      <c r="AI1466" s="57">
        <f t="shared" ref="AI1466" si="17722">IF(OR(ISERROR(VLOOKUP(CONCATENATE("ALI_",$C1466,"_SEG_",$I1466,"_PROV_",$D1466),Catalogo_Precios,AI$8,FALSE)),M1466=0),0,VLOOKUP(CONCATENATE("ALI_",$C1466,"_SEG_",$I1466,"_PROV_",$D1466),Catalogo_Precios,AI$8,FALSE))</f>
        <v>941</v>
      </c>
      <c r="AJ1466" s="57">
        <f t="shared" ref="AJ1466" si="17723">IF(OR(ISERROR(VLOOKUP(CONCATENATE("ALI_",$C1466,"_SEG_",$I1466,"_PROV_",$D1466),Catalogo_Precios,AJ$8,FALSE)),N1466=0),0,VLOOKUP(CONCATENATE("ALI_",$C1466,"_SEG_",$I1466,"_PROV_",$D1466),Catalogo_Precios,AJ$8,FALSE))</f>
        <v>941</v>
      </c>
      <c r="AK1466" s="57">
        <f t="shared" ref="AK1466" si="17724">IF(OR(ISERROR(VLOOKUP(CONCATENATE("ALI_",$C1466,"_SEG_",$I1466,"_PROV_",$D1466),Catalogo_Precios,AK$8,FALSE)),O1466=0),0,VLOOKUP(CONCATENATE("ALI_",$C1466,"_SEG_",$I1466,"_PROV_",$D1466),Catalogo_Precios,AK$8,FALSE))</f>
        <v>941</v>
      </c>
      <c r="AL1466" s="53"/>
      <c r="AM1466" s="59" t="str">
        <f t="shared" si="17165"/>
        <v>ALI_46_SEG_4</v>
      </c>
      <c r="AN1466" s="59" t="str">
        <f t="shared" si="17166"/>
        <v>ALI_46_SEG_4_VAL_21311906.4</v>
      </c>
      <c r="AO1466" s="60">
        <f t="shared" ref="AO1466" si="17725">IF(OR(AB1466="",AB1466=0),0,COUNTIF(Codificacion,AM1466))</f>
        <v>2</v>
      </c>
      <c r="AP1466" s="61">
        <f t="array" ref="AP1466">MIN(IF(Codificacion=AM1466,Total_Cotizacion,""))</f>
        <v>21311906.399999999</v>
      </c>
      <c r="AQ1466" s="62" t="b">
        <f t="shared" si="17168"/>
        <v>1</v>
      </c>
      <c r="AR1466" s="51" t="str">
        <f t="shared" ref="AR1466" si="17726">IF(COUNTIF(Codificacion2,CONCATENATE(AM1466,"_VAL_",AB1466))&gt;1,"Empate","")</f>
        <v/>
      </c>
      <c r="AS1466" s="63" t="str">
        <f t="shared" si="17630"/>
        <v>X</v>
      </c>
      <c r="AT1466" s="59" t="str">
        <f t="shared" si="17170"/>
        <v>ALI_46_SEG_4_X</v>
      </c>
      <c r="AU1466" s="63">
        <f t="shared" ref="AU1466" si="17727">IF(AND(COUNTIF(Codificacion3,AT1466)&lt;AO1466),1,COUNTIF(Codificacion3,AT1466))</f>
        <v>1</v>
      </c>
      <c r="AV1466" s="62" t="str">
        <f t="shared" si="17172"/>
        <v>Cotizacion Seleccionada</v>
      </c>
      <c r="AW1466" s="53"/>
      <c r="AX1466" s="51" t="str">
        <f t="shared" si="17173"/>
        <v>ALI_46_SEG_4VERDADERO</v>
      </c>
      <c r="AY1466" s="51">
        <f t="shared" si="17154"/>
        <v>1</v>
      </c>
      <c r="AZ1466" s="64" t="b">
        <f t="shared" si="17174"/>
        <v>0</v>
      </c>
    </row>
    <row r="1467" spans="1:52" x14ac:dyDescent="0.2">
      <c r="A1467" s="50" t="str">
        <f t="shared" si="17117"/>
        <v>ALI_46_SEG_5</v>
      </c>
      <c r="B1467" s="51" t="s">
        <v>144</v>
      </c>
      <c r="C1467" s="52">
        <v>46</v>
      </c>
      <c r="D1467" s="52">
        <f t="shared" ref="D1467" si="17728">IF(ISERROR(VLOOKUP(E1467,Proveedores,2,FALSE)),"",VLOOKUP(E1467,Proveedores,2,FALSE))</f>
        <v>2084</v>
      </c>
      <c r="E1467" s="53" t="s">
        <v>145</v>
      </c>
      <c r="F1467" s="54">
        <v>393</v>
      </c>
      <c r="G1467" s="53" t="s">
        <v>105</v>
      </c>
      <c r="H1467" s="53" t="s">
        <v>124</v>
      </c>
      <c r="I1467" s="52">
        <v>5</v>
      </c>
      <c r="J1467" s="53" t="s">
        <v>58</v>
      </c>
      <c r="K1467" s="55">
        <v>44835</v>
      </c>
      <c r="L1467" s="56">
        <v>7533</v>
      </c>
      <c r="M1467" s="56">
        <v>9626</v>
      </c>
      <c r="N1467" s="56">
        <v>5146</v>
      </c>
      <c r="O1467" s="56">
        <v>459</v>
      </c>
      <c r="P1467" s="57">
        <v>967</v>
      </c>
      <c r="Q1467" s="58">
        <v>0.12</v>
      </c>
      <c r="R1467" s="57">
        <v>850.96</v>
      </c>
      <c r="S1467" s="57">
        <v>967</v>
      </c>
      <c r="T1467" s="58">
        <v>0.12</v>
      </c>
      <c r="U1467" s="57">
        <v>850.96</v>
      </c>
      <c r="V1467" s="57">
        <v>967</v>
      </c>
      <c r="W1467" s="58">
        <v>0.12</v>
      </c>
      <c r="X1467" s="57">
        <v>850.96</v>
      </c>
      <c r="Y1467" s="57">
        <v>967</v>
      </c>
      <c r="Z1467" s="58">
        <v>0.12</v>
      </c>
      <c r="AA1467" s="57">
        <v>850.96</v>
      </c>
      <c r="AB1467" s="57">
        <v>19371253.440000001</v>
      </c>
      <c r="AC1467" s="53" t="str">
        <f t="shared" si="17156"/>
        <v>Registro Valido</v>
      </c>
      <c r="AD1467" s="57">
        <f t="shared" ref="AD1467" si="17729">IF(OR(ISERROR(VLOOKUP(CONCATENATE("ALI_",$C1467,"_SEG_",$I1467,"_PROV_",$D1467),Catalogo_Precios,AD$8,FALSE)),L1467=0),0,VLOOKUP(CONCATENATE("ALI_",$C1467,"_SEG_",$I1467,"_PROV_",$D1467),Catalogo_Precios,AD$8,FALSE))</f>
        <v>967</v>
      </c>
      <c r="AE1467" s="57">
        <f t="shared" ref="AE1467" si="17730">IF(OR(ISERROR(VLOOKUP(CONCATENATE("ALI_",$C1467,"_SEG_",$I1467,"_PROV_",$D1467),Catalogo_Precios,AE$8,FALSE)),M1467=0),0,VLOOKUP(CONCATENATE("ALI_",$C1467,"_SEG_",$I1467,"_PROV_",$D1467),Catalogo_Precios,AE$8,FALSE))</f>
        <v>967</v>
      </c>
      <c r="AF1467" s="57">
        <f t="shared" ref="AF1467" si="17731">IF(OR(ISERROR(VLOOKUP(CONCATENATE("ALI_",$C1467,"_SEG_",$I1467,"_PROV_",$D1467),Catalogo_Precios,AF$8,FALSE)),N1467=0),0,VLOOKUP(CONCATENATE("ALI_",$C1467,"_SEG_",$I1467,"_PROV_",$D1467),Catalogo_Precios,AF$8,FALSE))</f>
        <v>967</v>
      </c>
      <c r="AG1467" s="57">
        <f t="shared" ref="AG1467" si="17732">IF(OR(ISERROR(VLOOKUP(CONCATENATE("ALI_",$C1467,"_SEG_",$I1467,"_PROV_",$D1467),Catalogo_Precios,AG$8,FALSE)),O1467=0),0,VLOOKUP(CONCATENATE("ALI_",$C1467,"_SEG_",$I1467,"_PROV_",$D1467),Catalogo_Precios,AG$8,FALSE))</f>
        <v>967</v>
      </c>
      <c r="AH1467" s="57">
        <f t="shared" ref="AH1467" si="17733">IF(OR(ISERROR(VLOOKUP(CONCATENATE("ALI_",$C1467,"_SEG_",$I1467,"_PROV_",$D1467),Catalogo_Precios,AH$8,FALSE)),L1467=0),0,VLOOKUP(CONCATENATE("ALI_",$C1467,"_SEG_",$I1467,"_PROV_",$D1467),Catalogo_Precios,AH$8,FALSE))</f>
        <v>941</v>
      </c>
      <c r="AI1467" s="57">
        <f t="shared" ref="AI1467" si="17734">IF(OR(ISERROR(VLOOKUP(CONCATENATE("ALI_",$C1467,"_SEG_",$I1467,"_PROV_",$D1467),Catalogo_Precios,AI$8,FALSE)),M1467=0),0,VLOOKUP(CONCATENATE("ALI_",$C1467,"_SEG_",$I1467,"_PROV_",$D1467),Catalogo_Precios,AI$8,FALSE))</f>
        <v>941</v>
      </c>
      <c r="AJ1467" s="57">
        <f t="shared" ref="AJ1467" si="17735">IF(OR(ISERROR(VLOOKUP(CONCATENATE("ALI_",$C1467,"_SEG_",$I1467,"_PROV_",$D1467),Catalogo_Precios,AJ$8,FALSE)),N1467=0),0,VLOOKUP(CONCATENATE("ALI_",$C1467,"_SEG_",$I1467,"_PROV_",$D1467),Catalogo_Precios,AJ$8,FALSE))</f>
        <v>941</v>
      </c>
      <c r="AK1467" s="57">
        <f t="shared" ref="AK1467" si="17736">IF(OR(ISERROR(VLOOKUP(CONCATENATE("ALI_",$C1467,"_SEG_",$I1467,"_PROV_",$D1467),Catalogo_Precios,AK$8,FALSE)),O1467=0),0,VLOOKUP(CONCATENATE("ALI_",$C1467,"_SEG_",$I1467,"_PROV_",$D1467),Catalogo_Precios,AK$8,FALSE))</f>
        <v>941</v>
      </c>
      <c r="AL1467" s="53"/>
      <c r="AM1467" s="59" t="str">
        <f t="shared" si="17165"/>
        <v>ALI_46_SEG_5</v>
      </c>
      <c r="AN1467" s="59" t="str">
        <f t="shared" si="17166"/>
        <v>ALI_46_SEG_5_VAL_19371253.44</v>
      </c>
      <c r="AO1467" s="60">
        <f t="shared" ref="AO1467" si="17737">IF(OR(AB1467="",AB1467=0),0,COUNTIF(Codificacion,AM1467))</f>
        <v>3</v>
      </c>
      <c r="AP1467" s="61">
        <f t="array" ref="AP1467">MIN(IF(Codificacion=AM1467,Total_Cotizacion,""))</f>
        <v>19371253.440000001</v>
      </c>
      <c r="AQ1467" s="62" t="b">
        <f t="shared" si="17168"/>
        <v>1</v>
      </c>
      <c r="AR1467" s="51" t="str">
        <f t="shared" ref="AR1467" si="17738">IF(COUNTIF(Codificacion2,CONCATENATE(AM1467,"_VAL_",AB1467))&gt;1,"Empate","")</f>
        <v/>
      </c>
      <c r="AS1467" s="63" t="str">
        <f t="shared" si="17630"/>
        <v>X</v>
      </c>
      <c r="AT1467" s="59" t="str">
        <f t="shared" si="17170"/>
        <v>ALI_46_SEG_5_X</v>
      </c>
      <c r="AU1467" s="63">
        <f t="shared" ref="AU1467" si="17739">IF(AND(COUNTIF(Codificacion3,AT1467)&lt;AO1467),1,COUNTIF(Codificacion3,AT1467))</f>
        <v>1</v>
      </c>
      <c r="AV1467" s="62" t="str">
        <f t="shared" si="17172"/>
        <v>Cotizacion Seleccionada</v>
      </c>
      <c r="AW1467" s="53"/>
      <c r="AX1467" s="51" t="str">
        <f t="shared" si="17173"/>
        <v>ALI_46_SEG_5VERDADERO</v>
      </c>
      <c r="AY1467" s="51">
        <f t="shared" si="17154"/>
        <v>1</v>
      </c>
      <c r="AZ1467" s="64" t="b">
        <f t="shared" si="17174"/>
        <v>0</v>
      </c>
    </row>
    <row r="1468" spans="1:52" x14ac:dyDescent="0.2">
      <c r="A1468" s="50" t="str">
        <f t="shared" si="17117"/>
        <v>ALI_46_SEG_8</v>
      </c>
      <c r="B1468" s="51" t="s">
        <v>144</v>
      </c>
      <c r="C1468" s="52">
        <v>46</v>
      </c>
      <c r="D1468" s="52">
        <f t="shared" ref="D1468" si="17740">IF(ISERROR(VLOOKUP(E1468,Proveedores,2,FALSE)),"",VLOOKUP(E1468,Proveedores,2,FALSE))</f>
        <v>2084</v>
      </c>
      <c r="E1468" s="53" t="s">
        <v>145</v>
      </c>
      <c r="F1468" s="54">
        <v>394</v>
      </c>
      <c r="G1468" s="53" t="s">
        <v>105</v>
      </c>
      <c r="H1468" s="53" t="s">
        <v>124</v>
      </c>
      <c r="I1468" s="52">
        <v>8</v>
      </c>
      <c r="J1468" s="53" t="s">
        <v>58</v>
      </c>
      <c r="K1468" s="55">
        <v>44835</v>
      </c>
      <c r="L1468" s="56">
        <v>7125</v>
      </c>
      <c r="M1468" s="56">
        <v>9122</v>
      </c>
      <c r="N1468" s="56">
        <v>4903</v>
      </c>
      <c r="O1468" s="56">
        <v>446</v>
      </c>
      <c r="P1468" s="57">
        <v>967</v>
      </c>
      <c r="Q1468" s="58">
        <v>0.15</v>
      </c>
      <c r="R1468" s="57">
        <v>821.95</v>
      </c>
      <c r="S1468" s="57">
        <v>967</v>
      </c>
      <c r="T1468" s="58">
        <v>0.15</v>
      </c>
      <c r="U1468" s="57">
        <v>821.95</v>
      </c>
      <c r="V1468" s="57">
        <v>967</v>
      </c>
      <c r="W1468" s="58">
        <v>0.15</v>
      </c>
      <c r="X1468" s="57">
        <v>821.95</v>
      </c>
      <c r="Y1468" s="57">
        <v>967</v>
      </c>
      <c r="Z1468" s="58">
        <v>0.15</v>
      </c>
      <c r="AA1468" s="57">
        <v>821.95</v>
      </c>
      <c r="AB1468" s="57">
        <v>17750832.199999999</v>
      </c>
      <c r="AC1468" s="53" t="str">
        <f t="shared" si="17156"/>
        <v>Registro Valido</v>
      </c>
      <c r="AD1468" s="57">
        <f t="shared" ref="AD1468" si="17741">IF(OR(ISERROR(VLOOKUP(CONCATENATE("ALI_",$C1468,"_SEG_",$I1468,"_PROV_",$D1468),Catalogo_Precios,AD$8,FALSE)),L1468=0),0,VLOOKUP(CONCATENATE("ALI_",$C1468,"_SEG_",$I1468,"_PROV_",$D1468),Catalogo_Precios,AD$8,FALSE))</f>
        <v>967</v>
      </c>
      <c r="AE1468" s="57">
        <f t="shared" ref="AE1468" si="17742">IF(OR(ISERROR(VLOOKUP(CONCATENATE("ALI_",$C1468,"_SEG_",$I1468,"_PROV_",$D1468),Catalogo_Precios,AE$8,FALSE)),M1468=0),0,VLOOKUP(CONCATENATE("ALI_",$C1468,"_SEG_",$I1468,"_PROV_",$D1468),Catalogo_Precios,AE$8,FALSE))</f>
        <v>967</v>
      </c>
      <c r="AF1468" s="57">
        <f t="shared" ref="AF1468" si="17743">IF(OR(ISERROR(VLOOKUP(CONCATENATE("ALI_",$C1468,"_SEG_",$I1468,"_PROV_",$D1468),Catalogo_Precios,AF$8,FALSE)),N1468=0),0,VLOOKUP(CONCATENATE("ALI_",$C1468,"_SEG_",$I1468,"_PROV_",$D1468),Catalogo_Precios,AF$8,FALSE))</f>
        <v>967</v>
      </c>
      <c r="AG1468" s="57">
        <f t="shared" ref="AG1468" si="17744">IF(OR(ISERROR(VLOOKUP(CONCATENATE("ALI_",$C1468,"_SEG_",$I1468,"_PROV_",$D1468),Catalogo_Precios,AG$8,FALSE)),O1468=0),0,VLOOKUP(CONCATENATE("ALI_",$C1468,"_SEG_",$I1468,"_PROV_",$D1468),Catalogo_Precios,AG$8,FALSE))</f>
        <v>967</v>
      </c>
      <c r="AH1468" s="57">
        <f t="shared" ref="AH1468" si="17745">IF(OR(ISERROR(VLOOKUP(CONCATENATE("ALI_",$C1468,"_SEG_",$I1468,"_PROV_",$D1468),Catalogo_Precios,AH$8,FALSE)),L1468=0),0,VLOOKUP(CONCATENATE("ALI_",$C1468,"_SEG_",$I1468,"_PROV_",$D1468),Catalogo_Precios,AH$8,FALSE))</f>
        <v>941</v>
      </c>
      <c r="AI1468" s="57">
        <f t="shared" ref="AI1468" si="17746">IF(OR(ISERROR(VLOOKUP(CONCATENATE("ALI_",$C1468,"_SEG_",$I1468,"_PROV_",$D1468),Catalogo_Precios,AI$8,FALSE)),M1468=0),0,VLOOKUP(CONCATENATE("ALI_",$C1468,"_SEG_",$I1468,"_PROV_",$D1468),Catalogo_Precios,AI$8,FALSE))</f>
        <v>941</v>
      </c>
      <c r="AJ1468" s="57">
        <f t="shared" ref="AJ1468" si="17747">IF(OR(ISERROR(VLOOKUP(CONCATENATE("ALI_",$C1468,"_SEG_",$I1468,"_PROV_",$D1468),Catalogo_Precios,AJ$8,FALSE)),N1468=0),0,VLOOKUP(CONCATENATE("ALI_",$C1468,"_SEG_",$I1468,"_PROV_",$D1468),Catalogo_Precios,AJ$8,FALSE))</f>
        <v>941</v>
      </c>
      <c r="AK1468" s="57">
        <f t="shared" ref="AK1468" si="17748">IF(OR(ISERROR(VLOOKUP(CONCATENATE("ALI_",$C1468,"_SEG_",$I1468,"_PROV_",$D1468),Catalogo_Precios,AK$8,FALSE)),O1468=0),0,VLOOKUP(CONCATENATE("ALI_",$C1468,"_SEG_",$I1468,"_PROV_",$D1468),Catalogo_Precios,AK$8,FALSE))</f>
        <v>941</v>
      </c>
      <c r="AL1468" s="53"/>
      <c r="AM1468" s="59" t="str">
        <f t="shared" si="17165"/>
        <v>ALI_46_SEG_8</v>
      </c>
      <c r="AN1468" s="59" t="str">
        <f t="shared" si="17166"/>
        <v>ALI_46_SEG_8_VAL_17750832.2</v>
      </c>
      <c r="AO1468" s="60">
        <f t="shared" ref="AO1468" si="17749">IF(OR(AB1468="",AB1468=0),0,COUNTIF(Codificacion,AM1468))</f>
        <v>3</v>
      </c>
      <c r="AP1468" s="61">
        <f t="array" ref="AP1468">MIN(IF(Codificacion=AM1468,Total_Cotizacion,""))</f>
        <v>17750832.199999999</v>
      </c>
      <c r="AQ1468" s="62" t="b">
        <f t="shared" si="17168"/>
        <v>1</v>
      </c>
      <c r="AR1468" s="51" t="str">
        <f t="shared" ref="AR1468" si="17750">IF(COUNTIF(Codificacion2,CONCATENATE(AM1468,"_VAL_",AB1468))&gt;1,"Empate","")</f>
        <v/>
      </c>
      <c r="AS1468" s="63" t="str">
        <f t="shared" si="17630"/>
        <v>X</v>
      </c>
      <c r="AT1468" s="59" t="str">
        <f t="shared" si="17170"/>
        <v>ALI_46_SEG_8_X</v>
      </c>
      <c r="AU1468" s="63">
        <f t="shared" ref="AU1468" si="17751">IF(AND(COUNTIF(Codificacion3,AT1468)&lt;AO1468),1,COUNTIF(Codificacion3,AT1468))</f>
        <v>1</v>
      </c>
      <c r="AV1468" s="62" t="str">
        <f t="shared" si="17172"/>
        <v>Cotizacion Seleccionada</v>
      </c>
      <c r="AW1468" s="53"/>
      <c r="AX1468" s="51" t="str">
        <f t="shared" si="17173"/>
        <v>ALI_46_SEG_8VERDADERO</v>
      </c>
      <c r="AY1468" s="51">
        <f t="shared" si="17154"/>
        <v>1</v>
      </c>
      <c r="AZ1468" s="64" t="b">
        <f t="shared" si="17174"/>
        <v>0</v>
      </c>
    </row>
    <row r="1469" spans="1:52" x14ac:dyDescent="0.2">
      <c r="A1469" s="50" t="b">
        <f t="shared" si="17117"/>
        <v>0</v>
      </c>
      <c r="B1469" s="51" t="s">
        <v>144</v>
      </c>
      <c r="C1469" s="52">
        <v>46</v>
      </c>
      <c r="D1469" s="52">
        <f t="shared" ref="D1469" si="17752">IF(ISERROR(VLOOKUP(E1469,Proveedores,2,FALSE)),"",VLOOKUP(E1469,Proveedores,2,FALSE))</f>
        <v>2084</v>
      </c>
      <c r="E1469" s="53" t="s">
        <v>145</v>
      </c>
      <c r="F1469" s="54">
        <v>395</v>
      </c>
      <c r="G1469" s="53" t="s">
        <v>105</v>
      </c>
      <c r="H1469" s="53" t="s">
        <v>124</v>
      </c>
      <c r="I1469" s="52">
        <v>12</v>
      </c>
      <c r="J1469" s="53" t="s">
        <v>58</v>
      </c>
      <c r="K1469" s="55">
        <v>44835</v>
      </c>
      <c r="L1469" s="56">
        <v>6445</v>
      </c>
      <c r="M1469" s="56">
        <v>8252</v>
      </c>
      <c r="N1469" s="56">
        <v>4434</v>
      </c>
      <c r="O1469" s="56">
        <v>403</v>
      </c>
      <c r="P1469" s="57">
        <v>967</v>
      </c>
      <c r="Q1469" s="58">
        <v>0.15</v>
      </c>
      <c r="R1469" s="57">
        <v>821.95</v>
      </c>
      <c r="S1469" s="57">
        <v>967</v>
      </c>
      <c r="T1469" s="58">
        <v>0.15</v>
      </c>
      <c r="U1469" s="57">
        <v>821.95</v>
      </c>
      <c r="V1469" s="57">
        <v>967</v>
      </c>
      <c r="W1469" s="58">
        <v>0.15</v>
      </c>
      <c r="X1469" s="57">
        <v>821.95</v>
      </c>
      <c r="Y1469" s="57">
        <v>967</v>
      </c>
      <c r="Z1469" s="58">
        <v>0.15</v>
      </c>
      <c r="AA1469" s="57">
        <v>821.95</v>
      </c>
      <c r="AB1469" s="57">
        <v>16055971.300000001</v>
      </c>
      <c r="AC1469" s="53" t="str">
        <f t="shared" si="17156"/>
        <v>Registro Valido</v>
      </c>
      <c r="AD1469" s="57">
        <f t="shared" ref="AD1469" si="17753">IF(OR(ISERROR(VLOOKUP(CONCATENATE("ALI_",$C1469,"_SEG_",$I1469,"_PROV_",$D1469),Catalogo_Precios,AD$8,FALSE)),L1469=0),0,VLOOKUP(CONCATENATE("ALI_",$C1469,"_SEG_",$I1469,"_PROV_",$D1469),Catalogo_Precios,AD$8,FALSE))</f>
        <v>967</v>
      </c>
      <c r="AE1469" s="57">
        <f t="shared" ref="AE1469" si="17754">IF(OR(ISERROR(VLOOKUP(CONCATENATE("ALI_",$C1469,"_SEG_",$I1469,"_PROV_",$D1469),Catalogo_Precios,AE$8,FALSE)),M1469=0),0,VLOOKUP(CONCATENATE("ALI_",$C1469,"_SEG_",$I1469,"_PROV_",$D1469),Catalogo_Precios,AE$8,FALSE))</f>
        <v>967</v>
      </c>
      <c r="AF1469" s="57">
        <f t="shared" ref="AF1469" si="17755">IF(OR(ISERROR(VLOOKUP(CONCATENATE("ALI_",$C1469,"_SEG_",$I1469,"_PROV_",$D1469),Catalogo_Precios,AF$8,FALSE)),N1469=0),0,VLOOKUP(CONCATENATE("ALI_",$C1469,"_SEG_",$I1469,"_PROV_",$D1469),Catalogo_Precios,AF$8,FALSE))</f>
        <v>967</v>
      </c>
      <c r="AG1469" s="57">
        <f t="shared" ref="AG1469" si="17756">IF(OR(ISERROR(VLOOKUP(CONCATENATE("ALI_",$C1469,"_SEG_",$I1469,"_PROV_",$D1469),Catalogo_Precios,AG$8,FALSE)),O1469=0),0,VLOOKUP(CONCATENATE("ALI_",$C1469,"_SEG_",$I1469,"_PROV_",$D1469),Catalogo_Precios,AG$8,FALSE))</f>
        <v>967</v>
      </c>
      <c r="AH1469" s="57">
        <f t="shared" ref="AH1469" si="17757">IF(OR(ISERROR(VLOOKUP(CONCATENATE("ALI_",$C1469,"_SEG_",$I1469,"_PROV_",$D1469),Catalogo_Precios,AH$8,FALSE)),L1469=0),0,VLOOKUP(CONCATENATE("ALI_",$C1469,"_SEG_",$I1469,"_PROV_",$D1469),Catalogo_Precios,AH$8,FALSE))</f>
        <v>941</v>
      </c>
      <c r="AI1469" s="57">
        <f t="shared" ref="AI1469" si="17758">IF(OR(ISERROR(VLOOKUP(CONCATENATE("ALI_",$C1469,"_SEG_",$I1469,"_PROV_",$D1469),Catalogo_Precios,AI$8,FALSE)),M1469=0),0,VLOOKUP(CONCATENATE("ALI_",$C1469,"_SEG_",$I1469,"_PROV_",$D1469),Catalogo_Precios,AI$8,FALSE))</f>
        <v>941</v>
      </c>
      <c r="AJ1469" s="57">
        <f t="shared" ref="AJ1469" si="17759">IF(OR(ISERROR(VLOOKUP(CONCATENATE("ALI_",$C1469,"_SEG_",$I1469,"_PROV_",$D1469),Catalogo_Precios,AJ$8,FALSE)),N1469=0),0,VLOOKUP(CONCATENATE("ALI_",$C1469,"_SEG_",$I1469,"_PROV_",$D1469),Catalogo_Precios,AJ$8,FALSE))</f>
        <v>941</v>
      </c>
      <c r="AK1469" s="57">
        <f t="shared" ref="AK1469" si="17760">IF(OR(ISERROR(VLOOKUP(CONCATENATE("ALI_",$C1469,"_SEG_",$I1469,"_PROV_",$D1469),Catalogo_Precios,AK$8,FALSE)),O1469=0),0,VLOOKUP(CONCATENATE("ALI_",$C1469,"_SEG_",$I1469,"_PROV_",$D1469),Catalogo_Precios,AK$8,FALSE))</f>
        <v>941</v>
      </c>
      <c r="AL1469" s="53"/>
      <c r="AM1469" s="59" t="str">
        <f t="shared" si="17165"/>
        <v>ALI_46_SEG_12</v>
      </c>
      <c r="AN1469" s="59" t="str">
        <f t="shared" si="17166"/>
        <v>ALI_46_SEG_12_VAL_16055971.3</v>
      </c>
      <c r="AO1469" s="60">
        <f t="shared" ref="AO1469" si="17761">IF(OR(AB1469="",AB1469=0),0,COUNTIF(Codificacion,AM1469))</f>
        <v>4</v>
      </c>
      <c r="AP1469" s="61">
        <f t="array" ref="AP1469">MIN(IF(Codificacion=AM1469,Total_Cotizacion,""))</f>
        <v>14705195.199999999</v>
      </c>
      <c r="AQ1469" s="62" t="b">
        <f t="shared" si="17168"/>
        <v>0</v>
      </c>
      <c r="AR1469" s="51" t="str">
        <f t="shared" ref="AR1469" si="17762">IF(COUNTIF(Codificacion2,CONCATENATE(AM1469,"_VAL_",AB1469))&gt;1,"Empate","")</f>
        <v/>
      </c>
      <c r="AS1469" s="63" t="str">
        <f t="shared" si="17630"/>
        <v/>
      </c>
      <c r="AT1469" s="59" t="str">
        <f t="shared" si="17170"/>
        <v>ALI_46_SEG_12_</v>
      </c>
      <c r="AU1469" s="63">
        <f t="shared" ref="AU1469" si="17763">IF(AND(COUNTIF(Codificacion3,AT1469)&lt;AO1469),1,COUNTIF(Codificacion3,AT1469))</f>
        <v>1</v>
      </c>
      <c r="AV1469" s="62" t="str">
        <f t="shared" si="17172"/>
        <v>No Seleccionada</v>
      </c>
      <c r="AW1469" s="53"/>
      <c r="AX1469" s="51" t="str">
        <f t="shared" si="17173"/>
        <v>ALI_46_SEG_12FALSO</v>
      </c>
      <c r="AY1469" s="51">
        <f t="shared" si="17154"/>
        <v>3</v>
      </c>
      <c r="AZ1469" s="64" t="b">
        <f t="shared" si="17174"/>
        <v>0</v>
      </c>
    </row>
    <row r="1470" spans="1:52" x14ac:dyDescent="0.2">
      <c r="A1470" s="50" t="str">
        <f t="shared" si="17117"/>
        <v>ALI_46_SEG_15</v>
      </c>
      <c r="B1470" s="51" t="s">
        <v>144</v>
      </c>
      <c r="C1470" s="52">
        <v>46</v>
      </c>
      <c r="D1470" s="52">
        <f t="shared" ref="D1470" si="17764">IF(ISERROR(VLOOKUP(E1470,Proveedores,2,FALSE)),"",VLOOKUP(E1470,Proveedores,2,FALSE))</f>
        <v>2084</v>
      </c>
      <c r="E1470" s="53" t="s">
        <v>145</v>
      </c>
      <c r="F1470" s="54">
        <v>396</v>
      </c>
      <c r="G1470" s="53" t="s">
        <v>105</v>
      </c>
      <c r="H1470" s="53" t="s">
        <v>124</v>
      </c>
      <c r="I1470" s="52">
        <v>15</v>
      </c>
      <c r="J1470" s="53" t="s">
        <v>58</v>
      </c>
      <c r="K1470" s="55">
        <v>44835</v>
      </c>
      <c r="L1470" s="56">
        <v>6411</v>
      </c>
      <c r="M1470" s="56">
        <v>8211</v>
      </c>
      <c r="N1470" s="56">
        <v>4410</v>
      </c>
      <c r="O1470" s="56">
        <v>401</v>
      </c>
      <c r="P1470" s="57">
        <v>967</v>
      </c>
      <c r="Q1470" s="58">
        <v>0.15</v>
      </c>
      <c r="R1470" s="57">
        <v>821.95</v>
      </c>
      <c r="S1470" s="57">
        <v>967</v>
      </c>
      <c r="T1470" s="58">
        <v>0.15</v>
      </c>
      <c r="U1470" s="57">
        <v>821.95</v>
      </c>
      <c r="V1470" s="57">
        <v>967</v>
      </c>
      <c r="W1470" s="58">
        <v>0.15</v>
      </c>
      <c r="X1470" s="57">
        <v>821.95</v>
      </c>
      <c r="Y1470" s="57">
        <v>967</v>
      </c>
      <c r="Z1470" s="58">
        <v>0.15</v>
      </c>
      <c r="AA1470" s="57">
        <v>821.95</v>
      </c>
      <c r="AB1470" s="57">
        <v>15972954.35</v>
      </c>
      <c r="AC1470" s="53" t="str">
        <f t="shared" si="17156"/>
        <v>Registro Valido</v>
      </c>
      <c r="AD1470" s="57">
        <f t="shared" ref="AD1470" si="17765">IF(OR(ISERROR(VLOOKUP(CONCATENATE("ALI_",$C1470,"_SEG_",$I1470,"_PROV_",$D1470),Catalogo_Precios,AD$8,FALSE)),L1470=0),0,VLOOKUP(CONCATENATE("ALI_",$C1470,"_SEG_",$I1470,"_PROV_",$D1470),Catalogo_Precios,AD$8,FALSE))</f>
        <v>967</v>
      </c>
      <c r="AE1470" s="57">
        <f t="shared" ref="AE1470" si="17766">IF(OR(ISERROR(VLOOKUP(CONCATENATE("ALI_",$C1470,"_SEG_",$I1470,"_PROV_",$D1470),Catalogo_Precios,AE$8,FALSE)),M1470=0),0,VLOOKUP(CONCATENATE("ALI_",$C1470,"_SEG_",$I1470,"_PROV_",$D1470),Catalogo_Precios,AE$8,FALSE))</f>
        <v>967</v>
      </c>
      <c r="AF1470" s="57">
        <f t="shared" ref="AF1470" si="17767">IF(OR(ISERROR(VLOOKUP(CONCATENATE("ALI_",$C1470,"_SEG_",$I1470,"_PROV_",$D1470),Catalogo_Precios,AF$8,FALSE)),N1470=0),0,VLOOKUP(CONCATENATE("ALI_",$C1470,"_SEG_",$I1470,"_PROV_",$D1470),Catalogo_Precios,AF$8,FALSE))</f>
        <v>967</v>
      </c>
      <c r="AG1470" s="57">
        <f t="shared" ref="AG1470" si="17768">IF(OR(ISERROR(VLOOKUP(CONCATENATE("ALI_",$C1470,"_SEG_",$I1470,"_PROV_",$D1470),Catalogo_Precios,AG$8,FALSE)),O1470=0),0,VLOOKUP(CONCATENATE("ALI_",$C1470,"_SEG_",$I1470,"_PROV_",$D1470),Catalogo_Precios,AG$8,FALSE))</f>
        <v>967</v>
      </c>
      <c r="AH1470" s="57">
        <f t="shared" ref="AH1470" si="17769">IF(OR(ISERROR(VLOOKUP(CONCATENATE("ALI_",$C1470,"_SEG_",$I1470,"_PROV_",$D1470),Catalogo_Precios,AH$8,FALSE)),L1470=0),0,VLOOKUP(CONCATENATE("ALI_",$C1470,"_SEG_",$I1470,"_PROV_",$D1470),Catalogo_Precios,AH$8,FALSE))</f>
        <v>941</v>
      </c>
      <c r="AI1470" s="57">
        <f t="shared" ref="AI1470" si="17770">IF(OR(ISERROR(VLOOKUP(CONCATENATE("ALI_",$C1470,"_SEG_",$I1470,"_PROV_",$D1470),Catalogo_Precios,AI$8,FALSE)),M1470=0),0,VLOOKUP(CONCATENATE("ALI_",$C1470,"_SEG_",$I1470,"_PROV_",$D1470),Catalogo_Precios,AI$8,FALSE))</f>
        <v>941</v>
      </c>
      <c r="AJ1470" s="57">
        <f t="shared" ref="AJ1470" si="17771">IF(OR(ISERROR(VLOOKUP(CONCATENATE("ALI_",$C1470,"_SEG_",$I1470,"_PROV_",$D1470),Catalogo_Precios,AJ$8,FALSE)),N1470=0),0,VLOOKUP(CONCATENATE("ALI_",$C1470,"_SEG_",$I1470,"_PROV_",$D1470),Catalogo_Precios,AJ$8,FALSE))</f>
        <v>941</v>
      </c>
      <c r="AK1470" s="57">
        <f t="shared" ref="AK1470" si="17772">IF(OR(ISERROR(VLOOKUP(CONCATENATE("ALI_",$C1470,"_SEG_",$I1470,"_PROV_",$D1470),Catalogo_Precios,AK$8,FALSE)),O1470=0),0,VLOOKUP(CONCATENATE("ALI_",$C1470,"_SEG_",$I1470,"_PROV_",$D1470),Catalogo_Precios,AK$8,FALSE))</f>
        <v>941</v>
      </c>
      <c r="AL1470" s="53"/>
      <c r="AM1470" s="59" t="str">
        <f t="shared" si="17165"/>
        <v>ALI_46_SEG_15</v>
      </c>
      <c r="AN1470" s="59" t="str">
        <f t="shared" si="17166"/>
        <v>ALI_46_SEG_15_VAL_15972954.35</v>
      </c>
      <c r="AO1470" s="60">
        <f t="shared" ref="AO1470" si="17773">IF(OR(AB1470="",AB1470=0),0,COUNTIF(Codificacion,AM1470))</f>
        <v>3</v>
      </c>
      <c r="AP1470" s="61">
        <f t="array" ref="AP1470">MIN(IF(Codificacion=AM1470,Total_Cotizacion,""))</f>
        <v>15972954.35</v>
      </c>
      <c r="AQ1470" s="62" t="b">
        <f t="shared" si="17168"/>
        <v>1</v>
      </c>
      <c r="AR1470" s="51" t="str">
        <f t="shared" ref="AR1470" si="17774">IF(COUNTIF(Codificacion2,CONCATENATE(AM1470,"_VAL_",AB1470))&gt;1,"Empate","")</f>
        <v/>
      </c>
      <c r="AS1470" s="63" t="str">
        <f t="shared" si="17630"/>
        <v>X</v>
      </c>
      <c r="AT1470" s="59" t="str">
        <f t="shared" si="17170"/>
        <v>ALI_46_SEG_15_X</v>
      </c>
      <c r="AU1470" s="63">
        <f t="shared" ref="AU1470" si="17775">IF(AND(COUNTIF(Codificacion3,AT1470)&lt;AO1470),1,COUNTIF(Codificacion3,AT1470))</f>
        <v>1</v>
      </c>
      <c r="AV1470" s="62" t="str">
        <f t="shared" si="17172"/>
        <v>Cotizacion Seleccionada</v>
      </c>
      <c r="AW1470" s="53"/>
      <c r="AX1470" s="51" t="str">
        <f t="shared" si="17173"/>
        <v>ALI_46_SEG_15VERDADERO</v>
      </c>
      <c r="AY1470" s="51">
        <f t="shared" si="17154"/>
        <v>1</v>
      </c>
      <c r="AZ1470" s="64" t="b">
        <f t="shared" si="17174"/>
        <v>0</v>
      </c>
    </row>
    <row r="1471" spans="1:52" x14ac:dyDescent="0.2">
      <c r="A1471" s="50" t="str">
        <f t="shared" si="17117"/>
        <v>ALI_46_SEG_11</v>
      </c>
      <c r="B1471" s="51" t="s">
        <v>144</v>
      </c>
      <c r="C1471" s="52">
        <v>46</v>
      </c>
      <c r="D1471" s="52">
        <f t="shared" ref="D1471" si="17776">IF(ISERROR(VLOOKUP(E1471,Proveedores,2,FALSE)),"",VLOOKUP(E1471,Proveedores,2,FALSE))</f>
        <v>2084</v>
      </c>
      <c r="E1471" s="53" t="s">
        <v>145</v>
      </c>
      <c r="F1471" s="54">
        <v>397</v>
      </c>
      <c r="G1471" s="53" t="s">
        <v>105</v>
      </c>
      <c r="H1471" s="53" t="s">
        <v>124</v>
      </c>
      <c r="I1471" s="52">
        <v>11</v>
      </c>
      <c r="J1471" s="53" t="s">
        <v>58</v>
      </c>
      <c r="K1471" s="55">
        <v>44835</v>
      </c>
      <c r="L1471" s="56">
        <v>7549</v>
      </c>
      <c r="M1471" s="56">
        <v>9596</v>
      </c>
      <c r="N1471" s="56">
        <v>4515</v>
      </c>
      <c r="O1471" s="56">
        <v>485</v>
      </c>
      <c r="P1471" s="57">
        <v>967</v>
      </c>
      <c r="Q1471" s="58">
        <v>0.12</v>
      </c>
      <c r="R1471" s="57">
        <v>850.96</v>
      </c>
      <c r="S1471" s="57">
        <v>967</v>
      </c>
      <c r="T1471" s="58">
        <v>0.12</v>
      </c>
      <c r="U1471" s="57">
        <v>850.96</v>
      </c>
      <c r="V1471" s="57">
        <v>967</v>
      </c>
      <c r="W1471" s="58">
        <v>0.12</v>
      </c>
      <c r="X1471" s="57">
        <v>850.96</v>
      </c>
      <c r="Y1471" s="57">
        <v>967</v>
      </c>
      <c r="Z1471" s="58">
        <v>0.12</v>
      </c>
      <c r="AA1471" s="57">
        <v>850.96</v>
      </c>
      <c r="AB1471" s="57">
        <v>18844509.200000003</v>
      </c>
      <c r="AC1471" s="53" t="str">
        <f t="shared" si="17156"/>
        <v>Registro Valido</v>
      </c>
      <c r="AD1471" s="57">
        <f t="shared" ref="AD1471" si="17777">IF(OR(ISERROR(VLOOKUP(CONCATENATE("ALI_",$C1471,"_SEG_",$I1471,"_PROV_",$D1471),Catalogo_Precios,AD$8,FALSE)),L1471=0),0,VLOOKUP(CONCATENATE("ALI_",$C1471,"_SEG_",$I1471,"_PROV_",$D1471),Catalogo_Precios,AD$8,FALSE))</f>
        <v>967</v>
      </c>
      <c r="AE1471" s="57">
        <f t="shared" ref="AE1471" si="17778">IF(OR(ISERROR(VLOOKUP(CONCATENATE("ALI_",$C1471,"_SEG_",$I1471,"_PROV_",$D1471),Catalogo_Precios,AE$8,FALSE)),M1471=0),0,VLOOKUP(CONCATENATE("ALI_",$C1471,"_SEG_",$I1471,"_PROV_",$D1471),Catalogo_Precios,AE$8,FALSE))</f>
        <v>967</v>
      </c>
      <c r="AF1471" s="57">
        <f t="shared" ref="AF1471" si="17779">IF(OR(ISERROR(VLOOKUP(CONCATENATE("ALI_",$C1471,"_SEG_",$I1471,"_PROV_",$D1471),Catalogo_Precios,AF$8,FALSE)),N1471=0),0,VLOOKUP(CONCATENATE("ALI_",$C1471,"_SEG_",$I1471,"_PROV_",$D1471),Catalogo_Precios,AF$8,FALSE))</f>
        <v>967</v>
      </c>
      <c r="AG1471" s="57">
        <f t="shared" ref="AG1471" si="17780">IF(OR(ISERROR(VLOOKUP(CONCATENATE("ALI_",$C1471,"_SEG_",$I1471,"_PROV_",$D1471),Catalogo_Precios,AG$8,FALSE)),O1471=0),0,VLOOKUP(CONCATENATE("ALI_",$C1471,"_SEG_",$I1471,"_PROV_",$D1471),Catalogo_Precios,AG$8,FALSE))</f>
        <v>967</v>
      </c>
      <c r="AH1471" s="57">
        <f t="shared" ref="AH1471" si="17781">IF(OR(ISERROR(VLOOKUP(CONCATENATE("ALI_",$C1471,"_SEG_",$I1471,"_PROV_",$D1471),Catalogo_Precios,AH$8,FALSE)),L1471=0),0,VLOOKUP(CONCATENATE("ALI_",$C1471,"_SEG_",$I1471,"_PROV_",$D1471),Catalogo_Precios,AH$8,FALSE))</f>
        <v>941</v>
      </c>
      <c r="AI1471" s="57">
        <f t="shared" ref="AI1471" si="17782">IF(OR(ISERROR(VLOOKUP(CONCATENATE("ALI_",$C1471,"_SEG_",$I1471,"_PROV_",$D1471),Catalogo_Precios,AI$8,FALSE)),M1471=0),0,VLOOKUP(CONCATENATE("ALI_",$C1471,"_SEG_",$I1471,"_PROV_",$D1471),Catalogo_Precios,AI$8,FALSE))</f>
        <v>941</v>
      </c>
      <c r="AJ1471" s="57">
        <f t="shared" ref="AJ1471" si="17783">IF(OR(ISERROR(VLOOKUP(CONCATENATE("ALI_",$C1471,"_SEG_",$I1471,"_PROV_",$D1471),Catalogo_Precios,AJ$8,FALSE)),N1471=0),0,VLOOKUP(CONCATENATE("ALI_",$C1471,"_SEG_",$I1471,"_PROV_",$D1471),Catalogo_Precios,AJ$8,FALSE))</f>
        <v>941</v>
      </c>
      <c r="AK1471" s="57">
        <f t="shared" ref="AK1471" si="17784">IF(OR(ISERROR(VLOOKUP(CONCATENATE("ALI_",$C1471,"_SEG_",$I1471,"_PROV_",$D1471),Catalogo_Precios,AK$8,FALSE)),O1471=0),0,VLOOKUP(CONCATENATE("ALI_",$C1471,"_SEG_",$I1471,"_PROV_",$D1471),Catalogo_Precios,AK$8,FALSE))</f>
        <v>941</v>
      </c>
      <c r="AL1471" s="53"/>
      <c r="AM1471" s="59" t="str">
        <f t="shared" si="17165"/>
        <v>ALI_46_SEG_11</v>
      </c>
      <c r="AN1471" s="59" t="str">
        <f t="shared" si="17166"/>
        <v>ALI_46_SEG_11_VAL_18844509.2</v>
      </c>
      <c r="AO1471" s="60">
        <f t="shared" ref="AO1471" si="17785">IF(OR(AB1471="",AB1471=0),0,COUNTIF(Codificacion,AM1471))</f>
        <v>3</v>
      </c>
      <c r="AP1471" s="61">
        <f t="array" ref="AP1471">MIN(IF(Codificacion=AM1471,Total_Cotizacion,""))</f>
        <v>18844509.200000003</v>
      </c>
      <c r="AQ1471" s="62" t="b">
        <f t="shared" si="17168"/>
        <v>1</v>
      </c>
      <c r="AR1471" s="51" t="str">
        <f t="shared" ref="AR1471" si="17786">IF(COUNTIF(Codificacion2,CONCATENATE(AM1471,"_VAL_",AB1471))&gt;1,"Empate","")</f>
        <v/>
      </c>
      <c r="AS1471" s="63" t="str">
        <f t="shared" si="17630"/>
        <v>X</v>
      </c>
      <c r="AT1471" s="59" t="str">
        <f t="shared" si="17170"/>
        <v>ALI_46_SEG_11_X</v>
      </c>
      <c r="AU1471" s="63">
        <f t="shared" ref="AU1471" si="17787">IF(AND(COUNTIF(Codificacion3,AT1471)&lt;AO1471),1,COUNTIF(Codificacion3,AT1471))</f>
        <v>1</v>
      </c>
      <c r="AV1471" s="62" t="str">
        <f t="shared" si="17172"/>
        <v>Cotizacion Seleccionada</v>
      </c>
      <c r="AW1471" s="53"/>
      <c r="AX1471" s="51" t="str">
        <f t="shared" si="17173"/>
        <v>ALI_46_SEG_11VERDADERO</v>
      </c>
      <c r="AY1471" s="51">
        <f t="shared" si="17154"/>
        <v>1</v>
      </c>
      <c r="AZ1471" s="64" t="b">
        <f t="shared" si="17174"/>
        <v>0</v>
      </c>
    </row>
    <row r="1472" spans="1:52" x14ac:dyDescent="0.2">
      <c r="A1472" s="50" t="b">
        <f t="shared" si="17117"/>
        <v>0</v>
      </c>
      <c r="B1472" s="51" t="s">
        <v>144</v>
      </c>
      <c r="C1472" s="52">
        <v>17</v>
      </c>
      <c r="D1472" s="52">
        <f t="shared" ref="D1472" si="17788">IF(ISERROR(VLOOKUP(E1472,Proveedores,2,FALSE)),"",VLOOKUP(E1472,Proveedores,2,FALSE))</f>
        <v>2084</v>
      </c>
      <c r="E1472" s="53" t="s">
        <v>145</v>
      </c>
      <c r="F1472" s="54">
        <v>531</v>
      </c>
      <c r="G1472" s="53" t="s">
        <v>105</v>
      </c>
      <c r="H1472" s="53" t="s">
        <v>125</v>
      </c>
      <c r="I1472" s="52">
        <v>7</v>
      </c>
      <c r="J1472" s="53" t="s">
        <v>58</v>
      </c>
      <c r="K1472" s="55">
        <v>44835</v>
      </c>
      <c r="L1472" s="56">
        <v>0</v>
      </c>
      <c r="M1472" s="56">
        <v>12947</v>
      </c>
      <c r="N1472" s="56">
        <v>20738</v>
      </c>
      <c r="O1472" s="56">
        <v>296</v>
      </c>
      <c r="P1472" s="57">
        <v>0</v>
      </c>
      <c r="Q1472" s="58"/>
      <c r="R1472" s="57">
        <v>0</v>
      </c>
      <c r="S1472" s="57">
        <v>397</v>
      </c>
      <c r="T1472" s="58">
        <v>0</v>
      </c>
      <c r="U1472" s="57">
        <v>397</v>
      </c>
      <c r="V1472" s="57">
        <v>397</v>
      </c>
      <c r="W1472" s="58">
        <v>0</v>
      </c>
      <c r="X1472" s="57">
        <v>397</v>
      </c>
      <c r="Y1472" s="57">
        <v>397</v>
      </c>
      <c r="Z1472" s="58">
        <v>0</v>
      </c>
      <c r="AA1472" s="57">
        <v>397</v>
      </c>
      <c r="AB1472" s="57">
        <v>13490457</v>
      </c>
      <c r="AC1472" s="53" t="str">
        <f t="shared" si="17156"/>
        <v>Registro Valido</v>
      </c>
      <c r="AD1472" s="57">
        <f t="shared" ref="AD1472" si="17789">IF(OR(ISERROR(VLOOKUP(CONCATENATE("ALI_",$C1472,"_SEG_",$I1472,"_PROV_",$D1472),Catalogo_Precios,AD$8,FALSE)),L1472=0),0,VLOOKUP(CONCATENATE("ALI_",$C1472,"_SEG_",$I1472,"_PROV_",$D1472),Catalogo_Precios,AD$8,FALSE))</f>
        <v>0</v>
      </c>
      <c r="AE1472" s="57">
        <f t="shared" ref="AE1472" si="17790">IF(OR(ISERROR(VLOOKUP(CONCATENATE("ALI_",$C1472,"_SEG_",$I1472,"_PROV_",$D1472),Catalogo_Precios,AE$8,FALSE)),M1472=0),0,VLOOKUP(CONCATENATE("ALI_",$C1472,"_SEG_",$I1472,"_PROV_",$D1472),Catalogo_Precios,AE$8,FALSE))</f>
        <v>397</v>
      </c>
      <c r="AF1472" s="57">
        <f t="shared" ref="AF1472" si="17791">IF(OR(ISERROR(VLOOKUP(CONCATENATE("ALI_",$C1472,"_SEG_",$I1472,"_PROV_",$D1472),Catalogo_Precios,AF$8,FALSE)),N1472=0),0,VLOOKUP(CONCATENATE("ALI_",$C1472,"_SEG_",$I1472,"_PROV_",$D1472),Catalogo_Precios,AF$8,FALSE))</f>
        <v>397</v>
      </c>
      <c r="AG1472" s="57">
        <f t="shared" ref="AG1472" si="17792">IF(OR(ISERROR(VLOOKUP(CONCATENATE("ALI_",$C1472,"_SEG_",$I1472,"_PROV_",$D1472),Catalogo_Precios,AG$8,FALSE)),O1472=0),0,VLOOKUP(CONCATENATE("ALI_",$C1472,"_SEG_",$I1472,"_PROV_",$D1472),Catalogo_Precios,AG$8,FALSE))</f>
        <v>397</v>
      </c>
      <c r="AH1472" s="57">
        <f t="shared" ref="AH1472" si="17793">IF(OR(ISERROR(VLOOKUP(CONCATENATE("ALI_",$C1472,"_SEG_",$I1472,"_PROV_",$D1472),Catalogo_Precios,AH$8,FALSE)),L1472=0),0,VLOOKUP(CONCATENATE("ALI_",$C1472,"_SEG_",$I1472,"_PROV_",$D1472),Catalogo_Precios,AH$8,FALSE))</f>
        <v>0</v>
      </c>
      <c r="AI1472" s="57">
        <f t="shared" ref="AI1472" si="17794">IF(OR(ISERROR(VLOOKUP(CONCATENATE("ALI_",$C1472,"_SEG_",$I1472,"_PROV_",$D1472),Catalogo_Precios,AI$8,FALSE)),M1472=0),0,VLOOKUP(CONCATENATE("ALI_",$C1472,"_SEG_",$I1472,"_PROV_",$D1472),Catalogo_Precios,AI$8,FALSE))</f>
        <v>385</v>
      </c>
      <c r="AJ1472" s="57">
        <f t="shared" ref="AJ1472" si="17795">IF(OR(ISERROR(VLOOKUP(CONCATENATE("ALI_",$C1472,"_SEG_",$I1472,"_PROV_",$D1472),Catalogo_Precios,AJ$8,FALSE)),N1472=0),0,VLOOKUP(CONCATENATE("ALI_",$C1472,"_SEG_",$I1472,"_PROV_",$D1472),Catalogo_Precios,AJ$8,FALSE))</f>
        <v>385</v>
      </c>
      <c r="AK1472" s="57">
        <f t="shared" ref="AK1472" si="17796">IF(OR(ISERROR(VLOOKUP(CONCATENATE("ALI_",$C1472,"_SEG_",$I1472,"_PROV_",$D1472),Catalogo_Precios,AK$8,FALSE)),O1472=0),0,VLOOKUP(CONCATENATE("ALI_",$C1472,"_SEG_",$I1472,"_PROV_",$D1472),Catalogo_Precios,AK$8,FALSE))</f>
        <v>385</v>
      </c>
      <c r="AL1472" s="53"/>
      <c r="AM1472" s="59" t="str">
        <f t="shared" si="17165"/>
        <v>ALI_17_SEG_7</v>
      </c>
      <c r="AN1472" s="59" t="str">
        <f t="shared" si="17166"/>
        <v>ALI_17_SEG_7_VAL_13490457</v>
      </c>
      <c r="AO1472" s="60">
        <f t="shared" ref="AO1472" si="17797">IF(OR(AB1472="",AB1472=0),0,COUNTIF(Codificacion,AM1472))</f>
        <v>3</v>
      </c>
      <c r="AP1472" s="61">
        <f t="array" ref="AP1472">MIN(IF(Codificacion=AM1472,Total_Cotizacion,""))</f>
        <v>10466148</v>
      </c>
      <c r="AQ1472" s="62" t="b">
        <f t="shared" si="17168"/>
        <v>0</v>
      </c>
      <c r="AR1472" s="51" t="str">
        <f t="shared" ref="AR1472" si="17798">IF(COUNTIF(Codificacion2,CONCATENATE(AM1472,"_VAL_",AB1472))&gt;1,"Empate","")</f>
        <v/>
      </c>
      <c r="AS1472" s="63" t="str">
        <f t="shared" si="17630"/>
        <v/>
      </c>
      <c r="AT1472" s="59" t="str">
        <f t="shared" si="17170"/>
        <v>ALI_17_SEG_7_</v>
      </c>
      <c r="AU1472" s="63">
        <f t="shared" ref="AU1472" si="17799">IF(AND(COUNTIF(Codificacion3,AT1472)&lt;AO1472),1,COUNTIF(Codificacion3,AT1472))</f>
        <v>1</v>
      </c>
      <c r="AV1472" s="62" t="str">
        <f t="shared" si="17172"/>
        <v>No Seleccionada</v>
      </c>
      <c r="AW1472" s="53"/>
      <c r="AX1472" s="51" t="str">
        <f t="shared" si="17173"/>
        <v>ALI_17_SEG_7FALSO</v>
      </c>
      <c r="AY1472" s="51">
        <f t="shared" si="17154"/>
        <v>2</v>
      </c>
      <c r="AZ1472" s="64" t="b">
        <f t="shared" si="17174"/>
        <v>0</v>
      </c>
    </row>
    <row r="1473" spans="1:52" x14ac:dyDescent="0.2">
      <c r="A1473" s="50" t="str">
        <f t="shared" si="17117"/>
        <v>ALI_17_SEG_10</v>
      </c>
      <c r="B1473" s="51" t="s">
        <v>144</v>
      </c>
      <c r="C1473" s="52">
        <v>17</v>
      </c>
      <c r="D1473" s="52">
        <f t="shared" ref="D1473" si="17800">IF(ISERROR(VLOOKUP(E1473,Proveedores,2,FALSE)),"",VLOOKUP(E1473,Proveedores,2,FALSE))</f>
        <v>2084</v>
      </c>
      <c r="E1473" s="53" t="s">
        <v>145</v>
      </c>
      <c r="F1473" s="54">
        <v>532</v>
      </c>
      <c r="G1473" s="53" t="s">
        <v>105</v>
      </c>
      <c r="H1473" s="53" t="s">
        <v>125</v>
      </c>
      <c r="I1473" s="52">
        <v>10</v>
      </c>
      <c r="J1473" s="53" t="s">
        <v>58</v>
      </c>
      <c r="K1473" s="55">
        <v>44835</v>
      </c>
      <c r="L1473" s="56">
        <v>0</v>
      </c>
      <c r="M1473" s="56">
        <v>8754</v>
      </c>
      <c r="N1473" s="56">
        <v>4060</v>
      </c>
      <c r="O1473" s="56">
        <v>313</v>
      </c>
      <c r="P1473" s="57">
        <v>0</v>
      </c>
      <c r="Q1473" s="58"/>
      <c r="R1473" s="57">
        <v>0</v>
      </c>
      <c r="S1473" s="57">
        <v>397</v>
      </c>
      <c r="T1473" s="58">
        <v>0</v>
      </c>
      <c r="U1473" s="57">
        <v>397</v>
      </c>
      <c r="V1473" s="57">
        <v>397</v>
      </c>
      <c r="W1473" s="58">
        <v>0</v>
      </c>
      <c r="X1473" s="57">
        <v>397</v>
      </c>
      <c r="Y1473" s="57">
        <v>397</v>
      </c>
      <c r="Z1473" s="58">
        <v>0</v>
      </c>
      <c r="AA1473" s="57">
        <v>397</v>
      </c>
      <c r="AB1473" s="57">
        <v>5211419</v>
      </c>
      <c r="AC1473" s="53" t="str">
        <f t="shared" si="17156"/>
        <v>Registro Valido</v>
      </c>
      <c r="AD1473" s="57">
        <f t="shared" ref="AD1473" si="17801">IF(OR(ISERROR(VLOOKUP(CONCATENATE("ALI_",$C1473,"_SEG_",$I1473,"_PROV_",$D1473),Catalogo_Precios,AD$8,FALSE)),L1473=0),0,VLOOKUP(CONCATENATE("ALI_",$C1473,"_SEG_",$I1473,"_PROV_",$D1473),Catalogo_Precios,AD$8,FALSE))</f>
        <v>0</v>
      </c>
      <c r="AE1473" s="57">
        <f t="shared" ref="AE1473" si="17802">IF(OR(ISERROR(VLOOKUP(CONCATENATE("ALI_",$C1473,"_SEG_",$I1473,"_PROV_",$D1473),Catalogo_Precios,AE$8,FALSE)),M1473=0),0,VLOOKUP(CONCATENATE("ALI_",$C1473,"_SEG_",$I1473,"_PROV_",$D1473),Catalogo_Precios,AE$8,FALSE))</f>
        <v>397</v>
      </c>
      <c r="AF1473" s="57">
        <f t="shared" ref="AF1473" si="17803">IF(OR(ISERROR(VLOOKUP(CONCATENATE("ALI_",$C1473,"_SEG_",$I1473,"_PROV_",$D1473),Catalogo_Precios,AF$8,FALSE)),N1473=0),0,VLOOKUP(CONCATENATE("ALI_",$C1473,"_SEG_",$I1473,"_PROV_",$D1473),Catalogo_Precios,AF$8,FALSE))</f>
        <v>397</v>
      </c>
      <c r="AG1473" s="57">
        <f t="shared" ref="AG1473" si="17804">IF(OR(ISERROR(VLOOKUP(CONCATENATE("ALI_",$C1473,"_SEG_",$I1473,"_PROV_",$D1473),Catalogo_Precios,AG$8,FALSE)),O1473=0),0,VLOOKUP(CONCATENATE("ALI_",$C1473,"_SEG_",$I1473,"_PROV_",$D1473),Catalogo_Precios,AG$8,FALSE))</f>
        <v>397</v>
      </c>
      <c r="AH1473" s="57">
        <f t="shared" ref="AH1473" si="17805">IF(OR(ISERROR(VLOOKUP(CONCATENATE("ALI_",$C1473,"_SEG_",$I1473,"_PROV_",$D1473),Catalogo_Precios,AH$8,FALSE)),L1473=0),0,VLOOKUP(CONCATENATE("ALI_",$C1473,"_SEG_",$I1473,"_PROV_",$D1473),Catalogo_Precios,AH$8,FALSE))</f>
        <v>0</v>
      </c>
      <c r="AI1473" s="57">
        <f t="shared" ref="AI1473" si="17806">IF(OR(ISERROR(VLOOKUP(CONCATENATE("ALI_",$C1473,"_SEG_",$I1473,"_PROV_",$D1473),Catalogo_Precios,AI$8,FALSE)),M1473=0),0,VLOOKUP(CONCATENATE("ALI_",$C1473,"_SEG_",$I1473,"_PROV_",$D1473),Catalogo_Precios,AI$8,FALSE))</f>
        <v>385</v>
      </c>
      <c r="AJ1473" s="57">
        <f t="shared" ref="AJ1473" si="17807">IF(OR(ISERROR(VLOOKUP(CONCATENATE("ALI_",$C1473,"_SEG_",$I1473,"_PROV_",$D1473),Catalogo_Precios,AJ$8,FALSE)),N1473=0),0,VLOOKUP(CONCATENATE("ALI_",$C1473,"_SEG_",$I1473,"_PROV_",$D1473),Catalogo_Precios,AJ$8,FALSE))</f>
        <v>385</v>
      </c>
      <c r="AK1473" s="57">
        <f t="shared" ref="AK1473" si="17808">IF(OR(ISERROR(VLOOKUP(CONCATENATE("ALI_",$C1473,"_SEG_",$I1473,"_PROV_",$D1473),Catalogo_Precios,AK$8,FALSE)),O1473=0),0,VLOOKUP(CONCATENATE("ALI_",$C1473,"_SEG_",$I1473,"_PROV_",$D1473),Catalogo_Precios,AK$8,FALSE))</f>
        <v>385</v>
      </c>
      <c r="AL1473" s="53"/>
      <c r="AM1473" s="59" t="str">
        <f t="shared" si="17165"/>
        <v>ALI_17_SEG_10</v>
      </c>
      <c r="AN1473" s="59" t="str">
        <f t="shared" si="17166"/>
        <v>ALI_17_SEG_10_VAL_5211419</v>
      </c>
      <c r="AO1473" s="60">
        <f t="shared" ref="AO1473" si="17809">IF(OR(AB1473="",AB1473=0),0,COUNTIF(Codificacion,AM1473))</f>
        <v>2</v>
      </c>
      <c r="AP1473" s="61">
        <f t="array" ref="AP1473">MIN(IF(Codificacion=AM1473,Total_Cotizacion,""))</f>
        <v>5198292</v>
      </c>
      <c r="AQ1473" s="62" t="b">
        <f t="shared" si="17168"/>
        <v>0</v>
      </c>
      <c r="AR1473" s="51" t="str">
        <f t="shared" ref="AR1473" si="17810">IF(COUNTIF(Codificacion2,CONCATENATE(AM1473,"_VAL_",AB1473))&gt;1,"Empate","")</f>
        <v/>
      </c>
      <c r="AS1473" s="63" t="s">
        <v>78</v>
      </c>
      <c r="AT1473" s="59" t="str">
        <f t="shared" si="17170"/>
        <v>ALI_17_SEG_10_x</v>
      </c>
      <c r="AU1473" s="63">
        <f t="shared" ref="AU1473" si="17811">IF(AND(COUNTIF(Codificacion3,AT1473)&lt;AO1473),1,COUNTIF(Codificacion3,AT1473))</f>
        <v>1</v>
      </c>
      <c r="AV1473" s="62" t="str">
        <f t="shared" si="17172"/>
        <v>Cotizacion Seleccionada</v>
      </c>
      <c r="AW1473" s="53"/>
      <c r="AX1473" s="51" t="str">
        <f t="shared" si="17173"/>
        <v>ALI_17_SEG_10FALSO</v>
      </c>
      <c r="AY1473" s="51">
        <f t="shared" si="17154"/>
        <v>1</v>
      </c>
      <c r="AZ1473" s="64" t="b">
        <f t="shared" si="17174"/>
        <v>0</v>
      </c>
    </row>
    <row r="1474" spans="1:52" x14ac:dyDescent="0.2">
      <c r="A1474" s="50" t="str">
        <f t="shared" si="17117"/>
        <v>ALI_17_SEG_13</v>
      </c>
      <c r="B1474" s="51" t="s">
        <v>144</v>
      </c>
      <c r="C1474" s="52">
        <v>17</v>
      </c>
      <c r="D1474" s="52">
        <f t="shared" ref="D1474" si="17812">IF(ISERROR(VLOOKUP(E1474,Proveedores,2,FALSE)),"",VLOOKUP(E1474,Proveedores,2,FALSE))</f>
        <v>2084</v>
      </c>
      <c r="E1474" s="53" t="s">
        <v>145</v>
      </c>
      <c r="F1474" s="54">
        <v>533</v>
      </c>
      <c r="G1474" s="53" t="s">
        <v>105</v>
      </c>
      <c r="H1474" s="53" t="s">
        <v>125</v>
      </c>
      <c r="I1474" s="52">
        <v>13</v>
      </c>
      <c r="J1474" s="53" t="s">
        <v>58</v>
      </c>
      <c r="K1474" s="55">
        <v>44835</v>
      </c>
      <c r="L1474" s="56">
        <v>0</v>
      </c>
      <c r="M1474" s="56">
        <v>8307</v>
      </c>
      <c r="N1474" s="56">
        <v>3853</v>
      </c>
      <c r="O1474" s="56">
        <v>297</v>
      </c>
      <c r="P1474" s="57">
        <v>0</v>
      </c>
      <c r="Q1474" s="58"/>
      <c r="R1474" s="57">
        <v>0</v>
      </c>
      <c r="S1474" s="57">
        <v>397</v>
      </c>
      <c r="T1474" s="58">
        <v>0</v>
      </c>
      <c r="U1474" s="57">
        <v>397</v>
      </c>
      <c r="V1474" s="57">
        <v>397</v>
      </c>
      <c r="W1474" s="58">
        <v>0</v>
      </c>
      <c r="X1474" s="57">
        <v>397</v>
      </c>
      <c r="Y1474" s="57">
        <v>397</v>
      </c>
      <c r="Z1474" s="58">
        <v>0</v>
      </c>
      <c r="AA1474" s="57">
        <v>397</v>
      </c>
      <c r="AB1474" s="57">
        <v>4945429</v>
      </c>
      <c r="AC1474" s="53" t="str">
        <f t="shared" si="17156"/>
        <v>Registro Valido</v>
      </c>
      <c r="AD1474" s="57">
        <f t="shared" ref="AD1474" si="17813">IF(OR(ISERROR(VLOOKUP(CONCATENATE("ALI_",$C1474,"_SEG_",$I1474,"_PROV_",$D1474),Catalogo_Precios,AD$8,FALSE)),L1474=0),0,VLOOKUP(CONCATENATE("ALI_",$C1474,"_SEG_",$I1474,"_PROV_",$D1474),Catalogo_Precios,AD$8,FALSE))</f>
        <v>0</v>
      </c>
      <c r="AE1474" s="57">
        <f t="shared" ref="AE1474" si="17814">IF(OR(ISERROR(VLOOKUP(CONCATENATE("ALI_",$C1474,"_SEG_",$I1474,"_PROV_",$D1474),Catalogo_Precios,AE$8,FALSE)),M1474=0),0,VLOOKUP(CONCATENATE("ALI_",$C1474,"_SEG_",$I1474,"_PROV_",$D1474),Catalogo_Precios,AE$8,FALSE))</f>
        <v>397</v>
      </c>
      <c r="AF1474" s="57">
        <f t="shared" ref="AF1474" si="17815">IF(OR(ISERROR(VLOOKUP(CONCATENATE("ALI_",$C1474,"_SEG_",$I1474,"_PROV_",$D1474),Catalogo_Precios,AF$8,FALSE)),N1474=0),0,VLOOKUP(CONCATENATE("ALI_",$C1474,"_SEG_",$I1474,"_PROV_",$D1474),Catalogo_Precios,AF$8,FALSE))</f>
        <v>397</v>
      </c>
      <c r="AG1474" s="57">
        <f t="shared" ref="AG1474" si="17816">IF(OR(ISERROR(VLOOKUP(CONCATENATE("ALI_",$C1474,"_SEG_",$I1474,"_PROV_",$D1474),Catalogo_Precios,AG$8,FALSE)),O1474=0),0,VLOOKUP(CONCATENATE("ALI_",$C1474,"_SEG_",$I1474,"_PROV_",$D1474),Catalogo_Precios,AG$8,FALSE))</f>
        <v>397</v>
      </c>
      <c r="AH1474" s="57">
        <f t="shared" ref="AH1474" si="17817">IF(OR(ISERROR(VLOOKUP(CONCATENATE("ALI_",$C1474,"_SEG_",$I1474,"_PROV_",$D1474),Catalogo_Precios,AH$8,FALSE)),L1474=0),0,VLOOKUP(CONCATENATE("ALI_",$C1474,"_SEG_",$I1474,"_PROV_",$D1474),Catalogo_Precios,AH$8,FALSE))</f>
        <v>0</v>
      </c>
      <c r="AI1474" s="57">
        <f t="shared" ref="AI1474" si="17818">IF(OR(ISERROR(VLOOKUP(CONCATENATE("ALI_",$C1474,"_SEG_",$I1474,"_PROV_",$D1474),Catalogo_Precios,AI$8,FALSE)),M1474=0),0,VLOOKUP(CONCATENATE("ALI_",$C1474,"_SEG_",$I1474,"_PROV_",$D1474),Catalogo_Precios,AI$8,FALSE))</f>
        <v>385</v>
      </c>
      <c r="AJ1474" s="57">
        <f t="shared" ref="AJ1474" si="17819">IF(OR(ISERROR(VLOOKUP(CONCATENATE("ALI_",$C1474,"_SEG_",$I1474,"_PROV_",$D1474),Catalogo_Precios,AJ$8,FALSE)),N1474=0),0,VLOOKUP(CONCATENATE("ALI_",$C1474,"_SEG_",$I1474,"_PROV_",$D1474),Catalogo_Precios,AJ$8,FALSE))</f>
        <v>385</v>
      </c>
      <c r="AK1474" s="57">
        <f t="shared" ref="AK1474" si="17820">IF(OR(ISERROR(VLOOKUP(CONCATENATE("ALI_",$C1474,"_SEG_",$I1474,"_PROV_",$D1474),Catalogo_Precios,AK$8,FALSE)),O1474=0),0,VLOOKUP(CONCATENATE("ALI_",$C1474,"_SEG_",$I1474,"_PROV_",$D1474),Catalogo_Precios,AK$8,FALSE))</f>
        <v>385</v>
      </c>
      <c r="AL1474" s="53"/>
      <c r="AM1474" s="59" t="str">
        <f t="shared" si="17165"/>
        <v>ALI_17_SEG_13</v>
      </c>
      <c r="AN1474" s="59" t="str">
        <f t="shared" si="17166"/>
        <v>ALI_17_SEG_13_VAL_4945429</v>
      </c>
      <c r="AO1474" s="60">
        <f t="shared" ref="AO1474" si="17821">IF(OR(AB1474="",AB1474=0),0,COUNTIF(Codificacion,AM1474))</f>
        <v>2</v>
      </c>
      <c r="AP1474" s="61">
        <f t="array" ref="AP1474">MIN(IF(Codificacion=AM1474,Total_Cotizacion,""))</f>
        <v>4932972</v>
      </c>
      <c r="AQ1474" s="62" t="b">
        <f t="shared" si="17168"/>
        <v>0</v>
      </c>
      <c r="AR1474" s="51" t="str">
        <f t="shared" ref="AR1474" si="17822">IF(COUNTIF(Codificacion2,CONCATENATE(AM1474,"_VAL_",AB1474))&gt;1,"Empate","")</f>
        <v/>
      </c>
      <c r="AS1474" s="63" t="s">
        <v>78</v>
      </c>
      <c r="AT1474" s="59" t="str">
        <f t="shared" si="17170"/>
        <v>ALI_17_SEG_13_x</v>
      </c>
      <c r="AU1474" s="63">
        <f t="shared" ref="AU1474" si="17823">IF(AND(COUNTIF(Codificacion3,AT1474)&lt;AO1474),1,COUNTIF(Codificacion3,AT1474))</f>
        <v>1</v>
      </c>
      <c r="AV1474" s="62" t="str">
        <f t="shared" si="17172"/>
        <v>Cotizacion Seleccionada</v>
      </c>
      <c r="AW1474" s="53"/>
      <c r="AX1474" s="51" t="str">
        <f t="shared" si="17173"/>
        <v>ALI_17_SEG_13FALSO</v>
      </c>
      <c r="AY1474" s="51">
        <f t="shared" si="17154"/>
        <v>1</v>
      </c>
      <c r="AZ1474" s="64" t="b">
        <f t="shared" si="17174"/>
        <v>0</v>
      </c>
    </row>
    <row r="1475" spans="1:52" x14ac:dyDescent="0.2">
      <c r="A1475" s="50" t="b">
        <f t="shared" si="17117"/>
        <v>0</v>
      </c>
      <c r="B1475" s="51" t="s">
        <v>146</v>
      </c>
      <c r="C1475" s="52">
        <v>41</v>
      </c>
      <c r="D1475" s="52">
        <f t="shared" ref="D1475" si="17824">IF(ISERROR(VLOOKUP(E1475,Proveedores,2,FALSE)),"",VLOOKUP(E1475,Proveedores,2,FALSE))</f>
        <v>2014</v>
      </c>
      <c r="E1475" s="53" t="s">
        <v>147</v>
      </c>
      <c r="F1475" s="54">
        <v>151</v>
      </c>
      <c r="G1475" s="53" t="s">
        <v>61</v>
      </c>
      <c r="H1475" s="53" t="s">
        <v>115</v>
      </c>
      <c r="I1475" s="52">
        <v>1</v>
      </c>
      <c r="J1475" s="53" t="s">
        <v>58</v>
      </c>
      <c r="K1475" s="55">
        <v>44835</v>
      </c>
      <c r="L1475" s="56">
        <v>7567</v>
      </c>
      <c r="M1475" s="56">
        <v>8915</v>
      </c>
      <c r="N1475" s="56">
        <v>4821</v>
      </c>
      <c r="O1475" s="56">
        <v>273</v>
      </c>
      <c r="P1475" s="57">
        <v>873</v>
      </c>
      <c r="Q1475" s="58">
        <v>2.1000000000000001E-2</v>
      </c>
      <c r="R1475" s="57">
        <v>854.67</v>
      </c>
      <c r="S1475" s="57">
        <v>873</v>
      </c>
      <c r="T1475" s="58">
        <v>2.1000000000000001E-2</v>
      </c>
      <c r="U1475" s="57">
        <v>854.67</v>
      </c>
      <c r="V1475" s="57">
        <v>873</v>
      </c>
      <c r="W1475" s="58">
        <v>2.1000000000000001E-2</v>
      </c>
      <c r="X1475" s="57">
        <v>854.67</v>
      </c>
      <c r="Y1475" s="57">
        <v>873</v>
      </c>
      <c r="Z1475" s="58">
        <v>2.1000000000000001E-2</v>
      </c>
      <c r="AA1475" s="57">
        <v>854.67</v>
      </c>
      <c r="AB1475" s="57">
        <v>18440359.919999998</v>
      </c>
      <c r="AC1475" s="53" t="str">
        <f t="shared" si="17156"/>
        <v>Registro Valido</v>
      </c>
      <c r="AD1475" s="57">
        <f t="shared" ref="AD1475" si="17825">IF(OR(ISERROR(VLOOKUP(CONCATENATE("ALI_",$C1475,"_SEG_",$I1475,"_PROV_",$D1475),Catalogo_Precios,AD$8,FALSE)),L1475=0),0,VLOOKUP(CONCATENATE("ALI_",$C1475,"_SEG_",$I1475,"_PROV_",$D1475),Catalogo_Precios,AD$8,FALSE))</f>
        <v>873</v>
      </c>
      <c r="AE1475" s="57">
        <f t="shared" ref="AE1475" si="17826">IF(OR(ISERROR(VLOOKUP(CONCATENATE("ALI_",$C1475,"_SEG_",$I1475,"_PROV_",$D1475),Catalogo_Precios,AE$8,FALSE)),M1475=0),0,VLOOKUP(CONCATENATE("ALI_",$C1475,"_SEG_",$I1475,"_PROV_",$D1475),Catalogo_Precios,AE$8,FALSE))</f>
        <v>873</v>
      </c>
      <c r="AF1475" s="57">
        <f t="shared" ref="AF1475" si="17827">IF(OR(ISERROR(VLOOKUP(CONCATENATE("ALI_",$C1475,"_SEG_",$I1475,"_PROV_",$D1475),Catalogo_Precios,AF$8,FALSE)),N1475=0),0,VLOOKUP(CONCATENATE("ALI_",$C1475,"_SEG_",$I1475,"_PROV_",$D1475),Catalogo_Precios,AF$8,FALSE))</f>
        <v>873</v>
      </c>
      <c r="AG1475" s="57">
        <f t="shared" ref="AG1475" si="17828">IF(OR(ISERROR(VLOOKUP(CONCATENATE("ALI_",$C1475,"_SEG_",$I1475,"_PROV_",$D1475),Catalogo_Precios,AG$8,FALSE)),O1475=0),0,VLOOKUP(CONCATENATE("ALI_",$C1475,"_SEG_",$I1475,"_PROV_",$D1475),Catalogo_Precios,AG$8,FALSE))</f>
        <v>873</v>
      </c>
      <c r="AH1475" s="57">
        <f t="shared" ref="AH1475" si="17829">IF(OR(ISERROR(VLOOKUP(CONCATENATE("ALI_",$C1475,"_SEG_",$I1475,"_PROV_",$D1475),Catalogo_Precios,AH$8,FALSE)),L1475=0),0,VLOOKUP(CONCATENATE("ALI_",$C1475,"_SEG_",$I1475,"_PROV_",$D1475),Catalogo_Precios,AH$8,FALSE))</f>
        <v>862</v>
      </c>
      <c r="AI1475" s="57">
        <f t="shared" ref="AI1475" si="17830">IF(OR(ISERROR(VLOOKUP(CONCATENATE("ALI_",$C1475,"_SEG_",$I1475,"_PROV_",$D1475),Catalogo_Precios,AI$8,FALSE)),M1475=0),0,VLOOKUP(CONCATENATE("ALI_",$C1475,"_SEG_",$I1475,"_PROV_",$D1475),Catalogo_Precios,AI$8,FALSE))</f>
        <v>862</v>
      </c>
      <c r="AJ1475" s="57">
        <f t="shared" ref="AJ1475" si="17831">IF(OR(ISERROR(VLOOKUP(CONCATENATE("ALI_",$C1475,"_SEG_",$I1475,"_PROV_",$D1475),Catalogo_Precios,AJ$8,FALSE)),N1475=0),0,VLOOKUP(CONCATENATE("ALI_",$C1475,"_SEG_",$I1475,"_PROV_",$D1475),Catalogo_Precios,AJ$8,FALSE))</f>
        <v>862</v>
      </c>
      <c r="AK1475" s="57">
        <f t="shared" ref="AK1475" si="17832">IF(OR(ISERROR(VLOOKUP(CONCATENATE("ALI_",$C1475,"_SEG_",$I1475,"_PROV_",$D1475),Catalogo_Precios,AK$8,FALSE)),O1475=0),0,VLOOKUP(CONCATENATE("ALI_",$C1475,"_SEG_",$I1475,"_PROV_",$D1475),Catalogo_Precios,AK$8,FALSE))</f>
        <v>862</v>
      </c>
      <c r="AL1475" s="53"/>
      <c r="AM1475" s="59" t="str">
        <f t="shared" si="17165"/>
        <v>ALI_41_SEG_1</v>
      </c>
      <c r="AN1475" s="59" t="str">
        <f t="shared" si="17166"/>
        <v>ALI_41_SEG_1_VAL_18440359.92</v>
      </c>
      <c r="AO1475" s="60">
        <f t="shared" ref="AO1475" si="17833">IF(OR(AB1475="",AB1475=0),0,COUNTIF(Codificacion,AM1475))</f>
        <v>3</v>
      </c>
      <c r="AP1475" s="61">
        <f t="array" ref="AP1475">MIN(IF(Codificacion=AM1475,Total_Cotizacion,""))</f>
        <v>17665134.239999998</v>
      </c>
      <c r="AQ1475" s="62" t="b">
        <f t="shared" si="17168"/>
        <v>0</v>
      </c>
      <c r="AR1475" s="51" t="str">
        <f t="shared" ref="AR1475" si="17834">IF(COUNTIF(Codificacion2,CONCATENATE(AM1475,"_VAL_",AB1475))&gt;1,"Empate","")</f>
        <v/>
      </c>
      <c r="AS1475" s="63" t="str">
        <f t="shared" ref="AS1475:AS1538" si="17835">IF(AND(AQ1475,AR1475="",AQ1475&lt;&gt;""),"X","")</f>
        <v/>
      </c>
      <c r="AT1475" s="59" t="str">
        <f t="shared" si="17170"/>
        <v>ALI_41_SEG_1_</v>
      </c>
      <c r="AU1475" s="63">
        <f t="shared" ref="AU1475" si="17836">IF(AND(COUNTIF(Codificacion3,AT1475)&lt;AO1475),1,COUNTIF(Codificacion3,AT1475))</f>
        <v>1</v>
      </c>
      <c r="AV1475" s="62" t="str">
        <f t="shared" si="17172"/>
        <v>No Seleccionada</v>
      </c>
      <c r="AW1475" s="53"/>
      <c r="AX1475" s="51" t="str">
        <f t="shared" si="17173"/>
        <v>ALI_41_SEG_1FALSO</v>
      </c>
      <c r="AY1475" s="51">
        <f t="shared" si="17154"/>
        <v>2</v>
      </c>
      <c r="AZ1475" s="64" t="b">
        <f t="shared" si="17174"/>
        <v>0</v>
      </c>
    </row>
    <row r="1476" spans="1:52" x14ac:dyDescent="0.2">
      <c r="A1476" s="50" t="b">
        <f t="shared" si="17117"/>
        <v>0</v>
      </c>
      <c r="B1476" s="51" t="s">
        <v>146</v>
      </c>
      <c r="C1476" s="52">
        <v>41</v>
      </c>
      <c r="D1476" s="52">
        <f t="shared" ref="D1476" si="17837">IF(ISERROR(VLOOKUP(E1476,Proveedores,2,FALSE)),"",VLOOKUP(E1476,Proveedores,2,FALSE))</f>
        <v>2014</v>
      </c>
      <c r="E1476" s="53" t="s">
        <v>147</v>
      </c>
      <c r="F1476" s="54">
        <v>152</v>
      </c>
      <c r="G1476" s="53" t="s">
        <v>61</v>
      </c>
      <c r="H1476" s="53" t="s">
        <v>115</v>
      </c>
      <c r="I1476" s="52">
        <v>2</v>
      </c>
      <c r="J1476" s="53" t="s">
        <v>58</v>
      </c>
      <c r="K1476" s="55">
        <v>44835</v>
      </c>
      <c r="L1476" s="56">
        <v>7739</v>
      </c>
      <c r="M1476" s="56">
        <v>9116</v>
      </c>
      <c r="N1476" s="56">
        <v>4930</v>
      </c>
      <c r="O1476" s="56">
        <v>279</v>
      </c>
      <c r="P1476" s="57">
        <v>873</v>
      </c>
      <c r="Q1476" s="58">
        <v>1.4999999999999999E-2</v>
      </c>
      <c r="R1476" s="57">
        <v>859.91</v>
      </c>
      <c r="S1476" s="57">
        <v>873</v>
      </c>
      <c r="T1476" s="58">
        <v>1.4999999999999999E-2</v>
      </c>
      <c r="U1476" s="57">
        <v>859.91</v>
      </c>
      <c r="V1476" s="57">
        <v>873</v>
      </c>
      <c r="W1476" s="58">
        <v>1.4999999999999999E-2</v>
      </c>
      <c r="X1476" s="57">
        <v>859.91</v>
      </c>
      <c r="Y1476" s="57">
        <v>873</v>
      </c>
      <c r="Z1476" s="58">
        <v>1.4999999999999999E-2</v>
      </c>
      <c r="AA1476" s="57">
        <v>859.91</v>
      </c>
      <c r="AB1476" s="57">
        <v>18973054.239999998</v>
      </c>
      <c r="AC1476" s="53" t="str">
        <f t="shared" si="17156"/>
        <v>Registro Valido</v>
      </c>
      <c r="AD1476" s="57">
        <f t="shared" ref="AD1476" si="17838">IF(OR(ISERROR(VLOOKUP(CONCATENATE("ALI_",$C1476,"_SEG_",$I1476,"_PROV_",$D1476),Catalogo_Precios,AD$8,FALSE)),L1476=0),0,VLOOKUP(CONCATENATE("ALI_",$C1476,"_SEG_",$I1476,"_PROV_",$D1476),Catalogo_Precios,AD$8,FALSE))</f>
        <v>873</v>
      </c>
      <c r="AE1476" s="57">
        <f t="shared" ref="AE1476" si="17839">IF(OR(ISERROR(VLOOKUP(CONCATENATE("ALI_",$C1476,"_SEG_",$I1476,"_PROV_",$D1476),Catalogo_Precios,AE$8,FALSE)),M1476=0),0,VLOOKUP(CONCATENATE("ALI_",$C1476,"_SEG_",$I1476,"_PROV_",$D1476),Catalogo_Precios,AE$8,FALSE))</f>
        <v>873</v>
      </c>
      <c r="AF1476" s="57">
        <f t="shared" ref="AF1476" si="17840">IF(OR(ISERROR(VLOOKUP(CONCATENATE("ALI_",$C1476,"_SEG_",$I1476,"_PROV_",$D1476),Catalogo_Precios,AF$8,FALSE)),N1476=0),0,VLOOKUP(CONCATENATE("ALI_",$C1476,"_SEG_",$I1476,"_PROV_",$D1476),Catalogo_Precios,AF$8,FALSE))</f>
        <v>873</v>
      </c>
      <c r="AG1476" s="57">
        <f t="shared" ref="AG1476" si="17841">IF(OR(ISERROR(VLOOKUP(CONCATENATE("ALI_",$C1476,"_SEG_",$I1476,"_PROV_",$D1476),Catalogo_Precios,AG$8,FALSE)),O1476=0),0,VLOOKUP(CONCATENATE("ALI_",$C1476,"_SEG_",$I1476,"_PROV_",$D1476),Catalogo_Precios,AG$8,FALSE))</f>
        <v>873</v>
      </c>
      <c r="AH1476" s="57">
        <f t="shared" ref="AH1476" si="17842">IF(OR(ISERROR(VLOOKUP(CONCATENATE("ALI_",$C1476,"_SEG_",$I1476,"_PROV_",$D1476),Catalogo_Precios,AH$8,FALSE)),L1476=0),0,VLOOKUP(CONCATENATE("ALI_",$C1476,"_SEG_",$I1476,"_PROV_",$D1476),Catalogo_Precios,AH$8,FALSE))</f>
        <v>862</v>
      </c>
      <c r="AI1476" s="57">
        <f t="shared" ref="AI1476" si="17843">IF(OR(ISERROR(VLOOKUP(CONCATENATE("ALI_",$C1476,"_SEG_",$I1476,"_PROV_",$D1476),Catalogo_Precios,AI$8,FALSE)),M1476=0),0,VLOOKUP(CONCATENATE("ALI_",$C1476,"_SEG_",$I1476,"_PROV_",$D1476),Catalogo_Precios,AI$8,FALSE))</f>
        <v>862</v>
      </c>
      <c r="AJ1476" s="57">
        <f t="shared" ref="AJ1476" si="17844">IF(OR(ISERROR(VLOOKUP(CONCATENATE("ALI_",$C1476,"_SEG_",$I1476,"_PROV_",$D1476),Catalogo_Precios,AJ$8,FALSE)),N1476=0),0,VLOOKUP(CONCATENATE("ALI_",$C1476,"_SEG_",$I1476,"_PROV_",$D1476),Catalogo_Precios,AJ$8,FALSE))</f>
        <v>862</v>
      </c>
      <c r="AK1476" s="57">
        <f t="shared" ref="AK1476" si="17845">IF(OR(ISERROR(VLOOKUP(CONCATENATE("ALI_",$C1476,"_SEG_",$I1476,"_PROV_",$D1476),Catalogo_Precios,AK$8,FALSE)),O1476=0),0,VLOOKUP(CONCATENATE("ALI_",$C1476,"_SEG_",$I1476,"_PROV_",$D1476),Catalogo_Precios,AK$8,FALSE))</f>
        <v>862</v>
      </c>
      <c r="AL1476" s="53"/>
      <c r="AM1476" s="59" t="str">
        <f t="shared" si="17165"/>
        <v>ALI_41_SEG_2</v>
      </c>
      <c r="AN1476" s="59" t="str">
        <f t="shared" si="17166"/>
        <v>ALI_41_SEG_2_VAL_18973054.24</v>
      </c>
      <c r="AO1476" s="60">
        <f t="shared" ref="AO1476" si="17846">IF(OR(AB1476="",AB1476=0),0,COUNTIF(Codificacion,AM1476))</f>
        <v>3</v>
      </c>
      <c r="AP1476" s="61">
        <f t="array" ref="AP1476">MIN(IF(Codificacion=AM1476,Total_Cotizacion,""))</f>
        <v>18064679.359999999</v>
      </c>
      <c r="AQ1476" s="62" t="b">
        <f t="shared" si="17168"/>
        <v>0</v>
      </c>
      <c r="AR1476" s="51" t="str">
        <f t="shared" ref="AR1476" si="17847">IF(COUNTIF(Codificacion2,CONCATENATE(AM1476,"_VAL_",AB1476))&gt;1,"Empate","")</f>
        <v/>
      </c>
      <c r="AS1476" s="63" t="str">
        <f t="shared" si="17835"/>
        <v/>
      </c>
      <c r="AT1476" s="59" t="str">
        <f t="shared" si="17170"/>
        <v>ALI_41_SEG_2_</v>
      </c>
      <c r="AU1476" s="63">
        <f t="shared" ref="AU1476" si="17848">IF(AND(COUNTIF(Codificacion3,AT1476)&lt;AO1476),1,COUNTIF(Codificacion3,AT1476))</f>
        <v>1</v>
      </c>
      <c r="AV1476" s="62" t="str">
        <f t="shared" si="17172"/>
        <v>No Seleccionada</v>
      </c>
      <c r="AW1476" s="53"/>
      <c r="AX1476" s="51" t="str">
        <f t="shared" si="17173"/>
        <v>ALI_41_SEG_2FALSO</v>
      </c>
      <c r="AY1476" s="51">
        <f t="shared" si="17154"/>
        <v>2</v>
      </c>
      <c r="AZ1476" s="64" t="b">
        <f t="shared" si="17174"/>
        <v>0</v>
      </c>
    </row>
    <row r="1477" spans="1:52" x14ac:dyDescent="0.2">
      <c r="A1477" s="50" t="b">
        <f t="shared" si="17117"/>
        <v>0</v>
      </c>
      <c r="B1477" s="51" t="s">
        <v>146</v>
      </c>
      <c r="C1477" s="52">
        <v>41</v>
      </c>
      <c r="D1477" s="52">
        <f t="shared" ref="D1477" si="17849">IF(ISERROR(VLOOKUP(E1477,Proveedores,2,FALSE)),"",VLOOKUP(E1477,Proveedores,2,FALSE))</f>
        <v>2014</v>
      </c>
      <c r="E1477" s="53" t="s">
        <v>147</v>
      </c>
      <c r="F1477" s="54">
        <v>153</v>
      </c>
      <c r="G1477" s="53" t="s">
        <v>61</v>
      </c>
      <c r="H1477" s="53" t="s">
        <v>115</v>
      </c>
      <c r="I1477" s="52">
        <v>3</v>
      </c>
      <c r="J1477" s="53" t="s">
        <v>58</v>
      </c>
      <c r="K1477" s="55">
        <v>44835</v>
      </c>
      <c r="L1477" s="56">
        <v>7692</v>
      </c>
      <c r="M1477" s="56">
        <v>9062</v>
      </c>
      <c r="N1477" s="56">
        <v>4900</v>
      </c>
      <c r="O1477" s="56">
        <v>277</v>
      </c>
      <c r="P1477" s="57">
        <v>873</v>
      </c>
      <c r="Q1477" s="58">
        <v>2.1000000000000001E-2</v>
      </c>
      <c r="R1477" s="57">
        <v>854.67</v>
      </c>
      <c r="S1477" s="57">
        <v>873</v>
      </c>
      <c r="T1477" s="58">
        <v>2.1000000000000001E-2</v>
      </c>
      <c r="U1477" s="57">
        <v>854.67</v>
      </c>
      <c r="V1477" s="57">
        <v>873</v>
      </c>
      <c r="W1477" s="58">
        <v>2.1000000000000001E-2</v>
      </c>
      <c r="X1477" s="57">
        <v>854.67</v>
      </c>
      <c r="Y1477" s="57">
        <v>873</v>
      </c>
      <c r="Z1477" s="58">
        <v>2.1000000000000001E-2</v>
      </c>
      <c r="AA1477" s="57">
        <v>854.67</v>
      </c>
      <c r="AB1477" s="57">
        <v>18743767.77</v>
      </c>
      <c r="AC1477" s="53" t="str">
        <f t="shared" si="17156"/>
        <v>Registro Valido</v>
      </c>
      <c r="AD1477" s="57">
        <f t="shared" ref="AD1477" si="17850">IF(OR(ISERROR(VLOOKUP(CONCATENATE("ALI_",$C1477,"_SEG_",$I1477,"_PROV_",$D1477),Catalogo_Precios,AD$8,FALSE)),L1477=0),0,VLOOKUP(CONCATENATE("ALI_",$C1477,"_SEG_",$I1477,"_PROV_",$D1477),Catalogo_Precios,AD$8,FALSE))</f>
        <v>873</v>
      </c>
      <c r="AE1477" s="57">
        <f t="shared" ref="AE1477" si="17851">IF(OR(ISERROR(VLOOKUP(CONCATENATE("ALI_",$C1477,"_SEG_",$I1477,"_PROV_",$D1477),Catalogo_Precios,AE$8,FALSE)),M1477=0),0,VLOOKUP(CONCATENATE("ALI_",$C1477,"_SEG_",$I1477,"_PROV_",$D1477),Catalogo_Precios,AE$8,FALSE))</f>
        <v>873</v>
      </c>
      <c r="AF1477" s="57">
        <f t="shared" ref="AF1477" si="17852">IF(OR(ISERROR(VLOOKUP(CONCATENATE("ALI_",$C1477,"_SEG_",$I1477,"_PROV_",$D1477),Catalogo_Precios,AF$8,FALSE)),N1477=0),0,VLOOKUP(CONCATENATE("ALI_",$C1477,"_SEG_",$I1477,"_PROV_",$D1477),Catalogo_Precios,AF$8,FALSE))</f>
        <v>873</v>
      </c>
      <c r="AG1477" s="57">
        <f t="shared" ref="AG1477" si="17853">IF(OR(ISERROR(VLOOKUP(CONCATENATE("ALI_",$C1477,"_SEG_",$I1477,"_PROV_",$D1477),Catalogo_Precios,AG$8,FALSE)),O1477=0),0,VLOOKUP(CONCATENATE("ALI_",$C1477,"_SEG_",$I1477,"_PROV_",$D1477),Catalogo_Precios,AG$8,FALSE))</f>
        <v>873</v>
      </c>
      <c r="AH1477" s="57">
        <f t="shared" ref="AH1477" si="17854">IF(OR(ISERROR(VLOOKUP(CONCATENATE("ALI_",$C1477,"_SEG_",$I1477,"_PROV_",$D1477),Catalogo_Precios,AH$8,FALSE)),L1477=0),0,VLOOKUP(CONCATENATE("ALI_",$C1477,"_SEG_",$I1477,"_PROV_",$D1477),Catalogo_Precios,AH$8,FALSE))</f>
        <v>862</v>
      </c>
      <c r="AI1477" s="57">
        <f t="shared" ref="AI1477" si="17855">IF(OR(ISERROR(VLOOKUP(CONCATENATE("ALI_",$C1477,"_SEG_",$I1477,"_PROV_",$D1477),Catalogo_Precios,AI$8,FALSE)),M1477=0),0,VLOOKUP(CONCATENATE("ALI_",$C1477,"_SEG_",$I1477,"_PROV_",$D1477),Catalogo_Precios,AI$8,FALSE))</f>
        <v>862</v>
      </c>
      <c r="AJ1477" s="57">
        <f t="shared" ref="AJ1477" si="17856">IF(OR(ISERROR(VLOOKUP(CONCATENATE("ALI_",$C1477,"_SEG_",$I1477,"_PROV_",$D1477),Catalogo_Precios,AJ$8,FALSE)),N1477=0),0,VLOOKUP(CONCATENATE("ALI_",$C1477,"_SEG_",$I1477,"_PROV_",$D1477),Catalogo_Precios,AJ$8,FALSE))</f>
        <v>862</v>
      </c>
      <c r="AK1477" s="57">
        <f t="shared" ref="AK1477" si="17857">IF(OR(ISERROR(VLOOKUP(CONCATENATE("ALI_",$C1477,"_SEG_",$I1477,"_PROV_",$D1477),Catalogo_Precios,AK$8,FALSE)),O1477=0),0,VLOOKUP(CONCATENATE("ALI_",$C1477,"_SEG_",$I1477,"_PROV_",$D1477),Catalogo_Precios,AK$8,FALSE))</f>
        <v>862</v>
      </c>
      <c r="AL1477" s="53"/>
      <c r="AM1477" s="59" t="str">
        <f t="shared" si="17165"/>
        <v>ALI_41_SEG_3</v>
      </c>
      <c r="AN1477" s="59" t="str">
        <f t="shared" si="17166"/>
        <v>ALI_41_SEG_3_VAL_18743767.77</v>
      </c>
      <c r="AO1477" s="60">
        <f t="shared" ref="AO1477" si="17858">IF(OR(AB1477="",AB1477=0),0,COUNTIF(Codificacion,AM1477))</f>
        <v>3</v>
      </c>
      <c r="AP1477" s="61">
        <f t="array" ref="AP1477">MIN(IF(Codificacion=AM1477,Total_Cotizacion,""))</f>
        <v>17955786.940000001</v>
      </c>
      <c r="AQ1477" s="62" t="b">
        <f t="shared" si="17168"/>
        <v>0</v>
      </c>
      <c r="AR1477" s="51" t="str">
        <f t="shared" ref="AR1477" si="17859">IF(COUNTIF(Codificacion2,CONCATENATE(AM1477,"_VAL_",AB1477))&gt;1,"Empate","")</f>
        <v/>
      </c>
      <c r="AS1477" s="63" t="str">
        <f t="shared" si="17835"/>
        <v/>
      </c>
      <c r="AT1477" s="59" t="str">
        <f t="shared" si="17170"/>
        <v>ALI_41_SEG_3_</v>
      </c>
      <c r="AU1477" s="63">
        <f t="shared" ref="AU1477" si="17860">IF(AND(COUNTIF(Codificacion3,AT1477)&lt;AO1477),1,COUNTIF(Codificacion3,AT1477))</f>
        <v>1</v>
      </c>
      <c r="AV1477" s="62" t="str">
        <f t="shared" si="17172"/>
        <v>No Seleccionada</v>
      </c>
      <c r="AW1477" s="53"/>
      <c r="AX1477" s="51" t="str">
        <f t="shared" si="17173"/>
        <v>ALI_41_SEG_3FALSO</v>
      </c>
      <c r="AY1477" s="51">
        <f t="shared" si="17154"/>
        <v>2</v>
      </c>
      <c r="AZ1477" s="64" t="b">
        <f t="shared" si="17174"/>
        <v>0</v>
      </c>
    </row>
    <row r="1478" spans="1:52" x14ac:dyDescent="0.2">
      <c r="A1478" s="50" t="b">
        <f t="shared" si="17117"/>
        <v>0</v>
      </c>
      <c r="B1478" s="51" t="s">
        <v>146</v>
      </c>
      <c r="C1478" s="52">
        <v>41</v>
      </c>
      <c r="D1478" s="52">
        <f t="shared" ref="D1478" si="17861">IF(ISERROR(VLOOKUP(E1478,Proveedores,2,FALSE)),"",VLOOKUP(E1478,Proveedores,2,FALSE))</f>
        <v>2014</v>
      </c>
      <c r="E1478" s="53" t="s">
        <v>147</v>
      </c>
      <c r="F1478" s="54">
        <v>154</v>
      </c>
      <c r="G1478" s="53" t="s">
        <v>61</v>
      </c>
      <c r="H1478" s="53" t="s">
        <v>115</v>
      </c>
      <c r="I1478" s="52">
        <v>4</v>
      </c>
      <c r="J1478" s="53" t="s">
        <v>58</v>
      </c>
      <c r="K1478" s="55">
        <v>44835</v>
      </c>
      <c r="L1478" s="56">
        <v>8195</v>
      </c>
      <c r="M1478" s="56">
        <v>9654</v>
      </c>
      <c r="N1478" s="56">
        <v>5220</v>
      </c>
      <c r="O1478" s="56">
        <v>296</v>
      </c>
      <c r="P1478" s="57">
        <v>873</v>
      </c>
      <c r="Q1478" s="58">
        <v>1.4999999999999999E-2</v>
      </c>
      <c r="R1478" s="57">
        <v>859.91</v>
      </c>
      <c r="S1478" s="57">
        <v>873</v>
      </c>
      <c r="T1478" s="58">
        <v>1.4999999999999999E-2</v>
      </c>
      <c r="U1478" s="57">
        <v>859.91</v>
      </c>
      <c r="V1478" s="57">
        <v>873</v>
      </c>
      <c r="W1478" s="58">
        <v>1.4999999999999999E-2</v>
      </c>
      <c r="X1478" s="57">
        <v>859.91</v>
      </c>
      <c r="Y1478" s="57">
        <v>873</v>
      </c>
      <c r="Z1478" s="58">
        <v>1.4999999999999999E-2</v>
      </c>
      <c r="AA1478" s="57">
        <v>859.91</v>
      </c>
      <c r="AB1478" s="57">
        <v>20091797.149999999</v>
      </c>
      <c r="AC1478" s="53" t="str">
        <f t="shared" si="17156"/>
        <v>Registro Valido</v>
      </c>
      <c r="AD1478" s="57">
        <f t="shared" ref="AD1478" si="17862">IF(OR(ISERROR(VLOOKUP(CONCATENATE("ALI_",$C1478,"_SEG_",$I1478,"_PROV_",$D1478),Catalogo_Precios,AD$8,FALSE)),L1478=0),0,VLOOKUP(CONCATENATE("ALI_",$C1478,"_SEG_",$I1478,"_PROV_",$D1478),Catalogo_Precios,AD$8,FALSE))</f>
        <v>873</v>
      </c>
      <c r="AE1478" s="57">
        <f t="shared" ref="AE1478" si="17863">IF(OR(ISERROR(VLOOKUP(CONCATENATE("ALI_",$C1478,"_SEG_",$I1478,"_PROV_",$D1478),Catalogo_Precios,AE$8,FALSE)),M1478=0),0,VLOOKUP(CONCATENATE("ALI_",$C1478,"_SEG_",$I1478,"_PROV_",$D1478),Catalogo_Precios,AE$8,FALSE))</f>
        <v>873</v>
      </c>
      <c r="AF1478" s="57">
        <f t="shared" ref="AF1478" si="17864">IF(OR(ISERROR(VLOOKUP(CONCATENATE("ALI_",$C1478,"_SEG_",$I1478,"_PROV_",$D1478),Catalogo_Precios,AF$8,FALSE)),N1478=0),0,VLOOKUP(CONCATENATE("ALI_",$C1478,"_SEG_",$I1478,"_PROV_",$D1478),Catalogo_Precios,AF$8,FALSE))</f>
        <v>873</v>
      </c>
      <c r="AG1478" s="57">
        <f t="shared" ref="AG1478" si="17865">IF(OR(ISERROR(VLOOKUP(CONCATENATE("ALI_",$C1478,"_SEG_",$I1478,"_PROV_",$D1478),Catalogo_Precios,AG$8,FALSE)),O1478=0),0,VLOOKUP(CONCATENATE("ALI_",$C1478,"_SEG_",$I1478,"_PROV_",$D1478),Catalogo_Precios,AG$8,FALSE))</f>
        <v>873</v>
      </c>
      <c r="AH1478" s="57">
        <f t="shared" ref="AH1478" si="17866">IF(OR(ISERROR(VLOOKUP(CONCATENATE("ALI_",$C1478,"_SEG_",$I1478,"_PROV_",$D1478),Catalogo_Precios,AH$8,FALSE)),L1478=0),0,VLOOKUP(CONCATENATE("ALI_",$C1478,"_SEG_",$I1478,"_PROV_",$D1478),Catalogo_Precios,AH$8,FALSE))</f>
        <v>862</v>
      </c>
      <c r="AI1478" s="57">
        <f t="shared" ref="AI1478" si="17867">IF(OR(ISERROR(VLOOKUP(CONCATENATE("ALI_",$C1478,"_SEG_",$I1478,"_PROV_",$D1478),Catalogo_Precios,AI$8,FALSE)),M1478=0),0,VLOOKUP(CONCATENATE("ALI_",$C1478,"_SEG_",$I1478,"_PROV_",$D1478),Catalogo_Precios,AI$8,FALSE))</f>
        <v>862</v>
      </c>
      <c r="AJ1478" s="57">
        <f t="shared" ref="AJ1478" si="17868">IF(OR(ISERROR(VLOOKUP(CONCATENATE("ALI_",$C1478,"_SEG_",$I1478,"_PROV_",$D1478),Catalogo_Precios,AJ$8,FALSE)),N1478=0),0,VLOOKUP(CONCATENATE("ALI_",$C1478,"_SEG_",$I1478,"_PROV_",$D1478),Catalogo_Precios,AJ$8,FALSE))</f>
        <v>862</v>
      </c>
      <c r="AK1478" s="57">
        <f t="shared" ref="AK1478" si="17869">IF(OR(ISERROR(VLOOKUP(CONCATENATE("ALI_",$C1478,"_SEG_",$I1478,"_PROV_",$D1478),Catalogo_Precios,AK$8,FALSE)),O1478=0),0,VLOOKUP(CONCATENATE("ALI_",$C1478,"_SEG_",$I1478,"_PROV_",$D1478),Catalogo_Precios,AK$8,FALSE))</f>
        <v>862</v>
      </c>
      <c r="AL1478" s="53"/>
      <c r="AM1478" s="59" t="str">
        <f t="shared" si="17165"/>
        <v>ALI_41_SEG_4</v>
      </c>
      <c r="AN1478" s="59" t="str">
        <f t="shared" si="17166"/>
        <v>ALI_41_SEG_4_VAL_20091797.15</v>
      </c>
      <c r="AO1478" s="60">
        <f t="shared" ref="AO1478" si="17870">IF(OR(AB1478="",AB1478=0),0,COUNTIF(Codificacion,AM1478))</f>
        <v>3</v>
      </c>
      <c r="AP1478" s="61">
        <f t="array" ref="AP1478">MIN(IF(Codificacion=AM1478,Total_Cotizacion,""))</f>
        <v>19129860.099999998</v>
      </c>
      <c r="AQ1478" s="62" t="b">
        <f t="shared" si="17168"/>
        <v>0</v>
      </c>
      <c r="AR1478" s="51" t="str">
        <f t="shared" ref="AR1478" si="17871">IF(COUNTIF(Codificacion2,CONCATENATE(AM1478,"_VAL_",AB1478))&gt;1,"Empate","")</f>
        <v/>
      </c>
      <c r="AS1478" s="63" t="str">
        <f t="shared" si="17835"/>
        <v/>
      </c>
      <c r="AT1478" s="59" t="str">
        <f t="shared" si="17170"/>
        <v>ALI_41_SEG_4_</v>
      </c>
      <c r="AU1478" s="63">
        <f t="shared" ref="AU1478" si="17872">IF(AND(COUNTIF(Codificacion3,AT1478)&lt;AO1478),1,COUNTIF(Codificacion3,AT1478))</f>
        <v>1</v>
      </c>
      <c r="AV1478" s="62" t="str">
        <f t="shared" si="17172"/>
        <v>No Seleccionada</v>
      </c>
      <c r="AW1478" s="53"/>
      <c r="AX1478" s="51" t="str">
        <f t="shared" si="17173"/>
        <v>ALI_41_SEG_4FALSO</v>
      </c>
      <c r="AY1478" s="51">
        <f t="shared" si="17154"/>
        <v>2</v>
      </c>
      <c r="AZ1478" s="64" t="b">
        <f t="shared" si="17174"/>
        <v>0</v>
      </c>
    </row>
    <row r="1479" spans="1:52" x14ac:dyDescent="0.2">
      <c r="A1479" s="50" t="b">
        <f t="shared" si="17117"/>
        <v>0</v>
      </c>
      <c r="B1479" s="51" t="s">
        <v>146</v>
      </c>
      <c r="C1479" s="52">
        <v>41</v>
      </c>
      <c r="D1479" s="52">
        <f t="shared" ref="D1479" si="17873">IF(ISERROR(VLOOKUP(E1479,Proveedores,2,FALSE)),"",VLOOKUP(E1479,Proveedores,2,FALSE))</f>
        <v>2014</v>
      </c>
      <c r="E1479" s="53" t="s">
        <v>147</v>
      </c>
      <c r="F1479" s="54">
        <v>155</v>
      </c>
      <c r="G1479" s="53" t="s">
        <v>61</v>
      </c>
      <c r="H1479" s="53" t="s">
        <v>115</v>
      </c>
      <c r="I1479" s="52">
        <v>5</v>
      </c>
      <c r="J1479" s="53" t="s">
        <v>58</v>
      </c>
      <c r="K1479" s="55">
        <v>44835</v>
      </c>
      <c r="L1479" s="56">
        <v>7618</v>
      </c>
      <c r="M1479" s="56">
        <v>8975</v>
      </c>
      <c r="N1479" s="56">
        <v>4853</v>
      </c>
      <c r="O1479" s="56">
        <v>275</v>
      </c>
      <c r="P1479" s="57">
        <v>873</v>
      </c>
      <c r="Q1479" s="58">
        <v>2.1000000000000001E-2</v>
      </c>
      <c r="R1479" s="57">
        <v>854.67</v>
      </c>
      <c r="S1479" s="57">
        <v>873</v>
      </c>
      <c r="T1479" s="58">
        <v>2.1000000000000001E-2</v>
      </c>
      <c r="U1479" s="57">
        <v>854.67</v>
      </c>
      <c r="V1479" s="57">
        <v>873</v>
      </c>
      <c r="W1479" s="58">
        <v>2.1000000000000001E-2</v>
      </c>
      <c r="X1479" s="57">
        <v>854.67</v>
      </c>
      <c r="Y1479" s="57">
        <v>873</v>
      </c>
      <c r="Z1479" s="58">
        <v>2.1000000000000001E-2</v>
      </c>
      <c r="AA1479" s="57">
        <v>854.67</v>
      </c>
      <c r="AB1479" s="57">
        <v>18564287.07</v>
      </c>
      <c r="AC1479" s="53" t="str">
        <f t="shared" si="17156"/>
        <v>Registro Valido</v>
      </c>
      <c r="AD1479" s="57">
        <f t="shared" ref="AD1479" si="17874">IF(OR(ISERROR(VLOOKUP(CONCATENATE("ALI_",$C1479,"_SEG_",$I1479,"_PROV_",$D1479),Catalogo_Precios,AD$8,FALSE)),L1479=0),0,VLOOKUP(CONCATENATE("ALI_",$C1479,"_SEG_",$I1479,"_PROV_",$D1479),Catalogo_Precios,AD$8,FALSE))</f>
        <v>873</v>
      </c>
      <c r="AE1479" s="57">
        <f t="shared" ref="AE1479" si="17875">IF(OR(ISERROR(VLOOKUP(CONCATENATE("ALI_",$C1479,"_SEG_",$I1479,"_PROV_",$D1479),Catalogo_Precios,AE$8,FALSE)),M1479=0),0,VLOOKUP(CONCATENATE("ALI_",$C1479,"_SEG_",$I1479,"_PROV_",$D1479),Catalogo_Precios,AE$8,FALSE))</f>
        <v>873</v>
      </c>
      <c r="AF1479" s="57">
        <f t="shared" ref="AF1479" si="17876">IF(OR(ISERROR(VLOOKUP(CONCATENATE("ALI_",$C1479,"_SEG_",$I1479,"_PROV_",$D1479),Catalogo_Precios,AF$8,FALSE)),N1479=0),0,VLOOKUP(CONCATENATE("ALI_",$C1479,"_SEG_",$I1479,"_PROV_",$D1479),Catalogo_Precios,AF$8,FALSE))</f>
        <v>873</v>
      </c>
      <c r="AG1479" s="57">
        <f t="shared" ref="AG1479" si="17877">IF(OR(ISERROR(VLOOKUP(CONCATENATE("ALI_",$C1479,"_SEG_",$I1479,"_PROV_",$D1479),Catalogo_Precios,AG$8,FALSE)),O1479=0),0,VLOOKUP(CONCATENATE("ALI_",$C1479,"_SEG_",$I1479,"_PROV_",$D1479),Catalogo_Precios,AG$8,FALSE))</f>
        <v>873</v>
      </c>
      <c r="AH1479" s="57">
        <f t="shared" ref="AH1479" si="17878">IF(OR(ISERROR(VLOOKUP(CONCATENATE("ALI_",$C1479,"_SEG_",$I1479,"_PROV_",$D1479),Catalogo_Precios,AH$8,FALSE)),L1479=0),0,VLOOKUP(CONCATENATE("ALI_",$C1479,"_SEG_",$I1479,"_PROV_",$D1479),Catalogo_Precios,AH$8,FALSE))</f>
        <v>862</v>
      </c>
      <c r="AI1479" s="57">
        <f t="shared" ref="AI1479" si="17879">IF(OR(ISERROR(VLOOKUP(CONCATENATE("ALI_",$C1479,"_SEG_",$I1479,"_PROV_",$D1479),Catalogo_Precios,AI$8,FALSE)),M1479=0),0,VLOOKUP(CONCATENATE("ALI_",$C1479,"_SEG_",$I1479,"_PROV_",$D1479),Catalogo_Precios,AI$8,FALSE))</f>
        <v>862</v>
      </c>
      <c r="AJ1479" s="57">
        <f t="shared" ref="AJ1479" si="17880">IF(OR(ISERROR(VLOOKUP(CONCATENATE("ALI_",$C1479,"_SEG_",$I1479,"_PROV_",$D1479),Catalogo_Precios,AJ$8,FALSE)),N1479=0),0,VLOOKUP(CONCATENATE("ALI_",$C1479,"_SEG_",$I1479,"_PROV_",$D1479),Catalogo_Precios,AJ$8,FALSE))</f>
        <v>862</v>
      </c>
      <c r="AK1479" s="57">
        <f t="shared" ref="AK1479" si="17881">IF(OR(ISERROR(VLOOKUP(CONCATENATE("ALI_",$C1479,"_SEG_",$I1479,"_PROV_",$D1479),Catalogo_Precios,AK$8,FALSE)),O1479=0),0,VLOOKUP(CONCATENATE("ALI_",$C1479,"_SEG_",$I1479,"_PROV_",$D1479),Catalogo_Precios,AK$8,FALSE))</f>
        <v>862</v>
      </c>
      <c r="AL1479" s="53"/>
      <c r="AM1479" s="59" t="str">
        <f t="shared" si="17165"/>
        <v>ALI_41_SEG_5</v>
      </c>
      <c r="AN1479" s="59" t="str">
        <f t="shared" si="17166"/>
        <v>ALI_41_SEG_5_VAL_18564287.07</v>
      </c>
      <c r="AO1479" s="60">
        <f t="shared" ref="AO1479" si="17882">IF(OR(AB1479="",AB1479=0),0,COUNTIF(Codificacion,AM1479))</f>
        <v>3</v>
      </c>
      <c r="AP1479" s="61">
        <f t="array" ref="AP1479">MIN(IF(Codificacion=AM1479,Total_Cotizacion,""))</f>
        <v>17783851.539999999</v>
      </c>
      <c r="AQ1479" s="62" t="b">
        <f t="shared" si="17168"/>
        <v>0</v>
      </c>
      <c r="AR1479" s="51" t="str">
        <f t="shared" ref="AR1479" si="17883">IF(COUNTIF(Codificacion2,CONCATENATE(AM1479,"_VAL_",AB1479))&gt;1,"Empate","")</f>
        <v/>
      </c>
      <c r="AS1479" s="63" t="str">
        <f t="shared" si="17835"/>
        <v/>
      </c>
      <c r="AT1479" s="59" t="str">
        <f t="shared" si="17170"/>
        <v>ALI_41_SEG_5_</v>
      </c>
      <c r="AU1479" s="63">
        <f t="shared" ref="AU1479" si="17884">IF(AND(COUNTIF(Codificacion3,AT1479)&lt;AO1479),1,COUNTIF(Codificacion3,AT1479))</f>
        <v>1</v>
      </c>
      <c r="AV1479" s="62" t="str">
        <f t="shared" si="17172"/>
        <v>No Seleccionada</v>
      </c>
      <c r="AW1479" s="53"/>
      <c r="AX1479" s="51" t="str">
        <f t="shared" si="17173"/>
        <v>ALI_41_SEG_5FALSO</v>
      </c>
      <c r="AY1479" s="51">
        <f t="shared" si="17154"/>
        <v>2</v>
      </c>
      <c r="AZ1479" s="64" t="b">
        <f t="shared" si="17174"/>
        <v>0</v>
      </c>
    </row>
    <row r="1480" spans="1:52" x14ac:dyDescent="0.2">
      <c r="A1480" s="50" t="b">
        <f t="shared" si="17117"/>
        <v>0</v>
      </c>
      <c r="B1480" s="51" t="s">
        <v>146</v>
      </c>
      <c r="C1480" s="52">
        <v>41</v>
      </c>
      <c r="D1480" s="52">
        <f t="shared" ref="D1480" si="17885">IF(ISERROR(VLOOKUP(E1480,Proveedores,2,FALSE)),"",VLOOKUP(E1480,Proveedores,2,FALSE))</f>
        <v>2014</v>
      </c>
      <c r="E1480" s="53" t="s">
        <v>147</v>
      </c>
      <c r="F1480" s="54">
        <v>156</v>
      </c>
      <c r="G1480" s="53" t="s">
        <v>61</v>
      </c>
      <c r="H1480" s="53" t="s">
        <v>115</v>
      </c>
      <c r="I1480" s="52">
        <v>6</v>
      </c>
      <c r="J1480" s="53" t="s">
        <v>58</v>
      </c>
      <c r="K1480" s="55">
        <v>44835</v>
      </c>
      <c r="L1480" s="56">
        <v>8247</v>
      </c>
      <c r="M1480" s="56">
        <v>9716</v>
      </c>
      <c r="N1480" s="56">
        <v>5252</v>
      </c>
      <c r="O1480" s="56">
        <v>298</v>
      </c>
      <c r="P1480" s="57">
        <v>873</v>
      </c>
      <c r="Q1480" s="58">
        <v>1.4999999999999999E-2</v>
      </c>
      <c r="R1480" s="57">
        <v>859.91</v>
      </c>
      <c r="S1480" s="57">
        <v>873</v>
      </c>
      <c r="T1480" s="58">
        <v>1.4999999999999999E-2</v>
      </c>
      <c r="U1480" s="57">
        <v>859.91</v>
      </c>
      <c r="V1480" s="57">
        <v>873</v>
      </c>
      <c r="W1480" s="58">
        <v>1.4999999999999999E-2</v>
      </c>
      <c r="X1480" s="57">
        <v>859.91</v>
      </c>
      <c r="Y1480" s="57">
        <v>873</v>
      </c>
      <c r="Z1480" s="58">
        <v>1.4999999999999999E-2</v>
      </c>
      <c r="AA1480" s="57">
        <v>859.91</v>
      </c>
      <c r="AB1480" s="57">
        <v>20219063.829999998</v>
      </c>
      <c r="AC1480" s="53" t="str">
        <f t="shared" si="17156"/>
        <v>Registro Valido</v>
      </c>
      <c r="AD1480" s="57">
        <f t="shared" ref="AD1480" si="17886">IF(OR(ISERROR(VLOOKUP(CONCATENATE("ALI_",$C1480,"_SEG_",$I1480,"_PROV_",$D1480),Catalogo_Precios,AD$8,FALSE)),L1480=0),0,VLOOKUP(CONCATENATE("ALI_",$C1480,"_SEG_",$I1480,"_PROV_",$D1480),Catalogo_Precios,AD$8,FALSE))</f>
        <v>873</v>
      </c>
      <c r="AE1480" s="57">
        <f t="shared" ref="AE1480" si="17887">IF(OR(ISERROR(VLOOKUP(CONCATENATE("ALI_",$C1480,"_SEG_",$I1480,"_PROV_",$D1480),Catalogo_Precios,AE$8,FALSE)),M1480=0),0,VLOOKUP(CONCATENATE("ALI_",$C1480,"_SEG_",$I1480,"_PROV_",$D1480),Catalogo_Precios,AE$8,FALSE))</f>
        <v>873</v>
      </c>
      <c r="AF1480" s="57">
        <f t="shared" ref="AF1480" si="17888">IF(OR(ISERROR(VLOOKUP(CONCATENATE("ALI_",$C1480,"_SEG_",$I1480,"_PROV_",$D1480),Catalogo_Precios,AF$8,FALSE)),N1480=0),0,VLOOKUP(CONCATENATE("ALI_",$C1480,"_SEG_",$I1480,"_PROV_",$D1480),Catalogo_Precios,AF$8,FALSE))</f>
        <v>873</v>
      </c>
      <c r="AG1480" s="57">
        <f t="shared" ref="AG1480" si="17889">IF(OR(ISERROR(VLOOKUP(CONCATENATE("ALI_",$C1480,"_SEG_",$I1480,"_PROV_",$D1480),Catalogo_Precios,AG$8,FALSE)),O1480=0),0,VLOOKUP(CONCATENATE("ALI_",$C1480,"_SEG_",$I1480,"_PROV_",$D1480),Catalogo_Precios,AG$8,FALSE))</f>
        <v>873</v>
      </c>
      <c r="AH1480" s="57">
        <f t="shared" ref="AH1480" si="17890">IF(OR(ISERROR(VLOOKUP(CONCATENATE("ALI_",$C1480,"_SEG_",$I1480,"_PROV_",$D1480),Catalogo_Precios,AH$8,FALSE)),L1480=0),0,VLOOKUP(CONCATENATE("ALI_",$C1480,"_SEG_",$I1480,"_PROV_",$D1480),Catalogo_Precios,AH$8,FALSE))</f>
        <v>862</v>
      </c>
      <c r="AI1480" s="57">
        <f t="shared" ref="AI1480" si="17891">IF(OR(ISERROR(VLOOKUP(CONCATENATE("ALI_",$C1480,"_SEG_",$I1480,"_PROV_",$D1480),Catalogo_Precios,AI$8,FALSE)),M1480=0),0,VLOOKUP(CONCATENATE("ALI_",$C1480,"_SEG_",$I1480,"_PROV_",$D1480),Catalogo_Precios,AI$8,FALSE))</f>
        <v>862</v>
      </c>
      <c r="AJ1480" s="57">
        <f t="shared" ref="AJ1480" si="17892">IF(OR(ISERROR(VLOOKUP(CONCATENATE("ALI_",$C1480,"_SEG_",$I1480,"_PROV_",$D1480),Catalogo_Precios,AJ$8,FALSE)),N1480=0),0,VLOOKUP(CONCATENATE("ALI_",$C1480,"_SEG_",$I1480,"_PROV_",$D1480),Catalogo_Precios,AJ$8,FALSE))</f>
        <v>862</v>
      </c>
      <c r="AK1480" s="57">
        <f t="shared" ref="AK1480" si="17893">IF(OR(ISERROR(VLOOKUP(CONCATENATE("ALI_",$C1480,"_SEG_",$I1480,"_PROV_",$D1480),Catalogo_Precios,AK$8,FALSE)),O1480=0),0,VLOOKUP(CONCATENATE("ALI_",$C1480,"_SEG_",$I1480,"_PROV_",$D1480),Catalogo_Precios,AK$8,FALSE))</f>
        <v>862</v>
      </c>
      <c r="AL1480" s="53"/>
      <c r="AM1480" s="59" t="str">
        <f t="shared" si="17165"/>
        <v>ALI_41_SEG_6</v>
      </c>
      <c r="AN1480" s="59" t="str">
        <f t="shared" si="17166"/>
        <v>ALI_41_SEG_6_VAL_20219063.83</v>
      </c>
      <c r="AO1480" s="60">
        <f t="shared" ref="AO1480" si="17894">IF(OR(AB1480="",AB1480=0),0,COUNTIF(Codificacion,AM1480))</f>
        <v>3</v>
      </c>
      <c r="AP1480" s="61">
        <f t="array" ref="AP1480">MIN(IF(Codificacion=AM1480,Total_Cotizacion,""))</f>
        <v>19251033.620000001</v>
      </c>
      <c r="AQ1480" s="62" t="b">
        <f t="shared" si="17168"/>
        <v>0</v>
      </c>
      <c r="AR1480" s="51" t="str">
        <f t="shared" ref="AR1480" si="17895">IF(COUNTIF(Codificacion2,CONCATENATE(AM1480,"_VAL_",AB1480))&gt;1,"Empate","")</f>
        <v/>
      </c>
      <c r="AS1480" s="63" t="str">
        <f t="shared" si="17835"/>
        <v/>
      </c>
      <c r="AT1480" s="59" t="str">
        <f t="shared" si="17170"/>
        <v>ALI_41_SEG_6_</v>
      </c>
      <c r="AU1480" s="63">
        <f t="shared" ref="AU1480" si="17896">IF(AND(COUNTIF(Codificacion3,AT1480)&lt;AO1480),1,COUNTIF(Codificacion3,AT1480))</f>
        <v>1</v>
      </c>
      <c r="AV1480" s="62" t="str">
        <f t="shared" si="17172"/>
        <v>No Seleccionada</v>
      </c>
      <c r="AW1480" s="53"/>
      <c r="AX1480" s="51" t="str">
        <f t="shared" si="17173"/>
        <v>ALI_41_SEG_6FALSO</v>
      </c>
      <c r="AY1480" s="51">
        <f t="shared" si="17154"/>
        <v>2</v>
      </c>
      <c r="AZ1480" s="64" t="b">
        <f t="shared" si="17174"/>
        <v>0</v>
      </c>
    </row>
    <row r="1481" spans="1:52" x14ac:dyDescent="0.2">
      <c r="A1481" s="50" t="b">
        <f t="shared" ref="A1481:A1544" si="17897">IF(AV1481="Cotizacion Seleccionada",CONCATENATE("ALI_",C1481,"_SEG_",I1481),FALSE)</f>
        <v>0</v>
      </c>
      <c r="B1481" s="51" t="s">
        <v>146</v>
      </c>
      <c r="C1481" s="52">
        <v>41</v>
      </c>
      <c r="D1481" s="52">
        <f t="shared" ref="D1481" si="17898">IF(ISERROR(VLOOKUP(E1481,Proveedores,2,FALSE)),"",VLOOKUP(E1481,Proveedores,2,FALSE))</f>
        <v>2014</v>
      </c>
      <c r="E1481" s="53" t="s">
        <v>147</v>
      </c>
      <c r="F1481" s="54">
        <v>157</v>
      </c>
      <c r="G1481" s="53" t="s">
        <v>61</v>
      </c>
      <c r="H1481" s="53" t="s">
        <v>115</v>
      </c>
      <c r="I1481" s="52">
        <v>7</v>
      </c>
      <c r="J1481" s="53" t="s">
        <v>58</v>
      </c>
      <c r="K1481" s="55">
        <v>44835</v>
      </c>
      <c r="L1481" s="56">
        <v>8421</v>
      </c>
      <c r="M1481" s="56">
        <v>9921</v>
      </c>
      <c r="N1481" s="56">
        <v>5364</v>
      </c>
      <c r="O1481" s="56">
        <v>304</v>
      </c>
      <c r="P1481" s="57">
        <v>873</v>
      </c>
      <c r="Q1481" s="58">
        <v>2.1000000000000001E-2</v>
      </c>
      <c r="R1481" s="57">
        <v>854.67</v>
      </c>
      <c r="S1481" s="57">
        <v>873</v>
      </c>
      <c r="T1481" s="58">
        <v>2.1000000000000001E-2</v>
      </c>
      <c r="U1481" s="57">
        <v>854.67</v>
      </c>
      <c r="V1481" s="57">
        <v>873</v>
      </c>
      <c r="W1481" s="58">
        <v>2.1000000000000001E-2</v>
      </c>
      <c r="X1481" s="57">
        <v>854.67</v>
      </c>
      <c r="Y1481" s="57">
        <v>873</v>
      </c>
      <c r="Z1481" s="58">
        <v>2.1000000000000001E-2</v>
      </c>
      <c r="AA1481" s="57">
        <v>854.67</v>
      </c>
      <c r="AB1481" s="57">
        <v>20520626.699999999</v>
      </c>
      <c r="AC1481" s="53" t="str">
        <f t="shared" si="17156"/>
        <v>Registro Valido</v>
      </c>
      <c r="AD1481" s="57">
        <f t="shared" ref="AD1481" si="17899">IF(OR(ISERROR(VLOOKUP(CONCATENATE("ALI_",$C1481,"_SEG_",$I1481,"_PROV_",$D1481),Catalogo_Precios,AD$8,FALSE)),L1481=0),0,VLOOKUP(CONCATENATE("ALI_",$C1481,"_SEG_",$I1481,"_PROV_",$D1481),Catalogo_Precios,AD$8,FALSE))</f>
        <v>873</v>
      </c>
      <c r="AE1481" s="57">
        <f t="shared" ref="AE1481" si="17900">IF(OR(ISERROR(VLOOKUP(CONCATENATE("ALI_",$C1481,"_SEG_",$I1481,"_PROV_",$D1481),Catalogo_Precios,AE$8,FALSE)),M1481=0),0,VLOOKUP(CONCATENATE("ALI_",$C1481,"_SEG_",$I1481,"_PROV_",$D1481),Catalogo_Precios,AE$8,FALSE))</f>
        <v>873</v>
      </c>
      <c r="AF1481" s="57">
        <f t="shared" ref="AF1481" si="17901">IF(OR(ISERROR(VLOOKUP(CONCATENATE("ALI_",$C1481,"_SEG_",$I1481,"_PROV_",$D1481),Catalogo_Precios,AF$8,FALSE)),N1481=0),0,VLOOKUP(CONCATENATE("ALI_",$C1481,"_SEG_",$I1481,"_PROV_",$D1481),Catalogo_Precios,AF$8,FALSE))</f>
        <v>873</v>
      </c>
      <c r="AG1481" s="57">
        <f t="shared" ref="AG1481" si="17902">IF(OR(ISERROR(VLOOKUP(CONCATENATE("ALI_",$C1481,"_SEG_",$I1481,"_PROV_",$D1481),Catalogo_Precios,AG$8,FALSE)),O1481=0),0,VLOOKUP(CONCATENATE("ALI_",$C1481,"_SEG_",$I1481,"_PROV_",$D1481),Catalogo_Precios,AG$8,FALSE))</f>
        <v>873</v>
      </c>
      <c r="AH1481" s="57">
        <f t="shared" ref="AH1481" si="17903">IF(OR(ISERROR(VLOOKUP(CONCATENATE("ALI_",$C1481,"_SEG_",$I1481,"_PROV_",$D1481),Catalogo_Precios,AH$8,FALSE)),L1481=0),0,VLOOKUP(CONCATENATE("ALI_",$C1481,"_SEG_",$I1481,"_PROV_",$D1481),Catalogo_Precios,AH$8,FALSE))</f>
        <v>862</v>
      </c>
      <c r="AI1481" s="57">
        <f t="shared" ref="AI1481" si="17904">IF(OR(ISERROR(VLOOKUP(CONCATENATE("ALI_",$C1481,"_SEG_",$I1481,"_PROV_",$D1481),Catalogo_Precios,AI$8,FALSE)),M1481=0),0,VLOOKUP(CONCATENATE("ALI_",$C1481,"_SEG_",$I1481,"_PROV_",$D1481),Catalogo_Precios,AI$8,FALSE))</f>
        <v>862</v>
      </c>
      <c r="AJ1481" s="57">
        <f t="shared" ref="AJ1481" si="17905">IF(OR(ISERROR(VLOOKUP(CONCATENATE("ALI_",$C1481,"_SEG_",$I1481,"_PROV_",$D1481),Catalogo_Precios,AJ$8,FALSE)),N1481=0),0,VLOOKUP(CONCATENATE("ALI_",$C1481,"_SEG_",$I1481,"_PROV_",$D1481),Catalogo_Precios,AJ$8,FALSE))</f>
        <v>862</v>
      </c>
      <c r="AK1481" s="57">
        <f t="shared" ref="AK1481" si="17906">IF(OR(ISERROR(VLOOKUP(CONCATENATE("ALI_",$C1481,"_SEG_",$I1481,"_PROV_",$D1481),Catalogo_Precios,AK$8,FALSE)),O1481=0),0,VLOOKUP(CONCATENATE("ALI_",$C1481,"_SEG_",$I1481,"_PROV_",$D1481),Catalogo_Precios,AK$8,FALSE))</f>
        <v>862</v>
      </c>
      <c r="AL1481" s="53"/>
      <c r="AM1481" s="59" t="str">
        <f t="shared" si="17165"/>
        <v>ALI_41_SEG_7</v>
      </c>
      <c r="AN1481" s="59" t="str">
        <f t="shared" si="17166"/>
        <v>ALI_41_SEG_7_VAL_20520626.7</v>
      </c>
      <c r="AO1481" s="60">
        <f t="shared" ref="AO1481" si="17907">IF(OR(AB1481="",AB1481=0),0,COUNTIF(Codificacion,AM1481))</f>
        <v>3</v>
      </c>
      <c r="AP1481" s="61">
        <f t="array" ref="AP1481">MIN(IF(Codificacion=AM1481,Total_Cotizacion,""))</f>
        <v>19657947.400000002</v>
      </c>
      <c r="AQ1481" s="62" t="b">
        <f t="shared" si="17168"/>
        <v>0</v>
      </c>
      <c r="AR1481" s="51" t="str">
        <f t="shared" ref="AR1481" si="17908">IF(COUNTIF(Codificacion2,CONCATENATE(AM1481,"_VAL_",AB1481))&gt;1,"Empate","")</f>
        <v/>
      </c>
      <c r="AS1481" s="63" t="str">
        <f t="shared" si="17835"/>
        <v/>
      </c>
      <c r="AT1481" s="59" t="str">
        <f t="shared" si="17170"/>
        <v>ALI_41_SEG_7_</v>
      </c>
      <c r="AU1481" s="63">
        <f t="shared" ref="AU1481" si="17909">IF(AND(COUNTIF(Codificacion3,AT1481)&lt;AO1481),1,COUNTIF(Codificacion3,AT1481))</f>
        <v>1</v>
      </c>
      <c r="AV1481" s="62" t="str">
        <f t="shared" si="17172"/>
        <v>No Seleccionada</v>
      </c>
      <c r="AW1481" s="53"/>
      <c r="AX1481" s="51" t="str">
        <f t="shared" si="17173"/>
        <v>ALI_41_SEG_7FALSO</v>
      </c>
      <c r="AY1481" s="51">
        <f t="shared" si="17154"/>
        <v>2</v>
      </c>
      <c r="AZ1481" s="64" t="b">
        <f t="shared" si="17174"/>
        <v>0</v>
      </c>
    </row>
    <row r="1482" spans="1:52" x14ac:dyDescent="0.2">
      <c r="A1482" s="50" t="b">
        <f t="shared" si="17897"/>
        <v>0</v>
      </c>
      <c r="B1482" s="51" t="s">
        <v>146</v>
      </c>
      <c r="C1482" s="52">
        <v>41</v>
      </c>
      <c r="D1482" s="52">
        <f t="shared" ref="D1482" si="17910">IF(ISERROR(VLOOKUP(E1482,Proveedores,2,FALSE)),"",VLOOKUP(E1482,Proveedores,2,FALSE))</f>
        <v>2014</v>
      </c>
      <c r="E1482" s="53" t="s">
        <v>147</v>
      </c>
      <c r="F1482" s="54">
        <v>158</v>
      </c>
      <c r="G1482" s="53" t="s">
        <v>61</v>
      </c>
      <c r="H1482" s="53" t="s">
        <v>115</v>
      </c>
      <c r="I1482" s="52">
        <v>8</v>
      </c>
      <c r="J1482" s="53" t="s">
        <v>58</v>
      </c>
      <c r="K1482" s="55">
        <v>44835</v>
      </c>
      <c r="L1482" s="56">
        <v>8127</v>
      </c>
      <c r="M1482" s="56">
        <v>9577</v>
      </c>
      <c r="N1482" s="56">
        <v>5178</v>
      </c>
      <c r="O1482" s="56">
        <v>293</v>
      </c>
      <c r="P1482" s="57">
        <v>873</v>
      </c>
      <c r="Q1482" s="58">
        <v>1.4999999999999999E-2</v>
      </c>
      <c r="R1482" s="57">
        <v>859.91</v>
      </c>
      <c r="S1482" s="57">
        <v>873</v>
      </c>
      <c r="T1482" s="58">
        <v>1.4999999999999999E-2</v>
      </c>
      <c r="U1482" s="57">
        <v>859.91</v>
      </c>
      <c r="V1482" s="57">
        <v>873</v>
      </c>
      <c r="W1482" s="58">
        <v>1.4999999999999999E-2</v>
      </c>
      <c r="X1482" s="57">
        <v>859.91</v>
      </c>
      <c r="Y1482" s="57">
        <v>873</v>
      </c>
      <c r="Z1482" s="58">
        <v>1.4999999999999999E-2</v>
      </c>
      <c r="AA1482" s="57">
        <v>859.91</v>
      </c>
      <c r="AB1482" s="57">
        <v>19928414.249999996</v>
      </c>
      <c r="AC1482" s="53" t="str">
        <f t="shared" si="17156"/>
        <v>Registro Valido</v>
      </c>
      <c r="AD1482" s="57">
        <f t="shared" ref="AD1482" si="17911">IF(OR(ISERROR(VLOOKUP(CONCATENATE("ALI_",$C1482,"_SEG_",$I1482,"_PROV_",$D1482),Catalogo_Precios,AD$8,FALSE)),L1482=0),0,VLOOKUP(CONCATENATE("ALI_",$C1482,"_SEG_",$I1482,"_PROV_",$D1482),Catalogo_Precios,AD$8,FALSE))</f>
        <v>873</v>
      </c>
      <c r="AE1482" s="57">
        <f t="shared" ref="AE1482" si="17912">IF(OR(ISERROR(VLOOKUP(CONCATENATE("ALI_",$C1482,"_SEG_",$I1482,"_PROV_",$D1482),Catalogo_Precios,AE$8,FALSE)),M1482=0),0,VLOOKUP(CONCATENATE("ALI_",$C1482,"_SEG_",$I1482,"_PROV_",$D1482),Catalogo_Precios,AE$8,FALSE))</f>
        <v>873</v>
      </c>
      <c r="AF1482" s="57">
        <f t="shared" ref="AF1482" si="17913">IF(OR(ISERROR(VLOOKUP(CONCATENATE("ALI_",$C1482,"_SEG_",$I1482,"_PROV_",$D1482),Catalogo_Precios,AF$8,FALSE)),N1482=0),0,VLOOKUP(CONCATENATE("ALI_",$C1482,"_SEG_",$I1482,"_PROV_",$D1482),Catalogo_Precios,AF$8,FALSE))</f>
        <v>873</v>
      </c>
      <c r="AG1482" s="57">
        <f t="shared" ref="AG1482" si="17914">IF(OR(ISERROR(VLOOKUP(CONCATENATE("ALI_",$C1482,"_SEG_",$I1482,"_PROV_",$D1482),Catalogo_Precios,AG$8,FALSE)),O1482=0),0,VLOOKUP(CONCATENATE("ALI_",$C1482,"_SEG_",$I1482,"_PROV_",$D1482),Catalogo_Precios,AG$8,FALSE))</f>
        <v>873</v>
      </c>
      <c r="AH1482" s="57">
        <f t="shared" ref="AH1482" si="17915">IF(OR(ISERROR(VLOOKUP(CONCATENATE("ALI_",$C1482,"_SEG_",$I1482,"_PROV_",$D1482),Catalogo_Precios,AH$8,FALSE)),L1482=0),0,VLOOKUP(CONCATENATE("ALI_",$C1482,"_SEG_",$I1482,"_PROV_",$D1482),Catalogo_Precios,AH$8,FALSE))</f>
        <v>862</v>
      </c>
      <c r="AI1482" s="57">
        <f t="shared" ref="AI1482" si="17916">IF(OR(ISERROR(VLOOKUP(CONCATENATE("ALI_",$C1482,"_SEG_",$I1482,"_PROV_",$D1482),Catalogo_Precios,AI$8,FALSE)),M1482=0),0,VLOOKUP(CONCATENATE("ALI_",$C1482,"_SEG_",$I1482,"_PROV_",$D1482),Catalogo_Precios,AI$8,FALSE))</f>
        <v>862</v>
      </c>
      <c r="AJ1482" s="57">
        <f t="shared" ref="AJ1482" si="17917">IF(OR(ISERROR(VLOOKUP(CONCATENATE("ALI_",$C1482,"_SEG_",$I1482,"_PROV_",$D1482),Catalogo_Precios,AJ$8,FALSE)),N1482=0),0,VLOOKUP(CONCATENATE("ALI_",$C1482,"_SEG_",$I1482,"_PROV_",$D1482),Catalogo_Precios,AJ$8,FALSE))</f>
        <v>862</v>
      </c>
      <c r="AK1482" s="57">
        <f t="shared" ref="AK1482" si="17918">IF(OR(ISERROR(VLOOKUP(CONCATENATE("ALI_",$C1482,"_SEG_",$I1482,"_PROV_",$D1482),Catalogo_Precios,AK$8,FALSE)),O1482=0),0,VLOOKUP(CONCATENATE("ALI_",$C1482,"_SEG_",$I1482,"_PROV_",$D1482),Catalogo_Precios,AK$8,FALSE))</f>
        <v>862</v>
      </c>
      <c r="AL1482" s="53"/>
      <c r="AM1482" s="59" t="str">
        <f t="shared" si="17165"/>
        <v>ALI_41_SEG_8</v>
      </c>
      <c r="AN1482" s="59" t="str">
        <f t="shared" si="17166"/>
        <v>ALI_41_SEG_8_VAL_19928414.25</v>
      </c>
      <c r="AO1482" s="60">
        <f t="shared" ref="AO1482" si="17919">IF(OR(AB1482="",AB1482=0),0,COUNTIF(Codificacion,AM1482))</f>
        <v>3</v>
      </c>
      <c r="AP1482" s="61">
        <f t="array" ref="AP1482">MIN(IF(Codificacion=AM1482,Total_Cotizacion,""))</f>
        <v>18974299.5</v>
      </c>
      <c r="AQ1482" s="62" t="b">
        <f t="shared" si="17168"/>
        <v>0</v>
      </c>
      <c r="AR1482" s="51" t="str">
        <f t="shared" ref="AR1482" si="17920">IF(COUNTIF(Codificacion2,CONCATENATE(AM1482,"_VAL_",AB1482))&gt;1,"Empate","")</f>
        <v/>
      </c>
      <c r="AS1482" s="63" t="str">
        <f t="shared" si="17835"/>
        <v/>
      </c>
      <c r="AT1482" s="59" t="str">
        <f t="shared" si="17170"/>
        <v>ALI_41_SEG_8_</v>
      </c>
      <c r="AU1482" s="63">
        <f t="shared" ref="AU1482" si="17921">IF(AND(COUNTIF(Codificacion3,AT1482)&lt;AO1482),1,COUNTIF(Codificacion3,AT1482))</f>
        <v>1</v>
      </c>
      <c r="AV1482" s="62" t="str">
        <f t="shared" si="17172"/>
        <v>No Seleccionada</v>
      </c>
      <c r="AW1482" s="53"/>
      <c r="AX1482" s="51" t="str">
        <f t="shared" si="17173"/>
        <v>ALI_41_SEG_8FALSO</v>
      </c>
      <c r="AY1482" s="51">
        <f t="shared" si="17154"/>
        <v>2</v>
      </c>
      <c r="AZ1482" s="64" t="b">
        <f t="shared" si="17174"/>
        <v>0</v>
      </c>
    </row>
    <row r="1483" spans="1:52" x14ac:dyDescent="0.2">
      <c r="A1483" s="50" t="b">
        <f t="shared" si="17897"/>
        <v>0</v>
      </c>
      <c r="B1483" s="51" t="s">
        <v>146</v>
      </c>
      <c r="C1483" s="52">
        <v>41</v>
      </c>
      <c r="D1483" s="52">
        <f t="shared" ref="D1483" si="17922">IF(ISERROR(VLOOKUP(E1483,Proveedores,2,FALSE)),"",VLOOKUP(E1483,Proveedores,2,FALSE))</f>
        <v>2014</v>
      </c>
      <c r="E1483" s="53" t="s">
        <v>147</v>
      </c>
      <c r="F1483" s="54">
        <v>159</v>
      </c>
      <c r="G1483" s="53" t="s">
        <v>61</v>
      </c>
      <c r="H1483" s="53" t="s">
        <v>115</v>
      </c>
      <c r="I1483" s="52">
        <v>9</v>
      </c>
      <c r="J1483" s="53" t="s">
        <v>58</v>
      </c>
      <c r="K1483" s="55">
        <v>44835</v>
      </c>
      <c r="L1483" s="56">
        <v>8214</v>
      </c>
      <c r="M1483" s="56">
        <v>9677</v>
      </c>
      <c r="N1483" s="56">
        <v>5232</v>
      </c>
      <c r="O1483" s="56">
        <v>296</v>
      </c>
      <c r="P1483" s="57">
        <v>873</v>
      </c>
      <c r="Q1483" s="58">
        <v>2.1000000000000001E-2</v>
      </c>
      <c r="R1483" s="57">
        <v>854.67</v>
      </c>
      <c r="S1483" s="57">
        <v>873</v>
      </c>
      <c r="T1483" s="58">
        <v>2.1000000000000001E-2</v>
      </c>
      <c r="U1483" s="57">
        <v>854.67</v>
      </c>
      <c r="V1483" s="57">
        <v>873</v>
      </c>
      <c r="W1483" s="58">
        <v>2.1000000000000001E-2</v>
      </c>
      <c r="X1483" s="57">
        <v>854.67</v>
      </c>
      <c r="Y1483" s="57">
        <v>873</v>
      </c>
      <c r="Z1483" s="58">
        <v>2.1000000000000001E-2</v>
      </c>
      <c r="AA1483" s="57">
        <v>854.67</v>
      </c>
      <c r="AB1483" s="57">
        <v>20015516.729999997</v>
      </c>
      <c r="AC1483" s="53" t="str">
        <f t="shared" si="17156"/>
        <v>Registro Valido</v>
      </c>
      <c r="AD1483" s="57">
        <f t="shared" ref="AD1483" si="17923">IF(OR(ISERROR(VLOOKUP(CONCATENATE("ALI_",$C1483,"_SEG_",$I1483,"_PROV_",$D1483),Catalogo_Precios,AD$8,FALSE)),L1483=0),0,VLOOKUP(CONCATENATE("ALI_",$C1483,"_SEG_",$I1483,"_PROV_",$D1483),Catalogo_Precios,AD$8,FALSE))</f>
        <v>873</v>
      </c>
      <c r="AE1483" s="57">
        <f t="shared" ref="AE1483" si="17924">IF(OR(ISERROR(VLOOKUP(CONCATENATE("ALI_",$C1483,"_SEG_",$I1483,"_PROV_",$D1483),Catalogo_Precios,AE$8,FALSE)),M1483=0),0,VLOOKUP(CONCATENATE("ALI_",$C1483,"_SEG_",$I1483,"_PROV_",$D1483),Catalogo_Precios,AE$8,FALSE))</f>
        <v>873</v>
      </c>
      <c r="AF1483" s="57">
        <f t="shared" ref="AF1483" si="17925">IF(OR(ISERROR(VLOOKUP(CONCATENATE("ALI_",$C1483,"_SEG_",$I1483,"_PROV_",$D1483),Catalogo_Precios,AF$8,FALSE)),N1483=0),0,VLOOKUP(CONCATENATE("ALI_",$C1483,"_SEG_",$I1483,"_PROV_",$D1483),Catalogo_Precios,AF$8,FALSE))</f>
        <v>873</v>
      </c>
      <c r="AG1483" s="57">
        <f t="shared" ref="AG1483" si="17926">IF(OR(ISERROR(VLOOKUP(CONCATENATE("ALI_",$C1483,"_SEG_",$I1483,"_PROV_",$D1483),Catalogo_Precios,AG$8,FALSE)),O1483=0),0,VLOOKUP(CONCATENATE("ALI_",$C1483,"_SEG_",$I1483,"_PROV_",$D1483),Catalogo_Precios,AG$8,FALSE))</f>
        <v>873</v>
      </c>
      <c r="AH1483" s="57">
        <f t="shared" ref="AH1483" si="17927">IF(OR(ISERROR(VLOOKUP(CONCATENATE("ALI_",$C1483,"_SEG_",$I1483,"_PROV_",$D1483),Catalogo_Precios,AH$8,FALSE)),L1483=0),0,VLOOKUP(CONCATENATE("ALI_",$C1483,"_SEG_",$I1483,"_PROV_",$D1483),Catalogo_Precios,AH$8,FALSE))</f>
        <v>862</v>
      </c>
      <c r="AI1483" s="57">
        <f t="shared" ref="AI1483" si="17928">IF(OR(ISERROR(VLOOKUP(CONCATENATE("ALI_",$C1483,"_SEG_",$I1483,"_PROV_",$D1483),Catalogo_Precios,AI$8,FALSE)),M1483=0),0,VLOOKUP(CONCATENATE("ALI_",$C1483,"_SEG_",$I1483,"_PROV_",$D1483),Catalogo_Precios,AI$8,FALSE))</f>
        <v>862</v>
      </c>
      <c r="AJ1483" s="57">
        <f t="shared" ref="AJ1483" si="17929">IF(OR(ISERROR(VLOOKUP(CONCATENATE("ALI_",$C1483,"_SEG_",$I1483,"_PROV_",$D1483),Catalogo_Precios,AJ$8,FALSE)),N1483=0),0,VLOOKUP(CONCATENATE("ALI_",$C1483,"_SEG_",$I1483,"_PROV_",$D1483),Catalogo_Precios,AJ$8,FALSE))</f>
        <v>862</v>
      </c>
      <c r="AK1483" s="57">
        <f t="shared" ref="AK1483" si="17930">IF(OR(ISERROR(VLOOKUP(CONCATENATE("ALI_",$C1483,"_SEG_",$I1483,"_PROV_",$D1483),Catalogo_Precios,AK$8,FALSE)),O1483=0),0,VLOOKUP(CONCATENATE("ALI_",$C1483,"_SEG_",$I1483,"_PROV_",$D1483),Catalogo_Precios,AK$8,FALSE))</f>
        <v>862</v>
      </c>
      <c r="AL1483" s="53"/>
      <c r="AM1483" s="59" t="str">
        <f t="shared" si="17165"/>
        <v>ALI_41_SEG_9</v>
      </c>
      <c r="AN1483" s="59" t="str">
        <f t="shared" si="17166"/>
        <v>ALI_41_SEG_9_VAL_20015516.73</v>
      </c>
      <c r="AO1483" s="60">
        <f t="shared" ref="AO1483" si="17931">IF(OR(AB1483="",AB1483=0),0,COUNTIF(Codificacion,AM1483))</f>
        <v>3</v>
      </c>
      <c r="AP1483" s="61">
        <f t="array" ref="AP1483">MIN(IF(Codificacion=AM1483,Total_Cotizacion,""))</f>
        <v>19174072.059999999</v>
      </c>
      <c r="AQ1483" s="62" t="b">
        <f t="shared" si="17168"/>
        <v>0</v>
      </c>
      <c r="AR1483" s="51" t="str">
        <f t="shared" ref="AR1483" si="17932">IF(COUNTIF(Codificacion2,CONCATENATE(AM1483,"_VAL_",AB1483))&gt;1,"Empate","")</f>
        <v/>
      </c>
      <c r="AS1483" s="63" t="str">
        <f t="shared" si="17835"/>
        <v/>
      </c>
      <c r="AT1483" s="59" t="str">
        <f t="shared" si="17170"/>
        <v>ALI_41_SEG_9_</v>
      </c>
      <c r="AU1483" s="63">
        <f t="shared" ref="AU1483" si="17933">IF(AND(COUNTIF(Codificacion3,AT1483)&lt;AO1483),1,COUNTIF(Codificacion3,AT1483))</f>
        <v>1</v>
      </c>
      <c r="AV1483" s="62" t="str">
        <f t="shared" si="17172"/>
        <v>No Seleccionada</v>
      </c>
      <c r="AW1483" s="53"/>
      <c r="AX1483" s="51" t="str">
        <f t="shared" si="17173"/>
        <v>ALI_41_SEG_9FALSO</v>
      </c>
      <c r="AY1483" s="51">
        <f t="shared" ref="AY1483:AY1546" si="17934">COUNTIF(AX$10:AX$2017,CONCATENATE(AM1483,AQ1483))</f>
        <v>2</v>
      </c>
      <c r="AZ1483" s="64" t="b">
        <f t="shared" si="17174"/>
        <v>0</v>
      </c>
    </row>
    <row r="1484" spans="1:52" x14ac:dyDescent="0.2">
      <c r="A1484" s="50" t="b">
        <f t="shared" si="17897"/>
        <v>0</v>
      </c>
      <c r="B1484" s="51" t="s">
        <v>146</v>
      </c>
      <c r="C1484" s="52">
        <v>41</v>
      </c>
      <c r="D1484" s="52">
        <f t="shared" ref="D1484" si="17935">IF(ISERROR(VLOOKUP(E1484,Proveedores,2,FALSE)),"",VLOOKUP(E1484,Proveedores,2,FALSE))</f>
        <v>2014</v>
      </c>
      <c r="E1484" s="53" t="s">
        <v>147</v>
      </c>
      <c r="F1484" s="54">
        <v>160</v>
      </c>
      <c r="G1484" s="53" t="s">
        <v>61</v>
      </c>
      <c r="H1484" s="53" t="s">
        <v>115</v>
      </c>
      <c r="I1484" s="52">
        <v>10</v>
      </c>
      <c r="J1484" s="53" t="s">
        <v>58</v>
      </c>
      <c r="K1484" s="55">
        <v>44835</v>
      </c>
      <c r="L1484" s="56">
        <v>8225</v>
      </c>
      <c r="M1484" s="56">
        <v>9692</v>
      </c>
      <c r="N1484" s="56">
        <v>5240</v>
      </c>
      <c r="O1484" s="56">
        <v>297</v>
      </c>
      <c r="P1484" s="57">
        <v>873</v>
      </c>
      <c r="Q1484" s="58">
        <v>1.4999999999999999E-2</v>
      </c>
      <c r="R1484" s="57">
        <v>859.91</v>
      </c>
      <c r="S1484" s="57">
        <v>873</v>
      </c>
      <c r="T1484" s="58">
        <v>1.4999999999999999E-2</v>
      </c>
      <c r="U1484" s="57">
        <v>859.91</v>
      </c>
      <c r="V1484" s="57">
        <v>873</v>
      </c>
      <c r="W1484" s="58">
        <v>1.4999999999999999E-2</v>
      </c>
      <c r="X1484" s="57">
        <v>859.91</v>
      </c>
      <c r="Y1484" s="57">
        <v>873</v>
      </c>
      <c r="Z1484" s="58">
        <v>1.4999999999999999E-2</v>
      </c>
      <c r="AA1484" s="57">
        <v>859.91</v>
      </c>
      <c r="AB1484" s="57">
        <v>20168329.139999997</v>
      </c>
      <c r="AC1484" s="53" t="str">
        <f t="shared" ref="AC1484:AC1547" si="17936">IF(OR(AB1484=0,AB1484=""),"Registro No Valido","Registro Valido")</f>
        <v>Registro Valido</v>
      </c>
      <c r="AD1484" s="57">
        <f t="shared" ref="AD1484" si="17937">IF(OR(ISERROR(VLOOKUP(CONCATENATE("ALI_",$C1484,"_SEG_",$I1484,"_PROV_",$D1484),Catalogo_Precios,AD$8,FALSE)),L1484=0),0,VLOOKUP(CONCATENATE("ALI_",$C1484,"_SEG_",$I1484,"_PROV_",$D1484),Catalogo_Precios,AD$8,FALSE))</f>
        <v>873</v>
      </c>
      <c r="AE1484" s="57">
        <f t="shared" ref="AE1484" si="17938">IF(OR(ISERROR(VLOOKUP(CONCATENATE("ALI_",$C1484,"_SEG_",$I1484,"_PROV_",$D1484),Catalogo_Precios,AE$8,FALSE)),M1484=0),0,VLOOKUP(CONCATENATE("ALI_",$C1484,"_SEG_",$I1484,"_PROV_",$D1484),Catalogo_Precios,AE$8,FALSE))</f>
        <v>873</v>
      </c>
      <c r="AF1484" s="57">
        <f t="shared" ref="AF1484" si="17939">IF(OR(ISERROR(VLOOKUP(CONCATENATE("ALI_",$C1484,"_SEG_",$I1484,"_PROV_",$D1484),Catalogo_Precios,AF$8,FALSE)),N1484=0),0,VLOOKUP(CONCATENATE("ALI_",$C1484,"_SEG_",$I1484,"_PROV_",$D1484),Catalogo_Precios,AF$8,FALSE))</f>
        <v>873</v>
      </c>
      <c r="AG1484" s="57">
        <f t="shared" ref="AG1484" si="17940">IF(OR(ISERROR(VLOOKUP(CONCATENATE("ALI_",$C1484,"_SEG_",$I1484,"_PROV_",$D1484),Catalogo_Precios,AG$8,FALSE)),O1484=0),0,VLOOKUP(CONCATENATE("ALI_",$C1484,"_SEG_",$I1484,"_PROV_",$D1484),Catalogo_Precios,AG$8,FALSE))</f>
        <v>873</v>
      </c>
      <c r="AH1484" s="57">
        <f t="shared" ref="AH1484" si="17941">IF(OR(ISERROR(VLOOKUP(CONCATENATE("ALI_",$C1484,"_SEG_",$I1484,"_PROV_",$D1484),Catalogo_Precios,AH$8,FALSE)),L1484=0),0,VLOOKUP(CONCATENATE("ALI_",$C1484,"_SEG_",$I1484,"_PROV_",$D1484),Catalogo_Precios,AH$8,FALSE))</f>
        <v>862</v>
      </c>
      <c r="AI1484" s="57">
        <f t="shared" ref="AI1484" si="17942">IF(OR(ISERROR(VLOOKUP(CONCATENATE("ALI_",$C1484,"_SEG_",$I1484,"_PROV_",$D1484),Catalogo_Precios,AI$8,FALSE)),M1484=0),0,VLOOKUP(CONCATENATE("ALI_",$C1484,"_SEG_",$I1484,"_PROV_",$D1484),Catalogo_Precios,AI$8,FALSE))</f>
        <v>862</v>
      </c>
      <c r="AJ1484" s="57">
        <f t="shared" ref="AJ1484" si="17943">IF(OR(ISERROR(VLOOKUP(CONCATENATE("ALI_",$C1484,"_SEG_",$I1484,"_PROV_",$D1484),Catalogo_Precios,AJ$8,FALSE)),N1484=0),0,VLOOKUP(CONCATENATE("ALI_",$C1484,"_SEG_",$I1484,"_PROV_",$D1484),Catalogo_Precios,AJ$8,FALSE))</f>
        <v>862</v>
      </c>
      <c r="AK1484" s="57">
        <f t="shared" ref="AK1484" si="17944">IF(OR(ISERROR(VLOOKUP(CONCATENATE("ALI_",$C1484,"_SEG_",$I1484,"_PROV_",$D1484),Catalogo_Precios,AK$8,FALSE)),O1484=0),0,VLOOKUP(CONCATENATE("ALI_",$C1484,"_SEG_",$I1484,"_PROV_",$D1484),Catalogo_Precios,AK$8,FALSE))</f>
        <v>862</v>
      </c>
      <c r="AL1484" s="53"/>
      <c r="AM1484" s="59" t="str">
        <f t="shared" ref="AM1484:AM1547" si="17945">IF(AC1484="Registro Valido",CONCATENATE("ALI_",C1484,"_SEG_",I1484),"Registro No Valido")</f>
        <v>ALI_41_SEG_10</v>
      </c>
      <c r="AN1484" s="59" t="str">
        <f t="shared" ref="AN1484:AN1547" si="17946">IF(AC1484="Registro Valido",CONCATENATE("ALI_",C1484,"_SEG_",I1484,"_VAL_",AB1484),"Registro No Valido")</f>
        <v>ALI_41_SEG_10_VAL_20168329.14</v>
      </c>
      <c r="AO1484" s="60">
        <f t="shared" ref="AO1484" si="17947">IF(OR(AB1484="",AB1484=0),0,COUNTIF(Codificacion,AM1484))</f>
        <v>3</v>
      </c>
      <c r="AP1484" s="61">
        <f t="array" ref="AP1484">MIN(IF(Codificacion=AM1484,Total_Cotizacion,""))</f>
        <v>19202727.960000001</v>
      </c>
      <c r="AQ1484" s="62" t="b">
        <f t="shared" ref="AQ1484:AQ1547" si="17948">IF(AND(AO1484&gt;0,AB1484&lt;&gt;""),AP1484=AB1484,"")</f>
        <v>0</v>
      </c>
      <c r="AR1484" s="51" t="str">
        <f t="shared" ref="AR1484" si="17949">IF(COUNTIF(Codificacion2,CONCATENATE(AM1484,"_VAL_",AB1484))&gt;1,"Empate","")</f>
        <v/>
      </c>
      <c r="AS1484" s="63" t="str">
        <f t="shared" si="17835"/>
        <v/>
      </c>
      <c r="AT1484" s="59" t="str">
        <f t="shared" ref="AT1484:AT1547" si="17950">IF(AC1484="Registro Valido",CONCATENATE("ALI_",C1484,"_SEG_",I1484,"_",AS1484),"Registro No Valido")</f>
        <v>ALI_41_SEG_10_</v>
      </c>
      <c r="AU1484" s="63">
        <f t="shared" ref="AU1484" si="17951">IF(AND(COUNTIF(Codificacion3,AT1484)&lt;AO1484),1,COUNTIF(Codificacion3,AT1484))</f>
        <v>1</v>
      </c>
      <c r="AV1484" s="62" t="str">
        <f t="shared" ref="AV1484:AV1547" si="17952">IF(AND(AU1484=1,AS1484="X"),"Cotizacion Seleccionada","No Seleccionada")</f>
        <v>No Seleccionada</v>
      </c>
      <c r="AW1484" s="53"/>
      <c r="AX1484" s="51" t="str">
        <f t="shared" ref="AX1484:AX1547" si="17953">CONCATENATE(AM1484,AQ1484)</f>
        <v>ALI_41_SEG_10FALSO</v>
      </c>
      <c r="AY1484" s="51">
        <f t="shared" si="17934"/>
        <v>2</v>
      </c>
      <c r="AZ1484" s="64" t="b">
        <f t="shared" ref="AZ1484:AZ1547" si="17954">AO1484=AY1484</f>
        <v>0</v>
      </c>
    </row>
    <row r="1485" spans="1:52" x14ac:dyDescent="0.2">
      <c r="A1485" s="50" t="b">
        <f t="shared" si="17897"/>
        <v>0</v>
      </c>
      <c r="B1485" s="51" t="s">
        <v>146</v>
      </c>
      <c r="C1485" s="52">
        <v>41</v>
      </c>
      <c r="D1485" s="52">
        <f t="shared" ref="D1485" si="17955">IF(ISERROR(VLOOKUP(E1485,Proveedores,2,FALSE)),"",VLOOKUP(E1485,Proveedores,2,FALSE))</f>
        <v>2014</v>
      </c>
      <c r="E1485" s="53" t="s">
        <v>147</v>
      </c>
      <c r="F1485" s="54">
        <v>161</v>
      </c>
      <c r="G1485" s="53" t="s">
        <v>61</v>
      </c>
      <c r="H1485" s="53" t="s">
        <v>115</v>
      </c>
      <c r="I1485" s="52">
        <v>11</v>
      </c>
      <c r="J1485" s="53" t="s">
        <v>58</v>
      </c>
      <c r="K1485" s="55">
        <v>44835</v>
      </c>
      <c r="L1485" s="56">
        <v>8101</v>
      </c>
      <c r="M1485" s="56">
        <v>9544</v>
      </c>
      <c r="N1485" s="56">
        <v>5161</v>
      </c>
      <c r="O1485" s="56">
        <v>292</v>
      </c>
      <c r="P1485" s="57">
        <v>873</v>
      </c>
      <c r="Q1485" s="58">
        <v>2.1000000000000001E-2</v>
      </c>
      <c r="R1485" s="57">
        <v>854.67</v>
      </c>
      <c r="S1485" s="57">
        <v>873</v>
      </c>
      <c r="T1485" s="58">
        <v>2.1000000000000001E-2</v>
      </c>
      <c r="U1485" s="57">
        <v>854.67</v>
      </c>
      <c r="V1485" s="57">
        <v>873</v>
      </c>
      <c r="W1485" s="58">
        <v>2.1000000000000001E-2</v>
      </c>
      <c r="X1485" s="57">
        <v>854.67</v>
      </c>
      <c r="Y1485" s="57">
        <v>873</v>
      </c>
      <c r="Z1485" s="58">
        <v>2.1000000000000001E-2</v>
      </c>
      <c r="AA1485" s="57">
        <v>854.67</v>
      </c>
      <c r="AB1485" s="57">
        <v>19741167.66</v>
      </c>
      <c r="AC1485" s="53" t="str">
        <f t="shared" si="17936"/>
        <v>Registro Valido</v>
      </c>
      <c r="AD1485" s="57">
        <f t="shared" ref="AD1485" si="17956">IF(OR(ISERROR(VLOOKUP(CONCATENATE("ALI_",$C1485,"_SEG_",$I1485,"_PROV_",$D1485),Catalogo_Precios,AD$8,FALSE)),L1485=0),0,VLOOKUP(CONCATENATE("ALI_",$C1485,"_SEG_",$I1485,"_PROV_",$D1485),Catalogo_Precios,AD$8,FALSE))</f>
        <v>873</v>
      </c>
      <c r="AE1485" s="57">
        <f t="shared" ref="AE1485" si="17957">IF(OR(ISERROR(VLOOKUP(CONCATENATE("ALI_",$C1485,"_SEG_",$I1485,"_PROV_",$D1485),Catalogo_Precios,AE$8,FALSE)),M1485=0),0,VLOOKUP(CONCATENATE("ALI_",$C1485,"_SEG_",$I1485,"_PROV_",$D1485),Catalogo_Precios,AE$8,FALSE))</f>
        <v>873</v>
      </c>
      <c r="AF1485" s="57">
        <f t="shared" ref="AF1485" si="17958">IF(OR(ISERROR(VLOOKUP(CONCATENATE("ALI_",$C1485,"_SEG_",$I1485,"_PROV_",$D1485),Catalogo_Precios,AF$8,FALSE)),N1485=0),0,VLOOKUP(CONCATENATE("ALI_",$C1485,"_SEG_",$I1485,"_PROV_",$D1485),Catalogo_Precios,AF$8,FALSE))</f>
        <v>873</v>
      </c>
      <c r="AG1485" s="57">
        <f t="shared" ref="AG1485" si="17959">IF(OR(ISERROR(VLOOKUP(CONCATENATE("ALI_",$C1485,"_SEG_",$I1485,"_PROV_",$D1485),Catalogo_Precios,AG$8,FALSE)),O1485=0),0,VLOOKUP(CONCATENATE("ALI_",$C1485,"_SEG_",$I1485,"_PROV_",$D1485),Catalogo_Precios,AG$8,FALSE))</f>
        <v>873</v>
      </c>
      <c r="AH1485" s="57">
        <f t="shared" ref="AH1485" si="17960">IF(OR(ISERROR(VLOOKUP(CONCATENATE("ALI_",$C1485,"_SEG_",$I1485,"_PROV_",$D1485),Catalogo_Precios,AH$8,FALSE)),L1485=0),0,VLOOKUP(CONCATENATE("ALI_",$C1485,"_SEG_",$I1485,"_PROV_",$D1485),Catalogo_Precios,AH$8,FALSE))</f>
        <v>862</v>
      </c>
      <c r="AI1485" s="57">
        <f t="shared" ref="AI1485" si="17961">IF(OR(ISERROR(VLOOKUP(CONCATENATE("ALI_",$C1485,"_SEG_",$I1485,"_PROV_",$D1485),Catalogo_Precios,AI$8,FALSE)),M1485=0),0,VLOOKUP(CONCATENATE("ALI_",$C1485,"_SEG_",$I1485,"_PROV_",$D1485),Catalogo_Precios,AI$8,FALSE))</f>
        <v>862</v>
      </c>
      <c r="AJ1485" s="57">
        <f t="shared" ref="AJ1485" si="17962">IF(OR(ISERROR(VLOOKUP(CONCATENATE("ALI_",$C1485,"_SEG_",$I1485,"_PROV_",$D1485),Catalogo_Precios,AJ$8,FALSE)),N1485=0),0,VLOOKUP(CONCATENATE("ALI_",$C1485,"_SEG_",$I1485,"_PROV_",$D1485),Catalogo_Precios,AJ$8,FALSE))</f>
        <v>862</v>
      </c>
      <c r="AK1485" s="57">
        <f t="shared" ref="AK1485" si="17963">IF(OR(ISERROR(VLOOKUP(CONCATENATE("ALI_",$C1485,"_SEG_",$I1485,"_PROV_",$D1485),Catalogo_Precios,AK$8,FALSE)),O1485=0),0,VLOOKUP(CONCATENATE("ALI_",$C1485,"_SEG_",$I1485,"_PROV_",$D1485),Catalogo_Precios,AK$8,FALSE))</f>
        <v>862</v>
      </c>
      <c r="AL1485" s="53"/>
      <c r="AM1485" s="59" t="str">
        <f t="shared" si="17945"/>
        <v>ALI_41_SEG_11</v>
      </c>
      <c r="AN1485" s="59" t="str">
        <f t="shared" si="17946"/>
        <v>ALI_41_SEG_11_VAL_19741167.66</v>
      </c>
      <c r="AO1485" s="60">
        <f t="shared" ref="AO1485" si="17964">IF(OR(AB1485="",AB1485=0),0,COUNTIF(Codificacion,AM1485))</f>
        <v>3</v>
      </c>
      <c r="AP1485" s="61">
        <f t="array" ref="AP1485">MIN(IF(Codificacion=AM1485,Total_Cotizacion,""))</f>
        <v>18478630.98</v>
      </c>
      <c r="AQ1485" s="62" t="b">
        <f t="shared" si="17948"/>
        <v>0</v>
      </c>
      <c r="AR1485" s="51" t="str">
        <f t="shared" ref="AR1485" si="17965">IF(COUNTIF(Codificacion2,CONCATENATE(AM1485,"_VAL_",AB1485))&gt;1,"Empate","")</f>
        <v/>
      </c>
      <c r="AS1485" s="63" t="str">
        <f t="shared" si="17835"/>
        <v/>
      </c>
      <c r="AT1485" s="59" t="str">
        <f t="shared" si="17950"/>
        <v>ALI_41_SEG_11_</v>
      </c>
      <c r="AU1485" s="63">
        <f t="shared" ref="AU1485" si="17966">IF(AND(COUNTIF(Codificacion3,AT1485)&lt;AO1485),1,COUNTIF(Codificacion3,AT1485))</f>
        <v>1</v>
      </c>
      <c r="AV1485" s="62" t="str">
        <f t="shared" si="17952"/>
        <v>No Seleccionada</v>
      </c>
      <c r="AW1485" s="53"/>
      <c r="AX1485" s="51" t="str">
        <f t="shared" si="17953"/>
        <v>ALI_41_SEG_11FALSO</v>
      </c>
      <c r="AY1485" s="51">
        <f t="shared" si="17934"/>
        <v>2</v>
      </c>
      <c r="AZ1485" s="64" t="b">
        <f t="shared" si="17954"/>
        <v>0</v>
      </c>
    </row>
    <row r="1486" spans="1:52" x14ac:dyDescent="0.2">
      <c r="A1486" s="50" t="b">
        <f t="shared" si="17897"/>
        <v>0</v>
      </c>
      <c r="B1486" s="51" t="s">
        <v>146</v>
      </c>
      <c r="C1486" s="52">
        <v>41</v>
      </c>
      <c r="D1486" s="52">
        <f t="shared" ref="D1486" si="17967">IF(ISERROR(VLOOKUP(E1486,Proveedores,2,FALSE)),"",VLOOKUP(E1486,Proveedores,2,FALSE))</f>
        <v>2014</v>
      </c>
      <c r="E1486" s="53" t="s">
        <v>147</v>
      </c>
      <c r="F1486" s="54">
        <v>162</v>
      </c>
      <c r="G1486" s="53" t="s">
        <v>61</v>
      </c>
      <c r="H1486" s="53" t="s">
        <v>115</v>
      </c>
      <c r="I1486" s="52">
        <v>12</v>
      </c>
      <c r="J1486" s="53" t="s">
        <v>58</v>
      </c>
      <c r="K1486" s="55">
        <v>44835</v>
      </c>
      <c r="L1486" s="56">
        <v>7352</v>
      </c>
      <c r="M1486" s="56">
        <v>8661</v>
      </c>
      <c r="N1486" s="56">
        <v>4683</v>
      </c>
      <c r="O1486" s="56">
        <v>265</v>
      </c>
      <c r="P1486" s="57">
        <v>873</v>
      </c>
      <c r="Q1486" s="58">
        <v>1.4999999999999999E-2</v>
      </c>
      <c r="R1486" s="57">
        <v>859.91</v>
      </c>
      <c r="S1486" s="57">
        <v>873</v>
      </c>
      <c r="T1486" s="58">
        <v>1.4999999999999999E-2</v>
      </c>
      <c r="U1486" s="57">
        <v>859.91</v>
      </c>
      <c r="V1486" s="57">
        <v>873</v>
      </c>
      <c r="W1486" s="58">
        <v>1.4999999999999999E-2</v>
      </c>
      <c r="X1486" s="57">
        <v>859.91</v>
      </c>
      <c r="Y1486" s="57">
        <v>873</v>
      </c>
      <c r="Z1486" s="58">
        <v>1.4999999999999999E-2</v>
      </c>
      <c r="AA1486" s="57">
        <v>859.91</v>
      </c>
      <c r="AB1486" s="57">
        <v>18024573.509999998</v>
      </c>
      <c r="AC1486" s="53" t="str">
        <f t="shared" si="17936"/>
        <v>Registro Valido</v>
      </c>
      <c r="AD1486" s="57">
        <f t="shared" ref="AD1486" si="17968">IF(OR(ISERROR(VLOOKUP(CONCATENATE("ALI_",$C1486,"_SEG_",$I1486,"_PROV_",$D1486),Catalogo_Precios,AD$8,FALSE)),L1486=0),0,VLOOKUP(CONCATENATE("ALI_",$C1486,"_SEG_",$I1486,"_PROV_",$D1486),Catalogo_Precios,AD$8,FALSE))</f>
        <v>873</v>
      </c>
      <c r="AE1486" s="57">
        <f t="shared" ref="AE1486" si="17969">IF(OR(ISERROR(VLOOKUP(CONCATENATE("ALI_",$C1486,"_SEG_",$I1486,"_PROV_",$D1486),Catalogo_Precios,AE$8,FALSE)),M1486=0),0,VLOOKUP(CONCATENATE("ALI_",$C1486,"_SEG_",$I1486,"_PROV_",$D1486),Catalogo_Precios,AE$8,FALSE))</f>
        <v>873</v>
      </c>
      <c r="AF1486" s="57">
        <f t="shared" ref="AF1486" si="17970">IF(OR(ISERROR(VLOOKUP(CONCATENATE("ALI_",$C1486,"_SEG_",$I1486,"_PROV_",$D1486),Catalogo_Precios,AF$8,FALSE)),N1486=0),0,VLOOKUP(CONCATENATE("ALI_",$C1486,"_SEG_",$I1486,"_PROV_",$D1486),Catalogo_Precios,AF$8,FALSE))</f>
        <v>873</v>
      </c>
      <c r="AG1486" s="57">
        <f t="shared" ref="AG1486" si="17971">IF(OR(ISERROR(VLOOKUP(CONCATENATE("ALI_",$C1486,"_SEG_",$I1486,"_PROV_",$D1486),Catalogo_Precios,AG$8,FALSE)),O1486=0),0,VLOOKUP(CONCATENATE("ALI_",$C1486,"_SEG_",$I1486,"_PROV_",$D1486),Catalogo_Precios,AG$8,FALSE))</f>
        <v>873</v>
      </c>
      <c r="AH1486" s="57">
        <f t="shared" ref="AH1486" si="17972">IF(OR(ISERROR(VLOOKUP(CONCATENATE("ALI_",$C1486,"_SEG_",$I1486,"_PROV_",$D1486),Catalogo_Precios,AH$8,FALSE)),L1486=0),0,VLOOKUP(CONCATENATE("ALI_",$C1486,"_SEG_",$I1486,"_PROV_",$D1486),Catalogo_Precios,AH$8,FALSE))</f>
        <v>862</v>
      </c>
      <c r="AI1486" s="57">
        <f t="shared" ref="AI1486" si="17973">IF(OR(ISERROR(VLOOKUP(CONCATENATE("ALI_",$C1486,"_SEG_",$I1486,"_PROV_",$D1486),Catalogo_Precios,AI$8,FALSE)),M1486=0),0,VLOOKUP(CONCATENATE("ALI_",$C1486,"_SEG_",$I1486,"_PROV_",$D1486),Catalogo_Precios,AI$8,FALSE))</f>
        <v>862</v>
      </c>
      <c r="AJ1486" s="57">
        <f t="shared" ref="AJ1486" si="17974">IF(OR(ISERROR(VLOOKUP(CONCATENATE("ALI_",$C1486,"_SEG_",$I1486,"_PROV_",$D1486),Catalogo_Precios,AJ$8,FALSE)),N1486=0),0,VLOOKUP(CONCATENATE("ALI_",$C1486,"_SEG_",$I1486,"_PROV_",$D1486),Catalogo_Precios,AJ$8,FALSE))</f>
        <v>862</v>
      </c>
      <c r="AK1486" s="57">
        <f t="shared" ref="AK1486" si="17975">IF(OR(ISERROR(VLOOKUP(CONCATENATE("ALI_",$C1486,"_SEG_",$I1486,"_PROV_",$D1486),Catalogo_Precios,AK$8,FALSE)),O1486=0),0,VLOOKUP(CONCATENATE("ALI_",$C1486,"_SEG_",$I1486,"_PROV_",$D1486),Catalogo_Precios,AK$8,FALSE))</f>
        <v>862</v>
      </c>
      <c r="AL1486" s="53"/>
      <c r="AM1486" s="59" t="str">
        <f t="shared" si="17945"/>
        <v>ALI_41_SEG_12</v>
      </c>
      <c r="AN1486" s="59" t="str">
        <f t="shared" si="17946"/>
        <v>ALI_41_SEG_12_VAL_18024573.51</v>
      </c>
      <c r="AO1486" s="60">
        <f t="shared" ref="AO1486" si="17976">IF(OR(AB1486="",AB1486=0),0,COUNTIF(Codificacion,AM1486))</f>
        <v>3</v>
      </c>
      <c r="AP1486" s="61">
        <f t="array" ref="AP1486">MIN(IF(Codificacion=AM1486,Total_Cotizacion,""))</f>
        <v>16769009.609999999</v>
      </c>
      <c r="AQ1486" s="62" t="b">
        <f t="shared" si="17948"/>
        <v>0</v>
      </c>
      <c r="AR1486" s="51" t="str">
        <f t="shared" ref="AR1486" si="17977">IF(COUNTIF(Codificacion2,CONCATENATE(AM1486,"_VAL_",AB1486))&gt;1,"Empate","")</f>
        <v/>
      </c>
      <c r="AS1486" s="63" t="str">
        <f t="shared" si="17835"/>
        <v/>
      </c>
      <c r="AT1486" s="59" t="str">
        <f t="shared" si="17950"/>
        <v>ALI_41_SEG_12_</v>
      </c>
      <c r="AU1486" s="63">
        <f t="shared" ref="AU1486" si="17978">IF(AND(COUNTIF(Codificacion3,AT1486)&lt;AO1486),1,COUNTIF(Codificacion3,AT1486))</f>
        <v>1</v>
      </c>
      <c r="AV1486" s="62" t="str">
        <f t="shared" si="17952"/>
        <v>No Seleccionada</v>
      </c>
      <c r="AW1486" s="53"/>
      <c r="AX1486" s="51" t="str">
        <f t="shared" si="17953"/>
        <v>ALI_41_SEG_12FALSO</v>
      </c>
      <c r="AY1486" s="51">
        <f t="shared" si="17934"/>
        <v>2</v>
      </c>
      <c r="AZ1486" s="64" t="b">
        <f t="shared" si="17954"/>
        <v>0</v>
      </c>
    </row>
    <row r="1487" spans="1:52" x14ac:dyDescent="0.2">
      <c r="A1487" s="50" t="b">
        <f t="shared" si="17897"/>
        <v>0</v>
      </c>
      <c r="B1487" s="51" t="s">
        <v>146</v>
      </c>
      <c r="C1487" s="52">
        <v>41</v>
      </c>
      <c r="D1487" s="52">
        <f t="shared" ref="D1487" si="17979">IF(ISERROR(VLOOKUP(E1487,Proveedores,2,FALSE)),"",VLOOKUP(E1487,Proveedores,2,FALSE))</f>
        <v>2014</v>
      </c>
      <c r="E1487" s="53" t="s">
        <v>147</v>
      </c>
      <c r="F1487" s="54">
        <v>163</v>
      </c>
      <c r="G1487" s="53" t="s">
        <v>61</v>
      </c>
      <c r="H1487" s="53" t="s">
        <v>115</v>
      </c>
      <c r="I1487" s="52">
        <v>13</v>
      </c>
      <c r="J1487" s="53" t="s">
        <v>58</v>
      </c>
      <c r="K1487" s="55">
        <v>44835</v>
      </c>
      <c r="L1487" s="56">
        <v>7805</v>
      </c>
      <c r="M1487" s="56">
        <v>9197</v>
      </c>
      <c r="N1487" s="56">
        <v>4972</v>
      </c>
      <c r="O1487" s="56">
        <v>282</v>
      </c>
      <c r="P1487" s="57">
        <v>873</v>
      </c>
      <c r="Q1487" s="58">
        <v>2.1000000000000001E-2</v>
      </c>
      <c r="R1487" s="57">
        <v>854.67</v>
      </c>
      <c r="S1487" s="57">
        <v>873</v>
      </c>
      <c r="T1487" s="58">
        <v>2.1000000000000001E-2</v>
      </c>
      <c r="U1487" s="57">
        <v>854.67</v>
      </c>
      <c r="V1487" s="57">
        <v>873</v>
      </c>
      <c r="W1487" s="58">
        <v>2.1000000000000001E-2</v>
      </c>
      <c r="X1487" s="57">
        <v>854.67</v>
      </c>
      <c r="Y1487" s="57">
        <v>873</v>
      </c>
      <c r="Z1487" s="58">
        <v>2.1000000000000001E-2</v>
      </c>
      <c r="AA1487" s="57">
        <v>854.67</v>
      </c>
      <c r="AB1487" s="57">
        <v>19021535.52</v>
      </c>
      <c r="AC1487" s="53" t="str">
        <f t="shared" si="17936"/>
        <v>Registro Valido</v>
      </c>
      <c r="AD1487" s="57">
        <f t="shared" ref="AD1487" si="17980">IF(OR(ISERROR(VLOOKUP(CONCATENATE("ALI_",$C1487,"_SEG_",$I1487,"_PROV_",$D1487),Catalogo_Precios,AD$8,FALSE)),L1487=0),0,VLOOKUP(CONCATENATE("ALI_",$C1487,"_SEG_",$I1487,"_PROV_",$D1487),Catalogo_Precios,AD$8,FALSE))</f>
        <v>873</v>
      </c>
      <c r="AE1487" s="57">
        <f t="shared" ref="AE1487" si="17981">IF(OR(ISERROR(VLOOKUP(CONCATENATE("ALI_",$C1487,"_SEG_",$I1487,"_PROV_",$D1487),Catalogo_Precios,AE$8,FALSE)),M1487=0),0,VLOOKUP(CONCATENATE("ALI_",$C1487,"_SEG_",$I1487,"_PROV_",$D1487),Catalogo_Precios,AE$8,FALSE))</f>
        <v>873</v>
      </c>
      <c r="AF1487" s="57">
        <f t="shared" ref="AF1487" si="17982">IF(OR(ISERROR(VLOOKUP(CONCATENATE("ALI_",$C1487,"_SEG_",$I1487,"_PROV_",$D1487),Catalogo_Precios,AF$8,FALSE)),N1487=0),0,VLOOKUP(CONCATENATE("ALI_",$C1487,"_SEG_",$I1487,"_PROV_",$D1487),Catalogo_Precios,AF$8,FALSE))</f>
        <v>873</v>
      </c>
      <c r="AG1487" s="57">
        <f t="shared" ref="AG1487" si="17983">IF(OR(ISERROR(VLOOKUP(CONCATENATE("ALI_",$C1487,"_SEG_",$I1487,"_PROV_",$D1487),Catalogo_Precios,AG$8,FALSE)),O1487=0),0,VLOOKUP(CONCATENATE("ALI_",$C1487,"_SEG_",$I1487,"_PROV_",$D1487),Catalogo_Precios,AG$8,FALSE))</f>
        <v>873</v>
      </c>
      <c r="AH1487" s="57">
        <f t="shared" ref="AH1487" si="17984">IF(OR(ISERROR(VLOOKUP(CONCATENATE("ALI_",$C1487,"_SEG_",$I1487,"_PROV_",$D1487),Catalogo_Precios,AH$8,FALSE)),L1487=0),0,VLOOKUP(CONCATENATE("ALI_",$C1487,"_SEG_",$I1487,"_PROV_",$D1487),Catalogo_Precios,AH$8,FALSE))</f>
        <v>862</v>
      </c>
      <c r="AI1487" s="57">
        <f t="shared" ref="AI1487" si="17985">IF(OR(ISERROR(VLOOKUP(CONCATENATE("ALI_",$C1487,"_SEG_",$I1487,"_PROV_",$D1487),Catalogo_Precios,AI$8,FALSE)),M1487=0),0,VLOOKUP(CONCATENATE("ALI_",$C1487,"_SEG_",$I1487,"_PROV_",$D1487),Catalogo_Precios,AI$8,FALSE))</f>
        <v>862</v>
      </c>
      <c r="AJ1487" s="57">
        <f t="shared" ref="AJ1487" si="17986">IF(OR(ISERROR(VLOOKUP(CONCATENATE("ALI_",$C1487,"_SEG_",$I1487,"_PROV_",$D1487),Catalogo_Precios,AJ$8,FALSE)),N1487=0),0,VLOOKUP(CONCATENATE("ALI_",$C1487,"_SEG_",$I1487,"_PROV_",$D1487),Catalogo_Precios,AJ$8,FALSE))</f>
        <v>862</v>
      </c>
      <c r="AK1487" s="57">
        <f t="shared" ref="AK1487" si="17987">IF(OR(ISERROR(VLOOKUP(CONCATENATE("ALI_",$C1487,"_SEG_",$I1487,"_PROV_",$D1487),Catalogo_Precios,AK$8,FALSE)),O1487=0),0,VLOOKUP(CONCATENATE("ALI_",$C1487,"_SEG_",$I1487,"_PROV_",$D1487),Catalogo_Precios,AK$8,FALSE))</f>
        <v>862</v>
      </c>
      <c r="AL1487" s="53"/>
      <c r="AM1487" s="59" t="str">
        <f t="shared" si="17945"/>
        <v>ALI_41_SEG_13</v>
      </c>
      <c r="AN1487" s="59" t="str">
        <f t="shared" si="17946"/>
        <v>ALI_41_SEG_13_VAL_19021535.52</v>
      </c>
      <c r="AO1487" s="60">
        <f t="shared" ref="AO1487" si="17988">IF(OR(AB1487="",AB1487=0),0,COUNTIF(Codificacion,AM1487))</f>
        <v>3</v>
      </c>
      <c r="AP1487" s="61">
        <f t="array" ref="AP1487">MIN(IF(Codificacion=AM1487,Total_Cotizacion,""))</f>
        <v>17805022.559999999</v>
      </c>
      <c r="AQ1487" s="62" t="b">
        <f t="shared" si="17948"/>
        <v>0</v>
      </c>
      <c r="AR1487" s="51" t="str">
        <f t="shared" ref="AR1487" si="17989">IF(COUNTIF(Codificacion2,CONCATENATE(AM1487,"_VAL_",AB1487))&gt;1,"Empate","")</f>
        <v/>
      </c>
      <c r="AS1487" s="63" t="str">
        <f t="shared" si="17835"/>
        <v/>
      </c>
      <c r="AT1487" s="59" t="str">
        <f t="shared" si="17950"/>
        <v>ALI_41_SEG_13_</v>
      </c>
      <c r="AU1487" s="63">
        <f t="shared" ref="AU1487" si="17990">IF(AND(COUNTIF(Codificacion3,AT1487)&lt;AO1487),1,COUNTIF(Codificacion3,AT1487))</f>
        <v>1</v>
      </c>
      <c r="AV1487" s="62" t="str">
        <f t="shared" si="17952"/>
        <v>No Seleccionada</v>
      </c>
      <c r="AW1487" s="53"/>
      <c r="AX1487" s="51" t="str">
        <f t="shared" si="17953"/>
        <v>ALI_41_SEG_13FALSO</v>
      </c>
      <c r="AY1487" s="51">
        <f t="shared" si="17934"/>
        <v>2</v>
      </c>
      <c r="AZ1487" s="64" t="b">
        <f t="shared" si="17954"/>
        <v>0</v>
      </c>
    </row>
    <row r="1488" spans="1:52" x14ac:dyDescent="0.2">
      <c r="A1488" s="50" t="b">
        <f t="shared" si="17897"/>
        <v>0</v>
      </c>
      <c r="B1488" s="51" t="s">
        <v>146</v>
      </c>
      <c r="C1488" s="52">
        <v>41</v>
      </c>
      <c r="D1488" s="52">
        <f t="shared" ref="D1488" si="17991">IF(ISERROR(VLOOKUP(E1488,Proveedores,2,FALSE)),"",VLOOKUP(E1488,Proveedores,2,FALSE))</f>
        <v>2014</v>
      </c>
      <c r="E1488" s="53" t="s">
        <v>147</v>
      </c>
      <c r="F1488" s="54">
        <v>164</v>
      </c>
      <c r="G1488" s="53" t="s">
        <v>61</v>
      </c>
      <c r="H1488" s="53" t="s">
        <v>115</v>
      </c>
      <c r="I1488" s="52">
        <v>14</v>
      </c>
      <c r="J1488" s="53" t="s">
        <v>58</v>
      </c>
      <c r="K1488" s="55">
        <v>44835</v>
      </c>
      <c r="L1488" s="56">
        <v>7735</v>
      </c>
      <c r="M1488" s="56">
        <v>9113</v>
      </c>
      <c r="N1488" s="56">
        <v>4927</v>
      </c>
      <c r="O1488" s="56">
        <v>279</v>
      </c>
      <c r="P1488" s="57">
        <v>873</v>
      </c>
      <c r="Q1488" s="58">
        <v>1.4999999999999999E-2</v>
      </c>
      <c r="R1488" s="57">
        <v>859.91</v>
      </c>
      <c r="S1488" s="57">
        <v>873</v>
      </c>
      <c r="T1488" s="58">
        <v>1.4999999999999999E-2</v>
      </c>
      <c r="U1488" s="57">
        <v>859.91</v>
      </c>
      <c r="V1488" s="57">
        <v>873</v>
      </c>
      <c r="W1488" s="58">
        <v>1.4999999999999999E-2</v>
      </c>
      <c r="X1488" s="57">
        <v>859.91</v>
      </c>
      <c r="Y1488" s="57">
        <v>873</v>
      </c>
      <c r="Z1488" s="58">
        <v>1.4999999999999999E-2</v>
      </c>
      <c r="AA1488" s="57">
        <v>859.91</v>
      </c>
      <c r="AB1488" s="57">
        <v>18964455.140000001</v>
      </c>
      <c r="AC1488" s="53" t="str">
        <f t="shared" si="17936"/>
        <v>Registro Valido</v>
      </c>
      <c r="AD1488" s="57">
        <f t="shared" ref="AD1488" si="17992">IF(OR(ISERROR(VLOOKUP(CONCATENATE("ALI_",$C1488,"_SEG_",$I1488,"_PROV_",$D1488),Catalogo_Precios,AD$8,FALSE)),L1488=0),0,VLOOKUP(CONCATENATE("ALI_",$C1488,"_SEG_",$I1488,"_PROV_",$D1488),Catalogo_Precios,AD$8,FALSE))</f>
        <v>873</v>
      </c>
      <c r="AE1488" s="57">
        <f t="shared" ref="AE1488" si="17993">IF(OR(ISERROR(VLOOKUP(CONCATENATE("ALI_",$C1488,"_SEG_",$I1488,"_PROV_",$D1488),Catalogo_Precios,AE$8,FALSE)),M1488=0),0,VLOOKUP(CONCATENATE("ALI_",$C1488,"_SEG_",$I1488,"_PROV_",$D1488),Catalogo_Precios,AE$8,FALSE))</f>
        <v>873</v>
      </c>
      <c r="AF1488" s="57">
        <f t="shared" ref="AF1488" si="17994">IF(OR(ISERROR(VLOOKUP(CONCATENATE("ALI_",$C1488,"_SEG_",$I1488,"_PROV_",$D1488),Catalogo_Precios,AF$8,FALSE)),N1488=0),0,VLOOKUP(CONCATENATE("ALI_",$C1488,"_SEG_",$I1488,"_PROV_",$D1488),Catalogo_Precios,AF$8,FALSE))</f>
        <v>873</v>
      </c>
      <c r="AG1488" s="57">
        <f t="shared" ref="AG1488" si="17995">IF(OR(ISERROR(VLOOKUP(CONCATENATE("ALI_",$C1488,"_SEG_",$I1488,"_PROV_",$D1488),Catalogo_Precios,AG$8,FALSE)),O1488=0),0,VLOOKUP(CONCATENATE("ALI_",$C1488,"_SEG_",$I1488,"_PROV_",$D1488),Catalogo_Precios,AG$8,FALSE))</f>
        <v>873</v>
      </c>
      <c r="AH1488" s="57">
        <f t="shared" ref="AH1488" si="17996">IF(OR(ISERROR(VLOOKUP(CONCATENATE("ALI_",$C1488,"_SEG_",$I1488,"_PROV_",$D1488),Catalogo_Precios,AH$8,FALSE)),L1488=0),0,VLOOKUP(CONCATENATE("ALI_",$C1488,"_SEG_",$I1488,"_PROV_",$D1488),Catalogo_Precios,AH$8,FALSE))</f>
        <v>862</v>
      </c>
      <c r="AI1488" s="57">
        <f t="shared" ref="AI1488" si="17997">IF(OR(ISERROR(VLOOKUP(CONCATENATE("ALI_",$C1488,"_SEG_",$I1488,"_PROV_",$D1488),Catalogo_Precios,AI$8,FALSE)),M1488=0),0,VLOOKUP(CONCATENATE("ALI_",$C1488,"_SEG_",$I1488,"_PROV_",$D1488),Catalogo_Precios,AI$8,FALSE))</f>
        <v>862</v>
      </c>
      <c r="AJ1488" s="57">
        <f t="shared" ref="AJ1488" si="17998">IF(OR(ISERROR(VLOOKUP(CONCATENATE("ALI_",$C1488,"_SEG_",$I1488,"_PROV_",$D1488),Catalogo_Precios,AJ$8,FALSE)),N1488=0),0,VLOOKUP(CONCATENATE("ALI_",$C1488,"_SEG_",$I1488,"_PROV_",$D1488),Catalogo_Precios,AJ$8,FALSE))</f>
        <v>862</v>
      </c>
      <c r="AK1488" s="57">
        <f t="shared" ref="AK1488" si="17999">IF(OR(ISERROR(VLOOKUP(CONCATENATE("ALI_",$C1488,"_SEG_",$I1488,"_PROV_",$D1488),Catalogo_Precios,AK$8,FALSE)),O1488=0),0,VLOOKUP(CONCATENATE("ALI_",$C1488,"_SEG_",$I1488,"_PROV_",$D1488),Catalogo_Precios,AK$8,FALSE))</f>
        <v>862</v>
      </c>
      <c r="AL1488" s="53"/>
      <c r="AM1488" s="59" t="str">
        <f t="shared" si="17945"/>
        <v>ALI_41_SEG_14</v>
      </c>
      <c r="AN1488" s="59" t="str">
        <f t="shared" si="17946"/>
        <v>ALI_41_SEG_14_VAL_18964455.14</v>
      </c>
      <c r="AO1488" s="60">
        <f t="shared" ref="AO1488" si="18000">IF(OR(AB1488="",AB1488=0),0,COUNTIF(Codificacion,AM1488))</f>
        <v>3</v>
      </c>
      <c r="AP1488" s="61">
        <f t="array" ref="AP1488">MIN(IF(Codificacion=AM1488,Total_Cotizacion,""))</f>
        <v>17643420.539999999</v>
      </c>
      <c r="AQ1488" s="62" t="b">
        <f t="shared" si="17948"/>
        <v>0</v>
      </c>
      <c r="AR1488" s="51" t="str">
        <f t="shared" ref="AR1488" si="18001">IF(COUNTIF(Codificacion2,CONCATENATE(AM1488,"_VAL_",AB1488))&gt;1,"Empate","")</f>
        <v/>
      </c>
      <c r="AS1488" s="63" t="str">
        <f t="shared" si="17835"/>
        <v/>
      </c>
      <c r="AT1488" s="59" t="str">
        <f t="shared" si="17950"/>
        <v>ALI_41_SEG_14_</v>
      </c>
      <c r="AU1488" s="63">
        <f t="shared" ref="AU1488" si="18002">IF(AND(COUNTIF(Codificacion3,AT1488)&lt;AO1488),1,COUNTIF(Codificacion3,AT1488))</f>
        <v>1</v>
      </c>
      <c r="AV1488" s="62" t="str">
        <f t="shared" si="17952"/>
        <v>No Seleccionada</v>
      </c>
      <c r="AW1488" s="53"/>
      <c r="AX1488" s="51" t="str">
        <f t="shared" si="17953"/>
        <v>ALI_41_SEG_14FALSO</v>
      </c>
      <c r="AY1488" s="51">
        <f t="shared" si="17934"/>
        <v>2</v>
      </c>
      <c r="AZ1488" s="64" t="b">
        <f t="shared" si="17954"/>
        <v>0</v>
      </c>
    </row>
    <row r="1489" spans="1:52" x14ac:dyDescent="0.2">
      <c r="A1489" s="50" t="b">
        <f t="shared" si="17897"/>
        <v>0</v>
      </c>
      <c r="B1489" s="51" t="s">
        <v>146</v>
      </c>
      <c r="C1489" s="52">
        <v>41</v>
      </c>
      <c r="D1489" s="52">
        <f t="shared" ref="D1489" si="18003">IF(ISERROR(VLOOKUP(E1489,Proveedores,2,FALSE)),"",VLOOKUP(E1489,Proveedores,2,FALSE))</f>
        <v>2014</v>
      </c>
      <c r="E1489" s="53" t="s">
        <v>147</v>
      </c>
      <c r="F1489" s="54">
        <v>165</v>
      </c>
      <c r="G1489" s="53" t="s">
        <v>61</v>
      </c>
      <c r="H1489" s="53" t="s">
        <v>115</v>
      </c>
      <c r="I1489" s="52">
        <v>15</v>
      </c>
      <c r="J1489" s="53" t="s">
        <v>58</v>
      </c>
      <c r="K1489" s="55">
        <v>44835</v>
      </c>
      <c r="L1489" s="56">
        <v>7314</v>
      </c>
      <c r="M1489" s="56">
        <v>8611</v>
      </c>
      <c r="N1489" s="56">
        <v>4661</v>
      </c>
      <c r="O1489" s="56">
        <v>265</v>
      </c>
      <c r="P1489" s="57">
        <v>873</v>
      </c>
      <c r="Q1489" s="58">
        <v>2.1000000000000001E-2</v>
      </c>
      <c r="R1489" s="57">
        <v>854.67</v>
      </c>
      <c r="S1489" s="57">
        <v>873</v>
      </c>
      <c r="T1489" s="58">
        <v>2.1000000000000001E-2</v>
      </c>
      <c r="U1489" s="57">
        <v>854.67</v>
      </c>
      <c r="V1489" s="57">
        <v>873</v>
      </c>
      <c r="W1489" s="58">
        <v>2.1000000000000001E-2</v>
      </c>
      <c r="X1489" s="57">
        <v>854.67</v>
      </c>
      <c r="Y1489" s="57">
        <v>873</v>
      </c>
      <c r="Z1489" s="58">
        <v>2.1000000000000001E-2</v>
      </c>
      <c r="AA1489" s="57">
        <v>854.67</v>
      </c>
      <c r="AB1489" s="57">
        <v>17820724.170000002</v>
      </c>
      <c r="AC1489" s="53" t="str">
        <f t="shared" si="17936"/>
        <v>Registro Valido</v>
      </c>
      <c r="AD1489" s="57">
        <f t="shared" ref="AD1489" si="18004">IF(OR(ISERROR(VLOOKUP(CONCATENATE("ALI_",$C1489,"_SEG_",$I1489,"_PROV_",$D1489),Catalogo_Precios,AD$8,FALSE)),L1489=0),0,VLOOKUP(CONCATENATE("ALI_",$C1489,"_SEG_",$I1489,"_PROV_",$D1489),Catalogo_Precios,AD$8,FALSE))</f>
        <v>873</v>
      </c>
      <c r="AE1489" s="57">
        <f t="shared" ref="AE1489" si="18005">IF(OR(ISERROR(VLOOKUP(CONCATENATE("ALI_",$C1489,"_SEG_",$I1489,"_PROV_",$D1489),Catalogo_Precios,AE$8,FALSE)),M1489=0),0,VLOOKUP(CONCATENATE("ALI_",$C1489,"_SEG_",$I1489,"_PROV_",$D1489),Catalogo_Precios,AE$8,FALSE))</f>
        <v>873</v>
      </c>
      <c r="AF1489" s="57">
        <f t="shared" ref="AF1489" si="18006">IF(OR(ISERROR(VLOOKUP(CONCATENATE("ALI_",$C1489,"_SEG_",$I1489,"_PROV_",$D1489),Catalogo_Precios,AF$8,FALSE)),N1489=0),0,VLOOKUP(CONCATENATE("ALI_",$C1489,"_SEG_",$I1489,"_PROV_",$D1489),Catalogo_Precios,AF$8,FALSE))</f>
        <v>873</v>
      </c>
      <c r="AG1489" s="57">
        <f t="shared" ref="AG1489" si="18007">IF(OR(ISERROR(VLOOKUP(CONCATENATE("ALI_",$C1489,"_SEG_",$I1489,"_PROV_",$D1489),Catalogo_Precios,AG$8,FALSE)),O1489=0),0,VLOOKUP(CONCATENATE("ALI_",$C1489,"_SEG_",$I1489,"_PROV_",$D1489),Catalogo_Precios,AG$8,FALSE))</f>
        <v>873</v>
      </c>
      <c r="AH1489" s="57">
        <f t="shared" ref="AH1489" si="18008">IF(OR(ISERROR(VLOOKUP(CONCATENATE("ALI_",$C1489,"_SEG_",$I1489,"_PROV_",$D1489),Catalogo_Precios,AH$8,FALSE)),L1489=0),0,VLOOKUP(CONCATENATE("ALI_",$C1489,"_SEG_",$I1489,"_PROV_",$D1489),Catalogo_Precios,AH$8,FALSE))</f>
        <v>862</v>
      </c>
      <c r="AI1489" s="57">
        <f t="shared" ref="AI1489" si="18009">IF(OR(ISERROR(VLOOKUP(CONCATENATE("ALI_",$C1489,"_SEG_",$I1489,"_PROV_",$D1489),Catalogo_Precios,AI$8,FALSE)),M1489=0),0,VLOOKUP(CONCATENATE("ALI_",$C1489,"_SEG_",$I1489,"_PROV_",$D1489),Catalogo_Precios,AI$8,FALSE))</f>
        <v>862</v>
      </c>
      <c r="AJ1489" s="57">
        <f t="shared" ref="AJ1489" si="18010">IF(OR(ISERROR(VLOOKUP(CONCATENATE("ALI_",$C1489,"_SEG_",$I1489,"_PROV_",$D1489),Catalogo_Precios,AJ$8,FALSE)),N1489=0),0,VLOOKUP(CONCATENATE("ALI_",$C1489,"_SEG_",$I1489,"_PROV_",$D1489),Catalogo_Precios,AJ$8,FALSE))</f>
        <v>862</v>
      </c>
      <c r="AK1489" s="57">
        <f t="shared" ref="AK1489" si="18011">IF(OR(ISERROR(VLOOKUP(CONCATENATE("ALI_",$C1489,"_SEG_",$I1489,"_PROV_",$D1489),Catalogo_Precios,AK$8,FALSE)),O1489=0),0,VLOOKUP(CONCATENATE("ALI_",$C1489,"_SEG_",$I1489,"_PROV_",$D1489),Catalogo_Precios,AK$8,FALSE))</f>
        <v>862</v>
      </c>
      <c r="AL1489" s="53"/>
      <c r="AM1489" s="59" t="str">
        <f t="shared" si="17945"/>
        <v>ALI_41_SEG_15</v>
      </c>
      <c r="AN1489" s="59" t="str">
        <f t="shared" si="17946"/>
        <v>ALI_41_SEG_15_VAL_17820724.17</v>
      </c>
      <c r="AO1489" s="60">
        <f t="shared" ref="AO1489" si="18012">IF(OR(AB1489="",AB1489=0),0,COUNTIF(Codificacion,AM1489))</f>
        <v>3</v>
      </c>
      <c r="AP1489" s="61">
        <f t="array" ref="AP1489">MIN(IF(Codificacion=AM1489,Total_Cotizacion,""))</f>
        <v>16681008.51</v>
      </c>
      <c r="AQ1489" s="62" t="b">
        <f t="shared" si="17948"/>
        <v>0</v>
      </c>
      <c r="AR1489" s="51" t="str">
        <f t="shared" ref="AR1489" si="18013">IF(COUNTIF(Codificacion2,CONCATENATE(AM1489,"_VAL_",AB1489))&gt;1,"Empate","")</f>
        <v/>
      </c>
      <c r="AS1489" s="63" t="str">
        <f t="shared" si="17835"/>
        <v/>
      </c>
      <c r="AT1489" s="59" t="str">
        <f t="shared" si="17950"/>
        <v>ALI_41_SEG_15_</v>
      </c>
      <c r="AU1489" s="63">
        <f t="shared" ref="AU1489" si="18014">IF(AND(COUNTIF(Codificacion3,AT1489)&lt;AO1489),1,COUNTIF(Codificacion3,AT1489))</f>
        <v>1</v>
      </c>
      <c r="AV1489" s="62" t="str">
        <f t="shared" si="17952"/>
        <v>No Seleccionada</v>
      </c>
      <c r="AW1489" s="53"/>
      <c r="AX1489" s="51" t="str">
        <f t="shared" si="17953"/>
        <v>ALI_41_SEG_15FALSO</v>
      </c>
      <c r="AY1489" s="51">
        <f t="shared" si="17934"/>
        <v>2</v>
      </c>
      <c r="AZ1489" s="64" t="b">
        <f t="shared" si="17954"/>
        <v>0</v>
      </c>
    </row>
    <row r="1490" spans="1:52" x14ac:dyDescent="0.2">
      <c r="A1490" s="50" t="b">
        <f t="shared" si="17897"/>
        <v>0</v>
      </c>
      <c r="B1490" s="51" t="s">
        <v>146</v>
      </c>
      <c r="C1490" s="52">
        <v>72</v>
      </c>
      <c r="D1490" s="52">
        <f t="shared" ref="D1490" si="18015">IF(ISERROR(VLOOKUP(E1490,Proveedores,2,FALSE)),"",VLOOKUP(E1490,Proveedores,2,FALSE))</f>
        <v>2014</v>
      </c>
      <c r="E1490" s="53" t="s">
        <v>147</v>
      </c>
      <c r="F1490" s="54">
        <v>192</v>
      </c>
      <c r="G1490" s="53" t="s">
        <v>131</v>
      </c>
      <c r="H1490" s="53" t="s">
        <v>132</v>
      </c>
      <c r="I1490" s="52">
        <v>1</v>
      </c>
      <c r="J1490" s="53" t="s">
        <v>58</v>
      </c>
      <c r="K1490" s="55">
        <v>44835</v>
      </c>
      <c r="L1490" s="56">
        <v>666</v>
      </c>
      <c r="M1490" s="56">
        <v>299</v>
      </c>
      <c r="N1490" s="56">
        <v>1081</v>
      </c>
      <c r="O1490" s="56">
        <v>0</v>
      </c>
      <c r="P1490" s="57">
        <v>757</v>
      </c>
      <c r="Q1490" s="58">
        <v>0</v>
      </c>
      <c r="R1490" s="57">
        <v>757</v>
      </c>
      <c r="S1490" s="57">
        <v>757</v>
      </c>
      <c r="T1490" s="58">
        <v>0</v>
      </c>
      <c r="U1490" s="57">
        <v>757</v>
      </c>
      <c r="V1490" s="57">
        <v>757</v>
      </c>
      <c r="W1490" s="58">
        <v>0</v>
      </c>
      <c r="X1490" s="57">
        <v>757</v>
      </c>
      <c r="Y1490" s="57">
        <v>0</v>
      </c>
      <c r="Z1490" s="58"/>
      <c r="AA1490" s="57">
        <v>0</v>
      </c>
      <c r="AB1490" s="57">
        <v>1548822</v>
      </c>
      <c r="AC1490" s="53" t="str">
        <f t="shared" si="17936"/>
        <v>Registro Valido</v>
      </c>
      <c r="AD1490" s="57">
        <f t="shared" ref="AD1490" si="18016">IF(OR(ISERROR(VLOOKUP(CONCATENATE("ALI_",$C1490,"_SEG_",$I1490,"_PROV_",$D1490),Catalogo_Precios,AD$8,FALSE)),L1490=0),0,VLOOKUP(CONCATENATE("ALI_",$C1490,"_SEG_",$I1490,"_PROV_",$D1490),Catalogo_Precios,AD$8,FALSE))</f>
        <v>757</v>
      </c>
      <c r="AE1490" s="57">
        <f t="shared" ref="AE1490" si="18017">IF(OR(ISERROR(VLOOKUP(CONCATENATE("ALI_",$C1490,"_SEG_",$I1490,"_PROV_",$D1490),Catalogo_Precios,AE$8,FALSE)),M1490=0),0,VLOOKUP(CONCATENATE("ALI_",$C1490,"_SEG_",$I1490,"_PROV_",$D1490),Catalogo_Precios,AE$8,FALSE))</f>
        <v>757</v>
      </c>
      <c r="AF1490" s="57">
        <f t="shared" ref="AF1490" si="18018">IF(OR(ISERROR(VLOOKUP(CONCATENATE("ALI_",$C1490,"_SEG_",$I1490,"_PROV_",$D1490),Catalogo_Precios,AF$8,FALSE)),N1490=0),0,VLOOKUP(CONCATENATE("ALI_",$C1490,"_SEG_",$I1490,"_PROV_",$D1490),Catalogo_Precios,AF$8,FALSE))</f>
        <v>757</v>
      </c>
      <c r="AG1490" s="57">
        <f t="shared" ref="AG1490" si="18019">IF(OR(ISERROR(VLOOKUP(CONCATENATE("ALI_",$C1490,"_SEG_",$I1490,"_PROV_",$D1490),Catalogo_Precios,AG$8,FALSE)),O1490=0),0,VLOOKUP(CONCATENATE("ALI_",$C1490,"_SEG_",$I1490,"_PROV_",$D1490),Catalogo_Precios,AG$8,FALSE))</f>
        <v>0</v>
      </c>
      <c r="AH1490" s="57">
        <f t="shared" ref="AH1490" si="18020">IF(OR(ISERROR(VLOOKUP(CONCATENATE("ALI_",$C1490,"_SEG_",$I1490,"_PROV_",$D1490),Catalogo_Precios,AH$8,FALSE)),L1490=0),0,VLOOKUP(CONCATENATE("ALI_",$C1490,"_SEG_",$I1490,"_PROV_",$D1490),Catalogo_Precios,AH$8,FALSE))</f>
        <v>748</v>
      </c>
      <c r="AI1490" s="57">
        <f t="shared" ref="AI1490" si="18021">IF(OR(ISERROR(VLOOKUP(CONCATENATE("ALI_",$C1490,"_SEG_",$I1490,"_PROV_",$D1490),Catalogo_Precios,AI$8,FALSE)),M1490=0),0,VLOOKUP(CONCATENATE("ALI_",$C1490,"_SEG_",$I1490,"_PROV_",$D1490),Catalogo_Precios,AI$8,FALSE))</f>
        <v>748</v>
      </c>
      <c r="AJ1490" s="57">
        <f t="shared" ref="AJ1490" si="18022">IF(OR(ISERROR(VLOOKUP(CONCATENATE("ALI_",$C1490,"_SEG_",$I1490,"_PROV_",$D1490),Catalogo_Precios,AJ$8,FALSE)),N1490=0),0,VLOOKUP(CONCATENATE("ALI_",$C1490,"_SEG_",$I1490,"_PROV_",$D1490),Catalogo_Precios,AJ$8,FALSE))</f>
        <v>748</v>
      </c>
      <c r="AK1490" s="57">
        <f t="shared" ref="AK1490" si="18023">IF(OR(ISERROR(VLOOKUP(CONCATENATE("ALI_",$C1490,"_SEG_",$I1490,"_PROV_",$D1490),Catalogo_Precios,AK$8,FALSE)),O1490=0),0,VLOOKUP(CONCATENATE("ALI_",$C1490,"_SEG_",$I1490,"_PROV_",$D1490),Catalogo_Precios,AK$8,FALSE))</f>
        <v>0</v>
      </c>
      <c r="AL1490" s="53"/>
      <c r="AM1490" s="59" t="str">
        <f t="shared" si="17945"/>
        <v>ALI_72_SEG_1</v>
      </c>
      <c r="AN1490" s="59" t="str">
        <f t="shared" si="17946"/>
        <v>ALI_72_SEG_1_VAL_1548822</v>
      </c>
      <c r="AO1490" s="60">
        <f t="shared" ref="AO1490" si="18024">IF(OR(AB1490="",AB1490=0),0,COUNTIF(Codificacion,AM1490))</f>
        <v>2</v>
      </c>
      <c r="AP1490" s="61">
        <f t="array" ref="AP1490">MIN(IF(Codificacion=AM1490,Total_Cotizacion,""))</f>
        <v>1224326.3999999999</v>
      </c>
      <c r="AQ1490" s="62" t="b">
        <f t="shared" si="17948"/>
        <v>0</v>
      </c>
      <c r="AR1490" s="51" t="str">
        <f t="shared" ref="AR1490" si="18025">IF(COUNTIF(Codificacion2,CONCATENATE(AM1490,"_VAL_",AB1490))&gt;1,"Empate","")</f>
        <v/>
      </c>
      <c r="AS1490" s="63" t="str">
        <f t="shared" si="17835"/>
        <v/>
      </c>
      <c r="AT1490" s="59" t="str">
        <f t="shared" si="17950"/>
        <v>ALI_72_SEG_1_</v>
      </c>
      <c r="AU1490" s="63">
        <f t="shared" ref="AU1490" si="18026">IF(AND(COUNTIF(Codificacion3,AT1490)&lt;AO1490),1,COUNTIF(Codificacion3,AT1490))</f>
        <v>1</v>
      </c>
      <c r="AV1490" s="62" t="str">
        <f t="shared" si="17952"/>
        <v>No Seleccionada</v>
      </c>
      <c r="AW1490" s="53"/>
      <c r="AX1490" s="51" t="str">
        <f t="shared" si="17953"/>
        <v>ALI_72_SEG_1FALSO</v>
      </c>
      <c r="AY1490" s="51">
        <f t="shared" si="17934"/>
        <v>1</v>
      </c>
      <c r="AZ1490" s="64" t="b">
        <f t="shared" si="17954"/>
        <v>0</v>
      </c>
    </row>
    <row r="1491" spans="1:52" x14ac:dyDescent="0.2">
      <c r="A1491" s="50" t="b">
        <f t="shared" si="17897"/>
        <v>0</v>
      </c>
      <c r="B1491" s="51" t="s">
        <v>146</v>
      </c>
      <c r="C1491" s="52">
        <v>72</v>
      </c>
      <c r="D1491" s="52">
        <f t="shared" ref="D1491" si="18027">IF(ISERROR(VLOOKUP(E1491,Proveedores,2,FALSE)),"",VLOOKUP(E1491,Proveedores,2,FALSE))</f>
        <v>2014</v>
      </c>
      <c r="E1491" s="53" t="s">
        <v>147</v>
      </c>
      <c r="F1491" s="54">
        <v>193</v>
      </c>
      <c r="G1491" s="53" t="s">
        <v>131</v>
      </c>
      <c r="H1491" s="53" t="s">
        <v>132</v>
      </c>
      <c r="I1491" s="52">
        <v>2</v>
      </c>
      <c r="J1491" s="53" t="s">
        <v>58</v>
      </c>
      <c r="K1491" s="55">
        <v>44835</v>
      </c>
      <c r="L1491" s="56">
        <v>682</v>
      </c>
      <c r="M1491" s="56">
        <v>306</v>
      </c>
      <c r="N1491" s="56">
        <v>1105</v>
      </c>
      <c r="O1491" s="56">
        <v>0</v>
      </c>
      <c r="P1491" s="57">
        <v>757</v>
      </c>
      <c r="Q1491" s="58">
        <v>0</v>
      </c>
      <c r="R1491" s="57">
        <v>757</v>
      </c>
      <c r="S1491" s="57">
        <v>757</v>
      </c>
      <c r="T1491" s="58">
        <v>0</v>
      </c>
      <c r="U1491" s="57">
        <v>757</v>
      </c>
      <c r="V1491" s="57">
        <v>757</v>
      </c>
      <c r="W1491" s="58">
        <v>0</v>
      </c>
      <c r="X1491" s="57">
        <v>757</v>
      </c>
      <c r="Y1491" s="57">
        <v>0</v>
      </c>
      <c r="Z1491" s="58"/>
      <c r="AA1491" s="57">
        <v>0</v>
      </c>
      <c r="AB1491" s="57">
        <v>1584401</v>
      </c>
      <c r="AC1491" s="53" t="str">
        <f t="shared" si="17936"/>
        <v>Registro Valido</v>
      </c>
      <c r="AD1491" s="57">
        <f t="shared" ref="AD1491" si="18028">IF(OR(ISERROR(VLOOKUP(CONCATENATE("ALI_",$C1491,"_SEG_",$I1491,"_PROV_",$D1491),Catalogo_Precios,AD$8,FALSE)),L1491=0),0,VLOOKUP(CONCATENATE("ALI_",$C1491,"_SEG_",$I1491,"_PROV_",$D1491),Catalogo_Precios,AD$8,FALSE))</f>
        <v>757</v>
      </c>
      <c r="AE1491" s="57">
        <f t="shared" ref="AE1491" si="18029">IF(OR(ISERROR(VLOOKUP(CONCATENATE("ALI_",$C1491,"_SEG_",$I1491,"_PROV_",$D1491),Catalogo_Precios,AE$8,FALSE)),M1491=0),0,VLOOKUP(CONCATENATE("ALI_",$C1491,"_SEG_",$I1491,"_PROV_",$D1491),Catalogo_Precios,AE$8,FALSE))</f>
        <v>757</v>
      </c>
      <c r="AF1491" s="57">
        <f t="shared" ref="AF1491" si="18030">IF(OR(ISERROR(VLOOKUP(CONCATENATE("ALI_",$C1491,"_SEG_",$I1491,"_PROV_",$D1491),Catalogo_Precios,AF$8,FALSE)),N1491=0),0,VLOOKUP(CONCATENATE("ALI_",$C1491,"_SEG_",$I1491,"_PROV_",$D1491),Catalogo_Precios,AF$8,FALSE))</f>
        <v>757</v>
      </c>
      <c r="AG1491" s="57">
        <f t="shared" ref="AG1491" si="18031">IF(OR(ISERROR(VLOOKUP(CONCATENATE("ALI_",$C1491,"_SEG_",$I1491,"_PROV_",$D1491),Catalogo_Precios,AG$8,FALSE)),O1491=0),0,VLOOKUP(CONCATENATE("ALI_",$C1491,"_SEG_",$I1491,"_PROV_",$D1491),Catalogo_Precios,AG$8,FALSE))</f>
        <v>0</v>
      </c>
      <c r="AH1491" s="57">
        <f t="shared" ref="AH1491" si="18032">IF(OR(ISERROR(VLOOKUP(CONCATENATE("ALI_",$C1491,"_SEG_",$I1491,"_PROV_",$D1491),Catalogo_Precios,AH$8,FALSE)),L1491=0),0,VLOOKUP(CONCATENATE("ALI_",$C1491,"_SEG_",$I1491,"_PROV_",$D1491),Catalogo_Precios,AH$8,FALSE))</f>
        <v>748</v>
      </c>
      <c r="AI1491" s="57">
        <f t="shared" ref="AI1491" si="18033">IF(OR(ISERROR(VLOOKUP(CONCATENATE("ALI_",$C1491,"_SEG_",$I1491,"_PROV_",$D1491),Catalogo_Precios,AI$8,FALSE)),M1491=0),0,VLOOKUP(CONCATENATE("ALI_",$C1491,"_SEG_",$I1491,"_PROV_",$D1491),Catalogo_Precios,AI$8,FALSE))</f>
        <v>748</v>
      </c>
      <c r="AJ1491" s="57">
        <f t="shared" ref="AJ1491" si="18034">IF(OR(ISERROR(VLOOKUP(CONCATENATE("ALI_",$C1491,"_SEG_",$I1491,"_PROV_",$D1491),Catalogo_Precios,AJ$8,FALSE)),N1491=0),0,VLOOKUP(CONCATENATE("ALI_",$C1491,"_SEG_",$I1491,"_PROV_",$D1491),Catalogo_Precios,AJ$8,FALSE))</f>
        <v>748</v>
      </c>
      <c r="AK1491" s="57">
        <f t="shared" ref="AK1491" si="18035">IF(OR(ISERROR(VLOOKUP(CONCATENATE("ALI_",$C1491,"_SEG_",$I1491,"_PROV_",$D1491),Catalogo_Precios,AK$8,FALSE)),O1491=0),0,VLOOKUP(CONCATENATE("ALI_",$C1491,"_SEG_",$I1491,"_PROV_",$D1491),Catalogo_Precios,AK$8,FALSE))</f>
        <v>0</v>
      </c>
      <c r="AL1491" s="53"/>
      <c r="AM1491" s="59" t="str">
        <f t="shared" si="17945"/>
        <v>ALI_72_SEG_2</v>
      </c>
      <c r="AN1491" s="59" t="str">
        <f t="shared" si="17946"/>
        <v>ALI_72_SEG_2_VAL_1584401</v>
      </c>
      <c r="AO1491" s="60">
        <f t="shared" ref="AO1491" si="18036">IF(OR(AB1491="",AB1491=0),0,COUNTIF(Codificacion,AM1491))</f>
        <v>2</v>
      </c>
      <c r="AP1491" s="61">
        <f t="array" ref="AP1491">MIN(IF(Codificacion=AM1491,Total_Cotizacion,""))</f>
        <v>1252451.2</v>
      </c>
      <c r="AQ1491" s="62" t="b">
        <f t="shared" si="17948"/>
        <v>0</v>
      </c>
      <c r="AR1491" s="51" t="str">
        <f t="shared" ref="AR1491" si="18037">IF(COUNTIF(Codificacion2,CONCATENATE(AM1491,"_VAL_",AB1491))&gt;1,"Empate","")</f>
        <v/>
      </c>
      <c r="AS1491" s="63" t="str">
        <f t="shared" si="17835"/>
        <v/>
      </c>
      <c r="AT1491" s="59" t="str">
        <f t="shared" si="17950"/>
        <v>ALI_72_SEG_2_</v>
      </c>
      <c r="AU1491" s="63">
        <f t="shared" ref="AU1491" si="18038">IF(AND(COUNTIF(Codificacion3,AT1491)&lt;AO1491),1,COUNTIF(Codificacion3,AT1491))</f>
        <v>1</v>
      </c>
      <c r="AV1491" s="62" t="str">
        <f t="shared" si="17952"/>
        <v>No Seleccionada</v>
      </c>
      <c r="AW1491" s="53"/>
      <c r="AX1491" s="51" t="str">
        <f t="shared" si="17953"/>
        <v>ALI_72_SEG_2FALSO</v>
      </c>
      <c r="AY1491" s="51">
        <f t="shared" si="17934"/>
        <v>1</v>
      </c>
      <c r="AZ1491" s="64" t="b">
        <f t="shared" si="17954"/>
        <v>0</v>
      </c>
    </row>
    <row r="1492" spans="1:52" x14ac:dyDescent="0.2">
      <c r="A1492" s="50" t="b">
        <f t="shared" si="17897"/>
        <v>0</v>
      </c>
      <c r="B1492" s="51" t="s">
        <v>146</v>
      </c>
      <c r="C1492" s="52">
        <v>72</v>
      </c>
      <c r="D1492" s="52">
        <f t="shared" ref="D1492" si="18039">IF(ISERROR(VLOOKUP(E1492,Proveedores,2,FALSE)),"",VLOOKUP(E1492,Proveedores,2,FALSE))</f>
        <v>2014</v>
      </c>
      <c r="E1492" s="53" t="s">
        <v>147</v>
      </c>
      <c r="F1492" s="54">
        <v>194</v>
      </c>
      <c r="G1492" s="53" t="s">
        <v>131</v>
      </c>
      <c r="H1492" s="53" t="s">
        <v>132</v>
      </c>
      <c r="I1492" s="52">
        <v>3</v>
      </c>
      <c r="J1492" s="53" t="s">
        <v>58</v>
      </c>
      <c r="K1492" s="55">
        <v>44835</v>
      </c>
      <c r="L1492" s="56">
        <v>677</v>
      </c>
      <c r="M1492" s="56">
        <v>304</v>
      </c>
      <c r="N1492" s="56">
        <v>1099</v>
      </c>
      <c r="O1492" s="56">
        <v>0</v>
      </c>
      <c r="P1492" s="57">
        <v>757</v>
      </c>
      <c r="Q1492" s="58">
        <v>0</v>
      </c>
      <c r="R1492" s="57">
        <v>757</v>
      </c>
      <c r="S1492" s="57">
        <v>757</v>
      </c>
      <c r="T1492" s="58">
        <v>0</v>
      </c>
      <c r="U1492" s="57">
        <v>757</v>
      </c>
      <c r="V1492" s="57">
        <v>757</v>
      </c>
      <c r="W1492" s="58">
        <v>0</v>
      </c>
      <c r="X1492" s="57">
        <v>757</v>
      </c>
      <c r="Y1492" s="57">
        <v>0</v>
      </c>
      <c r="Z1492" s="58"/>
      <c r="AA1492" s="57">
        <v>0</v>
      </c>
      <c r="AB1492" s="57">
        <v>1574560</v>
      </c>
      <c r="AC1492" s="53" t="str">
        <f t="shared" si="17936"/>
        <v>Registro Valido</v>
      </c>
      <c r="AD1492" s="57">
        <f t="shared" ref="AD1492" si="18040">IF(OR(ISERROR(VLOOKUP(CONCATENATE("ALI_",$C1492,"_SEG_",$I1492,"_PROV_",$D1492),Catalogo_Precios,AD$8,FALSE)),L1492=0),0,VLOOKUP(CONCATENATE("ALI_",$C1492,"_SEG_",$I1492,"_PROV_",$D1492),Catalogo_Precios,AD$8,FALSE))</f>
        <v>757</v>
      </c>
      <c r="AE1492" s="57">
        <f t="shared" ref="AE1492" si="18041">IF(OR(ISERROR(VLOOKUP(CONCATENATE("ALI_",$C1492,"_SEG_",$I1492,"_PROV_",$D1492),Catalogo_Precios,AE$8,FALSE)),M1492=0),0,VLOOKUP(CONCATENATE("ALI_",$C1492,"_SEG_",$I1492,"_PROV_",$D1492),Catalogo_Precios,AE$8,FALSE))</f>
        <v>757</v>
      </c>
      <c r="AF1492" s="57">
        <f t="shared" ref="AF1492" si="18042">IF(OR(ISERROR(VLOOKUP(CONCATENATE("ALI_",$C1492,"_SEG_",$I1492,"_PROV_",$D1492),Catalogo_Precios,AF$8,FALSE)),N1492=0),0,VLOOKUP(CONCATENATE("ALI_",$C1492,"_SEG_",$I1492,"_PROV_",$D1492),Catalogo_Precios,AF$8,FALSE))</f>
        <v>757</v>
      </c>
      <c r="AG1492" s="57">
        <f t="shared" ref="AG1492" si="18043">IF(OR(ISERROR(VLOOKUP(CONCATENATE("ALI_",$C1492,"_SEG_",$I1492,"_PROV_",$D1492),Catalogo_Precios,AG$8,FALSE)),O1492=0),0,VLOOKUP(CONCATENATE("ALI_",$C1492,"_SEG_",$I1492,"_PROV_",$D1492),Catalogo_Precios,AG$8,FALSE))</f>
        <v>0</v>
      </c>
      <c r="AH1492" s="57">
        <f t="shared" ref="AH1492" si="18044">IF(OR(ISERROR(VLOOKUP(CONCATENATE("ALI_",$C1492,"_SEG_",$I1492,"_PROV_",$D1492),Catalogo_Precios,AH$8,FALSE)),L1492=0),0,VLOOKUP(CONCATENATE("ALI_",$C1492,"_SEG_",$I1492,"_PROV_",$D1492),Catalogo_Precios,AH$8,FALSE))</f>
        <v>748</v>
      </c>
      <c r="AI1492" s="57">
        <f t="shared" ref="AI1492" si="18045">IF(OR(ISERROR(VLOOKUP(CONCATENATE("ALI_",$C1492,"_SEG_",$I1492,"_PROV_",$D1492),Catalogo_Precios,AI$8,FALSE)),M1492=0),0,VLOOKUP(CONCATENATE("ALI_",$C1492,"_SEG_",$I1492,"_PROV_",$D1492),Catalogo_Precios,AI$8,FALSE))</f>
        <v>748</v>
      </c>
      <c r="AJ1492" s="57">
        <f t="shared" ref="AJ1492" si="18046">IF(OR(ISERROR(VLOOKUP(CONCATENATE("ALI_",$C1492,"_SEG_",$I1492,"_PROV_",$D1492),Catalogo_Precios,AJ$8,FALSE)),N1492=0),0,VLOOKUP(CONCATENATE("ALI_",$C1492,"_SEG_",$I1492,"_PROV_",$D1492),Catalogo_Precios,AJ$8,FALSE))</f>
        <v>748</v>
      </c>
      <c r="AK1492" s="57">
        <f t="shared" ref="AK1492" si="18047">IF(OR(ISERROR(VLOOKUP(CONCATENATE("ALI_",$C1492,"_SEG_",$I1492,"_PROV_",$D1492),Catalogo_Precios,AK$8,FALSE)),O1492=0),0,VLOOKUP(CONCATENATE("ALI_",$C1492,"_SEG_",$I1492,"_PROV_",$D1492),Catalogo_Precios,AK$8,FALSE))</f>
        <v>0</v>
      </c>
      <c r="AL1492" s="53"/>
      <c r="AM1492" s="59" t="str">
        <f t="shared" si="17945"/>
        <v>ALI_72_SEG_3</v>
      </c>
      <c r="AN1492" s="59" t="str">
        <f t="shared" si="17946"/>
        <v>ALI_72_SEG_3_VAL_1574560</v>
      </c>
      <c r="AO1492" s="60">
        <f t="shared" ref="AO1492" si="18048">IF(OR(AB1492="",AB1492=0),0,COUNTIF(Codificacion,AM1492))</f>
        <v>2</v>
      </c>
      <c r="AP1492" s="61">
        <f t="array" ref="AP1492">MIN(IF(Codificacion=AM1492,Total_Cotizacion,""))</f>
        <v>1244672</v>
      </c>
      <c r="AQ1492" s="62" t="b">
        <f t="shared" si="17948"/>
        <v>0</v>
      </c>
      <c r="AR1492" s="51" t="str">
        <f t="shared" ref="AR1492" si="18049">IF(COUNTIF(Codificacion2,CONCATENATE(AM1492,"_VAL_",AB1492))&gt;1,"Empate","")</f>
        <v/>
      </c>
      <c r="AS1492" s="63" t="str">
        <f t="shared" si="17835"/>
        <v/>
      </c>
      <c r="AT1492" s="59" t="str">
        <f t="shared" si="17950"/>
        <v>ALI_72_SEG_3_</v>
      </c>
      <c r="AU1492" s="63">
        <f t="shared" ref="AU1492" si="18050">IF(AND(COUNTIF(Codificacion3,AT1492)&lt;AO1492),1,COUNTIF(Codificacion3,AT1492))</f>
        <v>1</v>
      </c>
      <c r="AV1492" s="62" t="str">
        <f t="shared" si="17952"/>
        <v>No Seleccionada</v>
      </c>
      <c r="AW1492" s="53"/>
      <c r="AX1492" s="51" t="str">
        <f t="shared" si="17953"/>
        <v>ALI_72_SEG_3FALSO</v>
      </c>
      <c r="AY1492" s="51">
        <f t="shared" si="17934"/>
        <v>1</v>
      </c>
      <c r="AZ1492" s="64" t="b">
        <f t="shared" si="17954"/>
        <v>0</v>
      </c>
    </row>
    <row r="1493" spans="1:52" x14ac:dyDescent="0.2">
      <c r="A1493" s="50" t="b">
        <f t="shared" si="17897"/>
        <v>0</v>
      </c>
      <c r="B1493" s="51" t="s">
        <v>146</v>
      </c>
      <c r="C1493" s="52">
        <v>72</v>
      </c>
      <c r="D1493" s="52">
        <f t="shared" ref="D1493" si="18051">IF(ISERROR(VLOOKUP(E1493,Proveedores,2,FALSE)),"",VLOOKUP(E1493,Proveedores,2,FALSE))</f>
        <v>2014</v>
      </c>
      <c r="E1493" s="53" t="s">
        <v>147</v>
      </c>
      <c r="F1493" s="54">
        <v>195</v>
      </c>
      <c r="G1493" s="53" t="s">
        <v>131</v>
      </c>
      <c r="H1493" s="53" t="s">
        <v>132</v>
      </c>
      <c r="I1493" s="52">
        <v>4</v>
      </c>
      <c r="J1493" s="53" t="s">
        <v>58</v>
      </c>
      <c r="K1493" s="55">
        <v>44835</v>
      </c>
      <c r="L1493" s="56">
        <v>722</v>
      </c>
      <c r="M1493" s="56">
        <v>324</v>
      </c>
      <c r="N1493" s="56">
        <v>1170</v>
      </c>
      <c r="O1493" s="56">
        <v>0</v>
      </c>
      <c r="P1493" s="57">
        <v>757</v>
      </c>
      <c r="Q1493" s="58">
        <v>0</v>
      </c>
      <c r="R1493" s="57">
        <v>757</v>
      </c>
      <c r="S1493" s="57">
        <v>757</v>
      </c>
      <c r="T1493" s="58">
        <v>0</v>
      </c>
      <c r="U1493" s="57">
        <v>757</v>
      </c>
      <c r="V1493" s="57">
        <v>757</v>
      </c>
      <c r="W1493" s="58">
        <v>0</v>
      </c>
      <c r="X1493" s="57">
        <v>757</v>
      </c>
      <c r="Y1493" s="57">
        <v>0</v>
      </c>
      <c r="Z1493" s="58"/>
      <c r="AA1493" s="57">
        <v>0</v>
      </c>
      <c r="AB1493" s="57">
        <v>1677512</v>
      </c>
      <c r="AC1493" s="53" t="str">
        <f t="shared" si="17936"/>
        <v>Registro Valido</v>
      </c>
      <c r="AD1493" s="57">
        <f t="shared" ref="AD1493" si="18052">IF(OR(ISERROR(VLOOKUP(CONCATENATE("ALI_",$C1493,"_SEG_",$I1493,"_PROV_",$D1493),Catalogo_Precios,AD$8,FALSE)),L1493=0),0,VLOOKUP(CONCATENATE("ALI_",$C1493,"_SEG_",$I1493,"_PROV_",$D1493),Catalogo_Precios,AD$8,FALSE))</f>
        <v>757</v>
      </c>
      <c r="AE1493" s="57">
        <f t="shared" ref="AE1493" si="18053">IF(OR(ISERROR(VLOOKUP(CONCATENATE("ALI_",$C1493,"_SEG_",$I1493,"_PROV_",$D1493),Catalogo_Precios,AE$8,FALSE)),M1493=0),0,VLOOKUP(CONCATENATE("ALI_",$C1493,"_SEG_",$I1493,"_PROV_",$D1493),Catalogo_Precios,AE$8,FALSE))</f>
        <v>757</v>
      </c>
      <c r="AF1493" s="57">
        <f t="shared" ref="AF1493" si="18054">IF(OR(ISERROR(VLOOKUP(CONCATENATE("ALI_",$C1493,"_SEG_",$I1493,"_PROV_",$D1493),Catalogo_Precios,AF$8,FALSE)),N1493=0),0,VLOOKUP(CONCATENATE("ALI_",$C1493,"_SEG_",$I1493,"_PROV_",$D1493),Catalogo_Precios,AF$8,FALSE))</f>
        <v>757</v>
      </c>
      <c r="AG1493" s="57">
        <f t="shared" ref="AG1493" si="18055">IF(OR(ISERROR(VLOOKUP(CONCATENATE("ALI_",$C1493,"_SEG_",$I1493,"_PROV_",$D1493),Catalogo_Precios,AG$8,FALSE)),O1493=0),0,VLOOKUP(CONCATENATE("ALI_",$C1493,"_SEG_",$I1493,"_PROV_",$D1493),Catalogo_Precios,AG$8,FALSE))</f>
        <v>0</v>
      </c>
      <c r="AH1493" s="57">
        <f t="shared" ref="AH1493" si="18056">IF(OR(ISERROR(VLOOKUP(CONCATENATE("ALI_",$C1493,"_SEG_",$I1493,"_PROV_",$D1493),Catalogo_Precios,AH$8,FALSE)),L1493=0),0,VLOOKUP(CONCATENATE("ALI_",$C1493,"_SEG_",$I1493,"_PROV_",$D1493),Catalogo_Precios,AH$8,FALSE))</f>
        <v>748</v>
      </c>
      <c r="AI1493" s="57">
        <f t="shared" ref="AI1493" si="18057">IF(OR(ISERROR(VLOOKUP(CONCATENATE("ALI_",$C1493,"_SEG_",$I1493,"_PROV_",$D1493),Catalogo_Precios,AI$8,FALSE)),M1493=0),0,VLOOKUP(CONCATENATE("ALI_",$C1493,"_SEG_",$I1493,"_PROV_",$D1493),Catalogo_Precios,AI$8,FALSE))</f>
        <v>748</v>
      </c>
      <c r="AJ1493" s="57">
        <f t="shared" ref="AJ1493" si="18058">IF(OR(ISERROR(VLOOKUP(CONCATENATE("ALI_",$C1493,"_SEG_",$I1493,"_PROV_",$D1493),Catalogo_Precios,AJ$8,FALSE)),N1493=0),0,VLOOKUP(CONCATENATE("ALI_",$C1493,"_SEG_",$I1493,"_PROV_",$D1493),Catalogo_Precios,AJ$8,FALSE))</f>
        <v>748</v>
      </c>
      <c r="AK1493" s="57">
        <f t="shared" ref="AK1493" si="18059">IF(OR(ISERROR(VLOOKUP(CONCATENATE("ALI_",$C1493,"_SEG_",$I1493,"_PROV_",$D1493),Catalogo_Precios,AK$8,FALSE)),O1493=0),0,VLOOKUP(CONCATENATE("ALI_",$C1493,"_SEG_",$I1493,"_PROV_",$D1493),Catalogo_Precios,AK$8,FALSE))</f>
        <v>0</v>
      </c>
      <c r="AL1493" s="53"/>
      <c r="AM1493" s="59" t="str">
        <f t="shared" si="17945"/>
        <v>ALI_72_SEG_4</v>
      </c>
      <c r="AN1493" s="59" t="str">
        <f t="shared" si="17946"/>
        <v>ALI_72_SEG_4_VAL_1677512</v>
      </c>
      <c r="AO1493" s="60">
        <f t="shared" ref="AO1493" si="18060">IF(OR(AB1493="",AB1493=0),0,COUNTIF(Codificacion,AM1493))</f>
        <v>2</v>
      </c>
      <c r="AP1493" s="61">
        <f t="array" ref="AP1493">MIN(IF(Codificacion=AM1493,Total_Cotizacion,""))</f>
        <v>1326054.3999999999</v>
      </c>
      <c r="AQ1493" s="62" t="b">
        <f t="shared" si="17948"/>
        <v>0</v>
      </c>
      <c r="AR1493" s="51" t="str">
        <f t="shared" ref="AR1493" si="18061">IF(COUNTIF(Codificacion2,CONCATENATE(AM1493,"_VAL_",AB1493))&gt;1,"Empate","")</f>
        <v/>
      </c>
      <c r="AS1493" s="63" t="str">
        <f t="shared" si="17835"/>
        <v/>
      </c>
      <c r="AT1493" s="59" t="str">
        <f t="shared" si="17950"/>
        <v>ALI_72_SEG_4_</v>
      </c>
      <c r="AU1493" s="63">
        <f t="shared" ref="AU1493" si="18062">IF(AND(COUNTIF(Codificacion3,AT1493)&lt;AO1493),1,COUNTIF(Codificacion3,AT1493))</f>
        <v>1</v>
      </c>
      <c r="AV1493" s="62" t="str">
        <f t="shared" si="17952"/>
        <v>No Seleccionada</v>
      </c>
      <c r="AW1493" s="53"/>
      <c r="AX1493" s="51" t="str">
        <f t="shared" si="17953"/>
        <v>ALI_72_SEG_4FALSO</v>
      </c>
      <c r="AY1493" s="51">
        <f t="shared" si="17934"/>
        <v>1</v>
      </c>
      <c r="AZ1493" s="64" t="b">
        <f t="shared" si="17954"/>
        <v>0</v>
      </c>
    </row>
    <row r="1494" spans="1:52" x14ac:dyDescent="0.2">
      <c r="A1494" s="50" t="b">
        <f t="shared" si="17897"/>
        <v>0</v>
      </c>
      <c r="B1494" s="51" t="s">
        <v>146</v>
      </c>
      <c r="C1494" s="52">
        <v>72</v>
      </c>
      <c r="D1494" s="52">
        <f t="shared" ref="D1494" si="18063">IF(ISERROR(VLOOKUP(E1494,Proveedores,2,FALSE)),"",VLOOKUP(E1494,Proveedores,2,FALSE))</f>
        <v>2014</v>
      </c>
      <c r="E1494" s="53" t="s">
        <v>147</v>
      </c>
      <c r="F1494" s="54">
        <v>196</v>
      </c>
      <c r="G1494" s="53" t="s">
        <v>131</v>
      </c>
      <c r="H1494" s="53" t="s">
        <v>132</v>
      </c>
      <c r="I1494" s="52">
        <v>5</v>
      </c>
      <c r="J1494" s="53" t="s">
        <v>58</v>
      </c>
      <c r="K1494" s="55">
        <v>44835</v>
      </c>
      <c r="L1494" s="56">
        <v>671</v>
      </c>
      <c r="M1494" s="56">
        <v>301</v>
      </c>
      <c r="N1494" s="56">
        <v>1088</v>
      </c>
      <c r="O1494" s="56">
        <v>0</v>
      </c>
      <c r="P1494" s="57">
        <v>757</v>
      </c>
      <c r="Q1494" s="58">
        <v>0</v>
      </c>
      <c r="R1494" s="57">
        <v>757</v>
      </c>
      <c r="S1494" s="57">
        <v>757</v>
      </c>
      <c r="T1494" s="58">
        <v>0</v>
      </c>
      <c r="U1494" s="57">
        <v>757</v>
      </c>
      <c r="V1494" s="57">
        <v>757</v>
      </c>
      <c r="W1494" s="58">
        <v>0</v>
      </c>
      <c r="X1494" s="57">
        <v>757</v>
      </c>
      <c r="Y1494" s="57">
        <v>0</v>
      </c>
      <c r="Z1494" s="58"/>
      <c r="AA1494" s="57">
        <v>0</v>
      </c>
      <c r="AB1494" s="57">
        <v>1559420</v>
      </c>
      <c r="AC1494" s="53" t="str">
        <f t="shared" si="17936"/>
        <v>Registro Valido</v>
      </c>
      <c r="AD1494" s="57">
        <f t="shared" ref="AD1494" si="18064">IF(OR(ISERROR(VLOOKUP(CONCATENATE("ALI_",$C1494,"_SEG_",$I1494,"_PROV_",$D1494),Catalogo_Precios,AD$8,FALSE)),L1494=0),0,VLOOKUP(CONCATENATE("ALI_",$C1494,"_SEG_",$I1494,"_PROV_",$D1494),Catalogo_Precios,AD$8,FALSE))</f>
        <v>757</v>
      </c>
      <c r="AE1494" s="57">
        <f t="shared" ref="AE1494" si="18065">IF(OR(ISERROR(VLOOKUP(CONCATENATE("ALI_",$C1494,"_SEG_",$I1494,"_PROV_",$D1494),Catalogo_Precios,AE$8,FALSE)),M1494=0),0,VLOOKUP(CONCATENATE("ALI_",$C1494,"_SEG_",$I1494,"_PROV_",$D1494),Catalogo_Precios,AE$8,FALSE))</f>
        <v>757</v>
      </c>
      <c r="AF1494" s="57">
        <f t="shared" ref="AF1494" si="18066">IF(OR(ISERROR(VLOOKUP(CONCATENATE("ALI_",$C1494,"_SEG_",$I1494,"_PROV_",$D1494),Catalogo_Precios,AF$8,FALSE)),N1494=0),0,VLOOKUP(CONCATENATE("ALI_",$C1494,"_SEG_",$I1494,"_PROV_",$D1494),Catalogo_Precios,AF$8,FALSE))</f>
        <v>757</v>
      </c>
      <c r="AG1494" s="57">
        <f t="shared" ref="AG1494" si="18067">IF(OR(ISERROR(VLOOKUP(CONCATENATE("ALI_",$C1494,"_SEG_",$I1494,"_PROV_",$D1494),Catalogo_Precios,AG$8,FALSE)),O1494=0),0,VLOOKUP(CONCATENATE("ALI_",$C1494,"_SEG_",$I1494,"_PROV_",$D1494),Catalogo_Precios,AG$8,FALSE))</f>
        <v>0</v>
      </c>
      <c r="AH1494" s="57">
        <f t="shared" ref="AH1494" si="18068">IF(OR(ISERROR(VLOOKUP(CONCATENATE("ALI_",$C1494,"_SEG_",$I1494,"_PROV_",$D1494),Catalogo_Precios,AH$8,FALSE)),L1494=0),0,VLOOKUP(CONCATENATE("ALI_",$C1494,"_SEG_",$I1494,"_PROV_",$D1494),Catalogo_Precios,AH$8,FALSE))</f>
        <v>748</v>
      </c>
      <c r="AI1494" s="57">
        <f t="shared" ref="AI1494" si="18069">IF(OR(ISERROR(VLOOKUP(CONCATENATE("ALI_",$C1494,"_SEG_",$I1494,"_PROV_",$D1494),Catalogo_Precios,AI$8,FALSE)),M1494=0),0,VLOOKUP(CONCATENATE("ALI_",$C1494,"_SEG_",$I1494,"_PROV_",$D1494),Catalogo_Precios,AI$8,FALSE))</f>
        <v>748</v>
      </c>
      <c r="AJ1494" s="57">
        <f t="shared" ref="AJ1494" si="18070">IF(OR(ISERROR(VLOOKUP(CONCATENATE("ALI_",$C1494,"_SEG_",$I1494,"_PROV_",$D1494),Catalogo_Precios,AJ$8,FALSE)),N1494=0),0,VLOOKUP(CONCATENATE("ALI_",$C1494,"_SEG_",$I1494,"_PROV_",$D1494),Catalogo_Precios,AJ$8,FALSE))</f>
        <v>748</v>
      </c>
      <c r="AK1494" s="57">
        <f t="shared" ref="AK1494" si="18071">IF(OR(ISERROR(VLOOKUP(CONCATENATE("ALI_",$C1494,"_SEG_",$I1494,"_PROV_",$D1494),Catalogo_Precios,AK$8,FALSE)),O1494=0),0,VLOOKUP(CONCATENATE("ALI_",$C1494,"_SEG_",$I1494,"_PROV_",$D1494),Catalogo_Precios,AK$8,FALSE))</f>
        <v>0</v>
      </c>
      <c r="AL1494" s="53"/>
      <c r="AM1494" s="59" t="str">
        <f t="shared" si="17945"/>
        <v>ALI_72_SEG_5</v>
      </c>
      <c r="AN1494" s="59" t="str">
        <f t="shared" si="17946"/>
        <v>ALI_72_SEG_5_VAL_1559420</v>
      </c>
      <c r="AO1494" s="60">
        <f t="shared" ref="AO1494" si="18072">IF(OR(AB1494="",AB1494=0),0,COUNTIF(Codificacion,AM1494))</f>
        <v>2</v>
      </c>
      <c r="AP1494" s="61">
        <f t="array" ref="AP1494">MIN(IF(Codificacion=AM1494,Total_Cotizacion,""))</f>
        <v>1232704</v>
      </c>
      <c r="AQ1494" s="62" t="b">
        <f t="shared" si="17948"/>
        <v>0</v>
      </c>
      <c r="AR1494" s="51" t="str">
        <f t="shared" ref="AR1494" si="18073">IF(COUNTIF(Codificacion2,CONCATENATE(AM1494,"_VAL_",AB1494))&gt;1,"Empate","")</f>
        <v/>
      </c>
      <c r="AS1494" s="63" t="str">
        <f t="shared" si="17835"/>
        <v/>
      </c>
      <c r="AT1494" s="59" t="str">
        <f t="shared" si="17950"/>
        <v>ALI_72_SEG_5_</v>
      </c>
      <c r="AU1494" s="63">
        <f t="shared" ref="AU1494" si="18074">IF(AND(COUNTIF(Codificacion3,AT1494)&lt;AO1494),1,COUNTIF(Codificacion3,AT1494))</f>
        <v>1</v>
      </c>
      <c r="AV1494" s="62" t="str">
        <f t="shared" si="17952"/>
        <v>No Seleccionada</v>
      </c>
      <c r="AW1494" s="53"/>
      <c r="AX1494" s="51" t="str">
        <f t="shared" si="17953"/>
        <v>ALI_72_SEG_5FALSO</v>
      </c>
      <c r="AY1494" s="51">
        <f t="shared" si="17934"/>
        <v>1</v>
      </c>
      <c r="AZ1494" s="64" t="b">
        <f t="shared" si="17954"/>
        <v>0</v>
      </c>
    </row>
    <row r="1495" spans="1:52" x14ac:dyDescent="0.2">
      <c r="A1495" s="50" t="b">
        <f t="shared" si="17897"/>
        <v>0</v>
      </c>
      <c r="B1495" s="51" t="s">
        <v>146</v>
      </c>
      <c r="C1495" s="52">
        <v>72</v>
      </c>
      <c r="D1495" s="52">
        <f t="shared" ref="D1495" si="18075">IF(ISERROR(VLOOKUP(E1495,Proveedores,2,FALSE)),"",VLOOKUP(E1495,Proveedores,2,FALSE))</f>
        <v>2014</v>
      </c>
      <c r="E1495" s="53" t="s">
        <v>147</v>
      </c>
      <c r="F1495" s="54">
        <v>197</v>
      </c>
      <c r="G1495" s="53" t="s">
        <v>131</v>
      </c>
      <c r="H1495" s="53" t="s">
        <v>132</v>
      </c>
      <c r="I1495" s="52">
        <v>6</v>
      </c>
      <c r="J1495" s="53" t="s">
        <v>58</v>
      </c>
      <c r="K1495" s="55">
        <v>44835</v>
      </c>
      <c r="L1495" s="56">
        <v>726</v>
      </c>
      <c r="M1495" s="56">
        <v>326</v>
      </c>
      <c r="N1495" s="56">
        <v>1178</v>
      </c>
      <c r="O1495" s="56">
        <v>0</v>
      </c>
      <c r="P1495" s="57">
        <v>757</v>
      </c>
      <c r="Q1495" s="58">
        <v>0</v>
      </c>
      <c r="R1495" s="57">
        <v>757</v>
      </c>
      <c r="S1495" s="57">
        <v>757</v>
      </c>
      <c r="T1495" s="58">
        <v>0</v>
      </c>
      <c r="U1495" s="57">
        <v>757</v>
      </c>
      <c r="V1495" s="57">
        <v>757</v>
      </c>
      <c r="W1495" s="58">
        <v>0</v>
      </c>
      <c r="X1495" s="57">
        <v>757</v>
      </c>
      <c r="Y1495" s="57">
        <v>0</v>
      </c>
      <c r="Z1495" s="58"/>
      <c r="AA1495" s="57">
        <v>0</v>
      </c>
      <c r="AB1495" s="57">
        <v>1688110</v>
      </c>
      <c r="AC1495" s="53" t="str">
        <f t="shared" si="17936"/>
        <v>Registro Valido</v>
      </c>
      <c r="AD1495" s="57">
        <f t="shared" ref="AD1495" si="18076">IF(OR(ISERROR(VLOOKUP(CONCATENATE("ALI_",$C1495,"_SEG_",$I1495,"_PROV_",$D1495),Catalogo_Precios,AD$8,FALSE)),L1495=0),0,VLOOKUP(CONCATENATE("ALI_",$C1495,"_SEG_",$I1495,"_PROV_",$D1495),Catalogo_Precios,AD$8,FALSE))</f>
        <v>757</v>
      </c>
      <c r="AE1495" s="57">
        <f t="shared" ref="AE1495" si="18077">IF(OR(ISERROR(VLOOKUP(CONCATENATE("ALI_",$C1495,"_SEG_",$I1495,"_PROV_",$D1495),Catalogo_Precios,AE$8,FALSE)),M1495=0),0,VLOOKUP(CONCATENATE("ALI_",$C1495,"_SEG_",$I1495,"_PROV_",$D1495),Catalogo_Precios,AE$8,FALSE))</f>
        <v>757</v>
      </c>
      <c r="AF1495" s="57">
        <f t="shared" ref="AF1495" si="18078">IF(OR(ISERROR(VLOOKUP(CONCATENATE("ALI_",$C1495,"_SEG_",$I1495,"_PROV_",$D1495),Catalogo_Precios,AF$8,FALSE)),N1495=0),0,VLOOKUP(CONCATENATE("ALI_",$C1495,"_SEG_",$I1495,"_PROV_",$D1495),Catalogo_Precios,AF$8,FALSE))</f>
        <v>757</v>
      </c>
      <c r="AG1495" s="57">
        <f t="shared" ref="AG1495" si="18079">IF(OR(ISERROR(VLOOKUP(CONCATENATE("ALI_",$C1495,"_SEG_",$I1495,"_PROV_",$D1495),Catalogo_Precios,AG$8,FALSE)),O1495=0),0,VLOOKUP(CONCATENATE("ALI_",$C1495,"_SEG_",$I1495,"_PROV_",$D1495),Catalogo_Precios,AG$8,FALSE))</f>
        <v>0</v>
      </c>
      <c r="AH1495" s="57">
        <f t="shared" ref="AH1495" si="18080">IF(OR(ISERROR(VLOOKUP(CONCATENATE("ALI_",$C1495,"_SEG_",$I1495,"_PROV_",$D1495),Catalogo_Precios,AH$8,FALSE)),L1495=0),0,VLOOKUP(CONCATENATE("ALI_",$C1495,"_SEG_",$I1495,"_PROV_",$D1495),Catalogo_Precios,AH$8,FALSE))</f>
        <v>748</v>
      </c>
      <c r="AI1495" s="57">
        <f t="shared" ref="AI1495" si="18081">IF(OR(ISERROR(VLOOKUP(CONCATENATE("ALI_",$C1495,"_SEG_",$I1495,"_PROV_",$D1495),Catalogo_Precios,AI$8,FALSE)),M1495=0),0,VLOOKUP(CONCATENATE("ALI_",$C1495,"_SEG_",$I1495,"_PROV_",$D1495),Catalogo_Precios,AI$8,FALSE))</f>
        <v>748</v>
      </c>
      <c r="AJ1495" s="57">
        <f t="shared" ref="AJ1495" si="18082">IF(OR(ISERROR(VLOOKUP(CONCATENATE("ALI_",$C1495,"_SEG_",$I1495,"_PROV_",$D1495),Catalogo_Precios,AJ$8,FALSE)),N1495=0),0,VLOOKUP(CONCATENATE("ALI_",$C1495,"_SEG_",$I1495,"_PROV_",$D1495),Catalogo_Precios,AJ$8,FALSE))</f>
        <v>748</v>
      </c>
      <c r="AK1495" s="57">
        <f t="shared" ref="AK1495" si="18083">IF(OR(ISERROR(VLOOKUP(CONCATENATE("ALI_",$C1495,"_SEG_",$I1495,"_PROV_",$D1495),Catalogo_Precios,AK$8,FALSE)),O1495=0),0,VLOOKUP(CONCATENATE("ALI_",$C1495,"_SEG_",$I1495,"_PROV_",$D1495),Catalogo_Precios,AK$8,FALSE))</f>
        <v>0</v>
      </c>
      <c r="AL1495" s="53"/>
      <c r="AM1495" s="59" t="str">
        <f t="shared" si="17945"/>
        <v>ALI_72_SEG_6</v>
      </c>
      <c r="AN1495" s="59" t="str">
        <f t="shared" si="17946"/>
        <v>ALI_72_SEG_6_VAL_1688110</v>
      </c>
      <c r="AO1495" s="60">
        <f t="shared" ref="AO1495" si="18084">IF(OR(AB1495="",AB1495=0),0,COUNTIF(Codificacion,AM1495))</f>
        <v>2</v>
      </c>
      <c r="AP1495" s="61">
        <f t="array" ref="AP1495">MIN(IF(Codificacion=AM1495,Total_Cotizacion,""))</f>
        <v>1334432</v>
      </c>
      <c r="AQ1495" s="62" t="b">
        <f t="shared" si="17948"/>
        <v>0</v>
      </c>
      <c r="AR1495" s="51" t="str">
        <f t="shared" ref="AR1495" si="18085">IF(COUNTIF(Codificacion2,CONCATENATE(AM1495,"_VAL_",AB1495))&gt;1,"Empate","")</f>
        <v/>
      </c>
      <c r="AS1495" s="63" t="str">
        <f t="shared" si="17835"/>
        <v/>
      </c>
      <c r="AT1495" s="59" t="str">
        <f t="shared" si="17950"/>
        <v>ALI_72_SEG_6_</v>
      </c>
      <c r="AU1495" s="63">
        <f t="shared" ref="AU1495" si="18086">IF(AND(COUNTIF(Codificacion3,AT1495)&lt;AO1495),1,COUNTIF(Codificacion3,AT1495))</f>
        <v>1</v>
      </c>
      <c r="AV1495" s="62" t="str">
        <f t="shared" si="17952"/>
        <v>No Seleccionada</v>
      </c>
      <c r="AW1495" s="53"/>
      <c r="AX1495" s="51" t="str">
        <f t="shared" si="17953"/>
        <v>ALI_72_SEG_6FALSO</v>
      </c>
      <c r="AY1495" s="51">
        <f t="shared" si="17934"/>
        <v>1</v>
      </c>
      <c r="AZ1495" s="64" t="b">
        <f t="shared" si="17954"/>
        <v>0</v>
      </c>
    </row>
    <row r="1496" spans="1:52" x14ac:dyDescent="0.2">
      <c r="A1496" s="50" t="b">
        <f t="shared" si="17897"/>
        <v>0</v>
      </c>
      <c r="B1496" s="51" t="s">
        <v>146</v>
      </c>
      <c r="C1496" s="52">
        <v>72</v>
      </c>
      <c r="D1496" s="52">
        <f t="shared" ref="D1496" si="18087">IF(ISERROR(VLOOKUP(E1496,Proveedores,2,FALSE)),"",VLOOKUP(E1496,Proveedores,2,FALSE))</f>
        <v>2014</v>
      </c>
      <c r="E1496" s="53" t="s">
        <v>147</v>
      </c>
      <c r="F1496" s="54">
        <v>198</v>
      </c>
      <c r="G1496" s="53" t="s">
        <v>131</v>
      </c>
      <c r="H1496" s="53" t="s">
        <v>132</v>
      </c>
      <c r="I1496" s="52">
        <v>7</v>
      </c>
      <c r="J1496" s="53" t="s">
        <v>58</v>
      </c>
      <c r="K1496" s="55">
        <v>44835</v>
      </c>
      <c r="L1496" s="56">
        <v>742</v>
      </c>
      <c r="M1496" s="56">
        <v>333</v>
      </c>
      <c r="N1496" s="56">
        <v>1203</v>
      </c>
      <c r="O1496" s="56">
        <v>0</v>
      </c>
      <c r="P1496" s="57">
        <v>757</v>
      </c>
      <c r="Q1496" s="58">
        <v>0</v>
      </c>
      <c r="R1496" s="57">
        <v>757</v>
      </c>
      <c r="S1496" s="57">
        <v>757</v>
      </c>
      <c r="T1496" s="58">
        <v>0</v>
      </c>
      <c r="U1496" s="57">
        <v>757</v>
      </c>
      <c r="V1496" s="57">
        <v>757</v>
      </c>
      <c r="W1496" s="58">
        <v>0</v>
      </c>
      <c r="X1496" s="57">
        <v>757</v>
      </c>
      <c r="Y1496" s="57">
        <v>0</v>
      </c>
      <c r="Z1496" s="58"/>
      <c r="AA1496" s="57">
        <v>0</v>
      </c>
      <c r="AB1496" s="57">
        <v>1724446</v>
      </c>
      <c r="AC1496" s="53" t="str">
        <f t="shared" si="17936"/>
        <v>Registro Valido</v>
      </c>
      <c r="AD1496" s="57">
        <f t="shared" ref="AD1496" si="18088">IF(OR(ISERROR(VLOOKUP(CONCATENATE("ALI_",$C1496,"_SEG_",$I1496,"_PROV_",$D1496),Catalogo_Precios,AD$8,FALSE)),L1496=0),0,VLOOKUP(CONCATENATE("ALI_",$C1496,"_SEG_",$I1496,"_PROV_",$D1496),Catalogo_Precios,AD$8,FALSE))</f>
        <v>757</v>
      </c>
      <c r="AE1496" s="57">
        <f t="shared" ref="AE1496" si="18089">IF(OR(ISERROR(VLOOKUP(CONCATENATE("ALI_",$C1496,"_SEG_",$I1496,"_PROV_",$D1496),Catalogo_Precios,AE$8,FALSE)),M1496=0),0,VLOOKUP(CONCATENATE("ALI_",$C1496,"_SEG_",$I1496,"_PROV_",$D1496),Catalogo_Precios,AE$8,FALSE))</f>
        <v>757</v>
      </c>
      <c r="AF1496" s="57">
        <f t="shared" ref="AF1496" si="18090">IF(OR(ISERROR(VLOOKUP(CONCATENATE("ALI_",$C1496,"_SEG_",$I1496,"_PROV_",$D1496),Catalogo_Precios,AF$8,FALSE)),N1496=0),0,VLOOKUP(CONCATENATE("ALI_",$C1496,"_SEG_",$I1496,"_PROV_",$D1496),Catalogo_Precios,AF$8,FALSE))</f>
        <v>757</v>
      </c>
      <c r="AG1496" s="57">
        <f t="shared" ref="AG1496" si="18091">IF(OR(ISERROR(VLOOKUP(CONCATENATE("ALI_",$C1496,"_SEG_",$I1496,"_PROV_",$D1496),Catalogo_Precios,AG$8,FALSE)),O1496=0),0,VLOOKUP(CONCATENATE("ALI_",$C1496,"_SEG_",$I1496,"_PROV_",$D1496),Catalogo_Precios,AG$8,FALSE))</f>
        <v>0</v>
      </c>
      <c r="AH1496" s="57">
        <f t="shared" ref="AH1496" si="18092">IF(OR(ISERROR(VLOOKUP(CONCATENATE("ALI_",$C1496,"_SEG_",$I1496,"_PROV_",$D1496),Catalogo_Precios,AH$8,FALSE)),L1496=0),0,VLOOKUP(CONCATENATE("ALI_",$C1496,"_SEG_",$I1496,"_PROV_",$D1496),Catalogo_Precios,AH$8,FALSE))</f>
        <v>748</v>
      </c>
      <c r="AI1496" s="57">
        <f t="shared" ref="AI1496" si="18093">IF(OR(ISERROR(VLOOKUP(CONCATENATE("ALI_",$C1496,"_SEG_",$I1496,"_PROV_",$D1496),Catalogo_Precios,AI$8,FALSE)),M1496=0),0,VLOOKUP(CONCATENATE("ALI_",$C1496,"_SEG_",$I1496,"_PROV_",$D1496),Catalogo_Precios,AI$8,FALSE))</f>
        <v>748</v>
      </c>
      <c r="AJ1496" s="57">
        <f t="shared" ref="AJ1496" si="18094">IF(OR(ISERROR(VLOOKUP(CONCATENATE("ALI_",$C1496,"_SEG_",$I1496,"_PROV_",$D1496),Catalogo_Precios,AJ$8,FALSE)),N1496=0),0,VLOOKUP(CONCATENATE("ALI_",$C1496,"_SEG_",$I1496,"_PROV_",$D1496),Catalogo_Precios,AJ$8,FALSE))</f>
        <v>748</v>
      </c>
      <c r="AK1496" s="57">
        <f t="shared" ref="AK1496" si="18095">IF(OR(ISERROR(VLOOKUP(CONCATENATE("ALI_",$C1496,"_SEG_",$I1496,"_PROV_",$D1496),Catalogo_Precios,AK$8,FALSE)),O1496=0),0,VLOOKUP(CONCATENATE("ALI_",$C1496,"_SEG_",$I1496,"_PROV_",$D1496),Catalogo_Precios,AK$8,FALSE))</f>
        <v>0</v>
      </c>
      <c r="AL1496" s="53"/>
      <c r="AM1496" s="59" t="str">
        <f t="shared" si="17945"/>
        <v>ALI_72_SEG_7</v>
      </c>
      <c r="AN1496" s="59" t="str">
        <f t="shared" si="17946"/>
        <v>ALI_72_SEG_7_VAL_1724446</v>
      </c>
      <c r="AO1496" s="60">
        <f t="shared" ref="AO1496" si="18096">IF(OR(AB1496="",AB1496=0),0,COUNTIF(Codificacion,AM1496))</f>
        <v>2</v>
      </c>
      <c r="AP1496" s="61">
        <f t="array" ref="AP1496">MIN(IF(Codificacion=AM1496,Total_Cotizacion,""))</f>
        <v>1363155.2</v>
      </c>
      <c r="AQ1496" s="62" t="b">
        <f t="shared" si="17948"/>
        <v>0</v>
      </c>
      <c r="AR1496" s="51" t="str">
        <f t="shared" ref="AR1496" si="18097">IF(COUNTIF(Codificacion2,CONCATENATE(AM1496,"_VAL_",AB1496))&gt;1,"Empate","")</f>
        <v/>
      </c>
      <c r="AS1496" s="63" t="str">
        <f t="shared" si="17835"/>
        <v/>
      </c>
      <c r="AT1496" s="59" t="str">
        <f t="shared" si="17950"/>
        <v>ALI_72_SEG_7_</v>
      </c>
      <c r="AU1496" s="63">
        <f t="shared" ref="AU1496" si="18098">IF(AND(COUNTIF(Codificacion3,AT1496)&lt;AO1496),1,COUNTIF(Codificacion3,AT1496))</f>
        <v>1</v>
      </c>
      <c r="AV1496" s="62" t="str">
        <f t="shared" si="17952"/>
        <v>No Seleccionada</v>
      </c>
      <c r="AW1496" s="53"/>
      <c r="AX1496" s="51" t="str">
        <f t="shared" si="17953"/>
        <v>ALI_72_SEG_7FALSO</v>
      </c>
      <c r="AY1496" s="51">
        <f t="shared" si="17934"/>
        <v>1</v>
      </c>
      <c r="AZ1496" s="64" t="b">
        <f t="shared" si="17954"/>
        <v>0</v>
      </c>
    </row>
    <row r="1497" spans="1:52" x14ac:dyDescent="0.2">
      <c r="A1497" s="50" t="b">
        <f t="shared" si="17897"/>
        <v>0</v>
      </c>
      <c r="B1497" s="51" t="s">
        <v>146</v>
      </c>
      <c r="C1497" s="52">
        <v>72</v>
      </c>
      <c r="D1497" s="52">
        <f t="shared" ref="D1497" si="18099">IF(ISERROR(VLOOKUP(E1497,Proveedores,2,FALSE)),"",VLOOKUP(E1497,Proveedores,2,FALSE))</f>
        <v>2014</v>
      </c>
      <c r="E1497" s="53" t="s">
        <v>147</v>
      </c>
      <c r="F1497" s="54">
        <v>199</v>
      </c>
      <c r="G1497" s="53" t="s">
        <v>131</v>
      </c>
      <c r="H1497" s="53" t="s">
        <v>132</v>
      </c>
      <c r="I1497" s="52">
        <v>8</v>
      </c>
      <c r="J1497" s="53" t="s">
        <v>58</v>
      </c>
      <c r="K1497" s="55">
        <v>44835</v>
      </c>
      <c r="L1497" s="56">
        <v>716</v>
      </c>
      <c r="M1497" s="56">
        <v>321</v>
      </c>
      <c r="N1497" s="56">
        <v>1161</v>
      </c>
      <c r="O1497" s="56">
        <v>0</v>
      </c>
      <c r="P1497" s="57">
        <v>757</v>
      </c>
      <c r="Q1497" s="58">
        <v>0</v>
      </c>
      <c r="R1497" s="57">
        <v>757</v>
      </c>
      <c r="S1497" s="57">
        <v>757</v>
      </c>
      <c r="T1497" s="58">
        <v>0</v>
      </c>
      <c r="U1497" s="57">
        <v>757</v>
      </c>
      <c r="V1497" s="57">
        <v>757</v>
      </c>
      <c r="W1497" s="58">
        <v>0</v>
      </c>
      <c r="X1497" s="57">
        <v>757</v>
      </c>
      <c r="Y1497" s="57">
        <v>0</v>
      </c>
      <c r="Z1497" s="58"/>
      <c r="AA1497" s="57">
        <v>0</v>
      </c>
      <c r="AB1497" s="57">
        <v>1663886</v>
      </c>
      <c r="AC1497" s="53" t="str">
        <f t="shared" si="17936"/>
        <v>Registro Valido</v>
      </c>
      <c r="AD1497" s="57">
        <f t="shared" ref="AD1497" si="18100">IF(OR(ISERROR(VLOOKUP(CONCATENATE("ALI_",$C1497,"_SEG_",$I1497,"_PROV_",$D1497),Catalogo_Precios,AD$8,FALSE)),L1497=0),0,VLOOKUP(CONCATENATE("ALI_",$C1497,"_SEG_",$I1497,"_PROV_",$D1497),Catalogo_Precios,AD$8,FALSE))</f>
        <v>757</v>
      </c>
      <c r="AE1497" s="57">
        <f t="shared" ref="AE1497" si="18101">IF(OR(ISERROR(VLOOKUP(CONCATENATE("ALI_",$C1497,"_SEG_",$I1497,"_PROV_",$D1497),Catalogo_Precios,AE$8,FALSE)),M1497=0),0,VLOOKUP(CONCATENATE("ALI_",$C1497,"_SEG_",$I1497,"_PROV_",$D1497),Catalogo_Precios,AE$8,FALSE))</f>
        <v>757</v>
      </c>
      <c r="AF1497" s="57">
        <f t="shared" ref="AF1497" si="18102">IF(OR(ISERROR(VLOOKUP(CONCATENATE("ALI_",$C1497,"_SEG_",$I1497,"_PROV_",$D1497),Catalogo_Precios,AF$8,FALSE)),N1497=0),0,VLOOKUP(CONCATENATE("ALI_",$C1497,"_SEG_",$I1497,"_PROV_",$D1497),Catalogo_Precios,AF$8,FALSE))</f>
        <v>757</v>
      </c>
      <c r="AG1497" s="57">
        <f t="shared" ref="AG1497" si="18103">IF(OR(ISERROR(VLOOKUP(CONCATENATE("ALI_",$C1497,"_SEG_",$I1497,"_PROV_",$D1497),Catalogo_Precios,AG$8,FALSE)),O1497=0),0,VLOOKUP(CONCATENATE("ALI_",$C1497,"_SEG_",$I1497,"_PROV_",$D1497),Catalogo_Precios,AG$8,FALSE))</f>
        <v>0</v>
      </c>
      <c r="AH1497" s="57">
        <f t="shared" ref="AH1497" si="18104">IF(OR(ISERROR(VLOOKUP(CONCATENATE("ALI_",$C1497,"_SEG_",$I1497,"_PROV_",$D1497),Catalogo_Precios,AH$8,FALSE)),L1497=0),0,VLOOKUP(CONCATENATE("ALI_",$C1497,"_SEG_",$I1497,"_PROV_",$D1497),Catalogo_Precios,AH$8,FALSE))</f>
        <v>748</v>
      </c>
      <c r="AI1497" s="57">
        <f t="shared" ref="AI1497" si="18105">IF(OR(ISERROR(VLOOKUP(CONCATENATE("ALI_",$C1497,"_SEG_",$I1497,"_PROV_",$D1497),Catalogo_Precios,AI$8,FALSE)),M1497=0),0,VLOOKUP(CONCATENATE("ALI_",$C1497,"_SEG_",$I1497,"_PROV_",$D1497),Catalogo_Precios,AI$8,FALSE))</f>
        <v>748</v>
      </c>
      <c r="AJ1497" s="57">
        <f t="shared" ref="AJ1497" si="18106">IF(OR(ISERROR(VLOOKUP(CONCATENATE("ALI_",$C1497,"_SEG_",$I1497,"_PROV_",$D1497),Catalogo_Precios,AJ$8,FALSE)),N1497=0),0,VLOOKUP(CONCATENATE("ALI_",$C1497,"_SEG_",$I1497,"_PROV_",$D1497),Catalogo_Precios,AJ$8,FALSE))</f>
        <v>748</v>
      </c>
      <c r="AK1497" s="57">
        <f t="shared" ref="AK1497" si="18107">IF(OR(ISERROR(VLOOKUP(CONCATENATE("ALI_",$C1497,"_SEG_",$I1497,"_PROV_",$D1497),Catalogo_Precios,AK$8,FALSE)),O1497=0),0,VLOOKUP(CONCATENATE("ALI_",$C1497,"_SEG_",$I1497,"_PROV_",$D1497),Catalogo_Precios,AK$8,FALSE))</f>
        <v>0</v>
      </c>
      <c r="AL1497" s="53"/>
      <c r="AM1497" s="59" t="str">
        <f t="shared" si="17945"/>
        <v>ALI_72_SEG_8</v>
      </c>
      <c r="AN1497" s="59" t="str">
        <f t="shared" si="17946"/>
        <v>ALI_72_SEG_8_VAL_1663886</v>
      </c>
      <c r="AO1497" s="60">
        <f t="shared" ref="AO1497" si="18108">IF(OR(AB1497="",AB1497=0),0,COUNTIF(Codificacion,AM1497))</f>
        <v>2</v>
      </c>
      <c r="AP1497" s="61">
        <f t="array" ref="AP1497">MIN(IF(Codificacion=AM1497,Total_Cotizacion,""))</f>
        <v>1315283.2</v>
      </c>
      <c r="AQ1497" s="62" t="b">
        <f t="shared" si="17948"/>
        <v>0</v>
      </c>
      <c r="AR1497" s="51" t="str">
        <f t="shared" ref="AR1497" si="18109">IF(COUNTIF(Codificacion2,CONCATENATE(AM1497,"_VAL_",AB1497))&gt;1,"Empate","")</f>
        <v/>
      </c>
      <c r="AS1497" s="63" t="str">
        <f t="shared" si="17835"/>
        <v/>
      </c>
      <c r="AT1497" s="59" t="str">
        <f t="shared" si="17950"/>
        <v>ALI_72_SEG_8_</v>
      </c>
      <c r="AU1497" s="63">
        <f t="shared" ref="AU1497" si="18110">IF(AND(COUNTIF(Codificacion3,AT1497)&lt;AO1497),1,COUNTIF(Codificacion3,AT1497))</f>
        <v>1</v>
      </c>
      <c r="AV1497" s="62" t="str">
        <f t="shared" si="17952"/>
        <v>No Seleccionada</v>
      </c>
      <c r="AW1497" s="53"/>
      <c r="AX1497" s="51" t="str">
        <f t="shared" si="17953"/>
        <v>ALI_72_SEG_8FALSO</v>
      </c>
      <c r="AY1497" s="51">
        <f t="shared" si="17934"/>
        <v>1</v>
      </c>
      <c r="AZ1497" s="64" t="b">
        <f t="shared" si="17954"/>
        <v>0</v>
      </c>
    </row>
    <row r="1498" spans="1:52" x14ac:dyDescent="0.2">
      <c r="A1498" s="50" t="b">
        <f t="shared" si="17897"/>
        <v>0</v>
      </c>
      <c r="B1498" s="51" t="s">
        <v>146</v>
      </c>
      <c r="C1498" s="52">
        <v>72</v>
      </c>
      <c r="D1498" s="52">
        <f t="shared" ref="D1498" si="18111">IF(ISERROR(VLOOKUP(E1498,Proveedores,2,FALSE)),"",VLOOKUP(E1498,Proveedores,2,FALSE))</f>
        <v>2014</v>
      </c>
      <c r="E1498" s="53" t="s">
        <v>147</v>
      </c>
      <c r="F1498" s="54">
        <v>200</v>
      </c>
      <c r="G1498" s="53" t="s">
        <v>131</v>
      </c>
      <c r="H1498" s="53" t="s">
        <v>132</v>
      </c>
      <c r="I1498" s="52">
        <v>9</v>
      </c>
      <c r="J1498" s="53" t="s">
        <v>58</v>
      </c>
      <c r="K1498" s="55">
        <v>44835</v>
      </c>
      <c r="L1498" s="56">
        <v>723</v>
      </c>
      <c r="M1498" s="56">
        <v>325</v>
      </c>
      <c r="N1498" s="56">
        <v>1173</v>
      </c>
      <c r="O1498" s="56">
        <v>0</v>
      </c>
      <c r="P1498" s="57">
        <v>757</v>
      </c>
      <c r="Q1498" s="58">
        <v>0</v>
      </c>
      <c r="R1498" s="57">
        <v>757</v>
      </c>
      <c r="S1498" s="57">
        <v>757</v>
      </c>
      <c r="T1498" s="58">
        <v>0</v>
      </c>
      <c r="U1498" s="57">
        <v>757</v>
      </c>
      <c r="V1498" s="57">
        <v>757</v>
      </c>
      <c r="W1498" s="58">
        <v>0</v>
      </c>
      <c r="X1498" s="57">
        <v>757</v>
      </c>
      <c r="Y1498" s="57">
        <v>0</v>
      </c>
      <c r="Z1498" s="58"/>
      <c r="AA1498" s="57">
        <v>0</v>
      </c>
      <c r="AB1498" s="57">
        <v>1681297</v>
      </c>
      <c r="AC1498" s="53" t="str">
        <f t="shared" si="17936"/>
        <v>Registro Valido</v>
      </c>
      <c r="AD1498" s="57">
        <f t="shared" ref="AD1498" si="18112">IF(OR(ISERROR(VLOOKUP(CONCATENATE("ALI_",$C1498,"_SEG_",$I1498,"_PROV_",$D1498),Catalogo_Precios,AD$8,FALSE)),L1498=0),0,VLOOKUP(CONCATENATE("ALI_",$C1498,"_SEG_",$I1498,"_PROV_",$D1498),Catalogo_Precios,AD$8,FALSE))</f>
        <v>757</v>
      </c>
      <c r="AE1498" s="57">
        <f t="shared" ref="AE1498" si="18113">IF(OR(ISERROR(VLOOKUP(CONCATENATE("ALI_",$C1498,"_SEG_",$I1498,"_PROV_",$D1498),Catalogo_Precios,AE$8,FALSE)),M1498=0),0,VLOOKUP(CONCATENATE("ALI_",$C1498,"_SEG_",$I1498,"_PROV_",$D1498),Catalogo_Precios,AE$8,FALSE))</f>
        <v>757</v>
      </c>
      <c r="AF1498" s="57">
        <f t="shared" ref="AF1498" si="18114">IF(OR(ISERROR(VLOOKUP(CONCATENATE("ALI_",$C1498,"_SEG_",$I1498,"_PROV_",$D1498),Catalogo_Precios,AF$8,FALSE)),N1498=0),0,VLOOKUP(CONCATENATE("ALI_",$C1498,"_SEG_",$I1498,"_PROV_",$D1498),Catalogo_Precios,AF$8,FALSE))</f>
        <v>757</v>
      </c>
      <c r="AG1498" s="57">
        <f t="shared" ref="AG1498" si="18115">IF(OR(ISERROR(VLOOKUP(CONCATENATE("ALI_",$C1498,"_SEG_",$I1498,"_PROV_",$D1498),Catalogo_Precios,AG$8,FALSE)),O1498=0),0,VLOOKUP(CONCATENATE("ALI_",$C1498,"_SEG_",$I1498,"_PROV_",$D1498),Catalogo_Precios,AG$8,FALSE))</f>
        <v>0</v>
      </c>
      <c r="AH1498" s="57">
        <f t="shared" ref="AH1498" si="18116">IF(OR(ISERROR(VLOOKUP(CONCATENATE("ALI_",$C1498,"_SEG_",$I1498,"_PROV_",$D1498),Catalogo_Precios,AH$8,FALSE)),L1498=0),0,VLOOKUP(CONCATENATE("ALI_",$C1498,"_SEG_",$I1498,"_PROV_",$D1498),Catalogo_Precios,AH$8,FALSE))</f>
        <v>748</v>
      </c>
      <c r="AI1498" s="57">
        <f t="shared" ref="AI1498" si="18117">IF(OR(ISERROR(VLOOKUP(CONCATENATE("ALI_",$C1498,"_SEG_",$I1498,"_PROV_",$D1498),Catalogo_Precios,AI$8,FALSE)),M1498=0),0,VLOOKUP(CONCATENATE("ALI_",$C1498,"_SEG_",$I1498,"_PROV_",$D1498),Catalogo_Precios,AI$8,FALSE))</f>
        <v>748</v>
      </c>
      <c r="AJ1498" s="57">
        <f t="shared" ref="AJ1498" si="18118">IF(OR(ISERROR(VLOOKUP(CONCATENATE("ALI_",$C1498,"_SEG_",$I1498,"_PROV_",$D1498),Catalogo_Precios,AJ$8,FALSE)),N1498=0),0,VLOOKUP(CONCATENATE("ALI_",$C1498,"_SEG_",$I1498,"_PROV_",$D1498),Catalogo_Precios,AJ$8,FALSE))</f>
        <v>748</v>
      </c>
      <c r="AK1498" s="57">
        <f t="shared" ref="AK1498" si="18119">IF(OR(ISERROR(VLOOKUP(CONCATENATE("ALI_",$C1498,"_SEG_",$I1498,"_PROV_",$D1498),Catalogo_Precios,AK$8,FALSE)),O1498=0),0,VLOOKUP(CONCATENATE("ALI_",$C1498,"_SEG_",$I1498,"_PROV_",$D1498),Catalogo_Precios,AK$8,FALSE))</f>
        <v>0</v>
      </c>
      <c r="AL1498" s="53"/>
      <c r="AM1498" s="59" t="str">
        <f t="shared" si="17945"/>
        <v>ALI_72_SEG_9</v>
      </c>
      <c r="AN1498" s="59" t="str">
        <f t="shared" si="17946"/>
        <v>ALI_72_SEG_9_VAL_1681297</v>
      </c>
      <c r="AO1498" s="60">
        <f t="shared" ref="AO1498" si="18120">IF(OR(AB1498="",AB1498=0),0,COUNTIF(Codificacion,AM1498))</f>
        <v>2</v>
      </c>
      <c r="AP1498" s="61">
        <f t="array" ref="AP1498">MIN(IF(Codificacion=AM1498,Total_Cotizacion,""))</f>
        <v>1329046.3999999999</v>
      </c>
      <c r="AQ1498" s="62" t="b">
        <f t="shared" si="17948"/>
        <v>0</v>
      </c>
      <c r="AR1498" s="51" t="str">
        <f t="shared" ref="AR1498" si="18121">IF(COUNTIF(Codificacion2,CONCATENATE(AM1498,"_VAL_",AB1498))&gt;1,"Empate","")</f>
        <v/>
      </c>
      <c r="AS1498" s="63" t="str">
        <f t="shared" si="17835"/>
        <v/>
      </c>
      <c r="AT1498" s="59" t="str">
        <f t="shared" si="17950"/>
        <v>ALI_72_SEG_9_</v>
      </c>
      <c r="AU1498" s="63">
        <f t="shared" ref="AU1498" si="18122">IF(AND(COUNTIF(Codificacion3,AT1498)&lt;AO1498),1,COUNTIF(Codificacion3,AT1498))</f>
        <v>1</v>
      </c>
      <c r="AV1498" s="62" t="str">
        <f t="shared" si="17952"/>
        <v>No Seleccionada</v>
      </c>
      <c r="AW1498" s="53"/>
      <c r="AX1498" s="51" t="str">
        <f t="shared" si="17953"/>
        <v>ALI_72_SEG_9FALSO</v>
      </c>
      <c r="AY1498" s="51">
        <f t="shared" si="17934"/>
        <v>1</v>
      </c>
      <c r="AZ1498" s="64" t="b">
        <f t="shared" si="17954"/>
        <v>0</v>
      </c>
    </row>
    <row r="1499" spans="1:52" x14ac:dyDescent="0.2">
      <c r="A1499" s="50" t="b">
        <f t="shared" si="17897"/>
        <v>0</v>
      </c>
      <c r="B1499" s="51" t="s">
        <v>146</v>
      </c>
      <c r="C1499" s="52">
        <v>72</v>
      </c>
      <c r="D1499" s="52">
        <f t="shared" ref="D1499" si="18123">IF(ISERROR(VLOOKUP(E1499,Proveedores,2,FALSE)),"",VLOOKUP(E1499,Proveedores,2,FALSE))</f>
        <v>2014</v>
      </c>
      <c r="E1499" s="53" t="s">
        <v>147</v>
      </c>
      <c r="F1499" s="54">
        <v>201</v>
      </c>
      <c r="G1499" s="53" t="s">
        <v>131</v>
      </c>
      <c r="H1499" s="53" t="s">
        <v>132</v>
      </c>
      <c r="I1499" s="52">
        <v>10</v>
      </c>
      <c r="J1499" s="53" t="s">
        <v>58</v>
      </c>
      <c r="K1499" s="55">
        <v>44835</v>
      </c>
      <c r="L1499" s="56">
        <v>724</v>
      </c>
      <c r="M1499" s="56">
        <v>325</v>
      </c>
      <c r="N1499" s="56">
        <v>1175</v>
      </c>
      <c r="O1499" s="56">
        <v>0</v>
      </c>
      <c r="P1499" s="57">
        <v>757</v>
      </c>
      <c r="Q1499" s="58">
        <v>0</v>
      </c>
      <c r="R1499" s="57">
        <v>757</v>
      </c>
      <c r="S1499" s="57">
        <v>757</v>
      </c>
      <c r="T1499" s="58">
        <v>0</v>
      </c>
      <c r="U1499" s="57">
        <v>757</v>
      </c>
      <c r="V1499" s="57">
        <v>757</v>
      </c>
      <c r="W1499" s="58">
        <v>0</v>
      </c>
      <c r="X1499" s="57">
        <v>757</v>
      </c>
      <c r="Y1499" s="57">
        <v>0</v>
      </c>
      <c r="Z1499" s="58"/>
      <c r="AA1499" s="57">
        <v>0</v>
      </c>
      <c r="AB1499" s="57">
        <v>1683568</v>
      </c>
      <c r="AC1499" s="53" t="str">
        <f t="shared" si="17936"/>
        <v>Registro Valido</v>
      </c>
      <c r="AD1499" s="57">
        <f t="shared" ref="AD1499" si="18124">IF(OR(ISERROR(VLOOKUP(CONCATENATE("ALI_",$C1499,"_SEG_",$I1499,"_PROV_",$D1499),Catalogo_Precios,AD$8,FALSE)),L1499=0),0,VLOOKUP(CONCATENATE("ALI_",$C1499,"_SEG_",$I1499,"_PROV_",$D1499),Catalogo_Precios,AD$8,FALSE))</f>
        <v>757</v>
      </c>
      <c r="AE1499" s="57">
        <f t="shared" ref="AE1499" si="18125">IF(OR(ISERROR(VLOOKUP(CONCATENATE("ALI_",$C1499,"_SEG_",$I1499,"_PROV_",$D1499),Catalogo_Precios,AE$8,FALSE)),M1499=0),0,VLOOKUP(CONCATENATE("ALI_",$C1499,"_SEG_",$I1499,"_PROV_",$D1499),Catalogo_Precios,AE$8,FALSE))</f>
        <v>757</v>
      </c>
      <c r="AF1499" s="57">
        <f t="shared" ref="AF1499" si="18126">IF(OR(ISERROR(VLOOKUP(CONCATENATE("ALI_",$C1499,"_SEG_",$I1499,"_PROV_",$D1499),Catalogo_Precios,AF$8,FALSE)),N1499=0),0,VLOOKUP(CONCATENATE("ALI_",$C1499,"_SEG_",$I1499,"_PROV_",$D1499),Catalogo_Precios,AF$8,FALSE))</f>
        <v>757</v>
      </c>
      <c r="AG1499" s="57">
        <f t="shared" ref="AG1499" si="18127">IF(OR(ISERROR(VLOOKUP(CONCATENATE("ALI_",$C1499,"_SEG_",$I1499,"_PROV_",$D1499),Catalogo_Precios,AG$8,FALSE)),O1499=0),0,VLOOKUP(CONCATENATE("ALI_",$C1499,"_SEG_",$I1499,"_PROV_",$D1499),Catalogo_Precios,AG$8,FALSE))</f>
        <v>0</v>
      </c>
      <c r="AH1499" s="57">
        <f t="shared" ref="AH1499" si="18128">IF(OR(ISERROR(VLOOKUP(CONCATENATE("ALI_",$C1499,"_SEG_",$I1499,"_PROV_",$D1499),Catalogo_Precios,AH$8,FALSE)),L1499=0),0,VLOOKUP(CONCATENATE("ALI_",$C1499,"_SEG_",$I1499,"_PROV_",$D1499),Catalogo_Precios,AH$8,FALSE))</f>
        <v>748</v>
      </c>
      <c r="AI1499" s="57">
        <f t="shared" ref="AI1499" si="18129">IF(OR(ISERROR(VLOOKUP(CONCATENATE("ALI_",$C1499,"_SEG_",$I1499,"_PROV_",$D1499),Catalogo_Precios,AI$8,FALSE)),M1499=0),0,VLOOKUP(CONCATENATE("ALI_",$C1499,"_SEG_",$I1499,"_PROV_",$D1499),Catalogo_Precios,AI$8,FALSE))</f>
        <v>748</v>
      </c>
      <c r="AJ1499" s="57">
        <f t="shared" ref="AJ1499" si="18130">IF(OR(ISERROR(VLOOKUP(CONCATENATE("ALI_",$C1499,"_SEG_",$I1499,"_PROV_",$D1499),Catalogo_Precios,AJ$8,FALSE)),N1499=0),0,VLOOKUP(CONCATENATE("ALI_",$C1499,"_SEG_",$I1499,"_PROV_",$D1499),Catalogo_Precios,AJ$8,FALSE))</f>
        <v>748</v>
      </c>
      <c r="AK1499" s="57">
        <f t="shared" ref="AK1499" si="18131">IF(OR(ISERROR(VLOOKUP(CONCATENATE("ALI_",$C1499,"_SEG_",$I1499,"_PROV_",$D1499),Catalogo_Precios,AK$8,FALSE)),O1499=0),0,VLOOKUP(CONCATENATE("ALI_",$C1499,"_SEG_",$I1499,"_PROV_",$D1499),Catalogo_Precios,AK$8,FALSE))</f>
        <v>0</v>
      </c>
      <c r="AL1499" s="53"/>
      <c r="AM1499" s="59" t="str">
        <f t="shared" si="17945"/>
        <v>ALI_72_SEG_10</v>
      </c>
      <c r="AN1499" s="59" t="str">
        <f t="shared" si="17946"/>
        <v>ALI_72_SEG_10_VAL_1683568</v>
      </c>
      <c r="AO1499" s="60">
        <f t="shared" ref="AO1499" si="18132">IF(OR(AB1499="",AB1499=0),0,COUNTIF(Codificacion,AM1499))</f>
        <v>2</v>
      </c>
      <c r="AP1499" s="61">
        <f t="array" ref="AP1499">MIN(IF(Codificacion=AM1499,Total_Cotizacion,""))</f>
        <v>1330841.6000000001</v>
      </c>
      <c r="AQ1499" s="62" t="b">
        <f t="shared" si="17948"/>
        <v>0</v>
      </c>
      <c r="AR1499" s="51" t="str">
        <f t="shared" ref="AR1499" si="18133">IF(COUNTIF(Codificacion2,CONCATENATE(AM1499,"_VAL_",AB1499))&gt;1,"Empate","")</f>
        <v/>
      </c>
      <c r="AS1499" s="63" t="str">
        <f t="shared" si="17835"/>
        <v/>
      </c>
      <c r="AT1499" s="59" t="str">
        <f t="shared" si="17950"/>
        <v>ALI_72_SEG_10_</v>
      </c>
      <c r="AU1499" s="63">
        <f t="shared" ref="AU1499" si="18134">IF(AND(COUNTIF(Codificacion3,AT1499)&lt;AO1499),1,COUNTIF(Codificacion3,AT1499))</f>
        <v>1</v>
      </c>
      <c r="AV1499" s="62" t="str">
        <f t="shared" si="17952"/>
        <v>No Seleccionada</v>
      </c>
      <c r="AW1499" s="53"/>
      <c r="AX1499" s="51" t="str">
        <f t="shared" si="17953"/>
        <v>ALI_72_SEG_10FALSO</v>
      </c>
      <c r="AY1499" s="51">
        <f t="shared" si="17934"/>
        <v>1</v>
      </c>
      <c r="AZ1499" s="64" t="b">
        <f t="shared" si="17954"/>
        <v>0</v>
      </c>
    </row>
    <row r="1500" spans="1:52" x14ac:dyDescent="0.2">
      <c r="A1500" s="50" t="b">
        <f t="shared" si="17897"/>
        <v>0</v>
      </c>
      <c r="B1500" s="51" t="s">
        <v>146</v>
      </c>
      <c r="C1500" s="52">
        <v>72</v>
      </c>
      <c r="D1500" s="52">
        <f t="shared" ref="D1500" si="18135">IF(ISERROR(VLOOKUP(E1500,Proveedores,2,FALSE)),"",VLOOKUP(E1500,Proveedores,2,FALSE))</f>
        <v>2014</v>
      </c>
      <c r="E1500" s="53" t="s">
        <v>147</v>
      </c>
      <c r="F1500" s="54">
        <v>202</v>
      </c>
      <c r="G1500" s="53" t="s">
        <v>131</v>
      </c>
      <c r="H1500" s="53" t="s">
        <v>132</v>
      </c>
      <c r="I1500" s="52">
        <v>11</v>
      </c>
      <c r="J1500" s="53" t="s">
        <v>58</v>
      </c>
      <c r="K1500" s="55">
        <v>44835</v>
      </c>
      <c r="L1500" s="56">
        <v>713</v>
      </c>
      <c r="M1500" s="56">
        <v>320</v>
      </c>
      <c r="N1500" s="56">
        <v>1157</v>
      </c>
      <c r="O1500" s="56">
        <v>0</v>
      </c>
      <c r="P1500" s="57">
        <v>757</v>
      </c>
      <c r="Q1500" s="58">
        <v>0</v>
      </c>
      <c r="R1500" s="57">
        <v>757</v>
      </c>
      <c r="S1500" s="57">
        <v>757</v>
      </c>
      <c r="T1500" s="58">
        <v>0</v>
      </c>
      <c r="U1500" s="57">
        <v>757</v>
      </c>
      <c r="V1500" s="57">
        <v>757</v>
      </c>
      <c r="W1500" s="58">
        <v>0</v>
      </c>
      <c r="X1500" s="57">
        <v>757</v>
      </c>
      <c r="Y1500" s="57">
        <v>0</v>
      </c>
      <c r="Z1500" s="58"/>
      <c r="AA1500" s="57">
        <v>0</v>
      </c>
      <c r="AB1500" s="57">
        <v>1657830</v>
      </c>
      <c r="AC1500" s="53" t="str">
        <f t="shared" si="17936"/>
        <v>Registro Valido</v>
      </c>
      <c r="AD1500" s="57">
        <f t="shared" ref="AD1500" si="18136">IF(OR(ISERROR(VLOOKUP(CONCATENATE("ALI_",$C1500,"_SEG_",$I1500,"_PROV_",$D1500),Catalogo_Precios,AD$8,FALSE)),L1500=0),0,VLOOKUP(CONCATENATE("ALI_",$C1500,"_SEG_",$I1500,"_PROV_",$D1500),Catalogo_Precios,AD$8,FALSE))</f>
        <v>757</v>
      </c>
      <c r="AE1500" s="57">
        <f t="shared" ref="AE1500" si="18137">IF(OR(ISERROR(VLOOKUP(CONCATENATE("ALI_",$C1500,"_SEG_",$I1500,"_PROV_",$D1500),Catalogo_Precios,AE$8,FALSE)),M1500=0),0,VLOOKUP(CONCATENATE("ALI_",$C1500,"_SEG_",$I1500,"_PROV_",$D1500),Catalogo_Precios,AE$8,FALSE))</f>
        <v>757</v>
      </c>
      <c r="AF1500" s="57">
        <f t="shared" ref="AF1500" si="18138">IF(OR(ISERROR(VLOOKUP(CONCATENATE("ALI_",$C1500,"_SEG_",$I1500,"_PROV_",$D1500),Catalogo_Precios,AF$8,FALSE)),N1500=0),0,VLOOKUP(CONCATENATE("ALI_",$C1500,"_SEG_",$I1500,"_PROV_",$D1500),Catalogo_Precios,AF$8,FALSE))</f>
        <v>757</v>
      </c>
      <c r="AG1500" s="57">
        <f t="shared" ref="AG1500" si="18139">IF(OR(ISERROR(VLOOKUP(CONCATENATE("ALI_",$C1500,"_SEG_",$I1500,"_PROV_",$D1500),Catalogo_Precios,AG$8,FALSE)),O1500=0),0,VLOOKUP(CONCATENATE("ALI_",$C1500,"_SEG_",$I1500,"_PROV_",$D1500),Catalogo_Precios,AG$8,FALSE))</f>
        <v>0</v>
      </c>
      <c r="AH1500" s="57">
        <f t="shared" ref="AH1500" si="18140">IF(OR(ISERROR(VLOOKUP(CONCATENATE("ALI_",$C1500,"_SEG_",$I1500,"_PROV_",$D1500),Catalogo_Precios,AH$8,FALSE)),L1500=0),0,VLOOKUP(CONCATENATE("ALI_",$C1500,"_SEG_",$I1500,"_PROV_",$D1500),Catalogo_Precios,AH$8,FALSE))</f>
        <v>748</v>
      </c>
      <c r="AI1500" s="57">
        <f t="shared" ref="AI1500" si="18141">IF(OR(ISERROR(VLOOKUP(CONCATENATE("ALI_",$C1500,"_SEG_",$I1500,"_PROV_",$D1500),Catalogo_Precios,AI$8,FALSE)),M1500=0),0,VLOOKUP(CONCATENATE("ALI_",$C1500,"_SEG_",$I1500,"_PROV_",$D1500),Catalogo_Precios,AI$8,FALSE))</f>
        <v>748</v>
      </c>
      <c r="AJ1500" s="57">
        <f t="shared" ref="AJ1500" si="18142">IF(OR(ISERROR(VLOOKUP(CONCATENATE("ALI_",$C1500,"_SEG_",$I1500,"_PROV_",$D1500),Catalogo_Precios,AJ$8,FALSE)),N1500=0),0,VLOOKUP(CONCATENATE("ALI_",$C1500,"_SEG_",$I1500,"_PROV_",$D1500),Catalogo_Precios,AJ$8,FALSE))</f>
        <v>748</v>
      </c>
      <c r="AK1500" s="57">
        <f t="shared" ref="AK1500" si="18143">IF(OR(ISERROR(VLOOKUP(CONCATENATE("ALI_",$C1500,"_SEG_",$I1500,"_PROV_",$D1500),Catalogo_Precios,AK$8,FALSE)),O1500=0),0,VLOOKUP(CONCATENATE("ALI_",$C1500,"_SEG_",$I1500,"_PROV_",$D1500),Catalogo_Precios,AK$8,FALSE))</f>
        <v>0</v>
      </c>
      <c r="AL1500" s="53"/>
      <c r="AM1500" s="59" t="str">
        <f t="shared" si="17945"/>
        <v>ALI_72_SEG_11</v>
      </c>
      <c r="AN1500" s="59" t="str">
        <f t="shared" si="17946"/>
        <v>ALI_72_SEG_11_VAL_1657830</v>
      </c>
      <c r="AO1500" s="60">
        <f t="shared" ref="AO1500" si="18144">IF(OR(AB1500="",AB1500=0),0,COUNTIF(Codificacion,AM1500))</f>
        <v>2</v>
      </c>
      <c r="AP1500" s="61">
        <f t="array" ref="AP1500">MIN(IF(Codificacion=AM1500,Total_Cotizacion,""))</f>
        <v>1310496</v>
      </c>
      <c r="AQ1500" s="62" t="b">
        <f t="shared" si="17948"/>
        <v>0</v>
      </c>
      <c r="AR1500" s="51" t="str">
        <f t="shared" ref="AR1500" si="18145">IF(COUNTIF(Codificacion2,CONCATENATE(AM1500,"_VAL_",AB1500))&gt;1,"Empate","")</f>
        <v/>
      </c>
      <c r="AS1500" s="63" t="str">
        <f t="shared" si="17835"/>
        <v/>
      </c>
      <c r="AT1500" s="59" t="str">
        <f t="shared" si="17950"/>
        <v>ALI_72_SEG_11_</v>
      </c>
      <c r="AU1500" s="63">
        <f t="shared" ref="AU1500" si="18146">IF(AND(COUNTIF(Codificacion3,AT1500)&lt;AO1500),1,COUNTIF(Codificacion3,AT1500))</f>
        <v>1</v>
      </c>
      <c r="AV1500" s="62" t="str">
        <f t="shared" si="17952"/>
        <v>No Seleccionada</v>
      </c>
      <c r="AW1500" s="53"/>
      <c r="AX1500" s="51" t="str">
        <f t="shared" si="17953"/>
        <v>ALI_72_SEG_11FALSO</v>
      </c>
      <c r="AY1500" s="51">
        <f t="shared" si="17934"/>
        <v>1</v>
      </c>
      <c r="AZ1500" s="64" t="b">
        <f t="shared" si="17954"/>
        <v>0</v>
      </c>
    </row>
    <row r="1501" spans="1:52" x14ac:dyDescent="0.2">
      <c r="A1501" s="50" t="b">
        <f t="shared" si="17897"/>
        <v>0</v>
      </c>
      <c r="B1501" s="51" t="s">
        <v>146</v>
      </c>
      <c r="C1501" s="52">
        <v>72</v>
      </c>
      <c r="D1501" s="52">
        <f t="shared" ref="D1501" si="18147">IF(ISERROR(VLOOKUP(E1501,Proveedores,2,FALSE)),"",VLOOKUP(E1501,Proveedores,2,FALSE))</f>
        <v>2014</v>
      </c>
      <c r="E1501" s="53" t="s">
        <v>147</v>
      </c>
      <c r="F1501" s="54">
        <v>203</v>
      </c>
      <c r="G1501" s="53" t="s">
        <v>131</v>
      </c>
      <c r="H1501" s="53" t="s">
        <v>132</v>
      </c>
      <c r="I1501" s="52">
        <v>12</v>
      </c>
      <c r="J1501" s="53" t="s">
        <v>58</v>
      </c>
      <c r="K1501" s="55">
        <v>44835</v>
      </c>
      <c r="L1501" s="56">
        <v>647</v>
      </c>
      <c r="M1501" s="56">
        <v>290</v>
      </c>
      <c r="N1501" s="56">
        <v>1050</v>
      </c>
      <c r="O1501" s="56">
        <v>0</v>
      </c>
      <c r="P1501" s="57">
        <v>757</v>
      </c>
      <c r="Q1501" s="58">
        <v>0</v>
      </c>
      <c r="R1501" s="57">
        <v>757</v>
      </c>
      <c r="S1501" s="57">
        <v>757</v>
      </c>
      <c r="T1501" s="58">
        <v>0</v>
      </c>
      <c r="U1501" s="57">
        <v>757</v>
      </c>
      <c r="V1501" s="57">
        <v>757</v>
      </c>
      <c r="W1501" s="58">
        <v>0</v>
      </c>
      <c r="X1501" s="57">
        <v>757</v>
      </c>
      <c r="Y1501" s="57">
        <v>0</v>
      </c>
      <c r="Z1501" s="58"/>
      <c r="AA1501" s="57">
        <v>0</v>
      </c>
      <c r="AB1501" s="57">
        <v>1504159</v>
      </c>
      <c r="AC1501" s="53" t="str">
        <f t="shared" si="17936"/>
        <v>Registro Valido</v>
      </c>
      <c r="AD1501" s="57">
        <f t="shared" ref="AD1501" si="18148">IF(OR(ISERROR(VLOOKUP(CONCATENATE("ALI_",$C1501,"_SEG_",$I1501,"_PROV_",$D1501),Catalogo_Precios,AD$8,FALSE)),L1501=0),0,VLOOKUP(CONCATENATE("ALI_",$C1501,"_SEG_",$I1501,"_PROV_",$D1501),Catalogo_Precios,AD$8,FALSE))</f>
        <v>757</v>
      </c>
      <c r="AE1501" s="57">
        <f t="shared" ref="AE1501" si="18149">IF(OR(ISERROR(VLOOKUP(CONCATENATE("ALI_",$C1501,"_SEG_",$I1501,"_PROV_",$D1501),Catalogo_Precios,AE$8,FALSE)),M1501=0),0,VLOOKUP(CONCATENATE("ALI_",$C1501,"_SEG_",$I1501,"_PROV_",$D1501),Catalogo_Precios,AE$8,FALSE))</f>
        <v>757</v>
      </c>
      <c r="AF1501" s="57">
        <f t="shared" ref="AF1501" si="18150">IF(OR(ISERROR(VLOOKUP(CONCATENATE("ALI_",$C1501,"_SEG_",$I1501,"_PROV_",$D1501),Catalogo_Precios,AF$8,FALSE)),N1501=0),0,VLOOKUP(CONCATENATE("ALI_",$C1501,"_SEG_",$I1501,"_PROV_",$D1501),Catalogo_Precios,AF$8,FALSE))</f>
        <v>757</v>
      </c>
      <c r="AG1501" s="57">
        <f t="shared" ref="AG1501" si="18151">IF(OR(ISERROR(VLOOKUP(CONCATENATE("ALI_",$C1501,"_SEG_",$I1501,"_PROV_",$D1501),Catalogo_Precios,AG$8,FALSE)),O1501=0),0,VLOOKUP(CONCATENATE("ALI_",$C1501,"_SEG_",$I1501,"_PROV_",$D1501),Catalogo_Precios,AG$8,FALSE))</f>
        <v>0</v>
      </c>
      <c r="AH1501" s="57">
        <f t="shared" ref="AH1501" si="18152">IF(OR(ISERROR(VLOOKUP(CONCATENATE("ALI_",$C1501,"_SEG_",$I1501,"_PROV_",$D1501),Catalogo_Precios,AH$8,FALSE)),L1501=0),0,VLOOKUP(CONCATENATE("ALI_",$C1501,"_SEG_",$I1501,"_PROV_",$D1501),Catalogo_Precios,AH$8,FALSE))</f>
        <v>748</v>
      </c>
      <c r="AI1501" s="57">
        <f t="shared" ref="AI1501" si="18153">IF(OR(ISERROR(VLOOKUP(CONCATENATE("ALI_",$C1501,"_SEG_",$I1501,"_PROV_",$D1501),Catalogo_Precios,AI$8,FALSE)),M1501=0),0,VLOOKUP(CONCATENATE("ALI_",$C1501,"_SEG_",$I1501,"_PROV_",$D1501),Catalogo_Precios,AI$8,FALSE))</f>
        <v>748</v>
      </c>
      <c r="AJ1501" s="57">
        <f t="shared" ref="AJ1501" si="18154">IF(OR(ISERROR(VLOOKUP(CONCATENATE("ALI_",$C1501,"_SEG_",$I1501,"_PROV_",$D1501),Catalogo_Precios,AJ$8,FALSE)),N1501=0),0,VLOOKUP(CONCATENATE("ALI_",$C1501,"_SEG_",$I1501,"_PROV_",$D1501),Catalogo_Precios,AJ$8,FALSE))</f>
        <v>748</v>
      </c>
      <c r="AK1501" s="57">
        <f t="shared" ref="AK1501" si="18155">IF(OR(ISERROR(VLOOKUP(CONCATENATE("ALI_",$C1501,"_SEG_",$I1501,"_PROV_",$D1501),Catalogo_Precios,AK$8,FALSE)),O1501=0),0,VLOOKUP(CONCATENATE("ALI_",$C1501,"_SEG_",$I1501,"_PROV_",$D1501),Catalogo_Precios,AK$8,FALSE))</f>
        <v>0</v>
      </c>
      <c r="AL1501" s="53"/>
      <c r="AM1501" s="59" t="str">
        <f t="shared" si="17945"/>
        <v>ALI_72_SEG_12</v>
      </c>
      <c r="AN1501" s="59" t="str">
        <f t="shared" si="17946"/>
        <v>ALI_72_SEG_12_VAL_1504159</v>
      </c>
      <c r="AO1501" s="60">
        <f t="shared" ref="AO1501" si="18156">IF(OR(AB1501="",AB1501=0),0,COUNTIF(Codificacion,AM1501))</f>
        <v>2</v>
      </c>
      <c r="AP1501" s="61">
        <f t="array" ref="AP1501">MIN(IF(Codificacion=AM1501,Total_Cotizacion,""))</f>
        <v>1189020.8</v>
      </c>
      <c r="AQ1501" s="62" t="b">
        <f t="shared" si="17948"/>
        <v>0</v>
      </c>
      <c r="AR1501" s="51" t="str">
        <f t="shared" ref="AR1501" si="18157">IF(COUNTIF(Codificacion2,CONCATENATE(AM1501,"_VAL_",AB1501))&gt;1,"Empate","")</f>
        <v/>
      </c>
      <c r="AS1501" s="63" t="str">
        <f t="shared" si="17835"/>
        <v/>
      </c>
      <c r="AT1501" s="59" t="str">
        <f t="shared" si="17950"/>
        <v>ALI_72_SEG_12_</v>
      </c>
      <c r="AU1501" s="63">
        <f t="shared" ref="AU1501" si="18158">IF(AND(COUNTIF(Codificacion3,AT1501)&lt;AO1501),1,COUNTIF(Codificacion3,AT1501))</f>
        <v>1</v>
      </c>
      <c r="AV1501" s="62" t="str">
        <f t="shared" si="17952"/>
        <v>No Seleccionada</v>
      </c>
      <c r="AW1501" s="53"/>
      <c r="AX1501" s="51" t="str">
        <f t="shared" si="17953"/>
        <v>ALI_72_SEG_12FALSO</v>
      </c>
      <c r="AY1501" s="51">
        <f t="shared" si="17934"/>
        <v>1</v>
      </c>
      <c r="AZ1501" s="64" t="b">
        <f t="shared" si="17954"/>
        <v>0</v>
      </c>
    </row>
    <row r="1502" spans="1:52" x14ac:dyDescent="0.2">
      <c r="A1502" s="50" t="b">
        <f t="shared" si="17897"/>
        <v>0</v>
      </c>
      <c r="B1502" s="51" t="s">
        <v>146</v>
      </c>
      <c r="C1502" s="52">
        <v>72</v>
      </c>
      <c r="D1502" s="52">
        <f t="shared" ref="D1502" si="18159">IF(ISERROR(VLOOKUP(E1502,Proveedores,2,FALSE)),"",VLOOKUP(E1502,Proveedores,2,FALSE))</f>
        <v>2014</v>
      </c>
      <c r="E1502" s="53" t="s">
        <v>147</v>
      </c>
      <c r="F1502" s="54">
        <v>204</v>
      </c>
      <c r="G1502" s="53" t="s">
        <v>131</v>
      </c>
      <c r="H1502" s="53" t="s">
        <v>132</v>
      </c>
      <c r="I1502" s="52">
        <v>13</v>
      </c>
      <c r="J1502" s="53" t="s">
        <v>58</v>
      </c>
      <c r="K1502" s="55">
        <v>44835</v>
      </c>
      <c r="L1502" s="56">
        <v>687</v>
      </c>
      <c r="M1502" s="56">
        <v>308</v>
      </c>
      <c r="N1502" s="56">
        <v>1115</v>
      </c>
      <c r="O1502" s="56">
        <v>0</v>
      </c>
      <c r="P1502" s="57">
        <v>757</v>
      </c>
      <c r="Q1502" s="58">
        <v>0</v>
      </c>
      <c r="R1502" s="57">
        <v>757</v>
      </c>
      <c r="S1502" s="57">
        <v>757</v>
      </c>
      <c r="T1502" s="58">
        <v>0</v>
      </c>
      <c r="U1502" s="57">
        <v>757</v>
      </c>
      <c r="V1502" s="57">
        <v>757</v>
      </c>
      <c r="W1502" s="58">
        <v>0</v>
      </c>
      <c r="X1502" s="57">
        <v>757</v>
      </c>
      <c r="Y1502" s="57">
        <v>0</v>
      </c>
      <c r="Z1502" s="58"/>
      <c r="AA1502" s="57">
        <v>0</v>
      </c>
      <c r="AB1502" s="57">
        <v>1597270</v>
      </c>
      <c r="AC1502" s="53" t="str">
        <f t="shared" si="17936"/>
        <v>Registro Valido</v>
      </c>
      <c r="AD1502" s="57">
        <f t="shared" ref="AD1502" si="18160">IF(OR(ISERROR(VLOOKUP(CONCATENATE("ALI_",$C1502,"_SEG_",$I1502,"_PROV_",$D1502),Catalogo_Precios,AD$8,FALSE)),L1502=0),0,VLOOKUP(CONCATENATE("ALI_",$C1502,"_SEG_",$I1502,"_PROV_",$D1502),Catalogo_Precios,AD$8,FALSE))</f>
        <v>757</v>
      </c>
      <c r="AE1502" s="57">
        <f t="shared" ref="AE1502" si="18161">IF(OR(ISERROR(VLOOKUP(CONCATENATE("ALI_",$C1502,"_SEG_",$I1502,"_PROV_",$D1502),Catalogo_Precios,AE$8,FALSE)),M1502=0),0,VLOOKUP(CONCATENATE("ALI_",$C1502,"_SEG_",$I1502,"_PROV_",$D1502),Catalogo_Precios,AE$8,FALSE))</f>
        <v>757</v>
      </c>
      <c r="AF1502" s="57">
        <f t="shared" ref="AF1502" si="18162">IF(OR(ISERROR(VLOOKUP(CONCATENATE("ALI_",$C1502,"_SEG_",$I1502,"_PROV_",$D1502),Catalogo_Precios,AF$8,FALSE)),N1502=0),0,VLOOKUP(CONCATENATE("ALI_",$C1502,"_SEG_",$I1502,"_PROV_",$D1502),Catalogo_Precios,AF$8,FALSE))</f>
        <v>757</v>
      </c>
      <c r="AG1502" s="57">
        <f t="shared" ref="AG1502" si="18163">IF(OR(ISERROR(VLOOKUP(CONCATENATE("ALI_",$C1502,"_SEG_",$I1502,"_PROV_",$D1502),Catalogo_Precios,AG$8,FALSE)),O1502=0),0,VLOOKUP(CONCATENATE("ALI_",$C1502,"_SEG_",$I1502,"_PROV_",$D1502),Catalogo_Precios,AG$8,FALSE))</f>
        <v>0</v>
      </c>
      <c r="AH1502" s="57">
        <f t="shared" ref="AH1502" si="18164">IF(OR(ISERROR(VLOOKUP(CONCATENATE("ALI_",$C1502,"_SEG_",$I1502,"_PROV_",$D1502),Catalogo_Precios,AH$8,FALSE)),L1502=0),0,VLOOKUP(CONCATENATE("ALI_",$C1502,"_SEG_",$I1502,"_PROV_",$D1502),Catalogo_Precios,AH$8,FALSE))</f>
        <v>748</v>
      </c>
      <c r="AI1502" s="57">
        <f t="shared" ref="AI1502" si="18165">IF(OR(ISERROR(VLOOKUP(CONCATENATE("ALI_",$C1502,"_SEG_",$I1502,"_PROV_",$D1502),Catalogo_Precios,AI$8,FALSE)),M1502=0),0,VLOOKUP(CONCATENATE("ALI_",$C1502,"_SEG_",$I1502,"_PROV_",$D1502),Catalogo_Precios,AI$8,FALSE))</f>
        <v>748</v>
      </c>
      <c r="AJ1502" s="57">
        <f t="shared" ref="AJ1502" si="18166">IF(OR(ISERROR(VLOOKUP(CONCATENATE("ALI_",$C1502,"_SEG_",$I1502,"_PROV_",$D1502),Catalogo_Precios,AJ$8,FALSE)),N1502=0),0,VLOOKUP(CONCATENATE("ALI_",$C1502,"_SEG_",$I1502,"_PROV_",$D1502),Catalogo_Precios,AJ$8,FALSE))</f>
        <v>748</v>
      </c>
      <c r="AK1502" s="57">
        <f t="shared" ref="AK1502" si="18167">IF(OR(ISERROR(VLOOKUP(CONCATENATE("ALI_",$C1502,"_SEG_",$I1502,"_PROV_",$D1502),Catalogo_Precios,AK$8,FALSE)),O1502=0),0,VLOOKUP(CONCATENATE("ALI_",$C1502,"_SEG_",$I1502,"_PROV_",$D1502),Catalogo_Precios,AK$8,FALSE))</f>
        <v>0</v>
      </c>
      <c r="AL1502" s="53"/>
      <c r="AM1502" s="59" t="str">
        <f t="shared" si="17945"/>
        <v>ALI_72_SEG_13</v>
      </c>
      <c r="AN1502" s="59" t="str">
        <f t="shared" si="17946"/>
        <v>ALI_72_SEG_13_VAL_1597270</v>
      </c>
      <c r="AO1502" s="60">
        <f t="shared" ref="AO1502" si="18168">IF(OR(AB1502="",AB1502=0),0,COUNTIF(Codificacion,AM1502))</f>
        <v>2</v>
      </c>
      <c r="AP1502" s="61">
        <f t="array" ref="AP1502">MIN(IF(Codificacion=AM1502,Total_Cotizacion,""))</f>
        <v>1262624</v>
      </c>
      <c r="AQ1502" s="62" t="b">
        <f t="shared" si="17948"/>
        <v>0</v>
      </c>
      <c r="AR1502" s="51" t="str">
        <f t="shared" ref="AR1502" si="18169">IF(COUNTIF(Codificacion2,CONCATENATE(AM1502,"_VAL_",AB1502))&gt;1,"Empate","")</f>
        <v/>
      </c>
      <c r="AS1502" s="63" t="str">
        <f t="shared" si="17835"/>
        <v/>
      </c>
      <c r="AT1502" s="59" t="str">
        <f t="shared" si="17950"/>
        <v>ALI_72_SEG_13_</v>
      </c>
      <c r="AU1502" s="63">
        <f t="shared" ref="AU1502" si="18170">IF(AND(COUNTIF(Codificacion3,AT1502)&lt;AO1502),1,COUNTIF(Codificacion3,AT1502))</f>
        <v>1</v>
      </c>
      <c r="AV1502" s="62" t="str">
        <f t="shared" si="17952"/>
        <v>No Seleccionada</v>
      </c>
      <c r="AW1502" s="53"/>
      <c r="AX1502" s="51" t="str">
        <f t="shared" si="17953"/>
        <v>ALI_72_SEG_13FALSO</v>
      </c>
      <c r="AY1502" s="51">
        <f t="shared" si="17934"/>
        <v>1</v>
      </c>
      <c r="AZ1502" s="64" t="b">
        <f t="shared" si="17954"/>
        <v>0</v>
      </c>
    </row>
    <row r="1503" spans="1:52" x14ac:dyDescent="0.2">
      <c r="A1503" s="50" t="b">
        <f t="shared" si="17897"/>
        <v>0</v>
      </c>
      <c r="B1503" s="51" t="s">
        <v>146</v>
      </c>
      <c r="C1503" s="52">
        <v>72</v>
      </c>
      <c r="D1503" s="52">
        <f t="shared" ref="D1503" si="18171">IF(ISERROR(VLOOKUP(E1503,Proveedores,2,FALSE)),"",VLOOKUP(E1503,Proveedores,2,FALSE))</f>
        <v>2014</v>
      </c>
      <c r="E1503" s="53" t="s">
        <v>147</v>
      </c>
      <c r="F1503" s="54">
        <v>205</v>
      </c>
      <c r="G1503" s="53" t="s">
        <v>131</v>
      </c>
      <c r="H1503" s="53" t="s">
        <v>132</v>
      </c>
      <c r="I1503" s="52">
        <v>14</v>
      </c>
      <c r="J1503" s="53" t="s">
        <v>58</v>
      </c>
      <c r="K1503" s="55">
        <v>44835</v>
      </c>
      <c r="L1503" s="56">
        <v>681</v>
      </c>
      <c r="M1503" s="56">
        <v>306</v>
      </c>
      <c r="N1503" s="56">
        <v>1105</v>
      </c>
      <c r="O1503" s="56">
        <v>0</v>
      </c>
      <c r="P1503" s="57">
        <v>757</v>
      </c>
      <c r="Q1503" s="58">
        <v>0</v>
      </c>
      <c r="R1503" s="57">
        <v>757</v>
      </c>
      <c r="S1503" s="57">
        <v>757</v>
      </c>
      <c r="T1503" s="58">
        <v>0</v>
      </c>
      <c r="U1503" s="57">
        <v>757</v>
      </c>
      <c r="V1503" s="57">
        <v>757</v>
      </c>
      <c r="W1503" s="58">
        <v>0</v>
      </c>
      <c r="X1503" s="57">
        <v>757</v>
      </c>
      <c r="Y1503" s="57">
        <v>0</v>
      </c>
      <c r="Z1503" s="58"/>
      <c r="AA1503" s="57">
        <v>0</v>
      </c>
      <c r="AB1503" s="57">
        <v>1583644</v>
      </c>
      <c r="AC1503" s="53" t="str">
        <f t="shared" si="17936"/>
        <v>Registro Valido</v>
      </c>
      <c r="AD1503" s="57">
        <f t="shared" ref="AD1503" si="18172">IF(OR(ISERROR(VLOOKUP(CONCATENATE("ALI_",$C1503,"_SEG_",$I1503,"_PROV_",$D1503),Catalogo_Precios,AD$8,FALSE)),L1503=0),0,VLOOKUP(CONCATENATE("ALI_",$C1503,"_SEG_",$I1503,"_PROV_",$D1503),Catalogo_Precios,AD$8,FALSE))</f>
        <v>757</v>
      </c>
      <c r="AE1503" s="57">
        <f t="shared" ref="AE1503" si="18173">IF(OR(ISERROR(VLOOKUP(CONCATENATE("ALI_",$C1503,"_SEG_",$I1503,"_PROV_",$D1503),Catalogo_Precios,AE$8,FALSE)),M1503=0),0,VLOOKUP(CONCATENATE("ALI_",$C1503,"_SEG_",$I1503,"_PROV_",$D1503),Catalogo_Precios,AE$8,FALSE))</f>
        <v>757</v>
      </c>
      <c r="AF1503" s="57">
        <f t="shared" ref="AF1503" si="18174">IF(OR(ISERROR(VLOOKUP(CONCATENATE("ALI_",$C1503,"_SEG_",$I1503,"_PROV_",$D1503),Catalogo_Precios,AF$8,FALSE)),N1503=0),0,VLOOKUP(CONCATENATE("ALI_",$C1503,"_SEG_",$I1503,"_PROV_",$D1503),Catalogo_Precios,AF$8,FALSE))</f>
        <v>757</v>
      </c>
      <c r="AG1503" s="57">
        <f t="shared" ref="AG1503" si="18175">IF(OR(ISERROR(VLOOKUP(CONCATENATE("ALI_",$C1503,"_SEG_",$I1503,"_PROV_",$D1503),Catalogo_Precios,AG$8,FALSE)),O1503=0),0,VLOOKUP(CONCATENATE("ALI_",$C1503,"_SEG_",$I1503,"_PROV_",$D1503),Catalogo_Precios,AG$8,FALSE))</f>
        <v>0</v>
      </c>
      <c r="AH1503" s="57">
        <f t="shared" ref="AH1503" si="18176">IF(OR(ISERROR(VLOOKUP(CONCATENATE("ALI_",$C1503,"_SEG_",$I1503,"_PROV_",$D1503),Catalogo_Precios,AH$8,FALSE)),L1503=0),0,VLOOKUP(CONCATENATE("ALI_",$C1503,"_SEG_",$I1503,"_PROV_",$D1503),Catalogo_Precios,AH$8,FALSE))</f>
        <v>748</v>
      </c>
      <c r="AI1503" s="57">
        <f t="shared" ref="AI1503" si="18177">IF(OR(ISERROR(VLOOKUP(CONCATENATE("ALI_",$C1503,"_SEG_",$I1503,"_PROV_",$D1503),Catalogo_Precios,AI$8,FALSE)),M1503=0),0,VLOOKUP(CONCATENATE("ALI_",$C1503,"_SEG_",$I1503,"_PROV_",$D1503),Catalogo_Precios,AI$8,FALSE))</f>
        <v>748</v>
      </c>
      <c r="AJ1503" s="57">
        <f t="shared" ref="AJ1503" si="18178">IF(OR(ISERROR(VLOOKUP(CONCATENATE("ALI_",$C1503,"_SEG_",$I1503,"_PROV_",$D1503),Catalogo_Precios,AJ$8,FALSE)),N1503=0),0,VLOOKUP(CONCATENATE("ALI_",$C1503,"_SEG_",$I1503,"_PROV_",$D1503),Catalogo_Precios,AJ$8,FALSE))</f>
        <v>748</v>
      </c>
      <c r="AK1503" s="57">
        <f t="shared" ref="AK1503" si="18179">IF(OR(ISERROR(VLOOKUP(CONCATENATE("ALI_",$C1503,"_SEG_",$I1503,"_PROV_",$D1503),Catalogo_Precios,AK$8,FALSE)),O1503=0),0,VLOOKUP(CONCATENATE("ALI_",$C1503,"_SEG_",$I1503,"_PROV_",$D1503),Catalogo_Precios,AK$8,FALSE))</f>
        <v>0</v>
      </c>
      <c r="AL1503" s="53"/>
      <c r="AM1503" s="59" t="str">
        <f t="shared" si="17945"/>
        <v>ALI_72_SEG_14</v>
      </c>
      <c r="AN1503" s="59" t="str">
        <f t="shared" si="17946"/>
        <v>ALI_72_SEG_14_VAL_1583644</v>
      </c>
      <c r="AO1503" s="60">
        <f t="shared" ref="AO1503" si="18180">IF(OR(AB1503="",AB1503=0),0,COUNTIF(Codificacion,AM1503))</f>
        <v>2</v>
      </c>
      <c r="AP1503" s="61">
        <f t="array" ref="AP1503">MIN(IF(Codificacion=AM1503,Total_Cotizacion,""))</f>
        <v>1251852.7999999998</v>
      </c>
      <c r="AQ1503" s="62" t="b">
        <f t="shared" si="17948"/>
        <v>0</v>
      </c>
      <c r="AR1503" s="51" t="str">
        <f t="shared" ref="AR1503" si="18181">IF(COUNTIF(Codificacion2,CONCATENATE(AM1503,"_VAL_",AB1503))&gt;1,"Empate","")</f>
        <v/>
      </c>
      <c r="AS1503" s="63" t="str">
        <f t="shared" si="17835"/>
        <v/>
      </c>
      <c r="AT1503" s="59" t="str">
        <f t="shared" si="17950"/>
        <v>ALI_72_SEG_14_</v>
      </c>
      <c r="AU1503" s="63">
        <f t="shared" ref="AU1503" si="18182">IF(AND(COUNTIF(Codificacion3,AT1503)&lt;AO1503),1,COUNTIF(Codificacion3,AT1503))</f>
        <v>1</v>
      </c>
      <c r="AV1503" s="62" t="str">
        <f t="shared" si="17952"/>
        <v>No Seleccionada</v>
      </c>
      <c r="AW1503" s="53"/>
      <c r="AX1503" s="51" t="str">
        <f t="shared" si="17953"/>
        <v>ALI_72_SEG_14FALSO</v>
      </c>
      <c r="AY1503" s="51">
        <f t="shared" si="17934"/>
        <v>1</v>
      </c>
      <c r="AZ1503" s="64" t="b">
        <f t="shared" si="17954"/>
        <v>0</v>
      </c>
    </row>
    <row r="1504" spans="1:52" x14ac:dyDescent="0.2">
      <c r="A1504" s="50" t="b">
        <f t="shared" si="17897"/>
        <v>0</v>
      </c>
      <c r="B1504" s="51" t="s">
        <v>146</v>
      </c>
      <c r="C1504" s="52">
        <v>72</v>
      </c>
      <c r="D1504" s="52">
        <f t="shared" ref="D1504" si="18183">IF(ISERROR(VLOOKUP(E1504,Proveedores,2,FALSE)),"",VLOOKUP(E1504,Proveedores,2,FALSE))</f>
        <v>2014</v>
      </c>
      <c r="E1504" s="53" t="s">
        <v>147</v>
      </c>
      <c r="F1504" s="54">
        <v>206</v>
      </c>
      <c r="G1504" s="53" t="s">
        <v>131</v>
      </c>
      <c r="H1504" s="53" t="s">
        <v>132</v>
      </c>
      <c r="I1504" s="52">
        <v>15</v>
      </c>
      <c r="J1504" s="53" t="s">
        <v>58</v>
      </c>
      <c r="K1504" s="55">
        <v>44835</v>
      </c>
      <c r="L1504" s="56">
        <v>646</v>
      </c>
      <c r="M1504" s="56">
        <v>288</v>
      </c>
      <c r="N1504" s="56">
        <v>1042</v>
      </c>
      <c r="O1504" s="56">
        <v>0</v>
      </c>
      <c r="P1504" s="57">
        <v>757</v>
      </c>
      <c r="Q1504" s="58">
        <v>0</v>
      </c>
      <c r="R1504" s="57">
        <v>757</v>
      </c>
      <c r="S1504" s="57">
        <v>757</v>
      </c>
      <c r="T1504" s="58">
        <v>0</v>
      </c>
      <c r="U1504" s="57">
        <v>757</v>
      </c>
      <c r="V1504" s="57">
        <v>757</v>
      </c>
      <c r="W1504" s="58">
        <v>0</v>
      </c>
      <c r="X1504" s="57">
        <v>757</v>
      </c>
      <c r="Y1504" s="57">
        <v>0</v>
      </c>
      <c r="Z1504" s="58"/>
      <c r="AA1504" s="57">
        <v>0</v>
      </c>
      <c r="AB1504" s="57">
        <v>1495832</v>
      </c>
      <c r="AC1504" s="53" t="str">
        <f t="shared" si="17936"/>
        <v>Registro Valido</v>
      </c>
      <c r="AD1504" s="57">
        <f t="shared" ref="AD1504" si="18184">IF(OR(ISERROR(VLOOKUP(CONCATENATE("ALI_",$C1504,"_SEG_",$I1504,"_PROV_",$D1504),Catalogo_Precios,AD$8,FALSE)),L1504=0),0,VLOOKUP(CONCATENATE("ALI_",$C1504,"_SEG_",$I1504,"_PROV_",$D1504),Catalogo_Precios,AD$8,FALSE))</f>
        <v>757</v>
      </c>
      <c r="AE1504" s="57">
        <f t="shared" ref="AE1504" si="18185">IF(OR(ISERROR(VLOOKUP(CONCATENATE("ALI_",$C1504,"_SEG_",$I1504,"_PROV_",$D1504),Catalogo_Precios,AE$8,FALSE)),M1504=0),0,VLOOKUP(CONCATENATE("ALI_",$C1504,"_SEG_",$I1504,"_PROV_",$D1504),Catalogo_Precios,AE$8,FALSE))</f>
        <v>757</v>
      </c>
      <c r="AF1504" s="57">
        <f t="shared" ref="AF1504" si="18186">IF(OR(ISERROR(VLOOKUP(CONCATENATE("ALI_",$C1504,"_SEG_",$I1504,"_PROV_",$D1504),Catalogo_Precios,AF$8,FALSE)),N1504=0),0,VLOOKUP(CONCATENATE("ALI_",$C1504,"_SEG_",$I1504,"_PROV_",$D1504),Catalogo_Precios,AF$8,FALSE))</f>
        <v>757</v>
      </c>
      <c r="AG1504" s="57">
        <f t="shared" ref="AG1504" si="18187">IF(OR(ISERROR(VLOOKUP(CONCATENATE("ALI_",$C1504,"_SEG_",$I1504,"_PROV_",$D1504),Catalogo_Precios,AG$8,FALSE)),O1504=0),0,VLOOKUP(CONCATENATE("ALI_",$C1504,"_SEG_",$I1504,"_PROV_",$D1504),Catalogo_Precios,AG$8,FALSE))</f>
        <v>0</v>
      </c>
      <c r="AH1504" s="57">
        <f t="shared" ref="AH1504" si="18188">IF(OR(ISERROR(VLOOKUP(CONCATENATE("ALI_",$C1504,"_SEG_",$I1504,"_PROV_",$D1504),Catalogo_Precios,AH$8,FALSE)),L1504=0),0,VLOOKUP(CONCATENATE("ALI_",$C1504,"_SEG_",$I1504,"_PROV_",$D1504),Catalogo_Precios,AH$8,FALSE))</f>
        <v>748</v>
      </c>
      <c r="AI1504" s="57">
        <f t="shared" ref="AI1504" si="18189">IF(OR(ISERROR(VLOOKUP(CONCATENATE("ALI_",$C1504,"_SEG_",$I1504,"_PROV_",$D1504),Catalogo_Precios,AI$8,FALSE)),M1504=0),0,VLOOKUP(CONCATENATE("ALI_",$C1504,"_SEG_",$I1504,"_PROV_",$D1504),Catalogo_Precios,AI$8,FALSE))</f>
        <v>748</v>
      </c>
      <c r="AJ1504" s="57">
        <f t="shared" ref="AJ1504" si="18190">IF(OR(ISERROR(VLOOKUP(CONCATENATE("ALI_",$C1504,"_SEG_",$I1504,"_PROV_",$D1504),Catalogo_Precios,AJ$8,FALSE)),N1504=0),0,VLOOKUP(CONCATENATE("ALI_",$C1504,"_SEG_",$I1504,"_PROV_",$D1504),Catalogo_Precios,AJ$8,FALSE))</f>
        <v>748</v>
      </c>
      <c r="AK1504" s="57">
        <f t="shared" ref="AK1504" si="18191">IF(OR(ISERROR(VLOOKUP(CONCATENATE("ALI_",$C1504,"_SEG_",$I1504,"_PROV_",$D1504),Catalogo_Precios,AK$8,FALSE)),O1504=0),0,VLOOKUP(CONCATENATE("ALI_",$C1504,"_SEG_",$I1504,"_PROV_",$D1504),Catalogo_Precios,AK$8,FALSE))</f>
        <v>0</v>
      </c>
      <c r="AL1504" s="53"/>
      <c r="AM1504" s="59" t="str">
        <f t="shared" si="17945"/>
        <v>ALI_72_SEG_15</v>
      </c>
      <c r="AN1504" s="59" t="str">
        <f t="shared" si="17946"/>
        <v>ALI_72_SEG_15_VAL_1495832</v>
      </c>
      <c r="AO1504" s="60">
        <f t="shared" ref="AO1504" si="18192">IF(OR(AB1504="",AB1504=0),0,COUNTIF(Codificacion,AM1504))</f>
        <v>2</v>
      </c>
      <c r="AP1504" s="61">
        <f t="array" ref="AP1504">MIN(IF(Codificacion=AM1504,Total_Cotizacion,""))</f>
        <v>1182438.3999999999</v>
      </c>
      <c r="AQ1504" s="62" t="b">
        <f t="shared" si="17948"/>
        <v>0</v>
      </c>
      <c r="AR1504" s="51" t="str">
        <f t="shared" ref="AR1504" si="18193">IF(COUNTIF(Codificacion2,CONCATENATE(AM1504,"_VAL_",AB1504))&gt;1,"Empate","")</f>
        <v/>
      </c>
      <c r="AS1504" s="63" t="str">
        <f t="shared" si="17835"/>
        <v/>
      </c>
      <c r="AT1504" s="59" t="str">
        <f t="shared" si="17950"/>
        <v>ALI_72_SEG_15_</v>
      </c>
      <c r="AU1504" s="63">
        <f t="shared" ref="AU1504" si="18194">IF(AND(COUNTIF(Codificacion3,AT1504)&lt;AO1504),1,COUNTIF(Codificacion3,AT1504))</f>
        <v>1</v>
      </c>
      <c r="AV1504" s="62" t="str">
        <f t="shared" si="17952"/>
        <v>No Seleccionada</v>
      </c>
      <c r="AW1504" s="53"/>
      <c r="AX1504" s="51" t="str">
        <f t="shared" si="17953"/>
        <v>ALI_72_SEG_15FALSO</v>
      </c>
      <c r="AY1504" s="51">
        <f t="shared" si="17934"/>
        <v>1</v>
      </c>
      <c r="AZ1504" s="64" t="b">
        <f t="shared" si="17954"/>
        <v>0</v>
      </c>
    </row>
    <row r="1505" spans="1:52" x14ac:dyDescent="0.2">
      <c r="A1505" s="50" t="b">
        <f t="shared" si="17897"/>
        <v>0</v>
      </c>
      <c r="B1505" s="51" t="s">
        <v>146</v>
      </c>
      <c r="C1505" s="52">
        <v>6</v>
      </c>
      <c r="D1505" s="52">
        <f t="shared" ref="D1505" si="18195">IF(ISERROR(VLOOKUP(E1505,Proveedores,2,FALSE)),"",VLOOKUP(E1505,Proveedores,2,FALSE))</f>
        <v>2014</v>
      </c>
      <c r="E1505" s="53" t="s">
        <v>147</v>
      </c>
      <c r="F1505" s="54">
        <v>297</v>
      </c>
      <c r="G1505" s="53" t="s">
        <v>61</v>
      </c>
      <c r="H1505" s="53" t="s">
        <v>70</v>
      </c>
      <c r="I1505" s="52">
        <v>1</v>
      </c>
      <c r="J1505" s="53" t="s">
        <v>58</v>
      </c>
      <c r="K1505" s="55">
        <v>44835</v>
      </c>
      <c r="L1505" s="56">
        <v>3743</v>
      </c>
      <c r="M1505" s="56">
        <v>4361</v>
      </c>
      <c r="N1505" s="56">
        <v>3382</v>
      </c>
      <c r="O1505" s="56">
        <v>183</v>
      </c>
      <c r="P1505" s="57">
        <v>842</v>
      </c>
      <c r="Q1505" s="58">
        <v>1.0999999999999999E-2</v>
      </c>
      <c r="R1505" s="57">
        <v>832.74</v>
      </c>
      <c r="S1505" s="57">
        <v>842</v>
      </c>
      <c r="T1505" s="58">
        <v>1.0999999999999999E-2</v>
      </c>
      <c r="U1505" s="57">
        <v>832.74</v>
      </c>
      <c r="V1505" s="57">
        <v>842</v>
      </c>
      <c r="W1505" s="58">
        <v>1.0999999999999999E-2</v>
      </c>
      <c r="X1505" s="57">
        <v>832.74</v>
      </c>
      <c r="Y1505" s="57">
        <v>842</v>
      </c>
      <c r="Z1505" s="58">
        <v>1.0999999999999999E-2</v>
      </c>
      <c r="AA1505" s="57">
        <v>832.74</v>
      </c>
      <c r="AB1505" s="57">
        <v>9717243.0600000005</v>
      </c>
      <c r="AC1505" s="53" t="str">
        <f t="shared" si="17936"/>
        <v>Registro Valido</v>
      </c>
      <c r="AD1505" s="57">
        <f t="shared" ref="AD1505" si="18196">IF(OR(ISERROR(VLOOKUP(CONCATENATE("ALI_",$C1505,"_SEG_",$I1505,"_PROV_",$D1505),Catalogo_Precios,AD$8,FALSE)),L1505=0),0,VLOOKUP(CONCATENATE("ALI_",$C1505,"_SEG_",$I1505,"_PROV_",$D1505),Catalogo_Precios,AD$8,FALSE))</f>
        <v>842</v>
      </c>
      <c r="AE1505" s="57">
        <f t="shared" ref="AE1505" si="18197">IF(OR(ISERROR(VLOOKUP(CONCATENATE("ALI_",$C1505,"_SEG_",$I1505,"_PROV_",$D1505),Catalogo_Precios,AE$8,FALSE)),M1505=0),0,VLOOKUP(CONCATENATE("ALI_",$C1505,"_SEG_",$I1505,"_PROV_",$D1505),Catalogo_Precios,AE$8,FALSE))</f>
        <v>842</v>
      </c>
      <c r="AF1505" s="57">
        <f t="shared" ref="AF1505" si="18198">IF(OR(ISERROR(VLOOKUP(CONCATENATE("ALI_",$C1505,"_SEG_",$I1505,"_PROV_",$D1505),Catalogo_Precios,AF$8,FALSE)),N1505=0),0,VLOOKUP(CONCATENATE("ALI_",$C1505,"_SEG_",$I1505,"_PROV_",$D1505),Catalogo_Precios,AF$8,FALSE))</f>
        <v>842</v>
      </c>
      <c r="AG1505" s="57">
        <f t="shared" ref="AG1505" si="18199">IF(OR(ISERROR(VLOOKUP(CONCATENATE("ALI_",$C1505,"_SEG_",$I1505,"_PROV_",$D1505),Catalogo_Precios,AG$8,FALSE)),O1505=0),0,VLOOKUP(CONCATENATE("ALI_",$C1505,"_SEG_",$I1505,"_PROV_",$D1505),Catalogo_Precios,AG$8,FALSE))</f>
        <v>842</v>
      </c>
      <c r="AH1505" s="57">
        <f t="shared" ref="AH1505" si="18200">IF(OR(ISERROR(VLOOKUP(CONCATENATE("ALI_",$C1505,"_SEG_",$I1505,"_PROV_",$D1505),Catalogo_Precios,AH$8,FALSE)),L1505=0),0,VLOOKUP(CONCATENATE("ALI_",$C1505,"_SEG_",$I1505,"_PROV_",$D1505),Catalogo_Precios,AH$8,FALSE))</f>
        <v>832</v>
      </c>
      <c r="AI1505" s="57">
        <f t="shared" ref="AI1505" si="18201">IF(OR(ISERROR(VLOOKUP(CONCATENATE("ALI_",$C1505,"_SEG_",$I1505,"_PROV_",$D1505),Catalogo_Precios,AI$8,FALSE)),M1505=0),0,VLOOKUP(CONCATENATE("ALI_",$C1505,"_SEG_",$I1505,"_PROV_",$D1505),Catalogo_Precios,AI$8,FALSE))</f>
        <v>832</v>
      </c>
      <c r="AJ1505" s="57">
        <f t="shared" ref="AJ1505" si="18202">IF(OR(ISERROR(VLOOKUP(CONCATENATE("ALI_",$C1505,"_SEG_",$I1505,"_PROV_",$D1505),Catalogo_Precios,AJ$8,FALSE)),N1505=0),0,VLOOKUP(CONCATENATE("ALI_",$C1505,"_SEG_",$I1505,"_PROV_",$D1505),Catalogo_Precios,AJ$8,FALSE))</f>
        <v>832</v>
      </c>
      <c r="AK1505" s="57">
        <f t="shared" ref="AK1505" si="18203">IF(OR(ISERROR(VLOOKUP(CONCATENATE("ALI_",$C1505,"_SEG_",$I1505,"_PROV_",$D1505),Catalogo_Precios,AK$8,FALSE)),O1505=0),0,VLOOKUP(CONCATENATE("ALI_",$C1505,"_SEG_",$I1505,"_PROV_",$D1505),Catalogo_Precios,AK$8,FALSE))</f>
        <v>832</v>
      </c>
      <c r="AL1505" s="53"/>
      <c r="AM1505" s="59" t="str">
        <f t="shared" si="17945"/>
        <v>ALI_6_SEG_1</v>
      </c>
      <c r="AN1505" s="59" t="str">
        <f t="shared" si="17946"/>
        <v>ALI_6_SEG_1_VAL_9717243.06</v>
      </c>
      <c r="AO1505" s="60">
        <f t="shared" ref="AO1505" si="18204">IF(OR(AB1505="",AB1505=0),0,COUNTIF(Codificacion,AM1505))</f>
        <v>4</v>
      </c>
      <c r="AP1505" s="61">
        <f t="array" ref="AP1505">MIN(IF(Codificacion=AM1505,Total_Cotizacion,""))</f>
        <v>8737747.1999999993</v>
      </c>
      <c r="AQ1505" s="62" t="b">
        <f t="shared" si="17948"/>
        <v>0</v>
      </c>
      <c r="AR1505" s="51" t="str">
        <f t="shared" ref="AR1505" si="18205">IF(COUNTIF(Codificacion2,CONCATENATE(AM1505,"_VAL_",AB1505))&gt;1,"Empate","")</f>
        <v/>
      </c>
      <c r="AS1505" s="63" t="str">
        <f t="shared" si="17835"/>
        <v/>
      </c>
      <c r="AT1505" s="59" t="str">
        <f t="shared" si="17950"/>
        <v>ALI_6_SEG_1_</v>
      </c>
      <c r="AU1505" s="63">
        <f t="shared" ref="AU1505" si="18206">IF(AND(COUNTIF(Codificacion3,AT1505)&lt;AO1505),1,COUNTIF(Codificacion3,AT1505))</f>
        <v>1</v>
      </c>
      <c r="AV1505" s="62" t="str">
        <f t="shared" si="17952"/>
        <v>No Seleccionada</v>
      </c>
      <c r="AW1505" s="53"/>
      <c r="AX1505" s="51" t="str">
        <f t="shared" si="17953"/>
        <v>ALI_6_SEG_1FALSO</v>
      </c>
      <c r="AY1505" s="51">
        <f t="shared" si="17934"/>
        <v>3</v>
      </c>
      <c r="AZ1505" s="64" t="b">
        <f t="shared" si="17954"/>
        <v>0</v>
      </c>
    </row>
    <row r="1506" spans="1:52" x14ac:dyDescent="0.2">
      <c r="A1506" s="50" t="b">
        <f t="shared" si="17897"/>
        <v>0</v>
      </c>
      <c r="B1506" s="51" t="s">
        <v>146</v>
      </c>
      <c r="C1506" s="52">
        <v>6</v>
      </c>
      <c r="D1506" s="52">
        <f t="shared" ref="D1506" si="18207">IF(ISERROR(VLOOKUP(E1506,Proveedores,2,FALSE)),"",VLOOKUP(E1506,Proveedores,2,FALSE))</f>
        <v>2014</v>
      </c>
      <c r="E1506" s="53" t="s">
        <v>147</v>
      </c>
      <c r="F1506" s="54">
        <v>298</v>
      </c>
      <c r="G1506" s="53" t="s">
        <v>61</v>
      </c>
      <c r="H1506" s="53" t="s">
        <v>70</v>
      </c>
      <c r="I1506" s="52">
        <v>2</v>
      </c>
      <c r="J1506" s="53" t="s">
        <v>58</v>
      </c>
      <c r="K1506" s="55">
        <v>44835</v>
      </c>
      <c r="L1506" s="56">
        <v>3803</v>
      </c>
      <c r="M1506" s="56">
        <v>4199</v>
      </c>
      <c r="N1506" s="56">
        <v>3722</v>
      </c>
      <c r="O1506" s="56">
        <v>167</v>
      </c>
      <c r="P1506" s="57">
        <v>842</v>
      </c>
      <c r="Q1506" s="58">
        <v>1.0999999999999999E-2</v>
      </c>
      <c r="R1506" s="57">
        <v>832.74</v>
      </c>
      <c r="S1506" s="57">
        <v>842</v>
      </c>
      <c r="T1506" s="58">
        <v>1.0999999999999999E-2</v>
      </c>
      <c r="U1506" s="57">
        <v>832.74</v>
      </c>
      <c r="V1506" s="57">
        <v>842</v>
      </c>
      <c r="W1506" s="58">
        <v>1.0999999999999999E-2</v>
      </c>
      <c r="X1506" s="57">
        <v>832.74</v>
      </c>
      <c r="Y1506" s="57">
        <v>842</v>
      </c>
      <c r="Z1506" s="58">
        <v>1.0999999999999999E-2</v>
      </c>
      <c r="AA1506" s="57">
        <v>832.74</v>
      </c>
      <c r="AB1506" s="57">
        <v>9902111.3400000017</v>
      </c>
      <c r="AC1506" s="53" t="str">
        <f t="shared" si="17936"/>
        <v>Registro Valido</v>
      </c>
      <c r="AD1506" s="57">
        <f t="shared" ref="AD1506" si="18208">IF(OR(ISERROR(VLOOKUP(CONCATENATE("ALI_",$C1506,"_SEG_",$I1506,"_PROV_",$D1506),Catalogo_Precios,AD$8,FALSE)),L1506=0),0,VLOOKUP(CONCATENATE("ALI_",$C1506,"_SEG_",$I1506,"_PROV_",$D1506),Catalogo_Precios,AD$8,FALSE))</f>
        <v>842</v>
      </c>
      <c r="AE1506" s="57">
        <f t="shared" ref="AE1506" si="18209">IF(OR(ISERROR(VLOOKUP(CONCATENATE("ALI_",$C1506,"_SEG_",$I1506,"_PROV_",$D1506),Catalogo_Precios,AE$8,FALSE)),M1506=0),0,VLOOKUP(CONCATENATE("ALI_",$C1506,"_SEG_",$I1506,"_PROV_",$D1506),Catalogo_Precios,AE$8,FALSE))</f>
        <v>842</v>
      </c>
      <c r="AF1506" s="57">
        <f t="shared" ref="AF1506" si="18210">IF(OR(ISERROR(VLOOKUP(CONCATENATE("ALI_",$C1506,"_SEG_",$I1506,"_PROV_",$D1506),Catalogo_Precios,AF$8,FALSE)),N1506=0),0,VLOOKUP(CONCATENATE("ALI_",$C1506,"_SEG_",$I1506,"_PROV_",$D1506),Catalogo_Precios,AF$8,FALSE))</f>
        <v>842</v>
      </c>
      <c r="AG1506" s="57">
        <f t="shared" ref="AG1506" si="18211">IF(OR(ISERROR(VLOOKUP(CONCATENATE("ALI_",$C1506,"_SEG_",$I1506,"_PROV_",$D1506),Catalogo_Precios,AG$8,FALSE)),O1506=0),0,VLOOKUP(CONCATENATE("ALI_",$C1506,"_SEG_",$I1506,"_PROV_",$D1506),Catalogo_Precios,AG$8,FALSE))</f>
        <v>842</v>
      </c>
      <c r="AH1506" s="57">
        <f t="shared" ref="AH1506" si="18212">IF(OR(ISERROR(VLOOKUP(CONCATENATE("ALI_",$C1506,"_SEG_",$I1506,"_PROV_",$D1506),Catalogo_Precios,AH$8,FALSE)),L1506=0),0,VLOOKUP(CONCATENATE("ALI_",$C1506,"_SEG_",$I1506,"_PROV_",$D1506),Catalogo_Precios,AH$8,FALSE))</f>
        <v>832</v>
      </c>
      <c r="AI1506" s="57">
        <f t="shared" ref="AI1506" si="18213">IF(OR(ISERROR(VLOOKUP(CONCATENATE("ALI_",$C1506,"_SEG_",$I1506,"_PROV_",$D1506),Catalogo_Precios,AI$8,FALSE)),M1506=0),0,VLOOKUP(CONCATENATE("ALI_",$C1506,"_SEG_",$I1506,"_PROV_",$D1506),Catalogo_Precios,AI$8,FALSE))</f>
        <v>832</v>
      </c>
      <c r="AJ1506" s="57">
        <f t="shared" ref="AJ1506" si="18214">IF(OR(ISERROR(VLOOKUP(CONCATENATE("ALI_",$C1506,"_SEG_",$I1506,"_PROV_",$D1506),Catalogo_Precios,AJ$8,FALSE)),N1506=0),0,VLOOKUP(CONCATENATE("ALI_",$C1506,"_SEG_",$I1506,"_PROV_",$D1506),Catalogo_Precios,AJ$8,FALSE))</f>
        <v>832</v>
      </c>
      <c r="AK1506" s="57">
        <f t="shared" ref="AK1506" si="18215">IF(OR(ISERROR(VLOOKUP(CONCATENATE("ALI_",$C1506,"_SEG_",$I1506,"_PROV_",$D1506),Catalogo_Precios,AK$8,FALSE)),O1506=0),0,VLOOKUP(CONCATENATE("ALI_",$C1506,"_SEG_",$I1506,"_PROV_",$D1506),Catalogo_Precios,AK$8,FALSE))</f>
        <v>832</v>
      </c>
      <c r="AL1506" s="53"/>
      <c r="AM1506" s="59" t="str">
        <f t="shared" si="17945"/>
        <v>ALI_6_SEG_2</v>
      </c>
      <c r="AN1506" s="59" t="str">
        <f t="shared" si="17946"/>
        <v>ALI_6_SEG_2_VAL_9902111.34</v>
      </c>
      <c r="AO1506" s="60">
        <f t="shared" ref="AO1506" si="18216">IF(OR(AB1506="",AB1506=0),0,COUNTIF(Codificacion,AM1506))</f>
        <v>4</v>
      </c>
      <c r="AP1506" s="61">
        <f t="array" ref="AP1506">MIN(IF(Codificacion=AM1506,Total_Cotizacion,""))</f>
        <v>8903980.7999999989</v>
      </c>
      <c r="AQ1506" s="62" t="b">
        <f t="shared" si="17948"/>
        <v>0</v>
      </c>
      <c r="AR1506" s="51" t="str">
        <f t="shared" ref="AR1506" si="18217">IF(COUNTIF(Codificacion2,CONCATENATE(AM1506,"_VAL_",AB1506))&gt;1,"Empate","")</f>
        <v/>
      </c>
      <c r="AS1506" s="63" t="str">
        <f t="shared" si="17835"/>
        <v/>
      </c>
      <c r="AT1506" s="59" t="str">
        <f t="shared" si="17950"/>
        <v>ALI_6_SEG_2_</v>
      </c>
      <c r="AU1506" s="63">
        <f t="shared" ref="AU1506" si="18218">IF(AND(COUNTIF(Codificacion3,AT1506)&lt;AO1506),1,COUNTIF(Codificacion3,AT1506))</f>
        <v>1</v>
      </c>
      <c r="AV1506" s="62" t="str">
        <f t="shared" si="17952"/>
        <v>No Seleccionada</v>
      </c>
      <c r="AW1506" s="53"/>
      <c r="AX1506" s="51" t="str">
        <f t="shared" si="17953"/>
        <v>ALI_6_SEG_2FALSO</v>
      </c>
      <c r="AY1506" s="51">
        <f t="shared" si="17934"/>
        <v>3</v>
      </c>
      <c r="AZ1506" s="64" t="b">
        <f t="shared" si="17954"/>
        <v>0</v>
      </c>
    </row>
    <row r="1507" spans="1:52" x14ac:dyDescent="0.2">
      <c r="A1507" s="50" t="b">
        <f t="shared" si="17897"/>
        <v>0</v>
      </c>
      <c r="B1507" s="51" t="s">
        <v>146</v>
      </c>
      <c r="C1507" s="52">
        <v>6</v>
      </c>
      <c r="D1507" s="52">
        <f t="shared" ref="D1507" si="18219">IF(ISERROR(VLOOKUP(E1507,Proveedores,2,FALSE)),"",VLOOKUP(E1507,Proveedores,2,FALSE))</f>
        <v>2014</v>
      </c>
      <c r="E1507" s="53" t="s">
        <v>147</v>
      </c>
      <c r="F1507" s="54">
        <v>299</v>
      </c>
      <c r="G1507" s="53" t="s">
        <v>61</v>
      </c>
      <c r="H1507" s="53" t="s">
        <v>70</v>
      </c>
      <c r="I1507" s="52">
        <v>3</v>
      </c>
      <c r="J1507" s="53" t="s">
        <v>58</v>
      </c>
      <c r="K1507" s="55">
        <v>44835</v>
      </c>
      <c r="L1507" s="56">
        <v>3806</v>
      </c>
      <c r="M1507" s="56">
        <v>4432</v>
      </c>
      <c r="N1507" s="56">
        <v>3437</v>
      </c>
      <c r="O1507" s="56">
        <v>186</v>
      </c>
      <c r="P1507" s="57">
        <v>842</v>
      </c>
      <c r="Q1507" s="58">
        <v>1.0999999999999999E-2</v>
      </c>
      <c r="R1507" s="57">
        <v>832.74</v>
      </c>
      <c r="S1507" s="57">
        <v>842</v>
      </c>
      <c r="T1507" s="58">
        <v>1.0999999999999999E-2</v>
      </c>
      <c r="U1507" s="57">
        <v>832.74</v>
      </c>
      <c r="V1507" s="57">
        <v>842</v>
      </c>
      <c r="W1507" s="58">
        <v>1.0999999999999999E-2</v>
      </c>
      <c r="X1507" s="57">
        <v>832.74</v>
      </c>
      <c r="Y1507" s="57">
        <v>842</v>
      </c>
      <c r="Z1507" s="58">
        <v>1.0999999999999999E-2</v>
      </c>
      <c r="AA1507" s="57">
        <v>832.74</v>
      </c>
      <c r="AB1507" s="57">
        <v>9877129.1400000006</v>
      </c>
      <c r="AC1507" s="53" t="str">
        <f t="shared" si="17936"/>
        <v>Registro Valido</v>
      </c>
      <c r="AD1507" s="57">
        <f t="shared" ref="AD1507" si="18220">IF(OR(ISERROR(VLOOKUP(CONCATENATE("ALI_",$C1507,"_SEG_",$I1507,"_PROV_",$D1507),Catalogo_Precios,AD$8,FALSE)),L1507=0),0,VLOOKUP(CONCATENATE("ALI_",$C1507,"_SEG_",$I1507,"_PROV_",$D1507),Catalogo_Precios,AD$8,FALSE))</f>
        <v>842</v>
      </c>
      <c r="AE1507" s="57">
        <f t="shared" ref="AE1507" si="18221">IF(OR(ISERROR(VLOOKUP(CONCATENATE("ALI_",$C1507,"_SEG_",$I1507,"_PROV_",$D1507),Catalogo_Precios,AE$8,FALSE)),M1507=0),0,VLOOKUP(CONCATENATE("ALI_",$C1507,"_SEG_",$I1507,"_PROV_",$D1507),Catalogo_Precios,AE$8,FALSE))</f>
        <v>842</v>
      </c>
      <c r="AF1507" s="57">
        <f t="shared" ref="AF1507" si="18222">IF(OR(ISERROR(VLOOKUP(CONCATENATE("ALI_",$C1507,"_SEG_",$I1507,"_PROV_",$D1507),Catalogo_Precios,AF$8,FALSE)),N1507=0),0,VLOOKUP(CONCATENATE("ALI_",$C1507,"_SEG_",$I1507,"_PROV_",$D1507),Catalogo_Precios,AF$8,FALSE))</f>
        <v>842</v>
      </c>
      <c r="AG1507" s="57">
        <f t="shared" ref="AG1507" si="18223">IF(OR(ISERROR(VLOOKUP(CONCATENATE("ALI_",$C1507,"_SEG_",$I1507,"_PROV_",$D1507),Catalogo_Precios,AG$8,FALSE)),O1507=0),0,VLOOKUP(CONCATENATE("ALI_",$C1507,"_SEG_",$I1507,"_PROV_",$D1507),Catalogo_Precios,AG$8,FALSE))</f>
        <v>842</v>
      </c>
      <c r="AH1507" s="57">
        <f t="shared" ref="AH1507" si="18224">IF(OR(ISERROR(VLOOKUP(CONCATENATE("ALI_",$C1507,"_SEG_",$I1507,"_PROV_",$D1507),Catalogo_Precios,AH$8,FALSE)),L1507=0),0,VLOOKUP(CONCATENATE("ALI_",$C1507,"_SEG_",$I1507,"_PROV_",$D1507),Catalogo_Precios,AH$8,FALSE))</f>
        <v>832</v>
      </c>
      <c r="AI1507" s="57">
        <f t="shared" ref="AI1507" si="18225">IF(OR(ISERROR(VLOOKUP(CONCATENATE("ALI_",$C1507,"_SEG_",$I1507,"_PROV_",$D1507),Catalogo_Precios,AI$8,FALSE)),M1507=0),0,VLOOKUP(CONCATENATE("ALI_",$C1507,"_SEG_",$I1507,"_PROV_",$D1507),Catalogo_Precios,AI$8,FALSE))</f>
        <v>832</v>
      </c>
      <c r="AJ1507" s="57">
        <f t="shared" ref="AJ1507" si="18226">IF(OR(ISERROR(VLOOKUP(CONCATENATE("ALI_",$C1507,"_SEG_",$I1507,"_PROV_",$D1507),Catalogo_Precios,AJ$8,FALSE)),N1507=0),0,VLOOKUP(CONCATENATE("ALI_",$C1507,"_SEG_",$I1507,"_PROV_",$D1507),Catalogo_Precios,AJ$8,FALSE))</f>
        <v>832</v>
      </c>
      <c r="AK1507" s="57">
        <f t="shared" ref="AK1507" si="18227">IF(OR(ISERROR(VLOOKUP(CONCATENATE("ALI_",$C1507,"_SEG_",$I1507,"_PROV_",$D1507),Catalogo_Precios,AK$8,FALSE)),O1507=0),0,VLOOKUP(CONCATENATE("ALI_",$C1507,"_SEG_",$I1507,"_PROV_",$D1507),Catalogo_Precios,AK$8,FALSE))</f>
        <v>832</v>
      </c>
      <c r="AL1507" s="53"/>
      <c r="AM1507" s="59" t="str">
        <f t="shared" si="17945"/>
        <v>ALI_6_SEG_3</v>
      </c>
      <c r="AN1507" s="59" t="str">
        <f t="shared" si="17946"/>
        <v>ALI_6_SEG_3_VAL_9877129.14</v>
      </c>
      <c r="AO1507" s="60">
        <f t="shared" ref="AO1507" si="18228">IF(OR(AB1507="",AB1507=0),0,COUNTIF(Codificacion,AM1507))</f>
        <v>4</v>
      </c>
      <c r="AP1507" s="61">
        <f t="array" ref="AP1507">MIN(IF(Codificacion=AM1507,Total_Cotizacion,""))</f>
        <v>8881516.8000000007</v>
      </c>
      <c r="AQ1507" s="62" t="b">
        <f t="shared" si="17948"/>
        <v>0</v>
      </c>
      <c r="AR1507" s="51" t="str">
        <f t="shared" ref="AR1507" si="18229">IF(COUNTIF(Codificacion2,CONCATENATE(AM1507,"_VAL_",AB1507))&gt;1,"Empate","")</f>
        <v/>
      </c>
      <c r="AS1507" s="63" t="str">
        <f t="shared" si="17835"/>
        <v/>
      </c>
      <c r="AT1507" s="59" t="str">
        <f t="shared" si="17950"/>
        <v>ALI_6_SEG_3_</v>
      </c>
      <c r="AU1507" s="63">
        <f t="shared" ref="AU1507" si="18230">IF(AND(COUNTIF(Codificacion3,AT1507)&lt;AO1507),1,COUNTIF(Codificacion3,AT1507))</f>
        <v>1</v>
      </c>
      <c r="AV1507" s="62" t="str">
        <f t="shared" si="17952"/>
        <v>No Seleccionada</v>
      </c>
      <c r="AW1507" s="53"/>
      <c r="AX1507" s="51" t="str">
        <f t="shared" si="17953"/>
        <v>ALI_6_SEG_3FALSO</v>
      </c>
      <c r="AY1507" s="51">
        <f t="shared" si="17934"/>
        <v>3</v>
      </c>
      <c r="AZ1507" s="64" t="b">
        <f t="shared" si="17954"/>
        <v>0</v>
      </c>
    </row>
    <row r="1508" spans="1:52" x14ac:dyDescent="0.2">
      <c r="A1508" s="50" t="b">
        <f t="shared" si="17897"/>
        <v>0</v>
      </c>
      <c r="B1508" s="51" t="s">
        <v>146</v>
      </c>
      <c r="C1508" s="52">
        <v>6</v>
      </c>
      <c r="D1508" s="52">
        <f t="shared" ref="D1508" si="18231">IF(ISERROR(VLOOKUP(E1508,Proveedores,2,FALSE)),"",VLOOKUP(E1508,Proveedores,2,FALSE))</f>
        <v>2014</v>
      </c>
      <c r="E1508" s="53" t="s">
        <v>147</v>
      </c>
      <c r="F1508" s="54">
        <v>300</v>
      </c>
      <c r="G1508" s="53" t="s">
        <v>61</v>
      </c>
      <c r="H1508" s="53" t="s">
        <v>70</v>
      </c>
      <c r="I1508" s="52">
        <v>4</v>
      </c>
      <c r="J1508" s="53" t="s">
        <v>58</v>
      </c>
      <c r="K1508" s="55">
        <v>44835</v>
      </c>
      <c r="L1508" s="56">
        <v>4026</v>
      </c>
      <c r="M1508" s="56">
        <v>4446</v>
      </c>
      <c r="N1508" s="56">
        <v>3942</v>
      </c>
      <c r="O1508" s="56">
        <v>177</v>
      </c>
      <c r="P1508" s="57">
        <v>842</v>
      </c>
      <c r="Q1508" s="58">
        <v>3.1E-2</v>
      </c>
      <c r="R1508" s="57">
        <v>815.9</v>
      </c>
      <c r="S1508" s="57">
        <v>842</v>
      </c>
      <c r="T1508" s="58">
        <v>3.1E-2</v>
      </c>
      <c r="U1508" s="57">
        <v>815.9</v>
      </c>
      <c r="V1508" s="57">
        <v>842</v>
      </c>
      <c r="W1508" s="58">
        <v>3.1E-2</v>
      </c>
      <c r="X1508" s="57">
        <v>815.9</v>
      </c>
      <c r="Y1508" s="57">
        <v>842</v>
      </c>
      <c r="Z1508" s="58">
        <v>3.1E-2</v>
      </c>
      <c r="AA1508" s="57">
        <v>815.9</v>
      </c>
      <c r="AB1508" s="57">
        <v>10272996.9</v>
      </c>
      <c r="AC1508" s="53" t="str">
        <f t="shared" si="17936"/>
        <v>Registro Valido</v>
      </c>
      <c r="AD1508" s="57">
        <f t="shared" ref="AD1508" si="18232">IF(OR(ISERROR(VLOOKUP(CONCATENATE("ALI_",$C1508,"_SEG_",$I1508,"_PROV_",$D1508),Catalogo_Precios,AD$8,FALSE)),L1508=0),0,VLOOKUP(CONCATENATE("ALI_",$C1508,"_SEG_",$I1508,"_PROV_",$D1508),Catalogo_Precios,AD$8,FALSE))</f>
        <v>842</v>
      </c>
      <c r="AE1508" s="57">
        <f t="shared" ref="AE1508" si="18233">IF(OR(ISERROR(VLOOKUP(CONCATENATE("ALI_",$C1508,"_SEG_",$I1508,"_PROV_",$D1508),Catalogo_Precios,AE$8,FALSE)),M1508=0),0,VLOOKUP(CONCATENATE("ALI_",$C1508,"_SEG_",$I1508,"_PROV_",$D1508),Catalogo_Precios,AE$8,FALSE))</f>
        <v>842</v>
      </c>
      <c r="AF1508" s="57">
        <f t="shared" ref="AF1508" si="18234">IF(OR(ISERROR(VLOOKUP(CONCATENATE("ALI_",$C1508,"_SEG_",$I1508,"_PROV_",$D1508),Catalogo_Precios,AF$8,FALSE)),N1508=0),0,VLOOKUP(CONCATENATE("ALI_",$C1508,"_SEG_",$I1508,"_PROV_",$D1508),Catalogo_Precios,AF$8,FALSE))</f>
        <v>842</v>
      </c>
      <c r="AG1508" s="57">
        <f t="shared" ref="AG1508" si="18235">IF(OR(ISERROR(VLOOKUP(CONCATENATE("ALI_",$C1508,"_SEG_",$I1508,"_PROV_",$D1508),Catalogo_Precios,AG$8,FALSE)),O1508=0),0,VLOOKUP(CONCATENATE("ALI_",$C1508,"_SEG_",$I1508,"_PROV_",$D1508),Catalogo_Precios,AG$8,FALSE))</f>
        <v>842</v>
      </c>
      <c r="AH1508" s="57">
        <f t="shared" ref="AH1508" si="18236">IF(OR(ISERROR(VLOOKUP(CONCATENATE("ALI_",$C1508,"_SEG_",$I1508,"_PROV_",$D1508),Catalogo_Precios,AH$8,FALSE)),L1508=0),0,VLOOKUP(CONCATENATE("ALI_",$C1508,"_SEG_",$I1508,"_PROV_",$D1508),Catalogo_Precios,AH$8,FALSE))</f>
        <v>832</v>
      </c>
      <c r="AI1508" s="57">
        <f t="shared" ref="AI1508" si="18237">IF(OR(ISERROR(VLOOKUP(CONCATENATE("ALI_",$C1508,"_SEG_",$I1508,"_PROV_",$D1508),Catalogo_Precios,AI$8,FALSE)),M1508=0),0,VLOOKUP(CONCATENATE("ALI_",$C1508,"_SEG_",$I1508,"_PROV_",$D1508),Catalogo_Precios,AI$8,FALSE))</f>
        <v>832</v>
      </c>
      <c r="AJ1508" s="57">
        <f t="shared" ref="AJ1508" si="18238">IF(OR(ISERROR(VLOOKUP(CONCATENATE("ALI_",$C1508,"_SEG_",$I1508,"_PROV_",$D1508),Catalogo_Precios,AJ$8,FALSE)),N1508=0),0,VLOOKUP(CONCATENATE("ALI_",$C1508,"_SEG_",$I1508,"_PROV_",$D1508),Catalogo_Precios,AJ$8,FALSE))</f>
        <v>832</v>
      </c>
      <c r="AK1508" s="57">
        <f t="shared" ref="AK1508" si="18239">IF(OR(ISERROR(VLOOKUP(CONCATENATE("ALI_",$C1508,"_SEG_",$I1508,"_PROV_",$D1508),Catalogo_Precios,AK$8,FALSE)),O1508=0),0,VLOOKUP(CONCATENATE("ALI_",$C1508,"_SEG_",$I1508,"_PROV_",$D1508),Catalogo_Precios,AK$8,FALSE))</f>
        <v>832</v>
      </c>
      <c r="AL1508" s="53"/>
      <c r="AM1508" s="59" t="str">
        <f t="shared" si="17945"/>
        <v>ALI_6_SEG_4</v>
      </c>
      <c r="AN1508" s="59" t="str">
        <f t="shared" si="17946"/>
        <v>ALI_6_SEG_4_VAL_10272996.9</v>
      </c>
      <c r="AO1508" s="60">
        <f t="shared" ref="AO1508" si="18240">IF(OR(AB1508="",AB1508=0),0,COUNTIF(Codificacion,AM1508))</f>
        <v>4</v>
      </c>
      <c r="AP1508" s="61">
        <f t="array" ref="AP1508">MIN(IF(Codificacion=AM1508,Total_Cotizacion,""))</f>
        <v>9428140.7999999989</v>
      </c>
      <c r="AQ1508" s="62" t="b">
        <f t="shared" si="17948"/>
        <v>0</v>
      </c>
      <c r="AR1508" s="51" t="str">
        <f t="shared" ref="AR1508" si="18241">IF(COUNTIF(Codificacion2,CONCATENATE(AM1508,"_VAL_",AB1508))&gt;1,"Empate","")</f>
        <v/>
      </c>
      <c r="AS1508" s="63" t="str">
        <f t="shared" si="17835"/>
        <v/>
      </c>
      <c r="AT1508" s="59" t="str">
        <f t="shared" si="17950"/>
        <v>ALI_6_SEG_4_</v>
      </c>
      <c r="AU1508" s="63">
        <f t="shared" ref="AU1508" si="18242">IF(AND(COUNTIF(Codificacion3,AT1508)&lt;AO1508),1,COUNTIF(Codificacion3,AT1508))</f>
        <v>1</v>
      </c>
      <c r="AV1508" s="62" t="str">
        <f t="shared" si="17952"/>
        <v>No Seleccionada</v>
      </c>
      <c r="AW1508" s="53"/>
      <c r="AX1508" s="51" t="str">
        <f t="shared" si="17953"/>
        <v>ALI_6_SEG_4FALSO</v>
      </c>
      <c r="AY1508" s="51">
        <f t="shared" si="17934"/>
        <v>3</v>
      </c>
      <c r="AZ1508" s="64" t="b">
        <f t="shared" si="17954"/>
        <v>0</v>
      </c>
    </row>
    <row r="1509" spans="1:52" x14ac:dyDescent="0.2">
      <c r="A1509" s="50" t="b">
        <f t="shared" si="17897"/>
        <v>0</v>
      </c>
      <c r="B1509" s="51" t="s">
        <v>146</v>
      </c>
      <c r="C1509" s="52">
        <v>6</v>
      </c>
      <c r="D1509" s="52">
        <f t="shared" ref="D1509" si="18243">IF(ISERROR(VLOOKUP(E1509,Proveedores,2,FALSE)),"",VLOOKUP(E1509,Proveedores,2,FALSE))</f>
        <v>2014</v>
      </c>
      <c r="E1509" s="53" t="s">
        <v>147</v>
      </c>
      <c r="F1509" s="54">
        <v>301</v>
      </c>
      <c r="G1509" s="53" t="s">
        <v>61</v>
      </c>
      <c r="H1509" s="53" t="s">
        <v>70</v>
      </c>
      <c r="I1509" s="52">
        <v>5</v>
      </c>
      <c r="J1509" s="53" t="s">
        <v>58</v>
      </c>
      <c r="K1509" s="55">
        <v>44835</v>
      </c>
      <c r="L1509" s="56">
        <v>3769</v>
      </c>
      <c r="M1509" s="56">
        <v>4390</v>
      </c>
      <c r="N1509" s="56">
        <v>3405</v>
      </c>
      <c r="O1509" s="56">
        <v>184</v>
      </c>
      <c r="P1509" s="57">
        <v>842</v>
      </c>
      <c r="Q1509" s="58">
        <v>1.0999999999999999E-2</v>
      </c>
      <c r="R1509" s="57">
        <v>832.74</v>
      </c>
      <c r="S1509" s="57">
        <v>842</v>
      </c>
      <c r="T1509" s="58">
        <v>1.0999999999999999E-2</v>
      </c>
      <c r="U1509" s="57">
        <v>832.74</v>
      </c>
      <c r="V1509" s="57">
        <v>842</v>
      </c>
      <c r="W1509" s="58">
        <v>1.0999999999999999E-2</v>
      </c>
      <c r="X1509" s="57">
        <v>832.74</v>
      </c>
      <c r="Y1509" s="57">
        <v>842</v>
      </c>
      <c r="Z1509" s="58">
        <v>1.0999999999999999E-2</v>
      </c>
      <c r="AA1509" s="57">
        <v>832.74</v>
      </c>
      <c r="AB1509" s="57">
        <v>9783029.5199999996</v>
      </c>
      <c r="AC1509" s="53" t="str">
        <f t="shared" si="17936"/>
        <v>Registro Valido</v>
      </c>
      <c r="AD1509" s="57">
        <f t="shared" ref="AD1509" si="18244">IF(OR(ISERROR(VLOOKUP(CONCATENATE("ALI_",$C1509,"_SEG_",$I1509,"_PROV_",$D1509),Catalogo_Precios,AD$8,FALSE)),L1509=0),0,VLOOKUP(CONCATENATE("ALI_",$C1509,"_SEG_",$I1509,"_PROV_",$D1509),Catalogo_Precios,AD$8,FALSE))</f>
        <v>842</v>
      </c>
      <c r="AE1509" s="57">
        <f t="shared" ref="AE1509" si="18245">IF(OR(ISERROR(VLOOKUP(CONCATENATE("ALI_",$C1509,"_SEG_",$I1509,"_PROV_",$D1509),Catalogo_Precios,AE$8,FALSE)),M1509=0),0,VLOOKUP(CONCATENATE("ALI_",$C1509,"_SEG_",$I1509,"_PROV_",$D1509),Catalogo_Precios,AE$8,FALSE))</f>
        <v>842</v>
      </c>
      <c r="AF1509" s="57">
        <f t="shared" ref="AF1509" si="18246">IF(OR(ISERROR(VLOOKUP(CONCATENATE("ALI_",$C1509,"_SEG_",$I1509,"_PROV_",$D1509),Catalogo_Precios,AF$8,FALSE)),N1509=0),0,VLOOKUP(CONCATENATE("ALI_",$C1509,"_SEG_",$I1509,"_PROV_",$D1509),Catalogo_Precios,AF$8,FALSE))</f>
        <v>842</v>
      </c>
      <c r="AG1509" s="57">
        <f t="shared" ref="AG1509" si="18247">IF(OR(ISERROR(VLOOKUP(CONCATENATE("ALI_",$C1509,"_SEG_",$I1509,"_PROV_",$D1509),Catalogo_Precios,AG$8,FALSE)),O1509=0),0,VLOOKUP(CONCATENATE("ALI_",$C1509,"_SEG_",$I1509,"_PROV_",$D1509),Catalogo_Precios,AG$8,FALSE))</f>
        <v>842</v>
      </c>
      <c r="AH1509" s="57">
        <f t="shared" ref="AH1509" si="18248">IF(OR(ISERROR(VLOOKUP(CONCATENATE("ALI_",$C1509,"_SEG_",$I1509,"_PROV_",$D1509),Catalogo_Precios,AH$8,FALSE)),L1509=0),0,VLOOKUP(CONCATENATE("ALI_",$C1509,"_SEG_",$I1509,"_PROV_",$D1509),Catalogo_Precios,AH$8,FALSE))</f>
        <v>832</v>
      </c>
      <c r="AI1509" s="57">
        <f t="shared" ref="AI1509" si="18249">IF(OR(ISERROR(VLOOKUP(CONCATENATE("ALI_",$C1509,"_SEG_",$I1509,"_PROV_",$D1509),Catalogo_Precios,AI$8,FALSE)),M1509=0),0,VLOOKUP(CONCATENATE("ALI_",$C1509,"_SEG_",$I1509,"_PROV_",$D1509),Catalogo_Precios,AI$8,FALSE))</f>
        <v>832</v>
      </c>
      <c r="AJ1509" s="57">
        <f t="shared" ref="AJ1509" si="18250">IF(OR(ISERROR(VLOOKUP(CONCATENATE("ALI_",$C1509,"_SEG_",$I1509,"_PROV_",$D1509),Catalogo_Precios,AJ$8,FALSE)),N1509=0),0,VLOOKUP(CONCATENATE("ALI_",$C1509,"_SEG_",$I1509,"_PROV_",$D1509),Catalogo_Precios,AJ$8,FALSE))</f>
        <v>832</v>
      </c>
      <c r="AK1509" s="57">
        <f t="shared" ref="AK1509" si="18251">IF(OR(ISERROR(VLOOKUP(CONCATENATE("ALI_",$C1509,"_SEG_",$I1509,"_PROV_",$D1509),Catalogo_Precios,AK$8,FALSE)),O1509=0),0,VLOOKUP(CONCATENATE("ALI_",$C1509,"_SEG_",$I1509,"_PROV_",$D1509),Catalogo_Precios,AK$8,FALSE))</f>
        <v>832</v>
      </c>
      <c r="AL1509" s="53"/>
      <c r="AM1509" s="59" t="str">
        <f t="shared" si="17945"/>
        <v>ALI_6_SEG_5</v>
      </c>
      <c r="AN1509" s="59" t="str">
        <f t="shared" si="17946"/>
        <v>ALI_6_SEG_5_VAL_9783029.52</v>
      </c>
      <c r="AO1509" s="60">
        <f t="shared" ref="AO1509" si="18252">IF(OR(AB1509="",AB1509=0),0,COUNTIF(Codificacion,AM1509))</f>
        <v>4</v>
      </c>
      <c r="AP1509" s="61">
        <f t="array" ref="AP1509">MIN(IF(Codificacion=AM1509,Total_Cotizacion,""))</f>
        <v>8796902.3999999985</v>
      </c>
      <c r="AQ1509" s="62" t="b">
        <f t="shared" si="17948"/>
        <v>0</v>
      </c>
      <c r="AR1509" s="51" t="str">
        <f t="shared" ref="AR1509" si="18253">IF(COUNTIF(Codificacion2,CONCATENATE(AM1509,"_VAL_",AB1509))&gt;1,"Empate","")</f>
        <v/>
      </c>
      <c r="AS1509" s="63" t="str">
        <f t="shared" si="17835"/>
        <v/>
      </c>
      <c r="AT1509" s="59" t="str">
        <f t="shared" si="17950"/>
        <v>ALI_6_SEG_5_</v>
      </c>
      <c r="AU1509" s="63">
        <f t="shared" ref="AU1509" si="18254">IF(AND(COUNTIF(Codificacion3,AT1509)&lt;AO1509),1,COUNTIF(Codificacion3,AT1509))</f>
        <v>1</v>
      </c>
      <c r="AV1509" s="62" t="str">
        <f t="shared" si="17952"/>
        <v>No Seleccionada</v>
      </c>
      <c r="AW1509" s="53"/>
      <c r="AX1509" s="51" t="str">
        <f t="shared" si="17953"/>
        <v>ALI_6_SEG_5FALSO</v>
      </c>
      <c r="AY1509" s="51">
        <f t="shared" si="17934"/>
        <v>3</v>
      </c>
      <c r="AZ1509" s="64" t="b">
        <f t="shared" si="17954"/>
        <v>0</v>
      </c>
    </row>
    <row r="1510" spans="1:52" x14ac:dyDescent="0.2">
      <c r="A1510" s="50" t="b">
        <f t="shared" si="17897"/>
        <v>0</v>
      </c>
      <c r="B1510" s="51" t="s">
        <v>146</v>
      </c>
      <c r="C1510" s="52">
        <v>6</v>
      </c>
      <c r="D1510" s="52">
        <f t="shared" ref="D1510" si="18255">IF(ISERROR(VLOOKUP(E1510,Proveedores,2,FALSE)),"",VLOOKUP(E1510,Proveedores,2,FALSE))</f>
        <v>2014</v>
      </c>
      <c r="E1510" s="53" t="s">
        <v>147</v>
      </c>
      <c r="F1510" s="54">
        <v>302</v>
      </c>
      <c r="G1510" s="53" t="s">
        <v>61</v>
      </c>
      <c r="H1510" s="53" t="s">
        <v>70</v>
      </c>
      <c r="I1510" s="52">
        <v>6</v>
      </c>
      <c r="J1510" s="53" t="s">
        <v>58</v>
      </c>
      <c r="K1510" s="55">
        <v>44835</v>
      </c>
      <c r="L1510" s="56">
        <v>4051</v>
      </c>
      <c r="M1510" s="56">
        <v>4475</v>
      </c>
      <c r="N1510" s="56">
        <v>3966</v>
      </c>
      <c r="O1510" s="56">
        <v>178</v>
      </c>
      <c r="P1510" s="57">
        <v>842</v>
      </c>
      <c r="Q1510" s="58">
        <v>1.0999999999999999E-2</v>
      </c>
      <c r="R1510" s="57">
        <v>832.74</v>
      </c>
      <c r="S1510" s="57">
        <v>842</v>
      </c>
      <c r="T1510" s="58">
        <v>1.0999999999999999E-2</v>
      </c>
      <c r="U1510" s="57">
        <v>832.74</v>
      </c>
      <c r="V1510" s="57">
        <v>842</v>
      </c>
      <c r="W1510" s="58">
        <v>1.0999999999999999E-2</v>
      </c>
      <c r="X1510" s="57">
        <v>832.74</v>
      </c>
      <c r="Y1510" s="57">
        <v>842</v>
      </c>
      <c r="Z1510" s="58">
        <v>1.0999999999999999E-2</v>
      </c>
      <c r="AA1510" s="57">
        <v>832.74</v>
      </c>
      <c r="AB1510" s="57">
        <v>10550815.800000001</v>
      </c>
      <c r="AC1510" s="53" t="str">
        <f t="shared" si="17936"/>
        <v>Registro Valido</v>
      </c>
      <c r="AD1510" s="57">
        <f t="shared" ref="AD1510" si="18256">IF(OR(ISERROR(VLOOKUP(CONCATENATE("ALI_",$C1510,"_SEG_",$I1510,"_PROV_",$D1510),Catalogo_Precios,AD$8,FALSE)),L1510=0),0,VLOOKUP(CONCATENATE("ALI_",$C1510,"_SEG_",$I1510,"_PROV_",$D1510),Catalogo_Precios,AD$8,FALSE))</f>
        <v>842</v>
      </c>
      <c r="AE1510" s="57">
        <f t="shared" ref="AE1510" si="18257">IF(OR(ISERROR(VLOOKUP(CONCATENATE("ALI_",$C1510,"_SEG_",$I1510,"_PROV_",$D1510),Catalogo_Precios,AE$8,FALSE)),M1510=0),0,VLOOKUP(CONCATENATE("ALI_",$C1510,"_SEG_",$I1510,"_PROV_",$D1510),Catalogo_Precios,AE$8,FALSE))</f>
        <v>842</v>
      </c>
      <c r="AF1510" s="57">
        <f t="shared" ref="AF1510" si="18258">IF(OR(ISERROR(VLOOKUP(CONCATENATE("ALI_",$C1510,"_SEG_",$I1510,"_PROV_",$D1510),Catalogo_Precios,AF$8,FALSE)),N1510=0),0,VLOOKUP(CONCATENATE("ALI_",$C1510,"_SEG_",$I1510,"_PROV_",$D1510),Catalogo_Precios,AF$8,FALSE))</f>
        <v>842</v>
      </c>
      <c r="AG1510" s="57">
        <f t="shared" ref="AG1510" si="18259">IF(OR(ISERROR(VLOOKUP(CONCATENATE("ALI_",$C1510,"_SEG_",$I1510,"_PROV_",$D1510),Catalogo_Precios,AG$8,FALSE)),O1510=0),0,VLOOKUP(CONCATENATE("ALI_",$C1510,"_SEG_",$I1510,"_PROV_",$D1510),Catalogo_Precios,AG$8,FALSE))</f>
        <v>842</v>
      </c>
      <c r="AH1510" s="57">
        <f t="shared" ref="AH1510" si="18260">IF(OR(ISERROR(VLOOKUP(CONCATENATE("ALI_",$C1510,"_SEG_",$I1510,"_PROV_",$D1510),Catalogo_Precios,AH$8,FALSE)),L1510=0),0,VLOOKUP(CONCATENATE("ALI_",$C1510,"_SEG_",$I1510,"_PROV_",$D1510),Catalogo_Precios,AH$8,FALSE))</f>
        <v>832</v>
      </c>
      <c r="AI1510" s="57">
        <f t="shared" ref="AI1510" si="18261">IF(OR(ISERROR(VLOOKUP(CONCATENATE("ALI_",$C1510,"_SEG_",$I1510,"_PROV_",$D1510),Catalogo_Precios,AI$8,FALSE)),M1510=0),0,VLOOKUP(CONCATENATE("ALI_",$C1510,"_SEG_",$I1510,"_PROV_",$D1510),Catalogo_Precios,AI$8,FALSE))</f>
        <v>832</v>
      </c>
      <c r="AJ1510" s="57">
        <f t="shared" ref="AJ1510" si="18262">IF(OR(ISERROR(VLOOKUP(CONCATENATE("ALI_",$C1510,"_SEG_",$I1510,"_PROV_",$D1510),Catalogo_Precios,AJ$8,FALSE)),N1510=0),0,VLOOKUP(CONCATENATE("ALI_",$C1510,"_SEG_",$I1510,"_PROV_",$D1510),Catalogo_Precios,AJ$8,FALSE))</f>
        <v>832</v>
      </c>
      <c r="AK1510" s="57">
        <f t="shared" ref="AK1510" si="18263">IF(OR(ISERROR(VLOOKUP(CONCATENATE("ALI_",$C1510,"_SEG_",$I1510,"_PROV_",$D1510),Catalogo_Precios,AK$8,FALSE)),O1510=0),0,VLOOKUP(CONCATENATE("ALI_",$C1510,"_SEG_",$I1510,"_PROV_",$D1510),Catalogo_Precios,AK$8,FALSE))</f>
        <v>832</v>
      </c>
      <c r="AL1510" s="53"/>
      <c r="AM1510" s="59" t="str">
        <f t="shared" si="17945"/>
        <v>ALI_6_SEG_6</v>
      </c>
      <c r="AN1510" s="59" t="str">
        <f t="shared" si="17946"/>
        <v>ALI_6_SEG_6_VAL_10550815.8</v>
      </c>
      <c r="AO1510" s="60">
        <f t="shared" ref="AO1510" si="18264">IF(OR(AB1510="",AB1510=0),0,COUNTIF(Codificacion,AM1510))</f>
        <v>4</v>
      </c>
      <c r="AP1510" s="61">
        <f t="array" ref="AP1510">MIN(IF(Codificacion=AM1510,Total_Cotizacion,""))</f>
        <v>9502500</v>
      </c>
      <c r="AQ1510" s="62" t="b">
        <f t="shared" si="17948"/>
        <v>0</v>
      </c>
      <c r="AR1510" s="51" t="str">
        <f t="shared" ref="AR1510" si="18265">IF(COUNTIF(Codificacion2,CONCATENATE(AM1510,"_VAL_",AB1510))&gt;1,"Empate","")</f>
        <v/>
      </c>
      <c r="AS1510" s="63" t="str">
        <f t="shared" si="17835"/>
        <v/>
      </c>
      <c r="AT1510" s="59" t="str">
        <f t="shared" si="17950"/>
        <v>ALI_6_SEG_6_</v>
      </c>
      <c r="AU1510" s="63">
        <f t="shared" ref="AU1510" si="18266">IF(AND(COUNTIF(Codificacion3,AT1510)&lt;AO1510),1,COUNTIF(Codificacion3,AT1510))</f>
        <v>1</v>
      </c>
      <c r="AV1510" s="62" t="str">
        <f t="shared" si="17952"/>
        <v>No Seleccionada</v>
      </c>
      <c r="AW1510" s="53"/>
      <c r="AX1510" s="51" t="str">
        <f t="shared" si="17953"/>
        <v>ALI_6_SEG_6FALSO</v>
      </c>
      <c r="AY1510" s="51">
        <f t="shared" si="17934"/>
        <v>3</v>
      </c>
      <c r="AZ1510" s="64" t="b">
        <f t="shared" si="17954"/>
        <v>0</v>
      </c>
    </row>
    <row r="1511" spans="1:52" x14ac:dyDescent="0.2">
      <c r="A1511" s="50" t="b">
        <f t="shared" si="17897"/>
        <v>0</v>
      </c>
      <c r="B1511" s="51" t="s">
        <v>146</v>
      </c>
      <c r="C1511" s="52">
        <v>6</v>
      </c>
      <c r="D1511" s="52">
        <f t="shared" ref="D1511" si="18267">IF(ISERROR(VLOOKUP(E1511,Proveedores,2,FALSE)),"",VLOOKUP(E1511,Proveedores,2,FALSE))</f>
        <v>2014</v>
      </c>
      <c r="E1511" s="53" t="s">
        <v>147</v>
      </c>
      <c r="F1511" s="54">
        <v>303</v>
      </c>
      <c r="G1511" s="53" t="s">
        <v>61</v>
      </c>
      <c r="H1511" s="53" t="s">
        <v>70</v>
      </c>
      <c r="I1511" s="52">
        <v>7</v>
      </c>
      <c r="J1511" s="53" t="s">
        <v>58</v>
      </c>
      <c r="K1511" s="55">
        <v>44835</v>
      </c>
      <c r="L1511" s="56">
        <v>4137</v>
      </c>
      <c r="M1511" s="56">
        <v>4570</v>
      </c>
      <c r="N1511" s="56">
        <v>4050</v>
      </c>
      <c r="O1511" s="56">
        <v>182</v>
      </c>
      <c r="P1511" s="57">
        <v>842</v>
      </c>
      <c r="Q1511" s="58">
        <v>3.1E-2</v>
      </c>
      <c r="R1511" s="57">
        <v>815.9</v>
      </c>
      <c r="S1511" s="57">
        <v>842</v>
      </c>
      <c r="T1511" s="58">
        <v>3.1E-2</v>
      </c>
      <c r="U1511" s="57">
        <v>815.9</v>
      </c>
      <c r="V1511" s="57">
        <v>842</v>
      </c>
      <c r="W1511" s="58">
        <v>3.1E-2</v>
      </c>
      <c r="X1511" s="57">
        <v>815.9</v>
      </c>
      <c r="Y1511" s="57">
        <v>842</v>
      </c>
      <c r="Z1511" s="58">
        <v>3.1E-2</v>
      </c>
      <c r="AA1511" s="57">
        <v>815.9</v>
      </c>
      <c r="AB1511" s="57">
        <v>10556930.100000001</v>
      </c>
      <c r="AC1511" s="53" t="str">
        <f t="shared" si="17936"/>
        <v>Registro Valido</v>
      </c>
      <c r="AD1511" s="57">
        <f t="shared" ref="AD1511" si="18268">IF(OR(ISERROR(VLOOKUP(CONCATENATE("ALI_",$C1511,"_SEG_",$I1511,"_PROV_",$D1511),Catalogo_Precios,AD$8,FALSE)),L1511=0),0,VLOOKUP(CONCATENATE("ALI_",$C1511,"_SEG_",$I1511,"_PROV_",$D1511),Catalogo_Precios,AD$8,FALSE))</f>
        <v>842</v>
      </c>
      <c r="AE1511" s="57">
        <f t="shared" ref="AE1511" si="18269">IF(OR(ISERROR(VLOOKUP(CONCATENATE("ALI_",$C1511,"_SEG_",$I1511,"_PROV_",$D1511),Catalogo_Precios,AE$8,FALSE)),M1511=0),0,VLOOKUP(CONCATENATE("ALI_",$C1511,"_SEG_",$I1511,"_PROV_",$D1511),Catalogo_Precios,AE$8,FALSE))</f>
        <v>842</v>
      </c>
      <c r="AF1511" s="57">
        <f t="shared" ref="AF1511" si="18270">IF(OR(ISERROR(VLOOKUP(CONCATENATE("ALI_",$C1511,"_SEG_",$I1511,"_PROV_",$D1511),Catalogo_Precios,AF$8,FALSE)),N1511=0),0,VLOOKUP(CONCATENATE("ALI_",$C1511,"_SEG_",$I1511,"_PROV_",$D1511),Catalogo_Precios,AF$8,FALSE))</f>
        <v>842</v>
      </c>
      <c r="AG1511" s="57">
        <f t="shared" ref="AG1511" si="18271">IF(OR(ISERROR(VLOOKUP(CONCATENATE("ALI_",$C1511,"_SEG_",$I1511,"_PROV_",$D1511),Catalogo_Precios,AG$8,FALSE)),O1511=0),0,VLOOKUP(CONCATENATE("ALI_",$C1511,"_SEG_",$I1511,"_PROV_",$D1511),Catalogo_Precios,AG$8,FALSE))</f>
        <v>842</v>
      </c>
      <c r="AH1511" s="57">
        <f t="shared" ref="AH1511" si="18272">IF(OR(ISERROR(VLOOKUP(CONCATENATE("ALI_",$C1511,"_SEG_",$I1511,"_PROV_",$D1511),Catalogo_Precios,AH$8,FALSE)),L1511=0),0,VLOOKUP(CONCATENATE("ALI_",$C1511,"_SEG_",$I1511,"_PROV_",$D1511),Catalogo_Precios,AH$8,FALSE))</f>
        <v>832</v>
      </c>
      <c r="AI1511" s="57">
        <f t="shared" ref="AI1511" si="18273">IF(OR(ISERROR(VLOOKUP(CONCATENATE("ALI_",$C1511,"_SEG_",$I1511,"_PROV_",$D1511),Catalogo_Precios,AI$8,FALSE)),M1511=0),0,VLOOKUP(CONCATENATE("ALI_",$C1511,"_SEG_",$I1511,"_PROV_",$D1511),Catalogo_Precios,AI$8,FALSE))</f>
        <v>832</v>
      </c>
      <c r="AJ1511" s="57">
        <f t="shared" ref="AJ1511" si="18274">IF(OR(ISERROR(VLOOKUP(CONCATENATE("ALI_",$C1511,"_SEG_",$I1511,"_PROV_",$D1511),Catalogo_Precios,AJ$8,FALSE)),N1511=0),0,VLOOKUP(CONCATENATE("ALI_",$C1511,"_SEG_",$I1511,"_PROV_",$D1511),Catalogo_Precios,AJ$8,FALSE))</f>
        <v>832</v>
      </c>
      <c r="AK1511" s="57">
        <f t="shared" ref="AK1511" si="18275">IF(OR(ISERROR(VLOOKUP(CONCATENATE("ALI_",$C1511,"_SEG_",$I1511,"_PROV_",$D1511),Catalogo_Precios,AK$8,FALSE)),O1511=0),0,VLOOKUP(CONCATENATE("ALI_",$C1511,"_SEG_",$I1511,"_PROV_",$D1511),Catalogo_Precios,AK$8,FALSE))</f>
        <v>832</v>
      </c>
      <c r="AL1511" s="53"/>
      <c r="AM1511" s="59" t="str">
        <f t="shared" si="17945"/>
        <v>ALI_6_SEG_7</v>
      </c>
      <c r="AN1511" s="59" t="str">
        <f t="shared" si="17946"/>
        <v>ALI_6_SEG_7_VAL_10556930.1</v>
      </c>
      <c r="AO1511" s="60">
        <f t="shared" ref="AO1511" si="18276">IF(OR(AB1511="",AB1511=0),0,COUNTIF(Codificacion,AM1511))</f>
        <v>4</v>
      </c>
      <c r="AP1511" s="61">
        <f t="array" ref="AP1511">MIN(IF(Codificacion=AM1511,Total_Cotizacion,""))</f>
        <v>9704250</v>
      </c>
      <c r="AQ1511" s="62" t="b">
        <f t="shared" si="17948"/>
        <v>0</v>
      </c>
      <c r="AR1511" s="51" t="str">
        <f t="shared" ref="AR1511" si="18277">IF(COUNTIF(Codificacion2,CONCATENATE(AM1511,"_VAL_",AB1511))&gt;1,"Empate","")</f>
        <v/>
      </c>
      <c r="AS1511" s="63" t="str">
        <f t="shared" si="17835"/>
        <v/>
      </c>
      <c r="AT1511" s="59" t="str">
        <f t="shared" si="17950"/>
        <v>ALI_6_SEG_7_</v>
      </c>
      <c r="AU1511" s="63">
        <f t="shared" ref="AU1511" si="18278">IF(AND(COUNTIF(Codificacion3,AT1511)&lt;AO1511),1,COUNTIF(Codificacion3,AT1511))</f>
        <v>1</v>
      </c>
      <c r="AV1511" s="62" t="str">
        <f t="shared" si="17952"/>
        <v>No Seleccionada</v>
      </c>
      <c r="AW1511" s="53"/>
      <c r="AX1511" s="51" t="str">
        <f t="shared" si="17953"/>
        <v>ALI_6_SEG_7FALSO</v>
      </c>
      <c r="AY1511" s="51">
        <f t="shared" si="17934"/>
        <v>3</v>
      </c>
      <c r="AZ1511" s="64" t="b">
        <f t="shared" si="17954"/>
        <v>0</v>
      </c>
    </row>
    <row r="1512" spans="1:52" x14ac:dyDescent="0.2">
      <c r="A1512" s="50" t="b">
        <f t="shared" si="17897"/>
        <v>0</v>
      </c>
      <c r="B1512" s="51" t="s">
        <v>146</v>
      </c>
      <c r="C1512" s="52">
        <v>6</v>
      </c>
      <c r="D1512" s="52">
        <f t="shared" ref="D1512" si="18279">IF(ISERROR(VLOOKUP(E1512,Proveedores,2,FALSE)),"",VLOOKUP(E1512,Proveedores,2,FALSE))</f>
        <v>2014</v>
      </c>
      <c r="E1512" s="53" t="s">
        <v>147</v>
      </c>
      <c r="F1512" s="54">
        <v>304</v>
      </c>
      <c r="G1512" s="53" t="s">
        <v>61</v>
      </c>
      <c r="H1512" s="53" t="s">
        <v>70</v>
      </c>
      <c r="I1512" s="52">
        <v>8</v>
      </c>
      <c r="J1512" s="53" t="s">
        <v>58</v>
      </c>
      <c r="K1512" s="55">
        <v>44835</v>
      </c>
      <c r="L1512" s="56">
        <v>4020</v>
      </c>
      <c r="M1512" s="56">
        <v>4683</v>
      </c>
      <c r="N1512" s="56">
        <v>3631</v>
      </c>
      <c r="O1512" s="56">
        <v>196</v>
      </c>
      <c r="P1512" s="57">
        <v>842</v>
      </c>
      <c r="Q1512" s="58">
        <v>3.1E-2</v>
      </c>
      <c r="R1512" s="57">
        <v>815.9</v>
      </c>
      <c r="S1512" s="57">
        <v>842</v>
      </c>
      <c r="T1512" s="58">
        <v>3.1E-2</v>
      </c>
      <c r="U1512" s="57">
        <v>815.9</v>
      </c>
      <c r="V1512" s="57">
        <v>842</v>
      </c>
      <c r="W1512" s="58">
        <v>3.1E-2</v>
      </c>
      <c r="X1512" s="57">
        <v>815.9</v>
      </c>
      <c r="Y1512" s="57">
        <v>842</v>
      </c>
      <c r="Z1512" s="58">
        <v>3.1E-2</v>
      </c>
      <c r="AA1512" s="57">
        <v>815.9</v>
      </c>
      <c r="AB1512" s="57">
        <v>10223227</v>
      </c>
      <c r="AC1512" s="53" t="str">
        <f t="shared" si="17936"/>
        <v>Registro Valido</v>
      </c>
      <c r="AD1512" s="57">
        <f t="shared" ref="AD1512" si="18280">IF(OR(ISERROR(VLOOKUP(CONCATENATE("ALI_",$C1512,"_SEG_",$I1512,"_PROV_",$D1512),Catalogo_Precios,AD$8,FALSE)),L1512=0),0,VLOOKUP(CONCATENATE("ALI_",$C1512,"_SEG_",$I1512,"_PROV_",$D1512),Catalogo_Precios,AD$8,FALSE))</f>
        <v>842</v>
      </c>
      <c r="AE1512" s="57">
        <f t="shared" ref="AE1512" si="18281">IF(OR(ISERROR(VLOOKUP(CONCATENATE("ALI_",$C1512,"_SEG_",$I1512,"_PROV_",$D1512),Catalogo_Precios,AE$8,FALSE)),M1512=0),0,VLOOKUP(CONCATENATE("ALI_",$C1512,"_SEG_",$I1512,"_PROV_",$D1512),Catalogo_Precios,AE$8,FALSE))</f>
        <v>842</v>
      </c>
      <c r="AF1512" s="57">
        <f t="shared" ref="AF1512" si="18282">IF(OR(ISERROR(VLOOKUP(CONCATENATE("ALI_",$C1512,"_SEG_",$I1512,"_PROV_",$D1512),Catalogo_Precios,AF$8,FALSE)),N1512=0),0,VLOOKUP(CONCATENATE("ALI_",$C1512,"_SEG_",$I1512,"_PROV_",$D1512),Catalogo_Precios,AF$8,FALSE))</f>
        <v>842</v>
      </c>
      <c r="AG1512" s="57">
        <f t="shared" ref="AG1512" si="18283">IF(OR(ISERROR(VLOOKUP(CONCATENATE("ALI_",$C1512,"_SEG_",$I1512,"_PROV_",$D1512),Catalogo_Precios,AG$8,FALSE)),O1512=0),0,VLOOKUP(CONCATENATE("ALI_",$C1512,"_SEG_",$I1512,"_PROV_",$D1512),Catalogo_Precios,AG$8,FALSE))</f>
        <v>842</v>
      </c>
      <c r="AH1512" s="57">
        <f t="shared" ref="AH1512" si="18284">IF(OR(ISERROR(VLOOKUP(CONCATENATE("ALI_",$C1512,"_SEG_",$I1512,"_PROV_",$D1512),Catalogo_Precios,AH$8,FALSE)),L1512=0),0,VLOOKUP(CONCATENATE("ALI_",$C1512,"_SEG_",$I1512,"_PROV_",$D1512),Catalogo_Precios,AH$8,FALSE))</f>
        <v>832</v>
      </c>
      <c r="AI1512" s="57">
        <f t="shared" ref="AI1512" si="18285">IF(OR(ISERROR(VLOOKUP(CONCATENATE("ALI_",$C1512,"_SEG_",$I1512,"_PROV_",$D1512),Catalogo_Precios,AI$8,FALSE)),M1512=0),0,VLOOKUP(CONCATENATE("ALI_",$C1512,"_SEG_",$I1512,"_PROV_",$D1512),Catalogo_Precios,AI$8,FALSE))</f>
        <v>832</v>
      </c>
      <c r="AJ1512" s="57">
        <f t="shared" ref="AJ1512" si="18286">IF(OR(ISERROR(VLOOKUP(CONCATENATE("ALI_",$C1512,"_SEG_",$I1512,"_PROV_",$D1512),Catalogo_Precios,AJ$8,FALSE)),N1512=0),0,VLOOKUP(CONCATENATE("ALI_",$C1512,"_SEG_",$I1512,"_PROV_",$D1512),Catalogo_Precios,AJ$8,FALSE))</f>
        <v>832</v>
      </c>
      <c r="AK1512" s="57">
        <f t="shared" ref="AK1512" si="18287">IF(OR(ISERROR(VLOOKUP(CONCATENATE("ALI_",$C1512,"_SEG_",$I1512,"_PROV_",$D1512),Catalogo_Precios,AK$8,FALSE)),O1512=0),0,VLOOKUP(CONCATENATE("ALI_",$C1512,"_SEG_",$I1512,"_PROV_",$D1512),Catalogo_Precios,AK$8,FALSE))</f>
        <v>832</v>
      </c>
      <c r="AL1512" s="53"/>
      <c r="AM1512" s="59" t="str">
        <f t="shared" si="17945"/>
        <v>ALI_6_SEG_8</v>
      </c>
      <c r="AN1512" s="59" t="str">
        <f t="shared" si="17946"/>
        <v>ALI_6_SEG_8_VAL_10223227</v>
      </c>
      <c r="AO1512" s="60">
        <f t="shared" ref="AO1512" si="18288">IF(OR(AB1512="",AB1512=0),0,COUNTIF(Codificacion,AM1512))</f>
        <v>4</v>
      </c>
      <c r="AP1512" s="61">
        <f t="array" ref="AP1512">MIN(IF(Codificacion=AM1512,Total_Cotizacion,""))</f>
        <v>9397500</v>
      </c>
      <c r="AQ1512" s="62" t="b">
        <f t="shared" si="17948"/>
        <v>0</v>
      </c>
      <c r="AR1512" s="51" t="str">
        <f t="shared" ref="AR1512" si="18289">IF(COUNTIF(Codificacion2,CONCATENATE(AM1512,"_VAL_",AB1512))&gt;1,"Empate","")</f>
        <v/>
      </c>
      <c r="AS1512" s="63" t="str">
        <f t="shared" si="17835"/>
        <v/>
      </c>
      <c r="AT1512" s="59" t="str">
        <f t="shared" si="17950"/>
        <v>ALI_6_SEG_8_</v>
      </c>
      <c r="AU1512" s="63">
        <f t="shared" ref="AU1512" si="18290">IF(AND(COUNTIF(Codificacion3,AT1512)&lt;AO1512),1,COUNTIF(Codificacion3,AT1512))</f>
        <v>1</v>
      </c>
      <c r="AV1512" s="62" t="str">
        <f t="shared" si="17952"/>
        <v>No Seleccionada</v>
      </c>
      <c r="AW1512" s="53"/>
      <c r="AX1512" s="51" t="str">
        <f t="shared" si="17953"/>
        <v>ALI_6_SEG_8FALSO</v>
      </c>
      <c r="AY1512" s="51">
        <f t="shared" si="17934"/>
        <v>3</v>
      </c>
      <c r="AZ1512" s="64" t="b">
        <f t="shared" si="17954"/>
        <v>0</v>
      </c>
    </row>
    <row r="1513" spans="1:52" x14ac:dyDescent="0.2">
      <c r="A1513" s="50" t="b">
        <f t="shared" si="17897"/>
        <v>0</v>
      </c>
      <c r="B1513" s="51" t="s">
        <v>146</v>
      </c>
      <c r="C1513" s="52">
        <v>6</v>
      </c>
      <c r="D1513" s="52">
        <f t="shared" ref="D1513" si="18291">IF(ISERROR(VLOOKUP(E1513,Proveedores,2,FALSE)),"",VLOOKUP(E1513,Proveedores,2,FALSE))</f>
        <v>2014</v>
      </c>
      <c r="E1513" s="53" t="s">
        <v>147</v>
      </c>
      <c r="F1513" s="54">
        <v>305</v>
      </c>
      <c r="G1513" s="53" t="s">
        <v>61</v>
      </c>
      <c r="H1513" s="53" t="s">
        <v>70</v>
      </c>
      <c r="I1513" s="52">
        <v>9</v>
      </c>
      <c r="J1513" s="53" t="s">
        <v>58</v>
      </c>
      <c r="K1513" s="55">
        <v>44835</v>
      </c>
      <c r="L1513" s="56">
        <v>4064</v>
      </c>
      <c r="M1513" s="56">
        <v>4734</v>
      </c>
      <c r="N1513" s="56">
        <v>3670</v>
      </c>
      <c r="O1513" s="56">
        <v>198</v>
      </c>
      <c r="P1513" s="57">
        <v>842</v>
      </c>
      <c r="Q1513" s="58">
        <v>1.0999999999999999E-2</v>
      </c>
      <c r="R1513" s="57">
        <v>832.74</v>
      </c>
      <c r="S1513" s="57">
        <v>842</v>
      </c>
      <c r="T1513" s="58">
        <v>1.0999999999999999E-2</v>
      </c>
      <c r="U1513" s="57">
        <v>832.74</v>
      </c>
      <c r="V1513" s="57">
        <v>842</v>
      </c>
      <c r="W1513" s="58">
        <v>1.0999999999999999E-2</v>
      </c>
      <c r="X1513" s="57">
        <v>832.74</v>
      </c>
      <c r="Y1513" s="57">
        <v>842</v>
      </c>
      <c r="Z1513" s="58">
        <v>1.0999999999999999E-2</v>
      </c>
      <c r="AA1513" s="57">
        <v>832.74</v>
      </c>
      <c r="AB1513" s="57">
        <v>10547484.84</v>
      </c>
      <c r="AC1513" s="53" t="str">
        <f t="shared" si="17936"/>
        <v>Registro Valido</v>
      </c>
      <c r="AD1513" s="57">
        <f t="shared" ref="AD1513" si="18292">IF(OR(ISERROR(VLOOKUP(CONCATENATE("ALI_",$C1513,"_SEG_",$I1513,"_PROV_",$D1513),Catalogo_Precios,AD$8,FALSE)),L1513=0),0,VLOOKUP(CONCATENATE("ALI_",$C1513,"_SEG_",$I1513,"_PROV_",$D1513),Catalogo_Precios,AD$8,FALSE))</f>
        <v>842</v>
      </c>
      <c r="AE1513" s="57">
        <f t="shared" ref="AE1513" si="18293">IF(OR(ISERROR(VLOOKUP(CONCATENATE("ALI_",$C1513,"_SEG_",$I1513,"_PROV_",$D1513),Catalogo_Precios,AE$8,FALSE)),M1513=0),0,VLOOKUP(CONCATENATE("ALI_",$C1513,"_SEG_",$I1513,"_PROV_",$D1513),Catalogo_Precios,AE$8,FALSE))</f>
        <v>842</v>
      </c>
      <c r="AF1513" s="57">
        <f t="shared" ref="AF1513" si="18294">IF(OR(ISERROR(VLOOKUP(CONCATENATE("ALI_",$C1513,"_SEG_",$I1513,"_PROV_",$D1513),Catalogo_Precios,AF$8,FALSE)),N1513=0),0,VLOOKUP(CONCATENATE("ALI_",$C1513,"_SEG_",$I1513,"_PROV_",$D1513),Catalogo_Precios,AF$8,FALSE))</f>
        <v>842</v>
      </c>
      <c r="AG1513" s="57">
        <f t="shared" ref="AG1513" si="18295">IF(OR(ISERROR(VLOOKUP(CONCATENATE("ALI_",$C1513,"_SEG_",$I1513,"_PROV_",$D1513),Catalogo_Precios,AG$8,FALSE)),O1513=0),0,VLOOKUP(CONCATENATE("ALI_",$C1513,"_SEG_",$I1513,"_PROV_",$D1513),Catalogo_Precios,AG$8,FALSE))</f>
        <v>842</v>
      </c>
      <c r="AH1513" s="57">
        <f t="shared" ref="AH1513" si="18296">IF(OR(ISERROR(VLOOKUP(CONCATENATE("ALI_",$C1513,"_SEG_",$I1513,"_PROV_",$D1513),Catalogo_Precios,AH$8,FALSE)),L1513=0),0,VLOOKUP(CONCATENATE("ALI_",$C1513,"_SEG_",$I1513,"_PROV_",$D1513),Catalogo_Precios,AH$8,FALSE))</f>
        <v>832</v>
      </c>
      <c r="AI1513" s="57">
        <f t="shared" ref="AI1513" si="18297">IF(OR(ISERROR(VLOOKUP(CONCATENATE("ALI_",$C1513,"_SEG_",$I1513,"_PROV_",$D1513),Catalogo_Precios,AI$8,FALSE)),M1513=0),0,VLOOKUP(CONCATENATE("ALI_",$C1513,"_SEG_",$I1513,"_PROV_",$D1513),Catalogo_Precios,AI$8,FALSE))</f>
        <v>832</v>
      </c>
      <c r="AJ1513" s="57">
        <f t="shared" ref="AJ1513" si="18298">IF(OR(ISERROR(VLOOKUP(CONCATENATE("ALI_",$C1513,"_SEG_",$I1513,"_PROV_",$D1513),Catalogo_Precios,AJ$8,FALSE)),N1513=0),0,VLOOKUP(CONCATENATE("ALI_",$C1513,"_SEG_",$I1513,"_PROV_",$D1513),Catalogo_Precios,AJ$8,FALSE))</f>
        <v>832</v>
      </c>
      <c r="AK1513" s="57">
        <f t="shared" ref="AK1513" si="18299">IF(OR(ISERROR(VLOOKUP(CONCATENATE("ALI_",$C1513,"_SEG_",$I1513,"_PROV_",$D1513),Catalogo_Precios,AK$8,FALSE)),O1513=0),0,VLOOKUP(CONCATENATE("ALI_",$C1513,"_SEG_",$I1513,"_PROV_",$D1513),Catalogo_Precios,AK$8,FALSE))</f>
        <v>832</v>
      </c>
      <c r="AL1513" s="53"/>
      <c r="AM1513" s="59" t="str">
        <f t="shared" si="17945"/>
        <v>ALI_6_SEG_9</v>
      </c>
      <c r="AN1513" s="59" t="str">
        <f t="shared" si="17946"/>
        <v>ALI_6_SEG_9_VAL_10547484.84</v>
      </c>
      <c r="AO1513" s="60">
        <f t="shared" ref="AO1513" si="18300">IF(OR(AB1513="",AB1513=0),0,COUNTIF(Codificacion,AM1513))</f>
        <v>4</v>
      </c>
      <c r="AP1513" s="61">
        <f t="array" ref="AP1513">MIN(IF(Codificacion=AM1513,Total_Cotizacion,""))</f>
        <v>9499500</v>
      </c>
      <c r="AQ1513" s="62" t="b">
        <f t="shared" si="17948"/>
        <v>0</v>
      </c>
      <c r="AR1513" s="51" t="str">
        <f t="shared" ref="AR1513" si="18301">IF(COUNTIF(Codificacion2,CONCATENATE(AM1513,"_VAL_",AB1513))&gt;1,"Empate","")</f>
        <v/>
      </c>
      <c r="AS1513" s="63" t="str">
        <f t="shared" si="17835"/>
        <v/>
      </c>
      <c r="AT1513" s="59" t="str">
        <f t="shared" si="17950"/>
        <v>ALI_6_SEG_9_</v>
      </c>
      <c r="AU1513" s="63">
        <f t="shared" ref="AU1513" si="18302">IF(AND(COUNTIF(Codificacion3,AT1513)&lt;AO1513),1,COUNTIF(Codificacion3,AT1513))</f>
        <v>1</v>
      </c>
      <c r="AV1513" s="62" t="str">
        <f t="shared" si="17952"/>
        <v>No Seleccionada</v>
      </c>
      <c r="AW1513" s="53"/>
      <c r="AX1513" s="51" t="str">
        <f t="shared" si="17953"/>
        <v>ALI_6_SEG_9FALSO</v>
      </c>
      <c r="AY1513" s="51">
        <f t="shared" si="17934"/>
        <v>3</v>
      </c>
      <c r="AZ1513" s="64" t="b">
        <f t="shared" si="17954"/>
        <v>0</v>
      </c>
    </row>
    <row r="1514" spans="1:52" x14ac:dyDescent="0.2">
      <c r="A1514" s="50" t="b">
        <f t="shared" si="17897"/>
        <v>0</v>
      </c>
      <c r="B1514" s="51" t="s">
        <v>146</v>
      </c>
      <c r="C1514" s="52">
        <v>6</v>
      </c>
      <c r="D1514" s="52">
        <f t="shared" ref="D1514" si="18303">IF(ISERROR(VLOOKUP(E1514,Proveedores,2,FALSE)),"",VLOOKUP(E1514,Proveedores,2,FALSE))</f>
        <v>2014</v>
      </c>
      <c r="E1514" s="53" t="s">
        <v>147</v>
      </c>
      <c r="F1514" s="54">
        <v>306</v>
      </c>
      <c r="G1514" s="53" t="s">
        <v>61</v>
      </c>
      <c r="H1514" s="53" t="s">
        <v>70</v>
      </c>
      <c r="I1514" s="52">
        <v>10</v>
      </c>
      <c r="J1514" s="53" t="s">
        <v>58</v>
      </c>
      <c r="K1514" s="55">
        <v>44835</v>
      </c>
      <c r="L1514" s="56">
        <v>4041</v>
      </c>
      <c r="M1514" s="56">
        <v>4464</v>
      </c>
      <c r="N1514" s="56">
        <v>3957</v>
      </c>
      <c r="O1514" s="56">
        <v>178</v>
      </c>
      <c r="P1514" s="57">
        <v>842</v>
      </c>
      <c r="Q1514" s="58">
        <v>1.0999999999999999E-2</v>
      </c>
      <c r="R1514" s="57">
        <v>832.74</v>
      </c>
      <c r="S1514" s="57">
        <v>842</v>
      </c>
      <c r="T1514" s="58">
        <v>1.0999999999999999E-2</v>
      </c>
      <c r="U1514" s="57">
        <v>832.74</v>
      </c>
      <c r="V1514" s="57">
        <v>842</v>
      </c>
      <c r="W1514" s="58">
        <v>1.0999999999999999E-2</v>
      </c>
      <c r="X1514" s="57">
        <v>832.74</v>
      </c>
      <c r="Y1514" s="57">
        <v>842</v>
      </c>
      <c r="Z1514" s="58">
        <v>1.0999999999999999E-2</v>
      </c>
      <c r="AA1514" s="57">
        <v>832.74</v>
      </c>
      <c r="AB1514" s="57">
        <v>10525833.6</v>
      </c>
      <c r="AC1514" s="53" t="str">
        <f t="shared" si="17936"/>
        <v>Registro Valido</v>
      </c>
      <c r="AD1514" s="57">
        <f t="shared" ref="AD1514" si="18304">IF(OR(ISERROR(VLOOKUP(CONCATENATE("ALI_",$C1514,"_SEG_",$I1514,"_PROV_",$D1514),Catalogo_Precios,AD$8,FALSE)),L1514=0),0,VLOOKUP(CONCATENATE("ALI_",$C1514,"_SEG_",$I1514,"_PROV_",$D1514),Catalogo_Precios,AD$8,FALSE))</f>
        <v>842</v>
      </c>
      <c r="AE1514" s="57">
        <f t="shared" ref="AE1514" si="18305">IF(OR(ISERROR(VLOOKUP(CONCATENATE("ALI_",$C1514,"_SEG_",$I1514,"_PROV_",$D1514),Catalogo_Precios,AE$8,FALSE)),M1514=0),0,VLOOKUP(CONCATENATE("ALI_",$C1514,"_SEG_",$I1514,"_PROV_",$D1514),Catalogo_Precios,AE$8,FALSE))</f>
        <v>842</v>
      </c>
      <c r="AF1514" s="57">
        <f t="shared" ref="AF1514" si="18306">IF(OR(ISERROR(VLOOKUP(CONCATENATE("ALI_",$C1514,"_SEG_",$I1514,"_PROV_",$D1514),Catalogo_Precios,AF$8,FALSE)),N1514=0),0,VLOOKUP(CONCATENATE("ALI_",$C1514,"_SEG_",$I1514,"_PROV_",$D1514),Catalogo_Precios,AF$8,FALSE))</f>
        <v>842</v>
      </c>
      <c r="AG1514" s="57">
        <f t="shared" ref="AG1514" si="18307">IF(OR(ISERROR(VLOOKUP(CONCATENATE("ALI_",$C1514,"_SEG_",$I1514,"_PROV_",$D1514),Catalogo_Precios,AG$8,FALSE)),O1514=0),0,VLOOKUP(CONCATENATE("ALI_",$C1514,"_SEG_",$I1514,"_PROV_",$D1514),Catalogo_Precios,AG$8,FALSE))</f>
        <v>842</v>
      </c>
      <c r="AH1514" s="57">
        <f t="shared" ref="AH1514" si="18308">IF(OR(ISERROR(VLOOKUP(CONCATENATE("ALI_",$C1514,"_SEG_",$I1514,"_PROV_",$D1514),Catalogo_Precios,AH$8,FALSE)),L1514=0),0,VLOOKUP(CONCATENATE("ALI_",$C1514,"_SEG_",$I1514,"_PROV_",$D1514),Catalogo_Precios,AH$8,FALSE))</f>
        <v>832</v>
      </c>
      <c r="AI1514" s="57">
        <f t="shared" ref="AI1514" si="18309">IF(OR(ISERROR(VLOOKUP(CONCATENATE("ALI_",$C1514,"_SEG_",$I1514,"_PROV_",$D1514),Catalogo_Precios,AI$8,FALSE)),M1514=0),0,VLOOKUP(CONCATENATE("ALI_",$C1514,"_SEG_",$I1514,"_PROV_",$D1514),Catalogo_Precios,AI$8,FALSE))</f>
        <v>832</v>
      </c>
      <c r="AJ1514" s="57">
        <f t="shared" ref="AJ1514" si="18310">IF(OR(ISERROR(VLOOKUP(CONCATENATE("ALI_",$C1514,"_SEG_",$I1514,"_PROV_",$D1514),Catalogo_Precios,AJ$8,FALSE)),N1514=0),0,VLOOKUP(CONCATENATE("ALI_",$C1514,"_SEG_",$I1514,"_PROV_",$D1514),Catalogo_Precios,AJ$8,FALSE))</f>
        <v>832</v>
      </c>
      <c r="AK1514" s="57">
        <f t="shared" ref="AK1514" si="18311">IF(OR(ISERROR(VLOOKUP(CONCATENATE("ALI_",$C1514,"_SEG_",$I1514,"_PROV_",$D1514),Catalogo_Precios,AK$8,FALSE)),O1514=0),0,VLOOKUP(CONCATENATE("ALI_",$C1514,"_SEG_",$I1514,"_PROV_",$D1514),Catalogo_Precios,AK$8,FALSE))</f>
        <v>832</v>
      </c>
      <c r="AL1514" s="53"/>
      <c r="AM1514" s="59" t="str">
        <f t="shared" si="17945"/>
        <v>ALI_6_SEG_10</v>
      </c>
      <c r="AN1514" s="59" t="str">
        <f t="shared" si="17946"/>
        <v>ALI_6_SEG_10_VAL_10525833.6</v>
      </c>
      <c r="AO1514" s="60">
        <f t="shared" ref="AO1514" si="18312">IF(OR(AB1514="",AB1514=0),0,COUNTIF(Codificacion,AM1514))</f>
        <v>4</v>
      </c>
      <c r="AP1514" s="61">
        <f t="array" ref="AP1514">MIN(IF(Codificacion=AM1514,Total_Cotizacion,""))</f>
        <v>9480000</v>
      </c>
      <c r="AQ1514" s="62" t="b">
        <f t="shared" si="17948"/>
        <v>0</v>
      </c>
      <c r="AR1514" s="51" t="str">
        <f t="shared" ref="AR1514" si="18313">IF(COUNTIF(Codificacion2,CONCATENATE(AM1514,"_VAL_",AB1514))&gt;1,"Empate","")</f>
        <v/>
      </c>
      <c r="AS1514" s="63" t="str">
        <f t="shared" si="17835"/>
        <v/>
      </c>
      <c r="AT1514" s="59" t="str">
        <f t="shared" si="17950"/>
        <v>ALI_6_SEG_10_</v>
      </c>
      <c r="AU1514" s="63">
        <f t="shared" ref="AU1514" si="18314">IF(AND(COUNTIF(Codificacion3,AT1514)&lt;AO1514),1,COUNTIF(Codificacion3,AT1514))</f>
        <v>1</v>
      </c>
      <c r="AV1514" s="62" t="str">
        <f t="shared" si="17952"/>
        <v>No Seleccionada</v>
      </c>
      <c r="AW1514" s="53"/>
      <c r="AX1514" s="51" t="str">
        <f t="shared" si="17953"/>
        <v>ALI_6_SEG_10FALSO</v>
      </c>
      <c r="AY1514" s="51">
        <f t="shared" si="17934"/>
        <v>3</v>
      </c>
      <c r="AZ1514" s="64" t="b">
        <f t="shared" si="17954"/>
        <v>0</v>
      </c>
    </row>
    <row r="1515" spans="1:52" x14ac:dyDescent="0.2">
      <c r="A1515" s="50" t="b">
        <f t="shared" si="17897"/>
        <v>0</v>
      </c>
      <c r="B1515" s="51" t="s">
        <v>146</v>
      </c>
      <c r="C1515" s="52">
        <v>6</v>
      </c>
      <c r="D1515" s="52">
        <f t="shared" ref="D1515" si="18315">IF(ISERROR(VLOOKUP(E1515,Proveedores,2,FALSE)),"",VLOOKUP(E1515,Proveedores,2,FALSE))</f>
        <v>2014</v>
      </c>
      <c r="E1515" s="53" t="s">
        <v>147</v>
      </c>
      <c r="F1515" s="54">
        <v>307</v>
      </c>
      <c r="G1515" s="53" t="s">
        <v>61</v>
      </c>
      <c r="H1515" s="53" t="s">
        <v>70</v>
      </c>
      <c r="I1515" s="52">
        <v>11</v>
      </c>
      <c r="J1515" s="53" t="s">
        <v>58</v>
      </c>
      <c r="K1515" s="55">
        <v>44835</v>
      </c>
      <c r="L1515" s="56">
        <v>3980</v>
      </c>
      <c r="M1515" s="56">
        <v>4396</v>
      </c>
      <c r="N1515" s="56">
        <v>3897</v>
      </c>
      <c r="O1515" s="56">
        <v>175</v>
      </c>
      <c r="P1515" s="57">
        <v>842</v>
      </c>
      <c r="Q1515" s="58">
        <v>3.1E-2</v>
      </c>
      <c r="R1515" s="57">
        <v>815.9</v>
      </c>
      <c r="S1515" s="57">
        <v>842</v>
      </c>
      <c r="T1515" s="58">
        <v>3.1E-2</v>
      </c>
      <c r="U1515" s="57">
        <v>815.9</v>
      </c>
      <c r="V1515" s="57">
        <v>842</v>
      </c>
      <c r="W1515" s="58">
        <v>3.1E-2</v>
      </c>
      <c r="X1515" s="57">
        <v>815.9</v>
      </c>
      <c r="Y1515" s="57">
        <v>842</v>
      </c>
      <c r="Z1515" s="58">
        <v>3.1E-2</v>
      </c>
      <c r="AA1515" s="57">
        <v>815.9</v>
      </c>
      <c r="AB1515" s="57">
        <v>10156323.199999999</v>
      </c>
      <c r="AC1515" s="53" t="str">
        <f t="shared" si="17936"/>
        <v>Registro Valido</v>
      </c>
      <c r="AD1515" s="57">
        <f t="shared" ref="AD1515" si="18316">IF(OR(ISERROR(VLOOKUP(CONCATENATE("ALI_",$C1515,"_SEG_",$I1515,"_PROV_",$D1515),Catalogo_Precios,AD$8,FALSE)),L1515=0),0,VLOOKUP(CONCATENATE("ALI_",$C1515,"_SEG_",$I1515,"_PROV_",$D1515),Catalogo_Precios,AD$8,FALSE))</f>
        <v>842</v>
      </c>
      <c r="AE1515" s="57">
        <f t="shared" ref="AE1515" si="18317">IF(OR(ISERROR(VLOOKUP(CONCATENATE("ALI_",$C1515,"_SEG_",$I1515,"_PROV_",$D1515),Catalogo_Precios,AE$8,FALSE)),M1515=0),0,VLOOKUP(CONCATENATE("ALI_",$C1515,"_SEG_",$I1515,"_PROV_",$D1515),Catalogo_Precios,AE$8,FALSE))</f>
        <v>842</v>
      </c>
      <c r="AF1515" s="57">
        <f t="shared" ref="AF1515" si="18318">IF(OR(ISERROR(VLOOKUP(CONCATENATE("ALI_",$C1515,"_SEG_",$I1515,"_PROV_",$D1515),Catalogo_Precios,AF$8,FALSE)),N1515=0),0,VLOOKUP(CONCATENATE("ALI_",$C1515,"_SEG_",$I1515,"_PROV_",$D1515),Catalogo_Precios,AF$8,FALSE))</f>
        <v>842</v>
      </c>
      <c r="AG1515" s="57">
        <f t="shared" ref="AG1515" si="18319">IF(OR(ISERROR(VLOOKUP(CONCATENATE("ALI_",$C1515,"_SEG_",$I1515,"_PROV_",$D1515),Catalogo_Precios,AG$8,FALSE)),O1515=0),0,VLOOKUP(CONCATENATE("ALI_",$C1515,"_SEG_",$I1515,"_PROV_",$D1515),Catalogo_Precios,AG$8,FALSE))</f>
        <v>842</v>
      </c>
      <c r="AH1515" s="57">
        <f t="shared" ref="AH1515" si="18320">IF(OR(ISERROR(VLOOKUP(CONCATENATE("ALI_",$C1515,"_SEG_",$I1515,"_PROV_",$D1515),Catalogo_Precios,AH$8,FALSE)),L1515=0),0,VLOOKUP(CONCATENATE("ALI_",$C1515,"_SEG_",$I1515,"_PROV_",$D1515),Catalogo_Precios,AH$8,FALSE))</f>
        <v>832</v>
      </c>
      <c r="AI1515" s="57">
        <f t="shared" ref="AI1515" si="18321">IF(OR(ISERROR(VLOOKUP(CONCATENATE("ALI_",$C1515,"_SEG_",$I1515,"_PROV_",$D1515),Catalogo_Precios,AI$8,FALSE)),M1515=0),0,VLOOKUP(CONCATENATE("ALI_",$C1515,"_SEG_",$I1515,"_PROV_",$D1515),Catalogo_Precios,AI$8,FALSE))</f>
        <v>832</v>
      </c>
      <c r="AJ1515" s="57">
        <f t="shared" ref="AJ1515" si="18322">IF(OR(ISERROR(VLOOKUP(CONCATENATE("ALI_",$C1515,"_SEG_",$I1515,"_PROV_",$D1515),Catalogo_Precios,AJ$8,FALSE)),N1515=0),0,VLOOKUP(CONCATENATE("ALI_",$C1515,"_SEG_",$I1515,"_PROV_",$D1515),Catalogo_Precios,AJ$8,FALSE))</f>
        <v>832</v>
      </c>
      <c r="AK1515" s="57">
        <f t="shared" ref="AK1515" si="18323">IF(OR(ISERROR(VLOOKUP(CONCATENATE("ALI_",$C1515,"_SEG_",$I1515,"_PROV_",$D1515),Catalogo_Precios,AK$8,FALSE)),O1515=0),0,VLOOKUP(CONCATENATE("ALI_",$C1515,"_SEG_",$I1515,"_PROV_",$D1515),Catalogo_Precios,AK$8,FALSE))</f>
        <v>832</v>
      </c>
      <c r="AL1515" s="53"/>
      <c r="AM1515" s="59" t="str">
        <f t="shared" si="17945"/>
        <v>ALI_6_SEG_11</v>
      </c>
      <c r="AN1515" s="59" t="str">
        <f t="shared" si="17946"/>
        <v>ALI_6_SEG_11_VAL_10156323.2</v>
      </c>
      <c r="AO1515" s="60">
        <f t="shared" ref="AO1515" si="18324">IF(OR(AB1515="",AB1515=0),0,COUNTIF(Codificacion,AM1515))</f>
        <v>4</v>
      </c>
      <c r="AP1515" s="61">
        <f t="array" ref="AP1515">MIN(IF(Codificacion=AM1515,Total_Cotizacion,""))</f>
        <v>9336000</v>
      </c>
      <c r="AQ1515" s="62" t="b">
        <f t="shared" si="17948"/>
        <v>0</v>
      </c>
      <c r="AR1515" s="51" t="str">
        <f t="shared" ref="AR1515" si="18325">IF(COUNTIF(Codificacion2,CONCATENATE(AM1515,"_VAL_",AB1515))&gt;1,"Empate","")</f>
        <v/>
      </c>
      <c r="AS1515" s="63" t="str">
        <f t="shared" si="17835"/>
        <v/>
      </c>
      <c r="AT1515" s="59" t="str">
        <f t="shared" si="17950"/>
        <v>ALI_6_SEG_11_</v>
      </c>
      <c r="AU1515" s="63">
        <f t="shared" ref="AU1515" si="18326">IF(AND(COUNTIF(Codificacion3,AT1515)&lt;AO1515),1,COUNTIF(Codificacion3,AT1515))</f>
        <v>1</v>
      </c>
      <c r="AV1515" s="62" t="str">
        <f t="shared" si="17952"/>
        <v>No Seleccionada</v>
      </c>
      <c r="AW1515" s="53"/>
      <c r="AX1515" s="51" t="str">
        <f t="shared" si="17953"/>
        <v>ALI_6_SEG_11FALSO</v>
      </c>
      <c r="AY1515" s="51">
        <f t="shared" si="17934"/>
        <v>3</v>
      </c>
      <c r="AZ1515" s="64" t="b">
        <f t="shared" si="17954"/>
        <v>0</v>
      </c>
    </row>
    <row r="1516" spans="1:52" x14ac:dyDescent="0.2">
      <c r="A1516" s="50" t="b">
        <f t="shared" si="17897"/>
        <v>0</v>
      </c>
      <c r="B1516" s="51" t="s">
        <v>146</v>
      </c>
      <c r="C1516" s="52">
        <v>6</v>
      </c>
      <c r="D1516" s="52">
        <f t="shared" ref="D1516" si="18327">IF(ISERROR(VLOOKUP(E1516,Proveedores,2,FALSE)),"",VLOOKUP(E1516,Proveedores,2,FALSE))</f>
        <v>2014</v>
      </c>
      <c r="E1516" s="53" t="s">
        <v>147</v>
      </c>
      <c r="F1516" s="54">
        <v>308</v>
      </c>
      <c r="G1516" s="53" t="s">
        <v>61</v>
      </c>
      <c r="H1516" s="53" t="s">
        <v>70</v>
      </c>
      <c r="I1516" s="52">
        <v>12</v>
      </c>
      <c r="J1516" s="53" t="s">
        <v>58</v>
      </c>
      <c r="K1516" s="55">
        <v>44835</v>
      </c>
      <c r="L1516" s="56">
        <v>3637</v>
      </c>
      <c r="M1516" s="56">
        <v>4237</v>
      </c>
      <c r="N1516" s="56">
        <v>3286</v>
      </c>
      <c r="O1516" s="56">
        <v>178</v>
      </c>
      <c r="P1516" s="57">
        <v>842</v>
      </c>
      <c r="Q1516" s="58">
        <v>3.1E-2</v>
      </c>
      <c r="R1516" s="57">
        <v>815.9</v>
      </c>
      <c r="S1516" s="57">
        <v>842</v>
      </c>
      <c r="T1516" s="58">
        <v>3.1E-2</v>
      </c>
      <c r="U1516" s="57">
        <v>815.9</v>
      </c>
      <c r="V1516" s="57">
        <v>842</v>
      </c>
      <c r="W1516" s="58">
        <v>3.1E-2</v>
      </c>
      <c r="X1516" s="57">
        <v>815.9</v>
      </c>
      <c r="Y1516" s="57">
        <v>842</v>
      </c>
      <c r="Z1516" s="58">
        <v>3.1E-2</v>
      </c>
      <c r="AA1516" s="57">
        <v>815.9</v>
      </c>
      <c r="AB1516" s="57">
        <v>9250674.1999999993</v>
      </c>
      <c r="AC1516" s="53" t="str">
        <f t="shared" si="17936"/>
        <v>Registro Valido</v>
      </c>
      <c r="AD1516" s="57">
        <f t="shared" ref="AD1516" si="18328">IF(OR(ISERROR(VLOOKUP(CONCATENATE("ALI_",$C1516,"_SEG_",$I1516,"_PROV_",$D1516),Catalogo_Precios,AD$8,FALSE)),L1516=0),0,VLOOKUP(CONCATENATE("ALI_",$C1516,"_SEG_",$I1516,"_PROV_",$D1516),Catalogo_Precios,AD$8,FALSE))</f>
        <v>842</v>
      </c>
      <c r="AE1516" s="57">
        <f t="shared" ref="AE1516" si="18329">IF(OR(ISERROR(VLOOKUP(CONCATENATE("ALI_",$C1516,"_SEG_",$I1516,"_PROV_",$D1516),Catalogo_Precios,AE$8,FALSE)),M1516=0),0,VLOOKUP(CONCATENATE("ALI_",$C1516,"_SEG_",$I1516,"_PROV_",$D1516),Catalogo_Precios,AE$8,FALSE))</f>
        <v>842</v>
      </c>
      <c r="AF1516" s="57">
        <f t="shared" ref="AF1516" si="18330">IF(OR(ISERROR(VLOOKUP(CONCATENATE("ALI_",$C1516,"_SEG_",$I1516,"_PROV_",$D1516),Catalogo_Precios,AF$8,FALSE)),N1516=0),0,VLOOKUP(CONCATENATE("ALI_",$C1516,"_SEG_",$I1516,"_PROV_",$D1516),Catalogo_Precios,AF$8,FALSE))</f>
        <v>842</v>
      </c>
      <c r="AG1516" s="57">
        <f t="shared" ref="AG1516" si="18331">IF(OR(ISERROR(VLOOKUP(CONCATENATE("ALI_",$C1516,"_SEG_",$I1516,"_PROV_",$D1516),Catalogo_Precios,AG$8,FALSE)),O1516=0),0,VLOOKUP(CONCATENATE("ALI_",$C1516,"_SEG_",$I1516,"_PROV_",$D1516),Catalogo_Precios,AG$8,FALSE))</f>
        <v>842</v>
      </c>
      <c r="AH1516" s="57">
        <f t="shared" ref="AH1516" si="18332">IF(OR(ISERROR(VLOOKUP(CONCATENATE("ALI_",$C1516,"_SEG_",$I1516,"_PROV_",$D1516),Catalogo_Precios,AH$8,FALSE)),L1516=0),0,VLOOKUP(CONCATENATE("ALI_",$C1516,"_SEG_",$I1516,"_PROV_",$D1516),Catalogo_Precios,AH$8,FALSE))</f>
        <v>832</v>
      </c>
      <c r="AI1516" s="57">
        <f t="shared" ref="AI1516" si="18333">IF(OR(ISERROR(VLOOKUP(CONCATENATE("ALI_",$C1516,"_SEG_",$I1516,"_PROV_",$D1516),Catalogo_Precios,AI$8,FALSE)),M1516=0),0,VLOOKUP(CONCATENATE("ALI_",$C1516,"_SEG_",$I1516,"_PROV_",$D1516),Catalogo_Precios,AI$8,FALSE))</f>
        <v>832</v>
      </c>
      <c r="AJ1516" s="57">
        <f t="shared" ref="AJ1516" si="18334">IF(OR(ISERROR(VLOOKUP(CONCATENATE("ALI_",$C1516,"_SEG_",$I1516,"_PROV_",$D1516),Catalogo_Precios,AJ$8,FALSE)),N1516=0),0,VLOOKUP(CONCATENATE("ALI_",$C1516,"_SEG_",$I1516,"_PROV_",$D1516),Catalogo_Precios,AJ$8,FALSE))</f>
        <v>832</v>
      </c>
      <c r="AK1516" s="57">
        <f t="shared" ref="AK1516" si="18335">IF(OR(ISERROR(VLOOKUP(CONCATENATE("ALI_",$C1516,"_SEG_",$I1516,"_PROV_",$D1516),Catalogo_Precios,AK$8,FALSE)),O1516=0),0,VLOOKUP(CONCATENATE("ALI_",$C1516,"_SEG_",$I1516,"_PROV_",$D1516),Catalogo_Precios,AK$8,FALSE))</f>
        <v>832</v>
      </c>
      <c r="AL1516" s="53"/>
      <c r="AM1516" s="59" t="str">
        <f t="shared" si="17945"/>
        <v>ALI_6_SEG_12</v>
      </c>
      <c r="AN1516" s="59" t="str">
        <f t="shared" si="17946"/>
        <v>ALI_6_SEG_12_VAL_9250674.2</v>
      </c>
      <c r="AO1516" s="60">
        <f t="shared" ref="AO1516" si="18336">IF(OR(AB1516="",AB1516=0),0,COUNTIF(Codificacion,AM1516))</f>
        <v>4</v>
      </c>
      <c r="AP1516" s="61">
        <f t="array" ref="AP1516">MIN(IF(Codificacion=AM1516,Total_Cotizacion,""))</f>
        <v>8503500</v>
      </c>
      <c r="AQ1516" s="62" t="b">
        <f t="shared" si="17948"/>
        <v>0</v>
      </c>
      <c r="AR1516" s="51" t="str">
        <f t="shared" ref="AR1516" si="18337">IF(COUNTIF(Codificacion2,CONCATENATE(AM1516,"_VAL_",AB1516))&gt;1,"Empate","")</f>
        <v/>
      </c>
      <c r="AS1516" s="63" t="str">
        <f t="shared" si="17835"/>
        <v/>
      </c>
      <c r="AT1516" s="59" t="str">
        <f t="shared" si="17950"/>
        <v>ALI_6_SEG_12_</v>
      </c>
      <c r="AU1516" s="63">
        <f t="shared" ref="AU1516" si="18338">IF(AND(COUNTIF(Codificacion3,AT1516)&lt;AO1516),1,COUNTIF(Codificacion3,AT1516))</f>
        <v>1</v>
      </c>
      <c r="AV1516" s="62" t="str">
        <f t="shared" si="17952"/>
        <v>No Seleccionada</v>
      </c>
      <c r="AW1516" s="53"/>
      <c r="AX1516" s="51" t="str">
        <f t="shared" si="17953"/>
        <v>ALI_6_SEG_12FALSO</v>
      </c>
      <c r="AY1516" s="51">
        <f t="shared" si="17934"/>
        <v>3</v>
      </c>
      <c r="AZ1516" s="64" t="b">
        <f t="shared" si="17954"/>
        <v>0</v>
      </c>
    </row>
    <row r="1517" spans="1:52" x14ac:dyDescent="0.2">
      <c r="A1517" s="50" t="b">
        <f t="shared" si="17897"/>
        <v>0</v>
      </c>
      <c r="B1517" s="51" t="s">
        <v>146</v>
      </c>
      <c r="C1517" s="52">
        <v>6</v>
      </c>
      <c r="D1517" s="52">
        <f t="shared" ref="D1517" si="18339">IF(ISERROR(VLOOKUP(E1517,Proveedores,2,FALSE)),"",VLOOKUP(E1517,Proveedores,2,FALSE))</f>
        <v>2014</v>
      </c>
      <c r="E1517" s="53" t="s">
        <v>147</v>
      </c>
      <c r="F1517" s="54">
        <v>309</v>
      </c>
      <c r="G1517" s="53" t="s">
        <v>61</v>
      </c>
      <c r="H1517" s="53" t="s">
        <v>70</v>
      </c>
      <c r="I1517" s="52">
        <v>13</v>
      </c>
      <c r="J1517" s="53" t="s">
        <v>58</v>
      </c>
      <c r="K1517" s="55">
        <v>44835</v>
      </c>
      <c r="L1517" s="56">
        <v>3836</v>
      </c>
      <c r="M1517" s="56">
        <v>4236</v>
      </c>
      <c r="N1517" s="56">
        <v>3756</v>
      </c>
      <c r="O1517" s="56">
        <v>170</v>
      </c>
      <c r="P1517" s="57">
        <v>842</v>
      </c>
      <c r="Q1517" s="58">
        <v>1.0999999999999999E-2</v>
      </c>
      <c r="R1517" s="57">
        <v>832.74</v>
      </c>
      <c r="S1517" s="57">
        <v>842</v>
      </c>
      <c r="T1517" s="58">
        <v>1.0999999999999999E-2</v>
      </c>
      <c r="U1517" s="57">
        <v>832.74</v>
      </c>
      <c r="V1517" s="57">
        <v>842</v>
      </c>
      <c r="W1517" s="58">
        <v>1.0999999999999999E-2</v>
      </c>
      <c r="X1517" s="57">
        <v>832.74</v>
      </c>
      <c r="Y1517" s="57">
        <v>842</v>
      </c>
      <c r="Z1517" s="58">
        <v>1.0999999999999999E-2</v>
      </c>
      <c r="AA1517" s="57">
        <v>832.74</v>
      </c>
      <c r="AB1517" s="57">
        <v>9991214.5200000014</v>
      </c>
      <c r="AC1517" s="53" t="str">
        <f t="shared" si="17936"/>
        <v>Registro Valido</v>
      </c>
      <c r="AD1517" s="57">
        <f t="shared" ref="AD1517" si="18340">IF(OR(ISERROR(VLOOKUP(CONCATENATE("ALI_",$C1517,"_SEG_",$I1517,"_PROV_",$D1517),Catalogo_Precios,AD$8,FALSE)),L1517=0),0,VLOOKUP(CONCATENATE("ALI_",$C1517,"_SEG_",$I1517,"_PROV_",$D1517),Catalogo_Precios,AD$8,FALSE))</f>
        <v>842</v>
      </c>
      <c r="AE1517" s="57">
        <f t="shared" ref="AE1517" si="18341">IF(OR(ISERROR(VLOOKUP(CONCATENATE("ALI_",$C1517,"_SEG_",$I1517,"_PROV_",$D1517),Catalogo_Precios,AE$8,FALSE)),M1517=0),0,VLOOKUP(CONCATENATE("ALI_",$C1517,"_SEG_",$I1517,"_PROV_",$D1517),Catalogo_Precios,AE$8,FALSE))</f>
        <v>842</v>
      </c>
      <c r="AF1517" s="57">
        <f t="shared" ref="AF1517" si="18342">IF(OR(ISERROR(VLOOKUP(CONCATENATE("ALI_",$C1517,"_SEG_",$I1517,"_PROV_",$D1517),Catalogo_Precios,AF$8,FALSE)),N1517=0),0,VLOOKUP(CONCATENATE("ALI_",$C1517,"_SEG_",$I1517,"_PROV_",$D1517),Catalogo_Precios,AF$8,FALSE))</f>
        <v>842</v>
      </c>
      <c r="AG1517" s="57">
        <f t="shared" ref="AG1517" si="18343">IF(OR(ISERROR(VLOOKUP(CONCATENATE("ALI_",$C1517,"_SEG_",$I1517,"_PROV_",$D1517),Catalogo_Precios,AG$8,FALSE)),O1517=0),0,VLOOKUP(CONCATENATE("ALI_",$C1517,"_SEG_",$I1517,"_PROV_",$D1517),Catalogo_Precios,AG$8,FALSE))</f>
        <v>842</v>
      </c>
      <c r="AH1517" s="57">
        <f t="shared" ref="AH1517" si="18344">IF(OR(ISERROR(VLOOKUP(CONCATENATE("ALI_",$C1517,"_SEG_",$I1517,"_PROV_",$D1517),Catalogo_Precios,AH$8,FALSE)),L1517=0),0,VLOOKUP(CONCATENATE("ALI_",$C1517,"_SEG_",$I1517,"_PROV_",$D1517),Catalogo_Precios,AH$8,FALSE))</f>
        <v>832</v>
      </c>
      <c r="AI1517" s="57">
        <f t="shared" ref="AI1517" si="18345">IF(OR(ISERROR(VLOOKUP(CONCATENATE("ALI_",$C1517,"_SEG_",$I1517,"_PROV_",$D1517),Catalogo_Precios,AI$8,FALSE)),M1517=0),0,VLOOKUP(CONCATENATE("ALI_",$C1517,"_SEG_",$I1517,"_PROV_",$D1517),Catalogo_Precios,AI$8,FALSE))</f>
        <v>832</v>
      </c>
      <c r="AJ1517" s="57">
        <f t="shared" ref="AJ1517" si="18346">IF(OR(ISERROR(VLOOKUP(CONCATENATE("ALI_",$C1517,"_SEG_",$I1517,"_PROV_",$D1517),Catalogo_Precios,AJ$8,FALSE)),N1517=0),0,VLOOKUP(CONCATENATE("ALI_",$C1517,"_SEG_",$I1517,"_PROV_",$D1517),Catalogo_Precios,AJ$8,FALSE))</f>
        <v>832</v>
      </c>
      <c r="AK1517" s="57">
        <f t="shared" ref="AK1517" si="18347">IF(OR(ISERROR(VLOOKUP(CONCATENATE("ALI_",$C1517,"_SEG_",$I1517,"_PROV_",$D1517),Catalogo_Precios,AK$8,FALSE)),O1517=0),0,VLOOKUP(CONCATENATE("ALI_",$C1517,"_SEG_",$I1517,"_PROV_",$D1517),Catalogo_Precios,AK$8,FALSE))</f>
        <v>832</v>
      </c>
      <c r="AL1517" s="53"/>
      <c r="AM1517" s="59" t="str">
        <f t="shared" si="17945"/>
        <v>ALI_6_SEG_13</v>
      </c>
      <c r="AN1517" s="59" t="str">
        <f t="shared" si="17946"/>
        <v>ALI_6_SEG_13_VAL_9991214.52</v>
      </c>
      <c r="AO1517" s="60">
        <f t="shared" ref="AO1517" si="18348">IF(OR(AB1517="",AB1517=0),0,COUNTIF(Codificacion,AM1517))</f>
        <v>4</v>
      </c>
      <c r="AP1517" s="61">
        <f t="array" ref="AP1517">MIN(IF(Codificacion=AM1517,Total_Cotizacion,""))</f>
        <v>8998500</v>
      </c>
      <c r="AQ1517" s="62" t="b">
        <f t="shared" si="17948"/>
        <v>0</v>
      </c>
      <c r="AR1517" s="51" t="str">
        <f t="shared" ref="AR1517" si="18349">IF(COUNTIF(Codificacion2,CONCATENATE(AM1517,"_VAL_",AB1517))&gt;1,"Empate","")</f>
        <v/>
      </c>
      <c r="AS1517" s="63" t="str">
        <f t="shared" si="17835"/>
        <v/>
      </c>
      <c r="AT1517" s="59" t="str">
        <f t="shared" si="17950"/>
        <v>ALI_6_SEG_13_</v>
      </c>
      <c r="AU1517" s="63">
        <f t="shared" ref="AU1517" si="18350">IF(AND(COUNTIF(Codificacion3,AT1517)&lt;AO1517),1,COUNTIF(Codificacion3,AT1517))</f>
        <v>1</v>
      </c>
      <c r="AV1517" s="62" t="str">
        <f t="shared" si="17952"/>
        <v>No Seleccionada</v>
      </c>
      <c r="AW1517" s="53"/>
      <c r="AX1517" s="51" t="str">
        <f t="shared" si="17953"/>
        <v>ALI_6_SEG_13FALSO</v>
      </c>
      <c r="AY1517" s="51">
        <f t="shared" si="17934"/>
        <v>3</v>
      </c>
      <c r="AZ1517" s="64" t="b">
        <f t="shared" si="17954"/>
        <v>0</v>
      </c>
    </row>
    <row r="1518" spans="1:52" x14ac:dyDescent="0.2">
      <c r="A1518" s="50" t="b">
        <f t="shared" si="17897"/>
        <v>0</v>
      </c>
      <c r="B1518" s="51" t="s">
        <v>146</v>
      </c>
      <c r="C1518" s="52">
        <v>6</v>
      </c>
      <c r="D1518" s="52">
        <f t="shared" ref="D1518" si="18351">IF(ISERROR(VLOOKUP(E1518,Proveedores,2,FALSE)),"",VLOOKUP(E1518,Proveedores,2,FALSE))</f>
        <v>2014</v>
      </c>
      <c r="E1518" s="53" t="s">
        <v>147</v>
      </c>
      <c r="F1518" s="54">
        <v>310</v>
      </c>
      <c r="G1518" s="53" t="s">
        <v>61</v>
      </c>
      <c r="H1518" s="53" t="s">
        <v>70</v>
      </c>
      <c r="I1518" s="52">
        <v>14</v>
      </c>
      <c r="J1518" s="53" t="s">
        <v>58</v>
      </c>
      <c r="K1518" s="55">
        <v>44835</v>
      </c>
      <c r="L1518" s="56">
        <v>3827</v>
      </c>
      <c r="M1518" s="56">
        <v>4459</v>
      </c>
      <c r="N1518" s="56">
        <v>3456</v>
      </c>
      <c r="O1518" s="56">
        <v>187</v>
      </c>
      <c r="P1518" s="57">
        <v>842</v>
      </c>
      <c r="Q1518" s="58">
        <v>1.0999999999999999E-2</v>
      </c>
      <c r="R1518" s="57">
        <v>832.74</v>
      </c>
      <c r="S1518" s="57">
        <v>842</v>
      </c>
      <c r="T1518" s="58">
        <v>1.0999999999999999E-2</v>
      </c>
      <c r="U1518" s="57">
        <v>832.74</v>
      </c>
      <c r="V1518" s="57">
        <v>842</v>
      </c>
      <c r="W1518" s="58">
        <v>1.0999999999999999E-2</v>
      </c>
      <c r="X1518" s="57">
        <v>832.74</v>
      </c>
      <c r="Y1518" s="57">
        <v>842</v>
      </c>
      <c r="Z1518" s="58">
        <v>1.0999999999999999E-2</v>
      </c>
      <c r="AA1518" s="57">
        <v>832.74</v>
      </c>
      <c r="AB1518" s="57">
        <v>9933755.4600000009</v>
      </c>
      <c r="AC1518" s="53" t="str">
        <f t="shared" si="17936"/>
        <v>Registro Valido</v>
      </c>
      <c r="AD1518" s="57">
        <f t="shared" ref="AD1518" si="18352">IF(OR(ISERROR(VLOOKUP(CONCATENATE("ALI_",$C1518,"_SEG_",$I1518,"_PROV_",$D1518),Catalogo_Precios,AD$8,FALSE)),L1518=0),0,VLOOKUP(CONCATENATE("ALI_",$C1518,"_SEG_",$I1518,"_PROV_",$D1518),Catalogo_Precios,AD$8,FALSE))</f>
        <v>842</v>
      </c>
      <c r="AE1518" s="57">
        <f t="shared" ref="AE1518" si="18353">IF(OR(ISERROR(VLOOKUP(CONCATENATE("ALI_",$C1518,"_SEG_",$I1518,"_PROV_",$D1518),Catalogo_Precios,AE$8,FALSE)),M1518=0),0,VLOOKUP(CONCATENATE("ALI_",$C1518,"_SEG_",$I1518,"_PROV_",$D1518),Catalogo_Precios,AE$8,FALSE))</f>
        <v>842</v>
      </c>
      <c r="AF1518" s="57">
        <f t="shared" ref="AF1518" si="18354">IF(OR(ISERROR(VLOOKUP(CONCATENATE("ALI_",$C1518,"_SEG_",$I1518,"_PROV_",$D1518),Catalogo_Precios,AF$8,FALSE)),N1518=0),0,VLOOKUP(CONCATENATE("ALI_",$C1518,"_SEG_",$I1518,"_PROV_",$D1518),Catalogo_Precios,AF$8,FALSE))</f>
        <v>842</v>
      </c>
      <c r="AG1518" s="57">
        <f t="shared" ref="AG1518" si="18355">IF(OR(ISERROR(VLOOKUP(CONCATENATE("ALI_",$C1518,"_SEG_",$I1518,"_PROV_",$D1518),Catalogo_Precios,AG$8,FALSE)),O1518=0),0,VLOOKUP(CONCATENATE("ALI_",$C1518,"_SEG_",$I1518,"_PROV_",$D1518),Catalogo_Precios,AG$8,FALSE))</f>
        <v>842</v>
      </c>
      <c r="AH1518" s="57">
        <f t="shared" ref="AH1518" si="18356">IF(OR(ISERROR(VLOOKUP(CONCATENATE("ALI_",$C1518,"_SEG_",$I1518,"_PROV_",$D1518),Catalogo_Precios,AH$8,FALSE)),L1518=0),0,VLOOKUP(CONCATENATE("ALI_",$C1518,"_SEG_",$I1518,"_PROV_",$D1518),Catalogo_Precios,AH$8,FALSE))</f>
        <v>832</v>
      </c>
      <c r="AI1518" s="57">
        <f t="shared" ref="AI1518" si="18357">IF(OR(ISERROR(VLOOKUP(CONCATENATE("ALI_",$C1518,"_SEG_",$I1518,"_PROV_",$D1518),Catalogo_Precios,AI$8,FALSE)),M1518=0),0,VLOOKUP(CONCATENATE("ALI_",$C1518,"_SEG_",$I1518,"_PROV_",$D1518),Catalogo_Precios,AI$8,FALSE))</f>
        <v>832</v>
      </c>
      <c r="AJ1518" s="57">
        <f t="shared" ref="AJ1518" si="18358">IF(OR(ISERROR(VLOOKUP(CONCATENATE("ALI_",$C1518,"_SEG_",$I1518,"_PROV_",$D1518),Catalogo_Precios,AJ$8,FALSE)),N1518=0),0,VLOOKUP(CONCATENATE("ALI_",$C1518,"_SEG_",$I1518,"_PROV_",$D1518),Catalogo_Precios,AJ$8,FALSE))</f>
        <v>832</v>
      </c>
      <c r="AK1518" s="57">
        <f t="shared" ref="AK1518" si="18359">IF(OR(ISERROR(VLOOKUP(CONCATENATE("ALI_",$C1518,"_SEG_",$I1518,"_PROV_",$D1518),Catalogo_Precios,AK$8,FALSE)),O1518=0),0,VLOOKUP(CONCATENATE("ALI_",$C1518,"_SEG_",$I1518,"_PROV_",$D1518),Catalogo_Precios,AK$8,FALSE))</f>
        <v>832</v>
      </c>
      <c r="AL1518" s="53"/>
      <c r="AM1518" s="59" t="str">
        <f t="shared" si="17945"/>
        <v>ALI_6_SEG_14</v>
      </c>
      <c r="AN1518" s="59" t="str">
        <f t="shared" si="17946"/>
        <v>ALI_6_SEG_14_VAL_9933755.46</v>
      </c>
      <c r="AO1518" s="60">
        <f t="shared" ref="AO1518" si="18360">IF(OR(AB1518="",AB1518=0),0,COUNTIF(Codificacion,AM1518))</f>
        <v>4</v>
      </c>
      <c r="AP1518" s="61">
        <f t="array" ref="AP1518">MIN(IF(Codificacion=AM1518,Total_Cotizacion,""))</f>
        <v>8946750</v>
      </c>
      <c r="AQ1518" s="62" t="b">
        <f t="shared" si="17948"/>
        <v>0</v>
      </c>
      <c r="AR1518" s="51" t="str">
        <f t="shared" ref="AR1518" si="18361">IF(COUNTIF(Codificacion2,CONCATENATE(AM1518,"_VAL_",AB1518))&gt;1,"Empate","")</f>
        <v/>
      </c>
      <c r="AS1518" s="63" t="str">
        <f t="shared" si="17835"/>
        <v/>
      </c>
      <c r="AT1518" s="59" t="str">
        <f t="shared" si="17950"/>
        <v>ALI_6_SEG_14_</v>
      </c>
      <c r="AU1518" s="63">
        <f t="shared" ref="AU1518" si="18362">IF(AND(COUNTIF(Codificacion3,AT1518)&lt;AO1518),1,COUNTIF(Codificacion3,AT1518))</f>
        <v>1</v>
      </c>
      <c r="AV1518" s="62" t="str">
        <f t="shared" si="17952"/>
        <v>No Seleccionada</v>
      </c>
      <c r="AW1518" s="53"/>
      <c r="AX1518" s="51" t="str">
        <f t="shared" si="17953"/>
        <v>ALI_6_SEG_14FALSO</v>
      </c>
      <c r="AY1518" s="51">
        <f t="shared" si="17934"/>
        <v>3</v>
      </c>
      <c r="AZ1518" s="64" t="b">
        <f t="shared" si="17954"/>
        <v>0</v>
      </c>
    </row>
    <row r="1519" spans="1:52" x14ac:dyDescent="0.2">
      <c r="A1519" s="50" t="b">
        <f t="shared" si="17897"/>
        <v>0</v>
      </c>
      <c r="B1519" s="51" t="s">
        <v>146</v>
      </c>
      <c r="C1519" s="52">
        <v>6</v>
      </c>
      <c r="D1519" s="52">
        <f t="shared" ref="D1519" si="18363">IF(ISERROR(VLOOKUP(E1519,Proveedores,2,FALSE)),"",VLOOKUP(E1519,Proveedores,2,FALSE))</f>
        <v>2014</v>
      </c>
      <c r="E1519" s="53" t="s">
        <v>147</v>
      </c>
      <c r="F1519" s="54">
        <v>311</v>
      </c>
      <c r="G1519" s="53" t="s">
        <v>61</v>
      </c>
      <c r="H1519" s="53" t="s">
        <v>70</v>
      </c>
      <c r="I1519" s="52">
        <v>15</v>
      </c>
      <c r="J1519" s="53" t="s">
        <v>58</v>
      </c>
      <c r="K1519" s="55">
        <v>44835</v>
      </c>
      <c r="L1519" s="56">
        <v>3617</v>
      </c>
      <c r="M1519" s="56">
        <v>4215</v>
      </c>
      <c r="N1519" s="56">
        <v>3267</v>
      </c>
      <c r="O1519" s="56">
        <v>177</v>
      </c>
      <c r="P1519" s="57">
        <v>842</v>
      </c>
      <c r="Q1519" s="58">
        <v>3.1E-2</v>
      </c>
      <c r="R1519" s="57">
        <v>815.9</v>
      </c>
      <c r="S1519" s="57">
        <v>842</v>
      </c>
      <c r="T1519" s="58">
        <v>3.1E-2</v>
      </c>
      <c r="U1519" s="57">
        <v>815.9</v>
      </c>
      <c r="V1519" s="57">
        <v>842</v>
      </c>
      <c r="W1519" s="58">
        <v>3.1E-2</v>
      </c>
      <c r="X1519" s="57">
        <v>815.9</v>
      </c>
      <c r="Y1519" s="57">
        <v>842</v>
      </c>
      <c r="Z1519" s="58">
        <v>3.1E-2</v>
      </c>
      <c r="AA1519" s="57">
        <v>815.9</v>
      </c>
      <c r="AB1519" s="57">
        <v>9200088.4000000004</v>
      </c>
      <c r="AC1519" s="53" t="str">
        <f t="shared" si="17936"/>
        <v>Registro Valido</v>
      </c>
      <c r="AD1519" s="57">
        <f t="shared" ref="AD1519" si="18364">IF(OR(ISERROR(VLOOKUP(CONCATENATE("ALI_",$C1519,"_SEG_",$I1519,"_PROV_",$D1519),Catalogo_Precios,AD$8,FALSE)),L1519=0),0,VLOOKUP(CONCATENATE("ALI_",$C1519,"_SEG_",$I1519,"_PROV_",$D1519),Catalogo_Precios,AD$8,FALSE))</f>
        <v>842</v>
      </c>
      <c r="AE1519" s="57">
        <f t="shared" ref="AE1519" si="18365">IF(OR(ISERROR(VLOOKUP(CONCATENATE("ALI_",$C1519,"_SEG_",$I1519,"_PROV_",$D1519),Catalogo_Precios,AE$8,FALSE)),M1519=0),0,VLOOKUP(CONCATENATE("ALI_",$C1519,"_SEG_",$I1519,"_PROV_",$D1519),Catalogo_Precios,AE$8,FALSE))</f>
        <v>842</v>
      </c>
      <c r="AF1519" s="57">
        <f t="shared" ref="AF1519" si="18366">IF(OR(ISERROR(VLOOKUP(CONCATENATE("ALI_",$C1519,"_SEG_",$I1519,"_PROV_",$D1519),Catalogo_Precios,AF$8,FALSE)),N1519=0),0,VLOOKUP(CONCATENATE("ALI_",$C1519,"_SEG_",$I1519,"_PROV_",$D1519),Catalogo_Precios,AF$8,FALSE))</f>
        <v>842</v>
      </c>
      <c r="AG1519" s="57">
        <f t="shared" ref="AG1519" si="18367">IF(OR(ISERROR(VLOOKUP(CONCATENATE("ALI_",$C1519,"_SEG_",$I1519,"_PROV_",$D1519),Catalogo_Precios,AG$8,FALSE)),O1519=0),0,VLOOKUP(CONCATENATE("ALI_",$C1519,"_SEG_",$I1519,"_PROV_",$D1519),Catalogo_Precios,AG$8,FALSE))</f>
        <v>842</v>
      </c>
      <c r="AH1519" s="57">
        <f t="shared" ref="AH1519" si="18368">IF(OR(ISERROR(VLOOKUP(CONCATENATE("ALI_",$C1519,"_SEG_",$I1519,"_PROV_",$D1519),Catalogo_Precios,AH$8,FALSE)),L1519=0),0,VLOOKUP(CONCATENATE("ALI_",$C1519,"_SEG_",$I1519,"_PROV_",$D1519),Catalogo_Precios,AH$8,FALSE))</f>
        <v>832</v>
      </c>
      <c r="AI1519" s="57">
        <f t="shared" ref="AI1519" si="18369">IF(OR(ISERROR(VLOOKUP(CONCATENATE("ALI_",$C1519,"_SEG_",$I1519,"_PROV_",$D1519),Catalogo_Precios,AI$8,FALSE)),M1519=0),0,VLOOKUP(CONCATENATE("ALI_",$C1519,"_SEG_",$I1519,"_PROV_",$D1519),Catalogo_Precios,AI$8,FALSE))</f>
        <v>832</v>
      </c>
      <c r="AJ1519" s="57">
        <f t="shared" ref="AJ1519" si="18370">IF(OR(ISERROR(VLOOKUP(CONCATENATE("ALI_",$C1519,"_SEG_",$I1519,"_PROV_",$D1519),Catalogo_Precios,AJ$8,FALSE)),N1519=0),0,VLOOKUP(CONCATENATE("ALI_",$C1519,"_SEG_",$I1519,"_PROV_",$D1519),Catalogo_Precios,AJ$8,FALSE))</f>
        <v>832</v>
      </c>
      <c r="AK1519" s="57">
        <f t="shared" ref="AK1519" si="18371">IF(OR(ISERROR(VLOOKUP(CONCATENATE("ALI_",$C1519,"_SEG_",$I1519,"_PROV_",$D1519),Catalogo_Precios,AK$8,FALSE)),O1519=0),0,VLOOKUP(CONCATENATE("ALI_",$C1519,"_SEG_",$I1519,"_PROV_",$D1519),Catalogo_Precios,AK$8,FALSE))</f>
        <v>832</v>
      </c>
      <c r="AL1519" s="53"/>
      <c r="AM1519" s="59" t="str">
        <f t="shared" si="17945"/>
        <v>ALI_6_SEG_15</v>
      </c>
      <c r="AN1519" s="59" t="str">
        <f t="shared" si="17946"/>
        <v>ALI_6_SEG_15_VAL_9200088.4</v>
      </c>
      <c r="AO1519" s="60">
        <f t="shared" ref="AO1519" si="18372">IF(OR(AB1519="",AB1519=0),0,COUNTIF(Codificacion,AM1519))</f>
        <v>4</v>
      </c>
      <c r="AP1519" s="61">
        <f t="array" ref="AP1519">MIN(IF(Codificacion=AM1519,Total_Cotizacion,""))</f>
        <v>8457000</v>
      </c>
      <c r="AQ1519" s="62" t="b">
        <f t="shared" si="17948"/>
        <v>0</v>
      </c>
      <c r="AR1519" s="51" t="str">
        <f t="shared" ref="AR1519" si="18373">IF(COUNTIF(Codificacion2,CONCATENATE(AM1519,"_VAL_",AB1519))&gt;1,"Empate","")</f>
        <v/>
      </c>
      <c r="AS1519" s="63" t="str">
        <f t="shared" si="17835"/>
        <v/>
      </c>
      <c r="AT1519" s="59" t="str">
        <f t="shared" si="17950"/>
        <v>ALI_6_SEG_15_</v>
      </c>
      <c r="AU1519" s="63">
        <f t="shared" ref="AU1519" si="18374">IF(AND(COUNTIF(Codificacion3,AT1519)&lt;AO1519),1,COUNTIF(Codificacion3,AT1519))</f>
        <v>1</v>
      </c>
      <c r="AV1519" s="62" t="str">
        <f t="shared" si="17952"/>
        <v>No Seleccionada</v>
      </c>
      <c r="AW1519" s="53"/>
      <c r="AX1519" s="51" t="str">
        <f t="shared" si="17953"/>
        <v>ALI_6_SEG_15FALSO</v>
      </c>
      <c r="AY1519" s="51">
        <f t="shared" si="17934"/>
        <v>3</v>
      </c>
      <c r="AZ1519" s="64" t="b">
        <f t="shared" si="17954"/>
        <v>0</v>
      </c>
    </row>
    <row r="1520" spans="1:52" x14ac:dyDescent="0.2">
      <c r="A1520" s="50" t="b">
        <f t="shared" si="17897"/>
        <v>0</v>
      </c>
      <c r="B1520" s="51" t="s">
        <v>146</v>
      </c>
      <c r="C1520" s="52">
        <v>32</v>
      </c>
      <c r="D1520" s="52">
        <f t="shared" ref="D1520" si="18375">IF(ISERROR(VLOOKUP(E1520,Proveedores,2,FALSE)),"",VLOOKUP(E1520,Proveedores,2,FALSE))</f>
        <v>2014</v>
      </c>
      <c r="E1520" s="53" t="s">
        <v>147</v>
      </c>
      <c r="F1520" s="54">
        <v>312</v>
      </c>
      <c r="G1520" s="53" t="s">
        <v>71</v>
      </c>
      <c r="H1520" s="53" t="s">
        <v>72</v>
      </c>
      <c r="I1520" s="52">
        <v>1</v>
      </c>
      <c r="J1520" s="53" t="s">
        <v>58</v>
      </c>
      <c r="K1520" s="55">
        <v>44835</v>
      </c>
      <c r="L1520" s="56">
        <v>407</v>
      </c>
      <c r="M1520" s="56">
        <v>556</v>
      </c>
      <c r="N1520" s="56">
        <v>827</v>
      </c>
      <c r="O1520" s="56">
        <v>0</v>
      </c>
      <c r="P1520" s="57">
        <v>717</v>
      </c>
      <c r="Q1520" s="58">
        <v>0</v>
      </c>
      <c r="R1520" s="57">
        <v>717</v>
      </c>
      <c r="S1520" s="57">
        <v>717</v>
      </c>
      <c r="T1520" s="58">
        <v>0</v>
      </c>
      <c r="U1520" s="57">
        <v>717</v>
      </c>
      <c r="V1520" s="57">
        <v>717</v>
      </c>
      <c r="W1520" s="58">
        <v>0</v>
      </c>
      <c r="X1520" s="57">
        <v>717</v>
      </c>
      <c r="Y1520" s="57">
        <v>0</v>
      </c>
      <c r="Z1520" s="58"/>
      <c r="AA1520" s="57">
        <v>0</v>
      </c>
      <c r="AB1520" s="57">
        <v>1283430</v>
      </c>
      <c r="AC1520" s="53" t="str">
        <f t="shared" si="17936"/>
        <v>Registro Valido</v>
      </c>
      <c r="AD1520" s="57">
        <f t="shared" ref="AD1520" si="18376">IF(OR(ISERROR(VLOOKUP(CONCATENATE("ALI_",$C1520,"_SEG_",$I1520,"_PROV_",$D1520),Catalogo_Precios,AD$8,FALSE)),L1520=0),0,VLOOKUP(CONCATENATE("ALI_",$C1520,"_SEG_",$I1520,"_PROV_",$D1520),Catalogo_Precios,AD$8,FALSE))</f>
        <v>717</v>
      </c>
      <c r="AE1520" s="57">
        <f t="shared" ref="AE1520" si="18377">IF(OR(ISERROR(VLOOKUP(CONCATENATE("ALI_",$C1520,"_SEG_",$I1520,"_PROV_",$D1520),Catalogo_Precios,AE$8,FALSE)),M1520=0),0,VLOOKUP(CONCATENATE("ALI_",$C1520,"_SEG_",$I1520,"_PROV_",$D1520),Catalogo_Precios,AE$8,FALSE))</f>
        <v>717</v>
      </c>
      <c r="AF1520" s="57">
        <f t="shared" ref="AF1520" si="18378">IF(OR(ISERROR(VLOOKUP(CONCATENATE("ALI_",$C1520,"_SEG_",$I1520,"_PROV_",$D1520),Catalogo_Precios,AF$8,FALSE)),N1520=0),0,VLOOKUP(CONCATENATE("ALI_",$C1520,"_SEG_",$I1520,"_PROV_",$D1520),Catalogo_Precios,AF$8,FALSE))</f>
        <v>717</v>
      </c>
      <c r="AG1520" s="57">
        <f t="shared" ref="AG1520" si="18379">IF(OR(ISERROR(VLOOKUP(CONCATENATE("ALI_",$C1520,"_SEG_",$I1520,"_PROV_",$D1520),Catalogo_Precios,AG$8,FALSE)),O1520=0),0,VLOOKUP(CONCATENATE("ALI_",$C1520,"_SEG_",$I1520,"_PROV_",$D1520),Catalogo_Precios,AG$8,FALSE))</f>
        <v>0</v>
      </c>
      <c r="AH1520" s="57">
        <f t="shared" ref="AH1520" si="18380">IF(OR(ISERROR(VLOOKUP(CONCATENATE("ALI_",$C1520,"_SEG_",$I1520,"_PROV_",$D1520),Catalogo_Precios,AH$8,FALSE)),L1520=0),0,VLOOKUP(CONCATENATE("ALI_",$C1520,"_SEG_",$I1520,"_PROV_",$D1520),Catalogo_Precios,AH$8,FALSE))</f>
        <v>709</v>
      </c>
      <c r="AI1520" s="57">
        <f t="shared" ref="AI1520" si="18381">IF(OR(ISERROR(VLOOKUP(CONCATENATE("ALI_",$C1520,"_SEG_",$I1520,"_PROV_",$D1520),Catalogo_Precios,AI$8,FALSE)),M1520=0),0,VLOOKUP(CONCATENATE("ALI_",$C1520,"_SEG_",$I1520,"_PROV_",$D1520),Catalogo_Precios,AI$8,FALSE))</f>
        <v>709</v>
      </c>
      <c r="AJ1520" s="57">
        <f t="shared" ref="AJ1520" si="18382">IF(OR(ISERROR(VLOOKUP(CONCATENATE("ALI_",$C1520,"_SEG_",$I1520,"_PROV_",$D1520),Catalogo_Precios,AJ$8,FALSE)),N1520=0),0,VLOOKUP(CONCATENATE("ALI_",$C1520,"_SEG_",$I1520,"_PROV_",$D1520),Catalogo_Precios,AJ$8,FALSE))</f>
        <v>709</v>
      </c>
      <c r="AK1520" s="57">
        <f t="shared" ref="AK1520" si="18383">IF(OR(ISERROR(VLOOKUP(CONCATENATE("ALI_",$C1520,"_SEG_",$I1520,"_PROV_",$D1520),Catalogo_Precios,AK$8,FALSE)),O1520=0),0,VLOOKUP(CONCATENATE("ALI_",$C1520,"_SEG_",$I1520,"_PROV_",$D1520),Catalogo_Precios,AK$8,FALSE))</f>
        <v>0</v>
      </c>
      <c r="AL1520" s="53"/>
      <c r="AM1520" s="59" t="str">
        <f t="shared" si="17945"/>
        <v>ALI_32_SEG_1</v>
      </c>
      <c r="AN1520" s="59" t="str">
        <f t="shared" si="17946"/>
        <v>ALI_32_SEG_1_VAL_1283430</v>
      </c>
      <c r="AO1520" s="60">
        <f t="shared" ref="AO1520" si="18384">IF(OR(AB1520="",AB1520=0),0,COUNTIF(Codificacion,AM1520))</f>
        <v>4</v>
      </c>
      <c r="AP1520" s="61">
        <f t="array" ref="AP1520">MIN(IF(Codificacion=AM1520,Total_Cotizacion,""))</f>
        <v>1015288.0000000001</v>
      </c>
      <c r="AQ1520" s="62" t="b">
        <f t="shared" si="17948"/>
        <v>0</v>
      </c>
      <c r="AR1520" s="51" t="str">
        <f t="shared" ref="AR1520" si="18385">IF(COUNTIF(Codificacion2,CONCATENATE(AM1520,"_VAL_",AB1520))&gt;1,"Empate","")</f>
        <v/>
      </c>
      <c r="AS1520" s="63" t="str">
        <f t="shared" si="17835"/>
        <v/>
      </c>
      <c r="AT1520" s="59" t="str">
        <f t="shared" si="17950"/>
        <v>ALI_32_SEG_1_</v>
      </c>
      <c r="AU1520" s="63">
        <f t="shared" ref="AU1520" si="18386">IF(AND(COUNTIF(Codificacion3,AT1520)&lt;AO1520),1,COUNTIF(Codificacion3,AT1520))</f>
        <v>1</v>
      </c>
      <c r="AV1520" s="62" t="str">
        <f t="shared" si="17952"/>
        <v>No Seleccionada</v>
      </c>
      <c r="AW1520" s="53"/>
      <c r="AX1520" s="51" t="str">
        <f t="shared" si="17953"/>
        <v>ALI_32_SEG_1FALSO</v>
      </c>
      <c r="AY1520" s="51">
        <f t="shared" si="17934"/>
        <v>3</v>
      </c>
      <c r="AZ1520" s="64" t="b">
        <f t="shared" si="17954"/>
        <v>0</v>
      </c>
    </row>
    <row r="1521" spans="1:52" x14ac:dyDescent="0.2">
      <c r="A1521" s="50" t="b">
        <f t="shared" si="17897"/>
        <v>0</v>
      </c>
      <c r="B1521" s="51" t="s">
        <v>146</v>
      </c>
      <c r="C1521" s="52">
        <v>32</v>
      </c>
      <c r="D1521" s="52">
        <f t="shared" ref="D1521" si="18387">IF(ISERROR(VLOOKUP(E1521,Proveedores,2,FALSE)),"",VLOOKUP(E1521,Proveedores,2,FALSE))</f>
        <v>2014</v>
      </c>
      <c r="E1521" s="53" t="s">
        <v>147</v>
      </c>
      <c r="F1521" s="54">
        <v>313</v>
      </c>
      <c r="G1521" s="53" t="s">
        <v>71</v>
      </c>
      <c r="H1521" s="53" t="s">
        <v>72</v>
      </c>
      <c r="I1521" s="52">
        <v>2</v>
      </c>
      <c r="J1521" s="53" t="s">
        <v>58</v>
      </c>
      <c r="K1521" s="55">
        <v>44835</v>
      </c>
      <c r="L1521" s="56">
        <v>416</v>
      </c>
      <c r="M1521" s="56">
        <v>569</v>
      </c>
      <c r="N1521" s="56">
        <v>846</v>
      </c>
      <c r="O1521" s="56">
        <v>0</v>
      </c>
      <c r="P1521" s="57">
        <v>717</v>
      </c>
      <c r="Q1521" s="58">
        <v>0</v>
      </c>
      <c r="R1521" s="57">
        <v>717</v>
      </c>
      <c r="S1521" s="57">
        <v>717</v>
      </c>
      <c r="T1521" s="58">
        <v>0</v>
      </c>
      <c r="U1521" s="57">
        <v>717</v>
      </c>
      <c r="V1521" s="57">
        <v>717</v>
      </c>
      <c r="W1521" s="58">
        <v>0</v>
      </c>
      <c r="X1521" s="57">
        <v>717</v>
      </c>
      <c r="Y1521" s="57">
        <v>0</v>
      </c>
      <c r="Z1521" s="58"/>
      <c r="AA1521" s="57">
        <v>0</v>
      </c>
      <c r="AB1521" s="57">
        <v>1312827</v>
      </c>
      <c r="AC1521" s="53" t="str">
        <f t="shared" si="17936"/>
        <v>Registro Valido</v>
      </c>
      <c r="AD1521" s="57">
        <f t="shared" ref="AD1521" si="18388">IF(OR(ISERROR(VLOOKUP(CONCATENATE("ALI_",$C1521,"_SEG_",$I1521,"_PROV_",$D1521),Catalogo_Precios,AD$8,FALSE)),L1521=0),0,VLOOKUP(CONCATENATE("ALI_",$C1521,"_SEG_",$I1521,"_PROV_",$D1521),Catalogo_Precios,AD$8,FALSE))</f>
        <v>717</v>
      </c>
      <c r="AE1521" s="57">
        <f t="shared" ref="AE1521" si="18389">IF(OR(ISERROR(VLOOKUP(CONCATENATE("ALI_",$C1521,"_SEG_",$I1521,"_PROV_",$D1521),Catalogo_Precios,AE$8,FALSE)),M1521=0),0,VLOOKUP(CONCATENATE("ALI_",$C1521,"_SEG_",$I1521,"_PROV_",$D1521),Catalogo_Precios,AE$8,FALSE))</f>
        <v>717</v>
      </c>
      <c r="AF1521" s="57">
        <f t="shared" ref="AF1521" si="18390">IF(OR(ISERROR(VLOOKUP(CONCATENATE("ALI_",$C1521,"_SEG_",$I1521,"_PROV_",$D1521),Catalogo_Precios,AF$8,FALSE)),N1521=0),0,VLOOKUP(CONCATENATE("ALI_",$C1521,"_SEG_",$I1521,"_PROV_",$D1521),Catalogo_Precios,AF$8,FALSE))</f>
        <v>717</v>
      </c>
      <c r="AG1521" s="57">
        <f t="shared" ref="AG1521" si="18391">IF(OR(ISERROR(VLOOKUP(CONCATENATE("ALI_",$C1521,"_SEG_",$I1521,"_PROV_",$D1521),Catalogo_Precios,AG$8,FALSE)),O1521=0),0,VLOOKUP(CONCATENATE("ALI_",$C1521,"_SEG_",$I1521,"_PROV_",$D1521),Catalogo_Precios,AG$8,FALSE))</f>
        <v>0</v>
      </c>
      <c r="AH1521" s="57">
        <f t="shared" ref="AH1521" si="18392">IF(OR(ISERROR(VLOOKUP(CONCATENATE("ALI_",$C1521,"_SEG_",$I1521,"_PROV_",$D1521),Catalogo_Precios,AH$8,FALSE)),L1521=0),0,VLOOKUP(CONCATENATE("ALI_",$C1521,"_SEG_",$I1521,"_PROV_",$D1521),Catalogo_Precios,AH$8,FALSE))</f>
        <v>709</v>
      </c>
      <c r="AI1521" s="57">
        <f t="shared" ref="AI1521" si="18393">IF(OR(ISERROR(VLOOKUP(CONCATENATE("ALI_",$C1521,"_SEG_",$I1521,"_PROV_",$D1521),Catalogo_Precios,AI$8,FALSE)),M1521=0),0,VLOOKUP(CONCATENATE("ALI_",$C1521,"_SEG_",$I1521,"_PROV_",$D1521),Catalogo_Precios,AI$8,FALSE))</f>
        <v>709</v>
      </c>
      <c r="AJ1521" s="57">
        <f t="shared" ref="AJ1521" si="18394">IF(OR(ISERROR(VLOOKUP(CONCATENATE("ALI_",$C1521,"_SEG_",$I1521,"_PROV_",$D1521),Catalogo_Precios,AJ$8,FALSE)),N1521=0),0,VLOOKUP(CONCATENATE("ALI_",$C1521,"_SEG_",$I1521,"_PROV_",$D1521),Catalogo_Precios,AJ$8,FALSE))</f>
        <v>709</v>
      </c>
      <c r="AK1521" s="57">
        <f t="shared" ref="AK1521" si="18395">IF(OR(ISERROR(VLOOKUP(CONCATENATE("ALI_",$C1521,"_SEG_",$I1521,"_PROV_",$D1521),Catalogo_Precios,AK$8,FALSE)),O1521=0),0,VLOOKUP(CONCATENATE("ALI_",$C1521,"_SEG_",$I1521,"_PROV_",$D1521),Catalogo_Precios,AK$8,FALSE))</f>
        <v>0</v>
      </c>
      <c r="AL1521" s="53"/>
      <c r="AM1521" s="59" t="str">
        <f t="shared" si="17945"/>
        <v>ALI_32_SEG_2</v>
      </c>
      <c r="AN1521" s="59" t="str">
        <f t="shared" si="17946"/>
        <v>ALI_32_SEG_2_VAL_1312827</v>
      </c>
      <c r="AO1521" s="60">
        <f t="shared" ref="AO1521" si="18396">IF(OR(AB1521="",AB1521=0),0,COUNTIF(Codificacion,AM1521))</f>
        <v>4</v>
      </c>
      <c r="AP1521" s="61">
        <f t="array" ref="AP1521">MIN(IF(Codificacion=AM1521,Total_Cotizacion,""))</f>
        <v>1038543.2</v>
      </c>
      <c r="AQ1521" s="62" t="b">
        <f t="shared" si="17948"/>
        <v>0</v>
      </c>
      <c r="AR1521" s="51" t="str">
        <f t="shared" ref="AR1521" si="18397">IF(COUNTIF(Codificacion2,CONCATENATE(AM1521,"_VAL_",AB1521))&gt;1,"Empate","")</f>
        <v/>
      </c>
      <c r="AS1521" s="63" t="str">
        <f t="shared" si="17835"/>
        <v/>
      </c>
      <c r="AT1521" s="59" t="str">
        <f t="shared" si="17950"/>
        <v>ALI_32_SEG_2_</v>
      </c>
      <c r="AU1521" s="63">
        <f t="shared" ref="AU1521" si="18398">IF(AND(COUNTIF(Codificacion3,AT1521)&lt;AO1521),1,COUNTIF(Codificacion3,AT1521))</f>
        <v>1</v>
      </c>
      <c r="AV1521" s="62" t="str">
        <f t="shared" si="17952"/>
        <v>No Seleccionada</v>
      </c>
      <c r="AW1521" s="53"/>
      <c r="AX1521" s="51" t="str">
        <f t="shared" si="17953"/>
        <v>ALI_32_SEG_2FALSO</v>
      </c>
      <c r="AY1521" s="51">
        <f t="shared" si="17934"/>
        <v>3</v>
      </c>
      <c r="AZ1521" s="64" t="b">
        <f t="shared" si="17954"/>
        <v>0</v>
      </c>
    </row>
    <row r="1522" spans="1:52" x14ac:dyDescent="0.2">
      <c r="A1522" s="50" t="b">
        <f t="shared" si="17897"/>
        <v>0</v>
      </c>
      <c r="B1522" s="51" t="s">
        <v>146</v>
      </c>
      <c r="C1522" s="52">
        <v>32</v>
      </c>
      <c r="D1522" s="52">
        <f t="shared" ref="D1522" si="18399">IF(ISERROR(VLOOKUP(E1522,Proveedores,2,FALSE)),"",VLOOKUP(E1522,Proveedores,2,FALSE))</f>
        <v>2014</v>
      </c>
      <c r="E1522" s="53" t="s">
        <v>147</v>
      </c>
      <c r="F1522" s="54">
        <v>314</v>
      </c>
      <c r="G1522" s="53" t="s">
        <v>71</v>
      </c>
      <c r="H1522" s="53" t="s">
        <v>72</v>
      </c>
      <c r="I1522" s="52">
        <v>3</v>
      </c>
      <c r="J1522" s="53" t="s">
        <v>58</v>
      </c>
      <c r="K1522" s="55">
        <v>44835</v>
      </c>
      <c r="L1522" s="56">
        <v>413</v>
      </c>
      <c r="M1522" s="56">
        <v>565</v>
      </c>
      <c r="N1522" s="56">
        <v>841</v>
      </c>
      <c r="O1522" s="56">
        <v>0</v>
      </c>
      <c r="P1522" s="57">
        <v>717</v>
      </c>
      <c r="Q1522" s="58">
        <v>0</v>
      </c>
      <c r="R1522" s="57">
        <v>717</v>
      </c>
      <c r="S1522" s="57">
        <v>717</v>
      </c>
      <c r="T1522" s="58">
        <v>0</v>
      </c>
      <c r="U1522" s="57">
        <v>717</v>
      </c>
      <c r="V1522" s="57">
        <v>717</v>
      </c>
      <c r="W1522" s="58">
        <v>0</v>
      </c>
      <c r="X1522" s="57">
        <v>717</v>
      </c>
      <c r="Y1522" s="57">
        <v>0</v>
      </c>
      <c r="Z1522" s="58"/>
      <c r="AA1522" s="57">
        <v>0</v>
      </c>
      <c r="AB1522" s="57">
        <v>1304223</v>
      </c>
      <c r="AC1522" s="53" t="str">
        <f t="shared" si="17936"/>
        <v>Registro Valido</v>
      </c>
      <c r="AD1522" s="57">
        <f t="shared" ref="AD1522" si="18400">IF(OR(ISERROR(VLOOKUP(CONCATENATE("ALI_",$C1522,"_SEG_",$I1522,"_PROV_",$D1522),Catalogo_Precios,AD$8,FALSE)),L1522=0),0,VLOOKUP(CONCATENATE("ALI_",$C1522,"_SEG_",$I1522,"_PROV_",$D1522),Catalogo_Precios,AD$8,FALSE))</f>
        <v>717</v>
      </c>
      <c r="AE1522" s="57">
        <f t="shared" ref="AE1522" si="18401">IF(OR(ISERROR(VLOOKUP(CONCATENATE("ALI_",$C1522,"_SEG_",$I1522,"_PROV_",$D1522),Catalogo_Precios,AE$8,FALSE)),M1522=0),0,VLOOKUP(CONCATENATE("ALI_",$C1522,"_SEG_",$I1522,"_PROV_",$D1522),Catalogo_Precios,AE$8,FALSE))</f>
        <v>717</v>
      </c>
      <c r="AF1522" s="57">
        <f t="shared" ref="AF1522" si="18402">IF(OR(ISERROR(VLOOKUP(CONCATENATE("ALI_",$C1522,"_SEG_",$I1522,"_PROV_",$D1522),Catalogo_Precios,AF$8,FALSE)),N1522=0),0,VLOOKUP(CONCATENATE("ALI_",$C1522,"_SEG_",$I1522,"_PROV_",$D1522),Catalogo_Precios,AF$8,FALSE))</f>
        <v>717</v>
      </c>
      <c r="AG1522" s="57">
        <f t="shared" ref="AG1522" si="18403">IF(OR(ISERROR(VLOOKUP(CONCATENATE("ALI_",$C1522,"_SEG_",$I1522,"_PROV_",$D1522),Catalogo_Precios,AG$8,FALSE)),O1522=0),0,VLOOKUP(CONCATENATE("ALI_",$C1522,"_SEG_",$I1522,"_PROV_",$D1522),Catalogo_Precios,AG$8,FALSE))</f>
        <v>0</v>
      </c>
      <c r="AH1522" s="57">
        <f t="shared" ref="AH1522" si="18404">IF(OR(ISERROR(VLOOKUP(CONCATENATE("ALI_",$C1522,"_SEG_",$I1522,"_PROV_",$D1522),Catalogo_Precios,AH$8,FALSE)),L1522=0),0,VLOOKUP(CONCATENATE("ALI_",$C1522,"_SEG_",$I1522,"_PROV_",$D1522),Catalogo_Precios,AH$8,FALSE))</f>
        <v>709</v>
      </c>
      <c r="AI1522" s="57">
        <f t="shared" ref="AI1522" si="18405">IF(OR(ISERROR(VLOOKUP(CONCATENATE("ALI_",$C1522,"_SEG_",$I1522,"_PROV_",$D1522),Catalogo_Precios,AI$8,FALSE)),M1522=0),0,VLOOKUP(CONCATENATE("ALI_",$C1522,"_SEG_",$I1522,"_PROV_",$D1522),Catalogo_Precios,AI$8,FALSE))</f>
        <v>709</v>
      </c>
      <c r="AJ1522" s="57">
        <f t="shared" ref="AJ1522" si="18406">IF(OR(ISERROR(VLOOKUP(CONCATENATE("ALI_",$C1522,"_SEG_",$I1522,"_PROV_",$D1522),Catalogo_Precios,AJ$8,FALSE)),N1522=0),0,VLOOKUP(CONCATENATE("ALI_",$C1522,"_SEG_",$I1522,"_PROV_",$D1522),Catalogo_Precios,AJ$8,FALSE))</f>
        <v>709</v>
      </c>
      <c r="AK1522" s="57">
        <f t="shared" ref="AK1522" si="18407">IF(OR(ISERROR(VLOOKUP(CONCATENATE("ALI_",$C1522,"_SEG_",$I1522,"_PROV_",$D1522),Catalogo_Precios,AK$8,FALSE)),O1522=0),0,VLOOKUP(CONCATENATE("ALI_",$C1522,"_SEG_",$I1522,"_PROV_",$D1522),Catalogo_Precios,AK$8,FALSE))</f>
        <v>0</v>
      </c>
      <c r="AL1522" s="53"/>
      <c r="AM1522" s="59" t="str">
        <f t="shared" si="17945"/>
        <v>ALI_32_SEG_3</v>
      </c>
      <c r="AN1522" s="59" t="str">
        <f t="shared" si="17946"/>
        <v>ALI_32_SEG_3_VAL_1304223</v>
      </c>
      <c r="AO1522" s="60">
        <f t="shared" ref="AO1522" si="18408">IF(OR(AB1522="",AB1522=0),0,COUNTIF(Codificacion,AM1522))</f>
        <v>4</v>
      </c>
      <c r="AP1522" s="61">
        <f t="array" ref="AP1522">MIN(IF(Codificacion=AM1522,Total_Cotizacion,""))</f>
        <v>1031736.8</v>
      </c>
      <c r="AQ1522" s="62" t="b">
        <f t="shared" si="17948"/>
        <v>0</v>
      </c>
      <c r="AR1522" s="51" t="str">
        <f t="shared" ref="AR1522" si="18409">IF(COUNTIF(Codificacion2,CONCATENATE(AM1522,"_VAL_",AB1522))&gt;1,"Empate","")</f>
        <v/>
      </c>
      <c r="AS1522" s="63" t="str">
        <f t="shared" si="17835"/>
        <v/>
      </c>
      <c r="AT1522" s="59" t="str">
        <f t="shared" si="17950"/>
        <v>ALI_32_SEG_3_</v>
      </c>
      <c r="AU1522" s="63">
        <f t="shared" ref="AU1522" si="18410">IF(AND(COUNTIF(Codificacion3,AT1522)&lt;AO1522),1,COUNTIF(Codificacion3,AT1522))</f>
        <v>1</v>
      </c>
      <c r="AV1522" s="62" t="str">
        <f t="shared" si="17952"/>
        <v>No Seleccionada</v>
      </c>
      <c r="AW1522" s="53"/>
      <c r="AX1522" s="51" t="str">
        <f t="shared" si="17953"/>
        <v>ALI_32_SEG_3FALSO</v>
      </c>
      <c r="AY1522" s="51">
        <f t="shared" si="17934"/>
        <v>3</v>
      </c>
      <c r="AZ1522" s="64" t="b">
        <f t="shared" si="17954"/>
        <v>0</v>
      </c>
    </row>
    <row r="1523" spans="1:52" x14ac:dyDescent="0.2">
      <c r="A1523" s="50" t="b">
        <f t="shared" si="17897"/>
        <v>0</v>
      </c>
      <c r="B1523" s="51" t="s">
        <v>146</v>
      </c>
      <c r="C1523" s="52">
        <v>32</v>
      </c>
      <c r="D1523" s="52">
        <f t="shared" ref="D1523" si="18411">IF(ISERROR(VLOOKUP(E1523,Proveedores,2,FALSE)),"",VLOOKUP(E1523,Proveedores,2,FALSE))</f>
        <v>2014</v>
      </c>
      <c r="E1523" s="53" t="s">
        <v>147</v>
      </c>
      <c r="F1523" s="54">
        <v>315</v>
      </c>
      <c r="G1523" s="53" t="s">
        <v>71</v>
      </c>
      <c r="H1523" s="53" t="s">
        <v>72</v>
      </c>
      <c r="I1523" s="52">
        <v>4</v>
      </c>
      <c r="J1523" s="53" t="s">
        <v>58</v>
      </c>
      <c r="K1523" s="55">
        <v>44835</v>
      </c>
      <c r="L1523" s="56">
        <v>441</v>
      </c>
      <c r="M1523" s="56">
        <v>602</v>
      </c>
      <c r="N1523" s="56">
        <v>896</v>
      </c>
      <c r="O1523" s="56">
        <v>0</v>
      </c>
      <c r="P1523" s="57">
        <v>717</v>
      </c>
      <c r="Q1523" s="58">
        <v>0</v>
      </c>
      <c r="R1523" s="57">
        <v>717</v>
      </c>
      <c r="S1523" s="57">
        <v>717</v>
      </c>
      <c r="T1523" s="58">
        <v>0</v>
      </c>
      <c r="U1523" s="57">
        <v>717</v>
      </c>
      <c r="V1523" s="57">
        <v>717</v>
      </c>
      <c r="W1523" s="58">
        <v>0</v>
      </c>
      <c r="X1523" s="57">
        <v>717</v>
      </c>
      <c r="Y1523" s="57">
        <v>0</v>
      </c>
      <c r="Z1523" s="58"/>
      <c r="AA1523" s="57">
        <v>0</v>
      </c>
      <c r="AB1523" s="57">
        <v>1390263</v>
      </c>
      <c r="AC1523" s="53" t="str">
        <f t="shared" si="17936"/>
        <v>Registro Valido</v>
      </c>
      <c r="AD1523" s="57">
        <f t="shared" ref="AD1523" si="18412">IF(OR(ISERROR(VLOOKUP(CONCATENATE("ALI_",$C1523,"_SEG_",$I1523,"_PROV_",$D1523),Catalogo_Precios,AD$8,FALSE)),L1523=0),0,VLOOKUP(CONCATENATE("ALI_",$C1523,"_SEG_",$I1523,"_PROV_",$D1523),Catalogo_Precios,AD$8,FALSE))</f>
        <v>717</v>
      </c>
      <c r="AE1523" s="57">
        <f t="shared" ref="AE1523" si="18413">IF(OR(ISERROR(VLOOKUP(CONCATENATE("ALI_",$C1523,"_SEG_",$I1523,"_PROV_",$D1523),Catalogo_Precios,AE$8,FALSE)),M1523=0),0,VLOOKUP(CONCATENATE("ALI_",$C1523,"_SEG_",$I1523,"_PROV_",$D1523),Catalogo_Precios,AE$8,FALSE))</f>
        <v>717</v>
      </c>
      <c r="AF1523" s="57">
        <f t="shared" ref="AF1523" si="18414">IF(OR(ISERROR(VLOOKUP(CONCATENATE("ALI_",$C1523,"_SEG_",$I1523,"_PROV_",$D1523),Catalogo_Precios,AF$8,FALSE)),N1523=0),0,VLOOKUP(CONCATENATE("ALI_",$C1523,"_SEG_",$I1523,"_PROV_",$D1523),Catalogo_Precios,AF$8,FALSE))</f>
        <v>717</v>
      </c>
      <c r="AG1523" s="57">
        <f t="shared" ref="AG1523" si="18415">IF(OR(ISERROR(VLOOKUP(CONCATENATE("ALI_",$C1523,"_SEG_",$I1523,"_PROV_",$D1523),Catalogo_Precios,AG$8,FALSE)),O1523=0),0,VLOOKUP(CONCATENATE("ALI_",$C1523,"_SEG_",$I1523,"_PROV_",$D1523),Catalogo_Precios,AG$8,FALSE))</f>
        <v>0</v>
      </c>
      <c r="AH1523" s="57">
        <f t="shared" ref="AH1523" si="18416">IF(OR(ISERROR(VLOOKUP(CONCATENATE("ALI_",$C1523,"_SEG_",$I1523,"_PROV_",$D1523),Catalogo_Precios,AH$8,FALSE)),L1523=0),0,VLOOKUP(CONCATENATE("ALI_",$C1523,"_SEG_",$I1523,"_PROV_",$D1523),Catalogo_Precios,AH$8,FALSE))</f>
        <v>709</v>
      </c>
      <c r="AI1523" s="57">
        <f t="shared" ref="AI1523" si="18417">IF(OR(ISERROR(VLOOKUP(CONCATENATE("ALI_",$C1523,"_SEG_",$I1523,"_PROV_",$D1523),Catalogo_Precios,AI$8,FALSE)),M1523=0),0,VLOOKUP(CONCATENATE("ALI_",$C1523,"_SEG_",$I1523,"_PROV_",$D1523),Catalogo_Precios,AI$8,FALSE))</f>
        <v>709</v>
      </c>
      <c r="AJ1523" s="57">
        <f t="shared" ref="AJ1523" si="18418">IF(OR(ISERROR(VLOOKUP(CONCATENATE("ALI_",$C1523,"_SEG_",$I1523,"_PROV_",$D1523),Catalogo_Precios,AJ$8,FALSE)),N1523=0),0,VLOOKUP(CONCATENATE("ALI_",$C1523,"_SEG_",$I1523,"_PROV_",$D1523),Catalogo_Precios,AJ$8,FALSE))</f>
        <v>709</v>
      </c>
      <c r="AK1523" s="57">
        <f t="shared" ref="AK1523" si="18419">IF(OR(ISERROR(VLOOKUP(CONCATENATE("ALI_",$C1523,"_SEG_",$I1523,"_PROV_",$D1523),Catalogo_Precios,AK$8,FALSE)),O1523=0),0,VLOOKUP(CONCATENATE("ALI_",$C1523,"_SEG_",$I1523,"_PROV_",$D1523),Catalogo_Precios,AK$8,FALSE))</f>
        <v>0</v>
      </c>
      <c r="AL1523" s="53"/>
      <c r="AM1523" s="59" t="str">
        <f t="shared" si="17945"/>
        <v>ALI_32_SEG_4</v>
      </c>
      <c r="AN1523" s="59" t="str">
        <f t="shared" si="17946"/>
        <v>ALI_32_SEG_4_VAL_1390263</v>
      </c>
      <c r="AO1523" s="60">
        <f t="shared" ref="AO1523" si="18420">IF(OR(AB1523="",AB1523=0),0,COUNTIF(Codificacion,AM1523))</f>
        <v>4</v>
      </c>
      <c r="AP1523" s="61">
        <f t="array" ref="AP1523">MIN(IF(Codificacion=AM1523,Total_Cotizacion,""))</f>
        <v>1099800.8000000003</v>
      </c>
      <c r="AQ1523" s="62" t="b">
        <f t="shared" si="17948"/>
        <v>0</v>
      </c>
      <c r="AR1523" s="51" t="str">
        <f t="shared" ref="AR1523" si="18421">IF(COUNTIF(Codificacion2,CONCATENATE(AM1523,"_VAL_",AB1523))&gt;1,"Empate","")</f>
        <v/>
      </c>
      <c r="AS1523" s="63" t="str">
        <f t="shared" si="17835"/>
        <v/>
      </c>
      <c r="AT1523" s="59" t="str">
        <f t="shared" si="17950"/>
        <v>ALI_32_SEG_4_</v>
      </c>
      <c r="AU1523" s="63">
        <f t="shared" ref="AU1523" si="18422">IF(AND(COUNTIF(Codificacion3,AT1523)&lt;AO1523),1,COUNTIF(Codificacion3,AT1523))</f>
        <v>1</v>
      </c>
      <c r="AV1523" s="62" t="str">
        <f t="shared" si="17952"/>
        <v>No Seleccionada</v>
      </c>
      <c r="AW1523" s="53"/>
      <c r="AX1523" s="51" t="str">
        <f t="shared" si="17953"/>
        <v>ALI_32_SEG_4FALSO</v>
      </c>
      <c r="AY1523" s="51">
        <f t="shared" si="17934"/>
        <v>3</v>
      </c>
      <c r="AZ1523" s="64" t="b">
        <f t="shared" si="17954"/>
        <v>0</v>
      </c>
    </row>
    <row r="1524" spans="1:52" x14ac:dyDescent="0.2">
      <c r="A1524" s="50" t="b">
        <f t="shared" si="17897"/>
        <v>0</v>
      </c>
      <c r="B1524" s="51" t="s">
        <v>146</v>
      </c>
      <c r="C1524" s="52">
        <v>32</v>
      </c>
      <c r="D1524" s="52">
        <f t="shared" ref="D1524" si="18423">IF(ISERROR(VLOOKUP(E1524,Proveedores,2,FALSE)),"",VLOOKUP(E1524,Proveedores,2,FALSE))</f>
        <v>2014</v>
      </c>
      <c r="E1524" s="53" t="s">
        <v>147</v>
      </c>
      <c r="F1524" s="54">
        <v>316</v>
      </c>
      <c r="G1524" s="53" t="s">
        <v>71</v>
      </c>
      <c r="H1524" s="53" t="s">
        <v>72</v>
      </c>
      <c r="I1524" s="52">
        <v>5</v>
      </c>
      <c r="J1524" s="53" t="s">
        <v>58</v>
      </c>
      <c r="K1524" s="55">
        <v>44835</v>
      </c>
      <c r="L1524" s="56">
        <v>410</v>
      </c>
      <c r="M1524" s="56">
        <v>560</v>
      </c>
      <c r="N1524" s="56">
        <v>832</v>
      </c>
      <c r="O1524" s="56">
        <v>0</v>
      </c>
      <c r="P1524" s="57">
        <v>717</v>
      </c>
      <c r="Q1524" s="58">
        <v>0</v>
      </c>
      <c r="R1524" s="57">
        <v>717</v>
      </c>
      <c r="S1524" s="57">
        <v>717</v>
      </c>
      <c r="T1524" s="58">
        <v>0</v>
      </c>
      <c r="U1524" s="57">
        <v>717</v>
      </c>
      <c r="V1524" s="57">
        <v>717</v>
      </c>
      <c r="W1524" s="58">
        <v>0</v>
      </c>
      <c r="X1524" s="57">
        <v>717</v>
      </c>
      <c r="Y1524" s="57">
        <v>0</v>
      </c>
      <c r="Z1524" s="58"/>
      <c r="AA1524" s="57">
        <v>0</v>
      </c>
      <c r="AB1524" s="57">
        <v>1292034</v>
      </c>
      <c r="AC1524" s="53" t="str">
        <f t="shared" si="17936"/>
        <v>Registro Valido</v>
      </c>
      <c r="AD1524" s="57">
        <f t="shared" ref="AD1524" si="18424">IF(OR(ISERROR(VLOOKUP(CONCATENATE("ALI_",$C1524,"_SEG_",$I1524,"_PROV_",$D1524),Catalogo_Precios,AD$8,FALSE)),L1524=0),0,VLOOKUP(CONCATENATE("ALI_",$C1524,"_SEG_",$I1524,"_PROV_",$D1524),Catalogo_Precios,AD$8,FALSE))</f>
        <v>717</v>
      </c>
      <c r="AE1524" s="57">
        <f t="shared" ref="AE1524" si="18425">IF(OR(ISERROR(VLOOKUP(CONCATENATE("ALI_",$C1524,"_SEG_",$I1524,"_PROV_",$D1524),Catalogo_Precios,AE$8,FALSE)),M1524=0),0,VLOOKUP(CONCATENATE("ALI_",$C1524,"_SEG_",$I1524,"_PROV_",$D1524),Catalogo_Precios,AE$8,FALSE))</f>
        <v>717</v>
      </c>
      <c r="AF1524" s="57">
        <f t="shared" ref="AF1524" si="18426">IF(OR(ISERROR(VLOOKUP(CONCATENATE("ALI_",$C1524,"_SEG_",$I1524,"_PROV_",$D1524),Catalogo_Precios,AF$8,FALSE)),N1524=0),0,VLOOKUP(CONCATENATE("ALI_",$C1524,"_SEG_",$I1524,"_PROV_",$D1524),Catalogo_Precios,AF$8,FALSE))</f>
        <v>717</v>
      </c>
      <c r="AG1524" s="57">
        <f t="shared" ref="AG1524" si="18427">IF(OR(ISERROR(VLOOKUP(CONCATENATE("ALI_",$C1524,"_SEG_",$I1524,"_PROV_",$D1524),Catalogo_Precios,AG$8,FALSE)),O1524=0),0,VLOOKUP(CONCATENATE("ALI_",$C1524,"_SEG_",$I1524,"_PROV_",$D1524),Catalogo_Precios,AG$8,FALSE))</f>
        <v>0</v>
      </c>
      <c r="AH1524" s="57">
        <f t="shared" ref="AH1524" si="18428">IF(OR(ISERROR(VLOOKUP(CONCATENATE("ALI_",$C1524,"_SEG_",$I1524,"_PROV_",$D1524),Catalogo_Precios,AH$8,FALSE)),L1524=0),0,VLOOKUP(CONCATENATE("ALI_",$C1524,"_SEG_",$I1524,"_PROV_",$D1524),Catalogo_Precios,AH$8,FALSE))</f>
        <v>709</v>
      </c>
      <c r="AI1524" s="57">
        <f t="shared" ref="AI1524" si="18429">IF(OR(ISERROR(VLOOKUP(CONCATENATE("ALI_",$C1524,"_SEG_",$I1524,"_PROV_",$D1524),Catalogo_Precios,AI$8,FALSE)),M1524=0),0,VLOOKUP(CONCATENATE("ALI_",$C1524,"_SEG_",$I1524,"_PROV_",$D1524),Catalogo_Precios,AI$8,FALSE))</f>
        <v>709</v>
      </c>
      <c r="AJ1524" s="57">
        <f t="shared" ref="AJ1524" si="18430">IF(OR(ISERROR(VLOOKUP(CONCATENATE("ALI_",$C1524,"_SEG_",$I1524,"_PROV_",$D1524),Catalogo_Precios,AJ$8,FALSE)),N1524=0),0,VLOOKUP(CONCATENATE("ALI_",$C1524,"_SEG_",$I1524,"_PROV_",$D1524),Catalogo_Precios,AJ$8,FALSE))</f>
        <v>709</v>
      </c>
      <c r="AK1524" s="57">
        <f t="shared" ref="AK1524" si="18431">IF(OR(ISERROR(VLOOKUP(CONCATENATE("ALI_",$C1524,"_SEG_",$I1524,"_PROV_",$D1524),Catalogo_Precios,AK$8,FALSE)),O1524=0),0,VLOOKUP(CONCATENATE("ALI_",$C1524,"_SEG_",$I1524,"_PROV_",$D1524),Catalogo_Precios,AK$8,FALSE))</f>
        <v>0</v>
      </c>
      <c r="AL1524" s="53"/>
      <c r="AM1524" s="59" t="str">
        <f t="shared" si="17945"/>
        <v>ALI_32_SEG_5</v>
      </c>
      <c r="AN1524" s="59" t="str">
        <f t="shared" si="17946"/>
        <v>ALI_32_SEG_5_VAL_1292034</v>
      </c>
      <c r="AO1524" s="60">
        <f t="shared" ref="AO1524" si="18432">IF(OR(AB1524="",AB1524=0),0,COUNTIF(Codificacion,AM1524))</f>
        <v>4</v>
      </c>
      <c r="AP1524" s="61">
        <f t="array" ref="AP1524">MIN(IF(Codificacion=AM1524,Total_Cotizacion,""))</f>
        <v>1022094.4</v>
      </c>
      <c r="AQ1524" s="62" t="b">
        <f t="shared" si="17948"/>
        <v>0</v>
      </c>
      <c r="AR1524" s="51" t="str">
        <f t="shared" ref="AR1524" si="18433">IF(COUNTIF(Codificacion2,CONCATENATE(AM1524,"_VAL_",AB1524))&gt;1,"Empate","")</f>
        <v/>
      </c>
      <c r="AS1524" s="63" t="str">
        <f t="shared" si="17835"/>
        <v/>
      </c>
      <c r="AT1524" s="59" t="str">
        <f t="shared" si="17950"/>
        <v>ALI_32_SEG_5_</v>
      </c>
      <c r="AU1524" s="63">
        <f t="shared" ref="AU1524" si="18434">IF(AND(COUNTIF(Codificacion3,AT1524)&lt;AO1524),1,COUNTIF(Codificacion3,AT1524))</f>
        <v>1</v>
      </c>
      <c r="AV1524" s="62" t="str">
        <f t="shared" si="17952"/>
        <v>No Seleccionada</v>
      </c>
      <c r="AW1524" s="53"/>
      <c r="AX1524" s="51" t="str">
        <f t="shared" si="17953"/>
        <v>ALI_32_SEG_5FALSO</v>
      </c>
      <c r="AY1524" s="51">
        <f t="shared" si="17934"/>
        <v>3</v>
      </c>
      <c r="AZ1524" s="64" t="b">
        <f t="shared" si="17954"/>
        <v>0</v>
      </c>
    </row>
    <row r="1525" spans="1:52" x14ac:dyDescent="0.2">
      <c r="A1525" s="50" t="b">
        <f t="shared" si="17897"/>
        <v>0</v>
      </c>
      <c r="B1525" s="51" t="s">
        <v>146</v>
      </c>
      <c r="C1525" s="52">
        <v>32</v>
      </c>
      <c r="D1525" s="52">
        <f t="shared" ref="D1525" si="18435">IF(ISERROR(VLOOKUP(E1525,Proveedores,2,FALSE)),"",VLOOKUP(E1525,Proveedores,2,FALSE))</f>
        <v>2014</v>
      </c>
      <c r="E1525" s="53" t="s">
        <v>147</v>
      </c>
      <c r="F1525" s="54">
        <v>317</v>
      </c>
      <c r="G1525" s="53" t="s">
        <v>71</v>
      </c>
      <c r="H1525" s="53" t="s">
        <v>72</v>
      </c>
      <c r="I1525" s="52">
        <v>6</v>
      </c>
      <c r="J1525" s="53" t="s">
        <v>58</v>
      </c>
      <c r="K1525" s="55">
        <v>44835</v>
      </c>
      <c r="L1525" s="56">
        <v>443</v>
      </c>
      <c r="M1525" s="56">
        <v>606</v>
      </c>
      <c r="N1525" s="56">
        <v>901</v>
      </c>
      <c r="O1525" s="56">
        <v>0</v>
      </c>
      <c r="P1525" s="57">
        <v>717</v>
      </c>
      <c r="Q1525" s="58">
        <v>0</v>
      </c>
      <c r="R1525" s="57">
        <v>717</v>
      </c>
      <c r="S1525" s="57">
        <v>717</v>
      </c>
      <c r="T1525" s="58">
        <v>0</v>
      </c>
      <c r="U1525" s="57">
        <v>717</v>
      </c>
      <c r="V1525" s="57">
        <v>717</v>
      </c>
      <c r="W1525" s="58">
        <v>0</v>
      </c>
      <c r="X1525" s="57">
        <v>717</v>
      </c>
      <c r="Y1525" s="57">
        <v>0</v>
      </c>
      <c r="Z1525" s="58"/>
      <c r="AA1525" s="57">
        <v>0</v>
      </c>
      <c r="AB1525" s="57">
        <v>1398150</v>
      </c>
      <c r="AC1525" s="53" t="str">
        <f t="shared" si="17936"/>
        <v>Registro Valido</v>
      </c>
      <c r="AD1525" s="57">
        <f t="shared" ref="AD1525" si="18436">IF(OR(ISERROR(VLOOKUP(CONCATENATE("ALI_",$C1525,"_SEG_",$I1525,"_PROV_",$D1525),Catalogo_Precios,AD$8,FALSE)),L1525=0),0,VLOOKUP(CONCATENATE("ALI_",$C1525,"_SEG_",$I1525,"_PROV_",$D1525),Catalogo_Precios,AD$8,FALSE))</f>
        <v>717</v>
      </c>
      <c r="AE1525" s="57">
        <f t="shared" ref="AE1525" si="18437">IF(OR(ISERROR(VLOOKUP(CONCATENATE("ALI_",$C1525,"_SEG_",$I1525,"_PROV_",$D1525),Catalogo_Precios,AE$8,FALSE)),M1525=0),0,VLOOKUP(CONCATENATE("ALI_",$C1525,"_SEG_",$I1525,"_PROV_",$D1525),Catalogo_Precios,AE$8,FALSE))</f>
        <v>717</v>
      </c>
      <c r="AF1525" s="57">
        <f t="shared" ref="AF1525" si="18438">IF(OR(ISERROR(VLOOKUP(CONCATENATE("ALI_",$C1525,"_SEG_",$I1525,"_PROV_",$D1525),Catalogo_Precios,AF$8,FALSE)),N1525=0),0,VLOOKUP(CONCATENATE("ALI_",$C1525,"_SEG_",$I1525,"_PROV_",$D1525),Catalogo_Precios,AF$8,FALSE))</f>
        <v>717</v>
      </c>
      <c r="AG1525" s="57">
        <f t="shared" ref="AG1525" si="18439">IF(OR(ISERROR(VLOOKUP(CONCATENATE("ALI_",$C1525,"_SEG_",$I1525,"_PROV_",$D1525),Catalogo_Precios,AG$8,FALSE)),O1525=0),0,VLOOKUP(CONCATENATE("ALI_",$C1525,"_SEG_",$I1525,"_PROV_",$D1525),Catalogo_Precios,AG$8,FALSE))</f>
        <v>0</v>
      </c>
      <c r="AH1525" s="57">
        <f t="shared" ref="AH1525" si="18440">IF(OR(ISERROR(VLOOKUP(CONCATENATE("ALI_",$C1525,"_SEG_",$I1525,"_PROV_",$D1525),Catalogo_Precios,AH$8,FALSE)),L1525=0),0,VLOOKUP(CONCATENATE("ALI_",$C1525,"_SEG_",$I1525,"_PROV_",$D1525),Catalogo_Precios,AH$8,FALSE))</f>
        <v>709</v>
      </c>
      <c r="AI1525" s="57">
        <f t="shared" ref="AI1525" si="18441">IF(OR(ISERROR(VLOOKUP(CONCATENATE("ALI_",$C1525,"_SEG_",$I1525,"_PROV_",$D1525),Catalogo_Precios,AI$8,FALSE)),M1525=0),0,VLOOKUP(CONCATENATE("ALI_",$C1525,"_SEG_",$I1525,"_PROV_",$D1525),Catalogo_Precios,AI$8,FALSE))</f>
        <v>709</v>
      </c>
      <c r="AJ1525" s="57">
        <f t="shared" ref="AJ1525" si="18442">IF(OR(ISERROR(VLOOKUP(CONCATENATE("ALI_",$C1525,"_SEG_",$I1525,"_PROV_",$D1525),Catalogo_Precios,AJ$8,FALSE)),N1525=0),0,VLOOKUP(CONCATENATE("ALI_",$C1525,"_SEG_",$I1525,"_PROV_",$D1525),Catalogo_Precios,AJ$8,FALSE))</f>
        <v>709</v>
      </c>
      <c r="AK1525" s="57">
        <f t="shared" ref="AK1525" si="18443">IF(OR(ISERROR(VLOOKUP(CONCATENATE("ALI_",$C1525,"_SEG_",$I1525,"_PROV_",$D1525),Catalogo_Precios,AK$8,FALSE)),O1525=0),0,VLOOKUP(CONCATENATE("ALI_",$C1525,"_SEG_",$I1525,"_PROV_",$D1525),Catalogo_Precios,AK$8,FALSE))</f>
        <v>0</v>
      </c>
      <c r="AL1525" s="53"/>
      <c r="AM1525" s="59" t="str">
        <f t="shared" si="17945"/>
        <v>ALI_32_SEG_6</v>
      </c>
      <c r="AN1525" s="59" t="str">
        <f t="shared" si="17946"/>
        <v>ALI_32_SEG_6_VAL_1398150</v>
      </c>
      <c r="AO1525" s="60">
        <f t="shared" ref="AO1525" si="18444">IF(OR(AB1525="",AB1525=0),0,COUNTIF(Codificacion,AM1525))</f>
        <v>4</v>
      </c>
      <c r="AP1525" s="61">
        <f t="array" ref="AP1525">MIN(IF(Codificacion=AM1525,Total_Cotizacion,""))</f>
        <v>1106040</v>
      </c>
      <c r="AQ1525" s="62" t="b">
        <f t="shared" si="17948"/>
        <v>0</v>
      </c>
      <c r="AR1525" s="51" t="str">
        <f t="shared" ref="AR1525" si="18445">IF(COUNTIF(Codificacion2,CONCATENATE(AM1525,"_VAL_",AB1525))&gt;1,"Empate","")</f>
        <v/>
      </c>
      <c r="AS1525" s="63" t="str">
        <f t="shared" si="17835"/>
        <v/>
      </c>
      <c r="AT1525" s="59" t="str">
        <f t="shared" si="17950"/>
        <v>ALI_32_SEG_6_</v>
      </c>
      <c r="AU1525" s="63">
        <f t="shared" ref="AU1525" si="18446">IF(AND(COUNTIF(Codificacion3,AT1525)&lt;AO1525),1,COUNTIF(Codificacion3,AT1525))</f>
        <v>1</v>
      </c>
      <c r="AV1525" s="62" t="str">
        <f t="shared" si="17952"/>
        <v>No Seleccionada</v>
      </c>
      <c r="AW1525" s="53"/>
      <c r="AX1525" s="51" t="str">
        <f t="shared" si="17953"/>
        <v>ALI_32_SEG_6FALSO</v>
      </c>
      <c r="AY1525" s="51">
        <f t="shared" si="17934"/>
        <v>3</v>
      </c>
      <c r="AZ1525" s="64" t="b">
        <f t="shared" si="17954"/>
        <v>0</v>
      </c>
    </row>
    <row r="1526" spans="1:52" x14ac:dyDescent="0.2">
      <c r="A1526" s="50" t="b">
        <f t="shared" si="17897"/>
        <v>0</v>
      </c>
      <c r="B1526" s="51" t="s">
        <v>146</v>
      </c>
      <c r="C1526" s="52">
        <v>32</v>
      </c>
      <c r="D1526" s="52">
        <f t="shared" ref="D1526" si="18447">IF(ISERROR(VLOOKUP(E1526,Proveedores,2,FALSE)),"",VLOOKUP(E1526,Proveedores,2,FALSE))</f>
        <v>2014</v>
      </c>
      <c r="E1526" s="53" t="s">
        <v>147</v>
      </c>
      <c r="F1526" s="54">
        <v>318</v>
      </c>
      <c r="G1526" s="53" t="s">
        <v>71</v>
      </c>
      <c r="H1526" s="53" t="s">
        <v>72</v>
      </c>
      <c r="I1526" s="52">
        <v>7</v>
      </c>
      <c r="J1526" s="53" t="s">
        <v>58</v>
      </c>
      <c r="K1526" s="55">
        <v>44835</v>
      </c>
      <c r="L1526" s="56">
        <v>453</v>
      </c>
      <c r="M1526" s="56">
        <v>619</v>
      </c>
      <c r="N1526" s="56">
        <v>920</v>
      </c>
      <c r="O1526" s="56">
        <v>0</v>
      </c>
      <c r="P1526" s="57">
        <v>717</v>
      </c>
      <c r="Q1526" s="58">
        <v>0</v>
      </c>
      <c r="R1526" s="57">
        <v>717</v>
      </c>
      <c r="S1526" s="57">
        <v>717</v>
      </c>
      <c r="T1526" s="58">
        <v>0</v>
      </c>
      <c r="U1526" s="57">
        <v>717</v>
      </c>
      <c r="V1526" s="57">
        <v>717</v>
      </c>
      <c r="W1526" s="58">
        <v>0</v>
      </c>
      <c r="X1526" s="57">
        <v>717</v>
      </c>
      <c r="Y1526" s="57">
        <v>0</v>
      </c>
      <c r="Z1526" s="58"/>
      <c r="AA1526" s="57">
        <v>0</v>
      </c>
      <c r="AB1526" s="57">
        <v>1428264</v>
      </c>
      <c r="AC1526" s="53" t="str">
        <f t="shared" si="17936"/>
        <v>Registro Valido</v>
      </c>
      <c r="AD1526" s="57">
        <f t="shared" ref="AD1526" si="18448">IF(OR(ISERROR(VLOOKUP(CONCATENATE("ALI_",$C1526,"_SEG_",$I1526,"_PROV_",$D1526),Catalogo_Precios,AD$8,FALSE)),L1526=0),0,VLOOKUP(CONCATENATE("ALI_",$C1526,"_SEG_",$I1526,"_PROV_",$D1526),Catalogo_Precios,AD$8,FALSE))</f>
        <v>717</v>
      </c>
      <c r="AE1526" s="57">
        <f t="shared" ref="AE1526" si="18449">IF(OR(ISERROR(VLOOKUP(CONCATENATE("ALI_",$C1526,"_SEG_",$I1526,"_PROV_",$D1526),Catalogo_Precios,AE$8,FALSE)),M1526=0),0,VLOOKUP(CONCATENATE("ALI_",$C1526,"_SEG_",$I1526,"_PROV_",$D1526),Catalogo_Precios,AE$8,FALSE))</f>
        <v>717</v>
      </c>
      <c r="AF1526" s="57">
        <f t="shared" ref="AF1526" si="18450">IF(OR(ISERROR(VLOOKUP(CONCATENATE("ALI_",$C1526,"_SEG_",$I1526,"_PROV_",$D1526),Catalogo_Precios,AF$8,FALSE)),N1526=0),0,VLOOKUP(CONCATENATE("ALI_",$C1526,"_SEG_",$I1526,"_PROV_",$D1526),Catalogo_Precios,AF$8,FALSE))</f>
        <v>717</v>
      </c>
      <c r="AG1526" s="57">
        <f t="shared" ref="AG1526" si="18451">IF(OR(ISERROR(VLOOKUP(CONCATENATE("ALI_",$C1526,"_SEG_",$I1526,"_PROV_",$D1526),Catalogo_Precios,AG$8,FALSE)),O1526=0),0,VLOOKUP(CONCATENATE("ALI_",$C1526,"_SEG_",$I1526,"_PROV_",$D1526),Catalogo_Precios,AG$8,FALSE))</f>
        <v>0</v>
      </c>
      <c r="AH1526" s="57">
        <f t="shared" ref="AH1526" si="18452">IF(OR(ISERROR(VLOOKUP(CONCATENATE("ALI_",$C1526,"_SEG_",$I1526,"_PROV_",$D1526),Catalogo_Precios,AH$8,FALSE)),L1526=0),0,VLOOKUP(CONCATENATE("ALI_",$C1526,"_SEG_",$I1526,"_PROV_",$D1526),Catalogo_Precios,AH$8,FALSE))</f>
        <v>709</v>
      </c>
      <c r="AI1526" s="57">
        <f t="shared" ref="AI1526" si="18453">IF(OR(ISERROR(VLOOKUP(CONCATENATE("ALI_",$C1526,"_SEG_",$I1526,"_PROV_",$D1526),Catalogo_Precios,AI$8,FALSE)),M1526=0),0,VLOOKUP(CONCATENATE("ALI_",$C1526,"_SEG_",$I1526,"_PROV_",$D1526),Catalogo_Precios,AI$8,FALSE))</f>
        <v>709</v>
      </c>
      <c r="AJ1526" s="57">
        <f t="shared" ref="AJ1526" si="18454">IF(OR(ISERROR(VLOOKUP(CONCATENATE("ALI_",$C1526,"_SEG_",$I1526,"_PROV_",$D1526),Catalogo_Precios,AJ$8,FALSE)),N1526=0),0,VLOOKUP(CONCATENATE("ALI_",$C1526,"_SEG_",$I1526,"_PROV_",$D1526),Catalogo_Precios,AJ$8,FALSE))</f>
        <v>709</v>
      </c>
      <c r="AK1526" s="57">
        <f t="shared" ref="AK1526" si="18455">IF(OR(ISERROR(VLOOKUP(CONCATENATE("ALI_",$C1526,"_SEG_",$I1526,"_PROV_",$D1526),Catalogo_Precios,AK$8,FALSE)),O1526=0),0,VLOOKUP(CONCATENATE("ALI_",$C1526,"_SEG_",$I1526,"_PROV_",$D1526),Catalogo_Precios,AK$8,FALSE))</f>
        <v>0</v>
      </c>
      <c r="AL1526" s="53"/>
      <c r="AM1526" s="59" t="str">
        <f t="shared" si="17945"/>
        <v>ALI_32_SEG_7</v>
      </c>
      <c r="AN1526" s="59" t="str">
        <f t="shared" si="17946"/>
        <v>ALI_32_SEG_7_VAL_1428264</v>
      </c>
      <c r="AO1526" s="60">
        <f t="shared" ref="AO1526" si="18456">IF(OR(AB1526="",AB1526=0),0,COUNTIF(Codificacion,AM1526))</f>
        <v>4</v>
      </c>
      <c r="AP1526" s="61">
        <f t="array" ref="AP1526">MIN(IF(Codificacion=AM1526,Total_Cotizacion,""))</f>
        <v>1129862.4000000001</v>
      </c>
      <c r="AQ1526" s="62" t="b">
        <f t="shared" si="17948"/>
        <v>0</v>
      </c>
      <c r="AR1526" s="51" t="str">
        <f t="shared" ref="AR1526" si="18457">IF(COUNTIF(Codificacion2,CONCATENATE(AM1526,"_VAL_",AB1526))&gt;1,"Empate","")</f>
        <v/>
      </c>
      <c r="AS1526" s="63" t="str">
        <f t="shared" si="17835"/>
        <v/>
      </c>
      <c r="AT1526" s="59" t="str">
        <f t="shared" si="17950"/>
        <v>ALI_32_SEG_7_</v>
      </c>
      <c r="AU1526" s="63">
        <f t="shared" ref="AU1526" si="18458">IF(AND(COUNTIF(Codificacion3,AT1526)&lt;AO1526),1,COUNTIF(Codificacion3,AT1526))</f>
        <v>1</v>
      </c>
      <c r="AV1526" s="62" t="str">
        <f t="shared" si="17952"/>
        <v>No Seleccionada</v>
      </c>
      <c r="AW1526" s="53"/>
      <c r="AX1526" s="51" t="str">
        <f t="shared" si="17953"/>
        <v>ALI_32_SEG_7FALSO</v>
      </c>
      <c r="AY1526" s="51">
        <f t="shared" si="17934"/>
        <v>3</v>
      </c>
      <c r="AZ1526" s="64" t="b">
        <f t="shared" si="17954"/>
        <v>0</v>
      </c>
    </row>
    <row r="1527" spans="1:52" x14ac:dyDescent="0.2">
      <c r="A1527" s="50" t="b">
        <f t="shared" si="17897"/>
        <v>0</v>
      </c>
      <c r="B1527" s="51" t="s">
        <v>146</v>
      </c>
      <c r="C1527" s="52">
        <v>32</v>
      </c>
      <c r="D1527" s="52">
        <f t="shared" ref="D1527" si="18459">IF(ISERROR(VLOOKUP(E1527,Proveedores,2,FALSE)),"",VLOOKUP(E1527,Proveedores,2,FALSE))</f>
        <v>2014</v>
      </c>
      <c r="E1527" s="53" t="s">
        <v>147</v>
      </c>
      <c r="F1527" s="54">
        <v>319</v>
      </c>
      <c r="G1527" s="53" t="s">
        <v>71</v>
      </c>
      <c r="H1527" s="53" t="s">
        <v>72</v>
      </c>
      <c r="I1527" s="52">
        <v>8</v>
      </c>
      <c r="J1527" s="53" t="s">
        <v>58</v>
      </c>
      <c r="K1527" s="55">
        <v>44835</v>
      </c>
      <c r="L1527" s="56">
        <v>437</v>
      </c>
      <c r="M1527" s="56">
        <v>598</v>
      </c>
      <c r="N1527" s="56">
        <v>889</v>
      </c>
      <c r="O1527" s="56">
        <v>0</v>
      </c>
      <c r="P1527" s="57">
        <v>717</v>
      </c>
      <c r="Q1527" s="58">
        <v>0</v>
      </c>
      <c r="R1527" s="57">
        <v>717</v>
      </c>
      <c r="S1527" s="57">
        <v>717</v>
      </c>
      <c r="T1527" s="58">
        <v>0</v>
      </c>
      <c r="U1527" s="57">
        <v>717</v>
      </c>
      <c r="V1527" s="57">
        <v>717</v>
      </c>
      <c r="W1527" s="58">
        <v>0</v>
      </c>
      <c r="X1527" s="57">
        <v>717</v>
      </c>
      <c r="Y1527" s="57">
        <v>0</v>
      </c>
      <c r="Z1527" s="58"/>
      <c r="AA1527" s="57">
        <v>0</v>
      </c>
      <c r="AB1527" s="57">
        <v>1379508</v>
      </c>
      <c r="AC1527" s="53" t="str">
        <f t="shared" si="17936"/>
        <v>Registro Valido</v>
      </c>
      <c r="AD1527" s="57">
        <f t="shared" ref="AD1527" si="18460">IF(OR(ISERROR(VLOOKUP(CONCATENATE("ALI_",$C1527,"_SEG_",$I1527,"_PROV_",$D1527),Catalogo_Precios,AD$8,FALSE)),L1527=0),0,VLOOKUP(CONCATENATE("ALI_",$C1527,"_SEG_",$I1527,"_PROV_",$D1527),Catalogo_Precios,AD$8,FALSE))</f>
        <v>717</v>
      </c>
      <c r="AE1527" s="57">
        <f t="shared" ref="AE1527" si="18461">IF(OR(ISERROR(VLOOKUP(CONCATENATE("ALI_",$C1527,"_SEG_",$I1527,"_PROV_",$D1527),Catalogo_Precios,AE$8,FALSE)),M1527=0),0,VLOOKUP(CONCATENATE("ALI_",$C1527,"_SEG_",$I1527,"_PROV_",$D1527),Catalogo_Precios,AE$8,FALSE))</f>
        <v>717</v>
      </c>
      <c r="AF1527" s="57">
        <f t="shared" ref="AF1527" si="18462">IF(OR(ISERROR(VLOOKUP(CONCATENATE("ALI_",$C1527,"_SEG_",$I1527,"_PROV_",$D1527),Catalogo_Precios,AF$8,FALSE)),N1527=0),0,VLOOKUP(CONCATENATE("ALI_",$C1527,"_SEG_",$I1527,"_PROV_",$D1527),Catalogo_Precios,AF$8,FALSE))</f>
        <v>717</v>
      </c>
      <c r="AG1527" s="57">
        <f t="shared" ref="AG1527" si="18463">IF(OR(ISERROR(VLOOKUP(CONCATENATE("ALI_",$C1527,"_SEG_",$I1527,"_PROV_",$D1527),Catalogo_Precios,AG$8,FALSE)),O1527=0),0,VLOOKUP(CONCATENATE("ALI_",$C1527,"_SEG_",$I1527,"_PROV_",$D1527),Catalogo_Precios,AG$8,FALSE))</f>
        <v>0</v>
      </c>
      <c r="AH1527" s="57">
        <f t="shared" ref="AH1527" si="18464">IF(OR(ISERROR(VLOOKUP(CONCATENATE("ALI_",$C1527,"_SEG_",$I1527,"_PROV_",$D1527),Catalogo_Precios,AH$8,FALSE)),L1527=0),0,VLOOKUP(CONCATENATE("ALI_",$C1527,"_SEG_",$I1527,"_PROV_",$D1527),Catalogo_Precios,AH$8,FALSE))</f>
        <v>709</v>
      </c>
      <c r="AI1527" s="57">
        <f t="shared" ref="AI1527" si="18465">IF(OR(ISERROR(VLOOKUP(CONCATENATE("ALI_",$C1527,"_SEG_",$I1527,"_PROV_",$D1527),Catalogo_Precios,AI$8,FALSE)),M1527=0),0,VLOOKUP(CONCATENATE("ALI_",$C1527,"_SEG_",$I1527,"_PROV_",$D1527),Catalogo_Precios,AI$8,FALSE))</f>
        <v>709</v>
      </c>
      <c r="AJ1527" s="57">
        <f t="shared" ref="AJ1527" si="18466">IF(OR(ISERROR(VLOOKUP(CONCATENATE("ALI_",$C1527,"_SEG_",$I1527,"_PROV_",$D1527),Catalogo_Precios,AJ$8,FALSE)),N1527=0),0,VLOOKUP(CONCATENATE("ALI_",$C1527,"_SEG_",$I1527,"_PROV_",$D1527),Catalogo_Precios,AJ$8,FALSE))</f>
        <v>709</v>
      </c>
      <c r="AK1527" s="57">
        <f t="shared" ref="AK1527" si="18467">IF(OR(ISERROR(VLOOKUP(CONCATENATE("ALI_",$C1527,"_SEG_",$I1527,"_PROV_",$D1527),Catalogo_Precios,AK$8,FALSE)),O1527=0),0,VLOOKUP(CONCATENATE("ALI_",$C1527,"_SEG_",$I1527,"_PROV_",$D1527),Catalogo_Precios,AK$8,FALSE))</f>
        <v>0</v>
      </c>
      <c r="AL1527" s="53"/>
      <c r="AM1527" s="59" t="str">
        <f t="shared" si="17945"/>
        <v>ALI_32_SEG_8</v>
      </c>
      <c r="AN1527" s="59" t="str">
        <f t="shared" si="17946"/>
        <v>ALI_32_SEG_8_VAL_1379508</v>
      </c>
      <c r="AO1527" s="60">
        <f t="shared" ref="AO1527" si="18468">IF(OR(AB1527="",AB1527=0),0,COUNTIF(Codificacion,AM1527))</f>
        <v>4</v>
      </c>
      <c r="AP1527" s="61">
        <f t="array" ref="AP1527">MIN(IF(Codificacion=AM1527,Total_Cotizacion,""))</f>
        <v>1091292.8</v>
      </c>
      <c r="AQ1527" s="62" t="b">
        <f t="shared" si="17948"/>
        <v>0</v>
      </c>
      <c r="AR1527" s="51" t="str">
        <f t="shared" ref="AR1527" si="18469">IF(COUNTIF(Codificacion2,CONCATENATE(AM1527,"_VAL_",AB1527))&gt;1,"Empate","")</f>
        <v/>
      </c>
      <c r="AS1527" s="63" t="str">
        <f t="shared" si="17835"/>
        <v/>
      </c>
      <c r="AT1527" s="59" t="str">
        <f t="shared" si="17950"/>
        <v>ALI_32_SEG_8_</v>
      </c>
      <c r="AU1527" s="63">
        <f t="shared" ref="AU1527" si="18470">IF(AND(COUNTIF(Codificacion3,AT1527)&lt;AO1527),1,COUNTIF(Codificacion3,AT1527))</f>
        <v>1</v>
      </c>
      <c r="AV1527" s="62" t="str">
        <f t="shared" si="17952"/>
        <v>No Seleccionada</v>
      </c>
      <c r="AW1527" s="53"/>
      <c r="AX1527" s="51" t="str">
        <f t="shared" si="17953"/>
        <v>ALI_32_SEG_8FALSO</v>
      </c>
      <c r="AY1527" s="51">
        <f t="shared" si="17934"/>
        <v>3</v>
      </c>
      <c r="AZ1527" s="64" t="b">
        <f t="shared" si="17954"/>
        <v>0</v>
      </c>
    </row>
    <row r="1528" spans="1:52" x14ac:dyDescent="0.2">
      <c r="A1528" s="50" t="b">
        <f t="shared" si="17897"/>
        <v>0</v>
      </c>
      <c r="B1528" s="51" t="s">
        <v>146</v>
      </c>
      <c r="C1528" s="52">
        <v>32</v>
      </c>
      <c r="D1528" s="52">
        <f t="shared" ref="D1528" si="18471">IF(ISERROR(VLOOKUP(E1528,Proveedores,2,FALSE)),"",VLOOKUP(E1528,Proveedores,2,FALSE))</f>
        <v>2014</v>
      </c>
      <c r="E1528" s="53" t="s">
        <v>147</v>
      </c>
      <c r="F1528" s="54">
        <v>320</v>
      </c>
      <c r="G1528" s="53" t="s">
        <v>71</v>
      </c>
      <c r="H1528" s="53" t="s">
        <v>72</v>
      </c>
      <c r="I1528" s="52">
        <v>9</v>
      </c>
      <c r="J1528" s="53" t="s">
        <v>58</v>
      </c>
      <c r="K1528" s="55">
        <v>44835</v>
      </c>
      <c r="L1528" s="56">
        <v>442</v>
      </c>
      <c r="M1528" s="56">
        <v>604</v>
      </c>
      <c r="N1528" s="56">
        <v>898</v>
      </c>
      <c r="O1528" s="56">
        <v>0</v>
      </c>
      <c r="P1528" s="57">
        <v>717</v>
      </c>
      <c r="Q1528" s="58">
        <v>0</v>
      </c>
      <c r="R1528" s="57">
        <v>717</v>
      </c>
      <c r="S1528" s="57">
        <v>717</v>
      </c>
      <c r="T1528" s="58">
        <v>0</v>
      </c>
      <c r="U1528" s="57">
        <v>717</v>
      </c>
      <c r="V1528" s="57">
        <v>717</v>
      </c>
      <c r="W1528" s="58">
        <v>0</v>
      </c>
      <c r="X1528" s="57">
        <v>717</v>
      </c>
      <c r="Y1528" s="57">
        <v>0</v>
      </c>
      <c r="Z1528" s="58"/>
      <c r="AA1528" s="57">
        <v>0</v>
      </c>
      <c r="AB1528" s="57">
        <v>1393848</v>
      </c>
      <c r="AC1528" s="53" t="str">
        <f t="shared" si="17936"/>
        <v>Registro Valido</v>
      </c>
      <c r="AD1528" s="57">
        <f t="shared" ref="AD1528" si="18472">IF(OR(ISERROR(VLOOKUP(CONCATENATE("ALI_",$C1528,"_SEG_",$I1528,"_PROV_",$D1528),Catalogo_Precios,AD$8,FALSE)),L1528=0),0,VLOOKUP(CONCATENATE("ALI_",$C1528,"_SEG_",$I1528,"_PROV_",$D1528),Catalogo_Precios,AD$8,FALSE))</f>
        <v>717</v>
      </c>
      <c r="AE1528" s="57">
        <f t="shared" ref="AE1528" si="18473">IF(OR(ISERROR(VLOOKUP(CONCATENATE("ALI_",$C1528,"_SEG_",$I1528,"_PROV_",$D1528),Catalogo_Precios,AE$8,FALSE)),M1528=0),0,VLOOKUP(CONCATENATE("ALI_",$C1528,"_SEG_",$I1528,"_PROV_",$D1528),Catalogo_Precios,AE$8,FALSE))</f>
        <v>717</v>
      </c>
      <c r="AF1528" s="57">
        <f t="shared" ref="AF1528" si="18474">IF(OR(ISERROR(VLOOKUP(CONCATENATE("ALI_",$C1528,"_SEG_",$I1528,"_PROV_",$D1528),Catalogo_Precios,AF$8,FALSE)),N1528=0),0,VLOOKUP(CONCATENATE("ALI_",$C1528,"_SEG_",$I1528,"_PROV_",$D1528),Catalogo_Precios,AF$8,FALSE))</f>
        <v>717</v>
      </c>
      <c r="AG1528" s="57">
        <f t="shared" ref="AG1528" si="18475">IF(OR(ISERROR(VLOOKUP(CONCATENATE("ALI_",$C1528,"_SEG_",$I1528,"_PROV_",$D1528),Catalogo_Precios,AG$8,FALSE)),O1528=0),0,VLOOKUP(CONCATENATE("ALI_",$C1528,"_SEG_",$I1528,"_PROV_",$D1528),Catalogo_Precios,AG$8,FALSE))</f>
        <v>0</v>
      </c>
      <c r="AH1528" s="57">
        <f t="shared" ref="AH1528" si="18476">IF(OR(ISERROR(VLOOKUP(CONCATENATE("ALI_",$C1528,"_SEG_",$I1528,"_PROV_",$D1528),Catalogo_Precios,AH$8,FALSE)),L1528=0),0,VLOOKUP(CONCATENATE("ALI_",$C1528,"_SEG_",$I1528,"_PROV_",$D1528),Catalogo_Precios,AH$8,FALSE))</f>
        <v>709</v>
      </c>
      <c r="AI1528" s="57">
        <f t="shared" ref="AI1528" si="18477">IF(OR(ISERROR(VLOOKUP(CONCATENATE("ALI_",$C1528,"_SEG_",$I1528,"_PROV_",$D1528),Catalogo_Precios,AI$8,FALSE)),M1528=0),0,VLOOKUP(CONCATENATE("ALI_",$C1528,"_SEG_",$I1528,"_PROV_",$D1528),Catalogo_Precios,AI$8,FALSE))</f>
        <v>709</v>
      </c>
      <c r="AJ1528" s="57">
        <f t="shared" ref="AJ1528" si="18478">IF(OR(ISERROR(VLOOKUP(CONCATENATE("ALI_",$C1528,"_SEG_",$I1528,"_PROV_",$D1528),Catalogo_Precios,AJ$8,FALSE)),N1528=0),0,VLOOKUP(CONCATENATE("ALI_",$C1528,"_SEG_",$I1528,"_PROV_",$D1528),Catalogo_Precios,AJ$8,FALSE))</f>
        <v>709</v>
      </c>
      <c r="AK1528" s="57">
        <f t="shared" ref="AK1528" si="18479">IF(OR(ISERROR(VLOOKUP(CONCATENATE("ALI_",$C1528,"_SEG_",$I1528,"_PROV_",$D1528),Catalogo_Precios,AK$8,FALSE)),O1528=0),0,VLOOKUP(CONCATENATE("ALI_",$C1528,"_SEG_",$I1528,"_PROV_",$D1528),Catalogo_Precios,AK$8,FALSE))</f>
        <v>0</v>
      </c>
      <c r="AL1528" s="53"/>
      <c r="AM1528" s="59" t="str">
        <f t="shared" si="17945"/>
        <v>ALI_32_SEG_9</v>
      </c>
      <c r="AN1528" s="59" t="str">
        <f t="shared" si="17946"/>
        <v>ALI_32_SEG_9_VAL_1393848</v>
      </c>
      <c r="AO1528" s="60">
        <f t="shared" ref="AO1528" si="18480">IF(OR(AB1528="",AB1528=0),0,COUNTIF(Codificacion,AM1528))</f>
        <v>4</v>
      </c>
      <c r="AP1528" s="61">
        <f t="array" ref="AP1528">MIN(IF(Codificacion=AM1528,Total_Cotizacion,""))</f>
        <v>1102636.8</v>
      </c>
      <c r="AQ1528" s="62" t="b">
        <f t="shared" si="17948"/>
        <v>0</v>
      </c>
      <c r="AR1528" s="51" t="str">
        <f t="shared" ref="AR1528" si="18481">IF(COUNTIF(Codificacion2,CONCATENATE(AM1528,"_VAL_",AB1528))&gt;1,"Empate","")</f>
        <v/>
      </c>
      <c r="AS1528" s="63" t="str">
        <f t="shared" si="17835"/>
        <v/>
      </c>
      <c r="AT1528" s="59" t="str">
        <f t="shared" si="17950"/>
        <v>ALI_32_SEG_9_</v>
      </c>
      <c r="AU1528" s="63">
        <f t="shared" ref="AU1528" si="18482">IF(AND(COUNTIF(Codificacion3,AT1528)&lt;AO1528),1,COUNTIF(Codificacion3,AT1528))</f>
        <v>1</v>
      </c>
      <c r="AV1528" s="62" t="str">
        <f t="shared" si="17952"/>
        <v>No Seleccionada</v>
      </c>
      <c r="AW1528" s="53"/>
      <c r="AX1528" s="51" t="str">
        <f t="shared" si="17953"/>
        <v>ALI_32_SEG_9FALSO</v>
      </c>
      <c r="AY1528" s="51">
        <f t="shared" si="17934"/>
        <v>3</v>
      </c>
      <c r="AZ1528" s="64" t="b">
        <f t="shared" si="17954"/>
        <v>0</v>
      </c>
    </row>
    <row r="1529" spans="1:52" x14ac:dyDescent="0.2">
      <c r="A1529" s="50" t="b">
        <f t="shared" si="17897"/>
        <v>0</v>
      </c>
      <c r="B1529" s="51" t="s">
        <v>146</v>
      </c>
      <c r="C1529" s="52">
        <v>32</v>
      </c>
      <c r="D1529" s="52">
        <f t="shared" ref="D1529" si="18483">IF(ISERROR(VLOOKUP(E1529,Proveedores,2,FALSE)),"",VLOOKUP(E1529,Proveedores,2,FALSE))</f>
        <v>2014</v>
      </c>
      <c r="E1529" s="53" t="s">
        <v>147</v>
      </c>
      <c r="F1529" s="54">
        <v>347</v>
      </c>
      <c r="G1529" s="53" t="s">
        <v>71</v>
      </c>
      <c r="H1529" s="53" t="s">
        <v>72</v>
      </c>
      <c r="I1529" s="52">
        <v>10</v>
      </c>
      <c r="J1529" s="53" t="s">
        <v>58</v>
      </c>
      <c r="K1529" s="55">
        <v>44835</v>
      </c>
      <c r="L1529" s="56">
        <v>442</v>
      </c>
      <c r="M1529" s="56">
        <v>605</v>
      </c>
      <c r="N1529" s="56">
        <v>899</v>
      </c>
      <c r="O1529" s="56">
        <v>0</v>
      </c>
      <c r="P1529" s="57">
        <v>717</v>
      </c>
      <c r="Q1529" s="58">
        <v>0</v>
      </c>
      <c r="R1529" s="57">
        <v>717</v>
      </c>
      <c r="S1529" s="57">
        <v>717</v>
      </c>
      <c r="T1529" s="58">
        <v>0</v>
      </c>
      <c r="U1529" s="57">
        <v>717</v>
      </c>
      <c r="V1529" s="57">
        <v>717</v>
      </c>
      <c r="W1529" s="58">
        <v>0</v>
      </c>
      <c r="X1529" s="57">
        <v>717</v>
      </c>
      <c r="Y1529" s="57">
        <v>0</v>
      </c>
      <c r="Z1529" s="58"/>
      <c r="AA1529" s="57">
        <v>0</v>
      </c>
      <c r="AB1529" s="57">
        <v>1395282</v>
      </c>
      <c r="AC1529" s="53" t="str">
        <f t="shared" si="17936"/>
        <v>Registro Valido</v>
      </c>
      <c r="AD1529" s="57">
        <f t="shared" ref="AD1529" si="18484">IF(OR(ISERROR(VLOOKUP(CONCATENATE("ALI_",$C1529,"_SEG_",$I1529,"_PROV_",$D1529),Catalogo_Precios,AD$8,FALSE)),L1529=0),0,VLOOKUP(CONCATENATE("ALI_",$C1529,"_SEG_",$I1529,"_PROV_",$D1529),Catalogo_Precios,AD$8,FALSE))</f>
        <v>717</v>
      </c>
      <c r="AE1529" s="57">
        <f t="shared" ref="AE1529" si="18485">IF(OR(ISERROR(VLOOKUP(CONCATENATE("ALI_",$C1529,"_SEG_",$I1529,"_PROV_",$D1529),Catalogo_Precios,AE$8,FALSE)),M1529=0),0,VLOOKUP(CONCATENATE("ALI_",$C1529,"_SEG_",$I1529,"_PROV_",$D1529),Catalogo_Precios,AE$8,FALSE))</f>
        <v>717</v>
      </c>
      <c r="AF1529" s="57">
        <f t="shared" ref="AF1529" si="18486">IF(OR(ISERROR(VLOOKUP(CONCATENATE("ALI_",$C1529,"_SEG_",$I1529,"_PROV_",$D1529),Catalogo_Precios,AF$8,FALSE)),N1529=0),0,VLOOKUP(CONCATENATE("ALI_",$C1529,"_SEG_",$I1529,"_PROV_",$D1529),Catalogo_Precios,AF$8,FALSE))</f>
        <v>717</v>
      </c>
      <c r="AG1529" s="57">
        <f t="shared" ref="AG1529" si="18487">IF(OR(ISERROR(VLOOKUP(CONCATENATE("ALI_",$C1529,"_SEG_",$I1529,"_PROV_",$D1529),Catalogo_Precios,AG$8,FALSE)),O1529=0),0,VLOOKUP(CONCATENATE("ALI_",$C1529,"_SEG_",$I1529,"_PROV_",$D1529),Catalogo_Precios,AG$8,FALSE))</f>
        <v>0</v>
      </c>
      <c r="AH1529" s="57">
        <f t="shared" ref="AH1529" si="18488">IF(OR(ISERROR(VLOOKUP(CONCATENATE("ALI_",$C1529,"_SEG_",$I1529,"_PROV_",$D1529),Catalogo_Precios,AH$8,FALSE)),L1529=0),0,VLOOKUP(CONCATENATE("ALI_",$C1529,"_SEG_",$I1529,"_PROV_",$D1529),Catalogo_Precios,AH$8,FALSE))</f>
        <v>709</v>
      </c>
      <c r="AI1529" s="57">
        <f t="shared" ref="AI1529" si="18489">IF(OR(ISERROR(VLOOKUP(CONCATENATE("ALI_",$C1529,"_SEG_",$I1529,"_PROV_",$D1529),Catalogo_Precios,AI$8,FALSE)),M1529=0),0,VLOOKUP(CONCATENATE("ALI_",$C1529,"_SEG_",$I1529,"_PROV_",$D1529),Catalogo_Precios,AI$8,FALSE))</f>
        <v>709</v>
      </c>
      <c r="AJ1529" s="57">
        <f t="shared" ref="AJ1529" si="18490">IF(OR(ISERROR(VLOOKUP(CONCATENATE("ALI_",$C1529,"_SEG_",$I1529,"_PROV_",$D1529),Catalogo_Precios,AJ$8,FALSE)),N1529=0),0,VLOOKUP(CONCATENATE("ALI_",$C1529,"_SEG_",$I1529,"_PROV_",$D1529),Catalogo_Precios,AJ$8,FALSE))</f>
        <v>709</v>
      </c>
      <c r="AK1529" s="57">
        <f t="shared" ref="AK1529" si="18491">IF(OR(ISERROR(VLOOKUP(CONCATENATE("ALI_",$C1529,"_SEG_",$I1529,"_PROV_",$D1529),Catalogo_Precios,AK$8,FALSE)),O1529=0),0,VLOOKUP(CONCATENATE("ALI_",$C1529,"_SEG_",$I1529,"_PROV_",$D1529),Catalogo_Precios,AK$8,FALSE))</f>
        <v>0</v>
      </c>
      <c r="AL1529" s="53"/>
      <c r="AM1529" s="59" t="str">
        <f t="shared" si="17945"/>
        <v>ALI_32_SEG_10</v>
      </c>
      <c r="AN1529" s="59" t="str">
        <f t="shared" si="17946"/>
        <v>ALI_32_SEG_10_VAL_1395282</v>
      </c>
      <c r="AO1529" s="60">
        <f t="shared" ref="AO1529" si="18492">IF(OR(AB1529="",AB1529=0),0,COUNTIF(Codificacion,AM1529))</f>
        <v>4</v>
      </c>
      <c r="AP1529" s="61">
        <f t="array" ref="AP1529">MIN(IF(Codificacion=AM1529,Total_Cotizacion,""))</f>
        <v>1103771.2000000002</v>
      </c>
      <c r="AQ1529" s="62" t="b">
        <f t="shared" si="17948"/>
        <v>0</v>
      </c>
      <c r="AR1529" s="51" t="str">
        <f t="shared" ref="AR1529" si="18493">IF(COUNTIF(Codificacion2,CONCATENATE(AM1529,"_VAL_",AB1529))&gt;1,"Empate","")</f>
        <v/>
      </c>
      <c r="AS1529" s="63" t="str">
        <f t="shared" si="17835"/>
        <v/>
      </c>
      <c r="AT1529" s="59" t="str">
        <f t="shared" si="17950"/>
        <v>ALI_32_SEG_10_</v>
      </c>
      <c r="AU1529" s="63">
        <f t="shared" ref="AU1529" si="18494">IF(AND(COUNTIF(Codificacion3,AT1529)&lt;AO1529),1,COUNTIF(Codificacion3,AT1529))</f>
        <v>1</v>
      </c>
      <c r="AV1529" s="62" t="str">
        <f t="shared" si="17952"/>
        <v>No Seleccionada</v>
      </c>
      <c r="AW1529" s="53"/>
      <c r="AX1529" s="51" t="str">
        <f t="shared" si="17953"/>
        <v>ALI_32_SEG_10FALSO</v>
      </c>
      <c r="AY1529" s="51">
        <f t="shared" si="17934"/>
        <v>3</v>
      </c>
      <c r="AZ1529" s="64" t="b">
        <f t="shared" si="17954"/>
        <v>0</v>
      </c>
    </row>
    <row r="1530" spans="1:52" x14ac:dyDescent="0.2">
      <c r="A1530" s="50" t="b">
        <f t="shared" si="17897"/>
        <v>0</v>
      </c>
      <c r="B1530" s="51" t="s">
        <v>146</v>
      </c>
      <c r="C1530" s="52">
        <v>32</v>
      </c>
      <c r="D1530" s="52">
        <f t="shared" ref="D1530" si="18495">IF(ISERROR(VLOOKUP(E1530,Proveedores,2,FALSE)),"",VLOOKUP(E1530,Proveedores,2,FALSE))</f>
        <v>2014</v>
      </c>
      <c r="E1530" s="53" t="s">
        <v>147</v>
      </c>
      <c r="F1530" s="54">
        <v>348</v>
      </c>
      <c r="G1530" s="53" t="s">
        <v>71</v>
      </c>
      <c r="H1530" s="53" t="s">
        <v>72</v>
      </c>
      <c r="I1530" s="52">
        <v>11</v>
      </c>
      <c r="J1530" s="53" t="s">
        <v>58</v>
      </c>
      <c r="K1530" s="55">
        <v>44835</v>
      </c>
      <c r="L1530" s="56">
        <v>435</v>
      </c>
      <c r="M1530" s="56">
        <v>595</v>
      </c>
      <c r="N1530" s="56">
        <v>886</v>
      </c>
      <c r="O1530" s="56">
        <v>0</v>
      </c>
      <c r="P1530" s="57">
        <v>717</v>
      </c>
      <c r="Q1530" s="58">
        <v>0</v>
      </c>
      <c r="R1530" s="57">
        <v>717</v>
      </c>
      <c r="S1530" s="57">
        <v>717</v>
      </c>
      <c r="T1530" s="58">
        <v>0</v>
      </c>
      <c r="U1530" s="57">
        <v>717</v>
      </c>
      <c r="V1530" s="57">
        <v>717</v>
      </c>
      <c r="W1530" s="58">
        <v>0</v>
      </c>
      <c r="X1530" s="57">
        <v>717</v>
      </c>
      <c r="Y1530" s="57">
        <v>0</v>
      </c>
      <c r="Z1530" s="58"/>
      <c r="AA1530" s="57">
        <v>0</v>
      </c>
      <c r="AB1530" s="57">
        <v>1373772</v>
      </c>
      <c r="AC1530" s="53" t="str">
        <f t="shared" si="17936"/>
        <v>Registro Valido</v>
      </c>
      <c r="AD1530" s="57">
        <f t="shared" ref="AD1530" si="18496">IF(OR(ISERROR(VLOOKUP(CONCATENATE("ALI_",$C1530,"_SEG_",$I1530,"_PROV_",$D1530),Catalogo_Precios,AD$8,FALSE)),L1530=0),0,VLOOKUP(CONCATENATE("ALI_",$C1530,"_SEG_",$I1530,"_PROV_",$D1530),Catalogo_Precios,AD$8,FALSE))</f>
        <v>717</v>
      </c>
      <c r="AE1530" s="57">
        <f t="shared" ref="AE1530" si="18497">IF(OR(ISERROR(VLOOKUP(CONCATENATE("ALI_",$C1530,"_SEG_",$I1530,"_PROV_",$D1530),Catalogo_Precios,AE$8,FALSE)),M1530=0),0,VLOOKUP(CONCATENATE("ALI_",$C1530,"_SEG_",$I1530,"_PROV_",$D1530),Catalogo_Precios,AE$8,FALSE))</f>
        <v>717</v>
      </c>
      <c r="AF1530" s="57">
        <f t="shared" ref="AF1530" si="18498">IF(OR(ISERROR(VLOOKUP(CONCATENATE("ALI_",$C1530,"_SEG_",$I1530,"_PROV_",$D1530),Catalogo_Precios,AF$8,FALSE)),N1530=0),0,VLOOKUP(CONCATENATE("ALI_",$C1530,"_SEG_",$I1530,"_PROV_",$D1530),Catalogo_Precios,AF$8,FALSE))</f>
        <v>717</v>
      </c>
      <c r="AG1530" s="57">
        <f t="shared" ref="AG1530" si="18499">IF(OR(ISERROR(VLOOKUP(CONCATENATE("ALI_",$C1530,"_SEG_",$I1530,"_PROV_",$D1530),Catalogo_Precios,AG$8,FALSE)),O1530=0),0,VLOOKUP(CONCATENATE("ALI_",$C1530,"_SEG_",$I1530,"_PROV_",$D1530),Catalogo_Precios,AG$8,FALSE))</f>
        <v>0</v>
      </c>
      <c r="AH1530" s="57">
        <f t="shared" ref="AH1530" si="18500">IF(OR(ISERROR(VLOOKUP(CONCATENATE("ALI_",$C1530,"_SEG_",$I1530,"_PROV_",$D1530),Catalogo_Precios,AH$8,FALSE)),L1530=0),0,VLOOKUP(CONCATENATE("ALI_",$C1530,"_SEG_",$I1530,"_PROV_",$D1530),Catalogo_Precios,AH$8,FALSE))</f>
        <v>709</v>
      </c>
      <c r="AI1530" s="57">
        <f t="shared" ref="AI1530" si="18501">IF(OR(ISERROR(VLOOKUP(CONCATENATE("ALI_",$C1530,"_SEG_",$I1530,"_PROV_",$D1530),Catalogo_Precios,AI$8,FALSE)),M1530=0),0,VLOOKUP(CONCATENATE("ALI_",$C1530,"_SEG_",$I1530,"_PROV_",$D1530),Catalogo_Precios,AI$8,FALSE))</f>
        <v>709</v>
      </c>
      <c r="AJ1530" s="57">
        <f t="shared" ref="AJ1530" si="18502">IF(OR(ISERROR(VLOOKUP(CONCATENATE("ALI_",$C1530,"_SEG_",$I1530,"_PROV_",$D1530),Catalogo_Precios,AJ$8,FALSE)),N1530=0),0,VLOOKUP(CONCATENATE("ALI_",$C1530,"_SEG_",$I1530,"_PROV_",$D1530),Catalogo_Precios,AJ$8,FALSE))</f>
        <v>709</v>
      </c>
      <c r="AK1530" s="57">
        <f t="shared" ref="AK1530" si="18503">IF(OR(ISERROR(VLOOKUP(CONCATENATE("ALI_",$C1530,"_SEG_",$I1530,"_PROV_",$D1530),Catalogo_Precios,AK$8,FALSE)),O1530=0),0,VLOOKUP(CONCATENATE("ALI_",$C1530,"_SEG_",$I1530,"_PROV_",$D1530),Catalogo_Precios,AK$8,FALSE))</f>
        <v>0</v>
      </c>
      <c r="AL1530" s="53"/>
      <c r="AM1530" s="59" t="str">
        <f t="shared" si="17945"/>
        <v>ALI_32_SEG_11</v>
      </c>
      <c r="AN1530" s="59" t="str">
        <f t="shared" si="17946"/>
        <v>ALI_32_SEG_11_VAL_1373772</v>
      </c>
      <c r="AO1530" s="60">
        <f t="shared" ref="AO1530" si="18504">IF(OR(AB1530="",AB1530=0),0,COUNTIF(Codificacion,AM1530))</f>
        <v>4</v>
      </c>
      <c r="AP1530" s="61">
        <f t="array" ref="AP1530">MIN(IF(Codificacion=AM1530,Total_Cotizacion,""))</f>
        <v>1086755.2</v>
      </c>
      <c r="AQ1530" s="62" t="b">
        <f t="shared" si="17948"/>
        <v>0</v>
      </c>
      <c r="AR1530" s="51" t="str">
        <f t="shared" ref="AR1530" si="18505">IF(COUNTIF(Codificacion2,CONCATENATE(AM1530,"_VAL_",AB1530))&gt;1,"Empate","")</f>
        <v/>
      </c>
      <c r="AS1530" s="63" t="str">
        <f t="shared" si="17835"/>
        <v/>
      </c>
      <c r="AT1530" s="59" t="str">
        <f t="shared" si="17950"/>
        <v>ALI_32_SEG_11_</v>
      </c>
      <c r="AU1530" s="63">
        <f t="shared" ref="AU1530" si="18506">IF(AND(COUNTIF(Codificacion3,AT1530)&lt;AO1530),1,COUNTIF(Codificacion3,AT1530))</f>
        <v>1</v>
      </c>
      <c r="AV1530" s="62" t="str">
        <f t="shared" si="17952"/>
        <v>No Seleccionada</v>
      </c>
      <c r="AW1530" s="53"/>
      <c r="AX1530" s="51" t="str">
        <f t="shared" si="17953"/>
        <v>ALI_32_SEG_11FALSO</v>
      </c>
      <c r="AY1530" s="51">
        <f t="shared" si="17934"/>
        <v>3</v>
      </c>
      <c r="AZ1530" s="64" t="b">
        <f t="shared" si="17954"/>
        <v>0</v>
      </c>
    </row>
    <row r="1531" spans="1:52" x14ac:dyDescent="0.2">
      <c r="A1531" s="50" t="b">
        <f t="shared" si="17897"/>
        <v>0</v>
      </c>
      <c r="B1531" s="51" t="s">
        <v>146</v>
      </c>
      <c r="C1531" s="52">
        <v>32</v>
      </c>
      <c r="D1531" s="52">
        <f t="shared" ref="D1531" si="18507">IF(ISERROR(VLOOKUP(E1531,Proveedores,2,FALSE)),"",VLOOKUP(E1531,Proveedores,2,FALSE))</f>
        <v>2014</v>
      </c>
      <c r="E1531" s="53" t="s">
        <v>147</v>
      </c>
      <c r="F1531" s="54">
        <v>349</v>
      </c>
      <c r="G1531" s="53" t="s">
        <v>71</v>
      </c>
      <c r="H1531" s="53" t="s">
        <v>72</v>
      </c>
      <c r="I1531" s="52">
        <v>12</v>
      </c>
      <c r="J1531" s="53" t="s">
        <v>58</v>
      </c>
      <c r="K1531" s="55">
        <v>44835</v>
      </c>
      <c r="L1531" s="56">
        <v>395</v>
      </c>
      <c r="M1531" s="56">
        <v>540</v>
      </c>
      <c r="N1531" s="56">
        <v>803</v>
      </c>
      <c r="O1531" s="56">
        <v>0</v>
      </c>
      <c r="P1531" s="57">
        <v>717</v>
      </c>
      <c r="Q1531" s="58">
        <v>0</v>
      </c>
      <c r="R1531" s="57">
        <v>717</v>
      </c>
      <c r="S1531" s="57">
        <v>717</v>
      </c>
      <c r="T1531" s="58">
        <v>0</v>
      </c>
      <c r="U1531" s="57">
        <v>717</v>
      </c>
      <c r="V1531" s="57">
        <v>717</v>
      </c>
      <c r="W1531" s="58">
        <v>0</v>
      </c>
      <c r="X1531" s="57">
        <v>717</v>
      </c>
      <c r="Y1531" s="57">
        <v>0</v>
      </c>
      <c r="Z1531" s="58"/>
      <c r="AA1531" s="57">
        <v>0</v>
      </c>
      <c r="AB1531" s="57">
        <v>1246146</v>
      </c>
      <c r="AC1531" s="53" t="str">
        <f t="shared" si="17936"/>
        <v>Registro Valido</v>
      </c>
      <c r="AD1531" s="57">
        <f t="shared" ref="AD1531" si="18508">IF(OR(ISERROR(VLOOKUP(CONCATENATE("ALI_",$C1531,"_SEG_",$I1531,"_PROV_",$D1531),Catalogo_Precios,AD$8,FALSE)),L1531=0),0,VLOOKUP(CONCATENATE("ALI_",$C1531,"_SEG_",$I1531,"_PROV_",$D1531),Catalogo_Precios,AD$8,FALSE))</f>
        <v>717</v>
      </c>
      <c r="AE1531" s="57">
        <f t="shared" ref="AE1531" si="18509">IF(OR(ISERROR(VLOOKUP(CONCATENATE("ALI_",$C1531,"_SEG_",$I1531,"_PROV_",$D1531),Catalogo_Precios,AE$8,FALSE)),M1531=0),0,VLOOKUP(CONCATENATE("ALI_",$C1531,"_SEG_",$I1531,"_PROV_",$D1531),Catalogo_Precios,AE$8,FALSE))</f>
        <v>717</v>
      </c>
      <c r="AF1531" s="57">
        <f t="shared" ref="AF1531" si="18510">IF(OR(ISERROR(VLOOKUP(CONCATENATE("ALI_",$C1531,"_SEG_",$I1531,"_PROV_",$D1531),Catalogo_Precios,AF$8,FALSE)),N1531=0),0,VLOOKUP(CONCATENATE("ALI_",$C1531,"_SEG_",$I1531,"_PROV_",$D1531),Catalogo_Precios,AF$8,FALSE))</f>
        <v>717</v>
      </c>
      <c r="AG1531" s="57">
        <f t="shared" ref="AG1531" si="18511">IF(OR(ISERROR(VLOOKUP(CONCATENATE("ALI_",$C1531,"_SEG_",$I1531,"_PROV_",$D1531),Catalogo_Precios,AG$8,FALSE)),O1531=0),0,VLOOKUP(CONCATENATE("ALI_",$C1531,"_SEG_",$I1531,"_PROV_",$D1531),Catalogo_Precios,AG$8,FALSE))</f>
        <v>0</v>
      </c>
      <c r="AH1531" s="57">
        <f t="shared" ref="AH1531" si="18512">IF(OR(ISERROR(VLOOKUP(CONCATENATE("ALI_",$C1531,"_SEG_",$I1531,"_PROV_",$D1531),Catalogo_Precios,AH$8,FALSE)),L1531=0),0,VLOOKUP(CONCATENATE("ALI_",$C1531,"_SEG_",$I1531,"_PROV_",$D1531),Catalogo_Precios,AH$8,FALSE))</f>
        <v>709</v>
      </c>
      <c r="AI1531" s="57">
        <f t="shared" ref="AI1531" si="18513">IF(OR(ISERROR(VLOOKUP(CONCATENATE("ALI_",$C1531,"_SEG_",$I1531,"_PROV_",$D1531),Catalogo_Precios,AI$8,FALSE)),M1531=0),0,VLOOKUP(CONCATENATE("ALI_",$C1531,"_SEG_",$I1531,"_PROV_",$D1531),Catalogo_Precios,AI$8,FALSE))</f>
        <v>709</v>
      </c>
      <c r="AJ1531" s="57">
        <f t="shared" ref="AJ1531" si="18514">IF(OR(ISERROR(VLOOKUP(CONCATENATE("ALI_",$C1531,"_SEG_",$I1531,"_PROV_",$D1531),Catalogo_Precios,AJ$8,FALSE)),N1531=0),0,VLOOKUP(CONCATENATE("ALI_",$C1531,"_SEG_",$I1531,"_PROV_",$D1531),Catalogo_Precios,AJ$8,FALSE))</f>
        <v>709</v>
      </c>
      <c r="AK1531" s="57">
        <f t="shared" ref="AK1531" si="18515">IF(OR(ISERROR(VLOOKUP(CONCATENATE("ALI_",$C1531,"_SEG_",$I1531,"_PROV_",$D1531),Catalogo_Precios,AK$8,FALSE)),O1531=0),0,VLOOKUP(CONCATENATE("ALI_",$C1531,"_SEG_",$I1531,"_PROV_",$D1531),Catalogo_Precios,AK$8,FALSE))</f>
        <v>0</v>
      </c>
      <c r="AL1531" s="53"/>
      <c r="AM1531" s="59" t="str">
        <f t="shared" si="17945"/>
        <v>ALI_32_SEG_12</v>
      </c>
      <c r="AN1531" s="59" t="str">
        <f t="shared" si="17946"/>
        <v>ALI_32_SEG_12_VAL_1246146</v>
      </c>
      <c r="AO1531" s="60">
        <f t="shared" ref="AO1531" si="18516">IF(OR(AB1531="",AB1531=0),0,COUNTIF(Codificacion,AM1531))</f>
        <v>4</v>
      </c>
      <c r="AP1531" s="61">
        <f t="array" ref="AP1531">MIN(IF(Codificacion=AM1531,Total_Cotizacion,""))</f>
        <v>985793.60000000009</v>
      </c>
      <c r="AQ1531" s="62" t="b">
        <f t="shared" si="17948"/>
        <v>0</v>
      </c>
      <c r="AR1531" s="51" t="str">
        <f t="shared" ref="AR1531" si="18517">IF(COUNTIF(Codificacion2,CONCATENATE(AM1531,"_VAL_",AB1531))&gt;1,"Empate","")</f>
        <v/>
      </c>
      <c r="AS1531" s="63" t="str">
        <f t="shared" si="17835"/>
        <v/>
      </c>
      <c r="AT1531" s="59" t="str">
        <f t="shared" si="17950"/>
        <v>ALI_32_SEG_12_</v>
      </c>
      <c r="AU1531" s="63">
        <f t="shared" ref="AU1531" si="18518">IF(AND(COUNTIF(Codificacion3,AT1531)&lt;AO1531),1,COUNTIF(Codificacion3,AT1531))</f>
        <v>1</v>
      </c>
      <c r="AV1531" s="62" t="str">
        <f t="shared" si="17952"/>
        <v>No Seleccionada</v>
      </c>
      <c r="AW1531" s="53"/>
      <c r="AX1531" s="51" t="str">
        <f t="shared" si="17953"/>
        <v>ALI_32_SEG_12FALSO</v>
      </c>
      <c r="AY1531" s="51">
        <f t="shared" si="17934"/>
        <v>3</v>
      </c>
      <c r="AZ1531" s="64" t="b">
        <f t="shared" si="17954"/>
        <v>0</v>
      </c>
    </row>
    <row r="1532" spans="1:52" x14ac:dyDescent="0.2">
      <c r="A1532" s="50" t="b">
        <f t="shared" si="17897"/>
        <v>0</v>
      </c>
      <c r="B1532" s="51" t="s">
        <v>146</v>
      </c>
      <c r="C1532" s="52">
        <v>32</v>
      </c>
      <c r="D1532" s="52">
        <f t="shared" ref="D1532" si="18519">IF(ISERROR(VLOOKUP(E1532,Proveedores,2,FALSE)),"",VLOOKUP(E1532,Proveedores,2,FALSE))</f>
        <v>2014</v>
      </c>
      <c r="E1532" s="53" t="s">
        <v>147</v>
      </c>
      <c r="F1532" s="54">
        <v>350</v>
      </c>
      <c r="G1532" s="53" t="s">
        <v>71</v>
      </c>
      <c r="H1532" s="53" t="s">
        <v>72</v>
      </c>
      <c r="I1532" s="52">
        <v>13</v>
      </c>
      <c r="J1532" s="53" t="s">
        <v>58</v>
      </c>
      <c r="K1532" s="55">
        <v>44835</v>
      </c>
      <c r="L1532" s="56">
        <v>420</v>
      </c>
      <c r="M1532" s="56">
        <v>574</v>
      </c>
      <c r="N1532" s="56">
        <v>853</v>
      </c>
      <c r="O1532" s="56">
        <v>0</v>
      </c>
      <c r="P1532" s="57">
        <v>717</v>
      </c>
      <c r="Q1532" s="58">
        <v>0</v>
      </c>
      <c r="R1532" s="57">
        <v>717</v>
      </c>
      <c r="S1532" s="57">
        <v>717</v>
      </c>
      <c r="T1532" s="58">
        <v>0</v>
      </c>
      <c r="U1532" s="57">
        <v>717</v>
      </c>
      <c r="V1532" s="57">
        <v>717</v>
      </c>
      <c r="W1532" s="58">
        <v>0</v>
      </c>
      <c r="X1532" s="57">
        <v>717</v>
      </c>
      <c r="Y1532" s="57">
        <v>0</v>
      </c>
      <c r="Z1532" s="58"/>
      <c r="AA1532" s="57">
        <v>0</v>
      </c>
      <c r="AB1532" s="57">
        <v>1324299</v>
      </c>
      <c r="AC1532" s="53" t="str">
        <f t="shared" si="17936"/>
        <v>Registro Valido</v>
      </c>
      <c r="AD1532" s="57">
        <f t="shared" ref="AD1532" si="18520">IF(OR(ISERROR(VLOOKUP(CONCATENATE("ALI_",$C1532,"_SEG_",$I1532,"_PROV_",$D1532),Catalogo_Precios,AD$8,FALSE)),L1532=0),0,VLOOKUP(CONCATENATE("ALI_",$C1532,"_SEG_",$I1532,"_PROV_",$D1532),Catalogo_Precios,AD$8,FALSE))</f>
        <v>717</v>
      </c>
      <c r="AE1532" s="57">
        <f t="shared" ref="AE1532" si="18521">IF(OR(ISERROR(VLOOKUP(CONCATENATE("ALI_",$C1532,"_SEG_",$I1532,"_PROV_",$D1532),Catalogo_Precios,AE$8,FALSE)),M1532=0),0,VLOOKUP(CONCATENATE("ALI_",$C1532,"_SEG_",$I1532,"_PROV_",$D1532),Catalogo_Precios,AE$8,FALSE))</f>
        <v>717</v>
      </c>
      <c r="AF1532" s="57">
        <f t="shared" ref="AF1532" si="18522">IF(OR(ISERROR(VLOOKUP(CONCATENATE("ALI_",$C1532,"_SEG_",$I1532,"_PROV_",$D1532),Catalogo_Precios,AF$8,FALSE)),N1532=0),0,VLOOKUP(CONCATENATE("ALI_",$C1532,"_SEG_",$I1532,"_PROV_",$D1532),Catalogo_Precios,AF$8,FALSE))</f>
        <v>717</v>
      </c>
      <c r="AG1532" s="57">
        <f t="shared" ref="AG1532" si="18523">IF(OR(ISERROR(VLOOKUP(CONCATENATE("ALI_",$C1532,"_SEG_",$I1532,"_PROV_",$D1532),Catalogo_Precios,AG$8,FALSE)),O1532=0),0,VLOOKUP(CONCATENATE("ALI_",$C1532,"_SEG_",$I1532,"_PROV_",$D1532),Catalogo_Precios,AG$8,FALSE))</f>
        <v>0</v>
      </c>
      <c r="AH1532" s="57">
        <f t="shared" ref="AH1532" si="18524">IF(OR(ISERROR(VLOOKUP(CONCATENATE("ALI_",$C1532,"_SEG_",$I1532,"_PROV_",$D1532),Catalogo_Precios,AH$8,FALSE)),L1532=0),0,VLOOKUP(CONCATENATE("ALI_",$C1532,"_SEG_",$I1532,"_PROV_",$D1532),Catalogo_Precios,AH$8,FALSE))</f>
        <v>709</v>
      </c>
      <c r="AI1532" s="57">
        <f t="shared" ref="AI1532" si="18525">IF(OR(ISERROR(VLOOKUP(CONCATENATE("ALI_",$C1532,"_SEG_",$I1532,"_PROV_",$D1532),Catalogo_Precios,AI$8,FALSE)),M1532=0),0,VLOOKUP(CONCATENATE("ALI_",$C1532,"_SEG_",$I1532,"_PROV_",$D1532),Catalogo_Precios,AI$8,FALSE))</f>
        <v>709</v>
      </c>
      <c r="AJ1532" s="57">
        <f t="shared" ref="AJ1532" si="18526">IF(OR(ISERROR(VLOOKUP(CONCATENATE("ALI_",$C1532,"_SEG_",$I1532,"_PROV_",$D1532),Catalogo_Precios,AJ$8,FALSE)),N1532=0),0,VLOOKUP(CONCATENATE("ALI_",$C1532,"_SEG_",$I1532,"_PROV_",$D1532),Catalogo_Precios,AJ$8,FALSE))</f>
        <v>709</v>
      </c>
      <c r="AK1532" s="57">
        <f t="shared" ref="AK1532" si="18527">IF(OR(ISERROR(VLOOKUP(CONCATENATE("ALI_",$C1532,"_SEG_",$I1532,"_PROV_",$D1532),Catalogo_Precios,AK$8,FALSE)),O1532=0),0,VLOOKUP(CONCATENATE("ALI_",$C1532,"_SEG_",$I1532,"_PROV_",$D1532),Catalogo_Precios,AK$8,FALSE))</f>
        <v>0</v>
      </c>
      <c r="AL1532" s="53"/>
      <c r="AM1532" s="59" t="str">
        <f t="shared" si="17945"/>
        <v>ALI_32_SEG_13</v>
      </c>
      <c r="AN1532" s="59" t="str">
        <f t="shared" si="17946"/>
        <v>ALI_32_SEG_13_VAL_1324299</v>
      </c>
      <c r="AO1532" s="60">
        <f t="shared" ref="AO1532" si="18528">IF(OR(AB1532="",AB1532=0),0,COUNTIF(Codificacion,AM1532))</f>
        <v>4</v>
      </c>
      <c r="AP1532" s="61">
        <f t="array" ref="AP1532">MIN(IF(Codificacion=AM1532,Total_Cotizacion,""))</f>
        <v>1047618.4000000001</v>
      </c>
      <c r="AQ1532" s="62" t="b">
        <f t="shared" si="17948"/>
        <v>0</v>
      </c>
      <c r="AR1532" s="51" t="str">
        <f t="shared" ref="AR1532" si="18529">IF(COUNTIF(Codificacion2,CONCATENATE(AM1532,"_VAL_",AB1532))&gt;1,"Empate","")</f>
        <v/>
      </c>
      <c r="AS1532" s="63" t="str">
        <f t="shared" si="17835"/>
        <v/>
      </c>
      <c r="AT1532" s="59" t="str">
        <f t="shared" si="17950"/>
        <v>ALI_32_SEG_13_</v>
      </c>
      <c r="AU1532" s="63">
        <f t="shared" ref="AU1532" si="18530">IF(AND(COUNTIF(Codificacion3,AT1532)&lt;AO1532),1,COUNTIF(Codificacion3,AT1532))</f>
        <v>1</v>
      </c>
      <c r="AV1532" s="62" t="str">
        <f t="shared" si="17952"/>
        <v>No Seleccionada</v>
      </c>
      <c r="AW1532" s="53"/>
      <c r="AX1532" s="51" t="str">
        <f t="shared" si="17953"/>
        <v>ALI_32_SEG_13FALSO</v>
      </c>
      <c r="AY1532" s="51">
        <f t="shared" si="17934"/>
        <v>3</v>
      </c>
      <c r="AZ1532" s="64" t="b">
        <f t="shared" si="17954"/>
        <v>0</v>
      </c>
    </row>
    <row r="1533" spans="1:52" x14ac:dyDescent="0.2">
      <c r="A1533" s="50" t="b">
        <f t="shared" si="17897"/>
        <v>0</v>
      </c>
      <c r="B1533" s="51" t="s">
        <v>146</v>
      </c>
      <c r="C1533" s="52">
        <v>32</v>
      </c>
      <c r="D1533" s="52">
        <f t="shared" ref="D1533" si="18531">IF(ISERROR(VLOOKUP(E1533,Proveedores,2,FALSE)),"",VLOOKUP(E1533,Proveedores,2,FALSE))</f>
        <v>2014</v>
      </c>
      <c r="E1533" s="53" t="s">
        <v>147</v>
      </c>
      <c r="F1533" s="54">
        <v>351</v>
      </c>
      <c r="G1533" s="53" t="s">
        <v>71</v>
      </c>
      <c r="H1533" s="53" t="s">
        <v>72</v>
      </c>
      <c r="I1533" s="52">
        <v>14</v>
      </c>
      <c r="J1533" s="53" t="s">
        <v>58</v>
      </c>
      <c r="K1533" s="55">
        <v>44835</v>
      </c>
      <c r="L1533" s="56">
        <v>416</v>
      </c>
      <c r="M1533" s="56">
        <v>569</v>
      </c>
      <c r="N1533" s="56">
        <v>845</v>
      </c>
      <c r="O1533" s="56">
        <v>0</v>
      </c>
      <c r="P1533" s="57">
        <v>717</v>
      </c>
      <c r="Q1533" s="58">
        <v>0</v>
      </c>
      <c r="R1533" s="57">
        <v>717</v>
      </c>
      <c r="S1533" s="57">
        <v>717</v>
      </c>
      <c r="T1533" s="58">
        <v>0</v>
      </c>
      <c r="U1533" s="57">
        <v>717</v>
      </c>
      <c r="V1533" s="57">
        <v>717</v>
      </c>
      <c r="W1533" s="58">
        <v>0</v>
      </c>
      <c r="X1533" s="57">
        <v>717</v>
      </c>
      <c r="Y1533" s="57">
        <v>0</v>
      </c>
      <c r="Z1533" s="58"/>
      <c r="AA1533" s="57">
        <v>0</v>
      </c>
      <c r="AB1533" s="57">
        <v>1312110</v>
      </c>
      <c r="AC1533" s="53" t="str">
        <f t="shared" si="17936"/>
        <v>Registro Valido</v>
      </c>
      <c r="AD1533" s="57">
        <f t="shared" ref="AD1533" si="18532">IF(OR(ISERROR(VLOOKUP(CONCATENATE("ALI_",$C1533,"_SEG_",$I1533,"_PROV_",$D1533),Catalogo_Precios,AD$8,FALSE)),L1533=0),0,VLOOKUP(CONCATENATE("ALI_",$C1533,"_SEG_",$I1533,"_PROV_",$D1533),Catalogo_Precios,AD$8,FALSE))</f>
        <v>717</v>
      </c>
      <c r="AE1533" s="57">
        <f t="shared" ref="AE1533" si="18533">IF(OR(ISERROR(VLOOKUP(CONCATENATE("ALI_",$C1533,"_SEG_",$I1533,"_PROV_",$D1533),Catalogo_Precios,AE$8,FALSE)),M1533=0),0,VLOOKUP(CONCATENATE("ALI_",$C1533,"_SEG_",$I1533,"_PROV_",$D1533),Catalogo_Precios,AE$8,FALSE))</f>
        <v>717</v>
      </c>
      <c r="AF1533" s="57">
        <f t="shared" ref="AF1533" si="18534">IF(OR(ISERROR(VLOOKUP(CONCATENATE("ALI_",$C1533,"_SEG_",$I1533,"_PROV_",$D1533),Catalogo_Precios,AF$8,FALSE)),N1533=0),0,VLOOKUP(CONCATENATE("ALI_",$C1533,"_SEG_",$I1533,"_PROV_",$D1533),Catalogo_Precios,AF$8,FALSE))</f>
        <v>717</v>
      </c>
      <c r="AG1533" s="57">
        <f t="shared" ref="AG1533" si="18535">IF(OR(ISERROR(VLOOKUP(CONCATENATE("ALI_",$C1533,"_SEG_",$I1533,"_PROV_",$D1533),Catalogo_Precios,AG$8,FALSE)),O1533=0),0,VLOOKUP(CONCATENATE("ALI_",$C1533,"_SEG_",$I1533,"_PROV_",$D1533),Catalogo_Precios,AG$8,FALSE))</f>
        <v>0</v>
      </c>
      <c r="AH1533" s="57">
        <f t="shared" ref="AH1533" si="18536">IF(OR(ISERROR(VLOOKUP(CONCATENATE("ALI_",$C1533,"_SEG_",$I1533,"_PROV_",$D1533),Catalogo_Precios,AH$8,FALSE)),L1533=0),0,VLOOKUP(CONCATENATE("ALI_",$C1533,"_SEG_",$I1533,"_PROV_",$D1533),Catalogo_Precios,AH$8,FALSE))</f>
        <v>709</v>
      </c>
      <c r="AI1533" s="57">
        <f t="shared" ref="AI1533" si="18537">IF(OR(ISERROR(VLOOKUP(CONCATENATE("ALI_",$C1533,"_SEG_",$I1533,"_PROV_",$D1533),Catalogo_Precios,AI$8,FALSE)),M1533=0),0,VLOOKUP(CONCATENATE("ALI_",$C1533,"_SEG_",$I1533,"_PROV_",$D1533),Catalogo_Precios,AI$8,FALSE))</f>
        <v>709</v>
      </c>
      <c r="AJ1533" s="57">
        <f t="shared" ref="AJ1533" si="18538">IF(OR(ISERROR(VLOOKUP(CONCATENATE("ALI_",$C1533,"_SEG_",$I1533,"_PROV_",$D1533),Catalogo_Precios,AJ$8,FALSE)),N1533=0),0,VLOOKUP(CONCATENATE("ALI_",$C1533,"_SEG_",$I1533,"_PROV_",$D1533),Catalogo_Precios,AJ$8,FALSE))</f>
        <v>709</v>
      </c>
      <c r="AK1533" s="57">
        <f t="shared" ref="AK1533" si="18539">IF(OR(ISERROR(VLOOKUP(CONCATENATE("ALI_",$C1533,"_SEG_",$I1533,"_PROV_",$D1533),Catalogo_Precios,AK$8,FALSE)),O1533=0),0,VLOOKUP(CONCATENATE("ALI_",$C1533,"_SEG_",$I1533,"_PROV_",$D1533),Catalogo_Precios,AK$8,FALSE))</f>
        <v>0</v>
      </c>
      <c r="AL1533" s="53"/>
      <c r="AM1533" s="59" t="str">
        <f t="shared" si="17945"/>
        <v>ALI_32_SEG_14</v>
      </c>
      <c r="AN1533" s="59" t="str">
        <f t="shared" si="17946"/>
        <v>ALI_32_SEG_14_VAL_1312110</v>
      </c>
      <c r="AO1533" s="60">
        <f t="shared" ref="AO1533" si="18540">IF(OR(AB1533="",AB1533=0),0,COUNTIF(Codificacion,AM1533))</f>
        <v>4</v>
      </c>
      <c r="AP1533" s="61">
        <f t="array" ref="AP1533">MIN(IF(Codificacion=AM1533,Total_Cotizacion,""))</f>
        <v>1037976</v>
      </c>
      <c r="AQ1533" s="62" t="b">
        <f t="shared" si="17948"/>
        <v>0</v>
      </c>
      <c r="AR1533" s="51" t="str">
        <f t="shared" ref="AR1533" si="18541">IF(COUNTIF(Codificacion2,CONCATENATE(AM1533,"_VAL_",AB1533))&gt;1,"Empate","")</f>
        <v/>
      </c>
      <c r="AS1533" s="63" t="str">
        <f t="shared" si="17835"/>
        <v/>
      </c>
      <c r="AT1533" s="59" t="str">
        <f t="shared" si="17950"/>
        <v>ALI_32_SEG_14_</v>
      </c>
      <c r="AU1533" s="63">
        <f t="shared" ref="AU1533" si="18542">IF(AND(COUNTIF(Codificacion3,AT1533)&lt;AO1533),1,COUNTIF(Codificacion3,AT1533))</f>
        <v>1</v>
      </c>
      <c r="AV1533" s="62" t="str">
        <f t="shared" si="17952"/>
        <v>No Seleccionada</v>
      </c>
      <c r="AW1533" s="53"/>
      <c r="AX1533" s="51" t="str">
        <f t="shared" si="17953"/>
        <v>ALI_32_SEG_14FALSO</v>
      </c>
      <c r="AY1533" s="51">
        <f t="shared" si="17934"/>
        <v>3</v>
      </c>
      <c r="AZ1533" s="64" t="b">
        <f t="shared" si="17954"/>
        <v>0</v>
      </c>
    </row>
    <row r="1534" spans="1:52" x14ac:dyDescent="0.2">
      <c r="A1534" s="50" t="b">
        <f t="shared" si="17897"/>
        <v>0</v>
      </c>
      <c r="B1534" s="51" t="s">
        <v>146</v>
      </c>
      <c r="C1534" s="52">
        <v>32</v>
      </c>
      <c r="D1534" s="52">
        <f t="shared" ref="D1534" si="18543">IF(ISERROR(VLOOKUP(E1534,Proveedores,2,FALSE)),"",VLOOKUP(E1534,Proveedores,2,FALSE))</f>
        <v>2014</v>
      </c>
      <c r="E1534" s="53" t="s">
        <v>147</v>
      </c>
      <c r="F1534" s="54">
        <v>352</v>
      </c>
      <c r="G1534" s="53" t="s">
        <v>71</v>
      </c>
      <c r="H1534" s="53" t="s">
        <v>72</v>
      </c>
      <c r="I1534" s="52">
        <v>15</v>
      </c>
      <c r="J1534" s="53" t="s">
        <v>58</v>
      </c>
      <c r="K1534" s="55">
        <v>44835</v>
      </c>
      <c r="L1534" s="56">
        <v>393</v>
      </c>
      <c r="M1534" s="56">
        <v>539</v>
      </c>
      <c r="N1534" s="56">
        <v>799</v>
      </c>
      <c r="O1534" s="56">
        <v>0</v>
      </c>
      <c r="P1534" s="57">
        <v>717</v>
      </c>
      <c r="Q1534" s="58">
        <v>0</v>
      </c>
      <c r="R1534" s="57">
        <v>717</v>
      </c>
      <c r="S1534" s="57">
        <v>717</v>
      </c>
      <c r="T1534" s="58">
        <v>0</v>
      </c>
      <c r="U1534" s="57">
        <v>717</v>
      </c>
      <c r="V1534" s="57">
        <v>717</v>
      </c>
      <c r="W1534" s="58">
        <v>0</v>
      </c>
      <c r="X1534" s="57">
        <v>717</v>
      </c>
      <c r="Y1534" s="57">
        <v>0</v>
      </c>
      <c r="Z1534" s="58"/>
      <c r="AA1534" s="57">
        <v>0</v>
      </c>
      <c r="AB1534" s="57">
        <v>1241127</v>
      </c>
      <c r="AC1534" s="53" t="str">
        <f t="shared" si="17936"/>
        <v>Registro Valido</v>
      </c>
      <c r="AD1534" s="57">
        <f t="shared" ref="AD1534" si="18544">IF(OR(ISERROR(VLOOKUP(CONCATENATE("ALI_",$C1534,"_SEG_",$I1534,"_PROV_",$D1534),Catalogo_Precios,AD$8,FALSE)),L1534=0),0,VLOOKUP(CONCATENATE("ALI_",$C1534,"_SEG_",$I1534,"_PROV_",$D1534),Catalogo_Precios,AD$8,FALSE))</f>
        <v>717</v>
      </c>
      <c r="AE1534" s="57">
        <f t="shared" ref="AE1534" si="18545">IF(OR(ISERROR(VLOOKUP(CONCATENATE("ALI_",$C1534,"_SEG_",$I1534,"_PROV_",$D1534),Catalogo_Precios,AE$8,FALSE)),M1534=0),0,VLOOKUP(CONCATENATE("ALI_",$C1534,"_SEG_",$I1534,"_PROV_",$D1534),Catalogo_Precios,AE$8,FALSE))</f>
        <v>717</v>
      </c>
      <c r="AF1534" s="57">
        <f t="shared" ref="AF1534" si="18546">IF(OR(ISERROR(VLOOKUP(CONCATENATE("ALI_",$C1534,"_SEG_",$I1534,"_PROV_",$D1534),Catalogo_Precios,AF$8,FALSE)),N1534=0),0,VLOOKUP(CONCATENATE("ALI_",$C1534,"_SEG_",$I1534,"_PROV_",$D1534),Catalogo_Precios,AF$8,FALSE))</f>
        <v>717</v>
      </c>
      <c r="AG1534" s="57">
        <f t="shared" ref="AG1534" si="18547">IF(OR(ISERROR(VLOOKUP(CONCATENATE("ALI_",$C1534,"_SEG_",$I1534,"_PROV_",$D1534),Catalogo_Precios,AG$8,FALSE)),O1534=0),0,VLOOKUP(CONCATENATE("ALI_",$C1534,"_SEG_",$I1534,"_PROV_",$D1534),Catalogo_Precios,AG$8,FALSE))</f>
        <v>0</v>
      </c>
      <c r="AH1534" s="57">
        <f t="shared" ref="AH1534" si="18548">IF(OR(ISERROR(VLOOKUP(CONCATENATE("ALI_",$C1534,"_SEG_",$I1534,"_PROV_",$D1534),Catalogo_Precios,AH$8,FALSE)),L1534=0),0,VLOOKUP(CONCATENATE("ALI_",$C1534,"_SEG_",$I1534,"_PROV_",$D1534),Catalogo_Precios,AH$8,FALSE))</f>
        <v>709</v>
      </c>
      <c r="AI1534" s="57">
        <f t="shared" ref="AI1534" si="18549">IF(OR(ISERROR(VLOOKUP(CONCATENATE("ALI_",$C1534,"_SEG_",$I1534,"_PROV_",$D1534),Catalogo_Precios,AI$8,FALSE)),M1534=0),0,VLOOKUP(CONCATENATE("ALI_",$C1534,"_SEG_",$I1534,"_PROV_",$D1534),Catalogo_Precios,AI$8,FALSE))</f>
        <v>709</v>
      </c>
      <c r="AJ1534" s="57">
        <f t="shared" ref="AJ1534" si="18550">IF(OR(ISERROR(VLOOKUP(CONCATENATE("ALI_",$C1534,"_SEG_",$I1534,"_PROV_",$D1534),Catalogo_Precios,AJ$8,FALSE)),N1534=0),0,VLOOKUP(CONCATENATE("ALI_",$C1534,"_SEG_",$I1534,"_PROV_",$D1534),Catalogo_Precios,AJ$8,FALSE))</f>
        <v>709</v>
      </c>
      <c r="AK1534" s="57">
        <f t="shared" ref="AK1534" si="18551">IF(OR(ISERROR(VLOOKUP(CONCATENATE("ALI_",$C1534,"_SEG_",$I1534,"_PROV_",$D1534),Catalogo_Precios,AK$8,FALSE)),O1534=0),0,VLOOKUP(CONCATENATE("ALI_",$C1534,"_SEG_",$I1534,"_PROV_",$D1534),Catalogo_Precios,AK$8,FALSE))</f>
        <v>0</v>
      </c>
      <c r="AL1534" s="53"/>
      <c r="AM1534" s="59" t="str">
        <f t="shared" si="17945"/>
        <v>ALI_32_SEG_15</v>
      </c>
      <c r="AN1534" s="59" t="str">
        <f t="shared" si="17946"/>
        <v>ALI_32_SEG_15_VAL_1241127</v>
      </c>
      <c r="AO1534" s="60">
        <f t="shared" ref="AO1534" si="18552">IF(OR(AB1534="",AB1534=0),0,COUNTIF(Codificacion,AM1534))</f>
        <v>4</v>
      </c>
      <c r="AP1534" s="61">
        <f t="array" ref="AP1534">MIN(IF(Codificacion=AM1534,Total_Cotizacion,""))</f>
        <v>981823.20000000007</v>
      </c>
      <c r="AQ1534" s="62" t="b">
        <f t="shared" si="17948"/>
        <v>0</v>
      </c>
      <c r="AR1534" s="51" t="str">
        <f t="shared" ref="AR1534" si="18553">IF(COUNTIF(Codificacion2,CONCATENATE(AM1534,"_VAL_",AB1534))&gt;1,"Empate","")</f>
        <v/>
      </c>
      <c r="AS1534" s="63" t="str">
        <f t="shared" si="17835"/>
        <v/>
      </c>
      <c r="AT1534" s="59" t="str">
        <f t="shared" si="17950"/>
        <v>ALI_32_SEG_15_</v>
      </c>
      <c r="AU1534" s="63">
        <f t="shared" ref="AU1534" si="18554">IF(AND(COUNTIF(Codificacion3,AT1534)&lt;AO1534),1,COUNTIF(Codificacion3,AT1534))</f>
        <v>1</v>
      </c>
      <c r="AV1534" s="62" t="str">
        <f t="shared" si="17952"/>
        <v>No Seleccionada</v>
      </c>
      <c r="AW1534" s="53"/>
      <c r="AX1534" s="51" t="str">
        <f t="shared" si="17953"/>
        <v>ALI_32_SEG_15FALSO</v>
      </c>
      <c r="AY1534" s="51">
        <f t="shared" si="17934"/>
        <v>3</v>
      </c>
      <c r="AZ1534" s="64" t="b">
        <f t="shared" si="17954"/>
        <v>0</v>
      </c>
    </row>
    <row r="1535" spans="1:52" x14ac:dyDescent="0.2">
      <c r="A1535" s="50" t="str">
        <f t="shared" si="17897"/>
        <v>ALI_52_SEG_4</v>
      </c>
      <c r="B1535" s="51" t="s">
        <v>146</v>
      </c>
      <c r="C1535" s="52">
        <v>52</v>
      </c>
      <c r="D1535" s="52">
        <f t="shared" ref="D1535" si="18555">IF(ISERROR(VLOOKUP(E1535,Proveedores,2,FALSE)),"",VLOOKUP(E1535,Proveedores,2,FALSE))</f>
        <v>2014</v>
      </c>
      <c r="E1535" s="53" t="s">
        <v>147</v>
      </c>
      <c r="F1535" s="54">
        <v>420</v>
      </c>
      <c r="G1535" s="53" t="s">
        <v>116</v>
      </c>
      <c r="H1535" s="53" t="s">
        <v>117</v>
      </c>
      <c r="I1535" s="52">
        <v>4</v>
      </c>
      <c r="J1535" s="53" t="s">
        <v>58</v>
      </c>
      <c r="K1535" s="55">
        <v>44835</v>
      </c>
      <c r="L1535" s="56">
        <v>8715</v>
      </c>
      <c r="M1535" s="56">
        <v>10368</v>
      </c>
      <c r="N1535" s="56">
        <v>6113</v>
      </c>
      <c r="O1535" s="56">
        <v>457</v>
      </c>
      <c r="P1535" s="57">
        <v>841</v>
      </c>
      <c r="Q1535" s="58">
        <v>2.1000000000000001E-2</v>
      </c>
      <c r="R1535" s="57">
        <v>823.34</v>
      </c>
      <c r="S1535" s="57">
        <v>841</v>
      </c>
      <c r="T1535" s="58">
        <v>2.1000000000000001E-2</v>
      </c>
      <c r="U1535" s="57">
        <v>823.34</v>
      </c>
      <c r="V1535" s="57">
        <v>841</v>
      </c>
      <c r="W1535" s="58">
        <v>2.1000000000000001E-2</v>
      </c>
      <c r="X1535" s="57">
        <v>823.34</v>
      </c>
      <c r="Y1535" s="57">
        <v>841</v>
      </c>
      <c r="Z1535" s="58">
        <v>2.1000000000000001E-2</v>
      </c>
      <c r="AA1535" s="57">
        <v>823.34</v>
      </c>
      <c r="AB1535" s="57">
        <v>21121141.02</v>
      </c>
      <c r="AC1535" s="53" t="str">
        <f t="shared" si="17936"/>
        <v>Registro Valido</v>
      </c>
      <c r="AD1535" s="57">
        <f t="shared" ref="AD1535" si="18556">IF(OR(ISERROR(VLOOKUP(CONCATENATE("ALI_",$C1535,"_SEG_",$I1535,"_PROV_",$D1535),Catalogo_Precios,AD$8,FALSE)),L1535=0),0,VLOOKUP(CONCATENATE("ALI_",$C1535,"_SEG_",$I1535,"_PROV_",$D1535),Catalogo_Precios,AD$8,FALSE))</f>
        <v>841</v>
      </c>
      <c r="AE1535" s="57">
        <f t="shared" ref="AE1535" si="18557">IF(OR(ISERROR(VLOOKUP(CONCATENATE("ALI_",$C1535,"_SEG_",$I1535,"_PROV_",$D1535),Catalogo_Precios,AE$8,FALSE)),M1535=0),0,VLOOKUP(CONCATENATE("ALI_",$C1535,"_SEG_",$I1535,"_PROV_",$D1535),Catalogo_Precios,AE$8,FALSE))</f>
        <v>841</v>
      </c>
      <c r="AF1535" s="57">
        <f t="shared" ref="AF1535" si="18558">IF(OR(ISERROR(VLOOKUP(CONCATENATE("ALI_",$C1535,"_SEG_",$I1535,"_PROV_",$D1535),Catalogo_Precios,AF$8,FALSE)),N1535=0),0,VLOOKUP(CONCATENATE("ALI_",$C1535,"_SEG_",$I1535,"_PROV_",$D1535),Catalogo_Precios,AF$8,FALSE))</f>
        <v>841</v>
      </c>
      <c r="AG1535" s="57">
        <f t="shared" ref="AG1535" si="18559">IF(OR(ISERROR(VLOOKUP(CONCATENATE("ALI_",$C1535,"_SEG_",$I1535,"_PROV_",$D1535),Catalogo_Precios,AG$8,FALSE)),O1535=0),0,VLOOKUP(CONCATENATE("ALI_",$C1535,"_SEG_",$I1535,"_PROV_",$D1535),Catalogo_Precios,AG$8,FALSE))</f>
        <v>841</v>
      </c>
      <c r="AH1535" s="57">
        <f t="shared" ref="AH1535" si="18560">IF(OR(ISERROR(VLOOKUP(CONCATENATE("ALI_",$C1535,"_SEG_",$I1535,"_PROV_",$D1535),Catalogo_Precios,AH$8,FALSE)),L1535=0),0,VLOOKUP(CONCATENATE("ALI_",$C1535,"_SEG_",$I1535,"_PROV_",$D1535),Catalogo_Precios,AH$8,FALSE))</f>
        <v>831</v>
      </c>
      <c r="AI1535" s="57">
        <f t="shared" ref="AI1535" si="18561">IF(OR(ISERROR(VLOOKUP(CONCATENATE("ALI_",$C1535,"_SEG_",$I1535,"_PROV_",$D1535),Catalogo_Precios,AI$8,FALSE)),M1535=0),0,VLOOKUP(CONCATENATE("ALI_",$C1535,"_SEG_",$I1535,"_PROV_",$D1535),Catalogo_Precios,AI$8,FALSE))</f>
        <v>831</v>
      </c>
      <c r="AJ1535" s="57">
        <f t="shared" ref="AJ1535" si="18562">IF(OR(ISERROR(VLOOKUP(CONCATENATE("ALI_",$C1535,"_SEG_",$I1535,"_PROV_",$D1535),Catalogo_Precios,AJ$8,FALSE)),N1535=0),0,VLOOKUP(CONCATENATE("ALI_",$C1535,"_SEG_",$I1535,"_PROV_",$D1535),Catalogo_Precios,AJ$8,FALSE))</f>
        <v>831</v>
      </c>
      <c r="AK1535" s="57">
        <f t="shared" ref="AK1535" si="18563">IF(OR(ISERROR(VLOOKUP(CONCATENATE("ALI_",$C1535,"_SEG_",$I1535,"_PROV_",$D1535),Catalogo_Precios,AK$8,FALSE)),O1535=0),0,VLOOKUP(CONCATENATE("ALI_",$C1535,"_SEG_",$I1535,"_PROV_",$D1535),Catalogo_Precios,AK$8,FALSE))</f>
        <v>831</v>
      </c>
      <c r="AL1535" s="53"/>
      <c r="AM1535" s="59" t="str">
        <f t="shared" si="17945"/>
        <v>ALI_52_SEG_4</v>
      </c>
      <c r="AN1535" s="59" t="str">
        <f t="shared" si="17946"/>
        <v>ALI_52_SEG_4_VAL_21121141.02</v>
      </c>
      <c r="AO1535" s="60">
        <f t="shared" ref="AO1535" si="18564">IF(OR(AB1535="",AB1535=0),0,COUNTIF(Codificacion,AM1535))</f>
        <v>2</v>
      </c>
      <c r="AP1535" s="61">
        <f t="array" ref="AP1535">MIN(IF(Codificacion=AM1535,Total_Cotizacion,""))</f>
        <v>21121141.02</v>
      </c>
      <c r="AQ1535" s="62" t="b">
        <f t="shared" si="17948"/>
        <v>1</v>
      </c>
      <c r="AR1535" s="51" t="str">
        <f t="shared" ref="AR1535" si="18565">IF(COUNTIF(Codificacion2,CONCATENATE(AM1535,"_VAL_",AB1535))&gt;1,"Empate","")</f>
        <v/>
      </c>
      <c r="AS1535" s="63" t="str">
        <f t="shared" si="17835"/>
        <v>X</v>
      </c>
      <c r="AT1535" s="59" t="str">
        <f t="shared" si="17950"/>
        <v>ALI_52_SEG_4_X</v>
      </c>
      <c r="AU1535" s="63">
        <f t="shared" ref="AU1535" si="18566">IF(AND(COUNTIF(Codificacion3,AT1535)&lt;AO1535),1,COUNTIF(Codificacion3,AT1535))</f>
        <v>1</v>
      </c>
      <c r="AV1535" s="62" t="str">
        <f t="shared" si="17952"/>
        <v>Cotizacion Seleccionada</v>
      </c>
      <c r="AW1535" s="53"/>
      <c r="AX1535" s="51" t="str">
        <f t="shared" si="17953"/>
        <v>ALI_52_SEG_4VERDADERO</v>
      </c>
      <c r="AY1535" s="51">
        <f t="shared" si="17934"/>
        <v>1</v>
      </c>
      <c r="AZ1535" s="64" t="b">
        <f t="shared" si="17954"/>
        <v>0</v>
      </c>
    </row>
    <row r="1536" spans="1:52" x14ac:dyDescent="0.2">
      <c r="A1536" s="50" t="b">
        <f t="shared" si="17897"/>
        <v>0</v>
      </c>
      <c r="B1536" s="51" t="s">
        <v>146</v>
      </c>
      <c r="C1536" s="52">
        <v>52</v>
      </c>
      <c r="D1536" s="52">
        <f t="shared" ref="D1536" si="18567">IF(ISERROR(VLOOKUP(E1536,Proveedores,2,FALSE)),"",VLOOKUP(E1536,Proveedores,2,FALSE))</f>
        <v>2014</v>
      </c>
      <c r="E1536" s="53" t="s">
        <v>147</v>
      </c>
      <c r="F1536" s="54">
        <v>421</v>
      </c>
      <c r="G1536" s="53" t="s">
        <v>116</v>
      </c>
      <c r="H1536" s="53" t="s">
        <v>117</v>
      </c>
      <c r="I1536" s="52">
        <v>6</v>
      </c>
      <c r="J1536" s="53" t="s">
        <v>58</v>
      </c>
      <c r="K1536" s="55">
        <v>44835</v>
      </c>
      <c r="L1536" s="56">
        <v>8770</v>
      </c>
      <c r="M1536" s="56">
        <v>10433</v>
      </c>
      <c r="N1536" s="56">
        <v>6153</v>
      </c>
      <c r="O1536" s="56">
        <v>460</v>
      </c>
      <c r="P1536" s="57">
        <v>841</v>
      </c>
      <c r="Q1536" s="58">
        <v>1.0999999999999999E-2</v>
      </c>
      <c r="R1536" s="57">
        <v>831.75</v>
      </c>
      <c r="S1536" s="57">
        <v>841</v>
      </c>
      <c r="T1536" s="58">
        <v>1.0999999999999999E-2</v>
      </c>
      <c r="U1536" s="57">
        <v>831.75</v>
      </c>
      <c r="V1536" s="57">
        <v>841</v>
      </c>
      <c r="W1536" s="58">
        <v>1.0999999999999999E-2</v>
      </c>
      <c r="X1536" s="57">
        <v>831.75</v>
      </c>
      <c r="Y1536" s="57">
        <v>841</v>
      </c>
      <c r="Z1536" s="58">
        <v>1.0999999999999999E-2</v>
      </c>
      <c r="AA1536" s="57">
        <v>831.75</v>
      </c>
      <c r="AB1536" s="57">
        <v>21472458</v>
      </c>
      <c r="AC1536" s="53" t="str">
        <f t="shared" si="17936"/>
        <v>Registro Valido</v>
      </c>
      <c r="AD1536" s="57">
        <f t="shared" ref="AD1536" si="18568">IF(OR(ISERROR(VLOOKUP(CONCATENATE("ALI_",$C1536,"_SEG_",$I1536,"_PROV_",$D1536),Catalogo_Precios,AD$8,FALSE)),L1536=0),0,VLOOKUP(CONCATENATE("ALI_",$C1536,"_SEG_",$I1536,"_PROV_",$D1536),Catalogo_Precios,AD$8,FALSE))</f>
        <v>841</v>
      </c>
      <c r="AE1536" s="57">
        <f t="shared" ref="AE1536" si="18569">IF(OR(ISERROR(VLOOKUP(CONCATENATE("ALI_",$C1536,"_SEG_",$I1536,"_PROV_",$D1536),Catalogo_Precios,AE$8,FALSE)),M1536=0),0,VLOOKUP(CONCATENATE("ALI_",$C1536,"_SEG_",$I1536,"_PROV_",$D1536),Catalogo_Precios,AE$8,FALSE))</f>
        <v>841</v>
      </c>
      <c r="AF1536" s="57">
        <f t="shared" ref="AF1536" si="18570">IF(OR(ISERROR(VLOOKUP(CONCATENATE("ALI_",$C1536,"_SEG_",$I1536,"_PROV_",$D1536),Catalogo_Precios,AF$8,FALSE)),N1536=0),0,VLOOKUP(CONCATENATE("ALI_",$C1536,"_SEG_",$I1536,"_PROV_",$D1536),Catalogo_Precios,AF$8,FALSE))</f>
        <v>841</v>
      </c>
      <c r="AG1536" s="57">
        <f t="shared" ref="AG1536" si="18571">IF(OR(ISERROR(VLOOKUP(CONCATENATE("ALI_",$C1536,"_SEG_",$I1536,"_PROV_",$D1536),Catalogo_Precios,AG$8,FALSE)),O1536=0),0,VLOOKUP(CONCATENATE("ALI_",$C1536,"_SEG_",$I1536,"_PROV_",$D1536),Catalogo_Precios,AG$8,FALSE))</f>
        <v>841</v>
      </c>
      <c r="AH1536" s="57">
        <f t="shared" ref="AH1536" si="18572">IF(OR(ISERROR(VLOOKUP(CONCATENATE("ALI_",$C1536,"_SEG_",$I1536,"_PROV_",$D1536),Catalogo_Precios,AH$8,FALSE)),L1536=0),0,VLOOKUP(CONCATENATE("ALI_",$C1536,"_SEG_",$I1536,"_PROV_",$D1536),Catalogo_Precios,AH$8,FALSE))</f>
        <v>831</v>
      </c>
      <c r="AI1536" s="57">
        <f t="shared" ref="AI1536" si="18573">IF(OR(ISERROR(VLOOKUP(CONCATENATE("ALI_",$C1536,"_SEG_",$I1536,"_PROV_",$D1536),Catalogo_Precios,AI$8,FALSE)),M1536=0),0,VLOOKUP(CONCATENATE("ALI_",$C1536,"_SEG_",$I1536,"_PROV_",$D1536),Catalogo_Precios,AI$8,FALSE))</f>
        <v>831</v>
      </c>
      <c r="AJ1536" s="57">
        <f t="shared" ref="AJ1536" si="18574">IF(OR(ISERROR(VLOOKUP(CONCATENATE("ALI_",$C1536,"_SEG_",$I1536,"_PROV_",$D1536),Catalogo_Precios,AJ$8,FALSE)),N1536=0),0,VLOOKUP(CONCATENATE("ALI_",$C1536,"_SEG_",$I1536,"_PROV_",$D1536),Catalogo_Precios,AJ$8,FALSE))</f>
        <v>831</v>
      </c>
      <c r="AK1536" s="57">
        <f t="shared" ref="AK1536" si="18575">IF(OR(ISERROR(VLOOKUP(CONCATENATE("ALI_",$C1536,"_SEG_",$I1536,"_PROV_",$D1536),Catalogo_Precios,AK$8,FALSE)),O1536=0),0,VLOOKUP(CONCATENATE("ALI_",$C1536,"_SEG_",$I1536,"_PROV_",$D1536),Catalogo_Precios,AK$8,FALSE))</f>
        <v>831</v>
      </c>
      <c r="AL1536" s="53"/>
      <c r="AM1536" s="59" t="str">
        <f t="shared" si="17945"/>
        <v>ALI_52_SEG_6</v>
      </c>
      <c r="AN1536" s="59" t="str">
        <f t="shared" si="17946"/>
        <v>ALI_52_SEG_6_VAL_21472458</v>
      </c>
      <c r="AO1536" s="60">
        <f t="shared" ref="AO1536" si="18576">IF(OR(AB1536="",AB1536=0),0,COUNTIF(Codificacion,AM1536))</f>
        <v>2</v>
      </c>
      <c r="AP1536" s="61">
        <f t="array" ref="AP1536">MIN(IF(Codificacion=AM1536,Total_Cotizacion,""))</f>
        <v>21273416.640000001</v>
      </c>
      <c r="AQ1536" s="62" t="b">
        <f t="shared" si="17948"/>
        <v>0</v>
      </c>
      <c r="AR1536" s="51" t="str">
        <f t="shared" ref="AR1536" si="18577">IF(COUNTIF(Codificacion2,CONCATENATE(AM1536,"_VAL_",AB1536))&gt;1,"Empate","")</f>
        <v/>
      </c>
      <c r="AS1536" s="63" t="str">
        <f t="shared" si="17835"/>
        <v/>
      </c>
      <c r="AT1536" s="59" t="str">
        <f t="shared" si="17950"/>
        <v>ALI_52_SEG_6_</v>
      </c>
      <c r="AU1536" s="63">
        <f t="shared" ref="AU1536" si="18578">IF(AND(COUNTIF(Codificacion3,AT1536)&lt;AO1536),1,COUNTIF(Codificacion3,AT1536))</f>
        <v>1</v>
      </c>
      <c r="AV1536" s="62" t="str">
        <f t="shared" si="17952"/>
        <v>No Seleccionada</v>
      </c>
      <c r="AW1536" s="53"/>
      <c r="AX1536" s="51" t="str">
        <f t="shared" si="17953"/>
        <v>ALI_52_SEG_6FALSO</v>
      </c>
      <c r="AY1536" s="51">
        <f t="shared" si="17934"/>
        <v>1</v>
      </c>
      <c r="AZ1536" s="64" t="b">
        <f t="shared" si="17954"/>
        <v>0</v>
      </c>
    </row>
    <row r="1537" spans="1:52" x14ac:dyDescent="0.2">
      <c r="A1537" s="50" t="str">
        <f t="shared" si="17897"/>
        <v>ALI_52_SEG_7</v>
      </c>
      <c r="B1537" s="51" t="s">
        <v>146</v>
      </c>
      <c r="C1537" s="52">
        <v>52</v>
      </c>
      <c r="D1537" s="52">
        <f t="shared" ref="D1537" si="18579">IF(ISERROR(VLOOKUP(E1537,Proveedores,2,FALSE)),"",VLOOKUP(E1537,Proveedores,2,FALSE))</f>
        <v>2014</v>
      </c>
      <c r="E1537" s="53" t="s">
        <v>147</v>
      </c>
      <c r="F1537" s="54">
        <v>422</v>
      </c>
      <c r="G1537" s="53" t="s">
        <v>116</v>
      </c>
      <c r="H1537" s="53" t="s">
        <v>117</v>
      </c>
      <c r="I1537" s="52">
        <v>7</v>
      </c>
      <c r="J1537" s="53" t="s">
        <v>58</v>
      </c>
      <c r="K1537" s="55">
        <v>44835</v>
      </c>
      <c r="L1537" s="56">
        <v>8956</v>
      </c>
      <c r="M1537" s="56">
        <v>10654</v>
      </c>
      <c r="N1537" s="56">
        <v>6283</v>
      </c>
      <c r="O1537" s="56">
        <v>469</v>
      </c>
      <c r="P1537" s="57">
        <v>841</v>
      </c>
      <c r="Q1537" s="58">
        <v>2.1000000000000001E-2</v>
      </c>
      <c r="R1537" s="57">
        <v>823.34</v>
      </c>
      <c r="S1537" s="57">
        <v>841</v>
      </c>
      <c r="T1537" s="58">
        <v>2.1000000000000001E-2</v>
      </c>
      <c r="U1537" s="57">
        <v>823.34</v>
      </c>
      <c r="V1537" s="57">
        <v>841</v>
      </c>
      <c r="W1537" s="58">
        <v>2.1000000000000001E-2</v>
      </c>
      <c r="X1537" s="57">
        <v>823.34</v>
      </c>
      <c r="Y1537" s="57">
        <v>841</v>
      </c>
      <c r="Z1537" s="58">
        <v>2.1000000000000001E-2</v>
      </c>
      <c r="AA1537" s="57">
        <v>823.34</v>
      </c>
      <c r="AB1537" s="57">
        <v>21704889.080000002</v>
      </c>
      <c r="AC1537" s="53" t="str">
        <f t="shared" si="17936"/>
        <v>Registro Valido</v>
      </c>
      <c r="AD1537" s="57">
        <f t="shared" ref="AD1537" si="18580">IF(OR(ISERROR(VLOOKUP(CONCATENATE("ALI_",$C1537,"_SEG_",$I1537,"_PROV_",$D1537),Catalogo_Precios,AD$8,FALSE)),L1537=0),0,VLOOKUP(CONCATENATE("ALI_",$C1537,"_SEG_",$I1537,"_PROV_",$D1537),Catalogo_Precios,AD$8,FALSE))</f>
        <v>841</v>
      </c>
      <c r="AE1537" s="57">
        <f t="shared" ref="AE1537" si="18581">IF(OR(ISERROR(VLOOKUP(CONCATENATE("ALI_",$C1537,"_SEG_",$I1537,"_PROV_",$D1537),Catalogo_Precios,AE$8,FALSE)),M1537=0),0,VLOOKUP(CONCATENATE("ALI_",$C1537,"_SEG_",$I1537,"_PROV_",$D1537),Catalogo_Precios,AE$8,FALSE))</f>
        <v>841</v>
      </c>
      <c r="AF1537" s="57">
        <f t="shared" ref="AF1537" si="18582">IF(OR(ISERROR(VLOOKUP(CONCATENATE("ALI_",$C1537,"_SEG_",$I1537,"_PROV_",$D1537),Catalogo_Precios,AF$8,FALSE)),N1537=0),0,VLOOKUP(CONCATENATE("ALI_",$C1537,"_SEG_",$I1537,"_PROV_",$D1537),Catalogo_Precios,AF$8,FALSE))</f>
        <v>841</v>
      </c>
      <c r="AG1537" s="57">
        <f t="shared" ref="AG1537" si="18583">IF(OR(ISERROR(VLOOKUP(CONCATENATE("ALI_",$C1537,"_SEG_",$I1537,"_PROV_",$D1537),Catalogo_Precios,AG$8,FALSE)),O1537=0),0,VLOOKUP(CONCATENATE("ALI_",$C1537,"_SEG_",$I1537,"_PROV_",$D1537),Catalogo_Precios,AG$8,FALSE))</f>
        <v>841</v>
      </c>
      <c r="AH1537" s="57">
        <f t="shared" ref="AH1537" si="18584">IF(OR(ISERROR(VLOOKUP(CONCATENATE("ALI_",$C1537,"_SEG_",$I1537,"_PROV_",$D1537),Catalogo_Precios,AH$8,FALSE)),L1537=0),0,VLOOKUP(CONCATENATE("ALI_",$C1537,"_SEG_",$I1537,"_PROV_",$D1537),Catalogo_Precios,AH$8,FALSE))</f>
        <v>831</v>
      </c>
      <c r="AI1537" s="57">
        <f t="shared" ref="AI1537" si="18585">IF(OR(ISERROR(VLOOKUP(CONCATENATE("ALI_",$C1537,"_SEG_",$I1537,"_PROV_",$D1537),Catalogo_Precios,AI$8,FALSE)),M1537=0),0,VLOOKUP(CONCATENATE("ALI_",$C1537,"_SEG_",$I1537,"_PROV_",$D1537),Catalogo_Precios,AI$8,FALSE))</f>
        <v>831</v>
      </c>
      <c r="AJ1537" s="57">
        <f t="shared" ref="AJ1537" si="18586">IF(OR(ISERROR(VLOOKUP(CONCATENATE("ALI_",$C1537,"_SEG_",$I1537,"_PROV_",$D1537),Catalogo_Precios,AJ$8,FALSE)),N1537=0),0,VLOOKUP(CONCATENATE("ALI_",$C1537,"_SEG_",$I1537,"_PROV_",$D1537),Catalogo_Precios,AJ$8,FALSE))</f>
        <v>831</v>
      </c>
      <c r="AK1537" s="57">
        <f t="shared" ref="AK1537" si="18587">IF(OR(ISERROR(VLOOKUP(CONCATENATE("ALI_",$C1537,"_SEG_",$I1537,"_PROV_",$D1537),Catalogo_Precios,AK$8,FALSE)),O1537=0),0,VLOOKUP(CONCATENATE("ALI_",$C1537,"_SEG_",$I1537,"_PROV_",$D1537),Catalogo_Precios,AK$8,FALSE))</f>
        <v>831</v>
      </c>
      <c r="AL1537" s="53"/>
      <c r="AM1537" s="59" t="str">
        <f t="shared" si="17945"/>
        <v>ALI_52_SEG_7</v>
      </c>
      <c r="AN1537" s="59" t="str">
        <f t="shared" si="17946"/>
        <v>ALI_52_SEG_7_VAL_21704889.08</v>
      </c>
      <c r="AO1537" s="60">
        <f t="shared" ref="AO1537" si="18588">IF(OR(AB1537="",AB1537=0),0,COUNTIF(Codificacion,AM1537))</f>
        <v>2</v>
      </c>
      <c r="AP1537" s="61">
        <f t="array" ref="AP1537">MIN(IF(Codificacion=AM1537,Total_Cotizacion,""))</f>
        <v>21704889.080000002</v>
      </c>
      <c r="AQ1537" s="62" t="b">
        <f t="shared" si="17948"/>
        <v>1</v>
      </c>
      <c r="AR1537" s="51" t="str">
        <f t="shared" ref="AR1537" si="18589">IF(COUNTIF(Codificacion2,CONCATENATE(AM1537,"_VAL_",AB1537))&gt;1,"Empate","")</f>
        <v/>
      </c>
      <c r="AS1537" s="63" t="str">
        <f t="shared" si="17835"/>
        <v>X</v>
      </c>
      <c r="AT1537" s="59" t="str">
        <f t="shared" si="17950"/>
        <v>ALI_52_SEG_7_X</v>
      </c>
      <c r="AU1537" s="63">
        <f t="shared" ref="AU1537" si="18590">IF(AND(COUNTIF(Codificacion3,AT1537)&lt;AO1537),1,COUNTIF(Codificacion3,AT1537))</f>
        <v>1</v>
      </c>
      <c r="AV1537" s="62" t="str">
        <f t="shared" si="17952"/>
        <v>Cotizacion Seleccionada</v>
      </c>
      <c r="AW1537" s="53"/>
      <c r="AX1537" s="51" t="str">
        <f t="shared" si="17953"/>
        <v>ALI_52_SEG_7VERDADERO</v>
      </c>
      <c r="AY1537" s="51">
        <f t="shared" si="17934"/>
        <v>1</v>
      </c>
      <c r="AZ1537" s="64" t="b">
        <f t="shared" si="17954"/>
        <v>0</v>
      </c>
    </row>
    <row r="1538" spans="1:52" x14ac:dyDescent="0.2">
      <c r="A1538" s="50" t="str">
        <f t="shared" si="17897"/>
        <v>ALI_52_SEG_8</v>
      </c>
      <c r="B1538" s="51" t="s">
        <v>146</v>
      </c>
      <c r="C1538" s="52">
        <v>52</v>
      </c>
      <c r="D1538" s="52">
        <f t="shared" ref="D1538" si="18591">IF(ISERROR(VLOOKUP(E1538,Proveedores,2,FALSE)),"",VLOOKUP(E1538,Proveedores,2,FALSE))</f>
        <v>2014</v>
      </c>
      <c r="E1538" s="53" t="s">
        <v>147</v>
      </c>
      <c r="F1538" s="54">
        <v>423</v>
      </c>
      <c r="G1538" s="53" t="s">
        <v>116</v>
      </c>
      <c r="H1538" s="53" t="s">
        <v>117</v>
      </c>
      <c r="I1538" s="52">
        <v>8</v>
      </c>
      <c r="J1538" s="53" t="s">
        <v>58</v>
      </c>
      <c r="K1538" s="55">
        <v>44835</v>
      </c>
      <c r="L1538" s="56">
        <v>8644</v>
      </c>
      <c r="M1538" s="56">
        <v>10285</v>
      </c>
      <c r="N1538" s="56">
        <v>6064</v>
      </c>
      <c r="O1538" s="56">
        <v>453</v>
      </c>
      <c r="P1538" s="57">
        <v>841</v>
      </c>
      <c r="Q1538" s="58">
        <v>2.1000000000000001E-2</v>
      </c>
      <c r="R1538" s="57">
        <v>823.34</v>
      </c>
      <c r="S1538" s="57">
        <v>841</v>
      </c>
      <c r="T1538" s="58">
        <v>2.1000000000000001E-2</v>
      </c>
      <c r="U1538" s="57">
        <v>823.34</v>
      </c>
      <c r="V1538" s="57">
        <v>841</v>
      </c>
      <c r="W1538" s="58">
        <v>2.1000000000000001E-2</v>
      </c>
      <c r="X1538" s="57">
        <v>823.34</v>
      </c>
      <c r="Y1538" s="57">
        <v>841</v>
      </c>
      <c r="Z1538" s="58">
        <v>2.1000000000000001E-2</v>
      </c>
      <c r="AA1538" s="57">
        <v>823.34</v>
      </c>
      <c r="AB1538" s="57">
        <v>20950709.639999997</v>
      </c>
      <c r="AC1538" s="53" t="str">
        <f t="shared" si="17936"/>
        <v>Registro Valido</v>
      </c>
      <c r="AD1538" s="57">
        <f t="shared" ref="AD1538" si="18592">IF(OR(ISERROR(VLOOKUP(CONCATENATE("ALI_",$C1538,"_SEG_",$I1538,"_PROV_",$D1538),Catalogo_Precios,AD$8,FALSE)),L1538=0),0,VLOOKUP(CONCATENATE("ALI_",$C1538,"_SEG_",$I1538,"_PROV_",$D1538),Catalogo_Precios,AD$8,FALSE))</f>
        <v>841</v>
      </c>
      <c r="AE1538" s="57">
        <f t="shared" ref="AE1538" si="18593">IF(OR(ISERROR(VLOOKUP(CONCATENATE("ALI_",$C1538,"_SEG_",$I1538,"_PROV_",$D1538),Catalogo_Precios,AE$8,FALSE)),M1538=0),0,VLOOKUP(CONCATENATE("ALI_",$C1538,"_SEG_",$I1538,"_PROV_",$D1538),Catalogo_Precios,AE$8,FALSE))</f>
        <v>841</v>
      </c>
      <c r="AF1538" s="57">
        <f t="shared" ref="AF1538" si="18594">IF(OR(ISERROR(VLOOKUP(CONCATENATE("ALI_",$C1538,"_SEG_",$I1538,"_PROV_",$D1538),Catalogo_Precios,AF$8,FALSE)),N1538=0),0,VLOOKUP(CONCATENATE("ALI_",$C1538,"_SEG_",$I1538,"_PROV_",$D1538),Catalogo_Precios,AF$8,FALSE))</f>
        <v>841</v>
      </c>
      <c r="AG1538" s="57">
        <f t="shared" ref="AG1538" si="18595">IF(OR(ISERROR(VLOOKUP(CONCATENATE("ALI_",$C1538,"_SEG_",$I1538,"_PROV_",$D1538),Catalogo_Precios,AG$8,FALSE)),O1538=0),0,VLOOKUP(CONCATENATE("ALI_",$C1538,"_SEG_",$I1538,"_PROV_",$D1538),Catalogo_Precios,AG$8,FALSE))</f>
        <v>841</v>
      </c>
      <c r="AH1538" s="57">
        <f t="shared" ref="AH1538" si="18596">IF(OR(ISERROR(VLOOKUP(CONCATENATE("ALI_",$C1538,"_SEG_",$I1538,"_PROV_",$D1538),Catalogo_Precios,AH$8,FALSE)),L1538=0),0,VLOOKUP(CONCATENATE("ALI_",$C1538,"_SEG_",$I1538,"_PROV_",$D1538),Catalogo_Precios,AH$8,FALSE))</f>
        <v>831</v>
      </c>
      <c r="AI1538" s="57">
        <f t="shared" ref="AI1538" si="18597">IF(OR(ISERROR(VLOOKUP(CONCATENATE("ALI_",$C1538,"_SEG_",$I1538,"_PROV_",$D1538),Catalogo_Precios,AI$8,FALSE)),M1538=0),0,VLOOKUP(CONCATENATE("ALI_",$C1538,"_SEG_",$I1538,"_PROV_",$D1538),Catalogo_Precios,AI$8,FALSE))</f>
        <v>831</v>
      </c>
      <c r="AJ1538" s="57">
        <f t="shared" ref="AJ1538" si="18598">IF(OR(ISERROR(VLOOKUP(CONCATENATE("ALI_",$C1538,"_SEG_",$I1538,"_PROV_",$D1538),Catalogo_Precios,AJ$8,FALSE)),N1538=0),0,VLOOKUP(CONCATENATE("ALI_",$C1538,"_SEG_",$I1538,"_PROV_",$D1538),Catalogo_Precios,AJ$8,FALSE))</f>
        <v>831</v>
      </c>
      <c r="AK1538" s="57">
        <f t="shared" ref="AK1538" si="18599">IF(OR(ISERROR(VLOOKUP(CONCATENATE("ALI_",$C1538,"_SEG_",$I1538,"_PROV_",$D1538),Catalogo_Precios,AK$8,FALSE)),O1538=0),0,VLOOKUP(CONCATENATE("ALI_",$C1538,"_SEG_",$I1538,"_PROV_",$D1538),Catalogo_Precios,AK$8,FALSE))</f>
        <v>831</v>
      </c>
      <c r="AL1538" s="53"/>
      <c r="AM1538" s="59" t="str">
        <f t="shared" si="17945"/>
        <v>ALI_52_SEG_8</v>
      </c>
      <c r="AN1538" s="59" t="str">
        <f t="shared" si="17946"/>
        <v>ALI_52_SEG_8_VAL_20950709.64</v>
      </c>
      <c r="AO1538" s="60">
        <f t="shared" ref="AO1538" si="18600">IF(OR(AB1538="",AB1538=0),0,COUNTIF(Codificacion,AM1538))</f>
        <v>2</v>
      </c>
      <c r="AP1538" s="61">
        <f t="array" ref="AP1538">MIN(IF(Codificacion=AM1538,Total_Cotizacion,""))</f>
        <v>20950709.639999997</v>
      </c>
      <c r="AQ1538" s="62" t="b">
        <f t="shared" si="17948"/>
        <v>1</v>
      </c>
      <c r="AR1538" s="51" t="str">
        <f t="shared" ref="AR1538" si="18601">IF(COUNTIF(Codificacion2,CONCATENATE(AM1538,"_VAL_",AB1538))&gt;1,"Empate","")</f>
        <v/>
      </c>
      <c r="AS1538" s="63" t="str">
        <f t="shared" si="17835"/>
        <v>X</v>
      </c>
      <c r="AT1538" s="59" t="str">
        <f t="shared" si="17950"/>
        <v>ALI_52_SEG_8_X</v>
      </c>
      <c r="AU1538" s="63">
        <f t="shared" ref="AU1538" si="18602">IF(AND(COUNTIF(Codificacion3,AT1538)&lt;AO1538),1,COUNTIF(Codificacion3,AT1538))</f>
        <v>1</v>
      </c>
      <c r="AV1538" s="62" t="str">
        <f t="shared" si="17952"/>
        <v>Cotizacion Seleccionada</v>
      </c>
      <c r="AW1538" s="53"/>
      <c r="AX1538" s="51" t="str">
        <f t="shared" si="17953"/>
        <v>ALI_52_SEG_8VERDADERO</v>
      </c>
      <c r="AY1538" s="51">
        <f t="shared" si="17934"/>
        <v>1</v>
      </c>
      <c r="AZ1538" s="64" t="b">
        <f t="shared" si="17954"/>
        <v>0</v>
      </c>
    </row>
    <row r="1539" spans="1:52" x14ac:dyDescent="0.2">
      <c r="A1539" s="50" t="b">
        <f t="shared" si="17897"/>
        <v>0</v>
      </c>
      <c r="B1539" s="51" t="s">
        <v>146</v>
      </c>
      <c r="C1539" s="52">
        <v>52</v>
      </c>
      <c r="D1539" s="52">
        <f t="shared" ref="D1539" si="18603">IF(ISERROR(VLOOKUP(E1539,Proveedores,2,FALSE)),"",VLOOKUP(E1539,Proveedores,2,FALSE))</f>
        <v>2014</v>
      </c>
      <c r="E1539" s="53" t="s">
        <v>147</v>
      </c>
      <c r="F1539" s="54">
        <v>424</v>
      </c>
      <c r="G1539" s="53" t="s">
        <v>116</v>
      </c>
      <c r="H1539" s="53" t="s">
        <v>117</v>
      </c>
      <c r="I1539" s="52">
        <v>9</v>
      </c>
      <c r="J1539" s="53" t="s">
        <v>58</v>
      </c>
      <c r="K1539" s="55">
        <v>44835</v>
      </c>
      <c r="L1539" s="56">
        <v>8735</v>
      </c>
      <c r="M1539" s="56">
        <v>10393</v>
      </c>
      <c r="N1539" s="56">
        <v>6127</v>
      </c>
      <c r="O1539" s="56">
        <v>458</v>
      </c>
      <c r="P1539" s="57">
        <v>841</v>
      </c>
      <c r="Q1539" s="58">
        <v>1.0999999999999999E-2</v>
      </c>
      <c r="R1539" s="57">
        <v>831.75</v>
      </c>
      <c r="S1539" s="57">
        <v>841</v>
      </c>
      <c r="T1539" s="58">
        <v>1.0999999999999999E-2</v>
      </c>
      <c r="U1539" s="57">
        <v>831.75</v>
      </c>
      <c r="V1539" s="57">
        <v>841</v>
      </c>
      <c r="W1539" s="58">
        <v>1.0999999999999999E-2</v>
      </c>
      <c r="X1539" s="57">
        <v>831.75</v>
      </c>
      <c r="Y1539" s="57">
        <v>841</v>
      </c>
      <c r="Z1539" s="58">
        <v>1.0999999999999999E-2</v>
      </c>
      <c r="AA1539" s="57">
        <v>831.75</v>
      </c>
      <c r="AB1539" s="57">
        <v>21386787.75</v>
      </c>
      <c r="AC1539" s="53" t="str">
        <f t="shared" si="17936"/>
        <v>Registro Valido</v>
      </c>
      <c r="AD1539" s="57">
        <f t="shared" ref="AD1539" si="18604">IF(OR(ISERROR(VLOOKUP(CONCATENATE("ALI_",$C1539,"_SEG_",$I1539,"_PROV_",$D1539),Catalogo_Precios,AD$8,FALSE)),L1539=0),0,VLOOKUP(CONCATENATE("ALI_",$C1539,"_SEG_",$I1539,"_PROV_",$D1539),Catalogo_Precios,AD$8,FALSE))</f>
        <v>841</v>
      </c>
      <c r="AE1539" s="57">
        <f t="shared" ref="AE1539" si="18605">IF(OR(ISERROR(VLOOKUP(CONCATENATE("ALI_",$C1539,"_SEG_",$I1539,"_PROV_",$D1539),Catalogo_Precios,AE$8,FALSE)),M1539=0),0,VLOOKUP(CONCATENATE("ALI_",$C1539,"_SEG_",$I1539,"_PROV_",$D1539),Catalogo_Precios,AE$8,FALSE))</f>
        <v>841</v>
      </c>
      <c r="AF1539" s="57">
        <f t="shared" ref="AF1539" si="18606">IF(OR(ISERROR(VLOOKUP(CONCATENATE("ALI_",$C1539,"_SEG_",$I1539,"_PROV_",$D1539),Catalogo_Precios,AF$8,FALSE)),N1539=0),0,VLOOKUP(CONCATENATE("ALI_",$C1539,"_SEG_",$I1539,"_PROV_",$D1539),Catalogo_Precios,AF$8,FALSE))</f>
        <v>841</v>
      </c>
      <c r="AG1539" s="57">
        <f t="shared" ref="AG1539" si="18607">IF(OR(ISERROR(VLOOKUP(CONCATENATE("ALI_",$C1539,"_SEG_",$I1539,"_PROV_",$D1539),Catalogo_Precios,AG$8,FALSE)),O1539=0),0,VLOOKUP(CONCATENATE("ALI_",$C1539,"_SEG_",$I1539,"_PROV_",$D1539),Catalogo_Precios,AG$8,FALSE))</f>
        <v>841</v>
      </c>
      <c r="AH1539" s="57">
        <f t="shared" ref="AH1539" si="18608">IF(OR(ISERROR(VLOOKUP(CONCATENATE("ALI_",$C1539,"_SEG_",$I1539,"_PROV_",$D1539),Catalogo_Precios,AH$8,FALSE)),L1539=0),0,VLOOKUP(CONCATENATE("ALI_",$C1539,"_SEG_",$I1539,"_PROV_",$D1539),Catalogo_Precios,AH$8,FALSE))</f>
        <v>831</v>
      </c>
      <c r="AI1539" s="57">
        <f t="shared" ref="AI1539" si="18609">IF(OR(ISERROR(VLOOKUP(CONCATENATE("ALI_",$C1539,"_SEG_",$I1539,"_PROV_",$D1539),Catalogo_Precios,AI$8,FALSE)),M1539=0),0,VLOOKUP(CONCATENATE("ALI_",$C1539,"_SEG_",$I1539,"_PROV_",$D1539),Catalogo_Precios,AI$8,FALSE))</f>
        <v>831</v>
      </c>
      <c r="AJ1539" s="57">
        <f t="shared" ref="AJ1539" si="18610">IF(OR(ISERROR(VLOOKUP(CONCATENATE("ALI_",$C1539,"_SEG_",$I1539,"_PROV_",$D1539),Catalogo_Precios,AJ$8,FALSE)),N1539=0),0,VLOOKUP(CONCATENATE("ALI_",$C1539,"_SEG_",$I1539,"_PROV_",$D1539),Catalogo_Precios,AJ$8,FALSE))</f>
        <v>831</v>
      </c>
      <c r="AK1539" s="57">
        <f t="shared" ref="AK1539" si="18611">IF(OR(ISERROR(VLOOKUP(CONCATENATE("ALI_",$C1539,"_SEG_",$I1539,"_PROV_",$D1539),Catalogo_Precios,AK$8,FALSE)),O1539=0),0,VLOOKUP(CONCATENATE("ALI_",$C1539,"_SEG_",$I1539,"_PROV_",$D1539),Catalogo_Precios,AK$8,FALSE))</f>
        <v>831</v>
      </c>
      <c r="AL1539" s="53"/>
      <c r="AM1539" s="59" t="str">
        <f t="shared" si="17945"/>
        <v>ALI_52_SEG_9</v>
      </c>
      <c r="AN1539" s="59" t="str">
        <f t="shared" si="17946"/>
        <v>ALI_52_SEG_9_VAL_21386787.75</v>
      </c>
      <c r="AO1539" s="60">
        <f t="shared" ref="AO1539" si="18612">IF(OR(AB1539="",AB1539=0),0,COUNTIF(Codificacion,AM1539))</f>
        <v>2</v>
      </c>
      <c r="AP1539" s="61">
        <f t="array" ref="AP1539">MIN(IF(Codificacion=AM1539,Total_Cotizacion,""))</f>
        <v>21145342.68</v>
      </c>
      <c r="AQ1539" s="62" t="b">
        <f t="shared" si="17948"/>
        <v>0</v>
      </c>
      <c r="AR1539" s="51" t="str">
        <f t="shared" ref="AR1539" si="18613">IF(COUNTIF(Codificacion2,CONCATENATE(AM1539,"_VAL_",AB1539))&gt;1,"Empate","")</f>
        <v/>
      </c>
      <c r="AS1539" s="63" t="str">
        <f t="shared" ref="AS1539:AS1564" si="18614">IF(AND(AQ1539,AR1539="",AQ1539&lt;&gt;""),"X","")</f>
        <v/>
      </c>
      <c r="AT1539" s="59" t="str">
        <f t="shared" si="17950"/>
        <v>ALI_52_SEG_9_</v>
      </c>
      <c r="AU1539" s="63">
        <f t="shared" ref="AU1539" si="18615">IF(AND(COUNTIF(Codificacion3,AT1539)&lt;AO1539),1,COUNTIF(Codificacion3,AT1539))</f>
        <v>1</v>
      </c>
      <c r="AV1539" s="62" t="str">
        <f t="shared" si="17952"/>
        <v>No Seleccionada</v>
      </c>
      <c r="AW1539" s="53"/>
      <c r="AX1539" s="51" t="str">
        <f t="shared" si="17953"/>
        <v>ALI_52_SEG_9FALSO</v>
      </c>
      <c r="AY1539" s="51">
        <f t="shared" si="17934"/>
        <v>1</v>
      </c>
      <c r="AZ1539" s="64" t="b">
        <f t="shared" si="17954"/>
        <v>0</v>
      </c>
    </row>
    <row r="1540" spans="1:52" x14ac:dyDescent="0.2">
      <c r="A1540" s="50" t="b">
        <f t="shared" si="17897"/>
        <v>0</v>
      </c>
      <c r="B1540" s="51" t="s">
        <v>146</v>
      </c>
      <c r="C1540" s="52">
        <v>52</v>
      </c>
      <c r="D1540" s="52">
        <f t="shared" ref="D1540" si="18616">IF(ISERROR(VLOOKUP(E1540,Proveedores,2,FALSE)),"",VLOOKUP(E1540,Proveedores,2,FALSE))</f>
        <v>2014</v>
      </c>
      <c r="E1540" s="53" t="s">
        <v>147</v>
      </c>
      <c r="F1540" s="54">
        <v>425</v>
      </c>
      <c r="G1540" s="53" t="s">
        <v>116</v>
      </c>
      <c r="H1540" s="53" t="s">
        <v>117</v>
      </c>
      <c r="I1540" s="52">
        <v>10</v>
      </c>
      <c r="J1540" s="53" t="s">
        <v>58</v>
      </c>
      <c r="K1540" s="55">
        <v>44835</v>
      </c>
      <c r="L1540" s="56">
        <v>8748</v>
      </c>
      <c r="M1540" s="56">
        <v>10408</v>
      </c>
      <c r="N1540" s="56">
        <v>6137</v>
      </c>
      <c r="O1540" s="56">
        <v>459</v>
      </c>
      <c r="P1540" s="57">
        <v>841</v>
      </c>
      <c r="Q1540" s="58">
        <v>1.0999999999999999E-2</v>
      </c>
      <c r="R1540" s="57">
        <v>831.75</v>
      </c>
      <c r="S1540" s="57">
        <v>841</v>
      </c>
      <c r="T1540" s="58">
        <v>1.0999999999999999E-2</v>
      </c>
      <c r="U1540" s="57">
        <v>831.75</v>
      </c>
      <c r="V1540" s="57">
        <v>841</v>
      </c>
      <c r="W1540" s="58">
        <v>1.0999999999999999E-2</v>
      </c>
      <c r="X1540" s="57">
        <v>831.75</v>
      </c>
      <c r="Y1540" s="57">
        <v>841</v>
      </c>
      <c r="Z1540" s="58">
        <v>1.0999999999999999E-2</v>
      </c>
      <c r="AA1540" s="57">
        <v>831.75</v>
      </c>
      <c r="AB1540" s="57">
        <v>21419226</v>
      </c>
      <c r="AC1540" s="53" t="str">
        <f t="shared" si="17936"/>
        <v>Registro Valido</v>
      </c>
      <c r="AD1540" s="57">
        <f t="shared" ref="AD1540" si="18617">IF(OR(ISERROR(VLOOKUP(CONCATENATE("ALI_",$C1540,"_SEG_",$I1540,"_PROV_",$D1540),Catalogo_Precios,AD$8,FALSE)),L1540=0),0,VLOOKUP(CONCATENATE("ALI_",$C1540,"_SEG_",$I1540,"_PROV_",$D1540),Catalogo_Precios,AD$8,FALSE))</f>
        <v>841</v>
      </c>
      <c r="AE1540" s="57">
        <f t="shared" ref="AE1540" si="18618">IF(OR(ISERROR(VLOOKUP(CONCATENATE("ALI_",$C1540,"_SEG_",$I1540,"_PROV_",$D1540),Catalogo_Precios,AE$8,FALSE)),M1540=0),0,VLOOKUP(CONCATENATE("ALI_",$C1540,"_SEG_",$I1540,"_PROV_",$D1540),Catalogo_Precios,AE$8,FALSE))</f>
        <v>841</v>
      </c>
      <c r="AF1540" s="57">
        <f t="shared" ref="AF1540" si="18619">IF(OR(ISERROR(VLOOKUP(CONCATENATE("ALI_",$C1540,"_SEG_",$I1540,"_PROV_",$D1540),Catalogo_Precios,AF$8,FALSE)),N1540=0),0,VLOOKUP(CONCATENATE("ALI_",$C1540,"_SEG_",$I1540,"_PROV_",$D1540),Catalogo_Precios,AF$8,FALSE))</f>
        <v>841</v>
      </c>
      <c r="AG1540" s="57">
        <f t="shared" ref="AG1540" si="18620">IF(OR(ISERROR(VLOOKUP(CONCATENATE("ALI_",$C1540,"_SEG_",$I1540,"_PROV_",$D1540),Catalogo_Precios,AG$8,FALSE)),O1540=0),0,VLOOKUP(CONCATENATE("ALI_",$C1540,"_SEG_",$I1540,"_PROV_",$D1540),Catalogo_Precios,AG$8,FALSE))</f>
        <v>841</v>
      </c>
      <c r="AH1540" s="57">
        <f t="shared" ref="AH1540" si="18621">IF(OR(ISERROR(VLOOKUP(CONCATENATE("ALI_",$C1540,"_SEG_",$I1540,"_PROV_",$D1540),Catalogo_Precios,AH$8,FALSE)),L1540=0),0,VLOOKUP(CONCATENATE("ALI_",$C1540,"_SEG_",$I1540,"_PROV_",$D1540),Catalogo_Precios,AH$8,FALSE))</f>
        <v>831</v>
      </c>
      <c r="AI1540" s="57">
        <f t="shared" ref="AI1540" si="18622">IF(OR(ISERROR(VLOOKUP(CONCATENATE("ALI_",$C1540,"_SEG_",$I1540,"_PROV_",$D1540),Catalogo_Precios,AI$8,FALSE)),M1540=0),0,VLOOKUP(CONCATENATE("ALI_",$C1540,"_SEG_",$I1540,"_PROV_",$D1540),Catalogo_Precios,AI$8,FALSE))</f>
        <v>831</v>
      </c>
      <c r="AJ1540" s="57">
        <f t="shared" ref="AJ1540" si="18623">IF(OR(ISERROR(VLOOKUP(CONCATENATE("ALI_",$C1540,"_SEG_",$I1540,"_PROV_",$D1540),Catalogo_Precios,AJ$8,FALSE)),N1540=0),0,VLOOKUP(CONCATENATE("ALI_",$C1540,"_SEG_",$I1540,"_PROV_",$D1540),Catalogo_Precios,AJ$8,FALSE))</f>
        <v>831</v>
      </c>
      <c r="AK1540" s="57">
        <f t="shared" ref="AK1540" si="18624">IF(OR(ISERROR(VLOOKUP(CONCATENATE("ALI_",$C1540,"_SEG_",$I1540,"_PROV_",$D1540),Catalogo_Precios,AK$8,FALSE)),O1540=0),0,VLOOKUP(CONCATENATE("ALI_",$C1540,"_SEG_",$I1540,"_PROV_",$D1540),Catalogo_Precios,AK$8,FALSE))</f>
        <v>831</v>
      </c>
      <c r="AL1540" s="53"/>
      <c r="AM1540" s="59" t="str">
        <f t="shared" si="17945"/>
        <v>ALI_52_SEG_10</v>
      </c>
      <c r="AN1540" s="59" t="str">
        <f t="shared" si="17946"/>
        <v>ALI_52_SEG_10_VAL_21419226</v>
      </c>
      <c r="AO1540" s="60">
        <f t="shared" ref="AO1540" si="18625">IF(OR(AB1540="",AB1540=0),0,COUNTIF(Codificacion,AM1540))</f>
        <v>2</v>
      </c>
      <c r="AP1540" s="61">
        <f t="array" ref="AP1540">MIN(IF(Codificacion=AM1540,Total_Cotizacion,""))</f>
        <v>21263941.440000001</v>
      </c>
      <c r="AQ1540" s="62" t="b">
        <f t="shared" si="17948"/>
        <v>0</v>
      </c>
      <c r="AR1540" s="51" t="str">
        <f t="shared" ref="AR1540" si="18626">IF(COUNTIF(Codificacion2,CONCATENATE(AM1540,"_VAL_",AB1540))&gt;1,"Empate","")</f>
        <v/>
      </c>
      <c r="AS1540" s="63" t="str">
        <f t="shared" si="18614"/>
        <v/>
      </c>
      <c r="AT1540" s="59" t="str">
        <f t="shared" si="17950"/>
        <v>ALI_52_SEG_10_</v>
      </c>
      <c r="AU1540" s="63">
        <f t="shared" ref="AU1540" si="18627">IF(AND(COUNTIF(Codificacion3,AT1540)&lt;AO1540),1,COUNTIF(Codificacion3,AT1540))</f>
        <v>1</v>
      </c>
      <c r="AV1540" s="62" t="str">
        <f t="shared" si="17952"/>
        <v>No Seleccionada</v>
      </c>
      <c r="AW1540" s="53"/>
      <c r="AX1540" s="51" t="str">
        <f t="shared" si="17953"/>
        <v>ALI_52_SEG_10FALSO</v>
      </c>
      <c r="AY1540" s="51">
        <f t="shared" si="17934"/>
        <v>1</v>
      </c>
      <c r="AZ1540" s="64" t="b">
        <f t="shared" si="17954"/>
        <v>0</v>
      </c>
    </row>
    <row r="1541" spans="1:52" x14ac:dyDescent="0.2">
      <c r="A1541" s="50" t="str">
        <f t="shared" si="17897"/>
        <v>ALI_52_SEG_11</v>
      </c>
      <c r="B1541" s="51" t="s">
        <v>146</v>
      </c>
      <c r="C1541" s="52">
        <v>52</v>
      </c>
      <c r="D1541" s="52">
        <f t="shared" ref="D1541" si="18628">IF(ISERROR(VLOOKUP(E1541,Proveedores,2,FALSE)),"",VLOOKUP(E1541,Proveedores,2,FALSE))</f>
        <v>2014</v>
      </c>
      <c r="E1541" s="53" t="s">
        <v>147</v>
      </c>
      <c r="F1541" s="54">
        <v>426</v>
      </c>
      <c r="G1541" s="53" t="s">
        <v>116</v>
      </c>
      <c r="H1541" s="53" t="s">
        <v>117</v>
      </c>
      <c r="I1541" s="52">
        <v>11</v>
      </c>
      <c r="J1541" s="53" t="s">
        <v>58</v>
      </c>
      <c r="K1541" s="55">
        <v>44835</v>
      </c>
      <c r="L1541" s="56">
        <v>8615</v>
      </c>
      <c r="M1541" s="56">
        <v>10249</v>
      </c>
      <c r="N1541" s="56">
        <v>6042</v>
      </c>
      <c r="O1541" s="56">
        <v>452</v>
      </c>
      <c r="P1541" s="57">
        <v>841</v>
      </c>
      <c r="Q1541" s="58">
        <v>2.1000000000000001E-2</v>
      </c>
      <c r="R1541" s="57">
        <v>823.34</v>
      </c>
      <c r="S1541" s="57">
        <v>841</v>
      </c>
      <c r="T1541" s="58">
        <v>2.1000000000000001E-2</v>
      </c>
      <c r="U1541" s="57">
        <v>823.34</v>
      </c>
      <c r="V1541" s="57">
        <v>841</v>
      </c>
      <c r="W1541" s="58">
        <v>2.1000000000000001E-2</v>
      </c>
      <c r="X1541" s="57">
        <v>823.34</v>
      </c>
      <c r="Y1541" s="57">
        <v>841</v>
      </c>
      <c r="Z1541" s="58">
        <v>2.1000000000000001E-2</v>
      </c>
      <c r="AA1541" s="57">
        <v>823.34</v>
      </c>
      <c r="AB1541" s="57">
        <v>20878255.720000003</v>
      </c>
      <c r="AC1541" s="53" t="str">
        <f t="shared" si="17936"/>
        <v>Registro Valido</v>
      </c>
      <c r="AD1541" s="57">
        <f t="shared" ref="AD1541" si="18629">IF(OR(ISERROR(VLOOKUP(CONCATENATE("ALI_",$C1541,"_SEG_",$I1541,"_PROV_",$D1541),Catalogo_Precios,AD$8,FALSE)),L1541=0),0,VLOOKUP(CONCATENATE("ALI_",$C1541,"_SEG_",$I1541,"_PROV_",$D1541),Catalogo_Precios,AD$8,FALSE))</f>
        <v>841</v>
      </c>
      <c r="AE1541" s="57">
        <f t="shared" ref="AE1541" si="18630">IF(OR(ISERROR(VLOOKUP(CONCATENATE("ALI_",$C1541,"_SEG_",$I1541,"_PROV_",$D1541),Catalogo_Precios,AE$8,FALSE)),M1541=0),0,VLOOKUP(CONCATENATE("ALI_",$C1541,"_SEG_",$I1541,"_PROV_",$D1541),Catalogo_Precios,AE$8,FALSE))</f>
        <v>841</v>
      </c>
      <c r="AF1541" s="57">
        <f t="shared" ref="AF1541" si="18631">IF(OR(ISERROR(VLOOKUP(CONCATENATE("ALI_",$C1541,"_SEG_",$I1541,"_PROV_",$D1541),Catalogo_Precios,AF$8,FALSE)),N1541=0),0,VLOOKUP(CONCATENATE("ALI_",$C1541,"_SEG_",$I1541,"_PROV_",$D1541),Catalogo_Precios,AF$8,FALSE))</f>
        <v>841</v>
      </c>
      <c r="AG1541" s="57">
        <f t="shared" ref="AG1541" si="18632">IF(OR(ISERROR(VLOOKUP(CONCATENATE("ALI_",$C1541,"_SEG_",$I1541,"_PROV_",$D1541),Catalogo_Precios,AG$8,FALSE)),O1541=0),0,VLOOKUP(CONCATENATE("ALI_",$C1541,"_SEG_",$I1541,"_PROV_",$D1541),Catalogo_Precios,AG$8,FALSE))</f>
        <v>841</v>
      </c>
      <c r="AH1541" s="57">
        <f t="shared" ref="AH1541" si="18633">IF(OR(ISERROR(VLOOKUP(CONCATENATE("ALI_",$C1541,"_SEG_",$I1541,"_PROV_",$D1541),Catalogo_Precios,AH$8,FALSE)),L1541=0),0,VLOOKUP(CONCATENATE("ALI_",$C1541,"_SEG_",$I1541,"_PROV_",$D1541),Catalogo_Precios,AH$8,FALSE))</f>
        <v>831</v>
      </c>
      <c r="AI1541" s="57">
        <f t="shared" ref="AI1541" si="18634">IF(OR(ISERROR(VLOOKUP(CONCATENATE("ALI_",$C1541,"_SEG_",$I1541,"_PROV_",$D1541),Catalogo_Precios,AI$8,FALSE)),M1541=0),0,VLOOKUP(CONCATENATE("ALI_",$C1541,"_SEG_",$I1541,"_PROV_",$D1541),Catalogo_Precios,AI$8,FALSE))</f>
        <v>831</v>
      </c>
      <c r="AJ1541" s="57">
        <f t="shared" ref="AJ1541" si="18635">IF(OR(ISERROR(VLOOKUP(CONCATENATE("ALI_",$C1541,"_SEG_",$I1541,"_PROV_",$D1541),Catalogo_Precios,AJ$8,FALSE)),N1541=0),0,VLOOKUP(CONCATENATE("ALI_",$C1541,"_SEG_",$I1541,"_PROV_",$D1541),Catalogo_Precios,AJ$8,FALSE))</f>
        <v>831</v>
      </c>
      <c r="AK1541" s="57">
        <f t="shared" ref="AK1541" si="18636">IF(OR(ISERROR(VLOOKUP(CONCATENATE("ALI_",$C1541,"_SEG_",$I1541,"_PROV_",$D1541),Catalogo_Precios,AK$8,FALSE)),O1541=0),0,VLOOKUP(CONCATENATE("ALI_",$C1541,"_SEG_",$I1541,"_PROV_",$D1541),Catalogo_Precios,AK$8,FALSE))</f>
        <v>831</v>
      </c>
      <c r="AL1541" s="53"/>
      <c r="AM1541" s="59" t="str">
        <f t="shared" si="17945"/>
        <v>ALI_52_SEG_11</v>
      </c>
      <c r="AN1541" s="59" t="str">
        <f t="shared" si="17946"/>
        <v>ALI_52_SEG_11_VAL_20878255.72</v>
      </c>
      <c r="AO1541" s="60">
        <f t="shared" ref="AO1541" si="18637">IF(OR(AB1541="",AB1541=0),0,COUNTIF(Codificacion,AM1541))</f>
        <v>2</v>
      </c>
      <c r="AP1541" s="61">
        <f t="array" ref="AP1541">MIN(IF(Codificacion=AM1541,Total_Cotizacion,""))</f>
        <v>20878255.720000003</v>
      </c>
      <c r="AQ1541" s="62" t="b">
        <f t="shared" si="17948"/>
        <v>1</v>
      </c>
      <c r="AR1541" s="51" t="str">
        <f t="shared" ref="AR1541" si="18638">IF(COUNTIF(Codificacion2,CONCATENATE(AM1541,"_VAL_",AB1541))&gt;1,"Empate","")</f>
        <v/>
      </c>
      <c r="AS1541" s="63" t="str">
        <f t="shared" si="18614"/>
        <v>X</v>
      </c>
      <c r="AT1541" s="59" t="str">
        <f t="shared" si="17950"/>
        <v>ALI_52_SEG_11_X</v>
      </c>
      <c r="AU1541" s="63">
        <f t="shared" ref="AU1541" si="18639">IF(AND(COUNTIF(Codificacion3,AT1541)&lt;AO1541),1,COUNTIF(Codificacion3,AT1541))</f>
        <v>1</v>
      </c>
      <c r="AV1541" s="62" t="str">
        <f t="shared" si="17952"/>
        <v>Cotizacion Seleccionada</v>
      </c>
      <c r="AW1541" s="53"/>
      <c r="AX1541" s="51" t="str">
        <f t="shared" si="17953"/>
        <v>ALI_52_SEG_11VERDADERO</v>
      </c>
      <c r="AY1541" s="51">
        <f t="shared" si="17934"/>
        <v>1</v>
      </c>
      <c r="AZ1541" s="64" t="b">
        <f t="shared" si="17954"/>
        <v>0</v>
      </c>
    </row>
    <row r="1542" spans="1:52" x14ac:dyDescent="0.2">
      <c r="A1542" s="50" t="b">
        <f t="shared" si="17897"/>
        <v>0</v>
      </c>
      <c r="B1542" s="51" t="s">
        <v>146</v>
      </c>
      <c r="C1542" s="52">
        <v>52</v>
      </c>
      <c r="D1542" s="52">
        <f t="shared" ref="D1542" si="18640">IF(ISERROR(VLOOKUP(E1542,Proveedores,2,FALSE)),"",VLOOKUP(E1542,Proveedores,2,FALSE))</f>
        <v>2014</v>
      </c>
      <c r="E1542" s="53" t="s">
        <v>147</v>
      </c>
      <c r="F1542" s="54">
        <v>579</v>
      </c>
      <c r="G1542" s="53" t="s">
        <v>116</v>
      </c>
      <c r="H1542" s="53" t="s">
        <v>117</v>
      </c>
      <c r="I1542" s="52">
        <v>1</v>
      </c>
      <c r="J1542" s="53" t="s">
        <v>58</v>
      </c>
      <c r="K1542" s="55">
        <v>44835</v>
      </c>
      <c r="L1542" s="56">
        <v>2968</v>
      </c>
      <c r="M1542" s="56">
        <v>3095</v>
      </c>
      <c r="N1542" s="56">
        <v>2378</v>
      </c>
      <c r="O1542" s="56">
        <v>100</v>
      </c>
      <c r="P1542" s="57">
        <v>841</v>
      </c>
      <c r="Q1542" s="58">
        <v>1.0999999999999999E-2</v>
      </c>
      <c r="R1542" s="57">
        <v>831.75</v>
      </c>
      <c r="S1542" s="57">
        <v>841</v>
      </c>
      <c r="T1542" s="58">
        <v>1.0999999999999999E-2</v>
      </c>
      <c r="U1542" s="57">
        <v>831.75</v>
      </c>
      <c r="V1542" s="57">
        <v>841</v>
      </c>
      <c r="W1542" s="58">
        <v>1.0999999999999999E-2</v>
      </c>
      <c r="X1542" s="57">
        <v>831.75</v>
      </c>
      <c r="Y1542" s="57">
        <v>841</v>
      </c>
      <c r="Z1542" s="58">
        <v>1.0999999999999999E-2</v>
      </c>
      <c r="AA1542" s="57">
        <v>831.75</v>
      </c>
      <c r="AB1542" s="57">
        <v>7103976.75</v>
      </c>
      <c r="AC1542" s="53" t="str">
        <f t="shared" si="17936"/>
        <v>Registro Valido</v>
      </c>
      <c r="AD1542" s="57">
        <f t="shared" ref="AD1542" si="18641">IF(OR(ISERROR(VLOOKUP(CONCATENATE("ALI_",$C1542,"_SEG_",$I1542,"_PROV_",$D1542),Catalogo_Precios,AD$8,FALSE)),L1542=0),0,VLOOKUP(CONCATENATE("ALI_",$C1542,"_SEG_",$I1542,"_PROV_",$D1542),Catalogo_Precios,AD$8,FALSE))</f>
        <v>841</v>
      </c>
      <c r="AE1542" s="57">
        <f t="shared" ref="AE1542" si="18642">IF(OR(ISERROR(VLOOKUP(CONCATENATE("ALI_",$C1542,"_SEG_",$I1542,"_PROV_",$D1542),Catalogo_Precios,AE$8,FALSE)),M1542=0),0,VLOOKUP(CONCATENATE("ALI_",$C1542,"_SEG_",$I1542,"_PROV_",$D1542),Catalogo_Precios,AE$8,FALSE))</f>
        <v>841</v>
      </c>
      <c r="AF1542" s="57">
        <f t="shared" ref="AF1542" si="18643">IF(OR(ISERROR(VLOOKUP(CONCATENATE("ALI_",$C1542,"_SEG_",$I1542,"_PROV_",$D1542),Catalogo_Precios,AF$8,FALSE)),N1542=0),0,VLOOKUP(CONCATENATE("ALI_",$C1542,"_SEG_",$I1542,"_PROV_",$D1542),Catalogo_Precios,AF$8,FALSE))</f>
        <v>841</v>
      </c>
      <c r="AG1542" s="57">
        <f t="shared" ref="AG1542" si="18644">IF(OR(ISERROR(VLOOKUP(CONCATENATE("ALI_",$C1542,"_SEG_",$I1542,"_PROV_",$D1542),Catalogo_Precios,AG$8,FALSE)),O1542=0),0,VLOOKUP(CONCATENATE("ALI_",$C1542,"_SEG_",$I1542,"_PROV_",$D1542),Catalogo_Precios,AG$8,FALSE))</f>
        <v>841</v>
      </c>
      <c r="AH1542" s="57">
        <f t="shared" ref="AH1542" si="18645">IF(OR(ISERROR(VLOOKUP(CONCATENATE("ALI_",$C1542,"_SEG_",$I1542,"_PROV_",$D1542),Catalogo_Precios,AH$8,FALSE)),L1542=0),0,VLOOKUP(CONCATENATE("ALI_",$C1542,"_SEG_",$I1542,"_PROV_",$D1542),Catalogo_Precios,AH$8,FALSE))</f>
        <v>831</v>
      </c>
      <c r="AI1542" s="57">
        <f t="shared" ref="AI1542" si="18646">IF(OR(ISERROR(VLOOKUP(CONCATENATE("ALI_",$C1542,"_SEG_",$I1542,"_PROV_",$D1542),Catalogo_Precios,AI$8,FALSE)),M1542=0),0,VLOOKUP(CONCATENATE("ALI_",$C1542,"_SEG_",$I1542,"_PROV_",$D1542),Catalogo_Precios,AI$8,FALSE))</f>
        <v>831</v>
      </c>
      <c r="AJ1542" s="57">
        <f t="shared" ref="AJ1542" si="18647">IF(OR(ISERROR(VLOOKUP(CONCATENATE("ALI_",$C1542,"_SEG_",$I1542,"_PROV_",$D1542),Catalogo_Precios,AJ$8,FALSE)),N1542=0),0,VLOOKUP(CONCATENATE("ALI_",$C1542,"_SEG_",$I1542,"_PROV_",$D1542),Catalogo_Precios,AJ$8,FALSE))</f>
        <v>831</v>
      </c>
      <c r="AK1542" s="57">
        <f t="shared" ref="AK1542" si="18648">IF(OR(ISERROR(VLOOKUP(CONCATENATE("ALI_",$C1542,"_SEG_",$I1542,"_PROV_",$D1542),Catalogo_Precios,AK$8,FALSE)),O1542=0),0,VLOOKUP(CONCATENATE("ALI_",$C1542,"_SEG_",$I1542,"_PROV_",$D1542),Catalogo_Precios,AK$8,FALSE))</f>
        <v>831</v>
      </c>
      <c r="AL1542" s="53"/>
      <c r="AM1542" s="59" t="str">
        <f t="shared" si="17945"/>
        <v>ALI_52_SEG_1</v>
      </c>
      <c r="AN1542" s="59" t="str">
        <f t="shared" si="17946"/>
        <v>ALI_52_SEG_1_VAL_7103976.75</v>
      </c>
      <c r="AO1542" s="60">
        <f t="shared" ref="AO1542" si="18649">IF(OR(AB1542="",AB1542=0),0,COUNTIF(Codificacion,AM1542))</f>
        <v>2</v>
      </c>
      <c r="AP1542" s="61">
        <f t="array" ref="AP1542">MIN(IF(Codificacion=AM1542,Total_Cotizacion,""))</f>
        <v>7059648.959999999</v>
      </c>
      <c r="AQ1542" s="62" t="b">
        <f t="shared" si="17948"/>
        <v>0</v>
      </c>
      <c r="AR1542" s="51" t="str">
        <f t="shared" ref="AR1542" si="18650">IF(COUNTIF(Codificacion2,CONCATENATE(AM1542,"_VAL_",AB1542))&gt;1,"Empate","")</f>
        <v/>
      </c>
      <c r="AS1542" s="63" t="str">
        <f t="shared" si="18614"/>
        <v/>
      </c>
      <c r="AT1542" s="59" t="str">
        <f t="shared" si="17950"/>
        <v>ALI_52_SEG_1_</v>
      </c>
      <c r="AU1542" s="63">
        <f t="shared" ref="AU1542" si="18651">IF(AND(COUNTIF(Codificacion3,AT1542)&lt;AO1542),1,COUNTIF(Codificacion3,AT1542))</f>
        <v>1</v>
      </c>
      <c r="AV1542" s="62" t="str">
        <f t="shared" si="17952"/>
        <v>No Seleccionada</v>
      </c>
      <c r="AW1542" s="53"/>
      <c r="AX1542" s="51" t="str">
        <f t="shared" si="17953"/>
        <v>ALI_52_SEG_1FALSO</v>
      </c>
      <c r="AY1542" s="51">
        <f t="shared" si="17934"/>
        <v>1</v>
      </c>
      <c r="AZ1542" s="64" t="b">
        <f t="shared" si="17954"/>
        <v>0</v>
      </c>
    </row>
    <row r="1543" spans="1:52" x14ac:dyDescent="0.2">
      <c r="A1543" s="50" t="b">
        <f t="shared" si="17897"/>
        <v>0</v>
      </c>
      <c r="B1543" s="51" t="s">
        <v>146</v>
      </c>
      <c r="C1543" s="52">
        <v>52</v>
      </c>
      <c r="D1543" s="52">
        <f t="shared" ref="D1543" si="18652">IF(ISERROR(VLOOKUP(E1543,Proveedores,2,FALSE)),"",VLOOKUP(E1543,Proveedores,2,FALSE))</f>
        <v>2014</v>
      </c>
      <c r="E1543" s="53" t="s">
        <v>147</v>
      </c>
      <c r="F1543" s="54">
        <v>580</v>
      </c>
      <c r="G1543" s="53" t="s">
        <v>116</v>
      </c>
      <c r="H1543" s="53" t="s">
        <v>117</v>
      </c>
      <c r="I1543" s="52">
        <v>2</v>
      </c>
      <c r="J1543" s="53" t="s">
        <v>58</v>
      </c>
      <c r="K1543" s="55">
        <v>44835</v>
      </c>
      <c r="L1543" s="56">
        <v>3037</v>
      </c>
      <c r="M1543" s="56">
        <v>3165</v>
      </c>
      <c r="N1543" s="56">
        <v>2431</v>
      </c>
      <c r="O1543" s="56">
        <v>102</v>
      </c>
      <c r="P1543" s="57">
        <v>841</v>
      </c>
      <c r="Q1543" s="58">
        <v>1.0999999999999999E-2</v>
      </c>
      <c r="R1543" s="57">
        <v>831.75</v>
      </c>
      <c r="S1543" s="57">
        <v>841</v>
      </c>
      <c r="T1543" s="58">
        <v>1.0999999999999999E-2</v>
      </c>
      <c r="U1543" s="57">
        <v>831.75</v>
      </c>
      <c r="V1543" s="57">
        <v>841</v>
      </c>
      <c r="W1543" s="58">
        <v>1.0999999999999999E-2</v>
      </c>
      <c r="X1543" s="57">
        <v>831.75</v>
      </c>
      <c r="Y1543" s="57">
        <v>841</v>
      </c>
      <c r="Z1543" s="58">
        <v>1.0999999999999999E-2</v>
      </c>
      <c r="AA1543" s="57">
        <v>831.75</v>
      </c>
      <c r="AB1543" s="57">
        <v>7265336.25</v>
      </c>
      <c r="AC1543" s="53" t="str">
        <f t="shared" si="17936"/>
        <v>Registro Valido</v>
      </c>
      <c r="AD1543" s="57">
        <f t="shared" ref="AD1543" si="18653">IF(OR(ISERROR(VLOOKUP(CONCATENATE("ALI_",$C1543,"_SEG_",$I1543,"_PROV_",$D1543),Catalogo_Precios,AD$8,FALSE)),L1543=0),0,VLOOKUP(CONCATENATE("ALI_",$C1543,"_SEG_",$I1543,"_PROV_",$D1543),Catalogo_Precios,AD$8,FALSE))</f>
        <v>841</v>
      </c>
      <c r="AE1543" s="57">
        <f t="shared" ref="AE1543" si="18654">IF(OR(ISERROR(VLOOKUP(CONCATENATE("ALI_",$C1543,"_SEG_",$I1543,"_PROV_",$D1543),Catalogo_Precios,AE$8,FALSE)),M1543=0),0,VLOOKUP(CONCATENATE("ALI_",$C1543,"_SEG_",$I1543,"_PROV_",$D1543),Catalogo_Precios,AE$8,FALSE))</f>
        <v>841</v>
      </c>
      <c r="AF1543" s="57">
        <f t="shared" ref="AF1543" si="18655">IF(OR(ISERROR(VLOOKUP(CONCATENATE("ALI_",$C1543,"_SEG_",$I1543,"_PROV_",$D1543),Catalogo_Precios,AF$8,FALSE)),N1543=0),0,VLOOKUP(CONCATENATE("ALI_",$C1543,"_SEG_",$I1543,"_PROV_",$D1543),Catalogo_Precios,AF$8,FALSE))</f>
        <v>841</v>
      </c>
      <c r="AG1543" s="57">
        <f t="shared" ref="AG1543" si="18656">IF(OR(ISERROR(VLOOKUP(CONCATENATE("ALI_",$C1543,"_SEG_",$I1543,"_PROV_",$D1543),Catalogo_Precios,AG$8,FALSE)),O1543=0),0,VLOOKUP(CONCATENATE("ALI_",$C1543,"_SEG_",$I1543,"_PROV_",$D1543),Catalogo_Precios,AG$8,FALSE))</f>
        <v>841</v>
      </c>
      <c r="AH1543" s="57">
        <f t="shared" ref="AH1543" si="18657">IF(OR(ISERROR(VLOOKUP(CONCATENATE("ALI_",$C1543,"_SEG_",$I1543,"_PROV_",$D1543),Catalogo_Precios,AH$8,FALSE)),L1543=0),0,VLOOKUP(CONCATENATE("ALI_",$C1543,"_SEG_",$I1543,"_PROV_",$D1543),Catalogo_Precios,AH$8,FALSE))</f>
        <v>831</v>
      </c>
      <c r="AI1543" s="57">
        <f t="shared" ref="AI1543" si="18658">IF(OR(ISERROR(VLOOKUP(CONCATENATE("ALI_",$C1543,"_SEG_",$I1543,"_PROV_",$D1543),Catalogo_Precios,AI$8,FALSE)),M1543=0),0,VLOOKUP(CONCATENATE("ALI_",$C1543,"_SEG_",$I1543,"_PROV_",$D1543),Catalogo_Precios,AI$8,FALSE))</f>
        <v>831</v>
      </c>
      <c r="AJ1543" s="57">
        <f t="shared" ref="AJ1543" si="18659">IF(OR(ISERROR(VLOOKUP(CONCATENATE("ALI_",$C1543,"_SEG_",$I1543,"_PROV_",$D1543),Catalogo_Precios,AJ$8,FALSE)),N1543=0),0,VLOOKUP(CONCATENATE("ALI_",$C1543,"_SEG_",$I1543,"_PROV_",$D1543),Catalogo_Precios,AJ$8,FALSE))</f>
        <v>831</v>
      </c>
      <c r="AK1543" s="57">
        <f t="shared" ref="AK1543" si="18660">IF(OR(ISERROR(VLOOKUP(CONCATENATE("ALI_",$C1543,"_SEG_",$I1543,"_PROV_",$D1543),Catalogo_Precios,AK$8,FALSE)),O1543=0),0,VLOOKUP(CONCATENATE("ALI_",$C1543,"_SEG_",$I1543,"_PROV_",$D1543),Catalogo_Precios,AK$8,FALSE))</f>
        <v>831</v>
      </c>
      <c r="AL1543" s="53"/>
      <c r="AM1543" s="59" t="str">
        <f t="shared" si="17945"/>
        <v>ALI_52_SEG_2</v>
      </c>
      <c r="AN1543" s="59" t="str">
        <f t="shared" si="17946"/>
        <v>ALI_52_SEG_2_VAL_7265336.25</v>
      </c>
      <c r="AO1543" s="60">
        <f t="shared" ref="AO1543" si="18661">IF(OR(AB1543="",AB1543=0),0,COUNTIF(Codificacion,AM1543))</f>
        <v>2</v>
      </c>
      <c r="AP1543" s="61">
        <f t="array" ref="AP1543">MIN(IF(Codificacion=AM1543,Total_Cotizacion,""))</f>
        <v>7205326.7999999998</v>
      </c>
      <c r="AQ1543" s="62" t="b">
        <f t="shared" si="17948"/>
        <v>0</v>
      </c>
      <c r="AR1543" s="51" t="str">
        <f t="shared" ref="AR1543" si="18662">IF(COUNTIF(Codificacion2,CONCATENATE(AM1543,"_VAL_",AB1543))&gt;1,"Empate","")</f>
        <v/>
      </c>
      <c r="AS1543" s="63" t="str">
        <f t="shared" si="18614"/>
        <v/>
      </c>
      <c r="AT1543" s="59" t="str">
        <f t="shared" si="17950"/>
        <v>ALI_52_SEG_2_</v>
      </c>
      <c r="AU1543" s="63">
        <f t="shared" ref="AU1543" si="18663">IF(AND(COUNTIF(Codificacion3,AT1543)&lt;AO1543),1,COUNTIF(Codificacion3,AT1543))</f>
        <v>1</v>
      </c>
      <c r="AV1543" s="62" t="str">
        <f t="shared" si="17952"/>
        <v>No Seleccionada</v>
      </c>
      <c r="AW1543" s="53"/>
      <c r="AX1543" s="51" t="str">
        <f t="shared" si="17953"/>
        <v>ALI_52_SEG_2FALSO</v>
      </c>
      <c r="AY1543" s="51">
        <f t="shared" si="17934"/>
        <v>1</v>
      </c>
      <c r="AZ1543" s="64" t="b">
        <f t="shared" si="17954"/>
        <v>0</v>
      </c>
    </row>
    <row r="1544" spans="1:52" x14ac:dyDescent="0.2">
      <c r="A1544" s="50" t="b">
        <f t="shared" si="17897"/>
        <v>0</v>
      </c>
      <c r="B1544" s="51" t="s">
        <v>146</v>
      </c>
      <c r="C1544" s="52">
        <v>52</v>
      </c>
      <c r="D1544" s="52">
        <f t="shared" ref="D1544" si="18664">IF(ISERROR(VLOOKUP(E1544,Proveedores,2,FALSE)),"",VLOOKUP(E1544,Proveedores,2,FALSE))</f>
        <v>2014</v>
      </c>
      <c r="E1544" s="53" t="s">
        <v>147</v>
      </c>
      <c r="F1544" s="54">
        <v>581</v>
      </c>
      <c r="G1544" s="53" t="s">
        <v>116</v>
      </c>
      <c r="H1544" s="53" t="s">
        <v>117</v>
      </c>
      <c r="I1544" s="52">
        <v>3</v>
      </c>
      <c r="J1544" s="53" t="s">
        <v>58</v>
      </c>
      <c r="K1544" s="55">
        <v>44835</v>
      </c>
      <c r="L1544" s="56">
        <v>3017</v>
      </c>
      <c r="M1544" s="56">
        <v>3146</v>
      </c>
      <c r="N1544" s="56">
        <v>2416</v>
      </c>
      <c r="O1544" s="56">
        <v>102</v>
      </c>
      <c r="P1544" s="57">
        <v>841</v>
      </c>
      <c r="Q1544" s="58">
        <v>1.0999999999999999E-2</v>
      </c>
      <c r="R1544" s="57">
        <v>831.75</v>
      </c>
      <c r="S1544" s="57">
        <v>841</v>
      </c>
      <c r="T1544" s="58">
        <v>1.0999999999999999E-2</v>
      </c>
      <c r="U1544" s="57">
        <v>831.75</v>
      </c>
      <c r="V1544" s="57">
        <v>841</v>
      </c>
      <c r="W1544" s="58">
        <v>1.0999999999999999E-2</v>
      </c>
      <c r="X1544" s="57">
        <v>831.75</v>
      </c>
      <c r="Y1544" s="57">
        <v>841</v>
      </c>
      <c r="Z1544" s="58">
        <v>1.0999999999999999E-2</v>
      </c>
      <c r="AA1544" s="57">
        <v>831.75</v>
      </c>
      <c r="AB1544" s="57">
        <v>7220421.75</v>
      </c>
      <c r="AC1544" s="53" t="str">
        <f t="shared" si="17936"/>
        <v>Registro Valido</v>
      </c>
      <c r="AD1544" s="57">
        <f t="shared" ref="AD1544" si="18665">IF(OR(ISERROR(VLOOKUP(CONCATENATE("ALI_",$C1544,"_SEG_",$I1544,"_PROV_",$D1544),Catalogo_Precios,AD$8,FALSE)),L1544=0),0,VLOOKUP(CONCATENATE("ALI_",$C1544,"_SEG_",$I1544,"_PROV_",$D1544),Catalogo_Precios,AD$8,FALSE))</f>
        <v>841</v>
      </c>
      <c r="AE1544" s="57">
        <f t="shared" ref="AE1544" si="18666">IF(OR(ISERROR(VLOOKUP(CONCATENATE("ALI_",$C1544,"_SEG_",$I1544,"_PROV_",$D1544),Catalogo_Precios,AE$8,FALSE)),M1544=0),0,VLOOKUP(CONCATENATE("ALI_",$C1544,"_SEG_",$I1544,"_PROV_",$D1544),Catalogo_Precios,AE$8,FALSE))</f>
        <v>841</v>
      </c>
      <c r="AF1544" s="57">
        <f t="shared" ref="AF1544" si="18667">IF(OR(ISERROR(VLOOKUP(CONCATENATE("ALI_",$C1544,"_SEG_",$I1544,"_PROV_",$D1544),Catalogo_Precios,AF$8,FALSE)),N1544=0),0,VLOOKUP(CONCATENATE("ALI_",$C1544,"_SEG_",$I1544,"_PROV_",$D1544),Catalogo_Precios,AF$8,FALSE))</f>
        <v>841</v>
      </c>
      <c r="AG1544" s="57">
        <f t="shared" ref="AG1544" si="18668">IF(OR(ISERROR(VLOOKUP(CONCATENATE("ALI_",$C1544,"_SEG_",$I1544,"_PROV_",$D1544),Catalogo_Precios,AG$8,FALSE)),O1544=0),0,VLOOKUP(CONCATENATE("ALI_",$C1544,"_SEG_",$I1544,"_PROV_",$D1544),Catalogo_Precios,AG$8,FALSE))</f>
        <v>841</v>
      </c>
      <c r="AH1544" s="57">
        <f t="shared" ref="AH1544" si="18669">IF(OR(ISERROR(VLOOKUP(CONCATENATE("ALI_",$C1544,"_SEG_",$I1544,"_PROV_",$D1544),Catalogo_Precios,AH$8,FALSE)),L1544=0),0,VLOOKUP(CONCATENATE("ALI_",$C1544,"_SEG_",$I1544,"_PROV_",$D1544),Catalogo_Precios,AH$8,FALSE))</f>
        <v>831</v>
      </c>
      <c r="AI1544" s="57">
        <f t="shared" ref="AI1544" si="18670">IF(OR(ISERROR(VLOOKUP(CONCATENATE("ALI_",$C1544,"_SEG_",$I1544,"_PROV_",$D1544),Catalogo_Precios,AI$8,FALSE)),M1544=0),0,VLOOKUP(CONCATENATE("ALI_",$C1544,"_SEG_",$I1544,"_PROV_",$D1544),Catalogo_Precios,AI$8,FALSE))</f>
        <v>831</v>
      </c>
      <c r="AJ1544" s="57">
        <f t="shared" ref="AJ1544" si="18671">IF(OR(ISERROR(VLOOKUP(CONCATENATE("ALI_",$C1544,"_SEG_",$I1544,"_PROV_",$D1544),Catalogo_Precios,AJ$8,FALSE)),N1544=0),0,VLOOKUP(CONCATENATE("ALI_",$C1544,"_SEG_",$I1544,"_PROV_",$D1544),Catalogo_Precios,AJ$8,FALSE))</f>
        <v>831</v>
      </c>
      <c r="AK1544" s="57">
        <f t="shared" ref="AK1544" si="18672">IF(OR(ISERROR(VLOOKUP(CONCATENATE("ALI_",$C1544,"_SEG_",$I1544,"_PROV_",$D1544),Catalogo_Precios,AK$8,FALSE)),O1544=0),0,VLOOKUP(CONCATENATE("ALI_",$C1544,"_SEG_",$I1544,"_PROV_",$D1544),Catalogo_Precios,AK$8,FALSE))</f>
        <v>831</v>
      </c>
      <c r="AL1544" s="53"/>
      <c r="AM1544" s="59" t="str">
        <f t="shared" si="17945"/>
        <v>ALI_52_SEG_3</v>
      </c>
      <c r="AN1544" s="59" t="str">
        <f t="shared" si="17946"/>
        <v>ALI_52_SEG_3_VAL_7220421.75</v>
      </c>
      <c r="AO1544" s="60">
        <f t="shared" ref="AO1544" si="18673">IF(OR(AB1544="",AB1544=0),0,COUNTIF(Codificacion,AM1544))</f>
        <v>2</v>
      </c>
      <c r="AP1544" s="61">
        <f t="array" ref="AP1544">MIN(IF(Codificacion=AM1544,Total_Cotizacion,""))</f>
        <v>7171721.3400000008</v>
      </c>
      <c r="AQ1544" s="62" t="b">
        <f t="shared" si="17948"/>
        <v>0</v>
      </c>
      <c r="AR1544" s="51" t="str">
        <f t="shared" ref="AR1544" si="18674">IF(COUNTIF(Codificacion2,CONCATENATE(AM1544,"_VAL_",AB1544))&gt;1,"Empate","")</f>
        <v/>
      </c>
      <c r="AS1544" s="63" t="str">
        <f t="shared" si="18614"/>
        <v/>
      </c>
      <c r="AT1544" s="59" t="str">
        <f t="shared" si="17950"/>
        <v>ALI_52_SEG_3_</v>
      </c>
      <c r="AU1544" s="63">
        <f t="shared" ref="AU1544" si="18675">IF(AND(COUNTIF(Codificacion3,AT1544)&lt;AO1544),1,COUNTIF(Codificacion3,AT1544))</f>
        <v>1</v>
      </c>
      <c r="AV1544" s="62" t="str">
        <f t="shared" si="17952"/>
        <v>No Seleccionada</v>
      </c>
      <c r="AW1544" s="53"/>
      <c r="AX1544" s="51" t="str">
        <f t="shared" si="17953"/>
        <v>ALI_52_SEG_3FALSO</v>
      </c>
      <c r="AY1544" s="51">
        <f t="shared" si="17934"/>
        <v>1</v>
      </c>
      <c r="AZ1544" s="64" t="b">
        <f t="shared" si="17954"/>
        <v>0</v>
      </c>
    </row>
    <row r="1545" spans="1:52" x14ac:dyDescent="0.2">
      <c r="A1545" s="50" t="b">
        <f t="shared" ref="A1545:A1608" si="18676">IF(AV1545="Cotizacion Seleccionada",CONCATENATE("ALI_",C1545,"_SEG_",I1545),FALSE)</f>
        <v>0</v>
      </c>
      <c r="B1545" s="51" t="s">
        <v>146</v>
      </c>
      <c r="C1545" s="52">
        <v>52</v>
      </c>
      <c r="D1545" s="52">
        <f t="shared" ref="D1545" si="18677">IF(ISERROR(VLOOKUP(E1545,Proveedores,2,FALSE)),"",VLOOKUP(E1545,Proveedores,2,FALSE))</f>
        <v>2014</v>
      </c>
      <c r="E1545" s="53" t="s">
        <v>147</v>
      </c>
      <c r="F1545" s="54">
        <v>582</v>
      </c>
      <c r="G1545" s="53" t="s">
        <v>116</v>
      </c>
      <c r="H1545" s="53" t="s">
        <v>117</v>
      </c>
      <c r="I1545" s="52">
        <v>5</v>
      </c>
      <c r="J1545" s="53" t="s">
        <v>58</v>
      </c>
      <c r="K1545" s="55">
        <v>44835</v>
      </c>
      <c r="L1545" s="56">
        <v>2989</v>
      </c>
      <c r="M1545" s="56">
        <v>3116</v>
      </c>
      <c r="N1545" s="56">
        <v>2393</v>
      </c>
      <c r="O1545" s="56">
        <v>101</v>
      </c>
      <c r="P1545" s="57">
        <v>841</v>
      </c>
      <c r="Q1545" s="58">
        <v>1.0999999999999999E-2</v>
      </c>
      <c r="R1545" s="57">
        <v>831.75</v>
      </c>
      <c r="S1545" s="57">
        <v>841</v>
      </c>
      <c r="T1545" s="58">
        <v>1.0999999999999999E-2</v>
      </c>
      <c r="U1545" s="57">
        <v>831.75</v>
      </c>
      <c r="V1545" s="57">
        <v>841</v>
      </c>
      <c r="W1545" s="58">
        <v>1.0999999999999999E-2</v>
      </c>
      <c r="X1545" s="57">
        <v>831.75</v>
      </c>
      <c r="Y1545" s="57">
        <v>841</v>
      </c>
      <c r="Z1545" s="58">
        <v>1.0999999999999999E-2</v>
      </c>
      <c r="AA1545" s="57">
        <v>831.75</v>
      </c>
      <c r="AB1545" s="57">
        <v>7152218.25</v>
      </c>
      <c r="AC1545" s="53" t="str">
        <f t="shared" si="17936"/>
        <v>Registro Valido</v>
      </c>
      <c r="AD1545" s="57">
        <f t="shared" ref="AD1545" si="18678">IF(OR(ISERROR(VLOOKUP(CONCATENATE("ALI_",$C1545,"_SEG_",$I1545,"_PROV_",$D1545),Catalogo_Precios,AD$8,FALSE)),L1545=0),0,VLOOKUP(CONCATENATE("ALI_",$C1545,"_SEG_",$I1545,"_PROV_",$D1545),Catalogo_Precios,AD$8,FALSE))</f>
        <v>841</v>
      </c>
      <c r="AE1545" s="57">
        <f t="shared" ref="AE1545" si="18679">IF(OR(ISERROR(VLOOKUP(CONCATENATE("ALI_",$C1545,"_SEG_",$I1545,"_PROV_",$D1545),Catalogo_Precios,AE$8,FALSE)),M1545=0),0,VLOOKUP(CONCATENATE("ALI_",$C1545,"_SEG_",$I1545,"_PROV_",$D1545),Catalogo_Precios,AE$8,FALSE))</f>
        <v>841</v>
      </c>
      <c r="AF1545" s="57">
        <f t="shared" ref="AF1545" si="18680">IF(OR(ISERROR(VLOOKUP(CONCATENATE("ALI_",$C1545,"_SEG_",$I1545,"_PROV_",$D1545),Catalogo_Precios,AF$8,FALSE)),N1545=0),0,VLOOKUP(CONCATENATE("ALI_",$C1545,"_SEG_",$I1545,"_PROV_",$D1545),Catalogo_Precios,AF$8,FALSE))</f>
        <v>841</v>
      </c>
      <c r="AG1545" s="57">
        <f t="shared" ref="AG1545" si="18681">IF(OR(ISERROR(VLOOKUP(CONCATENATE("ALI_",$C1545,"_SEG_",$I1545,"_PROV_",$D1545),Catalogo_Precios,AG$8,FALSE)),O1545=0),0,VLOOKUP(CONCATENATE("ALI_",$C1545,"_SEG_",$I1545,"_PROV_",$D1545),Catalogo_Precios,AG$8,FALSE))</f>
        <v>841</v>
      </c>
      <c r="AH1545" s="57">
        <f t="shared" ref="AH1545" si="18682">IF(OR(ISERROR(VLOOKUP(CONCATENATE("ALI_",$C1545,"_SEG_",$I1545,"_PROV_",$D1545),Catalogo_Precios,AH$8,FALSE)),L1545=0),0,VLOOKUP(CONCATENATE("ALI_",$C1545,"_SEG_",$I1545,"_PROV_",$D1545),Catalogo_Precios,AH$8,FALSE))</f>
        <v>831</v>
      </c>
      <c r="AI1545" s="57">
        <f t="shared" ref="AI1545" si="18683">IF(OR(ISERROR(VLOOKUP(CONCATENATE("ALI_",$C1545,"_SEG_",$I1545,"_PROV_",$D1545),Catalogo_Precios,AI$8,FALSE)),M1545=0),0,VLOOKUP(CONCATENATE("ALI_",$C1545,"_SEG_",$I1545,"_PROV_",$D1545),Catalogo_Precios,AI$8,FALSE))</f>
        <v>831</v>
      </c>
      <c r="AJ1545" s="57">
        <f t="shared" ref="AJ1545" si="18684">IF(OR(ISERROR(VLOOKUP(CONCATENATE("ALI_",$C1545,"_SEG_",$I1545,"_PROV_",$D1545),Catalogo_Precios,AJ$8,FALSE)),N1545=0),0,VLOOKUP(CONCATENATE("ALI_",$C1545,"_SEG_",$I1545,"_PROV_",$D1545),Catalogo_Precios,AJ$8,FALSE))</f>
        <v>831</v>
      </c>
      <c r="AK1545" s="57">
        <f t="shared" ref="AK1545" si="18685">IF(OR(ISERROR(VLOOKUP(CONCATENATE("ALI_",$C1545,"_SEG_",$I1545,"_PROV_",$D1545),Catalogo_Precios,AK$8,FALSE)),O1545=0),0,VLOOKUP(CONCATENATE("ALI_",$C1545,"_SEG_",$I1545,"_PROV_",$D1545),Catalogo_Precios,AK$8,FALSE))</f>
        <v>831</v>
      </c>
      <c r="AL1545" s="53"/>
      <c r="AM1545" s="59" t="str">
        <f t="shared" si="17945"/>
        <v>ALI_52_SEG_5</v>
      </c>
      <c r="AN1545" s="59" t="str">
        <f t="shared" si="17946"/>
        <v>ALI_52_SEG_5_VAL_7152218.25</v>
      </c>
      <c r="AO1545" s="60">
        <f t="shared" ref="AO1545" si="18686">IF(OR(AB1545="",AB1545=0),0,COUNTIF(Codificacion,AM1545))</f>
        <v>2</v>
      </c>
      <c r="AP1545" s="61">
        <f t="array" ref="AP1545">MIN(IF(Codificacion=AM1545,Total_Cotizacion,""))</f>
        <v>7071473.6400000015</v>
      </c>
      <c r="AQ1545" s="62" t="b">
        <f t="shared" si="17948"/>
        <v>0</v>
      </c>
      <c r="AR1545" s="51" t="str">
        <f t="shared" ref="AR1545" si="18687">IF(COUNTIF(Codificacion2,CONCATENATE(AM1545,"_VAL_",AB1545))&gt;1,"Empate","")</f>
        <v/>
      </c>
      <c r="AS1545" s="63" t="str">
        <f t="shared" si="18614"/>
        <v/>
      </c>
      <c r="AT1545" s="59" t="str">
        <f t="shared" si="17950"/>
        <v>ALI_52_SEG_5_</v>
      </c>
      <c r="AU1545" s="63">
        <f t="shared" ref="AU1545" si="18688">IF(AND(COUNTIF(Codificacion3,AT1545)&lt;AO1545),1,COUNTIF(Codificacion3,AT1545))</f>
        <v>1</v>
      </c>
      <c r="AV1545" s="62" t="str">
        <f t="shared" si="17952"/>
        <v>No Seleccionada</v>
      </c>
      <c r="AW1545" s="53"/>
      <c r="AX1545" s="51" t="str">
        <f t="shared" si="17953"/>
        <v>ALI_52_SEG_5FALSO</v>
      </c>
      <c r="AY1545" s="51">
        <f t="shared" si="17934"/>
        <v>1</v>
      </c>
      <c r="AZ1545" s="64" t="b">
        <f t="shared" si="17954"/>
        <v>0</v>
      </c>
    </row>
    <row r="1546" spans="1:52" x14ac:dyDescent="0.2">
      <c r="A1546" s="50" t="str">
        <f t="shared" si="18676"/>
        <v>ALI_52_SEG_12</v>
      </c>
      <c r="B1546" s="51" t="s">
        <v>146</v>
      </c>
      <c r="C1546" s="52">
        <v>52</v>
      </c>
      <c r="D1546" s="52">
        <f t="shared" ref="D1546" si="18689">IF(ISERROR(VLOOKUP(E1546,Proveedores,2,FALSE)),"",VLOOKUP(E1546,Proveedores,2,FALSE))</f>
        <v>2014</v>
      </c>
      <c r="E1546" s="53" t="s">
        <v>147</v>
      </c>
      <c r="F1546" s="54">
        <v>583</v>
      </c>
      <c r="G1546" s="53" t="s">
        <v>116</v>
      </c>
      <c r="H1546" s="53" t="s">
        <v>117</v>
      </c>
      <c r="I1546" s="52">
        <v>12</v>
      </c>
      <c r="J1546" s="53" t="s">
        <v>58</v>
      </c>
      <c r="K1546" s="55">
        <v>44835</v>
      </c>
      <c r="L1546" s="56">
        <v>2884</v>
      </c>
      <c r="M1546" s="56">
        <v>3006</v>
      </c>
      <c r="N1546" s="56">
        <v>2310</v>
      </c>
      <c r="O1546" s="56">
        <v>97</v>
      </c>
      <c r="P1546" s="57">
        <v>841</v>
      </c>
      <c r="Q1546" s="58">
        <v>2.1000000000000001E-2</v>
      </c>
      <c r="R1546" s="57">
        <v>823.34</v>
      </c>
      <c r="S1546" s="57">
        <v>841</v>
      </c>
      <c r="T1546" s="58">
        <v>2.1000000000000001E-2</v>
      </c>
      <c r="U1546" s="57">
        <v>823.34</v>
      </c>
      <c r="V1546" s="57">
        <v>841</v>
      </c>
      <c r="W1546" s="58">
        <v>2.1000000000000001E-2</v>
      </c>
      <c r="X1546" s="57">
        <v>823.34</v>
      </c>
      <c r="Y1546" s="57">
        <v>841</v>
      </c>
      <c r="Z1546" s="58">
        <v>2.1000000000000001E-2</v>
      </c>
      <c r="AA1546" s="57">
        <v>823.34</v>
      </c>
      <c r="AB1546" s="57">
        <v>6831251.9800000004</v>
      </c>
      <c r="AC1546" s="53" t="str">
        <f t="shared" si="17936"/>
        <v>Registro Valido</v>
      </c>
      <c r="AD1546" s="57">
        <f t="shared" ref="AD1546" si="18690">IF(OR(ISERROR(VLOOKUP(CONCATENATE("ALI_",$C1546,"_SEG_",$I1546,"_PROV_",$D1546),Catalogo_Precios,AD$8,FALSE)),L1546=0),0,VLOOKUP(CONCATENATE("ALI_",$C1546,"_SEG_",$I1546,"_PROV_",$D1546),Catalogo_Precios,AD$8,FALSE))</f>
        <v>841</v>
      </c>
      <c r="AE1546" s="57">
        <f t="shared" ref="AE1546" si="18691">IF(OR(ISERROR(VLOOKUP(CONCATENATE("ALI_",$C1546,"_SEG_",$I1546,"_PROV_",$D1546),Catalogo_Precios,AE$8,FALSE)),M1546=0),0,VLOOKUP(CONCATENATE("ALI_",$C1546,"_SEG_",$I1546,"_PROV_",$D1546),Catalogo_Precios,AE$8,FALSE))</f>
        <v>841</v>
      </c>
      <c r="AF1546" s="57">
        <f t="shared" ref="AF1546" si="18692">IF(OR(ISERROR(VLOOKUP(CONCATENATE("ALI_",$C1546,"_SEG_",$I1546,"_PROV_",$D1546),Catalogo_Precios,AF$8,FALSE)),N1546=0),0,VLOOKUP(CONCATENATE("ALI_",$C1546,"_SEG_",$I1546,"_PROV_",$D1546),Catalogo_Precios,AF$8,FALSE))</f>
        <v>841</v>
      </c>
      <c r="AG1546" s="57">
        <f t="shared" ref="AG1546" si="18693">IF(OR(ISERROR(VLOOKUP(CONCATENATE("ALI_",$C1546,"_SEG_",$I1546,"_PROV_",$D1546),Catalogo_Precios,AG$8,FALSE)),O1546=0),0,VLOOKUP(CONCATENATE("ALI_",$C1546,"_SEG_",$I1546,"_PROV_",$D1546),Catalogo_Precios,AG$8,FALSE))</f>
        <v>841</v>
      </c>
      <c r="AH1546" s="57">
        <f t="shared" ref="AH1546" si="18694">IF(OR(ISERROR(VLOOKUP(CONCATENATE("ALI_",$C1546,"_SEG_",$I1546,"_PROV_",$D1546),Catalogo_Precios,AH$8,FALSE)),L1546=0),0,VLOOKUP(CONCATENATE("ALI_",$C1546,"_SEG_",$I1546,"_PROV_",$D1546),Catalogo_Precios,AH$8,FALSE))</f>
        <v>831</v>
      </c>
      <c r="AI1546" s="57">
        <f t="shared" ref="AI1546" si="18695">IF(OR(ISERROR(VLOOKUP(CONCATENATE("ALI_",$C1546,"_SEG_",$I1546,"_PROV_",$D1546),Catalogo_Precios,AI$8,FALSE)),M1546=0),0,VLOOKUP(CONCATENATE("ALI_",$C1546,"_SEG_",$I1546,"_PROV_",$D1546),Catalogo_Precios,AI$8,FALSE))</f>
        <v>831</v>
      </c>
      <c r="AJ1546" s="57">
        <f t="shared" ref="AJ1546" si="18696">IF(OR(ISERROR(VLOOKUP(CONCATENATE("ALI_",$C1546,"_SEG_",$I1546,"_PROV_",$D1546),Catalogo_Precios,AJ$8,FALSE)),N1546=0),0,VLOOKUP(CONCATENATE("ALI_",$C1546,"_SEG_",$I1546,"_PROV_",$D1546),Catalogo_Precios,AJ$8,FALSE))</f>
        <v>831</v>
      </c>
      <c r="AK1546" s="57">
        <f t="shared" ref="AK1546" si="18697">IF(OR(ISERROR(VLOOKUP(CONCATENATE("ALI_",$C1546,"_SEG_",$I1546,"_PROV_",$D1546),Catalogo_Precios,AK$8,FALSE)),O1546=0),0,VLOOKUP(CONCATENATE("ALI_",$C1546,"_SEG_",$I1546,"_PROV_",$D1546),Catalogo_Precios,AK$8,FALSE))</f>
        <v>831</v>
      </c>
      <c r="AL1546" s="53"/>
      <c r="AM1546" s="59" t="str">
        <f t="shared" si="17945"/>
        <v>ALI_52_SEG_12</v>
      </c>
      <c r="AN1546" s="59" t="str">
        <f t="shared" si="17946"/>
        <v>ALI_52_SEG_12_VAL_6831251.98</v>
      </c>
      <c r="AO1546" s="60">
        <f t="shared" ref="AO1546" si="18698">IF(OR(AB1546="",AB1546=0),0,COUNTIF(Codificacion,AM1546))</f>
        <v>2</v>
      </c>
      <c r="AP1546" s="61">
        <f t="array" ref="AP1546">MIN(IF(Codificacion=AM1546,Total_Cotizacion,""))</f>
        <v>6831251.9800000004</v>
      </c>
      <c r="AQ1546" s="62" t="b">
        <f t="shared" si="17948"/>
        <v>1</v>
      </c>
      <c r="AR1546" s="51" t="str">
        <f t="shared" ref="AR1546" si="18699">IF(COUNTIF(Codificacion2,CONCATENATE(AM1546,"_VAL_",AB1546))&gt;1,"Empate","")</f>
        <v/>
      </c>
      <c r="AS1546" s="63" t="str">
        <f t="shared" si="18614"/>
        <v>X</v>
      </c>
      <c r="AT1546" s="59" t="str">
        <f t="shared" si="17950"/>
        <v>ALI_52_SEG_12_X</v>
      </c>
      <c r="AU1546" s="63">
        <f t="shared" ref="AU1546" si="18700">IF(AND(COUNTIF(Codificacion3,AT1546)&lt;AO1546),1,COUNTIF(Codificacion3,AT1546))</f>
        <v>1</v>
      </c>
      <c r="AV1546" s="62" t="str">
        <f t="shared" si="17952"/>
        <v>Cotizacion Seleccionada</v>
      </c>
      <c r="AW1546" s="53"/>
      <c r="AX1546" s="51" t="str">
        <f t="shared" si="17953"/>
        <v>ALI_52_SEG_12VERDADERO</v>
      </c>
      <c r="AY1546" s="51">
        <f t="shared" si="17934"/>
        <v>1</v>
      </c>
      <c r="AZ1546" s="64" t="b">
        <f t="shared" si="17954"/>
        <v>0</v>
      </c>
    </row>
    <row r="1547" spans="1:52" x14ac:dyDescent="0.2">
      <c r="A1547" s="50" t="b">
        <f t="shared" si="18676"/>
        <v>0</v>
      </c>
      <c r="B1547" s="51" t="s">
        <v>146</v>
      </c>
      <c r="C1547" s="52">
        <v>52</v>
      </c>
      <c r="D1547" s="52">
        <f t="shared" ref="D1547" si="18701">IF(ISERROR(VLOOKUP(E1547,Proveedores,2,FALSE)),"",VLOOKUP(E1547,Proveedores,2,FALSE))</f>
        <v>2014</v>
      </c>
      <c r="E1547" s="53" t="s">
        <v>147</v>
      </c>
      <c r="F1547" s="54">
        <v>584</v>
      </c>
      <c r="G1547" s="53" t="s">
        <v>116</v>
      </c>
      <c r="H1547" s="53" t="s">
        <v>117</v>
      </c>
      <c r="I1547" s="52">
        <v>13</v>
      </c>
      <c r="J1547" s="53" t="s">
        <v>58</v>
      </c>
      <c r="K1547" s="55">
        <v>44835</v>
      </c>
      <c r="L1547" s="56">
        <v>3063</v>
      </c>
      <c r="M1547" s="56">
        <v>3192</v>
      </c>
      <c r="N1547" s="56">
        <v>2453</v>
      </c>
      <c r="O1547" s="56">
        <v>103</v>
      </c>
      <c r="P1547" s="57">
        <v>841</v>
      </c>
      <c r="Q1547" s="58">
        <v>1.0999999999999999E-2</v>
      </c>
      <c r="R1547" s="57">
        <v>831.75</v>
      </c>
      <c r="S1547" s="57">
        <v>841</v>
      </c>
      <c r="T1547" s="58">
        <v>1.0999999999999999E-2</v>
      </c>
      <c r="U1547" s="57">
        <v>831.75</v>
      </c>
      <c r="V1547" s="57">
        <v>841</v>
      </c>
      <c r="W1547" s="58">
        <v>1.0999999999999999E-2</v>
      </c>
      <c r="X1547" s="57">
        <v>831.75</v>
      </c>
      <c r="Y1547" s="57">
        <v>841</v>
      </c>
      <c r="Z1547" s="58">
        <v>1.0999999999999999E-2</v>
      </c>
      <c r="AA1547" s="57">
        <v>831.75</v>
      </c>
      <c r="AB1547" s="57">
        <v>7328549.25</v>
      </c>
      <c r="AC1547" s="53" t="str">
        <f t="shared" si="17936"/>
        <v>Registro Valido</v>
      </c>
      <c r="AD1547" s="57">
        <f t="shared" ref="AD1547" si="18702">IF(OR(ISERROR(VLOOKUP(CONCATENATE("ALI_",$C1547,"_SEG_",$I1547,"_PROV_",$D1547),Catalogo_Precios,AD$8,FALSE)),L1547=0),0,VLOOKUP(CONCATENATE("ALI_",$C1547,"_SEG_",$I1547,"_PROV_",$D1547),Catalogo_Precios,AD$8,FALSE))</f>
        <v>841</v>
      </c>
      <c r="AE1547" s="57">
        <f t="shared" ref="AE1547" si="18703">IF(OR(ISERROR(VLOOKUP(CONCATENATE("ALI_",$C1547,"_SEG_",$I1547,"_PROV_",$D1547),Catalogo_Precios,AE$8,FALSE)),M1547=0),0,VLOOKUP(CONCATENATE("ALI_",$C1547,"_SEG_",$I1547,"_PROV_",$D1547),Catalogo_Precios,AE$8,FALSE))</f>
        <v>841</v>
      </c>
      <c r="AF1547" s="57">
        <f t="shared" ref="AF1547" si="18704">IF(OR(ISERROR(VLOOKUP(CONCATENATE("ALI_",$C1547,"_SEG_",$I1547,"_PROV_",$D1547),Catalogo_Precios,AF$8,FALSE)),N1547=0),0,VLOOKUP(CONCATENATE("ALI_",$C1547,"_SEG_",$I1547,"_PROV_",$D1547),Catalogo_Precios,AF$8,FALSE))</f>
        <v>841</v>
      </c>
      <c r="AG1547" s="57">
        <f t="shared" ref="AG1547" si="18705">IF(OR(ISERROR(VLOOKUP(CONCATENATE("ALI_",$C1547,"_SEG_",$I1547,"_PROV_",$D1547),Catalogo_Precios,AG$8,FALSE)),O1547=0),0,VLOOKUP(CONCATENATE("ALI_",$C1547,"_SEG_",$I1547,"_PROV_",$D1547),Catalogo_Precios,AG$8,FALSE))</f>
        <v>841</v>
      </c>
      <c r="AH1547" s="57">
        <f t="shared" ref="AH1547" si="18706">IF(OR(ISERROR(VLOOKUP(CONCATENATE("ALI_",$C1547,"_SEG_",$I1547,"_PROV_",$D1547),Catalogo_Precios,AH$8,FALSE)),L1547=0),0,VLOOKUP(CONCATENATE("ALI_",$C1547,"_SEG_",$I1547,"_PROV_",$D1547),Catalogo_Precios,AH$8,FALSE))</f>
        <v>831</v>
      </c>
      <c r="AI1547" s="57">
        <f t="shared" ref="AI1547" si="18707">IF(OR(ISERROR(VLOOKUP(CONCATENATE("ALI_",$C1547,"_SEG_",$I1547,"_PROV_",$D1547),Catalogo_Precios,AI$8,FALSE)),M1547=0),0,VLOOKUP(CONCATENATE("ALI_",$C1547,"_SEG_",$I1547,"_PROV_",$D1547),Catalogo_Precios,AI$8,FALSE))</f>
        <v>831</v>
      </c>
      <c r="AJ1547" s="57">
        <f t="shared" ref="AJ1547" si="18708">IF(OR(ISERROR(VLOOKUP(CONCATENATE("ALI_",$C1547,"_SEG_",$I1547,"_PROV_",$D1547),Catalogo_Precios,AJ$8,FALSE)),N1547=0),0,VLOOKUP(CONCATENATE("ALI_",$C1547,"_SEG_",$I1547,"_PROV_",$D1547),Catalogo_Precios,AJ$8,FALSE))</f>
        <v>831</v>
      </c>
      <c r="AK1547" s="57">
        <f t="shared" ref="AK1547" si="18709">IF(OR(ISERROR(VLOOKUP(CONCATENATE("ALI_",$C1547,"_SEG_",$I1547,"_PROV_",$D1547),Catalogo_Precios,AK$8,FALSE)),O1547=0),0,VLOOKUP(CONCATENATE("ALI_",$C1547,"_SEG_",$I1547,"_PROV_",$D1547),Catalogo_Precios,AK$8,FALSE))</f>
        <v>831</v>
      </c>
      <c r="AL1547" s="53"/>
      <c r="AM1547" s="59" t="str">
        <f t="shared" si="17945"/>
        <v>ALI_52_SEG_13</v>
      </c>
      <c r="AN1547" s="59" t="str">
        <f t="shared" si="17946"/>
        <v>ALI_52_SEG_13_VAL_7328549.25</v>
      </c>
      <c r="AO1547" s="60">
        <f t="shared" ref="AO1547" si="18710">IF(OR(AB1547="",AB1547=0),0,COUNTIF(Codificacion,AM1547))</f>
        <v>2</v>
      </c>
      <c r="AP1547" s="61">
        <f t="array" ref="AP1547">MIN(IF(Codificacion=AM1547,Total_Cotizacion,""))</f>
        <v>7271718.3000000007</v>
      </c>
      <c r="AQ1547" s="62" t="b">
        <f t="shared" si="17948"/>
        <v>0</v>
      </c>
      <c r="AR1547" s="51" t="str">
        <f t="shared" ref="AR1547" si="18711">IF(COUNTIF(Codificacion2,CONCATENATE(AM1547,"_VAL_",AB1547))&gt;1,"Empate","")</f>
        <v/>
      </c>
      <c r="AS1547" s="63" t="str">
        <f t="shared" si="18614"/>
        <v/>
      </c>
      <c r="AT1547" s="59" t="str">
        <f t="shared" si="17950"/>
        <v>ALI_52_SEG_13_</v>
      </c>
      <c r="AU1547" s="63">
        <f t="shared" ref="AU1547" si="18712">IF(AND(COUNTIF(Codificacion3,AT1547)&lt;AO1547),1,COUNTIF(Codificacion3,AT1547))</f>
        <v>1</v>
      </c>
      <c r="AV1547" s="62" t="str">
        <f t="shared" si="17952"/>
        <v>No Seleccionada</v>
      </c>
      <c r="AW1547" s="53"/>
      <c r="AX1547" s="51" t="str">
        <f t="shared" si="17953"/>
        <v>ALI_52_SEG_13FALSO</v>
      </c>
      <c r="AY1547" s="51">
        <f t="shared" ref="AY1547:AY1610" si="18713">COUNTIF(AX$10:AX$2017,CONCATENATE(AM1547,AQ1547))</f>
        <v>1</v>
      </c>
      <c r="AZ1547" s="64" t="b">
        <f t="shared" si="17954"/>
        <v>0</v>
      </c>
    </row>
    <row r="1548" spans="1:52" x14ac:dyDescent="0.2">
      <c r="A1548" s="50" t="b">
        <f t="shared" si="18676"/>
        <v>0</v>
      </c>
      <c r="B1548" s="51" t="s">
        <v>146</v>
      </c>
      <c r="C1548" s="52">
        <v>52</v>
      </c>
      <c r="D1548" s="52">
        <f t="shared" ref="D1548" si="18714">IF(ISERROR(VLOOKUP(E1548,Proveedores,2,FALSE)),"",VLOOKUP(E1548,Proveedores,2,FALSE))</f>
        <v>2014</v>
      </c>
      <c r="E1548" s="53" t="s">
        <v>147</v>
      </c>
      <c r="F1548" s="54">
        <v>585</v>
      </c>
      <c r="G1548" s="53" t="s">
        <v>116</v>
      </c>
      <c r="H1548" s="53" t="s">
        <v>117</v>
      </c>
      <c r="I1548" s="52">
        <v>14</v>
      </c>
      <c r="J1548" s="53" t="s">
        <v>58</v>
      </c>
      <c r="K1548" s="55">
        <v>44835</v>
      </c>
      <c r="L1548" s="56">
        <v>3034</v>
      </c>
      <c r="M1548" s="56">
        <v>3164</v>
      </c>
      <c r="N1548" s="56">
        <v>2431</v>
      </c>
      <c r="O1548" s="56">
        <v>102</v>
      </c>
      <c r="P1548" s="57">
        <v>841</v>
      </c>
      <c r="Q1548" s="58">
        <v>1.0999999999999999E-2</v>
      </c>
      <c r="R1548" s="57">
        <v>831.75</v>
      </c>
      <c r="S1548" s="57">
        <v>841</v>
      </c>
      <c r="T1548" s="58">
        <v>1.0999999999999999E-2</v>
      </c>
      <c r="U1548" s="57">
        <v>831.75</v>
      </c>
      <c r="V1548" s="57">
        <v>841</v>
      </c>
      <c r="W1548" s="58">
        <v>1.0999999999999999E-2</v>
      </c>
      <c r="X1548" s="57">
        <v>831.75</v>
      </c>
      <c r="Y1548" s="57">
        <v>841</v>
      </c>
      <c r="Z1548" s="58">
        <v>1.0999999999999999E-2</v>
      </c>
      <c r="AA1548" s="57">
        <v>831.75</v>
      </c>
      <c r="AB1548" s="57">
        <v>7262009.25</v>
      </c>
      <c r="AC1548" s="53" t="str">
        <f t="shared" ref="AC1548:AC1611" si="18715">IF(OR(AB1548=0,AB1548=""),"Registro No Valido","Registro Valido")</f>
        <v>Registro Valido</v>
      </c>
      <c r="AD1548" s="57">
        <f t="shared" ref="AD1548" si="18716">IF(OR(ISERROR(VLOOKUP(CONCATENATE("ALI_",$C1548,"_SEG_",$I1548,"_PROV_",$D1548),Catalogo_Precios,AD$8,FALSE)),L1548=0),0,VLOOKUP(CONCATENATE("ALI_",$C1548,"_SEG_",$I1548,"_PROV_",$D1548),Catalogo_Precios,AD$8,FALSE))</f>
        <v>841</v>
      </c>
      <c r="AE1548" s="57">
        <f t="shared" ref="AE1548" si="18717">IF(OR(ISERROR(VLOOKUP(CONCATENATE("ALI_",$C1548,"_SEG_",$I1548,"_PROV_",$D1548),Catalogo_Precios,AE$8,FALSE)),M1548=0),0,VLOOKUP(CONCATENATE("ALI_",$C1548,"_SEG_",$I1548,"_PROV_",$D1548),Catalogo_Precios,AE$8,FALSE))</f>
        <v>841</v>
      </c>
      <c r="AF1548" s="57">
        <f t="shared" ref="AF1548" si="18718">IF(OR(ISERROR(VLOOKUP(CONCATENATE("ALI_",$C1548,"_SEG_",$I1548,"_PROV_",$D1548),Catalogo_Precios,AF$8,FALSE)),N1548=0),0,VLOOKUP(CONCATENATE("ALI_",$C1548,"_SEG_",$I1548,"_PROV_",$D1548),Catalogo_Precios,AF$8,FALSE))</f>
        <v>841</v>
      </c>
      <c r="AG1548" s="57">
        <f t="shared" ref="AG1548" si="18719">IF(OR(ISERROR(VLOOKUP(CONCATENATE("ALI_",$C1548,"_SEG_",$I1548,"_PROV_",$D1548),Catalogo_Precios,AG$8,FALSE)),O1548=0),0,VLOOKUP(CONCATENATE("ALI_",$C1548,"_SEG_",$I1548,"_PROV_",$D1548),Catalogo_Precios,AG$8,FALSE))</f>
        <v>841</v>
      </c>
      <c r="AH1548" s="57">
        <f t="shared" ref="AH1548" si="18720">IF(OR(ISERROR(VLOOKUP(CONCATENATE("ALI_",$C1548,"_SEG_",$I1548,"_PROV_",$D1548),Catalogo_Precios,AH$8,FALSE)),L1548=0),0,VLOOKUP(CONCATENATE("ALI_",$C1548,"_SEG_",$I1548,"_PROV_",$D1548),Catalogo_Precios,AH$8,FALSE))</f>
        <v>831</v>
      </c>
      <c r="AI1548" s="57">
        <f t="shared" ref="AI1548" si="18721">IF(OR(ISERROR(VLOOKUP(CONCATENATE("ALI_",$C1548,"_SEG_",$I1548,"_PROV_",$D1548),Catalogo_Precios,AI$8,FALSE)),M1548=0),0,VLOOKUP(CONCATENATE("ALI_",$C1548,"_SEG_",$I1548,"_PROV_",$D1548),Catalogo_Precios,AI$8,FALSE))</f>
        <v>831</v>
      </c>
      <c r="AJ1548" s="57">
        <f t="shared" ref="AJ1548" si="18722">IF(OR(ISERROR(VLOOKUP(CONCATENATE("ALI_",$C1548,"_SEG_",$I1548,"_PROV_",$D1548),Catalogo_Precios,AJ$8,FALSE)),N1548=0),0,VLOOKUP(CONCATENATE("ALI_",$C1548,"_SEG_",$I1548,"_PROV_",$D1548),Catalogo_Precios,AJ$8,FALSE))</f>
        <v>831</v>
      </c>
      <c r="AK1548" s="57">
        <f t="shared" ref="AK1548" si="18723">IF(OR(ISERROR(VLOOKUP(CONCATENATE("ALI_",$C1548,"_SEG_",$I1548,"_PROV_",$D1548),Catalogo_Precios,AK$8,FALSE)),O1548=0),0,VLOOKUP(CONCATENATE("ALI_",$C1548,"_SEG_",$I1548,"_PROV_",$D1548),Catalogo_Precios,AK$8,FALSE))</f>
        <v>831</v>
      </c>
      <c r="AL1548" s="53"/>
      <c r="AM1548" s="59" t="str">
        <f t="shared" ref="AM1548:AM1611" si="18724">IF(AC1548="Registro Valido",CONCATENATE("ALI_",C1548,"_SEG_",I1548),"Registro No Valido")</f>
        <v>ALI_52_SEG_14</v>
      </c>
      <c r="AN1548" s="59" t="str">
        <f t="shared" ref="AN1548:AN1611" si="18725">IF(AC1548="Registro Valido",CONCATENATE("ALI_",C1548,"_SEG_",I1548,"_VAL_",AB1548),"Registro No Valido")</f>
        <v>ALI_52_SEG_14_VAL_7262009.25</v>
      </c>
      <c r="AO1548" s="60">
        <f t="shared" ref="AO1548" si="18726">IF(OR(AB1548="",AB1548=0),0,COUNTIF(Codificacion,AM1548))</f>
        <v>2</v>
      </c>
      <c r="AP1548" s="61">
        <f t="array" ref="AP1548">MIN(IF(Codificacion=AM1548,Total_Cotizacion,""))</f>
        <v>7198360.2599999998</v>
      </c>
      <c r="AQ1548" s="62" t="b">
        <f t="shared" ref="AQ1548:AQ1611" si="18727">IF(AND(AO1548&gt;0,AB1548&lt;&gt;""),AP1548=AB1548,"")</f>
        <v>0</v>
      </c>
      <c r="AR1548" s="51" t="str">
        <f t="shared" ref="AR1548" si="18728">IF(COUNTIF(Codificacion2,CONCATENATE(AM1548,"_VAL_",AB1548))&gt;1,"Empate","")</f>
        <v/>
      </c>
      <c r="AS1548" s="63" t="str">
        <f t="shared" si="18614"/>
        <v/>
      </c>
      <c r="AT1548" s="59" t="str">
        <f t="shared" ref="AT1548:AT1611" si="18729">IF(AC1548="Registro Valido",CONCATENATE("ALI_",C1548,"_SEG_",I1548,"_",AS1548),"Registro No Valido")</f>
        <v>ALI_52_SEG_14_</v>
      </c>
      <c r="AU1548" s="63">
        <f t="shared" ref="AU1548" si="18730">IF(AND(COUNTIF(Codificacion3,AT1548)&lt;AO1548),1,COUNTIF(Codificacion3,AT1548))</f>
        <v>1</v>
      </c>
      <c r="AV1548" s="62" t="str">
        <f t="shared" ref="AV1548:AV1611" si="18731">IF(AND(AU1548=1,AS1548="X"),"Cotizacion Seleccionada","No Seleccionada")</f>
        <v>No Seleccionada</v>
      </c>
      <c r="AW1548" s="53"/>
      <c r="AX1548" s="51" t="str">
        <f t="shared" ref="AX1548:AX1611" si="18732">CONCATENATE(AM1548,AQ1548)</f>
        <v>ALI_52_SEG_14FALSO</v>
      </c>
      <c r="AY1548" s="51">
        <f t="shared" si="18713"/>
        <v>1</v>
      </c>
      <c r="AZ1548" s="64" t="b">
        <f t="shared" ref="AZ1548:AZ1611" si="18733">AO1548=AY1548</f>
        <v>0</v>
      </c>
    </row>
    <row r="1549" spans="1:52" x14ac:dyDescent="0.2">
      <c r="A1549" s="50" t="str">
        <f t="shared" si="18676"/>
        <v>ALI_52_SEG_15</v>
      </c>
      <c r="B1549" s="51" t="s">
        <v>146</v>
      </c>
      <c r="C1549" s="52">
        <v>52</v>
      </c>
      <c r="D1549" s="52">
        <f t="shared" ref="D1549" si="18734">IF(ISERROR(VLOOKUP(E1549,Proveedores,2,FALSE)),"",VLOOKUP(E1549,Proveedores,2,FALSE))</f>
        <v>2014</v>
      </c>
      <c r="E1549" s="53" t="s">
        <v>147</v>
      </c>
      <c r="F1549" s="54">
        <v>586</v>
      </c>
      <c r="G1549" s="53" t="s">
        <v>116</v>
      </c>
      <c r="H1549" s="53" t="s">
        <v>117</v>
      </c>
      <c r="I1549" s="52">
        <v>15</v>
      </c>
      <c r="J1549" s="53" t="s">
        <v>58</v>
      </c>
      <c r="K1549" s="55">
        <v>44835</v>
      </c>
      <c r="L1549" s="56">
        <v>2870</v>
      </c>
      <c r="M1549" s="56">
        <v>2989</v>
      </c>
      <c r="N1549" s="56">
        <v>2295</v>
      </c>
      <c r="O1549" s="56">
        <v>97</v>
      </c>
      <c r="P1549" s="57">
        <v>841</v>
      </c>
      <c r="Q1549" s="58">
        <v>2.1000000000000001E-2</v>
      </c>
      <c r="R1549" s="57">
        <v>823.34</v>
      </c>
      <c r="S1549" s="57">
        <v>841</v>
      </c>
      <c r="T1549" s="58">
        <v>2.1000000000000001E-2</v>
      </c>
      <c r="U1549" s="57">
        <v>823.34</v>
      </c>
      <c r="V1549" s="57">
        <v>841</v>
      </c>
      <c r="W1549" s="58">
        <v>2.1000000000000001E-2</v>
      </c>
      <c r="X1549" s="57">
        <v>823.34</v>
      </c>
      <c r="Y1549" s="57">
        <v>841</v>
      </c>
      <c r="Z1549" s="58">
        <v>2.1000000000000001E-2</v>
      </c>
      <c r="AA1549" s="57">
        <v>823.34</v>
      </c>
      <c r="AB1549" s="57">
        <v>6793378.3400000008</v>
      </c>
      <c r="AC1549" s="53" t="str">
        <f t="shared" si="18715"/>
        <v>Registro Valido</v>
      </c>
      <c r="AD1549" s="57">
        <f t="shared" ref="AD1549" si="18735">IF(OR(ISERROR(VLOOKUP(CONCATENATE("ALI_",$C1549,"_SEG_",$I1549,"_PROV_",$D1549),Catalogo_Precios,AD$8,FALSE)),L1549=0),0,VLOOKUP(CONCATENATE("ALI_",$C1549,"_SEG_",$I1549,"_PROV_",$D1549),Catalogo_Precios,AD$8,FALSE))</f>
        <v>841</v>
      </c>
      <c r="AE1549" s="57">
        <f t="shared" ref="AE1549" si="18736">IF(OR(ISERROR(VLOOKUP(CONCATENATE("ALI_",$C1549,"_SEG_",$I1549,"_PROV_",$D1549),Catalogo_Precios,AE$8,FALSE)),M1549=0),0,VLOOKUP(CONCATENATE("ALI_",$C1549,"_SEG_",$I1549,"_PROV_",$D1549),Catalogo_Precios,AE$8,FALSE))</f>
        <v>841</v>
      </c>
      <c r="AF1549" s="57">
        <f t="shared" ref="AF1549" si="18737">IF(OR(ISERROR(VLOOKUP(CONCATENATE("ALI_",$C1549,"_SEG_",$I1549,"_PROV_",$D1549),Catalogo_Precios,AF$8,FALSE)),N1549=0),0,VLOOKUP(CONCATENATE("ALI_",$C1549,"_SEG_",$I1549,"_PROV_",$D1549),Catalogo_Precios,AF$8,FALSE))</f>
        <v>841</v>
      </c>
      <c r="AG1549" s="57">
        <f t="shared" ref="AG1549" si="18738">IF(OR(ISERROR(VLOOKUP(CONCATENATE("ALI_",$C1549,"_SEG_",$I1549,"_PROV_",$D1549),Catalogo_Precios,AG$8,FALSE)),O1549=0),0,VLOOKUP(CONCATENATE("ALI_",$C1549,"_SEG_",$I1549,"_PROV_",$D1549),Catalogo_Precios,AG$8,FALSE))</f>
        <v>841</v>
      </c>
      <c r="AH1549" s="57">
        <f t="shared" ref="AH1549" si="18739">IF(OR(ISERROR(VLOOKUP(CONCATENATE("ALI_",$C1549,"_SEG_",$I1549,"_PROV_",$D1549),Catalogo_Precios,AH$8,FALSE)),L1549=0),0,VLOOKUP(CONCATENATE("ALI_",$C1549,"_SEG_",$I1549,"_PROV_",$D1549),Catalogo_Precios,AH$8,FALSE))</f>
        <v>831</v>
      </c>
      <c r="AI1549" s="57">
        <f t="shared" ref="AI1549" si="18740">IF(OR(ISERROR(VLOOKUP(CONCATENATE("ALI_",$C1549,"_SEG_",$I1549,"_PROV_",$D1549),Catalogo_Precios,AI$8,FALSE)),M1549=0),0,VLOOKUP(CONCATENATE("ALI_",$C1549,"_SEG_",$I1549,"_PROV_",$D1549),Catalogo_Precios,AI$8,FALSE))</f>
        <v>831</v>
      </c>
      <c r="AJ1549" s="57">
        <f t="shared" ref="AJ1549" si="18741">IF(OR(ISERROR(VLOOKUP(CONCATENATE("ALI_",$C1549,"_SEG_",$I1549,"_PROV_",$D1549),Catalogo_Precios,AJ$8,FALSE)),N1549=0),0,VLOOKUP(CONCATENATE("ALI_",$C1549,"_SEG_",$I1549,"_PROV_",$D1549),Catalogo_Precios,AJ$8,FALSE))</f>
        <v>831</v>
      </c>
      <c r="AK1549" s="57">
        <f t="shared" ref="AK1549" si="18742">IF(OR(ISERROR(VLOOKUP(CONCATENATE("ALI_",$C1549,"_SEG_",$I1549,"_PROV_",$D1549),Catalogo_Precios,AK$8,FALSE)),O1549=0),0,VLOOKUP(CONCATENATE("ALI_",$C1549,"_SEG_",$I1549,"_PROV_",$D1549),Catalogo_Precios,AK$8,FALSE))</f>
        <v>831</v>
      </c>
      <c r="AL1549" s="53"/>
      <c r="AM1549" s="59" t="str">
        <f t="shared" si="18724"/>
        <v>ALI_52_SEG_15</v>
      </c>
      <c r="AN1549" s="59" t="str">
        <f t="shared" si="18725"/>
        <v>ALI_52_SEG_15_VAL_6793378.34</v>
      </c>
      <c r="AO1549" s="60">
        <f t="shared" ref="AO1549" si="18743">IF(OR(AB1549="",AB1549=0),0,COUNTIF(Codificacion,AM1549))</f>
        <v>2</v>
      </c>
      <c r="AP1549" s="61">
        <f t="array" ref="AP1549">MIN(IF(Codificacion=AM1549,Total_Cotizacion,""))</f>
        <v>6793378.3400000008</v>
      </c>
      <c r="AQ1549" s="62" t="b">
        <f t="shared" si="18727"/>
        <v>1</v>
      </c>
      <c r="AR1549" s="51" t="str">
        <f t="shared" ref="AR1549" si="18744">IF(COUNTIF(Codificacion2,CONCATENATE(AM1549,"_VAL_",AB1549))&gt;1,"Empate","")</f>
        <v/>
      </c>
      <c r="AS1549" s="63" t="str">
        <f t="shared" si="18614"/>
        <v>X</v>
      </c>
      <c r="AT1549" s="59" t="str">
        <f t="shared" si="18729"/>
        <v>ALI_52_SEG_15_X</v>
      </c>
      <c r="AU1549" s="63">
        <f t="shared" ref="AU1549" si="18745">IF(AND(COUNTIF(Codificacion3,AT1549)&lt;AO1549),1,COUNTIF(Codificacion3,AT1549))</f>
        <v>1</v>
      </c>
      <c r="AV1549" s="62" t="str">
        <f t="shared" si="18731"/>
        <v>Cotizacion Seleccionada</v>
      </c>
      <c r="AW1549" s="53"/>
      <c r="AX1549" s="51" t="str">
        <f t="shared" si="18732"/>
        <v>ALI_52_SEG_15VERDADERO</v>
      </c>
      <c r="AY1549" s="51">
        <f t="shared" si="18713"/>
        <v>1</v>
      </c>
      <c r="AZ1549" s="64" t="b">
        <f t="shared" si="18733"/>
        <v>0</v>
      </c>
    </row>
    <row r="1550" spans="1:52" x14ac:dyDescent="0.2">
      <c r="A1550" s="50" t="b">
        <f t="shared" si="18676"/>
        <v>0</v>
      </c>
      <c r="B1550" s="51" t="s">
        <v>146</v>
      </c>
      <c r="C1550" s="52">
        <v>40</v>
      </c>
      <c r="D1550" s="52">
        <f t="shared" ref="D1550" si="18746">IF(ISERROR(VLOOKUP(E1550,Proveedores,2,FALSE)),"",VLOOKUP(E1550,Proveedores,2,FALSE))</f>
        <v>2014</v>
      </c>
      <c r="E1550" s="53" t="s">
        <v>147</v>
      </c>
      <c r="F1550" s="54">
        <v>617</v>
      </c>
      <c r="G1550" s="53" t="s">
        <v>61</v>
      </c>
      <c r="H1550" s="53" t="s">
        <v>119</v>
      </c>
      <c r="I1550" s="52">
        <v>1</v>
      </c>
      <c r="J1550" s="53" t="s">
        <v>58</v>
      </c>
      <c r="K1550" s="55">
        <v>44835</v>
      </c>
      <c r="L1550" s="56">
        <v>10125</v>
      </c>
      <c r="M1550" s="56">
        <v>10060</v>
      </c>
      <c r="N1550" s="56">
        <v>5578</v>
      </c>
      <c r="O1550" s="56">
        <v>404</v>
      </c>
      <c r="P1550" s="57">
        <v>878</v>
      </c>
      <c r="Q1550" s="58">
        <v>1.0999999999999999E-2</v>
      </c>
      <c r="R1550" s="57">
        <v>868.34</v>
      </c>
      <c r="S1550" s="57">
        <v>878</v>
      </c>
      <c r="T1550" s="58">
        <v>1.0999999999999999E-2</v>
      </c>
      <c r="U1550" s="57">
        <v>868.34</v>
      </c>
      <c r="V1550" s="57">
        <v>878</v>
      </c>
      <c r="W1550" s="58">
        <v>1.0999999999999999E-2</v>
      </c>
      <c r="X1550" s="57">
        <v>868.34</v>
      </c>
      <c r="Y1550" s="57">
        <v>878</v>
      </c>
      <c r="Z1550" s="58">
        <v>1.0999999999999999E-2</v>
      </c>
      <c r="AA1550" s="57">
        <v>868.34</v>
      </c>
      <c r="AB1550" s="57">
        <v>22721852.779999997</v>
      </c>
      <c r="AC1550" s="53" t="str">
        <f t="shared" si="18715"/>
        <v>Registro Valido</v>
      </c>
      <c r="AD1550" s="57">
        <f t="shared" ref="AD1550" si="18747">IF(OR(ISERROR(VLOOKUP(CONCATENATE("ALI_",$C1550,"_SEG_",$I1550,"_PROV_",$D1550),Catalogo_Precios,AD$8,FALSE)),L1550=0),0,VLOOKUP(CONCATENATE("ALI_",$C1550,"_SEG_",$I1550,"_PROV_",$D1550),Catalogo_Precios,AD$8,FALSE))</f>
        <v>878</v>
      </c>
      <c r="AE1550" s="57">
        <f t="shared" ref="AE1550" si="18748">IF(OR(ISERROR(VLOOKUP(CONCATENATE("ALI_",$C1550,"_SEG_",$I1550,"_PROV_",$D1550),Catalogo_Precios,AE$8,FALSE)),M1550=0),0,VLOOKUP(CONCATENATE("ALI_",$C1550,"_SEG_",$I1550,"_PROV_",$D1550),Catalogo_Precios,AE$8,FALSE))</f>
        <v>878</v>
      </c>
      <c r="AF1550" s="57">
        <f t="shared" ref="AF1550" si="18749">IF(OR(ISERROR(VLOOKUP(CONCATENATE("ALI_",$C1550,"_SEG_",$I1550,"_PROV_",$D1550),Catalogo_Precios,AF$8,FALSE)),N1550=0),0,VLOOKUP(CONCATENATE("ALI_",$C1550,"_SEG_",$I1550,"_PROV_",$D1550),Catalogo_Precios,AF$8,FALSE))</f>
        <v>878</v>
      </c>
      <c r="AG1550" s="57">
        <f t="shared" ref="AG1550" si="18750">IF(OR(ISERROR(VLOOKUP(CONCATENATE("ALI_",$C1550,"_SEG_",$I1550,"_PROV_",$D1550),Catalogo_Precios,AG$8,FALSE)),O1550=0),0,VLOOKUP(CONCATENATE("ALI_",$C1550,"_SEG_",$I1550,"_PROV_",$D1550),Catalogo_Precios,AG$8,FALSE))</f>
        <v>878</v>
      </c>
      <c r="AH1550" s="57">
        <f t="shared" ref="AH1550" si="18751">IF(OR(ISERROR(VLOOKUP(CONCATENATE("ALI_",$C1550,"_SEG_",$I1550,"_PROV_",$D1550),Catalogo_Precios,AH$8,FALSE)),L1550=0),0,VLOOKUP(CONCATENATE("ALI_",$C1550,"_SEG_",$I1550,"_PROV_",$D1550),Catalogo_Precios,AH$8,FALSE))</f>
        <v>867</v>
      </c>
      <c r="AI1550" s="57">
        <f t="shared" ref="AI1550" si="18752">IF(OR(ISERROR(VLOOKUP(CONCATENATE("ALI_",$C1550,"_SEG_",$I1550,"_PROV_",$D1550),Catalogo_Precios,AI$8,FALSE)),M1550=0),0,VLOOKUP(CONCATENATE("ALI_",$C1550,"_SEG_",$I1550,"_PROV_",$D1550),Catalogo_Precios,AI$8,FALSE))</f>
        <v>867</v>
      </c>
      <c r="AJ1550" s="57">
        <f t="shared" ref="AJ1550" si="18753">IF(OR(ISERROR(VLOOKUP(CONCATENATE("ALI_",$C1550,"_SEG_",$I1550,"_PROV_",$D1550),Catalogo_Precios,AJ$8,FALSE)),N1550=0),0,VLOOKUP(CONCATENATE("ALI_",$C1550,"_SEG_",$I1550,"_PROV_",$D1550),Catalogo_Precios,AJ$8,FALSE))</f>
        <v>867</v>
      </c>
      <c r="AK1550" s="57">
        <f t="shared" ref="AK1550" si="18754">IF(OR(ISERROR(VLOOKUP(CONCATENATE("ALI_",$C1550,"_SEG_",$I1550,"_PROV_",$D1550),Catalogo_Precios,AK$8,FALSE)),O1550=0),0,VLOOKUP(CONCATENATE("ALI_",$C1550,"_SEG_",$I1550,"_PROV_",$D1550),Catalogo_Precios,AK$8,FALSE))</f>
        <v>867</v>
      </c>
      <c r="AL1550" s="53"/>
      <c r="AM1550" s="59" t="str">
        <f t="shared" si="18724"/>
        <v>ALI_40_SEG_1</v>
      </c>
      <c r="AN1550" s="59" t="str">
        <f t="shared" si="18725"/>
        <v>ALI_40_SEG_1_VAL_22721852.78</v>
      </c>
      <c r="AO1550" s="60">
        <f t="shared" ref="AO1550" si="18755">IF(OR(AB1550="",AB1550=0),0,COUNTIF(Codificacion,AM1550))</f>
        <v>3</v>
      </c>
      <c r="AP1550" s="61">
        <f t="array" ref="AP1550">MIN(IF(Codificacion=AM1550,Total_Cotizacion,""))</f>
        <v>21546954.480000004</v>
      </c>
      <c r="AQ1550" s="62" t="b">
        <f t="shared" si="18727"/>
        <v>0</v>
      </c>
      <c r="AR1550" s="51" t="str">
        <f t="shared" ref="AR1550" si="18756">IF(COUNTIF(Codificacion2,CONCATENATE(AM1550,"_VAL_",AB1550))&gt;1,"Empate","")</f>
        <v/>
      </c>
      <c r="AS1550" s="63" t="str">
        <f t="shared" si="18614"/>
        <v/>
      </c>
      <c r="AT1550" s="59" t="str">
        <f t="shared" si="18729"/>
        <v>ALI_40_SEG_1_</v>
      </c>
      <c r="AU1550" s="63">
        <f t="shared" ref="AU1550" si="18757">IF(AND(COUNTIF(Codificacion3,AT1550)&lt;AO1550),1,COUNTIF(Codificacion3,AT1550))</f>
        <v>1</v>
      </c>
      <c r="AV1550" s="62" t="str">
        <f t="shared" si="18731"/>
        <v>No Seleccionada</v>
      </c>
      <c r="AW1550" s="53"/>
      <c r="AX1550" s="51" t="str">
        <f t="shared" si="18732"/>
        <v>ALI_40_SEG_1FALSO</v>
      </c>
      <c r="AY1550" s="51">
        <f t="shared" si="18713"/>
        <v>2</v>
      </c>
      <c r="AZ1550" s="64" t="b">
        <f t="shared" si="18733"/>
        <v>0</v>
      </c>
    </row>
    <row r="1551" spans="1:52" x14ac:dyDescent="0.2">
      <c r="A1551" s="50" t="b">
        <f t="shared" si="18676"/>
        <v>0</v>
      </c>
      <c r="B1551" s="51" t="s">
        <v>146</v>
      </c>
      <c r="C1551" s="52">
        <v>40</v>
      </c>
      <c r="D1551" s="52">
        <f t="shared" ref="D1551" si="18758">IF(ISERROR(VLOOKUP(E1551,Proveedores,2,FALSE)),"",VLOOKUP(E1551,Proveedores,2,FALSE))</f>
        <v>2014</v>
      </c>
      <c r="E1551" s="53" t="s">
        <v>147</v>
      </c>
      <c r="F1551" s="54">
        <v>618</v>
      </c>
      <c r="G1551" s="53" t="s">
        <v>61</v>
      </c>
      <c r="H1551" s="53" t="s">
        <v>119</v>
      </c>
      <c r="I1551" s="52">
        <v>2</v>
      </c>
      <c r="J1551" s="53" t="s">
        <v>58</v>
      </c>
      <c r="K1551" s="55">
        <v>44835</v>
      </c>
      <c r="L1551" s="56">
        <v>10353</v>
      </c>
      <c r="M1551" s="56">
        <v>10287</v>
      </c>
      <c r="N1551" s="56">
        <v>5704</v>
      </c>
      <c r="O1551" s="56">
        <v>414</v>
      </c>
      <c r="P1551" s="57">
        <v>878</v>
      </c>
      <c r="Q1551" s="58">
        <v>1.0999999999999999E-2</v>
      </c>
      <c r="R1551" s="57">
        <v>868.34</v>
      </c>
      <c r="S1551" s="57">
        <v>878</v>
      </c>
      <c r="T1551" s="58">
        <v>1.0999999999999999E-2</v>
      </c>
      <c r="U1551" s="57">
        <v>868.34</v>
      </c>
      <c r="V1551" s="57">
        <v>878</v>
      </c>
      <c r="W1551" s="58">
        <v>1.0999999999999999E-2</v>
      </c>
      <c r="X1551" s="57">
        <v>868.34</v>
      </c>
      <c r="Y1551" s="57">
        <v>878</v>
      </c>
      <c r="Z1551" s="58">
        <v>1.0999999999999999E-2</v>
      </c>
      <c r="AA1551" s="57">
        <v>868.34</v>
      </c>
      <c r="AB1551" s="57">
        <v>23235041.720000003</v>
      </c>
      <c r="AC1551" s="53" t="str">
        <f t="shared" si="18715"/>
        <v>Registro Valido</v>
      </c>
      <c r="AD1551" s="57">
        <f t="shared" ref="AD1551" si="18759">IF(OR(ISERROR(VLOOKUP(CONCATENATE("ALI_",$C1551,"_SEG_",$I1551,"_PROV_",$D1551),Catalogo_Precios,AD$8,FALSE)),L1551=0),0,VLOOKUP(CONCATENATE("ALI_",$C1551,"_SEG_",$I1551,"_PROV_",$D1551),Catalogo_Precios,AD$8,FALSE))</f>
        <v>878</v>
      </c>
      <c r="AE1551" s="57">
        <f t="shared" ref="AE1551" si="18760">IF(OR(ISERROR(VLOOKUP(CONCATENATE("ALI_",$C1551,"_SEG_",$I1551,"_PROV_",$D1551),Catalogo_Precios,AE$8,FALSE)),M1551=0),0,VLOOKUP(CONCATENATE("ALI_",$C1551,"_SEG_",$I1551,"_PROV_",$D1551),Catalogo_Precios,AE$8,FALSE))</f>
        <v>878</v>
      </c>
      <c r="AF1551" s="57">
        <f t="shared" ref="AF1551" si="18761">IF(OR(ISERROR(VLOOKUP(CONCATENATE("ALI_",$C1551,"_SEG_",$I1551,"_PROV_",$D1551),Catalogo_Precios,AF$8,FALSE)),N1551=0),0,VLOOKUP(CONCATENATE("ALI_",$C1551,"_SEG_",$I1551,"_PROV_",$D1551),Catalogo_Precios,AF$8,FALSE))</f>
        <v>878</v>
      </c>
      <c r="AG1551" s="57">
        <f t="shared" ref="AG1551" si="18762">IF(OR(ISERROR(VLOOKUP(CONCATENATE("ALI_",$C1551,"_SEG_",$I1551,"_PROV_",$D1551),Catalogo_Precios,AG$8,FALSE)),O1551=0),0,VLOOKUP(CONCATENATE("ALI_",$C1551,"_SEG_",$I1551,"_PROV_",$D1551),Catalogo_Precios,AG$8,FALSE))</f>
        <v>878</v>
      </c>
      <c r="AH1551" s="57">
        <f t="shared" ref="AH1551" si="18763">IF(OR(ISERROR(VLOOKUP(CONCATENATE("ALI_",$C1551,"_SEG_",$I1551,"_PROV_",$D1551),Catalogo_Precios,AH$8,FALSE)),L1551=0),0,VLOOKUP(CONCATENATE("ALI_",$C1551,"_SEG_",$I1551,"_PROV_",$D1551),Catalogo_Precios,AH$8,FALSE))</f>
        <v>867</v>
      </c>
      <c r="AI1551" s="57">
        <f t="shared" ref="AI1551" si="18764">IF(OR(ISERROR(VLOOKUP(CONCATENATE("ALI_",$C1551,"_SEG_",$I1551,"_PROV_",$D1551),Catalogo_Precios,AI$8,FALSE)),M1551=0),0,VLOOKUP(CONCATENATE("ALI_",$C1551,"_SEG_",$I1551,"_PROV_",$D1551),Catalogo_Precios,AI$8,FALSE))</f>
        <v>867</v>
      </c>
      <c r="AJ1551" s="57">
        <f t="shared" ref="AJ1551" si="18765">IF(OR(ISERROR(VLOOKUP(CONCATENATE("ALI_",$C1551,"_SEG_",$I1551,"_PROV_",$D1551),Catalogo_Precios,AJ$8,FALSE)),N1551=0),0,VLOOKUP(CONCATENATE("ALI_",$C1551,"_SEG_",$I1551,"_PROV_",$D1551),Catalogo_Precios,AJ$8,FALSE))</f>
        <v>867</v>
      </c>
      <c r="AK1551" s="57">
        <f t="shared" ref="AK1551" si="18766">IF(OR(ISERROR(VLOOKUP(CONCATENATE("ALI_",$C1551,"_SEG_",$I1551,"_PROV_",$D1551),Catalogo_Precios,AK$8,FALSE)),O1551=0),0,VLOOKUP(CONCATENATE("ALI_",$C1551,"_SEG_",$I1551,"_PROV_",$D1551),Catalogo_Precios,AK$8,FALSE))</f>
        <v>867</v>
      </c>
      <c r="AL1551" s="53"/>
      <c r="AM1551" s="59" t="str">
        <f t="shared" si="18724"/>
        <v>ALI_40_SEG_2</v>
      </c>
      <c r="AN1551" s="59" t="str">
        <f t="shared" si="18725"/>
        <v>ALI_40_SEG_2_VAL_23235041.72</v>
      </c>
      <c r="AO1551" s="60">
        <f t="shared" ref="AO1551" si="18767">IF(OR(AB1551="",AB1551=0),0,COUNTIF(Codificacion,AM1551))</f>
        <v>3</v>
      </c>
      <c r="AP1551" s="61">
        <f t="array" ref="AP1551">MIN(IF(Codificacion=AM1551,Total_Cotizacion,""))</f>
        <v>22033607.520000003</v>
      </c>
      <c r="AQ1551" s="62" t="b">
        <f t="shared" si="18727"/>
        <v>0</v>
      </c>
      <c r="AR1551" s="51" t="str">
        <f t="shared" ref="AR1551" si="18768">IF(COUNTIF(Codificacion2,CONCATENATE(AM1551,"_VAL_",AB1551))&gt;1,"Empate","")</f>
        <v/>
      </c>
      <c r="AS1551" s="63" t="str">
        <f t="shared" si="18614"/>
        <v/>
      </c>
      <c r="AT1551" s="59" t="str">
        <f t="shared" si="18729"/>
        <v>ALI_40_SEG_2_</v>
      </c>
      <c r="AU1551" s="63">
        <f t="shared" ref="AU1551" si="18769">IF(AND(COUNTIF(Codificacion3,AT1551)&lt;AO1551),1,COUNTIF(Codificacion3,AT1551))</f>
        <v>1</v>
      </c>
      <c r="AV1551" s="62" t="str">
        <f t="shared" si="18731"/>
        <v>No Seleccionada</v>
      </c>
      <c r="AW1551" s="53"/>
      <c r="AX1551" s="51" t="str">
        <f t="shared" si="18732"/>
        <v>ALI_40_SEG_2FALSO</v>
      </c>
      <c r="AY1551" s="51">
        <f t="shared" si="18713"/>
        <v>2</v>
      </c>
      <c r="AZ1551" s="64" t="b">
        <f t="shared" si="18733"/>
        <v>0</v>
      </c>
    </row>
    <row r="1552" spans="1:52" x14ac:dyDescent="0.2">
      <c r="A1552" s="50" t="b">
        <f t="shared" si="18676"/>
        <v>0</v>
      </c>
      <c r="B1552" s="51" t="s">
        <v>146</v>
      </c>
      <c r="C1552" s="52">
        <v>40</v>
      </c>
      <c r="D1552" s="52">
        <f t="shared" ref="D1552" si="18770">IF(ISERROR(VLOOKUP(E1552,Proveedores,2,FALSE)),"",VLOOKUP(E1552,Proveedores,2,FALSE))</f>
        <v>2014</v>
      </c>
      <c r="E1552" s="53" t="s">
        <v>147</v>
      </c>
      <c r="F1552" s="54">
        <v>619</v>
      </c>
      <c r="G1552" s="53" t="s">
        <v>61</v>
      </c>
      <c r="H1552" s="53" t="s">
        <v>119</v>
      </c>
      <c r="I1552" s="52">
        <v>3</v>
      </c>
      <c r="J1552" s="53" t="s">
        <v>58</v>
      </c>
      <c r="K1552" s="55">
        <v>44835</v>
      </c>
      <c r="L1552" s="56">
        <v>10291</v>
      </c>
      <c r="M1552" s="56">
        <v>10226</v>
      </c>
      <c r="N1552" s="56">
        <v>5670</v>
      </c>
      <c r="O1552" s="56">
        <v>411</v>
      </c>
      <c r="P1552" s="57">
        <v>878</v>
      </c>
      <c r="Q1552" s="58">
        <v>2.1000000000000001E-2</v>
      </c>
      <c r="R1552" s="57">
        <v>859.56</v>
      </c>
      <c r="S1552" s="57">
        <v>878</v>
      </c>
      <c r="T1552" s="58">
        <v>2.1000000000000001E-2</v>
      </c>
      <c r="U1552" s="57">
        <v>859.56</v>
      </c>
      <c r="V1552" s="57">
        <v>878</v>
      </c>
      <c r="W1552" s="58">
        <v>2.1000000000000001E-2</v>
      </c>
      <c r="X1552" s="57">
        <v>859.56</v>
      </c>
      <c r="Y1552" s="57">
        <v>878</v>
      </c>
      <c r="Z1552" s="58">
        <v>2.1000000000000001E-2</v>
      </c>
      <c r="AA1552" s="57">
        <v>859.56</v>
      </c>
      <c r="AB1552" s="57">
        <v>22862576.879999995</v>
      </c>
      <c r="AC1552" s="53" t="str">
        <f t="shared" si="18715"/>
        <v>Registro Valido</v>
      </c>
      <c r="AD1552" s="57">
        <f t="shared" ref="AD1552" si="18771">IF(OR(ISERROR(VLOOKUP(CONCATENATE("ALI_",$C1552,"_SEG_",$I1552,"_PROV_",$D1552),Catalogo_Precios,AD$8,FALSE)),L1552=0),0,VLOOKUP(CONCATENATE("ALI_",$C1552,"_SEG_",$I1552,"_PROV_",$D1552),Catalogo_Precios,AD$8,FALSE))</f>
        <v>878</v>
      </c>
      <c r="AE1552" s="57">
        <f t="shared" ref="AE1552" si="18772">IF(OR(ISERROR(VLOOKUP(CONCATENATE("ALI_",$C1552,"_SEG_",$I1552,"_PROV_",$D1552),Catalogo_Precios,AE$8,FALSE)),M1552=0),0,VLOOKUP(CONCATENATE("ALI_",$C1552,"_SEG_",$I1552,"_PROV_",$D1552),Catalogo_Precios,AE$8,FALSE))</f>
        <v>878</v>
      </c>
      <c r="AF1552" s="57">
        <f t="shared" ref="AF1552" si="18773">IF(OR(ISERROR(VLOOKUP(CONCATENATE("ALI_",$C1552,"_SEG_",$I1552,"_PROV_",$D1552),Catalogo_Precios,AF$8,FALSE)),N1552=0),0,VLOOKUP(CONCATENATE("ALI_",$C1552,"_SEG_",$I1552,"_PROV_",$D1552),Catalogo_Precios,AF$8,FALSE))</f>
        <v>878</v>
      </c>
      <c r="AG1552" s="57">
        <f t="shared" ref="AG1552" si="18774">IF(OR(ISERROR(VLOOKUP(CONCATENATE("ALI_",$C1552,"_SEG_",$I1552,"_PROV_",$D1552),Catalogo_Precios,AG$8,FALSE)),O1552=0),0,VLOOKUP(CONCATENATE("ALI_",$C1552,"_SEG_",$I1552,"_PROV_",$D1552),Catalogo_Precios,AG$8,FALSE))</f>
        <v>878</v>
      </c>
      <c r="AH1552" s="57">
        <f t="shared" ref="AH1552" si="18775">IF(OR(ISERROR(VLOOKUP(CONCATENATE("ALI_",$C1552,"_SEG_",$I1552,"_PROV_",$D1552),Catalogo_Precios,AH$8,FALSE)),L1552=0),0,VLOOKUP(CONCATENATE("ALI_",$C1552,"_SEG_",$I1552,"_PROV_",$D1552),Catalogo_Precios,AH$8,FALSE))</f>
        <v>867</v>
      </c>
      <c r="AI1552" s="57">
        <f t="shared" ref="AI1552" si="18776">IF(OR(ISERROR(VLOOKUP(CONCATENATE("ALI_",$C1552,"_SEG_",$I1552,"_PROV_",$D1552),Catalogo_Precios,AI$8,FALSE)),M1552=0),0,VLOOKUP(CONCATENATE("ALI_",$C1552,"_SEG_",$I1552,"_PROV_",$D1552),Catalogo_Precios,AI$8,FALSE))</f>
        <v>867</v>
      </c>
      <c r="AJ1552" s="57">
        <f t="shared" ref="AJ1552" si="18777">IF(OR(ISERROR(VLOOKUP(CONCATENATE("ALI_",$C1552,"_SEG_",$I1552,"_PROV_",$D1552),Catalogo_Precios,AJ$8,FALSE)),N1552=0),0,VLOOKUP(CONCATENATE("ALI_",$C1552,"_SEG_",$I1552,"_PROV_",$D1552),Catalogo_Precios,AJ$8,FALSE))</f>
        <v>867</v>
      </c>
      <c r="AK1552" s="57">
        <f t="shared" ref="AK1552" si="18778">IF(OR(ISERROR(VLOOKUP(CONCATENATE("ALI_",$C1552,"_SEG_",$I1552,"_PROV_",$D1552),Catalogo_Precios,AK$8,FALSE)),O1552=0),0,VLOOKUP(CONCATENATE("ALI_",$C1552,"_SEG_",$I1552,"_PROV_",$D1552),Catalogo_Precios,AK$8,FALSE))</f>
        <v>867</v>
      </c>
      <c r="AL1552" s="53"/>
      <c r="AM1552" s="59" t="str">
        <f t="shared" si="18724"/>
        <v>ALI_40_SEG_3</v>
      </c>
      <c r="AN1552" s="59" t="str">
        <f t="shared" si="18725"/>
        <v>ALI_40_SEG_3_VAL_22862576.88</v>
      </c>
      <c r="AO1552" s="60">
        <f t="shared" ref="AO1552" si="18779">IF(OR(AB1552="",AB1552=0),0,COUNTIF(Codificacion,AM1552))</f>
        <v>3</v>
      </c>
      <c r="AP1552" s="61">
        <f t="array" ref="AP1552">MIN(IF(Codificacion=AM1552,Total_Cotizacion,""))</f>
        <v>21901857.120000005</v>
      </c>
      <c r="AQ1552" s="62" t="b">
        <f t="shared" si="18727"/>
        <v>0</v>
      </c>
      <c r="AR1552" s="51" t="str">
        <f t="shared" ref="AR1552" si="18780">IF(COUNTIF(Codificacion2,CONCATENATE(AM1552,"_VAL_",AB1552))&gt;1,"Empate","")</f>
        <v/>
      </c>
      <c r="AS1552" s="63" t="str">
        <f t="shared" si="18614"/>
        <v/>
      </c>
      <c r="AT1552" s="59" t="str">
        <f t="shared" si="18729"/>
        <v>ALI_40_SEG_3_</v>
      </c>
      <c r="AU1552" s="63">
        <f t="shared" ref="AU1552" si="18781">IF(AND(COUNTIF(Codificacion3,AT1552)&lt;AO1552),1,COUNTIF(Codificacion3,AT1552))</f>
        <v>1</v>
      </c>
      <c r="AV1552" s="62" t="str">
        <f t="shared" si="18731"/>
        <v>No Seleccionada</v>
      </c>
      <c r="AW1552" s="53"/>
      <c r="AX1552" s="51" t="str">
        <f t="shared" si="18732"/>
        <v>ALI_40_SEG_3FALSO</v>
      </c>
      <c r="AY1552" s="51">
        <f t="shared" si="18713"/>
        <v>2</v>
      </c>
      <c r="AZ1552" s="64" t="b">
        <f t="shared" si="18733"/>
        <v>0</v>
      </c>
    </row>
    <row r="1553" spans="1:52" x14ac:dyDescent="0.2">
      <c r="A1553" s="50" t="b">
        <f t="shared" si="18676"/>
        <v>0</v>
      </c>
      <c r="B1553" s="51" t="s">
        <v>146</v>
      </c>
      <c r="C1553" s="52">
        <v>40</v>
      </c>
      <c r="D1553" s="52">
        <f t="shared" ref="D1553" si="18782">IF(ISERROR(VLOOKUP(E1553,Proveedores,2,FALSE)),"",VLOOKUP(E1553,Proveedores,2,FALSE))</f>
        <v>2014</v>
      </c>
      <c r="E1553" s="53" t="s">
        <v>147</v>
      </c>
      <c r="F1553" s="54">
        <v>620</v>
      </c>
      <c r="G1553" s="53" t="s">
        <v>61</v>
      </c>
      <c r="H1553" s="53" t="s">
        <v>119</v>
      </c>
      <c r="I1553" s="52">
        <v>4</v>
      </c>
      <c r="J1553" s="53" t="s">
        <v>58</v>
      </c>
      <c r="K1553" s="55">
        <v>44835</v>
      </c>
      <c r="L1553" s="56">
        <v>10966</v>
      </c>
      <c r="M1553" s="56">
        <v>10894</v>
      </c>
      <c r="N1553" s="56">
        <v>6041</v>
      </c>
      <c r="O1553" s="56">
        <v>439</v>
      </c>
      <c r="P1553" s="57">
        <v>878</v>
      </c>
      <c r="Q1553" s="58">
        <v>2.1000000000000001E-2</v>
      </c>
      <c r="R1553" s="57">
        <v>859.56</v>
      </c>
      <c r="S1553" s="57">
        <v>878</v>
      </c>
      <c r="T1553" s="58">
        <v>2.1000000000000001E-2</v>
      </c>
      <c r="U1553" s="57">
        <v>859.56</v>
      </c>
      <c r="V1553" s="57">
        <v>878</v>
      </c>
      <c r="W1553" s="58">
        <v>2.1000000000000001E-2</v>
      </c>
      <c r="X1553" s="57">
        <v>859.56</v>
      </c>
      <c r="Y1553" s="57">
        <v>878</v>
      </c>
      <c r="Z1553" s="58">
        <v>2.1000000000000001E-2</v>
      </c>
      <c r="AA1553" s="57">
        <v>859.56</v>
      </c>
      <c r="AB1553" s="57">
        <v>24359930.399999999</v>
      </c>
      <c r="AC1553" s="53" t="str">
        <f t="shared" si="18715"/>
        <v>Registro Valido</v>
      </c>
      <c r="AD1553" s="57">
        <f t="shared" ref="AD1553" si="18783">IF(OR(ISERROR(VLOOKUP(CONCATENATE("ALI_",$C1553,"_SEG_",$I1553,"_PROV_",$D1553),Catalogo_Precios,AD$8,FALSE)),L1553=0),0,VLOOKUP(CONCATENATE("ALI_",$C1553,"_SEG_",$I1553,"_PROV_",$D1553),Catalogo_Precios,AD$8,FALSE))</f>
        <v>878</v>
      </c>
      <c r="AE1553" s="57">
        <f t="shared" ref="AE1553" si="18784">IF(OR(ISERROR(VLOOKUP(CONCATENATE("ALI_",$C1553,"_SEG_",$I1553,"_PROV_",$D1553),Catalogo_Precios,AE$8,FALSE)),M1553=0),0,VLOOKUP(CONCATENATE("ALI_",$C1553,"_SEG_",$I1553,"_PROV_",$D1553),Catalogo_Precios,AE$8,FALSE))</f>
        <v>878</v>
      </c>
      <c r="AF1553" s="57">
        <f t="shared" ref="AF1553" si="18785">IF(OR(ISERROR(VLOOKUP(CONCATENATE("ALI_",$C1553,"_SEG_",$I1553,"_PROV_",$D1553),Catalogo_Precios,AF$8,FALSE)),N1553=0),0,VLOOKUP(CONCATENATE("ALI_",$C1553,"_SEG_",$I1553,"_PROV_",$D1553),Catalogo_Precios,AF$8,FALSE))</f>
        <v>878</v>
      </c>
      <c r="AG1553" s="57">
        <f t="shared" ref="AG1553" si="18786">IF(OR(ISERROR(VLOOKUP(CONCATENATE("ALI_",$C1553,"_SEG_",$I1553,"_PROV_",$D1553),Catalogo_Precios,AG$8,FALSE)),O1553=0),0,VLOOKUP(CONCATENATE("ALI_",$C1553,"_SEG_",$I1553,"_PROV_",$D1553),Catalogo_Precios,AG$8,FALSE))</f>
        <v>878</v>
      </c>
      <c r="AH1553" s="57">
        <f t="shared" ref="AH1553" si="18787">IF(OR(ISERROR(VLOOKUP(CONCATENATE("ALI_",$C1553,"_SEG_",$I1553,"_PROV_",$D1553),Catalogo_Precios,AH$8,FALSE)),L1553=0),0,VLOOKUP(CONCATENATE("ALI_",$C1553,"_SEG_",$I1553,"_PROV_",$D1553),Catalogo_Precios,AH$8,FALSE))</f>
        <v>867</v>
      </c>
      <c r="AI1553" s="57">
        <f t="shared" ref="AI1553" si="18788">IF(OR(ISERROR(VLOOKUP(CONCATENATE("ALI_",$C1553,"_SEG_",$I1553,"_PROV_",$D1553),Catalogo_Precios,AI$8,FALSE)),M1553=0),0,VLOOKUP(CONCATENATE("ALI_",$C1553,"_SEG_",$I1553,"_PROV_",$D1553),Catalogo_Precios,AI$8,FALSE))</f>
        <v>867</v>
      </c>
      <c r="AJ1553" s="57">
        <f t="shared" ref="AJ1553" si="18789">IF(OR(ISERROR(VLOOKUP(CONCATENATE("ALI_",$C1553,"_SEG_",$I1553,"_PROV_",$D1553),Catalogo_Precios,AJ$8,FALSE)),N1553=0),0,VLOOKUP(CONCATENATE("ALI_",$C1553,"_SEG_",$I1553,"_PROV_",$D1553),Catalogo_Precios,AJ$8,FALSE))</f>
        <v>867</v>
      </c>
      <c r="AK1553" s="57">
        <f t="shared" ref="AK1553" si="18790">IF(OR(ISERROR(VLOOKUP(CONCATENATE("ALI_",$C1553,"_SEG_",$I1553,"_PROV_",$D1553),Catalogo_Precios,AK$8,FALSE)),O1553=0),0,VLOOKUP(CONCATENATE("ALI_",$C1553,"_SEG_",$I1553,"_PROV_",$D1553),Catalogo_Precios,AK$8,FALSE))</f>
        <v>867</v>
      </c>
      <c r="AL1553" s="53"/>
      <c r="AM1553" s="59" t="str">
        <f t="shared" si="18724"/>
        <v>ALI_40_SEG_4</v>
      </c>
      <c r="AN1553" s="59" t="str">
        <f t="shared" si="18725"/>
        <v>ALI_40_SEG_4_VAL_24359930.4</v>
      </c>
      <c r="AO1553" s="60">
        <f t="shared" ref="AO1553" si="18791">IF(OR(AB1553="",AB1553=0),0,COUNTIF(Codificacion,AM1553))</f>
        <v>3</v>
      </c>
      <c r="AP1553" s="61">
        <f t="array" ref="AP1553">MIN(IF(Codificacion=AM1553,Total_Cotizacion,""))</f>
        <v>23336289.600000001</v>
      </c>
      <c r="AQ1553" s="62" t="b">
        <f t="shared" si="18727"/>
        <v>0</v>
      </c>
      <c r="AR1553" s="51" t="str">
        <f t="shared" ref="AR1553" si="18792">IF(COUNTIF(Codificacion2,CONCATENATE(AM1553,"_VAL_",AB1553))&gt;1,"Empate","")</f>
        <v/>
      </c>
      <c r="AS1553" s="63" t="str">
        <f t="shared" si="18614"/>
        <v/>
      </c>
      <c r="AT1553" s="59" t="str">
        <f t="shared" si="18729"/>
        <v>ALI_40_SEG_4_</v>
      </c>
      <c r="AU1553" s="63">
        <f t="shared" ref="AU1553" si="18793">IF(AND(COUNTIF(Codificacion3,AT1553)&lt;AO1553),1,COUNTIF(Codificacion3,AT1553))</f>
        <v>1</v>
      </c>
      <c r="AV1553" s="62" t="str">
        <f t="shared" si="18731"/>
        <v>No Seleccionada</v>
      </c>
      <c r="AW1553" s="53"/>
      <c r="AX1553" s="51" t="str">
        <f t="shared" si="18732"/>
        <v>ALI_40_SEG_4FALSO</v>
      </c>
      <c r="AY1553" s="51">
        <f t="shared" si="18713"/>
        <v>2</v>
      </c>
      <c r="AZ1553" s="64" t="b">
        <f t="shared" si="18733"/>
        <v>0</v>
      </c>
    </row>
    <row r="1554" spans="1:52" x14ac:dyDescent="0.2">
      <c r="A1554" s="50" t="b">
        <f t="shared" si="18676"/>
        <v>0</v>
      </c>
      <c r="B1554" s="51" t="s">
        <v>146</v>
      </c>
      <c r="C1554" s="52">
        <v>40</v>
      </c>
      <c r="D1554" s="52">
        <f t="shared" ref="D1554" si="18794">IF(ISERROR(VLOOKUP(E1554,Proveedores,2,FALSE)),"",VLOOKUP(E1554,Proveedores,2,FALSE))</f>
        <v>2014</v>
      </c>
      <c r="E1554" s="53" t="s">
        <v>147</v>
      </c>
      <c r="F1554" s="54">
        <v>621</v>
      </c>
      <c r="G1554" s="53" t="s">
        <v>61</v>
      </c>
      <c r="H1554" s="53" t="s">
        <v>119</v>
      </c>
      <c r="I1554" s="52">
        <v>5</v>
      </c>
      <c r="J1554" s="53" t="s">
        <v>58</v>
      </c>
      <c r="K1554" s="55">
        <v>44835</v>
      </c>
      <c r="L1554" s="56">
        <v>10193</v>
      </c>
      <c r="M1554" s="56">
        <v>10128</v>
      </c>
      <c r="N1554" s="56">
        <v>5616</v>
      </c>
      <c r="O1554" s="56">
        <v>407</v>
      </c>
      <c r="P1554" s="57">
        <v>878</v>
      </c>
      <c r="Q1554" s="58">
        <v>1.0999999999999999E-2</v>
      </c>
      <c r="R1554" s="57">
        <v>868.34</v>
      </c>
      <c r="S1554" s="57">
        <v>878</v>
      </c>
      <c r="T1554" s="58">
        <v>1.0999999999999999E-2</v>
      </c>
      <c r="U1554" s="57">
        <v>868.34</v>
      </c>
      <c r="V1554" s="57">
        <v>878</v>
      </c>
      <c r="W1554" s="58">
        <v>1.0999999999999999E-2</v>
      </c>
      <c r="X1554" s="57">
        <v>868.34</v>
      </c>
      <c r="Y1554" s="57">
        <v>878</v>
      </c>
      <c r="Z1554" s="58">
        <v>1.0999999999999999E-2</v>
      </c>
      <c r="AA1554" s="57">
        <v>868.34</v>
      </c>
      <c r="AB1554" s="57">
        <v>22875548.960000001</v>
      </c>
      <c r="AC1554" s="53" t="str">
        <f t="shared" si="18715"/>
        <v>Registro Valido</v>
      </c>
      <c r="AD1554" s="57">
        <f t="shared" ref="AD1554" si="18795">IF(OR(ISERROR(VLOOKUP(CONCATENATE("ALI_",$C1554,"_SEG_",$I1554,"_PROV_",$D1554),Catalogo_Precios,AD$8,FALSE)),L1554=0),0,VLOOKUP(CONCATENATE("ALI_",$C1554,"_SEG_",$I1554,"_PROV_",$D1554),Catalogo_Precios,AD$8,FALSE))</f>
        <v>878</v>
      </c>
      <c r="AE1554" s="57">
        <f t="shared" ref="AE1554" si="18796">IF(OR(ISERROR(VLOOKUP(CONCATENATE("ALI_",$C1554,"_SEG_",$I1554,"_PROV_",$D1554),Catalogo_Precios,AE$8,FALSE)),M1554=0),0,VLOOKUP(CONCATENATE("ALI_",$C1554,"_SEG_",$I1554,"_PROV_",$D1554),Catalogo_Precios,AE$8,FALSE))</f>
        <v>878</v>
      </c>
      <c r="AF1554" s="57">
        <f t="shared" ref="AF1554" si="18797">IF(OR(ISERROR(VLOOKUP(CONCATENATE("ALI_",$C1554,"_SEG_",$I1554,"_PROV_",$D1554),Catalogo_Precios,AF$8,FALSE)),N1554=0),0,VLOOKUP(CONCATENATE("ALI_",$C1554,"_SEG_",$I1554,"_PROV_",$D1554),Catalogo_Precios,AF$8,FALSE))</f>
        <v>878</v>
      </c>
      <c r="AG1554" s="57">
        <f t="shared" ref="AG1554" si="18798">IF(OR(ISERROR(VLOOKUP(CONCATENATE("ALI_",$C1554,"_SEG_",$I1554,"_PROV_",$D1554),Catalogo_Precios,AG$8,FALSE)),O1554=0),0,VLOOKUP(CONCATENATE("ALI_",$C1554,"_SEG_",$I1554,"_PROV_",$D1554),Catalogo_Precios,AG$8,FALSE))</f>
        <v>878</v>
      </c>
      <c r="AH1554" s="57">
        <f t="shared" ref="AH1554" si="18799">IF(OR(ISERROR(VLOOKUP(CONCATENATE("ALI_",$C1554,"_SEG_",$I1554,"_PROV_",$D1554),Catalogo_Precios,AH$8,FALSE)),L1554=0),0,VLOOKUP(CONCATENATE("ALI_",$C1554,"_SEG_",$I1554,"_PROV_",$D1554),Catalogo_Precios,AH$8,FALSE))</f>
        <v>867</v>
      </c>
      <c r="AI1554" s="57">
        <f t="shared" ref="AI1554" si="18800">IF(OR(ISERROR(VLOOKUP(CONCATENATE("ALI_",$C1554,"_SEG_",$I1554,"_PROV_",$D1554),Catalogo_Precios,AI$8,FALSE)),M1554=0),0,VLOOKUP(CONCATENATE("ALI_",$C1554,"_SEG_",$I1554,"_PROV_",$D1554),Catalogo_Precios,AI$8,FALSE))</f>
        <v>867</v>
      </c>
      <c r="AJ1554" s="57">
        <f t="shared" ref="AJ1554" si="18801">IF(OR(ISERROR(VLOOKUP(CONCATENATE("ALI_",$C1554,"_SEG_",$I1554,"_PROV_",$D1554),Catalogo_Precios,AJ$8,FALSE)),N1554=0),0,VLOOKUP(CONCATENATE("ALI_",$C1554,"_SEG_",$I1554,"_PROV_",$D1554),Catalogo_Precios,AJ$8,FALSE))</f>
        <v>867</v>
      </c>
      <c r="AK1554" s="57">
        <f t="shared" ref="AK1554" si="18802">IF(OR(ISERROR(VLOOKUP(CONCATENATE("ALI_",$C1554,"_SEG_",$I1554,"_PROV_",$D1554),Catalogo_Precios,AK$8,FALSE)),O1554=0),0,VLOOKUP(CONCATENATE("ALI_",$C1554,"_SEG_",$I1554,"_PROV_",$D1554),Catalogo_Precios,AK$8,FALSE))</f>
        <v>867</v>
      </c>
      <c r="AL1554" s="53"/>
      <c r="AM1554" s="59" t="str">
        <f t="shared" si="18724"/>
        <v>ALI_40_SEG_5</v>
      </c>
      <c r="AN1554" s="59" t="str">
        <f t="shared" si="18725"/>
        <v>ALI_40_SEG_5_VAL_22875548.96</v>
      </c>
      <c r="AO1554" s="60">
        <f t="shared" ref="AO1554" si="18803">IF(OR(AB1554="",AB1554=0),0,COUNTIF(Codificacion,AM1554))</f>
        <v>3</v>
      </c>
      <c r="AP1554" s="61">
        <f t="array" ref="AP1554">MIN(IF(Codificacion=AM1554,Total_Cotizacion,""))</f>
        <v>21692703.359999999</v>
      </c>
      <c r="AQ1554" s="62" t="b">
        <f t="shared" si="18727"/>
        <v>0</v>
      </c>
      <c r="AR1554" s="51" t="str">
        <f t="shared" ref="AR1554" si="18804">IF(COUNTIF(Codificacion2,CONCATENATE(AM1554,"_VAL_",AB1554))&gt;1,"Empate","")</f>
        <v/>
      </c>
      <c r="AS1554" s="63" t="str">
        <f t="shared" si="18614"/>
        <v/>
      </c>
      <c r="AT1554" s="59" t="str">
        <f t="shared" si="18729"/>
        <v>ALI_40_SEG_5_</v>
      </c>
      <c r="AU1554" s="63">
        <f t="shared" ref="AU1554" si="18805">IF(AND(COUNTIF(Codificacion3,AT1554)&lt;AO1554),1,COUNTIF(Codificacion3,AT1554))</f>
        <v>1</v>
      </c>
      <c r="AV1554" s="62" t="str">
        <f t="shared" si="18731"/>
        <v>No Seleccionada</v>
      </c>
      <c r="AW1554" s="53"/>
      <c r="AX1554" s="51" t="str">
        <f t="shared" si="18732"/>
        <v>ALI_40_SEG_5FALSO</v>
      </c>
      <c r="AY1554" s="51">
        <f t="shared" si="18713"/>
        <v>2</v>
      </c>
      <c r="AZ1554" s="64" t="b">
        <f t="shared" si="18733"/>
        <v>0</v>
      </c>
    </row>
    <row r="1555" spans="1:52" x14ac:dyDescent="0.2">
      <c r="A1555" s="50" t="b">
        <f t="shared" si="18676"/>
        <v>0</v>
      </c>
      <c r="B1555" s="51" t="s">
        <v>146</v>
      </c>
      <c r="C1555" s="52">
        <v>40</v>
      </c>
      <c r="D1555" s="52">
        <f t="shared" ref="D1555" si="18806">IF(ISERROR(VLOOKUP(E1555,Proveedores,2,FALSE)),"",VLOOKUP(E1555,Proveedores,2,FALSE))</f>
        <v>2014</v>
      </c>
      <c r="E1555" s="53" t="s">
        <v>147</v>
      </c>
      <c r="F1555" s="54">
        <v>622</v>
      </c>
      <c r="G1555" s="53" t="s">
        <v>61</v>
      </c>
      <c r="H1555" s="53" t="s">
        <v>119</v>
      </c>
      <c r="I1555" s="52">
        <v>6</v>
      </c>
      <c r="J1555" s="53" t="s">
        <v>58</v>
      </c>
      <c r="K1555" s="55">
        <v>44835</v>
      </c>
      <c r="L1555" s="56">
        <v>11034</v>
      </c>
      <c r="M1555" s="56">
        <v>10964</v>
      </c>
      <c r="N1555" s="56">
        <v>6078</v>
      </c>
      <c r="O1555" s="56">
        <v>441</v>
      </c>
      <c r="P1555" s="57">
        <v>878</v>
      </c>
      <c r="Q1555" s="58">
        <v>1.0999999999999999E-2</v>
      </c>
      <c r="R1555" s="57">
        <v>868.34</v>
      </c>
      <c r="S1555" s="57">
        <v>878</v>
      </c>
      <c r="T1555" s="58">
        <v>1.0999999999999999E-2</v>
      </c>
      <c r="U1555" s="57">
        <v>868.34</v>
      </c>
      <c r="V1555" s="57">
        <v>878</v>
      </c>
      <c r="W1555" s="58">
        <v>1.0999999999999999E-2</v>
      </c>
      <c r="X1555" s="57">
        <v>868.34</v>
      </c>
      <c r="Y1555" s="57">
        <v>878</v>
      </c>
      <c r="Z1555" s="58">
        <v>1.0999999999999999E-2</v>
      </c>
      <c r="AA1555" s="57">
        <v>868.34</v>
      </c>
      <c r="AB1555" s="57">
        <v>24762451.780000001</v>
      </c>
      <c r="AC1555" s="53" t="str">
        <f t="shared" si="18715"/>
        <v>Registro Valido</v>
      </c>
      <c r="AD1555" s="57">
        <f t="shared" ref="AD1555" si="18807">IF(OR(ISERROR(VLOOKUP(CONCATENATE("ALI_",$C1555,"_SEG_",$I1555,"_PROV_",$D1555),Catalogo_Precios,AD$8,FALSE)),L1555=0),0,VLOOKUP(CONCATENATE("ALI_",$C1555,"_SEG_",$I1555,"_PROV_",$D1555),Catalogo_Precios,AD$8,FALSE))</f>
        <v>878</v>
      </c>
      <c r="AE1555" s="57">
        <f t="shared" ref="AE1555" si="18808">IF(OR(ISERROR(VLOOKUP(CONCATENATE("ALI_",$C1555,"_SEG_",$I1555,"_PROV_",$D1555),Catalogo_Precios,AE$8,FALSE)),M1555=0),0,VLOOKUP(CONCATENATE("ALI_",$C1555,"_SEG_",$I1555,"_PROV_",$D1555),Catalogo_Precios,AE$8,FALSE))</f>
        <v>878</v>
      </c>
      <c r="AF1555" s="57">
        <f t="shared" ref="AF1555" si="18809">IF(OR(ISERROR(VLOOKUP(CONCATENATE("ALI_",$C1555,"_SEG_",$I1555,"_PROV_",$D1555),Catalogo_Precios,AF$8,FALSE)),N1555=0),0,VLOOKUP(CONCATENATE("ALI_",$C1555,"_SEG_",$I1555,"_PROV_",$D1555),Catalogo_Precios,AF$8,FALSE))</f>
        <v>878</v>
      </c>
      <c r="AG1555" s="57">
        <f t="shared" ref="AG1555" si="18810">IF(OR(ISERROR(VLOOKUP(CONCATENATE("ALI_",$C1555,"_SEG_",$I1555,"_PROV_",$D1555),Catalogo_Precios,AG$8,FALSE)),O1555=0),0,VLOOKUP(CONCATENATE("ALI_",$C1555,"_SEG_",$I1555,"_PROV_",$D1555),Catalogo_Precios,AG$8,FALSE))</f>
        <v>878</v>
      </c>
      <c r="AH1555" s="57">
        <f t="shared" ref="AH1555" si="18811">IF(OR(ISERROR(VLOOKUP(CONCATENATE("ALI_",$C1555,"_SEG_",$I1555,"_PROV_",$D1555),Catalogo_Precios,AH$8,FALSE)),L1555=0),0,VLOOKUP(CONCATENATE("ALI_",$C1555,"_SEG_",$I1555,"_PROV_",$D1555),Catalogo_Precios,AH$8,FALSE))</f>
        <v>867</v>
      </c>
      <c r="AI1555" s="57">
        <f t="shared" ref="AI1555" si="18812">IF(OR(ISERROR(VLOOKUP(CONCATENATE("ALI_",$C1555,"_SEG_",$I1555,"_PROV_",$D1555),Catalogo_Precios,AI$8,FALSE)),M1555=0),0,VLOOKUP(CONCATENATE("ALI_",$C1555,"_SEG_",$I1555,"_PROV_",$D1555),Catalogo_Precios,AI$8,FALSE))</f>
        <v>867</v>
      </c>
      <c r="AJ1555" s="57">
        <f t="shared" ref="AJ1555" si="18813">IF(OR(ISERROR(VLOOKUP(CONCATENATE("ALI_",$C1555,"_SEG_",$I1555,"_PROV_",$D1555),Catalogo_Precios,AJ$8,FALSE)),N1555=0),0,VLOOKUP(CONCATENATE("ALI_",$C1555,"_SEG_",$I1555,"_PROV_",$D1555),Catalogo_Precios,AJ$8,FALSE))</f>
        <v>867</v>
      </c>
      <c r="AK1555" s="57">
        <f t="shared" ref="AK1555" si="18814">IF(OR(ISERROR(VLOOKUP(CONCATENATE("ALI_",$C1555,"_SEG_",$I1555,"_PROV_",$D1555),Catalogo_Precios,AK$8,FALSE)),O1555=0),0,VLOOKUP(CONCATENATE("ALI_",$C1555,"_SEG_",$I1555,"_PROV_",$D1555),Catalogo_Precios,AK$8,FALSE))</f>
        <v>867</v>
      </c>
      <c r="AL1555" s="53"/>
      <c r="AM1555" s="59" t="str">
        <f t="shared" si="18724"/>
        <v>ALI_40_SEG_6</v>
      </c>
      <c r="AN1555" s="59" t="str">
        <f t="shared" si="18725"/>
        <v>ALI_40_SEG_6_VAL_24762451.78</v>
      </c>
      <c r="AO1555" s="60">
        <f t="shared" ref="AO1555" si="18815">IF(OR(AB1555="",AB1555=0),0,COUNTIF(Codificacion,AM1555))</f>
        <v>3</v>
      </c>
      <c r="AP1555" s="61">
        <f t="array" ref="AP1555">MIN(IF(Codificacion=AM1555,Total_Cotizacion,""))</f>
        <v>23482038.48</v>
      </c>
      <c r="AQ1555" s="62" t="b">
        <f t="shared" si="18727"/>
        <v>0</v>
      </c>
      <c r="AR1555" s="51" t="str">
        <f t="shared" ref="AR1555" si="18816">IF(COUNTIF(Codificacion2,CONCATENATE(AM1555,"_VAL_",AB1555))&gt;1,"Empate","")</f>
        <v/>
      </c>
      <c r="AS1555" s="63" t="str">
        <f t="shared" si="18614"/>
        <v/>
      </c>
      <c r="AT1555" s="59" t="str">
        <f t="shared" si="18729"/>
        <v>ALI_40_SEG_6_</v>
      </c>
      <c r="AU1555" s="63">
        <f t="shared" ref="AU1555" si="18817">IF(AND(COUNTIF(Codificacion3,AT1555)&lt;AO1555),1,COUNTIF(Codificacion3,AT1555))</f>
        <v>1</v>
      </c>
      <c r="AV1555" s="62" t="str">
        <f t="shared" si="18731"/>
        <v>No Seleccionada</v>
      </c>
      <c r="AW1555" s="53"/>
      <c r="AX1555" s="51" t="str">
        <f t="shared" si="18732"/>
        <v>ALI_40_SEG_6FALSO</v>
      </c>
      <c r="AY1555" s="51">
        <f t="shared" si="18713"/>
        <v>2</v>
      </c>
      <c r="AZ1555" s="64" t="b">
        <f t="shared" si="18733"/>
        <v>0</v>
      </c>
    </row>
    <row r="1556" spans="1:52" x14ac:dyDescent="0.2">
      <c r="A1556" s="50" t="b">
        <f t="shared" si="18676"/>
        <v>0</v>
      </c>
      <c r="B1556" s="51" t="s">
        <v>146</v>
      </c>
      <c r="C1556" s="52">
        <v>40</v>
      </c>
      <c r="D1556" s="52">
        <f t="shared" ref="D1556" si="18818">IF(ISERROR(VLOOKUP(E1556,Proveedores,2,FALSE)),"",VLOOKUP(E1556,Proveedores,2,FALSE))</f>
        <v>2014</v>
      </c>
      <c r="E1556" s="53" t="s">
        <v>147</v>
      </c>
      <c r="F1556" s="54">
        <v>623</v>
      </c>
      <c r="G1556" s="53" t="s">
        <v>61</v>
      </c>
      <c r="H1556" s="53" t="s">
        <v>119</v>
      </c>
      <c r="I1556" s="52">
        <v>7</v>
      </c>
      <c r="J1556" s="53" t="s">
        <v>58</v>
      </c>
      <c r="K1556" s="55">
        <v>44835</v>
      </c>
      <c r="L1556" s="56">
        <v>11267</v>
      </c>
      <c r="M1556" s="56">
        <v>11195</v>
      </c>
      <c r="N1556" s="56">
        <v>6207</v>
      </c>
      <c r="O1556" s="56">
        <v>450</v>
      </c>
      <c r="P1556" s="57">
        <v>878</v>
      </c>
      <c r="Q1556" s="58">
        <v>2.1000000000000001E-2</v>
      </c>
      <c r="R1556" s="57">
        <v>859.56</v>
      </c>
      <c r="S1556" s="57">
        <v>878</v>
      </c>
      <c r="T1556" s="58">
        <v>2.1000000000000001E-2</v>
      </c>
      <c r="U1556" s="57">
        <v>859.56</v>
      </c>
      <c r="V1556" s="57">
        <v>878</v>
      </c>
      <c r="W1556" s="58">
        <v>2.1000000000000001E-2</v>
      </c>
      <c r="X1556" s="57">
        <v>859.56</v>
      </c>
      <c r="Y1556" s="57">
        <v>878</v>
      </c>
      <c r="Z1556" s="58">
        <v>2.1000000000000001E-2</v>
      </c>
      <c r="AA1556" s="57">
        <v>859.56</v>
      </c>
      <c r="AB1556" s="57">
        <v>25029527.640000001</v>
      </c>
      <c r="AC1556" s="53" t="str">
        <f t="shared" si="18715"/>
        <v>Registro Valido</v>
      </c>
      <c r="AD1556" s="57">
        <f t="shared" ref="AD1556" si="18819">IF(OR(ISERROR(VLOOKUP(CONCATENATE("ALI_",$C1556,"_SEG_",$I1556,"_PROV_",$D1556),Catalogo_Precios,AD$8,FALSE)),L1556=0),0,VLOOKUP(CONCATENATE("ALI_",$C1556,"_SEG_",$I1556,"_PROV_",$D1556),Catalogo_Precios,AD$8,FALSE))</f>
        <v>878</v>
      </c>
      <c r="AE1556" s="57">
        <f t="shared" ref="AE1556" si="18820">IF(OR(ISERROR(VLOOKUP(CONCATENATE("ALI_",$C1556,"_SEG_",$I1556,"_PROV_",$D1556),Catalogo_Precios,AE$8,FALSE)),M1556=0),0,VLOOKUP(CONCATENATE("ALI_",$C1556,"_SEG_",$I1556,"_PROV_",$D1556),Catalogo_Precios,AE$8,FALSE))</f>
        <v>878</v>
      </c>
      <c r="AF1556" s="57">
        <f t="shared" ref="AF1556" si="18821">IF(OR(ISERROR(VLOOKUP(CONCATENATE("ALI_",$C1556,"_SEG_",$I1556,"_PROV_",$D1556),Catalogo_Precios,AF$8,FALSE)),N1556=0),0,VLOOKUP(CONCATENATE("ALI_",$C1556,"_SEG_",$I1556,"_PROV_",$D1556),Catalogo_Precios,AF$8,FALSE))</f>
        <v>878</v>
      </c>
      <c r="AG1556" s="57">
        <f t="shared" ref="AG1556" si="18822">IF(OR(ISERROR(VLOOKUP(CONCATENATE("ALI_",$C1556,"_SEG_",$I1556,"_PROV_",$D1556),Catalogo_Precios,AG$8,FALSE)),O1556=0),0,VLOOKUP(CONCATENATE("ALI_",$C1556,"_SEG_",$I1556,"_PROV_",$D1556),Catalogo_Precios,AG$8,FALSE))</f>
        <v>878</v>
      </c>
      <c r="AH1556" s="57">
        <f t="shared" ref="AH1556" si="18823">IF(OR(ISERROR(VLOOKUP(CONCATENATE("ALI_",$C1556,"_SEG_",$I1556,"_PROV_",$D1556),Catalogo_Precios,AH$8,FALSE)),L1556=0),0,VLOOKUP(CONCATENATE("ALI_",$C1556,"_SEG_",$I1556,"_PROV_",$D1556),Catalogo_Precios,AH$8,FALSE))</f>
        <v>867</v>
      </c>
      <c r="AI1556" s="57">
        <f t="shared" ref="AI1556" si="18824">IF(OR(ISERROR(VLOOKUP(CONCATENATE("ALI_",$C1556,"_SEG_",$I1556,"_PROV_",$D1556),Catalogo_Precios,AI$8,FALSE)),M1556=0),0,VLOOKUP(CONCATENATE("ALI_",$C1556,"_SEG_",$I1556,"_PROV_",$D1556),Catalogo_Precios,AI$8,FALSE))</f>
        <v>867</v>
      </c>
      <c r="AJ1556" s="57">
        <f t="shared" ref="AJ1556" si="18825">IF(OR(ISERROR(VLOOKUP(CONCATENATE("ALI_",$C1556,"_SEG_",$I1556,"_PROV_",$D1556),Catalogo_Precios,AJ$8,FALSE)),N1556=0),0,VLOOKUP(CONCATENATE("ALI_",$C1556,"_SEG_",$I1556,"_PROV_",$D1556),Catalogo_Precios,AJ$8,FALSE))</f>
        <v>867</v>
      </c>
      <c r="AK1556" s="57">
        <f t="shared" ref="AK1556" si="18826">IF(OR(ISERROR(VLOOKUP(CONCATENATE("ALI_",$C1556,"_SEG_",$I1556,"_PROV_",$D1556),Catalogo_Precios,AK$8,FALSE)),O1556=0),0,VLOOKUP(CONCATENATE("ALI_",$C1556,"_SEG_",$I1556,"_PROV_",$D1556),Catalogo_Precios,AK$8,FALSE))</f>
        <v>867</v>
      </c>
      <c r="AL1556" s="53"/>
      <c r="AM1556" s="59" t="str">
        <f t="shared" si="18724"/>
        <v>ALI_40_SEG_7</v>
      </c>
      <c r="AN1556" s="59" t="str">
        <f t="shared" si="18725"/>
        <v>ALI_40_SEG_7_VAL_25029527.64</v>
      </c>
      <c r="AO1556" s="60">
        <f t="shared" ref="AO1556" si="18827">IF(OR(AB1556="",AB1556=0),0,COUNTIF(Codificacion,AM1556))</f>
        <v>3</v>
      </c>
      <c r="AP1556" s="61">
        <f t="array" ref="AP1556">MIN(IF(Codificacion=AM1556,Total_Cotizacion,""))</f>
        <v>23977749.359999999</v>
      </c>
      <c r="AQ1556" s="62" t="b">
        <f t="shared" si="18727"/>
        <v>0</v>
      </c>
      <c r="AR1556" s="51" t="str">
        <f t="shared" ref="AR1556" si="18828">IF(COUNTIF(Codificacion2,CONCATENATE(AM1556,"_VAL_",AB1556))&gt;1,"Empate","")</f>
        <v/>
      </c>
      <c r="AS1556" s="63" t="str">
        <f t="shared" si="18614"/>
        <v/>
      </c>
      <c r="AT1556" s="59" t="str">
        <f t="shared" si="18729"/>
        <v>ALI_40_SEG_7_</v>
      </c>
      <c r="AU1556" s="63">
        <f t="shared" ref="AU1556" si="18829">IF(AND(COUNTIF(Codificacion3,AT1556)&lt;AO1556),1,COUNTIF(Codificacion3,AT1556))</f>
        <v>1</v>
      </c>
      <c r="AV1556" s="62" t="str">
        <f t="shared" si="18731"/>
        <v>No Seleccionada</v>
      </c>
      <c r="AW1556" s="53"/>
      <c r="AX1556" s="51" t="str">
        <f t="shared" si="18732"/>
        <v>ALI_40_SEG_7FALSO</v>
      </c>
      <c r="AY1556" s="51">
        <f t="shared" si="18713"/>
        <v>2</v>
      </c>
      <c r="AZ1556" s="64" t="b">
        <f t="shared" si="18733"/>
        <v>0</v>
      </c>
    </row>
    <row r="1557" spans="1:52" x14ac:dyDescent="0.2">
      <c r="A1557" s="50" t="b">
        <f t="shared" si="18676"/>
        <v>0</v>
      </c>
      <c r="B1557" s="51" t="s">
        <v>146</v>
      </c>
      <c r="C1557" s="52">
        <v>40</v>
      </c>
      <c r="D1557" s="52">
        <f t="shared" ref="D1557" si="18830">IF(ISERROR(VLOOKUP(E1557,Proveedores,2,FALSE)),"",VLOOKUP(E1557,Proveedores,2,FALSE))</f>
        <v>2014</v>
      </c>
      <c r="E1557" s="53" t="s">
        <v>147</v>
      </c>
      <c r="F1557" s="54">
        <v>624</v>
      </c>
      <c r="G1557" s="53" t="s">
        <v>61</v>
      </c>
      <c r="H1557" s="53" t="s">
        <v>119</v>
      </c>
      <c r="I1557" s="52">
        <v>8</v>
      </c>
      <c r="J1557" s="53" t="s">
        <v>58</v>
      </c>
      <c r="K1557" s="55">
        <v>44835</v>
      </c>
      <c r="L1557" s="56">
        <v>10876</v>
      </c>
      <c r="M1557" s="56">
        <v>10805</v>
      </c>
      <c r="N1557" s="56">
        <v>5992</v>
      </c>
      <c r="O1557" s="56">
        <v>435</v>
      </c>
      <c r="P1557" s="57">
        <v>878</v>
      </c>
      <c r="Q1557" s="58">
        <v>2.1000000000000001E-2</v>
      </c>
      <c r="R1557" s="57">
        <v>859.56</v>
      </c>
      <c r="S1557" s="57">
        <v>878</v>
      </c>
      <c r="T1557" s="58">
        <v>2.1000000000000001E-2</v>
      </c>
      <c r="U1557" s="57">
        <v>859.56</v>
      </c>
      <c r="V1557" s="57">
        <v>878</v>
      </c>
      <c r="W1557" s="58">
        <v>2.1000000000000001E-2</v>
      </c>
      <c r="X1557" s="57">
        <v>859.56</v>
      </c>
      <c r="Y1557" s="57">
        <v>878</v>
      </c>
      <c r="Z1557" s="58">
        <v>2.1000000000000001E-2</v>
      </c>
      <c r="AA1557" s="57">
        <v>859.56</v>
      </c>
      <c r="AB1557" s="57">
        <v>24160512.48</v>
      </c>
      <c r="AC1557" s="53" t="str">
        <f t="shared" si="18715"/>
        <v>Registro Valido</v>
      </c>
      <c r="AD1557" s="57">
        <f t="shared" ref="AD1557" si="18831">IF(OR(ISERROR(VLOOKUP(CONCATENATE("ALI_",$C1557,"_SEG_",$I1557,"_PROV_",$D1557),Catalogo_Precios,AD$8,FALSE)),L1557=0),0,VLOOKUP(CONCATENATE("ALI_",$C1557,"_SEG_",$I1557,"_PROV_",$D1557),Catalogo_Precios,AD$8,FALSE))</f>
        <v>878</v>
      </c>
      <c r="AE1557" s="57">
        <f t="shared" ref="AE1557" si="18832">IF(OR(ISERROR(VLOOKUP(CONCATENATE("ALI_",$C1557,"_SEG_",$I1557,"_PROV_",$D1557),Catalogo_Precios,AE$8,FALSE)),M1557=0),0,VLOOKUP(CONCATENATE("ALI_",$C1557,"_SEG_",$I1557,"_PROV_",$D1557),Catalogo_Precios,AE$8,FALSE))</f>
        <v>878</v>
      </c>
      <c r="AF1557" s="57">
        <f t="shared" ref="AF1557" si="18833">IF(OR(ISERROR(VLOOKUP(CONCATENATE("ALI_",$C1557,"_SEG_",$I1557,"_PROV_",$D1557),Catalogo_Precios,AF$8,FALSE)),N1557=0),0,VLOOKUP(CONCATENATE("ALI_",$C1557,"_SEG_",$I1557,"_PROV_",$D1557),Catalogo_Precios,AF$8,FALSE))</f>
        <v>878</v>
      </c>
      <c r="AG1557" s="57">
        <f t="shared" ref="AG1557" si="18834">IF(OR(ISERROR(VLOOKUP(CONCATENATE("ALI_",$C1557,"_SEG_",$I1557,"_PROV_",$D1557),Catalogo_Precios,AG$8,FALSE)),O1557=0),0,VLOOKUP(CONCATENATE("ALI_",$C1557,"_SEG_",$I1557,"_PROV_",$D1557),Catalogo_Precios,AG$8,FALSE))</f>
        <v>878</v>
      </c>
      <c r="AH1557" s="57">
        <f t="shared" ref="AH1557" si="18835">IF(OR(ISERROR(VLOOKUP(CONCATENATE("ALI_",$C1557,"_SEG_",$I1557,"_PROV_",$D1557),Catalogo_Precios,AH$8,FALSE)),L1557=0),0,VLOOKUP(CONCATENATE("ALI_",$C1557,"_SEG_",$I1557,"_PROV_",$D1557),Catalogo_Precios,AH$8,FALSE))</f>
        <v>867</v>
      </c>
      <c r="AI1557" s="57">
        <f t="shared" ref="AI1557" si="18836">IF(OR(ISERROR(VLOOKUP(CONCATENATE("ALI_",$C1557,"_SEG_",$I1557,"_PROV_",$D1557),Catalogo_Precios,AI$8,FALSE)),M1557=0),0,VLOOKUP(CONCATENATE("ALI_",$C1557,"_SEG_",$I1557,"_PROV_",$D1557),Catalogo_Precios,AI$8,FALSE))</f>
        <v>867</v>
      </c>
      <c r="AJ1557" s="57">
        <f t="shared" ref="AJ1557" si="18837">IF(OR(ISERROR(VLOOKUP(CONCATENATE("ALI_",$C1557,"_SEG_",$I1557,"_PROV_",$D1557),Catalogo_Precios,AJ$8,FALSE)),N1557=0),0,VLOOKUP(CONCATENATE("ALI_",$C1557,"_SEG_",$I1557,"_PROV_",$D1557),Catalogo_Precios,AJ$8,FALSE))</f>
        <v>867</v>
      </c>
      <c r="AK1557" s="57">
        <f t="shared" ref="AK1557" si="18838">IF(OR(ISERROR(VLOOKUP(CONCATENATE("ALI_",$C1557,"_SEG_",$I1557,"_PROV_",$D1557),Catalogo_Precios,AK$8,FALSE)),O1557=0),0,VLOOKUP(CONCATENATE("ALI_",$C1557,"_SEG_",$I1557,"_PROV_",$D1557),Catalogo_Precios,AK$8,FALSE))</f>
        <v>867</v>
      </c>
      <c r="AL1557" s="53"/>
      <c r="AM1557" s="59" t="str">
        <f t="shared" si="18724"/>
        <v>ALI_40_SEG_8</v>
      </c>
      <c r="AN1557" s="59" t="str">
        <f t="shared" si="18725"/>
        <v>ALI_40_SEG_8_VAL_24160512.48</v>
      </c>
      <c r="AO1557" s="60">
        <f t="shared" ref="AO1557" si="18839">IF(OR(AB1557="",AB1557=0),0,COUNTIF(Codificacion,AM1557))</f>
        <v>3</v>
      </c>
      <c r="AP1557" s="61">
        <f t="array" ref="AP1557">MIN(IF(Codificacion=AM1557,Total_Cotizacion,""))</f>
        <v>23145251.52</v>
      </c>
      <c r="AQ1557" s="62" t="b">
        <f t="shared" si="18727"/>
        <v>0</v>
      </c>
      <c r="AR1557" s="51" t="str">
        <f t="shared" ref="AR1557" si="18840">IF(COUNTIF(Codificacion2,CONCATENATE(AM1557,"_VAL_",AB1557))&gt;1,"Empate","")</f>
        <v/>
      </c>
      <c r="AS1557" s="63" t="str">
        <f t="shared" si="18614"/>
        <v/>
      </c>
      <c r="AT1557" s="59" t="str">
        <f t="shared" si="18729"/>
        <v>ALI_40_SEG_8_</v>
      </c>
      <c r="AU1557" s="63">
        <f t="shared" ref="AU1557" si="18841">IF(AND(COUNTIF(Codificacion3,AT1557)&lt;AO1557),1,COUNTIF(Codificacion3,AT1557))</f>
        <v>1</v>
      </c>
      <c r="AV1557" s="62" t="str">
        <f t="shared" si="18731"/>
        <v>No Seleccionada</v>
      </c>
      <c r="AW1557" s="53"/>
      <c r="AX1557" s="51" t="str">
        <f t="shared" si="18732"/>
        <v>ALI_40_SEG_8FALSO</v>
      </c>
      <c r="AY1557" s="51">
        <f t="shared" si="18713"/>
        <v>2</v>
      </c>
      <c r="AZ1557" s="64" t="b">
        <f t="shared" si="18733"/>
        <v>0</v>
      </c>
    </row>
    <row r="1558" spans="1:52" x14ac:dyDescent="0.2">
      <c r="A1558" s="50" t="b">
        <f t="shared" si="18676"/>
        <v>0</v>
      </c>
      <c r="B1558" s="51" t="s">
        <v>146</v>
      </c>
      <c r="C1558" s="52">
        <v>40</v>
      </c>
      <c r="D1558" s="52">
        <f t="shared" ref="D1558" si="18842">IF(ISERROR(VLOOKUP(E1558,Proveedores,2,FALSE)),"",VLOOKUP(E1558,Proveedores,2,FALSE))</f>
        <v>2014</v>
      </c>
      <c r="E1558" s="53" t="s">
        <v>147</v>
      </c>
      <c r="F1558" s="54">
        <v>625</v>
      </c>
      <c r="G1558" s="53" t="s">
        <v>61</v>
      </c>
      <c r="H1558" s="53" t="s">
        <v>119</v>
      </c>
      <c r="I1558" s="52">
        <v>9</v>
      </c>
      <c r="J1558" s="53" t="s">
        <v>58</v>
      </c>
      <c r="K1558" s="55">
        <v>44835</v>
      </c>
      <c r="L1558" s="56">
        <v>10990</v>
      </c>
      <c r="M1558" s="56">
        <v>10920</v>
      </c>
      <c r="N1558" s="56">
        <v>6053</v>
      </c>
      <c r="O1558" s="56">
        <v>439</v>
      </c>
      <c r="P1558" s="57">
        <v>878</v>
      </c>
      <c r="Q1558" s="58">
        <v>2.1000000000000001E-2</v>
      </c>
      <c r="R1558" s="57">
        <v>859.56</v>
      </c>
      <c r="S1558" s="57">
        <v>878</v>
      </c>
      <c r="T1558" s="58">
        <v>2.1000000000000001E-2</v>
      </c>
      <c r="U1558" s="57">
        <v>859.56</v>
      </c>
      <c r="V1558" s="57">
        <v>878</v>
      </c>
      <c r="W1558" s="58">
        <v>2.1000000000000001E-2</v>
      </c>
      <c r="X1558" s="57">
        <v>859.56</v>
      </c>
      <c r="Y1558" s="57">
        <v>878</v>
      </c>
      <c r="Z1558" s="58">
        <v>2.1000000000000001E-2</v>
      </c>
      <c r="AA1558" s="57">
        <v>859.56</v>
      </c>
      <c r="AB1558" s="57">
        <v>24413223.119999997</v>
      </c>
      <c r="AC1558" s="53" t="str">
        <f t="shared" si="18715"/>
        <v>Registro Valido</v>
      </c>
      <c r="AD1558" s="57">
        <f t="shared" ref="AD1558" si="18843">IF(OR(ISERROR(VLOOKUP(CONCATENATE("ALI_",$C1558,"_SEG_",$I1558,"_PROV_",$D1558),Catalogo_Precios,AD$8,FALSE)),L1558=0),0,VLOOKUP(CONCATENATE("ALI_",$C1558,"_SEG_",$I1558,"_PROV_",$D1558),Catalogo_Precios,AD$8,FALSE))</f>
        <v>878</v>
      </c>
      <c r="AE1558" s="57">
        <f t="shared" ref="AE1558" si="18844">IF(OR(ISERROR(VLOOKUP(CONCATENATE("ALI_",$C1558,"_SEG_",$I1558,"_PROV_",$D1558),Catalogo_Precios,AE$8,FALSE)),M1558=0),0,VLOOKUP(CONCATENATE("ALI_",$C1558,"_SEG_",$I1558,"_PROV_",$D1558),Catalogo_Precios,AE$8,FALSE))</f>
        <v>878</v>
      </c>
      <c r="AF1558" s="57">
        <f t="shared" ref="AF1558" si="18845">IF(OR(ISERROR(VLOOKUP(CONCATENATE("ALI_",$C1558,"_SEG_",$I1558,"_PROV_",$D1558),Catalogo_Precios,AF$8,FALSE)),N1558=0),0,VLOOKUP(CONCATENATE("ALI_",$C1558,"_SEG_",$I1558,"_PROV_",$D1558),Catalogo_Precios,AF$8,FALSE))</f>
        <v>878</v>
      </c>
      <c r="AG1558" s="57">
        <f t="shared" ref="AG1558" si="18846">IF(OR(ISERROR(VLOOKUP(CONCATENATE("ALI_",$C1558,"_SEG_",$I1558,"_PROV_",$D1558),Catalogo_Precios,AG$8,FALSE)),O1558=0),0,VLOOKUP(CONCATENATE("ALI_",$C1558,"_SEG_",$I1558,"_PROV_",$D1558),Catalogo_Precios,AG$8,FALSE))</f>
        <v>878</v>
      </c>
      <c r="AH1558" s="57">
        <f t="shared" ref="AH1558" si="18847">IF(OR(ISERROR(VLOOKUP(CONCATENATE("ALI_",$C1558,"_SEG_",$I1558,"_PROV_",$D1558),Catalogo_Precios,AH$8,FALSE)),L1558=0),0,VLOOKUP(CONCATENATE("ALI_",$C1558,"_SEG_",$I1558,"_PROV_",$D1558),Catalogo_Precios,AH$8,FALSE))</f>
        <v>867</v>
      </c>
      <c r="AI1558" s="57">
        <f t="shared" ref="AI1558" si="18848">IF(OR(ISERROR(VLOOKUP(CONCATENATE("ALI_",$C1558,"_SEG_",$I1558,"_PROV_",$D1558),Catalogo_Precios,AI$8,FALSE)),M1558=0),0,VLOOKUP(CONCATENATE("ALI_",$C1558,"_SEG_",$I1558,"_PROV_",$D1558),Catalogo_Precios,AI$8,FALSE))</f>
        <v>867</v>
      </c>
      <c r="AJ1558" s="57">
        <f t="shared" ref="AJ1558" si="18849">IF(OR(ISERROR(VLOOKUP(CONCATENATE("ALI_",$C1558,"_SEG_",$I1558,"_PROV_",$D1558),Catalogo_Precios,AJ$8,FALSE)),N1558=0),0,VLOOKUP(CONCATENATE("ALI_",$C1558,"_SEG_",$I1558,"_PROV_",$D1558),Catalogo_Precios,AJ$8,FALSE))</f>
        <v>867</v>
      </c>
      <c r="AK1558" s="57">
        <f t="shared" ref="AK1558" si="18850">IF(OR(ISERROR(VLOOKUP(CONCATENATE("ALI_",$C1558,"_SEG_",$I1558,"_PROV_",$D1558),Catalogo_Precios,AK$8,FALSE)),O1558=0),0,VLOOKUP(CONCATENATE("ALI_",$C1558,"_SEG_",$I1558,"_PROV_",$D1558),Catalogo_Precios,AK$8,FALSE))</f>
        <v>867</v>
      </c>
      <c r="AL1558" s="53"/>
      <c r="AM1558" s="59" t="str">
        <f t="shared" si="18724"/>
        <v>ALI_40_SEG_9</v>
      </c>
      <c r="AN1558" s="59" t="str">
        <f t="shared" si="18725"/>
        <v>ALI_40_SEG_9_VAL_24413223.12</v>
      </c>
      <c r="AO1558" s="60">
        <f t="shared" ref="AO1558" si="18851">IF(OR(AB1558="",AB1558=0),0,COUNTIF(Codificacion,AM1558))</f>
        <v>3</v>
      </c>
      <c r="AP1558" s="61">
        <f t="array" ref="AP1558">MIN(IF(Codificacion=AM1558,Total_Cotizacion,""))</f>
        <v>23387342.880000003</v>
      </c>
      <c r="AQ1558" s="62" t="b">
        <f t="shared" si="18727"/>
        <v>0</v>
      </c>
      <c r="AR1558" s="51" t="str">
        <f t="shared" ref="AR1558" si="18852">IF(COUNTIF(Codificacion2,CONCATENATE(AM1558,"_VAL_",AB1558))&gt;1,"Empate","")</f>
        <v/>
      </c>
      <c r="AS1558" s="63" t="str">
        <f t="shared" si="18614"/>
        <v/>
      </c>
      <c r="AT1558" s="59" t="str">
        <f t="shared" si="18729"/>
        <v>ALI_40_SEG_9_</v>
      </c>
      <c r="AU1558" s="63">
        <f t="shared" ref="AU1558" si="18853">IF(AND(COUNTIF(Codificacion3,AT1558)&lt;AO1558),1,COUNTIF(Codificacion3,AT1558))</f>
        <v>1</v>
      </c>
      <c r="AV1558" s="62" t="str">
        <f t="shared" si="18731"/>
        <v>No Seleccionada</v>
      </c>
      <c r="AW1558" s="53"/>
      <c r="AX1558" s="51" t="str">
        <f t="shared" si="18732"/>
        <v>ALI_40_SEG_9FALSO</v>
      </c>
      <c r="AY1558" s="51">
        <f t="shared" si="18713"/>
        <v>2</v>
      </c>
      <c r="AZ1558" s="64" t="b">
        <f t="shared" si="18733"/>
        <v>0</v>
      </c>
    </row>
    <row r="1559" spans="1:52" x14ac:dyDescent="0.2">
      <c r="A1559" s="50" t="b">
        <f t="shared" si="18676"/>
        <v>0</v>
      </c>
      <c r="B1559" s="51" t="s">
        <v>146</v>
      </c>
      <c r="C1559" s="52">
        <v>40</v>
      </c>
      <c r="D1559" s="52">
        <f t="shared" ref="D1559" si="18854">IF(ISERROR(VLOOKUP(E1559,Proveedores,2,FALSE)),"",VLOOKUP(E1559,Proveedores,2,FALSE))</f>
        <v>2014</v>
      </c>
      <c r="E1559" s="53" t="s">
        <v>147</v>
      </c>
      <c r="F1559" s="54">
        <v>626</v>
      </c>
      <c r="G1559" s="53" t="s">
        <v>61</v>
      </c>
      <c r="H1559" s="53" t="s">
        <v>119</v>
      </c>
      <c r="I1559" s="52">
        <v>10</v>
      </c>
      <c r="J1559" s="53" t="s">
        <v>58</v>
      </c>
      <c r="K1559" s="55">
        <v>44835</v>
      </c>
      <c r="L1559" s="56">
        <v>11005</v>
      </c>
      <c r="M1559" s="56">
        <v>10937</v>
      </c>
      <c r="N1559" s="56">
        <v>6064</v>
      </c>
      <c r="O1559" s="56">
        <v>440</v>
      </c>
      <c r="P1559" s="57">
        <v>878</v>
      </c>
      <c r="Q1559" s="58">
        <v>1.0999999999999999E-2</v>
      </c>
      <c r="R1559" s="57">
        <v>868.34</v>
      </c>
      <c r="S1559" s="57">
        <v>878</v>
      </c>
      <c r="T1559" s="58">
        <v>1.0999999999999999E-2</v>
      </c>
      <c r="U1559" s="57">
        <v>868.34</v>
      </c>
      <c r="V1559" s="57">
        <v>878</v>
      </c>
      <c r="W1559" s="58">
        <v>1.0999999999999999E-2</v>
      </c>
      <c r="X1559" s="57">
        <v>868.34</v>
      </c>
      <c r="Y1559" s="57">
        <v>878</v>
      </c>
      <c r="Z1559" s="58">
        <v>1.0999999999999999E-2</v>
      </c>
      <c r="AA1559" s="57">
        <v>868.34</v>
      </c>
      <c r="AB1559" s="57">
        <v>24700799.640000001</v>
      </c>
      <c r="AC1559" s="53" t="str">
        <f t="shared" si="18715"/>
        <v>Registro Valido</v>
      </c>
      <c r="AD1559" s="57">
        <f t="shared" ref="AD1559" si="18855">IF(OR(ISERROR(VLOOKUP(CONCATENATE("ALI_",$C1559,"_SEG_",$I1559,"_PROV_",$D1559),Catalogo_Precios,AD$8,FALSE)),L1559=0),0,VLOOKUP(CONCATENATE("ALI_",$C1559,"_SEG_",$I1559,"_PROV_",$D1559),Catalogo_Precios,AD$8,FALSE))</f>
        <v>878</v>
      </c>
      <c r="AE1559" s="57">
        <f t="shared" ref="AE1559" si="18856">IF(OR(ISERROR(VLOOKUP(CONCATENATE("ALI_",$C1559,"_SEG_",$I1559,"_PROV_",$D1559),Catalogo_Precios,AE$8,FALSE)),M1559=0),0,VLOOKUP(CONCATENATE("ALI_",$C1559,"_SEG_",$I1559,"_PROV_",$D1559),Catalogo_Precios,AE$8,FALSE))</f>
        <v>878</v>
      </c>
      <c r="AF1559" s="57">
        <f t="shared" ref="AF1559" si="18857">IF(OR(ISERROR(VLOOKUP(CONCATENATE("ALI_",$C1559,"_SEG_",$I1559,"_PROV_",$D1559),Catalogo_Precios,AF$8,FALSE)),N1559=0),0,VLOOKUP(CONCATENATE("ALI_",$C1559,"_SEG_",$I1559,"_PROV_",$D1559),Catalogo_Precios,AF$8,FALSE))</f>
        <v>878</v>
      </c>
      <c r="AG1559" s="57">
        <f t="shared" ref="AG1559" si="18858">IF(OR(ISERROR(VLOOKUP(CONCATENATE("ALI_",$C1559,"_SEG_",$I1559,"_PROV_",$D1559),Catalogo_Precios,AG$8,FALSE)),O1559=0),0,VLOOKUP(CONCATENATE("ALI_",$C1559,"_SEG_",$I1559,"_PROV_",$D1559),Catalogo_Precios,AG$8,FALSE))</f>
        <v>878</v>
      </c>
      <c r="AH1559" s="57">
        <f t="shared" ref="AH1559" si="18859">IF(OR(ISERROR(VLOOKUP(CONCATENATE("ALI_",$C1559,"_SEG_",$I1559,"_PROV_",$D1559),Catalogo_Precios,AH$8,FALSE)),L1559=0),0,VLOOKUP(CONCATENATE("ALI_",$C1559,"_SEG_",$I1559,"_PROV_",$D1559),Catalogo_Precios,AH$8,FALSE))</f>
        <v>867</v>
      </c>
      <c r="AI1559" s="57">
        <f t="shared" ref="AI1559" si="18860">IF(OR(ISERROR(VLOOKUP(CONCATENATE("ALI_",$C1559,"_SEG_",$I1559,"_PROV_",$D1559),Catalogo_Precios,AI$8,FALSE)),M1559=0),0,VLOOKUP(CONCATENATE("ALI_",$C1559,"_SEG_",$I1559,"_PROV_",$D1559),Catalogo_Precios,AI$8,FALSE))</f>
        <v>867</v>
      </c>
      <c r="AJ1559" s="57">
        <f t="shared" ref="AJ1559" si="18861">IF(OR(ISERROR(VLOOKUP(CONCATENATE("ALI_",$C1559,"_SEG_",$I1559,"_PROV_",$D1559),Catalogo_Precios,AJ$8,FALSE)),N1559=0),0,VLOOKUP(CONCATENATE("ALI_",$C1559,"_SEG_",$I1559,"_PROV_",$D1559),Catalogo_Precios,AJ$8,FALSE))</f>
        <v>867</v>
      </c>
      <c r="AK1559" s="57">
        <f t="shared" ref="AK1559" si="18862">IF(OR(ISERROR(VLOOKUP(CONCATENATE("ALI_",$C1559,"_SEG_",$I1559,"_PROV_",$D1559),Catalogo_Precios,AK$8,FALSE)),O1559=0),0,VLOOKUP(CONCATENATE("ALI_",$C1559,"_SEG_",$I1559,"_PROV_",$D1559),Catalogo_Precios,AK$8,FALSE))</f>
        <v>867</v>
      </c>
      <c r="AL1559" s="53"/>
      <c r="AM1559" s="59" t="str">
        <f t="shared" si="18724"/>
        <v>ALI_40_SEG_10</v>
      </c>
      <c r="AN1559" s="59" t="str">
        <f t="shared" si="18725"/>
        <v>ALI_40_SEG_10_VAL_24700799.64</v>
      </c>
      <c r="AO1559" s="60">
        <f t="shared" ref="AO1559" si="18863">IF(OR(AB1559="",AB1559=0),0,COUNTIF(Codificacion,AM1559))</f>
        <v>3</v>
      </c>
      <c r="AP1559" s="61">
        <f t="array" ref="AP1559">MIN(IF(Codificacion=AM1559,Total_Cotizacion,""))</f>
        <v>23423574.240000006</v>
      </c>
      <c r="AQ1559" s="62" t="b">
        <f t="shared" si="18727"/>
        <v>0</v>
      </c>
      <c r="AR1559" s="51" t="str">
        <f t="shared" ref="AR1559" si="18864">IF(COUNTIF(Codificacion2,CONCATENATE(AM1559,"_VAL_",AB1559))&gt;1,"Empate","")</f>
        <v/>
      </c>
      <c r="AS1559" s="63" t="str">
        <f t="shared" si="18614"/>
        <v/>
      </c>
      <c r="AT1559" s="59" t="str">
        <f t="shared" si="18729"/>
        <v>ALI_40_SEG_10_</v>
      </c>
      <c r="AU1559" s="63">
        <f t="shared" ref="AU1559" si="18865">IF(AND(COUNTIF(Codificacion3,AT1559)&lt;AO1559),1,COUNTIF(Codificacion3,AT1559))</f>
        <v>1</v>
      </c>
      <c r="AV1559" s="62" t="str">
        <f t="shared" si="18731"/>
        <v>No Seleccionada</v>
      </c>
      <c r="AW1559" s="53"/>
      <c r="AX1559" s="51" t="str">
        <f t="shared" si="18732"/>
        <v>ALI_40_SEG_10FALSO</v>
      </c>
      <c r="AY1559" s="51">
        <f t="shared" si="18713"/>
        <v>2</v>
      </c>
      <c r="AZ1559" s="64" t="b">
        <f t="shared" si="18733"/>
        <v>0</v>
      </c>
    </row>
    <row r="1560" spans="1:52" x14ac:dyDescent="0.2">
      <c r="A1560" s="50" t="b">
        <f t="shared" si="18676"/>
        <v>0</v>
      </c>
      <c r="B1560" s="51" t="s">
        <v>146</v>
      </c>
      <c r="C1560" s="52">
        <v>40</v>
      </c>
      <c r="D1560" s="52">
        <f t="shared" ref="D1560" si="18866">IF(ISERROR(VLOOKUP(E1560,Proveedores,2,FALSE)),"",VLOOKUP(E1560,Proveedores,2,FALSE))</f>
        <v>2014</v>
      </c>
      <c r="E1560" s="53" t="s">
        <v>147</v>
      </c>
      <c r="F1560" s="54">
        <v>627</v>
      </c>
      <c r="G1560" s="53" t="s">
        <v>61</v>
      </c>
      <c r="H1560" s="53" t="s">
        <v>119</v>
      </c>
      <c r="I1560" s="52">
        <v>11</v>
      </c>
      <c r="J1560" s="53" t="s">
        <v>58</v>
      </c>
      <c r="K1560" s="55">
        <v>44835</v>
      </c>
      <c r="L1560" s="56">
        <v>10839</v>
      </c>
      <c r="M1560" s="56">
        <v>10770</v>
      </c>
      <c r="N1560" s="56">
        <v>5971</v>
      </c>
      <c r="O1560" s="56">
        <v>433</v>
      </c>
      <c r="P1560" s="57">
        <v>878</v>
      </c>
      <c r="Q1560" s="58">
        <v>1.0999999999999999E-2</v>
      </c>
      <c r="R1560" s="57">
        <v>868.34</v>
      </c>
      <c r="S1560" s="57">
        <v>878</v>
      </c>
      <c r="T1560" s="58">
        <v>1.0999999999999999E-2</v>
      </c>
      <c r="U1560" s="57">
        <v>868.34</v>
      </c>
      <c r="V1560" s="57">
        <v>878</v>
      </c>
      <c r="W1560" s="58">
        <v>1.0999999999999999E-2</v>
      </c>
      <c r="X1560" s="57">
        <v>868.34</v>
      </c>
      <c r="Y1560" s="57">
        <v>878</v>
      </c>
      <c r="Z1560" s="58">
        <v>1.0999999999999999E-2</v>
      </c>
      <c r="AA1560" s="57">
        <v>868.34</v>
      </c>
      <c r="AB1560" s="57">
        <v>24324808.420000002</v>
      </c>
      <c r="AC1560" s="53" t="str">
        <f t="shared" si="18715"/>
        <v>Registro Valido</v>
      </c>
      <c r="AD1560" s="57">
        <f t="shared" ref="AD1560" si="18867">IF(OR(ISERROR(VLOOKUP(CONCATENATE("ALI_",$C1560,"_SEG_",$I1560,"_PROV_",$D1560),Catalogo_Precios,AD$8,FALSE)),L1560=0),0,VLOOKUP(CONCATENATE("ALI_",$C1560,"_SEG_",$I1560,"_PROV_",$D1560),Catalogo_Precios,AD$8,FALSE))</f>
        <v>878</v>
      </c>
      <c r="AE1560" s="57">
        <f t="shared" ref="AE1560" si="18868">IF(OR(ISERROR(VLOOKUP(CONCATENATE("ALI_",$C1560,"_SEG_",$I1560,"_PROV_",$D1560),Catalogo_Precios,AE$8,FALSE)),M1560=0),0,VLOOKUP(CONCATENATE("ALI_",$C1560,"_SEG_",$I1560,"_PROV_",$D1560),Catalogo_Precios,AE$8,FALSE))</f>
        <v>878</v>
      </c>
      <c r="AF1560" s="57">
        <f t="shared" ref="AF1560" si="18869">IF(OR(ISERROR(VLOOKUP(CONCATENATE("ALI_",$C1560,"_SEG_",$I1560,"_PROV_",$D1560),Catalogo_Precios,AF$8,FALSE)),N1560=0),0,VLOOKUP(CONCATENATE("ALI_",$C1560,"_SEG_",$I1560,"_PROV_",$D1560),Catalogo_Precios,AF$8,FALSE))</f>
        <v>878</v>
      </c>
      <c r="AG1560" s="57">
        <f t="shared" ref="AG1560" si="18870">IF(OR(ISERROR(VLOOKUP(CONCATENATE("ALI_",$C1560,"_SEG_",$I1560,"_PROV_",$D1560),Catalogo_Precios,AG$8,FALSE)),O1560=0),0,VLOOKUP(CONCATENATE("ALI_",$C1560,"_SEG_",$I1560,"_PROV_",$D1560),Catalogo_Precios,AG$8,FALSE))</f>
        <v>878</v>
      </c>
      <c r="AH1560" s="57">
        <f t="shared" ref="AH1560" si="18871">IF(OR(ISERROR(VLOOKUP(CONCATENATE("ALI_",$C1560,"_SEG_",$I1560,"_PROV_",$D1560),Catalogo_Precios,AH$8,FALSE)),L1560=0),0,VLOOKUP(CONCATENATE("ALI_",$C1560,"_SEG_",$I1560,"_PROV_",$D1560),Catalogo_Precios,AH$8,FALSE))</f>
        <v>867</v>
      </c>
      <c r="AI1560" s="57">
        <f t="shared" ref="AI1560" si="18872">IF(OR(ISERROR(VLOOKUP(CONCATENATE("ALI_",$C1560,"_SEG_",$I1560,"_PROV_",$D1560),Catalogo_Precios,AI$8,FALSE)),M1560=0),0,VLOOKUP(CONCATENATE("ALI_",$C1560,"_SEG_",$I1560,"_PROV_",$D1560),Catalogo_Precios,AI$8,FALSE))</f>
        <v>867</v>
      </c>
      <c r="AJ1560" s="57">
        <f t="shared" ref="AJ1560" si="18873">IF(OR(ISERROR(VLOOKUP(CONCATENATE("ALI_",$C1560,"_SEG_",$I1560,"_PROV_",$D1560),Catalogo_Precios,AJ$8,FALSE)),N1560=0),0,VLOOKUP(CONCATENATE("ALI_",$C1560,"_SEG_",$I1560,"_PROV_",$D1560),Catalogo_Precios,AJ$8,FALSE))</f>
        <v>867</v>
      </c>
      <c r="AK1560" s="57">
        <f t="shared" ref="AK1560" si="18874">IF(OR(ISERROR(VLOOKUP(CONCATENATE("ALI_",$C1560,"_SEG_",$I1560,"_PROV_",$D1560),Catalogo_Precios,AK$8,FALSE)),O1560=0),0,VLOOKUP(CONCATENATE("ALI_",$C1560,"_SEG_",$I1560,"_PROV_",$D1560),Catalogo_Precios,AK$8,FALSE))</f>
        <v>867</v>
      </c>
      <c r="AL1560" s="53"/>
      <c r="AM1560" s="59" t="str">
        <f t="shared" si="18724"/>
        <v>ALI_40_SEG_11</v>
      </c>
      <c r="AN1560" s="59" t="str">
        <f t="shared" si="18725"/>
        <v>ALI_40_SEG_11_VAL_24324808.42</v>
      </c>
      <c r="AO1560" s="60">
        <f t="shared" ref="AO1560" si="18875">IF(OR(AB1560="",AB1560=0),0,COUNTIF(Codificacion,AM1560))</f>
        <v>3</v>
      </c>
      <c r="AP1560" s="61">
        <f t="array" ref="AP1560">MIN(IF(Codificacion=AM1560,Total_Cotizacion,""))</f>
        <v>22539539.930000003</v>
      </c>
      <c r="AQ1560" s="62" t="b">
        <f t="shared" si="18727"/>
        <v>0</v>
      </c>
      <c r="AR1560" s="51" t="str">
        <f t="shared" ref="AR1560" si="18876">IF(COUNTIF(Codificacion2,CONCATENATE(AM1560,"_VAL_",AB1560))&gt;1,"Empate","")</f>
        <v/>
      </c>
      <c r="AS1560" s="63" t="str">
        <f t="shared" si="18614"/>
        <v/>
      </c>
      <c r="AT1560" s="59" t="str">
        <f t="shared" si="18729"/>
        <v>ALI_40_SEG_11_</v>
      </c>
      <c r="AU1560" s="63">
        <f t="shared" ref="AU1560" si="18877">IF(AND(COUNTIF(Codificacion3,AT1560)&lt;AO1560),1,COUNTIF(Codificacion3,AT1560))</f>
        <v>1</v>
      </c>
      <c r="AV1560" s="62" t="str">
        <f t="shared" si="18731"/>
        <v>No Seleccionada</v>
      </c>
      <c r="AW1560" s="53"/>
      <c r="AX1560" s="51" t="str">
        <f t="shared" si="18732"/>
        <v>ALI_40_SEG_11FALSO</v>
      </c>
      <c r="AY1560" s="51">
        <f t="shared" si="18713"/>
        <v>2</v>
      </c>
      <c r="AZ1560" s="64" t="b">
        <f t="shared" si="18733"/>
        <v>0</v>
      </c>
    </row>
    <row r="1561" spans="1:52" x14ac:dyDescent="0.2">
      <c r="A1561" s="50" t="b">
        <f t="shared" si="18676"/>
        <v>0</v>
      </c>
      <c r="B1561" s="51" t="s">
        <v>146</v>
      </c>
      <c r="C1561" s="52">
        <v>40</v>
      </c>
      <c r="D1561" s="52">
        <f t="shared" ref="D1561" si="18878">IF(ISERROR(VLOOKUP(E1561,Proveedores,2,FALSE)),"",VLOOKUP(E1561,Proveedores,2,FALSE))</f>
        <v>2014</v>
      </c>
      <c r="E1561" s="53" t="s">
        <v>147</v>
      </c>
      <c r="F1561" s="54">
        <v>628</v>
      </c>
      <c r="G1561" s="53" t="s">
        <v>61</v>
      </c>
      <c r="H1561" s="53" t="s">
        <v>119</v>
      </c>
      <c r="I1561" s="52">
        <v>12</v>
      </c>
      <c r="J1561" s="53" t="s">
        <v>58</v>
      </c>
      <c r="K1561" s="55">
        <v>44835</v>
      </c>
      <c r="L1561" s="56">
        <v>9837</v>
      </c>
      <c r="M1561" s="56">
        <v>9774</v>
      </c>
      <c r="N1561" s="56">
        <v>5419</v>
      </c>
      <c r="O1561" s="56">
        <v>393</v>
      </c>
      <c r="P1561" s="57">
        <v>878</v>
      </c>
      <c r="Q1561" s="58">
        <v>1.0999999999999999E-2</v>
      </c>
      <c r="R1561" s="57">
        <v>868.34</v>
      </c>
      <c r="S1561" s="57">
        <v>878</v>
      </c>
      <c r="T1561" s="58">
        <v>1.0999999999999999E-2</v>
      </c>
      <c r="U1561" s="57">
        <v>868.34</v>
      </c>
      <c r="V1561" s="57">
        <v>878</v>
      </c>
      <c r="W1561" s="58">
        <v>1.0999999999999999E-2</v>
      </c>
      <c r="X1561" s="57">
        <v>868.34</v>
      </c>
      <c r="Y1561" s="57">
        <v>878</v>
      </c>
      <c r="Z1561" s="58">
        <v>1.0999999999999999E-2</v>
      </c>
      <c r="AA1561" s="57">
        <v>868.34</v>
      </c>
      <c r="AB1561" s="57">
        <v>22075807.820000004</v>
      </c>
      <c r="AC1561" s="53" t="str">
        <f t="shared" si="18715"/>
        <v>Registro Valido</v>
      </c>
      <c r="AD1561" s="57">
        <f t="shared" ref="AD1561" si="18879">IF(OR(ISERROR(VLOOKUP(CONCATENATE("ALI_",$C1561,"_SEG_",$I1561,"_PROV_",$D1561),Catalogo_Precios,AD$8,FALSE)),L1561=0),0,VLOOKUP(CONCATENATE("ALI_",$C1561,"_SEG_",$I1561,"_PROV_",$D1561),Catalogo_Precios,AD$8,FALSE))</f>
        <v>878</v>
      </c>
      <c r="AE1561" s="57">
        <f t="shared" ref="AE1561" si="18880">IF(OR(ISERROR(VLOOKUP(CONCATENATE("ALI_",$C1561,"_SEG_",$I1561,"_PROV_",$D1561),Catalogo_Precios,AE$8,FALSE)),M1561=0),0,VLOOKUP(CONCATENATE("ALI_",$C1561,"_SEG_",$I1561,"_PROV_",$D1561),Catalogo_Precios,AE$8,FALSE))</f>
        <v>878</v>
      </c>
      <c r="AF1561" s="57">
        <f t="shared" ref="AF1561" si="18881">IF(OR(ISERROR(VLOOKUP(CONCATENATE("ALI_",$C1561,"_SEG_",$I1561,"_PROV_",$D1561),Catalogo_Precios,AF$8,FALSE)),N1561=0),0,VLOOKUP(CONCATENATE("ALI_",$C1561,"_SEG_",$I1561,"_PROV_",$D1561),Catalogo_Precios,AF$8,FALSE))</f>
        <v>878</v>
      </c>
      <c r="AG1561" s="57">
        <f t="shared" ref="AG1561" si="18882">IF(OR(ISERROR(VLOOKUP(CONCATENATE("ALI_",$C1561,"_SEG_",$I1561,"_PROV_",$D1561),Catalogo_Precios,AG$8,FALSE)),O1561=0),0,VLOOKUP(CONCATENATE("ALI_",$C1561,"_SEG_",$I1561,"_PROV_",$D1561),Catalogo_Precios,AG$8,FALSE))</f>
        <v>878</v>
      </c>
      <c r="AH1561" s="57">
        <f t="shared" ref="AH1561" si="18883">IF(OR(ISERROR(VLOOKUP(CONCATENATE("ALI_",$C1561,"_SEG_",$I1561,"_PROV_",$D1561),Catalogo_Precios,AH$8,FALSE)),L1561=0),0,VLOOKUP(CONCATENATE("ALI_",$C1561,"_SEG_",$I1561,"_PROV_",$D1561),Catalogo_Precios,AH$8,FALSE))</f>
        <v>867</v>
      </c>
      <c r="AI1561" s="57">
        <f t="shared" ref="AI1561" si="18884">IF(OR(ISERROR(VLOOKUP(CONCATENATE("ALI_",$C1561,"_SEG_",$I1561,"_PROV_",$D1561),Catalogo_Precios,AI$8,FALSE)),M1561=0),0,VLOOKUP(CONCATENATE("ALI_",$C1561,"_SEG_",$I1561,"_PROV_",$D1561),Catalogo_Precios,AI$8,FALSE))</f>
        <v>867</v>
      </c>
      <c r="AJ1561" s="57">
        <f t="shared" ref="AJ1561" si="18885">IF(OR(ISERROR(VLOOKUP(CONCATENATE("ALI_",$C1561,"_SEG_",$I1561,"_PROV_",$D1561),Catalogo_Precios,AJ$8,FALSE)),N1561=0),0,VLOOKUP(CONCATENATE("ALI_",$C1561,"_SEG_",$I1561,"_PROV_",$D1561),Catalogo_Precios,AJ$8,FALSE))</f>
        <v>867</v>
      </c>
      <c r="AK1561" s="57">
        <f t="shared" ref="AK1561" si="18886">IF(OR(ISERROR(VLOOKUP(CONCATENATE("ALI_",$C1561,"_SEG_",$I1561,"_PROV_",$D1561),Catalogo_Precios,AK$8,FALSE)),O1561=0),0,VLOOKUP(CONCATENATE("ALI_",$C1561,"_SEG_",$I1561,"_PROV_",$D1561),Catalogo_Precios,AK$8,FALSE))</f>
        <v>867</v>
      </c>
      <c r="AL1561" s="53"/>
      <c r="AM1561" s="59" t="str">
        <f t="shared" si="18724"/>
        <v>ALI_40_SEG_12</v>
      </c>
      <c r="AN1561" s="59" t="str">
        <f t="shared" si="18725"/>
        <v>ALI_40_SEG_12_VAL_22075807.82</v>
      </c>
      <c r="AO1561" s="60">
        <f t="shared" ref="AO1561" si="18887">IF(OR(AB1561="",AB1561=0),0,COUNTIF(Codificacion,AM1561))</f>
        <v>3</v>
      </c>
      <c r="AP1561" s="61">
        <f t="array" ref="AP1561">MIN(IF(Codificacion=AM1561,Total_Cotizacion,""))</f>
        <v>20455600.030000001</v>
      </c>
      <c r="AQ1561" s="62" t="b">
        <f t="shared" si="18727"/>
        <v>0</v>
      </c>
      <c r="AR1561" s="51" t="str">
        <f t="shared" ref="AR1561" si="18888">IF(COUNTIF(Codificacion2,CONCATENATE(AM1561,"_VAL_",AB1561))&gt;1,"Empate","")</f>
        <v/>
      </c>
      <c r="AS1561" s="63" t="str">
        <f t="shared" si="18614"/>
        <v/>
      </c>
      <c r="AT1561" s="59" t="str">
        <f t="shared" si="18729"/>
        <v>ALI_40_SEG_12_</v>
      </c>
      <c r="AU1561" s="63">
        <f t="shared" ref="AU1561" si="18889">IF(AND(COUNTIF(Codificacion3,AT1561)&lt;AO1561),1,COUNTIF(Codificacion3,AT1561))</f>
        <v>1</v>
      </c>
      <c r="AV1561" s="62" t="str">
        <f t="shared" si="18731"/>
        <v>No Seleccionada</v>
      </c>
      <c r="AW1561" s="53"/>
      <c r="AX1561" s="51" t="str">
        <f t="shared" si="18732"/>
        <v>ALI_40_SEG_12FALSO</v>
      </c>
      <c r="AY1561" s="51">
        <f t="shared" si="18713"/>
        <v>2</v>
      </c>
      <c r="AZ1561" s="64" t="b">
        <f t="shared" si="18733"/>
        <v>0</v>
      </c>
    </row>
    <row r="1562" spans="1:52" x14ac:dyDescent="0.2">
      <c r="A1562" s="50" t="b">
        <f t="shared" si="18676"/>
        <v>0</v>
      </c>
      <c r="B1562" s="51" t="s">
        <v>146</v>
      </c>
      <c r="C1562" s="52">
        <v>40</v>
      </c>
      <c r="D1562" s="52">
        <f t="shared" ref="D1562" si="18890">IF(ISERROR(VLOOKUP(E1562,Proveedores,2,FALSE)),"",VLOOKUP(E1562,Proveedores,2,FALSE))</f>
        <v>2014</v>
      </c>
      <c r="E1562" s="53" t="s">
        <v>147</v>
      </c>
      <c r="F1562" s="54">
        <v>629</v>
      </c>
      <c r="G1562" s="53" t="s">
        <v>61</v>
      </c>
      <c r="H1562" s="53" t="s">
        <v>119</v>
      </c>
      <c r="I1562" s="52">
        <v>13</v>
      </c>
      <c r="J1562" s="53" t="s">
        <v>58</v>
      </c>
      <c r="K1562" s="55">
        <v>44835</v>
      </c>
      <c r="L1562" s="56">
        <v>10445</v>
      </c>
      <c r="M1562" s="56">
        <v>10378</v>
      </c>
      <c r="N1562" s="56">
        <v>5754</v>
      </c>
      <c r="O1562" s="56">
        <v>417</v>
      </c>
      <c r="P1562" s="57">
        <v>878</v>
      </c>
      <c r="Q1562" s="58">
        <v>2.1000000000000001E-2</v>
      </c>
      <c r="R1562" s="57">
        <v>859.56</v>
      </c>
      <c r="S1562" s="57">
        <v>878</v>
      </c>
      <c r="T1562" s="58">
        <v>2.1000000000000001E-2</v>
      </c>
      <c r="U1562" s="57">
        <v>859.56</v>
      </c>
      <c r="V1562" s="57">
        <v>878</v>
      </c>
      <c r="W1562" s="58">
        <v>2.1000000000000001E-2</v>
      </c>
      <c r="X1562" s="57">
        <v>859.56</v>
      </c>
      <c r="Y1562" s="57">
        <v>878</v>
      </c>
      <c r="Z1562" s="58">
        <v>2.1000000000000001E-2</v>
      </c>
      <c r="AA1562" s="57">
        <v>859.56</v>
      </c>
      <c r="AB1562" s="57">
        <v>23202962.639999997</v>
      </c>
      <c r="AC1562" s="53" t="str">
        <f t="shared" si="18715"/>
        <v>Registro Valido</v>
      </c>
      <c r="AD1562" s="57">
        <f t="shared" ref="AD1562" si="18891">IF(OR(ISERROR(VLOOKUP(CONCATENATE("ALI_",$C1562,"_SEG_",$I1562,"_PROV_",$D1562),Catalogo_Precios,AD$8,FALSE)),L1562=0),0,VLOOKUP(CONCATENATE("ALI_",$C1562,"_SEG_",$I1562,"_PROV_",$D1562),Catalogo_Precios,AD$8,FALSE))</f>
        <v>878</v>
      </c>
      <c r="AE1562" s="57">
        <f t="shared" ref="AE1562" si="18892">IF(OR(ISERROR(VLOOKUP(CONCATENATE("ALI_",$C1562,"_SEG_",$I1562,"_PROV_",$D1562),Catalogo_Precios,AE$8,FALSE)),M1562=0),0,VLOOKUP(CONCATENATE("ALI_",$C1562,"_SEG_",$I1562,"_PROV_",$D1562),Catalogo_Precios,AE$8,FALSE))</f>
        <v>878</v>
      </c>
      <c r="AF1562" s="57">
        <f t="shared" ref="AF1562" si="18893">IF(OR(ISERROR(VLOOKUP(CONCATENATE("ALI_",$C1562,"_SEG_",$I1562,"_PROV_",$D1562),Catalogo_Precios,AF$8,FALSE)),N1562=0),0,VLOOKUP(CONCATENATE("ALI_",$C1562,"_SEG_",$I1562,"_PROV_",$D1562),Catalogo_Precios,AF$8,FALSE))</f>
        <v>878</v>
      </c>
      <c r="AG1562" s="57">
        <f t="shared" ref="AG1562" si="18894">IF(OR(ISERROR(VLOOKUP(CONCATENATE("ALI_",$C1562,"_SEG_",$I1562,"_PROV_",$D1562),Catalogo_Precios,AG$8,FALSE)),O1562=0),0,VLOOKUP(CONCATENATE("ALI_",$C1562,"_SEG_",$I1562,"_PROV_",$D1562),Catalogo_Precios,AG$8,FALSE))</f>
        <v>878</v>
      </c>
      <c r="AH1562" s="57">
        <f t="shared" ref="AH1562" si="18895">IF(OR(ISERROR(VLOOKUP(CONCATENATE("ALI_",$C1562,"_SEG_",$I1562,"_PROV_",$D1562),Catalogo_Precios,AH$8,FALSE)),L1562=0),0,VLOOKUP(CONCATENATE("ALI_",$C1562,"_SEG_",$I1562,"_PROV_",$D1562),Catalogo_Precios,AH$8,FALSE))</f>
        <v>867</v>
      </c>
      <c r="AI1562" s="57">
        <f t="shared" ref="AI1562" si="18896">IF(OR(ISERROR(VLOOKUP(CONCATENATE("ALI_",$C1562,"_SEG_",$I1562,"_PROV_",$D1562),Catalogo_Precios,AI$8,FALSE)),M1562=0),0,VLOOKUP(CONCATENATE("ALI_",$C1562,"_SEG_",$I1562,"_PROV_",$D1562),Catalogo_Precios,AI$8,FALSE))</f>
        <v>867</v>
      </c>
      <c r="AJ1562" s="57">
        <f t="shared" ref="AJ1562" si="18897">IF(OR(ISERROR(VLOOKUP(CONCATENATE("ALI_",$C1562,"_SEG_",$I1562,"_PROV_",$D1562),Catalogo_Precios,AJ$8,FALSE)),N1562=0),0,VLOOKUP(CONCATENATE("ALI_",$C1562,"_SEG_",$I1562,"_PROV_",$D1562),Catalogo_Precios,AJ$8,FALSE))</f>
        <v>867</v>
      </c>
      <c r="AK1562" s="57">
        <f t="shared" ref="AK1562" si="18898">IF(OR(ISERROR(VLOOKUP(CONCATENATE("ALI_",$C1562,"_SEG_",$I1562,"_PROV_",$D1562),Catalogo_Precios,AK$8,FALSE)),O1562=0),0,VLOOKUP(CONCATENATE("ALI_",$C1562,"_SEG_",$I1562,"_PROV_",$D1562),Catalogo_Precios,AK$8,FALSE))</f>
        <v>867</v>
      </c>
      <c r="AL1562" s="53"/>
      <c r="AM1562" s="59" t="str">
        <f t="shared" si="18724"/>
        <v>ALI_40_SEG_13</v>
      </c>
      <c r="AN1562" s="59" t="str">
        <f t="shared" si="18725"/>
        <v>ALI_40_SEG_13_VAL_23202962.64</v>
      </c>
      <c r="AO1562" s="60">
        <f t="shared" ref="AO1562" si="18899">IF(OR(AB1562="",AB1562=0),0,COUNTIF(Codificacion,AM1562))</f>
        <v>3</v>
      </c>
      <c r="AP1562" s="61">
        <f t="array" ref="AP1562">MIN(IF(Codificacion=AM1562,Total_Cotizacion,""))</f>
        <v>21719642.34</v>
      </c>
      <c r="AQ1562" s="62" t="b">
        <f t="shared" si="18727"/>
        <v>0</v>
      </c>
      <c r="AR1562" s="51" t="str">
        <f t="shared" ref="AR1562" si="18900">IF(COUNTIF(Codificacion2,CONCATENATE(AM1562,"_VAL_",AB1562))&gt;1,"Empate","")</f>
        <v/>
      </c>
      <c r="AS1562" s="63" t="str">
        <f t="shared" si="18614"/>
        <v/>
      </c>
      <c r="AT1562" s="59" t="str">
        <f t="shared" si="18729"/>
        <v>ALI_40_SEG_13_</v>
      </c>
      <c r="AU1562" s="63">
        <f t="shared" ref="AU1562" si="18901">IF(AND(COUNTIF(Codificacion3,AT1562)&lt;AO1562),1,COUNTIF(Codificacion3,AT1562))</f>
        <v>1</v>
      </c>
      <c r="AV1562" s="62" t="str">
        <f t="shared" si="18731"/>
        <v>No Seleccionada</v>
      </c>
      <c r="AW1562" s="53"/>
      <c r="AX1562" s="51" t="str">
        <f t="shared" si="18732"/>
        <v>ALI_40_SEG_13FALSO</v>
      </c>
      <c r="AY1562" s="51">
        <f t="shared" si="18713"/>
        <v>2</v>
      </c>
      <c r="AZ1562" s="64" t="b">
        <f t="shared" si="18733"/>
        <v>0</v>
      </c>
    </row>
    <row r="1563" spans="1:52" x14ac:dyDescent="0.2">
      <c r="A1563" s="50" t="b">
        <f t="shared" si="18676"/>
        <v>0</v>
      </c>
      <c r="B1563" s="51" t="s">
        <v>146</v>
      </c>
      <c r="C1563" s="52">
        <v>40</v>
      </c>
      <c r="D1563" s="52">
        <f t="shared" ref="D1563" si="18902">IF(ISERROR(VLOOKUP(E1563,Proveedores,2,FALSE)),"",VLOOKUP(E1563,Proveedores,2,FALSE))</f>
        <v>2014</v>
      </c>
      <c r="E1563" s="53" t="s">
        <v>147</v>
      </c>
      <c r="F1563" s="54">
        <v>630</v>
      </c>
      <c r="G1563" s="53" t="s">
        <v>61</v>
      </c>
      <c r="H1563" s="53" t="s">
        <v>119</v>
      </c>
      <c r="I1563" s="52">
        <v>14</v>
      </c>
      <c r="J1563" s="53" t="s">
        <v>58</v>
      </c>
      <c r="K1563" s="55">
        <v>44835</v>
      </c>
      <c r="L1563" s="56">
        <v>10350</v>
      </c>
      <c r="M1563" s="56">
        <v>10284</v>
      </c>
      <c r="N1563" s="56">
        <v>5702</v>
      </c>
      <c r="O1563" s="56">
        <v>414</v>
      </c>
      <c r="P1563" s="57">
        <v>878</v>
      </c>
      <c r="Q1563" s="58">
        <v>2.1000000000000001E-2</v>
      </c>
      <c r="R1563" s="57">
        <v>859.56</v>
      </c>
      <c r="S1563" s="57">
        <v>878</v>
      </c>
      <c r="T1563" s="58">
        <v>2.1000000000000001E-2</v>
      </c>
      <c r="U1563" s="57">
        <v>859.56</v>
      </c>
      <c r="V1563" s="57">
        <v>878</v>
      </c>
      <c r="W1563" s="58">
        <v>2.1000000000000001E-2</v>
      </c>
      <c r="X1563" s="57">
        <v>859.56</v>
      </c>
      <c r="Y1563" s="57">
        <v>878</v>
      </c>
      <c r="Z1563" s="58">
        <v>2.1000000000000001E-2</v>
      </c>
      <c r="AA1563" s="57">
        <v>859.56</v>
      </c>
      <c r="AB1563" s="57">
        <v>22993230</v>
      </c>
      <c r="AC1563" s="53" t="str">
        <f t="shared" si="18715"/>
        <v>Registro Valido</v>
      </c>
      <c r="AD1563" s="57">
        <f t="shared" ref="AD1563" si="18903">IF(OR(ISERROR(VLOOKUP(CONCATENATE("ALI_",$C1563,"_SEG_",$I1563,"_PROV_",$D1563),Catalogo_Precios,AD$8,FALSE)),L1563=0),0,VLOOKUP(CONCATENATE("ALI_",$C1563,"_SEG_",$I1563,"_PROV_",$D1563),Catalogo_Precios,AD$8,FALSE))</f>
        <v>878</v>
      </c>
      <c r="AE1563" s="57">
        <f t="shared" ref="AE1563" si="18904">IF(OR(ISERROR(VLOOKUP(CONCATENATE("ALI_",$C1563,"_SEG_",$I1563,"_PROV_",$D1563),Catalogo_Precios,AE$8,FALSE)),M1563=0),0,VLOOKUP(CONCATENATE("ALI_",$C1563,"_SEG_",$I1563,"_PROV_",$D1563),Catalogo_Precios,AE$8,FALSE))</f>
        <v>878</v>
      </c>
      <c r="AF1563" s="57">
        <f t="shared" ref="AF1563" si="18905">IF(OR(ISERROR(VLOOKUP(CONCATENATE("ALI_",$C1563,"_SEG_",$I1563,"_PROV_",$D1563),Catalogo_Precios,AF$8,FALSE)),N1563=0),0,VLOOKUP(CONCATENATE("ALI_",$C1563,"_SEG_",$I1563,"_PROV_",$D1563),Catalogo_Precios,AF$8,FALSE))</f>
        <v>878</v>
      </c>
      <c r="AG1563" s="57">
        <f t="shared" ref="AG1563" si="18906">IF(OR(ISERROR(VLOOKUP(CONCATENATE("ALI_",$C1563,"_SEG_",$I1563,"_PROV_",$D1563),Catalogo_Precios,AG$8,FALSE)),O1563=0),0,VLOOKUP(CONCATENATE("ALI_",$C1563,"_SEG_",$I1563,"_PROV_",$D1563),Catalogo_Precios,AG$8,FALSE))</f>
        <v>878</v>
      </c>
      <c r="AH1563" s="57">
        <f t="shared" ref="AH1563" si="18907">IF(OR(ISERROR(VLOOKUP(CONCATENATE("ALI_",$C1563,"_SEG_",$I1563,"_PROV_",$D1563),Catalogo_Precios,AH$8,FALSE)),L1563=0),0,VLOOKUP(CONCATENATE("ALI_",$C1563,"_SEG_",$I1563,"_PROV_",$D1563),Catalogo_Precios,AH$8,FALSE))</f>
        <v>867</v>
      </c>
      <c r="AI1563" s="57">
        <f t="shared" ref="AI1563" si="18908">IF(OR(ISERROR(VLOOKUP(CONCATENATE("ALI_",$C1563,"_SEG_",$I1563,"_PROV_",$D1563),Catalogo_Precios,AI$8,FALSE)),M1563=0),0,VLOOKUP(CONCATENATE("ALI_",$C1563,"_SEG_",$I1563,"_PROV_",$D1563),Catalogo_Precios,AI$8,FALSE))</f>
        <v>867</v>
      </c>
      <c r="AJ1563" s="57">
        <f t="shared" ref="AJ1563" si="18909">IF(OR(ISERROR(VLOOKUP(CONCATENATE("ALI_",$C1563,"_SEG_",$I1563,"_PROV_",$D1563),Catalogo_Precios,AJ$8,FALSE)),N1563=0),0,VLOOKUP(CONCATENATE("ALI_",$C1563,"_SEG_",$I1563,"_PROV_",$D1563),Catalogo_Precios,AJ$8,FALSE))</f>
        <v>867</v>
      </c>
      <c r="AK1563" s="57">
        <f t="shared" ref="AK1563" si="18910">IF(OR(ISERROR(VLOOKUP(CONCATENATE("ALI_",$C1563,"_SEG_",$I1563,"_PROV_",$D1563),Catalogo_Precios,AK$8,FALSE)),O1563=0),0,VLOOKUP(CONCATENATE("ALI_",$C1563,"_SEG_",$I1563,"_PROV_",$D1563),Catalogo_Precios,AK$8,FALSE))</f>
        <v>867</v>
      </c>
      <c r="AL1563" s="53"/>
      <c r="AM1563" s="59" t="str">
        <f t="shared" si="18724"/>
        <v>ALI_40_SEG_14</v>
      </c>
      <c r="AN1563" s="59" t="str">
        <f t="shared" si="18725"/>
        <v>ALI_40_SEG_14_VAL_22993230</v>
      </c>
      <c r="AO1563" s="60">
        <f t="shared" ref="AO1563" si="18911">IF(OR(AB1563="",AB1563=0),0,COUNTIF(Codificacion,AM1563))</f>
        <v>3</v>
      </c>
      <c r="AP1563" s="61">
        <f t="array" ref="AP1563">MIN(IF(Codificacion=AM1563,Total_Cotizacion,""))</f>
        <v>21523317.5</v>
      </c>
      <c r="AQ1563" s="62" t="b">
        <f t="shared" si="18727"/>
        <v>0</v>
      </c>
      <c r="AR1563" s="51" t="str">
        <f t="shared" ref="AR1563" si="18912">IF(COUNTIF(Codificacion2,CONCATENATE(AM1563,"_VAL_",AB1563))&gt;1,"Empate","")</f>
        <v/>
      </c>
      <c r="AS1563" s="63" t="str">
        <f t="shared" si="18614"/>
        <v/>
      </c>
      <c r="AT1563" s="59" t="str">
        <f t="shared" si="18729"/>
        <v>ALI_40_SEG_14_</v>
      </c>
      <c r="AU1563" s="63">
        <f t="shared" ref="AU1563" si="18913">IF(AND(COUNTIF(Codificacion3,AT1563)&lt;AO1563),1,COUNTIF(Codificacion3,AT1563))</f>
        <v>1</v>
      </c>
      <c r="AV1563" s="62" t="str">
        <f t="shared" si="18731"/>
        <v>No Seleccionada</v>
      </c>
      <c r="AW1563" s="53"/>
      <c r="AX1563" s="51" t="str">
        <f t="shared" si="18732"/>
        <v>ALI_40_SEG_14FALSO</v>
      </c>
      <c r="AY1563" s="51">
        <f t="shared" si="18713"/>
        <v>2</v>
      </c>
      <c r="AZ1563" s="64" t="b">
        <f t="shared" si="18733"/>
        <v>0</v>
      </c>
    </row>
    <row r="1564" spans="1:52" x14ac:dyDescent="0.2">
      <c r="A1564" s="50" t="b">
        <f t="shared" si="18676"/>
        <v>0</v>
      </c>
      <c r="B1564" s="51" t="s">
        <v>146</v>
      </c>
      <c r="C1564" s="52">
        <v>40</v>
      </c>
      <c r="D1564" s="52">
        <f t="shared" ref="D1564" si="18914">IF(ISERROR(VLOOKUP(E1564,Proveedores,2,FALSE)),"",VLOOKUP(E1564,Proveedores,2,FALSE))</f>
        <v>2014</v>
      </c>
      <c r="E1564" s="53" t="s">
        <v>147</v>
      </c>
      <c r="F1564" s="54">
        <v>631</v>
      </c>
      <c r="G1564" s="53" t="s">
        <v>61</v>
      </c>
      <c r="H1564" s="53" t="s">
        <v>119</v>
      </c>
      <c r="I1564" s="52">
        <v>15</v>
      </c>
      <c r="J1564" s="53" t="s">
        <v>58</v>
      </c>
      <c r="K1564" s="55">
        <v>44835</v>
      </c>
      <c r="L1564" s="56">
        <v>9781</v>
      </c>
      <c r="M1564" s="56">
        <v>9720</v>
      </c>
      <c r="N1564" s="56">
        <v>5389</v>
      </c>
      <c r="O1564" s="56">
        <v>393</v>
      </c>
      <c r="P1564" s="57">
        <v>878</v>
      </c>
      <c r="Q1564" s="58">
        <v>2.1000000000000001E-2</v>
      </c>
      <c r="R1564" s="57">
        <v>859.56</v>
      </c>
      <c r="S1564" s="57">
        <v>878</v>
      </c>
      <c r="T1564" s="58">
        <v>2.1000000000000001E-2</v>
      </c>
      <c r="U1564" s="57">
        <v>859.56</v>
      </c>
      <c r="V1564" s="57">
        <v>878</v>
      </c>
      <c r="W1564" s="58">
        <v>2.1000000000000001E-2</v>
      </c>
      <c r="X1564" s="57">
        <v>859.56</v>
      </c>
      <c r="Y1564" s="57">
        <v>878</v>
      </c>
      <c r="Z1564" s="58">
        <v>2.1000000000000001E-2</v>
      </c>
      <c r="AA1564" s="57">
        <v>859.56</v>
      </c>
      <c r="AB1564" s="57">
        <v>21732255.479999997</v>
      </c>
      <c r="AC1564" s="53" t="str">
        <f t="shared" si="18715"/>
        <v>Registro Valido</v>
      </c>
      <c r="AD1564" s="57">
        <f t="shared" ref="AD1564" si="18915">IF(OR(ISERROR(VLOOKUP(CONCATENATE("ALI_",$C1564,"_SEG_",$I1564,"_PROV_",$D1564),Catalogo_Precios,AD$8,FALSE)),L1564=0),0,VLOOKUP(CONCATENATE("ALI_",$C1564,"_SEG_",$I1564,"_PROV_",$D1564),Catalogo_Precios,AD$8,FALSE))</f>
        <v>878</v>
      </c>
      <c r="AE1564" s="57">
        <f t="shared" ref="AE1564" si="18916">IF(OR(ISERROR(VLOOKUP(CONCATENATE("ALI_",$C1564,"_SEG_",$I1564,"_PROV_",$D1564),Catalogo_Precios,AE$8,FALSE)),M1564=0),0,VLOOKUP(CONCATENATE("ALI_",$C1564,"_SEG_",$I1564,"_PROV_",$D1564),Catalogo_Precios,AE$8,FALSE))</f>
        <v>878</v>
      </c>
      <c r="AF1564" s="57">
        <f t="shared" ref="AF1564" si="18917">IF(OR(ISERROR(VLOOKUP(CONCATENATE("ALI_",$C1564,"_SEG_",$I1564,"_PROV_",$D1564),Catalogo_Precios,AF$8,FALSE)),N1564=0),0,VLOOKUP(CONCATENATE("ALI_",$C1564,"_SEG_",$I1564,"_PROV_",$D1564),Catalogo_Precios,AF$8,FALSE))</f>
        <v>878</v>
      </c>
      <c r="AG1564" s="57">
        <f t="shared" ref="AG1564" si="18918">IF(OR(ISERROR(VLOOKUP(CONCATENATE("ALI_",$C1564,"_SEG_",$I1564,"_PROV_",$D1564),Catalogo_Precios,AG$8,FALSE)),O1564=0),0,VLOOKUP(CONCATENATE("ALI_",$C1564,"_SEG_",$I1564,"_PROV_",$D1564),Catalogo_Precios,AG$8,FALSE))</f>
        <v>878</v>
      </c>
      <c r="AH1564" s="57">
        <f t="shared" ref="AH1564" si="18919">IF(OR(ISERROR(VLOOKUP(CONCATENATE("ALI_",$C1564,"_SEG_",$I1564,"_PROV_",$D1564),Catalogo_Precios,AH$8,FALSE)),L1564=0),0,VLOOKUP(CONCATENATE("ALI_",$C1564,"_SEG_",$I1564,"_PROV_",$D1564),Catalogo_Precios,AH$8,FALSE))</f>
        <v>867</v>
      </c>
      <c r="AI1564" s="57">
        <f t="shared" ref="AI1564" si="18920">IF(OR(ISERROR(VLOOKUP(CONCATENATE("ALI_",$C1564,"_SEG_",$I1564,"_PROV_",$D1564),Catalogo_Precios,AI$8,FALSE)),M1564=0),0,VLOOKUP(CONCATENATE("ALI_",$C1564,"_SEG_",$I1564,"_PROV_",$D1564),Catalogo_Precios,AI$8,FALSE))</f>
        <v>867</v>
      </c>
      <c r="AJ1564" s="57">
        <f t="shared" ref="AJ1564" si="18921">IF(OR(ISERROR(VLOOKUP(CONCATENATE("ALI_",$C1564,"_SEG_",$I1564,"_PROV_",$D1564),Catalogo_Precios,AJ$8,FALSE)),N1564=0),0,VLOOKUP(CONCATENATE("ALI_",$C1564,"_SEG_",$I1564,"_PROV_",$D1564),Catalogo_Precios,AJ$8,FALSE))</f>
        <v>867</v>
      </c>
      <c r="AK1564" s="57">
        <f t="shared" ref="AK1564" si="18922">IF(OR(ISERROR(VLOOKUP(CONCATENATE("ALI_",$C1564,"_SEG_",$I1564,"_PROV_",$D1564),Catalogo_Precios,AK$8,FALSE)),O1564=0),0,VLOOKUP(CONCATENATE("ALI_",$C1564,"_SEG_",$I1564,"_PROV_",$D1564),Catalogo_Precios,AK$8,FALSE))</f>
        <v>867</v>
      </c>
      <c r="AL1564" s="53"/>
      <c r="AM1564" s="59" t="str">
        <f t="shared" si="18724"/>
        <v>ALI_40_SEG_15</v>
      </c>
      <c r="AN1564" s="59" t="str">
        <f t="shared" si="18725"/>
        <v>ALI_40_SEG_15_VAL_21732255.48</v>
      </c>
      <c r="AO1564" s="60">
        <f t="shared" ref="AO1564" si="18923">IF(OR(AB1564="",AB1564=0),0,COUNTIF(Codificacion,AM1564))</f>
        <v>3</v>
      </c>
      <c r="AP1564" s="61">
        <f t="array" ref="AP1564">MIN(IF(Codificacion=AM1564,Total_Cotizacion,""))</f>
        <v>20342954.629999999</v>
      </c>
      <c r="AQ1564" s="62" t="b">
        <f t="shared" si="18727"/>
        <v>0</v>
      </c>
      <c r="AR1564" s="51" t="str">
        <f t="shared" ref="AR1564" si="18924">IF(COUNTIF(Codificacion2,CONCATENATE(AM1564,"_VAL_",AB1564))&gt;1,"Empate","")</f>
        <v/>
      </c>
      <c r="AS1564" s="63" t="str">
        <f t="shared" si="18614"/>
        <v/>
      </c>
      <c r="AT1564" s="59" t="str">
        <f t="shared" si="18729"/>
        <v>ALI_40_SEG_15_</v>
      </c>
      <c r="AU1564" s="63">
        <f t="shared" ref="AU1564" si="18925">IF(AND(COUNTIF(Codificacion3,AT1564)&lt;AO1564),1,COUNTIF(Codificacion3,AT1564))</f>
        <v>1</v>
      </c>
      <c r="AV1564" s="62" t="str">
        <f t="shared" si="18731"/>
        <v>No Seleccionada</v>
      </c>
      <c r="AW1564" s="53"/>
      <c r="AX1564" s="51" t="str">
        <f t="shared" si="18732"/>
        <v>ALI_40_SEG_15FALSO</v>
      </c>
      <c r="AY1564" s="51">
        <f t="shared" si="18713"/>
        <v>2</v>
      </c>
      <c r="AZ1564" s="64" t="b">
        <f t="shared" si="18733"/>
        <v>0</v>
      </c>
    </row>
    <row r="1565" spans="1:52" x14ac:dyDescent="0.2">
      <c r="A1565" s="50" t="str">
        <f t="shared" si="18676"/>
        <v>ALI_94_SEG_1</v>
      </c>
      <c r="B1565" s="51" t="s">
        <v>148</v>
      </c>
      <c r="C1565" s="52">
        <v>94</v>
      </c>
      <c r="D1565" s="52">
        <f t="shared" ref="D1565" si="18926">IF(ISERROR(VLOOKUP(E1565,Proveedores,2,FALSE)),"",VLOOKUP(E1565,Proveedores,2,FALSE))</f>
        <v>2075</v>
      </c>
      <c r="E1565" s="53" t="s">
        <v>149</v>
      </c>
      <c r="F1565" s="54">
        <v>16</v>
      </c>
      <c r="G1565" s="53" t="s">
        <v>56</v>
      </c>
      <c r="H1565" s="53" t="s">
        <v>57</v>
      </c>
      <c r="I1565" s="52">
        <v>1</v>
      </c>
      <c r="J1565" s="53" t="s">
        <v>58</v>
      </c>
      <c r="K1565" s="55">
        <v>44835</v>
      </c>
      <c r="L1565" s="56">
        <v>6289</v>
      </c>
      <c r="M1565" s="56">
        <v>7636</v>
      </c>
      <c r="N1565" s="56">
        <v>3542</v>
      </c>
      <c r="O1565" s="56">
        <v>273</v>
      </c>
      <c r="P1565" s="57">
        <v>510</v>
      </c>
      <c r="Q1565" s="58">
        <v>0.20784313700000001</v>
      </c>
      <c r="R1565" s="57">
        <v>404</v>
      </c>
      <c r="S1565" s="57">
        <v>510</v>
      </c>
      <c r="T1565" s="58">
        <v>0.20784313700000001</v>
      </c>
      <c r="U1565" s="57">
        <v>404</v>
      </c>
      <c r="V1565" s="57">
        <v>1016</v>
      </c>
      <c r="W1565" s="58">
        <v>0.20787401</v>
      </c>
      <c r="X1565" s="57">
        <v>804.8</v>
      </c>
      <c r="Y1565" s="57">
        <v>1016</v>
      </c>
      <c r="Z1565" s="58">
        <v>0.20787401</v>
      </c>
      <c r="AA1565" s="57">
        <v>804.8</v>
      </c>
      <c r="AB1565" s="57">
        <v>8696012</v>
      </c>
      <c r="AC1565" s="53" t="str">
        <f t="shared" si="18715"/>
        <v>Registro Valido</v>
      </c>
      <c r="AD1565" s="57">
        <f t="shared" ref="AD1565" si="18927">IF(OR(ISERROR(VLOOKUP(CONCATENATE("ALI_",$C1565,"_SEG_",$I1565,"_PROV_",$D1565),Catalogo_Precios,AD$8,FALSE)),L1565=0),0,VLOOKUP(CONCATENATE("ALI_",$C1565,"_SEG_",$I1565,"_PROV_",$D1565),Catalogo_Precios,AD$8,FALSE))</f>
        <v>510</v>
      </c>
      <c r="AE1565" s="57">
        <f t="shared" ref="AE1565" si="18928">IF(OR(ISERROR(VLOOKUP(CONCATENATE("ALI_",$C1565,"_SEG_",$I1565,"_PROV_",$D1565),Catalogo_Precios,AE$8,FALSE)),M1565=0),0,VLOOKUP(CONCATENATE("ALI_",$C1565,"_SEG_",$I1565,"_PROV_",$D1565),Catalogo_Precios,AE$8,FALSE))</f>
        <v>510</v>
      </c>
      <c r="AF1565" s="57">
        <f t="shared" ref="AF1565" si="18929">IF(OR(ISERROR(VLOOKUP(CONCATENATE("ALI_",$C1565,"_SEG_",$I1565,"_PROV_",$D1565),Catalogo_Precios,AF$8,FALSE)),N1565=0),0,VLOOKUP(CONCATENATE("ALI_",$C1565,"_SEG_",$I1565,"_PROV_",$D1565),Catalogo_Precios,AF$8,FALSE))</f>
        <v>1016</v>
      </c>
      <c r="AG1565" s="57">
        <f t="shared" ref="AG1565" si="18930">IF(OR(ISERROR(VLOOKUP(CONCATENATE("ALI_",$C1565,"_SEG_",$I1565,"_PROV_",$D1565),Catalogo_Precios,AG$8,FALSE)),O1565=0),0,VLOOKUP(CONCATENATE("ALI_",$C1565,"_SEG_",$I1565,"_PROV_",$D1565),Catalogo_Precios,AG$8,FALSE))</f>
        <v>1016</v>
      </c>
      <c r="AH1565" s="57">
        <f t="shared" ref="AH1565" si="18931">IF(OR(ISERROR(VLOOKUP(CONCATENATE("ALI_",$C1565,"_SEG_",$I1565,"_PROV_",$D1565),Catalogo_Precios,AH$8,FALSE)),L1565=0),0,VLOOKUP(CONCATENATE("ALI_",$C1565,"_SEG_",$I1565,"_PROV_",$D1565),Catalogo_Precios,AH$8,FALSE))</f>
        <v>505</v>
      </c>
      <c r="AI1565" s="57">
        <f t="shared" ref="AI1565" si="18932">IF(OR(ISERROR(VLOOKUP(CONCATENATE("ALI_",$C1565,"_SEG_",$I1565,"_PROV_",$D1565),Catalogo_Precios,AI$8,FALSE)),M1565=0),0,VLOOKUP(CONCATENATE("ALI_",$C1565,"_SEG_",$I1565,"_PROV_",$D1565),Catalogo_Precios,AI$8,FALSE))</f>
        <v>505</v>
      </c>
      <c r="AJ1565" s="57">
        <f t="shared" ref="AJ1565" si="18933">IF(OR(ISERROR(VLOOKUP(CONCATENATE("ALI_",$C1565,"_SEG_",$I1565,"_PROV_",$D1565),Catalogo_Precios,AJ$8,FALSE)),N1565=0),0,VLOOKUP(CONCATENATE("ALI_",$C1565,"_SEG_",$I1565,"_PROV_",$D1565),Catalogo_Precios,AJ$8,FALSE))</f>
        <v>1006</v>
      </c>
      <c r="AK1565" s="57">
        <f t="shared" ref="AK1565" si="18934">IF(OR(ISERROR(VLOOKUP(CONCATENATE("ALI_",$C1565,"_SEG_",$I1565,"_PROV_",$D1565),Catalogo_Precios,AK$8,FALSE)),O1565=0),0,VLOOKUP(CONCATENATE("ALI_",$C1565,"_SEG_",$I1565,"_PROV_",$D1565),Catalogo_Precios,AK$8,FALSE))</f>
        <v>1006</v>
      </c>
      <c r="AL1565" s="53"/>
      <c r="AM1565" s="59" t="str">
        <f t="shared" si="18724"/>
        <v>ALI_94_SEG_1</v>
      </c>
      <c r="AN1565" s="59" t="str">
        <f t="shared" si="18725"/>
        <v>ALI_94_SEG_1_VAL_8696012</v>
      </c>
      <c r="AO1565" s="60">
        <f t="shared" ref="AO1565" si="18935">IF(OR(AB1565="",AB1565=0),0,COUNTIF(Codificacion,AM1565))</f>
        <v>6</v>
      </c>
      <c r="AP1565" s="61">
        <f t="array" ref="AP1565">MIN(IF(Codificacion=AM1565,Total_Cotizacion,""))</f>
        <v>8696012</v>
      </c>
      <c r="AQ1565" s="62" t="b">
        <f t="shared" si="18727"/>
        <v>1</v>
      </c>
      <c r="AR1565" s="51" t="str">
        <f t="shared" ref="AR1565" si="18936">IF(COUNTIF(Codificacion2,CONCATENATE(AM1565,"_VAL_",AB1565))&gt;1,"Empate","")</f>
        <v>Empate</v>
      </c>
      <c r="AS1565" s="63" t="s">
        <v>78</v>
      </c>
      <c r="AT1565" s="59" t="str">
        <f t="shared" si="18729"/>
        <v>ALI_94_SEG_1_x</v>
      </c>
      <c r="AU1565" s="63">
        <f t="shared" ref="AU1565" si="18937">IF(AND(COUNTIF(Codificacion3,AT1565)&lt;AO1565),1,COUNTIF(Codificacion3,AT1565))</f>
        <v>1</v>
      </c>
      <c r="AV1565" s="62" t="str">
        <f t="shared" si="18731"/>
        <v>Cotizacion Seleccionada</v>
      </c>
      <c r="AW1565" s="53"/>
      <c r="AX1565" s="51" t="str">
        <f t="shared" si="18732"/>
        <v>ALI_94_SEG_1VERDADERO</v>
      </c>
      <c r="AY1565" s="51">
        <f t="shared" si="18713"/>
        <v>3</v>
      </c>
      <c r="AZ1565" s="64" t="b">
        <f t="shared" si="18733"/>
        <v>0</v>
      </c>
    </row>
    <row r="1566" spans="1:52" x14ac:dyDescent="0.2">
      <c r="A1566" s="50" t="str">
        <f t="shared" si="18676"/>
        <v>ALI_94_SEG_2</v>
      </c>
      <c r="B1566" s="51" t="s">
        <v>148</v>
      </c>
      <c r="C1566" s="52">
        <v>94</v>
      </c>
      <c r="D1566" s="52">
        <f t="shared" ref="D1566" si="18938">IF(ISERROR(VLOOKUP(E1566,Proveedores,2,FALSE)),"",VLOOKUP(E1566,Proveedores,2,FALSE))</f>
        <v>2075</v>
      </c>
      <c r="E1566" s="53" t="s">
        <v>149</v>
      </c>
      <c r="F1566" s="54">
        <v>17</v>
      </c>
      <c r="G1566" s="53" t="s">
        <v>56</v>
      </c>
      <c r="H1566" s="53" t="s">
        <v>57</v>
      </c>
      <c r="I1566" s="52">
        <v>2</v>
      </c>
      <c r="J1566" s="53" t="s">
        <v>58</v>
      </c>
      <c r="K1566" s="55">
        <v>44835</v>
      </c>
      <c r="L1566" s="56">
        <v>6430</v>
      </c>
      <c r="M1566" s="56">
        <v>7808</v>
      </c>
      <c r="N1566" s="56">
        <v>3622</v>
      </c>
      <c r="O1566" s="56">
        <v>279</v>
      </c>
      <c r="P1566" s="57">
        <v>510</v>
      </c>
      <c r="Q1566" s="58">
        <v>0.20784313700000001</v>
      </c>
      <c r="R1566" s="57">
        <v>404</v>
      </c>
      <c r="S1566" s="57">
        <v>510</v>
      </c>
      <c r="T1566" s="58">
        <v>0.20784313700000001</v>
      </c>
      <c r="U1566" s="57">
        <v>404</v>
      </c>
      <c r="V1566" s="57">
        <v>1016</v>
      </c>
      <c r="W1566" s="58">
        <v>0.20787401</v>
      </c>
      <c r="X1566" s="57">
        <v>804.8</v>
      </c>
      <c r="Y1566" s="57">
        <v>1016</v>
      </c>
      <c r="Z1566" s="58">
        <v>0.20787401</v>
      </c>
      <c r="AA1566" s="57">
        <v>804.8</v>
      </c>
      <c r="AB1566" s="57">
        <v>8891676.7999999989</v>
      </c>
      <c r="AC1566" s="53" t="str">
        <f t="shared" si="18715"/>
        <v>Registro Valido</v>
      </c>
      <c r="AD1566" s="57">
        <f t="shared" ref="AD1566" si="18939">IF(OR(ISERROR(VLOOKUP(CONCATENATE("ALI_",$C1566,"_SEG_",$I1566,"_PROV_",$D1566),Catalogo_Precios,AD$8,FALSE)),L1566=0),0,VLOOKUP(CONCATENATE("ALI_",$C1566,"_SEG_",$I1566,"_PROV_",$D1566),Catalogo_Precios,AD$8,FALSE))</f>
        <v>510</v>
      </c>
      <c r="AE1566" s="57">
        <f t="shared" ref="AE1566" si="18940">IF(OR(ISERROR(VLOOKUP(CONCATENATE("ALI_",$C1566,"_SEG_",$I1566,"_PROV_",$D1566),Catalogo_Precios,AE$8,FALSE)),M1566=0),0,VLOOKUP(CONCATENATE("ALI_",$C1566,"_SEG_",$I1566,"_PROV_",$D1566),Catalogo_Precios,AE$8,FALSE))</f>
        <v>510</v>
      </c>
      <c r="AF1566" s="57">
        <f t="shared" ref="AF1566" si="18941">IF(OR(ISERROR(VLOOKUP(CONCATENATE("ALI_",$C1566,"_SEG_",$I1566,"_PROV_",$D1566),Catalogo_Precios,AF$8,FALSE)),N1566=0),0,VLOOKUP(CONCATENATE("ALI_",$C1566,"_SEG_",$I1566,"_PROV_",$D1566),Catalogo_Precios,AF$8,FALSE))</f>
        <v>1016</v>
      </c>
      <c r="AG1566" s="57">
        <f t="shared" ref="AG1566" si="18942">IF(OR(ISERROR(VLOOKUP(CONCATENATE("ALI_",$C1566,"_SEG_",$I1566,"_PROV_",$D1566),Catalogo_Precios,AG$8,FALSE)),O1566=0),0,VLOOKUP(CONCATENATE("ALI_",$C1566,"_SEG_",$I1566,"_PROV_",$D1566),Catalogo_Precios,AG$8,FALSE))</f>
        <v>1016</v>
      </c>
      <c r="AH1566" s="57">
        <f t="shared" ref="AH1566" si="18943">IF(OR(ISERROR(VLOOKUP(CONCATENATE("ALI_",$C1566,"_SEG_",$I1566,"_PROV_",$D1566),Catalogo_Precios,AH$8,FALSE)),L1566=0),0,VLOOKUP(CONCATENATE("ALI_",$C1566,"_SEG_",$I1566,"_PROV_",$D1566),Catalogo_Precios,AH$8,FALSE))</f>
        <v>505</v>
      </c>
      <c r="AI1566" s="57">
        <f t="shared" ref="AI1566" si="18944">IF(OR(ISERROR(VLOOKUP(CONCATENATE("ALI_",$C1566,"_SEG_",$I1566,"_PROV_",$D1566),Catalogo_Precios,AI$8,FALSE)),M1566=0),0,VLOOKUP(CONCATENATE("ALI_",$C1566,"_SEG_",$I1566,"_PROV_",$D1566),Catalogo_Precios,AI$8,FALSE))</f>
        <v>505</v>
      </c>
      <c r="AJ1566" s="57">
        <f t="shared" ref="AJ1566" si="18945">IF(OR(ISERROR(VLOOKUP(CONCATENATE("ALI_",$C1566,"_SEG_",$I1566,"_PROV_",$D1566),Catalogo_Precios,AJ$8,FALSE)),N1566=0),0,VLOOKUP(CONCATENATE("ALI_",$C1566,"_SEG_",$I1566,"_PROV_",$D1566),Catalogo_Precios,AJ$8,FALSE))</f>
        <v>1006</v>
      </c>
      <c r="AK1566" s="57">
        <f t="shared" ref="AK1566" si="18946">IF(OR(ISERROR(VLOOKUP(CONCATENATE("ALI_",$C1566,"_SEG_",$I1566,"_PROV_",$D1566),Catalogo_Precios,AK$8,FALSE)),O1566=0),0,VLOOKUP(CONCATENATE("ALI_",$C1566,"_SEG_",$I1566,"_PROV_",$D1566),Catalogo_Precios,AK$8,FALSE))</f>
        <v>1006</v>
      </c>
      <c r="AL1566" s="53"/>
      <c r="AM1566" s="59" t="str">
        <f t="shared" si="18724"/>
        <v>ALI_94_SEG_2</v>
      </c>
      <c r="AN1566" s="59" t="str">
        <f t="shared" si="18725"/>
        <v>ALI_94_SEG_2_VAL_8891676.8</v>
      </c>
      <c r="AO1566" s="60">
        <f t="shared" ref="AO1566" si="18947">IF(OR(AB1566="",AB1566=0),0,COUNTIF(Codificacion,AM1566))</f>
        <v>6</v>
      </c>
      <c r="AP1566" s="61">
        <f t="array" ref="AP1566">MIN(IF(Codificacion=AM1566,Total_Cotizacion,""))</f>
        <v>8891676.7999999989</v>
      </c>
      <c r="AQ1566" s="62" t="b">
        <f t="shared" si="18727"/>
        <v>1</v>
      </c>
      <c r="AR1566" s="51" t="str">
        <f t="shared" ref="AR1566" si="18948">IF(COUNTIF(Codificacion2,CONCATENATE(AM1566,"_VAL_",AB1566))&gt;1,"Empate","")</f>
        <v>Empate</v>
      </c>
      <c r="AS1566" s="63" t="s">
        <v>78</v>
      </c>
      <c r="AT1566" s="59" t="str">
        <f t="shared" si="18729"/>
        <v>ALI_94_SEG_2_x</v>
      </c>
      <c r="AU1566" s="63">
        <f t="shared" ref="AU1566" si="18949">IF(AND(COUNTIF(Codificacion3,AT1566)&lt;AO1566),1,COUNTIF(Codificacion3,AT1566))</f>
        <v>1</v>
      </c>
      <c r="AV1566" s="62" t="str">
        <f t="shared" si="18731"/>
        <v>Cotizacion Seleccionada</v>
      </c>
      <c r="AW1566" s="53"/>
      <c r="AX1566" s="51" t="str">
        <f t="shared" si="18732"/>
        <v>ALI_94_SEG_2VERDADERO</v>
      </c>
      <c r="AY1566" s="51">
        <f t="shared" si="18713"/>
        <v>3</v>
      </c>
      <c r="AZ1566" s="64" t="b">
        <f t="shared" si="18733"/>
        <v>0</v>
      </c>
    </row>
    <row r="1567" spans="1:52" x14ac:dyDescent="0.2">
      <c r="A1567" s="50" t="str">
        <f t="shared" si="18676"/>
        <v>ALI_94_SEG_3</v>
      </c>
      <c r="B1567" s="51" t="s">
        <v>148</v>
      </c>
      <c r="C1567" s="52">
        <v>94</v>
      </c>
      <c r="D1567" s="52">
        <f t="shared" ref="D1567" si="18950">IF(ISERROR(VLOOKUP(E1567,Proveedores,2,FALSE)),"",VLOOKUP(E1567,Proveedores,2,FALSE))</f>
        <v>2075</v>
      </c>
      <c r="E1567" s="53" t="s">
        <v>149</v>
      </c>
      <c r="F1567" s="54">
        <v>18</v>
      </c>
      <c r="G1567" s="53" t="s">
        <v>56</v>
      </c>
      <c r="H1567" s="53" t="s">
        <v>57</v>
      </c>
      <c r="I1567" s="52">
        <v>3</v>
      </c>
      <c r="J1567" s="53" t="s">
        <v>58</v>
      </c>
      <c r="K1567" s="55">
        <v>44835</v>
      </c>
      <c r="L1567" s="56">
        <v>6392</v>
      </c>
      <c r="M1567" s="56">
        <v>7762</v>
      </c>
      <c r="N1567" s="56">
        <v>3600</v>
      </c>
      <c r="O1567" s="56">
        <v>277</v>
      </c>
      <c r="P1567" s="57">
        <v>510</v>
      </c>
      <c r="Q1567" s="58">
        <v>0.20784313700000001</v>
      </c>
      <c r="R1567" s="57">
        <v>404</v>
      </c>
      <c r="S1567" s="57">
        <v>510</v>
      </c>
      <c r="T1567" s="58">
        <v>0.20784313700000001</v>
      </c>
      <c r="U1567" s="57">
        <v>404</v>
      </c>
      <c r="V1567" s="57">
        <v>1016</v>
      </c>
      <c r="W1567" s="58">
        <v>0.20787401</v>
      </c>
      <c r="X1567" s="57">
        <v>804.8</v>
      </c>
      <c r="Y1567" s="57">
        <v>1016</v>
      </c>
      <c r="Z1567" s="58">
        <v>0.20787401</v>
      </c>
      <c r="AA1567" s="57">
        <v>804.8</v>
      </c>
      <c r="AB1567" s="57">
        <v>8838425.5999999996</v>
      </c>
      <c r="AC1567" s="53" t="str">
        <f t="shared" si="18715"/>
        <v>Registro Valido</v>
      </c>
      <c r="AD1567" s="57">
        <f t="shared" ref="AD1567" si="18951">IF(OR(ISERROR(VLOOKUP(CONCATENATE("ALI_",$C1567,"_SEG_",$I1567,"_PROV_",$D1567),Catalogo_Precios,AD$8,FALSE)),L1567=0),0,VLOOKUP(CONCATENATE("ALI_",$C1567,"_SEG_",$I1567,"_PROV_",$D1567),Catalogo_Precios,AD$8,FALSE))</f>
        <v>510</v>
      </c>
      <c r="AE1567" s="57">
        <f t="shared" ref="AE1567" si="18952">IF(OR(ISERROR(VLOOKUP(CONCATENATE("ALI_",$C1567,"_SEG_",$I1567,"_PROV_",$D1567),Catalogo_Precios,AE$8,FALSE)),M1567=0),0,VLOOKUP(CONCATENATE("ALI_",$C1567,"_SEG_",$I1567,"_PROV_",$D1567),Catalogo_Precios,AE$8,FALSE))</f>
        <v>510</v>
      </c>
      <c r="AF1567" s="57">
        <f t="shared" ref="AF1567" si="18953">IF(OR(ISERROR(VLOOKUP(CONCATENATE("ALI_",$C1567,"_SEG_",$I1567,"_PROV_",$D1567),Catalogo_Precios,AF$8,FALSE)),N1567=0),0,VLOOKUP(CONCATENATE("ALI_",$C1567,"_SEG_",$I1567,"_PROV_",$D1567),Catalogo_Precios,AF$8,FALSE))</f>
        <v>1016</v>
      </c>
      <c r="AG1567" s="57">
        <f t="shared" ref="AG1567" si="18954">IF(OR(ISERROR(VLOOKUP(CONCATENATE("ALI_",$C1567,"_SEG_",$I1567,"_PROV_",$D1567),Catalogo_Precios,AG$8,FALSE)),O1567=0),0,VLOOKUP(CONCATENATE("ALI_",$C1567,"_SEG_",$I1567,"_PROV_",$D1567),Catalogo_Precios,AG$8,FALSE))</f>
        <v>1016</v>
      </c>
      <c r="AH1567" s="57">
        <f t="shared" ref="AH1567" si="18955">IF(OR(ISERROR(VLOOKUP(CONCATENATE("ALI_",$C1567,"_SEG_",$I1567,"_PROV_",$D1567),Catalogo_Precios,AH$8,FALSE)),L1567=0),0,VLOOKUP(CONCATENATE("ALI_",$C1567,"_SEG_",$I1567,"_PROV_",$D1567),Catalogo_Precios,AH$8,FALSE))</f>
        <v>505</v>
      </c>
      <c r="AI1567" s="57">
        <f t="shared" ref="AI1567" si="18956">IF(OR(ISERROR(VLOOKUP(CONCATENATE("ALI_",$C1567,"_SEG_",$I1567,"_PROV_",$D1567),Catalogo_Precios,AI$8,FALSE)),M1567=0),0,VLOOKUP(CONCATENATE("ALI_",$C1567,"_SEG_",$I1567,"_PROV_",$D1567),Catalogo_Precios,AI$8,FALSE))</f>
        <v>505</v>
      </c>
      <c r="AJ1567" s="57">
        <f t="shared" ref="AJ1567" si="18957">IF(OR(ISERROR(VLOOKUP(CONCATENATE("ALI_",$C1567,"_SEG_",$I1567,"_PROV_",$D1567),Catalogo_Precios,AJ$8,FALSE)),N1567=0),0,VLOOKUP(CONCATENATE("ALI_",$C1567,"_SEG_",$I1567,"_PROV_",$D1567),Catalogo_Precios,AJ$8,FALSE))</f>
        <v>1006</v>
      </c>
      <c r="AK1567" s="57">
        <f t="shared" ref="AK1567" si="18958">IF(OR(ISERROR(VLOOKUP(CONCATENATE("ALI_",$C1567,"_SEG_",$I1567,"_PROV_",$D1567),Catalogo_Precios,AK$8,FALSE)),O1567=0),0,VLOOKUP(CONCATENATE("ALI_",$C1567,"_SEG_",$I1567,"_PROV_",$D1567),Catalogo_Precios,AK$8,FALSE))</f>
        <v>1006</v>
      </c>
      <c r="AL1567" s="53"/>
      <c r="AM1567" s="59" t="str">
        <f t="shared" si="18724"/>
        <v>ALI_94_SEG_3</v>
      </c>
      <c r="AN1567" s="59" t="str">
        <f t="shared" si="18725"/>
        <v>ALI_94_SEG_3_VAL_8838425.6</v>
      </c>
      <c r="AO1567" s="60">
        <f t="shared" ref="AO1567" si="18959">IF(OR(AB1567="",AB1567=0),0,COUNTIF(Codificacion,AM1567))</f>
        <v>6</v>
      </c>
      <c r="AP1567" s="61">
        <f t="array" ref="AP1567">MIN(IF(Codificacion=AM1567,Total_Cotizacion,""))</f>
        <v>8838425.5999999996</v>
      </c>
      <c r="AQ1567" s="62" t="b">
        <f t="shared" si="18727"/>
        <v>1</v>
      </c>
      <c r="AR1567" s="51" t="str">
        <f t="shared" ref="AR1567" si="18960">IF(COUNTIF(Codificacion2,CONCATENATE(AM1567,"_VAL_",AB1567))&gt;1,"Empate","")</f>
        <v>Empate</v>
      </c>
      <c r="AS1567" s="63" t="s">
        <v>78</v>
      </c>
      <c r="AT1567" s="59" t="str">
        <f t="shared" si="18729"/>
        <v>ALI_94_SEG_3_x</v>
      </c>
      <c r="AU1567" s="63">
        <f t="shared" ref="AU1567" si="18961">IF(AND(COUNTIF(Codificacion3,AT1567)&lt;AO1567),1,COUNTIF(Codificacion3,AT1567))</f>
        <v>1</v>
      </c>
      <c r="AV1567" s="62" t="str">
        <f t="shared" si="18731"/>
        <v>Cotizacion Seleccionada</v>
      </c>
      <c r="AW1567" s="53"/>
      <c r="AX1567" s="51" t="str">
        <f t="shared" si="18732"/>
        <v>ALI_94_SEG_3VERDADERO</v>
      </c>
      <c r="AY1567" s="51">
        <f t="shared" si="18713"/>
        <v>3</v>
      </c>
      <c r="AZ1567" s="64" t="b">
        <f t="shared" si="18733"/>
        <v>0</v>
      </c>
    </row>
    <row r="1568" spans="1:52" x14ac:dyDescent="0.2">
      <c r="A1568" s="50" t="str">
        <f t="shared" si="18676"/>
        <v>ALI_94_SEG_4</v>
      </c>
      <c r="B1568" s="51" t="s">
        <v>148</v>
      </c>
      <c r="C1568" s="52">
        <v>94</v>
      </c>
      <c r="D1568" s="52">
        <f t="shared" ref="D1568" si="18962">IF(ISERROR(VLOOKUP(E1568,Proveedores,2,FALSE)),"",VLOOKUP(E1568,Proveedores,2,FALSE))</f>
        <v>2075</v>
      </c>
      <c r="E1568" s="53" t="s">
        <v>149</v>
      </c>
      <c r="F1568" s="54">
        <v>19</v>
      </c>
      <c r="G1568" s="53" t="s">
        <v>56</v>
      </c>
      <c r="H1568" s="53" t="s">
        <v>57</v>
      </c>
      <c r="I1568" s="52">
        <v>4</v>
      </c>
      <c r="J1568" s="53" t="s">
        <v>58</v>
      </c>
      <c r="K1568" s="55">
        <v>44835</v>
      </c>
      <c r="L1568" s="56">
        <v>6811</v>
      </c>
      <c r="M1568" s="56">
        <v>8271</v>
      </c>
      <c r="N1568" s="56">
        <v>3836</v>
      </c>
      <c r="O1568" s="56">
        <v>296</v>
      </c>
      <c r="P1568" s="57">
        <v>510</v>
      </c>
      <c r="Q1568" s="58">
        <v>0.20784313700000001</v>
      </c>
      <c r="R1568" s="57">
        <v>404</v>
      </c>
      <c r="S1568" s="57">
        <v>510</v>
      </c>
      <c r="T1568" s="58">
        <v>0.20784313700000001</v>
      </c>
      <c r="U1568" s="57">
        <v>404</v>
      </c>
      <c r="V1568" s="57">
        <v>1016</v>
      </c>
      <c r="W1568" s="58">
        <v>0.20787401</v>
      </c>
      <c r="X1568" s="57">
        <v>804.8</v>
      </c>
      <c r="Y1568" s="57">
        <v>1016</v>
      </c>
      <c r="Z1568" s="58">
        <v>0.20787401</v>
      </c>
      <c r="AA1568" s="57">
        <v>804.8</v>
      </c>
      <c r="AB1568" s="57">
        <v>9418561.6000000015</v>
      </c>
      <c r="AC1568" s="53" t="str">
        <f t="shared" si="18715"/>
        <v>Registro Valido</v>
      </c>
      <c r="AD1568" s="57">
        <f t="shared" ref="AD1568" si="18963">IF(OR(ISERROR(VLOOKUP(CONCATENATE("ALI_",$C1568,"_SEG_",$I1568,"_PROV_",$D1568),Catalogo_Precios,AD$8,FALSE)),L1568=0),0,VLOOKUP(CONCATENATE("ALI_",$C1568,"_SEG_",$I1568,"_PROV_",$D1568),Catalogo_Precios,AD$8,FALSE))</f>
        <v>510</v>
      </c>
      <c r="AE1568" s="57">
        <f t="shared" ref="AE1568" si="18964">IF(OR(ISERROR(VLOOKUP(CONCATENATE("ALI_",$C1568,"_SEG_",$I1568,"_PROV_",$D1568),Catalogo_Precios,AE$8,FALSE)),M1568=0),0,VLOOKUP(CONCATENATE("ALI_",$C1568,"_SEG_",$I1568,"_PROV_",$D1568),Catalogo_Precios,AE$8,FALSE))</f>
        <v>510</v>
      </c>
      <c r="AF1568" s="57">
        <f t="shared" ref="AF1568" si="18965">IF(OR(ISERROR(VLOOKUP(CONCATENATE("ALI_",$C1568,"_SEG_",$I1568,"_PROV_",$D1568),Catalogo_Precios,AF$8,FALSE)),N1568=0),0,VLOOKUP(CONCATENATE("ALI_",$C1568,"_SEG_",$I1568,"_PROV_",$D1568),Catalogo_Precios,AF$8,FALSE))</f>
        <v>1016</v>
      </c>
      <c r="AG1568" s="57">
        <f t="shared" ref="AG1568" si="18966">IF(OR(ISERROR(VLOOKUP(CONCATENATE("ALI_",$C1568,"_SEG_",$I1568,"_PROV_",$D1568),Catalogo_Precios,AG$8,FALSE)),O1568=0),0,VLOOKUP(CONCATENATE("ALI_",$C1568,"_SEG_",$I1568,"_PROV_",$D1568),Catalogo_Precios,AG$8,FALSE))</f>
        <v>1016</v>
      </c>
      <c r="AH1568" s="57">
        <f t="shared" ref="AH1568" si="18967">IF(OR(ISERROR(VLOOKUP(CONCATENATE("ALI_",$C1568,"_SEG_",$I1568,"_PROV_",$D1568),Catalogo_Precios,AH$8,FALSE)),L1568=0),0,VLOOKUP(CONCATENATE("ALI_",$C1568,"_SEG_",$I1568,"_PROV_",$D1568),Catalogo_Precios,AH$8,FALSE))</f>
        <v>505</v>
      </c>
      <c r="AI1568" s="57">
        <f t="shared" ref="AI1568" si="18968">IF(OR(ISERROR(VLOOKUP(CONCATENATE("ALI_",$C1568,"_SEG_",$I1568,"_PROV_",$D1568),Catalogo_Precios,AI$8,FALSE)),M1568=0),0,VLOOKUP(CONCATENATE("ALI_",$C1568,"_SEG_",$I1568,"_PROV_",$D1568),Catalogo_Precios,AI$8,FALSE))</f>
        <v>505</v>
      </c>
      <c r="AJ1568" s="57">
        <f t="shared" ref="AJ1568" si="18969">IF(OR(ISERROR(VLOOKUP(CONCATENATE("ALI_",$C1568,"_SEG_",$I1568,"_PROV_",$D1568),Catalogo_Precios,AJ$8,FALSE)),N1568=0),0,VLOOKUP(CONCATENATE("ALI_",$C1568,"_SEG_",$I1568,"_PROV_",$D1568),Catalogo_Precios,AJ$8,FALSE))</f>
        <v>1006</v>
      </c>
      <c r="AK1568" s="57">
        <f t="shared" ref="AK1568" si="18970">IF(OR(ISERROR(VLOOKUP(CONCATENATE("ALI_",$C1568,"_SEG_",$I1568,"_PROV_",$D1568),Catalogo_Precios,AK$8,FALSE)),O1568=0),0,VLOOKUP(CONCATENATE("ALI_",$C1568,"_SEG_",$I1568,"_PROV_",$D1568),Catalogo_Precios,AK$8,FALSE))</f>
        <v>1006</v>
      </c>
      <c r="AL1568" s="53"/>
      <c r="AM1568" s="59" t="str">
        <f t="shared" si="18724"/>
        <v>ALI_94_SEG_4</v>
      </c>
      <c r="AN1568" s="59" t="str">
        <f t="shared" si="18725"/>
        <v>ALI_94_SEG_4_VAL_9418561.6</v>
      </c>
      <c r="AO1568" s="60">
        <f t="shared" ref="AO1568" si="18971">IF(OR(AB1568="",AB1568=0),0,COUNTIF(Codificacion,AM1568))</f>
        <v>6</v>
      </c>
      <c r="AP1568" s="61">
        <f t="array" ref="AP1568">MIN(IF(Codificacion=AM1568,Total_Cotizacion,""))</f>
        <v>9418561.6000000015</v>
      </c>
      <c r="AQ1568" s="62" t="b">
        <f t="shared" si="18727"/>
        <v>1</v>
      </c>
      <c r="AR1568" s="51" t="str">
        <f t="shared" ref="AR1568" si="18972">IF(COUNTIF(Codificacion2,CONCATENATE(AM1568,"_VAL_",AB1568))&gt;1,"Empate","")</f>
        <v>Empate</v>
      </c>
      <c r="AS1568" s="63" t="s">
        <v>78</v>
      </c>
      <c r="AT1568" s="59" t="str">
        <f t="shared" si="18729"/>
        <v>ALI_94_SEG_4_x</v>
      </c>
      <c r="AU1568" s="63">
        <f t="shared" ref="AU1568" si="18973">IF(AND(COUNTIF(Codificacion3,AT1568)&lt;AO1568),1,COUNTIF(Codificacion3,AT1568))</f>
        <v>1</v>
      </c>
      <c r="AV1568" s="62" t="str">
        <f t="shared" si="18731"/>
        <v>Cotizacion Seleccionada</v>
      </c>
      <c r="AW1568" s="53"/>
      <c r="AX1568" s="51" t="str">
        <f t="shared" si="18732"/>
        <v>ALI_94_SEG_4VERDADERO</v>
      </c>
      <c r="AY1568" s="51">
        <f t="shared" si="18713"/>
        <v>3</v>
      </c>
      <c r="AZ1568" s="64" t="b">
        <f t="shared" si="18733"/>
        <v>0</v>
      </c>
    </row>
    <row r="1569" spans="1:52" x14ac:dyDescent="0.2">
      <c r="A1569" s="50" t="str">
        <f t="shared" si="18676"/>
        <v>ALI_94_SEG_5</v>
      </c>
      <c r="B1569" s="51" t="s">
        <v>148</v>
      </c>
      <c r="C1569" s="52">
        <v>94</v>
      </c>
      <c r="D1569" s="52">
        <f t="shared" ref="D1569" si="18974">IF(ISERROR(VLOOKUP(E1569,Proveedores,2,FALSE)),"",VLOOKUP(E1569,Proveedores,2,FALSE))</f>
        <v>2075</v>
      </c>
      <c r="E1569" s="53" t="s">
        <v>149</v>
      </c>
      <c r="F1569" s="54">
        <v>20</v>
      </c>
      <c r="G1569" s="53" t="s">
        <v>56</v>
      </c>
      <c r="H1569" s="53" t="s">
        <v>57</v>
      </c>
      <c r="I1569" s="52">
        <v>5</v>
      </c>
      <c r="J1569" s="53" t="s">
        <v>58</v>
      </c>
      <c r="K1569" s="55">
        <v>44835</v>
      </c>
      <c r="L1569" s="56">
        <v>6331</v>
      </c>
      <c r="M1569" s="56">
        <v>7688</v>
      </c>
      <c r="N1569" s="56">
        <v>3566</v>
      </c>
      <c r="O1569" s="56">
        <v>275</v>
      </c>
      <c r="P1569" s="57">
        <v>510</v>
      </c>
      <c r="Q1569" s="58">
        <v>0.20784313700000001</v>
      </c>
      <c r="R1569" s="57">
        <v>404</v>
      </c>
      <c r="S1569" s="57">
        <v>510</v>
      </c>
      <c r="T1569" s="58">
        <v>0.20784313700000001</v>
      </c>
      <c r="U1569" s="57">
        <v>404</v>
      </c>
      <c r="V1569" s="57">
        <v>1016</v>
      </c>
      <c r="W1569" s="58">
        <v>0.20787401</v>
      </c>
      <c r="X1569" s="57">
        <v>804.8</v>
      </c>
      <c r="Y1569" s="57">
        <v>1016</v>
      </c>
      <c r="Z1569" s="58">
        <v>0.20787401</v>
      </c>
      <c r="AA1569" s="57">
        <v>804.8</v>
      </c>
      <c r="AB1569" s="57">
        <v>8754912.8000000007</v>
      </c>
      <c r="AC1569" s="53" t="str">
        <f t="shared" si="18715"/>
        <v>Registro Valido</v>
      </c>
      <c r="AD1569" s="57">
        <f t="shared" ref="AD1569" si="18975">IF(OR(ISERROR(VLOOKUP(CONCATENATE("ALI_",$C1569,"_SEG_",$I1569,"_PROV_",$D1569),Catalogo_Precios,AD$8,FALSE)),L1569=0),0,VLOOKUP(CONCATENATE("ALI_",$C1569,"_SEG_",$I1569,"_PROV_",$D1569),Catalogo_Precios,AD$8,FALSE))</f>
        <v>510</v>
      </c>
      <c r="AE1569" s="57">
        <f t="shared" ref="AE1569" si="18976">IF(OR(ISERROR(VLOOKUP(CONCATENATE("ALI_",$C1569,"_SEG_",$I1569,"_PROV_",$D1569),Catalogo_Precios,AE$8,FALSE)),M1569=0),0,VLOOKUP(CONCATENATE("ALI_",$C1569,"_SEG_",$I1569,"_PROV_",$D1569),Catalogo_Precios,AE$8,FALSE))</f>
        <v>510</v>
      </c>
      <c r="AF1569" s="57">
        <f t="shared" ref="AF1569" si="18977">IF(OR(ISERROR(VLOOKUP(CONCATENATE("ALI_",$C1569,"_SEG_",$I1569,"_PROV_",$D1569),Catalogo_Precios,AF$8,FALSE)),N1569=0),0,VLOOKUP(CONCATENATE("ALI_",$C1569,"_SEG_",$I1569,"_PROV_",$D1569),Catalogo_Precios,AF$8,FALSE))</f>
        <v>1016</v>
      </c>
      <c r="AG1569" s="57">
        <f t="shared" ref="AG1569" si="18978">IF(OR(ISERROR(VLOOKUP(CONCATENATE("ALI_",$C1569,"_SEG_",$I1569,"_PROV_",$D1569),Catalogo_Precios,AG$8,FALSE)),O1569=0),0,VLOOKUP(CONCATENATE("ALI_",$C1569,"_SEG_",$I1569,"_PROV_",$D1569),Catalogo_Precios,AG$8,FALSE))</f>
        <v>1016</v>
      </c>
      <c r="AH1569" s="57">
        <f t="shared" ref="AH1569" si="18979">IF(OR(ISERROR(VLOOKUP(CONCATENATE("ALI_",$C1569,"_SEG_",$I1569,"_PROV_",$D1569),Catalogo_Precios,AH$8,FALSE)),L1569=0),0,VLOOKUP(CONCATENATE("ALI_",$C1569,"_SEG_",$I1569,"_PROV_",$D1569),Catalogo_Precios,AH$8,FALSE))</f>
        <v>505</v>
      </c>
      <c r="AI1569" s="57">
        <f t="shared" ref="AI1569" si="18980">IF(OR(ISERROR(VLOOKUP(CONCATENATE("ALI_",$C1569,"_SEG_",$I1569,"_PROV_",$D1569),Catalogo_Precios,AI$8,FALSE)),M1569=0),0,VLOOKUP(CONCATENATE("ALI_",$C1569,"_SEG_",$I1569,"_PROV_",$D1569),Catalogo_Precios,AI$8,FALSE))</f>
        <v>505</v>
      </c>
      <c r="AJ1569" s="57">
        <f t="shared" ref="AJ1569" si="18981">IF(OR(ISERROR(VLOOKUP(CONCATENATE("ALI_",$C1569,"_SEG_",$I1569,"_PROV_",$D1569),Catalogo_Precios,AJ$8,FALSE)),N1569=0),0,VLOOKUP(CONCATENATE("ALI_",$C1569,"_SEG_",$I1569,"_PROV_",$D1569),Catalogo_Precios,AJ$8,FALSE))</f>
        <v>1006</v>
      </c>
      <c r="AK1569" s="57">
        <f t="shared" ref="AK1569" si="18982">IF(OR(ISERROR(VLOOKUP(CONCATENATE("ALI_",$C1569,"_SEG_",$I1569,"_PROV_",$D1569),Catalogo_Precios,AK$8,FALSE)),O1569=0),0,VLOOKUP(CONCATENATE("ALI_",$C1569,"_SEG_",$I1569,"_PROV_",$D1569),Catalogo_Precios,AK$8,FALSE))</f>
        <v>1006</v>
      </c>
      <c r="AL1569" s="53"/>
      <c r="AM1569" s="59" t="str">
        <f t="shared" si="18724"/>
        <v>ALI_94_SEG_5</v>
      </c>
      <c r="AN1569" s="59" t="str">
        <f t="shared" si="18725"/>
        <v>ALI_94_SEG_5_VAL_8754912.8</v>
      </c>
      <c r="AO1569" s="60">
        <f t="shared" ref="AO1569" si="18983">IF(OR(AB1569="",AB1569=0),0,COUNTIF(Codificacion,AM1569))</f>
        <v>6</v>
      </c>
      <c r="AP1569" s="61">
        <f t="array" ref="AP1569">MIN(IF(Codificacion=AM1569,Total_Cotizacion,""))</f>
        <v>8754912.8000000007</v>
      </c>
      <c r="AQ1569" s="62" t="b">
        <f t="shared" si="18727"/>
        <v>1</v>
      </c>
      <c r="AR1569" s="51" t="str">
        <f t="shared" ref="AR1569" si="18984">IF(COUNTIF(Codificacion2,CONCATENATE(AM1569,"_VAL_",AB1569))&gt;1,"Empate","")</f>
        <v>Empate</v>
      </c>
      <c r="AS1569" s="63" t="s">
        <v>78</v>
      </c>
      <c r="AT1569" s="59" t="str">
        <f t="shared" si="18729"/>
        <v>ALI_94_SEG_5_x</v>
      </c>
      <c r="AU1569" s="63">
        <f t="shared" ref="AU1569" si="18985">IF(AND(COUNTIF(Codificacion3,AT1569)&lt;AO1569),1,COUNTIF(Codificacion3,AT1569))</f>
        <v>1</v>
      </c>
      <c r="AV1569" s="62" t="str">
        <f t="shared" si="18731"/>
        <v>Cotizacion Seleccionada</v>
      </c>
      <c r="AW1569" s="53"/>
      <c r="AX1569" s="51" t="str">
        <f t="shared" si="18732"/>
        <v>ALI_94_SEG_5VERDADERO</v>
      </c>
      <c r="AY1569" s="51">
        <f t="shared" si="18713"/>
        <v>3</v>
      </c>
      <c r="AZ1569" s="64" t="b">
        <f t="shared" si="18733"/>
        <v>0</v>
      </c>
    </row>
    <row r="1570" spans="1:52" x14ac:dyDescent="0.2">
      <c r="A1570" s="50" t="str">
        <f t="shared" si="18676"/>
        <v>ALI_94_SEG_6</v>
      </c>
      <c r="B1570" s="51" t="s">
        <v>148</v>
      </c>
      <c r="C1570" s="52">
        <v>94</v>
      </c>
      <c r="D1570" s="52">
        <f t="shared" ref="D1570" si="18986">IF(ISERROR(VLOOKUP(E1570,Proveedores,2,FALSE)),"",VLOOKUP(E1570,Proveedores,2,FALSE))</f>
        <v>2075</v>
      </c>
      <c r="E1570" s="53" t="s">
        <v>149</v>
      </c>
      <c r="F1570" s="54">
        <v>21</v>
      </c>
      <c r="G1570" s="53" t="s">
        <v>56</v>
      </c>
      <c r="H1570" s="53" t="s">
        <v>57</v>
      </c>
      <c r="I1570" s="52">
        <v>6</v>
      </c>
      <c r="J1570" s="53" t="s">
        <v>58</v>
      </c>
      <c r="K1570" s="55">
        <v>44835</v>
      </c>
      <c r="L1570" s="56">
        <v>6852</v>
      </c>
      <c r="M1570" s="56">
        <v>8322</v>
      </c>
      <c r="N1570" s="56">
        <v>3859</v>
      </c>
      <c r="O1570" s="56">
        <v>298</v>
      </c>
      <c r="P1570" s="57">
        <v>510</v>
      </c>
      <c r="Q1570" s="58">
        <v>0.20784313700000001</v>
      </c>
      <c r="R1570" s="57">
        <v>404</v>
      </c>
      <c r="S1570" s="57">
        <v>510</v>
      </c>
      <c r="T1570" s="58">
        <v>0.20784313700000001</v>
      </c>
      <c r="U1570" s="57">
        <v>404</v>
      </c>
      <c r="V1570" s="57">
        <v>1016</v>
      </c>
      <c r="W1570" s="58">
        <v>0.20787401</v>
      </c>
      <c r="X1570" s="57">
        <v>804.8</v>
      </c>
      <c r="Y1570" s="57">
        <v>1016</v>
      </c>
      <c r="Z1570" s="58">
        <v>0.20787401</v>
      </c>
      <c r="AA1570" s="57">
        <v>804.8</v>
      </c>
      <c r="AB1570" s="57">
        <v>9475849.5999999996</v>
      </c>
      <c r="AC1570" s="53" t="str">
        <f t="shared" si="18715"/>
        <v>Registro Valido</v>
      </c>
      <c r="AD1570" s="57">
        <f t="shared" ref="AD1570" si="18987">IF(OR(ISERROR(VLOOKUP(CONCATENATE("ALI_",$C1570,"_SEG_",$I1570,"_PROV_",$D1570),Catalogo_Precios,AD$8,FALSE)),L1570=0),0,VLOOKUP(CONCATENATE("ALI_",$C1570,"_SEG_",$I1570,"_PROV_",$D1570),Catalogo_Precios,AD$8,FALSE))</f>
        <v>510</v>
      </c>
      <c r="AE1570" s="57">
        <f t="shared" ref="AE1570" si="18988">IF(OR(ISERROR(VLOOKUP(CONCATENATE("ALI_",$C1570,"_SEG_",$I1570,"_PROV_",$D1570),Catalogo_Precios,AE$8,FALSE)),M1570=0),0,VLOOKUP(CONCATENATE("ALI_",$C1570,"_SEG_",$I1570,"_PROV_",$D1570),Catalogo_Precios,AE$8,FALSE))</f>
        <v>510</v>
      </c>
      <c r="AF1570" s="57">
        <f t="shared" ref="AF1570" si="18989">IF(OR(ISERROR(VLOOKUP(CONCATENATE("ALI_",$C1570,"_SEG_",$I1570,"_PROV_",$D1570),Catalogo_Precios,AF$8,FALSE)),N1570=0),0,VLOOKUP(CONCATENATE("ALI_",$C1570,"_SEG_",$I1570,"_PROV_",$D1570),Catalogo_Precios,AF$8,FALSE))</f>
        <v>1016</v>
      </c>
      <c r="AG1570" s="57">
        <f t="shared" ref="AG1570" si="18990">IF(OR(ISERROR(VLOOKUP(CONCATENATE("ALI_",$C1570,"_SEG_",$I1570,"_PROV_",$D1570),Catalogo_Precios,AG$8,FALSE)),O1570=0),0,VLOOKUP(CONCATENATE("ALI_",$C1570,"_SEG_",$I1570,"_PROV_",$D1570),Catalogo_Precios,AG$8,FALSE))</f>
        <v>1016</v>
      </c>
      <c r="AH1570" s="57">
        <f t="shared" ref="AH1570" si="18991">IF(OR(ISERROR(VLOOKUP(CONCATENATE("ALI_",$C1570,"_SEG_",$I1570,"_PROV_",$D1570),Catalogo_Precios,AH$8,FALSE)),L1570=0),0,VLOOKUP(CONCATENATE("ALI_",$C1570,"_SEG_",$I1570,"_PROV_",$D1570),Catalogo_Precios,AH$8,FALSE))</f>
        <v>505</v>
      </c>
      <c r="AI1570" s="57">
        <f t="shared" ref="AI1570" si="18992">IF(OR(ISERROR(VLOOKUP(CONCATENATE("ALI_",$C1570,"_SEG_",$I1570,"_PROV_",$D1570),Catalogo_Precios,AI$8,FALSE)),M1570=0),0,VLOOKUP(CONCATENATE("ALI_",$C1570,"_SEG_",$I1570,"_PROV_",$D1570),Catalogo_Precios,AI$8,FALSE))</f>
        <v>505</v>
      </c>
      <c r="AJ1570" s="57">
        <f t="shared" ref="AJ1570" si="18993">IF(OR(ISERROR(VLOOKUP(CONCATENATE("ALI_",$C1570,"_SEG_",$I1570,"_PROV_",$D1570),Catalogo_Precios,AJ$8,FALSE)),N1570=0),0,VLOOKUP(CONCATENATE("ALI_",$C1570,"_SEG_",$I1570,"_PROV_",$D1570),Catalogo_Precios,AJ$8,FALSE))</f>
        <v>1006</v>
      </c>
      <c r="AK1570" s="57">
        <f t="shared" ref="AK1570" si="18994">IF(OR(ISERROR(VLOOKUP(CONCATENATE("ALI_",$C1570,"_SEG_",$I1570,"_PROV_",$D1570),Catalogo_Precios,AK$8,FALSE)),O1570=0),0,VLOOKUP(CONCATENATE("ALI_",$C1570,"_SEG_",$I1570,"_PROV_",$D1570),Catalogo_Precios,AK$8,FALSE))</f>
        <v>1006</v>
      </c>
      <c r="AL1570" s="53"/>
      <c r="AM1570" s="59" t="str">
        <f t="shared" si="18724"/>
        <v>ALI_94_SEG_6</v>
      </c>
      <c r="AN1570" s="59" t="str">
        <f t="shared" si="18725"/>
        <v>ALI_94_SEG_6_VAL_9475849.6</v>
      </c>
      <c r="AO1570" s="60">
        <f t="shared" ref="AO1570" si="18995">IF(OR(AB1570="",AB1570=0),0,COUNTIF(Codificacion,AM1570))</f>
        <v>6</v>
      </c>
      <c r="AP1570" s="61">
        <f t="array" ref="AP1570">MIN(IF(Codificacion=AM1570,Total_Cotizacion,""))</f>
        <v>9475849.5999999996</v>
      </c>
      <c r="AQ1570" s="62" t="b">
        <f t="shared" si="18727"/>
        <v>1</v>
      </c>
      <c r="AR1570" s="51" t="str">
        <f t="shared" ref="AR1570" si="18996">IF(COUNTIF(Codificacion2,CONCATENATE(AM1570,"_VAL_",AB1570))&gt;1,"Empate","")</f>
        <v>Empate</v>
      </c>
      <c r="AS1570" s="63" t="s">
        <v>78</v>
      </c>
      <c r="AT1570" s="59" t="str">
        <f t="shared" si="18729"/>
        <v>ALI_94_SEG_6_x</v>
      </c>
      <c r="AU1570" s="63">
        <f t="shared" ref="AU1570" si="18997">IF(AND(COUNTIF(Codificacion3,AT1570)&lt;AO1570),1,COUNTIF(Codificacion3,AT1570))</f>
        <v>1</v>
      </c>
      <c r="AV1570" s="62" t="str">
        <f t="shared" si="18731"/>
        <v>Cotizacion Seleccionada</v>
      </c>
      <c r="AW1570" s="53"/>
      <c r="AX1570" s="51" t="str">
        <f t="shared" si="18732"/>
        <v>ALI_94_SEG_6VERDADERO</v>
      </c>
      <c r="AY1570" s="51">
        <f t="shared" si="18713"/>
        <v>3</v>
      </c>
      <c r="AZ1570" s="64" t="b">
        <f t="shared" si="18733"/>
        <v>0</v>
      </c>
    </row>
    <row r="1571" spans="1:52" x14ac:dyDescent="0.2">
      <c r="A1571" s="50" t="str">
        <f t="shared" si="18676"/>
        <v>ALI_94_SEG_7</v>
      </c>
      <c r="B1571" s="51" t="s">
        <v>148</v>
      </c>
      <c r="C1571" s="52">
        <v>94</v>
      </c>
      <c r="D1571" s="52">
        <f t="shared" ref="D1571" si="18998">IF(ISERROR(VLOOKUP(E1571,Proveedores,2,FALSE)),"",VLOOKUP(E1571,Proveedores,2,FALSE))</f>
        <v>2075</v>
      </c>
      <c r="E1571" s="53" t="s">
        <v>149</v>
      </c>
      <c r="F1571" s="54">
        <v>22</v>
      </c>
      <c r="G1571" s="53" t="s">
        <v>56</v>
      </c>
      <c r="H1571" s="53" t="s">
        <v>57</v>
      </c>
      <c r="I1571" s="52">
        <v>7</v>
      </c>
      <c r="J1571" s="53" t="s">
        <v>58</v>
      </c>
      <c r="K1571" s="55">
        <v>44835</v>
      </c>
      <c r="L1571" s="56">
        <v>6998</v>
      </c>
      <c r="M1571" s="56">
        <v>8498</v>
      </c>
      <c r="N1571" s="56">
        <v>3941</v>
      </c>
      <c r="O1571" s="56">
        <v>304</v>
      </c>
      <c r="P1571" s="57">
        <v>510</v>
      </c>
      <c r="Q1571" s="58">
        <v>0.20784313700000001</v>
      </c>
      <c r="R1571" s="57">
        <v>404</v>
      </c>
      <c r="S1571" s="57">
        <v>510</v>
      </c>
      <c r="T1571" s="58">
        <v>0.20784313700000001</v>
      </c>
      <c r="U1571" s="57">
        <v>404</v>
      </c>
      <c r="V1571" s="57">
        <v>1016</v>
      </c>
      <c r="W1571" s="58">
        <v>0.20787401</v>
      </c>
      <c r="X1571" s="57">
        <v>804.8</v>
      </c>
      <c r="Y1571" s="57">
        <v>1016</v>
      </c>
      <c r="Z1571" s="58">
        <v>0.20787401</v>
      </c>
      <c r="AA1571" s="57">
        <v>804.8</v>
      </c>
      <c r="AB1571" s="57">
        <v>9676760</v>
      </c>
      <c r="AC1571" s="53" t="str">
        <f t="shared" si="18715"/>
        <v>Registro Valido</v>
      </c>
      <c r="AD1571" s="57">
        <f t="shared" ref="AD1571" si="18999">IF(OR(ISERROR(VLOOKUP(CONCATENATE("ALI_",$C1571,"_SEG_",$I1571,"_PROV_",$D1571),Catalogo_Precios,AD$8,FALSE)),L1571=0),0,VLOOKUP(CONCATENATE("ALI_",$C1571,"_SEG_",$I1571,"_PROV_",$D1571),Catalogo_Precios,AD$8,FALSE))</f>
        <v>510</v>
      </c>
      <c r="AE1571" s="57">
        <f t="shared" ref="AE1571" si="19000">IF(OR(ISERROR(VLOOKUP(CONCATENATE("ALI_",$C1571,"_SEG_",$I1571,"_PROV_",$D1571),Catalogo_Precios,AE$8,FALSE)),M1571=0),0,VLOOKUP(CONCATENATE("ALI_",$C1571,"_SEG_",$I1571,"_PROV_",$D1571),Catalogo_Precios,AE$8,FALSE))</f>
        <v>510</v>
      </c>
      <c r="AF1571" s="57">
        <f t="shared" ref="AF1571" si="19001">IF(OR(ISERROR(VLOOKUP(CONCATENATE("ALI_",$C1571,"_SEG_",$I1571,"_PROV_",$D1571),Catalogo_Precios,AF$8,FALSE)),N1571=0),0,VLOOKUP(CONCATENATE("ALI_",$C1571,"_SEG_",$I1571,"_PROV_",$D1571),Catalogo_Precios,AF$8,FALSE))</f>
        <v>1016</v>
      </c>
      <c r="AG1571" s="57">
        <f t="shared" ref="AG1571" si="19002">IF(OR(ISERROR(VLOOKUP(CONCATENATE("ALI_",$C1571,"_SEG_",$I1571,"_PROV_",$D1571),Catalogo_Precios,AG$8,FALSE)),O1571=0),0,VLOOKUP(CONCATENATE("ALI_",$C1571,"_SEG_",$I1571,"_PROV_",$D1571),Catalogo_Precios,AG$8,FALSE))</f>
        <v>1016</v>
      </c>
      <c r="AH1571" s="57">
        <f t="shared" ref="AH1571" si="19003">IF(OR(ISERROR(VLOOKUP(CONCATENATE("ALI_",$C1571,"_SEG_",$I1571,"_PROV_",$D1571),Catalogo_Precios,AH$8,FALSE)),L1571=0),0,VLOOKUP(CONCATENATE("ALI_",$C1571,"_SEG_",$I1571,"_PROV_",$D1571),Catalogo_Precios,AH$8,FALSE))</f>
        <v>505</v>
      </c>
      <c r="AI1571" s="57">
        <f t="shared" ref="AI1571" si="19004">IF(OR(ISERROR(VLOOKUP(CONCATENATE("ALI_",$C1571,"_SEG_",$I1571,"_PROV_",$D1571),Catalogo_Precios,AI$8,FALSE)),M1571=0),0,VLOOKUP(CONCATENATE("ALI_",$C1571,"_SEG_",$I1571,"_PROV_",$D1571),Catalogo_Precios,AI$8,FALSE))</f>
        <v>505</v>
      </c>
      <c r="AJ1571" s="57">
        <f t="shared" ref="AJ1571" si="19005">IF(OR(ISERROR(VLOOKUP(CONCATENATE("ALI_",$C1571,"_SEG_",$I1571,"_PROV_",$D1571),Catalogo_Precios,AJ$8,FALSE)),N1571=0),0,VLOOKUP(CONCATENATE("ALI_",$C1571,"_SEG_",$I1571,"_PROV_",$D1571),Catalogo_Precios,AJ$8,FALSE))</f>
        <v>1006</v>
      </c>
      <c r="AK1571" s="57">
        <f t="shared" ref="AK1571" si="19006">IF(OR(ISERROR(VLOOKUP(CONCATENATE("ALI_",$C1571,"_SEG_",$I1571,"_PROV_",$D1571),Catalogo_Precios,AK$8,FALSE)),O1571=0),0,VLOOKUP(CONCATENATE("ALI_",$C1571,"_SEG_",$I1571,"_PROV_",$D1571),Catalogo_Precios,AK$8,FALSE))</f>
        <v>1006</v>
      </c>
      <c r="AL1571" s="53"/>
      <c r="AM1571" s="59" t="str">
        <f t="shared" si="18724"/>
        <v>ALI_94_SEG_7</v>
      </c>
      <c r="AN1571" s="59" t="str">
        <f t="shared" si="18725"/>
        <v>ALI_94_SEG_7_VAL_9676760</v>
      </c>
      <c r="AO1571" s="60">
        <f t="shared" ref="AO1571" si="19007">IF(OR(AB1571="",AB1571=0),0,COUNTIF(Codificacion,AM1571))</f>
        <v>5</v>
      </c>
      <c r="AP1571" s="61">
        <f t="array" ref="AP1571">MIN(IF(Codificacion=AM1571,Total_Cotizacion,""))</f>
        <v>9676760</v>
      </c>
      <c r="AQ1571" s="62" t="b">
        <f t="shared" si="18727"/>
        <v>1</v>
      </c>
      <c r="AR1571" s="51" t="str">
        <f t="shared" ref="AR1571" si="19008">IF(COUNTIF(Codificacion2,CONCATENATE(AM1571,"_VAL_",AB1571))&gt;1,"Empate","")</f>
        <v>Empate</v>
      </c>
      <c r="AS1571" s="63" t="s">
        <v>78</v>
      </c>
      <c r="AT1571" s="59" t="str">
        <f t="shared" si="18729"/>
        <v>ALI_94_SEG_7_x</v>
      </c>
      <c r="AU1571" s="63">
        <f t="shared" ref="AU1571" si="19009">IF(AND(COUNTIF(Codificacion3,AT1571)&lt;AO1571),1,COUNTIF(Codificacion3,AT1571))</f>
        <v>1</v>
      </c>
      <c r="AV1571" s="62" t="str">
        <f t="shared" si="18731"/>
        <v>Cotizacion Seleccionada</v>
      </c>
      <c r="AW1571" s="53"/>
      <c r="AX1571" s="51" t="str">
        <f t="shared" si="18732"/>
        <v>ALI_94_SEG_7VERDADERO</v>
      </c>
      <c r="AY1571" s="51">
        <f t="shared" si="18713"/>
        <v>2</v>
      </c>
      <c r="AZ1571" s="64" t="b">
        <f t="shared" si="18733"/>
        <v>0</v>
      </c>
    </row>
    <row r="1572" spans="1:52" x14ac:dyDescent="0.2">
      <c r="A1572" s="50" t="str">
        <f t="shared" si="18676"/>
        <v>ALI_94_SEG_8</v>
      </c>
      <c r="B1572" s="51" t="s">
        <v>148</v>
      </c>
      <c r="C1572" s="52">
        <v>94</v>
      </c>
      <c r="D1572" s="52">
        <f t="shared" ref="D1572" si="19010">IF(ISERROR(VLOOKUP(E1572,Proveedores,2,FALSE)),"",VLOOKUP(E1572,Proveedores,2,FALSE))</f>
        <v>2075</v>
      </c>
      <c r="E1572" s="53" t="s">
        <v>149</v>
      </c>
      <c r="F1572" s="54">
        <v>23</v>
      </c>
      <c r="G1572" s="53" t="s">
        <v>56</v>
      </c>
      <c r="H1572" s="53" t="s">
        <v>57</v>
      </c>
      <c r="I1572" s="52">
        <v>8</v>
      </c>
      <c r="J1572" s="53" t="s">
        <v>58</v>
      </c>
      <c r="K1572" s="55">
        <v>44835</v>
      </c>
      <c r="L1572" s="56">
        <v>6755</v>
      </c>
      <c r="M1572" s="56">
        <v>8201</v>
      </c>
      <c r="N1572" s="56">
        <v>3804</v>
      </c>
      <c r="O1572" s="56">
        <v>293</v>
      </c>
      <c r="P1572" s="57">
        <v>510</v>
      </c>
      <c r="Q1572" s="58">
        <v>0.20784313700000001</v>
      </c>
      <c r="R1572" s="57">
        <v>404</v>
      </c>
      <c r="S1572" s="57">
        <v>510</v>
      </c>
      <c r="T1572" s="58">
        <v>0.20784313700000001</v>
      </c>
      <c r="U1572" s="57">
        <v>404</v>
      </c>
      <c r="V1572" s="57">
        <v>1016</v>
      </c>
      <c r="W1572" s="58">
        <v>0.20787401</v>
      </c>
      <c r="X1572" s="57">
        <v>804.8</v>
      </c>
      <c r="Y1572" s="57">
        <v>1016</v>
      </c>
      <c r="Z1572" s="58">
        <v>0.20787401</v>
      </c>
      <c r="AA1572" s="57">
        <v>804.8</v>
      </c>
      <c r="AB1572" s="57">
        <v>9339489.5999999996</v>
      </c>
      <c r="AC1572" s="53" t="str">
        <f t="shared" si="18715"/>
        <v>Registro Valido</v>
      </c>
      <c r="AD1572" s="57">
        <f t="shared" ref="AD1572" si="19011">IF(OR(ISERROR(VLOOKUP(CONCATENATE("ALI_",$C1572,"_SEG_",$I1572,"_PROV_",$D1572),Catalogo_Precios,AD$8,FALSE)),L1572=0),0,VLOOKUP(CONCATENATE("ALI_",$C1572,"_SEG_",$I1572,"_PROV_",$D1572),Catalogo_Precios,AD$8,FALSE))</f>
        <v>510</v>
      </c>
      <c r="AE1572" s="57">
        <f t="shared" ref="AE1572" si="19012">IF(OR(ISERROR(VLOOKUP(CONCATENATE("ALI_",$C1572,"_SEG_",$I1572,"_PROV_",$D1572),Catalogo_Precios,AE$8,FALSE)),M1572=0),0,VLOOKUP(CONCATENATE("ALI_",$C1572,"_SEG_",$I1572,"_PROV_",$D1572),Catalogo_Precios,AE$8,FALSE))</f>
        <v>510</v>
      </c>
      <c r="AF1572" s="57">
        <f t="shared" ref="AF1572" si="19013">IF(OR(ISERROR(VLOOKUP(CONCATENATE("ALI_",$C1572,"_SEG_",$I1572,"_PROV_",$D1572),Catalogo_Precios,AF$8,FALSE)),N1572=0),0,VLOOKUP(CONCATENATE("ALI_",$C1572,"_SEG_",$I1572,"_PROV_",$D1572),Catalogo_Precios,AF$8,FALSE))</f>
        <v>1016</v>
      </c>
      <c r="AG1572" s="57">
        <f t="shared" ref="AG1572" si="19014">IF(OR(ISERROR(VLOOKUP(CONCATENATE("ALI_",$C1572,"_SEG_",$I1572,"_PROV_",$D1572),Catalogo_Precios,AG$8,FALSE)),O1572=0),0,VLOOKUP(CONCATENATE("ALI_",$C1572,"_SEG_",$I1572,"_PROV_",$D1572),Catalogo_Precios,AG$8,FALSE))</f>
        <v>1016</v>
      </c>
      <c r="AH1572" s="57">
        <f t="shared" ref="AH1572" si="19015">IF(OR(ISERROR(VLOOKUP(CONCATENATE("ALI_",$C1572,"_SEG_",$I1572,"_PROV_",$D1572),Catalogo_Precios,AH$8,FALSE)),L1572=0),0,VLOOKUP(CONCATENATE("ALI_",$C1572,"_SEG_",$I1572,"_PROV_",$D1572),Catalogo_Precios,AH$8,FALSE))</f>
        <v>505</v>
      </c>
      <c r="AI1572" s="57">
        <f t="shared" ref="AI1572" si="19016">IF(OR(ISERROR(VLOOKUP(CONCATENATE("ALI_",$C1572,"_SEG_",$I1572,"_PROV_",$D1572),Catalogo_Precios,AI$8,FALSE)),M1572=0),0,VLOOKUP(CONCATENATE("ALI_",$C1572,"_SEG_",$I1572,"_PROV_",$D1572),Catalogo_Precios,AI$8,FALSE))</f>
        <v>505</v>
      </c>
      <c r="AJ1572" s="57">
        <f t="shared" ref="AJ1572" si="19017">IF(OR(ISERROR(VLOOKUP(CONCATENATE("ALI_",$C1572,"_SEG_",$I1572,"_PROV_",$D1572),Catalogo_Precios,AJ$8,FALSE)),N1572=0),0,VLOOKUP(CONCATENATE("ALI_",$C1572,"_SEG_",$I1572,"_PROV_",$D1572),Catalogo_Precios,AJ$8,FALSE))</f>
        <v>1006</v>
      </c>
      <c r="AK1572" s="57">
        <f t="shared" ref="AK1572" si="19018">IF(OR(ISERROR(VLOOKUP(CONCATENATE("ALI_",$C1572,"_SEG_",$I1572,"_PROV_",$D1572),Catalogo_Precios,AK$8,FALSE)),O1572=0),0,VLOOKUP(CONCATENATE("ALI_",$C1572,"_SEG_",$I1572,"_PROV_",$D1572),Catalogo_Precios,AK$8,FALSE))</f>
        <v>1006</v>
      </c>
      <c r="AL1572" s="53"/>
      <c r="AM1572" s="59" t="str">
        <f t="shared" si="18724"/>
        <v>ALI_94_SEG_8</v>
      </c>
      <c r="AN1572" s="59" t="str">
        <f t="shared" si="18725"/>
        <v>ALI_94_SEG_8_VAL_9339489.6</v>
      </c>
      <c r="AO1572" s="60">
        <f t="shared" ref="AO1572" si="19019">IF(OR(AB1572="",AB1572=0),0,COUNTIF(Codificacion,AM1572))</f>
        <v>5</v>
      </c>
      <c r="AP1572" s="61">
        <f t="array" ref="AP1572">MIN(IF(Codificacion=AM1572,Total_Cotizacion,""))</f>
        <v>9339489.5999999996</v>
      </c>
      <c r="AQ1572" s="62" t="b">
        <f t="shared" si="18727"/>
        <v>1</v>
      </c>
      <c r="AR1572" s="51" t="str">
        <f t="shared" ref="AR1572" si="19020">IF(COUNTIF(Codificacion2,CONCATENATE(AM1572,"_VAL_",AB1572))&gt;1,"Empate","")</f>
        <v>Empate</v>
      </c>
      <c r="AS1572" s="63" t="s">
        <v>78</v>
      </c>
      <c r="AT1572" s="59" t="str">
        <f t="shared" si="18729"/>
        <v>ALI_94_SEG_8_x</v>
      </c>
      <c r="AU1572" s="63">
        <f t="shared" ref="AU1572" si="19021">IF(AND(COUNTIF(Codificacion3,AT1572)&lt;AO1572),1,COUNTIF(Codificacion3,AT1572))</f>
        <v>1</v>
      </c>
      <c r="AV1572" s="62" t="str">
        <f t="shared" si="18731"/>
        <v>Cotizacion Seleccionada</v>
      </c>
      <c r="AW1572" s="53"/>
      <c r="AX1572" s="51" t="str">
        <f t="shared" si="18732"/>
        <v>ALI_94_SEG_8VERDADERO</v>
      </c>
      <c r="AY1572" s="51">
        <f t="shared" si="18713"/>
        <v>2</v>
      </c>
      <c r="AZ1572" s="64" t="b">
        <f t="shared" si="18733"/>
        <v>0</v>
      </c>
    </row>
    <row r="1573" spans="1:52" x14ac:dyDescent="0.2">
      <c r="A1573" s="50" t="str">
        <f t="shared" si="18676"/>
        <v>ALI_94_SEG_9</v>
      </c>
      <c r="B1573" s="51" t="s">
        <v>148</v>
      </c>
      <c r="C1573" s="52">
        <v>94</v>
      </c>
      <c r="D1573" s="52">
        <f t="shared" ref="D1573" si="19022">IF(ISERROR(VLOOKUP(E1573,Proveedores,2,FALSE)),"",VLOOKUP(E1573,Proveedores,2,FALSE))</f>
        <v>2075</v>
      </c>
      <c r="E1573" s="53" t="s">
        <v>149</v>
      </c>
      <c r="F1573" s="54">
        <v>24</v>
      </c>
      <c r="G1573" s="53" t="s">
        <v>56</v>
      </c>
      <c r="H1573" s="53" t="s">
        <v>57</v>
      </c>
      <c r="I1573" s="52">
        <v>9</v>
      </c>
      <c r="J1573" s="53" t="s">
        <v>58</v>
      </c>
      <c r="K1573" s="55">
        <v>44835</v>
      </c>
      <c r="L1573" s="56">
        <v>6826</v>
      </c>
      <c r="M1573" s="56">
        <v>8289</v>
      </c>
      <c r="N1573" s="56">
        <v>3844</v>
      </c>
      <c r="O1573" s="56">
        <v>296</v>
      </c>
      <c r="P1573" s="57">
        <v>510</v>
      </c>
      <c r="Q1573" s="58">
        <v>0.20784313700000001</v>
      </c>
      <c r="R1573" s="57">
        <v>404</v>
      </c>
      <c r="S1573" s="57">
        <v>510</v>
      </c>
      <c r="T1573" s="58">
        <v>0.20784313700000001</v>
      </c>
      <c r="U1573" s="57">
        <v>404</v>
      </c>
      <c r="V1573" s="57">
        <v>1016</v>
      </c>
      <c r="W1573" s="58">
        <v>0.20787401</v>
      </c>
      <c r="X1573" s="57">
        <v>804.8</v>
      </c>
      <c r="Y1573" s="57">
        <v>1016</v>
      </c>
      <c r="Z1573" s="58">
        <v>0.20787401</v>
      </c>
      <c r="AA1573" s="57">
        <v>804.8</v>
      </c>
      <c r="AB1573" s="57">
        <v>9438332</v>
      </c>
      <c r="AC1573" s="53" t="str">
        <f t="shared" si="18715"/>
        <v>Registro Valido</v>
      </c>
      <c r="AD1573" s="57">
        <f t="shared" ref="AD1573" si="19023">IF(OR(ISERROR(VLOOKUP(CONCATENATE("ALI_",$C1573,"_SEG_",$I1573,"_PROV_",$D1573),Catalogo_Precios,AD$8,FALSE)),L1573=0),0,VLOOKUP(CONCATENATE("ALI_",$C1573,"_SEG_",$I1573,"_PROV_",$D1573),Catalogo_Precios,AD$8,FALSE))</f>
        <v>510</v>
      </c>
      <c r="AE1573" s="57">
        <f t="shared" ref="AE1573" si="19024">IF(OR(ISERROR(VLOOKUP(CONCATENATE("ALI_",$C1573,"_SEG_",$I1573,"_PROV_",$D1573),Catalogo_Precios,AE$8,FALSE)),M1573=0),0,VLOOKUP(CONCATENATE("ALI_",$C1573,"_SEG_",$I1573,"_PROV_",$D1573),Catalogo_Precios,AE$8,FALSE))</f>
        <v>510</v>
      </c>
      <c r="AF1573" s="57">
        <f t="shared" ref="AF1573" si="19025">IF(OR(ISERROR(VLOOKUP(CONCATENATE("ALI_",$C1573,"_SEG_",$I1573,"_PROV_",$D1573),Catalogo_Precios,AF$8,FALSE)),N1573=0),0,VLOOKUP(CONCATENATE("ALI_",$C1573,"_SEG_",$I1573,"_PROV_",$D1573),Catalogo_Precios,AF$8,FALSE))</f>
        <v>1016</v>
      </c>
      <c r="AG1573" s="57">
        <f t="shared" ref="AG1573" si="19026">IF(OR(ISERROR(VLOOKUP(CONCATENATE("ALI_",$C1573,"_SEG_",$I1573,"_PROV_",$D1573),Catalogo_Precios,AG$8,FALSE)),O1573=0),0,VLOOKUP(CONCATENATE("ALI_",$C1573,"_SEG_",$I1573,"_PROV_",$D1573),Catalogo_Precios,AG$8,FALSE))</f>
        <v>1016</v>
      </c>
      <c r="AH1573" s="57">
        <f t="shared" ref="AH1573" si="19027">IF(OR(ISERROR(VLOOKUP(CONCATENATE("ALI_",$C1573,"_SEG_",$I1573,"_PROV_",$D1573),Catalogo_Precios,AH$8,FALSE)),L1573=0),0,VLOOKUP(CONCATENATE("ALI_",$C1573,"_SEG_",$I1573,"_PROV_",$D1573),Catalogo_Precios,AH$8,FALSE))</f>
        <v>505</v>
      </c>
      <c r="AI1573" s="57">
        <f t="shared" ref="AI1573" si="19028">IF(OR(ISERROR(VLOOKUP(CONCATENATE("ALI_",$C1573,"_SEG_",$I1573,"_PROV_",$D1573),Catalogo_Precios,AI$8,FALSE)),M1573=0),0,VLOOKUP(CONCATENATE("ALI_",$C1573,"_SEG_",$I1573,"_PROV_",$D1573),Catalogo_Precios,AI$8,FALSE))</f>
        <v>505</v>
      </c>
      <c r="AJ1573" s="57">
        <f t="shared" ref="AJ1573" si="19029">IF(OR(ISERROR(VLOOKUP(CONCATENATE("ALI_",$C1573,"_SEG_",$I1573,"_PROV_",$D1573),Catalogo_Precios,AJ$8,FALSE)),N1573=0),0,VLOOKUP(CONCATENATE("ALI_",$C1573,"_SEG_",$I1573,"_PROV_",$D1573),Catalogo_Precios,AJ$8,FALSE))</f>
        <v>1006</v>
      </c>
      <c r="AK1573" s="57">
        <f t="shared" ref="AK1573" si="19030">IF(OR(ISERROR(VLOOKUP(CONCATENATE("ALI_",$C1573,"_SEG_",$I1573,"_PROV_",$D1573),Catalogo_Precios,AK$8,FALSE)),O1573=0),0,VLOOKUP(CONCATENATE("ALI_",$C1573,"_SEG_",$I1573,"_PROV_",$D1573),Catalogo_Precios,AK$8,FALSE))</f>
        <v>1006</v>
      </c>
      <c r="AL1573" s="53"/>
      <c r="AM1573" s="59" t="str">
        <f t="shared" si="18724"/>
        <v>ALI_94_SEG_9</v>
      </c>
      <c r="AN1573" s="59" t="str">
        <f t="shared" si="18725"/>
        <v>ALI_94_SEG_9_VAL_9438332</v>
      </c>
      <c r="AO1573" s="60">
        <f t="shared" ref="AO1573" si="19031">IF(OR(AB1573="",AB1573=0),0,COUNTIF(Codificacion,AM1573))</f>
        <v>5</v>
      </c>
      <c r="AP1573" s="61">
        <f t="array" ref="AP1573">MIN(IF(Codificacion=AM1573,Total_Cotizacion,""))</f>
        <v>9438332</v>
      </c>
      <c r="AQ1573" s="62" t="b">
        <f t="shared" si="18727"/>
        <v>1</v>
      </c>
      <c r="AR1573" s="51" t="str">
        <f t="shared" ref="AR1573" si="19032">IF(COUNTIF(Codificacion2,CONCATENATE(AM1573,"_VAL_",AB1573))&gt;1,"Empate","")</f>
        <v>Empate</v>
      </c>
      <c r="AS1573" s="63" t="s">
        <v>78</v>
      </c>
      <c r="AT1573" s="59" t="str">
        <f t="shared" si="18729"/>
        <v>ALI_94_SEG_9_x</v>
      </c>
      <c r="AU1573" s="63">
        <f t="shared" ref="AU1573" si="19033">IF(AND(COUNTIF(Codificacion3,AT1573)&lt;AO1573),1,COUNTIF(Codificacion3,AT1573))</f>
        <v>1</v>
      </c>
      <c r="AV1573" s="62" t="str">
        <f t="shared" si="18731"/>
        <v>Cotizacion Seleccionada</v>
      </c>
      <c r="AW1573" s="53"/>
      <c r="AX1573" s="51" t="str">
        <f t="shared" si="18732"/>
        <v>ALI_94_SEG_9VERDADERO</v>
      </c>
      <c r="AY1573" s="51">
        <f t="shared" si="18713"/>
        <v>2</v>
      </c>
      <c r="AZ1573" s="64" t="b">
        <f t="shared" si="18733"/>
        <v>0</v>
      </c>
    </row>
    <row r="1574" spans="1:52" x14ac:dyDescent="0.2">
      <c r="A1574" s="50" t="str">
        <f t="shared" si="18676"/>
        <v>ALI_94_SEG_10</v>
      </c>
      <c r="B1574" s="51" t="s">
        <v>148</v>
      </c>
      <c r="C1574" s="52">
        <v>94</v>
      </c>
      <c r="D1574" s="52">
        <f t="shared" ref="D1574" si="19034">IF(ISERROR(VLOOKUP(E1574,Proveedores,2,FALSE)),"",VLOOKUP(E1574,Proveedores,2,FALSE))</f>
        <v>2075</v>
      </c>
      <c r="E1574" s="53" t="s">
        <v>149</v>
      </c>
      <c r="F1574" s="54">
        <v>25</v>
      </c>
      <c r="G1574" s="53" t="s">
        <v>56</v>
      </c>
      <c r="H1574" s="53" t="s">
        <v>57</v>
      </c>
      <c r="I1574" s="52">
        <v>10</v>
      </c>
      <c r="J1574" s="53" t="s">
        <v>58</v>
      </c>
      <c r="K1574" s="55">
        <v>44835</v>
      </c>
      <c r="L1574" s="56">
        <v>6835</v>
      </c>
      <c r="M1574" s="56">
        <v>8302</v>
      </c>
      <c r="N1574" s="56">
        <v>3850</v>
      </c>
      <c r="O1574" s="56">
        <v>297</v>
      </c>
      <c r="P1574" s="57">
        <v>510</v>
      </c>
      <c r="Q1574" s="58">
        <v>0.20784313700000001</v>
      </c>
      <c r="R1574" s="57">
        <v>404</v>
      </c>
      <c r="S1574" s="57">
        <v>510</v>
      </c>
      <c r="T1574" s="58">
        <v>0.20784313700000001</v>
      </c>
      <c r="U1574" s="57">
        <v>404</v>
      </c>
      <c r="V1574" s="57">
        <v>1016</v>
      </c>
      <c r="W1574" s="58">
        <v>0.20787401</v>
      </c>
      <c r="X1574" s="57">
        <v>804.8</v>
      </c>
      <c r="Y1574" s="57">
        <v>1016</v>
      </c>
      <c r="Z1574" s="58">
        <v>0.20787401</v>
      </c>
      <c r="AA1574" s="57">
        <v>804.8</v>
      </c>
      <c r="AB1574" s="57">
        <v>9452853.5999999996</v>
      </c>
      <c r="AC1574" s="53" t="str">
        <f t="shared" si="18715"/>
        <v>Registro Valido</v>
      </c>
      <c r="AD1574" s="57">
        <f t="shared" ref="AD1574" si="19035">IF(OR(ISERROR(VLOOKUP(CONCATENATE("ALI_",$C1574,"_SEG_",$I1574,"_PROV_",$D1574),Catalogo_Precios,AD$8,FALSE)),L1574=0),0,VLOOKUP(CONCATENATE("ALI_",$C1574,"_SEG_",$I1574,"_PROV_",$D1574),Catalogo_Precios,AD$8,FALSE))</f>
        <v>510</v>
      </c>
      <c r="AE1574" s="57">
        <f t="shared" ref="AE1574" si="19036">IF(OR(ISERROR(VLOOKUP(CONCATENATE("ALI_",$C1574,"_SEG_",$I1574,"_PROV_",$D1574),Catalogo_Precios,AE$8,FALSE)),M1574=0),0,VLOOKUP(CONCATENATE("ALI_",$C1574,"_SEG_",$I1574,"_PROV_",$D1574),Catalogo_Precios,AE$8,FALSE))</f>
        <v>510</v>
      </c>
      <c r="AF1574" s="57">
        <f t="shared" ref="AF1574" si="19037">IF(OR(ISERROR(VLOOKUP(CONCATENATE("ALI_",$C1574,"_SEG_",$I1574,"_PROV_",$D1574),Catalogo_Precios,AF$8,FALSE)),N1574=0),0,VLOOKUP(CONCATENATE("ALI_",$C1574,"_SEG_",$I1574,"_PROV_",$D1574),Catalogo_Precios,AF$8,FALSE))</f>
        <v>1016</v>
      </c>
      <c r="AG1574" s="57">
        <f t="shared" ref="AG1574" si="19038">IF(OR(ISERROR(VLOOKUP(CONCATENATE("ALI_",$C1574,"_SEG_",$I1574,"_PROV_",$D1574),Catalogo_Precios,AG$8,FALSE)),O1574=0),0,VLOOKUP(CONCATENATE("ALI_",$C1574,"_SEG_",$I1574,"_PROV_",$D1574),Catalogo_Precios,AG$8,FALSE))</f>
        <v>1016</v>
      </c>
      <c r="AH1574" s="57">
        <f t="shared" ref="AH1574" si="19039">IF(OR(ISERROR(VLOOKUP(CONCATENATE("ALI_",$C1574,"_SEG_",$I1574,"_PROV_",$D1574),Catalogo_Precios,AH$8,FALSE)),L1574=0),0,VLOOKUP(CONCATENATE("ALI_",$C1574,"_SEG_",$I1574,"_PROV_",$D1574),Catalogo_Precios,AH$8,FALSE))</f>
        <v>505</v>
      </c>
      <c r="AI1574" s="57">
        <f t="shared" ref="AI1574" si="19040">IF(OR(ISERROR(VLOOKUP(CONCATENATE("ALI_",$C1574,"_SEG_",$I1574,"_PROV_",$D1574),Catalogo_Precios,AI$8,FALSE)),M1574=0),0,VLOOKUP(CONCATENATE("ALI_",$C1574,"_SEG_",$I1574,"_PROV_",$D1574),Catalogo_Precios,AI$8,FALSE))</f>
        <v>505</v>
      </c>
      <c r="AJ1574" s="57">
        <f t="shared" ref="AJ1574" si="19041">IF(OR(ISERROR(VLOOKUP(CONCATENATE("ALI_",$C1574,"_SEG_",$I1574,"_PROV_",$D1574),Catalogo_Precios,AJ$8,FALSE)),N1574=0),0,VLOOKUP(CONCATENATE("ALI_",$C1574,"_SEG_",$I1574,"_PROV_",$D1574),Catalogo_Precios,AJ$8,FALSE))</f>
        <v>1006</v>
      </c>
      <c r="AK1574" s="57">
        <f t="shared" ref="AK1574" si="19042">IF(OR(ISERROR(VLOOKUP(CONCATENATE("ALI_",$C1574,"_SEG_",$I1574,"_PROV_",$D1574),Catalogo_Precios,AK$8,FALSE)),O1574=0),0,VLOOKUP(CONCATENATE("ALI_",$C1574,"_SEG_",$I1574,"_PROV_",$D1574),Catalogo_Precios,AK$8,FALSE))</f>
        <v>1006</v>
      </c>
      <c r="AL1574" s="53"/>
      <c r="AM1574" s="59" t="str">
        <f t="shared" si="18724"/>
        <v>ALI_94_SEG_10</v>
      </c>
      <c r="AN1574" s="59" t="str">
        <f t="shared" si="18725"/>
        <v>ALI_94_SEG_10_VAL_9452853.6</v>
      </c>
      <c r="AO1574" s="60">
        <f t="shared" ref="AO1574" si="19043">IF(OR(AB1574="",AB1574=0),0,COUNTIF(Codificacion,AM1574))</f>
        <v>5</v>
      </c>
      <c r="AP1574" s="61">
        <f t="array" ref="AP1574">MIN(IF(Codificacion=AM1574,Total_Cotizacion,""))</f>
        <v>9452853.5999999996</v>
      </c>
      <c r="AQ1574" s="62" t="b">
        <f t="shared" si="18727"/>
        <v>1</v>
      </c>
      <c r="AR1574" s="51" t="str">
        <f t="shared" ref="AR1574" si="19044">IF(COUNTIF(Codificacion2,CONCATENATE(AM1574,"_VAL_",AB1574))&gt;1,"Empate","")</f>
        <v>Empate</v>
      </c>
      <c r="AS1574" s="63" t="s">
        <v>78</v>
      </c>
      <c r="AT1574" s="59" t="str">
        <f t="shared" si="18729"/>
        <v>ALI_94_SEG_10_x</v>
      </c>
      <c r="AU1574" s="63">
        <f t="shared" ref="AU1574" si="19045">IF(AND(COUNTIF(Codificacion3,AT1574)&lt;AO1574),1,COUNTIF(Codificacion3,AT1574))</f>
        <v>1</v>
      </c>
      <c r="AV1574" s="62" t="str">
        <f t="shared" si="18731"/>
        <v>Cotizacion Seleccionada</v>
      </c>
      <c r="AW1574" s="53"/>
      <c r="AX1574" s="51" t="str">
        <f t="shared" si="18732"/>
        <v>ALI_94_SEG_10VERDADERO</v>
      </c>
      <c r="AY1574" s="51">
        <f t="shared" si="18713"/>
        <v>2</v>
      </c>
      <c r="AZ1574" s="64" t="b">
        <f t="shared" si="18733"/>
        <v>0</v>
      </c>
    </row>
    <row r="1575" spans="1:52" x14ac:dyDescent="0.2">
      <c r="A1575" s="50" t="str">
        <f t="shared" si="18676"/>
        <v>ALI_94_SEG_11</v>
      </c>
      <c r="B1575" s="51" t="s">
        <v>148</v>
      </c>
      <c r="C1575" s="52">
        <v>94</v>
      </c>
      <c r="D1575" s="52">
        <f t="shared" ref="D1575" si="19046">IF(ISERROR(VLOOKUP(E1575,Proveedores,2,FALSE)),"",VLOOKUP(E1575,Proveedores,2,FALSE))</f>
        <v>2075</v>
      </c>
      <c r="E1575" s="53" t="s">
        <v>149</v>
      </c>
      <c r="F1575" s="54">
        <v>26</v>
      </c>
      <c r="G1575" s="53" t="s">
        <v>56</v>
      </c>
      <c r="H1575" s="53" t="s">
        <v>57</v>
      </c>
      <c r="I1575" s="52">
        <v>11</v>
      </c>
      <c r="J1575" s="53" t="s">
        <v>58</v>
      </c>
      <c r="K1575" s="55">
        <v>44835</v>
      </c>
      <c r="L1575" s="56">
        <v>6732</v>
      </c>
      <c r="M1575" s="56">
        <v>8175</v>
      </c>
      <c r="N1575" s="56">
        <v>3792</v>
      </c>
      <c r="O1575" s="56">
        <v>292</v>
      </c>
      <c r="P1575" s="57">
        <v>510</v>
      </c>
      <c r="Q1575" s="58">
        <v>0.20784313700000001</v>
      </c>
      <c r="R1575" s="57">
        <v>404</v>
      </c>
      <c r="S1575" s="57">
        <v>510</v>
      </c>
      <c r="T1575" s="58">
        <v>0.20784313700000001</v>
      </c>
      <c r="U1575" s="57">
        <v>404</v>
      </c>
      <c r="V1575" s="57">
        <v>1016</v>
      </c>
      <c r="W1575" s="58">
        <v>0.20787401</v>
      </c>
      <c r="X1575" s="57">
        <v>804.8</v>
      </c>
      <c r="Y1575" s="57">
        <v>1016</v>
      </c>
      <c r="Z1575" s="58">
        <v>0.20787401</v>
      </c>
      <c r="AA1575" s="57">
        <v>804.8</v>
      </c>
      <c r="AB1575" s="57">
        <v>9309231.1999999993</v>
      </c>
      <c r="AC1575" s="53" t="str">
        <f t="shared" si="18715"/>
        <v>Registro Valido</v>
      </c>
      <c r="AD1575" s="57">
        <f t="shared" ref="AD1575" si="19047">IF(OR(ISERROR(VLOOKUP(CONCATENATE("ALI_",$C1575,"_SEG_",$I1575,"_PROV_",$D1575),Catalogo_Precios,AD$8,FALSE)),L1575=0),0,VLOOKUP(CONCATENATE("ALI_",$C1575,"_SEG_",$I1575,"_PROV_",$D1575),Catalogo_Precios,AD$8,FALSE))</f>
        <v>510</v>
      </c>
      <c r="AE1575" s="57">
        <f t="shared" ref="AE1575" si="19048">IF(OR(ISERROR(VLOOKUP(CONCATENATE("ALI_",$C1575,"_SEG_",$I1575,"_PROV_",$D1575),Catalogo_Precios,AE$8,FALSE)),M1575=0),0,VLOOKUP(CONCATENATE("ALI_",$C1575,"_SEG_",$I1575,"_PROV_",$D1575),Catalogo_Precios,AE$8,FALSE))</f>
        <v>510</v>
      </c>
      <c r="AF1575" s="57">
        <f t="shared" ref="AF1575" si="19049">IF(OR(ISERROR(VLOOKUP(CONCATENATE("ALI_",$C1575,"_SEG_",$I1575,"_PROV_",$D1575),Catalogo_Precios,AF$8,FALSE)),N1575=0),0,VLOOKUP(CONCATENATE("ALI_",$C1575,"_SEG_",$I1575,"_PROV_",$D1575),Catalogo_Precios,AF$8,FALSE))</f>
        <v>1016</v>
      </c>
      <c r="AG1575" s="57">
        <f t="shared" ref="AG1575" si="19050">IF(OR(ISERROR(VLOOKUP(CONCATENATE("ALI_",$C1575,"_SEG_",$I1575,"_PROV_",$D1575),Catalogo_Precios,AG$8,FALSE)),O1575=0),0,VLOOKUP(CONCATENATE("ALI_",$C1575,"_SEG_",$I1575,"_PROV_",$D1575),Catalogo_Precios,AG$8,FALSE))</f>
        <v>1016</v>
      </c>
      <c r="AH1575" s="57">
        <f t="shared" ref="AH1575" si="19051">IF(OR(ISERROR(VLOOKUP(CONCATENATE("ALI_",$C1575,"_SEG_",$I1575,"_PROV_",$D1575),Catalogo_Precios,AH$8,FALSE)),L1575=0),0,VLOOKUP(CONCATENATE("ALI_",$C1575,"_SEG_",$I1575,"_PROV_",$D1575),Catalogo_Precios,AH$8,FALSE))</f>
        <v>505</v>
      </c>
      <c r="AI1575" s="57">
        <f t="shared" ref="AI1575" si="19052">IF(OR(ISERROR(VLOOKUP(CONCATENATE("ALI_",$C1575,"_SEG_",$I1575,"_PROV_",$D1575),Catalogo_Precios,AI$8,FALSE)),M1575=0),0,VLOOKUP(CONCATENATE("ALI_",$C1575,"_SEG_",$I1575,"_PROV_",$D1575),Catalogo_Precios,AI$8,FALSE))</f>
        <v>505</v>
      </c>
      <c r="AJ1575" s="57">
        <f t="shared" ref="AJ1575" si="19053">IF(OR(ISERROR(VLOOKUP(CONCATENATE("ALI_",$C1575,"_SEG_",$I1575,"_PROV_",$D1575),Catalogo_Precios,AJ$8,FALSE)),N1575=0),0,VLOOKUP(CONCATENATE("ALI_",$C1575,"_SEG_",$I1575,"_PROV_",$D1575),Catalogo_Precios,AJ$8,FALSE))</f>
        <v>1006</v>
      </c>
      <c r="AK1575" s="57">
        <f t="shared" ref="AK1575" si="19054">IF(OR(ISERROR(VLOOKUP(CONCATENATE("ALI_",$C1575,"_SEG_",$I1575,"_PROV_",$D1575),Catalogo_Precios,AK$8,FALSE)),O1575=0),0,VLOOKUP(CONCATENATE("ALI_",$C1575,"_SEG_",$I1575,"_PROV_",$D1575),Catalogo_Precios,AK$8,FALSE))</f>
        <v>1006</v>
      </c>
      <c r="AL1575" s="53"/>
      <c r="AM1575" s="59" t="str">
        <f t="shared" si="18724"/>
        <v>ALI_94_SEG_11</v>
      </c>
      <c r="AN1575" s="59" t="str">
        <f t="shared" si="18725"/>
        <v>ALI_94_SEG_11_VAL_9309231.2</v>
      </c>
      <c r="AO1575" s="60">
        <f t="shared" ref="AO1575" si="19055">IF(OR(AB1575="",AB1575=0),0,COUNTIF(Codificacion,AM1575))</f>
        <v>5</v>
      </c>
      <c r="AP1575" s="61">
        <f t="array" ref="AP1575">MIN(IF(Codificacion=AM1575,Total_Cotizacion,""))</f>
        <v>9309231.1999999993</v>
      </c>
      <c r="AQ1575" s="62" t="b">
        <f t="shared" si="18727"/>
        <v>1</v>
      </c>
      <c r="AR1575" s="51" t="str">
        <f t="shared" ref="AR1575" si="19056">IF(COUNTIF(Codificacion2,CONCATENATE(AM1575,"_VAL_",AB1575))&gt;1,"Empate","")</f>
        <v>Empate</v>
      </c>
      <c r="AS1575" s="63" t="s">
        <v>78</v>
      </c>
      <c r="AT1575" s="59" t="str">
        <f t="shared" si="18729"/>
        <v>ALI_94_SEG_11_x</v>
      </c>
      <c r="AU1575" s="63">
        <f t="shared" ref="AU1575" si="19057">IF(AND(COUNTIF(Codificacion3,AT1575)&lt;AO1575),1,COUNTIF(Codificacion3,AT1575))</f>
        <v>1</v>
      </c>
      <c r="AV1575" s="62" t="str">
        <f t="shared" si="18731"/>
        <v>Cotizacion Seleccionada</v>
      </c>
      <c r="AW1575" s="53"/>
      <c r="AX1575" s="51" t="str">
        <f t="shared" si="18732"/>
        <v>ALI_94_SEG_11VERDADERO</v>
      </c>
      <c r="AY1575" s="51">
        <f t="shared" si="18713"/>
        <v>2</v>
      </c>
      <c r="AZ1575" s="64" t="b">
        <f t="shared" si="18733"/>
        <v>0</v>
      </c>
    </row>
    <row r="1576" spans="1:52" x14ac:dyDescent="0.2">
      <c r="A1576" s="50" t="str">
        <f t="shared" si="18676"/>
        <v>ALI_94_SEG_12</v>
      </c>
      <c r="B1576" s="51" t="s">
        <v>148</v>
      </c>
      <c r="C1576" s="52">
        <v>94</v>
      </c>
      <c r="D1576" s="52">
        <f t="shared" ref="D1576" si="19058">IF(ISERROR(VLOOKUP(E1576,Proveedores,2,FALSE)),"",VLOOKUP(E1576,Proveedores,2,FALSE))</f>
        <v>2075</v>
      </c>
      <c r="E1576" s="53" t="s">
        <v>149</v>
      </c>
      <c r="F1576" s="54">
        <v>27</v>
      </c>
      <c r="G1576" s="53" t="s">
        <v>56</v>
      </c>
      <c r="H1576" s="53" t="s">
        <v>57</v>
      </c>
      <c r="I1576" s="52">
        <v>12</v>
      </c>
      <c r="J1576" s="53" t="s">
        <v>58</v>
      </c>
      <c r="K1576" s="55">
        <v>44835</v>
      </c>
      <c r="L1576" s="56">
        <v>6110</v>
      </c>
      <c r="M1576" s="56">
        <v>7419</v>
      </c>
      <c r="N1576" s="56">
        <v>3441</v>
      </c>
      <c r="O1576" s="56">
        <v>265</v>
      </c>
      <c r="P1576" s="57">
        <v>510</v>
      </c>
      <c r="Q1576" s="58">
        <v>0.20784313700000001</v>
      </c>
      <c r="R1576" s="57">
        <v>404</v>
      </c>
      <c r="S1576" s="57">
        <v>510</v>
      </c>
      <c r="T1576" s="58">
        <v>0.20784313700000001</v>
      </c>
      <c r="U1576" s="57">
        <v>404</v>
      </c>
      <c r="V1576" s="57">
        <v>1016</v>
      </c>
      <c r="W1576" s="58">
        <v>0.20787401</v>
      </c>
      <c r="X1576" s="57">
        <v>804.8</v>
      </c>
      <c r="Y1576" s="57">
        <v>1016</v>
      </c>
      <c r="Z1576" s="58">
        <v>0.20787401</v>
      </c>
      <c r="AA1576" s="57">
        <v>804.8</v>
      </c>
      <c r="AB1576" s="57">
        <v>8448304.8000000007</v>
      </c>
      <c r="AC1576" s="53" t="str">
        <f t="shared" si="18715"/>
        <v>Registro Valido</v>
      </c>
      <c r="AD1576" s="57">
        <f t="shared" ref="AD1576" si="19059">IF(OR(ISERROR(VLOOKUP(CONCATENATE("ALI_",$C1576,"_SEG_",$I1576,"_PROV_",$D1576),Catalogo_Precios,AD$8,FALSE)),L1576=0),0,VLOOKUP(CONCATENATE("ALI_",$C1576,"_SEG_",$I1576,"_PROV_",$D1576),Catalogo_Precios,AD$8,FALSE))</f>
        <v>510</v>
      </c>
      <c r="AE1576" s="57">
        <f t="shared" ref="AE1576" si="19060">IF(OR(ISERROR(VLOOKUP(CONCATENATE("ALI_",$C1576,"_SEG_",$I1576,"_PROV_",$D1576),Catalogo_Precios,AE$8,FALSE)),M1576=0),0,VLOOKUP(CONCATENATE("ALI_",$C1576,"_SEG_",$I1576,"_PROV_",$D1576),Catalogo_Precios,AE$8,FALSE))</f>
        <v>510</v>
      </c>
      <c r="AF1576" s="57">
        <f t="shared" ref="AF1576" si="19061">IF(OR(ISERROR(VLOOKUP(CONCATENATE("ALI_",$C1576,"_SEG_",$I1576,"_PROV_",$D1576),Catalogo_Precios,AF$8,FALSE)),N1576=0),0,VLOOKUP(CONCATENATE("ALI_",$C1576,"_SEG_",$I1576,"_PROV_",$D1576),Catalogo_Precios,AF$8,FALSE))</f>
        <v>1016</v>
      </c>
      <c r="AG1576" s="57">
        <f t="shared" ref="AG1576" si="19062">IF(OR(ISERROR(VLOOKUP(CONCATENATE("ALI_",$C1576,"_SEG_",$I1576,"_PROV_",$D1576),Catalogo_Precios,AG$8,FALSE)),O1576=0),0,VLOOKUP(CONCATENATE("ALI_",$C1576,"_SEG_",$I1576,"_PROV_",$D1576),Catalogo_Precios,AG$8,FALSE))</f>
        <v>1016</v>
      </c>
      <c r="AH1576" s="57">
        <f t="shared" ref="AH1576" si="19063">IF(OR(ISERROR(VLOOKUP(CONCATENATE("ALI_",$C1576,"_SEG_",$I1576,"_PROV_",$D1576),Catalogo_Precios,AH$8,FALSE)),L1576=0),0,VLOOKUP(CONCATENATE("ALI_",$C1576,"_SEG_",$I1576,"_PROV_",$D1576),Catalogo_Precios,AH$8,FALSE))</f>
        <v>505</v>
      </c>
      <c r="AI1576" s="57">
        <f t="shared" ref="AI1576" si="19064">IF(OR(ISERROR(VLOOKUP(CONCATENATE("ALI_",$C1576,"_SEG_",$I1576,"_PROV_",$D1576),Catalogo_Precios,AI$8,FALSE)),M1576=0),0,VLOOKUP(CONCATENATE("ALI_",$C1576,"_SEG_",$I1576,"_PROV_",$D1576),Catalogo_Precios,AI$8,FALSE))</f>
        <v>505</v>
      </c>
      <c r="AJ1576" s="57">
        <f t="shared" ref="AJ1576" si="19065">IF(OR(ISERROR(VLOOKUP(CONCATENATE("ALI_",$C1576,"_SEG_",$I1576,"_PROV_",$D1576),Catalogo_Precios,AJ$8,FALSE)),N1576=0),0,VLOOKUP(CONCATENATE("ALI_",$C1576,"_SEG_",$I1576,"_PROV_",$D1576),Catalogo_Precios,AJ$8,FALSE))</f>
        <v>1006</v>
      </c>
      <c r="AK1576" s="57">
        <f t="shared" ref="AK1576" si="19066">IF(OR(ISERROR(VLOOKUP(CONCATENATE("ALI_",$C1576,"_SEG_",$I1576,"_PROV_",$D1576),Catalogo_Precios,AK$8,FALSE)),O1576=0),0,VLOOKUP(CONCATENATE("ALI_",$C1576,"_SEG_",$I1576,"_PROV_",$D1576),Catalogo_Precios,AK$8,FALSE))</f>
        <v>1006</v>
      </c>
      <c r="AL1576" s="53"/>
      <c r="AM1576" s="59" t="str">
        <f t="shared" si="18724"/>
        <v>ALI_94_SEG_12</v>
      </c>
      <c r="AN1576" s="59" t="str">
        <f t="shared" si="18725"/>
        <v>ALI_94_SEG_12_VAL_8448304.8</v>
      </c>
      <c r="AO1576" s="60">
        <f t="shared" ref="AO1576" si="19067">IF(OR(AB1576="",AB1576=0),0,COUNTIF(Codificacion,AM1576))</f>
        <v>5</v>
      </c>
      <c r="AP1576" s="61">
        <f t="array" ref="AP1576">MIN(IF(Codificacion=AM1576,Total_Cotizacion,""))</f>
        <v>8448304.8000000007</v>
      </c>
      <c r="AQ1576" s="62" t="b">
        <f t="shared" si="18727"/>
        <v>1</v>
      </c>
      <c r="AR1576" s="51" t="str">
        <f t="shared" ref="AR1576" si="19068">IF(COUNTIF(Codificacion2,CONCATENATE(AM1576,"_VAL_",AB1576))&gt;1,"Empate","")</f>
        <v>Empate</v>
      </c>
      <c r="AS1576" s="63" t="s">
        <v>78</v>
      </c>
      <c r="AT1576" s="59" t="str">
        <f t="shared" si="18729"/>
        <v>ALI_94_SEG_12_x</v>
      </c>
      <c r="AU1576" s="63">
        <f t="shared" ref="AU1576" si="19069">IF(AND(COUNTIF(Codificacion3,AT1576)&lt;AO1576),1,COUNTIF(Codificacion3,AT1576))</f>
        <v>1</v>
      </c>
      <c r="AV1576" s="62" t="str">
        <f t="shared" si="18731"/>
        <v>Cotizacion Seleccionada</v>
      </c>
      <c r="AW1576" s="53"/>
      <c r="AX1576" s="51" t="str">
        <f t="shared" si="18732"/>
        <v>ALI_94_SEG_12VERDADERO</v>
      </c>
      <c r="AY1576" s="51">
        <f t="shared" si="18713"/>
        <v>2</v>
      </c>
      <c r="AZ1576" s="64" t="b">
        <f t="shared" si="18733"/>
        <v>0</v>
      </c>
    </row>
    <row r="1577" spans="1:52" x14ac:dyDescent="0.2">
      <c r="A1577" s="50" t="str">
        <f t="shared" si="18676"/>
        <v>ALI_94_SEG_13</v>
      </c>
      <c r="B1577" s="51" t="s">
        <v>148</v>
      </c>
      <c r="C1577" s="52">
        <v>94</v>
      </c>
      <c r="D1577" s="52">
        <f t="shared" ref="D1577" si="19070">IF(ISERROR(VLOOKUP(E1577,Proveedores,2,FALSE)),"",VLOOKUP(E1577,Proveedores,2,FALSE))</f>
        <v>2075</v>
      </c>
      <c r="E1577" s="53" t="s">
        <v>149</v>
      </c>
      <c r="F1577" s="54">
        <v>28</v>
      </c>
      <c r="G1577" s="53" t="s">
        <v>56</v>
      </c>
      <c r="H1577" s="53" t="s">
        <v>57</v>
      </c>
      <c r="I1577" s="52">
        <v>13</v>
      </c>
      <c r="J1577" s="53" t="s">
        <v>58</v>
      </c>
      <c r="K1577" s="55">
        <v>44835</v>
      </c>
      <c r="L1577" s="56">
        <v>6487</v>
      </c>
      <c r="M1577" s="56">
        <v>7878</v>
      </c>
      <c r="N1577" s="56">
        <v>3654</v>
      </c>
      <c r="O1577" s="56">
        <v>282</v>
      </c>
      <c r="P1577" s="57">
        <v>510</v>
      </c>
      <c r="Q1577" s="58">
        <v>0.20784313700000001</v>
      </c>
      <c r="R1577" s="57">
        <v>404</v>
      </c>
      <c r="S1577" s="57">
        <v>510</v>
      </c>
      <c r="T1577" s="58">
        <v>0.20784313700000001</v>
      </c>
      <c r="U1577" s="57">
        <v>404</v>
      </c>
      <c r="V1577" s="57">
        <v>1016</v>
      </c>
      <c r="W1577" s="58">
        <v>0.20787401</v>
      </c>
      <c r="X1577" s="57">
        <v>804.8</v>
      </c>
      <c r="Y1577" s="57">
        <v>1016</v>
      </c>
      <c r="Z1577" s="58">
        <v>0.20787401</v>
      </c>
      <c r="AA1577" s="57">
        <v>804.8</v>
      </c>
      <c r="AB1577" s="57">
        <v>8971152.7999999989</v>
      </c>
      <c r="AC1577" s="53" t="str">
        <f t="shared" si="18715"/>
        <v>Registro Valido</v>
      </c>
      <c r="AD1577" s="57">
        <f t="shared" ref="AD1577" si="19071">IF(OR(ISERROR(VLOOKUP(CONCATENATE("ALI_",$C1577,"_SEG_",$I1577,"_PROV_",$D1577),Catalogo_Precios,AD$8,FALSE)),L1577=0),0,VLOOKUP(CONCATENATE("ALI_",$C1577,"_SEG_",$I1577,"_PROV_",$D1577),Catalogo_Precios,AD$8,FALSE))</f>
        <v>510</v>
      </c>
      <c r="AE1577" s="57">
        <f t="shared" ref="AE1577" si="19072">IF(OR(ISERROR(VLOOKUP(CONCATENATE("ALI_",$C1577,"_SEG_",$I1577,"_PROV_",$D1577),Catalogo_Precios,AE$8,FALSE)),M1577=0),0,VLOOKUP(CONCATENATE("ALI_",$C1577,"_SEG_",$I1577,"_PROV_",$D1577),Catalogo_Precios,AE$8,FALSE))</f>
        <v>510</v>
      </c>
      <c r="AF1577" s="57">
        <f t="shared" ref="AF1577" si="19073">IF(OR(ISERROR(VLOOKUP(CONCATENATE("ALI_",$C1577,"_SEG_",$I1577,"_PROV_",$D1577),Catalogo_Precios,AF$8,FALSE)),N1577=0),0,VLOOKUP(CONCATENATE("ALI_",$C1577,"_SEG_",$I1577,"_PROV_",$D1577),Catalogo_Precios,AF$8,FALSE))</f>
        <v>1016</v>
      </c>
      <c r="AG1577" s="57">
        <f t="shared" ref="AG1577" si="19074">IF(OR(ISERROR(VLOOKUP(CONCATENATE("ALI_",$C1577,"_SEG_",$I1577,"_PROV_",$D1577),Catalogo_Precios,AG$8,FALSE)),O1577=0),0,VLOOKUP(CONCATENATE("ALI_",$C1577,"_SEG_",$I1577,"_PROV_",$D1577),Catalogo_Precios,AG$8,FALSE))</f>
        <v>1016</v>
      </c>
      <c r="AH1577" s="57">
        <f t="shared" ref="AH1577" si="19075">IF(OR(ISERROR(VLOOKUP(CONCATENATE("ALI_",$C1577,"_SEG_",$I1577,"_PROV_",$D1577),Catalogo_Precios,AH$8,FALSE)),L1577=0),0,VLOOKUP(CONCATENATE("ALI_",$C1577,"_SEG_",$I1577,"_PROV_",$D1577),Catalogo_Precios,AH$8,FALSE))</f>
        <v>505</v>
      </c>
      <c r="AI1577" s="57">
        <f t="shared" ref="AI1577" si="19076">IF(OR(ISERROR(VLOOKUP(CONCATENATE("ALI_",$C1577,"_SEG_",$I1577,"_PROV_",$D1577),Catalogo_Precios,AI$8,FALSE)),M1577=0),0,VLOOKUP(CONCATENATE("ALI_",$C1577,"_SEG_",$I1577,"_PROV_",$D1577),Catalogo_Precios,AI$8,FALSE))</f>
        <v>505</v>
      </c>
      <c r="AJ1577" s="57">
        <f t="shared" ref="AJ1577" si="19077">IF(OR(ISERROR(VLOOKUP(CONCATENATE("ALI_",$C1577,"_SEG_",$I1577,"_PROV_",$D1577),Catalogo_Precios,AJ$8,FALSE)),N1577=0),0,VLOOKUP(CONCATENATE("ALI_",$C1577,"_SEG_",$I1577,"_PROV_",$D1577),Catalogo_Precios,AJ$8,FALSE))</f>
        <v>1006</v>
      </c>
      <c r="AK1577" s="57">
        <f t="shared" ref="AK1577" si="19078">IF(OR(ISERROR(VLOOKUP(CONCATENATE("ALI_",$C1577,"_SEG_",$I1577,"_PROV_",$D1577),Catalogo_Precios,AK$8,FALSE)),O1577=0),0,VLOOKUP(CONCATENATE("ALI_",$C1577,"_SEG_",$I1577,"_PROV_",$D1577),Catalogo_Precios,AK$8,FALSE))</f>
        <v>1006</v>
      </c>
      <c r="AL1577" s="53"/>
      <c r="AM1577" s="59" t="str">
        <f t="shared" si="18724"/>
        <v>ALI_94_SEG_13</v>
      </c>
      <c r="AN1577" s="59" t="str">
        <f t="shared" si="18725"/>
        <v>ALI_94_SEG_13_VAL_8971152.8</v>
      </c>
      <c r="AO1577" s="60">
        <f t="shared" ref="AO1577" si="19079">IF(OR(AB1577="",AB1577=0),0,COUNTIF(Codificacion,AM1577))</f>
        <v>5</v>
      </c>
      <c r="AP1577" s="61">
        <f t="array" ref="AP1577">MIN(IF(Codificacion=AM1577,Total_Cotizacion,""))</f>
        <v>8971152.7999999989</v>
      </c>
      <c r="AQ1577" s="62" t="b">
        <f t="shared" si="18727"/>
        <v>1</v>
      </c>
      <c r="AR1577" s="51" t="str">
        <f t="shared" ref="AR1577" si="19080">IF(COUNTIF(Codificacion2,CONCATENATE(AM1577,"_VAL_",AB1577))&gt;1,"Empate","")</f>
        <v>Empate</v>
      </c>
      <c r="AS1577" s="63" t="s">
        <v>78</v>
      </c>
      <c r="AT1577" s="59" t="str">
        <f t="shared" si="18729"/>
        <v>ALI_94_SEG_13_x</v>
      </c>
      <c r="AU1577" s="63">
        <f t="shared" ref="AU1577" si="19081">IF(AND(COUNTIF(Codificacion3,AT1577)&lt;AO1577),1,COUNTIF(Codificacion3,AT1577))</f>
        <v>1</v>
      </c>
      <c r="AV1577" s="62" t="str">
        <f t="shared" si="18731"/>
        <v>Cotizacion Seleccionada</v>
      </c>
      <c r="AW1577" s="53"/>
      <c r="AX1577" s="51" t="str">
        <f t="shared" si="18732"/>
        <v>ALI_94_SEG_13VERDADERO</v>
      </c>
      <c r="AY1577" s="51">
        <f t="shared" si="18713"/>
        <v>2</v>
      </c>
      <c r="AZ1577" s="64" t="b">
        <f t="shared" si="18733"/>
        <v>0</v>
      </c>
    </row>
    <row r="1578" spans="1:52" x14ac:dyDescent="0.2">
      <c r="A1578" s="50" t="str">
        <f t="shared" si="18676"/>
        <v>ALI_94_SEG_14</v>
      </c>
      <c r="B1578" s="51" t="s">
        <v>148</v>
      </c>
      <c r="C1578" s="52">
        <v>94</v>
      </c>
      <c r="D1578" s="52">
        <f t="shared" ref="D1578" si="19082">IF(ISERROR(VLOOKUP(E1578,Proveedores,2,FALSE)),"",VLOOKUP(E1578,Proveedores,2,FALSE))</f>
        <v>2075</v>
      </c>
      <c r="E1578" s="53" t="s">
        <v>149</v>
      </c>
      <c r="F1578" s="54">
        <v>29</v>
      </c>
      <c r="G1578" s="53" t="s">
        <v>56</v>
      </c>
      <c r="H1578" s="53" t="s">
        <v>57</v>
      </c>
      <c r="I1578" s="52">
        <v>14</v>
      </c>
      <c r="J1578" s="53" t="s">
        <v>58</v>
      </c>
      <c r="K1578" s="55">
        <v>44835</v>
      </c>
      <c r="L1578" s="56">
        <v>6428</v>
      </c>
      <c r="M1578" s="56">
        <v>7806</v>
      </c>
      <c r="N1578" s="56">
        <v>3621</v>
      </c>
      <c r="O1578" s="56">
        <v>279</v>
      </c>
      <c r="P1578" s="57">
        <v>510</v>
      </c>
      <c r="Q1578" s="58">
        <v>0.20784313700000001</v>
      </c>
      <c r="R1578" s="57">
        <v>404</v>
      </c>
      <c r="S1578" s="57">
        <v>510</v>
      </c>
      <c r="T1578" s="58">
        <v>0.20784313700000001</v>
      </c>
      <c r="U1578" s="57">
        <v>404</v>
      </c>
      <c r="V1578" s="57">
        <v>1016</v>
      </c>
      <c r="W1578" s="58">
        <v>0.20787401</v>
      </c>
      <c r="X1578" s="57">
        <v>804.8</v>
      </c>
      <c r="Y1578" s="57">
        <v>1016</v>
      </c>
      <c r="Z1578" s="58">
        <v>0.20787401</v>
      </c>
      <c r="AA1578" s="57">
        <v>804.8</v>
      </c>
      <c r="AB1578" s="57">
        <v>8889256</v>
      </c>
      <c r="AC1578" s="53" t="str">
        <f t="shared" si="18715"/>
        <v>Registro Valido</v>
      </c>
      <c r="AD1578" s="57">
        <f t="shared" ref="AD1578" si="19083">IF(OR(ISERROR(VLOOKUP(CONCATENATE("ALI_",$C1578,"_SEG_",$I1578,"_PROV_",$D1578),Catalogo_Precios,AD$8,FALSE)),L1578=0),0,VLOOKUP(CONCATENATE("ALI_",$C1578,"_SEG_",$I1578,"_PROV_",$D1578),Catalogo_Precios,AD$8,FALSE))</f>
        <v>510</v>
      </c>
      <c r="AE1578" s="57">
        <f t="shared" ref="AE1578" si="19084">IF(OR(ISERROR(VLOOKUP(CONCATENATE("ALI_",$C1578,"_SEG_",$I1578,"_PROV_",$D1578),Catalogo_Precios,AE$8,FALSE)),M1578=0),0,VLOOKUP(CONCATENATE("ALI_",$C1578,"_SEG_",$I1578,"_PROV_",$D1578),Catalogo_Precios,AE$8,FALSE))</f>
        <v>510</v>
      </c>
      <c r="AF1578" s="57">
        <f t="shared" ref="AF1578" si="19085">IF(OR(ISERROR(VLOOKUP(CONCATENATE("ALI_",$C1578,"_SEG_",$I1578,"_PROV_",$D1578),Catalogo_Precios,AF$8,FALSE)),N1578=0),0,VLOOKUP(CONCATENATE("ALI_",$C1578,"_SEG_",$I1578,"_PROV_",$D1578),Catalogo_Precios,AF$8,FALSE))</f>
        <v>1016</v>
      </c>
      <c r="AG1578" s="57">
        <f t="shared" ref="AG1578" si="19086">IF(OR(ISERROR(VLOOKUP(CONCATENATE("ALI_",$C1578,"_SEG_",$I1578,"_PROV_",$D1578),Catalogo_Precios,AG$8,FALSE)),O1578=0),0,VLOOKUP(CONCATENATE("ALI_",$C1578,"_SEG_",$I1578,"_PROV_",$D1578),Catalogo_Precios,AG$8,FALSE))</f>
        <v>1016</v>
      </c>
      <c r="AH1578" s="57">
        <f t="shared" ref="AH1578" si="19087">IF(OR(ISERROR(VLOOKUP(CONCATENATE("ALI_",$C1578,"_SEG_",$I1578,"_PROV_",$D1578),Catalogo_Precios,AH$8,FALSE)),L1578=0),0,VLOOKUP(CONCATENATE("ALI_",$C1578,"_SEG_",$I1578,"_PROV_",$D1578),Catalogo_Precios,AH$8,FALSE))</f>
        <v>505</v>
      </c>
      <c r="AI1578" s="57">
        <f t="shared" ref="AI1578" si="19088">IF(OR(ISERROR(VLOOKUP(CONCATENATE("ALI_",$C1578,"_SEG_",$I1578,"_PROV_",$D1578),Catalogo_Precios,AI$8,FALSE)),M1578=0),0,VLOOKUP(CONCATENATE("ALI_",$C1578,"_SEG_",$I1578,"_PROV_",$D1578),Catalogo_Precios,AI$8,FALSE))</f>
        <v>505</v>
      </c>
      <c r="AJ1578" s="57">
        <f t="shared" ref="AJ1578" si="19089">IF(OR(ISERROR(VLOOKUP(CONCATENATE("ALI_",$C1578,"_SEG_",$I1578,"_PROV_",$D1578),Catalogo_Precios,AJ$8,FALSE)),N1578=0),0,VLOOKUP(CONCATENATE("ALI_",$C1578,"_SEG_",$I1578,"_PROV_",$D1578),Catalogo_Precios,AJ$8,FALSE))</f>
        <v>1006</v>
      </c>
      <c r="AK1578" s="57">
        <f t="shared" ref="AK1578" si="19090">IF(OR(ISERROR(VLOOKUP(CONCATENATE("ALI_",$C1578,"_SEG_",$I1578,"_PROV_",$D1578),Catalogo_Precios,AK$8,FALSE)),O1578=0),0,VLOOKUP(CONCATENATE("ALI_",$C1578,"_SEG_",$I1578,"_PROV_",$D1578),Catalogo_Precios,AK$8,FALSE))</f>
        <v>1006</v>
      </c>
      <c r="AL1578" s="53"/>
      <c r="AM1578" s="59" t="str">
        <f t="shared" si="18724"/>
        <v>ALI_94_SEG_14</v>
      </c>
      <c r="AN1578" s="59" t="str">
        <f t="shared" si="18725"/>
        <v>ALI_94_SEG_14_VAL_8889256</v>
      </c>
      <c r="AO1578" s="60">
        <f t="shared" ref="AO1578" si="19091">IF(OR(AB1578="",AB1578=0),0,COUNTIF(Codificacion,AM1578))</f>
        <v>5</v>
      </c>
      <c r="AP1578" s="61">
        <f t="array" ref="AP1578">MIN(IF(Codificacion=AM1578,Total_Cotizacion,""))</f>
        <v>8889256</v>
      </c>
      <c r="AQ1578" s="62" t="b">
        <f t="shared" si="18727"/>
        <v>1</v>
      </c>
      <c r="AR1578" s="51" t="str">
        <f t="shared" ref="AR1578" si="19092">IF(COUNTIF(Codificacion2,CONCATENATE(AM1578,"_VAL_",AB1578))&gt;1,"Empate","")</f>
        <v>Empate</v>
      </c>
      <c r="AS1578" s="63" t="s">
        <v>78</v>
      </c>
      <c r="AT1578" s="59" t="str">
        <f t="shared" si="18729"/>
        <v>ALI_94_SEG_14_x</v>
      </c>
      <c r="AU1578" s="63">
        <f t="shared" ref="AU1578" si="19093">IF(AND(COUNTIF(Codificacion3,AT1578)&lt;AO1578),1,COUNTIF(Codificacion3,AT1578))</f>
        <v>1</v>
      </c>
      <c r="AV1578" s="62" t="str">
        <f t="shared" si="18731"/>
        <v>Cotizacion Seleccionada</v>
      </c>
      <c r="AW1578" s="53"/>
      <c r="AX1578" s="51" t="str">
        <f t="shared" si="18732"/>
        <v>ALI_94_SEG_14VERDADERO</v>
      </c>
      <c r="AY1578" s="51">
        <f t="shared" si="18713"/>
        <v>2</v>
      </c>
      <c r="AZ1578" s="64" t="b">
        <f t="shared" si="18733"/>
        <v>0</v>
      </c>
    </row>
    <row r="1579" spans="1:52" x14ac:dyDescent="0.2">
      <c r="A1579" s="50" t="str">
        <f t="shared" si="18676"/>
        <v>ALI_94_SEG_15</v>
      </c>
      <c r="B1579" s="51" t="s">
        <v>148</v>
      </c>
      <c r="C1579" s="52">
        <v>94</v>
      </c>
      <c r="D1579" s="52">
        <f t="shared" ref="D1579" si="19094">IF(ISERROR(VLOOKUP(E1579,Proveedores,2,FALSE)),"",VLOOKUP(E1579,Proveedores,2,FALSE))</f>
        <v>2075</v>
      </c>
      <c r="E1579" s="53" t="s">
        <v>149</v>
      </c>
      <c r="F1579" s="54">
        <v>30</v>
      </c>
      <c r="G1579" s="53" t="s">
        <v>56</v>
      </c>
      <c r="H1579" s="53" t="s">
        <v>57</v>
      </c>
      <c r="I1579" s="52">
        <v>15</v>
      </c>
      <c r="J1579" s="53" t="s">
        <v>58</v>
      </c>
      <c r="K1579" s="55">
        <v>44835</v>
      </c>
      <c r="L1579" s="56">
        <v>6076</v>
      </c>
      <c r="M1579" s="56">
        <v>7376</v>
      </c>
      <c r="N1579" s="56">
        <v>3422</v>
      </c>
      <c r="O1579" s="56">
        <v>265</v>
      </c>
      <c r="P1579" s="57">
        <v>510</v>
      </c>
      <c r="Q1579" s="58">
        <v>0.20784313700000001</v>
      </c>
      <c r="R1579" s="57">
        <v>404</v>
      </c>
      <c r="S1579" s="57">
        <v>510</v>
      </c>
      <c r="T1579" s="58">
        <v>0.20784313700000001</v>
      </c>
      <c r="U1579" s="57">
        <v>404</v>
      </c>
      <c r="V1579" s="57">
        <v>1016</v>
      </c>
      <c r="W1579" s="58">
        <v>0.20787401</v>
      </c>
      <c r="X1579" s="57">
        <v>804.8</v>
      </c>
      <c r="Y1579" s="57">
        <v>1016</v>
      </c>
      <c r="Z1579" s="58">
        <v>0.20787401</v>
      </c>
      <c r="AA1579" s="57">
        <v>804.8</v>
      </c>
      <c r="AB1579" s="57">
        <v>8401905.5999999996</v>
      </c>
      <c r="AC1579" s="53" t="str">
        <f t="shared" si="18715"/>
        <v>Registro Valido</v>
      </c>
      <c r="AD1579" s="57">
        <f t="shared" ref="AD1579" si="19095">IF(OR(ISERROR(VLOOKUP(CONCATENATE("ALI_",$C1579,"_SEG_",$I1579,"_PROV_",$D1579),Catalogo_Precios,AD$8,FALSE)),L1579=0),0,VLOOKUP(CONCATENATE("ALI_",$C1579,"_SEG_",$I1579,"_PROV_",$D1579),Catalogo_Precios,AD$8,FALSE))</f>
        <v>510</v>
      </c>
      <c r="AE1579" s="57">
        <f t="shared" ref="AE1579" si="19096">IF(OR(ISERROR(VLOOKUP(CONCATENATE("ALI_",$C1579,"_SEG_",$I1579,"_PROV_",$D1579),Catalogo_Precios,AE$8,FALSE)),M1579=0),0,VLOOKUP(CONCATENATE("ALI_",$C1579,"_SEG_",$I1579,"_PROV_",$D1579),Catalogo_Precios,AE$8,FALSE))</f>
        <v>510</v>
      </c>
      <c r="AF1579" s="57">
        <f t="shared" ref="AF1579" si="19097">IF(OR(ISERROR(VLOOKUP(CONCATENATE("ALI_",$C1579,"_SEG_",$I1579,"_PROV_",$D1579),Catalogo_Precios,AF$8,FALSE)),N1579=0),0,VLOOKUP(CONCATENATE("ALI_",$C1579,"_SEG_",$I1579,"_PROV_",$D1579),Catalogo_Precios,AF$8,FALSE))</f>
        <v>1016</v>
      </c>
      <c r="AG1579" s="57">
        <f t="shared" ref="AG1579" si="19098">IF(OR(ISERROR(VLOOKUP(CONCATENATE("ALI_",$C1579,"_SEG_",$I1579,"_PROV_",$D1579),Catalogo_Precios,AG$8,FALSE)),O1579=0),0,VLOOKUP(CONCATENATE("ALI_",$C1579,"_SEG_",$I1579,"_PROV_",$D1579),Catalogo_Precios,AG$8,FALSE))</f>
        <v>1016</v>
      </c>
      <c r="AH1579" s="57">
        <f t="shared" ref="AH1579" si="19099">IF(OR(ISERROR(VLOOKUP(CONCATENATE("ALI_",$C1579,"_SEG_",$I1579,"_PROV_",$D1579),Catalogo_Precios,AH$8,FALSE)),L1579=0),0,VLOOKUP(CONCATENATE("ALI_",$C1579,"_SEG_",$I1579,"_PROV_",$D1579),Catalogo_Precios,AH$8,FALSE))</f>
        <v>505</v>
      </c>
      <c r="AI1579" s="57">
        <f t="shared" ref="AI1579" si="19100">IF(OR(ISERROR(VLOOKUP(CONCATENATE("ALI_",$C1579,"_SEG_",$I1579,"_PROV_",$D1579),Catalogo_Precios,AI$8,FALSE)),M1579=0),0,VLOOKUP(CONCATENATE("ALI_",$C1579,"_SEG_",$I1579,"_PROV_",$D1579),Catalogo_Precios,AI$8,FALSE))</f>
        <v>505</v>
      </c>
      <c r="AJ1579" s="57">
        <f t="shared" ref="AJ1579" si="19101">IF(OR(ISERROR(VLOOKUP(CONCATENATE("ALI_",$C1579,"_SEG_",$I1579,"_PROV_",$D1579),Catalogo_Precios,AJ$8,FALSE)),N1579=0),0,VLOOKUP(CONCATENATE("ALI_",$C1579,"_SEG_",$I1579,"_PROV_",$D1579),Catalogo_Precios,AJ$8,FALSE))</f>
        <v>1006</v>
      </c>
      <c r="AK1579" s="57">
        <f t="shared" ref="AK1579" si="19102">IF(OR(ISERROR(VLOOKUP(CONCATENATE("ALI_",$C1579,"_SEG_",$I1579,"_PROV_",$D1579),Catalogo_Precios,AK$8,FALSE)),O1579=0),0,VLOOKUP(CONCATENATE("ALI_",$C1579,"_SEG_",$I1579,"_PROV_",$D1579),Catalogo_Precios,AK$8,FALSE))</f>
        <v>1006</v>
      </c>
      <c r="AL1579" s="53"/>
      <c r="AM1579" s="59" t="str">
        <f t="shared" si="18724"/>
        <v>ALI_94_SEG_15</v>
      </c>
      <c r="AN1579" s="59" t="str">
        <f t="shared" si="18725"/>
        <v>ALI_94_SEG_15_VAL_8401905.6</v>
      </c>
      <c r="AO1579" s="60">
        <f t="shared" ref="AO1579" si="19103">IF(OR(AB1579="",AB1579=0),0,COUNTIF(Codificacion,AM1579))</f>
        <v>5</v>
      </c>
      <c r="AP1579" s="61">
        <f t="array" ref="AP1579">MIN(IF(Codificacion=AM1579,Total_Cotizacion,""))</f>
        <v>8401905.5999999996</v>
      </c>
      <c r="AQ1579" s="62" t="b">
        <f t="shared" si="18727"/>
        <v>1</v>
      </c>
      <c r="AR1579" s="51" t="str">
        <f t="shared" ref="AR1579" si="19104">IF(COUNTIF(Codificacion2,CONCATENATE(AM1579,"_VAL_",AB1579))&gt;1,"Empate","")</f>
        <v>Empate</v>
      </c>
      <c r="AS1579" s="63" t="s">
        <v>78</v>
      </c>
      <c r="AT1579" s="59" t="str">
        <f t="shared" si="18729"/>
        <v>ALI_94_SEG_15_x</v>
      </c>
      <c r="AU1579" s="63">
        <f t="shared" ref="AU1579" si="19105">IF(AND(COUNTIF(Codificacion3,AT1579)&lt;AO1579),1,COUNTIF(Codificacion3,AT1579))</f>
        <v>1</v>
      </c>
      <c r="AV1579" s="62" t="str">
        <f t="shared" si="18731"/>
        <v>Cotizacion Seleccionada</v>
      </c>
      <c r="AW1579" s="53"/>
      <c r="AX1579" s="51" t="str">
        <f t="shared" si="18732"/>
        <v>ALI_94_SEG_15VERDADERO</v>
      </c>
      <c r="AY1579" s="51">
        <f t="shared" si="18713"/>
        <v>2</v>
      </c>
      <c r="AZ1579" s="64" t="b">
        <f t="shared" si="18733"/>
        <v>0</v>
      </c>
    </row>
    <row r="1580" spans="1:52" x14ac:dyDescent="0.2">
      <c r="A1580" s="50" t="b">
        <f t="shared" si="18676"/>
        <v>0</v>
      </c>
      <c r="B1580" s="51" t="s">
        <v>148</v>
      </c>
      <c r="C1580" s="52">
        <v>118</v>
      </c>
      <c r="D1580" s="52">
        <f t="shared" ref="D1580" si="19106">IF(ISERROR(VLOOKUP(E1580,Proveedores,2,FALSE)),"",VLOOKUP(E1580,Proveedores,2,FALSE))</f>
        <v>2075</v>
      </c>
      <c r="E1580" s="53" t="s">
        <v>149</v>
      </c>
      <c r="F1580" s="54">
        <v>31</v>
      </c>
      <c r="G1580" s="53" t="s">
        <v>56</v>
      </c>
      <c r="H1580" s="53" t="s">
        <v>59</v>
      </c>
      <c r="I1580" s="52">
        <v>1</v>
      </c>
      <c r="J1580" s="53" t="s">
        <v>58</v>
      </c>
      <c r="K1580" s="55">
        <v>44835</v>
      </c>
      <c r="L1580" s="56">
        <v>6696</v>
      </c>
      <c r="M1580" s="56">
        <v>8192</v>
      </c>
      <c r="N1580" s="56">
        <v>4369</v>
      </c>
      <c r="O1580" s="56">
        <v>273</v>
      </c>
      <c r="P1580" s="57">
        <v>743</v>
      </c>
      <c r="Q1580" s="58">
        <v>0</v>
      </c>
      <c r="R1580" s="57">
        <v>743</v>
      </c>
      <c r="S1580" s="57">
        <v>988</v>
      </c>
      <c r="T1580" s="58">
        <v>0</v>
      </c>
      <c r="U1580" s="57">
        <v>988</v>
      </c>
      <c r="V1580" s="57">
        <v>1319</v>
      </c>
      <c r="W1580" s="58">
        <v>0</v>
      </c>
      <c r="X1580" s="57">
        <v>1319</v>
      </c>
      <c r="Y1580" s="57">
        <v>1319</v>
      </c>
      <c r="Z1580" s="58">
        <v>0</v>
      </c>
      <c r="AA1580" s="57">
        <v>1319</v>
      </c>
      <c r="AB1580" s="57">
        <v>19191622</v>
      </c>
      <c r="AC1580" s="53" t="str">
        <f t="shared" si="18715"/>
        <v>Registro Valido</v>
      </c>
      <c r="AD1580" s="57">
        <f t="shared" ref="AD1580" si="19107">IF(OR(ISERROR(VLOOKUP(CONCATENATE("ALI_",$C1580,"_SEG_",$I1580,"_PROV_",$D1580),Catalogo_Precios,AD$8,FALSE)),L1580=0),0,VLOOKUP(CONCATENATE("ALI_",$C1580,"_SEG_",$I1580,"_PROV_",$D1580),Catalogo_Precios,AD$8,FALSE))</f>
        <v>743</v>
      </c>
      <c r="AE1580" s="57">
        <f t="shared" ref="AE1580" si="19108">IF(OR(ISERROR(VLOOKUP(CONCATENATE("ALI_",$C1580,"_SEG_",$I1580,"_PROV_",$D1580),Catalogo_Precios,AE$8,FALSE)),M1580=0),0,VLOOKUP(CONCATENATE("ALI_",$C1580,"_SEG_",$I1580,"_PROV_",$D1580),Catalogo_Precios,AE$8,FALSE))</f>
        <v>988</v>
      </c>
      <c r="AF1580" s="57">
        <f t="shared" ref="AF1580" si="19109">IF(OR(ISERROR(VLOOKUP(CONCATENATE("ALI_",$C1580,"_SEG_",$I1580,"_PROV_",$D1580),Catalogo_Precios,AF$8,FALSE)),N1580=0),0,VLOOKUP(CONCATENATE("ALI_",$C1580,"_SEG_",$I1580,"_PROV_",$D1580),Catalogo_Precios,AF$8,FALSE))</f>
        <v>1319</v>
      </c>
      <c r="AG1580" s="57">
        <f t="shared" ref="AG1580" si="19110">IF(OR(ISERROR(VLOOKUP(CONCATENATE("ALI_",$C1580,"_SEG_",$I1580,"_PROV_",$D1580),Catalogo_Precios,AG$8,FALSE)),O1580=0),0,VLOOKUP(CONCATENATE("ALI_",$C1580,"_SEG_",$I1580,"_PROV_",$D1580),Catalogo_Precios,AG$8,FALSE))</f>
        <v>1319</v>
      </c>
      <c r="AH1580" s="57">
        <f t="shared" ref="AH1580" si="19111">IF(OR(ISERROR(VLOOKUP(CONCATENATE("ALI_",$C1580,"_SEG_",$I1580,"_PROV_",$D1580),Catalogo_Precios,AH$8,FALSE)),L1580=0),0,VLOOKUP(CONCATENATE("ALI_",$C1580,"_SEG_",$I1580,"_PROV_",$D1580),Catalogo_Precios,AH$8,FALSE))</f>
        <v>735</v>
      </c>
      <c r="AI1580" s="57">
        <f t="shared" ref="AI1580" si="19112">IF(OR(ISERROR(VLOOKUP(CONCATENATE("ALI_",$C1580,"_SEG_",$I1580,"_PROV_",$D1580),Catalogo_Precios,AI$8,FALSE)),M1580=0),0,VLOOKUP(CONCATENATE("ALI_",$C1580,"_SEG_",$I1580,"_PROV_",$D1580),Catalogo_Precios,AI$8,FALSE))</f>
        <v>979</v>
      </c>
      <c r="AJ1580" s="57">
        <f t="shared" ref="AJ1580" si="19113">IF(OR(ISERROR(VLOOKUP(CONCATENATE("ALI_",$C1580,"_SEG_",$I1580,"_PROV_",$D1580),Catalogo_Precios,AJ$8,FALSE)),N1580=0),0,VLOOKUP(CONCATENATE("ALI_",$C1580,"_SEG_",$I1580,"_PROV_",$D1580),Catalogo_Precios,AJ$8,FALSE))</f>
        <v>1305</v>
      </c>
      <c r="AK1580" s="57">
        <f t="shared" ref="AK1580" si="19114">IF(OR(ISERROR(VLOOKUP(CONCATENATE("ALI_",$C1580,"_SEG_",$I1580,"_PROV_",$D1580),Catalogo_Precios,AK$8,FALSE)),O1580=0),0,VLOOKUP(CONCATENATE("ALI_",$C1580,"_SEG_",$I1580,"_PROV_",$D1580),Catalogo_Precios,AK$8,FALSE))</f>
        <v>1305</v>
      </c>
      <c r="AL1580" s="53"/>
      <c r="AM1580" s="59" t="str">
        <f t="shared" si="18724"/>
        <v>ALI_118_SEG_1</v>
      </c>
      <c r="AN1580" s="59" t="str">
        <f t="shared" si="18725"/>
        <v>ALI_118_SEG_1_VAL_19191622</v>
      </c>
      <c r="AO1580" s="60">
        <f t="shared" ref="AO1580" si="19115">IF(OR(AB1580="",AB1580=0),0,COUNTIF(Codificacion,AM1580))</f>
        <v>4</v>
      </c>
      <c r="AP1580" s="61">
        <f t="array" ref="AP1580">MIN(IF(Codificacion=AM1580,Total_Cotizacion,""))</f>
        <v>15199470.4</v>
      </c>
      <c r="AQ1580" s="62" t="b">
        <f t="shared" si="18727"/>
        <v>0</v>
      </c>
      <c r="AR1580" s="51" t="str">
        <f t="shared" ref="AR1580" si="19116">IF(COUNTIF(Codificacion2,CONCATENATE(AM1580,"_VAL_",AB1580))&gt;1,"Empate","")</f>
        <v/>
      </c>
      <c r="AS1580" s="63" t="str">
        <f t="shared" ref="AS1580:AS1597" si="19117">IF(AND(AQ1580,AR1580="",AQ1580&lt;&gt;""),"X","")</f>
        <v/>
      </c>
      <c r="AT1580" s="59" t="str">
        <f t="shared" si="18729"/>
        <v>ALI_118_SEG_1_</v>
      </c>
      <c r="AU1580" s="63">
        <f t="shared" ref="AU1580" si="19118">IF(AND(COUNTIF(Codificacion3,AT1580)&lt;AO1580),1,COUNTIF(Codificacion3,AT1580))</f>
        <v>1</v>
      </c>
      <c r="AV1580" s="62" t="str">
        <f t="shared" si="18731"/>
        <v>No Seleccionada</v>
      </c>
      <c r="AW1580" s="53"/>
      <c r="AX1580" s="51" t="str">
        <f t="shared" si="18732"/>
        <v>ALI_118_SEG_1FALSO</v>
      </c>
      <c r="AY1580" s="51">
        <f t="shared" si="18713"/>
        <v>3</v>
      </c>
      <c r="AZ1580" s="64" t="b">
        <f t="shared" si="18733"/>
        <v>0</v>
      </c>
    </row>
    <row r="1581" spans="1:52" x14ac:dyDescent="0.2">
      <c r="A1581" s="50" t="b">
        <f t="shared" si="18676"/>
        <v>0</v>
      </c>
      <c r="B1581" s="51" t="s">
        <v>148</v>
      </c>
      <c r="C1581" s="52">
        <v>118</v>
      </c>
      <c r="D1581" s="52">
        <f t="shared" ref="D1581" si="19119">IF(ISERROR(VLOOKUP(E1581,Proveedores,2,FALSE)),"",VLOOKUP(E1581,Proveedores,2,FALSE))</f>
        <v>2075</v>
      </c>
      <c r="E1581" s="53" t="s">
        <v>149</v>
      </c>
      <c r="F1581" s="54">
        <v>32</v>
      </c>
      <c r="G1581" s="53" t="s">
        <v>56</v>
      </c>
      <c r="H1581" s="53" t="s">
        <v>59</v>
      </c>
      <c r="I1581" s="52">
        <v>2</v>
      </c>
      <c r="J1581" s="53" t="s">
        <v>58</v>
      </c>
      <c r="K1581" s="55">
        <v>44835</v>
      </c>
      <c r="L1581" s="56">
        <v>6847</v>
      </c>
      <c r="M1581" s="56">
        <v>8377</v>
      </c>
      <c r="N1581" s="56">
        <v>4468</v>
      </c>
      <c r="O1581" s="56">
        <v>279</v>
      </c>
      <c r="P1581" s="57">
        <v>743</v>
      </c>
      <c r="Q1581" s="58">
        <v>0</v>
      </c>
      <c r="R1581" s="57">
        <v>743</v>
      </c>
      <c r="S1581" s="57">
        <v>988</v>
      </c>
      <c r="T1581" s="58">
        <v>0</v>
      </c>
      <c r="U1581" s="57">
        <v>988</v>
      </c>
      <c r="V1581" s="57">
        <v>1319</v>
      </c>
      <c r="W1581" s="58">
        <v>0</v>
      </c>
      <c r="X1581" s="57">
        <v>1319</v>
      </c>
      <c r="Y1581" s="57">
        <v>1319</v>
      </c>
      <c r="Z1581" s="58">
        <v>0</v>
      </c>
      <c r="AA1581" s="57">
        <v>1319</v>
      </c>
      <c r="AB1581" s="57">
        <v>19625090</v>
      </c>
      <c r="AC1581" s="53" t="str">
        <f t="shared" si="18715"/>
        <v>Registro Valido</v>
      </c>
      <c r="AD1581" s="57">
        <f t="shared" ref="AD1581" si="19120">IF(OR(ISERROR(VLOOKUP(CONCATENATE("ALI_",$C1581,"_SEG_",$I1581,"_PROV_",$D1581),Catalogo_Precios,AD$8,FALSE)),L1581=0),0,VLOOKUP(CONCATENATE("ALI_",$C1581,"_SEG_",$I1581,"_PROV_",$D1581),Catalogo_Precios,AD$8,FALSE))</f>
        <v>743</v>
      </c>
      <c r="AE1581" s="57">
        <f t="shared" ref="AE1581" si="19121">IF(OR(ISERROR(VLOOKUP(CONCATENATE("ALI_",$C1581,"_SEG_",$I1581,"_PROV_",$D1581),Catalogo_Precios,AE$8,FALSE)),M1581=0),0,VLOOKUP(CONCATENATE("ALI_",$C1581,"_SEG_",$I1581,"_PROV_",$D1581),Catalogo_Precios,AE$8,FALSE))</f>
        <v>988</v>
      </c>
      <c r="AF1581" s="57">
        <f t="shared" ref="AF1581" si="19122">IF(OR(ISERROR(VLOOKUP(CONCATENATE("ALI_",$C1581,"_SEG_",$I1581,"_PROV_",$D1581),Catalogo_Precios,AF$8,FALSE)),N1581=0),0,VLOOKUP(CONCATENATE("ALI_",$C1581,"_SEG_",$I1581,"_PROV_",$D1581),Catalogo_Precios,AF$8,FALSE))</f>
        <v>1319</v>
      </c>
      <c r="AG1581" s="57">
        <f t="shared" ref="AG1581" si="19123">IF(OR(ISERROR(VLOOKUP(CONCATENATE("ALI_",$C1581,"_SEG_",$I1581,"_PROV_",$D1581),Catalogo_Precios,AG$8,FALSE)),O1581=0),0,VLOOKUP(CONCATENATE("ALI_",$C1581,"_SEG_",$I1581,"_PROV_",$D1581),Catalogo_Precios,AG$8,FALSE))</f>
        <v>1319</v>
      </c>
      <c r="AH1581" s="57">
        <f t="shared" ref="AH1581" si="19124">IF(OR(ISERROR(VLOOKUP(CONCATENATE("ALI_",$C1581,"_SEG_",$I1581,"_PROV_",$D1581),Catalogo_Precios,AH$8,FALSE)),L1581=0),0,VLOOKUP(CONCATENATE("ALI_",$C1581,"_SEG_",$I1581,"_PROV_",$D1581),Catalogo_Precios,AH$8,FALSE))</f>
        <v>735</v>
      </c>
      <c r="AI1581" s="57">
        <f t="shared" ref="AI1581" si="19125">IF(OR(ISERROR(VLOOKUP(CONCATENATE("ALI_",$C1581,"_SEG_",$I1581,"_PROV_",$D1581),Catalogo_Precios,AI$8,FALSE)),M1581=0),0,VLOOKUP(CONCATENATE("ALI_",$C1581,"_SEG_",$I1581,"_PROV_",$D1581),Catalogo_Precios,AI$8,FALSE))</f>
        <v>979</v>
      </c>
      <c r="AJ1581" s="57">
        <f t="shared" ref="AJ1581" si="19126">IF(OR(ISERROR(VLOOKUP(CONCATENATE("ALI_",$C1581,"_SEG_",$I1581,"_PROV_",$D1581),Catalogo_Precios,AJ$8,FALSE)),N1581=0),0,VLOOKUP(CONCATENATE("ALI_",$C1581,"_SEG_",$I1581,"_PROV_",$D1581),Catalogo_Precios,AJ$8,FALSE))</f>
        <v>1305</v>
      </c>
      <c r="AK1581" s="57">
        <f t="shared" ref="AK1581" si="19127">IF(OR(ISERROR(VLOOKUP(CONCATENATE("ALI_",$C1581,"_SEG_",$I1581,"_PROV_",$D1581),Catalogo_Precios,AK$8,FALSE)),O1581=0),0,VLOOKUP(CONCATENATE("ALI_",$C1581,"_SEG_",$I1581,"_PROV_",$D1581),Catalogo_Precios,AK$8,FALSE))</f>
        <v>1305</v>
      </c>
      <c r="AL1581" s="53"/>
      <c r="AM1581" s="59" t="str">
        <f t="shared" si="18724"/>
        <v>ALI_118_SEG_2</v>
      </c>
      <c r="AN1581" s="59" t="str">
        <f t="shared" si="18725"/>
        <v>ALI_118_SEG_2_VAL_19625090</v>
      </c>
      <c r="AO1581" s="60">
        <f t="shared" ref="AO1581" si="19128">IF(OR(AB1581="",AB1581=0),0,COUNTIF(Codificacion,AM1581))</f>
        <v>4</v>
      </c>
      <c r="AP1581" s="61">
        <f t="array" ref="AP1581">MIN(IF(Codificacion=AM1581,Total_Cotizacion,""))</f>
        <v>15542770.4</v>
      </c>
      <c r="AQ1581" s="62" t="b">
        <f t="shared" si="18727"/>
        <v>0</v>
      </c>
      <c r="AR1581" s="51" t="str">
        <f t="shared" ref="AR1581" si="19129">IF(COUNTIF(Codificacion2,CONCATENATE(AM1581,"_VAL_",AB1581))&gt;1,"Empate","")</f>
        <v/>
      </c>
      <c r="AS1581" s="63" t="str">
        <f t="shared" si="19117"/>
        <v/>
      </c>
      <c r="AT1581" s="59" t="str">
        <f t="shared" si="18729"/>
        <v>ALI_118_SEG_2_</v>
      </c>
      <c r="AU1581" s="63">
        <f t="shared" ref="AU1581" si="19130">IF(AND(COUNTIF(Codificacion3,AT1581)&lt;AO1581),1,COUNTIF(Codificacion3,AT1581))</f>
        <v>1</v>
      </c>
      <c r="AV1581" s="62" t="str">
        <f t="shared" si="18731"/>
        <v>No Seleccionada</v>
      </c>
      <c r="AW1581" s="53"/>
      <c r="AX1581" s="51" t="str">
        <f t="shared" si="18732"/>
        <v>ALI_118_SEG_2FALSO</v>
      </c>
      <c r="AY1581" s="51">
        <f t="shared" si="18713"/>
        <v>3</v>
      </c>
      <c r="AZ1581" s="64" t="b">
        <f t="shared" si="18733"/>
        <v>0</v>
      </c>
    </row>
    <row r="1582" spans="1:52" x14ac:dyDescent="0.2">
      <c r="A1582" s="50" t="b">
        <f t="shared" si="18676"/>
        <v>0</v>
      </c>
      <c r="B1582" s="51" t="s">
        <v>148</v>
      </c>
      <c r="C1582" s="52">
        <v>118</v>
      </c>
      <c r="D1582" s="52">
        <f t="shared" ref="D1582" si="19131">IF(ISERROR(VLOOKUP(E1582,Proveedores,2,FALSE)),"",VLOOKUP(E1582,Proveedores,2,FALSE))</f>
        <v>2075</v>
      </c>
      <c r="E1582" s="53" t="s">
        <v>149</v>
      </c>
      <c r="F1582" s="54">
        <v>33</v>
      </c>
      <c r="G1582" s="53" t="s">
        <v>56</v>
      </c>
      <c r="H1582" s="53" t="s">
        <v>59</v>
      </c>
      <c r="I1582" s="52">
        <v>3</v>
      </c>
      <c r="J1582" s="53" t="s">
        <v>58</v>
      </c>
      <c r="K1582" s="55">
        <v>44835</v>
      </c>
      <c r="L1582" s="56">
        <v>6806</v>
      </c>
      <c r="M1582" s="56">
        <v>8327</v>
      </c>
      <c r="N1582" s="56">
        <v>4441</v>
      </c>
      <c r="O1582" s="56">
        <v>277</v>
      </c>
      <c r="P1582" s="57">
        <v>743</v>
      </c>
      <c r="Q1582" s="58">
        <v>0</v>
      </c>
      <c r="R1582" s="57">
        <v>743</v>
      </c>
      <c r="S1582" s="57">
        <v>988</v>
      </c>
      <c r="T1582" s="58">
        <v>0</v>
      </c>
      <c r="U1582" s="57">
        <v>988</v>
      </c>
      <c r="V1582" s="57">
        <v>1319</v>
      </c>
      <c r="W1582" s="58">
        <v>0</v>
      </c>
      <c r="X1582" s="57">
        <v>1319</v>
      </c>
      <c r="Y1582" s="57">
        <v>1319</v>
      </c>
      <c r="Z1582" s="58">
        <v>0</v>
      </c>
      <c r="AA1582" s="57">
        <v>1319</v>
      </c>
      <c r="AB1582" s="57">
        <v>19506976</v>
      </c>
      <c r="AC1582" s="53" t="str">
        <f t="shared" si="18715"/>
        <v>Registro Valido</v>
      </c>
      <c r="AD1582" s="57">
        <f t="shared" ref="AD1582" si="19132">IF(OR(ISERROR(VLOOKUP(CONCATENATE("ALI_",$C1582,"_SEG_",$I1582,"_PROV_",$D1582),Catalogo_Precios,AD$8,FALSE)),L1582=0),0,VLOOKUP(CONCATENATE("ALI_",$C1582,"_SEG_",$I1582,"_PROV_",$D1582),Catalogo_Precios,AD$8,FALSE))</f>
        <v>743</v>
      </c>
      <c r="AE1582" s="57">
        <f t="shared" ref="AE1582" si="19133">IF(OR(ISERROR(VLOOKUP(CONCATENATE("ALI_",$C1582,"_SEG_",$I1582,"_PROV_",$D1582),Catalogo_Precios,AE$8,FALSE)),M1582=0),0,VLOOKUP(CONCATENATE("ALI_",$C1582,"_SEG_",$I1582,"_PROV_",$D1582),Catalogo_Precios,AE$8,FALSE))</f>
        <v>988</v>
      </c>
      <c r="AF1582" s="57">
        <f t="shared" ref="AF1582" si="19134">IF(OR(ISERROR(VLOOKUP(CONCATENATE("ALI_",$C1582,"_SEG_",$I1582,"_PROV_",$D1582),Catalogo_Precios,AF$8,FALSE)),N1582=0),0,VLOOKUP(CONCATENATE("ALI_",$C1582,"_SEG_",$I1582,"_PROV_",$D1582),Catalogo_Precios,AF$8,FALSE))</f>
        <v>1319</v>
      </c>
      <c r="AG1582" s="57">
        <f t="shared" ref="AG1582" si="19135">IF(OR(ISERROR(VLOOKUP(CONCATENATE("ALI_",$C1582,"_SEG_",$I1582,"_PROV_",$D1582),Catalogo_Precios,AG$8,FALSE)),O1582=0),0,VLOOKUP(CONCATENATE("ALI_",$C1582,"_SEG_",$I1582,"_PROV_",$D1582),Catalogo_Precios,AG$8,FALSE))</f>
        <v>1319</v>
      </c>
      <c r="AH1582" s="57">
        <f t="shared" ref="AH1582" si="19136">IF(OR(ISERROR(VLOOKUP(CONCATENATE("ALI_",$C1582,"_SEG_",$I1582,"_PROV_",$D1582),Catalogo_Precios,AH$8,FALSE)),L1582=0),0,VLOOKUP(CONCATENATE("ALI_",$C1582,"_SEG_",$I1582,"_PROV_",$D1582),Catalogo_Precios,AH$8,FALSE))</f>
        <v>735</v>
      </c>
      <c r="AI1582" s="57">
        <f t="shared" ref="AI1582" si="19137">IF(OR(ISERROR(VLOOKUP(CONCATENATE("ALI_",$C1582,"_SEG_",$I1582,"_PROV_",$D1582),Catalogo_Precios,AI$8,FALSE)),M1582=0),0,VLOOKUP(CONCATENATE("ALI_",$C1582,"_SEG_",$I1582,"_PROV_",$D1582),Catalogo_Precios,AI$8,FALSE))</f>
        <v>979</v>
      </c>
      <c r="AJ1582" s="57">
        <f t="shared" ref="AJ1582" si="19138">IF(OR(ISERROR(VLOOKUP(CONCATENATE("ALI_",$C1582,"_SEG_",$I1582,"_PROV_",$D1582),Catalogo_Precios,AJ$8,FALSE)),N1582=0),0,VLOOKUP(CONCATENATE("ALI_",$C1582,"_SEG_",$I1582,"_PROV_",$D1582),Catalogo_Precios,AJ$8,FALSE))</f>
        <v>1305</v>
      </c>
      <c r="AK1582" s="57">
        <f t="shared" ref="AK1582" si="19139">IF(OR(ISERROR(VLOOKUP(CONCATENATE("ALI_",$C1582,"_SEG_",$I1582,"_PROV_",$D1582),Catalogo_Precios,AK$8,FALSE)),O1582=0),0,VLOOKUP(CONCATENATE("ALI_",$C1582,"_SEG_",$I1582,"_PROV_",$D1582),Catalogo_Precios,AK$8,FALSE))</f>
        <v>1305</v>
      </c>
      <c r="AL1582" s="53"/>
      <c r="AM1582" s="59" t="str">
        <f t="shared" si="18724"/>
        <v>ALI_118_SEG_3</v>
      </c>
      <c r="AN1582" s="59" t="str">
        <f t="shared" si="18725"/>
        <v>ALI_118_SEG_3_VAL_19506976</v>
      </c>
      <c r="AO1582" s="60">
        <f t="shared" ref="AO1582" si="19140">IF(OR(AB1582="",AB1582=0),0,COUNTIF(Codificacion,AM1582))</f>
        <v>4</v>
      </c>
      <c r="AP1582" s="61">
        <f t="array" ref="AP1582">MIN(IF(Codificacion=AM1582,Total_Cotizacion,""))</f>
        <v>15449226.4</v>
      </c>
      <c r="AQ1582" s="62" t="b">
        <f t="shared" si="18727"/>
        <v>0</v>
      </c>
      <c r="AR1582" s="51" t="str">
        <f t="shared" ref="AR1582" si="19141">IF(COUNTIF(Codificacion2,CONCATENATE(AM1582,"_VAL_",AB1582))&gt;1,"Empate","")</f>
        <v/>
      </c>
      <c r="AS1582" s="63" t="str">
        <f t="shared" si="19117"/>
        <v/>
      </c>
      <c r="AT1582" s="59" t="str">
        <f t="shared" si="18729"/>
        <v>ALI_118_SEG_3_</v>
      </c>
      <c r="AU1582" s="63">
        <f t="shared" ref="AU1582" si="19142">IF(AND(COUNTIF(Codificacion3,AT1582)&lt;AO1582),1,COUNTIF(Codificacion3,AT1582))</f>
        <v>1</v>
      </c>
      <c r="AV1582" s="62" t="str">
        <f t="shared" si="18731"/>
        <v>No Seleccionada</v>
      </c>
      <c r="AW1582" s="53"/>
      <c r="AX1582" s="51" t="str">
        <f t="shared" si="18732"/>
        <v>ALI_118_SEG_3FALSO</v>
      </c>
      <c r="AY1582" s="51">
        <f t="shared" si="18713"/>
        <v>3</v>
      </c>
      <c r="AZ1582" s="64" t="b">
        <f t="shared" si="18733"/>
        <v>0</v>
      </c>
    </row>
    <row r="1583" spans="1:52" x14ac:dyDescent="0.2">
      <c r="A1583" s="50" t="b">
        <f t="shared" si="18676"/>
        <v>0</v>
      </c>
      <c r="B1583" s="51" t="s">
        <v>148</v>
      </c>
      <c r="C1583" s="52">
        <v>118</v>
      </c>
      <c r="D1583" s="52">
        <f t="shared" ref="D1583" si="19143">IF(ISERROR(VLOOKUP(E1583,Proveedores,2,FALSE)),"",VLOOKUP(E1583,Proveedores,2,FALSE))</f>
        <v>2075</v>
      </c>
      <c r="E1583" s="53" t="s">
        <v>149</v>
      </c>
      <c r="F1583" s="54">
        <v>34</v>
      </c>
      <c r="G1583" s="53" t="s">
        <v>56</v>
      </c>
      <c r="H1583" s="53" t="s">
        <v>59</v>
      </c>
      <c r="I1583" s="52">
        <v>4</v>
      </c>
      <c r="J1583" s="53" t="s">
        <v>58</v>
      </c>
      <c r="K1583" s="55">
        <v>44835</v>
      </c>
      <c r="L1583" s="56">
        <v>7252</v>
      </c>
      <c r="M1583" s="56">
        <v>8871</v>
      </c>
      <c r="N1583" s="56">
        <v>4731</v>
      </c>
      <c r="O1583" s="56">
        <v>296</v>
      </c>
      <c r="P1583" s="57">
        <v>743</v>
      </c>
      <c r="Q1583" s="58">
        <v>0</v>
      </c>
      <c r="R1583" s="57">
        <v>743</v>
      </c>
      <c r="S1583" s="57">
        <v>988</v>
      </c>
      <c r="T1583" s="58">
        <v>0</v>
      </c>
      <c r="U1583" s="57">
        <v>988</v>
      </c>
      <c r="V1583" s="57">
        <v>1319</v>
      </c>
      <c r="W1583" s="58">
        <v>0</v>
      </c>
      <c r="X1583" s="57">
        <v>1319</v>
      </c>
      <c r="Y1583" s="57">
        <v>1319</v>
      </c>
      <c r="Z1583" s="58">
        <v>0</v>
      </c>
      <c r="AA1583" s="57">
        <v>1319</v>
      </c>
      <c r="AB1583" s="57">
        <v>20783397</v>
      </c>
      <c r="AC1583" s="53" t="str">
        <f t="shared" si="18715"/>
        <v>Registro Valido</v>
      </c>
      <c r="AD1583" s="57">
        <f t="shared" ref="AD1583" si="19144">IF(OR(ISERROR(VLOOKUP(CONCATENATE("ALI_",$C1583,"_SEG_",$I1583,"_PROV_",$D1583),Catalogo_Precios,AD$8,FALSE)),L1583=0),0,VLOOKUP(CONCATENATE("ALI_",$C1583,"_SEG_",$I1583,"_PROV_",$D1583),Catalogo_Precios,AD$8,FALSE))</f>
        <v>743</v>
      </c>
      <c r="AE1583" s="57">
        <f t="shared" ref="AE1583" si="19145">IF(OR(ISERROR(VLOOKUP(CONCATENATE("ALI_",$C1583,"_SEG_",$I1583,"_PROV_",$D1583),Catalogo_Precios,AE$8,FALSE)),M1583=0),0,VLOOKUP(CONCATENATE("ALI_",$C1583,"_SEG_",$I1583,"_PROV_",$D1583),Catalogo_Precios,AE$8,FALSE))</f>
        <v>988</v>
      </c>
      <c r="AF1583" s="57">
        <f t="shared" ref="AF1583" si="19146">IF(OR(ISERROR(VLOOKUP(CONCATENATE("ALI_",$C1583,"_SEG_",$I1583,"_PROV_",$D1583),Catalogo_Precios,AF$8,FALSE)),N1583=0),0,VLOOKUP(CONCATENATE("ALI_",$C1583,"_SEG_",$I1583,"_PROV_",$D1583),Catalogo_Precios,AF$8,FALSE))</f>
        <v>1319</v>
      </c>
      <c r="AG1583" s="57">
        <f t="shared" ref="AG1583" si="19147">IF(OR(ISERROR(VLOOKUP(CONCATENATE("ALI_",$C1583,"_SEG_",$I1583,"_PROV_",$D1583),Catalogo_Precios,AG$8,FALSE)),O1583=0),0,VLOOKUP(CONCATENATE("ALI_",$C1583,"_SEG_",$I1583,"_PROV_",$D1583),Catalogo_Precios,AG$8,FALSE))</f>
        <v>1319</v>
      </c>
      <c r="AH1583" s="57">
        <f t="shared" ref="AH1583" si="19148">IF(OR(ISERROR(VLOOKUP(CONCATENATE("ALI_",$C1583,"_SEG_",$I1583,"_PROV_",$D1583),Catalogo_Precios,AH$8,FALSE)),L1583=0),0,VLOOKUP(CONCATENATE("ALI_",$C1583,"_SEG_",$I1583,"_PROV_",$D1583),Catalogo_Precios,AH$8,FALSE))</f>
        <v>735</v>
      </c>
      <c r="AI1583" s="57">
        <f t="shared" ref="AI1583" si="19149">IF(OR(ISERROR(VLOOKUP(CONCATENATE("ALI_",$C1583,"_SEG_",$I1583,"_PROV_",$D1583),Catalogo_Precios,AI$8,FALSE)),M1583=0),0,VLOOKUP(CONCATENATE("ALI_",$C1583,"_SEG_",$I1583,"_PROV_",$D1583),Catalogo_Precios,AI$8,FALSE))</f>
        <v>979</v>
      </c>
      <c r="AJ1583" s="57">
        <f t="shared" ref="AJ1583" si="19150">IF(OR(ISERROR(VLOOKUP(CONCATENATE("ALI_",$C1583,"_SEG_",$I1583,"_PROV_",$D1583),Catalogo_Precios,AJ$8,FALSE)),N1583=0),0,VLOOKUP(CONCATENATE("ALI_",$C1583,"_SEG_",$I1583,"_PROV_",$D1583),Catalogo_Precios,AJ$8,FALSE))</f>
        <v>1305</v>
      </c>
      <c r="AK1583" s="57">
        <f t="shared" ref="AK1583" si="19151">IF(OR(ISERROR(VLOOKUP(CONCATENATE("ALI_",$C1583,"_SEG_",$I1583,"_PROV_",$D1583),Catalogo_Precios,AK$8,FALSE)),O1583=0),0,VLOOKUP(CONCATENATE("ALI_",$C1583,"_SEG_",$I1583,"_PROV_",$D1583),Catalogo_Precios,AK$8,FALSE))</f>
        <v>1305</v>
      </c>
      <c r="AL1583" s="53"/>
      <c r="AM1583" s="59" t="str">
        <f t="shared" si="18724"/>
        <v>ALI_118_SEG_4</v>
      </c>
      <c r="AN1583" s="59" t="str">
        <f t="shared" si="18725"/>
        <v>ALI_118_SEG_4_VAL_20783397</v>
      </c>
      <c r="AO1583" s="60">
        <f t="shared" ref="AO1583" si="19152">IF(OR(AB1583="",AB1583=0),0,COUNTIF(Codificacion,AM1583))</f>
        <v>4</v>
      </c>
      <c r="AP1583" s="61">
        <f t="array" ref="AP1583">MIN(IF(Codificacion=AM1583,Total_Cotizacion,""))</f>
        <v>16460131.199999999</v>
      </c>
      <c r="AQ1583" s="62" t="b">
        <f t="shared" si="18727"/>
        <v>0</v>
      </c>
      <c r="AR1583" s="51" t="str">
        <f t="shared" ref="AR1583" si="19153">IF(COUNTIF(Codificacion2,CONCATENATE(AM1583,"_VAL_",AB1583))&gt;1,"Empate","")</f>
        <v/>
      </c>
      <c r="AS1583" s="63" t="str">
        <f t="shared" si="19117"/>
        <v/>
      </c>
      <c r="AT1583" s="59" t="str">
        <f t="shared" si="18729"/>
        <v>ALI_118_SEG_4_</v>
      </c>
      <c r="AU1583" s="63">
        <f t="shared" ref="AU1583" si="19154">IF(AND(COUNTIF(Codificacion3,AT1583)&lt;AO1583),1,COUNTIF(Codificacion3,AT1583))</f>
        <v>1</v>
      </c>
      <c r="AV1583" s="62" t="str">
        <f t="shared" si="18731"/>
        <v>No Seleccionada</v>
      </c>
      <c r="AW1583" s="53"/>
      <c r="AX1583" s="51" t="str">
        <f t="shared" si="18732"/>
        <v>ALI_118_SEG_4FALSO</v>
      </c>
      <c r="AY1583" s="51">
        <f t="shared" si="18713"/>
        <v>3</v>
      </c>
      <c r="AZ1583" s="64" t="b">
        <f t="shared" si="18733"/>
        <v>0</v>
      </c>
    </row>
    <row r="1584" spans="1:52" x14ac:dyDescent="0.2">
      <c r="A1584" s="50" t="b">
        <f t="shared" si="18676"/>
        <v>0</v>
      </c>
      <c r="B1584" s="51" t="s">
        <v>148</v>
      </c>
      <c r="C1584" s="52">
        <v>118</v>
      </c>
      <c r="D1584" s="52">
        <f t="shared" ref="D1584" si="19155">IF(ISERROR(VLOOKUP(E1584,Proveedores,2,FALSE)),"",VLOOKUP(E1584,Proveedores,2,FALSE))</f>
        <v>2075</v>
      </c>
      <c r="E1584" s="53" t="s">
        <v>149</v>
      </c>
      <c r="F1584" s="54">
        <v>35</v>
      </c>
      <c r="G1584" s="53" t="s">
        <v>56</v>
      </c>
      <c r="H1584" s="53" t="s">
        <v>59</v>
      </c>
      <c r="I1584" s="52">
        <v>5</v>
      </c>
      <c r="J1584" s="53" t="s">
        <v>58</v>
      </c>
      <c r="K1584" s="55">
        <v>44835</v>
      </c>
      <c r="L1584" s="56">
        <v>6741</v>
      </c>
      <c r="M1584" s="56">
        <v>8248</v>
      </c>
      <c r="N1584" s="56">
        <v>4399</v>
      </c>
      <c r="O1584" s="56">
        <v>275</v>
      </c>
      <c r="P1584" s="57">
        <v>743</v>
      </c>
      <c r="Q1584" s="58">
        <v>0</v>
      </c>
      <c r="R1584" s="57">
        <v>743</v>
      </c>
      <c r="S1584" s="57">
        <v>988</v>
      </c>
      <c r="T1584" s="58">
        <v>0</v>
      </c>
      <c r="U1584" s="57">
        <v>988</v>
      </c>
      <c r="V1584" s="57">
        <v>1319</v>
      </c>
      <c r="W1584" s="58">
        <v>0</v>
      </c>
      <c r="X1584" s="57">
        <v>1319</v>
      </c>
      <c r="Y1584" s="57">
        <v>1319</v>
      </c>
      <c r="Z1584" s="58">
        <v>0</v>
      </c>
      <c r="AA1584" s="57">
        <v>1319</v>
      </c>
      <c r="AB1584" s="57">
        <v>19322593</v>
      </c>
      <c r="AC1584" s="53" t="str">
        <f t="shared" si="18715"/>
        <v>Registro Valido</v>
      </c>
      <c r="AD1584" s="57">
        <f t="shared" ref="AD1584" si="19156">IF(OR(ISERROR(VLOOKUP(CONCATENATE("ALI_",$C1584,"_SEG_",$I1584,"_PROV_",$D1584),Catalogo_Precios,AD$8,FALSE)),L1584=0),0,VLOOKUP(CONCATENATE("ALI_",$C1584,"_SEG_",$I1584,"_PROV_",$D1584),Catalogo_Precios,AD$8,FALSE))</f>
        <v>743</v>
      </c>
      <c r="AE1584" s="57">
        <f t="shared" ref="AE1584" si="19157">IF(OR(ISERROR(VLOOKUP(CONCATENATE("ALI_",$C1584,"_SEG_",$I1584,"_PROV_",$D1584),Catalogo_Precios,AE$8,FALSE)),M1584=0),0,VLOOKUP(CONCATENATE("ALI_",$C1584,"_SEG_",$I1584,"_PROV_",$D1584),Catalogo_Precios,AE$8,FALSE))</f>
        <v>988</v>
      </c>
      <c r="AF1584" s="57">
        <f t="shared" ref="AF1584" si="19158">IF(OR(ISERROR(VLOOKUP(CONCATENATE("ALI_",$C1584,"_SEG_",$I1584,"_PROV_",$D1584),Catalogo_Precios,AF$8,FALSE)),N1584=0),0,VLOOKUP(CONCATENATE("ALI_",$C1584,"_SEG_",$I1584,"_PROV_",$D1584),Catalogo_Precios,AF$8,FALSE))</f>
        <v>1319</v>
      </c>
      <c r="AG1584" s="57">
        <f t="shared" ref="AG1584" si="19159">IF(OR(ISERROR(VLOOKUP(CONCATENATE("ALI_",$C1584,"_SEG_",$I1584,"_PROV_",$D1584),Catalogo_Precios,AG$8,FALSE)),O1584=0),0,VLOOKUP(CONCATENATE("ALI_",$C1584,"_SEG_",$I1584,"_PROV_",$D1584),Catalogo_Precios,AG$8,FALSE))</f>
        <v>1319</v>
      </c>
      <c r="AH1584" s="57">
        <f t="shared" ref="AH1584" si="19160">IF(OR(ISERROR(VLOOKUP(CONCATENATE("ALI_",$C1584,"_SEG_",$I1584,"_PROV_",$D1584),Catalogo_Precios,AH$8,FALSE)),L1584=0),0,VLOOKUP(CONCATENATE("ALI_",$C1584,"_SEG_",$I1584,"_PROV_",$D1584),Catalogo_Precios,AH$8,FALSE))</f>
        <v>735</v>
      </c>
      <c r="AI1584" s="57">
        <f t="shared" ref="AI1584" si="19161">IF(OR(ISERROR(VLOOKUP(CONCATENATE("ALI_",$C1584,"_SEG_",$I1584,"_PROV_",$D1584),Catalogo_Precios,AI$8,FALSE)),M1584=0),0,VLOOKUP(CONCATENATE("ALI_",$C1584,"_SEG_",$I1584,"_PROV_",$D1584),Catalogo_Precios,AI$8,FALSE))</f>
        <v>979</v>
      </c>
      <c r="AJ1584" s="57">
        <f t="shared" ref="AJ1584" si="19162">IF(OR(ISERROR(VLOOKUP(CONCATENATE("ALI_",$C1584,"_SEG_",$I1584,"_PROV_",$D1584),Catalogo_Precios,AJ$8,FALSE)),N1584=0),0,VLOOKUP(CONCATENATE("ALI_",$C1584,"_SEG_",$I1584,"_PROV_",$D1584),Catalogo_Precios,AJ$8,FALSE))</f>
        <v>1305</v>
      </c>
      <c r="AK1584" s="57">
        <f t="shared" ref="AK1584" si="19163">IF(OR(ISERROR(VLOOKUP(CONCATENATE("ALI_",$C1584,"_SEG_",$I1584,"_PROV_",$D1584),Catalogo_Precios,AK$8,FALSE)),O1584=0),0,VLOOKUP(CONCATENATE("ALI_",$C1584,"_SEG_",$I1584,"_PROV_",$D1584),Catalogo_Precios,AK$8,FALSE))</f>
        <v>1305</v>
      </c>
      <c r="AL1584" s="53"/>
      <c r="AM1584" s="59" t="str">
        <f t="shared" si="18724"/>
        <v>ALI_118_SEG_5</v>
      </c>
      <c r="AN1584" s="59" t="str">
        <f t="shared" si="18725"/>
        <v>ALI_118_SEG_5_VAL_19322593</v>
      </c>
      <c r="AO1584" s="60">
        <f t="shared" ref="AO1584" si="19164">IF(OR(AB1584="",AB1584=0),0,COUNTIF(Codificacion,AM1584))</f>
        <v>4</v>
      </c>
      <c r="AP1584" s="61">
        <f t="array" ref="AP1584">MIN(IF(Codificacion=AM1584,Total_Cotizacion,""))</f>
        <v>15303197.600000001</v>
      </c>
      <c r="AQ1584" s="62" t="b">
        <f t="shared" si="18727"/>
        <v>0</v>
      </c>
      <c r="AR1584" s="51" t="str">
        <f t="shared" ref="AR1584" si="19165">IF(COUNTIF(Codificacion2,CONCATENATE(AM1584,"_VAL_",AB1584))&gt;1,"Empate","")</f>
        <v/>
      </c>
      <c r="AS1584" s="63" t="str">
        <f t="shared" si="19117"/>
        <v/>
      </c>
      <c r="AT1584" s="59" t="str">
        <f t="shared" si="18729"/>
        <v>ALI_118_SEG_5_</v>
      </c>
      <c r="AU1584" s="63">
        <f t="shared" ref="AU1584" si="19166">IF(AND(COUNTIF(Codificacion3,AT1584)&lt;AO1584),1,COUNTIF(Codificacion3,AT1584))</f>
        <v>1</v>
      </c>
      <c r="AV1584" s="62" t="str">
        <f t="shared" si="18731"/>
        <v>No Seleccionada</v>
      </c>
      <c r="AW1584" s="53"/>
      <c r="AX1584" s="51" t="str">
        <f t="shared" si="18732"/>
        <v>ALI_118_SEG_5FALSO</v>
      </c>
      <c r="AY1584" s="51">
        <f t="shared" si="18713"/>
        <v>3</v>
      </c>
      <c r="AZ1584" s="64" t="b">
        <f t="shared" si="18733"/>
        <v>0</v>
      </c>
    </row>
    <row r="1585" spans="1:52" x14ac:dyDescent="0.2">
      <c r="A1585" s="50" t="b">
        <f t="shared" si="18676"/>
        <v>0</v>
      </c>
      <c r="B1585" s="51" t="s">
        <v>148</v>
      </c>
      <c r="C1585" s="52">
        <v>118</v>
      </c>
      <c r="D1585" s="52">
        <f t="shared" ref="D1585" si="19167">IF(ISERROR(VLOOKUP(E1585,Proveedores,2,FALSE)),"",VLOOKUP(E1585,Proveedores,2,FALSE))</f>
        <v>2075</v>
      </c>
      <c r="E1585" s="53" t="s">
        <v>149</v>
      </c>
      <c r="F1585" s="54">
        <v>36</v>
      </c>
      <c r="G1585" s="53" t="s">
        <v>56</v>
      </c>
      <c r="H1585" s="53" t="s">
        <v>59</v>
      </c>
      <c r="I1585" s="52">
        <v>6</v>
      </c>
      <c r="J1585" s="53" t="s">
        <v>58</v>
      </c>
      <c r="K1585" s="55">
        <v>44835</v>
      </c>
      <c r="L1585" s="56">
        <v>7296</v>
      </c>
      <c r="M1585" s="56">
        <v>8928</v>
      </c>
      <c r="N1585" s="56">
        <v>4760</v>
      </c>
      <c r="O1585" s="56">
        <v>298</v>
      </c>
      <c r="P1585" s="57">
        <v>743</v>
      </c>
      <c r="Q1585" s="58">
        <v>0</v>
      </c>
      <c r="R1585" s="57">
        <v>743</v>
      </c>
      <c r="S1585" s="57">
        <v>988</v>
      </c>
      <c r="T1585" s="58">
        <v>0</v>
      </c>
      <c r="U1585" s="57">
        <v>988</v>
      </c>
      <c r="V1585" s="57">
        <v>1319</v>
      </c>
      <c r="W1585" s="58">
        <v>0</v>
      </c>
      <c r="X1585" s="57">
        <v>1319</v>
      </c>
      <c r="Y1585" s="57">
        <v>1319</v>
      </c>
      <c r="Z1585" s="58">
        <v>0</v>
      </c>
      <c r="AA1585" s="57">
        <v>1319</v>
      </c>
      <c r="AB1585" s="57">
        <v>20913294</v>
      </c>
      <c r="AC1585" s="53" t="str">
        <f t="shared" si="18715"/>
        <v>Registro Valido</v>
      </c>
      <c r="AD1585" s="57">
        <f t="shared" ref="AD1585" si="19168">IF(OR(ISERROR(VLOOKUP(CONCATENATE("ALI_",$C1585,"_SEG_",$I1585,"_PROV_",$D1585),Catalogo_Precios,AD$8,FALSE)),L1585=0),0,VLOOKUP(CONCATENATE("ALI_",$C1585,"_SEG_",$I1585,"_PROV_",$D1585),Catalogo_Precios,AD$8,FALSE))</f>
        <v>743</v>
      </c>
      <c r="AE1585" s="57">
        <f t="shared" ref="AE1585" si="19169">IF(OR(ISERROR(VLOOKUP(CONCATENATE("ALI_",$C1585,"_SEG_",$I1585,"_PROV_",$D1585),Catalogo_Precios,AE$8,FALSE)),M1585=0),0,VLOOKUP(CONCATENATE("ALI_",$C1585,"_SEG_",$I1585,"_PROV_",$D1585),Catalogo_Precios,AE$8,FALSE))</f>
        <v>988</v>
      </c>
      <c r="AF1585" s="57">
        <f t="shared" ref="AF1585" si="19170">IF(OR(ISERROR(VLOOKUP(CONCATENATE("ALI_",$C1585,"_SEG_",$I1585,"_PROV_",$D1585),Catalogo_Precios,AF$8,FALSE)),N1585=0),0,VLOOKUP(CONCATENATE("ALI_",$C1585,"_SEG_",$I1585,"_PROV_",$D1585),Catalogo_Precios,AF$8,FALSE))</f>
        <v>1319</v>
      </c>
      <c r="AG1585" s="57">
        <f t="shared" ref="AG1585" si="19171">IF(OR(ISERROR(VLOOKUP(CONCATENATE("ALI_",$C1585,"_SEG_",$I1585,"_PROV_",$D1585),Catalogo_Precios,AG$8,FALSE)),O1585=0),0,VLOOKUP(CONCATENATE("ALI_",$C1585,"_SEG_",$I1585,"_PROV_",$D1585),Catalogo_Precios,AG$8,FALSE))</f>
        <v>1319</v>
      </c>
      <c r="AH1585" s="57">
        <f t="shared" ref="AH1585" si="19172">IF(OR(ISERROR(VLOOKUP(CONCATENATE("ALI_",$C1585,"_SEG_",$I1585,"_PROV_",$D1585),Catalogo_Precios,AH$8,FALSE)),L1585=0),0,VLOOKUP(CONCATENATE("ALI_",$C1585,"_SEG_",$I1585,"_PROV_",$D1585),Catalogo_Precios,AH$8,FALSE))</f>
        <v>735</v>
      </c>
      <c r="AI1585" s="57">
        <f t="shared" ref="AI1585" si="19173">IF(OR(ISERROR(VLOOKUP(CONCATENATE("ALI_",$C1585,"_SEG_",$I1585,"_PROV_",$D1585),Catalogo_Precios,AI$8,FALSE)),M1585=0),0,VLOOKUP(CONCATENATE("ALI_",$C1585,"_SEG_",$I1585,"_PROV_",$D1585),Catalogo_Precios,AI$8,FALSE))</f>
        <v>979</v>
      </c>
      <c r="AJ1585" s="57">
        <f t="shared" ref="AJ1585" si="19174">IF(OR(ISERROR(VLOOKUP(CONCATENATE("ALI_",$C1585,"_SEG_",$I1585,"_PROV_",$D1585),Catalogo_Precios,AJ$8,FALSE)),N1585=0),0,VLOOKUP(CONCATENATE("ALI_",$C1585,"_SEG_",$I1585,"_PROV_",$D1585),Catalogo_Precios,AJ$8,FALSE))</f>
        <v>1305</v>
      </c>
      <c r="AK1585" s="57">
        <f t="shared" ref="AK1585" si="19175">IF(OR(ISERROR(VLOOKUP(CONCATENATE("ALI_",$C1585,"_SEG_",$I1585,"_PROV_",$D1585),Catalogo_Precios,AK$8,FALSE)),O1585=0),0,VLOOKUP(CONCATENATE("ALI_",$C1585,"_SEG_",$I1585,"_PROV_",$D1585),Catalogo_Precios,AK$8,FALSE))</f>
        <v>1305</v>
      </c>
      <c r="AL1585" s="53"/>
      <c r="AM1585" s="59" t="str">
        <f t="shared" si="18724"/>
        <v>ALI_118_SEG_6</v>
      </c>
      <c r="AN1585" s="59" t="str">
        <f t="shared" si="18725"/>
        <v>ALI_118_SEG_6_VAL_20913294</v>
      </c>
      <c r="AO1585" s="60">
        <f t="shared" ref="AO1585" si="19176">IF(OR(AB1585="",AB1585=0),0,COUNTIF(Codificacion,AM1585))</f>
        <v>4</v>
      </c>
      <c r="AP1585" s="61">
        <f t="array" ref="AP1585">MIN(IF(Codificacion=AM1585,Total_Cotizacion,""))</f>
        <v>16563009.600000001</v>
      </c>
      <c r="AQ1585" s="62" t="b">
        <f t="shared" si="18727"/>
        <v>0</v>
      </c>
      <c r="AR1585" s="51" t="str">
        <f t="shared" ref="AR1585" si="19177">IF(COUNTIF(Codificacion2,CONCATENATE(AM1585,"_VAL_",AB1585))&gt;1,"Empate","")</f>
        <v/>
      </c>
      <c r="AS1585" s="63" t="str">
        <f t="shared" si="19117"/>
        <v/>
      </c>
      <c r="AT1585" s="59" t="str">
        <f t="shared" si="18729"/>
        <v>ALI_118_SEG_6_</v>
      </c>
      <c r="AU1585" s="63">
        <f t="shared" ref="AU1585" si="19178">IF(AND(COUNTIF(Codificacion3,AT1585)&lt;AO1585),1,COUNTIF(Codificacion3,AT1585))</f>
        <v>1</v>
      </c>
      <c r="AV1585" s="62" t="str">
        <f t="shared" si="18731"/>
        <v>No Seleccionada</v>
      </c>
      <c r="AW1585" s="53"/>
      <c r="AX1585" s="51" t="str">
        <f t="shared" si="18732"/>
        <v>ALI_118_SEG_6FALSO</v>
      </c>
      <c r="AY1585" s="51">
        <f t="shared" si="18713"/>
        <v>3</v>
      </c>
      <c r="AZ1585" s="64" t="b">
        <f t="shared" si="18733"/>
        <v>0</v>
      </c>
    </row>
    <row r="1586" spans="1:52" x14ac:dyDescent="0.2">
      <c r="A1586" s="50" t="b">
        <f t="shared" si="18676"/>
        <v>0</v>
      </c>
      <c r="B1586" s="51" t="s">
        <v>148</v>
      </c>
      <c r="C1586" s="52">
        <v>118</v>
      </c>
      <c r="D1586" s="52">
        <f t="shared" ref="D1586" si="19179">IF(ISERROR(VLOOKUP(E1586,Proveedores,2,FALSE)),"",VLOOKUP(E1586,Proveedores,2,FALSE))</f>
        <v>2075</v>
      </c>
      <c r="E1586" s="53" t="s">
        <v>149</v>
      </c>
      <c r="F1586" s="54">
        <v>37</v>
      </c>
      <c r="G1586" s="53" t="s">
        <v>56</v>
      </c>
      <c r="H1586" s="53" t="s">
        <v>59</v>
      </c>
      <c r="I1586" s="52">
        <v>7</v>
      </c>
      <c r="J1586" s="53" t="s">
        <v>58</v>
      </c>
      <c r="K1586" s="55">
        <v>44835</v>
      </c>
      <c r="L1586" s="56">
        <v>7451</v>
      </c>
      <c r="M1586" s="56">
        <v>9117</v>
      </c>
      <c r="N1586" s="56">
        <v>4861</v>
      </c>
      <c r="O1586" s="56">
        <v>304</v>
      </c>
      <c r="P1586" s="57">
        <v>743</v>
      </c>
      <c r="Q1586" s="58">
        <v>0</v>
      </c>
      <c r="R1586" s="57">
        <v>743</v>
      </c>
      <c r="S1586" s="57">
        <v>988</v>
      </c>
      <c r="T1586" s="58">
        <v>0</v>
      </c>
      <c r="U1586" s="57">
        <v>988</v>
      </c>
      <c r="V1586" s="57">
        <v>1319</v>
      </c>
      <c r="W1586" s="58">
        <v>0</v>
      </c>
      <c r="X1586" s="57">
        <v>1319</v>
      </c>
      <c r="Y1586" s="57">
        <v>1319</v>
      </c>
      <c r="Z1586" s="58">
        <v>0</v>
      </c>
      <c r="AA1586" s="57">
        <v>1319</v>
      </c>
      <c r="AB1586" s="57">
        <v>21356324</v>
      </c>
      <c r="AC1586" s="53" t="str">
        <f t="shared" si="18715"/>
        <v>Registro Valido</v>
      </c>
      <c r="AD1586" s="57">
        <f t="shared" ref="AD1586" si="19180">IF(OR(ISERROR(VLOOKUP(CONCATENATE("ALI_",$C1586,"_SEG_",$I1586,"_PROV_",$D1586),Catalogo_Precios,AD$8,FALSE)),L1586=0),0,VLOOKUP(CONCATENATE("ALI_",$C1586,"_SEG_",$I1586,"_PROV_",$D1586),Catalogo_Precios,AD$8,FALSE))</f>
        <v>743</v>
      </c>
      <c r="AE1586" s="57">
        <f t="shared" ref="AE1586" si="19181">IF(OR(ISERROR(VLOOKUP(CONCATENATE("ALI_",$C1586,"_SEG_",$I1586,"_PROV_",$D1586),Catalogo_Precios,AE$8,FALSE)),M1586=0),0,VLOOKUP(CONCATENATE("ALI_",$C1586,"_SEG_",$I1586,"_PROV_",$D1586),Catalogo_Precios,AE$8,FALSE))</f>
        <v>988</v>
      </c>
      <c r="AF1586" s="57">
        <f t="shared" ref="AF1586" si="19182">IF(OR(ISERROR(VLOOKUP(CONCATENATE("ALI_",$C1586,"_SEG_",$I1586,"_PROV_",$D1586),Catalogo_Precios,AF$8,FALSE)),N1586=0),0,VLOOKUP(CONCATENATE("ALI_",$C1586,"_SEG_",$I1586,"_PROV_",$D1586),Catalogo_Precios,AF$8,FALSE))</f>
        <v>1319</v>
      </c>
      <c r="AG1586" s="57">
        <f t="shared" ref="AG1586" si="19183">IF(OR(ISERROR(VLOOKUP(CONCATENATE("ALI_",$C1586,"_SEG_",$I1586,"_PROV_",$D1586),Catalogo_Precios,AG$8,FALSE)),O1586=0),0,VLOOKUP(CONCATENATE("ALI_",$C1586,"_SEG_",$I1586,"_PROV_",$D1586),Catalogo_Precios,AG$8,FALSE))</f>
        <v>1319</v>
      </c>
      <c r="AH1586" s="57">
        <f t="shared" ref="AH1586" si="19184">IF(OR(ISERROR(VLOOKUP(CONCATENATE("ALI_",$C1586,"_SEG_",$I1586,"_PROV_",$D1586),Catalogo_Precios,AH$8,FALSE)),L1586=0),0,VLOOKUP(CONCATENATE("ALI_",$C1586,"_SEG_",$I1586,"_PROV_",$D1586),Catalogo_Precios,AH$8,FALSE))</f>
        <v>735</v>
      </c>
      <c r="AI1586" s="57">
        <f t="shared" ref="AI1586" si="19185">IF(OR(ISERROR(VLOOKUP(CONCATENATE("ALI_",$C1586,"_SEG_",$I1586,"_PROV_",$D1586),Catalogo_Precios,AI$8,FALSE)),M1586=0),0,VLOOKUP(CONCATENATE("ALI_",$C1586,"_SEG_",$I1586,"_PROV_",$D1586),Catalogo_Precios,AI$8,FALSE))</f>
        <v>979</v>
      </c>
      <c r="AJ1586" s="57">
        <f t="shared" ref="AJ1586" si="19186">IF(OR(ISERROR(VLOOKUP(CONCATENATE("ALI_",$C1586,"_SEG_",$I1586,"_PROV_",$D1586),Catalogo_Precios,AJ$8,FALSE)),N1586=0),0,VLOOKUP(CONCATENATE("ALI_",$C1586,"_SEG_",$I1586,"_PROV_",$D1586),Catalogo_Precios,AJ$8,FALSE))</f>
        <v>1305</v>
      </c>
      <c r="AK1586" s="57">
        <f t="shared" ref="AK1586" si="19187">IF(OR(ISERROR(VLOOKUP(CONCATENATE("ALI_",$C1586,"_SEG_",$I1586,"_PROV_",$D1586),Catalogo_Precios,AK$8,FALSE)),O1586=0),0,VLOOKUP(CONCATENATE("ALI_",$C1586,"_SEG_",$I1586,"_PROV_",$D1586),Catalogo_Precios,AK$8,FALSE))</f>
        <v>1305</v>
      </c>
      <c r="AL1586" s="53"/>
      <c r="AM1586" s="59" t="str">
        <f t="shared" si="18724"/>
        <v>ALI_118_SEG_7</v>
      </c>
      <c r="AN1586" s="59" t="str">
        <f t="shared" si="18725"/>
        <v>ALI_118_SEG_7_VAL_21356324</v>
      </c>
      <c r="AO1586" s="60">
        <f t="shared" ref="AO1586" si="19188">IF(OR(AB1586="",AB1586=0),0,COUNTIF(Codificacion,AM1586))</f>
        <v>4</v>
      </c>
      <c r="AP1586" s="61">
        <f t="array" ref="AP1586">MIN(IF(Codificacion=AM1586,Total_Cotizacion,""))</f>
        <v>17759576.52</v>
      </c>
      <c r="AQ1586" s="62" t="b">
        <f t="shared" si="18727"/>
        <v>0</v>
      </c>
      <c r="AR1586" s="51" t="str">
        <f t="shared" ref="AR1586" si="19189">IF(COUNTIF(Codificacion2,CONCATENATE(AM1586,"_VAL_",AB1586))&gt;1,"Empate","")</f>
        <v/>
      </c>
      <c r="AS1586" s="63" t="str">
        <f t="shared" si="19117"/>
        <v/>
      </c>
      <c r="AT1586" s="59" t="str">
        <f t="shared" si="18729"/>
        <v>ALI_118_SEG_7_</v>
      </c>
      <c r="AU1586" s="63">
        <f t="shared" ref="AU1586" si="19190">IF(AND(COUNTIF(Codificacion3,AT1586)&lt;AO1586),1,COUNTIF(Codificacion3,AT1586))</f>
        <v>1</v>
      </c>
      <c r="AV1586" s="62" t="str">
        <f t="shared" si="18731"/>
        <v>No Seleccionada</v>
      </c>
      <c r="AW1586" s="53"/>
      <c r="AX1586" s="51" t="str">
        <f t="shared" si="18732"/>
        <v>ALI_118_SEG_7FALSO</v>
      </c>
      <c r="AY1586" s="51">
        <f t="shared" si="18713"/>
        <v>3</v>
      </c>
      <c r="AZ1586" s="64" t="b">
        <f t="shared" si="18733"/>
        <v>0</v>
      </c>
    </row>
    <row r="1587" spans="1:52" x14ac:dyDescent="0.2">
      <c r="A1587" s="50" t="b">
        <f t="shared" si="18676"/>
        <v>0</v>
      </c>
      <c r="B1587" s="51" t="s">
        <v>148</v>
      </c>
      <c r="C1587" s="52">
        <v>118</v>
      </c>
      <c r="D1587" s="52">
        <f t="shared" ref="D1587" si="19191">IF(ISERROR(VLOOKUP(E1587,Proveedores,2,FALSE)),"",VLOOKUP(E1587,Proveedores,2,FALSE))</f>
        <v>2075</v>
      </c>
      <c r="E1587" s="53" t="s">
        <v>149</v>
      </c>
      <c r="F1587" s="54">
        <v>38</v>
      </c>
      <c r="G1587" s="53" t="s">
        <v>56</v>
      </c>
      <c r="H1587" s="53" t="s">
        <v>59</v>
      </c>
      <c r="I1587" s="52">
        <v>8</v>
      </c>
      <c r="J1587" s="53" t="s">
        <v>58</v>
      </c>
      <c r="K1587" s="55">
        <v>44835</v>
      </c>
      <c r="L1587" s="56">
        <v>7191</v>
      </c>
      <c r="M1587" s="56">
        <v>8798</v>
      </c>
      <c r="N1587" s="56">
        <v>4692</v>
      </c>
      <c r="O1587" s="56">
        <v>293</v>
      </c>
      <c r="P1587" s="57">
        <v>743</v>
      </c>
      <c r="Q1587" s="58">
        <v>0</v>
      </c>
      <c r="R1587" s="57">
        <v>743</v>
      </c>
      <c r="S1587" s="57">
        <v>988</v>
      </c>
      <c r="T1587" s="58">
        <v>0</v>
      </c>
      <c r="U1587" s="57">
        <v>988</v>
      </c>
      <c r="V1587" s="57">
        <v>1319</v>
      </c>
      <c r="W1587" s="58">
        <v>0</v>
      </c>
      <c r="X1587" s="57">
        <v>1319</v>
      </c>
      <c r="Y1587" s="57">
        <v>1319</v>
      </c>
      <c r="Z1587" s="58">
        <v>0</v>
      </c>
      <c r="AA1587" s="57">
        <v>1319</v>
      </c>
      <c r="AB1587" s="57">
        <v>20610552</v>
      </c>
      <c r="AC1587" s="53" t="str">
        <f t="shared" si="18715"/>
        <v>Registro Valido</v>
      </c>
      <c r="AD1587" s="57">
        <f t="shared" ref="AD1587" si="19192">IF(OR(ISERROR(VLOOKUP(CONCATENATE("ALI_",$C1587,"_SEG_",$I1587,"_PROV_",$D1587),Catalogo_Precios,AD$8,FALSE)),L1587=0),0,VLOOKUP(CONCATENATE("ALI_",$C1587,"_SEG_",$I1587,"_PROV_",$D1587),Catalogo_Precios,AD$8,FALSE))</f>
        <v>743</v>
      </c>
      <c r="AE1587" s="57">
        <f t="shared" ref="AE1587" si="19193">IF(OR(ISERROR(VLOOKUP(CONCATENATE("ALI_",$C1587,"_SEG_",$I1587,"_PROV_",$D1587),Catalogo_Precios,AE$8,FALSE)),M1587=0),0,VLOOKUP(CONCATENATE("ALI_",$C1587,"_SEG_",$I1587,"_PROV_",$D1587),Catalogo_Precios,AE$8,FALSE))</f>
        <v>988</v>
      </c>
      <c r="AF1587" s="57">
        <f t="shared" ref="AF1587" si="19194">IF(OR(ISERROR(VLOOKUP(CONCATENATE("ALI_",$C1587,"_SEG_",$I1587,"_PROV_",$D1587),Catalogo_Precios,AF$8,FALSE)),N1587=0),0,VLOOKUP(CONCATENATE("ALI_",$C1587,"_SEG_",$I1587,"_PROV_",$D1587),Catalogo_Precios,AF$8,FALSE))</f>
        <v>1319</v>
      </c>
      <c r="AG1587" s="57">
        <f t="shared" ref="AG1587" si="19195">IF(OR(ISERROR(VLOOKUP(CONCATENATE("ALI_",$C1587,"_SEG_",$I1587,"_PROV_",$D1587),Catalogo_Precios,AG$8,FALSE)),O1587=0),0,VLOOKUP(CONCATENATE("ALI_",$C1587,"_SEG_",$I1587,"_PROV_",$D1587),Catalogo_Precios,AG$8,FALSE))</f>
        <v>1319</v>
      </c>
      <c r="AH1587" s="57">
        <f t="shared" ref="AH1587" si="19196">IF(OR(ISERROR(VLOOKUP(CONCATENATE("ALI_",$C1587,"_SEG_",$I1587,"_PROV_",$D1587),Catalogo_Precios,AH$8,FALSE)),L1587=0),0,VLOOKUP(CONCATENATE("ALI_",$C1587,"_SEG_",$I1587,"_PROV_",$D1587),Catalogo_Precios,AH$8,FALSE))</f>
        <v>735</v>
      </c>
      <c r="AI1587" s="57">
        <f t="shared" ref="AI1587" si="19197">IF(OR(ISERROR(VLOOKUP(CONCATENATE("ALI_",$C1587,"_SEG_",$I1587,"_PROV_",$D1587),Catalogo_Precios,AI$8,FALSE)),M1587=0),0,VLOOKUP(CONCATENATE("ALI_",$C1587,"_SEG_",$I1587,"_PROV_",$D1587),Catalogo_Precios,AI$8,FALSE))</f>
        <v>979</v>
      </c>
      <c r="AJ1587" s="57">
        <f t="shared" ref="AJ1587" si="19198">IF(OR(ISERROR(VLOOKUP(CONCATENATE("ALI_",$C1587,"_SEG_",$I1587,"_PROV_",$D1587),Catalogo_Precios,AJ$8,FALSE)),N1587=0),0,VLOOKUP(CONCATENATE("ALI_",$C1587,"_SEG_",$I1587,"_PROV_",$D1587),Catalogo_Precios,AJ$8,FALSE))</f>
        <v>1305</v>
      </c>
      <c r="AK1587" s="57">
        <f t="shared" ref="AK1587" si="19199">IF(OR(ISERROR(VLOOKUP(CONCATENATE("ALI_",$C1587,"_SEG_",$I1587,"_PROV_",$D1587),Catalogo_Precios,AK$8,FALSE)),O1587=0),0,VLOOKUP(CONCATENATE("ALI_",$C1587,"_SEG_",$I1587,"_PROV_",$D1587),Catalogo_Precios,AK$8,FALSE))</f>
        <v>1305</v>
      </c>
      <c r="AL1587" s="53"/>
      <c r="AM1587" s="59" t="str">
        <f t="shared" si="18724"/>
        <v>ALI_118_SEG_8</v>
      </c>
      <c r="AN1587" s="59" t="str">
        <f t="shared" si="18725"/>
        <v>ALI_118_SEG_8_VAL_20610552</v>
      </c>
      <c r="AO1587" s="60">
        <f t="shared" ref="AO1587" si="19200">IF(OR(AB1587="",AB1587=0),0,COUNTIF(Codificacion,AM1587))</f>
        <v>4</v>
      </c>
      <c r="AP1587" s="61">
        <f t="array" ref="AP1587">MIN(IF(Codificacion=AM1587,Total_Cotizacion,""))</f>
        <v>17139403.68</v>
      </c>
      <c r="AQ1587" s="62" t="b">
        <f t="shared" si="18727"/>
        <v>0</v>
      </c>
      <c r="AR1587" s="51" t="str">
        <f t="shared" ref="AR1587" si="19201">IF(COUNTIF(Codificacion2,CONCATENATE(AM1587,"_VAL_",AB1587))&gt;1,"Empate","")</f>
        <v/>
      </c>
      <c r="AS1587" s="63" t="str">
        <f t="shared" si="19117"/>
        <v/>
      </c>
      <c r="AT1587" s="59" t="str">
        <f t="shared" si="18729"/>
        <v>ALI_118_SEG_8_</v>
      </c>
      <c r="AU1587" s="63">
        <f t="shared" ref="AU1587" si="19202">IF(AND(COUNTIF(Codificacion3,AT1587)&lt;AO1587),1,COUNTIF(Codificacion3,AT1587))</f>
        <v>1</v>
      </c>
      <c r="AV1587" s="62" t="str">
        <f t="shared" si="18731"/>
        <v>No Seleccionada</v>
      </c>
      <c r="AW1587" s="53"/>
      <c r="AX1587" s="51" t="str">
        <f t="shared" si="18732"/>
        <v>ALI_118_SEG_8FALSO</v>
      </c>
      <c r="AY1587" s="51">
        <f t="shared" si="18713"/>
        <v>3</v>
      </c>
      <c r="AZ1587" s="64" t="b">
        <f t="shared" si="18733"/>
        <v>0</v>
      </c>
    </row>
    <row r="1588" spans="1:52" x14ac:dyDescent="0.2">
      <c r="A1588" s="50" t="b">
        <f t="shared" si="18676"/>
        <v>0</v>
      </c>
      <c r="B1588" s="51" t="s">
        <v>148</v>
      </c>
      <c r="C1588" s="52">
        <v>118</v>
      </c>
      <c r="D1588" s="52">
        <f t="shared" ref="D1588" si="19203">IF(ISERROR(VLOOKUP(E1588,Proveedores,2,FALSE)),"",VLOOKUP(E1588,Proveedores,2,FALSE))</f>
        <v>2075</v>
      </c>
      <c r="E1588" s="53" t="s">
        <v>149</v>
      </c>
      <c r="F1588" s="54">
        <v>39</v>
      </c>
      <c r="G1588" s="53" t="s">
        <v>56</v>
      </c>
      <c r="H1588" s="53" t="s">
        <v>59</v>
      </c>
      <c r="I1588" s="52">
        <v>9</v>
      </c>
      <c r="J1588" s="53" t="s">
        <v>58</v>
      </c>
      <c r="K1588" s="55">
        <v>44835</v>
      </c>
      <c r="L1588" s="56">
        <v>7268</v>
      </c>
      <c r="M1588" s="56">
        <v>8893</v>
      </c>
      <c r="N1588" s="56">
        <v>4742</v>
      </c>
      <c r="O1588" s="56">
        <v>296</v>
      </c>
      <c r="P1588" s="57">
        <v>743</v>
      </c>
      <c r="Q1588" s="58">
        <v>0</v>
      </c>
      <c r="R1588" s="57">
        <v>743</v>
      </c>
      <c r="S1588" s="57">
        <v>988</v>
      </c>
      <c r="T1588" s="58">
        <v>0</v>
      </c>
      <c r="U1588" s="57">
        <v>988</v>
      </c>
      <c r="V1588" s="57">
        <v>1319</v>
      </c>
      <c r="W1588" s="58">
        <v>0</v>
      </c>
      <c r="X1588" s="57">
        <v>1319</v>
      </c>
      <c r="Y1588" s="57">
        <v>1319</v>
      </c>
      <c r="Z1588" s="58">
        <v>0</v>
      </c>
      <c r="AA1588" s="57">
        <v>1319</v>
      </c>
      <c r="AB1588" s="57">
        <v>20831530</v>
      </c>
      <c r="AC1588" s="53" t="str">
        <f t="shared" si="18715"/>
        <v>Registro Valido</v>
      </c>
      <c r="AD1588" s="57">
        <f t="shared" ref="AD1588" si="19204">IF(OR(ISERROR(VLOOKUP(CONCATENATE("ALI_",$C1588,"_SEG_",$I1588,"_PROV_",$D1588),Catalogo_Precios,AD$8,FALSE)),L1588=0),0,VLOOKUP(CONCATENATE("ALI_",$C1588,"_SEG_",$I1588,"_PROV_",$D1588),Catalogo_Precios,AD$8,FALSE))</f>
        <v>743</v>
      </c>
      <c r="AE1588" s="57">
        <f t="shared" ref="AE1588" si="19205">IF(OR(ISERROR(VLOOKUP(CONCATENATE("ALI_",$C1588,"_SEG_",$I1588,"_PROV_",$D1588),Catalogo_Precios,AE$8,FALSE)),M1588=0),0,VLOOKUP(CONCATENATE("ALI_",$C1588,"_SEG_",$I1588,"_PROV_",$D1588),Catalogo_Precios,AE$8,FALSE))</f>
        <v>988</v>
      </c>
      <c r="AF1588" s="57">
        <f t="shared" ref="AF1588" si="19206">IF(OR(ISERROR(VLOOKUP(CONCATENATE("ALI_",$C1588,"_SEG_",$I1588,"_PROV_",$D1588),Catalogo_Precios,AF$8,FALSE)),N1588=0),0,VLOOKUP(CONCATENATE("ALI_",$C1588,"_SEG_",$I1588,"_PROV_",$D1588),Catalogo_Precios,AF$8,FALSE))</f>
        <v>1319</v>
      </c>
      <c r="AG1588" s="57">
        <f t="shared" ref="AG1588" si="19207">IF(OR(ISERROR(VLOOKUP(CONCATENATE("ALI_",$C1588,"_SEG_",$I1588,"_PROV_",$D1588),Catalogo_Precios,AG$8,FALSE)),O1588=0),0,VLOOKUP(CONCATENATE("ALI_",$C1588,"_SEG_",$I1588,"_PROV_",$D1588),Catalogo_Precios,AG$8,FALSE))</f>
        <v>1319</v>
      </c>
      <c r="AH1588" s="57">
        <f t="shared" ref="AH1588" si="19208">IF(OR(ISERROR(VLOOKUP(CONCATENATE("ALI_",$C1588,"_SEG_",$I1588,"_PROV_",$D1588),Catalogo_Precios,AH$8,FALSE)),L1588=0),0,VLOOKUP(CONCATENATE("ALI_",$C1588,"_SEG_",$I1588,"_PROV_",$D1588),Catalogo_Precios,AH$8,FALSE))</f>
        <v>735</v>
      </c>
      <c r="AI1588" s="57">
        <f t="shared" ref="AI1588" si="19209">IF(OR(ISERROR(VLOOKUP(CONCATENATE("ALI_",$C1588,"_SEG_",$I1588,"_PROV_",$D1588),Catalogo_Precios,AI$8,FALSE)),M1588=0),0,VLOOKUP(CONCATENATE("ALI_",$C1588,"_SEG_",$I1588,"_PROV_",$D1588),Catalogo_Precios,AI$8,FALSE))</f>
        <v>979</v>
      </c>
      <c r="AJ1588" s="57">
        <f t="shared" ref="AJ1588" si="19210">IF(OR(ISERROR(VLOOKUP(CONCATENATE("ALI_",$C1588,"_SEG_",$I1588,"_PROV_",$D1588),Catalogo_Precios,AJ$8,FALSE)),N1588=0),0,VLOOKUP(CONCATENATE("ALI_",$C1588,"_SEG_",$I1588,"_PROV_",$D1588),Catalogo_Precios,AJ$8,FALSE))</f>
        <v>1305</v>
      </c>
      <c r="AK1588" s="57">
        <f t="shared" ref="AK1588" si="19211">IF(OR(ISERROR(VLOOKUP(CONCATENATE("ALI_",$C1588,"_SEG_",$I1588,"_PROV_",$D1588),Catalogo_Precios,AK$8,FALSE)),O1588=0),0,VLOOKUP(CONCATENATE("ALI_",$C1588,"_SEG_",$I1588,"_PROV_",$D1588),Catalogo_Precios,AK$8,FALSE))</f>
        <v>1305</v>
      </c>
      <c r="AL1588" s="53"/>
      <c r="AM1588" s="59" t="str">
        <f t="shared" si="18724"/>
        <v>ALI_118_SEG_9</v>
      </c>
      <c r="AN1588" s="59" t="str">
        <f t="shared" si="18725"/>
        <v>ALI_118_SEG_9_VAL_20831530</v>
      </c>
      <c r="AO1588" s="60">
        <f t="shared" ref="AO1588" si="19212">IF(OR(AB1588="",AB1588=0),0,COUNTIF(Codificacion,AM1588))</f>
        <v>4</v>
      </c>
      <c r="AP1588" s="61">
        <f t="array" ref="AP1588">MIN(IF(Codificacion=AM1588,Total_Cotizacion,""))</f>
        <v>17323166.279999997</v>
      </c>
      <c r="AQ1588" s="62" t="b">
        <f t="shared" si="18727"/>
        <v>0</v>
      </c>
      <c r="AR1588" s="51" t="str">
        <f t="shared" ref="AR1588" si="19213">IF(COUNTIF(Codificacion2,CONCATENATE(AM1588,"_VAL_",AB1588))&gt;1,"Empate","")</f>
        <v/>
      </c>
      <c r="AS1588" s="63" t="str">
        <f t="shared" si="19117"/>
        <v/>
      </c>
      <c r="AT1588" s="59" t="str">
        <f t="shared" si="18729"/>
        <v>ALI_118_SEG_9_</v>
      </c>
      <c r="AU1588" s="63">
        <f t="shared" ref="AU1588" si="19214">IF(AND(COUNTIF(Codificacion3,AT1588)&lt;AO1588),1,COUNTIF(Codificacion3,AT1588))</f>
        <v>1</v>
      </c>
      <c r="AV1588" s="62" t="str">
        <f t="shared" si="18731"/>
        <v>No Seleccionada</v>
      </c>
      <c r="AW1588" s="53"/>
      <c r="AX1588" s="51" t="str">
        <f t="shared" si="18732"/>
        <v>ALI_118_SEG_9FALSO</v>
      </c>
      <c r="AY1588" s="51">
        <f t="shared" si="18713"/>
        <v>3</v>
      </c>
      <c r="AZ1588" s="64" t="b">
        <f t="shared" si="18733"/>
        <v>0</v>
      </c>
    </row>
    <row r="1589" spans="1:52" x14ac:dyDescent="0.2">
      <c r="A1589" s="50" t="b">
        <f t="shared" si="18676"/>
        <v>0</v>
      </c>
      <c r="B1589" s="51" t="s">
        <v>148</v>
      </c>
      <c r="C1589" s="52">
        <v>118</v>
      </c>
      <c r="D1589" s="52">
        <f t="shared" ref="D1589" si="19215">IF(ISERROR(VLOOKUP(E1589,Proveedores,2,FALSE)),"",VLOOKUP(E1589,Proveedores,2,FALSE))</f>
        <v>2075</v>
      </c>
      <c r="E1589" s="53" t="s">
        <v>149</v>
      </c>
      <c r="F1589" s="54">
        <v>40</v>
      </c>
      <c r="G1589" s="53" t="s">
        <v>56</v>
      </c>
      <c r="H1589" s="53" t="s">
        <v>59</v>
      </c>
      <c r="I1589" s="52">
        <v>10</v>
      </c>
      <c r="J1589" s="53" t="s">
        <v>58</v>
      </c>
      <c r="K1589" s="55">
        <v>44835</v>
      </c>
      <c r="L1589" s="56">
        <v>7277</v>
      </c>
      <c r="M1589" s="56">
        <v>8907</v>
      </c>
      <c r="N1589" s="56">
        <v>4749</v>
      </c>
      <c r="O1589" s="56">
        <v>297</v>
      </c>
      <c r="P1589" s="57">
        <v>743</v>
      </c>
      <c r="Q1589" s="58">
        <v>0</v>
      </c>
      <c r="R1589" s="57">
        <v>743</v>
      </c>
      <c r="S1589" s="57">
        <v>988</v>
      </c>
      <c r="T1589" s="58">
        <v>0</v>
      </c>
      <c r="U1589" s="57">
        <v>988</v>
      </c>
      <c r="V1589" s="57">
        <v>1319</v>
      </c>
      <c r="W1589" s="58">
        <v>0</v>
      </c>
      <c r="X1589" s="57">
        <v>1319</v>
      </c>
      <c r="Y1589" s="57">
        <v>1319</v>
      </c>
      <c r="Z1589" s="58">
        <v>0</v>
      </c>
      <c r="AA1589" s="57">
        <v>1319</v>
      </c>
      <c r="AB1589" s="57">
        <v>20862601</v>
      </c>
      <c r="AC1589" s="53" t="str">
        <f t="shared" si="18715"/>
        <v>Registro Valido</v>
      </c>
      <c r="AD1589" s="57">
        <f t="shared" ref="AD1589" si="19216">IF(OR(ISERROR(VLOOKUP(CONCATENATE("ALI_",$C1589,"_SEG_",$I1589,"_PROV_",$D1589),Catalogo_Precios,AD$8,FALSE)),L1589=0),0,VLOOKUP(CONCATENATE("ALI_",$C1589,"_SEG_",$I1589,"_PROV_",$D1589),Catalogo_Precios,AD$8,FALSE))</f>
        <v>743</v>
      </c>
      <c r="AE1589" s="57">
        <f t="shared" ref="AE1589" si="19217">IF(OR(ISERROR(VLOOKUP(CONCATENATE("ALI_",$C1589,"_SEG_",$I1589,"_PROV_",$D1589),Catalogo_Precios,AE$8,FALSE)),M1589=0),0,VLOOKUP(CONCATENATE("ALI_",$C1589,"_SEG_",$I1589,"_PROV_",$D1589),Catalogo_Precios,AE$8,FALSE))</f>
        <v>988</v>
      </c>
      <c r="AF1589" s="57">
        <f t="shared" ref="AF1589" si="19218">IF(OR(ISERROR(VLOOKUP(CONCATENATE("ALI_",$C1589,"_SEG_",$I1589,"_PROV_",$D1589),Catalogo_Precios,AF$8,FALSE)),N1589=0),0,VLOOKUP(CONCATENATE("ALI_",$C1589,"_SEG_",$I1589,"_PROV_",$D1589),Catalogo_Precios,AF$8,FALSE))</f>
        <v>1319</v>
      </c>
      <c r="AG1589" s="57">
        <f t="shared" ref="AG1589" si="19219">IF(OR(ISERROR(VLOOKUP(CONCATENATE("ALI_",$C1589,"_SEG_",$I1589,"_PROV_",$D1589),Catalogo_Precios,AG$8,FALSE)),O1589=0),0,VLOOKUP(CONCATENATE("ALI_",$C1589,"_SEG_",$I1589,"_PROV_",$D1589),Catalogo_Precios,AG$8,FALSE))</f>
        <v>1319</v>
      </c>
      <c r="AH1589" s="57">
        <f t="shared" ref="AH1589" si="19220">IF(OR(ISERROR(VLOOKUP(CONCATENATE("ALI_",$C1589,"_SEG_",$I1589,"_PROV_",$D1589),Catalogo_Precios,AH$8,FALSE)),L1589=0),0,VLOOKUP(CONCATENATE("ALI_",$C1589,"_SEG_",$I1589,"_PROV_",$D1589),Catalogo_Precios,AH$8,FALSE))</f>
        <v>735</v>
      </c>
      <c r="AI1589" s="57">
        <f t="shared" ref="AI1589" si="19221">IF(OR(ISERROR(VLOOKUP(CONCATENATE("ALI_",$C1589,"_SEG_",$I1589,"_PROV_",$D1589),Catalogo_Precios,AI$8,FALSE)),M1589=0),0,VLOOKUP(CONCATENATE("ALI_",$C1589,"_SEG_",$I1589,"_PROV_",$D1589),Catalogo_Precios,AI$8,FALSE))</f>
        <v>979</v>
      </c>
      <c r="AJ1589" s="57">
        <f t="shared" ref="AJ1589" si="19222">IF(OR(ISERROR(VLOOKUP(CONCATENATE("ALI_",$C1589,"_SEG_",$I1589,"_PROV_",$D1589),Catalogo_Precios,AJ$8,FALSE)),N1589=0),0,VLOOKUP(CONCATENATE("ALI_",$C1589,"_SEG_",$I1589,"_PROV_",$D1589),Catalogo_Precios,AJ$8,FALSE))</f>
        <v>1305</v>
      </c>
      <c r="AK1589" s="57">
        <f t="shared" ref="AK1589" si="19223">IF(OR(ISERROR(VLOOKUP(CONCATENATE("ALI_",$C1589,"_SEG_",$I1589,"_PROV_",$D1589),Catalogo_Precios,AK$8,FALSE)),O1589=0),0,VLOOKUP(CONCATENATE("ALI_",$C1589,"_SEG_",$I1589,"_PROV_",$D1589),Catalogo_Precios,AK$8,FALSE))</f>
        <v>1305</v>
      </c>
      <c r="AL1589" s="53"/>
      <c r="AM1589" s="59" t="str">
        <f t="shared" si="18724"/>
        <v>ALI_118_SEG_10</v>
      </c>
      <c r="AN1589" s="59" t="str">
        <f t="shared" si="18725"/>
        <v>ALI_118_SEG_10_VAL_20862601</v>
      </c>
      <c r="AO1589" s="60">
        <f t="shared" ref="AO1589" si="19224">IF(OR(AB1589="",AB1589=0),0,COUNTIF(Codificacion,AM1589))</f>
        <v>4</v>
      </c>
      <c r="AP1589" s="61">
        <f t="array" ref="AP1589">MIN(IF(Codificacion=AM1589,Total_Cotizacion,""))</f>
        <v>17349005.52</v>
      </c>
      <c r="AQ1589" s="62" t="b">
        <f t="shared" si="18727"/>
        <v>0</v>
      </c>
      <c r="AR1589" s="51" t="str">
        <f t="shared" ref="AR1589" si="19225">IF(COUNTIF(Codificacion2,CONCATENATE(AM1589,"_VAL_",AB1589))&gt;1,"Empate","")</f>
        <v/>
      </c>
      <c r="AS1589" s="63" t="str">
        <f t="shared" si="19117"/>
        <v/>
      </c>
      <c r="AT1589" s="59" t="str">
        <f t="shared" si="18729"/>
        <v>ALI_118_SEG_10_</v>
      </c>
      <c r="AU1589" s="63">
        <f t="shared" ref="AU1589" si="19226">IF(AND(COUNTIF(Codificacion3,AT1589)&lt;AO1589),1,COUNTIF(Codificacion3,AT1589))</f>
        <v>1</v>
      </c>
      <c r="AV1589" s="62" t="str">
        <f t="shared" si="18731"/>
        <v>No Seleccionada</v>
      </c>
      <c r="AW1589" s="53"/>
      <c r="AX1589" s="51" t="str">
        <f t="shared" si="18732"/>
        <v>ALI_118_SEG_10FALSO</v>
      </c>
      <c r="AY1589" s="51">
        <f t="shared" si="18713"/>
        <v>3</v>
      </c>
      <c r="AZ1589" s="64" t="b">
        <f t="shared" si="18733"/>
        <v>0</v>
      </c>
    </row>
    <row r="1590" spans="1:52" x14ac:dyDescent="0.2">
      <c r="A1590" s="50" t="b">
        <f t="shared" si="18676"/>
        <v>0</v>
      </c>
      <c r="B1590" s="51" t="s">
        <v>148</v>
      </c>
      <c r="C1590" s="52">
        <v>118</v>
      </c>
      <c r="D1590" s="52">
        <f t="shared" ref="D1590" si="19227">IF(ISERROR(VLOOKUP(E1590,Proveedores,2,FALSE)),"",VLOOKUP(E1590,Proveedores,2,FALSE))</f>
        <v>2075</v>
      </c>
      <c r="E1590" s="53" t="s">
        <v>149</v>
      </c>
      <c r="F1590" s="54">
        <v>41</v>
      </c>
      <c r="G1590" s="53" t="s">
        <v>56</v>
      </c>
      <c r="H1590" s="53" t="s">
        <v>59</v>
      </c>
      <c r="I1590" s="52">
        <v>11</v>
      </c>
      <c r="J1590" s="53" t="s">
        <v>58</v>
      </c>
      <c r="K1590" s="55">
        <v>44835</v>
      </c>
      <c r="L1590" s="56">
        <v>7168</v>
      </c>
      <c r="M1590" s="56">
        <v>8771</v>
      </c>
      <c r="N1590" s="56">
        <v>4678</v>
      </c>
      <c r="O1590" s="56">
        <v>292</v>
      </c>
      <c r="P1590" s="57">
        <v>743</v>
      </c>
      <c r="Q1590" s="58">
        <v>0</v>
      </c>
      <c r="R1590" s="57">
        <v>743</v>
      </c>
      <c r="S1590" s="57">
        <v>988</v>
      </c>
      <c r="T1590" s="58">
        <v>0</v>
      </c>
      <c r="U1590" s="57">
        <v>988</v>
      </c>
      <c r="V1590" s="57">
        <v>1319</v>
      </c>
      <c r="W1590" s="58">
        <v>0</v>
      </c>
      <c r="X1590" s="57">
        <v>1319</v>
      </c>
      <c r="Y1590" s="57">
        <v>1319</v>
      </c>
      <c r="Z1590" s="58">
        <v>0</v>
      </c>
      <c r="AA1590" s="57">
        <v>1319</v>
      </c>
      <c r="AB1590" s="57">
        <v>20547002</v>
      </c>
      <c r="AC1590" s="53" t="str">
        <f t="shared" si="18715"/>
        <v>Registro Valido</v>
      </c>
      <c r="AD1590" s="57">
        <f t="shared" ref="AD1590" si="19228">IF(OR(ISERROR(VLOOKUP(CONCATENATE("ALI_",$C1590,"_SEG_",$I1590,"_PROV_",$D1590),Catalogo_Precios,AD$8,FALSE)),L1590=0),0,VLOOKUP(CONCATENATE("ALI_",$C1590,"_SEG_",$I1590,"_PROV_",$D1590),Catalogo_Precios,AD$8,FALSE))</f>
        <v>743</v>
      </c>
      <c r="AE1590" s="57">
        <f t="shared" ref="AE1590" si="19229">IF(OR(ISERROR(VLOOKUP(CONCATENATE("ALI_",$C1590,"_SEG_",$I1590,"_PROV_",$D1590),Catalogo_Precios,AE$8,FALSE)),M1590=0),0,VLOOKUP(CONCATENATE("ALI_",$C1590,"_SEG_",$I1590,"_PROV_",$D1590),Catalogo_Precios,AE$8,FALSE))</f>
        <v>988</v>
      </c>
      <c r="AF1590" s="57">
        <f t="shared" ref="AF1590" si="19230">IF(OR(ISERROR(VLOOKUP(CONCATENATE("ALI_",$C1590,"_SEG_",$I1590,"_PROV_",$D1590),Catalogo_Precios,AF$8,FALSE)),N1590=0),0,VLOOKUP(CONCATENATE("ALI_",$C1590,"_SEG_",$I1590,"_PROV_",$D1590),Catalogo_Precios,AF$8,FALSE))</f>
        <v>1319</v>
      </c>
      <c r="AG1590" s="57">
        <f t="shared" ref="AG1590" si="19231">IF(OR(ISERROR(VLOOKUP(CONCATENATE("ALI_",$C1590,"_SEG_",$I1590,"_PROV_",$D1590),Catalogo_Precios,AG$8,FALSE)),O1590=0),0,VLOOKUP(CONCATENATE("ALI_",$C1590,"_SEG_",$I1590,"_PROV_",$D1590),Catalogo_Precios,AG$8,FALSE))</f>
        <v>1319</v>
      </c>
      <c r="AH1590" s="57">
        <f t="shared" ref="AH1590" si="19232">IF(OR(ISERROR(VLOOKUP(CONCATENATE("ALI_",$C1590,"_SEG_",$I1590,"_PROV_",$D1590),Catalogo_Precios,AH$8,FALSE)),L1590=0),0,VLOOKUP(CONCATENATE("ALI_",$C1590,"_SEG_",$I1590,"_PROV_",$D1590),Catalogo_Precios,AH$8,FALSE))</f>
        <v>735</v>
      </c>
      <c r="AI1590" s="57">
        <f t="shared" ref="AI1590" si="19233">IF(OR(ISERROR(VLOOKUP(CONCATENATE("ALI_",$C1590,"_SEG_",$I1590,"_PROV_",$D1590),Catalogo_Precios,AI$8,FALSE)),M1590=0),0,VLOOKUP(CONCATENATE("ALI_",$C1590,"_SEG_",$I1590,"_PROV_",$D1590),Catalogo_Precios,AI$8,FALSE))</f>
        <v>979</v>
      </c>
      <c r="AJ1590" s="57">
        <f t="shared" ref="AJ1590" si="19234">IF(OR(ISERROR(VLOOKUP(CONCATENATE("ALI_",$C1590,"_SEG_",$I1590,"_PROV_",$D1590),Catalogo_Precios,AJ$8,FALSE)),N1590=0),0,VLOOKUP(CONCATENATE("ALI_",$C1590,"_SEG_",$I1590,"_PROV_",$D1590),Catalogo_Precios,AJ$8,FALSE))</f>
        <v>1305</v>
      </c>
      <c r="AK1590" s="57">
        <f t="shared" ref="AK1590" si="19235">IF(OR(ISERROR(VLOOKUP(CONCATENATE("ALI_",$C1590,"_SEG_",$I1590,"_PROV_",$D1590),Catalogo_Precios,AK$8,FALSE)),O1590=0),0,VLOOKUP(CONCATENATE("ALI_",$C1590,"_SEG_",$I1590,"_PROV_",$D1590),Catalogo_Precios,AK$8,FALSE))</f>
        <v>1305</v>
      </c>
      <c r="AL1590" s="53"/>
      <c r="AM1590" s="59" t="str">
        <f t="shared" si="18724"/>
        <v>ALI_118_SEG_11</v>
      </c>
      <c r="AN1590" s="59" t="str">
        <f t="shared" si="18725"/>
        <v>ALI_118_SEG_11_VAL_20547002</v>
      </c>
      <c r="AO1590" s="60">
        <f t="shared" ref="AO1590" si="19236">IF(OR(AB1590="",AB1590=0),0,COUNTIF(Codificacion,AM1590))</f>
        <v>4</v>
      </c>
      <c r="AP1590" s="61">
        <f t="array" ref="AP1590">MIN(IF(Codificacion=AM1590,Total_Cotizacion,""))</f>
        <v>17493379.539999999</v>
      </c>
      <c r="AQ1590" s="62" t="b">
        <f t="shared" si="18727"/>
        <v>0</v>
      </c>
      <c r="AR1590" s="51" t="str">
        <f t="shared" ref="AR1590" si="19237">IF(COUNTIF(Codificacion2,CONCATENATE(AM1590,"_VAL_",AB1590))&gt;1,"Empate","")</f>
        <v/>
      </c>
      <c r="AS1590" s="63" t="str">
        <f t="shared" si="19117"/>
        <v/>
      </c>
      <c r="AT1590" s="59" t="str">
        <f t="shared" si="18729"/>
        <v>ALI_118_SEG_11_</v>
      </c>
      <c r="AU1590" s="63">
        <f t="shared" ref="AU1590" si="19238">IF(AND(COUNTIF(Codificacion3,AT1590)&lt;AO1590),1,COUNTIF(Codificacion3,AT1590))</f>
        <v>1</v>
      </c>
      <c r="AV1590" s="62" t="str">
        <f t="shared" si="18731"/>
        <v>No Seleccionada</v>
      </c>
      <c r="AW1590" s="53"/>
      <c r="AX1590" s="51" t="str">
        <f t="shared" si="18732"/>
        <v>ALI_118_SEG_11FALSO</v>
      </c>
      <c r="AY1590" s="51">
        <f t="shared" si="18713"/>
        <v>3</v>
      </c>
      <c r="AZ1590" s="64" t="b">
        <f t="shared" si="18733"/>
        <v>0</v>
      </c>
    </row>
    <row r="1591" spans="1:52" x14ac:dyDescent="0.2">
      <c r="A1591" s="50" t="b">
        <f t="shared" si="18676"/>
        <v>0</v>
      </c>
      <c r="B1591" s="51" t="s">
        <v>148</v>
      </c>
      <c r="C1591" s="52">
        <v>118</v>
      </c>
      <c r="D1591" s="52">
        <f t="shared" ref="D1591" si="19239">IF(ISERROR(VLOOKUP(E1591,Proveedores,2,FALSE)),"",VLOOKUP(E1591,Proveedores,2,FALSE))</f>
        <v>2075</v>
      </c>
      <c r="E1591" s="53" t="s">
        <v>149</v>
      </c>
      <c r="F1591" s="54">
        <v>42</v>
      </c>
      <c r="G1591" s="53" t="s">
        <v>56</v>
      </c>
      <c r="H1591" s="53" t="s">
        <v>59</v>
      </c>
      <c r="I1591" s="52">
        <v>12</v>
      </c>
      <c r="J1591" s="53" t="s">
        <v>58</v>
      </c>
      <c r="K1591" s="55">
        <v>44835</v>
      </c>
      <c r="L1591" s="56">
        <v>6505</v>
      </c>
      <c r="M1591" s="56">
        <v>7960</v>
      </c>
      <c r="N1591" s="56">
        <v>4245</v>
      </c>
      <c r="O1591" s="56">
        <v>265</v>
      </c>
      <c r="P1591" s="57">
        <v>743</v>
      </c>
      <c r="Q1591" s="58">
        <v>0</v>
      </c>
      <c r="R1591" s="57">
        <v>743</v>
      </c>
      <c r="S1591" s="57">
        <v>988</v>
      </c>
      <c r="T1591" s="58">
        <v>0</v>
      </c>
      <c r="U1591" s="57">
        <v>988</v>
      </c>
      <c r="V1591" s="57">
        <v>1319</v>
      </c>
      <c r="W1591" s="58">
        <v>0</v>
      </c>
      <c r="X1591" s="57">
        <v>1319</v>
      </c>
      <c r="Y1591" s="57">
        <v>1319</v>
      </c>
      <c r="Z1591" s="58">
        <v>0</v>
      </c>
      <c r="AA1591" s="57">
        <v>1319</v>
      </c>
      <c r="AB1591" s="57">
        <v>18646385</v>
      </c>
      <c r="AC1591" s="53" t="str">
        <f t="shared" si="18715"/>
        <v>Registro Valido</v>
      </c>
      <c r="AD1591" s="57">
        <f t="shared" ref="AD1591" si="19240">IF(OR(ISERROR(VLOOKUP(CONCATENATE("ALI_",$C1591,"_SEG_",$I1591,"_PROV_",$D1591),Catalogo_Precios,AD$8,FALSE)),L1591=0),0,VLOOKUP(CONCATENATE("ALI_",$C1591,"_SEG_",$I1591,"_PROV_",$D1591),Catalogo_Precios,AD$8,FALSE))</f>
        <v>743</v>
      </c>
      <c r="AE1591" s="57">
        <f t="shared" ref="AE1591" si="19241">IF(OR(ISERROR(VLOOKUP(CONCATENATE("ALI_",$C1591,"_SEG_",$I1591,"_PROV_",$D1591),Catalogo_Precios,AE$8,FALSE)),M1591=0),0,VLOOKUP(CONCATENATE("ALI_",$C1591,"_SEG_",$I1591,"_PROV_",$D1591),Catalogo_Precios,AE$8,FALSE))</f>
        <v>988</v>
      </c>
      <c r="AF1591" s="57">
        <f t="shared" ref="AF1591" si="19242">IF(OR(ISERROR(VLOOKUP(CONCATENATE("ALI_",$C1591,"_SEG_",$I1591,"_PROV_",$D1591),Catalogo_Precios,AF$8,FALSE)),N1591=0),0,VLOOKUP(CONCATENATE("ALI_",$C1591,"_SEG_",$I1591,"_PROV_",$D1591),Catalogo_Precios,AF$8,FALSE))</f>
        <v>1319</v>
      </c>
      <c r="AG1591" s="57">
        <f t="shared" ref="AG1591" si="19243">IF(OR(ISERROR(VLOOKUP(CONCATENATE("ALI_",$C1591,"_SEG_",$I1591,"_PROV_",$D1591),Catalogo_Precios,AG$8,FALSE)),O1591=0),0,VLOOKUP(CONCATENATE("ALI_",$C1591,"_SEG_",$I1591,"_PROV_",$D1591),Catalogo_Precios,AG$8,FALSE))</f>
        <v>1319</v>
      </c>
      <c r="AH1591" s="57">
        <f t="shared" ref="AH1591" si="19244">IF(OR(ISERROR(VLOOKUP(CONCATENATE("ALI_",$C1591,"_SEG_",$I1591,"_PROV_",$D1591),Catalogo_Precios,AH$8,FALSE)),L1591=0),0,VLOOKUP(CONCATENATE("ALI_",$C1591,"_SEG_",$I1591,"_PROV_",$D1591),Catalogo_Precios,AH$8,FALSE))</f>
        <v>735</v>
      </c>
      <c r="AI1591" s="57">
        <f t="shared" ref="AI1591" si="19245">IF(OR(ISERROR(VLOOKUP(CONCATENATE("ALI_",$C1591,"_SEG_",$I1591,"_PROV_",$D1591),Catalogo_Precios,AI$8,FALSE)),M1591=0),0,VLOOKUP(CONCATENATE("ALI_",$C1591,"_SEG_",$I1591,"_PROV_",$D1591),Catalogo_Precios,AI$8,FALSE))</f>
        <v>979</v>
      </c>
      <c r="AJ1591" s="57">
        <f t="shared" ref="AJ1591" si="19246">IF(OR(ISERROR(VLOOKUP(CONCATENATE("ALI_",$C1591,"_SEG_",$I1591,"_PROV_",$D1591),Catalogo_Precios,AJ$8,FALSE)),N1591=0),0,VLOOKUP(CONCATENATE("ALI_",$C1591,"_SEG_",$I1591,"_PROV_",$D1591),Catalogo_Precios,AJ$8,FALSE))</f>
        <v>1305</v>
      </c>
      <c r="AK1591" s="57">
        <f t="shared" ref="AK1591" si="19247">IF(OR(ISERROR(VLOOKUP(CONCATENATE("ALI_",$C1591,"_SEG_",$I1591,"_PROV_",$D1591),Catalogo_Precios,AK$8,FALSE)),O1591=0),0,VLOOKUP(CONCATENATE("ALI_",$C1591,"_SEG_",$I1591,"_PROV_",$D1591),Catalogo_Precios,AK$8,FALSE))</f>
        <v>1305</v>
      </c>
      <c r="AL1591" s="53"/>
      <c r="AM1591" s="59" t="str">
        <f t="shared" si="18724"/>
        <v>ALI_118_SEG_12</v>
      </c>
      <c r="AN1591" s="59" t="str">
        <f t="shared" si="18725"/>
        <v>ALI_118_SEG_12_VAL_18646385</v>
      </c>
      <c r="AO1591" s="60">
        <f t="shared" ref="AO1591" si="19248">IF(OR(AB1591="",AB1591=0),0,COUNTIF(Codificacion,AM1591))</f>
        <v>4</v>
      </c>
      <c r="AP1591" s="61">
        <f t="array" ref="AP1591">MIN(IF(Codificacion=AM1591,Total_Cotizacion,""))</f>
        <v>15875225.9</v>
      </c>
      <c r="AQ1591" s="62" t="b">
        <f t="shared" si="18727"/>
        <v>0</v>
      </c>
      <c r="AR1591" s="51" t="str">
        <f t="shared" ref="AR1591" si="19249">IF(COUNTIF(Codificacion2,CONCATENATE(AM1591,"_VAL_",AB1591))&gt;1,"Empate","")</f>
        <v/>
      </c>
      <c r="AS1591" s="63" t="str">
        <f t="shared" si="19117"/>
        <v/>
      </c>
      <c r="AT1591" s="59" t="str">
        <f t="shared" si="18729"/>
        <v>ALI_118_SEG_12_</v>
      </c>
      <c r="AU1591" s="63">
        <f t="shared" ref="AU1591" si="19250">IF(AND(COUNTIF(Codificacion3,AT1591)&lt;AO1591),1,COUNTIF(Codificacion3,AT1591))</f>
        <v>1</v>
      </c>
      <c r="AV1591" s="62" t="str">
        <f t="shared" si="18731"/>
        <v>No Seleccionada</v>
      </c>
      <c r="AW1591" s="53"/>
      <c r="AX1591" s="51" t="str">
        <f t="shared" si="18732"/>
        <v>ALI_118_SEG_12FALSO</v>
      </c>
      <c r="AY1591" s="51">
        <f t="shared" si="18713"/>
        <v>3</v>
      </c>
      <c r="AZ1591" s="64" t="b">
        <f t="shared" si="18733"/>
        <v>0</v>
      </c>
    </row>
    <row r="1592" spans="1:52" x14ac:dyDescent="0.2">
      <c r="A1592" s="50" t="b">
        <f t="shared" si="18676"/>
        <v>0</v>
      </c>
      <c r="B1592" s="51" t="s">
        <v>148</v>
      </c>
      <c r="C1592" s="52">
        <v>118</v>
      </c>
      <c r="D1592" s="52">
        <f t="shared" ref="D1592" si="19251">IF(ISERROR(VLOOKUP(E1592,Proveedores,2,FALSE)),"",VLOOKUP(E1592,Proveedores,2,FALSE))</f>
        <v>2075</v>
      </c>
      <c r="E1592" s="53" t="s">
        <v>149</v>
      </c>
      <c r="F1592" s="54">
        <v>43</v>
      </c>
      <c r="G1592" s="53" t="s">
        <v>56</v>
      </c>
      <c r="H1592" s="53" t="s">
        <v>59</v>
      </c>
      <c r="I1592" s="52">
        <v>13</v>
      </c>
      <c r="J1592" s="53" t="s">
        <v>58</v>
      </c>
      <c r="K1592" s="55">
        <v>44835</v>
      </c>
      <c r="L1592" s="56">
        <v>6907</v>
      </c>
      <c r="M1592" s="56">
        <v>8452</v>
      </c>
      <c r="N1592" s="56">
        <v>4506</v>
      </c>
      <c r="O1592" s="56">
        <v>282</v>
      </c>
      <c r="P1592" s="57">
        <v>743</v>
      </c>
      <c r="Q1592" s="58">
        <v>0</v>
      </c>
      <c r="R1592" s="57">
        <v>743</v>
      </c>
      <c r="S1592" s="57">
        <v>988</v>
      </c>
      <c r="T1592" s="58">
        <v>0</v>
      </c>
      <c r="U1592" s="57">
        <v>988</v>
      </c>
      <c r="V1592" s="57">
        <v>1319</v>
      </c>
      <c r="W1592" s="58">
        <v>0</v>
      </c>
      <c r="X1592" s="57">
        <v>1319</v>
      </c>
      <c r="Y1592" s="57">
        <v>1319</v>
      </c>
      <c r="Z1592" s="58">
        <v>0</v>
      </c>
      <c r="AA1592" s="57">
        <v>1319</v>
      </c>
      <c r="AB1592" s="57">
        <v>19797849</v>
      </c>
      <c r="AC1592" s="53" t="str">
        <f t="shared" si="18715"/>
        <v>Registro Valido</v>
      </c>
      <c r="AD1592" s="57">
        <f t="shared" ref="AD1592" si="19252">IF(OR(ISERROR(VLOOKUP(CONCATENATE("ALI_",$C1592,"_SEG_",$I1592,"_PROV_",$D1592),Catalogo_Precios,AD$8,FALSE)),L1592=0),0,VLOOKUP(CONCATENATE("ALI_",$C1592,"_SEG_",$I1592,"_PROV_",$D1592),Catalogo_Precios,AD$8,FALSE))</f>
        <v>743</v>
      </c>
      <c r="AE1592" s="57">
        <f t="shared" ref="AE1592" si="19253">IF(OR(ISERROR(VLOOKUP(CONCATENATE("ALI_",$C1592,"_SEG_",$I1592,"_PROV_",$D1592),Catalogo_Precios,AE$8,FALSE)),M1592=0),0,VLOOKUP(CONCATENATE("ALI_",$C1592,"_SEG_",$I1592,"_PROV_",$D1592),Catalogo_Precios,AE$8,FALSE))</f>
        <v>988</v>
      </c>
      <c r="AF1592" s="57">
        <f t="shared" ref="AF1592" si="19254">IF(OR(ISERROR(VLOOKUP(CONCATENATE("ALI_",$C1592,"_SEG_",$I1592,"_PROV_",$D1592),Catalogo_Precios,AF$8,FALSE)),N1592=0),0,VLOOKUP(CONCATENATE("ALI_",$C1592,"_SEG_",$I1592,"_PROV_",$D1592),Catalogo_Precios,AF$8,FALSE))</f>
        <v>1319</v>
      </c>
      <c r="AG1592" s="57">
        <f t="shared" ref="AG1592" si="19255">IF(OR(ISERROR(VLOOKUP(CONCATENATE("ALI_",$C1592,"_SEG_",$I1592,"_PROV_",$D1592),Catalogo_Precios,AG$8,FALSE)),O1592=0),0,VLOOKUP(CONCATENATE("ALI_",$C1592,"_SEG_",$I1592,"_PROV_",$D1592),Catalogo_Precios,AG$8,FALSE))</f>
        <v>1319</v>
      </c>
      <c r="AH1592" s="57">
        <f t="shared" ref="AH1592" si="19256">IF(OR(ISERROR(VLOOKUP(CONCATENATE("ALI_",$C1592,"_SEG_",$I1592,"_PROV_",$D1592),Catalogo_Precios,AH$8,FALSE)),L1592=0),0,VLOOKUP(CONCATENATE("ALI_",$C1592,"_SEG_",$I1592,"_PROV_",$D1592),Catalogo_Precios,AH$8,FALSE))</f>
        <v>735</v>
      </c>
      <c r="AI1592" s="57">
        <f t="shared" ref="AI1592" si="19257">IF(OR(ISERROR(VLOOKUP(CONCATENATE("ALI_",$C1592,"_SEG_",$I1592,"_PROV_",$D1592),Catalogo_Precios,AI$8,FALSE)),M1592=0),0,VLOOKUP(CONCATENATE("ALI_",$C1592,"_SEG_",$I1592,"_PROV_",$D1592),Catalogo_Precios,AI$8,FALSE))</f>
        <v>979</v>
      </c>
      <c r="AJ1592" s="57">
        <f t="shared" ref="AJ1592" si="19258">IF(OR(ISERROR(VLOOKUP(CONCATENATE("ALI_",$C1592,"_SEG_",$I1592,"_PROV_",$D1592),Catalogo_Precios,AJ$8,FALSE)),N1592=0),0,VLOOKUP(CONCATENATE("ALI_",$C1592,"_SEG_",$I1592,"_PROV_",$D1592),Catalogo_Precios,AJ$8,FALSE))</f>
        <v>1305</v>
      </c>
      <c r="AK1592" s="57">
        <f t="shared" ref="AK1592" si="19259">IF(OR(ISERROR(VLOOKUP(CONCATENATE("ALI_",$C1592,"_SEG_",$I1592,"_PROV_",$D1592),Catalogo_Precios,AK$8,FALSE)),O1592=0),0,VLOOKUP(CONCATENATE("ALI_",$C1592,"_SEG_",$I1592,"_PROV_",$D1592),Catalogo_Precios,AK$8,FALSE))</f>
        <v>1305</v>
      </c>
      <c r="AL1592" s="53"/>
      <c r="AM1592" s="59" t="str">
        <f t="shared" si="18724"/>
        <v>ALI_118_SEG_13</v>
      </c>
      <c r="AN1592" s="59" t="str">
        <f t="shared" si="18725"/>
        <v>ALI_118_SEG_13_VAL_19797849</v>
      </c>
      <c r="AO1592" s="60">
        <f t="shared" ref="AO1592" si="19260">IF(OR(AB1592="",AB1592=0),0,COUNTIF(Codificacion,AM1592))</f>
        <v>4</v>
      </c>
      <c r="AP1592" s="61">
        <f t="array" ref="AP1592">MIN(IF(Codificacion=AM1592,Total_Cotizacion,""))</f>
        <v>16855563.980000004</v>
      </c>
      <c r="AQ1592" s="62" t="b">
        <f t="shared" si="18727"/>
        <v>0</v>
      </c>
      <c r="AR1592" s="51" t="str">
        <f t="shared" ref="AR1592" si="19261">IF(COUNTIF(Codificacion2,CONCATENATE(AM1592,"_VAL_",AB1592))&gt;1,"Empate","")</f>
        <v/>
      </c>
      <c r="AS1592" s="63" t="str">
        <f t="shared" si="19117"/>
        <v/>
      </c>
      <c r="AT1592" s="59" t="str">
        <f t="shared" si="18729"/>
        <v>ALI_118_SEG_13_</v>
      </c>
      <c r="AU1592" s="63">
        <f t="shared" ref="AU1592" si="19262">IF(AND(COUNTIF(Codificacion3,AT1592)&lt;AO1592),1,COUNTIF(Codificacion3,AT1592))</f>
        <v>1</v>
      </c>
      <c r="AV1592" s="62" t="str">
        <f t="shared" si="18731"/>
        <v>No Seleccionada</v>
      </c>
      <c r="AW1592" s="53"/>
      <c r="AX1592" s="51" t="str">
        <f t="shared" si="18732"/>
        <v>ALI_118_SEG_13FALSO</v>
      </c>
      <c r="AY1592" s="51">
        <f t="shared" si="18713"/>
        <v>3</v>
      </c>
      <c r="AZ1592" s="64" t="b">
        <f t="shared" si="18733"/>
        <v>0</v>
      </c>
    </row>
    <row r="1593" spans="1:52" x14ac:dyDescent="0.2">
      <c r="A1593" s="50" t="b">
        <f t="shared" si="18676"/>
        <v>0</v>
      </c>
      <c r="B1593" s="51" t="s">
        <v>148</v>
      </c>
      <c r="C1593" s="52">
        <v>118</v>
      </c>
      <c r="D1593" s="52">
        <f t="shared" ref="D1593" si="19263">IF(ISERROR(VLOOKUP(E1593,Proveedores,2,FALSE)),"",VLOOKUP(E1593,Proveedores,2,FALSE))</f>
        <v>2075</v>
      </c>
      <c r="E1593" s="53" t="s">
        <v>149</v>
      </c>
      <c r="F1593" s="54">
        <v>44</v>
      </c>
      <c r="G1593" s="53" t="s">
        <v>56</v>
      </c>
      <c r="H1593" s="53" t="s">
        <v>59</v>
      </c>
      <c r="I1593" s="52">
        <v>14</v>
      </c>
      <c r="J1593" s="53" t="s">
        <v>58</v>
      </c>
      <c r="K1593" s="55">
        <v>44835</v>
      </c>
      <c r="L1593" s="56">
        <v>6844</v>
      </c>
      <c r="M1593" s="56">
        <v>8375</v>
      </c>
      <c r="N1593" s="56">
        <v>4465</v>
      </c>
      <c r="O1593" s="56">
        <v>279</v>
      </c>
      <c r="P1593" s="57">
        <v>743</v>
      </c>
      <c r="Q1593" s="58">
        <v>0</v>
      </c>
      <c r="R1593" s="57">
        <v>743</v>
      </c>
      <c r="S1593" s="57">
        <v>988</v>
      </c>
      <c r="T1593" s="58">
        <v>0</v>
      </c>
      <c r="U1593" s="57">
        <v>988</v>
      </c>
      <c r="V1593" s="57">
        <v>1319</v>
      </c>
      <c r="W1593" s="58">
        <v>0</v>
      </c>
      <c r="X1593" s="57">
        <v>1319</v>
      </c>
      <c r="Y1593" s="57">
        <v>1319</v>
      </c>
      <c r="Z1593" s="58">
        <v>0</v>
      </c>
      <c r="AA1593" s="57">
        <v>1319</v>
      </c>
      <c r="AB1593" s="57">
        <v>19616928</v>
      </c>
      <c r="AC1593" s="53" t="str">
        <f t="shared" si="18715"/>
        <v>Registro Valido</v>
      </c>
      <c r="AD1593" s="57">
        <f t="shared" ref="AD1593" si="19264">IF(OR(ISERROR(VLOOKUP(CONCATENATE("ALI_",$C1593,"_SEG_",$I1593,"_PROV_",$D1593),Catalogo_Precios,AD$8,FALSE)),L1593=0),0,VLOOKUP(CONCATENATE("ALI_",$C1593,"_SEG_",$I1593,"_PROV_",$D1593),Catalogo_Precios,AD$8,FALSE))</f>
        <v>743</v>
      </c>
      <c r="AE1593" s="57">
        <f t="shared" ref="AE1593" si="19265">IF(OR(ISERROR(VLOOKUP(CONCATENATE("ALI_",$C1593,"_SEG_",$I1593,"_PROV_",$D1593),Catalogo_Precios,AE$8,FALSE)),M1593=0),0,VLOOKUP(CONCATENATE("ALI_",$C1593,"_SEG_",$I1593,"_PROV_",$D1593),Catalogo_Precios,AE$8,FALSE))</f>
        <v>988</v>
      </c>
      <c r="AF1593" s="57">
        <f t="shared" ref="AF1593" si="19266">IF(OR(ISERROR(VLOOKUP(CONCATENATE("ALI_",$C1593,"_SEG_",$I1593,"_PROV_",$D1593),Catalogo_Precios,AF$8,FALSE)),N1593=0),0,VLOOKUP(CONCATENATE("ALI_",$C1593,"_SEG_",$I1593,"_PROV_",$D1593),Catalogo_Precios,AF$8,FALSE))</f>
        <v>1319</v>
      </c>
      <c r="AG1593" s="57">
        <f t="shared" ref="AG1593" si="19267">IF(OR(ISERROR(VLOOKUP(CONCATENATE("ALI_",$C1593,"_SEG_",$I1593,"_PROV_",$D1593),Catalogo_Precios,AG$8,FALSE)),O1593=0),0,VLOOKUP(CONCATENATE("ALI_",$C1593,"_SEG_",$I1593,"_PROV_",$D1593),Catalogo_Precios,AG$8,FALSE))</f>
        <v>1319</v>
      </c>
      <c r="AH1593" s="57">
        <f t="shared" ref="AH1593" si="19268">IF(OR(ISERROR(VLOOKUP(CONCATENATE("ALI_",$C1593,"_SEG_",$I1593,"_PROV_",$D1593),Catalogo_Precios,AH$8,FALSE)),L1593=0),0,VLOOKUP(CONCATENATE("ALI_",$C1593,"_SEG_",$I1593,"_PROV_",$D1593),Catalogo_Precios,AH$8,FALSE))</f>
        <v>735</v>
      </c>
      <c r="AI1593" s="57">
        <f t="shared" ref="AI1593" si="19269">IF(OR(ISERROR(VLOOKUP(CONCATENATE("ALI_",$C1593,"_SEG_",$I1593,"_PROV_",$D1593),Catalogo_Precios,AI$8,FALSE)),M1593=0),0,VLOOKUP(CONCATENATE("ALI_",$C1593,"_SEG_",$I1593,"_PROV_",$D1593),Catalogo_Precios,AI$8,FALSE))</f>
        <v>979</v>
      </c>
      <c r="AJ1593" s="57">
        <f t="shared" ref="AJ1593" si="19270">IF(OR(ISERROR(VLOOKUP(CONCATENATE("ALI_",$C1593,"_SEG_",$I1593,"_PROV_",$D1593),Catalogo_Precios,AJ$8,FALSE)),N1593=0),0,VLOOKUP(CONCATENATE("ALI_",$C1593,"_SEG_",$I1593,"_PROV_",$D1593),Catalogo_Precios,AJ$8,FALSE))</f>
        <v>1305</v>
      </c>
      <c r="AK1593" s="57">
        <f t="shared" ref="AK1593" si="19271">IF(OR(ISERROR(VLOOKUP(CONCATENATE("ALI_",$C1593,"_SEG_",$I1593,"_PROV_",$D1593),Catalogo_Precios,AK$8,FALSE)),O1593=0),0,VLOOKUP(CONCATENATE("ALI_",$C1593,"_SEG_",$I1593,"_PROV_",$D1593),Catalogo_Precios,AK$8,FALSE))</f>
        <v>1305</v>
      </c>
      <c r="AL1593" s="53"/>
      <c r="AM1593" s="59" t="str">
        <f t="shared" si="18724"/>
        <v>ALI_118_SEG_14</v>
      </c>
      <c r="AN1593" s="59" t="str">
        <f t="shared" si="18725"/>
        <v>ALI_118_SEG_14_VAL_19616928</v>
      </c>
      <c r="AO1593" s="60">
        <f t="shared" ref="AO1593" si="19272">IF(OR(AB1593="",AB1593=0),0,COUNTIF(Codificacion,AM1593))</f>
        <v>4</v>
      </c>
      <c r="AP1593" s="61">
        <f t="array" ref="AP1593">MIN(IF(Codificacion=AM1593,Total_Cotizacion,""))</f>
        <v>16701531.1</v>
      </c>
      <c r="AQ1593" s="62" t="b">
        <f t="shared" si="18727"/>
        <v>0</v>
      </c>
      <c r="AR1593" s="51" t="str">
        <f t="shared" ref="AR1593" si="19273">IF(COUNTIF(Codificacion2,CONCATENATE(AM1593,"_VAL_",AB1593))&gt;1,"Empate","")</f>
        <v/>
      </c>
      <c r="AS1593" s="63" t="str">
        <f t="shared" si="19117"/>
        <v/>
      </c>
      <c r="AT1593" s="59" t="str">
        <f t="shared" si="18729"/>
        <v>ALI_118_SEG_14_</v>
      </c>
      <c r="AU1593" s="63">
        <f t="shared" ref="AU1593" si="19274">IF(AND(COUNTIF(Codificacion3,AT1593)&lt;AO1593),1,COUNTIF(Codificacion3,AT1593))</f>
        <v>1</v>
      </c>
      <c r="AV1593" s="62" t="str">
        <f t="shared" si="18731"/>
        <v>No Seleccionada</v>
      </c>
      <c r="AW1593" s="53"/>
      <c r="AX1593" s="51" t="str">
        <f t="shared" si="18732"/>
        <v>ALI_118_SEG_14FALSO</v>
      </c>
      <c r="AY1593" s="51">
        <f t="shared" si="18713"/>
        <v>3</v>
      </c>
      <c r="AZ1593" s="64" t="b">
        <f t="shared" si="18733"/>
        <v>0</v>
      </c>
    </row>
    <row r="1594" spans="1:52" x14ac:dyDescent="0.2">
      <c r="A1594" s="50" t="b">
        <f t="shared" si="18676"/>
        <v>0</v>
      </c>
      <c r="B1594" s="51" t="s">
        <v>148</v>
      </c>
      <c r="C1594" s="52">
        <v>118</v>
      </c>
      <c r="D1594" s="52">
        <f t="shared" ref="D1594" si="19275">IF(ISERROR(VLOOKUP(E1594,Proveedores,2,FALSE)),"",VLOOKUP(E1594,Proveedores,2,FALSE))</f>
        <v>2075</v>
      </c>
      <c r="E1594" s="53" t="s">
        <v>149</v>
      </c>
      <c r="F1594" s="54">
        <v>45</v>
      </c>
      <c r="G1594" s="53" t="s">
        <v>56</v>
      </c>
      <c r="H1594" s="53" t="s">
        <v>59</v>
      </c>
      <c r="I1594" s="52">
        <v>15</v>
      </c>
      <c r="J1594" s="53" t="s">
        <v>58</v>
      </c>
      <c r="K1594" s="55">
        <v>44835</v>
      </c>
      <c r="L1594" s="56">
        <v>6466</v>
      </c>
      <c r="M1594" s="56">
        <v>7916</v>
      </c>
      <c r="N1594" s="56">
        <v>4223</v>
      </c>
      <c r="O1594" s="56">
        <v>265</v>
      </c>
      <c r="P1594" s="57">
        <v>743</v>
      </c>
      <c r="Q1594" s="58">
        <v>0</v>
      </c>
      <c r="R1594" s="57">
        <v>743</v>
      </c>
      <c r="S1594" s="57">
        <v>988</v>
      </c>
      <c r="T1594" s="58">
        <v>0</v>
      </c>
      <c r="U1594" s="57">
        <v>988</v>
      </c>
      <c r="V1594" s="57">
        <v>1319</v>
      </c>
      <c r="W1594" s="58">
        <v>0</v>
      </c>
      <c r="X1594" s="57">
        <v>1319</v>
      </c>
      <c r="Y1594" s="57">
        <v>1319</v>
      </c>
      <c r="Z1594" s="58">
        <v>0</v>
      </c>
      <c r="AA1594" s="57">
        <v>1319</v>
      </c>
      <c r="AB1594" s="57">
        <v>18544918</v>
      </c>
      <c r="AC1594" s="53" t="str">
        <f t="shared" si="18715"/>
        <v>Registro Valido</v>
      </c>
      <c r="AD1594" s="57">
        <f t="shared" ref="AD1594" si="19276">IF(OR(ISERROR(VLOOKUP(CONCATENATE("ALI_",$C1594,"_SEG_",$I1594,"_PROV_",$D1594),Catalogo_Precios,AD$8,FALSE)),L1594=0),0,VLOOKUP(CONCATENATE("ALI_",$C1594,"_SEG_",$I1594,"_PROV_",$D1594),Catalogo_Precios,AD$8,FALSE))</f>
        <v>743</v>
      </c>
      <c r="AE1594" s="57">
        <f t="shared" ref="AE1594" si="19277">IF(OR(ISERROR(VLOOKUP(CONCATENATE("ALI_",$C1594,"_SEG_",$I1594,"_PROV_",$D1594),Catalogo_Precios,AE$8,FALSE)),M1594=0),0,VLOOKUP(CONCATENATE("ALI_",$C1594,"_SEG_",$I1594,"_PROV_",$D1594),Catalogo_Precios,AE$8,FALSE))</f>
        <v>988</v>
      </c>
      <c r="AF1594" s="57">
        <f t="shared" ref="AF1594" si="19278">IF(OR(ISERROR(VLOOKUP(CONCATENATE("ALI_",$C1594,"_SEG_",$I1594,"_PROV_",$D1594),Catalogo_Precios,AF$8,FALSE)),N1594=0),0,VLOOKUP(CONCATENATE("ALI_",$C1594,"_SEG_",$I1594,"_PROV_",$D1594),Catalogo_Precios,AF$8,FALSE))</f>
        <v>1319</v>
      </c>
      <c r="AG1594" s="57">
        <f t="shared" ref="AG1594" si="19279">IF(OR(ISERROR(VLOOKUP(CONCATENATE("ALI_",$C1594,"_SEG_",$I1594,"_PROV_",$D1594),Catalogo_Precios,AG$8,FALSE)),O1594=0),0,VLOOKUP(CONCATENATE("ALI_",$C1594,"_SEG_",$I1594,"_PROV_",$D1594),Catalogo_Precios,AG$8,FALSE))</f>
        <v>1319</v>
      </c>
      <c r="AH1594" s="57">
        <f t="shared" ref="AH1594" si="19280">IF(OR(ISERROR(VLOOKUP(CONCATENATE("ALI_",$C1594,"_SEG_",$I1594,"_PROV_",$D1594),Catalogo_Precios,AH$8,FALSE)),L1594=0),0,VLOOKUP(CONCATENATE("ALI_",$C1594,"_SEG_",$I1594,"_PROV_",$D1594),Catalogo_Precios,AH$8,FALSE))</f>
        <v>735</v>
      </c>
      <c r="AI1594" s="57">
        <f t="shared" ref="AI1594" si="19281">IF(OR(ISERROR(VLOOKUP(CONCATENATE("ALI_",$C1594,"_SEG_",$I1594,"_PROV_",$D1594),Catalogo_Precios,AI$8,FALSE)),M1594=0),0,VLOOKUP(CONCATENATE("ALI_",$C1594,"_SEG_",$I1594,"_PROV_",$D1594),Catalogo_Precios,AI$8,FALSE))</f>
        <v>979</v>
      </c>
      <c r="AJ1594" s="57">
        <f t="shared" ref="AJ1594" si="19282">IF(OR(ISERROR(VLOOKUP(CONCATENATE("ALI_",$C1594,"_SEG_",$I1594,"_PROV_",$D1594),Catalogo_Precios,AJ$8,FALSE)),N1594=0),0,VLOOKUP(CONCATENATE("ALI_",$C1594,"_SEG_",$I1594,"_PROV_",$D1594),Catalogo_Precios,AJ$8,FALSE))</f>
        <v>1305</v>
      </c>
      <c r="AK1594" s="57">
        <f t="shared" ref="AK1594" si="19283">IF(OR(ISERROR(VLOOKUP(CONCATENATE("ALI_",$C1594,"_SEG_",$I1594,"_PROV_",$D1594),Catalogo_Precios,AK$8,FALSE)),O1594=0),0,VLOOKUP(CONCATENATE("ALI_",$C1594,"_SEG_",$I1594,"_PROV_",$D1594),Catalogo_Precios,AK$8,FALSE))</f>
        <v>1305</v>
      </c>
      <c r="AL1594" s="53"/>
      <c r="AM1594" s="59" t="str">
        <f t="shared" si="18724"/>
        <v>ALI_118_SEG_15</v>
      </c>
      <c r="AN1594" s="59" t="str">
        <f t="shared" si="18725"/>
        <v>ALI_118_SEG_15_VAL_18544918</v>
      </c>
      <c r="AO1594" s="60">
        <f t="shared" ref="AO1594" si="19284">IF(OR(AB1594="",AB1594=0),0,COUNTIF(Codificacion,AM1594))</f>
        <v>4</v>
      </c>
      <c r="AP1594" s="61">
        <f t="array" ref="AP1594">MIN(IF(Codificacion=AM1594,Total_Cotizacion,""))</f>
        <v>15788838.039999999</v>
      </c>
      <c r="AQ1594" s="62" t="b">
        <f t="shared" si="18727"/>
        <v>0</v>
      </c>
      <c r="AR1594" s="51" t="str">
        <f t="shared" ref="AR1594" si="19285">IF(COUNTIF(Codificacion2,CONCATENATE(AM1594,"_VAL_",AB1594))&gt;1,"Empate","")</f>
        <v/>
      </c>
      <c r="AS1594" s="63" t="str">
        <f t="shared" si="19117"/>
        <v/>
      </c>
      <c r="AT1594" s="59" t="str">
        <f t="shared" si="18729"/>
        <v>ALI_118_SEG_15_</v>
      </c>
      <c r="AU1594" s="63">
        <f t="shared" ref="AU1594" si="19286">IF(AND(COUNTIF(Codificacion3,AT1594)&lt;AO1594),1,COUNTIF(Codificacion3,AT1594))</f>
        <v>1</v>
      </c>
      <c r="AV1594" s="62" t="str">
        <f t="shared" si="18731"/>
        <v>No Seleccionada</v>
      </c>
      <c r="AW1594" s="53"/>
      <c r="AX1594" s="51" t="str">
        <f t="shared" si="18732"/>
        <v>ALI_118_SEG_15FALSO</v>
      </c>
      <c r="AY1594" s="51">
        <f t="shared" si="18713"/>
        <v>3</v>
      </c>
      <c r="AZ1594" s="64" t="b">
        <f t="shared" si="18733"/>
        <v>0</v>
      </c>
    </row>
    <row r="1595" spans="1:52" x14ac:dyDescent="0.2">
      <c r="A1595" s="50" t="b">
        <f t="shared" si="18676"/>
        <v>0</v>
      </c>
      <c r="B1595" s="51" t="s">
        <v>148</v>
      </c>
      <c r="C1595" s="52">
        <v>25</v>
      </c>
      <c r="D1595" s="52">
        <f t="shared" ref="D1595" si="19287">IF(ISERROR(VLOOKUP(E1595,Proveedores,2,FALSE)),"",VLOOKUP(E1595,Proveedores,2,FALSE))</f>
        <v>2075</v>
      </c>
      <c r="E1595" s="53" t="s">
        <v>149</v>
      </c>
      <c r="F1595" s="54">
        <v>46</v>
      </c>
      <c r="G1595" s="53" t="s">
        <v>56</v>
      </c>
      <c r="H1595" s="53" t="s">
        <v>60</v>
      </c>
      <c r="I1595" s="52">
        <v>1</v>
      </c>
      <c r="J1595" s="53" t="s">
        <v>58</v>
      </c>
      <c r="K1595" s="55">
        <v>44835</v>
      </c>
      <c r="L1595" s="56">
        <v>6195</v>
      </c>
      <c r="M1595" s="56">
        <v>7886</v>
      </c>
      <c r="N1595" s="56">
        <v>3723</v>
      </c>
      <c r="O1595" s="56">
        <v>405</v>
      </c>
      <c r="P1595" s="57">
        <v>564</v>
      </c>
      <c r="Q1595" s="58">
        <v>0.20709219700000001</v>
      </c>
      <c r="R1595" s="57">
        <v>447.2</v>
      </c>
      <c r="S1595" s="57">
        <v>940</v>
      </c>
      <c r="T1595" s="58">
        <v>0.20765957400000001</v>
      </c>
      <c r="U1595" s="57">
        <v>744.8</v>
      </c>
      <c r="V1595" s="57">
        <v>940</v>
      </c>
      <c r="W1595" s="58">
        <v>0.20765957400000001</v>
      </c>
      <c r="X1595" s="57">
        <v>744.8</v>
      </c>
      <c r="Y1595" s="57">
        <v>940</v>
      </c>
      <c r="Z1595" s="58">
        <v>0.20765957400000001</v>
      </c>
      <c r="AA1595" s="57">
        <v>744.8</v>
      </c>
      <c r="AB1595" s="57">
        <v>11718431.200000001</v>
      </c>
      <c r="AC1595" s="53" t="str">
        <f t="shared" si="18715"/>
        <v>Registro Valido</v>
      </c>
      <c r="AD1595" s="57">
        <f t="shared" ref="AD1595" si="19288">IF(OR(ISERROR(VLOOKUP(CONCATENATE("ALI_",$C1595,"_SEG_",$I1595,"_PROV_",$D1595),Catalogo_Precios,AD$8,FALSE)),L1595=0),0,VLOOKUP(CONCATENATE("ALI_",$C1595,"_SEG_",$I1595,"_PROV_",$D1595),Catalogo_Precios,AD$8,FALSE))</f>
        <v>564</v>
      </c>
      <c r="AE1595" s="57">
        <f t="shared" ref="AE1595" si="19289">IF(OR(ISERROR(VLOOKUP(CONCATENATE("ALI_",$C1595,"_SEG_",$I1595,"_PROV_",$D1595),Catalogo_Precios,AE$8,FALSE)),M1595=0),0,VLOOKUP(CONCATENATE("ALI_",$C1595,"_SEG_",$I1595,"_PROV_",$D1595),Catalogo_Precios,AE$8,FALSE))</f>
        <v>940</v>
      </c>
      <c r="AF1595" s="57">
        <f t="shared" ref="AF1595" si="19290">IF(OR(ISERROR(VLOOKUP(CONCATENATE("ALI_",$C1595,"_SEG_",$I1595,"_PROV_",$D1595),Catalogo_Precios,AF$8,FALSE)),N1595=0),0,VLOOKUP(CONCATENATE("ALI_",$C1595,"_SEG_",$I1595,"_PROV_",$D1595),Catalogo_Precios,AF$8,FALSE))</f>
        <v>940</v>
      </c>
      <c r="AG1595" s="57">
        <f t="shared" ref="AG1595" si="19291">IF(OR(ISERROR(VLOOKUP(CONCATENATE("ALI_",$C1595,"_SEG_",$I1595,"_PROV_",$D1595),Catalogo_Precios,AG$8,FALSE)),O1595=0),0,VLOOKUP(CONCATENATE("ALI_",$C1595,"_SEG_",$I1595,"_PROV_",$D1595),Catalogo_Precios,AG$8,FALSE))</f>
        <v>940</v>
      </c>
      <c r="AH1595" s="57">
        <f t="shared" ref="AH1595" si="19292">IF(OR(ISERROR(VLOOKUP(CONCATENATE("ALI_",$C1595,"_SEG_",$I1595,"_PROV_",$D1595),Catalogo_Precios,AH$8,FALSE)),L1595=0),0,VLOOKUP(CONCATENATE("ALI_",$C1595,"_SEG_",$I1595,"_PROV_",$D1595),Catalogo_Precios,AH$8,FALSE))</f>
        <v>559</v>
      </c>
      <c r="AI1595" s="57">
        <f t="shared" ref="AI1595" si="19293">IF(OR(ISERROR(VLOOKUP(CONCATENATE("ALI_",$C1595,"_SEG_",$I1595,"_PROV_",$D1595),Catalogo_Precios,AI$8,FALSE)),M1595=0),0,VLOOKUP(CONCATENATE("ALI_",$C1595,"_SEG_",$I1595,"_PROV_",$D1595),Catalogo_Precios,AI$8,FALSE))</f>
        <v>931</v>
      </c>
      <c r="AJ1595" s="57">
        <f t="shared" ref="AJ1595" si="19294">IF(OR(ISERROR(VLOOKUP(CONCATENATE("ALI_",$C1595,"_SEG_",$I1595,"_PROV_",$D1595),Catalogo_Precios,AJ$8,FALSE)),N1595=0),0,VLOOKUP(CONCATENATE("ALI_",$C1595,"_SEG_",$I1595,"_PROV_",$D1595),Catalogo_Precios,AJ$8,FALSE))</f>
        <v>931</v>
      </c>
      <c r="AK1595" s="57">
        <f t="shared" ref="AK1595" si="19295">IF(OR(ISERROR(VLOOKUP(CONCATENATE("ALI_",$C1595,"_SEG_",$I1595,"_PROV_",$D1595),Catalogo_Precios,AK$8,FALSE)),O1595=0),0,VLOOKUP(CONCATENATE("ALI_",$C1595,"_SEG_",$I1595,"_PROV_",$D1595),Catalogo_Precios,AK$8,FALSE))</f>
        <v>931</v>
      </c>
      <c r="AL1595" s="53"/>
      <c r="AM1595" s="59" t="str">
        <f t="shared" si="18724"/>
        <v>ALI_25_SEG_1</v>
      </c>
      <c r="AN1595" s="59" t="str">
        <f t="shared" si="18725"/>
        <v>ALI_25_SEG_1_VAL_11718431.2</v>
      </c>
      <c r="AO1595" s="60">
        <f t="shared" ref="AO1595" si="19296">IF(OR(AB1595="",AB1595=0),0,COUNTIF(Codificacion,AM1595))</f>
        <v>6</v>
      </c>
      <c r="AP1595" s="61">
        <f t="array" ref="AP1595">MIN(IF(Codificacion=AM1595,Total_Cotizacion,""))</f>
        <v>11718431.200000001</v>
      </c>
      <c r="AQ1595" s="62" t="b">
        <f t="shared" si="18727"/>
        <v>1</v>
      </c>
      <c r="AR1595" s="51" t="str">
        <f t="shared" ref="AR1595" si="19297">IF(COUNTIF(Codificacion2,CONCATENATE(AM1595,"_VAL_",AB1595))&gt;1,"Empate","")</f>
        <v>Empate</v>
      </c>
      <c r="AS1595" s="63" t="str">
        <f t="shared" si="19117"/>
        <v/>
      </c>
      <c r="AT1595" s="59" t="str">
        <f t="shared" si="18729"/>
        <v>ALI_25_SEG_1_</v>
      </c>
      <c r="AU1595" s="63">
        <f t="shared" ref="AU1595" si="19298">IF(AND(COUNTIF(Codificacion3,AT1595)&lt;AO1595),1,COUNTIF(Codificacion3,AT1595))</f>
        <v>1</v>
      </c>
      <c r="AV1595" s="62" t="str">
        <f t="shared" si="18731"/>
        <v>No Seleccionada</v>
      </c>
      <c r="AW1595" s="53"/>
      <c r="AX1595" s="51" t="str">
        <f t="shared" si="18732"/>
        <v>ALI_25_SEG_1VERDADERO</v>
      </c>
      <c r="AY1595" s="51">
        <f t="shared" si="18713"/>
        <v>3</v>
      </c>
      <c r="AZ1595" s="64" t="b">
        <f t="shared" si="18733"/>
        <v>0</v>
      </c>
    </row>
    <row r="1596" spans="1:52" x14ac:dyDescent="0.2">
      <c r="A1596" s="50" t="b">
        <f t="shared" si="18676"/>
        <v>0</v>
      </c>
      <c r="B1596" s="51" t="s">
        <v>148</v>
      </c>
      <c r="C1596" s="52">
        <v>25</v>
      </c>
      <c r="D1596" s="52">
        <f t="shared" ref="D1596" si="19299">IF(ISERROR(VLOOKUP(E1596,Proveedores,2,FALSE)),"",VLOOKUP(E1596,Proveedores,2,FALSE))</f>
        <v>2075</v>
      </c>
      <c r="E1596" s="53" t="s">
        <v>149</v>
      </c>
      <c r="F1596" s="54">
        <v>47</v>
      </c>
      <c r="G1596" s="53" t="s">
        <v>56</v>
      </c>
      <c r="H1596" s="53" t="s">
        <v>60</v>
      </c>
      <c r="I1596" s="52">
        <v>2</v>
      </c>
      <c r="J1596" s="53" t="s">
        <v>58</v>
      </c>
      <c r="K1596" s="55">
        <v>44835</v>
      </c>
      <c r="L1596" s="56">
        <v>6335</v>
      </c>
      <c r="M1596" s="56">
        <v>8064</v>
      </c>
      <c r="N1596" s="56">
        <v>3808</v>
      </c>
      <c r="O1596" s="56">
        <v>414</v>
      </c>
      <c r="P1596" s="57">
        <v>564</v>
      </c>
      <c r="Q1596" s="58">
        <v>0.20709219700000001</v>
      </c>
      <c r="R1596" s="57">
        <v>447.2</v>
      </c>
      <c r="S1596" s="57">
        <v>940</v>
      </c>
      <c r="T1596" s="58">
        <v>0.20765957400000001</v>
      </c>
      <c r="U1596" s="57">
        <v>744.8</v>
      </c>
      <c r="V1596" s="57">
        <v>940</v>
      </c>
      <c r="W1596" s="58">
        <v>0.20765957400000001</v>
      </c>
      <c r="X1596" s="57">
        <v>744.8</v>
      </c>
      <c r="Y1596" s="57">
        <v>940</v>
      </c>
      <c r="Z1596" s="58">
        <v>0.20765957400000001</v>
      </c>
      <c r="AA1596" s="57">
        <v>744.8</v>
      </c>
      <c r="AB1596" s="57">
        <v>11983624.799999999</v>
      </c>
      <c r="AC1596" s="53" t="str">
        <f t="shared" si="18715"/>
        <v>Registro Valido</v>
      </c>
      <c r="AD1596" s="57">
        <f t="shared" ref="AD1596" si="19300">IF(OR(ISERROR(VLOOKUP(CONCATENATE("ALI_",$C1596,"_SEG_",$I1596,"_PROV_",$D1596),Catalogo_Precios,AD$8,FALSE)),L1596=0),0,VLOOKUP(CONCATENATE("ALI_",$C1596,"_SEG_",$I1596,"_PROV_",$D1596),Catalogo_Precios,AD$8,FALSE))</f>
        <v>564</v>
      </c>
      <c r="AE1596" s="57">
        <f t="shared" ref="AE1596" si="19301">IF(OR(ISERROR(VLOOKUP(CONCATENATE("ALI_",$C1596,"_SEG_",$I1596,"_PROV_",$D1596),Catalogo_Precios,AE$8,FALSE)),M1596=0),0,VLOOKUP(CONCATENATE("ALI_",$C1596,"_SEG_",$I1596,"_PROV_",$D1596),Catalogo_Precios,AE$8,FALSE))</f>
        <v>940</v>
      </c>
      <c r="AF1596" s="57">
        <f t="shared" ref="AF1596" si="19302">IF(OR(ISERROR(VLOOKUP(CONCATENATE("ALI_",$C1596,"_SEG_",$I1596,"_PROV_",$D1596),Catalogo_Precios,AF$8,FALSE)),N1596=0),0,VLOOKUP(CONCATENATE("ALI_",$C1596,"_SEG_",$I1596,"_PROV_",$D1596),Catalogo_Precios,AF$8,FALSE))</f>
        <v>940</v>
      </c>
      <c r="AG1596" s="57">
        <f t="shared" ref="AG1596" si="19303">IF(OR(ISERROR(VLOOKUP(CONCATENATE("ALI_",$C1596,"_SEG_",$I1596,"_PROV_",$D1596),Catalogo_Precios,AG$8,FALSE)),O1596=0),0,VLOOKUP(CONCATENATE("ALI_",$C1596,"_SEG_",$I1596,"_PROV_",$D1596),Catalogo_Precios,AG$8,FALSE))</f>
        <v>940</v>
      </c>
      <c r="AH1596" s="57">
        <f t="shared" ref="AH1596" si="19304">IF(OR(ISERROR(VLOOKUP(CONCATENATE("ALI_",$C1596,"_SEG_",$I1596,"_PROV_",$D1596),Catalogo_Precios,AH$8,FALSE)),L1596=0),0,VLOOKUP(CONCATENATE("ALI_",$C1596,"_SEG_",$I1596,"_PROV_",$D1596),Catalogo_Precios,AH$8,FALSE))</f>
        <v>559</v>
      </c>
      <c r="AI1596" s="57">
        <f t="shared" ref="AI1596" si="19305">IF(OR(ISERROR(VLOOKUP(CONCATENATE("ALI_",$C1596,"_SEG_",$I1596,"_PROV_",$D1596),Catalogo_Precios,AI$8,FALSE)),M1596=0),0,VLOOKUP(CONCATENATE("ALI_",$C1596,"_SEG_",$I1596,"_PROV_",$D1596),Catalogo_Precios,AI$8,FALSE))</f>
        <v>931</v>
      </c>
      <c r="AJ1596" s="57">
        <f t="shared" ref="AJ1596" si="19306">IF(OR(ISERROR(VLOOKUP(CONCATENATE("ALI_",$C1596,"_SEG_",$I1596,"_PROV_",$D1596),Catalogo_Precios,AJ$8,FALSE)),N1596=0),0,VLOOKUP(CONCATENATE("ALI_",$C1596,"_SEG_",$I1596,"_PROV_",$D1596),Catalogo_Precios,AJ$8,FALSE))</f>
        <v>931</v>
      </c>
      <c r="AK1596" s="57">
        <f t="shared" ref="AK1596" si="19307">IF(OR(ISERROR(VLOOKUP(CONCATENATE("ALI_",$C1596,"_SEG_",$I1596,"_PROV_",$D1596),Catalogo_Precios,AK$8,FALSE)),O1596=0),0,VLOOKUP(CONCATENATE("ALI_",$C1596,"_SEG_",$I1596,"_PROV_",$D1596),Catalogo_Precios,AK$8,FALSE))</f>
        <v>931</v>
      </c>
      <c r="AL1596" s="53"/>
      <c r="AM1596" s="59" t="str">
        <f t="shared" si="18724"/>
        <v>ALI_25_SEG_2</v>
      </c>
      <c r="AN1596" s="59" t="str">
        <f t="shared" si="18725"/>
        <v>ALI_25_SEG_2_VAL_11983624.8</v>
      </c>
      <c r="AO1596" s="60">
        <f t="shared" ref="AO1596" si="19308">IF(OR(AB1596="",AB1596=0),0,COUNTIF(Codificacion,AM1596))</f>
        <v>6</v>
      </c>
      <c r="AP1596" s="61">
        <f t="array" ref="AP1596">MIN(IF(Codificacion=AM1596,Total_Cotizacion,""))</f>
        <v>11983624.799999999</v>
      </c>
      <c r="AQ1596" s="62" t="b">
        <f t="shared" si="18727"/>
        <v>1</v>
      </c>
      <c r="AR1596" s="51" t="str">
        <f t="shared" ref="AR1596" si="19309">IF(COUNTIF(Codificacion2,CONCATENATE(AM1596,"_VAL_",AB1596))&gt;1,"Empate","")</f>
        <v>Empate</v>
      </c>
      <c r="AS1596" s="63" t="str">
        <f t="shared" si="19117"/>
        <v/>
      </c>
      <c r="AT1596" s="59" t="str">
        <f t="shared" si="18729"/>
        <v>ALI_25_SEG_2_</v>
      </c>
      <c r="AU1596" s="63">
        <f t="shared" ref="AU1596" si="19310">IF(AND(COUNTIF(Codificacion3,AT1596)&lt;AO1596),1,COUNTIF(Codificacion3,AT1596))</f>
        <v>1</v>
      </c>
      <c r="AV1596" s="62" t="str">
        <f t="shared" si="18731"/>
        <v>No Seleccionada</v>
      </c>
      <c r="AW1596" s="53"/>
      <c r="AX1596" s="51" t="str">
        <f t="shared" si="18732"/>
        <v>ALI_25_SEG_2VERDADERO</v>
      </c>
      <c r="AY1596" s="51">
        <f t="shared" si="18713"/>
        <v>3</v>
      </c>
      <c r="AZ1596" s="64" t="b">
        <f t="shared" si="18733"/>
        <v>0</v>
      </c>
    </row>
    <row r="1597" spans="1:52" x14ac:dyDescent="0.2">
      <c r="A1597" s="50" t="b">
        <f t="shared" si="18676"/>
        <v>0</v>
      </c>
      <c r="B1597" s="51" t="s">
        <v>148</v>
      </c>
      <c r="C1597" s="52">
        <v>25</v>
      </c>
      <c r="D1597" s="52">
        <f t="shared" ref="D1597" si="19311">IF(ISERROR(VLOOKUP(E1597,Proveedores,2,FALSE)),"",VLOOKUP(E1597,Proveedores,2,FALSE))</f>
        <v>2075</v>
      </c>
      <c r="E1597" s="53" t="s">
        <v>149</v>
      </c>
      <c r="F1597" s="54">
        <v>48</v>
      </c>
      <c r="G1597" s="53" t="s">
        <v>56</v>
      </c>
      <c r="H1597" s="53" t="s">
        <v>60</v>
      </c>
      <c r="I1597" s="52">
        <v>3</v>
      </c>
      <c r="J1597" s="53" t="s">
        <v>58</v>
      </c>
      <c r="K1597" s="55">
        <v>44835</v>
      </c>
      <c r="L1597" s="56">
        <v>6297</v>
      </c>
      <c r="M1597" s="56">
        <v>8016</v>
      </c>
      <c r="N1597" s="56">
        <v>3785</v>
      </c>
      <c r="O1597" s="56">
        <v>411</v>
      </c>
      <c r="P1597" s="57">
        <v>564</v>
      </c>
      <c r="Q1597" s="58">
        <v>0.20709219700000001</v>
      </c>
      <c r="R1597" s="57">
        <v>447.2</v>
      </c>
      <c r="S1597" s="57">
        <v>940</v>
      </c>
      <c r="T1597" s="58">
        <v>0.20765957400000001</v>
      </c>
      <c r="U1597" s="57">
        <v>744.8</v>
      </c>
      <c r="V1597" s="57">
        <v>940</v>
      </c>
      <c r="W1597" s="58">
        <v>0.20765957400000001</v>
      </c>
      <c r="X1597" s="57">
        <v>744.8</v>
      </c>
      <c r="Y1597" s="57">
        <v>940</v>
      </c>
      <c r="Z1597" s="58">
        <v>0.20765957400000001</v>
      </c>
      <c r="AA1597" s="57">
        <v>744.8</v>
      </c>
      <c r="AB1597" s="57">
        <v>11911516</v>
      </c>
      <c r="AC1597" s="53" t="str">
        <f t="shared" si="18715"/>
        <v>Registro Valido</v>
      </c>
      <c r="AD1597" s="57">
        <f t="shared" ref="AD1597" si="19312">IF(OR(ISERROR(VLOOKUP(CONCATENATE("ALI_",$C1597,"_SEG_",$I1597,"_PROV_",$D1597),Catalogo_Precios,AD$8,FALSE)),L1597=0),0,VLOOKUP(CONCATENATE("ALI_",$C1597,"_SEG_",$I1597,"_PROV_",$D1597),Catalogo_Precios,AD$8,FALSE))</f>
        <v>564</v>
      </c>
      <c r="AE1597" s="57">
        <f t="shared" ref="AE1597" si="19313">IF(OR(ISERROR(VLOOKUP(CONCATENATE("ALI_",$C1597,"_SEG_",$I1597,"_PROV_",$D1597),Catalogo_Precios,AE$8,FALSE)),M1597=0),0,VLOOKUP(CONCATENATE("ALI_",$C1597,"_SEG_",$I1597,"_PROV_",$D1597),Catalogo_Precios,AE$8,FALSE))</f>
        <v>940</v>
      </c>
      <c r="AF1597" s="57">
        <f t="shared" ref="AF1597" si="19314">IF(OR(ISERROR(VLOOKUP(CONCATENATE("ALI_",$C1597,"_SEG_",$I1597,"_PROV_",$D1597),Catalogo_Precios,AF$8,FALSE)),N1597=0),0,VLOOKUP(CONCATENATE("ALI_",$C1597,"_SEG_",$I1597,"_PROV_",$D1597),Catalogo_Precios,AF$8,FALSE))</f>
        <v>940</v>
      </c>
      <c r="AG1597" s="57">
        <f t="shared" ref="AG1597" si="19315">IF(OR(ISERROR(VLOOKUP(CONCATENATE("ALI_",$C1597,"_SEG_",$I1597,"_PROV_",$D1597),Catalogo_Precios,AG$8,FALSE)),O1597=0),0,VLOOKUP(CONCATENATE("ALI_",$C1597,"_SEG_",$I1597,"_PROV_",$D1597),Catalogo_Precios,AG$8,FALSE))</f>
        <v>940</v>
      </c>
      <c r="AH1597" s="57">
        <f t="shared" ref="AH1597" si="19316">IF(OR(ISERROR(VLOOKUP(CONCATENATE("ALI_",$C1597,"_SEG_",$I1597,"_PROV_",$D1597),Catalogo_Precios,AH$8,FALSE)),L1597=0),0,VLOOKUP(CONCATENATE("ALI_",$C1597,"_SEG_",$I1597,"_PROV_",$D1597),Catalogo_Precios,AH$8,FALSE))</f>
        <v>559</v>
      </c>
      <c r="AI1597" s="57">
        <f t="shared" ref="AI1597" si="19317">IF(OR(ISERROR(VLOOKUP(CONCATENATE("ALI_",$C1597,"_SEG_",$I1597,"_PROV_",$D1597),Catalogo_Precios,AI$8,FALSE)),M1597=0),0,VLOOKUP(CONCATENATE("ALI_",$C1597,"_SEG_",$I1597,"_PROV_",$D1597),Catalogo_Precios,AI$8,FALSE))</f>
        <v>931</v>
      </c>
      <c r="AJ1597" s="57">
        <f t="shared" ref="AJ1597" si="19318">IF(OR(ISERROR(VLOOKUP(CONCATENATE("ALI_",$C1597,"_SEG_",$I1597,"_PROV_",$D1597),Catalogo_Precios,AJ$8,FALSE)),N1597=0),0,VLOOKUP(CONCATENATE("ALI_",$C1597,"_SEG_",$I1597,"_PROV_",$D1597),Catalogo_Precios,AJ$8,FALSE))</f>
        <v>931</v>
      </c>
      <c r="AK1597" s="57">
        <f t="shared" ref="AK1597" si="19319">IF(OR(ISERROR(VLOOKUP(CONCATENATE("ALI_",$C1597,"_SEG_",$I1597,"_PROV_",$D1597),Catalogo_Precios,AK$8,FALSE)),O1597=0),0,VLOOKUP(CONCATENATE("ALI_",$C1597,"_SEG_",$I1597,"_PROV_",$D1597),Catalogo_Precios,AK$8,FALSE))</f>
        <v>931</v>
      </c>
      <c r="AL1597" s="53"/>
      <c r="AM1597" s="59" t="str">
        <f t="shared" si="18724"/>
        <v>ALI_25_SEG_3</v>
      </c>
      <c r="AN1597" s="59" t="str">
        <f t="shared" si="18725"/>
        <v>ALI_25_SEG_3_VAL_11911516</v>
      </c>
      <c r="AO1597" s="60">
        <f t="shared" ref="AO1597" si="19320">IF(OR(AB1597="",AB1597=0),0,COUNTIF(Codificacion,AM1597))</f>
        <v>6</v>
      </c>
      <c r="AP1597" s="61">
        <f t="array" ref="AP1597">MIN(IF(Codificacion=AM1597,Total_Cotizacion,""))</f>
        <v>11911516</v>
      </c>
      <c r="AQ1597" s="62" t="b">
        <f t="shared" si="18727"/>
        <v>1</v>
      </c>
      <c r="AR1597" s="51" t="str">
        <f t="shared" ref="AR1597" si="19321">IF(COUNTIF(Codificacion2,CONCATENATE(AM1597,"_VAL_",AB1597))&gt;1,"Empate","")</f>
        <v>Empate</v>
      </c>
      <c r="AS1597" s="63" t="str">
        <f t="shared" si="19117"/>
        <v/>
      </c>
      <c r="AT1597" s="59" t="str">
        <f t="shared" si="18729"/>
        <v>ALI_25_SEG_3_</v>
      </c>
      <c r="AU1597" s="63">
        <f t="shared" ref="AU1597" si="19322">IF(AND(COUNTIF(Codificacion3,AT1597)&lt;AO1597),1,COUNTIF(Codificacion3,AT1597))</f>
        <v>1</v>
      </c>
      <c r="AV1597" s="62" t="str">
        <f t="shared" si="18731"/>
        <v>No Seleccionada</v>
      </c>
      <c r="AW1597" s="53"/>
      <c r="AX1597" s="51" t="str">
        <f t="shared" si="18732"/>
        <v>ALI_25_SEG_3VERDADERO</v>
      </c>
      <c r="AY1597" s="51">
        <f t="shared" si="18713"/>
        <v>3</v>
      </c>
      <c r="AZ1597" s="64" t="b">
        <f t="shared" si="18733"/>
        <v>0</v>
      </c>
    </row>
    <row r="1598" spans="1:52" x14ac:dyDescent="0.2">
      <c r="A1598" s="50" t="str">
        <f t="shared" si="18676"/>
        <v>ALI_25_SEG_4</v>
      </c>
      <c r="B1598" s="51" t="s">
        <v>148</v>
      </c>
      <c r="C1598" s="52">
        <v>25</v>
      </c>
      <c r="D1598" s="52">
        <f t="shared" ref="D1598" si="19323">IF(ISERROR(VLOOKUP(E1598,Proveedores,2,FALSE)),"",VLOOKUP(E1598,Proveedores,2,FALSE))</f>
        <v>2075</v>
      </c>
      <c r="E1598" s="53" t="s">
        <v>149</v>
      </c>
      <c r="F1598" s="54">
        <v>49</v>
      </c>
      <c r="G1598" s="53" t="s">
        <v>56</v>
      </c>
      <c r="H1598" s="53" t="s">
        <v>60</v>
      </c>
      <c r="I1598" s="52">
        <v>4</v>
      </c>
      <c r="J1598" s="53" t="s">
        <v>58</v>
      </c>
      <c r="K1598" s="55">
        <v>44835</v>
      </c>
      <c r="L1598" s="56">
        <v>6710</v>
      </c>
      <c r="M1598" s="56">
        <v>8540</v>
      </c>
      <c r="N1598" s="56">
        <v>4032</v>
      </c>
      <c r="O1598" s="56">
        <v>439</v>
      </c>
      <c r="P1598" s="57">
        <v>564</v>
      </c>
      <c r="Q1598" s="58">
        <v>0.20709219700000001</v>
      </c>
      <c r="R1598" s="57">
        <v>447.2</v>
      </c>
      <c r="S1598" s="57">
        <v>940</v>
      </c>
      <c r="T1598" s="58">
        <v>0.20765957400000001</v>
      </c>
      <c r="U1598" s="57">
        <v>744.8</v>
      </c>
      <c r="V1598" s="57">
        <v>940</v>
      </c>
      <c r="W1598" s="58">
        <v>0.20765957400000001</v>
      </c>
      <c r="X1598" s="57">
        <v>744.8</v>
      </c>
      <c r="Y1598" s="57">
        <v>940</v>
      </c>
      <c r="Z1598" s="58">
        <v>0.20765957400000001</v>
      </c>
      <c r="AA1598" s="57">
        <v>744.8</v>
      </c>
      <c r="AB1598" s="57">
        <v>12691304.799999999</v>
      </c>
      <c r="AC1598" s="53" t="str">
        <f t="shared" si="18715"/>
        <v>Registro Valido</v>
      </c>
      <c r="AD1598" s="57">
        <f t="shared" ref="AD1598" si="19324">IF(OR(ISERROR(VLOOKUP(CONCATENATE("ALI_",$C1598,"_SEG_",$I1598,"_PROV_",$D1598),Catalogo_Precios,AD$8,FALSE)),L1598=0),0,VLOOKUP(CONCATENATE("ALI_",$C1598,"_SEG_",$I1598,"_PROV_",$D1598),Catalogo_Precios,AD$8,FALSE))</f>
        <v>564</v>
      </c>
      <c r="AE1598" s="57">
        <f t="shared" ref="AE1598" si="19325">IF(OR(ISERROR(VLOOKUP(CONCATENATE("ALI_",$C1598,"_SEG_",$I1598,"_PROV_",$D1598),Catalogo_Precios,AE$8,FALSE)),M1598=0),0,VLOOKUP(CONCATENATE("ALI_",$C1598,"_SEG_",$I1598,"_PROV_",$D1598),Catalogo_Precios,AE$8,FALSE))</f>
        <v>940</v>
      </c>
      <c r="AF1598" s="57">
        <f t="shared" ref="AF1598" si="19326">IF(OR(ISERROR(VLOOKUP(CONCATENATE("ALI_",$C1598,"_SEG_",$I1598,"_PROV_",$D1598),Catalogo_Precios,AF$8,FALSE)),N1598=0),0,VLOOKUP(CONCATENATE("ALI_",$C1598,"_SEG_",$I1598,"_PROV_",$D1598),Catalogo_Precios,AF$8,FALSE))</f>
        <v>940</v>
      </c>
      <c r="AG1598" s="57">
        <f t="shared" ref="AG1598" si="19327">IF(OR(ISERROR(VLOOKUP(CONCATENATE("ALI_",$C1598,"_SEG_",$I1598,"_PROV_",$D1598),Catalogo_Precios,AG$8,FALSE)),O1598=0),0,VLOOKUP(CONCATENATE("ALI_",$C1598,"_SEG_",$I1598,"_PROV_",$D1598),Catalogo_Precios,AG$8,FALSE))</f>
        <v>940</v>
      </c>
      <c r="AH1598" s="57">
        <f t="shared" ref="AH1598" si="19328">IF(OR(ISERROR(VLOOKUP(CONCATENATE("ALI_",$C1598,"_SEG_",$I1598,"_PROV_",$D1598),Catalogo_Precios,AH$8,FALSE)),L1598=0),0,VLOOKUP(CONCATENATE("ALI_",$C1598,"_SEG_",$I1598,"_PROV_",$D1598),Catalogo_Precios,AH$8,FALSE))</f>
        <v>559</v>
      </c>
      <c r="AI1598" s="57">
        <f t="shared" ref="AI1598" si="19329">IF(OR(ISERROR(VLOOKUP(CONCATENATE("ALI_",$C1598,"_SEG_",$I1598,"_PROV_",$D1598),Catalogo_Precios,AI$8,FALSE)),M1598=0),0,VLOOKUP(CONCATENATE("ALI_",$C1598,"_SEG_",$I1598,"_PROV_",$D1598),Catalogo_Precios,AI$8,FALSE))</f>
        <v>931</v>
      </c>
      <c r="AJ1598" s="57">
        <f t="shared" ref="AJ1598" si="19330">IF(OR(ISERROR(VLOOKUP(CONCATENATE("ALI_",$C1598,"_SEG_",$I1598,"_PROV_",$D1598),Catalogo_Precios,AJ$8,FALSE)),N1598=0),0,VLOOKUP(CONCATENATE("ALI_",$C1598,"_SEG_",$I1598,"_PROV_",$D1598),Catalogo_Precios,AJ$8,FALSE))</f>
        <v>931</v>
      </c>
      <c r="AK1598" s="57">
        <f t="shared" ref="AK1598" si="19331">IF(OR(ISERROR(VLOOKUP(CONCATENATE("ALI_",$C1598,"_SEG_",$I1598,"_PROV_",$D1598),Catalogo_Precios,AK$8,FALSE)),O1598=0),0,VLOOKUP(CONCATENATE("ALI_",$C1598,"_SEG_",$I1598,"_PROV_",$D1598),Catalogo_Precios,AK$8,FALSE))</f>
        <v>931</v>
      </c>
      <c r="AL1598" s="53"/>
      <c r="AM1598" s="59" t="str">
        <f t="shared" si="18724"/>
        <v>ALI_25_SEG_4</v>
      </c>
      <c r="AN1598" s="59" t="str">
        <f t="shared" si="18725"/>
        <v>ALI_25_SEG_4_VAL_12691304.8</v>
      </c>
      <c r="AO1598" s="60">
        <f t="shared" ref="AO1598" si="19332">IF(OR(AB1598="",AB1598=0),0,COUNTIF(Codificacion,AM1598))</f>
        <v>5</v>
      </c>
      <c r="AP1598" s="61">
        <f t="array" ref="AP1598">MIN(IF(Codificacion=AM1598,Total_Cotizacion,""))</f>
        <v>12691304.799999999</v>
      </c>
      <c r="AQ1598" s="62" t="b">
        <f t="shared" si="18727"/>
        <v>1</v>
      </c>
      <c r="AR1598" s="51" t="str">
        <f t="shared" ref="AR1598" si="19333">IF(COUNTIF(Codificacion2,CONCATENATE(AM1598,"_VAL_",AB1598))&gt;1,"Empate","")</f>
        <v>Empate</v>
      </c>
      <c r="AS1598" s="63" t="s">
        <v>78</v>
      </c>
      <c r="AT1598" s="59" t="str">
        <f t="shared" si="18729"/>
        <v>ALI_25_SEG_4_x</v>
      </c>
      <c r="AU1598" s="63">
        <f t="shared" ref="AU1598" si="19334">IF(AND(COUNTIF(Codificacion3,AT1598)&lt;AO1598),1,COUNTIF(Codificacion3,AT1598))</f>
        <v>1</v>
      </c>
      <c r="AV1598" s="62" t="str">
        <f t="shared" si="18731"/>
        <v>Cotizacion Seleccionada</v>
      </c>
      <c r="AW1598" s="53"/>
      <c r="AX1598" s="51" t="str">
        <f t="shared" si="18732"/>
        <v>ALI_25_SEG_4VERDADERO</v>
      </c>
      <c r="AY1598" s="51">
        <f t="shared" si="18713"/>
        <v>2</v>
      </c>
      <c r="AZ1598" s="64" t="b">
        <f t="shared" si="18733"/>
        <v>0</v>
      </c>
    </row>
    <row r="1599" spans="1:52" x14ac:dyDescent="0.2">
      <c r="A1599" s="50" t="str">
        <f t="shared" si="18676"/>
        <v>ALI_25_SEG_5</v>
      </c>
      <c r="B1599" s="51" t="s">
        <v>148</v>
      </c>
      <c r="C1599" s="52">
        <v>25</v>
      </c>
      <c r="D1599" s="52">
        <f t="shared" ref="D1599" si="19335">IF(ISERROR(VLOOKUP(E1599,Proveedores,2,FALSE)),"",VLOOKUP(E1599,Proveedores,2,FALSE))</f>
        <v>2075</v>
      </c>
      <c r="E1599" s="53" t="s">
        <v>149</v>
      </c>
      <c r="F1599" s="54">
        <v>50</v>
      </c>
      <c r="G1599" s="53" t="s">
        <v>56</v>
      </c>
      <c r="H1599" s="53" t="s">
        <v>60</v>
      </c>
      <c r="I1599" s="52">
        <v>5</v>
      </c>
      <c r="J1599" s="53" t="s">
        <v>58</v>
      </c>
      <c r="K1599" s="55">
        <v>44835</v>
      </c>
      <c r="L1599" s="56">
        <v>6237</v>
      </c>
      <c r="M1599" s="56">
        <v>7940</v>
      </c>
      <c r="N1599" s="56">
        <v>3749</v>
      </c>
      <c r="O1599" s="56">
        <v>407</v>
      </c>
      <c r="P1599" s="57">
        <v>564</v>
      </c>
      <c r="Q1599" s="58">
        <v>0.20709219700000001</v>
      </c>
      <c r="R1599" s="57">
        <v>447.2</v>
      </c>
      <c r="S1599" s="57">
        <v>940</v>
      </c>
      <c r="T1599" s="58">
        <v>0.20765957400000001</v>
      </c>
      <c r="U1599" s="57">
        <v>744.8</v>
      </c>
      <c r="V1599" s="57">
        <v>940</v>
      </c>
      <c r="W1599" s="58">
        <v>0.20765957400000001</v>
      </c>
      <c r="X1599" s="57">
        <v>744.8</v>
      </c>
      <c r="Y1599" s="57">
        <v>940</v>
      </c>
      <c r="Z1599" s="58">
        <v>0.20765957400000001</v>
      </c>
      <c r="AA1599" s="57">
        <v>744.8</v>
      </c>
      <c r="AB1599" s="57">
        <v>11798287.199999999</v>
      </c>
      <c r="AC1599" s="53" t="str">
        <f t="shared" si="18715"/>
        <v>Registro Valido</v>
      </c>
      <c r="AD1599" s="57">
        <f t="shared" ref="AD1599" si="19336">IF(OR(ISERROR(VLOOKUP(CONCATENATE("ALI_",$C1599,"_SEG_",$I1599,"_PROV_",$D1599),Catalogo_Precios,AD$8,FALSE)),L1599=0),0,VLOOKUP(CONCATENATE("ALI_",$C1599,"_SEG_",$I1599,"_PROV_",$D1599),Catalogo_Precios,AD$8,FALSE))</f>
        <v>564</v>
      </c>
      <c r="AE1599" s="57">
        <f t="shared" ref="AE1599" si="19337">IF(OR(ISERROR(VLOOKUP(CONCATENATE("ALI_",$C1599,"_SEG_",$I1599,"_PROV_",$D1599),Catalogo_Precios,AE$8,FALSE)),M1599=0),0,VLOOKUP(CONCATENATE("ALI_",$C1599,"_SEG_",$I1599,"_PROV_",$D1599),Catalogo_Precios,AE$8,FALSE))</f>
        <v>940</v>
      </c>
      <c r="AF1599" s="57">
        <f t="shared" ref="AF1599" si="19338">IF(OR(ISERROR(VLOOKUP(CONCATENATE("ALI_",$C1599,"_SEG_",$I1599,"_PROV_",$D1599),Catalogo_Precios,AF$8,FALSE)),N1599=0),0,VLOOKUP(CONCATENATE("ALI_",$C1599,"_SEG_",$I1599,"_PROV_",$D1599),Catalogo_Precios,AF$8,FALSE))</f>
        <v>940</v>
      </c>
      <c r="AG1599" s="57">
        <f t="shared" ref="AG1599" si="19339">IF(OR(ISERROR(VLOOKUP(CONCATENATE("ALI_",$C1599,"_SEG_",$I1599,"_PROV_",$D1599),Catalogo_Precios,AG$8,FALSE)),O1599=0),0,VLOOKUP(CONCATENATE("ALI_",$C1599,"_SEG_",$I1599,"_PROV_",$D1599),Catalogo_Precios,AG$8,FALSE))</f>
        <v>940</v>
      </c>
      <c r="AH1599" s="57">
        <f t="shared" ref="AH1599" si="19340">IF(OR(ISERROR(VLOOKUP(CONCATENATE("ALI_",$C1599,"_SEG_",$I1599,"_PROV_",$D1599),Catalogo_Precios,AH$8,FALSE)),L1599=0),0,VLOOKUP(CONCATENATE("ALI_",$C1599,"_SEG_",$I1599,"_PROV_",$D1599),Catalogo_Precios,AH$8,FALSE))</f>
        <v>559</v>
      </c>
      <c r="AI1599" s="57">
        <f t="shared" ref="AI1599" si="19341">IF(OR(ISERROR(VLOOKUP(CONCATENATE("ALI_",$C1599,"_SEG_",$I1599,"_PROV_",$D1599),Catalogo_Precios,AI$8,FALSE)),M1599=0),0,VLOOKUP(CONCATENATE("ALI_",$C1599,"_SEG_",$I1599,"_PROV_",$D1599),Catalogo_Precios,AI$8,FALSE))</f>
        <v>931</v>
      </c>
      <c r="AJ1599" s="57">
        <f t="shared" ref="AJ1599" si="19342">IF(OR(ISERROR(VLOOKUP(CONCATENATE("ALI_",$C1599,"_SEG_",$I1599,"_PROV_",$D1599),Catalogo_Precios,AJ$8,FALSE)),N1599=0),0,VLOOKUP(CONCATENATE("ALI_",$C1599,"_SEG_",$I1599,"_PROV_",$D1599),Catalogo_Precios,AJ$8,FALSE))</f>
        <v>931</v>
      </c>
      <c r="AK1599" s="57">
        <f t="shared" ref="AK1599" si="19343">IF(OR(ISERROR(VLOOKUP(CONCATENATE("ALI_",$C1599,"_SEG_",$I1599,"_PROV_",$D1599),Catalogo_Precios,AK$8,FALSE)),O1599=0),0,VLOOKUP(CONCATENATE("ALI_",$C1599,"_SEG_",$I1599,"_PROV_",$D1599),Catalogo_Precios,AK$8,FALSE))</f>
        <v>931</v>
      </c>
      <c r="AL1599" s="53"/>
      <c r="AM1599" s="59" t="str">
        <f t="shared" si="18724"/>
        <v>ALI_25_SEG_5</v>
      </c>
      <c r="AN1599" s="59" t="str">
        <f t="shared" si="18725"/>
        <v>ALI_25_SEG_5_VAL_11798287.2</v>
      </c>
      <c r="AO1599" s="60">
        <f t="shared" ref="AO1599" si="19344">IF(OR(AB1599="",AB1599=0),0,COUNTIF(Codificacion,AM1599))</f>
        <v>5</v>
      </c>
      <c r="AP1599" s="61">
        <f t="array" ref="AP1599">MIN(IF(Codificacion=AM1599,Total_Cotizacion,""))</f>
        <v>11798287.199999999</v>
      </c>
      <c r="AQ1599" s="62" t="b">
        <f t="shared" si="18727"/>
        <v>1</v>
      </c>
      <c r="AR1599" s="51" t="str">
        <f t="shared" ref="AR1599" si="19345">IF(COUNTIF(Codificacion2,CONCATENATE(AM1599,"_VAL_",AB1599))&gt;1,"Empate","")</f>
        <v>Empate</v>
      </c>
      <c r="AS1599" s="63" t="s">
        <v>78</v>
      </c>
      <c r="AT1599" s="59" t="str">
        <f t="shared" si="18729"/>
        <v>ALI_25_SEG_5_x</v>
      </c>
      <c r="AU1599" s="63">
        <f t="shared" ref="AU1599" si="19346">IF(AND(COUNTIF(Codificacion3,AT1599)&lt;AO1599),1,COUNTIF(Codificacion3,AT1599))</f>
        <v>1</v>
      </c>
      <c r="AV1599" s="62" t="str">
        <f t="shared" si="18731"/>
        <v>Cotizacion Seleccionada</v>
      </c>
      <c r="AW1599" s="53"/>
      <c r="AX1599" s="51" t="str">
        <f t="shared" si="18732"/>
        <v>ALI_25_SEG_5VERDADERO</v>
      </c>
      <c r="AY1599" s="51">
        <f t="shared" si="18713"/>
        <v>2</v>
      </c>
      <c r="AZ1599" s="64" t="b">
        <f t="shared" si="18733"/>
        <v>0</v>
      </c>
    </row>
    <row r="1600" spans="1:52" x14ac:dyDescent="0.2">
      <c r="A1600" s="50" t="str">
        <f t="shared" si="18676"/>
        <v>ALI_25_SEG_6</v>
      </c>
      <c r="B1600" s="51" t="s">
        <v>148</v>
      </c>
      <c r="C1600" s="52">
        <v>25</v>
      </c>
      <c r="D1600" s="52">
        <f t="shared" ref="D1600" si="19347">IF(ISERROR(VLOOKUP(E1600,Proveedores,2,FALSE)),"",VLOOKUP(E1600,Proveedores,2,FALSE))</f>
        <v>2075</v>
      </c>
      <c r="E1600" s="53" t="s">
        <v>149</v>
      </c>
      <c r="F1600" s="54">
        <v>51</v>
      </c>
      <c r="G1600" s="53" t="s">
        <v>56</v>
      </c>
      <c r="H1600" s="53" t="s">
        <v>60</v>
      </c>
      <c r="I1600" s="52">
        <v>6</v>
      </c>
      <c r="J1600" s="53" t="s">
        <v>58</v>
      </c>
      <c r="K1600" s="55">
        <v>44835</v>
      </c>
      <c r="L1600" s="56">
        <v>6751</v>
      </c>
      <c r="M1600" s="56">
        <v>8594</v>
      </c>
      <c r="N1600" s="56">
        <v>4057</v>
      </c>
      <c r="O1600" s="56">
        <v>441</v>
      </c>
      <c r="P1600" s="57">
        <v>564</v>
      </c>
      <c r="Q1600" s="58">
        <v>0.20709219700000001</v>
      </c>
      <c r="R1600" s="57">
        <v>447.2</v>
      </c>
      <c r="S1600" s="57">
        <v>940</v>
      </c>
      <c r="T1600" s="58">
        <v>0.20765957400000001</v>
      </c>
      <c r="U1600" s="57">
        <v>744.8</v>
      </c>
      <c r="V1600" s="57">
        <v>940</v>
      </c>
      <c r="W1600" s="58">
        <v>0.20765957400000001</v>
      </c>
      <c r="X1600" s="57">
        <v>744.8</v>
      </c>
      <c r="Y1600" s="57">
        <v>940</v>
      </c>
      <c r="Z1600" s="58">
        <v>0.20765957400000001</v>
      </c>
      <c r="AA1600" s="57">
        <v>744.8</v>
      </c>
      <c r="AB1600" s="57">
        <v>12769968.799999999</v>
      </c>
      <c r="AC1600" s="53" t="str">
        <f t="shared" si="18715"/>
        <v>Registro Valido</v>
      </c>
      <c r="AD1600" s="57">
        <f t="shared" ref="AD1600" si="19348">IF(OR(ISERROR(VLOOKUP(CONCATENATE("ALI_",$C1600,"_SEG_",$I1600,"_PROV_",$D1600),Catalogo_Precios,AD$8,FALSE)),L1600=0),0,VLOOKUP(CONCATENATE("ALI_",$C1600,"_SEG_",$I1600,"_PROV_",$D1600),Catalogo_Precios,AD$8,FALSE))</f>
        <v>564</v>
      </c>
      <c r="AE1600" s="57">
        <f t="shared" ref="AE1600" si="19349">IF(OR(ISERROR(VLOOKUP(CONCATENATE("ALI_",$C1600,"_SEG_",$I1600,"_PROV_",$D1600),Catalogo_Precios,AE$8,FALSE)),M1600=0),0,VLOOKUP(CONCATENATE("ALI_",$C1600,"_SEG_",$I1600,"_PROV_",$D1600),Catalogo_Precios,AE$8,FALSE))</f>
        <v>940</v>
      </c>
      <c r="AF1600" s="57">
        <f t="shared" ref="AF1600" si="19350">IF(OR(ISERROR(VLOOKUP(CONCATENATE("ALI_",$C1600,"_SEG_",$I1600,"_PROV_",$D1600),Catalogo_Precios,AF$8,FALSE)),N1600=0),0,VLOOKUP(CONCATENATE("ALI_",$C1600,"_SEG_",$I1600,"_PROV_",$D1600),Catalogo_Precios,AF$8,FALSE))</f>
        <v>940</v>
      </c>
      <c r="AG1600" s="57">
        <f t="shared" ref="AG1600" si="19351">IF(OR(ISERROR(VLOOKUP(CONCATENATE("ALI_",$C1600,"_SEG_",$I1600,"_PROV_",$D1600),Catalogo_Precios,AG$8,FALSE)),O1600=0),0,VLOOKUP(CONCATENATE("ALI_",$C1600,"_SEG_",$I1600,"_PROV_",$D1600),Catalogo_Precios,AG$8,FALSE))</f>
        <v>940</v>
      </c>
      <c r="AH1600" s="57">
        <f t="shared" ref="AH1600" si="19352">IF(OR(ISERROR(VLOOKUP(CONCATENATE("ALI_",$C1600,"_SEG_",$I1600,"_PROV_",$D1600),Catalogo_Precios,AH$8,FALSE)),L1600=0),0,VLOOKUP(CONCATENATE("ALI_",$C1600,"_SEG_",$I1600,"_PROV_",$D1600),Catalogo_Precios,AH$8,FALSE))</f>
        <v>559</v>
      </c>
      <c r="AI1600" s="57">
        <f t="shared" ref="AI1600" si="19353">IF(OR(ISERROR(VLOOKUP(CONCATENATE("ALI_",$C1600,"_SEG_",$I1600,"_PROV_",$D1600),Catalogo_Precios,AI$8,FALSE)),M1600=0),0,VLOOKUP(CONCATENATE("ALI_",$C1600,"_SEG_",$I1600,"_PROV_",$D1600),Catalogo_Precios,AI$8,FALSE))</f>
        <v>931</v>
      </c>
      <c r="AJ1600" s="57">
        <f t="shared" ref="AJ1600" si="19354">IF(OR(ISERROR(VLOOKUP(CONCATENATE("ALI_",$C1600,"_SEG_",$I1600,"_PROV_",$D1600),Catalogo_Precios,AJ$8,FALSE)),N1600=0),0,VLOOKUP(CONCATENATE("ALI_",$C1600,"_SEG_",$I1600,"_PROV_",$D1600),Catalogo_Precios,AJ$8,FALSE))</f>
        <v>931</v>
      </c>
      <c r="AK1600" s="57">
        <f t="shared" ref="AK1600" si="19355">IF(OR(ISERROR(VLOOKUP(CONCATENATE("ALI_",$C1600,"_SEG_",$I1600,"_PROV_",$D1600),Catalogo_Precios,AK$8,FALSE)),O1600=0),0,VLOOKUP(CONCATENATE("ALI_",$C1600,"_SEG_",$I1600,"_PROV_",$D1600),Catalogo_Precios,AK$8,FALSE))</f>
        <v>931</v>
      </c>
      <c r="AL1600" s="53"/>
      <c r="AM1600" s="59" t="str">
        <f t="shared" si="18724"/>
        <v>ALI_25_SEG_6</v>
      </c>
      <c r="AN1600" s="59" t="str">
        <f t="shared" si="18725"/>
        <v>ALI_25_SEG_6_VAL_12769968.8</v>
      </c>
      <c r="AO1600" s="60">
        <f t="shared" ref="AO1600" si="19356">IF(OR(AB1600="",AB1600=0),0,COUNTIF(Codificacion,AM1600))</f>
        <v>5</v>
      </c>
      <c r="AP1600" s="61">
        <f t="array" ref="AP1600">MIN(IF(Codificacion=AM1600,Total_Cotizacion,""))</f>
        <v>12769968.799999999</v>
      </c>
      <c r="AQ1600" s="62" t="b">
        <f t="shared" si="18727"/>
        <v>1</v>
      </c>
      <c r="AR1600" s="51" t="str">
        <f t="shared" ref="AR1600" si="19357">IF(COUNTIF(Codificacion2,CONCATENATE(AM1600,"_VAL_",AB1600))&gt;1,"Empate","")</f>
        <v>Empate</v>
      </c>
      <c r="AS1600" s="63" t="s">
        <v>78</v>
      </c>
      <c r="AT1600" s="59" t="str">
        <f t="shared" si="18729"/>
        <v>ALI_25_SEG_6_x</v>
      </c>
      <c r="AU1600" s="63">
        <f t="shared" ref="AU1600" si="19358">IF(AND(COUNTIF(Codificacion3,AT1600)&lt;AO1600),1,COUNTIF(Codificacion3,AT1600))</f>
        <v>1</v>
      </c>
      <c r="AV1600" s="62" t="str">
        <f t="shared" si="18731"/>
        <v>Cotizacion Seleccionada</v>
      </c>
      <c r="AW1600" s="53"/>
      <c r="AX1600" s="51" t="str">
        <f t="shared" si="18732"/>
        <v>ALI_25_SEG_6VERDADERO</v>
      </c>
      <c r="AY1600" s="51">
        <f t="shared" si="18713"/>
        <v>2</v>
      </c>
      <c r="AZ1600" s="64" t="b">
        <f t="shared" si="18733"/>
        <v>0</v>
      </c>
    </row>
    <row r="1601" spans="1:52" x14ac:dyDescent="0.2">
      <c r="A1601" s="50" t="str">
        <f t="shared" si="18676"/>
        <v>ALI_25_SEG_7</v>
      </c>
      <c r="B1601" s="51" t="s">
        <v>148</v>
      </c>
      <c r="C1601" s="52">
        <v>25</v>
      </c>
      <c r="D1601" s="52">
        <f t="shared" ref="D1601" si="19359">IF(ISERROR(VLOOKUP(E1601,Proveedores,2,FALSE)),"",VLOOKUP(E1601,Proveedores,2,FALSE))</f>
        <v>2075</v>
      </c>
      <c r="E1601" s="53" t="s">
        <v>149</v>
      </c>
      <c r="F1601" s="54">
        <v>52</v>
      </c>
      <c r="G1601" s="53" t="s">
        <v>56</v>
      </c>
      <c r="H1601" s="53" t="s">
        <v>60</v>
      </c>
      <c r="I1601" s="52">
        <v>7</v>
      </c>
      <c r="J1601" s="53" t="s">
        <v>58</v>
      </c>
      <c r="K1601" s="55">
        <v>44835</v>
      </c>
      <c r="L1601" s="56">
        <v>6894</v>
      </c>
      <c r="M1601" s="56">
        <v>8776</v>
      </c>
      <c r="N1601" s="56">
        <v>4144</v>
      </c>
      <c r="O1601" s="56">
        <v>450</v>
      </c>
      <c r="P1601" s="57">
        <v>564</v>
      </c>
      <c r="Q1601" s="58">
        <v>0.20709219700000001</v>
      </c>
      <c r="R1601" s="57">
        <v>447.2</v>
      </c>
      <c r="S1601" s="57">
        <v>940</v>
      </c>
      <c r="T1601" s="58">
        <v>0.20765957400000001</v>
      </c>
      <c r="U1601" s="57">
        <v>744.8</v>
      </c>
      <c r="V1601" s="57">
        <v>940</v>
      </c>
      <c r="W1601" s="58">
        <v>0.20765957400000001</v>
      </c>
      <c r="X1601" s="57">
        <v>744.8</v>
      </c>
      <c r="Y1601" s="57">
        <v>940</v>
      </c>
      <c r="Z1601" s="58">
        <v>0.20765957400000001</v>
      </c>
      <c r="AA1601" s="57">
        <v>744.8</v>
      </c>
      <c r="AB1601" s="57">
        <v>13040972.799999999</v>
      </c>
      <c r="AC1601" s="53" t="str">
        <f t="shared" si="18715"/>
        <v>Registro Valido</v>
      </c>
      <c r="AD1601" s="57">
        <f t="shared" ref="AD1601" si="19360">IF(OR(ISERROR(VLOOKUP(CONCATENATE("ALI_",$C1601,"_SEG_",$I1601,"_PROV_",$D1601),Catalogo_Precios,AD$8,FALSE)),L1601=0),0,VLOOKUP(CONCATENATE("ALI_",$C1601,"_SEG_",$I1601,"_PROV_",$D1601),Catalogo_Precios,AD$8,FALSE))</f>
        <v>564</v>
      </c>
      <c r="AE1601" s="57">
        <f t="shared" ref="AE1601" si="19361">IF(OR(ISERROR(VLOOKUP(CONCATENATE("ALI_",$C1601,"_SEG_",$I1601,"_PROV_",$D1601),Catalogo_Precios,AE$8,FALSE)),M1601=0),0,VLOOKUP(CONCATENATE("ALI_",$C1601,"_SEG_",$I1601,"_PROV_",$D1601),Catalogo_Precios,AE$8,FALSE))</f>
        <v>940</v>
      </c>
      <c r="AF1601" s="57">
        <f t="shared" ref="AF1601" si="19362">IF(OR(ISERROR(VLOOKUP(CONCATENATE("ALI_",$C1601,"_SEG_",$I1601,"_PROV_",$D1601),Catalogo_Precios,AF$8,FALSE)),N1601=0),0,VLOOKUP(CONCATENATE("ALI_",$C1601,"_SEG_",$I1601,"_PROV_",$D1601),Catalogo_Precios,AF$8,FALSE))</f>
        <v>940</v>
      </c>
      <c r="AG1601" s="57">
        <f t="shared" ref="AG1601" si="19363">IF(OR(ISERROR(VLOOKUP(CONCATENATE("ALI_",$C1601,"_SEG_",$I1601,"_PROV_",$D1601),Catalogo_Precios,AG$8,FALSE)),O1601=0),0,VLOOKUP(CONCATENATE("ALI_",$C1601,"_SEG_",$I1601,"_PROV_",$D1601),Catalogo_Precios,AG$8,FALSE))</f>
        <v>940</v>
      </c>
      <c r="AH1601" s="57">
        <f t="shared" ref="AH1601" si="19364">IF(OR(ISERROR(VLOOKUP(CONCATENATE("ALI_",$C1601,"_SEG_",$I1601,"_PROV_",$D1601),Catalogo_Precios,AH$8,FALSE)),L1601=0),0,VLOOKUP(CONCATENATE("ALI_",$C1601,"_SEG_",$I1601,"_PROV_",$D1601),Catalogo_Precios,AH$8,FALSE))</f>
        <v>559</v>
      </c>
      <c r="AI1601" s="57">
        <f t="shared" ref="AI1601" si="19365">IF(OR(ISERROR(VLOOKUP(CONCATENATE("ALI_",$C1601,"_SEG_",$I1601,"_PROV_",$D1601),Catalogo_Precios,AI$8,FALSE)),M1601=0),0,VLOOKUP(CONCATENATE("ALI_",$C1601,"_SEG_",$I1601,"_PROV_",$D1601),Catalogo_Precios,AI$8,FALSE))</f>
        <v>931</v>
      </c>
      <c r="AJ1601" s="57">
        <f t="shared" ref="AJ1601" si="19366">IF(OR(ISERROR(VLOOKUP(CONCATENATE("ALI_",$C1601,"_SEG_",$I1601,"_PROV_",$D1601),Catalogo_Precios,AJ$8,FALSE)),N1601=0),0,VLOOKUP(CONCATENATE("ALI_",$C1601,"_SEG_",$I1601,"_PROV_",$D1601),Catalogo_Precios,AJ$8,FALSE))</f>
        <v>931</v>
      </c>
      <c r="AK1601" s="57">
        <f t="shared" ref="AK1601" si="19367">IF(OR(ISERROR(VLOOKUP(CONCATENATE("ALI_",$C1601,"_SEG_",$I1601,"_PROV_",$D1601),Catalogo_Precios,AK$8,FALSE)),O1601=0),0,VLOOKUP(CONCATENATE("ALI_",$C1601,"_SEG_",$I1601,"_PROV_",$D1601),Catalogo_Precios,AK$8,FALSE))</f>
        <v>931</v>
      </c>
      <c r="AL1601" s="53"/>
      <c r="AM1601" s="59" t="str">
        <f t="shared" si="18724"/>
        <v>ALI_25_SEG_7</v>
      </c>
      <c r="AN1601" s="59" t="str">
        <f t="shared" si="18725"/>
        <v>ALI_25_SEG_7_VAL_13040972.8</v>
      </c>
      <c r="AO1601" s="60">
        <f t="shared" ref="AO1601" si="19368">IF(OR(AB1601="",AB1601=0),0,COUNTIF(Codificacion,AM1601))</f>
        <v>5</v>
      </c>
      <c r="AP1601" s="61">
        <f t="array" ref="AP1601">MIN(IF(Codificacion=AM1601,Total_Cotizacion,""))</f>
        <v>13040972.799999999</v>
      </c>
      <c r="AQ1601" s="62" t="b">
        <f t="shared" si="18727"/>
        <v>1</v>
      </c>
      <c r="AR1601" s="51" t="str">
        <f t="shared" ref="AR1601" si="19369">IF(COUNTIF(Codificacion2,CONCATENATE(AM1601,"_VAL_",AB1601))&gt;1,"Empate","")</f>
        <v>Empate</v>
      </c>
      <c r="AS1601" s="63" t="s">
        <v>78</v>
      </c>
      <c r="AT1601" s="59" t="str">
        <f t="shared" si="18729"/>
        <v>ALI_25_SEG_7_x</v>
      </c>
      <c r="AU1601" s="63">
        <f t="shared" ref="AU1601" si="19370">IF(AND(COUNTIF(Codificacion3,AT1601)&lt;AO1601),1,COUNTIF(Codificacion3,AT1601))</f>
        <v>1</v>
      </c>
      <c r="AV1601" s="62" t="str">
        <f t="shared" si="18731"/>
        <v>Cotizacion Seleccionada</v>
      </c>
      <c r="AW1601" s="53"/>
      <c r="AX1601" s="51" t="str">
        <f t="shared" si="18732"/>
        <v>ALI_25_SEG_7VERDADERO</v>
      </c>
      <c r="AY1601" s="51">
        <f t="shared" si="18713"/>
        <v>2</v>
      </c>
      <c r="AZ1601" s="64" t="b">
        <f t="shared" si="18733"/>
        <v>0</v>
      </c>
    </row>
    <row r="1602" spans="1:52" x14ac:dyDescent="0.2">
      <c r="A1602" s="50" t="str">
        <f t="shared" si="18676"/>
        <v>ALI_25_SEG_8</v>
      </c>
      <c r="B1602" s="51" t="s">
        <v>148</v>
      </c>
      <c r="C1602" s="52">
        <v>25</v>
      </c>
      <c r="D1602" s="52">
        <f t="shared" ref="D1602" si="19371">IF(ISERROR(VLOOKUP(E1602,Proveedores,2,FALSE)),"",VLOOKUP(E1602,Proveedores,2,FALSE))</f>
        <v>2075</v>
      </c>
      <c r="E1602" s="53" t="s">
        <v>149</v>
      </c>
      <c r="F1602" s="54">
        <v>53</v>
      </c>
      <c r="G1602" s="53" t="s">
        <v>56</v>
      </c>
      <c r="H1602" s="53" t="s">
        <v>60</v>
      </c>
      <c r="I1602" s="52">
        <v>8</v>
      </c>
      <c r="J1602" s="53" t="s">
        <v>58</v>
      </c>
      <c r="K1602" s="55">
        <v>44835</v>
      </c>
      <c r="L1602" s="56">
        <v>6654</v>
      </c>
      <c r="M1602" s="56">
        <v>8470</v>
      </c>
      <c r="N1602" s="56">
        <v>4000</v>
      </c>
      <c r="O1602" s="56">
        <v>435</v>
      </c>
      <c r="P1602" s="57">
        <v>564</v>
      </c>
      <c r="Q1602" s="58">
        <v>0.20709219700000001</v>
      </c>
      <c r="R1602" s="57">
        <v>447.2</v>
      </c>
      <c r="S1602" s="57">
        <v>940</v>
      </c>
      <c r="T1602" s="58">
        <v>0.20765957400000001</v>
      </c>
      <c r="U1602" s="57">
        <v>744.8</v>
      </c>
      <c r="V1602" s="57">
        <v>940</v>
      </c>
      <c r="W1602" s="58">
        <v>0.20765957400000001</v>
      </c>
      <c r="X1602" s="57">
        <v>744.8</v>
      </c>
      <c r="Y1602" s="57">
        <v>940</v>
      </c>
      <c r="Z1602" s="58">
        <v>0.20765957400000001</v>
      </c>
      <c r="AA1602" s="57">
        <v>744.8</v>
      </c>
      <c r="AB1602" s="57">
        <v>12587312.800000001</v>
      </c>
      <c r="AC1602" s="53" t="str">
        <f t="shared" si="18715"/>
        <v>Registro Valido</v>
      </c>
      <c r="AD1602" s="57">
        <f t="shared" ref="AD1602" si="19372">IF(OR(ISERROR(VLOOKUP(CONCATENATE("ALI_",$C1602,"_SEG_",$I1602,"_PROV_",$D1602),Catalogo_Precios,AD$8,FALSE)),L1602=0),0,VLOOKUP(CONCATENATE("ALI_",$C1602,"_SEG_",$I1602,"_PROV_",$D1602),Catalogo_Precios,AD$8,FALSE))</f>
        <v>564</v>
      </c>
      <c r="AE1602" s="57">
        <f t="shared" ref="AE1602" si="19373">IF(OR(ISERROR(VLOOKUP(CONCATENATE("ALI_",$C1602,"_SEG_",$I1602,"_PROV_",$D1602),Catalogo_Precios,AE$8,FALSE)),M1602=0),0,VLOOKUP(CONCATENATE("ALI_",$C1602,"_SEG_",$I1602,"_PROV_",$D1602),Catalogo_Precios,AE$8,FALSE))</f>
        <v>940</v>
      </c>
      <c r="AF1602" s="57">
        <f t="shared" ref="AF1602" si="19374">IF(OR(ISERROR(VLOOKUP(CONCATENATE("ALI_",$C1602,"_SEG_",$I1602,"_PROV_",$D1602),Catalogo_Precios,AF$8,FALSE)),N1602=0),0,VLOOKUP(CONCATENATE("ALI_",$C1602,"_SEG_",$I1602,"_PROV_",$D1602),Catalogo_Precios,AF$8,FALSE))</f>
        <v>940</v>
      </c>
      <c r="AG1602" s="57">
        <f t="shared" ref="AG1602" si="19375">IF(OR(ISERROR(VLOOKUP(CONCATENATE("ALI_",$C1602,"_SEG_",$I1602,"_PROV_",$D1602),Catalogo_Precios,AG$8,FALSE)),O1602=0),0,VLOOKUP(CONCATENATE("ALI_",$C1602,"_SEG_",$I1602,"_PROV_",$D1602),Catalogo_Precios,AG$8,FALSE))</f>
        <v>940</v>
      </c>
      <c r="AH1602" s="57">
        <f t="shared" ref="AH1602" si="19376">IF(OR(ISERROR(VLOOKUP(CONCATENATE("ALI_",$C1602,"_SEG_",$I1602,"_PROV_",$D1602),Catalogo_Precios,AH$8,FALSE)),L1602=0),0,VLOOKUP(CONCATENATE("ALI_",$C1602,"_SEG_",$I1602,"_PROV_",$D1602),Catalogo_Precios,AH$8,FALSE))</f>
        <v>559</v>
      </c>
      <c r="AI1602" s="57">
        <f t="shared" ref="AI1602" si="19377">IF(OR(ISERROR(VLOOKUP(CONCATENATE("ALI_",$C1602,"_SEG_",$I1602,"_PROV_",$D1602),Catalogo_Precios,AI$8,FALSE)),M1602=0),0,VLOOKUP(CONCATENATE("ALI_",$C1602,"_SEG_",$I1602,"_PROV_",$D1602),Catalogo_Precios,AI$8,FALSE))</f>
        <v>931</v>
      </c>
      <c r="AJ1602" s="57">
        <f t="shared" ref="AJ1602" si="19378">IF(OR(ISERROR(VLOOKUP(CONCATENATE("ALI_",$C1602,"_SEG_",$I1602,"_PROV_",$D1602),Catalogo_Precios,AJ$8,FALSE)),N1602=0),0,VLOOKUP(CONCATENATE("ALI_",$C1602,"_SEG_",$I1602,"_PROV_",$D1602),Catalogo_Precios,AJ$8,FALSE))</f>
        <v>931</v>
      </c>
      <c r="AK1602" s="57">
        <f t="shared" ref="AK1602" si="19379">IF(OR(ISERROR(VLOOKUP(CONCATENATE("ALI_",$C1602,"_SEG_",$I1602,"_PROV_",$D1602),Catalogo_Precios,AK$8,FALSE)),O1602=0),0,VLOOKUP(CONCATENATE("ALI_",$C1602,"_SEG_",$I1602,"_PROV_",$D1602),Catalogo_Precios,AK$8,FALSE))</f>
        <v>931</v>
      </c>
      <c r="AL1602" s="53"/>
      <c r="AM1602" s="59" t="str">
        <f t="shared" si="18724"/>
        <v>ALI_25_SEG_8</v>
      </c>
      <c r="AN1602" s="59" t="str">
        <f t="shared" si="18725"/>
        <v>ALI_25_SEG_8_VAL_12587312.8</v>
      </c>
      <c r="AO1602" s="60">
        <f t="shared" ref="AO1602" si="19380">IF(OR(AB1602="",AB1602=0),0,COUNTIF(Codificacion,AM1602))</f>
        <v>5</v>
      </c>
      <c r="AP1602" s="61">
        <f t="array" ref="AP1602">MIN(IF(Codificacion=AM1602,Total_Cotizacion,""))</f>
        <v>12587312.800000001</v>
      </c>
      <c r="AQ1602" s="62" t="b">
        <f t="shared" si="18727"/>
        <v>1</v>
      </c>
      <c r="AR1602" s="51" t="str">
        <f t="shared" ref="AR1602" si="19381">IF(COUNTIF(Codificacion2,CONCATENATE(AM1602,"_VAL_",AB1602))&gt;1,"Empate","")</f>
        <v>Empate</v>
      </c>
      <c r="AS1602" s="63" t="s">
        <v>78</v>
      </c>
      <c r="AT1602" s="59" t="str">
        <f t="shared" si="18729"/>
        <v>ALI_25_SEG_8_x</v>
      </c>
      <c r="AU1602" s="63">
        <f t="shared" ref="AU1602" si="19382">IF(AND(COUNTIF(Codificacion3,AT1602)&lt;AO1602),1,COUNTIF(Codificacion3,AT1602))</f>
        <v>1</v>
      </c>
      <c r="AV1602" s="62" t="str">
        <f t="shared" si="18731"/>
        <v>Cotizacion Seleccionada</v>
      </c>
      <c r="AW1602" s="53"/>
      <c r="AX1602" s="51" t="str">
        <f t="shared" si="18732"/>
        <v>ALI_25_SEG_8VERDADERO</v>
      </c>
      <c r="AY1602" s="51">
        <f t="shared" si="18713"/>
        <v>2</v>
      </c>
      <c r="AZ1602" s="64" t="b">
        <f t="shared" si="18733"/>
        <v>0</v>
      </c>
    </row>
    <row r="1603" spans="1:52" x14ac:dyDescent="0.2">
      <c r="A1603" s="50" t="str">
        <f t="shared" si="18676"/>
        <v>ALI_25_SEG_9</v>
      </c>
      <c r="B1603" s="51" t="s">
        <v>148</v>
      </c>
      <c r="C1603" s="52">
        <v>25</v>
      </c>
      <c r="D1603" s="52">
        <f t="shared" ref="D1603" si="19383">IF(ISERROR(VLOOKUP(E1603,Proveedores,2,FALSE)),"",VLOOKUP(E1603,Proveedores,2,FALSE))</f>
        <v>2075</v>
      </c>
      <c r="E1603" s="53" t="s">
        <v>149</v>
      </c>
      <c r="F1603" s="54">
        <v>54</v>
      </c>
      <c r="G1603" s="53" t="s">
        <v>56</v>
      </c>
      <c r="H1603" s="53" t="s">
        <v>60</v>
      </c>
      <c r="I1603" s="52">
        <v>9</v>
      </c>
      <c r="J1603" s="53" t="s">
        <v>58</v>
      </c>
      <c r="K1603" s="55">
        <v>44835</v>
      </c>
      <c r="L1603" s="56">
        <v>6724</v>
      </c>
      <c r="M1603" s="56">
        <v>8560</v>
      </c>
      <c r="N1603" s="56">
        <v>4041</v>
      </c>
      <c r="O1603" s="56">
        <v>439</v>
      </c>
      <c r="P1603" s="57">
        <v>564</v>
      </c>
      <c r="Q1603" s="58">
        <v>0.20709219700000001</v>
      </c>
      <c r="R1603" s="57">
        <v>447.2</v>
      </c>
      <c r="S1603" s="57">
        <v>940</v>
      </c>
      <c r="T1603" s="58">
        <v>0.20765957400000001</v>
      </c>
      <c r="U1603" s="57">
        <v>744.8</v>
      </c>
      <c r="V1603" s="57">
        <v>940</v>
      </c>
      <c r="W1603" s="58">
        <v>0.20765957400000001</v>
      </c>
      <c r="X1603" s="57">
        <v>744.8</v>
      </c>
      <c r="Y1603" s="57">
        <v>940</v>
      </c>
      <c r="Z1603" s="58">
        <v>0.20765957400000001</v>
      </c>
      <c r="AA1603" s="57">
        <v>744.8</v>
      </c>
      <c r="AB1603" s="57">
        <v>12719164.800000001</v>
      </c>
      <c r="AC1603" s="53" t="str">
        <f t="shared" si="18715"/>
        <v>Registro Valido</v>
      </c>
      <c r="AD1603" s="57">
        <f t="shared" ref="AD1603" si="19384">IF(OR(ISERROR(VLOOKUP(CONCATENATE("ALI_",$C1603,"_SEG_",$I1603,"_PROV_",$D1603),Catalogo_Precios,AD$8,FALSE)),L1603=0),0,VLOOKUP(CONCATENATE("ALI_",$C1603,"_SEG_",$I1603,"_PROV_",$D1603),Catalogo_Precios,AD$8,FALSE))</f>
        <v>564</v>
      </c>
      <c r="AE1603" s="57">
        <f t="shared" ref="AE1603" si="19385">IF(OR(ISERROR(VLOOKUP(CONCATENATE("ALI_",$C1603,"_SEG_",$I1603,"_PROV_",$D1603),Catalogo_Precios,AE$8,FALSE)),M1603=0),0,VLOOKUP(CONCATENATE("ALI_",$C1603,"_SEG_",$I1603,"_PROV_",$D1603),Catalogo_Precios,AE$8,FALSE))</f>
        <v>940</v>
      </c>
      <c r="AF1603" s="57">
        <f t="shared" ref="AF1603" si="19386">IF(OR(ISERROR(VLOOKUP(CONCATENATE("ALI_",$C1603,"_SEG_",$I1603,"_PROV_",$D1603),Catalogo_Precios,AF$8,FALSE)),N1603=0),0,VLOOKUP(CONCATENATE("ALI_",$C1603,"_SEG_",$I1603,"_PROV_",$D1603),Catalogo_Precios,AF$8,FALSE))</f>
        <v>940</v>
      </c>
      <c r="AG1603" s="57">
        <f t="shared" ref="AG1603" si="19387">IF(OR(ISERROR(VLOOKUP(CONCATENATE("ALI_",$C1603,"_SEG_",$I1603,"_PROV_",$D1603),Catalogo_Precios,AG$8,FALSE)),O1603=0),0,VLOOKUP(CONCATENATE("ALI_",$C1603,"_SEG_",$I1603,"_PROV_",$D1603),Catalogo_Precios,AG$8,FALSE))</f>
        <v>940</v>
      </c>
      <c r="AH1603" s="57">
        <f t="shared" ref="AH1603" si="19388">IF(OR(ISERROR(VLOOKUP(CONCATENATE("ALI_",$C1603,"_SEG_",$I1603,"_PROV_",$D1603),Catalogo_Precios,AH$8,FALSE)),L1603=0),0,VLOOKUP(CONCATENATE("ALI_",$C1603,"_SEG_",$I1603,"_PROV_",$D1603),Catalogo_Precios,AH$8,FALSE))</f>
        <v>559</v>
      </c>
      <c r="AI1603" s="57">
        <f t="shared" ref="AI1603" si="19389">IF(OR(ISERROR(VLOOKUP(CONCATENATE("ALI_",$C1603,"_SEG_",$I1603,"_PROV_",$D1603),Catalogo_Precios,AI$8,FALSE)),M1603=0),0,VLOOKUP(CONCATENATE("ALI_",$C1603,"_SEG_",$I1603,"_PROV_",$D1603),Catalogo_Precios,AI$8,FALSE))</f>
        <v>931</v>
      </c>
      <c r="AJ1603" s="57">
        <f t="shared" ref="AJ1603" si="19390">IF(OR(ISERROR(VLOOKUP(CONCATENATE("ALI_",$C1603,"_SEG_",$I1603,"_PROV_",$D1603),Catalogo_Precios,AJ$8,FALSE)),N1603=0),0,VLOOKUP(CONCATENATE("ALI_",$C1603,"_SEG_",$I1603,"_PROV_",$D1603),Catalogo_Precios,AJ$8,FALSE))</f>
        <v>931</v>
      </c>
      <c r="AK1603" s="57">
        <f t="shared" ref="AK1603" si="19391">IF(OR(ISERROR(VLOOKUP(CONCATENATE("ALI_",$C1603,"_SEG_",$I1603,"_PROV_",$D1603),Catalogo_Precios,AK$8,FALSE)),O1603=0),0,VLOOKUP(CONCATENATE("ALI_",$C1603,"_SEG_",$I1603,"_PROV_",$D1603),Catalogo_Precios,AK$8,FALSE))</f>
        <v>931</v>
      </c>
      <c r="AL1603" s="53"/>
      <c r="AM1603" s="59" t="str">
        <f t="shared" si="18724"/>
        <v>ALI_25_SEG_9</v>
      </c>
      <c r="AN1603" s="59" t="str">
        <f t="shared" si="18725"/>
        <v>ALI_25_SEG_9_VAL_12719164.8</v>
      </c>
      <c r="AO1603" s="60">
        <f t="shared" ref="AO1603" si="19392">IF(OR(AB1603="",AB1603=0),0,COUNTIF(Codificacion,AM1603))</f>
        <v>5</v>
      </c>
      <c r="AP1603" s="61">
        <f t="array" ref="AP1603">MIN(IF(Codificacion=AM1603,Total_Cotizacion,""))</f>
        <v>12719164.800000001</v>
      </c>
      <c r="AQ1603" s="62" t="b">
        <f t="shared" si="18727"/>
        <v>1</v>
      </c>
      <c r="AR1603" s="51" t="str">
        <f t="shared" ref="AR1603" si="19393">IF(COUNTIF(Codificacion2,CONCATENATE(AM1603,"_VAL_",AB1603))&gt;1,"Empate","")</f>
        <v>Empate</v>
      </c>
      <c r="AS1603" s="63" t="s">
        <v>78</v>
      </c>
      <c r="AT1603" s="59" t="str">
        <f t="shared" si="18729"/>
        <v>ALI_25_SEG_9_x</v>
      </c>
      <c r="AU1603" s="63">
        <f t="shared" ref="AU1603" si="19394">IF(AND(COUNTIF(Codificacion3,AT1603)&lt;AO1603),1,COUNTIF(Codificacion3,AT1603))</f>
        <v>1</v>
      </c>
      <c r="AV1603" s="62" t="str">
        <f t="shared" si="18731"/>
        <v>Cotizacion Seleccionada</v>
      </c>
      <c r="AW1603" s="53"/>
      <c r="AX1603" s="51" t="str">
        <f t="shared" si="18732"/>
        <v>ALI_25_SEG_9VERDADERO</v>
      </c>
      <c r="AY1603" s="51">
        <f t="shared" si="18713"/>
        <v>2</v>
      </c>
      <c r="AZ1603" s="64" t="b">
        <f t="shared" si="18733"/>
        <v>0</v>
      </c>
    </row>
    <row r="1604" spans="1:52" x14ac:dyDescent="0.2">
      <c r="A1604" s="50" t="str">
        <f t="shared" si="18676"/>
        <v>ALI_25_SEG_10</v>
      </c>
      <c r="B1604" s="51" t="s">
        <v>148</v>
      </c>
      <c r="C1604" s="52">
        <v>25</v>
      </c>
      <c r="D1604" s="52">
        <f t="shared" ref="D1604" si="19395">IF(ISERROR(VLOOKUP(E1604,Proveedores,2,FALSE)),"",VLOOKUP(E1604,Proveedores,2,FALSE))</f>
        <v>2075</v>
      </c>
      <c r="E1604" s="53" t="s">
        <v>149</v>
      </c>
      <c r="F1604" s="54">
        <v>55</v>
      </c>
      <c r="G1604" s="53" t="s">
        <v>56</v>
      </c>
      <c r="H1604" s="53" t="s">
        <v>60</v>
      </c>
      <c r="I1604" s="52">
        <v>10</v>
      </c>
      <c r="J1604" s="53" t="s">
        <v>58</v>
      </c>
      <c r="K1604" s="55">
        <v>44835</v>
      </c>
      <c r="L1604" s="56">
        <v>6734</v>
      </c>
      <c r="M1604" s="56">
        <v>8574</v>
      </c>
      <c r="N1604" s="56">
        <v>4048</v>
      </c>
      <c r="O1604" s="56">
        <v>440</v>
      </c>
      <c r="P1604" s="57">
        <v>564</v>
      </c>
      <c r="Q1604" s="58">
        <v>0.20709219700000001</v>
      </c>
      <c r="R1604" s="57">
        <v>447.2</v>
      </c>
      <c r="S1604" s="57">
        <v>940</v>
      </c>
      <c r="T1604" s="58">
        <v>0.20765957400000001</v>
      </c>
      <c r="U1604" s="57">
        <v>744.8</v>
      </c>
      <c r="V1604" s="57">
        <v>940</v>
      </c>
      <c r="W1604" s="58">
        <v>0.20765957400000001</v>
      </c>
      <c r="X1604" s="57">
        <v>744.8</v>
      </c>
      <c r="Y1604" s="57">
        <v>940</v>
      </c>
      <c r="Z1604" s="58">
        <v>0.20765957400000001</v>
      </c>
      <c r="AA1604" s="57">
        <v>744.8</v>
      </c>
      <c r="AB1604" s="57">
        <v>12740022.4</v>
      </c>
      <c r="AC1604" s="53" t="str">
        <f t="shared" si="18715"/>
        <v>Registro Valido</v>
      </c>
      <c r="AD1604" s="57">
        <f t="shared" ref="AD1604" si="19396">IF(OR(ISERROR(VLOOKUP(CONCATENATE("ALI_",$C1604,"_SEG_",$I1604,"_PROV_",$D1604),Catalogo_Precios,AD$8,FALSE)),L1604=0),0,VLOOKUP(CONCATENATE("ALI_",$C1604,"_SEG_",$I1604,"_PROV_",$D1604),Catalogo_Precios,AD$8,FALSE))</f>
        <v>564</v>
      </c>
      <c r="AE1604" s="57">
        <f t="shared" ref="AE1604" si="19397">IF(OR(ISERROR(VLOOKUP(CONCATENATE("ALI_",$C1604,"_SEG_",$I1604,"_PROV_",$D1604),Catalogo_Precios,AE$8,FALSE)),M1604=0),0,VLOOKUP(CONCATENATE("ALI_",$C1604,"_SEG_",$I1604,"_PROV_",$D1604),Catalogo_Precios,AE$8,FALSE))</f>
        <v>940</v>
      </c>
      <c r="AF1604" s="57">
        <f t="shared" ref="AF1604" si="19398">IF(OR(ISERROR(VLOOKUP(CONCATENATE("ALI_",$C1604,"_SEG_",$I1604,"_PROV_",$D1604),Catalogo_Precios,AF$8,FALSE)),N1604=0),0,VLOOKUP(CONCATENATE("ALI_",$C1604,"_SEG_",$I1604,"_PROV_",$D1604),Catalogo_Precios,AF$8,FALSE))</f>
        <v>940</v>
      </c>
      <c r="AG1604" s="57">
        <f t="shared" ref="AG1604" si="19399">IF(OR(ISERROR(VLOOKUP(CONCATENATE("ALI_",$C1604,"_SEG_",$I1604,"_PROV_",$D1604),Catalogo_Precios,AG$8,FALSE)),O1604=0),0,VLOOKUP(CONCATENATE("ALI_",$C1604,"_SEG_",$I1604,"_PROV_",$D1604),Catalogo_Precios,AG$8,FALSE))</f>
        <v>940</v>
      </c>
      <c r="AH1604" s="57">
        <f t="shared" ref="AH1604" si="19400">IF(OR(ISERROR(VLOOKUP(CONCATENATE("ALI_",$C1604,"_SEG_",$I1604,"_PROV_",$D1604),Catalogo_Precios,AH$8,FALSE)),L1604=0),0,VLOOKUP(CONCATENATE("ALI_",$C1604,"_SEG_",$I1604,"_PROV_",$D1604),Catalogo_Precios,AH$8,FALSE))</f>
        <v>559</v>
      </c>
      <c r="AI1604" s="57">
        <f t="shared" ref="AI1604" si="19401">IF(OR(ISERROR(VLOOKUP(CONCATENATE("ALI_",$C1604,"_SEG_",$I1604,"_PROV_",$D1604),Catalogo_Precios,AI$8,FALSE)),M1604=0),0,VLOOKUP(CONCATENATE("ALI_",$C1604,"_SEG_",$I1604,"_PROV_",$D1604),Catalogo_Precios,AI$8,FALSE))</f>
        <v>931</v>
      </c>
      <c r="AJ1604" s="57">
        <f t="shared" ref="AJ1604" si="19402">IF(OR(ISERROR(VLOOKUP(CONCATENATE("ALI_",$C1604,"_SEG_",$I1604,"_PROV_",$D1604),Catalogo_Precios,AJ$8,FALSE)),N1604=0),0,VLOOKUP(CONCATENATE("ALI_",$C1604,"_SEG_",$I1604,"_PROV_",$D1604),Catalogo_Precios,AJ$8,FALSE))</f>
        <v>931</v>
      </c>
      <c r="AK1604" s="57">
        <f t="shared" ref="AK1604" si="19403">IF(OR(ISERROR(VLOOKUP(CONCATENATE("ALI_",$C1604,"_SEG_",$I1604,"_PROV_",$D1604),Catalogo_Precios,AK$8,FALSE)),O1604=0),0,VLOOKUP(CONCATENATE("ALI_",$C1604,"_SEG_",$I1604,"_PROV_",$D1604),Catalogo_Precios,AK$8,FALSE))</f>
        <v>931</v>
      </c>
      <c r="AL1604" s="53"/>
      <c r="AM1604" s="59" t="str">
        <f t="shared" si="18724"/>
        <v>ALI_25_SEG_10</v>
      </c>
      <c r="AN1604" s="59" t="str">
        <f t="shared" si="18725"/>
        <v>ALI_25_SEG_10_VAL_12740022.4</v>
      </c>
      <c r="AO1604" s="60">
        <f t="shared" ref="AO1604" si="19404">IF(OR(AB1604="",AB1604=0),0,COUNTIF(Codificacion,AM1604))</f>
        <v>5</v>
      </c>
      <c r="AP1604" s="61">
        <f t="array" ref="AP1604">MIN(IF(Codificacion=AM1604,Total_Cotizacion,""))</f>
        <v>12740022.4</v>
      </c>
      <c r="AQ1604" s="62" t="b">
        <f t="shared" si="18727"/>
        <v>1</v>
      </c>
      <c r="AR1604" s="51" t="str">
        <f t="shared" ref="AR1604" si="19405">IF(COUNTIF(Codificacion2,CONCATENATE(AM1604,"_VAL_",AB1604))&gt;1,"Empate","")</f>
        <v>Empate</v>
      </c>
      <c r="AS1604" s="63" t="s">
        <v>78</v>
      </c>
      <c r="AT1604" s="59" t="str">
        <f t="shared" si="18729"/>
        <v>ALI_25_SEG_10_x</v>
      </c>
      <c r="AU1604" s="63">
        <f t="shared" ref="AU1604" si="19406">IF(AND(COUNTIF(Codificacion3,AT1604)&lt;AO1604),1,COUNTIF(Codificacion3,AT1604))</f>
        <v>1</v>
      </c>
      <c r="AV1604" s="62" t="str">
        <f t="shared" si="18731"/>
        <v>Cotizacion Seleccionada</v>
      </c>
      <c r="AW1604" s="53"/>
      <c r="AX1604" s="51" t="str">
        <f t="shared" si="18732"/>
        <v>ALI_25_SEG_10VERDADERO</v>
      </c>
      <c r="AY1604" s="51">
        <f t="shared" si="18713"/>
        <v>2</v>
      </c>
      <c r="AZ1604" s="64" t="b">
        <f t="shared" si="18733"/>
        <v>0</v>
      </c>
    </row>
    <row r="1605" spans="1:52" x14ac:dyDescent="0.2">
      <c r="A1605" s="50" t="str">
        <f t="shared" si="18676"/>
        <v>ALI_25_SEG_11</v>
      </c>
      <c r="B1605" s="51" t="s">
        <v>148</v>
      </c>
      <c r="C1605" s="52">
        <v>25</v>
      </c>
      <c r="D1605" s="52">
        <f t="shared" ref="D1605" si="19407">IF(ISERROR(VLOOKUP(E1605,Proveedores,2,FALSE)),"",VLOOKUP(E1605,Proveedores,2,FALSE))</f>
        <v>2075</v>
      </c>
      <c r="E1605" s="53" t="s">
        <v>149</v>
      </c>
      <c r="F1605" s="54">
        <v>56</v>
      </c>
      <c r="G1605" s="53" t="s">
        <v>56</v>
      </c>
      <c r="H1605" s="53" t="s">
        <v>60</v>
      </c>
      <c r="I1605" s="52">
        <v>11</v>
      </c>
      <c r="J1605" s="53" t="s">
        <v>58</v>
      </c>
      <c r="K1605" s="55">
        <v>44835</v>
      </c>
      <c r="L1605" s="56">
        <v>6632</v>
      </c>
      <c r="M1605" s="56">
        <v>8443</v>
      </c>
      <c r="N1605" s="56">
        <v>3987</v>
      </c>
      <c r="O1605" s="56">
        <v>433</v>
      </c>
      <c r="P1605" s="57">
        <v>564</v>
      </c>
      <c r="Q1605" s="58">
        <v>0.20709219700000001</v>
      </c>
      <c r="R1605" s="57">
        <v>447.2</v>
      </c>
      <c r="S1605" s="57">
        <v>940</v>
      </c>
      <c r="T1605" s="58">
        <v>0.20765957400000001</v>
      </c>
      <c r="U1605" s="57">
        <v>744.8</v>
      </c>
      <c r="V1605" s="57">
        <v>940</v>
      </c>
      <c r="W1605" s="58">
        <v>0.20765957400000001</v>
      </c>
      <c r="X1605" s="57">
        <v>744.8</v>
      </c>
      <c r="Y1605" s="57">
        <v>940</v>
      </c>
      <c r="Z1605" s="58">
        <v>0.20765957400000001</v>
      </c>
      <c r="AA1605" s="57">
        <v>744.8</v>
      </c>
      <c r="AB1605" s="57">
        <v>12546192.799999999</v>
      </c>
      <c r="AC1605" s="53" t="str">
        <f t="shared" si="18715"/>
        <v>Registro Valido</v>
      </c>
      <c r="AD1605" s="57">
        <f t="shared" ref="AD1605" si="19408">IF(OR(ISERROR(VLOOKUP(CONCATENATE("ALI_",$C1605,"_SEG_",$I1605,"_PROV_",$D1605),Catalogo_Precios,AD$8,FALSE)),L1605=0),0,VLOOKUP(CONCATENATE("ALI_",$C1605,"_SEG_",$I1605,"_PROV_",$D1605),Catalogo_Precios,AD$8,FALSE))</f>
        <v>564</v>
      </c>
      <c r="AE1605" s="57">
        <f t="shared" ref="AE1605" si="19409">IF(OR(ISERROR(VLOOKUP(CONCATENATE("ALI_",$C1605,"_SEG_",$I1605,"_PROV_",$D1605),Catalogo_Precios,AE$8,FALSE)),M1605=0),0,VLOOKUP(CONCATENATE("ALI_",$C1605,"_SEG_",$I1605,"_PROV_",$D1605),Catalogo_Precios,AE$8,FALSE))</f>
        <v>940</v>
      </c>
      <c r="AF1605" s="57">
        <f t="shared" ref="AF1605" si="19410">IF(OR(ISERROR(VLOOKUP(CONCATENATE("ALI_",$C1605,"_SEG_",$I1605,"_PROV_",$D1605),Catalogo_Precios,AF$8,FALSE)),N1605=0),0,VLOOKUP(CONCATENATE("ALI_",$C1605,"_SEG_",$I1605,"_PROV_",$D1605),Catalogo_Precios,AF$8,FALSE))</f>
        <v>940</v>
      </c>
      <c r="AG1605" s="57">
        <f t="shared" ref="AG1605" si="19411">IF(OR(ISERROR(VLOOKUP(CONCATENATE("ALI_",$C1605,"_SEG_",$I1605,"_PROV_",$D1605),Catalogo_Precios,AG$8,FALSE)),O1605=0),0,VLOOKUP(CONCATENATE("ALI_",$C1605,"_SEG_",$I1605,"_PROV_",$D1605),Catalogo_Precios,AG$8,FALSE))</f>
        <v>940</v>
      </c>
      <c r="AH1605" s="57">
        <f t="shared" ref="AH1605" si="19412">IF(OR(ISERROR(VLOOKUP(CONCATENATE("ALI_",$C1605,"_SEG_",$I1605,"_PROV_",$D1605),Catalogo_Precios,AH$8,FALSE)),L1605=0),0,VLOOKUP(CONCATENATE("ALI_",$C1605,"_SEG_",$I1605,"_PROV_",$D1605),Catalogo_Precios,AH$8,FALSE))</f>
        <v>559</v>
      </c>
      <c r="AI1605" s="57">
        <f t="shared" ref="AI1605" si="19413">IF(OR(ISERROR(VLOOKUP(CONCATENATE("ALI_",$C1605,"_SEG_",$I1605,"_PROV_",$D1605),Catalogo_Precios,AI$8,FALSE)),M1605=0),0,VLOOKUP(CONCATENATE("ALI_",$C1605,"_SEG_",$I1605,"_PROV_",$D1605),Catalogo_Precios,AI$8,FALSE))</f>
        <v>931</v>
      </c>
      <c r="AJ1605" s="57">
        <f t="shared" ref="AJ1605" si="19414">IF(OR(ISERROR(VLOOKUP(CONCATENATE("ALI_",$C1605,"_SEG_",$I1605,"_PROV_",$D1605),Catalogo_Precios,AJ$8,FALSE)),N1605=0),0,VLOOKUP(CONCATENATE("ALI_",$C1605,"_SEG_",$I1605,"_PROV_",$D1605),Catalogo_Precios,AJ$8,FALSE))</f>
        <v>931</v>
      </c>
      <c r="AK1605" s="57">
        <f t="shared" ref="AK1605" si="19415">IF(OR(ISERROR(VLOOKUP(CONCATENATE("ALI_",$C1605,"_SEG_",$I1605,"_PROV_",$D1605),Catalogo_Precios,AK$8,FALSE)),O1605=0),0,VLOOKUP(CONCATENATE("ALI_",$C1605,"_SEG_",$I1605,"_PROV_",$D1605),Catalogo_Precios,AK$8,FALSE))</f>
        <v>931</v>
      </c>
      <c r="AL1605" s="53"/>
      <c r="AM1605" s="59" t="str">
        <f t="shared" si="18724"/>
        <v>ALI_25_SEG_11</v>
      </c>
      <c r="AN1605" s="59" t="str">
        <f t="shared" si="18725"/>
        <v>ALI_25_SEG_11_VAL_12546192.8</v>
      </c>
      <c r="AO1605" s="60">
        <f t="shared" ref="AO1605" si="19416">IF(OR(AB1605="",AB1605=0),0,COUNTIF(Codificacion,AM1605))</f>
        <v>5</v>
      </c>
      <c r="AP1605" s="61">
        <f t="array" ref="AP1605">MIN(IF(Codificacion=AM1605,Total_Cotizacion,""))</f>
        <v>12546192.799999999</v>
      </c>
      <c r="AQ1605" s="62" t="b">
        <f t="shared" si="18727"/>
        <v>1</v>
      </c>
      <c r="AR1605" s="51" t="str">
        <f t="shared" ref="AR1605" si="19417">IF(COUNTIF(Codificacion2,CONCATENATE(AM1605,"_VAL_",AB1605))&gt;1,"Empate","")</f>
        <v>Empate</v>
      </c>
      <c r="AS1605" s="63" t="s">
        <v>78</v>
      </c>
      <c r="AT1605" s="59" t="str">
        <f t="shared" si="18729"/>
        <v>ALI_25_SEG_11_x</v>
      </c>
      <c r="AU1605" s="63">
        <f t="shared" ref="AU1605" si="19418">IF(AND(COUNTIF(Codificacion3,AT1605)&lt;AO1605),1,COUNTIF(Codificacion3,AT1605))</f>
        <v>1</v>
      </c>
      <c r="AV1605" s="62" t="str">
        <f t="shared" si="18731"/>
        <v>Cotizacion Seleccionada</v>
      </c>
      <c r="AW1605" s="53"/>
      <c r="AX1605" s="51" t="str">
        <f t="shared" si="18732"/>
        <v>ALI_25_SEG_11VERDADERO</v>
      </c>
      <c r="AY1605" s="51">
        <f t="shared" si="18713"/>
        <v>2</v>
      </c>
      <c r="AZ1605" s="64" t="b">
        <f t="shared" si="18733"/>
        <v>0</v>
      </c>
    </row>
    <row r="1606" spans="1:52" x14ac:dyDescent="0.2">
      <c r="A1606" s="50" t="str">
        <f t="shared" si="18676"/>
        <v>ALI_25_SEG_12</v>
      </c>
      <c r="B1606" s="51" t="s">
        <v>148</v>
      </c>
      <c r="C1606" s="52">
        <v>25</v>
      </c>
      <c r="D1606" s="52">
        <f t="shared" ref="D1606" si="19419">IF(ISERROR(VLOOKUP(E1606,Proveedores,2,FALSE)),"",VLOOKUP(E1606,Proveedores,2,FALSE))</f>
        <v>2075</v>
      </c>
      <c r="E1606" s="53" t="s">
        <v>149</v>
      </c>
      <c r="F1606" s="54">
        <v>57</v>
      </c>
      <c r="G1606" s="53" t="s">
        <v>56</v>
      </c>
      <c r="H1606" s="53" t="s">
        <v>60</v>
      </c>
      <c r="I1606" s="52">
        <v>12</v>
      </c>
      <c r="J1606" s="53" t="s">
        <v>58</v>
      </c>
      <c r="K1606" s="55">
        <v>44835</v>
      </c>
      <c r="L1606" s="56">
        <v>6019</v>
      </c>
      <c r="M1606" s="56">
        <v>7662</v>
      </c>
      <c r="N1606" s="56">
        <v>3618</v>
      </c>
      <c r="O1606" s="56">
        <v>393</v>
      </c>
      <c r="P1606" s="57">
        <v>564</v>
      </c>
      <c r="Q1606" s="58">
        <v>0.20709219700000001</v>
      </c>
      <c r="R1606" s="57">
        <v>447.2</v>
      </c>
      <c r="S1606" s="57">
        <v>940</v>
      </c>
      <c r="T1606" s="58">
        <v>0.20765957400000001</v>
      </c>
      <c r="U1606" s="57">
        <v>744.8</v>
      </c>
      <c r="V1606" s="57">
        <v>940</v>
      </c>
      <c r="W1606" s="58">
        <v>0.20765957400000001</v>
      </c>
      <c r="X1606" s="57">
        <v>744.8</v>
      </c>
      <c r="Y1606" s="57">
        <v>940</v>
      </c>
      <c r="Z1606" s="58">
        <v>0.20765957400000001</v>
      </c>
      <c r="AA1606" s="57">
        <v>744.8</v>
      </c>
      <c r="AB1606" s="57">
        <v>11385747.199999999</v>
      </c>
      <c r="AC1606" s="53" t="str">
        <f t="shared" si="18715"/>
        <v>Registro Valido</v>
      </c>
      <c r="AD1606" s="57">
        <f t="shared" ref="AD1606" si="19420">IF(OR(ISERROR(VLOOKUP(CONCATENATE("ALI_",$C1606,"_SEG_",$I1606,"_PROV_",$D1606),Catalogo_Precios,AD$8,FALSE)),L1606=0),0,VLOOKUP(CONCATENATE("ALI_",$C1606,"_SEG_",$I1606,"_PROV_",$D1606),Catalogo_Precios,AD$8,FALSE))</f>
        <v>564</v>
      </c>
      <c r="AE1606" s="57">
        <f t="shared" ref="AE1606" si="19421">IF(OR(ISERROR(VLOOKUP(CONCATENATE("ALI_",$C1606,"_SEG_",$I1606,"_PROV_",$D1606),Catalogo_Precios,AE$8,FALSE)),M1606=0),0,VLOOKUP(CONCATENATE("ALI_",$C1606,"_SEG_",$I1606,"_PROV_",$D1606),Catalogo_Precios,AE$8,FALSE))</f>
        <v>940</v>
      </c>
      <c r="AF1606" s="57">
        <f t="shared" ref="AF1606" si="19422">IF(OR(ISERROR(VLOOKUP(CONCATENATE("ALI_",$C1606,"_SEG_",$I1606,"_PROV_",$D1606),Catalogo_Precios,AF$8,FALSE)),N1606=0),0,VLOOKUP(CONCATENATE("ALI_",$C1606,"_SEG_",$I1606,"_PROV_",$D1606),Catalogo_Precios,AF$8,FALSE))</f>
        <v>940</v>
      </c>
      <c r="AG1606" s="57">
        <f t="shared" ref="AG1606" si="19423">IF(OR(ISERROR(VLOOKUP(CONCATENATE("ALI_",$C1606,"_SEG_",$I1606,"_PROV_",$D1606),Catalogo_Precios,AG$8,FALSE)),O1606=0),0,VLOOKUP(CONCATENATE("ALI_",$C1606,"_SEG_",$I1606,"_PROV_",$D1606),Catalogo_Precios,AG$8,FALSE))</f>
        <v>940</v>
      </c>
      <c r="AH1606" s="57">
        <f t="shared" ref="AH1606" si="19424">IF(OR(ISERROR(VLOOKUP(CONCATENATE("ALI_",$C1606,"_SEG_",$I1606,"_PROV_",$D1606),Catalogo_Precios,AH$8,FALSE)),L1606=0),0,VLOOKUP(CONCATENATE("ALI_",$C1606,"_SEG_",$I1606,"_PROV_",$D1606),Catalogo_Precios,AH$8,FALSE))</f>
        <v>559</v>
      </c>
      <c r="AI1606" s="57">
        <f t="shared" ref="AI1606" si="19425">IF(OR(ISERROR(VLOOKUP(CONCATENATE("ALI_",$C1606,"_SEG_",$I1606,"_PROV_",$D1606),Catalogo_Precios,AI$8,FALSE)),M1606=0),0,VLOOKUP(CONCATENATE("ALI_",$C1606,"_SEG_",$I1606,"_PROV_",$D1606),Catalogo_Precios,AI$8,FALSE))</f>
        <v>931</v>
      </c>
      <c r="AJ1606" s="57">
        <f t="shared" ref="AJ1606" si="19426">IF(OR(ISERROR(VLOOKUP(CONCATENATE("ALI_",$C1606,"_SEG_",$I1606,"_PROV_",$D1606),Catalogo_Precios,AJ$8,FALSE)),N1606=0),0,VLOOKUP(CONCATENATE("ALI_",$C1606,"_SEG_",$I1606,"_PROV_",$D1606),Catalogo_Precios,AJ$8,FALSE))</f>
        <v>931</v>
      </c>
      <c r="AK1606" s="57">
        <f t="shared" ref="AK1606" si="19427">IF(OR(ISERROR(VLOOKUP(CONCATENATE("ALI_",$C1606,"_SEG_",$I1606,"_PROV_",$D1606),Catalogo_Precios,AK$8,FALSE)),O1606=0),0,VLOOKUP(CONCATENATE("ALI_",$C1606,"_SEG_",$I1606,"_PROV_",$D1606),Catalogo_Precios,AK$8,FALSE))</f>
        <v>931</v>
      </c>
      <c r="AL1606" s="53"/>
      <c r="AM1606" s="59" t="str">
        <f t="shared" si="18724"/>
        <v>ALI_25_SEG_12</v>
      </c>
      <c r="AN1606" s="59" t="str">
        <f t="shared" si="18725"/>
        <v>ALI_25_SEG_12_VAL_11385747.2</v>
      </c>
      <c r="AO1606" s="60">
        <f t="shared" ref="AO1606" si="19428">IF(OR(AB1606="",AB1606=0),0,COUNTIF(Codificacion,AM1606))</f>
        <v>5</v>
      </c>
      <c r="AP1606" s="61">
        <f t="array" ref="AP1606">MIN(IF(Codificacion=AM1606,Total_Cotizacion,""))</f>
        <v>11385747.199999999</v>
      </c>
      <c r="AQ1606" s="62" t="b">
        <f t="shared" si="18727"/>
        <v>1</v>
      </c>
      <c r="AR1606" s="51" t="str">
        <f t="shared" ref="AR1606" si="19429">IF(COUNTIF(Codificacion2,CONCATENATE(AM1606,"_VAL_",AB1606))&gt;1,"Empate","")</f>
        <v>Empate</v>
      </c>
      <c r="AS1606" s="63" t="s">
        <v>78</v>
      </c>
      <c r="AT1606" s="59" t="str">
        <f t="shared" si="18729"/>
        <v>ALI_25_SEG_12_x</v>
      </c>
      <c r="AU1606" s="63">
        <f t="shared" ref="AU1606" si="19430">IF(AND(COUNTIF(Codificacion3,AT1606)&lt;AO1606),1,COUNTIF(Codificacion3,AT1606))</f>
        <v>1</v>
      </c>
      <c r="AV1606" s="62" t="str">
        <f t="shared" si="18731"/>
        <v>Cotizacion Seleccionada</v>
      </c>
      <c r="AW1606" s="53"/>
      <c r="AX1606" s="51" t="str">
        <f t="shared" si="18732"/>
        <v>ALI_25_SEG_12VERDADERO</v>
      </c>
      <c r="AY1606" s="51">
        <f t="shared" si="18713"/>
        <v>2</v>
      </c>
      <c r="AZ1606" s="64" t="b">
        <f t="shared" si="18733"/>
        <v>0</v>
      </c>
    </row>
    <row r="1607" spans="1:52" x14ac:dyDescent="0.2">
      <c r="A1607" s="50" t="str">
        <f t="shared" si="18676"/>
        <v>ALI_25_SEG_13</v>
      </c>
      <c r="B1607" s="51" t="s">
        <v>148</v>
      </c>
      <c r="C1607" s="52">
        <v>25</v>
      </c>
      <c r="D1607" s="52">
        <f t="shared" ref="D1607" si="19431">IF(ISERROR(VLOOKUP(E1607,Proveedores,2,FALSE)),"",VLOOKUP(E1607,Proveedores,2,FALSE))</f>
        <v>2075</v>
      </c>
      <c r="E1607" s="53" t="s">
        <v>149</v>
      </c>
      <c r="F1607" s="54">
        <v>58</v>
      </c>
      <c r="G1607" s="53" t="s">
        <v>56</v>
      </c>
      <c r="H1607" s="53" t="s">
        <v>60</v>
      </c>
      <c r="I1607" s="52">
        <v>13</v>
      </c>
      <c r="J1607" s="53" t="s">
        <v>58</v>
      </c>
      <c r="K1607" s="55">
        <v>44835</v>
      </c>
      <c r="L1607" s="56">
        <v>6391</v>
      </c>
      <c r="M1607" s="56">
        <v>8136</v>
      </c>
      <c r="N1607" s="56">
        <v>3841</v>
      </c>
      <c r="O1607" s="56">
        <v>417</v>
      </c>
      <c r="P1607" s="57">
        <v>564</v>
      </c>
      <c r="Q1607" s="58">
        <v>0.20709219700000001</v>
      </c>
      <c r="R1607" s="57">
        <v>447.2</v>
      </c>
      <c r="S1607" s="57">
        <v>940</v>
      </c>
      <c r="T1607" s="58">
        <v>0.20765957400000001</v>
      </c>
      <c r="U1607" s="57">
        <v>744.8</v>
      </c>
      <c r="V1607" s="57">
        <v>940</v>
      </c>
      <c r="W1607" s="58">
        <v>0.20765957400000001</v>
      </c>
      <c r="X1607" s="57">
        <v>744.8</v>
      </c>
      <c r="Y1607" s="57">
        <v>940</v>
      </c>
      <c r="Z1607" s="58">
        <v>0.20765957400000001</v>
      </c>
      <c r="AA1607" s="57">
        <v>744.8</v>
      </c>
      <c r="AB1607" s="57">
        <v>12089106.4</v>
      </c>
      <c r="AC1607" s="53" t="str">
        <f t="shared" si="18715"/>
        <v>Registro Valido</v>
      </c>
      <c r="AD1607" s="57">
        <f t="shared" ref="AD1607" si="19432">IF(OR(ISERROR(VLOOKUP(CONCATENATE("ALI_",$C1607,"_SEG_",$I1607,"_PROV_",$D1607),Catalogo_Precios,AD$8,FALSE)),L1607=0),0,VLOOKUP(CONCATENATE("ALI_",$C1607,"_SEG_",$I1607,"_PROV_",$D1607),Catalogo_Precios,AD$8,FALSE))</f>
        <v>564</v>
      </c>
      <c r="AE1607" s="57">
        <f t="shared" ref="AE1607" si="19433">IF(OR(ISERROR(VLOOKUP(CONCATENATE("ALI_",$C1607,"_SEG_",$I1607,"_PROV_",$D1607),Catalogo_Precios,AE$8,FALSE)),M1607=0),0,VLOOKUP(CONCATENATE("ALI_",$C1607,"_SEG_",$I1607,"_PROV_",$D1607),Catalogo_Precios,AE$8,FALSE))</f>
        <v>940</v>
      </c>
      <c r="AF1607" s="57">
        <f t="shared" ref="AF1607" si="19434">IF(OR(ISERROR(VLOOKUP(CONCATENATE("ALI_",$C1607,"_SEG_",$I1607,"_PROV_",$D1607),Catalogo_Precios,AF$8,FALSE)),N1607=0),0,VLOOKUP(CONCATENATE("ALI_",$C1607,"_SEG_",$I1607,"_PROV_",$D1607),Catalogo_Precios,AF$8,FALSE))</f>
        <v>940</v>
      </c>
      <c r="AG1607" s="57">
        <f t="shared" ref="AG1607" si="19435">IF(OR(ISERROR(VLOOKUP(CONCATENATE("ALI_",$C1607,"_SEG_",$I1607,"_PROV_",$D1607),Catalogo_Precios,AG$8,FALSE)),O1607=0),0,VLOOKUP(CONCATENATE("ALI_",$C1607,"_SEG_",$I1607,"_PROV_",$D1607),Catalogo_Precios,AG$8,FALSE))</f>
        <v>940</v>
      </c>
      <c r="AH1607" s="57">
        <f t="shared" ref="AH1607" si="19436">IF(OR(ISERROR(VLOOKUP(CONCATENATE("ALI_",$C1607,"_SEG_",$I1607,"_PROV_",$D1607),Catalogo_Precios,AH$8,FALSE)),L1607=0),0,VLOOKUP(CONCATENATE("ALI_",$C1607,"_SEG_",$I1607,"_PROV_",$D1607),Catalogo_Precios,AH$8,FALSE))</f>
        <v>559</v>
      </c>
      <c r="AI1607" s="57">
        <f t="shared" ref="AI1607" si="19437">IF(OR(ISERROR(VLOOKUP(CONCATENATE("ALI_",$C1607,"_SEG_",$I1607,"_PROV_",$D1607),Catalogo_Precios,AI$8,FALSE)),M1607=0),0,VLOOKUP(CONCATENATE("ALI_",$C1607,"_SEG_",$I1607,"_PROV_",$D1607),Catalogo_Precios,AI$8,FALSE))</f>
        <v>931</v>
      </c>
      <c r="AJ1607" s="57">
        <f t="shared" ref="AJ1607" si="19438">IF(OR(ISERROR(VLOOKUP(CONCATENATE("ALI_",$C1607,"_SEG_",$I1607,"_PROV_",$D1607),Catalogo_Precios,AJ$8,FALSE)),N1607=0),0,VLOOKUP(CONCATENATE("ALI_",$C1607,"_SEG_",$I1607,"_PROV_",$D1607),Catalogo_Precios,AJ$8,FALSE))</f>
        <v>931</v>
      </c>
      <c r="AK1607" s="57">
        <f t="shared" ref="AK1607" si="19439">IF(OR(ISERROR(VLOOKUP(CONCATENATE("ALI_",$C1607,"_SEG_",$I1607,"_PROV_",$D1607),Catalogo_Precios,AK$8,FALSE)),O1607=0),0,VLOOKUP(CONCATENATE("ALI_",$C1607,"_SEG_",$I1607,"_PROV_",$D1607),Catalogo_Precios,AK$8,FALSE))</f>
        <v>931</v>
      </c>
      <c r="AL1607" s="53"/>
      <c r="AM1607" s="59" t="str">
        <f t="shared" si="18724"/>
        <v>ALI_25_SEG_13</v>
      </c>
      <c r="AN1607" s="59" t="str">
        <f t="shared" si="18725"/>
        <v>ALI_25_SEG_13_VAL_12089106.4</v>
      </c>
      <c r="AO1607" s="60">
        <f t="shared" ref="AO1607" si="19440">IF(OR(AB1607="",AB1607=0),0,COUNTIF(Codificacion,AM1607))</f>
        <v>5</v>
      </c>
      <c r="AP1607" s="61">
        <f t="array" ref="AP1607">MIN(IF(Codificacion=AM1607,Total_Cotizacion,""))</f>
        <v>12089106.4</v>
      </c>
      <c r="AQ1607" s="62" t="b">
        <f t="shared" si="18727"/>
        <v>1</v>
      </c>
      <c r="AR1607" s="51" t="str">
        <f t="shared" ref="AR1607" si="19441">IF(COUNTIF(Codificacion2,CONCATENATE(AM1607,"_VAL_",AB1607))&gt;1,"Empate","")</f>
        <v>Empate</v>
      </c>
      <c r="AS1607" s="63" t="s">
        <v>78</v>
      </c>
      <c r="AT1607" s="59" t="str">
        <f t="shared" si="18729"/>
        <v>ALI_25_SEG_13_x</v>
      </c>
      <c r="AU1607" s="63">
        <f t="shared" ref="AU1607" si="19442">IF(AND(COUNTIF(Codificacion3,AT1607)&lt;AO1607),1,COUNTIF(Codificacion3,AT1607))</f>
        <v>1</v>
      </c>
      <c r="AV1607" s="62" t="str">
        <f t="shared" si="18731"/>
        <v>Cotizacion Seleccionada</v>
      </c>
      <c r="AW1607" s="53"/>
      <c r="AX1607" s="51" t="str">
        <f t="shared" si="18732"/>
        <v>ALI_25_SEG_13VERDADERO</v>
      </c>
      <c r="AY1607" s="51">
        <f t="shared" si="18713"/>
        <v>2</v>
      </c>
      <c r="AZ1607" s="64" t="b">
        <f t="shared" si="18733"/>
        <v>0</v>
      </c>
    </row>
    <row r="1608" spans="1:52" x14ac:dyDescent="0.2">
      <c r="A1608" s="50" t="str">
        <f t="shared" si="18676"/>
        <v>ALI_25_SEG_14</v>
      </c>
      <c r="B1608" s="51" t="s">
        <v>148</v>
      </c>
      <c r="C1608" s="52">
        <v>25</v>
      </c>
      <c r="D1608" s="52">
        <f t="shared" ref="D1608" si="19443">IF(ISERROR(VLOOKUP(E1608,Proveedores,2,FALSE)),"",VLOOKUP(E1608,Proveedores,2,FALSE))</f>
        <v>2075</v>
      </c>
      <c r="E1608" s="53" t="s">
        <v>149</v>
      </c>
      <c r="F1608" s="54">
        <v>59</v>
      </c>
      <c r="G1608" s="53" t="s">
        <v>56</v>
      </c>
      <c r="H1608" s="53" t="s">
        <v>60</v>
      </c>
      <c r="I1608" s="52">
        <v>14</v>
      </c>
      <c r="J1608" s="53" t="s">
        <v>58</v>
      </c>
      <c r="K1608" s="55">
        <v>44835</v>
      </c>
      <c r="L1608" s="56">
        <v>6333</v>
      </c>
      <c r="M1608" s="56">
        <v>8062</v>
      </c>
      <c r="N1608" s="56">
        <v>3806</v>
      </c>
      <c r="O1608" s="56">
        <v>414</v>
      </c>
      <c r="P1608" s="57">
        <v>564</v>
      </c>
      <c r="Q1608" s="58">
        <v>0.20709219700000001</v>
      </c>
      <c r="R1608" s="57">
        <v>447.2</v>
      </c>
      <c r="S1608" s="57">
        <v>940</v>
      </c>
      <c r="T1608" s="58">
        <v>0.20765957400000001</v>
      </c>
      <c r="U1608" s="57">
        <v>744.8</v>
      </c>
      <c r="V1608" s="57">
        <v>940</v>
      </c>
      <c r="W1608" s="58">
        <v>0.20765957400000001</v>
      </c>
      <c r="X1608" s="57">
        <v>744.8</v>
      </c>
      <c r="Y1608" s="57">
        <v>940</v>
      </c>
      <c r="Z1608" s="58">
        <v>0.20765957400000001</v>
      </c>
      <c r="AA1608" s="57">
        <v>744.8</v>
      </c>
      <c r="AB1608" s="57">
        <v>11979751.199999999</v>
      </c>
      <c r="AC1608" s="53" t="str">
        <f t="shared" si="18715"/>
        <v>Registro Valido</v>
      </c>
      <c r="AD1608" s="57">
        <f t="shared" ref="AD1608" si="19444">IF(OR(ISERROR(VLOOKUP(CONCATENATE("ALI_",$C1608,"_SEG_",$I1608,"_PROV_",$D1608),Catalogo_Precios,AD$8,FALSE)),L1608=0),0,VLOOKUP(CONCATENATE("ALI_",$C1608,"_SEG_",$I1608,"_PROV_",$D1608),Catalogo_Precios,AD$8,FALSE))</f>
        <v>564</v>
      </c>
      <c r="AE1608" s="57">
        <f t="shared" ref="AE1608" si="19445">IF(OR(ISERROR(VLOOKUP(CONCATENATE("ALI_",$C1608,"_SEG_",$I1608,"_PROV_",$D1608),Catalogo_Precios,AE$8,FALSE)),M1608=0),0,VLOOKUP(CONCATENATE("ALI_",$C1608,"_SEG_",$I1608,"_PROV_",$D1608),Catalogo_Precios,AE$8,FALSE))</f>
        <v>940</v>
      </c>
      <c r="AF1608" s="57">
        <f t="shared" ref="AF1608" si="19446">IF(OR(ISERROR(VLOOKUP(CONCATENATE("ALI_",$C1608,"_SEG_",$I1608,"_PROV_",$D1608),Catalogo_Precios,AF$8,FALSE)),N1608=0),0,VLOOKUP(CONCATENATE("ALI_",$C1608,"_SEG_",$I1608,"_PROV_",$D1608),Catalogo_Precios,AF$8,FALSE))</f>
        <v>940</v>
      </c>
      <c r="AG1608" s="57">
        <f t="shared" ref="AG1608" si="19447">IF(OR(ISERROR(VLOOKUP(CONCATENATE("ALI_",$C1608,"_SEG_",$I1608,"_PROV_",$D1608),Catalogo_Precios,AG$8,FALSE)),O1608=0),0,VLOOKUP(CONCATENATE("ALI_",$C1608,"_SEG_",$I1608,"_PROV_",$D1608),Catalogo_Precios,AG$8,FALSE))</f>
        <v>940</v>
      </c>
      <c r="AH1608" s="57">
        <f t="shared" ref="AH1608" si="19448">IF(OR(ISERROR(VLOOKUP(CONCATENATE("ALI_",$C1608,"_SEG_",$I1608,"_PROV_",$D1608),Catalogo_Precios,AH$8,FALSE)),L1608=0),0,VLOOKUP(CONCATENATE("ALI_",$C1608,"_SEG_",$I1608,"_PROV_",$D1608),Catalogo_Precios,AH$8,FALSE))</f>
        <v>559</v>
      </c>
      <c r="AI1608" s="57">
        <f t="shared" ref="AI1608" si="19449">IF(OR(ISERROR(VLOOKUP(CONCATENATE("ALI_",$C1608,"_SEG_",$I1608,"_PROV_",$D1608),Catalogo_Precios,AI$8,FALSE)),M1608=0),0,VLOOKUP(CONCATENATE("ALI_",$C1608,"_SEG_",$I1608,"_PROV_",$D1608),Catalogo_Precios,AI$8,FALSE))</f>
        <v>931</v>
      </c>
      <c r="AJ1608" s="57">
        <f t="shared" ref="AJ1608" si="19450">IF(OR(ISERROR(VLOOKUP(CONCATENATE("ALI_",$C1608,"_SEG_",$I1608,"_PROV_",$D1608),Catalogo_Precios,AJ$8,FALSE)),N1608=0),0,VLOOKUP(CONCATENATE("ALI_",$C1608,"_SEG_",$I1608,"_PROV_",$D1608),Catalogo_Precios,AJ$8,FALSE))</f>
        <v>931</v>
      </c>
      <c r="AK1608" s="57">
        <f t="shared" ref="AK1608" si="19451">IF(OR(ISERROR(VLOOKUP(CONCATENATE("ALI_",$C1608,"_SEG_",$I1608,"_PROV_",$D1608),Catalogo_Precios,AK$8,FALSE)),O1608=0),0,VLOOKUP(CONCATENATE("ALI_",$C1608,"_SEG_",$I1608,"_PROV_",$D1608),Catalogo_Precios,AK$8,FALSE))</f>
        <v>931</v>
      </c>
      <c r="AL1608" s="53"/>
      <c r="AM1608" s="59" t="str">
        <f t="shared" si="18724"/>
        <v>ALI_25_SEG_14</v>
      </c>
      <c r="AN1608" s="59" t="str">
        <f t="shared" si="18725"/>
        <v>ALI_25_SEG_14_VAL_11979751.2</v>
      </c>
      <c r="AO1608" s="60">
        <f t="shared" ref="AO1608" si="19452">IF(OR(AB1608="",AB1608=0),0,COUNTIF(Codificacion,AM1608))</f>
        <v>5</v>
      </c>
      <c r="AP1608" s="61">
        <f t="array" ref="AP1608">MIN(IF(Codificacion=AM1608,Total_Cotizacion,""))</f>
        <v>11979751.199999999</v>
      </c>
      <c r="AQ1608" s="62" t="b">
        <f t="shared" si="18727"/>
        <v>1</v>
      </c>
      <c r="AR1608" s="51" t="str">
        <f t="shared" ref="AR1608" si="19453">IF(COUNTIF(Codificacion2,CONCATENATE(AM1608,"_VAL_",AB1608))&gt;1,"Empate","")</f>
        <v>Empate</v>
      </c>
      <c r="AS1608" s="63" t="s">
        <v>78</v>
      </c>
      <c r="AT1608" s="59" t="str">
        <f t="shared" si="18729"/>
        <v>ALI_25_SEG_14_x</v>
      </c>
      <c r="AU1608" s="63">
        <f t="shared" ref="AU1608" si="19454">IF(AND(COUNTIF(Codificacion3,AT1608)&lt;AO1608),1,COUNTIF(Codificacion3,AT1608))</f>
        <v>1</v>
      </c>
      <c r="AV1608" s="62" t="str">
        <f t="shared" si="18731"/>
        <v>Cotizacion Seleccionada</v>
      </c>
      <c r="AW1608" s="53"/>
      <c r="AX1608" s="51" t="str">
        <f t="shared" si="18732"/>
        <v>ALI_25_SEG_14VERDADERO</v>
      </c>
      <c r="AY1608" s="51">
        <f t="shared" si="18713"/>
        <v>2</v>
      </c>
      <c r="AZ1608" s="64" t="b">
        <f t="shared" si="18733"/>
        <v>0</v>
      </c>
    </row>
    <row r="1609" spans="1:52" x14ac:dyDescent="0.2">
      <c r="A1609" s="50" t="str">
        <f t="shared" ref="A1609:A1672" si="19455">IF(AV1609="Cotizacion Seleccionada",CONCATENATE("ALI_",C1609,"_SEG_",I1609),FALSE)</f>
        <v>ALI_25_SEG_15</v>
      </c>
      <c r="B1609" s="51" t="s">
        <v>148</v>
      </c>
      <c r="C1609" s="52">
        <v>25</v>
      </c>
      <c r="D1609" s="52">
        <f t="shared" ref="D1609" si="19456">IF(ISERROR(VLOOKUP(E1609,Proveedores,2,FALSE)),"",VLOOKUP(E1609,Proveedores,2,FALSE))</f>
        <v>2075</v>
      </c>
      <c r="E1609" s="53" t="s">
        <v>149</v>
      </c>
      <c r="F1609" s="54">
        <v>60</v>
      </c>
      <c r="G1609" s="53" t="s">
        <v>56</v>
      </c>
      <c r="H1609" s="53" t="s">
        <v>60</v>
      </c>
      <c r="I1609" s="52">
        <v>15</v>
      </c>
      <c r="J1609" s="53" t="s">
        <v>58</v>
      </c>
      <c r="K1609" s="55">
        <v>44835</v>
      </c>
      <c r="L1609" s="56">
        <v>5985</v>
      </c>
      <c r="M1609" s="56">
        <v>7619</v>
      </c>
      <c r="N1609" s="56">
        <v>3599</v>
      </c>
      <c r="O1609" s="56">
        <v>392</v>
      </c>
      <c r="P1609" s="57">
        <v>564</v>
      </c>
      <c r="Q1609" s="58">
        <v>0.20709219700000001</v>
      </c>
      <c r="R1609" s="57">
        <v>447.2</v>
      </c>
      <c r="S1609" s="57">
        <v>940</v>
      </c>
      <c r="T1609" s="58">
        <v>0.20765957400000001</v>
      </c>
      <c r="U1609" s="57">
        <v>744.8</v>
      </c>
      <c r="V1609" s="57">
        <v>940</v>
      </c>
      <c r="W1609" s="58">
        <v>0.20765957400000001</v>
      </c>
      <c r="X1609" s="57">
        <v>744.8</v>
      </c>
      <c r="Y1609" s="57">
        <v>940</v>
      </c>
      <c r="Z1609" s="58">
        <v>0.20765957400000001</v>
      </c>
      <c r="AA1609" s="57">
        <v>744.8</v>
      </c>
      <c r="AB1609" s="57">
        <v>11323619.999999998</v>
      </c>
      <c r="AC1609" s="53" t="str">
        <f t="shared" si="18715"/>
        <v>Registro Valido</v>
      </c>
      <c r="AD1609" s="57">
        <f t="shared" ref="AD1609" si="19457">IF(OR(ISERROR(VLOOKUP(CONCATENATE("ALI_",$C1609,"_SEG_",$I1609,"_PROV_",$D1609),Catalogo_Precios,AD$8,FALSE)),L1609=0),0,VLOOKUP(CONCATENATE("ALI_",$C1609,"_SEG_",$I1609,"_PROV_",$D1609),Catalogo_Precios,AD$8,FALSE))</f>
        <v>564</v>
      </c>
      <c r="AE1609" s="57">
        <f t="shared" ref="AE1609" si="19458">IF(OR(ISERROR(VLOOKUP(CONCATENATE("ALI_",$C1609,"_SEG_",$I1609,"_PROV_",$D1609),Catalogo_Precios,AE$8,FALSE)),M1609=0),0,VLOOKUP(CONCATENATE("ALI_",$C1609,"_SEG_",$I1609,"_PROV_",$D1609),Catalogo_Precios,AE$8,FALSE))</f>
        <v>940</v>
      </c>
      <c r="AF1609" s="57">
        <f t="shared" ref="AF1609" si="19459">IF(OR(ISERROR(VLOOKUP(CONCATENATE("ALI_",$C1609,"_SEG_",$I1609,"_PROV_",$D1609),Catalogo_Precios,AF$8,FALSE)),N1609=0),0,VLOOKUP(CONCATENATE("ALI_",$C1609,"_SEG_",$I1609,"_PROV_",$D1609),Catalogo_Precios,AF$8,FALSE))</f>
        <v>940</v>
      </c>
      <c r="AG1609" s="57">
        <f t="shared" ref="AG1609" si="19460">IF(OR(ISERROR(VLOOKUP(CONCATENATE("ALI_",$C1609,"_SEG_",$I1609,"_PROV_",$D1609),Catalogo_Precios,AG$8,FALSE)),O1609=0),0,VLOOKUP(CONCATENATE("ALI_",$C1609,"_SEG_",$I1609,"_PROV_",$D1609),Catalogo_Precios,AG$8,FALSE))</f>
        <v>940</v>
      </c>
      <c r="AH1609" s="57">
        <f t="shared" ref="AH1609" si="19461">IF(OR(ISERROR(VLOOKUP(CONCATENATE("ALI_",$C1609,"_SEG_",$I1609,"_PROV_",$D1609),Catalogo_Precios,AH$8,FALSE)),L1609=0),0,VLOOKUP(CONCATENATE("ALI_",$C1609,"_SEG_",$I1609,"_PROV_",$D1609),Catalogo_Precios,AH$8,FALSE))</f>
        <v>559</v>
      </c>
      <c r="AI1609" s="57">
        <f t="shared" ref="AI1609" si="19462">IF(OR(ISERROR(VLOOKUP(CONCATENATE("ALI_",$C1609,"_SEG_",$I1609,"_PROV_",$D1609),Catalogo_Precios,AI$8,FALSE)),M1609=0),0,VLOOKUP(CONCATENATE("ALI_",$C1609,"_SEG_",$I1609,"_PROV_",$D1609),Catalogo_Precios,AI$8,FALSE))</f>
        <v>931</v>
      </c>
      <c r="AJ1609" s="57">
        <f t="shared" ref="AJ1609" si="19463">IF(OR(ISERROR(VLOOKUP(CONCATENATE("ALI_",$C1609,"_SEG_",$I1609,"_PROV_",$D1609),Catalogo_Precios,AJ$8,FALSE)),N1609=0),0,VLOOKUP(CONCATENATE("ALI_",$C1609,"_SEG_",$I1609,"_PROV_",$D1609),Catalogo_Precios,AJ$8,FALSE))</f>
        <v>931</v>
      </c>
      <c r="AK1609" s="57">
        <f t="shared" ref="AK1609" si="19464">IF(OR(ISERROR(VLOOKUP(CONCATENATE("ALI_",$C1609,"_SEG_",$I1609,"_PROV_",$D1609),Catalogo_Precios,AK$8,FALSE)),O1609=0),0,VLOOKUP(CONCATENATE("ALI_",$C1609,"_SEG_",$I1609,"_PROV_",$D1609),Catalogo_Precios,AK$8,FALSE))</f>
        <v>931</v>
      </c>
      <c r="AL1609" s="53"/>
      <c r="AM1609" s="59" t="str">
        <f t="shared" si="18724"/>
        <v>ALI_25_SEG_15</v>
      </c>
      <c r="AN1609" s="59" t="str">
        <f t="shared" si="18725"/>
        <v>ALI_25_SEG_15_VAL_11323620</v>
      </c>
      <c r="AO1609" s="60">
        <f t="shared" ref="AO1609" si="19465">IF(OR(AB1609="",AB1609=0),0,COUNTIF(Codificacion,AM1609))</f>
        <v>5</v>
      </c>
      <c r="AP1609" s="61">
        <f t="array" ref="AP1609">MIN(IF(Codificacion=AM1609,Total_Cotizacion,""))</f>
        <v>11323619.999999998</v>
      </c>
      <c r="AQ1609" s="62" t="b">
        <f t="shared" si="18727"/>
        <v>1</v>
      </c>
      <c r="AR1609" s="51" t="str">
        <f t="shared" ref="AR1609" si="19466">IF(COUNTIF(Codificacion2,CONCATENATE(AM1609,"_VAL_",AB1609))&gt;1,"Empate","")</f>
        <v>Empate</v>
      </c>
      <c r="AS1609" s="63" t="s">
        <v>78</v>
      </c>
      <c r="AT1609" s="59" t="str">
        <f t="shared" si="18729"/>
        <v>ALI_25_SEG_15_x</v>
      </c>
      <c r="AU1609" s="63">
        <f t="shared" ref="AU1609" si="19467">IF(AND(COUNTIF(Codificacion3,AT1609)&lt;AO1609),1,COUNTIF(Codificacion3,AT1609))</f>
        <v>1</v>
      </c>
      <c r="AV1609" s="62" t="str">
        <f t="shared" si="18731"/>
        <v>Cotizacion Seleccionada</v>
      </c>
      <c r="AW1609" s="53"/>
      <c r="AX1609" s="51" t="str">
        <f t="shared" si="18732"/>
        <v>ALI_25_SEG_15VERDADERO</v>
      </c>
      <c r="AY1609" s="51">
        <f t="shared" si="18713"/>
        <v>2</v>
      </c>
      <c r="AZ1609" s="64" t="b">
        <f t="shared" si="18733"/>
        <v>0</v>
      </c>
    </row>
    <row r="1610" spans="1:52" x14ac:dyDescent="0.2">
      <c r="A1610" s="50" t="str">
        <f t="shared" si="19455"/>
        <v>ALI_93_SEG_6</v>
      </c>
      <c r="B1610" s="51" t="s">
        <v>148</v>
      </c>
      <c r="C1610" s="52">
        <v>93</v>
      </c>
      <c r="D1610" s="52">
        <f t="shared" ref="D1610" si="19468">IF(ISERROR(VLOOKUP(E1610,Proveedores,2,FALSE)),"",VLOOKUP(E1610,Proveedores,2,FALSE))</f>
        <v>2075</v>
      </c>
      <c r="E1610" s="53" t="s">
        <v>149</v>
      </c>
      <c r="F1610" s="54">
        <v>96</v>
      </c>
      <c r="G1610" s="53" t="s">
        <v>56</v>
      </c>
      <c r="H1610" s="53" t="s">
        <v>63</v>
      </c>
      <c r="I1610" s="52">
        <v>6</v>
      </c>
      <c r="J1610" s="53" t="s">
        <v>58</v>
      </c>
      <c r="K1610" s="55">
        <v>44835</v>
      </c>
      <c r="L1610" s="56">
        <v>7511</v>
      </c>
      <c r="M1610" s="56">
        <v>8935</v>
      </c>
      <c r="N1610" s="56">
        <v>5289</v>
      </c>
      <c r="O1610" s="56">
        <v>441</v>
      </c>
      <c r="P1610" s="57">
        <v>503</v>
      </c>
      <c r="Q1610" s="58">
        <v>0.15</v>
      </c>
      <c r="R1610" s="57">
        <v>427.55</v>
      </c>
      <c r="S1610" s="57">
        <v>671</v>
      </c>
      <c r="T1610" s="58">
        <v>0.15</v>
      </c>
      <c r="U1610" s="57">
        <v>570.35</v>
      </c>
      <c r="V1610" s="57">
        <v>1004</v>
      </c>
      <c r="W1610" s="58">
        <v>0.20699999999999999</v>
      </c>
      <c r="X1610" s="57">
        <v>796.17</v>
      </c>
      <c r="Y1610" s="57">
        <v>1004</v>
      </c>
      <c r="Z1610" s="58">
        <v>0.20699999999999999</v>
      </c>
      <c r="AA1610" s="57">
        <v>796.17</v>
      </c>
      <c r="AB1610" s="57">
        <v>12869459.4</v>
      </c>
      <c r="AC1610" s="53" t="str">
        <f t="shared" si="18715"/>
        <v>Registro Valido</v>
      </c>
      <c r="AD1610" s="57">
        <f t="shared" ref="AD1610" si="19469">IF(OR(ISERROR(VLOOKUP(CONCATENATE("ALI_",$C1610,"_SEG_",$I1610,"_PROV_",$D1610),Catalogo_Precios,AD$8,FALSE)),L1610=0),0,VLOOKUP(CONCATENATE("ALI_",$C1610,"_SEG_",$I1610,"_PROV_",$D1610),Catalogo_Precios,AD$8,FALSE))</f>
        <v>503</v>
      </c>
      <c r="AE1610" s="57">
        <f t="shared" ref="AE1610" si="19470">IF(OR(ISERROR(VLOOKUP(CONCATENATE("ALI_",$C1610,"_SEG_",$I1610,"_PROV_",$D1610),Catalogo_Precios,AE$8,FALSE)),M1610=0),0,VLOOKUP(CONCATENATE("ALI_",$C1610,"_SEG_",$I1610,"_PROV_",$D1610),Catalogo_Precios,AE$8,FALSE))</f>
        <v>671</v>
      </c>
      <c r="AF1610" s="57">
        <f t="shared" ref="AF1610" si="19471">IF(OR(ISERROR(VLOOKUP(CONCATENATE("ALI_",$C1610,"_SEG_",$I1610,"_PROV_",$D1610),Catalogo_Precios,AF$8,FALSE)),N1610=0),0,VLOOKUP(CONCATENATE("ALI_",$C1610,"_SEG_",$I1610,"_PROV_",$D1610),Catalogo_Precios,AF$8,FALSE))</f>
        <v>1004</v>
      </c>
      <c r="AG1610" s="57">
        <f t="shared" ref="AG1610" si="19472">IF(OR(ISERROR(VLOOKUP(CONCATENATE("ALI_",$C1610,"_SEG_",$I1610,"_PROV_",$D1610),Catalogo_Precios,AG$8,FALSE)),O1610=0),0,VLOOKUP(CONCATENATE("ALI_",$C1610,"_SEG_",$I1610,"_PROV_",$D1610),Catalogo_Precios,AG$8,FALSE))</f>
        <v>1004</v>
      </c>
      <c r="AH1610" s="57">
        <f t="shared" ref="AH1610" si="19473">IF(OR(ISERROR(VLOOKUP(CONCATENATE("ALI_",$C1610,"_SEG_",$I1610,"_PROV_",$D1610),Catalogo_Precios,AH$8,FALSE)),L1610=0),0,VLOOKUP(CONCATENATE("ALI_",$C1610,"_SEG_",$I1610,"_PROV_",$D1610),Catalogo_Precios,AH$8,FALSE))</f>
        <v>498</v>
      </c>
      <c r="AI1610" s="57">
        <f t="shared" ref="AI1610" si="19474">IF(OR(ISERROR(VLOOKUP(CONCATENATE("ALI_",$C1610,"_SEG_",$I1610,"_PROV_",$D1610),Catalogo_Precios,AI$8,FALSE)),M1610=0),0,VLOOKUP(CONCATENATE("ALI_",$C1610,"_SEG_",$I1610,"_PROV_",$D1610),Catalogo_Precios,AI$8,FALSE))</f>
        <v>663</v>
      </c>
      <c r="AJ1610" s="57">
        <f t="shared" ref="AJ1610" si="19475">IF(OR(ISERROR(VLOOKUP(CONCATENATE("ALI_",$C1610,"_SEG_",$I1610,"_PROV_",$D1610),Catalogo_Precios,AJ$8,FALSE)),N1610=0),0,VLOOKUP(CONCATENATE("ALI_",$C1610,"_SEG_",$I1610,"_PROV_",$D1610),Catalogo_Precios,AJ$8,FALSE))</f>
        <v>994</v>
      </c>
      <c r="AK1610" s="57">
        <f t="shared" ref="AK1610" si="19476">IF(OR(ISERROR(VLOOKUP(CONCATENATE("ALI_",$C1610,"_SEG_",$I1610,"_PROV_",$D1610),Catalogo_Precios,AK$8,FALSE)),O1610=0),0,VLOOKUP(CONCATENATE("ALI_",$C1610,"_SEG_",$I1610,"_PROV_",$D1610),Catalogo_Precios,AK$8,FALSE))</f>
        <v>994</v>
      </c>
      <c r="AL1610" s="53"/>
      <c r="AM1610" s="59" t="str">
        <f t="shared" si="18724"/>
        <v>ALI_93_SEG_6</v>
      </c>
      <c r="AN1610" s="59" t="str">
        <f t="shared" si="18725"/>
        <v>ALI_93_SEG_6_VAL_12869459.4</v>
      </c>
      <c r="AO1610" s="60">
        <f t="shared" ref="AO1610" si="19477">IF(OR(AB1610="",AB1610=0),0,COUNTIF(Codificacion,AM1610))</f>
        <v>5</v>
      </c>
      <c r="AP1610" s="61">
        <f t="array" ref="AP1610">MIN(IF(Codificacion=AM1610,Total_Cotizacion,""))</f>
        <v>12869459.4</v>
      </c>
      <c r="AQ1610" s="62" t="b">
        <f t="shared" si="18727"/>
        <v>1</v>
      </c>
      <c r="AR1610" s="51" t="str">
        <f t="shared" ref="AR1610" si="19478">IF(COUNTIF(Codificacion2,CONCATENATE(AM1610,"_VAL_",AB1610))&gt;1,"Empate","")</f>
        <v/>
      </c>
      <c r="AS1610" s="63" t="str">
        <f t="shared" ref="AS1610:AS1637" si="19479">IF(AND(AQ1610,AR1610="",AQ1610&lt;&gt;""),"X","")</f>
        <v>X</v>
      </c>
      <c r="AT1610" s="59" t="str">
        <f t="shared" si="18729"/>
        <v>ALI_93_SEG_6_X</v>
      </c>
      <c r="AU1610" s="63">
        <f t="shared" ref="AU1610" si="19480">IF(AND(COUNTIF(Codificacion3,AT1610)&lt;AO1610),1,COUNTIF(Codificacion3,AT1610))</f>
        <v>1</v>
      </c>
      <c r="AV1610" s="62" t="str">
        <f t="shared" si="18731"/>
        <v>Cotizacion Seleccionada</v>
      </c>
      <c r="AW1610" s="53"/>
      <c r="AX1610" s="51" t="str">
        <f t="shared" si="18732"/>
        <v>ALI_93_SEG_6VERDADERO</v>
      </c>
      <c r="AY1610" s="51">
        <f t="shared" si="18713"/>
        <v>1</v>
      </c>
      <c r="AZ1610" s="64" t="b">
        <f t="shared" si="18733"/>
        <v>0</v>
      </c>
    </row>
    <row r="1611" spans="1:52" x14ac:dyDescent="0.2">
      <c r="A1611" s="50" t="str">
        <f t="shared" si="19455"/>
        <v>ALI_93_SEG_7</v>
      </c>
      <c r="B1611" s="51" t="s">
        <v>148</v>
      </c>
      <c r="C1611" s="52">
        <v>93</v>
      </c>
      <c r="D1611" s="52">
        <f t="shared" ref="D1611" si="19481">IF(ISERROR(VLOOKUP(E1611,Proveedores,2,FALSE)),"",VLOOKUP(E1611,Proveedores,2,FALSE))</f>
        <v>2075</v>
      </c>
      <c r="E1611" s="53" t="s">
        <v>149</v>
      </c>
      <c r="F1611" s="54">
        <v>97</v>
      </c>
      <c r="G1611" s="53" t="s">
        <v>56</v>
      </c>
      <c r="H1611" s="53" t="s">
        <v>63</v>
      </c>
      <c r="I1611" s="52">
        <v>7</v>
      </c>
      <c r="J1611" s="53" t="s">
        <v>58</v>
      </c>
      <c r="K1611" s="55">
        <v>44835</v>
      </c>
      <c r="L1611" s="56">
        <v>7670</v>
      </c>
      <c r="M1611" s="56">
        <v>9124</v>
      </c>
      <c r="N1611" s="56">
        <v>5403</v>
      </c>
      <c r="O1611" s="56">
        <v>450</v>
      </c>
      <c r="P1611" s="57">
        <v>503</v>
      </c>
      <c r="Q1611" s="58">
        <v>0.15</v>
      </c>
      <c r="R1611" s="57">
        <v>427.55</v>
      </c>
      <c r="S1611" s="57">
        <v>671</v>
      </c>
      <c r="T1611" s="58">
        <v>0.15</v>
      </c>
      <c r="U1611" s="57">
        <v>570.35</v>
      </c>
      <c r="V1611" s="57">
        <v>1004</v>
      </c>
      <c r="W1611" s="58">
        <v>0.20699999999999999</v>
      </c>
      <c r="X1611" s="57">
        <v>796.17</v>
      </c>
      <c r="Y1611" s="57">
        <v>1004</v>
      </c>
      <c r="Z1611" s="58">
        <v>0.20699999999999999</v>
      </c>
      <c r="AA1611" s="57">
        <v>796.17</v>
      </c>
      <c r="AB1611" s="57">
        <v>13143164.91</v>
      </c>
      <c r="AC1611" s="53" t="str">
        <f t="shared" si="18715"/>
        <v>Registro Valido</v>
      </c>
      <c r="AD1611" s="57">
        <f t="shared" ref="AD1611" si="19482">IF(OR(ISERROR(VLOOKUP(CONCATENATE("ALI_",$C1611,"_SEG_",$I1611,"_PROV_",$D1611),Catalogo_Precios,AD$8,FALSE)),L1611=0),0,VLOOKUP(CONCATENATE("ALI_",$C1611,"_SEG_",$I1611,"_PROV_",$D1611),Catalogo_Precios,AD$8,FALSE))</f>
        <v>503</v>
      </c>
      <c r="AE1611" s="57">
        <f t="shared" ref="AE1611" si="19483">IF(OR(ISERROR(VLOOKUP(CONCATENATE("ALI_",$C1611,"_SEG_",$I1611,"_PROV_",$D1611),Catalogo_Precios,AE$8,FALSE)),M1611=0),0,VLOOKUP(CONCATENATE("ALI_",$C1611,"_SEG_",$I1611,"_PROV_",$D1611),Catalogo_Precios,AE$8,FALSE))</f>
        <v>671</v>
      </c>
      <c r="AF1611" s="57">
        <f t="shared" ref="AF1611" si="19484">IF(OR(ISERROR(VLOOKUP(CONCATENATE("ALI_",$C1611,"_SEG_",$I1611,"_PROV_",$D1611),Catalogo_Precios,AF$8,FALSE)),N1611=0),0,VLOOKUP(CONCATENATE("ALI_",$C1611,"_SEG_",$I1611,"_PROV_",$D1611),Catalogo_Precios,AF$8,FALSE))</f>
        <v>1004</v>
      </c>
      <c r="AG1611" s="57">
        <f t="shared" ref="AG1611" si="19485">IF(OR(ISERROR(VLOOKUP(CONCATENATE("ALI_",$C1611,"_SEG_",$I1611,"_PROV_",$D1611),Catalogo_Precios,AG$8,FALSE)),O1611=0),0,VLOOKUP(CONCATENATE("ALI_",$C1611,"_SEG_",$I1611,"_PROV_",$D1611),Catalogo_Precios,AG$8,FALSE))</f>
        <v>1004</v>
      </c>
      <c r="AH1611" s="57">
        <f t="shared" ref="AH1611" si="19486">IF(OR(ISERROR(VLOOKUP(CONCATENATE("ALI_",$C1611,"_SEG_",$I1611,"_PROV_",$D1611),Catalogo_Precios,AH$8,FALSE)),L1611=0),0,VLOOKUP(CONCATENATE("ALI_",$C1611,"_SEG_",$I1611,"_PROV_",$D1611),Catalogo_Precios,AH$8,FALSE))</f>
        <v>498</v>
      </c>
      <c r="AI1611" s="57">
        <f t="shared" ref="AI1611" si="19487">IF(OR(ISERROR(VLOOKUP(CONCATENATE("ALI_",$C1611,"_SEG_",$I1611,"_PROV_",$D1611),Catalogo_Precios,AI$8,FALSE)),M1611=0),0,VLOOKUP(CONCATENATE("ALI_",$C1611,"_SEG_",$I1611,"_PROV_",$D1611),Catalogo_Precios,AI$8,FALSE))</f>
        <v>663</v>
      </c>
      <c r="AJ1611" s="57">
        <f t="shared" ref="AJ1611" si="19488">IF(OR(ISERROR(VLOOKUP(CONCATENATE("ALI_",$C1611,"_SEG_",$I1611,"_PROV_",$D1611),Catalogo_Precios,AJ$8,FALSE)),N1611=0),0,VLOOKUP(CONCATENATE("ALI_",$C1611,"_SEG_",$I1611,"_PROV_",$D1611),Catalogo_Precios,AJ$8,FALSE))</f>
        <v>994</v>
      </c>
      <c r="AK1611" s="57">
        <f t="shared" ref="AK1611" si="19489">IF(OR(ISERROR(VLOOKUP(CONCATENATE("ALI_",$C1611,"_SEG_",$I1611,"_PROV_",$D1611),Catalogo_Precios,AK$8,FALSE)),O1611=0),0,VLOOKUP(CONCATENATE("ALI_",$C1611,"_SEG_",$I1611,"_PROV_",$D1611),Catalogo_Precios,AK$8,FALSE))</f>
        <v>994</v>
      </c>
      <c r="AL1611" s="53"/>
      <c r="AM1611" s="59" t="str">
        <f t="shared" si="18724"/>
        <v>ALI_93_SEG_7</v>
      </c>
      <c r="AN1611" s="59" t="str">
        <f t="shared" si="18725"/>
        <v>ALI_93_SEG_7_VAL_13143164.91</v>
      </c>
      <c r="AO1611" s="60">
        <f t="shared" ref="AO1611" si="19490">IF(OR(AB1611="",AB1611=0),0,COUNTIF(Codificacion,AM1611))</f>
        <v>5</v>
      </c>
      <c r="AP1611" s="61">
        <f t="array" ref="AP1611">MIN(IF(Codificacion=AM1611,Total_Cotizacion,""))</f>
        <v>13143164.91</v>
      </c>
      <c r="AQ1611" s="62" t="b">
        <f t="shared" si="18727"/>
        <v>1</v>
      </c>
      <c r="AR1611" s="51" t="str">
        <f t="shared" ref="AR1611" si="19491">IF(COUNTIF(Codificacion2,CONCATENATE(AM1611,"_VAL_",AB1611))&gt;1,"Empate","")</f>
        <v/>
      </c>
      <c r="AS1611" s="63" t="str">
        <f t="shared" si="19479"/>
        <v>X</v>
      </c>
      <c r="AT1611" s="59" t="str">
        <f t="shared" si="18729"/>
        <v>ALI_93_SEG_7_X</v>
      </c>
      <c r="AU1611" s="63">
        <f t="shared" ref="AU1611" si="19492">IF(AND(COUNTIF(Codificacion3,AT1611)&lt;AO1611),1,COUNTIF(Codificacion3,AT1611))</f>
        <v>1</v>
      </c>
      <c r="AV1611" s="62" t="str">
        <f t="shared" si="18731"/>
        <v>Cotizacion Seleccionada</v>
      </c>
      <c r="AW1611" s="53"/>
      <c r="AX1611" s="51" t="str">
        <f t="shared" si="18732"/>
        <v>ALI_93_SEG_7VERDADERO</v>
      </c>
      <c r="AY1611" s="51">
        <f t="shared" ref="AY1611:AY1674" si="19493">COUNTIF(AX$10:AX$2017,CONCATENATE(AM1611,AQ1611))</f>
        <v>1</v>
      </c>
      <c r="AZ1611" s="64" t="b">
        <f t="shared" si="18733"/>
        <v>0</v>
      </c>
    </row>
    <row r="1612" spans="1:52" x14ac:dyDescent="0.2">
      <c r="A1612" s="50" t="str">
        <f t="shared" si="19455"/>
        <v>ALI_93_SEG_8</v>
      </c>
      <c r="B1612" s="51" t="s">
        <v>148</v>
      </c>
      <c r="C1612" s="52">
        <v>93</v>
      </c>
      <c r="D1612" s="52">
        <f t="shared" ref="D1612" si="19494">IF(ISERROR(VLOOKUP(E1612,Proveedores,2,FALSE)),"",VLOOKUP(E1612,Proveedores,2,FALSE))</f>
        <v>2075</v>
      </c>
      <c r="E1612" s="53" t="s">
        <v>149</v>
      </c>
      <c r="F1612" s="54">
        <v>98</v>
      </c>
      <c r="G1612" s="53" t="s">
        <v>56</v>
      </c>
      <c r="H1612" s="53" t="s">
        <v>63</v>
      </c>
      <c r="I1612" s="52">
        <v>8</v>
      </c>
      <c r="J1612" s="53" t="s">
        <v>58</v>
      </c>
      <c r="K1612" s="55">
        <v>44835</v>
      </c>
      <c r="L1612" s="56">
        <v>7403</v>
      </c>
      <c r="M1612" s="56">
        <v>8806</v>
      </c>
      <c r="N1612" s="56">
        <v>5215</v>
      </c>
      <c r="O1612" s="56">
        <v>435</v>
      </c>
      <c r="P1612" s="57">
        <v>503</v>
      </c>
      <c r="Q1612" s="58">
        <v>0.15</v>
      </c>
      <c r="R1612" s="57">
        <v>427.55</v>
      </c>
      <c r="S1612" s="57">
        <v>671</v>
      </c>
      <c r="T1612" s="58">
        <v>0.15</v>
      </c>
      <c r="U1612" s="57">
        <v>570.35</v>
      </c>
      <c r="V1612" s="57">
        <v>1004</v>
      </c>
      <c r="W1612" s="58">
        <v>0.20699999999999999</v>
      </c>
      <c r="X1612" s="57">
        <v>796.17</v>
      </c>
      <c r="Y1612" s="57">
        <v>1004</v>
      </c>
      <c r="Z1612" s="58">
        <v>0.20699999999999999</v>
      </c>
      <c r="AA1612" s="57">
        <v>796.17</v>
      </c>
      <c r="AB1612" s="57">
        <v>12686015.25</v>
      </c>
      <c r="AC1612" s="53" t="str">
        <f t="shared" ref="AC1612:AC1675" si="19495">IF(OR(AB1612=0,AB1612=""),"Registro No Valido","Registro Valido")</f>
        <v>Registro Valido</v>
      </c>
      <c r="AD1612" s="57">
        <f t="shared" ref="AD1612" si="19496">IF(OR(ISERROR(VLOOKUP(CONCATENATE("ALI_",$C1612,"_SEG_",$I1612,"_PROV_",$D1612),Catalogo_Precios,AD$8,FALSE)),L1612=0),0,VLOOKUP(CONCATENATE("ALI_",$C1612,"_SEG_",$I1612,"_PROV_",$D1612),Catalogo_Precios,AD$8,FALSE))</f>
        <v>503</v>
      </c>
      <c r="AE1612" s="57">
        <f t="shared" ref="AE1612" si="19497">IF(OR(ISERROR(VLOOKUP(CONCATENATE("ALI_",$C1612,"_SEG_",$I1612,"_PROV_",$D1612),Catalogo_Precios,AE$8,FALSE)),M1612=0),0,VLOOKUP(CONCATENATE("ALI_",$C1612,"_SEG_",$I1612,"_PROV_",$D1612),Catalogo_Precios,AE$8,FALSE))</f>
        <v>671</v>
      </c>
      <c r="AF1612" s="57">
        <f t="shared" ref="AF1612" si="19498">IF(OR(ISERROR(VLOOKUP(CONCATENATE("ALI_",$C1612,"_SEG_",$I1612,"_PROV_",$D1612),Catalogo_Precios,AF$8,FALSE)),N1612=0),0,VLOOKUP(CONCATENATE("ALI_",$C1612,"_SEG_",$I1612,"_PROV_",$D1612),Catalogo_Precios,AF$8,FALSE))</f>
        <v>1004</v>
      </c>
      <c r="AG1612" s="57">
        <f t="shared" ref="AG1612" si="19499">IF(OR(ISERROR(VLOOKUP(CONCATENATE("ALI_",$C1612,"_SEG_",$I1612,"_PROV_",$D1612),Catalogo_Precios,AG$8,FALSE)),O1612=0),0,VLOOKUP(CONCATENATE("ALI_",$C1612,"_SEG_",$I1612,"_PROV_",$D1612),Catalogo_Precios,AG$8,FALSE))</f>
        <v>1004</v>
      </c>
      <c r="AH1612" s="57">
        <f t="shared" ref="AH1612" si="19500">IF(OR(ISERROR(VLOOKUP(CONCATENATE("ALI_",$C1612,"_SEG_",$I1612,"_PROV_",$D1612),Catalogo_Precios,AH$8,FALSE)),L1612=0),0,VLOOKUP(CONCATENATE("ALI_",$C1612,"_SEG_",$I1612,"_PROV_",$D1612),Catalogo_Precios,AH$8,FALSE))</f>
        <v>498</v>
      </c>
      <c r="AI1612" s="57">
        <f t="shared" ref="AI1612" si="19501">IF(OR(ISERROR(VLOOKUP(CONCATENATE("ALI_",$C1612,"_SEG_",$I1612,"_PROV_",$D1612),Catalogo_Precios,AI$8,FALSE)),M1612=0),0,VLOOKUP(CONCATENATE("ALI_",$C1612,"_SEG_",$I1612,"_PROV_",$D1612),Catalogo_Precios,AI$8,FALSE))</f>
        <v>663</v>
      </c>
      <c r="AJ1612" s="57">
        <f t="shared" ref="AJ1612" si="19502">IF(OR(ISERROR(VLOOKUP(CONCATENATE("ALI_",$C1612,"_SEG_",$I1612,"_PROV_",$D1612),Catalogo_Precios,AJ$8,FALSE)),N1612=0),0,VLOOKUP(CONCATENATE("ALI_",$C1612,"_SEG_",$I1612,"_PROV_",$D1612),Catalogo_Precios,AJ$8,FALSE))</f>
        <v>994</v>
      </c>
      <c r="AK1612" s="57">
        <f t="shared" ref="AK1612" si="19503">IF(OR(ISERROR(VLOOKUP(CONCATENATE("ALI_",$C1612,"_SEG_",$I1612,"_PROV_",$D1612),Catalogo_Precios,AK$8,FALSE)),O1612=0),0,VLOOKUP(CONCATENATE("ALI_",$C1612,"_SEG_",$I1612,"_PROV_",$D1612),Catalogo_Precios,AK$8,FALSE))</f>
        <v>994</v>
      </c>
      <c r="AL1612" s="53"/>
      <c r="AM1612" s="59" t="str">
        <f t="shared" ref="AM1612:AM1675" si="19504">IF(AC1612="Registro Valido",CONCATENATE("ALI_",C1612,"_SEG_",I1612),"Registro No Valido")</f>
        <v>ALI_93_SEG_8</v>
      </c>
      <c r="AN1612" s="59" t="str">
        <f t="shared" ref="AN1612:AN1675" si="19505">IF(AC1612="Registro Valido",CONCATENATE("ALI_",C1612,"_SEG_",I1612,"_VAL_",AB1612),"Registro No Valido")</f>
        <v>ALI_93_SEG_8_VAL_12686015.25</v>
      </c>
      <c r="AO1612" s="60">
        <f t="shared" ref="AO1612" si="19506">IF(OR(AB1612="",AB1612=0),0,COUNTIF(Codificacion,AM1612))</f>
        <v>5</v>
      </c>
      <c r="AP1612" s="61">
        <f t="array" ref="AP1612">MIN(IF(Codificacion=AM1612,Total_Cotizacion,""))</f>
        <v>12686015.25</v>
      </c>
      <c r="AQ1612" s="62" t="b">
        <f t="shared" ref="AQ1612:AQ1675" si="19507">IF(AND(AO1612&gt;0,AB1612&lt;&gt;""),AP1612=AB1612,"")</f>
        <v>1</v>
      </c>
      <c r="AR1612" s="51" t="str">
        <f t="shared" ref="AR1612" si="19508">IF(COUNTIF(Codificacion2,CONCATENATE(AM1612,"_VAL_",AB1612))&gt;1,"Empate","")</f>
        <v/>
      </c>
      <c r="AS1612" s="63" t="str">
        <f t="shared" si="19479"/>
        <v>X</v>
      </c>
      <c r="AT1612" s="59" t="str">
        <f t="shared" ref="AT1612:AT1675" si="19509">IF(AC1612="Registro Valido",CONCATENATE("ALI_",C1612,"_SEG_",I1612,"_",AS1612),"Registro No Valido")</f>
        <v>ALI_93_SEG_8_X</v>
      </c>
      <c r="AU1612" s="63">
        <f t="shared" ref="AU1612" si="19510">IF(AND(COUNTIF(Codificacion3,AT1612)&lt;AO1612),1,COUNTIF(Codificacion3,AT1612))</f>
        <v>1</v>
      </c>
      <c r="AV1612" s="62" t="str">
        <f t="shared" ref="AV1612:AV1675" si="19511">IF(AND(AU1612=1,AS1612="X"),"Cotizacion Seleccionada","No Seleccionada")</f>
        <v>Cotizacion Seleccionada</v>
      </c>
      <c r="AW1612" s="53"/>
      <c r="AX1612" s="51" t="str">
        <f t="shared" ref="AX1612:AX1675" si="19512">CONCATENATE(AM1612,AQ1612)</f>
        <v>ALI_93_SEG_8VERDADERO</v>
      </c>
      <c r="AY1612" s="51">
        <f t="shared" si="19493"/>
        <v>1</v>
      </c>
      <c r="AZ1612" s="64" t="b">
        <f t="shared" ref="AZ1612:AZ1675" si="19513">AO1612=AY1612</f>
        <v>0</v>
      </c>
    </row>
    <row r="1613" spans="1:52" x14ac:dyDescent="0.2">
      <c r="A1613" s="50" t="str">
        <f t="shared" si="19455"/>
        <v>ALI_93_SEG_9</v>
      </c>
      <c r="B1613" s="51" t="s">
        <v>148</v>
      </c>
      <c r="C1613" s="52">
        <v>93</v>
      </c>
      <c r="D1613" s="52">
        <f t="shared" ref="D1613" si="19514">IF(ISERROR(VLOOKUP(E1613,Proveedores,2,FALSE)),"",VLOOKUP(E1613,Proveedores,2,FALSE))</f>
        <v>2075</v>
      </c>
      <c r="E1613" s="53" t="s">
        <v>149</v>
      </c>
      <c r="F1613" s="54">
        <v>99</v>
      </c>
      <c r="G1613" s="53" t="s">
        <v>56</v>
      </c>
      <c r="H1613" s="53" t="s">
        <v>63</v>
      </c>
      <c r="I1613" s="52">
        <v>9</v>
      </c>
      <c r="J1613" s="53" t="s">
        <v>58</v>
      </c>
      <c r="K1613" s="55">
        <v>44835</v>
      </c>
      <c r="L1613" s="56">
        <v>7481</v>
      </c>
      <c r="M1613" s="56">
        <v>8900</v>
      </c>
      <c r="N1613" s="56">
        <v>5269</v>
      </c>
      <c r="O1613" s="56">
        <v>439</v>
      </c>
      <c r="P1613" s="57">
        <v>503</v>
      </c>
      <c r="Q1613" s="58">
        <v>0.15</v>
      </c>
      <c r="R1613" s="57">
        <v>427.55</v>
      </c>
      <c r="S1613" s="57">
        <v>671</v>
      </c>
      <c r="T1613" s="58">
        <v>0.15</v>
      </c>
      <c r="U1613" s="57">
        <v>570.35</v>
      </c>
      <c r="V1613" s="57">
        <v>1004</v>
      </c>
      <c r="W1613" s="58">
        <v>0.20699999999999999</v>
      </c>
      <c r="X1613" s="57">
        <v>796.17</v>
      </c>
      <c r="Y1613" s="57">
        <v>1004</v>
      </c>
      <c r="Z1613" s="58">
        <v>0.20699999999999999</v>
      </c>
      <c r="AA1613" s="57">
        <v>796.17</v>
      </c>
      <c r="AB1613" s="57">
        <v>12819154.910000002</v>
      </c>
      <c r="AC1613" s="53" t="str">
        <f t="shared" si="19495"/>
        <v>Registro Valido</v>
      </c>
      <c r="AD1613" s="57">
        <f t="shared" ref="AD1613" si="19515">IF(OR(ISERROR(VLOOKUP(CONCATENATE("ALI_",$C1613,"_SEG_",$I1613,"_PROV_",$D1613),Catalogo_Precios,AD$8,FALSE)),L1613=0),0,VLOOKUP(CONCATENATE("ALI_",$C1613,"_SEG_",$I1613,"_PROV_",$D1613),Catalogo_Precios,AD$8,FALSE))</f>
        <v>503</v>
      </c>
      <c r="AE1613" s="57">
        <f t="shared" ref="AE1613" si="19516">IF(OR(ISERROR(VLOOKUP(CONCATENATE("ALI_",$C1613,"_SEG_",$I1613,"_PROV_",$D1613),Catalogo_Precios,AE$8,FALSE)),M1613=0),0,VLOOKUP(CONCATENATE("ALI_",$C1613,"_SEG_",$I1613,"_PROV_",$D1613),Catalogo_Precios,AE$8,FALSE))</f>
        <v>671</v>
      </c>
      <c r="AF1613" s="57">
        <f t="shared" ref="AF1613" si="19517">IF(OR(ISERROR(VLOOKUP(CONCATENATE("ALI_",$C1613,"_SEG_",$I1613,"_PROV_",$D1613),Catalogo_Precios,AF$8,FALSE)),N1613=0),0,VLOOKUP(CONCATENATE("ALI_",$C1613,"_SEG_",$I1613,"_PROV_",$D1613),Catalogo_Precios,AF$8,FALSE))</f>
        <v>1004</v>
      </c>
      <c r="AG1613" s="57">
        <f t="shared" ref="AG1613" si="19518">IF(OR(ISERROR(VLOOKUP(CONCATENATE("ALI_",$C1613,"_SEG_",$I1613,"_PROV_",$D1613),Catalogo_Precios,AG$8,FALSE)),O1613=0),0,VLOOKUP(CONCATENATE("ALI_",$C1613,"_SEG_",$I1613,"_PROV_",$D1613),Catalogo_Precios,AG$8,FALSE))</f>
        <v>1004</v>
      </c>
      <c r="AH1613" s="57">
        <f t="shared" ref="AH1613" si="19519">IF(OR(ISERROR(VLOOKUP(CONCATENATE("ALI_",$C1613,"_SEG_",$I1613,"_PROV_",$D1613),Catalogo_Precios,AH$8,FALSE)),L1613=0),0,VLOOKUP(CONCATENATE("ALI_",$C1613,"_SEG_",$I1613,"_PROV_",$D1613),Catalogo_Precios,AH$8,FALSE))</f>
        <v>498</v>
      </c>
      <c r="AI1613" s="57">
        <f t="shared" ref="AI1613" si="19520">IF(OR(ISERROR(VLOOKUP(CONCATENATE("ALI_",$C1613,"_SEG_",$I1613,"_PROV_",$D1613),Catalogo_Precios,AI$8,FALSE)),M1613=0),0,VLOOKUP(CONCATENATE("ALI_",$C1613,"_SEG_",$I1613,"_PROV_",$D1613),Catalogo_Precios,AI$8,FALSE))</f>
        <v>663</v>
      </c>
      <c r="AJ1613" s="57">
        <f t="shared" ref="AJ1613" si="19521">IF(OR(ISERROR(VLOOKUP(CONCATENATE("ALI_",$C1613,"_SEG_",$I1613,"_PROV_",$D1613),Catalogo_Precios,AJ$8,FALSE)),N1613=0),0,VLOOKUP(CONCATENATE("ALI_",$C1613,"_SEG_",$I1613,"_PROV_",$D1613),Catalogo_Precios,AJ$8,FALSE))</f>
        <v>994</v>
      </c>
      <c r="AK1613" s="57">
        <f t="shared" ref="AK1613" si="19522">IF(OR(ISERROR(VLOOKUP(CONCATENATE("ALI_",$C1613,"_SEG_",$I1613,"_PROV_",$D1613),Catalogo_Precios,AK$8,FALSE)),O1613=0),0,VLOOKUP(CONCATENATE("ALI_",$C1613,"_SEG_",$I1613,"_PROV_",$D1613),Catalogo_Precios,AK$8,FALSE))</f>
        <v>994</v>
      </c>
      <c r="AL1613" s="53"/>
      <c r="AM1613" s="59" t="str">
        <f t="shared" si="19504"/>
        <v>ALI_93_SEG_9</v>
      </c>
      <c r="AN1613" s="59" t="str">
        <f t="shared" si="19505"/>
        <v>ALI_93_SEG_9_VAL_12819154.91</v>
      </c>
      <c r="AO1613" s="60">
        <f t="shared" ref="AO1613" si="19523">IF(OR(AB1613="",AB1613=0),0,COUNTIF(Codificacion,AM1613))</f>
        <v>5</v>
      </c>
      <c r="AP1613" s="61">
        <f t="array" ref="AP1613">MIN(IF(Codificacion=AM1613,Total_Cotizacion,""))</f>
        <v>12819154.910000002</v>
      </c>
      <c r="AQ1613" s="62" t="b">
        <f t="shared" si="19507"/>
        <v>1</v>
      </c>
      <c r="AR1613" s="51" t="str">
        <f t="shared" ref="AR1613" si="19524">IF(COUNTIF(Codificacion2,CONCATENATE(AM1613,"_VAL_",AB1613))&gt;1,"Empate","")</f>
        <v/>
      </c>
      <c r="AS1613" s="63" t="str">
        <f t="shared" si="19479"/>
        <v>X</v>
      </c>
      <c r="AT1613" s="59" t="str">
        <f t="shared" si="19509"/>
        <v>ALI_93_SEG_9_X</v>
      </c>
      <c r="AU1613" s="63">
        <f t="shared" ref="AU1613" si="19525">IF(AND(COUNTIF(Codificacion3,AT1613)&lt;AO1613),1,COUNTIF(Codificacion3,AT1613))</f>
        <v>1</v>
      </c>
      <c r="AV1613" s="62" t="str">
        <f t="shared" si="19511"/>
        <v>Cotizacion Seleccionada</v>
      </c>
      <c r="AW1613" s="53"/>
      <c r="AX1613" s="51" t="str">
        <f t="shared" si="19512"/>
        <v>ALI_93_SEG_9VERDADERO</v>
      </c>
      <c r="AY1613" s="51">
        <f t="shared" si="19493"/>
        <v>1</v>
      </c>
      <c r="AZ1613" s="64" t="b">
        <f t="shared" si="19513"/>
        <v>0</v>
      </c>
    </row>
    <row r="1614" spans="1:52" x14ac:dyDescent="0.2">
      <c r="A1614" s="50" t="str">
        <f t="shared" si="19455"/>
        <v>ALI_93_SEG_10</v>
      </c>
      <c r="B1614" s="51" t="s">
        <v>148</v>
      </c>
      <c r="C1614" s="52">
        <v>93</v>
      </c>
      <c r="D1614" s="52">
        <f t="shared" ref="D1614" si="19526">IF(ISERROR(VLOOKUP(E1614,Proveedores,2,FALSE)),"",VLOOKUP(E1614,Proveedores,2,FALSE))</f>
        <v>2075</v>
      </c>
      <c r="E1614" s="53" t="s">
        <v>149</v>
      </c>
      <c r="F1614" s="54">
        <v>100</v>
      </c>
      <c r="G1614" s="53" t="s">
        <v>56</v>
      </c>
      <c r="H1614" s="53" t="s">
        <v>63</v>
      </c>
      <c r="I1614" s="52">
        <v>10</v>
      </c>
      <c r="J1614" s="53" t="s">
        <v>58</v>
      </c>
      <c r="K1614" s="55">
        <v>44835</v>
      </c>
      <c r="L1614" s="56">
        <v>7492</v>
      </c>
      <c r="M1614" s="56">
        <v>8914</v>
      </c>
      <c r="N1614" s="56">
        <v>5278</v>
      </c>
      <c r="O1614" s="56">
        <v>440</v>
      </c>
      <c r="P1614" s="57">
        <v>503</v>
      </c>
      <c r="Q1614" s="58">
        <v>0.15</v>
      </c>
      <c r="R1614" s="57">
        <v>427.55</v>
      </c>
      <c r="S1614" s="57">
        <v>671</v>
      </c>
      <c r="T1614" s="58">
        <v>0.15</v>
      </c>
      <c r="U1614" s="57">
        <v>570.35</v>
      </c>
      <c r="V1614" s="57">
        <v>1004</v>
      </c>
      <c r="W1614" s="58">
        <v>0.20699999999999999</v>
      </c>
      <c r="X1614" s="57">
        <v>796.17</v>
      </c>
      <c r="Y1614" s="57">
        <v>1004</v>
      </c>
      <c r="Z1614" s="58">
        <v>0.20699999999999999</v>
      </c>
      <c r="AA1614" s="57">
        <v>796.17</v>
      </c>
      <c r="AB1614" s="57">
        <v>12839804.560000001</v>
      </c>
      <c r="AC1614" s="53" t="str">
        <f t="shared" si="19495"/>
        <v>Registro Valido</v>
      </c>
      <c r="AD1614" s="57">
        <f t="shared" ref="AD1614" si="19527">IF(OR(ISERROR(VLOOKUP(CONCATENATE("ALI_",$C1614,"_SEG_",$I1614,"_PROV_",$D1614),Catalogo_Precios,AD$8,FALSE)),L1614=0),0,VLOOKUP(CONCATENATE("ALI_",$C1614,"_SEG_",$I1614,"_PROV_",$D1614),Catalogo_Precios,AD$8,FALSE))</f>
        <v>503</v>
      </c>
      <c r="AE1614" s="57">
        <f t="shared" ref="AE1614" si="19528">IF(OR(ISERROR(VLOOKUP(CONCATENATE("ALI_",$C1614,"_SEG_",$I1614,"_PROV_",$D1614),Catalogo_Precios,AE$8,FALSE)),M1614=0),0,VLOOKUP(CONCATENATE("ALI_",$C1614,"_SEG_",$I1614,"_PROV_",$D1614),Catalogo_Precios,AE$8,FALSE))</f>
        <v>671</v>
      </c>
      <c r="AF1614" s="57">
        <f t="shared" ref="AF1614" si="19529">IF(OR(ISERROR(VLOOKUP(CONCATENATE("ALI_",$C1614,"_SEG_",$I1614,"_PROV_",$D1614),Catalogo_Precios,AF$8,FALSE)),N1614=0),0,VLOOKUP(CONCATENATE("ALI_",$C1614,"_SEG_",$I1614,"_PROV_",$D1614),Catalogo_Precios,AF$8,FALSE))</f>
        <v>1004</v>
      </c>
      <c r="AG1614" s="57">
        <f t="shared" ref="AG1614" si="19530">IF(OR(ISERROR(VLOOKUP(CONCATENATE("ALI_",$C1614,"_SEG_",$I1614,"_PROV_",$D1614),Catalogo_Precios,AG$8,FALSE)),O1614=0),0,VLOOKUP(CONCATENATE("ALI_",$C1614,"_SEG_",$I1614,"_PROV_",$D1614),Catalogo_Precios,AG$8,FALSE))</f>
        <v>1004</v>
      </c>
      <c r="AH1614" s="57">
        <f t="shared" ref="AH1614" si="19531">IF(OR(ISERROR(VLOOKUP(CONCATENATE("ALI_",$C1614,"_SEG_",$I1614,"_PROV_",$D1614),Catalogo_Precios,AH$8,FALSE)),L1614=0),0,VLOOKUP(CONCATENATE("ALI_",$C1614,"_SEG_",$I1614,"_PROV_",$D1614),Catalogo_Precios,AH$8,FALSE))</f>
        <v>498</v>
      </c>
      <c r="AI1614" s="57">
        <f t="shared" ref="AI1614" si="19532">IF(OR(ISERROR(VLOOKUP(CONCATENATE("ALI_",$C1614,"_SEG_",$I1614,"_PROV_",$D1614),Catalogo_Precios,AI$8,FALSE)),M1614=0),0,VLOOKUP(CONCATENATE("ALI_",$C1614,"_SEG_",$I1614,"_PROV_",$D1614),Catalogo_Precios,AI$8,FALSE))</f>
        <v>663</v>
      </c>
      <c r="AJ1614" s="57">
        <f t="shared" ref="AJ1614" si="19533">IF(OR(ISERROR(VLOOKUP(CONCATENATE("ALI_",$C1614,"_SEG_",$I1614,"_PROV_",$D1614),Catalogo_Precios,AJ$8,FALSE)),N1614=0),0,VLOOKUP(CONCATENATE("ALI_",$C1614,"_SEG_",$I1614,"_PROV_",$D1614),Catalogo_Precios,AJ$8,FALSE))</f>
        <v>994</v>
      </c>
      <c r="AK1614" s="57">
        <f t="shared" ref="AK1614" si="19534">IF(OR(ISERROR(VLOOKUP(CONCATENATE("ALI_",$C1614,"_SEG_",$I1614,"_PROV_",$D1614),Catalogo_Precios,AK$8,FALSE)),O1614=0),0,VLOOKUP(CONCATENATE("ALI_",$C1614,"_SEG_",$I1614,"_PROV_",$D1614),Catalogo_Precios,AK$8,FALSE))</f>
        <v>994</v>
      </c>
      <c r="AL1614" s="53"/>
      <c r="AM1614" s="59" t="str">
        <f t="shared" si="19504"/>
        <v>ALI_93_SEG_10</v>
      </c>
      <c r="AN1614" s="59" t="str">
        <f t="shared" si="19505"/>
        <v>ALI_93_SEG_10_VAL_12839804.56</v>
      </c>
      <c r="AO1614" s="60">
        <f t="shared" ref="AO1614" si="19535">IF(OR(AB1614="",AB1614=0),0,COUNTIF(Codificacion,AM1614))</f>
        <v>5</v>
      </c>
      <c r="AP1614" s="61">
        <f t="array" ref="AP1614">MIN(IF(Codificacion=AM1614,Total_Cotizacion,""))</f>
        <v>12839804.560000001</v>
      </c>
      <c r="AQ1614" s="62" t="b">
        <f t="shared" si="19507"/>
        <v>1</v>
      </c>
      <c r="AR1614" s="51" t="str">
        <f t="shared" ref="AR1614" si="19536">IF(COUNTIF(Codificacion2,CONCATENATE(AM1614,"_VAL_",AB1614))&gt;1,"Empate","")</f>
        <v/>
      </c>
      <c r="AS1614" s="63" t="str">
        <f t="shared" si="19479"/>
        <v>X</v>
      </c>
      <c r="AT1614" s="59" t="str">
        <f t="shared" si="19509"/>
        <v>ALI_93_SEG_10_X</v>
      </c>
      <c r="AU1614" s="63">
        <f t="shared" ref="AU1614" si="19537">IF(AND(COUNTIF(Codificacion3,AT1614)&lt;AO1614),1,COUNTIF(Codificacion3,AT1614))</f>
        <v>1</v>
      </c>
      <c r="AV1614" s="62" t="str">
        <f t="shared" si="19511"/>
        <v>Cotizacion Seleccionada</v>
      </c>
      <c r="AW1614" s="53"/>
      <c r="AX1614" s="51" t="str">
        <f t="shared" si="19512"/>
        <v>ALI_93_SEG_10VERDADERO</v>
      </c>
      <c r="AY1614" s="51">
        <f t="shared" si="19493"/>
        <v>1</v>
      </c>
      <c r="AZ1614" s="64" t="b">
        <f t="shared" si="19513"/>
        <v>0</v>
      </c>
    </row>
    <row r="1615" spans="1:52" x14ac:dyDescent="0.2">
      <c r="A1615" s="50" t="str">
        <f t="shared" si="19455"/>
        <v>ALI_93_SEG_11</v>
      </c>
      <c r="B1615" s="51" t="s">
        <v>148</v>
      </c>
      <c r="C1615" s="52">
        <v>93</v>
      </c>
      <c r="D1615" s="52">
        <f t="shared" ref="D1615" si="19538">IF(ISERROR(VLOOKUP(E1615,Proveedores,2,FALSE)),"",VLOOKUP(E1615,Proveedores,2,FALSE))</f>
        <v>2075</v>
      </c>
      <c r="E1615" s="53" t="s">
        <v>149</v>
      </c>
      <c r="F1615" s="54">
        <v>101</v>
      </c>
      <c r="G1615" s="53" t="s">
        <v>56</v>
      </c>
      <c r="H1615" s="53" t="s">
        <v>63</v>
      </c>
      <c r="I1615" s="52">
        <v>11</v>
      </c>
      <c r="J1615" s="53" t="s">
        <v>58</v>
      </c>
      <c r="K1615" s="55">
        <v>44835</v>
      </c>
      <c r="L1615" s="56">
        <v>7379</v>
      </c>
      <c r="M1615" s="56">
        <v>8778</v>
      </c>
      <c r="N1615" s="56">
        <v>5197</v>
      </c>
      <c r="O1615" s="56">
        <v>433</v>
      </c>
      <c r="P1615" s="57">
        <v>503</v>
      </c>
      <c r="Q1615" s="58">
        <v>0.15</v>
      </c>
      <c r="R1615" s="57">
        <v>427.55</v>
      </c>
      <c r="S1615" s="57">
        <v>671</v>
      </c>
      <c r="T1615" s="58">
        <v>0.15</v>
      </c>
      <c r="U1615" s="57">
        <v>570.35</v>
      </c>
      <c r="V1615" s="57">
        <v>1004</v>
      </c>
      <c r="W1615" s="58">
        <v>0.20699999999999999</v>
      </c>
      <c r="X1615" s="57">
        <v>796.17</v>
      </c>
      <c r="Y1615" s="57">
        <v>1004</v>
      </c>
      <c r="Z1615" s="58">
        <v>0.20699999999999999</v>
      </c>
      <c r="AA1615" s="57">
        <v>796.17</v>
      </c>
      <c r="AB1615" s="57">
        <v>12643860.85</v>
      </c>
      <c r="AC1615" s="53" t="str">
        <f t="shared" si="19495"/>
        <v>Registro Valido</v>
      </c>
      <c r="AD1615" s="57">
        <f t="shared" ref="AD1615" si="19539">IF(OR(ISERROR(VLOOKUP(CONCATENATE("ALI_",$C1615,"_SEG_",$I1615,"_PROV_",$D1615),Catalogo_Precios,AD$8,FALSE)),L1615=0),0,VLOOKUP(CONCATENATE("ALI_",$C1615,"_SEG_",$I1615,"_PROV_",$D1615),Catalogo_Precios,AD$8,FALSE))</f>
        <v>503</v>
      </c>
      <c r="AE1615" s="57">
        <f t="shared" ref="AE1615" si="19540">IF(OR(ISERROR(VLOOKUP(CONCATENATE("ALI_",$C1615,"_SEG_",$I1615,"_PROV_",$D1615),Catalogo_Precios,AE$8,FALSE)),M1615=0),0,VLOOKUP(CONCATENATE("ALI_",$C1615,"_SEG_",$I1615,"_PROV_",$D1615),Catalogo_Precios,AE$8,FALSE))</f>
        <v>671</v>
      </c>
      <c r="AF1615" s="57">
        <f t="shared" ref="AF1615" si="19541">IF(OR(ISERROR(VLOOKUP(CONCATENATE("ALI_",$C1615,"_SEG_",$I1615,"_PROV_",$D1615),Catalogo_Precios,AF$8,FALSE)),N1615=0),0,VLOOKUP(CONCATENATE("ALI_",$C1615,"_SEG_",$I1615,"_PROV_",$D1615),Catalogo_Precios,AF$8,FALSE))</f>
        <v>1004</v>
      </c>
      <c r="AG1615" s="57">
        <f t="shared" ref="AG1615" si="19542">IF(OR(ISERROR(VLOOKUP(CONCATENATE("ALI_",$C1615,"_SEG_",$I1615,"_PROV_",$D1615),Catalogo_Precios,AG$8,FALSE)),O1615=0),0,VLOOKUP(CONCATENATE("ALI_",$C1615,"_SEG_",$I1615,"_PROV_",$D1615),Catalogo_Precios,AG$8,FALSE))</f>
        <v>1004</v>
      </c>
      <c r="AH1615" s="57">
        <f t="shared" ref="AH1615" si="19543">IF(OR(ISERROR(VLOOKUP(CONCATENATE("ALI_",$C1615,"_SEG_",$I1615,"_PROV_",$D1615),Catalogo_Precios,AH$8,FALSE)),L1615=0),0,VLOOKUP(CONCATENATE("ALI_",$C1615,"_SEG_",$I1615,"_PROV_",$D1615),Catalogo_Precios,AH$8,FALSE))</f>
        <v>498</v>
      </c>
      <c r="AI1615" s="57">
        <f t="shared" ref="AI1615" si="19544">IF(OR(ISERROR(VLOOKUP(CONCATENATE("ALI_",$C1615,"_SEG_",$I1615,"_PROV_",$D1615),Catalogo_Precios,AI$8,FALSE)),M1615=0),0,VLOOKUP(CONCATENATE("ALI_",$C1615,"_SEG_",$I1615,"_PROV_",$D1615),Catalogo_Precios,AI$8,FALSE))</f>
        <v>663</v>
      </c>
      <c r="AJ1615" s="57">
        <f t="shared" ref="AJ1615" si="19545">IF(OR(ISERROR(VLOOKUP(CONCATENATE("ALI_",$C1615,"_SEG_",$I1615,"_PROV_",$D1615),Catalogo_Precios,AJ$8,FALSE)),N1615=0),0,VLOOKUP(CONCATENATE("ALI_",$C1615,"_SEG_",$I1615,"_PROV_",$D1615),Catalogo_Precios,AJ$8,FALSE))</f>
        <v>994</v>
      </c>
      <c r="AK1615" s="57">
        <f t="shared" ref="AK1615" si="19546">IF(OR(ISERROR(VLOOKUP(CONCATENATE("ALI_",$C1615,"_SEG_",$I1615,"_PROV_",$D1615),Catalogo_Precios,AK$8,FALSE)),O1615=0),0,VLOOKUP(CONCATENATE("ALI_",$C1615,"_SEG_",$I1615,"_PROV_",$D1615),Catalogo_Precios,AK$8,FALSE))</f>
        <v>994</v>
      </c>
      <c r="AL1615" s="53"/>
      <c r="AM1615" s="59" t="str">
        <f t="shared" si="19504"/>
        <v>ALI_93_SEG_11</v>
      </c>
      <c r="AN1615" s="59" t="str">
        <f t="shared" si="19505"/>
        <v>ALI_93_SEG_11_VAL_12643860.85</v>
      </c>
      <c r="AO1615" s="60">
        <f t="shared" ref="AO1615" si="19547">IF(OR(AB1615="",AB1615=0),0,COUNTIF(Codificacion,AM1615))</f>
        <v>5</v>
      </c>
      <c r="AP1615" s="61">
        <f t="array" ref="AP1615">MIN(IF(Codificacion=AM1615,Total_Cotizacion,""))</f>
        <v>12643860.85</v>
      </c>
      <c r="AQ1615" s="62" t="b">
        <f t="shared" si="19507"/>
        <v>1</v>
      </c>
      <c r="AR1615" s="51" t="str">
        <f t="shared" ref="AR1615" si="19548">IF(COUNTIF(Codificacion2,CONCATENATE(AM1615,"_VAL_",AB1615))&gt;1,"Empate","")</f>
        <v/>
      </c>
      <c r="AS1615" s="63" t="str">
        <f t="shared" si="19479"/>
        <v>X</v>
      </c>
      <c r="AT1615" s="59" t="str">
        <f t="shared" si="19509"/>
        <v>ALI_93_SEG_11_X</v>
      </c>
      <c r="AU1615" s="63">
        <f t="shared" ref="AU1615" si="19549">IF(AND(COUNTIF(Codificacion3,AT1615)&lt;AO1615),1,COUNTIF(Codificacion3,AT1615))</f>
        <v>1</v>
      </c>
      <c r="AV1615" s="62" t="str">
        <f t="shared" si="19511"/>
        <v>Cotizacion Seleccionada</v>
      </c>
      <c r="AW1615" s="53"/>
      <c r="AX1615" s="51" t="str">
        <f t="shared" si="19512"/>
        <v>ALI_93_SEG_11VERDADERO</v>
      </c>
      <c r="AY1615" s="51">
        <f t="shared" si="19493"/>
        <v>1</v>
      </c>
      <c r="AZ1615" s="64" t="b">
        <f t="shared" si="19513"/>
        <v>0</v>
      </c>
    </row>
    <row r="1616" spans="1:52" x14ac:dyDescent="0.2">
      <c r="A1616" s="50" t="str">
        <f t="shared" si="19455"/>
        <v>ALI_93_SEG_12</v>
      </c>
      <c r="B1616" s="51" t="s">
        <v>148</v>
      </c>
      <c r="C1616" s="52">
        <v>93</v>
      </c>
      <c r="D1616" s="52">
        <f t="shared" ref="D1616" si="19550">IF(ISERROR(VLOOKUP(E1616,Proveedores,2,FALSE)),"",VLOOKUP(E1616,Proveedores,2,FALSE))</f>
        <v>2075</v>
      </c>
      <c r="E1616" s="53" t="s">
        <v>149</v>
      </c>
      <c r="F1616" s="54">
        <v>102</v>
      </c>
      <c r="G1616" s="53" t="s">
        <v>56</v>
      </c>
      <c r="H1616" s="53" t="s">
        <v>63</v>
      </c>
      <c r="I1616" s="52">
        <v>12</v>
      </c>
      <c r="J1616" s="53" t="s">
        <v>58</v>
      </c>
      <c r="K1616" s="55">
        <v>44835</v>
      </c>
      <c r="L1616" s="56">
        <v>6697</v>
      </c>
      <c r="M1616" s="56">
        <v>7966</v>
      </c>
      <c r="N1616" s="56">
        <v>4717</v>
      </c>
      <c r="O1616" s="56">
        <v>393</v>
      </c>
      <c r="P1616" s="57">
        <v>503</v>
      </c>
      <c r="Q1616" s="58">
        <v>0.15</v>
      </c>
      <c r="R1616" s="57">
        <v>427.55</v>
      </c>
      <c r="S1616" s="57">
        <v>671</v>
      </c>
      <c r="T1616" s="58">
        <v>0.15</v>
      </c>
      <c r="U1616" s="57">
        <v>570.35</v>
      </c>
      <c r="V1616" s="57">
        <v>1004</v>
      </c>
      <c r="W1616" s="58">
        <v>0.20699999999999999</v>
      </c>
      <c r="X1616" s="57">
        <v>796.17</v>
      </c>
      <c r="Y1616" s="57">
        <v>1004</v>
      </c>
      <c r="Z1616" s="58">
        <v>0.20699999999999999</v>
      </c>
      <c r="AA1616" s="57">
        <v>796.17</v>
      </c>
      <c r="AB1616" s="57">
        <v>11475139.15</v>
      </c>
      <c r="AC1616" s="53" t="str">
        <f t="shared" si="19495"/>
        <v>Registro Valido</v>
      </c>
      <c r="AD1616" s="57">
        <f t="shared" ref="AD1616" si="19551">IF(OR(ISERROR(VLOOKUP(CONCATENATE("ALI_",$C1616,"_SEG_",$I1616,"_PROV_",$D1616),Catalogo_Precios,AD$8,FALSE)),L1616=0),0,VLOOKUP(CONCATENATE("ALI_",$C1616,"_SEG_",$I1616,"_PROV_",$D1616),Catalogo_Precios,AD$8,FALSE))</f>
        <v>503</v>
      </c>
      <c r="AE1616" s="57">
        <f t="shared" ref="AE1616" si="19552">IF(OR(ISERROR(VLOOKUP(CONCATENATE("ALI_",$C1616,"_SEG_",$I1616,"_PROV_",$D1616),Catalogo_Precios,AE$8,FALSE)),M1616=0),0,VLOOKUP(CONCATENATE("ALI_",$C1616,"_SEG_",$I1616,"_PROV_",$D1616),Catalogo_Precios,AE$8,FALSE))</f>
        <v>671</v>
      </c>
      <c r="AF1616" s="57">
        <f t="shared" ref="AF1616" si="19553">IF(OR(ISERROR(VLOOKUP(CONCATENATE("ALI_",$C1616,"_SEG_",$I1616,"_PROV_",$D1616),Catalogo_Precios,AF$8,FALSE)),N1616=0),0,VLOOKUP(CONCATENATE("ALI_",$C1616,"_SEG_",$I1616,"_PROV_",$D1616),Catalogo_Precios,AF$8,FALSE))</f>
        <v>1004</v>
      </c>
      <c r="AG1616" s="57">
        <f t="shared" ref="AG1616" si="19554">IF(OR(ISERROR(VLOOKUP(CONCATENATE("ALI_",$C1616,"_SEG_",$I1616,"_PROV_",$D1616),Catalogo_Precios,AG$8,FALSE)),O1616=0),0,VLOOKUP(CONCATENATE("ALI_",$C1616,"_SEG_",$I1616,"_PROV_",$D1616),Catalogo_Precios,AG$8,FALSE))</f>
        <v>1004</v>
      </c>
      <c r="AH1616" s="57">
        <f t="shared" ref="AH1616" si="19555">IF(OR(ISERROR(VLOOKUP(CONCATENATE("ALI_",$C1616,"_SEG_",$I1616,"_PROV_",$D1616),Catalogo_Precios,AH$8,FALSE)),L1616=0),0,VLOOKUP(CONCATENATE("ALI_",$C1616,"_SEG_",$I1616,"_PROV_",$D1616),Catalogo_Precios,AH$8,FALSE))</f>
        <v>498</v>
      </c>
      <c r="AI1616" s="57">
        <f t="shared" ref="AI1616" si="19556">IF(OR(ISERROR(VLOOKUP(CONCATENATE("ALI_",$C1616,"_SEG_",$I1616,"_PROV_",$D1616),Catalogo_Precios,AI$8,FALSE)),M1616=0),0,VLOOKUP(CONCATENATE("ALI_",$C1616,"_SEG_",$I1616,"_PROV_",$D1616),Catalogo_Precios,AI$8,FALSE))</f>
        <v>663</v>
      </c>
      <c r="AJ1616" s="57">
        <f t="shared" ref="AJ1616" si="19557">IF(OR(ISERROR(VLOOKUP(CONCATENATE("ALI_",$C1616,"_SEG_",$I1616,"_PROV_",$D1616),Catalogo_Precios,AJ$8,FALSE)),N1616=0),0,VLOOKUP(CONCATENATE("ALI_",$C1616,"_SEG_",$I1616,"_PROV_",$D1616),Catalogo_Precios,AJ$8,FALSE))</f>
        <v>994</v>
      </c>
      <c r="AK1616" s="57">
        <f t="shared" ref="AK1616" si="19558">IF(OR(ISERROR(VLOOKUP(CONCATENATE("ALI_",$C1616,"_SEG_",$I1616,"_PROV_",$D1616),Catalogo_Precios,AK$8,FALSE)),O1616=0),0,VLOOKUP(CONCATENATE("ALI_",$C1616,"_SEG_",$I1616,"_PROV_",$D1616),Catalogo_Precios,AK$8,FALSE))</f>
        <v>994</v>
      </c>
      <c r="AL1616" s="53"/>
      <c r="AM1616" s="59" t="str">
        <f t="shared" si="19504"/>
        <v>ALI_93_SEG_12</v>
      </c>
      <c r="AN1616" s="59" t="str">
        <f t="shared" si="19505"/>
        <v>ALI_93_SEG_12_VAL_11475139.15</v>
      </c>
      <c r="AO1616" s="60">
        <f t="shared" ref="AO1616" si="19559">IF(OR(AB1616="",AB1616=0),0,COUNTIF(Codificacion,AM1616))</f>
        <v>5</v>
      </c>
      <c r="AP1616" s="61">
        <f t="array" ref="AP1616">MIN(IF(Codificacion=AM1616,Total_Cotizacion,""))</f>
        <v>11475139.15</v>
      </c>
      <c r="AQ1616" s="62" t="b">
        <f t="shared" si="19507"/>
        <v>1</v>
      </c>
      <c r="AR1616" s="51" t="str">
        <f t="shared" ref="AR1616" si="19560">IF(COUNTIF(Codificacion2,CONCATENATE(AM1616,"_VAL_",AB1616))&gt;1,"Empate","")</f>
        <v/>
      </c>
      <c r="AS1616" s="63" t="str">
        <f t="shared" si="19479"/>
        <v>X</v>
      </c>
      <c r="AT1616" s="59" t="str">
        <f t="shared" si="19509"/>
        <v>ALI_93_SEG_12_X</v>
      </c>
      <c r="AU1616" s="63">
        <f t="shared" ref="AU1616" si="19561">IF(AND(COUNTIF(Codificacion3,AT1616)&lt;AO1616),1,COUNTIF(Codificacion3,AT1616))</f>
        <v>1</v>
      </c>
      <c r="AV1616" s="62" t="str">
        <f t="shared" si="19511"/>
        <v>Cotizacion Seleccionada</v>
      </c>
      <c r="AW1616" s="53"/>
      <c r="AX1616" s="51" t="str">
        <f t="shared" si="19512"/>
        <v>ALI_93_SEG_12VERDADERO</v>
      </c>
      <c r="AY1616" s="51">
        <f t="shared" si="19493"/>
        <v>1</v>
      </c>
      <c r="AZ1616" s="64" t="b">
        <f t="shared" si="19513"/>
        <v>0</v>
      </c>
    </row>
    <row r="1617" spans="1:52" x14ac:dyDescent="0.2">
      <c r="A1617" s="50" t="str">
        <f t="shared" si="19455"/>
        <v>ALI_93_SEG_13</v>
      </c>
      <c r="B1617" s="51" t="s">
        <v>148</v>
      </c>
      <c r="C1617" s="52">
        <v>93</v>
      </c>
      <c r="D1617" s="52">
        <f t="shared" ref="D1617" si="19562">IF(ISERROR(VLOOKUP(E1617,Proveedores,2,FALSE)),"",VLOOKUP(E1617,Proveedores,2,FALSE))</f>
        <v>2075</v>
      </c>
      <c r="E1617" s="53" t="s">
        <v>149</v>
      </c>
      <c r="F1617" s="54">
        <v>103</v>
      </c>
      <c r="G1617" s="53" t="s">
        <v>56</v>
      </c>
      <c r="H1617" s="53" t="s">
        <v>63</v>
      </c>
      <c r="I1617" s="52">
        <v>13</v>
      </c>
      <c r="J1617" s="53" t="s">
        <v>58</v>
      </c>
      <c r="K1617" s="55">
        <v>44835</v>
      </c>
      <c r="L1617" s="56">
        <v>7111</v>
      </c>
      <c r="M1617" s="56">
        <v>8459</v>
      </c>
      <c r="N1617" s="56">
        <v>5008</v>
      </c>
      <c r="O1617" s="56">
        <v>417</v>
      </c>
      <c r="P1617" s="57">
        <v>503</v>
      </c>
      <c r="Q1617" s="58">
        <v>0.15</v>
      </c>
      <c r="R1617" s="57">
        <v>427.55</v>
      </c>
      <c r="S1617" s="57">
        <v>671</v>
      </c>
      <c r="T1617" s="58">
        <v>0.15</v>
      </c>
      <c r="U1617" s="57">
        <v>570.35</v>
      </c>
      <c r="V1617" s="57">
        <v>1004</v>
      </c>
      <c r="W1617" s="58">
        <v>0.20699999999999999</v>
      </c>
      <c r="X1617" s="57">
        <v>796.17</v>
      </c>
      <c r="Y1617" s="57">
        <v>1004</v>
      </c>
      <c r="Z1617" s="58">
        <v>0.20699999999999999</v>
      </c>
      <c r="AA1617" s="57">
        <v>796.17</v>
      </c>
      <c r="AB1617" s="57">
        <v>12184120.950000001</v>
      </c>
      <c r="AC1617" s="53" t="str">
        <f t="shared" si="19495"/>
        <v>Registro Valido</v>
      </c>
      <c r="AD1617" s="57">
        <f t="shared" ref="AD1617" si="19563">IF(OR(ISERROR(VLOOKUP(CONCATENATE("ALI_",$C1617,"_SEG_",$I1617,"_PROV_",$D1617),Catalogo_Precios,AD$8,FALSE)),L1617=0),0,VLOOKUP(CONCATENATE("ALI_",$C1617,"_SEG_",$I1617,"_PROV_",$D1617),Catalogo_Precios,AD$8,FALSE))</f>
        <v>503</v>
      </c>
      <c r="AE1617" s="57">
        <f t="shared" ref="AE1617" si="19564">IF(OR(ISERROR(VLOOKUP(CONCATENATE("ALI_",$C1617,"_SEG_",$I1617,"_PROV_",$D1617),Catalogo_Precios,AE$8,FALSE)),M1617=0),0,VLOOKUP(CONCATENATE("ALI_",$C1617,"_SEG_",$I1617,"_PROV_",$D1617),Catalogo_Precios,AE$8,FALSE))</f>
        <v>671</v>
      </c>
      <c r="AF1617" s="57">
        <f t="shared" ref="AF1617" si="19565">IF(OR(ISERROR(VLOOKUP(CONCATENATE("ALI_",$C1617,"_SEG_",$I1617,"_PROV_",$D1617),Catalogo_Precios,AF$8,FALSE)),N1617=0),0,VLOOKUP(CONCATENATE("ALI_",$C1617,"_SEG_",$I1617,"_PROV_",$D1617),Catalogo_Precios,AF$8,FALSE))</f>
        <v>1004</v>
      </c>
      <c r="AG1617" s="57">
        <f t="shared" ref="AG1617" si="19566">IF(OR(ISERROR(VLOOKUP(CONCATENATE("ALI_",$C1617,"_SEG_",$I1617,"_PROV_",$D1617),Catalogo_Precios,AG$8,FALSE)),O1617=0),0,VLOOKUP(CONCATENATE("ALI_",$C1617,"_SEG_",$I1617,"_PROV_",$D1617),Catalogo_Precios,AG$8,FALSE))</f>
        <v>1004</v>
      </c>
      <c r="AH1617" s="57">
        <f t="shared" ref="AH1617" si="19567">IF(OR(ISERROR(VLOOKUP(CONCATENATE("ALI_",$C1617,"_SEG_",$I1617,"_PROV_",$D1617),Catalogo_Precios,AH$8,FALSE)),L1617=0),0,VLOOKUP(CONCATENATE("ALI_",$C1617,"_SEG_",$I1617,"_PROV_",$D1617),Catalogo_Precios,AH$8,FALSE))</f>
        <v>498</v>
      </c>
      <c r="AI1617" s="57">
        <f t="shared" ref="AI1617" si="19568">IF(OR(ISERROR(VLOOKUP(CONCATENATE("ALI_",$C1617,"_SEG_",$I1617,"_PROV_",$D1617),Catalogo_Precios,AI$8,FALSE)),M1617=0),0,VLOOKUP(CONCATENATE("ALI_",$C1617,"_SEG_",$I1617,"_PROV_",$D1617),Catalogo_Precios,AI$8,FALSE))</f>
        <v>663</v>
      </c>
      <c r="AJ1617" s="57">
        <f t="shared" ref="AJ1617" si="19569">IF(OR(ISERROR(VLOOKUP(CONCATENATE("ALI_",$C1617,"_SEG_",$I1617,"_PROV_",$D1617),Catalogo_Precios,AJ$8,FALSE)),N1617=0),0,VLOOKUP(CONCATENATE("ALI_",$C1617,"_SEG_",$I1617,"_PROV_",$D1617),Catalogo_Precios,AJ$8,FALSE))</f>
        <v>994</v>
      </c>
      <c r="AK1617" s="57">
        <f t="shared" ref="AK1617" si="19570">IF(OR(ISERROR(VLOOKUP(CONCATENATE("ALI_",$C1617,"_SEG_",$I1617,"_PROV_",$D1617),Catalogo_Precios,AK$8,FALSE)),O1617=0),0,VLOOKUP(CONCATENATE("ALI_",$C1617,"_SEG_",$I1617,"_PROV_",$D1617),Catalogo_Precios,AK$8,FALSE))</f>
        <v>994</v>
      </c>
      <c r="AL1617" s="53"/>
      <c r="AM1617" s="59" t="str">
        <f t="shared" si="19504"/>
        <v>ALI_93_SEG_13</v>
      </c>
      <c r="AN1617" s="59" t="str">
        <f t="shared" si="19505"/>
        <v>ALI_93_SEG_13_VAL_12184120.95</v>
      </c>
      <c r="AO1617" s="60">
        <f t="shared" ref="AO1617" si="19571">IF(OR(AB1617="",AB1617=0),0,COUNTIF(Codificacion,AM1617))</f>
        <v>5</v>
      </c>
      <c r="AP1617" s="61">
        <f t="array" ref="AP1617">MIN(IF(Codificacion=AM1617,Total_Cotizacion,""))</f>
        <v>12184120.950000001</v>
      </c>
      <c r="AQ1617" s="62" t="b">
        <f t="shared" si="19507"/>
        <v>1</v>
      </c>
      <c r="AR1617" s="51" t="str">
        <f t="shared" ref="AR1617" si="19572">IF(COUNTIF(Codificacion2,CONCATENATE(AM1617,"_VAL_",AB1617))&gt;1,"Empate","")</f>
        <v/>
      </c>
      <c r="AS1617" s="63" t="str">
        <f t="shared" si="19479"/>
        <v>X</v>
      </c>
      <c r="AT1617" s="59" t="str">
        <f t="shared" si="19509"/>
        <v>ALI_93_SEG_13_X</v>
      </c>
      <c r="AU1617" s="63">
        <f t="shared" ref="AU1617" si="19573">IF(AND(COUNTIF(Codificacion3,AT1617)&lt;AO1617),1,COUNTIF(Codificacion3,AT1617))</f>
        <v>1</v>
      </c>
      <c r="AV1617" s="62" t="str">
        <f t="shared" si="19511"/>
        <v>Cotizacion Seleccionada</v>
      </c>
      <c r="AW1617" s="53"/>
      <c r="AX1617" s="51" t="str">
        <f t="shared" si="19512"/>
        <v>ALI_93_SEG_13VERDADERO</v>
      </c>
      <c r="AY1617" s="51">
        <f t="shared" si="19493"/>
        <v>1</v>
      </c>
      <c r="AZ1617" s="64" t="b">
        <f t="shared" si="19513"/>
        <v>0</v>
      </c>
    </row>
    <row r="1618" spans="1:52" x14ac:dyDescent="0.2">
      <c r="A1618" s="50" t="str">
        <f t="shared" si="19455"/>
        <v>ALI_93_SEG_14</v>
      </c>
      <c r="B1618" s="51" t="s">
        <v>148</v>
      </c>
      <c r="C1618" s="52">
        <v>93</v>
      </c>
      <c r="D1618" s="52">
        <f t="shared" ref="D1618" si="19574">IF(ISERROR(VLOOKUP(E1618,Proveedores,2,FALSE)),"",VLOOKUP(E1618,Proveedores,2,FALSE))</f>
        <v>2075</v>
      </c>
      <c r="E1618" s="53" t="s">
        <v>149</v>
      </c>
      <c r="F1618" s="54">
        <v>104</v>
      </c>
      <c r="G1618" s="53" t="s">
        <v>56</v>
      </c>
      <c r="H1618" s="53" t="s">
        <v>63</v>
      </c>
      <c r="I1618" s="52">
        <v>14</v>
      </c>
      <c r="J1618" s="53" t="s">
        <v>58</v>
      </c>
      <c r="K1618" s="55">
        <v>44835</v>
      </c>
      <c r="L1618" s="56">
        <v>7046</v>
      </c>
      <c r="M1618" s="56">
        <v>8382</v>
      </c>
      <c r="N1618" s="56">
        <v>4962</v>
      </c>
      <c r="O1618" s="56">
        <v>414</v>
      </c>
      <c r="P1618" s="57">
        <v>503</v>
      </c>
      <c r="Q1618" s="58">
        <v>0.15</v>
      </c>
      <c r="R1618" s="57">
        <v>427.55</v>
      </c>
      <c r="S1618" s="57">
        <v>671</v>
      </c>
      <c r="T1618" s="58">
        <v>0.15</v>
      </c>
      <c r="U1618" s="57">
        <v>570.35</v>
      </c>
      <c r="V1618" s="57">
        <v>1004</v>
      </c>
      <c r="W1618" s="58">
        <v>0.20699999999999999</v>
      </c>
      <c r="X1618" s="57">
        <v>796.17</v>
      </c>
      <c r="Y1618" s="57">
        <v>1004</v>
      </c>
      <c r="Z1618" s="58">
        <v>0.20699999999999999</v>
      </c>
      <c r="AA1618" s="57">
        <v>796.17</v>
      </c>
      <c r="AB1618" s="57">
        <v>12073400.92</v>
      </c>
      <c r="AC1618" s="53" t="str">
        <f t="shared" si="19495"/>
        <v>Registro Valido</v>
      </c>
      <c r="AD1618" s="57">
        <f t="shared" ref="AD1618" si="19575">IF(OR(ISERROR(VLOOKUP(CONCATENATE("ALI_",$C1618,"_SEG_",$I1618,"_PROV_",$D1618),Catalogo_Precios,AD$8,FALSE)),L1618=0),0,VLOOKUP(CONCATENATE("ALI_",$C1618,"_SEG_",$I1618,"_PROV_",$D1618),Catalogo_Precios,AD$8,FALSE))</f>
        <v>503</v>
      </c>
      <c r="AE1618" s="57">
        <f t="shared" ref="AE1618" si="19576">IF(OR(ISERROR(VLOOKUP(CONCATENATE("ALI_",$C1618,"_SEG_",$I1618,"_PROV_",$D1618),Catalogo_Precios,AE$8,FALSE)),M1618=0),0,VLOOKUP(CONCATENATE("ALI_",$C1618,"_SEG_",$I1618,"_PROV_",$D1618),Catalogo_Precios,AE$8,FALSE))</f>
        <v>671</v>
      </c>
      <c r="AF1618" s="57">
        <f t="shared" ref="AF1618" si="19577">IF(OR(ISERROR(VLOOKUP(CONCATENATE("ALI_",$C1618,"_SEG_",$I1618,"_PROV_",$D1618),Catalogo_Precios,AF$8,FALSE)),N1618=0),0,VLOOKUP(CONCATENATE("ALI_",$C1618,"_SEG_",$I1618,"_PROV_",$D1618),Catalogo_Precios,AF$8,FALSE))</f>
        <v>1004</v>
      </c>
      <c r="AG1618" s="57">
        <f t="shared" ref="AG1618" si="19578">IF(OR(ISERROR(VLOOKUP(CONCATENATE("ALI_",$C1618,"_SEG_",$I1618,"_PROV_",$D1618),Catalogo_Precios,AG$8,FALSE)),O1618=0),0,VLOOKUP(CONCATENATE("ALI_",$C1618,"_SEG_",$I1618,"_PROV_",$D1618),Catalogo_Precios,AG$8,FALSE))</f>
        <v>1004</v>
      </c>
      <c r="AH1618" s="57">
        <f t="shared" ref="AH1618" si="19579">IF(OR(ISERROR(VLOOKUP(CONCATENATE("ALI_",$C1618,"_SEG_",$I1618,"_PROV_",$D1618),Catalogo_Precios,AH$8,FALSE)),L1618=0),0,VLOOKUP(CONCATENATE("ALI_",$C1618,"_SEG_",$I1618,"_PROV_",$D1618),Catalogo_Precios,AH$8,FALSE))</f>
        <v>498</v>
      </c>
      <c r="AI1618" s="57">
        <f t="shared" ref="AI1618" si="19580">IF(OR(ISERROR(VLOOKUP(CONCATENATE("ALI_",$C1618,"_SEG_",$I1618,"_PROV_",$D1618),Catalogo_Precios,AI$8,FALSE)),M1618=0),0,VLOOKUP(CONCATENATE("ALI_",$C1618,"_SEG_",$I1618,"_PROV_",$D1618),Catalogo_Precios,AI$8,FALSE))</f>
        <v>663</v>
      </c>
      <c r="AJ1618" s="57">
        <f t="shared" ref="AJ1618" si="19581">IF(OR(ISERROR(VLOOKUP(CONCATENATE("ALI_",$C1618,"_SEG_",$I1618,"_PROV_",$D1618),Catalogo_Precios,AJ$8,FALSE)),N1618=0),0,VLOOKUP(CONCATENATE("ALI_",$C1618,"_SEG_",$I1618,"_PROV_",$D1618),Catalogo_Precios,AJ$8,FALSE))</f>
        <v>994</v>
      </c>
      <c r="AK1618" s="57">
        <f t="shared" ref="AK1618" si="19582">IF(OR(ISERROR(VLOOKUP(CONCATENATE("ALI_",$C1618,"_SEG_",$I1618,"_PROV_",$D1618),Catalogo_Precios,AK$8,FALSE)),O1618=0),0,VLOOKUP(CONCATENATE("ALI_",$C1618,"_SEG_",$I1618,"_PROV_",$D1618),Catalogo_Precios,AK$8,FALSE))</f>
        <v>994</v>
      </c>
      <c r="AL1618" s="53"/>
      <c r="AM1618" s="59" t="str">
        <f t="shared" si="19504"/>
        <v>ALI_93_SEG_14</v>
      </c>
      <c r="AN1618" s="59" t="str">
        <f t="shared" si="19505"/>
        <v>ALI_93_SEG_14_VAL_12073400.92</v>
      </c>
      <c r="AO1618" s="60">
        <f t="shared" ref="AO1618" si="19583">IF(OR(AB1618="",AB1618=0),0,COUNTIF(Codificacion,AM1618))</f>
        <v>5</v>
      </c>
      <c r="AP1618" s="61">
        <f t="array" ref="AP1618">MIN(IF(Codificacion=AM1618,Total_Cotizacion,""))</f>
        <v>12073400.92</v>
      </c>
      <c r="AQ1618" s="62" t="b">
        <f t="shared" si="19507"/>
        <v>1</v>
      </c>
      <c r="AR1618" s="51" t="str">
        <f t="shared" ref="AR1618" si="19584">IF(COUNTIF(Codificacion2,CONCATENATE(AM1618,"_VAL_",AB1618))&gt;1,"Empate","")</f>
        <v/>
      </c>
      <c r="AS1618" s="63" t="str">
        <f t="shared" si="19479"/>
        <v>X</v>
      </c>
      <c r="AT1618" s="59" t="str">
        <f t="shared" si="19509"/>
        <v>ALI_93_SEG_14_X</v>
      </c>
      <c r="AU1618" s="63">
        <f t="shared" ref="AU1618" si="19585">IF(AND(COUNTIF(Codificacion3,AT1618)&lt;AO1618),1,COUNTIF(Codificacion3,AT1618))</f>
        <v>1</v>
      </c>
      <c r="AV1618" s="62" t="str">
        <f t="shared" si="19511"/>
        <v>Cotizacion Seleccionada</v>
      </c>
      <c r="AW1618" s="53"/>
      <c r="AX1618" s="51" t="str">
        <f t="shared" si="19512"/>
        <v>ALI_93_SEG_14VERDADERO</v>
      </c>
      <c r="AY1618" s="51">
        <f t="shared" si="19493"/>
        <v>1</v>
      </c>
      <c r="AZ1618" s="64" t="b">
        <f t="shared" si="19513"/>
        <v>0</v>
      </c>
    </row>
    <row r="1619" spans="1:52" x14ac:dyDescent="0.2">
      <c r="A1619" s="50" t="str">
        <f t="shared" si="19455"/>
        <v>ALI_93_SEG_15</v>
      </c>
      <c r="B1619" s="51" t="s">
        <v>148</v>
      </c>
      <c r="C1619" s="52">
        <v>93</v>
      </c>
      <c r="D1619" s="52">
        <f t="shared" ref="D1619" si="19586">IF(ISERROR(VLOOKUP(E1619,Proveedores,2,FALSE)),"",VLOOKUP(E1619,Proveedores,2,FALSE))</f>
        <v>2075</v>
      </c>
      <c r="E1619" s="53" t="s">
        <v>149</v>
      </c>
      <c r="F1619" s="54">
        <v>105</v>
      </c>
      <c r="G1619" s="53" t="s">
        <v>56</v>
      </c>
      <c r="H1619" s="53" t="s">
        <v>63</v>
      </c>
      <c r="I1619" s="52">
        <v>15</v>
      </c>
      <c r="J1619" s="53" t="s">
        <v>58</v>
      </c>
      <c r="K1619" s="55">
        <v>44835</v>
      </c>
      <c r="L1619" s="56">
        <v>6659</v>
      </c>
      <c r="M1619" s="56">
        <v>7921</v>
      </c>
      <c r="N1619" s="56">
        <v>4690</v>
      </c>
      <c r="O1619" s="56">
        <v>393</v>
      </c>
      <c r="P1619" s="57">
        <v>503</v>
      </c>
      <c r="Q1619" s="58">
        <v>0.15</v>
      </c>
      <c r="R1619" s="57">
        <v>427.55</v>
      </c>
      <c r="S1619" s="57">
        <v>671</v>
      </c>
      <c r="T1619" s="58">
        <v>0.15</v>
      </c>
      <c r="U1619" s="57">
        <v>570.35</v>
      </c>
      <c r="V1619" s="57">
        <v>1004</v>
      </c>
      <c r="W1619" s="58">
        <v>0.20699999999999999</v>
      </c>
      <c r="X1619" s="57">
        <v>796.17</v>
      </c>
      <c r="Y1619" s="57">
        <v>1004</v>
      </c>
      <c r="Z1619" s="58">
        <v>0.20699999999999999</v>
      </c>
      <c r="AA1619" s="57">
        <v>796.17</v>
      </c>
      <c r="AB1619" s="57">
        <v>11411729.910000002</v>
      </c>
      <c r="AC1619" s="53" t="str">
        <f t="shared" si="19495"/>
        <v>Registro Valido</v>
      </c>
      <c r="AD1619" s="57">
        <f t="shared" ref="AD1619" si="19587">IF(OR(ISERROR(VLOOKUP(CONCATENATE("ALI_",$C1619,"_SEG_",$I1619,"_PROV_",$D1619),Catalogo_Precios,AD$8,FALSE)),L1619=0),0,VLOOKUP(CONCATENATE("ALI_",$C1619,"_SEG_",$I1619,"_PROV_",$D1619),Catalogo_Precios,AD$8,FALSE))</f>
        <v>503</v>
      </c>
      <c r="AE1619" s="57">
        <f t="shared" ref="AE1619" si="19588">IF(OR(ISERROR(VLOOKUP(CONCATENATE("ALI_",$C1619,"_SEG_",$I1619,"_PROV_",$D1619),Catalogo_Precios,AE$8,FALSE)),M1619=0),0,VLOOKUP(CONCATENATE("ALI_",$C1619,"_SEG_",$I1619,"_PROV_",$D1619),Catalogo_Precios,AE$8,FALSE))</f>
        <v>671</v>
      </c>
      <c r="AF1619" s="57">
        <f t="shared" ref="AF1619" si="19589">IF(OR(ISERROR(VLOOKUP(CONCATENATE("ALI_",$C1619,"_SEG_",$I1619,"_PROV_",$D1619),Catalogo_Precios,AF$8,FALSE)),N1619=0),0,VLOOKUP(CONCATENATE("ALI_",$C1619,"_SEG_",$I1619,"_PROV_",$D1619),Catalogo_Precios,AF$8,FALSE))</f>
        <v>1004</v>
      </c>
      <c r="AG1619" s="57">
        <f t="shared" ref="AG1619" si="19590">IF(OR(ISERROR(VLOOKUP(CONCATENATE("ALI_",$C1619,"_SEG_",$I1619,"_PROV_",$D1619),Catalogo_Precios,AG$8,FALSE)),O1619=0),0,VLOOKUP(CONCATENATE("ALI_",$C1619,"_SEG_",$I1619,"_PROV_",$D1619),Catalogo_Precios,AG$8,FALSE))</f>
        <v>1004</v>
      </c>
      <c r="AH1619" s="57">
        <f t="shared" ref="AH1619" si="19591">IF(OR(ISERROR(VLOOKUP(CONCATENATE("ALI_",$C1619,"_SEG_",$I1619,"_PROV_",$D1619),Catalogo_Precios,AH$8,FALSE)),L1619=0),0,VLOOKUP(CONCATENATE("ALI_",$C1619,"_SEG_",$I1619,"_PROV_",$D1619),Catalogo_Precios,AH$8,FALSE))</f>
        <v>498</v>
      </c>
      <c r="AI1619" s="57">
        <f t="shared" ref="AI1619" si="19592">IF(OR(ISERROR(VLOOKUP(CONCATENATE("ALI_",$C1619,"_SEG_",$I1619,"_PROV_",$D1619),Catalogo_Precios,AI$8,FALSE)),M1619=0),0,VLOOKUP(CONCATENATE("ALI_",$C1619,"_SEG_",$I1619,"_PROV_",$D1619),Catalogo_Precios,AI$8,FALSE))</f>
        <v>663</v>
      </c>
      <c r="AJ1619" s="57">
        <f t="shared" ref="AJ1619" si="19593">IF(OR(ISERROR(VLOOKUP(CONCATENATE("ALI_",$C1619,"_SEG_",$I1619,"_PROV_",$D1619),Catalogo_Precios,AJ$8,FALSE)),N1619=0),0,VLOOKUP(CONCATENATE("ALI_",$C1619,"_SEG_",$I1619,"_PROV_",$D1619),Catalogo_Precios,AJ$8,FALSE))</f>
        <v>994</v>
      </c>
      <c r="AK1619" s="57">
        <f t="shared" ref="AK1619" si="19594">IF(OR(ISERROR(VLOOKUP(CONCATENATE("ALI_",$C1619,"_SEG_",$I1619,"_PROV_",$D1619),Catalogo_Precios,AK$8,FALSE)),O1619=0),0,VLOOKUP(CONCATENATE("ALI_",$C1619,"_SEG_",$I1619,"_PROV_",$D1619),Catalogo_Precios,AK$8,FALSE))</f>
        <v>994</v>
      </c>
      <c r="AL1619" s="53"/>
      <c r="AM1619" s="59" t="str">
        <f t="shared" si="19504"/>
        <v>ALI_93_SEG_15</v>
      </c>
      <c r="AN1619" s="59" t="str">
        <f t="shared" si="19505"/>
        <v>ALI_93_SEG_15_VAL_11411729.91</v>
      </c>
      <c r="AO1619" s="60">
        <f t="shared" ref="AO1619" si="19595">IF(OR(AB1619="",AB1619=0),0,COUNTIF(Codificacion,AM1619))</f>
        <v>5</v>
      </c>
      <c r="AP1619" s="61">
        <f t="array" ref="AP1619">MIN(IF(Codificacion=AM1619,Total_Cotizacion,""))</f>
        <v>11411729.910000002</v>
      </c>
      <c r="AQ1619" s="62" t="b">
        <f t="shared" si="19507"/>
        <v>1</v>
      </c>
      <c r="AR1619" s="51" t="str">
        <f t="shared" ref="AR1619" si="19596">IF(COUNTIF(Codificacion2,CONCATENATE(AM1619,"_VAL_",AB1619))&gt;1,"Empate","")</f>
        <v/>
      </c>
      <c r="AS1619" s="63" t="str">
        <f t="shared" si="19479"/>
        <v>X</v>
      </c>
      <c r="AT1619" s="59" t="str">
        <f t="shared" si="19509"/>
        <v>ALI_93_SEG_15_X</v>
      </c>
      <c r="AU1619" s="63">
        <f t="shared" ref="AU1619" si="19597">IF(AND(COUNTIF(Codificacion3,AT1619)&lt;AO1619),1,COUNTIF(Codificacion3,AT1619))</f>
        <v>1</v>
      </c>
      <c r="AV1619" s="62" t="str">
        <f t="shared" si="19511"/>
        <v>Cotizacion Seleccionada</v>
      </c>
      <c r="AW1619" s="53"/>
      <c r="AX1619" s="51" t="str">
        <f t="shared" si="19512"/>
        <v>ALI_93_SEG_15VERDADERO</v>
      </c>
      <c r="AY1619" s="51">
        <f t="shared" si="19493"/>
        <v>1</v>
      </c>
      <c r="AZ1619" s="64" t="b">
        <f t="shared" si="19513"/>
        <v>0</v>
      </c>
    </row>
    <row r="1620" spans="1:52" x14ac:dyDescent="0.2">
      <c r="A1620" s="50" t="b">
        <f t="shared" si="19455"/>
        <v>0</v>
      </c>
      <c r="B1620" s="51" t="s">
        <v>148</v>
      </c>
      <c r="C1620" s="52">
        <v>113</v>
      </c>
      <c r="D1620" s="52">
        <f t="shared" ref="D1620" si="19598">IF(ISERROR(VLOOKUP(E1620,Proveedores,2,FALSE)),"",VLOOKUP(E1620,Proveedores,2,FALSE))</f>
        <v>2075</v>
      </c>
      <c r="E1620" s="53" t="s">
        <v>149</v>
      </c>
      <c r="F1620" s="54">
        <v>136</v>
      </c>
      <c r="G1620" s="53" t="s">
        <v>56</v>
      </c>
      <c r="H1620" s="53" t="s">
        <v>65</v>
      </c>
      <c r="I1620" s="52">
        <v>1</v>
      </c>
      <c r="J1620" s="53" t="s">
        <v>58</v>
      </c>
      <c r="K1620" s="55">
        <v>44835</v>
      </c>
      <c r="L1620" s="56">
        <v>7267</v>
      </c>
      <c r="M1620" s="56">
        <v>8741</v>
      </c>
      <c r="N1620" s="56">
        <v>5632</v>
      </c>
      <c r="O1620" s="56">
        <v>404</v>
      </c>
      <c r="P1620" s="57">
        <v>533</v>
      </c>
      <c r="Q1620" s="58">
        <v>0.15</v>
      </c>
      <c r="R1620" s="57">
        <v>453.05</v>
      </c>
      <c r="S1620" s="57">
        <v>709</v>
      </c>
      <c r="T1620" s="58">
        <v>0.15</v>
      </c>
      <c r="U1620" s="57">
        <v>602.65</v>
      </c>
      <c r="V1620" s="57">
        <v>1064</v>
      </c>
      <c r="W1620" s="58">
        <v>0.20899999999999999</v>
      </c>
      <c r="X1620" s="57">
        <v>841.62</v>
      </c>
      <c r="Y1620" s="57">
        <v>1064</v>
      </c>
      <c r="Z1620" s="58">
        <v>0.20899999999999999</v>
      </c>
      <c r="AA1620" s="57">
        <v>841.62</v>
      </c>
      <c r="AB1620" s="57">
        <v>13640096.32</v>
      </c>
      <c r="AC1620" s="53" t="str">
        <f t="shared" si="19495"/>
        <v>Registro Valido</v>
      </c>
      <c r="AD1620" s="57">
        <f t="shared" ref="AD1620" si="19599">IF(OR(ISERROR(VLOOKUP(CONCATENATE("ALI_",$C1620,"_SEG_",$I1620,"_PROV_",$D1620),Catalogo_Precios,AD$8,FALSE)),L1620=0),0,VLOOKUP(CONCATENATE("ALI_",$C1620,"_SEG_",$I1620,"_PROV_",$D1620),Catalogo_Precios,AD$8,FALSE))</f>
        <v>533</v>
      </c>
      <c r="AE1620" s="57">
        <f t="shared" ref="AE1620" si="19600">IF(OR(ISERROR(VLOOKUP(CONCATENATE("ALI_",$C1620,"_SEG_",$I1620,"_PROV_",$D1620),Catalogo_Precios,AE$8,FALSE)),M1620=0),0,VLOOKUP(CONCATENATE("ALI_",$C1620,"_SEG_",$I1620,"_PROV_",$D1620),Catalogo_Precios,AE$8,FALSE))</f>
        <v>709</v>
      </c>
      <c r="AF1620" s="57">
        <f t="shared" ref="AF1620" si="19601">IF(OR(ISERROR(VLOOKUP(CONCATENATE("ALI_",$C1620,"_SEG_",$I1620,"_PROV_",$D1620),Catalogo_Precios,AF$8,FALSE)),N1620=0),0,VLOOKUP(CONCATENATE("ALI_",$C1620,"_SEG_",$I1620,"_PROV_",$D1620),Catalogo_Precios,AF$8,FALSE))</f>
        <v>1064</v>
      </c>
      <c r="AG1620" s="57">
        <f t="shared" ref="AG1620" si="19602">IF(OR(ISERROR(VLOOKUP(CONCATENATE("ALI_",$C1620,"_SEG_",$I1620,"_PROV_",$D1620),Catalogo_Precios,AG$8,FALSE)),O1620=0),0,VLOOKUP(CONCATENATE("ALI_",$C1620,"_SEG_",$I1620,"_PROV_",$D1620),Catalogo_Precios,AG$8,FALSE))</f>
        <v>1064</v>
      </c>
      <c r="AH1620" s="57">
        <f t="shared" ref="AH1620" si="19603">IF(OR(ISERROR(VLOOKUP(CONCATENATE("ALI_",$C1620,"_SEG_",$I1620,"_PROV_",$D1620),Catalogo_Precios,AH$8,FALSE)),L1620=0),0,VLOOKUP(CONCATENATE("ALI_",$C1620,"_SEG_",$I1620,"_PROV_",$D1620),Catalogo_Precios,AH$8,FALSE))</f>
        <v>527</v>
      </c>
      <c r="AI1620" s="57">
        <f t="shared" ref="AI1620" si="19604">IF(OR(ISERROR(VLOOKUP(CONCATENATE("ALI_",$C1620,"_SEG_",$I1620,"_PROV_",$D1620),Catalogo_Precios,AI$8,FALSE)),M1620=0),0,VLOOKUP(CONCATENATE("ALI_",$C1620,"_SEG_",$I1620,"_PROV_",$D1620),Catalogo_Precios,AI$8,FALSE))</f>
        <v>703</v>
      </c>
      <c r="AJ1620" s="57">
        <f t="shared" ref="AJ1620" si="19605">IF(OR(ISERROR(VLOOKUP(CONCATENATE("ALI_",$C1620,"_SEG_",$I1620,"_PROV_",$D1620),Catalogo_Precios,AJ$8,FALSE)),N1620=0),0,VLOOKUP(CONCATENATE("ALI_",$C1620,"_SEG_",$I1620,"_PROV_",$D1620),Catalogo_Precios,AJ$8,FALSE))</f>
        <v>1052</v>
      </c>
      <c r="AK1620" s="57">
        <f t="shared" ref="AK1620" si="19606">IF(OR(ISERROR(VLOOKUP(CONCATENATE("ALI_",$C1620,"_SEG_",$I1620,"_PROV_",$D1620),Catalogo_Precios,AK$8,FALSE)),O1620=0),0,VLOOKUP(CONCATENATE("ALI_",$C1620,"_SEG_",$I1620,"_PROV_",$D1620),Catalogo_Precios,AK$8,FALSE))</f>
        <v>1052</v>
      </c>
      <c r="AL1620" s="53"/>
      <c r="AM1620" s="59" t="str">
        <f t="shared" si="19504"/>
        <v>ALI_113_SEG_1</v>
      </c>
      <c r="AN1620" s="59" t="str">
        <f t="shared" si="19505"/>
        <v>ALI_113_SEG_1_VAL_13640096.32</v>
      </c>
      <c r="AO1620" s="60">
        <f t="shared" ref="AO1620" si="19607">IF(OR(AB1620="",AB1620=0),0,COUNTIF(Codificacion,AM1620))</f>
        <v>7</v>
      </c>
      <c r="AP1620" s="61">
        <f t="array" ref="AP1620">MIN(IF(Codificacion=AM1620,Total_Cotizacion,""))</f>
        <v>13059603.200000001</v>
      </c>
      <c r="AQ1620" s="62" t="b">
        <f t="shared" si="19507"/>
        <v>0</v>
      </c>
      <c r="AR1620" s="51" t="str">
        <f t="shared" ref="AR1620" si="19608">IF(COUNTIF(Codificacion2,CONCATENATE(AM1620,"_VAL_",AB1620))&gt;1,"Empate","")</f>
        <v/>
      </c>
      <c r="AS1620" s="63" t="str">
        <f t="shared" si="19479"/>
        <v/>
      </c>
      <c r="AT1620" s="59" t="str">
        <f t="shared" si="19509"/>
        <v>ALI_113_SEG_1_</v>
      </c>
      <c r="AU1620" s="63">
        <f t="shared" ref="AU1620" si="19609">IF(AND(COUNTIF(Codificacion3,AT1620)&lt;AO1620),1,COUNTIF(Codificacion3,AT1620))</f>
        <v>1</v>
      </c>
      <c r="AV1620" s="62" t="str">
        <f t="shared" si="19511"/>
        <v>No Seleccionada</v>
      </c>
      <c r="AW1620" s="53"/>
      <c r="AX1620" s="51" t="str">
        <f t="shared" si="19512"/>
        <v>ALI_113_SEG_1FALSO</v>
      </c>
      <c r="AY1620" s="51">
        <f t="shared" si="19493"/>
        <v>5</v>
      </c>
      <c r="AZ1620" s="64" t="b">
        <f t="shared" si="19513"/>
        <v>0</v>
      </c>
    </row>
    <row r="1621" spans="1:52" x14ac:dyDescent="0.2">
      <c r="A1621" s="50" t="b">
        <f t="shared" si="19455"/>
        <v>0</v>
      </c>
      <c r="B1621" s="51" t="s">
        <v>148</v>
      </c>
      <c r="C1621" s="52">
        <v>113</v>
      </c>
      <c r="D1621" s="52">
        <f t="shared" ref="D1621" si="19610">IF(ISERROR(VLOOKUP(E1621,Proveedores,2,FALSE)),"",VLOOKUP(E1621,Proveedores,2,FALSE))</f>
        <v>2075</v>
      </c>
      <c r="E1621" s="53" t="s">
        <v>149</v>
      </c>
      <c r="F1621" s="54">
        <v>137</v>
      </c>
      <c r="G1621" s="53" t="s">
        <v>56</v>
      </c>
      <c r="H1621" s="53" t="s">
        <v>65</v>
      </c>
      <c r="I1621" s="52">
        <v>2</v>
      </c>
      <c r="J1621" s="53" t="s">
        <v>58</v>
      </c>
      <c r="K1621" s="55">
        <v>44835</v>
      </c>
      <c r="L1621" s="56">
        <v>7434</v>
      </c>
      <c r="M1621" s="56">
        <v>8939</v>
      </c>
      <c r="N1621" s="56">
        <v>5759</v>
      </c>
      <c r="O1621" s="56">
        <v>414</v>
      </c>
      <c r="P1621" s="57">
        <v>533</v>
      </c>
      <c r="Q1621" s="58">
        <v>0.15</v>
      </c>
      <c r="R1621" s="57">
        <v>453.05</v>
      </c>
      <c r="S1621" s="57">
        <v>709</v>
      </c>
      <c r="T1621" s="58">
        <v>0.15</v>
      </c>
      <c r="U1621" s="57">
        <v>602.65</v>
      </c>
      <c r="V1621" s="57">
        <v>1064</v>
      </c>
      <c r="W1621" s="58">
        <v>0.20899999999999999</v>
      </c>
      <c r="X1621" s="57">
        <v>841.62</v>
      </c>
      <c r="Y1621" s="57">
        <v>1064</v>
      </c>
      <c r="Z1621" s="58">
        <v>0.20899999999999999</v>
      </c>
      <c r="AA1621" s="57">
        <v>841.62</v>
      </c>
      <c r="AB1621" s="57">
        <v>13950382.310000001</v>
      </c>
      <c r="AC1621" s="53" t="str">
        <f t="shared" si="19495"/>
        <v>Registro Valido</v>
      </c>
      <c r="AD1621" s="57">
        <f t="shared" ref="AD1621" si="19611">IF(OR(ISERROR(VLOOKUP(CONCATENATE("ALI_",$C1621,"_SEG_",$I1621,"_PROV_",$D1621),Catalogo_Precios,AD$8,FALSE)),L1621=0),0,VLOOKUP(CONCATENATE("ALI_",$C1621,"_SEG_",$I1621,"_PROV_",$D1621),Catalogo_Precios,AD$8,FALSE))</f>
        <v>533</v>
      </c>
      <c r="AE1621" s="57">
        <f t="shared" ref="AE1621" si="19612">IF(OR(ISERROR(VLOOKUP(CONCATENATE("ALI_",$C1621,"_SEG_",$I1621,"_PROV_",$D1621),Catalogo_Precios,AE$8,FALSE)),M1621=0),0,VLOOKUP(CONCATENATE("ALI_",$C1621,"_SEG_",$I1621,"_PROV_",$D1621),Catalogo_Precios,AE$8,FALSE))</f>
        <v>709</v>
      </c>
      <c r="AF1621" s="57">
        <f t="shared" ref="AF1621" si="19613">IF(OR(ISERROR(VLOOKUP(CONCATENATE("ALI_",$C1621,"_SEG_",$I1621,"_PROV_",$D1621),Catalogo_Precios,AF$8,FALSE)),N1621=0),0,VLOOKUP(CONCATENATE("ALI_",$C1621,"_SEG_",$I1621,"_PROV_",$D1621),Catalogo_Precios,AF$8,FALSE))</f>
        <v>1064</v>
      </c>
      <c r="AG1621" s="57">
        <f t="shared" ref="AG1621" si="19614">IF(OR(ISERROR(VLOOKUP(CONCATENATE("ALI_",$C1621,"_SEG_",$I1621,"_PROV_",$D1621),Catalogo_Precios,AG$8,FALSE)),O1621=0),0,VLOOKUP(CONCATENATE("ALI_",$C1621,"_SEG_",$I1621,"_PROV_",$D1621),Catalogo_Precios,AG$8,FALSE))</f>
        <v>1064</v>
      </c>
      <c r="AH1621" s="57">
        <f t="shared" ref="AH1621" si="19615">IF(OR(ISERROR(VLOOKUP(CONCATENATE("ALI_",$C1621,"_SEG_",$I1621,"_PROV_",$D1621),Catalogo_Precios,AH$8,FALSE)),L1621=0),0,VLOOKUP(CONCATENATE("ALI_",$C1621,"_SEG_",$I1621,"_PROV_",$D1621),Catalogo_Precios,AH$8,FALSE))</f>
        <v>527</v>
      </c>
      <c r="AI1621" s="57">
        <f t="shared" ref="AI1621" si="19616">IF(OR(ISERROR(VLOOKUP(CONCATENATE("ALI_",$C1621,"_SEG_",$I1621,"_PROV_",$D1621),Catalogo_Precios,AI$8,FALSE)),M1621=0),0,VLOOKUP(CONCATENATE("ALI_",$C1621,"_SEG_",$I1621,"_PROV_",$D1621),Catalogo_Precios,AI$8,FALSE))</f>
        <v>703</v>
      </c>
      <c r="AJ1621" s="57">
        <f t="shared" ref="AJ1621" si="19617">IF(OR(ISERROR(VLOOKUP(CONCATENATE("ALI_",$C1621,"_SEG_",$I1621,"_PROV_",$D1621),Catalogo_Precios,AJ$8,FALSE)),N1621=0),0,VLOOKUP(CONCATENATE("ALI_",$C1621,"_SEG_",$I1621,"_PROV_",$D1621),Catalogo_Precios,AJ$8,FALSE))</f>
        <v>1052</v>
      </c>
      <c r="AK1621" s="57">
        <f t="shared" ref="AK1621" si="19618">IF(OR(ISERROR(VLOOKUP(CONCATENATE("ALI_",$C1621,"_SEG_",$I1621,"_PROV_",$D1621),Catalogo_Precios,AK$8,FALSE)),O1621=0),0,VLOOKUP(CONCATENATE("ALI_",$C1621,"_SEG_",$I1621,"_PROV_",$D1621),Catalogo_Precios,AK$8,FALSE))</f>
        <v>1052</v>
      </c>
      <c r="AL1621" s="53"/>
      <c r="AM1621" s="59" t="str">
        <f t="shared" si="19504"/>
        <v>ALI_113_SEG_2</v>
      </c>
      <c r="AN1621" s="59" t="str">
        <f t="shared" si="19505"/>
        <v>ALI_113_SEG_2_VAL_13950382.31</v>
      </c>
      <c r="AO1621" s="60">
        <f t="shared" ref="AO1621" si="19619">IF(OR(AB1621="",AB1621=0),0,COUNTIF(Codificacion,AM1621))</f>
        <v>7</v>
      </c>
      <c r="AP1621" s="61">
        <f t="array" ref="AP1621">MIN(IF(Codificacion=AM1621,Total_Cotizacion,""))</f>
        <v>13356664.800000001</v>
      </c>
      <c r="AQ1621" s="62" t="b">
        <f t="shared" si="19507"/>
        <v>0</v>
      </c>
      <c r="AR1621" s="51" t="str">
        <f t="shared" ref="AR1621" si="19620">IF(COUNTIF(Codificacion2,CONCATENATE(AM1621,"_VAL_",AB1621))&gt;1,"Empate","")</f>
        <v/>
      </c>
      <c r="AS1621" s="63" t="str">
        <f t="shared" si="19479"/>
        <v/>
      </c>
      <c r="AT1621" s="59" t="str">
        <f t="shared" si="19509"/>
        <v>ALI_113_SEG_2_</v>
      </c>
      <c r="AU1621" s="63">
        <f t="shared" ref="AU1621" si="19621">IF(AND(COUNTIF(Codificacion3,AT1621)&lt;AO1621),1,COUNTIF(Codificacion3,AT1621))</f>
        <v>1</v>
      </c>
      <c r="AV1621" s="62" t="str">
        <f t="shared" si="19511"/>
        <v>No Seleccionada</v>
      </c>
      <c r="AW1621" s="53"/>
      <c r="AX1621" s="51" t="str">
        <f t="shared" si="19512"/>
        <v>ALI_113_SEG_2FALSO</v>
      </c>
      <c r="AY1621" s="51">
        <f t="shared" si="19493"/>
        <v>5</v>
      </c>
      <c r="AZ1621" s="64" t="b">
        <f t="shared" si="19513"/>
        <v>0</v>
      </c>
    </row>
    <row r="1622" spans="1:52" x14ac:dyDescent="0.2">
      <c r="A1622" s="50" t="b">
        <f t="shared" si="19455"/>
        <v>0</v>
      </c>
      <c r="B1622" s="51" t="s">
        <v>148</v>
      </c>
      <c r="C1622" s="52">
        <v>113</v>
      </c>
      <c r="D1622" s="52">
        <f t="shared" ref="D1622" si="19622">IF(ISERROR(VLOOKUP(E1622,Proveedores,2,FALSE)),"",VLOOKUP(E1622,Proveedores,2,FALSE))</f>
        <v>2075</v>
      </c>
      <c r="E1622" s="53" t="s">
        <v>149</v>
      </c>
      <c r="F1622" s="54">
        <v>138</v>
      </c>
      <c r="G1622" s="53" t="s">
        <v>56</v>
      </c>
      <c r="H1622" s="53" t="s">
        <v>65</v>
      </c>
      <c r="I1622" s="52">
        <v>3</v>
      </c>
      <c r="J1622" s="53" t="s">
        <v>58</v>
      </c>
      <c r="K1622" s="55">
        <v>44835</v>
      </c>
      <c r="L1622" s="56">
        <v>7388</v>
      </c>
      <c r="M1622" s="56">
        <v>8885</v>
      </c>
      <c r="N1622" s="56">
        <v>5724</v>
      </c>
      <c r="O1622" s="56">
        <v>411</v>
      </c>
      <c r="P1622" s="57">
        <v>533</v>
      </c>
      <c r="Q1622" s="58">
        <v>0.15</v>
      </c>
      <c r="R1622" s="57">
        <v>453.05</v>
      </c>
      <c r="S1622" s="57">
        <v>709</v>
      </c>
      <c r="T1622" s="58">
        <v>0.15</v>
      </c>
      <c r="U1622" s="57">
        <v>602.65</v>
      </c>
      <c r="V1622" s="57">
        <v>1064</v>
      </c>
      <c r="W1622" s="58">
        <v>0.20899999999999999</v>
      </c>
      <c r="X1622" s="57">
        <v>841.62</v>
      </c>
      <c r="Y1622" s="57">
        <v>1064</v>
      </c>
      <c r="Z1622" s="58">
        <v>0.20899999999999999</v>
      </c>
      <c r="AA1622" s="57">
        <v>841.62</v>
      </c>
      <c r="AB1622" s="57">
        <v>13865017.350000001</v>
      </c>
      <c r="AC1622" s="53" t="str">
        <f t="shared" si="19495"/>
        <v>Registro Valido</v>
      </c>
      <c r="AD1622" s="57">
        <f t="shared" ref="AD1622" si="19623">IF(OR(ISERROR(VLOOKUP(CONCATENATE("ALI_",$C1622,"_SEG_",$I1622,"_PROV_",$D1622),Catalogo_Precios,AD$8,FALSE)),L1622=0),0,VLOOKUP(CONCATENATE("ALI_",$C1622,"_SEG_",$I1622,"_PROV_",$D1622),Catalogo_Precios,AD$8,FALSE))</f>
        <v>533</v>
      </c>
      <c r="AE1622" s="57">
        <f t="shared" ref="AE1622" si="19624">IF(OR(ISERROR(VLOOKUP(CONCATENATE("ALI_",$C1622,"_SEG_",$I1622,"_PROV_",$D1622),Catalogo_Precios,AE$8,FALSE)),M1622=0),0,VLOOKUP(CONCATENATE("ALI_",$C1622,"_SEG_",$I1622,"_PROV_",$D1622),Catalogo_Precios,AE$8,FALSE))</f>
        <v>709</v>
      </c>
      <c r="AF1622" s="57">
        <f t="shared" ref="AF1622" si="19625">IF(OR(ISERROR(VLOOKUP(CONCATENATE("ALI_",$C1622,"_SEG_",$I1622,"_PROV_",$D1622),Catalogo_Precios,AF$8,FALSE)),N1622=0),0,VLOOKUP(CONCATENATE("ALI_",$C1622,"_SEG_",$I1622,"_PROV_",$D1622),Catalogo_Precios,AF$8,FALSE))</f>
        <v>1064</v>
      </c>
      <c r="AG1622" s="57">
        <f t="shared" ref="AG1622" si="19626">IF(OR(ISERROR(VLOOKUP(CONCATENATE("ALI_",$C1622,"_SEG_",$I1622,"_PROV_",$D1622),Catalogo_Precios,AG$8,FALSE)),O1622=0),0,VLOOKUP(CONCATENATE("ALI_",$C1622,"_SEG_",$I1622,"_PROV_",$D1622),Catalogo_Precios,AG$8,FALSE))</f>
        <v>1064</v>
      </c>
      <c r="AH1622" s="57">
        <f t="shared" ref="AH1622" si="19627">IF(OR(ISERROR(VLOOKUP(CONCATENATE("ALI_",$C1622,"_SEG_",$I1622,"_PROV_",$D1622),Catalogo_Precios,AH$8,FALSE)),L1622=0),0,VLOOKUP(CONCATENATE("ALI_",$C1622,"_SEG_",$I1622,"_PROV_",$D1622),Catalogo_Precios,AH$8,FALSE))</f>
        <v>527</v>
      </c>
      <c r="AI1622" s="57">
        <f t="shared" ref="AI1622" si="19628">IF(OR(ISERROR(VLOOKUP(CONCATENATE("ALI_",$C1622,"_SEG_",$I1622,"_PROV_",$D1622),Catalogo_Precios,AI$8,FALSE)),M1622=0),0,VLOOKUP(CONCATENATE("ALI_",$C1622,"_SEG_",$I1622,"_PROV_",$D1622),Catalogo_Precios,AI$8,FALSE))</f>
        <v>703</v>
      </c>
      <c r="AJ1622" s="57">
        <f t="shared" ref="AJ1622" si="19629">IF(OR(ISERROR(VLOOKUP(CONCATENATE("ALI_",$C1622,"_SEG_",$I1622,"_PROV_",$D1622),Catalogo_Precios,AJ$8,FALSE)),N1622=0),0,VLOOKUP(CONCATENATE("ALI_",$C1622,"_SEG_",$I1622,"_PROV_",$D1622),Catalogo_Precios,AJ$8,FALSE))</f>
        <v>1052</v>
      </c>
      <c r="AK1622" s="57">
        <f t="shared" ref="AK1622" si="19630">IF(OR(ISERROR(VLOOKUP(CONCATENATE("ALI_",$C1622,"_SEG_",$I1622,"_PROV_",$D1622),Catalogo_Precios,AK$8,FALSE)),O1622=0),0,VLOOKUP(CONCATENATE("ALI_",$C1622,"_SEG_",$I1622,"_PROV_",$D1622),Catalogo_Precios,AK$8,FALSE))</f>
        <v>1052</v>
      </c>
      <c r="AL1622" s="53"/>
      <c r="AM1622" s="59" t="str">
        <f t="shared" si="19504"/>
        <v>ALI_113_SEG_3</v>
      </c>
      <c r="AN1622" s="59" t="str">
        <f t="shared" si="19505"/>
        <v>ALI_113_SEG_3_VAL_13865017.35</v>
      </c>
      <c r="AO1622" s="60">
        <f t="shared" ref="AO1622" si="19631">IF(OR(AB1622="",AB1622=0),0,COUNTIF(Codificacion,AM1622))</f>
        <v>7</v>
      </c>
      <c r="AP1622" s="61">
        <f t="array" ref="AP1622">MIN(IF(Codificacion=AM1622,Total_Cotizacion,""))</f>
        <v>13274920.800000001</v>
      </c>
      <c r="AQ1622" s="62" t="b">
        <f t="shared" si="19507"/>
        <v>0</v>
      </c>
      <c r="AR1622" s="51" t="str">
        <f t="shared" ref="AR1622" si="19632">IF(COUNTIF(Codificacion2,CONCATENATE(AM1622,"_VAL_",AB1622))&gt;1,"Empate","")</f>
        <v/>
      </c>
      <c r="AS1622" s="63" t="str">
        <f t="shared" si="19479"/>
        <v/>
      </c>
      <c r="AT1622" s="59" t="str">
        <f t="shared" si="19509"/>
        <v>ALI_113_SEG_3_</v>
      </c>
      <c r="AU1622" s="63">
        <f t="shared" ref="AU1622" si="19633">IF(AND(COUNTIF(Codificacion3,AT1622)&lt;AO1622),1,COUNTIF(Codificacion3,AT1622))</f>
        <v>1</v>
      </c>
      <c r="AV1622" s="62" t="str">
        <f t="shared" si="19511"/>
        <v>No Seleccionada</v>
      </c>
      <c r="AW1622" s="53"/>
      <c r="AX1622" s="51" t="str">
        <f t="shared" si="19512"/>
        <v>ALI_113_SEG_3FALSO</v>
      </c>
      <c r="AY1622" s="51">
        <f t="shared" si="19493"/>
        <v>5</v>
      </c>
      <c r="AZ1622" s="64" t="b">
        <f t="shared" si="19513"/>
        <v>0</v>
      </c>
    </row>
    <row r="1623" spans="1:52" x14ac:dyDescent="0.2">
      <c r="A1623" s="50" t="b">
        <f t="shared" si="19455"/>
        <v>0</v>
      </c>
      <c r="B1623" s="51" t="s">
        <v>148</v>
      </c>
      <c r="C1623" s="52">
        <v>113</v>
      </c>
      <c r="D1623" s="52">
        <f t="shared" ref="D1623" si="19634">IF(ISERROR(VLOOKUP(E1623,Proveedores,2,FALSE)),"",VLOOKUP(E1623,Proveedores,2,FALSE))</f>
        <v>2075</v>
      </c>
      <c r="E1623" s="53" t="s">
        <v>149</v>
      </c>
      <c r="F1623" s="54">
        <v>139</v>
      </c>
      <c r="G1623" s="53" t="s">
        <v>56</v>
      </c>
      <c r="H1623" s="53" t="s">
        <v>65</v>
      </c>
      <c r="I1623" s="52">
        <v>4</v>
      </c>
      <c r="J1623" s="53" t="s">
        <v>58</v>
      </c>
      <c r="K1623" s="55">
        <v>44835</v>
      </c>
      <c r="L1623" s="56">
        <v>7872</v>
      </c>
      <c r="M1623" s="56">
        <v>9466</v>
      </c>
      <c r="N1623" s="56">
        <v>6098</v>
      </c>
      <c r="O1623" s="56">
        <v>439</v>
      </c>
      <c r="P1623" s="57">
        <v>533</v>
      </c>
      <c r="Q1623" s="58">
        <v>0.15</v>
      </c>
      <c r="R1623" s="57">
        <v>453.05</v>
      </c>
      <c r="S1623" s="57">
        <v>709</v>
      </c>
      <c r="T1623" s="58">
        <v>0.15</v>
      </c>
      <c r="U1623" s="57">
        <v>602.65</v>
      </c>
      <c r="V1623" s="57">
        <v>1064</v>
      </c>
      <c r="W1623" s="58">
        <v>0.20899999999999999</v>
      </c>
      <c r="X1623" s="57">
        <v>841.62</v>
      </c>
      <c r="Y1623" s="57">
        <v>1064</v>
      </c>
      <c r="Z1623" s="58">
        <v>0.20899999999999999</v>
      </c>
      <c r="AA1623" s="57">
        <v>841.62</v>
      </c>
      <c r="AB1623" s="57">
        <v>14772764.439999999</v>
      </c>
      <c r="AC1623" s="53" t="str">
        <f t="shared" si="19495"/>
        <v>Registro Valido</v>
      </c>
      <c r="AD1623" s="57">
        <f t="shared" ref="AD1623" si="19635">IF(OR(ISERROR(VLOOKUP(CONCATENATE("ALI_",$C1623,"_SEG_",$I1623,"_PROV_",$D1623),Catalogo_Precios,AD$8,FALSE)),L1623=0),0,VLOOKUP(CONCATENATE("ALI_",$C1623,"_SEG_",$I1623,"_PROV_",$D1623),Catalogo_Precios,AD$8,FALSE))</f>
        <v>533</v>
      </c>
      <c r="AE1623" s="57">
        <f t="shared" ref="AE1623" si="19636">IF(OR(ISERROR(VLOOKUP(CONCATENATE("ALI_",$C1623,"_SEG_",$I1623,"_PROV_",$D1623),Catalogo_Precios,AE$8,FALSE)),M1623=0),0,VLOOKUP(CONCATENATE("ALI_",$C1623,"_SEG_",$I1623,"_PROV_",$D1623),Catalogo_Precios,AE$8,FALSE))</f>
        <v>709</v>
      </c>
      <c r="AF1623" s="57">
        <f t="shared" ref="AF1623" si="19637">IF(OR(ISERROR(VLOOKUP(CONCATENATE("ALI_",$C1623,"_SEG_",$I1623,"_PROV_",$D1623),Catalogo_Precios,AF$8,FALSE)),N1623=0),0,VLOOKUP(CONCATENATE("ALI_",$C1623,"_SEG_",$I1623,"_PROV_",$D1623),Catalogo_Precios,AF$8,FALSE))</f>
        <v>1064</v>
      </c>
      <c r="AG1623" s="57">
        <f t="shared" ref="AG1623" si="19638">IF(OR(ISERROR(VLOOKUP(CONCATENATE("ALI_",$C1623,"_SEG_",$I1623,"_PROV_",$D1623),Catalogo_Precios,AG$8,FALSE)),O1623=0),0,VLOOKUP(CONCATENATE("ALI_",$C1623,"_SEG_",$I1623,"_PROV_",$D1623),Catalogo_Precios,AG$8,FALSE))</f>
        <v>1064</v>
      </c>
      <c r="AH1623" s="57">
        <f t="shared" ref="AH1623" si="19639">IF(OR(ISERROR(VLOOKUP(CONCATENATE("ALI_",$C1623,"_SEG_",$I1623,"_PROV_",$D1623),Catalogo_Precios,AH$8,FALSE)),L1623=0),0,VLOOKUP(CONCATENATE("ALI_",$C1623,"_SEG_",$I1623,"_PROV_",$D1623),Catalogo_Precios,AH$8,FALSE))</f>
        <v>527</v>
      </c>
      <c r="AI1623" s="57">
        <f t="shared" ref="AI1623" si="19640">IF(OR(ISERROR(VLOOKUP(CONCATENATE("ALI_",$C1623,"_SEG_",$I1623,"_PROV_",$D1623),Catalogo_Precios,AI$8,FALSE)),M1623=0),0,VLOOKUP(CONCATENATE("ALI_",$C1623,"_SEG_",$I1623,"_PROV_",$D1623),Catalogo_Precios,AI$8,FALSE))</f>
        <v>703</v>
      </c>
      <c r="AJ1623" s="57">
        <f t="shared" ref="AJ1623" si="19641">IF(OR(ISERROR(VLOOKUP(CONCATENATE("ALI_",$C1623,"_SEG_",$I1623,"_PROV_",$D1623),Catalogo_Precios,AJ$8,FALSE)),N1623=0),0,VLOOKUP(CONCATENATE("ALI_",$C1623,"_SEG_",$I1623,"_PROV_",$D1623),Catalogo_Precios,AJ$8,FALSE))</f>
        <v>1052</v>
      </c>
      <c r="AK1623" s="57">
        <f t="shared" ref="AK1623" si="19642">IF(OR(ISERROR(VLOOKUP(CONCATENATE("ALI_",$C1623,"_SEG_",$I1623,"_PROV_",$D1623),Catalogo_Precios,AK$8,FALSE)),O1623=0),0,VLOOKUP(CONCATENATE("ALI_",$C1623,"_SEG_",$I1623,"_PROV_",$D1623),Catalogo_Precios,AK$8,FALSE))</f>
        <v>1052</v>
      </c>
      <c r="AL1623" s="53"/>
      <c r="AM1623" s="59" t="str">
        <f t="shared" si="19504"/>
        <v>ALI_113_SEG_4</v>
      </c>
      <c r="AN1623" s="59" t="str">
        <f t="shared" si="19505"/>
        <v>ALI_113_SEG_4_VAL_14772764.44</v>
      </c>
      <c r="AO1623" s="60">
        <f t="shared" ref="AO1623" si="19643">IF(OR(AB1623="",AB1623=0),0,COUNTIF(Codificacion,AM1623))</f>
        <v>6</v>
      </c>
      <c r="AP1623" s="61">
        <f t="array" ref="AP1623">MIN(IF(Codificacion=AM1623,Total_Cotizacion,""))</f>
        <v>14144052.799999999</v>
      </c>
      <c r="AQ1623" s="62" t="b">
        <f t="shared" si="19507"/>
        <v>0</v>
      </c>
      <c r="AR1623" s="51" t="str">
        <f t="shared" ref="AR1623" si="19644">IF(COUNTIF(Codificacion2,CONCATENATE(AM1623,"_VAL_",AB1623))&gt;1,"Empate","")</f>
        <v/>
      </c>
      <c r="AS1623" s="63" t="str">
        <f t="shared" si="19479"/>
        <v/>
      </c>
      <c r="AT1623" s="59" t="str">
        <f t="shared" si="19509"/>
        <v>ALI_113_SEG_4_</v>
      </c>
      <c r="AU1623" s="63">
        <f t="shared" ref="AU1623" si="19645">IF(AND(COUNTIF(Codificacion3,AT1623)&lt;AO1623),1,COUNTIF(Codificacion3,AT1623))</f>
        <v>1</v>
      </c>
      <c r="AV1623" s="62" t="str">
        <f t="shared" si="19511"/>
        <v>No Seleccionada</v>
      </c>
      <c r="AW1623" s="53"/>
      <c r="AX1623" s="51" t="str">
        <f t="shared" si="19512"/>
        <v>ALI_113_SEG_4FALSO</v>
      </c>
      <c r="AY1623" s="51">
        <f t="shared" si="19493"/>
        <v>4</v>
      </c>
      <c r="AZ1623" s="64" t="b">
        <f t="shared" si="19513"/>
        <v>0</v>
      </c>
    </row>
    <row r="1624" spans="1:52" x14ac:dyDescent="0.2">
      <c r="A1624" s="50" t="b">
        <f t="shared" si="19455"/>
        <v>0</v>
      </c>
      <c r="B1624" s="51" t="s">
        <v>148</v>
      </c>
      <c r="C1624" s="52">
        <v>113</v>
      </c>
      <c r="D1624" s="52">
        <f t="shared" ref="D1624" si="19646">IF(ISERROR(VLOOKUP(E1624,Proveedores,2,FALSE)),"",VLOOKUP(E1624,Proveedores,2,FALSE))</f>
        <v>2075</v>
      </c>
      <c r="E1624" s="53" t="s">
        <v>149</v>
      </c>
      <c r="F1624" s="54">
        <v>140</v>
      </c>
      <c r="G1624" s="53" t="s">
        <v>56</v>
      </c>
      <c r="H1624" s="53" t="s">
        <v>65</v>
      </c>
      <c r="I1624" s="52">
        <v>5</v>
      </c>
      <c r="J1624" s="53" t="s">
        <v>58</v>
      </c>
      <c r="K1624" s="55">
        <v>44835</v>
      </c>
      <c r="L1624" s="56">
        <v>7318</v>
      </c>
      <c r="M1624" s="56">
        <v>8801</v>
      </c>
      <c r="N1624" s="56">
        <v>5670</v>
      </c>
      <c r="O1624" s="56">
        <v>407</v>
      </c>
      <c r="P1624" s="57">
        <v>533</v>
      </c>
      <c r="Q1624" s="58">
        <v>0.15</v>
      </c>
      <c r="R1624" s="57">
        <v>453.05</v>
      </c>
      <c r="S1624" s="57">
        <v>709</v>
      </c>
      <c r="T1624" s="58">
        <v>0.15</v>
      </c>
      <c r="U1624" s="57">
        <v>602.65</v>
      </c>
      <c r="V1624" s="57">
        <v>1064</v>
      </c>
      <c r="W1624" s="58">
        <v>0.20899999999999999</v>
      </c>
      <c r="X1624" s="57">
        <v>841.62</v>
      </c>
      <c r="Y1624" s="57">
        <v>1064</v>
      </c>
      <c r="Z1624" s="58">
        <v>0.20899999999999999</v>
      </c>
      <c r="AA1624" s="57">
        <v>841.62</v>
      </c>
      <c r="AB1624" s="57">
        <v>13733867.289999999</v>
      </c>
      <c r="AC1624" s="53" t="str">
        <f t="shared" si="19495"/>
        <v>Registro Valido</v>
      </c>
      <c r="AD1624" s="57">
        <f t="shared" ref="AD1624" si="19647">IF(OR(ISERROR(VLOOKUP(CONCATENATE("ALI_",$C1624,"_SEG_",$I1624,"_PROV_",$D1624),Catalogo_Precios,AD$8,FALSE)),L1624=0),0,VLOOKUP(CONCATENATE("ALI_",$C1624,"_SEG_",$I1624,"_PROV_",$D1624),Catalogo_Precios,AD$8,FALSE))</f>
        <v>533</v>
      </c>
      <c r="AE1624" s="57">
        <f t="shared" ref="AE1624" si="19648">IF(OR(ISERROR(VLOOKUP(CONCATENATE("ALI_",$C1624,"_SEG_",$I1624,"_PROV_",$D1624),Catalogo_Precios,AE$8,FALSE)),M1624=0),0,VLOOKUP(CONCATENATE("ALI_",$C1624,"_SEG_",$I1624,"_PROV_",$D1624),Catalogo_Precios,AE$8,FALSE))</f>
        <v>709</v>
      </c>
      <c r="AF1624" s="57">
        <f t="shared" ref="AF1624" si="19649">IF(OR(ISERROR(VLOOKUP(CONCATENATE("ALI_",$C1624,"_SEG_",$I1624,"_PROV_",$D1624),Catalogo_Precios,AF$8,FALSE)),N1624=0),0,VLOOKUP(CONCATENATE("ALI_",$C1624,"_SEG_",$I1624,"_PROV_",$D1624),Catalogo_Precios,AF$8,FALSE))</f>
        <v>1064</v>
      </c>
      <c r="AG1624" s="57">
        <f t="shared" ref="AG1624" si="19650">IF(OR(ISERROR(VLOOKUP(CONCATENATE("ALI_",$C1624,"_SEG_",$I1624,"_PROV_",$D1624),Catalogo_Precios,AG$8,FALSE)),O1624=0),0,VLOOKUP(CONCATENATE("ALI_",$C1624,"_SEG_",$I1624,"_PROV_",$D1624),Catalogo_Precios,AG$8,FALSE))</f>
        <v>1064</v>
      </c>
      <c r="AH1624" s="57">
        <f t="shared" ref="AH1624" si="19651">IF(OR(ISERROR(VLOOKUP(CONCATENATE("ALI_",$C1624,"_SEG_",$I1624,"_PROV_",$D1624),Catalogo_Precios,AH$8,FALSE)),L1624=0),0,VLOOKUP(CONCATENATE("ALI_",$C1624,"_SEG_",$I1624,"_PROV_",$D1624),Catalogo_Precios,AH$8,FALSE))</f>
        <v>527</v>
      </c>
      <c r="AI1624" s="57">
        <f t="shared" ref="AI1624" si="19652">IF(OR(ISERROR(VLOOKUP(CONCATENATE("ALI_",$C1624,"_SEG_",$I1624,"_PROV_",$D1624),Catalogo_Precios,AI$8,FALSE)),M1624=0),0,VLOOKUP(CONCATENATE("ALI_",$C1624,"_SEG_",$I1624,"_PROV_",$D1624),Catalogo_Precios,AI$8,FALSE))</f>
        <v>703</v>
      </c>
      <c r="AJ1624" s="57">
        <f t="shared" ref="AJ1624" si="19653">IF(OR(ISERROR(VLOOKUP(CONCATENATE("ALI_",$C1624,"_SEG_",$I1624,"_PROV_",$D1624),Catalogo_Precios,AJ$8,FALSE)),N1624=0),0,VLOOKUP(CONCATENATE("ALI_",$C1624,"_SEG_",$I1624,"_PROV_",$D1624),Catalogo_Precios,AJ$8,FALSE))</f>
        <v>1052</v>
      </c>
      <c r="AK1624" s="57">
        <f t="shared" ref="AK1624" si="19654">IF(OR(ISERROR(VLOOKUP(CONCATENATE("ALI_",$C1624,"_SEG_",$I1624,"_PROV_",$D1624),Catalogo_Precios,AK$8,FALSE)),O1624=0),0,VLOOKUP(CONCATENATE("ALI_",$C1624,"_SEG_",$I1624,"_PROV_",$D1624),Catalogo_Precios,AK$8,FALSE))</f>
        <v>1052</v>
      </c>
      <c r="AL1624" s="53"/>
      <c r="AM1624" s="59" t="str">
        <f t="shared" si="19504"/>
        <v>ALI_113_SEG_5</v>
      </c>
      <c r="AN1624" s="59" t="str">
        <f t="shared" si="19505"/>
        <v>ALI_113_SEG_5_VAL_13733867.29</v>
      </c>
      <c r="AO1624" s="60">
        <f t="shared" ref="AO1624" si="19655">IF(OR(AB1624="",AB1624=0),0,COUNTIF(Codificacion,AM1624))</f>
        <v>6</v>
      </c>
      <c r="AP1624" s="61">
        <f t="array" ref="AP1624">MIN(IF(Codificacion=AM1624,Total_Cotizacion,""))</f>
        <v>13149354.399999999</v>
      </c>
      <c r="AQ1624" s="62" t="b">
        <f t="shared" si="19507"/>
        <v>0</v>
      </c>
      <c r="AR1624" s="51" t="str">
        <f t="shared" ref="AR1624" si="19656">IF(COUNTIF(Codificacion2,CONCATENATE(AM1624,"_VAL_",AB1624))&gt;1,"Empate","")</f>
        <v/>
      </c>
      <c r="AS1624" s="63" t="str">
        <f t="shared" si="19479"/>
        <v/>
      </c>
      <c r="AT1624" s="59" t="str">
        <f t="shared" si="19509"/>
        <v>ALI_113_SEG_5_</v>
      </c>
      <c r="AU1624" s="63">
        <f t="shared" ref="AU1624" si="19657">IF(AND(COUNTIF(Codificacion3,AT1624)&lt;AO1624),1,COUNTIF(Codificacion3,AT1624))</f>
        <v>1</v>
      </c>
      <c r="AV1624" s="62" t="str">
        <f t="shared" si="19511"/>
        <v>No Seleccionada</v>
      </c>
      <c r="AW1624" s="53"/>
      <c r="AX1624" s="51" t="str">
        <f t="shared" si="19512"/>
        <v>ALI_113_SEG_5FALSO</v>
      </c>
      <c r="AY1624" s="51">
        <f t="shared" si="19493"/>
        <v>4</v>
      </c>
      <c r="AZ1624" s="64" t="b">
        <f t="shared" si="19513"/>
        <v>0</v>
      </c>
    </row>
    <row r="1625" spans="1:52" x14ac:dyDescent="0.2">
      <c r="A1625" s="50" t="b">
        <f t="shared" si="19455"/>
        <v>0</v>
      </c>
      <c r="B1625" s="51" t="s">
        <v>148</v>
      </c>
      <c r="C1625" s="52">
        <v>113</v>
      </c>
      <c r="D1625" s="52">
        <f t="shared" ref="D1625" si="19658">IF(ISERROR(VLOOKUP(E1625,Proveedores,2,FALSE)),"",VLOOKUP(E1625,Proveedores,2,FALSE))</f>
        <v>2075</v>
      </c>
      <c r="E1625" s="53" t="s">
        <v>149</v>
      </c>
      <c r="F1625" s="54">
        <v>141</v>
      </c>
      <c r="G1625" s="53" t="s">
        <v>56</v>
      </c>
      <c r="H1625" s="53" t="s">
        <v>65</v>
      </c>
      <c r="I1625" s="52">
        <v>6</v>
      </c>
      <c r="J1625" s="53" t="s">
        <v>58</v>
      </c>
      <c r="K1625" s="55">
        <v>44835</v>
      </c>
      <c r="L1625" s="56">
        <v>7920</v>
      </c>
      <c r="M1625" s="56">
        <v>9526</v>
      </c>
      <c r="N1625" s="56">
        <v>6136</v>
      </c>
      <c r="O1625" s="56">
        <v>441</v>
      </c>
      <c r="P1625" s="57">
        <v>533</v>
      </c>
      <c r="Q1625" s="58">
        <v>0.15</v>
      </c>
      <c r="R1625" s="57">
        <v>453.05</v>
      </c>
      <c r="S1625" s="57">
        <v>709</v>
      </c>
      <c r="T1625" s="58">
        <v>0.15</v>
      </c>
      <c r="U1625" s="57">
        <v>602.65</v>
      </c>
      <c r="V1625" s="57">
        <v>1064</v>
      </c>
      <c r="W1625" s="58">
        <v>0.20899999999999999</v>
      </c>
      <c r="X1625" s="57">
        <v>841.62</v>
      </c>
      <c r="Y1625" s="57">
        <v>1064</v>
      </c>
      <c r="Z1625" s="58">
        <v>0.20899999999999999</v>
      </c>
      <c r="AA1625" s="57">
        <v>841.62</v>
      </c>
      <c r="AB1625" s="57">
        <v>14864334.639999999</v>
      </c>
      <c r="AC1625" s="53" t="str">
        <f t="shared" si="19495"/>
        <v>Registro Valido</v>
      </c>
      <c r="AD1625" s="57">
        <f t="shared" ref="AD1625" si="19659">IF(OR(ISERROR(VLOOKUP(CONCATENATE("ALI_",$C1625,"_SEG_",$I1625,"_PROV_",$D1625),Catalogo_Precios,AD$8,FALSE)),L1625=0),0,VLOOKUP(CONCATENATE("ALI_",$C1625,"_SEG_",$I1625,"_PROV_",$D1625),Catalogo_Precios,AD$8,FALSE))</f>
        <v>533</v>
      </c>
      <c r="AE1625" s="57">
        <f t="shared" ref="AE1625" si="19660">IF(OR(ISERROR(VLOOKUP(CONCATENATE("ALI_",$C1625,"_SEG_",$I1625,"_PROV_",$D1625),Catalogo_Precios,AE$8,FALSE)),M1625=0),0,VLOOKUP(CONCATENATE("ALI_",$C1625,"_SEG_",$I1625,"_PROV_",$D1625),Catalogo_Precios,AE$8,FALSE))</f>
        <v>709</v>
      </c>
      <c r="AF1625" s="57">
        <f t="shared" ref="AF1625" si="19661">IF(OR(ISERROR(VLOOKUP(CONCATENATE("ALI_",$C1625,"_SEG_",$I1625,"_PROV_",$D1625),Catalogo_Precios,AF$8,FALSE)),N1625=0),0,VLOOKUP(CONCATENATE("ALI_",$C1625,"_SEG_",$I1625,"_PROV_",$D1625),Catalogo_Precios,AF$8,FALSE))</f>
        <v>1064</v>
      </c>
      <c r="AG1625" s="57">
        <f t="shared" ref="AG1625" si="19662">IF(OR(ISERROR(VLOOKUP(CONCATENATE("ALI_",$C1625,"_SEG_",$I1625,"_PROV_",$D1625),Catalogo_Precios,AG$8,FALSE)),O1625=0),0,VLOOKUP(CONCATENATE("ALI_",$C1625,"_SEG_",$I1625,"_PROV_",$D1625),Catalogo_Precios,AG$8,FALSE))</f>
        <v>1064</v>
      </c>
      <c r="AH1625" s="57">
        <f t="shared" ref="AH1625" si="19663">IF(OR(ISERROR(VLOOKUP(CONCATENATE("ALI_",$C1625,"_SEG_",$I1625,"_PROV_",$D1625),Catalogo_Precios,AH$8,FALSE)),L1625=0),0,VLOOKUP(CONCATENATE("ALI_",$C1625,"_SEG_",$I1625,"_PROV_",$D1625),Catalogo_Precios,AH$8,FALSE))</f>
        <v>527</v>
      </c>
      <c r="AI1625" s="57">
        <f t="shared" ref="AI1625" si="19664">IF(OR(ISERROR(VLOOKUP(CONCATENATE("ALI_",$C1625,"_SEG_",$I1625,"_PROV_",$D1625),Catalogo_Precios,AI$8,FALSE)),M1625=0),0,VLOOKUP(CONCATENATE("ALI_",$C1625,"_SEG_",$I1625,"_PROV_",$D1625),Catalogo_Precios,AI$8,FALSE))</f>
        <v>703</v>
      </c>
      <c r="AJ1625" s="57">
        <f t="shared" ref="AJ1625" si="19665">IF(OR(ISERROR(VLOOKUP(CONCATENATE("ALI_",$C1625,"_SEG_",$I1625,"_PROV_",$D1625),Catalogo_Precios,AJ$8,FALSE)),N1625=0),0,VLOOKUP(CONCATENATE("ALI_",$C1625,"_SEG_",$I1625,"_PROV_",$D1625),Catalogo_Precios,AJ$8,FALSE))</f>
        <v>1052</v>
      </c>
      <c r="AK1625" s="57">
        <f t="shared" ref="AK1625" si="19666">IF(OR(ISERROR(VLOOKUP(CONCATENATE("ALI_",$C1625,"_SEG_",$I1625,"_PROV_",$D1625),Catalogo_Precios,AK$8,FALSE)),O1625=0),0,VLOOKUP(CONCATENATE("ALI_",$C1625,"_SEG_",$I1625,"_PROV_",$D1625),Catalogo_Precios,AK$8,FALSE))</f>
        <v>1052</v>
      </c>
      <c r="AL1625" s="53"/>
      <c r="AM1625" s="59" t="str">
        <f t="shared" si="19504"/>
        <v>ALI_113_SEG_6</v>
      </c>
      <c r="AN1625" s="59" t="str">
        <f t="shared" si="19505"/>
        <v>ALI_113_SEG_6_VAL_14864334.64</v>
      </c>
      <c r="AO1625" s="60">
        <f t="shared" ref="AO1625" si="19667">IF(OR(AB1625="",AB1625=0),0,COUNTIF(Codificacion,AM1625))</f>
        <v>6</v>
      </c>
      <c r="AP1625" s="61">
        <f t="array" ref="AP1625">MIN(IF(Codificacion=AM1625,Total_Cotizacion,""))</f>
        <v>14231697.6</v>
      </c>
      <c r="AQ1625" s="62" t="b">
        <f t="shared" si="19507"/>
        <v>0</v>
      </c>
      <c r="AR1625" s="51" t="str">
        <f t="shared" ref="AR1625" si="19668">IF(COUNTIF(Codificacion2,CONCATENATE(AM1625,"_VAL_",AB1625))&gt;1,"Empate","")</f>
        <v/>
      </c>
      <c r="AS1625" s="63" t="str">
        <f t="shared" si="19479"/>
        <v/>
      </c>
      <c r="AT1625" s="59" t="str">
        <f t="shared" si="19509"/>
        <v>ALI_113_SEG_6_</v>
      </c>
      <c r="AU1625" s="63">
        <f t="shared" ref="AU1625" si="19669">IF(AND(COUNTIF(Codificacion3,AT1625)&lt;AO1625),1,COUNTIF(Codificacion3,AT1625))</f>
        <v>1</v>
      </c>
      <c r="AV1625" s="62" t="str">
        <f t="shared" si="19511"/>
        <v>No Seleccionada</v>
      </c>
      <c r="AW1625" s="53"/>
      <c r="AX1625" s="51" t="str">
        <f t="shared" si="19512"/>
        <v>ALI_113_SEG_6FALSO</v>
      </c>
      <c r="AY1625" s="51">
        <f t="shared" si="19493"/>
        <v>4</v>
      </c>
      <c r="AZ1625" s="64" t="b">
        <f t="shared" si="19513"/>
        <v>0</v>
      </c>
    </row>
    <row r="1626" spans="1:52" x14ac:dyDescent="0.2">
      <c r="A1626" s="50" t="b">
        <f t="shared" si="19455"/>
        <v>0</v>
      </c>
      <c r="B1626" s="51" t="s">
        <v>148</v>
      </c>
      <c r="C1626" s="52">
        <v>113</v>
      </c>
      <c r="D1626" s="52">
        <f t="shared" ref="D1626" si="19670">IF(ISERROR(VLOOKUP(E1626,Proveedores,2,FALSE)),"",VLOOKUP(E1626,Proveedores,2,FALSE))</f>
        <v>2075</v>
      </c>
      <c r="E1626" s="53" t="s">
        <v>149</v>
      </c>
      <c r="F1626" s="54">
        <v>142</v>
      </c>
      <c r="G1626" s="53" t="s">
        <v>56</v>
      </c>
      <c r="H1626" s="53" t="s">
        <v>65</v>
      </c>
      <c r="I1626" s="52">
        <v>7</v>
      </c>
      <c r="J1626" s="53" t="s">
        <v>58</v>
      </c>
      <c r="K1626" s="55">
        <v>44835</v>
      </c>
      <c r="L1626" s="56">
        <v>8089</v>
      </c>
      <c r="M1626" s="56">
        <v>9728</v>
      </c>
      <c r="N1626" s="56">
        <v>6267</v>
      </c>
      <c r="O1626" s="56">
        <v>450</v>
      </c>
      <c r="P1626" s="57">
        <v>533</v>
      </c>
      <c r="Q1626" s="58">
        <v>0.15</v>
      </c>
      <c r="R1626" s="57">
        <v>453.05</v>
      </c>
      <c r="S1626" s="57">
        <v>709</v>
      </c>
      <c r="T1626" s="58">
        <v>0.15</v>
      </c>
      <c r="U1626" s="57">
        <v>602.65</v>
      </c>
      <c r="V1626" s="57">
        <v>1064</v>
      </c>
      <c r="W1626" s="58">
        <v>0.20899999999999999</v>
      </c>
      <c r="X1626" s="57">
        <v>841.62</v>
      </c>
      <c r="Y1626" s="57">
        <v>1064</v>
      </c>
      <c r="Z1626" s="58">
        <v>0.20899999999999999</v>
      </c>
      <c r="AA1626" s="57">
        <v>841.62</v>
      </c>
      <c r="AB1626" s="57">
        <v>15180462.190000001</v>
      </c>
      <c r="AC1626" s="53" t="str">
        <f t="shared" si="19495"/>
        <v>Registro Valido</v>
      </c>
      <c r="AD1626" s="57">
        <f t="shared" ref="AD1626" si="19671">IF(OR(ISERROR(VLOOKUP(CONCATENATE("ALI_",$C1626,"_SEG_",$I1626,"_PROV_",$D1626),Catalogo_Precios,AD$8,FALSE)),L1626=0),0,VLOOKUP(CONCATENATE("ALI_",$C1626,"_SEG_",$I1626,"_PROV_",$D1626),Catalogo_Precios,AD$8,FALSE))</f>
        <v>533</v>
      </c>
      <c r="AE1626" s="57">
        <f t="shared" ref="AE1626" si="19672">IF(OR(ISERROR(VLOOKUP(CONCATENATE("ALI_",$C1626,"_SEG_",$I1626,"_PROV_",$D1626),Catalogo_Precios,AE$8,FALSE)),M1626=0),0,VLOOKUP(CONCATENATE("ALI_",$C1626,"_SEG_",$I1626,"_PROV_",$D1626),Catalogo_Precios,AE$8,FALSE))</f>
        <v>709</v>
      </c>
      <c r="AF1626" s="57">
        <f t="shared" ref="AF1626" si="19673">IF(OR(ISERROR(VLOOKUP(CONCATENATE("ALI_",$C1626,"_SEG_",$I1626,"_PROV_",$D1626),Catalogo_Precios,AF$8,FALSE)),N1626=0),0,VLOOKUP(CONCATENATE("ALI_",$C1626,"_SEG_",$I1626,"_PROV_",$D1626),Catalogo_Precios,AF$8,FALSE))</f>
        <v>1064</v>
      </c>
      <c r="AG1626" s="57">
        <f t="shared" ref="AG1626" si="19674">IF(OR(ISERROR(VLOOKUP(CONCATENATE("ALI_",$C1626,"_SEG_",$I1626,"_PROV_",$D1626),Catalogo_Precios,AG$8,FALSE)),O1626=0),0,VLOOKUP(CONCATENATE("ALI_",$C1626,"_SEG_",$I1626,"_PROV_",$D1626),Catalogo_Precios,AG$8,FALSE))</f>
        <v>1064</v>
      </c>
      <c r="AH1626" s="57">
        <f t="shared" ref="AH1626" si="19675">IF(OR(ISERROR(VLOOKUP(CONCATENATE("ALI_",$C1626,"_SEG_",$I1626,"_PROV_",$D1626),Catalogo_Precios,AH$8,FALSE)),L1626=0),0,VLOOKUP(CONCATENATE("ALI_",$C1626,"_SEG_",$I1626,"_PROV_",$D1626),Catalogo_Precios,AH$8,FALSE))</f>
        <v>527</v>
      </c>
      <c r="AI1626" s="57">
        <f t="shared" ref="AI1626" si="19676">IF(OR(ISERROR(VLOOKUP(CONCATENATE("ALI_",$C1626,"_SEG_",$I1626,"_PROV_",$D1626),Catalogo_Precios,AI$8,FALSE)),M1626=0),0,VLOOKUP(CONCATENATE("ALI_",$C1626,"_SEG_",$I1626,"_PROV_",$D1626),Catalogo_Precios,AI$8,FALSE))</f>
        <v>703</v>
      </c>
      <c r="AJ1626" s="57">
        <f t="shared" ref="AJ1626" si="19677">IF(OR(ISERROR(VLOOKUP(CONCATENATE("ALI_",$C1626,"_SEG_",$I1626,"_PROV_",$D1626),Catalogo_Precios,AJ$8,FALSE)),N1626=0),0,VLOOKUP(CONCATENATE("ALI_",$C1626,"_SEG_",$I1626,"_PROV_",$D1626),Catalogo_Precios,AJ$8,FALSE))</f>
        <v>1052</v>
      </c>
      <c r="AK1626" s="57">
        <f t="shared" ref="AK1626" si="19678">IF(OR(ISERROR(VLOOKUP(CONCATENATE("ALI_",$C1626,"_SEG_",$I1626,"_PROV_",$D1626),Catalogo_Precios,AK$8,FALSE)),O1626=0),0,VLOOKUP(CONCATENATE("ALI_",$C1626,"_SEG_",$I1626,"_PROV_",$D1626),Catalogo_Precios,AK$8,FALSE))</f>
        <v>1052</v>
      </c>
      <c r="AL1626" s="53"/>
      <c r="AM1626" s="59" t="str">
        <f t="shared" si="19504"/>
        <v>ALI_113_SEG_7</v>
      </c>
      <c r="AN1626" s="59" t="str">
        <f t="shared" si="19505"/>
        <v>ALI_113_SEG_7_VAL_15180462.19</v>
      </c>
      <c r="AO1626" s="60">
        <f t="shared" ref="AO1626" si="19679">IF(OR(AB1626="",AB1626=0),0,COUNTIF(Codificacion,AM1626))</f>
        <v>6</v>
      </c>
      <c r="AP1626" s="61">
        <f t="array" ref="AP1626">MIN(IF(Codificacion=AM1626,Total_Cotizacion,""))</f>
        <v>14534376.800000001</v>
      </c>
      <c r="AQ1626" s="62" t="b">
        <f t="shared" si="19507"/>
        <v>0</v>
      </c>
      <c r="AR1626" s="51" t="str">
        <f t="shared" ref="AR1626" si="19680">IF(COUNTIF(Codificacion2,CONCATENATE(AM1626,"_VAL_",AB1626))&gt;1,"Empate","")</f>
        <v/>
      </c>
      <c r="AS1626" s="63" t="str">
        <f t="shared" si="19479"/>
        <v/>
      </c>
      <c r="AT1626" s="59" t="str">
        <f t="shared" si="19509"/>
        <v>ALI_113_SEG_7_</v>
      </c>
      <c r="AU1626" s="63">
        <f t="shared" ref="AU1626" si="19681">IF(AND(COUNTIF(Codificacion3,AT1626)&lt;AO1626),1,COUNTIF(Codificacion3,AT1626))</f>
        <v>1</v>
      </c>
      <c r="AV1626" s="62" t="str">
        <f t="shared" si="19511"/>
        <v>No Seleccionada</v>
      </c>
      <c r="AW1626" s="53"/>
      <c r="AX1626" s="51" t="str">
        <f t="shared" si="19512"/>
        <v>ALI_113_SEG_7FALSO</v>
      </c>
      <c r="AY1626" s="51">
        <f t="shared" si="19493"/>
        <v>4</v>
      </c>
      <c r="AZ1626" s="64" t="b">
        <f t="shared" si="19513"/>
        <v>0</v>
      </c>
    </row>
    <row r="1627" spans="1:52" x14ac:dyDescent="0.2">
      <c r="A1627" s="50" t="b">
        <f t="shared" si="19455"/>
        <v>0</v>
      </c>
      <c r="B1627" s="51" t="s">
        <v>148</v>
      </c>
      <c r="C1627" s="52">
        <v>113</v>
      </c>
      <c r="D1627" s="52">
        <f t="shared" ref="D1627" si="19682">IF(ISERROR(VLOOKUP(E1627,Proveedores,2,FALSE)),"",VLOOKUP(E1627,Proveedores,2,FALSE))</f>
        <v>2075</v>
      </c>
      <c r="E1627" s="53" t="s">
        <v>149</v>
      </c>
      <c r="F1627" s="54">
        <v>143</v>
      </c>
      <c r="G1627" s="53" t="s">
        <v>56</v>
      </c>
      <c r="H1627" s="53" t="s">
        <v>65</v>
      </c>
      <c r="I1627" s="52">
        <v>8</v>
      </c>
      <c r="J1627" s="53" t="s">
        <v>58</v>
      </c>
      <c r="K1627" s="55">
        <v>44835</v>
      </c>
      <c r="L1627" s="56">
        <v>7807</v>
      </c>
      <c r="M1627" s="56">
        <v>9388</v>
      </c>
      <c r="N1627" s="56">
        <v>6049</v>
      </c>
      <c r="O1627" s="56">
        <v>435</v>
      </c>
      <c r="P1627" s="57">
        <v>533</v>
      </c>
      <c r="Q1627" s="58">
        <v>0.15</v>
      </c>
      <c r="R1627" s="57">
        <v>453.05</v>
      </c>
      <c r="S1627" s="57">
        <v>709</v>
      </c>
      <c r="T1627" s="58">
        <v>0.15</v>
      </c>
      <c r="U1627" s="57">
        <v>602.65</v>
      </c>
      <c r="V1627" s="57">
        <v>1064</v>
      </c>
      <c r="W1627" s="58">
        <v>0.20899999999999999</v>
      </c>
      <c r="X1627" s="57">
        <v>841.62</v>
      </c>
      <c r="Y1627" s="57">
        <v>1064</v>
      </c>
      <c r="Z1627" s="58">
        <v>0.20899999999999999</v>
      </c>
      <c r="AA1627" s="57">
        <v>841.62</v>
      </c>
      <c r="AB1627" s="57">
        <v>14651703.629999999</v>
      </c>
      <c r="AC1627" s="53" t="str">
        <f t="shared" si="19495"/>
        <v>Registro Valido</v>
      </c>
      <c r="AD1627" s="57">
        <f t="shared" ref="AD1627" si="19683">IF(OR(ISERROR(VLOOKUP(CONCATENATE("ALI_",$C1627,"_SEG_",$I1627,"_PROV_",$D1627),Catalogo_Precios,AD$8,FALSE)),L1627=0),0,VLOOKUP(CONCATENATE("ALI_",$C1627,"_SEG_",$I1627,"_PROV_",$D1627),Catalogo_Precios,AD$8,FALSE))</f>
        <v>533</v>
      </c>
      <c r="AE1627" s="57">
        <f t="shared" ref="AE1627" si="19684">IF(OR(ISERROR(VLOOKUP(CONCATENATE("ALI_",$C1627,"_SEG_",$I1627,"_PROV_",$D1627),Catalogo_Precios,AE$8,FALSE)),M1627=0),0,VLOOKUP(CONCATENATE("ALI_",$C1627,"_SEG_",$I1627,"_PROV_",$D1627),Catalogo_Precios,AE$8,FALSE))</f>
        <v>709</v>
      </c>
      <c r="AF1627" s="57">
        <f t="shared" ref="AF1627" si="19685">IF(OR(ISERROR(VLOOKUP(CONCATENATE("ALI_",$C1627,"_SEG_",$I1627,"_PROV_",$D1627),Catalogo_Precios,AF$8,FALSE)),N1627=0),0,VLOOKUP(CONCATENATE("ALI_",$C1627,"_SEG_",$I1627,"_PROV_",$D1627),Catalogo_Precios,AF$8,FALSE))</f>
        <v>1064</v>
      </c>
      <c r="AG1627" s="57">
        <f t="shared" ref="AG1627" si="19686">IF(OR(ISERROR(VLOOKUP(CONCATENATE("ALI_",$C1627,"_SEG_",$I1627,"_PROV_",$D1627),Catalogo_Precios,AG$8,FALSE)),O1627=0),0,VLOOKUP(CONCATENATE("ALI_",$C1627,"_SEG_",$I1627,"_PROV_",$D1627),Catalogo_Precios,AG$8,FALSE))</f>
        <v>1064</v>
      </c>
      <c r="AH1627" s="57">
        <f t="shared" ref="AH1627" si="19687">IF(OR(ISERROR(VLOOKUP(CONCATENATE("ALI_",$C1627,"_SEG_",$I1627,"_PROV_",$D1627),Catalogo_Precios,AH$8,FALSE)),L1627=0),0,VLOOKUP(CONCATENATE("ALI_",$C1627,"_SEG_",$I1627,"_PROV_",$D1627),Catalogo_Precios,AH$8,FALSE))</f>
        <v>527</v>
      </c>
      <c r="AI1627" s="57">
        <f t="shared" ref="AI1627" si="19688">IF(OR(ISERROR(VLOOKUP(CONCATENATE("ALI_",$C1627,"_SEG_",$I1627,"_PROV_",$D1627),Catalogo_Precios,AI$8,FALSE)),M1627=0),0,VLOOKUP(CONCATENATE("ALI_",$C1627,"_SEG_",$I1627,"_PROV_",$D1627),Catalogo_Precios,AI$8,FALSE))</f>
        <v>703</v>
      </c>
      <c r="AJ1627" s="57">
        <f t="shared" ref="AJ1627" si="19689">IF(OR(ISERROR(VLOOKUP(CONCATENATE("ALI_",$C1627,"_SEG_",$I1627,"_PROV_",$D1627),Catalogo_Precios,AJ$8,FALSE)),N1627=0),0,VLOOKUP(CONCATENATE("ALI_",$C1627,"_SEG_",$I1627,"_PROV_",$D1627),Catalogo_Precios,AJ$8,FALSE))</f>
        <v>1052</v>
      </c>
      <c r="AK1627" s="57">
        <f t="shared" ref="AK1627" si="19690">IF(OR(ISERROR(VLOOKUP(CONCATENATE("ALI_",$C1627,"_SEG_",$I1627,"_PROV_",$D1627),Catalogo_Precios,AK$8,FALSE)),O1627=0),0,VLOOKUP(CONCATENATE("ALI_",$C1627,"_SEG_",$I1627,"_PROV_",$D1627),Catalogo_Precios,AK$8,FALSE))</f>
        <v>1052</v>
      </c>
      <c r="AL1627" s="53"/>
      <c r="AM1627" s="59" t="str">
        <f t="shared" si="19504"/>
        <v>ALI_113_SEG_8</v>
      </c>
      <c r="AN1627" s="59" t="str">
        <f t="shared" si="19505"/>
        <v>ALI_113_SEG_8_VAL_14651703.63</v>
      </c>
      <c r="AO1627" s="60">
        <f t="shared" ref="AO1627" si="19691">IF(OR(AB1627="",AB1627=0),0,COUNTIF(Codificacion,AM1627))</f>
        <v>6</v>
      </c>
      <c r="AP1627" s="61">
        <f t="array" ref="AP1627">MIN(IF(Codificacion=AM1627,Total_Cotizacion,""))</f>
        <v>14028176.800000001</v>
      </c>
      <c r="AQ1627" s="62" t="b">
        <f t="shared" si="19507"/>
        <v>0</v>
      </c>
      <c r="AR1627" s="51" t="str">
        <f t="shared" ref="AR1627" si="19692">IF(COUNTIF(Codificacion2,CONCATENATE(AM1627,"_VAL_",AB1627))&gt;1,"Empate","")</f>
        <v/>
      </c>
      <c r="AS1627" s="63" t="str">
        <f t="shared" si="19479"/>
        <v/>
      </c>
      <c r="AT1627" s="59" t="str">
        <f t="shared" si="19509"/>
        <v>ALI_113_SEG_8_</v>
      </c>
      <c r="AU1627" s="63">
        <f t="shared" ref="AU1627" si="19693">IF(AND(COUNTIF(Codificacion3,AT1627)&lt;AO1627),1,COUNTIF(Codificacion3,AT1627))</f>
        <v>1</v>
      </c>
      <c r="AV1627" s="62" t="str">
        <f t="shared" si="19511"/>
        <v>No Seleccionada</v>
      </c>
      <c r="AW1627" s="53"/>
      <c r="AX1627" s="51" t="str">
        <f t="shared" si="19512"/>
        <v>ALI_113_SEG_8FALSO</v>
      </c>
      <c r="AY1627" s="51">
        <f t="shared" si="19493"/>
        <v>4</v>
      </c>
      <c r="AZ1627" s="64" t="b">
        <f t="shared" si="19513"/>
        <v>0</v>
      </c>
    </row>
    <row r="1628" spans="1:52" x14ac:dyDescent="0.2">
      <c r="A1628" s="50" t="b">
        <f t="shared" si="19455"/>
        <v>0</v>
      </c>
      <c r="B1628" s="51" t="s">
        <v>148</v>
      </c>
      <c r="C1628" s="52">
        <v>113</v>
      </c>
      <c r="D1628" s="52">
        <f t="shared" ref="D1628" si="19694">IF(ISERROR(VLOOKUP(E1628,Proveedores,2,FALSE)),"",VLOOKUP(E1628,Proveedores,2,FALSE))</f>
        <v>2075</v>
      </c>
      <c r="E1628" s="53" t="s">
        <v>149</v>
      </c>
      <c r="F1628" s="54">
        <v>144</v>
      </c>
      <c r="G1628" s="53" t="s">
        <v>56</v>
      </c>
      <c r="H1628" s="53" t="s">
        <v>65</v>
      </c>
      <c r="I1628" s="52">
        <v>9</v>
      </c>
      <c r="J1628" s="53" t="s">
        <v>58</v>
      </c>
      <c r="K1628" s="55">
        <v>44835</v>
      </c>
      <c r="L1628" s="56">
        <v>7889</v>
      </c>
      <c r="M1628" s="56">
        <v>9489</v>
      </c>
      <c r="N1628" s="56">
        <v>6112</v>
      </c>
      <c r="O1628" s="56">
        <v>439</v>
      </c>
      <c r="P1628" s="57">
        <v>533</v>
      </c>
      <c r="Q1628" s="58">
        <v>0.15</v>
      </c>
      <c r="R1628" s="57">
        <v>453.05</v>
      </c>
      <c r="S1628" s="57">
        <v>709</v>
      </c>
      <c r="T1628" s="58">
        <v>0.15</v>
      </c>
      <c r="U1628" s="57">
        <v>602.65</v>
      </c>
      <c r="V1628" s="57">
        <v>1064</v>
      </c>
      <c r="W1628" s="58">
        <v>0.20899999999999999</v>
      </c>
      <c r="X1628" s="57">
        <v>841.62</v>
      </c>
      <c r="Y1628" s="57">
        <v>1064</v>
      </c>
      <c r="Z1628" s="58">
        <v>0.20899999999999999</v>
      </c>
      <c r="AA1628" s="57">
        <v>841.62</v>
      </c>
      <c r="AB1628" s="57">
        <v>14806109.920000002</v>
      </c>
      <c r="AC1628" s="53" t="str">
        <f t="shared" si="19495"/>
        <v>Registro Valido</v>
      </c>
      <c r="AD1628" s="57">
        <f t="shared" ref="AD1628" si="19695">IF(OR(ISERROR(VLOOKUP(CONCATENATE("ALI_",$C1628,"_SEG_",$I1628,"_PROV_",$D1628),Catalogo_Precios,AD$8,FALSE)),L1628=0),0,VLOOKUP(CONCATENATE("ALI_",$C1628,"_SEG_",$I1628,"_PROV_",$D1628),Catalogo_Precios,AD$8,FALSE))</f>
        <v>533</v>
      </c>
      <c r="AE1628" s="57">
        <f t="shared" ref="AE1628" si="19696">IF(OR(ISERROR(VLOOKUP(CONCATENATE("ALI_",$C1628,"_SEG_",$I1628,"_PROV_",$D1628),Catalogo_Precios,AE$8,FALSE)),M1628=0),0,VLOOKUP(CONCATENATE("ALI_",$C1628,"_SEG_",$I1628,"_PROV_",$D1628),Catalogo_Precios,AE$8,FALSE))</f>
        <v>709</v>
      </c>
      <c r="AF1628" s="57">
        <f t="shared" ref="AF1628" si="19697">IF(OR(ISERROR(VLOOKUP(CONCATENATE("ALI_",$C1628,"_SEG_",$I1628,"_PROV_",$D1628),Catalogo_Precios,AF$8,FALSE)),N1628=0),0,VLOOKUP(CONCATENATE("ALI_",$C1628,"_SEG_",$I1628,"_PROV_",$D1628),Catalogo_Precios,AF$8,FALSE))</f>
        <v>1064</v>
      </c>
      <c r="AG1628" s="57">
        <f t="shared" ref="AG1628" si="19698">IF(OR(ISERROR(VLOOKUP(CONCATENATE("ALI_",$C1628,"_SEG_",$I1628,"_PROV_",$D1628),Catalogo_Precios,AG$8,FALSE)),O1628=0),0,VLOOKUP(CONCATENATE("ALI_",$C1628,"_SEG_",$I1628,"_PROV_",$D1628),Catalogo_Precios,AG$8,FALSE))</f>
        <v>1064</v>
      </c>
      <c r="AH1628" s="57">
        <f t="shared" ref="AH1628" si="19699">IF(OR(ISERROR(VLOOKUP(CONCATENATE("ALI_",$C1628,"_SEG_",$I1628,"_PROV_",$D1628),Catalogo_Precios,AH$8,FALSE)),L1628=0),0,VLOOKUP(CONCATENATE("ALI_",$C1628,"_SEG_",$I1628,"_PROV_",$D1628),Catalogo_Precios,AH$8,FALSE))</f>
        <v>527</v>
      </c>
      <c r="AI1628" s="57">
        <f t="shared" ref="AI1628" si="19700">IF(OR(ISERROR(VLOOKUP(CONCATENATE("ALI_",$C1628,"_SEG_",$I1628,"_PROV_",$D1628),Catalogo_Precios,AI$8,FALSE)),M1628=0),0,VLOOKUP(CONCATENATE("ALI_",$C1628,"_SEG_",$I1628,"_PROV_",$D1628),Catalogo_Precios,AI$8,FALSE))</f>
        <v>703</v>
      </c>
      <c r="AJ1628" s="57">
        <f t="shared" ref="AJ1628" si="19701">IF(OR(ISERROR(VLOOKUP(CONCATENATE("ALI_",$C1628,"_SEG_",$I1628,"_PROV_",$D1628),Catalogo_Precios,AJ$8,FALSE)),N1628=0),0,VLOOKUP(CONCATENATE("ALI_",$C1628,"_SEG_",$I1628,"_PROV_",$D1628),Catalogo_Precios,AJ$8,FALSE))</f>
        <v>1052</v>
      </c>
      <c r="AK1628" s="57">
        <f t="shared" ref="AK1628" si="19702">IF(OR(ISERROR(VLOOKUP(CONCATENATE("ALI_",$C1628,"_SEG_",$I1628,"_PROV_",$D1628),Catalogo_Precios,AK$8,FALSE)),O1628=0),0,VLOOKUP(CONCATENATE("ALI_",$C1628,"_SEG_",$I1628,"_PROV_",$D1628),Catalogo_Precios,AK$8,FALSE))</f>
        <v>1052</v>
      </c>
      <c r="AL1628" s="53"/>
      <c r="AM1628" s="59" t="str">
        <f t="shared" si="19504"/>
        <v>ALI_113_SEG_9</v>
      </c>
      <c r="AN1628" s="59" t="str">
        <f t="shared" si="19505"/>
        <v>ALI_113_SEG_9_VAL_14806109.92</v>
      </c>
      <c r="AO1628" s="60">
        <f t="shared" ref="AO1628" si="19703">IF(OR(AB1628="",AB1628=0),0,COUNTIF(Codificacion,AM1628))</f>
        <v>6</v>
      </c>
      <c r="AP1628" s="61">
        <f t="array" ref="AP1628">MIN(IF(Codificacion=AM1628,Total_Cotizacion,""))</f>
        <v>14175937.6</v>
      </c>
      <c r="AQ1628" s="62" t="b">
        <f t="shared" si="19507"/>
        <v>0</v>
      </c>
      <c r="AR1628" s="51" t="str">
        <f t="shared" ref="AR1628" si="19704">IF(COUNTIF(Codificacion2,CONCATENATE(AM1628,"_VAL_",AB1628))&gt;1,"Empate","")</f>
        <v/>
      </c>
      <c r="AS1628" s="63" t="str">
        <f t="shared" si="19479"/>
        <v/>
      </c>
      <c r="AT1628" s="59" t="str">
        <f t="shared" si="19509"/>
        <v>ALI_113_SEG_9_</v>
      </c>
      <c r="AU1628" s="63">
        <f t="shared" ref="AU1628" si="19705">IF(AND(COUNTIF(Codificacion3,AT1628)&lt;AO1628),1,COUNTIF(Codificacion3,AT1628))</f>
        <v>1</v>
      </c>
      <c r="AV1628" s="62" t="str">
        <f t="shared" si="19511"/>
        <v>No Seleccionada</v>
      </c>
      <c r="AW1628" s="53"/>
      <c r="AX1628" s="51" t="str">
        <f t="shared" si="19512"/>
        <v>ALI_113_SEG_9FALSO</v>
      </c>
      <c r="AY1628" s="51">
        <f t="shared" si="19493"/>
        <v>4</v>
      </c>
      <c r="AZ1628" s="64" t="b">
        <f t="shared" si="19513"/>
        <v>0</v>
      </c>
    </row>
    <row r="1629" spans="1:52" x14ac:dyDescent="0.2">
      <c r="A1629" s="50" t="b">
        <f t="shared" si="19455"/>
        <v>0</v>
      </c>
      <c r="B1629" s="51" t="s">
        <v>148</v>
      </c>
      <c r="C1629" s="52">
        <v>113</v>
      </c>
      <c r="D1629" s="52">
        <f t="shared" ref="D1629" si="19706">IF(ISERROR(VLOOKUP(E1629,Proveedores,2,FALSE)),"",VLOOKUP(E1629,Proveedores,2,FALSE))</f>
        <v>2075</v>
      </c>
      <c r="E1629" s="53" t="s">
        <v>149</v>
      </c>
      <c r="F1629" s="54">
        <v>145</v>
      </c>
      <c r="G1629" s="53" t="s">
        <v>56</v>
      </c>
      <c r="H1629" s="53" t="s">
        <v>65</v>
      </c>
      <c r="I1629" s="52">
        <v>10</v>
      </c>
      <c r="J1629" s="53" t="s">
        <v>58</v>
      </c>
      <c r="K1629" s="55">
        <v>44835</v>
      </c>
      <c r="L1629" s="56">
        <v>7900</v>
      </c>
      <c r="M1629" s="56">
        <v>9504</v>
      </c>
      <c r="N1629" s="56">
        <v>6122</v>
      </c>
      <c r="O1629" s="56">
        <v>440</v>
      </c>
      <c r="P1629" s="57">
        <v>533</v>
      </c>
      <c r="Q1629" s="58">
        <v>0.15</v>
      </c>
      <c r="R1629" s="57">
        <v>453.05</v>
      </c>
      <c r="S1629" s="57">
        <v>709</v>
      </c>
      <c r="T1629" s="58">
        <v>0.15</v>
      </c>
      <c r="U1629" s="57">
        <v>602.65</v>
      </c>
      <c r="V1629" s="57">
        <v>1064</v>
      </c>
      <c r="W1629" s="58">
        <v>0.20899999999999999</v>
      </c>
      <c r="X1629" s="57">
        <v>841.62</v>
      </c>
      <c r="Y1629" s="57">
        <v>1064</v>
      </c>
      <c r="Z1629" s="58">
        <v>0.20899999999999999</v>
      </c>
      <c r="AA1629" s="57">
        <v>841.62</v>
      </c>
      <c r="AB1629" s="57">
        <v>14829391.039999999</v>
      </c>
      <c r="AC1629" s="53" t="str">
        <f t="shared" si="19495"/>
        <v>Registro Valido</v>
      </c>
      <c r="AD1629" s="57">
        <f t="shared" ref="AD1629" si="19707">IF(OR(ISERROR(VLOOKUP(CONCATENATE("ALI_",$C1629,"_SEG_",$I1629,"_PROV_",$D1629),Catalogo_Precios,AD$8,FALSE)),L1629=0),0,VLOOKUP(CONCATENATE("ALI_",$C1629,"_SEG_",$I1629,"_PROV_",$D1629),Catalogo_Precios,AD$8,FALSE))</f>
        <v>533</v>
      </c>
      <c r="AE1629" s="57">
        <f t="shared" ref="AE1629" si="19708">IF(OR(ISERROR(VLOOKUP(CONCATENATE("ALI_",$C1629,"_SEG_",$I1629,"_PROV_",$D1629),Catalogo_Precios,AE$8,FALSE)),M1629=0),0,VLOOKUP(CONCATENATE("ALI_",$C1629,"_SEG_",$I1629,"_PROV_",$D1629),Catalogo_Precios,AE$8,FALSE))</f>
        <v>709</v>
      </c>
      <c r="AF1629" s="57">
        <f t="shared" ref="AF1629" si="19709">IF(OR(ISERROR(VLOOKUP(CONCATENATE("ALI_",$C1629,"_SEG_",$I1629,"_PROV_",$D1629),Catalogo_Precios,AF$8,FALSE)),N1629=0),0,VLOOKUP(CONCATENATE("ALI_",$C1629,"_SEG_",$I1629,"_PROV_",$D1629),Catalogo_Precios,AF$8,FALSE))</f>
        <v>1064</v>
      </c>
      <c r="AG1629" s="57">
        <f t="shared" ref="AG1629" si="19710">IF(OR(ISERROR(VLOOKUP(CONCATENATE("ALI_",$C1629,"_SEG_",$I1629,"_PROV_",$D1629),Catalogo_Precios,AG$8,FALSE)),O1629=0),0,VLOOKUP(CONCATENATE("ALI_",$C1629,"_SEG_",$I1629,"_PROV_",$D1629),Catalogo_Precios,AG$8,FALSE))</f>
        <v>1064</v>
      </c>
      <c r="AH1629" s="57">
        <f t="shared" ref="AH1629" si="19711">IF(OR(ISERROR(VLOOKUP(CONCATENATE("ALI_",$C1629,"_SEG_",$I1629,"_PROV_",$D1629),Catalogo_Precios,AH$8,FALSE)),L1629=0),0,VLOOKUP(CONCATENATE("ALI_",$C1629,"_SEG_",$I1629,"_PROV_",$D1629),Catalogo_Precios,AH$8,FALSE))</f>
        <v>527</v>
      </c>
      <c r="AI1629" s="57">
        <f t="shared" ref="AI1629" si="19712">IF(OR(ISERROR(VLOOKUP(CONCATENATE("ALI_",$C1629,"_SEG_",$I1629,"_PROV_",$D1629),Catalogo_Precios,AI$8,FALSE)),M1629=0),0,VLOOKUP(CONCATENATE("ALI_",$C1629,"_SEG_",$I1629,"_PROV_",$D1629),Catalogo_Precios,AI$8,FALSE))</f>
        <v>703</v>
      </c>
      <c r="AJ1629" s="57">
        <f t="shared" ref="AJ1629" si="19713">IF(OR(ISERROR(VLOOKUP(CONCATENATE("ALI_",$C1629,"_SEG_",$I1629,"_PROV_",$D1629),Catalogo_Precios,AJ$8,FALSE)),N1629=0),0,VLOOKUP(CONCATENATE("ALI_",$C1629,"_SEG_",$I1629,"_PROV_",$D1629),Catalogo_Precios,AJ$8,FALSE))</f>
        <v>1052</v>
      </c>
      <c r="AK1629" s="57">
        <f t="shared" ref="AK1629" si="19714">IF(OR(ISERROR(VLOOKUP(CONCATENATE("ALI_",$C1629,"_SEG_",$I1629,"_PROV_",$D1629),Catalogo_Precios,AK$8,FALSE)),O1629=0),0,VLOOKUP(CONCATENATE("ALI_",$C1629,"_SEG_",$I1629,"_PROV_",$D1629),Catalogo_Precios,AK$8,FALSE))</f>
        <v>1052</v>
      </c>
      <c r="AL1629" s="53"/>
      <c r="AM1629" s="59" t="str">
        <f t="shared" si="19504"/>
        <v>ALI_113_SEG_10</v>
      </c>
      <c r="AN1629" s="59" t="str">
        <f t="shared" si="19505"/>
        <v>ALI_113_SEG_10_VAL_14829391.04</v>
      </c>
      <c r="AO1629" s="60">
        <f t="shared" ref="AO1629" si="19715">IF(OR(AB1629="",AB1629=0),0,COUNTIF(Codificacion,AM1629))</f>
        <v>6</v>
      </c>
      <c r="AP1629" s="61">
        <f t="array" ref="AP1629">MIN(IF(Codificacion=AM1629,Total_Cotizacion,""))</f>
        <v>14198268.800000001</v>
      </c>
      <c r="AQ1629" s="62" t="b">
        <f t="shared" si="19507"/>
        <v>0</v>
      </c>
      <c r="AR1629" s="51" t="str">
        <f t="shared" ref="AR1629" si="19716">IF(COUNTIF(Codificacion2,CONCATENATE(AM1629,"_VAL_",AB1629))&gt;1,"Empate","")</f>
        <v/>
      </c>
      <c r="AS1629" s="63" t="str">
        <f t="shared" si="19479"/>
        <v/>
      </c>
      <c r="AT1629" s="59" t="str">
        <f t="shared" si="19509"/>
        <v>ALI_113_SEG_10_</v>
      </c>
      <c r="AU1629" s="63">
        <f t="shared" ref="AU1629" si="19717">IF(AND(COUNTIF(Codificacion3,AT1629)&lt;AO1629),1,COUNTIF(Codificacion3,AT1629))</f>
        <v>1</v>
      </c>
      <c r="AV1629" s="62" t="str">
        <f t="shared" si="19511"/>
        <v>No Seleccionada</v>
      </c>
      <c r="AW1629" s="53"/>
      <c r="AX1629" s="51" t="str">
        <f t="shared" si="19512"/>
        <v>ALI_113_SEG_10FALSO</v>
      </c>
      <c r="AY1629" s="51">
        <f t="shared" si="19493"/>
        <v>4</v>
      </c>
      <c r="AZ1629" s="64" t="b">
        <f t="shared" si="19513"/>
        <v>0</v>
      </c>
    </row>
    <row r="1630" spans="1:52" x14ac:dyDescent="0.2">
      <c r="A1630" s="50" t="b">
        <f t="shared" si="19455"/>
        <v>0</v>
      </c>
      <c r="B1630" s="51" t="s">
        <v>148</v>
      </c>
      <c r="C1630" s="52">
        <v>113</v>
      </c>
      <c r="D1630" s="52">
        <f t="shared" ref="D1630" si="19718">IF(ISERROR(VLOOKUP(E1630,Proveedores,2,FALSE)),"",VLOOKUP(E1630,Proveedores,2,FALSE))</f>
        <v>2075</v>
      </c>
      <c r="E1630" s="53" t="s">
        <v>149</v>
      </c>
      <c r="F1630" s="54">
        <v>146</v>
      </c>
      <c r="G1630" s="53" t="s">
        <v>56</v>
      </c>
      <c r="H1630" s="53" t="s">
        <v>65</v>
      </c>
      <c r="I1630" s="52">
        <v>11</v>
      </c>
      <c r="J1630" s="53" t="s">
        <v>58</v>
      </c>
      <c r="K1630" s="55">
        <v>44835</v>
      </c>
      <c r="L1630" s="56">
        <v>7781</v>
      </c>
      <c r="M1630" s="56">
        <v>9359</v>
      </c>
      <c r="N1630" s="56">
        <v>6030</v>
      </c>
      <c r="O1630" s="56">
        <v>433</v>
      </c>
      <c r="P1630" s="57">
        <v>533</v>
      </c>
      <c r="Q1630" s="58">
        <v>0.15</v>
      </c>
      <c r="R1630" s="57">
        <v>453.05</v>
      </c>
      <c r="S1630" s="57">
        <v>709</v>
      </c>
      <c r="T1630" s="58">
        <v>0.15</v>
      </c>
      <c r="U1630" s="57">
        <v>602.65</v>
      </c>
      <c r="V1630" s="57">
        <v>1064</v>
      </c>
      <c r="W1630" s="58">
        <v>0.20899999999999999</v>
      </c>
      <c r="X1630" s="57">
        <v>841.62</v>
      </c>
      <c r="Y1630" s="57">
        <v>1064</v>
      </c>
      <c r="Z1630" s="58">
        <v>0.20899999999999999</v>
      </c>
      <c r="AA1630" s="57">
        <v>841.62</v>
      </c>
      <c r="AB1630" s="57">
        <v>14604773.460000001</v>
      </c>
      <c r="AC1630" s="53" t="str">
        <f t="shared" si="19495"/>
        <v>Registro Valido</v>
      </c>
      <c r="AD1630" s="57">
        <f t="shared" ref="AD1630" si="19719">IF(OR(ISERROR(VLOOKUP(CONCATENATE("ALI_",$C1630,"_SEG_",$I1630,"_PROV_",$D1630),Catalogo_Precios,AD$8,FALSE)),L1630=0),0,VLOOKUP(CONCATENATE("ALI_",$C1630,"_SEG_",$I1630,"_PROV_",$D1630),Catalogo_Precios,AD$8,FALSE))</f>
        <v>533</v>
      </c>
      <c r="AE1630" s="57">
        <f t="shared" ref="AE1630" si="19720">IF(OR(ISERROR(VLOOKUP(CONCATENATE("ALI_",$C1630,"_SEG_",$I1630,"_PROV_",$D1630),Catalogo_Precios,AE$8,FALSE)),M1630=0),0,VLOOKUP(CONCATENATE("ALI_",$C1630,"_SEG_",$I1630,"_PROV_",$D1630),Catalogo_Precios,AE$8,FALSE))</f>
        <v>709</v>
      </c>
      <c r="AF1630" s="57">
        <f t="shared" ref="AF1630" si="19721">IF(OR(ISERROR(VLOOKUP(CONCATENATE("ALI_",$C1630,"_SEG_",$I1630,"_PROV_",$D1630),Catalogo_Precios,AF$8,FALSE)),N1630=0),0,VLOOKUP(CONCATENATE("ALI_",$C1630,"_SEG_",$I1630,"_PROV_",$D1630),Catalogo_Precios,AF$8,FALSE))</f>
        <v>1064</v>
      </c>
      <c r="AG1630" s="57">
        <f t="shared" ref="AG1630" si="19722">IF(OR(ISERROR(VLOOKUP(CONCATENATE("ALI_",$C1630,"_SEG_",$I1630,"_PROV_",$D1630),Catalogo_Precios,AG$8,FALSE)),O1630=0),0,VLOOKUP(CONCATENATE("ALI_",$C1630,"_SEG_",$I1630,"_PROV_",$D1630),Catalogo_Precios,AG$8,FALSE))</f>
        <v>1064</v>
      </c>
      <c r="AH1630" s="57">
        <f t="shared" ref="AH1630" si="19723">IF(OR(ISERROR(VLOOKUP(CONCATENATE("ALI_",$C1630,"_SEG_",$I1630,"_PROV_",$D1630),Catalogo_Precios,AH$8,FALSE)),L1630=0),0,VLOOKUP(CONCATENATE("ALI_",$C1630,"_SEG_",$I1630,"_PROV_",$D1630),Catalogo_Precios,AH$8,FALSE))</f>
        <v>527</v>
      </c>
      <c r="AI1630" s="57">
        <f t="shared" ref="AI1630" si="19724">IF(OR(ISERROR(VLOOKUP(CONCATENATE("ALI_",$C1630,"_SEG_",$I1630,"_PROV_",$D1630),Catalogo_Precios,AI$8,FALSE)),M1630=0),0,VLOOKUP(CONCATENATE("ALI_",$C1630,"_SEG_",$I1630,"_PROV_",$D1630),Catalogo_Precios,AI$8,FALSE))</f>
        <v>703</v>
      </c>
      <c r="AJ1630" s="57">
        <f t="shared" ref="AJ1630" si="19725">IF(OR(ISERROR(VLOOKUP(CONCATENATE("ALI_",$C1630,"_SEG_",$I1630,"_PROV_",$D1630),Catalogo_Precios,AJ$8,FALSE)),N1630=0),0,VLOOKUP(CONCATENATE("ALI_",$C1630,"_SEG_",$I1630,"_PROV_",$D1630),Catalogo_Precios,AJ$8,FALSE))</f>
        <v>1052</v>
      </c>
      <c r="AK1630" s="57">
        <f t="shared" ref="AK1630" si="19726">IF(OR(ISERROR(VLOOKUP(CONCATENATE("ALI_",$C1630,"_SEG_",$I1630,"_PROV_",$D1630),Catalogo_Precios,AK$8,FALSE)),O1630=0),0,VLOOKUP(CONCATENATE("ALI_",$C1630,"_SEG_",$I1630,"_PROV_",$D1630),Catalogo_Precios,AK$8,FALSE))</f>
        <v>1052</v>
      </c>
      <c r="AL1630" s="53"/>
      <c r="AM1630" s="59" t="str">
        <f t="shared" si="19504"/>
        <v>ALI_113_SEG_11</v>
      </c>
      <c r="AN1630" s="59" t="str">
        <f t="shared" si="19505"/>
        <v>ALI_113_SEG_11_VAL_14604773.46</v>
      </c>
      <c r="AO1630" s="60">
        <f t="shared" ref="AO1630" si="19727">IF(OR(AB1630="",AB1630=0),0,COUNTIF(Codificacion,AM1630))</f>
        <v>6</v>
      </c>
      <c r="AP1630" s="61">
        <f t="array" ref="AP1630">MIN(IF(Codificacion=AM1630,Total_Cotizacion,""))</f>
        <v>13983232</v>
      </c>
      <c r="AQ1630" s="62" t="b">
        <f t="shared" si="19507"/>
        <v>0</v>
      </c>
      <c r="AR1630" s="51" t="str">
        <f t="shared" ref="AR1630" si="19728">IF(COUNTIF(Codificacion2,CONCATENATE(AM1630,"_VAL_",AB1630))&gt;1,"Empate","")</f>
        <v/>
      </c>
      <c r="AS1630" s="63" t="str">
        <f t="shared" si="19479"/>
        <v/>
      </c>
      <c r="AT1630" s="59" t="str">
        <f t="shared" si="19509"/>
        <v>ALI_113_SEG_11_</v>
      </c>
      <c r="AU1630" s="63">
        <f t="shared" ref="AU1630" si="19729">IF(AND(COUNTIF(Codificacion3,AT1630)&lt;AO1630),1,COUNTIF(Codificacion3,AT1630))</f>
        <v>1</v>
      </c>
      <c r="AV1630" s="62" t="str">
        <f t="shared" si="19511"/>
        <v>No Seleccionada</v>
      </c>
      <c r="AW1630" s="53"/>
      <c r="AX1630" s="51" t="str">
        <f t="shared" si="19512"/>
        <v>ALI_113_SEG_11FALSO</v>
      </c>
      <c r="AY1630" s="51">
        <f t="shared" si="19493"/>
        <v>4</v>
      </c>
      <c r="AZ1630" s="64" t="b">
        <f t="shared" si="19513"/>
        <v>0</v>
      </c>
    </row>
    <row r="1631" spans="1:52" x14ac:dyDescent="0.2">
      <c r="A1631" s="50" t="b">
        <f t="shared" si="19455"/>
        <v>0</v>
      </c>
      <c r="B1631" s="51" t="s">
        <v>148</v>
      </c>
      <c r="C1631" s="52">
        <v>113</v>
      </c>
      <c r="D1631" s="52">
        <f t="shared" ref="D1631" si="19730">IF(ISERROR(VLOOKUP(E1631,Proveedores,2,FALSE)),"",VLOOKUP(E1631,Proveedores,2,FALSE))</f>
        <v>2075</v>
      </c>
      <c r="E1631" s="53" t="s">
        <v>149</v>
      </c>
      <c r="F1631" s="54">
        <v>147</v>
      </c>
      <c r="G1631" s="53" t="s">
        <v>56</v>
      </c>
      <c r="H1631" s="53" t="s">
        <v>65</v>
      </c>
      <c r="I1631" s="52">
        <v>12</v>
      </c>
      <c r="J1631" s="53" t="s">
        <v>58</v>
      </c>
      <c r="K1631" s="55">
        <v>44835</v>
      </c>
      <c r="L1631" s="56">
        <v>7061</v>
      </c>
      <c r="M1631" s="56">
        <v>8493</v>
      </c>
      <c r="N1631" s="56">
        <v>5472</v>
      </c>
      <c r="O1631" s="56">
        <v>393</v>
      </c>
      <c r="P1631" s="57">
        <v>533</v>
      </c>
      <c r="Q1631" s="58">
        <v>0.15</v>
      </c>
      <c r="R1631" s="57">
        <v>453.05</v>
      </c>
      <c r="S1631" s="57">
        <v>709</v>
      </c>
      <c r="T1631" s="58">
        <v>0.15</v>
      </c>
      <c r="U1631" s="57">
        <v>602.65</v>
      </c>
      <c r="V1631" s="57">
        <v>1064</v>
      </c>
      <c r="W1631" s="58">
        <v>0.20899999999999999</v>
      </c>
      <c r="X1631" s="57">
        <v>841.62</v>
      </c>
      <c r="Y1631" s="57">
        <v>1064</v>
      </c>
      <c r="Z1631" s="58">
        <v>0.20899999999999999</v>
      </c>
      <c r="AA1631" s="57">
        <v>841.62</v>
      </c>
      <c r="AB1631" s="57">
        <v>13253393.800000001</v>
      </c>
      <c r="AC1631" s="53" t="str">
        <f t="shared" si="19495"/>
        <v>Registro Valido</v>
      </c>
      <c r="AD1631" s="57">
        <f t="shared" ref="AD1631" si="19731">IF(OR(ISERROR(VLOOKUP(CONCATENATE("ALI_",$C1631,"_SEG_",$I1631,"_PROV_",$D1631),Catalogo_Precios,AD$8,FALSE)),L1631=0),0,VLOOKUP(CONCATENATE("ALI_",$C1631,"_SEG_",$I1631,"_PROV_",$D1631),Catalogo_Precios,AD$8,FALSE))</f>
        <v>533</v>
      </c>
      <c r="AE1631" s="57">
        <f t="shared" ref="AE1631" si="19732">IF(OR(ISERROR(VLOOKUP(CONCATENATE("ALI_",$C1631,"_SEG_",$I1631,"_PROV_",$D1631),Catalogo_Precios,AE$8,FALSE)),M1631=0),0,VLOOKUP(CONCATENATE("ALI_",$C1631,"_SEG_",$I1631,"_PROV_",$D1631),Catalogo_Precios,AE$8,FALSE))</f>
        <v>709</v>
      </c>
      <c r="AF1631" s="57">
        <f t="shared" ref="AF1631" si="19733">IF(OR(ISERROR(VLOOKUP(CONCATENATE("ALI_",$C1631,"_SEG_",$I1631,"_PROV_",$D1631),Catalogo_Precios,AF$8,FALSE)),N1631=0),0,VLOOKUP(CONCATENATE("ALI_",$C1631,"_SEG_",$I1631,"_PROV_",$D1631),Catalogo_Precios,AF$8,FALSE))</f>
        <v>1064</v>
      </c>
      <c r="AG1631" s="57">
        <f t="shared" ref="AG1631" si="19734">IF(OR(ISERROR(VLOOKUP(CONCATENATE("ALI_",$C1631,"_SEG_",$I1631,"_PROV_",$D1631),Catalogo_Precios,AG$8,FALSE)),O1631=0),0,VLOOKUP(CONCATENATE("ALI_",$C1631,"_SEG_",$I1631,"_PROV_",$D1631),Catalogo_Precios,AG$8,FALSE))</f>
        <v>1064</v>
      </c>
      <c r="AH1631" s="57">
        <f t="shared" ref="AH1631" si="19735">IF(OR(ISERROR(VLOOKUP(CONCATENATE("ALI_",$C1631,"_SEG_",$I1631,"_PROV_",$D1631),Catalogo_Precios,AH$8,FALSE)),L1631=0),0,VLOOKUP(CONCATENATE("ALI_",$C1631,"_SEG_",$I1631,"_PROV_",$D1631),Catalogo_Precios,AH$8,FALSE))</f>
        <v>527</v>
      </c>
      <c r="AI1631" s="57">
        <f t="shared" ref="AI1631" si="19736">IF(OR(ISERROR(VLOOKUP(CONCATENATE("ALI_",$C1631,"_SEG_",$I1631,"_PROV_",$D1631),Catalogo_Precios,AI$8,FALSE)),M1631=0),0,VLOOKUP(CONCATENATE("ALI_",$C1631,"_SEG_",$I1631,"_PROV_",$D1631),Catalogo_Precios,AI$8,FALSE))</f>
        <v>703</v>
      </c>
      <c r="AJ1631" s="57">
        <f t="shared" ref="AJ1631" si="19737">IF(OR(ISERROR(VLOOKUP(CONCATENATE("ALI_",$C1631,"_SEG_",$I1631,"_PROV_",$D1631),Catalogo_Precios,AJ$8,FALSE)),N1631=0),0,VLOOKUP(CONCATENATE("ALI_",$C1631,"_SEG_",$I1631,"_PROV_",$D1631),Catalogo_Precios,AJ$8,FALSE))</f>
        <v>1052</v>
      </c>
      <c r="AK1631" s="57">
        <f t="shared" ref="AK1631" si="19738">IF(OR(ISERROR(VLOOKUP(CONCATENATE("ALI_",$C1631,"_SEG_",$I1631,"_PROV_",$D1631),Catalogo_Precios,AK$8,FALSE)),O1631=0),0,VLOOKUP(CONCATENATE("ALI_",$C1631,"_SEG_",$I1631,"_PROV_",$D1631),Catalogo_Precios,AK$8,FALSE))</f>
        <v>1052</v>
      </c>
      <c r="AL1631" s="53"/>
      <c r="AM1631" s="59" t="str">
        <f t="shared" si="19504"/>
        <v>ALI_113_SEG_12</v>
      </c>
      <c r="AN1631" s="59" t="str">
        <f t="shared" si="19505"/>
        <v>ALI_113_SEG_12_VAL_13253393.8</v>
      </c>
      <c r="AO1631" s="60">
        <f t="shared" ref="AO1631" si="19739">IF(OR(AB1631="",AB1631=0),0,COUNTIF(Codificacion,AM1631))</f>
        <v>6</v>
      </c>
      <c r="AP1631" s="61">
        <f t="array" ref="AP1631">MIN(IF(Codificacion=AM1631,Total_Cotizacion,""))</f>
        <v>12689364.800000001</v>
      </c>
      <c r="AQ1631" s="62" t="b">
        <f t="shared" si="19507"/>
        <v>0</v>
      </c>
      <c r="AR1631" s="51" t="str">
        <f t="shared" ref="AR1631" si="19740">IF(COUNTIF(Codificacion2,CONCATENATE(AM1631,"_VAL_",AB1631))&gt;1,"Empate","")</f>
        <v/>
      </c>
      <c r="AS1631" s="63" t="str">
        <f t="shared" si="19479"/>
        <v/>
      </c>
      <c r="AT1631" s="59" t="str">
        <f t="shared" si="19509"/>
        <v>ALI_113_SEG_12_</v>
      </c>
      <c r="AU1631" s="63">
        <f t="shared" ref="AU1631" si="19741">IF(AND(COUNTIF(Codificacion3,AT1631)&lt;AO1631),1,COUNTIF(Codificacion3,AT1631))</f>
        <v>1</v>
      </c>
      <c r="AV1631" s="62" t="str">
        <f t="shared" si="19511"/>
        <v>No Seleccionada</v>
      </c>
      <c r="AW1631" s="53"/>
      <c r="AX1631" s="51" t="str">
        <f t="shared" si="19512"/>
        <v>ALI_113_SEG_12FALSO</v>
      </c>
      <c r="AY1631" s="51">
        <f t="shared" si="19493"/>
        <v>4</v>
      </c>
      <c r="AZ1631" s="64" t="b">
        <f t="shared" si="19513"/>
        <v>0</v>
      </c>
    </row>
    <row r="1632" spans="1:52" x14ac:dyDescent="0.2">
      <c r="A1632" s="50" t="b">
        <f t="shared" si="19455"/>
        <v>0</v>
      </c>
      <c r="B1632" s="51" t="s">
        <v>148</v>
      </c>
      <c r="C1632" s="52">
        <v>113</v>
      </c>
      <c r="D1632" s="52">
        <f t="shared" ref="D1632" si="19742">IF(ISERROR(VLOOKUP(E1632,Proveedores,2,FALSE)),"",VLOOKUP(E1632,Proveedores,2,FALSE))</f>
        <v>2075</v>
      </c>
      <c r="E1632" s="53" t="s">
        <v>149</v>
      </c>
      <c r="F1632" s="54">
        <v>148</v>
      </c>
      <c r="G1632" s="53" t="s">
        <v>56</v>
      </c>
      <c r="H1632" s="53" t="s">
        <v>65</v>
      </c>
      <c r="I1632" s="52">
        <v>13</v>
      </c>
      <c r="J1632" s="53" t="s">
        <v>58</v>
      </c>
      <c r="K1632" s="55">
        <v>44835</v>
      </c>
      <c r="L1632" s="56">
        <v>7499</v>
      </c>
      <c r="M1632" s="56">
        <v>9018</v>
      </c>
      <c r="N1632" s="56">
        <v>5809</v>
      </c>
      <c r="O1632" s="56">
        <v>417</v>
      </c>
      <c r="P1632" s="57">
        <v>533</v>
      </c>
      <c r="Q1632" s="58">
        <v>0.15</v>
      </c>
      <c r="R1632" s="57">
        <v>453.05</v>
      </c>
      <c r="S1632" s="57">
        <v>709</v>
      </c>
      <c r="T1632" s="58">
        <v>0.15</v>
      </c>
      <c r="U1632" s="57">
        <v>602.65</v>
      </c>
      <c r="V1632" s="57">
        <v>1064</v>
      </c>
      <c r="W1632" s="58">
        <v>0.20899999999999999</v>
      </c>
      <c r="X1632" s="57">
        <v>841.62</v>
      </c>
      <c r="Y1632" s="57">
        <v>1064</v>
      </c>
      <c r="Z1632" s="58">
        <v>0.20899999999999999</v>
      </c>
      <c r="AA1632" s="57">
        <v>841.62</v>
      </c>
      <c r="AB1632" s="57">
        <v>14072045.77</v>
      </c>
      <c r="AC1632" s="53" t="str">
        <f t="shared" si="19495"/>
        <v>Registro Valido</v>
      </c>
      <c r="AD1632" s="57">
        <f t="shared" ref="AD1632" si="19743">IF(OR(ISERROR(VLOOKUP(CONCATENATE("ALI_",$C1632,"_SEG_",$I1632,"_PROV_",$D1632),Catalogo_Precios,AD$8,FALSE)),L1632=0),0,VLOOKUP(CONCATENATE("ALI_",$C1632,"_SEG_",$I1632,"_PROV_",$D1632),Catalogo_Precios,AD$8,FALSE))</f>
        <v>533</v>
      </c>
      <c r="AE1632" s="57">
        <f t="shared" ref="AE1632" si="19744">IF(OR(ISERROR(VLOOKUP(CONCATENATE("ALI_",$C1632,"_SEG_",$I1632,"_PROV_",$D1632),Catalogo_Precios,AE$8,FALSE)),M1632=0),0,VLOOKUP(CONCATENATE("ALI_",$C1632,"_SEG_",$I1632,"_PROV_",$D1632),Catalogo_Precios,AE$8,FALSE))</f>
        <v>709</v>
      </c>
      <c r="AF1632" s="57">
        <f t="shared" ref="AF1632" si="19745">IF(OR(ISERROR(VLOOKUP(CONCATENATE("ALI_",$C1632,"_SEG_",$I1632,"_PROV_",$D1632),Catalogo_Precios,AF$8,FALSE)),N1632=0),0,VLOOKUP(CONCATENATE("ALI_",$C1632,"_SEG_",$I1632,"_PROV_",$D1632),Catalogo_Precios,AF$8,FALSE))</f>
        <v>1064</v>
      </c>
      <c r="AG1632" s="57">
        <f t="shared" ref="AG1632" si="19746">IF(OR(ISERROR(VLOOKUP(CONCATENATE("ALI_",$C1632,"_SEG_",$I1632,"_PROV_",$D1632),Catalogo_Precios,AG$8,FALSE)),O1632=0),0,VLOOKUP(CONCATENATE("ALI_",$C1632,"_SEG_",$I1632,"_PROV_",$D1632),Catalogo_Precios,AG$8,FALSE))</f>
        <v>1064</v>
      </c>
      <c r="AH1632" s="57">
        <f t="shared" ref="AH1632" si="19747">IF(OR(ISERROR(VLOOKUP(CONCATENATE("ALI_",$C1632,"_SEG_",$I1632,"_PROV_",$D1632),Catalogo_Precios,AH$8,FALSE)),L1632=0),0,VLOOKUP(CONCATENATE("ALI_",$C1632,"_SEG_",$I1632,"_PROV_",$D1632),Catalogo_Precios,AH$8,FALSE))</f>
        <v>527</v>
      </c>
      <c r="AI1632" s="57">
        <f t="shared" ref="AI1632" si="19748">IF(OR(ISERROR(VLOOKUP(CONCATENATE("ALI_",$C1632,"_SEG_",$I1632,"_PROV_",$D1632),Catalogo_Precios,AI$8,FALSE)),M1632=0),0,VLOOKUP(CONCATENATE("ALI_",$C1632,"_SEG_",$I1632,"_PROV_",$D1632),Catalogo_Precios,AI$8,FALSE))</f>
        <v>703</v>
      </c>
      <c r="AJ1632" s="57">
        <f t="shared" ref="AJ1632" si="19749">IF(OR(ISERROR(VLOOKUP(CONCATENATE("ALI_",$C1632,"_SEG_",$I1632,"_PROV_",$D1632),Catalogo_Precios,AJ$8,FALSE)),N1632=0),0,VLOOKUP(CONCATENATE("ALI_",$C1632,"_SEG_",$I1632,"_PROV_",$D1632),Catalogo_Precios,AJ$8,FALSE))</f>
        <v>1052</v>
      </c>
      <c r="AK1632" s="57">
        <f t="shared" ref="AK1632" si="19750">IF(OR(ISERROR(VLOOKUP(CONCATENATE("ALI_",$C1632,"_SEG_",$I1632,"_PROV_",$D1632),Catalogo_Precios,AK$8,FALSE)),O1632=0),0,VLOOKUP(CONCATENATE("ALI_",$C1632,"_SEG_",$I1632,"_PROV_",$D1632),Catalogo_Precios,AK$8,FALSE))</f>
        <v>1052</v>
      </c>
      <c r="AL1632" s="53"/>
      <c r="AM1632" s="59" t="str">
        <f t="shared" si="19504"/>
        <v>ALI_113_SEG_13</v>
      </c>
      <c r="AN1632" s="59" t="str">
        <f t="shared" si="19505"/>
        <v>ALI_113_SEG_13_VAL_14072045.77</v>
      </c>
      <c r="AO1632" s="60">
        <f t="shared" ref="AO1632" si="19751">IF(OR(AB1632="",AB1632=0),0,COUNTIF(Codificacion,AM1632))</f>
        <v>6</v>
      </c>
      <c r="AP1632" s="61">
        <f t="array" ref="AP1632">MIN(IF(Codificacion=AM1632,Total_Cotizacion,""))</f>
        <v>13473103.199999999</v>
      </c>
      <c r="AQ1632" s="62" t="b">
        <f t="shared" si="19507"/>
        <v>0</v>
      </c>
      <c r="AR1632" s="51" t="str">
        <f t="shared" ref="AR1632" si="19752">IF(COUNTIF(Codificacion2,CONCATENATE(AM1632,"_VAL_",AB1632))&gt;1,"Empate","")</f>
        <v/>
      </c>
      <c r="AS1632" s="63" t="str">
        <f t="shared" si="19479"/>
        <v/>
      </c>
      <c r="AT1632" s="59" t="str">
        <f t="shared" si="19509"/>
        <v>ALI_113_SEG_13_</v>
      </c>
      <c r="AU1632" s="63">
        <f t="shared" ref="AU1632" si="19753">IF(AND(COUNTIF(Codificacion3,AT1632)&lt;AO1632),1,COUNTIF(Codificacion3,AT1632))</f>
        <v>1</v>
      </c>
      <c r="AV1632" s="62" t="str">
        <f t="shared" si="19511"/>
        <v>No Seleccionada</v>
      </c>
      <c r="AW1632" s="53"/>
      <c r="AX1632" s="51" t="str">
        <f t="shared" si="19512"/>
        <v>ALI_113_SEG_13FALSO</v>
      </c>
      <c r="AY1632" s="51">
        <f t="shared" si="19493"/>
        <v>4</v>
      </c>
      <c r="AZ1632" s="64" t="b">
        <f t="shared" si="19513"/>
        <v>0</v>
      </c>
    </row>
    <row r="1633" spans="1:52" x14ac:dyDescent="0.2">
      <c r="A1633" s="50" t="b">
        <f t="shared" si="19455"/>
        <v>0</v>
      </c>
      <c r="B1633" s="51" t="s">
        <v>148</v>
      </c>
      <c r="C1633" s="52">
        <v>113</v>
      </c>
      <c r="D1633" s="52">
        <f t="shared" ref="D1633" si="19754">IF(ISERROR(VLOOKUP(E1633,Proveedores,2,FALSE)),"",VLOOKUP(E1633,Proveedores,2,FALSE))</f>
        <v>2075</v>
      </c>
      <c r="E1633" s="53" t="s">
        <v>149</v>
      </c>
      <c r="F1633" s="54">
        <v>149</v>
      </c>
      <c r="G1633" s="53" t="s">
        <v>56</v>
      </c>
      <c r="H1633" s="53" t="s">
        <v>65</v>
      </c>
      <c r="I1633" s="52">
        <v>14</v>
      </c>
      <c r="J1633" s="53" t="s">
        <v>58</v>
      </c>
      <c r="K1633" s="55">
        <v>44835</v>
      </c>
      <c r="L1633" s="56">
        <v>7430</v>
      </c>
      <c r="M1633" s="56">
        <v>8937</v>
      </c>
      <c r="N1633" s="56">
        <v>5756</v>
      </c>
      <c r="O1633" s="56">
        <v>414</v>
      </c>
      <c r="P1633" s="57">
        <v>533</v>
      </c>
      <c r="Q1633" s="58">
        <v>0.15</v>
      </c>
      <c r="R1633" s="57">
        <v>453.05</v>
      </c>
      <c r="S1633" s="57">
        <v>709</v>
      </c>
      <c r="T1633" s="58">
        <v>0.15</v>
      </c>
      <c r="U1633" s="57">
        <v>602.65</v>
      </c>
      <c r="V1633" s="57">
        <v>1064</v>
      </c>
      <c r="W1633" s="58">
        <v>0.20899999999999999</v>
      </c>
      <c r="X1633" s="57">
        <v>841.62</v>
      </c>
      <c r="Y1633" s="57">
        <v>1064</v>
      </c>
      <c r="Z1633" s="58">
        <v>0.20899999999999999</v>
      </c>
      <c r="AA1633" s="57">
        <v>841.62</v>
      </c>
      <c r="AB1633" s="57">
        <v>13944839.949999999</v>
      </c>
      <c r="AC1633" s="53" t="str">
        <f t="shared" si="19495"/>
        <v>Registro Valido</v>
      </c>
      <c r="AD1633" s="57">
        <f t="shared" ref="AD1633" si="19755">IF(OR(ISERROR(VLOOKUP(CONCATENATE("ALI_",$C1633,"_SEG_",$I1633,"_PROV_",$D1633),Catalogo_Precios,AD$8,FALSE)),L1633=0),0,VLOOKUP(CONCATENATE("ALI_",$C1633,"_SEG_",$I1633,"_PROV_",$D1633),Catalogo_Precios,AD$8,FALSE))</f>
        <v>533</v>
      </c>
      <c r="AE1633" s="57">
        <f t="shared" ref="AE1633" si="19756">IF(OR(ISERROR(VLOOKUP(CONCATENATE("ALI_",$C1633,"_SEG_",$I1633,"_PROV_",$D1633),Catalogo_Precios,AE$8,FALSE)),M1633=0),0,VLOOKUP(CONCATENATE("ALI_",$C1633,"_SEG_",$I1633,"_PROV_",$D1633),Catalogo_Precios,AE$8,FALSE))</f>
        <v>709</v>
      </c>
      <c r="AF1633" s="57">
        <f t="shared" ref="AF1633" si="19757">IF(OR(ISERROR(VLOOKUP(CONCATENATE("ALI_",$C1633,"_SEG_",$I1633,"_PROV_",$D1633),Catalogo_Precios,AF$8,FALSE)),N1633=0),0,VLOOKUP(CONCATENATE("ALI_",$C1633,"_SEG_",$I1633,"_PROV_",$D1633),Catalogo_Precios,AF$8,FALSE))</f>
        <v>1064</v>
      </c>
      <c r="AG1633" s="57">
        <f t="shared" ref="AG1633" si="19758">IF(OR(ISERROR(VLOOKUP(CONCATENATE("ALI_",$C1633,"_SEG_",$I1633,"_PROV_",$D1633),Catalogo_Precios,AG$8,FALSE)),O1633=0),0,VLOOKUP(CONCATENATE("ALI_",$C1633,"_SEG_",$I1633,"_PROV_",$D1633),Catalogo_Precios,AG$8,FALSE))</f>
        <v>1064</v>
      </c>
      <c r="AH1633" s="57">
        <f t="shared" ref="AH1633" si="19759">IF(OR(ISERROR(VLOOKUP(CONCATENATE("ALI_",$C1633,"_SEG_",$I1633,"_PROV_",$D1633),Catalogo_Precios,AH$8,FALSE)),L1633=0),0,VLOOKUP(CONCATENATE("ALI_",$C1633,"_SEG_",$I1633,"_PROV_",$D1633),Catalogo_Precios,AH$8,FALSE))</f>
        <v>527</v>
      </c>
      <c r="AI1633" s="57">
        <f t="shared" ref="AI1633" si="19760">IF(OR(ISERROR(VLOOKUP(CONCATENATE("ALI_",$C1633,"_SEG_",$I1633,"_PROV_",$D1633),Catalogo_Precios,AI$8,FALSE)),M1633=0),0,VLOOKUP(CONCATENATE("ALI_",$C1633,"_SEG_",$I1633,"_PROV_",$D1633),Catalogo_Precios,AI$8,FALSE))</f>
        <v>703</v>
      </c>
      <c r="AJ1633" s="57">
        <f t="shared" ref="AJ1633" si="19761">IF(OR(ISERROR(VLOOKUP(CONCATENATE("ALI_",$C1633,"_SEG_",$I1633,"_PROV_",$D1633),Catalogo_Precios,AJ$8,FALSE)),N1633=0),0,VLOOKUP(CONCATENATE("ALI_",$C1633,"_SEG_",$I1633,"_PROV_",$D1633),Catalogo_Precios,AJ$8,FALSE))</f>
        <v>1052</v>
      </c>
      <c r="AK1633" s="57">
        <f t="shared" ref="AK1633" si="19762">IF(OR(ISERROR(VLOOKUP(CONCATENATE("ALI_",$C1633,"_SEG_",$I1633,"_PROV_",$D1633),Catalogo_Precios,AK$8,FALSE)),O1633=0),0,VLOOKUP(CONCATENATE("ALI_",$C1633,"_SEG_",$I1633,"_PROV_",$D1633),Catalogo_Precios,AK$8,FALSE))</f>
        <v>1052</v>
      </c>
      <c r="AL1633" s="53"/>
      <c r="AM1633" s="59" t="str">
        <f t="shared" si="19504"/>
        <v>ALI_113_SEG_14</v>
      </c>
      <c r="AN1633" s="59" t="str">
        <f t="shared" si="19505"/>
        <v>ALI_113_SEG_14_VAL_13944839.95</v>
      </c>
      <c r="AO1633" s="60">
        <f t="shared" ref="AO1633" si="19763">IF(OR(AB1633="",AB1633=0),0,COUNTIF(Codificacion,AM1633))</f>
        <v>6</v>
      </c>
      <c r="AP1633" s="61">
        <f t="array" ref="AP1633">MIN(IF(Codificacion=AM1633,Total_Cotizacion,""))</f>
        <v>13351328.800000001</v>
      </c>
      <c r="AQ1633" s="62" t="b">
        <f t="shared" si="19507"/>
        <v>0</v>
      </c>
      <c r="AR1633" s="51" t="str">
        <f t="shared" ref="AR1633" si="19764">IF(COUNTIF(Codificacion2,CONCATENATE(AM1633,"_VAL_",AB1633))&gt;1,"Empate","")</f>
        <v/>
      </c>
      <c r="AS1633" s="63" t="str">
        <f t="shared" si="19479"/>
        <v/>
      </c>
      <c r="AT1633" s="59" t="str">
        <f t="shared" si="19509"/>
        <v>ALI_113_SEG_14_</v>
      </c>
      <c r="AU1633" s="63">
        <f t="shared" ref="AU1633" si="19765">IF(AND(COUNTIF(Codificacion3,AT1633)&lt;AO1633),1,COUNTIF(Codificacion3,AT1633))</f>
        <v>1</v>
      </c>
      <c r="AV1633" s="62" t="str">
        <f t="shared" si="19511"/>
        <v>No Seleccionada</v>
      </c>
      <c r="AW1633" s="53"/>
      <c r="AX1633" s="51" t="str">
        <f t="shared" si="19512"/>
        <v>ALI_113_SEG_14FALSO</v>
      </c>
      <c r="AY1633" s="51">
        <f t="shared" si="19493"/>
        <v>4</v>
      </c>
      <c r="AZ1633" s="64" t="b">
        <f t="shared" si="19513"/>
        <v>0</v>
      </c>
    </row>
    <row r="1634" spans="1:52" x14ac:dyDescent="0.2">
      <c r="A1634" s="50" t="b">
        <f t="shared" si="19455"/>
        <v>0</v>
      </c>
      <c r="B1634" s="51" t="s">
        <v>148</v>
      </c>
      <c r="C1634" s="52">
        <v>113</v>
      </c>
      <c r="D1634" s="52">
        <f t="shared" ref="D1634" si="19766">IF(ISERROR(VLOOKUP(E1634,Proveedores,2,FALSE)),"",VLOOKUP(E1634,Proveedores,2,FALSE))</f>
        <v>2075</v>
      </c>
      <c r="E1634" s="53" t="s">
        <v>149</v>
      </c>
      <c r="F1634" s="54">
        <v>150</v>
      </c>
      <c r="G1634" s="53" t="s">
        <v>56</v>
      </c>
      <c r="H1634" s="53" t="s">
        <v>65</v>
      </c>
      <c r="I1634" s="52">
        <v>15</v>
      </c>
      <c r="J1634" s="53" t="s">
        <v>58</v>
      </c>
      <c r="K1634" s="55">
        <v>44835</v>
      </c>
      <c r="L1634" s="56">
        <v>7022</v>
      </c>
      <c r="M1634" s="56">
        <v>8445</v>
      </c>
      <c r="N1634" s="56">
        <v>5439</v>
      </c>
      <c r="O1634" s="56">
        <v>393</v>
      </c>
      <c r="P1634" s="57">
        <v>533</v>
      </c>
      <c r="Q1634" s="58">
        <v>0.15</v>
      </c>
      <c r="R1634" s="57">
        <v>453.05</v>
      </c>
      <c r="S1634" s="57">
        <v>709</v>
      </c>
      <c r="T1634" s="58">
        <v>0.15</v>
      </c>
      <c r="U1634" s="57">
        <v>602.65</v>
      </c>
      <c r="V1634" s="57">
        <v>1064</v>
      </c>
      <c r="W1634" s="58">
        <v>0.20899999999999999</v>
      </c>
      <c r="X1634" s="57">
        <v>841.62</v>
      </c>
      <c r="Y1634" s="57">
        <v>1064</v>
      </c>
      <c r="Z1634" s="58">
        <v>0.20899999999999999</v>
      </c>
      <c r="AA1634" s="57">
        <v>841.62</v>
      </c>
      <c r="AB1634" s="57">
        <v>13179024.189999999</v>
      </c>
      <c r="AC1634" s="53" t="str">
        <f t="shared" si="19495"/>
        <v>Registro Valido</v>
      </c>
      <c r="AD1634" s="57">
        <f t="shared" ref="AD1634" si="19767">IF(OR(ISERROR(VLOOKUP(CONCATENATE("ALI_",$C1634,"_SEG_",$I1634,"_PROV_",$D1634),Catalogo_Precios,AD$8,FALSE)),L1634=0),0,VLOOKUP(CONCATENATE("ALI_",$C1634,"_SEG_",$I1634,"_PROV_",$D1634),Catalogo_Precios,AD$8,FALSE))</f>
        <v>533</v>
      </c>
      <c r="AE1634" s="57">
        <f t="shared" ref="AE1634" si="19768">IF(OR(ISERROR(VLOOKUP(CONCATENATE("ALI_",$C1634,"_SEG_",$I1634,"_PROV_",$D1634),Catalogo_Precios,AE$8,FALSE)),M1634=0),0,VLOOKUP(CONCATENATE("ALI_",$C1634,"_SEG_",$I1634,"_PROV_",$D1634),Catalogo_Precios,AE$8,FALSE))</f>
        <v>709</v>
      </c>
      <c r="AF1634" s="57">
        <f t="shared" ref="AF1634" si="19769">IF(OR(ISERROR(VLOOKUP(CONCATENATE("ALI_",$C1634,"_SEG_",$I1634,"_PROV_",$D1634),Catalogo_Precios,AF$8,FALSE)),N1634=0),0,VLOOKUP(CONCATENATE("ALI_",$C1634,"_SEG_",$I1634,"_PROV_",$D1634),Catalogo_Precios,AF$8,FALSE))</f>
        <v>1064</v>
      </c>
      <c r="AG1634" s="57">
        <f t="shared" ref="AG1634" si="19770">IF(OR(ISERROR(VLOOKUP(CONCATENATE("ALI_",$C1634,"_SEG_",$I1634,"_PROV_",$D1634),Catalogo_Precios,AG$8,FALSE)),O1634=0),0,VLOOKUP(CONCATENATE("ALI_",$C1634,"_SEG_",$I1634,"_PROV_",$D1634),Catalogo_Precios,AG$8,FALSE))</f>
        <v>1064</v>
      </c>
      <c r="AH1634" s="57">
        <f t="shared" ref="AH1634" si="19771">IF(OR(ISERROR(VLOOKUP(CONCATENATE("ALI_",$C1634,"_SEG_",$I1634,"_PROV_",$D1634),Catalogo_Precios,AH$8,FALSE)),L1634=0),0,VLOOKUP(CONCATENATE("ALI_",$C1634,"_SEG_",$I1634,"_PROV_",$D1634),Catalogo_Precios,AH$8,FALSE))</f>
        <v>527</v>
      </c>
      <c r="AI1634" s="57">
        <f t="shared" ref="AI1634" si="19772">IF(OR(ISERROR(VLOOKUP(CONCATENATE("ALI_",$C1634,"_SEG_",$I1634,"_PROV_",$D1634),Catalogo_Precios,AI$8,FALSE)),M1634=0),0,VLOOKUP(CONCATENATE("ALI_",$C1634,"_SEG_",$I1634,"_PROV_",$D1634),Catalogo_Precios,AI$8,FALSE))</f>
        <v>703</v>
      </c>
      <c r="AJ1634" s="57">
        <f t="shared" ref="AJ1634" si="19773">IF(OR(ISERROR(VLOOKUP(CONCATENATE("ALI_",$C1634,"_SEG_",$I1634,"_PROV_",$D1634),Catalogo_Precios,AJ$8,FALSE)),N1634=0),0,VLOOKUP(CONCATENATE("ALI_",$C1634,"_SEG_",$I1634,"_PROV_",$D1634),Catalogo_Precios,AJ$8,FALSE))</f>
        <v>1052</v>
      </c>
      <c r="AK1634" s="57">
        <f t="shared" ref="AK1634" si="19774">IF(OR(ISERROR(VLOOKUP(CONCATENATE("ALI_",$C1634,"_SEG_",$I1634,"_PROV_",$D1634),Catalogo_Precios,AK$8,FALSE)),O1634=0),0,VLOOKUP(CONCATENATE("ALI_",$C1634,"_SEG_",$I1634,"_PROV_",$D1634),Catalogo_Precios,AK$8,FALSE))</f>
        <v>1052</v>
      </c>
      <c r="AL1634" s="53"/>
      <c r="AM1634" s="59" t="str">
        <f t="shared" si="19504"/>
        <v>ALI_113_SEG_15</v>
      </c>
      <c r="AN1634" s="59" t="str">
        <f t="shared" si="19505"/>
        <v>ALI_113_SEG_15_VAL_13179024.19</v>
      </c>
      <c r="AO1634" s="60">
        <f t="shared" ref="AO1634" si="19775">IF(OR(AB1634="",AB1634=0),0,COUNTIF(Codificacion,AM1634))</f>
        <v>6</v>
      </c>
      <c r="AP1634" s="61">
        <f t="array" ref="AP1634">MIN(IF(Codificacion=AM1634,Total_Cotizacion,""))</f>
        <v>12618154.400000002</v>
      </c>
      <c r="AQ1634" s="62" t="b">
        <f t="shared" si="19507"/>
        <v>0</v>
      </c>
      <c r="AR1634" s="51" t="str">
        <f t="shared" ref="AR1634" si="19776">IF(COUNTIF(Codificacion2,CONCATENATE(AM1634,"_VAL_",AB1634))&gt;1,"Empate","")</f>
        <v/>
      </c>
      <c r="AS1634" s="63" t="str">
        <f t="shared" si="19479"/>
        <v/>
      </c>
      <c r="AT1634" s="59" t="str">
        <f t="shared" si="19509"/>
        <v>ALI_113_SEG_15_</v>
      </c>
      <c r="AU1634" s="63">
        <f t="shared" ref="AU1634" si="19777">IF(AND(COUNTIF(Codificacion3,AT1634)&lt;AO1634),1,COUNTIF(Codificacion3,AT1634))</f>
        <v>1</v>
      </c>
      <c r="AV1634" s="62" t="str">
        <f t="shared" si="19511"/>
        <v>No Seleccionada</v>
      </c>
      <c r="AW1634" s="53"/>
      <c r="AX1634" s="51" t="str">
        <f t="shared" si="19512"/>
        <v>ALI_113_SEG_15FALSO</v>
      </c>
      <c r="AY1634" s="51">
        <f t="shared" si="19493"/>
        <v>4</v>
      </c>
      <c r="AZ1634" s="64" t="b">
        <f t="shared" si="19513"/>
        <v>0</v>
      </c>
    </row>
    <row r="1635" spans="1:52" x14ac:dyDescent="0.2">
      <c r="A1635" s="50" t="b">
        <f t="shared" si="19455"/>
        <v>0</v>
      </c>
      <c r="B1635" s="51" t="s">
        <v>148</v>
      </c>
      <c r="C1635" s="52">
        <v>45</v>
      </c>
      <c r="D1635" s="52">
        <f t="shared" ref="D1635" si="19778">IF(ISERROR(VLOOKUP(E1635,Proveedores,2,FALSE)),"",VLOOKUP(E1635,Proveedores,2,FALSE))</f>
        <v>2075</v>
      </c>
      <c r="E1635" s="53" t="s">
        <v>149</v>
      </c>
      <c r="F1635" s="54">
        <v>181</v>
      </c>
      <c r="G1635" s="53" t="s">
        <v>56</v>
      </c>
      <c r="H1635" s="53" t="s">
        <v>67</v>
      </c>
      <c r="I1635" s="52">
        <v>1</v>
      </c>
      <c r="J1635" s="53" t="s">
        <v>58</v>
      </c>
      <c r="K1635" s="55">
        <v>44835</v>
      </c>
      <c r="L1635" s="56">
        <v>6195</v>
      </c>
      <c r="M1635" s="56">
        <v>7886</v>
      </c>
      <c r="N1635" s="56">
        <v>3724</v>
      </c>
      <c r="O1635" s="56">
        <v>405</v>
      </c>
      <c r="P1635" s="57">
        <v>584</v>
      </c>
      <c r="Q1635" s="58">
        <v>0.20821917700000001</v>
      </c>
      <c r="R1635" s="57">
        <v>462.4</v>
      </c>
      <c r="S1635" s="57">
        <v>777</v>
      </c>
      <c r="T1635" s="58">
        <v>0.208236808</v>
      </c>
      <c r="U1635" s="57">
        <v>615.20000000000005</v>
      </c>
      <c r="V1635" s="57">
        <v>1165</v>
      </c>
      <c r="W1635" s="58">
        <v>0.20824019899999999</v>
      </c>
      <c r="X1635" s="57">
        <v>922.4</v>
      </c>
      <c r="Y1635" s="57">
        <v>1165</v>
      </c>
      <c r="Z1635" s="58">
        <v>0.20824019899999999</v>
      </c>
      <c r="AA1635" s="57">
        <v>922.4</v>
      </c>
      <c r="AB1635" s="57">
        <v>11524624.800000001</v>
      </c>
      <c r="AC1635" s="53" t="str">
        <f t="shared" si="19495"/>
        <v>Registro Valido</v>
      </c>
      <c r="AD1635" s="57">
        <f t="shared" ref="AD1635" si="19779">IF(OR(ISERROR(VLOOKUP(CONCATENATE("ALI_",$C1635,"_SEG_",$I1635,"_PROV_",$D1635),Catalogo_Precios,AD$8,FALSE)),L1635=0),0,VLOOKUP(CONCATENATE("ALI_",$C1635,"_SEG_",$I1635,"_PROV_",$D1635),Catalogo_Precios,AD$8,FALSE))</f>
        <v>584</v>
      </c>
      <c r="AE1635" s="57">
        <f t="shared" ref="AE1635" si="19780">IF(OR(ISERROR(VLOOKUP(CONCATENATE("ALI_",$C1635,"_SEG_",$I1635,"_PROV_",$D1635),Catalogo_Precios,AE$8,FALSE)),M1635=0),0,VLOOKUP(CONCATENATE("ALI_",$C1635,"_SEG_",$I1635,"_PROV_",$D1635),Catalogo_Precios,AE$8,FALSE))</f>
        <v>777</v>
      </c>
      <c r="AF1635" s="57">
        <f t="shared" ref="AF1635" si="19781">IF(OR(ISERROR(VLOOKUP(CONCATENATE("ALI_",$C1635,"_SEG_",$I1635,"_PROV_",$D1635),Catalogo_Precios,AF$8,FALSE)),N1635=0),0,VLOOKUP(CONCATENATE("ALI_",$C1635,"_SEG_",$I1635,"_PROV_",$D1635),Catalogo_Precios,AF$8,FALSE))</f>
        <v>1165</v>
      </c>
      <c r="AG1635" s="57">
        <f t="shared" ref="AG1635" si="19782">IF(OR(ISERROR(VLOOKUP(CONCATENATE("ALI_",$C1635,"_SEG_",$I1635,"_PROV_",$D1635),Catalogo_Precios,AG$8,FALSE)),O1635=0),0,VLOOKUP(CONCATENATE("ALI_",$C1635,"_SEG_",$I1635,"_PROV_",$D1635),Catalogo_Precios,AG$8,FALSE))</f>
        <v>1165</v>
      </c>
      <c r="AH1635" s="57">
        <f t="shared" ref="AH1635" si="19783">IF(OR(ISERROR(VLOOKUP(CONCATENATE("ALI_",$C1635,"_SEG_",$I1635,"_PROV_",$D1635),Catalogo_Precios,AH$8,FALSE)),L1635=0),0,VLOOKUP(CONCATENATE("ALI_",$C1635,"_SEG_",$I1635,"_PROV_",$D1635),Catalogo_Precios,AH$8,FALSE))</f>
        <v>578</v>
      </c>
      <c r="AI1635" s="57">
        <f t="shared" ref="AI1635" si="19784">IF(OR(ISERROR(VLOOKUP(CONCATENATE("ALI_",$C1635,"_SEG_",$I1635,"_PROV_",$D1635),Catalogo_Precios,AI$8,FALSE)),M1635=0),0,VLOOKUP(CONCATENATE("ALI_",$C1635,"_SEG_",$I1635,"_PROV_",$D1635),Catalogo_Precios,AI$8,FALSE))</f>
        <v>769</v>
      </c>
      <c r="AJ1635" s="57">
        <f t="shared" ref="AJ1635" si="19785">IF(OR(ISERROR(VLOOKUP(CONCATENATE("ALI_",$C1635,"_SEG_",$I1635,"_PROV_",$D1635),Catalogo_Precios,AJ$8,FALSE)),N1635=0),0,VLOOKUP(CONCATENATE("ALI_",$C1635,"_SEG_",$I1635,"_PROV_",$D1635),Catalogo_Precios,AJ$8,FALSE))</f>
        <v>1153</v>
      </c>
      <c r="AK1635" s="57">
        <f t="shared" ref="AK1635" si="19786">IF(OR(ISERROR(VLOOKUP(CONCATENATE("ALI_",$C1635,"_SEG_",$I1635,"_PROV_",$D1635),Catalogo_Precios,AK$8,FALSE)),O1635=0),0,VLOOKUP(CONCATENATE("ALI_",$C1635,"_SEG_",$I1635,"_PROV_",$D1635),Catalogo_Precios,AK$8,FALSE))</f>
        <v>1153</v>
      </c>
      <c r="AL1635" s="53"/>
      <c r="AM1635" s="59" t="str">
        <f t="shared" si="19504"/>
        <v>ALI_45_SEG_1</v>
      </c>
      <c r="AN1635" s="59" t="str">
        <f t="shared" si="19505"/>
        <v>ALI_45_SEG_1_VAL_11524624.8</v>
      </c>
      <c r="AO1635" s="60">
        <f t="shared" ref="AO1635" si="19787">IF(OR(AB1635="",AB1635=0),0,COUNTIF(Codificacion,AM1635))</f>
        <v>7</v>
      </c>
      <c r="AP1635" s="61">
        <f t="array" ref="AP1635">MIN(IF(Codificacion=AM1635,Total_Cotizacion,""))</f>
        <v>11524624.800000001</v>
      </c>
      <c r="AQ1635" s="62" t="b">
        <f t="shared" si="19507"/>
        <v>1</v>
      </c>
      <c r="AR1635" s="51" t="str">
        <f t="shared" ref="AR1635" si="19788">IF(COUNTIF(Codificacion2,CONCATENATE(AM1635,"_VAL_",AB1635))&gt;1,"Empate","")</f>
        <v>Empate</v>
      </c>
      <c r="AS1635" s="63" t="str">
        <f t="shared" si="19479"/>
        <v/>
      </c>
      <c r="AT1635" s="59" t="str">
        <f t="shared" si="19509"/>
        <v>ALI_45_SEG_1_</v>
      </c>
      <c r="AU1635" s="63">
        <f t="shared" ref="AU1635" si="19789">IF(AND(COUNTIF(Codificacion3,AT1635)&lt;AO1635),1,COUNTIF(Codificacion3,AT1635))</f>
        <v>1</v>
      </c>
      <c r="AV1635" s="62" t="str">
        <f t="shared" si="19511"/>
        <v>No Seleccionada</v>
      </c>
      <c r="AW1635" s="53"/>
      <c r="AX1635" s="51" t="str">
        <f t="shared" si="19512"/>
        <v>ALI_45_SEG_1VERDADERO</v>
      </c>
      <c r="AY1635" s="51">
        <f t="shared" si="19493"/>
        <v>4</v>
      </c>
      <c r="AZ1635" s="64" t="b">
        <f t="shared" si="19513"/>
        <v>0</v>
      </c>
    </row>
    <row r="1636" spans="1:52" x14ac:dyDescent="0.2">
      <c r="A1636" s="50" t="b">
        <f t="shared" si="19455"/>
        <v>0</v>
      </c>
      <c r="B1636" s="51" t="s">
        <v>148</v>
      </c>
      <c r="C1636" s="52">
        <v>45</v>
      </c>
      <c r="D1636" s="52">
        <f t="shared" ref="D1636" si="19790">IF(ISERROR(VLOOKUP(E1636,Proveedores,2,FALSE)),"",VLOOKUP(E1636,Proveedores,2,FALSE))</f>
        <v>2075</v>
      </c>
      <c r="E1636" s="53" t="s">
        <v>149</v>
      </c>
      <c r="F1636" s="54">
        <v>182</v>
      </c>
      <c r="G1636" s="53" t="s">
        <v>56</v>
      </c>
      <c r="H1636" s="53" t="s">
        <v>67</v>
      </c>
      <c r="I1636" s="52">
        <v>2</v>
      </c>
      <c r="J1636" s="53" t="s">
        <v>58</v>
      </c>
      <c r="K1636" s="55">
        <v>44835</v>
      </c>
      <c r="L1636" s="56">
        <v>6335</v>
      </c>
      <c r="M1636" s="56">
        <v>8064</v>
      </c>
      <c r="N1636" s="56">
        <v>3808</v>
      </c>
      <c r="O1636" s="56">
        <v>414</v>
      </c>
      <c r="P1636" s="57">
        <v>584</v>
      </c>
      <c r="Q1636" s="58">
        <v>0.20821917700000001</v>
      </c>
      <c r="R1636" s="57">
        <v>462.4</v>
      </c>
      <c r="S1636" s="57">
        <v>777</v>
      </c>
      <c r="T1636" s="58">
        <v>0.208236808</v>
      </c>
      <c r="U1636" s="57">
        <v>615.20000000000005</v>
      </c>
      <c r="V1636" s="57">
        <v>1165</v>
      </c>
      <c r="W1636" s="58">
        <v>0.20824019899999999</v>
      </c>
      <c r="X1636" s="57">
        <v>922.4</v>
      </c>
      <c r="Y1636" s="57">
        <v>1165</v>
      </c>
      <c r="Z1636" s="58">
        <v>0.20824019899999999</v>
      </c>
      <c r="AA1636" s="57">
        <v>922.4</v>
      </c>
      <c r="AB1636" s="57">
        <v>11784649.6</v>
      </c>
      <c r="AC1636" s="53" t="str">
        <f t="shared" si="19495"/>
        <v>Registro Valido</v>
      </c>
      <c r="AD1636" s="57">
        <f t="shared" ref="AD1636" si="19791">IF(OR(ISERROR(VLOOKUP(CONCATENATE("ALI_",$C1636,"_SEG_",$I1636,"_PROV_",$D1636),Catalogo_Precios,AD$8,FALSE)),L1636=0),0,VLOOKUP(CONCATENATE("ALI_",$C1636,"_SEG_",$I1636,"_PROV_",$D1636),Catalogo_Precios,AD$8,FALSE))</f>
        <v>584</v>
      </c>
      <c r="AE1636" s="57">
        <f t="shared" ref="AE1636" si="19792">IF(OR(ISERROR(VLOOKUP(CONCATENATE("ALI_",$C1636,"_SEG_",$I1636,"_PROV_",$D1636),Catalogo_Precios,AE$8,FALSE)),M1636=0),0,VLOOKUP(CONCATENATE("ALI_",$C1636,"_SEG_",$I1636,"_PROV_",$D1636),Catalogo_Precios,AE$8,FALSE))</f>
        <v>777</v>
      </c>
      <c r="AF1636" s="57">
        <f t="shared" ref="AF1636" si="19793">IF(OR(ISERROR(VLOOKUP(CONCATENATE("ALI_",$C1636,"_SEG_",$I1636,"_PROV_",$D1636),Catalogo_Precios,AF$8,FALSE)),N1636=0),0,VLOOKUP(CONCATENATE("ALI_",$C1636,"_SEG_",$I1636,"_PROV_",$D1636),Catalogo_Precios,AF$8,FALSE))</f>
        <v>1165</v>
      </c>
      <c r="AG1636" s="57">
        <f t="shared" ref="AG1636" si="19794">IF(OR(ISERROR(VLOOKUP(CONCATENATE("ALI_",$C1636,"_SEG_",$I1636,"_PROV_",$D1636),Catalogo_Precios,AG$8,FALSE)),O1636=0),0,VLOOKUP(CONCATENATE("ALI_",$C1636,"_SEG_",$I1636,"_PROV_",$D1636),Catalogo_Precios,AG$8,FALSE))</f>
        <v>1165</v>
      </c>
      <c r="AH1636" s="57">
        <f t="shared" ref="AH1636" si="19795">IF(OR(ISERROR(VLOOKUP(CONCATENATE("ALI_",$C1636,"_SEG_",$I1636,"_PROV_",$D1636),Catalogo_Precios,AH$8,FALSE)),L1636=0),0,VLOOKUP(CONCATENATE("ALI_",$C1636,"_SEG_",$I1636,"_PROV_",$D1636),Catalogo_Precios,AH$8,FALSE))</f>
        <v>578</v>
      </c>
      <c r="AI1636" s="57">
        <f t="shared" ref="AI1636" si="19796">IF(OR(ISERROR(VLOOKUP(CONCATENATE("ALI_",$C1636,"_SEG_",$I1636,"_PROV_",$D1636),Catalogo_Precios,AI$8,FALSE)),M1636=0),0,VLOOKUP(CONCATENATE("ALI_",$C1636,"_SEG_",$I1636,"_PROV_",$D1636),Catalogo_Precios,AI$8,FALSE))</f>
        <v>769</v>
      </c>
      <c r="AJ1636" s="57">
        <f t="shared" ref="AJ1636" si="19797">IF(OR(ISERROR(VLOOKUP(CONCATENATE("ALI_",$C1636,"_SEG_",$I1636,"_PROV_",$D1636),Catalogo_Precios,AJ$8,FALSE)),N1636=0),0,VLOOKUP(CONCATENATE("ALI_",$C1636,"_SEG_",$I1636,"_PROV_",$D1636),Catalogo_Precios,AJ$8,FALSE))</f>
        <v>1153</v>
      </c>
      <c r="AK1636" s="57">
        <f t="shared" ref="AK1636" si="19798">IF(OR(ISERROR(VLOOKUP(CONCATENATE("ALI_",$C1636,"_SEG_",$I1636,"_PROV_",$D1636),Catalogo_Precios,AK$8,FALSE)),O1636=0),0,VLOOKUP(CONCATENATE("ALI_",$C1636,"_SEG_",$I1636,"_PROV_",$D1636),Catalogo_Precios,AK$8,FALSE))</f>
        <v>1153</v>
      </c>
      <c r="AL1636" s="53"/>
      <c r="AM1636" s="59" t="str">
        <f t="shared" si="19504"/>
        <v>ALI_45_SEG_2</v>
      </c>
      <c r="AN1636" s="59" t="str">
        <f t="shared" si="19505"/>
        <v>ALI_45_SEG_2_VAL_11784649.6</v>
      </c>
      <c r="AO1636" s="60">
        <f t="shared" ref="AO1636" si="19799">IF(OR(AB1636="",AB1636=0),0,COUNTIF(Codificacion,AM1636))</f>
        <v>7</v>
      </c>
      <c r="AP1636" s="61">
        <f t="array" ref="AP1636">MIN(IF(Codificacion=AM1636,Total_Cotizacion,""))</f>
        <v>11784649.6</v>
      </c>
      <c r="AQ1636" s="62" t="b">
        <f t="shared" si="19507"/>
        <v>1</v>
      </c>
      <c r="AR1636" s="51" t="str">
        <f t="shared" ref="AR1636" si="19800">IF(COUNTIF(Codificacion2,CONCATENATE(AM1636,"_VAL_",AB1636))&gt;1,"Empate","")</f>
        <v>Empate</v>
      </c>
      <c r="AS1636" s="63" t="str">
        <f t="shared" si="19479"/>
        <v/>
      </c>
      <c r="AT1636" s="59" t="str">
        <f t="shared" si="19509"/>
        <v>ALI_45_SEG_2_</v>
      </c>
      <c r="AU1636" s="63">
        <f t="shared" ref="AU1636" si="19801">IF(AND(COUNTIF(Codificacion3,AT1636)&lt;AO1636),1,COUNTIF(Codificacion3,AT1636))</f>
        <v>1</v>
      </c>
      <c r="AV1636" s="62" t="str">
        <f t="shared" si="19511"/>
        <v>No Seleccionada</v>
      </c>
      <c r="AW1636" s="53"/>
      <c r="AX1636" s="51" t="str">
        <f t="shared" si="19512"/>
        <v>ALI_45_SEG_2VERDADERO</v>
      </c>
      <c r="AY1636" s="51">
        <f t="shared" si="19493"/>
        <v>4</v>
      </c>
      <c r="AZ1636" s="64" t="b">
        <f t="shared" si="19513"/>
        <v>0</v>
      </c>
    </row>
    <row r="1637" spans="1:52" x14ac:dyDescent="0.2">
      <c r="A1637" s="50" t="b">
        <f t="shared" si="19455"/>
        <v>0</v>
      </c>
      <c r="B1637" s="51" t="s">
        <v>148</v>
      </c>
      <c r="C1637" s="52">
        <v>45</v>
      </c>
      <c r="D1637" s="52">
        <f t="shared" ref="D1637" si="19802">IF(ISERROR(VLOOKUP(E1637,Proveedores,2,FALSE)),"",VLOOKUP(E1637,Proveedores,2,FALSE))</f>
        <v>2075</v>
      </c>
      <c r="E1637" s="53" t="s">
        <v>149</v>
      </c>
      <c r="F1637" s="54">
        <v>183</v>
      </c>
      <c r="G1637" s="53" t="s">
        <v>56</v>
      </c>
      <c r="H1637" s="53" t="s">
        <v>67</v>
      </c>
      <c r="I1637" s="52">
        <v>3</v>
      </c>
      <c r="J1637" s="53" t="s">
        <v>58</v>
      </c>
      <c r="K1637" s="55">
        <v>44835</v>
      </c>
      <c r="L1637" s="56">
        <v>6297</v>
      </c>
      <c r="M1637" s="56">
        <v>8016</v>
      </c>
      <c r="N1637" s="56">
        <v>3785</v>
      </c>
      <c r="O1637" s="56">
        <v>411</v>
      </c>
      <c r="P1637" s="57">
        <v>584</v>
      </c>
      <c r="Q1637" s="58">
        <v>0.20821917700000001</v>
      </c>
      <c r="R1637" s="57">
        <v>462.4</v>
      </c>
      <c r="S1637" s="57">
        <v>777</v>
      </c>
      <c r="T1637" s="58">
        <v>0.208236808</v>
      </c>
      <c r="U1637" s="57">
        <v>615.20000000000005</v>
      </c>
      <c r="V1637" s="57">
        <v>1165</v>
      </c>
      <c r="W1637" s="58">
        <v>0.20824019899999999</v>
      </c>
      <c r="X1637" s="57">
        <v>922.4</v>
      </c>
      <c r="Y1637" s="57">
        <v>1165</v>
      </c>
      <c r="Z1637" s="58">
        <v>0.20824019899999999</v>
      </c>
      <c r="AA1637" s="57">
        <v>922.4</v>
      </c>
      <c r="AB1637" s="57">
        <v>11713566.4</v>
      </c>
      <c r="AC1637" s="53" t="str">
        <f t="shared" si="19495"/>
        <v>Registro Valido</v>
      </c>
      <c r="AD1637" s="57">
        <f t="shared" ref="AD1637" si="19803">IF(OR(ISERROR(VLOOKUP(CONCATENATE("ALI_",$C1637,"_SEG_",$I1637,"_PROV_",$D1637),Catalogo_Precios,AD$8,FALSE)),L1637=0),0,VLOOKUP(CONCATENATE("ALI_",$C1637,"_SEG_",$I1637,"_PROV_",$D1637),Catalogo_Precios,AD$8,FALSE))</f>
        <v>584</v>
      </c>
      <c r="AE1637" s="57">
        <f t="shared" ref="AE1637" si="19804">IF(OR(ISERROR(VLOOKUP(CONCATENATE("ALI_",$C1637,"_SEG_",$I1637,"_PROV_",$D1637),Catalogo_Precios,AE$8,FALSE)),M1637=0),0,VLOOKUP(CONCATENATE("ALI_",$C1637,"_SEG_",$I1637,"_PROV_",$D1637),Catalogo_Precios,AE$8,FALSE))</f>
        <v>777</v>
      </c>
      <c r="AF1637" s="57">
        <f t="shared" ref="AF1637" si="19805">IF(OR(ISERROR(VLOOKUP(CONCATENATE("ALI_",$C1637,"_SEG_",$I1637,"_PROV_",$D1637),Catalogo_Precios,AF$8,FALSE)),N1637=0),0,VLOOKUP(CONCATENATE("ALI_",$C1637,"_SEG_",$I1637,"_PROV_",$D1637),Catalogo_Precios,AF$8,FALSE))</f>
        <v>1165</v>
      </c>
      <c r="AG1637" s="57">
        <f t="shared" ref="AG1637" si="19806">IF(OR(ISERROR(VLOOKUP(CONCATENATE("ALI_",$C1637,"_SEG_",$I1637,"_PROV_",$D1637),Catalogo_Precios,AG$8,FALSE)),O1637=0),0,VLOOKUP(CONCATENATE("ALI_",$C1637,"_SEG_",$I1637,"_PROV_",$D1637),Catalogo_Precios,AG$8,FALSE))</f>
        <v>1165</v>
      </c>
      <c r="AH1637" s="57">
        <f t="shared" ref="AH1637" si="19807">IF(OR(ISERROR(VLOOKUP(CONCATENATE("ALI_",$C1637,"_SEG_",$I1637,"_PROV_",$D1637),Catalogo_Precios,AH$8,FALSE)),L1637=0),0,VLOOKUP(CONCATENATE("ALI_",$C1637,"_SEG_",$I1637,"_PROV_",$D1637),Catalogo_Precios,AH$8,FALSE))</f>
        <v>578</v>
      </c>
      <c r="AI1637" s="57">
        <f t="shared" ref="AI1637" si="19808">IF(OR(ISERROR(VLOOKUP(CONCATENATE("ALI_",$C1637,"_SEG_",$I1637,"_PROV_",$D1637),Catalogo_Precios,AI$8,FALSE)),M1637=0),0,VLOOKUP(CONCATENATE("ALI_",$C1637,"_SEG_",$I1637,"_PROV_",$D1637),Catalogo_Precios,AI$8,FALSE))</f>
        <v>769</v>
      </c>
      <c r="AJ1637" s="57">
        <f t="shared" ref="AJ1637" si="19809">IF(OR(ISERROR(VLOOKUP(CONCATENATE("ALI_",$C1637,"_SEG_",$I1637,"_PROV_",$D1637),Catalogo_Precios,AJ$8,FALSE)),N1637=0),0,VLOOKUP(CONCATENATE("ALI_",$C1637,"_SEG_",$I1637,"_PROV_",$D1637),Catalogo_Precios,AJ$8,FALSE))</f>
        <v>1153</v>
      </c>
      <c r="AK1637" s="57">
        <f t="shared" ref="AK1637" si="19810">IF(OR(ISERROR(VLOOKUP(CONCATENATE("ALI_",$C1637,"_SEG_",$I1637,"_PROV_",$D1637),Catalogo_Precios,AK$8,FALSE)),O1637=0),0,VLOOKUP(CONCATENATE("ALI_",$C1637,"_SEG_",$I1637,"_PROV_",$D1637),Catalogo_Precios,AK$8,FALSE))</f>
        <v>1153</v>
      </c>
      <c r="AL1637" s="53"/>
      <c r="AM1637" s="59" t="str">
        <f t="shared" si="19504"/>
        <v>ALI_45_SEG_3</v>
      </c>
      <c r="AN1637" s="59" t="str">
        <f t="shared" si="19505"/>
        <v>ALI_45_SEG_3_VAL_11713566.4</v>
      </c>
      <c r="AO1637" s="60">
        <f t="shared" ref="AO1637" si="19811">IF(OR(AB1637="",AB1637=0),0,COUNTIF(Codificacion,AM1637))</f>
        <v>7</v>
      </c>
      <c r="AP1637" s="61">
        <f t="array" ref="AP1637">MIN(IF(Codificacion=AM1637,Total_Cotizacion,""))</f>
        <v>11713566.4</v>
      </c>
      <c r="AQ1637" s="62" t="b">
        <f t="shared" si="19507"/>
        <v>1</v>
      </c>
      <c r="AR1637" s="51" t="str">
        <f t="shared" ref="AR1637" si="19812">IF(COUNTIF(Codificacion2,CONCATENATE(AM1637,"_VAL_",AB1637))&gt;1,"Empate","")</f>
        <v>Empate</v>
      </c>
      <c r="AS1637" s="63" t="str">
        <f t="shared" si="19479"/>
        <v/>
      </c>
      <c r="AT1637" s="59" t="str">
        <f t="shared" si="19509"/>
        <v>ALI_45_SEG_3_</v>
      </c>
      <c r="AU1637" s="63">
        <f t="shared" ref="AU1637" si="19813">IF(AND(COUNTIF(Codificacion3,AT1637)&lt;AO1637),1,COUNTIF(Codificacion3,AT1637))</f>
        <v>1</v>
      </c>
      <c r="AV1637" s="62" t="str">
        <f t="shared" si="19511"/>
        <v>No Seleccionada</v>
      </c>
      <c r="AW1637" s="53"/>
      <c r="AX1637" s="51" t="str">
        <f t="shared" si="19512"/>
        <v>ALI_45_SEG_3VERDADERO</v>
      </c>
      <c r="AY1637" s="51">
        <f t="shared" si="19493"/>
        <v>4</v>
      </c>
      <c r="AZ1637" s="64" t="b">
        <f t="shared" si="19513"/>
        <v>0</v>
      </c>
    </row>
    <row r="1638" spans="1:52" x14ac:dyDescent="0.2">
      <c r="A1638" s="50" t="str">
        <f t="shared" si="19455"/>
        <v>ALI_45_SEG_4</v>
      </c>
      <c r="B1638" s="51" t="s">
        <v>148</v>
      </c>
      <c r="C1638" s="52">
        <v>45</v>
      </c>
      <c r="D1638" s="52">
        <f t="shared" ref="D1638" si="19814">IF(ISERROR(VLOOKUP(E1638,Proveedores,2,FALSE)),"",VLOOKUP(E1638,Proveedores,2,FALSE))</f>
        <v>2075</v>
      </c>
      <c r="E1638" s="53" t="s">
        <v>149</v>
      </c>
      <c r="F1638" s="54">
        <v>184</v>
      </c>
      <c r="G1638" s="53" t="s">
        <v>56</v>
      </c>
      <c r="H1638" s="53" t="s">
        <v>67</v>
      </c>
      <c r="I1638" s="52">
        <v>4</v>
      </c>
      <c r="J1638" s="53" t="s">
        <v>58</v>
      </c>
      <c r="K1638" s="55">
        <v>44835</v>
      </c>
      <c r="L1638" s="56">
        <v>6710</v>
      </c>
      <c r="M1638" s="56">
        <v>8541</v>
      </c>
      <c r="N1638" s="56">
        <v>4033</v>
      </c>
      <c r="O1638" s="56">
        <v>439</v>
      </c>
      <c r="P1638" s="57">
        <v>584</v>
      </c>
      <c r="Q1638" s="58">
        <v>0.20821917700000001</v>
      </c>
      <c r="R1638" s="57">
        <v>462.4</v>
      </c>
      <c r="S1638" s="57">
        <v>777</v>
      </c>
      <c r="T1638" s="58">
        <v>0.208236808</v>
      </c>
      <c r="U1638" s="57">
        <v>615.20000000000005</v>
      </c>
      <c r="V1638" s="57">
        <v>1165</v>
      </c>
      <c r="W1638" s="58">
        <v>0.20824019899999999</v>
      </c>
      <c r="X1638" s="57">
        <v>922.4</v>
      </c>
      <c r="Y1638" s="57">
        <v>1165</v>
      </c>
      <c r="Z1638" s="58">
        <v>0.20824019899999999</v>
      </c>
      <c r="AA1638" s="57">
        <v>922.4</v>
      </c>
      <c r="AB1638" s="57">
        <v>12482100</v>
      </c>
      <c r="AC1638" s="53" t="str">
        <f t="shared" si="19495"/>
        <v>Registro Valido</v>
      </c>
      <c r="AD1638" s="57">
        <f t="shared" ref="AD1638" si="19815">IF(OR(ISERROR(VLOOKUP(CONCATENATE("ALI_",$C1638,"_SEG_",$I1638,"_PROV_",$D1638),Catalogo_Precios,AD$8,FALSE)),L1638=0),0,VLOOKUP(CONCATENATE("ALI_",$C1638,"_SEG_",$I1638,"_PROV_",$D1638),Catalogo_Precios,AD$8,FALSE))</f>
        <v>584</v>
      </c>
      <c r="AE1638" s="57">
        <f t="shared" ref="AE1638" si="19816">IF(OR(ISERROR(VLOOKUP(CONCATENATE("ALI_",$C1638,"_SEG_",$I1638,"_PROV_",$D1638),Catalogo_Precios,AE$8,FALSE)),M1638=0),0,VLOOKUP(CONCATENATE("ALI_",$C1638,"_SEG_",$I1638,"_PROV_",$D1638),Catalogo_Precios,AE$8,FALSE))</f>
        <v>777</v>
      </c>
      <c r="AF1638" s="57">
        <f t="shared" ref="AF1638" si="19817">IF(OR(ISERROR(VLOOKUP(CONCATENATE("ALI_",$C1638,"_SEG_",$I1638,"_PROV_",$D1638),Catalogo_Precios,AF$8,FALSE)),N1638=0),0,VLOOKUP(CONCATENATE("ALI_",$C1638,"_SEG_",$I1638,"_PROV_",$D1638),Catalogo_Precios,AF$8,FALSE))</f>
        <v>1165</v>
      </c>
      <c r="AG1638" s="57">
        <f t="shared" ref="AG1638" si="19818">IF(OR(ISERROR(VLOOKUP(CONCATENATE("ALI_",$C1638,"_SEG_",$I1638,"_PROV_",$D1638),Catalogo_Precios,AG$8,FALSE)),O1638=0),0,VLOOKUP(CONCATENATE("ALI_",$C1638,"_SEG_",$I1638,"_PROV_",$D1638),Catalogo_Precios,AG$8,FALSE))</f>
        <v>1165</v>
      </c>
      <c r="AH1638" s="57">
        <f t="shared" ref="AH1638" si="19819">IF(OR(ISERROR(VLOOKUP(CONCATENATE("ALI_",$C1638,"_SEG_",$I1638,"_PROV_",$D1638),Catalogo_Precios,AH$8,FALSE)),L1638=0),0,VLOOKUP(CONCATENATE("ALI_",$C1638,"_SEG_",$I1638,"_PROV_",$D1638),Catalogo_Precios,AH$8,FALSE))</f>
        <v>578</v>
      </c>
      <c r="AI1638" s="57">
        <f t="shared" ref="AI1638" si="19820">IF(OR(ISERROR(VLOOKUP(CONCATENATE("ALI_",$C1638,"_SEG_",$I1638,"_PROV_",$D1638),Catalogo_Precios,AI$8,FALSE)),M1638=0),0,VLOOKUP(CONCATENATE("ALI_",$C1638,"_SEG_",$I1638,"_PROV_",$D1638),Catalogo_Precios,AI$8,FALSE))</f>
        <v>769</v>
      </c>
      <c r="AJ1638" s="57">
        <f t="shared" ref="AJ1638" si="19821">IF(OR(ISERROR(VLOOKUP(CONCATENATE("ALI_",$C1638,"_SEG_",$I1638,"_PROV_",$D1638),Catalogo_Precios,AJ$8,FALSE)),N1638=0),0,VLOOKUP(CONCATENATE("ALI_",$C1638,"_SEG_",$I1638,"_PROV_",$D1638),Catalogo_Precios,AJ$8,FALSE))</f>
        <v>1153</v>
      </c>
      <c r="AK1638" s="57">
        <f t="shared" ref="AK1638" si="19822">IF(OR(ISERROR(VLOOKUP(CONCATENATE("ALI_",$C1638,"_SEG_",$I1638,"_PROV_",$D1638),Catalogo_Precios,AK$8,FALSE)),O1638=0),0,VLOOKUP(CONCATENATE("ALI_",$C1638,"_SEG_",$I1638,"_PROV_",$D1638),Catalogo_Precios,AK$8,FALSE))</f>
        <v>1153</v>
      </c>
      <c r="AL1638" s="53"/>
      <c r="AM1638" s="59" t="str">
        <f t="shared" si="19504"/>
        <v>ALI_45_SEG_4</v>
      </c>
      <c r="AN1638" s="59" t="str">
        <f t="shared" si="19505"/>
        <v>ALI_45_SEG_4_VAL_12482100</v>
      </c>
      <c r="AO1638" s="60">
        <f t="shared" ref="AO1638" si="19823">IF(OR(AB1638="",AB1638=0),0,COUNTIF(Codificacion,AM1638))</f>
        <v>6</v>
      </c>
      <c r="AP1638" s="61">
        <f t="array" ref="AP1638">MIN(IF(Codificacion=AM1638,Total_Cotizacion,""))</f>
        <v>12482100</v>
      </c>
      <c r="AQ1638" s="62" t="b">
        <f t="shared" si="19507"/>
        <v>1</v>
      </c>
      <c r="AR1638" s="51" t="str">
        <f t="shared" ref="AR1638" si="19824">IF(COUNTIF(Codificacion2,CONCATENATE(AM1638,"_VAL_",AB1638))&gt;1,"Empate","")</f>
        <v>Empate</v>
      </c>
      <c r="AS1638" s="63" t="s">
        <v>78</v>
      </c>
      <c r="AT1638" s="59" t="str">
        <f t="shared" si="19509"/>
        <v>ALI_45_SEG_4_x</v>
      </c>
      <c r="AU1638" s="63">
        <f t="shared" ref="AU1638" si="19825">IF(AND(COUNTIF(Codificacion3,AT1638)&lt;AO1638),1,COUNTIF(Codificacion3,AT1638))</f>
        <v>1</v>
      </c>
      <c r="AV1638" s="62" t="str">
        <f t="shared" si="19511"/>
        <v>Cotizacion Seleccionada</v>
      </c>
      <c r="AW1638" s="53"/>
      <c r="AX1638" s="51" t="str">
        <f t="shared" si="19512"/>
        <v>ALI_45_SEG_4VERDADERO</v>
      </c>
      <c r="AY1638" s="51">
        <f t="shared" si="19493"/>
        <v>3</v>
      </c>
      <c r="AZ1638" s="64" t="b">
        <f t="shared" si="19513"/>
        <v>0</v>
      </c>
    </row>
    <row r="1639" spans="1:52" x14ac:dyDescent="0.2">
      <c r="A1639" s="50" t="str">
        <f t="shared" si="19455"/>
        <v>ALI_45_SEG_5</v>
      </c>
      <c r="B1639" s="51" t="s">
        <v>148</v>
      </c>
      <c r="C1639" s="52">
        <v>45</v>
      </c>
      <c r="D1639" s="52">
        <f t="shared" ref="D1639" si="19826">IF(ISERROR(VLOOKUP(E1639,Proveedores,2,FALSE)),"",VLOOKUP(E1639,Proveedores,2,FALSE))</f>
        <v>2075</v>
      </c>
      <c r="E1639" s="53" t="s">
        <v>149</v>
      </c>
      <c r="F1639" s="54">
        <v>185</v>
      </c>
      <c r="G1639" s="53" t="s">
        <v>56</v>
      </c>
      <c r="H1639" s="53" t="s">
        <v>67</v>
      </c>
      <c r="I1639" s="52">
        <v>5</v>
      </c>
      <c r="J1639" s="53" t="s">
        <v>58</v>
      </c>
      <c r="K1639" s="55">
        <v>44835</v>
      </c>
      <c r="L1639" s="56">
        <v>6237</v>
      </c>
      <c r="M1639" s="56">
        <v>7940</v>
      </c>
      <c r="N1639" s="56">
        <v>3749</v>
      </c>
      <c r="O1639" s="56">
        <v>407</v>
      </c>
      <c r="P1639" s="57">
        <v>584</v>
      </c>
      <c r="Q1639" s="58">
        <v>0.20821917700000001</v>
      </c>
      <c r="R1639" s="57">
        <v>462.4</v>
      </c>
      <c r="S1639" s="57">
        <v>777</v>
      </c>
      <c r="T1639" s="58">
        <v>0.208236808</v>
      </c>
      <c r="U1639" s="57">
        <v>615.20000000000005</v>
      </c>
      <c r="V1639" s="57">
        <v>1165</v>
      </c>
      <c r="W1639" s="58">
        <v>0.20824019899999999</v>
      </c>
      <c r="X1639" s="57">
        <v>922.4</v>
      </c>
      <c r="Y1639" s="57">
        <v>1165</v>
      </c>
      <c r="Z1639" s="58">
        <v>0.20824019899999999</v>
      </c>
      <c r="AA1639" s="57">
        <v>922.4</v>
      </c>
      <c r="AB1639" s="57">
        <v>11602171.200000001</v>
      </c>
      <c r="AC1639" s="53" t="str">
        <f t="shared" si="19495"/>
        <v>Registro Valido</v>
      </c>
      <c r="AD1639" s="57">
        <f t="shared" ref="AD1639" si="19827">IF(OR(ISERROR(VLOOKUP(CONCATENATE("ALI_",$C1639,"_SEG_",$I1639,"_PROV_",$D1639),Catalogo_Precios,AD$8,FALSE)),L1639=0),0,VLOOKUP(CONCATENATE("ALI_",$C1639,"_SEG_",$I1639,"_PROV_",$D1639),Catalogo_Precios,AD$8,FALSE))</f>
        <v>584</v>
      </c>
      <c r="AE1639" s="57">
        <f t="shared" ref="AE1639" si="19828">IF(OR(ISERROR(VLOOKUP(CONCATENATE("ALI_",$C1639,"_SEG_",$I1639,"_PROV_",$D1639),Catalogo_Precios,AE$8,FALSE)),M1639=0),0,VLOOKUP(CONCATENATE("ALI_",$C1639,"_SEG_",$I1639,"_PROV_",$D1639),Catalogo_Precios,AE$8,FALSE))</f>
        <v>777</v>
      </c>
      <c r="AF1639" s="57">
        <f t="shared" ref="AF1639" si="19829">IF(OR(ISERROR(VLOOKUP(CONCATENATE("ALI_",$C1639,"_SEG_",$I1639,"_PROV_",$D1639),Catalogo_Precios,AF$8,FALSE)),N1639=0),0,VLOOKUP(CONCATENATE("ALI_",$C1639,"_SEG_",$I1639,"_PROV_",$D1639),Catalogo_Precios,AF$8,FALSE))</f>
        <v>1165</v>
      </c>
      <c r="AG1639" s="57">
        <f t="shared" ref="AG1639" si="19830">IF(OR(ISERROR(VLOOKUP(CONCATENATE("ALI_",$C1639,"_SEG_",$I1639,"_PROV_",$D1639),Catalogo_Precios,AG$8,FALSE)),O1639=0),0,VLOOKUP(CONCATENATE("ALI_",$C1639,"_SEG_",$I1639,"_PROV_",$D1639),Catalogo_Precios,AG$8,FALSE))</f>
        <v>1165</v>
      </c>
      <c r="AH1639" s="57">
        <f t="shared" ref="AH1639" si="19831">IF(OR(ISERROR(VLOOKUP(CONCATENATE("ALI_",$C1639,"_SEG_",$I1639,"_PROV_",$D1639),Catalogo_Precios,AH$8,FALSE)),L1639=0),0,VLOOKUP(CONCATENATE("ALI_",$C1639,"_SEG_",$I1639,"_PROV_",$D1639),Catalogo_Precios,AH$8,FALSE))</f>
        <v>578</v>
      </c>
      <c r="AI1639" s="57">
        <f t="shared" ref="AI1639" si="19832">IF(OR(ISERROR(VLOOKUP(CONCATENATE("ALI_",$C1639,"_SEG_",$I1639,"_PROV_",$D1639),Catalogo_Precios,AI$8,FALSE)),M1639=0),0,VLOOKUP(CONCATENATE("ALI_",$C1639,"_SEG_",$I1639,"_PROV_",$D1639),Catalogo_Precios,AI$8,FALSE))</f>
        <v>769</v>
      </c>
      <c r="AJ1639" s="57">
        <f t="shared" ref="AJ1639" si="19833">IF(OR(ISERROR(VLOOKUP(CONCATENATE("ALI_",$C1639,"_SEG_",$I1639,"_PROV_",$D1639),Catalogo_Precios,AJ$8,FALSE)),N1639=0),0,VLOOKUP(CONCATENATE("ALI_",$C1639,"_SEG_",$I1639,"_PROV_",$D1639),Catalogo_Precios,AJ$8,FALSE))</f>
        <v>1153</v>
      </c>
      <c r="AK1639" s="57">
        <f t="shared" ref="AK1639" si="19834">IF(OR(ISERROR(VLOOKUP(CONCATENATE("ALI_",$C1639,"_SEG_",$I1639,"_PROV_",$D1639),Catalogo_Precios,AK$8,FALSE)),O1639=0),0,VLOOKUP(CONCATENATE("ALI_",$C1639,"_SEG_",$I1639,"_PROV_",$D1639),Catalogo_Precios,AK$8,FALSE))</f>
        <v>1153</v>
      </c>
      <c r="AL1639" s="53"/>
      <c r="AM1639" s="59" t="str">
        <f t="shared" si="19504"/>
        <v>ALI_45_SEG_5</v>
      </c>
      <c r="AN1639" s="59" t="str">
        <f t="shared" si="19505"/>
        <v>ALI_45_SEG_5_VAL_11602171.2</v>
      </c>
      <c r="AO1639" s="60">
        <f t="shared" ref="AO1639" si="19835">IF(OR(AB1639="",AB1639=0),0,COUNTIF(Codificacion,AM1639))</f>
        <v>6</v>
      </c>
      <c r="AP1639" s="61">
        <f t="array" ref="AP1639">MIN(IF(Codificacion=AM1639,Total_Cotizacion,""))</f>
        <v>11602171.200000001</v>
      </c>
      <c r="AQ1639" s="62" t="b">
        <f t="shared" si="19507"/>
        <v>1</v>
      </c>
      <c r="AR1639" s="51" t="str">
        <f t="shared" ref="AR1639" si="19836">IF(COUNTIF(Codificacion2,CONCATENATE(AM1639,"_VAL_",AB1639))&gt;1,"Empate","")</f>
        <v>Empate</v>
      </c>
      <c r="AS1639" s="63" t="s">
        <v>78</v>
      </c>
      <c r="AT1639" s="59" t="str">
        <f t="shared" si="19509"/>
        <v>ALI_45_SEG_5_x</v>
      </c>
      <c r="AU1639" s="63">
        <f t="shared" ref="AU1639" si="19837">IF(AND(COUNTIF(Codificacion3,AT1639)&lt;AO1639),1,COUNTIF(Codificacion3,AT1639))</f>
        <v>1</v>
      </c>
      <c r="AV1639" s="62" t="str">
        <f t="shared" si="19511"/>
        <v>Cotizacion Seleccionada</v>
      </c>
      <c r="AW1639" s="53"/>
      <c r="AX1639" s="51" t="str">
        <f t="shared" si="19512"/>
        <v>ALI_45_SEG_5VERDADERO</v>
      </c>
      <c r="AY1639" s="51">
        <f t="shared" si="19493"/>
        <v>3</v>
      </c>
      <c r="AZ1639" s="64" t="b">
        <f t="shared" si="19513"/>
        <v>0</v>
      </c>
    </row>
    <row r="1640" spans="1:52" x14ac:dyDescent="0.2">
      <c r="A1640" s="50" t="str">
        <f t="shared" si="19455"/>
        <v>ALI_45_SEG_6</v>
      </c>
      <c r="B1640" s="51" t="s">
        <v>148</v>
      </c>
      <c r="C1640" s="52">
        <v>45</v>
      </c>
      <c r="D1640" s="52">
        <f t="shared" ref="D1640" si="19838">IF(ISERROR(VLOOKUP(E1640,Proveedores,2,FALSE)),"",VLOOKUP(E1640,Proveedores,2,FALSE))</f>
        <v>2075</v>
      </c>
      <c r="E1640" s="53" t="s">
        <v>149</v>
      </c>
      <c r="F1640" s="54">
        <v>186</v>
      </c>
      <c r="G1640" s="53" t="s">
        <v>56</v>
      </c>
      <c r="H1640" s="53" t="s">
        <v>67</v>
      </c>
      <c r="I1640" s="52">
        <v>6</v>
      </c>
      <c r="J1640" s="53" t="s">
        <v>58</v>
      </c>
      <c r="K1640" s="55">
        <v>44835</v>
      </c>
      <c r="L1640" s="56">
        <v>6750</v>
      </c>
      <c r="M1640" s="56">
        <v>8594</v>
      </c>
      <c r="N1640" s="56">
        <v>4057</v>
      </c>
      <c r="O1640" s="56">
        <v>441</v>
      </c>
      <c r="P1640" s="57">
        <v>584</v>
      </c>
      <c r="Q1640" s="58">
        <v>0.20821917700000001</v>
      </c>
      <c r="R1640" s="57">
        <v>462.4</v>
      </c>
      <c r="S1640" s="57">
        <v>777</v>
      </c>
      <c r="T1640" s="58">
        <v>0.208236808</v>
      </c>
      <c r="U1640" s="57">
        <v>615.20000000000005</v>
      </c>
      <c r="V1640" s="57">
        <v>1165</v>
      </c>
      <c r="W1640" s="58">
        <v>0.20824019899999999</v>
      </c>
      <c r="X1640" s="57">
        <v>922.4</v>
      </c>
      <c r="Y1640" s="57">
        <v>1165</v>
      </c>
      <c r="Z1640" s="58">
        <v>0.20824019899999999</v>
      </c>
      <c r="AA1640" s="57">
        <v>922.4</v>
      </c>
      <c r="AB1640" s="57">
        <v>12557184.000000002</v>
      </c>
      <c r="AC1640" s="53" t="str">
        <f t="shared" si="19495"/>
        <v>Registro Valido</v>
      </c>
      <c r="AD1640" s="57">
        <f t="shared" ref="AD1640" si="19839">IF(OR(ISERROR(VLOOKUP(CONCATENATE("ALI_",$C1640,"_SEG_",$I1640,"_PROV_",$D1640),Catalogo_Precios,AD$8,FALSE)),L1640=0),0,VLOOKUP(CONCATENATE("ALI_",$C1640,"_SEG_",$I1640,"_PROV_",$D1640),Catalogo_Precios,AD$8,FALSE))</f>
        <v>584</v>
      </c>
      <c r="AE1640" s="57">
        <f t="shared" ref="AE1640" si="19840">IF(OR(ISERROR(VLOOKUP(CONCATENATE("ALI_",$C1640,"_SEG_",$I1640,"_PROV_",$D1640),Catalogo_Precios,AE$8,FALSE)),M1640=0),0,VLOOKUP(CONCATENATE("ALI_",$C1640,"_SEG_",$I1640,"_PROV_",$D1640),Catalogo_Precios,AE$8,FALSE))</f>
        <v>777</v>
      </c>
      <c r="AF1640" s="57">
        <f t="shared" ref="AF1640" si="19841">IF(OR(ISERROR(VLOOKUP(CONCATENATE("ALI_",$C1640,"_SEG_",$I1640,"_PROV_",$D1640),Catalogo_Precios,AF$8,FALSE)),N1640=0),0,VLOOKUP(CONCATENATE("ALI_",$C1640,"_SEG_",$I1640,"_PROV_",$D1640),Catalogo_Precios,AF$8,FALSE))</f>
        <v>1165</v>
      </c>
      <c r="AG1640" s="57">
        <f t="shared" ref="AG1640" si="19842">IF(OR(ISERROR(VLOOKUP(CONCATENATE("ALI_",$C1640,"_SEG_",$I1640,"_PROV_",$D1640),Catalogo_Precios,AG$8,FALSE)),O1640=0),0,VLOOKUP(CONCATENATE("ALI_",$C1640,"_SEG_",$I1640,"_PROV_",$D1640),Catalogo_Precios,AG$8,FALSE))</f>
        <v>1165</v>
      </c>
      <c r="AH1640" s="57">
        <f t="shared" ref="AH1640" si="19843">IF(OR(ISERROR(VLOOKUP(CONCATENATE("ALI_",$C1640,"_SEG_",$I1640,"_PROV_",$D1640),Catalogo_Precios,AH$8,FALSE)),L1640=0),0,VLOOKUP(CONCATENATE("ALI_",$C1640,"_SEG_",$I1640,"_PROV_",$D1640),Catalogo_Precios,AH$8,FALSE))</f>
        <v>578</v>
      </c>
      <c r="AI1640" s="57">
        <f t="shared" ref="AI1640" si="19844">IF(OR(ISERROR(VLOOKUP(CONCATENATE("ALI_",$C1640,"_SEG_",$I1640,"_PROV_",$D1640),Catalogo_Precios,AI$8,FALSE)),M1640=0),0,VLOOKUP(CONCATENATE("ALI_",$C1640,"_SEG_",$I1640,"_PROV_",$D1640),Catalogo_Precios,AI$8,FALSE))</f>
        <v>769</v>
      </c>
      <c r="AJ1640" s="57">
        <f t="shared" ref="AJ1640" si="19845">IF(OR(ISERROR(VLOOKUP(CONCATENATE("ALI_",$C1640,"_SEG_",$I1640,"_PROV_",$D1640),Catalogo_Precios,AJ$8,FALSE)),N1640=0),0,VLOOKUP(CONCATENATE("ALI_",$C1640,"_SEG_",$I1640,"_PROV_",$D1640),Catalogo_Precios,AJ$8,FALSE))</f>
        <v>1153</v>
      </c>
      <c r="AK1640" s="57">
        <f t="shared" ref="AK1640" si="19846">IF(OR(ISERROR(VLOOKUP(CONCATENATE("ALI_",$C1640,"_SEG_",$I1640,"_PROV_",$D1640),Catalogo_Precios,AK$8,FALSE)),O1640=0),0,VLOOKUP(CONCATENATE("ALI_",$C1640,"_SEG_",$I1640,"_PROV_",$D1640),Catalogo_Precios,AK$8,FALSE))</f>
        <v>1153</v>
      </c>
      <c r="AL1640" s="53"/>
      <c r="AM1640" s="59" t="str">
        <f t="shared" si="19504"/>
        <v>ALI_45_SEG_6</v>
      </c>
      <c r="AN1640" s="59" t="str">
        <f t="shared" si="19505"/>
        <v>ALI_45_SEG_6_VAL_12557184</v>
      </c>
      <c r="AO1640" s="60">
        <f t="shared" ref="AO1640" si="19847">IF(OR(AB1640="",AB1640=0),0,COUNTIF(Codificacion,AM1640))</f>
        <v>6</v>
      </c>
      <c r="AP1640" s="61">
        <f t="array" ref="AP1640">MIN(IF(Codificacion=AM1640,Total_Cotizacion,""))</f>
        <v>12557184.000000002</v>
      </c>
      <c r="AQ1640" s="62" t="b">
        <f t="shared" si="19507"/>
        <v>1</v>
      </c>
      <c r="AR1640" s="51" t="str">
        <f t="shared" ref="AR1640" si="19848">IF(COUNTIF(Codificacion2,CONCATENATE(AM1640,"_VAL_",AB1640))&gt;1,"Empate","")</f>
        <v>Empate</v>
      </c>
      <c r="AS1640" s="63" t="s">
        <v>78</v>
      </c>
      <c r="AT1640" s="59" t="str">
        <f t="shared" si="19509"/>
        <v>ALI_45_SEG_6_x</v>
      </c>
      <c r="AU1640" s="63">
        <f t="shared" ref="AU1640" si="19849">IF(AND(COUNTIF(Codificacion3,AT1640)&lt;AO1640),1,COUNTIF(Codificacion3,AT1640))</f>
        <v>1</v>
      </c>
      <c r="AV1640" s="62" t="str">
        <f t="shared" si="19511"/>
        <v>Cotizacion Seleccionada</v>
      </c>
      <c r="AW1640" s="53"/>
      <c r="AX1640" s="51" t="str">
        <f t="shared" si="19512"/>
        <v>ALI_45_SEG_6VERDADERO</v>
      </c>
      <c r="AY1640" s="51">
        <f t="shared" si="19493"/>
        <v>3</v>
      </c>
      <c r="AZ1640" s="64" t="b">
        <f t="shared" si="19513"/>
        <v>0</v>
      </c>
    </row>
    <row r="1641" spans="1:52" x14ac:dyDescent="0.2">
      <c r="A1641" s="50" t="str">
        <f t="shared" si="19455"/>
        <v>ALI_45_SEG_7</v>
      </c>
      <c r="B1641" s="51" t="s">
        <v>148</v>
      </c>
      <c r="C1641" s="52">
        <v>45</v>
      </c>
      <c r="D1641" s="52">
        <f t="shared" ref="D1641" si="19850">IF(ISERROR(VLOOKUP(E1641,Proveedores,2,FALSE)),"",VLOOKUP(E1641,Proveedores,2,FALSE))</f>
        <v>2075</v>
      </c>
      <c r="E1641" s="53" t="s">
        <v>149</v>
      </c>
      <c r="F1641" s="54">
        <v>187</v>
      </c>
      <c r="G1641" s="53" t="s">
        <v>56</v>
      </c>
      <c r="H1641" s="53" t="s">
        <v>67</v>
      </c>
      <c r="I1641" s="52">
        <v>7</v>
      </c>
      <c r="J1641" s="53" t="s">
        <v>58</v>
      </c>
      <c r="K1641" s="55">
        <v>44835</v>
      </c>
      <c r="L1641" s="56">
        <v>6894</v>
      </c>
      <c r="M1641" s="56">
        <v>8776</v>
      </c>
      <c r="N1641" s="56">
        <v>4144</v>
      </c>
      <c r="O1641" s="56">
        <v>450</v>
      </c>
      <c r="P1641" s="57">
        <v>584</v>
      </c>
      <c r="Q1641" s="58">
        <v>0.20821917700000001</v>
      </c>
      <c r="R1641" s="57">
        <v>462.4</v>
      </c>
      <c r="S1641" s="57">
        <v>777</v>
      </c>
      <c r="T1641" s="58">
        <v>0.208236808</v>
      </c>
      <c r="U1641" s="57">
        <v>615.20000000000005</v>
      </c>
      <c r="V1641" s="57">
        <v>1165</v>
      </c>
      <c r="W1641" s="58">
        <v>0.20824019899999999</v>
      </c>
      <c r="X1641" s="57">
        <v>922.4</v>
      </c>
      <c r="Y1641" s="57">
        <v>1165</v>
      </c>
      <c r="Z1641" s="58">
        <v>0.20824019899999999</v>
      </c>
      <c r="AA1641" s="57">
        <v>922.4</v>
      </c>
      <c r="AB1641" s="57">
        <v>12824286.4</v>
      </c>
      <c r="AC1641" s="53" t="str">
        <f t="shared" si="19495"/>
        <v>Registro Valido</v>
      </c>
      <c r="AD1641" s="57">
        <f t="shared" ref="AD1641" si="19851">IF(OR(ISERROR(VLOOKUP(CONCATENATE("ALI_",$C1641,"_SEG_",$I1641,"_PROV_",$D1641),Catalogo_Precios,AD$8,FALSE)),L1641=0),0,VLOOKUP(CONCATENATE("ALI_",$C1641,"_SEG_",$I1641,"_PROV_",$D1641),Catalogo_Precios,AD$8,FALSE))</f>
        <v>584</v>
      </c>
      <c r="AE1641" s="57">
        <f t="shared" ref="AE1641" si="19852">IF(OR(ISERROR(VLOOKUP(CONCATENATE("ALI_",$C1641,"_SEG_",$I1641,"_PROV_",$D1641),Catalogo_Precios,AE$8,FALSE)),M1641=0),0,VLOOKUP(CONCATENATE("ALI_",$C1641,"_SEG_",$I1641,"_PROV_",$D1641),Catalogo_Precios,AE$8,FALSE))</f>
        <v>777</v>
      </c>
      <c r="AF1641" s="57">
        <f t="shared" ref="AF1641" si="19853">IF(OR(ISERROR(VLOOKUP(CONCATENATE("ALI_",$C1641,"_SEG_",$I1641,"_PROV_",$D1641),Catalogo_Precios,AF$8,FALSE)),N1641=0),0,VLOOKUP(CONCATENATE("ALI_",$C1641,"_SEG_",$I1641,"_PROV_",$D1641),Catalogo_Precios,AF$8,FALSE))</f>
        <v>1165</v>
      </c>
      <c r="AG1641" s="57">
        <f t="shared" ref="AG1641" si="19854">IF(OR(ISERROR(VLOOKUP(CONCATENATE("ALI_",$C1641,"_SEG_",$I1641,"_PROV_",$D1641),Catalogo_Precios,AG$8,FALSE)),O1641=0),0,VLOOKUP(CONCATENATE("ALI_",$C1641,"_SEG_",$I1641,"_PROV_",$D1641),Catalogo_Precios,AG$8,FALSE))</f>
        <v>1165</v>
      </c>
      <c r="AH1641" s="57">
        <f t="shared" ref="AH1641" si="19855">IF(OR(ISERROR(VLOOKUP(CONCATENATE("ALI_",$C1641,"_SEG_",$I1641,"_PROV_",$D1641),Catalogo_Precios,AH$8,FALSE)),L1641=0),0,VLOOKUP(CONCATENATE("ALI_",$C1641,"_SEG_",$I1641,"_PROV_",$D1641),Catalogo_Precios,AH$8,FALSE))</f>
        <v>578</v>
      </c>
      <c r="AI1641" s="57">
        <f t="shared" ref="AI1641" si="19856">IF(OR(ISERROR(VLOOKUP(CONCATENATE("ALI_",$C1641,"_SEG_",$I1641,"_PROV_",$D1641),Catalogo_Precios,AI$8,FALSE)),M1641=0),0,VLOOKUP(CONCATENATE("ALI_",$C1641,"_SEG_",$I1641,"_PROV_",$D1641),Catalogo_Precios,AI$8,FALSE))</f>
        <v>769</v>
      </c>
      <c r="AJ1641" s="57">
        <f t="shared" ref="AJ1641" si="19857">IF(OR(ISERROR(VLOOKUP(CONCATENATE("ALI_",$C1641,"_SEG_",$I1641,"_PROV_",$D1641),Catalogo_Precios,AJ$8,FALSE)),N1641=0),0,VLOOKUP(CONCATENATE("ALI_",$C1641,"_SEG_",$I1641,"_PROV_",$D1641),Catalogo_Precios,AJ$8,FALSE))</f>
        <v>1153</v>
      </c>
      <c r="AK1641" s="57">
        <f t="shared" ref="AK1641" si="19858">IF(OR(ISERROR(VLOOKUP(CONCATENATE("ALI_",$C1641,"_SEG_",$I1641,"_PROV_",$D1641),Catalogo_Precios,AK$8,FALSE)),O1641=0),0,VLOOKUP(CONCATENATE("ALI_",$C1641,"_SEG_",$I1641,"_PROV_",$D1641),Catalogo_Precios,AK$8,FALSE))</f>
        <v>1153</v>
      </c>
      <c r="AL1641" s="53"/>
      <c r="AM1641" s="59" t="str">
        <f t="shared" si="19504"/>
        <v>ALI_45_SEG_7</v>
      </c>
      <c r="AN1641" s="59" t="str">
        <f t="shared" si="19505"/>
        <v>ALI_45_SEG_7_VAL_12824286.4</v>
      </c>
      <c r="AO1641" s="60">
        <f t="shared" ref="AO1641" si="19859">IF(OR(AB1641="",AB1641=0),0,COUNTIF(Codificacion,AM1641))</f>
        <v>6</v>
      </c>
      <c r="AP1641" s="61">
        <f t="array" ref="AP1641">MIN(IF(Codificacion=AM1641,Total_Cotizacion,""))</f>
        <v>12824286.4</v>
      </c>
      <c r="AQ1641" s="62" t="b">
        <f t="shared" si="19507"/>
        <v>1</v>
      </c>
      <c r="AR1641" s="51" t="str">
        <f t="shared" ref="AR1641" si="19860">IF(COUNTIF(Codificacion2,CONCATENATE(AM1641,"_VAL_",AB1641))&gt;1,"Empate","")</f>
        <v>Empate</v>
      </c>
      <c r="AS1641" s="63" t="s">
        <v>78</v>
      </c>
      <c r="AT1641" s="59" t="str">
        <f t="shared" si="19509"/>
        <v>ALI_45_SEG_7_x</v>
      </c>
      <c r="AU1641" s="63">
        <f t="shared" ref="AU1641" si="19861">IF(AND(COUNTIF(Codificacion3,AT1641)&lt;AO1641),1,COUNTIF(Codificacion3,AT1641))</f>
        <v>1</v>
      </c>
      <c r="AV1641" s="62" t="str">
        <f t="shared" si="19511"/>
        <v>Cotizacion Seleccionada</v>
      </c>
      <c r="AW1641" s="53"/>
      <c r="AX1641" s="51" t="str">
        <f t="shared" si="19512"/>
        <v>ALI_45_SEG_7VERDADERO</v>
      </c>
      <c r="AY1641" s="51">
        <f t="shared" si="19493"/>
        <v>3</v>
      </c>
      <c r="AZ1641" s="64" t="b">
        <f t="shared" si="19513"/>
        <v>0</v>
      </c>
    </row>
    <row r="1642" spans="1:52" x14ac:dyDescent="0.2">
      <c r="A1642" s="50" t="str">
        <f t="shared" si="19455"/>
        <v>ALI_45_SEG_8</v>
      </c>
      <c r="B1642" s="51" t="s">
        <v>148</v>
      </c>
      <c r="C1642" s="52">
        <v>45</v>
      </c>
      <c r="D1642" s="52">
        <f t="shared" ref="D1642" si="19862">IF(ISERROR(VLOOKUP(E1642,Proveedores,2,FALSE)),"",VLOOKUP(E1642,Proveedores,2,FALSE))</f>
        <v>2075</v>
      </c>
      <c r="E1642" s="53" t="s">
        <v>149</v>
      </c>
      <c r="F1642" s="54">
        <v>188</v>
      </c>
      <c r="G1642" s="53" t="s">
        <v>56</v>
      </c>
      <c r="H1642" s="53" t="s">
        <v>67</v>
      </c>
      <c r="I1642" s="52">
        <v>8</v>
      </c>
      <c r="J1642" s="53" t="s">
        <v>58</v>
      </c>
      <c r="K1642" s="55">
        <v>44835</v>
      </c>
      <c r="L1642" s="56">
        <v>6654</v>
      </c>
      <c r="M1642" s="56">
        <v>8470</v>
      </c>
      <c r="N1642" s="56">
        <v>4000</v>
      </c>
      <c r="O1642" s="56">
        <v>435</v>
      </c>
      <c r="P1642" s="57">
        <v>584</v>
      </c>
      <c r="Q1642" s="58">
        <v>0.20821917700000001</v>
      </c>
      <c r="R1642" s="57">
        <v>462.4</v>
      </c>
      <c r="S1642" s="57">
        <v>777</v>
      </c>
      <c r="T1642" s="58">
        <v>0.208236808</v>
      </c>
      <c r="U1642" s="57">
        <v>615.20000000000005</v>
      </c>
      <c r="V1642" s="57">
        <v>1165</v>
      </c>
      <c r="W1642" s="58">
        <v>0.20824019899999999</v>
      </c>
      <c r="X1642" s="57">
        <v>922.4</v>
      </c>
      <c r="Y1642" s="57">
        <v>1165</v>
      </c>
      <c r="Z1642" s="58">
        <v>0.20824019899999999</v>
      </c>
      <c r="AA1642" s="57">
        <v>922.4</v>
      </c>
      <c r="AB1642" s="57">
        <v>12378397.6</v>
      </c>
      <c r="AC1642" s="53" t="str">
        <f t="shared" si="19495"/>
        <v>Registro Valido</v>
      </c>
      <c r="AD1642" s="57">
        <f t="shared" ref="AD1642" si="19863">IF(OR(ISERROR(VLOOKUP(CONCATENATE("ALI_",$C1642,"_SEG_",$I1642,"_PROV_",$D1642),Catalogo_Precios,AD$8,FALSE)),L1642=0),0,VLOOKUP(CONCATENATE("ALI_",$C1642,"_SEG_",$I1642,"_PROV_",$D1642),Catalogo_Precios,AD$8,FALSE))</f>
        <v>584</v>
      </c>
      <c r="AE1642" s="57">
        <f t="shared" ref="AE1642" si="19864">IF(OR(ISERROR(VLOOKUP(CONCATENATE("ALI_",$C1642,"_SEG_",$I1642,"_PROV_",$D1642),Catalogo_Precios,AE$8,FALSE)),M1642=0),0,VLOOKUP(CONCATENATE("ALI_",$C1642,"_SEG_",$I1642,"_PROV_",$D1642),Catalogo_Precios,AE$8,FALSE))</f>
        <v>777</v>
      </c>
      <c r="AF1642" s="57">
        <f t="shared" ref="AF1642" si="19865">IF(OR(ISERROR(VLOOKUP(CONCATENATE("ALI_",$C1642,"_SEG_",$I1642,"_PROV_",$D1642),Catalogo_Precios,AF$8,FALSE)),N1642=0),0,VLOOKUP(CONCATENATE("ALI_",$C1642,"_SEG_",$I1642,"_PROV_",$D1642),Catalogo_Precios,AF$8,FALSE))</f>
        <v>1165</v>
      </c>
      <c r="AG1642" s="57">
        <f t="shared" ref="AG1642" si="19866">IF(OR(ISERROR(VLOOKUP(CONCATENATE("ALI_",$C1642,"_SEG_",$I1642,"_PROV_",$D1642),Catalogo_Precios,AG$8,FALSE)),O1642=0),0,VLOOKUP(CONCATENATE("ALI_",$C1642,"_SEG_",$I1642,"_PROV_",$D1642),Catalogo_Precios,AG$8,FALSE))</f>
        <v>1165</v>
      </c>
      <c r="AH1642" s="57">
        <f t="shared" ref="AH1642" si="19867">IF(OR(ISERROR(VLOOKUP(CONCATENATE("ALI_",$C1642,"_SEG_",$I1642,"_PROV_",$D1642),Catalogo_Precios,AH$8,FALSE)),L1642=0),0,VLOOKUP(CONCATENATE("ALI_",$C1642,"_SEG_",$I1642,"_PROV_",$D1642),Catalogo_Precios,AH$8,FALSE))</f>
        <v>578</v>
      </c>
      <c r="AI1642" s="57">
        <f t="shared" ref="AI1642" si="19868">IF(OR(ISERROR(VLOOKUP(CONCATENATE("ALI_",$C1642,"_SEG_",$I1642,"_PROV_",$D1642),Catalogo_Precios,AI$8,FALSE)),M1642=0),0,VLOOKUP(CONCATENATE("ALI_",$C1642,"_SEG_",$I1642,"_PROV_",$D1642),Catalogo_Precios,AI$8,FALSE))</f>
        <v>769</v>
      </c>
      <c r="AJ1642" s="57">
        <f t="shared" ref="AJ1642" si="19869">IF(OR(ISERROR(VLOOKUP(CONCATENATE("ALI_",$C1642,"_SEG_",$I1642,"_PROV_",$D1642),Catalogo_Precios,AJ$8,FALSE)),N1642=0),0,VLOOKUP(CONCATENATE("ALI_",$C1642,"_SEG_",$I1642,"_PROV_",$D1642),Catalogo_Precios,AJ$8,FALSE))</f>
        <v>1153</v>
      </c>
      <c r="AK1642" s="57">
        <f t="shared" ref="AK1642" si="19870">IF(OR(ISERROR(VLOOKUP(CONCATENATE("ALI_",$C1642,"_SEG_",$I1642,"_PROV_",$D1642),Catalogo_Precios,AK$8,FALSE)),O1642=0),0,VLOOKUP(CONCATENATE("ALI_",$C1642,"_SEG_",$I1642,"_PROV_",$D1642),Catalogo_Precios,AK$8,FALSE))</f>
        <v>1153</v>
      </c>
      <c r="AL1642" s="53"/>
      <c r="AM1642" s="59" t="str">
        <f t="shared" si="19504"/>
        <v>ALI_45_SEG_8</v>
      </c>
      <c r="AN1642" s="59" t="str">
        <f t="shared" si="19505"/>
        <v>ALI_45_SEG_8_VAL_12378397.6</v>
      </c>
      <c r="AO1642" s="60">
        <f t="shared" ref="AO1642" si="19871">IF(OR(AB1642="",AB1642=0),0,COUNTIF(Codificacion,AM1642))</f>
        <v>6</v>
      </c>
      <c r="AP1642" s="61">
        <f t="array" ref="AP1642">MIN(IF(Codificacion=AM1642,Total_Cotizacion,""))</f>
        <v>12378397.6</v>
      </c>
      <c r="AQ1642" s="62" t="b">
        <f t="shared" si="19507"/>
        <v>1</v>
      </c>
      <c r="AR1642" s="51" t="str">
        <f t="shared" ref="AR1642" si="19872">IF(COUNTIF(Codificacion2,CONCATENATE(AM1642,"_VAL_",AB1642))&gt;1,"Empate","")</f>
        <v>Empate</v>
      </c>
      <c r="AS1642" s="63" t="s">
        <v>78</v>
      </c>
      <c r="AT1642" s="59" t="str">
        <f t="shared" si="19509"/>
        <v>ALI_45_SEG_8_x</v>
      </c>
      <c r="AU1642" s="63">
        <f t="shared" ref="AU1642" si="19873">IF(AND(COUNTIF(Codificacion3,AT1642)&lt;AO1642),1,COUNTIF(Codificacion3,AT1642))</f>
        <v>1</v>
      </c>
      <c r="AV1642" s="62" t="str">
        <f t="shared" si="19511"/>
        <v>Cotizacion Seleccionada</v>
      </c>
      <c r="AW1642" s="53"/>
      <c r="AX1642" s="51" t="str">
        <f t="shared" si="19512"/>
        <v>ALI_45_SEG_8VERDADERO</v>
      </c>
      <c r="AY1642" s="51">
        <f t="shared" si="19493"/>
        <v>3</v>
      </c>
      <c r="AZ1642" s="64" t="b">
        <f t="shared" si="19513"/>
        <v>0</v>
      </c>
    </row>
    <row r="1643" spans="1:52" x14ac:dyDescent="0.2">
      <c r="A1643" s="50" t="str">
        <f t="shared" si="19455"/>
        <v>ALI_45_SEG_9</v>
      </c>
      <c r="B1643" s="51" t="s">
        <v>148</v>
      </c>
      <c r="C1643" s="52">
        <v>45</v>
      </c>
      <c r="D1643" s="52">
        <f t="shared" ref="D1643" si="19874">IF(ISERROR(VLOOKUP(E1643,Proveedores,2,FALSE)),"",VLOOKUP(E1643,Proveedores,2,FALSE))</f>
        <v>2075</v>
      </c>
      <c r="E1643" s="53" t="s">
        <v>149</v>
      </c>
      <c r="F1643" s="54">
        <v>189</v>
      </c>
      <c r="G1643" s="53" t="s">
        <v>56</v>
      </c>
      <c r="H1643" s="53" t="s">
        <v>67</v>
      </c>
      <c r="I1643" s="52">
        <v>9</v>
      </c>
      <c r="J1643" s="53" t="s">
        <v>58</v>
      </c>
      <c r="K1643" s="55">
        <v>44835</v>
      </c>
      <c r="L1643" s="56">
        <v>6724</v>
      </c>
      <c r="M1643" s="56">
        <v>8560</v>
      </c>
      <c r="N1643" s="56">
        <v>4041</v>
      </c>
      <c r="O1643" s="56">
        <v>439</v>
      </c>
      <c r="P1643" s="57">
        <v>584</v>
      </c>
      <c r="Q1643" s="58">
        <v>0.20821917700000001</v>
      </c>
      <c r="R1643" s="57">
        <v>462.4</v>
      </c>
      <c r="S1643" s="57">
        <v>777</v>
      </c>
      <c r="T1643" s="58">
        <v>0.208236808</v>
      </c>
      <c r="U1643" s="57">
        <v>615.20000000000005</v>
      </c>
      <c r="V1643" s="57">
        <v>1165</v>
      </c>
      <c r="W1643" s="58">
        <v>0.20824019899999999</v>
      </c>
      <c r="X1643" s="57">
        <v>922.4</v>
      </c>
      <c r="Y1643" s="57">
        <v>1165</v>
      </c>
      <c r="Z1643" s="58">
        <v>0.20824019899999999</v>
      </c>
      <c r="AA1643" s="57">
        <v>922.4</v>
      </c>
      <c r="AB1643" s="57">
        <v>12507641.6</v>
      </c>
      <c r="AC1643" s="53" t="str">
        <f t="shared" si="19495"/>
        <v>Registro Valido</v>
      </c>
      <c r="AD1643" s="57">
        <f t="shared" ref="AD1643" si="19875">IF(OR(ISERROR(VLOOKUP(CONCATENATE("ALI_",$C1643,"_SEG_",$I1643,"_PROV_",$D1643),Catalogo_Precios,AD$8,FALSE)),L1643=0),0,VLOOKUP(CONCATENATE("ALI_",$C1643,"_SEG_",$I1643,"_PROV_",$D1643),Catalogo_Precios,AD$8,FALSE))</f>
        <v>584</v>
      </c>
      <c r="AE1643" s="57">
        <f t="shared" ref="AE1643" si="19876">IF(OR(ISERROR(VLOOKUP(CONCATENATE("ALI_",$C1643,"_SEG_",$I1643,"_PROV_",$D1643),Catalogo_Precios,AE$8,FALSE)),M1643=0),0,VLOOKUP(CONCATENATE("ALI_",$C1643,"_SEG_",$I1643,"_PROV_",$D1643),Catalogo_Precios,AE$8,FALSE))</f>
        <v>777</v>
      </c>
      <c r="AF1643" s="57">
        <f t="shared" ref="AF1643" si="19877">IF(OR(ISERROR(VLOOKUP(CONCATENATE("ALI_",$C1643,"_SEG_",$I1643,"_PROV_",$D1643),Catalogo_Precios,AF$8,FALSE)),N1643=0),0,VLOOKUP(CONCATENATE("ALI_",$C1643,"_SEG_",$I1643,"_PROV_",$D1643),Catalogo_Precios,AF$8,FALSE))</f>
        <v>1165</v>
      </c>
      <c r="AG1643" s="57">
        <f t="shared" ref="AG1643" si="19878">IF(OR(ISERROR(VLOOKUP(CONCATENATE("ALI_",$C1643,"_SEG_",$I1643,"_PROV_",$D1643),Catalogo_Precios,AG$8,FALSE)),O1643=0),0,VLOOKUP(CONCATENATE("ALI_",$C1643,"_SEG_",$I1643,"_PROV_",$D1643),Catalogo_Precios,AG$8,FALSE))</f>
        <v>1165</v>
      </c>
      <c r="AH1643" s="57">
        <f t="shared" ref="AH1643" si="19879">IF(OR(ISERROR(VLOOKUP(CONCATENATE("ALI_",$C1643,"_SEG_",$I1643,"_PROV_",$D1643),Catalogo_Precios,AH$8,FALSE)),L1643=0),0,VLOOKUP(CONCATENATE("ALI_",$C1643,"_SEG_",$I1643,"_PROV_",$D1643),Catalogo_Precios,AH$8,FALSE))</f>
        <v>578</v>
      </c>
      <c r="AI1643" s="57">
        <f t="shared" ref="AI1643" si="19880">IF(OR(ISERROR(VLOOKUP(CONCATENATE("ALI_",$C1643,"_SEG_",$I1643,"_PROV_",$D1643),Catalogo_Precios,AI$8,FALSE)),M1643=0),0,VLOOKUP(CONCATENATE("ALI_",$C1643,"_SEG_",$I1643,"_PROV_",$D1643),Catalogo_Precios,AI$8,FALSE))</f>
        <v>769</v>
      </c>
      <c r="AJ1643" s="57">
        <f t="shared" ref="AJ1643" si="19881">IF(OR(ISERROR(VLOOKUP(CONCATENATE("ALI_",$C1643,"_SEG_",$I1643,"_PROV_",$D1643),Catalogo_Precios,AJ$8,FALSE)),N1643=0),0,VLOOKUP(CONCATENATE("ALI_",$C1643,"_SEG_",$I1643,"_PROV_",$D1643),Catalogo_Precios,AJ$8,FALSE))</f>
        <v>1153</v>
      </c>
      <c r="AK1643" s="57">
        <f t="shared" ref="AK1643" si="19882">IF(OR(ISERROR(VLOOKUP(CONCATENATE("ALI_",$C1643,"_SEG_",$I1643,"_PROV_",$D1643),Catalogo_Precios,AK$8,FALSE)),O1643=0),0,VLOOKUP(CONCATENATE("ALI_",$C1643,"_SEG_",$I1643,"_PROV_",$D1643),Catalogo_Precios,AK$8,FALSE))</f>
        <v>1153</v>
      </c>
      <c r="AL1643" s="53"/>
      <c r="AM1643" s="59" t="str">
        <f t="shared" si="19504"/>
        <v>ALI_45_SEG_9</v>
      </c>
      <c r="AN1643" s="59" t="str">
        <f t="shared" si="19505"/>
        <v>ALI_45_SEG_9_VAL_12507641.6</v>
      </c>
      <c r="AO1643" s="60">
        <f t="shared" ref="AO1643" si="19883">IF(OR(AB1643="",AB1643=0),0,COUNTIF(Codificacion,AM1643))</f>
        <v>6</v>
      </c>
      <c r="AP1643" s="61">
        <f t="array" ref="AP1643">MIN(IF(Codificacion=AM1643,Total_Cotizacion,""))</f>
        <v>12507641.6</v>
      </c>
      <c r="AQ1643" s="62" t="b">
        <f t="shared" si="19507"/>
        <v>1</v>
      </c>
      <c r="AR1643" s="51" t="str">
        <f t="shared" ref="AR1643" si="19884">IF(COUNTIF(Codificacion2,CONCATENATE(AM1643,"_VAL_",AB1643))&gt;1,"Empate","")</f>
        <v>Empate</v>
      </c>
      <c r="AS1643" s="63" t="s">
        <v>78</v>
      </c>
      <c r="AT1643" s="59" t="str">
        <f t="shared" si="19509"/>
        <v>ALI_45_SEG_9_x</v>
      </c>
      <c r="AU1643" s="63">
        <f t="shared" ref="AU1643" si="19885">IF(AND(COUNTIF(Codificacion3,AT1643)&lt;AO1643),1,COUNTIF(Codificacion3,AT1643))</f>
        <v>1</v>
      </c>
      <c r="AV1643" s="62" t="str">
        <f t="shared" si="19511"/>
        <v>Cotizacion Seleccionada</v>
      </c>
      <c r="AW1643" s="53"/>
      <c r="AX1643" s="51" t="str">
        <f t="shared" si="19512"/>
        <v>ALI_45_SEG_9VERDADERO</v>
      </c>
      <c r="AY1643" s="51">
        <f t="shared" si="19493"/>
        <v>3</v>
      </c>
      <c r="AZ1643" s="64" t="b">
        <f t="shared" si="19513"/>
        <v>0</v>
      </c>
    </row>
    <row r="1644" spans="1:52" x14ac:dyDescent="0.2">
      <c r="A1644" s="50" t="str">
        <f t="shared" si="19455"/>
        <v>ALI_45_SEG_10</v>
      </c>
      <c r="B1644" s="51" t="s">
        <v>148</v>
      </c>
      <c r="C1644" s="52">
        <v>45</v>
      </c>
      <c r="D1644" s="52">
        <f t="shared" ref="D1644" si="19886">IF(ISERROR(VLOOKUP(E1644,Proveedores,2,FALSE)),"",VLOOKUP(E1644,Proveedores,2,FALSE))</f>
        <v>2075</v>
      </c>
      <c r="E1644" s="53" t="s">
        <v>149</v>
      </c>
      <c r="F1644" s="54">
        <v>190</v>
      </c>
      <c r="G1644" s="53" t="s">
        <v>56</v>
      </c>
      <c r="H1644" s="53" t="s">
        <v>67</v>
      </c>
      <c r="I1644" s="52">
        <v>10</v>
      </c>
      <c r="J1644" s="53" t="s">
        <v>58</v>
      </c>
      <c r="K1644" s="55">
        <v>44835</v>
      </c>
      <c r="L1644" s="56">
        <v>6734</v>
      </c>
      <c r="M1644" s="56">
        <v>8574</v>
      </c>
      <c r="N1644" s="56">
        <v>4048</v>
      </c>
      <c r="O1644" s="56">
        <v>440</v>
      </c>
      <c r="P1644" s="57">
        <v>584</v>
      </c>
      <c r="Q1644" s="58">
        <v>0.20821917700000001</v>
      </c>
      <c r="R1644" s="57">
        <v>462.4</v>
      </c>
      <c r="S1644" s="57">
        <v>777</v>
      </c>
      <c r="T1644" s="58">
        <v>0.208236808</v>
      </c>
      <c r="U1644" s="57">
        <v>615.20000000000005</v>
      </c>
      <c r="V1644" s="57">
        <v>1165</v>
      </c>
      <c r="W1644" s="58">
        <v>0.20824019899999999</v>
      </c>
      <c r="X1644" s="57">
        <v>922.4</v>
      </c>
      <c r="Y1644" s="57">
        <v>1165</v>
      </c>
      <c r="Z1644" s="58">
        <v>0.20824019899999999</v>
      </c>
      <c r="AA1644" s="57">
        <v>922.4</v>
      </c>
      <c r="AB1644" s="57">
        <v>12528257.6</v>
      </c>
      <c r="AC1644" s="53" t="str">
        <f t="shared" si="19495"/>
        <v>Registro Valido</v>
      </c>
      <c r="AD1644" s="57">
        <f t="shared" ref="AD1644" si="19887">IF(OR(ISERROR(VLOOKUP(CONCATENATE("ALI_",$C1644,"_SEG_",$I1644,"_PROV_",$D1644),Catalogo_Precios,AD$8,FALSE)),L1644=0),0,VLOOKUP(CONCATENATE("ALI_",$C1644,"_SEG_",$I1644,"_PROV_",$D1644),Catalogo_Precios,AD$8,FALSE))</f>
        <v>584</v>
      </c>
      <c r="AE1644" s="57">
        <f t="shared" ref="AE1644" si="19888">IF(OR(ISERROR(VLOOKUP(CONCATENATE("ALI_",$C1644,"_SEG_",$I1644,"_PROV_",$D1644),Catalogo_Precios,AE$8,FALSE)),M1644=0),0,VLOOKUP(CONCATENATE("ALI_",$C1644,"_SEG_",$I1644,"_PROV_",$D1644),Catalogo_Precios,AE$8,FALSE))</f>
        <v>777</v>
      </c>
      <c r="AF1644" s="57">
        <f t="shared" ref="AF1644" si="19889">IF(OR(ISERROR(VLOOKUP(CONCATENATE("ALI_",$C1644,"_SEG_",$I1644,"_PROV_",$D1644),Catalogo_Precios,AF$8,FALSE)),N1644=0),0,VLOOKUP(CONCATENATE("ALI_",$C1644,"_SEG_",$I1644,"_PROV_",$D1644),Catalogo_Precios,AF$8,FALSE))</f>
        <v>1165</v>
      </c>
      <c r="AG1644" s="57">
        <f t="shared" ref="AG1644" si="19890">IF(OR(ISERROR(VLOOKUP(CONCATENATE("ALI_",$C1644,"_SEG_",$I1644,"_PROV_",$D1644),Catalogo_Precios,AG$8,FALSE)),O1644=0),0,VLOOKUP(CONCATENATE("ALI_",$C1644,"_SEG_",$I1644,"_PROV_",$D1644),Catalogo_Precios,AG$8,FALSE))</f>
        <v>1165</v>
      </c>
      <c r="AH1644" s="57">
        <f t="shared" ref="AH1644" si="19891">IF(OR(ISERROR(VLOOKUP(CONCATENATE("ALI_",$C1644,"_SEG_",$I1644,"_PROV_",$D1644),Catalogo_Precios,AH$8,FALSE)),L1644=0),0,VLOOKUP(CONCATENATE("ALI_",$C1644,"_SEG_",$I1644,"_PROV_",$D1644),Catalogo_Precios,AH$8,FALSE))</f>
        <v>578</v>
      </c>
      <c r="AI1644" s="57">
        <f t="shared" ref="AI1644" si="19892">IF(OR(ISERROR(VLOOKUP(CONCATENATE("ALI_",$C1644,"_SEG_",$I1644,"_PROV_",$D1644),Catalogo_Precios,AI$8,FALSE)),M1644=0),0,VLOOKUP(CONCATENATE("ALI_",$C1644,"_SEG_",$I1644,"_PROV_",$D1644),Catalogo_Precios,AI$8,FALSE))</f>
        <v>769</v>
      </c>
      <c r="AJ1644" s="57">
        <f t="shared" ref="AJ1644" si="19893">IF(OR(ISERROR(VLOOKUP(CONCATENATE("ALI_",$C1644,"_SEG_",$I1644,"_PROV_",$D1644),Catalogo_Precios,AJ$8,FALSE)),N1644=0),0,VLOOKUP(CONCATENATE("ALI_",$C1644,"_SEG_",$I1644,"_PROV_",$D1644),Catalogo_Precios,AJ$8,FALSE))</f>
        <v>1153</v>
      </c>
      <c r="AK1644" s="57">
        <f t="shared" ref="AK1644" si="19894">IF(OR(ISERROR(VLOOKUP(CONCATENATE("ALI_",$C1644,"_SEG_",$I1644,"_PROV_",$D1644),Catalogo_Precios,AK$8,FALSE)),O1644=0),0,VLOOKUP(CONCATENATE("ALI_",$C1644,"_SEG_",$I1644,"_PROV_",$D1644),Catalogo_Precios,AK$8,FALSE))</f>
        <v>1153</v>
      </c>
      <c r="AL1644" s="53"/>
      <c r="AM1644" s="59" t="str">
        <f t="shared" si="19504"/>
        <v>ALI_45_SEG_10</v>
      </c>
      <c r="AN1644" s="59" t="str">
        <f t="shared" si="19505"/>
        <v>ALI_45_SEG_10_VAL_12528257.6</v>
      </c>
      <c r="AO1644" s="60">
        <f t="shared" ref="AO1644" si="19895">IF(OR(AB1644="",AB1644=0),0,COUNTIF(Codificacion,AM1644))</f>
        <v>5</v>
      </c>
      <c r="AP1644" s="61">
        <f t="array" ref="AP1644">MIN(IF(Codificacion=AM1644,Total_Cotizacion,""))</f>
        <v>12528257.6</v>
      </c>
      <c r="AQ1644" s="62" t="b">
        <f t="shared" si="19507"/>
        <v>1</v>
      </c>
      <c r="AR1644" s="51" t="str">
        <f t="shared" ref="AR1644" si="19896">IF(COUNTIF(Codificacion2,CONCATENATE(AM1644,"_VAL_",AB1644))&gt;1,"Empate","")</f>
        <v>Empate</v>
      </c>
      <c r="AS1644" s="63" t="s">
        <v>78</v>
      </c>
      <c r="AT1644" s="59" t="str">
        <f t="shared" si="19509"/>
        <v>ALI_45_SEG_10_x</v>
      </c>
      <c r="AU1644" s="63">
        <f t="shared" ref="AU1644" si="19897">IF(AND(COUNTIF(Codificacion3,AT1644)&lt;AO1644),1,COUNTIF(Codificacion3,AT1644))</f>
        <v>1</v>
      </c>
      <c r="AV1644" s="62" t="str">
        <f t="shared" si="19511"/>
        <v>Cotizacion Seleccionada</v>
      </c>
      <c r="AW1644" s="53"/>
      <c r="AX1644" s="51" t="str">
        <f t="shared" si="19512"/>
        <v>ALI_45_SEG_10VERDADERO</v>
      </c>
      <c r="AY1644" s="51">
        <f t="shared" si="19493"/>
        <v>2</v>
      </c>
      <c r="AZ1644" s="64" t="b">
        <f t="shared" si="19513"/>
        <v>0</v>
      </c>
    </row>
    <row r="1645" spans="1:52" x14ac:dyDescent="0.2">
      <c r="A1645" s="50" t="str">
        <f t="shared" si="19455"/>
        <v>ALI_45_SEG_11</v>
      </c>
      <c r="B1645" s="51" t="s">
        <v>148</v>
      </c>
      <c r="C1645" s="52">
        <v>45</v>
      </c>
      <c r="D1645" s="52">
        <f t="shared" ref="D1645" si="19898">IF(ISERROR(VLOOKUP(E1645,Proveedores,2,FALSE)),"",VLOOKUP(E1645,Proveedores,2,FALSE))</f>
        <v>2075</v>
      </c>
      <c r="E1645" s="53" t="s">
        <v>149</v>
      </c>
      <c r="F1645" s="54">
        <v>191</v>
      </c>
      <c r="G1645" s="53" t="s">
        <v>56</v>
      </c>
      <c r="H1645" s="53" t="s">
        <v>67</v>
      </c>
      <c r="I1645" s="52">
        <v>11</v>
      </c>
      <c r="J1645" s="53" t="s">
        <v>58</v>
      </c>
      <c r="K1645" s="55">
        <v>44835</v>
      </c>
      <c r="L1645" s="56">
        <v>6632</v>
      </c>
      <c r="M1645" s="56">
        <v>8443</v>
      </c>
      <c r="N1645" s="56">
        <v>3986</v>
      </c>
      <c r="O1645" s="56">
        <v>433</v>
      </c>
      <c r="P1645" s="57">
        <v>584</v>
      </c>
      <c r="Q1645" s="58">
        <v>0.20821917700000001</v>
      </c>
      <c r="R1645" s="57">
        <v>462.4</v>
      </c>
      <c r="S1645" s="57">
        <v>777</v>
      </c>
      <c r="T1645" s="58">
        <v>0.208236808</v>
      </c>
      <c r="U1645" s="57">
        <v>615.20000000000005</v>
      </c>
      <c r="V1645" s="57">
        <v>1165</v>
      </c>
      <c r="W1645" s="58">
        <v>0.20824019899999999</v>
      </c>
      <c r="X1645" s="57">
        <v>922.4</v>
      </c>
      <c r="Y1645" s="57">
        <v>1165</v>
      </c>
      <c r="Z1645" s="58">
        <v>0.20824019899999999</v>
      </c>
      <c r="AA1645" s="57">
        <v>922.4</v>
      </c>
      <c r="AB1645" s="57">
        <v>12336856</v>
      </c>
      <c r="AC1645" s="53" t="str">
        <f t="shared" si="19495"/>
        <v>Registro Valido</v>
      </c>
      <c r="AD1645" s="57">
        <f t="shared" ref="AD1645" si="19899">IF(OR(ISERROR(VLOOKUP(CONCATENATE("ALI_",$C1645,"_SEG_",$I1645,"_PROV_",$D1645),Catalogo_Precios,AD$8,FALSE)),L1645=0),0,VLOOKUP(CONCATENATE("ALI_",$C1645,"_SEG_",$I1645,"_PROV_",$D1645),Catalogo_Precios,AD$8,FALSE))</f>
        <v>584</v>
      </c>
      <c r="AE1645" s="57">
        <f t="shared" ref="AE1645" si="19900">IF(OR(ISERROR(VLOOKUP(CONCATENATE("ALI_",$C1645,"_SEG_",$I1645,"_PROV_",$D1645),Catalogo_Precios,AE$8,FALSE)),M1645=0),0,VLOOKUP(CONCATENATE("ALI_",$C1645,"_SEG_",$I1645,"_PROV_",$D1645),Catalogo_Precios,AE$8,FALSE))</f>
        <v>777</v>
      </c>
      <c r="AF1645" s="57">
        <f t="shared" ref="AF1645" si="19901">IF(OR(ISERROR(VLOOKUP(CONCATENATE("ALI_",$C1645,"_SEG_",$I1645,"_PROV_",$D1645),Catalogo_Precios,AF$8,FALSE)),N1645=0),0,VLOOKUP(CONCATENATE("ALI_",$C1645,"_SEG_",$I1645,"_PROV_",$D1645),Catalogo_Precios,AF$8,FALSE))</f>
        <v>1165</v>
      </c>
      <c r="AG1645" s="57">
        <f t="shared" ref="AG1645" si="19902">IF(OR(ISERROR(VLOOKUP(CONCATENATE("ALI_",$C1645,"_SEG_",$I1645,"_PROV_",$D1645),Catalogo_Precios,AG$8,FALSE)),O1645=0),0,VLOOKUP(CONCATENATE("ALI_",$C1645,"_SEG_",$I1645,"_PROV_",$D1645),Catalogo_Precios,AG$8,FALSE))</f>
        <v>1165</v>
      </c>
      <c r="AH1645" s="57">
        <f t="shared" ref="AH1645" si="19903">IF(OR(ISERROR(VLOOKUP(CONCATENATE("ALI_",$C1645,"_SEG_",$I1645,"_PROV_",$D1645),Catalogo_Precios,AH$8,FALSE)),L1645=0),0,VLOOKUP(CONCATENATE("ALI_",$C1645,"_SEG_",$I1645,"_PROV_",$D1645),Catalogo_Precios,AH$8,FALSE))</f>
        <v>578</v>
      </c>
      <c r="AI1645" s="57">
        <f t="shared" ref="AI1645" si="19904">IF(OR(ISERROR(VLOOKUP(CONCATENATE("ALI_",$C1645,"_SEG_",$I1645,"_PROV_",$D1645),Catalogo_Precios,AI$8,FALSE)),M1645=0),0,VLOOKUP(CONCATENATE("ALI_",$C1645,"_SEG_",$I1645,"_PROV_",$D1645),Catalogo_Precios,AI$8,FALSE))</f>
        <v>769</v>
      </c>
      <c r="AJ1645" s="57">
        <f t="shared" ref="AJ1645" si="19905">IF(OR(ISERROR(VLOOKUP(CONCATENATE("ALI_",$C1645,"_SEG_",$I1645,"_PROV_",$D1645),Catalogo_Precios,AJ$8,FALSE)),N1645=0),0,VLOOKUP(CONCATENATE("ALI_",$C1645,"_SEG_",$I1645,"_PROV_",$D1645),Catalogo_Precios,AJ$8,FALSE))</f>
        <v>1153</v>
      </c>
      <c r="AK1645" s="57">
        <f t="shared" ref="AK1645" si="19906">IF(OR(ISERROR(VLOOKUP(CONCATENATE("ALI_",$C1645,"_SEG_",$I1645,"_PROV_",$D1645),Catalogo_Precios,AK$8,FALSE)),O1645=0),0,VLOOKUP(CONCATENATE("ALI_",$C1645,"_SEG_",$I1645,"_PROV_",$D1645),Catalogo_Precios,AK$8,FALSE))</f>
        <v>1153</v>
      </c>
      <c r="AL1645" s="53"/>
      <c r="AM1645" s="59" t="str">
        <f t="shared" si="19504"/>
        <v>ALI_45_SEG_11</v>
      </c>
      <c r="AN1645" s="59" t="str">
        <f t="shared" si="19505"/>
        <v>ALI_45_SEG_11_VAL_12336856</v>
      </c>
      <c r="AO1645" s="60">
        <f t="shared" ref="AO1645" si="19907">IF(OR(AB1645="",AB1645=0),0,COUNTIF(Codificacion,AM1645))</f>
        <v>5</v>
      </c>
      <c r="AP1645" s="61">
        <f t="array" ref="AP1645">MIN(IF(Codificacion=AM1645,Total_Cotizacion,""))</f>
        <v>12336856</v>
      </c>
      <c r="AQ1645" s="62" t="b">
        <f t="shared" si="19507"/>
        <v>1</v>
      </c>
      <c r="AR1645" s="51" t="str">
        <f t="shared" ref="AR1645" si="19908">IF(COUNTIF(Codificacion2,CONCATENATE(AM1645,"_VAL_",AB1645))&gt;1,"Empate","")</f>
        <v>Empate</v>
      </c>
      <c r="AS1645" s="63" t="s">
        <v>78</v>
      </c>
      <c r="AT1645" s="59" t="str">
        <f t="shared" si="19509"/>
        <v>ALI_45_SEG_11_x</v>
      </c>
      <c r="AU1645" s="63">
        <f t="shared" ref="AU1645" si="19909">IF(AND(COUNTIF(Codificacion3,AT1645)&lt;AO1645),1,COUNTIF(Codificacion3,AT1645))</f>
        <v>1</v>
      </c>
      <c r="AV1645" s="62" t="str">
        <f t="shared" si="19511"/>
        <v>Cotizacion Seleccionada</v>
      </c>
      <c r="AW1645" s="53"/>
      <c r="AX1645" s="51" t="str">
        <f t="shared" si="19512"/>
        <v>ALI_45_SEG_11VERDADERO</v>
      </c>
      <c r="AY1645" s="51">
        <f t="shared" si="19493"/>
        <v>2</v>
      </c>
      <c r="AZ1645" s="64" t="b">
        <f t="shared" si="19513"/>
        <v>0</v>
      </c>
    </row>
    <row r="1646" spans="1:52" x14ac:dyDescent="0.2">
      <c r="A1646" s="50" t="str">
        <f t="shared" si="19455"/>
        <v>ALI_120_SEG_1</v>
      </c>
      <c r="B1646" s="51" t="s">
        <v>148</v>
      </c>
      <c r="C1646" s="52">
        <v>120</v>
      </c>
      <c r="D1646" s="52">
        <f t="shared" ref="D1646" si="19910">IF(ISERROR(VLOOKUP(E1646,Proveedores,2,FALSE)),"",VLOOKUP(E1646,Proveedores,2,FALSE))</f>
        <v>2075</v>
      </c>
      <c r="E1646" s="53" t="s">
        <v>149</v>
      </c>
      <c r="F1646" s="54">
        <v>282</v>
      </c>
      <c r="G1646" s="53" t="s">
        <v>56</v>
      </c>
      <c r="H1646" s="53" t="s">
        <v>69</v>
      </c>
      <c r="I1646" s="52">
        <v>1</v>
      </c>
      <c r="J1646" s="53" t="s">
        <v>58</v>
      </c>
      <c r="K1646" s="55">
        <v>44835</v>
      </c>
      <c r="L1646" s="56">
        <v>6888</v>
      </c>
      <c r="M1646" s="56">
        <v>7856</v>
      </c>
      <c r="N1646" s="56">
        <v>4586</v>
      </c>
      <c r="O1646" s="56">
        <v>270</v>
      </c>
      <c r="P1646" s="57">
        <v>516</v>
      </c>
      <c r="Q1646" s="58">
        <v>0.15</v>
      </c>
      <c r="R1646" s="57">
        <v>438.6</v>
      </c>
      <c r="S1646" s="57">
        <v>688</v>
      </c>
      <c r="T1646" s="58">
        <v>0.15</v>
      </c>
      <c r="U1646" s="57">
        <v>584.79999999999995</v>
      </c>
      <c r="V1646" s="57">
        <v>859</v>
      </c>
      <c r="W1646" s="58">
        <v>0.2074</v>
      </c>
      <c r="X1646" s="57">
        <v>680.84</v>
      </c>
      <c r="Y1646" s="57">
        <v>859</v>
      </c>
      <c r="Z1646" s="58">
        <v>0.2074</v>
      </c>
      <c r="AA1646" s="57">
        <v>680.84</v>
      </c>
      <c r="AB1646" s="57">
        <v>10921424.640000001</v>
      </c>
      <c r="AC1646" s="53" t="str">
        <f t="shared" si="19495"/>
        <v>Registro Valido</v>
      </c>
      <c r="AD1646" s="57">
        <f t="shared" ref="AD1646" si="19911">IF(OR(ISERROR(VLOOKUP(CONCATENATE("ALI_",$C1646,"_SEG_",$I1646,"_PROV_",$D1646),Catalogo_Precios,AD$8,FALSE)),L1646=0),0,VLOOKUP(CONCATENATE("ALI_",$C1646,"_SEG_",$I1646,"_PROV_",$D1646),Catalogo_Precios,AD$8,FALSE))</f>
        <v>516</v>
      </c>
      <c r="AE1646" s="57">
        <f t="shared" ref="AE1646" si="19912">IF(OR(ISERROR(VLOOKUP(CONCATENATE("ALI_",$C1646,"_SEG_",$I1646,"_PROV_",$D1646),Catalogo_Precios,AE$8,FALSE)),M1646=0),0,VLOOKUP(CONCATENATE("ALI_",$C1646,"_SEG_",$I1646,"_PROV_",$D1646),Catalogo_Precios,AE$8,FALSE))</f>
        <v>688</v>
      </c>
      <c r="AF1646" s="57">
        <f t="shared" ref="AF1646" si="19913">IF(OR(ISERROR(VLOOKUP(CONCATENATE("ALI_",$C1646,"_SEG_",$I1646,"_PROV_",$D1646),Catalogo_Precios,AF$8,FALSE)),N1646=0),0,VLOOKUP(CONCATENATE("ALI_",$C1646,"_SEG_",$I1646,"_PROV_",$D1646),Catalogo_Precios,AF$8,FALSE))</f>
        <v>859</v>
      </c>
      <c r="AG1646" s="57">
        <f t="shared" ref="AG1646" si="19914">IF(OR(ISERROR(VLOOKUP(CONCATENATE("ALI_",$C1646,"_SEG_",$I1646,"_PROV_",$D1646),Catalogo_Precios,AG$8,FALSE)),O1646=0),0,VLOOKUP(CONCATENATE("ALI_",$C1646,"_SEG_",$I1646,"_PROV_",$D1646),Catalogo_Precios,AG$8,FALSE))</f>
        <v>859</v>
      </c>
      <c r="AH1646" s="57">
        <f t="shared" ref="AH1646" si="19915">IF(OR(ISERROR(VLOOKUP(CONCATENATE("ALI_",$C1646,"_SEG_",$I1646,"_PROV_",$D1646),Catalogo_Precios,AH$8,FALSE)),L1646=0),0,VLOOKUP(CONCATENATE("ALI_",$C1646,"_SEG_",$I1646,"_PROV_",$D1646),Catalogo_Precios,AH$8,FALSE))</f>
        <v>512</v>
      </c>
      <c r="AI1646" s="57">
        <f t="shared" ref="AI1646" si="19916">IF(OR(ISERROR(VLOOKUP(CONCATENATE("ALI_",$C1646,"_SEG_",$I1646,"_PROV_",$D1646),Catalogo_Precios,AI$8,FALSE)),M1646=0),0,VLOOKUP(CONCATENATE("ALI_",$C1646,"_SEG_",$I1646,"_PROV_",$D1646),Catalogo_Precios,AI$8,FALSE))</f>
        <v>681</v>
      </c>
      <c r="AJ1646" s="57">
        <f t="shared" ref="AJ1646" si="19917">IF(OR(ISERROR(VLOOKUP(CONCATENATE("ALI_",$C1646,"_SEG_",$I1646,"_PROV_",$D1646),Catalogo_Precios,AJ$8,FALSE)),N1646=0),0,VLOOKUP(CONCATENATE("ALI_",$C1646,"_SEG_",$I1646,"_PROV_",$D1646),Catalogo_Precios,AJ$8,FALSE))</f>
        <v>851</v>
      </c>
      <c r="AK1646" s="57">
        <f t="shared" ref="AK1646" si="19918">IF(OR(ISERROR(VLOOKUP(CONCATENATE("ALI_",$C1646,"_SEG_",$I1646,"_PROV_",$D1646),Catalogo_Precios,AK$8,FALSE)),O1646=0),0,VLOOKUP(CONCATENATE("ALI_",$C1646,"_SEG_",$I1646,"_PROV_",$D1646),Catalogo_Precios,AK$8,FALSE))</f>
        <v>851</v>
      </c>
      <c r="AL1646" s="53"/>
      <c r="AM1646" s="59" t="str">
        <f t="shared" si="19504"/>
        <v>ALI_120_SEG_1</v>
      </c>
      <c r="AN1646" s="59" t="str">
        <f t="shared" si="19505"/>
        <v>ALI_120_SEG_1_VAL_10921424.64</v>
      </c>
      <c r="AO1646" s="60">
        <f t="shared" ref="AO1646" si="19919">IF(OR(AB1646="",AB1646=0),0,COUNTIF(Codificacion,AM1646))</f>
        <v>6</v>
      </c>
      <c r="AP1646" s="61">
        <f t="array" ref="AP1646">MIN(IF(Codificacion=AM1646,Total_Cotizacion,""))</f>
        <v>10921424.640000001</v>
      </c>
      <c r="AQ1646" s="62" t="b">
        <f t="shared" si="19507"/>
        <v>1</v>
      </c>
      <c r="AR1646" s="51" t="str">
        <f t="shared" ref="AR1646" si="19920">IF(COUNTIF(Codificacion2,CONCATENATE(AM1646,"_VAL_",AB1646))&gt;1,"Empate","")</f>
        <v/>
      </c>
      <c r="AS1646" s="63" t="str">
        <f t="shared" ref="AS1646:AS1660" si="19921">IF(AND(AQ1646,AR1646="",AQ1646&lt;&gt;""),"X","")</f>
        <v>X</v>
      </c>
      <c r="AT1646" s="59" t="str">
        <f t="shared" si="19509"/>
        <v>ALI_120_SEG_1_X</v>
      </c>
      <c r="AU1646" s="63">
        <f t="shared" ref="AU1646" si="19922">IF(AND(COUNTIF(Codificacion3,AT1646)&lt;AO1646),1,COUNTIF(Codificacion3,AT1646))</f>
        <v>1</v>
      </c>
      <c r="AV1646" s="62" t="str">
        <f t="shared" si="19511"/>
        <v>Cotizacion Seleccionada</v>
      </c>
      <c r="AW1646" s="53"/>
      <c r="AX1646" s="51" t="str">
        <f t="shared" si="19512"/>
        <v>ALI_120_SEG_1VERDADERO</v>
      </c>
      <c r="AY1646" s="51">
        <f t="shared" si="19493"/>
        <v>1</v>
      </c>
      <c r="AZ1646" s="64" t="b">
        <f t="shared" si="19513"/>
        <v>0</v>
      </c>
    </row>
    <row r="1647" spans="1:52" x14ac:dyDescent="0.2">
      <c r="A1647" s="50" t="str">
        <f t="shared" si="19455"/>
        <v>ALI_120_SEG_2</v>
      </c>
      <c r="B1647" s="51" t="s">
        <v>148</v>
      </c>
      <c r="C1647" s="52">
        <v>120</v>
      </c>
      <c r="D1647" s="52">
        <f t="shared" ref="D1647" si="19923">IF(ISERROR(VLOOKUP(E1647,Proveedores,2,FALSE)),"",VLOOKUP(E1647,Proveedores,2,FALSE))</f>
        <v>2075</v>
      </c>
      <c r="E1647" s="53" t="s">
        <v>149</v>
      </c>
      <c r="F1647" s="54">
        <v>283</v>
      </c>
      <c r="G1647" s="53" t="s">
        <v>56</v>
      </c>
      <c r="H1647" s="53" t="s">
        <v>69</v>
      </c>
      <c r="I1647" s="52">
        <v>2</v>
      </c>
      <c r="J1647" s="53" t="s">
        <v>58</v>
      </c>
      <c r="K1647" s="55">
        <v>44835</v>
      </c>
      <c r="L1647" s="56">
        <v>7046</v>
      </c>
      <c r="M1647" s="56">
        <v>8034</v>
      </c>
      <c r="N1647" s="56">
        <v>4689</v>
      </c>
      <c r="O1647" s="56">
        <v>276</v>
      </c>
      <c r="P1647" s="57">
        <v>516</v>
      </c>
      <c r="Q1647" s="58">
        <v>0.15</v>
      </c>
      <c r="R1647" s="57">
        <v>438.6</v>
      </c>
      <c r="S1647" s="57">
        <v>688</v>
      </c>
      <c r="T1647" s="58">
        <v>0.15</v>
      </c>
      <c r="U1647" s="57">
        <v>584.79999999999995</v>
      </c>
      <c r="V1647" s="57">
        <v>859</v>
      </c>
      <c r="W1647" s="58">
        <v>0.2074</v>
      </c>
      <c r="X1647" s="57">
        <v>680.84</v>
      </c>
      <c r="Y1647" s="57">
        <v>859</v>
      </c>
      <c r="Z1647" s="58">
        <v>0.2074</v>
      </c>
      <c r="AA1647" s="57">
        <v>680.84</v>
      </c>
      <c r="AB1647" s="57">
        <v>11169029.399999999</v>
      </c>
      <c r="AC1647" s="53" t="str">
        <f t="shared" si="19495"/>
        <v>Registro Valido</v>
      </c>
      <c r="AD1647" s="57">
        <f t="shared" ref="AD1647" si="19924">IF(OR(ISERROR(VLOOKUP(CONCATENATE("ALI_",$C1647,"_SEG_",$I1647,"_PROV_",$D1647),Catalogo_Precios,AD$8,FALSE)),L1647=0),0,VLOOKUP(CONCATENATE("ALI_",$C1647,"_SEG_",$I1647,"_PROV_",$D1647),Catalogo_Precios,AD$8,FALSE))</f>
        <v>516</v>
      </c>
      <c r="AE1647" s="57">
        <f t="shared" ref="AE1647" si="19925">IF(OR(ISERROR(VLOOKUP(CONCATENATE("ALI_",$C1647,"_SEG_",$I1647,"_PROV_",$D1647),Catalogo_Precios,AE$8,FALSE)),M1647=0),0,VLOOKUP(CONCATENATE("ALI_",$C1647,"_SEG_",$I1647,"_PROV_",$D1647),Catalogo_Precios,AE$8,FALSE))</f>
        <v>688</v>
      </c>
      <c r="AF1647" s="57">
        <f t="shared" ref="AF1647" si="19926">IF(OR(ISERROR(VLOOKUP(CONCATENATE("ALI_",$C1647,"_SEG_",$I1647,"_PROV_",$D1647),Catalogo_Precios,AF$8,FALSE)),N1647=0),0,VLOOKUP(CONCATENATE("ALI_",$C1647,"_SEG_",$I1647,"_PROV_",$D1647),Catalogo_Precios,AF$8,FALSE))</f>
        <v>859</v>
      </c>
      <c r="AG1647" s="57">
        <f t="shared" ref="AG1647" si="19927">IF(OR(ISERROR(VLOOKUP(CONCATENATE("ALI_",$C1647,"_SEG_",$I1647,"_PROV_",$D1647),Catalogo_Precios,AG$8,FALSE)),O1647=0),0,VLOOKUP(CONCATENATE("ALI_",$C1647,"_SEG_",$I1647,"_PROV_",$D1647),Catalogo_Precios,AG$8,FALSE))</f>
        <v>859</v>
      </c>
      <c r="AH1647" s="57">
        <f t="shared" ref="AH1647" si="19928">IF(OR(ISERROR(VLOOKUP(CONCATENATE("ALI_",$C1647,"_SEG_",$I1647,"_PROV_",$D1647),Catalogo_Precios,AH$8,FALSE)),L1647=0),0,VLOOKUP(CONCATENATE("ALI_",$C1647,"_SEG_",$I1647,"_PROV_",$D1647),Catalogo_Precios,AH$8,FALSE))</f>
        <v>512</v>
      </c>
      <c r="AI1647" s="57">
        <f t="shared" ref="AI1647" si="19929">IF(OR(ISERROR(VLOOKUP(CONCATENATE("ALI_",$C1647,"_SEG_",$I1647,"_PROV_",$D1647),Catalogo_Precios,AI$8,FALSE)),M1647=0),0,VLOOKUP(CONCATENATE("ALI_",$C1647,"_SEG_",$I1647,"_PROV_",$D1647),Catalogo_Precios,AI$8,FALSE))</f>
        <v>681</v>
      </c>
      <c r="AJ1647" s="57">
        <f t="shared" ref="AJ1647" si="19930">IF(OR(ISERROR(VLOOKUP(CONCATENATE("ALI_",$C1647,"_SEG_",$I1647,"_PROV_",$D1647),Catalogo_Precios,AJ$8,FALSE)),N1647=0),0,VLOOKUP(CONCATENATE("ALI_",$C1647,"_SEG_",$I1647,"_PROV_",$D1647),Catalogo_Precios,AJ$8,FALSE))</f>
        <v>851</v>
      </c>
      <c r="AK1647" s="57">
        <f t="shared" ref="AK1647" si="19931">IF(OR(ISERROR(VLOOKUP(CONCATENATE("ALI_",$C1647,"_SEG_",$I1647,"_PROV_",$D1647),Catalogo_Precios,AK$8,FALSE)),O1647=0),0,VLOOKUP(CONCATENATE("ALI_",$C1647,"_SEG_",$I1647,"_PROV_",$D1647),Catalogo_Precios,AK$8,FALSE))</f>
        <v>851</v>
      </c>
      <c r="AL1647" s="53"/>
      <c r="AM1647" s="59" t="str">
        <f t="shared" si="19504"/>
        <v>ALI_120_SEG_2</v>
      </c>
      <c r="AN1647" s="59" t="str">
        <f t="shared" si="19505"/>
        <v>ALI_120_SEG_2_VAL_11169029.4</v>
      </c>
      <c r="AO1647" s="60">
        <f t="shared" ref="AO1647" si="19932">IF(OR(AB1647="",AB1647=0),0,COUNTIF(Codificacion,AM1647))</f>
        <v>6</v>
      </c>
      <c r="AP1647" s="61">
        <f t="array" ref="AP1647">MIN(IF(Codificacion=AM1647,Total_Cotizacion,""))</f>
        <v>11169029.399999999</v>
      </c>
      <c r="AQ1647" s="62" t="b">
        <f t="shared" si="19507"/>
        <v>1</v>
      </c>
      <c r="AR1647" s="51" t="str">
        <f t="shared" ref="AR1647" si="19933">IF(COUNTIF(Codificacion2,CONCATENATE(AM1647,"_VAL_",AB1647))&gt;1,"Empate","")</f>
        <v/>
      </c>
      <c r="AS1647" s="63" t="str">
        <f t="shared" si="19921"/>
        <v>X</v>
      </c>
      <c r="AT1647" s="59" t="str">
        <f t="shared" si="19509"/>
        <v>ALI_120_SEG_2_X</v>
      </c>
      <c r="AU1647" s="63">
        <f t="shared" ref="AU1647" si="19934">IF(AND(COUNTIF(Codificacion3,AT1647)&lt;AO1647),1,COUNTIF(Codificacion3,AT1647))</f>
        <v>1</v>
      </c>
      <c r="AV1647" s="62" t="str">
        <f t="shared" si="19511"/>
        <v>Cotizacion Seleccionada</v>
      </c>
      <c r="AW1647" s="53"/>
      <c r="AX1647" s="51" t="str">
        <f t="shared" si="19512"/>
        <v>ALI_120_SEG_2VERDADERO</v>
      </c>
      <c r="AY1647" s="51">
        <f t="shared" si="19493"/>
        <v>1</v>
      </c>
      <c r="AZ1647" s="64" t="b">
        <f t="shared" si="19513"/>
        <v>0</v>
      </c>
    </row>
    <row r="1648" spans="1:52" x14ac:dyDescent="0.2">
      <c r="A1648" s="50" t="str">
        <f t="shared" si="19455"/>
        <v>ALI_120_SEG_3</v>
      </c>
      <c r="B1648" s="51" t="s">
        <v>148</v>
      </c>
      <c r="C1648" s="52">
        <v>120</v>
      </c>
      <c r="D1648" s="52">
        <f t="shared" ref="D1648" si="19935">IF(ISERROR(VLOOKUP(E1648,Proveedores,2,FALSE)),"",VLOOKUP(E1648,Proveedores,2,FALSE))</f>
        <v>2075</v>
      </c>
      <c r="E1648" s="53" t="s">
        <v>149</v>
      </c>
      <c r="F1648" s="54">
        <v>284</v>
      </c>
      <c r="G1648" s="53" t="s">
        <v>56</v>
      </c>
      <c r="H1648" s="53" t="s">
        <v>69</v>
      </c>
      <c r="I1648" s="52">
        <v>3</v>
      </c>
      <c r="J1648" s="53" t="s">
        <v>58</v>
      </c>
      <c r="K1648" s="55">
        <v>44835</v>
      </c>
      <c r="L1648" s="56">
        <v>7003</v>
      </c>
      <c r="M1648" s="56">
        <v>7985</v>
      </c>
      <c r="N1648" s="56">
        <v>4661</v>
      </c>
      <c r="O1648" s="56">
        <v>275</v>
      </c>
      <c r="P1648" s="57">
        <v>516</v>
      </c>
      <c r="Q1648" s="58">
        <v>0.15</v>
      </c>
      <c r="R1648" s="57">
        <v>438.6</v>
      </c>
      <c r="S1648" s="57">
        <v>688</v>
      </c>
      <c r="T1648" s="58">
        <v>0.15</v>
      </c>
      <c r="U1648" s="57">
        <v>584.79999999999995</v>
      </c>
      <c r="V1648" s="57">
        <v>859</v>
      </c>
      <c r="W1648" s="58">
        <v>0.2074</v>
      </c>
      <c r="X1648" s="57">
        <v>680.84</v>
      </c>
      <c r="Y1648" s="57">
        <v>859</v>
      </c>
      <c r="Z1648" s="58">
        <v>0.2074</v>
      </c>
      <c r="AA1648" s="57">
        <v>680.84</v>
      </c>
      <c r="AB1648" s="57">
        <v>11101770.040000001</v>
      </c>
      <c r="AC1648" s="53" t="str">
        <f t="shared" si="19495"/>
        <v>Registro Valido</v>
      </c>
      <c r="AD1648" s="57">
        <f t="shared" ref="AD1648" si="19936">IF(OR(ISERROR(VLOOKUP(CONCATENATE("ALI_",$C1648,"_SEG_",$I1648,"_PROV_",$D1648),Catalogo_Precios,AD$8,FALSE)),L1648=0),0,VLOOKUP(CONCATENATE("ALI_",$C1648,"_SEG_",$I1648,"_PROV_",$D1648),Catalogo_Precios,AD$8,FALSE))</f>
        <v>516</v>
      </c>
      <c r="AE1648" s="57">
        <f t="shared" ref="AE1648" si="19937">IF(OR(ISERROR(VLOOKUP(CONCATENATE("ALI_",$C1648,"_SEG_",$I1648,"_PROV_",$D1648),Catalogo_Precios,AE$8,FALSE)),M1648=0),0,VLOOKUP(CONCATENATE("ALI_",$C1648,"_SEG_",$I1648,"_PROV_",$D1648),Catalogo_Precios,AE$8,FALSE))</f>
        <v>688</v>
      </c>
      <c r="AF1648" s="57">
        <f t="shared" ref="AF1648" si="19938">IF(OR(ISERROR(VLOOKUP(CONCATENATE("ALI_",$C1648,"_SEG_",$I1648,"_PROV_",$D1648),Catalogo_Precios,AF$8,FALSE)),N1648=0),0,VLOOKUP(CONCATENATE("ALI_",$C1648,"_SEG_",$I1648,"_PROV_",$D1648),Catalogo_Precios,AF$8,FALSE))</f>
        <v>859</v>
      </c>
      <c r="AG1648" s="57">
        <f t="shared" ref="AG1648" si="19939">IF(OR(ISERROR(VLOOKUP(CONCATENATE("ALI_",$C1648,"_SEG_",$I1648,"_PROV_",$D1648),Catalogo_Precios,AG$8,FALSE)),O1648=0),0,VLOOKUP(CONCATENATE("ALI_",$C1648,"_SEG_",$I1648,"_PROV_",$D1648),Catalogo_Precios,AG$8,FALSE))</f>
        <v>859</v>
      </c>
      <c r="AH1648" s="57">
        <f t="shared" ref="AH1648" si="19940">IF(OR(ISERROR(VLOOKUP(CONCATENATE("ALI_",$C1648,"_SEG_",$I1648,"_PROV_",$D1648),Catalogo_Precios,AH$8,FALSE)),L1648=0),0,VLOOKUP(CONCATENATE("ALI_",$C1648,"_SEG_",$I1648,"_PROV_",$D1648),Catalogo_Precios,AH$8,FALSE))</f>
        <v>512</v>
      </c>
      <c r="AI1648" s="57">
        <f t="shared" ref="AI1648" si="19941">IF(OR(ISERROR(VLOOKUP(CONCATENATE("ALI_",$C1648,"_SEG_",$I1648,"_PROV_",$D1648),Catalogo_Precios,AI$8,FALSE)),M1648=0),0,VLOOKUP(CONCATENATE("ALI_",$C1648,"_SEG_",$I1648,"_PROV_",$D1648),Catalogo_Precios,AI$8,FALSE))</f>
        <v>681</v>
      </c>
      <c r="AJ1648" s="57">
        <f t="shared" ref="AJ1648" si="19942">IF(OR(ISERROR(VLOOKUP(CONCATENATE("ALI_",$C1648,"_SEG_",$I1648,"_PROV_",$D1648),Catalogo_Precios,AJ$8,FALSE)),N1648=0),0,VLOOKUP(CONCATENATE("ALI_",$C1648,"_SEG_",$I1648,"_PROV_",$D1648),Catalogo_Precios,AJ$8,FALSE))</f>
        <v>851</v>
      </c>
      <c r="AK1648" s="57">
        <f t="shared" ref="AK1648" si="19943">IF(OR(ISERROR(VLOOKUP(CONCATENATE("ALI_",$C1648,"_SEG_",$I1648,"_PROV_",$D1648),Catalogo_Precios,AK$8,FALSE)),O1648=0),0,VLOOKUP(CONCATENATE("ALI_",$C1648,"_SEG_",$I1648,"_PROV_",$D1648),Catalogo_Precios,AK$8,FALSE))</f>
        <v>851</v>
      </c>
      <c r="AL1648" s="53"/>
      <c r="AM1648" s="59" t="str">
        <f t="shared" si="19504"/>
        <v>ALI_120_SEG_3</v>
      </c>
      <c r="AN1648" s="59" t="str">
        <f t="shared" si="19505"/>
        <v>ALI_120_SEG_3_VAL_11101770.04</v>
      </c>
      <c r="AO1648" s="60">
        <f t="shared" ref="AO1648" si="19944">IF(OR(AB1648="",AB1648=0),0,COUNTIF(Codificacion,AM1648))</f>
        <v>6</v>
      </c>
      <c r="AP1648" s="61">
        <f t="array" ref="AP1648">MIN(IF(Codificacion=AM1648,Total_Cotizacion,""))</f>
        <v>11101770.040000001</v>
      </c>
      <c r="AQ1648" s="62" t="b">
        <f t="shared" si="19507"/>
        <v>1</v>
      </c>
      <c r="AR1648" s="51" t="str">
        <f t="shared" ref="AR1648" si="19945">IF(COUNTIF(Codificacion2,CONCATENATE(AM1648,"_VAL_",AB1648))&gt;1,"Empate","")</f>
        <v/>
      </c>
      <c r="AS1648" s="63" t="str">
        <f t="shared" si="19921"/>
        <v>X</v>
      </c>
      <c r="AT1648" s="59" t="str">
        <f t="shared" si="19509"/>
        <v>ALI_120_SEG_3_X</v>
      </c>
      <c r="AU1648" s="63">
        <f t="shared" ref="AU1648" si="19946">IF(AND(COUNTIF(Codificacion3,AT1648)&lt;AO1648),1,COUNTIF(Codificacion3,AT1648))</f>
        <v>1</v>
      </c>
      <c r="AV1648" s="62" t="str">
        <f t="shared" si="19511"/>
        <v>Cotizacion Seleccionada</v>
      </c>
      <c r="AW1648" s="53"/>
      <c r="AX1648" s="51" t="str">
        <f t="shared" si="19512"/>
        <v>ALI_120_SEG_3VERDADERO</v>
      </c>
      <c r="AY1648" s="51">
        <f t="shared" si="19493"/>
        <v>1</v>
      </c>
      <c r="AZ1648" s="64" t="b">
        <f t="shared" si="19513"/>
        <v>0</v>
      </c>
    </row>
    <row r="1649" spans="1:52" x14ac:dyDescent="0.2">
      <c r="A1649" s="50" t="str">
        <f t="shared" si="19455"/>
        <v>ALI_120_SEG_4</v>
      </c>
      <c r="B1649" s="51" t="s">
        <v>148</v>
      </c>
      <c r="C1649" s="52">
        <v>120</v>
      </c>
      <c r="D1649" s="52">
        <f t="shared" ref="D1649" si="19947">IF(ISERROR(VLOOKUP(E1649,Proveedores,2,FALSE)),"",VLOOKUP(E1649,Proveedores,2,FALSE))</f>
        <v>2075</v>
      </c>
      <c r="E1649" s="53" t="s">
        <v>149</v>
      </c>
      <c r="F1649" s="54">
        <v>285</v>
      </c>
      <c r="G1649" s="53" t="s">
        <v>56</v>
      </c>
      <c r="H1649" s="53" t="s">
        <v>69</v>
      </c>
      <c r="I1649" s="52">
        <v>4</v>
      </c>
      <c r="J1649" s="53" t="s">
        <v>58</v>
      </c>
      <c r="K1649" s="55">
        <v>44835</v>
      </c>
      <c r="L1649" s="56">
        <v>7471</v>
      </c>
      <c r="M1649" s="56">
        <v>8511</v>
      </c>
      <c r="N1649" s="56">
        <v>4954</v>
      </c>
      <c r="O1649" s="56">
        <v>293</v>
      </c>
      <c r="P1649" s="57">
        <v>516</v>
      </c>
      <c r="Q1649" s="58">
        <v>0.15</v>
      </c>
      <c r="R1649" s="57">
        <v>438.6</v>
      </c>
      <c r="S1649" s="57">
        <v>688</v>
      </c>
      <c r="T1649" s="58">
        <v>0.15</v>
      </c>
      <c r="U1649" s="57">
        <v>584.79999999999995</v>
      </c>
      <c r="V1649" s="57">
        <v>859</v>
      </c>
      <c r="W1649" s="58">
        <v>0.2074</v>
      </c>
      <c r="X1649" s="57">
        <v>680.84</v>
      </c>
      <c r="Y1649" s="57">
        <v>859</v>
      </c>
      <c r="Z1649" s="58">
        <v>0.2074</v>
      </c>
      <c r="AA1649" s="57">
        <v>680.84</v>
      </c>
      <c r="AB1649" s="57">
        <v>11826380.880000001</v>
      </c>
      <c r="AC1649" s="53" t="str">
        <f t="shared" si="19495"/>
        <v>Registro Valido</v>
      </c>
      <c r="AD1649" s="57">
        <f t="shared" ref="AD1649" si="19948">IF(OR(ISERROR(VLOOKUP(CONCATENATE("ALI_",$C1649,"_SEG_",$I1649,"_PROV_",$D1649),Catalogo_Precios,AD$8,FALSE)),L1649=0),0,VLOOKUP(CONCATENATE("ALI_",$C1649,"_SEG_",$I1649,"_PROV_",$D1649),Catalogo_Precios,AD$8,FALSE))</f>
        <v>516</v>
      </c>
      <c r="AE1649" s="57">
        <f t="shared" ref="AE1649" si="19949">IF(OR(ISERROR(VLOOKUP(CONCATENATE("ALI_",$C1649,"_SEG_",$I1649,"_PROV_",$D1649),Catalogo_Precios,AE$8,FALSE)),M1649=0),0,VLOOKUP(CONCATENATE("ALI_",$C1649,"_SEG_",$I1649,"_PROV_",$D1649),Catalogo_Precios,AE$8,FALSE))</f>
        <v>688</v>
      </c>
      <c r="AF1649" s="57">
        <f t="shared" ref="AF1649" si="19950">IF(OR(ISERROR(VLOOKUP(CONCATENATE("ALI_",$C1649,"_SEG_",$I1649,"_PROV_",$D1649),Catalogo_Precios,AF$8,FALSE)),N1649=0),0,VLOOKUP(CONCATENATE("ALI_",$C1649,"_SEG_",$I1649,"_PROV_",$D1649),Catalogo_Precios,AF$8,FALSE))</f>
        <v>859</v>
      </c>
      <c r="AG1649" s="57">
        <f t="shared" ref="AG1649" si="19951">IF(OR(ISERROR(VLOOKUP(CONCATENATE("ALI_",$C1649,"_SEG_",$I1649,"_PROV_",$D1649),Catalogo_Precios,AG$8,FALSE)),O1649=0),0,VLOOKUP(CONCATENATE("ALI_",$C1649,"_SEG_",$I1649,"_PROV_",$D1649),Catalogo_Precios,AG$8,FALSE))</f>
        <v>859</v>
      </c>
      <c r="AH1649" s="57">
        <f t="shared" ref="AH1649" si="19952">IF(OR(ISERROR(VLOOKUP(CONCATENATE("ALI_",$C1649,"_SEG_",$I1649,"_PROV_",$D1649),Catalogo_Precios,AH$8,FALSE)),L1649=0),0,VLOOKUP(CONCATENATE("ALI_",$C1649,"_SEG_",$I1649,"_PROV_",$D1649),Catalogo_Precios,AH$8,FALSE))</f>
        <v>512</v>
      </c>
      <c r="AI1649" s="57">
        <f t="shared" ref="AI1649" si="19953">IF(OR(ISERROR(VLOOKUP(CONCATENATE("ALI_",$C1649,"_SEG_",$I1649,"_PROV_",$D1649),Catalogo_Precios,AI$8,FALSE)),M1649=0),0,VLOOKUP(CONCATENATE("ALI_",$C1649,"_SEG_",$I1649,"_PROV_",$D1649),Catalogo_Precios,AI$8,FALSE))</f>
        <v>681</v>
      </c>
      <c r="AJ1649" s="57">
        <f t="shared" ref="AJ1649" si="19954">IF(OR(ISERROR(VLOOKUP(CONCATENATE("ALI_",$C1649,"_SEG_",$I1649,"_PROV_",$D1649),Catalogo_Precios,AJ$8,FALSE)),N1649=0),0,VLOOKUP(CONCATENATE("ALI_",$C1649,"_SEG_",$I1649,"_PROV_",$D1649),Catalogo_Precios,AJ$8,FALSE))</f>
        <v>851</v>
      </c>
      <c r="AK1649" s="57">
        <f t="shared" ref="AK1649" si="19955">IF(OR(ISERROR(VLOOKUP(CONCATENATE("ALI_",$C1649,"_SEG_",$I1649,"_PROV_",$D1649),Catalogo_Precios,AK$8,FALSE)),O1649=0),0,VLOOKUP(CONCATENATE("ALI_",$C1649,"_SEG_",$I1649,"_PROV_",$D1649),Catalogo_Precios,AK$8,FALSE))</f>
        <v>851</v>
      </c>
      <c r="AL1649" s="53"/>
      <c r="AM1649" s="59" t="str">
        <f t="shared" si="19504"/>
        <v>ALI_120_SEG_4</v>
      </c>
      <c r="AN1649" s="59" t="str">
        <f t="shared" si="19505"/>
        <v>ALI_120_SEG_4_VAL_11826380.88</v>
      </c>
      <c r="AO1649" s="60">
        <f t="shared" ref="AO1649" si="19956">IF(OR(AB1649="",AB1649=0),0,COUNTIF(Codificacion,AM1649))</f>
        <v>5</v>
      </c>
      <c r="AP1649" s="61">
        <f t="array" ref="AP1649">MIN(IF(Codificacion=AM1649,Total_Cotizacion,""))</f>
        <v>11826380.880000001</v>
      </c>
      <c r="AQ1649" s="62" t="b">
        <f t="shared" si="19507"/>
        <v>1</v>
      </c>
      <c r="AR1649" s="51" t="str">
        <f t="shared" ref="AR1649" si="19957">IF(COUNTIF(Codificacion2,CONCATENATE(AM1649,"_VAL_",AB1649))&gt;1,"Empate","")</f>
        <v/>
      </c>
      <c r="AS1649" s="63" t="str">
        <f t="shared" si="19921"/>
        <v>X</v>
      </c>
      <c r="AT1649" s="59" t="str">
        <f t="shared" si="19509"/>
        <v>ALI_120_SEG_4_X</v>
      </c>
      <c r="AU1649" s="63">
        <f t="shared" ref="AU1649" si="19958">IF(AND(COUNTIF(Codificacion3,AT1649)&lt;AO1649),1,COUNTIF(Codificacion3,AT1649))</f>
        <v>1</v>
      </c>
      <c r="AV1649" s="62" t="str">
        <f t="shared" si="19511"/>
        <v>Cotizacion Seleccionada</v>
      </c>
      <c r="AW1649" s="53"/>
      <c r="AX1649" s="51" t="str">
        <f t="shared" si="19512"/>
        <v>ALI_120_SEG_4VERDADERO</v>
      </c>
      <c r="AY1649" s="51">
        <f t="shared" si="19493"/>
        <v>1</v>
      </c>
      <c r="AZ1649" s="64" t="b">
        <f t="shared" si="19513"/>
        <v>0</v>
      </c>
    </row>
    <row r="1650" spans="1:52" x14ac:dyDescent="0.2">
      <c r="A1650" s="50" t="str">
        <f t="shared" si="19455"/>
        <v>ALI_120_SEG_5</v>
      </c>
      <c r="B1650" s="51" t="s">
        <v>148</v>
      </c>
      <c r="C1650" s="52">
        <v>120</v>
      </c>
      <c r="D1650" s="52">
        <f t="shared" ref="D1650" si="19959">IF(ISERROR(VLOOKUP(E1650,Proveedores,2,FALSE)),"",VLOOKUP(E1650,Proveedores,2,FALSE))</f>
        <v>2075</v>
      </c>
      <c r="E1650" s="53" t="s">
        <v>149</v>
      </c>
      <c r="F1650" s="54">
        <v>286</v>
      </c>
      <c r="G1650" s="53" t="s">
        <v>56</v>
      </c>
      <c r="H1650" s="53" t="s">
        <v>69</v>
      </c>
      <c r="I1650" s="52">
        <v>5</v>
      </c>
      <c r="J1650" s="53" t="s">
        <v>58</v>
      </c>
      <c r="K1650" s="55">
        <v>44835</v>
      </c>
      <c r="L1650" s="56">
        <v>6946</v>
      </c>
      <c r="M1650" s="56">
        <v>7913</v>
      </c>
      <c r="N1650" s="56">
        <v>4606</v>
      </c>
      <c r="O1650" s="56">
        <v>272</v>
      </c>
      <c r="P1650" s="57">
        <v>516</v>
      </c>
      <c r="Q1650" s="58">
        <v>0.15</v>
      </c>
      <c r="R1650" s="57">
        <v>438.6</v>
      </c>
      <c r="S1650" s="57">
        <v>688</v>
      </c>
      <c r="T1650" s="58">
        <v>0.15</v>
      </c>
      <c r="U1650" s="57">
        <v>584.79999999999995</v>
      </c>
      <c r="V1650" s="57">
        <v>859</v>
      </c>
      <c r="W1650" s="58">
        <v>0.2074</v>
      </c>
      <c r="X1650" s="57">
        <v>680.84</v>
      </c>
      <c r="Y1650" s="57">
        <v>859</v>
      </c>
      <c r="Z1650" s="58">
        <v>0.2074</v>
      </c>
      <c r="AA1650" s="57">
        <v>680.84</v>
      </c>
      <c r="AB1650" s="57">
        <v>10995175.52</v>
      </c>
      <c r="AC1650" s="53" t="str">
        <f t="shared" si="19495"/>
        <v>Registro Valido</v>
      </c>
      <c r="AD1650" s="57">
        <f t="shared" ref="AD1650" si="19960">IF(OR(ISERROR(VLOOKUP(CONCATENATE("ALI_",$C1650,"_SEG_",$I1650,"_PROV_",$D1650),Catalogo_Precios,AD$8,FALSE)),L1650=0),0,VLOOKUP(CONCATENATE("ALI_",$C1650,"_SEG_",$I1650,"_PROV_",$D1650),Catalogo_Precios,AD$8,FALSE))</f>
        <v>516</v>
      </c>
      <c r="AE1650" s="57">
        <f t="shared" ref="AE1650" si="19961">IF(OR(ISERROR(VLOOKUP(CONCATENATE("ALI_",$C1650,"_SEG_",$I1650,"_PROV_",$D1650),Catalogo_Precios,AE$8,FALSE)),M1650=0),0,VLOOKUP(CONCATENATE("ALI_",$C1650,"_SEG_",$I1650,"_PROV_",$D1650),Catalogo_Precios,AE$8,FALSE))</f>
        <v>688</v>
      </c>
      <c r="AF1650" s="57">
        <f t="shared" ref="AF1650" si="19962">IF(OR(ISERROR(VLOOKUP(CONCATENATE("ALI_",$C1650,"_SEG_",$I1650,"_PROV_",$D1650),Catalogo_Precios,AF$8,FALSE)),N1650=0),0,VLOOKUP(CONCATENATE("ALI_",$C1650,"_SEG_",$I1650,"_PROV_",$D1650),Catalogo_Precios,AF$8,FALSE))</f>
        <v>859</v>
      </c>
      <c r="AG1650" s="57">
        <f t="shared" ref="AG1650" si="19963">IF(OR(ISERROR(VLOOKUP(CONCATENATE("ALI_",$C1650,"_SEG_",$I1650,"_PROV_",$D1650),Catalogo_Precios,AG$8,FALSE)),O1650=0),0,VLOOKUP(CONCATENATE("ALI_",$C1650,"_SEG_",$I1650,"_PROV_",$D1650),Catalogo_Precios,AG$8,FALSE))</f>
        <v>859</v>
      </c>
      <c r="AH1650" s="57">
        <f t="shared" ref="AH1650" si="19964">IF(OR(ISERROR(VLOOKUP(CONCATENATE("ALI_",$C1650,"_SEG_",$I1650,"_PROV_",$D1650),Catalogo_Precios,AH$8,FALSE)),L1650=0),0,VLOOKUP(CONCATENATE("ALI_",$C1650,"_SEG_",$I1650,"_PROV_",$D1650),Catalogo_Precios,AH$8,FALSE))</f>
        <v>512</v>
      </c>
      <c r="AI1650" s="57">
        <f t="shared" ref="AI1650" si="19965">IF(OR(ISERROR(VLOOKUP(CONCATENATE("ALI_",$C1650,"_SEG_",$I1650,"_PROV_",$D1650),Catalogo_Precios,AI$8,FALSE)),M1650=0),0,VLOOKUP(CONCATENATE("ALI_",$C1650,"_SEG_",$I1650,"_PROV_",$D1650),Catalogo_Precios,AI$8,FALSE))</f>
        <v>681</v>
      </c>
      <c r="AJ1650" s="57">
        <f t="shared" ref="AJ1650" si="19966">IF(OR(ISERROR(VLOOKUP(CONCATENATE("ALI_",$C1650,"_SEG_",$I1650,"_PROV_",$D1650),Catalogo_Precios,AJ$8,FALSE)),N1650=0),0,VLOOKUP(CONCATENATE("ALI_",$C1650,"_SEG_",$I1650,"_PROV_",$D1650),Catalogo_Precios,AJ$8,FALSE))</f>
        <v>851</v>
      </c>
      <c r="AK1650" s="57">
        <f t="shared" ref="AK1650" si="19967">IF(OR(ISERROR(VLOOKUP(CONCATENATE("ALI_",$C1650,"_SEG_",$I1650,"_PROV_",$D1650),Catalogo_Precios,AK$8,FALSE)),O1650=0),0,VLOOKUP(CONCATENATE("ALI_",$C1650,"_SEG_",$I1650,"_PROV_",$D1650),Catalogo_Precios,AK$8,FALSE))</f>
        <v>851</v>
      </c>
      <c r="AL1650" s="53"/>
      <c r="AM1650" s="59" t="str">
        <f t="shared" si="19504"/>
        <v>ALI_120_SEG_5</v>
      </c>
      <c r="AN1650" s="59" t="str">
        <f t="shared" si="19505"/>
        <v>ALI_120_SEG_5_VAL_10995175.52</v>
      </c>
      <c r="AO1650" s="60">
        <f t="shared" ref="AO1650" si="19968">IF(OR(AB1650="",AB1650=0),0,COUNTIF(Codificacion,AM1650))</f>
        <v>5</v>
      </c>
      <c r="AP1650" s="61">
        <f t="array" ref="AP1650">MIN(IF(Codificacion=AM1650,Total_Cotizacion,""))</f>
        <v>10995175.52</v>
      </c>
      <c r="AQ1650" s="62" t="b">
        <f t="shared" si="19507"/>
        <v>1</v>
      </c>
      <c r="AR1650" s="51" t="str">
        <f t="shared" ref="AR1650" si="19969">IF(COUNTIF(Codificacion2,CONCATENATE(AM1650,"_VAL_",AB1650))&gt;1,"Empate","")</f>
        <v/>
      </c>
      <c r="AS1650" s="63" t="str">
        <f t="shared" si="19921"/>
        <v>X</v>
      </c>
      <c r="AT1650" s="59" t="str">
        <f t="shared" si="19509"/>
        <v>ALI_120_SEG_5_X</v>
      </c>
      <c r="AU1650" s="63">
        <f t="shared" ref="AU1650" si="19970">IF(AND(COUNTIF(Codificacion3,AT1650)&lt;AO1650),1,COUNTIF(Codificacion3,AT1650))</f>
        <v>1</v>
      </c>
      <c r="AV1650" s="62" t="str">
        <f t="shared" si="19511"/>
        <v>Cotizacion Seleccionada</v>
      </c>
      <c r="AW1650" s="53"/>
      <c r="AX1650" s="51" t="str">
        <f t="shared" si="19512"/>
        <v>ALI_120_SEG_5VERDADERO</v>
      </c>
      <c r="AY1650" s="51">
        <f t="shared" si="19493"/>
        <v>1</v>
      </c>
      <c r="AZ1650" s="64" t="b">
        <f t="shared" si="19513"/>
        <v>0</v>
      </c>
    </row>
    <row r="1651" spans="1:52" x14ac:dyDescent="0.2">
      <c r="A1651" s="50" t="str">
        <f t="shared" si="19455"/>
        <v>ALI_120_SEG_6</v>
      </c>
      <c r="B1651" s="51" t="s">
        <v>148</v>
      </c>
      <c r="C1651" s="52">
        <v>120</v>
      </c>
      <c r="D1651" s="52">
        <f t="shared" ref="D1651" si="19971">IF(ISERROR(VLOOKUP(E1651,Proveedores,2,FALSE)),"",VLOOKUP(E1651,Proveedores,2,FALSE))</f>
        <v>2075</v>
      </c>
      <c r="E1651" s="53" t="s">
        <v>149</v>
      </c>
      <c r="F1651" s="54">
        <v>287</v>
      </c>
      <c r="G1651" s="53" t="s">
        <v>56</v>
      </c>
      <c r="H1651" s="53" t="s">
        <v>69</v>
      </c>
      <c r="I1651" s="52">
        <v>6</v>
      </c>
      <c r="J1651" s="53" t="s">
        <v>58</v>
      </c>
      <c r="K1651" s="55">
        <v>44835</v>
      </c>
      <c r="L1651" s="56">
        <v>7519</v>
      </c>
      <c r="M1651" s="56">
        <v>8566</v>
      </c>
      <c r="N1651" s="56">
        <v>4985</v>
      </c>
      <c r="O1651" s="56">
        <v>295</v>
      </c>
      <c r="P1651" s="57">
        <v>516</v>
      </c>
      <c r="Q1651" s="58">
        <v>0.15</v>
      </c>
      <c r="R1651" s="57">
        <v>438.6</v>
      </c>
      <c r="S1651" s="57">
        <v>688</v>
      </c>
      <c r="T1651" s="58">
        <v>0.15</v>
      </c>
      <c r="U1651" s="57">
        <v>584.79999999999995</v>
      </c>
      <c r="V1651" s="57">
        <v>859</v>
      </c>
      <c r="W1651" s="58">
        <v>0.2074</v>
      </c>
      <c r="X1651" s="57">
        <v>680.84</v>
      </c>
      <c r="Y1651" s="57">
        <v>859</v>
      </c>
      <c r="Z1651" s="58">
        <v>0.2074</v>
      </c>
      <c r="AA1651" s="57">
        <v>680.84</v>
      </c>
      <c r="AB1651" s="57">
        <v>11902065.400000002</v>
      </c>
      <c r="AC1651" s="53" t="str">
        <f t="shared" si="19495"/>
        <v>Registro Valido</v>
      </c>
      <c r="AD1651" s="57">
        <f t="shared" ref="AD1651" si="19972">IF(OR(ISERROR(VLOOKUP(CONCATENATE("ALI_",$C1651,"_SEG_",$I1651,"_PROV_",$D1651),Catalogo_Precios,AD$8,FALSE)),L1651=0),0,VLOOKUP(CONCATENATE("ALI_",$C1651,"_SEG_",$I1651,"_PROV_",$D1651),Catalogo_Precios,AD$8,FALSE))</f>
        <v>516</v>
      </c>
      <c r="AE1651" s="57">
        <f t="shared" ref="AE1651" si="19973">IF(OR(ISERROR(VLOOKUP(CONCATENATE("ALI_",$C1651,"_SEG_",$I1651,"_PROV_",$D1651),Catalogo_Precios,AE$8,FALSE)),M1651=0),0,VLOOKUP(CONCATENATE("ALI_",$C1651,"_SEG_",$I1651,"_PROV_",$D1651),Catalogo_Precios,AE$8,FALSE))</f>
        <v>688</v>
      </c>
      <c r="AF1651" s="57">
        <f t="shared" ref="AF1651" si="19974">IF(OR(ISERROR(VLOOKUP(CONCATENATE("ALI_",$C1651,"_SEG_",$I1651,"_PROV_",$D1651),Catalogo_Precios,AF$8,FALSE)),N1651=0),0,VLOOKUP(CONCATENATE("ALI_",$C1651,"_SEG_",$I1651,"_PROV_",$D1651),Catalogo_Precios,AF$8,FALSE))</f>
        <v>859</v>
      </c>
      <c r="AG1651" s="57">
        <f t="shared" ref="AG1651" si="19975">IF(OR(ISERROR(VLOOKUP(CONCATENATE("ALI_",$C1651,"_SEG_",$I1651,"_PROV_",$D1651),Catalogo_Precios,AG$8,FALSE)),O1651=0),0,VLOOKUP(CONCATENATE("ALI_",$C1651,"_SEG_",$I1651,"_PROV_",$D1651),Catalogo_Precios,AG$8,FALSE))</f>
        <v>859</v>
      </c>
      <c r="AH1651" s="57">
        <f t="shared" ref="AH1651" si="19976">IF(OR(ISERROR(VLOOKUP(CONCATENATE("ALI_",$C1651,"_SEG_",$I1651,"_PROV_",$D1651),Catalogo_Precios,AH$8,FALSE)),L1651=0),0,VLOOKUP(CONCATENATE("ALI_",$C1651,"_SEG_",$I1651,"_PROV_",$D1651),Catalogo_Precios,AH$8,FALSE))</f>
        <v>512</v>
      </c>
      <c r="AI1651" s="57">
        <f t="shared" ref="AI1651" si="19977">IF(OR(ISERROR(VLOOKUP(CONCATENATE("ALI_",$C1651,"_SEG_",$I1651,"_PROV_",$D1651),Catalogo_Precios,AI$8,FALSE)),M1651=0),0,VLOOKUP(CONCATENATE("ALI_",$C1651,"_SEG_",$I1651,"_PROV_",$D1651),Catalogo_Precios,AI$8,FALSE))</f>
        <v>681</v>
      </c>
      <c r="AJ1651" s="57">
        <f t="shared" ref="AJ1651" si="19978">IF(OR(ISERROR(VLOOKUP(CONCATENATE("ALI_",$C1651,"_SEG_",$I1651,"_PROV_",$D1651),Catalogo_Precios,AJ$8,FALSE)),N1651=0),0,VLOOKUP(CONCATENATE("ALI_",$C1651,"_SEG_",$I1651,"_PROV_",$D1651),Catalogo_Precios,AJ$8,FALSE))</f>
        <v>851</v>
      </c>
      <c r="AK1651" s="57">
        <f t="shared" ref="AK1651" si="19979">IF(OR(ISERROR(VLOOKUP(CONCATENATE("ALI_",$C1651,"_SEG_",$I1651,"_PROV_",$D1651),Catalogo_Precios,AK$8,FALSE)),O1651=0),0,VLOOKUP(CONCATENATE("ALI_",$C1651,"_SEG_",$I1651,"_PROV_",$D1651),Catalogo_Precios,AK$8,FALSE))</f>
        <v>851</v>
      </c>
      <c r="AL1651" s="53"/>
      <c r="AM1651" s="59" t="str">
        <f t="shared" si="19504"/>
        <v>ALI_120_SEG_6</v>
      </c>
      <c r="AN1651" s="59" t="str">
        <f t="shared" si="19505"/>
        <v>ALI_120_SEG_6_VAL_11902065.4</v>
      </c>
      <c r="AO1651" s="60">
        <f t="shared" ref="AO1651" si="19980">IF(OR(AB1651="",AB1651=0),0,COUNTIF(Codificacion,AM1651))</f>
        <v>5</v>
      </c>
      <c r="AP1651" s="61">
        <f t="array" ref="AP1651">MIN(IF(Codificacion=AM1651,Total_Cotizacion,""))</f>
        <v>11902065.400000002</v>
      </c>
      <c r="AQ1651" s="62" t="b">
        <f t="shared" si="19507"/>
        <v>1</v>
      </c>
      <c r="AR1651" s="51" t="str">
        <f t="shared" ref="AR1651" si="19981">IF(COUNTIF(Codificacion2,CONCATENATE(AM1651,"_VAL_",AB1651))&gt;1,"Empate","")</f>
        <v/>
      </c>
      <c r="AS1651" s="63" t="str">
        <f t="shared" si="19921"/>
        <v>X</v>
      </c>
      <c r="AT1651" s="59" t="str">
        <f t="shared" si="19509"/>
        <v>ALI_120_SEG_6_X</v>
      </c>
      <c r="AU1651" s="63">
        <f t="shared" ref="AU1651" si="19982">IF(AND(COUNTIF(Codificacion3,AT1651)&lt;AO1651),1,COUNTIF(Codificacion3,AT1651))</f>
        <v>1</v>
      </c>
      <c r="AV1651" s="62" t="str">
        <f t="shared" si="19511"/>
        <v>Cotizacion Seleccionada</v>
      </c>
      <c r="AW1651" s="53"/>
      <c r="AX1651" s="51" t="str">
        <f t="shared" si="19512"/>
        <v>ALI_120_SEG_6VERDADERO</v>
      </c>
      <c r="AY1651" s="51">
        <f t="shared" si="19493"/>
        <v>1</v>
      </c>
      <c r="AZ1651" s="64" t="b">
        <f t="shared" si="19513"/>
        <v>0</v>
      </c>
    </row>
    <row r="1652" spans="1:52" x14ac:dyDescent="0.2">
      <c r="A1652" s="50" t="str">
        <f t="shared" si="19455"/>
        <v>ALI_120_SEG_7</v>
      </c>
      <c r="B1652" s="51" t="s">
        <v>148</v>
      </c>
      <c r="C1652" s="52">
        <v>120</v>
      </c>
      <c r="D1652" s="52">
        <f t="shared" ref="D1652" si="19983">IF(ISERROR(VLOOKUP(E1652,Proveedores,2,FALSE)),"",VLOOKUP(E1652,Proveedores,2,FALSE))</f>
        <v>2075</v>
      </c>
      <c r="E1652" s="53" t="s">
        <v>149</v>
      </c>
      <c r="F1652" s="54">
        <v>288</v>
      </c>
      <c r="G1652" s="53" t="s">
        <v>56</v>
      </c>
      <c r="H1652" s="53" t="s">
        <v>69</v>
      </c>
      <c r="I1652" s="52">
        <v>7</v>
      </c>
      <c r="J1652" s="53" t="s">
        <v>58</v>
      </c>
      <c r="K1652" s="55">
        <v>44835</v>
      </c>
      <c r="L1652" s="56">
        <v>7678</v>
      </c>
      <c r="M1652" s="56">
        <v>8747</v>
      </c>
      <c r="N1652" s="56">
        <v>5091</v>
      </c>
      <c r="O1652" s="56">
        <v>300</v>
      </c>
      <c r="P1652" s="57">
        <v>516</v>
      </c>
      <c r="Q1652" s="58">
        <v>0.15</v>
      </c>
      <c r="R1652" s="57">
        <v>438.6</v>
      </c>
      <c r="S1652" s="57">
        <v>688</v>
      </c>
      <c r="T1652" s="58">
        <v>0.15</v>
      </c>
      <c r="U1652" s="57">
        <v>584.79999999999995</v>
      </c>
      <c r="V1652" s="57">
        <v>859</v>
      </c>
      <c r="W1652" s="58">
        <v>0.2074</v>
      </c>
      <c r="X1652" s="57">
        <v>680.84</v>
      </c>
      <c r="Y1652" s="57">
        <v>859</v>
      </c>
      <c r="Z1652" s="58">
        <v>0.2074</v>
      </c>
      <c r="AA1652" s="57">
        <v>680.84</v>
      </c>
      <c r="AB1652" s="57">
        <v>12153224.84</v>
      </c>
      <c r="AC1652" s="53" t="str">
        <f t="shared" si="19495"/>
        <v>Registro Valido</v>
      </c>
      <c r="AD1652" s="57">
        <f t="shared" ref="AD1652" si="19984">IF(OR(ISERROR(VLOOKUP(CONCATENATE("ALI_",$C1652,"_SEG_",$I1652,"_PROV_",$D1652),Catalogo_Precios,AD$8,FALSE)),L1652=0),0,VLOOKUP(CONCATENATE("ALI_",$C1652,"_SEG_",$I1652,"_PROV_",$D1652),Catalogo_Precios,AD$8,FALSE))</f>
        <v>516</v>
      </c>
      <c r="AE1652" s="57">
        <f t="shared" ref="AE1652" si="19985">IF(OR(ISERROR(VLOOKUP(CONCATENATE("ALI_",$C1652,"_SEG_",$I1652,"_PROV_",$D1652),Catalogo_Precios,AE$8,FALSE)),M1652=0),0,VLOOKUP(CONCATENATE("ALI_",$C1652,"_SEG_",$I1652,"_PROV_",$D1652),Catalogo_Precios,AE$8,FALSE))</f>
        <v>688</v>
      </c>
      <c r="AF1652" s="57">
        <f t="shared" ref="AF1652" si="19986">IF(OR(ISERROR(VLOOKUP(CONCATENATE("ALI_",$C1652,"_SEG_",$I1652,"_PROV_",$D1652),Catalogo_Precios,AF$8,FALSE)),N1652=0),0,VLOOKUP(CONCATENATE("ALI_",$C1652,"_SEG_",$I1652,"_PROV_",$D1652),Catalogo_Precios,AF$8,FALSE))</f>
        <v>859</v>
      </c>
      <c r="AG1652" s="57">
        <f t="shared" ref="AG1652" si="19987">IF(OR(ISERROR(VLOOKUP(CONCATENATE("ALI_",$C1652,"_SEG_",$I1652,"_PROV_",$D1652),Catalogo_Precios,AG$8,FALSE)),O1652=0),0,VLOOKUP(CONCATENATE("ALI_",$C1652,"_SEG_",$I1652,"_PROV_",$D1652),Catalogo_Precios,AG$8,FALSE))</f>
        <v>859</v>
      </c>
      <c r="AH1652" s="57">
        <f t="shared" ref="AH1652" si="19988">IF(OR(ISERROR(VLOOKUP(CONCATENATE("ALI_",$C1652,"_SEG_",$I1652,"_PROV_",$D1652),Catalogo_Precios,AH$8,FALSE)),L1652=0),0,VLOOKUP(CONCATENATE("ALI_",$C1652,"_SEG_",$I1652,"_PROV_",$D1652),Catalogo_Precios,AH$8,FALSE))</f>
        <v>512</v>
      </c>
      <c r="AI1652" s="57">
        <f t="shared" ref="AI1652" si="19989">IF(OR(ISERROR(VLOOKUP(CONCATENATE("ALI_",$C1652,"_SEG_",$I1652,"_PROV_",$D1652),Catalogo_Precios,AI$8,FALSE)),M1652=0),0,VLOOKUP(CONCATENATE("ALI_",$C1652,"_SEG_",$I1652,"_PROV_",$D1652),Catalogo_Precios,AI$8,FALSE))</f>
        <v>681</v>
      </c>
      <c r="AJ1652" s="57">
        <f t="shared" ref="AJ1652" si="19990">IF(OR(ISERROR(VLOOKUP(CONCATENATE("ALI_",$C1652,"_SEG_",$I1652,"_PROV_",$D1652),Catalogo_Precios,AJ$8,FALSE)),N1652=0),0,VLOOKUP(CONCATENATE("ALI_",$C1652,"_SEG_",$I1652,"_PROV_",$D1652),Catalogo_Precios,AJ$8,FALSE))</f>
        <v>851</v>
      </c>
      <c r="AK1652" s="57">
        <f t="shared" ref="AK1652" si="19991">IF(OR(ISERROR(VLOOKUP(CONCATENATE("ALI_",$C1652,"_SEG_",$I1652,"_PROV_",$D1652),Catalogo_Precios,AK$8,FALSE)),O1652=0),0,VLOOKUP(CONCATENATE("ALI_",$C1652,"_SEG_",$I1652,"_PROV_",$D1652),Catalogo_Precios,AK$8,FALSE))</f>
        <v>851</v>
      </c>
      <c r="AL1652" s="53"/>
      <c r="AM1652" s="59" t="str">
        <f t="shared" si="19504"/>
        <v>ALI_120_SEG_7</v>
      </c>
      <c r="AN1652" s="59" t="str">
        <f t="shared" si="19505"/>
        <v>ALI_120_SEG_7_VAL_12153224.84</v>
      </c>
      <c r="AO1652" s="60">
        <f t="shared" ref="AO1652" si="19992">IF(OR(AB1652="",AB1652=0),0,COUNTIF(Codificacion,AM1652))</f>
        <v>5</v>
      </c>
      <c r="AP1652" s="61">
        <f t="array" ref="AP1652">MIN(IF(Codificacion=AM1652,Total_Cotizacion,""))</f>
        <v>12153224.84</v>
      </c>
      <c r="AQ1652" s="62" t="b">
        <f t="shared" si="19507"/>
        <v>1</v>
      </c>
      <c r="AR1652" s="51" t="str">
        <f t="shared" ref="AR1652" si="19993">IF(COUNTIF(Codificacion2,CONCATENATE(AM1652,"_VAL_",AB1652))&gt;1,"Empate","")</f>
        <v/>
      </c>
      <c r="AS1652" s="63" t="str">
        <f t="shared" si="19921"/>
        <v>X</v>
      </c>
      <c r="AT1652" s="59" t="str">
        <f t="shared" si="19509"/>
        <v>ALI_120_SEG_7_X</v>
      </c>
      <c r="AU1652" s="63">
        <f t="shared" ref="AU1652" si="19994">IF(AND(COUNTIF(Codificacion3,AT1652)&lt;AO1652),1,COUNTIF(Codificacion3,AT1652))</f>
        <v>1</v>
      </c>
      <c r="AV1652" s="62" t="str">
        <f t="shared" si="19511"/>
        <v>Cotizacion Seleccionada</v>
      </c>
      <c r="AW1652" s="53"/>
      <c r="AX1652" s="51" t="str">
        <f t="shared" si="19512"/>
        <v>ALI_120_SEG_7VERDADERO</v>
      </c>
      <c r="AY1652" s="51">
        <f t="shared" si="19493"/>
        <v>1</v>
      </c>
      <c r="AZ1652" s="64" t="b">
        <f t="shared" si="19513"/>
        <v>0</v>
      </c>
    </row>
    <row r="1653" spans="1:52" x14ac:dyDescent="0.2">
      <c r="A1653" s="50" t="str">
        <f t="shared" si="19455"/>
        <v>ALI_120_SEG_8</v>
      </c>
      <c r="B1653" s="51" t="s">
        <v>148</v>
      </c>
      <c r="C1653" s="52">
        <v>120</v>
      </c>
      <c r="D1653" s="52">
        <f t="shared" ref="D1653" si="19995">IF(ISERROR(VLOOKUP(E1653,Proveedores,2,FALSE)),"",VLOOKUP(E1653,Proveedores,2,FALSE))</f>
        <v>2075</v>
      </c>
      <c r="E1653" s="53" t="s">
        <v>149</v>
      </c>
      <c r="F1653" s="54">
        <v>289</v>
      </c>
      <c r="G1653" s="53" t="s">
        <v>56</v>
      </c>
      <c r="H1653" s="53" t="s">
        <v>69</v>
      </c>
      <c r="I1653" s="52">
        <v>8</v>
      </c>
      <c r="J1653" s="53" t="s">
        <v>58</v>
      </c>
      <c r="K1653" s="55">
        <v>44835</v>
      </c>
      <c r="L1653" s="56">
        <v>7410</v>
      </c>
      <c r="M1653" s="56">
        <v>8441</v>
      </c>
      <c r="N1653" s="56">
        <v>4914</v>
      </c>
      <c r="O1653" s="56">
        <v>291</v>
      </c>
      <c r="P1653" s="57">
        <v>516</v>
      </c>
      <c r="Q1653" s="58">
        <v>0.15</v>
      </c>
      <c r="R1653" s="57">
        <v>438.6</v>
      </c>
      <c r="S1653" s="57">
        <v>688</v>
      </c>
      <c r="T1653" s="58">
        <v>0.15</v>
      </c>
      <c r="U1653" s="57">
        <v>584.79999999999995</v>
      </c>
      <c r="V1653" s="57">
        <v>859</v>
      </c>
      <c r="W1653" s="58">
        <v>0.2074</v>
      </c>
      <c r="X1653" s="57">
        <v>680.84</v>
      </c>
      <c r="Y1653" s="57">
        <v>859</v>
      </c>
      <c r="Z1653" s="58">
        <v>0.2074</v>
      </c>
      <c r="AA1653" s="57">
        <v>680.84</v>
      </c>
      <c r="AB1653" s="57">
        <v>11730095</v>
      </c>
      <c r="AC1653" s="53" t="str">
        <f t="shared" si="19495"/>
        <v>Registro Valido</v>
      </c>
      <c r="AD1653" s="57">
        <f t="shared" ref="AD1653" si="19996">IF(OR(ISERROR(VLOOKUP(CONCATENATE("ALI_",$C1653,"_SEG_",$I1653,"_PROV_",$D1653),Catalogo_Precios,AD$8,FALSE)),L1653=0),0,VLOOKUP(CONCATENATE("ALI_",$C1653,"_SEG_",$I1653,"_PROV_",$D1653),Catalogo_Precios,AD$8,FALSE))</f>
        <v>516</v>
      </c>
      <c r="AE1653" s="57">
        <f t="shared" ref="AE1653" si="19997">IF(OR(ISERROR(VLOOKUP(CONCATENATE("ALI_",$C1653,"_SEG_",$I1653,"_PROV_",$D1653),Catalogo_Precios,AE$8,FALSE)),M1653=0),0,VLOOKUP(CONCATENATE("ALI_",$C1653,"_SEG_",$I1653,"_PROV_",$D1653),Catalogo_Precios,AE$8,FALSE))</f>
        <v>688</v>
      </c>
      <c r="AF1653" s="57">
        <f t="shared" ref="AF1653" si="19998">IF(OR(ISERROR(VLOOKUP(CONCATENATE("ALI_",$C1653,"_SEG_",$I1653,"_PROV_",$D1653),Catalogo_Precios,AF$8,FALSE)),N1653=0),0,VLOOKUP(CONCATENATE("ALI_",$C1653,"_SEG_",$I1653,"_PROV_",$D1653),Catalogo_Precios,AF$8,FALSE))</f>
        <v>859</v>
      </c>
      <c r="AG1653" s="57">
        <f t="shared" ref="AG1653" si="19999">IF(OR(ISERROR(VLOOKUP(CONCATENATE("ALI_",$C1653,"_SEG_",$I1653,"_PROV_",$D1653),Catalogo_Precios,AG$8,FALSE)),O1653=0),0,VLOOKUP(CONCATENATE("ALI_",$C1653,"_SEG_",$I1653,"_PROV_",$D1653),Catalogo_Precios,AG$8,FALSE))</f>
        <v>859</v>
      </c>
      <c r="AH1653" s="57">
        <f t="shared" ref="AH1653" si="20000">IF(OR(ISERROR(VLOOKUP(CONCATENATE("ALI_",$C1653,"_SEG_",$I1653,"_PROV_",$D1653),Catalogo_Precios,AH$8,FALSE)),L1653=0),0,VLOOKUP(CONCATENATE("ALI_",$C1653,"_SEG_",$I1653,"_PROV_",$D1653),Catalogo_Precios,AH$8,FALSE))</f>
        <v>512</v>
      </c>
      <c r="AI1653" s="57">
        <f t="shared" ref="AI1653" si="20001">IF(OR(ISERROR(VLOOKUP(CONCATENATE("ALI_",$C1653,"_SEG_",$I1653,"_PROV_",$D1653),Catalogo_Precios,AI$8,FALSE)),M1653=0),0,VLOOKUP(CONCATENATE("ALI_",$C1653,"_SEG_",$I1653,"_PROV_",$D1653),Catalogo_Precios,AI$8,FALSE))</f>
        <v>681</v>
      </c>
      <c r="AJ1653" s="57">
        <f t="shared" ref="AJ1653" si="20002">IF(OR(ISERROR(VLOOKUP(CONCATENATE("ALI_",$C1653,"_SEG_",$I1653,"_PROV_",$D1653),Catalogo_Precios,AJ$8,FALSE)),N1653=0),0,VLOOKUP(CONCATENATE("ALI_",$C1653,"_SEG_",$I1653,"_PROV_",$D1653),Catalogo_Precios,AJ$8,FALSE))</f>
        <v>851</v>
      </c>
      <c r="AK1653" s="57">
        <f t="shared" ref="AK1653" si="20003">IF(OR(ISERROR(VLOOKUP(CONCATENATE("ALI_",$C1653,"_SEG_",$I1653,"_PROV_",$D1653),Catalogo_Precios,AK$8,FALSE)),O1653=0),0,VLOOKUP(CONCATENATE("ALI_",$C1653,"_SEG_",$I1653,"_PROV_",$D1653),Catalogo_Precios,AK$8,FALSE))</f>
        <v>851</v>
      </c>
      <c r="AL1653" s="53"/>
      <c r="AM1653" s="59" t="str">
        <f t="shared" si="19504"/>
        <v>ALI_120_SEG_8</v>
      </c>
      <c r="AN1653" s="59" t="str">
        <f t="shared" si="19505"/>
        <v>ALI_120_SEG_8_VAL_11730095</v>
      </c>
      <c r="AO1653" s="60">
        <f t="shared" ref="AO1653" si="20004">IF(OR(AB1653="",AB1653=0),0,COUNTIF(Codificacion,AM1653))</f>
        <v>5</v>
      </c>
      <c r="AP1653" s="61">
        <f t="array" ref="AP1653">MIN(IF(Codificacion=AM1653,Total_Cotizacion,""))</f>
        <v>11730095</v>
      </c>
      <c r="AQ1653" s="62" t="b">
        <f t="shared" si="19507"/>
        <v>1</v>
      </c>
      <c r="AR1653" s="51" t="str">
        <f t="shared" ref="AR1653" si="20005">IF(COUNTIF(Codificacion2,CONCATENATE(AM1653,"_VAL_",AB1653))&gt;1,"Empate","")</f>
        <v/>
      </c>
      <c r="AS1653" s="63" t="str">
        <f t="shared" si="19921"/>
        <v>X</v>
      </c>
      <c r="AT1653" s="59" t="str">
        <f t="shared" si="19509"/>
        <v>ALI_120_SEG_8_X</v>
      </c>
      <c r="AU1653" s="63">
        <f t="shared" ref="AU1653" si="20006">IF(AND(COUNTIF(Codificacion3,AT1653)&lt;AO1653),1,COUNTIF(Codificacion3,AT1653))</f>
        <v>1</v>
      </c>
      <c r="AV1653" s="62" t="str">
        <f t="shared" si="19511"/>
        <v>Cotizacion Seleccionada</v>
      </c>
      <c r="AW1653" s="53"/>
      <c r="AX1653" s="51" t="str">
        <f t="shared" si="19512"/>
        <v>ALI_120_SEG_8VERDADERO</v>
      </c>
      <c r="AY1653" s="51">
        <f t="shared" si="19493"/>
        <v>1</v>
      </c>
      <c r="AZ1653" s="64" t="b">
        <f t="shared" si="19513"/>
        <v>0</v>
      </c>
    </row>
    <row r="1654" spans="1:52" x14ac:dyDescent="0.2">
      <c r="A1654" s="50" t="str">
        <f t="shared" si="19455"/>
        <v>ALI_120_SEG_9</v>
      </c>
      <c r="B1654" s="51" t="s">
        <v>148</v>
      </c>
      <c r="C1654" s="52">
        <v>120</v>
      </c>
      <c r="D1654" s="52">
        <f t="shared" ref="D1654" si="20007">IF(ISERROR(VLOOKUP(E1654,Proveedores,2,FALSE)),"",VLOOKUP(E1654,Proveedores,2,FALSE))</f>
        <v>2075</v>
      </c>
      <c r="E1654" s="53" t="s">
        <v>149</v>
      </c>
      <c r="F1654" s="54">
        <v>290</v>
      </c>
      <c r="G1654" s="53" t="s">
        <v>56</v>
      </c>
      <c r="H1654" s="53" t="s">
        <v>69</v>
      </c>
      <c r="I1654" s="52">
        <v>9</v>
      </c>
      <c r="J1654" s="53" t="s">
        <v>58</v>
      </c>
      <c r="K1654" s="55">
        <v>44835</v>
      </c>
      <c r="L1654" s="56">
        <v>7489</v>
      </c>
      <c r="M1654" s="56">
        <v>8532</v>
      </c>
      <c r="N1654" s="56">
        <v>4965</v>
      </c>
      <c r="O1654" s="56">
        <v>294</v>
      </c>
      <c r="P1654" s="57">
        <v>516</v>
      </c>
      <c r="Q1654" s="58">
        <v>0.15</v>
      </c>
      <c r="R1654" s="57">
        <v>438.6</v>
      </c>
      <c r="S1654" s="57">
        <v>688</v>
      </c>
      <c r="T1654" s="58">
        <v>0.15</v>
      </c>
      <c r="U1654" s="57">
        <v>584.79999999999995</v>
      </c>
      <c r="V1654" s="57">
        <v>859</v>
      </c>
      <c r="W1654" s="58">
        <v>0.2074</v>
      </c>
      <c r="X1654" s="57">
        <v>680.84</v>
      </c>
      <c r="Y1654" s="57">
        <v>859</v>
      </c>
      <c r="Z1654" s="58">
        <v>0.2074</v>
      </c>
      <c r="AA1654" s="57">
        <v>680.84</v>
      </c>
      <c r="AB1654" s="57">
        <v>11854726.560000001</v>
      </c>
      <c r="AC1654" s="53" t="str">
        <f t="shared" si="19495"/>
        <v>Registro Valido</v>
      </c>
      <c r="AD1654" s="57">
        <f t="shared" ref="AD1654" si="20008">IF(OR(ISERROR(VLOOKUP(CONCATENATE("ALI_",$C1654,"_SEG_",$I1654,"_PROV_",$D1654),Catalogo_Precios,AD$8,FALSE)),L1654=0),0,VLOOKUP(CONCATENATE("ALI_",$C1654,"_SEG_",$I1654,"_PROV_",$D1654),Catalogo_Precios,AD$8,FALSE))</f>
        <v>516</v>
      </c>
      <c r="AE1654" s="57">
        <f t="shared" ref="AE1654" si="20009">IF(OR(ISERROR(VLOOKUP(CONCATENATE("ALI_",$C1654,"_SEG_",$I1654,"_PROV_",$D1654),Catalogo_Precios,AE$8,FALSE)),M1654=0),0,VLOOKUP(CONCATENATE("ALI_",$C1654,"_SEG_",$I1654,"_PROV_",$D1654),Catalogo_Precios,AE$8,FALSE))</f>
        <v>688</v>
      </c>
      <c r="AF1654" s="57">
        <f t="shared" ref="AF1654" si="20010">IF(OR(ISERROR(VLOOKUP(CONCATENATE("ALI_",$C1654,"_SEG_",$I1654,"_PROV_",$D1654),Catalogo_Precios,AF$8,FALSE)),N1654=0),0,VLOOKUP(CONCATENATE("ALI_",$C1654,"_SEG_",$I1654,"_PROV_",$D1654),Catalogo_Precios,AF$8,FALSE))</f>
        <v>859</v>
      </c>
      <c r="AG1654" s="57">
        <f t="shared" ref="AG1654" si="20011">IF(OR(ISERROR(VLOOKUP(CONCATENATE("ALI_",$C1654,"_SEG_",$I1654,"_PROV_",$D1654),Catalogo_Precios,AG$8,FALSE)),O1654=0),0,VLOOKUP(CONCATENATE("ALI_",$C1654,"_SEG_",$I1654,"_PROV_",$D1654),Catalogo_Precios,AG$8,FALSE))</f>
        <v>859</v>
      </c>
      <c r="AH1654" s="57">
        <f t="shared" ref="AH1654" si="20012">IF(OR(ISERROR(VLOOKUP(CONCATENATE("ALI_",$C1654,"_SEG_",$I1654,"_PROV_",$D1654),Catalogo_Precios,AH$8,FALSE)),L1654=0),0,VLOOKUP(CONCATENATE("ALI_",$C1654,"_SEG_",$I1654,"_PROV_",$D1654),Catalogo_Precios,AH$8,FALSE))</f>
        <v>512</v>
      </c>
      <c r="AI1654" s="57">
        <f t="shared" ref="AI1654" si="20013">IF(OR(ISERROR(VLOOKUP(CONCATENATE("ALI_",$C1654,"_SEG_",$I1654,"_PROV_",$D1654),Catalogo_Precios,AI$8,FALSE)),M1654=0),0,VLOOKUP(CONCATENATE("ALI_",$C1654,"_SEG_",$I1654,"_PROV_",$D1654),Catalogo_Precios,AI$8,FALSE))</f>
        <v>681</v>
      </c>
      <c r="AJ1654" s="57">
        <f t="shared" ref="AJ1654" si="20014">IF(OR(ISERROR(VLOOKUP(CONCATENATE("ALI_",$C1654,"_SEG_",$I1654,"_PROV_",$D1654),Catalogo_Precios,AJ$8,FALSE)),N1654=0),0,VLOOKUP(CONCATENATE("ALI_",$C1654,"_SEG_",$I1654,"_PROV_",$D1654),Catalogo_Precios,AJ$8,FALSE))</f>
        <v>851</v>
      </c>
      <c r="AK1654" s="57">
        <f t="shared" ref="AK1654" si="20015">IF(OR(ISERROR(VLOOKUP(CONCATENATE("ALI_",$C1654,"_SEG_",$I1654,"_PROV_",$D1654),Catalogo_Precios,AK$8,FALSE)),O1654=0),0,VLOOKUP(CONCATENATE("ALI_",$C1654,"_SEG_",$I1654,"_PROV_",$D1654),Catalogo_Precios,AK$8,FALSE))</f>
        <v>851</v>
      </c>
      <c r="AL1654" s="53"/>
      <c r="AM1654" s="59" t="str">
        <f t="shared" si="19504"/>
        <v>ALI_120_SEG_9</v>
      </c>
      <c r="AN1654" s="59" t="str">
        <f t="shared" si="19505"/>
        <v>ALI_120_SEG_9_VAL_11854726.56</v>
      </c>
      <c r="AO1654" s="60">
        <f t="shared" ref="AO1654" si="20016">IF(OR(AB1654="",AB1654=0),0,COUNTIF(Codificacion,AM1654))</f>
        <v>5</v>
      </c>
      <c r="AP1654" s="61">
        <f t="array" ref="AP1654">MIN(IF(Codificacion=AM1654,Total_Cotizacion,""))</f>
        <v>11854726.560000001</v>
      </c>
      <c r="AQ1654" s="62" t="b">
        <f t="shared" si="19507"/>
        <v>1</v>
      </c>
      <c r="AR1654" s="51" t="str">
        <f t="shared" ref="AR1654" si="20017">IF(COUNTIF(Codificacion2,CONCATENATE(AM1654,"_VAL_",AB1654))&gt;1,"Empate","")</f>
        <v/>
      </c>
      <c r="AS1654" s="63" t="str">
        <f t="shared" si="19921"/>
        <v>X</v>
      </c>
      <c r="AT1654" s="59" t="str">
        <f t="shared" si="19509"/>
        <v>ALI_120_SEG_9_X</v>
      </c>
      <c r="AU1654" s="63">
        <f t="shared" ref="AU1654" si="20018">IF(AND(COUNTIF(Codificacion3,AT1654)&lt;AO1654),1,COUNTIF(Codificacion3,AT1654))</f>
        <v>1</v>
      </c>
      <c r="AV1654" s="62" t="str">
        <f t="shared" si="19511"/>
        <v>Cotizacion Seleccionada</v>
      </c>
      <c r="AW1654" s="53"/>
      <c r="AX1654" s="51" t="str">
        <f t="shared" si="19512"/>
        <v>ALI_120_SEG_9VERDADERO</v>
      </c>
      <c r="AY1654" s="51">
        <f t="shared" si="19493"/>
        <v>1</v>
      </c>
      <c r="AZ1654" s="64" t="b">
        <f t="shared" si="19513"/>
        <v>0</v>
      </c>
    </row>
    <row r="1655" spans="1:52" x14ac:dyDescent="0.2">
      <c r="A1655" s="50" t="str">
        <f t="shared" si="19455"/>
        <v>ALI_120_SEG_10</v>
      </c>
      <c r="B1655" s="51" t="s">
        <v>148</v>
      </c>
      <c r="C1655" s="52">
        <v>120</v>
      </c>
      <c r="D1655" s="52">
        <f t="shared" ref="D1655" si="20019">IF(ISERROR(VLOOKUP(E1655,Proveedores,2,FALSE)),"",VLOOKUP(E1655,Proveedores,2,FALSE))</f>
        <v>2075</v>
      </c>
      <c r="E1655" s="53" t="s">
        <v>149</v>
      </c>
      <c r="F1655" s="54">
        <v>291</v>
      </c>
      <c r="G1655" s="53" t="s">
        <v>56</v>
      </c>
      <c r="H1655" s="53" t="s">
        <v>69</v>
      </c>
      <c r="I1655" s="52">
        <v>10</v>
      </c>
      <c r="J1655" s="53" t="s">
        <v>58</v>
      </c>
      <c r="K1655" s="55">
        <v>44835</v>
      </c>
      <c r="L1655" s="56">
        <v>7499</v>
      </c>
      <c r="M1655" s="56">
        <v>8545</v>
      </c>
      <c r="N1655" s="56">
        <v>4974</v>
      </c>
      <c r="O1655" s="56">
        <v>294</v>
      </c>
      <c r="P1655" s="57">
        <v>516</v>
      </c>
      <c r="Q1655" s="58">
        <v>0.15</v>
      </c>
      <c r="R1655" s="57">
        <v>438.6</v>
      </c>
      <c r="S1655" s="57">
        <v>688</v>
      </c>
      <c r="T1655" s="58">
        <v>0.15</v>
      </c>
      <c r="U1655" s="57">
        <v>584.79999999999995</v>
      </c>
      <c r="V1655" s="57">
        <v>859</v>
      </c>
      <c r="W1655" s="58">
        <v>0.2074</v>
      </c>
      <c r="X1655" s="57">
        <v>680.84</v>
      </c>
      <c r="Y1655" s="57">
        <v>859</v>
      </c>
      <c r="Z1655" s="58">
        <v>0.2074</v>
      </c>
      <c r="AA1655" s="57">
        <v>680.84</v>
      </c>
      <c r="AB1655" s="57">
        <v>11872842.520000001</v>
      </c>
      <c r="AC1655" s="53" t="str">
        <f t="shared" si="19495"/>
        <v>Registro Valido</v>
      </c>
      <c r="AD1655" s="57">
        <f t="shared" ref="AD1655" si="20020">IF(OR(ISERROR(VLOOKUP(CONCATENATE("ALI_",$C1655,"_SEG_",$I1655,"_PROV_",$D1655),Catalogo_Precios,AD$8,FALSE)),L1655=0),0,VLOOKUP(CONCATENATE("ALI_",$C1655,"_SEG_",$I1655,"_PROV_",$D1655),Catalogo_Precios,AD$8,FALSE))</f>
        <v>516</v>
      </c>
      <c r="AE1655" s="57">
        <f t="shared" ref="AE1655" si="20021">IF(OR(ISERROR(VLOOKUP(CONCATENATE("ALI_",$C1655,"_SEG_",$I1655,"_PROV_",$D1655),Catalogo_Precios,AE$8,FALSE)),M1655=0),0,VLOOKUP(CONCATENATE("ALI_",$C1655,"_SEG_",$I1655,"_PROV_",$D1655),Catalogo_Precios,AE$8,FALSE))</f>
        <v>688</v>
      </c>
      <c r="AF1655" s="57">
        <f t="shared" ref="AF1655" si="20022">IF(OR(ISERROR(VLOOKUP(CONCATENATE("ALI_",$C1655,"_SEG_",$I1655,"_PROV_",$D1655),Catalogo_Precios,AF$8,FALSE)),N1655=0),0,VLOOKUP(CONCATENATE("ALI_",$C1655,"_SEG_",$I1655,"_PROV_",$D1655),Catalogo_Precios,AF$8,FALSE))</f>
        <v>859</v>
      </c>
      <c r="AG1655" s="57">
        <f t="shared" ref="AG1655" si="20023">IF(OR(ISERROR(VLOOKUP(CONCATENATE("ALI_",$C1655,"_SEG_",$I1655,"_PROV_",$D1655),Catalogo_Precios,AG$8,FALSE)),O1655=0),0,VLOOKUP(CONCATENATE("ALI_",$C1655,"_SEG_",$I1655,"_PROV_",$D1655),Catalogo_Precios,AG$8,FALSE))</f>
        <v>859</v>
      </c>
      <c r="AH1655" s="57">
        <f t="shared" ref="AH1655" si="20024">IF(OR(ISERROR(VLOOKUP(CONCATENATE("ALI_",$C1655,"_SEG_",$I1655,"_PROV_",$D1655),Catalogo_Precios,AH$8,FALSE)),L1655=0),0,VLOOKUP(CONCATENATE("ALI_",$C1655,"_SEG_",$I1655,"_PROV_",$D1655),Catalogo_Precios,AH$8,FALSE))</f>
        <v>512</v>
      </c>
      <c r="AI1655" s="57">
        <f t="shared" ref="AI1655" si="20025">IF(OR(ISERROR(VLOOKUP(CONCATENATE("ALI_",$C1655,"_SEG_",$I1655,"_PROV_",$D1655),Catalogo_Precios,AI$8,FALSE)),M1655=0),0,VLOOKUP(CONCATENATE("ALI_",$C1655,"_SEG_",$I1655,"_PROV_",$D1655),Catalogo_Precios,AI$8,FALSE))</f>
        <v>681</v>
      </c>
      <c r="AJ1655" s="57">
        <f t="shared" ref="AJ1655" si="20026">IF(OR(ISERROR(VLOOKUP(CONCATENATE("ALI_",$C1655,"_SEG_",$I1655,"_PROV_",$D1655),Catalogo_Precios,AJ$8,FALSE)),N1655=0),0,VLOOKUP(CONCATENATE("ALI_",$C1655,"_SEG_",$I1655,"_PROV_",$D1655),Catalogo_Precios,AJ$8,FALSE))</f>
        <v>851</v>
      </c>
      <c r="AK1655" s="57">
        <f t="shared" ref="AK1655" si="20027">IF(OR(ISERROR(VLOOKUP(CONCATENATE("ALI_",$C1655,"_SEG_",$I1655,"_PROV_",$D1655),Catalogo_Precios,AK$8,FALSE)),O1655=0),0,VLOOKUP(CONCATENATE("ALI_",$C1655,"_SEG_",$I1655,"_PROV_",$D1655),Catalogo_Precios,AK$8,FALSE))</f>
        <v>851</v>
      </c>
      <c r="AL1655" s="53"/>
      <c r="AM1655" s="59" t="str">
        <f t="shared" si="19504"/>
        <v>ALI_120_SEG_10</v>
      </c>
      <c r="AN1655" s="59" t="str">
        <f t="shared" si="19505"/>
        <v>ALI_120_SEG_10_VAL_11872842.52</v>
      </c>
      <c r="AO1655" s="60">
        <f t="shared" ref="AO1655" si="20028">IF(OR(AB1655="",AB1655=0),0,COUNTIF(Codificacion,AM1655))</f>
        <v>5</v>
      </c>
      <c r="AP1655" s="61">
        <f t="array" ref="AP1655">MIN(IF(Codificacion=AM1655,Total_Cotizacion,""))</f>
        <v>11872842.520000001</v>
      </c>
      <c r="AQ1655" s="62" t="b">
        <f t="shared" si="19507"/>
        <v>1</v>
      </c>
      <c r="AR1655" s="51" t="str">
        <f t="shared" ref="AR1655" si="20029">IF(COUNTIF(Codificacion2,CONCATENATE(AM1655,"_VAL_",AB1655))&gt;1,"Empate","")</f>
        <v/>
      </c>
      <c r="AS1655" s="63" t="str">
        <f t="shared" si="19921"/>
        <v>X</v>
      </c>
      <c r="AT1655" s="59" t="str">
        <f t="shared" si="19509"/>
        <v>ALI_120_SEG_10_X</v>
      </c>
      <c r="AU1655" s="63">
        <f t="shared" ref="AU1655" si="20030">IF(AND(COUNTIF(Codificacion3,AT1655)&lt;AO1655),1,COUNTIF(Codificacion3,AT1655))</f>
        <v>1</v>
      </c>
      <c r="AV1655" s="62" t="str">
        <f t="shared" si="19511"/>
        <v>Cotizacion Seleccionada</v>
      </c>
      <c r="AW1655" s="53"/>
      <c r="AX1655" s="51" t="str">
        <f t="shared" si="19512"/>
        <v>ALI_120_SEG_10VERDADERO</v>
      </c>
      <c r="AY1655" s="51">
        <f t="shared" si="19493"/>
        <v>1</v>
      </c>
      <c r="AZ1655" s="64" t="b">
        <f t="shared" si="19513"/>
        <v>0</v>
      </c>
    </row>
    <row r="1656" spans="1:52" x14ac:dyDescent="0.2">
      <c r="A1656" s="50" t="str">
        <f t="shared" si="19455"/>
        <v>ALI_120_SEG_11</v>
      </c>
      <c r="B1656" s="51" t="s">
        <v>148</v>
      </c>
      <c r="C1656" s="52">
        <v>120</v>
      </c>
      <c r="D1656" s="52">
        <f t="shared" ref="D1656" si="20031">IF(ISERROR(VLOOKUP(E1656,Proveedores,2,FALSE)),"",VLOOKUP(E1656,Proveedores,2,FALSE))</f>
        <v>2075</v>
      </c>
      <c r="E1656" s="53" t="s">
        <v>149</v>
      </c>
      <c r="F1656" s="54">
        <v>292</v>
      </c>
      <c r="G1656" s="53" t="s">
        <v>56</v>
      </c>
      <c r="H1656" s="53" t="s">
        <v>69</v>
      </c>
      <c r="I1656" s="52">
        <v>11</v>
      </c>
      <c r="J1656" s="53" t="s">
        <v>58</v>
      </c>
      <c r="K1656" s="55">
        <v>44835</v>
      </c>
      <c r="L1656" s="56">
        <v>7576</v>
      </c>
      <c r="M1656" s="56">
        <v>8666</v>
      </c>
      <c r="N1656" s="56">
        <v>5049</v>
      </c>
      <c r="O1656" s="56">
        <v>298</v>
      </c>
      <c r="P1656" s="57">
        <v>516</v>
      </c>
      <c r="Q1656" s="58">
        <v>0.15</v>
      </c>
      <c r="R1656" s="57">
        <v>438.6</v>
      </c>
      <c r="S1656" s="57">
        <v>688</v>
      </c>
      <c r="T1656" s="58">
        <v>0.15</v>
      </c>
      <c r="U1656" s="57">
        <v>584.79999999999995</v>
      </c>
      <c r="V1656" s="57">
        <v>859</v>
      </c>
      <c r="W1656" s="58">
        <v>0.2074</v>
      </c>
      <c r="X1656" s="57">
        <v>680.84</v>
      </c>
      <c r="Y1656" s="57">
        <v>859</v>
      </c>
      <c r="Z1656" s="58">
        <v>0.2074</v>
      </c>
      <c r="AA1656" s="57">
        <v>680.84</v>
      </c>
      <c r="AB1656" s="57">
        <v>12031161.880000001</v>
      </c>
      <c r="AC1656" s="53" t="str">
        <f t="shared" si="19495"/>
        <v>Registro Valido</v>
      </c>
      <c r="AD1656" s="57">
        <f t="shared" ref="AD1656" si="20032">IF(OR(ISERROR(VLOOKUP(CONCATENATE("ALI_",$C1656,"_SEG_",$I1656,"_PROV_",$D1656),Catalogo_Precios,AD$8,FALSE)),L1656=0),0,VLOOKUP(CONCATENATE("ALI_",$C1656,"_SEG_",$I1656,"_PROV_",$D1656),Catalogo_Precios,AD$8,FALSE))</f>
        <v>516</v>
      </c>
      <c r="AE1656" s="57">
        <f t="shared" ref="AE1656" si="20033">IF(OR(ISERROR(VLOOKUP(CONCATENATE("ALI_",$C1656,"_SEG_",$I1656,"_PROV_",$D1656),Catalogo_Precios,AE$8,FALSE)),M1656=0),0,VLOOKUP(CONCATENATE("ALI_",$C1656,"_SEG_",$I1656,"_PROV_",$D1656),Catalogo_Precios,AE$8,FALSE))</f>
        <v>688</v>
      </c>
      <c r="AF1656" s="57">
        <f t="shared" ref="AF1656" si="20034">IF(OR(ISERROR(VLOOKUP(CONCATENATE("ALI_",$C1656,"_SEG_",$I1656,"_PROV_",$D1656),Catalogo_Precios,AF$8,FALSE)),N1656=0),0,VLOOKUP(CONCATENATE("ALI_",$C1656,"_SEG_",$I1656,"_PROV_",$D1656),Catalogo_Precios,AF$8,FALSE))</f>
        <v>859</v>
      </c>
      <c r="AG1656" s="57">
        <f t="shared" ref="AG1656" si="20035">IF(OR(ISERROR(VLOOKUP(CONCATENATE("ALI_",$C1656,"_SEG_",$I1656,"_PROV_",$D1656),Catalogo_Precios,AG$8,FALSE)),O1656=0),0,VLOOKUP(CONCATENATE("ALI_",$C1656,"_SEG_",$I1656,"_PROV_",$D1656),Catalogo_Precios,AG$8,FALSE))</f>
        <v>859</v>
      </c>
      <c r="AH1656" s="57">
        <f t="shared" ref="AH1656" si="20036">IF(OR(ISERROR(VLOOKUP(CONCATENATE("ALI_",$C1656,"_SEG_",$I1656,"_PROV_",$D1656),Catalogo_Precios,AH$8,FALSE)),L1656=0),0,VLOOKUP(CONCATENATE("ALI_",$C1656,"_SEG_",$I1656,"_PROV_",$D1656),Catalogo_Precios,AH$8,FALSE))</f>
        <v>512</v>
      </c>
      <c r="AI1656" s="57">
        <f t="shared" ref="AI1656" si="20037">IF(OR(ISERROR(VLOOKUP(CONCATENATE("ALI_",$C1656,"_SEG_",$I1656,"_PROV_",$D1656),Catalogo_Precios,AI$8,FALSE)),M1656=0),0,VLOOKUP(CONCATENATE("ALI_",$C1656,"_SEG_",$I1656,"_PROV_",$D1656),Catalogo_Precios,AI$8,FALSE))</f>
        <v>681</v>
      </c>
      <c r="AJ1656" s="57">
        <f t="shared" ref="AJ1656" si="20038">IF(OR(ISERROR(VLOOKUP(CONCATENATE("ALI_",$C1656,"_SEG_",$I1656,"_PROV_",$D1656),Catalogo_Precios,AJ$8,FALSE)),N1656=0),0,VLOOKUP(CONCATENATE("ALI_",$C1656,"_SEG_",$I1656,"_PROV_",$D1656),Catalogo_Precios,AJ$8,FALSE))</f>
        <v>851</v>
      </c>
      <c r="AK1656" s="57">
        <f t="shared" ref="AK1656" si="20039">IF(OR(ISERROR(VLOOKUP(CONCATENATE("ALI_",$C1656,"_SEG_",$I1656,"_PROV_",$D1656),Catalogo_Precios,AK$8,FALSE)),O1656=0),0,VLOOKUP(CONCATENATE("ALI_",$C1656,"_SEG_",$I1656,"_PROV_",$D1656),Catalogo_Precios,AK$8,FALSE))</f>
        <v>851</v>
      </c>
      <c r="AL1656" s="53"/>
      <c r="AM1656" s="59" t="str">
        <f t="shared" si="19504"/>
        <v>ALI_120_SEG_11</v>
      </c>
      <c r="AN1656" s="59" t="str">
        <f t="shared" si="19505"/>
        <v>ALI_120_SEG_11_VAL_12031161.88</v>
      </c>
      <c r="AO1656" s="60">
        <f t="shared" ref="AO1656" si="20040">IF(OR(AB1656="",AB1656=0),0,COUNTIF(Codificacion,AM1656))</f>
        <v>5</v>
      </c>
      <c r="AP1656" s="61">
        <f t="array" ref="AP1656">MIN(IF(Codificacion=AM1656,Total_Cotizacion,""))</f>
        <v>12031161.880000001</v>
      </c>
      <c r="AQ1656" s="62" t="b">
        <f t="shared" si="19507"/>
        <v>1</v>
      </c>
      <c r="AR1656" s="51" t="str">
        <f t="shared" ref="AR1656" si="20041">IF(COUNTIF(Codificacion2,CONCATENATE(AM1656,"_VAL_",AB1656))&gt;1,"Empate","")</f>
        <v/>
      </c>
      <c r="AS1656" s="63" t="str">
        <f t="shared" si="19921"/>
        <v>X</v>
      </c>
      <c r="AT1656" s="59" t="str">
        <f t="shared" si="19509"/>
        <v>ALI_120_SEG_11_X</v>
      </c>
      <c r="AU1656" s="63">
        <f t="shared" ref="AU1656" si="20042">IF(AND(COUNTIF(Codificacion3,AT1656)&lt;AO1656),1,COUNTIF(Codificacion3,AT1656))</f>
        <v>1</v>
      </c>
      <c r="AV1656" s="62" t="str">
        <f t="shared" si="19511"/>
        <v>Cotizacion Seleccionada</v>
      </c>
      <c r="AW1656" s="53"/>
      <c r="AX1656" s="51" t="str">
        <f t="shared" si="19512"/>
        <v>ALI_120_SEG_11VERDADERO</v>
      </c>
      <c r="AY1656" s="51">
        <f t="shared" si="19493"/>
        <v>1</v>
      </c>
      <c r="AZ1656" s="64" t="b">
        <f t="shared" si="19513"/>
        <v>0</v>
      </c>
    </row>
    <row r="1657" spans="1:52" x14ac:dyDescent="0.2">
      <c r="A1657" s="50" t="str">
        <f t="shared" si="19455"/>
        <v>ALI_120_SEG_12</v>
      </c>
      <c r="B1657" s="51" t="s">
        <v>148</v>
      </c>
      <c r="C1657" s="52">
        <v>120</v>
      </c>
      <c r="D1657" s="52">
        <f t="shared" ref="D1657" si="20043">IF(ISERROR(VLOOKUP(E1657,Proveedores,2,FALSE)),"",VLOOKUP(E1657,Proveedores,2,FALSE))</f>
        <v>2075</v>
      </c>
      <c r="E1657" s="53" t="s">
        <v>149</v>
      </c>
      <c r="F1657" s="54">
        <v>293</v>
      </c>
      <c r="G1657" s="53" t="s">
        <v>56</v>
      </c>
      <c r="H1657" s="53" t="s">
        <v>69</v>
      </c>
      <c r="I1657" s="52">
        <v>12</v>
      </c>
      <c r="J1657" s="53" t="s">
        <v>58</v>
      </c>
      <c r="K1657" s="55">
        <v>44835</v>
      </c>
      <c r="L1657" s="56">
        <v>6876</v>
      </c>
      <c r="M1657" s="56">
        <v>7864</v>
      </c>
      <c r="N1657" s="56">
        <v>4581</v>
      </c>
      <c r="O1657" s="56">
        <v>270</v>
      </c>
      <c r="P1657" s="57">
        <v>516</v>
      </c>
      <c r="Q1657" s="58">
        <v>0.15</v>
      </c>
      <c r="R1657" s="57">
        <v>438.6</v>
      </c>
      <c r="S1657" s="57">
        <v>688</v>
      </c>
      <c r="T1657" s="58">
        <v>0.15</v>
      </c>
      <c r="U1657" s="57">
        <v>584.79999999999995</v>
      </c>
      <c r="V1657" s="57">
        <v>859</v>
      </c>
      <c r="W1657" s="58">
        <v>0.2074</v>
      </c>
      <c r="X1657" s="57">
        <v>680.84</v>
      </c>
      <c r="Y1657" s="57">
        <v>859</v>
      </c>
      <c r="Z1657" s="58">
        <v>0.2074</v>
      </c>
      <c r="AA1657" s="57">
        <v>680.84</v>
      </c>
      <c r="AB1657" s="57">
        <v>10917435.640000001</v>
      </c>
      <c r="AC1657" s="53" t="str">
        <f t="shared" si="19495"/>
        <v>Registro Valido</v>
      </c>
      <c r="AD1657" s="57">
        <f t="shared" ref="AD1657" si="20044">IF(OR(ISERROR(VLOOKUP(CONCATENATE("ALI_",$C1657,"_SEG_",$I1657,"_PROV_",$D1657),Catalogo_Precios,AD$8,FALSE)),L1657=0),0,VLOOKUP(CONCATENATE("ALI_",$C1657,"_SEG_",$I1657,"_PROV_",$D1657),Catalogo_Precios,AD$8,FALSE))</f>
        <v>516</v>
      </c>
      <c r="AE1657" s="57">
        <f t="shared" ref="AE1657" si="20045">IF(OR(ISERROR(VLOOKUP(CONCATENATE("ALI_",$C1657,"_SEG_",$I1657,"_PROV_",$D1657),Catalogo_Precios,AE$8,FALSE)),M1657=0),0,VLOOKUP(CONCATENATE("ALI_",$C1657,"_SEG_",$I1657,"_PROV_",$D1657),Catalogo_Precios,AE$8,FALSE))</f>
        <v>688</v>
      </c>
      <c r="AF1657" s="57">
        <f t="shared" ref="AF1657" si="20046">IF(OR(ISERROR(VLOOKUP(CONCATENATE("ALI_",$C1657,"_SEG_",$I1657,"_PROV_",$D1657),Catalogo_Precios,AF$8,FALSE)),N1657=0),0,VLOOKUP(CONCATENATE("ALI_",$C1657,"_SEG_",$I1657,"_PROV_",$D1657),Catalogo_Precios,AF$8,FALSE))</f>
        <v>859</v>
      </c>
      <c r="AG1657" s="57">
        <f t="shared" ref="AG1657" si="20047">IF(OR(ISERROR(VLOOKUP(CONCATENATE("ALI_",$C1657,"_SEG_",$I1657,"_PROV_",$D1657),Catalogo_Precios,AG$8,FALSE)),O1657=0),0,VLOOKUP(CONCATENATE("ALI_",$C1657,"_SEG_",$I1657,"_PROV_",$D1657),Catalogo_Precios,AG$8,FALSE))</f>
        <v>859</v>
      </c>
      <c r="AH1657" s="57">
        <f t="shared" ref="AH1657" si="20048">IF(OR(ISERROR(VLOOKUP(CONCATENATE("ALI_",$C1657,"_SEG_",$I1657,"_PROV_",$D1657),Catalogo_Precios,AH$8,FALSE)),L1657=0),0,VLOOKUP(CONCATENATE("ALI_",$C1657,"_SEG_",$I1657,"_PROV_",$D1657),Catalogo_Precios,AH$8,FALSE))</f>
        <v>512</v>
      </c>
      <c r="AI1657" s="57">
        <f t="shared" ref="AI1657" si="20049">IF(OR(ISERROR(VLOOKUP(CONCATENATE("ALI_",$C1657,"_SEG_",$I1657,"_PROV_",$D1657),Catalogo_Precios,AI$8,FALSE)),M1657=0),0,VLOOKUP(CONCATENATE("ALI_",$C1657,"_SEG_",$I1657,"_PROV_",$D1657),Catalogo_Precios,AI$8,FALSE))</f>
        <v>681</v>
      </c>
      <c r="AJ1657" s="57">
        <f t="shared" ref="AJ1657" si="20050">IF(OR(ISERROR(VLOOKUP(CONCATENATE("ALI_",$C1657,"_SEG_",$I1657,"_PROV_",$D1657),Catalogo_Precios,AJ$8,FALSE)),N1657=0),0,VLOOKUP(CONCATENATE("ALI_",$C1657,"_SEG_",$I1657,"_PROV_",$D1657),Catalogo_Precios,AJ$8,FALSE))</f>
        <v>851</v>
      </c>
      <c r="AK1657" s="57">
        <f t="shared" ref="AK1657" si="20051">IF(OR(ISERROR(VLOOKUP(CONCATENATE("ALI_",$C1657,"_SEG_",$I1657,"_PROV_",$D1657),Catalogo_Precios,AK$8,FALSE)),O1657=0),0,VLOOKUP(CONCATENATE("ALI_",$C1657,"_SEG_",$I1657,"_PROV_",$D1657),Catalogo_Precios,AK$8,FALSE))</f>
        <v>851</v>
      </c>
      <c r="AL1657" s="53"/>
      <c r="AM1657" s="59" t="str">
        <f t="shared" si="19504"/>
        <v>ALI_120_SEG_12</v>
      </c>
      <c r="AN1657" s="59" t="str">
        <f t="shared" si="19505"/>
        <v>ALI_120_SEG_12_VAL_10917435.64</v>
      </c>
      <c r="AO1657" s="60">
        <f t="shared" ref="AO1657" si="20052">IF(OR(AB1657="",AB1657=0),0,COUNTIF(Codificacion,AM1657))</f>
        <v>5</v>
      </c>
      <c r="AP1657" s="61">
        <f t="array" ref="AP1657">MIN(IF(Codificacion=AM1657,Total_Cotizacion,""))</f>
        <v>10917435.640000001</v>
      </c>
      <c r="AQ1657" s="62" t="b">
        <f t="shared" si="19507"/>
        <v>1</v>
      </c>
      <c r="AR1657" s="51" t="str">
        <f t="shared" ref="AR1657" si="20053">IF(COUNTIF(Codificacion2,CONCATENATE(AM1657,"_VAL_",AB1657))&gt;1,"Empate","")</f>
        <v/>
      </c>
      <c r="AS1657" s="63" t="str">
        <f t="shared" si="19921"/>
        <v>X</v>
      </c>
      <c r="AT1657" s="59" t="str">
        <f t="shared" si="19509"/>
        <v>ALI_120_SEG_12_X</v>
      </c>
      <c r="AU1657" s="63">
        <f t="shared" ref="AU1657" si="20054">IF(AND(COUNTIF(Codificacion3,AT1657)&lt;AO1657),1,COUNTIF(Codificacion3,AT1657))</f>
        <v>1</v>
      </c>
      <c r="AV1657" s="62" t="str">
        <f t="shared" si="19511"/>
        <v>Cotizacion Seleccionada</v>
      </c>
      <c r="AW1657" s="53"/>
      <c r="AX1657" s="51" t="str">
        <f t="shared" si="19512"/>
        <v>ALI_120_SEG_12VERDADERO</v>
      </c>
      <c r="AY1657" s="51">
        <f t="shared" si="19493"/>
        <v>1</v>
      </c>
      <c r="AZ1657" s="64" t="b">
        <f t="shared" si="19513"/>
        <v>0</v>
      </c>
    </row>
    <row r="1658" spans="1:52" x14ac:dyDescent="0.2">
      <c r="A1658" s="50" t="str">
        <f t="shared" si="19455"/>
        <v>ALI_120_SEG_13</v>
      </c>
      <c r="B1658" s="51" t="s">
        <v>148</v>
      </c>
      <c r="C1658" s="52">
        <v>120</v>
      </c>
      <c r="D1658" s="52">
        <f t="shared" ref="D1658" si="20055">IF(ISERROR(VLOOKUP(E1658,Proveedores,2,FALSE)),"",VLOOKUP(E1658,Proveedores,2,FALSE))</f>
        <v>2075</v>
      </c>
      <c r="E1658" s="53" t="s">
        <v>149</v>
      </c>
      <c r="F1658" s="54">
        <v>294</v>
      </c>
      <c r="G1658" s="53" t="s">
        <v>56</v>
      </c>
      <c r="H1658" s="53" t="s">
        <v>69</v>
      </c>
      <c r="I1658" s="52">
        <v>13</v>
      </c>
      <c r="J1658" s="53" t="s">
        <v>58</v>
      </c>
      <c r="K1658" s="55">
        <v>44835</v>
      </c>
      <c r="L1658" s="56">
        <v>7300</v>
      </c>
      <c r="M1658" s="56">
        <v>8350</v>
      </c>
      <c r="N1658" s="56">
        <v>4864</v>
      </c>
      <c r="O1658" s="56">
        <v>287</v>
      </c>
      <c r="P1658" s="57">
        <v>516</v>
      </c>
      <c r="Q1658" s="58">
        <v>0.15</v>
      </c>
      <c r="R1658" s="57">
        <v>438.6</v>
      </c>
      <c r="S1658" s="57">
        <v>688</v>
      </c>
      <c r="T1658" s="58">
        <v>0.15</v>
      </c>
      <c r="U1658" s="57">
        <v>584.79999999999995</v>
      </c>
      <c r="V1658" s="57">
        <v>859</v>
      </c>
      <c r="W1658" s="58">
        <v>0.2074</v>
      </c>
      <c r="X1658" s="57">
        <v>680.84</v>
      </c>
      <c r="Y1658" s="57">
        <v>859</v>
      </c>
      <c r="Z1658" s="58">
        <v>0.2074</v>
      </c>
      <c r="AA1658" s="57">
        <v>680.84</v>
      </c>
      <c r="AB1658" s="57">
        <v>11591866.84</v>
      </c>
      <c r="AC1658" s="53" t="str">
        <f t="shared" si="19495"/>
        <v>Registro Valido</v>
      </c>
      <c r="AD1658" s="57">
        <f t="shared" ref="AD1658" si="20056">IF(OR(ISERROR(VLOOKUP(CONCATENATE("ALI_",$C1658,"_SEG_",$I1658,"_PROV_",$D1658),Catalogo_Precios,AD$8,FALSE)),L1658=0),0,VLOOKUP(CONCATENATE("ALI_",$C1658,"_SEG_",$I1658,"_PROV_",$D1658),Catalogo_Precios,AD$8,FALSE))</f>
        <v>516</v>
      </c>
      <c r="AE1658" s="57">
        <f t="shared" ref="AE1658" si="20057">IF(OR(ISERROR(VLOOKUP(CONCATENATE("ALI_",$C1658,"_SEG_",$I1658,"_PROV_",$D1658),Catalogo_Precios,AE$8,FALSE)),M1658=0),0,VLOOKUP(CONCATENATE("ALI_",$C1658,"_SEG_",$I1658,"_PROV_",$D1658),Catalogo_Precios,AE$8,FALSE))</f>
        <v>688</v>
      </c>
      <c r="AF1658" s="57">
        <f t="shared" ref="AF1658" si="20058">IF(OR(ISERROR(VLOOKUP(CONCATENATE("ALI_",$C1658,"_SEG_",$I1658,"_PROV_",$D1658),Catalogo_Precios,AF$8,FALSE)),N1658=0),0,VLOOKUP(CONCATENATE("ALI_",$C1658,"_SEG_",$I1658,"_PROV_",$D1658),Catalogo_Precios,AF$8,FALSE))</f>
        <v>859</v>
      </c>
      <c r="AG1658" s="57">
        <f t="shared" ref="AG1658" si="20059">IF(OR(ISERROR(VLOOKUP(CONCATENATE("ALI_",$C1658,"_SEG_",$I1658,"_PROV_",$D1658),Catalogo_Precios,AG$8,FALSE)),O1658=0),0,VLOOKUP(CONCATENATE("ALI_",$C1658,"_SEG_",$I1658,"_PROV_",$D1658),Catalogo_Precios,AG$8,FALSE))</f>
        <v>859</v>
      </c>
      <c r="AH1658" s="57">
        <f t="shared" ref="AH1658" si="20060">IF(OR(ISERROR(VLOOKUP(CONCATENATE("ALI_",$C1658,"_SEG_",$I1658,"_PROV_",$D1658),Catalogo_Precios,AH$8,FALSE)),L1658=0),0,VLOOKUP(CONCATENATE("ALI_",$C1658,"_SEG_",$I1658,"_PROV_",$D1658),Catalogo_Precios,AH$8,FALSE))</f>
        <v>512</v>
      </c>
      <c r="AI1658" s="57">
        <f t="shared" ref="AI1658" si="20061">IF(OR(ISERROR(VLOOKUP(CONCATENATE("ALI_",$C1658,"_SEG_",$I1658,"_PROV_",$D1658),Catalogo_Precios,AI$8,FALSE)),M1658=0),0,VLOOKUP(CONCATENATE("ALI_",$C1658,"_SEG_",$I1658,"_PROV_",$D1658),Catalogo_Precios,AI$8,FALSE))</f>
        <v>681</v>
      </c>
      <c r="AJ1658" s="57">
        <f t="shared" ref="AJ1658" si="20062">IF(OR(ISERROR(VLOOKUP(CONCATENATE("ALI_",$C1658,"_SEG_",$I1658,"_PROV_",$D1658),Catalogo_Precios,AJ$8,FALSE)),N1658=0),0,VLOOKUP(CONCATENATE("ALI_",$C1658,"_SEG_",$I1658,"_PROV_",$D1658),Catalogo_Precios,AJ$8,FALSE))</f>
        <v>851</v>
      </c>
      <c r="AK1658" s="57">
        <f t="shared" ref="AK1658" si="20063">IF(OR(ISERROR(VLOOKUP(CONCATENATE("ALI_",$C1658,"_SEG_",$I1658,"_PROV_",$D1658),Catalogo_Precios,AK$8,FALSE)),O1658=0),0,VLOOKUP(CONCATENATE("ALI_",$C1658,"_SEG_",$I1658,"_PROV_",$D1658),Catalogo_Precios,AK$8,FALSE))</f>
        <v>851</v>
      </c>
      <c r="AL1658" s="53"/>
      <c r="AM1658" s="59" t="str">
        <f t="shared" si="19504"/>
        <v>ALI_120_SEG_13</v>
      </c>
      <c r="AN1658" s="59" t="str">
        <f t="shared" si="19505"/>
        <v>ALI_120_SEG_13_VAL_11591866.84</v>
      </c>
      <c r="AO1658" s="60">
        <f t="shared" ref="AO1658" si="20064">IF(OR(AB1658="",AB1658=0),0,COUNTIF(Codificacion,AM1658))</f>
        <v>5</v>
      </c>
      <c r="AP1658" s="61">
        <f t="array" ref="AP1658">MIN(IF(Codificacion=AM1658,Total_Cotizacion,""))</f>
        <v>11591866.84</v>
      </c>
      <c r="AQ1658" s="62" t="b">
        <f t="shared" si="19507"/>
        <v>1</v>
      </c>
      <c r="AR1658" s="51" t="str">
        <f t="shared" ref="AR1658" si="20065">IF(COUNTIF(Codificacion2,CONCATENATE(AM1658,"_VAL_",AB1658))&gt;1,"Empate","")</f>
        <v/>
      </c>
      <c r="AS1658" s="63" t="str">
        <f t="shared" si="19921"/>
        <v>X</v>
      </c>
      <c r="AT1658" s="59" t="str">
        <f t="shared" si="19509"/>
        <v>ALI_120_SEG_13_X</v>
      </c>
      <c r="AU1658" s="63">
        <f t="shared" ref="AU1658" si="20066">IF(AND(COUNTIF(Codificacion3,AT1658)&lt;AO1658),1,COUNTIF(Codificacion3,AT1658))</f>
        <v>1</v>
      </c>
      <c r="AV1658" s="62" t="str">
        <f t="shared" si="19511"/>
        <v>Cotizacion Seleccionada</v>
      </c>
      <c r="AW1658" s="53"/>
      <c r="AX1658" s="51" t="str">
        <f t="shared" si="19512"/>
        <v>ALI_120_SEG_13VERDADERO</v>
      </c>
      <c r="AY1658" s="51">
        <f t="shared" si="19493"/>
        <v>1</v>
      </c>
      <c r="AZ1658" s="64" t="b">
        <f t="shared" si="19513"/>
        <v>0</v>
      </c>
    </row>
    <row r="1659" spans="1:52" x14ac:dyDescent="0.2">
      <c r="A1659" s="50" t="str">
        <f t="shared" si="19455"/>
        <v>ALI_120_SEG_14</v>
      </c>
      <c r="B1659" s="51" t="s">
        <v>148</v>
      </c>
      <c r="C1659" s="52">
        <v>120</v>
      </c>
      <c r="D1659" s="52">
        <f t="shared" ref="D1659" si="20067">IF(ISERROR(VLOOKUP(E1659,Proveedores,2,FALSE)),"",VLOOKUP(E1659,Proveedores,2,FALSE))</f>
        <v>2075</v>
      </c>
      <c r="E1659" s="53" t="s">
        <v>149</v>
      </c>
      <c r="F1659" s="54">
        <v>295</v>
      </c>
      <c r="G1659" s="53" t="s">
        <v>56</v>
      </c>
      <c r="H1659" s="53" t="s">
        <v>69</v>
      </c>
      <c r="I1659" s="52">
        <v>14</v>
      </c>
      <c r="J1659" s="53" t="s">
        <v>58</v>
      </c>
      <c r="K1659" s="55">
        <v>44835</v>
      </c>
      <c r="L1659" s="56">
        <v>7234</v>
      </c>
      <c r="M1659" s="56">
        <v>8275</v>
      </c>
      <c r="N1659" s="56">
        <v>4819</v>
      </c>
      <c r="O1659" s="56">
        <v>285</v>
      </c>
      <c r="P1659" s="57">
        <v>516</v>
      </c>
      <c r="Q1659" s="58">
        <v>0.15</v>
      </c>
      <c r="R1659" s="57">
        <v>438.6</v>
      </c>
      <c r="S1659" s="57">
        <v>688</v>
      </c>
      <c r="T1659" s="58">
        <v>0.15</v>
      </c>
      <c r="U1659" s="57">
        <v>584.79999999999995</v>
      </c>
      <c r="V1659" s="57">
        <v>859</v>
      </c>
      <c r="W1659" s="58">
        <v>0.2074</v>
      </c>
      <c r="X1659" s="57">
        <v>680.84</v>
      </c>
      <c r="Y1659" s="57">
        <v>859</v>
      </c>
      <c r="Z1659" s="58">
        <v>0.2074</v>
      </c>
      <c r="AA1659" s="57">
        <v>680.84</v>
      </c>
      <c r="AB1659" s="57">
        <v>11487059.76</v>
      </c>
      <c r="AC1659" s="53" t="str">
        <f t="shared" si="19495"/>
        <v>Registro Valido</v>
      </c>
      <c r="AD1659" s="57">
        <f t="shared" ref="AD1659" si="20068">IF(OR(ISERROR(VLOOKUP(CONCATENATE("ALI_",$C1659,"_SEG_",$I1659,"_PROV_",$D1659),Catalogo_Precios,AD$8,FALSE)),L1659=0),0,VLOOKUP(CONCATENATE("ALI_",$C1659,"_SEG_",$I1659,"_PROV_",$D1659),Catalogo_Precios,AD$8,FALSE))</f>
        <v>516</v>
      </c>
      <c r="AE1659" s="57">
        <f t="shared" ref="AE1659" si="20069">IF(OR(ISERROR(VLOOKUP(CONCATENATE("ALI_",$C1659,"_SEG_",$I1659,"_PROV_",$D1659),Catalogo_Precios,AE$8,FALSE)),M1659=0),0,VLOOKUP(CONCATENATE("ALI_",$C1659,"_SEG_",$I1659,"_PROV_",$D1659),Catalogo_Precios,AE$8,FALSE))</f>
        <v>688</v>
      </c>
      <c r="AF1659" s="57">
        <f t="shared" ref="AF1659" si="20070">IF(OR(ISERROR(VLOOKUP(CONCATENATE("ALI_",$C1659,"_SEG_",$I1659,"_PROV_",$D1659),Catalogo_Precios,AF$8,FALSE)),N1659=0),0,VLOOKUP(CONCATENATE("ALI_",$C1659,"_SEG_",$I1659,"_PROV_",$D1659),Catalogo_Precios,AF$8,FALSE))</f>
        <v>859</v>
      </c>
      <c r="AG1659" s="57">
        <f t="shared" ref="AG1659" si="20071">IF(OR(ISERROR(VLOOKUP(CONCATENATE("ALI_",$C1659,"_SEG_",$I1659,"_PROV_",$D1659),Catalogo_Precios,AG$8,FALSE)),O1659=0),0,VLOOKUP(CONCATENATE("ALI_",$C1659,"_SEG_",$I1659,"_PROV_",$D1659),Catalogo_Precios,AG$8,FALSE))</f>
        <v>859</v>
      </c>
      <c r="AH1659" s="57">
        <f t="shared" ref="AH1659" si="20072">IF(OR(ISERROR(VLOOKUP(CONCATENATE("ALI_",$C1659,"_SEG_",$I1659,"_PROV_",$D1659),Catalogo_Precios,AH$8,FALSE)),L1659=0),0,VLOOKUP(CONCATENATE("ALI_",$C1659,"_SEG_",$I1659,"_PROV_",$D1659),Catalogo_Precios,AH$8,FALSE))</f>
        <v>512</v>
      </c>
      <c r="AI1659" s="57">
        <f t="shared" ref="AI1659" si="20073">IF(OR(ISERROR(VLOOKUP(CONCATENATE("ALI_",$C1659,"_SEG_",$I1659,"_PROV_",$D1659),Catalogo_Precios,AI$8,FALSE)),M1659=0),0,VLOOKUP(CONCATENATE("ALI_",$C1659,"_SEG_",$I1659,"_PROV_",$D1659),Catalogo_Precios,AI$8,FALSE))</f>
        <v>681</v>
      </c>
      <c r="AJ1659" s="57">
        <f t="shared" ref="AJ1659" si="20074">IF(OR(ISERROR(VLOOKUP(CONCATENATE("ALI_",$C1659,"_SEG_",$I1659,"_PROV_",$D1659),Catalogo_Precios,AJ$8,FALSE)),N1659=0),0,VLOOKUP(CONCATENATE("ALI_",$C1659,"_SEG_",$I1659,"_PROV_",$D1659),Catalogo_Precios,AJ$8,FALSE))</f>
        <v>851</v>
      </c>
      <c r="AK1659" s="57">
        <f t="shared" ref="AK1659" si="20075">IF(OR(ISERROR(VLOOKUP(CONCATENATE("ALI_",$C1659,"_SEG_",$I1659,"_PROV_",$D1659),Catalogo_Precios,AK$8,FALSE)),O1659=0),0,VLOOKUP(CONCATENATE("ALI_",$C1659,"_SEG_",$I1659,"_PROV_",$D1659),Catalogo_Precios,AK$8,FALSE))</f>
        <v>851</v>
      </c>
      <c r="AL1659" s="53"/>
      <c r="AM1659" s="59" t="str">
        <f t="shared" si="19504"/>
        <v>ALI_120_SEG_14</v>
      </c>
      <c r="AN1659" s="59" t="str">
        <f t="shared" si="19505"/>
        <v>ALI_120_SEG_14_VAL_11487059.76</v>
      </c>
      <c r="AO1659" s="60">
        <f t="shared" ref="AO1659" si="20076">IF(OR(AB1659="",AB1659=0),0,COUNTIF(Codificacion,AM1659))</f>
        <v>5</v>
      </c>
      <c r="AP1659" s="61">
        <f t="array" ref="AP1659">MIN(IF(Codificacion=AM1659,Total_Cotizacion,""))</f>
        <v>11487059.76</v>
      </c>
      <c r="AQ1659" s="62" t="b">
        <f t="shared" si="19507"/>
        <v>1</v>
      </c>
      <c r="AR1659" s="51" t="str">
        <f t="shared" ref="AR1659" si="20077">IF(COUNTIF(Codificacion2,CONCATENATE(AM1659,"_VAL_",AB1659))&gt;1,"Empate","")</f>
        <v/>
      </c>
      <c r="AS1659" s="63" t="str">
        <f t="shared" si="19921"/>
        <v>X</v>
      </c>
      <c r="AT1659" s="59" t="str">
        <f t="shared" si="19509"/>
        <v>ALI_120_SEG_14_X</v>
      </c>
      <c r="AU1659" s="63">
        <f t="shared" ref="AU1659" si="20078">IF(AND(COUNTIF(Codificacion3,AT1659)&lt;AO1659),1,COUNTIF(Codificacion3,AT1659))</f>
        <v>1</v>
      </c>
      <c r="AV1659" s="62" t="str">
        <f t="shared" si="19511"/>
        <v>Cotizacion Seleccionada</v>
      </c>
      <c r="AW1659" s="53"/>
      <c r="AX1659" s="51" t="str">
        <f t="shared" si="19512"/>
        <v>ALI_120_SEG_14VERDADERO</v>
      </c>
      <c r="AY1659" s="51">
        <f t="shared" si="19493"/>
        <v>1</v>
      </c>
      <c r="AZ1659" s="64" t="b">
        <f t="shared" si="19513"/>
        <v>0</v>
      </c>
    </row>
    <row r="1660" spans="1:52" x14ac:dyDescent="0.2">
      <c r="A1660" s="50" t="str">
        <f t="shared" si="19455"/>
        <v>ALI_120_SEG_15</v>
      </c>
      <c r="B1660" s="51" t="s">
        <v>148</v>
      </c>
      <c r="C1660" s="52">
        <v>120</v>
      </c>
      <c r="D1660" s="52">
        <f t="shared" ref="D1660" si="20079">IF(ISERROR(VLOOKUP(E1660,Proveedores,2,FALSE)),"",VLOOKUP(E1660,Proveedores,2,FALSE))</f>
        <v>2075</v>
      </c>
      <c r="E1660" s="53" t="s">
        <v>149</v>
      </c>
      <c r="F1660" s="54">
        <v>296</v>
      </c>
      <c r="G1660" s="53" t="s">
        <v>56</v>
      </c>
      <c r="H1660" s="53" t="s">
        <v>69</v>
      </c>
      <c r="I1660" s="52">
        <v>15</v>
      </c>
      <c r="J1660" s="53" t="s">
        <v>58</v>
      </c>
      <c r="K1660" s="55">
        <v>44835</v>
      </c>
      <c r="L1660" s="56">
        <v>6840</v>
      </c>
      <c r="M1660" s="56">
        <v>7822</v>
      </c>
      <c r="N1660" s="56">
        <v>4558</v>
      </c>
      <c r="O1660" s="56">
        <v>271</v>
      </c>
      <c r="P1660" s="57">
        <v>516</v>
      </c>
      <c r="Q1660" s="58">
        <v>0.15</v>
      </c>
      <c r="R1660" s="57">
        <v>438.6</v>
      </c>
      <c r="S1660" s="57">
        <v>688</v>
      </c>
      <c r="T1660" s="58">
        <v>0.15</v>
      </c>
      <c r="U1660" s="57">
        <v>584.79999999999995</v>
      </c>
      <c r="V1660" s="57">
        <v>859</v>
      </c>
      <c r="W1660" s="58">
        <v>0.2074</v>
      </c>
      <c r="X1660" s="57">
        <v>680.84</v>
      </c>
      <c r="Y1660" s="57">
        <v>859</v>
      </c>
      <c r="Z1660" s="58">
        <v>0.2074</v>
      </c>
      <c r="AA1660" s="57">
        <v>680.84</v>
      </c>
      <c r="AB1660" s="57">
        <v>10862105.960000001</v>
      </c>
      <c r="AC1660" s="53" t="str">
        <f t="shared" si="19495"/>
        <v>Registro Valido</v>
      </c>
      <c r="AD1660" s="57">
        <f t="shared" ref="AD1660" si="20080">IF(OR(ISERROR(VLOOKUP(CONCATENATE("ALI_",$C1660,"_SEG_",$I1660,"_PROV_",$D1660),Catalogo_Precios,AD$8,FALSE)),L1660=0),0,VLOOKUP(CONCATENATE("ALI_",$C1660,"_SEG_",$I1660,"_PROV_",$D1660),Catalogo_Precios,AD$8,FALSE))</f>
        <v>516</v>
      </c>
      <c r="AE1660" s="57">
        <f t="shared" ref="AE1660" si="20081">IF(OR(ISERROR(VLOOKUP(CONCATENATE("ALI_",$C1660,"_SEG_",$I1660,"_PROV_",$D1660),Catalogo_Precios,AE$8,FALSE)),M1660=0),0,VLOOKUP(CONCATENATE("ALI_",$C1660,"_SEG_",$I1660,"_PROV_",$D1660),Catalogo_Precios,AE$8,FALSE))</f>
        <v>688</v>
      </c>
      <c r="AF1660" s="57">
        <f t="shared" ref="AF1660" si="20082">IF(OR(ISERROR(VLOOKUP(CONCATENATE("ALI_",$C1660,"_SEG_",$I1660,"_PROV_",$D1660),Catalogo_Precios,AF$8,FALSE)),N1660=0),0,VLOOKUP(CONCATENATE("ALI_",$C1660,"_SEG_",$I1660,"_PROV_",$D1660),Catalogo_Precios,AF$8,FALSE))</f>
        <v>859</v>
      </c>
      <c r="AG1660" s="57">
        <f t="shared" ref="AG1660" si="20083">IF(OR(ISERROR(VLOOKUP(CONCATENATE("ALI_",$C1660,"_SEG_",$I1660,"_PROV_",$D1660),Catalogo_Precios,AG$8,FALSE)),O1660=0),0,VLOOKUP(CONCATENATE("ALI_",$C1660,"_SEG_",$I1660,"_PROV_",$D1660),Catalogo_Precios,AG$8,FALSE))</f>
        <v>859</v>
      </c>
      <c r="AH1660" s="57">
        <f t="shared" ref="AH1660" si="20084">IF(OR(ISERROR(VLOOKUP(CONCATENATE("ALI_",$C1660,"_SEG_",$I1660,"_PROV_",$D1660),Catalogo_Precios,AH$8,FALSE)),L1660=0),0,VLOOKUP(CONCATENATE("ALI_",$C1660,"_SEG_",$I1660,"_PROV_",$D1660),Catalogo_Precios,AH$8,FALSE))</f>
        <v>512</v>
      </c>
      <c r="AI1660" s="57">
        <f t="shared" ref="AI1660" si="20085">IF(OR(ISERROR(VLOOKUP(CONCATENATE("ALI_",$C1660,"_SEG_",$I1660,"_PROV_",$D1660),Catalogo_Precios,AI$8,FALSE)),M1660=0),0,VLOOKUP(CONCATENATE("ALI_",$C1660,"_SEG_",$I1660,"_PROV_",$D1660),Catalogo_Precios,AI$8,FALSE))</f>
        <v>681</v>
      </c>
      <c r="AJ1660" s="57">
        <f t="shared" ref="AJ1660" si="20086">IF(OR(ISERROR(VLOOKUP(CONCATENATE("ALI_",$C1660,"_SEG_",$I1660,"_PROV_",$D1660),Catalogo_Precios,AJ$8,FALSE)),N1660=0),0,VLOOKUP(CONCATENATE("ALI_",$C1660,"_SEG_",$I1660,"_PROV_",$D1660),Catalogo_Precios,AJ$8,FALSE))</f>
        <v>851</v>
      </c>
      <c r="AK1660" s="57">
        <f t="shared" ref="AK1660" si="20087">IF(OR(ISERROR(VLOOKUP(CONCATENATE("ALI_",$C1660,"_SEG_",$I1660,"_PROV_",$D1660),Catalogo_Precios,AK$8,FALSE)),O1660=0),0,VLOOKUP(CONCATENATE("ALI_",$C1660,"_SEG_",$I1660,"_PROV_",$D1660),Catalogo_Precios,AK$8,FALSE))</f>
        <v>851</v>
      </c>
      <c r="AL1660" s="53"/>
      <c r="AM1660" s="59" t="str">
        <f t="shared" si="19504"/>
        <v>ALI_120_SEG_15</v>
      </c>
      <c r="AN1660" s="59" t="str">
        <f t="shared" si="19505"/>
        <v>ALI_120_SEG_15_VAL_10862105.96</v>
      </c>
      <c r="AO1660" s="60">
        <f t="shared" ref="AO1660" si="20088">IF(OR(AB1660="",AB1660=0),0,COUNTIF(Codificacion,AM1660))</f>
        <v>5</v>
      </c>
      <c r="AP1660" s="61">
        <f t="array" ref="AP1660">MIN(IF(Codificacion=AM1660,Total_Cotizacion,""))</f>
        <v>10862105.960000001</v>
      </c>
      <c r="AQ1660" s="62" t="b">
        <f t="shared" si="19507"/>
        <v>1</v>
      </c>
      <c r="AR1660" s="51" t="str">
        <f t="shared" ref="AR1660" si="20089">IF(COUNTIF(Codificacion2,CONCATENATE(AM1660,"_VAL_",AB1660))&gt;1,"Empate","")</f>
        <v/>
      </c>
      <c r="AS1660" s="63" t="str">
        <f t="shared" si="19921"/>
        <v>X</v>
      </c>
      <c r="AT1660" s="59" t="str">
        <f t="shared" si="19509"/>
        <v>ALI_120_SEG_15_X</v>
      </c>
      <c r="AU1660" s="63">
        <f t="shared" ref="AU1660" si="20090">IF(AND(COUNTIF(Codificacion3,AT1660)&lt;AO1660),1,COUNTIF(Codificacion3,AT1660))</f>
        <v>1</v>
      </c>
      <c r="AV1660" s="62" t="str">
        <f t="shared" si="19511"/>
        <v>Cotizacion Seleccionada</v>
      </c>
      <c r="AW1660" s="53"/>
      <c r="AX1660" s="51" t="str">
        <f t="shared" si="19512"/>
        <v>ALI_120_SEG_15VERDADERO</v>
      </c>
      <c r="AY1660" s="51">
        <f t="shared" si="19493"/>
        <v>1</v>
      </c>
      <c r="AZ1660" s="64" t="b">
        <f t="shared" si="19513"/>
        <v>0</v>
      </c>
    </row>
    <row r="1661" spans="1:52" x14ac:dyDescent="0.2">
      <c r="A1661" s="50" t="str">
        <f t="shared" si="19455"/>
        <v>ALI_45_SEG_12</v>
      </c>
      <c r="B1661" s="51" t="s">
        <v>148</v>
      </c>
      <c r="C1661" s="52">
        <v>45</v>
      </c>
      <c r="D1661" s="52">
        <f t="shared" ref="D1661" si="20091">IF(ISERROR(VLOOKUP(E1661,Proveedores,2,FALSE)),"",VLOOKUP(E1661,Proveedores,2,FALSE))</f>
        <v>2075</v>
      </c>
      <c r="E1661" s="53" t="s">
        <v>149</v>
      </c>
      <c r="F1661" s="54">
        <v>321</v>
      </c>
      <c r="G1661" s="53" t="s">
        <v>56</v>
      </c>
      <c r="H1661" s="53" t="s">
        <v>67</v>
      </c>
      <c r="I1661" s="52">
        <v>12</v>
      </c>
      <c r="J1661" s="53" t="s">
        <v>58</v>
      </c>
      <c r="K1661" s="55">
        <v>44835</v>
      </c>
      <c r="L1661" s="56">
        <v>6019</v>
      </c>
      <c r="M1661" s="56">
        <v>7662</v>
      </c>
      <c r="N1661" s="56">
        <v>3618</v>
      </c>
      <c r="O1661" s="56">
        <v>393</v>
      </c>
      <c r="P1661" s="57">
        <v>584</v>
      </c>
      <c r="Q1661" s="58">
        <v>0.20821917700000001</v>
      </c>
      <c r="R1661" s="57">
        <v>462.4</v>
      </c>
      <c r="S1661" s="57">
        <v>777</v>
      </c>
      <c r="T1661" s="58">
        <v>0.208236808</v>
      </c>
      <c r="U1661" s="57">
        <v>615.20000000000005</v>
      </c>
      <c r="V1661" s="57">
        <v>1165</v>
      </c>
      <c r="W1661" s="58">
        <v>0.20824019899999999</v>
      </c>
      <c r="X1661" s="57">
        <v>922.4</v>
      </c>
      <c r="Y1661" s="57">
        <v>1165</v>
      </c>
      <c r="Z1661" s="58">
        <v>0.20824019899999999</v>
      </c>
      <c r="AA1661" s="57">
        <v>922.4</v>
      </c>
      <c r="AB1661" s="57">
        <v>11196594.399999999</v>
      </c>
      <c r="AC1661" s="53" t="str">
        <f t="shared" si="19495"/>
        <v>Registro Valido</v>
      </c>
      <c r="AD1661" s="57">
        <f t="shared" ref="AD1661" si="20092">IF(OR(ISERROR(VLOOKUP(CONCATENATE("ALI_",$C1661,"_SEG_",$I1661,"_PROV_",$D1661),Catalogo_Precios,AD$8,FALSE)),L1661=0),0,VLOOKUP(CONCATENATE("ALI_",$C1661,"_SEG_",$I1661,"_PROV_",$D1661),Catalogo_Precios,AD$8,FALSE))</f>
        <v>584</v>
      </c>
      <c r="AE1661" s="57">
        <f t="shared" ref="AE1661" si="20093">IF(OR(ISERROR(VLOOKUP(CONCATENATE("ALI_",$C1661,"_SEG_",$I1661,"_PROV_",$D1661),Catalogo_Precios,AE$8,FALSE)),M1661=0),0,VLOOKUP(CONCATENATE("ALI_",$C1661,"_SEG_",$I1661,"_PROV_",$D1661),Catalogo_Precios,AE$8,FALSE))</f>
        <v>777</v>
      </c>
      <c r="AF1661" s="57">
        <f t="shared" ref="AF1661" si="20094">IF(OR(ISERROR(VLOOKUP(CONCATENATE("ALI_",$C1661,"_SEG_",$I1661,"_PROV_",$D1661),Catalogo_Precios,AF$8,FALSE)),N1661=0),0,VLOOKUP(CONCATENATE("ALI_",$C1661,"_SEG_",$I1661,"_PROV_",$D1661),Catalogo_Precios,AF$8,FALSE))</f>
        <v>1165</v>
      </c>
      <c r="AG1661" s="57">
        <f t="shared" ref="AG1661" si="20095">IF(OR(ISERROR(VLOOKUP(CONCATENATE("ALI_",$C1661,"_SEG_",$I1661,"_PROV_",$D1661),Catalogo_Precios,AG$8,FALSE)),O1661=0),0,VLOOKUP(CONCATENATE("ALI_",$C1661,"_SEG_",$I1661,"_PROV_",$D1661),Catalogo_Precios,AG$8,FALSE))</f>
        <v>1165</v>
      </c>
      <c r="AH1661" s="57">
        <f t="shared" ref="AH1661" si="20096">IF(OR(ISERROR(VLOOKUP(CONCATENATE("ALI_",$C1661,"_SEG_",$I1661,"_PROV_",$D1661),Catalogo_Precios,AH$8,FALSE)),L1661=0),0,VLOOKUP(CONCATENATE("ALI_",$C1661,"_SEG_",$I1661,"_PROV_",$D1661),Catalogo_Precios,AH$8,FALSE))</f>
        <v>578</v>
      </c>
      <c r="AI1661" s="57">
        <f t="shared" ref="AI1661" si="20097">IF(OR(ISERROR(VLOOKUP(CONCATENATE("ALI_",$C1661,"_SEG_",$I1661,"_PROV_",$D1661),Catalogo_Precios,AI$8,FALSE)),M1661=0),0,VLOOKUP(CONCATENATE("ALI_",$C1661,"_SEG_",$I1661,"_PROV_",$D1661),Catalogo_Precios,AI$8,FALSE))</f>
        <v>769</v>
      </c>
      <c r="AJ1661" s="57">
        <f t="shared" ref="AJ1661" si="20098">IF(OR(ISERROR(VLOOKUP(CONCATENATE("ALI_",$C1661,"_SEG_",$I1661,"_PROV_",$D1661),Catalogo_Precios,AJ$8,FALSE)),N1661=0),0,VLOOKUP(CONCATENATE("ALI_",$C1661,"_SEG_",$I1661,"_PROV_",$D1661),Catalogo_Precios,AJ$8,FALSE))</f>
        <v>1153</v>
      </c>
      <c r="AK1661" s="57">
        <f t="shared" ref="AK1661" si="20099">IF(OR(ISERROR(VLOOKUP(CONCATENATE("ALI_",$C1661,"_SEG_",$I1661,"_PROV_",$D1661),Catalogo_Precios,AK$8,FALSE)),O1661=0),0,VLOOKUP(CONCATENATE("ALI_",$C1661,"_SEG_",$I1661,"_PROV_",$D1661),Catalogo_Precios,AK$8,FALSE))</f>
        <v>1153</v>
      </c>
      <c r="AL1661" s="53"/>
      <c r="AM1661" s="59" t="str">
        <f t="shared" si="19504"/>
        <v>ALI_45_SEG_12</v>
      </c>
      <c r="AN1661" s="59" t="str">
        <f t="shared" si="19505"/>
        <v>ALI_45_SEG_12_VAL_11196594.4</v>
      </c>
      <c r="AO1661" s="60">
        <f t="shared" ref="AO1661" si="20100">IF(OR(AB1661="",AB1661=0),0,COUNTIF(Codificacion,AM1661))</f>
        <v>5</v>
      </c>
      <c r="AP1661" s="61">
        <f t="array" ref="AP1661">MIN(IF(Codificacion=AM1661,Total_Cotizacion,""))</f>
        <v>11196594.399999999</v>
      </c>
      <c r="AQ1661" s="62" t="b">
        <f t="shared" si="19507"/>
        <v>1</v>
      </c>
      <c r="AR1661" s="51" t="str">
        <f t="shared" ref="AR1661" si="20101">IF(COUNTIF(Codificacion2,CONCATENATE(AM1661,"_VAL_",AB1661))&gt;1,"Empate","")</f>
        <v>Empate</v>
      </c>
      <c r="AS1661" s="63" t="s">
        <v>78</v>
      </c>
      <c r="AT1661" s="59" t="str">
        <f t="shared" si="19509"/>
        <v>ALI_45_SEG_12_x</v>
      </c>
      <c r="AU1661" s="63">
        <f t="shared" ref="AU1661" si="20102">IF(AND(COUNTIF(Codificacion3,AT1661)&lt;AO1661),1,COUNTIF(Codificacion3,AT1661))</f>
        <v>1</v>
      </c>
      <c r="AV1661" s="62" t="str">
        <f t="shared" si="19511"/>
        <v>Cotizacion Seleccionada</v>
      </c>
      <c r="AW1661" s="53"/>
      <c r="AX1661" s="51" t="str">
        <f t="shared" si="19512"/>
        <v>ALI_45_SEG_12VERDADERO</v>
      </c>
      <c r="AY1661" s="51">
        <f t="shared" si="19493"/>
        <v>2</v>
      </c>
      <c r="AZ1661" s="64" t="b">
        <f t="shared" si="19513"/>
        <v>0</v>
      </c>
    </row>
    <row r="1662" spans="1:52" x14ac:dyDescent="0.2">
      <c r="A1662" s="50" t="str">
        <f t="shared" si="19455"/>
        <v>ALI_45_SEG_13</v>
      </c>
      <c r="B1662" s="51" t="s">
        <v>148</v>
      </c>
      <c r="C1662" s="52">
        <v>45</v>
      </c>
      <c r="D1662" s="52">
        <f t="shared" ref="D1662" si="20103">IF(ISERROR(VLOOKUP(E1662,Proveedores,2,FALSE)),"",VLOOKUP(E1662,Proveedores,2,FALSE))</f>
        <v>2075</v>
      </c>
      <c r="E1662" s="53" t="s">
        <v>149</v>
      </c>
      <c r="F1662" s="54">
        <v>322</v>
      </c>
      <c r="G1662" s="53" t="s">
        <v>56</v>
      </c>
      <c r="H1662" s="53" t="s">
        <v>67</v>
      </c>
      <c r="I1662" s="52">
        <v>13</v>
      </c>
      <c r="J1662" s="53" t="s">
        <v>58</v>
      </c>
      <c r="K1662" s="55">
        <v>44835</v>
      </c>
      <c r="L1662" s="56">
        <v>6391</v>
      </c>
      <c r="M1662" s="56">
        <v>8136</v>
      </c>
      <c r="N1662" s="56">
        <v>3841</v>
      </c>
      <c r="O1662" s="56">
        <v>417</v>
      </c>
      <c r="P1662" s="57">
        <v>584</v>
      </c>
      <c r="Q1662" s="58">
        <v>0.20821917700000001</v>
      </c>
      <c r="R1662" s="57">
        <v>462.4</v>
      </c>
      <c r="S1662" s="57">
        <v>777</v>
      </c>
      <c r="T1662" s="58">
        <v>0.208236808</v>
      </c>
      <c r="U1662" s="57">
        <v>615.20000000000005</v>
      </c>
      <c r="V1662" s="57">
        <v>1165</v>
      </c>
      <c r="W1662" s="58">
        <v>0.20824019899999999</v>
      </c>
      <c r="X1662" s="57">
        <v>922.4</v>
      </c>
      <c r="Y1662" s="57">
        <v>1165</v>
      </c>
      <c r="Z1662" s="58">
        <v>0.20824019899999999</v>
      </c>
      <c r="AA1662" s="57">
        <v>922.4</v>
      </c>
      <c r="AB1662" s="57">
        <v>11888044.800000001</v>
      </c>
      <c r="AC1662" s="53" t="str">
        <f t="shared" si="19495"/>
        <v>Registro Valido</v>
      </c>
      <c r="AD1662" s="57">
        <f t="shared" ref="AD1662" si="20104">IF(OR(ISERROR(VLOOKUP(CONCATENATE("ALI_",$C1662,"_SEG_",$I1662,"_PROV_",$D1662),Catalogo_Precios,AD$8,FALSE)),L1662=0),0,VLOOKUP(CONCATENATE("ALI_",$C1662,"_SEG_",$I1662,"_PROV_",$D1662),Catalogo_Precios,AD$8,FALSE))</f>
        <v>584</v>
      </c>
      <c r="AE1662" s="57">
        <f t="shared" ref="AE1662" si="20105">IF(OR(ISERROR(VLOOKUP(CONCATENATE("ALI_",$C1662,"_SEG_",$I1662,"_PROV_",$D1662),Catalogo_Precios,AE$8,FALSE)),M1662=0),0,VLOOKUP(CONCATENATE("ALI_",$C1662,"_SEG_",$I1662,"_PROV_",$D1662),Catalogo_Precios,AE$8,FALSE))</f>
        <v>777</v>
      </c>
      <c r="AF1662" s="57">
        <f t="shared" ref="AF1662" si="20106">IF(OR(ISERROR(VLOOKUP(CONCATENATE("ALI_",$C1662,"_SEG_",$I1662,"_PROV_",$D1662),Catalogo_Precios,AF$8,FALSE)),N1662=0),0,VLOOKUP(CONCATENATE("ALI_",$C1662,"_SEG_",$I1662,"_PROV_",$D1662),Catalogo_Precios,AF$8,FALSE))</f>
        <v>1165</v>
      </c>
      <c r="AG1662" s="57">
        <f t="shared" ref="AG1662" si="20107">IF(OR(ISERROR(VLOOKUP(CONCATENATE("ALI_",$C1662,"_SEG_",$I1662,"_PROV_",$D1662),Catalogo_Precios,AG$8,FALSE)),O1662=0),0,VLOOKUP(CONCATENATE("ALI_",$C1662,"_SEG_",$I1662,"_PROV_",$D1662),Catalogo_Precios,AG$8,FALSE))</f>
        <v>1165</v>
      </c>
      <c r="AH1662" s="57">
        <f t="shared" ref="AH1662" si="20108">IF(OR(ISERROR(VLOOKUP(CONCATENATE("ALI_",$C1662,"_SEG_",$I1662,"_PROV_",$D1662),Catalogo_Precios,AH$8,FALSE)),L1662=0),0,VLOOKUP(CONCATENATE("ALI_",$C1662,"_SEG_",$I1662,"_PROV_",$D1662),Catalogo_Precios,AH$8,FALSE))</f>
        <v>578</v>
      </c>
      <c r="AI1662" s="57">
        <f t="shared" ref="AI1662" si="20109">IF(OR(ISERROR(VLOOKUP(CONCATENATE("ALI_",$C1662,"_SEG_",$I1662,"_PROV_",$D1662),Catalogo_Precios,AI$8,FALSE)),M1662=0),0,VLOOKUP(CONCATENATE("ALI_",$C1662,"_SEG_",$I1662,"_PROV_",$D1662),Catalogo_Precios,AI$8,FALSE))</f>
        <v>769</v>
      </c>
      <c r="AJ1662" s="57">
        <f t="shared" ref="AJ1662" si="20110">IF(OR(ISERROR(VLOOKUP(CONCATENATE("ALI_",$C1662,"_SEG_",$I1662,"_PROV_",$D1662),Catalogo_Precios,AJ$8,FALSE)),N1662=0),0,VLOOKUP(CONCATENATE("ALI_",$C1662,"_SEG_",$I1662,"_PROV_",$D1662),Catalogo_Precios,AJ$8,FALSE))</f>
        <v>1153</v>
      </c>
      <c r="AK1662" s="57">
        <f t="shared" ref="AK1662" si="20111">IF(OR(ISERROR(VLOOKUP(CONCATENATE("ALI_",$C1662,"_SEG_",$I1662,"_PROV_",$D1662),Catalogo_Precios,AK$8,FALSE)),O1662=0),0,VLOOKUP(CONCATENATE("ALI_",$C1662,"_SEG_",$I1662,"_PROV_",$D1662),Catalogo_Precios,AK$8,FALSE))</f>
        <v>1153</v>
      </c>
      <c r="AL1662" s="53"/>
      <c r="AM1662" s="59" t="str">
        <f t="shared" si="19504"/>
        <v>ALI_45_SEG_13</v>
      </c>
      <c r="AN1662" s="59" t="str">
        <f t="shared" si="19505"/>
        <v>ALI_45_SEG_13_VAL_11888044.8</v>
      </c>
      <c r="AO1662" s="60">
        <f t="shared" ref="AO1662" si="20112">IF(OR(AB1662="",AB1662=0),0,COUNTIF(Codificacion,AM1662))</f>
        <v>5</v>
      </c>
      <c r="AP1662" s="61">
        <f t="array" ref="AP1662">MIN(IF(Codificacion=AM1662,Total_Cotizacion,""))</f>
        <v>11888044.800000001</v>
      </c>
      <c r="AQ1662" s="62" t="b">
        <f t="shared" si="19507"/>
        <v>1</v>
      </c>
      <c r="AR1662" s="51" t="str">
        <f t="shared" ref="AR1662" si="20113">IF(COUNTIF(Codificacion2,CONCATENATE(AM1662,"_VAL_",AB1662))&gt;1,"Empate","")</f>
        <v>Empate</v>
      </c>
      <c r="AS1662" s="63" t="s">
        <v>78</v>
      </c>
      <c r="AT1662" s="59" t="str">
        <f t="shared" si="19509"/>
        <v>ALI_45_SEG_13_x</v>
      </c>
      <c r="AU1662" s="63">
        <f t="shared" ref="AU1662" si="20114">IF(AND(COUNTIF(Codificacion3,AT1662)&lt;AO1662),1,COUNTIF(Codificacion3,AT1662))</f>
        <v>1</v>
      </c>
      <c r="AV1662" s="62" t="str">
        <f t="shared" si="19511"/>
        <v>Cotizacion Seleccionada</v>
      </c>
      <c r="AW1662" s="53"/>
      <c r="AX1662" s="51" t="str">
        <f t="shared" si="19512"/>
        <v>ALI_45_SEG_13VERDADERO</v>
      </c>
      <c r="AY1662" s="51">
        <f t="shared" si="19493"/>
        <v>2</v>
      </c>
      <c r="AZ1662" s="64" t="b">
        <f t="shared" si="19513"/>
        <v>0</v>
      </c>
    </row>
    <row r="1663" spans="1:52" x14ac:dyDescent="0.2">
      <c r="A1663" s="50" t="str">
        <f t="shared" si="19455"/>
        <v>ALI_45_SEG_14</v>
      </c>
      <c r="B1663" s="51" t="s">
        <v>148</v>
      </c>
      <c r="C1663" s="52">
        <v>45</v>
      </c>
      <c r="D1663" s="52">
        <f t="shared" ref="D1663" si="20115">IF(ISERROR(VLOOKUP(E1663,Proveedores,2,FALSE)),"",VLOOKUP(E1663,Proveedores,2,FALSE))</f>
        <v>2075</v>
      </c>
      <c r="E1663" s="53" t="s">
        <v>149</v>
      </c>
      <c r="F1663" s="54">
        <v>323</v>
      </c>
      <c r="G1663" s="53" t="s">
        <v>56</v>
      </c>
      <c r="H1663" s="53" t="s">
        <v>67</v>
      </c>
      <c r="I1663" s="52">
        <v>14</v>
      </c>
      <c r="J1663" s="53" t="s">
        <v>58</v>
      </c>
      <c r="K1663" s="55">
        <v>44835</v>
      </c>
      <c r="L1663" s="56">
        <v>6333</v>
      </c>
      <c r="M1663" s="56">
        <v>8062</v>
      </c>
      <c r="N1663" s="56">
        <v>3806</v>
      </c>
      <c r="O1663" s="56">
        <v>414</v>
      </c>
      <c r="P1663" s="57">
        <v>584</v>
      </c>
      <c r="Q1663" s="58">
        <v>0.20821917700000001</v>
      </c>
      <c r="R1663" s="57">
        <v>462.4</v>
      </c>
      <c r="S1663" s="57">
        <v>777</v>
      </c>
      <c r="T1663" s="58">
        <v>0.208236808</v>
      </c>
      <c r="U1663" s="57">
        <v>615.20000000000005</v>
      </c>
      <c r="V1663" s="57">
        <v>1165</v>
      </c>
      <c r="W1663" s="58">
        <v>0.20824019899999999</v>
      </c>
      <c r="X1663" s="57">
        <v>922.4</v>
      </c>
      <c r="Y1663" s="57">
        <v>1165</v>
      </c>
      <c r="Z1663" s="58">
        <v>0.20824019899999999</v>
      </c>
      <c r="AA1663" s="57">
        <v>922.4</v>
      </c>
      <c r="AB1663" s="57">
        <v>11780649.6</v>
      </c>
      <c r="AC1663" s="53" t="str">
        <f t="shared" si="19495"/>
        <v>Registro Valido</v>
      </c>
      <c r="AD1663" s="57">
        <f t="shared" ref="AD1663" si="20116">IF(OR(ISERROR(VLOOKUP(CONCATENATE("ALI_",$C1663,"_SEG_",$I1663,"_PROV_",$D1663),Catalogo_Precios,AD$8,FALSE)),L1663=0),0,VLOOKUP(CONCATENATE("ALI_",$C1663,"_SEG_",$I1663,"_PROV_",$D1663),Catalogo_Precios,AD$8,FALSE))</f>
        <v>584</v>
      </c>
      <c r="AE1663" s="57">
        <f t="shared" ref="AE1663" si="20117">IF(OR(ISERROR(VLOOKUP(CONCATENATE("ALI_",$C1663,"_SEG_",$I1663,"_PROV_",$D1663),Catalogo_Precios,AE$8,FALSE)),M1663=0),0,VLOOKUP(CONCATENATE("ALI_",$C1663,"_SEG_",$I1663,"_PROV_",$D1663),Catalogo_Precios,AE$8,FALSE))</f>
        <v>777</v>
      </c>
      <c r="AF1663" s="57">
        <f t="shared" ref="AF1663" si="20118">IF(OR(ISERROR(VLOOKUP(CONCATENATE("ALI_",$C1663,"_SEG_",$I1663,"_PROV_",$D1663),Catalogo_Precios,AF$8,FALSE)),N1663=0),0,VLOOKUP(CONCATENATE("ALI_",$C1663,"_SEG_",$I1663,"_PROV_",$D1663),Catalogo_Precios,AF$8,FALSE))</f>
        <v>1165</v>
      </c>
      <c r="AG1663" s="57">
        <f t="shared" ref="AG1663" si="20119">IF(OR(ISERROR(VLOOKUP(CONCATENATE("ALI_",$C1663,"_SEG_",$I1663,"_PROV_",$D1663),Catalogo_Precios,AG$8,FALSE)),O1663=0),0,VLOOKUP(CONCATENATE("ALI_",$C1663,"_SEG_",$I1663,"_PROV_",$D1663),Catalogo_Precios,AG$8,FALSE))</f>
        <v>1165</v>
      </c>
      <c r="AH1663" s="57">
        <f t="shared" ref="AH1663" si="20120">IF(OR(ISERROR(VLOOKUP(CONCATENATE("ALI_",$C1663,"_SEG_",$I1663,"_PROV_",$D1663),Catalogo_Precios,AH$8,FALSE)),L1663=0),0,VLOOKUP(CONCATENATE("ALI_",$C1663,"_SEG_",$I1663,"_PROV_",$D1663),Catalogo_Precios,AH$8,FALSE))</f>
        <v>578</v>
      </c>
      <c r="AI1663" s="57">
        <f t="shared" ref="AI1663" si="20121">IF(OR(ISERROR(VLOOKUP(CONCATENATE("ALI_",$C1663,"_SEG_",$I1663,"_PROV_",$D1663),Catalogo_Precios,AI$8,FALSE)),M1663=0),0,VLOOKUP(CONCATENATE("ALI_",$C1663,"_SEG_",$I1663,"_PROV_",$D1663),Catalogo_Precios,AI$8,FALSE))</f>
        <v>769</v>
      </c>
      <c r="AJ1663" s="57">
        <f t="shared" ref="AJ1663" si="20122">IF(OR(ISERROR(VLOOKUP(CONCATENATE("ALI_",$C1663,"_SEG_",$I1663,"_PROV_",$D1663),Catalogo_Precios,AJ$8,FALSE)),N1663=0),0,VLOOKUP(CONCATENATE("ALI_",$C1663,"_SEG_",$I1663,"_PROV_",$D1663),Catalogo_Precios,AJ$8,FALSE))</f>
        <v>1153</v>
      </c>
      <c r="AK1663" s="57">
        <f t="shared" ref="AK1663" si="20123">IF(OR(ISERROR(VLOOKUP(CONCATENATE("ALI_",$C1663,"_SEG_",$I1663,"_PROV_",$D1663),Catalogo_Precios,AK$8,FALSE)),O1663=0),0,VLOOKUP(CONCATENATE("ALI_",$C1663,"_SEG_",$I1663,"_PROV_",$D1663),Catalogo_Precios,AK$8,FALSE))</f>
        <v>1153</v>
      </c>
      <c r="AL1663" s="53"/>
      <c r="AM1663" s="59" t="str">
        <f t="shared" si="19504"/>
        <v>ALI_45_SEG_14</v>
      </c>
      <c r="AN1663" s="59" t="str">
        <f t="shared" si="19505"/>
        <v>ALI_45_SEG_14_VAL_11780649.6</v>
      </c>
      <c r="AO1663" s="60">
        <f t="shared" ref="AO1663" si="20124">IF(OR(AB1663="",AB1663=0),0,COUNTIF(Codificacion,AM1663))</f>
        <v>5</v>
      </c>
      <c r="AP1663" s="61">
        <f t="array" ref="AP1663">MIN(IF(Codificacion=AM1663,Total_Cotizacion,""))</f>
        <v>11780649.6</v>
      </c>
      <c r="AQ1663" s="62" t="b">
        <f t="shared" si="19507"/>
        <v>1</v>
      </c>
      <c r="AR1663" s="51" t="str">
        <f t="shared" ref="AR1663" si="20125">IF(COUNTIF(Codificacion2,CONCATENATE(AM1663,"_VAL_",AB1663))&gt;1,"Empate","")</f>
        <v>Empate</v>
      </c>
      <c r="AS1663" s="63" t="s">
        <v>78</v>
      </c>
      <c r="AT1663" s="59" t="str">
        <f t="shared" si="19509"/>
        <v>ALI_45_SEG_14_x</v>
      </c>
      <c r="AU1663" s="63">
        <f t="shared" ref="AU1663" si="20126">IF(AND(COUNTIF(Codificacion3,AT1663)&lt;AO1663),1,COUNTIF(Codificacion3,AT1663))</f>
        <v>1</v>
      </c>
      <c r="AV1663" s="62" t="str">
        <f t="shared" si="19511"/>
        <v>Cotizacion Seleccionada</v>
      </c>
      <c r="AW1663" s="53"/>
      <c r="AX1663" s="51" t="str">
        <f t="shared" si="19512"/>
        <v>ALI_45_SEG_14VERDADERO</v>
      </c>
      <c r="AY1663" s="51">
        <f t="shared" si="19493"/>
        <v>2</v>
      </c>
      <c r="AZ1663" s="64" t="b">
        <f t="shared" si="19513"/>
        <v>0</v>
      </c>
    </row>
    <row r="1664" spans="1:52" x14ac:dyDescent="0.2">
      <c r="A1664" s="50" t="str">
        <f t="shared" si="19455"/>
        <v>ALI_45_SEG_15</v>
      </c>
      <c r="B1664" s="51" t="s">
        <v>148</v>
      </c>
      <c r="C1664" s="52">
        <v>45</v>
      </c>
      <c r="D1664" s="52">
        <f t="shared" ref="D1664" si="20127">IF(ISERROR(VLOOKUP(E1664,Proveedores,2,FALSE)),"",VLOOKUP(E1664,Proveedores,2,FALSE))</f>
        <v>2075</v>
      </c>
      <c r="E1664" s="53" t="s">
        <v>149</v>
      </c>
      <c r="F1664" s="54">
        <v>324</v>
      </c>
      <c r="G1664" s="53" t="s">
        <v>56</v>
      </c>
      <c r="H1664" s="53" t="s">
        <v>67</v>
      </c>
      <c r="I1664" s="52">
        <v>15</v>
      </c>
      <c r="J1664" s="53" t="s">
        <v>58</v>
      </c>
      <c r="K1664" s="55">
        <v>44835</v>
      </c>
      <c r="L1664" s="56">
        <v>5986</v>
      </c>
      <c r="M1664" s="56">
        <v>7618</v>
      </c>
      <c r="N1664" s="56">
        <v>3598</v>
      </c>
      <c r="O1664" s="56">
        <v>392</v>
      </c>
      <c r="P1664" s="57">
        <v>584</v>
      </c>
      <c r="Q1664" s="58">
        <v>0.20821917700000001</v>
      </c>
      <c r="R1664" s="57">
        <v>462.4</v>
      </c>
      <c r="S1664" s="57">
        <v>777</v>
      </c>
      <c r="T1664" s="58">
        <v>0.208236808</v>
      </c>
      <c r="U1664" s="57">
        <v>615.20000000000005</v>
      </c>
      <c r="V1664" s="57">
        <v>1165</v>
      </c>
      <c r="W1664" s="58">
        <v>0.20824019899999999</v>
      </c>
      <c r="X1664" s="57">
        <v>922.4</v>
      </c>
      <c r="Y1664" s="57">
        <v>1165</v>
      </c>
      <c r="Z1664" s="58">
        <v>0.20824019899999999</v>
      </c>
      <c r="AA1664" s="57">
        <v>922.4</v>
      </c>
      <c r="AB1664" s="57">
        <v>11134896</v>
      </c>
      <c r="AC1664" s="53" t="str">
        <f t="shared" si="19495"/>
        <v>Registro Valido</v>
      </c>
      <c r="AD1664" s="57">
        <f t="shared" ref="AD1664" si="20128">IF(OR(ISERROR(VLOOKUP(CONCATENATE("ALI_",$C1664,"_SEG_",$I1664,"_PROV_",$D1664),Catalogo_Precios,AD$8,FALSE)),L1664=0),0,VLOOKUP(CONCATENATE("ALI_",$C1664,"_SEG_",$I1664,"_PROV_",$D1664),Catalogo_Precios,AD$8,FALSE))</f>
        <v>584</v>
      </c>
      <c r="AE1664" s="57">
        <f t="shared" ref="AE1664" si="20129">IF(OR(ISERROR(VLOOKUP(CONCATENATE("ALI_",$C1664,"_SEG_",$I1664,"_PROV_",$D1664),Catalogo_Precios,AE$8,FALSE)),M1664=0),0,VLOOKUP(CONCATENATE("ALI_",$C1664,"_SEG_",$I1664,"_PROV_",$D1664),Catalogo_Precios,AE$8,FALSE))</f>
        <v>777</v>
      </c>
      <c r="AF1664" s="57">
        <f t="shared" ref="AF1664" si="20130">IF(OR(ISERROR(VLOOKUP(CONCATENATE("ALI_",$C1664,"_SEG_",$I1664,"_PROV_",$D1664),Catalogo_Precios,AF$8,FALSE)),N1664=0),0,VLOOKUP(CONCATENATE("ALI_",$C1664,"_SEG_",$I1664,"_PROV_",$D1664),Catalogo_Precios,AF$8,FALSE))</f>
        <v>1165</v>
      </c>
      <c r="AG1664" s="57">
        <f t="shared" ref="AG1664" si="20131">IF(OR(ISERROR(VLOOKUP(CONCATENATE("ALI_",$C1664,"_SEG_",$I1664,"_PROV_",$D1664),Catalogo_Precios,AG$8,FALSE)),O1664=0),0,VLOOKUP(CONCATENATE("ALI_",$C1664,"_SEG_",$I1664,"_PROV_",$D1664),Catalogo_Precios,AG$8,FALSE))</f>
        <v>1165</v>
      </c>
      <c r="AH1664" s="57">
        <f t="shared" ref="AH1664" si="20132">IF(OR(ISERROR(VLOOKUP(CONCATENATE("ALI_",$C1664,"_SEG_",$I1664,"_PROV_",$D1664),Catalogo_Precios,AH$8,FALSE)),L1664=0),0,VLOOKUP(CONCATENATE("ALI_",$C1664,"_SEG_",$I1664,"_PROV_",$D1664),Catalogo_Precios,AH$8,FALSE))</f>
        <v>578</v>
      </c>
      <c r="AI1664" s="57">
        <f t="shared" ref="AI1664" si="20133">IF(OR(ISERROR(VLOOKUP(CONCATENATE("ALI_",$C1664,"_SEG_",$I1664,"_PROV_",$D1664),Catalogo_Precios,AI$8,FALSE)),M1664=0),0,VLOOKUP(CONCATENATE("ALI_",$C1664,"_SEG_",$I1664,"_PROV_",$D1664),Catalogo_Precios,AI$8,FALSE))</f>
        <v>769</v>
      </c>
      <c r="AJ1664" s="57">
        <f t="shared" ref="AJ1664" si="20134">IF(OR(ISERROR(VLOOKUP(CONCATENATE("ALI_",$C1664,"_SEG_",$I1664,"_PROV_",$D1664),Catalogo_Precios,AJ$8,FALSE)),N1664=0),0,VLOOKUP(CONCATENATE("ALI_",$C1664,"_SEG_",$I1664,"_PROV_",$D1664),Catalogo_Precios,AJ$8,FALSE))</f>
        <v>1153</v>
      </c>
      <c r="AK1664" s="57">
        <f t="shared" ref="AK1664" si="20135">IF(OR(ISERROR(VLOOKUP(CONCATENATE("ALI_",$C1664,"_SEG_",$I1664,"_PROV_",$D1664),Catalogo_Precios,AK$8,FALSE)),O1664=0),0,VLOOKUP(CONCATENATE("ALI_",$C1664,"_SEG_",$I1664,"_PROV_",$D1664),Catalogo_Precios,AK$8,FALSE))</f>
        <v>1153</v>
      </c>
      <c r="AL1664" s="53"/>
      <c r="AM1664" s="59" t="str">
        <f t="shared" si="19504"/>
        <v>ALI_45_SEG_15</v>
      </c>
      <c r="AN1664" s="59" t="str">
        <f t="shared" si="19505"/>
        <v>ALI_45_SEG_15_VAL_11134896</v>
      </c>
      <c r="AO1664" s="60">
        <f t="shared" ref="AO1664" si="20136">IF(OR(AB1664="",AB1664=0),0,COUNTIF(Codificacion,AM1664))</f>
        <v>5</v>
      </c>
      <c r="AP1664" s="61">
        <f t="array" ref="AP1664">MIN(IF(Codificacion=AM1664,Total_Cotizacion,""))</f>
        <v>11134896</v>
      </c>
      <c r="AQ1664" s="62" t="b">
        <f t="shared" si="19507"/>
        <v>1</v>
      </c>
      <c r="AR1664" s="51" t="str">
        <f t="shared" ref="AR1664" si="20137">IF(COUNTIF(Codificacion2,CONCATENATE(AM1664,"_VAL_",AB1664))&gt;1,"Empate","")</f>
        <v>Empate</v>
      </c>
      <c r="AS1664" s="63" t="s">
        <v>78</v>
      </c>
      <c r="AT1664" s="59" t="str">
        <f t="shared" si="19509"/>
        <v>ALI_45_SEG_15_x</v>
      </c>
      <c r="AU1664" s="63">
        <f t="shared" ref="AU1664" si="20138">IF(AND(COUNTIF(Codificacion3,AT1664)&lt;AO1664),1,COUNTIF(Codificacion3,AT1664))</f>
        <v>1</v>
      </c>
      <c r="AV1664" s="62" t="str">
        <f t="shared" si="19511"/>
        <v>Cotizacion Seleccionada</v>
      </c>
      <c r="AW1664" s="53"/>
      <c r="AX1664" s="51" t="str">
        <f t="shared" si="19512"/>
        <v>ALI_45_SEG_15VERDADERO</v>
      </c>
      <c r="AY1664" s="51">
        <f t="shared" si="19493"/>
        <v>2</v>
      </c>
      <c r="AZ1664" s="64" t="b">
        <f t="shared" si="19513"/>
        <v>0</v>
      </c>
    </row>
    <row r="1665" spans="1:52" x14ac:dyDescent="0.2">
      <c r="A1665" s="50" t="b">
        <f t="shared" si="19455"/>
        <v>0</v>
      </c>
      <c r="B1665" s="51" t="s">
        <v>148</v>
      </c>
      <c r="C1665" s="52">
        <v>124</v>
      </c>
      <c r="D1665" s="52">
        <f t="shared" ref="D1665" si="20139">IF(ISERROR(VLOOKUP(E1665,Proveedores,2,FALSE)),"",VLOOKUP(E1665,Proveedores,2,FALSE))</f>
        <v>2075</v>
      </c>
      <c r="E1665" s="53" t="s">
        <v>149</v>
      </c>
      <c r="F1665" s="54">
        <v>503</v>
      </c>
      <c r="G1665" s="53" t="s">
        <v>56</v>
      </c>
      <c r="H1665" s="53" t="s">
        <v>79</v>
      </c>
      <c r="I1665" s="52">
        <v>4</v>
      </c>
      <c r="J1665" s="53" t="s">
        <v>58</v>
      </c>
      <c r="K1665" s="55">
        <v>44835</v>
      </c>
      <c r="L1665" s="56">
        <v>7430</v>
      </c>
      <c r="M1665" s="56">
        <v>8863</v>
      </c>
      <c r="N1665" s="56">
        <v>5203</v>
      </c>
      <c r="O1665" s="56">
        <v>439</v>
      </c>
      <c r="P1665" s="57">
        <v>250</v>
      </c>
      <c r="Q1665" s="58">
        <v>0</v>
      </c>
      <c r="R1665" s="57">
        <v>250</v>
      </c>
      <c r="S1665" s="57">
        <v>741</v>
      </c>
      <c r="T1665" s="58">
        <v>0</v>
      </c>
      <c r="U1665" s="57">
        <v>741</v>
      </c>
      <c r="V1665" s="57">
        <v>741</v>
      </c>
      <c r="W1665" s="58">
        <v>0</v>
      </c>
      <c r="X1665" s="57">
        <v>741</v>
      </c>
      <c r="Y1665" s="57">
        <v>741</v>
      </c>
      <c r="Z1665" s="58">
        <v>0</v>
      </c>
      <c r="AA1665" s="57">
        <v>741</v>
      </c>
      <c r="AB1665" s="57">
        <v>12605705</v>
      </c>
      <c r="AC1665" s="53" t="str">
        <f t="shared" si="19495"/>
        <v>Registro Valido</v>
      </c>
      <c r="AD1665" s="57">
        <f t="shared" ref="AD1665" si="20140">IF(OR(ISERROR(VLOOKUP(CONCATENATE("ALI_",$C1665,"_SEG_",$I1665,"_PROV_",$D1665),Catalogo_Precios,AD$8,FALSE)),L1665=0),0,VLOOKUP(CONCATENATE("ALI_",$C1665,"_SEG_",$I1665,"_PROV_",$D1665),Catalogo_Precios,AD$8,FALSE))</f>
        <v>250</v>
      </c>
      <c r="AE1665" s="57">
        <f t="shared" ref="AE1665" si="20141">IF(OR(ISERROR(VLOOKUP(CONCATENATE("ALI_",$C1665,"_SEG_",$I1665,"_PROV_",$D1665),Catalogo_Precios,AE$8,FALSE)),M1665=0),0,VLOOKUP(CONCATENATE("ALI_",$C1665,"_SEG_",$I1665,"_PROV_",$D1665),Catalogo_Precios,AE$8,FALSE))</f>
        <v>741</v>
      </c>
      <c r="AF1665" s="57">
        <f t="shared" ref="AF1665" si="20142">IF(OR(ISERROR(VLOOKUP(CONCATENATE("ALI_",$C1665,"_SEG_",$I1665,"_PROV_",$D1665),Catalogo_Precios,AF$8,FALSE)),N1665=0),0,VLOOKUP(CONCATENATE("ALI_",$C1665,"_SEG_",$I1665,"_PROV_",$D1665),Catalogo_Precios,AF$8,FALSE))</f>
        <v>741</v>
      </c>
      <c r="AG1665" s="57">
        <f t="shared" ref="AG1665" si="20143">IF(OR(ISERROR(VLOOKUP(CONCATENATE("ALI_",$C1665,"_SEG_",$I1665,"_PROV_",$D1665),Catalogo_Precios,AG$8,FALSE)),O1665=0),0,VLOOKUP(CONCATENATE("ALI_",$C1665,"_SEG_",$I1665,"_PROV_",$D1665),Catalogo_Precios,AG$8,FALSE))</f>
        <v>741</v>
      </c>
      <c r="AH1665" s="57">
        <f t="shared" ref="AH1665" si="20144">IF(OR(ISERROR(VLOOKUP(CONCATENATE("ALI_",$C1665,"_SEG_",$I1665,"_PROV_",$D1665),Catalogo_Precios,AH$8,FALSE)),L1665=0),0,VLOOKUP(CONCATENATE("ALI_",$C1665,"_SEG_",$I1665,"_PROV_",$D1665),Catalogo_Precios,AH$8,FALSE))</f>
        <v>246</v>
      </c>
      <c r="AI1665" s="57">
        <f t="shared" ref="AI1665" si="20145">IF(OR(ISERROR(VLOOKUP(CONCATENATE("ALI_",$C1665,"_SEG_",$I1665,"_PROV_",$D1665),Catalogo_Precios,AI$8,FALSE)),M1665=0),0,VLOOKUP(CONCATENATE("ALI_",$C1665,"_SEG_",$I1665,"_PROV_",$D1665),Catalogo_Precios,AI$8,FALSE))</f>
        <v>733</v>
      </c>
      <c r="AJ1665" s="57">
        <f t="shared" ref="AJ1665" si="20146">IF(OR(ISERROR(VLOOKUP(CONCATENATE("ALI_",$C1665,"_SEG_",$I1665,"_PROV_",$D1665),Catalogo_Precios,AJ$8,FALSE)),N1665=0),0,VLOOKUP(CONCATENATE("ALI_",$C1665,"_SEG_",$I1665,"_PROV_",$D1665),Catalogo_Precios,AJ$8,FALSE))</f>
        <v>733</v>
      </c>
      <c r="AK1665" s="57">
        <f t="shared" ref="AK1665" si="20147">IF(OR(ISERROR(VLOOKUP(CONCATENATE("ALI_",$C1665,"_SEG_",$I1665,"_PROV_",$D1665),Catalogo_Precios,AK$8,FALSE)),O1665=0),0,VLOOKUP(CONCATENATE("ALI_",$C1665,"_SEG_",$I1665,"_PROV_",$D1665),Catalogo_Precios,AK$8,FALSE))</f>
        <v>733</v>
      </c>
      <c r="AL1665" s="53"/>
      <c r="AM1665" s="59" t="str">
        <f t="shared" si="19504"/>
        <v>ALI_124_SEG_4</v>
      </c>
      <c r="AN1665" s="59" t="str">
        <f t="shared" si="19505"/>
        <v>ALI_124_SEG_4_VAL_12605705</v>
      </c>
      <c r="AO1665" s="60">
        <f t="shared" ref="AO1665" si="20148">IF(OR(AB1665="",AB1665=0),0,COUNTIF(Codificacion,AM1665))</f>
        <v>4</v>
      </c>
      <c r="AP1665" s="61">
        <f t="array" ref="AP1665">MIN(IF(Codificacion=AM1665,Total_Cotizacion,""))</f>
        <v>9967956</v>
      </c>
      <c r="AQ1665" s="62" t="b">
        <f t="shared" si="19507"/>
        <v>0</v>
      </c>
      <c r="AR1665" s="51" t="str">
        <f t="shared" ref="AR1665" si="20149">IF(COUNTIF(Codificacion2,CONCATENATE(AM1665,"_VAL_",AB1665))&gt;1,"Empate","")</f>
        <v/>
      </c>
      <c r="AS1665" s="63" t="str">
        <f t="shared" ref="AS1665:AS1728" si="20150">IF(AND(AQ1665,AR1665="",AQ1665&lt;&gt;""),"X","")</f>
        <v/>
      </c>
      <c r="AT1665" s="59" t="str">
        <f t="shared" si="19509"/>
        <v>ALI_124_SEG_4_</v>
      </c>
      <c r="AU1665" s="63">
        <f t="shared" ref="AU1665" si="20151">IF(AND(COUNTIF(Codificacion3,AT1665)&lt;AO1665),1,COUNTIF(Codificacion3,AT1665))</f>
        <v>1</v>
      </c>
      <c r="AV1665" s="62" t="str">
        <f t="shared" si="19511"/>
        <v>No Seleccionada</v>
      </c>
      <c r="AW1665" s="53"/>
      <c r="AX1665" s="51" t="str">
        <f t="shared" si="19512"/>
        <v>ALI_124_SEG_4FALSO</v>
      </c>
      <c r="AY1665" s="51">
        <f t="shared" si="19493"/>
        <v>2</v>
      </c>
      <c r="AZ1665" s="64" t="b">
        <f t="shared" si="19513"/>
        <v>0</v>
      </c>
    </row>
    <row r="1666" spans="1:52" x14ac:dyDescent="0.2">
      <c r="A1666" s="50" t="b">
        <f t="shared" si="19455"/>
        <v>0</v>
      </c>
      <c r="B1666" s="51" t="s">
        <v>148</v>
      </c>
      <c r="C1666" s="52">
        <v>124</v>
      </c>
      <c r="D1666" s="52">
        <f t="shared" ref="D1666" si="20152">IF(ISERROR(VLOOKUP(E1666,Proveedores,2,FALSE)),"",VLOOKUP(E1666,Proveedores,2,FALSE))</f>
        <v>2075</v>
      </c>
      <c r="E1666" s="53" t="s">
        <v>149</v>
      </c>
      <c r="F1666" s="54">
        <v>504</v>
      </c>
      <c r="G1666" s="53" t="s">
        <v>56</v>
      </c>
      <c r="H1666" s="53" t="s">
        <v>79</v>
      </c>
      <c r="I1666" s="52">
        <v>5</v>
      </c>
      <c r="J1666" s="53" t="s">
        <v>58</v>
      </c>
      <c r="K1666" s="55">
        <v>44835</v>
      </c>
      <c r="L1666" s="56">
        <v>6908</v>
      </c>
      <c r="M1666" s="56">
        <v>8240</v>
      </c>
      <c r="N1666" s="56">
        <v>4837</v>
      </c>
      <c r="O1666" s="56">
        <v>408</v>
      </c>
      <c r="P1666" s="57">
        <v>250</v>
      </c>
      <c r="Q1666" s="58">
        <v>0</v>
      </c>
      <c r="R1666" s="57">
        <v>250</v>
      </c>
      <c r="S1666" s="57">
        <v>741</v>
      </c>
      <c r="T1666" s="58">
        <v>0</v>
      </c>
      <c r="U1666" s="57">
        <v>741</v>
      </c>
      <c r="V1666" s="57">
        <v>741</v>
      </c>
      <c r="W1666" s="58">
        <v>0</v>
      </c>
      <c r="X1666" s="57">
        <v>741</v>
      </c>
      <c r="Y1666" s="57">
        <v>741</v>
      </c>
      <c r="Z1666" s="58">
        <v>0</v>
      </c>
      <c r="AA1666" s="57">
        <v>741</v>
      </c>
      <c r="AB1666" s="57">
        <v>11719385</v>
      </c>
      <c r="AC1666" s="53" t="str">
        <f t="shared" si="19495"/>
        <v>Registro Valido</v>
      </c>
      <c r="AD1666" s="57">
        <f t="shared" ref="AD1666" si="20153">IF(OR(ISERROR(VLOOKUP(CONCATENATE("ALI_",$C1666,"_SEG_",$I1666,"_PROV_",$D1666),Catalogo_Precios,AD$8,FALSE)),L1666=0),0,VLOOKUP(CONCATENATE("ALI_",$C1666,"_SEG_",$I1666,"_PROV_",$D1666),Catalogo_Precios,AD$8,FALSE))</f>
        <v>250</v>
      </c>
      <c r="AE1666" s="57">
        <f t="shared" ref="AE1666" si="20154">IF(OR(ISERROR(VLOOKUP(CONCATENATE("ALI_",$C1666,"_SEG_",$I1666,"_PROV_",$D1666),Catalogo_Precios,AE$8,FALSE)),M1666=0),0,VLOOKUP(CONCATENATE("ALI_",$C1666,"_SEG_",$I1666,"_PROV_",$D1666),Catalogo_Precios,AE$8,FALSE))</f>
        <v>741</v>
      </c>
      <c r="AF1666" s="57">
        <f t="shared" ref="AF1666" si="20155">IF(OR(ISERROR(VLOOKUP(CONCATENATE("ALI_",$C1666,"_SEG_",$I1666,"_PROV_",$D1666),Catalogo_Precios,AF$8,FALSE)),N1666=0),0,VLOOKUP(CONCATENATE("ALI_",$C1666,"_SEG_",$I1666,"_PROV_",$D1666),Catalogo_Precios,AF$8,FALSE))</f>
        <v>741</v>
      </c>
      <c r="AG1666" s="57">
        <f t="shared" ref="AG1666" si="20156">IF(OR(ISERROR(VLOOKUP(CONCATENATE("ALI_",$C1666,"_SEG_",$I1666,"_PROV_",$D1666),Catalogo_Precios,AG$8,FALSE)),O1666=0),0,VLOOKUP(CONCATENATE("ALI_",$C1666,"_SEG_",$I1666,"_PROV_",$D1666),Catalogo_Precios,AG$8,FALSE))</f>
        <v>741</v>
      </c>
      <c r="AH1666" s="57">
        <f t="shared" ref="AH1666" si="20157">IF(OR(ISERROR(VLOOKUP(CONCATENATE("ALI_",$C1666,"_SEG_",$I1666,"_PROV_",$D1666),Catalogo_Precios,AH$8,FALSE)),L1666=0),0,VLOOKUP(CONCATENATE("ALI_",$C1666,"_SEG_",$I1666,"_PROV_",$D1666),Catalogo_Precios,AH$8,FALSE))</f>
        <v>246</v>
      </c>
      <c r="AI1666" s="57">
        <f t="shared" ref="AI1666" si="20158">IF(OR(ISERROR(VLOOKUP(CONCATENATE("ALI_",$C1666,"_SEG_",$I1666,"_PROV_",$D1666),Catalogo_Precios,AI$8,FALSE)),M1666=0),0,VLOOKUP(CONCATENATE("ALI_",$C1666,"_SEG_",$I1666,"_PROV_",$D1666),Catalogo_Precios,AI$8,FALSE))</f>
        <v>733</v>
      </c>
      <c r="AJ1666" s="57">
        <f t="shared" ref="AJ1666" si="20159">IF(OR(ISERROR(VLOOKUP(CONCATENATE("ALI_",$C1666,"_SEG_",$I1666,"_PROV_",$D1666),Catalogo_Precios,AJ$8,FALSE)),N1666=0),0,VLOOKUP(CONCATENATE("ALI_",$C1666,"_SEG_",$I1666,"_PROV_",$D1666),Catalogo_Precios,AJ$8,FALSE))</f>
        <v>733</v>
      </c>
      <c r="AK1666" s="57">
        <f t="shared" ref="AK1666" si="20160">IF(OR(ISERROR(VLOOKUP(CONCATENATE("ALI_",$C1666,"_SEG_",$I1666,"_PROV_",$D1666),Catalogo_Precios,AK$8,FALSE)),O1666=0),0,VLOOKUP(CONCATENATE("ALI_",$C1666,"_SEG_",$I1666,"_PROV_",$D1666),Catalogo_Precios,AK$8,FALSE))</f>
        <v>733</v>
      </c>
      <c r="AL1666" s="53"/>
      <c r="AM1666" s="59" t="str">
        <f t="shared" si="19504"/>
        <v>ALI_124_SEG_5</v>
      </c>
      <c r="AN1666" s="59" t="str">
        <f t="shared" si="19505"/>
        <v>ALI_124_SEG_5_VAL_11719385</v>
      </c>
      <c r="AO1666" s="60">
        <f t="shared" ref="AO1666" si="20161">IF(OR(AB1666="",AB1666=0),0,COUNTIF(Codificacion,AM1666))</f>
        <v>4</v>
      </c>
      <c r="AP1666" s="61">
        <f t="array" ref="AP1666">MIN(IF(Codificacion=AM1666,Total_Cotizacion,""))</f>
        <v>9267098.3999999985</v>
      </c>
      <c r="AQ1666" s="62" t="b">
        <f t="shared" si="19507"/>
        <v>0</v>
      </c>
      <c r="AR1666" s="51" t="str">
        <f t="shared" ref="AR1666" si="20162">IF(COUNTIF(Codificacion2,CONCATENATE(AM1666,"_VAL_",AB1666))&gt;1,"Empate","")</f>
        <v/>
      </c>
      <c r="AS1666" s="63" t="str">
        <f t="shared" si="20150"/>
        <v/>
      </c>
      <c r="AT1666" s="59" t="str">
        <f t="shared" si="19509"/>
        <v>ALI_124_SEG_5_</v>
      </c>
      <c r="AU1666" s="63">
        <f t="shared" ref="AU1666" si="20163">IF(AND(COUNTIF(Codificacion3,AT1666)&lt;AO1666),1,COUNTIF(Codificacion3,AT1666))</f>
        <v>1</v>
      </c>
      <c r="AV1666" s="62" t="str">
        <f t="shared" si="19511"/>
        <v>No Seleccionada</v>
      </c>
      <c r="AW1666" s="53"/>
      <c r="AX1666" s="51" t="str">
        <f t="shared" si="19512"/>
        <v>ALI_124_SEG_5FALSO</v>
      </c>
      <c r="AY1666" s="51">
        <f t="shared" si="19493"/>
        <v>3</v>
      </c>
      <c r="AZ1666" s="64" t="b">
        <f t="shared" si="19513"/>
        <v>0</v>
      </c>
    </row>
    <row r="1667" spans="1:52" x14ac:dyDescent="0.2">
      <c r="A1667" s="50" t="b">
        <f t="shared" si="19455"/>
        <v>0</v>
      </c>
      <c r="B1667" s="51" t="s">
        <v>148</v>
      </c>
      <c r="C1667" s="52">
        <v>124</v>
      </c>
      <c r="D1667" s="52">
        <f t="shared" ref="D1667" si="20164">IF(ISERROR(VLOOKUP(E1667,Proveedores,2,FALSE)),"",VLOOKUP(E1667,Proveedores,2,FALSE))</f>
        <v>2075</v>
      </c>
      <c r="E1667" s="53" t="s">
        <v>149</v>
      </c>
      <c r="F1667" s="54">
        <v>505</v>
      </c>
      <c r="G1667" s="53" t="s">
        <v>56</v>
      </c>
      <c r="H1667" s="53" t="s">
        <v>79</v>
      </c>
      <c r="I1667" s="52">
        <v>6</v>
      </c>
      <c r="J1667" s="53" t="s">
        <v>58</v>
      </c>
      <c r="K1667" s="55">
        <v>44835</v>
      </c>
      <c r="L1667" s="56">
        <v>7477</v>
      </c>
      <c r="M1667" s="56">
        <v>8920</v>
      </c>
      <c r="N1667" s="56">
        <v>5236</v>
      </c>
      <c r="O1667" s="56">
        <v>442</v>
      </c>
      <c r="P1667" s="57">
        <v>250</v>
      </c>
      <c r="Q1667" s="58">
        <v>0</v>
      </c>
      <c r="R1667" s="57">
        <v>250</v>
      </c>
      <c r="S1667" s="57">
        <v>741</v>
      </c>
      <c r="T1667" s="58">
        <v>0</v>
      </c>
      <c r="U1667" s="57">
        <v>741</v>
      </c>
      <c r="V1667" s="57">
        <v>741</v>
      </c>
      <c r="W1667" s="58">
        <v>0</v>
      </c>
      <c r="X1667" s="57">
        <v>741</v>
      </c>
      <c r="Y1667" s="57">
        <v>741</v>
      </c>
      <c r="Z1667" s="58">
        <v>0</v>
      </c>
      <c r="AA1667" s="57">
        <v>741</v>
      </c>
      <c r="AB1667" s="57">
        <v>12686368</v>
      </c>
      <c r="AC1667" s="53" t="str">
        <f t="shared" si="19495"/>
        <v>Registro Valido</v>
      </c>
      <c r="AD1667" s="57">
        <f t="shared" ref="AD1667" si="20165">IF(OR(ISERROR(VLOOKUP(CONCATENATE("ALI_",$C1667,"_SEG_",$I1667,"_PROV_",$D1667),Catalogo_Precios,AD$8,FALSE)),L1667=0),0,VLOOKUP(CONCATENATE("ALI_",$C1667,"_SEG_",$I1667,"_PROV_",$D1667),Catalogo_Precios,AD$8,FALSE))</f>
        <v>250</v>
      </c>
      <c r="AE1667" s="57">
        <f t="shared" ref="AE1667" si="20166">IF(OR(ISERROR(VLOOKUP(CONCATENATE("ALI_",$C1667,"_SEG_",$I1667,"_PROV_",$D1667),Catalogo_Precios,AE$8,FALSE)),M1667=0),0,VLOOKUP(CONCATENATE("ALI_",$C1667,"_SEG_",$I1667,"_PROV_",$D1667),Catalogo_Precios,AE$8,FALSE))</f>
        <v>741</v>
      </c>
      <c r="AF1667" s="57">
        <f t="shared" ref="AF1667" si="20167">IF(OR(ISERROR(VLOOKUP(CONCATENATE("ALI_",$C1667,"_SEG_",$I1667,"_PROV_",$D1667),Catalogo_Precios,AF$8,FALSE)),N1667=0),0,VLOOKUP(CONCATENATE("ALI_",$C1667,"_SEG_",$I1667,"_PROV_",$D1667),Catalogo_Precios,AF$8,FALSE))</f>
        <v>741</v>
      </c>
      <c r="AG1667" s="57">
        <f t="shared" ref="AG1667" si="20168">IF(OR(ISERROR(VLOOKUP(CONCATENATE("ALI_",$C1667,"_SEG_",$I1667,"_PROV_",$D1667),Catalogo_Precios,AG$8,FALSE)),O1667=0),0,VLOOKUP(CONCATENATE("ALI_",$C1667,"_SEG_",$I1667,"_PROV_",$D1667),Catalogo_Precios,AG$8,FALSE))</f>
        <v>741</v>
      </c>
      <c r="AH1667" s="57">
        <f t="shared" ref="AH1667" si="20169">IF(OR(ISERROR(VLOOKUP(CONCATENATE("ALI_",$C1667,"_SEG_",$I1667,"_PROV_",$D1667),Catalogo_Precios,AH$8,FALSE)),L1667=0),0,VLOOKUP(CONCATENATE("ALI_",$C1667,"_SEG_",$I1667,"_PROV_",$D1667),Catalogo_Precios,AH$8,FALSE))</f>
        <v>246</v>
      </c>
      <c r="AI1667" s="57">
        <f t="shared" ref="AI1667" si="20170">IF(OR(ISERROR(VLOOKUP(CONCATENATE("ALI_",$C1667,"_SEG_",$I1667,"_PROV_",$D1667),Catalogo_Precios,AI$8,FALSE)),M1667=0),0,VLOOKUP(CONCATENATE("ALI_",$C1667,"_SEG_",$I1667,"_PROV_",$D1667),Catalogo_Precios,AI$8,FALSE))</f>
        <v>733</v>
      </c>
      <c r="AJ1667" s="57">
        <f t="shared" ref="AJ1667" si="20171">IF(OR(ISERROR(VLOOKUP(CONCATENATE("ALI_",$C1667,"_SEG_",$I1667,"_PROV_",$D1667),Catalogo_Precios,AJ$8,FALSE)),N1667=0),0,VLOOKUP(CONCATENATE("ALI_",$C1667,"_SEG_",$I1667,"_PROV_",$D1667),Catalogo_Precios,AJ$8,FALSE))</f>
        <v>733</v>
      </c>
      <c r="AK1667" s="57">
        <f t="shared" ref="AK1667" si="20172">IF(OR(ISERROR(VLOOKUP(CONCATENATE("ALI_",$C1667,"_SEG_",$I1667,"_PROV_",$D1667),Catalogo_Precios,AK$8,FALSE)),O1667=0),0,VLOOKUP(CONCATENATE("ALI_",$C1667,"_SEG_",$I1667,"_PROV_",$D1667),Catalogo_Precios,AK$8,FALSE))</f>
        <v>733</v>
      </c>
      <c r="AL1667" s="53"/>
      <c r="AM1667" s="59" t="str">
        <f t="shared" si="19504"/>
        <v>ALI_124_SEG_6</v>
      </c>
      <c r="AN1667" s="59" t="str">
        <f t="shared" si="19505"/>
        <v>ALI_124_SEG_6_VAL_12686368</v>
      </c>
      <c r="AO1667" s="60">
        <f t="shared" ref="AO1667" si="20173">IF(OR(AB1667="",AB1667=0),0,COUNTIF(Codificacion,AM1667))</f>
        <v>4</v>
      </c>
      <c r="AP1667" s="61">
        <f t="array" ref="AP1667">MIN(IF(Codificacion=AM1667,Total_Cotizacion,""))</f>
        <v>10031740.800000001</v>
      </c>
      <c r="AQ1667" s="62" t="b">
        <f t="shared" si="19507"/>
        <v>0</v>
      </c>
      <c r="AR1667" s="51" t="str">
        <f t="shared" ref="AR1667" si="20174">IF(COUNTIF(Codificacion2,CONCATENATE(AM1667,"_VAL_",AB1667))&gt;1,"Empate","")</f>
        <v/>
      </c>
      <c r="AS1667" s="63" t="str">
        <f t="shared" si="20150"/>
        <v/>
      </c>
      <c r="AT1667" s="59" t="str">
        <f t="shared" si="19509"/>
        <v>ALI_124_SEG_6_</v>
      </c>
      <c r="AU1667" s="63">
        <f t="shared" ref="AU1667" si="20175">IF(AND(COUNTIF(Codificacion3,AT1667)&lt;AO1667),1,COUNTIF(Codificacion3,AT1667))</f>
        <v>1</v>
      </c>
      <c r="AV1667" s="62" t="str">
        <f t="shared" si="19511"/>
        <v>No Seleccionada</v>
      </c>
      <c r="AW1667" s="53"/>
      <c r="AX1667" s="51" t="str">
        <f t="shared" si="19512"/>
        <v>ALI_124_SEG_6FALSO</v>
      </c>
      <c r="AY1667" s="51">
        <f t="shared" si="19493"/>
        <v>3</v>
      </c>
      <c r="AZ1667" s="64" t="b">
        <f t="shared" si="19513"/>
        <v>0</v>
      </c>
    </row>
    <row r="1668" spans="1:52" x14ac:dyDescent="0.2">
      <c r="A1668" s="50" t="b">
        <f t="shared" si="19455"/>
        <v>0</v>
      </c>
      <c r="B1668" s="51" t="s">
        <v>148</v>
      </c>
      <c r="C1668" s="52">
        <v>124</v>
      </c>
      <c r="D1668" s="52">
        <f t="shared" ref="D1668" si="20176">IF(ISERROR(VLOOKUP(E1668,Proveedores,2,FALSE)),"",VLOOKUP(E1668,Proveedores,2,FALSE))</f>
        <v>2075</v>
      </c>
      <c r="E1668" s="53" t="s">
        <v>149</v>
      </c>
      <c r="F1668" s="54">
        <v>506</v>
      </c>
      <c r="G1668" s="53" t="s">
        <v>56</v>
      </c>
      <c r="H1668" s="53" t="s">
        <v>79</v>
      </c>
      <c r="I1668" s="52">
        <v>7</v>
      </c>
      <c r="J1668" s="53" t="s">
        <v>58</v>
      </c>
      <c r="K1668" s="55">
        <v>44835</v>
      </c>
      <c r="L1668" s="56">
        <v>7635</v>
      </c>
      <c r="M1668" s="56">
        <v>9109</v>
      </c>
      <c r="N1668" s="56">
        <v>5347</v>
      </c>
      <c r="O1668" s="56">
        <v>450</v>
      </c>
      <c r="P1668" s="57">
        <v>250</v>
      </c>
      <c r="Q1668" s="58">
        <v>0</v>
      </c>
      <c r="R1668" s="57">
        <v>250</v>
      </c>
      <c r="S1668" s="57">
        <v>741</v>
      </c>
      <c r="T1668" s="58">
        <v>0</v>
      </c>
      <c r="U1668" s="57">
        <v>741</v>
      </c>
      <c r="V1668" s="57">
        <v>741</v>
      </c>
      <c r="W1668" s="58">
        <v>0</v>
      </c>
      <c r="X1668" s="57">
        <v>741</v>
      </c>
      <c r="Y1668" s="57">
        <v>741</v>
      </c>
      <c r="Z1668" s="58">
        <v>0</v>
      </c>
      <c r="AA1668" s="57">
        <v>741</v>
      </c>
      <c r="AB1668" s="57">
        <v>12954096</v>
      </c>
      <c r="AC1668" s="53" t="str">
        <f t="shared" si="19495"/>
        <v>Registro Valido</v>
      </c>
      <c r="AD1668" s="57">
        <f t="shared" ref="AD1668" si="20177">IF(OR(ISERROR(VLOOKUP(CONCATENATE("ALI_",$C1668,"_SEG_",$I1668,"_PROV_",$D1668),Catalogo_Precios,AD$8,FALSE)),L1668=0),0,VLOOKUP(CONCATENATE("ALI_",$C1668,"_SEG_",$I1668,"_PROV_",$D1668),Catalogo_Precios,AD$8,FALSE))</f>
        <v>250</v>
      </c>
      <c r="AE1668" s="57">
        <f t="shared" ref="AE1668" si="20178">IF(OR(ISERROR(VLOOKUP(CONCATENATE("ALI_",$C1668,"_SEG_",$I1668,"_PROV_",$D1668),Catalogo_Precios,AE$8,FALSE)),M1668=0),0,VLOOKUP(CONCATENATE("ALI_",$C1668,"_SEG_",$I1668,"_PROV_",$D1668),Catalogo_Precios,AE$8,FALSE))</f>
        <v>741</v>
      </c>
      <c r="AF1668" s="57">
        <f t="shared" ref="AF1668" si="20179">IF(OR(ISERROR(VLOOKUP(CONCATENATE("ALI_",$C1668,"_SEG_",$I1668,"_PROV_",$D1668),Catalogo_Precios,AF$8,FALSE)),N1668=0),0,VLOOKUP(CONCATENATE("ALI_",$C1668,"_SEG_",$I1668,"_PROV_",$D1668),Catalogo_Precios,AF$8,FALSE))</f>
        <v>741</v>
      </c>
      <c r="AG1668" s="57">
        <f t="shared" ref="AG1668" si="20180">IF(OR(ISERROR(VLOOKUP(CONCATENATE("ALI_",$C1668,"_SEG_",$I1668,"_PROV_",$D1668),Catalogo_Precios,AG$8,FALSE)),O1668=0),0,VLOOKUP(CONCATENATE("ALI_",$C1668,"_SEG_",$I1668,"_PROV_",$D1668),Catalogo_Precios,AG$8,FALSE))</f>
        <v>741</v>
      </c>
      <c r="AH1668" s="57">
        <f t="shared" ref="AH1668" si="20181">IF(OR(ISERROR(VLOOKUP(CONCATENATE("ALI_",$C1668,"_SEG_",$I1668,"_PROV_",$D1668),Catalogo_Precios,AH$8,FALSE)),L1668=0),0,VLOOKUP(CONCATENATE("ALI_",$C1668,"_SEG_",$I1668,"_PROV_",$D1668),Catalogo_Precios,AH$8,FALSE))</f>
        <v>246</v>
      </c>
      <c r="AI1668" s="57">
        <f t="shared" ref="AI1668" si="20182">IF(OR(ISERROR(VLOOKUP(CONCATENATE("ALI_",$C1668,"_SEG_",$I1668,"_PROV_",$D1668),Catalogo_Precios,AI$8,FALSE)),M1668=0),0,VLOOKUP(CONCATENATE("ALI_",$C1668,"_SEG_",$I1668,"_PROV_",$D1668),Catalogo_Precios,AI$8,FALSE))</f>
        <v>733</v>
      </c>
      <c r="AJ1668" s="57">
        <f t="shared" ref="AJ1668" si="20183">IF(OR(ISERROR(VLOOKUP(CONCATENATE("ALI_",$C1668,"_SEG_",$I1668,"_PROV_",$D1668),Catalogo_Precios,AJ$8,FALSE)),N1668=0),0,VLOOKUP(CONCATENATE("ALI_",$C1668,"_SEG_",$I1668,"_PROV_",$D1668),Catalogo_Precios,AJ$8,FALSE))</f>
        <v>733</v>
      </c>
      <c r="AK1668" s="57">
        <f t="shared" ref="AK1668" si="20184">IF(OR(ISERROR(VLOOKUP(CONCATENATE("ALI_",$C1668,"_SEG_",$I1668,"_PROV_",$D1668),Catalogo_Precios,AK$8,FALSE)),O1668=0),0,VLOOKUP(CONCATENATE("ALI_",$C1668,"_SEG_",$I1668,"_PROV_",$D1668),Catalogo_Precios,AK$8,FALSE))</f>
        <v>733</v>
      </c>
      <c r="AL1668" s="53"/>
      <c r="AM1668" s="59" t="str">
        <f t="shared" si="19504"/>
        <v>ALI_124_SEG_7</v>
      </c>
      <c r="AN1668" s="59" t="str">
        <f t="shared" si="19505"/>
        <v>ALI_124_SEG_7_VAL_12954096</v>
      </c>
      <c r="AO1668" s="60">
        <f t="shared" ref="AO1668" si="20185">IF(OR(AB1668="",AB1668=0),0,COUNTIF(Codificacion,AM1668))</f>
        <v>4</v>
      </c>
      <c r="AP1668" s="61">
        <f t="array" ref="AP1668">MIN(IF(Codificacion=AM1668,Total_Cotizacion,""))</f>
        <v>10243446.399999999</v>
      </c>
      <c r="AQ1668" s="62" t="b">
        <f t="shared" si="19507"/>
        <v>0</v>
      </c>
      <c r="AR1668" s="51" t="str">
        <f t="shared" ref="AR1668" si="20186">IF(COUNTIF(Codificacion2,CONCATENATE(AM1668,"_VAL_",AB1668))&gt;1,"Empate","")</f>
        <v/>
      </c>
      <c r="AS1668" s="63" t="str">
        <f t="shared" si="20150"/>
        <v/>
      </c>
      <c r="AT1668" s="59" t="str">
        <f t="shared" si="19509"/>
        <v>ALI_124_SEG_7_</v>
      </c>
      <c r="AU1668" s="63">
        <f t="shared" ref="AU1668" si="20187">IF(AND(COUNTIF(Codificacion3,AT1668)&lt;AO1668),1,COUNTIF(Codificacion3,AT1668))</f>
        <v>1</v>
      </c>
      <c r="AV1668" s="62" t="str">
        <f t="shared" si="19511"/>
        <v>No Seleccionada</v>
      </c>
      <c r="AW1668" s="53"/>
      <c r="AX1668" s="51" t="str">
        <f t="shared" si="19512"/>
        <v>ALI_124_SEG_7FALSO</v>
      </c>
      <c r="AY1668" s="51">
        <f t="shared" si="19493"/>
        <v>3</v>
      </c>
      <c r="AZ1668" s="64" t="b">
        <f t="shared" si="19513"/>
        <v>0</v>
      </c>
    </row>
    <row r="1669" spans="1:52" x14ac:dyDescent="0.2">
      <c r="A1669" s="50" t="b">
        <f t="shared" si="19455"/>
        <v>0</v>
      </c>
      <c r="B1669" s="51" t="s">
        <v>148</v>
      </c>
      <c r="C1669" s="52">
        <v>124</v>
      </c>
      <c r="D1669" s="52">
        <f t="shared" ref="D1669" si="20188">IF(ISERROR(VLOOKUP(E1669,Proveedores,2,FALSE)),"",VLOOKUP(E1669,Proveedores,2,FALSE))</f>
        <v>2075</v>
      </c>
      <c r="E1669" s="53" t="s">
        <v>149</v>
      </c>
      <c r="F1669" s="54">
        <v>507</v>
      </c>
      <c r="G1669" s="53" t="s">
        <v>56</v>
      </c>
      <c r="H1669" s="53" t="s">
        <v>79</v>
      </c>
      <c r="I1669" s="52">
        <v>8</v>
      </c>
      <c r="J1669" s="53" t="s">
        <v>58</v>
      </c>
      <c r="K1669" s="55">
        <v>44835</v>
      </c>
      <c r="L1669" s="56">
        <v>7370</v>
      </c>
      <c r="M1669" s="56">
        <v>8791</v>
      </c>
      <c r="N1669" s="56">
        <v>5161</v>
      </c>
      <c r="O1669" s="56">
        <v>435</v>
      </c>
      <c r="P1669" s="57">
        <v>250</v>
      </c>
      <c r="Q1669" s="58">
        <v>0</v>
      </c>
      <c r="R1669" s="57">
        <v>250</v>
      </c>
      <c r="S1669" s="57">
        <v>741</v>
      </c>
      <c r="T1669" s="58">
        <v>0</v>
      </c>
      <c r="U1669" s="57">
        <v>741</v>
      </c>
      <c r="V1669" s="57">
        <v>741</v>
      </c>
      <c r="W1669" s="58">
        <v>0</v>
      </c>
      <c r="X1669" s="57">
        <v>741</v>
      </c>
      <c r="Y1669" s="57">
        <v>741</v>
      </c>
      <c r="Z1669" s="58">
        <v>0</v>
      </c>
      <c r="AA1669" s="57">
        <v>741</v>
      </c>
      <c r="AB1669" s="57">
        <v>12503267</v>
      </c>
      <c r="AC1669" s="53" t="str">
        <f t="shared" si="19495"/>
        <v>Registro Valido</v>
      </c>
      <c r="AD1669" s="57">
        <f t="shared" ref="AD1669" si="20189">IF(OR(ISERROR(VLOOKUP(CONCATENATE("ALI_",$C1669,"_SEG_",$I1669,"_PROV_",$D1669),Catalogo_Precios,AD$8,FALSE)),L1669=0),0,VLOOKUP(CONCATENATE("ALI_",$C1669,"_SEG_",$I1669,"_PROV_",$D1669),Catalogo_Precios,AD$8,FALSE))</f>
        <v>250</v>
      </c>
      <c r="AE1669" s="57">
        <f t="shared" ref="AE1669" si="20190">IF(OR(ISERROR(VLOOKUP(CONCATENATE("ALI_",$C1669,"_SEG_",$I1669,"_PROV_",$D1669),Catalogo_Precios,AE$8,FALSE)),M1669=0),0,VLOOKUP(CONCATENATE("ALI_",$C1669,"_SEG_",$I1669,"_PROV_",$D1669),Catalogo_Precios,AE$8,FALSE))</f>
        <v>741</v>
      </c>
      <c r="AF1669" s="57">
        <f t="shared" ref="AF1669" si="20191">IF(OR(ISERROR(VLOOKUP(CONCATENATE("ALI_",$C1669,"_SEG_",$I1669,"_PROV_",$D1669),Catalogo_Precios,AF$8,FALSE)),N1669=0),0,VLOOKUP(CONCATENATE("ALI_",$C1669,"_SEG_",$I1669,"_PROV_",$D1669),Catalogo_Precios,AF$8,FALSE))</f>
        <v>741</v>
      </c>
      <c r="AG1669" s="57">
        <f t="shared" ref="AG1669" si="20192">IF(OR(ISERROR(VLOOKUP(CONCATENATE("ALI_",$C1669,"_SEG_",$I1669,"_PROV_",$D1669),Catalogo_Precios,AG$8,FALSE)),O1669=0),0,VLOOKUP(CONCATENATE("ALI_",$C1669,"_SEG_",$I1669,"_PROV_",$D1669),Catalogo_Precios,AG$8,FALSE))</f>
        <v>741</v>
      </c>
      <c r="AH1669" s="57">
        <f t="shared" ref="AH1669" si="20193">IF(OR(ISERROR(VLOOKUP(CONCATENATE("ALI_",$C1669,"_SEG_",$I1669,"_PROV_",$D1669),Catalogo_Precios,AH$8,FALSE)),L1669=0),0,VLOOKUP(CONCATENATE("ALI_",$C1669,"_SEG_",$I1669,"_PROV_",$D1669),Catalogo_Precios,AH$8,FALSE))</f>
        <v>246</v>
      </c>
      <c r="AI1669" s="57">
        <f t="shared" ref="AI1669" si="20194">IF(OR(ISERROR(VLOOKUP(CONCATENATE("ALI_",$C1669,"_SEG_",$I1669,"_PROV_",$D1669),Catalogo_Precios,AI$8,FALSE)),M1669=0),0,VLOOKUP(CONCATENATE("ALI_",$C1669,"_SEG_",$I1669,"_PROV_",$D1669),Catalogo_Precios,AI$8,FALSE))</f>
        <v>733</v>
      </c>
      <c r="AJ1669" s="57">
        <f t="shared" ref="AJ1669" si="20195">IF(OR(ISERROR(VLOOKUP(CONCATENATE("ALI_",$C1669,"_SEG_",$I1669,"_PROV_",$D1669),Catalogo_Precios,AJ$8,FALSE)),N1669=0),0,VLOOKUP(CONCATENATE("ALI_",$C1669,"_SEG_",$I1669,"_PROV_",$D1669),Catalogo_Precios,AJ$8,FALSE))</f>
        <v>733</v>
      </c>
      <c r="AK1669" s="57">
        <f t="shared" ref="AK1669" si="20196">IF(OR(ISERROR(VLOOKUP(CONCATENATE("ALI_",$C1669,"_SEG_",$I1669,"_PROV_",$D1669),Catalogo_Precios,AK$8,FALSE)),O1669=0),0,VLOOKUP(CONCATENATE("ALI_",$C1669,"_SEG_",$I1669,"_PROV_",$D1669),Catalogo_Precios,AK$8,FALSE))</f>
        <v>733</v>
      </c>
      <c r="AL1669" s="53"/>
      <c r="AM1669" s="59" t="str">
        <f t="shared" si="19504"/>
        <v>ALI_124_SEG_8</v>
      </c>
      <c r="AN1669" s="59" t="str">
        <f t="shared" si="19505"/>
        <v>ALI_124_SEG_8_VAL_12503267</v>
      </c>
      <c r="AO1669" s="60">
        <f t="shared" ref="AO1669" si="20197">IF(OR(AB1669="",AB1669=0),0,COUNTIF(Codificacion,AM1669))</f>
        <v>4</v>
      </c>
      <c r="AP1669" s="61">
        <f t="array" ref="AP1669">MIN(IF(Codificacion=AM1669,Total_Cotizacion,""))</f>
        <v>9886952.7999999989</v>
      </c>
      <c r="AQ1669" s="62" t="b">
        <f t="shared" si="19507"/>
        <v>0</v>
      </c>
      <c r="AR1669" s="51" t="str">
        <f t="shared" ref="AR1669" si="20198">IF(COUNTIF(Codificacion2,CONCATENATE(AM1669,"_VAL_",AB1669))&gt;1,"Empate","")</f>
        <v/>
      </c>
      <c r="AS1669" s="63" t="str">
        <f t="shared" si="20150"/>
        <v/>
      </c>
      <c r="AT1669" s="59" t="str">
        <f t="shared" si="19509"/>
        <v>ALI_124_SEG_8_</v>
      </c>
      <c r="AU1669" s="63">
        <f t="shared" ref="AU1669" si="20199">IF(AND(COUNTIF(Codificacion3,AT1669)&lt;AO1669),1,COUNTIF(Codificacion3,AT1669))</f>
        <v>1</v>
      </c>
      <c r="AV1669" s="62" t="str">
        <f t="shared" si="19511"/>
        <v>No Seleccionada</v>
      </c>
      <c r="AW1669" s="53"/>
      <c r="AX1669" s="51" t="str">
        <f t="shared" si="19512"/>
        <v>ALI_124_SEG_8FALSO</v>
      </c>
      <c r="AY1669" s="51">
        <f t="shared" si="19493"/>
        <v>3</v>
      </c>
      <c r="AZ1669" s="64" t="b">
        <f t="shared" si="19513"/>
        <v>0</v>
      </c>
    </row>
    <row r="1670" spans="1:52" x14ac:dyDescent="0.2">
      <c r="A1670" s="50" t="b">
        <f t="shared" si="19455"/>
        <v>0</v>
      </c>
      <c r="B1670" s="51" t="s">
        <v>148</v>
      </c>
      <c r="C1670" s="52">
        <v>124</v>
      </c>
      <c r="D1670" s="52">
        <f t="shared" ref="D1670" si="20200">IF(ISERROR(VLOOKUP(E1670,Proveedores,2,FALSE)),"",VLOOKUP(E1670,Proveedores,2,FALSE))</f>
        <v>2075</v>
      </c>
      <c r="E1670" s="53" t="s">
        <v>149</v>
      </c>
      <c r="F1670" s="54">
        <v>508</v>
      </c>
      <c r="G1670" s="53" t="s">
        <v>56</v>
      </c>
      <c r="H1670" s="53" t="s">
        <v>79</v>
      </c>
      <c r="I1670" s="52">
        <v>9</v>
      </c>
      <c r="J1670" s="53" t="s">
        <v>58</v>
      </c>
      <c r="K1670" s="55">
        <v>44835</v>
      </c>
      <c r="L1670" s="56">
        <v>7448</v>
      </c>
      <c r="M1670" s="56">
        <v>8884</v>
      </c>
      <c r="N1670" s="56">
        <v>5215</v>
      </c>
      <c r="O1670" s="56">
        <v>439</v>
      </c>
      <c r="P1670" s="57">
        <v>250</v>
      </c>
      <c r="Q1670" s="58">
        <v>0</v>
      </c>
      <c r="R1670" s="57">
        <v>250</v>
      </c>
      <c r="S1670" s="57">
        <v>741</v>
      </c>
      <c r="T1670" s="58">
        <v>0</v>
      </c>
      <c r="U1670" s="57">
        <v>741</v>
      </c>
      <c r="V1670" s="57">
        <v>741</v>
      </c>
      <c r="W1670" s="58">
        <v>0</v>
      </c>
      <c r="X1670" s="57">
        <v>741</v>
      </c>
      <c r="Y1670" s="57">
        <v>741</v>
      </c>
      <c r="Z1670" s="58">
        <v>0</v>
      </c>
      <c r="AA1670" s="57">
        <v>741</v>
      </c>
      <c r="AB1670" s="57">
        <v>12634658</v>
      </c>
      <c r="AC1670" s="53" t="str">
        <f t="shared" si="19495"/>
        <v>Registro Valido</v>
      </c>
      <c r="AD1670" s="57">
        <f t="shared" ref="AD1670" si="20201">IF(OR(ISERROR(VLOOKUP(CONCATENATE("ALI_",$C1670,"_SEG_",$I1670,"_PROV_",$D1670),Catalogo_Precios,AD$8,FALSE)),L1670=0),0,VLOOKUP(CONCATENATE("ALI_",$C1670,"_SEG_",$I1670,"_PROV_",$D1670),Catalogo_Precios,AD$8,FALSE))</f>
        <v>250</v>
      </c>
      <c r="AE1670" s="57">
        <f t="shared" ref="AE1670" si="20202">IF(OR(ISERROR(VLOOKUP(CONCATENATE("ALI_",$C1670,"_SEG_",$I1670,"_PROV_",$D1670),Catalogo_Precios,AE$8,FALSE)),M1670=0),0,VLOOKUP(CONCATENATE("ALI_",$C1670,"_SEG_",$I1670,"_PROV_",$D1670),Catalogo_Precios,AE$8,FALSE))</f>
        <v>741</v>
      </c>
      <c r="AF1670" s="57">
        <f t="shared" ref="AF1670" si="20203">IF(OR(ISERROR(VLOOKUP(CONCATENATE("ALI_",$C1670,"_SEG_",$I1670,"_PROV_",$D1670),Catalogo_Precios,AF$8,FALSE)),N1670=0),0,VLOOKUP(CONCATENATE("ALI_",$C1670,"_SEG_",$I1670,"_PROV_",$D1670),Catalogo_Precios,AF$8,FALSE))</f>
        <v>741</v>
      </c>
      <c r="AG1670" s="57">
        <f t="shared" ref="AG1670" si="20204">IF(OR(ISERROR(VLOOKUP(CONCATENATE("ALI_",$C1670,"_SEG_",$I1670,"_PROV_",$D1670),Catalogo_Precios,AG$8,FALSE)),O1670=0),0,VLOOKUP(CONCATENATE("ALI_",$C1670,"_SEG_",$I1670,"_PROV_",$D1670),Catalogo_Precios,AG$8,FALSE))</f>
        <v>741</v>
      </c>
      <c r="AH1670" s="57">
        <f t="shared" ref="AH1670" si="20205">IF(OR(ISERROR(VLOOKUP(CONCATENATE("ALI_",$C1670,"_SEG_",$I1670,"_PROV_",$D1670),Catalogo_Precios,AH$8,FALSE)),L1670=0),0,VLOOKUP(CONCATENATE("ALI_",$C1670,"_SEG_",$I1670,"_PROV_",$D1670),Catalogo_Precios,AH$8,FALSE))</f>
        <v>246</v>
      </c>
      <c r="AI1670" s="57">
        <f t="shared" ref="AI1670" si="20206">IF(OR(ISERROR(VLOOKUP(CONCATENATE("ALI_",$C1670,"_SEG_",$I1670,"_PROV_",$D1670),Catalogo_Precios,AI$8,FALSE)),M1670=0),0,VLOOKUP(CONCATENATE("ALI_",$C1670,"_SEG_",$I1670,"_PROV_",$D1670),Catalogo_Precios,AI$8,FALSE))</f>
        <v>733</v>
      </c>
      <c r="AJ1670" s="57">
        <f t="shared" ref="AJ1670" si="20207">IF(OR(ISERROR(VLOOKUP(CONCATENATE("ALI_",$C1670,"_SEG_",$I1670,"_PROV_",$D1670),Catalogo_Precios,AJ$8,FALSE)),N1670=0),0,VLOOKUP(CONCATENATE("ALI_",$C1670,"_SEG_",$I1670,"_PROV_",$D1670),Catalogo_Precios,AJ$8,FALSE))</f>
        <v>733</v>
      </c>
      <c r="AK1670" s="57">
        <f t="shared" ref="AK1670" si="20208">IF(OR(ISERROR(VLOOKUP(CONCATENATE("ALI_",$C1670,"_SEG_",$I1670,"_PROV_",$D1670),Catalogo_Precios,AK$8,FALSE)),O1670=0),0,VLOOKUP(CONCATENATE("ALI_",$C1670,"_SEG_",$I1670,"_PROV_",$D1670),Catalogo_Precios,AK$8,FALSE))</f>
        <v>733</v>
      </c>
      <c r="AL1670" s="53"/>
      <c r="AM1670" s="59" t="str">
        <f t="shared" si="19504"/>
        <v>ALI_124_SEG_9</v>
      </c>
      <c r="AN1670" s="59" t="str">
        <f t="shared" si="19505"/>
        <v>ALI_124_SEG_9_VAL_12634658</v>
      </c>
      <c r="AO1670" s="60">
        <f t="shared" ref="AO1670" si="20209">IF(OR(AB1670="",AB1670=0),0,COUNTIF(Codificacion,AM1670))</f>
        <v>4</v>
      </c>
      <c r="AP1670" s="61">
        <f t="array" ref="AP1670">MIN(IF(Codificacion=AM1670,Total_Cotizacion,""))</f>
        <v>9990849.5999999996</v>
      </c>
      <c r="AQ1670" s="62" t="b">
        <f t="shared" si="19507"/>
        <v>0</v>
      </c>
      <c r="AR1670" s="51" t="str">
        <f t="shared" ref="AR1670" si="20210">IF(COUNTIF(Codificacion2,CONCATENATE(AM1670,"_VAL_",AB1670))&gt;1,"Empate","")</f>
        <v/>
      </c>
      <c r="AS1670" s="63" t="str">
        <f t="shared" si="20150"/>
        <v/>
      </c>
      <c r="AT1670" s="59" t="str">
        <f t="shared" si="19509"/>
        <v>ALI_124_SEG_9_</v>
      </c>
      <c r="AU1670" s="63">
        <f t="shared" ref="AU1670" si="20211">IF(AND(COUNTIF(Codificacion3,AT1670)&lt;AO1670),1,COUNTIF(Codificacion3,AT1670))</f>
        <v>1</v>
      </c>
      <c r="AV1670" s="62" t="str">
        <f t="shared" si="19511"/>
        <v>No Seleccionada</v>
      </c>
      <c r="AW1670" s="53"/>
      <c r="AX1670" s="51" t="str">
        <f t="shared" si="19512"/>
        <v>ALI_124_SEG_9FALSO</v>
      </c>
      <c r="AY1670" s="51">
        <f t="shared" si="19493"/>
        <v>3</v>
      </c>
      <c r="AZ1670" s="64" t="b">
        <f t="shared" si="19513"/>
        <v>0</v>
      </c>
    </row>
    <row r="1671" spans="1:52" x14ac:dyDescent="0.2">
      <c r="A1671" s="50" t="b">
        <f t="shared" si="19455"/>
        <v>0</v>
      </c>
      <c r="B1671" s="51" t="s">
        <v>148</v>
      </c>
      <c r="C1671" s="52">
        <v>124</v>
      </c>
      <c r="D1671" s="52">
        <f t="shared" ref="D1671" si="20212">IF(ISERROR(VLOOKUP(E1671,Proveedores,2,FALSE)),"",VLOOKUP(E1671,Proveedores,2,FALSE))</f>
        <v>2075</v>
      </c>
      <c r="E1671" s="53" t="s">
        <v>149</v>
      </c>
      <c r="F1671" s="54">
        <v>509</v>
      </c>
      <c r="G1671" s="53" t="s">
        <v>56</v>
      </c>
      <c r="H1671" s="53" t="s">
        <v>79</v>
      </c>
      <c r="I1671" s="52">
        <v>10</v>
      </c>
      <c r="J1671" s="53" t="s">
        <v>58</v>
      </c>
      <c r="K1671" s="55">
        <v>44835</v>
      </c>
      <c r="L1671" s="56">
        <v>7458</v>
      </c>
      <c r="M1671" s="56">
        <v>8898</v>
      </c>
      <c r="N1671" s="56">
        <v>5223</v>
      </c>
      <c r="O1671" s="56">
        <v>441</v>
      </c>
      <c r="P1671" s="57">
        <v>250</v>
      </c>
      <c r="Q1671" s="58">
        <v>0</v>
      </c>
      <c r="R1671" s="57">
        <v>250</v>
      </c>
      <c r="S1671" s="57">
        <v>741</v>
      </c>
      <c r="T1671" s="58">
        <v>0</v>
      </c>
      <c r="U1671" s="57">
        <v>741</v>
      </c>
      <c r="V1671" s="57">
        <v>741</v>
      </c>
      <c r="W1671" s="58">
        <v>0</v>
      </c>
      <c r="X1671" s="57">
        <v>741</v>
      </c>
      <c r="Y1671" s="57">
        <v>741</v>
      </c>
      <c r="Z1671" s="58">
        <v>0</v>
      </c>
      <c r="AA1671" s="57">
        <v>741</v>
      </c>
      <c r="AB1671" s="57">
        <v>12654942</v>
      </c>
      <c r="AC1671" s="53" t="str">
        <f t="shared" si="19495"/>
        <v>Registro Valido</v>
      </c>
      <c r="AD1671" s="57">
        <f t="shared" ref="AD1671" si="20213">IF(OR(ISERROR(VLOOKUP(CONCATENATE("ALI_",$C1671,"_SEG_",$I1671,"_PROV_",$D1671),Catalogo_Precios,AD$8,FALSE)),L1671=0),0,VLOOKUP(CONCATENATE("ALI_",$C1671,"_SEG_",$I1671,"_PROV_",$D1671),Catalogo_Precios,AD$8,FALSE))</f>
        <v>250</v>
      </c>
      <c r="AE1671" s="57">
        <f t="shared" ref="AE1671" si="20214">IF(OR(ISERROR(VLOOKUP(CONCATENATE("ALI_",$C1671,"_SEG_",$I1671,"_PROV_",$D1671),Catalogo_Precios,AE$8,FALSE)),M1671=0),0,VLOOKUP(CONCATENATE("ALI_",$C1671,"_SEG_",$I1671,"_PROV_",$D1671),Catalogo_Precios,AE$8,FALSE))</f>
        <v>741</v>
      </c>
      <c r="AF1671" s="57">
        <f t="shared" ref="AF1671" si="20215">IF(OR(ISERROR(VLOOKUP(CONCATENATE("ALI_",$C1671,"_SEG_",$I1671,"_PROV_",$D1671),Catalogo_Precios,AF$8,FALSE)),N1671=0),0,VLOOKUP(CONCATENATE("ALI_",$C1671,"_SEG_",$I1671,"_PROV_",$D1671),Catalogo_Precios,AF$8,FALSE))</f>
        <v>741</v>
      </c>
      <c r="AG1671" s="57">
        <f t="shared" ref="AG1671" si="20216">IF(OR(ISERROR(VLOOKUP(CONCATENATE("ALI_",$C1671,"_SEG_",$I1671,"_PROV_",$D1671),Catalogo_Precios,AG$8,FALSE)),O1671=0),0,VLOOKUP(CONCATENATE("ALI_",$C1671,"_SEG_",$I1671,"_PROV_",$D1671),Catalogo_Precios,AG$8,FALSE))</f>
        <v>741</v>
      </c>
      <c r="AH1671" s="57">
        <f t="shared" ref="AH1671" si="20217">IF(OR(ISERROR(VLOOKUP(CONCATENATE("ALI_",$C1671,"_SEG_",$I1671,"_PROV_",$D1671),Catalogo_Precios,AH$8,FALSE)),L1671=0),0,VLOOKUP(CONCATENATE("ALI_",$C1671,"_SEG_",$I1671,"_PROV_",$D1671),Catalogo_Precios,AH$8,FALSE))</f>
        <v>246</v>
      </c>
      <c r="AI1671" s="57">
        <f t="shared" ref="AI1671" si="20218">IF(OR(ISERROR(VLOOKUP(CONCATENATE("ALI_",$C1671,"_SEG_",$I1671,"_PROV_",$D1671),Catalogo_Precios,AI$8,FALSE)),M1671=0),0,VLOOKUP(CONCATENATE("ALI_",$C1671,"_SEG_",$I1671,"_PROV_",$D1671),Catalogo_Precios,AI$8,FALSE))</f>
        <v>733</v>
      </c>
      <c r="AJ1671" s="57">
        <f t="shared" ref="AJ1671" si="20219">IF(OR(ISERROR(VLOOKUP(CONCATENATE("ALI_",$C1671,"_SEG_",$I1671,"_PROV_",$D1671),Catalogo_Precios,AJ$8,FALSE)),N1671=0),0,VLOOKUP(CONCATENATE("ALI_",$C1671,"_SEG_",$I1671,"_PROV_",$D1671),Catalogo_Precios,AJ$8,FALSE))</f>
        <v>733</v>
      </c>
      <c r="AK1671" s="57">
        <f t="shared" ref="AK1671" si="20220">IF(OR(ISERROR(VLOOKUP(CONCATENATE("ALI_",$C1671,"_SEG_",$I1671,"_PROV_",$D1671),Catalogo_Precios,AK$8,FALSE)),O1671=0),0,VLOOKUP(CONCATENATE("ALI_",$C1671,"_SEG_",$I1671,"_PROV_",$D1671),Catalogo_Precios,AK$8,FALSE))</f>
        <v>733</v>
      </c>
      <c r="AL1671" s="53"/>
      <c r="AM1671" s="59" t="str">
        <f t="shared" si="19504"/>
        <v>ALI_124_SEG_10</v>
      </c>
      <c r="AN1671" s="59" t="str">
        <f t="shared" si="19505"/>
        <v>ALI_124_SEG_10_VAL_12654942</v>
      </c>
      <c r="AO1671" s="60">
        <f t="shared" ref="AO1671" si="20221">IF(OR(AB1671="",AB1671=0),0,COUNTIF(Codificacion,AM1671))</f>
        <v>4</v>
      </c>
      <c r="AP1671" s="61">
        <f t="array" ref="AP1671">MIN(IF(Codificacion=AM1671,Total_Cotizacion,""))</f>
        <v>10006891.200000001</v>
      </c>
      <c r="AQ1671" s="62" t="b">
        <f t="shared" si="19507"/>
        <v>0</v>
      </c>
      <c r="AR1671" s="51" t="str">
        <f t="shared" ref="AR1671" si="20222">IF(COUNTIF(Codificacion2,CONCATENATE(AM1671,"_VAL_",AB1671))&gt;1,"Empate","")</f>
        <v/>
      </c>
      <c r="AS1671" s="63" t="str">
        <f t="shared" si="20150"/>
        <v/>
      </c>
      <c r="AT1671" s="59" t="str">
        <f t="shared" si="19509"/>
        <v>ALI_124_SEG_10_</v>
      </c>
      <c r="AU1671" s="63">
        <f t="shared" ref="AU1671" si="20223">IF(AND(COUNTIF(Codificacion3,AT1671)&lt;AO1671),1,COUNTIF(Codificacion3,AT1671))</f>
        <v>1</v>
      </c>
      <c r="AV1671" s="62" t="str">
        <f t="shared" si="19511"/>
        <v>No Seleccionada</v>
      </c>
      <c r="AW1671" s="53"/>
      <c r="AX1671" s="51" t="str">
        <f t="shared" si="19512"/>
        <v>ALI_124_SEG_10FALSO</v>
      </c>
      <c r="AY1671" s="51">
        <f t="shared" si="19493"/>
        <v>2</v>
      </c>
      <c r="AZ1671" s="64" t="b">
        <f t="shared" si="19513"/>
        <v>0</v>
      </c>
    </row>
    <row r="1672" spans="1:52" x14ac:dyDescent="0.2">
      <c r="A1672" s="50" t="b">
        <f t="shared" si="19455"/>
        <v>0</v>
      </c>
      <c r="B1672" s="51" t="s">
        <v>148</v>
      </c>
      <c r="C1672" s="52">
        <v>124</v>
      </c>
      <c r="D1672" s="52">
        <f t="shared" ref="D1672" si="20224">IF(ISERROR(VLOOKUP(E1672,Proveedores,2,FALSE)),"",VLOOKUP(E1672,Proveedores,2,FALSE))</f>
        <v>2075</v>
      </c>
      <c r="E1672" s="53" t="s">
        <v>149</v>
      </c>
      <c r="F1672" s="54">
        <v>510</v>
      </c>
      <c r="G1672" s="53" t="s">
        <v>56</v>
      </c>
      <c r="H1672" s="53" t="s">
        <v>79</v>
      </c>
      <c r="I1672" s="52">
        <v>11</v>
      </c>
      <c r="J1672" s="53" t="s">
        <v>58</v>
      </c>
      <c r="K1672" s="55">
        <v>44835</v>
      </c>
      <c r="L1672" s="56">
        <v>7346</v>
      </c>
      <c r="M1672" s="56">
        <v>8762</v>
      </c>
      <c r="N1672" s="56">
        <v>5144</v>
      </c>
      <c r="O1672" s="56">
        <v>433</v>
      </c>
      <c r="P1672" s="57">
        <v>250</v>
      </c>
      <c r="Q1672" s="58">
        <v>0</v>
      </c>
      <c r="R1672" s="57">
        <v>250</v>
      </c>
      <c r="S1672" s="57">
        <v>741</v>
      </c>
      <c r="T1672" s="58">
        <v>0</v>
      </c>
      <c r="U1672" s="57">
        <v>741</v>
      </c>
      <c r="V1672" s="57">
        <v>741</v>
      </c>
      <c r="W1672" s="58">
        <v>0</v>
      </c>
      <c r="X1672" s="57">
        <v>741</v>
      </c>
      <c r="Y1672" s="57">
        <v>741</v>
      </c>
      <c r="Z1672" s="58">
        <v>0</v>
      </c>
      <c r="AA1672" s="57">
        <v>741</v>
      </c>
      <c r="AB1672" s="57">
        <v>12461699</v>
      </c>
      <c r="AC1672" s="53" t="str">
        <f t="shared" si="19495"/>
        <v>Registro Valido</v>
      </c>
      <c r="AD1672" s="57">
        <f t="shared" ref="AD1672" si="20225">IF(OR(ISERROR(VLOOKUP(CONCATENATE("ALI_",$C1672,"_SEG_",$I1672,"_PROV_",$D1672),Catalogo_Precios,AD$8,FALSE)),L1672=0),0,VLOOKUP(CONCATENATE("ALI_",$C1672,"_SEG_",$I1672,"_PROV_",$D1672),Catalogo_Precios,AD$8,FALSE))</f>
        <v>250</v>
      </c>
      <c r="AE1672" s="57">
        <f t="shared" ref="AE1672" si="20226">IF(OR(ISERROR(VLOOKUP(CONCATENATE("ALI_",$C1672,"_SEG_",$I1672,"_PROV_",$D1672),Catalogo_Precios,AE$8,FALSE)),M1672=0),0,VLOOKUP(CONCATENATE("ALI_",$C1672,"_SEG_",$I1672,"_PROV_",$D1672),Catalogo_Precios,AE$8,FALSE))</f>
        <v>741</v>
      </c>
      <c r="AF1672" s="57">
        <f t="shared" ref="AF1672" si="20227">IF(OR(ISERROR(VLOOKUP(CONCATENATE("ALI_",$C1672,"_SEG_",$I1672,"_PROV_",$D1672),Catalogo_Precios,AF$8,FALSE)),N1672=0),0,VLOOKUP(CONCATENATE("ALI_",$C1672,"_SEG_",$I1672,"_PROV_",$D1672),Catalogo_Precios,AF$8,FALSE))</f>
        <v>741</v>
      </c>
      <c r="AG1672" s="57">
        <f t="shared" ref="AG1672" si="20228">IF(OR(ISERROR(VLOOKUP(CONCATENATE("ALI_",$C1672,"_SEG_",$I1672,"_PROV_",$D1672),Catalogo_Precios,AG$8,FALSE)),O1672=0),0,VLOOKUP(CONCATENATE("ALI_",$C1672,"_SEG_",$I1672,"_PROV_",$D1672),Catalogo_Precios,AG$8,FALSE))</f>
        <v>741</v>
      </c>
      <c r="AH1672" s="57">
        <f t="shared" ref="AH1672" si="20229">IF(OR(ISERROR(VLOOKUP(CONCATENATE("ALI_",$C1672,"_SEG_",$I1672,"_PROV_",$D1672),Catalogo_Precios,AH$8,FALSE)),L1672=0),0,VLOOKUP(CONCATENATE("ALI_",$C1672,"_SEG_",$I1672,"_PROV_",$D1672),Catalogo_Precios,AH$8,FALSE))</f>
        <v>246</v>
      </c>
      <c r="AI1672" s="57">
        <f t="shared" ref="AI1672" si="20230">IF(OR(ISERROR(VLOOKUP(CONCATENATE("ALI_",$C1672,"_SEG_",$I1672,"_PROV_",$D1672),Catalogo_Precios,AI$8,FALSE)),M1672=0),0,VLOOKUP(CONCATENATE("ALI_",$C1672,"_SEG_",$I1672,"_PROV_",$D1672),Catalogo_Precios,AI$8,FALSE))</f>
        <v>733</v>
      </c>
      <c r="AJ1672" s="57">
        <f t="shared" ref="AJ1672" si="20231">IF(OR(ISERROR(VLOOKUP(CONCATENATE("ALI_",$C1672,"_SEG_",$I1672,"_PROV_",$D1672),Catalogo_Precios,AJ$8,FALSE)),N1672=0),0,VLOOKUP(CONCATENATE("ALI_",$C1672,"_SEG_",$I1672,"_PROV_",$D1672),Catalogo_Precios,AJ$8,FALSE))</f>
        <v>733</v>
      </c>
      <c r="AK1672" s="57">
        <f t="shared" ref="AK1672" si="20232">IF(OR(ISERROR(VLOOKUP(CONCATENATE("ALI_",$C1672,"_SEG_",$I1672,"_PROV_",$D1672),Catalogo_Precios,AK$8,FALSE)),O1672=0),0,VLOOKUP(CONCATENATE("ALI_",$C1672,"_SEG_",$I1672,"_PROV_",$D1672),Catalogo_Precios,AK$8,FALSE))</f>
        <v>733</v>
      </c>
      <c r="AL1672" s="53"/>
      <c r="AM1672" s="59" t="str">
        <f t="shared" si="19504"/>
        <v>ALI_124_SEG_11</v>
      </c>
      <c r="AN1672" s="59" t="str">
        <f t="shared" si="19505"/>
        <v>ALI_124_SEG_11_VAL_12461699</v>
      </c>
      <c r="AO1672" s="60">
        <f t="shared" ref="AO1672" si="20233">IF(OR(AB1672="",AB1672=0),0,COUNTIF(Codificacion,AM1672))</f>
        <v>4</v>
      </c>
      <c r="AP1672" s="61">
        <f t="array" ref="AP1672">MIN(IF(Codificacion=AM1672,Total_Cotizacion,""))</f>
        <v>9854082.3999999985</v>
      </c>
      <c r="AQ1672" s="62" t="b">
        <f t="shared" si="19507"/>
        <v>0</v>
      </c>
      <c r="AR1672" s="51" t="str">
        <f t="shared" ref="AR1672" si="20234">IF(COUNTIF(Codificacion2,CONCATENATE(AM1672,"_VAL_",AB1672))&gt;1,"Empate","")</f>
        <v/>
      </c>
      <c r="AS1672" s="63" t="str">
        <f t="shared" si="20150"/>
        <v/>
      </c>
      <c r="AT1672" s="59" t="str">
        <f t="shared" si="19509"/>
        <v>ALI_124_SEG_11_</v>
      </c>
      <c r="AU1672" s="63">
        <f t="shared" ref="AU1672" si="20235">IF(AND(COUNTIF(Codificacion3,AT1672)&lt;AO1672),1,COUNTIF(Codificacion3,AT1672))</f>
        <v>1</v>
      </c>
      <c r="AV1672" s="62" t="str">
        <f t="shared" si="19511"/>
        <v>No Seleccionada</v>
      </c>
      <c r="AW1672" s="53"/>
      <c r="AX1672" s="51" t="str">
        <f t="shared" si="19512"/>
        <v>ALI_124_SEG_11FALSO</v>
      </c>
      <c r="AY1672" s="51">
        <f t="shared" si="19493"/>
        <v>3</v>
      </c>
      <c r="AZ1672" s="64" t="b">
        <f t="shared" si="19513"/>
        <v>0</v>
      </c>
    </row>
    <row r="1673" spans="1:52" x14ac:dyDescent="0.2">
      <c r="A1673" s="50" t="b">
        <f t="shared" ref="A1673:A1736" si="20236">IF(AV1673="Cotizacion Seleccionada",CONCATENATE("ALI_",C1673,"_SEG_",I1673),FALSE)</f>
        <v>0</v>
      </c>
      <c r="B1673" s="51" t="s">
        <v>148</v>
      </c>
      <c r="C1673" s="52">
        <v>124</v>
      </c>
      <c r="D1673" s="52">
        <f t="shared" ref="D1673" si="20237">IF(ISERROR(VLOOKUP(E1673,Proveedores,2,FALSE)),"",VLOOKUP(E1673,Proveedores,2,FALSE))</f>
        <v>2075</v>
      </c>
      <c r="E1673" s="53" t="s">
        <v>149</v>
      </c>
      <c r="F1673" s="54">
        <v>511</v>
      </c>
      <c r="G1673" s="53" t="s">
        <v>56</v>
      </c>
      <c r="H1673" s="53" t="s">
        <v>79</v>
      </c>
      <c r="I1673" s="52">
        <v>12</v>
      </c>
      <c r="J1673" s="53" t="s">
        <v>58</v>
      </c>
      <c r="K1673" s="55">
        <v>44835</v>
      </c>
      <c r="L1673" s="56">
        <v>6666</v>
      </c>
      <c r="M1673" s="56">
        <v>7952</v>
      </c>
      <c r="N1673" s="56">
        <v>4667</v>
      </c>
      <c r="O1673" s="56">
        <v>393</v>
      </c>
      <c r="P1673" s="57">
        <v>250</v>
      </c>
      <c r="Q1673" s="58">
        <v>0</v>
      </c>
      <c r="R1673" s="57">
        <v>250</v>
      </c>
      <c r="S1673" s="57">
        <v>741</v>
      </c>
      <c r="T1673" s="58">
        <v>0</v>
      </c>
      <c r="U1673" s="57">
        <v>741</v>
      </c>
      <c r="V1673" s="57">
        <v>741</v>
      </c>
      <c r="W1673" s="58">
        <v>0</v>
      </c>
      <c r="X1673" s="57">
        <v>741</v>
      </c>
      <c r="Y1673" s="57">
        <v>741</v>
      </c>
      <c r="Z1673" s="58">
        <v>0</v>
      </c>
      <c r="AA1673" s="57">
        <v>741</v>
      </c>
      <c r="AB1673" s="57">
        <v>11308392</v>
      </c>
      <c r="AC1673" s="53" t="str">
        <f t="shared" si="19495"/>
        <v>Registro Valido</v>
      </c>
      <c r="AD1673" s="57">
        <f t="shared" ref="AD1673" si="20238">IF(OR(ISERROR(VLOOKUP(CONCATENATE("ALI_",$C1673,"_SEG_",$I1673,"_PROV_",$D1673),Catalogo_Precios,AD$8,FALSE)),L1673=0),0,VLOOKUP(CONCATENATE("ALI_",$C1673,"_SEG_",$I1673,"_PROV_",$D1673),Catalogo_Precios,AD$8,FALSE))</f>
        <v>250</v>
      </c>
      <c r="AE1673" s="57">
        <f t="shared" ref="AE1673" si="20239">IF(OR(ISERROR(VLOOKUP(CONCATENATE("ALI_",$C1673,"_SEG_",$I1673,"_PROV_",$D1673),Catalogo_Precios,AE$8,FALSE)),M1673=0),0,VLOOKUP(CONCATENATE("ALI_",$C1673,"_SEG_",$I1673,"_PROV_",$D1673),Catalogo_Precios,AE$8,FALSE))</f>
        <v>741</v>
      </c>
      <c r="AF1673" s="57">
        <f t="shared" ref="AF1673" si="20240">IF(OR(ISERROR(VLOOKUP(CONCATENATE("ALI_",$C1673,"_SEG_",$I1673,"_PROV_",$D1673),Catalogo_Precios,AF$8,FALSE)),N1673=0),0,VLOOKUP(CONCATENATE("ALI_",$C1673,"_SEG_",$I1673,"_PROV_",$D1673),Catalogo_Precios,AF$8,FALSE))</f>
        <v>741</v>
      </c>
      <c r="AG1673" s="57">
        <f t="shared" ref="AG1673" si="20241">IF(OR(ISERROR(VLOOKUP(CONCATENATE("ALI_",$C1673,"_SEG_",$I1673,"_PROV_",$D1673),Catalogo_Precios,AG$8,FALSE)),O1673=0),0,VLOOKUP(CONCATENATE("ALI_",$C1673,"_SEG_",$I1673,"_PROV_",$D1673),Catalogo_Precios,AG$8,FALSE))</f>
        <v>741</v>
      </c>
      <c r="AH1673" s="57">
        <f t="shared" ref="AH1673" si="20242">IF(OR(ISERROR(VLOOKUP(CONCATENATE("ALI_",$C1673,"_SEG_",$I1673,"_PROV_",$D1673),Catalogo_Precios,AH$8,FALSE)),L1673=0),0,VLOOKUP(CONCATENATE("ALI_",$C1673,"_SEG_",$I1673,"_PROV_",$D1673),Catalogo_Precios,AH$8,FALSE))</f>
        <v>246</v>
      </c>
      <c r="AI1673" s="57">
        <f t="shared" ref="AI1673" si="20243">IF(OR(ISERROR(VLOOKUP(CONCATENATE("ALI_",$C1673,"_SEG_",$I1673,"_PROV_",$D1673),Catalogo_Precios,AI$8,FALSE)),M1673=0),0,VLOOKUP(CONCATENATE("ALI_",$C1673,"_SEG_",$I1673,"_PROV_",$D1673),Catalogo_Precios,AI$8,FALSE))</f>
        <v>733</v>
      </c>
      <c r="AJ1673" s="57">
        <f t="shared" ref="AJ1673" si="20244">IF(OR(ISERROR(VLOOKUP(CONCATENATE("ALI_",$C1673,"_SEG_",$I1673,"_PROV_",$D1673),Catalogo_Precios,AJ$8,FALSE)),N1673=0),0,VLOOKUP(CONCATENATE("ALI_",$C1673,"_SEG_",$I1673,"_PROV_",$D1673),Catalogo_Precios,AJ$8,FALSE))</f>
        <v>733</v>
      </c>
      <c r="AK1673" s="57">
        <f t="shared" ref="AK1673" si="20245">IF(OR(ISERROR(VLOOKUP(CONCATENATE("ALI_",$C1673,"_SEG_",$I1673,"_PROV_",$D1673),Catalogo_Precios,AK$8,FALSE)),O1673=0),0,VLOOKUP(CONCATENATE("ALI_",$C1673,"_SEG_",$I1673,"_PROV_",$D1673),Catalogo_Precios,AK$8,FALSE))</f>
        <v>733</v>
      </c>
      <c r="AL1673" s="53"/>
      <c r="AM1673" s="59" t="str">
        <f t="shared" si="19504"/>
        <v>ALI_124_SEG_12</v>
      </c>
      <c r="AN1673" s="59" t="str">
        <f t="shared" si="19505"/>
        <v>ALI_124_SEG_12_VAL_11308392</v>
      </c>
      <c r="AO1673" s="60">
        <f t="shared" ref="AO1673" si="20246">IF(OR(AB1673="",AB1673=0),0,COUNTIF(Codificacion,AM1673))</f>
        <v>4</v>
      </c>
      <c r="AP1673" s="61">
        <f t="array" ref="AP1673">MIN(IF(Codificacion=AM1673,Total_Cotizacion,""))</f>
        <v>8942105.5999999978</v>
      </c>
      <c r="AQ1673" s="62" t="b">
        <f t="shared" si="19507"/>
        <v>0</v>
      </c>
      <c r="AR1673" s="51" t="str">
        <f t="shared" ref="AR1673" si="20247">IF(COUNTIF(Codificacion2,CONCATENATE(AM1673,"_VAL_",AB1673))&gt;1,"Empate","")</f>
        <v/>
      </c>
      <c r="AS1673" s="63" t="str">
        <f t="shared" si="20150"/>
        <v/>
      </c>
      <c r="AT1673" s="59" t="str">
        <f t="shared" si="19509"/>
        <v>ALI_124_SEG_12_</v>
      </c>
      <c r="AU1673" s="63">
        <f t="shared" ref="AU1673" si="20248">IF(AND(COUNTIF(Codificacion3,AT1673)&lt;AO1673),1,COUNTIF(Codificacion3,AT1673))</f>
        <v>1</v>
      </c>
      <c r="AV1673" s="62" t="str">
        <f t="shared" si="19511"/>
        <v>No Seleccionada</v>
      </c>
      <c r="AW1673" s="53"/>
      <c r="AX1673" s="51" t="str">
        <f t="shared" si="19512"/>
        <v>ALI_124_SEG_12FALSO</v>
      </c>
      <c r="AY1673" s="51">
        <f t="shared" si="19493"/>
        <v>2</v>
      </c>
      <c r="AZ1673" s="64" t="b">
        <f t="shared" si="19513"/>
        <v>0</v>
      </c>
    </row>
    <row r="1674" spans="1:52" x14ac:dyDescent="0.2">
      <c r="A1674" s="50" t="b">
        <f t="shared" si="20236"/>
        <v>0</v>
      </c>
      <c r="B1674" s="51" t="s">
        <v>148</v>
      </c>
      <c r="C1674" s="52">
        <v>124</v>
      </c>
      <c r="D1674" s="52">
        <f t="shared" ref="D1674" si="20249">IF(ISERROR(VLOOKUP(E1674,Proveedores,2,FALSE)),"",VLOOKUP(E1674,Proveedores,2,FALSE))</f>
        <v>2075</v>
      </c>
      <c r="E1674" s="53" t="s">
        <v>149</v>
      </c>
      <c r="F1674" s="54">
        <v>512</v>
      </c>
      <c r="G1674" s="53" t="s">
        <v>56</v>
      </c>
      <c r="H1674" s="53" t="s">
        <v>79</v>
      </c>
      <c r="I1674" s="52">
        <v>13</v>
      </c>
      <c r="J1674" s="53" t="s">
        <v>58</v>
      </c>
      <c r="K1674" s="55">
        <v>44835</v>
      </c>
      <c r="L1674" s="56">
        <v>7078</v>
      </c>
      <c r="M1674" s="56">
        <v>8444</v>
      </c>
      <c r="N1674" s="56">
        <v>4956</v>
      </c>
      <c r="O1674" s="56">
        <v>417</v>
      </c>
      <c r="P1674" s="57">
        <v>250</v>
      </c>
      <c r="Q1674" s="58">
        <v>0</v>
      </c>
      <c r="R1674" s="57">
        <v>250</v>
      </c>
      <c r="S1674" s="57">
        <v>741</v>
      </c>
      <c r="T1674" s="58">
        <v>0</v>
      </c>
      <c r="U1674" s="57">
        <v>741</v>
      </c>
      <c r="V1674" s="57">
        <v>741</v>
      </c>
      <c r="W1674" s="58">
        <v>0</v>
      </c>
      <c r="X1674" s="57">
        <v>741</v>
      </c>
      <c r="Y1674" s="57">
        <v>741</v>
      </c>
      <c r="Z1674" s="58">
        <v>0</v>
      </c>
      <c r="AA1674" s="57">
        <v>741</v>
      </c>
      <c r="AB1674" s="57">
        <v>12007897</v>
      </c>
      <c r="AC1674" s="53" t="str">
        <f t="shared" si="19495"/>
        <v>Registro Valido</v>
      </c>
      <c r="AD1674" s="57">
        <f t="shared" ref="AD1674" si="20250">IF(OR(ISERROR(VLOOKUP(CONCATENATE("ALI_",$C1674,"_SEG_",$I1674,"_PROV_",$D1674),Catalogo_Precios,AD$8,FALSE)),L1674=0),0,VLOOKUP(CONCATENATE("ALI_",$C1674,"_SEG_",$I1674,"_PROV_",$D1674),Catalogo_Precios,AD$8,FALSE))</f>
        <v>250</v>
      </c>
      <c r="AE1674" s="57">
        <f t="shared" ref="AE1674" si="20251">IF(OR(ISERROR(VLOOKUP(CONCATENATE("ALI_",$C1674,"_SEG_",$I1674,"_PROV_",$D1674),Catalogo_Precios,AE$8,FALSE)),M1674=0),0,VLOOKUP(CONCATENATE("ALI_",$C1674,"_SEG_",$I1674,"_PROV_",$D1674),Catalogo_Precios,AE$8,FALSE))</f>
        <v>741</v>
      </c>
      <c r="AF1674" s="57">
        <f t="shared" ref="AF1674" si="20252">IF(OR(ISERROR(VLOOKUP(CONCATENATE("ALI_",$C1674,"_SEG_",$I1674,"_PROV_",$D1674),Catalogo_Precios,AF$8,FALSE)),N1674=0),0,VLOOKUP(CONCATENATE("ALI_",$C1674,"_SEG_",$I1674,"_PROV_",$D1674),Catalogo_Precios,AF$8,FALSE))</f>
        <v>741</v>
      </c>
      <c r="AG1674" s="57">
        <f t="shared" ref="AG1674" si="20253">IF(OR(ISERROR(VLOOKUP(CONCATENATE("ALI_",$C1674,"_SEG_",$I1674,"_PROV_",$D1674),Catalogo_Precios,AG$8,FALSE)),O1674=0),0,VLOOKUP(CONCATENATE("ALI_",$C1674,"_SEG_",$I1674,"_PROV_",$D1674),Catalogo_Precios,AG$8,FALSE))</f>
        <v>741</v>
      </c>
      <c r="AH1674" s="57">
        <f t="shared" ref="AH1674" si="20254">IF(OR(ISERROR(VLOOKUP(CONCATENATE("ALI_",$C1674,"_SEG_",$I1674,"_PROV_",$D1674),Catalogo_Precios,AH$8,FALSE)),L1674=0),0,VLOOKUP(CONCATENATE("ALI_",$C1674,"_SEG_",$I1674,"_PROV_",$D1674),Catalogo_Precios,AH$8,FALSE))</f>
        <v>246</v>
      </c>
      <c r="AI1674" s="57">
        <f t="shared" ref="AI1674" si="20255">IF(OR(ISERROR(VLOOKUP(CONCATENATE("ALI_",$C1674,"_SEG_",$I1674,"_PROV_",$D1674),Catalogo_Precios,AI$8,FALSE)),M1674=0),0,VLOOKUP(CONCATENATE("ALI_",$C1674,"_SEG_",$I1674,"_PROV_",$D1674),Catalogo_Precios,AI$8,FALSE))</f>
        <v>733</v>
      </c>
      <c r="AJ1674" s="57">
        <f t="shared" ref="AJ1674" si="20256">IF(OR(ISERROR(VLOOKUP(CONCATENATE("ALI_",$C1674,"_SEG_",$I1674,"_PROV_",$D1674),Catalogo_Precios,AJ$8,FALSE)),N1674=0),0,VLOOKUP(CONCATENATE("ALI_",$C1674,"_SEG_",$I1674,"_PROV_",$D1674),Catalogo_Precios,AJ$8,FALSE))</f>
        <v>733</v>
      </c>
      <c r="AK1674" s="57">
        <f t="shared" ref="AK1674" si="20257">IF(OR(ISERROR(VLOOKUP(CONCATENATE("ALI_",$C1674,"_SEG_",$I1674,"_PROV_",$D1674),Catalogo_Precios,AK$8,FALSE)),O1674=0),0,VLOOKUP(CONCATENATE("ALI_",$C1674,"_SEG_",$I1674,"_PROV_",$D1674),Catalogo_Precios,AK$8,FALSE))</f>
        <v>733</v>
      </c>
      <c r="AL1674" s="53"/>
      <c r="AM1674" s="59" t="str">
        <f t="shared" si="19504"/>
        <v>ALI_124_SEG_13</v>
      </c>
      <c r="AN1674" s="59" t="str">
        <f t="shared" si="19505"/>
        <v>ALI_124_SEG_13_VAL_12007897</v>
      </c>
      <c r="AO1674" s="60">
        <f t="shared" ref="AO1674" si="20258">IF(OR(AB1674="",AB1674=0),0,COUNTIF(Codificacion,AM1674))</f>
        <v>4</v>
      </c>
      <c r="AP1674" s="61">
        <f t="array" ref="AP1674">MIN(IF(Codificacion=AM1674,Total_Cotizacion,""))</f>
        <v>11869049</v>
      </c>
      <c r="AQ1674" s="62" t="b">
        <f t="shared" si="19507"/>
        <v>0</v>
      </c>
      <c r="AR1674" s="51" t="str">
        <f t="shared" ref="AR1674" si="20259">IF(COUNTIF(Codificacion2,CONCATENATE(AM1674,"_VAL_",AB1674))&gt;1,"Empate","")</f>
        <v/>
      </c>
      <c r="AS1674" s="63" t="str">
        <f t="shared" si="20150"/>
        <v/>
      </c>
      <c r="AT1674" s="59" t="str">
        <f t="shared" si="19509"/>
        <v>ALI_124_SEG_13_</v>
      </c>
      <c r="AU1674" s="63">
        <f t="shared" ref="AU1674" si="20260">IF(AND(COUNTIF(Codificacion3,AT1674)&lt;AO1674),1,COUNTIF(Codificacion3,AT1674))</f>
        <v>1</v>
      </c>
      <c r="AV1674" s="62" t="str">
        <f t="shared" si="19511"/>
        <v>No Seleccionada</v>
      </c>
      <c r="AW1674" s="53"/>
      <c r="AX1674" s="51" t="str">
        <f t="shared" si="19512"/>
        <v>ALI_124_SEG_13FALSO</v>
      </c>
      <c r="AY1674" s="51">
        <f t="shared" si="19493"/>
        <v>2</v>
      </c>
      <c r="AZ1674" s="64" t="b">
        <f t="shared" si="19513"/>
        <v>0</v>
      </c>
    </row>
    <row r="1675" spans="1:52" x14ac:dyDescent="0.2">
      <c r="A1675" s="50" t="b">
        <f t="shared" si="20236"/>
        <v>0</v>
      </c>
      <c r="B1675" s="51" t="s">
        <v>148</v>
      </c>
      <c r="C1675" s="52">
        <v>124</v>
      </c>
      <c r="D1675" s="52">
        <f t="shared" ref="D1675" si="20261">IF(ISERROR(VLOOKUP(E1675,Proveedores,2,FALSE)),"",VLOOKUP(E1675,Proveedores,2,FALSE))</f>
        <v>2075</v>
      </c>
      <c r="E1675" s="53" t="s">
        <v>149</v>
      </c>
      <c r="F1675" s="54">
        <v>513</v>
      </c>
      <c r="G1675" s="53" t="s">
        <v>56</v>
      </c>
      <c r="H1675" s="53" t="s">
        <v>79</v>
      </c>
      <c r="I1675" s="52">
        <v>14</v>
      </c>
      <c r="J1675" s="53" t="s">
        <v>58</v>
      </c>
      <c r="K1675" s="55">
        <v>44835</v>
      </c>
      <c r="L1675" s="56">
        <v>7014</v>
      </c>
      <c r="M1675" s="56">
        <v>8367</v>
      </c>
      <c r="N1675" s="56">
        <v>4911</v>
      </c>
      <c r="O1675" s="56">
        <v>414</v>
      </c>
      <c r="P1675" s="57">
        <v>250</v>
      </c>
      <c r="Q1675" s="58">
        <v>0</v>
      </c>
      <c r="R1675" s="57">
        <v>250</v>
      </c>
      <c r="S1675" s="57">
        <v>741</v>
      </c>
      <c r="T1675" s="58">
        <v>0</v>
      </c>
      <c r="U1675" s="57">
        <v>741</v>
      </c>
      <c r="V1675" s="57">
        <v>741</v>
      </c>
      <c r="W1675" s="58">
        <v>0</v>
      </c>
      <c r="X1675" s="57">
        <v>741</v>
      </c>
      <c r="Y1675" s="57">
        <v>741</v>
      </c>
      <c r="Z1675" s="58">
        <v>0</v>
      </c>
      <c r="AA1675" s="57">
        <v>741</v>
      </c>
      <c r="AB1675" s="57">
        <v>11899272</v>
      </c>
      <c r="AC1675" s="53" t="str">
        <f t="shared" si="19495"/>
        <v>Registro Valido</v>
      </c>
      <c r="AD1675" s="57">
        <f t="shared" ref="AD1675" si="20262">IF(OR(ISERROR(VLOOKUP(CONCATENATE("ALI_",$C1675,"_SEG_",$I1675,"_PROV_",$D1675),Catalogo_Precios,AD$8,FALSE)),L1675=0),0,VLOOKUP(CONCATENATE("ALI_",$C1675,"_SEG_",$I1675,"_PROV_",$D1675),Catalogo_Precios,AD$8,FALSE))</f>
        <v>250</v>
      </c>
      <c r="AE1675" s="57">
        <f t="shared" ref="AE1675" si="20263">IF(OR(ISERROR(VLOOKUP(CONCATENATE("ALI_",$C1675,"_SEG_",$I1675,"_PROV_",$D1675),Catalogo_Precios,AE$8,FALSE)),M1675=0),0,VLOOKUP(CONCATENATE("ALI_",$C1675,"_SEG_",$I1675,"_PROV_",$D1675),Catalogo_Precios,AE$8,FALSE))</f>
        <v>741</v>
      </c>
      <c r="AF1675" s="57">
        <f t="shared" ref="AF1675" si="20264">IF(OR(ISERROR(VLOOKUP(CONCATENATE("ALI_",$C1675,"_SEG_",$I1675,"_PROV_",$D1675),Catalogo_Precios,AF$8,FALSE)),N1675=0),0,VLOOKUP(CONCATENATE("ALI_",$C1675,"_SEG_",$I1675,"_PROV_",$D1675),Catalogo_Precios,AF$8,FALSE))</f>
        <v>741</v>
      </c>
      <c r="AG1675" s="57">
        <f t="shared" ref="AG1675" si="20265">IF(OR(ISERROR(VLOOKUP(CONCATENATE("ALI_",$C1675,"_SEG_",$I1675,"_PROV_",$D1675),Catalogo_Precios,AG$8,FALSE)),O1675=0),0,VLOOKUP(CONCATENATE("ALI_",$C1675,"_SEG_",$I1675,"_PROV_",$D1675),Catalogo_Precios,AG$8,FALSE))</f>
        <v>741</v>
      </c>
      <c r="AH1675" s="57">
        <f t="shared" ref="AH1675" si="20266">IF(OR(ISERROR(VLOOKUP(CONCATENATE("ALI_",$C1675,"_SEG_",$I1675,"_PROV_",$D1675),Catalogo_Precios,AH$8,FALSE)),L1675=0),0,VLOOKUP(CONCATENATE("ALI_",$C1675,"_SEG_",$I1675,"_PROV_",$D1675),Catalogo_Precios,AH$8,FALSE))</f>
        <v>246</v>
      </c>
      <c r="AI1675" s="57">
        <f t="shared" ref="AI1675" si="20267">IF(OR(ISERROR(VLOOKUP(CONCATENATE("ALI_",$C1675,"_SEG_",$I1675,"_PROV_",$D1675),Catalogo_Precios,AI$8,FALSE)),M1675=0),0,VLOOKUP(CONCATENATE("ALI_",$C1675,"_SEG_",$I1675,"_PROV_",$D1675),Catalogo_Precios,AI$8,FALSE))</f>
        <v>733</v>
      </c>
      <c r="AJ1675" s="57">
        <f t="shared" ref="AJ1675" si="20268">IF(OR(ISERROR(VLOOKUP(CONCATENATE("ALI_",$C1675,"_SEG_",$I1675,"_PROV_",$D1675),Catalogo_Precios,AJ$8,FALSE)),N1675=0),0,VLOOKUP(CONCATENATE("ALI_",$C1675,"_SEG_",$I1675,"_PROV_",$D1675),Catalogo_Precios,AJ$8,FALSE))</f>
        <v>733</v>
      </c>
      <c r="AK1675" s="57">
        <f t="shared" ref="AK1675" si="20269">IF(OR(ISERROR(VLOOKUP(CONCATENATE("ALI_",$C1675,"_SEG_",$I1675,"_PROV_",$D1675),Catalogo_Precios,AK$8,FALSE)),O1675=0),0,VLOOKUP(CONCATENATE("ALI_",$C1675,"_SEG_",$I1675,"_PROV_",$D1675),Catalogo_Precios,AK$8,FALSE))</f>
        <v>733</v>
      </c>
      <c r="AL1675" s="53"/>
      <c r="AM1675" s="59" t="str">
        <f t="shared" si="19504"/>
        <v>ALI_124_SEG_14</v>
      </c>
      <c r="AN1675" s="59" t="str">
        <f t="shared" si="19505"/>
        <v>ALI_124_SEG_14_VAL_11899272</v>
      </c>
      <c r="AO1675" s="60">
        <f t="shared" ref="AO1675" si="20270">IF(OR(AB1675="",AB1675=0),0,COUNTIF(Codificacion,AM1675))</f>
        <v>4</v>
      </c>
      <c r="AP1675" s="61">
        <f t="array" ref="AP1675">MIN(IF(Codificacion=AM1675,Total_Cotizacion,""))</f>
        <v>9409344</v>
      </c>
      <c r="AQ1675" s="62" t="b">
        <f t="shared" si="19507"/>
        <v>0</v>
      </c>
      <c r="AR1675" s="51" t="str">
        <f t="shared" ref="AR1675" si="20271">IF(COUNTIF(Codificacion2,CONCATENATE(AM1675,"_VAL_",AB1675))&gt;1,"Empate","")</f>
        <v/>
      </c>
      <c r="AS1675" s="63" t="str">
        <f t="shared" si="20150"/>
        <v/>
      </c>
      <c r="AT1675" s="59" t="str">
        <f t="shared" si="19509"/>
        <v>ALI_124_SEG_14_</v>
      </c>
      <c r="AU1675" s="63">
        <f t="shared" ref="AU1675" si="20272">IF(AND(COUNTIF(Codificacion3,AT1675)&lt;AO1675),1,COUNTIF(Codificacion3,AT1675))</f>
        <v>1</v>
      </c>
      <c r="AV1675" s="62" t="str">
        <f t="shared" si="19511"/>
        <v>No Seleccionada</v>
      </c>
      <c r="AW1675" s="53"/>
      <c r="AX1675" s="51" t="str">
        <f t="shared" si="19512"/>
        <v>ALI_124_SEG_14FALSO</v>
      </c>
      <c r="AY1675" s="51">
        <f t="shared" ref="AY1675:AY1738" si="20273">COUNTIF(AX$10:AX$2017,CONCATENATE(AM1675,AQ1675))</f>
        <v>2</v>
      </c>
      <c r="AZ1675" s="64" t="b">
        <f t="shared" si="19513"/>
        <v>0</v>
      </c>
    </row>
    <row r="1676" spans="1:52" x14ac:dyDescent="0.2">
      <c r="A1676" s="50" t="b">
        <f t="shared" si="20236"/>
        <v>0</v>
      </c>
      <c r="B1676" s="51" t="s">
        <v>148</v>
      </c>
      <c r="C1676" s="52">
        <v>124</v>
      </c>
      <c r="D1676" s="52">
        <f t="shared" ref="D1676" si="20274">IF(ISERROR(VLOOKUP(E1676,Proveedores,2,FALSE)),"",VLOOKUP(E1676,Proveedores,2,FALSE))</f>
        <v>2075</v>
      </c>
      <c r="E1676" s="53" t="s">
        <v>149</v>
      </c>
      <c r="F1676" s="54">
        <v>514</v>
      </c>
      <c r="G1676" s="53" t="s">
        <v>56</v>
      </c>
      <c r="H1676" s="53" t="s">
        <v>79</v>
      </c>
      <c r="I1676" s="52">
        <v>15</v>
      </c>
      <c r="J1676" s="53" t="s">
        <v>58</v>
      </c>
      <c r="K1676" s="55">
        <v>44835</v>
      </c>
      <c r="L1676" s="56">
        <v>6632</v>
      </c>
      <c r="M1676" s="56">
        <v>7912</v>
      </c>
      <c r="N1676" s="56">
        <v>4639</v>
      </c>
      <c r="O1676" s="56">
        <v>389</v>
      </c>
      <c r="P1676" s="57">
        <v>250</v>
      </c>
      <c r="Q1676" s="58">
        <v>0</v>
      </c>
      <c r="R1676" s="57">
        <v>250</v>
      </c>
      <c r="S1676" s="57">
        <v>741</v>
      </c>
      <c r="T1676" s="58">
        <v>0</v>
      </c>
      <c r="U1676" s="57">
        <v>741</v>
      </c>
      <c r="V1676" s="57">
        <v>741</v>
      </c>
      <c r="W1676" s="58">
        <v>0</v>
      </c>
      <c r="X1676" s="57">
        <v>741</v>
      </c>
      <c r="Y1676" s="57">
        <v>741</v>
      </c>
      <c r="Z1676" s="58">
        <v>0</v>
      </c>
      <c r="AA1676" s="57">
        <v>741</v>
      </c>
      <c r="AB1676" s="57">
        <v>11246540</v>
      </c>
      <c r="AC1676" s="53" t="str">
        <f t="shared" ref="AC1676:AC1739" si="20275">IF(OR(AB1676=0,AB1676=""),"Registro No Valido","Registro Valido")</f>
        <v>Registro Valido</v>
      </c>
      <c r="AD1676" s="57">
        <f t="shared" ref="AD1676" si="20276">IF(OR(ISERROR(VLOOKUP(CONCATENATE("ALI_",$C1676,"_SEG_",$I1676,"_PROV_",$D1676),Catalogo_Precios,AD$8,FALSE)),L1676=0),0,VLOOKUP(CONCATENATE("ALI_",$C1676,"_SEG_",$I1676,"_PROV_",$D1676),Catalogo_Precios,AD$8,FALSE))</f>
        <v>250</v>
      </c>
      <c r="AE1676" s="57">
        <f t="shared" ref="AE1676" si="20277">IF(OR(ISERROR(VLOOKUP(CONCATENATE("ALI_",$C1676,"_SEG_",$I1676,"_PROV_",$D1676),Catalogo_Precios,AE$8,FALSE)),M1676=0),0,VLOOKUP(CONCATENATE("ALI_",$C1676,"_SEG_",$I1676,"_PROV_",$D1676),Catalogo_Precios,AE$8,FALSE))</f>
        <v>741</v>
      </c>
      <c r="AF1676" s="57">
        <f t="shared" ref="AF1676" si="20278">IF(OR(ISERROR(VLOOKUP(CONCATENATE("ALI_",$C1676,"_SEG_",$I1676,"_PROV_",$D1676),Catalogo_Precios,AF$8,FALSE)),N1676=0),0,VLOOKUP(CONCATENATE("ALI_",$C1676,"_SEG_",$I1676,"_PROV_",$D1676),Catalogo_Precios,AF$8,FALSE))</f>
        <v>741</v>
      </c>
      <c r="AG1676" s="57">
        <f t="shared" ref="AG1676" si="20279">IF(OR(ISERROR(VLOOKUP(CONCATENATE("ALI_",$C1676,"_SEG_",$I1676,"_PROV_",$D1676),Catalogo_Precios,AG$8,FALSE)),O1676=0),0,VLOOKUP(CONCATENATE("ALI_",$C1676,"_SEG_",$I1676,"_PROV_",$D1676),Catalogo_Precios,AG$8,FALSE))</f>
        <v>741</v>
      </c>
      <c r="AH1676" s="57">
        <f t="shared" ref="AH1676" si="20280">IF(OR(ISERROR(VLOOKUP(CONCATENATE("ALI_",$C1676,"_SEG_",$I1676,"_PROV_",$D1676),Catalogo_Precios,AH$8,FALSE)),L1676=0),0,VLOOKUP(CONCATENATE("ALI_",$C1676,"_SEG_",$I1676,"_PROV_",$D1676),Catalogo_Precios,AH$8,FALSE))</f>
        <v>246</v>
      </c>
      <c r="AI1676" s="57">
        <f t="shared" ref="AI1676" si="20281">IF(OR(ISERROR(VLOOKUP(CONCATENATE("ALI_",$C1676,"_SEG_",$I1676,"_PROV_",$D1676),Catalogo_Precios,AI$8,FALSE)),M1676=0),0,VLOOKUP(CONCATENATE("ALI_",$C1676,"_SEG_",$I1676,"_PROV_",$D1676),Catalogo_Precios,AI$8,FALSE))</f>
        <v>733</v>
      </c>
      <c r="AJ1676" s="57">
        <f t="shared" ref="AJ1676" si="20282">IF(OR(ISERROR(VLOOKUP(CONCATENATE("ALI_",$C1676,"_SEG_",$I1676,"_PROV_",$D1676),Catalogo_Precios,AJ$8,FALSE)),N1676=0),0,VLOOKUP(CONCATENATE("ALI_",$C1676,"_SEG_",$I1676,"_PROV_",$D1676),Catalogo_Precios,AJ$8,FALSE))</f>
        <v>733</v>
      </c>
      <c r="AK1676" s="57">
        <f t="shared" ref="AK1676" si="20283">IF(OR(ISERROR(VLOOKUP(CONCATENATE("ALI_",$C1676,"_SEG_",$I1676,"_PROV_",$D1676),Catalogo_Precios,AK$8,FALSE)),O1676=0),0,VLOOKUP(CONCATENATE("ALI_",$C1676,"_SEG_",$I1676,"_PROV_",$D1676),Catalogo_Precios,AK$8,FALSE))</f>
        <v>733</v>
      </c>
      <c r="AL1676" s="53"/>
      <c r="AM1676" s="59" t="str">
        <f t="shared" ref="AM1676:AM1739" si="20284">IF(AC1676="Registro Valido",CONCATENATE("ALI_",C1676,"_SEG_",I1676),"Registro No Valido")</f>
        <v>ALI_124_SEG_15</v>
      </c>
      <c r="AN1676" s="59" t="str">
        <f t="shared" ref="AN1676:AN1739" si="20285">IF(AC1676="Registro Valido",CONCATENATE("ALI_",C1676,"_SEG_",I1676,"_VAL_",AB1676),"Registro No Valido")</f>
        <v>ALI_124_SEG_15_VAL_11246540</v>
      </c>
      <c r="AO1676" s="60">
        <f t="shared" ref="AO1676" si="20286">IF(OR(AB1676="",AB1676=0),0,COUNTIF(Codificacion,AM1676))</f>
        <v>4</v>
      </c>
      <c r="AP1676" s="61">
        <f t="array" ref="AP1676">MIN(IF(Codificacion=AM1676,Total_Cotizacion,""))</f>
        <v>8893193.5999999996</v>
      </c>
      <c r="AQ1676" s="62" t="b">
        <f t="shared" ref="AQ1676:AQ1739" si="20287">IF(AND(AO1676&gt;0,AB1676&lt;&gt;""),AP1676=AB1676,"")</f>
        <v>0</v>
      </c>
      <c r="AR1676" s="51" t="str">
        <f t="shared" ref="AR1676" si="20288">IF(COUNTIF(Codificacion2,CONCATENATE(AM1676,"_VAL_",AB1676))&gt;1,"Empate","")</f>
        <v/>
      </c>
      <c r="AS1676" s="63" t="str">
        <f t="shared" si="20150"/>
        <v/>
      </c>
      <c r="AT1676" s="59" t="str">
        <f t="shared" ref="AT1676:AT1739" si="20289">IF(AC1676="Registro Valido",CONCATENATE("ALI_",C1676,"_SEG_",I1676,"_",AS1676),"Registro No Valido")</f>
        <v>ALI_124_SEG_15_</v>
      </c>
      <c r="AU1676" s="63">
        <f t="shared" ref="AU1676" si="20290">IF(AND(COUNTIF(Codificacion3,AT1676)&lt;AO1676),1,COUNTIF(Codificacion3,AT1676))</f>
        <v>1</v>
      </c>
      <c r="AV1676" s="62" t="str">
        <f t="shared" ref="AV1676:AV1739" si="20291">IF(AND(AU1676=1,AS1676="X"),"Cotizacion Seleccionada","No Seleccionada")</f>
        <v>No Seleccionada</v>
      </c>
      <c r="AW1676" s="53"/>
      <c r="AX1676" s="51" t="str">
        <f t="shared" ref="AX1676:AX1739" si="20292">CONCATENATE(AM1676,AQ1676)</f>
        <v>ALI_124_SEG_15FALSO</v>
      </c>
      <c r="AY1676" s="51">
        <f t="shared" si="20273"/>
        <v>3</v>
      </c>
      <c r="AZ1676" s="64" t="b">
        <f t="shared" ref="AZ1676:AZ1739" si="20293">AO1676=AY1676</f>
        <v>0</v>
      </c>
    </row>
    <row r="1677" spans="1:52" x14ac:dyDescent="0.2">
      <c r="A1677" s="50" t="b">
        <f t="shared" si="20236"/>
        <v>0</v>
      </c>
      <c r="B1677" s="51" t="s">
        <v>150</v>
      </c>
      <c r="C1677" s="52">
        <v>33</v>
      </c>
      <c r="D1677" s="52">
        <f t="shared" ref="D1677" si="20294">IF(ISERROR(VLOOKUP(E1677,Proveedores,2,FALSE)),"",VLOOKUP(E1677,Proveedores,2,FALSE))</f>
        <v>2090</v>
      </c>
      <c r="E1677" s="53" t="s">
        <v>151</v>
      </c>
      <c r="F1677" s="54">
        <v>61</v>
      </c>
      <c r="G1677" s="53" t="s">
        <v>105</v>
      </c>
      <c r="H1677" s="53" t="s">
        <v>122</v>
      </c>
      <c r="I1677" s="52">
        <v>1</v>
      </c>
      <c r="J1677" s="53" t="s">
        <v>58</v>
      </c>
      <c r="K1677" s="55">
        <v>44835</v>
      </c>
      <c r="L1677" s="56">
        <v>7769</v>
      </c>
      <c r="M1677" s="56">
        <v>9047</v>
      </c>
      <c r="N1677" s="56">
        <v>6277</v>
      </c>
      <c r="O1677" s="56">
        <v>273</v>
      </c>
      <c r="P1677" s="57">
        <v>894</v>
      </c>
      <c r="Q1677" s="58">
        <v>0</v>
      </c>
      <c r="R1677" s="57">
        <v>894</v>
      </c>
      <c r="S1677" s="57">
        <v>894</v>
      </c>
      <c r="T1677" s="58">
        <v>0</v>
      </c>
      <c r="U1677" s="57">
        <v>894</v>
      </c>
      <c r="V1677" s="57">
        <v>894</v>
      </c>
      <c r="W1677" s="58">
        <v>0</v>
      </c>
      <c r="X1677" s="57">
        <v>894</v>
      </c>
      <c r="Y1677" s="57">
        <v>894</v>
      </c>
      <c r="Z1677" s="58">
        <v>0</v>
      </c>
      <c r="AA1677" s="57">
        <v>894</v>
      </c>
      <c r="AB1677" s="57">
        <v>20889204</v>
      </c>
      <c r="AC1677" s="53" t="str">
        <f t="shared" si="20275"/>
        <v>Registro Valido</v>
      </c>
      <c r="AD1677" s="57">
        <f t="shared" ref="AD1677" si="20295">IF(OR(ISERROR(VLOOKUP(CONCATENATE("ALI_",$C1677,"_SEG_",$I1677,"_PROV_",$D1677),Catalogo_Precios,AD$8,FALSE)),L1677=0),0,VLOOKUP(CONCATENATE("ALI_",$C1677,"_SEG_",$I1677,"_PROV_",$D1677),Catalogo_Precios,AD$8,FALSE))</f>
        <v>894</v>
      </c>
      <c r="AE1677" s="57">
        <f t="shared" ref="AE1677" si="20296">IF(OR(ISERROR(VLOOKUP(CONCATENATE("ALI_",$C1677,"_SEG_",$I1677,"_PROV_",$D1677),Catalogo_Precios,AE$8,FALSE)),M1677=0),0,VLOOKUP(CONCATENATE("ALI_",$C1677,"_SEG_",$I1677,"_PROV_",$D1677),Catalogo_Precios,AE$8,FALSE))</f>
        <v>894</v>
      </c>
      <c r="AF1677" s="57">
        <f t="shared" ref="AF1677" si="20297">IF(OR(ISERROR(VLOOKUP(CONCATENATE("ALI_",$C1677,"_SEG_",$I1677,"_PROV_",$D1677),Catalogo_Precios,AF$8,FALSE)),N1677=0),0,VLOOKUP(CONCATENATE("ALI_",$C1677,"_SEG_",$I1677,"_PROV_",$D1677),Catalogo_Precios,AF$8,FALSE))</f>
        <v>894</v>
      </c>
      <c r="AG1677" s="57">
        <f t="shared" ref="AG1677" si="20298">IF(OR(ISERROR(VLOOKUP(CONCATENATE("ALI_",$C1677,"_SEG_",$I1677,"_PROV_",$D1677),Catalogo_Precios,AG$8,FALSE)),O1677=0),0,VLOOKUP(CONCATENATE("ALI_",$C1677,"_SEG_",$I1677,"_PROV_",$D1677),Catalogo_Precios,AG$8,FALSE))</f>
        <v>894</v>
      </c>
      <c r="AH1677" s="57">
        <f t="shared" ref="AH1677" si="20299">IF(OR(ISERROR(VLOOKUP(CONCATENATE("ALI_",$C1677,"_SEG_",$I1677,"_PROV_",$D1677),Catalogo_Precios,AH$8,FALSE)),L1677=0),0,VLOOKUP(CONCATENATE("ALI_",$C1677,"_SEG_",$I1677,"_PROV_",$D1677),Catalogo_Precios,AH$8,FALSE))</f>
        <v>870</v>
      </c>
      <c r="AI1677" s="57">
        <f t="shared" ref="AI1677" si="20300">IF(OR(ISERROR(VLOOKUP(CONCATENATE("ALI_",$C1677,"_SEG_",$I1677,"_PROV_",$D1677),Catalogo_Precios,AI$8,FALSE)),M1677=0),0,VLOOKUP(CONCATENATE("ALI_",$C1677,"_SEG_",$I1677,"_PROV_",$D1677),Catalogo_Precios,AI$8,FALSE))</f>
        <v>870</v>
      </c>
      <c r="AJ1677" s="57">
        <f t="shared" ref="AJ1677" si="20301">IF(OR(ISERROR(VLOOKUP(CONCATENATE("ALI_",$C1677,"_SEG_",$I1677,"_PROV_",$D1677),Catalogo_Precios,AJ$8,FALSE)),N1677=0),0,VLOOKUP(CONCATENATE("ALI_",$C1677,"_SEG_",$I1677,"_PROV_",$D1677),Catalogo_Precios,AJ$8,FALSE))</f>
        <v>870</v>
      </c>
      <c r="AK1677" s="57">
        <f t="shared" ref="AK1677" si="20302">IF(OR(ISERROR(VLOOKUP(CONCATENATE("ALI_",$C1677,"_SEG_",$I1677,"_PROV_",$D1677),Catalogo_Precios,AK$8,FALSE)),O1677=0),0,VLOOKUP(CONCATENATE("ALI_",$C1677,"_SEG_",$I1677,"_PROV_",$D1677),Catalogo_Precios,AK$8,FALSE))</f>
        <v>870</v>
      </c>
      <c r="AL1677" s="53" t="s">
        <v>152</v>
      </c>
      <c r="AM1677" s="59" t="str">
        <f t="shared" si="20284"/>
        <v>ALI_33_SEG_1</v>
      </c>
      <c r="AN1677" s="59" t="str">
        <f t="shared" si="20285"/>
        <v>ALI_33_SEG_1_VAL_20889204</v>
      </c>
      <c r="AO1677" s="60">
        <f t="shared" ref="AO1677" si="20303">IF(OR(AB1677="",AB1677=0),0,COUNTIF(Codificacion,AM1677))</f>
        <v>2</v>
      </c>
      <c r="AP1677" s="61">
        <f t="array" ref="AP1677">MIN(IF(Codificacion=AM1677,Total_Cotizacion,""))</f>
        <v>20865838</v>
      </c>
      <c r="AQ1677" s="62" t="b">
        <f t="shared" si="20287"/>
        <v>0</v>
      </c>
      <c r="AR1677" s="51" t="s">
        <v>153</v>
      </c>
      <c r="AS1677" s="63" t="str">
        <f t="shared" si="20150"/>
        <v/>
      </c>
      <c r="AT1677" s="59" t="str">
        <f t="shared" si="20289"/>
        <v>ALI_33_SEG_1_</v>
      </c>
      <c r="AU1677" s="63">
        <f t="shared" ref="AU1677" si="20304">IF(AND(COUNTIF(Codificacion3,AT1677)&lt;AO1677),1,COUNTIF(Codificacion3,AT1677))</f>
        <v>1</v>
      </c>
      <c r="AV1677" s="62" t="str">
        <f t="shared" si="20291"/>
        <v>No Seleccionada</v>
      </c>
      <c r="AW1677" s="53" t="s">
        <v>154</v>
      </c>
      <c r="AX1677" s="51" t="str">
        <f t="shared" si="20292"/>
        <v>ALI_33_SEG_1FALSO</v>
      </c>
      <c r="AY1677" s="51">
        <f t="shared" si="20273"/>
        <v>1</v>
      </c>
      <c r="AZ1677" s="64" t="b">
        <f t="shared" si="20293"/>
        <v>0</v>
      </c>
    </row>
    <row r="1678" spans="1:52" x14ac:dyDescent="0.2">
      <c r="A1678" s="50" t="b">
        <f t="shared" si="20236"/>
        <v>0</v>
      </c>
      <c r="B1678" s="51" t="s">
        <v>150</v>
      </c>
      <c r="C1678" s="52">
        <v>33</v>
      </c>
      <c r="D1678" s="52">
        <f t="shared" ref="D1678" si="20305">IF(ISERROR(VLOOKUP(E1678,Proveedores,2,FALSE)),"",VLOOKUP(E1678,Proveedores,2,FALSE))</f>
        <v>2090</v>
      </c>
      <c r="E1678" s="53" t="s">
        <v>151</v>
      </c>
      <c r="F1678" s="54">
        <v>62</v>
      </c>
      <c r="G1678" s="53" t="s">
        <v>105</v>
      </c>
      <c r="H1678" s="53" t="s">
        <v>122</v>
      </c>
      <c r="I1678" s="52">
        <v>2</v>
      </c>
      <c r="J1678" s="53" t="s">
        <v>58</v>
      </c>
      <c r="K1678" s="55">
        <v>44835</v>
      </c>
      <c r="L1678" s="56">
        <v>7946</v>
      </c>
      <c r="M1678" s="56">
        <v>9254</v>
      </c>
      <c r="N1678" s="56">
        <v>6420</v>
      </c>
      <c r="O1678" s="56">
        <v>279</v>
      </c>
      <c r="P1678" s="57">
        <v>894</v>
      </c>
      <c r="Q1678" s="58">
        <v>0</v>
      </c>
      <c r="R1678" s="57">
        <v>894</v>
      </c>
      <c r="S1678" s="57">
        <v>894</v>
      </c>
      <c r="T1678" s="58">
        <v>0</v>
      </c>
      <c r="U1678" s="57">
        <v>894</v>
      </c>
      <c r="V1678" s="57">
        <v>894</v>
      </c>
      <c r="W1678" s="58">
        <v>0</v>
      </c>
      <c r="X1678" s="57">
        <v>894</v>
      </c>
      <c r="Y1678" s="57">
        <v>894</v>
      </c>
      <c r="Z1678" s="58">
        <v>0</v>
      </c>
      <c r="AA1678" s="57">
        <v>894</v>
      </c>
      <c r="AB1678" s="57">
        <v>21365706</v>
      </c>
      <c r="AC1678" s="53" t="str">
        <f t="shared" si="20275"/>
        <v>Registro Valido</v>
      </c>
      <c r="AD1678" s="57">
        <f t="shared" ref="AD1678" si="20306">IF(OR(ISERROR(VLOOKUP(CONCATENATE("ALI_",$C1678,"_SEG_",$I1678,"_PROV_",$D1678),Catalogo_Precios,AD$8,FALSE)),L1678=0),0,VLOOKUP(CONCATENATE("ALI_",$C1678,"_SEG_",$I1678,"_PROV_",$D1678),Catalogo_Precios,AD$8,FALSE))</f>
        <v>894</v>
      </c>
      <c r="AE1678" s="57">
        <f t="shared" ref="AE1678" si="20307">IF(OR(ISERROR(VLOOKUP(CONCATENATE("ALI_",$C1678,"_SEG_",$I1678,"_PROV_",$D1678),Catalogo_Precios,AE$8,FALSE)),M1678=0),0,VLOOKUP(CONCATENATE("ALI_",$C1678,"_SEG_",$I1678,"_PROV_",$D1678),Catalogo_Precios,AE$8,FALSE))</f>
        <v>894</v>
      </c>
      <c r="AF1678" s="57">
        <f t="shared" ref="AF1678" si="20308">IF(OR(ISERROR(VLOOKUP(CONCATENATE("ALI_",$C1678,"_SEG_",$I1678,"_PROV_",$D1678),Catalogo_Precios,AF$8,FALSE)),N1678=0),0,VLOOKUP(CONCATENATE("ALI_",$C1678,"_SEG_",$I1678,"_PROV_",$D1678),Catalogo_Precios,AF$8,FALSE))</f>
        <v>894</v>
      </c>
      <c r="AG1678" s="57">
        <f t="shared" ref="AG1678" si="20309">IF(OR(ISERROR(VLOOKUP(CONCATENATE("ALI_",$C1678,"_SEG_",$I1678,"_PROV_",$D1678),Catalogo_Precios,AG$8,FALSE)),O1678=0),0,VLOOKUP(CONCATENATE("ALI_",$C1678,"_SEG_",$I1678,"_PROV_",$D1678),Catalogo_Precios,AG$8,FALSE))</f>
        <v>894</v>
      </c>
      <c r="AH1678" s="57">
        <f t="shared" ref="AH1678" si="20310">IF(OR(ISERROR(VLOOKUP(CONCATENATE("ALI_",$C1678,"_SEG_",$I1678,"_PROV_",$D1678),Catalogo_Precios,AH$8,FALSE)),L1678=0),0,VLOOKUP(CONCATENATE("ALI_",$C1678,"_SEG_",$I1678,"_PROV_",$D1678),Catalogo_Precios,AH$8,FALSE))</f>
        <v>870</v>
      </c>
      <c r="AI1678" s="57">
        <f t="shared" ref="AI1678" si="20311">IF(OR(ISERROR(VLOOKUP(CONCATENATE("ALI_",$C1678,"_SEG_",$I1678,"_PROV_",$D1678),Catalogo_Precios,AI$8,FALSE)),M1678=0),0,VLOOKUP(CONCATENATE("ALI_",$C1678,"_SEG_",$I1678,"_PROV_",$D1678),Catalogo_Precios,AI$8,FALSE))</f>
        <v>870</v>
      </c>
      <c r="AJ1678" s="57">
        <f t="shared" ref="AJ1678" si="20312">IF(OR(ISERROR(VLOOKUP(CONCATENATE("ALI_",$C1678,"_SEG_",$I1678,"_PROV_",$D1678),Catalogo_Precios,AJ$8,FALSE)),N1678=0),0,VLOOKUP(CONCATENATE("ALI_",$C1678,"_SEG_",$I1678,"_PROV_",$D1678),Catalogo_Precios,AJ$8,FALSE))</f>
        <v>870</v>
      </c>
      <c r="AK1678" s="57">
        <f t="shared" ref="AK1678" si="20313">IF(OR(ISERROR(VLOOKUP(CONCATENATE("ALI_",$C1678,"_SEG_",$I1678,"_PROV_",$D1678),Catalogo_Precios,AK$8,FALSE)),O1678=0),0,VLOOKUP(CONCATENATE("ALI_",$C1678,"_SEG_",$I1678,"_PROV_",$D1678),Catalogo_Precios,AK$8,FALSE))</f>
        <v>870</v>
      </c>
      <c r="AL1678" s="53" t="s">
        <v>152</v>
      </c>
      <c r="AM1678" s="59" t="str">
        <f t="shared" si="20284"/>
        <v>ALI_33_SEG_2</v>
      </c>
      <c r="AN1678" s="59" t="str">
        <f t="shared" si="20285"/>
        <v>ALI_33_SEG_2_VAL_21365706</v>
      </c>
      <c r="AO1678" s="60">
        <f t="shared" ref="AO1678" si="20314">IF(OR(AB1678="",AB1678=0),0,COUNTIF(Codificacion,AM1678))</f>
        <v>2</v>
      </c>
      <c r="AP1678" s="61">
        <f t="array" ref="AP1678">MIN(IF(Codificacion=AM1678,Total_Cotizacion,""))</f>
        <v>21341807</v>
      </c>
      <c r="AQ1678" s="62" t="b">
        <f t="shared" si="20287"/>
        <v>0</v>
      </c>
      <c r="AR1678" s="51" t="s">
        <v>153</v>
      </c>
      <c r="AS1678" s="63" t="str">
        <f t="shared" si="20150"/>
        <v/>
      </c>
      <c r="AT1678" s="59" t="str">
        <f t="shared" si="20289"/>
        <v>ALI_33_SEG_2_</v>
      </c>
      <c r="AU1678" s="63">
        <f t="shared" ref="AU1678" si="20315">IF(AND(COUNTIF(Codificacion3,AT1678)&lt;AO1678),1,COUNTIF(Codificacion3,AT1678))</f>
        <v>1</v>
      </c>
      <c r="AV1678" s="62" t="str">
        <f t="shared" si="20291"/>
        <v>No Seleccionada</v>
      </c>
      <c r="AW1678" s="53" t="s">
        <v>154</v>
      </c>
      <c r="AX1678" s="51" t="str">
        <f t="shared" si="20292"/>
        <v>ALI_33_SEG_2FALSO</v>
      </c>
      <c r="AY1678" s="51">
        <f t="shared" si="20273"/>
        <v>1</v>
      </c>
      <c r="AZ1678" s="64" t="b">
        <f t="shared" si="20293"/>
        <v>0</v>
      </c>
    </row>
    <row r="1679" spans="1:52" x14ac:dyDescent="0.2">
      <c r="A1679" s="50" t="b">
        <f t="shared" si="20236"/>
        <v>0</v>
      </c>
      <c r="B1679" s="51" t="s">
        <v>150</v>
      </c>
      <c r="C1679" s="52">
        <v>33</v>
      </c>
      <c r="D1679" s="52">
        <f t="shared" ref="D1679" si="20316">IF(ISERROR(VLOOKUP(E1679,Proveedores,2,FALSE)),"",VLOOKUP(E1679,Proveedores,2,FALSE))</f>
        <v>2090</v>
      </c>
      <c r="E1679" s="53" t="s">
        <v>151</v>
      </c>
      <c r="F1679" s="54">
        <v>63</v>
      </c>
      <c r="G1679" s="53" t="s">
        <v>105</v>
      </c>
      <c r="H1679" s="53" t="s">
        <v>122</v>
      </c>
      <c r="I1679" s="52">
        <v>3</v>
      </c>
      <c r="J1679" s="53" t="s">
        <v>58</v>
      </c>
      <c r="K1679" s="55">
        <v>44835</v>
      </c>
      <c r="L1679" s="56">
        <v>7896</v>
      </c>
      <c r="M1679" s="56">
        <v>9197</v>
      </c>
      <c r="N1679" s="56">
        <v>6381</v>
      </c>
      <c r="O1679" s="56">
        <v>277</v>
      </c>
      <c r="P1679" s="57">
        <v>894</v>
      </c>
      <c r="Q1679" s="58">
        <v>0</v>
      </c>
      <c r="R1679" s="57">
        <v>894</v>
      </c>
      <c r="S1679" s="57">
        <v>894</v>
      </c>
      <c r="T1679" s="58">
        <v>0</v>
      </c>
      <c r="U1679" s="57">
        <v>894</v>
      </c>
      <c r="V1679" s="57">
        <v>894</v>
      </c>
      <c r="W1679" s="58">
        <v>0</v>
      </c>
      <c r="X1679" s="57">
        <v>894</v>
      </c>
      <c r="Y1679" s="57">
        <v>894</v>
      </c>
      <c r="Z1679" s="58">
        <v>0</v>
      </c>
      <c r="AA1679" s="57">
        <v>894</v>
      </c>
      <c r="AB1679" s="57">
        <v>21233394</v>
      </c>
      <c r="AC1679" s="53" t="str">
        <f t="shared" si="20275"/>
        <v>Registro Valido</v>
      </c>
      <c r="AD1679" s="57">
        <f t="shared" ref="AD1679" si="20317">IF(OR(ISERROR(VLOOKUP(CONCATENATE("ALI_",$C1679,"_SEG_",$I1679,"_PROV_",$D1679),Catalogo_Precios,AD$8,FALSE)),L1679=0),0,VLOOKUP(CONCATENATE("ALI_",$C1679,"_SEG_",$I1679,"_PROV_",$D1679),Catalogo_Precios,AD$8,FALSE))</f>
        <v>894</v>
      </c>
      <c r="AE1679" s="57">
        <f t="shared" ref="AE1679" si="20318">IF(OR(ISERROR(VLOOKUP(CONCATENATE("ALI_",$C1679,"_SEG_",$I1679,"_PROV_",$D1679),Catalogo_Precios,AE$8,FALSE)),M1679=0),0,VLOOKUP(CONCATENATE("ALI_",$C1679,"_SEG_",$I1679,"_PROV_",$D1679),Catalogo_Precios,AE$8,FALSE))</f>
        <v>894</v>
      </c>
      <c r="AF1679" s="57">
        <f t="shared" ref="AF1679" si="20319">IF(OR(ISERROR(VLOOKUP(CONCATENATE("ALI_",$C1679,"_SEG_",$I1679,"_PROV_",$D1679),Catalogo_Precios,AF$8,FALSE)),N1679=0),0,VLOOKUP(CONCATENATE("ALI_",$C1679,"_SEG_",$I1679,"_PROV_",$D1679),Catalogo_Precios,AF$8,FALSE))</f>
        <v>894</v>
      </c>
      <c r="AG1679" s="57">
        <f t="shared" ref="AG1679" si="20320">IF(OR(ISERROR(VLOOKUP(CONCATENATE("ALI_",$C1679,"_SEG_",$I1679,"_PROV_",$D1679),Catalogo_Precios,AG$8,FALSE)),O1679=0),0,VLOOKUP(CONCATENATE("ALI_",$C1679,"_SEG_",$I1679,"_PROV_",$D1679),Catalogo_Precios,AG$8,FALSE))</f>
        <v>894</v>
      </c>
      <c r="AH1679" s="57">
        <f t="shared" ref="AH1679" si="20321">IF(OR(ISERROR(VLOOKUP(CONCATENATE("ALI_",$C1679,"_SEG_",$I1679,"_PROV_",$D1679),Catalogo_Precios,AH$8,FALSE)),L1679=0),0,VLOOKUP(CONCATENATE("ALI_",$C1679,"_SEG_",$I1679,"_PROV_",$D1679),Catalogo_Precios,AH$8,FALSE))</f>
        <v>870</v>
      </c>
      <c r="AI1679" s="57">
        <f t="shared" ref="AI1679" si="20322">IF(OR(ISERROR(VLOOKUP(CONCATENATE("ALI_",$C1679,"_SEG_",$I1679,"_PROV_",$D1679),Catalogo_Precios,AI$8,FALSE)),M1679=0),0,VLOOKUP(CONCATENATE("ALI_",$C1679,"_SEG_",$I1679,"_PROV_",$D1679),Catalogo_Precios,AI$8,FALSE))</f>
        <v>870</v>
      </c>
      <c r="AJ1679" s="57">
        <f t="shared" ref="AJ1679" si="20323">IF(OR(ISERROR(VLOOKUP(CONCATENATE("ALI_",$C1679,"_SEG_",$I1679,"_PROV_",$D1679),Catalogo_Precios,AJ$8,FALSE)),N1679=0),0,VLOOKUP(CONCATENATE("ALI_",$C1679,"_SEG_",$I1679,"_PROV_",$D1679),Catalogo_Precios,AJ$8,FALSE))</f>
        <v>870</v>
      </c>
      <c r="AK1679" s="57">
        <f t="shared" ref="AK1679" si="20324">IF(OR(ISERROR(VLOOKUP(CONCATENATE("ALI_",$C1679,"_SEG_",$I1679,"_PROV_",$D1679),Catalogo_Precios,AK$8,FALSE)),O1679=0),0,VLOOKUP(CONCATENATE("ALI_",$C1679,"_SEG_",$I1679,"_PROV_",$D1679),Catalogo_Precios,AK$8,FALSE))</f>
        <v>870</v>
      </c>
      <c r="AL1679" s="53" t="s">
        <v>152</v>
      </c>
      <c r="AM1679" s="59" t="str">
        <f t="shared" si="20284"/>
        <v>ALI_33_SEG_3</v>
      </c>
      <c r="AN1679" s="59" t="str">
        <f t="shared" si="20285"/>
        <v>ALI_33_SEG_3_VAL_21233394</v>
      </c>
      <c r="AO1679" s="60">
        <f t="shared" ref="AO1679" si="20325">IF(OR(AB1679="",AB1679=0),0,COUNTIF(Codificacion,AM1679))</f>
        <v>2</v>
      </c>
      <c r="AP1679" s="61">
        <f t="array" ref="AP1679">MIN(IF(Codificacion=AM1679,Total_Cotizacion,""))</f>
        <v>21209643</v>
      </c>
      <c r="AQ1679" s="62" t="b">
        <f t="shared" si="20287"/>
        <v>0</v>
      </c>
      <c r="AR1679" s="51" t="s">
        <v>153</v>
      </c>
      <c r="AS1679" s="63" t="str">
        <f t="shared" si="20150"/>
        <v/>
      </c>
      <c r="AT1679" s="59" t="str">
        <f t="shared" si="20289"/>
        <v>ALI_33_SEG_3_</v>
      </c>
      <c r="AU1679" s="63">
        <f t="shared" ref="AU1679" si="20326">IF(AND(COUNTIF(Codificacion3,AT1679)&lt;AO1679),1,COUNTIF(Codificacion3,AT1679))</f>
        <v>1</v>
      </c>
      <c r="AV1679" s="62" t="str">
        <f t="shared" si="20291"/>
        <v>No Seleccionada</v>
      </c>
      <c r="AW1679" s="53" t="s">
        <v>154</v>
      </c>
      <c r="AX1679" s="51" t="str">
        <f t="shared" si="20292"/>
        <v>ALI_33_SEG_3FALSO</v>
      </c>
      <c r="AY1679" s="51">
        <f t="shared" si="20273"/>
        <v>1</v>
      </c>
      <c r="AZ1679" s="64" t="b">
        <f t="shared" si="20293"/>
        <v>0</v>
      </c>
    </row>
    <row r="1680" spans="1:52" x14ac:dyDescent="0.2">
      <c r="A1680" s="50" t="b">
        <f t="shared" si="20236"/>
        <v>0</v>
      </c>
      <c r="B1680" s="51" t="s">
        <v>150</v>
      </c>
      <c r="C1680" s="52">
        <v>33</v>
      </c>
      <c r="D1680" s="52">
        <f t="shared" ref="D1680" si="20327">IF(ISERROR(VLOOKUP(E1680,Proveedores,2,FALSE)),"",VLOOKUP(E1680,Proveedores,2,FALSE))</f>
        <v>2090</v>
      </c>
      <c r="E1680" s="53" t="s">
        <v>151</v>
      </c>
      <c r="F1680" s="54">
        <v>64</v>
      </c>
      <c r="G1680" s="53" t="s">
        <v>105</v>
      </c>
      <c r="H1680" s="53" t="s">
        <v>122</v>
      </c>
      <c r="I1680" s="52">
        <v>4</v>
      </c>
      <c r="J1680" s="53" t="s">
        <v>58</v>
      </c>
      <c r="K1680" s="55">
        <v>44835</v>
      </c>
      <c r="L1680" s="56">
        <v>8412</v>
      </c>
      <c r="M1680" s="56">
        <v>9797</v>
      </c>
      <c r="N1680" s="56">
        <v>6798</v>
      </c>
      <c r="O1680" s="56">
        <v>296</v>
      </c>
      <c r="P1680" s="57">
        <v>894</v>
      </c>
      <c r="Q1680" s="58">
        <v>0</v>
      </c>
      <c r="R1680" s="57">
        <v>894</v>
      </c>
      <c r="S1680" s="57">
        <v>894</v>
      </c>
      <c r="T1680" s="58">
        <v>0</v>
      </c>
      <c r="U1680" s="57">
        <v>894</v>
      </c>
      <c r="V1680" s="57">
        <v>894</v>
      </c>
      <c r="W1680" s="58">
        <v>0</v>
      </c>
      <c r="X1680" s="57">
        <v>894</v>
      </c>
      <c r="Y1680" s="57">
        <v>894</v>
      </c>
      <c r="Z1680" s="58">
        <v>0</v>
      </c>
      <c r="AA1680" s="57">
        <v>894</v>
      </c>
      <c r="AB1680" s="57">
        <v>22620882</v>
      </c>
      <c r="AC1680" s="53" t="str">
        <f t="shared" si="20275"/>
        <v>Registro Valido</v>
      </c>
      <c r="AD1680" s="57">
        <f t="shared" ref="AD1680" si="20328">IF(OR(ISERROR(VLOOKUP(CONCATENATE("ALI_",$C1680,"_SEG_",$I1680,"_PROV_",$D1680),Catalogo_Precios,AD$8,FALSE)),L1680=0),0,VLOOKUP(CONCATENATE("ALI_",$C1680,"_SEG_",$I1680,"_PROV_",$D1680),Catalogo_Precios,AD$8,FALSE))</f>
        <v>894</v>
      </c>
      <c r="AE1680" s="57">
        <f t="shared" ref="AE1680" si="20329">IF(OR(ISERROR(VLOOKUP(CONCATENATE("ALI_",$C1680,"_SEG_",$I1680,"_PROV_",$D1680),Catalogo_Precios,AE$8,FALSE)),M1680=0),0,VLOOKUP(CONCATENATE("ALI_",$C1680,"_SEG_",$I1680,"_PROV_",$D1680),Catalogo_Precios,AE$8,FALSE))</f>
        <v>894</v>
      </c>
      <c r="AF1680" s="57">
        <f t="shared" ref="AF1680" si="20330">IF(OR(ISERROR(VLOOKUP(CONCATENATE("ALI_",$C1680,"_SEG_",$I1680,"_PROV_",$D1680),Catalogo_Precios,AF$8,FALSE)),N1680=0),0,VLOOKUP(CONCATENATE("ALI_",$C1680,"_SEG_",$I1680,"_PROV_",$D1680),Catalogo_Precios,AF$8,FALSE))</f>
        <v>894</v>
      </c>
      <c r="AG1680" s="57">
        <f t="shared" ref="AG1680" si="20331">IF(OR(ISERROR(VLOOKUP(CONCATENATE("ALI_",$C1680,"_SEG_",$I1680,"_PROV_",$D1680),Catalogo_Precios,AG$8,FALSE)),O1680=0),0,VLOOKUP(CONCATENATE("ALI_",$C1680,"_SEG_",$I1680,"_PROV_",$D1680),Catalogo_Precios,AG$8,FALSE))</f>
        <v>894</v>
      </c>
      <c r="AH1680" s="57">
        <f t="shared" ref="AH1680" si="20332">IF(OR(ISERROR(VLOOKUP(CONCATENATE("ALI_",$C1680,"_SEG_",$I1680,"_PROV_",$D1680),Catalogo_Precios,AH$8,FALSE)),L1680=0),0,VLOOKUP(CONCATENATE("ALI_",$C1680,"_SEG_",$I1680,"_PROV_",$D1680),Catalogo_Precios,AH$8,FALSE))</f>
        <v>870</v>
      </c>
      <c r="AI1680" s="57">
        <f t="shared" ref="AI1680" si="20333">IF(OR(ISERROR(VLOOKUP(CONCATENATE("ALI_",$C1680,"_SEG_",$I1680,"_PROV_",$D1680),Catalogo_Precios,AI$8,FALSE)),M1680=0),0,VLOOKUP(CONCATENATE("ALI_",$C1680,"_SEG_",$I1680,"_PROV_",$D1680),Catalogo_Precios,AI$8,FALSE))</f>
        <v>870</v>
      </c>
      <c r="AJ1680" s="57">
        <f t="shared" ref="AJ1680" si="20334">IF(OR(ISERROR(VLOOKUP(CONCATENATE("ALI_",$C1680,"_SEG_",$I1680,"_PROV_",$D1680),Catalogo_Precios,AJ$8,FALSE)),N1680=0),0,VLOOKUP(CONCATENATE("ALI_",$C1680,"_SEG_",$I1680,"_PROV_",$D1680),Catalogo_Precios,AJ$8,FALSE))</f>
        <v>870</v>
      </c>
      <c r="AK1680" s="57">
        <f t="shared" ref="AK1680" si="20335">IF(OR(ISERROR(VLOOKUP(CONCATENATE("ALI_",$C1680,"_SEG_",$I1680,"_PROV_",$D1680),Catalogo_Precios,AK$8,FALSE)),O1680=0),0,VLOOKUP(CONCATENATE("ALI_",$C1680,"_SEG_",$I1680,"_PROV_",$D1680),Catalogo_Precios,AK$8,FALSE))</f>
        <v>870</v>
      </c>
      <c r="AL1680" s="53" t="s">
        <v>152</v>
      </c>
      <c r="AM1680" s="59" t="str">
        <f t="shared" si="20284"/>
        <v>ALI_33_SEG_4</v>
      </c>
      <c r="AN1680" s="59" t="str">
        <f t="shared" si="20285"/>
        <v>ALI_33_SEG_4_VAL_22620882</v>
      </c>
      <c r="AO1680" s="60">
        <f t="shared" ref="AO1680" si="20336">IF(OR(AB1680="",AB1680=0),0,COUNTIF(Codificacion,AM1680))</f>
        <v>2</v>
      </c>
      <c r="AP1680" s="61">
        <f t="array" ref="AP1680">MIN(IF(Codificacion=AM1680,Total_Cotizacion,""))</f>
        <v>22040431.18</v>
      </c>
      <c r="AQ1680" s="62" t="b">
        <f t="shared" si="20287"/>
        <v>0</v>
      </c>
      <c r="AR1680" s="51" t="s">
        <v>153</v>
      </c>
      <c r="AS1680" s="63" t="str">
        <f t="shared" si="20150"/>
        <v/>
      </c>
      <c r="AT1680" s="59" t="str">
        <f t="shared" si="20289"/>
        <v>ALI_33_SEG_4_</v>
      </c>
      <c r="AU1680" s="63">
        <f t="shared" ref="AU1680" si="20337">IF(AND(COUNTIF(Codificacion3,AT1680)&lt;AO1680),1,COUNTIF(Codificacion3,AT1680))</f>
        <v>1</v>
      </c>
      <c r="AV1680" s="62" t="str">
        <f t="shared" si="20291"/>
        <v>No Seleccionada</v>
      </c>
      <c r="AW1680" s="53" t="s">
        <v>154</v>
      </c>
      <c r="AX1680" s="51" t="str">
        <f t="shared" si="20292"/>
        <v>ALI_33_SEG_4FALSO</v>
      </c>
      <c r="AY1680" s="51">
        <f t="shared" si="20273"/>
        <v>1</v>
      </c>
      <c r="AZ1680" s="64" t="b">
        <f t="shared" si="20293"/>
        <v>0</v>
      </c>
    </row>
    <row r="1681" spans="1:52" x14ac:dyDescent="0.2">
      <c r="A1681" s="50" t="b">
        <f t="shared" si="20236"/>
        <v>0</v>
      </c>
      <c r="B1681" s="51" t="s">
        <v>150</v>
      </c>
      <c r="C1681" s="52">
        <v>33</v>
      </c>
      <c r="D1681" s="52">
        <f t="shared" ref="D1681" si="20338">IF(ISERROR(VLOOKUP(E1681,Proveedores,2,FALSE)),"",VLOOKUP(E1681,Proveedores,2,FALSE))</f>
        <v>2090</v>
      </c>
      <c r="E1681" s="53" t="s">
        <v>151</v>
      </c>
      <c r="F1681" s="54">
        <v>65</v>
      </c>
      <c r="G1681" s="53" t="s">
        <v>105</v>
      </c>
      <c r="H1681" s="53" t="s">
        <v>122</v>
      </c>
      <c r="I1681" s="52">
        <v>5</v>
      </c>
      <c r="J1681" s="53" t="s">
        <v>58</v>
      </c>
      <c r="K1681" s="55">
        <v>44835</v>
      </c>
      <c r="L1681" s="56">
        <v>7822</v>
      </c>
      <c r="M1681" s="56">
        <v>9110</v>
      </c>
      <c r="N1681" s="56">
        <v>6316</v>
      </c>
      <c r="O1681" s="56">
        <v>275</v>
      </c>
      <c r="P1681" s="57">
        <v>894</v>
      </c>
      <c r="Q1681" s="58">
        <v>0</v>
      </c>
      <c r="R1681" s="57">
        <v>894</v>
      </c>
      <c r="S1681" s="57">
        <v>894</v>
      </c>
      <c r="T1681" s="58">
        <v>0</v>
      </c>
      <c r="U1681" s="57">
        <v>894</v>
      </c>
      <c r="V1681" s="57">
        <v>894</v>
      </c>
      <c r="W1681" s="58">
        <v>0</v>
      </c>
      <c r="X1681" s="57">
        <v>894</v>
      </c>
      <c r="Y1681" s="57">
        <v>894</v>
      </c>
      <c r="Z1681" s="58">
        <v>0</v>
      </c>
      <c r="AA1681" s="57">
        <v>894</v>
      </c>
      <c r="AB1681" s="57">
        <v>21029562</v>
      </c>
      <c r="AC1681" s="53" t="str">
        <f t="shared" si="20275"/>
        <v>Registro Valido</v>
      </c>
      <c r="AD1681" s="57">
        <f t="shared" ref="AD1681" si="20339">IF(OR(ISERROR(VLOOKUP(CONCATENATE("ALI_",$C1681,"_SEG_",$I1681,"_PROV_",$D1681),Catalogo_Precios,AD$8,FALSE)),L1681=0),0,VLOOKUP(CONCATENATE("ALI_",$C1681,"_SEG_",$I1681,"_PROV_",$D1681),Catalogo_Precios,AD$8,FALSE))</f>
        <v>894</v>
      </c>
      <c r="AE1681" s="57">
        <f t="shared" ref="AE1681" si="20340">IF(OR(ISERROR(VLOOKUP(CONCATENATE("ALI_",$C1681,"_SEG_",$I1681,"_PROV_",$D1681),Catalogo_Precios,AE$8,FALSE)),M1681=0),0,VLOOKUP(CONCATENATE("ALI_",$C1681,"_SEG_",$I1681,"_PROV_",$D1681),Catalogo_Precios,AE$8,FALSE))</f>
        <v>894</v>
      </c>
      <c r="AF1681" s="57">
        <f t="shared" ref="AF1681" si="20341">IF(OR(ISERROR(VLOOKUP(CONCATENATE("ALI_",$C1681,"_SEG_",$I1681,"_PROV_",$D1681),Catalogo_Precios,AF$8,FALSE)),N1681=0),0,VLOOKUP(CONCATENATE("ALI_",$C1681,"_SEG_",$I1681,"_PROV_",$D1681),Catalogo_Precios,AF$8,FALSE))</f>
        <v>894</v>
      </c>
      <c r="AG1681" s="57">
        <f t="shared" ref="AG1681" si="20342">IF(OR(ISERROR(VLOOKUP(CONCATENATE("ALI_",$C1681,"_SEG_",$I1681,"_PROV_",$D1681),Catalogo_Precios,AG$8,FALSE)),O1681=0),0,VLOOKUP(CONCATENATE("ALI_",$C1681,"_SEG_",$I1681,"_PROV_",$D1681),Catalogo_Precios,AG$8,FALSE))</f>
        <v>894</v>
      </c>
      <c r="AH1681" s="57">
        <f t="shared" ref="AH1681" si="20343">IF(OR(ISERROR(VLOOKUP(CONCATENATE("ALI_",$C1681,"_SEG_",$I1681,"_PROV_",$D1681),Catalogo_Precios,AH$8,FALSE)),L1681=0),0,VLOOKUP(CONCATENATE("ALI_",$C1681,"_SEG_",$I1681,"_PROV_",$D1681),Catalogo_Precios,AH$8,FALSE))</f>
        <v>870</v>
      </c>
      <c r="AI1681" s="57">
        <f t="shared" ref="AI1681" si="20344">IF(OR(ISERROR(VLOOKUP(CONCATENATE("ALI_",$C1681,"_SEG_",$I1681,"_PROV_",$D1681),Catalogo_Precios,AI$8,FALSE)),M1681=0),0,VLOOKUP(CONCATENATE("ALI_",$C1681,"_SEG_",$I1681,"_PROV_",$D1681),Catalogo_Precios,AI$8,FALSE))</f>
        <v>870</v>
      </c>
      <c r="AJ1681" s="57">
        <f t="shared" ref="AJ1681" si="20345">IF(OR(ISERROR(VLOOKUP(CONCATENATE("ALI_",$C1681,"_SEG_",$I1681,"_PROV_",$D1681),Catalogo_Precios,AJ$8,FALSE)),N1681=0),0,VLOOKUP(CONCATENATE("ALI_",$C1681,"_SEG_",$I1681,"_PROV_",$D1681),Catalogo_Precios,AJ$8,FALSE))</f>
        <v>870</v>
      </c>
      <c r="AK1681" s="57">
        <f t="shared" ref="AK1681" si="20346">IF(OR(ISERROR(VLOOKUP(CONCATENATE("ALI_",$C1681,"_SEG_",$I1681,"_PROV_",$D1681),Catalogo_Precios,AK$8,FALSE)),O1681=0),0,VLOOKUP(CONCATENATE("ALI_",$C1681,"_SEG_",$I1681,"_PROV_",$D1681),Catalogo_Precios,AK$8,FALSE))</f>
        <v>870</v>
      </c>
      <c r="AL1681" s="53" t="s">
        <v>152</v>
      </c>
      <c r="AM1681" s="59" t="str">
        <f t="shared" si="20284"/>
        <v>ALI_33_SEG_5</v>
      </c>
      <c r="AN1681" s="59" t="str">
        <f t="shared" si="20285"/>
        <v>ALI_33_SEG_5_VAL_21029562</v>
      </c>
      <c r="AO1681" s="60">
        <f t="shared" ref="AO1681" si="20347">IF(OR(AB1681="",AB1681=0),0,COUNTIF(Codificacion,AM1681))</f>
        <v>2</v>
      </c>
      <c r="AP1681" s="61">
        <f t="array" ref="AP1681">MIN(IF(Codificacion=AM1681,Total_Cotizacion,""))</f>
        <v>21006039</v>
      </c>
      <c r="AQ1681" s="62" t="b">
        <f t="shared" si="20287"/>
        <v>0</v>
      </c>
      <c r="AR1681" s="51" t="s">
        <v>153</v>
      </c>
      <c r="AS1681" s="63" t="str">
        <f t="shared" si="20150"/>
        <v/>
      </c>
      <c r="AT1681" s="59" t="str">
        <f t="shared" si="20289"/>
        <v>ALI_33_SEG_5_</v>
      </c>
      <c r="AU1681" s="63">
        <f t="shared" ref="AU1681" si="20348">IF(AND(COUNTIF(Codificacion3,AT1681)&lt;AO1681),1,COUNTIF(Codificacion3,AT1681))</f>
        <v>1</v>
      </c>
      <c r="AV1681" s="62" t="str">
        <f t="shared" si="20291"/>
        <v>No Seleccionada</v>
      </c>
      <c r="AW1681" s="53" t="s">
        <v>154</v>
      </c>
      <c r="AX1681" s="51" t="str">
        <f t="shared" si="20292"/>
        <v>ALI_33_SEG_5FALSO</v>
      </c>
      <c r="AY1681" s="51">
        <f t="shared" si="20273"/>
        <v>1</v>
      </c>
      <c r="AZ1681" s="64" t="b">
        <f t="shared" si="20293"/>
        <v>0</v>
      </c>
    </row>
    <row r="1682" spans="1:52" x14ac:dyDescent="0.2">
      <c r="A1682" s="50" t="b">
        <f t="shared" si="20236"/>
        <v>0</v>
      </c>
      <c r="B1682" s="51" t="s">
        <v>150</v>
      </c>
      <c r="C1682" s="52">
        <v>33</v>
      </c>
      <c r="D1682" s="52">
        <f t="shared" ref="D1682" si="20349">IF(ISERROR(VLOOKUP(E1682,Proveedores,2,FALSE)),"",VLOOKUP(E1682,Proveedores,2,FALSE))</f>
        <v>2090</v>
      </c>
      <c r="E1682" s="53" t="s">
        <v>151</v>
      </c>
      <c r="F1682" s="54">
        <v>66</v>
      </c>
      <c r="G1682" s="53" t="s">
        <v>105</v>
      </c>
      <c r="H1682" s="53" t="s">
        <v>122</v>
      </c>
      <c r="I1682" s="52">
        <v>6</v>
      </c>
      <c r="J1682" s="53" t="s">
        <v>58</v>
      </c>
      <c r="K1682" s="55">
        <v>44835</v>
      </c>
      <c r="L1682" s="56">
        <v>8467</v>
      </c>
      <c r="M1682" s="56">
        <v>9859</v>
      </c>
      <c r="N1682" s="56">
        <v>6839</v>
      </c>
      <c r="O1682" s="56">
        <v>298</v>
      </c>
      <c r="P1682" s="57">
        <v>894</v>
      </c>
      <c r="Q1682" s="58">
        <v>0</v>
      </c>
      <c r="R1682" s="57">
        <v>894</v>
      </c>
      <c r="S1682" s="57">
        <v>894</v>
      </c>
      <c r="T1682" s="58">
        <v>0</v>
      </c>
      <c r="U1682" s="57">
        <v>894</v>
      </c>
      <c r="V1682" s="57">
        <v>894</v>
      </c>
      <c r="W1682" s="58">
        <v>0</v>
      </c>
      <c r="X1682" s="57">
        <v>894</v>
      </c>
      <c r="Y1682" s="57">
        <v>894</v>
      </c>
      <c r="Z1682" s="58">
        <v>0</v>
      </c>
      <c r="AA1682" s="57">
        <v>894</v>
      </c>
      <c r="AB1682" s="57">
        <v>22763922</v>
      </c>
      <c r="AC1682" s="53" t="str">
        <f t="shared" si="20275"/>
        <v>Registro Valido</v>
      </c>
      <c r="AD1682" s="57">
        <f t="shared" ref="AD1682" si="20350">IF(OR(ISERROR(VLOOKUP(CONCATENATE("ALI_",$C1682,"_SEG_",$I1682,"_PROV_",$D1682),Catalogo_Precios,AD$8,FALSE)),L1682=0),0,VLOOKUP(CONCATENATE("ALI_",$C1682,"_SEG_",$I1682,"_PROV_",$D1682),Catalogo_Precios,AD$8,FALSE))</f>
        <v>894</v>
      </c>
      <c r="AE1682" s="57">
        <f t="shared" ref="AE1682" si="20351">IF(OR(ISERROR(VLOOKUP(CONCATENATE("ALI_",$C1682,"_SEG_",$I1682,"_PROV_",$D1682),Catalogo_Precios,AE$8,FALSE)),M1682=0),0,VLOOKUP(CONCATENATE("ALI_",$C1682,"_SEG_",$I1682,"_PROV_",$D1682),Catalogo_Precios,AE$8,FALSE))</f>
        <v>894</v>
      </c>
      <c r="AF1682" s="57">
        <f t="shared" ref="AF1682" si="20352">IF(OR(ISERROR(VLOOKUP(CONCATENATE("ALI_",$C1682,"_SEG_",$I1682,"_PROV_",$D1682),Catalogo_Precios,AF$8,FALSE)),N1682=0),0,VLOOKUP(CONCATENATE("ALI_",$C1682,"_SEG_",$I1682,"_PROV_",$D1682),Catalogo_Precios,AF$8,FALSE))</f>
        <v>894</v>
      </c>
      <c r="AG1682" s="57">
        <f t="shared" ref="AG1682" si="20353">IF(OR(ISERROR(VLOOKUP(CONCATENATE("ALI_",$C1682,"_SEG_",$I1682,"_PROV_",$D1682),Catalogo_Precios,AG$8,FALSE)),O1682=0),0,VLOOKUP(CONCATENATE("ALI_",$C1682,"_SEG_",$I1682,"_PROV_",$D1682),Catalogo_Precios,AG$8,FALSE))</f>
        <v>894</v>
      </c>
      <c r="AH1682" s="57">
        <f t="shared" ref="AH1682" si="20354">IF(OR(ISERROR(VLOOKUP(CONCATENATE("ALI_",$C1682,"_SEG_",$I1682,"_PROV_",$D1682),Catalogo_Precios,AH$8,FALSE)),L1682=0),0,VLOOKUP(CONCATENATE("ALI_",$C1682,"_SEG_",$I1682,"_PROV_",$D1682),Catalogo_Precios,AH$8,FALSE))</f>
        <v>870</v>
      </c>
      <c r="AI1682" s="57">
        <f t="shared" ref="AI1682" si="20355">IF(OR(ISERROR(VLOOKUP(CONCATENATE("ALI_",$C1682,"_SEG_",$I1682,"_PROV_",$D1682),Catalogo_Precios,AI$8,FALSE)),M1682=0),0,VLOOKUP(CONCATENATE("ALI_",$C1682,"_SEG_",$I1682,"_PROV_",$D1682),Catalogo_Precios,AI$8,FALSE))</f>
        <v>870</v>
      </c>
      <c r="AJ1682" s="57">
        <f t="shared" ref="AJ1682" si="20356">IF(OR(ISERROR(VLOOKUP(CONCATENATE("ALI_",$C1682,"_SEG_",$I1682,"_PROV_",$D1682),Catalogo_Precios,AJ$8,FALSE)),N1682=0),0,VLOOKUP(CONCATENATE("ALI_",$C1682,"_SEG_",$I1682,"_PROV_",$D1682),Catalogo_Precios,AJ$8,FALSE))</f>
        <v>870</v>
      </c>
      <c r="AK1682" s="57">
        <f t="shared" ref="AK1682" si="20357">IF(OR(ISERROR(VLOOKUP(CONCATENATE("ALI_",$C1682,"_SEG_",$I1682,"_PROV_",$D1682),Catalogo_Precios,AK$8,FALSE)),O1682=0),0,VLOOKUP(CONCATENATE("ALI_",$C1682,"_SEG_",$I1682,"_PROV_",$D1682),Catalogo_Precios,AK$8,FALSE))</f>
        <v>870</v>
      </c>
      <c r="AL1682" s="53" t="s">
        <v>152</v>
      </c>
      <c r="AM1682" s="59" t="str">
        <f t="shared" si="20284"/>
        <v>ALI_33_SEG_6</v>
      </c>
      <c r="AN1682" s="59" t="str">
        <f t="shared" si="20285"/>
        <v>ALI_33_SEG_6_VAL_22763922</v>
      </c>
      <c r="AO1682" s="60">
        <f t="shared" ref="AO1682" si="20358">IF(OR(AB1682="",AB1682=0),0,COUNTIF(Codificacion,AM1682))</f>
        <v>3</v>
      </c>
      <c r="AP1682" s="61">
        <f t="array" ref="AP1682">MIN(IF(Codificacion=AM1682,Total_Cotizacion,""))</f>
        <v>21722485.300000001</v>
      </c>
      <c r="AQ1682" s="62" t="b">
        <f t="shared" si="20287"/>
        <v>0</v>
      </c>
      <c r="AR1682" s="51" t="s">
        <v>153</v>
      </c>
      <c r="AS1682" s="63" t="str">
        <f t="shared" si="20150"/>
        <v/>
      </c>
      <c r="AT1682" s="59" t="str">
        <f t="shared" si="20289"/>
        <v>ALI_33_SEG_6_</v>
      </c>
      <c r="AU1682" s="63">
        <f t="shared" ref="AU1682" si="20359">IF(AND(COUNTIF(Codificacion3,AT1682)&lt;AO1682),1,COUNTIF(Codificacion3,AT1682))</f>
        <v>1</v>
      </c>
      <c r="AV1682" s="62" t="str">
        <f t="shared" si="20291"/>
        <v>No Seleccionada</v>
      </c>
      <c r="AW1682" s="53" t="s">
        <v>154</v>
      </c>
      <c r="AX1682" s="51" t="str">
        <f t="shared" si="20292"/>
        <v>ALI_33_SEG_6FALSO</v>
      </c>
      <c r="AY1682" s="51">
        <f t="shared" si="20273"/>
        <v>2</v>
      </c>
      <c r="AZ1682" s="64" t="b">
        <f t="shared" si="20293"/>
        <v>0</v>
      </c>
    </row>
    <row r="1683" spans="1:52" x14ac:dyDescent="0.2">
      <c r="A1683" s="50" t="b">
        <f t="shared" si="20236"/>
        <v>0</v>
      </c>
      <c r="B1683" s="51" t="s">
        <v>150</v>
      </c>
      <c r="C1683" s="52">
        <v>33</v>
      </c>
      <c r="D1683" s="52">
        <f t="shared" ref="D1683" si="20360">IF(ISERROR(VLOOKUP(E1683,Proveedores,2,FALSE)),"",VLOOKUP(E1683,Proveedores,2,FALSE))</f>
        <v>2090</v>
      </c>
      <c r="E1683" s="53" t="s">
        <v>151</v>
      </c>
      <c r="F1683" s="54">
        <v>67</v>
      </c>
      <c r="G1683" s="53" t="s">
        <v>105</v>
      </c>
      <c r="H1683" s="53" t="s">
        <v>122</v>
      </c>
      <c r="I1683" s="52">
        <v>7</v>
      </c>
      <c r="J1683" s="53" t="s">
        <v>58</v>
      </c>
      <c r="K1683" s="55">
        <v>44835</v>
      </c>
      <c r="L1683" s="56">
        <v>8645</v>
      </c>
      <c r="M1683" s="56">
        <v>10070</v>
      </c>
      <c r="N1683" s="56">
        <v>6984</v>
      </c>
      <c r="O1683" s="56">
        <v>304</v>
      </c>
      <c r="P1683" s="57">
        <v>894</v>
      </c>
      <c r="Q1683" s="58">
        <v>0</v>
      </c>
      <c r="R1683" s="57">
        <v>894</v>
      </c>
      <c r="S1683" s="57">
        <v>894</v>
      </c>
      <c r="T1683" s="58">
        <v>0</v>
      </c>
      <c r="U1683" s="57">
        <v>894</v>
      </c>
      <c r="V1683" s="57">
        <v>894</v>
      </c>
      <c r="W1683" s="58">
        <v>0</v>
      </c>
      <c r="X1683" s="57">
        <v>894</v>
      </c>
      <c r="Y1683" s="57">
        <v>894</v>
      </c>
      <c r="Z1683" s="58">
        <v>0</v>
      </c>
      <c r="AA1683" s="57">
        <v>894</v>
      </c>
      <c r="AB1683" s="57">
        <v>23246682</v>
      </c>
      <c r="AC1683" s="53" t="str">
        <f t="shared" si="20275"/>
        <v>Registro Valido</v>
      </c>
      <c r="AD1683" s="57">
        <f t="shared" ref="AD1683" si="20361">IF(OR(ISERROR(VLOOKUP(CONCATENATE("ALI_",$C1683,"_SEG_",$I1683,"_PROV_",$D1683),Catalogo_Precios,AD$8,FALSE)),L1683=0),0,VLOOKUP(CONCATENATE("ALI_",$C1683,"_SEG_",$I1683,"_PROV_",$D1683),Catalogo_Precios,AD$8,FALSE))</f>
        <v>894</v>
      </c>
      <c r="AE1683" s="57">
        <f t="shared" ref="AE1683" si="20362">IF(OR(ISERROR(VLOOKUP(CONCATENATE("ALI_",$C1683,"_SEG_",$I1683,"_PROV_",$D1683),Catalogo_Precios,AE$8,FALSE)),M1683=0),0,VLOOKUP(CONCATENATE("ALI_",$C1683,"_SEG_",$I1683,"_PROV_",$D1683),Catalogo_Precios,AE$8,FALSE))</f>
        <v>894</v>
      </c>
      <c r="AF1683" s="57">
        <f t="shared" ref="AF1683" si="20363">IF(OR(ISERROR(VLOOKUP(CONCATENATE("ALI_",$C1683,"_SEG_",$I1683,"_PROV_",$D1683),Catalogo_Precios,AF$8,FALSE)),N1683=0),0,VLOOKUP(CONCATENATE("ALI_",$C1683,"_SEG_",$I1683,"_PROV_",$D1683),Catalogo_Precios,AF$8,FALSE))</f>
        <v>894</v>
      </c>
      <c r="AG1683" s="57">
        <f t="shared" ref="AG1683" si="20364">IF(OR(ISERROR(VLOOKUP(CONCATENATE("ALI_",$C1683,"_SEG_",$I1683,"_PROV_",$D1683),Catalogo_Precios,AG$8,FALSE)),O1683=0),0,VLOOKUP(CONCATENATE("ALI_",$C1683,"_SEG_",$I1683,"_PROV_",$D1683),Catalogo_Precios,AG$8,FALSE))</f>
        <v>894</v>
      </c>
      <c r="AH1683" s="57">
        <f t="shared" ref="AH1683" si="20365">IF(OR(ISERROR(VLOOKUP(CONCATENATE("ALI_",$C1683,"_SEG_",$I1683,"_PROV_",$D1683),Catalogo_Precios,AH$8,FALSE)),L1683=0),0,VLOOKUP(CONCATENATE("ALI_",$C1683,"_SEG_",$I1683,"_PROV_",$D1683),Catalogo_Precios,AH$8,FALSE))</f>
        <v>870</v>
      </c>
      <c r="AI1683" s="57">
        <f t="shared" ref="AI1683" si="20366">IF(OR(ISERROR(VLOOKUP(CONCATENATE("ALI_",$C1683,"_SEG_",$I1683,"_PROV_",$D1683),Catalogo_Precios,AI$8,FALSE)),M1683=0),0,VLOOKUP(CONCATENATE("ALI_",$C1683,"_SEG_",$I1683,"_PROV_",$D1683),Catalogo_Precios,AI$8,FALSE))</f>
        <v>870</v>
      </c>
      <c r="AJ1683" s="57">
        <f t="shared" ref="AJ1683" si="20367">IF(OR(ISERROR(VLOOKUP(CONCATENATE("ALI_",$C1683,"_SEG_",$I1683,"_PROV_",$D1683),Catalogo_Precios,AJ$8,FALSE)),N1683=0),0,VLOOKUP(CONCATENATE("ALI_",$C1683,"_SEG_",$I1683,"_PROV_",$D1683),Catalogo_Precios,AJ$8,FALSE))</f>
        <v>870</v>
      </c>
      <c r="AK1683" s="57">
        <f t="shared" ref="AK1683" si="20368">IF(OR(ISERROR(VLOOKUP(CONCATENATE("ALI_",$C1683,"_SEG_",$I1683,"_PROV_",$D1683),Catalogo_Precios,AK$8,FALSE)),O1683=0),0,VLOOKUP(CONCATENATE("ALI_",$C1683,"_SEG_",$I1683,"_PROV_",$D1683),Catalogo_Precios,AK$8,FALSE))</f>
        <v>870</v>
      </c>
      <c r="AL1683" s="53" t="s">
        <v>152</v>
      </c>
      <c r="AM1683" s="59" t="str">
        <f t="shared" si="20284"/>
        <v>ALI_33_SEG_7</v>
      </c>
      <c r="AN1683" s="59" t="str">
        <f t="shared" si="20285"/>
        <v>ALI_33_SEG_7_VAL_23246682</v>
      </c>
      <c r="AO1683" s="60">
        <f t="shared" ref="AO1683" si="20369">IF(OR(AB1683="",AB1683=0),0,COUNTIF(Codificacion,AM1683))</f>
        <v>3</v>
      </c>
      <c r="AP1683" s="61">
        <f t="array" ref="AP1683">MIN(IF(Codificacion=AM1683,Total_Cotizacion,""))</f>
        <v>18098088</v>
      </c>
      <c r="AQ1683" s="62" t="b">
        <f t="shared" si="20287"/>
        <v>0</v>
      </c>
      <c r="AR1683" s="51" t="s">
        <v>153</v>
      </c>
      <c r="AS1683" s="63" t="str">
        <f t="shared" si="20150"/>
        <v/>
      </c>
      <c r="AT1683" s="59" t="str">
        <f t="shared" si="20289"/>
        <v>ALI_33_SEG_7_</v>
      </c>
      <c r="AU1683" s="63">
        <f t="shared" ref="AU1683" si="20370">IF(AND(COUNTIF(Codificacion3,AT1683)&lt;AO1683),1,COUNTIF(Codificacion3,AT1683))</f>
        <v>1</v>
      </c>
      <c r="AV1683" s="62" t="str">
        <f t="shared" si="20291"/>
        <v>No Seleccionada</v>
      </c>
      <c r="AW1683" s="53" t="s">
        <v>154</v>
      </c>
      <c r="AX1683" s="51" t="str">
        <f t="shared" si="20292"/>
        <v>ALI_33_SEG_7FALSO</v>
      </c>
      <c r="AY1683" s="51">
        <f t="shared" si="20273"/>
        <v>2</v>
      </c>
      <c r="AZ1683" s="64" t="b">
        <f t="shared" si="20293"/>
        <v>0</v>
      </c>
    </row>
    <row r="1684" spans="1:52" x14ac:dyDescent="0.2">
      <c r="A1684" s="50" t="b">
        <f t="shared" si="20236"/>
        <v>0</v>
      </c>
      <c r="B1684" s="51" t="s">
        <v>150</v>
      </c>
      <c r="C1684" s="52">
        <v>33</v>
      </c>
      <c r="D1684" s="52">
        <f t="shared" ref="D1684" si="20371">IF(ISERROR(VLOOKUP(E1684,Proveedores,2,FALSE)),"",VLOOKUP(E1684,Proveedores,2,FALSE))</f>
        <v>2090</v>
      </c>
      <c r="E1684" s="53" t="s">
        <v>151</v>
      </c>
      <c r="F1684" s="54">
        <v>68</v>
      </c>
      <c r="G1684" s="53" t="s">
        <v>105</v>
      </c>
      <c r="H1684" s="53" t="s">
        <v>122</v>
      </c>
      <c r="I1684" s="52">
        <v>8</v>
      </c>
      <c r="J1684" s="53" t="s">
        <v>58</v>
      </c>
      <c r="K1684" s="55">
        <v>44835</v>
      </c>
      <c r="L1684" s="56">
        <v>8344</v>
      </c>
      <c r="M1684" s="56">
        <v>9717</v>
      </c>
      <c r="N1684" s="56">
        <v>6742</v>
      </c>
      <c r="O1684" s="56">
        <v>293</v>
      </c>
      <c r="P1684" s="57">
        <v>894</v>
      </c>
      <c r="Q1684" s="58">
        <v>0</v>
      </c>
      <c r="R1684" s="57">
        <v>894</v>
      </c>
      <c r="S1684" s="57">
        <v>894</v>
      </c>
      <c r="T1684" s="58">
        <v>0</v>
      </c>
      <c r="U1684" s="57">
        <v>894</v>
      </c>
      <c r="V1684" s="57">
        <v>894</v>
      </c>
      <c r="W1684" s="58">
        <v>0</v>
      </c>
      <c r="X1684" s="57">
        <v>894</v>
      </c>
      <c r="Y1684" s="57">
        <v>894</v>
      </c>
      <c r="Z1684" s="58">
        <v>0</v>
      </c>
      <c r="AA1684" s="57">
        <v>894</v>
      </c>
      <c r="AB1684" s="57">
        <v>22435824</v>
      </c>
      <c r="AC1684" s="53" t="str">
        <f t="shared" si="20275"/>
        <v>Registro Valido</v>
      </c>
      <c r="AD1684" s="57">
        <f t="shared" ref="AD1684" si="20372">IF(OR(ISERROR(VLOOKUP(CONCATENATE("ALI_",$C1684,"_SEG_",$I1684,"_PROV_",$D1684),Catalogo_Precios,AD$8,FALSE)),L1684=0),0,VLOOKUP(CONCATENATE("ALI_",$C1684,"_SEG_",$I1684,"_PROV_",$D1684),Catalogo_Precios,AD$8,FALSE))</f>
        <v>894</v>
      </c>
      <c r="AE1684" s="57">
        <f t="shared" ref="AE1684" si="20373">IF(OR(ISERROR(VLOOKUP(CONCATENATE("ALI_",$C1684,"_SEG_",$I1684,"_PROV_",$D1684),Catalogo_Precios,AE$8,FALSE)),M1684=0),0,VLOOKUP(CONCATENATE("ALI_",$C1684,"_SEG_",$I1684,"_PROV_",$D1684),Catalogo_Precios,AE$8,FALSE))</f>
        <v>894</v>
      </c>
      <c r="AF1684" s="57">
        <f t="shared" ref="AF1684" si="20374">IF(OR(ISERROR(VLOOKUP(CONCATENATE("ALI_",$C1684,"_SEG_",$I1684,"_PROV_",$D1684),Catalogo_Precios,AF$8,FALSE)),N1684=0),0,VLOOKUP(CONCATENATE("ALI_",$C1684,"_SEG_",$I1684,"_PROV_",$D1684),Catalogo_Precios,AF$8,FALSE))</f>
        <v>894</v>
      </c>
      <c r="AG1684" s="57">
        <f t="shared" ref="AG1684" si="20375">IF(OR(ISERROR(VLOOKUP(CONCATENATE("ALI_",$C1684,"_SEG_",$I1684,"_PROV_",$D1684),Catalogo_Precios,AG$8,FALSE)),O1684=0),0,VLOOKUP(CONCATENATE("ALI_",$C1684,"_SEG_",$I1684,"_PROV_",$D1684),Catalogo_Precios,AG$8,FALSE))</f>
        <v>894</v>
      </c>
      <c r="AH1684" s="57">
        <f t="shared" ref="AH1684" si="20376">IF(OR(ISERROR(VLOOKUP(CONCATENATE("ALI_",$C1684,"_SEG_",$I1684,"_PROV_",$D1684),Catalogo_Precios,AH$8,FALSE)),L1684=0),0,VLOOKUP(CONCATENATE("ALI_",$C1684,"_SEG_",$I1684,"_PROV_",$D1684),Catalogo_Precios,AH$8,FALSE))</f>
        <v>870</v>
      </c>
      <c r="AI1684" s="57">
        <f t="shared" ref="AI1684" si="20377">IF(OR(ISERROR(VLOOKUP(CONCATENATE("ALI_",$C1684,"_SEG_",$I1684,"_PROV_",$D1684),Catalogo_Precios,AI$8,FALSE)),M1684=0),0,VLOOKUP(CONCATENATE("ALI_",$C1684,"_SEG_",$I1684,"_PROV_",$D1684),Catalogo_Precios,AI$8,FALSE))</f>
        <v>870</v>
      </c>
      <c r="AJ1684" s="57">
        <f t="shared" ref="AJ1684" si="20378">IF(OR(ISERROR(VLOOKUP(CONCATENATE("ALI_",$C1684,"_SEG_",$I1684,"_PROV_",$D1684),Catalogo_Precios,AJ$8,FALSE)),N1684=0),0,VLOOKUP(CONCATENATE("ALI_",$C1684,"_SEG_",$I1684,"_PROV_",$D1684),Catalogo_Precios,AJ$8,FALSE))</f>
        <v>870</v>
      </c>
      <c r="AK1684" s="57">
        <f t="shared" ref="AK1684" si="20379">IF(OR(ISERROR(VLOOKUP(CONCATENATE("ALI_",$C1684,"_SEG_",$I1684,"_PROV_",$D1684),Catalogo_Precios,AK$8,FALSE)),O1684=0),0,VLOOKUP(CONCATENATE("ALI_",$C1684,"_SEG_",$I1684,"_PROV_",$D1684),Catalogo_Precios,AK$8,FALSE))</f>
        <v>870</v>
      </c>
      <c r="AL1684" s="53" t="s">
        <v>152</v>
      </c>
      <c r="AM1684" s="59" t="str">
        <f t="shared" si="20284"/>
        <v>ALI_33_SEG_8</v>
      </c>
      <c r="AN1684" s="59" t="str">
        <f t="shared" si="20285"/>
        <v>ALI_33_SEG_8_VAL_22435824</v>
      </c>
      <c r="AO1684" s="60">
        <f t="shared" ref="AO1684" si="20380">IF(OR(AB1684="",AB1684=0),0,COUNTIF(Codificacion,AM1684))</f>
        <v>2</v>
      </c>
      <c r="AP1684" s="61">
        <f t="array" ref="AP1684">MIN(IF(Codificacion=AM1684,Total_Cotizacion,""))</f>
        <v>22410728</v>
      </c>
      <c r="AQ1684" s="62" t="b">
        <f t="shared" si="20287"/>
        <v>0</v>
      </c>
      <c r="AR1684" s="51" t="s">
        <v>153</v>
      </c>
      <c r="AS1684" s="63" t="str">
        <f t="shared" si="20150"/>
        <v/>
      </c>
      <c r="AT1684" s="59" t="str">
        <f t="shared" si="20289"/>
        <v>ALI_33_SEG_8_</v>
      </c>
      <c r="AU1684" s="63">
        <f t="shared" ref="AU1684" si="20381">IF(AND(COUNTIF(Codificacion3,AT1684)&lt;AO1684),1,COUNTIF(Codificacion3,AT1684))</f>
        <v>1</v>
      </c>
      <c r="AV1684" s="62" t="str">
        <f t="shared" si="20291"/>
        <v>No Seleccionada</v>
      </c>
      <c r="AW1684" s="53" t="s">
        <v>154</v>
      </c>
      <c r="AX1684" s="51" t="str">
        <f t="shared" si="20292"/>
        <v>ALI_33_SEG_8FALSO</v>
      </c>
      <c r="AY1684" s="51">
        <f t="shared" si="20273"/>
        <v>1</v>
      </c>
      <c r="AZ1684" s="64" t="b">
        <f t="shared" si="20293"/>
        <v>0</v>
      </c>
    </row>
    <row r="1685" spans="1:52" x14ac:dyDescent="0.2">
      <c r="A1685" s="50" t="b">
        <f t="shared" si="20236"/>
        <v>0</v>
      </c>
      <c r="B1685" s="51" t="s">
        <v>150</v>
      </c>
      <c r="C1685" s="52">
        <v>33</v>
      </c>
      <c r="D1685" s="52">
        <f t="shared" ref="D1685" si="20382">IF(ISERROR(VLOOKUP(E1685,Proveedores,2,FALSE)),"",VLOOKUP(E1685,Proveedores,2,FALSE))</f>
        <v>2090</v>
      </c>
      <c r="E1685" s="53" t="s">
        <v>151</v>
      </c>
      <c r="F1685" s="54">
        <v>69</v>
      </c>
      <c r="G1685" s="53" t="s">
        <v>105</v>
      </c>
      <c r="H1685" s="53" t="s">
        <v>122</v>
      </c>
      <c r="I1685" s="52">
        <v>9</v>
      </c>
      <c r="J1685" s="53" t="s">
        <v>58</v>
      </c>
      <c r="K1685" s="55">
        <v>44835</v>
      </c>
      <c r="L1685" s="56">
        <v>8433</v>
      </c>
      <c r="M1685" s="56">
        <v>9821</v>
      </c>
      <c r="N1685" s="56">
        <v>6812</v>
      </c>
      <c r="O1685" s="56">
        <v>296</v>
      </c>
      <c r="P1685" s="57">
        <v>894</v>
      </c>
      <c r="Q1685" s="58">
        <v>0</v>
      </c>
      <c r="R1685" s="57">
        <v>894</v>
      </c>
      <c r="S1685" s="57">
        <v>894</v>
      </c>
      <c r="T1685" s="58">
        <v>0</v>
      </c>
      <c r="U1685" s="57">
        <v>894</v>
      </c>
      <c r="V1685" s="57">
        <v>894</v>
      </c>
      <c r="W1685" s="58">
        <v>0</v>
      </c>
      <c r="X1685" s="57">
        <v>894</v>
      </c>
      <c r="Y1685" s="57">
        <v>894</v>
      </c>
      <c r="Z1685" s="58">
        <v>0</v>
      </c>
      <c r="AA1685" s="57">
        <v>894</v>
      </c>
      <c r="AB1685" s="57">
        <v>22673628</v>
      </c>
      <c r="AC1685" s="53" t="str">
        <f t="shared" si="20275"/>
        <v>Registro Valido</v>
      </c>
      <c r="AD1685" s="57">
        <f t="shared" ref="AD1685" si="20383">IF(OR(ISERROR(VLOOKUP(CONCATENATE("ALI_",$C1685,"_SEG_",$I1685,"_PROV_",$D1685),Catalogo_Precios,AD$8,FALSE)),L1685=0),0,VLOOKUP(CONCATENATE("ALI_",$C1685,"_SEG_",$I1685,"_PROV_",$D1685),Catalogo_Precios,AD$8,FALSE))</f>
        <v>894</v>
      </c>
      <c r="AE1685" s="57">
        <f t="shared" ref="AE1685" si="20384">IF(OR(ISERROR(VLOOKUP(CONCATENATE("ALI_",$C1685,"_SEG_",$I1685,"_PROV_",$D1685),Catalogo_Precios,AE$8,FALSE)),M1685=0),0,VLOOKUP(CONCATENATE("ALI_",$C1685,"_SEG_",$I1685,"_PROV_",$D1685),Catalogo_Precios,AE$8,FALSE))</f>
        <v>894</v>
      </c>
      <c r="AF1685" s="57">
        <f t="shared" ref="AF1685" si="20385">IF(OR(ISERROR(VLOOKUP(CONCATENATE("ALI_",$C1685,"_SEG_",$I1685,"_PROV_",$D1685),Catalogo_Precios,AF$8,FALSE)),N1685=0),0,VLOOKUP(CONCATENATE("ALI_",$C1685,"_SEG_",$I1685,"_PROV_",$D1685),Catalogo_Precios,AF$8,FALSE))</f>
        <v>894</v>
      </c>
      <c r="AG1685" s="57">
        <f t="shared" ref="AG1685" si="20386">IF(OR(ISERROR(VLOOKUP(CONCATENATE("ALI_",$C1685,"_SEG_",$I1685,"_PROV_",$D1685),Catalogo_Precios,AG$8,FALSE)),O1685=0),0,VLOOKUP(CONCATENATE("ALI_",$C1685,"_SEG_",$I1685,"_PROV_",$D1685),Catalogo_Precios,AG$8,FALSE))</f>
        <v>894</v>
      </c>
      <c r="AH1685" s="57">
        <f t="shared" ref="AH1685" si="20387">IF(OR(ISERROR(VLOOKUP(CONCATENATE("ALI_",$C1685,"_SEG_",$I1685,"_PROV_",$D1685),Catalogo_Precios,AH$8,FALSE)),L1685=0),0,VLOOKUP(CONCATENATE("ALI_",$C1685,"_SEG_",$I1685,"_PROV_",$D1685),Catalogo_Precios,AH$8,FALSE))</f>
        <v>870</v>
      </c>
      <c r="AI1685" s="57">
        <f t="shared" ref="AI1685" si="20388">IF(OR(ISERROR(VLOOKUP(CONCATENATE("ALI_",$C1685,"_SEG_",$I1685,"_PROV_",$D1685),Catalogo_Precios,AI$8,FALSE)),M1685=0),0,VLOOKUP(CONCATENATE("ALI_",$C1685,"_SEG_",$I1685,"_PROV_",$D1685),Catalogo_Precios,AI$8,FALSE))</f>
        <v>870</v>
      </c>
      <c r="AJ1685" s="57">
        <f t="shared" ref="AJ1685" si="20389">IF(OR(ISERROR(VLOOKUP(CONCATENATE("ALI_",$C1685,"_SEG_",$I1685,"_PROV_",$D1685),Catalogo_Precios,AJ$8,FALSE)),N1685=0),0,VLOOKUP(CONCATENATE("ALI_",$C1685,"_SEG_",$I1685,"_PROV_",$D1685),Catalogo_Precios,AJ$8,FALSE))</f>
        <v>870</v>
      </c>
      <c r="AK1685" s="57">
        <f t="shared" ref="AK1685" si="20390">IF(OR(ISERROR(VLOOKUP(CONCATENATE("ALI_",$C1685,"_SEG_",$I1685,"_PROV_",$D1685),Catalogo_Precios,AK$8,FALSE)),O1685=0),0,VLOOKUP(CONCATENATE("ALI_",$C1685,"_SEG_",$I1685,"_PROV_",$D1685),Catalogo_Precios,AK$8,FALSE))</f>
        <v>870</v>
      </c>
      <c r="AL1685" s="53" t="s">
        <v>152</v>
      </c>
      <c r="AM1685" s="59" t="str">
        <f t="shared" si="20284"/>
        <v>ALI_33_SEG_9</v>
      </c>
      <c r="AN1685" s="59" t="str">
        <f t="shared" si="20285"/>
        <v>ALI_33_SEG_9_VAL_22673628</v>
      </c>
      <c r="AO1685" s="60">
        <f t="shared" ref="AO1685" si="20391">IF(OR(AB1685="",AB1685=0),0,COUNTIF(Codificacion,AM1685))</f>
        <v>3</v>
      </c>
      <c r="AP1685" s="61">
        <f t="array" ref="AP1685">MIN(IF(Codificacion=AM1685,Total_Cotizacion,""))</f>
        <v>20725319.16</v>
      </c>
      <c r="AQ1685" s="62" t="b">
        <f t="shared" si="20287"/>
        <v>0</v>
      </c>
      <c r="AR1685" s="51" t="s">
        <v>153</v>
      </c>
      <c r="AS1685" s="63" t="str">
        <f t="shared" si="20150"/>
        <v/>
      </c>
      <c r="AT1685" s="59" t="str">
        <f t="shared" si="20289"/>
        <v>ALI_33_SEG_9_</v>
      </c>
      <c r="AU1685" s="63">
        <f t="shared" ref="AU1685" si="20392">IF(AND(COUNTIF(Codificacion3,AT1685)&lt;AO1685),1,COUNTIF(Codificacion3,AT1685))</f>
        <v>1</v>
      </c>
      <c r="AV1685" s="62" t="str">
        <f t="shared" si="20291"/>
        <v>No Seleccionada</v>
      </c>
      <c r="AW1685" s="53" t="s">
        <v>154</v>
      </c>
      <c r="AX1685" s="51" t="str">
        <f t="shared" si="20292"/>
        <v>ALI_33_SEG_9FALSO</v>
      </c>
      <c r="AY1685" s="51">
        <f t="shared" si="20273"/>
        <v>2</v>
      </c>
      <c r="AZ1685" s="64" t="b">
        <f t="shared" si="20293"/>
        <v>0</v>
      </c>
    </row>
    <row r="1686" spans="1:52" x14ac:dyDescent="0.2">
      <c r="A1686" s="50" t="b">
        <f t="shared" si="20236"/>
        <v>0</v>
      </c>
      <c r="B1686" s="51" t="s">
        <v>150</v>
      </c>
      <c r="C1686" s="52">
        <v>33</v>
      </c>
      <c r="D1686" s="52">
        <f t="shared" ref="D1686" si="20393">IF(ISERROR(VLOOKUP(E1686,Proveedores,2,FALSE)),"",VLOOKUP(E1686,Proveedores,2,FALSE))</f>
        <v>2090</v>
      </c>
      <c r="E1686" s="53" t="s">
        <v>151</v>
      </c>
      <c r="F1686" s="54">
        <v>70</v>
      </c>
      <c r="G1686" s="53" t="s">
        <v>105</v>
      </c>
      <c r="H1686" s="53" t="s">
        <v>122</v>
      </c>
      <c r="I1686" s="52">
        <v>10</v>
      </c>
      <c r="J1686" s="53" t="s">
        <v>58</v>
      </c>
      <c r="K1686" s="55">
        <v>44835</v>
      </c>
      <c r="L1686" s="56">
        <v>8444</v>
      </c>
      <c r="M1686" s="56">
        <v>9838</v>
      </c>
      <c r="N1686" s="56">
        <v>6823</v>
      </c>
      <c r="O1686" s="56">
        <v>297</v>
      </c>
      <c r="P1686" s="57">
        <v>894</v>
      </c>
      <c r="Q1686" s="58">
        <v>0</v>
      </c>
      <c r="R1686" s="57">
        <v>894</v>
      </c>
      <c r="S1686" s="57">
        <v>894</v>
      </c>
      <c r="T1686" s="58">
        <v>0</v>
      </c>
      <c r="U1686" s="57">
        <v>894</v>
      </c>
      <c r="V1686" s="57">
        <v>894</v>
      </c>
      <c r="W1686" s="58">
        <v>0</v>
      </c>
      <c r="X1686" s="57">
        <v>894</v>
      </c>
      <c r="Y1686" s="57">
        <v>894</v>
      </c>
      <c r="Z1686" s="58">
        <v>0</v>
      </c>
      <c r="AA1686" s="57">
        <v>894</v>
      </c>
      <c r="AB1686" s="57">
        <v>22709388</v>
      </c>
      <c r="AC1686" s="53" t="str">
        <f t="shared" si="20275"/>
        <v>Registro Valido</v>
      </c>
      <c r="AD1686" s="57">
        <f t="shared" ref="AD1686" si="20394">IF(OR(ISERROR(VLOOKUP(CONCATENATE("ALI_",$C1686,"_SEG_",$I1686,"_PROV_",$D1686),Catalogo_Precios,AD$8,FALSE)),L1686=0),0,VLOOKUP(CONCATENATE("ALI_",$C1686,"_SEG_",$I1686,"_PROV_",$D1686),Catalogo_Precios,AD$8,FALSE))</f>
        <v>894</v>
      </c>
      <c r="AE1686" s="57">
        <f t="shared" ref="AE1686" si="20395">IF(OR(ISERROR(VLOOKUP(CONCATENATE("ALI_",$C1686,"_SEG_",$I1686,"_PROV_",$D1686),Catalogo_Precios,AE$8,FALSE)),M1686=0),0,VLOOKUP(CONCATENATE("ALI_",$C1686,"_SEG_",$I1686,"_PROV_",$D1686),Catalogo_Precios,AE$8,FALSE))</f>
        <v>894</v>
      </c>
      <c r="AF1686" s="57">
        <f t="shared" ref="AF1686" si="20396">IF(OR(ISERROR(VLOOKUP(CONCATENATE("ALI_",$C1686,"_SEG_",$I1686,"_PROV_",$D1686),Catalogo_Precios,AF$8,FALSE)),N1686=0),0,VLOOKUP(CONCATENATE("ALI_",$C1686,"_SEG_",$I1686,"_PROV_",$D1686),Catalogo_Precios,AF$8,FALSE))</f>
        <v>894</v>
      </c>
      <c r="AG1686" s="57">
        <f t="shared" ref="AG1686" si="20397">IF(OR(ISERROR(VLOOKUP(CONCATENATE("ALI_",$C1686,"_SEG_",$I1686,"_PROV_",$D1686),Catalogo_Precios,AG$8,FALSE)),O1686=0),0,VLOOKUP(CONCATENATE("ALI_",$C1686,"_SEG_",$I1686,"_PROV_",$D1686),Catalogo_Precios,AG$8,FALSE))</f>
        <v>894</v>
      </c>
      <c r="AH1686" s="57">
        <f t="shared" ref="AH1686" si="20398">IF(OR(ISERROR(VLOOKUP(CONCATENATE("ALI_",$C1686,"_SEG_",$I1686,"_PROV_",$D1686),Catalogo_Precios,AH$8,FALSE)),L1686=0),0,VLOOKUP(CONCATENATE("ALI_",$C1686,"_SEG_",$I1686,"_PROV_",$D1686),Catalogo_Precios,AH$8,FALSE))</f>
        <v>870</v>
      </c>
      <c r="AI1686" s="57">
        <f t="shared" ref="AI1686" si="20399">IF(OR(ISERROR(VLOOKUP(CONCATENATE("ALI_",$C1686,"_SEG_",$I1686,"_PROV_",$D1686),Catalogo_Precios,AI$8,FALSE)),M1686=0),0,VLOOKUP(CONCATENATE("ALI_",$C1686,"_SEG_",$I1686,"_PROV_",$D1686),Catalogo_Precios,AI$8,FALSE))</f>
        <v>870</v>
      </c>
      <c r="AJ1686" s="57">
        <f t="shared" ref="AJ1686" si="20400">IF(OR(ISERROR(VLOOKUP(CONCATENATE("ALI_",$C1686,"_SEG_",$I1686,"_PROV_",$D1686),Catalogo_Precios,AJ$8,FALSE)),N1686=0),0,VLOOKUP(CONCATENATE("ALI_",$C1686,"_SEG_",$I1686,"_PROV_",$D1686),Catalogo_Precios,AJ$8,FALSE))</f>
        <v>870</v>
      </c>
      <c r="AK1686" s="57">
        <f t="shared" ref="AK1686" si="20401">IF(OR(ISERROR(VLOOKUP(CONCATENATE("ALI_",$C1686,"_SEG_",$I1686,"_PROV_",$D1686),Catalogo_Precios,AK$8,FALSE)),O1686=0),0,VLOOKUP(CONCATENATE("ALI_",$C1686,"_SEG_",$I1686,"_PROV_",$D1686),Catalogo_Precios,AK$8,FALSE))</f>
        <v>870</v>
      </c>
      <c r="AL1686" s="53" t="s">
        <v>152</v>
      </c>
      <c r="AM1686" s="59" t="str">
        <f t="shared" si="20284"/>
        <v>ALI_33_SEG_10</v>
      </c>
      <c r="AN1686" s="59" t="str">
        <f t="shared" si="20285"/>
        <v>ALI_33_SEG_10_VAL_22709388</v>
      </c>
      <c r="AO1686" s="60">
        <f t="shared" ref="AO1686" si="20402">IF(OR(AB1686="",AB1686=0),0,COUNTIF(Codificacion,AM1686))</f>
        <v>3</v>
      </c>
      <c r="AP1686" s="61">
        <f t="array" ref="AP1686">MIN(IF(Codificacion=AM1686,Total_Cotizacion,""))</f>
        <v>21214226.279999997</v>
      </c>
      <c r="AQ1686" s="62" t="b">
        <f t="shared" si="20287"/>
        <v>0</v>
      </c>
      <c r="AR1686" s="51" t="s">
        <v>153</v>
      </c>
      <c r="AS1686" s="63" t="str">
        <f t="shared" si="20150"/>
        <v/>
      </c>
      <c r="AT1686" s="59" t="str">
        <f t="shared" si="20289"/>
        <v>ALI_33_SEG_10_</v>
      </c>
      <c r="AU1686" s="63">
        <f t="shared" ref="AU1686" si="20403">IF(AND(COUNTIF(Codificacion3,AT1686)&lt;AO1686),1,COUNTIF(Codificacion3,AT1686))</f>
        <v>1</v>
      </c>
      <c r="AV1686" s="62" t="str">
        <f t="shared" si="20291"/>
        <v>No Seleccionada</v>
      </c>
      <c r="AW1686" s="53" t="s">
        <v>154</v>
      </c>
      <c r="AX1686" s="51" t="str">
        <f t="shared" si="20292"/>
        <v>ALI_33_SEG_10FALSO</v>
      </c>
      <c r="AY1686" s="51">
        <f t="shared" si="20273"/>
        <v>2</v>
      </c>
      <c r="AZ1686" s="64" t="b">
        <f t="shared" si="20293"/>
        <v>0</v>
      </c>
    </row>
    <row r="1687" spans="1:52" x14ac:dyDescent="0.2">
      <c r="A1687" s="50" t="b">
        <f t="shared" si="20236"/>
        <v>0</v>
      </c>
      <c r="B1687" s="51" t="s">
        <v>150</v>
      </c>
      <c r="C1687" s="52">
        <v>33</v>
      </c>
      <c r="D1687" s="52">
        <f t="shared" ref="D1687" si="20404">IF(ISERROR(VLOOKUP(E1687,Proveedores,2,FALSE)),"",VLOOKUP(E1687,Proveedores,2,FALSE))</f>
        <v>2090</v>
      </c>
      <c r="E1687" s="53" t="s">
        <v>151</v>
      </c>
      <c r="F1687" s="54">
        <v>71</v>
      </c>
      <c r="G1687" s="53" t="s">
        <v>105</v>
      </c>
      <c r="H1687" s="53" t="s">
        <v>122</v>
      </c>
      <c r="I1687" s="52">
        <v>11</v>
      </c>
      <c r="J1687" s="53" t="s">
        <v>58</v>
      </c>
      <c r="K1687" s="55">
        <v>44835</v>
      </c>
      <c r="L1687" s="56">
        <v>8316</v>
      </c>
      <c r="M1687" s="56">
        <v>9688</v>
      </c>
      <c r="N1687" s="56">
        <v>6721</v>
      </c>
      <c r="O1687" s="56">
        <v>292</v>
      </c>
      <c r="P1687" s="57">
        <v>894</v>
      </c>
      <c r="Q1687" s="58">
        <v>0</v>
      </c>
      <c r="R1687" s="57">
        <v>894</v>
      </c>
      <c r="S1687" s="57">
        <v>894</v>
      </c>
      <c r="T1687" s="58">
        <v>0</v>
      </c>
      <c r="U1687" s="57">
        <v>894</v>
      </c>
      <c r="V1687" s="57">
        <v>894</v>
      </c>
      <c r="W1687" s="58">
        <v>0</v>
      </c>
      <c r="X1687" s="57">
        <v>894</v>
      </c>
      <c r="Y1687" s="57">
        <v>894</v>
      </c>
      <c r="Z1687" s="58">
        <v>0</v>
      </c>
      <c r="AA1687" s="57">
        <v>894</v>
      </c>
      <c r="AB1687" s="57">
        <v>22365198</v>
      </c>
      <c r="AC1687" s="53" t="str">
        <f t="shared" si="20275"/>
        <v>Registro Valido</v>
      </c>
      <c r="AD1687" s="57">
        <f t="shared" ref="AD1687" si="20405">IF(OR(ISERROR(VLOOKUP(CONCATENATE("ALI_",$C1687,"_SEG_",$I1687,"_PROV_",$D1687),Catalogo_Precios,AD$8,FALSE)),L1687=0),0,VLOOKUP(CONCATENATE("ALI_",$C1687,"_SEG_",$I1687,"_PROV_",$D1687),Catalogo_Precios,AD$8,FALSE))</f>
        <v>894</v>
      </c>
      <c r="AE1687" s="57">
        <f t="shared" ref="AE1687" si="20406">IF(OR(ISERROR(VLOOKUP(CONCATENATE("ALI_",$C1687,"_SEG_",$I1687,"_PROV_",$D1687),Catalogo_Precios,AE$8,FALSE)),M1687=0),0,VLOOKUP(CONCATENATE("ALI_",$C1687,"_SEG_",$I1687,"_PROV_",$D1687),Catalogo_Precios,AE$8,FALSE))</f>
        <v>894</v>
      </c>
      <c r="AF1687" s="57">
        <f t="shared" ref="AF1687" si="20407">IF(OR(ISERROR(VLOOKUP(CONCATENATE("ALI_",$C1687,"_SEG_",$I1687,"_PROV_",$D1687),Catalogo_Precios,AF$8,FALSE)),N1687=0),0,VLOOKUP(CONCATENATE("ALI_",$C1687,"_SEG_",$I1687,"_PROV_",$D1687),Catalogo_Precios,AF$8,FALSE))</f>
        <v>894</v>
      </c>
      <c r="AG1687" s="57">
        <f t="shared" ref="AG1687" si="20408">IF(OR(ISERROR(VLOOKUP(CONCATENATE("ALI_",$C1687,"_SEG_",$I1687,"_PROV_",$D1687),Catalogo_Precios,AG$8,FALSE)),O1687=0),0,VLOOKUP(CONCATENATE("ALI_",$C1687,"_SEG_",$I1687,"_PROV_",$D1687),Catalogo_Precios,AG$8,FALSE))</f>
        <v>894</v>
      </c>
      <c r="AH1687" s="57">
        <f t="shared" ref="AH1687" si="20409">IF(OR(ISERROR(VLOOKUP(CONCATENATE("ALI_",$C1687,"_SEG_",$I1687,"_PROV_",$D1687),Catalogo_Precios,AH$8,FALSE)),L1687=0),0,VLOOKUP(CONCATENATE("ALI_",$C1687,"_SEG_",$I1687,"_PROV_",$D1687),Catalogo_Precios,AH$8,FALSE))</f>
        <v>870</v>
      </c>
      <c r="AI1687" s="57">
        <f t="shared" ref="AI1687" si="20410">IF(OR(ISERROR(VLOOKUP(CONCATENATE("ALI_",$C1687,"_SEG_",$I1687,"_PROV_",$D1687),Catalogo_Precios,AI$8,FALSE)),M1687=0),0,VLOOKUP(CONCATENATE("ALI_",$C1687,"_SEG_",$I1687,"_PROV_",$D1687),Catalogo_Precios,AI$8,FALSE))</f>
        <v>870</v>
      </c>
      <c r="AJ1687" s="57">
        <f t="shared" ref="AJ1687" si="20411">IF(OR(ISERROR(VLOOKUP(CONCATENATE("ALI_",$C1687,"_SEG_",$I1687,"_PROV_",$D1687),Catalogo_Precios,AJ$8,FALSE)),N1687=0),0,VLOOKUP(CONCATENATE("ALI_",$C1687,"_SEG_",$I1687,"_PROV_",$D1687),Catalogo_Precios,AJ$8,FALSE))</f>
        <v>870</v>
      </c>
      <c r="AK1687" s="57">
        <f t="shared" ref="AK1687" si="20412">IF(OR(ISERROR(VLOOKUP(CONCATENATE("ALI_",$C1687,"_SEG_",$I1687,"_PROV_",$D1687),Catalogo_Precios,AK$8,FALSE)),O1687=0),0,VLOOKUP(CONCATENATE("ALI_",$C1687,"_SEG_",$I1687,"_PROV_",$D1687),Catalogo_Precios,AK$8,FALSE))</f>
        <v>870</v>
      </c>
      <c r="AL1687" s="53" t="s">
        <v>152</v>
      </c>
      <c r="AM1687" s="59" t="str">
        <f t="shared" si="20284"/>
        <v>ALI_33_SEG_11</v>
      </c>
      <c r="AN1687" s="59" t="str">
        <f t="shared" si="20285"/>
        <v>ALI_33_SEG_11_VAL_22365198</v>
      </c>
      <c r="AO1687" s="60">
        <f t="shared" ref="AO1687" si="20413">IF(OR(AB1687="",AB1687=0),0,COUNTIF(Codificacion,AM1687))</f>
        <v>2</v>
      </c>
      <c r="AP1687" s="61">
        <f t="array" ref="AP1687">MIN(IF(Codificacion=AM1687,Total_Cotizacion,""))</f>
        <v>22340181</v>
      </c>
      <c r="AQ1687" s="62" t="b">
        <f t="shared" si="20287"/>
        <v>0</v>
      </c>
      <c r="AR1687" s="51" t="s">
        <v>153</v>
      </c>
      <c r="AS1687" s="63" t="str">
        <f t="shared" si="20150"/>
        <v/>
      </c>
      <c r="AT1687" s="59" t="str">
        <f t="shared" si="20289"/>
        <v>ALI_33_SEG_11_</v>
      </c>
      <c r="AU1687" s="63">
        <f t="shared" ref="AU1687" si="20414">IF(AND(COUNTIF(Codificacion3,AT1687)&lt;AO1687),1,COUNTIF(Codificacion3,AT1687))</f>
        <v>1</v>
      </c>
      <c r="AV1687" s="62" t="str">
        <f t="shared" si="20291"/>
        <v>No Seleccionada</v>
      </c>
      <c r="AW1687" s="53" t="s">
        <v>154</v>
      </c>
      <c r="AX1687" s="51" t="str">
        <f t="shared" si="20292"/>
        <v>ALI_33_SEG_11FALSO</v>
      </c>
      <c r="AY1687" s="51">
        <f t="shared" si="20273"/>
        <v>1</v>
      </c>
      <c r="AZ1687" s="64" t="b">
        <f t="shared" si="20293"/>
        <v>0</v>
      </c>
    </row>
    <row r="1688" spans="1:52" x14ac:dyDescent="0.2">
      <c r="A1688" s="50" t="b">
        <f t="shared" si="20236"/>
        <v>0</v>
      </c>
      <c r="B1688" s="51" t="s">
        <v>150</v>
      </c>
      <c r="C1688" s="52">
        <v>33</v>
      </c>
      <c r="D1688" s="52">
        <f t="shared" ref="D1688" si="20415">IF(ISERROR(VLOOKUP(E1688,Proveedores,2,FALSE)),"",VLOOKUP(E1688,Proveedores,2,FALSE))</f>
        <v>2090</v>
      </c>
      <c r="E1688" s="53" t="s">
        <v>151</v>
      </c>
      <c r="F1688" s="54">
        <v>72</v>
      </c>
      <c r="G1688" s="53" t="s">
        <v>105</v>
      </c>
      <c r="H1688" s="53" t="s">
        <v>122</v>
      </c>
      <c r="I1688" s="52">
        <v>12</v>
      </c>
      <c r="J1688" s="53" t="s">
        <v>58</v>
      </c>
      <c r="K1688" s="55">
        <v>44835</v>
      </c>
      <c r="L1688" s="56">
        <v>7546</v>
      </c>
      <c r="M1688" s="56">
        <v>8792</v>
      </c>
      <c r="N1688" s="56">
        <v>6097</v>
      </c>
      <c r="O1688" s="56">
        <v>265</v>
      </c>
      <c r="P1688" s="57">
        <v>894</v>
      </c>
      <c r="Q1688" s="58">
        <v>0</v>
      </c>
      <c r="R1688" s="57">
        <v>894</v>
      </c>
      <c r="S1688" s="57">
        <v>894</v>
      </c>
      <c r="T1688" s="58">
        <v>0</v>
      </c>
      <c r="U1688" s="57">
        <v>894</v>
      </c>
      <c r="V1688" s="57">
        <v>894</v>
      </c>
      <c r="W1688" s="58">
        <v>0</v>
      </c>
      <c r="X1688" s="57">
        <v>894</v>
      </c>
      <c r="Y1688" s="57">
        <v>894</v>
      </c>
      <c r="Z1688" s="58">
        <v>0</v>
      </c>
      <c r="AA1688" s="57">
        <v>894</v>
      </c>
      <c r="AB1688" s="57">
        <v>20293800</v>
      </c>
      <c r="AC1688" s="53" t="str">
        <f t="shared" si="20275"/>
        <v>Registro Valido</v>
      </c>
      <c r="AD1688" s="57">
        <f t="shared" ref="AD1688" si="20416">IF(OR(ISERROR(VLOOKUP(CONCATENATE("ALI_",$C1688,"_SEG_",$I1688,"_PROV_",$D1688),Catalogo_Precios,AD$8,FALSE)),L1688=0),0,VLOOKUP(CONCATENATE("ALI_",$C1688,"_SEG_",$I1688,"_PROV_",$D1688),Catalogo_Precios,AD$8,FALSE))</f>
        <v>894</v>
      </c>
      <c r="AE1688" s="57">
        <f t="shared" ref="AE1688" si="20417">IF(OR(ISERROR(VLOOKUP(CONCATENATE("ALI_",$C1688,"_SEG_",$I1688,"_PROV_",$D1688),Catalogo_Precios,AE$8,FALSE)),M1688=0),0,VLOOKUP(CONCATENATE("ALI_",$C1688,"_SEG_",$I1688,"_PROV_",$D1688),Catalogo_Precios,AE$8,FALSE))</f>
        <v>894</v>
      </c>
      <c r="AF1688" s="57">
        <f t="shared" ref="AF1688" si="20418">IF(OR(ISERROR(VLOOKUP(CONCATENATE("ALI_",$C1688,"_SEG_",$I1688,"_PROV_",$D1688),Catalogo_Precios,AF$8,FALSE)),N1688=0),0,VLOOKUP(CONCATENATE("ALI_",$C1688,"_SEG_",$I1688,"_PROV_",$D1688),Catalogo_Precios,AF$8,FALSE))</f>
        <v>894</v>
      </c>
      <c r="AG1688" s="57">
        <f t="shared" ref="AG1688" si="20419">IF(OR(ISERROR(VLOOKUP(CONCATENATE("ALI_",$C1688,"_SEG_",$I1688,"_PROV_",$D1688),Catalogo_Precios,AG$8,FALSE)),O1688=0),0,VLOOKUP(CONCATENATE("ALI_",$C1688,"_SEG_",$I1688,"_PROV_",$D1688),Catalogo_Precios,AG$8,FALSE))</f>
        <v>894</v>
      </c>
      <c r="AH1688" s="57">
        <f t="shared" ref="AH1688" si="20420">IF(OR(ISERROR(VLOOKUP(CONCATENATE("ALI_",$C1688,"_SEG_",$I1688,"_PROV_",$D1688),Catalogo_Precios,AH$8,FALSE)),L1688=0),0,VLOOKUP(CONCATENATE("ALI_",$C1688,"_SEG_",$I1688,"_PROV_",$D1688),Catalogo_Precios,AH$8,FALSE))</f>
        <v>870</v>
      </c>
      <c r="AI1688" s="57">
        <f t="shared" ref="AI1688" si="20421">IF(OR(ISERROR(VLOOKUP(CONCATENATE("ALI_",$C1688,"_SEG_",$I1688,"_PROV_",$D1688),Catalogo_Precios,AI$8,FALSE)),M1688=0),0,VLOOKUP(CONCATENATE("ALI_",$C1688,"_SEG_",$I1688,"_PROV_",$D1688),Catalogo_Precios,AI$8,FALSE))</f>
        <v>870</v>
      </c>
      <c r="AJ1688" s="57">
        <f t="shared" ref="AJ1688" si="20422">IF(OR(ISERROR(VLOOKUP(CONCATENATE("ALI_",$C1688,"_SEG_",$I1688,"_PROV_",$D1688),Catalogo_Precios,AJ$8,FALSE)),N1688=0),0,VLOOKUP(CONCATENATE("ALI_",$C1688,"_SEG_",$I1688,"_PROV_",$D1688),Catalogo_Precios,AJ$8,FALSE))</f>
        <v>870</v>
      </c>
      <c r="AK1688" s="57">
        <f t="shared" ref="AK1688" si="20423">IF(OR(ISERROR(VLOOKUP(CONCATENATE("ALI_",$C1688,"_SEG_",$I1688,"_PROV_",$D1688),Catalogo_Precios,AK$8,FALSE)),O1688=0),0,VLOOKUP(CONCATENATE("ALI_",$C1688,"_SEG_",$I1688,"_PROV_",$D1688),Catalogo_Precios,AK$8,FALSE))</f>
        <v>870</v>
      </c>
      <c r="AL1688" s="53" t="s">
        <v>152</v>
      </c>
      <c r="AM1688" s="59" t="str">
        <f t="shared" si="20284"/>
        <v>ALI_33_SEG_12</v>
      </c>
      <c r="AN1688" s="59" t="str">
        <f t="shared" si="20285"/>
        <v>ALI_33_SEG_12_VAL_20293800</v>
      </c>
      <c r="AO1688" s="60">
        <f t="shared" ref="AO1688" si="20424">IF(OR(AB1688="",AB1688=0),0,COUNTIF(Codificacion,AM1688))</f>
        <v>4</v>
      </c>
      <c r="AP1688" s="61">
        <f t="array" ref="AP1688">MIN(IF(Codificacion=AM1688,Total_Cotizacion,""))</f>
        <v>15799200</v>
      </c>
      <c r="AQ1688" s="62" t="b">
        <f t="shared" si="20287"/>
        <v>0</v>
      </c>
      <c r="AR1688" s="51" t="s">
        <v>153</v>
      </c>
      <c r="AS1688" s="63" t="str">
        <f t="shared" si="20150"/>
        <v/>
      </c>
      <c r="AT1688" s="59" t="str">
        <f t="shared" si="20289"/>
        <v>ALI_33_SEG_12_</v>
      </c>
      <c r="AU1688" s="63">
        <f t="shared" ref="AU1688" si="20425">IF(AND(COUNTIF(Codificacion3,AT1688)&lt;AO1688),1,COUNTIF(Codificacion3,AT1688))</f>
        <v>1</v>
      </c>
      <c r="AV1688" s="62" t="str">
        <f t="shared" si="20291"/>
        <v>No Seleccionada</v>
      </c>
      <c r="AW1688" s="53" t="s">
        <v>154</v>
      </c>
      <c r="AX1688" s="51" t="str">
        <f t="shared" si="20292"/>
        <v>ALI_33_SEG_12FALSO</v>
      </c>
      <c r="AY1688" s="51">
        <f t="shared" si="20273"/>
        <v>3</v>
      </c>
      <c r="AZ1688" s="64" t="b">
        <f t="shared" si="20293"/>
        <v>0</v>
      </c>
    </row>
    <row r="1689" spans="1:52" x14ac:dyDescent="0.2">
      <c r="A1689" s="50" t="b">
        <f t="shared" si="20236"/>
        <v>0</v>
      </c>
      <c r="B1689" s="51" t="s">
        <v>150</v>
      </c>
      <c r="C1689" s="52">
        <v>33</v>
      </c>
      <c r="D1689" s="52">
        <f t="shared" ref="D1689" si="20426">IF(ISERROR(VLOOKUP(E1689,Proveedores,2,FALSE)),"",VLOOKUP(E1689,Proveedores,2,FALSE))</f>
        <v>2090</v>
      </c>
      <c r="E1689" s="53" t="s">
        <v>151</v>
      </c>
      <c r="F1689" s="54">
        <v>73</v>
      </c>
      <c r="G1689" s="53" t="s">
        <v>105</v>
      </c>
      <c r="H1689" s="53" t="s">
        <v>122</v>
      </c>
      <c r="I1689" s="52">
        <v>13</v>
      </c>
      <c r="J1689" s="53" t="s">
        <v>58</v>
      </c>
      <c r="K1689" s="55">
        <v>44835</v>
      </c>
      <c r="L1689" s="56">
        <v>8015</v>
      </c>
      <c r="M1689" s="56">
        <v>9335</v>
      </c>
      <c r="N1689" s="56">
        <v>6473</v>
      </c>
      <c r="O1689" s="56">
        <v>282</v>
      </c>
      <c r="P1689" s="57">
        <v>894</v>
      </c>
      <c r="Q1689" s="58">
        <v>0</v>
      </c>
      <c r="R1689" s="57">
        <v>894</v>
      </c>
      <c r="S1689" s="57">
        <v>894</v>
      </c>
      <c r="T1689" s="58">
        <v>0</v>
      </c>
      <c r="U1689" s="57">
        <v>894</v>
      </c>
      <c r="V1689" s="57">
        <v>894</v>
      </c>
      <c r="W1689" s="58">
        <v>0</v>
      </c>
      <c r="X1689" s="57">
        <v>894</v>
      </c>
      <c r="Y1689" s="57">
        <v>894</v>
      </c>
      <c r="Z1689" s="58">
        <v>0</v>
      </c>
      <c r="AA1689" s="57">
        <v>894</v>
      </c>
      <c r="AB1689" s="57">
        <v>21549870</v>
      </c>
      <c r="AC1689" s="53" t="str">
        <f t="shared" si="20275"/>
        <v>Registro Valido</v>
      </c>
      <c r="AD1689" s="57">
        <f t="shared" ref="AD1689" si="20427">IF(OR(ISERROR(VLOOKUP(CONCATENATE("ALI_",$C1689,"_SEG_",$I1689,"_PROV_",$D1689),Catalogo_Precios,AD$8,FALSE)),L1689=0),0,VLOOKUP(CONCATENATE("ALI_",$C1689,"_SEG_",$I1689,"_PROV_",$D1689),Catalogo_Precios,AD$8,FALSE))</f>
        <v>894</v>
      </c>
      <c r="AE1689" s="57">
        <f t="shared" ref="AE1689" si="20428">IF(OR(ISERROR(VLOOKUP(CONCATENATE("ALI_",$C1689,"_SEG_",$I1689,"_PROV_",$D1689),Catalogo_Precios,AE$8,FALSE)),M1689=0),0,VLOOKUP(CONCATENATE("ALI_",$C1689,"_SEG_",$I1689,"_PROV_",$D1689),Catalogo_Precios,AE$8,FALSE))</f>
        <v>894</v>
      </c>
      <c r="AF1689" s="57">
        <f t="shared" ref="AF1689" si="20429">IF(OR(ISERROR(VLOOKUP(CONCATENATE("ALI_",$C1689,"_SEG_",$I1689,"_PROV_",$D1689),Catalogo_Precios,AF$8,FALSE)),N1689=0),0,VLOOKUP(CONCATENATE("ALI_",$C1689,"_SEG_",$I1689,"_PROV_",$D1689),Catalogo_Precios,AF$8,FALSE))</f>
        <v>894</v>
      </c>
      <c r="AG1689" s="57">
        <f t="shared" ref="AG1689" si="20430">IF(OR(ISERROR(VLOOKUP(CONCATENATE("ALI_",$C1689,"_SEG_",$I1689,"_PROV_",$D1689),Catalogo_Precios,AG$8,FALSE)),O1689=0),0,VLOOKUP(CONCATENATE("ALI_",$C1689,"_SEG_",$I1689,"_PROV_",$D1689),Catalogo_Precios,AG$8,FALSE))</f>
        <v>894</v>
      </c>
      <c r="AH1689" s="57">
        <f t="shared" ref="AH1689" si="20431">IF(OR(ISERROR(VLOOKUP(CONCATENATE("ALI_",$C1689,"_SEG_",$I1689,"_PROV_",$D1689),Catalogo_Precios,AH$8,FALSE)),L1689=0),0,VLOOKUP(CONCATENATE("ALI_",$C1689,"_SEG_",$I1689,"_PROV_",$D1689),Catalogo_Precios,AH$8,FALSE))</f>
        <v>870</v>
      </c>
      <c r="AI1689" s="57">
        <f t="shared" ref="AI1689" si="20432">IF(OR(ISERROR(VLOOKUP(CONCATENATE("ALI_",$C1689,"_SEG_",$I1689,"_PROV_",$D1689),Catalogo_Precios,AI$8,FALSE)),M1689=0),0,VLOOKUP(CONCATENATE("ALI_",$C1689,"_SEG_",$I1689,"_PROV_",$D1689),Catalogo_Precios,AI$8,FALSE))</f>
        <v>870</v>
      </c>
      <c r="AJ1689" s="57">
        <f t="shared" ref="AJ1689" si="20433">IF(OR(ISERROR(VLOOKUP(CONCATENATE("ALI_",$C1689,"_SEG_",$I1689,"_PROV_",$D1689),Catalogo_Precios,AJ$8,FALSE)),N1689=0),0,VLOOKUP(CONCATENATE("ALI_",$C1689,"_SEG_",$I1689,"_PROV_",$D1689),Catalogo_Precios,AJ$8,FALSE))</f>
        <v>870</v>
      </c>
      <c r="AK1689" s="57">
        <f t="shared" ref="AK1689" si="20434">IF(OR(ISERROR(VLOOKUP(CONCATENATE("ALI_",$C1689,"_SEG_",$I1689,"_PROV_",$D1689),Catalogo_Precios,AK$8,FALSE)),O1689=0),0,VLOOKUP(CONCATENATE("ALI_",$C1689,"_SEG_",$I1689,"_PROV_",$D1689),Catalogo_Precios,AK$8,FALSE))</f>
        <v>870</v>
      </c>
      <c r="AL1689" s="53" t="s">
        <v>152</v>
      </c>
      <c r="AM1689" s="59" t="str">
        <f t="shared" si="20284"/>
        <v>ALI_33_SEG_13</v>
      </c>
      <c r="AN1689" s="59" t="str">
        <f t="shared" si="20285"/>
        <v>ALI_33_SEG_13_VAL_21549870</v>
      </c>
      <c r="AO1689" s="60">
        <f t="shared" ref="AO1689" si="20435">IF(OR(AB1689="",AB1689=0),0,COUNTIF(Codificacion,AM1689))</f>
        <v>3</v>
      </c>
      <c r="AP1689" s="61">
        <f t="array" ref="AP1689">MIN(IF(Codificacion=AM1689,Total_Cotizacion,""))</f>
        <v>20563975.5</v>
      </c>
      <c r="AQ1689" s="62" t="b">
        <f t="shared" si="20287"/>
        <v>0</v>
      </c>
      <c r="AR1689" s="51" t="s">
        <v>153</v>
      </c>
      <c r="AS1689" s="63" t="str">
        <f t="shared" si="20150"/>
        <v/>
      </c>
      <c r="AT1689" s="59" t="str">
        <f t="shared" si="20289"/>
        <v>ALI_33_SEG_13_</v>
      </c>
      <c r="AU1689" s="63">
        <f t="shared" ref="AU1689" si="20436">IF(AND(COUNTIF(Codificacion3,AT1689)&lt;AO1689),1,COUNTIF(Codificacion3,AT1689))</f>
        <v>1</v>
      </c>
      <c r="AV1689" s="62" t="str">
        <f t="shared" si="20291"/>
        <v>No Seleccionada</v>
      </c>
      <c r="AW1689" s="53" t="s">
        <v>154</v>
      </c>
      <c r="AX1689" s="51" t="str">
        <f t="shared" si="20292"/>
        <v>ALI_33_SEG_13FALSO</v>
      </c>
      <c r="AY1689" s="51">
        <f t="shared" si="20273"/>
        <v>2</v>
      </c>
      <c r="AZ1689" s="64" t="b">
        <f t="shared" si="20293"/>
        <v>0</v>
      </c>
    </row>
    <row r="1690" spans="1:52" x14ac:dyDescent="0.2">
      <c r="A1690" s="50" t="b">
        <f t="shared" si="20236"/>
        <v>0</v>
      </c>
      <c r="B1690" s="51" t="s">
        <v>150</v>
      </c>
      <c r="C1690" s="52">
        <v>33</v>
      </c>
      <c r="D1690" s="52">
        <f t="shared" ref="D1690" si="20437">IF(ISERROR(VLOOKUP(E1690,Proveedores,2,FALSE)),"",VLOOKUP(E1690,Proveedores,2,FALSE))</f>
        <v>2090</v>
      </c>
      <c r="E1690" s="53" t="s">
        <v>151</v>
      </c>
      <c r="F1690" s="54">
        <v>74</v>
      </c>
      <c r="G1690" s="53" t="s">
        <v>105</v>
      </c>
      <c r="H1690" s="53" t="s">
        <v>122</v>
      </c>
      <c r="I1690" s="52">
        <v>14</v>
      </c>
      <c r="J1690" s="53" t="s">
        <v>58</v>
      </c>
      <c r="K1690" s="55">
        <v>44835</v>
      </c>
      <c r="L1690" s="56">
        <v>7942</v>
      </c>
      <c r="M1690" s="56">
        <v>9249</v>
      </c>
      <c r="N1690" s="56">
        <v>6414</v>
      </c>
      <c r="O1690" s="56">
        <v>279</v>
      </c>
      <c r="P1690" s="57">
        <v>894</v>
      </c>
      <c r="Q1690" s="58">
        <v>0</v>
      </c>
      <c r="R1690" s="57">
        <v>894</v>
      </c>
      <c r="S1690" s="57">
        <v>894</v>
      </c>
      <c r="T1690" s="58">
        <v>0</v>
      </c>
      <c r="U1690" s="57">
        <v>894</v>
      </c>
      <c r="V1690" s="57">
        <v>894</v>
      </c>
      <c r="W1690" s="58">
        <v>0</v>
      </c>
      <c r="X1690" s="57">
        <v>894</v>
      </c>
      <c r="Y1690" s="57">
        <v>894</v>
      </c>
      <c r="Z1690" s="58">
        <v>0</v>
      </c>
      <c r="AA1690" s="57">
        <v>894</v>
      </c>
      <c r="AB1690" s="57">
        <v>21352296</v>
      </c>
      <c r="AC1690" s="53" t="str">
        <f t="shared" si="20275"/>
        <v>Registro Valido</v>
      </c>
      <c r="AD1690" s="57">
        <f t="shared" ref="AD1690" si="20438">IF(OR(ISERROR(VLOOKUP(CONCATENATE("ALI_",$C1690,"_SEG_",$I1690,"_PROV_",$D1690),Catalogo_Precios,AD$8,FALSE)),L1690=0),0,VLOOKUP(CONCATENATE("ALI_",$C1690,"_SEG_",$I1690,"_PROV_",$D1690),Catalogo_Precios,AD$8,FALSE))</f>
        <v>894</v>
      </c>
      <c r="AE1690" s="57">
        <f t="shared" ref="AE1690" si="20439">IF(OR(ISERROR(VLOOKUP(CONCATENATE("ALI_",$C1690,"_SEG_",$I1690,"_PROV_",$D1690),Catalogo_Precios,AE$8,FALSE)),M1690=0),0,VLOOKUP(CONCATENATE("ALI_",$C1690,"_SEG_",$I1690,"_PROV_",$D1690),Catalogo_Precios,AE$8,FALSE))</f>
        <v>894</v>
      </c>
      <c r="AF1690" s="57">
        <f t="shared" ref="AF1690" si="20440">IF(OR(ISERROR(VLOOKUP(CONCATENATE("ALI_",$C1690,"_SEG_",$I1690,"_PROV_",$D1690),Catalogo_Precios,AF$8,FALSE)),N1690=0),0,VLOOKUP(CONCATENATE("ALI_",$C1690,"_SEG_",$I1690,"_PROV_",$D1690),Catalogo_Precios,AF$8,FALSE))</f>
        <v>894</v>
      </c>
      <c r="AG1690" s="57">
        <f t="shared" ref="AG1690" si="20441">IF(OR(ISERROR(VLOOKUP(CONCATENATE("ALI_",$C1690,"_SEG_",$I1690,"_PROV_",$D1690),Catalogo_Precios,AG$8,FALSE)),O1690=0),0,VLOOKUP(CONCATENATE("ALI_",$C1690,"_SEG_",$I1690,"_PROV_",$D1690),Catalogo_Precios,AG$8,FALSE))</f>
        <v>894</v>
      </c>
      <c r="AH1690" s="57">
        <f t="shared" ref="AH1690" si="20442">IF(OR(ISERROR(VLOOKUP(CONCATENATE("ALI_",$C1690,"_SEG_",$I1690,"_PROV_",$D1690),Catalogo_Precios,AH$8,FALSE)),L1690=0),0,VLOOKUP(CONCATENATE("ALI_",$C1690,"_SEG_",$I1690,"_PROV_",$D1690),Catalogo_Precios,AH$8,FALSE))</f>
        <v>870</v>
      </c>
      <c r="AI1690" s="57">
        <f t="shared" ref="AI1690" si="20443">IF(OR(ISERROR(VLOOKUP(CONCATENATE("ALI_",$C1690,"_SEG_",$I1690,"_PROV_",$D1690),Catalogo_Precios,AI$8,FALSE)),M1690=0),0,VLOOKUP(CONCATENATE("ALI_",$C1690,"_SEG_",$I1690,"_PROV_",$D1690),Catalogo_Precios,AI$8,FALSE))</f>
        <v>870</v>
      </c>
      <c r="AJ1690" s="57">
        <f t="shared" ref="AJ1690" si="20444">IF(OR(ISERROR(VLOOKUP(CONCATENATE("ALI_",$C1690,"_SEG_",$I1690,"_PROV_",$D1690),Catalogo_Precios,AJ$8,FALSE)),N1690=0),0,VLOOKUP(CONCATENATE("ALI_",$C1690,"_SEG_",$I1690,"_PROV_",$D1690),Catalogo_Precios,AJ$8,FALSE))</f>
        <v>870</v>
      </c>
      <c r="AK1690" s="57">
        <f t="shared" ref="AK1690" si="20445">IF(OR(ISERROR(VLOOKUP(CONCATENATE("ALI_",$C1690,"_SEG_",$I1690,"_PROV_",$D1690),Catalogo_Precios,AK$8,FALSE)),O1690=0),0,VLOOKUP(CONCATENATE("ALI_",$C1690,"_SEG_",$I1690,"_PROV_",$D1690),Catalogo_Precios,AK$8,FALSE))</f>
        <v>870</v>
      </c>
      <c r="AL1690" s="53" t="s">
        <v>152</v>
      </c>
      <c r="AM1690" s="59" t="str">
        <f t="shared" si="20284"/>
        <v>ALI_33_SEG_14</v>
      </c>
      <c r="AN1690" s="59" t="str">
        <f t="shared" si="20285"/>
        <v>ALI_33_SEG_14_VAL_21352296</v>
      </c>
      <c r="AO1690" s="60">
        <f t="shared" ref="AO1690" si="20446">IF(OR(AB1690="",AB1690=0),0,COUNTIF(Codificacion,AM1690))</f>
        <v>2</v>
      </c>
      <c r="AP1690" s="61">
        <f t="array" ref="AP1690">MIN(IF(Codificacion=AM1690,Total_Cotizacion,""))</f>
        <v>21328412</v>
      </c>
      <c r="AQ1690" s="62" t="b">
        <f t="shared" si="20287"/>
        <v>0</v>
      </c>
      <c r="AR1690" s="51" t="s">
        <v>153</v>
      </c>
      <c r="AS1690" s="63" t="str">
        <f t="shared" si="20150"/>
        <v/>
      </c>
      <c r="AT1690" s="59" t="str">
        <f t="shared" si="20289"/>
        <v>ALI_33_SEG_14_</v>
      </c>
      <c r="AU1690" s="63">
        <f t="shared" ref="AU1690" si="20447">IF(AND(COUNTIF(Codificacion3,AT1690)&lt;AO1690),1,COUNTIF(Codificacion3,AT1690))</f>
        <v>1</v>
      </c>
      <c r="AV1690" s="62" t="str">
        <f t="shared" si="20291"/>
        <v>No Seleccionada</v>
      </c>
      <c r="AW1690" s="53" t="s">
        <v>154</v>
      </c>
      <c r="AX1690" s="51" t="str">
        <f t="shared" si="20292"/>
        <v>ALI_33_SEG_14FALSO</v>
      </c>
      <c r="AY1690" s="51">
        <f t="shared" si="20273"/>
        <v>1</v>
      </c>
      <c r="AZ1690" s="64" t="b">
        <f t="shared" si="20293"/>
        <v>0</v>
      </c>
    </row>
    <row r="1691" spans="1:52" x14ac:dyDescent="0.2">
      <c r="A1691" s="50" t="b">
        <f t="shared" si="20236"/>
        <v>0</v>
      </c>
      <c r="B1691" s="51" t="s">
        <v>150</v>
      </c>
      <c r="C1691" s="52">
        <v>33</v>
      </c>
      <c r="D1691" s="52">
        <f t="shared" ref="D1691" si="20448">IF(ISERROR(VLOOKUP(E1691,Proveedores,2,FALSE)),"",VLOOKUP(E1691,Proveedores,2,FALSE))</f>
        <v>2090</v>
      </c>
      <c r="E1691" s="53" t="s">
        <v>151</v>
      </c>
      <c r="F1691" s="54">
        <v>75</v>
      </c>
      <c r="G1691" s="53" t="s">
        <v>105</v>
      </c>
      <c r="H1691" s="53" t="s">
        <v>122</v>
      </c>
      <c r="I1691" s="52">
        <v>15</v>
      </c>
      <c r="J1691" s="53" t="s">
        <v>58</v>
      </c>
      <c r="K1691" s="55">
        <v>44835</v>
      </c>
      <c r="L1691" s="56">
        <v>7506</v>
      </c>
      <c r="M1691" s="56">
        <v>8735</v>
      </c>
      <c r="N1691" s="56">
        <v>6070</v>
      </c>
      <c r="O1691" s="56">
        <v>265</v>
      </c>
      <c r="P1691" s="57">
        <v>894</v>
      </c>
      <c r="Q1691" s="58">
        <v>0</v>
      </c>
      <c r="R1691" s="57">
        <v>894</v>
      </c>
      <c r="S1691" s="57">
        <v>894</v>
      </c>
      <c r="T1691" s="58">
        <v>0</v>
      </c>
      <c r="U1691" s="57">
        <v>894</v>
      </c>
      <c r="V1691" s="57">
        <v>894</v>
      </c>
      <c r="W1691" s="58">
        <v>0</v>
      </c>
      <c r="X1691" s="57">
        <v>894</v>
      </c>
      <c r="Y1691" s="57">
        <v>894</v>
      </c>
      <c r="Z1691" s="58">
        <v>0</v>
      </c>
      <c r="AA1691" s="57">
        <v>894</v>
      </c>
      <c r="AB1691" s="57">
        <v>20182944</v>
      </c>
      <c r="AC1691" s="53" t="str">
        <f t="shared" si="20275"/>
        <v>Registro Valido</v>
      </c>
      <c r="AD1691" s="57">
        <f t="shared" ref="AD1691" si="20449">IF(OR(ISERROR(VLOOKUP(CONCATENATE("ALI_",$C1691,"_SEG_",$I1691,"_PROV_",$D1691),Catalogo_Precios,AD$8,FALSE)),L1691=0),0,VLOOKUP(CONCATENATE("ALI_",$C1691,"_SEG_",$I1691,"_PROV_",$D1691),Catalogo_Precios,AD$8,FALSE))</f>
        <v>894</v>
      </c>
      <c r="AE1691" s="57">
        <f t="shared" ref="AE1691" si="20450">IF(OR(ISERROR(VLOOKUP(CONCATENATE("ALI_",$C1691,"_SEG_",$I1691,"_PROV_",$D1691),Catalogo_Precios,AE$8,FALSE)),M1691=0),0,VLOOKUP(CONCATENATE("ALI_",$C1691,"_SEG_",$I1691,"_PROV_",$D1691),Catalogo_Precios,AE$8,FALSE))</f>
        <v>894</v>
      </c>
      <c r="AF1691" s="57">
        <f t="shared" ref="AF1691" si="20451">IF(OR(ISERROR(VLOOKUP(CONCATENATE("ALI_",$C1691,"_SEG_",$I1691,"_PROV_",$D1691),Catalogo_Precios,AF$8,FALSE)),N1691=0),0,VLOOKUP(CONCATENATE("ALI_",$C1691,"_SEG_",$I1691,"_PROV_",$D1691),Catalogo_Precios,AF$8,FALSE))</f>
        <v>894</v>
      </c>
      <c r="AG1691" s="57">
        <f t="shared" ref="AG1691" si="20452">IF(OR(ISERROR(VLOOKUP(CONCATENATE("ALI_",$C1691,"_SEG_",$I1691,"_PROV_",$D1691),Catalogo_Precios,AG$8,FALSE)),O1691=0),0,VLOOKUP(CONCATENATE("ALI_",$C1691,"_SEG_",$I1691,"_PROV_",$D1691),Catalogo_Precios,AG$8,FALSE))</f>
        <v>894</v>
      </c>
      <c r="AH1691" s="57">
        <f t="shared" ref="AH1691" si="20453">IF(OR(ISERROR(VLOOKUP(CONCATENATE("ALI_",$C1691,"_SEG_",$I1691,"_PROV_",$D1691),Catalogo_Precios,AH$8,FALSE)),L1691=0),0,VLOOKUP(CONCATENATE("ALI_",$C1691,"_SEG_",$I1691,"_PROV_",$D1691),Catalogo_Precios,AH$8,FALSE))</f>
        <v>870</v>
      </c>
      <c r="AI1691" s="57">
        <f t="shared" ref="AI1691" si="20454">IF(OR(ISERROR(VLOOKUP(CONCATENATE("ALI_",$C1691,"_SEG_",$I1691,"_PROV_",$D1691),Catalogo_Precios,AI$8,FALSE)),M1691=0),0,VLOOKUP(CONCATENATE("ALI_",$C1691,"_SEG_",$I1691,"_PROV_",$D1691),Catalogo_Precios,AI$8,FALSE))</f>
        <v>870</v>
      </c>
      <c r="AJ1691" s="57">
        <f t="shared" ref="AJ1691" si="20455">IF(OR(ISERROR(VLOOKUP(CONCATENATE("ALI_",$C1691,"_SEG_",$I1691,"_PROV_",$D1691),Catalogo_Precios,AJ$8,FALSE)),N1691=0),0,VLOOKUP(CONCATENATE("ALI_",$C1691,"_SEG_",$I1691,"_PROV_",$D1691),Catalogo_Precios,AJ$8,FALSE))</f>
        <v>870</v>
      </c>
      <c r="AK1691" s="57">
        <f t="shared" ref="AK1691" si="20456">IF(OR(ISERROR(VLOOKUP(CONCATENATE("ALI_",$C1691,"_SEG_",$I1691,"_PROV_",$D1691),Catalogo_Precios,AK$8,FALSE)),O1691=0),0,VLOOKUP(CONCATENATE("ALI_",$C1691,"_SEG_",$I1691,"_PROV_",$D1691),Catalogo_Precios,AK$8,FALSE))</f>
        <v>870</v>
      </c>
      <c r="AL1691" s="53" t="s">
        <v>152</v>
      </c>
      <c r="AM1691" s="59" t="str">
        <f t="shared" si="20284"/>
        <v>ALI_33_SEG_15</v>
      </c>
      <c r="AN1691" s="59" t="str">
        <f t="shared" si="20285"/>
        <v>ALI_33_SEG_15_VAL_20182944</v>
      </c>
      <c r="AO1691" s="60">
        <f t="shared" ref="AO1691" si="20457">IF(OR(AB1691="",AB1691=0),0,COUNTIF(Codificacion,AM1691))</f>
        <v>2</v>
      </c>
      <c r="AP1691" s="61">
        <f t="array" ref="AP1691">MIN(IF(Codificacion=AM1691,Total_Cotizacion,""))</f>
        <v>20160368</v>
      </c>
      <c r="AQ1691" s="62" t="b">
        <f t="shared" si="20287"/>
        <v>0</v>
      </c>
      <c r="AR1691" s="51" t="s">
        <v>153</v>
      </c>
      <c r="AS1691" s="63" t="str">
        <f t="shared" si="20150"/>
        <v/>
      </c>
      <c r="AT1691" s="59" t="str">
        <f t="shared" si="20289"/>
        <v>ALI_33_SEG_15_</v>
      </c>
      <c r="AU1691" s="63">
        <f t="shared" ref="AU1691" si="20458">IF(AND(COUNTIF(Codificacion3,AT1691)&lt;AO1691),1,COUNTIF(Codificacion3,AT1691))</f>
        <v>1</v>
      </c>
      <c r="AV1691" s="62" t="str">
        <f t="shared" si="20291"/>
        <v>No Seleccionada</v>
      </c>
      <c r="AW1691" s="53" t="s">
        <v>154</v>
      </c>
      <c r="AX1691" s="51" t="str">
        <f t="shared" si="20292"/>
        <v>ALI_33_SEG_15FALSO</v>
      </c>
      <c r="AY1691" s="51">
        <f t="shared" si="20273"/>
        <v>1</v>
      </c>
      <c r="AZ1691" s="64" t="b">
        <f t="shared" si="20293"/>
        <v>0</v>
      </c>
    </row>
    <row r="1692" spans="1:52" x14ac:dyDescent="0.2">
      <c r="A1692" s="50" t="b">
        <f t="shared" si="20236"/>
        <v>0</v>
      </c>
      <c r="B1692" s="51" t="s">
        <v>150</v>
      </c>
      <c r="C1692" s="52">
        <v>119</v>
      </c>
      <c r="D1692" s="52">
        <f t="shared" ref="D1692" si="20459">IF(ISERROR(VLOOKUP(E1692,Proveedores,2,FALSE)),"",VLOOKUP(E1692,Proveedores,2,FALSE))</f>
        <v>2090</v>
      </c>
      <c r="E1692" s="53" t="s">
        <v>151</v>
      </c>
      <c r="F1692" s="54">
        <v>106</v>
      </c>
      <c r="G1692" s="53" t="s">
        <v>105</v>
      </c>
      <c r="H1692" s="53" t="s">
        <v>135</v>
      </c>
      <c r="I1692" s="52">
        <v>1</v>
      </c>
      <c r="J1692" s="53" t="s">
        <v>58</v>
      </c>
      <c r="K1692" s="55">
        <v>44835</v>
      </c>
      <c r="L1692" s="56">
        <v>16735</v>
      </c>
      <c r="M1692" s="56">
        <v>11939</v>
      </c>
      <c r="N1692" s="56">
        <v>7029</v>
      </c>
      <c r="O1692" s="56">
        <v>606</v>
      </c>
      <c r="P1692" s="57">
        <v>753</v>
      </c>
      <c r="Q1692" s="58">
        <v>0</v>
      </c>
      <c r="R1692" s="57">
        <v>753</v>
      </c>
      <c r="S1692" s="57">
        <v>753</v>
      </c>
      <c r="T1692" s="58">
        <v>0</v>
      </c>
      <c r="U1692" s="57">
        <v>753</v>
      </c>
      <c r="V1692" s="57">
        <v>753</v>
      </c>
      <c r="W1692" s="58">
        <v>0</v>
      </c>
      <c r="X1692" s="57">
        <v>753</v>
      </c>
      <c r="Y1692" s="57">
        <v>753</v>
      </c>
      <c r="Z1692" s="58">
        <v>0</v>
      </c>
      <c r="AA1692" s="57">
        <v>753</v>
      </c>
      <c r="AB1692" s="57">
        <v>27340677</v>
      </c>
      <c r="AC1692" s="53" t="str">
        <f t="shared" si="20275"/>
        <v>Registro Valido</v>
      </c>
      <c r="AD1692" s="57">
        <f t="shared" ref="AD1692" si="20460">IF(OR(ISERROR(VLOOKUP(CONCATENATE("ALI_",$C1692,"_SEG_",$I1692,"_PROV_",$D1692),Catalogo_Precios,AD$8,FALSE)),L1692=0),0,VLOOKUP(CONCATENATE("ALI_",$C1692,"_SEG_",$I1692,"_PROV_",$D1692),Catalogo_Precios,AD$8,FALSE))</f>
        <v>753</v>
      </c>
      <c r="AE1692" s="57">
        <f t="shared" ref="AE1692" si="20461">IF(OR(ISERROR(VLOOKUP(CONCATENATE("ALI_",$C1692,"_SEG_",$I1692,"_PROV_",$D1692),Catalogo_Precios,AE$8,FALSE)),M1692=0),0,VLOOKUP(CONCATENATE("ALI_",$C1692,"_SEG_",$I1692,"_PROV_",$D1692),Catalogo_Precios,AE$8,FALSE))</f>
        <v>753</v>
      </c>
      <c r="AF1692" s="57">
        <f t="shared" ref="AF1692" si="20462">IF(OR(ISERROR(VLOOKUP(CONCATENATE("ALI_",$C1692,"_SEG_",$I1692,"_PROV_",$D1692),Catalogo_Precios,AF$8,FALSE)),N1692=0),0,VLOOKUP(CONCATENATE("ALI_",$C1692,"_SEG_",$I1692,"_PROV_",$D1692),Catalogo_Precios,AF$8,FALSE))</f>
        <v>753</v>
      </c>
      <c r="AG1692" s="57">
        <f t="shared" ref="AG1692" si="20463">IF(OR(ISERROR(VLOOKUP(CONCATENATE("ALI_",$C1692,"_SEG_",$I1692,"_PROV_",$D1692),Catalogo_Precios,AG$8,FALSE)),O1692=0),0,VLOOKUP(CONCATENATE("ALI_",$C1692,"_SEG_",$I1692,"_PROV_",$D1692),Catalogo_Precios,AG$8,FALSE))</f>
        <v>753</v>
      </c>
      <c r="AH1692" s="57">
        <f t="shared" ref="AH1692" si="20464">IF(OR(ISERROR(VLOOKUP(CONCATENATE("ALI_",$C1692,"_SEG_",$I1692,"_PROV_",$D1692),Catalogo_Precios,AH$8,FALSE)),L1692=0),0,VLOOKUP(CONCATENATE("ALI_",$C1692,"_SEG_",$I1692,"_PROV_",$D1692),Catalogo_Precios,AH$8,FALSE))</f>
        <v>733</v>
      </c>
      <c r="AI1692" s="57">
        <f t="shared" ref="AI1692" si="20465">IF(OR(ISERROR(VLOOKUP(CONCATENATE("ALI_",$C1692,"_SEG_",$I1692,"_PROV_",$D1692),Catalogo_Precios,AI$8,FALSE)),M1692=0),0,VLOOKUP(CONCATENATE("ALI_",$C1692,"_SEG_",$I1692,"_PROV_",$D1692),Catalogo_Precios,AI$8,FALSE))</f>
        <v>733</v>
      </c>
      <c r="AJ1692" s="57">
        <f t="shared" ref="AJ1692" si="20466">IF(OR(ISERROR(VLOOKUP(CONCATENATE("ALI_",$C1692,"_SEG_",$I1692,"_PROV_",$D1692),Catalogo_Precios,AJ$8,FALSE)),N1692=0),0,VLOOKUP(CONCATENATE("ALI_",$C1692,"_SEG_",$I1692,"_PROV_",$D1692),Catalogo_Precios,AJ$8,FALSE))</f>
        <v>733</v>
      </c>
      <c r="AK1692" s="57">
        <f t="shared" ref="AK1692" si="20467">IF(OR(ISERROR(VLOOKUP(CONCATENATE("ALI_",$C1692,"_SEG_",$I1692,"_PROV_",$D1692),Catalogo_Precios,AK$8,FALSE)),O1692=0),0,VLOOKUP(CONCATENATE("ALI_",$C1692,"_SEG_",$I1692,"_PROV_",$D1692),Catalogo_Precios,AK$8,FALSE))</f>
        <v>733</v>
      </c>
      <c r="AL1692" s="53" t="s">
        <v>152</v>
      </c>
      <c r="AM1692" s="59" t="str">
        <f t="shared" si="20284"/>
        <v>ALI_119_SEG_1</v>
      </c>
      <c r="AN1692" s="59" t="str">
        <f t="shared" si="20285"/>
        <v>ALI_119_SEG_1_VAL_27340677</v>
      </c>
      <c r="AO1692" s="60">
        <f t="shared" ref="AO1692" si="20468">IF(OR(AB1692="",AB1692=0),0,COUNTIF(Codificacion,AM1692))</f>
        <v>2</v>
      </c>
      <c r="AP1692" s="61">
        <f t="array" ref="AP1692">MIN(IF(Codificacion=AM1692,Total_Cotizacion,""))</f>
        <v>27304368</v>
      </c>
      <c r="AQ1692" s="62" t="b">
        <f t="shared" si="20287"/>
        <v>0</v>
      </c>
      <c r="AR1692" s="51" t="s">
        <v>153</v>
      </c>
      <c r="AS1692" s="63" t="str">
        <f t="shared" si="20150"/>
        <v/>
      </c>
      <c r="AT1692" s="59" t="str">
        <f t="shared" si="20289"/>
        <v>ALI_119_SEG_1_</v>
      </c>
      <c r="AU1692" s="63">
        <f t="shared" ref="AU1692" si="20469">IF(AND(COUNTIF(Codificacion3,AT1692)&lt;AO1692),1,COUNTIF(Codificacion3,AT1692))</f>
        <v>1</v>
      </c>
      <c r="AV1692" s="62" t="str">
        <f t="shared" si="20291"/>
        <v>No Seleccionada</v>
      </c>
      <c r="AW1692" s="53" t="s">
        <v>154</v>
      </c>
      <c r="AX1692" s="51" t="str">
        <f t="shared" si="20292"/>
        <v>ALI_119_SEG_1FALSO</v>
      </c>
      <c r="AY1692" s="51">
        <f t="shared" si="20273"/>
        <v>1</v>
      </c>
      <c r="AZ1692" s="64" t="b">
        <f t="shared" si="20293"/>
        <v>0</v>
      </c>
    </row>
    <row r="1693" spans="1:52" x14ac:dyDescent="0.2">
      <c r="A1693" s="50" t="b">
        <f t="shared" si="20236"/>
        <v>0</v>
      </c>
      <c r="B1693" s="51" t="s">
        <v>150</v>
      </c>
      <c r="C1693" s="52">
        <v>119</v>
      </c>
      <c r="D1693" s="52">
        <f t="shared" ref="D1693" si="20470">IF(ISERROR(VLOOKUP(E1693,Proveedores,2,FALSE)),"",VLOOKUP(E1693,Proveedores,2,FALSE))</f>
        <v>2090</v>
      </c>
      <c r="E1693" s="53" t="s">
        <v>151</v>
      </c>
      <c r="F1693" s="54">
        <v>107</v>
      </c>
      <c r="G1693" s="53" t="s">
        <v>105</v>
      </c>
      <c r="H1693" s="53" t="s">
        <v>135</v>
      </c>
      <c r="I1693" s="52">
        <v>2</v>
      </c>
      <c r="J1693" s="53" t="s">
        <v>58</v>
      </c>
      <c r="K1693" s="55">
        <v>44835</v>
      </c>
      <c r="L1693" s="56">
        <v>17270</v>
      </c>
      <c r="M1693" s="56">
        <v>12425</v>
      </c>
      <c r="N1693" s="56">
        <v>7508</v>
      </c>
      <c r="O1693" s="56">
        <v>621</v>
      </c>
      <c r="P1693" s="57">
        <v>753</v>
      </c>
      <c r="Q1693" s="58">
        <v>0</v>
      </c>
      <c r="R1693" s="57">
        <v>753</v>
      </c>
      <c r="S1693" s="57">
        <v>753</v>
      </c>
      <c r="T1693" s="58">
        <v>0</v>
      </c>
      <c r="U1693" s="57">
        <v>753</v>
      </c>
      <c r="V1693" s="57">
        <v>753</v>
      </c>
      <c r="W1693" s="58">
        <v>0</v>
      </c>
      <c r="X1693" s="57">
        <v>753</v>
      </c>
      <c r="Y1693" s="57">
        <v>753</v>
      </c>
      <c r="Z1693" s="58">
        <v>0</v>
      </c>
      <c r="AA1693" s="57">
        <v>753</v>
      </c>
      <c r="AB1693" s="57">
        <v>28481472</v>
      </c>
      <c r="AC1693" s="53" t="str">
        <f t="shared" si="20275"/>
        <v>Registro Valido</v>
      </c>
      <c r="AD1693" s="57">
        <f t="shared" ref="AD1693" si="20471">IF(OR(ISERROR(VLOOKUP(CONCATENATE("ALI_",$C1693,"_SEG_",$I1693,"_PROV_",$D1693),Catalogo_Precios,AD$8,FALSE)),L1693=0),0,VLOOKUP(CONCATENATE("ALI_",$C1693,"_SEG_",$I1693,"_PROV_",$D1693),Catalogo_Precios,AD$8,FALSE))</f>
        <v>753</v>
      </c>
      <c r="AE1693" s="57">
        <f t="shared" ref="AE1693" si="20472">IF(OR(ISERROR(VLOOKUP(CONCATENATE("ALI_",$C1693,"_SEG_",$I1693,"_PROV_",$D1693),Catalogo_Precios,AE$8,FALSE)),M1693=0),0,VLOOKUP(CONCATENATE("ALI_",$C1693,"_SEG_",$I1693,"_PROV_",$D1693),Catalogo_Precios,AE$8,FALSE))</f>
        <v>753</v>
      </c>
      <c r="AF1693" s="57">
        <f t="shared" ref="AF1693" si="20473">IF(OR(ISERROR(VLOOKUP(CONCATENATE("ALI_",$C1693,"_SEG_",$I1693,"_PROV_",$D1693),Catalogo_Precios,AF$8,FALSE)),N1693=0),0,VLOOKUP(CONCATENATE("ALI_",$C1693,"_SEG_",$I1693,"_PROV_",$D1693),Catalogo_Precios,AF$8,FALSE))</f>
        <v>753</v>
      </c>
      <c r="AG1693" s="57">
        <f t="shared" ref="AG1693" si="20474">IF(OR(ISERROR(VLOOKUP(CONCATENATE("ALI_",$C1693,"_SEG_",$I1693,"_PROV_",$D1693),Catalogo_Precios,AG$8,FALSE)),O1693=0),0,VLOOKUP(CONCATENATE("ALI_",$C1693,"_SEG_",$I1693,"_PROV_",$D1693),Catalogo_Precios,AG$8,FALSE))</f>
        <v>753</v>
      </c>
      <c r="AH1693" s="57">
        <f t="shared" ref="AH1693" si="20475">IF(OR(ISERROR(VLOOKUP(CONCATENATE("ALI_",$C1693,"_SEG_",$I1693,"_PROV_",$D1693),Catalogo_Precios,AH$8,FALSE)),L1693=0),0,VLOOKUP(CONCATENATE("ALI_",$C1693,"_SEG_",$I1693,"_PROV_",$D1693),Catalogo_Precios,AH$8,FALSE))</f>
        <v>733</v>
      </c>
      <c r="AI1693" s="57">
        <f t="shared" ref="AI1693" si="20476">IF(OR(ISERROR(VLOOKUP(CONCATENATE("ALI_",$C1693,"_SEG_",$I1693,"_PROV_",$D1693),Catalogo_Precios,AI$8,FALSE)),M1693=0),0,VLOOKUP(CONCATENATE("ALI_",$C1693,"_SEG_",$I1693,"_PROV_",$D1693),Catalogo_Precios,AI$8,FALSE))</f>
        <v>733</v>
      </c>
      <c r="AJ1693" s="57">
        <f t="shared" ref="AJ1693" si="20477">IF(OR(ISERROR(VLOOKUP(CONCATENATE("ALI_",$C1693,"_SEG_",$I1693,"_PROV_",$D1693),Catalogo_Precios,AJ$8,FALSE)),N1693=0),0,VLOOKUP(CONCATENATE("ALI_",$C1693,"_SEG_",$I1693,"_PROV_",$D1693),Catalogo_Precios,AJ$8,FALSE))</f>
        <v>733</v>
      </c>
      <c r="AK1693" s="57">
        <f t="shared" ref="AK1693" si="20478">IF(OR(ISERROR(VLOOKUP(CONCATENATE("ALI_",$C1693,"_SEG_",$I1693,"_PROV_",$D1693),Catalogo_Precios,AK$8,FALSE)),O1693=0),0,VLOOKUP(CONCATENATE("ALI_",$C1693,"_SEG_",$I1693,"_PROV_",$D1693),Catalogo_Precios,AK$8,FALSE))</f>
        <v>733</v>
      </c>
      <c r="AL1693" s="53" t="s">
        <v>152</v>
      </c>
      <c r="AM1693" s="59" t="str">
        <f t="shared" si="20284"/>
        <v>ALI_119_SEG_2</v>
      </c>
      <c r="AN1693" s="59" t="str">
        <f t="shared" si="20285"/>
        <v>ALI_119_SEG_2_VAL_28481472</v>
      </c>
      <c r="AO1693" s="60">
        <f t="shared" ref="AO1693" si="20479">IF(OR(AB1693="",AB1693=0),0,COUNTIF(Codificacion,AM1693))</f>
        <v>1</v>
      </c>
      <c r="AP1693" s="61">
        <f t="array" ref="AP1693">MIN(IF(Codificacion=AM1693,Total_Cotizacion,""))</f>
        <v>28481472</v>
      </c>
      <c r="AQ1693" s="62" t="b">
        <f t="shared" si="20287"/>
        <v>1</v>
      </c>
      <c r="AR1693" s="51" t="s">
        <v>153</v>
      </c>
      <c r="AS1693" s="63" t="str">
        <f t="shared" si="20150"/>
        <v/>
      </c>
      <c r="AT1693" s="59" t="str">
        <f t="shared" si="20289"/>
        <v>ALI_119_SEG_2_</v>
      </c>
      <c r="AU1693" s="63">
        <f t="shared" ref="AU1693" si="20480">IF(AND(COUNTIF(Codificacion3,AT1693)&lt;AO1693),1,COUNTIF(Codificacion3,AT1693))</f>
        <v>1</v>
      </c>
      <c r="AV1693" s="62" t="str">
        <f t="shared" si="20291"/>
        <v>No Seleccionada</v>
      </c>
      <c r="AW1693" s="53" t="s">
        <v>154</v>
      </c>
      <c r="AX1693" s="51" t="str">
        <f t="shared" si="20292"/>
        <v>ALI_119_SEG_2VERDADERO</v>
      </c>
      <c r="AY1693" s="51">
        <f t="shared" si="20273"/>
        <v>1</v>
      </c>
      <c r="AZ1693" s="64" t="b">
        <f t="shared" si="20293"/>
        <v>1</v>
      </c>
    </row>
    <row r="1694" spans="1:52" x14ac:dyDescent="0.2">
      <c r="A1694" s="50" t="b">
        <f t="shared" si="20236"/>
        <v>0</v>
      </c>
      <c r="B1694" s="51" t="s">
        <v>150</v>
      </c>
      <c r="C1694" s="52">
        <v>119</v>
      </c>
      <c r="D1694" s="52">
        <f t="shared" ref="D1694" si="20481">IF(ISERROR(VLOOKUP(E1694,Proveedores,2,FALSE)),"",VLOOKUP(E1694,Proveedores,2,FALSE))</f>
        <v>2090</v>
      </c>
      <c r="E1694" s="53" t="s">
        <v>151</v>
      </c>
      <c r="F1694" s="54">
        <v>108</v>
      </c>
      <c r="G1694" s="53" t="s">
        <v>105</v>
      </c>
      <c r="H1694" s="53" t="s">
        <v>135</v>
      </c>
      <c r="I1694" s="52">
        <v>3</v>
      </c>
      <c r="J1694" s="53" t="s">
        <v>58</v>
      </c>
      <c r="K1694" s="55">
        <v>44835</v>
      </c>
      <c r="L1694" s="56">
        <v>17168</v>
      </c>
      <c r="M1694" s="56">
        <v>12351</v>
      </c>
      <c r="N1694" s="56">
        <v>7464</v>
      </c>
      <c r="O1694" s="56">
        <v>617</v>
      </c>
      <c r="P1694" s="57">
        <v>753</v>
      </c>
      <c r="Q1694" s="58">
        <v>0</v>
      </c>
      <c r="R1694" s="57">
        <v>753</v>
      </c>
      <c r="S1694" s="57">
        <v>753</v>
      </c>
      <c r="T1694" s="58">
        <v>0</v>
      </c>
      <c r="U1694" s="57">
        <v>753</v>
      </c>
      <c r="V1694" s="57">
        <v>753</v>
      </c>
      <c r="W1694" s="58">
        <v>0</v>
      </c>
      <c r="X1694" s="57">
        <v>753</v>
      </c>
      <c r="Y1694" s="57">
        <v>753</v>
      </c>
      <c r="Z1694" s="58">
        <v>0</v>
      </c>
      <c r="AA1694" s="57">
        <v>753</v>
      </c>
      <c r="AB1694" s="57">
        <v>28312800</v>
      </c>
      <c r="AC1694" s="53" t="str">
        <f t="shared" si="20275"/>
        <v>Registro Valido</v>
      </c>
      <c r="AD1694" s="57">
        <f t="shared" ref="AD1694" si="20482">IF(OR(ISERROR(VLOOKUP(CONCATENATE("ALI_",$C1694,"_SEG_",$I1694,"_PROV_",$D1694),Catalogo_Precios,AD$8,FALSE)),L1694=0),0,VLOOKUP(CONCATENATE("ALI_",$C1694,"_SEG_",$I1694,"_PROV_",$D1694),Catalogo_Precios,AD$8,FALSE))</f>
        <v>753</v>
      </c>
      <c r="AE1694" s="57">
        <f t="shared" ref="AE1694" si="20483">IF(OR(ISERROR(VLOOKUP(CONCATENATE("ALI_",$C1694,"_SEG_",$I1694,"_PROV_",$D1694),Catalogo_Precios,AE$8,FALSE)),M1694=0),0,VLOOKUP(CONCATENATE("ALI_",$C1694,"_SEG_",$I1694,"_PROV_",$D1694),Catalogo_Precios,AE$8,FALSE))</f>
        <v>753</v>
      </c>
      <c r="AF1694" s="57">
        <f t="shared" ref="AF1694" si="20484">IF(OR(ISERROR(VLOOKUP(CONCATENATE("ALI_",$C1694,"_SEG_",$I1694,"_PROV_",$D1694),Catalogo_Precios,AF$8,FALSE)),N1694=0),0,VLOOKUP(CONCATENATE("ALI_",$C1694,"_SEG_",$I1694,"_PROV_",$D1694),Catalogo_Precios,AF$8,FALSE))</f>
        <v>753</v>
      </c>
      <c r="AG1694" s="57">
        <f t="shared" ref="AG1694" si="20485">IF(OR(ISERROR(VLOOKUP(CONCATENATE("ALI_",$C1694,"_SEG_",$I1694,"_PROV_",$D1694),Catalogo_Precios,AG$8,FALSE)),O1694=0),0,VLOOKUP(CONCATENATE("ALI_",$C1694,"_SEG_",$I1694,"_PROV_",$D1694),Catalogo_Precios,AG$8,FALSE))</f>
        <v>753</v>
      </c>
      <c r="AH1694" s="57">
        <f t="shared" ref="AH1694" si="20486">IF(OR(ISERROR(VLOOKUP(CONCATENATE("ALI_",$C1694,"_SEG_",$I1694,"_PROV_",$D1694),Catalogo_Precios,AH$8,FALSE)),L1694=0),0,VLOOKUP(CONCATENATE("ALI_",$C1694,"_SEG_",$I1694,"_PROV_",$D1694),Catalogo_Precios,AH$8,FALSE))</f>
        <v>733</v>
      </c>
      <c r="AI1694" s="57">
        <f t="shared" ref="AI1694" si="20487">IF(OR(ISERROR(VLOOKUP(CONCATENATE("ALI_",$C1694,"_SEG_",$I1694,"_PROV_",$D1694),Catalogo_Precios,AI$8,FALSE)),M1694=0),0,VLOOKUP(CONCATENATE("ALI_",$C1694,"_SEG_",$I1694,"_PROV_",$D1694),Catalogo_Precios,AI$8,FALSE))</f>
        <v>733</v>
      </c>
      <c r="AJ1694" s="57">
        <f t="shared" ref="AJ1694" si="20488">IF(OR(ISERROR(VLOOKUP(CONCATENATE("ALI_",$C1694,"_SEG_",$I1694,"_PROV_",$D1694),Catalogo_Precios,AJ$8,FALSE)),N1694=0),0,VLOOKUP(CONCATENATE("ALI_",$C1694,"_SEG_",$I1694,"_PROV_",$D1694),Catalogo_Precios,AJ$8,FALSE))</f>
        <v>733</v>
      </c>
      <c r="AK1694" s="57">
        <f t="shared" ref="AK1694" si="20489">IF(OR(ISERROR(VLOOKUP(CONCATENATE("ALI_",$C1694,"_SEG_",$I1694,"_PROV_",$D1694),Catalogo_Precios,AK$8,FALSE)),O1694=0),0,VLOOKUP(CONCATENATE("ALI_",$C1694,"_SEG_",$I1694,"_PROV_",$D1694),Catalogo_Precios,AK$8,FALSE))</f>
        <v>733</v>
      </c>
      <c r="AL1694" s="53" t="s">
        <v>152</v>
      </c>
      <c r="AM1694" s="59" t="str">
        <f t="shared" si="20284"/>
        <v>ALI_119_SEG_3</v>
      </c>
      <c r="AN1694" s="59" t="str">
        <f t="shared" si="20285"/>
        <v>ALI_119_SEG_3_VAL_28312800</v>
      </c>
      <c r="AO1694" s="60">
        <f t="shared" ref="AO1694" si="20490">IF(OR(AB1694="",AB1694=0),0,COUNTIF(Codificacion,AM1694))</f>
        <v>1</v>
      </c>
      <c r="AP1694" s="61">
        <f t="array" ref="AP1694">MIN(IF(Codificacion=AM1694,Total_Cotizacion,""))</f>
        <v>28312800</v>
      </c>
      <c r="AQ1694" s="62" t="b">
        <f t="shared" si="20287"/>
        <v>1</v>
      </c>
      <c r="AR1694" s="51" t="s">
        <v>153</v>
      </c>
      <c r="AS1694" s="63" t="str">
        <f t="shared" si="20150"/>
        <v/>
      </c>
      <c r="AT1694" s="59" t="str">
        <f t="shared" si="20289"/>
        <v>ALI_119_SEG_3_</v>
      </c>
      <c r="AU1694" s="63">
        <f t="shared" ref="AU1694" si="20491">IF(AND(COUNTIF(Codificacion3,AT1694)&lt;AO1694),1,COUNTIF(Codificacion3,AT1694))</f>
        <v>1</v>
      </c>
      <c r="AV1694" s="62" t="str">
        <f t="shared" si="20291"/>
        <v>No Seleccionada</v>
      </c>
      <c r="AW1694" s="53" t="s">
        <v>154</v>
      </c>
      <c r="AX1694" s="51" t="str">
        <f t="shared" si="20292"/>
        <v>ALI_119_SEG_3VERDADERO</v>
      </c>
      <c r="AY1694" s="51">
        <f t="shared" si="20273"/>
        <v>1</v>
      </c>
      <c r="AZ1694" s="64" t="b">
        <f t="shared" si="20293"/>
        <v>1</v>
      </c>
    </row>
    <row r="1695" spans="1:52" x14ac:dyDescent="0.2">
      <c r="A1695" s="50" t="b">
        <f t="shared" si="20236"/>
        <v>0</v>
      </c>
      <c r="B1695" s="51" t="s">
        <v>150</v>
      </c>
      <c r="C1695" s="52">
        <v>119</v>
      </c>
      <c r="D1695" s="52">
        <f t="shared" ref="D1695" si="20492">IF(ISERROR(VLOOKUP(E1695,Proveedores,2,FALSE)),"",VLOOKUP(E1695,Proveedores,2,FALSE))</f>
        <v>2090</v>
      </c>
      <c r="E1695" s="53" t="s">
        <v>151</v>
      </c>
      <c r="F1695" s="54">
        <v>109</v>
      </c>
      <c r="G1695" s="53" t="s">
        <v>105</v>
      </c>
      <c r="H1695" s="53" t="s">
        <v>135</v>
      </c>
      <c r="I1695" s="52">
        <v>4</v>
      </c>
      <c r="J1695" s="53" t="s">
        <v>58</v>
      </c>
      <c r="K1695" s="55">
        <v>44835</v>
      </c>
      <c r="L1695" s="56">
        <v>18293</v>
      </c>
      <c r="M1695" s="56">
        <v>13159</v>
      </c>
      <c r="N1695" s="56">
        <v>7952</v>
      </c>
      <c r="O1695" s="56">
        <v>658</v>
      </c>
      <c r="P1695" s="57">
        <v>753</v>
      </c>
      <c r="Q1695" s="58">
        <v>0</v>
      </c>
      <c r="R1695" s="57">
        <v>753</v>
      </c>
      <c r="S1695" s="57">
        <v>753</v>
      </c>
      <c r="T1695" s="58">
        <v>0</v>
      </c>
      <c r="U1695" s="57">
        <v>753</v>
      </c>
      <c r="V1695" s="57">
        <v>753</v>
      </c>
      <c r="W1695" s="58">
        <v>0</v>
      </c>
      <c r="X1695" s="57">
        <v>753</v>
      </c>
      <c r="Y1695" s="57">
        <v>753</v>
      </c>
      <c r="Z1695" s="58">
        <v>0</v>
      </c>
      <c r="AA1695" s="57">
        <v>753</v>
      </c>
      <c r="AB1695" s="57">
        <v>30166686</v>
      </c>
      <c r="AC1695" s="53" t="str">
        <f t="shared" si="20275"/>
        <v>Registro Valido</v>
      </c>
      <c r="AD1695" s="57">
        <f t="shared" ref="AD1695" si="20493">IF(OR(ISERROR(VLOOKUP(CONCATENATE("ALI_",$C1695,"_SEG_",$I1695,"_PROV_",$D1695),Catalogo_Precios,AD$8,FALSE)),L1695=0),0,VLOOKUP(CONCATENATE("ALI_",$C1695,"_SEG_",$I1695,"_PROV_",$D1695),Catalogo_Precios,AD$8,FALSE))</f>
        <v>753</v>
      </c>
      <c r="AE1695" s="57">
        <f t="shared" ref="AE1695" si="20494">IF(OR(ISERROR(VLOOKUP(CONCATENATE("ALI_",$C1695,"_SEG_",$I1695,"_PROV_",$D1695),Catalogo_Precios,AE$8,FALSE)),M1695=0),0,VLOOKUP(CONCATENATE("ALI_",$C1695,"_SEG_",$I1695,"_PROV_",$D1695),Catalogo_Precios,AE$8,FALSE))</f>
        <v>753</v>
      </c>
      <c r="AF1695" s="57">
        <f t="shared" ref="AF1695" si="20495">IF(OR(ISERROR(VLOOKUP(CONCATENATE("ALI_",$C1695,"_SEG_",$I1695,"_PROV_",$D1695),Catalogo_Precios,AF$8,FALSE)),N1695=0),0,VLOOKUP(CONCATENATE("ALI_",$C1695,"_SEG_",$I1695,"_PROV_",$D1695),Catalogo_Precios,AF$8,FALSE))</f>
        <v>753</v>
      </c>
      <c r="AG1695" s="57">
        <f t="shared" ref="AG1695" si="20496">IF(OR(ISERROR(VLOOKUP(CONCATENATE("ALI_",$C1695,"_SEG_",$I1695,"_PROV_",$D1695),Catalogo_Precios,AG$8,FALSE)),O1695=0),0,VLOOKUP(CONCATENATE("ALI_",$C1695,"_SEG_",$I1695,"_PROV_",$D1695),Catalogo_Precios,AG$8,FALSE))</f>
        <v>753</v>
      </c>
      <c r="AH1695" s="57">
        <f t="shared" ref="AH1695" si="20497">IF(OR(ISERROR(VLOOKUP(CONCATENATE("ALI_",$C1695,"_SEG_",$I1695,"_PROV_",$D1695),Catalogo_Precios,AH$8,FALSE)),L1695=0),0,VLOOKUP(CONCATENATE("ALI_",$C1695,"_SEG_",$I1695,"_PROV_",$D1695),Catalogo_Precios,AH$8,FALSE))</f>
        <v>733</v>
      </c>
      <c r="AI1695" s="57">
        <f t="shared" ref="AI1695" si="20498">IF(OR(ISERROR(VLOOKUP(CONCATENATE("ALI_",$C1695,"_SEG_",$I1695,"_PROV_",$D1695),Catalogo_Precios,AI$8,FALSE)),M1695=0),0,VLOOKUP(CONCATENATE("ALI_",$C1695,"_SEG_",$I1695,"_PROV_",$D1695),Catalogo_Precios,AI$8,FALSE))</f>
        <v>733</v>
      </c>
      <c r="AJ1695" s="57">
        <f t="shared" ref="AJ1695" si="20499">IF(OR(ISERROR(VLOOKUP(CONCATENATE("ALI_",$C1695,"_SEG_",$I1695,"_PROV_",$D1695),Catalogo_Precios,AJ$8,FALSE)),N1695=0),0,VLOOKUP(CONCATENATE("ALI_",$C1695,"_SEG_",$I1695,"_PROV_",$D1695),Catalogo_Precios,AJ$8,FALSE))</f>
        <v>733</v>
      </c>
      <c r="AK1695" s="57">
        <f t="shared" ref="AK1695" si="20500">IF(OR(ISERROR(VLOOKUP(CONCATENATE("ALI_",$C1695,"_SEG_",$I1695,"_PROV_",$D1695),Catalogo_Precios,AK$8,FALSE)),O1695=0),0,VLOOKUP(CONCATENATE("ALI_",$C1695,"_SEG_",$I1695,"_PROV_",$D1695),Catalogo_Precios,AK$8,FALSE))</f>
        <v>733</v>
      </c>
      <c r="AL1695" s="53" t="s">
        <v>152</v>
      </c>
      <c r="AM1695" s="59" t="str">
        <f t="shared" si="20284"/>
        <v>ALI_119_SEG_4</v>
      </c>
      <c r="AN1695" s="59" t="str">
        <f t="shared" si="20285"/>
        <v>ALI_119_SEG_4_VAL_30166686</v>
      </c>
      <c r="AO1695" s="60">
        <f t="shared" ref="AO1695" si="20501">IF(OR(AB1695="",AB1695=0),0,COUNTIF(Codificacion,AM1695))</f>
        <v>1</v>
      </c>
      <c r="AP1695" s="61">
        <f t="array" ref="AP1695">MIN(IF(Codificacion=AM1695,Total_Cotizacion,""))</f>
        <v>30166686</v>
      </c>
      <c r="AQ1695" s="62" t="b">
        <f t="shared" si="20287"/>
        <v>1</v>
      </c>
      <c r="AR1695" s="51" t="s">
        <v>153</v>
      </c>
      <c r="AS1695" s="63" t="str">
        <f t="shared" si="20150"/>
        <v/>
      </c>
      <c r="AT1695" s="59" t="str">
        <f t="shared" si="20289"/>
        <v>ALI_119_SEG_4_</v>
      </c>
      <c r="AU1695" s="63">
        <f t="shared" ref="AU1695" si="20502">IF(AND(COUNTIF(Codificacion3,AT1695)&lt;AO1695),1,COUNTIF(Codificacion3,AT1695))</f>
        <v>1</v>
      </c>
      <c r="AV1695" s="62" t="str">
        <f t="shared" si="20291"/>
        <v>No Seleccionada</v>
      </c>
      <c r="AW1695" s="53" t="s">
        <v>154</v>
      </c>
      <c r="AX1695" s="51" t="str">
        <f t="shared" si="20292"/>
        <v>ALI_119_SEG_4VERDADERO</v>
      </c>
      <c r="AY1695" s="51">
        <f t="shared" si="20273"/>
        <v>1</v>
      </c>
      <c r="AZ1695" s="64" t="b">
        <f t="shared" si="20293"/>
        <v>1</v>
      </c>
    </row>
    <row r="1696" spans="1:52" x14ac:dyDescent="0.2">
      <c r="A1696" s="50" t="b">
        <f t="shared" si="20236"/>
        <v>0</v>
      </c>
      <c r="B1696" s="51" t="s">
        <v>150</v>
      </c>
      <c r="C1696" s="52">
        <v>119</v>
      </c>
      <c r="D1696" s="52">
        <f t="shared" ref="D1696" si="20503">IF(ISERROR(VLOOKUP(E1696,Proveedores,2,FALSE)),"",VLOOKUP(E1696,Proveedores,2,FALSE))</f>
        <v>2090</v>
      </c>
      <c r="E1696" s="53" t="s">
        <v>151</v>
      </c>
      <c r="F1696" s="54">
        <v>110</v>
      </c>
      <c r="G1696" s="53" t="s">
        <v>105</v>
      </c>
      <c r="H1696" s="53" t="s">
        <v>135</v>
      </c>
      <c r="I1696" s="52">
        <v>5</v>
      </c>
      <c r="J1696" s="53" t="s">
        <v>58</v>
      </c>
      <c r="K1696" s="55">
        <v>44835</v>
      </c>
      <c r="L1696" s="56">
        <v>17004</v>
      </c>
      <c r="M1696" s="56">
        <v>12234</v>
      </c>
      <c r="N1696" s="56">
        <v>7392</v>
      </c>
      <c r="O1696" s="56">
        <v>611</v>
      </c>
      <c r="P1696" s="57">
        <v>753</v>
      </c>
      <c r="Q1696" s="58">
        <v>0</v>
      </c>
      <c r="R1696" s="57">
        <v>753</v>
      </c>
      <c r="S1696" s="57">
        <v>753</v>
      </c>
      <c r="T1696" s="58">
        <v>0</v>
      </c>
      <c r="U1696" s="57">
        <v>753</v>
      </c>
      <c r="V1696" s="57">
        <v>753</v>
      </c>
      <c r="W1696" s="58">
        <v>0</v>
      </c>
      <c r="X1696" s="57">
        <v>753</v>
      </c>
      <c r="Y1696" s="57">
        <v>753</v>
      </c>
      <c r="Z1696" s="58">
        <v>0</v>
      </c>
      <c r="AA1696" s="57">
        <v>753</v>
      </c>
      <c r="AB1696" s="57">
        <v>28042473</v>
      </c>
      <c r="AC1696" s="53" t="str">
        <f t="shared" si="20275"/>
        <v>Registro Valido</v>
      </c>
      <c r="AD1696" s="57">
        <f t="shared" ref="AD1696" si="20504">IF(OR(ISERROR(VLOOKUP(CONCATENATE("ALI_",$C1696,"_SEG_",$I1696,"_PROV_",$D1696),Catalogo_Precios,AD$8,FALSE)),L1696=0),0,VLOOKUP(CONCATENATE("ALI_",$C1696,"_SEG_",$I1696,"_PROV_",$D1696),Catalogo_Precios,AD$8,FALSE))</f>
        <v>753</v>
      </c>
      <c r="AE1696" s="57">
        <f t="shared" ref="AE1696" si="20505">IF(OR(ISERROR(VLOOKUP(CONCATENATE("ALI_",$C1696,"_SEG_",$I1696,"_PROV_",$D1696),Catalogo_Precios,AE$8,FALSE)),M1696=0),0,VLOOKUP(CONCATENATE("ALI_",$C1696,"_SEG_",$I1696,"_PROV_",$D1696),Catalogo_Precios,AE$8,FALSE))</f>
        <v>753</v>
      </c>
      <c r="AF1696" s="57">
        <f t="shared" ref="AF1696" si="20506">IF(OR(ISERROR(VLOOKUP(CONCATENATE("ALI_",$C1696,"_SEG_",$I1696,"_PROV_",$D1696),Catalogo_Precios,AF$8,FALSE)),N1696=0),0,VLOOKUP(CONCATENATE("ALI_",$C1696,"_SEG_",$I1696,"_PROV_",$D1696),Catalogo_Precios,AF$8,FALSE))</f>
        <v>753</v>
      </c>
      <c r="AG1696" s="57">
        <f t="shared" ref="AG1696" si="20507">IF(OR(ISERROR(VLOOKUP(CONCATENATE("ALI_",$C1696,"_SEG_",$I1696,"_PROV_",$D1696),Catalogo_Precios,AG$8,FALSE)),O1696=0),0,VLOOKUP(CONCATENATE("ALI_",$C1696,"_SEG_",$I1696,"_PROV_",$D1696),Catalogo_Precios,AG$8,FALSE))</f>
        <v>753</v>
      </c>
      <c r="AH1696" s="57">
        <f t="shared" ref="AH1696" si="20508">IF(OR(ISERROR(VLOOKUP(CONCATENATE("ALI_",$C1696,"_SEG_",$I1696,"_PROV_",$D1696),Catalogo_Precios,AH$8,FALSE)),L1696=0),0,VLOOKUP(CONCATENATE("ALI_",$C1696,"_SEG_",$I1696,"_PROV_",$D1696),Catalogo_Precios,AH$8,FALSE))</f>
        <v>733</v>
      </c>
      <c r="AI1696" s="57">
        <f t="shared" ref="AI1696" si="20509">IF(OR(ISERROR(VLOOKUP(CONCATENATE("ALI_",$C1696,"_SEG_",$I1696,"_PROV_",$D1696),Catalogo_Precios,AI$8,FALSE)),M1696=0),0,VLOOKUP(CONCATENATE("ALI_",$C1696,"_SEG_",$I1696,"_PROV_",$D1696),Catalogo_Precios,AI$8,FALSE))</f>
        <v>733</v>
      </c>
      <c r="AJ1696" s="57">
        <f t="shared" ref="AJ1696" si="20510">IF(OR(ISERROR(VLOOKUP(CONCATENATE("ALI_",$C1696,"_SEG_",$I1696,"_PROV_",$D1696),Catalogo_Precios,AJ$8,FALSE)),N1696=0),0,VLOOKUP(CONCATENATE("ALI_",$C1696,"_SEG_",$I1696,"_PROV_",$D1696),Catalogo_Precios,AJ$8,FALSE))</f>
        <v>733</v>
      </c>
      <c r="AK1696" s="57">
        <f t="shared" ref="AK1696" si="20511">IF(OR(ISERROR(VLOOKUP(CONCATENATE("ALI_",$C1696,"_SEG_",$I1696,"_PROV_",$D1696),Catalogo_Precios,AK$8,FALSE)),O1696=0),0,VLOOKUP(CONCATENATE("ALI_",$C1696,"_SEG_",$I1696,"_PROV_",$D1696),Catalogo_Precios,AK$8,FALSE))</f>
        <v>733</v>
      </c>
      <c r="AL1696" s="53" t="s">
        <v>152</v>
      </c>
      <c r="AM1696" s="59" t="str">
        <f t="shared" si="20284"/>
        <v>ALI_119_SEG_5</v>
      </c>
      <c r="AN1696" s="59" t="str">
        <f t="shared" si="20285"/>
        <v>ALI_119_SEG_5_VAL_28042473</v>
      </c>
      <c r="AO1696" s="60">
        <f t="shared" ref="AO1696" si="20512">IF(OR(AB1696="",AB1696=0),0,COUNTIF(Codificacion,AM1696))</f>
        <v>1</v>
      </c>
      <c r="AP1696" s="61">
        <f t="array" ref="AP1696">MIN(IF(Codificacion=AM1696,Total_Cotizacion,""))</f>
        <v>28042473</v>
      </c>
      <c r="AQ1696" s="62" t="b">
        <f t="shared" si="20287"/>
        <v>1</v>
      </c>
      <c r="AR1696" s="51" t="s">
        <v>153</v>
      </c>
      <c r="AS1696" s="63" t="str">
        <f t="shared" si="20150"/>
        <v/>
      </c>
      <c r="AT1696" s="59" t="str">
        <f t="shared" si="20289"/>
        <v>ALI_119_SEG_5_</v>
      </c>
      <c r="AU1696" s="63">
        <f t="shared" ref="AU1696" si="20513">IF(AND(COUNTIF(Codificacion3,AT1696)&lt;AO1696),1,COUNTIF(Codificacion3,AT1696))</f>
        <v>1</v>
      </c>
      <c r="AV1696" s="62" t="str">
        <f t="shared" si="20291"/>
        <v>No Seleccionada</v>
      </c>
      <c r="AW1696" s="53" t="s">
        <v>154</v>
      </c>
      <c r="AX1696" s="51" t="str">
        <f t="shared" si="20292"/>
        <v>ALI_119_SEG_5VERDADERO</v>
      </c>
      <c r="AY1696" s="51">
        <f t="shared" si="20273"/>
        <v>1</v>
      </c>
      <c r="AZ1696" s="64" t="b">
        <f t="shared" si="20293"/>
        <v>1</v>
      </c>
    </row>
    <row r="1697" spans="1:52" x14ac:dyDescent="0.2">
      <c r="A1697" s="50" t="b">
        <f t="shared" si="20236"/>
        <v>0</v>
      </c>
      <c r="B1697" s="51" t="s">
        <v>150</v>
      </c>
      <c r="C1697" s="52">
        <v>119</v>
      </c>
      <c r="D1697" s="52">
        <f t="shared" ref="D1697" si="20514">IF(ISERROR(VLOOKUP(E1697,Proveedores,2,FALSE)),"",VLOOKUP(E1697,Proveedores,2,FALSE))</f>
        <v>2090</v>
      </c>
      <c r="E1697" s="53" t="s">
        <v>151</v>
      </c>
      <c r="F1697" s="54">
        <v>111</v>
      </c>
      <c r="G1697" s="53" t="s">
        <v>105</v>
      </c>
      <c r="H1697" s="53" t="s">
        <v>135</v>
      </c>
      <c r="I1697" s="52">
        <v>6</v>
      </c>
      <c r="J1697" s="53" t="s">
        <v>58</v>
      </c>
      <c r="K1697" s="55">
        <v>44835</v>
      </c>
      <c r="L1697" s="56">
        <v>18406</v>
      </c>
      <c r="M1697" s="56">
        <v>13241</v>
      </c>
      <c r="N1697" s="56">
        <v>8001</v>
      </c>
      <c r="O1697" s="56">
        <v>662</v>
      </c>
      <c r="P1697" s="57">
        <v>753</v>
      </c>
      <c r="Q1697" s="58">
        <v>0</v>
      </c>
      <c r="R1697" s="57">
        <v>753</v>
      </c>
      <c r="S1697" s="57">
        <v>753</v>
      </c>
      <c r="T1697" s="58">
        <v>0</v>
      </c>
      <c r="U1697" s="57">
        <v>753</v>
      </c>
      <c r="V1697" s="57">
        <v>753</v>
      </c>
      <c r="W1697" s="58">
        <v>0</v>
      </c>
      <c r="X1697" s="57">
        <v>753</v>
      </c>
      <c r="Y1697" s="57">
        <v>753</v>
      </c>
      <c r="Z1697" s="58">
        <v>0</v>
      </c>
      <c r="AA1697" s="57">
        <v>753</v>
      </c>
      <c r="AB1697" s="57">
        <v>30353430</v>
      </c>
      <c r="AC1697" s="53" t="str">
        <f t="shared" si="20275"/>
        <v>Registro Valido</v>
      </c>
      <c r="AD1697" s="57">
        <f t="shared" ref="AD1697" si="20515">IF(OR(ISERROR(VLOOKUP(CONCATENATE("ALI_",$C1697,"_SEG_",$I1697,"_PROV_",$D1697),Catalogo_Precios,AD$8,FALSE)),L1697=0),0,VLOOKUP(CONCATENATE("ALI_",$C1697,"_SEG_",$I1697,"_PROV_",$D1697),Catalogo_Precios,AD$8,FALSE))</f>
        <v>753</v>
      </c>
      <c r="AE1697" s="57">
        <f t="shared" ref="AE1697" si="20516">IF(OR(ISERROR(VLOOKUP(CONCATENATE("ALI_",$C1697,"_SEG_",$I1697,"_PROV_",$D1697),Catalogo_Precios,AE$8,FALSE)),M1697=0),0,VLOOKUP(CONCATENATE("ALI_",$C1697,"_SEG_",$I1697,"_PROV_",$D1697),Catalogo_Precios,AE$8,FALSE))</f>
        <v>753</v>
      </c>
      <c r="AF1697" s="57">
        <f t="shared" ref="AF1697" si="20517">IF(OR(ISERROR(VLOOKUP(CONCATENATE("ALI_",$C1697,"_SEG_",$I1697,"_PROV_",$D1697),Catalogo_Precios,AF$8,FALSE)),N1697=0),0,VLOOKUP(CONCATENATE("ALI_",$C1697,"_SEG_",$I1697,"_PROV_",$D1697),Catalogo_Precios,AF$8,FALSE))</f>
        <v>753</v>
      </c>
      <c r="AG1697" s="57">
        <f t="shared" ref="AG1697" si="20518">IF(OR(ISERROR(VLOOKUP(CONCATENATE("ALI_",$C1697,"_SEG_",$I1697,"_PROV_",$D1697),Catalogo_Precios,AG$8,FALSE)),O1697=0),0,VLOOKUP(CONCATENATE("ALI_",$C1697,"_SEG_",$I1697,"_PROV_",$D1697),Catalogo_Precios,AG$8,FALSE))</f>
        <v>753</v>
      </c>
      <c r="AH1697" s="57">
        <f t="shared" ref="AH1697" si="20519">IF(OR(ISERROR(VLOOKUP(CONCATENATE("ALI_",$C1697,"_SEG_",$I1697,"_PROV_",$D1697),Catalogo_Precios,AH$8,FALSE)),L1697=0),0,VLOOKUP(CONCATENATE("ALI_",$C1697,"_SEG_",$I1697,"_PROV_",$D1697),Catalogo_Precios,AH$8,FALSE))</f>
        <v>733</v>
      </c>
      <c r="AI1697" s="57">
        <f t="shared" ref="AI1697" si="20520">IF(OR(ISERROR(VLOOKUP(CONCATENATE("ALI_",$C1697,"_SEG_",$I1697,"_PROV_",$D1697),Catalogo_Precios,AI$8,FALSE)),M1697=0),0,VLOOKUP(CONCATENATE("ALI_",$C1697,"_SEG_",$I1697,"_PROV_",$D1697),Catalogo_Precios,AI$8,FALSE))</f>
        <v>733</v>
      </c>
      <c r="AJ1697" s="57">
        <f t="shared" ref="AJ1697" si="20521">IF(OR(ISERROR(VLOOKUP(CONCATENATE("ALI_",$C1697,"_SEG_",$I1697,"_PROV_",$D1697),Catalogo_Precios,AJ$8,FALSE)),N1697=0),0,VLOOKUP(CONCATENATE("ALI_",$C1697,"_SEG_",$I1697,"_PROV_",$D1697),Catalogo_Precios,AJ$8,FALSE))</f>
        <v>733</v>
      </c>
      <c r="AK1697" s="57">
        <f t="shared" ref="AK1697" si="20522">IF(OR(ISERROR(VLOOKUP(CONCATENATE("ALI_",$C1697,"_SEG_",$I1697,"_PROV_",$D1697),Catalogo_Precios,AK$8,FALSE)),O1697=0),0,VLOOKUP(CONCATENATE("ALI_",$C1697,"_SEG_",$I1697,"_PROV_",$D1697),Catalogo_Precios,AK$8,FALSE))</f>
        <v>733</v>
      </c>
      <c r="AL1697" s="53" t="s">
        <v>152</v>
      </c>
      <c r="AM1697" s="59" t="str">
        <f t="shared" si="20284"/>
        <v>ALI_119_SEG_6</v>
      </c>
      <c r="AN1697" s="59" t="str">
        <f t="shared" si="20285"/>
        <v>ALI_119_SEG_6_VAL_30353430</v>
      </c>
      <c r="AO1697" s="60">
        <f t="shared" ref="AO1697" si="20523">IF(OR(AB1697="",AB1697=0),0,COUNTIF(Codificacion,AM1697))</f>
        <v>1</v>
      </c>
      <c r="AP1697" s="61">
        <f t="array" ref="AP1697">MIN(IF(Codificacion=AM1697,Total_Cotizacion,""))</f>
        <v>30353430</v>
      </c>
      <c r="AQ1697" s="62" t="b">
        <f t="shared" si="20287"/>
        <v>1</v>
      </c>
      <c r="AR1697" s="51" t="s">
        <v>153</v>
      </c>
      <c r="AS1697" s="63" t="str">
        <f t="shared" si="20150"/>
        <v/>
      </c>
      <c r="AT1697" s="59" t="str">
        <f t="shared" si="20289"/>
        <v>ALI_119_SEG_6_</v>
      </c>
      <c r="AU1697" s="63">
        <f t="shared" ref="AU1697" si="20524">IF(AND(COUNTIF(Codificacion3,AT1697)&lt;AO1697),1,COUNTIF(Codificacion3,AT1697))</f>
        <v>1</v>
      </c>
      <c r="AV1697" s="62" t="str">
        <f t="shared" si="20291"/>
        <v>No Seleccionada</v>
      </c>
      <c r="AW1697" s="53" t="s">
        <v>154</v>
      </c>
      <c r="AX1697" s="51" t="str">
        <f t="shared" si="20292"/>
        <v>ALI_119_SEG_6VERDADERO</v>
      </c>
      <c r="AY1697" s="51">
        <f t="shared" si="20273"/>
        <v>1</v>
      </c>
      <c r="AZ1697" s="64" t="b">
        <f t="shared" si="20293"/>
        <v>1</v>
      </c>
    </row>
    <row r="1698" spans="1:52" x14ac:dyDescent="0.2">
      <c r="A1698" s="50" t="b">
        <f t="shared" si="20236"/>
        <v>0</v>
      </c>
      <c r="B1698" s="51" t="s">
        <v>150</v>
      </c>
      <c r="C1698" s="52">
        <v>119</v>
      </c>
      <c r="D1698" s="52">
        <f t="shared" ref="D1698" si="20525">IF(ISERROR(VLOOKUP(E1698,Proveedores,2,FALSE)),"",VLOOKUP(E1698,Proveedores,2,FALSE))</f>
        <v>2090</v>
      </c>
      <c r="E1698" s="53" t="s">
        <v>151</v>
      </c>
      <c r="F1698" s="54">
        <v>112</v>
      </c>
      <c r="G1698" s="53" t="s">
        <v>105</v>
      </c>
      <c r="H1698" s="53" t="s">
        <v>135</v>
      </c>
      <c r="I1698" s="52">
        <v>7</v>
      </c>
      <c r="J1698" s="53" t="s">
        <v>58</v>
      </c>
      <c r="K1698" s="55">
        <v>44835</v>
      </c>
      <c r="L1698" s="56">
        <v>18795</v>
      </c>
      <c r="M1698" s="56">
        <v>13522</v>
      </c>
      <c r="N1698" s="56">
        <v>8172</v>
      </c>
      <c r="O1698" s="56">
        <v>675</v>
      </c>
      <c r="P1698" s="57">
        <v>753</v>
      </c>
      <c r="Q1698" s="58">
        <v>0</v>
      </c>
      <c r="R1698" s="57">
        <v>753</v>
      </c>
      <c r="S1698" s="57">
        <v>753</v>
      </c>
      <c r="T1698" s="58">
        <v>0</v>
      </c>
      <c r="U1698" s="57">
        <v>753</v>
      </c>
      <c r="V1698" s="57">
        <v>753</v>
      </c>
      <c r="W1698" s="58">
        <v>0</v>
      </c>
      <c r="X1698" s="57">
        <v>753</v>
      </c>
      <c r="Y1698" s="57">
        <v>753</v>
      </c>
      <c r="Z1698" s="58">
        <v>0</v>
      </c>
      <c r="AA1698" s="57">
        <v>753</v>
      </c>
      <c r="AB1698" s="57">
        <v>30996492</v>
      </c>
      <c r="AC1698" s="53" t="str">
        <f t="shared" si="20275"/>
        <v>Registro Valido</v>
      </c>
      <c r="AD1698" s="57">
        <f t="shared" ref="AD1698" si="20526">IF(OR(ISERROR(VLOOKUP(CONCATENATE("ALI_",$C1698,"_SEG_",$I1698,"_PROV_",$D1698),Catalogo_Precios,AD$8,FALSE)),L1698=0),0,VLOOKUP(CONCATENATE("ALI_",$C1698,"_SEG_",$I1698,"_PROV_",$D1698),Catalogo_Precios,AD$8,FALSE))</f>
        <v>753</v>
      </c>
      <c r="AE1698" s="57">
        <f t="shared" ref="AE1698" si="20527">IF(OR(ISERROR(VLOOKUP(CONCATENATE("ALI_",$C1698,"_SEG_",$I1698,"_PROV_",$D1698),Catalogo_Precios,AE$8,FALSE)),M1698=0),0,VLOOKUP(CONCATENATE("ALI_",$C1698,"_SEG_",$I1698,"_PROV_",$D1698),Catalogo_Precios,AE$8,FALSE))</f>
        <v>753</v>
      </c>
      <c r="AF1698" s="57">
        <f t="shared" ref="AF1698" si="20528">IF(OR(ISERROR(VLOOKUP(CONCATENATE("ALI_",$C1698,"_SEG_",$I1698,"_PROV_",$D1698),Catalogo_Precios,AF$8,FALSE)),N1698=0),0,VLOOKUP(CONCATENATE("ALI_",$C1698,"_SEG_",$I1698,"_PROV_",$D1698),Catalogo_Precios,AF$8,FALSE))</f>
        <v>753</v>
      </c>
      <c r="AG1698" s="57">
        <f t="shared" ref="AG1698" si="20529">IF(OR(ISERROR(VLOOKUP(CONCATENATE("ALI_",$C1698,"_SEG_",$I1698,"_PROV_",$D1698),Catalogo_Precios,AG$8,FALSE)),O1698=0),0,VLOOKUP(CONCATENATE("ALI_",$C1698,"_SEG_",$I1698,"_PROV_",$D1698),Catalogo_Precios,AG$8,FALSE))</f>
        <v>753</v>
      </c>
      <c r="AH1698" s="57">
        <f t="shared" ref="AH1698" si="20530">IF(OR(ISERROR(VLOOKUP(CONCATENATE("ALI_",$C1698,"_SEG_",$I1698,"_PROV_",$D1698),Catalogo_Precios,AH$8,FALSE)),L1698=0),0,VLOOKUP(CONCATENATE("ALI_",$C1698,"_SEG_",$I1698,"_PROV_",$D1698),Catalogo_Precios,AH$8,FALSE))</f>
        <v>733</v>
      </c>
      <c r="AI1698" s="57">
        <f t="shared" ref="AI1698" si="20531">IF(OR(ISERROR(VLOOKUP(CONCATENATE("ALI_",$C1698,"_SEG_",$I1698,"_PROV_",$D1698),Catalogo_Precios,AI$8,FALSE)),M1698=0),0,VLOOKUP(CONCATENATE("ALI_",$C1698,"_SEG_",$I1698,"_PROV_",$D1698),Catalogo_Precios,AI$8,FALSE))</f>
        <v>733</v>
      </c>
      <c r="AJ1698" s="57">
        <f t="shared" ref="AJ1698" si="20532">IF(OR(ISERROR(VLOOKUP(CONCATENATE("ALI_",$C1698,"_SEG_",$I1698,"_PROV_",$D1698),Catalogo_Precios,AJ$8,FALSE)),N1698=0),0,VLOOKUP(CONCATENATE("ALI_",$C1698,"_SEG_",$I1698,"_PROV_",$D1698),Catalogo_Precios,AJ$8,FALSE))</f>
        <v>733</v>
      </c>
      <c r="AK1698" s="57">
        <f t="shared" ref="AK1698" si="20533">IF(OR(ISERROR(VLOOKUP(CONCATENATE("ALI_",$C1698,"_SEG_",$I1698,"_PROV_",$D1698),Catalogo_Precios,AK$8,FALSE)),O1698=0),0,VLOOKUP(CONCATENATE("ALI_",$C1698,"_SEG_",$I1698,"_PROV_",$D1698),Catalogo_Precios,AK$8,FALSE))</f>
        <v>733</v>
      </c>
      <c r="AL1698" s="53" t="s">
        <v>152</v>
      </c>
      <c r="AM1698" s="59" t="str">
        <f t="shared" si="20284"/>
        <v>ALI_119_SEG_7</v>
      </c>
      <c r="AN1698" s="59" t="str">
        <f t="shared" si="20285"/>
        <v>ALI_119_SEG_7_VAL_30996492</v>
      </c>
      <c r="AO1698" s="60">
        <f t="shared" ref="AO1698" si="20534">IF(OR(AB1698="",AB1698=0),0,COUNTIF(Codificacion,AM1698))</f>
        <v>1</v>
      </c>
      <c r="AP1698" s="61">
        <f t="array" ref="AP1698">MIN(IF(Codificacion=AM1698,Total_Cotizacion,""))</f>
        <v>30996492</v>
      </c>
      <c r="AQ1698" s="62" t="b">
        <f t="shared" si="20287"/>
        <v>1</v>
      </c>
      <c r="AR1698" s="51" t="s">
        <v>153</v>
      </c>
      <c r="AS1698" s="63" t="str">
        <f t="shared" si="20150"/>
        <v/>
      </c>
      <c r="AT1698" s="59" t="str">
        <f t="shared" si="20289"/>
        <v>ALI_119_SEG_7_</v>
      </c>
      <c r="AU1698" s="63">
        <f t="shared" ref="AU1698" si="20535">IF(AND(COUNTIF(Codificacion3,AT1698)&lt;AO1698),1,COUNTIF(Codificacion3,AT1698))</f>
        <v>1</v>
      </c>
      <c r="AV1698" s="62" t="str">
        <f t="shared" si="20291"/>
        <v>No Seleccionada</v>
      </c>
      <c r="AW1698" s="53" t="s">
        <v>154</v>
      </c>
      <c r="AX1698" s="51" t="str">
        <f t="shared" si="20292"/>
        <v>ALI_119_SEG_7VERDADERO</v>
      </c>
      <c r="AY1698" s="51">
        <f t="shared" si="20273"/>
        <v>1</v>
      </c>
      <c r="AZ1698" s="64" t="b">
        <f t="shared" si="20293"/>
        <v>1</v>
      </c>
    </row>
    <row r="1699" spans="1:52" x14ac:dyDescent="0.2">
      <c r="A1699" s="50" t="b">
        <f t="shared" si="20236"/>
        <v>0</v>
      </c>
      <c r="B1699" s="51" t="s">
        <v>150</v>
      </c>
      <c r="C1699" s="52">
        <v>119</v>
      </c>
      <c r="D1699" s="52">
        <f t="shared" ref="D1699" si="20536">IF(ISERROR(VLOOKUP(E1699,Proveedores,2,FALSE)),"",VLOOKUP(E1699,Proveedores,2,FALSE))</f>
        <v>2090</v>
      </c>
      <c r="E1699" s="53" t="s">
        <v>151</v>
      </c>
      <c r="F1699" s="54">
        <v>113</v>
      </c>
      <c r="G1699" s="53" t="s">
        <v>105</v>
      </c>
      <c r="H1699" s="53" t="s">
        <v>135</v>
      </c>
      <c r="I1699" s="52">
        <v>8</v>
      </c>
      <c r="J1699" s="53" t="s">
        <v>58</v>
      </c>
      <c r="K1699" s="55">
        <v>44835</v>
      </c>
      <c r="L1699" s="56">
        <v>17975</v>
      </c>
      <c r="M1699" s="56">
        <v>12824</v>
      </c>
      <c r="N1699" s="56">
        <v>7549</v>
      </c>
      <c r="O1699" s="56">
        <v>652</v>
      </c>
      <c r="P1699" s="57">
        <v>753</v>
      </c>
      <c r="Q1699" s="58">
        <v>0</v>
      </c>
      <c r="R1699" s="57">
        <v>753</v>
      </c>
      <c r="S1699" s="57">
        <v>753</v>
      </c>
      <c r="T1699" s="58">
        <v>0</v>
      </c>
      <c r="U1699" s="57">
        <v>753</v>
      </c>
      <c r="V1699" s="57">
        <v>753</v>
      </c>
      <c r="W1699" s="58">
        <v>0</v>
      </c>
      <c r="X1699" s="57">
        <v>753</v>
      </c>
      <c r="Y1699" s="57">
        <v>753</v>
      </c>
      <c r="Z1699" s="58">
        <v>0</v>
      </c>
      <c r="AA1699" s="57">
        <v>753</v>
      </c>
      <c r="AB1699" s="57">
        <v>29367000</v>
      </c>
      <c r="AC1699" s="53" t="str">
        <f t="shared" si="20275"/>
        <v>Registro Valido</v>
      </c>
      <c r="AD1699" s="57">
        <f t="shared" ref="AD1699" si="20537">IF(OR(ISERROR(VLOOKUP(CONCATENATE("ALI_",$C1699,"_SEG_",$I1699,"_PROV_",$D1699),Catalogo_Precios,AD$8,FALSE)),L1699=0),0,VLOOKUP(CONCATENATE("ALI_",$C1699,"_SEG_",$I1699,"_PROV_",$D1699),Catalogo_Precios,AD$8,FALSE))</f>
        <v>753</v>
      </c>
      <c r="AE1699" s="57">
        <f t="shared" ref="AE1699" si="20538">IF(OR(ISERROR(VLOOKUP(CONCATENATE("ALI_",$C1699,"_SEG_",$I1699,"_PROV_",$D1699),Catalogo_Precios,AE$8,FALSE)),M1699=0),0,VLOOKUP(CONCATENATE("ALI_",$C1699,"_SEG_",$I1699,"_PROV_",$D1699),Catalogo_Precios,AE$8,FALSE))</f>
        <v>753</v>
      </c>
      <c r="AF1699" s="57">
        <f t="shared" ref="AF1699" si="20539">IF(OR(ISERROR(VLOOKUP(CONCATENATE("ALI_",$C1699,"_SEG_",$I1699,"_PROV_",$D1699),Catalogo_Precios,AF$8,FALSE)),N1699=0),0,VLOOKUP(CONCATENATE("ALI_",$C1699,"_SEG_",$I1699,"_PROV_",$D1699),Catalogo_Precios,AF$8,FALSE))</f>
        <v>753</v>
      </c>
      <c r="AG1699" s="57">
        <f t="shared" ref="AG1699" si="20540">IF(OR(ISERROR(VLOOKUP(CONCATENATE("ALI_",$C1699,"_SEG_",$I1699,"_PROV_",$D1699),Catalogo_Precios,AG$8,FALSE)),O1699=0),0,VLOOKUP(CONCATENATE("ALI_",$C1699,"_SEG_",$I1699,"_PROV_",$D1699),Catalogo_Precios,AG$8,FALSE))</f>
        <v>753</v>
      </c>
      <c r="AH1699" s="57">
        <f t="shared" ref="AH1699" si="20541">IF(OR(ISERROR(VLOOKUP(CONCATENATE("ALI_",$C1699,"_SEG_",$I1699,"_PROV_",$D1699),Catalogo_Precios,AH$8,FALSE)),L1699=0),0,VLOOKUP(CONCATENATE("ALI_",$C1699,"_SEG_",$I1699,"_PROV_",$D1699),Catalogo_Precios,AH$8,FALSE))</f>
        <v>733</v>
      </c>
      <c r="AI1699" s="57">
        <f t="shared" ref="AI1699" si="20542">IF(OR(ISERROR(VLOOKUP(CONCATENATE("ALI_",$C1699,"_SEG_",$I1699,"_PROV_",$D1699),Catalogo_Precios,AI$8,FALSE)),M1699=0),0,VLOOKUP(CONCATENATE("ALI_",$C1699,"_SEG_",$I1699,"_PROV_",$D1699),Catalogo_Precios,AI$8,FALSE))</f>
        <v>733</v>
      </c>
      <c r="AJ1699" s="57">
        <f t="shared" ref="AJ1699" si="20543">IF(OR(ISERROR(VLOOKUP(CONCATENATE("ALI_",$C1699,"_SEG_",$I1699,"_PROV_",$D1699),Catalogo_Precios,AJ$8,FALSE)),N1699=0),0,VLOOKUP(CONCATENATE("ALI_",$C1699,"_SEG_",$I1699,"_PROV_",$D1699),Catalogo_Precios,AJ$8,FALSE))</f>
        <v>733</v>
      </c>
      <c r="AK1699" s="57">
        <f t="shared" ref="AK1699" si="20544">IF(OR(ISERROR(VLOOKUP(CONCATENATE("ALI_",$C1699,"_SEG_",$I1699,"_PROV_",$D1699),Catalogo_Precios,AK$8,FALSE)),O1699=0),0,VLOOKUP(CONCATENATE("ALI_",$C1699,"_SEG_",$I1699,"_PROV_",$D1699),Catalogo_Precios,AK$8,FALSE))</f>
        <v>733</v>
      </c>
      <c r="AL1699" s="53" t="s">
        <v>152</v>
      </c>
      <c r="AM1699" s="59" t="str">
        <f t="shared" si="20284"/>
        <v>ALI_119_SEG_8</v>
      </c>
      <c r="AN1699" s="59" t="str">
        <f t="shared" si="20285"/>
        <v>ALI_119_SEG_8_VAL_29367000</v>
      </c>
      <c r="AO1699" s="60">
        <f t="shared" ref="AO1699" si="20545">IF(OR(AB1699="",AB1699=0),0,COUNTIF(Codificacion,AM1699))</f>
        <v>2</v>
      </c>
      <c r="AP1699" s="61">
        <f t="array" ref="AP1699">MIN(IF(Codificacion=AM1699,Total_Cotizacion,""))</f>
        <v>29328000</v>
      </c>
      <c r="AQ1699" s="62" t="b">
        <f t="shared" si="20287"/>
        <v>0</v>
      </c>
      <c r="AR1699" s="51" t="s">
        <v>153</v>
      </c>
      <c r="AS1699" s="63" t="str">
        <f t="shared" si="20150"/>
        <v/>
      </c>
      <c r="AT1699" s="59" t="str">
        <f t="shared" si="20289"/>
        <v>ALI_119_SEG_8_</v>
      </c>
      <c r="AU1699" s="63">
        <f t="shared" ref="AU1699" si="20546">IF(AND(COUNTIF(Codificacion3,AT1699)&lt;AO1699),1,COUNTIF(Codificacion3,AT1699))</f>
        <v>1</v>
      </c>
      <c r="AV1699" s="62" t="str">
        <f t="shared" si="20291"/>
        <v>No Seleccionada</v>
      </c>
      <c r="AW1699" s="53" t="s">
        <v>154</v>
      </c>
      <c r="AX1699" s="51" t="str">
        <f t="shared" si="20292"/>
        <v>ALI_119_SEG_8FALSO</v>
      </c>
      <c r="AY1699" s="51">
        <f t="shared" si="20273"/>
        <v>1</v>
      </c>
      <c r="AZ1699" s="64" t="b">
        <f t="shared" si="20293"/>
        <v>0</v>
      </c>
    </row>
    <row r="1700" spans="1:52" x14ac:dyDescent="0.2">
      <c r="A1700" s="50" t="b">
        <f t="shared" si="20236"/>
        <v>0</v>
      </c>
      <c r="B1700" s="51" t="s">
        <v>150</v>
      </c>
      <c r="C1700" s="52">
        <v>119</v>
      </c>
      <c r="D1700" s="52">
        <f t="shared" ref="D1700" si="20547">IF(ISERROR(VLOOKUP(E1700,Proveedores,2,FALSE)),"",VLOOKUP(E1700,Proveedores,2,FALSE))</f>
        <v>2090</v>
      </c>
      <c r="E1700" s="53" t="s">
        <v>151</v>
      </c>
      <c r="F1700" s="54">
        <v>114</v>
      </c>
      <c r="G1700" s="53" t="s">
        <v>105</v>
      </c>
      <c r="H1700" s="53" t="s">
        <v>135</v>
      </c>
      <c r="I1700" s="52">
        <v>9</v>
      </c>
      <c r="J1700" s="53" t="s">
        <v>58</v>
      </c>
      <c r="K1700" s="55">
        <v>44835</v>
      </c>
      <c r="L1700" s="56">
        <v>18333</v>
      </c>
      <c r="M1700" s="56">
        <v>13189</v>
      </c>
      <c r="N1700" s="56">
        <v>7968</v>
      </c>
      <c r="O1700" s="56">
        <v>659</v>
      </c>
      <c r="P1700" s="57">
        <v>753</v>
      </c>
      <c r="Q1700" s="58">
        <v>0</v>
      </c>
      <c r="R1700" s="57">
        <v>753</v>
      </c>
      <c r="S1700" s="57">
        <v>753</v>
      </c>
      <c r="T1700" s="58">
        <v>0</v>
      </c>
      <c r="U1700" s="57">
        <v>753</v>
      </c>
      <c r="V1700" s="57">
        <v>753</v>
      </c>
      <c r="W1700" s="58">
        <v>0</v>
      </c>
      <c r="X1700" s="57">
        <v>753</v>
      </c>
      <c r="Y1700" s="57">
        <v>753</v>
      </c>
      <c r="Z1700" s="58">
        <v>0</v>
      </c>
      <c r="AA1700" s="57">
        <v>753</v>
      </c>
      <c r="AB1700" s="57">
        <v>30232197</v>
      </c>
      <c r="AC1700" s="53" t="str">
        <f t="shared" si="20275"/>
        <v>Registro Valido</v>
      </c>
      <c r="AD1700" s="57">
        <f t="shared" ref="AD1700" si="20548">IF(OR(ISERROR(VLOOKUP(CONCATENATE("ALI_",$C1700,"_SEG_",$I1700,"_PROV_",$D1700),Catalogo_Precios,AD$8,FALSE)),L1700=0),0,VLOOKUP(CONCATENATE("ALI_",$C1700,"_SEG_",$I1700,"_PROV_",$D1700),Catalogo_Precios,AD$8,FALSE))</f>
        <v>753</v>
      </c>
      <c r="AE1700" s="57">
        <f t="shared" ref="AE1700" si="20549">IF(OR(ISERROR(VLOOKUP(CONCATENATE("ALI_",$C1700,"_SEG_",$I1700,"_PROV_",$D1700),Catalogo_Precios,AE$8,FALSE)),M1700=0),0,VLOOKUP(CONCATENATE("ALI_",$C1700,"_SEG_",$I1700,"_PROV_",$D1700),Catalogo_Precios,AE$8,FALSE))</f>
        <v>753</v>
      </c>
      <c r="AF1700" s="57">
        <f t="shared" ref="AF1700" si="20550">IF(OR(ISERROR(VLOOKUP(CONCATENATE("ALI_",$C1700,"_SEG_",$I1700,"_PROV_",$D1700),Catalogo_Precios,AF$8,FALSE)),N1700=0),0,VLOOKUP(CONCATENATE("ALI_",$C1700,"_SEG_",$I1700,"_PROV_",$D1700),Catalogo_Precios,AF$8,FALSE))</f>
        <v>753</v>
      </c>
      <c r="AG1700" s="57">
        <f t="shared" ref="AG1700" si="20551">IF(OR(ISERROR(VLOOKUP(CONCATENATE("ALI_",$C1700,"_SEG_",$I1700,"_PROV_",$D1700),Catalogo_Precios,AG$8,FALSE)),O1700=0),0,VLOOKUP(CONCATENATE("ALI_",$C1700,"_SEG_",$I1700,"_PROV_",$D1700),Catalogo_Precios,AG$8,FALSE))</f>
        <v>753</v>
      </c>
      <c r="AH1700" s="57">
        <f t="shared" ref="AH1700" si="20552">IF(OR(ISERROR(VLOOKUP(CONCATENATE("ALI_",$C1700,"_SEG_",$I1700,"_PROV_",$D1700),Catalogo_Precios,AH$8,FALSE)),L1700=0),0,VLOOKUP(CONCATENATE("ALI_",$C1700,"_SEG_",$I1700,"_PROV_",$D1700),Catalogo_Precios,AH$8,FALSE))</f>
        <v>733</v>
      </c>
      <c r="AI1700" s="57">
        <f t="shared" ref="AI1700" si="20553">IF(OR(ISERROR(VLOOKUP(CONCATENATE("ALI_",$C1700,"_SEG_",$I1700,"_PROV_",$D1700),Catalogo_Precios,AI$8,FALSE)),M1700=0),0,VLOOKUP(CONCATENATE("ALI_",$C1700,"_SEG_",$I1700,"_PROV_",$D1700),Catalogo_Precios,AI$8,FALSE))</f>
        <v>733</v>
      </c>
      <c r="AJ1700" s="57">
        <f t="shared" ref="AJ1700" si="20554">IF(OR(ISERROR(VLOOKUP(CONCATENATE("ALI_",$C1700,"_SEG_",$I1700,"_PROV_",$D1700),Catalogo_Precios,AJ$8,FALSE)),N1700=0),0,VLOOKUP(CONCATENATE("ALI_",$C1700,"_SEG_",$I1700,"_PROV_",$D1700),Catalogo_Precios,AJ$8,FALSE))</f>
        <v>733</v>
      </c>
      <c r="AK1700" s="57">
        <f t="shared" ref="AK1700" si="20555">IF(OR(ISERROR(VLOOKUP(CONCATENATE("ALI_",$C1700,"_SEG_",$I1700,"_PROV_",$D1700),Catalogo_Precios,AK$8,FALSE)),O1700=0),0,VLOOKUP(CONCATENATE("ALI_",$C1700,"_SEG_",$I1700,"_PROV_",$D1700),Catalogo_Precios,AK$8,FALSE))</f>
        <v>733</v>
      </c>
      <c r="AL1700" s="53" t="s">
        <v>152</v>
      </c>
      <c r="AM1700" s="59" t="str">
        <f t="shared" si="20284"/>
        <v>ALI_119_SEG_9</v>
      </c>
      <c r="AN1700" s="59" t="str">
        <f t="shared" si="20285"/>
        <v>ALI_119_SEG_9_VAL_30232197</v>
      </c>
      <c r="AO1700" s="60">
        <f t="shared" ref="AO1700" si="20556">IF(OR(AB1700="",AB1700=0),0,COUNTIF(Codificacion,AM1700))</f>
        <v>1</v>
      </c>
      <c r="AP1700" s="61">
        <f t="array" ref="AP1700">MIN(IF(Codificacion=AM1700,Total_Cotizacion,""))</f>
        <v>30232197</v>
      </c>
      <c r="AQ1700" s="62" t="b">
        <f t="shared" si="20287"/>
        <v>1</v>
      </c>
      <c r="AR1700" s="51" t="s">
        <v>153</v>
      </c>
      <c r="AS1700" s="63" t="str">
        <f t="shared" si="20150"/>
        <v/>
      </c>
      <c r="AT1700" s="59" t="str">
        <f t="shared" si="20289"/>
        <v>ALI_119_SEG_9_</v>
      </c>
      <c r="AU1700" s="63">
        <f t="shared" ref="AU1700" si="20557">IF(AND(COUNTIF(Codificacion3,AT1700)&lt;AO1700),1,COUNTIF(Codificacion3,AT1700))</f>
        <v>1</v>
      </c>
      <c r="AV1700" s="62" t="str">
        <f t="shared" si="20291"/>
        <v>No Seleccionada</v>
      </c>
      <c r="AW1700" s="53" t="s">
        <v>154</v>
      </c>
      <c r="AX1700" s="51" t="str">
        <f t="shared" si="20292"/>
        <v>ALI_119_SEG_9VERDADERO</v>
      </c>
      <c r="AY1700" s="51">
        <f t="shared" si="20273"/>
        <v>1</v>
      </c>
      <c r="AZ1700" s="64" t="b">
        <f t="shared" si="20293"/>
        <v>1</v>
      </c>
    </row>
    <row r="1701" spans="1:52" x14ac:dyDescent="0.2">
      <c r="A1701" s="50" t="b">
        <f t="shared" si="20236"/>
        <v>0</v>
      </c>
      <c r="B1701" s="51" t="s">
        <v>150</v>
      </c>
      <c r="C1701" s="52">
        <v>119</v>
      </c>
      <c r="D1701" s="52">
        <f t="shared" ref="D1701" si="20558">IF(ISERROR(VLOOKUP(E1701,Proveedores,2,FALSE)),"",VLOOKUP(E1701,Proveedores,2,FALSE))</f>
        <v>2090</v>
      </c>
      <c r="E1701" s="53" t="s">
        <v>151</v>
      </c>
      <c r="F1701" s="54">
        <v>115</v>
      </c>
      <c r="G1701" s="53" t="s">
        <v>105</v>
      </c>
      <c r="H1701" s="53" t="s">
        <v>135</v>
      </c>
      <c r="I1701" s="52">
        <v>10</v>
      </c>
      <c r="J1701" s="53" t="s">
        <v>58</v>
      </c>
      <c r="K1701" s="55">
        <v>44835</v>
      </c>
      <c r="L1701" s="56">
        <v>18359</v>
      </c>
      <c r="M1701" s="56">
        <v>13212</v>
      </c>
      <c r="N1701" s="56">
        <v>7983</v>
      </c>
      <c r="O1701" s="56">
        <v>660</v>
      </c>
      <c r="P1701" s="57">
        <v>753</v>
      </c>
      <c r="Q1701" s="58">
        <v>0</v>
      </c>
      <c r="R1701" s="57">
        <v>753</v>
      </c>
      <c r="S1701" s="57">
        <v>753</v>
      </c>
      <c r="T1701" s="58">
        <v>0</v>
      </c>
      <c r="U1701" s="57">
        <v>753</v>
      </c>
      <c r="V1701" s="57">
        <v>753</v>
      </c>
      <c r="W1701" s="58">
        <v>0</v>
      </c>
      <c r="X1701" s="57">
        <v>753</v>
      </c>
      <c r="Y1701" s="57">
        <v>753</v>
      </c>
      <c r="Z1701" s="58">
        <v>0</v>
      </c>
      <c r="AA1701" s="57">
        <v>753</v>
      </c>
      <c r="AB1701" s="57">
        <v>30281142</v>
      </c>
      <c r="AC1701" s="53" t="str">
        <f t="shared" si="20275"/>
        <v>Registro Valido</v>
      </c>
      <c r="AD1701" s="57">
        <f t="shared" ref="AD1701" si="20559">IF(OR(ISERROR(VLOOKUP(CONCATENATE("ALI_",$C1701,"_SEG_",$I1701,"_PROV_",$D1701),Catalogo_Precios,AD$8,FALSE)),L1701=0),0,VLOOKUP(CONCATENATE("ALI_",$C1701,"_SEG_",$I1701,"_PROV_",$D1701),Catalogo_Precios,AD$8,FALSE))</f>
        <v>753</v>
      </c>
      <c r="AE1701" s="57">
        <f t="shared" ref="AE1701" si="20560">IF(OR(ISERROR(VLOOKUP(CONCATENATE("ALI_",$C1701,"_SEG_",$I1701,"_PROV_",$D1701),Catalogo_Precios,AE$8,FALSE)),M1701=0),0,VLOOKUP(CONCATENATE("ALI_",$C1701,"_SEG_",$I1701,"_PROV_",$D1701),Catalogo_Precios,AE$8,FALSE))</f>
        <v>753</v>
      </c>
      <c r="AF1701" s="57">
        <f t="shared" ref="AF1701" si="20561">IF(OR(ISERROR(VLOOKUP(CONCATENATE("ALI_",$C1701,"_SEG_",$I1701,"_PROV_",$D1701),Catalogo_Precios,AF$8,FALSE)),N1701=0),0,VLOOKUP(CONCATENATE("ALI_",$C1701,"_SEG_",$I1701,"_PROV_",$D1701),Catalogo_Precios,AF$8,FALSE))</f>
        <v>753</v>
      </c>
      <c r="AG1701" s="57">
        <f t="shared" ref="AG1701" si="20562">IF(OR(ISERROR(VLOOKUP(CONCATENATE("ALI_",$C1701,"_SEG_",$I1701,"_PROV_",$D1701),Catalogo_Precios,AG$8,FALSE)),O1701=0),0,VLOOKUP(CONCATENATE("ALI_",$C1701,"_SEG_",$I1701,"_PROV_",$D1701),Catalogo_Precios,AG$8,FALSE))</f>
        <v>753</v>
      </c>
      <c r="AH1701" s="57">
        <f t="shared" ref="AH1701" si="20563">IF(OR(ISERROR(VLOOKUP(CONCATENATE("ALI_",$C1701,"_SEG_",$I1701,"_PROV_",$D1701),Catalogo_Precios,AH$8,FALSE)),L1701=0),0,VLOOKUP(CONCATENATE("ALI_",$C1701,"_SEG_",$I1701,"_PROV_",$D1701),Catalogo_Precios,AH$8,FALSE))</f>
        <v>733</v>
      </c>
      <c r="AI1701" s="57">
        <f t="shared" ref="AI1701" si="20564">IF(OR(ISERROR(VLOOKUP(CONCATENATE("ALI_",$C1701,"_SEG_",$I1701,"_PROV_",$D1701),Catalogo_Precios,AI$8,FALSE)),M1701=0),0,VLOOKUP(CONCATENATE("ALI_",$C1701,"_SEG_",$I1701,"_PROV_",$D1701),Catalogo_Precios,AI$8,FALSE))</f>
        <v>733</v>
      </c>
      <c r="AJ1701" s="57">
        <f t="shared" ref="AJ1701" si="20565">IF(OR(ISERROR(VLOOKUP(CONCATENATE("ALI_",$C1701,"_SEG_",$I1701,"_PROV_",$D1701),Catalogo_Precios,AJ$8,FALSE)),N1701=0),0,VLOOKUP(CONCATENATE("ALI_",$C1701,"_SEG_",$I1701,"_PROV_",$D1701),Catalogo_Precios,AJ$8,FALSE))</f>
        <v>733</v>
      </c>
      <c r="AK1701" s="57">
        <f t="shared" ref="AK1701" si="20566">IF(OR(ISERROR(VLOOKUP(CONCATENATE("ALI_",$C1701,"_SEG_",$I1701,"_PROV_",$D1701),Catalogo_Precios,AK$8,FALSE)),O1701=0),0,VLOOKUP(CONCATENATE("ALI_",$C1701,"_SEG_",$I1701,"_PROV_",$D1701),Catalogo_Precios,AK$8,FALSE))</f>
        <v>733</v>
      </c>
      <c r="AL1701" s="53" t="s">
        <v>154</v>
      </c>
      <c r="AM1701" s="59" t="str">
        <f t="shared" si="20284"/>
        <v>ALI_119_SEG_10</v>
      </c>
      <c r="AN1701" s="59" t="str">
        <f t="shared" si="20285"/>
        <v>ALI_119_SEG_10_VAL_30281142</v>
      </c>
      <c r="AO1701" s="60">
        <f t="shared" ref="AO1701" si="20567">IF(OR(AB1701="",AB1701=0),0,COUNTIF(Codificacion,AM1701))</f>
        <v>1</v>
      </c>
      <c r="AP1701" s="61">
        <f t="array" ref="AP1701">MIN(IF(Codificacion=AM1701,Total_Cotizacion,""))</f>
        <v>30281142</v>
      </c>
      <c r="AQ1701" s="62" t="b">
        <f t="shared" si="20287"/>
        <v>1</v>
      </c>
      <c r="AR1701" s="51" t="s">
        <v>153</v>
      </c>
      <c r="AS1701" s="63" t="str">
        <f t="shared" si="20150"/>
        <v/>
      </c>
      <c r="AT1701" s="59" t="str">
        <f t="shared" si="20289"/>
        <v>ALI_119_SEG_10_</v>
      </c>
      <c r="AU1701" s="63">
        <f t="shared" ref="AU1701" si="20568">IF(AND(COUNTIF(Codificacion3,AT1701)&lt;AO1701),1,COUNTIF(Codificacion3,AT1701))</f>
        <v>1</v>
      </c>
      <c r="AV1701" s="62" t="str">
        <f t="shared" si="20291"/>
        <v>No Seleccionada</v>
      </c>
      <c r="AW1701" s="53" t="s">
        <v>154</v>
      </c>
      <c r="AX1701" s="51" t="str">
        <f t="shared" si="20292"/>
        <v>ALI_119_SEG_10VERDADERO</v>
      </c>
      <c r="AY1701" s="51">
        <f t="shared" si="20273"/>
        <v>1</v>
      </c>
      <c r="AZ1701" s="64" t="b">
        <f t="shared" si="20293"/>
        <v>1</v>
      </c>
    </row>
    <row r="1702" spans="1:52" x14ac:dyDescent="0.2">
      <c r="A1702" s="50" t="b">
        <f t="shared" si="20236"/>
        <v>0</v>
      </c>
      <c r="B1702" s="51" t="s">
        <v>150</v>
      </c>
      <c r="C1702" s="52">
        <v>119</v>
      </c>
      <c r="D1702" s="52">
        <f t="shared" ref="D1702" si="20569">IF(ISERROR(VLOOKUP(E1702,Proveedores,2,FALSE)),"",VLOOKUP(E1702,Proveedores,2,FALSE))</f>
        <v>2090</v>
      </c>
      <c r="E1702" s="53" t="s">
        <v>151</v>
      </c>
      <c r="F1702" s="54">
        <v>116</v>
      </c>
      <c r="G1702" s="53" t="s">
        <v>105</v>
      </c>
      <c r="H1702" s="53" t="s">
        <v>135</v>
      </c>
      <c r="I1702" s="52">
        <v>11</v>
      </c>
      <c r="J1702" s="53" t="s">
        <v>58</v>
      </c>
      <c r="K1702" s="55">
        <v>44835</v>
      </c>
      <c r="L1702" s="56">
        <v>17916</v>
      </c>
      <c r="M1702" s="56">
        <v>12782</v>
      </c>
      <c r="N1702" s="56">
        <v>7524</v>
      </c>
      <c r="O1702" s="56">
        <v>650</v>
      </c>
      <c r="P1702" s="57">
        <v>753</v>
      </c>
      <c r="Q1702" s="58">
        <v>0</v>
      </c>
      <c r="R1702" s="57">
        <v>753</v>
      </c>
      <c r="S1702" s="57">
        <v>753</v>
      </c>
      <c r="T1702" s="58">
        <v>0</v>
      </c>
      <c r="U1702" s="57">
        <v>753</v>
      </c>
      <c r="V1702" s="57">
        <v>753</v>
      </c>
      <c r="W1702" s="58">
        <v>0</v>
      </c>
      <c r="X1702" s="57">
        <v>753</v>
      </c>
      <c r="Y1702" s="57">
        <v>753</v>
      </c>
      <c r="Z1702" s="58">
        <v>0</v>
      </c>
      <c r="AA1702" s="57">
        <v>753</v>
      </c>
      <c r="AB1702" s="57">
        <v>29270616</v>
      </c>
      <c r="AC1702" s="53" t="str">
        <f t="shared" si="20275"/>
        <v>Registro Valido</v>
      </c>
      <c r="AD1702" s="57">
        <f t="shared" ref="AD1702" si="20570">IF(OR(ISERROR(VLOOKUP(CONCATENATE("ALI_",$C1702,"_SEG_",$I1702,"_PROV_",$D1702),Catalogo_Precios,AD$8,FALSE)),L1702=0),0,VLOOKUP(CONCATENATE("ALI_",$C1702,"_SEG_",$I1702,"_PROV_",$D1702),Catalogo_Precios,AD$8,FALSE))</f>
        <v>753</v>
      </c>
      <c r="AE1702" s="57">
        <f t="shared" ref="AE1702" si="20571">IF(OR(ISERROR(VLOOKUP(CONCATENATE("ALI_",$C1702,"_SEG_",$I1702,"_PROV_",$D1702),Catalogo_Precios,AE$8,FALSE)),M1702=0),0,VLOOKUP(CONCATENATE("ALI_",$C1702,"_SEG_",$I1702,"_PROV_",$D1702),Catalogo_Precios,AE$8,FALSE))</f>
        <v>753</v>
      </c>
      <c r="AF1702" s="57">
        <f t="shared" ref="AF1702" si="20572">IF(OR(ISERROR(VLOOKUP(CONCATENATE("ALI_",$C1702,"_SEG_",$I1702,"_PROV_",$D1702),Catalogo_Precios,AF$8,FALSE)),N1702=0),0,VLOOKUP(CONCATENATE("ALI_",$C1702,"_SEG_",$I1702,"_PROV_",$D1702),Catalogo_Precios,AF$8,FALSE))</f>
        <v>753</v>
      </c>
      <c r="AG1702" s="57">
        <f t="shared" ref="AG1702" si="20573">IF(OR(ISERROR(VLOOKUP(CONCATENATE("ALI_",$C1702,"_SEG_",$I1702,"_PROV_",$D1702),Catalogo_Precios,AG$8,FALSE)),O1702=0),0,VLOOKUP(CONCATENATE("ALI_",$C1702,"_SEG_",$I1702,"_PROV_",$D1702),Catalogo_Precios,AG$8,FALSE))</f>
        <v>753</v>
      </c>
      <c r="AH1702" s="57">
        <f t="shared" ref="AH1702" si="20574">IF(OR(ISERROR(VLOOKUP(CONCATENATE("ALI_",$C1702,"_SEG_",$I1702,"_PROV_",$D1702),Catalogo_Precios,AH$8,FALSE)),L1702=0),0,VLOOKUP(CONCATENATE("ALI_",$C1702,"_SEG_",$I1702,"_PROV_",$D1702),Catalogo_Precios,AH$8,FALSE))</f>
        <v>733</v>
      </c>
      <c r="AI1702" s="57">
        <f t="shared" ref="AI1702" si="20575">IF(OR(ISERROR(VLOOKUP(CONCATENATE("ALI_",$C1702,"_SEG_",$I1702,"_PROV_",$D1702),Catalogo_Precios,AI$8,FALSE)),M1702=0),0,VLOOKUP(CONCATENATE("ALI_",$C1702,"_SEG_",$I1702,"_PROV_",$D1702),Catalogo_Precios,AI$8,FALSE))</f>
        <v>733</v>
      </c>
      <c r="AJ1702" s="57">
        <f t="shared" ref="AJ1702" si="20576">IF(OR(ISERROR(VLOOKUP(CONCATENATE("ALI_",$C1702,"_SEG_",$I1702,"_PROV_",$D1702),Catalogo_Precios,AJ$8,FALSE)),N1702=0),0,VLOOKUP(CONCATENATE("ALI_",$C1702,"_SEG_",$I1702,"_PROV_",$D1702),Catalogo_Precios,AJ$8,FALSE))</f>
        <v>733</v>
      </c>
      <c r="AK1702" s="57">
        <f t="shared" ref="AK1702" si="20577">IF(OR(ISERROR(VLOOKUP(CONCATENATE("ALI_",$C1702,"_SEG_",$I1702,"_PROV_",$D1702),Catalogo_Precios,AK$8,FALSE)),O1702=0),0,VLOOKUP(CONCATENATE("ALI_",$C1702,"_SEG_",$I1702,"_PROV_",$D1702),Catalogo_Precios,AK$8,FALSE))</f>
        <v>733</v>
      </c>
      <c r="AL1702" s="53" t="s">
        <v>152</v>
      </c>
      <c r="AM1702" s="59" t="str">
        <f t="shared" si="20284"/>
        <v>ALI_119_SEG_11</v>
      </c>
      <c r="AN1702" s="59" t="str">
        <f t="shared" si="20285"/>
        <v>ALI_119_SEG_11_VAL_29270616</v>
      </c>
      <c r="AO1702" s="60">
        <f t="shared" ref="AO1702" si="20578">IF(OR(AB1702="",AB1702=0),0,COUNTIF(Codificacion,AM1702))</f>
        <v>2</v>
      </c>
      <c r="AP1702" s="61">
        <f t="array" ref="AP1702">MIN(IF(Codificacion=AM1702,Total_Cotizacion,""))</f>
        <v>29231744</v>
      </c>
      <c r="AQ1702" s="62" t="b">
        <f t="shared" si="20287"/>
        <v>0</v>
      </c>
      <c r="AR1702" s="51" t="s">
        <v>153</v>
      </c>
      <c r="AS1702" s="63" t="str">
        <f t="shared" si="20150"/>
        <v/>
      </c>
      <c r="AT1702" s="59" t="str">
        <f t="shared" si="20289"/>
        <v>ALI_119_SEG_11_</v>
      </c>
      <c r="AU1702" s="63">
        <f t="shared" ref="AU1702" si="20579">IF(AND(COUNTIF(Codificacion3,AT1702)&lt;AO1702),1,COUNTIF(Codificacion3,AT1702))</f>
        <v>1</v>
      </c>
      <c r="AV1702" s="62" t="str">
        <f t="shared" si="20291"/>
        <v>No Seleccionada</v>
      </c>
      <c r="AW1702" s="53" t="s">
        <v>154</v>
      </c>
      <c r="AX1702" s="51" t="str">
        <f t="shared" si="20292"/>
        <v>ALI_119_SEG_11FALSO</v>
      </c>
      <c r="AY1702" s="51">
        <f t="shared" si="20273"/>
        <v>1</v>
      </c>
      <c r="AZ1702" s="64" t="b">
        <f t="shared" si="20293"/>
        <v>0</v>
      </c>
    </row>
    <row r="1703" spans="1:52" x14ac:dyDescent="0.2">
      <c r="A1703" s="50" t="b">
        <f t="shared" si="20236"/>
        <v>0</v>
      </c>
      <c r="B1703" s="51" t="s">
        <v>150</v>
      </c>
      <c r="C1703" s="52">
        <v>119</v>
      </c>
      <c r="D1703" s="52">
        <f t="shared" ref="D1703" si="20580">IF(ISERROR(VLOOKUP(E1703,Proveedores,2,FALSE)),"",VLOOKUP(E1703,Proveedores,2,FALSE))</f>
        <v>2090</v>
      </c>
      <c r="E1703" s="53" t="s">
        <v>151</v>
      </c>
      <c r="F1703" s="54">
        <v>117</v>
      </c>
      <c r="G1703" s="53" t="s">
        <v>105</v>
      </c>
      <c r="H1703" s="53" t="s">
        <v>135</v>
      </c>
      <c r="I1703" s="52">
        <v>12</v>
      </c>
      <c r="J1703" s="53" t="s">
        <v>58</v>
      </c>
      <c r="K1703" s="55">
        <v>44835</v>
      </c>
      <c r="L1703" s="56">
        <v>16258</v>
      </c>
      <c r="M1703" s="56">
        <v>11600</v>
      </c>
      <c r="N1703" s="56">
        <v>6829</v>
      </c>
      <c r="O1703" s="56">
        <v>590</v>
      </c>
      <c r="P1703" s="57">
        <v>753</v>
      </c>
      <c r="Q1703" s="58">
        <v>0</v>
      </c>
      <c r="R1703" s="57">
        <v>753</v>
      </c>
      <c r="S1703" s="57">
        <v>753</v>
      </c>
      <c r="T1703" s="58">
        <v>0</v>
      </c>
      <c r="U1703" s="57">
        <v>753</v>
      </c>
      <c r="V1703" s="57">
        <v>753</v>
      </c>
      <c r="W1703" s="58">
        <v>0</v>
      </c>
      <c r="X1703" s="57">
        <v>753</v>
      </c>
      <c r="Y1703" s="57">
        <v>753</v>
      </c>
      <c r="Z1703" s="58">
        <v>0</v>
      </c>
      <c r="AA1703" s="57">
        <v>753</v>
      </c>
      <c r="AB1703" s="57">
        <v>26563581</v>
      </c>
      <c r="AC1703" s="53" t="str">
        <f t="shared" si="20275"/>
        <v>Registro Valido</v>
      </c>
      <c r="AD1703" s="57">
        <f t="shared" ref="AD1703" si="20581">IF(OR(ISERROR(VLOOKUP(CONCATENATE("ALI_",$C1703,"_SEG_",$I1703,"_PROV_",$D1703),Catalogo_Precios,AD$8,FALSE)),L1703=0),0,VLOOKUP(CONCATENATE("ALI_",$C1703,"_SEG_",$I1703,"_PROV_",$D1703),Catalogo_Precios,AD$8,FALSE))</f>
        <v>753</v>
      </c>
      <c r="AE1703" s="57">
        <f t="shared" ref="AE1703" si="20582">IF(OR(ISERROR(VLOOKUP(CONCATENATE("ALI_",$C1703,"_SEG_",$I1703,"_PROV_",$D1703),Catalogo_Precios,AE$8,FALSE)),M1703=0),0,VLOOKUP(CONCATENATE("ALI_",$C1703,"_SEG_",$I1703,"_PROV_",$D1703),Catalogo_Precios,AE$8,FALSE))</f>
        <v>753</v>
      </c>
      <c r="AF1703" s="57">
        <f t="shared" ref="AF1703" si="20583">IF(OR(ISERROR(VLOOKUP(CONCATENATE("ALI_",$C1703,"_SEG_",$I1703,"_PROV_",$D1703),Catalogo_Precios,AF$8,FALSE)),N1703=0),0,VLOOKUP(CONCATENATE("ALI_",$C1703,"_SEG_",$I1703,"_PROV_",$D1703),Catalogo_Precios,AF$8,FALSE))</f>
        <v>753</v>
      </c>
      <c r="AG1703" s="57">
        <f t="shared" ref="AG1703" si="20584">IF(OR(ISERROR(VLOOKUP(CONCATENATE("ALI_",$C1703,"_SEG_",$I1703,"_PROV_",$D1703),Catalogo_Precios,AG$8,FALSE)),O1703=0),0,VLOOKUP(CONCATENATE("ALI_",$C1703,"_SEG_",$I1703,"_PROV_",$D1703),Catalogo_Precios,AG$8,FALSE))</f>
        <v>753</v>
      </c>
      <c r="AH1703" s="57">
        <f t="shared" ref="AH1703" si="20585">IF(OR(ISERROR(VLOOKUP(CONCATENATE("ALI_",$C1703,"_SEG_",$I1703,"_PROV_",$D1703),Catalogo_Precios,AH$8,FALSE)),L1703=0),0,VLOOKUP(CONCATENATE("ALI_",$C1703,"_SEG_",$I1703,"_PROV_",$D1703),Catalogo_Precios,AH$8,FALSE))</f>
        <v>733</v>
      </c>
      <c r="AI1703" s="57">
        <f t="shared" ref="AI1703" si="20586">IF(OR(ISERROR(VLOOKUP(CONCATENATE("ALI_",$C1703,"_SEG_",$I1703,"_PROV_",$D1703),Catalogo_Precios,AI$8,FALSE)),M1703=0),0,VLOOKUP(CONCATENATE("ALI_",$C1703,"_SEG_",$I1703,"_PROV_",$D1703),Catalogo_Precios,AI$8,FALSE))</f>
        <v>733</v>
      </c>
      <c r="AJ1703" s="57">
        <f t="shared" ref="AJ1703" si="20587">IF(OR(ISERROR(VLOOKUP(CONCATENATE("ALI_",$C1703,"_SEG_",$I1703,"_PROV_",$D1703),Catalogo_Precios,AJ$8,FALSE)),N1703=0),0,VLOOKUP(CONCATENATE("ALI_",$C1703,"_SEG_",$I1703,"_PROV_",$D1703),Catalogo_Precios,AJ$8,FALSE))</f>
        <v>733</v>
      </c>
      <c r="AK1703" s="57">
        <f t="shared" ref="AK1703" si="20588">IF(OR(ISERROR(VLOOKUP(CONCATENATE("ALI_",$C1703,"_SEG_",$I1703,"_PROV_",$D1703),Catalogo_Precios,AK$8,FALSE)),O1703=0),0,VLOOKUP(CONCATENATE("ALI_",$C1703,"_SEG_",$I1703,"_PROV_",$D1703),Catalogo_Precios,AK$8,FALSE))</f>
        <v>733</v>
      </c>
      <c r="AL1703" s="53" t="s">
        <v>152</v>
      </c>
      <c r="AM1703" s="59" t="str">
        <f t="shared" si="20284"/>
        <v>ALI_119_SEG_12</v>
      </c>
      <c r="AN1703" s="59" t="str">
        <f t="shared" si="20285"/>
        <v>ALI_119_SEG_12_VAL_26563581</v>
      </c>
      <c r="AO1703" s="60">
        <f t="shared" ref="AO1703" si="20589">IF(OR(AB1703="",AB1703=0),0,COUNTIF(Codificacion,AM1703))</f>
        <v>2</v>
      </c>
      <c r="AP1703" s="61">
        <f t="array" ref="AP1703">MIN(IF(Codificacion=AM1703,Total_Cotizacion,""))</f>
        <v>26528304</v>
      </c>
      <c r="AQ1703" s="62" t="b">
        <f t="shared" si="20287"/>
        <v>0</v>
      </c>
      <c r="AR1703" s="51" t="s">
        <v>153</v>
      </c>
      <c r="AS1703" s="63" t="str">
        <f t="shared" si="20150"/>
        <v/>
      </c>
      <c r="AT1703" s="59" t="str">
        <f t="shared" si="20289"/>
        <v>ALI_119_SEG_12_</v>
      </c>
      <c r="AU1703" s="63">
        <f t="shared" ref="AU1703" si="20590">IF(AND(COUNTIF(Codificacion3,AT1703)&lt;AO1703),1,COUNTIF(Codificacion3,AT1703))</f>
        <v>1</v>
      </c>
      <c r="AV1703" s="62" t="str">
        <f t="shared" si="20291"/>
        <v>No Seleccionada</v>
      </c>
      <c r="AW1703" s="53" t="s">
        <v>154</v>
      </c>
      <c r="AX1703" s="51" t="str">
        <f t="shared" si="20292"/>
        <v>ALI_119_SEG_12FALSO</v>
      </c>
      <c r="AY1703" s="51">
        <f t="shared" si="20273"/>
        <v>1</v>
      </c>
      <c r="AZ1703" s="64" t="b">
        <f t="shared" si="20293"/>
        <v>0</v>
      </c>
    </row>
    <row r="1704" spans="1:52" x14ac:dyDescent="0.2">
      <c r="A1704" s="50" t="b">
        <f t="shared" si="20236"/>
        <v>0</v>
      </c>
      <c r="B1704" s="51" t="s">
        <v>150</v>
      </c>
      <c r="C1704" s="52">
        <v>119</v>
      </c>
      <c r="D1704" s="52">
        <f t="shared" ref="D1704" si="20591">IF(ISERROR(VLOOKUP(E1704,Proveedores,2,FALSE)),"",VLOOKUP(E1704,Proveedores,2,FALSE))</f>
        <v>2090</v>
      </c>
      <c r="E1704" s="53" t="s">
        <v>151</v>
      </c>
      <c r="F1704" s="54">
        <v>118</v>
      </c>
      <c r="G1704" s="53" t="s">
        <v>105</v>
      </c>
      <c r="H1704" s="53" t="s">
        <v>135</v>
      </c>
      <c r="I1704" s="52">
        <v>13</v>
      </c>
      <c r="J1704" s="53" t="s">
        <v>58</v>
      </c>
      <c r="K1704" s="55">
        <v>44835</v>
      </c>
      <c r="L1704" s="56">
        <v>17264</v>
      </c>
      <c r="M1704" s="56">
        <v>12318</v>
      </c>
      <c r="N1704" s="56">
        <v>7250</v>
      </c>
      <c r="O1704" s="56">
        <v>626</v>
      </c>
      <c r="P1704" s="57">
        <v>753</v>
      </c>
      <c r="Q1704" s="58">
        <v>0</v>
      </c>
      <c r="R1704" s="57">
        <v>753</v>
      </c>
      <c r="S1704" s="57">
        <v>753</v>
      </c>
      <c r="T1704" s="58">
        <v>0</v>
      </c>
      <c r="U1704" s="57">
        <v>753</v>
      </c>
      <c r="V1704" s="57">
        <v>753</v>
      </c>
      <c r="W1704" s="58">
        <v>0</v>
      </c>
      <c r="X1704" s="57">
        <v>753</v>
      </c>
      <c r="Y1704" s="57">
        <v>753</v>
      </c>
      <c r="Z1704" s="58">
        <v>0</v>
      </c>
      <c r="AA1704" s="57">
        <v>753</v>
      </c>
      <c r="AB1704" s="57">
        <v>28205874</v>
      </c>
      <c r="AC1704" s="53" t="str">
        <f t="shared" si="20275"/>
        <v>Registro Valido</v>
      </c>
      <c r="AD1704" s="57">
        <f t="shared" ref="AD1704" si="20592">IF(OR(ISERROR(VLOOKUP(CONCATENATE("ALI_",$C1704,"_SEG_",$I1704,"_PROV_",$D1704),Catalogo_Precios,AD$8,FALSE)),L1704=0),0,VLOOKUP(CONCATENATE("ALI_",$C1704,"_SEG_",$I1704,"_PROV_",$D1704),Catalogo_Precios,AD$8,FALSE))</f>
        <v>753</v>
      </c>
      <c r="AE1704" s="57">
        <f t="shared" ref="AE1704" si="20593">IF(OR(ISERROR(VLOOKUP(CONCATENATE("ALI_",$C1704,"_SEG_",$I1704,"_PROV_",$D1704),Catalogo_Precios,AE$8,FALSE)),M1704=0),0,VLOOKUP(CONCATENATE("ALI_",$C1704,"_SEG_",$I1704,"_PROV_",$D1704),Catalogo_Precios,AE$8,FALSE))</f>
        <v>753</v>
      </c>
      <c r="AF1704" s="57">
        <f t="shared" ref="AF1704" si="20594">IF(OR(ISERROR(VLOOKUP(CONCATENATE("ALI_",$C1704,"_SEG_",$I1704,"_PROV_",$D1704),Catalogo_Precios,AF$8,FALSE)),N1704=0),0,VLOOKUP(CONCATENATE("ALI_",$C1704,"_SEG_",$I1704,"_PROV_",$D1704),Catalogo_Precios,AF$8,FALSE))</f>
        <v>753</v>
      </c>
      <c r="AG1704" s="57">
        <f t="shared" ref="AG1704" si="20595">IF(OR(ISERROR(VLOOKUP(CONCATENATE("ALI_",$C1704,"_SEG_",$I1704,"_PROV_",$D1704),Catalogo_Precios,AG$8,FALSE)),O1704=0),0,VLOOKUP(CONCATENATE("ALI_",$C1704,"_SEG_",$I1704,"_PROV_",$D1704),Catalogo_Precios,AG$8,FALSE))</f>
        <v>753</v>
      </c>
      <c r="AH1704" s="57">
        <f t="shared" ref="AH1704" si="20596">IF(OR(ISERROR(VLOOKUP(CONCATENATE("ALI_",$C1704,"_SEG_",$I1704,"_PROV_",$D1704),Catalogo_Precios,AH$8,FALSE)),L1704=0),0,VLOOKUP(CONCATENATE("ALI_",$C1704,"_SEG_",$I1704,"_PROV_",$D1704),Catalogo_Precios,AH$8,FALSE))</f>
        <v>733</v>
      </c>
      <c r="AI1704" s="57">
        <f t="shared" ref="AI1704" si="20597">IF(OR(ISERROR(VLOOKUP(CONCATENATE("ALI_",$C1704,"_SEG_",$I1704,"_PROV_",$D1704),Catalogo_Precios,AI$8,FALSE)),M1704=0),0,VLOOKUP(CONCATENATE("ALI_",$C1704,"_SEG_",$I1704,"_PROV_",$D1704),Catalogo_Precios,AI$8,FALSE))</f>
        <v>733</v>
      </c>
      <c r="AJ1704" s="57">
        <f t="shared" ref="AJ1704" si="20598">IF(OR(ISERROR(VLOOKUP(CONCATENATE("ALI_",$C1704,"_SEG_",$I1704,"_PROV_",$D1704),Catalogo_Precios,AJ$8,FALSE)),N1704=0),0,VLOOKUP(CONCATENATE("ALI_",$C1704,"_SEG_",$I1704,"_PROV_",$D1704),Catalogo_Precios,AJ$8,FALSE))</f>
        <v>733</v>
      </c>
      <c r="AK1704" s="57">
        <f t="shared" ref="AK1704" si="20599">IF(OR(ISERROR(VLOOKUP(CONCATENATE("ALI_",$C1704,"_SEG_",$I1704,"_PROV_",$D1704),Catalogo_Precios,AK$8,FALSE)),O1704=0),0,VLOOKUP(CONCATENATE("ALI_",$C1704,"_SEG_",$I1704,"_PROV_",$D1704),Catalogo_Precios,AK$8,FALSE))</f>
        <v>733</v>
      </c>
      <c r="AL1704" s="53" t="s">
        <v>152</v>
      </c>
      <c r="AM1704" s="59" t="str">
        <f t="shared" si="20284"/>
        <v>ALI_119_SEG_13</v>
      </c>
      <c r="AN1704" s="59" t="str">
        <f t="shared" si="20285"/>
        <v>ALI_119_SEG_13_VAL_28205874</v>
      </c>
      <c r="AO1704" s="60">
        <f t="shared" ref="AO1704" si="20600">IF(OR(AB1704="",AB1704=0),0,COUNTIF(Codificacion,AM1704))</f>
        <v>2</v>
      </c>
      <c r="AP1704" s="61">
        <f t="array" ref="AP1704">MIN(IF(Codificacion=AM1704,Total_Cotizacion,""))</f>
        <v>28168416</v>
      </c>
      <c r="AQ1704" s="62" t="b">
        <f t="shared" si="20287"/>
        <v>0</v>
      </c>
      <c r="AR1704" s="51" t="s">
        <v>153</v>
      </c>
      <c r="AS1704" s="63" t="str">
        <f t="shared" si="20150"/>
        <v/>
      </c>
      <c r="AT1704" s="59" t="str">
        <f t="shared" si="20289"/>
        <v>ALI_119_SEG_13_</v>
      </c>
      <c r="AU1704" s="63">
        <f t="shared" ref="AU1704" si="20601">IF(AND(COUNTIF(Codificacion3,AT1704)&lt;AO1704),1,COUNTIF(Codificacion3,AT1704))</f>
        <v>1</v>
      </c>
      <c r="AV1704" s="62" t="str">
        <f t="shared" si="20291"/>
        <v>No Seleccionada</v>
      </c>
      <c r="AW1704" s="53" t="s">
        <v>154</v>
      </c>
      <c r="AX1704" s="51" t="str">
        <f t="shared" si="20292"/>
        <v>ALI_119_SEG_13FALSO</v>
      </c>
      <c r="AY1704" s="51">
        <f t="shared" si="20273"/>
        <v>1</v>
      </c>
      <c r="AZ1704" s="64" t="b">
        <f t="shared" si="20293"/>
        <v>0</v>
      </c>
    </row>
    <row r="1705" spans="1:52" x14ac:dyDescent="0.2">
      <c r="A1705" s="50" t="b">
        <f t="shared" si="20236"/>
        <v>0</v>
      </c>
      <c r="B1705" s="51" t="s">
        <v>150</v>
      </c>
      <c r="C1705" s="52">
        <v>119</v>
      </c>
      <c r="D1705" s="52">
        <f t="shared" ref="D1705" si="20602">IF(ISERROR(VLOOKUP(E1705,Proveedores,2,FALSE)),"",VLOOKUP(E1705,Proveedores,2,FALSE))</f>
        <v>2090</v>
      </c>
      <c r="E1705" s="53" t="s">
        <v>151</v>
      </c>
      <c r="F1705" s="54">
        <v>119</v>
      </c>
      <c r="G1705" s="53" t="s">
        <v>105</v>
      </c>
      <c r="H1705" s="53" t="s">
        <v>135</v>
      </c>
      <c r="I1705" s="52">
        <v>14</v>
      </c>
      <c r="J1705" s="53" t="s">
        <v>58</v>
      </c>
      <c r="K1705" s="55">
        <v>44835</v>
      </c>
      <c r="L1705" s="56">
        <v>17107</v>
      </c>
      <c r="M1705" s="56">
        <v>12206</v>
      </c>
      <c r="N1705" s="56">
        <v>7184</v>
      </c>
      <c r="O1705" s="56">
        <v>621</v>
      </c>
      <c r="P1705" s="57">
        <v>753</v>
      </c>
      <c r="Q1705" s="58">
        <v>0</v>
      </c>
      <c r="R1705" s="57">
        <v>753</v>
      </c>
      <c r="S1705" s="57">
        <v>753</v>
      </c>
      <c r="T1705" s="58">
        <v>0</v>
      </c>
      <c r="U1705" s="57">
        <v>753</v>
      </c>
      <c r="V1705" s="57">
        <v>753</v>
      </c>
      <c r="W1705" s="58">
        <v>0</v>
      </c>
      <c r="X1705" s="57">
        <v>753</v>
      </c>
      <c r="Y1705" s="57">
        <v>753</v>
      </c>
      <c r="Z1705" s="58">
        <v>0</v>
      </c>
      <c r="AA1705" s="57">
        <v>753</v>
      </c>
      <c r="AB1705" s="57">
        <v>27949854</v>
      </c>
      <c r="AC1705" s="53" t="str">
        <f t="shared" si="20275"/>
        <v>Registro Valido</v>
      </c>
      <c r="AD1705" s="57">
        <f t="shared" ref="AD1705" si="20603">IF(OR(ISERROR(VLOOKUP(CONCATENATE("ALI_",$C1705,"_SEG_",$I1705,"_PROV_",$D1705),Catalogo_Precios,AD$8,FALSE)),L1705=0),0,VLOOKUP(CONCATENATE("ALI_",$C1705,"_SEG_",$I1705,"_PROV_",$D1705),Catalogo_Precios,AD$8,FALSE))</f>
        <v>753</v>
      </c>
      <c r="AE1705" s="57">
        <f t="shared" ref="AE1705" si="20604">IF(OR(ISERROR(VLOOKUP(CONCATENATE("ALI_",$C1705,"_SEG_",$I1705,"_PROV_",$D1705),Catalogo_Precios,AE$8,FALSE)),M1705=0),0,VLOOKUP(CONCATENATE("ALI_",$C1705,"_SEG_",$I1705,"_PROV_",$D1705),Catalogo_Precios,AE$8,FALSE))</f>
        <v>753</v>
      </c>
      <c r="AF1705" s="57">
        <f t="shared" ref="AF1705" si="20605">IF(OR(ISERROR(VLOOKUP(CONCATENATE("ALI_",$C1705,"_SEG_",$I1705,"_PROV_",$D1705),Catalogo_Precios,AF$8,FALSE)),N1705=0),0,VLOOKUP(CONCATENATE("ALI_",$C1705,"_SEG_",$I1705,"_PROV_",$D1705),Catalogo_Precios,AF$8,FALSE))</f>
        <v>753</v>
      </c>
      <c r="AG1705" s="57">
        <f t="shared" ref="AG1705" si="20606">IF(OR(ISERROR(VLOOKUP(CONCATENATE("ALI_",$C1705,"_SEG_",$I1705,"_PROV_",$D1705),Catalogo_Precios,AG$8,FALSE)),O1705=0),0,VLOOKUP(CONCATENATE("ALI_",$C1705,"_SEG_",$I1705,"_PROV_",$D1705),Catalogo_Precios,AG$8,FALSE))</f>
        <v>753</v>
      </c>
      <c r="AH1705" s="57">
        <f t="shared" ref="AH1705" si="20607">IF(OR(ISERROR(VLOOKUP(CONCATENATE("ALI_",$C1705,"_SEG_",$I1705,"_PROV_",$D1705),Catalogo_Precios,AH$8,FALSE)),L1705=0),0,VLOOKUP(CONCATENATE("ALI_",$C1705,"_SEG_",$I1705,"_PROV_",$D1705),Catalogo_Precios,AH$8,FALSE))</f>
        <v>733</v>
      </c>
      <c r="AI1705" s="57">
        <f t="shared" ref="AI1705" si="20608">IF(OR(ISERROR(VLOOKUP(CONCATENATE("ALI_",$C1705,"_SEG_",$I1705,"_PROV_",$D1705),Catalogo_Precios,AI$8,FALSE)),M1705=0),0,VLOOKUP(CONCATENATE("ALI_",$C1705,"_SEG_",$I1705,"_PROV_",$D1705),Catalogo_Precios,AI$8,FALSE))</f>
        <v>733</v>
      </c>
      <c r="AJ1705" s="57">
        <f t="shared" ref="AJ1705" si="20609">IF(OR(ISERROR(VLOOKUP(CONCATENATE("ALI_",$C1705,"_SEG_",$I1705,"_PROV_",$D1705),Catalogo_Precios,AJ$8,FALSE)),N1705=0),0,VLOOKUP(CONCATENATE("ALI_",$C1705,"_SEG_",$I1705,"_PROV_",$D1705),Catalogo_Precios,AJ$8,FALSE))</f>
        <v>733</v>
      </c>
      <c r="AK1705" s="57">
        <f t="shared" ref="AK1705" si="20610">IF(OR(ISERROR(VLOOKUP(CONCATENATE("ALI_",$C1705,"_SEG_",$I1705,"_PROV_",$D1705),Catalogo_Precios,AK$8,FALSE)),O1705=0),0,VLOOKUP(CONCATENATE("ALI_",$C1705,"_SEG_",$I1705,"_PROV_",$D1705),Catalogo_Precios,AK$8,FALSE))</f>
        <v>733</v>
      </c>
      <c r="AL1705" s="53" t="s">
        <v>152</v>
      </c>
      <c r="AM1705" s="59" t="str">
        <f t="shared" si="20284"/>
        <v>ALI_119_SEG_14</v>
      </c>
      <c r="AN1705" s="59" t="str">
        <f t="shared" si="20285"/>
        <v>ALI_119_SEG_14_VAL_27949854</v>
      </c>
      <c r="AO1705" s="60">
        <f t="shared" ref="AO1705" si="20611">IF(OR(AB1705="",AB1705=0),0,COUNTIF(Codificacion,AM1705))</f>
        <v>2</v>
      </c>
      <c r="AP1705" s="61">
        <f t="array" ref="AP1705">MIN(IF(Codificacion=AM1705,Total_Cotizacion,""))</f>
        <v>27912736</v>
      </c>
      <c r="AQ1705" s="62" t="b">
        <f t="shared" si="20287"/>
        <v>0</v>
      </c>
      <c r="AR1705" s="51" t="s">
        <v>153</v>
      </c>
      <c r="AS1705" s="63" t="str">
        <f t="shared" si="20150"/>
        <v/>
      </c>
      <c r="AT1705" s="59" t="str">
        <f t="shared" si="20289"/>
        <v>ALI_119_SEG_14_</v>
      </c>
      <c r="AU1705" s="63">
        <f t="shared" ref="AU1705" si="20612">IF(AND(COUNTIF(Codificacion3,AT1705)&lt;AO1705),1,COUNTIF(Codificacion3,AT1705))</f>
        <v>1</v>
      </c>
      <c r="AV1705" s="62" t="str">
        <f t="shared" si="20291"/>
        <v>No Seleccionada</v>
      </c>
      <c r="AW1705" s="53" t="s">
        <v>154</v>
      </c>
      <c r="AX1705" s="51" t="str">
        <f t="shared" si="20292"/>
        <v>ALI_119_SEG_14FALSO</v>
      </c>
      <c r="AY1705" s="51">
        <f t="shared" si="20273"/>
        <v>1</v>
      </c>
      <c r="AZ1705" s="64" t="b">
        <f t="shared" si="20293"/>
        <v>0</v>
      </c>
    </row>
    <row r="1706" spans="1:52" x14ac:dyDescent="0.2">
      <c r="A1706" s="50" t="b">
        <f t="shared" si="20236"/>
        <v>0</v>
      </c>
      <c r="B1706" s="51" t="s">
        <v>150</v>
      </c>
      <c r="C1706" s="52">
        <v>119</v>
      </c>
      <c r="D1706" s="52">
        <f t="shared" ref="D1706" si="20613">IF(ISERROR(VLOOKUP(E1706,Proveedores,2,FALSE)),"",VLOOKUP(E1706,Proveedores,2,FALSE))</f>
        <v>2090</v>
      </c>
      <c r="E1706" s="53" t="s">
        <v>151</v>
      </c>
      <c r="F1706" s="54">
        <v>120</v>
      </c>
      <c r="G1706" s="53" t="s">
        <v>105</v>
      </c>
      <c r="H1706" s="53" t="s">
        <v>135</v>
      </c>
      <c r="I1706" s="52">
        <v>15</v>
      </c>
      <c r="J1706" s="53" t="s">
        <v>58</v>
      </c>
      <c r="K1706" s="55">
        <v>44835</v>
      </c>
      <c r="L1706" s="56">
        <v>16171</v>
      </c>
      <c r="M1706" s="56">
        <v>11537</v>
      </c>
      <c r="N1706" s="56">
        <v>6794</v>
      </c>
      <c r="O1706" s="56">
        <v>587</v>
      </c>
      <c r="P1706" s="57">
        <v>753</v>
      </c>
      <c r="Q1706" s="58">
        <v>0</v>
      </c>
      <c r="R1706" s="57">
        <v>753</v>
      </c>
      <c r="S1706" s="57">
        <v>753</v>
      </c>
      <c r="T1706" s="58">
        <v>0</v>
      </c>
      <c r="U1706" s="57">
        <v>753</v>
      </c>
      <c r="V1706" s="57">
        <v>753</v>
      </c>
      <c r="W1706" s="58">
        <v>0</v>
      </c>
      <c r="X1706" s="57">
        <v>753</v>
      </c>
      <c r="Y1706" s="57">
        <v>753</v>
      </c>
      <c r="Z1706" s="58">
        <v>0</v>
      </c>
      <c r="AA1706" s="57">
        <v>753</v>
      </c>
      <c r="AB1706" s="57">
        <v>26422017</v>
      </c>
      <c r="AC1706" s="53" t="str">
        <f t="shared" si="20275"/>
        <v>Registro Valido</v>
      </c>
      <c r="AD1706" s="57">
        <f t="shared" ref="AD1706" si="20614">IF(OR(ISERROR(VLOOKUP(CONCATENATE("ALI_",$C1706,"_SEG_",$I1706,"_PROV_",$D1706),Catalogo_Precios,AD$8,FALSE)),L1706=0),0,VLOOKUP(CONCATENATE("ALI_",$C1706,"_SEG_",$I1706,"_PROV_",$D1706),Catalogo_Precios,AD$8,FALSE))</f>
        <v>753</v>
      </c>
      <c r="AE1706" s="57">
        <f t="shared" ref="AE1706" si="20615">IF(OR(ISERROR(VLOOKUP(CONCATENATE("ALI_",$C1706,"_SEG_",$I1706,"_PROV_",$D1706),Catalogo_Precios,AE$8,FALSE)),M1706=0),0,VLOOKUP(CONCATENATE("ALI_",$C1706,"_SEG_",$I1706,"_PROV_",$D1706),Catalogo_Precios,AE$8,FALSE))</f>
        <v>753</v>
      </c>
      <c r="AF1706" s="57">
        <f t="shared" ref="AF1706" si="20616">IF(OR(ISERROR(VLOOKUP(CONCATENATE("ALI_",$C1706,"_SEG_",$I1706,"_PROV_",$D1706),Catalogo_Precios,AF$8,FALSE)),N1706=0),0,VLOOKUP(CONCATENATE("ALI_",$C1706,"_SEG_",$I1706,"_PROV_",$D1706),Catalogo_Precios,AF$8,FALSE))</f>
        <v>753</v>
      </c>
      <c r="AG1706" s="57">
        <f t="shared" ref="AG1706" si="20617">IF(OR(ISERROR(VLOOKUP(CONCATENATE("ALI_",$C1706,"_SEG_",$I1706,"_PROV_",$D1706),Catalogo_Precios,AG$8,FALSE)),O1706=0),0,VLOOKUP(CONCATENATE("ALI_",$C1706,"_SEG_",$I1706,"_PROV_",$D1706),Catalogo_Precios,AG$8,FALSE))</f>
        <v>753</v>
      </c>
      <c r="AH1706" s="57">
        <f t="shared" ref="AH1706" si="20618">IF(OR(ISERROR(VLOOKUP(CONCATENATE("ALI_",$C1706,"_SEG_",$I1706,"_PROV_",$D1706),Catalogo_Precios,AH$8,FALSE)),L1706=0),0,VLOOKUP(CONCATENATE("ALI_",$C1706,"_SEG_",$I1706,"_PROV_",$D1706),Catalogo_Precios,AH$8,FALSE))</f>
        <v>733</v>
      </c>
      <c r="AI1706" s="57">
        <f t="shared" ref="AI1706" si="20619">IF(OR(ISERROR(VLOOKUP(CONCATENATE("ALI_",$C1706,"_SEG_",$I1706,"_PROV_",$D1706),Catalogo_Precios,AI$8,FALSE)),M1706=0),0,VLOOKUP(CONCATENATE("ALI_",$C1706,"_SEG_",$I1706,"_PROV_",$D1706),Catalogo_Precios,AI$8,FALSE))</f>
        <v>733</v>
      </c>
      <c r="AJ1706" s="57">
        <f t="shared" ref="AJ1706" si="20620">IF(OR(ISERROR(VLOOKUP(CONCATENATE("ALI_",$C1706,"_SEG_",$I1706,"_PROV_",$D1706),Catalogo_Precios,AJ$8,FALSE)),N1706=0),0,VLOOKUP(CONCATENATE("ALI_",$C1706,"_SEG_",$I1706,"_PROV_",$D1706),Catalogo_Precios,AJ$8,FALSE))</f>
        <v>733</v>
      </c>
      <c r="AK1706" s="57">
        <f t="shared" ref="AK1706" si="20621">IF(OR(ISERROR(VLOOKUP(CONCATENATE("ALI_",$C1706,"_SEG_",$I1706,"_PROV_",$D1706),Catalogo_Precios,AK$8,FALSE)),O1706=0),0,VLOOKUP(CONCATENATE("ALI_",$C1706,"_SEG_",$I1706,"_PROV_",$D1706),Catalogo_Precios,AK$8,FALSE))</f>
        <v>733</v>
      </c>
      <c r="AL1706" s="53" t="s">
        <v>152</v>
      </c>
      <c r="AM1706" s="59" t="str">
        <f t="shared" si="20284"/>
        <v>ALI_119_SEG_15</v>
      </c>
      <c r="AN1706" s="59" t="str">
        <f t="shared" si="20285"/>
        <v>ALI_119_SEG_15_VAL_26422017</v>
      </c>
      <c r="AO1706" s="60">
        <f t="shared" ref="AO1706" si="20622">IF(OR(AB1706="",AB1706=0),0,COUNTIF(Codificacion,AM1706))</f>
        <v>2</v>
      </c>
      <c r="AP1706" s="61">
        <f t="array" ref="AP1706">MIN(IF(Codificacion=AM1706,Total_Cotizacion,""))</f>
        <v>26386928</v>
      </c>
      <c r="AQ1706" s="62" t="b">
        <f t="shared" si="20287"/>
        <v>0</v>
      </c>
      <c r="AR1706" s="51" t="s">
        <v>153</v>
      </c>
      <c r="AS1706" s="63" t="str">
        <f t="shared" si="20150"/>
        <v/>
      </c>
      <c r="AT1706" s="59" t="str">
        <f t="shared" si="20289"/>
        <v>ALI_119_SEG_15_</v>
      </c>
      <c r="AU1706" s="63">
        <f t="shared" ref="AU1706" si="20623">IF(AND(COUNTIF(Codificacion3,AT1706)&lt;AO1706),1,COUNTIF(Codificacion3,AT1706))</f>
        <v>1</v>
      </c>
      <c r="AV1706" s="62" t="str">
        <f t="shared" si="20291"/>
        <v>No Seleccionada</v>
      </c>
      <c r="AW1706" s="53" t="s">
        <v>154</v>
      </c>
      <c r="AX1706" s="51" t="str">
        <f t="shared" si="20292"/>
        <v>ALI_119_SEG_15FALSO</v>
      </c>
      <c r="AY1706" s="51">
        <f t="shared" si="20273"/>
        <v>1</v>
      </c>
      <c r="AZ1706" s="64" t="b">
        <f t="shared" si="20293"/>
        <v>0</v>
      </c>
    </row>
    <row r="1707" spans="1:52" x14ac:dyDescent="0.2">
      <c r="A1707" s="50" t="b">
        <f t="shared" si="20236"/>
        <v>0</v>
      </c>
      <c r="B1707" s="51" t="s">
        <v>150</v>
      </c>
      <c r="C1707" s="52">
        <v>58</v>
      </c>
      <c r="D1707" s="52">
        <f t="shared" ref="D1707" si="20624">IF(ISERROR(VLOOKUP(E1707,Proveedores,2,FALSE)),"",VLOOKUP(E1707,Proveedores,2,FALSE))</f>
        <v>2090</v>
      </c>
      <c r="E1707" s="53" t="s">
        <v>151</v>
      </c>
      <c r="F1707" s="54">
        <v>222</v>
      </c>
      <c r="G1707" s="53" t="s">
        <v>105</v>
      </c>
      <c r="H1707" s="53" t="s">
        <v>106</v>
      </c>
      <c r="I1707" s="52">
        <v>1</v>
      </c>
      <c r="J1707" s="53" t="s">
        <v>58</v>
      </c>
      <c r="K1707" s="55">
        <v>44835</v>
      </c>
      <c r="L1707" s="56">
        <v>10051</v>
      </c>
      <c r="M1707" s="56">
        <v>11878</v>
      </c>
      <c r="N1707" s="56">
        <v>7764</v>
      </c>
      <c r="O1707" s="56">
        <v>475</v>
      </c>
      <c r="P1707" s="57">
        <v>861</v>
      </c>
      <c r="Q1707" s="58">
        <v>0</v>
      </c>
      <c r="R1707" s="57">
        <v>861</v>
      </c>
      <c r="S1707" s="57">
        <v>861</v>
      </c>
      <c r="T1707" s="58">
        <v>0</v>
      </c>
      <c r="U1707" s="57">
        <v>861</v>
      </c>
      <c r="V1707" s="57">
        <v>861</v>
      </c>
      <c r="W1707" s="58">
        <v>0</v>
      </c>
      <c r="X1707" s="57">
        <v>861</v>
      </c>
      <c r="Y1707" s="57">
        <v>861</v>
      </c>
      <c r="Z1707" s="58">
        <v>0</v>
      </c>
      <c r="AA1707" s="57">
        <v>861</v>
      </c>
      <c r="AB1707" s="57">
        <v>25974648</v>
      </c>
      <c r="AC1707" s="53" t="str">
        <f t="shared" si="20275"/>
        <v>Registro Valido</v>
      </c>
      <c r="AD1707" s="57">
        <f t="shared" ref="AD1707" si="20625">IF(OR(ISERROR(VLOOKUP(CONCATENATE("ALI_",$C1707,"_SEG_",$I1707,"_PROV_",$D1707),Catalogo_Precios,AD$8,FALSE)),L1707=0),0,VLOOKUP(CONCATENATE("ALI_",$C1707,"_SEG_",$I1707,"_PROV_",$D1707),Catalogo_Precios,AD$8,FALSE))</f>
        <v>861</v>
      </c>
      <c r="AE1707" s="57">
        <f t="shared" ref="AE1707" si="20626">IF(OR(ISERROR(VLOOKUP(CONCATENATE("ALI_",$C1707,"_SEG_",$I1707,"_PROV_",$D1707),Catalogo_Precios,AE$8,FALSE)),M1707=0),0,VLOOKUP(CONCATENATE("ALI_",$C1707,"_SEG_",$I1707,"_PROV_",$D1707),Catalogo_Precios,AE$8,FALSE))</f>
        <v>861</v>
      </c>
      <c r="AF1707" s="57">
        <f t="shared" ref="AF1707" si="20627">IF(OR(ISERROR(VLOOKUP(CONCATENATE("ALI_",$C1707,"_SEG_",$I1707,"_PROV_",$D1707),Catalogo_Precios,AF$8,FALSE)),N1707=0),0,VLOOKUP(CONCATENATE("ALI_",$C1707,"_SEG_",$I1707,"_PROV_",$D1707),Catalogo_Precios,AF$8,FALSE))</f>
        <v>861</v>
      </c>
      <c r="AG1707" s="57">
        <f t="shared" ref="AG1707" si="20628">IF(OR(ISERROR(VLOOKUP(CONCATENATE("ALI_",$C1707,"_SEG_",$I1707,"_PROV_",$D1707),Catalogo_Precios,AG$8,FALSE)),O1707=0),0,VLOOKUP(CONCATENATE("ALI_",$C1707,"_SEG_",$I1707,"_PROV_",$D1707),Catalogo_Precios,AG$8,FALSE))</f>
        <v>861</v>
      </c>
      <c r="AH1707" s="57">
        <f t="shared" ref="AH1707" si="20629">IF(OR(ISERROR(VLOOKUP(CONCATENATE("ALI_",$C1707,"_SEG_",$I1707,"_PROV_",$D1707),Catalogo_Precios,AH$8,FALSE)),L1707=0),0,VLOOKUP(CONCATENATE("ALI_",$C1707,"_SEG_",$I1707,"_PROV_",$D1707),Catalogo_Precios,AH$8,FALSE))</f>
        <v>839</v>
      </c>
      <c r="AI1707" s="57">
        <f t="shared" ref="AI1707" si="20630">IF(OR(ISERROR(VLOOKUP(CONCATENATE("ALI_",$C1707,"_SEG_",$I1707,"_PROV_",$D1707),Catalogo_Precios,AI$8,FALSE)),M1707=0),0,VLOOKUP(CONCATENATE("ALI_",$C1707,"_SEG_",$I1707,"_PROV_",$D1707),Catalogo_Precios,AI$8,FALSE))</f>
        <v>839</v>
      </c>
      <c r="AJ1707" s="57">
        <f t="shared" ref="AJ1707" si="20631">IF(OR(ISERROR(VLOOKUP(CONCATENATE("ALI_",$C1707,"_SEG_",$I1707,"_PROV_",$D1707),Catalogo_Precios,AJ$8,FALSE)),N1707=0),0,VLOOKUP(CONCATENATE("ALI_",$C1707,"_SEG_",$I1707,"_PROV_",$D1707),Catalogo_Precios,AJ$8,FALSE))</f>
        <v>839</v>
      </c>
      <c r="AK1707" s="57">
        <f t="shared" ref="AK1707" si="20632">IF(OR(ISERROR(VLOOKUP(CONCATENATE("ALI_",$C1707,"_SEG_",$I1707,"_PROV_",$D1707),Catalogo_Precios,AK$8,FALSE)),O1707=0),0,VLOOKUP(CONCATENATE("ALI_",$C1707,"_SEG_",$I1707,"_PROV_",$D1707),Catalogo_Precios,AK$8,FALSE))</f>
        <v>839</v>
      </c>
      <c r="AL1707" s="53" t="s">
        <v>152</v>
      </c>
      <c r="AM1707" s="59" t="str">
        <f t="shared" si="20284"/>
        <v>ALI_58_SEG_1</v>
      </c>
      <c r="AN1707" s="59" t="str">
        <f t="shared" si="20285"/>
        <v>ALI_58_SEG_1_VAL_25974648</v>
      </c>
      <c r="AO1707" s="60">
        <f t="shared" ref="AO1707" si="20633">IF(OR(AB1707="",AB1707=0),0,COUNTIF(Codificacion,AM1707))</f>
        <v>2</v>
      </c>
      <c r="AP1707" s="61">
        <f t="array" ref="AP1707">MIN(IF(Codificacion=AM1707,Total_Cotizacion,""))</f>
        <v>25944480</v>
      </c>
      <c r="AQ1707" s="62" t="b">
        <f t="shared" si="20287"/>
        <v>0</v>
      </c>
      <c r="AR1707" s="51" t="s">
        <v>153</v>
      </c>
      <c r="AS1707" s="63" t="str">
        <f t="shared" si="20150"/>
        <v/>
      </c>
      <c r="AT1707" s="59" t="str">
        <f t="shared" si="20289"/>
        <v>ALI_58_SEG_1_</v>
      </c>
      <c r="AU1707" s="63">
        <f t="shared" ref="AU1707" si="20634">IF(AND(COUNTIF(Codificacion3,AT1707)&lt;AO1707),1,COUNTIF(Codificacion3,AT1707))</f>
        <v>1</v>
      </c>
      <c r="AV1707" s="62" t="str">
        <f t="shared" si="20291"/>
        <v>No Seleccionada</v>
      </c>
      <c r="AW1707" s="53" t="s">
        <v>154</v>
      </c>
      <c r="AX1707" s="51" t="str">
        <f t="shared" si="20292"/>
        <v>ALI_58_SEG_1FALSO</v>
      </c>
      <c r="AY1707" s="51">
        <f t="shared" si="20273"/>
        <v>1</v>
      </c>
      <c r="AZ1707" s="64" t="b">
        <f t="shared" si="20293"/>
        <v>0</v>
      </c>
    </row>
    <row r="1708" spans="1:52" x14ac:dyDescent="0.2">
      <c r="A1708" s="50" t="b">
        <f t="shared" si="20236"/>
        <v>0</v>
      </c>
      <c r="B1708" s="51" t="s">
        <v>150</v>
      </c>
      <c r="C1708" s="52">
        <v>58</v>
      </c>
      <c r="D1708" s="52">
        <f t="shared" ref="D1708" si="20635">IF(ISERROR(VLOOKUP(E1708,Proveedores,2,FALSE)),"",VLOOKUP(E1708,Proveedores,2,FALSE))</f>
        <v>2090</v>
      </c>
      <c r="E1708" s="53" t="s">
        <v>151</v>
      </c>
      <c r="F1708" s="54">
        <v>223</v>
      </c>
      <c r="G1708" s="53" t="s">
        <v>105</v>
      </c>
      <c r="H1708" s="53" t="s">
        <v>106</v>
      </c>
      <c r="I1708" s="52">
        <v>2</v>
      </c>
      <c r="J1708" s="53" t="s">
        <v>58</v>
      </c>
      <c r="K1708" s="55">
        <v>44835</v>
      </c>
      <c r="L1708" s="56">
        <v>10281</v>
      </c>
      <c r="M1708" s="56">
        <v>12146</v>
      </c>
      <c r="N1708" s="56">
        <v>7938</v>
      </c>
      <c r="O1708" s="56">
        <v>486</v>
      </c>
      <c r="P1708" s="57">
        <v>861</v>
      </c>
      <c r="Q1708" s="58">
        <v>0</v>
      </c>
      <c r="R1708" s="57">
        <v>861</v>
      </c>
      <c r="S1708" s="57">
        <v>861</v>
      </c>
      <c r="T1708" s="58">
        <v>0</v>
      </c>
      <c r="U1708" s="57">
        <v>861</v>
      </c>
      <c r="V1708" s="57">
        <v>861</v>
      </c>
      <c r="W1708" s="58">
        <v>0</v>
      </c>
      <c r="X1708" s="57">
        <v>861</v>
      </c>
      <c r="Y1708" s="57">
        <v>861</v>
      </c>
      <c r="Z1708" s="58">
        <v>0</v>
      </c>
      <c r="AA1708" s="57">
        <v>861</v>
      </c>
      <c r="AB1708" s="57">
        <v>26562711</v>
      </c>
      <c r="AC1708" s="53" t="str">
        <f t="shared" si="20275"/>
        <v>Registro Valido</v>
      </c>
      <c r="AD1708" s="57">
        <f t="shared" ref="AD1708" si="20636">IF(OR(ISERROR(VLOOKUP(CONCATENATE("ALI_",$C1708,"_SEG_",$I1708,"_PROV_",$D1708),Catalogo_Precios,AD$8,FALSE)),L1708=0),0,VLOOKUP(CONCATENATE("ALI_",$C1708,"_SEG_",$I1708,"_PROV_",$D1708),Catalogo_Precios,AD$8,FALSE))</f>
        <v>861</v>
      </c>
      <c r="AE1708" s="57">
        <f t="shared" ref="AE1708" si="20637">IF(OR(ISERROR(VLOOKUP(CONCATENATE("ALI_",$C1708,"_SEG_",$I1708,"_PROV_",$D1708),Catalogo_Precios,AE$8,FALSE)),M1708=0),0,VLOOKUP(CONCATENATE("ALI_",$C1708,"_SEG_",$I1708,"_PROV_",$D1708),Catalogo_Precios,AE$8,FALSE))</f>
        <v>861</v>
      </c>
      <c r="AF1708" s="57">
        <f t="shared" ref="AF1708" si="20638">IF(OR(ISERROR(VLOOKUP(CONCATENATE("ALI_",$C1708,"_SEG_",$I1708,"_PROV_",$D1708),Catalogo_Precios,AF$8,FALSE)),N1708=0),0,VLOOKUP(CONCATENATE("ALI_",$C1708,"_SEG_",$I1708,"_PROV_",$D1708),Catalogo_Precios,AF$8,FALSE))</f>
        <v>861</v>
      </c>
      <c r="AG1708" s="57">
        <f t="shared" ref="AG1708" si="20639">IF(OR(ISERROR(VLOOKUP(CONCATENATE("ALI_",$C1708,"_SEG_",$I1708,"_PROV_",$D1708),Catalogo_Precios,AG$8,FALSE)),O1708=0),0,VLOOKUP(CONCATENATE("ALI_",$C1708,"_SEG_",$I1708,"_PROV_",$D1708),Catalogo_Precios,AG$8,FALSE))</f>
        <v>861</v>
      </c>
      <c r="AH1708" s="57">
        <f t="shared" ref="AH1708" si="20640">IF(OR(ISERROR(VLOOKUP(CONCATENATE("ALI_",$C1708,"_SEG_",$I1708,"_PROV_",$D1708),Catalogo_Precios,AH$8,FALSE)),L1708=0),0,VLOOKUP(CONCATENATE("ALI_",$C1708,"_SEG_",$I1708,"_PROV_",$D1708),Catalogo_Precios,AH$8,FALSE))</f>
        <v>839</v>
      </c>
      <c r="AI1708" s="57">
        <f t="shared" ref="AI1708" si="20641">IF(OR(ISERROR(VLOOKUP(CONCATENATE("ALI_",$C1708,"_SEG_",$I1708,"_PROV_",$D1708),Catalogo_Precios,AI$8,FALSE)),M1708=0),0,VLOOKUP(CONCATENATE("ALI_",$C1708,"_SEG_",$I1708,"_PROV_",$D1708),Catalogo_Precios,AI$8,FALSE))</f>
        <v>839</v>
      </c>
      <c r="AJ1708" s="57">
        <f t="shared" ref="AJ1708" si="20642">IF(OR(ISERROR(VLOOKUP(CONCATENATE("ALI_",$C1708,"_SEG_",$I1708,"_PROV_",$D1708),Catalogo_Precios,AJ$8,FALSE)),N1708=0),0,VLOOKUP(CONCATENATE("ALI_",$C1708,"_SEG_",$I1708,"_PROV_",$D1708),Catalogo_Precios,AJ$8,FALSE))</f>
        <v>839</v>
      </c>
      <c r="AK1708" s="57">
        <f t="shared" ref="AK1708" si="20643">IF(OR(ISERROR(VLOOKUP(CONCATENATE("ALI_",$C1708,"_SEG_",$I1708,"_PROV_",$D1708),Catalogo_Precios,AK$8,FALSE)),O1708=0),0,VLOOKUP(CONCATENATE("ALI_",$C1708,"_SEG_",$I1708,"_PROV_",$D1708),Catalogo_Precios,AK$8,FALSE))</f>
        <v>839</v>
      </c>
      <c r="AL1708" s="53" t="s">
        <v>152</v>
      </c>
      <c r="AM1708" s="59" t="str">
        <f t="shared" si="20284"/>
        <v>ALI_58_SEG_2</v>
      </c>
      <c r="AN1708" s="59" t="str">
        <f t="shared" si="20285"/>
        <v>ALI_58_SEG_2_VAL_26562711</v>
      </c>
      <c r="AO1708" s="60">
        <f t="shared" ref="AO1708" si="20644">IF(OR(AB1708="",AB1708=0),0,COUNTIF(Codificacion,AM1708))</f>
        <v>3</v>
      </c>
      <c r="AP1708" s="61">
        <f t="array" ref="AP1708">MIN(IF(Codificacion=AM1708,Total_Cotizacion,""))</f>
        <v>26531860</v>
      </c>
      <c r="AQ1708" s="62" t="b">
        <f t="shared" si="20287"/>
        <v>0</v>
      </c>
      <c r="AR1708" s="51" t="s">
        <v>153</v>
      </c>
      <c r="AS1708" s="63" t="str">
        <f t="shared" si="20150"/>
        <v/>
      </c>
      <c r="AT1708" s="59" t="str">
        <f t="shared" si="20289"/>
        <v>ALI_58_SEG_2_</v>
      </c>
      <c r="AU1708" s="63">
        <f t="shared" ref="AU1708" si="20645">IF(AND(COUNTIF(Codificacion3,AT1708)&lt;AO1708),1,COUNTIF(Codificacion3,AT1708))</f>
        <v>1</v>
      </c>
      <c r="AV1708" s="62" t="str">
        <f t="shared" si="20291"/>
        <v>No Seleccionada</v>
      </c>
      <c r="AW1708" s="53" t="s">
        <v>154</v>
      </c>
      <c r="AX1708" s="51" t="str">
        <f t="shared" si="20292"/>
        <v>ALI_58_SEG_2FALSO</v>
      </c>
      <c r="AY1708" s="51">
        <f t="shared" si="20273"/>
        <v>2</v>
      </c>
      <c r="AZ1708" s="64" t="b">
        <f t="shared" si="20293"/>
        <v>0</v>
      </c>
    </row>
    <row r="1709" spans="1:52" x14ac:dyDescent="0.2">
      <c r="A1709" s="50" t="b">
        <f t="shared" si="20236"/>
        <v>0</v>
      </c>
      <c r="B1709" s="51" t="s">
        <v>150</v>
      </c>
      <c r="C1709" s="52">
        <v>58</v>
      </c>
      <c r="D1709" s="52">
        <f t="shared" ref="D1709" si="20646">IF(ISERROR(VLOOKUP(E1709,Proveedores,2,FALSE)),"",VLOOKUP(E1709,Proveedores,2,FALSE))</f>
        <v>2090</v>
      </c>
      <c r="E1709" s="53" t="s">
        <v>151</v>
      </c>
      <c r="F1709" s="54">
        <v>224</v>
      </c>
      <c r="G1709" s="53" t="s">
        <v>105</v>
      </c>
      <c r="H1709" s="53" t="s">
        <v>106</v>
      </c>
      <c r="I1709" s="52">
        <v>3</v>
      </c>
      <c r="J1709" s="53" t="s">
        <v>58</v>
      </c>
      <c r="K1709" s="55">
        <v>44835</v>
      </c>
      <c r="L1709" s="56">
        <v>10218</v>
      </c>
      <c r="M1709" s="56">
        <v>12074</v>
      </c>
      <c r="N1709" s="56">
        <v>7890</v>
      </c>
      <c r="O1709" s="56">
        <v>483</v>
      </c>
      <c r="P1709" s="57">
        <v>861</v>
      </c>
      <c r="Q1709" s="58">
        <v>0</v>
      </c>
      <c r="R1709" s="57">
        <v>861</v>
      </c>
      <c r="S1709" s="57">
        <v>861</v>
      </c>
      <c r="T1709" s="58">
        <v>0</v>
      </c>
      <c r="U1709" s="57">
        <v>861</v>
      </c>
      <c r="V1709" s="57">
        <v>861</v>
      </c>
      <c r="W1709" s="58">
        <v>0</v>
      </c>
      <c r="X1709" s="57">
        <v>861</v>
      </c>
      <c r="Y1709" s="57">
        <v>861</v>
      </c>
      <c r="Z1709" s="58">
        <v>0</v>
      </c>
      <c r="AA1709" s="57">
        <v>861</v>
      </c>
      <c r="AB1709" s="57">
        <v>26402565</v>
      </c>
      <c r="AC1709" s="53" t="str">
        <f t="shared" si="20275"/>
        <v>Registro Valido</v>
      </c>
      <c r="AD1709" s="57">
        <f t="shared" ref="AD1709" si="20647">IF(OR(ISERROR(VLOOKUP(CONCATENATE("ALI_",$C1709,"_SEG_",$I1709,"_PROV_",$D1709),Catalogo_Precios,AD$8,FALSE)),L1709=0),0,VLOOKUP(CONCATENATE("ALI_",$C1709,"_SEG_",$I1709,"_PROV_",$D1709),Catalogo_Precios,AD$8,FALSE))</f>
        <v>861</v>
      </c>
      <c r="AE1709" s="57">
        <f t="shared" ref="AE1709" si="20648">IF(OR(ISERROR(VLOOKUP(CONCATENATE("ALI_",$C1709,"_SEG_",$I1709,"_PROV_",$D1709),Catalogo_Precios,AE$8,FALSE)),M1709=0),0,VLOOKUP(CONCATENATE("ALI_",$C1709,"_SEG_",$I1709,"_PROV_",$D1709),Catalogo_Precios,AE$8,FALSE))</f>
        <v>861</v>
      </c>
      <c r="AF1709" s="57">
        <f t="shared" ref="AF1709" si="20649">IF(OR(ISERROR(VLOOKUP(CONCATENATE("ALI_",$C1709,"_SEG_",$I1709,"_PROV_",$D1709),Catalogo_Precios,AF$8,FALSE)),N1709=0),0,VLOOKUP(CONCATENATE("ALI_",$C1709,"_SEG_",$I1709,"_PROV_",$D1709),Catalogo_Precios,AF$8,FALSE))</f>
        <v>861</v>
      </c>
      <c r="AG1709" s="57">
        <f t="shared" ref="AG1709" si="20650">IF(OR(ISERROR(VLOOKUP(CONCATENATE("ALI_",$C1709,"_SEG_",$I1709,"_PROV_",$D1709),Catalogo_Precios,AG$8,FALSE)),O1709=0),0,VLOOKUP(CONCATENATE("ALI_",$C1709,"_SEG_",$I1709,"_PROV_",$D1709),Catalogo_Precios,AG$8,FALSE))</f>
        <v>861</v>
      </c>
      <c r="AH1709" s="57">
        <f t="shared" ref="AH1709" si="20651">IF(OR(ISERROR(VLOOKUP(CONCATENATE("ALI_",$C1709,"_SEG_",$I1709,"_PROV_",$D1709),Catalogo_Precios,AH$8,FALSE)),L1709=0),0,VLOOKUP(CONCATENATE("ALI_",$C1709,"_SEG_",$I1709,"_PROV_",$D1709),Catalogo_Precios,AH$8,FALSE))</f>
        <v>839</v>
      </c>
      <c r="AI1709" s="57">
        <f t="shared" ref="AI1709" si="20652">IF(OR(ISERROR(VLOOKUP(CONCATENATE("ALI_",$C1709,"_SEG_",$I1709,"_PROV_",$D1709),Catalogo_Precios,AI$8,FALSE)),M1709=0),0,VLOOKUP(CONCATENATE("ALI_",$C1709,"_SEG_",$I1709,"_PROV_",$D1709),Catalogo_Precios,AI$8,FALSE))</f>
        <v>839</v>
      </c>
      <c r="AJ1709" s="57">
        <f t="shared" ref="AJ1709" si="20653">IF(OR(ISERROR(VLOOKUP(CONCATENATE("ALI_",$C1709,"_SEG_",$I1709,"_PROV_",$D1709),Catalogo_Precios,AJ$8,FALSE)),N1709=0),0,VLOOKUP(CONCATENATE("ALI_",$C1709,"_SEG_",$I1709,"_PROV_",$D1709),Catalogo_Precios,AJ$8,FALSE))</f>
        <v>839</v>
      </c>
      <c r="AK1709" s="57">
        <f t="shared" ref="AK1709" si="20654">IF(OR(ISERROR(VLOOKUP(CONCATENATE("ALI_",$C1709,"_SEG_",$I1709,"_PROV_",$D1709),Catalogo_Precios,AK$8,FALSE)),O1709=0),0,VLOOKUP(CONCATENATE("ALI_",$C1709,"_SEG_",$I1709,"_PROV_",$D1709),Catalogo_Precios,AK$8,FALSE))</f>
        <v>839</v>
      </c>
      <c r="AL1709" s="53" t="s">
        <v>152</v>
      </c>
      <c r="AM1709" s="59" t="str">
        <f t="shared" si="20284"/>
        <v>ALI_58_SEG_3</v>
      </c>
      <c r="AN1709" s="59" t="str">
        <f t="shared" si="20285"/>
        <v>ALI_58_SEG_3_VAL_26402565</v>
      </c>
      <c r="AO1709" s="60">
        <f t="shared" ref="AO1709" si="20655">IF(OR(AB1709="",AB1709=0),0,COUNTIF(Codificacion,AM1709))</f>
        <v>3</v>
      </c>
      <c r="AP1709" s="61">
        <f t="array" ref="AP1709">MIN(IF(Codificacion=AM1709,Total_Cotizacion,""))</f>
        <v>26371900</v>
      </c>
      <c r="AQ1709" s="62" t="b">
        <f t="shared" si="20287"/>
        <v>0</v>
      </c>
      <c r="AR1709" s="51" t="s">
        <v>153</v>
      </c>
      <c r="AS1709" s="63" t="str">
        <f t="shared" si="20150"/>
        <v/>
      </c>
      <c r="AT1709" s="59" t="str">
        <f t="shared" si="20289"/>
        <v>ALI_58_SEG_3_</v>
      </c>
      <c r="AU1709" s="63">
        <f t="shared" ref="AU1709" si="20656">IF(AND(COUNTIF(Codificacion3,AT1709)&lt;AO1709),1,COUNTIF(Codificacion3,AT1709))</f>
        <v>1</v>
      </c>
      <c r="AV1709" s="62" t="str">
        <f t="shared" si="20291"/>
        <v>No Seleccionada</v>
      </c>
      <c r="AW1709" s="53" t="s">
        <v>154</v>
      </c>
      <c r="AX1709" s="51" t="str">
        <f t="shared" si="20292"/>
        <v>ALI_58_SEG_3FALSO</v>
      </c>
      <c r="AY1709" s="51">
        <f t="shared" si="20273"/>
        <v>2</v>
      </c>
      <c r="AZ1709" s="64" t="b">
        <f t="shared" si="20293"/>
        <v>0</v>
      </c>
    </row>
    <row r="1710" spans="1:52" x14ac:dyDescent="0.2">
      <c r="A1710" s="50" t="b">
        <f t="shared" si="20236"/>
        <v>0</v>
      </c>
      <c r="B1710" s="51" t="s">
        <v>150</v>
      </c>
      <c r="C1710" s="52">
        <v>58</v>
      </c>
      <c r="D1710" s="52">
        <f t="shared" ref="D1710" si="20657">IF(ISERROR(VLOOKUP(E1710,Proveedores,2,FALSE)),"",VLOOKUP(E1710,Proveedores,2,FALSE))</f>
        <v>2090</v>
      </c>
      <c r="E1710" s="53" t="s">
        <v>151</v>
      </c>
      <c r="F1710" s="54">
        <v>225</v>
      </c>
      <c r="G1710" s="53" t="s">
        <v>105</v>
      </c>
      <c r="H1710" s="53" t="s">
        <v>106</v>
      </c>
      <c r="I1710" s="52">
        <v>4</v>
      </c>
      <c r="J1710" s="53" t="s">
        <v>58</v>
      </c>
      <c r="K1710" s="55">
        <v>44835</v>
      </c>
      <c r="L1710" s="56">
        <v>10886</v>
      </c>
      <c r="M1710" s="56">
        <v>12863</v>
      </c>
      <c r="N1710" s="56">
        <v>8406</v>
      </c>
      <c r="O1710" s="56">
        <v>515</v>
      </c>
      <c r="P1710" s="57">
        <v>861</v>
      </c>
      <c r="Q1710" s="58">
        <v>0</v>
      </c>
      <c r="R1710" s="57">
        <v>861</v>
      </c>
      <c r="S1710" s="57">
        <v>861</v>
      </c>
      <c r="T1710" s="58">
        <v>0</v>
      </c>
      <c r="U1710" s="57">
        <v>861</v>
      </c>
      <c r="V1710" s="57">
        <v>861</v>
      </c>
      <c r="W1710" s="58">
        <v>0</v>
      </c>
      <c r="X1710" s="57">
        <v>861</v>
      </c>
      <c r="Y1710" s="57">
        <v>861</v>
      </c>
      <c r="Z1710" s="58">
        <v>0</v>
      </c>
      <c r="AA1710" s="57">
        <v>861</v>
      </c>
      <c r="AB1710" s="57">
        <v>28128870</v>
      </c>
      <c r="AC1710" s="53" t="str">
        <f t="shared" si="20275"/>
        <v>Registro Valido</v>
      </c>
      <c r="AD1710" s="57">
        <f t="shared" ref="AD1710" si="20658">IF(OR(ISERROR(VLOOKUP(CONCATENATE("ALI_",$C1710,"_SEG_",$I1710,"_PROV_",$D1710),Catalogo_Precios,AD$8,FALSE)),L1710=0),0,VLOOKUP(CONCATENATE("ALI_",$C1710,"_SEG_",$I1710,"_PROV_",$D1710),Catalogo_Precios,AD$8,FALSE))</f>
        <v>861</v>
      </c>
      <c r="AE1710" s="57">
        <f t="shared" ref="AE1710" si="20659">IF(OR(ISERROR(VLOOKUP(CONCATENATE("ALI_",$C1710,"_SEG_",$I1710,"_PROV_",$D1710),Catalogo_Precios,AE$8,FALSE)),M1710=0),0,VLOOKUP(CONCATENATE("ALI_",$C1710,"_SEG_",$I1710,"_PROV_",$D1710),Catalogo_Precios,AE$8,FALSE))</f>
        <v>861</v>
      </c>
      <c r="AF1710" s="57">
        <f t="shared" ref="AF1710" si="20660">IF(OR(ISERROR(VLOOKUP(CONCATENATE("ALI_",$C1710,"_SEG_",$I1710,"_PROV_",$D1710),Catalogo_Precios,AF$8,FALSE)),N1710=0),0,VLOOKUP(CONCATENATE("ALI_",$C1710,"_SEG_",$I1710,"_PROV_",$D1710),Catalogo_Precios,AF$8,FALSE))</f>
        <v>861</v>
      </c>
      <c r="AG1710" s="57">
        <f t="shared" ref="AG1710" si="20661">IF(OR(ISERROR(VLOOKUP(CONCATENATE("ALI_",$C1710,"_SEG_",$I1710,"_PROV_",$D1710),Catalogo_Precios,AG$8,FALSE)),O1710=0),0,VLOOKUP(CONCATENATE("ALI_",$C1710,"_SEG_",$I1710,"_PROV_",$D1710),Catalogo_Precios,AG$8,FALSE))</f>
        <v>861</v>
      </c>
      <c r="AH1710" s="57">
        <f t="shared" ref="AH1710" si="20662">IF(OR(ISERROR(VLOOKUP(CONCATENATE("ALI_",$C1710,"_SEG_",$I1710,"_PROV_",$D1710),Catalogo_Precios,AH$8,FALSE)),L1710=0),0,VLOOKUP(CONCATENATE("ALI_",$C1710,"_SEG_",$I1710,"_PROV_",$D1710),Catalogo_Precios,AH$8,FALSE))</f>
        <v>839</v>
      </c>
      <c r="AI1710" s="57">
        <f t="shared" ref="AI1710" si="20663">IF(OR(ISERROR(VLOOKUP(CONCATENATE("ALI_",$C1710,"_SEG_",$I1710,"_PROV_",$D1710),Catalogo_Precios,AI$8,FALSE)),M1710=0),0,VLOOKUP(CONCATENATE("ALI_",$C1710,"_SEG_",$I1710,"_PROV_",$D1710),Catalogo_Precios,AI$8,FALSE))</f>
        <v>839</v>
      </c>
      <c r="AJ1710" s="57">
        <f t="shared" ref="AJ1710" si="20664">IF(OR(ISERROR(VLOOKUP(CONCATENATE("ALI_",$C1710,"_SEG_",$I1710,"_PROV_",$D1710),Catalogo_Precios,AJ$8,FALSE)),N1710=0),0,VLOOKUP(CONCATENATE("ALI_",$C1710,"_SEG_",$I1710,"_PROV_",$D1710),Catalogo_Precios,AJ$8,FALSE))</f>
        <v>839</v>
      </c>
      <c r="AK1710" s="57">
        <f t="shared" ref="AK1710" si="20665">IF(OR(ISERROR(VLOOKUP(CONCATENATE("ALI_",$C1710,"_SEG_",$I1710,"_PROV_",$D1710),Catalogo_Precios,AK$8,FALSE)),O1710=0),0,VLOOKUP(CONCATENATE("ALI_",$C1710,"_SEG_",$I1710,"_PROV_",$D1710),Catalogo_Precios,AK$8,FALSE))</f>
        <v>839</v>
      </c>
      <c r="AL1710" s="53" t="s">
        <v>152</v>
      </c>
      <c r="AM1710" s="59" t="str">
        <f t="shared" si="20284"/>
        <v>ALI_58_SEG_4</v>
      </c>
      <c r="AN1710" s="59" t="str">
        <f t="shared" si="20285"/>
        <v>ALI_58_SEG_4_VAL_28128870</v>
      </c>
      <c r="AO1710" s="60">
        <f t="shared" ref="AO1710" si="20666">IF(OR(AB1710="",AB1710=0),0,COUNTIF(Codificacion,AM1710))</f>
        <v>3</v>
      </c>
      <c r="AP1710" s="61">
        <f t="array" ref="AP1710">MIN(IF(Codificacion=AM1710,Total_Cotizacion,""))</f>
        <v>28096200</v>
      </c>
      <c r="AQ1710" s="62" t="b">
        <f t="shared" si="20287"/>
        <v>0</v>
      </c>
      <c r="AR1710" s="51" t="s">
        <v>153</v>
      </c>
      <c r="AS1710" s="63" t="str">
        <f t="shared" si="20150"/>
        <v/>
      </c>
      <c r="AT1710" s="59" t="str">
        <f t="shared" si="20289"/>
        <v>ALI_58_SEG_4_</v>
      </c>
      <c r="AU1710" s="63">
        <f t="shared" ref="AU1710" si="20667">IF(AND(COUNTIF(Codificacion3,AT1710)&lt;AO1710),1,COUNTIF(Codificacion3,AT1710))</f>
        <v>1</v>
      </c>
      <c r="AV1710" s="62" t="str">
        <f t="shared" si="20291"/>
        <v>No Seleccionada</v>
      </c>
      <c r="AW1710" s="53" t="s">
        <v>154</v>
      </c>
      <c r="AX1710" s="51" t="str">
        <f t="shared" si="20292"/>
        <v>ALI_58_SEG_4FALSO</v>
      </c>
      <c r="AY1710" s="51">
        <f t="shared" si="20273"/>
        <v>2</v>
      </c>
      <c r="AZ1710" s="64" t="b">
        <f t="shared" si="20293"/>
        <v>0</v>
      </c>
    </row>
    <row r="1711" spans="1:52" x14ac:dyDescent="0.2">
      <c r="A1711" s="50" t="b">
        <f t="shared" si="20236"/>
        <v>0</v>
      </c>
      <c r="B1711" s="51" t="s">
        <v>150</v>
      </c>
      <c r="C1711" s="52">
        <v>58</v>
      </c>
      <c r="D1711" s="52">
        <f t="shared" ref="D1711" si="20668">IF(ISERROR(VLOOKUP(E1711,Proveedores,2,FALSE)),"",VLOOKUP(E1711,Proveedores,2,FALSE))</f>
        <v>2090</v>
      </c>
      <c r="E1711" s="53" t="s">
        <v>151</v>
      </c>
      <c r="F1711" s="54">
        <v>226</v>
      </c>
      <c r="G1711" s="53" t="s">
        <v>105</v>
      </c>
      <c r="H1711" s="53" t="s">
        <v>106</v>
      </c>
      <c r="I1711" s="52">
        <v>5</v>
      </c>
      <c r="J1711" s="53" t="s">
        <v>58</v>
      </c>
      <c r="K1711" s="55">
        <v>44835</v>
      </c>
      <c r="L1711" s="56">
        <v>10120</v>
      </c>
      <c r="M1711" s="56">
        <v>11959</v>
      </c>
      <c r="N1711" s="56">
        <v>7816</v>
      </c>
      <c r="O1711" s="56">
        <v>479</v>
      </c>
      <c r="P1711" s="57">
        <v>861</v>
      </c>
      <c r="Q1711" s="58">
        <v>0</v>
      </c>
      <c r="R1711" s="57">
        <v>861</v>
      </c>
      <c r="S1711" s="57">
        <v>861</v>
      </c>
      <c r="T1711" s="58">
        <v>0</v>
      </c>
      <c r="U1711" s="57">
        <v>861</v>
      </c>
      <c r="V1711" s="57">
        <v>861</v>
      </c>
      <c r="W1711" s="58">
        <v>0</v>
      </c>
      <c r="X1711" s="57">
        <v>861</v>
      </c>
      <c r="Y1711" s="57">
        <v>861</v>
      </c>
      <c r="Z1711" s="58">
        <v>0</v>
      </c>
      <c r="AA1711" s="57">
        <v>861</v>
      </c>
      <c r="AB1711" s="57">
        <v>26152014</v>
      </c>
      <c r="AC1711" s="53" t="str">
        <f t="shared" si="20275"/>
        <v>Registro Valido</v>
      </c>
      <c r="AD1711" s="57">
        <f t="shared" ref="AD1711" si="20669">IF(OR(ISERROR(VLOOKUP(CONCATENATE("ALI_",$C1711,"_SEG_",$I1711,"_PROV_",$D1711),Catalogo_Precios,AD$8,FALSE)),L1711=0),0,VLOOKUP(CONCATENATE("ALI_",$C1711,"_SEG_",$I1711,"_PROV_",$D1711),Catalogo_Precios,AD$8,FALSE))</f>
        <v>861</v>
      </c>
      <c r="AE1711" s="57">
        <f t="shared" ref="AE1711" si="20670">IF(OR(ISERROR(VLOOKUP(CONCATENATE("ALI_",$C1711,"_SEG_",$I1711,"_PROV_",$D1711),Catalogo_Precios,AE$8,FALSE)),M1711=0),0,VLOOKUP(CONCATENATE("ALI_",$C1711,"_SEG_",$I1711,"_PROV_",$D1711),Catalogo_Precios,AE$8,FALSE))</f>
        <v>861</v>
      </c>
      <c r="AF1711" s="57">
        <f t="shared" ref="AF1711" si="20671">IF(OR(ISERROR(VLOOKUP(CONCATENATE("ALI_",$C1711,"_SEG_",$I1711,"_PROV_",$D1711),Catalogo_Precios,AF$8,FALSE)),N1711=0),0,VLOOKUP(CONCATENATE("ALI_",$C1711,"_SEG_",$I1711,"_PROV_",$D1711),Catalogo_Precios,AF$8,FALSE))</f>
        <v>861</v>
      </c>
      <c r="AG1711" s="57">
        <f t="shared" ref="AG1711" si="20672">IF(OR(ISERROR(VLOOKUP(CONCATENATE("ALI_",$C1711,"_SEG_",$I1711,"_PROV_",$D1711),Catalogo_Precios,AG$8,FALSE)),O1711=0),0,VLOOKUP(CONCATENATE("ALI_",$C1711,"_SEG_",$I1711,"_PROV_",$D1711),Catalogo_Precios,AG$8,FALSE))</f>
        <v>861</v>
      </c>
      <c r="AH1711" s="57">
        <f t="shared" ref="AH1711" si="20673">IF(OR(ISERROR(VLOOKUP(CONCATENATE("ALI_",$C1711,"_SEG_",$I1711,"_PROV_",$D1711),Catalogo_Precios,AH$8,FALSE)),L1711=0),0,VLOOKUP(CONCATENATE("ALI_",$C1711,"_SEG_",$I1711,"_PROV_",$D1711),Catalogo_Precios,AH$8,FALSE))</f>
        <v>839</v>
      </c>
      <c r="AI1711" s="57">
        <f t="shared" ref="AI1711" si="20674">IF(OR(ISERROR(VLOOKUP(CONCATENATE("ALI_",$C1711,"_SEG_",$I1711,"_PROV_",$D1711),Catalogo_Precios,AI$8,FALSE)),M1711=0),0,VLOOKUP(CONCATENATE("ALI_",$C1711,"_SEG_",$I1711,"_PROV_",$D1711),Catalogo_Precios,AI$8,FALSE))</f>
        <v>839</v>
      </c>
      <c r="AJ1711" s="57">
        <f t="shared" ref="AJ1711" si="20675">IF(OR(ISERROR(VLOOKUP(CONCATENATE("ALI_",$C1711,"_SEG_",$I1711,"_PROV_",$D1711),Catalogo_Precios,AJ$8,FALSE)),N1711=0),0,VLOOKUP(CONCATENATE("ALI_",$C1711,"_SEG_",$I1711,"_PROV_",$D1711),Catalogo_Precios,AJ$8,FALSE))</f>
        <v>839</v>
      </c>
      <c r="AK1711" s="57">
        <f t="shared" ref="AK1711" si="20676">IF(OR(ISERROR(VLOOKUP(CONCATENATE("ALI_",$C1711,"_SEG_",$I1711,"_PROV_",$D1711),Catalogo_Precios,AK$8,FALSE)),O1711=0),0,VLOOKUP(CONCATENATE("ALI_",$C1711,"_SEG_",$I1711,"_PROV_",$D1711),Catalogo_Precios,AK$8,FALSE))</f>
        <v>839</v>
      </c>
      <c r="AL1711" s="53" t="s">
        <v>152</v>
      </c>
      <c r="AM1711" s="59" t="str">
        <f t="shared" si="20284"/>
        <v>ALI_58_SEG_5</v>
      </c>
      <c r="AN1711" s="59" t="str">
        <f t="shared" si="20285"/>
        <v>ALI_58_SEG_5_VAL_26152014</v>
      </c>
      <c r="AO1711" s="60">
        <f t="shared" ref="AO1711" si="20677">IF(OR(AB1711="",AB1711=0),0,COUNTIF(Codificacion,AM1711))</f>
        <v>2</v>
      </c>
      <c r="AP1711" s="61">
        <f t="array" ref="AP1711">MIN(IF(Codificacion=AM1711,Total_Cotizacion,""))</f>
        <v>26121640</v>
      </c>
      <c r="AQ1711" s="62" t="b">
        <f t="shared" si="20287"/>
        <v>0</v>
      </c>
      <c r="AR1711" s="51" t="s">
        <v>153</v>
      </c>
      <c r="AS1711" s="63" t="str">
        <f t="shared" si="20150"/>
        <v/>
      </c>
      <c r="AT1711" s="59" t="str">
        <f t="shared" si="20289"/>
        <v>ALI_58_SEG_5_</v>
      </c>
      <c r="AU1711" s="63">
        <f t="shared" ref="AU1711" si="20678">IF(AND(COUNTIF(Codificacion3,AT1711)&lt;AO1711),1,COUNTIF(Codificacion3,AT1711))</f>
        <v>1</v>
      </c>
      <c r="AV1711" s="62" t="str">
        <f t="shared" si="20291"/>
        <v>No Seleccionada</v>
      </c>
      <c r="AW1711" s="53" t="s">
        <v>154</v>
      </c>
      <c r="AX1711" s="51" t="str">
        <f t="shared" si="20292"/>
        <v>ALI_58_SEG_5FALSO</v>
      </c>
      <c r="AY1711" s="51">
        <f t="shared" si="20273"/>
        <v>1</v>
      </c>
      <c r="AZ1711" s="64" t="b">
        <f t="shared" si="20293"/>
        <v>0</v>
      </c>
    </row>
    <row r="1712" spans="1:52" x14ac:dyDescent="0.2">
      <c r="A1712" s="50" t="b">
        <f t="shared" si="20236"/>
        <v>0</v>
      </c>
      <c r="B1712" s="51" t="s">
        <v>150</v>
      </c>
      <c r="C1712" s="52">
        <v>58</v>
      </c>
      <c r="D1712" s="52">
        <f t="shared" ref="D1712" si="20679">IF(ISERROR(VLOOKUP(E1712,Proveedores,2,FALSE)),"",VLOOKUP(E1712,Proveedores,2,FALSE))</f>
        <v>2090</v>
      </c>
      <c r="E1712" s="53" t="s">
        <v>151</v>
      </c>
      <c r="F1712" s="54">
        <v>227</v>
      </c>
      <c r="G1712" s="53" t="s">
        <v>105</v>
      </c>
      <c r="H1712" s="53" t="s">
        <v>106</v>
      </c>
      <c r="I1712" s="52">
        <v>6</v>
      </c>
      <c r="J1712" s="53" t="s">
        <v>58</v>
      </c>
      <c r="K1712" s="55">
        <v>44835</v>
      </c>
      <c r="L1712" s="56">
        <v>10955</v>
      </c>
      <c r="M1712" s="56">
        <v>12945</v>
      </c>
      <c r="N1712" s="56">
        <v>8459</v>
      </c>
      <c r="O1712" s="56">
        <v>519</v>
      </c>
      <c r="P1712" s="57">
        <v>861</v>
      </c>
      <c r="Q1712" s="58">
        <v>0</v>
      </c>
      <c r="R1712" s="57">
        <v>861</v>
      </c>
      <c r="S1712" s="57">
        <v>861</v>
      </c>
      <c r="T1712" s="58">
        <v>0</v>
      </c>
      <c r="U1712" s="57">
        <v>861</v>
      </c>
      <c r="V1712" s="57">
        <v>861</v>
      </c>
      <c r="W1712" s="58">
        <v>0</v>
      </c>
      <c r="X1712" s="57">
        <v>861</v>
      </c>
      <c r="Y1712" s="57">
        <v>861</v>
      </c>
      <c r="Z1712" s="58">
        <v>0</v>
      </c>
      <c r="AA1712" s="57">
        <v>861</v>
      </c>
      <c r="AB1712" s="57">
        <v>28307958</v>
      </c>
      <c r="AC1712" s="53" t="str">
        <f t="shared" si="20275"/>
        <v>Registro Valido</v>
      </c>
      <c r="AD1712" s="57">
        <f t="shared" ref="AD1712" si="20680">IF(OR(ISERROR(VLOOKUP(CONCATENATE("ALI_",$C1712,"_SEG_",$I1712,"_PROV_",$D1712),Catalogo_Precios,AD$8,FALSE)),L1712=0),0,VLOOKUP(CONCATENATE("ALI_",$C1712,"_SEG_",$I1712,"_PROV_",$D1712),Catalogo_Precios,AD$8,FALSE))</f>
        <v>861</v>
      </c>
      <c r="AE1712" s="57">
        <f t="shared" ref="AE1712" si="20681">IF(OR(ISERROR(VLOOKUP(CONCATENATE("ALI_",$C1712,"_SEG_",$I1712,"_PROV_",$D1712),Catalogo_Precios,AE$8,FALSE)),M1712=0),0,VLOOKUP(CONCATENATE("ALI_",$C1712,"_SEG_",$I1712,"_PROV_",$D1712),Catalogo_Precios,AE$8,FALSE))</f>
        <v>861</v>
      </c>
      <c r="AF1712" s="57">
        <f t="shared" ref="AF1712" si="20682">IF(OR(ISERROR(VLOOKUP(CONCATENATE("ALI_",$C1712,"_SEG_",$I1712,"_PROV_",$D1712),Catalogo_Precios,AF$8,FALSE)),N1712=0),0,VLOOKUP(CONCATENATE("ALI_",$C1712,"_SEG_",$I1712,"_PROV_",$D1712),Catalogo_Precios,AF$8,FALSE))</f>
        <v>861</v>
      </c>
      <c r="AG1712" s="57">
        <f t="shared" ref="AG1712" si="20683">IF(OR(ISERROR(VLOOKUP(CONCATENATE("ALI_",$C1712,"_SEG_",$I1712,"_PROV_",$D1712),Catalogo_Precios,AG$8,FALSE)),O1712=0),0,VLOOKUP(CONCATENATE("ALI_",$C1712,"_SEG_",$I1712,"_PROV_",$D1712),Catalogo_Precios,AG$8,FALSE))</f>
        <v>861</v>
      </c>
      <c r="AH1712" s="57">
        <f t="shared" ref="AH1712" si="20684">IF(OR(ISERROR(VLOOKUP(CONCATENATE("ALI_",$C1712,"_SEG_",$I1712,"_PROV_",$D1712),Catalogo_Precios,AH$8,FALSE)),L1712=0),0,VLOOKUP(CONCATENATE("ALI_",$C1712,"_SEG_",$I1712,"_PROV_",$D1712),Catalogo_Precios,AH$8,FALSE))</f>
        <v>839</v>
      </c>
      <c r="AI1712" s="57">
        <f t="shared" ref="AI1712" si="20685">IF(OR(ISERROR(VLOOKUP(CONCATENATE("ALI_",$C1712,"_SEG_",$I1712,"_PROV_",$D1712),Catalogo_Precios,AI$8,FALSE)),M1712=0),0,VLOOKUP(CONCATENATE("ALI_",$C1712,"_SEG_",$I1712,"_PROV_",$D1712),Catalogo_Precios,AI$8,FALSE))</f>
        <v>839</v>
      </c>
      <c r="AJ1712" s="57">
        <f t="shared" ref="AJ1712" si="20686">IF(OR(ISERROR(VLOOKUP(CONCATENATE("ALI_",$C1712,"_SEG_",$I1712,"_PROV_",$D1712),Catalogo_Precios,AJ$8,FALSE)),N1712=0),0,VLOOKUP(CONCATENATE("ALI_",$C1712,"_SEG_",$I1712,"_PROV_",$D1712),Catalogo_Precios,AJ$8,FALSE))</f>
        <v>839</v>
      </c>
      <c r="AK1712" s="57">
        <f t="shared" ref="AK1712" si="20687">IF(OR(ISERROR(VLOOKUP(CONCATENATE("ALI_",$C1712,"_SEG_",$I1712,"_PROV_",$D1712),Catalogo_Precios,AK$8,FALSE)),O1712=0),0,VLOOKUP(CONCATENATE("ALI_",$C1712,"_SEG_",$I1712,"_PROV_",$D1712),Catalogo_Precios,AK$8,FALSE))</f>
        <v>839</v>
      </c>
      <c r="AL1712" s="53" t="s">
        <v>152</v>
      </c>
      <c r="AM1712" s="59" t="str">
        <f t="shared" si="20284"/>
        <v>ALI_58_SEG_6</v>
      </c>
      <c r="AN1712" s="59" t="str">
        <f t="shared" si="20285"/>
        <v>ALI_58_SEG_6_VAL_28307958</v>
      </c>
      <c r="AO1712" s="60">
        <f t="shared" ref="AO1712" si="20688">IF(OR(AB1712="",AB1712=0),0,COUNTIF(Codificacion,AM1712))</f>
        <v>3</v>
      </c>
      <c r="AP1712" s="61">
        <f t="array" ref="AP1712">MIN(IF(Codificacion=AM1712,Total_Cotizacion,""))</f>
        <v>28275080</v>
      </c>
      <c r="AQ1712" s="62" t="b">
        <f t="shared" si="20287"/>
        <v>0</v>
      </c>
      <c r="AR1712" s="51" t="s">
        <v>153</v>
      </c>
      <c r="AS1712" s="63" t="str">
        <f t="shared" si="20150"/>
        <v/>
      </c>
      <c r="AT1712" s="59" t="str">
        <f t="shared" si="20289"/>
        <v>ALI_58_SEG_6_</v>
      </c>
      <c r="AU1712" s="63">
        <f t="shared" ref="AU1712" si="20689">IF(AND(COUNTIF(Codificacion3,AT1712)&lt;AO1712),1,COUNTIF(Codificacion3,AT1712))</f>
        <v>1</v>
      </c>
      <c r="AV1712" s="62" t="str">
        <f t="shared" si="20291"/>
        <v>No Seleccionada</v>
      </c>
      <c r="AW1712" s="53" t="s">
        <v>154</v>
      </c>
      <c r="AX1712" s="51" t="str">
        <f t="shared" si="20292"/>
        <v>ALI_58_SEG_6FALSO</v>
      </c>
      <c r="AY1712" s="51">
        <f t="shared" si="20273"/>
        <v>2</v>
      </c>
      <c r="AZ1712" s="64" t="b">
        <f t="shared" si="20293"/>
        <v>0</v>
      </c>
    </row>
    <row r="1713" spans="1:52" x14ac:dyDescent="0.2">
      <c r="A1713" s="50" t="b">
        <f t="shared" si="20236"/>
        <v>0</v>
      </c>
      <c r="B1713" s="51" t="s">
        <v>150</v>
      </c>
      <c r="C1713" s="52">
        <v>58</v>
      </c>
      <c r="D1713" s="52">
        <f t="shared" ref="D1713" si="20690">IF(ISERROR(VLOOKUP(E1713,Proveedores,2,FALSE)),"",VLOOKUP(E1713,Proveedores,2,FALSE))</f>
        <v>2090</v>
      </c>
      <c r="E1713" s="53" t="s">
        <v>151</v>
      </c>
      <c r="F1713" s="54">
        <v>228</v>
      </c>
      <c r="G1713" s="53" t="s">
        <v>105</v>
      </c>
      <c r="H1713" s="53" t="s">
        <v>106</v>
      </c>
      <c r="I1713" s="52">
        <v>7</v>
      </c>
      <c r="J1713" s="53" t="s">
        <v>58</v>
      </c>
      <c r="K1713" s="55">
        <v>44835</v>
      </c>
      <c r="L1713" s="56">
        <v>11187</v>
      </c>
      <c r="M1713" s="56">
        <v>13219</v>
      </c>
      <c r="N1713" s="56">
        <v>8639</v>
      </c>
      <c r="O1713" s="56">
        <v>529</v>
      </c>
      <c r="P1713" s="57">
        <v>861</v>
      </c>
      <c r="Q1713" s="58">
        <v>0</v>
      </c>
      <c r="R1713" s="57">
        <v>861</v>
      </c>
      <c r="S1713" s="57">
        <v>861</v>
      </c>
      <c r="T1713" s="58">
        <v>0</v>
      </c>
      <c r="U1713" s="57">
        <v>861</v>
      </c>
      <c r="V1713" s="57">
        <v>861</v>
      </c>
      <c r="W1713" s="58">
        <v>0</v>
      </c>
      <c r="X1713" s="57">
        <v>861</v>
      </c>
      <c r="Y1713" s="57">
        <v>861</v>
      </c>
      <c r="Z1713" s="58">
        <v>0</v>
      </c>
      <c r="AA1713" s="57">
        <v>861</v>
      </c>
      <c r="AB1713" s="57">
        <v>28907214</v>
      </c>
      <c r="AC1713" s="53" t="str">
        <f t="shared" si="20275"/>
        <v>Registro Valido</v>
      </c>
      <c r="AD1713" s="57">
        <f t="shared" ref="AD1713" si="20691">IF(OR(ISERROR(VLOOKUP(CONCATENATE("ALI_",$C1713,"_SEG_",$I1713,"_PROV_",$D1713),Catalogo_Precios,AD$8,FALSE)),L1713=0),0,VLOOKUP(CONCATENATE("ALI_",$C1713,"_SEG_",$I1713,"_PROV_",$D1713),Catalogo_Precios,AD$8,FALSE))</f>
        <v>861</v>
      </c>
      <c r="AE1713" s="57">
        <f t="shared" ref="AE1713" si="20692">IF(OR(ISERROR(VLOOKUP(CONCATENATE("ALI_",$C1713,"_SEG_",$I1713,"_PROV_",$D1713),Catalogo_Precios,AE$8,FALSE)),M1713=0),0,VLOOKUP(CONCATENATE("ALI_",$C1713,"_SEG_",$I1713,"_PROV_",$D1713),Catalogo_Precios,AE$8,FALSE))</f>
        <v>861</v>
      </c>
      <c r="AF1713" s="57">
        <f t="shared" ref="AF1713" si="20693">IF(OR(ISERROR(VLOOKUP(CONCATENATE("ALI_",$C1713,"_SEG_",$I1713,"_PROV_",$D1713),Catalogo_Precios,AF$8,FALSE)),N1713=0),0,VLOOKUP(CONCATENATE("ALI_",$C1713,"_SEG_",$I1713,"_PROV_",$D1713),Catalogo_Precios,AF$8,FALSE))</f>
        <v>861</v>
      </c>
      <c r="AG1713" s="57">
        <f t="shared" ref="AG1713" si="20694">IF(OR(ISERROR(VLOOKUP(CONCATENATE("ALI_",$C1713,"_SEG_",$I1713,"_PROV_",$D1713),Catalogo_Precios,AG$8,FALSE)),O1713=0),0,VLOOKUP(CONCATENATE("ALI_",$C1713,"_SEG_",$I1713,"_PROV_",$D1713),Catalogo_Precios,AG$8,FALSE))</f>
        <v>861</v>
      </c>
      <c r="AH1713" s="57">
        <f t="shared" ref="AH1713" si="20695">IF(OR(ISERROR(VLOOKUP(CONCATENATE("ALI_",$C1713,"_SEG_",$I1713,"_PROV_",$D1713),Catalogo_Precios,AH$8,FALSE)),L1713=0),0,VLOOKUP(CONCATENATE("ALI_",$C1713,"_SEG_",$I1713,"_PROV_",$D1713),Catalogo_Precios,AH$8,FALSE))</f>
        <v>839</v>
      </c>
      <c r="AI1713" s="57">
        <f t="shared" ref="AI1713" si="20696">IF(OR(ISERROR(VLOOKUP(CONCATENATE("ALI_",$C1713,"_SEG_",$I1713,"_PROV_",$D1713),Catalogo_Precios,AI$8,FALSE)),M1713=0),0,VLOOKUP(CONCATENATE("ALI_",$C1713,"_SEG_",$I1713,"_PROV_",$D1713),Catalogo_Precios,AI$8,FALSE))</f>
        <v>839</v>
      </c>
      <c r="AJ1713" s="57">
        <f t="shared" ref="AJ1713" si="20697">IF(OR(ISERROR(VLOOKUP(CONCATENATE("ALI_",$C1713,"_SEG_",$I1713,"_PROV_",$D1713),Catalogo_Precios,AJ$8,FALSE)),N1713=0),0,VLOOKUP(CONCATENATE("ALI_",$C1713,"_SEG_",$I1713,"_PROV_",$D1713),Catalogo_Precios,AJ$8,FALSE))</f>
        <v>839</v>
      </c>
      <c r="AK1713" s="57">
        <f t="shared" ref="AK1713" si="20698">IF(OR(ISERROR(VLOOKUP(CONCATENATE("ALI_",$C1713,"_SEG_",$I1713,"_PROV_",$D1713),Catalogo_Precios,AK$8,FALSE)),O1713=0),0,VLOOKUP(CONCATENATE("ALI_",$C1713,"_SEG_",$I1713,"_PROV_",$D1713),Catalogo_Precios,AK$8,FALSE))</f>
        <v>839</v>
      </c>
      <c r="AL1713" s="53" t="s">
        <v>152</v>
      </c>
      <c r="AM1713" s="59" t="str">
        <f t="shared" si="20284"/>
        <v>ALI_58_SEG_7</v>
      </c>
      <c r="AN1713" s="59" t="str">
        <f t="shared" si="20285"/>
        <v>ALI_58_SEG_7_VAL_28907214</v>
      </c>
      <c r="AO1713" s="60">
        <f t="shared" ref="AO1713" si="20699">IF(OR(AB1713="",AB1713=0),0,COUNTIF(Codificacion,AM1713))</f>
        <v>4</v>
      </c>
      <c r="AP1713" s="61">
        <f t="array" ref="AP1713">MIN(IF(Codificacion=AM1713,Total_Cotizacion,""))</f>
        <v>24085987.600000001</v>
      </c>
      <c r="AQ1713" s="62" t="b">
        <f t="shared" si="20287"/>
        <v>0</v>
      </c>
      <c r="AR1713" s="51" t="s">
        <v>153</v>
      </c>
      <c r="AS1713" s="63" t="str">
        <f t="shared" si="20150"/>
        <v/>
      </c>
      <c r="AT1713" s="59" t="str">
        <f t="shared" si="20289"/>
        <v>ALI_58_SEG_7_</v>
      </c>
      <c r="AU1713" s="63">
        <f t="shared" ref="AU1713" si="20700">IF(AND(COUNTIF(Codificacion3,AT1713)&lt;AO1713),1,COUNTIF(Codificacion3,AT1713))</f>
        <v>1</v>
      </c>
      <c r="AV1713" s="62" t="str">
        <f t="shared" si="20291"/>
        <v>No Seleccionada</v>
      </c>
      <c r="AW1713" s="53" t="s">
        <v>154</v>
      </c>
      <c r="AX1713" s="51" t="str">
        <f t="shared" si="20292"/>
        <v>ALI_58_SEG_7FALSO</v>
      </c>
      <c r="AY1713" s="51">
        <f t="shared" si="20273"/>
        <v>3</v>
      </c>
      <c r="AZ1713" s="64" t="b">
        <f t="shared" si="20293"/>
        <v>0</v>
      </c>
    </row>
    <row r="1714" spans="1:52" x14ac:dyDescent="0.2">
      <c r="A1714" s="50" t="b">
        <f t="shared" si="20236"/>
        <v>0</v>
      </c>
      <c r="B1714" s="51" t="s">
        <v>150</v>
      </c>
      <c r="C1714" s="52">
        <v>58</v>
      </c>
      <c r="D1714" s="52">
        <f t="shared" ref="D1714" si="20701">IF(ISERROR(VLOOKUP(E1714,Proveedores,2,FALSE)),"",VLOOKUP(E1714,Proveedores,2,FALSE))</f>
        <v>2090</v>
      </c>
      <c r="E1714" s="53" t="s">
        <v>151</v>
      </c>
      <c r="F1714" s="54">
        <v>229</v>
      </c>
      <c r="G1714" s="53" t="s">
        <v>105</v>
      </c>
      <c r="H1714" s="53" t="s">
        <v>106</v>
      </c>
      <c r="I1714" s="52">
        <v>8</v>
      </c>
      <c r="J1714" s="53" t="s">
        <v>58</v>
      </c>
      <c r="K1714" s="55">
        <v>44835</v>
      </c>
      <c r="L1714" s="56">
        <v>10797</v>
      </c>
      <c r="M1714" s="56">
        <v>12757</v>
      </c>
      <c r="N1714" s="56">
        <v>8338</v>
      </c>
      <c r="O1714" s="56">
        <v>510</v>
      </c>
      <c r="P1714" s="57">
        <v>861</v>
      </c>
      <c r="Q1714" s="58">
        <v>0</v>
      </c>
      <c r="R1714" s="57">
        <v>861</v>
      </c>
      <c r="S1714" s="57">
        <v>861</v>
      </c>
      <c r="T1714" s="58">
        <v>0</v>
      </c>
      <c r="U1714" s="57">
        <v>861</v>
      </c>
      <c r="V1714" s="57">
        <v>861</v>
      </c>
      <c r="W1714" s="58">
        <v>0</v>
      </c>
      <c r="X1714" s="57">
        <v>861</v>
      </c>
      <c r="Y1714" s="57">
        <v>861</v>
      </c>
      <c r="Z1714" s="58">
        <v>0.24</v>
      </c>
      <c r="AA1714" s="57">
        <v>654.36</v>
      </c>
      <c r="AB1714" s="57">
        <v>27792735.600000001</v>
      </c>
      <c r="AC1714" s="53" t="str">
        <f t="shared" si="20275"/>
        <v>Registro Valido</v>
      </c>
      <c r="AD1714" s="57">
        <f t="shared" ref="AD1714" si="20702">IF(OR(ISERROR(VLOOKUP(CONCATENATE("ALI_",$C1714,"_SEG_",$I1714,"_PROV_",$D1714),Catalogo_Precios,AD$8,FALSE)),L1714=0),0,VLOOKUP(CONCATENATE("ALI_",$C1714,"_SEG_",$I1714,"_PROV_",$D1714),Catalogo_Precios,AD$8,FALSE))</f>
        <v>861</v>
      </c>
      <c r="AE1714" s="57">
        <f t="shared" ref="AE1714" si="20703">IF(OR(ISERROR(VLOOKUP(CONCATENATE("ALI_",$C1714,"_SEG_",$I1714,"_PROV_",$D1714),Catalogo_Precios,AE$8,FALSE)),M1714=0),0,VLOOKUP(CONCATENATE("ALI_",$C1714,"_SEG_",$I1714,"_PROV_",$D1714),Catalogo_Precios,AE$8,FALSE))</f>
        <v>861</v>
      </c>
      <c r="AF1714" s="57">
        <f t="shared" ref="AF1714" si="20704">IF(OR(ISERROR(VLOOKUP(CONCATENATE("ALI_",$C1714,"_SEG_",$I1714,"_PROV_",$D1714),Catalogo_Precios,AF$8,FALSE)),N1714=0),0,VLOOKUP(CONCATENATE("ALI_",$C1714,"_SEG_",$I1714,"_PROV_",$D1714),Catalogo_Precios,AF$8,FALSE))</f>
        <v>861</v>
      </c>
      <c r="AG1714" s="57">
        <f t="shared" ref="AG1714" si="20705">IF(OR(ISERROR(VLOOKUP(CONCATENATE("ALI_",$C1714,"_SEG_",$I1714,"_PROV_",$D1714),Catalogo_Precios,AG$8,FALSE)),O1714=0),0,VLOOKUP(CONCATENATE("ALI_",$C1714,"_SEG_",$I1714,"_PROV_",$D1714),Catalogo_Precios,AG$8,FALSE))</f>
        <v>861</v>
      </c>
      <c r="AH1714" s="57">
        <f t="shared" ref="AH1714" si="20706">IF(OR(ISERROR(VLOOKUP(CONCATENATE("ALI_",$C1714,"_SEG_",$I1714,"_PROV_",$D1714),Catalogo_Precios,AH$8,FALSE)),L1714=0),0,VLOOKUP(CONCATENATE("ALI_",$C1714,"_SEG_",$I1714,"_PROV_",$D1714),Catalogo_Precios,AH$8,FALSE))</f>
        <v>839</v>
      </c>
      <c r="AI1714" s="57">
        <f t="shared" ref="AI1714" si="20707">IF(OR(ISERROR(VLOOKUP(CONCATENATE("ALI_",$C1714,"_SEG_",$I1714,"_PROV_",$D1714),Catalogo_Precios,AI$8,FALSE)),M1714=0),0,VLOOKUP(CONCATENATE("ALI_",$C1714,"_SEG_",$I1714,"_PROV_",$D1714),Catalogo_Precios,AI$8,FALSE))</f>
        <v>839</v>
      </c>
      <c r="AJ1714" s="57">
        <f t="shared" ref="AJ1714" si="20708">IF(OR(ISERROR(VLOOKUP(CONCATENATE("ALI_",$C1714,"_SEG_",$I1714,"_PROV_",$D1714),Catalogo_Precios,AJ$8,FALSE)),N1714=0),0,VLOOKUP(CONCATENATE("ALI_",$C1714,"_SEG_",$I1714,"_PROV_",$D1714),Catalogo_Precios,AJ$8,FALSE))</f>
        <v>839</v>
      </c>
      <c r="AK1714" s="57">
        <f t="shared" ref="AK1714" si="20709">IF(OR(ISERROR(VLOOKUP(CONCATENATE("ALI_",$C1714,"_SEG_",$I1714,"_PROV_",$D1714),Catalogo_Precios,AK$8,FALSE)),O1714=0),0,VLOOKUP(CONCATENATE("ALI_",$C1714,"_SEG_",$I1714,"_PROV_",$D1714),Catalogo_Precios,AK$8,FALSE))</f>
        <v>839</v>
      </c>
      <c r="AL1714" s="53" t="s">
        <v>152</v>
      </c>
      <c r="AM1714" s="59" t="str">
        <f t="shared" si="20284"/>
        <v>ALI_58_SEG_8</v>
      </c>
      <c r="AN1714" s="59" t="str">
        <f t="shared" si="20285"/>
        <v>ALI_58_SEG_8_VAL_27792735.6</v>
      </c>
      <c r="AO1714" s="60">
        <f t="shared" ref="AO1714" si="20710">IF(OR(AB1714="",AB1714=0),0,COUNTIF(Codificacion,AM1714))</f>
        <v>3</v>
      </c>
      <c r="AP1714" s="61">
        <f t="array" ref="AP1714">MIN(IF(Codificacion=AM1714,Total_Cotizacion,""))</f>
        <v>27792735.600000001</v>
      </c>
      <c r="AQ1714" s="62" t="b">
        <f t="shared" si="20287"/>
        <v>1</v>
      </c>
      <c r="AR1714" s="51" t="s">
        <v>153</v>
      </c>
      <c r="AS1714" s="63" t="str">
        <f t="shared" si="20150"/>
        <v/>
      </c>
      <c r="AT1714" s="59" t="str">
        <f t="shared" si="20289"/>
        <v>ALI_58_SEG_8_</v>
      </c>
      <c r="AU1714" s="63">
        <f t="shared" ref="AU1714" si="20711">IF(AND(COUNTIF(Codificacion3,AT1714)&lt;AO1714),1,COUNTIF(Codificacion3,AT1714))</f>
        <v>1</v>
      </c>
      <c r="AV1714" s="62" t="str">
        <f t="shared" si="20291"/>
        <v>No Seleccionada</v>
      </c>
      <c r="AW1714" s="53" t="s">
        <v>155</v>
      </c>
      <c r="AX1714" s="51" t="str">
        <f t="shared" si="20292"/>
        <v>ALI_58_SEG_8VERDADERO</v>
      </c>
      <c r="AY1714" s="51">
        <f t="shared" si="20273"/>
        <v>1</v>
      </c>
      <c r="AZ1714" s="64" t="b">
        <f t="shared" si="20293"/>
        <v>0</v>
      </c>
    </row>
    <row r="1715" spans="1:52" x14ac:dyDescent="0.2">
      <c r="A1715" s="50" t="b">
        <f t="shared" si="20236"/>
        <v>0</v>
      </c>
      <c r="B1715" s="51" t="s">
        <v>150</v>
      </c>
      <c r="C1715" s="52">
        <v>58</v>
      </c>
      <c r="D1715" s="52">
        <f t="shared" ref="D1715" si="20712">IF(ISERROR(VLOOKUP(E1715,Proveedores,2,FALSE)),"",VLOOKUP(E1715,Proveedores,2,FALSE))</f>
        <v>2090</v>
      </c>
      <c r="E1715" s="53" t="s">
        <v>151</v>
      </c>
      <c r="F1715" s="54">
        <v>230</v>
      </c>
      <c r="G1715" s="53" t="s">
        <v>105</v>
      </c>
      <c r="H1715" s="53" t="s">
        <v>106</v>
      </c>
      <c r="I1715" s="52">
        <v>9</v>
      </c>
      <c r="J1715" s="53" t="s">
        <v>58</v>
      </c>
      <c r="K1715" s="55">
        <v>44835</v>
      </c>
      <c r="L1715" s="56">
        <v>10911</v>
      </c>
      <c r="M1715" s="56">
        <v>12894</v>
      </c>
      <c r="N1715" s="56">
        <v>8425</v>
      </c>
      <c r="O1715" s="56">
        <v>516</v>
      </c>
      <c r="P1715" s="57">
        <v>861</v>
      </c>
      <c r="Q1715" s="58">
        <v>0</v>
      </c>
      <c r="R1715" s="57">
        <v>861</v>
      </c>
      <c r="S1715" s="57">
        <v>861</v>
      </c>
      <c r="T1715" s="58">
        <v>0</v>
      </c>
      <c r="U1715" s="57">
        <v>861</v>
      </c>
      <c r="V1715" s="57">
        <v>861</v>
      </c>
      <c r="W1715" s="58">
        <v>0</v>
      </c>
      <c r="X1715" s="57">
        <v>861</v>
      </c>
      <c r="Y1715" s="57">
        <v>861</v>
      </c>
      <c r="Z1715" s="58">
        <v>0</v>
      </c>
      <c r="AA1715" s="57">
        <v>861</v>
      </c>
      <c r="AB1715" s="57">
        <v>28194306</v>
      </c>
      <c r="AC1715" s="53" t="str">
        <f t="shared" si="20275"/>
        <v>Registro Valido</v>
      </c>
      <c r="AD1715" s="57">
        <f t="shared" ref="AD1715" si="20713">IF(OR(ISERROR(VLOOKUP(CONCATENATE("ALI_",$C1715,"_SEG_",$I1715,"_PROV_",$D1715),Catalogo_Precios,AD$8,FALSE)),L1715=0),0,VLOOKUP(CONCATENATE("ALI_",$C1715,"_SEG_",$I1715,"_PROV_",$D1715),Catalogo_Precios,AD$8,FALSE))</f>
        <v>861</v>
      </c>
      <c r="AE1715" s="57">
        <f t="shared" ref="AE1715" si="20714">IF(OR(ISERROR(VLOOKUP(CONCATENATE("ALI_",$C1715,"_SEG_",$I1715,"_PROV_",$D1715),Catalogo_Precios,AE$8,FALSE)),M1715=0),0,VLOOKUP(CONCATENATE("ALI_",$C1715,"_SEG_",$I1715,"_PROV_",$D1715),Catalogo_Precios,AE$8,FALSE))</f>
        <v>861</v>
      </c>
      <c r="AF1715" s="57">
        <f t="shared" ref="AF1715" si="20715">IF(OR(ISERROR(VLOOKUP(CONCATENATE("ALI_",$C1715,"_SEG_",$I1715,"_PROV_",$D1715),Catalogo_Precios,AF$8,FALSE)),N1715=0),0,VLOOKUP(CONCATENATE("ALI_",$C1715,"_SEG_",$I1715,"_PROV_",$D1715),Catalogo_Precios,AF$8,FALSE))</f>
        <v>861</v>
      </c>
      <c r="AG1715" s="57">
        <f t="shared" ref="AG1715" si="20716">IF(OR(ISERROR(VLOOKUP(CONCATENATE("ALI_",$C1715,"_SEG_",$I1715,"_PROV_",$D1715),Catalogo_Precios,AG$8,FALSE)),O1715=0),0,VLOOKUP(CONCATENATE("ALI_",$C1715,"_SEG_",$I1715,"_PROV_",$D1715),Catalogo_Precios,AG$8,FALSE))</f>
        <v>861</v>
      </c>
      <c r="AH1715" s="57">
        <f t="shared" ref="AH1715" si="20717">IF(OR(ISERROR(VLOOKUP(CONCATENATE("ALI_",$C1715,"_SEG_",$I1715,"_PROV_",$D1715),Catalogo_Precios,AH$8,FALSE)),L1715=0),0,VLOOKUP(CONCATENATE("ALI_",$C1715,"_SEG_",$I1715,"_PROV_",$D1715),Catalogo_Precios,AH$8,FALSE))</f>
        <v>839</v>
      </c>
      <c r="AI1715" s="57">
        <f t="shared" ref="AI1715" si="20718">IF(OR(ISERROR(VLOOKUP(CONCATENATE("ALI_",$C1715,"_SEG_",$I1715,"_PROV_",$D1715),Catalogo_Precios,AI$8,FALSE)),M1715=0),0,VLOOKUP(CONCATENATE("ALI_",$C1715,"_SEG_",$I1715,"_PROV_",$D1715),Catalogo_Precios,AI$8,FALSE))</f>
        <v>839</v>
      </c>
      <c r="AJ1715" s="57">
        <f t="shared" ref="AJ1715" si="20719">IF(OR(ISERROR(VLOOKUP(CONCATENATE("ALI_",$C1715,"_SEG_",$I1715,"_PROV_",$D1715),Catalogo_Precios,AJ$8,FALSE)),N1715=0),0,VLOOKUP(CONCATENATE("ALI_",$C1715,"_SEG_",$I1715,"_PROV_",$D1715),Catalogo_Precios,AJ$8,FALSE))</f>
        <v>839</v>
      </c>
      <c r="AK1715" s="57">
        <f t="shared" ref="AK1715" si="20720">IF(OR(ISERROR(VLOOKUP(CONCATENATE("ALI_",$C1715,"_SEG_",$I1715,"_PROV_",$D1715),Catalogo_Precios,AK$8,FALSE)),O1715=0),0,VLOOKUP(CONCATENATE("ALI_",$C1715,"_SEG_",$I1715,"_PROV_",$D1715),Catalogo_Precios,AK$8,FALSE))</f>
        <v>839</v>
      </c>
      <c r="AL1715" s="53" t="s">
        <v>152</v>
      </c>
      <c r="AM1715" s="59" t="str">
        <f t="shared" si="20284"/>
        <v>ALI_58_SEG_9</v>
      </c>
      <c r="AN1715" s="59" t="str">
        <f t="shared" si="20285"/>
        <v>ALI_58_SEG_9_VAL_28194306</v>
      </c>
      <c r="AO1715" s="60">
        <f t="shared" ref="AO1715" si="20721">IF(OR(AB1715="",AB1715=0),0,COUNTIF(Codificacion,AM1715))</f>
        <v>3</v>
      </c>
      <c r="AP1715" s="61">
        <f t="array" ref="AP1715">MIN(IF(Codificacion=AM1715,Total_Cotizacion,""))</f>
        <v>28161560</v>
      </c>
      <c r="AQ1715" s="62" t="b">
        <f t="shared" si="20287"/>
        <v>0</v>
      </c>
      <c r="AR1715" s="51" t="s">
        <v>153</v>
      </c>
      <c r="AS1715" s="63" t="str">
        <f t="shared" si="20150"/>
        <v/>
      </c>
      <c r="AT1715" s="59" t="str">
        <f t="shared" si="20289"/>
        <v>ALI_58_SEG_9_</v>
      </c>
      <c r="AU1715" s="63">
        <f t="shared" ref="AU1715" si="20722">IF(AND(COUNTIF(Codificacion3,AT1715)&lt;AO1715),1,COUNTIF(Codificacion3,AT1715))</f>
        <v>1</v>
      </c>
      <c r="AV1715" s="62" t="str">
        <f t="shared" si="20291"/>
        <v>No Seleccionada</v>
      </c>
      <c r="AW1715" s="53" t="s">
        <v>154</v>
      </c>
      <c r="AX1715" s="51" t="str">
        <f t="shared" si="20292"/>
        <v>ALI_58_SEG_9FALSO</v>
      </c>
      <c r="AY1715" s="51">
        <f t="shared" si="20273"/>
        <v>2</v>
      </c>
      <c r="AZ1715" s="64" t="b">
        <f t="shared" si="20293"/>
        <v>0</v>
      </c>
    </row>
    <row r="1716" spans="1:52" x14ac:dyDescent="0.2">
      <c r="A1716" s="50" t="b">
        <f t="shared" si="20236"/>
        <v>0</v>
      </c>
      <c r="B1716" s="51" t="s">
        <v>150</v>
      </c>
      <c r="C1716" s="52">
        <v>58</v>
      </c>
      <c r="D1716" s="52">
        <f t="shared" ref="D1716" si="20723">IF(ISERROR(VLOOKUP(E1716,Proveedores,2,FALSE)),"",VLOOKUP(E1716,Proveedores,2,FALSE))</f>
        <v>2090</v>
      </c>
      <c r="E1716" s="53" t="s">
        <v>151</v>
      </c>
      <c r="F1716" s="54">
        <v>231</v>
      </c>
      <c r="G1716" s="53" t="s">
        <v>105</v>
      </c>
      <c r="H1716" s="53" t="s">
        <v>106</v>
      </c>
      <c r="I1716" s="52">
        <v>10</v>
      </c>
      <c r="J1716" s="53" t="s">
        <v>58</v>
      </c>
      <c r="K1716" s="55">
        <v>44835</v>
      </c>
      <c r="L1716" s="56">
        <v>10926</v>
      </c>
      <c r="M1716" s="56">
        <v>12914</v>
      </c>
      <c r="N1716" s="56">
        <v>8439</v>
      </c>
      <c r="O1716" s="56">
        <v>517</v>
      </c>
      <c r="P1716" s="57">
        <v>861</v>
      </c>
      <c r="Q1716" s="58">
        <v>0</v>
      </c>
      <c r="R1716" s="57">
        <v>861</v>
      </c>
      <c r="S1716" s="57">
        <v>861</v>
      </c>
      <c r="T1716" s="58">
        <v>0</v>
      </c>
      <c r="U1716" s="57">
        <v>861</v>
      </c>
      <c r="V1716" s="57">
        <v>861</v>
      </c>
      <c r="W1716" s="58">
        <v>0</v>
      </c>
      <c r="X1716" s="57">
        <v>861</v>
      </c>
      <c r="Y1716" s="57">
        <v>861</v>
      </c>
      <c r="Z1716" s="58">
        <v>0</v>
      </c>
      <c r="AA1716" s="57">
        <v>861</v>
      </c>
      <c r="AB1716" s="57">
        <v>28237356</v>
      </c>
      <c r="AC1716" s="53" t="str">
        <f t="shared" si="20275"/>
        <v>Registro Valido</v>
      </c>
      <c r="AD1716" s="57">
        <f t="shared" ref="AD1716" si="20724">IF(OR(ISERROR(VLOOKUP(CONCATENATE("ALI_",$C1716,"_SEG_",$I1716,"_PROV_",$D1716),Catalogo_Precios,AD$8,FALSE)),L1716=0),0,VLOOKUP(CONCATENATE("ALI_",$C1716,"_SEG_",$I1716,"_PROV_",$D1716),Catalogo_Precios,AD$8,FALSE))</f>
        <v>861</v>
      </c>
      <c r="AE1716" s="57">
        <f t="shared" ref="AE1716" si="20725">IF(OR(ISERROR(VLOOKUP(CONCATENATE("ALI_",$C1716,"_SEG_",$I1716,"_PROV_",$D1716),Catalogo_Precios,AE$8,FALSE)),M1716=0),0,VLOOKUP(CONCATENATE("ALI_",$C1716,"_SEG_",$I1716,"_PROV_",$D1716),Catalogo_Precios,AE$8,FALSE))</f>
        <v>861</v>
      </c>
      <c r="AF1716" s="57">
        <f t="shared" ref="AF1716" si="20726">IF(OR(ISERROR(VLOOKUP(CONCATENATE("ALI_",$C1716,"_SEG_",$I1716,"_PROV_",$D1716),Catalogo_Precios,AF$8,FALSE)),N1716=0),0,VLOOKUP(CONCATENATE("ALI_",$C1716,"_SEG_",$I1716,"_PROV_",$D1716),Catalogo_Precios,AF$8,FALSE))</f>
        <v>861</v>
      </c>
      <c r="AG1716" s="57">
        <f t="shared" ref="AG1716" si="20727">IF(OR(ISERROR(VLOOKUP(CONCATENATE("ALI_",$C1716,"_SEG_",$I1716,"_PROV_",$D1716),Catalogo_Precios,AG$8,FALSE)),O1716=0),0,VLOOKUP(CONCATENATE("ALI_",$C1716,"_SEG_",$I1716,"_PROV_",$D1716),Catalogo_Precios,AG$8,FALSE))</f>
        <v>861</v>
      </c>
      <c r="AH1716" s="57">
        <f t="shared" ref="AH1716" si="20728">IF(OR(ISERROR(VLOOKUP(CONCATENATE("ALI_",$C1716,"_SEG_",$I1716,"_PROV_",$D1716),Catalogo_Precios,AH$8,FALSE)),L1716=0),0,VLOOKUP(CONCATENATE("ALI_",$C1716,"_SEG_",$I1716,"_PROV_",$D1716),Catalogo_Precios,AH$8,FALSE))</f>
        <v>839</v>
      </c>
      <c r="AI1716" s="57">
        <f t="shared" ref="AI1716" si="20729">IF(OR(ISERROR(VLOOKUP(CONCATENATE("ALI_",$C1716,"_SEG_",$I1716,"_PROV_",$D1716),Catalogo_Precios,AI$8,FALSE)),M1716=0),0,VLOOKUP(CONCATENATE("ALI_",$C1716,"_SEG_",$I1716,"_PROV_",$D1716),Catalogo_Precios,AI$8,FALSE))</f>
        <v>839</v>
      </c>
      <c r="AJ1716" s="57">
        <f t="shared" ref="AJ1716" si="20730">IF(OR(ISERROR(VLOOKUP(CONCATENATE("ALI_",$C1716,"_SEG_",$I1716,"_PROV_",$D1716),Catalogo_Precios,AJ$8,FALSE)),N1716=0),0,VLOOKUP(CONCATENATE("ALI_",$C1716,"_SEG_",$I1716,"_PROV_",$D1716),Catalogo_Precios,AJ$8,FALSE))</f>
        <v>839</v>
      </c>
      <c r="AK1716" s="57">
        <f t="shared" ref="AK1716" si="20731">IF(OR(ISERROR(VLOOKUP(CONCATENATE("ALI_",$C1716,"_SEG_",$I1716,"_PROV_",$D1716),Catalogo_Precios,AK$8,FALSE)),O1716=0),0,VLOOKUP(CONCATENATE("ALI_",$C1716,"_SEG_",$I1716,"_PROV_",$D1716),Catalogo_Precios,AK$8,FALSE))</f>
        <v>839</v>
      </c>
      <c r="AL1716" s="53" t="s">
        <v>152</v>
      </c>
      <c r="AM1716" s="59" t="str">
        <f t="shared" si="20284"/>
        <v>ALI_58_SEG_10</v>
      </c>
      <c r="AN1716" s="59" t="str">
        <f t="shared" si="20285"/>
        <v>ALI_58_SEG_10_VAL_28237356</v>
      </c>
      <c r="AO1716" s="60">
        <f t="shared" ref="AO1716" si="20732">IF(OR(AB1716="",AB1716=0),0,COUNTIF(Codificacion,AM1716))</f>
        <v>3</v>
      </c>
      <c r="AP1716" s="61">
        <f t="array" ref="AP1716">MIN(IF(Codificacion=AM1716,Total_Cotizacion,""))</f>
        <v>28204560</v>
      </c>
      <c r="AQ1716" s="62" t="b">
        <f t="shared" si="20287"/>
        <v>0</v>
      </c>
      <c r="AR1716" s="51" t="s">
        <v>153</v>
      </c>
      <c r="AS1716" s="63" t="str">
        <f t="shared" si="20150"/>
        <v/>
      </c>
      <c r="AT1716" s="59" t="str">
        <f t="shared" si="20289"/>
        <v>ALI_58_SEG_10_</v>
      </c>
      <c r="AU1716" s="63">
        <f t="shared" ref="AU1716" si="20733">IF(AND(COUNTIF(Codificacion3,AT1716)&lt;AO1716),1,COUNTIF(Codificacion3,AT1716))</f>
        <v>1</v>
      </c>
      <c r="AV1716" s="62" t="str">
        <f t="shared" si="20291"/>
        <v>No Seleccionada</v>
      </c>
      <c r="AW1716" s="53" t="s">
        <v>154</v>
      </c>
      <c r="AX1716" s="51" t="str">
        <f t="shared" si="20292"/>
        <v>ALI_58_SEG_10FALSO</v>
      </c>
      <c r="AY1716" s="51">
        <f t="shared" si="20273"/>
        <v>2</v>
      </c>
      <c r="AZ1716" s="64" t="b">
        <f t="shared" si="20293"/>
        <v>0</v>
      </c>
    </row>
    <row r="1717" spans="1:52" x14ac:dyDescent="0.2">
      <c r="A1717" s="50" t="b">
        <f t="shared" si="20236"/>
        <v>0</v>
      </c>
      <c r="B1717" s="51" t="s">
        <v>150</v>
      </c>
      <c r="C1717" s="52">
        <v>58</v>
      </c>
      <c r="D1717" s="52">
        <f t="shared" ref="D1717" si="20734">IF(ISERROR(VLOOKUP(E1717,Proveedores,2,FALSE)),"",VLOOKUP(E1717,Proveedores,2,FALSE))</f>
        <v>2090</v>
      </c>
      <c r="E1717" s="53" t="s">
        <v>151</v>
      </c>
      <c r="F1717" s="54">
        <v>232</v>
      </c>
      <c r="G1717" s="53" t="s">
        <v>105</v>
      </c>
      <c r="H1717" s="53" t="s">
        <v>106</v>
      </c>
      <c r="I1717" s="52">
        <v>11</v>
      </c>
      <c r="J1717" s="53" t="s">
        <v>58</v>
      </c>
      <c r="K1717" s="55">
        <v>44835</v>
      </c>
      <c r="L1717" s="56">
        <v>10761</v>
      </c>
      <c r="M1717" s="56">
        <v>12716</v>
      </c>
      <c r="N1717" s="56">
        <v>8311</v>
      </c>
      <c r="O1717" s="56">
        <v>509</v>
      </c>
      <c r="P1717" s="57">
        <v>861</v>
      </c>
      <c r="Q1717" s="58">
        <v>0</v>
      </c>
      <c r="R1717" s="57">
        <v>861</v>
      </c>
      <c r="S1717" s="57">
        <v>861</v>
      </c>
      <c r="T1717" s="58">
        <v>0</v>
      </c>
      <c r="U1717" s="57">
        <v>861</v>
      </c>
      <c r="V1717" s="57">
        <v>861</v>
      </c>
      <c r="W1717" s="58">
        <v>0</v>
      </c>
      <c r="X1717" s="57">
        <v>861</v>
      </c>
      <c r="Y1717" s="57">
        <v>861</v>
      </c>
      <c r="Z1717" s="58">
        <v>0</v>
      </c>
      <c r="AA1717" s="57">
        <v>861</v>
      </c>
      <c r="AB1717" s="57">
        <v>27807717</v>
      </c>
      <c r="AC1717" s="53" t="str">
        <f t="shared" si="20275"/>
        <v>Registro Valido</v>
      </c>
      <c r="AD1717" s="57">
        <f t="shared" ref="AD1717" si="20735">IF(OR(ISERROR(VLOOKUP(CONCATENATE("ALI_",$C1717,"_SEG_",$I1717,"_PROV_",$D1717),Catalogo_Precios,AD$8,FALSE)),L1717=0),0,VLOOKUP(CONCATENATE("ALI_",$C1717,"_SEG_",$I1717,"_PROV_",$D1717),Catalogo_Precios,AD$8,FALSE))</f>
        <v>861</v>
      </c>
      <c r="AE1717" s="57">
        <f t="shared" ref="AE1717" si="20736">IF(OR(ISERROR(VLOOKUP(CONCATENATE("ALI_",$C1717,"_SEG_",$I1717,"_PROV_",$D1717),Catalogo_Precios,AE$8,FALSE)),M1717=0),0,VLOOKUP(CONCATENATE("ALI_",$C1717,"_SEG_",$I1717,"_PROV_",$D1717),Catalogo_Precios,AE$8,FALSE))</f>
        <v>861</v>
      </c>
      <c r="AF1717" s="57">
        <f t="shared" ref="AF1717" si="20737">IF(OR(ISERROR(VLOOKUP(CONCATENATE("ALI_",$C1717,"_SEG_",$I1717,"_PROV_",$D1717),Catalogo_Precios,AF$8,FALSE)),N1717=0),0,VLOOKUP(CONCATENATE("ALI_",$C1717,"_SEG_",$I1717,"_PROV_",$D1717),Catalogo_Precios,AF$8,FALSE))</f>
        <v>861</v>
      </c>
      <c r="AG1717" s="57">
        <f t="shared" ref="AG1717" si="20738">IF(OR(ISERROR(VLOOKUP(CONCATENATE("ALI_",$C1717,"_SEG_",$I1717,"_PROV_",$D1717),Catalogo_Precios,AG$8,FALSE)),O1717=0),0,VLOOKUP(CONCATENATE("ALI_",$C1717,"_SEG_",$I1717,"_PROV_",$D1717),Catalogo_Precios,AG$8,FALSE))</f>
        <v>861</v>
      </c>
      <c r="AH1717" s="57">
        <f t="shared" ref="AH1717" si="20739">IF(OR(ISERROR(VLOOKUP(CONCATENATE("ALI_",$C1717,"_SEG_",$I1717,"_PROV_",$D1717),Catalogo_Precios,AH$8,FALSE)),L1717=0),0,VLOOKUP(CONCATENATE("ALI_",$C1717,"_SEG_",$I1717,"_PROV_",$D1717),Catalogo_Precios,AH$8,FALSE))</f>
        <v>839</v>
      </c>
      <c r="AI1717" s="57">
        <f t="shared" ref="AI1717" si="20740">IF(OR(ISERROR(VLOOKUP(CONCATENATE("ALI_",$C1717,"_SEG_",$I1717,"_PROV_",$D1717),Catalogo_Precios,AI$8,FALSE)),M1717=0),0,VLOOKUP(CONCATENATE("ALI_",$C1717,"_SEG_",$I1717,"_PROV_",$D1717),Catalogo_Precios,AI$8,FALSE))</f>
        <v>839</v>
      </c>
      <c r="AJ1717" s="57">
        <f t="shared" ref="AJ1717" si="20741">IF(OR(ISERROR(VLOOKUP(CONCATENATE("ALI_",$C1717,"_SEG_",$I1717,"_PROV_",$D1717),Catalogo_Precios,AJ$8,FALSE)),N1717=0),0,VLOOKUP(CONCATENATE("ALI_",$C1717,"_SEG_",$I1717,"_PROV_",$D1717),Catalogo_Precios,AJ$8,FALSE))</f>
        <v>839</v>
      </c>
      <c r="AK1717" s="57">
        <f t="shared" ref="AK1717" si="20742">IF(OR(ISERROR(VLOOKUP(CONCATENATE("ALI_",$C1717,"_SEG_",$I1717,"_PROV_",$D1717),Catalogo_Precios,AK$8,FALSE)),O1717=0),0,VLOOKUP(CONCATENATE("ALI_",$C1717,"_SEG_",$I1717,"_PROV_",$D1717),Catalogo_Precios,AK$8,FALSE))</f>
        <v>839</v>
      </c>
      <c r="AL1717" s="53" t="s">
        <v>152</v>
      </c>
      <c r="AM1717" s="59" t="str">
        <f t="shared" si="20284"/>
        <v>ALI_58_SEG_11</v>
      </c>
      <c r="AN1717" s="59" t="str">
        <f t="shared" si="20285"/>
        <v>ALI_58_SEG_11_VAL_27807717</v>
      </c>
      <c r="AO1717" s="60">
        <f t="shared" ref="AO1717" si="20743">IF(OR(AB1717="",AB1717=0),0,COUNTIF(Codificacion,AM1717))</f>
        <v>3</v>
      </c>
      <c r="AP1717" s="61">
        <f t="array" ref="AP1717">MIN(IF(Codificacion=AM1717,Total_Cotizacion,""))</f>
        <v>27775420</v>
      </c>
      <c r="AQ1717" s="62" t="b">
        <f t="shared" si="20287"/>
        <v>0</v>
      </c>
      <c r="AR1717" s="51" t="s">
        <v>153</v>
      </c>
      <c r="AS1717" s="63" t="str">
        <f t="shared" si="20150"/>
        <v/>
      </c>
      <c r="AT1717" s="59" t="str">
        <f t="shared" si="20289"/>
        <v>ALI_58_SEG_11_</v>
      </c>
      <c r="AU1717" s="63">
        <f t="shared" ref="AU1717" si="20744">IF(AND(COUNTIF(Codificacion3,AT1717)&lt;AO1717),1,COUNTIF(Codificacion3,AT1717))</f>
        <v>1</v>
      </c>
      <c r="AV1717" s="62" t="str">
        <f t="shared" si="20291"/>
        <v>No Seleccionada</v>
      </c>
      <c r="AW1717" s="53" t="s">
        <v>154</v>
      </c>
      <c r="AX1717" s="51" t="str">
        <f t="shared" si="20292"/>
        <v>ALI_58_SEG_11FALSO</v>
      </c>
      <c r="AY1717" s="51">
        <f t="shared" si="20273"/>
        <v>2</v>
      </c>
      <c r="AZ1717" s="64" t="b">
        <f t="shared" si="20293"/>
        <v>0</v>
      </c>
    </row>
    <row r="1718" spans="1:52" x14ac:dyDescent="0.2">
      <c r="A1718" s="50" t="b">
        <f t="shared" si="20236"/>
        <v>0</v>
      </c>
      <c r="B1718" s="51" t="s">
        <v>150</v>
      </c>
      <c r="C1718" s="52">
        <v>58</v>
      </c>
      <c r="D1718" s="52">
        <f t="shared" ref="D1718" si="20745">IF(ISERROR(VLOOKUP(E1718,Proveedores,2,FALSE)),"",VLOOKUP(E1718,Proveedores,2,FALSE))</f>
        <v>2090</v>
      </c>
      <c r="E1718" s="53" t="s">
        <v>151</v>
      </c>
      <c r="F1718" s="54">
        <v>233</v>
      </c>
      <c r="G1718" s="53" t="s">
        <v>105</v>
      </c>
      <c r="H1718" s="53" t="s">
        <v>106</v>
      </c>
      <c r="I1718" s="52">
        <v>12</v>
      </c>
      <c r="J1718" s="53" t="s">
        <v>58</v>
      </c>
      <c r="K1718" s="55">
        <v>44835</v>
      </c>
      <c r="L1718" s="56">
        <v>9766</v>
      </c>
      <c r="M1718" s="56">
        <v>11540</v>
      </c>
      <c r="N1718" s="56">
        <v>7542</v>
      </c>
      <c r="O1718" s="56">
        <v>462</v>
      </c>
      <c r="P1718" s="57">
        <v>861</v>
      </c>
      <c r="Q1718" s="58">
        <v>0</v>
      </c>
      <c r="R1718" s="57">
        <v>861</v>
      </c>
      <c r="S1718" s="57">
        <v>861</v>
      </c>
      <c r="T1718" s="58">
        <v>0</v>
      </c>
      <c r="U1718" s="57">
        <v>861</v>
      </c>
      <c r="V1718" s="57">
        <v>861</v>
      </c>
      <c r="W1718" s="58">
        <v>0</v>
      </c>
      <c r="X1718" s="57">
        <v>861</v>
      </c>
      <c r="Y1718" s="57">
        <v>861</v>
      </c>
      <c r="Z1718" s="58">
        <v>0</v>
      </c>
      <c r="AA1718" s="57">
        <v>861</v>
      </c>
      <c r="AB1718" s="57">
        <v>25235910</v>
      </c>
      <c r="AC1718" s="53" t="str">
        <f t="shared" si="20275"/>
        <v>Registro Valido</v>
      </c>
      <c r="AD1718" s="57">
        <f t="shared" ref="AD1718" si="20746">IF(OR(ISERROR(VLOOKUP(CONCATENATE("ALI_",$C1718,"_SEG_",$I1718,"_PROV_",$D1718),Catalogo_Precios,AD$8,FALSE)),L1718=0),0,VLOOKUP(CONCATENATE("ALI_",$C1718,"_SEG_",$I1718,"_PROV_",$D1718),Catalogo_Precios,AD$8,FALSE))</f>
        <v>861</v>
      </c>
      <c r="AE1718" s="57">
        <f t="shared" ref="AE1718" si="20747">IF(OR(ISERROR(VLOOKUP(CONCATENATE("ALI_",$C1718,"_SEG_",$I1718,"_PROV_",$D1718),Catalogo_Precios,AE$8,FALSE)),M1718=0),0,VLOOKUP(CONCATENATE("ALI_",$C1718,"_SEG_",$I1718,"_PROV_",$D1718),Catalogo_Precios,AE$8,FALSE))</f>
        <v>861</v>
      </c>
      <c r="AF1718" s="57">
        <f t="shared" ref="AF1718" si="20748">IF(OR(ISERROR(VLOOKUP(CONCATENATE("ALI_",$C1718,"_SEG_",$I1718,"_PROV_",$D1718),Catalogo_Precios,AF$8,FALSE)),N1718=0),0,VLOOKUP(CONCATENATE("ALI_",$C1718,"_SEG_",$I1718,"_PROV_",$D1718),Catalogo_Precios,AF$8,FALSE))</f>
        <v>861</v>
      </c>
      <c r="AG1718" s="57">
        <f t="shared" ref="AG1718" si="20749">IF(OR(ISERROR(VLOOKUP(CONCATENATE("ALI_",$C1718,"_SEG_",$I1718,"_PROV_",$D1718),Catalogo_Precios,AG$8,FALSE)),O1718=0),0,VLOOKUP(CONCATENATE("ALI_",$C1718,"_SEG_",$I1718,"_PROV_",$D1718),Catalogo_Precios,AG$8,FALSE))</f>
        <v>861</v>
      </c>
      <c r="AH1718" s="57">
        <f t="shared" ref="AH1718" si="20750">IF(OR(ISERROR(VLOOKUP(CONCATENATE("ALI_",$C1718,"_SEG_",$I1718,"_PROV_",$D1718),Catalogo_Precios,AH$8,FALSE)),L1718=0),0,VLOOKUP(CONCATENATE("ALI_",$C1718,"_SEG_",$I1718,"_PROV_",$D1718),Catalogo_Precios,AH$8,FALSE))</f>
        <v>839</v>
      </c>
      <c r="AI1718" s="57">
        <f t="shared" ref="AI1718" si="20751">IF(OR(ISERROR(VLOOKUP(CONCATENATE("ALI_",$C1718,"_SEG_",$I1718,"_PROV_",$D1718),Catalogo_Precios,AI$8,FALSE)),M1718=0),0,VLOOKUP(CONCATENATE("ALI_",$C1718,"_SEG_",$I1718,"_PROV_",$D1718),Catalogo_Precios,AI$8,FALSE))</f>
        <v>839</v>
      </c>
      <c r="AJ1718" s="57">
        <f t="shared" ref="AJ1718" si="20752">IF(OR(ISERROR(VLOOKUP(CONCATENATE("ALI_",$C1718,"_SEG_",$I1718,"_PROV_",$D1718),Catalogo_Precios,AJ$8,FALSE)),N1718=0),0,VLOOKUP(CONCATENATE("ALI_",$C1718,"_SEG_",$I1718,"_PROV_",$D1718),Catalogo_Precios,AJ$8,FALSE))</f>
        <v>839</v>
      </c>
      <c r="AK1718" s="57">
        <f t="shared" ref="AK1718" si="20753">IF(OR(ISERROR(VLOOKUP(CONCATENATE("ALI_",$C1718,"_SEG_",$I1718,"_PROV_",$D1718),Catalogo_Precios,AK$8,FALSE)),O1718=0),0,VLOOKUP(CONCATENATE("ALI_",$C1718,"_SEG_",$I1718,"_PROV_",$D1718),Catalogo_Precios,AK$8,FALSE))</f>
        <v>839</v>
      </c>
      <c r="AL1718" s="53" t="s">
        <v>152</v>
      </c>
      <c r="AM1718" s="59" t="str">
        <f t="shared" si="20284"/>
        <v>ALI_58_SEG_12</v>
      </c>
      <c r="AN1718" s="59" t="str">
        <f t="shared" si="20285"/>
        <v>ALI_58_SEG_12_VAL_25235910</v>
      </c>
      <c r="AO1718" s="60">
        <f t="shared" ref="AO1718" si="20754">IF(OR(AB1718="",AB1718=0),0,COUNTIF(Codificacion,AM1718))</f>
        <v>3</v>
      </c>
      <c r="AP1718" s="61">
        <f t="array" ref="AP1718">MIN(IF(Codificacion=AM1718,Total_Cotizacion,""))</f>
        <v>21026994</v>
      </c>
      <c r="AQ1718" s="62" t="b">
        <f t="shared" si="20287"/>
        <v>0</v>
      </c>
      <c r="AR1718" s="51" t="s">
        <v>153</v>
      </c>
      <c r="AS1718" s="63" t="str">
        <f t="shared" si="20150"/>
        <v/>
      </c>
      <c r="AT1718" s="59" t="str">
        <f t="shared" si="20289"/>
        <v>ALI_58_SEG_12_</v>
      </c>
      <c r="AU1718" s="63">
        <f t="shared" ref="AU1718" si="20755">IF(AND(COUNTIF(Codificacion3,AT1718)&lt;AO1718),1,COUNTIF(Codificacion3,AT1718))</f>
        <v>1</v>
      </c>
      <c r="AV1718" s="62" t="str">
        <f t="shared" si="20291"/>
        <v>No Seleccionada</v>
      </c>
      <c r="AW1718" s="53" t="s">
        <v>154</v>
      </c>
      <c r="AX1718" s="51" t="str">
        <f t="shared" si="20292"/>
        <v>ALI_58_SEG_12FALSO</v>
      </c>
      <c r="AY1718" s="51">
        <f t="shared" si="20273"/>
        <v>2</v>
      </c>
      <c r="AZ1718" s="64" t="b">
        <f t="shared" si="20293"/>
        <v>0</v>
      </c>
    </row>
    <row r="1719" spans="1:52" x14ac:dyDescent="0.2">
      <c r="A1719" s="50" t="b">
        <f t="shared" si="20236"/>
        <v>0</v>
      </c>
      <c r="B1719" s="51" t="s">
        <v>150</v>
      </c>
      <c r="C1719" s="52">
        <v>58</v>
      </c>
      <c r="D1719" s="52">
        <f t="shared" ref="D1719" si="20756">IF(ISERROR(VLOOKUP(E1719,Proveedores,2,FALSE)),"",VLOOKUP(E1719,Proveedores,2,FALSE))</f>
        <v>2090</v>
      </c>
      <c r="E1719" s="53" t="s">
        <v>151</v>
      </c>
      <c r="F1719" s="54">
        <v>234</v>
      </c>
      <c r="G1719" s="53" t="s">
        <v>105</v>
      </c>
      <c r="H1719" s="53" t="s">
        <v>106</v>
      </c>
      <c r="I1719" s="52">
        <v>13</v>
      </c>
      <c r="J1719" s="53" t="s">
        <v>58</v>
      </c>
      <c r="K1719" s="55">
        <v>44835</v>
      </c>
      <c r="L1719" s="56">
        <v>10370</v>
      </c>
      <c r="M1719" s="56">
        <v>12254</v>
      </c>
      <c r="N1719" s="56">
        <v>8007</v>
      </c>
      <c r="O1719" s="56">
        <v>491</v>
      </c>
      <c r="P1719" s="57">
        <v>861</v>
      </c>
      <c r="Q1719" s="58">
        <v>0</v>
      </c>
      <c r="R1719" s="57">
        <v>861</v>
      </c>
      <c r="S1719" s="57">
        <v>861</v>
      </c>
      <c r="T1719" s="58">
        <v>0</v>
      </c>
      <c r="U1719" s="57">
        <v>861</v>
      </c>
      <c r="V1719" s="57">
        <v>861</v>
      </c>
      <c r="W1719" s="58">
        <v>0</v>
      </c>
      <c r="X1719" s="57">
        <v>861</v>
      </c>
      <c r="Y1719" s="57">
        <v>861</v>
      </c>
      <c r="Z1719" s="58">
        <v>0</v>
      </c>
      <c r="AA1719" s="57">
        <v>861</v>
      </c>
      <c r="AB1719" s="57">
        <v>26796042</v>
      </c>
      <c r="AC1719" s="53" t="str">
        <f t="shared" si="20275"/>
        <v>Registro Valido</v>
      </c>
      <c r="AD1719" s="57">
        <f t="shared" ref="AD1719" si="20757">IF(OR(ISERROR(VLOOKUP(CONCATENATE("ALI_",$C1719,"_SEG_",$I1719,"_PROV_",$D1719),Catalogo_Precios,AD$8,FALSE)),L1719=0),0,VLOOKUP(CONCATENATE("ALI_",$C1719,"_SEG_",$I1719,"_PROV_",$D1719),Catalogo_Precios,AD$8,FALSE))</f>
        <v>861</v>
      </c>
      <c r="AE1719" s="57">
        <f t="shared" ref="AE1719" si="20758">IF(OR(ISERROR(VLOOKUP(CONCATENATE("ALI_",$C1719,"_SEG_",$I1719,"_PROV_",$D1719),Catalogo_Precios,AE$8,FALSE)),M1719=0),0,VLOOKUP(CONCATENATE("ALI_",$C1719,"_SEG_",$I1719,"_PROV_",$D1719),Catalogo_Precios,AE$8,FALSE))</f>
        <v>861</v>
      </c>
      <c r="AF1719" s="57">
        <f t="shared" ref="AF1719" si="20759">IF(OR(ISERROR(VLOOKUP(CONCATENATE("ALI_",$C1719,"_SEG_",$I1719,"_PROV_",$D1719),Catalogo_Precios,AF$8,FALSE)),N1719=0),0,VLOOKUP(CONCATENATE("ALI_",$C1719,"_SEG_",$I1719,"_PROV_",$D1719),Catalogo_Precios,AF$8,FALSE))</f>
        <v>861</v>
      </c>
      <c r="AG1719" s="57">
        <f t="shared" ref="AG1719" si="20760">IF(OR(ISERROR(VLOOKUP(CONCATENATE("ALI_",$C1719,"_SEG_",$I1719,"_PROV_",$D1719),Catalogo_Precios,AG$8,FALSE)),O1719=0),0,VLOOKUP(CONCATENATE("ALI_",$C1719,"_SEG_",$I1719,"_PROV_",$D1719),Catalogo_Precios,AG$8,FALSE))</f>
        <v>861</v>
      </c>
      <c r="AH1719" s="57">
        <f t="shared" ref="AH1719" si="20761">IF(OR(ISERROR(VLOOKUP(CONCATENATE("ALI_",$C1719,"_SEG_",$I1719,"_PROV_",$D1719),Catalogo_Precios,AH$8,FALSE)),L1719=0),0,VLOOKUP(CONCATENATE("ALI_",$C1719,"_SEG_",$I1719,"_PROV_",$D1719),Catalogo_Precios,AH$8,FALSE))</f>
        <v>839</v>
      </c>
      <c r="AI1719" s="57">
        <f t="shared" ref="AI1719" si="20762">IF(OR(ISERROR(VLOOKUP(CONCATENATE("ALI_",$C1719,"_SEG_",$I1719,"_PROV_",$D1719),Catalogo_Precios,AI$8,FALSE)),M1719=0),0,VLOOKUP(CONCATENATE("ALI_",$C1719,"_SEG_",$I1719,"_PROV_",$D1719),Catalogo_Precios,AI$8,FALSE))</f>
        <v>839</v>
      </c>
      <c r="AJ1719" s="57">
        <f t="shared" ref="AJ1719" si="20763">IF(OR(ISERROR(VLOOKUP(CONCATENATE("ALI_",$C1719,"_SEG_",$I1719,"_PROV_",$D1719),Catalogo_Precios,AJ$8,FALSE)),N1719=0),0,VLOOKUP(CONCATENATE("ALI_",$C1719,"_SEG_",$I1719,"_PROV_",$D1719),Catalogo_Precios,AJ$8,FALSE))</f>
        <v>839</v>
      </c>
      <c r="AK1719" s="57">
        <f t="shared" ref="AK1719" si="20764">IF(OR(ISERROR(VLOOKUP(CONCATENATE("ALI_",$C1719,"_SEG_",$I1719,"_PROV_",$D1719),Catalogo_Precios,AK$8,FALSE)),O1719=0),0,VLOOKUP(CONCATENATE("ALI_",$C1719,"_SEG_",$I1719,"_PROV_",$D1719),Catalogo_Precios,AK$8,FALSE))</f>
        <v>839</v>
      </c>
      <c r="AL1719" s="53" t="s">
        <v>152</v>
      </c>
      <c r="AM1719" s="59" t="str">
        <f t="shared" si="20284"/>
        <v>ALI_58_SEG_13</v>
      </c>
      <c r="AN1719" s="59" t="str">
        <f t="shared" si="20285"/>
        <v>ALI_58_SEG_13_VAL_26796042</v>
      </c>
      <c r="AO1719" s="60">
        <f t="shared" ref="AO1719" si="20765">IF(OR(AB1719="",AB1719=0),0,COUNTIF(Codificacion,AM1719))</f>
        <v>2</v>
      </c>
      <c r="AP1719" s="61">
        <f t="array" ref="AP1719">MIN(IF(Codificacion=AM1719,Total_Cotizacion,""))</f>
        <v>26764920</v>
      </c>
      <c r="AQ1719" s="62" t="b">
        <f t="shared" si="20287"/>
        <v>0</v>
      </c>
      <c r="AR1719" s="51" t="s">
        <v>153</v>
      </c>
      <c r="AS1719" s="63" t="str">
        <f t="shared" si="20150"/>
        <v/>
      </c>
      <c r="AT1719" s="59" t="str">
        <f t="shared" si="20289"/>
        <v>ALI_58_SEG_13_</v>
      </c>
      <c r="AU1719" s="63">
        <f t="shared" ref="AU1719" si="20766">IF(AND(COUNTIF(Codificacion3,AT1719)&lt;AO1719),1,COUNTIF(Codificacion3,AT1719))</f>
        <v>1</v>
      </c>
      <c r="AV1719" s="62" t="str">
        <f t="shared" si="20291"/>
        <v>No Seleccionada</v>
      </c>
      <c r="AW1719" s="53" t="s">
        <v>154</v>
      </c>
      <c r="AX1719" s="51" t="str">
        <f t="shared" si="20292"/>
        <v>ALI_58_SEG_13FALSO</v>
      </c>
      <c r="AY1719" s="51">
        <f t="shared" si="20273"/>
        <v>1</v>
      </c>
      <c r="AZ1719" s="64" t="b">
        <f t="shared" si="20293"/>
        <v>0</v>
      </c>
    </row>
    <row r="1720" spans="1:52" x14ac:dyDescent="0.2">
      <c r="A1720" s="50" t="b">
        <f t="shared" si="20236"/>
        <v>0</v>
      </c>
      <c r="B1720" s="51" t="s">
        <v>150</v>
      </c>
      <c r="C1720" s="52">
        <v>58</v>
      </c>
      <c r="D1720" s="52">
        <f t="shared" ref="D1720" si="20767">IF(ISERROR(VLOOKUP(E1720,Proveedores,2,FALSE)),"",VLOOKUP(E1720,Proveedores,2,FALSE))</f>
        <v>2090</v>
      </c>
      <c r="E1720" s="53" t="s">
        <v>151</v>
      </c>
      <c r="F1720" s="54">
        <v>235</v>
      </c>
      <c r="G1720" s="53" t="s">
        <v>105</v>
      </c>
      <c r="H1720" s="53" t="s">
        <v>106</v>
      </c>
      <c r="I1720" s="52">
        <v>14</v>
      </c>
      <c r="J1720" s="53" t="s">
        <v>58</v>
      </c>
      <c r="K1720" s="55">
        <v>44835</v>
      </c>
      <c r="L1720" s="56">
        <v>10275</v>
      </c>
      <c r="M1720" s="56">
        <v>12143</v>
      </c>
      <c r="N1720" s="56">
        <v>7935</v>
      </c>
      <c r="O1720" s="56">
        <v>486</v>
      </c>
      <c r="P1720" s="57">
        <v>861</v>
      </c>
      <c r="Q1720" s="58">
        <v>0</v>
      </c>
      <c r="R1720" s="57">
        <v>861</v>
      </c>
      <c r="S1720" s="57">
        <v>861</v>
      </c>
      <c r="T1720" s="58">
        <v>0</v>
      </c>
      <c r="U1720" s="57">
        <v>861</v>
      </c>
      <c r="V1720" s="57">
        <v>861</v>
      </c>
      <c r="W1720" s="58">
        <v>0</v>
      </c>
      <c r="X1720" s="57">
        <v>861</v>
      </c>
      <c r="Y1720" s="57">
        <v>861</v>
      </c>
      <c r="Z1720" s="58">
        <v>0</v>
      </c>
      <c r="AA1720" s="57">
        <v>861</v>
      </c>
      <c r="AB1720" s="57">
        <v>26552379</v>
      </c>
      <c r="AC1720" s="53" t="str">
        <f t="shared" si="20275"/>
        <v>Registro Valido</v>
      </c>
      <c r="AD1720" s="57">
        <f t="shared" ref="AD1720" si="20768">IF(OR(ISERROR(VLOOKUP(CONCATENATE("ALI_",$C1720,"_SEG_",$I1720,"_PROV_",$D1720),Catalogo_Precios,AD$8,FALSE)),L1720=0),0,VLOOKUP(CONCATENATE("ALI_",$C1720,"_SEG_",$I1720,"_PROV_",$D1720),Catalogo_Precios,AD$8,FALSE))</f>
        <v>861</v>
      </c>
      <c r="AE1720" s="57">
        <f t="shared" ref="AE1720" si="20769">IF(OR(ISERROR(VLOOKUP(CONCATENATE("ALI_",$C1720,"_SEG_",$I1720,"_PROV_",$D1720),Catalogo_Precios,AE$8,FALSE)),M1720=0),0,VLOOKUP(CONCATENATE("ALI_",$C1720,"_SEG_",$I1720,"_PROV_",$D1720),Catalogo_Precios,AE$8,FALSE))</f>
        <v>861</v>
      </c>
      <c r="AF1720" s="57">
        <f t="shared" ref="AF1720" si="20770">IF(OR(ISERROR(VLOOKUP(CONCATENATE("ALI_",$C1720,"_SEG_",$I1720,"_PROV_",$D1720),Catalogo_Precios,AF$8,FALSE)),N1720=0),0,VLOOKUP(CONCATENATE("ALI_",$C1720,"_SEG_",$I1720,"_PROV_",$D1720),Catalogo_Precios,AF$8,FALSE))</f>
        <v>861</v>
      </c>
      <c r="AG1720" s="57">
        <f t="shared" ref="AG1720" si="20771">IF(OR(ISERROR(VLOOKUP(CONCATENATE("ALI_",$C1720,"_SEG_",$I1720,"_PROV_",$D1720),Catalogo_Precios,AG$8,FALSE)),O1720=0),0,VLOOKUP(CONCATENATE("ALI_",$C1720,"_SEG_",$I1720,"_PROV_",$D1720),Catalogo_Precios,AG$8,FALSE))</f>
        <v>861</v>
      </c>
      <c r="AH1720" s="57">
        <f t="shared" ref="AH1720" si="20772">IF(OR(ISERROR(VLOOKUP(CONCATENATE("ALI_",$C1720,"_SEG_",$I1720,"_PROV_",$D1720),Catalogo_Precios,AH$8,FALSE)),L1720=0),0,VLOOKUP(CONCATENATE("ALI_",$C1720,"_SEG_",$I1720,"_PROV_",$D1720),Catalogo_Precios,AH$8,FALSE))</f>
        <v>839</v>
      </c>
      <c r="AI1720" s="57">
        <f t="shared" ref="AI1720" si="20773">IF(OR(ISERROR(VLOOKUP(CONCATENATE("ALI_",$C1720,"_SEG_",$I1720,"_PROV_",$D1720),Catalogo_Precios,AI$8,FALSE)),M1720=0),0,VLOOKUP(CONCATENATE("ALI_",$C1720,"_SEG_",$I1720,"_PROV_",$D1720),Catalogo_Precios,AI$8,FALSE))</f>
        <v>839</v>
      </c>
      <c r="AJ1720" s="57">
        <f t="shared" ref="AJ1720" si="20774">IF(OR(ISERROR(VLOOKUP(CONCATENATE("ALI_",$C1720,"_SEG_",$I1720,"_PROV_",$D1720),Catalogo_Precios,AJ$8,FALSE)),N1720=0),0,VLOOKUP(CONCATENATE("ALI_",$C1720,"_SEG_",$I1720,"_PROV_",$D1720),Catalogo_Precios,AJ$8,FALSE))</f>
        <v>839</v>
      </c>
      <c r="AK1720" s="57">
        <f t="shared" ref="AK1720" si="20775">IF(OR(ISERROR(VLOOKUP(CONCATENATE("ALI_",$C1720,"_SEG_",$I1720,"_PROV_",$D1720),Catalogo_Precios,AK$8,FALSE)),O1720=0),0,VLOOKUP(CONCATENATE("ALI_",$C1720,"_SEG_",$I1720,"_PROV_",$D1720),Catalogo_Precios,AK$8,FALSE))</f>
        <v>839</v>
      </c>
      <c r="AL1720" s="53" t="s">
        <v>152</v>
      </c>
      <c r="AM1720" s="59" t="str">
        <f t="shared" si="20284"/>
        <v>ALI_58_SEG_14</v>
      </c>
      <c r="AN1720" s="59" t="str">
        <f t="shared" si="20285"/>
        <v>ALI_58_SEG_14_VAL_26552379</v>
      </c>
      <c r="AO1720" s="60">
        <f t="shared" ref="AO1720" si="20776">IF(OR(AB1720="",AB1720=0),0,COUNTIF(Codificacion,AM1720))</f>
        <v>3</v>
      </c>
      <c r="AP1720" s="61">
        <f t="array" ref="AP1720">MIN(IF(Codificacion=AM1720,Total_Cotizacion,""))</f>
        <v>26521540</v>
      </c>
      <c r="AQ1720" s="62" t="b">
        <f t="shared" si="20287"/>
        <v>0</v>
      </c>
      <c r="AR1720" s="51" t="s">
        <v>153</v>
      </c>
      <c r="AS1720" s="63" t="str">
        <f t="shared" si="20150"/>
        <v/>
      </c>
      <c r="AT1720" s="59" t="str">
        <f t="shared" si="20289"/>
        <v>ALI_58_SEG_14_</v>
      </c>
      <c r="AU1720" s="63">
        <f t="shared" ref="AU1720" si="20777">IF(AND(COUNTIF(Codificacion3,AT1720)&lt;AO1720),1,COUNTIF(Codificacion3,AT1720))</f>
        <v>1</v>
      </c>
      <c r="AV1720" s="62" t="str">
        <f t="shared" si="20291"/>
        <v>No Seleccionada</v>
      </c>
      <c r="AW1720" s="53" t="s">
        <v>154</v>
      </c>
      <c r="AX1720" s="51" t="str">
        <f t="shared" si="20292"/>
        <v>ALI_58_SEG_14FALSO</v>
      </c>
      <c r="AY1720" s="51">
        <f t="shared" si="20273"/>
        <v>2</v>
      </c>
      <c r="AZ1720" s="64" t="b">
        <f t="shared" si="20293"/>
        <v>0</v>
      </c>
    </row>
    <row r="1721" spans="1:52" x14ac:dyDescent="0.2">
      <c r="A1721" s="50" t="b">
        <f t="shared" si="20236"/>
        <v>0</v>
      </c>
      <c r="B1721" s="51" t="s">
        <v>150</v>
      </c>
      <c r="C1721" s="52">
        <v>58</v>
      </c>
      <c r="D1721" s="52">
        <f t="shared" ref="D1721" si="20778">IF(ISERROR(VLOOKUP(E1721,Proveedores,2,FALSE)),"",VLOOKUP(E1721,Proveedores,2,FALSE))</f>
        <v>2090</v>
      </c>
      <c r="E1721" s="53" t="s">
        <v>151</v>
      </c>
      <c r="F1721" s="54">
        <v>236</v>
      </c>
      <c r="G1721" s="53" t="s">
        <v>105</v>
      </c>
      <c r="H1721" s="53" t="s">
        <v>106</v>
      </c>
      <c r="I1721" s="52">
        <v>15</v>
      </c>
      <c r="J1721" s="53" t="s">
        <v>58</v>
      </c>
      <c r="K1721" s="55">
        <v>44835</v>
      </c>
      <c r="L1721" s="56">
        <v>9717</v>
      </c>
      <c r="M1721" s="56">
        <v>11476</v>
      </c>
      <c r="N1721" s="56">
        <v>7506</v>
      </c>
      <c r="O1721" s="56">
        <v>459</v>
      </c>
      <c r="P1721" s="57">
        <v>861</v>
      </c>
      <c r="Q1721" s="58">
        <v>0</v>
      </c>
      <c r="R1721" s="57">
        <v>861</v>
      </c>
      <c r="S1721" s="57">
        <v>861</v>
      </c>
      <c r="T1721" s="58">
        <v>0</v>
      </c>
      <c r="U1721" s="57">
        <v>861</v>
      </c>
      <c r="V1721" s="57">
        <v>861</v>
      </c>
      <c r="W1721" s="58">
        <v>0</v>
      </c>
      <c r="X1721" s="57">
        <v>861</v>
      </c>
      <c r="Y1721" s="57">
        <v>861</v>
      </c>
      <c r="Z1721" s="58">
        <v>0</v>
      </c>
      <c r="AA1721" s="57">
        <v>861</v>
      </c>
      <c r="AB1721" s="57">
        <v>25105038</v>
      </c>
      <c r="AC1721" s="53" t="str">
        <f t="shared" si="20275"/>
        <v>Registro Valido</v>
      </c>
      <c r="AD1721" s="57">
        <f t="shared" ref="AD1721" si="20779">IF(OR(ISERROR(VLOOKUP(CONCATENATE("ALI_",$C1721,"_SEG_",$I1721,"_PROV_",$D1721),Catalogo_Precios,AD$8,FALSE)),L1721=0),0,VLOOKUP(CONCATENATE("ALI_",$C1721,"_SEG_",$I1721,"_PROV_",$D1721),Catalogo_Precios,AD$8,FALSE))</f>
        <v>861</v>
      </c>
      <c r="AE1721" s="57">
        <f t="shared" ref="AE1721" si="20780">IF(OR(ISERROR(VLOOKUP(CONCATENATE("ALI_",$C1721,"_SEG_",$I1721,"_PROV_",$D1721),Catalogo_Precios,AE$8,FALSE)),M1721=0),0,VLOOKUP(CONCATENATE("ALI_",$C1721,"_SEG_",$I1721,"_PROV_",$D1721),Catalogo_Precios,AE$8,FALSE))</f>
        <v>861</v>
      </c>
      <c r="AF1721" s="57">
        <f t="shared" ref="AF1721" si="20781">IF(OR(ISERROR(VLOOKUP(CONCATENATE("ALI_",$C1721,"_SEG_",$I1721,"_PROV_",$D1721),Catalogo_Precios,AF$8,FALSE)),N1721=0),0,VLOOKUP(CONCATENATE("ALI_",$C1721,"_SEG_",$I1721,"_PROV_",$D1721),Catalogo_Precios,AF$8,FALSE))</f>
        <v>861</v>
      </c>
      <c r="AG1721" s="57">
        <f t="shared" ref="AG1721" si="20782">IF(OR(ISERROR(VLOOKUP(CONCATENATE("ALI_",$C1721,"_SEG_",$I1721,"_PROV_",$D1721),Catalogo_Precios,AG$8,FALSE)),O1721=0),0,VLOOKUP(CONCATENATE("ALI_",$C1721,"_SEG_",$I1721,"_PROV_",$D1721),Catalogo_Precios,AG$8,FALSE))</f>
        <v>861</v>
      </c>
      <c r="AH1721" s="57">
        <f t="shared" ref="AH1721" si="20783">IF(OR(ISERROR(VLOOKUP(CONCATENATE("ALI_",$C1721,"_SEG_",$I1721,"_PROV_",$D1721),Catalogo_Precios,AH$8,FALSE)),L1721=0),0,VLOOKUP(CONCATENATE("ALI_",$C1721,"_SEG_",$I1721,"_PROV_",$D1721),Catalogo_Precios,AH$8,FALSE))</f>
        <v>839</v>
      </c>
      <c r="AI1721" s="57">
        <f t="shared" ref="AI1721" si="20784">IF(OR(ISERROR(VLOOKUP(CONCATENATE("ALI_",$C1721,"_SEG_",$I1721,"_PROV_",$D1721),Catalogo_Precios,AI$8,FALSE)),M1721=0),0,VLOOKUP(CONCATENATE("ALI_",$C1721,"_SEG_",$I1721,"_PROV_",$D1721),Catalogo_Precios,AI$8,FALSE))</f>
        <v>839</v>
      </c>
      <c r="AJ1721" s="57">
        <f t="shared" ref="AJ1721" si="20785">IF(OR(ISERROR(VLOOKUP(CONCATENATE("ALI_",$C1721,"_SEG_",$I1721,"_PROV_",$D1721),Catalogo_Precios,AJ$8,FALSE)),N1721=0),0,VLOOKUP(CONCATENATE("ALI_",$C1721,"_SEG_",$I1721,"_PROV_",$D1721),Catalogo_Precios,AJ$8,FALSE))</f>
        <v>839</v>
      </c>
      <c r="AK1721" s="57">
        <f t="shared" ref="AK1721" si="20786">IF(OR(ISERROR(VLOOKUP(CONCATENATE("ALI_",$C1721,"_SEG_",$I1721,"_PROV_",$D1721),Catalogo_Precios,AK$8,FALSE)),O1721=0),0,VLOOKUP(CONCATENATE("ALI_",$C1721,"_SEG_",$I1721,"_PROV_",$D1721),Catalogo_Precios,AK$8,FALSE))</f>
        <v>839</v>
      </c>
      <c r="AL1721" s="53" t="s">
        <v>152</v>
      </c>
      <c r="AM1721" s="59" t="str">
        <f t="shared" si="20284"/>
        <v>ALI_58_SEG_15</v>
      </c>
      <c r="AN1721" s="59" t="str">
        <f t="shared" si="20285"/>
        <v>ALI_58_SEG_15_VAL_25105038</v>
      </c>
      <c r="AO1721" s="60">
        <f t="shared" ref="AO1721" si="20787">IF(OR(AB1721="",AB1721=0),0,COUNTIF(Codificacion,AM1721))</f>
        <v>2</v>
      </c>
      <c r="AP1721" s="61">
        <f t="array" ref="AP1721">MIN(IF(Codificacion=AM1721,Total_Cotizacion,""))</f>
        <v>25075880</v>
      </c>
      <c r="AQ1721" s="62" t="b">
        <f t="shared" si="20287"/>
        <v>0</v>
      </c>
      <c r="AR1721" s="51" t="s">
        <v>153</v>
      </c>
      <c r="AS1721" s="63" t="str">
        <f t="shared" si="20150"/>
        <v/>
      </c>
      <c r="AT1721" s="59" t="str">
        <f t="shared" si="20289"/>
        <v>ALI_58_SEG_15_</v>
      </c>
      <c r="AU1721" s="63">
        <f t="shared" ref="AU1721" si="20788">IF(AND(COUNTIF(Codificacion3,AT1721)&lt;AO1721),1,COUNTIF(Codificacion3,AT1721))</f>
        <v>1</v>
      </c>
      <c r="AV1721" s="62" t="str">
        <f t="shared" si="20291"/>
        <v>No Seleccionada</v>
      </c>
      <c r="AW1721" s="53" t="s">
        <v>154</v>
      </c>
      <c r="AX1721" s="51" t="str">
        <f t="shared" si="20292"/>
        <v>ALI_58_SEG_15FALSO</v>
      </c>
      <c r="AY1721" s="51">
        <f t="shared" si="20273"/>
        <v>1</v>
      </c>
      <c r="AZ1721" s="64" t="b">
        <f t="shared" si="20293"/>
        <v>0</v>
      </c>
    </row>
    <row r="1722" spans="1:52" x14ac:dyDescent="0.2">
      <c r="A1722" s="50" t="b">
        <f t="shared" si="20236"/>
        <v>0</v>
      </c>
      <c r="B1722" s="51" t="s">
        <v>150</v>
      </c>
      <c r="C1722" s="52">
        <v>43</v>
      </c>
      <c r="D1722" s="52">
        <f t="shared" ref="D1722" si="20789">IF(ISERROR(VLOOKUP(E1722,Proveedores,2,FALSE)),"",VLOOKUP(E1722,Proveedores,2,FALSE))</f>
        <v>2090</v>
      </c>
      <c r="E1722" s="53" t="s">
        <v>151</v>
      </c>
      <c r="F1722" s="54">
        <v>252</v>
      </c>
      <c r="G1722" s="53" t="s">
        <v>105</v>
      </c>
      <c r="H1722" s="53" t="s">
        <v>107</v>
      </c>
      <c r="I1722" s="52">
        <v>1</v>
      </c>
      <c r="J1722" s="53" t="s">
        <v>58</v>
      </c>
      <c r="K1722" s="55">
        <v>44835</v>
      </c>
      <c r="L1722" s="56">
        <v>1209</v>
      </c>
      <c r="M1722" s="56">
        <v>360</v>
      </c>
      <c r="N1722" s="56">
        <v>1302</v>
      </c>
      <c r="O1722" s="56">
        <v>0</v>
      </c>
      <c r="P1722" s="57">
        <v>661</v>
      </c>
      <c r="Q1722" s="58">
        <v>0</v>
      </c>
      <c r="R1722" s="57">
        <v>661</v>
      </c>
      <c r="S1722" s="57">
        <v>661</v>
      </c>
      <c r="T1722" s="58">
        <v>0</v>
      </c>
      <c r="U1722" s="57">
        <v>661</v>
      </c>
      <c r="V1722" s="57">
        <v>661</v>
      </c>
      <c r="W1722" s="58">
        <v>0</v>
      </c>
      <c r="X1722" s="57">
        <v>661</v>
      </c>
      <c r="Y1722" s="57">
        <v>0</v>
      </c>
      <c r="Z1722" s="58">
        <v>0</v>
      </c>
      <c r="AA1722" s="57">
        <v>0</v>
      </c>
      <c r="AB1722" s="57">
        <v>1897731</v>
      </c>
      <c r="AC1722" s="53" t="str">
        <f t="shared" si="20275"/>
        <v>Registro Valido</v>
      </c>
      <c r="AD1722" s="57">
        <f t="shared" ref="AD1722" si="20790">IF(OR(ISERROR(VLOOKUP(CONCATENATE("ALI_",$C1722,"_SEG_",$I1722,"_PROV_",$D1722),Catalogo_Precios,AD$8,FALSE)),L1722=0),0,VLOOKUP(CONCATENATE("ALI_",$C1722,"_SEG_",$I1722,"_PROV_",$D1722),Catalogo_Precios,AD$8,FALSE))</f>
        <v>661</v>
      </c>
      <c r="AE1722" s="57">
        <f t="shared" ref="AE1722" si="20791">IF(OR(ISERROR(VLOOKUP(CONCATENATE("ALI_",$C1722,"_SEG_",$I1722,"_PROV_",$D1722),Catalogo_Precios,AE$8,FALSE)),M1722=0),0,VLOOKUP(CONCATENATE("ALI_",$C1722,"_SEG_",$I1722,"_PROV_",$D1722),Catalogo_Precios,AE$8,FALSE))</f>
        <v>661</v>
      </c>
      <c r="AF1722" s="57">
        <f t="shared" ref="AF1722" si="20792">IF(OR(ISERROR(VLOOKUP(CONCATENATE("ALI_",$C1722,"_SEG_",$I1722,"_PROV_",$D1722),Catalogo_Precios,AF$8,FALSE)),N1722=0),0,VLOOKUP(CONCATENATE("ALI_",$C1722,"_SEG_",$I1722,"_PROV_",$D1722),Catalogo_Precios,AF$8,FALSE))</f>
        <v>661</v>
      </c>
      <c r="AG1722" s="57">
        <f t="shared" ref="AG1722" si="20793">IF(OR(ISERROR(VLOOKUP(CONCATENATE("ALI_",$C1722,"_SEG_",$I1722,"_PROV_",$D1722),Catalogo_Precios,AG$8,FALSE)),O1722=0),0,VLOOKUP(CONCATENATE("ALI_",$C1722,"_SEG_",$I1722,"_PROV_",$D1722),Catalogo_Precios,AG$8,FALSE))</f>
        <v>0</v>
      </c>
      <c r="AH1722" s="57">
        <f t="shared" ref="AH1722" si="20794">IF(OR(ISERROR(VLOOKUP(CONCATENATE("ALI_",$C1722,"_SEG_",$I1722,"_PROV_",$D1722),Catalogo_Precios,AH$8,FALSE)),L1722=0),0,VLOOKUP(CONCATENATE("ALI_",$C1722,"_SEG_",$I1722,"_PROV_",$D1722),Catalogo_Precios,AH$8,FALSE))</f>
        <v>644</v>
      </c>
      <c r="AI1722" s="57">
        <f t="shared" ref="AI1722" si="20795">IF(OR(ISERROR(VLOOKUP(CONCATENATE("ALI_",$C1722,"_SEG_",$I1722,"_PROV_",$D1722),Catalogo_Precios,AI$8,FALSE)),M1722=0),0,VLOOKUP(CONCATENATE("ALI_",$C1722,"_SEG_",$I1722,"_PROV_",$D1722),Catalogo_Precios,AI$8,FALSE))</f>
        <v>644</v>
      </c>
      <c r="AJ1722" s="57">
        <f t="shared" ref="AJ1722" si="20796">IF(OR(ISERROR(VLOOKUP(CONCATENATE("ALI_",$C1722,"_SEG_",$I1722,"_PROV_",$D1722),Catalogo_Precios,AJ$8,FALSE)),N1722=0),0,VLOOKUP(CONCATENATE("ALI_",$C1722,"_SEG_",$I1722,"_PROV_",$D1722),Catalogo_Precios,AJ$8,FALSE))</f>
        <v>644</v>
      </c>
      <c r="AK1722" s="57">
        <f t="shared" ref="AK1722" si="20797">IF(OR(ISERROR(VLOOKUP(CONCATENATE("ALI_",$C1722,"_SEG_",$I1722,"_PROV_",$D1722),Catalogo_Precios,AK$8,FALSE)),O1722=0),0,VLOOKUP(CONCATENATE("ALI_",$C1722,"_SEG_",$I1722,"_PROV_",$D1722),Catalogo_Precios,AK$8,FALSE))</f>
        <v>0</v>
      </c>
      <c r="AL1722" s="53" t="s">
        <v>152</v>
      </c>
      <c r="AM1722" s="59" t="str">
        <f t="shared" si="20284"/>
        <v>ALI_43_SEG_1</v>
      </c>
      <c r="AN1722" s="59" t="str">
        <f t="shared" si="20285"/>
        <v>ALI_43_SEG_1_VAL_1897731</v>
      </c>
      <c r="AO1722" s="60">
        <f t="shared" ref="AO1722" si="20798">IF(OR(AB1722="",AB1722=0),0,COUNTIF(Codificacion,AM1722))</f>
        <v>2</v>
      </c>
      <c r="AP1722" s="61">
        <f t="array" ref="AP1722">MIN(IF(Codificacion=AM1722,Total_Cotizacion,""))</f>
        <v>1894860</v>
      </c>
      <c r="AQ1722" s="62" t="b">
        <f t="shared" si="20287"/>
        <v>0</v>
      </c>
      <c r="AR1722" s="51" t="s">
        <v>153</v>
      </c>
      <c r="AS1722" s="63" t="str">
        <f t="shared" si="20150"/>
        <v/>
      </c>
      <c r="AT1722" s="59" t="str">
        <f t="shared" si="20289"/>
        <v>ALI_43_SEG_1_</v>
      </c>
      <c r="AU1722" s="63">
        <f t="shared" ref="AU1722" si="20799">IF(AND(COUNTIF(Codificacion3,AT1722)&lt;AO1722),1,COUNTIF(Codificacion3,AT1722))</f>
        <v>1</v>
      </c>
      <c r="AV1722" s="62" t="str">
        <f t="shared" si="20291"/>
        <v>No Seleccionada</v>
      </c>
      <c r="AW1722" s="53" t="s">
        <v>154</v>
      </c>
      <c r="AX1722" s="51" t="str">
        <f t="shared" si="20292"/>
        <v>ALI_43_SEG_1FALSO</v>
      </c>
      <c r="AY1722" s="51">
        <f t="shared" si="20273"/>
        <v>1</v>
      </c>
      <c r="AZ1722" s="64" t="b">
        <f t="shared" si="20293"/>
        <v>0</v>
      </c>
    </row>
    <row r="1723" spans="1:52" x14ac:dyDescent="0.2">
      <c r="A1723" s="50" t="b">
        <f t="shared" si="20236"/>
        <v>0</v>
      </c>
      <c r="B1723" s="51" t="s">
        <v>150</v>
      </c>
      <c r="C1723" s="52">
        <v>43</v>
      </c>
      <c r="D1723" s="52">
        <f t="shared" ref="D1723" si="20800">IF(ISERROR(VLOOKUP(E1723,Proveedores,2,FALSE)),"",VLOOKUP(E1723,Proveedores,2,FALSE))</f>
        <v>2090</v>
      </c>
      <c r="E1723" s="53" t="s">
        <v>151</v>
      </c>
      <c r="F1723" s="54">
        <v>253</v>
      </c>
      <c r="G1723" s="53" t="s">
        <v>105</v>
      </c>
      <c r="H1723" s="53" t="s">
        <v>107</v>
      </c>
      <c r="I1723" s="52">
        <v>2</v>
      </c>
      <c r="J1723" s="53" t="s">
        <v>58</v>
      </c>
      <c r="K1723" s="55">
        <v>44835</v>
      </c>
      <c r="L1723" s="56">
        <v>1237</v>
      </c>
      <c r="M1723" s="56">
        <v>368</v>
      </c>
      <c r="N1723" s="56">
        <v>1331</v>
      </c>
      <c r="O1723" s="56">
        <v>0</v>
      </c>
      <c r="P1723" s="57">
        <v>661</v>
      </c>
      <c r="Q1723" s="58">
        <v>0</v>
      </c>
      <c r="R1723" s="57">
        <v>661</v>
      </c>
      <c r="S1723" s="57">
        <v>661</v>
      </c>
      <c r="T1723" s="58">
        <v>0</v>
      </c>
      <c r="U1723" s="57">
        <v>661</v>
      </c>
      <c r="V1723" s="57">
        <v>661</v>
      </c>
      <c r="W1723" s="58">
        <v>0</v>
      </c>
      <c r="X1723" s="57">
        <v>661</v>
      </c>
      <c r="Y1723" s="57">
        <v>0</v>
      </c>
      <c r="Z1723" s="58">
        <v>0</v>
      </c>
      <c r="AA1723" s="57">
        <v>0</v>
      </c>
      <c r="AB1723" s="57">
        <v>1940696</v>
      </c>
      <c r="AC1723" s="53" t="str">
        <f t="shared" si="20275"/>
        <v>Registro Valido</v>
      </c>
      <c r="AD1723" s="57">
        <f t="shared" ref="AD1723" si="20801">IF(OR(ISERROR(VLOOKUP(CONCATENATE("ALI_",$C1723,"_SEG_",$I1723,"_PROV_",$D1723),Catalogo_Precios,AD$8,FALSE)),L1723=0),0,VLOOKUP(CONCATENATE("ALI_",$C1723,"_SEG_",$I1723,"_PROV_",$D1723),Catalogo_Precios,AD$8,FALSE))</f>
        <v>661</v>
      </c>
      <c r="AE1723" s="57">
        <f t="shared" ref="AE1723" si="20802">IF(OR(ISERROR(VLOOKUP(CONCATENATE("ALI_",$C1723,"_SEG_",$I1723,"_PROV_",$D1723),Catalogo_Precios,AE$8,FALSE)),M1723=0),0,VLOOKUP(CONCATENATE("ALI_",$C1723,"_SEG_",$I1723,"_PROV_",$D1723),Catalogo_Precios,AE$8,FALSE))</f>
        <v>661</v>
      </c>
      <c r="AF1723" s="57">
        <f t="shared" ref="AF1723" si="20803">IF(OR(ISERROR(VLOOKUP(CONCATENATE("ALI_",$C1723,"_SEG_",$I1723,"_PROV_",$D1723),Catalogo_Precios,AF$8,FALSE)),N1723=0),0,VLOOKUP(CONCATENATE("ALI_",$C1723,"_SEG_",$I1723,"_PROV_",$D1723),Catalogo_Precios,AF$8,FALSE))</f>
        <v>661</v>
      </c>
      <c r="AG1723" s="57">
        <f t="shared" ref="AG1723" si="20804">IF(OR(ISERROR(VLOOKUP(CONCATENATE("ALI_",$C1723,"_SEG_",$I1723,"_PROV_",$D1723),Catalogo_Precios,AG$8,FALSE)),O1723=0),0,VLOOKUP(CONCATENATE("ALI_",$C1723,"_SEG_",$I1723,"_PROV_",$D1723),Catalogo_Precios,AG$8,FALSE))</f>
        <v>0</v>
      </c>
      <c r="AH1723" s="57">
        <f t="shared" ref="AH1723" si="20805">IF(OR(ISERROR(VLOOKUP(CONCATENATE("ALI_",$C1723,"_SEG_",$I1723,"_PROV_",$D1723),Catalogo_Precios,AH$8,FALSE)),L1723=0),0,VLOOKUP(CONCATENATE("ALI_",$C1723,"_SEG_",$I1723,"_PROV_",$D1723),Catalogo_Precios,AH$8,FALSE))</f>
        <v>644</v>
      </c>
      <c r="AI1723" s="57">
        <f t="shared" ref="AI1723" si="20806">IF(OR(ISERROR(VLOOKUP(CONCATENATE("ALI_",$C1723,"_SEG_",$I1723,"_PROV_",$D1723),Catalogo_Precios,AI$8,FALSE)),M1723=0),0,VLOOKUP(CONCATENATE("ALI_",$C1723,"_SEG_",$I1723,"_PROV_",$D1723),Catalogo_Precios,AI$8,FALSE))</f>
        <v>644</v>
      </c>
      <c r="AJ1723" s="57">
        <f t="shared" ref="AJ1723" si="20807">IF(OR(ISERROR(VLOOKUP(CONCATENATE("ALI_",$C1723,"_SEG_",$I1723,"_PROV_",$D1723),Catalogo_Precios,AJ$8,FALSE)),N1723=0),0,VLOOKUP(CONCATENATE("ALI_",$C1723,"_SEG_",$I1723,"_PROV_",$D1723),Catalogo_Precios,AJ$8,FALSE))</f>
        <v>644</v>
      </c>
      <c r="AK1723" s="57">
        <f t="shared" ref="AK1723" si="20808">IF(OR(ISERROR(VLOOKUP(CONCATENATE("ALI_",$C1723,"_SEG_",$I1723,"_PROV_",$D1723),Catalogo_Precios,AK$8,FALSE)),O1723=0),0,VLOOKUP(CONCATENATE("ALI_",$C1723,"_SEG_",$I1723,"_PROV_",$D1723),Catalogo_Precios,AK$8,FALSE))</f>
        <v>0</v>
      </c>
      <c r="AL1723" s="53" t="s">
        <v>152</v>
      </c>
      <c r="AM1723" s="59" t="str">
        <f t="shared" si="20284"/>
        <v>ALI_43_SEG_2</v>
      </c>
      <c r="AN1723" s="59" t="str">
        <f t="shared" si="20285"/>
        <v>ALI_43_SEG_2_VAL_1940696</v>
      </c>
      <c r="AO1723" s="60">
        <f t="shared" ref="AO1723" si="20809">IF(OR(AB1723="",AB1723=0),0,COUNTIF(Codificacion,AM1723))</f>
        <v>2</v>
      </c>
      <c r="AP1723" s="61">
        <f t="array" ref="AP1723">MIN(IF(Codificacion=AM1723,Total_Cotizacion,""))</f>
        <v>1937760</v>
      </c>
      <c r="AQ1723" s="62" t="b">
        <f t="shared" si="20287"/>
        <v>0</v>
      </c>
      <c r="AR1723" s="51" t="s">
        <v>153</v>
      </c>
      <c r="AS1723" s="63" t="str">
        <f t="shared" si="20150"/>
        <v/>
      </c>
      <c r="AT1723" s="59" t="str">
        <f t="shared" si="20289"/>
        <v>ALI_43_SEG_2_</v>
      </c>
      <c r="AU1723" s="63">
        <f t="shared" ref="AU1723" si="20810">IF(AND(COUNTIF(Codificacion3,AT1723)&lt;AO1723),1,COUNTIF(Codificacion3,AT1723))</f>
        <v>1</v>
      </c>
      <c r="AV1723" s="62" t="str">
        <f t="shared" si="20291"/>
        <v>No Seleccionada</v>
      </c>
      <c r="AW1723" s="53" t="s">
        <v>154</v>
      </c>
      <c r="AX1723" s="51" t="str">
        <f t="shared" si="20292"/>
        <v>ALI_43_SEG_2FALSO</v>
      </c>
      <c r="AY1723" s="51">
        <f t="shared" si="20273"/>
        <v>1</v>
      </c>
      <c r="AZ1723" s="64" t="b">
        <f t="shared" si="20293"/>
        <v>0</v>
      </c>
    </row>
    <row r="1724" spans="1:52" x14ac:dyDescent="0.2">
      <c r="A1724" s="50" t="b">
        <f t="shared" si="20236"/>
        <v>0</v>
      </c>
      <c r="B1724" s="51" t="s">
        <v>150</v>
      </c>
      <c r="C1724" s="52">
        <v>43</v>
      </c>
      <c r="D1724" s="52">
        <f t="shared" ref="D1724" si="20811">IF(ISERROR(VLOOKUP(E1724,Proveedores,2,FALSE)),"",VLOOKUP(E1724,Proveedores,2,FALSE))</f>
        <v>2090</v>
      </c>
      <c r="E1724" s="53" t="s">
        <v>151</v>
      </c>
      <c r="F1724" s="54">
        <v>254</v>
      </c>
      <c r="G1724" s="53" t="s">
        <v>105</v>
      </c>
      <c r="H1724" s="53" t="s">
        <v>107</v>
      </c>
      <c r="I1724" s="52">
        <v>3</v>
      </c>
      <c r="J1724" s="53" t="s">
        <v>58</v>
      </c>
      <c r="K1724" s="55">
        <v>44835</v>
      </c>
      <c r="L1724" s="56">
        <v>552</v>
      </c>
      <c r="M1724" s="56">
        <v>62</v>
      </c>
      <c r="N1724" s="56">
        <v>224</v>
      </c>
      <c r="O1724" s="56">
        <v>0</v>
      </c>
      <c r="P1724" s="57">
        <v>661</v>
      </c>
      <c r="Q1724" s="58">
        <v>0</v>
      </c>
      <c r="R1724" s="57">
        <v>661</v>
      </c>
      <c r="S1724" s="57">
        <v>661</v>
      </c>
      <c r="T1724" s="58">
        <v>0</v>
      </c>
      <c r="U1724" s="57">
        <v>661</v>
      </c>
      <c r="V1724" s="57">
        <v>661</v>
      </c>
      <c r="W1724" s="58">
        <v>0</v>
      </c>
      <c r="X1724" s="57">
        <v>661</v>
      </c>
      <c r="Y1724" s="57">
        <v>0</v>
      </c>
      <c r="Z1724" s="58">
        <v>0</v>
      </c>
      <c r="AA1724" s="57">
        <v>0</v>
      </c>
      <c r="AB1724" s="57">
        <v>553918</v>
      </c>
      <c r="AC1724" s="53" t="str">
        <f t="shared" si="20275"/>
        <v>Registro Valido</v>
      </c>
      <c r="AD1724" s="57">
        <f t="shared" ref="AD1724" si="20812">IF(OR(ISERROR(VLOOKUP(CONCATENATE("ALI_",$C1724,"_SEG_",$I1724,"_PROV_",$D1724),Catalogo_Precios,AD$8,FALSE)),L1724=0),0,VLOOKUP(CONCATENATE("ALI_",$C1724,"_SEG_",$I1724,"_PROV_",$D1724),Catalogo_Precios,AD$8,FALSE))</f>
        <v>661</v>
      </c>
      <c r="AE1724" s="57">
        <f t="shared" ref="AE1724" si="20813">IF(OR(ISERROR(VLOOKUP(CONCATENATE("ALI_",$C1724,"_SEG_",$I1724,"_PROV_",$D1724),Catalogo_Precios,AE$8,FALSE)),M1724=0),0,VLOOKUP(CONCATENATE("ALI_",$C1724,"_SEG_",$I1724,"_PROV_",$D1724),Catalogo_Precios,AE$8,FALSE))</f>
        <v>661</v>
      </c>
      <c r="AF1724" s="57">
        <f t="shared" ref="AF1724" si="20814">IF(OR(ISERROR(VLOOKUP(CONCATENATE("ALI_",$C1724,"_SEG_",$I1724,"_PROV_",$D1724),Catalogo_Precios,AF$8,FALSE)),N1724=0),0,VLOOKUP(CONCATENATE("ALI_",$C1724,"_SEG_",$I1724,"_PROV_",$D1724),Catalogo_Precios,AF$8,FALSE))</f>
        <v>661</v>
      </c>
      <c r="AG1724" s="57">
        <f t="shared" ref="AG1724" si="20815">IF(OR(ISERROR(VLOOKUP(CONCATENATE("ALI_",$C1724,"_SEG_",$I1724,"_PROV_",$D1724),Catalogo_Precios,AG$8,FALSE)),O1724=0),0,VLOOKUP(CONCATENATE("ALI_",$C1724,"_SEG_",$I1724,"_PROV_",$D1724),Catalogo_Precios,AG$8,FALSE))</f>
        <v>0</v>
      </c>
      <c r="AH1724" s="57">
        <f t="shared" ref="AH1724" si="20816">IF(OR(ISERROR(VLOOKUP(CONCATENATE("ALI_",$C1724,"_SEG_",$I1724,"_PROV_",$D1724),Catalogo_Precios,AH$8,FALSE)),L1724=0),0,VLOOKUP(CONCATENATE("ALI_",$C1724,"_SEG_",$I1724,"_PROV_",$D1724),Catalogo_Precios,AH$8,FALSE))</f>
        <v>644</v>
      </c>
      <c r="AI1724" s="57">
        <f t="shared" ref="AI1724" si="20817">IF(OR(ISERROR(VLOOKUP(CONCATENATE("ALI_",$C1724,"_SEG_",$I1724,"_PROV_",$D1724),Catalogo_Precios,AI$8,FALSE)),M1724=0),0,VLOOKUP(CONCATENATE("ALI_",$C1724,"_SEG_",$I1724,"_PROV_",$D1724),Catalogo_Precios,AI$8,FALSE))</f>
        <v>644</v>
      </c>
      <c r="AJ1724" s="57">
        <f t="shared" ref="AJ1724" si="20818">IF(OR(ISERROR(VLOOKUP(CONCATENATE("ALI_",$C1724,"_SEG_",$I1724,"_PROV_",$D1724),Catalogo_Precios,AJ$8,FALSE)),N1724=0),0,VLOOKUP(CONCATENATE("ALI_",$C1724,"_SEG_",$I1724,"_PROV_",$D1724),Catalogo_Precios,AJ$8,FALSE))</f>
        <v>644</v>
      </c>
      <c r="AK1724" s="57">
        <f t="shared" ref="AK1724" si="20819">IF(OR(ISERROR(VLOOKUP(CONCATENATE("ALI_",$C1724,"_SEG_",$I1724,"_PROV_",$D1724),Catalogo_Precios,AK$8,FALSE)),O1724=0),0,VLOOKUP(CONCATENATE("ALI_",$C1724,"_SEG_",$I1724,"_PROV_",$D1724),Catalogo_Precios,AK$8,FALSE))</f>
        <v>0</v>
      </c>
      <c r="AL1724" s="53" t="s">
        <v>152</v>
      </c>
      <c r="AM1724" s="59" t="str">
        <f t="shared" si="20284"/>
        <v>ALI_43_SEG_3</v>
      </c>
      <c r="AN1724" s="59" t="str">
        <f t="shared" si="20285"/>
        <v>ALI_43_SEG_3_VAL_553918</v>
      </c>
      <c r="AO1724" s="60">
        <f t="shared" ref="AO1724" si="20820">IF(OR(AB1724="",AB1724=0),0,COUNTIF(Codificacion,AM1724))</f>
        <v>3</v>
      </c>
      <c r="AP1724" s="61">
        <f t="array" ref="AP1724">MIN(IF(Codificacion=AM1724,Total_Cotizacion,""))</f>
        <v>551119.07999999996</v>
      </c>
      <c r="AQ1724" s="62" t="b">
        <f t="shared" si="20287"/>
        <v>0</v>
      </c>
      <c r="AR1724" s="51" t="s">
        <v>153</v>
      </c>
      <c r="AS1724" s="63" t="str">
        <f t="shared" si="20150"/>
        <v/>
      </c>
      <c r="AT1724" s="59" t="str">
        <f t="shared" si="20289"/>
        <v>ALI_43_SEG_3_</v>
      </c>
      <c r="AU1724" s="63">
        <f t="shared" ref="AU1724" si="20821">IF(AND(COUNTIF(Codificacion3,AT1724)&lt;AO1724),1,COUNTIF(Codificacion3,AT1724))</f>
        <v>1</v>
      </c>
      <c r="AV1724" s="62" t="str">
        <f t="shared" si="20291"/>
        <v>No Seleccionada</v>
      </c>
      <c r="AW1724" s="53" t="s">
        <v>154</v>
      </c>
      <c r="AX1724" s="51" t="str">
        <f t="shared" si="20292"/>
        <v>ALI_43_SEG_3FALSO</v>
      </c>
      <c r="AY1724" s="51">
        <f t="shared" si="20273"/>
        <v>2</v>
      </c>
      <c r="AZ1724" s="64" t="b">
        <f t="shared" si="20293"/>
        <v>0</v>
      </c>
    </row>
    <row r="1725" spans="1:52" x14ac:dyDescent="0.2">
      <c r="A1725" s="50" t="b">
        <f t="shared" si="20236"/>
        <v>0</v>
      </c>
      <c r="B1725" s="51" t="s">
        <v>150</v>
      </c>
      <c r="C1725" s="52">
        <v>43</v>
      </c>
      <c r="D1725" s="52">
        <f t="shared" ref="D1725" si="20822">IF(ISERROR(VLOOKUP(E1725,Proveedores,2,FALSE)),"",VLOOKUP(E1725,Proveedores,2,FALSE))</f>
        <v>2090</v>
      </c>
      <c r="E1725" s="53" t="s">
        <v>151</v>
      </c>
      <c r="F1725" s="54">
        <v>255</v>
      </c>
      <c r="G1725" s="53" t="s">
        <v>105</v>
      </c>
      <c r="H1725" s="53" t="s">
        <v>107</v>
      </c>
      <c r="I1725" s="52">
        <v>4</v>
      </c>
      <c r="J1725" s="53" t="s">
        <v>58</v>
      </c>
      <c r="K1725" s="55">
        <v>44835</v>
      </c>
      <c r="L1725" s="56">
        <v>1310</v>
      </c>
      <c r="M1725" s="56">
        <v>390</v>
      </c>
      <c r="N1725" s="56">
        <v>1409</v>
      </c>
      <c r="O1725" s="56">
        <v>0</v>
      </c>
      <c r="P1725" s="57">
        <v>661</v>
      </c>
      <c r="Q1725" s="58">
        <v>0</v>
      </c>
      <c r="R1725" s="57">
        <v>661</v>
      </c>
      <c r="S1725" s="57">
        <v>661</v>
      </c>
      <c r="T1725" s="58">
        <v>0</v>
      </c>
      <c r="U1725" s="57">
        <v>661</v>
      </c>
      <c r="V1725" s="57">
        <v>661</v>
      </c>
      <c r="W1725" s="58">
        <v>0</v>
      </c>
      <c r="X1725" s="57">
        <v>661</v>
      </c>
      <c r="Y1725" s="57">
        <v>0</v>
      </c>
      <c r="Z1725" s="58">
        <v>0</v>
      </c>
      <c r="AA1725" s="57">
        <v>0</v>
      </c>
      <c r="AB1725" s="57">
        <v>2055049</v>
      </c>
      <c r="AC1725" s="53" t="str">
        <f t="shared" si="20275"/>
        <v>Registro Valido</v>
      </c>
      <c r="AD1725" s="57">
        <f t="shared" ref="AD1725" si="20823">IF(OR(ISERROR(VLOOKUP(CONCATENATE("ALI_",$C1725,"_SEG_",$I1725,"_PROV_",$D1725),Catalogo_Precios,AD$8,FALSE)),L1725=0),0,VLOOKUP(CONCATENATE("ALI_",$C1725,"_SEG_",$I1725,"_PROV_",$D1725),Catalogo_Precios,AD$8,FALSE))</f>
        <v>661</v>
      </c>
      <c r="AE1725" s="57">
        <f t="shared" ref="AE1725" si="20824">IF(OR(ISERROR(VLOOKUP(CONCATENATE("ALI_",$C1725,"_SEG_",$I1725,"_PROV_",$D1725),Catalogo_Precios,AE$8,FALSE)),M1725=0),0,VLOOKUP(CONCATENATE("ALI_",$C1725,"_SEG_",$I1725,"_PROV_",$D1725),Catalogo_Precios,AE$8,FALSE))</f>
        <v>661</v>
      </c>
      <c r="AF1725" s="57">
        <f t="shared" ref="AF1725" si="20825">IF(OR(ISERROR(VLOOKUP(CONCATENATE("ALI_",$C1725,"_SEG_",$I1725,"_PROV_",$D1725),Catalogo_Precios,AF$8,FALSE)),N1725=0),0,VLOOKUP(CONCATENATE("ALI_",$C1725,"_SEG_",$I1725,"_PROV_",$D1725),Catalogo_Precios,AF$8,FALSE))</f>
        <v>661</v>
      </c>
      <c r="AG1725" s="57">
        <f t="shared" ref="AG1725" si="20826">IF(OR(ISERROR(VLOOKUP(CONCATENATE("ALI_",$C1725,"_SEG_",$I1725,"_PROV_",$D1725),Catalogo_Precios,AG$8,FALSE)),O1725=0),0,VLOOKUP(CONCATENATE("ALI_",$C1725,"_SEG_",$I1725,"_PROV_",$D1725),Catalogo_Precios,AG$8,FALSE))</f>
        <v>0</v>
      </c>
      <c r="AH1725" s="57">
        <f t="shared" ref="AH1725" si="20827">IF(OR(ISERROR(VLOOKUP(CONCATENATE("ALI_",$C1725,"_SEG_",$I1725,"_PROV_",$D1725),Catalogo_Precios,AH$8,FALSE)),L1725=0),0,VLOOKUP(CONCATENATE("ALI_",$C1725,"_SEG_",$I1725,"_PROV_",$D1725),Catalogo_Precios,AH$8,FALSE))</f>
        <v>644</v>
      </c>
      <c r="AI1725" s="57">
        <f t="shared" ref="AI1725" si="20828">IF(OR(ISERROR(VLOOKUP(CONCATENATE("ALI_",$C1725,"_SEG_",$I1725,"_PROV_",$D1725),Catalogo_Precios,AI$8,FALSE)),M1725=0),0,VLOOKUP(CONCATENATE("ALI_",$C1725,"_SEG_",$I1725,"_PROV_",$D1725),Catalogo_Precios,AI$8,FALSE))</f>
        <v>644</v>
      </c>
      <c r="AJ1725" s="57">
        <f t="shared" ref="AJ1725" si="20829">IF(OR(ISERROR(VLOOKUP(CONCATENATE("ALI_",$C1725,"_SEG_",$I1725,"_PROV_",$D1725),Catalogo_Precios,AJ$8,FALSE)),N1725=0),0,VLOOKUP(CONCATENATE("ALI_",$C1725,"_SEG_",$I1725,"_PROV_",$D1725),Catalogo_Precios,AJ$8,FALSE))</f>
        <v>644</v>
      </c>
      <c r="AK1725" s="57">
        <f t="shared" ref="AK1725" si="20830">IF(OR(ISERROR(VLOOKUP(CONCATENATE("ALI_",$C1725,"_SEG_",$I1725,"_PROV_",$D1725),Catalogo_Precios,AK$8,FALSE)),O1725=0),0,VLOOKUP(CONCATENATE("ALI_",$C1725,"_SEG_",$I1725,"_PROV_",$D1725),Catalogo_Precios,AK$8,FALSE))</f>
        <v>0</v>
      </c>
      <c r="AL1725" s="53" t="s">
        <v>152</v>
      </c>
      <c r="AM1725" s="59" t="str">
        <f t="shared" si="20284"/>
        <v>ALI_43_SEG_4</v>
      </c>
      <c r="AN1725" s="59" t="str">
        <f t="shared" si="20285"/>
        <v>ALI_43_SEG_4_VAL_2055049</v>
      </c>
      <c r="AO1725" s="60">
        <f t="shared" ref="AO1725" si="20831">IF(OR(AB1725="",AB1725=0),0,COUNTIF(Codificacion,AM1725))</f>
        <v>1</v>
      </c>
      <c r="AP1725" s="61">
        <f t="array" ref="AP1725">MIN(IF(Codificacion=AM1725,Total_Cotizacion,""))</f>
        <v>2055049</v>
      </c>
      <c r="AQ1725" s="62" t="b">
        <f t="shared" si="20287"/>
        <v>1</v>
      </c>
      <c r="AR1725" s="51" t="s">
        <v>153</v>
      </c>
      <c r="AS1725" s="63" t="str">
        <f t="shared" si="20150"/>
        <v/>
      </c>
      <c r="AT1725" s="59" t="str">
        <f t="shared" si="20289"/>
        <v>ALI_43_SEG_4_</v>
      </c>
      <c r="AU1725" s="63">
        <f t="shared" ref="AU1725" si="20832">IF(AND(COUNTIF(Codificacion3,AT1725)&lt;AO1725),1,COUNTIF(Codificacion3,AT1725))</f>
        <v>1</v>
      </c>
      <c r="AV1725" s="62" t="str">
        <f t="shared" si="20291"/>
        <v>No Seleccionada</v>
      </c>
      <c r="AW1725" s="53" t="s">
        <v>154</v>
      </c>
      <c r="AX1725" s="51" t="str">
        <f t="shared" si="20292"/>
        <v>ALI_43_SEG_4VERDADERO</v>
      </c>
      <c r="AY1725" s="51">
        <f t="shared" si="20273"/>
        <v>1</v>
      </c>
      <c r="AZ1725" s="64" t="b">
        <f t="shared" si="20293"/>
        <v>1</v>
      </c>
    </row>
    <row r="1726" spans="1:52" x14ac:dyDescent="0.2">
      <c r="A1726" s="50" t="b">
        <f t="shared" si="20236"/>
        <v>0</v>
      </c>
      <c r="B1726" s="51" t="s">
        <v>150</v>
      </c>
      <c r="C1726" s="52">
        <v>43</v>
      </c>
      <c r="D1726" s="52">
        <f t="shared" ref="D1726" si="20833">IF(ISERROR(VLOOKUP(E1726,Proveedores,2,FALSE)),"",VLOOKUP(E1726,Proveedores,2,FALSE))</f>
        <v>2090</v>
      </c>
      <c r="E1726" s="53" t="s">
        <v>151</v>
      </c>
      <c r="F1726" s="54">
        <v>256</v>
      </c>
      <c r="G1726" s="53" t="s">
        <v>105</v>
      </c>
      <c r="H1726" s="53" t="s">
        <v>107</v>
      </c>
      <c r="I1726" s="52">
        <v>5</v>
      </c>
      <c r="J1726" s="53" t="s">
        <v>58</v>
      </c>
      <c r="K1726" s="55">
        <v>44835</v>
      </c>
      <c r="L1726" s="56">
        <v>1218</v>
      </c>
      <c r="M1726" s="56">
        <v>362</v>
      </c>
      <c r="N1726" s="56">
        <v>1310</v>
      </c>
      <c r="O1726" s="56">
        <v>0</v>
      </c>
      <c r="P1726" s="57">
        <v>661</v>
      </c>
      <c r="Q1726" s="58">
        <v>0</v>
      </c>
      <c r="R1726" s="57">
        <v>661</v>
      </c>
      <c r="S1726" s="57">
        <v>661</v>
      </c>
      <c r="T1726" s="58">
        <v>0</v>
      </c>
      <c r="U1726" s="57">
        <v>661</v>
      </c>
      <c r="V1726" s="57">
        <v>661</v>
      </c>
      <c r="W1726" s="58">
        <v>0</v>
      </c>
      <c r="X1726" s="57">
        <v>661</v>
      </c>
      <c r="Y1726" s="57">
        <v>0</v>
      </c>
      <c r="Z1726" s="58">
        <v>0</v>
      </c>
      <c r="AA1726" s="57">
        <v>0</v>
      </c>
      <c r="AB1726" s="57">
        <v>1910290</v>
      </c>
      <c r="AC1726" s="53" t="str">
        <f t="shared" si="20275"/>
        <v>Registro Valido</v>
      </c>
      <c r="AD1726" s="57">
        <f t="shared" ref="AD1726" si="20834">IF(OR(ISERROR(VLOOKUP(CONCATENATE("ALI_",$C1726,"_SEG_",$I1726,"_PROV_",$D1726),Catalogo_Precios,AD$8,FALSE)),L1726=0),0,VLOOKUP(CONCATENATE("ALI_",$C1726,"_SEG_",$I1726,"_PROV_",$D1726),Catalogo_Precios,AD$8,FALSE))</f>
        <v>661</v>
      </c>
      <c r="AE1726" s="57">
        <f t="shared" ref="AE1726" si="20835">IF(OR(ISERROR(VLOOKUP(CONCATENATE("ALI_",$C1726,"_SEG_",$I1726,"_PROV_",$D1726),Catalogo_Precios,AE$8,FALSE)),M1726=0),0,VLOOKUP(CONCATENATE("ALI_",$C1726,"_SEG_",$I1726,"_PROV_",$D1726),Catalogo_Precios,AE$8,FALSE))</f>
        <v>661</v>
      </c>
      <c r="AF1726" s="57">
        <f t="shared" ref="AF1726" si="20836">IF(OR(ISERROR(VLOOKUP(CONCATENATE("ALI_",$C1726,"_SEG_",$I1726,"_PROV_",$D1726),Catalogo_Precios,AF$8,FALSE)),N1726=0),0,VLOOKUP(CONCATENATE("ALI_",$C1726,"_SEG_",$I1726,"_PROV_",$D1726),Catalogo_Precios,AF$8,FALSE))</f>
        <v>661</v>
      </c>
      <c r="AG1726" s="57">
        <f t="shared" ref="AG1726" si="20837">IF(OR(ISERROR(VLOOKUP(CONCATENATE("ALI_",$C1726,"_SEG_",$I1726,"_PROV_",$D1726),Catalogo_Precios,AG$8,FALSE)),O1726=0),0,VLOOKUP(CONCATENATE("ALI_",$C1726,"_SEG_",$I1726,"_PROV_",$D1726),Catalogo_Precios,AG$8,FALSE))</f>
        <v>0</v>
      </c>
      <c r="AH1726" s="57">
        <f t="shared" ref="AH1726" si="20838">IF(OR(ISERROR(VLOOKUP(CONCATENATE("ALI_",$C1726,"_SEG_",$I1726,"_PROV_",$D1726),Catalogo_Precios,AH$8,FALSE)),L1726=0),0,VLOOKUP(CONCATENATE("ALI_",$C1726,"_SEG_",$I1726,"_PROV_",$D1726),Catalogo_Precios,AH$8,FALSE))</f>
        <v>644</v>
      </c>
      <c r="AI1726" s="57">
        <f t="shared" ref="AI1726" si="20839">IF(OR(ISERROR(VLOOKUP(CONCATENATE("ALI_",$C1726,"_SEG_",$I1726,"_PROV_",$D1726),Catalogo_Precios,AI$8,FALSE)),M1726=0),0,VLOOKUP(CONCATENATE("ALI_",$C1726,"_SEG_",$I1726,"_PROV_",$D1726),Catalogo_Precios,AI$8,FALSE))</f>
        <v>644</v>
      </c>
      <c r="AJ1726" s="57">
        <f t="shared" ref="AJ1726" si="20840">IF(OR(ISERROR(VLOOKUP(CONCATENATE("ALI_",$C1726,"_SEG_",$I1726,"_PROV_",$D1726),Catalogo_Precios,AJ$8,FALSE)),N1726=0),0,VLOOKUP(CONCATENATE("ALI_",$C1726,"_SEG_",$I1726,"_PROV_",$D1726),Catalogo_Precios,AJ$8,FALSE))</f>
        <v>644</v>
      </c>
      <c r="AK1726" s="57">
        <f t="shared" ref="AK1726" si="20841">IF(OR(ISERROR(VLOOKUP(CONCATENATE("ALI_",$C1726,"_SEG_",$I1726,"_PROV_",$D1726),Catalogo_Precios,AK$8,FALSE)),O1726=0),0,VLOOKUP(CONCATENATE("ALI_",$C1726,"_SEG_",$I1726,"_PROV_",$D1726),Catalogo_Precios,AK$8,FALSE))</f>
        <v>0</v>
      </c>
      <c r="AL1726" s="53" t="s">
        <v>152</v>
      </c>
      <c r="AM1726" s="59" t="str">
        <f t="shared" si="20284"/>
        <v>ALI_43_SEG_5</v>
      </c>
      <c r="AN1726" s="59" t="str">
        <f t="shared" si="20285"/>
        <v>ALI_43_SEG_5_VAL_1910290</v>
      </c>
      <c r="AO1726" s="60">
        <f t="shared" ref="AO1726" si="20842">IF(OR(AB1726="",AB1726=0),0,COUNTIF(Codificacion,AM1726))</f>
        <v>2</v>
      </c>
      <c r="AP1726" s="61">
        <f t="array" ref="AP1726">MIN(IF(Codificacion=AM1726,Total_Cotizacion,""))</f>
        <v>1907400</v>
      </c>
      <c r="AQ1726" s="62" t="b">
        <f t="shared" si="20287"/>
        <v>0</v>
      </c>
      <c r="AR1726" s="51" t="s">
        <v>153</v>
      </c>
      <c r="AS1726" s="63" t="str">
        <f t="shared" si="20150"/>
        <v/>
      </c>
      <c r="AT1726" s="59" t="str">
        <f t="shared" si="20289"/>
        <v>ALI_43_SEG_5_</v>
      </c>
      <c r="AU1726" s="63">
        <f t="shared" ref="AU1726" si="20843">IF(AND(COUNTIF(Codificacion3,AT1726)&lt;AO1726),1,COUNTIF(Codificacion3,AT1726))</f>
        <v>1</v>
      </c>
      <c r="AV1726" s="62" t="str">
        <f t="shared" si="20291"/>
        <v>No Seleccionada</v>
      </c>
      <c r="AW1726" s="53" t="s">
        <v>154</v>
      </c>
      <c r="AX1726" s="51" t="str">
        <f t="shared" si="20292"/>
        <v>ALI_43_SEG_5FALSO</v>
      </c>
      <c r="AY1726" s="51">
        <f t="shared" si="20273"/>
        <v>1</v>
      </c>
      <c r="AZ1726" s="64" t="b">
        <f t="shared" si="20293"/>
        <v>0</v>
      </c>
    </row>
    <row r="1727" spans="1:52" x14ac:dyDescent="0.2">
      <c r="A1727" s="50" t="b">
        <f t="shared" si="20236"/>
        <v>0</v>
      </c>
      <c r="B1727" s="51" t="s">
        <v>150</v>
      </c>
      <c r="C1727" s="52">
        <v>43</v>
      </c>
      <c r="D1727" s="52">
        <f t="shared" ref="D1727" si="20844">IF(ISERROR(VLOOKUP(E1727,Proveedores,2,FALSE)),"",VLOOKUP(E1727,Proveedores,2,FALSE))</f>
        <v>2090</v>
      </c>
      <c r="E1727" s="53" t="s">
        <v>151</v>
      </c>
      <c r="F1727" s="54">
        <v>257</v>
      </c>
      <c r="G1727" s="53" t="s">
        <v>105</v>
      </c>
      <c r="H1727" s="53" t="s">
        <v>107</v>
      </c>
      <c r="I1727" s="52">
        <v>6</v>
      </c>
      <c r="J1727" s="53" t="s">
        <v>58</v>
      </c>
      <c r="K1727" s="55">
        <v>44835</v>
      </c>
      <c r="L1727" s="56">
        <v>591</v>
      </c>
      <c r="M1727" s="56">
        <v>67</v>
      </c>
      <c r="N1727" s="56">
        <v>240</v>
      </c>
      <c r="O1727" s="56">
        <v>0</v>
      </c>
      <c r="P1727" s="57">
        <v>661</v>
      </c>
      <c r="Q1727" s="58">
        <v>0</v>
      </c>
      <c r="R1727" s="57">
        <v>661</v>
      </c>
      <c r="S1727" s="57">
        <v>661</v>
      </c>
      <c r="T1727" s="58">
        <v>0</v>
      </c>
      <c r="U1727" s="57">
        <v>661</v>
      </c>
      <c r="V1727" s="57">
        <v>661</v>
      </c>
      <c r="W1727" s="58">
        <v>0</v>
      </c>
      <c r="X1727" s="57">
        <v>661</v>
      </c>
      <c r="Y1727" s="57">
        <v>0</v>
      </c>
      <c r="Z1727" s="58">
        <v>0</v>
      </c>
      <c r="AA1727" s="57">
        <v>0</v>
      </c>
      <c r="AB1727" s="57">
        <v>593578</v>
      </c>
      <c r="AC1727" s="53" t="str">
        <f t="shared" si="20275"/>
        <v>Registro Valido</v>
      </c>
      <c r="AD1727" s="57">
        <f t="shared" ref="AD1727" si="20845">IF(OR(ISERROR(VLOOKUP(CONCATENATE("ALI_",$C1727,"_SEG_",$I1727,"_PROV_",$D1727),Catalogo_Precios,AD$8,FALSE)),L1727=0),0,VLOOKUP(CONCATENATE("ALI_",$C1727,"_SEG_",$I1727,"_PROV_",$D1727),Catalogo_Precios,AD$8,FALSE))</f>
        <v>661</v>
      </c>
      <c r="AE1727" s="57">
        <f t="shared" ref="AE1727" si="20846">IF(OR(ISERROR(VLOOKUP(CONCATENATE("ALI_",$C1727,"_SEG_",$I1727,"_PROV_",$D1727),Catalogo_Precios,AE$8,FALSE)),M1727=0),0,VLOOKUP(CONCATENATE("ALI_",$C1727,"_SEG_",$I1727,"_PROV_",$D1727),Catalogo_Precios,AE$8,FALSE))</f>
        <v>661</v>
      </c>
      <c r="AF1727" s="57">
        <f t="shared" ref="AF1727" si="20847">IF(OR(ISERROR(VLOOKUP(CONCATENATE("ALI_",$C1727,"_SEG_",$I1727,"_PROV_",$D1727),Catalogo_Precios,AF$8,FALSE)),N1727=0),0,VLOOKUP(CONCATENATE("ALI_",$C1727,"_SEG_",$I1727,"_PROV_",$D1727),Catalogo_Precios,AF$8,FALSE))</f>
        <v>661</v>
      </c>
      <c r="AG1727" s="57">
        <f t="shared" ref="AG1727" si="20848">IF(OR(ISERROR(VLOOKUP(CONCATENATE("ALI_",$C1727,"_SEG_",$I1727,"_PROV_",$D1727),Catalogo_Precios,AG$8,FALSE)),O1727=0),0,VLOOKUP(CONCATENATE("ALI_",$C1727,"_SEG_",$I1727,"_PROV_",$D1727),Catalogo_Precios,AG$8,FALSE))</f>
        <v>0</v>
      </c>
      <c r="AH1727" s="57">
        <f t="shared" ref="AH1727" si="20849">IF(OR(ISERROR(VLOOKUP(CONCATENATE("ALI_",$C1727,"_SEG_",$I1727,"_PROV_",$D1727),Catalogo_Precios,AH$8,FALSE)),L1727=0),0,VLOOKUP(CONCATENATE("ALI_",$C1727,"_SEG_",$I1727,"_PROV_",$D1727),Catalogo_Precios,AH$8,FALSE))</f>
        <v>644</v>
      </c>
      <c r="AI1727" s="57">
        <f t="shared" ref="AI1727" si="20850">IF(OR(ISERROR(VLOOKUP(CONCATENATE("ALI_",$C1727,"_SEG_",$I1727,"_PROV_",$D1727),Catalogo_Precios,AI$8,FALSE)),M1727=0),0,VLOOKUP(CONCATENATE("ALI_",$C1727,"_SEG_",$I1727,"_PROV_",$D1727),Catalogo_Precios,AI$8,FALSE))</f>
        <v>644</v>
      </c>
      <c r="AJ1727" s="57">
        <f t="shared" ref="AJ1727" si="20851">IF(OR(ISERROR(VLOOKUP(CONCATENATE("ALI_",$C1727,"_SEG_",$I1727,"_PROV_",$D1727),Catalogo_Precios,AJ$8,FALSE)),N1727=0),0,VLOOKUP(CONCATENATE("ALI_",$C1727,"_SEG_",$I1727,"_PROV_",$D1727),Catalogo_Precios,AJ$8,FALSE))</f>
        <v>644</v>
      </c>
      <c r="AK1727" s="57">
        <f t="shared" ref="AK1727" si="20852">IF(OR(ISERROR(VLOOKUP(CONCATENATE("ALI_",$C1727,"_SEG_",$I1727,"_PROV_",$D1727),Catalogo_Precios,AK$8,FALSE)),O1727=0),0,VLOOKUP(CONCATENATE("ALI_",$C1727,"_SEG_",$I1727,"_PROV_",$D1727),Catalogo_Precios,AK$8,FALSE))</f>
        <v>0</v>
      </c>
      <c r="AL1727" s="53" t="s">
        <v>152</v>
      </c>
      <c r="AM1727" s="59" t="str">
        <f t="shared" si="20284"/>
        <v>ALI_43_SEG_6</v>
      </c>
      <c r="AN1727" s="59" t="str">
        <f t="shared" si="20285"/>
        <v>ALI_43_SEG_6_VAL_593578</v>
      </c>
      <c r="AO1727" s="60">
        <f t="shared" ref="AO1727" si="20853">IF(OR(AB1727="",AB1727=0),0,COUNTIF(Codificacion,AM1727))</f>
        <v>3</v>
      </c>
      <c r="AP1727" s="61">
        <f t="array" ref="AP1727">MIN(IF(Codificacion=AM1727,Total_Cotizacion,""))</f>
        <v>592680</v>
      </c>
      <c r="AQ1727" s="62" t="b">
        <f t="shared" si="20287"/>
        <v>0</v>
      </c>
      <c r="AR1727" s="51" t="s">
        <v>153</v>
      </c>
      <c r="AS1727" s="63" t="str">
        <f t="shared" si="20150"/>
        <v/>
      </c>
      <c r="AT1727" s="59" t="str">
        <f t="shared" si="20289"/>
        <v>ALI_43_SEG_6_</v>
      </c>
      <c r="AU1727" s="63">
        <f t="shared" ref="AU1727" si="20854">IF(AND(COUNTIF(Codificacion3,AT1727)&lt;AO1727),1,COUNTIF(Codificacion3,AT1727))</f>
        <v>1</v>
      </c>
      <c r="AV1727" s="62" t="str">
        <f t="shared" si="20291"/>
        <v>No Seleccionada</v>
      </c>
      <c r="AW1727" s="53" t="s">
        <v>154</v>
      </c>
      <c r="AX1727" s="51" t="str">
        <f t="shared" si="20292"/>
        <v>ALI_43_SEG_6FALSO</v>
      </c>
      <c r="AY1727" s="51">
        <f t="shared" si="20273"/>
        <v>2</v>
      </c>
      <c r="AZ1727" s="64" t="b">
        <f t="shared" si="20293"/>
        <v>0</v>
      </c>
    </row>
    <row r="1728" spans="1:52" x14ac:dyDescent="0.2">
      <c r="A1728" s="50" t="b">
        <f t="shared" si="20236"/>
        <v>0</v>
      </c>
      <c r="B1728" s="51" t="s">
        <v>150</v>
      </c>
      <c r="C1728" s="52">
        <v>43</v>
      </c>
      <c r="D1728" s="52">
        <f t="shared" ref="D1728" si="20855">IF(ISERROR(VLOOKUP(E1728,Proveedores,2,FALSE)),"",VLOOKUP(E1728,Proveedores,2,FALSE))</f>
        <v>2090</v>
      </c>
      <c r="E1728" s="53" t="s">
        <v>151</v>
      </c>
      <c r="F1728" s="54">
        <v>258</v>
      </c>
      <c r="G1728" s="53" t="s">
        <v>105</v>
      </c>
      <c r="H1728" s="53" t="s">
        <v>107</v>
      </c>
      <c r="I1728" s="52">
        <v>7</v>
      </c>
      <c r="J1728" s="53" t="s">
        <v>58</v>
      </c>
      <c r="K1728" s="55">
        <v>44835</v>
      </c>
      <c r="L1728" s="56">
        <v>1346</v>
      </c>
      <c r="M1728" s="56">
        <v>401</v>
      </c>
      <c r="N1728" s="56">
        <v>1449</v>
      </c>
      <c r="O1728" s="56">
        <v>0</v>
      </c>
      <c r="P1728" s="57">
        <v>661</v>
      </c>
      <c r="Q1728" s="58">
        <v>0</v>
      </c>
      <c r="R1728" s="57">
        <v>661</v>
      </c>
      <c r="S1728" s="57">
        <v>661</v>
      </c>
      <c r="T1728" s="58">
        <v>0</v>
      </c>
      <c r="U1728" s="57">
        <v>661</v>
      </c>
      <c r="V1728" s="57">
        <v>661</v>
      </c>
      <c r="W1728" s="58">
        <v>0</v>
      </c>
      <c r="X1728" s="57">
        <v>661</v>
      </c>
      <c r="Y1728" s="57">
        <v>0</v>
      </c>
      <c r="Z1728" s="58">
        <v>0</v>
      </c>
      <c r="AA1728" s="57">
        <v>0</v>
      </c>
      <c r="AB1728" s="57">
        <v>2112556</v>
      </c>
      <c r="AC1728" s="53" t="str">
        <f t="shared" si="20275"/>
        <v>Registro Valido</v>
      </c>
      <c r="AD1728" s="57">
        <f t="shared" ref="AD1728" si="20856">IF(OR(ISERROR(VLOOKUP(CONCATENATE("ALI_",$C1728,"_SEG_",$I1728,"_PROV_",$D1728),Catalogo_Precios,AD$8,FALSE)),L1728=0),0,VLOOKUP(CONCATENATE("ALI_",$C1728,"_SEG_",$I1728,"_PROV_",$D1728),Catalogo_Precios,AD$8,FALSE))</f>
        <v>661</v>
      </c>
      <c r="AE1728" s="57">
        <f t="shared" ref="AE1728" si="20857">IF(OR(ISERROR(VLOOKUP(CONCATENATE("ALI_",$C1728,"_SEG_",$I1728,"_PROV_",$D1728),Catalogo_Precios,AE$8,FALSE)),M1728=0),0,VLOOKUP(CONCATENATE("ALI_",$C1728,"_SEG_",$I1728,"_PROV_",$D1728),Catalogo_Precios,AE$8,FALSE))</f>
        <v>661</v>
      </c>
      <c r="AF1728" s="57">
        <f t="shared" ref="AF1728" si="20858">IF(OR(ISERROR(VLOOKUP(CONCATENATE("ALI_",$C1728,"_SEG_",$I1728,"_PROV_",$D1728),Catalogo_Precios,AF$8,FALSE)),N1728=0),0,VLOOKUP(CONCATENATE("ALI_",$C1728,"_SEG_",$I1728,"_PROV_",$D1728),Catalogo_Precios,AF$8,FALSE))</f>
        <v>661</v>
      </c>
      <c r="AG1728" s="57">
        <f t="shared" ref="AG1728" si="20859">IF(OR(ISERROR(VLOOKUP(CONCATENATE("ALI_",$C1728,"_SEG_",$I1728,"_PROV_",$D1728),Catalogo_Precios,AG$8,FALSE)),O1728=0),0,VLOOKUP(CONCATENATE("ALI_",$C1728,"_SEG_",$I1728,"_PROV_",$D1728),Catalogo_Precios,AG$8,FALSE))</f>
        <v>0</v>
      </c>
      <c r="AH1728" s="57">
        <f t="shared" ref="AH1728" si="20860">IF(OR(ISERROR(VLOOKUP(CONCATENATE("ALI_",$C1728,"_SEG_",$I1728,"_PROV_",$D1728),Catalogo_Precios,AH$8,FALSE)),L1728=0),0,VLOOKUP(CONCATENATE("ALI_",$C1728,"_SEG_",$I1728,"_PROV_",$D1728),Catalogo_Precios,AH$8,FALSE))</f>
        <v>644</v>
      </c>
      <c r="AI1728" s="57">
        <f t="shared" ref="AI1728" si="20861">IF(OR(ISERROR(VLOOKUP(CONCATENATE("ALI_",$C1728,"_SEG_",$I1728,"_PROV_",$D1728),Catalogo_Precios,AI$8,FALSE)),M1728=0),0,VLOOKUP(CONCATENATE("ALI_",$C1728,"_SEG_",$I1728,"_PROV_",$D1728),Catalogo_Precios,AI$8,FALSE))</f>
        <v>644</v>
      </c>
      <c r="AJ1728" s="57">
        <f t="shared" ref="AJ1728" si="20862">IF(OR(ISERROR(VLOOKUP(CONCATENATE("ALI_",$C1728,"_SEG_",$I1728,"_PROV_",$D1728),Catalogo_Precios,AJ$8,FALSE)),N1728=0),0,VLOOKUP(CONCATENATE("ALI_",$C1728,"_SEG_",$I1728,"_PROV_",$D1728),Catalogo_Precios,AJ$8,FALSE))</f>
        <v>644</v>
      </c>
      <c r="AK1728" s="57">
        <f t="shared" ref="AK1728" si="20863">IF(OR(ISERROR(VLOOKUP(CONCATENATE("ALI_",$C1728,"_SEG_",$I1728,"_PROV_",$D1728),Catalogo_Precios,AK$8,FALSE)),O1728=0),0,VLOOKUP(CONCATENATE("ALI_",$C1728,"_SEG_",$I1728,"_PROV_",$D1728),Catalogo_Precios,AK$8,FALSE))</f>
        <v>0</v>
      </c>
      <c r="AL1728" s="53" t="s">
        <v>152</v>
      </c>
      <c r="AM1728" s="59" t="str">
        <f t="shared" si="20284"/>
        <v>ALI_43_SEG_7</v>
      </c>
      <c r="AN1728" s="59" t="str">
        <f t="shared" si="20285"/>
        <v>ALI_43_SEG_7_VAL_2112556</v>
      </c>
      <c r="AO1728" s="60">
        <f t="shared" ref="AO1728" si="20864">IF(OR(AB1728="",AB1728=0),0,COUNTIF(Codificacion,AM1728))</f>
        <v>3</v>
      </c>
      <c r="AP1728" s="61">
        <f t="array" ref="AP1728">MIN(IF(Codificacion=AM1728,Total_Cotizacion,""))</f>
        <v>1646579.2000000002</v>
      </c>
      <c r="AQ1728" s="62" t="b">
        <f t="shared" si="20287"/>
        <v>0</v>
      </c>
      <c r="AR1728" s="51" t="s">
        <v>153</v>
      </c>
      <c r="AS1728" s="63" t="str">
        <f t="shared" si="20150"/>
        <v/>
      </c>
      <c r="AT1728" s="59" t="str">
        <f t="shared" si="20289"/>
        <v>ALI_43_SEG_7_</v>
      </c>
      <c r="AU1728" s="63">
        <f t="shared" ref="AU1728" si="20865">IF(AND(COUNTIF(Codificacion3,AT1728)&lt;AO1728),1,COUNTIF(Codificacion3,AT1728))</f>
        <v>1</v>
      </c>
      <c r="AV1728" s="62" t="str">
        <f t="shared" si="20291"/>
        <v>No Seleccionada</v>
      </c>
      <c r="AW1728" s="53" t="s">
        <v>154</v>
      </c>
      <c r="AX1728" s="51" t="str">
        <f t="shared" si="20292"/>
        <v>ALI_43_SEG_7FALSO</v>
      </c>
      <c r="AY1728" s="51">
        <f t="shared" si="20273"/>
        <v>2</v>
      </c>
      <c r="AZ1728" s="64" t="b">
        <f t="shared" si="20293"/>
        <v>0</v>
      </c>
    </row>
    <row r="1729" spans="1:52" x14ac:dyDescent="0.2">
      <c r="A1729" s="50" t="b">
        <f t="shared" si="20236"/>
        <v>0</v>
      </c>
      <c r="B1729" s="51" t="s">
        <v>150</v>
      </c>
      <c r="C1729" s="52">
        <v>43</v>
      </c>
      <c r="D1729" s="52">
        <f t="shared" ref="D1729" si="20866">IF(ISERROR(VLOOKUP(E1729,Proveedores,2,FALSE)),"",VLOOKUP(E1729,Proveedores,2,FALSE))</f>
        <v>2090</v>
      </c>
      <c r="E1729" s="53" t="s">
        <v>151</v>
      </c>
      <c r="F1729" s="54">
        <v>259</v>
      </c>
      <c r="G1729" s="53" t="s">
        <v>105</v>
      </c>
      <c r="H1729" s="53" t="s">
        <v>107</v>
      </c>
      <c r="I1729" s="52">
        <v>8</v>
      </c>
      <c r="J1729" s="53" t="s">
        <v>58</v>
      </c>
      <c r="K1729" s="55">
        <v>44835</v>
      </c>
      <c r="L1729" s="56">
        <v>1298</v>
      </c>
      <c r="M1729" s="56">
        <v>386</v>
      </c>
      <c r="N1729" s="56">
        <v>1397</v>
      </c>
      <c r="O1729" s="56">
        <v>0</v>
      </c>
      <c r="P1729" s="57">
        <v>661</v>
      </c>
      <c r="Q1729" s="58">
        <v>0</v>
      </c>
      <c r="R1729" s="57">
        <v>661</v>
      </c>
      <c r="S1729" s="57">
        <v>661</v>
      </c>
      <c r="T1729" s="58">
        <v>0</v>
      </c>
      <c r="U1729" s="57">
        <v>661</v>
      </c>
      <c r="V1729" s="57">
        <v>661</v>
      </c>
      <c r="W1729" s="58">
        <v>0</v>
      </c>
      <c r="X1729" s="57">
        <v>661</v>
      </c>
      <c r="Y1729" s="57">
        <v>0</v>
      </c>
      <c r="Z1729" s="58">
        <v>0</v>
      </c>
      <c r="AA1729" s="57">
        <v>0</v>
      </c>
      <c r="AB1729" s="57">
        <v>2036541</v>
      </c>
      <c r="AC1729" s="53" t="str">
        <f t="shared" si="20275"/>
        <v>Registro Valido</v>
      </c>
      <c r="AD1729" s="57">
        <f t="shared" ref="AD1729" si="20867">IF(OR(ISERROR(VLOOKUP(CONCATENATE("ALI_",$C1729,"_SEG_",$I1729,"_PROV_",$D1729),Catalogo_Precios,AD$8,FALSE)),L1729=0),0,VLOOKUP(CONCATENATE("ALI_",$C1729,"_SEG_",$I1729,"_PROV_",$D1729),Catalogo_Precios,AD$8,FALSE))</f>
        <v>661</v>
      </c>
      <c r="AE1729" s="57">
        <f t="shared" ref="AE1729" si="20868">IF(OR(ISERROR(VLOOKUP(CONCATENATE("ALI_",$C1729,"_SEG_",$I1729,"_PROV_",$D1729),Catalogo_Precios,AE$8,FALSE)),M1729=0),0,VLOOKUP(CONCATENATE("ALI_",$C1729,"_SEG_",$I1729,"_PROV_",$D1729),Catalogo_Precios,AE$8,FALSE))</f>
        <v>661</v>
      </c>
      <c r="AF1729" s="57">
        <f t="shared" ref="AF1729" si="20869">IF(OR(ISERROR(VLOOKUP(CONCATENATE("ALI_",$C1729,"_SEG_",$I1729,"_PROV_",$D1729),Catalogo_Precios,AF$8,FALSE)),N1729=0),0,VLOOKUP(CONCATENATE("ALI_",$C1729,"_SEG_",$I1729,"_PROV_",$D1729),Catalogo_Precios,AF$8,FALSE))</f>
        <v>661</v>
      </c>
      <c r="AG1729" s="57">
        <f t="shared" ref="AG1729" si="20870">IF(OR(ISERROR(VLOOKUP(CONCATENATE("ALI_",$C1729,"_SEG_",$I1729,"_PROV_",$D1729),Catalogo_Precios,AG$8,FALSE)),O1729=0),0,VLOOKUP(CONCATENATE("ALI_",$C1729,"_SEG_",$I1729,"_PROV_",$D1729),Catalogo_Precios,AG$8,FALSE))</f>
        <v>0</v>
      </c>
      <c r="AH1729" s="57">
        <f t="shared" ref="AH1729" si="20871">IF(OR(ISERROR(VLOOKUP(CONCATENATE("ALI_",$C1729,"_SEG_",$I1729,"_PROV_",$D1729),Catalogo_Precios,AH$8,FALSE)),L1729=0),0,VLOOKUP(CONCATENATE("ALI_",$C1729,"_SEG_",$I1729,"_PROV_",$D1729),Catalogo_Precios,AH$8,FALSE))</f>
        <v>644</v>
      </c>
      <c r="AI1729" s="57">
        <f t="shared" ref="AI1729" si="20872">IF(OR(ISERROR(VLOOKUP(CONCATENATE("ALI_",$C1729,"_SEG_",$I1729,"_PROV_",$D1729),Catalogo_Precios,AI$8,FALSE)),M1729=0),0,VLOOKUP(CONCATENATE("ALI_",$C1729,"_SEG_",$I1729,"_PROV_",$D1729),Catalogo_Precios,AI$8,FALSE))</f>
        <v>644</v>
      </c>
      <c r="AJ1729" s="57">
        <f t="shared" ref="AJ1729" si="20873">IF(OR(ISERROR(VLOOKUP(CONCATENATE("ALI_",$C1729,"_SEG_",$I1729,"_PROV_",$D1729),Catalogo_Precios,AJ$8,FALSE)),N1729=0),0,VLOOKUP(CONCATENATE("ALI_",$C1729,"_SEG_",$I1729,"_PROV_",$D1729),Catalogo_Precios,AJ$8,FALSE))</f>
        <v>644</v>
      </c>
      <c r="AK1729" s="57">
        <f t="shared" ref="AK1729" si="20874">IF(OR(ISERROR(VLOOKUP(CONCATENATE("ALI_",$C1729,"_SEG_",$I1729,"_PROV_",$D1729),Catalogo_Precios,AK$8,FALSE)),O1729=0),0,VLOOKUP(CONCATENATE("ALI_",$C1729,"_SEG_",$I1729,"_PROV_",$D1729),Catalogo_Precios,AK$8,FALSE))</f>
        <v>0</v>
      </c>
      <c r="AL1729" s="53" t="s">
        <v>152</v>
      </c>
      <c r="AM1729" s="59" t="str">
        <f t="shared" si="20284"/>
        <v>ALI_43_SEG_8</v>
      </c>
      <c r="AN1729" s="59" t="str">
        <f t="shared" si="20285"/>
        <v>ALI_43_SEG_8_VAL_2036541</v>
      </c>
      <c r="AO1729" s="60">
        <f t="shared" ref="AO1729" si="20875">IF(OR(AB1729="",AB1729=0),0,COUNTIF(Codificacion,AM1729))</f>
        <v>2</v>
      </c>
      <c r="AP1729" s="61">
        <f t="array" ref="AP1729">MIN(IF(Codificacion=AM1729,Total_Cotizacion,""))</f>
        <v>2033460</v>
      </c>
      <c r="AQ1729" s="62" t="b">
        <f t="shared" si="20287"/>
        <v>0</v>
      </c>
      <c r="AR1729" s="51" t="s">
        <v>153</v>
      </c>
      <c r="AS1729" s="63" t="str">
        <f t="shared" ref="AS1729:AS1792" si="20876">IF(AND(AQ1729,AR1729="",AQ1729&lt;&gt;""),"X","")</f>
        <v/>
      </c>
      <c r="AT1729" s="59" t="str">
        <f t="shared" si="20289"/>
        <v>ALI_43_SEG_8_</v>
      </c>
      <c r="AU1729" s="63">
        <f t="shared" ref="AU1729" si="20877">IF(AND(COUNTIF(Codificacion3,AT1729)&lt;AO1729),1,COUNTIF(Codificacion3,AT1729))</f>
        <v>1</v>
      </c>
      <c r="AV1729" s="62" t="str">
        <f t="shared" si="20291"/>
        <v>No Seleccionada</v>
      </c>
      <c r="AW1729" s="53" t="s">
        <v>154</v>
      </c>
      <c r="AX1729" s="51" t="str">
        <f t="shared" si="20292"/>
        <v>ALI_43_SEG_8FALSO</v>
      </c>
      <c r="AY1729" s="51">
        <f t="shared" si="20273"/>
        <v>1</v>
      </c>
      <c r="AZ1729" s="64" t="b">
        <f t="shared" si="20293"/>
        <v>0</v>
      </c>
    </row>
    <row r="1730" spans="1:52" x14ac:dyDescent="0.2">
      <c r="A1730" s="50" t="b">
        <f t="shared" si="20236"/>
        <v>0</v>
      </c>
      <c r="B1730" s="51" t="s">
        <v>150</v>
      </c>
      <c r="C1730" s="52">
        <v>43</v>
      </c>
      <c r="D1730" s="52">
        <f t="shared" ref="D1730" si="20878">IF(ISERROR(VLOOKUP(E1730,Proveedores,2,FALSE)),"",VLOOKUP(E1730,Proveedores,2,FALSE))</f>
        <v>2090</v>
      </c>
      <c r="E1730" s="53" t="s">
        <v>151</v>
      </c>
      <c r="F1730" s="54">
        <v>260</v>
      </c>
      <c r="G1730" s="53" t="s">
        <v>105</v>
      </c>
      <c r="H1730" s="53" t="s">
        <v>107</v>
      </c>
      <c r="I1730" s="52">
        <v>9</v>
      </c>
      <c r="J1730" s="53" t="s">
        <v>58</v>
      </c>
      <c r="K1730" s="55">
        <v>44835</v>
      </c>
      <c r="L1730" s="56">
        <v>1313</v>
      </c>
      <c r="M1730" s="56">
        <v>390</v>
      </c>
      <c r="N1730" s="56">
        <v>1412</v>
      </c>
      <c r="O1730" s="56">
        <v>0</v>
      </c>
      <c r="P1730" s="57">
        <v>661</v>
      </c>
      <c r="Q1730" s="58">
        <v>0</v>
      </c>
      <c r="R1730" s="57">
        <v>661</v>
      </c>
      <c r="S1730" s="57">
        <v>661</v>
      </c>
      <c r="T1730" s="58">
        <v>0</v>
      </c>
      <c r="U1730" s="57">
        <v>661</v>
      </c>
      <c r="V1730" s="57">
        <v>661</v>
      </c>
      <c r="W1730" s="58">
        <v>0</v>
      </c>
      <c r="X1730" s="57">
        <v>661</v>
      </c>
      <c r="Y1730" s="57">
        <v>0</v>
      </c>
      <c r="Z1730" s="58">
        <v>0</v>
      </c>
      <c r="AA1730" s="57">
        <v>0</v>
      </c>
      <c r="AB1730" s="57">
        <v>2059015</v>
      </c>
      <c r="AC1730" s="53" t="str">
        <f t="shared" si="20275"/>
        <v>Registro Valido</v>
      </c>
      <c r="AD1730" s="57">
        <f t="shared" ref="AD1730" si="20879">IF(OR(ISERROR(VLOOKUP(CONCATENATE("ALI_",$C1730,"_SEG_",$I1730,"_PROV_",$D1730),Catalogo_Precios,AD$8,FALSE)),L1730=0),0,VLOOKUP(CONCATENATE("ALI_",$C1730,"_SEG_",$I1730,"_PROV_",$D1730),Catalogo_Precios,AD$8,FALSE))</f>
        <v>661</v>
      </c>
      <c r="AE1730" s="57">
        <f t="shared" ref="AE1730" si="20880">IF(OR(ISERROR(VLOOKUP(CONCATENATE("ALI_",$C1730,"_SEG_",$I1730,"_PROV_",$D1730),Catalogo_Precios,AE$8,FALSE)),M1730=0),0,VLOOKUP(CONCATENATE("ALI_",$C1730,"_SEG_",$I1730,"_PROV_",$D1730),Catalogo_Precios,AE$8,FALSE))</f>
        <v>661</v>
      </c>
      <c r="AF1730" s="57">
        <f t="shared" ref="AF1730" si="20881">IF(OR(ISERROR(VLOOKUP(CONCATENATE("ALI_",$C1730,"_SEG_",$I1730,"_PROV_",$D1730),Catalogo_Precios,AF$8,FALSE)),N1730=0),0,VLOOKUP(CONCATENATE("ALI_",$C1730,"_SEG_",$I1730,"_PROV_",$D1730),Catalogo_Precios,AF$8,FALSE))</f>
        <v>661</v>
      </c>
      <c r="AG1730" s="57">
        <f t="shared" ref="AG1730" si="20882">IF(OR(ISERROR(VLOOKUP(CONCATENATE("ALI_",$C1730,"_SEG_",$I1730,"_PROV_",$D1730),Catalogo_Precios,AG$8,FALSE)),O1730=0),0,VLOOKUP(CONCATENATE("ALI_",$C1730,"_SEG_",$I1730,"_PROV_",$D1730),Catalogo_Precios,AG$8,FALSE))</f>
        <v>0</v>
      </c>
      <c r="AH1730" s="57">
        <f t="shared" ref="AH1730" si="20883">IF(OR(ISERROR(VLOOKUP(CONCATENATE("ALI_",$C1730,"_SEG_",$I1730,"_PROV_",$D1730),Catalogo_Precios,AH$8,FALSE)),L1730=0),0,VLOOKUP(CONCATENATE("ALI_",$C1730,"_SEG_",$I1730,"_PROV_",$D1730),Catalogo_Precios,AH$8,FALSE))</f>
        <v>644</v>
      </c>
      <c r="AI1730" s="57">
        <f t="shared" ref="AI1730" si="20884">IF(OR(ISERROR(VLOOKUP(CONCATENATE("ALI_",$C1730,"_SEG_",$I1730,"_PROV_",$D1730),Catalogo_Precios,AI$8,FALSE)),M1730=0),0,VLOOKUP(CONCATENATE("ALI_",$C1730,"_SEG_",$I1730,"_PROV_",$D1730),Catalogo_Precios,AI$8,FALSE))</f>
        <v>644</v>
      </c>
      <c r="AJ1730" s="57">
        <f t="shared" ref="AJ1730" si="20885">IF(OR(ISERROR(VLOOKUP(CONCATENATE("ALI_",$C1730,"_SEG_",$I1730,"_PROV_",$D1730),Catalogo_Precios,AJ$8,FALSE)),N1730=0),0,VLOOKUP(CONCATENATE("ALI_",$C1730,"_SEG_",$I1730,"_PROV_",$D1730),Catalogo_Precios,AJ$8,FALSE))</f>
        <v>644</v>
      </c>
      <c r="AK1730" s="57">
        <f t="shared" ref="AK1730" si="20886">IF(OR(ISERROR(VLOOKUP(CONCATENATE("ALI_",$C1730,"_SEG_",$I1730,"_PROV_",$D1730),Catalogo_Precios,AK$8,FALSE)),O1730=0),0,VLOOKUP(CONCATENATE("ALI_",$C1730,"_SEG_",$I1730,"_PROV_",$D1730),Catalogo_Precios,AK$8,FALSE))</f>
        <v>0</v>
      </c>
      <c r="AL1730" s="53" t="s">
        <v>152</v>
      </c>
      <c r="AM1730" s="59" t="str">
        <f t="shared" si="20284"/>
        <v>ALI_43_SEG_9</v>
      </c>
      <c r="AN1730" s="59" t="str">
        <f t="shared" si="20285"/>
        <v>ALI_43_SEG_9_VAL_2059015</v>
      </c>
      <c r="AO1730" s="60">
        <f t="shared" ref="AO1730" si="20887">IF(OR(AB1730="",AB1730=0),0,COUNTIF(Codificacion,AM1730))</f>
        <v>2</v>
      </c>
      <c r="AP1730" s="61">
        <f t="array" ref="AP1730">MIN(IF(Codificacion=AM1730,Total_Cotizacion,""))</f>
        <v>2055900</v>
      </c>
      <c r="AQ1730" s="62" t="b">
        <f t="shared" si="20287"/>
        <v>0</v>
      </c>
      <c r="AR1730" s="51" t="s">
        <v>153</v>
      </c>
      <c r="AS1730" s="63" t="str">
        <f t="shared" si="20876"/>
        <v/>
      </c>
      <c r="AT1730" s="59" t="str">
        <f t="shared" si="20289"/>
        <v>ALI_43_SEG_9_</v>
      </c>
      <c r="AU1730" s="63">
        <f t="shared" ref="AU1730" si="20888">IF(AND(COUNTIF(Codificacion3,AT1730)&lt;AO1730),1,COUNTIF(Codificacion3,AT1730))</f>
        <v>1</v>
      </c>
      <c r="AV1730" s="62" t="str">
        <f t="shared" si="20291"/>
        <v>No Seleccionada</v>
      </c>
      <c r="AW1730" s="53" t="s">
        <v>154</v>
      </c>
      <c r="AX1730" s="51" t="str">
        <f t="shared" si="20292"/>
        <v>ALI_43_SEG_9FALSO</v>
      </c>
      <c r="AY1730" s="51">
        <f t="shared" si="20273"/>
        <v>1</v>
      </c>
      <c r="AZ1730" s="64" t="b">
        <f t="shared" si="20293"/>
        <v>0</v>
      </c>
    </row>
    <row r="1731" spans="1:52" x14ac:dyDescent="0.2">
      <c r="A1731" s="50" t="b">
        <f t="shared" si="20236"/>
        <v>0</v>
      </c>
      <c r="B1731" s="51" t="s">
        <v>150</v>
      </c>
      <c r="C1731" s="52">
        <v>43</v>
      </c>
      <c r="D1731" s="52">
        <f t="shared" ref="D1731" si="20889">IF(ISERROR(VLOOKUP(E1731,Proveedores,2,FALSE)),"",VLOOKUP(E1731,Proveedores,2,FALSE))</f>
        <v>2090</v>
      </c>
      <c r="E1731" s="53" t="s">
        <v>151</v>
      </c>
      <c r="F1731" s="54">
        <v>261</v>
      </c>
      <c r="G1731" s="53" t="s">
        <v>105</v>
      </c>
      <c r="H1731" s="53" t="s">
        <v>107</v>
      </c>
      <c r="I1731" s="52">
        <v>10</v>
      </c>
      <c r="J1731" s="53" t="s">
        <v>58</v>
      </c>
      <c r="K1731" s="55">
        <v>44835</v>
      </c>
      <c r="L1731" s="56">
        <v>590</v>
      </c>
      <c r="M1731" s="56">
        <v>66</v>
      </c>
      <c r="N1731" s="56">
        <v>240</v>
      </c>
      <c r="O1731" s="56">
        <v>0</v>
      </c>
      <c r="P1731" s="57">
        <v>661</v>
      </c>
      <c r="Q1731" s="58">
        <v>0</v>
      </c>
      <c r="R1731" s="57">
        <v>661</v>
      </c>
      <c r="S1731" s="57">
        <v>661</v>
      </c>
      <c r="T1731" s="58">
        <v>0</v>
      </c>
      <c r="U1731" s="57">
        <v>661</v>
      </c>
      <c r="V1731" s="57">
        <v>661</v>
      </c>
      <c r="W1731" s="58">
        <v>0</v>
      </c>
      <c r="X1731" s="57">
        <v>661</v>
      </c>
      <c r="Y1731" s="57">
        <v>0</v>
      </c>
      <c r="Z1731" s="58">
        <v>0</v>
      </c>
      <c r="AA1731" s="57">
        <v>0</v>
      </c>
      <c r="AB1731" s="57">
        <v>592256</v>
      </c>
      <c r="AC1731" s="53" t="str">
        <f t="shared" si="20275"/>
        <v>Registro Valido</v>
      </c>
      <c r="AD1731" s="57">
        <f t="shared" ref="AD1731" si="20890">IF(OR(ISERROR(VLOOKUP(CONCATENATE("ALI_",$C1731,"_SEG_",$I1731,"_PROV_",$D1731),Catalogo_Precios,AD$8,FALSE)),L1731=0),0,VLOOKUP(CONCATENATE("ALI_",$C1731,"_SEG_",$I1731,"_PROV_",$D1731),Catalogo_Precios,AD$8,FALSE))</f>
        <v>661</v>
      </c>
      <c r="AE1731" s="57">
        <f t="shared" ref="AE1731" si="20891">IF(OR(ISERROR(VLOOKUP(CONCATENATE("ALI_",$C1731,"_SEG_",$I1731,"_PROV_",$D1731),Catalogo_Precios,AE$8,FALSE)),M1731=0),0,VLOOKUP(CONCATENATE("ALI_",$C1731,"_SEG_",$I1731,"_PROV_",$D1731),Catalogo_Precios,AE$8,FALSE))</f>
        <v>661</v>
      </c>
      <c r="AF1731" s="57">
        <f t="shared" ref="AF1731" si="20892">IF(OR(ISERROR(VLOOKUP(CONCATENATE("ALI_",$C1731,"_SEG_",$I1731,"_PROV_",$D1731),Catalogo_Precios,AF$8,FALSE)),N1731=0),0,VLOOKUP(CONCATENATE("ALI_",$C1731,"_SEG_",$I1731,"_PROV_",$D1731),Catalogo_Precios,AF$8,FALSE))</f>
        <v>661</v>
      </c>
      <c r="AG1731" s="57">
        <f t="shared" ref="AG1731" si="20893">IF(OR(ISERROR(VLOOKUP(CONCATENATE("ALI_",$C1731,"_SEG_",$I1731,"_PROV_",$D1731),Catalogo_Precios,AG$8,FALSE)),O1731=0),0,VLOOKUP(CONCATENATE("ALI_",$C1731,"_SEG_",$I1731,"_PROV_",$D1731),Catalogo_Precios,AG$8,FALSE))</f>
        <v>0</v>
      </c>
      <c r="AH1731" s="57">
        <f t="shared" ref="AH1731" si="20894">IF(OR(ISERROR(VLOOKUP(CONCATENATE("ALI_",$C1731,"_SEG_",$I1731,"_PROV_",$D1731),Catalogo_Precios,AH$8,FALSE)),L1731=0),0,VLOOKUP(CONCATENATE("ALI_",$C1731,"_SEG_",$I1731,"_PROV_",$D1731),Catalogo_Precios,AH$8,FALSE))</f>
        <v>644</v>
      </c>
      <c r="AI1731" s="57">
        <f t="shared" ref="AI1731" si="20895">IF(OR(ISERROR(VLOOKUP(CONCATENATE("ALI_",$C1731,"_SEG_",$I1731,"_PROV_",$D1731),Catalogo_Precios,AI$8,FALSE)),M1731=0),0,VLOOKUP(CONCATENATE("ALI_",$C1731,"_SEG_",$I1731,"_PROV_",$D1731),Catalogo_Precios,AI$8,FALSE))</f>
        <v>644</v>
      </c>
      <c r="AJ1731" s="57">
        <f t="shared" ref="AJ1731" si="20896">IF(OR(ISERROR(VLOOKUP(CONCATENATE("ALI_",$C1731,"_SEG_",$I1731,"_PROV_",$D1731),Catalogo_Precios,AJ$8,FALSE)),N1731=0),0,VLOOKUP(CONCATENATE("ALI_",$C1731,"_SEG_",$I1731,"_PROV_",$D1731),Catalogo_Precios,AJ$8,FALSE))</f>
        <v>644</v>
      </c>
      <c r="AK1731" s="57">
        <f t="shared" ref="AK1731" si="20897">IF(OR(ISERROR(VLOOKUP(CONCATENATE("ALI_",$C1731,"_SEG_",$I1731,"_PROV_",$D1731),Catalogo_Precios,AK$8,FALSE)),O1731=0),0,VLOOKUP(CONCATENATE("ALI_",$C1731,"_SEG_",$I1731,"_PROV_",$D1731),Catalogo_Precios,AK$8,FALSE))</f>
        <v>0</v>
      </c>
      <c r="AL1731" s="53" t="s">
        <v>152</v>
      </c>
      <c r="AM1731" s="59" t="str">
        <f t="shared" si="20284"/>
        <v>ALI_43_SEG_10</v>
      </c>
      <c r="AN1731" s="59" t="str">
        <f t="shared" si="20285"/>
        <v>ALI_43_SEG_10_VAL_592256</v>
      </c>
      <c r="AO1731" s="60">
        <f t="shared" ref="AO1731" si="20898">IF(OR(AB1731="",AB1731=0),0,COUNTIF(Codificacion,AM1731))</f>
        <v>3</v>
      </c>
      <c r="AP1731" s="61">
        <f t="array" ref="AP1731">MIN(IF(Codificacion=AM1731,Total_Cotizacion,""))</f>
        <v>591360</v>
      </c>
      <c r="AQ1731" s="62" t="b">
        <f t="shared" si="20287"/>
        <v>0</v>
      </c>
      <c r="AR1731" s="51" t="s">
        <v>153</v>
      </c>
      <c r="AS1731" s="63" t="str">
        <f t="shared" si="20876"/>
        <v/>
      </c>
      <c r="AT1731" s="59" t="str">
        <f t="shared" si="20289"/>
        <v>ALI_43_SEG_10_</v>
      </c>
      <c r="AU1731" s="63">
        <f t="shared" ref="AU1731" si="20899">IF(AND(COUNTIF(Codificacion3,AT1731)&lt;AO1731),1,COUNTIF(Codificacion3,AT1731))</f>
        <v>1</v>
      </c>
      <c r="AV1731" s="62" t="str">
        <f t="shared" si="20291"/>
        <v>No Seleccionada</v>
      </c>
      <c r="AW1731" s="53" t="s">
        <v>154</v>
      </c>
      <c r="AX1731" s="51" t="str">
        <f t="shared" si="20292"/>
        <v>ALI_43_SEG_10FALSO</v>
      </c>
      <c r="AY1731" s="51">
        <f t="shared" si="20273"/>
        <v>2</v>
      </c>
      <c r="AZ1731" s="64" t="b">
        <f t="shared" si="20293"/>
        <v>0</v>
      </c>
    </row>
    <row r="1732" spans="1:52" x14ac:dyDescent="0.2">
      <c r="A1732" s="50" t="b">
        <f t="shared" si="20236"/>
        <v>0</v>
      </c>
      <c r="B1732" s="51" t="s">
        <v>150</v>
      </c>
      <c r="C1732" s="52">
        <v>43</v>
      </c>
      <c r="D1732" s="52">
        <f t="shared" ref="D1732" si="20900">IF(ISERROR(VLOOKUP(E1732,Proveedores,2,FALSE)),"",VLOOKUP(E1732,Proveedores,2,FALSE))</f>
        <v>2090</v>
      </c>
      <c r="E1732" s="53" t="s">
        <v>151</v>
      </c>
      <c r="F1732" s="54">
        <v>262</v>
      </c>
      <c r="G1732" s="53" t="s">
        <v>105</v>
      </c>
      <c r="H1732" s="53" t="s">
        <v>107</v>
      </c>
      <c r="I1732" s="52">
        <v>11</v>
      </c>
      <c r="J1732" s="53" t="s">
        <v>58</v>
      </c>
      <c r="K1732" s="55">
        <v>44835</v>
      </c>
      <c r="L1732" s="56">
        <v>1295</v>
      </c>
      <c r="M1732" s="56">
        <v>385</v>
      </c>
      <c r="N1732" s="56">
        <v>1393</v>
      </c>
      <c r="O1732" s="56">
        <v>0</v>
      </c>
      <c r="P1732" s="57">
        <v>661</v>
      </c>
      <c r="Q1732" s="58">
        <v>0</v>
      </c>
      <c r="R1732" s="57">
        <v>661</v>
      </c>
      <c r="S1732" s="57">
        <v>661</v>
      </c>
      <c r="T1732" s="58">
        <v>0</v>
      </c>
      <c r="U1732" s="57">
        <v>661</v>
      </c>
      <c r="V1732" s="57">
        <v>661</v>
      </c>
      <c r="W1732" s="58">
        <v>0</v>
      </c>
      <c r="X1732" s="57">
        <v>661</v>
      </c>
      <c r="Y1732" s="57">
        <v>0</v>
      </c>
      <c r="Z1732" s="58">
        <v>0</v>
      </c>
      <c r="AA1732" s="57">
        <v>0</v>
      </c>
      <c r="AB1732" s="57">
        <v>2031253</v>
      </c>
      <c r="AC1732" s="53" t="str">
        <f t="shared" si="20275"/>
        <v>Registro Valido</v>
      </c>
      <c r="AD1732" s="57">
        <f t="shared" ref="AD1732" si="20901">IF(OR(ISERROR(VLOOKUP(CONCATENATE("ALI_",$C1732,"_SEG_",$I1732,"_PROV_",$D1732),Catalogo_Precios,AD$8,FALSE)),L1732=0),0,VLOOKUP(CONCATENATE("ALI_",$C1732,"_SEG_",$I1732,"_PROV_",$D1732),Catalogo_Precios,AD$8,FALSE))</f>
        <v>661</v>
      </c>
      <c r="AE1732" s="57">
        <f t="shared" ref="AE1732" si="20902">IF(OR(ISERROR(VLOOKUP(CONCATENATE("ALI_",$C1732,"_SEG_",$I1732,"_PROV_",$D1732),Catalogo_Precios,AE$8,FALSE)),M1732=0),0,VLOOKUP(CONCATENATE("ALI_",$C1732,"_SEG_",$I1732,"_PROV_",$D1732),Catalogo_Precios,AE$8,FALSE))</f>
        <v>661</v>
      </c>
      <c r="AF1732" s="57">
        <f t="shared" ref="AF1732" si="20903">IF(OR(ISERROR(VLOOKUP(CONCATENATE("ALI_",$C1732,"_SEG_",$I1732,"_PROV_",$D1732),Catalogo_Precios,AF$8,FALSE)),N1732=0),0,VLOOKUP(CONCATENATE("ALI_",$C1732,"_SEG_",$I1732,"_PROV_",$D1732),Catalogo_Precios,AF$8,FALSE))</f>
        <v>661</v>
      </c>
      <c r="AG1732" s="57">
        <f t="shared" ref="AG1732" si="20904">IF(OR(ISERROR(VLOOKUP(CONCATENATE("ALI_",$C1732,"_SEG_",$I1732,"_PROV_",$D1732),Catalogo_Precios,AG$8,FALSE)),O1732=0),0,VLOOKUP(CONCATENATE("ALI_",$C1732,"_SEG_",$I1732,"_PROV_",$D1732),Catalogo_Precios,AG$8,FALSE))</f>
        <v>0</v>
      </c>
      <c r="AH1732" s="57">
        <f t="shared" ref="AH1732" si="20905">IF(OR(ISERROR(VLOOKUP(CONCATENATE("ALI_",$C1732,"_SEG_",$I1732,"_PROV_",$D1732),Catalogo_Precios,AH$8,FALSE)),L1732=0),0,VLOOKUP(CONCATENATE("ALI_",$C1732,"_SEG_",$I1732,"_PROV_",$D1732),Catalogo_Precios,AH$8,FALSE))</f>
        <v>644</v>
      </c>
      <c r="AI1732" s="57">
        <f t="shared" ref="AI1732" si="20906">IF(OR(ISERROR(VLOOKUP(CONCATENATE("ALI_",$C1732,"_SEG_",$I1732,"_PROV_",$D1732),Catalogo_Precios,AI$8,FALSE)),M1732=0),0,VLOOKUP(CONCATENATE("ALI_",$C1732,"_SEG_",$I1732,"_PROV_",$D1732),Catalogo_Precios,AI$8,FALSE))</f>
        <v>644</v>
      </c>
      <c r="AJ1732" s="57">
        <f t="shared" ref="AJ1732" si="20907">IF(OR(ISERROR(VLOOKUP(CONCATENATE("ALI_",$C1732,"_SEG_",$I1732,"_PROV_",$D1732),Catalogo_Precios,AJ$8,FALSE)),N1732=0),0,VLOOKUP(CONCATENATE("ALI_",$C1732,"_SEG_",$I1732,"_PROV_",$D1732),Catalogo_Precios,AJ$8,FALSE))</f>
        <v>644</v>
      </c>
      <c r="AK1732" s="57">
        <f t="shared" ref="AK1732" si="20908">IF(OR(ISERROR(VLOOKUP(CONCATENATE("ALI_",$C1732,"_SEG_",$I1732,"_PROV_",$D1732),Catalogo_Precios,AK$8,FALSE)),O1732=0),0,VLOOKUP(CONCATENATE("ALI_",$C1732,"_SEG_",$I1732,"_PROV_",$D1732),Catalogo_Precios,AK$8,FALSE))</f>
        <v>0</v>
      </c>
      <c r="AL1732" s="53" t="s">
        <v>152</v>
      </c>
      <c r="AM1732" s="59" t="str">
        <f t="shared" si="20284"/>
        <v>ALI_43_SEG_11</v>
      </c>
      <c r="AN1732" s="59" t="str">
        <f t="shared" si="20285"/>
        <v>ALI_43_SEG_11_VAL_2031253</v>
      </c>
      <c r="AO1732" s="60">
        <f t="shared" ref="AO1732" si="20909">IF(OR(AB1732="",AB1732=0),0,COUNTIF(Codificacion,AM1732))</f>
        <v>2</v>
      </c>
      <c r="AP1732" s="61">
        <f t="array" ref="AP1732">MIN(IF(Codificacion=AM1732,Total_Cotizacion,""))</f>
        <v>2028180</v>
      </c>
      <c r="AQ1732" s="62" t="b">
        <f t="shared" si="20287"/>
        <v>0</v>
      </c>
      <c r="AR1732" s="51" t="s">
        <v>153</v>
      </c>
      <c r="AS1732" s="63" t="str">
        <f t="shared" si="20876"/>
        <v/>
      </c>
      <c r="AT1732" s="59" t="str">
        <f t="shared" si="20289"/>
        <v>ALI_43_SEG_11_</v>
      </c>
      <c r="AU1732" s="63">
        <f t="shared" ref="AU1732" si="20910">IF(AND(COUNTIF(Codificacion3,AT1732)&lt;AO1732),1,COUNTIF(Codificacion3,AT1732))</f>
        <v>1</v>
      </c>
      <c r="AV1732" s="62" t="str">
        <f t="shared" si="20291"/>
        <v>No Seleccionada</v>
      </c>
      <c r="AW1732" s="53" t="s">
        <v>154</v>
      </c>
      <c r="AX1732" s="51" t="str">
        <f t="shared" si="20292"/>
        <v>ALI_43_SEG_11FALSO</v>
      </c>
      <c r="AY1732" s="51">
        <f t="shared" si="20273"/>
        <v>1</v>
      </c>
      <c r="AZ1732" s="64" t="b">
        <f t="shared" si="20293"/>
        <v>0</v>
      </c>
    </row>
    <row r="1733" spans="1:52" x14ac:dyDescent="0.2">
      <c r="A1733" s="50" t="b">
        <f t="shared" si="20236"/>
        <v>0</v>
      </c>
      <c r="B1733" s="51" t="s">
        <v>150</v>
      </c>
      <c r="C1733" s="52">
        <v>43</v>
      </c>
      <c r="D1733" s="52">
        <f t="shared" ref="D1733" si="20911">IF(ISERROR(VLOOKUP(E1733,Proveedores,2,FALSE)),"",VLOOKUP(E1733,Proveedores,2,FALSE))</f>
        <v>2090</v>
      </c>
      <c r="E1733" s="53" t="s">
        <v>151</v>
      </c>
      <c r="F1733" s="54">
        <v>263</v>
      </c>
      <c r="G1733" s="53" t="s">
        <v>105</v>
      </c>
      <c r="H1733" s="53" t="s">
        <v>107</v>
      </c>
      <c r="I1733" s="52">
        <v>12</v>
      </c>
      <c r="J1733" s="53" t="s">
        <v>58</v>
      </c>
      <c r="K1733" s="55">
        <v>44835</v>
      </c>
      <c r="L1733" s="56">
        <v>1174</v>
      </c>
      <c r="M1733" s="56">
        <v>349</v>
      </c>
      <c r="N1733" s="56">
        <v>1264</v>
      </c>
      <c r="O1733" s="56">
        <v>0</v>
      </c>
      <c r="P1733" s="57">
        <v>661</v>
      </c>
      <c r="Q1733" s="58">
        <v>0</v>
      </c>
      <c r="R1733" s="57">
        <v>661</v>
      </c>
      <c r="S1733" s="57">
        <v>661</v>
      </c>
      <c r="T1733" s="58">
        <v>0</v>
      </c>
      <c r="U1733" s="57">
        <v>661</v>
      </c>
      <c r="V1733" s="57">
        <v>661</v>
      </c>
      <c r="W1733" s="58">
        <v>0</v>
      </c>
      <c r="X1733" s="57">
        <v>661</v>
      </c>
      <c r="Y1733" s="57">
        <v>0</v>
      </c>
      <c r="Z1733" s="58">
        <v>0</v>
      </c>
      <c r="AA1733" s="57">
        <v>0</v>
      </c>
      <c r="AB1733" s="57">
        <v>1842207</v>
      </c>
      <c r="AC1733" s="53" t="str">
        <f t="shared" si="20275"/>
        <v>Registro Valido</v>
      </c>
      <c r="AD1733" s="57">
        <f t="shared" ref="AD1733" si="20912">IF(OR(ISERROR(VLOOKUP(CONCATENATE("ALI_",$C1733,"_SEG_",$I1733,"_PROV_",$D1733),Catalogo_Precios,AD$8,FALSE)),L1733=0),0,VLOOKUP(CONCATENATE("ALI_",$C1733,"_SEG_",$I1733,"_PROV_",$D1733),Catalogo_Precios,AD$8,FALSE))</f>
        <v>661</v>
      </c>
      <c r="AE1733" s="57">
        <f t="shared" ref="AE1733" si="20913">IF(OR(ISERROR(VLOOKUP(CONCATENATE("ALI_",$C1733,"_SEG_",$I1733,"_PROV_",$D1733),Catalogo_Precios,AE$8,FALSE)),M1733=0),0,VLOOKUP(CONCATENATE("ALI_",$C1733,"_SEG_",$I1733,"_PROV_",$D1733),Catalogo_Precios,AE$8,FALSE))</f>
        <v>661</v>
      </c>
      <c r="AF1733" s="57">
        <f t="shared" ref="AF1733" si="20914">IF(OR(ISERROR(VLOOKUP(CONCATENATE("ALI_",$C1733,"_SEG_",$I1733,"_PROV_",$D1733),Catalogo_Precios,AF$8,FALSE)),N1733=0),0,VLOOKUP(CONCATENATE("ALI_",$C1733,"_SEG_",$I1733,"_PROV_",$D1733),Catalogo_Precios,AF$8,FALSE))</f>
        <v>661</v>
      </c>
      <c r="AG1733" s="57">
        <f t="shared" ref="AG1733" si="20915">IF(OR(ISERROR(VLOOKUP(CONCATENATE("ALI_",$C1733,"_SEG_",$I1733,"_PROV_",$D1733),Catalogo_Precios,AG$8,FALSE)),O1733=0),0,VLOOKUP(CONCATENATE("ALI_",$C1733,"_SEG_",$I1733,"_PROV_",$D1733),Catalogo_Precios,AG$8,FALSE))</f>
        <v>0</v>
      </c>
      <c r="AH1733" s="57">
        <f t="shared" ref="AH1733" si="20916">IF(OR(ISERROR(VLOOKUP(CONCATENATE("ALI_",$C1733,"_SEG_",$I1733,"_PROV_",$D1733),Catalogo_Precios,AH$8,FALSE)),L1733=0),0,VLOOKUP(CONCATENATE("ALI_",$C1733,"_SEG_",$I1733,"_PROV_",$D1733),Catalogo_Precios,AH$8,FALSE))</f>
        <v>644</v>
      </c>
      <c r="AI1733" s="57">
        <f t="shared" ref="AI1733" si="20917">IF(OR(ISERROR(VLOOKUP(CONCATENATE("ALI_",$C1733,"_SEG_",$I1733,"_PROV_",$D1733),Catalogo_Precios,AI$8,FALSE)),M1733=0),0,VLOOKUP(CONCATENATE("ALI_",$C1733,"_SEG_",$I1733,"_PROV_",$D1733),Catalogo_Precios,AI$8,FALSE))</f>
        <v>644</v>
      </c>
      <c r="AJ1733" s="57">
        <f t="shared" ref="AJ1733" si="20918">IF(OR(ISERROR(VLOOKUP(CONCATENATE("ALI_",$C1733,"_SEG_",$I1733,"_PROV_",$D1733),Catalogo_Precios,AJ$8,FALSE)),N1733=0),0,VLOOKUP(CONCATENATE("ALI_",$C1733,"_SEG_",$I1733,"_PROV_",$D1733),Catalogo_Precios,AJ$8,FALSE))</f>
        <v>644</v>
      </c>
      <c r="AK1733" s="57">
        <f t="shared" ref="AK1733" si="20919">IF(OR(ISERROR(VLOOKUP(CONCATENATE("ALI_",$C1733,"_SEG_",$I1733,"_PROV_",$D1733),Catalogo_Precios,AK$8,FALSE)),O1733=0),0,VLOOKUP(CONCATENATE("ALI_",$C1733,"_SEG_",$I1733,"_PROV_",$D1733),Catalogo_Precios,AK$8,FALSE))</f>
        <v>0</v>
      </c>
      <c r="AL1733" s="53" t="s">
        <v>152</v>
      </c>
      <c r="AM1733" s="59" t="str">
        <f t="shared" si="20284"/>
        <v>ALI_43_SEG_12</v>
      </c>
      <c r="AN1733" s="59" t="str">
        <f t="shared" si="20285"/>
        <v>ALI_43_SEG_12_VAL_1842207</v>
      </c>
      <c r="AO1733" s="60">
        <f t="shared" ref="AO1733" si="20920">IF(OR(AB1733="",AB1733=0),0,COUNTIF(Codificacion,AM1733))</f>
        <v>3</v>
      </c>
      <c r="AP1733" s="61">
        <f t="array" ref="AP1733">MIN(IF(Codificacion=AM1733,Total_Cotizacion,""))</f>
        <v>1435862.4000000001</v>
      </c>
      <c r="AQ1733" s="62" t="b">
        <f t="shared" si="20287"/>
        <v>0</v>
      </c>
      <c r="AR1733" s="51" t="s">
        <v>153</v>
      </c>
      <c r="AS1733" s="63" t="str">
        <f t="shared" si="20876"/>
        <v/>
      </c>
      <c r="AT1733" s="59" t="str">
        <f t="shared" si="20289"/>
        <v>ALI_43_SEG_12_</v>
      </c>
      <c r="AU1733" s="63">
        <f t="shared" ref="AU1733" si="20921">IF(AND(COUNTIF(Codificacion3,AT1733)&lt;AO1733),1,COUNTIF(Codificacion3,AT1733))</f>
        <v>1</v>
      </c>
      <c r="AV1733" s="62" t="str">
        <f t="shared" si="20291"/>
        <v>No Seleccionada</v>
      </c>
      <c r="AW1733" s="53" t="s">
        <v>154</v>
      </c>
      <c r="AX1733" s="51" t="str">
        <f t="shared" si="20292"/>
        <v>ALI_43_SEG_12FALSO</v>
      </c>
      <c r="AY1733" s="51">
        <f t="shared" si="20273"/>
        <v>2</v>
      </c>
      <c r="AZ1733" s="64" t="b">
        <f t="shared" si="20293"/>
        <v>0</v>
      </c>
    </row>
    <row r="1734" spans="1:52" x14ac:dyDescent="0.2">
      <c r="A1734" s="50" t="b">
        <f t="shared" si="20236"/>
        <v>0</v>
      </c>
      <c r="B1734" s="51" t="s">
        <v>150</v>
      </c>
      <c r="C1734" s="52">
        <v>43</v>
      </c>
      <c r="D1734" s="52">
        <f t="shared" ref="D1734" si="20922">IF(ISERROR(VLOOKUP(E1734,Proveedores,2,FALSE)),"",VLOOKUP(E1734,Proveedores,2,FALSE))</f>
        <v>2090</v>
      </c>
      <c r="E1734" s="53" t="s">
        <v>151</v>
      </c>
      <c r="F1734" s="54">
        <v>264</v>
      </c>
      <c r="G1734" s="53" t="s">
        <v>105</v>
      </c>
      <c r="H1734" s="53" t="s">
        <v>107</v>
      </c>
      <c r="I1734" s="52">
        <v>13</v>
      </c>
      <c r="J1734" s="53" t="s">
        <v>58</v>
      </c>
      <c r="K1734" s="55">
        <v>44835</v>
      </c>
      <c r="L1734" s="56">
        <v>1247</v>
      </c>
      <c r="M1734" s="56">
        <v>371</v>
      </c>
      <c r="N1734" s="56">
        <v>1343</v>
      </c>
      <c r="O1734" s="56">
        <v>0</v>
      </c>
      <c r="P1734" s="57">
        <v>661</v>
      </c>
      <c r="Q1734" s="58">
        <v>0</v>
      </c>
      <c r="R1734" s="57">
        <v>661</v>
      </c>
      <c r="S1734" s="57">
        <v>661</v>
      </c>
      <c r="T1734" s="58">
        <v>0</v>
      </c>
      <c r="U1734" s="57">
        <v>661</v>
      </c>
      <c r="V1734" s="57">
        <v>661</v>
      </c>
      <c r="W1734" s="58">
        <v>0</v>
      </c>
      <c r="X1734" s="57">
        <v>661</v>
      </c>
      <c r="Y1734" s="57">
        <v>0</v>
      </c>
      <c r="Z1734" s="58">
        <v>0</v>
      </c>
      <c r="AA1734" s="57">
        <v>0</v>
      </c>
      <c r="AB1734" s="57">
        <v>1957221</v>
      </c>
      <c r="AC1734" s="53" t="str">
        <f t="shared" si="20275"/>
        <v>Registro Valido</v>
      </c>
      <c r="AD1734" s="57">
        <f t="shared" ref="AD1734" si="20923">IF(OR(ISERROR(VLOOKUP(CONCATENATE("ALI_",$C1734,"_SEG_",$I1734,"_PROV_",$D1734),Catalogo_Precios,AD$8,FALSE)),L1734=0),0,VLOOKUP(CONCATENATE("ALI_",$C1734,"_SEG_",$I1734,"_PROV_",$D1734),Catalogo_Precios,AD$8,FALSE))</f>
        <v>661</v>
      </c>
      <c r="AE1734" s="57">
        <f t="shared" ref="AE1734" si="20924">IF(OR(ISERROR(VLOOKUP(CONCATENATE("ALI_",$C1734,"_SEG_",$I1734,"_PROV_",$D1734),Catalogo_Precios,AE$8,FALSE)),M1734=0),0,VLOOKUP(CONCATENATE("ALI_",$C1734,"_SEG_",$I1734,"_PROV_",$D1734),Catalogo_Precios,AE$8,FALSE))</f>
        <v>661</v>
      </c>
      <c r="AF1734" s="57">
        <f t="shared" ref="AF1734" si="20925">IF(OR(ISERROR(VLOOKUP(CONCATENATE("ALI_",$C1734,"_SEG_",$I1734,"_PROV_",$D1734),Catalogo_Precios,AF$8,FALSE)),N1734=0),0,VLOOKUP(CONCATENATE("ALI_",$C1734,"_SEG_",$I1734,"_PROV_",$D1734),Catalogo_Precios,AF$8,FALSE))</f>
        <v>661</v>
      </c>
      <c r="AG1734" s="57">
        <f t="shared" ref="AG1734" si="20926">IF(OR(ISERROR(VLOOKUP(CONCATENATE("ALI_",$C1734,"_SEG_",$I1734,"_PROV_",$D1734),Catalogo_Precios,AG$8,FALSE)),O1734=0),0,VLOOKUP(CONCATENATE("ALI_",$C1734,"_SEG_",$I1734,"_PROV_",$D1734),Catalogo_Precios,AG$8,FALSE))</f>
        <v>0</v>
      </c>
      <c r="AH1734" s="57">
        <f t="shared" ref="AH1734" si="20927">IF(OR(ISERROR(VLOOKUP(CONCATENATE("ALI_",$C1734,"_SEG_",$I1734,"_PROV_",$D1734),Catalogo_Precios,AH$8,FALSE)),L1734=0),0,VLOOKUP(CONCATENATE("ALI_",$C1734,"_SEG_",$I1734,"_PROV_",$D1734),Catalogo_Precios,AH$8,FALSE))</f>
        <v>644</v>
      </c>
      <c r="AI1734" s="57">
        <f t="shared" ref="AI1734" si="20928">IF(OR(ISERROR(VLOOKUP(CONCATENATE("ALI_",$C1734,"_SEG_",$I1734,"_PROV_",$D1734),Catalogo_Precios,AI$8,FALSE)),M1734=0),0,VLOOKUP(CONCATENATE("ALI_",$C1734,"_SEG_",$I1734,"_PROV_",$D1734),Catalogo_Precios,AI$8,FALSE))</f>
        <v>644</v>
      </c>
      <c r="AJ1734" s="57">
        <f t="shared" ref="AJ1734" si="20929">IF(OR(ISERROR(VLOOKUP(CONCATENATE("ALI_",$C1734,"_SEG_",$I1734,"_PROV_",$D1734),Catalogo_Precios,AJ$8,FALSE)),N1734=0),0,VLOOKUP(CONCATENATE("ALI_",$C1734,"_SEG_",$I1734,"_PROV_",$D1734),Catalogo_Precios,AJ$8,FALSE))</f>
        <v>644</v>
      </c>
      <c r="AK1734" s="57">
        <f t="shared" ref="AK1734" si="20930">IF(OR(ISERROR(VLOOKUP(CONCATENATE("ALI_",$C1734,"_SEG_",$I1734,"_PROV_",$D1734),Catalogo_Precios,AK$8,FALSE)),O1734=0),0,VLOOKUP(CONCATENATE("ALI_",$C1734,"_SEG_",$I1734,"_PROV_",$D1734),Catalogo_Precios,AK$8,FALSE))</f>
        <v>0</v>
      </c>
      <c r="AL1734" s="53" t="s">
        <v>152</v>
      </c>
      <c r="AM1734" s="59" t="str">
        <f t="shared" si="20284"/>
        <v>ALI_43_SEG_13</v>
      </c>
      <c r="AN1734" s="59" t="str">
        <f t="shared" si="20285"/>
        <v>ALI_43_SEG_13_VAL_1957221</v>
      </c>
      <c r="AO1734" s="60">
        <f t="shared" ref="AO1734" si="20931">IF(OR(AB1734="",AB1734=0),0,COUNTIF(Codificacion,AM1734))</f>
        <v>2</v>
      </c>
      <c r="AP1734" s="61">
        <f t="array" ref="AP1734">MIN(IF(Codificacion=AM1734,Total_Cotizacion,""))</f>
        <v>1954260</v>
      </c>
      <c r="AQ1734" s="62" t="b">
        <f t="shared" si="20287"/>
        <v>0</v>
      </c>
      <c r="AR1734" s="51" t="s">
        <v>153</v>
      </c>
      <c r="AS1734" s="63" t="str">
        <f t="shared" si="20876"/>
        <v/>
      </c>
      <c r="AT1734" s="59" t="str">
        <f t="shared" si="20289"/>
        <v>ALI_43_SEG_13_</v>
      </c>
      <c r="AU1734" s="63">
        <f t="shared" ref="AU1734" si="20932">IF(AND(COUNTIF(Codificacion3,AT1734)&lt;AO1734),1,COUNTIF(Codificacion3,AT1734))</f>
        <v>1</v>
      </c>
      <c r="AV1734" s="62" t="str">
        <f t="shared" si="20291"/>
        <v>No Seleccionada</v>
      </c>
      <c r="AW1734" s="53" t="s">
        <v>154</v>
      </c>
      <c r="AX1734" s="51" t="str">
        <f t="shared" si="20292"/>
        <v>ALI_43_SEG_13FALSO</v>
      </c>
      <c r="AY1734" s="51">
        <f t="shared" si="20273"/>
        <v>1</v>
      </c>
      <c r="AZ1734" s="64" t="b">
        <f t="shared" si="20293"/>
        <v>0</v>
      </c>
    </row>
    <row r="1735" spans="1:52" x14ac:dyDescent="0.2">
      <c r="A1735" s="50" t="b">
        <f t="shared" si="20236"/>
        <v>0</v>
      </c>
      <c r="B1735" s="51" t="s">
        <v>150</v>
      </c>
      <c r="C1735" s="52">
        <v>43</v>
      </c>
      <c r="D1735" s="52">
        <f t="shared" ref="D1735" si="20933">IF(ISERROR(VLOOKUP(E1735,Proveedores,2,FALSE)),"",VLOOKUP(E1735,Proveedores,2,FALSE))</f>
        <v>2090</v>
      </c>
      <c r="E1735" s="53" t="s">
        <v>151</v>
      </c>
      <c r="F1735" s="54">
        <v>265</v>
      </c>
      <c r="G1735" s="53" t="s">
        <v>105</v>
      </c>
      <c r="H1735" s="53" t="s">
        <v>107</v>
      </c>
      <c r="I1735" s="52">
        <v>14</v>
      </c>
      <c r="J1735" s="53" t="s">
        <v>58</v>
      </c>
      <c r="K1735" s="55">
        <v>44835</v>
      </c>
      <c r="L1735" s="56">
        <v>1236</v>
      </c>
      <c r="M1735" s="56">
        <v>368</v>
      </c>
      <c r="N1735" s="56">
        <v>1331</v>
      </c>
      <c r="O1735" s="56">
        <v>0</v>
      </c>
      <c r="P1735" s="57">
        <v>661</v>
      </c>
      <c r="Q1735" s="58">
        <v>0</v>
      </c>
      <c r="R1735" s="57">
        <v>661</v>
      </c>
      <c r="S1735" s="57">
        <v>661</v>
      </c>
      <c r="T1735" s="58">
        <v>0</v>
      </c>
      <c r="U1735" s="57">
        <v>661</v>
      </c>
      <c r="V1735" s="57">
        <v>661</v>
      </c>
      <c r="W1735" s="58">
        <v>0</v>
      </c>
      <c r="X1735" s="57">
        <v>661</v>
      </c>
      <c r="Y1735" s="57">
        <v>0</v>
      </c>
      <c r="Z1735" s="58">
        <v>0</v>
      </c>
      <c r="AA1735" s="57">
        <v>0</v>
      </c>
      <c r="AB1735" s="57">
        <v>1940035</v>
      </c>
      <c r="AC1735" s="53" t="str">
        <f t="shared" si="20275"/>
        <v>Registro Valido</v>
      </c>
      <c r="AD1735" s="57">
        <f t="shared" ref="AD1735" si="20934">IF(OR(ISERROR(VLOOKUP(CONCATENATE("ALI_",$C1735,"_SEG_",$I1735,"_PROV_",$D1735),Catalogo_Precios,AD$8,FALSE)),L1735=0),0,VLOOKUP(CONCATENATE("ALI_",$C1735,"_SEG_",$I1735,"_PROV_",$D1735),Catalogo_Precios,AD$8,FALSE))</f>
        <v>661</v>
      </c>
      <c r="AE1735" s="57">
        <f t="shared" ref="AE1735" si="20935">IF(OR(ISERROR(VLOOKUP(CONCATENATE("ALI_",$C1735,"_SEG_",$I1735,"_PROV_",$D1735),Catalogo_Precios,AE$8,FALSE)),M1735=0),0,VLOOKUP(CONCATENATE("ALI_",$C1735,"_SEG_",$I1735,"_PROV_",$D1735),Catalogo_Precios,AE$8,FALSE))</f>
        <v>661</v>
      </c>
      <c r="AF1735" s="57">
        <f t="shared" ref="AF1735" si="20936">IF(OR(ISERROR(VLOOKUP(CONCATENATE("ALI_",$C1735,"_SEG_",$I1735,"_PROV_",$D1735),Catalogo_Precios,AF$8,FALSE)),N1735=0),0,VLOOKUP(CONCATENATE("ALI_",$C1735,"_SEG_",$I1735,"_PROV_",$D1735),Catalogo_Precios,AF$8,FALSE))</f>
        <v>661</v>
      </c>
      <c r="AG1735" s="57">
        <f t="shared" ref="AG1735" si="20937">IF(OR(ISERROR(VLOOKUP(CONCATENATE("ALI_",$C1735,"_SEG_",$I1735,"_PROV_",$D1735),Catalogo_Precios,AG$8,FALSE)),O1735=0),0,VLOOKUP(CONCATENATE("ALI_",$C1735,"_SEG_",$I1735,"_PROV_",$D1735),Catalogo_Precios,AG$8,FALSE))</f>
        <v>0</v>
      </c>
      <c r="AH1735" s="57">
        <f t="shared" ref="AH1735" si="20938">IF(OR(ISERROR(VLOOKUP(CONCATENATE("ALI_",$C1735,"_SEG_",$I1735,"_PROV_",$D1735),Catalogo_Precios,AH$8,FALSE)),L1735=0),0,VLOOKUP(CONCATENATE("ALI_",$C1735,"_SEG_",$I1735,"_PROV_",$D1735),Catalogo_Precios,AH$8,FALSE))</f>
        <v>644</v>
      </c>
      <c r="AI1735" s="57">
        <f t="shared" ref="AI1735" si="20939">IF(OR(ISERROR(VLOOKUP(CONCATENATE("ALI_",$C1735,"_SEG_",$I1735,"_PROV_",$D1735),Catalogo_Precios,AI$8,FALSE)),M1735=0),0,VLOOKUP(CONCATENATE("ALI_",$C1735,"_SEG_",$I1735,"_PROV_",$D1735),Catalogo_Precios,AI$8,FALSE))</f>
        <v>644</v>
      </c>
      <c r="AJ1735" s="57">
        <f t="shared" ref="AJ1735" si="20940">IF(OR(ISERROR(VLOOKUP(CONCATENATE("ALI_",$C1735,"_SEG_",$I1735,"_PROV_",$D1735),Catalogo_Precios,AJ$8,FALSE)),N1735=0),0,VLOOKUP(CONCATENATE("ALI_",$C1735,"_SEG_",$I1735,"_PROV_",$D1735),Catalogo_Precios,AJ$8,FALSE))</f>
        <v>644</v>
      </c>
      <c r="AK1735" s="57">
        <f t="shared" ref="AK1735" si="20941">IF(OR(ISERROR(VLOOKUP(CONCATENATE("ALI_",$C1735,"_SEG_",$I1735,"_PROV_",$D1735),Catalogo_Precios,AK$8,FALSE)),O1735=0),0,VLOOKUP(CONCATENATE("ALI_",$C1735,"_SEG_",$I1735,"_PROV_",$D1735),Catalogo_Precios,AK$8,FALSE))</f>
        <v>0</v>
      </c>
      <c r="AL1735" s="53" t="s">
        <v>152</v>
      </c>
      <c r="AM1735" s="59" t="str">
        <f t="shared" si="20284"/>
        <v>ALI_43_SEG_14</v>
      </c>
      <c r="AN1735" s="59" t="str">
        <f t="shared" si="20285"/>
        <v>ALI_43_SEG_14_VAL_1940035</v>
      </c>
      <c r="AO1735" s="60">
        <f t="shared" ref="AO1735" si="20942">IF(OR(AB1735="",AB1735=0),0,COUNTIF(Codificacion,AM1735))</f>
        <v>2</v>
      </c>
      <c r="AP1735" s="61">
        <f t="array" ref="AP1735">MIN(IF(Codificacion=AM1735,Total_Cotizacion,""))</f>
        <v>1937100</v>
      </c>
      <c r="AQ1735" s="62" t="b">
        <f t="shared" si="20287"/>
        <v>0</v>
      </c>
      <c r="AR1735" s="51" t="s">
        <v>153</v>
      </c>
      <c r="AS1735" s="63" t="str">
        <f t="shared" si="20876"/>
        <v/>
      </c>
      <c r="AT1735" s="59" t="str">
        <f t="shared" si="20289"/>
        <v>ALI_43_SEG_14_</v>
      </c>
      <c r="AU1735" s="63">
        <f t="shared" ref="AU1735" si="20943">IF(AND(COUNTIF(Codificacion3,AT1735)&lt;AO1735),1,COUNTIF(Codificacion3,AT1735))</f>
        <v>1</v>
      </c>
      <c r="AV1735" s="62" t="str">
        <f t="shared" si="20291"/>
        <v>No Seleccionada</v>
      </c>
      <c r="AW1735" s="53" t="s">
        <v>154</v>
      </c>
      <c r="AX1735" s="51" t="str">
        <f t="shared" si="20292"/>
        <v>ALI_43_SEG_14FALSO</v>
      </c>
      <c r="AY1735" s="51">
        <f t="shared" si="20273"/>
        <v>1</v>
      </c>
      <c r="AZ1735" s="64" t="b">
        <f t="shared" si="20293"/>
        <v>0</v>
      </c>
    </row>
    <row r="1736" spans="1:52" x14ac:dyDescent="0.2">
      <c r="A1736" s="50" t="b">
        <f t="shared" si="20236"/>
        <v>0</v>
      </c>
      <c r="B1736" s="51" t="s">
        <v>150</v>
      </c>
      <c r="C1736" s="52">
        <v>43</v>
      </c>
      <c r="D1736" s="52">
        <f t="shared" ref="D1736" si="20944">IF(ISERROR(VLOOKUP(E1736,Proveedores,2,FALSE)),"",VLOOKUP(E1736,Proveedores,2,FALSE))</f>
        <v>2090</v>
      </c>
      <c r="E1736" s="53" t="s">
        <v>151</v>
      </c>
      <c r="F1736" s="54">
        <v>266</v>
      </c>
      <c r="G1736" s="53" t="s">
        <v>105</v>
      </c>
      <c r="H1736" s="53" t="s">
        <v>107</v>
      </c>
      <c r="I1736" s="52">
        <v>15</v>
      </c>
      <c r="J1736" s="53" t="s">
        <v>58</v>
      </c>
      <c r="K1736" s="55">
        <v>44835</v>
      </c>
      <c r="L1736" s="56">
        <v>1170</v>
      </c>
      <c r="M1736" s="56">
        <v>351</v>
      </c>
      <c r="N1736" s="56">
        <v>1257</v>
      </c>
      <c r="O1736" s="56">
        <v>0</v>
      </c>
      <c r="P1736" s="57">
        <v>661</v>
      </c>
      <c r="Q1736" s="58">
        <v>0</v>
      </c>
      <c r="R1736" s="57">
        <v>661</v>
      </c>
      <c r="S1736" s="57">
        <v>661</v>
      </c>
      <c r="T1736" s="58">
        <v>0</v>
      </c>
      <c r="U1736" s="57">
        <v>661</v>
      </c>
      <c r="V1736" s="57">
        <v>661</v>
      </c>
      <c r="W1736" s="58">
        <v>0</v>
      </c>
      <c r="X1736" s="57">
        <v>661</v>
      </c>
      <c r="Y1736" s="57">
        <v>0</v>
      </c>
      <c r="Z1736" s="58">
        <v>0</v>
      </c>
      <c r="AA1736" s="57">
        <v>0</v>
      </c>
      <c r="AB1736" s="57">
        <v>1836258</v>
      </c>
      <c r="AC1736" s="53" t="str">
        <f t="shared" si="20275"/>
        <v>Registro Valido</v>
      </c>
      <c r="AD1736" s="57">
        <f t="shared" ref="AD1736" si="20945">IF(OR(ISERROR(VLOOKUP(CONCATENATE("ALI_",$C1736,"_SEG_",$I1736,"_PROV_",$D1736),Catalogo_Precios,AD$8,FALSE)),L1736=0),0,VLOOKUP(CONCATENATE("ALI_",$C1736,"_SEG_",$I1736,"_PROV_",$D1736),Catalogo_Precios,AD$8,FALSE))</f>
        <v>661</v>
      </c>
      <c r="AE1736" s="57">
        <f t="shared" ref="AE1736" si="20946">IF(OR(ISERROR(VLOOKUP(CONCATENATE("ALI_",$C1736,"_SEG_",$I1736,"_PROV_",$D1736),Catalogo_Precios,AE$8,FALSE)),M1736=0),0,VLOOKUP(CONCATENATE("ALI_",$C1736,"_SEG_",$I1736,"_PROV_",$D1736),Catalogo_Precios,AE$8,FALSE))</f>
        <v>661</v>
      </c>
      <c r="AF1736" s="57">
        <f t="shared" ref="AF1736" si="20947">IF(OR(ISERROR(VLOOKUP(CONCATENATE("ALI_",$C1736,"_SEG_",$I1736,"_PROV_",$D1736),Catalogo_Precios,AF$8,FALSE)),N1736=0),0,VLOOKUP(CONCATENATE("ALI_",$C1736,"_SEG_",$I1736,"_PROV_",$D1736),Catalogo_Precios,AF$8,FALSE))</f>
        <v>661</v>
      </c>
      <c r="AG1736" s="57">
        <f t="shared" ref="AG1736" si="20948">IF(OR(ISERROR(VLOOKUP(CONCATENATE("ALI_",$C1736,"_SEG_",$I1736,"_PROV_",$D1736),Catalogo_Precios,AG$8,FALSE)),O1736=0),0,VLOOKUP(CONCATENATE("ALI_",$C1736,"_SEG_",$I1736,"_PROV_",$D1736),Catalogo_Precios,AG$8,FALSE))</f>
        <v>0</v>
      </c>
      <c r="AH1736" s="57">
        <f t="shared" ref="AH1736" si="20949">IF(OR(ISERROR(VLOOKUP(CONCATENATE("ALI_",$C1736,"_SEG_",$I1736,"_PROV_",$D1736),Catalogo_Precios,AH$8,FALSE)),L1736=0),0,VLOOKUP(CONCATENATE("ALI_",$C1736,"_SEG_",$I1736,"_PROV_",$D1736),Catalogo_Precios,AH$8,FALSE))</f>
        <v>644</v>
      </c>
      <c r="AI1736" s="57">
        <f t="shared" ref="AI1736" si="20950">IF(OR(ISERROR(VLOOKUP(CONCATENATE("ALI_",$C1736,"_SEG_",$I1736,"_PROV_",$D1736),Catalogo_Precios,AI$8,FALSE)),M1736=0),0,VLOOKUP(CONCATENATE("ALI_",$C1736,"_SEG_",$I1736,"_PROV_",$D1736),Catalogo_Precios,AI$8,FALSE))</f>
        <v>644</v>
      </c>
      <c r="AJ1736" s="57">
        <f t="shared" ref="AJ1736" si="20951">IF(OR(ISERROR(VLOOKUP(CONCATENATE("ALI_",$C1736,"_SEG_",$I1736,"_PROV_",$D1736),Catalogo_Precios,AJ$8,FALSE)),N1736=0),0,VLOOKUP(CONCATENATE("ALI_",$C1736,"_SEG_",$I1736,"_PROV_",$D1736),Catalogo_Precios,AJ$8,FALSE))</f>
        <v>644</v>
      </c>
      <c r="AK1736" s="57">
        <f t="shared" ref="AK1736" si="20952">IF(OR(ISERROR(VLOOKUP(CONCATENATE("ALI_",$C1736,"_SEG_",$I1736,"_PROV_",$D1736),Catalogo_Precios,AK$8,FALSE)),O1736=0),0,VLOOKUP(CONCATENATE("ALI_",$C1736,"_SEG_",$I1736,"_PROV_",$D1736),Catalogo_Precios,AK$8,FALSE))</f>
        <v>0</v>
      </c>
      <c r="AL1736" s="53" t="s">
        <v>152</v>
      </c>
      <c r="AM1736" s="59" t="str">
        <f t="shared" si="20284"/>
        <v>ALI_43_SEG_15</v>
      </c>
      <c r="AN1736" s="59" t="str">
        <f t="shared" si="20285"/>
        <v>ALI_43_SEG_15_VAL_1836258</v>
      </c>
      <c r="AO1736" s="60">
        <f t="shared" ref="AO1736" si="20953">IF(OR(AB1736="",AB1736=0),0,COUNTIF(Codificacion,AM1736))</f>
        <v>2</v>
      </c>
      <c r="AP1736" s="61">
        <f t="array" ref="AP1736">MIN(IF(Codificacion=AM1736,Total_Cotizacion,""))</f>
        <v>1833480</v>
      </c>
      <c r="AQ1736" s="62" t="b">
        <f t="shared" si="20287"/>
        <v>0</v>
      </c>
      <c r="AR1736" s="51" t="s">
        <v>153</v>
      </c>
      <c r="AS1736" s="63" t="str">
        <f t="shared" si="20876"/>
        <v/>
      </c>
      <c r="AT1736" s="59" t="str">
        <f t="shared" si="20289"/>
        <v>ALI_43_SEG_15_</v>
      </c>
      <c r="AU1736" s="63">
        <f t="shared" ref="AU1736" si="20954">IF(AND(COUNTIF(Codificacion3,AT1736)&lt;AO1736),1,COUNTIF(Codificacion3,AT1736))</f>
        <v>1</v>
      </c>
      <c r="AV1736" s="62" t="str">
        <f t="shared" si="20291"/>
        <v>No Seleccionada</v>
      </c>
      <c r="AW1736" s="53" t="s">
        <v>154</v>
      </c>
      <c r="AX1736" s="51" t="str">
        <f t="shared" si="20292"/>
        <v>ALI_43_SEG_15FALSO</v>
      </c>
      <c r="AY1736" s="51">
        <f t="shared" si="20273"/>
        <v>1</v>
      </c>
      <c r="AZ1736" s="64" t="b">
        <f t="shared" si="20293"/>
        <v>0</v>
      </c>
    </row>
    <row r="1737" spans="1:52" x14ac:dyDescent="0.2">
      <c r="A1737" s="50" t="b">
        <f t="shared" ref="A1737:A1800" si="20955">IF(AV1737="Cotizacion Seleccionada",CONCATENATE("ALI_",C1737,"_SEG_",I1737),FALSE)</f>
        <v>0</v>
      </c>
      <c r="B1737" s="51" t="s">
        <v>150</v>
      </c>
      <c r="C1737" s="52">
        <v>22</v>
      </c>
      <c r="D1737" s="52">
        <f t="shared" ref="D1737" si="20956">IF(ISERROR(VLOOKUP(E1737,Proveedores,2,FALSE)),"",VLOOKUP(E1737,Proveedores,2,FALSE))</f>
        <v>2090</v>
      </c>
      <c r="E1737" s="53" t="s">
        <v>151</v>
      </c>
      <c r="F1737" s="54">
        <v>325</v>
      </c>
      <c r="G1737" s="53" t="s">
        <v>105</v>
      </c>
      <c r="H1737" s="53" t="s">
        <v>123</v>
      </c>
      <c r="I1737" s="52">
        <v>1</v>
      </c>
      <c r="J1737" s="53" t="s">
        <v>58</v>
      </c>
      <c r="K1737" s="55">
        <v>44835</v>
      </c>
      <c r="L1737" s="56">
        <v>0</v>
      </c>
      <c r="M1737" s="56">
        <v>8442</v>
      </c>
      <c r="N1737" s="56">
        <v>4552</v>
      </c>
      <c r="O1737" s="56">
        <v>405</v>
      </c>
      <c r="P1737" s="57">
        <v>0</v>
      </c>
      <c r="Q1737" s="58">
        <v>0</v>
      </c>
      <c r="R1737" s="57">
        <v>0</v>
      </c>
      <c r="S1737" s="57">
        <v>762</v>
      </c>
      <c r="T1737" s="58">
        <v>0</v>
      </c>
      <c r="U1737" s="57">
        <v>762</v>
      </c>
      <c r="V1737" s="57">
        <v>762</v>
      </c>
      <c r="W1737" s="58">
        <v>0</v>
      </c>
      <c r="X1737" s="57">
        <v>762</v>
      </c>
      <c r="Y1737" s="57">
        <v>762</v>
      </c>
      <c r="Z1737" s="58">
        <v>0</v>
      </c>
      <c r="AA1737" s="57">
        <v>762</v>
      </c>
      <c r="AB1737" s="57">
        <v>10210038</v>
      </c>
      <c r="AC1737" s="53" t="str">
        <f t="shared" si="20275"/>
        <v>Registro Valido</v>
      </c>
      <c r="AD1737" s="57">
        <f t="shared" ref="AD1737" si="20957">IF(OR(ISERROR(VLOOKUP(CONCATENATE("ALI_",$C1737,"_SEG_",$I1737,"_PROV_",$D1737),Catalogo_Precios,AD$8,FALSE)),L1737=0),0,VLOOKUP(CONCATENATE("ALI_",$C1737,"_SEG_",$I1737,"_PROV_",$D1737),Catalogo_Precios,AD$8,FALSE))</f>
        <v>0</v>
      </c>
      <c r="AE1737" s="57">
        <f t="shared" ref="AE1737" si="20958">IF(OR(ISERROR(VLOOKUP(CONCATENATE("ALI_",$C1737,"_SEG_",$I1737,"_PROV_",$D1737),Catalogo_Precios,AE$8,FALSE)),M1737=0),0,VLOOKUP(CONCATENATE("ALI_",$C1737,"_SEG_",$I1737,"_PROV_",$D1737),Catalogo_Precios,AE$8,FALSE))</f>
        <v>762</v>
      </c>
      <c r="AF1737" s="57">
        <f t="shared" ref="AF1737" si="20959">IF(OR(ISERROR(VLOOKUP(CONCATENATE("ALI_",$C1737,"_SEG_",$I1737,"_PROV_",$D1737),Catalogo_Precios,AF$8,FALSE)),N1737=0),0,VLOOKUP(CONCATENATE("ALI_",$C1737,"_SEG_",$I1737,"_PROV_",$D1737),Catalogo_Precios,AF$8,FALSE))</f>
        <v>762</v>
      </c>
      <c r="AG1737" s="57">
        <f t="shared" ref="AG1737" si="20960">IF(OR(ISERROR(VLOOKUP(CONCATENATE("ALI_",$C1737,"_SEG_",$I1737,"_PROV_",$D1737),Catalogo_Precios,AG$8,FALSE)),O1737=0),0,VLOOKUP(CONCATENATE("ALI_",$C1737,"_SEG_",$I1737,"_PROV_",$D1737),Catalogo_Precios,AG$8,FALSE))</f>
        <v>762</v>
      </c>
      <c r="AH1737" s="57">
        <f t="shared" ref="AH1737" si="20961">IF(OR(ISERROR(VLOOKUP(CONCATENATE("ALI_",$C1737,"_SEG_",$I1737,"_PROV_",$D1737),Catalogo_Precios,AH$8,FALSE)),L1737=0),0,VLOOKUP(CONCATENATE("ALI_",$C1737,"_SEG_",$I1737,"_PROV_",$D1737),Catalogo_Precios,AH$8,FALSE))</f>
        <v>0</v>
      </c>
      <c r="AI1737" s="57">
        <f t="shared" ref="AI1737" si="20962">IF(OR(ISERROR(VLOOKUP(CONCATENATE("ALI_",$C1737,"_SEG_",$I1737,"_PROV_",$D1737),Catalogo_Precios,AI$8,FALSE)),M1737=0),0,VLOOKUP(CONCATENATE("ALI_",$C1737,"_SEG_",$I1737,"_PROV_",$D1737),Catalogo_Precios,AI$8,FALSE))</f>
        <v>742</v>
      </c>
      <c r="AJ1737" s="57">
        <f t="shared" ref="AJ1737" si="20963">IF(OR(ISERROR(VLOOKUP(CONCATENATE("ALI_",$C1737,"_SEG_",$I1737,"_PROV_",$D1737),Catalogo_Precios,AJ$8,FALSE)),N1737=0),0,VLOOKUP(CONCATENATE("ALI_",$C1737,"_SEG_",$I1737,"_PROV_",$D1737),Catalogo_Precios,AJ$8,FALSE))</f>
        <v>742</v>
      </c>
      <c r="AK1737" s="57">
        <f t="shared" ref="AK1737" si="20964">IF(OR(ISERROR(VLOOKUP(CONCATENATE("ALI_",$C1737,"_SEG_",$I1737,"_PROV_",$D1737),Catalogo_Precios,AK$8,FALSE)),O1737=0),0,VLOOKUP(CONCATENATE("ALI_",$C1737,"_SEG_",$I1737,"_PROV_",$D1737),Catalogo_Precios,AK$8,FALSE))</f>
        <v>742</v>
      </c>
      <c r="AL1737" s="53" t="s">
        <v>152</v>
      </c>
      <c r="AM1737" s="59" t="str">
        <f t="shared" si="20284"/>
        <v>ALI_22_SEG_1</v>
      </c>
      <c r="AN1737" s="59" t="str">
        <f t="shared" si="20285"/>
        <v>ALI_22_SEG_1_VAL_10210038</v>
      </c>
      <c r="AO1737" s="60">
        <f t="shared" ref="AO1737" si="20965">IF(OR(AB1737="",AB1737=0),0,COUNTIF(Codificacion,AM1737))</f>
        <v>3</v>
      </c>
      <c r="AP1737" s="61">
        <f t="array" ref="AP1737">MIN(IF(Codificacion=AM1737,Total_Cotizacion,""))</f>
        <v>10196639</v>
      </c>
      <c r="AQ1737" s="62" t="b">
        <f t="shared" si="20287"/>
        <v>0</v>
      </c>
      <c r="AR1737" s="51" t="s">
        <v>153</v>
      </c>
      <c r="AS1737" s="63" t="str">
        <f t="shared" si="20876"/>
        <v/>
      </c>
      <c r="AT1737" s="59" t="str">
        <f t="shared" si="20289"/>
        <v>ALI_22_SEG_1_</v>
      </c>
      <c r="AU1737" s="63">
        <f t="shared" ref="AU1737" si="20966">IF(AND(COUNTIF(Codificacion3,AT1737)&lt;AO1737),1,COUNTIF(Codificacion3,AT1737))</f>
        <v>1</v>
      </c>
      <c r="AV1737" s="62" t="str">
        <f t="shared" si="20291"/>
        <v>No Seleccionada</v>
      </c>
      <c r="AW1737" s="53" t="s">
        <v>154</v>
      </c>
      <c r="AX1737" s="51" t="str">
        <f t="shared" si="20292"/>
        <v>ALI_22_SEG_1FALSO</v>
      </c>
      <c r="AY1737" s="51">
        <f t="shared" si="20273"/>
        <v>2</v>
      </c>
      <c r="AZ1737" s="64" t="b">
        <f t="shared" si="20293"/>
        <v>0</v>
      </c>
    </row>
    <row r="1738" spans="1:52" x14ac:dyDescent="0.2">
      <c r="A1738" s="50" t="b">
        <f t="shared" si="20955"/>
        <v>0</v>
      </c>
      <c r="B1738" s="51" t="s">
        <v>150</v>
      </c>
      <c r="C1738" s="52">
        <v>22</v>
      </c>
      <c r="D1738" s="52">
        <f t="shared" ref="D1738" si="20967">IF(ISERROR(VLOOKUP(E1738,Proveedores,2,FALSE)),"",VLOOKUP(E1738,Proveedores,2,FALSE))</f>
        <v>2090</v>
      </c>
      <c r="E1738" s="53" t="s">
        <v>151</v>
      </c>
      <c r="F1738" s="54">
        <v>326</v>
      </c>
      <c r="G1738" s="53" t="s">
        <v>105</v>
      </c>
      <c r="H1738" s="53" t="s">
        <v>123</v>
      </c>
      <c r="I1738" s="52">
        <v>2</v>
      </c>
      <c r="J1738" s="53" t="s">
        <v>58</v>
      </c>
      <c r="K1738" s="55">
        <v>44835</v>
      </c>
      <c r="L1738" s="56">
        <v>0</v>
      </c>
      <c r="M1738" s="56">
        <v>8633</v>
      </c>
      <c r="N1738" s="56">
        <v>4654</v>
      </c>
      <c r="O1738" s="56">
        <v>414</v>
      </c>
      <c r="P1738" s="57">
        <v>0</v>
      </c>
      <c r="Q1738" s="58">
        <v>0</v>
      </c>
      <c r="R1738" s="57">
        <v>0</v>
      </c>
      <c r="S1738" s="57">
        <v>762</v>
      </c>
      <c r="T1738" s="58">
        <v>0</v>
      </c>
      <c r="U1738" s="57">
        <v>762</v>
      </c>
      <c r="V1738" s="57">
        <v>762</v>
      </c>
      <c r="W1738" s="58">
        <v>0</v>
      </c>
      <c r="X1738" s="57">
        <v>762</v>
      </c>
      <c r="Y1738" s="57">
        <v>762</v>
      </c>
      <c r="Z1738" s="58">
        <v>0</v>
      </c>
      <c r="AA1738" s="57">
        <v>762</v>
      </c>
      <c r="AB1738" s="57">
        <v>10440162</v>
      </c>
      <c r="AC1738" s="53" t="str">
        <f t="shared" si="20275"/>
        <v>Registro Valido</v>
      </c>
      <c r="AD1738" s="57">
        <f t="shared" ref="AD1738" si="20968">IF(OR(ISERROR(VLOOKUP(CONCATENATE("ALI_",$C1738,"_SEG_",$I1738,"_PROV_",$D1738),Catalogo_Precios,AD$8,FALSE)),L1738=0),0,VLOOKUP(CONCATENATE("ALI_",$C1738,"_SEG_",$I1738,"_PROV_",$D1738),Catalogo_Precios,AD$8,FALSE))</f>
        <v>0</v>
      </c>
      <c r="AE1738" s="57">
        <f t="shared" ref="AE1738" si="20969">IF(OR(ISERROR(VLOOKUP(CONCATENATE("ALI_",$C1738,"_SEG_",$I1738,"_PROV_",$D1738),Catalogo_Precios,AE$8,FALSE)),M1738=0),0,VLOOKUP(CONCATENATE("ALI_",$C1738,"_SEG_",$I1738,"_PROV_",$D1738),Catalogo_Precios,AE$8,FALSE))</f>
        <v>762</v>
      </c>
      <c r="AF1738" s="57">
        <f t="shared" ref="AF1738" si="20970">IF(OR(ISERROR(VLOOKUP(CONCATENATE("ALI_",$C1738,"_SEG_",$I1738,"_PROV_",$D1738),Catalogo_Precios,AF$8,FALSE)),N1738=0),0,VLOOKUP(CONCATENATE("ALI_",$C1738,"_SEG_",$I1738,"_PROV_",$D1738),Catalogo_Precios,AF$8,FALSE))</f>
        <v>762</v>
      </c>
      <c r="AG1738" s="57">
        <f t="shared" ref="AG1738" si="20971">IF(OR(ISERROR(VLOOKUP(CONCATENATE("ALI_",$C1738,"_SEG_",$I1738,"_PROV_",$D1738),Catalogo_Precios,AG$8,FALSE)),O1738=0),0,VLOOKUP(CONCATENATE("ALI_",$C1738,"_SEG_",$I1738,"_PROV_",$D1738),Catalogo_Precios,AG$8,FALSE))</f>
        <v>762</v>
      </c>
      <c r="AH1738" s="57">
        <f t="shared" ref="AH1738" si="20972">IF(OR(ISERROR(VLOOKUP(CONCATENATE("ALI_",$C1738,"_SEG_",$I1738,"_PROV_",$D1738),Catalogo_Precios,AH$8,FALSE)),L1738=0),0,VLOOKUP(CONCATENATE("ALI_",$C1738,"_SEG_",$I1738,"_PROV_",$D1738),Catalogo_Precios,AH$8,FALSE))</f>
        <v>0</v>
      </c>
      <c r="AI1738" s="57">
        <f t="shared" ref="AI1738" si="20973">IF(OR(ISERROR(VLOOKUP(CONCATENATE("ALI_",$C1738,"_SEG_",$I1738,"_PROV_",$D1738),Catalogo_Precios,AI$8,FALSE)),M1738=0),0,VLOOKUP(CONCATENATE("ALI_",$C1738,"_SEG_",$I1738,"_PROV_",$D1738),Catalogo_Precios,AI$8,FALSE))</f>
        <v>742</v>
      </c>
      <c r="AJ1738" s="57">
        <f t="shared" ref="AJ1738" si="20974">IF(OR(ISERROR(VLOOKUP(CONCATENATE("ALI_",$C1738,"_SEG_",$I1738,"_PROV_",$D1738),Catalogo_Precios,AJ$8,FALSE)),N1738=0),0,VLOOKUP(CONCATENATE("ALI_",$C1738,"_SEG_",$I1738,"_PROV_",$D1738),Catalogo_Precios,AJ$8,FALSE))</f>
        <v>742</v>
      </c>
      <c r="AK1738" s="57">
        <f t="shared" ref="AK1738" si="20975">IF(OR(ISERROR(VLOOKUP(CONCATENATE("ALI_",$C1738,"_SEG_",$I1738,"_PROV_",$D1738),Catalogo_Precios,AK$8,FALSE)),O1738=0),0,VLOOKUP(CONCATENATE("ALI_",$C1738,"_SEG_",$I1738,"_PROV_",$D1738),Catalogo_Precios,AK$8,FALSE))</f>
        <v>742</v>
      </c>
      <c r="AL1738" s="53" t="s">
        <v>152</v>
      </c>
      <c r="AM1738" s="59" t="str">
        <f t="shared" si="20284"/>
        <v>ALI_22_SEG_2</v>
      </c>
      <c r="AN1738" s="59" t="str">
        <f t="shared" si="20285"/>
        <v>ALI_22_SEG_2_VAL_10440162</v>
      </c>
      <c r="AO1738" s="60">
        <f t="shared" ref="AO1738" si="20976">IF(OR(AB1738="",AB1738=0),0,COUNTIF(Codificacion,AM1738))</f>
        <v>1</v>
      </c>
      <c r="AP1738" s="61">
        <f t="array" ref="AP1738">MIN(IF(Codificacion=AM1738,Total_Cotizacion,""))</f>
        <v>10440162</v>
      </c>
      <c r="AQ1738" s="62" t="b">
        <f t="shared" si="20287"/>
        <v>1</v>
      </c>
      <c r="AR1738" s="51" t="s">
        <v>153</v>
      </c>
      <c r="AS1738" s="63" t="str">
        <f t="shared" si="20876"/>
        <v/>
      </c>
      <c r="AT1738" s="59" t="str">
        <f t="shared" si="20289"/>
        <v>ALI_22_SEG_2_</v>
      </c>
      <c r="AU1738" s="63">
        <f t="shared" ref="AU1738" si="20977">IF(AND(COUNTIF(Codificacion3,AT1738)&lt;AO1738),1,COUNTIF(Codificacion3,AT1738))</f>
        <v>1</v>
      </c>
      <c r="AV1738" s="62" t="str">
        <f t="shared" si="20291"/>
        <v>No Seleccionada</v>
      </c>
      <c r="AW1738" s="53" t="s">
        <v>154</v>
      </c>
      <c r="AX1738" s="51" t="str">
        <f t="shared" si="20292"/>
        <v>ALI_22_SEG_2VERDADERO</v>
      </c>
      <c r="AY1738" s="51">
        <f t="shared" si="20273"/>
        <v>1</v>
      </c>
      <c r="AZ1738" s="64" t="b">
        <f t="shared" si="20293"/>
        <v>1</v>
      </c>
    </row>
    <row r="1739" spans="1:52" x14ac:dyDescent="0.2">
      <c r="A1739" s="50" t="b">
        <f t="shared" si="20955"/>
        <v>0</v>
      </c>
      <c r="B1739" s="51" t="s">
        <v>150</v>
      </c>
      <c r="C1739" s="52">
        <v>22</v>
      </c>
      <c r="D1739" s="52">
        <f t="shared" ref="D1739" si="20978">IF(ISERROR(VLOOKUP(E1739,Proveedores,2,FALSE)),"",VLOOKUP(E1739,Proveedores,2,FALSE))</f>
        <v>2090</v>
      </c>
      <c r="E1739" s="53" t="s">
        <v>151</v>
      </c>
      <c r="F1739" s="54">
        <v>327</v>
      </c>
      <c r="G1739" s="53" t="s">
        <v>105</v>
      </c>
      <c r="H1739" s="53" t="s">
        <v>123</v>
      </c>
      <c r="I1739" s="52">
        <v>3</v>
      </c>
      <c r="J1739" s="53" t="s">
        <v>58</v>
      </c>
      <c r="K1739" s="55">
        <v>44835</v>
      </c>
      <c r="L1739" s="56">
        <v>0</v>
      </c>
      <c r="M1739" s="56">
        <v>8582</v>
      </c>
      <c r="N1739" s="56">
        <v>4626</v>
      </c>
      <c r="O1739" s="56">
        <v>411</v>
      </c>
      <c r="P1739" s="57">
        <v>0</v>
      </c>
      <c r="Q1739" s="58">
        <v>0</v>
      </c>
      <c r="R1739" s="57">
        <v>0</v>
      </c>
      <c r="S1739" s="57">
        <v>762</v>
      </c>
      <c r="T1739" s="58">
        <v>0</v>
      </c>
      <c r="U1739" s="57">
        <v>762</v>
      </c>
      <c r="V1739" s="57">
        <v>762</v>
      </c>
      <c r="W1739" s="58">
        <v>0</v>
      </c>
      <c r="X1739" s="57">
        <v>762</v>
      </c>
      <c r="Y1739" s="57">
        <v>762</v>
      </c>
      <c r="Z1739" s="58">
        <v>0</v>
      </c>
      <c r="AA1739" s="57">
        <v>762</v>
      </c>
      <c r="AB1739" s="57">
        <v>10377678</v>
      </c>
      <c r="AC1739" s="53" t="str">
        <f t="shared" si="20275"/>
        <v>Registro Valido</v>
      </c>
      <c r="AD1739" s="57">
        <f t="shared" ref="AD1739" si="20979">IF(OR(ISERROR(VLOOKUP(CONCATENATE("ALI_",$C1739,"_SEG_",$I1739,"_PROV_",$D1739),Catalogo_Precios,AD$8,FALSE)),L1739=0),0,VLOOKUP(CONCATENATE("ALI_",$C1739,"_SEG_",$I1739,"_PROV_",$D1739),Catalogo_Precios,AD$8,FALSE))</f>
        <v>0</v>
      </c>
      <c r="AE1739" s="57">
        <f t="shared" ref="AE1739" si="20980">IF(OR(ISERROR(VLOOKUP(CONCATENATE("ALI_",$C1739,"_SEG_",$I1739,"_PROV_",$D1739),Catalogo_Precios,AE$8,FALSE)),M1739=0),0,VLOOKUP(CONCATENATE("ALI_",$C1739,"_SEG_",$I1739,"_PROV_",$D1739),Catalogo_Precios,AE$8,FALSE))</f>
        <v>762</v>
      </c>
      <c r="AF1739" s="57">
        <f t="shared" ref="AF1739" si="20981">IF(OR(ISERROR(VLOOKUP(CONCATENATE("ALI_",$C1739,"_SEG_",$I1739,"_PROV_",$D1739),Catalogo_Precios,AF$8,FALSE)),N1739=0),0,VLOOKUP(CONCATENATE("ALI_",$C1739,"_SEG_",$I1739,"_PROV_",$D1739),Catalogo_Precios,AF$8,FALSE))</f>
        <v>762</v>
      </c>
      <c r="AG1739" s="57">
        <f t="shared" ref="AG1739" si="20982">IF(OR(ISERROR(VLOOKUP(CONCATENATE("ALI_",$C1739,"_SEG_",$I1739,"_PROV_",$D1739),Catalogo_Precios,AG$8,FALSE)),O1739=0),0,VLOOKUP(CONCATENATE("ALI_",$C1739,"_SEG_",$I1739,"_PROV_",$D1739),Catalogo_Precios,AG$8,FALSE))</f>
        <v>762</v>
      </c>
      <c r="AH1739" s="57">
        <f t="shared" ref="AH1739" si="20983">IF(OR(ISERROR(VLOOKUP(CONCATENATE("ALI_",$C1739,"_SEG_",$I1739,"_PROV_",$D1739),Catalogo_Precios,AH$8,FALSE)),L1739=0),0,VLOOKUP(CONCATENATE("ALI_",$C1739,"_SEG_",$I1739,"_PROV_",$D1739),Catalogo_Precios,AH$8,FALSE))</f>
        <v>0</v>
      </c>
      <c r="AI1739" s="57">
        <f t="shared" ref="AI1739" si="20984">IF(OR(ISERROR(VLOOKUP(CONCATENATE("ALI_",$C1739,"_SEG_",$I1739,"_PROV_",$D1739),Catalogo_Precios,AI$8,FALSE)),M1739=0),0,VLOOKUP(CONCATENATE("ALI_",$C1739,"_SEG_",$I1739,"_PROV_",$D1739),Catalogo_Precios,AI$8,FALSE))</f>
        <v>742</v>
      </c>
      <c r="AJ1739" s="57">
        <f t="shared" ref="AJ1739" si="20985">IF(OR(ISERROR(VLOOKUP(CONCATENATE("ALI_",$C1739,"_SEG_",$I1739,"_PROV_",$D1739),Catalogo_Precios,AJ$8,FALSE)),N1739=0),0,VLOOKUP(CONCATENATE("ALI_",$C1739,"_SEG_",$I1739,"_PROV_",$D1739),Catalogo_Precios,AJ$8,FALSE))</f>
        <v>742</v>
      </c>
      <c r="AK1739" s="57">
        <f t="shared" ref="AK1739" si="20986">IF(OR(ISERROR(VLOOKUP(CONCATENATE("ALI_",$C1739,"_SEG_",$I1739,"_PROV_",$D1739),Catalogo_Precios,AK$8,FALSE)),O1739=0),0,VLOOKUP(CONCATENATE("ALI_",$C1739,"_SEG_",$I1739,"_PROV_",$D1739),Catalogo_Precios,AK$8,FALSE))</f>
        <v>742</v>
      </c>
      <c r="AL1739" s="53" t="s">
        <v>152</v>
      </c>
      <c r="AM1739" s="59" t="str">
        <f t="shared" si="20284"/>
        <v>ALI_22_SEG_3</v>
      </c>
      <c r="AN1739" s="59" t="str">
        <f t="shared" si="20285"/>
        <v>ALI_22_SEG_3_VAL_10377678</v>
      </c>
      <c r="AO1739" s="60">
        <f t="shared" ref="AO1739" si="20987">IF(OR(AB1739="",AB1739=0),0,COUNTIF(Codificacion,AM1739))</f>
        <v>2</v>
      </c>
      <c r="AP1739" s="61">
        <f t="array" ref="AP1739">MIN(IF(Codificacion=AM1739,Total_Cotizacion,""))</f>
        <v>10364059</v>
      </c>
      <c r="AQ1739" s="62" t="b">
        <f t="shared" si="20287"/>
        <v>0</v>
      </c>
      <c r="AR1739" s="51" t="s">
        <v>153</v>
      </c>
      <c r="AS1739" s="63" t="str">
        <f t="shared" si="20876"/>
        <v/>
      </c>
      <c r="AT1739" s="59" t="str">
        <f t="shared" si="20289"/>
        <v>ALI_22_SEG_3_</v>
      </c>
      <c r="AU1739" s="63">
        <f t="shared" ref="AU1739" si="20988">IF(AND(COUNTIF(Codificacion3,AT1739)&lt;AO1739),1,COUNTIF(Codificacion3,AT1739))</f>
        <v>1</v>
      </c>
      <c r="AV1739" s="62" t="str">
        <f t="shared" si="20291"/>
        <v>No Seleccionada</v>
      </c>
      <c r="AW1739" s="53" t="s">
        <v>154</v>
      </c>
      <c r="AX1739" s="51" t="str">
        <f t="shared" si="20292"/>
        <v>ALI_22_SEG_3FALSO</v>
      </c>
      <c r="AY1739" s="51">
        <f t="shared" ref="AY1739:AY1802" si="20989">COUNTIF(AX$10:AX$2017,CONCATENATE(AM1739,AQ1739))</f>
        <v>1</v>
      </c>
      <c r="AZ1739" s="64" t="b">
        <f t="shared" si="20293"/>
        <v>0</v>
      </c>
    </row>
    <row r="1740" spans="1:52" x14ac:dyDescent="0.2">
      <c r="A1740" s="50" t="b">
        <f t="shared" si="20955"/>
        <v>0</v>
      </c>
      <c r="B1740" s="51" t="s">
        <v>150</v>
      </c>
      <c r="C1740" s="52">
        <v>22</v>
      </c>
      <c r="D1740" s="52">
        <f t="shared" ref="D1740" si="20990">IF(ISERROR(VLOOKUP(E1740,Proveedores,2,FALSE)),"",VLOOKUP(E1740,Proveedores,2,FALSE))</f>
        <v>2090</v>
      </c>
      <c r="E1740" s="53" t="s">
        <v>151</v>
      </c>
      <c r="F1740" s="54">
        <v>328</v>
      </c>
      <c r="G1740" s="53" t="s">
        <v>105</v>
      </c>
      <c r="H1740" s="53" t="s">
        <v>123</v>
      </c>
      <c r="I1740" s="52">
        <v>4</v>
      </c>
      <c r="J1740" s="53" t="s">
        <v>58</v>
      </c>
      <c r="K1740" s="55">
        <v>44835</v>
      </c>
      <c r="L1740" s="56">
        <v>0</v>
      </c>
      <c r="M1740" s="56">
        <v>9143</v>
      </c>
      <c r="N1740" s="56">
        <v>4927</v>
      </c>
      <c r="O1740" s="56">
        <v>439</v>
      </c>
      <c r="P1740" s="57">
        <v>0</v>
      </c>
      <c r="Q1740" s="58">
        <v>0</v>
      </c>
      <c r="R1740" s="57">
        <v>0</v>
      </c>
      <c r="S1740" s="57">
        <v>762</v>
      </c>
      <c r="T1740" s="58">
        <v>0</v>
      </c>
      <c r="U1740" s="57">
        <v>762</v>
      </c>
      <c r="V1740" s="57">
        <v>762</v>
      </c>
      <c r="W1740" s="58">
        <v>0</v>
      </c>
      <c r="X1740" s="57">
        <v>762</v>
      </c>
      <c r="Y1740" s="57">
        <v>762</v>
      </c>
      <c r="Z1740" s="58">
        <v>0</v>
      </c>
      <c r="AA1740" s="57">
        <v>762</v>
      </c>
      <c r="AB1740" s="57">
        <v>11055858</v>
      </c>
      <c r="AC1740" s="53" t="str">
        <f t="shared" ref="AC1740:AC1803" si="20991">IF(OR(AB1740=0,AB1740=""),"Registro No Valido","Registro Valido")</f>
        <v>Registro Valido</v>
      </c>
      <c r="AD1740" s="57">
        <f t="shared" ref="AD1740" si="20992">IF(OR(ISERROR(VLOOKUP(CONCATENATE("ALI_",$C1740,"_SEG_",$I1740,"_PROV_",$D1740),Catalogo_Precios,AD$8,FALSE)),L1740=0),0,VLOOKUP(CONCATENATE("ALI_",$C1740,"_SEG_",$I1740,"_PROV_",$D1740),Catalogo_Precios,AD$8,FALSE))</f>
        <v>0</v>
      </c>
      <c r="AE1740" s="57">
        <f t="shared" ref="AE1740" si="20993">IF(OR(ISERROR(VLOOKUP(CONCATENATE("ALI_",$C1740,"_SEG_",$I1740,"_PROV_",$D1740),Catalogo_Precios,AE$8,FALSE)),M1740=0),0,VLOOKUP(CONCATENATE("ALI_",$C1740,"_SEG_",$I1740,"_PROV_",$D1740),Catalogo_Precios,AE$8,FALSE))</f>
        <v>762</v>
      </c>
      <c r="AF1740" s="57">
        <f t="shared" ref="AF1740" si="20994">IF(OR(ISERROR(VLOOKUP(CONCATENATE("ALI_",$C1740,"_SEG_",$I1740,"_PROV_",$D1740),Catalogo_Precios,AF$8,FALSE)),N1740=0),0,VLOOKUP(CONCATENATE("ALI_",$C1740,"_SEG_",$I1740,"_PROV_",$D1740),Catalogo_Precios,AF$8,FALSE))</f>
        <v>762</v>
      </c>
      <c r="AG1740" s="57">
        <f t="shared" ref="AG1740" si="20995">IF(OR(ISERROR(VLOOKUP(CONCATENATE("ALI_",$C1740,"_SEG_",$I1740,"_PROV_",$D1740),Catalogo_Precios,AG$8,FALSE)),O1740=0),0,VLOOKUP(CONCATENATE("ALI_",$C1740,"_SEG_",$I1740,"_PROV_",$D1740),Catalogo_Precios,AG$8,FALSE))</f>
        <v>762</v>
      </c>
      <c r="AH1740" s="57">
        <f t="shared" ref="AH1740" si="20996">IF(OR(ISERROR(VLOOKUP(CONCATENATE("ALI_",$C1740,"_SEG_",$I1740,"_PROV_",$D1740),Catalogo_Precios,AH$8,FALSE)),L1740=0),0,VLOOKUP(CONCATENATE("ALI_",$C1740,"_SEG_",$I1740,"_PROV_",$D1740),Catalogo_Precios,AH$8,FALSE))</f>
        <v>0</v>
      </c>
      <c r="AI1740" s="57">
        <f t="shared" ref="AI1740" si="20997">IF(OR(ISERROR(VLOOKUP(CONCATENATE("ALI_",$C1740,"_SEG_",$I1740,"_PROV_",$D1740),Catalogo_Precios,AI$8,FALSE)),M1740=0),0,VLOOKUP(CONCATENATE("ALI_",$C1740,"_SEG_",$I1740,"_PROV_",$D1740),Catalogo_Precios,AI$8,FALSE))</f>
        <v>742</v>
      </c>
      <c r="AJ1740" s="57">
        <f t="shared" ref="AJ1740" si="20998">IF(OR(ISERROR(VLOOKUP(CONCATENATE("ALI_",$C1740,"_SEG_",$I1740,"_PROV_",$D1740),Catalogo_Precios,AJ$8,FALSE)),N1740=0),0,VLOOKUP(CONCATENATE("ALI_",$C1740,"_SEG_",$I1740,"_PROV_",$D1740),Catalogo_Precios,AJ$8,FALSE))</f>
        <v>742</v>
      </c>
      <c r="AK1740" s="57">
        <f t="shared" ref="AK1740" si="20999">IF(OR(ISERROR(VLOOKUP(CONCATENATE("ALI_",$C1740,"_SEG_",$I1740,"_PROV_",$D1740),Catalogo_Precios,AK$8,FALSE)),O1740=0),0,VLOOKUP(CONCATENATE("ALI_",$C1740,"_SEG_",$I1740,"_PROV_",$D1740),Catalogo_Precios,AK$8,FALSE))</f>
        <v>742</v>
      </c>
      <c r="AL1740" s="53" t="s">
        <v>152</v>
      </c>
      <c r="AM1740" s="59" t="str">
        <f t="shared" ref="AM1740:AM1803" si="21000">IF(AC1740="Registro Valido",CONCATENATE("ALI_",C1740,"_SEG_",I1740),"Registro No Valido")</f>
        <v>ALI_22_SEG_4</v>
      </c>
      <c r="AN1740" s="59" t="str">
        <f t="shared" ref="AN1740:AN1803" si="21001">IF(AC1740="Registro Valido",CONCATENATE("ALI_",C1740,"_SEG_",I1740,"_VAL_",AB1740),"Registro No Valido")</f>
        <v>ALI_22_SEG_4_VAL_11055858</v>
      </c>
      <c r="AO1740" s="60">
        <f t="shared" ref="AO1740" si="21002">IF(OR(AB1740="",AB1740=0),0,COUNTIF(Codificacion,AM1740))</f>
        <v>1</v>
      </c>
      <c r="AP1740" s="61">
        <f t="array" ref="AP1740">MIN(IF(Codificacion=AM1740,Total_Cotizacion,""))</f>
        <v>11055858</v>
      </c>
      <c r="AQ1740" s="62" t="b">
        <f t="shared" ref="AQ1740:AQ1803" si="21003">IF(AND(AO1740&gt;0,AB1740&lt;&gt;""),AP1740=AB1740,"")</f>
        <v>1</v>
      </c>
      <c r="AR1740" s="51" t="s">
        <v>153</v>
      </c>
      <c r="AS1740" s="63" t="str">
        <f t="shared" si="20876"/>
        <v/>
      </c>
      <c r="AT1740" s="59" t="str">
        <f t="shared" ref="AT1740:AT1803" si="21004">IF(AC1740="Registro Valido",CONCATENATE("ALI_",C1740,"_SEG_",I1740,"_",AS1740),"Registro No Valido")</f>
        <v>ALI_22_SEG_4_</v>
      </c>
      <c r="AU1740" s="63">
        <f t="shared" ref="AU1740" si="21005">IF(AND(COUNTIF(Codificacion3,AT1740)&lt;AO1740),1,COUNTIF(Codificacion3,AT1740))</f>
        <v>1</v>
      </c>
      <c r="AV1740" s="62" t="str">
        <f t="shared" ref="AV1740:AV1803" si="21006">IF(AND(AU1740=1,AS1740="X"),"Cotizacion Seleccionada","No Seleccionada")</f>
        <v>No Seleccionada</v>
      </c>
      <c r="AW1740" s="53" t="s">
        <v>154</v>
      </c>
      <c r="AX1740" s="51" t="str">
        <f t="shared" ref="AX1740:AX1803" si="21007">CONCATENATE(AM1740,AQ1740)</f>
        <v>ALI_22_SEG_4VERDADERO</v>
      </c>
      <c r="AY1740" s="51">
        <f t="shared" si="20989"/>
        <v>1</v>
      </c>
      <c r="AZ1740" s="64" t="b">
        <f t="shared" ref="AZ1740:AZ1803" si="21008">AO1740=AY1740</f>
        <v>1</v>
      </c>
    </row>
    <row r="1741" spans="1:52" x14ac:dyDescent="0.2">
      <c r="A1741" s="50" t="b">
        <f t="shared" si="20955"/>
        <v>0</v>
      </c>
      <c r="B1741" s="51" t="s">
        <v>150</v>
      </c>
      <c r="C1741" s="52">
        <v>22</v>
      </c>
      <c r="D1741" s="52">
        <f t="shared" ref="D1741" si="21009">IF(ISERROR(VLOOKUP(E1741,Proveedores,2,FALSE)),"",VLOOKUP(E1741,Proveedores,2,FALSE))</f>
        <v>2090</v>
      </c>
      <c r="E1741" s="53" t="s">
        <v>151</v>
      </c>
      <c r="F1741" s="54">
        <v>329</v>
      </c>
      <c r="G1741" s="53" t="s">
        <v>105</v>
      </c>
      <c r="H1741" s="53" t="s">
        <v>123</v>
      </c>
      <c r="I1741" s="52">
        <v>5</v>
      </c>
      <c r="J1741" s="53" t="s">
        <v>58</v>
      </c>
      <c r="K1741" s="55">
        <v>44835</v>
      </c>
      <c r="L1741" s="56">
        <v>0</v>
      </c>
      <c r="M1741" s="56">
        <v>8500</v>
      </c>
      <c r="N1741" s="56">
        <v>4582</v>
      </c>
      <c r="O1741" s="56">
        <v>407</v>
      </c>
      <c r="P1741" s="57">
        <v>0</v>
      </c>
      <c r="Q1741" s="58">
        <v>0</v>
      </c>
      <c r="R1741" s="57">
        <v>0</v>
      </c>
      <c r="S1741" s="57">
        <v>762</v>
      </c>
      <c r="T1741" s="58">
        <v>0</v>
      </c>
      <c r="U1741" s="57">
        <v>762</v>
      </c>
      <c r="V1741" s="57">
        <v>762</v>
      </c>
      <c r="W1741" s="58">
        <v>0</v>
      </c>
      <c r="X1741" s="57">
        <v>762</v>
      </c>
      <c r="Y1741" s="57">
        <v>762</v>
      </c>
      <c r="Z1741" s="58">
        <v>0</v>
      </c>
      <c r="AA1741" s="57">
        <v>762</v>
      </c>
      <c r="AB1741" s="57">
        <v>10278618</v>
      </c>
      <c r="AC1741" s="53" t="str">
        <f t="shared" si="20991"/>
        <v>Registro Valido</v>
      </c>
      <c r="AD1741" s="57">
        <f t="shared" ref="AD1741" si="21010">IF(OR(ISERROR(VLOOKUP(CONCATENATE("ALI_",$C1741,"_SEG_",$I1741,"_PROV_",$D1741),Catalogo_Precios,AD$8,FALSE)),L1741=0),0,VLOOKUP(CONCATENATE("ALI_",$C1741,"_SEG_",$I1741,"_PROV_",$D1741),Catalogo_Precios,AD$8,FALSE))</f>
        <v>0</v>
      </c>
      <c r="AE1741" s="57">
        <f t="shared" ref="AE1741" si="21011">IF(OR(ISERROR(VLOOKUP(CONCATENATE("ALI_",$C1741,"_SEG_",$I1741,"_PROV_",$D1741),Catalogo_Precios,AE$8,FALSE)),M1741=0),0,VLOOKUP(CONCATENATE("ALI_",$C1741,"_SEG_",$I1741,"_PROV_",$D1741),Catalogo_Precios,AE$8,FALSE))</f>
        <v>762</v>
      </c>
      <c r="AF1741" s="57">
        <f t="shared" ref="AF1741" si="21012">IF(OR(ISERROR(VLOOKUP(CONCATENATE("ALI_",$C1741,"_SEG_",$I1741,"_PROV_",$D1741),Catalogo_Precios,AF$8,FALSE)),N1741=0),0,VLOOKUP(CONCATENATE("ALI_",$C1741,"_SEG_",$I1741,"_PROV_",$D1741),Catalogo_Precios,AF$8,FALSE))</f>
        <v>762</v>
      </c>
      <c r="AG1741" s="57">
        <f t="shared" ref="AG1741" si="21013">IF(OR(ISERROR(VLOOKUP(CONCATENATE("ALI_",$C1741,"_SEG_",$I1741,"_PROV_",$D1741),Catalogo_Precios,AG$8,FALSE)),O1741=0),0,VLOOKUP(CONCATENATE("ALI_",$C1741,"_SEG_",$I1741,"_PROV_",$D1741),Catalogo_Precios,AG$8,FALSE))</f>
        <v>762</v>
      </c>
      <c r="AH1741" s="57">
        <f t="shared" ref="AH1741" si="21014">IF(OR(ISERROR(VLOOKUP(CONCATENATE("ALI_",$C1741,"_SEG_",$I1741,"_PROV_",$D1741),Catalogo_Precios,AH$8,FALSE)),L1741=0),0,VLOOKUP(CONCATENATE("ALI_",$C1741,"_SEG_",$I1741,"_PROV_",$D1741),Catalogo_Precios,AH$8,FALSE))</f>
        <v>0</v>
      </c>
      <c r="AI1741" s="57">
        <f t="shared" ref="AI1741" si="21015">IF(OR(ISERROR(VLOOKUP(CONCATENATE("ALI_",$C1741,"_SEG_",$I1741,"_PROV_",$D1741),Catalogo_Precios,AI$8,FALSE)),M1741=0),0,VLOOKUP(CONCATENATE("ALI_",$C1741,"_SEG_",$I1741,"_PROV_",$D1741),Catalogo_Precios,AI$8,FALSE))</f>
        <v>742</v>
      </c>
      <c r="AJ1741" s="57">
        <f t="shared" ref="AJ1741" si="21016">IF(OR(ISERROR(VLOOKUP(CONCATENATE("ALI_",$C1741,"_SEG_",$I1741,"_PROV_",$D1741),Catalogo_Precios,AJ$8,FALSE)),N1741=0),0,VLOOKUP(CONCATENATE("ALI_",$C1741,"_SEG_",$I1741,"_PROV_",$D1741),Catalogo_Precios,AJ$8,FALSE))</f>
        <v>742</v>
      </c>
      <c r="AK1741" s="57">
        <f t="shared" ref="AK1741" si="21017">IF(OR(ISERROR(VLOOKUP(CONCATENATE("ALI_",$C1741,"_SEG_",$I1741,"_PROV_",$D1741),Catalogo_Precios,AK$8,FALSE)),O1741=0),0,VLOOKUP(CONCATENATE("ALI_",$C1741,"_SEG_",$I1741,"_PROV_",$D1741),Catalogo_Precios,AK$8,FALSE))</f>
        <v>742</v>
      </c>
      <c r="AL1741" s="53" t="s">
        <v>152</v>
      </c>
      <c r="AM1741" s="59" t="str">
        <f t="shared" si="21000"/>
        <v>ALI_22_SEG_5</v>
      </c>
      <c r="AN1741" s="59" t="str">
        <f t="shared" si="21001"/>
        <v>ALI_22_SEG_5_VAL_10278618</v>
      </c>
      <c r="AO1741" s="60">
        <f t="shared" ref="AO1741" si="21018">IF(OR(AB1741="",AB1741=0),0,COUNTIF(Codificacion,AM1741))</f>
        <v>2</v>
      </c>
      <c r="AP1741" s="61">
        <f t="array" ref="AP1741">MIN(IF(Codificacion=AM1741,Total_Cotizacion,""))</f>
        <v>10265129</v>
      </c>
      <c r="AQ1741" s="62" t="b">
        <f t="shared" si="21003"/>
        <v>0</v>
      </c>
      <c r="AR1741" s="51" t="s">
        <v>153</v>
      </c>
      <c r="AS1741" s="63" t="str">
        <f t="shared" si="20876"/>
        <v/>
      </c>
      <c r="AT1741" s="59" t="str">
        <f t="shared" si="21004"/>
        <v>ALI_22_SEG_5_</v>
      </c>
      <c r="AU1741" s="63">
        <f t="shared" ref="AU1741" si="21019">IF(AND(COUNTIF(Codificacion3,AT1741)&lt;AO1741),1,COUNTIF(Codificacion3,AT1741))</f>
        <v>1</v>
      </c>
      <c r="AV1741" s="62" t="str">
        <f t="shared" si="21006"/>
        <v>No Seleccionada</v>
      </c>
      <c r="AW1741" s="53" t="s">
        <v>154</v>
      </c>
      <c r="AX1741" s="51" t="str">
        <f t="shared" si="21007"/>
        <v>ALI_22_SEG_5FALSO</v>
      </c>
      <c r="AY1741" s="51">
        <f t="shared" si="20989"/>
        <v>1</v>
      </c>
      <c r="AZ1741" s="64" t="b">
        <f t="shared" si="21008"/>
        <v>0</v>
      </c>
    </row>
    <row r="1742" spans="1:52" x14ac:dyDescent="0.2">
      <c r="A1742" s="50" t="b">
        <f t="shared" si="20955"/>
        <v>0</v>
      </c>
      <c r="B1742" s="51" t="s">
        <v>150</v>
      </c>
      <c r="C1742" s="52">
        <v>22</v>
      </c>
      <c r="D1742" s="52">
        <f t="shared" ref="D1742" si="21020">IF(ISERROR(VLOOKUP(E1742,Proveedores,2,FALSE)),"",VLOOKUP(E1742,Proveedores,2,FALSE))</f>
        <v>2090</v>
      </c>
      <c r="E1742" s="53" t="s">
        <v>151</v>
      </c>
      <c r="F1742" s="54">
        <v>330</v>
      </c>
      <c r="G1742" s="53" t="s">
        <v>105</v>
      </c>
      <c r="H1742" s="53" t="s">
        <v>123</v>
      </c>
      <c r="I1742" s="52">
        <v>6</v>
      </c>
      <c r="J1742" s="53" t="s">
        <v>58</v>
      </c>
      <c r="K1742" s="55">
        <v>44835</v>
      </c>
      <c r="L1742" s="56">
        <v>0</v>
      </c>
      <c r="M1742" s="56">
        <v>9200</v>
      </c>
      <c r="N1742" s="56">
        <v>4958</v>
      </c>
      <c r="O1742" s="56">
        <v>441</v>
      </c>
      <c r="P1742" s="57">
        <v>0</v>
      </c>
      <c r="Q1742" s="58">
        <v>0</v>
      </c>
      <c r="R1742" s="57">
        <v>0</v>
      </c>
      <c r="S1742" s="57">
        <v>762</v>
      </c>
      <c r="T1742" s="58">
        <v>0</v>
      </c>
      <c r="U1742" s="57">
        <v>762</v>
      </c>
      <c r="V1742" s="57">
        <v>762</v>
      </c>
      <c r="W1742" s="58">
        <v>0</v>
      </c>
      <c r="X1742" s="57">
        <v>762</v>
      </c>
      <c r="Y1742" s="57">
        <v>762</v>
      </c>
      <c r="Z1742" s="58">
        <v>0</v>
      </c>
      <c r="AA1742" s="57">
        <v>762</v>
      </c>
      <c r="AB1742" s="57">
        <v>11124438</v>
      </c>
      <c r="AC1742" s="53" t="str">
        <f t="shared" si="20991"/>
        <v>Registro Valido</v>
      </c>
      <c r="AD1742" s="57">
        <f t="shared" ref="AD1742" si="21021">IF(OR(ISERROR(VLOOKUP(CONCATENATE("ALI_",$C1742,"_SEG_",$I1742,"_PROV_",$D1742),Catalogo_Precios,AD$8,FALSE)),L1742=0),0,VLOOKUP(CONCATENATE("ALI_",$C1742,"_SEG_",$I1742,"_PROV_",$D1742),Catalogo_Precios,AD$8,FALSE))</f>
        <v>0</v>
      </c>
      <c r="AE1742" s="57">
        <f t="shared" ref="AE1742" si="21022">IF(OR(ISERROR(VLOOKUP(CONCATENATE("ALI_",$C1742,"_SEG_",$I1742,"_PROV_",$D1742),Catalogo_Precios,AE$8,FALSE)),M1742=0),0,VLOOKUP(CONCATENATE("ALI_",$C1742,"_SEG_",$I1742,"_PROV_",$D1742),Catalogo_Precios,AE$8,FALSE))</f>
        <v>762</v>
      </c>
      <c r="AF1742" s="57">
        <f t="shared" ref="AF1742" si="21023">IF(OR(ISERROR(VLOOKUP(CONCATENATE("ALI_",$C1742,"_SEG_",$I1742,"_PROV_",$D1742),Catalogo_Precios,AF$8,FALSE)),N1742=0),0,VLOOKUP(CONCATENATE("ALI_",$C1742,"_SEG_",$I1742,"_PROV_",$D1742),Catalogo_Precios,AF$8,FALSE))</f>
        <v>762</v>
      </c>
      <c r="AG1742" s="57">
        <f t="shared" ref="AG1742" si="21024">IF(OR(ISERROR(VLOOKUP(CONCATENATE("ALI_",$C1742,"_SEG_",$I1742,"_PROV_",$D1742),Catalogo_Precios,AG$8,FALSE)),O1742=0),0,VLOOKUP(CONCATENATE("ALI_",$C1742,"_SEG_",$I1742,"_PROV_",$D1742),Catalogo_Precios,AG$8,FALSE))</f>
        <v>762</v>
      </c>
      <c r="AH1742" s="57">
        <f t="shared" ref="AH1742" si="21025">IF(OR(ISERROR(VLOOKUP(CONCATENATE("ALI_",$C1742,"_SEG_",$I1742,"_PROV_",$D1742),Catalogo_Precios,AH$8,FALSE)),L1742=0),0,VLOOKUP(CONCATENATE("ALI_",$C1742,"_SEG_",$I1742,"_PROV_",$D1742),Catalogo_Precios,AH$8,FALSE))</f>
        <v>0</v>
      </c>
      <c r="AI1742" s="57">
        <f t="shared" ref="AI1742" si="21026">IF(OR(ISERROR(VLOOKUP(CONCATENATE("ALI_",$C1742,"_SEG_",$I1742,"_PROV_",$D1742),Catalogo_Precios,AI$8,FALSE)),M1742=0),0,VLOOKUP(CONCATENATE("ALI_",$C1742,"_SEG_",$I1742,"_PROV_",$D1742),Catalogo_Precios,AI$8,FALSE))</f>
        <v>742</v>
      </c>
      <c r="AJ1742" s="57">
        <f t="shared" ref="AJ1742" si="21027">IF(OR(ISERROR(VLOOKUP(CONCATENATE("ALI_",$C1742,"_SEG_",$I1742,"_PROV_",$D1742),Catalogo_Precios,AJ$8,FALSE)),N1742=0),0,VLOOKUP(CONCATENATE("ALI_",$C1742,"_SEG_",$I1742,"_PROV_",$D1742),Catalogo_Precios,AJ$8,FALSE))</f>
        <v>742</v>
      </c>
      <c r="AK1742" s="57">
        <f t="shared" ref="AK1742" si="21028">IF(OR(ISERROR(VLOOKUP(CONCATENATE("ALI_",$C1742,"_SEG_",$I1742,"_PROV_",$D1742),Catalogo_Precios,AK$8,FALSE)),O1742=0),0,VLOOKUP(CONCATENATE("ALI_",$C1742,"_SEG_",$I1742,"_PROV_",$D1742),Catalogo_Precios,AK$8,FALSE))</f>
        <v>742</v>
      </c>
      <c r="AL1742" s="53" t="s">
        <v>152</v>
      </c>
      <c r="AM1742" s="59" t="str">
        <f t="shared" si="21000"/>
        <v>ALI_22_SEG_6</v>
      </c>
      <c r="AN1742" s="59" t="str">
        <f t="shared" si="21001"/>
        <v>ALI_22_SEG_6_VAL_11124438</v>
      </c>
      <c r="AO1742" s="60">
        <f t="shared" ref="AO1742" si="21029">IF(OR(AB1742="",AB1742=0),0,COUNTIF(Codificacion,AM1742))</f>
        <v>1</v>
      </c>
      <c r="AP1742" s="61">
        <f t="array" ref="AP1742">MIN(IF(Codificacion=AM1742,Total_Cotizacion,""))</f>
        <v>11124438</v>
      </c>
      <c r="AQ1742" s="62" t="b">
        <f t="shared" si="21003"/>
        <v>1</v>
      </c>
      <c r="AR1742" s="51" t="s">
        <v>153</v>
      </c>
      <c r="AS1742" s="63" t="str">
        <f t="shared" si="20876"/>
        <v/>
      </c>
      <c r="AT1742" s="59" t="str">
        <f t="shared" si="21004"/>
        <v>ALI_22_SEG_6_</v>
      </c>
      <c r="AU1742" s="63">
        <f t="shared" ref="AU1742" si="21030">IF(AND(COUNTIF(Codificacion3,AT1742)&lt;AO1742),1,COUNTIF(Codificacion3,AT1742))</f>
        <v>1</v>
      </c>
      <c r="AV1742" s="62" t="str">
        <f t="shared" si="21006"/>
        <v>No Seleccionada</v>
      </c>
      <c r="AW1742" s="53" t="s">
        <v>154</v>
      </c>
      <c r="AX1742" s="51" t="str">
        <f t="shared" si="21007"/>
        <v>ALI_22_SEG_6VERDADERO</v>
      </c>
      <c r="AY1742" s="51">
        <f t="shared" si="20989"/>
        <v>1</v>
      </c>
      <c r="AZ1742" s="64" t="b">
        <f t="shared" si="21008"/>
        <v>1</v>
      </c>
    </row>
    <row r="1743" spans="1:52" x14ac:dyDescent="0.2">
      <c r="A1743" s="50" t="b">
        <f t="shared" si="20955"/>
        <v>0</v>
      </c>
      <c r="B1743" s="51" t="s">
        <v>150</v>
      </c>
      <c r="C1743" s="52">
        <v>22</v>
      </c>
      <c r="D1743" s="52">
        <f t="shared" ref="D1743" si="21031">IF(ISERROR(VLOOKUP(E1743,Proveedores,2,FALSE)),"",VLOOKUP(E1743,Proveedores,2,FALSE))</f>
        <v>2090</v>
      </c>
      <c r="E1743" s="53" t="s">
        <v>151</v>
      </c>
      <c r="F1743" s="54">
        <v>331</v>
      </c>
      <c r="G1743" s="53" t="s">
        <v>105</v>
      </c>
      <c r="H1743" s="53" t="s">
        <v>123</v>
      </c>
      <c r="I1743" s="52">
        <v>7</v>
      </c>
      <c r="J1743" s="53" t="s">
        <v>58</v>
      </c>
      <c r="K1743" s="55">
        <v>44835</v>
      </c>
      <c r="L1743" s="56">
        <v>0</v>
      </c>
      <c r="M1743" s="56">
        <v>9395</v>
      </c>
      <c r="N1743" s="56">
        <v>5065</v>
      </c>
      <c r="O1743" s="56">
        <v>450</v>
      </c>
      <c r="P1743" s="57">
        <v>0</v>
      </c>
      <c r="Q1743" s="58">
        <v>0</v>
      </c>
      <c r="R1743" s="57">
        <v>0</v>
      </c>
      <c r="S1743" s="57">
        <v>762</v>
      </c>
      <c r="T1743" s="58">
        <v>0</v>
      </c>
      <c r="U1743" s="57">
        <v>762</v>
      </c>
      <c r="V1743" s="57">
        <v>762</v>
      </c>
      <c r="W1743" s="58">
        <v>0</v>
      </c>
      <c r="X1743" s="57">
        <v>762</v>
      </c>
      <c r="Y1743" s="57">
        <v>762</v>
      </c>
      <c r="Z1743" s="58">
        <v>0</v>
      </c>
      <c r="AA1743" s="57">
        <v>762</v>
      </c>
      <c r="AB1743" s="57">
        <v>11361420</v>
      </c>
      <c r="AC1743" s="53" t="str">
        <f t="shared" si="20991"/>
        <v>Registro Valido</v>
      </c>
      <c r="AD1743" s="57">
        <f t="shared" ref="AD1743" si="21032">IF(OR(ISERROR(VLOOKUP(CONCATENATE("ALI_",$C1743,"_SEG_",$I1743,"_PROV_",$D1743),Catalogo_Precios,AD$8,FALSE)),L1743=0),0,VLOOKUP(CONCATENATE("ALI_",$C1743,"_SEG_",$I1743,"_PROV_",$D1743),Catalogo_Precios,AD$8,FALSE))</f>
        <v>0</v>
      </c>
      <c r="AE1743" s="57">
        <f t="shared" ref="AE1743" si="21033">IF(OR(ISERROR(VLOOKUP(CONCATENATE("ALI_",$C1743,"_SEG_",$I1743,"_PROV_",$D1743),Catalogo_Precios,AE$8,FALSE)),M1743=0),0,VLOOKUP(CONCATENATE("ALI_",$C1743,"_SEG_",$I1743,"_PROV_",$D1743),Catalogo_Precios,AE$8,FALSE))</f>
        <v>762</v>
      </c>
      <c r="AF1743" s="57">
        <f t="shared" ref="AF1743" si="21034">IF(OR(ISERROR(VLOOKUP(CONCATENATE("ALI_",$C1743,"_SEG_",$I1743,"_PROV_",$D1743),Catalogo_Precios,AF$8,FALSE)),N1743=0),0,VLOOKUP(CONCATENATE("ALI_",$C1743,"_SEG_",$I1743,"_PROV_",$D1743),Catalogo_Precios,AF$8,FALSE))</f>
        <v>762</v>
      </c>
      <c r="AG1743" s="57">
        <f t="shared" ref="AG1743" si="21035">IF(OR(ISERROR(VLOOKUP(CONCATENATE("ALI_",$C1743,"_SEG_",$I1743,"_PROV_",$D1743),Catalogo_Precios,AG$8,FALSE)),O1743=0),0,VLOOKUP(CONCATENATE("ALI_",$C1743,"_SEG_",$I1743,"_PROV_",$D1743),Catalogo_Precios,AG$8,FALSE))</f>
        <v>762</v>
      </c>
      <c r="AH1743" s="57">
        <f t="shared" ref="AH1743" si="21036">IF(OR(ISERROR(VLOOKUP(CONCATENATE("ALI_",$C1743,"_SEG_",$I1743,"_PROV_",$D1743),Catalogo_Precios,AH$8,FALSE)),L1743=0),0,VLOOKUP(CONCATENATE("ALI_",$C1743,"_SEG_",$I1743,"_PROV_",$D1743),Catalogo_Precios,AH$8,FALSE))</f>
        <v>0</v>
      </c>
      <c r="AI1743" s="57">
        <f t="shared" ref="AI1743" si="21037">IF(OR(ISERROR(VLOOKUP(CONCATENATE("ALI_",$C1743,"_SEG_",$I1743,"_PROV_",$D1743),Catalogo_Precios,AI$8,FALSE)),M1743=0),0,VLOOKUP(CONCATENATE("ALI_",$C1743,"_SEG_",$I1743,"_PROV_",$D1743),Catalogo_Precios,AI$8,FALSE))</f>
        <v>742</v>
      </c>
      <c r="AJ1743" s="57">
        <f t="shared" ref="AJ1743" si="21038">IF(OR(ISERROR(VLOOKUP(CONCATENATE("ALI_",$C1743,"_SEG_",$I1743,"_PROV_",$D1743),Catalogo_Precios,AJ$8,FALSE)),N1743=0),0,VLOOKUP(CONCATENATE("ALI_",$C1743,"_SEG_",$I1743,"_PROV_",$D1743),Catalogo_Precios,AJ$8,FALSE))</f>
        <v>742</v>
      </c>
      <c r="AK1743" s="57">
        <f t="shared" ref="AK1743" si="21039">IF(OR(ISERROR(VLOOKUP(CONCATENATE("ALI_",$C1743,"_SEG_",$I1743,"_PROV_",$D1743),Catalogo_Precios,AK$8,FALSE)),O1743=0),0,VLOOKUP(CONCATENATE("ALI_",$C1743,"_SEG_",$I1743,"_PROV_",$D1743),Catalogo_Precios,AK$8,FALSE))</f>
        <v>742</v>
      </c>
      <c r="AL1743" s="53" t="s">
        <v>152</v>
      </c>
      <c r="AM1743" s="59" t="str">
        <f t="shared" si="21000"/>
        <v>ALI_22_SEG_7</v>
      </c>
      <c r="AN1743" s="59" t="str">
        <f t="shared" si="21001"/>
        <v>ALI_22_SEG_7_VAL_11361420</v>
      </c>
      <c r="AO1743" s="60">
        <f t="shared" ref="AO1743" si="21040">IF(OR(AB1743="",AB1743=0),0,COUNTIF(Codificacion,AM1743))</f>
        <v>2</v>
      </c>
      <c r="AP1743" s="61">
        <f t="array" ref="AP1743">MIN(IF(Codificacion=AM1743,Total_Cotizacion,""))</f>
        <v>8850576</v>
      </c>
      <c r="AQ1743" s="62" t="b">
        <f t="shared" si="21003"/>
        <v>0</v>
      </c>
      <c r="AR1743" s="51" t="s">
        <v>153</v>
      </c>
      <c r="AS1743" s="63" t="str">
        <f t="shared" si="20876"/>
        <v/>
      </c>
      <c r="AT1743" s="59" t="str">
        <f t="shared" si="21004"/>
        <v>ALI_22_SEG_7_</v>
      </c>
      <c r="AU1743" s="63">
        <f t="shared" ref="AU1743" si="21041">IF(AND(COUNTIF(Codificacion3,AT1743)&lt;AO1743),1,COUNTIF(Codificacion3,AT1743))</f>
        <v>1</v>
      </c>
      <c r="AV1743" s="62" t="str">
        <f t="shared" si="21006"/>
        <v>No Seleccionada</v>
      </c>
      <c r="AW1743" s="53" t="s">
        <v>154</v>
      </c>
      <c r="AX1743" s="51" t="str">
        <f t="shared" si="21007"/>
        <v>ALI_22_SEG_7FALSO</v>
      </c>
      <c r="AY1743" s="51">
        <f t="shared" si="20989"/>
        <v>1</v>
      </c>
      <c r="AZ1743" s="64" t="b">
        <f t="shared" si="21008"/>
        <v>0</v>
      </c>
    </row>
    <row r="1744" spans="1:52" x14ac:dyDescent="0.2">
      <c r="A1744" s="50" t="b">
        <f t="shared" si="20955"/>
        <v>0</v>
      </c>
      <c r="B1744" s="51" t="s">
        <v>150</v>
      </c>
      <c r="C1744" s="52">
        <v>22</v>
      </c>
      <c r="D1744" s="52">
        <f t="shared" ref="D1744" si="21042">IF(ISERROR(VLOOKUP(E1744,Proveedores,2,FALSE)),"",VLOOKUP(E1744,Proveedores,2,FALSE))</f>
        <v>2090</v>
      </c>
      <c r="E1744" s="53" t="s">
        <v>151</v>
      </c>
      <c r="F1744" s="54">
        <v>332</v>
      </c>
      <c r="G1744" s="53" t="s">
        <v>105</v>
      </c>
      <c r="H1744" s="53" t="s">
        <v>123</v>
      </c>
      <c r="I1744" s="52">
        <v>8</v>
      </c>
      <c r="J1744" s="53" t="s">
        <v>58</v>
      </c>
      <c r="K1744" s="55">
        <v>44835</v>
      </c>
      <c r="L1744" s="56">
        <v>0</v>
      </c>
      <c r="M1744" s="56">
        <v>9067</v>
      </c>
      <c r="N1744" s="56">
        <v>4888</v>
      </c>
      <c r="O1744" s="56">
        <v>435</v>
      </c>
      <c r="P1744" s="57">
        <v>0</v>
      </c>
      <c r="Q1744" s="58">
        <v>0</v>
      </c>
      <c r="R1744" s="57">
        <v>0</v>
      </c>
      <c r="S1744" s="57">
        <v>762</v>
      </c>
      <c r="T1744" s="58">
        <v>0</v>
      </c>
      <c r="U1744" s="57">
        <v>762</v>
      </c>
      <c r="V1744" s="57">
        <v>762</v>
      </c>
      <c r="W1744" s="58">
        <v>0</v>
      </c>
      <c r="X1744" s="57">
        <v>762</v>
      </c>
      <c r="Y1744" s="57">
        <v>762</v>
      </c>
      <c r="Z1744" s="58">
        <v>0</v>
      </c>
      <c r="AA1744" s="57">
        <v>762</v>
      </c>
      <c r="AB1744" s="57">
        <v>10965180</v>
      </c>
      <c r="AC1744" s="53" t="str">
        <f t="shared" si="20991"/>
        <v>Registro Valido</v>
      </c>
      <c r="AD1744" s="57">
        <f t="shared" ref="AD1744" si="21043">IF(OR(ISERROR(VLOOKUP(CONCATENATE("ALI_",$C1744,"_SEG_",$I1744,"_PROV_",$D1744),Catalogo_Precios,AD$8,FALSE)),L1744=0),0,VLOOKUP(CONCATENATE("ALI_",$C1744,"_SEG_",$I1744,"_PROV_",$D1744),Catalogo_Precios,AD$8,FALSE))</f>
        <v>0</v>
      </c>
      <c r="AE1744" s="57">
        <f t="shared" ref="AE1744" si="21044">IF(OR(ISERROR(VLOOKUP(CONCATENATE("ALI_",$C1744,"_SEG_",$I1744,"_PROV_",$D1744),Catalogo_Precios,AE$8,FALSE)),M1744=0),0,VLOOKUP(CONCATENATE("ALI_",$C1744,"_SEG_",$I1744,"_PROV_",$D1744),Catalogo_Precios,AE$8,FALSE))</f>
        <v>762</v>
      </c>
      <c r="AF1744" s="57">
        <f t="shared" ref="AF1744" si="21045">IF(OR(ISERROR(VLOOKUP(CONCATENATE("ALI_",$C1744,"_SEG_",$I1744,"_PROV_",$D1744),Catalogo_Precios,AF$8,FALSE)),N1744=0),0,VLOOKUP(CONCATENATE("ALI_",$C1744,"_SEG_",$I1744,"_PROV_",$D1744),Catalogo_Precios,AF$8,FALSE))</f>
        <v>762</v>
      </c>
      <c r="AG1744" s="57">
        <f t="shared" ref="AG1744" si="21046">IF(OR(ISERROR(VLOOKUP(CONCATENATE("ALI_",$C1744,"_SEG_",$I1744,"_PROV_",$D1744),Catalogo_Precios,AG$8,FALSE)),O1744=0),0,VLOOKUP(CONCATENATE("ALI_",$C1744,"_SEG_",$I1744,"_PROV_",$D1744),Catalogo_Precios,AG$8,FALSE))</f>
        <v>762</v>
      </c>
      <c r="AH1744" s="57">
        <f t="shared" ref="AH1744" si="21047">IF(OR(ISERROR(VLOOKUP(CONCATENATE("ALI_",$C1744,"_SEG_",$I1744,"_PROV_",$D1744),Catalogo_Precios,AH$8,FALSE)),L1744=0),0,VLOOKUP(CONCATENATE("ALI_",$C1744,"_SEG_",$I1744,"_PROV_",$D1744),Catalogo_Precios,AH$8,FALSE))</f>
        <v>0</v>
      </c>
      <c r="AI1744" s="57">
        <f t="shared" ref="AI1744" si="21048">IF(OR(ISERROR(VLOOKUP(CONCATENATE("ALI_",$C1744,"_SEG_",$I1744,"_PROV_",$D1744),Catalogo_Precios,AI$8,FALSE)),M1744=0),0,VLOOKUP(CONCATENATE("ALI_",$C1744,"_SEG_",$I1744,"_PROV_",$D1744),Catalogo_Precios,AI$8,FALSE))</f>
        <v>742</v>
      </c>
      <c r="AJ1744" s="57">
        <f t="shared" ref="AJ1744" si="21049">IF(OR(ISERROR(VLOOKUP(CONCATENATE("ALI_",$C1744,"_SEG_",$I1744,"_PROV_",$D1744),Catalogo_Precios,AJ$8,FALSE)),N1744=0),0,VLOOKUP(CONCATENATE("ALI_",$C1744,"_SEG_",$I1744,"_PROV_",$D1744),Catalogo_Precios,AJ$8,FALSE))</f>
        <v>742</v>
      </c>
      <c r="AK1744" s="57">
        <f t="shared" ref="AK1744" si="21050">IF(OR(ISERROR(VLOOKUP(CONCATENATE("ALI_",$C1744,"_SEG_",$I1744,"_PROV_",$D1744),Catalogo_Precios,AK$8,FALSE)),O1744=0),0,VLOOKUP(CONCATENATE("ALI_",$C1744,"_SEG_",$I1744,"_PROV_",$D1744),Catalogo_Precios,AK$8,FALSE))</f>
        <v>742</v>
      </c>
      <c r="AL1744" s="53" t="s">
        <v>152</v>
      </c>
      <c r="AM1744" s="59" t="str">
        <f t="shared" si="21000"/>
        <v>ALI_22_SEG_8</v>
      </c>
      <c r="AN1744" s="59" t="str">
        <f t="shared" si="21001"/>
        <v>ALI_22_SEG_8_VAL_10965180</v>
      </c>
      <c r="AO1744" s="60">
        <f t="shared" ref="AO1744" si="21051">IF(OR(AB1744="",AB1744=0),0,COUNTIF(Codificacion,AM1744))</f>
        <v>2</v>
      </c>
      <c r="AP1744" s="61">
        <f t="array" ref="AP1744">MIN(IF(Codificacion=AM1744,Total_Cotizacion,""))</f>
        <v>10950790</v>
      </c>
      <c r="AQ1744" s="62" t="b">
        <f t="shared" si="21003"/>
        <v>0</v>
      </c>
      <c r="AR1744" s="51" t="s">
        <v>153</v>
      </c>
      <c r="AS1744" s="63" t="str">
        <f t="shared" si="20876"/>
        <v/>
      </c>
      <c r="AT1744" s="59" t="str">
        <f t="shared" si="21004"/>
        <v>ALI_22_SEG_8_</v>
      </c>
      <c r="AU1744" s="63">
        <f t="shared" ref="AU1744" si="21052">IF(AND(COUNTIF(Codificacion3,AT1744)&lt;AO1744),1,COUNTIF(Codificacion3,AT1744))</f>
        <v>1</v>
      </c>
      <c r="AV1744" s="62" t="str">
        <f t="shared" si="21006"/>
        <v>No Seleccionada</v>
      </c>
      <c r="AW1744" s="53" t="s">
        <v>154</v>
      </c>
      <c r="AX1744" s="51" t="str">
        <f t="shared" si="21007"/>
        <v>ALI_22_SEG_8FALSO</v>
      </c>
      <c r="AY1744" s="51">
        <f t="shared" si="20989"/>
        <v>1</v>
      </c>
      <c r="AZ1744" s="64" t="b">
        <f t="shared" si="21008"/>
        <v>0</v>
      </c>
    </row>
    <row r="1745" spans="1:52" x14ac:dyDescent="0.2">
      <c r="A1745" s="50" t="b">
        <f t="shared" si="20955"/>
        <v>0</v>
      </c>
      <c r="B1745" s="51" t="s">
        <v>150</v>
      </c>
      <c r="C1745" s="52">
        <v>22</v>
      </c>
      <c r="D1745" s="52">
        <f t="shared" ref="D1745" si="21053">IF(ISERROR(VLOOKUP(E1745,Proveedores,2,FALSE)),"",VLOOKUP(E1745,Proveedores,2,FALSE))</f>
        <v>2090</v>
      </c>
      <c r="E1745" s="53" t="s">
        <v>151</v>
      </c>
      <c r="F1745" s="54">
        <v>333</v>
      </c>
      <c r="G1745" s="53" t="s">
        <v>105</v>
      </c>
      <c r="H1745" s="53" t="s">
        <v>123</v>
      </c>
      <c r="I1745" s="52">
        <v>9</v>
      </c>
      <c r="J1745" s="53" t="s">
        <v>58</v>
      </c>
      <c r="K1745" s="55">
        <v>44835</v>
      </c>
      <c r="L1745" s="56">
        <v>0</v>
      </c>
      <c r="M1745" s="56">
        <v>9164</v>
      </c>
      <c r="N1745" s="56">
        <v>4938</v>
      </c>
      <c r="O1745" s="56">
        <v>439</v>
      </c>
      <c r="P1745" s="57">
        <v>0</v>
      </c>
      <c r="Q1745" s="58">
        <v>0</v>
      </c>
      <c r="R1745" s="57">
        <v>0</v>
      </c>
      <c r="S1745" s="57">
        <v>762</v>
      </c>
      <c r="T1745" s="58">
        <v>0</v>
      </c>
      <c r="U1745" s="57">
        <v>762</v>
      </c>
      <c r="V1745" s="57">
        <v>762</v>
      </c>
      <c r="W1745" s="58">
        <v>0</v>
      </c>
      <c r="X1745" s="57">
        <v>762</v>
      </c>
      <c r="Y1745" s="57">
        <v>762</v>
      </c>
      <c r="Z1745" s="58">
        <v>0</v>
      </c>
      <c r="AA1745" s="57">
        <v>762</v>
      </c>
      <c r="AB1745" s="57">
        <v>11080242</v>
      </c>
      <c r="AC1745" s="53" t="str">
        <f t="shared" si="20991"/>
        <v>Registro Valido</v>
      </c>
      <c r="AD1745" s="57">
        <f t="shared" ref="AD1745" si="21054">IF(OR(ISERROR(VLOOKUP(CONCATENATE("ALI_",$C1745,"_SEG_",$I1745,"_PROV_",$D1745),Catalogo_Precios,AD$8,FALSE)),L1745=0),0,VLOOKUP(CONCATENATE("ALI_",$C1745,"_SEG_",$I1745,"_PROV_",$D1745),Catalogo_Precios,AD$8,FALSE))</f>
        <v>0</v>
      </c>
      <c r="AE1745" s="57">
        <f t="shared" ref="AE1745" si="21055">IF(OR(ISERROR(VLOOKUP(CONCATENATE("ALI_",$C1745,"_SEG_",$I1745,"_PROV_",$D1745),Catalogo_Precios,AE$8,FALSE)),M1745=0),0,VLOOKUP(CONCATENATE("ALI_",$C1745,"_SEG_",$I1745,"_PROV_",$D1745),Catalogo_Precios,AE$8,FALSE))</f>
        <v>762</v>
      </c>
      <c r="AF1745" s="57">
        <f t="shared" ref="AF1745" si="21056">IF(OR(ISERROR(VLOOKUP(CONCATENATE("ALI_",$C1745,"_SEG_",$I1745,"_PROV_",$D1745),Catalogo_Precios,AF$8,FALSE)),N1745=0),0,VLOOKUP(CONCATENATE("ALI_",$C1745,"_SEG_",$I1745,"_PROV_",$D1745),Catalogo_Precios,AF$8,FALSE))</f>
        <v>762</v>
      </c>
      <c r="AG1745" s="57">
        <f t="shared" ref="AG1745" si="21057">IF(OR(ISERROR(VLOOKUP(CONCATENATE("ALI_",$C1745,"_SEG_",$I1745,"_PROV_",$D1745),Catalogo_Precios,AG$8,FALSE)),O1745=0),0,VLOOKUP(CONCATENATE("ALI_",$C1745,"_SEG_",$I1745,"_PROV_",$D1745),Catalogo_Precios,AG$8,FALSE))</f>
        <v>762</v>
      </c>
      <c r="AH1745" s="57">
        <f t="shared" ref="AH1745" si="21058">IF(OR(ISERROR(VLOOKUP(CONCATENATE("ALI_",$C1745,"_SEG_",$I1745,"_PROV_",$D1745),Catalogo_Precios,AH$8,FALSE)),L1745=0),0,VLOOKUP(CONCATENATE("ALI_",$C1745,"_SEG_",$I1745,"_PROV_",$D1745),Catalogo_Precios,AH$8,FALSE))</f>
        <v>0</v>
      </c>
      <c r="AI1745" s="57">
        <f t="shared" ref="AI1745" si="21059">IF(OR(ISERROR(VLOOKUP(CONCATENATE("ALI_",$C1745,"_SEG_",$I1745,"_PROV_",$D1745),Catalogo_Precios,AI$8,FALSE)),M1745=0),0,VLOOKUP(CONCATENATE("ALI_",$C1745,"_SEG_",$I1745,"_PROV_",$D1745),Catalogo_Precios,AI$8,FALSE))</f>
        <v>742</v>
      </c>
      <c r="AJ1745" s="57">
        <f t="shared" ref="AJ1745" si="21060">IF(OR(ISERROR(VLOOKUP(CONCATENATE("ALI_",$C1745,"_SEG_",$I1745,"_PROV_",$D1745),Catalogo_Precios,AJ$8,FALSE)),N1745=0),0,VLOOKUP(CONCATENATE("ALI_",$C1745,"_SEG_",$I1745,"_PROV_",$D1745),Catalogo_Precios,AJ$8,FALSE))</f>
        <v>742</v>
      </c>
      <c r="AK1745" s="57">
        <f t="shared" ref="AK1745" si="21061">IF(OR(ISERROR(VLOOKUP(CONCATENATE("ALI_",$C1745,"_SEG_",$I1745,"_PROV_",$D1745),Catalogo_Precios,AK$8,FALSE)),O1745=0),0,VLOOKUP(CONCATENATE("ALI_",$C1745,"_SEG_",$I1745,"_PROV_",$D1745),Catalogo_Precios,AK$8,FALSE))</f>
        <v>742</v>
      </c>
      <c r="AL1745" s="53" t="s">
        <v>152</v>
      </c>
      <c r="AM1745" s="59" t="str">
        <f t="shared" si="21000"/>
        <v>ALI_22_SEG_9</v>
      </c>
      <c r="AN1745" s="59" t="str">
        <f t="shared" si="21001"/>
        <v>ALI_22_SEG_9_VAL_11080242</v>
      </c>
      <c r="AO1745" s="60">
        <f t="shared" ref="AO1745" si="21062">IF(OR(AB1745="",AB1745=0),0,COUNTIF(Codificacion,AM1745))</f>
        <v>2</v>
      </c>
      <c r="AP1745" s="61">
        <f t="array" ref="AP1745">MIN(IF(Codificacion=AM1745,Total_Cotizacion,""))</f>
        <v>11065701</v>
      </c>
      <c r="AQ1745" s="62" t="b">
        <f t="shared" si="21003"/>
        <v>0</v>
      </c>
      <c r="AR1745" s="51" t="s">
        <v>153</v>
      </c>
      <c r="AS1745" s="63" t="str">
        <f t="shared" si="20876"/>
        <v/>
      </c>
      <c r="AT1745" s="59" t="str">
        <f t="shared" si="21004"/>
        <v>ALI_22_SEG_9_</v>
      </c>
      <c r="AU1745" s="63">
        <f t="shared" ref="AU1745" si="21063">IF(AND(COUNTIF(Codificacion3,AT1745)&lt;AO1745),1,COUNTIF(Codificacion3,AT1745))</f>
        <v>1</v>
      </c>
      <c r="AV1745" s="62" t="str">
        <f t="shared" si="21006"/>
        <v>No Seleccionada</v>
      </c>
      <c r="AW1745" s="53" t="s">
        <v>154</v>
      </c>
      <c r="AX1745" s="51" t="str">
        <f t="shared" si="21007"/>
        <v>ALI_22_SEG_9FALSO</v>
      </c>
      <c r="AY1745" s="51">
        <f t="shared" si="20989"/>
        <v>1</v>
      </c>
      <c r="AZ1745" s="64" t="b">
        <f t="shared" si="21008"/>
        <v>0</v>
      </c>
    </row>
    <row r="1746" spans="1:52" x14ac:dyDescent="0.2">
      <c r="A1746" s="50" t="b">
        <f t="shared" si="20955"/>
        <v>0</v>
      </c>
      <c r="B1746" s="51" t="s">
        <v>150</v>
      </c>
      <c r="C1746" s="52">
        <v>22</v>
      </c>
      <c r="D1746" s="52">
        <f t="shared" ref="D1746" si="21064">IF(ISERROR(VLOOKUP(E1746,Proveedores,2,FALSE)),"",VLOOKUP(E1746,Proveedores,2,FALSE))</f>
        <v>2090</v>
      </c>
      <c r="E1746" s="53" t="s">
        <v>151</v>
      </c>
      <c r="F1746" s="54">
        <v>334</v>
      </c>
      <c r="G1746" s="53" t="s">
        <v>105</v>
      </c>
      <c r="H1746" s="53" t="s">
        <v>123</v>
      </c>
      <c r="I1746" s="52">
        <v>10</v>
      </c>
      <c r="J1746" s="53" t="s">
        <v>58</v>
      </c>
      <c r="K1746" s="55">
        <v>44835</v>
      </c>
      <c r="L1746" s="56">
        <v>0</v>
      </c>
      <c r="M1746" s="56">
        <v>9179</v>
      </c>
      <c r="N1746" s="56">
        <v>4947</v>
      </c>
      <c r="O1746" s="56">
        <v>440</v>
      </c>
      <c r="P1746" s="57">
        <v>0</v>
      </c>
      <c r="Q1746" s="58">
        <v>0</v>
      </c>
      <c r="R1746" s="57">
        <v>0</v>
      </c>
      <c r="S1746" s="57">
        <v>762</v>
      </c>
      <c r="T1746" s="58">
        <v>0</v>
      </c>
      <c r="U1746" s="57">
        <v>762</v>
      </c>
      <c r="V1746" s="57">
        <v>762</v>
      </c>
      <c r="W1746" s="58">
        <v>0</v>
      </c>
      <c r="X1746" s="57">
        <v>762</v>
      </c>
      <c r="Y1746" s="57">
        <v>762</v>
      </c>
      <c r="Z1746" s="58">
        <v>0</v>
      </c>
      <c r="AA1746" s="57">
        <v>762</v>
      </c>
      <c r="AB1746" s="57">
        <v>11099292</v>
      </c>
      <c r="AC1746" s="53" t="str">
        <f t="shared" si="20991"/>
        <v>Registro Valido</v>
      </c>
      <c r="AD1746" s="57">
        <f t="shared" ref="AD1746" si="21065">IF(OR(ISERROR(VLOOKUP(CONCATENATE("ALI_",$C1746,"_SEG_",$I1746,"_PROV_",$D1746),Catalogo_Precios,AD$8,FALSE)),L1746=0),0,VLOOKUP(CONCATENATE("ALI_",$C1746,"_SEG_",$I1746,"_PROV_",$D1746),Catalogo_Precios,AD$8,FALSE))</f>
        <v>0</v>
      </c>
      <c r="AE1746" s="57">
        <f t="shared" ref="AE1746" si="21066">IF(OR(ISERROR(VLOOKUP(CONCATENATE("ALI_",$C1746,"_SEG_",$I1746,"_PROV_",$D1746),Catalogo_Precios,AE$8,FALSE)),M1746=0),0,VLOOKUP(CONCATENATE("ALI_",$C1746,"_SEG_",$I1746,"_PROV_",$D1746),Catalogo_Precios,AE$8,FALSE))</f>
        <v>762</v>
      </c>
      <c r="AF1746" s="57">
        <f t="shared" ref="AF1746" si="21067">IF(OR(ISERROR(VLOOKUP(CONCATENATE("ALI_",$C1746,"_SEG_",$I1746,"_PROV_",$D1746),Catalogo_Precios,AF$8,FALSE)),N1746=0),0,VLOOKUP(CONCATENATE("ALI_",$C1746,"_SEG_",$I1746,"_PROV_",$D1746),Catalogo_Precios,AF$8,FALSE))</f>
        <v>762</v>
      </c>
      <c r="AG1746" s="57">
        <f t="shared" ref="AG1746" si="21068">IF(OR(ISERROR(VLOOKUP(CONCATENATE("ALI_",$C1746,"_SEG_",$I1746,"_PROV_",$D1746),Catalogo_Precios,AG$8,FALSE)),O1746=0),0,VLOOKUP(CONCATENATE("ALI_",$C1746,"_SEG_",$I1746,"_PROV_",$D1746),Catalogo_Precios,AG$8,FALSE))</f>
        <v>762</v>
      </c>
      <c r="AH1746" s="57">
        <f t="shared" ref="AH1746" si="21069">IF(OR(ISERROR(VLOOKUP(CONCATENATE("ALI_",$C1746,"_SEG_",$I1746,"_PROV_",$D1746),Catalogo_Precios,AH$8,FALSE)),L1746=0),0,VLOOKUP(CONCATENATE("ALI_",$C1746,"_SEG_",$I1746,"_PROV_",$D1746),Catalogo_Precios,AH$8,FALSE))</f>
        <v>0</v>
      </c>
      <c r="AI1746" s="57">
        <f t="shared" ref="AI1746" si="21070">IF(OR(ISERROR(VLOOKUP(CONCATENATE("ALI_",$C1746,"_SEG_",$I1746,"_PROV_",$D1746),Catalogo_Precios,AI$8,FALSE)),M1746=0),0,VLOOKUP(CONCATENATE("ALI_",$C1746,"_SEG_",$I1746,"_PROV_",$D1746),Catalogo_Precios,AI$8,FALSE))</f>
        <v>742</v>
      </c>
      <c r="AJ1746" s="57">
        <f t="shared" ref="AJ1746" si="21071">IF(OR(ISERROR(VLOOKUP(CONCATENATE("ALI_",$C1746,"_SEG_",$I1746,"_PROV_",$D1746),Catalogo_Precios,AJ$8,FALSE)),N1746=0),0,VLOOKUP(CONCATENATE("ALI_",$C1746,"_SEG_",$I1746,"_PROV_",$D1746),Catalogo_Precios,AJ$8,FALSE))</f>
        <v>742</v>
      </c>
      <c r="AK1746" s="57">
        <f t="shared" ref="AK1746" si="21072">IF(OR(ISERROR(VLOOKUP(CONCATENATE("ALI_",$C1746,"_SEG_",$I1746,"_PROV_",$D1746),Catalogo_Precios,AK$8,FALSE)),O1746=0),0,VLOOKUP(CONCATENATE("ALI_",$C1746,"_SEG_",$I1746,"_PROV_",$D1746),Catalogo_Precios,AK$8,FALSE))</f>
        <v>742</v>
      </c>
      <c r="AL1746" s="53" t="s">
        <v>152</v>
      </c>
      <c r="AM1746" s="59" t="str">
        <f t="shared" si="21000"/>
        <v>ALI_22_SEG_10</v>
      </c>
      <c r="AN1746" s="59" t="str">
        <f t="shared" si="21001"/>
        <v>ALI_22_SEG_10_VAL_11099292</v>
      </c>
      <c r="AO1746" s="60">
        <f t="shared" ref="AO1746" si="21073">IF(OR(AB1746="",AB1746=0),0,COUNTIF(Codificacion,AM1746))</f>
        <v>2</v>
      </c>
      <c r="AP1746" s="61">
        <f t="array" ref="AP1746">MIN(IF(Codificacion=AM1746,Total_Cotizacion,""))</f>
        <v>11084726</v>
      </c>
      <c r="AQ1746" s="62" t="b">
        <f t="shared" si="21003"/>
        <v>0</v>
      </c>
      <c r="AR1746" s="51" t="s">
        <v>153</v>
      </c>
      <c r="AS1746" s="63" t="str">
        <f t="shared" si="20876"/>
        <v/>
      </c>
      <c r="AT1746" s="59" t="str">
        <f t="shared" si="21004"/>
        <v>ALI_22_SEG_10_</v>
      </c>
      <c r="AU1746" s="63">
        <f t="shared" ref="AU1746" si="21074">IF(AND(COUNTIF(Codificacion3,AT1746)&lt;AO1746),1,COUNTIF(Codificacion3,AT1746))</f>
        <v>1</v>
      </c>
      <c r="AV1746" s="62" t="str">
        <f t="shared" si="21006"/>
        <v>No Seleccionada</v>
      </c>
      <c r="AW1746" s="53" t="s">
        <v>154</v>
      </c>
      <c r="AX1746" s="51" t="str">
        <f t="shared" si="21007"/>
        <v>ALI_22_SEG_10FALSO</v>
      </c>
      <c r="AY1746" s="51">
        <f t="shared" si="20989"/>
        <v>1</v>
      </c>
      <c r="AZ1746" s="64" t="b">
        <f t="shared" si="21008"/>
        <v>0</v>
      </c>
    </row>
    <row r="1747" spans="1:52" x14ac:dyDescent="0.2">
      <c r="A1747" s="50" t="b">
        <f t="shared" si="20955"/>
        <v>0</v>
      </c>
      <c r="B1747" s="51" t="s">
        <v>150</v>
      </c>
      <c r="C1747" s="52">
        <v>22</v>
      </c>
      <c r="D1747" s="52">
        <f t="shared" ref="D1747" si="21075">IF(ISERROR(VLOOKUP(E1747,Proveedores,2,FALSE)),"",VLOOKUP(E1747,Proveedores,2,FALSE))</f>
        <v>2090</v>
      </c>
      <c r="E1747" s="53" t="s">
        <v>151</v>
      </c>
      <c r="F1747" s="54">
        <v>335</v>
      </c>
      <c r="G1747" s="53" t="s">
        <v>105</v>
      </c>
      <c r="H1747" s="53" t="s">
        <v>123</v>
      </c>
      <c r="I1747" s="52">
        <v>11</v>
      </c>
      <c r="J1747" s="53" t="s">
        <v>58</v>
      </c>
      <c r="K1747" s="55">
        <v>44835</v>
      </c>
      <c r="L1747" s="56">
        <v>0</v>
      </c>
      <c r="M1747" s="56">
        <v>9039</v>
      </c>
      <c r="N1747" s="56">
        <v>4872</v>
      </c>
      <c r="O1747" s="56">
        <v>433</v>
      </c>
      <c r="P1747" s="57">
        <v>0</v>
      </c>
      <c r="Q1747" s="58">
        <v>0</v>
      </c>
      <c r="R1747" s="57">
        <v>0</v>
      </c>
      <c r="S1747" s="57">
        <v>762</v>
      </c>
      <c r="T1747" s="58">
        <v>0</v>
      </c>
      <c r="U1747" s="57">
        <v>762</v>
      </c>
      <c r="V1747" s="57">
        <v>762</v>
      </c>
      <c r="W1747" s="58">
        <v>0</v>
      </c>
      <c r="X1747" s="57">
        <v>762</v>
      </c>
      <c r="Y1747" s="57">
        <v>762</v>
      </c>
      <c r="Z1747" s="58">
        <v>0</v>
      </c>
      <c r="AA1747" s="57">
        <v>762</v>
      </c>
      <c r="AB1747" s="57">
        <v>10930128</v>
      </c>
      <c r="AC1747" s="53" t="str">
        <f t="shared" si="20991"/>
        <v>Registro Valido</v>
      </c>
      <c r="AD1747" s="57">
        <f t="shared" ref="AD1747" si="21076">IF(OR(ISERROR(VLOOKUP(CONCATENATE("ALI_",$C1747,"_SEG_",$I1747,"_PROV_",$D1747),Catalogo_Precios,AD$8,FALSE)),L1747=0),0,VLOOKUP(CONCATENATE("ALI_",$C1747,"_SEG_",$I1747,"_PROV_",$D1747),Catalogo_Precios,AD$8,FALSE))</f>
        <v>0</v>
      </c>
      <c r="AE1747" s="57">
        <f t="shared" ref="AE1747" si="21077">IF(OR(ISERROR(VLOOKUP(CONCATENATE("ALI_",$C1747,"_SEG_",$I1747,"_PROV_",$D1747),Catalogo_Precios,AE$8,FALSE)),M1747=0),0,VLOOKUP(CONCATENATE("ALI_",$C1747,"_SEG_",$I1747,"_PROV_",$D1747),Catalogo_Precios,AE$8,FALSE))</f>
        <v>762</v>
      </c>
      <c r="AF1747" s="57">
        <f t="shared" ref="AF1747" si="21078">IF(OR(ISERROR(VLOOKUP(CONCATENATE("ALI_",$C1747,"_SEG_",$I1747,"_PROV_",$D1747),Catalogo_Precios,AF$8,FALSE)),N1747=0),0,VLOOKUP(CONCATENATE("ALI_",$C1747,"_SEG_",$I1747,"_PROV_",$D1747),Catalogo_Precios,AF$8,FALSE))</f>
        <v>762</v>
      </c>
      <c r="AG1747" s="57">
        <f t="shared" ref="AG1747" si="21079">IF(OR(ISERROR(VLOOKUP(CONCATENATE("ALI_",$C1747,"_SEG_",$I1747,"_PROV_",$D1747),Catalogo_Precios,AG$8,FALSE)),O1747=0),0,VLOOKUP(CONCATENATE("ALI_",$C1747,"_SEG_",$I1747,"_PROV_",$D1747),Catalogo_Precios,AG$8,FALSE))</f>
        <v>762</v>
      </c>
      <c r="AH1747" s="57">
        <f t="shared" ref="AH1747" si="21080">IF(OR(ISERROR(VLOOKUP(CONCATENATE("ALI_",$C1747,"_SEG_",$I1747,"_PROV_",$D1747),Catalogo_Precios,AH$8,FALSE)),L1747=0),0,VLOOKUP(CONCATENATE("ALI_",$C1747,"_SEG_",$I1747,"_PROV_",$D1747),Catalogo_Precios,AH$8,FALSE))</f>
        <v>0</v>
      </c>
      <c r="AI1747" s="57">
        <f t="shared" ref="AI1747" si="21081">IF(OR(ISERROR(VLOOKUP(CONCATENATE("ALI_",$C1747,"_SEG_",$I1747,"_PROV_",$D1747),Catalogo_Precios,AI$8,FALSE)),M1747=0),0,VLOOKUP(CONCATENATE("ALI_",$C1747,"_SEG_",$I1747,"_PROV_",$D1747),Catalogo_Precios,AI$8,FALSE))</f>
        <v>742</v>
      </c>
      <c r="AJ1747" s="57">
        <f t="shared" ref="AJ1747" si="21082">IF(OR(ISERROR(VLOOKUP(CONCATENATE("ALI_",$C1747,"_SEG_",$I1747,"_PROV_",$D1747),Catalogo_Precios,AJ$8,FALSE)),N1747=0),0,VLOOKUP(CONCATENATE("ALI_",$C1747,"_SEG_",$I1747,"_PROV_",$D1747),Catalogo_Precios,AJ$8,FALSE))</f>
        <v>742</v>
      </c>
      <c r="AK1747" s="57">
        <f t="shared" ref="AK1747" si="21083">IF(OR(ISERROR(VLOOKUP(CONCATENATE("ALI_",$C1747,"_SEG_",$I1747,"_PROV_",$D1747),Catalogo_Precios,AK$8,FALSE)),O1747=0),0,VLOOKUP(CONCATENATE("ALI_",$C1747,"_SEG_",$I1747,"_PROV_",$D1747),Catalogo_Precios,AK$8,FALSE))</f>
        <v>742</v>
      </c>
      <c r="AL1747" s="53" t="s">
        <v>152</v>
      </c>
      <c r="AM1747" s="59" t="str">
        <f t="shared" si="21000"/>
        <v>ALI_22_SEG_11</v>
      </c>
      <c r="AN1747" s="59" t="str">
        <f t="shared" si="21001"/>
        <v>ALI_22_SEG_11_VAL_10930128</v>
      </c>
      <c r="AO1747" s="60">
        <f t="shared" ref="AO1747" si="21084">IF(OR(AB1747="",AB1747=0),0,COUNTIF(Codificacion,AM1747))</f>
        <v>2</v>
      </c>
      <c r="AP1747" s="61">
        <f t="array" ref="AP1747">MIN(IF(Codificacion=AM1747,Total_Cotizacion,""))</f>
        <v>10915784</v>
      </c>
      <c r="AQ1747" s="62" t="b">
        <f t="shared" si="21003"/>
        <v>0</v>
      </c>
      <c r="AR1747" s="51" t="s">
        <v>153</v>
      </c>
      <c r="AS1747" s="63" t="str">
        <f t="shared" si="20876"/>
        <v/>
      </c>
      <c r="AT1747" s="59" t="str">
        <f t="shared" si="21004"/>
        <v>ALI_22_SEG_11_</v>
      </c>
      <c r="AU1747" s="63">
        <f t="shared" ref="AU1747" si="21085">IF(AND(COUNTIF(Codificacion3,AT1747)&lt;AO1747),1,COUNTIF(Codificacion3,AT1747))</f>
        <v>1</v>
      </c>
      <c r="AV1747" s="62" t="str">
        <f t="shared" si="21006"/>
        <v>No Seleccionada</v>
      </c>
      <c r="AW1747" s="53" t="s">
        <v>154</v>
      </c>
      <c r="AX1747" s="51" t="str">
        <f t="shared" si="21007"/>
        <v>ALI_22_SEG_11FALSO</v>
      </c>
      <c r="AY1747" s="51">
        <f t="shared" si="20989"/>
        <v>1</v>
      </c>
      <c r="AZ1747" s="64" t="b">
        <f t="shared" si="21008"/>
        <v>0</v>
      </c>
    </row>
    <row r="1748" spans="1:52" x14ac:dyDescent="0.2">
      <c r="A1748" s="50" t="b">
        <f t="shared" si="20955"/>
        <v>0</v>
      </c>
      <c r="B1748" s="51" t="s">
        <v>150</v>
      </c>
      <c r="C1748" s="52">
        <v>22</v>
      </c>
      <c r="D1748" s="52">
        <f t="shared" ref="D1748" si="21086">IF(ISERROR(VLOOKUP(E1748,Proveedores,2,FALSE)),"",VLOOKUP(E1748,Proveedores,2,FALSE))</f>
        <v>2090</v>
      </c>
      <c r="E1748" s="53" t="s">
        <v>151</v>
      </c>
      <c r="F1748" s="54">
        <v>336</v>
      </c>
      <c r="G1748" s="53" t="s">
        <v>105</v>
      </c>
      <c r="H1748" s="53" t="s">
        <v>123</v>
      </c>
      <c r="I1748" s="52">
        <v>12</v>
      </c>
      <c r="J1748" s="53" t="s">
        <v>58</v>
      </c>
      <c r="K1748" s="55">
        <v>44835</v>
      </c>
      <c r="L1748" s="56">
        <v>0</v>
      </c>
      <c r="M1748" s="56">
        <v>8202</v>
      </c>
      <c r="N1748" s="56">
        <v>4422</v>
      </c>
      <c r="O1748" s="56">
        <v>393</v>
      </c>
      <c r="P1748" s="57">
        <v>0</v>
      </c>
      <c r="Q1748" s="58">
        <v>0</v>
      </c>
      <c r="R1748" s="57">
        <v>0</v>
      </c>
      <c r="S1748" s="57">
        <v>762</v>
      </c>
      <c r="T1748" s="58">
        <v>0</v>
      </c>
      <c r="U1748" s="57">
        <v>762</v>
      </c>
      <c r="V1748" s="57">
        <v>762</v>
      </c>
      <c r="W1748" s="58">
        <v>0</v>
      </c>
      <c r="X1748" s="57">
        <v>762</v>
      </c>
      <c r="Y1748" s="57">
        <v>762</v>
      </c>
      <c r="Z1748" s="58">
        <v>0</v>
      </c>
      <c r="AA1748" s="57">
        <v>762</v>
      </c>
      <c r="AB1748" s="57">
        <v>9918954</v>
      </c>
      <c r="AC1748" s="53" t="str">
        <f t="shared" si="20991"/>
        <v>Registro Valido</v>
      </c>
      <c r="AD1748" s="57">
        <f t="shared" ref="AD1748" si="21087">IF(OR(ISERROR(VLOOKUP(CONCATENATE("ALI_",$C1748,"_SEG_",$I1748,"_PROV_",$D1748),Catalogo_Precios,AD$8,FALSE)),L1748=0),0,VLOOKUP(CONCATENATE("ALI_",$C1748,"_SEG_",$I1748,"_PROV_",$D1748),Catalogo_Precios,AD$8,FALSE))</f>
        <v>0</v>
      </c>
      <c r="AE1748" s="57">
        <f t="shared" ref="AE1748" si="21088">IF(OR(ISERROR(VLOOKUP(CONCATENATE("ALI_",$C1748,"_SEG_",$I1748,"_PROV_",$D1748),Catalogo_Precios,AE$8,FALSE)),M1748=0),0,VLOOKUP(CONCATENATE("ALI_",$C1748,"_SEG_",$I1748,"_PROV_",$D1748),Catalogo_Precios,AE$8,FALSE))</f>
        <v>762</v>
      </c>
      <c r="AF1748" s="57">
        <f t="shared" ref="AF1748" si="21089">IF(OR(ISERROR(VLOOKUP(CONCATENATE("ALI_",$C1748,"_SEG_",$I1748,"_PROV_",$D1748),Catalogo_Precios,AF$8,FALSE)),N1748=0),0,VLOOKUP(CONCATENATE("ALI_",$C1748,"_SEG_",$I1748,"_PROV_",$D1748),Catalogo_Precios,AF$8,FALSE))</f>
        <v>762</v>
      </c>
      <c r="AG1748" s="57">
        <f t="shared" ref="AG1748" si="21090">IF(OR(ISERROR(VLOOKUP(CONCATENATE("ALI_",$C1748,"_SEG_",$I1748,"_PROV_",$D1748),Catalogo_Precios,AG$8,FALSE)),O1748=0),0,VLOOKUP(CONCATENATE("ALI_",$C1748,"_SEG_",$I1748,"_PROV_",$D1748),Catalogo_Precios,AG$8,FALSE))</f>
        <v>762</v>
      </c>
      <c r="AH1748" s="57">
        <f t="shared" ref="AH1748" si="21091">IF(OR(ISERROR(VLOOKUP(CONCATENATE("ALI_",$C1748,"_SEG_",$I1748,"_PROV_",$D1748),Catalogo_Precios,AH$8,FALSE)),L1748=0),0,VLOOKUP(CONCATENATE("ALI_",$C1748,"_SEG_",$I1748,"_PROV_",$D1748),Catalogo_Precios,AH$8,FALSE))</f>
        <v>0</v>
      </c>
      <c r="AI1748" s="57">
        <f t="shared" ref="AI1748" si="21092">IF(OR(ISERROR(VLOOKUP(CONCATENATE("ALI_",$C1748,"_SEG_",$I1748,"_PROV_",$D1748),Catalogo_Precios,AI$8,FALSE)),M1748=0),0,VLOOKUP(CONCATENATE("ALI_",$C1748,"_SEG_",$I1748,"_PROV_",$D1748),Catalogo_Precios,AI$8,FALSE))</f>
        <v>742</v>
      </c>
      <c r="AJ1748" s="57">
        <f t="shared" ref="AJ1748" si="21093">IF(OR(ISERROR(VLOOKUP(CONCATENATE("ALI_",$C1748,"_SEG_",$I1748,"_PROV_",$D1748),Catalogo_Precios,AJ$8,FALSE)),N1748=0),0,VLOOKUP(CONCATENATE("ALI_",$C1748,"_SEG_",$I1748,"_PROV_",$D1748),Catalogo_Precios,AJ$8,FALSE))</f>
        <v>742</v>
      </c>
      <c r="AK1748" s="57">
        <f t="shared" ref="AK1748" si="21094">IF(OR(ISERROR(VLOOKUP(CONCATENATE("ALI_",$C1748,"_SEG_",$I1748,"_PROV_",$D1748),Catalogo_Precios,AK$8,FALSE)),O1748=0),0,VLOOKUP(CONCATENATE("ALI_",$C1748,"_SEG_",$I1748,"_PROV_",$D1748),Catalogo_Precios,AK$8,FALSE))</f>
        <v>742</v>
      </c>
      <c r="AL1748" s="53" t="s">
        <v>152</v>
      </c>
      <c r="AM1748" s="59" t="str">
        <f t="shared" si="21000"/>
        <v>ALI_22_SEG_12</v>
      </c>
      <c r="AN1748" s="59" t="str">
        <f t="shared" si="21001"/>
        <v>ALI_22_SEG_12_VAL_9918954</v>
      </c>
      <c r="AO1748" s="60">
        <f t="shared" ref="AO1748" si="21095">IF(OR(AB1748="",AB1748=0),0,COUNTIF(Codificacion,AM1748))</f>
        <v>3</v>
      </c>
      <c r="AP1748" s="61">
        <f t="array" ref="AP1748">MIN(IF(Codificacion=AM1748,Total_Cotizacion,""))</f>
        <v>7726891.2000000002</v>
      </c>
      <c r="AQ1748" s="62" t="b">
        <f t="shared" si="21003"/>
        <v>0</v>
      </c>
      <c r="AR1748" s="51" t="s">
        <v>153</v>
      </c>
      <c r="AS1748" s="63" t="str">
        <f t="shared" si="20876"/>
        <v/>
      </c>
      <c r="AT1748" s="59" t="str">
        <f t="shared" si="21004"/>
        <v>ALI_22_SEG_12_</v>
      </c>
      <c r="AU1748" s="63">
        <f t="shared" ref="AU1748" si="21096">IF(AND(COUNTIF(Codificacion3,AT1748)&lt;AO1748),1,COUNTIF(Codificacion3,AT1748))</f>
        <v>1</v>
      </c>
      <c r="AV1748" s="62" t="str">
        <f t="shared" si="21006"/>
        <v>No Seleccionada</v>
      </c>
      <c r="AW1748" s="53" t="s">
        <v>154</v>
      </c>
      <c r="AX1748" s="51" t="str">
        <f t="shared" si="21007"/>
        <v>ALI_22_SEG_12FALSO</v>
      </c>
      <c r="AY1748" s="51">
        <f t="shared" si="20989"/>
        <v>2</v>
      </c>
      <c r="AZ1748" s="64" t="b">
        <f t="shared" si="21008"/>
        <v>0</v>
      </c>
    </row>
    <row r="1749" spans="1:52" x14ac:dyDescent="0.2">
      <c r="A1749" s="50" t="b">
        <f t="shared" si="20955"/>
        <v>0</v>
      </c>
      <c r="B1749" s="51" t="s">
        <v>150</v>
      </c>
      <c r="C1749" s="52">
        <v>22</v>
      </c>
      <c r="D1749" s="52">
        <f t="shared" ref="D1749" si="21097">IF(ISERROR(VLOOKUP(E1749,Proveedores,2,FALSE)),"",VLOOKUP(E1749,Proveedores,2,FALSE))</f>
        <v>2090</v>
      </c>
      <c r="E1749" s="53" t="s">
        <v>151</v>
      </c>
      <c r="F1749" s="54">
        <v>337</v>
      </c>
      <c r="G1749" s="53" t="s">
        <v>105</v>
      </c>
      <c r="H1749" s="53" t="s">
        <v>123</v>
      </c>
      <c r="I1749" s="52">
        <v>13</v>
      </c>
      <c r="J1749" s="53" t="s">
        <v>58</v>
      </c>
      <c r="K1749" s="55">
        <v>44835</v>
      </c>
      <c r="L1749" s="56">
        <v>0</v>
      </c>
      <c r="M1749" s="56">
        <v>8709</v>
      </c>
      <c r="N1749" s="56">
        <v>4694</v>
      </c>
      <c r="O1749" s="56">
        <v>417</v>
      </c>
      <c r="P1749" s="57">
        <v>0</v>
      </c>
      <c r="Q1749" s="58">
        <v>0</v>
      </c>
      <c r="R1749" s="57">
        <v>0</v>
      </c>
      <c r="S1749" s="57">
        <v>762</v>
      </c>
      <c r="T1749" s="58">
        <v>0</v>
      </c>
      <c r="U1749" s="57">
        <v>762</v>
      </c>
      <c r="V1749" s="57">
        <v>762</v>
      </c>
      <c r="W1749" s="58">
        <v>0</v>
      </c>
      <c r="X1749" s="57">
        <v>762</v>
      </c>
      <c r="Y1749" s="57">
        <v>762</v>
      </c>
      <c r="Z1749" s="58">
        <v>0</v>
      </c>
      <c r="AA1749" s="57">
        <v>762</v>
      </c>
      <c r="AB1749" s="57">
        <v>10530840</v>
      </c>
      <c r="AC1749" s="53" t="str">
        <f t="shared" si="20991"/>
        <v>Registro Valido</v>
      </c>
      <c r="AD1749" s="57">
        <f t="shared" ref="AD1749" si="21098">IF(OR(ISERROR(VLOOKUP(CONCATENATE("ALI_",$C1749,"_SEG_",$I1749,"_PROV_",$D1749),Catalogo_Precios,AD$8,FALSE)),L1749=0),0,VLOOKUP(CONCATENATE("ALI_",$C1749,"_SEG_",$I1749,"_PROV_",$D1749),Catalogo_Precios,AD$8,FALSE))</f>
        <v>0</v>
      </c>
      <c r="AE1749" s="57">
        <f t="shared" ref="AE1749" si="21099">IF(OR(ISERROR(VLOOKUP(CONCATENATE("ALI_",$C1749,"_SEG_",$I1749,"_PROV_",$D1749),Catalogo_Precios,AE$8,FALSE)),M1749=0),0,VLOOKUP(CONCATENATE("ALI_",$C1749,"_SEG_",$I1749,"_PROV_",$D1749),Catalogo_Precios,AE$8,FALSE))</f>
        <v>762</v>
      </c>
      <c r="AF1749" s="57">
        <f t="shared" ref="AF1749" si="21100">IF(OR(ISERROR(VLOOKUP(CONCATENATE("ALI_",$C1749,"_SEG_",$I1749,"_PROV_",$D1749),Catalogo_Precios,AF$8,FALSE)),N1749=0),0,VLOOKUP(CONCATENATE("ALI_",$C1749,"_SEG_",$I1749,"_PROV_",$D1749),Catalogo_Precios,AF$8,FALSE))</f>
        <v>762</v>
      </c>
      <c r="AG1749" s="57">
        <f t="shared" ref="AG1749" si="21101">IF(OR(ISERROR(VLOOKUP(CONCATENATE("ALI_",$C1749,"_SEG_",$I1749,"_PROV_",$D1749),Catalogo_Precios,AG$8,FALSE)),O1749=0),0,VLOOKUP(CONCATENATE("ALI_",$C1749,"_SEG_",$I1749,"_PROV_",$D1749),Catalogo_Precios,AG$8,FALSE))</f>
        <v>762</v>
      </c>
      <c r="AH1749" s="57">
        <f t="shared" ref="AH1749" si="21102">IF(OR(ISERROR(VLOOKUP(CONCATENATE("ALI_",$C1749,"_SEG_",$I1749,"_PROV_",$D1749),Catalogo_Precios,AH$8,FALSE)),L1749=0),0,VLOOKUP(CONCATENATE("ALI_",$C1749,"_SEG_",$I1749,"_PROV_",$D1749),Catalogo_Precios,AH$8,FALSE))</f>
        <v>0</v>
      </c>
      <c r="AI1749" s="57">
        <f t="shared" ref="AI1749" si="21103">IF(OR(ISERROR(VLOOKUP(CONCATENATE("ALI_",$C1749,"_SEG_",$I1749,"_PROV_",$D1749),Catalogo_Precios,AI$8,FALSE)),M1749=0),0,VLOOKUP(CONCATENATE("ALI_",$C1749,"_SEG_",$I1749,"_PROV_",$D1749),Catalogo_Precios,AI$8,FALSE))</f>
        <v>742</v>
      </c>
      <c r="AJ1749" s="57">
        <f t="shared" ref="AJ1749" si="21104">IF(OR(ISERROR(VLOOKUP(CONCATENATE("ALI_",$C1749,"_SEG_",$I1749,"_PROV_",$D1749),Catalogo_Precios,AJ$8,FALSE)),N1749=0),0,VLOOKUP(CONCATENATE("ALI_",$C1749,"_SEG_",$I1749,"_PROV_",$D1749),Catalogo_Precios,AJ$8,FALSE))</f>
        <v>742</v>
      </c>
      <c r="AK1749" s="57">
        <f t="shared" ref="AK1749" si="21105">IF(OR(ISERROR(VLOOKUP(CONCATENATE("ALI_",$C1749,"_SEG_",$I1749,"_PROV_",$D1749),Catalogo_Precios,AK$8,FALSE)),O1749=0),0,VLOOKUP(CONCATENATE("ALI_",$C1749,"_SEG_",$I1749,"_PROV_",$D1749),Catalogo_Precios,AK$8,FALSE))</f>
        <v>742</v>
      </c>
      <c r="AL1749" s="53" t="s">
        <v>152</v>
      </c>
      <c r="AM1749" s="59" t="str">
        <f t="shared" si="21000"/>
        <v>ALI_22_SEG_13</v>
      </c>
      <c r="AN1749" s="59" t="str">
        <f t="shared" si="21001"/>
        <v>ALI_22_SEG_13_VAL_10530840</v>
      </c>
      <c r="AO1749" s="60">
        <f t="shared" ref="AO1749" si="21106">IF(OR(AB1749="",AB1749=0),0,COUNTIF(Codificacion,AM1749))</f>
        <v>2</v>
      </c>
      <c r="AP1749" s="61">
        <f t="array" ref="AP1749">MIN(IF(Codificacion=AM1749,Total_Cotizacion,""))</f>
        <v>10517020</v>
      </c>
      <c r="AQ1749" s="62" t="b">
        <f t="shared" si="21003"/>
        <v>0</v>
      </c>
      <c r="AR1749" s="51" t="s">
        <v>153</v>
      </c>
      <c r="AS1749" s="63" t="str">
        <f t="shared" si="20876"/>
        <v/>
      </c>
      <c r="AT1749" s="59" t="str">
        <f t="shared" si="21004"/>
        <v>ALI_22_SEG_13_</v>
      </c>
      <c r="AU1749" s="63">
        <f t="shared" ref="AU1749" si="21107">IF(AND(COUNTIF(Codificacion3,AT1749)&lt;AO1749),1,COUNTIF(Codificacion3,AT1749))</f>
        <v>1</v>
      </c>
      <c r="AV1749" s="62" t="str">
        <f t="shared" si="21006"/>
        <v>No Seleccionada</v>
      </c>
      <c r="AW1749" s="53" t="s">
        <v>154</v>
      </c>
      <c r="AX1749" s="51" t="str">
        <f t="shared" si="21007"/>
        <v>ALI_22_SEG_13FALSO</v>
      </c>
      <c r="AY1749" s="51">
        <f t="shared" si="20989"/>
        <v>1</v>
      </c>
      <c r="AZ1749" s="64" t="b">
        <f t="shared" si="21008"/>
        <v>0</v>
      </c>
    </row>
    <row r="1750" spans="1:52" x14ac:dyDescent="0.2">
      <c r="A1750" s="50" t="b">
        <f t="shared" si="20955"/>
        <v>0</v>
      </c>
      <c r="B1750" s="51" t="s">
        <v>150</v>
      </c>
      <c r="C1750" s="52">
        <v>22</v>
      </c>
      <c r="D1750" s="52">
        <f t="shared" ref="D1750" si="21108">IF(ISERROR(VLOOKUP(E1750,Proveedores,2,FALSE)),"",VLOOKUP(E1750,Proveedores,2,FALSE))</f>
        <v>2090</v>
      </c>
      <c r="E1750" s="53" t="s">
        <v>151</v>
      </c>
      <c r="F1750" s="54">
        <v>338</v>
      </c>
      <c r="G1750" s="53" t="s">
        <v>105</v>
      </c>
      <c r="H1750" s="53" t="s">
        <v>123</v>
      </c>
      <c r="I1750" s="52">
        <v>14</v>
      </c>
      <c r="J1750" s="53" t="s">
        <v>58</v>
      </c>
      <c r="K1750" s="55">
        <v>44835</v>
      </c>
      <c r="L1750" s="56">
        <v>0</v>
      </c>
      <c r="M1750" s="56">
        <v>8631</v>
      </c>
      <c r="N1750" s="56">
        <v>4651</v>
      </c>
      <c r="O1750" s="56">
        <v>414</v>
      </c>
      <c r="P1750" s="57">
        <v>0</v>
      </c>
      <c r="Q1750" s="58">
        <v>0</v>
      </c>
      <c r="R1750" s="57">
        <v>0</v>
      </c>
      <c r="S1750" s="57">
        <v>762</v>
      </c>
      <c r="T1750" s="58">
        <v>0</v>
      </c>
      <c r="U1750" s="57">
        <v>762</v>
      </c>
      <c r="V1750" s="57">
        <v>762</v>
      </c>
      <c r="W1750" s="58">
        <v>0</v>
      </c>
      <c r="X1750" s="57">
        <v>762</v>
      </c>
      <c r="Y1750" s="57">
        <v>762</v>
      </c>
      <c r="Z1750" s="58">
        <v>0</v>
      </c>
      <c r="AA1750" s="57">
        <v>762</v>
      </c>
      <c r="AB1750" s="57">
        <v>10436352</v>
      </c>
      <c r="AC1750" s="53" t="str">
        <f t="shared" si="20991"/>
        <v>Registro Valido</v>
      </c>
      <c r="AD1750" s="57">
        <f t="shared" ref="AD1750" si="21109">IF(OR(ISERROR(VLOOKUP(CONCATENATE("ALI_",$C1750,"_SEG_",$I1750,"_PROV_",$D1750),Catalogo_Precios,AD$8,FALSE)),L1750=0),0,VLOOKUP(CONCATENATE("ALI_",$C1750,"_SEG_",$I1750,"_PROV_",$D1750),Catalogo_Precios,AD$8,FALSE))</f>
        <v>0</v>
      </c>
      <c r="AE1750" s="57">
        <f t="shared" ref="AE1750" si="21110">IF(OR(ISERROR(VLOOKUP(CONCATENATE("ALI_",$C1750,"_SEG_",$I1750,"_PROV_",$D1750),Catalogo_Precios,AE$8,FALSE)),M1750=0),0,VLOOKUP(CONCATENATE("ALI_",$C1750,"_SEG_",$I1750,"_PROV_",$D1750),Catalogo_Precios,AE$8,FALSE))</f>
        <v>762</v>
      </c>
      <c r="AF1750" s="57">
        <f t="shared" ref="AF1750" si="21111">IF(OR(ISERROR(VLOOKUP(CONCATENATE("ALI_",$C1750,"_SEG_",$I1750,"_PROV_",$D1750),Catalogo_Precios,AF$8,FALSE)),N1750=0),0,VLOOKUP(CONCATENATE("ALI_",$C1750,"_SEG_",$I1750,"_PROV_",$D1750),Catalogo_Precios,AF$8,FALSE))</f>
        <v>762</v>
      </c>
      <c r="AG1750" s="57">
        <f t="shared" ref="AG1750" si="21112">IF(OR(ISERROR(VLOOKUP(CONCATENATE("ALI_",$C1750,"_SEG_",$I1750,"_PROV_",$D1750),Catalogo_Precios,AG$8,FALSE)),O1750=0),0,VLOOKUP(CONCATENATE("ALI_",$C1750,"_SEG_",$I1750,"_PROV_",$D1750),Catalogo_Precios,AG$8,FALSE))</f>
        <v>762</v>
      </c>
      <c r="AH1750" s="57">
        <f t="shared" ref="AH1750" si="21113">IF(OR(ISERROR(VLOOKUP(CONCATENATE("ALI_",$C1750,"_SEG_",$I1750,"_PROV_",$D1750),Catalogo_Precios,AH$8,FALSE)),L1750=0),0,VLOOKUP(CONCATENATE("ALI_",$C1750,"_SEG_",$I1750,"_PROV_",$D1750),Catalogo_Precios,AH$8,FALSE))</f>
        <v>0</v>
      </c>
      <c r="AI1750" s="57">
        <f t="shared" ref="AI1750" si="21114">IF(OR(ISERROR(VLOOKUP(CONCATENATE("ALI_",$C1750,"_SEG_",$I1750,"_PROV_",$D1750),Catalogo_Precios,AI$8,FALSE)),M1750=0),0,VLOOKUP(CONCATENATE("ALI_",$C1750,"_SEG_",$I1750,"_PROV_",$D1750),Catalogo_Precios,AI$8,FALSE))</f>
        <v>742</v>
      </c>
      <c r="AJ1750" s="57">
        <f t="shared" ref="AJ1750" si="21115">IF(OR(ISERROR(VLOOKUP(CONCATENATE("ALI_",$C1750,"_SEG_",$I1750,"_PROV_",$D1750),Catalogo_Precios,AJ$8,FALSE)),N1750=0),0,VLOOKUP(CONCATENATE("ALI_",$C1750,"_SEG_",$I1750,"_PROV_",$D1750),Catalogo_Precios,AJ$8,FALSE))</f>
        <v>742</v>
      </c>
      <c r="AK1750" s="57">
        <f t="shared" ref="AK1750" si="21116">IF(OR(ISERROR(VLOOKUP(CONCATENATE("ALI_",$C1750,"_SEG_",$I1750,"_PROV_",$D1750),Catalogo_Precios,AK$8,FALSE)),O1750=0),0,VLOOKUP(CONCATENATE("ALI_",$C1750,"_SEG_",$I1750,"_PROV_",$D1750),Catalogo_Precios,AK$8,FALSE))</f>
        <v>742</v>
      </c>
      <c r="AL1750" s="53" t="s">
        <v>152</v>
      </c>
      <c r="AM1750" s="59" t="str">
        <f t="shared" si="21000"/>
        <v>ALI_22_SEG_14</v>
      </c>
      <c r="AN1750" s="59" t="str">
        <f t="shared" si="21001"/>
        <v>ALI_22_SEG_14_VAL_10436352</v>
      </c>
      <c r="AO1750" s="60">
        <f t="shared" ref="AO1750" si="21117">IF(OR(AB1750="",AB1750=0),0,COUNTIF(Codificacion,AM1750))</f>
        <v>2</v>
      </c>
      <c r="AP1750" s="61">
        <f t="array" ref="AP1750">MIN(IF(Codificacion=AM1750,Total_Cotizacion,""))</f>
        <v>10422656</v>
      </c>
      <c r="AQ1750" s="62" t="b">
        <f t="shared" si="21003"/>
        <v>0</v>
      </c>
      <c r="AR1750" s="51" t="s">
        <v>153</v>
      </c>
      <c r="AS1750" s="63" t="str">
        <f t="shared" si="20876"/>
        <v/>
      </c>
      <c r="AT1750" s="59" t="str">
        <f t="shared" si="21004"/>
        <v>ALI_22_SEG_14_</v>
      </c>
      <c r="AU1750" s="63">
        <f t="shared" ref="AU1750" si="21118">IF(AND(COUNTIF(Codificacion3,AT1750)&lt;AO1750),1,COUNTIF(Codificacion3,AT1750))</f>
        <v>1</v>
      </c>
      <c r="AV1750" s="62" t="str">
        <f t="shared" si="21006"/>
        <v>No Seleccionada</v>
      </c>
      <c r="AW1750" s="53" t="s">
        <v>154</v>
      </c>
      <c r="AX1750" s="51" t="str">
        <f t="shared" si="21007"/>
        <v>ALI_22_SEG_14FALSO</v>
      </c>
      <c r="AY1750" s="51">
        <f t="shared" si="20989"/>
        <v>1</v>
      </c>
      <c r="AZ1750" s="64" t="b">
        <f t="shared" si="21008"/>
        <v>0</v>
      </c>
    </row>
    <row r="1751" spans="1:52" x14ac:dyDescent="0.2">
      <c r="A1751" s="50" t="b">
        <f t="shared" si="20955"/>
        <v>0</v>
      </c>
      <c r="B1751" s="51" t="s">
        <v>150</v>
      </c>
      <c r="C1751" s="52">
        <v>22</v>
      </c>
      <c r="D1751" s="52">
        <f t="shared" ref="D1751" si="21119">IF(ISERROR(VLOOKUP(E1751,Proveedores,2,FALSE)),"",VLOOKUP(E1751,Proveedores,2,FALSE))</f>
        <v>2090</v>
      </c>
      <c r="E1751" s="53" t="s">
        <v>151</v>
      </c>
      <c r="F1751" s="54">
        <v>339</v>
      </c>
      <c r="G1751" s="53" t="s">
        <v>105</v>
      </c>
      <c r="H1751" s="53" t="s">
        <v>123</v>
      </c>
      <c r="I1751" s="52">
        <v>15</v>
      </c>
      <c r="J1751" s="53" t="s">
        <v>58</v>
      </c>
      <c r="K1751" s="55">
        <v>44835</v>
      </c>
      <c r="L1751" s="56">
        <v>0</v>
      </c>
      <c r="M1751" s="56">
        <v>8157</v>
      </c>
      <c r="N1751" s="56">
        <v>4397</v>
      </c>
      <c r="O1751" s="56">
        <v>392</v>
      </c>
      <c r="P1751" s="57">
        <v>0</v>
      </c>
      <c r="Q1751" s="58">
        <v>0</v>
      </c>
      <c r="R1751" s="57">
        <v>0</v>
      </c>
      <c r="S1751" s="57">
        <v>762</v>
      </c>
      <c r="T1751" s="58">
        <v>0</v>
      </c>
      <c r="U1751" s="57">
        <v>762</v>
      </c>
      <c r="V1751" s="57">
        <v>762</v>
      </c>
      <c r="W1751" s="58">
        <v>0</v>
      </c>
      <c r="X1751" s="57">
        <v>762</v>
      </c>
      <c r="Y1751" s="57">
        <v>762</v>
      </c>
      <c r="Z1751" s="58">
        <v>0</v>
      </c>
      <c r="AA1751" s="57">
        <v>762</v>
      </c>
      <c r="AB1751" s="57">
        <v>9864852</v>
      </c>
      <c r="AC1751" s="53" t="str">
        <f t="shared" si="20991"/>
        <v>Registro Valido</v>
      </c>
      <c r="AD1751" s="57">
        <f t="shared" ref="AD1751" si="21120">IF(OR(ISERROR(VLOOKUP(CONCATENATE("ALI_",$C1751,"_SEG_",$I1751,"_PROV_",$D1751),Catalogo_Precios,AD$8,FALSE)),L1751=0),0,VLOOKUP(CONCATENATE("ALI_",$C1751,"_SEG_",$I1751,"_PROV_",$D1751),Catalogo_Precios,AD$8,FALSE))</f>
        <v>0</v>
      </c>
      <c r="AE1751" s="57">
        <f t="shared" ref="AE1751" si="21121">IF(OR(ISERROR(VLOOKUP(CONCATENATE("ALI_",$C1751,"_SEG_",$I1751,"_PROV_",$D1751),Catalogo_Precios,AE$8,FALSE)),M1751=0),0,VLOOKUP(CONCATENATE("ALI_",$C1751,"_SEG_",$I1751,"_PROV_",$D1751),Catalogo_Precios,AE$8,FALSE))</f>
        <v>762</v>
      </c>
      <c r="AF1751" s="57">
        <f t="shared" ref="AF1751" si="21122">IF(OR(ISERROR(VLOOKUP(CONCATENATE("ALI_",$C1751,"_SEG_",$I1751,"_PROV_",$D1751),Catalogo_Precios,AF$8,FALSE)),N1751=0),0,VLOOKUP(CONCATENATE("ALI_",$C1751,"_SEG_",$I1751,"_PROV_",$D1751),Catalogo_Precios,AF$8,FALSE))</f>
        <v>762</v>
      </c>
      <c r="AG1751" s="57">
        <f t="shared" ref="AG1751" si="21123">IF(OR(ISERROR(VLOOKUP(CONCATENATE("ALI_",$C1751,"_SEG_",$I1751,"_PROV_",$D1751),Catalogo_Precios,AG$8,FALSE)),O1751=0),0,VLOOKUP(CONCATENATE("ALI_",$C1751,"_SEG_",$I1751,"_PROV_",$D1751),Catalogo_Precios,AG$8,FALSE))</f>
        <v>762</v>
      </c>
      <c r="AH1751" s="57">
        <f t="shared" ref="AH1751" si="21124">IF(OR(ISERROR(VLOOKUP(CONCATENATE("ALI_",$C1751,"_SEG_",$I1751,"_PROV_",$D1751),Catalogo_Precios,AH$8,FALSE)),L1751=0),0,VLOOKUP(CONCATENATE("ALI_",$C1751,"_SEG_",$I1751,"_PROV_",$D1751),Catalogo_Precios,AH$8,FALSE))</f>
        <v>0</v>
      </c>
      <c r="AI1751" s="57">
        <f t="shared" ref="AI1751" si="21125">IF(OR(ISERROR(VLOOKUP(CONCATENATE("ALI_",$C1751,"_SEG_",$I1751,"_PROV_",$D1751),Catalogo_Precios,AI$8,FALSE)),M1751=0),0,VLOOKUP(CONCATENATE("ALI_",$C1751,"_SEG_",$I1751,"_PROV_",$D1751),Catalogo_Precios,AI$8,FALSE))</f>
        <v>742</v>
      </c>
      <c r="AJ1751" s="57">
        <f t="shared" ref="AJ1751" si="21126">IF(OR(ISERROR(VLOOKUP(CONCATENATE("ALI_",$C1751,"_SEG_",$I1751,"_PROV_",$D1751),Catalogo_Precios,AJ$8,FALSE)),N1751=0),0,VLOOKUP(CONCATENATE("ALI_",$C1751,"_SEG_",$I1751,"_PROV_",$D1751),Catalogo_Precios,AJ$8,FALSE))</f>
        <v>742</v>
      </c>
      <c r="AK1751" s="57">
        <f t="shared" ref="AK1751" si="21127">IF(OR(ISERROR(VLOOKUP(CONCATENATE("ALI_",$C1751,"_SEG_",$I1751,"_PROV_",$D1751),Catalogo_Precios,AK$8,FALSE)),O1751=0),0,VLOOKUP(CONCATENATE("ALI_",$C1751,"_SEG_",$I1751,"_PROV_",$D1751),Catalogo_Precios,AK$8,FALSE))</f>
        <v>742</v>
      </c>
      <c r="AL1751" s="53" t="s">
        <v>152</v>
      </c>
      <c r="AM1751" s="59" t="str">
        <f t="shared" si="21000"/>
        <v>ALI_22_SEG_15</v>
      </c>
      <c r="AN1751" s="59" t="str">
        <f t="shared" si="21001"/>
        <v>ALI_22_SEG_15_VAL_9864852</v>
      </c>
      <c r="AO1751" s="60">
        <f t="shared" ref="AO1751" si="21128">IF(OR(AB1751="",AB1751=0),0,COUNTIF(Codificacion,AM1751))</f>
        <v>3</v>
      </c>
      <c r="AP1751" s="61">
        <f t="array" ref="AP1751">MIN(IF(Codificacion=AM1751,Total_Cotizacion,""))</f>
        <v>9851906</v>
      </c>
      <c r="AQ1751" s="62" t="b">
        <f t="shared" si="21003"/>
        <v>0</v>
      </c>
      <c r="AR1751" s="51" t="s">
        <v>153</v>
      </c>
      <c r="AS1751" s="63" t="str">
        <f t="shared" si="20876"/>
        <v/>
      </c>
      <c r="AT1751" s="59" t="str">
        <f t="shared" si="21004"/>
        <v>ALI_22_SEG_15_</v>
      </c>
      <c r="AU1751" s="63">
        <f t="shared" ref="AU1751" si="21129">IF(AND(COUNTIF(Codificacion3,AT1751)&lt;AO1751),1,COUNTIF(Codificacion3,AT1751))</f>
        <v>1</v>
      </c>
      <c r="AV1751" s="62" t="str">
        <f t="shared" si="21006"/>
        <v>No Seleccionada</v>
      </c>
      <c r="AW1751" s="53" t="s">
        <v>154</v>
      </c>
      <c r="AX1751" s="51" t="str">
        <f t="shared" si="21007"/>
        <v>ALI_22_SEG_15FALSO</v>
      </c>
      <c r="AY1751" s="51">
        <f t="shared" si="20989"/>
        <v>2</v>
      </c>
      <c r="AZ1751" s="64" t="b">
        <f t="shared" si="21008"/>
        <v>0</v>
      </c>
    </row>
    <row r="1752" spans="1:52" x14ac:dyDescent="0.2">
      <c r="A1752" s="50" t="b">
        <f t="shared" si="20955"/>
        <v>0</v>
      </c>
      <c r="B1752" s="51" t="s">
        <v>150</v>
      </c>
      <c r="C1752" s="52">
        <v>46</v>
      </c>
      <c r="D1752" s="52">
        <f t="shared" ref="D1752" si="21130">IF(ISERROR(VLOOKUP(E1752,Proveedores,2,FALSE)),"",VLOOKUP(E1752,Proveedores,2,FALSE))</f>
        <v>2090</v>
      </c>
      <c r="E1752" s="53" t="s">
        <v>151</v>
      </c>
      <c r="F1752" s="54">
        <v>389</v>
      </c>
      <c r="G1752" s="53" t="s">
        <v>105</v>
      </c>
      <c r="H1752" s="53" t="s">
        <v>124</v>
      </c>
      <c r="I1752" s="52">
        <v>1</v>
      </c>
      <c r="J1752" s="53" t="s">
        <v>58</v>
      </c>
      <c r="K1752" s="55">
        <v>44835</v>
      </c>
      <c r="L1752" s="56">
        <v>7438</v>
      </c>
      <c r="M1752" s="56">
        <v>9503</v>
      </c>
      <c r="N1752" s="56">
        <v>5083</v>
      </c>
      <c r="O1752" s="56">
        <v>453</v>
      </c>
      <c r="P1752" s="57">
        <v>968</v>
      </c>
      <c r="Q1752" s="58">
        <v>0</v>
      </c>
      <c r="R1752" s="57">
        <v>968</v>
      </c>
      <c r="S1752" s="57">
        <v>968</v>
      </c>
      <c r="T1752" s="58">
        <v>0</v>
      </c>
      <c r="U1752" s="57">
        <v>968</v>
      </c>
      <c r="V1752" s="57">
        <v>968</v>
      </c>
      <c r="W1752" s="58">
        <v>0</v>
      </c>
      <c r="X1752" s="57">
        <v>968</v>
      </c>
      <c r="Y1752" s="57">
        <v>968</v>
      </c>
      <c r="Z1752" s="58">
        <v>0</v>
      </c>
      <c r="AA1752" s="57">
        <v>968</v>
      </c>
      <c r="AB1752" s="57">
        <v>21757736</v>
      </c>
      <c r="AC1752" s="53" t="str">
        <f t="shared" si="20991"/>
        <v>Registro Valido</v>
      </c>
      <c r="AD1752" s="57">
        <f t="shared" ref="AD1752" si="21131">IF(OR(ISERROR(VLOOKUP(CONCATENATE("ALI_",$C1752,"_SEG_",$I1752,"_PROV_",$D1752),Catalogo_Precios,AD$8,FALSE)),L1752=0),0,VLOOKUP(CONCATENATE("ALI_",$C1752,"_SEG_",$I1752,"_PROV_",$D1752),Catalogo_Precios,AD$8,FALSE))</f>
        <v>968</v>
      </c>
      <c r="AE1752" s="57">
        <f t="shared" ref="AE1752" si="21132">IF(OR(ISERROR(VLOOKUP(CONCATENATE("ALI_",$C1752,"_SEG_",$I1752,"_PROV_",$D1752),Catalogo_Precios,AE$8,FALSE)),M1752=0),0,VLOOKUP(CONCATENATE("ALI_",$C1752,"_SEG_",$I1752,"_PROV_",$D1752),Catalogo_Precios,AE$8,FALSE))</f>
        <v>968</v>
      </c>
      <c r="AF1752" s="57">
        <f t="shared" ref="AF1752" si="21133">IF(OR(ISERROR(VLOOKUP(CONCATENATE("ALI_",$C1752,"_SEG_",$I1752,"_PROV_",$D1752),Catalogo_Precios,AF$8,FALSE)),N1752=0),0,VLOOKUP(CONCATENATE("ALI_",$C1752,"_SEG_",$I1752,"_PROV_",$D1752),Catalogo_Precios,AF$8,FALSE))</f>
        <v>968</v>
      </c>
      <c r="AG1752" s="57">
        <f t="shared" ref="AG1752" si="21134">IF(OR(ISERROR(VLOOKUP(CONCATENATE("ALI_",$C1752,"_SEG_",$I1752,"_PROV_",$D1752),Catalogo_Precios,AG$8,FALSE)),O1752=0),0,VLOOKUP(CONCATENATE("ALI_",$C1752,"_SEG_",$I1752,"_PROV_",$D1752),Catalogo_Precios,AG$8,FALSE))</f>
        <v>968</v>
      </c>
      <c r="AH1752" s="57">
        <f t="shared" ref="AH1752" si="21135">IF(OR(ISERROR(VLOOKUP(CONCATENATE("ALI_",$C1752,"_SEG_",$I1752,"_PROV_",$D1752),Catalogo_Precios,AH$8,FALSE)),L1752=0),0,VLOOKUP(CONCATENATE("ALI_",$C1752,"_SEG_",$I1752,"_PROV_",$D1752),Catalogo_Precios,AH$8,FALSE))</f>
        <v>941</v>
      </c>
      <c r="AI1752" s="57">
        <f t="shared" ref="AI1752" si="21136">IF(OR(ISERROR(VLOOKUP(CONCATENATE("ALI_",$C1752,"_SEG_",$I1752,"_PROV_",$D1752),Catalogo_Precios,AI$8,FALSE)),M1752=0),0,VLOOKUP(CONCATENATE("ALI_",$C1752,"_SEG_",$I1752,"_PROV_",$D1752),Catalogo_Precios,AI$8,FALSE))</f>
        <v>941</v>
      </c>
      <c r="AJ1752" s="57">
        <f t="shared" ref="AJ1752" si="21137">IF(OR(ISERROR(VLOOKUP(CONCATENATE("ALI_",$C1752,"_SEG_",$I1752,"_PROV_",$D1752),Catalogo_Precios,AJ$8,FALSE)),N1752=0),0,VLOOKUP(CONCATENATE("ALI_",$C1752,"_SEG_",$I1752,"_PROV_",$D1752),Catalogo_Precios,AJ$8,FALSE))</f>
        <v>941</v>
      </c>
      <c r="AK1752" s="57">
        <f t="shared" ref="AK1752" si="21138">IF(OR(ISERROR(VLOOKUP(CONCATENATE("ALI_",$C1752,"_SEG_",$I1752,"_PROV_",$D1752),Catalogo_Precios,AK$8,FALSE)),O1752=0),0,VLOOKUP(CONCATENATE("ALI_",$C1752,"_SEG_",$I1752,"_PROV_",$D1752),Catalogo_Precios,AK$8,FALSE))</f>
        <v>941</v>
      </c>
      <c r="AL1752" s="53" t="s">
        <v>152</v>
      </c>
      <c r="AM1752" s="59" t="str">
        <f t="shared" si="21000"/>
        <v>ALI_46_SEG_1</v>
      </c>
      <c r="AN1752" s="59" t="str">
        <f t="shared" si="21001"/>
        <v>ALI_46_SEG_1_VAL_21757736</v>
      </c>
      <c r="AO1752" s="60">
        <f t="shared" ref="AO1752" si="21139">IF(OR(AB1752="",AB1752=0),0,COUNTIF(Codificacion,AM1752))</f>
        <v>3</v>
      </c>
      <c r="AP1752" s="61">
        <f t="array" ref="AP1752">MIN(IF(Codificacion=AM1752,Total_Cotizacion,""))</f>
        <v>20431143.460000001</v>
      </c>
      <c r="AQ1752" s="62" t="b">
        <f t="shared" si="21003"/>
        <v>0</v>
      </c>
      <c r="AR1752" s="51" t="s">
        <v>153</v>
      </c>
      <c r="AS1752" s="63" t="str">
        <f t="shared" si="20876"/>
        <v/>
      </c>
      <c r="AT1752" s="59" t="str">
        <f t="shared" si="21004"/>
        <v>ALI_46_SEG_1_</v>
      </c>
      <c r="AU1752" s="63">
        <f t="shared" ref="AU1752" si="21140">IF(AND(COUNTIF(Codificacion3,AT1752)&lt;AO1752),1,COUNTIF(Codificacion3,AT1752))</f>
        <v>1</v>
      </c>
      <c r="AV1752" s="62" t="str">
        <f t="shared" si="21006"/>
        <v>No Seleccionada</v>
      </c>
      <c r="AW1752" s="53" t="s">
        <v>154</v>
      </c>
      <c r="AX1752" s="51" t="str">
        <f t="shared" si="21007"/>
        <v>ALI_46_SEG_1FALSO</v>
      </c>
      <c r="AY1752" s="51">
        <f t="shared" si="20989"/>
        <v>2</v>
      </c>
      <c r="AZ1752" s="64" t="b">
        <f t="shared" si="21008"/>
        <v>0</v>
      </c>
    </row>
    <row r="1753" spans="1:52" x14ac:dyDescent="0.2">
      <c r="A1753" s="50" t="b">
        <f t="shared" si="20955"/>
        <v>0</v>
      </c>
      <c r="B1753" s="51" t="s">
        <v>150</v>
      </c>
      <c r="C1753" s="52">
        <v>46</v>
      </c>
      <c r="D1753" s="52">
        <f t="shared" ref="D1753" si="21141">IF(ISERROR(VLOOKUP(E1753,Proveedores,2,FALSE)),"",VLOOKUP(E1753,Proveedores,2,FALSE))</f>
        <v>2090</v>
      </c>
      <c r="E1753" s="53" t="s">
        <v>151</v>
      </c>
      <c r="F1753" s="54">
        <v>390</v>
      </c>
      <c r="G1753" s="53" t="s">
        <v>105</v>
      </c>
      <c r="H1753" s="53" t="s">
        <v>124</v>
      </c>
      <c r="I1753" s="52">
        <v>2</v>
      </c>
      <c r="J1753" s="53" t="s">
        <v>58</v>
      </c>
      <c r="K1753" s="55">
        <v>44835</v>
      </c>
      <c r="L1753" s="56">
        <v>7607</v>
      </c>
      <c r="M1753" s="56">
        <v>9718</v>
      </c>
      <c r="N1753" s="56">
        <v>5198</v>
      </c>
      <c r="O1753" s="56">
        <v>464</v>
      </c>
      <c r="P1753" s="57">
        <v>968</v>
      </c>
      <c r="Q1753" s="58">
        <v>0</v>
      </c>
      <c r="R1753" s="57">
        <v>968</v>
      </c>
      <c r="S1753" s="57">
        <v>968</v>
      </c>
      <c r="T1753" s="58">
        <v>0</v>
      </c>
      <c r="U1753" s="57">
        <v>968</v>
      </c>
      <c r="V1753" s="57">
        <v>968</v>
      </c>
      <c r="W1753" s="58">
        <v>0</v>
      </c>
      <c r="X1753" s="57">
        <v>968</v>
      </c>
      <c r="Y1753" s="57">
        <v>968</v>
      </c>
      <c r="Z1753" s="58">
        <v>0</v>
      </c>
      <c r="AA1753" s="57">
        <v>968</v>
      </c>
      <c r="AB1753" s="57">
        <v>22251416</v>
      </c>
      <c r="AC1753" s="53" t="str">
        <f t="shared" si="20991"/>
        <v>Registro Valido</v>
      </c>
      <c r="AD1753" s="57">
        <f t="shared" ref="AD1753" si="21142">IF(OR(ISERROR(VLOOKUP(CONCATENATE("ALI_",$C1753,"_SEG_",$I1753,"_PROV_",$D1753),Catalogo_Precios,AD$8,FALSE)),L1753=0),0,VLOOKUP(CONCATENATE("ALI_",$C1753,"_SEG_",$I1753,"_PROV_",$D1753),Catalogo_Precios,AD$8,FALSE))</f>
        <v>968</v>
      </c>
      <c r="AE1753" s="57">
        <f t="shared" ref="AE1753" si="21143">IF(OR(ISERROR(VLOOKUP(CONCATENATE("ALI_",$C1753,"_SEG_",$I1753,"_PROV_",$D1753),Catalogo_Precios,AE$8,FALSE)),M1753=0),0,VLOOKUP(CONCATENATE("ALI_",$C1753,"_SEG_",$I1753,"_PROV_",$D1753),Catalogo_Precios,AE$8,FALSE))</f>
        <v>968</v>
      </c>
      <c r="AF1753" s="57">
        <f t="shared" ref="AF1753" si="21144">IF(OR(ISERROR(VLOOKUP(CONCATENATE("ALI_",$C1753,"_SEG_",$I1753,"_PROV_",$D1753),Catalogo_Precios,AF$8,FALSE)),N1753=0),0,VLOOKUP(CONCATENATE("ALI_",$C1753,"_SEG_",$I1753,"_PROV_",$D1753),Catalogo_Precios,AF$8,FALSE))</f>
        <v>968</v>
      </c>
      <c r="AG1753" s="57">
        <f t="shared" ref="AG1753" si="21145">IF(OR(ISERROR(VLOOKUP(CONCATENATE("ALI_",$C1753,"_SEG_",$I1753,"_PROV_",$D1753),Catalogo_Precios,AG$8,FALSE)),O1753=0),0,VLOOKUP(CONCATENATE("ALI_",$C1753,"_SEG_",$I1753,"_PROV_",$D1753),Catalogo_Precios,AG$8,FALSE))</f>
        <v>968</v>
      </c>
      <c r="AH1753" s="57">
        <f t="shared" ref="AH1753" si="21146">IF(OR(ISERROR(VLOOKUP(CONCATENATE("ALI_",$C1753,"_SEG_",$I1753,"_PROV_",$D1753),Catalogo_Precios,AH$8,FALSE)),L1753=0),0,VLOOKUP(CONCATENATE("ALI_",$C1753,"_SEG_",$I1753,"_PROV_",$D1753),Catalogo_Precios,AH$8,FALSE))</f>
        <v>941</v>
      </c>
      <c r="AI1753" s="57">
        <f t="shared" ref="AI1753" si="21147">IF(OR(ISERROR(VLOOKUP(CONCATENATE("ALI_",$C1753,"_SEG_",$I1753,"_PROV_",$D1753),Catalogo_Precios,AI$8,FALSE)),M1753=0),0,VLOOKUP(CONCATENATE("ALI_",$C1753,"_SEG_",$I1753,"_PROV_",$D1753),Catalogo_Precios,AI$8,FALSE))</f>
        <v>941</v>
      </c>
      <c r="AJ1753" s="57">
        <f t="shared" ref="AJ1753" si="21148">IF(OR(ISERROR(VLOOKUP(CONCATENATE("ALI_",$C1753,"_SEG_",$I1753,"_PROV_",$D1753),Catalogo_Precios,AJ$8,FALSE)),N1753=0),0,VLOOKUP(CONCATENATE("ALI_",$C1753,"_SEG_",$I1753,"_PROV_",$D1753),Catalogo_Precios,AJ$8,FALSE))</f>
        <v>941</v>
      </c>
      <c r="AK1753" s="57">
        <f t="shared" ref="AK1753" si="21149">IF(OR(ISERROR(VLOOKUP(CONCATENATE("ALI_",$C1753,"_SEG_",$I1753,"_PROV_",$D1753),Catalogo_Precios,AK$8,FALSE)),O1753=0),0,VLOOKUP(CONCATENATE("ALI_",$C1753,"_SEG_",$I1753,"_PROV_",$D1753),Catalogo_Precios,AK$8,FALSE))</f>
        <v>941</v>
      </c>
      <c r="AL1753" s="53" t="s">
        <v>152</v>
      </c>
      <c r="AM1753" s="59" t="str">
        <f t="shared" si="21000"/>
        <v>ALI_46_SEG_2</v>
      </c>
      <c r="AN1753" s="59" t="str">
        <f t="shared" si="21001"/>
        <v>ALI_46_SEG_2_VAL_22251416</v>
      </c>
      <c r="AO1753" s="60">
        <f t="shared" ref="AO1753" si="21150">IF(OR(AB1753="",AB1753=0),0,COUNTIF(Codificacion,AM1753))</f>
        <v>2</v>
      </c>
      <c r="AP1753" s="61">
        <f t="array" ref="AP1753">MIN(IF(Codificacion=AM1753,Total_Cotizacion,""))</f>
        <v>20672438.969999999</v>
      </c>
      <c r="AQ1753" s="62" t="b">
        <f t="shared" si="21003"/>
        <v>0</v>
      </c>
      <c r="AR1753" s="51" t="s">
        <v>153</v>
      </c>
      <c r="AS1753" s="63" t="str">
        <f t="shared" si="20876"/>
        <v/>
      </c>
      <c r="AT1753" s="59" t="str">
        <f t="shared" si="21004"/>
        <v>ALI_46_SEG_2_</v>
      </c>
      <c r="AU1753" s="63">
        <f t="shared" ref="AU1753" si="21151">IF(AND(COUNTIF(Codificacion3,AT1753)&lt;AO1753),1,COUNTIF(Codificacion3,AT1753))</f>
        <v>1</v>
      </c>
      <c r="AV1753" s="62" t="str">
        <f t="shared" si="21006"/>
        <v>No Seleccionada</v>
      </c>
      <c r="AW1753" s="53" t="s">
        <v>154</v>
      </c>
      <c r="AX1753" s="51" t="str">
        <f t="shared" si="21007"/>
        <v>ALI_46_SEG_2FALSO</v>
      </c>
      <c r="AY1753" s="51">
        <f t="shared" si="20989"/>
        <v>1</v>
      </c>
      <c r="AZ1753" s="64" t="b">
        <f t="shared" si="21008"/>
        <v>0</v>
      </c>
    </row>
    <row r="1754" spans="1:52" x14ac:dyDescent="0.2">
      <c r="A1754" s="50" t="b">
        <f t="shared" si="20955"/>
        <v>0</v>
      </c>
      <c r="B1754" s="51" t="s">
        <v>150</v>
      </c>
      <c r="C1754" s="52">
        <v>46</v>
      </c>
      <c r="D1754" s="52">
        <f t="shared" ref="D1754" si="21152">IF(ISERROR(VLOOKUP(E1754,Proveedores,2,FALSE)),"",VLOOKUP(E1754,Proveedores,2,FALSE))</f>
        <v>2090</v>
      </c>
      <c r="E1754" s="53" t="s">
        <v>151</v>
      </c>
      <c r="F1754" s="54">
        <v>391</v>
      </c>
      <c r="G1754" s="53" t="s">
        <v>105</v>
      </c>
      <c r="H1754" s="53" t="s">
        <v>124</v>
      </c>
      <c r="I1754" s="52">
        <v>3</v>
      </c>
      <c r="J1754" s="53" t="s">
        <v>58</v>
      </c>
      <c r="K1754" s="55">
        <v>44835</v>
      </c>
      <c r="L1754" s="56">
        <v>7608</v>
      </c>
      <c r="M1754" s="56">
        <v>9718</v>
      </c>
      <c r="N1754" s="56">
        <v>5194</v>
      </c>
      <c r="O1754" s="56">
        <v>463</v>
      </c>
      <c r="P1754" s="57">
        <v>968</v>
      </c>
      <c r="Q1754" s="58">
        <v>0</v>
      </c>
      <c r="R1754" s="57">
        <v>968</v>
      </c>
      <c r="S1754" s="57">
        <v>968</v>
      </c>
      <c r="T1754" s="58">
        <v>0</v>
      </c>
      <c r="U1754" s="57">
        <v>968</v>
      </c>
      <c r="V1754" s="57">
        <v>968</v>
      </c>
      <c r="W1754" s="58">
        <v>0</v>
      </c>
      <c r="X1754" s="57">
        <v>968</v>
      </c>
      <c r="Y1754" s="57">
        <v>968</v>
      </c>
      <c r="Z1754" s="58">
        <v>0</v>
      </c>
      <c r="AA1754" s="57">
        <v>968</v>
      </c>
      <c r="AB1754" s="57">
        <v>22247544</v>
      </c>
      <c r="AC1754" s="53" t="str">
        <f t="shared" si="20991"/>
        <v>Registro Valido</v>
      </c>
      <c r="AD1754" s="57">
        <f t="shared" ref="AD1754" si="21153">IF(OR(ISERROR(VLOOKUP(CONCATENATE("ALI_",$C1754,"_SEG_",$I1754,"_PROV_",$D1754),Catalogo_Precios,AD$8,FALSE)),L1754=0),0,VLOOKUP(CONCATENATE("ALI_",$C1754,"_SEG_",$I1754,"_PROV_",$D1754),Catalogo_Precios,AD$8,FALSE))</f>
        <v>968</v>
      </c>
      <c r="AE1754" s="57">
        <f t="shared" ref="AE1754" si="21154">IF(OR(ISERROR(VLOOKUP(CONCATENATE("ALI_",$C1754,"_SEG_",$I1754,"_PROV_",$D1754),Catalogo_Precios,AE$8,FALSE)),M1754=0),0,VLOOKUP(CONCATENATE("ALI_",$C1754,"_SEG_",$I1754,"_PROV_",$D1754),Catalogo_Precios,AE$8,FALSE))</f>
        <v>968</v>
      </c>
      <c r="AF1754" s="57">
        <f t="shared" ref="AF1754" si="21155">IF(OR(ISERROR(VLOOKUP(CONCATENATE("ALI_",$C1754,"_SEG_",$I1754,"_PROV_",$D1754),Catalogo_Precios,AF$8,FALSE)),N1754=0),0,VLOOKUP(CONCATENATE("ALI_",$C1754,"_SEG_",$I1754,"_PROV_",$D1754),Catalogo_Precios,AF$8,FALSE))</f>
        <v>968</v>
      </c>
      <c r="AG1754" s="57">
        <f t="shared" ref="AG1754" si="21156">IF(OR(ISERROR(VLOOKUP(CONCATENATE("ALI_",$C1754,"_SEG_",$I1754,"_PROV_",$D1754),Catalogo_Precios,AG$8,FALSE)),O1754=0),0,VLOOKUP(CONCATENATE("ALI_",$C1754,"_SEG_",$I1754,"_PROV_",$D1754),Catalogo_Precios,AG$8,FALSE))</f>
        <v>968</v>
      </c>
      <c r="AH1754" s="57">
        <f t="shared" ref="AH1754" si="21157">IF(OR(ISERROR(VLOOKUP(CONCATENATE("ALI_",$C1754,"_SEG_",$I1754,"_PROV_",$D1754),Catalogo_Precios,AH$8,FALSE)),L1754=0),0,VLOOKUP(CONCATENATE("ALI_",$C1754,"_SEG_",$I1754,"_PROV_",$D1754),Catalogo_Precios,AH$8,FALSE))</f>
        <v>941</v>
      </c>
      <c r="AI1754" s="57">
        <f t="shared" ref="AI1754" si="21158">IF(OR(ISERROR(VLOOKUP(CONCATENATE("ALI_",$C1754,"_SEG_",$I1754,"_PROV_",$D1754),Catalogo_Precios,AI$8,FALSE)),M1754=0),0,VLOOKUP(CONCATENATE("ALI_",$C1754,"_SEG_",$I1754,"_PROV_",$D1754),Catalogo_Precios,AI$8,FALSE))</f>
        <v>941</v>
      </c>
      <c r="AJ1754" s="57">
        <f t="shared" ref="AJ1754" si="21159">IF(OR(ISERROR(VLOOKUP(CONCATENATE("ALI_",$C1754,"_SEG_",$I1754,"_PROV_",$D1754),Catalogo_Precios,AJ$8,FALSE)),N1754=0),0,VLOOKUP(CONCATENATE("ALI_",$C1754,"_SEG_",$I1754,"_PROV_",$D1754),Catalogo_Precios,AJ$8,FALSE))</f>
        <v>941</v>
      </c>
      <c r="AK1754" s="57">
        <f t="shared" ref="AK1754" si="21160">IF(OR(ISERROR(VLOOKUP(CONCATENATE("ALI_",$C1754,"_SEG_",$I1754,"_PROV_",$D1754),Catalogo_Precios,AK$8,FALSE)),O1754=0),0,VLOOKUP(CONCATENATE("ALI_",$C1754,"_SEG_",$I1754,"_PROV_",$D1754),Catalogo_Precios,AK$8,FALSE))</f>
        <v>941</v>
      </c>
      <c r="AL1754" s="53" t="s">
        <v>152</v>
      </c>
      <c r="AM1754" s="59" t="str">
        <f t="shared" si="21000"/>
        <v>ALI_46_SEG_3</v>
      </c>
      <c r="AN1754" s="59" t="str">
        <f t="shared" si="21001"/>
        <v>ALI_46_SEG_3_VAL_22247544</v>
      </c>
      <c r="AO1754" s="60">
        <f t="shared" ref="AO1754" si="21161">IF(OR(AB1754="",AB1754=0),0,COUNTIF(Codificacion,AM1754))</f>
        <v>3</v>
      </c>
      <c r="AP1754" s="61">
        <f t="array" ref="AP1754">MIN(IF(Codificacion=AM1754,Total_Cotizacion,""))</f>
        <v>19557613.680000003</v>
      </c>
      <c r="AQ1754" s="62" t="b">
        <f t="shared" si="21003"/>
        <v>0</v>
      </c>
      <c r="AR1754" s="51" t="s">
        <v>153</v>
      </c>
      <c r="AS1754" s="63" t="str">
        <f t="shared" si="20876"/>
        <v/>
      </c>
      <c r="AT1754" s="59" t="str">
        <f t="shared" si="21004"/>
        <v>ALI_46_SEG_3_</v>
      </c>
      <c r="AU1754" s="63">
        <f t="shared" ref="AU1754" si="21162">IF(AND(COUNTIF(Codificacion3,AT1754)&lt;AO1754),1,COUNTIF(Codificacion3,AT1754))</f>
        <v>1</v>
      </c>
      <c r="AV1754" s="62" t="str">
        <f t="shared" si="21006"/>
        <v>No Seleccionada</v>
      </c>
      <c r="AW1754" s="53" t="s">
        <v>154</v>
      </c>
      <c r="AX1754" s="51" t="str">
        <f t="shared" si="21007"/>
        <v>ALI_46_SEG_3FALSO</v>
      </c>
      <c r="AY1754" s="51">
        <f t="shared" si="20989"/>
        <v>2</v>
      </c>
      <c r="AZ1754" s="64" t="b">
        <f t="shared" si="21008"/>
        <v>0</v>
      </c>
    </row>
    <row r="1755" spans="1:52" x14ac:dyDescent="0.2">
      <c r="A1755" s="50" t="b">
        <f t="shared" si="20955"/>
        <v>0</v>
      </c>
      <c r="B1755" s="51" t="s">
        <v>150</v>
      </c>
      <c r="C1755" s="52">
        <v>46</v>
      </c>
      <c r="D1755" s="52">
        <f t="shared" ref="D1755" si="21163">IF(ISERROR(VLOOKUP(E1755,Proveedores,2,FALSE)),"",VLOOKUP(E1755,Proveedores,2,FALSE))</f>
        <v>2090</v>
      </c>
      <c r="E1755" s="53" t="s">
        <v>151</v>
      </c>
      <c r="F1755" s="54">
        <v>392</v>
      </c>
      <c r="G1755" s="53" t="s">
        <v>105</v>
      </c>
      <c r="H1755" s="53" t="s">
        <v>124</v>
      </c>
      <c r="I1755" s="52">
        <v>4</v>
      </c>
      <c r="J1755" s="53" t="s">
        <v>58</v>
      </c>
      <c r="K1755" s="55">
        <v>44835</v>
      </c>
      <c r="L1755" s="56">
        <v>8105</v>
      </c>
      <c r="M1755" s="56">
        <v>10353</v>
      </c>
      <c r="N1755" s="56">
        <v>5535</v>
      </c>
      <c r="O1755" s="56">
        <v>495</v>
      </c>
      <c r="P1755" s="57">
        <v>968</v>
      </c>
      <c r="Q1755" s="58">
        <v>0</v>
      </c>
      <c r="R1755" s="57">
        <v>968</v>
      </c>
      <c r="S1755" s="57">
        <v>968</v>
      </c>
      <c r="T1755" s="58">
        <v>0</v>
      </c>
      <c r="U1755" s="57">
        <v>968</v>
      </c>
      <c r="V1755" s="57">
        <v>968</v>
      </c>
      <c r="W1755" s="58">
        <v>0</v>
      </c>
      <c r="X1755" s="57">
        <v>968</v>
      </c>
      <c r="Y1755" s="57">
        <v>968</v>
      </c>
      <c r="Z1755" s="58">
        <v>0</v>
      </c>
      <c r="AA1755" s="57">
        <v>968</v>
      </c>
      <c r="AB1755" s="57">
        <v>23704384</v>
      </c>
      <c r="AC1755" s="53" t="str">
        <f t="shared" si="20991"/>
        <v>Registro Valido</v>
      </c>
      <c r="AD1755" s="57">
        <f t="shared" ref="AD1755" si="21164">IF(OR(ISERROR(VLOOKUP(CONCATENATE("ALI_",$C1755,"_SEG_",$I1755,"_PROV_",$D1755),Catalogo_Precios,AD$8,FALSE)),L1755=0),0,VLOOKUP(CONCATENATE("ALI_",$C1755,"_SEG_",$I1755,"_PROV_",$D1755),Catalogo_Precios,AD$8,FALSE))</f>
        <v>968</v>
      </c>
      <c r="AE1755" s="57">
        <f t="shared" ref="AE1755" si="21165">IF(OR(ISERROR(VLOOKUP(CONCATENATE("ALI_",$C1755,"_SEG_",$I1755,"_PROV_",$D1755),Catalogo_Precios,AE$8,FALSE)),M1755=0),0,VLOOKUP(CONCATENATE("ALI_",$C1755,"_SEG_",$I1755,"_PROV_",$D1755),Catalogo_Precios,AE$8,FALSE))</f>
        <v>968</v>
      </c>
      <c r="AF1755" s="57">
        <f t="shared" ref="AF1755" si="21166">IF(OR(ISERROR(VLOOKUP(CONCATENATE("ALI_",$C1755,"_SEG_",$I1755,"_PROV_",$D1755),Catalogo_Precios,AF$8,FALSE)),N1755=0),0,VLOOKUP(CONCATENATE("ALI_",$C1755,"_SEG_",$I1755,"_PROV_",$D1755),Catalogo_Precios,AF$8,FALSE))</f>
        <v>968</v>
      </c>
      <c r="AG1755" s="57">
        <f t="shared" ref="AG1755" si="21167">IF(OR(ISERROR(VLOOKUP(CONCATENATE("ALI_",$C1755,"_SEG_",$I1755,"_PROV_",$D1755),Catalogo_Precios,AG$8,FALSE)),O1755=0),0,VLOOKUP(CONCATENATE("ALI_",$C1755,"_SEG_",$I1755,"_PROV_",$D1755),Catalogo_Precios,AG$8,FALSE))</f>
        <v>968</v>
      </c>
      <c r="AH1755" s="57">
        <f t="shared" ref="AH1755" si="21168">IF(OR(ISERROR(VLOOKUP(CONCATENATE("ALI_",$C1755,"_SEG_",$I1755,"_PROV_",$D1755),Catalogo_Precios,AH$8,FALSE)),L1755=0),0,VLOOKUP(CONCATENATE("ALI_",$C1755,"_SEG_",$I1755,"_PROV_",$D1755),Catalogo_Precios,AH$8,FALSE))</f>
        <v>941</v>
      </c>
      <c r="AI1755" s="57">
        <f t="shared" ref="AI1755" si="21169">IF(OR(ISERROR(VLOOKUP(CONCATENATE("ALI_",$C1755,"_SEG_",$I1755,"_PROV_",$D1755),Catalogo_Precios,AI$8,FALSE)),M1755=0),0,VLOOKUP(CONCATENATE("ALI_",$C1755,"_SEG_",$I1755,"_PROV_",$D1755),Catalogo_Precios,AI$8,FALSE))</f>
        <v>941</v>
      </c>
      <c r="AJ1755" s="57">
        <f t="shared" ref="AJ1755" si="21170">IF(OR(ISERROR(VLOOKUP(CONCATENATE("ALI_",$C1755,"_SEG_",$I1755,"_PROV_",$D1755),Catalogo_Precios,AJ$8,FALSE)),N1755=0),0,VLOOKUP(CONCATENATE("ALI_",$C1755,"_SEG_",$I1755,"_PROV_",$D1755),Catalogo_Precios,AJ$8,FALSE))</f>
        <v>941</v>
      </c>
      <c r="AK1755" s="57">
        <f t="shared" ref="AK1755" si="21171">IF(OR(ISERROR(VLOOKUP(CONCATENATE("ALI_",$C1755,"_SEG_",$I1755,"_PROV_",$D1755),Catalogo_Precios,AK$8,FALSE)),O1755=0),0,VLOOKUP(CONCATENATE("ALI_",$C1755,"_SEG_",$I1755,"_PROV_",$D1755),Catalogo_Precios,AK$8,FALSE))</f>
        <v>941</v>
      </c>
      <c r="AL1755" s="53" t="s">
        <v>152</v>
      </c>
      <c r="AM1755" s="59" t="str">
        <f t="shared" si="21000"/>
        <v>ALI_46_SEG_4</v>
      </c>
      <c r="AN1755" s="59" t="str">
        <f t="shared" si="21001"/>
        <v>ALI_46_SEG_4_VAL_23704384</v>
      </c>
      <c r="AO1755" s="60">
        <f t="shared" ref="AO1755" si="21172">IF(OR(AB1755="",AB1755=0),0,COUNTIF(Codificacion,AM1755))</f>
        <v>2</v>
      </c>
      <c r="AP1755" s="61">
        <f t="array" ref="AP1755">MIN(IF(Codificacion=AM1755,Total_Cotizacion,""))</f>
        <v>21311906.399999999</v>
      </c>
      <c r="AQ1755" s="62" t="b">
        <f t="shared" si="21003"/>
        <v>0</v>
      </c>
      <c r="AR1755" s="51" t="s">
        <v>153</v>
      </c>
      <c r="AS1755" s="63" t="str">
        <f t="shared" si="20876"/>
        <v/>
      </c>
      <c r="AT1755" s="59" t="str">
        <f t="shared" si="21004"/>
        <v>ALI_46_SEG_4_</v>
      </c>
      <c r="AU1755" s="63">
        <f t="shared" ref="AU1755" si="21173">IF(AND(COUNTIF(Codificacion3,AT1755)&lt;AO1755),1,COUNTIF(Codificacion3,AT1755))</f>
        <v>1</v>
      </c>
      <c r="AV1755" s="62" t="str">
        <f t="shared" si="21006"/>
        <v>No Seleccionada</v>
      </c>
      <c r="AW1755" s="53" t="s">
        <v>154</v>
      </c>
      <c r="AX1755" s="51" t="str">
        <f t="shared" si="21007"/>
        <v>ALI_46_SEG_4FALSO</v>
      </c>
      <c r="AY1755" s="51">
        <f t="shared" si="20989"/>
        <v>1</v>
      </c>
      <c r="AZ1755" s="64" t="b">
        <f t="shared" si="21008"/>
        <v>0</v>
      </c>
    </row>
    <row r="1756" spans="1:52" x14ac:dyDescent="0.2">
      <c r="A1756" s="50" t="b">
        <f t="shared" si="20955"/>
        <v>0</v>
      </c>
      <c r="B1756" s="51" t="s">
        <v>150</v>
      </c>
      <c r="C1756" s="52">
        <v>46</v>
      </c>
      <c r="D1756" s="52">
        <f t="shared" ref="D1756" si="21174">IF(ISERROR(VLOOKUP(E1756,Proveedores,2,FALSE)),"",VLOOKUP(E1756,Proveedores,2,FALSE))</f>
        <v>2090</v>
      </c>
      <c r="E1756" s="53" t="s">
        <v>151</v>
      </c>
      <c r="F1756" s="54">
        <v>393</v>
      </c>
      <c r="G1756" s="53" t="s">
        <v>105</v>
      </c>
      <c r="H1756" s="53" t="s">
        <v>124</v>
      </c>
      <c r="I1756" s="52">
        <v>5</v>
      </c>
      <c r="J1756" s="53" t="s">
        <v>58</v>
      </c>
      <c r="K1756" s="55">
        <v>44835</v>
      </c>
      <c r="L1756" s="56">
        <v>7533</v>
      </c>
      <c r="M1756" s="56">
        <v>9626</v>
      </c>
      <c r="N1756" s="56">
        <v>5146</v>
      </c>
      <c r="O1756" s="56">
        <v>459</v>
      </c>
      <c r="P1756" s="57">
        <v>968</v>
      </c>
      <c r="Q1756" s="58">
        <v>0</v>
      </c>
      <c r="R1756" s="57">
        <v>968</v>
      </c>
      <c r="S1756" s="57">
        <v>968</v>
      </c>
      <c r="T1756" s="58">
        <v>0</v>
      </c>
      <c r="U1756" s="57">
        <v>968</v>
      </c>
      <c r="V1756" s="57">
        <v>968</v>
      </c>
      <c r="W1756" s="58">
        <v>0</v>
      </c>
      <c r="X1756" s="57">
        <v>968</v>
      </c>
      <c r="Y1756" s="57">
        <v>968</v>
      </c>
      <c r="Z1756" s="58">
        <v>0</v>
      </c>
      <c r="AA1756" s="57">
        <v>968</v>
      </c>
      <c r="AB1756" s="57">
        <v>22035552</v>
      </c>
      <c r="AC1756" s="53" t="str">
        <f t="shared" si="20991"/>
        <v>Registro Valido</v>
      </c>
      <c r="AD1756" s="57">
        <f t="shared" ref="AD1756" si="21175">IF(OR(ISERROR(VLOOKUP(CONCATENATE("ALI_",$C1756,"_SEG_",$I1756,"_PROV_",$D1756),Catalogo_Precios,AD$8,FALSE)),L1756=0),0,VLOOKUP(CONCATENATE("ALI_",$C1756,"_SEG_",$I1756,"_PROV_",$D1756),Catalogo_Precios,AD$8,FALSE))</f>
        <v>968</v>
      </c>
      <c r="AE1756" s="57">
        <f t="shared" ref="AE1756" si="21176">IF(OR(ISERROR(VLOOKUP(CONCATENATE("ALI_",$C1756,"_SEG_",$I1756,"_PROV_",$D1756),Catalogo_Precios,AE$8,FALSE)),M1756=0),0,VLOOKUP(CONCATENATE("ALI_",$C1756,"_SEG_",$I1756,"_PROV_",$D1756),Catalogo_Precios,AE$8,FALSE))</f>
        <v>968</v>
      </c>
      <c r="AF1756" s="57">
        <f t="shared" ref="AF1756" si="21177">IF(OR(ISERROR(VLOOKUP(CONCATENATE("ALI_",$C1756,"_SEG_",$I1756,"_PROV_",$D1756),Catalogo_Precios,AF$8,FALSE)),N1756=0),0,VLOOKUP(CONCATENATE("ALI_",$C1756,"_SEG_",$I1756,"_PROV_",$D1756),Catalogo_Precios,AF$8,FALSE))</f>
        <v>968</v>
      </c>
      <c r="AG1756" s="57">
        <f t="shared" ref="AG1756" si="21178">IF(OR(ISERROR(VLOOKUP(CONCATENATE("ALI_",$C1756,"_SEG_",$I1756,"_PROV_",$D1756),Catalogo_Precios,AG$8,FALSE)),O1756=0),0,VLOOKUP(CONCATENATE("ALI_",$C1756,"_SEG_",$I1756,"_PROV_",$D1756),Catalogo_Precios,AG$8,FALSE))</f>
        <v>968</v>
      </c>
      <c r="AH1756" s="57">
        <f t="shared" ref="AH1756" si="21179">IF(OR(ISERROR(VLOOKUP(CONCATENATE("ALI_",$C1756,"_SEG_",$I1756,"_PROV_",$D1756),Catalogo_Precios,AH$8,FALSE)),L1756=0),0,VLOOKUP(CONCATENATE("ALI_",$C1756,"_SEG_",$I1756,"_PROV_",$D1756),Catalogo_Precios,AH$8,FALSE))</f>
        <v>941</v>
      </c>
      <c r="AI1756" s="57">
        <f t="shared" ref="AI1756" si="21180">IF(OR(ISERROR(VLOOKUP(CONCATENATE("ALI_",$C1756,"_SEG_",$I1756,"_PROV_",$D1756),Catalogo_Precios,AI$8,FALSE)),M1756=0),0,VLOOKUP(CONCATENATE("ALI_",$C1756,"_SEG_",$I1756,"_PROV_",$D1756),Catalogo_Precios,AI$8,FALSE))</f>
        <v>941</v>
      </c>
      <c r="AJ1756" s="57">
        <f t="shared" ref="AJ1756" si="21181">IF(OR(ISERROR(VLOOKUP(CONCATENATE("ALI_",$C1756,"_SEG_",$I1756,"_PROV_",$D1756),Catalogo_Precios,AJ$8,FALSE)),N1756=0),0,VLOOKUP(CONCATENATE("ALI_",$C1756,"_SEG_",$I1756,"_PROV_",$D1756),Catalogo_Precios,AJ$8,FALSE))</f>
        <v>941</v>
      </c>
      <c r="AK1756" s="57">
        <f t="shared" ref="AK1756" si="21182">IF(OR(ISERROR(VLOOKUP(CONCATENATE("ALI_",$C1756,"_SEG_",$I1756,"_PROV_",$D1756),Catalogo_Precios,AK$8,FALSE)),O1756=0),0,VLOOKUP(CONCATENATE("ALI_",$C1756,"_SEG_",$I1756,"_PROV_",$D1756),Catalogo_Precios,AK$8,FALSE))</f>
        <v>941</v>
      </c>
      <c r="AL1756" s="53" t="s">
        <v>152</v>
      </c>
      <c r="AM1756" s="59" t="str">
        <f t="shared" si="21000"/>
        <v>ALI_46_SEG_5</v>
      </c>
      <c r="AN1756" s="59" t="str">
        <f t="shared" si="21001"/>
        <v>ALI_46_SEG_5_VAL_22035552</v>
      </c>
      <c r="AO1756" s="60">
        <f t="shared" ref="AO1756" si="21183">IF(OR(AB1756="",AB1756=0),0,COUNTIF(Codificacion,AM1756))</f>
        <v>3</v>
      </c>
      <c r="AP1756" s="61">
        <f t="array" ref="AP1756">MIN(IF(Codificacion=AM1756,Total_Cotizacion,""))</f>
        <v>19371253.440000001</v>
      </c>
      <c r="AQ1756" s="62" t="b">
        <f t="shared" si="21003"/>
        <v>0</v>
      </c>
      <c r="AR1756" s="51" t="s">
        <v>153</v>
      </c>
      <c r="AS1756" s="63" t="str">
        <f t="shared" si="20876"/>
        <v/>
      </c>
      <c r="AT1756" s="59" t="str">
        <f t="shared" si="21004"/>
        <v>ALI_46_SEG_5_</v>
      </c>
      <c r="AU1756" s="63">
        <f t="shared" ref="AU1756" si="21184">IF(AND(COUNTIF(Codificacion3,AT1756)&lt;AO1756),1,COUNTIF(Codificacion3,AT1756))</f>
        <v>1</v>
      </c>
      <c r="AV1756" s="62" t="str">
        <f t="shared" si="21006"/>
        <v>No Seleccionada</v>
      </c>
      <c r="AW1756" s="53" t="s">
        <v>154</v>
      </c>
      <c r="AX1756" s="51" t="str">
        <f t="shared" si="21007"/>
        <v>ALI_46_SEG_5FALSO</v>
      </c>
      <c r="AY1756" s="51">
        <f t="shared" si="20989"/>
        <v>2</v>
      </c>
      <c r="AZ1756" s="64" t="b">
        <f t="shared" si="21008"/>
        <v>0</v>
      </c>
    </row>
    <row r="1757" spans="1:52" x14ac:dyDescent="0.2">
      <c r="A1757" s="50" t="b">
        <f t="shared" si="20955"/>
        <v>0</v>
      </c>
      <c r="B1757" s="51" t="s">
        <v>150</v>
      </c>
      <c r="C1757" s="52">
        <v>46</v>
      </c>
      <c r="D1757" s="52">
        <f t="shared" ref="D1757" si="21185">IF(ISERROR(VLOOKUP(E1757,Proveedores,2,FALSE)),"",VLOOKUP(E1757,Proveedores,2,FALSE))</f>
        <v>2090</v>
      </c>
      <c r="E1757" s="53" t="s">
        <v>151</v>
      </c>
      <c r="F1757" s="54">
        <v>394</v>
      </c>
      <c r="G1757" s="53" t="s">
        <v>105</v>
      </c>
      <c r="H1757" s="53" t="s">
        <v>124</v>
      </c>
      <c r="I1757" s="52">
        <v>8</v>
      </c>
      <c r="J1757" s="53" t="s">
        <v>58</v>
      </c>
      <c r="K1757" s="55">
        <v>44835</v>
      </c>
      <c r="L1757" s="56">
        <v>7125</v>
      </c>
      <c r="M1757" s="56">
        <v>9122</v>
      </c>
      <c r="N1757" s="56">
        <v>4903</v>
      </c>
      <c r="O1757" s="56">
        <v>446</v>
      </c>
      <c r="P1757" s="57">
        <v>968</v>
      </c>
      <c r="Q1757" s="58">
        <v>0</v>
      </c>
      <c r="R1757" s="57">
        <v>968</v>
      </c>
      <c r="S1757" s="57">
        <v>968</v>
      </c>
      <c r="T1757" s="58">
        <v>0</v>
      </c>
      <c r="U1757" s="57">
        <v>968</v>
      </c>
      <c r="V1757" s="57">
        <v>968</v>
      </c>
      <c r="W1757" s="58">
        <v>0</v>
      </c>
      <c r="X1757" s="57">
        <v>968</v>
      </c>
      <c r="Y1757" s="57">
        <v>968</v>
      </c>
      <c r="Z1757" s="58">
        <v>0</v>
      </c>
      <c r="AA1757" s="57">
        <v>968</v>
      </c>
      <c r="AB1757" s="57">
        <v>20904928</v>
      </c>
      <c r="AC1757" s="53" t="str">
        <f t="shared" si="20991"/>
        <v>Registro Valido</v>
      </c>
      <c r="AD1757" s="57">
        <f t="shared" ref="AD1757" si="21186">IF(OR(ISERROR(VLOOKUP(CONCATENATE("ALI_",$C1757,"_SEG_",$I1757,"_PROV_",$D1757),Catalogo_Precios,AD$8,FALSE)),L1757=0),0,VLOOKUP(CONCATENATE("ALI_",$C1757,"_SEG_",$I1757,"_PROV_",$D1757),Catalogo_Precios,AD$8,FALSE))</f>
        <v>968</v>
      </c>
      <c r="AE1757" s="57">
        <f t="shared" ref="AE1757" si="21187">IF(OR(ISERROR(VLOOKUP(CONCATENATE("ALI_",$C1757,"_SEG_",$I1757,"_PROV_",$D1757),Catalogo_Precios,AE$8,FALSE)),M1757=0),0,VLOOKUP(CONCATENATE("ALI_",$C1757,"_SEG_",$I1757,"_PROV_",$D1757),Catalogo_Precios,AE$8,FALSE))</f>
        <v>968</v>
      </c>
      <c r="AF1757" s="57">
        <f t="shared" ref="AF1757" si="21188">IF(OR(ISERROR(VLOOKUP(CONCATENATE("ALI_",$C1757,"_SEG_",$I1757,"_PROV_",$D1757),Catalogo_Precios,AF$8,FALSE)),N1757=0),0,VLOOKUP(CONCATENATE("ALI_",$C1757,"_SEG_",$I1757,"_PROV_",$D1757),Catalogo_Precios,AF$8,FALSE))</f>
        <v>968</v>
      </c>
      <c r="AG1757" s="57">
        <f t="shared" ref="AG1757" si="21189">IF(OR(ISERROR(VLOOKUP(CONCATENATE("ALI_",$C1757,"_SEG_",$I1757,"_PROV_",$D1757),Catalogo_Precios,AG$8,FALSE)),O1757=0),0,VLOOKUP(CONCATENATE("ALI_",$C1757,"_SEG_",$I1757,"_PROV_",$D1757),Catalogo_Precios,AG$8,FALSE))</f>
        <v>968</v>
      </c>
      <c r="AH1757" s="57">
        <f t="shared" ref="AH1757" si="21190">IF(OR(ISERROR(VLOOKUP(CONCATENATE("ALI_",$C1757,"_SEG_",$I1757,"_PROV_",$D1757),Catalogo_Precios,AH$8,FALSE)),L1757=0),0,VLOOKUP(CONCATENATE("ALI_",$C1757,"_SEG_",$I1757,"_PROV_",$D1757),Catalogo_Precios,AH$8,FALSE))</f>
        <v>941</v>
      </c>
      <c r="AI1757" s="57">
        <f t="shared" ref="AI1757" si="21191">IF(OR(ISERROR(VLOOKUP(CONCATENATE("ALI_",$C1757,"_SEG_",$I1757,"_PROV_",$D1757),Catalogo_Precios,AI$8,FALSE)),M1757=0),0,VLOOKUP(CONCATENATE("ALI_",$C1757,"_SEG_",$I1757,"_PROV_",$D1757),Catalogo_Precios,AI$8,FALSE))</f>
        <v>941</v>
      </c>
      <c r="AJ1757" s="57">
        <f t="shared" ref="AJ1757" si="21192">IF(OR(ISERROR(VLOOKUP(CONCATENATE("ALI_",$C1757,"_SEG_",$I1757,"_PROV_",$D1757),Catalogo_Precios,AJ$8,FALSE)),N1757=0),0,VLOOKUP(CONCATENATE("ALI_",$C1757,"_SEG_",$I1757,"_PROV_",$D1757),Catalogo_Precios,AJ$8,FALSE))</f>
        <v>941</v>
      </c>
      <c r="AK1757" s="57">
        <f t="shared" ref="AK1757" si="21193">IF(OR(ISERROR(VLOOKUP(CONCATENATE("ALI_",$C1757,"_SEG_",$I1757,"_PROV_",$D1757),Catalogo_Precios,AK$8,FALSE)),O1757=0),0,VLOOKUP(CONCATENATE("ALI_",$C1757,"_SEG_",$I1757,"_PROV_",$D1757),Catalogo_Precios,AK$8,FALSE))</f>
        <v>941</v>
      </c>
      <c r="AL1757" s="53" t="s">
        <v>152</v>
      </c>
      <c r="AM1757" s="59" t="str">
        <f t="shared" si="21000"/>
        <v>ALI_46_SEG_8</v>
      </c>
      <c r="AN1757" s="59" t="str">
        <f t="shared" si="21001"/>
        <v>ALI_46_SEG_8_VAL_20904928</v>
      </c>
      <c r="AO1757" s="60">
        <f t="shared" ref="AO1757" si="21194">IF(OR(AB1757="",AB1757=0),0,COUNTIF(Codificacion,AM1757))</f>
        <v>3</v>
      </c>
      <c r="AP1757" s="61">
        <f t="array" ref="AP1757">MIN(IF(Codificacion=AM1757,Total_Cotizacion,""))</f>
        <v>17750832.199999999</v>
      </c>
      <c r="AQ1757" s="62" t="b">
        <f t="shared" si="21003"/>
        <v>0</v>
      </c>
      <c r="AR1757" s="51" t="s">
        <v>153</v>
      </c>
      <c r="AS1757" s="63" t="str">
        <f t="shared" si="20876"/>
        <v/>
      </c>
      <c r="AT1757" s="59" t="str">
        <f t="shared" si="21004"/>
        <v>ALI_46_SEG_8_</v>
      </c>
      <c r="AU1757" s="63">
        <f t="shared" ref="AU1757" si="21195">IF(AND(COUNTIF(Codificacion3,AT1757)&lt;AO1757),1,COUNTIF(Codificacion3,AT1757))</f>
        <v>1</v>
      </c>
      <c r="AV1757" s="62" t="str">
        <f t="shared" si="21006"/>
        <v>No Seleccionada</v>
      </c>
      <c r="AW1757" s="53" t="s">
        <v>154</v>
      </c>
      <c r="AX1757" s="51" t="str">
        <f t="shared" si="21007"/>
        <v>ALI_46_SEG_8FALSO</v>
      </c>
      <c r="AY1757" s="51">
        <f t="shared" si="20989"/>
        <v>2</v>
      </c>
      <c r="AZ1757" s="64" t="b">
        <f t="shared" si="21008"/>
        <v>0</v>
      </c>
    </row>
    <row r="1758" spans="1:52" x14ac:dyDescent="0.2">
      <c r="A1758" s="50" t="b">
        <f t="shared" si="20955"/>
        <v>0</v>
      </c>
      <c r="B1758" s="51" t="s">
        <v>150</v>
      </c>
      <c r="C1758" s="52">
        <v>46</v>
      </c>
      <c r="D1758" s="52">
        <f t="shared" ref="D1758" si="21196">IF(ISERROR(VLOOKUP(E1758,Proveedores,2,FALSE)),"",VLOOKUP(E1758,Proveedores,2,FALSE))</f>
        <v>2090</v>
      </c>
      <c r="E1758" s="53" t="s">
        <v>151</v>
      </c>
      <c r="F1758" s="54">
        <v>395</v>
      </c>
      <c r="G1758" s="53" t="s">
        <v>105</v>
      </c>
      <c r="H1758" s="53" t="s">
        <v>124</v>
      </c>
      <c r="I1758" s="52">
        <v>12</v>
      </c>
      <c r="J1758" s="53" t="s">
        <v>58</v>
      </c>
      <c r="K1758" s="55">
        <v>44835</v>
      </c>
      <c r="L1758" s="56">
        <v>6445</v>
      </c>
      <c r="M1758" s="56">
        <v>8252</v>
      </c>
      <c r="N1758" s="56">
        <v>4434</v>
      </c>
      <c r="O1758" s="56">
        <v>403</v>
      </c>
      <c r="P1758" s="57">
        <v>968</v>
      </c>
      <c r="Q1758" s="58">
        <v>0</v>
      </c>
      <c r="R1758" s="57">
        <v>968</v>
      </c>
      <c r="S1758" s="57">
        <v>968</v>
      </c>
      <c r="T1758" s="58">
        <v>0</v>
      </c>
      <c r="U1758" s="57">
        <v>968</v>
      </c>
      <c r="V1758" s="57">
        <v>968</v>
      </c>
      <c r="W1758" s="58">
        <v>0</v>
      </c>
      <c r="X1758" s="57">
        <v>968</v>
      </c>
      <c r="Y1758" s="57">
        <v>968</v>
      </c>
      <c r="Z1758" s="58">
        <v>0</v>
      </c>
      <c r="AA1758" s="57">
        <v>968</v>
      </c>
      <c r="AB1758" s="57">
        <v>18908912</v>
      </c>
      <c r="AC1758" s="53" t="str">
        <f t="shared" si="20991"/>
        <v>Registro Valido</v>
      </c>
      <c r="AD1758" s="57">
        <f t="shared" ref="AD1758" si="21197">IF(OR(ISERROR(VLOOKUP(CONCATENATE("ALI_",$C1758,"_SEG_",$I1758,"_PROV_",$D1758),Catalogo_Precios,AD$8,FALSE)),L1758=0),0,VLOOKUP(CONCATENATE("ALI_",$C1758,"_SEG_",$I1758,"_PROV_",$D1758),Catalogo_Precios,AD$8,FALSE))</f>
        <v>968</v>
      </c>
      <c r="AE1758" s="57">
        <f t="shared" ref="AE1758" si="21198">IF(OR(ISERROR(VLOOKUP(CONCATENATE("ALI_",$C1758,"_SEG_",$I1758,"_PROV_",$D1758),Catalogo_Precios,AE$8,FALSE)),M1758=0),0,VLOOKUP(CONCATENATE("ALI_",$C1758,"_SEG_",$I1758,"_PROV_",$D1758),Catalogo_Precios,AE$8,FALSE))</f>
        <v>968</v>
      </c>
      <c r="AF1758" s="57">
        <f t="shared" ref="AF1758" si="21199">IF(OR(ISERROR(VLOOKUP(CONCATENATE("ALI_",$C1758,"_SEG_",$I1758,"_PROV_",$D1758),Catalogo_Precios,AF$8,FALSE)),N1758=0),0,VLOOKUP(CONCATENATE("ALI_",$C1758,"_SEG_",$I1758,"_PROV_",$D1758),Catalogo_Precios,AF$8,FALSE))</f>
        <v>968</v>
      </c>
      <c r="AG1758" s="57">
        <f t="shared" ref="AG1758" si="21200">IF(OR(ISERROR(VLOOKUP(CONCATENATE("ALI_",$C1758,"_SEG_",$I1758,"_PROV_",$D1758),Catalogo_Precios,AG$8,FALSE)),O1758=0),0,VLOOKUP(CONCATENATE("ALI_",$C1758,"_SEG_",$I1758,"_PROV_",$D1758),Catalogo_Precios,AG$8,FALSE))</f>
        <v>968</v>
      </c>
      <c r="AH1758" s="57">
        <f t="shared" ref="AH1758" si="21201">IF(OR(ISERROR(VLOOKUP(CONCATENATE("ALI_",$C1758,"_SEG_",$I1758,"_PROV_",$D1758),Catalogo_Precios,AH$8,FALSE)),L1758=0),0,VLOOKUP(CONCATENATE("ALI_",$C1758,"_SEG_",$I1758,"_PROV_",$D1758),Catalogo_Precios,AH$8,FALSE))</f>
        <v>941</v>
      </c>
      <c r="AI1758" s="57">
        <f t="shared" ref="AI1758" si="21202">IF(OR(ISERROR(VLOOKUP(CONCATENATE("ALI_",$C1758,"_SEG_",$I1758,"_PROV_",$D1758),Catalogo_Precios,AI$8,FALSE)),M1758=0),0,VLOOKUP(CONCATENATE("ALI_",$C1758,"_SEG_",$I1758,"_PROV_",$D1758),Catalogo_Precios,AI$8,FALSE))</f>
        <v>941</v>
      </c>
      <c r="AJ1758" s="57">
        <f t="shared" ref="AJ1758" si="21203">IF(OR(ISERROR(VLOOKUP(CONCATENATE("ALI_",$C1758,"_SEG_",$I1758,"_PROV_",$D1758),Catalogo_Precios,AJ$8,FALSE)),N1758=0),0,VLOOKUP(CONCATENATE("ALI_",$C1758,"_SEG_",$I1758,"_PROV_",$D1758),Catalogo_Precios,AJ$8,FALSE))</f>
        <v>941</v>
      </c>
      <c r="AK1758" s="57">
        <f t="shared" ref="AK1758" si="21204">IF(OR(ISERROR(VLOOKUP(CONCATENATE("ALI_",$C1758,"_SEG_",$I1758,"_PROV_",$D1758),Catalogo_Precios,AK$8,FALSE)),O1758=0),0,VLOOKUP(CONCATENATE("ALI_",$C1758,"_SEG_",$I1758,"_PROV_",$D1758),Catalogo_Precios,AK$8,FALSE))</f>
        <v>941</v>
      </c>
      <c r="AL1758" s="53" t="s">
        <v>152</v>
      </c>
      <c r="AM1758" s="59" t="str">
        <f t="shared" si="21000"/>
        <v>ALI_46_SEG_12</v>
      </c>
      <c r="AN1758" s="59" t="str">
        <f t="shared" si="21001"/>
        <v>ALI_46_SEG_12_VAL_18908912</v>
      </c>
      <c r="AO1758" s="60">
        <f t="shared" ref="AO1758" si="21205">IF(OR(AB1758="",AB1758=0),0,COUNTIF(Codificacion,AM1758))</f>
        <v>4</v>
      </c>
      <c r="AP1758" s="61">
        <f t="array" ref="AP1758">MIN(IF(Codificacion=AM1758,Total_Cotizacion,""))</f>
        <v>14705195.199999999</v>
      </c>
      <c r="AQ1758" s="62" t="b">
        <f t="shared" si="21003"/>
        <v>0</v>
      </c>
      <c r="AR1758" s="51" t="s">
        <v>153</v>
      </c>
      <c r="AS1758" s="63" t="str">
        <f t="shared" si="20876"/>
        <v/>
      </c>
      <c r="AT1758" s="59" t="str">
        <f t="shared" si="21004"/>
        <v>ALI_46_SEG_12_</v>
      </c>
      <c r="AU1758" s="63">
        <f t="shared" ref="AU1758" si="21206">IF(AND(COUNTIF(Codificacion3,AT1758)&lt;AO1758),1,COUNTIF(Codificacion3,AT1758))</f>
        <v>1</v>
      </c>
      <c r="AV1758" s="62" t="str">
        <f t="shared" si="21006"/>
        <v>No Seleccionada</v>
      </c>
      <c r="AW1758" s="53" t="s">
        <v>154</v>
      </c>
      <c r="AX1758" s="51" t="str">
        <f t="shared" si="21007"/>
        <v>ALI_46_SEG_12FALSO</v>
      </c>
      <c r="AY1758" s="51">
        <f t="shared" si="20989"/>
        <v>3</v>
      </c>
      <c r="AZ1758" s="64" t="b">
        <f t="shared" si="21008"/>
        <v>0</v>
      </c>
    </row>
    <row r="1759" spans="1:52" x14ac:dyDescent="0.2">
      <c r="A1759" s="50" t="b">
        <f t="shared" si="20955"/>
        <v>0</v>
      </c>
      <c r="B1759" s="51" t="s">
        <v>150</v>
      </c>
      <c r="C1759" s="52">
        <v>46</v>
      </c>
      <c r="D1759" s="52">
        <f t="shared" ref="D1759" si="21207">IF(ISERROR(VLOOKUP(E1759,Proveedores,2,FALSE)),"",VLOOKUP(E1759,Proveedores,2,FALSE))</f>
        <v>2090</v>
      </c>
      <c r="E1759" s="53" t="s">
        <v>151</v>
      </c>
      <c r="F1759" s="54">
        <v>396</v>
      </c>
      <c r="G1759" s="53" t="s">
        <v>105</v>
      </c>
      <c r="H1759" s="53" t="s">
        <v>124</v>
      </c>
      <c r="I1759" s="52">
        <v>15</v>
      </c>
      <c r="J1759" s="53" t="s">
        <v>58</v>
      </c>
      <c r="K1759" s="55">
        <v>44835</v>
      </c>
      <c r="L1759" s="56">
        <v>6411</v>
      </c>
      <c r="M1759" s="56">
        <v>8211</v>
      </c>
      <c r="N1759" s="56">
        <v>4410</v>
      </c>
      <c r="O1759" s="56">
        <v>401</v>
      </c>
      <c r="P1759" s="57">
        <v>968</v>
      </c>
      <c r="Q1759" s="58">
        <v>0</v>
      </c>
      <c r="R1759" s="57">
        <v>968</v>
      </c>
      <c r="S1759" s="57">
        <v>968</v>
      </c>
      <c r="T1759" s="58">
        <v>0</v>
      </c>
      <c r="U1759" s="57">
        <v>968</v>
      </c>
      <c r="V1759" s="57">
        <v>968</v>
      </c>
      <c r="W1759" s="58">
        <v>0</v>
      </c>
      <c r="X1759" s="57">
        <v>968</v>
      </c>
      <c r="Y1759" s="57">
        <v>968</v>
      </c>
      <c r="Z1759" s="58">
        <v>0</v>
      </c>
      <c r="AA1759" s="57">
        <v>968</v>
      </c>
      <c r="AB1759" s="57">
        <v>18811144</v>
      </c>
      <c r="AC1759" s="53" t="str">
        <f t="shared" si="20991"/>
        <v>Registro Valido</v>
      </c>
      <c r="AD1759" s="57">
        <f t="shared" ref="AD1759" si="21208">IF(OR(ISERROR(VLOOKUP(CONCATENATE("ALI_",$C1759,"_SEG_",$I1759,"_PROV_",$D1759),Catalogo_Precios,AD$8,FALSE)),L1759=0),0,VLOOKUP(CONCATENATE("ALI_",$C1759,"_SEG_",$I1759,"_PROV_",$D1759),Catalogo_Precios,AD$8,FALSE))</f>
        <v>968</v>
      </c>
      <c r="AE1759" s="57">
        <f t="shared" ref="AE1759" si="21209">IF(OR(ISERROR(VLOOKUP(CONCATENATE("ALI_",$C1759,"_SEG_",$I1759,"_PROV_",$D1759),Catalogo_Precios,AE$8,FALSE)),M1759=0),0,VLOOKUP(CONCATENATE("ALI_",$C1759,"_SEG_",$I1759,"_PROV_",$D1759),Catalogo_Precios,AE$8,FALSE))</f>
        <v>968</v>
      </c>
      <c r="AF1759" s="57">
        <f t="shared" ref="AF1759" si="21210">IF(OR(ISERROR(VLOOKUP(CONCATENATE("ALI_",$C1759,"_SEG_",$I1759,"_PROV_",$D1759),Catalogo_Precios,AF$8,FALSE)),N1759=0),0,VLOOKUP(CONCATENATE("ALI_",$C1759,"_SEG_",$I1759,"_PROV_",$D1759),Catalogo_Precios,AF$8,FALSE))</f>
        <v>968</v>
      </c>
      <c r="AG1759" s="57">
        <f t="shared" ref="AG1759" si="21211">IF(OR(ISERROR(VLOOKUP(CONCATENATE("ALI_",$C1759,"_SEG_",$I1759,"_PROV_",$D1759),Catalogo_Precios,AG$8,FALSE)),O1759=0),0,VLOOKUP(CONCATENATE("ALI_",$C1759,"_SEG_",$I1759,"_PROV_",$D1759),Catalogo_Precios,AG$8,FALSE))</f>
        <v>968</v>
      </c>
      <c r="AH1759" s="57">
        <f t="shared" ref="AH1759" si="21212">IF(OR(ISERROR(VLOOKUP(CONCATENATE("ALI_",$C1759,"_SEG_",$I1759,"_PROV_",$D1759),Catalogo_Precios,AH$8,FALSE)),L1759=0),0,VLOOKUP(CONCATENATE("ALI_",$C1759,"_SEG_",$I1759,"_PROV_",$D1759),Catalogo_Precios,AH$8,FALSE))</f>
        <v>941</v>
      </c>
      <c r="AI1759" s="57">
        <f t="shared" ref="AI1759" si="21213">IF(OR(ISERROR(VLOOKUP(CONCATENATE("ALI_",$C1759,"_SEG_",$I1759,"_PROV_",$D1759),Catalogo_Precios,AI$8,FALSE)),M1759=0),0,VLOOKUP(CONCATENATE("ALI_",$C1759,"_SEG_",$I1759,"_PROV_",$D1759),Catalogo_Precios,AI$8,FALSE))</f>
        <v>941</v>
      </c>
      <c r="AJ1759" s="57">
        <f t="shared" ref="AJ1759" si="21214">IF(OR(ISERROR(VLOOKUP(CONCATENATE("ALI_",$C1759,"_SEG_",$I1759,"_PROV_",$D1759),Catalogo_Precios,AJ$8,FALSE)),N1759=0),0,VLOOKUP(CONCATENATE("ALI_",$C1759,"_SEG_",$I1759,"_PROV_",$D1759),Catalogo_Precios,AJ$8,FALSE))</f>
        <v>941</v>
      </c>
      <c r="AK1759" s="57">
        <f t="shared" ref="AK1759" si="21215">IF(OR(ISERROR(VLOOKUP(CONCATENATE("ALI_",$C1759,"_SEG_",$I1759,"_PROV_",$D1759),Catalogo_Precios,AK$8,FALSE)),O1759=0),0,VLOOKUP(CONCATENATE("ALI_",$C1759,"_SEG_",$I1759,"_PROV_",$D1759),Catalogo_Precios,AK$8,FALSE))</f>
        <v>941</v>
      </c>
      <c r="AL1759" s="53" t="s">
        <v>152</v>
      </c>
      <c r="AM1759" s="59" t="str">
        <f t="shared" si="21000"/>
        <v>ALI_46_SEG_15</v>
      </c>
      <c r="AN1759" s="59" t="str">
        <f t="shared" si="21001"/>
        <v>ALI_46_SEG_15_VAL_18811144</v>
      </c>
      <c r="AO1759" s="60">
        <f t="shared" ref="AO1759" si="21216">IF(OR(AB1759="",AB1759=0),0,COUNTIF(Codificacion,AM1759))</f>
        <v>3</v>
      </c>
      <c r="AP1759" s="61">
        <f t="array" ref="AP1759">MIN(IF(Codificacion=AM1759,Total_Cotizacion,""))</f>
        <v>15972954.35</v>
      </c>
      <c r="AQ1759" s="62" t="b">
        <f t="shared" si="21003"/>
        <v>0</v>
      </c>
      <c r="AR1759" s="51" t="s">
        <v>153</v>
      </c>
      <c r="AS1759" s="63" t="str">
        <f t="shared" si="20876"/>
        <v/>
      </c>
      <c r="AT1759" s="59" t="str">
        <f t="shared" si="21004"/>
        <v>ALI_46_SEG_15_</v>
      </c>
      <c r="AU1759" s="63">
        <f t="shared" ref="AU1759" si="21217">IF(AND(COUNTIF(Codificacion3,AT1759)&lt;AO1759),1,COUNTIF(Codificacion3,AT1759))</f>
        <v>1</v>
      </c>
      <c r="AV1759" s="62" t="str">
        <f t="shared" si="21006"/>
        <v>No Seleccionada</v>
      </c>
      <c r="AW1759" s="53" t="s">
        <v>154</v>
      </c>
      <c r="AX1759" s="51" t="str">
        <f t="shared" si="21007"/>
        <v>ALI_46_SEG_15FALSO</v>
      </c>
      <c r="AY1759" s="51">
        <f t="shared" si="20989"/>
        <v>2</v>
      </c>
      <c r="AZ1759" s="64" t="b">
        <f t="shared" si="21008"/>
        <v>0</v>
      </c>
    </row>
    <row r="1760" spans="1:52" x14ac:dyDescent="0.2">
      <c r="A1760" s="50" t="b">
        <f t="shared" si="20955"/>
        <v>0</v>
      </c>
      <c r="B1760" s="51" t="s">
        <v>150</v>
      </c>
      <c r="C1760" s="52">
        <v>46</v>
      </c>
      <c r="D1760" s="52">
        <f t="shared" ref="D1760" si="21218">IF(ISERROR(VLOOKUP(E1760,Proveedores,2,FALSE)),"",VLOOKUP(E1760,Proveedores,2,FALSE))</f>
        <v>2090</v>
      </c>
      <c r="E1760" s="53" t="s">
        <v>151</v>
      </c>
      <c r="F1760" s="54">
        <v>397</v>
      </c>
      <c r="G1760" s="53" t="s">
        <v>105</v>
      </c>
      <c r="H1760" s="53" t="s">
        <v>124</v>
      </c>
      <c r="I1760" s="52">
        <v>11</v>
      </c>
      <c r="J1760" s="53" t="s">
        <v>58</v>
      </c>
      <c r="K1760" s="55">
        <v>44835</v>
      </c>
      <c r="L1760" s="56">
        <v>7549</v>
      </c>
      <c r="M1760" s="56">
        <v>9596</v>
      </c>
      <c r="N1760" s="56">
        <v>4515</v>
      </c>
      <c r="O1760" s="56">
        <v>485</v>
      </c>
      <c r="P1760" s="57">
        <v>968</v>
      </c>
      <c r="Q1760" s="58">
        <v>0</v>
      </c>
      <c r="R1760" s="57">
        <v>968</v>
      </c>
      <c r="S1760" s="57">
        <v>968</v>
      </c>
      <c r="T1760" s="58">
        <v>0</v>
      </c>
      <c r="U1760" s="57">
        <v>968</v>
      </c>
      <c r="V1760" s="57">
        <v>968</v>
      </c>
      <c r="W1760" s="58">
        <v>0</v>
      </c>
      <c r="X1760" s="57">
        <v>968</v>
      </c>
      <c r="Y1760" s="57">
        <v>968</v>
      </c>
      <c r="Z1760" s="58">
        <v>0</v>
      </c>
      <c r="AA1760" s="57">
        <v>968</v>
      </c>
      <c r="AB1760" s="57">
        <v>21436360</v>
      </c>
      <c r="AC1760" s="53" t="str">
        <f t="shared" si="20991"/>
        <v>Registro Valido</v>
      </c>
      <c r="AD1760" s="57">
        <f t="shared" ref="AD1760" si="21219">IF(OR(ISERROR(VLOOKUP(CONCATENATE("ALI_",$C1760,"_SEG_",$I1760,"_PROV_",$D1760),Catalogo_Precios,AD$8,FALSE)),L1760=0),0,VLOOKUP(CONCATENATE("ALI_",$C1760,"_SEG_",$I1760,"_PROV_",$D1760),Catalogo_Precios,AD$8,FALSE))</f>
        <v>968</v>
      </c>
      <c r="AE1760" s="57">
        <f t="shared" ref="AE1760" si="21220">IF(OR(ISERROR(VLOOKUP(CONCATENATE("ALI_",$C1760,"_SEG_",$I1760,"_PROV_",$D1760),Catalogo_Precios,AE$8,FALSE)),M1760=0),0,VLOOKUP(CONCATENATE("ALI_",$C1760,"_SEG_",$I1760,"_PROV_",$D1760),Catalogo_Precios,AE$8,FALSE))</f>
        <v>968</v>
      </c>
      <c r="AF1760" s="57">
        <f t="shared" ref="AF1760" si="21221">IF(OR(ISERROR(VLOOKUP(CONCATENATE("ALI_",$C1760,"_SEG_",$I1760,"_PROV_",$D1760),Catalogo_Precios,AF$8,FALSE)),N1760=0),0,VLOOKUP(CONCATENATE("ALI_",$C1760,"_SEG_",$I1760,"_PROV_",$D1760),Catalogo_Precios,AF$8,FALSE))</f>
        <v>968</v>
      </c>
      <c r="AG1760" s="57">
        <f t="shared" ref="AG1760" si="21222">IF(OR(ISERROR(VLOOKUP(CONCATENATE("ALI_",$C1760,"_SEG_",$I1760,"_PROV_",$D1760),Catalogo_Precios,AG$8,FALSE)),O1760=0),0,VLOOKUP(CONCATENATE("ALI_",$C1760,"_SEG_",$I1760,"_PROV_",$D1760),Catalogo_Precios,AG$8,FALSE))</f>
        <v>968</v>
      </c>
      <c r="AH1760" s="57">
        <f t="shared" ref="AH1760" si="21223">IF(OR(ISERROR(VLOOKUP(CONCATENATE("ALI_",$C1760,"_SEG_",$I1760,"_PROV_",$D1760),Catalogo_Precios,AH$8,FALSE)),L1760=0),0,VLOOKUP(CONCATENATE("ALI_",$C1760,"_SEG_",$I1760,"_PROV_",$D1760),Catalogo_Precios,AH$8,FALSE))</f>
        <v>941</v>
      </c>
      <c r="AI1760" s="57">
        <f t="shared" ref="AI1760" si="21224">IF(OR(ISERROR(VLOOKUP(CONCATENATE("ALI_",$C1760,"_SEG_",$I1760,"_PROV_",$D1760),Catalogo_Precios,AI$8,FALSE)),M1760=0),0,VLOOKUP(CONCATENATE("ALI_",$C1760,"_SEG_",$I1760,"_PROV_",$D1760),Catalogo_Precios,AI$8,FALSE))</f>
        <v>941</v>
      </c>
      <c r="AJ1760" s="57">
        <f t="shared" ref="AJ1760" si="21225">IF(OR(ISERROR(VLOOKUP(CONCATENATE("ALI_",$C1760,"_SEG_",$I1760,"_PROV_",$D1760),Catalogo_Precios,AJ$8,FALSE)),N1760=0),0,VLOOKUP(CONCATENATE("ALI_",$C1760,"_SEG_",$I1760,"_PROV_",$D1760),Catalogo_Precios,AJ$8,FALSE))</f>
        <v>941</v>
      </c>
      <c r="AK1760" s="57">
        <f t="shared" ref="AK1760" si="21226">IF(OR(ISERROR(VLOOKUP(CONCATENATE("ALI_",$C1760,"_SEG_",$I1760,"_PROV_",$D1760),Catalogo_Precios,AK$8,FALSE)),O1760=0),0,VLOOKUP(CONCATENATE("ALI_",$C1760,"_SEG_",$I1760,"_PROV_",$D1760),Catalogo_Precios,AK$8,FALSE))</f>
        <v>941</v>
      </c>
      <c r="AL1760" s="53" t="s">
        <v>152</v>
      </c>
      <c r="AM1760" s="59" t="str">
        <f t="shared" si="21000"/>
        <v>ALI_46_SEG_11</v>
      </c>
      <c r="AN1760" s="59" t="str">
        <f t="shared" si="21001"/>
        <v>ALI_46_SEG_11_VAL_21436360</v>
      </c>
      <c r="AO1760" s="60">
        <f t="shared" ref="AO1760" si="21227">IF(OR(AB1760="",AB1760=0),0,COUNTIF(Codificacion,AM1760))</f>
        <v>3</v>
      </c>
      <c r="AP1760" s="61">
        <f t="array" ref="AP1760">MIN(IF(Codificacion=AM1760,Total_Cotizacion,""))</f>
        <v>18844509.200000003</v>
      </c>
      <c r="AQ1760" s="62" t="b">
        <f t="shared" si="21003"/>
        <v>0</v>
      </c>
      <c r="AR1760" s="51" t="s">
        <v>153</v>
      </c>
      <c r="AS1760" s="63" t="str">
        <f t="shared" si="20876"/>
        <v/>
      </c>
      <c r="AT1760" s="59" t="str">
        <f t="shared" si="21004"/>
        <v>ALI_46_SEG_11_</v>
      </c>
      <c r="AU1760" s="63">
        <f t="shared" ref="AU1760" si="21228">IF(AND(COUNTIF(Codificacion3,AT1760)&lt;AO1760),1,COUNTIF(Codificacion3,AT1760))</f>
        <v>1</v>
      </c>
      <c r="AV1760" s="62" t="str">
        <f t="shared" si="21006"/>
        <v>No Seleccionada</v>
      </c>
      <c r="AW1760" s="53" t="s">
        <v>154</v>
      </c>
      <c r="AX1760" s="51" t="str">
        <f t="shared" si="21007"/>
        <v>ALI_46_SEG_11FALSO</v>
      </c>
      <c r="AY1760" s="51">
        <f t="shared" si="20989"/>
        <v>2</v>
      </c>
      <c r="AZ1760" s="64" t="b">
        <f t="shared" si="21008"/>
        <v>0</v>
      </c>
    </row>
    <row r="1761" spans="1:52" x14ac:dyDescent="0.2">
      <c r="A1761" s="50" t="b">
        <f t="shared" si="20955"/>
        <v>0</v>
      </c>
      <c r="B1761" s="51" t="s">
        <v>150</v>
      </c>
      <c r="C1761" s="52">
        <v>46</v>
      </c>
      <c r="D1761" s="52">
        <f t="shared" ref="D1761" si="21229">IF(ISERROR(VLOOKUP(E1761,Proveedores,2,FALSE)),"",VLOOKUP(E1761,Proveedores,2,FALSE))</f>
        <v>2090</v>
      </c>
      <c r="E1761" s="53" t="s">
        <v>151</v>
      </c>
      <c r="F1761" s="54">
        <v>398</v>
      </c>
      <c r="G1761" s="53" t="s">
        <v>105</v>
      </c>
      <c r="H1761" s="53" t="s">
        <v>124</v>
      </c>
      <c r="I1761" s="52">
        <v>13</v>
      </c>
      <c r="J1761" s="53" t="s">
        <v>58</v>
      </c>
      <c r="K1761" s="55">
        <v>44835</v>
      </c>
      <c r="L1761" s="56">
        <v>6451</v>
      </c>
      <c r="M1761" s="56">
        <v>8218</v>
      </c>
      <c r="N1761" s="56">
        <v>3888</v>
      </c>
      <c r="O1761" s="56">
        <v>426</v>
      </c>
      <c r="P1761" s="57">
        <v>968</v>
      </c>
      <c r="Q1761" s="58">
        <v>0</v>
      </c>
      <c r="R1761" s="57">
        <v>968</v>
      </c>
      <c r="S1761" s="57">
        <v>968</v>
      </c>
      <c r="T1761" s="58">
        <v>0</v>
      </c>
      <c r="U1761" s="57">
        <v>968</v>
      </c>
      <c r="V1761" s="57">
        <v>968</v>
      </c>
      <c r="W1761" s="58">
        <v>0</v>
      </c>
      <c r="X1761" s="57">
        <v>968</v>
      </c>
      <c r="Y1761" s="57">
        <v>968</v>
      </c>
      <c r="Z1761" s="58">
        <v>0</v>
      </c>
      <c r="AA1761" s="57">
        <v>968</v>
      </c>
      <c r="AB1761" s="57">
        <v>18375544</v>
      </c>
      <c r="AC1761" s="53" t="str">
        <f t="shared" si="20991"/>
        <v>Registro Valido</v>
      </c>
      <c r="AD1761" s="57">
        <f t="shared" ref="AD1761" si="21230">IF(OR(ISERROR(VLOOKUP(CONCATENATE("ALI_",$C1761,"_SEG_",$I1761,"_PROV_",$D1761),Catalogo_Precios,AD$8,FALSE)),L1761=0),0,VLOOKUP(CONCATENATE("ALI_",$C1761,"_SEG_",$I1761,"_PROV_",$D1761),Catalogo_Precios,AD$8,FALSE))</f>
        <v>968</v>
      </c>
      <c r="AE1761" s="57">
        <f t="shared" ref="AE1761" si="21231">IF(OR(ISERROR(VLOOKUP(CONCATENATE("ALI_",$C1761,"_SEG_",$I1761,"_PROV_",$D1761),Catalogo_Precios,AE$8,FALSE)),M1761=0),0,VLOOKUP(CONCATENATE("ALI_",$C1761,"_SEG_",$I1761,"_PROV_",$D1761),Catalogo_Precios,AE$8,FALSE))</f>
        <v>968</v>
      </c>
      <c r="AF1761" s="57">
        <f t="shared" ref="AF1761" si="21232">IF(OR(ISERROR(VLOOKUP(CONCATENATE("ALI_",$C1761,"_SEG_",$I1761,"_PROV_",$D1761),Catalogo_Precios,AF$8,FALSE)),N1761=0),0,VLOOKUP(CONCATENATE("ALI_",$C1761,"_SEG_",$I1761,"_PROV_",$D1761),Catalogo_Precios,AF$8,FALSE))</f>
        <v>968</v>
      </c>
      <c r="AG1761" s="57">
        <f t="shared" ref="AG1761" si="21233">IF(OR(ISERROR(VLOOKUP(CONCATENATE("ALI_",$C1761,"_SEG_",$I1761,"_PROV_",$D1761),Catalogo_Precios,AG$8,FALSE)),O1761=0),0,VLOOKUP(CONCATENATE("ALI_",$C1761,"_SEG_",$I1761,"_PROV_",$D1761),Catalogo_Precios,AG$8,FALSE))</f>
        <v>968</v>
      </c>
      <c r="AH1761" s="57">
        <f t="shared" ref="AH1761" si="21234">IF(OR(ISERROR(VLOOKUP(CONCATENATE("ALI_",$C1761,"_SEG_",$I1761,"_PROV_",$D1761),Catalogo_Precios,AH$8,FALSE)),L1761=0),0,VLOOKUP(CONCATENATE("ALI_",$C1761,"_SEG_",$I1761,"_PROV_",$D1761),Catalogo_Precios,AH$8,FALSE))</f>
        <v>941</v>
      </c>
      <c r="AI1761" s="57">
        <f t="shared" ref="AI1761" si="21235">IF(OR(ISERROR(VLOOKUP(CONCATENATE("ALI_",$C1761,"_SEG_",$I1761,"_PROV_",$D1761),Catalogo_Precios,AI$8,FALSE)),M1761=0),0,VLOOKUP(CONCATENATE("ALI_",$C1761,"_SEG_",$I1761,"_PROV_",$D1761),Catalogo_Precios,AI$8,FALSE))</f>
        <v>941</v>
      </c>
      <c r="AJ1761" s="57">
        <f t="shared" ref="AJ1761" si="21236">IF(OR(ISERROR(VLOOKUP(CONCATENATE("ALI_",$C1761,"_SEG_",$I1761,"_PROV_",$D1761),Catalogo_Precios,AJ$8,FALSE)),N1761=0),0,VLOOKUP(CONCATENATE("ALI_",$C1761,"_SEG_",$I1761,"_PROV_",$D1761),Catalogo_Precios,AJ$8,FALSE))</f>
        <v>941</v>
      </c>
      <c r="AK1761" s="57">
        <f t="shared" ref="AK1761" si="21237">IF(OR(ISERROR(VLOOKUP(CONCATENATE("ALI_",$C1761,"_SEG_",$I1761,"_PROV_",$D1761),Catalogo_Precios,AK$8,FALSE)),O1761=0),0,VLOOKUP(CONCATENATE("ALI_",$C1761,"_SEG_",$I1761,"_PROV_",$D1761),Catalogo_Precios,AK$8,FALSE))</f>
        <v>941</v>
      </c>
      <c r="AL1761" s="53" t="s">
        <v>152</v>
      </c>
      <c r="AM1761" s="59" t="str">
        <f t="shared" si="21000"/>
        <v>ALI_46_SEG_13</v>
      </c>
      <c r="AN1761" s="59" t="str">
        <f t="shared" si="21001"/>
        <v>ALI_46_SEG_13_VAL_18375544</v>
      </c>
      <c r="AO1761" s="60">
        <f t="shared" ref="AO1761" si="21238">IF(OR(AB1761="",AB1761=0),0,COUNTIF(Codificacion,AM1761))</f>
        <v>2</v>
      </c>
      <c r="AP1761" s="61">
        <f t="array" ref="AP1761">MIN(IF(Codificacion=AM1761,Total_Cotizacion,""))</f>
        <v>18356561</v>
      </c>
      <c r="AQ1761" s="62" t="b">
        <f t="shared" si="21003"/>
        <v>0</v>
      </c>
      <c r="AR1761" s="51" t="s">
        <v>153</v>
      </c>
      <c r="AS1761" s="63" t="str">
        <f t="shared" si="20876"/>
        <v/>
      </c>
      <c r="AT1761" s="59" t="str">
        <f t="shared" si="21004"/>
        <v>ALI_46_SEG_13_</v>
      </c>
      <c r="AU1761" s="63">
        <f t="shared" ref="AU1761" si="21239">IF(AND(COUNTIF(Codificacion3,AT1761)&lt;AO1761),1,COUNTIF(Codificacion3,AT1761))</f>
        <v>1</v>
      </c>
      <c r="AV1761" s="62" t="str">
        <f t="shared" si="21006"/>
        <v>No Seleccionada</v>
      </c>
      <c r="AW1761" s="53" t="s">
        <v>154</v>
      </c>
      <c r="AX1761" s="51" t="str">
        <f t="shared" si="21007"/>
        <v>ALI_46_SEG_13FALSO</v>
      </c>
      <c r="AY1761" s="51">
        <f t="shared" si="20989"/>
        <v>1</v>
      </c>
      <c r="AZ1761" s="64" t="b">
        <f t="shared" si="21008"/>
        <v>0</v>
      </c>
    </row>
    <row r="1762" spans="1:52" x14ac:dyDescent="0.2">
      <c r="A1762" s="50" t="b">
        <f t="shared" si="20955"/>
        <v>0</v>
      </c>
      <c r="B1762" s="51" t="s">
        <v>150</v>
      </c>
      <c r="C1762" s="52">
        <v>46</v>
      </c>
      <c r="D1762" s="52">
        <f t="shared" ref="D1762" si="21240">IF(ISERROR(VLOOKUP(E1762,Proveedores,2,FALSE)),"",VLOOKUP(E1762,Proveedores,2,FALSE))</f>
        <v>2090</v>
      </c>
      <c r="E1762" s="53" t="s">
        <v>151</v>
      </c>
      <c r="F1762" s="54">
        <v>399</v>
      </c>
      <c r="G1762" s="53" t="s">
        <v>105</v>
      </c>
      <c r="H1762" s="53" t="s">
        <v>124</v>
      </c>
      <c r="I1762" s="52">
        <v>14</v>
      </c>
      <c r="J1762" s="53" t="s">
        <v>58</v>
      </c>
      <c r="K1762" s="55">
        <v>44835</v>
      </c>
      <c r="L1762" s="56">
        <v>6392</v>
      </c>
      <c r="M1762" s="56">
        <v>8144</v>
      </c>
      <c r="N1762" s="56">
        <v>3854</v>
      </c>
      <c r="O1762" s="56">
        <v>422</v>
      </c>
      <c r="P1762" s="57">
        <v>968</v>
      </c>
      <c r="Q1762" s="58">
        <v>0</v>
      </c>
      <c r="R1762" s="57">
        <v>968</v>
      </c>
      <c r="S1762" s="57">
        <v>968</v>
      </c>
      <c r="T1762" s="58">
        <v>0</v>
      </c>
      <c r="U1762" s="57">
        <v>968</v>
      </c>
      <c r="V1762" s="57">
        <v>968</v>
      </c>
      <c r="W1762" s="58">
        <v>0</v>
      </c>
      <c r="X1762" s="57">
        <v>968</v>
      </c>
      <c r="Y1762" s="57">
        <v>968</v>
      </c>
      <c r="Z1762" s="58">
        <v>0</v>
      </c>
      <c r="AA1762" s="57">
        <v>968</v>
      </c>
      <c r="AB1762" s="57">
        <v>18210016</v>
      </c>
      <c r="AC1762" s="53" t="str">
        <f t="shared" si="20991"/>
        <v>Registro Valido</v>
      </c>
      <c r="AD1762" s="57">
        <f t="shared" ref="AD1762" si="21241">IF(OR(ISERROR(VLOOKUP(CONCATENATE("ALI_",$C1762,"_SEG_",$I1762,"_PROV_",$D1762),Catalogo_Precios,AD$8,FALSE)),L1762=0),0,VLOOKUP(CONCATENATE("ALI_",$C1762,"_SEG_",$I1762,"_PROV_",$D1762),Catalogo_Precios,AD$8,FALSE))</f>
        <v>968</v>
      </c>
      <c r="AE1762" s="57">
        <f t="shared" ref="AE1762" si="21242">IF(OR(ISERROR(VLOOKUP(CONCATENATE("ALI_",$C1762,"_SEG_",$I1762,"_PROV_",$D1762),Catalogo_Precios,AE$8,FALSE)),M1762=0),0,VLOOKUP(CONCATENATE("ALI_",$C1762,"_SEG_",$I1762,"_PROV_",$D1762),Catalogo_Precios,AE$8,FALSE))</f>
        <v>968</v>
      </c>
      <c r="AF1762" s="57">
        <f t="shared" ref="AF1762" si="21243">IF(OR(ISERROR(VLOOKUP(CONCATENATE("ALI_",$C1762,"_SEG_",$I1762,"_PROV_",$D1762),Catalogo_Precios,AF$8,FALSE)),N1762=0),0,VLOOKUP(CONCATENATE("ALI_",$C1762,"_SEG_",$I1762,"_PROV_",$D1762),Catalogo_Precios,AF$8,FALSE))</f>
        <v>968</v>
      </c>
      <c r="AG1762" s="57">
        <f t="shared" ref="AG1762" si="21244">IF(OR(ISERROR(VLOOKUP(CONCATENATE("ALI_",$C1762,"_SEG_",$I1762,"_PROV_",$D1762),Catalogo_Precios,AG$8,FALSE)),O1762=0),0,VLOOKUP(CONCATENATE("ALI_",$C1762,"_SEG_",$I1762,"_PROV_",$D1762),Catalogo_Precios,AG$8,FALSE))</f>
        <v>968</v>
      </c>
      <c r="AH1762" s="57">
        <f t="shared" ref="AH1762" si="21245">IF(OR(ISERROR(VLOOKUP(CONCATENATE("ALI_",$C1762,"_SEG_",$I1762,"_PROV_",$D1762),Catalogo_Precios,AH$8,FALSE)),L1762=0),0,VLOOKUP(CONCATENATE("ALI_",$C1762,"_SEG_",$I1762,"_PROV_",$D1762),Catalogo_Precios,AH$8,FALSE))</f>
        <v>941</v>
      </c>
      <c r="AI1762" s="57">
        <f t="shared" ref="AI1762" si="21246">IF(OR(ISERROR(VLOOKUP(CONCATENATE("ALI_",$C1762,"_SEG_",$I1762,"_PROV_",$D1762),Catalogo_Precios,AI$8,FALSE)),M1762=0),0,VLOOKUP(CONCATENATE("ALI_",$C1762,"_SEG_",$I1762,"_PROV_",$D1762),Catalogo_Precios,AI$8,FALSE))</f>
        <v>941</v>
      </c>
      <c r="AJ1762" s="57">
        <f t="shared" ref="AJ1762" si="21247">IF(OR(ISERROR(VLOOKUP(CONCATENATE("ALI_",$C1762,"_SEG_",$I1762,"_PROV_",$D1762),Catalogo_Precios,AJ$8,FALSE)),N1762=0),0,VLOOKUP(CONCATENATE("ALI_",$C1762,"_SEG_",$I1762,"_PROV_",$D1762),Catalogo_Precios,AJ$8,FALSE))</f>
        <v>941</v>
      </c>
      <c r="AK1762" s="57">
        <f t="shared" ref="AK1762" si="21248">IF(OR(ISERROR(VLOOKUP(CONCATENATE("ALI_",$C1762,"_SEG_",$I1762,"_PROV_",$D1762),Catalogo_Precios,AK$8,FALSE)),O1762=0),0,VLOOKUP(CONCATENATE("ALI_",$C1762,"_SEG_",$I1762,"_PROV_",$D1762),Catalogo_Precios,AK$8,FALSE))</f>
        <v>941</v>
      </c>
      <c r="AL1762" s="53" t="s">
        <v>152</v>
      </c>
      <c r="AM1762" s="59" t="str">
        <f t="shared" si="21000"/>
        <v>ALI_46_SEG_14</v>
      </c>
      <c r="AN1762" s="59" t="str">
        <f t="shared" si="21001"/>
        <v>ALI_46_SEG_14_VAL_18210016</v>
      </c>
      <c r="AO1762" s="60">
        <f t="shared" ref="AO1762" si="21249">IF(OR(AB1762="",AB1762=0),0,COUNTIF(Codificacion,AM1762))</f>
        <v>2</v>
      </c>
      <c r="AP1762" s="61">
        <f t="array" ref="AP1762">MIN(IF(Codificacion=AM1762,Total_Cotizacion,""))</f>
        <v>18191204</v>
      </c>
      <c r="AQ1762" s="62" t="b">
        <f t="shared" si="21003"/>
        <v>0</v>
      </c>
      <c r="AR1762" s="51" t="s">
        <v>153</v>
      </c>
      <c r="AS1762" s="63" t="str">
        <f t="shared" si="20876"/>
        <v/>
      </c>
      <c r="AT1762" s="59" t="str">
        <f t="shared" si="21004"/>
        <v>ALI_46_SEG_14_</v>
      </c>
      <c r="AU1762" s="63">
        <f t="shared" ref="AU1762" si="21250">IF(AND(COUNTIF(Codificacion3,AT1762)&lt;AO1762),1,COUNTIF(Codificacion3,AT1762))</f>
        <v>1</v>
      </c>
      <c r="AV1762" s="62" t="str">
        <f t="shared" si="21006"/>
        <v>No Seleccionada</v>
      </c>
      <c r="AW1762" s="53" t="s">
        <v>154</v>
      </c>
      <c r="AX1762" s="51" t="str">
        <f t="shared" si="21007"/>
        <v>ALI_46_SEG_14FALSO</v>
      </c>
      <c r="AY1762" s="51">
        <f t="shared" si="20989"/>
        <v>1</v>
      </c>
      <c r="AZ1762" s="64" t="b">
        <f t="shared" si="21008"/>
        <v>0</v>
      </c>
    </row>
    <row r="1763" spans="1:52" x14ac:dyDescent="0.2">
      <c r="A1763" s="50" t="b">
        <f t="shared" si="20955"/>
        <v>0</v>
      </c>
      <c r="B1763" s="51" t="s">
        <v>150</v>
      </c>
      <c r="C1763" s="52">
        <v>46</v>
      </c>
      <c r="D1763" s="52">
        <f t="shared" ref="D1763" si="21251">IF(ISERROR(VLOOKUP(E1763,Proveedores,2,FALSE)),"",VLOOKUP(E1763,Proveedores,2,FALSE))</f>
        <v>2090</v>
      </c>
      <c r="E1763" s="53" t="s">
        <v>151</v>
      </c>
      <c r="F1763" s="54">
        <v>400</v>
      </c>
      <c r="G1763" s="53" t="s">
        <v>105</v>
      </c>
      <c r="H1763" s="53" t="s">
        <v>124</v>
      </c>
      <c r="I1763" s="52">
        <v>6</v>
      </c>
      <c r="J1763" s="53" t="s">
        <v>58</v>
      </c>
      <c r="K1763" s="55">
        <v>44835</v>
      </c>
      <c r="L1763" s="56">
        <v>6816</v>
      </c>
      <c r="M1763" s="56">
        <v>8682</v>
      </c>
      <c r="N1763" s="56">
        <v>4107</v>
      </c>
      <c r="O1763" s="56">
        <v>449</v>
      </c>
      <c r="P1763" s="57">
        <v>968</v>
      </c>
      <c r="Q1763" s="58">
        <v>0</v>
      </c>
      <c r="R1763" s="57">
        <v>968</v>
      </c>
      <c r="S1763" s="57">
        <v>968</v>
      </c>
      <c r="T1763" s="58">
        <v>0</v>
      </c>
      <c r="U1763" s="57">
        <v>968</v>
      </c>
      <c r="V1763" s="57">
        <v>968</v>
      </c>
      <c r="W1763" s="58">
        <v>0</v>
      </c>
      <c r="X1763" s="57">
        <v>968</v>
      </c>
      <c r="Y1763" s="57">
        <v>968</v>
      </c>
      <c r="Z1763" s="58">
        <v>0</v>
      </c>
      <c r="AA1763" s="57">
        <v>968</v>
      </c>
      <c r="AB1763" s="57">
        <v>19412272</v>
      </c>
      <c r="AC1763" s="53" t="str">
        <f t="shared" si="20991"/>
        <v>Registro Valido</v>
      </c>
      <c r="AD1763" s="57">
        <f t="shared" ref="AD1763" si="21252">IF(OR(ISERROR(VLOOKUP(CONCATENATE("ALI_",$C1763,"_SEG_",$I1763,"_PROV_",$D1763),Catalogo_Precios,AD$8,FALSE)),L1763=0),0,VLOOKUP(CONCATENATE("ALI_",$C1763,"_SEG_",$I1763,"_PROV_",$D1763),Catalogo_Precios,AD$8,FALSE))</f>
        <v>968</v>
      </c>
      <c r="AE1763" s="57">
        <f t="shared" ref="AE1763" si="21253">IF(OR(ISERROR(VLOOKUP(CONCATENATE("ALI_",$C1763,"_SEG_",$I1763,"_PROV_",$D1763),Catalogo_Precios,AE$8,FALSE)),M1763=0),0,VLOOKUP(CONCATENATE("ALI_",$C1763,"_SEG_",$I1763,"_PROV_",$D1763),Catalogo_Precios,AE$8,FALSE))</f>
        <v>968</v>
      </c>
      <c r="AF1763" s="57">
        <f t="shared" ref="AF1763" si="21254">IF(OR(ISERROR(VLOOKUP(CONCATENATE("ALI_",$C1763,"_SEG_",$I1763,"_PROV_",$D1763),Catalogo_Precios,AF$8,FALSE)),N1763=0),0,VLOOKUP(CONCATENATE("ALI_",$C1763,"_SEG_",$I1763,"_PROV_",$D1763),Catalogo_Precios,AF$8,FALSE))</f>
        <v>968</v>
      </c>
      <c r="AG1763" s="57">
        <f t="shared" ref="AG1763" si="21255">IF(OR(ISERROR(VLOOKUP(CONCATENATE("ALI_",$C1763,"_SEG_",$I1763,"_PROV_",$D1763),Catalogo_Precios,AG$8,FALSE)),O1763=0),0,VLOOKUP(CONCATENATE("ALI_",$C1763,"_SEG_",$I1763,"_PROV_",$D1763),Catalogo_Precios,AG$8,FALSE))</f>
        <v>968</v>
      </c>
      <c r="AH1763" s="57">
        <f t="shared" ref="AH1763" si="21256">IF(OR(ISERROR(VLOOKUP(CONCATENATE("ALI_",$C1763,"_SEG_",$I1763,"_PROV_",$D1763),Catalogo_Precios,AH$8,FALSE)),L1763=0),0,VLOOKUP(CONCATENATE("ALI_",$C1763,"_SEG_",$I1763,"_PROV_",$D1763),Catalogo_Precios,AH$8,FALSE))</f>
        <v>941</v>
      </c>
      <c r="AI1763" s="57">
        <f t="shared" ref="AI1763" si="21257">IF(OR(ISERROR(VLOOKUP(CONCATENATE("ALI_",$C1763,"_SEG_",$I1763,"_PROV_",$D1763),Catalogo_Precios,AI$8,FALSE)),M1763=0),0,VLOOKUP(CONCATENATE("ALI_",$C1763,"_SEG_",$I1763,"_PROV_",$D1763),Catalogo_Precios,AI$8,FALSE))</f>
        <v>941</v>
      </c>
      <c r="AJ1763" s="57">
        <f t="shared" ref="AJ1763" si="21258">IF(OR(ISERROR(VLOOKUP(CONCATENATE("ALI_",$C1763,"_SEG_",$I1763,"_PROV_",$D1763),Catalogo_Precios,AJ$8,FALSE)),N1763=0),0,VLOOKUP(CONCATENATE("ALI_",$C1763,"_SEG_",$I1763,"_PROV_",$D1763),Catalogo_Precios,AJ$8,FALSE))</f>
        <v>941</v>
      </c>
      <c r="AK1763" s="57">
        <f t="shared" ref="AK1763" si="21259">IF(OR(ISERROR(VLOOKUP(CONCATENATE("ALI_",$C1763,"_SEG_",$I1763,"_PROV_",$D1763),Catalogo_Precios,AK$8,FALSE)),O1763=0),0,VLOOKUP(CONCATENATE("ALI_",$C1763,"_SEG_",$I1763,"_PROV_",$D1763),Catalogo_Precios,AK$8,FALSE))</f>
        <v>941</v>
      </c>
      <c r="AL1763" s="53" t="s">
        <v>152</v>
      </c>
      <c r="AM1763" s="59" t="str">
        <f t="shared" si="21000"/>
        <v>ALI_46_SEG_6</v>
      </c>
      <c r="AN1763" s="59" t="str">
        <f t="shared" si="21001"/>
        <v>ALI_46_SEG_6_VAL_19412272</v>
      </c>
      <c r="AO1763" s="60">
        <f t="shared" ref="AO1763" si="21260">IF(OR(AB1763="",AB1763=0),0,COUNTIF(Codificacion,AM1763))</f>
        <v>2</v>
      </c>
      <c r="AP1763" s="61">
        <f t="array" ref="AP1763">MIN(IF(Codificacion=AM1763,Total_Cotizacion,""))</f>
        <v>19392218</v>
      </c>
      <c r="AQ1763" s="62" t="b">
        <f t="shared" si="21003"/>
        <v>0</v>
      </c>
      <c r="AR1763" s="51" t="s">
        <v>153</v>
      </c>
      <c r="AS1763" s="63" t="str">
        <f t="shared" si="20876"/>
        <v/>
      </c>
      <c r="AT1763" s="59" t="str">
        <f t="shared" si="21004"/>
        <v>ALI_46_SEG_6_</v>
      </c>
      <c r="AU1763" s="63">
        <f t="shared" ref="AU1763" si="21261">IF(AND(COUNTIF(Codificacion3,AT1763)&lt;AO1763),1,COUNTIF(Codificacion3,AT1763))</f>
        <v>1</v>
      </c>
      <c r="AV1763" s="62" t="str">
        <f t="shared" si="21006"/>
        <v>No Seleccionada</v>
      </c>
      <c r="AW1763" s="53" t="s">
        <v>154</v>
      </c>
      <c r="AX1763" s="51" t="str">
        <f t="shared" si="21007"/>
        <v>ALI_46_SEG_6FALSO</v>
      </c>
      <c r="AY1763" s="51">
        <f t="shared" si="20989"/>
        <v>1</v>
      </c>
      <c r="AZ1763" s="64" t="b">
        <f t="shared" si="21008"/>
        <v>0</v>
      </c>
    </row>
    <row r="1764" spans="1:52" x14ac:dyDescent="0.2">
      <c r="A1764" s="50" t="b">
        <f t="shared" si="20955"/>
        <v>0</v>
      </c>
      <c r="B1764" s="51" t="s">
        <v>150</v>
      </c>
      <c r="C1764" s="52">
        <v>46</v>
      </c>
      <c r="D1764" s="52">
        <f t="shared" ref="D1764" si="21262">IF(ISERROR(VLOOKUP(E1764,Proveedores,2,FALSE)),"",VLOOKUP(E1764,Proveedores,2,FALSE))</f>
        <v>2090</v>
      </c>
      <c r="E1764" s="53" t="s">
        <v>151</v>
      </c>
      <c r="F1764" s="54">
        <v>401</v>
      </c>
      <c r="G1764" s="53" t="s">
        <v>105</v>
      </c>
      <c r="H1764" s="53" t="s">
        <v>124</v>
      </c>
      <c r="I1764" s="52">
        <v>9</v>
      </c>
      <c r="J1764" s="53" t="s">
        <v>58</v>
      </c>
      <c r="K1764" s="55">
        <v>44835</v>
      </c>
      <c r="L1764" s="56">
        <v>6789</v>
      </c>
      <c r="M1764" s="56">
        <v>8647</v>
      </c>
      <c r="N1764" s="56">
        <v>4091</v>
      </c>
      <c r="O1764" s="56">
        <v>447</v>
      </c>
      <c r="P1764" s="57">
        <v>968</v>
      </c>
      <c r="Q1764" s="58">
        <v>0</v>
      </c>
      <c r="R1764" s="57">
        <v>968</v>
      </c>
      <c r="S1764" s="57">
        <v>968</v>
      </c>
      <c r="T1764" s="58">
        <v>0</v>
      </c>
      <c r="U1764" s="57">
        <v>968</v>
      </c>
      <c r="V1764" s="57">
        <v>968</v>
      </c>
      <c r="W1764" s="58">
        <v>0</v>
      </c>
      <c r="X1764" s="57">
        <v>968</v>
      </c>
      <c r="Y1764" s="57">
        <v>968</v>
      </c>
      <c r="Z1764" s="58">
        <v>0</v>
      </c>
      <c r="AA1764" s="57">
        <v>968</v>
      </c>
      <c r="AB1764" s="57">
        <v>19334832</v>
      </c>
      <c r="AC1764" s="53" t="str">
        <f t="shared" si="20991"/>
        <v>Registro Valido</v>
      </c>
      <c r="AD1764" s="57">
        <f t="shared" ref="AD1764" si="21263">IF(OR(ISERROR(VLOOKUP(CONCATENATE("ALI_",$C1764,"_SEG_",$I1764,"_PROV_",$D1764),Catalogo_Precios,AD$8,FALSE)),L1764=0),0,VLOOKUP(CONCATENATE("ALI_",$C1764,"_SEG_",$I1764,"_PROV_",$D1764),Catalogo_Precios,AD$8,FALSE))</f>
        <v>968</v>
      </c>
      <c r="AE1764" s="57">
        <f t="shared" ref="AE1764" si="21264">IF(OR(ISERROR(VLOOKUP(CONCATENATE("ALI_",$C1764,"_SEG_",$I1764,"_PROV_",$D1764),Catalogo_Precios,AE$8,FALSE)),M1764=0),0,VLOOKUP(CONCATENATE("ALI_",$C1764,"_SEG_",$I1764,"_PROV_",$D1764),Catalogo_Precios,AE$8,FALSE))</f>
        <v>968</v>
      </c>
      <c r="AF1764" s="57">
        <f t="shared" ref="AF1764" si="21265">IF(OR(ISERROR(VLOOKUP(CONCATENATE("ALI_",$C1764,"_SEG_",$I1764,"_PROV_",$D1764),Catalogo_Precios,AF$8,FALSE)),N1764=0),0,VLOOKUP(CONCATENATE("ALI_",$C1764,"_SEG_",$I1764,"_PROV_",$D1764),Catalogo_Precios,AF$8,FALSE))</f>
        <v>968</v>
      </c>
      <c r="AG1764" s="57">
        <f t="shared" ref="AG1764" si="21266">IF(OR(ISERROR(VLOOKUP(CONCATENATE("ALI_",$C1764,"_SEG_",$I1764,"_PROV_",$D1764),Catalogo_Precios,AG$8,FALSE)),O1764=0),0,VLOOKUP(CONCATENATE("ALI_",$C1764,"_SEG_",$I1764,"_PROV_",$D1764),Catalogo_Precios,AG$8,FALSE))</f>
        <v>968</v>
      </c>
      <c r="AH1764" s="57">
        <f t="shared" ref="AH1764" si="21267">IF(OR(ISERROR(VLOOKUP(CONCATENATE("ALI_",$C1764,"_SEG_",$I1764,"_PROV_",$D1764),Catalogo_Precios,AH$8,FALSE)),L1764=0),0,VLOOKUP(CONCATENATE("ALI_",$C1764,"_SEG_",$I1764,"_PROV_",$D1764),Catalogo_Precios,AH$8,FALSE))</f>
        <v>941</v>
      </c>
      <c r="AI1764" s="57">
        <f t="shared" ref="AI1764" si="21268">IF(OR(ISERROR(VLOOKUP(CONCATENATE("ALI_",$C1764,"_SEG_",$I1764,"_PROV_",$D1764),Catalogo_Precios,AI$8,FALSE)),M1764=0),0,VLOOKUP(CONCATENATE("ALI_",$C1764,"_SEG_",$I1764,"_PROV_",$D1764),Catalogo_Precios,AI$8,FALSE))</f>
        <v>941</v>
      </c>
      <c r="AJ1764" s="57">
        <f t="shared" ref="AJ1764" si="21269">IF(OR(ISERROR(VLOOKUP(CONCATENATE("ALI_",$C1764,"_SEG_",$I1764,"_PROV_",$D1764),Catalogo_Precios,AJ$8,FALSE)),N1764=0),0,VLOOKUP(CONCATENATE("ALI_",$C1764,"_SEG_",$I1764,"_PROV_",$D1764),Catalogo_Precios,AJ$8,FALSE))</f>
        <v>941</v>
      </c>
      <c r="AK1764" s="57">
        <f t="shared" ref="AK1764" si="21270">IF(OR(ISERROR(VLOOKUP(CONCATENATE("ALI_",$C1764,"_SEG_",$I1764,"_PROV_",$D1764),Catalogo_Precios,AK$8,FALSE)),O1764=0),0,VLOOKUP(CONCATENATE("ALI_",$C1764,"_SEG_",$I1764,"_PROV_",$D1764),Catalogo_Precios,AK$8,FALSE))</f>
        <v>941</v>
      </c>
      <c r="AL1764" s="53" t="s">
        <v>152</v>
      </c>
      <c r="AM1764" s="59" t="str">
        <f t="shared" si="21000"/>
        <v>ALI_46_SEG_9</v>
      </c>
      <c r="AN1764" s="59" t="str">
        <f t="shared" si="21001"/>
        <v>ALI_46_SEG_9_VAL_19334832</v>
      </c>
      <c r="AO1764" s="60">
        <f t="shared" ref="AO1764" si="21271">IF(OR(AB1764="",AB1764=0),0,COUNTIF(Codificacion,AM1764))</f>
        <v>2</v>
      </c>
      <c r="AP1764" s="61">
        <f t="array" ref="AP1764">MIN(IF(Codificacion=AM1764,Total_Cotizacion,""))</f>
        <v>19314858</v>
      </c>
      <c r="AQ1764" s="62" t="b">
        <f t="shared" si="21003"/>
        <v>0</v>
      </c>
      <c r="AR1764" s="51" t="s">
        <v>153</v>
      </c>
      <c r="AS1764" s="63" t="str">
        <f t="shared" si="20876"/>
        <v/>
      </c>
      <c r="AT1764" s="59" t="str">
        <f t="shared" si="21004"/>
        <v>ALI_46_SEG_9_</v>
      </c>
      <c r="AU1764" s="63">
        <f t="shared" ref="AU1764" si="21272">IF(AND(COUNTIF(Codificacion3,AT1764)&lt;AO1764),1,COUNTIF(Codificacion3,AT1764))</f>
        <v>1</v>
      </c>
      <c r="AV1764" s="62" t="str">
        <f t="shared" si="21006"/>
        <v>No Seleccionada</v>
      </c>
      <c r="AW1764" s="53" t="s">
        <v>154</v>
      </c>
      <c r="AX1764" s="51" t="str">
        <f t="shared" si="21007"/>
        <v>ALI_46_SEG_9FALSO</v>
      </c>
      <c r="AY1764" s="51">
        <f t="shared" si="20989"/>
        <v>1</v>
      </c>
      <c r="AZ1764" s="64" t="b">
        <f t="shared" si="21008"/>
        <v>0</v>
      </c>
    </row>
    <row r="1765" spans="1:52" x14ac:dyDescent="0.2">
      <c r="A1765" s="50" t="b">
        <f t="shared" si="20955"/>
        <v>0</v>
      </c>
      <c r="B1765" s="51" t="s">
        <v>150</v>
      </c>
      <c r="C1765" s="52">
        <v>46</v>
      </c>
      <c r="D1765" s="52">
        <f t="shared" ref="D1765" si="21273">IF(ISERROR(VLOOKUP(E1765,Proveedores,2,FALSE)),"",VLOOKUP(E1765,Proveedores,2,FALSE))</f>
        <v>2090</v>
      </c>
      <c r="E1765" s="53" t="s">
        <v>151</v>
      </c>
      <c r="F1765" s="54">
        <v>402</v>
      </c>
      <c r="G1765" s="53" t="s">
        <v>105</v>
      </c>
      <c r="H1765" s="53" t="s">
        <v>124</v>
      </c>
      <c r="I1765" s="52">
        <v>10</v>
      </c>
      <c r="J1765" s="53" t="s">
        <v>58</v>
      </c>
      <c r="K1765" s="55">
        <v>44835</v>
      </c>
      <c r="L1765" s="56">
        <v>7619</v>
      </c>
      <c r="M1765" s="56">
        <v>9688</v>
      </c>
      <c r="N1765" s="56">
        <v>4559</v>
      </c>
      <c r="O1765" s="56">
        <v>490</v>
      </c>
      <c r="P1765" s="57">
        <v>968</v>
      </c>
      <c r="Q1765" s="58">
        <v>0</v>
      </c>
      <c r="R1765" s="57">
        <v>968</v>
      </c>
      <c r="S1765" s="57">
        <v>968</v>
      </c>
      <c r="T1765" s="58">
        <v>0</v>
      </c>
      <c r="U1765" s="57">
        <v>968</v>
      </c>
      <c r="V1765" s="57">
        <v>968</v>
      </c>
      <c r="W1765" s="58">
        <v>0</v>
      </c>
      <c r="X1765" s="57">
        <v>968</v>
      </c>
      <c r="Y1765" s="57">
        <v>968</v>
      </c>
      <c r="Z1765" s="58">
        <v>0</v>
      </c>
      <c r="AA1765" s="57">
        <v>968</v>
      </c>
      <c r="AB1765" s="57">
        <v>21640608</v>
      </c>
      <c r="AC1765" s="53" t="str">
        <f t="shared" si="20991"/>
        <v>Registro Valido</v>
      </c>
      <c r="AD1765" s="57">
        <f t="shared" ref="AD1765" si="21274">IF(OR(ISERROR(VLOOKUP(CONCATENATE("ALI_",$C1765,"_SEG_",$I1765,"_PROV_",$D1765),Catalogo_Precios,AD$8,FALSE)),L1765=0),0,VLOOKUP(CONCATENATE("ALI_",$C1765,"_SEG_",$I1765,"_PROV_",$D1765),Catalogo_Precios,AD$8,FALSE))</f>
        <v>968</v>
      </c>
      <c r="AE1765" s="57">
        <f t="shared" ref="AE1765" si="21275">IF(OR(ISERROR(VLOOKUP(CONCATENATE("ALI_",$C1765,"_SEG_",$I1765,"_PROV_",$D1765),Catalogo_Precios,AE$8,FALSE)),M1765=0),0,VLOOKUP(CONCATENATE("ALI_",$C1765,"_SEG_",$I1765,"_PROV_",$D1765),Catalogo_Precios,AE$8,FALSE))</f>
        <v>968</v>
      </c>
      <c r="AF1765" s="57">
        <f t="shared" ref="AF1765" si="21276">IF(OR(ISERROR(VLOOKUP(CONCATENATE("ALI_",$C1765,"_SEG_",$I1765,"_PROV_",$D1765),Catalogo_Precios,AF$8,FALSE)),N1765=0),0,VLOOKUP(CONCATENATE("ALI_",$C1765,"_SEG_",$I1765,"_PROV_",$D1765),Catalogo_Precios,AF$8,FALSE))</f>
        <v>968</v>
      </c>
      <c r="AG1765" s="57">
        <f t="shared" ref="AG1765" si="21277">IF(OR(ISERROR(VLOOKUP(CONCATENATE("ALI_",$C1765,"_SEG_",$I1765,"_PROV_",$D1765),Catalogo_Precios,AG$8,FALSE)),O1765=0),0,VLOOKUP(CONCATENATE("ALI_",$C1765,"_SEG_",$I1765,"_PROV_",$D1765),Catalogo_Precios,AG$8,FALSE))</f>
        <v>968</v>
      </c>
      <c r="AH1765" s="57">
        <f t="shared" ref="AH1765" si="21278">IF(OR(ISERROR(VLOOKUP(CONCATENATE("ALI_",$C1765,"_SEG_",$I1765,"_PROV_",$D1765),Catalogo_Precios,AH$8,FALSE)),L1765=0),0,VLOOKUP(CONCATENATE("ALI_",$C1765,"_SEG_",$I1765,"_PROV_",$D1765),Catalogo_Precios,AH$8,FALSE))</f>
        <v>941</v>
      </c>
      <c r="AI1765" s="57">
        <f t="shared" ref="AI1765" si="21279">IF(OR(ISERROR(VLOOKUP(CONCATENATE("ALI_",$C1765,"_SEG_",$I1765,"_PROV_",$D1765),Catalogo_Precios,AI$8,FALSE)),M1765=0),0,VLOOKUP(CONCATENATE("ALI_",$C1765,"_SEG_",$I1765,"_PROV_",$D1765),Catalogo_Precios,AI$8,FALSE))</f>
        <v>941</v>
      </c>
      <c r="AJ1765" s="57">
        <f t="shared" ref="AJ1765" si="21280">IF(OR(ISERROR(VLOOKUP(CONCATENATE("ALI_",$C1765,"_SEG_",$I1765,"_PROV_",$D1765),Catalogo_Precios,AJ$8,FALSE)),N1765=0),0,VLOOKUP(CONCATENATE("ALI_",$C1765,"_SEG_",$I1765,"_PROV_",$D1765),Catalogo_Precios,AJ$8,FALSE))</f>
        <v>941</v>
      </c>
      <c r="AK1765" s="57">
        <f t="shared" ref="AK1765" si="21281">IF(OR(ISERROR(VLOOKUP(CONCATENATE("ALI_",$C1765,"_SEG_",$I1765,"_PROV_",$D1765),Catalogo_Precios,AK$8,FALSE)),O1765=0),0,VLOOKUP(CONCATENATE("ALI_",$C1765,"_SEG_",$I1765,"_PROV_",$D1765),Catalogo_Precios,AK$8,FALSE))</f>
        <v>941</v>
      </c>
      <c r="AL1765" s="53" t="s">
        <v>152</v>
      </c>
      <c r="AM1765" s="59" t="str">
        <f t="shared" si="21000"/>
        <v>ALI_46_SEG_10</v>
      </c>
      <c r="AN1765" s="59" t="str">
        <f t="shared" si="21001"/>
        <v>ALI_46_SEG_10_VAL_21640608</v>
      </c>
      <c r="AO1765" s="60">
        <f t="shared" ref="AO1765" si="21282">IF(OR(AB1765="",AB1765=0),0,COUNTIF(Codificacion,AM1765))</f>
        <v>1</v>
      </c>
      <c r="AP1765" s="61">
        <f t="array" ref="AP1765">MIN(IF(Codificacion=AM1765,Total_Cotizacion,""))</f>
        <v>21640608</v>
      </c>
      <c r="AQ1765" s="62" t="b">
        <f t="shared" si="21003"/>
        <v>1</v>
      </c>
      <c r="AR1765" s="51" t="s">
        <v>153</v>
      </c>
      <c r="AS1765" s="63" t="str">
        <f t="shared" si="20876"/>
        <v/>
      </c>
      <c r="AT1765" s="59" t="str">
        <f t="shared" si="21004"/>
        <v>ALI_46_SEG_10_</v>
      </c>
      <c r="AU1765" s="63">
        <f t="shared" ref="AU1765" si="21283">IF(AND(COUNTIF(Codificacion3,AT1765)&lt;AO1765),1,COUNTIF(Codificacion3,AT1765))</f>
        <v>1</v>
      </c>
      <c r="AV1765" s="62" t="str">
        <f t="shared" si="21006"/>
        <v>No Seleccionada</v>
      </c>
      <c r="AW1765" s="53" t="s">
        <v>154</v>
      </c>
      <c r="AX1765" s="51" t="str">
        <f t="shared" si="21007"/>
        <v>ALI_46_SEG_10VERDADERO</v>
      </c>
      <c r="AY1765" s="51">
        <f t="shared" si="20989"/>
        <v>1</v>
      </c>
      <c r="AZ1765" s="64" t="b">
        <f t="shared" si="21008"/>
        <v>1</v>
      </c>
    </row>
    <row r="1766" spans="1:52" x14ac:dyDescent="0.2">
      <c r="A1766" s="50" t="b">
        <f t="shared" si="20955"/>
        <v>0</v>
      </c>
      <c r="B1766" s="51" t="s">
        <v>150</v>
      </c>
      <c r="C1766" s="52">
        <v>46</v>
      </c>
      <c r="D1766" s="52">
        <f t="shared" ref="D1766" si="21284">IF(ISERROR(VLOOKUP(E1766,Proveedores,2,FALSE)),"",VLOOKUP(E1766,Proveedores,2,FALSE))</f>
        <v>2090</v>
      </c>
      <c r="E1766" s="53" t="s">
        <v>151</v>
      </c>
      <c r="F1766" s="54">
        <v>530</v>
      </c>
      <c r="G1766" s="53" t="s">
        <v>105</v>
      </c>
      <c r="H1766" s="53" t="s">
        <v>124</v>
      </c>
      <c r="I1766" s="52">
        <v>7</v>
      </c>
      <c r="J1766" s="53" t="s">
        <v>58</v>
      </c>
      <c r="K1766" s="55">
        <v>44835</v>
      </c>
      <c r="L1766" s="56">
        <v>787</v>
      </c>
      <c r="M1766" s="56">
        <v>1038</v>
      </c>
      <c r="N1766" s="56">
        <v>1014</v>
      </c>
      <c r="O1766" s="56">
        <v>27</v>
      </c>
      <c r="P1766" s="57">
        <v>968</v>
      </c>
      <c r="Q1766" s="58">
        <v>0</v>
      </c>
      <c r="R1766" s="57">
        <v>968</v>
      </c>
      <c r="S1766" s="57">
        <v>968</v>
      </c>
      <c r="T1766" s="58">
        <v>0</v>
      </c>
      <c r="U1766" s="57">
        <v>968</v>
      </c>
      <c r="V1766" s="57">
        <v>968</v>
      </c>
      <c r="W1766" s="58">
        <v>0</v>
      </c>
      <c r="X1766" s="57">
        <v>968</v>
      </c>
      <c r="Y1766" s="57">
        <v>968</v>
      </c>
      <c r="Z1766" s="58">
        <v>0</v>
      </c>
      <c r="AA1766" s="57">
        <v>968</v>
      </c>
      <c r="AB1766" s="57">
        <v>2774288</v>
      </c>
      <c r="AC1766" s="53" t="str">
        <f t="shared" si="20991"/>
        <v>Registro Valido</v>
      </c>
      <c r="AD1766" s="57">
        <f t="shared" ref="AD1766" si="21285">IF(OR(ISERROR(VLOOKUP(CONCATENATE("ALI_",$C1766,"_SEG_",$I1766,"_PROV_",$D1766),Catalogo_Precios,AD$8,FALSE)),L1766=0),0,VLOOKUP(CONCATENATE("ALI_",$C1766,"_SEG_",$I1766,"_PROV_",$D1766),Catalogo_Precios,AD$8,FALSE))</f>
        <v>968</v>
      </c>
      <c r="AE1766" s="57">
        <f t="shared" ref="AE1766" si="21286">IF(OR(ISERROR(VLOOKUP(CONCATENATE("ALI_",$C1766,"_SEG_",$I1766,"_PROV_",$D1766),Catalogo_Precios,AE$8,FALSE)),M1766=0),0,VLOOKUP(CONCATENATE("ALI_",$C1766,"_SEG_",$I1766,"_PROV_",$D1766),Catalogo_Precios,AE$8,FALSE))</f>
        <v>968</v>
      </c>
      <c r="AF1766" s="57">
        <f t="shared" ref="AF1766" si="21287">IF(OR(ISERROR(VLOOKUP(CONCATENATE("ALI_",$C1766,"_SEG_",$I1766,"_PROV_",$D1766),Catalogo_Precios,AF$8,FALSE)),N1766=0),0,VLOOKUP(CONCATENATE("ALI_",$C1766,"_SEG_",$I1766,"_PROV_",$D1766),Catalogo_Precios,AF$8,FALSE))</f>
        <v>968</v>
      </c>
      <c r="AG1766" s="57">
        <f t="shared" ref="AG1766" si="21288">IF(OR(ISERROR(VLOOKUP(CONCATENATE("ALI_",$C1766,"_SEG_",$I1766,"_PROV_",$D1766),Catalogo_Precios,AG$8,FALSE)),O1766=0),0,VLOOKUP(CONCATENATE("ALI_",$C1766,"_SEG_",$I1766,"_PROV_",$D1766),Catalogo_Precios,AG$8,FALSE))</f>
        <v>968</v>
      </c>
      <c r="AH1766" s="57">
        <f t="shared" ref="AH1766" si="21289">IF(OR(ISERROR(VLOOKUP(CONCATENATE("ALI_",$C1766,"_SEG_",$I1766,"_PROV_",$D1766),Catalogo_Precios,AH$8,FALSE)),L1766=0),0,VLOOKUP(CONCATENATE("ALI_",$C1766,"_SEG_",$I1766,"_PROV_",$D1766),Catalogo_Precios,AH$8,FALSE))</f>
        <v>941</v>
      </c>
      <c r="AI1766" s="57">
        <f t="shared" ref="AI1766" si="21290">IF(OR(ISERROR(VLOOKUP(CONCATENATE("ALI_",$C1766,"_SEG_",$I1766,"_PROV_",$D1766),Catalogo_Precios,AI$8,FALSE)),M1766=0),0,VLOOKUP(CONCATENATE("ALI_",$C1766,"_SEG_",$I1766,"_PROV_",$D1766),Catalogo_Precios,AI$8,FALSE))</f>
        <v>941</v>
      </c>
      <c r="AJ1766" s="57">
        <f t="shared" ref="AJ1766" si="21291">IF(OR(ISERROR(VLOOKUP(CONCATENATE("ALI_",$C1766,"_SEG_",$I1766,"_PROV_",$D1766),Catalogo_Precios,AJ$8,FALSE)),N1766=0),0,VLOOKUP(CONCATENATE("ALI_",$C1766,"_SEG_",$I1766,"_PROV_",$D1766),Catalogo_Precios,AJ$8,FALSE))</f>
        <v>941</v>
      </c>
      <c r="AK1766" s="57">
        <f t="shared" ref="AK1766" si="21292">IF(OR(ISERROR(VLOOKUP(CONCATENATE("ALI_",$C1766,"_SEG_",$I1766,"_PROV_",$D1766),Catalogo_Precios,AK$8,FALSE)),O1766=0),0,VLOOKUP(CONCATENATE("ALI_",$C1766,"_SEG_",$I1766,"_PROV_",$D1766),Catalogo_Precios,AK$8,FALSE))</f>
        <v>941</v>
      </c>
      <c r="AL1766" s="53" t="s">
        <v>152</v>
      </c>
      <c r="AM1766" s="59" t="str">
        <f t="shared" si="21000"/>
        <v>ALI_46_SEG_7</v>
      </c>
      <c r="AN1766" s="59" t="str">
        <f t="shared" si="21001"/>
        <v>ALI_46_SEG_7_VAL_2774288</v>
      </c>
      <c r="AO1766" s="60">
        <f t="shared" ref="AO1766" si="21293">IF(OR(AB1766="",AB1766=0),0,COUNTIF(Codificacion,AM1766))</f>
        <v>2</v>
      </c>
      <c r="AP1766" s="61">
        <f t="array" ref="AP1766">MIN(IF(Codificacion=AM1766,Total_Cotizacion,""))</f>
        <v>2157524.8000000003</v>
      </c>
      <c r="AQ1766" s="62" t="b">
        <f t="shared" si="21003"/>
        <v>0</v>
      </c>
      <c r="AR1766" s="51" t="s">
        <v>153</v>
      </c>
      <c r="AS1766" s="63" t="str">
        <f t="shared" si="20876"/>
        <v/>
      </c>
      <c r="AT1766" s="59" t="str">
        <f t="shared" si="21004"/>
        <v>ALI_46_SEG_7_</v>
      </c>
      <c r="AU1766" s="63">
        <f t="shared" ref="AU1766" si="21294">IF(AND(COUNTIF(Codificacion3,AT1766)&lt;AO1766),1,COUNTIF(Codificacion3,AT1766))</f>
        <v>1</v>
      </c>
      <c r="AV1766" s="62" t="str">
        <f t="shared" si="21006"/>
        <v>No Seleccionada</v>
      </c>
      <c r="AW1766" s="53" t="s">
        <v>154</v>
      </c>
      <c r="AX1766" s="51" t="str">
        <f t="shared" si="21007"/>
        <v>ALI_46_SEG_7FALSO</v>
      </c>
      <c r="AY1766" s="51">
        <f t="shared" si="20989"/>
        <v>1</v>
      </c>
      <c r="AZ1766" s="64" t="b">
        <f t="shared" si="21008"/>
        <v>0</v>
      </c>
    </row>
    <row r="1767" spans="1:52" x14ac:dyDescent="0.2">
      <c r="A1767" s="50" t="b">
        <f t="shared" si="20955"/>
        <v>0</v>
      </c>
      <c r="B1767" s="51" t="s">
        <v>150</v>
      </c>
      <c r="C1767" s="52">
        <v>17</v>
      </c>
      <c r="D1767" s="52">
        <f t="shared" ref="D1767" si="21295">IF(ISERROR(VLOOKUP(E1767,Proveedores,2,FALSE)),"",VLOOKUP(E1767,Proveedores,2,FALSE))</f>
        <v>2090</v>
      </c>
      <c r="E1767" s="53" t="s">
        <v>151</v>
      </c>
      <c r="F1767" s="54">
        <v>531</v>
      </c>
      <c r="G1767" s="53" t="s">
        <v>105</v>
      </c>
      <c r="H1767" s="53" t="s">
        <v>125</v>
      </c>
      <c r="I1767" s="52">
        <v>7</v>
      </c>
      <c r="J1767" s="53" t="s">
        <v>58</v>
      </c>
      <c r="K1767" s="55">
        <v>44835</v>
      </c>
      <c r="L1767" s="56">
        <v>0</v>
      </c>
      <c r="M1767" s="56">
        <v>12947</v>
      </c>
      <c r="N1767" s="56">
        <v>20738</v>
      </c>
      <c r="O1767" s="56">
        <v>296</v>
      </c>
      <c r="P1767" s="57">
        <v>0</v>
      </c>
      <c r="Q1767" s="58">
        <v>0</v>
      </c>
      <c r="R1767" s="57">
        <v>0</v>
      </c>
      <c r="S1767" s="57">
        <v>396</v>
      </c>
      <c r="T1767" s="58">
        <v>0</v>
      </c>
      <c r="U1767" s="57">
        <v>396</v>
      </c>
      <c r="V1767" s="57">
        <v>396</v>
      </c>
      <c r="W1767" s="58">
        <v>0</v>
      </c>
      <c r="X1767" s="57">
        <v>396</v>
      </c>
      <c r="Y1767" s="57">
        <v>396</v>
      </c>
      <c r="Z1767" s="58">
        <v>0</v>
      </c>
      <c r="AA1767" s="57">
        <v>396</v>
      </c>
      <c r="AB1767" s="57">
        <v>13456476</v>
      </c>
      <c r="AC1767" s="53" t="str">
        <f t="shared" si="20991"/>
        <v>Registro Valido</v>
      </c>
      <c r="AD1767" s="57">
        <f t="shared" ref="AD1767" si="21296">IF(OR(ISERROR(VLOOKUP(CONCATENATE("ALI_",$C1767,"_SEG_",$I1767,"_PROV_",$D1767),Catalogo_Precios,AD$8,FALSE)),L1767=0),0,VLOOKUP(CONCATENATE("ALI_",$C1767,"_SEG_",$I1767,"_PROV_",$D1767),Catalogo_Precios,AD$8,FALSE))</f>
        <v>0</v>
      </c>
      <c r="AE1767" s="57">
        <f t="shared" ref="AE1767" si="21297">IF(OR(ISERROR(VLOOKUP(CONCATENATE("ALI_",$C1767,"_SEG_",$I1767,"_PROV_",$D1767),Catalogo_Precios,AE$8,FALSE)),M1767=0),0,VLOOKUP(CONCATENATE("ALI_",$C1767,"_SEG_",$I1767,"_PROV_",$D1767),Catalogo_Precios,AE$8,FALSE))</f>
        <v>396</v>
      </c>
      <c r="AF1767" s="57">
        <f t="shared" ref="AF1767" si="21298">IF(OR(ISERROR(VLOOKUP(CONCATENATE("ALI_",$C1767,"_SEG_",$I1767,"_PROV_",$D1767),Catalogo_Precios,AF$8,FALSE)),N1767=0),0,VLOOKUP(CONCATENATE("ALI_",$C1767,"_SEG_",$I1767,"_PROV_",$D1767),Catalogo_Precios,AF$8,FALSE))</f>
        <v>396</v>
      </c>
      <c r="AG1767" s="57">
        <f t="shared" ref="AG1767" si="21299">IF(OR(ISERROR(VLOOKUP(CONCATENATE("ALI_",$C1767,"_SEG_",$I1767,"_PROV_",$D1767),Catalogo_Precios,AG$8,FALSE)),O1767=0),0,VLOOKUP(CONCATENATE("ALI_",$C1767,"_SEG_",$I1767,"_PROV_",$D1767),Catalogo_Precios,AG$8,FALSE))</f>
        <v>396</v>
      </c>
      <c r="AH1767" s="57">
        <f t="shared" ref="AH1767" si="21300">IF(OR(ISERROR(VLOOKUP(CONCATENATE("ALI_",$C1767,"_SEG_",$I1767,"_PROV_",$D1767),Catalogo_Precios,AH$8,FALSE)),L1767=0),0,VLOOKUP(CONCATENATE("ALI_",$C1767,"_SEG_",$I1767,"_PROV_",$D1767),Catalogo_Precios,AH$8,FALSE))</f>
        <v>0</v>
      </c>
      <c r="AI1767" s="57">
        <f t="shared" ref="AI1767" si="21301">IF(OR(ISERROR(VLOOKUP(CONCATENATE("ALI_",$C1767,"_SEG_",$I1767,"_PROV_",$D1767),Catalogo_Precios,AI$8,FALSE)),M1767=0),0,VLOOKUP(CONCATENATE("ALI_",$C1767,"_SEG_",$I1767,"_PROV_",$D1767),Catalogo_Precios,AI$8,FALSE))</f>
        <v>385</v>
      </c>
      <c r="AJ1767" s="57">
        <f t="shared" ref="AJ1767" si="21302">IF(OR(ISERROR(VLOOKUP(CONCATENATE("ALI_",$C1767,"_SEG_",$I1767,"_PROV_",$D1767),Catalogo_Precios,AJ$8,FALSE)),N1767=0),0,VLOOKUP(CONCATENATE("ALI_",$C1767,"_SEG_",$I1767,"_PROV_",$D1767),Catalogo_Precios,AJ$8,FALSE))</f>
        <v>385</v>
      </c>
      <c r="AK1767" s="57">
        <f t="shared" ref="AK1767" si="21303">IF(OR(ISERROR(VLOOKUP(CONCATENATE("ALI_",$C1767,"_SEG_",$I1767,"_PROV_",$D1767),Catalogo_Precios,AK$8,FALSE)),O1767=0),0,VLOOKUP(CONCATENATE("ALI_",$C1767,"_SEG_",$I1767,"_PROV_",$D1767),Catalogo_Precios,AK$8,FALSE))</f>
        <v>385</v>
      </c>
      <c r="AL1767" s="53" t="s">
        <v>152</v>
      </c>
      <c r="AM1767" s="59" t="str">
        <f t="shared" si="21000"/>
        <v>ALI_17_SEG_7</v>
      </c>
      <c r="AN1767" s="59" t="str">
        <f t="shared" si="21001"/>
        <v>ALI_17_SEG_7_VAL_13456476</v>
      </c>
      <c r="AO1767" s="60">
        <f t="shared" ref="AO1767" si="21304">IF(OR(AB1767="",AB1767=0),0,COUNTIF(Codificacion,AM1767))</f>
        <v>3</v>
      </c>
      <c r="AP1767" s="61">
        <f t="array" ref="AP1767">MIN(IF(Codificacion=AM1767,Total_Cotizacion,""))</f>
        <v>10466148</v>
      </c>
      <c r="AQ1767" s="62" t="b">
        <f t="shared" si="21003"/>
        <v>0</v>
      </c>
      <c r="AR1767" s="51" t="s">
        <v>153</v>
      </c>
      <c r="AS1767" s="63" t="str">
        <f t="shared" si="20876"/>
        <v/>
      </c>
      <c r="AT1767" s="59" t="str">
        <f t="shared" si="21004"/>
        <v>ALI_17_SEG_7_</v>
      </c>
      <c r="AU1767" s="63">
        <f t="shared" ref="AU1767" si="21305">IF(AND(COUNTIF(Codificacion3,AT1767)&lt;AO1767),1,COUNTIF(Codificacion3,AT1767))</f>
        <v>1</v>
      </c>
      <c r="AV1767" s="62" t="str">
        <f t="shared" si="21006"/>
        <v>No Seleccionada</v>
      </c>
      <c r="AW1767" s="53" t="s">
        <v>154</v>
      </c>
      <c r="AX1767" s="51" t="str">
        <f t="shared" si="21007"/>
        <v>ALI_17_SEG_7FALSO</v>
      </c>
      <c r="AY1767" s="51">
        <f t="shared" si="20989"/>
        <v>2</v>
      </c>
      <c r="AZ1767" s="64" t="b">
        <f t="shared" si="21008"/>
        <v>0</v>
      </c>
    </row>
    <row r="1768" spans="1:52" x14ac:dyDescent="0.2">
      <c r="A1768" s="50" t="b">
        <f t="shared" si="20955"/>
        <v>0</v>
      </c>
      <c r="B1768" s="51" t="s">
        <v>150</v>
      </c>
      <c r="C1768" s="52">
        <v>17</v>
      </c>
      <c r="D1768" s="52">
        <f t="shared" ref="D1768" si="21306">IF(ISERROR(VLOOKUP(E1768,Proveedores,2,FALSE)),"",VLOOKUP(E1768,Proveedores,2,FALSE))</f>
        <v>2090</v>
      </c>
      <c r="E1768" s="53" t="s">
        <v>151</v>
      </c>
      <c r="F1768" s="54">
        <v>532</v>
      </c>
      <c r="G1768" s="53" t="s">
        <v>105</v>
      </c>
      <c r="H1768" s="53" t="s">
        <v>125</v>
      </c>
      <c r="I1768" s="52">
        <v>10</v>
      </c>
      <c r="J1768" s="53" t="s">
        <v>58</v>
      </c>
      <c r="K1768" s="55">
        <v>44835</v>
      </c>
      <c r="L1768" s="56">
        <v>0</v>
      </c>
      <c r="M1768" s="56">
        <v>8754</v>
      </c>
      <c r="N1768" s="56">
        <v>4060</v>
      </c>
      <c r="O1768" s="56">
        <v>313</v>
      </c>
      <c r="P1768" s="57">
        <v>0</v>
      </c>
      <c r="Q1768" s="58">
        <v>0</v>
      </c>
      <c r="R1768" s="57">
        <v>0</v>
      </c>
      <c r="S1768" s="57">
        <v>396</v>
      </c>
      <c r="T1768" s="58">
        <v>0</v>
      </c>
      <c r="U1768" s="57">
        <v>396</v>
      </c>
      <c r="V1768" s="57">
        <v>396</v>
      </c>
      <c r="W1768" s="58">
        <v>0</v>
      </c>
      <c r="X1768" s="57">
        <v>396</v>
      </c>
      <c r="Y1768" s="57">
        <v>396</v>
      </c>
      <c r="Z1768" s="58">
        <v>0</v>
      </c>
      <c r="AA1768" s="57">
        <v>396</v>
      </c>
      <c r="AB1768" s="57">
        <v>5198292</v>
      </c>
      <c r="AC1768" s="53" t="str">
        <f t="shared" si="20991"/>
        <v>Registro Valido</v>
      </c>
      <c r="AD1768" s="57">
        <f t="shared" ref="AD1768" si="21307">IF(OR(ISERROR(VLOOKUP(CONCATENATE("ALI_",$C1768,"_SEG_",$I1768,"_PROV_",$D1768),Catalogo_Precios,AD$8,FALSE)),L1768=0),0,VLOOKUP(CONCATENATE("ALI_",$C1768,"_SEG_",$I1768,"_PROV_",$D1768),Catalogo_Precios,AD$8,FALSE))</f>
        <v>0</v>
      </c>
      <c r="AE1768" s="57">
        <f t="shared" ref="AE1768" si="21308">IF(OR(ISERROR(VLOOKUP(CONCATENATE("ALI_",$C1768,"_SEG_",$I1768,"_PROV_",$D1768),Catalogo_Precios,AE$8,FALSE)),M1768=0),0,VLOOKUP(CONCATENATE("ALI_",$C1768,"_SEG_",$I1768,"_PROV_",$D1768),Catalogo_Precios,AE$8,FALSE))</f>
        <v>396</v>
      </c>
      <c r="AF1768" s="57">
        <f t="shared" ref="AF1768" si="21309">IF(OR(ISERROR(VLOOKUP(CONCATENATE("ALI_",$C1768,"_SEG_",$I1768,"_PROV_",$D1768),Catalogo_Precios,AF$8,FALSE)),N1768=0),0,VLOOKUP(CONCATENATE("ALI_",$C1768,"_SEG_",$I1768,"_PROV_",$D1768),Catalogo_Precios,AF$8,FALSE))</f>
        <v>396</v>
      </c>
      <c r="AG1768" s="57">
        <f t="shared" ref="AG1768" si="21310">IF(OR(ISERROR(VLOOKUP(CONCATENATE("ALI_",$C1768,"_SEG_",$I1768,"_PROV_",$D1768),Catalogo_Precios,AG$8,FALSE)),O1768=0),0,VLOOKUP(CONCATENATE("ALI_",$C1768,"_SEG_",$I1768,"_PROV_",$D1768),Catalogo_Precios,AG$8,FALSE))</f>
        <v>396</v>
      </c>
      <c r="AH1768" s="57">
        <f t="shared" ref="AH1768" si="21311">IF(OR(ISERROR(VLOOKUP(CONCATENATE("ALI_",$C1768,"_SEG_",$I1768,"_PROV_",$D1768),Catalogo_Precios,AH$8,FALSE)),L1768=0),0,VLOOKUP(CONCATENATE("ALI_",$C1768,"_SEG_",$I1768,"_PROV_",$D1768),Catalogo_Precios,AH$8,FALSE))</f>
        <v>0</v>
      </c>
      <c r="AI1768" s="57">
        <f t="shared" ref="AI1768" si="21312">IF(OR(ISERROR(VLOOKUP(CONCATENATE("ALI_",$C1768,"_SEG_",$I1768,"_PROV_",$D1768),Catalogo_Precios,AI$8,FALSE)),M1768=0),0,VLOOKUP(CONCATENATE("ALI_",$C1768,"_SEG_",$I1768,"_PROV_",$D1768),Catalogo_Precios,AI$8,FALSE))</f>
        <v>385</v>
      </c>
      <c r="AJ1768" s="57">
        <f t="shared" ref="AJ1768" si="21313">IF(OR(ISERROR(VLOOKUP(CONCATENATE("ALI_",$C1768,"_SEG_",$I1768,"_PROV_",$D1768),Catalogo_Precios,AJ$8,FALSE)),N1768=0),0,VLOOKUP(CONCATENATE("ALI_",$C1768,"_SEG_",$I1768,"_PROV_",$D1768),Catalogo_Precios,AJ$8,FALSE))</f>
        <v>385</v>
      </c>
      <c r="AK1768" s="57">
        <f t="shared" ref="AK1768" si="21314">IF(OR(ISERROR(VLOOKUP(CONCATENATE("ALI_",$C1768,"_SEG_",$I1768,"_PROV_",$D1768),Catalogo_Precios,AK$8,FALSE)),O1768=0),0,VLOOKUP(CONCATENATE("ALI_",$C1768,"_SEG_",$I1768,"_PROV_",$D1768),Catalogo_Precios,AK$8,FALSE))</f>
        <v>385</v>
      </c>
      <c r="AL1768" s="53" t="s">
        <v>152</v>
      </c>
      <c r="AM1768" s="59" t="str">
        <f t="shared" si="21000"/>
        <v>ALI_17_SEG_10</v>
      </c>
      <c r="AN1768" s="59" t="str">
        <f t="shared" si="21001"/>
        <v>ALI_17_SEG_10_VAL_5198292</v>
      </c>
      <c r="AO1768" s="60">
        <f t="shared" ref="AO1768" si="21315">IF(OR(AB1768="",AB1768=0),0,COUNTIF(Codificacion,AM1768))</f>
        <v>2</v>
      </c>
      <c r="AP1768" s="61">
        <f t="array" ref="AP1768">MIN(IF(Codificacion=AM1768,Total_Cotizacion,""))</f>
        <v>5198292</v>
      </c>
      <c r="AQ1768" s="62" t="b">
        <f t="shared" si="21003"/>
        <v>1</v>
      </c>
      <c r="AR1768" s="51" t="s">
        <v>153</v>
      </c>
      <c r="AS1768" s="63" t="str">
        <f t="shared" si="20876"/>
        <v/>
      </c>
      <c r="AT1768" s="59" t="str">
        <f t="shared" si="21004"/>
        <v>ALI_17_SEG_10_</v>
      </c>
      <c r="AU1768" s="63">
        <f t="shared" ref="AU1768" si="21316">IF(AND(COUNTIF(Codificacion3,AT1768)&lt;AO1768),1,COUNTIF(Codificacion3,AT1768))</f>
        <v>1</v>
      </c>
      <c r="AV1768" s="62" t="str">
        <f t="shared" si="21006"/>
        <v>No Seleccionada</v>
      </c>
      <c r="AW1768" s="53" t="s">
        <v>154</v>
      </c>
      <c r="AX1768" s="51" t="str">
        <f t="shared" si="21007"/>
        <v>ALI_17_SEG_10VERDADERO</v>
      </c>
      <c r="AY1768" s="51">
        <f t="shared" si="20989"/>
        <v>1</v>
      </c>
      <c r="AZ1768" s="64" t="b">
        <f t="shared" si="21008"/>
        <v>0</v>
      </c>
    </row>
    <row r="1769" spans="1:52" x14ac:dyDescent="0.2">
      <c r="A1769" s="50" t="b">
        <f t="shared" si="20955"/>
        <v>0</v>
      </c>
      <c r="B1769" s="51" t="s">
        <v>150</v>
      </c>
      <c r="C1769" s="52">
        <v>17</v>
      </c>
      <c r="D1769" s="52">
        <f t="shared" ref="D1769" si="21317">IF(ISERROR(VLOOKUP(E1769,Proveedores,2,FALSE)),"",VLOOKUP(E1769,Proveedores,2,FALSE))</f>
        <v>2090</v>
      </c>
      <c r="E1769" s="53" t="s">
        <v>151</v>
      </c>
      <c r="F1769" s="54">
        <v>533</v>
      </c>
      <c r="G1769" s="53" t="s">
        <v>105</v>
      </c>
      <c r="H1769" s="53" t="s">
        <v>125</v>
      </c>
      <c r="I1769" s="52">
        <v>13</v>
      </c>
      <c r="J1769" s="53" t="s">
        <v>58</v>
      </c>
      <c r="K1769" s="55">
        <v>44835</v>
      </c>
      <c r="L1769" s="56">
        <v>0</v>
      </c>
      <c r="M1769" s="56">
        <v>8307</v>
      </c>
      <c r="N1769" s="56">
        <v>3853</v>
      </c>
      <c r="O1769" s="56">
        <v>297</v>
      </c>
      <c r="P1769" s="57">
        <v>0</v>
      </c>
      <c r="Q1769" s="58">
        <v>0</v>
      </c>
      <c r="R1769" s="57">
        <v>0</v>
      </c>
      <c r="S1769" s="57">
        <v>396</v>
      </c>
      <c r="T1769" s="58">
        <v>0</v>
      </c>
      <c r="U1769" s="57">
        <v>396</v>
      </c>
      <c r="V1769" s="57">
        <v>396</v>
      </c>
      <c r="W1769" s="58">
        <v>0</v>
      </c>
      <c r="X1769" s="57">
        <v>396</v>
      </c>
      <c r="Y1769" s="57">
        <v>396</v>
      </c>
      <c r="Z1769" s="58">
        <v>0</v>
      </c>
      <c r="AA1769" s="57">
        <v>396</v>
      </c>
      <c r="AB1769" s="57">
        <v>4932972</v>
      </c>
      <c r="AC1769" s="53" t="str">
        <f t="shared" si="20991"/>
        <v>Registro Valido</v>
      </c>
      <c r="AD1769" s="57">
        <f t="shared" ref="AD1769" si="21318">IF(OR(ISERROR(VLOOKUP(CONCATENATE("ALI_",$C1769,"_SEG_",$I1769,"_PROV_",$D1769),Catalogo_Precios,AD$8,FALSE)),L1769=0),0,VLOOKUP(CONCATENATE("ALI_",$C1769,"_SEG_",$I1769,"_PROV_",$D1769),Catalogo_Precios,AD$8,FALSE))</f>
        <v>0</v>
      </c>
      <c r="AE1769" s="57">
        <f t="shared" ref="AE1769" si="21319">IF(OR(ISERROR(VLOOKUP(CONCATENATE("ALI_",$C1769,"_SEG_",$I1769,"_PROV_",$D1769),Catalogo_Precios,AE$8,FALSE)),M1769=0),0,VLOOKUP(CONCATENATE("ALI_",$C1769,"_SEG_",$I1769,"_PROV_",$D1769),Catalogo_Precios,AE$8,FALSE))</f>
        <v>396</v>
      </c>
      <c r="AF1769" s="57">
        <f t="shared" ref="AF1769" si="21320">IF(OR(ISERROR(VLOOKUP(CONCATENATE("ALI_",$C1769,"_SEG_",$I1769,"_PROV_",$D1769),Catalogo_Precios,AF$8,FALSE)),N1769=0),0,VLOOKUP(CONCATENATE("ALI_",$C1769,"_SEG_",$I1769,"_PROV_",$D1769),Catalogo_Precios,AF$8,FALSE))</f>
        <v>396</v>
      </c>
      <c r="AG1769" s="57">
        <f t="shared" ref="AG1769" si="21321">IF(OR(ISERROR(VLOOKUP(CONCATENATE("ALI_",$C1769,"_SEG_",$I1769,"_PROV_",$D1769),Catalogo_Precios,AG$8,FALSE)),O1769=0),0,VLOOKUP(CONCATENATE("ALI_",$C1769,"_SEG_",$I1769,"_PROV_",$D1769),Catalogo_Precios,AG$8,FALSE))</f>
        <v>396</v>
      </c>
      <c r="AH1769" s="57">
        <f t="shared" ref="AH1769" si="21322">IF(OR(ISERROR(VLOOKUP(CONCATENATE("ALI_",$C1769,"_SEG_",$I1769,"_PROV_",$D1769),Catalogo_Precios,AH$8,FALSE)),L1769=0),0,VLOOKUP(CONCATENATE("ALI_",$C1769,"_SEG_",$I1769,"_PROV_",$D1769),Catalogo_Precios,AH$8,FALSE))</f>
        <v>0</v>
      </c>
      <c r="AI1769" s="57">
        <f t="shared" ref="AI1769" si="21323">IF(OR(ISERROR(VLOOKUP(CONCATENATE("ALI_",$C1769,"_SEG_",$I1769,"_PROV_",$D1769),Catalogo_Precios,AI$8,FALSE)),M1769=0),0,VLOOKUP(CONCATENATE("ALI_",$C1769,"_SEG_",$I1769,"_PROV_",$D1769),Catalogo_Precios,AI$8,FALSE))</f>
        <v>385</v>
      </c>
      <c r="AJ1769" s="57">
        <f t="shared" ref="AJ1769" si="21324">IF(OR(ISERROR(VLOOKUP(CONCATENATE("ALI_",$C1769,"_SEG_",$I1769,"_PROV_",$D1769),Catalogo_Precios,AJ$8,FALSE)),N1769=0),0,VLOOKUP(CONCATENATE("ALI_",$C1769,"_SEG_",$I1769,"_PROV_",$D1769),Catalogo_Precios,AJ$8,FALSE))</f>
        <v>385</v>
      </c>
      <c r="AK1769" s="57">
        <f t="shared" ref="AK1769" si="21325">IF(OR(ISERROR(VLOOKUP(CONCATENATE("ALI_",$C1769,"_SEG_",$I1769,"_PROV_",$D1769),Catalogo_Precios,AK$8,FALSE)),O1769=0),0,VLOOKUP(CONCATENATE("ALI_",$C1769,"_SEG_",$I1769,"_PROV_",$D1769),Catalogo_Precios,AK$8,FALSE))</f>
        <v>385</v>
      </c>
      <c r="AL1769" s="53" t="s">
        <v>152</v>
      </c>
      <c r="AM1769" s="59" t="str">
        <f t="shared" si="21000"/>
        <v>ALI_17_SEG_13</v>
      </c>
      <c r="AN1769" s="59" t="str">
        <f t="shared" si="21001"/>
        <v>ALI_17_SEG_13_VAL_4932972</v>
      </c>
      <c r="AO1769" s="60">
        <f t="shared" ref="AO1769" si="21326">IF(OR(AB1769="",AB1769=0),0,COUNTIF(Codificacion,AM1769))</f>
        <v>2</v>
      </c>
      <c r="AP1769" s="61">
        <f t="array" ref="AP1769">MIN(IF(Codificacion=AM1769,Total_Cotizacion,""))</f>
        <v>4932972</v>
      </c>
      <c r="AQ1769" s="62" t="b">
        <f t="shared" si="21003"/>
        <v>1</v>
      </c>
      <c r="AR1769" s="51" t="s">
        <v>153</v>
      </c>
      <c r="AS1769" s="63" t="str">
        <f t="shared" si="20876"/>
        <v/>
      </c>
      <c r="AT1769" s="59" t="str">
        <f t="shared" si="21004"/>
        <v>ALI_17_SEG_13_</v>
      </c>
      <c r="AU1769" s="63">
        <f t="shared" ref="AU1769" si="21327">IF(AND(COUNTIF(Codificacion3,AT1769)&lt;AO1769),1,COUNTIF(Codificacion3,AT1769))</f>
        <v>1</v>
      </c>
      <c r="AV1769" s="62" t="str">
        <f t="shared" si="21006"/>
        <v>No Seleccionada</v>
      </c>
      <c r="AW1769" s="53" t="s">
        <v>154</v>
      </c>
      <c r="AX1769" s="51" t="str">
        <f t="shared" si="21007"/>
        <v>ALI_17_SEG_13VERDADERO</v>
      </c>
      <c r="AY1769" s="51">
        <f t="shared" si="20989"/>
        <v>1</v>
      </c>
      <c r="AZ1769" s="64" t="b">
        <f t="shared" si="21008"/>
        <v>0</v>
      </c>
    </row>
    <row r="1770" spans="1:52" x14ac:dyDescent="0.2">
      <c r="A1770" s="50" t="b">
        <f t="shared" si="20955"/>
        <v>0</v>
      </c>
      <c r="B1770" s="51" t="s">
        <v>156</v>
      </c>
      <c r="C1770" s="52">
        <v>94</v>
      </c>
      <c r="D1770" s="52">
        <f t="shared" ref="D1770" si="21328">IF(ISERROR(VLOOKUP(E1770,Proveedores,2,FALSE)),"",VLOOKUP(E1770,Proveedores,2,FALSE))</f>
        <v>2095</v>
      </c>
      <c r="E1770" s="53" t="s">
        <v>157</v>
      </c>
      <c r="F1770" s="54">
        <v>16</v>
      </c>
      <c r="G1770" s="53" t="s">
        <v>56</v>
      </c>
      <c r="H1770" s="53" t="s">
        <v>57</v>
      </c>
      <c r="I1770" s="52">
        <v>1</v>
      </c>
      <c r="J1770" s="53" t="s">
        <v>58</v>
      </c>
      <c r="K1770" s="55">
        <v>44835</v>
      </c>
      <c r="L1770" s="56">
        <v>6289</v>
      </c>
      <c r="M1770" s="56">
        <v>7636</v>
      </c>
      <c r="N1770" s="56">
        <v>3542</v>
      </c>
      <c r="O1770" s="56">
        <v>273</v>
      </c>
      <c r="P1770" s="57">
        <v>507</v>
      </c>
      <c r="Q1770" s="58">
        <v>0</v>
      </c>
      <c r="R1770" s="57">
        <v>507</v>
      </c>
      <c r="S1770" s="57">
        <v>507</v>
      </c>
      <c r="T1770" s="58">
        <v>0</v>
      </c>
      <c r="U1770" s="57">
        <v>507</v>
      </c>
      <c r="V1770" s="57">
        <v>1012</v>
      </c>
      <c r="W1770" s="58">
        <v>0</v>
      </c>
      <c r="X1770" s="57">
        <v>1012</v>
      </c>
      <c r="Y1770" s="57">
        <v>1012</v>
      </c>
      <c r="Z1770" s="58">
        <v>0</v>
      </c>
      <c r="AA1770" s="57">
        <v>1012</v>
      </c>
      <c r="AB1770" s="57">
        <v>10920755</v>
      </c>
      <c r="AC1770" s="53" t="str">
        <f t="shared" si="20991"/>
        <v>Registro Valido</v>
      </c>
      <c r="AD1770" s="57">
        <f t="shared" ref="AD1770" si="21329">IF(OR(ISERROR(VLOOKUP(CONCATENATE("ALI_",$C1770,"_SEG_",$I1770,"_PROV_",$D1770),Catalogo_Precios,AD$8,FALSE)),L1770=0),0,VLOOKUP(CONCATENATE("ALI_",$C1770,"_SEG_",$I1770,"_PROV_",$D1770),Catalogo_Precios,AD$8,FALSE))</f>
        <v>507</v>
      </c>
      <c r="AE1770" s="57">
        <f t="shared" ref="AE1770" si="21330">IF(OR(ISERROR(VLOOKUP(CONCATENATE("ALI_",$C1770,"_SEG_",$I1770,"_PROV_",$D1770),Catalogo_Precios,AE$8,FALSE)),M1770=0),0,VLOOKUP(CONCATENATE("ALI_",$C1770,"_SEG_",$I1770,"_PROV_",$D1770),Catalogo_Precios,AE$8,FALSE))</f>
        <v>507</v>
      </c>
      <c r="AF1770" s="57">
        <f t="shared" ref="AF1770" si="21331">IF(OR(ISERROR(VLOOKUP(CONCATENATE("ALI_",$C1770,"_SEG_",$I1770,"_PROV_",$D1770),Catalogo_Precios,AF$8,FALSE)),N1770=0),0,VLOOKUP(CONCATENATE("ALI_",$C1770,"_SEG_",$I1770,"_PROV_",$D1770),Catalogo_Precios,AF$8,FALSE))</f>
        <v>1012</v>
      </c>
      <c r="AG1770" s="57">
        <f t="shared" ref="AG1770" si="21332">IF(OR(ISERROR(VLOOKUP(CONCATENATE("ALI_",$C1770,"_SEG_",$I1770,"_PROV_",$D1770),Catalogo_Precios,AG$8,FALSE)),O1770=0),0,VLOOKUP(CONCATENATE("ALI_",$C1770,"_SEG_",$I1770,"_PROV_",$D1770),Catalogo_Precios,AG$8,FALSE))</f>
        <v>1012</v>
      </c>
      <c r="AH1770" s="57">
        <f t="shared" ref="AH1770" si="21333">IF(OR(ISERROR(VLOOKUP(CONCATENATE("ALI_",$C1770,"_SEG_",$I1770,"_PROV_",$D1770),Catalogo_Precios,AH$8,FALSE)),L1770=0),0,VLOOKUP(CONCATENATE("ALI_",$C1770,"_SEG_",$I1770,"_PROV_",$D1770),Catalogo_Precios,AH$8,FALSE))</f>
        <v>505</v>
      </c>
      <c r="AI1770" s="57">
        <f t="shared" ref="AI1770" si="21334">IF(OR(ISERROR(VLOOKUP(CONCATENATE("ALI_",$C1770,"_SEG_",$I1770,"_PROV_",$D1770),Catalogo_Precios,AI$8,FALSE)),M1770=0),0,VLOOKUP(CONCATENATE("ALI_",$C1770,"_SEG_",$I1770,"_PROV_",$D1770),Catalogo_Precios,AI$8,FALSE))</f>
        <v>505</v>
      </c>
      <c r="AJ1770" s="57">
        <f t="shared" ref="AJ1770" si="21335">IF(OR(ISERROR(VLOOKUP(CONCATENATE("ALI_",$C1770,"_SEG_",$I1770,"_PROV_",$D1770),Catalogo_Precios,AJ$8,FALSE)),N1770=0),0,VLOOKUP(CONCATENATE("ALI_",$C1770,"_SEG_",$I1770,"_PROV_",$D1770),Catalogo_Precios,AJ$8,FALSE))</f>
        <v>1006</v>
      </c>
      <c r="AK1770" s="57">
        <f t="shared" ref="AK1770" si="21336">IF(OR(ISERROR(VLOOKUP(CONCATENATE("ALI_",$C1770,"_SEG_",$I1770,"_PROV_",$D1770),Catalogo_Precios,AK$8,FALSE)),O1770=0),0,VLOOKUP(CONCATENATE("ALI_",$C1770,"_SEG_",$I1770,"_PROV_",$D1770),Catalogo_Precios,AK$8,FALSE))</f>
        <v>1006</v>
      </c>
      <c r="AL1770" s="53"/>
      <c r="AM1770" s="59" t="str">
        <f t="shared" si="21000"/>
        <v>ALI_94_SEG_1</v>
      </c>
      <c r="AN1770" s="59" t="str">
        <f t="shared" si="21001"/>
        <v>ALI_94_SEG_1_VAL_10920755</v>
      </c>
      <c r="AO1770" s="60">
        <f t="shared" ref="AO1770" si="21337">IF(OR(AB1770="",AB1770=0),0,COUNTIF(Codificacion,AM1770))</f>
        <v>6</v>
      </c>
      <c r="AP1770" s="61">
        <f t="array" ref="AP1770">MIN(IF(Codificacion=AM1770,Total_Cotizacion,""))</f>
        <v>8696012</v>
      </c>
      <c r="AQ1770" s="62" t="b">
        <f t="shared" si="21003"/>
        <v>0</v>
      </c>
      <c r="AR1770" s="51" t="str">
        <f t="shared" ref="AR1770" si="21338">IF(COUNTIF(Codificacion2,CONCATENATE(AM1770,"_VAL_",AB1770))&gt;1,"Empate","")</f>
        <v/>
      </c>
      <c r="AS1770" s="63" t="str">
        <f t="shared" si="20876"/>
        <v/>
      </c>
      <c r="AT1770" s="59" t="str">
        <f t="shared" si="21004"/>
        <v>ALI_94_SEG_1_</v>
      </c>
      <c r="AU1770" s="63">
        <f t="shared" ref="AU1770" si="21339">IF(AND(COUNTIF(Codificacion3,AT1770)&lt;AO1770),1,COUNTIF(Codificacion3,AT1770))</f>
        <v>1</v>
      </c>
      <c r="AV1770" s="62" t="str">
        <f t="shared" si="21006"/>
        <v>No Seleccionada</v>
      </c>
      <c r="AW1770" s="53"/>
      <c r="AX1770" s="51" t="str">
        <f t="shared" si="21007"/>
        <v>ALI_94_SEG_1FALSO</v>
      </c>
      <c r="AY1770" s="51">
        <f t="shared" si="20989"/>
        <v>3</v>
      </c>
      <c r="AZ1770" s="64" t="b">
        <f t="shared" si="21008"/>
        <v>0</v>
      </c>
    </row>
    <row r="1771" spans="1:52" x14ac:dyDescent="0.2">
      <c r="A1771" s="50" t="b">
        <f t="shared" si="20955"/>
        <v>0</v>
      </c>
      <c r="B1771" s="51" t="s">
        <v>156</v>
      </c>
      <c r="C1771" s="52">
        <v>94</v>
      </c>
      <c r="D1771" s="52">
        <f t="shared" ref="D1771" si="21340">IF(ISERROR(VLOOKUP(E1771,Proveedores,2,FALSE)),"",VLOOKUP(E1771,Proveedores,2,FALSE))</f>
        <v>2095</v>
      </c>
      <c r="E1771" s="53" t="s">
        <v>157</v>
      </c>
      <c r="F1771" s="54">
        <v>17</v>
      </c>
      <c r="G1771" s="53" t="s">
        <v>56</v>
      </c>
      <c r="H1771" s="53" t="s">
        <v>57</v>
      </c>
      <c r="I1771" s="52">
        <v>2</v>
      </c>
      <c r="J1771" s="53" t="s">
        <v>58</v>
      </c>
      <c r="K1771" s="55">
        <v>44835</v>
      </c>
      <c r="L1771" s="56">
        <v>6430</v>
      </c>
      <c r="M1771" s="56">
        <v>7808</v>
      </c>
      <c r="N1771" s="56">
        <v>3622</v>
      </c>
      <c r="O1771" s="56">
        <v>279</v>
      </c>
      <c r="P1771" s="57">
        <v>507</v>
      </c>
      <c r="Q1771" s="58">
        <v>0</v>
      </c>
      <c r="R1771" s="57">
        <v>507</v>
      </c>
      <c r="S1771" s="57">
        <v>507</v>
      </c>
      <c r="T1771" s="58">
        <v>0</v>
      </c>
      <c r="U1771" s="57">
        <v>507</v>
      </c>
      <c r="V1771" s="57">
        <v>1012</v>
      </c>
      <c r="W1771" s="58">
        <v>0</v>
      </c>
      <c r="X1771" s="57">
        <v>1012</v>
      </c>
      <c r="Y1771" s="57">
        <v>1012</v>
      </c>
      <c r="Z1771" s="58">
        <v>0</v>
      </c>
      <c r="AA1771" s="57">
        <v>1012</v>
      </c>
      <c r="AB1771" s="57">
        <v>11166478</v>
      </c>
      <c r="AC1771" s="53" t="str">
        <f t="shared" si="20991"/>
        <v>Registro Valido</v>
      </c>
      <c r="AD1771" s="57">
        <f t="shared" ref="AD1771" si="21341">IF(OR(ISERROR(VLOOKUP(CONCATENATE("ALI_",$C1771,"_SEG_",$I1771,"_PROV_",$D1771),Catalogo_Precios,AD$8,FALSE)),L1771=0),0,VLOOKUP(CONCATENATE("ALI_",$C1771,"_SEG_",$I1771,"_PROV_",$D1771),Catalogo_Precios,AD$8,FALSE))</f>
        <v>507</v>
      </c>
      <c r="AE1771" s="57">
        <f t="shared" ref="AE1771" si="21342">IF(OR(ISERROR(VLOOKUP(CONCATENATE("ALI_",$C1771,"_SEG_",$I1771,"_PROV_",$D1771),Catalogo_Precios,AE$8,FALSE)),M1771=0),0,VLOOKUP(CONCATENATE("ALI_",$C1771,"_SEG_",$I1771,"_PROV_",$D1771),Catalogo_Precios,AE$8,FALSE))</f>
        <v>507</v>
      </c>
      <c r="AF1771" s="57">
        <f t="shared" ref="AF1771" si="21343">IF(OR(ISERROR(VLOOKUP(CONCATENATE("ALI_",$C1771,"_SEG_",$I1771,"_PROV_",$D1771),Catalogo_Precios,AF$8,FALSE)),N1771=0),0,VLOOKUP(CONCATENATE("ALI_",$C1771,"_SEG_",$I1771,"_PROV_",$D1771),Catalogo_Precios,AF$8,FALSE))</f>
        <v>1012</v>
      </c>
      <c r="AG1771" s="57">
        <f t="shared" ref="AG1771" si="21344">IF(OR(ISERROR(VLOOKUP(CONCATENATE("ALI_",$C1771,"_SEG_",$I1771,"_PROV_",$D1771),Catalogo_Precios,AG$8,FALSE)),O1771=0),0,VLOOKUP(CONCATENATE("ALI_",$C1771,"_SEG_",$I1771,"_PROV_",$D1771),Catalogo_Precios,AG$8,FALSE))</f>
        <v>1012</v>
      </c>
      <c r="AH1771" s="57">
        <f t="shared" ref="AH1771" si="21345">IF(OR(ISERROR(VLOOKUP(CONCATENATE("ALI_",$C1771,"_SEG_",$I1771,"_PROV_",$D1771),Catalogo_Precios,AH$8,FALSE)),L1771=0),0,VLOOKUP(CONCATENATE("ALI_",$C1771,"_SEG_",$I1771,"_PROV_",$D1771),Catalogo_Precios,AH$8,FALSE))</f>
        <v>505</v>
      </c>
      <c r="AI1771" s="57">
        <f t="shared" ref="AI1771" si="21346">IF(OR(ISERROR(VLOOKUP(CONCATENATE("ALI_",$C1771,"_SEG_",$I1771,"_PROV_",$D1771),Catalogo_Precios,AI$8,FALSE)),M1771=0),0,VLOOKUP(CONCATENATE("ALI_",$C1771,"_SEG_",$I1771,"_PROV_",$D1771),Catalogo_Precios,AI$8,FALSE))</f>
        <v>505</v>
      </c>
      <c r="AJ1771" s="57">
        <f t="shared" ref="AJ1771" si="21347">IF(OR(ISERROR(VLOOKUP(CONCATENATE("ALI_",$C1771,"_SEG_",$I1771,"_PROV_",$D1771),Catalogo_Precios,AJ$8,FALSE)),N1771=0),0,VLOOKUP(CONCATENATE("ALI_",$C1771,"_SEG_",$I1771,"_PROV_",$D1771),Catalogo_Precios,AJ$8,FALSE))</f>
        <v>1006</v>
      </c>
      <c r="AK1771" s="57">
        <f t="shared" ref="AK1771" si="21348">IF(OR(ISERROR(VLOOKUP(CONCATENATE("ALI_",$C1771,"_SEG_",$I1771,"_PROV_",$D1771),Catalogo_Precios,AK$8,FALSE)),O1771=0),0,VLOOKUP(CONCATENATE("ALI_",$C1771,"_SEG_",$I1771,"_PROV_",$D1771),Catalogo_Precios,AK$8,FALSE))</f>
        <v>1006</v>
      </c>
      <c r="AL1771" s="53"/>
      <c r="AM1771" s="59" t="str">
        <f t="shared" si="21000"/>
        <v>ALI_94_SEG_2</v>
      </c>
      <c r="AN1771" s="59" t="str">
        <f t="shared" si="21001"/>
        <v>ALI_94_SEG_2_VAL_11166478</v>
      </c>
      <c r="AO1771" s="60">
        <f t="shared" ref="AO1771" si="21349">IF(OR(AB1771="",AB1771=0),0,COUNTIF(Codificacion,AM1771))</f>
        <v>6</v>
      </c>
      <c r="AP1771" s="61">
        <f t="array" ref="AP1771">MIN(IF(Codificacion=AM1771,Total_Cotizacion,""))</f>
        <v>8891676.7999999989</v>
      </c>
      <c r="AQ1771" s="62" t="b">
        <f t="shared" si="21003"/>
        <v>0</v>
      </c>
      <c r="AR1771" s="51" t="str">
        <f t="shared" ref="AR1771" si="21350">IF(COUNTIF(Codificacion2,CONCATENATE(AM1771,"_VAL_",AB1771))&gt;1,"Empate","")</f>
        <v/>
      </c>
      <c r="AS1771" s="63" t="str">
        <f t="shared" si="20876"/>
        <v/>
      </c>
      <c r="AT1771" s="59" t="str">
        <f t="shared" si="21004"/>
        <v>ALI_94_SEG_2_</v>
      </c>
      <c r="AU1771" s="63">
        <f t="shared" ref="AU1771" si="21351">IF(AND(COUNTIF(Codificacion3,AT1771)&lt;AO1771),1,COUNTIF(Codificacion3,AT1771))</f>
        <v>1</v>
      </c>
      <c r="AV1771" s="62" t="str">
        <f t="shared" si="21006"/>
        <v>No Seleccionada</v>
      </c>
      <c r="AW1771" s="53"/>
      <c r="AX1771" s="51" t="str">
        <f t="shared" si="21007"/>
        <v>ALI_94_SEG_2FALSO</v>
      </c>
      <c r="AY1771" s="51">
        <f t="shared" si="20989"/>
        <v>3</v>
      </c>
      <c r="AZ1771" s="64" t="b">
        <f t="shared" si="21008"/>
        <v>0</v>
      </c>
    </row>
    <row r="1772" spans="1:52" x14ac:dyDescent="0.2">
      <c r="A1772" s="50" t="b">
        <f t="shared" si="20955"/>
        <v>0</v>
      </c>
      <c r="B1772" s="51" t="s">
        <v>156</v>
      </c>
      <c r="C1772" s="52">
        <v>94</v>
      </c>
      <c r="D1772" s="52">
        <f t="shared" ref="D1772" si="21352">IF(ISERROR(VLOOKUP(E1772,Proveedores,2,FALSE)),"",VLOOKUP(E1772,Proveedores,2,FALSE))</f>
        <v>2095</v>
      </c>
      <c r="E1772" s="53" t="s">
        <v>157</v>
      </c>
      <c r="F1772" s="54">
        <v>18</v>
      </c>
      <c r="G1772" s="53" t="s">
        <v>56</v>
      </c>
      <c r="H1772" s="53" t="s">
        <v>57</v>
      </c>
      <c r="I1772" s="52">
        <v>3</v>
      </c>
      <c r="J1772" s="53" t="s">
        <v>58</v>
      </c>
      <c r="K1772" s="55">
        <v>44835</v>
      </c>
      <c r="L1772" s="56">
        <v>6392</v>
      </c>
      <c r="M1772" s="56">
        <v>7762</v>
      </c>
      <c r="N1772" s="56">
        <v>3600</v>
      </c>
      <c r="O1772" s="56">
        <v>277</v>
      </c>
      <c r="P1772" s="57">
        <v>507</v>
      </c>
      <c r="Q1772" s="58">
        <v>0</v>
      </c>
      <c r="R1772" s="57">
        <v>507</v>
      </c>
      <c r="S1772" s="57">
        <v>507</v>
      </c>
      <c r="T1772" s="58">
        <v>0</v>
      </c>
      <c r="U1772" s="57">
        <v>507</v>
      </c>
      <c r="V1772" s="57">
        <v>1012</v>
      </c>
      <c r="W1772" s="58">
        <v>0</v>
      </c>
      <c r="X1772" s="57">
        <v>1012</v>
      </c>
      <c r="Y1772" s="57">
        <v>1012</v>
      </c>
      <c r="Z1772" s="58">
        <v>0</v>
      </c>
      <c r="AA1772" s="57">
        <v>1012</v>
      </c>
      <c r="AB1772" s="57">
        <v>11099602</v>
      </c>
      <c r="AC1772" s="53" t="str">
        <f t="shared" si="20991"/>
        <v>Registro Valido</v>
      </c>
      <c r="AD1772" s="57">
        <f t="shared" ref="AD1772" si="21353">IF(OR(ISERROR(VLOOKUP(CONCATENATE("ALI_",$C1772,"_SEG_",$I1772,"_PROV_",$D1772),Catalogo_Precios,AD$8,FALSE)),L1772=0),0,VLOOKUP(CONCATENATE("ALI_",$C1772,"_SEG_",$I1772,"_PROV_",$D1772),Catalogo_Precios,AD$8,FALSE))</f>
        <v>507</v>
      </c>
      <c r="AE1772" s="57">
        <f t="shared" ref="AE1772" si="21354">IF(OR(ISERROR(VLOOKUP(CONCATENATE("ALI_",$C1772,"_SEG_",$I1772,"_PROV_",$D1772),Catalogo_Precios,AE$8,FALSE)),M1772=0),0,VLOOKUP(CONCATENATE("ALI_",$C1772,"_SEG_",$I1772,"_PROV_",$D1772),Catalogo_Precios,AE$8,FALSE))</f>
        <v>507</v>
      </c>
      <c r="AF1772" s="57">
        <f t="shared" ref="AF1772" si="21355">IF(OR(ISERROR(VLOOKUP(CONCATENATE("ALI_",$C1772,"_SEG_",$I1772,"_PROV_",$D1772),Catalogo_Precios,AF$8,FALSE)),N1772=0),0,VLOOKUP(CONCATENATE("ALI_",$C1772,"_SEG_",$I1772,"_PROV_",$D1772),Catalogo_Precios,AF$8,FALSE))</f>
        <v>1012</v>
      </c>
      <c r="AG1772" s="57">
        <f t="shared" ref="AG1772" si="21356">IF(OR(ISERROR(VLOOKUP(CONCATENATE("ALI_",$C1772,"_SEG_",$I1772,"_PROV_",$D1772),Catalogo_Precios,AG$8,FALSE)),O1772=0),0,VLOOKUP(CONCATENATE("ALI_",$C1772,"_SEG_",$I1772,"_PROV_",$D1772),Catalogo_Precios,AG$8,FALSE))</f>
        <v>1012</v>
      </c>
      <c r="AH1772" s="57">
        <f t="shared" ref="AH1772" si="21357">IF(OR(ISERROR(VLOOKUP(CONCATENATE("ALI_",$C1772,"_SEG_",$I1772,"_PROV_",$D1772),Catalogo_Precios,AH$8,FALSE)),L1772=0),0,VLOOKUP(CONCATENATE("ALI_",$C1772,"_SEG_",$I1772,"_PROV_",$D1772),Catalogo_Precios,AH$8,FALSE))</f>
        <v>505</v>
      </c>
      <c r="AI1772" s="57">
        <f t="shared" ref="AI1772" si="21358">IF(OR(ISERROR(VLOOKUP(CONCATENATE("ALI_",$C1772,"_SEG_",$I1772,"_PROV_",$D1772),Catalogo_Precios,AI$8,FALSE)),M1772=0),0,VLOOKUP(CONCATENATE("ALI_",$C1772,"_SEG_",$I1772,"_PROV_",$D1772),Catalogo_Precios,AI$8,FALSE))</f>
        <v>505</v>
      </c>
      <c r="AJ1772" s="57">
        <f t="shared" ref="AJ1772" si="21359">IF(OR(ISERROR(VLOOKUP(CONCATENATE("ALI_",$C1772,"_SEG_",$I1772,"_PROV_",$D1772),Catalogo_Precios,AJ$8,FALSE)),N1772=0),0,VLOOKUP(CONCATENATE("ALI_",$C1772,"_SEG_",$I1772,"_PROV_",$D1772),Catalogo_Precios,AJ$8,FALSE))</f>
        <v>1006</v>
      </c>
      <c r="AK1772" s="57">
        <f t="shared" ref="AK1772" si="21360">IF(OR(ISERROR(VLOOKUP(CONCATENATE("ALI_",$C1772,"_SEG_",$I1772,"_PROV_",$D1772),Catalogo_Precios,AK$8,FALSE)),O1772=0),0,VLOOKUP(CONCATENATE("ALI_",$C1772,"_SEG_",$I1772,"_PROV_",$D1772),Catalogo_Precios,AK$8,FALSE))</f>
        <v>1006</v>
      </c>
      <c r="AL1772" s="53"/>
      <c r="AM1772" s="59" t="str">
        <f t="shared" si="21000"/>
        <v>ALI_94_SEG_3</v>
      </c>
      <c r="AN1772" s="59" t="str">
        <f t="shared" si="21001"/>
        <v>ALI_94_SEG_3_VAL_11099602</v>
      </c>
      <c r="AO1772" s="60">
        <f t="shared" ref="AO1772" si="21361">IF(OR(AB1772="",AB1772=0),0,COUNTIF(Codificacion,AM1772))</f>
        <v>6</v>
      </c>
      <c r="AP1772" s="61">
        <f t="array" ref="AP1772">MIN(IF(Codificacion=AM1772,Total_Cotizacion,""))</f>
        <v>8838425.5999999996</v>
      </c>
      <c r="AQ1772" s="62" t="b">
        <f t="shared" si="21003"/>
        <v>0</v>
      </c>
      <c r="AR1772" s="51" t="str">
        <f t="shared" ref="AR1772" si="21362">IF(COUNTIF(Codificacion2,CONCATENATE(AM1772,"_VAL_",AB1772))&gt;1,"Empate","")</f>
        <v/>
      </c>
      <c r="AS1772" s="63" t="str">
        <f t="shared" si="20876"/>
        <v/>
      </c>
      <c r="AT1772" s="59" t="str">
        <f t="shared" si="21004"/>
        <v>ALI_94_SEG_3_</v>
      </c>
      <c r="AU1772" s="63">
        <f t="shared" ref="AU1772" si="21363">IF(AND(COUNTIF(Codificacion3,AT1772)&lt;AO1772),1,COUNTIF(Codificacion3,AT1772))</f>
        <v>1</v>
      </c>
      <c r="AV1772" s="62" t="str">
        <f t="shared" si="21006"/>
        <v>No Seleccionada</v>
      </c>
      <c r="AW1772" s="53"/>
      <c r="AX1772" s="51" t="str">
        <f t="shared" si="21007"/>
        <v>ALI_94_SEG_3FALSO</v>
      </c>
      <c r="AY1772" s="51">
        <f t="shared" si="20989"/>
        <v>3</v>
      </c>
      <c r="AZ1772" s="64" t="b">
        <f t="shared" si="21008"/>
        <v>0</v>
      </c>
    </row>
    <row r="1773" spans="1:52" x14ac:dyDescent="0.2">
      <c r="A1773" s="50" t="b">
        <f t="shared" si="20955"/>
        <v>0</v>
      </c>
      <c r="B1773" s="51" t="s">
        <v>156</v>
      </c>
      <c r="C1773" s="52">
        <v>94</v>
      </c>
      <c r="D1773" s="52">
        <f t="shared" ref="D1773" si="21364">IF(ISERROR(VLOOKUP(E1773,Proveedores,2,FALSE)),"",VLOOKUP(E1773,Proveedores,2,FALSE))</f>
        <v>2095</v>
      </c>
      <c r="E1773" s="53" t="s">
        <v>157</v>
      </c>
      <c r="F1773" s="54">
        <v>19</v>
      </c>
      <c r="G1773" s="53" t="s">
        <v>56</v>
      </c>
      <c r="H1773" s="53" t="s">
        <v>57</v>
      </c>
      <c r="I1773" s="52">
        <v>4</v>
      </c>
      <c r="J1773" s="53" t="s">
        <v>58</v>
      </c>
      <c r="K1773" s="55">
        <v>44835</v>
      </c>
      <c r="L1773" s="56">
        <v>6811</v>
      </c>
      <c r="M1773" s="56">
        <v>8271</v>
      </c>
      <c r="N1773" s="56">
        <v>3836</v>
      </c>
      <c r="O1773" s="56">
        <v>296</v>
      </c>
      <c r="P1773" s="57">
        <v>507</v>
      </c>
      <c r="Q1773" s="58">
        <v>0</v>
      </c>
      <c r="R1773" s="57">
        <v>507</v>
      </c>
      <c r="S1773" s="57">
        <v>507</v>
      </c>
      <c r="T1773" s="58">
        <v>0</v>
      </c>
      <c r="U1773" s="57">
        <v>507</v>
      </c>
      <c r="V1773" s="57">
        <v>1012</v>
      </c>
      <c r="W1773" s="58">
        <v>0</v>
      </c>
      <c r="X1773" s="57">
        <v>1012</v>
      </c>
      <c r="Y1773" s="57">
        <v>1012</v>
      </c>
      <c r="Z1773" s="58">
        <v>0</v>
      </c>
      <c r="AA1773" s="57">
        <v>1012</v>
      </c>
      <c r="AB1773" s="57">
        <v>11828158</v>
      </c>
      <c r="AC1773" s="53" t="str">
        <f t="shared" si="20991"/>
        <v>Registro Valido</v>
      </c>
      <c r="AD1773" s="57">
        <f t="shared" ref="AD1773" si="21365">IF(OR(ISERROR(VLOOKUP(CONCATENATE("ALI_",$C1773,"_SEG_",$I1773,"_PROV_",$D1773),Catalogo_Precios,AD$8,FALSE)),L1773=0),0,VLOOKUP(CONCATENATE("ALI_",$C1773,"_SEG_",$I1773,"_PROV_",$D1773),Catalogo_Precios,AD$8,FALSE))</f>
        <v>507</v>
      </c>
      <c r="AE1773" s="57">
        <f t="shared" ref="AE1773" si="21366">IF(OR(ISERROR(VLOOKUP(CONCATENATE("ALI_",$C1773,"_SEG_",$I1773,"_PROV_",$D1773),Catalogo_Precios,AE$8,FALSE)),M1773=0),0,VLOOKUP(CONCATENATE("ALI_",$C1773,"_SEG_",$I1773,"_PROV_",$D1773),Catalogo_Precios,AE$8,FALSE))</f>
        <v>507</v>
      </c>
      <c r="AF1773" s="57">
        <f t="shared" ref="AF1773" si="21367">IF(OR(ISERROR(VLOOKUP(CONCATENATE("ALI_",$C1773,"_SEG_",$I1773,"_PROV_",$D1773),Catalogo_Precios,AF$8,FALSE)),N1773=0),0,VLOOKUP(CONCATENATE("ALI_",$C1773,"_SEG_",$I1773,"_PROV_",$D1773),Catalogo_Precios,AF$8,FALSE))</f>
        <v>1012</v>
      </c>
      <c r="AG1773" s="57">
        <f t="shared" ref="AG1773" si="21368">IF(OR(ISERROR(VLOOKUP(CONCATENATE("ALI_",$C1773,"_SEG_",$I1773,"_PROV_",$D1773),Catalogo_Precios,AG$8,FALSE)),O1773=0),0,VLOOKUP(CONCATENATE("ALI_",$C1773,"_SEG_",$I1773,"_PROV_",$D1773),Catalogo_Precios,AG$8,FALSE))</f>
        <v>1012</v>
      </c>
      <c r="AH1773" s="57">
        <f t="shared" ref="AH1773" si="21369">IF(OR(ISERROR(VLOOKUP(CONCATENATE("ALI_",$C1773,"_SEG_",$I1773,"_PROV_",$D1773),Catalogo_Precios,AH$8,FALSE)),L1773=0),0,VLOOKUP(CONCATENATE("ALI_",$C1773,"_SEG_",$I1773,"_PROV_",$D1773),Catalogo_Precios,AH$8,FALSE))</f>
        <v>505</v>
      </c>
      <c r="AI1773" s="57">
        <f t="shared" ref="AI1773" si="21370">IF(OR(ISERROR(VLOOKUP(CONCATENATE("ALI_",$C1773,"_SEG_",$I1773,"_PROV_",$D1773),Catalogo_Precios,AI$8,FALSE)),M1773=0),0,VLOOKUP(CONCATENATE("ALI_",$C1773,"_SEG_",$I1773,"_PROV_",$D1773),Catalogo_Precios,AI$8,FALSE))</f>
        <v>505</v>
      </c>
      <c r="AJ1773" s="57">
        <f t="shared" ref="AJ1773" si="21371">IF(OR(ISERROR(VLOOKUP(CONCATENATE("ALI_",$C1773,"_SEG_",$I1773,"_PROV_",$D1773),Catalogo_Precios,AJ$8,FALSE)),N1773=0),0,VLOOKUP(CONCATENATE("ALI_",$C1773,"_SEG_",$I1773,"_PROV_",$D1773),Catalogo_Precios,AJ$8,FALSE))</f>
        <v>1006</v>
      </c>
      <c r="AK1773" s="57">
        <f t="shared" ref="AK1773" si="21372">IF(OR(ISERROR(VLOOKUP(CONCATENATE("ALI_",$C1773,"_SEG_",$I1773,"_PROV_",$D1773),Catalogo_Precios,AK$8,FALSE)),O1773=0),0,VLOOKUP(CONCATENATE("ALI_",$C1773,"_SEG_",$I1773,"_PROV_",$D1773),Catalogo_Precios,AK$8,FALSE))</f>
        <v>1006</v>
      </c>
      <c r="AL1773" s="53"/>
      <c r="AM1773" s="59" t="str">
        <f t="shared" si="21000"/>
        <v>ALI_94_SEG_4</v>
      </c>
      <c r="AN1773" s="59" t="str">
        <f t="shared" si="21001"/>
        <v>ALI_94_SEG_4_VAL_11828158</v>
      </c>
      <c r="AO1773" s="60">
        <f t="shared" ref="AO1773" si="21373">IF(OR(AB1773="",AB1773=0),0,COUNTIF(Codificacion,AM1773))</f>
        <v>6</v>
      </c>
      <c r="AP1773" s="61">
        <f t="array" ref="AP1773">MIN(IF(Codificacion=AM1773,Total_Cotizacion,""))</f>
        <v>9418561.6000000015</v>
      </c>
      <c r="AQ1773" s="62" t="b">
        <f t="shared" si="21003"/>
        <v>0</v>
      </c>
      <c r="AR1773" s="51" t="str">
        <f t="shared" ref="AR1773" si="21374">IF(COUNTIF(Codificacion2,CONCATENATE(AM1773,"_VAL_",AB1773))&gt;1,"Empate","")</f>
        <v/>
      </c>
      <c r="AS1773" s="63" t="str">
        <f t="shared" si="20876"/>
        <v/>
      </c>
      <c r="AT1773" s="59" t="str">
        <f t="shared" si="21004"/>
        <v>ALI_94_SEG_4_</v>
      </c>
      <c r="AU1773" s="63">
        <f t="shared" ref="AU1773" si="21375">IF(AND(COUNTIF(Codificacion3,AT1773)&lt;AO1773),1,COUNTIF(Codificacion3,AT1773))</f>
        <v>1</v>
      </c>
      <c r="AV1773" s="62" t="str">
        <f t="shared" si="21006"/>
        <v>No Seleccionada</v>
      </c>
      <c r="AW1773" s="53"/>
      <c r="AX1773" s="51" t="str">
        <f t="shared" si="21007"/>
        <v>ALI_94_SEG_4FALSO</v>
      </c>
      <c r="AY1773" s="51">
        <f t="shared" si="20989"/>
        <v>3</v>
      </c>
      <c r="AZ1773" s="64" t="b">
        <f t="shared" si="21008"/>
        <v>0</v>
      </c>
    </row>
    <row r="1774" spans="1:52" x14ac:dyDescent="0.2">
      <c r="A1774" s="50" t="b">
        <f t="shared" si="20955"/>
        <v>0</v>
      </c>
      <c r="B1774" s="51" t="s">
        <v>156</v>
      </c>
      <c r="C1774" s="52">
        <v>94</v>
      </c>
      <c r="D1774" s="52">
        <f t="shared" ref="D1774" si="21376">IF(ISERROR(VLOOKUP(E1774,Proveedores,2,FALSE)),"",VLOOKUP(E1774,Proveedores,2,FALSE))</f>
        <v>2095</v>
      </c>
      <c r="E1774" s="53" t="s">
        <v>157</v>
      </c>
      <c r="F1774" s="54">
        <v>20</v>
      </c>
      <c r="G1774" s="53" t="s">
        <v>56</v>
      </c>
      <c r="H1774" s="53" t="s">
        <v>57</v>
      </c>
      <c r="I1774" s="52">
        <v>5</v>
      </c>
      <c r="J1774" s="53" t="s">
        <v>58</v>
      </c>
      <c r="K1774" s="55">
        <v>44835</v>
      </c>
      <c r="L1774" s="56">
        <v>6331</v>
      </c>
      <c r="M1774" s="56">
        <v>7688</v>
      </c>
      <c r="N1774" s="56">
        <v>3566</v>
      </c>
      <c r="O1774" s="56">
        <v>275</v>
      </c>
      <c r="P1774" s="57">
        <v>507</v>
      </c>
      <c r="Q1774" s="58">
        <v>0</v>
      </c>
      <c r="R1774" s="57">
        <v>507</v>
      </c>
      <c r="S1774" s="57">
        <v>507</v>
      </c>
      <c r="T1774" s="58">
        <v>0</v>
      </c>
      <c r="U1774" s="57">
        <v>507</v>
      </c>
      <c r="V1774" s="57">
        <v>1012</v>
      </c>
      <c r="W1774" s="58">
        <v>0</v>
      </c>
      <c r="X1774" s="57">
        <v>1012</v>
      </c>
      <c r="Y1774" s="57">
        <v>1012</v>
      </c>
      <c r="Z1774" s="58">
        <v>0</v>
      </c>
      <c r="AA1774" s="57">
        <v>1012</v>
      </c>
      <c r="AB1774" s="57">
        <v>10994725</v>
      </c>
      <c r="AC1774" s="53" t="str">
        <f t="shared" si="20991"/>
        <v>Registro Valido</v>
      </c>
      <c r="AD1774" s="57">
        <f t="shared" ref="AD1774" si="21377">IF(OR(ISERROR(VLOOKUP(CONCATENATE("ALI_",$C1774,"_SEG_",$I1774,"_PROV_",$D1774),Catalogo_Precios,AD$8,FALSE)),L1774=0),0,VLOOKUP(CONCATENATE("ALI_",$C1774,"_SEG_",$I1774,"_PROV_",$D1774),Catalogo_Precios,AD$8,FALSE))</f>
        <v>507</v>
      </c>
      <c r="AE1774" s="57">
        <f t="shared" ref="AE1774" si="21378">IF(OR(ISERROR(VLOOKUP(CONCATENATE("ALI_",$C1774,"_SEG_",$I1774,"_PROV_",$D1774),Catalogo_Precios,AE$8,FALSE)),M1774=0),0,VLOOKUP(CONCATENATE("ALI_",$C1774,"_SEG_",$I1774,"_PROV_",$D1774),Catalogo_Precios,AE$8,FALSE))</f>
        <v>507</v>
      </c>
      <c r="AF1774" s="57">
        <f t="shared" ref="AF1774" si="21379">IF(OR(ISERROR(VLOOKUP(CONCATENATE("ALI_",$C1774,"_SEG_",$I1774,"_PROV_",$D1774),Catalogo_Precios,AF$8,FALSE)),N1774=0),0,VLOOKUP(CONCATENATE("ALI_",$C1774,"_SEG_",$I1774,"_PROV_",$D1774),Catalogo_Precios,AF$8,FALSE))</f>
        <v>1012</v>
      </c>
      <c r="AG1774" s="57">
        <f t="shared" ref="AG1774" si="21380">IF(OR(ISERROR(VLOOKUP(CONCATENATE("ALI_",$C1774,"_SEG_",$I1774,"_PROV_",$D1774),Catalogo_Precios,AG$8,FALSE)),O1774=0),0,VLOOKUP(CONCATENATE("ALI_",$C1774,"_SEG_",$I1774,"_PROV_",$D1774),Catalogo_Precios,AG$8,FALSE))</f>
        <v>1012</v>
      </c>
      <c r="AH1774" s="57">
        <f t="shared" ref="AH1774" si="21381">IF(OR(ISERROR(VLOOKUP(CONCATENATE("ALI_",$C1774,"_SEG_",$I1774,"_PROV_",$D1774),Catalogo_Precios,AH$8,FALSE)),L1774=0),0,VLOOKUP(CONCATENATE("ALI_",$C1774,"_SEG_",$I1774,"_PROV_",$D1774),Catalogo_Precios,AH$8,FALSE))</f>
        <v>505</v>
      </c>
      <c r="AI1774" s="57">
        <f t="shared" ref="AI1774" si="21382">IF(OR(ISERROR(VLOOKUP(CONCATENATE("ALI_",$C1774,"_SEG_",$I1774,"_PROV_",$D1774),Catalogo_Precios,AI$8,FALSE)),M1774=0),0,VLOOKUP(CONCATENATE("ALI_",$C1774,"_SEG_",$I1774,"_PROV_",$D1774),Catalogo_Precios,AI$8,FALSE))</f>
        <v>505</v>
      </c>
      <c r="AJ1774" s="57">
        <f t="shared" ref="AJ1774" si="21383">IF(OR(ISERROR(VLOOKUP(CONCATENATE("ALI_",$C1774,"_SEG_",$I1774,"_PROV_",$D1774),Catalogo_Precios,AJ$8,FALSE)),N1774=0),0,VLOOKUP(CONCATENATE("ALI_",$C1774,"_SEG_",$I1774,"_PROV_",$D1774),Catalogo_Precios,AJ$8,FALSE))</f>
        <v>1006</v>
      </c>
      <c r="AK1774" s="57">
        <f t="shared" ref="AK1774" si="21384">IF(OR(ISERROR(VLOOKUP(CONCATENATE("ALI_",$C1774,"_SEG_",$I1774,"_PROV_",$D1774),Catalogo_Precios,AK$8,FALSE)),O1774=0),0,VLOOKUP(CONCATENATE("ALI_",$C1774,"_SEG_",$I1774,"_PROV_",$D1774),Catalogo_Precios,AK$8,FALSE))</f>
        <v>1006</v>
      </c>
      <c r="AL1774" s="53"/>
      <c r="AM1774" s="59" t="str">
        <f t="shared" si="21000"/>
        <v>ALI_94_SEG_5</v>
      </c>
      <c r="AN1774" s="59" t="str">
        <f t="shared" si="21001"/>
        <v>ALI_94_SEG_5_VAL_10994725</v>
      </c>
      <c r="AO1774" s="60">
        <f t="shared" ref="AO1774" si="21385">IF(OR(AB1774="",AB1774=0),0,COUNTIF(Codificacion,AM1774))</f>
        <v>6</v>
      </c>
      <c r="AP1774" s="61">
        <f t="array" ref="AP1774">MIN(IF(Codificacion=AM1774,Total_Cotizacion,""))</f>
        <v>8754912.8000000007</v>
      </c>
      <c r="AQ1774" s="62" t="b">
        <f t="shared" si="21003"/>
        <v>0</v>
      </c>
      <c r="AR1774" s="51" t="str">
        <f t="shared" ref="AR1774" si="21386">IF(COUNTIF(Codificacion2,CONCATENATE(AM1774,"_VAL_",AB1774))&gt;1,"Empate","")</f>
        <v/>
      </c>
      <c r="AS1774" s="63" t="str">
        <f t="shared" si="20876"/>
        <v/>
      </c>
      <c r="AT1774" s="59" t="str">
        <f t="shared" si="21004"/>
        <v>ALI_94_SEG_5_</v>
      </c>
      <c r="AU1774" s="63">
        <f t="shared" ref="AU1774" si="21387">IF(AND(COUNTIF(Codificacion3,AT1774)&lt;AO1774),1,COUNTIF(Codificacion3,AT1774))</f>
        <v>1</v>
      </c>
      <c r="AV1774" s="62" t="str">
        <f t="shared" si="21006"/>
        <v>No Seleccionada</v>
      </c>
      <c r="AW1774" s="53"/>
      <c r="AX1774" s="51" t="str">
        <f t="shared" si="21007"/>
        <v>ALI_94_SEG_5FALSO</v>
      </c>
      <c r="AY1774" s="51">
        <f t="shared" si="20989"/>
        <v>3</v>
      </c>
      <c r="AZ1774" s="64" t="b">
        <f t="shared" si="21008"/>
        <v>0</v>
      </c>
    </row>
    <row r="1775" spans="1:52" x14ac:dyDescent="0.2">
      <c r="A1775" s="50" t="b">
        <f t="shared" si="20955"/>
        <v>0</v>
      </c>
      <c r="B1775" s="51" t="s">
        <v>156</v>
      </c>
      <c r="C1775" s="52">
        <v>94</v>
      </c>
      <c r="D1775" s="52">
        <f t="shared" ref="D1775" si="21388">IF(ISERROR(VLOOKUP(E1775,Proveedores,2,FALSE)),"",VLOOKUP(E1775,Proveedores,2,FALSE))</f>
        <v>2095</v>
      </c>
      <c r="E1775" s="53" t="s">
        <v>157</v>
      </c>
      <c r="F1775" s="54">
        <v>21</v>
      </c>
      <c r="G1775" s="53" t="s">
        <v>56</v>
      </c>
      <c r="H1775" s="53" t="s">
        <v>57</v>
      </c>
      <c r="I1775" s="52">
        <v>6</v>
      </c>
      <c r="J1775" s="53" t="s">
        <v>58</v>
      </c>
      <c r="K1775" s="55">
        <v>44835</v>
      </c>
      <c r="L1775" s="56">
        <v>6852</v>
      </c>
      <c r="M1775" s="56">
        <v>8322</v>
      </c>
      <c r="N1775" s="56">
        <v>3859</v>
      </c>
      <c r="O1775" s="56">
        <v>298</v>
      </c>
      <c r="P1775" s="57">
        <v>507</v>
      </c>
      <c r="Q1775" s="58">
        <v>0</v>
      </c>
      <c r="R1775" s="57">
        <v>507</v>
      </c>
      <c r="S1775" s="57">
        <v>507</v>
      </c>
      <c r="T1775" s="58">
        <v>0</v>
      </c>
      <c r="U1775" s="57">
        <v>507</v>
      </c>
      <c r="V1775" s="57">
        <v>1012</v>
      </c>
      <c r="W1775" s="58">
        <v>0</v>
      </c>
      <c r="X1775" s="57">
        <v>1012</v>
      </c>
      <c r="Y1775" s="57">
        <v>1012</v>
      </c>
      <c r="Z1775" s="58">
        <v>0</v>
      </c>
      <c r="AA1775" s="57">
        <v>1012</v>
      </c>
      <c r="AB1775" s="57">
        <v>11900102</v>
      </c>
      <c r="AC1775" s="53" t="str">
        <f t="shared" si="20991"/>
        <v>Registro Valido</v>
      </c>
      <c r="AD1775" s="57">
        <f t="shared" ref="AD1775" si="21389">IF(OR(ISERROR(VLOOKUP(CONCATENATE("ALI_",$C1775,"_SEG_",$I1775,"_PROV_",$D1775),Catalogo_Precios,AD$8,FALSE)),L1775=0),0,VLOOKUP(CONCATENATE("ALI_",$C1775,"_SEG_",$I1775,"_PROV_",$D1775),Catalogo_Precios,AD$8,FALSE))</f>
        <v>507</v>
      </c>
      <c r="AE1775" s="57">
        <f t="shared" ref="AE1775" si="21390">IF(OR(ISERROR(VLOOKUP(CONCATENATE("ALI_",$C1775,"_SEG_",$I1775,"_PROV_",$D1775),Catalogo_Precios,AE$8,FALSE)),M1775=0),0,VLOOKUP(CONCATENATE("ALI_",$C1775,"_SEG_",$I1775,"_PROV_",$D1775),Catalogo_Precios,AE$8,FALSE))</f>
        <v>507</v>
      </c>
      <c r="AF1775" s="57">
        <f t="shared" ref="AF1775" si="21391">IF(OR(ISERROR(VLOOKUP(CONCATENATE("ALI_",$C1775,"_SEG_",$I1775,"_PROV_",$D1775),Catalogo_Precios,AF$8,FALSE)),N1775=0),0,VLOOKUP(CONCATENATE("ALI_",$C1775,"_SEG_",$I1775,"_PROV_",$D1775),Catalogo_Precios,AF$8,FALSE))</f>
        <v>1012</v>
      </c>
      <c r="AG1775" s="57">
        <f t="shared" ref="AG1775" si="21392">IF(OR(ISERROR(VLOOKUP(CONCATENATE("ALI_",$C1775,"_SEG_",$I1775,"_PROV_",$D1775),Catalogo_Precios,AG$8,FALSE)),O1775=0),0,VLOOKUP(CONCATENATE("ALI_",$C1775,"_SEG_",$I1775,"_PROV_",$D1775),Catalogo_Precios,AG$8,FALSE))</f>
        <v>1012</v>
      </c>
      <c r="AH1775" s="57">
        <f t="shared" ref="AH1775" si="21393">IF(OR(ISERROR(VLOOKUP(CONCATENATE("ALI_",$C1775,"_SEG_",$I1775,"_PROV_",$D1775),Catalogo_Precios,AH$8,FALSE)),L1775=0),0,VLOOKUP(CONCATENATE("ALI_",$C1775,"_SEG_",$I1775,"_PROV_",$D1775),Catalogo_Precios,AH$8,FALSE))</f>
        <v>505</v>
      </c>
      <c r="AI1775" s="57">
        <f t="shared" ref="AI1775" si="21394">IF(OR(ISERROR(VLOOKUP(CONCATENATE("ALI_",$C1775,"_SEG_",$I1775,"_PROV_",$D1775),Catalogo_Precios,AI$8,FALSE)),M1775=0),0,VLOOKUP(CONCATENATE("ALI_",$C1775,"_SEG_",$I1775,"_PROV_",$D1775),Catalogo_Precios,AI$8,FALSE))</f>
        <v>505</v>
      </c>
      <c r="AJ1775" s="57">
        <f t="shared" ref="AJ1775" si="21395">IF(OR(ISERROR(VLOOKUP(CONCATENATE("ALI_",$C1775,"_SEG_",$I1775,"_PROV_",$D1775),Catalogo_Precios,AJ$8,FALSE)),N1775=0),0,VLOOKUP(CONCATENATE("ALI_",$C1775,"_SEG_",$I1775,"_PROV_",$D1775),Catalogo_Precios,AJ$8,FALSE))</f>
        <v>1006</v>
      </c>
      <c r="AK1775" s="57">
        <f t="shared" ref="AK1775" si="21396">IF(OR(ISERROR(VLOOKUP(CONCATENATE("ALI_",$C1775,"_SEG_",$I1775,"_PROV_",$D1775),Catalogo_Precios,AK$8,FALSE)),O1775=0),0,VLOOKUP(CONCATENATE("ALI_",$C1775,"_SEG_",$I1775,"_PROV_",$D1775),Catalogo_Precios,AK$8,FALSE))</f>
        <v>1006</v>
      </c>
      <c r="AL1775" s="53"/>
      <c r="AM1775" s="59" t="str">
        <f t="shared" si="21000"/>
        <v>ALI_94_SEG_6</v>
      </c>
      <c r="AN1775" s="59" t="str">
        <f t="shared" si="21001"/>
        <v>ALI_94_SEG_6_VAL_11900102</v>
      </c>
      <c r="AO1775" s="60">
        <f t="shared" ref="AO1775" si="21397">IF(OR(AB1775="",AB1775=0),0,COUNTIF(Codificacion,AM1775))</f>
        <v>6</v>
      </c>
      <c r="AP1775" s="61">
        <f t="array" ref="AP1775">MIN(IF(Codificacion=AM1775,Total_Cotizacion,""))</f>
        <v>9475849.5999999996</v>
      </c>
      <c r="AQ1775" s="62" t="b">
        <f t="shared" si="21003"/>
        <v>0</v>
      </c>
      <c r="AR1775" s="51" t="str">
        <f t="shared" ref="AR1775" si="21398">IF(COUNTIF(Codificacion2,CONCATENATE(AM1775,"_VAL_",AB1775))&gt;1,"Empate","")</f>
        <v/>
      </c>
      <c r="AS1775" s="63" t="str">
        <f t="shared" si="20876"/>
        <v/>
      </c>
      <c r="AT1775" s="59" t="str">
        <f t="shared" si="21004"/>
        <v>ALI_94_SEG_6_</v>
      </c>
      <c r="AU1775" s="63">
        <f t="shared" ref="AU1775" si="21399">IF(AND(COUNTIF(Codificacion3,AT1775)&lt;AO1775),1,COUNTIF(Codificacion3,AT1775))</f>
        <v>1</v>
      </c>
      <c r="AV1775" s="62" t="str">
        <f t="shared" si="21006"/>
        <v>No Seleccionada</v>
      </c>
      <c r="AW1775" s="53"/>
      <c r="AX1775" s="51" t="str">
        <f t="shared" si="21007"/>
        <v>ALI_94_SEG_6FALSO</v>
      </c>
      <c r="AY1775" s="51">
        <f t="shared" si="20989"/>
        <v>3</v>
      </c>
      <c r="AZ1775" s="64" t="b">
        <f t="shared" si="21008"/>
        <v>0</v>
      </c>
    </row>
    <row r="1776" spans="1:52" x14ac:dyDescent="0.2">
      <c r="A1776" s="50" t="b">
        <f t="shared" si="20955"/>
        <v>0</v>
      </c>
      <c r="B1776" s="51" t="s">
        <v>156</v>
      </c>
      <c r="C1776" s="52">
        <v>94</v>
      </c>
      <c r="D1776" s="52">
        <f t="shared" ref="D1776" si="21400">IF(ISERROR(VLOOKUP(E1776,Proveedores,2,FALSE)),"",VLOOKUP(E1776,Proveedores,2,FALSE))</f>
        <v>2095</v>
      </c>
      <c r="E1776" s="53" t="s">
        <v>157</v>
      </c>
      <c r="F1776" s="54">
        <v>22</v>
      </c>
      <c r="G1776" s="53" t="s">
        <v>56</v>
      </c>
      <c r="H1776" s="53" t="s">
        <v>57</v>
      </c>
      <c r="I1776" s="52">
        <v>7</v>
      </c>
      <c r="J1776" s="53" t="s">
        <v>58</v>
      </c>
      <c r="K1776" s="55">
        <v>44835</v>
      </c>
      <c r="L1776" s="56">
        <v>6998</v>
      </c>
      <c r="M1776" s="56">
        <v>8498</v>
      </c>
      <c r="N1776" s="56">
        <v>3941</v>
      </c>
      <c r="O1776" s="56">
        <v>304</v>
      </c>
      <c r="P1776" s="57">
        <v>507</v>
      </c>
      <c r="Q1776" s="58">
        <v>0</v>
      </c>
      <c r="R1776" s="57">
        <v>507</v>
      </c>
      <c r="S1776" s="57">
        <v>507</v>
      </c>
      <c r="T1776" s="58">
        <v>0</v>
      </c>
      <c r="U1776" s="57">
        <v>507</v>
      </c>
      <c r="V1776" s="57">
        <v>1012</v>
      </c>
      <c r="W1776" s="58">
        <v>0</v>
      </c>
      <c r="X1776" s="57">
        <v>1012</v>
      </c>
      <c r="Y1776" s="57">
        <v>1012</v>
      </c>
      <c r="Z1776" s="58">
        <v>0</v>
      </c>
      <c r="AA1776" s="57">
        <v>1012</v>
      </c>
      <c r="AB1776" s="57">
        <v>12152412</v>
      </c>
      <c r="AC1776" s="53" t="str">
        <f t="shared" si="20991"/>
        <v>Registro Valido</v>
      </c>
      <c r="AD1776" s="57">
        <f t="shared" ref="AD1776" si="21401">IF(OR(ISERROR(VLOOKUP(CONCATENATE("ALI_",$C1776,"_SEG_",$I1776,"_PROV_",$D1776),Catalogo_Precios,AD$8,FALSE)),L1776=0),0,VLOOKUP(CONCATENATE("ALI_",$C1776,"_SEG_",$I1776,"_PROV_",$D1776),Catalogo_Precios,AD$8,FALSE))</f>
        <v>507</v>
      </c>
      <c r="AE1776" s="57">
        <f t="shared" ref="AE1776" si="21402">IF(OR(ISERROR(VLOOKUP(CONCATENATE("ALI_",$C1776,"_SEG_",$I1776,"_PROV_",$D1776),Catalogo_Precios,AE$8,FALSE)),M1776=0),0,VLOOKUP(CONCATENATE("ALI_",$C1776,"_SEG_",$I1776,"_PROV_",$D1776),Catalogo_Precios,AE$8,FALSE))</f>
        <v>507</v>
      </c>
      <c r="AF1776" s="57">
        <f t="shared" ref="AF1776" si="21403">IF(OR(ISERROR(VLOOKUP(CONCATENATE("ALI_",$C1776,"_SEG_",$I1776,"_PROV_",$D1776),Catalogo_Precios,AF$8,FALSE)),N1776=0),0,VLOOKUP(CONCATENATE("ALI_",$C1776,"_SEG_",$I1776,"_PROV_",$D1776),Catalogo_Precios,AF$8,FALSE))</f>
        <v>1012</v>
      </c>
      <c r="AG1776" s="57">
        <f t="shared" ref="AG1776" si="21404">IF(OR(ISERROR(VLOOKUP(CONCATENATE("ALI_",$C1776,"_SEG_",$I1776,"_PROV_",$D1776),Catalogo_Precios,AG$8,FALSE)),O1776=0),0,VLOOKUP(CONCATENATE("ALI_",$C1776,"_SEG_",$I1776,"_PROV_",$D1776),Catalogo_Precios,AG$8,FALSE))</f>
        <v>1012</v>
      </c>
      <c r="AH1776" s="57">
        <f t="shared" ref="AH1776" si="21405">IF(OR(ISERROR(VLOOKUP(CONCATENATE("ALI_",$C1776,"_SEG_",$I1776,"_PROV_",$D1776),Catalogo_Precios,AH$8,FALSE)),L1776=0),0,VLOOKUP(CONCATENATE("ALI_",$C1776,"_SEG_",$I1776,"_PROV_",$D1776),Catalogo_Precios,AH$8,FALSE))</f>
        <v>505</v>
      </c>
      <c r="AI1776" s="57">
        <f t="shared" ref="AI1776" si="21406">IF(OR(ISERROR(VLOOKUP(CONCATENATE("ALI_",$C1776,"_SEG_",$I1776,"_PROV_",$D1776),Catalogo_Precios,AI$8,FALSE)),M1776=0),0,VLOOKUP(CONCATENATE("ALI_",$C1776,"_SEG_",$I1776,"_PROV_",$D1776),Catalogo_Precios,AI$8,FALSE))</f>
        <v>505</v>
      </c>
      <c r="AJ1776" s="57">
        <f t="shared" ref="AJ1776" si="21407">IF(OR(ISERROR(VLOOKUP(CONCATENATE("ALI_",$C1776,"_SEG_",$I1776,"_PROV_",$D1776),Catalogo_Precios,AJ$8,FALSE)),N1776=0),0,VLOOKUP(CONCATENATE("ALI_",$C1776,"_SEG_",$I1776,"_PROV_",$D1776),Catalogo_Precios,AJ$8,FALSE))</f>
        <v>1006</v>
      </c>
      <c r="AK1776" s="57">
        <f t="shared" ref="AK1776" si="21408">IF(OR(ISERROR(VLOOKUP(CONCATENATE("ALI_",$C1776,"_SEG_",$I1776,"_PROV_",$D1776),Catalogo_Precios,AK$8,FALSE)),O1776=0),0,VLOOKUP(CONCATENATE("ALI_",$C1776,"_SEG_",$I1776,"_PROV_",$D1776),Catalogo_Precios,AK$8,FALSE))</f>
        <v>1006</v>
      </c>
      <c r="AL1776" s="53"/>
      <c r="AM1776" s="59" t="str">
        <f t="shared" si="21000"/>
        <v>ALI_94_SEG_7</v>
      </c>
      <c r="AN1776" s="59" t="str">
        <f t="shared" si="21001"/>
        <v>ALI_94_SEG_7_VAL_12152412</v>
      </c>
      <c r="AO1776" s="60">
        <f t="shared" ref="AO1776" si="21409">IF(OR(AB1776="",AB1776=0),0,COUNTIF(Codificacion,AM1776))</f>
        <v>5</v>
      </c>
      <c r="AP1776" s="61">
        <f t="array" ref="AP1776">MIN(IF(Codificacion=AM1776,Total_Cotizacion,""))</f>
        <v>9676760</v>
      </c>
      <c r="AQ1776" s="62" t="b">
        <f t="shared" si="21003"/>
        <v>0</v>
      </c>
      <c r="AR1776" s="51" t="str">
        <f t="shared" ref="AR1776" si="21410">IF(COUNTIF(Codificacion2,CONCATENATE(AM1776,"_VAL_",AB1776))&gt;1,"Empate","")</f>
        <v/>
      </c>
      <c r="AS1776" s="63" t="str">
        <f t="shared" si="20876"/>
        <v/>
      </c>
      <c r="AT1776" s="59" t="str">
        <f t="shared" si="21004"/>
        <v>ALI_94_SEG_7_</v>
      </c>
      <c r="AU1776" s="63">
        <f t="shared" ref="AU1776" si="21411">IF(AND(COUNTIF(Codificacion3,AT1776)&lt;AO1776),1,COUNTIF(Codificacion3,AT1776))</f>
        <v>1</v>
      </c>
      <c r="AV1776" s="62" t="str">
        <f t="shared" si="21006"/>
        <v>No Seleccionada</v>
      </c>
      <c r="AW1776" s="53"/>
      <c r="AX1776" s="51" t="str">
        <f t="shared" si="21007"/>
        <v>ALI_94_SEG_7FALSO</v>
      </c>
      <c r="AY1776" s="51">
        <f t="shared" si="20989"/>
        <v>3</v>
      </c>
      <c r="AZ1776" s="64" t="b">
        <f t="shared" si="21008"/>
        <v>0</v>
      </c>
    </row>
    <row r="1777" spans="1:52" x14ac:dyDescent="0.2">
      <c r="A1777" s="50" t="b">
        <f t="shared" si="20955"/>
        <v>0</v>
      </c>
      <c r="B1777" s="51" t="s">
        <v>156</v>
      </c>
      <c r="C1777" s="52">
        <v>94</v>
      </c>
      <c r="D1777" s="52">
        <f t="shared" ref="D1777" si="21412">IF(ISERROR(VLOOKUP(E1777,Proveedores,2,FALSE)),"",VLOOKUP(E1777,Proveedores,2,FALSE))</f>
        <v>2095</v>
      </c>
      <c r="E1777" s="53" t="s">
        <v>157</v>
      </c>
      <c r="F1777" s="54">
        <v>23</v>
      </c>
      <c r="G1777" s="53" t="s">
        <v>56</v>
      </c>
      <c r="H1777" s="53" t="s">
        <v>57</v>
      </c>
      <c r="I1777" s="52">
        <v>8</v>
      </c>
      <c r="J1777" s="53" t="s">
        <v>58</v>
      </c>
      <c r="K1777" s="55">
        <v>44835</v>
      </c>
      <c r="L1777" s="56">
        <v>6755</v>
      </c>
      <c r="M1777" s="56">
        <v>8201</v>
      </c>
      <c r="N1777" s="56">
        <v>3804</v>
      </c>
      <c r="O1777" s="56">
        <v>293</v>
      </c>
      <c r="P1777" s="57">
        <v>507</v>
      </c>
      <c r="Q1777" s="58">
        <v>0</v>
      </c>
      <c r="R1777" s="57">
        <v>507</v>
      </c>
      <c r="S1777" s="57">
        <v>507</v>
      </c>
      <c r="T1777" s="58">
        <v>0</v>
      </c>
      <c r="U1777" s="57">
        <v>507</v>
      </c>
      <c r="V1777" s="57">
        <v>1012</v>
      </c>
      <c r="W1777" s="58">
        <v>0</v>
      </c>
      <c r="X1777" s="57">
        <v>1012</v>
      </c>
      <c r="Y1777" s="57">
        <v>1012</v>
      </c>
      <c r="Z1777" s="58">
        <v>0</v>
      </c>
      <c r="AA1777" s="57">
        <v>1012</v>
      </c>
      <c r="AB1777" s="57">
        <v>11728856</v>
      </c>
      <c r="AC1777" s="53" t="str">
        <f t="shared" si="20991"/>
        <v>Registro Valido</v>
      </c>
      <c r="AD1777" s="57">
        <f t="shared" ref="AD1777" si="21413">IF(OR(ISERROR(VLOOKUP(CONCATENATE("ALI_",$C1777,"_SEG_",$I1777,"_PROV_",$D1777),Catalogo_Precios,AD$8,FALSE)),L1777=0),0,VLOOKUP(CONCATENATE("ALI_",$C1777,"_SEG_",$I1777,"_PROV_",$D1777),Catalogo_Precios,AD$8,FALSE))</f>
        <v>507</v>
      </c>
      <c r="AE1777" s="57">
        <f t="shared" ref="AE1777" si="21414">IF(OR(ISERROR(VLOOKUP(CONCATENATE("ALI_",$C1777,"_SEG_",$I1777,"_PROV_",$D1777),Catalogo_Precios,AE$8,FALSE)),M1777=0),0,VLOOKUP(CONCATENATE("ALI_",$C1777,"_SEG_",$I1777,"_PROV_",$D1777),Catalogo_Precios,AE$8,FALSE))</f>
        <v>507</v>
      </c>
      <c r="AF1777" s="57">
        <f t="shared" ref="AF1777" si="21415">IF(OR(ISERROR(VLOOKUP(CONCATENATE("ALI_",$C1777,"_SEG_",$I1777,"_PROV_",$D1777),Catalogo_Precios,AF$8,FALSE)),N1777=0),0,VLOOKUP(CONCATENATE("ALI_",$C1777,"_SEG_",$I1777,"_PROV_",$D1777),Catalogo_Precios,AF$8,FALSE))</f>
        <v>1012</v>
      </c>
      <c r="AG1777" s="57">
        <f t="shared" ref="AG1777" si="21416">IF(OR(ISERROR(VLOOKUP(CONCATENATE("ALI_",$C1777,"_SEG_",$I1777,"_PROV_",$D1777),Catalogo_Precios,AG$8,FALSE)),O1777=0),0,VLOOKUP(CONCATENATE("ALI_",$C1777,"_SEG_",$I1777,"_PROV_",$D1777),Catalogo_Precios,AG$8,FALSE))</f>
        <v>1012</v>
      </c>
      <c r="AH1777" s="57">
        <f t="shared" ref="AH1777" si="21417">IF(OR(ISERROR(VLOOKUP(CONCATENATE("ALI_",$C1777,"_SEG_",$I1777,"_PROV_",$D1777),Catalogo_Precios,AH$8,FALSE)),L1777=0),0,VLOOKUP(CONCATENATE("ALI_",$C1777,"_SEG_",$I1777,"_PROV_",$D1777),Catalogo_Precios,AH$8,FALSE))</f>
        <v>505</v>
      </c>
      <c r="AI1777" s="57">
        <f t="shared" ref="AI1777" si="21418">IF(OR(ISERROR(VLOOKUP(CONCATENATE("ALI_",$C1777,"_SEG_",$I1777,"_PROV_",$D1777),Catalogo_Precios,AI$8,FALSE)),M1777=0),0,VLOOKUP(CONCATENATE("ALI_",$C1777,"_SEG_",$I1777,"_PROV_",$D1777),Catalogo_Precios,AI$8,FALSE))</f>
        <v>505</v>
      </c>
      <c r="AJ1777" s="57">
        <f t="shared" ref="AJ1777" si="21419">IF(OR(ISERROR(VLOOKUP(CONCATENATE("ALI_",$C1777,"_SEG_",$I1777,"_PROV_",$D1777),Catalogo_Precios,AJ$8,FALSE)),N1777=0),0,VLOOKUP(CONCATENATE("ALI_",$C1777,"_SEG_",$I1777,"_PROV_",$D1777),Catalogo_Precios,AJ$8,FALSE))</f>
        <v>1006</v>
      </c>
      <c r="AK1777" s="57">
        <f t="shared" ref="AK1777" si="21420">IF(OR(ISERROR(VLOOKUP(CONCATENATE("ALI_",$C1777,"_SEG_",$I1777,"_PROV_",$D1777),Catalogo_Precios,AK$8,FALSE)),O1777=0),0,VLOOKUP(CONCATENATE("ALI_",$C1777,"_SEG_",$I1777,"_PROV_",$D1777),Catalogo_Precios,AK$8,FALSE))</f>
        <v>1006</v>
      </c>
      <c r="AL1777" s="53"/>
      <c r="AM1777" s="59" t="str">
        <f t="shared" si="21000"/>
        <v>ALI_94_SEG_8</v>
      </c>
      <c r="AN1777" s="59" t="str">
        <f t="shared" si="21001"/>
        <v>ALI_94_SEG_8_VAL_11728856</v>
      </c>
      <c r="AO1777" s="60">
        <f t="shared" ref="AO1777" si="21421">IF(OR(AB1777="",AB1777=0),0,COUNTIF(Codificacion,AM1777))</f>
        <v>5</v>
      </c>
      <c r="AP1777" s="61">
        <f t="array" ref="AP1777">MIN(IF(Codificacion=AM1777,Total_Cotizacion,""))</f>
        <v>9339489.5999999996</v>
      </c>
      <c r="AQ1777" s="62" t="b">
        <f t="shared" si="21003"/>
        <v>0</v>
      </c>
      <c r="AR1777" s="51" t="str">
        <f t="shared" ref="AR1777" si="21422">IF(COUNTIF(Codificacion2,CONCATENATE(AM1777,"_VAL_",AB1777))&gt;1,"Empate","")</f>
        <v/>
      </c>
      <c r="AS1777" s="63" t="str">
        <f t="shared" si="20876"/>
        <v/>
      </c>
      <c r="AT1777" s="59" t="str">
        <f t="shared" si="21004"/>
        <v>ALI_94_SEG_8_</v>
      </c>
      <c r="AU1777" s="63">
        <f t="shared" ref="AU1777" si="21423">IF(AND(COUNTIF(Codificacion3,AT1777)&lt;AO1777),1,COUNTIF(Codificacion3,AT1777))</f>
        <v>1</v>
      </c>
      <c r="AV1777" s="62" t="str">
        <f t="shared" si="21006"/>
        <v>No Seleccionada</v>
      </c>
      <c r="AW1777" s="53"/>
      <c r="AX1777" s="51" t="str">
        <f t="shared" si="21007"/>
        <v>ALI_94_SEG_8FALSO</v>
      </c>
      <c r="AY1777" s="51">
        <f t="shared" si="20989"/>
        <v>3</v>
      </c>
      <c r="AZ1777" s="64" t="b">
        <f t="shared" si="21008"/>
        <v>0</v>
      </c>
    </row>
    <row r="1778" spans="1:52" x14ac:dyDescent="0.2">
      <c r="A1778" s="50" t="b">
        <f t="shared" si="20955"/>
        <v>0</v>
      </c>
      <c r="B1778" s="51" t="s">
        <v>156</v>
      </c>
      <c r="C1778" s="52">
        <v>94</v>
      </c>
      <c r="D1778" s="52">
        <f t="shared" ref="D1778" si="21424">IF(ISERROR(VLOOKUP(E1778,Proveedores,2,FALSE)),"",VLOOKUP(E1778,Proveedores,2,FALSE))</f>
        <v>2095</v>
      </c>
      <c r="E1778" s="53" t="s">
        <v>157</v>
      </c>
      <c r="F1778" s="54">
        <v>24</v>
      </c>
      <c r="G1778" s="53" t="s">
        <v>56</v>
      </c>
      <c r="H1778" s="53" t="s">
        <v>57</v>
      </c>
      <c r="I1778" s="52">
        <v>9</v>
      </c>
      <c r="J1778" s="53" t="s">
        <v>58</v>
      </c>
      <c r="K1778" s="55">
        <v>44835</v>
      </c>
      <c r="L1778" s="56">
        <v>6826</v>
      </c>
      <c r="M1778" s="56">
        <v>8289</v>
      </c>
      <c r="N1778" s="56">
        <v>3844</v>
      </c>
      <c r="O1778" s="56">
        <v>296</v>
      </c>
      <c r="P1778" s="57">
        <v>507</v>
      </c>
      <c r="Q1778" s="58">
        <v>0</v>
      </c>
      <c r="R1778" s="57">
        <v>507</v>
      </c>
      <c r="S1778" s="57">
        <v>507</v>
      </c>
      <c r="T1778" s="58">
        <v>0</v>
      </c>
      <c r="U1778" s="57">
        <v>507</v>
      </c>
      <c r="V1778" s="57">
        <v>1012</v>
      </c>
      <c r="W1778" s="58">
        <v>0</v>
      </c>
      <c r="X1778" s="57">
        <v>1012</v>
      </c>
      <c r="Y1778" s="57">
        <v>1012</v>
      </c>
      <c r="Z1778" s="58">
        <v>0</v>
      </c>
      <c r="AA1778" s="57">
        <v>1012</v>
      </c>
      <c r="AB1778" s="57">
        <v>11852985</v>
      </c>
      <c r="AC1778" s="53" t="str">
        <f t="shared" si="20991"/>
        <v>Registro Valido</v>
      </c>
      <c r="AD1778" s="57">
        <f t="shared" ref="AD1778" si="21425">IF(OR(ISERROR(VLOOKUP(CONCATENATE("ALI_",$C1778,"_SEG_",$I1778,"_PROV_",$D1778),Catalogo_Precios,AD$8,FALSE)),L1778=0),0,VLOOKUP(CONCATENATE("ALI_",$C1778,"_SEG_",$I1778,"_PROV_",$D1778),Catalogo_Precios,AD$8,FALSE))</f>
        <v>507</v>
      </c>
      <c r="AE1778" s="57">
        <f t="shared" ref="AE1778" si="21426">IF(OR(ISERROR(VLOOKUP(CONCATENATE("ALI_",$C1778,"_SEG_",$I1778,"_PROV_",$D1778),Catalogo_Precios,AE$8,FALSE)),M1778=0),0,VLOOKUP(CONCATENATE("ALI_",$C1778,"_SEG_",$I1778,"_PROV_",$D1778),Catalogo_Precios,AE$8,FALSE))</f>
        <v>507</v>
      </c>
      <c r="AF1778" s="57">
        <f t="shared" ref="AF1778" si="21427">IF(OR(ISERROR(VLOOKUP(CONCATENATE("ALI_",$C1778,"_SEG_",$I1778,"_PROV_",$D1778),Catalogo_Precios,AF$8,FALSE)),N1778=0),0,VLOOKUP(CONCATENATE("ALI_",$C1778,"_SEG_",$I1778,"_PROV_",$D1778),Catalogo_Precios,AF$8,FALSE))</f>
        <v>1012</v>
      </c>
      <c r="AG1778" s="57">
        <f t="shared" ref="AG1778" si="21428">IF(OR(ISERROR(VLOOKUP(CONCATENATE("ALI_",$C1778,"_SEG_",$I1778,"_PROV_",$D1778),Catalogo_Precios,AG$8,FALSE)),O1778=0),0,VLOOKUP(CONCATENATE("ALI_",$C1778,"_SEG_",$I1778,"_PROV_",$D1778),Catalogo_Precios,AG$8,FALSE))</f>
        <v>1012</v>
      </c>
      <c r="AH1778" s="57">
        <f t="shared" ref="AH1778" si="21429">IF(OR(ISERROR(VLOOKUP(CONCATENATE("ALI_",$C1778,"_SEG_",$I1778,"_PROV_",$D1778),Catalogo_Precios,AH$8,FALSE)),L1778=0),0,VLOOKUP(CONCATENATE("ALI_",$C1778,"_SEG_",$I1778,"_PROV_",$D1778),Catalogo_Precios,AH$8,FALSE))</f>
        <v>505</v>
      </c>
      <c r="AI1778" s="57">
        <f t="shared" ref="AI1778" si="21430">IF(OR(ISERROR(VLOOKUP(CONCATENATE("ALI_",$C1778,"_SEG_",$I1778,"_PROV_",$D1778),Catalogo_Precios,AI$8,FALSE)),M1778=0),0,VLOOKUP(CONCATENATE("ALI_",$C1778,"_SEG_",$I1778,"_PROV_",$D1778),Catalogo_Precios,AI$8,FALSE))</f>
        <v>505</v>
      </c>
      <c r="AJ1778" s="57">
        <f t="shared" ref="AJ1778" si="21431">IF(OR(ISERROR(VLOOKUP(CONCATENATE("ALI_",$C1778,"_SEG_",$I1778,"_PROV_",$D1778),Catalogo_Precios,AJ$8,FALSE)),N1778=0),0,VLOOKUP(CONCATENATE("ALI_",$C1778,"_SEG_",$I1778,"_PROV_",$D1778),Catalogo_Precios,AJ$8,FALSE))</f>
        <v>1006</v>
      </c>
      <c r="AK1778" s="57">
        <f t="shared" ref="AK1778" si="21432">IF(OR(ISERROR(VLOOKUP(CONCATENATE("ALI_",$C1778,"_SEG_",$I1778,"_PROV_",$D1778),Catalogo_Precios,AK$8,FALSE)),O1778=0),0,VLOOKUP(CONCATENATE("ALI_",$C1778,"_SEG_",$I1778,"_PROV_",$D1778),Catalogo_Precios,AK$8,FALSE))</f>
        <v>1006</v>
      </c>
      <c r="AL1778" s="53"/>
      <c r="AM1778" s="59" t="str">
        <f t="shared" si="21000"/>
        <v>ALI_94_SEG_9</v>
      </c>
      <c r="AN1778" s="59" t="str">
        <f t="shared" si="21001"/>
        <v>ALI_94_SEG_9_VAL_11852985</v>
      </c>
      <c r="AO1778" s="60">
        <f t="shared" ref="AO1778" si="21433">IF(OR(AB1778="",AB1778=0),0,COUNTIF(Codificacion,AM1778))</f>
        <v>5</v>
      </c>
      <c r="AP1778" s="61">
        <f t="array" ref="AP1778">MIN(IF(Codificacion=AM1778,Total_Cotizacion,""))</f>
        <v>9438332</v>
      </c>
      <c r="AQ1778" s="62" t="b">
        <f t="shared" si="21003"/>
        <v>0</v>
      </c>
      <c r="AR1778" s="51" t="str">
        <f t="shared" ref="AR1778" si="21434">IF(COUNTIF(Codificacion2,CONCATENATE(AM1778,"_VAL_",AB1778))&gt;1,"Empate","")</f>
        <v/>
      </c>
      <c r="AS1778" s="63" t="str">
        <f t="shared" si="20876"/>
        <v/>
      </c>
      <c r="AT1778" s="59" t="str">
        <f t="shared" si="21004"/>
        <v>ALI_94_SEG_9_</v>
      </c>
      <c r="AU1778" s="63">
        <f t="shared" ref="AU1778" si="21435">IF(AND(COUNTIF(Codificacion3,AT1778)&lt;AO1778),1,COUNTIF(Codificacion3,AT1778))</f>
        <v>1</v>
      </c>
      <c r="AV1778" s="62" t="str">
        <f t="shared" si="21006"/>
        <v>No Seleccionada</v>
      </c>
      <c r="AW1778" s="53"/>
      <c r="AX1778" s="51" t="str">
        <f t="shared" si="21007"/>
        <v>ALI_94_SEG_9FALSO</v>
      </c>
      <c r="AY1778" s="51">
        <f t="shared" si="20989"/>
        <v>3</v>
      </c>
      <c r="AZ1778" s="64" t="b">
        <f t="shared" si="21008"/>
        <v>0</v>
      </c>
    </row>
    <row r="1779" spans="1:52" x14ac:dyDescent="0.2">
      <c r="A1779" s="50" t="b">
        <f t="shared" si="20955"/>
        <v>0</v>
      </c>
      <c r="B1779" s="51" t="s">
        <v>156</v>
      </c>
      <c r="C1779" s="52">
        <v>94</v>
      </c>
      <c r="D1779" s="52">
        <f t="shared" ref="D1779" si="21436">IF(ISERROR(VLOOKUP(E1779,Proveedores,2,FALSE)),"",VLOOKUP(E1779,Proveedores,2,FALSE))</f>
        <v>2095</v>
      </c>
      <c r="E1779" s="53" t="s">
        <v>157</v>
      </c>
      <c r="F1779" s="54">
        <v>25</v>
      </c>
      <c r="G1779" s="53" t="s">
        <v>56</v>
      </c>
      <c r="H1779" s="53" t="s">
        <v>57</v>
      </c>
      <c r="I1779" s="52">
        <v>10</v>
      </c>
      <c r="J1779" s="53" t="s">
        <v>58</v>
      </c>
      <c r="K1779" s="55">
        <v>44835</v>
      </c>
      <c r="L1779" s="56">
        <v>6835</v>
      </c>
      <c r="M1779" s="56">
        <v>8302</v>
      </c>
      <c r="N1779" s="56">
        <v>3850</v>
      </c>
      <c r="O1779" s="56">
        <v>297</v>
      </c>
      <c r="P1779" s="57">
        <v>507</v>
      </c>
      <c r="Q1779" s="58">
        <v>0</v>
      </c>
      <c r="R1779" s="57">
        <v>507</v>
      </c>
      <c r="S1779" s="57">
        <v>507</v>
      </c>
      <c r="T1779" s="58">
        <v>0</v>
      </c>
      <c r="U1779" s="57">
        <v>507</v>
      </c>
      <c r="V1779" s="57">
        <v>1012</v>
      </c>
      <c r="W1779" s="58">
        <v>0</v>
      </c>
      <c r="X1779" s="57">
        <v>1012</v>
      </c>
      <c r="Y1779" s="57">
        <v>1012</v>
      </c>
      <c r="Z1779" s="58">
        <v>0</v>
      </c>
      <c r="AA1779" s="57">
        <v>1012</v>
      </c>
      <c r="AB1779" s="57">
        <v>11871223</v>
      </c>
      <c r="AC1779" s="53" t="str">
        <f t="shared" si="20991"/>
        <v>Registro Valido</v>
      </c>
      <c r="AD1779" s="57">
        <f t="shared" ref="AD1779" si="21437">IF(OR(ISERROR(VLOOKUP(CONCATENATE("ALI_",$C1779,"_SEG_",$I1779,"_PROV_",$D1779),Catalogo_Precios,AD$8,FALSE)),L1779=0),0,VLOOKUP(CONCATENATE("ALI_",$C1779,"_SEG_",$I1779,"_PROV_",$D1779),Catalogo_Precios,AD$8,FALSE))</f>
        <v>507</v>
      </c>
      <c r="AE1779" s="57">
        <f t="shared" ref="AE1779" si="21438">IF(OR(ISERROR(VLOOKUP(CONCATENATE("ALI_",$C1779,"_SEG_",$I1779,"_PROV_",$D1779),Catalogo_Precios,AE$8,FALSE)),M1779=0),0,VLOOKUP(CONCATENATE("ALI_",$C1779,"_SEG_",$I1779,"_PROV_",$D1779),Catalogo_Precios,AE$8,FALSE))</f>
        <v>507</v>
      </c>
      <c r="AF1779" s="57">
        <f t="shared" ref="AF1779" si="21439">IF(OR(ISERROR(VLOOKUP(CONCATENATE("ALI_",$C1779,"_SEG_",$I1779,"_PROV_",$D1779),Catalogo_Precios,AF$8,FALSE)),N1779=0),0,VLOOKUP(CONCATENATE("ALI_",$C1779,"_SEG_",$I1779,"_PROV_",$D1779),Catalogo_Precios,AF$8,FALSE))</f>
        <v>1012</v>
      </c>
      <c r="AG1779" s="57">
        <f t="shared" ref="AG1779" si="21440">IF(OR(ISERROR(VLOOKUP(CONCATENATE("ALI_",$C1779,"_SEG_",$I1779,"_PROV_",$D1779),Catalogo_Precios,AG$8,FALSE)),O1779=0),0,VLOOKUP(CONCATENATE("ALI_",$C1779,"_SEG_",$I1779,"_PROV_",$D1779),Catalogo_Precios,AG$8,FALSE))</f>
        <v>1012</v>
      </c>
      <c r="AH1779" s="57">
        <f t="shared" ref="AH1779" si="21441">IF(OR(ISERROR(VLOOKUP(CONCATENATE("ALI_",$C1779,"_SEG_",$I1779,"_PROV_",$D1779),Catalogo_Precios,AH$8,FALSE)),L1779=0),0,VLOOKUP(CONCATENATE("ALI_",$C1779,"_SEG_",$I1779,"_PROV_",$D1779),Catalogo_Precios,AH$8,FALSE))</f>
        <v>505</v>
      </c>
      <c r="AI1779" s="57">
        <f t="shared" ref="AI1779" si="21442">IF(OR(ISERROR(VLOOKUP(CONCATENATE("ALI_",$C1779,"_SEG_",$I1779,"_PROV_",$D1779),Catalogo_Precios,AI$8,FALSE)),M1779=0),0,VLOOKUP(CONCATENATE("ALI_",$C1779,"_SEG_",$I1779,"_PROV_",$D1779),Catalogo_Precios,AI$8,FALSE))</f>
        <v>505</v>
      </c>
      <c r="AJ1779" s="57">
        <f t="shared" ref="AJ1779" si="21443">IF(OR(ISERROR(VLOOKUP(CONCATENATE("ALI_",$C1779,"_SEG_",$I1779,"_PROV_",$D1779),Catalogo_Precios,AJ$8,FALSE)),N1779=0),0,VLOOKUP(CONCATENATE("ALI_",$C1779,"_SEG_",$I1779,"_PROV_",$D1779),Catalogo_Precios,AJ$8,FALSE))</f>
        <v>1006</v>
      </c>
      <c r="AK1779" s="57">
        <f t="shared" ref="AK1779" si="21444">IF(OR(ISERROR(VLOOKUP(CONCATENATE("ALI_",$C1779,"_SEG_",$I1779,"_PROV_",$D1779),Catalogo_Precios,AK$8,FALSE)),O1779=0),0,VLOOKUP(CONCATENATE("ALI_",$C1779,"_SEG_",$I1779,"_PROV_",$D1779),Catalogo_Precios,AK$8,FALSE))</f>
        <v>1006</v>
      </c>
      <c r="AL1779" s="53"/>
      <c r="AM1779" s="59" t="str">
        <f t="shared" si="21000"/>
        <v>ALI_94_SEG_10</v>
      </c>
      <c r="AN1779" s="59" t="str">
        <f t="shared" si="21001"/>
        <v>ALI_94_SEG_10_VAL_11871223</v>
      </c>
      <c r="AO1779" s="60">
        <f t="shared" ref="AO1779" si="21445">IF(OR(AB1779="",AB1779=0),0,COUNTIF(Codificacion,AM1779))</f>
        <v>5</v>
      </c>
      <c r="AP1779" s="61">
        <f t="array" ref="AP1779">MIN(IF(Codificacion=AM1779,Total_Cotizacion,""))</f>
        <v>9452853.5999999996</v>
      </c>
      <c r="AQ1779" s="62" t="b">
        <f t="shared" si="21003"/>
        <v>0</v>
      </c>
      <c r="AR1779" s="51" t="str">
        <f t="shared" ref="AR1779" si="21446">IF(COUNTIF(Codificacion2,CONCATENATE(AM1779,"_VAL_",AB1779))&gt;1,"Empate","")</f>
        <v/>
      </c>
      <c r="AS1779" s="63" t="str">
        <f t="shared" si="20876"/>
        <v/>
      </c>
      <c r="AT1779" s="59" t="str">
        <f t="shared" si="21004"/>
        <v>ALI_94_SEG_10_</v>
      </c>
      <c r="AU1779" s="63">
        <f t="shared" ref="AU1779" si="21447">IF(AND(COUNTIF(Codificacion3,AT1779)&lt;AO1779),1,COUNTIF(Codificacion3,AT1779))</f>
        <v>1</v>
      </c>
      <c r="AV1779" s="62" t="str">
        <f t="shared" si="21006"/>
        <v>No Seleccionada</v>
      </c>
      <c r="AW1779" s="53"/>
      <c r="AX1779" s="51" t="str">
        <f t="shared" si="21007"/>
        <v>ALI_94_SEG_10FALSO</v>
      </c>
      <c r="AY1779" s="51">
        <f t="shared" si="20989"/>
        <v>3</v>
      </c>
      <c r="AZ1779" s="64" t="b">
        <f t="shared" si="21008"/>
        <v>0</v>
      </c>
    </row>
    <row r="1780" spans="1:52" x14ac:dyDescent="0.2">
      <c r="A1780" s="50" t="b">
        <f t="shared" si="20955"/>
        <v>0</v>
      </c>
      <c r="B1780" s="51" t="s">
        <v>156</v>
      </c>
      <c r="C1780" s="52">
        <v>94</v>
      </c>
      <c r="D1780" s="52">
        <f t="shared" ref="D1780" si="21448">IF(ISERROR(VLOOKUP(E1780,Proveedores,2,FALSE)),"",VLOOKUP(E1780,Proveedores,2,FALSE))</f>
        <v>2095</v>
      </c>
      <c r="E1780" s="53" t="s">
        <v>157</v>
      </c>
      <c r="F1780" s="54">
        <v>26</v>
      </c>
      <c r="G1780" s="53" t="s">
        <v>56</v>
      </c>
      <c r="H1780" s="53" t="s">
        <v>57</v>
      </c>
      <c r="I1780" s="52">
        <v>11</v>
      </c>
      <c r="J1780" s="53" t="s">
        <v>58</v>
      </c>
      <c r="K1780" s="55">
        <v>44835</v>
      </c>
      <c r="L1780" s="56">
        <v>6732</v>
      </c>
      <c r="M1780" s="56">
        <v>8175</v>
      </c>
      <c r="N1780" s="56">
        <v>3792</v>
      </c>
      <c r="O1780" s="56">
        <v>292</v>
      </c>
      <c r="P1780" s="57">
        <v>507</v>
      </c>
      <c r="Q1780" s="58">
        <v>0</v>
      </c>
      <c r="R1780" s="57">
        <v>507</v>
      </c>
      <c r="S1780" s="57">
        <v>507</v>
      </c>
      <c r="T1780" s="58">
        <v>0</v>
      </c>
      <c r="U1780" s="57">
        <v>507</v>
      </c>
      <c r="V1780" s="57">
        <v>1012</v>
      </c>
      <c r="W1780" s="58">
        <v>0</v>
      </c>
      <c r="X1780" s="57">
        <v>1012</v>
      </c>
      <c r="Y1780" s="57">
        <v>1012</v>
      </c>
      <c r="Z1780" s="58">
        <v>0</v>
      </c>
      <c r="AA1780" s="57">
        <v>1012</v>
      </c>
      <c r="AB1780" s="57">
        <v>11690857</v>
      </c>
      <c r="AC1780" s="53" t="str">
        <f t="shared" si="20991"/>
        <v>Registro Valido</v>
      </c>
      <c r="AD1780" s="57">
        <f t="shared" ref="AD1780" si="21449">IF(OR(ISERROR(VLOOKUP(CONCATENATE("ALI_",$C1780,"_SEG_",$I1780,"_PROV_",$D1780),Catalogo_Precios,AD$8,FALSE)),L1780=0),0,VLOOKUP(CONCATENATE("ALI_",$C1780,"_SEG_",$I1780,"_PROV_",$D1780),Catalogo_Precios,AD$8,FALSE))</f>
        <v>507</v>
      </c>
      <c r="AE1780" s="57">
        <f t="shared" ref="AE1780" si="21450">IF(OR(ISERROR(VLOOKUP(CONCATENATE("ALI_",$C1780,"_SEG_",$I1780,"_PROV_",$D1780),Catalogo_Precios,AE$8,FALSE)),M1780=0),0,VLOOKUP(CONCATENATE("ALI_",$C1780,"_SEG_",$I1780,"_PROV_",$D1780),Catalogo_Precios,AE$8,FALSE))</f>
        <v>507</v>
      </c>
      <c r="AF1780" s="57">
        <f t="shared" ref="AF1780" si="21451">IF(OR(ISERROR(VLOOKUP(CONCATENATE("ALI_",$C1780,"_SEG_",$I1780,"_PROV_",$D1780),Catalogo_Precios,AF$8,FALSE)),N1780=0),0,VLOOKUP(CONCATENATE("ALI_",$C1780,"_SEG_",$I1780,"_PROV_",$D1780),Catalogo_Precios,AF$8,FALSE))</f>
        <v>1012</v>
      </c>
      <c r="AG1780" s="57">
        <f t="shared" ref="AG1780" si="21452">IF(OR(ISERROR(VLOOKUP(CONCATENATE("ALI_",$C1780,"_SEG_",$I1780,"_PROV_",$D1780),Catalogo_Precios,AG$8,FALSE)),O1780=0),0,VLOOKUP(CONCATENATE("ALI_",$C1780,"_SEG_",$I1780,"_PROV_",$D1780),Catalogo_Precios,AG$8,FALSE))</f>
        <v>1012</v>
      </c>
      <c r="AH1780" s="57">
        <f t="shared" ref="AH1780" si="21453">IF(OR(ISERROR(VLOOKUP(CONCATENATE("ALI_",$C1780,"_SEG_",$I1780,"_PROV_",$D1780),Catalogo_Precios,AH$8,FALSE)),L1780=0),0,VLOOKUP(CONCATENATE("ALI_",$C1780,"_SEG_",$I1780,"_PROV_",$D1780),Catalogo_Precios,AH$8,FALSE))</f>
        <v>505</v>
      </c>
      <c r="AI1780" s="57">
        <f t="shared" ref="AI1780" si="21454">IF(OR(ISERROR(VLOOKUP(CONCATENATE("ALI_",$C1780,"_SEG_",$I1780,"_PROV_",$D1780),Catalogo_Precios,AI$8,FALSE)),M1780=0),0,VLOOKUP(CONCATENATE("ALI_",$C1780,"_SEG_",$I1780,"_PROV_",$D1780),Catalogo_Precios,AI$8,FALSE))</f>
        <v>505</v>
      </c>
      <c r="AJ1780" s="57">
        <f t="shared" ref="AJ1780" si="21455">IF(OR(ISERROR(VLOOKUP(CONCATENATE("ALI_",$C1780,"_SEG_",$I1780,"_PROV_",$D1780),Catalogo_Precios,AJ$8,FALSE)),N1780=0),0,VLOOKUP(CONCATENATE("ALI_",$C1780,"_SEG_",$I1780,"_PROV_",$D1780),Catalogo_Precios,AJ$8,FALSE))</f>
        <v>1006</v>
      </c>
      <c r="AK1780" s="57">
        <f t="shared" ref="AK1780" si="21456">IF(OR(ISERROR(VLOOKUP(CONCATENATE("ALI_",$C1780,"_SEG_",$I1780,"_PROV_",$D1780),Catalogo_Precios,AK$8,FALSE)),O1780=0),0,VLOOKUP(CONCATENATE("ALI_",$C1780,"_SEG_",$I1780,"_PROV_",$D1780),Catalogo_Precios,AK$8,FALSE))</f>
        <v>1006</v>
      </c>
      <c r="AL1780" s="53"/>
      <c r="AM1780" s="59" t="str">
        <f t="shared" si="21000"/>
        <v>ALI_94_SEG_11</v>
      </c>
      <c r="AN1780" s="59" t="str">
        <f t="shared" si="21001"/>
        <v>ALI_94_SEG_11_VAL_11690857</v>
      </c>
      <c r="AO1780" s="60">
        <f t="shared" ref="AO1780" si="21457">IF(OR(AB1780="",AB1780=0),0,COUNTIF(Codificacion,AM1780))</f>
        <v>5</v>
      </c>
      <c r="AP1780" s="61">
        <f t="array" ref="AP1780">MIN(IF(Codificacion=AM1780,Total_Cotizacion,""))</f>
        <v>9309231.1999999993</v>
      </c>
      <c r="AQ1780" s="62" t="b">
        <f t="shared" si="21003"/>
        <v>0</v>
      </c>
      <c r="AR1780" s="51" t="str">
        <f t="shared" ref="AR1780" si="21458">IF(COUNTIF(Codificacion2,CONCATENATE(AM1780,"_VAL_",AB1780))&gt;1,"Empate","")</f>
        <v/>
      </c>
      <c r="AS1780" s="63" t="str">
        <f t="shared" si="20876"/>
        <v/>
      </c>
      <c r="AT1780" s="59" t="str">
        <f t="shared" si="21004"/>
        <v>ALI_94_SEG_11_</v>
      </c>
      <c r="AU1780" s="63">
        <f t="shared" ref="AU1780" si="21459">IF(AND(COUNTIF(Codificacion3,AT1780)&lt;AO1780),1,COUNTIF(Codificacion3,AT1780))</f>
        <v>1</v>
      </c>
      <c r="AV1780" s="62" t="str">
        <f t="shared" si="21006"/>
        <v>No Seleccionada</v>
      </c>
      <c r="AW1780" s="53"/>
      <c r="AX1780" s="51" t="str">
        <f t="shared" si="21007"/>
        <v>ALI_94_SEG_11FALSO</v>
      </c>
      <c r="AY1780" s="51">
        <f t="shared" si="20989"/>
        <v>3</v>
      </c>
      <c r="AZ1780" s="64" t="b">
        <f t="shared" si="21008"/>
        <v>0</v>
      </c>
    </row>
    <row r="1781" spans="1:52" x14ac:dyDescent="0.2">
      <c r="A1781" s="50" t="b">
        <f t="shared" si="20955"/>
        <v>0</v>
      </c>
      <c r="B1781" s="51" t="s">
        <v>156</v>
      </c>
      <c r="C1781" s="52">
        <v>94</v>
      </c>
      <c r="D1781" s="52">
        <f t="shared" ref="D1781" si="21460">IF(ISERROR(VLOOKUP(E1781,Proveedores,2,FALSE)),"",VLOOKUP(E1781,Proveedores,2,FALSE))</f>
        <v>2095</v>
      </c>
      <c r="E1781" s="53" t="s">
        <v>157</v>
      </c>
      <c r="F1781" s="54">
        <v>27</v>
      </c>
      <c r="G1781" s="53" t="s">
        <v>56</v>
      </c>
      <c r="H1781" s="53" t="s">
        <v>57</v>
      </c>
      <c r="I1781" s="52">
        <v>12</v>
      </c>
      <c r="J1781" s="53" t="s">
        <v>58</v>
      </c>
      <c r="K1781" s="55">
        <v>44835</v>
      </c>
      <c r="L1781" s="56">
        <v>6110</v>
      </c>
      <c r="M1781" s="56">
        <v>7419</v>
      </c>
      <c r="N1781" s="56">
        <v>3441</v>
      </c>
      <c r="O1781" s="56">
        <v>265</v>
      </c>
      <c r="P1781" s="57">
        <v>507</v>
      </c>
      <c r="Q1781" s="58">
        <v>0</v>
      </c>
      <c r="R1781" s="57">
        <v>507</v>
      </c>
      <c r="S1781" s="57">
        <v>507</v>
      </c>
      <c r="T1781" s="58">
        <v>0</v>
      </c>
      <c r="U1781" s="57">
        <v>507</v>
      </c>
      <c r="V1781" s="57">
        <v>1012</v>
      </c>
      <c r="W1781" s="58">
        <v>0</v>
      </c>
      <c r="X1781" s="57">
        <v>1012</v>
      </c>
      <c r="Y1781" s="57">
        <v>1012</v>
      </c>
      <c r="Z1781" s="58">
        <v>0</v>
      </c>
      <c r="AA1781" s="57">
        <v>1012</v>
      </c>
      <c r="AB1781" s="57">
        <v>10609675</v>
      </c>
      <c r="AC1781" s="53" t="str">
        <f t="shared" si="20991"/>
        <v>Registro Valido</v>
      </c>
      <c r="AD1781" s="57">
        <f t="shared" ref="AD1781" si="21461">IF(OR(ISERROR(VLOOKUP(CONCATENATE("ALI_",$C1781,"_SEG_",$I1781,"_PROV_",$D1781),Catalogo_Precios,AD$8,FALSE)),L1781=0),0,VLOOKUP(CONCATENATE("ALI_",$C1781,"_SEG_",$I1781,"_PROV_",$D1781),Catalogo_Precios,AD$8,FALSE))</f>
        <v>507</v>
      </c>
      <c r="AE1781" s="57">
        <f t="shared" ref="AE1781" si="21462">IF(OR(ISERROR(VLOOKUP(CONCATENATE("ALI_",$C1781,"_SEG_",$I1781,"_PROV_",$D1781),Catalogo_Precios,AE$8,FALSE)),M1781=0),0,VLOOKUP(CONCATENATE("ALI_",$C1781,"_SEG_",$I1781,"_PROV_",$D1781),Catalogo_Precios,AE$8,FALSE))</f>
        <v>507</v>
      </c>
      <c r="AF1781" s="57">
        <f t="shared" ref="AF1781" si="21463">IF(OR(ISERROR(VLOOKUP(CONCATENATE("ALI_",$C1781,"_SEG_",$I1781,"_PROV_",$D1781),Catalogo_Precios,AF$8,FALSE)),N1781=0),0,VLOOKUP(CONCATENATE("ALI_",$C1781,"_SEG_",$I1781,"_PROV_",$D1781),Catalogo_Precios,AF$8,FALSE))</f>
        <v>1012</v>
      </c>
      <c r="AG1781" s="57">
        <f t="shared" ref="AG1781" si="21464">IF(OR(ISERROR(VLOOKUP(CONCATENATE("ALI_",$C1781,"_SEG_",$I1781,"_PROV_",$D1781),Catalogo_Precios,AG$8,FALSE)),O1781=0),0,VLOOKUP(CONCATENATE("ALI_",$C1781,"_SEG_",$I1781,"_PROV_",$D1781),Catalogo_Precios,AG$8,FALSE))</f>
        <v>1012</v>
      </c>
      <c r="AH1781" s="57">
        <f t="shared" ref="AH1781" si="21465">IF(OR(ISERROR(VLOOKUP(CONCATENATE("ALI_",$C1781,"_SEG_",$I1781,"_PROV_",$D1781),Catalogo_Precios,AH$8,FALSE)),L1781=0),0,VLOOKUP(CONCATENATE("ALI_",$C1781,"_SEG_",$I1781,"_PROV_",$D1781),Catalogo_Precios,AH$8,FALSE))</f>
        <v>505</v>
      </c>
      <c r="AI1781" s="57">
        <f t="shared" ref="AI1781" si="21466">IF(OR(ISERROR(VLOOKUP(CONCATENATE("ALI_",$C1781,"_SEG_",$I1781,"_PROV_",$D1781),Catalogo_Precios,AI$8,FALSE)),M1781=0),0,VLOOKUP(CONCATENATE("ALI_",$C1781,"_SEG_",$I1781,"_PROV_",$D1781),Catalogo_Precios,AI$8,FALSE))</f>
        <v>505</v>
      </c>
      <c r="AJ1781" s="57">
        <f t="shared" ref="AJ1781" si="21467">IF(OR(ISERROR(VLOOKUP(CONCATENATE("ALI_",$C1781,"_SEG_",$I1781,"_PROV_",$D1781),Catalogo_Precios,AJ$8,FALSE)),N1781=0),0,VLOOKUP(CONCATENATE("ALI_",$C1781,"_SEG_",$I1781,"_PROV_",$D1781),Catalogo_Precios,AJ$8,FALSE))</f>
        <v>1006</v>
      </c>
      <c r="AK1781" s="57">
        <f t="shared" ref="AK1781" si="21468">IF(OR(ISERROR(VLOOKUP(CONCATENATE("ALI_",$C1781,"_SEG_",$I1781,"_PROV_",$D1781),Catalogo_Precios,AK$8,FALSE)),O1781=0),0,VLOOKUP(CONCATENATE("ALI_",$C1781,"_SEG_",$I1781,"_PROV_",$D1781),Catalogo_Precios,AK$8,FALSE))</f>
        <v>1006</v>
      </c>
      <c r="AL1781" s="53"/>
      <c r="AM1781" s="59" t="str">
        <f t="shared" si="21000"/>
        <v>ALI_94_SEG_12</v>
      </c>
      <c r="AN1781" s="59" t="str">
        <f t="shared" si="21001"/>
        <v>ALI_94_SEG_12_VAL_10609675</v>
      </c>
      <c r="AO1781" s="60">
        <f t="shared" ref="AO1781" si="21469">IF(OR(AB1781="",AB1781=0),0,COUNTIF(Codificacion,AM1781))</f>
        <v>5</v>
      </c>
      <c r="AP1781" s="61">
        <f t="array" ref="AP1781">MIN(IF(Codificacion=AM1781,Total_Cotizacion,""))</f>
        <v>8448304.8000000007</v>
      </c>
      <c r="AQ1781" s="62" t="b">
        <f t="shared" si="21003"/>
        <v>0</v>
      </c>
      <c r="AR1781" s="51" t="str">
        <f t="shared" ref="AR1781" si="21470">IF(COUNTIF(Codificacion2,CONCATENATE(AM1781,"_VAL_",AB1781))&gt;1,"Empate","")</f>
        <v/>
      </c>
      <c r="AS1781" s="63" t="str">
        <f t="shared" si="20876"/>
        <v/>
      </c>
      <c r="AT1781" s="59" t="str">
        <f t="shared" si="21004"/>
        <v>ALI_94_SEG_12_</v>
      </c>
      <c r="AU1781" s="63">
        <f t="shared" ref="AU1781" si="21471">IF(AND(COUNTIF(Codificacion3,AT1781)&lt;AO1781),1,COUNTIF(Codificacion3,AT1781))</f>
        <v>1</v>
      </c>
      <c r="AV1781" s="62" t="str">
        <f t="shared" si="21006"/>
        <v>No Seleccionada</v>
      </c>
      <c r="AW1781" s="53"/>
      <c r="AX1781" s="51" t="str">
        <f t="shared" si="21007"/>
        <v>ALI_94_SEG_12FALSO</v>
      </c>
      <c r="AY1781" s="51">
        <f t="shared" si="20989"/>
        <v>3</v>
      </c>
      <c r="AZ1781" s="64" t="b">
        <f t="shared" si="21008"/>
        <v>0</v>
      </c>
    </row>
    <row r="1782" spans="1:52" x14ac:dyDescent="0.2">
      <c r="A1782" s="50" t="b">
        <f t="shared" si="20955"/>
        <v>0</v>
      </c>
      <c r="B1782" s="51" t="s">
        <v>156</v>
      </c>
      <c r="C1782" s="52">
        <v>94</v>
      </c>
      <c r="D1782" s="52">
        <f t="shared" ref="D1782" si="21472">IF(ISERROR(VLOOKUP(E1782,Proveedores,2,FALSE)),"",VLOOKUP(E1782,Proveedores,2,FALSE))</f>
        <v>2095</v>
      </c>
      <c r="E1782" s="53" t="s">
        <v>157</v>
      </c>
      <c r="F1782" s="54">
        <v>28</v>
      </c>
      <c r="G1782" s="53" t="s">
        <v>56</v>
      </c>
      <c r="H1782" s="53" t="s">
        <v>57</v>
      </c>
      <c r="I1782" s="52">
        <v>13</v>
      </c>
      <c r="J1782" s="53" t="s">
        <v>58</v>
      </c>
      <c r="K1782" s="55">
        <v>44835</v>
      </c>
      <c r="L1782" s="56">
        <v>6487</v>
      </c>
      <c r="M1782" s="56">
        <v>7878</v>
      </c>
      <c r="N1782" s="56">
        <v>3654</v>
      </c>
      <c r="O1782" s="56">
        <v>282</v>
      </c>
      <c r="P1782" s="57">
        <v>507</v>
      </c>
      <c r="Q1782" s="58">
        <v>0</v>
      </c>
      <c r="R1782" s="57">
        <v>507</v>
      </c>
      <c r="S1782" s="57">
        <v>507</v>
      </c>
      <c r="T1782" s="58">
        <v>0</v>
      </c>
      <c r="U1782" s="57">
        <v>507</v>
      </c>
      <c r="V1782" s="57">
        <v>1012</v>
      </c>
      <c r="W1782" s="58">
        <v>0</v>
      </c>
      <c r="X1782" s="57">
        <v>1012</v>
      </c>
      <c r="Y1782" s="57">
        <v>1012</v>
      </c>
      <c r="Z1782" s="58">
        <v>0</v>
      </c>
      <c r="AA1782" s="57">
        <v>1012</v>
      </c>
      <c r="AB1782" s="57">
        <v>11266287</v>
      </c>
      <c r="AC1782" s="53" t="str">
        <f t="shared" si="20991"/>
        <v>Registro Valido</v>
      </c>
      <c r="AD1782" s="57">
        <f t="shared" ref="AD1782" si="21473">IF(OR(ISERROR(VLOOKUP(CONCATENATE("ALI_",$C1782,"_SEG_",$I1782,"_PROV_",$D1782),Catalogo_Precios,AD$8,FALSE)),L1782=0),0,VLOOKUP(CONCATENATE("ALI_",$C1782,"_SEG_",$I1782,"_PROV_",$D1782),Catalogo_Precios,AD$8,FALSE))</f>
        <v>507</v>
      </c>
      <c r="AE1782" s="57">
        <f t="shared" ref="AE1782" si="21474">IF(OR(ISERROR(VLOOKUP(CONCATENATE("ALI_",$C1782,"_SEG_",$I1782,"_PROV_",$D1782),Catalogo_Precios,AE$8,FALSE)),M1782=0),0,VLOOKUP(CONCATENATE("ALI_",$C1782,"_SEG_",$I1782,"_PROV_",$D1782),Catalogo_Precios,AE$8,FALSE))</f>
        <v>507</v>
      </c>
      <c r="AF1782" s="57">
        <f t="shared" ref="AF1782" si="21475">IF(OR(ISERROR(VLOOKUP(CONCATENATE("ALI_",$C1782,"_SEG_",$I1782,"_PROV_",$D1782),Catalogo_Precios,AF$8,FALSE)),N1782=0),0,VLOOKUP(CONCATENATE("ALI_",$C1782,"_SEG_",$I1782,"_PROV_",$D1782),Catalogo_Precios,AF$8,FALSE))</f>
        <v>1012</v>
      </c>
      <c r="AG1782" s="57">
        <f t="shared" ref="AG1782" si="21476">IF(OR(ISERROR(VLOOKUP(CONCATENATE("ALI_",$C1782,"_SEG_",$I1782,"_PROV_",$D1782),Catalogo_Precios,AG$8,FALSE)),O1782=0),0,VLOOKUP(CONCATENATE("ALI_",$C1782,"_SEG_",$I1782,"_PROV_",$D1782),Catalogo_Precios,AG$8,FALSE))</f>
        <v>1012</v>
      </c>
      <c r="AH1782" s="57">
        <f t="shared" ref="AH1782" si="21477">IF(OR(ISERROR(VLOOKUP(CONCATENATE("ALI_",$C1782,"_SEG_",$I1782,"_PROV_",$D1782),Catalogo_Precios,AH$8,FALSE)),L1782=0),0,VLOOKUP(CONCATENATE("ALI_",$C1782,"_SEG_",$I1782,"_PROV_",$D1782),Catalogo_Precios,AH$8,FALSE))</f>
        <v>505</v>
      </c>
      <c r="AI1782" s="57">
        <f t="shared" ref="AI1782" si="21478">IF(OR(ISERROR(VLOOKUP(CONCATENATE("ALI_",$C1782,"_SEG_",$I1782,"_PROV_",$D1782),Catalogo_Precios,AI$8,FALSE)),M1782=0),0,VLOOKUP(CONCATENATE("ALI_",$C1782,"_SEG_",$I1782,"_PROV_",$D1782),Catalogo_Precios,AI$8,FALSE))</f>
        <v>505</v>
      </c>
      <c r="AJ1782" s="57">
        <f t="shared" ref="AJ1782" si="21479">IF(OR(ISERROR(VLOOKUP(CONCATENATE("ALI_",$C1782,"_SEG_",$I1782,"_PROV_",$D1782),Catalogo_Precios,AJ$8,FALSE)),N1782=0),0,VLOOKUP(CONCATENATE("ALI_",$C1782,"_SEG_",$I1782,"_PROV_",$D1782),Catalogo_Precios,AJ$8,FALSE))</f>
        <v>1006</v>
      </c>
      <c r="AK1782" s="57">
        <f t="shared" ref="AK1782" si="21480">IF(OR(ISERROR(VLOOKUP(CONCATENATE("ALI_",$C1782,"_SEG_",$I1782,"_PROV_",$D1782),Catalogo_Precios,AK$8,FALSE)),O1782=0),0,VLOOKUP(CONCATENATE("ALI_",$C1782,"_SEG_",$I1782,"_PROV_",$D1782),Catalogo_Precios,AK$8,FALSE))</f>
        <v>1006</v>
      </c>
      <c r="AL1782" s="53"/>
      <c r="AM1782" s="59" t="str">
        <f t="shared" si="21000"/>
        <v>ALI_94_SEG_13</v>
      </c>
      <c r="AN1782" s="59" t="str">
        <f t="shared" si="21001"/>
        <v>ALI_94_SEG_13_VAL_11266287</v>
      </c>
      <c r="AO1782" s="60">
        <f t="shared" ref="AO1782" si="21481">IF(OR(AB1782="",AB1782=0),0,COUNTIF(Codificacion,AM1782))</f>
        <v>5</v>
      </c>
      <c r="AP1782" s="61">
        <f t="array" ref="AP1782">MIN(IF(Codificacion=AM1782,Total_Cotizacion,""))</f>
        <v>8971152.7999999989</v>
      </c>
      <c r="AQ1782" s="62" t="b">
        <f t="shared" si="21003"/>
        <v>0</v>
      </c>
      <c r="AR1782" s="51" t="str">
        <f t="shared" ref="AR1782" si="21482">IF(COUNTIF(Codificacion2,CONCATENATE(AM1782,"_VAL_",AB1782))&gt;1,"Empate","")</f>
        <v/>
      </c>
      <c r="AS1782" s="63" t="str">
        <f t="shared" si="20876"/>
        <v/>
      </c>
      <c r="AT1782" s="59" t="str">
        <f t="shared" si="21004"/>
        <v>ALI_94_SEG_13_</v>
      </c>
      <c r="AU1782" s="63">
        <f t="shared" ref="AU1782" si="21483">IF(AND(COUNTIF(Codificacion3,AT1782)&lt;AO1782),1,COUNTIF(Codificacion3,AT1782))</f>
        <v>1</v>
      </c>
      <c r="AV1782" s="62" t="str">
        <f t="shared" si="21006"/>
        <v>No Seleccionada</v>
      </c>
      <c r="AW1782" s="53"/>
      <c r="AX1782" s="51" t="str">
        <f t="shared" si="21007"/>
        <v>ALI_94_SEG_13FALSO</v>
      </c>
      <c r="AY1782" s="51">
        <f t="shared" si="20989"/>
        <v>3</v>
      </c>
      <c r="AZ1782" s="64" t="b">
        <f t="shared" si="21008"/>
        <v>0</v>
      </c>
    </row>
    <row r="1783" spans="1:52" x14ac:dyDescent="0.2">
      <c r="A1783" s="50" t="b">
        <f t="shared" si="20955"/>
        <v>0</v>
      </c>
      <c r="B1783" s="51" t="s">
        <v>156</v>
      </c>
      <c r="C1783" s="52">
        <v>94</v>
      </c>
      <c r="D1783" s="52">
        <f t="shared" ref="D1783" si="21484">IF(ISERROR(VLOOKUP(E1783,Proveedores,2,FALSE)),"",VLOOKUP(E1783,Proveedores,2,FALSE))</f>
        <v>2095</v>
      </c>
      <c r="E1783" s="53" t="s">
        <v>157</v>
      </c>
      <c r="F1783" s="54">
        <v>29</v>
      </c>
      <c r="G1783" s="53" t="s">
        <v>56</v>
      </c>
      <c r="H1783" s="53" t="s">
        <v>57</v>
      </c>
      <c r="I1783" s="52">
        <v>14</v>
      </c>
      <c r="J1783" s="53" t="s">
        <v>58</v>
      </c>
      <c r="K1783" s="55">
        <v>44835</v>
      </c>
      <c r="L1783" s="56">
        <v>6428</v>
      </c>
      <c r="M1783" s="56">
        <v>7806</v>
      </c>
      <c r="N1783" s="56">
        <v>3621</v>
      </c>
      <c r="O1783" s="56">
        <v>279</v>
      </c>
      <c r="P1783" s="57">
        <v>507</v>
      </c>
      <c r="Q1783" s="58">
        <v>0</v>
      </c>
      <c r="R1783" s="57">
        <v>507</v>
      </c>
      <c r="S1783" s="57">
        <v>507</v>
      </c>
      <c r="T1783" s="58">
        <v>0</v>
      </c>
      <c r="U1783" s="57">
        <v>507</v>
      </c>
      <c r="V1783" s="57">
        <v>1012</v>
      </c>
      <c r="W1783" s="58">
        <v>0</v>
      </c>
      <c r="X1783" s="57">
        <v>1012</v>
      </c>
      <c r="Y1783" s="57">
        <v>1012</v>
      </c>
      <c r="Z1783" s="58">
        <v>0</v>
      </c>
      <c r="AA1783" s="57">
        <v>1012</v>
      </c>
      <c r="AB1783" s="57">
        <v>11163438</v>
      </c>
      <c r="AC1783" s="53" t="str">
        <f t="shared" si="20991"/>
        <v>Registro Valido</v>
      </c>
      <c r="AD1783" s="57">
        <f t="shared" ref="AD1783" si="21485">IF(OR(ISERROR(VLOOKUP(CONCATENATE("ALI_",$C1783,"_SEG_",$I1783,"_PROV_",$D1783),Catalogo_Precios,AD$8,FALSE)),L1783=0),0,VLOOKUP(CONCATENATE("ALI_",$C1783,"_SEG_",$I1783,"_PROV_",$D1783),Catalogo_Precios,AD$8,FALSE))</f>
        <v>507</v>
      </c>
      <c r="AE1783" s="57">
        <f t="shared" ref="AE1783" si="21486">IF(OR(ISERROR(VLOOKUP(CONCATENATE("ALI_",$C1783,"_SEG_",$I1783,"_PROV_",$D1783),Catalogo_Precios,AE$8,FALSE)),M1783=0),0,VLOOKUP(CONCATENATE("ALI_",$C1783,"_SEG_",$I1783,"_PROV_",$D1783),Catalogo_Precios,AE$8,FALSE))</f>
        <v>507</v>
      </c>
      <c r="AF1783" s="57">
        <f t="shared" ref="AF1783" si="21487">IF(OR(ISERROR(VLOOKUP(CONCATENATE("ALI_",$C1783,"_SEG_",$I1783,"_PROV_",$D1783),Catalogo_Precios,AF$8,FALSE)),N1783=0),0,VLOOKUP(CONCATENATE("ALI_",$C1783,"_SEG_",$I1783,"_PROV_",$D1783),Catalogo_Precios,AF$8,FALSE))</f>
        <v>1012</v>
      </c>
      <c r="AG1783" s="57">
        <f t="shared" ref="AG1783" si="21488">IF(OR(ISERROR(VLOOKUP(CONCATENATE("ALI_",$C1783,"_SEG_",$I1783,"_PROV_",$D1783),Catalogo_Precios,AG$8,FALSE)),O1783=0),0,VLOOKUP(CONCATENATE("ALI_",$C1783,"_SEG_",$I1783,"_PROV_",$D1783),Catalogo_Precios,AG$8,FALSE))</f>
        <v>1012</v>
      </c>
      <c r="AH1783" s="57">
        <f t="shared" ref="AH1783" si="21489">IF(OR(ISERROR(VLOOKUP(CONCATENATE("ALI_",$C1783,"_SEG_",$I1783,"_PROV_",$D1783),Catalogo_Precios,AH$8,FALSE)),L1783=0),0,VLOOKUP(CONCATENATE("ALI_",$C1783,"_SEG_",$I1783,"_PROV_",$D1783),Catalogo_Precios,AH$8,FALSE))</f>
        <v>505</v>
      </c>
      <c r="AI1783" s="57">
        <f t="shared" ref="AI1783" si="21490">IF(OR(ISERROR(VLOOKUP(CONCATENATE("ALI_",$C1783,"_SEG_",$I1783,"_PROV_",$D1783),Catalogo_Precios,AI$8,FALSE)),M1783=0),0,VLOOKUP(CONCATENATE("ALI_",$C1783,"_SEG_",$I1783,"_PROV_",$D1783),Catalogo_Precios,AI$8,FALSE))</f>
        <v>505</v>
      </c>
      <c r="AJ1783" s="57">
        <f t="shared" ref="AJ1783" si="21491">IF(OR(ISERROR(VLOOKUP(CONCATENATE("ALI_",$C1783,"_SEG_",$I1783,"_PROV_",$D1783),Catalogo_Precios,AJ$8,FALSE)),N1783=0),0,VLOOKUP(CONCATENATE("ALI_",$C1783,"_SEG_",$I1783,"_PROV_",$D1783),Catalogo_Precios,AJ$8,FALSE))</f>
        <v>1006</v>
      </c>
      <c r="AK1783" s="57">
        <f t="shared" ref="AK1783" si="21492">IF(OR(ISERROR(VLOOKUP(CONCATENATE("ALI_",$C1783,"_SEG_",$I1783,"_PROV_",$D1783),Catalogo_Precios,AK$8,FALSE)),O1783=0),0,VLOOKUP(CONCATENATE("ALI_",$C1783,"_SEG_",$I1783,"_PROV_",$D1783),Catalogo_Precios,AK$8,FALSE))</f>
        <v>1006</v>
      </c>
      <c r="AL1783" s="53"/>
      <c r="AM1783" s="59" t="str">
        <f t="shared" si="21000"/>
        <v>ALI_94_SEG_14</v>
      </c>
      <c r="AN1783" s="59" t="str">
        <f t="shared" si="21001"/>
        <v>ALI_94_SEG_14_VAL_11163438</v>
      </c>
      <c r="AO1783" s="60">
        <f t="shared" ref="AO1783" si="21493">IF(OR(AB1783="",AB1783=0),0,COUNTIF(Codificacion,AM1783))</f>
        <v>5</v>
      </c>
      <c r="AP1783" s="61">
        <f t="array" ref="AP1783">MIN(IF(Codificacion=AM1783,Total_Cotizacion,""))</f>
        <v>8889256</v>
      </c>
      <c r="AQ1783" s="62" t="b">
        <f t="shared" si="21003"/>
        <v>0</v>
      </c>
      <c r="AR1783" s="51" t="str">
        <f t="shared" ref="AR1783" si="21494">IF(COUNTIF(Codificacion2,CONCATENATE(AM1783,"_VAL_",AB1783))&gt;1,"Empate","")</f>
        <v/>
      </c>
      <c r="AS1783" s="63" t="str">
        <f t="shared" si="20876"/>
        <v/>
      </c>
      <c r="AT1783" s="59" t="str">
        <f t="shared" si="21004"/>
        <v>ALI_94_SEG_14_</v>
      </c>
      <c r="AU1783" s="63">
        <f t="shared" ref="AU1783" si="21495">IF(AND(COUNTIF(Codificacion3,AT1783)&lt;AO1783),1,COUNTIF(Codificacion3,AT1783))</f>
        <v>1</v>
      </c>
      <c r="AV1783" s="62" t="str">
        <f t="shared" si="21006"/>
        <v>No Seleccionada</v>
      </c>
      <c r="AW1783" s="53"/>
      <c r="AX1783" s="51" t="str">
        <f t="shared" si="21007"/>
        <v>ALI_94_SEG_14FALSO</v>
      </c>
      <c r="AY1783" s="51">
        <f t="shared" si="20989"/>
        <v>3</v>
      </c>
      <c r="AZ1783" s="64" t="b">
        <f t="shared" si="21008"/>
        <v>0</v>
      </c>
    </row>
    <row r="1784" spans="1:52" x14ac:dyDescent="0.2">
      <c r="A1784" s="50" t="b">
        <f t="shared" si="20955"/>
        <v>0</v>
      </c>
      <c r="B1784" s="51" t="s">
        <v>156</v>
      </c>
      <c r="C1784" s="52">
        <v>94</v>
      </c>
      <c r="D1784" s="52">
        <f t="shared" ref="D1784" si="21496">IF(ISERROR(VLOOKUP(E1784,Proveedores,2,FALSE)),"",VLOOKUP(E1784,Proveedores,2,FALSE))</f>
        <v>2095</v>
      </c>
      <c r="E1784" s="53" t="s">
        <v>157</v>
      </c>
      <c r="F1784" s="54">
        <v>30</v>
      </c>
      <c r="G1784" s="53" t="s">
        <v>56</v>
      </c>
      <c r="H1784" s="53" t="s">
        <v>57</v>
      </c>
      <c r="I1784" s="52">
        <v>15</v>
      </c>
      <c r="J1784" s="53" t="s">
        <v>58</v>
      </c>
      <c r="K1784" s="55">
        <v>44835</v>
      </c>
      <c r="L1784" s="56">
        <v>6076</v>
      </c>
      <c r="M1784" s="56">
        <v>7376</v>
      </c>
      <c r="N1784" s="56">
        <v>3422</v>
      </c>
      <c r="O1784" s="56">
        <v>265</v>
      </c>
      <c r="P1784" s="57">
        <v>507</v>
      </c>
      <c r="Q1784" s="58">
        <v>0</v>
      </c>
      <c r="R1784" s="57">
        <v>507</v>
      </c>
      <c r="S1784" s="57">
        <v>507</v>
      </c>
      <c r="T1784" s="58">
        <v>0</v>
      </c>
      <c r="U1784" s="57">
        <v>507</v>
      </c>
      <c r="V1784" s="57">
        <v>1012</v>
      </c>
      <c r="W1784" s="58">
        <v>0</v>
      </c>
      <c r="X1784" s="57">
        <v>1012</v>
      </c>
      <c r="Y1784" s="57">
        <v>1012</v>
      </c>
      <c r="Z1784" s="58">
        <v>0</v>
      </c>
      <c r="AA1784" s="57">
        <v>1012</v>
      </c>
      <c r="AB1784" s="57">
        <v>10551408</v>
      </c>
      <c r="AC1784" s="53" t="str">
        <f t="shared" si="20991"/>
        <v>Registro Valido</v>
      </c>
      <c r="AD1784" s="57">
        <f t="shared" ref="AD1784" si="21497">IF(OR(ISERROR(VLOOKUP(CONCATENATE("ALI_",$C1784,"_SEG_",$I1784,"_PROV_",$D1784),Catalogo_Precios,AD$8,FALSE)),L1784=0),0,VLOOKUP(CONCATENATE("ALI_",$C1784,"_SEG_",$I1784,"_PROV_",$D1784),Catalogo_Precios,AD$8,FALSE))</f>
        <v>507</v>
      </c>
      <c r="AE1784" s="57">
        <f t="shared" ref="AE1784" si="21498">IF(OR(ISERROR(VLOOKUP(CONCATENATE("ALI_",$C1784,"_SEG_",$I1784,"_PROV_",$D1784),Catalogo_Precios,AE$8,FALSE)),M1784=0),0,VLOOKUP(CONCATENATE("ALI_",$C1784,"_SEG_",$I1784,"_PROV_",$D1784),Catalogo_Precios,AE$8,FALSE))</f>
        <v>507</v>
      </c>
      <c r="AF1784" s="57">
        <f t="shared" ref="AF1784" si="21499">IF(OR(ISERROR(VLOOKUP(CONCATENATE("ALI_",$C1784,"_SEG_",$I1784,"_PROV_",$D1784),Catalogo_Precios,AF$8,FALSE)),N1784=0),0,VLOOKUP(CONCATENATE("ALI_",$C1784,"_SEG_",$I1784,"_PROV_",$D1784),Catalogo_Precios,AF$8,FALSE))</f>
        <v>1012</v>
      </c>
      <c r="AG1784" s="57">
        <f t="shared" ref="AG1784" si="21500">IF(OR(ISERROR(VLOOKUP(CONCATENATE("ALI_",$C1784,"_SEG_",$I1784,"_PROV_",$D1784),Catalogo_Precios,AG$8,FALSE)),O1784=0),0,VLOOKUP(CONCATENATE("ALI_",$C1784,"_SEG_",$I1784,"_PROV_",$D1784),Catalogo_Precios,AG$8,FALSE))</f>
        <v>1012</v>
      </c>
      <c r="AH1784" s="57">
        <f t="shared" ref="AH1784" si="21501">IF(OR(ISERROR(VLOOKUP(CONCATENATE("ALI_",$C1784,"_SEG_",$I1784,"_PROV_",$D1784),Catalogo_Precios,AH$8,FALSE)),L1784=0),0,VLOOKUP(CONCATENATE("ALI_",$C1784,"_SEG_",$I1784,"_PROV_",$D1784),Catalogo_Precios,AH$8,FALSE))</f>
        <v>505</v>
      </c>
      <c r="AI1784" s="57">
        <f t="shared" ref="AI1784" si="21502">IF(OR(ISERROR(VLOOKUP(CONCATENATE("ALI_",$C1784,"_SEG_",$I1784,"_PROV_",$D1784),Catalogo_Precios,AI$8,FALSE)),M1784=0),0,VLOOKUP(CONCATENATE("ALI_",$C1784,"_SEG_",$I1784,"_PROV_",$D1784),Catalogo_Precios,AI$8,FALSE))</f>
        <v>505</v>
      </c>
      <c r="AJ1784" s="57">
        <f t="shared" ref="AJ1784" si="21503">IF(OR(ISERROR(VLOOKUP(CONCATENATE("ALI_",$C1784,"_SEG_",$I1784,"_PROV_",$D1784),Catalogo_Precios,AJ$8,FALSE)),N1784=0),0,VLOOKUP(CONCATENATE("ALI_",$C1784,"_SEG_",$I1784,"_PROV_",$D1784),Catalogo_Precios,AJ$8,FALSE))</f>
        <v>1006</v>
      </c>
      <c r="AK1784" s="57">
        <f t="shared" ref="AK1784" si="21504">IF(OR(ISERROR(VLOOKUP(CONCATENATE("ALI_",$C1784,"_SEG_",$I1784,"_PROV_",$D1784),Catalogo_Precios,AK$8,FALSE)),O1784=0),0,VLOOKUP(CONCATENATE("ALI_",$C1784,"_SEG_",$I1784,"_PROV_",$D1784),Catalogo_Precios,AK$8,FALSE))</f>
        <v>1006</v>
      </c>
      <c r="AL1784" s="53"/>
      <c r="AM1784" s="59" t="str">
        <f t="shared" si="21000"/>
        <v>ALI_94_SEG_15</v>
      </c>
      <c r="AN1784" s="59" t="str">
        <f t="shared" si="21001"/>
        <v>ALI_94_SEG_15_VAL_10551408</v>
      </c>
      <c r="AO1784" s="60">
        <f t="shared" ref="AO1784" si="21505">IF(OR(AB1784="",AB1784=0),0,COUNTIF(Codificacion,AM1784))</f>
        <v>5</v>
      </c>
      <c r="AP1784" s="61">
        <f t="array" ref="AP1784">MIN(IF(Codificacion=AM1784,Total_Cotizacion,""))</f>
        <v>8401905.5999999996</v>
      </c>
      <c r="AQ1784" s="62" t="b">
        <f t="shared" si="21003"/>
        <v>0</v>
      </c>
      <c r="AR1784" s="51" t="str">
        <f t="shared" ref="AR1784" si="21506">IF(COUNTIF(Codificacion2,CONCATENATE(AM1784,"_VAL_",AB1784))&gt;1,"Empate","")</f>
        <v/>
      </c>
      <c r="AS1784" s="63" t="str">
        <f t="shared" si="20876"/>
        <v/>
      </c>
      <c r="AT1784" s="59" t="str">
        <f t="shared" si="21004"/>
        <v>ALI_94_SEG_15_</v>
      </c>
      <c r="AU1784" s="63">
        <f t="shared" ref="AU1784" si="21507">IF(AND(COUNTIF(Codificacion3,AT1784)&lt;AO1784),1,COUNTIF(Codificacion3,AT1784))</f>
        <v>1</v>
      </c>
      <c r="AV1784" s="62" t="str">
        <f t="shared" si="21006"/>
        <v>No Seleccionada</v>
      </c>
      <c r="AW1784" s="53"/>
      <c r="AX1784" s="51" t="str">
        <f t="shared" si="21007"/>
        <v>ALI_94_SEG_15FALSO</v>
      </c>
      <c r="AY1784" s="51">
        <f t="shared" si="20989"/>
        <v>3</v>
      </c>
      <c r="AZ1784" s="64" t="b">
        <f t="shared" si="21008"/>
        <v>0</v>
      </c>
    </row>
    <row r="1785" spans="1:52" x14ac:dyDescent="0.2">
      <c r="A1785" s="50" t="b">
        <f t="shared" si="20955"/>
        <v>0</v>
      </c>
      <c r="B1785" s="51" t="s">
        <v>156</v>
      </c>
      <c r="C1785" s="52">
        <v>118</v>
      </c>
      <c r="D1785" s="52">
        <f t="shared" ref="D1785" si="21508">IF(ISERROR(VLOOKUP(E1785,Proveedores,2,FALSE)),"",VLOOKUP(E1785,Proveedores,2,FALSE))</f>
        <v>2095</v>
      </c>
      <c r="E1785" s="53" t="s">
        <v>157</v>
      </c>
      <c r="F1785" s="54">
        <v>31</v>
      </c>
      <c r="G1785" s="53" t="s">
        <v>56</v>
      </c>
      <c r="H1785" s="53" t="s">
        <v>59</v>
      </c>
      <c r="I1785" s="52">
        <v>1</v>
      </c>
      <c r="J1785" s="53" t="s">
        <v>58</v>
      </c>
      <c r="K1785" s="55">
        <v>44835</v>
      </c>
      <c r="L1785" s="56">
        <v>6696</v>
      </c>
      <c r="M1785" s="56">
        <v>8192</v>
      </c>
      <c r="N1785" s="56">
        <v>4369</v>
      </c>
      <c r="O1785" s="56">
        <v>273</v>
      </c>
      <c r="P1785" s="57">
        <v>740</v>
      </c>
      <c r="Q1785" s="58">
        <v>0</v>
      </c>
      <c r="R1785" s="57">
        <v>740</v>
      </c>
      <c r="S1785" s="57">
        <v>984</v>
      </c>
      <c r="T1785" s="58">
        <v>0</v>
      </c>
      <c r="U1785" s="57">
        <v>984</v>
      </c>
      <c r="V1785" s="57">
        <v>1312</v>
      </c>
      <c r="W1785" s="58">
        <v>0</v>
      </c>
      <c r="X1785" s="57">
        <v>1312</v>
      </c>
      <c r="Y1785" s="57">
        <v>1312</v>
      </c>
      <c r="Z1785" s="58">
        <v>0</v>
      </c>
      <c r="AA1785" s="57">
        <v>1312</v>
      </c>
      <c r="AB1785" s="57">
        <v>19106272</v>
      </c>
      <c r="AC1785" s="53" t="str">
        <f t="shared" si="20991"/>
        <v>Registro Valido</v>
      </c>
      <c r="AD1785" s="57">
        <f t="shared" ref="AD1785" si="21509">IF(OR(ISERROR(VLOOKUP(CONCATENATE("ALI_",$C1785,"_SEG_",$I1785,"_PROV_",$D1785),Catalogo_Precios,AD$8,FALSE)),L1785=0),0,VLOOKUP(CONCATENATE("ALI_",$C1785,"_SEG_",$I1785,"_PROV_",$D1785),Catalogo_Precios,AD$8,FALSE))</f>
        <v>740</v>
      </c>
      <c r="AE1785" s="57">
        <f t="shared" ref="AE1785" si="21510">IF(OR(ISERROR(VLOOKUP(CONCATENATE("ALI_",$C1785,"_SEG_",$I1785,"_PROV_",$D1785),Catalogo_Precios,AE$8,FALSE)),M1785=0),0,VLOOKUP(CONCATENATE("ALI_",$C1785,"_SEG_",$I1785,"_PROV_",$D1785),Catalogo_Precios,AE$8,FALSE))</f>
        <v>984</v>
      </c>
      <c r="AF1785" s="57">
        <f t="shared" ref="AF1785" si="21511">IF(OR(ISERROR(VLOOKUP(CONCATENATE("ALI_",$C1785,"_SEG_",$I1785,"_PROV_",$D1785),Catalogo_Precios,AF$8,FALSE)),N1785=0),0,VLOOKUP(CONCATENATE("ALI_",$C1785,"_SEG_",$I1785,"_PROV_",$D1785),Catalogo_Precios,AF$8,FALSE))</f>
        <v>1312</v>
      </c>
      <c r="AG1785" s="57">
        <f t="shared" ref="AG1785" si="21512">IF(OR(ISERROR(VLOOKUP(CONCATENATE("ALI_",$C1785,"_SEG_",$I1785,"_PROV_",$D1785),Catalogo_Precios,AG$8,FALSE)),O1785=0),0,VLOOKUP(CONCATENATE("ALI_",$C1785,"_SEG_",$I1785,"_PROV_",$D1785),Catalogo_Precios,AG$8,FALSE))</f>
        <v>1312</v>
      </c>
      <c r="AH1785" s="57">
        <f t="shared" ref="AH1785" si="21513">IF(OR(ISERROR(VLOOKUP(CONCATENATE("ALI_",$C1785,"_SEG_",$I1785,"_PROV_",$D1785),Catalogo_Precios,AH$8,FALSE)),L1785=0),0,VLOOKUP(CONCATENATE("ALI_",$C1785,"_SEG_",$I1785,"_PROV_",$D1785),Catalogo_Precios,AH$8,FALSE))</f>
        <v>735</v>
      </c>
      <c r="AI1785" s="57">
        <f t="shared" ref="AI1785" si="21514">IF(OR(ISERROR(VLOOKUP(CONCATENATE("ALI_",$C1785,"_SEG_",$I1785,"_PROV_",$D1785),Catalogo_Precios,AI$8,FALSE)),M1785=0),0,VLOOKUP(CONCATENATE("ALI_",$C1785,"_SEG_",$I1785,"_PROV_",$D1785),Catalogo_Precios,AI$8,FALSE))</f>
        <v>979</v>
      </c>
      <c r="AJ1785" s="57">
        <f t="shared" ref="AJ1785" si="21515">IF(OR(ISERROR(VLOOKUP(CONCATENATE("ALI_",$C1785,"_SEG_",$I1785,"_PROV_",$D1785),Catalogo_Precios,AJ$8,FALSE)),N1785=0),0,VLOOKUP(CONCATENATE("ALI_",$C1785,"_SEG_",$I1785,"_PROV_",$D1785),Catalogo_Precios,AJ$8,FALSE))</f>
        <v>1305</v>
      </c>
      <c r="AK1785" s="57">
        <f t="shared" ref="AK1785" si="21516">IF(OR(ISERROR(VLOOKUP(CONCATENATE("ALI_",$C1785,"_SEG_",$I1785,"_PROV_",$D1785),Catalogo_Precios,AK$8,FALSE)),O1785=0),0,VLOOKUP(CONCATENATE("ALI_",$C1785,"_SEG_",$I1785,"_PROV_",$D1785),Catalogo_Precios,AK$8,FALSE))</f>
        <v>1305</v>
      </c>
      <c r="AL1785" s="53"/>
      <c r="AM1785" s="59" t="str">
        <f t="shared" si="21000"/>
        <v>ALI_118_SEG_1</v>
      </c>
      <c r="AN1785" s="59" t="str">
        <f t="shared" si="21001"/>
        <v>ALI_118_SEG_1_VAL_19106272</v>
      </c>
      <c r="AO1785" s="60">
        <f t="shared" ref="AO1785" si="21517">IF(OR(AB1785="",AB1785=0),0,COUNTIF(Codificacion,AM1785))</f>
        <v>4</v>
      </c>
      <c r="AP1785" s="61">
        <f t="array" ref="AP1785">MIN(IF(Codificacion=AM1785,Total_Cotizacion,""))</f>
        <v>15199470.4</v>
      </c>
      <c r="AQ1785" s="62" t="b">
        <f t="shared" si="21003"/>
        <v>0</v>
      </c>
      <c r="AR1785" s="51" t="str">
        <f t="shared" ref="AR1785" si="21518">IF(COUNTIF(Codificacion2,CONCATENATE(AM1785,"_VAL_",AB1785))&gt;1,"Empate","")</f>
        <v/>
      </c>
      <c r="AS1785" s="63" t="str">
        <f t="shared" si="20876"/>
        <v/>
      </c>
      <c r="AT1785" s="59" t="str">
        <f t="shared" si="21004"/>
        <v>ALI_118_SEG_1_</v>
      </c>
      <c r="AU1785" s="63">
        <f t="shared" ref="AU1785" si="21519">IF(AND(COUNTIF(Codificacion3,AT1785)&lt;AO1785),1,COUNTIF(Codificacion3,AT1785))</f>
        <v>1</v>
      </c>
      <c r="AV1785" s="62" t="str">
        <f t="shared" si="21006"/>
        <v>No Seleccionada</v>
      </c>
      <c r="AW1785" s="53"/>
      <c r="AX1785" s="51" t="str">
        <f t="shared" si="21007"/>
        <v>ALI_118_SEG_1FALSO</v>
      </c>
      <c r="AY1785" s="51">
        <f t="shared" si="20989"/>
        <v>3</v>
      </c>
      <c r="AZ1785" s="64" t="b">
        <f t="shared" si="21008"/>
        <v>0</v>
      </c>
    </row>
    <row r="1786" spans="1:52" x14ac:dyDescent="0.2">
      <c r="A1786" s="50" t="b">
        <f t="shared" si="20955"/>
        <v>0</v>
      </c>
      <c r="B1786" s="51" t="s">
        <v>156</v>
      </c>
      <c r="C1786" s="52">
        <v>118</v>
      </c>
      <c r="D1786" s="52">
        <f t="shared" ref="D1786" si="21520">IF(ISERROR(VLOOKUP(E1786,Proveedores,2,FALSE)),"",VLOOKUP(E1786,Proveedores,2,FALSE))</f>
        <v>2095</v>
      </c>
      <c r="E1786" s="53" t="s">
        <v>157</v>
      </c>
      <c r="F1786" s="54">
        <v>32</v>
      </c>
      <c r="G1786" s="53" t="s">
        <v>56</v>
      </c>
      <c r="H1786" s="53" t="s">
        <v>59</v>
      </c>
      <c r="I1786" s="52">
        <v>2</v>
      </c>
      <c r="J1786" s="53" t="s">
        <v>58</v>
      </c>
      <c r="K1786" s="55">
        <v>44835</v>
      </c>
      <c r="L1786" s="56">
        <v>6847</v>
      </c>
      <c r="M1786" s="56">
        <v>8377</v>
      </c>
      <c r="N1786" s="56">
        <v>4468</v>
      </c>
      <c r="O1786" s="56">
        <v>279</v>
      </c>
      <c r="P1786" s="57">
        <v>740</v>
      </c>
      <c r="Q1786" s="58">
        <v>0</v>
      </c>
      <c r="R1786" s="57">
        <v>740</v>
      </c>
      <c r="S1786" s="57">
        <v>984</v>
      </c>
      <c r="T1786" s="58">
        <v>0</v>
      </c>
      <c r="U1786" s="57">
        <v>984</v>
      </c>
      <c r="V1786" s="57">
        <v>1312</v>
      </c>
      <c r="W1786" s="58">
        <v>0</v>
      </c>
      <c r="X1786" s="57">
        <v>1312</v>
      </c>
      <c r="Y1786" s="57">
        <v>1312</v>
      </c>
      <c r="Z1786" s="58">
        <v>0</v>
      </c>
      <c r="AA1786" s="57">
        <v>1312</v>
      </c>
      <c r="AB1786" s="57">
        <v>19537812</v>
      </c>
      <c r="AC1786" s="53" t="str">
        <f t="shared" si="20991"/>
        <v>Registro Valido</v>
      </c>
      <c r="AD1786" s="57">
        <f t="shared" ref="AD1786" si="21521">IF(OR(ISERROR(VLOOKUP(CONCATENATE("ALI_",$C1786,"_SEG_",$I1786,"_PROV_",$D1786),Catalogo_Precios,AD$8,FALSE)),L1786=0),0,VLOOKUP(CONCATENATE("ALI_",$C1786,"_SEG_",$I1786,"_PROV_",$D1786),Catalogo_Precios,AD$8,FALSE))</f>
        <v>740</v>
      </c>
      <c r="AE1786" s="57">
        <f t="shared" ref="AE1786" si="21522">IF(OR(ISERROR(VLOOKUP(CONCATENATE("ALI_",$C1786,"_SEG_",$I1786,"_PROV_",$D1786),Catalogo_Precios,AE$8,FALSE)),M1786=0),0,VLOOKUP(CONCATENATE("ALI_",$C1786,"_SEG_",$I1786,"_PROV_",$D1786),Catalogo_Precios,AE$8,FALSE))</f>
        <v>984</v>
      </c>
      <c r="AF1786" s="57">
        <f t="shared" ref="AF1786" si="21523">IF(OR(ISERROR(VLOOKUP(CONCATENATE("ALI_",$C1786,"_SEG_",$I1786,"_PROV_",$D1786),Catalogo_Precios,AF$8,FALSE)),N1786=0),0,VLOOKUP(CONCATENATE("ALI_",$C1786,"_SEG_",$I1786,"_PROV_",$D1786),Catalogo_Precios,AF$8,FALSE))</f>
        <v>1312</v>
      </c>
      <c r="AG1786" s="57">
        <f t="shared" ref="AG1786" si="21524">IF(OR(ISERROR(VLOOKUP(CONCATENATE("ALI_",$C1786,"_SEG_",$I1786,"_PROV_",$D1786),Catalogo_Precios,AG$8,FALSE)),O1786=0),0,VLOOKUP(CONCATENATE("ALI_",$C1786,"_SEG_",$I1786,"_PROV_",$D1786),Catalogo_Precios,AG$8,FALSE))</f>
        <v>1312</v>
      </c>
      <c r="AH1786" s="57">
        <f t="shared" ref="AH1786" si="21525">IF(OR(ISERROR(VLOOKUP(CONCATENATE("ALI_",$C1786,"_SEG_",$I1786,"_PROV_",$D1786),Catalogo_Precios,AH$8,FALSE)),L1786=0),0,VLOOKUP(CONCATENATE("ALI_",$C1786,"_SEG_",$I1786,"_PROV_",$D1786),Catalogo_Precios,AH$8,FALSE))</f>
        <v>735</v>
      </c>
      <c r="AI1786" s="57">
        <f t="shared" ref="AI1786" si="21526">IF(OR(ISERROR(VLOOKUP(CONCATENATE("ALI_",$C1786,"_SEG_",$I1786,"_PROV_",$D1786),Catalogo_Precios,AI$8,FALSE)),M1786=0),0,VLOOKUP(CONCATENATE("ALI_",$C1786,"_SEG_",$I1786,"_PROV_",$D1786),Catalogo_Precios,AI$8,FALSE))</f>
        <v>979</v>
      </c>
      <c r="AJ1786" s="57">
        <f t="shared" ref="AJ1786" si="21527">IF(OR(ISERROR(VLOOKUP(CONCATENATE("ALI_",$C1786,"_SEG_",$I1786,"_PROV_",$D1786),Catalogo_Precios,AJ$8,FALSE)),N1786=0),0,VLOOKUP(CONCATENATE("ALI_",$C1786,"_SEG_",$I1786,"_PROV_",$D1786),Catalogo_Precios,AJ$8,FALSE))</f>
        <v>1305</v>
      </c>
      <c r="AK1786" s="57">
        <f t="shared" ref="AK1786" si="21528">IF(OR(ISERROR(VLOOKUP(CONCATENATE("ALI_",$C1786,"_SEG_",$I1786,"_PROV_",$D1786),Catalogo_Precios,AK$8,FALSE)),O1786=0),0,VLOOKUP(CONCATENATE("ALI_",$C1786,"_SEG_",$I1786,"_PROV_",$D1786),Catalogo_Precios,AK$8,FALSE))</f>
        <v>1305</v>
      </c>
      <c r="AL1786" s="53"/>
      <c r="AM1786" s="59" t="str">
        <f t="shared" si="21000"/>
        <v>ALI_118_SEG_2</v>
      </c>
      <c r="AN1786" s="59" t="str">
        <f t="shared" si="21001"/>
        <v>ALI_118_SEG_2_VAL_19537812</v>
      </c>
      <c r="AO1786" s="60">
        <f t="shared" ref="AO1786" si="21529">IF(OR(AB1786="",AB1786=0),0,COUNTIF(Codificacion,AM1786))</f>
        <v>4</v>
      </c>
      <c r="AP1786" s="61">
        <f t="array" ref="AP1786">MIN(IF(Codificacion=AM1786,Total_Cotizacion,""))</f>
        <v>15542770.4</v>
      </c>
      <c r="AQ1786" s="62" t="b">
        <f t="shared" si="21003"/>
        <v>0</v>
      </c>
      <c r="AR1786" s="51" t="str">
        <f t="shared" ref="AR1786" si="21530">IF(COUNTIF(Codificacion2,CONCATENATE(AM1786,"_VAL_",AB1786))&gt;1,"Empate","")</f>
        <v/>
      </c>
      <c r="AS1786" s="63" t="str">
        <f t="shared" si="20876"/>
        <v/>
      </c>
      <c r="AT1786" s="59" t="str">
        <f t="shared" si="21004"/>
        <v>ALI_118_SEG_2_</v>
      </c>
      <c r="AU1786" s="63">
        <f t="shared" ref="AU1786" si="21531">IF(AND(COUNTIF(Codificacion3,AT1786)&lt;AO1786),1,COUNTIF(Codificacion3,AT1786))</f>
        <v>1</v>
      </c>
      <c r="AV1786" s="62" t="str">
        <f t="shared" si="21006"/>
        <v>No Seleccionada</v>
      </c>
      <c r="AW1786" s="53"/>
      <c r="AX1786" s="51" t="str">
        <f t="shared" si="21007"/>
        <v>ALI_118_SEG_2FALSO</v>
      </c>
      <c r="AY1786" s="51">
        <f t="shared" si="20989"/>
        <v>3</v>
      </c>
      <c r="AZ1786" s="64" t="b">
        <f t="shared" si="21008"/>
        <v>0</v>
      </c>
    </row>
    <row r="1787" spans="1:52" x14ac:dyDescent="0.2">
      <c r="A1787" s="50" t="b">
        <f t="shared" si="20955"/>
        <v>0</v>
      </c>
      <c r="B1787" s="51" t="s">
        <v>156</v>
      </c>
      <c r="C1787" s="52">
        <v>118</v>
      </c>
      <c r="D1787" s="52">
        <f t="shared" ref="D1787" si="21532">IF(ISERROR(VLOOKUP(E1787,Proveedores,2,FALSE)),"",VLOOKUP(E1787,Proveedores,2,FALSE))</f>
        <v>2095</v>
      </c>
      <c r="E1787" s="53" t="s">
        <v>157</v>
      </c>
      <c r="F1787" s="54">
        <v>33</v>
      </c>
      <c r="G1787" s="53" t="s">
        <v>56</v>
      </c>
      <c r="H1787" s="53" t="s">
        <v>59</v>
      </c>
      <c r="I1787" s="52">
        <v>3</v>
      </c>
      <c r="J1787" s="53" t="s">
        <v>58</v>
      </c>
      <c r="K1787" s="55">
        <v>44835</v>
      </c>
      <c r="L1787" s="56">
        <v>6806</v>
      </c>
      <c r="M1787" s="56">
        <v>8327</v>
      </c>
      <c r="N1787" s="56">
        <v>4441</v>
      </c>
      <c r="O1787" s="56">
        <v>277</v>
      </c>
      <c r="P1787" s="57">
        <v>740</v>
      </c>
      <c r="Q1787" s="58">
        <v>0</v>
      </c>
      <c r="R1787" s="57">
        <v>740</v>
      </c>
      <c r="S1787" s="57">
        <v>984</v>
      </c>
      <c r="T1787" s="58">
        <v>0</v>
      </c>
      <c r="U1787" s="57">
        <v>984</v>
      </c>
      <c r="V1787" s="57">
        <v>1312</v>
      </c>
      <c r="W1787" s="58">
        <v>0</v>
      </c>
      <c r="X1787" s="57">
        <v>1312</v>
      </c>
      <c r="Y1787" s="57">
        <v>1312</v>
      </c>
      <c r="Z1787" s="58">
        <v>0</v>
      </c>
      <c r="AA1787" s="57">
        <v>1312</v>
      </c>
      <c r="AB1787" s="57">
        <v>19420224</v>
      </c>
      <c r="AC1787" s="53" t="str">
        <f t="shared" si="20991"/>
        <v>Registro Valido</v>
      </c>
      <c r="AD1787" s="57">
        <f t="shared" ref="AD1787" si="21533">IF(OR(ISERROR(VLOOKUP(CONCATENATE("ALI_",$C1787,"_SEG_",$I1787,"_PROV_",$D1787),Catalogo_Precios,AD$8,FALSE)),L1787=0),0,VLOOKUP(CONCATENATE("ALI_",$C1787,"_SEG_",$I1787,"_PROV_",$D1787),Catalogo_Precios,AD$8,FALSE))</f>
        <v>740</v>
      </c>
      <c r="AE1787" s="57">
        <f t="shared" ref="AE1787" si="21534">IF(OR(ISERROR(VLOOKUP(CONCATENATE("ALI_",$C1787,"_SEG_",$I1787,"_PROV_",$D1787),Catalogo_Precios,AE$8,FALSE)),M1787=0),0,VLOOKUP(CONCATENATE("ALI_",$C1787,"_SEG_",$I1787,"_PROV_",$D1787),Catalogo_Precios,AE$8,FALSE))</f>
        <v>984</v>
      </c>
      <c r="AF1787" s="57">
        <f t="shared" ref="AF1787" si="21535">IF(OR(ISERROR(VLOOKUP(CONCATENATE("ALI_",$C1787,"_SEG_",$I1787,"_PROV_",$D1787),Catalogo_Precios,AF$8,FALSE)),N1787=0),0,VLOOKUP(CONCATENATE("ALI_",$C1787,"_SEG_",$I1787,"_PROV_",$D1787),Catalogo_Precios,AF$8,FALSE))</f>
        <v>1312</v>
      </c>
      <c r="AG1787" s="57">
        <f t="shared" ref="AG1787" si="21536">IF(OR(ISERROR(VLOOKUP(CONCATENATE("ALI_",$C1787,"_SEG_",$I1787,"_PROV_",$D1787),Catalogo_Precios,AG$8,FALSE)),O1787=0),0,VLOOKUP(CONCATENATE("ALI_",$C1787,"_SEG_",$I1787,"_PROV_",$D1787),Catalogo_Precios,AG$8,FALSE))</f>
        <v>1312</v>
      </c>
      <c r="AH1787" s="57">
        <f t="shared" ref="AH1787" si="21537">IF(OR(ISERROR(VLOOKUP(CONCATENATE("ALI_",$C1787,"_SEG_",$I1787,"_PROV_",$D1787),Catalogo_Precios,AH$8,FALSE)),L1787=0),0,VLOOKUP(CONCATENATE("ALI_",$C1787,"_SEG_",$I1787,"_PROV_",$D1787),Catalogo_Precios,AH$8,FALSE))</f>
        <v>735</v>
      </c>
      <c r="AI1787" s="57">
        <f t="shared" ref="AI1787" si="21538">IF(OR(ISERROR(VLOOKUP(CONCATENATE("ALI_",$C1787,"_SEG_",$I1787,"_PROV_",$D1787),Catalogo_Precios,AI$8,FALSE)),M1787=0),0,VLOOKUP(CONCATENATE("ALI_",$C1787,"_SEG_",$I1787,"_PROV_",$D1787),Catalogo_Precios,AI$8,FALSE))</f>
        <v>979</v>
      </c>
      <c r="AJ1787" s="57">
        <f t="shared" ref="AJ1787" si="21539">IF(OR(ISERROR(VLOOKUP(CONCATENATE("ALI_",$C1787,"_SEG_",$I1787,"_PROV_",$D1787),Catalogo_Precios,AJ$8,FALSE)),N1787=0),0,VLOOKUP(CONCATENATE("ALI_",$C1787,"_SEG_",$I1787,"_PROV_",$D1787),Catalogo_Precios,AJ$8,FALSE))</f>
        <v>1305</v>
      </c>
      <c r="AK1787" s="57">
        <f t="shared" ref="AK1787" si="21540">IF(OR(ISERROR(VLOOKUP(CONCATENATE("ALI_",$C1787,"_SEG_",$I1787,"_PROV_",$D1787),Catalogo_Precios,AK$8,FALSE)),O1787=0),0,VLOOKUP(CONCATENATE("ALI_",$C1787,"_SEG_",$I1787,"_PROV_",$D1787),Catalogo_Precios,AK$8,FALSE))</f>
        <v>1305</v>
      </c>
      <c r="AL1787" s="53"/>
      <c r="AM1787" s="59" t="str">
        <f t="shared" si="21000"/>
        <v>ALI_118_SEG_3</v>
      </c>
      <c r="AN1787" s="59" t="str">
        <f t="shared" si="21001"/>
        <v>ALI_118_SEG_3_VAL_19420224</v>
      </c>
      <c r="AO1787" s="60">
        <f t="shared" ref="AO1787" si="21541">IF(OR(AB1787="",AB1787=0),0,COUNTIF(Codificacion,AM1787))</f>
        <v>4</v>
      </c>
      <c r="AP1787" s="61">
        <f t="array" ref="AP1787">MIN(IF(Codificacion=AM1787,Total_Cotizacion,""))</f>
        <v>15449226.4</v>
      </c>
      <c r="AQ1787" s="62" t="b">
        <f t="shared" si="21003"/>
        <v>0</v>
      </c>
      <c r="AR1787" s="51" t="str">
        <f t="shared" ref="AR1787" si="21542">IF(COUNTIF(Codificacion2,CONCATENATE(AM1787,"_VAL_",AB1787))&gt;1,"Empate","")</f>
        <v/>
      </c>
      <c r="AS1787" s="63" t="str">
        <f t="shared" si="20876"/>
        <v/>
      </c>
      <c r="AT1787" s="59" t="str">
        <f t="shared" si="21004"/>
        <v>ALI_118_SEG_3_</v>
      </c>
      <c r="AU1787" s="63">
        <f t="shared" ref="AU1787" si="21543">IF(AND(COUNTIF(Codificacion3,AT1787)&lt;AO1787),1,COUNTIF(Codificacion3,AT1787))</f>
        <v>1</v>
      </c>
      <c r="AV1787" s="62" t="str">
        <f t="shared" si="21006"/>
        <v>No Seleccionada</v>
      </c>
      <c r="AW1787" s="53"/>
      <c r="AX1787" s="51" t="str">
        <f t="shared" si="21007"/>
        <v>ALI_118_SEG_3FALSO</v>
      </c>
      <c r="AY1787" s="51">
        <f t="shared" si="20989"/>
        <v>3</v>
      </c>
      <c r="AZ1787" s="64" t="b">
        <f t="shared" si="21008"/>
        <v>0</v>
      </c>
    </row>
    <row r="1788" spans="1:52" x14ac:dyDescent="0.2">
      <c r="A1788" s="50" t="b">
        <f t="shared" si="20955"/>
        <v>0</v>
      </c>
      <c r="B1788" s="51" t="s">
        <v>156</v>
      </c>
      <c r="C1788" s="52">
        <v>118</v>
      </c>
      <c r="D1788" s="52">
        <f t="shared" ref="D1788" si="21544">IF(ISERROR(VLOOKUP(E1788,Proveedores,2,FALSE)),"",VLOOKUP(E1788,Proveedores,2,FALSE))</f>
        <v>2095</v>
      </c>
      <c r="E1788" s="53" t="s">
        <v>157</v>
      </c>
      <c r="F1788" s="54">
        <v>34</v>
      </c>
      <c r="G1788" s="53" t="s">
        <v>56</v>
      </c>
      <c r="H1788" s="53" t="s">
        <v>59</v>
      </c>
      <c r="I1788" s="52">
        <v>4</v>
      </c>
      <c r="J1788" s="53" t="s">
        <v>58</v>
      </c>
      <c r="K1788" s="55">
        <v>44835</v>
      </c>
      <c r="L1788" s="56">
        <v>7252</v>
      </c>
      <c r="M1788" s="56">
        <v>8871</v>
      </c>
      <c r="N1788" s="56">
        <v>4731</v>
      </c>
      <c r="O1788" s="56">
        <v>296</v>
      </c>
      <c r="P1788" s="57">
        <v>740</v>
      </c>
      <c r="Q1788" s="58">
        <v>0</v>
      </c>
      <c r="R1788" s="57">
        <v>740</v>
      </c>
      <c r="S1788" s="57">
        <v>984</v>
      </c>
      <c r="T1788" s="58">
        <v>0</v>
      </c>
      <c r="U1788" s="57">
        <v>984</v>
      </c>
      <c r="V1788" s="57">
        <v>1312</v>
      </c>
      <c r="W1788" s="58">
        <v>0</v>
      </c>
      <c r="X1788" s="57">
        <v>1312</v>
      </c>
      <c r="Y1788" s="57">
        <v>1312</v>
      </c>
      <c r="Z1788" s="58">
        <v>0</v>
      </c>
      <c r="AA1788" s="57">
        <v>1312</v>
      </c>
      <c r="AB1788" s="57">
        <v>20690968</v>
      </c>
      <c r="AC1788" s="53" t="str">
        <f t="shared" si="20991"/>
        <v>Registro Valido</v>
      </c>
      <c r="AD1788" s="57">
        <f t="shared" ref="AD1788" si="21545">IF(OR(ISERROR(VLOOKUP(CONCATENATE("ALI_",$C1788,"_SEG_",$I1788,"_PROV_",$D1788),Catalogo_Precios,AD$8,FALSE)),L1788=0),0,VLOOKUP(CONCATENATE("ALI_",$C1788,"_SEG_",$I1788,"_PROV_",$D1788),Catalogo_Precios,AD$8,FALSE))</f>
        <v>740</v>
      </c>
      <c r="AE1788" s="57">
        <f t="shared" ref="AE1788" si="21546">IF(OR(ISERROR(VLOOKUP(CONCATENATE("ALI_",$C1788,"_SEG_",$I1788,"_PROV_",$D1788),Catalogo_Precios,AE$8,FALSE)),M1788=0),0,VLOOKUP(CONCATENATE("ALI_",$C1788,"_SEG_",$I1788,"_PROV_",$D1788),Catalogo_Precios,AE$8,FALSE))</f>
        <v>984</v>
      </c>
      <c r="AF1788" s="57">
        <f t="shared" ref="AF1788" si="21547">IF(OR(ISERROR(VLOOKUP(CONCATENATE("ALI_",$C1788,"_SEG_",$I1788,"_PROV_",$D1788),Catalogo_Precios,AF$8,FALSE)),N1788=0),0,VLOOKUP(CONCATENATE("ALI_",$C1788,"_SEG_",$I1788,"_PROV_",$D1788),Catalogo_Precios,AF$8,FALSE))</f>
        <v>1312</v>
      </c>
      <c r="AG1788" s="57">
        <f t="shared" ref="AG1788" si="21548">IF(OR(ISERROR(VLOOKUP(CONCATENATE("ALI_",$C1788,"_SEG_",$I1788,"_PROV_",$D1788),Catalogo_Precios,AG$8,FALSE)),O1788=0),0,VLOOKUP(CONCATENATE("ALI_",$C1788,"_SEG_",$I1788,"_PROV_",$D1788),Catalogo_Precios,AG$8,FALSE))</f>
        <v>1312</v>
      </c>
      <c r="AH1788" s="57">
        <f t="shared" ref="AH1788" si="21549">IF(OR(ISERROR(VLOOKUP(CONCATENATE("ALI_",$C1788,"_SEG_",$I1788,"_PROV_",$D1788),Catalogo_Precios,AH$8,FALSE)),L1788=0),0,VLOOKUP(CONCATENATE("ALI_",$C1788,"_SEG_",$I1788,"_PROV_",$D1788),Catalogo_Precios,AH$8,FALSE))</f>
        <v>735</v>
      </c>
      <c r="AI1788" s="57">
        <f t="shared" ref="AI1788" si="21550">IF(OR(ISERROR(VLOOKUP(CONCATENATE("ALI_",$C1788,"_SEG_",$I1788,"_PROV_",$D1788),Catalogo_Precios,AI$8,FALSE)),M1788=0),0,VLOOKUP(CONCATENATE("ALI_",$C1788,"_SEG_",$I1788,"_PROV_",$D1788),Catalogo_Precios,AI$8,FALSE))</f>
        <v>979</v>
      </c>
      <c r="AJ1788" s="57">
        <f t="shared" ref="AJ1788" si="21551">IF(OR(ISERROR(VLOOKUP(CONCATENATE("ALI_",$C1788,"_SEG_",$I1788,"_PROV_",$D1788),Catalogo_Precios,AJ$8,FALSE)),N1788=0),0,VLOOKUP(CONCATENATE("ALI_",$C1788,"_SEG_",$I1788,"_PROV_",$D1788),Catalogo_Precios,AJ$8,FALSE))</f>
        <v>1305</v>
      </c>
      <c r="AK1788" s="57">
        <f t="shared" ref="AK1788" si="21552">IF(OR(ISERROR(VLOOKUP(CONCATENATE("ALI_",$C1788,"_SEG_",$I1788,"_PROV_",$D1788),Catalogo_Precios,AK$8,FALSE)),O1788=0),0,VLOOKUP(CONCATENATE("ALI_",$C1788,"_SEG_",$I1788,"_PROV_",$D1788),Catalogo_Precios,AK$8,FALSE))</f>
        <v>1305</v>
      </c>
      <c r="AL1788" s="53"/>
      <c r="AM1788" s="59" t="str">
        <f t="shared" si="21000"/>
        <v>ALI_118_SEG_4</v>
      </c>
      <c r="AN1788" s="59" t="str">
        <f t="shared" si="21001"/>
        <v>ALI_118_SEG_4_VAL_20690968</v>
      </c>
      <c r="AO1788" s="60">
        <f t="shared" ref="AO1788" si="21553">IF(OR(AB1788="",AB1788=0),0,COUNTIF(Codificacion,AM1788))</f>
        <v>4</v>
      </c>
      <c r="AP1788" s="61">
        <f t="array" ref="AP1788">MIN(IF(Codificacion=AM1788,Total_Cotizacion,""))</f>
        <v>16460131.199999999</v>
      </c>
      <c r="AQ1788" s="62" t="b">
        <f t="shared" si="21003"/>
        <v>0</v>
      </c>
      <c r="AR1788" s="51" t="str">
        <f t="shared" ref="AR1788" si="21554">IF(COUNTIF(Codificacion2,CONCATENATE(AM1788,"_VAL_",AB1788))&gt;1,"Empate","")</f>
        <v/>
      </c>
      <c r="AS1788" s="63" t="str">
        <f t="shared" si="20876"/>
        <v/>
      </c>
      <c r="AT1788" s="59" t="str">
        <f t="shared" si="21004"/>
        <v>ALI_118_SEG_4_</v>
      </c>
      <c r="AU1788" s="63">
        <f t="shared" ref="AU1788" si="21555">IF(AND(COUNTIF(Codificacion3,AT1788)&lt;AO1788),1,COUNTIF(Codificacion3,AT1788))</f>
        <v>1</v>
      </c>
      <c r="AV1788" s="62" t="str">
        <f t="shared" si="21006"/>
        <v>No Seleccionada</v>
      </c>
      <c r="AW1788" s="53"/>
      <c r="AX1788" s="51" t="str">
        <f t="shared" si="21007"/>
        <v>ALI_118_SEG_4FALSO</v>
      </c>
      <c r="AY1788" s="51">
        <f t="shared" si="20989"/>
        <v>3</v>
      </c>
      <c r="AZ1788" s="64" t="b">
        <f t="shared" si="21008"/>
        <v>0</v>
      </c>
    </row>
    <row r="1789" spans="1:52" x14ac:dyDescent="0.2">
      <c r="A1789" s="50" t="b">
        <f t="shared" si="20955"/>
        <v>0</v>
      </c>
      <c r="B1789" s="51" t="s">
        <v>156</v>
      </c>
      <c r="C1789" s="52">
        <v>118</v>
      </c>
      <c r="D1789" s="52">
        <f t="shared" ref="D1789" si="21556">IF(ISERROR(VLOOKUP(E1789,Proveedores,2,FALSE)),"",VLOOKUP(E1789,Proveedores,2,FALSE))</f>
        <v>2095</v>
      </c>
      <c r="E1789" s="53" t="s">
        <v>157</v>
      </c>
      <c r="F1789" s="54">
        <v>35</v>
      </c>
      <c r="G1789" s="53" t="s">
        <v>56</v>
      </c>
      <c r="H1789" s="53" t="s">
        <v>59</v>
      </c>
      <c r="I1789" s="52">
        <v>5</v>
      </c>
      <c r="J1789" s="53" t="s">
        <v>58</v>
      </c>
      <c r="K1789" s="55">
        <v>44835</v>
      </c>
      <c r="L1789" s="56">
        <v>6741</v>
      </c>
      <c r="M1789" s="56">
        <v>8248</v>
      </c>
      <c r="N1789" s="56">
        <v>4399</v>
      </c>
      <c r="O1789" s="56">
        <v>275</v>
      </c>
      <c r="P1789" s="57">
        <v>740</v>
      </c>
      <c r="Q1789" s="58">
        <v>0</v>
      </c>
      <c r="R1789" s="57">
        <v>740</v>
      </c>
      <c r="S1789" s="57">
        <v>984</v>
      </c>
      <c r="T1789" s="58">
        <v>0</v>
      </c>
      <c r="U1789" s="57">
        <v>984</v>
      </c>
      <c r="V1789" s="57">
        <v>1312</v>
      </c>
      <c r="W1789" s="58">
        <v>0</v>
      </c>
      <c r="X1789" s="57">
        <v>1312</v>
      </c>
      <c r="Y1789" s="57">
        <v>1312</v>
      </c>
      <c r="Z1789" s="58">
        <v>0</v>
      </c>
      <c r="AA1789" s="57">
        <v>1312</v>
      </c>
      <c r="AB1789" s="57">
        <v>19236660</v>
      </c>
      <c r="AC1789" s="53" t="str">
        <f t="shared" si="20991"/>
        <v>Registro Valido</v>
      </c>
      <c r="AD1789" s="57">
        <f t="shared" ref="AD1789" si="21557">IF(OR(ISERROR(VLOOKUP(CONCATENATE("ALI_",$C1789,"_SEG_",$I1789,"_PROV_",$D1789),Catalogo_Precios,AD$8,FALSE)),L1789=0),0,VLOOKUP(CONCATENATE("ALI_",$C1789,"_SEG_",$I1789,"_PROV_",$D1789),Catalogo_Precios,AD$8,FALSE))</f>
        <v>740</v>
      </c>
      <c r="AE1789" s="57">
        <f t="shared" ref="AE1789" si="21558">IF(OR(ISERROR(VLOOKUP(CONCATENATE("ALI_",$C1789,"_SEG_",$I1789,"_PROV_",$D1789),Catalogo_Precios,AE$8,FALSE)),M1789=0),0,VLOOKUP(CONCATENATE("ALI_",$C1789,"_SEG_",$I1789,"_PROV_",$D1789),Catalogo_Precios,AE$8,FALSE))</f>
        <v>984</v>
      </c>
      <c r="AF1789" s="57">
        <f t="shared" ref="AF1789" si="21559">IF(OR(ISERROR(VLOOKUP(CONCATENATE("ALI_",$C1789,"_SEG_",$I1789,"_PROV_",$D1789),Catalogo_Precios,AF$8,FALSE)),N1789=0),0,VLOOKUP(CONCATENATE("ALI_",$C1789,"_SEG_",$I1789,"_PROV_",$D1789),Catalogo_Precios,AF$8,FALSE))</f>
        <v>1312</v>
      </c>
      <c r="AG1789" s="57">
        <f t="shared" ref="AG1789" si="21560">IF(OR(ISERROR(VLOOKUP(CONCATENATE("ALI_",$C1789,"_SEG_",$I1789,"_PROV_",$D1789),Catalogo_Precios,AG$8,FALSE)),O1789=0),0,VLOOKUP(CONCATENATE("ALI_",$C1789,"_SEG_",$I1789,"_PROV_",$D1789),Catalogo_Precios,AG$8,FALSE))</f>
        <v>1312</v>
      </c>
      <c r="AH1789" s="57">
        <f t="shared" ref="AH1789" si="21561">IF(OR(ISERROR(VLOOKUP(CONCATENATE("ALI_",$C1789,"_SEG_",$I1789,"_PROV_",$D1789),Catalogo_Precios,AH$8,FALSE)),L1789=0),0,VLOOKUP(CONCATENATE("ALI_",$C1789,"_SEG_",$I1789,"_PROV_",$D1789),Catalogo_Precios,AH$8,FALSE))</f>
        <v>735</v>
      </c>
      <c r="AI1789" s="57">
        <f t="shared" ref="AI1789" si="21562">IF(OR(ISERROR(VLOOKUP(CONCATENATE("ALI_",$C1789,"_SEG_",$I1789,"_PROV_",$D1789),Catalogo_Precios,AI$8,FALSE)),M1789=0),0,VLOOKUP(CONCATENATE("ALI_",$C1789,"_SEG_",$I1789,"_PROV_",$D1789),Catalogo_Precios,AI$8,FALSE))</f>
        <v>979</v>
      </c>
      <c r="AJ1789" s="57">
        <f t="shared" ref="AJ1789" si="21563">IF(OR(ISERROR(VLOOKUP(CONCATENATE("ALI_",$C1789,"_SEG_",$I1789,"_PROV_",$D1789),Catalogo_Precios,AJ$8,FALSE)),N1789=0),0,VLOOKUP(CONCATENATE("ALI_",$C1789,"_SEG_",$I1789,"_PROV_",$D1789),Catalogo_Precios,AJ$8,FALSE))</f>
        <v>1305</v>
      </c>
      <c r="AK1789" s="57">
        <f t="shared" ref="AK1789" si="21564">IF(OR(ISERROR(VLOOKUP(CONCATENATE("ALI_",$C1789,"_SEG_",$I1789,"_PROV_",$D1789),Catalogo_Precios,AK$8,FALSE)),O1789=0),0,VLOOKUP(CONCATENATE("ALI_",$C1789,"_SEG_",$I1789,"_PROV_",$D1789),Catalogo_Precios,AK$8,FALSE))</f>
        <v>1305</v>
      </c>
      <c r="AL1789" s="53"/>
      <c r="AM1789" s="59" t="str">
        <f t="shared" si="21000"/>
        <v>ALI_118_SEG_5</v>
      </c>
      <c r="AN1789" s="59" t="str">
        <f t="shared" si="21001"/>
        <v>ALI_118_SEG_5_VAL_19236660</v>
      </c>
      <c r="AO1789" s="60">
        <f t="shared" ref="AO1789" si="21565">IF(OR(AB1789="",AB1789=0),0,COUNTIF(Codificacion,AM1789))</f>
        <v>4</v>
      </c>
      <c r="AP1789" s="61">
        <f t="array" ref="AP1789">MIN(IF(Codificacion=AM1789,Total_Cotizacion,""))</f>
        <v>15303197.600000001</v>
      </c>
      <c r="AQ1789" s="62" t="b">
        <f t="shared" si="21003"/>
        <v>0</v>
      </c>
      <c r="AR1789" s="51" t="str">
        <f t="shared" ref="AR1789" si="21566">IF(COUNTIF(Codificacion2,CONCATENATE(AM1789,"_VAL_",AB1789))&gt;1,"Empate","")</f>
        <v/>
      </c>
      <c r="AS1789" s="63" t="str">
        <f t="shared" si="20876"/>
        <v/>
      </c>
      <c r="AT1789" s="59" t="str">
        <f t="shared" si="21004"/>
        <v>ALI_118_SEG_5_</v>
      </c>
      <c r="AU1789" s="63">
        <f t="shared" ref="AU1789" si="21567">IF(AND(COUNTIF(Codificacion3,AT1789)&lt;AO1789),1,COUNTIF(Codificacion3,AT1789))</f>
        <v>1</v>
      </c>
      <c r="AV1789" s="62" t="str">
        <f t="shared" si="21006"/>
        <v>No Seleccionada</v>
      </c>
      <c r="AW1789" s="53"/>
      <c r="AX1789" s="51" t="str">
        <f t="shared" si="21007"/>
        <v>ALI_118_SEG_5FALSO</v>
      </c>
      <c r="AY1789" s="51">
        <f t="shared" si="20989"/>
        <v>3</v>
      </c>
      <c r="AZ1789" s="64" t="b">
        <f t="shared" si="21008"/>
        <v>0</v>
      </c>
    </row>
    <row r="1790" spans="1:52" x14ac:dyDescent="0.2">
      <c r="A1790" s="50" t="b">
        <f t="shared" si="20955"/>
        <v>0</v>
      </c>
      <c r="B1790" s="51" t="s">
        <v>156</v>
      </c>
      <c r="C1790" s="52">
        <v>118</v>
      </c>
      <c r="D1790" s="52">
        <f t="shared" ref="D1790" si="21568">IF(ISERROR(VLOOKUP(E1790,Proveedores,2,FALSE)),"",VLOOKUP(E1790,Proveedores,2,FALSE))</f>
        <v>2095</v>
      </c>
      <c r="E1790" s="53" t="s">
        <v>157</v>
      </c>
      <c r="F1790" s="54">
        <v>36</v>
      </c>
      <c r="G1790" s="53" t="s">
        <v>56</v>
      </c>
      <c r="H1790" s="53" t="s">
        <v>59</v>
      </c>
      <c r="I1790" s="52">
        <v>6</v>
      </c>
      <c r="J1790" s="53" t="s">
        <v>58</v>
      </c>
      <c r="K1790" s="55">
        <v>44835</v>
      </c>
      <c r="L1790" s="56">
        <v>7296</v>
      </c>
      <c r="M1790" s="56">
        <v>8928</v>
      </c>
      <c r="N1790" s="56">
        <v>4760</v>
      </c>
      <c r="O1790" s="56">
        <v>298</v>
      </c>
      <c r="P1790" s="57">
        <v>740</v>
      </c>
      <c r="Q1790" s="58">
        <v>0</v>
      </c>
      <c r="R1790" s="57">
        <v>740</v>
      </c>
      <c r="S1790" s="57">
        <v>984</v>
      </c>
      <c r="T1790" s="58">
        <v>0</v>
      </c>
      <c r="U1790" s="57">
        <v>984</v>
      </c>
      <c r="V1790" s="57">
        <v>1312</v>
      </c>
      <c r="W1790" s="58">
        <v>0</v>
      </c>
      <c r="X1790" s="57">
        <v>1312</v>
      </c>
      <c r="Y1790" s="57">
        <v>1312</v>
      </c>
      <c r="Z1790" s="58">
        <v>0</v>
      </c>
      <c r="AA1790" s="57">
        <v>1312</v>
      </c>
      <c r="AB1790" s="57">
        <v>20820288</v>
      </c>
      <c r="AC1790" s="53" t="str">
        <f t="shared" si="20991"/>
        <v>Registro Valido</v>
      </c>
      <c r="AD1790" s="57">
        <f t="shared" ref="AD1790" si="21569">IF(OR(ISERROR(VLOOKUP(CONCATENATE("ALI_",$C1790,"_SEG_",$I1790,"_PROV_",$D1790),Catalogo_Precios,AD$8,FALSE)),L1790=0),0,VLOOKUP(CONCATENATE("ALI_",$C1790,"_SEG_",$I1790,"_PROV_",$D1790),Catalogo_Precios,AD$8,FALSE))</f>
        <v>740</v>
      </c>
      <c r="AE1790" s="57">
        <f t="shared" ref="AE1790" si="21570">IF(OR(ISERROR(VLOOKUP(CONCATENATE("ALI_",$C1790,"_SEG_",$I1790,"_PROV_",$D1790),Catalogo_Precios,AE$8,FALSE)),M1790=0),0,VLOOKUP(CONCATENATE("ALI_",$C1790,"_SEG_",$I1790,"_PROV_",$D1790),Catalogo_Precios,AE$8,FALSE))</f>
        <v>984</v>
      </c>
      <c r="AF1790" s="57">
        <f t="shared" ref="AF1790" si="21571">IF(OR(ISERROR(VLOOKUP(CONCATENATE("ALI_",$C1790,"_SEG_",$I1790,"_PROV_",$D1790),Catalogo_Precios,AF$8,FALSE)),N1790=0),0,VLOOKUP(CONCATENATE("ALI_",$C1790,"_SEG_",$I1790,"_PROV_",$D1790),Catalogo_Precios,AF$8,FALSE))</f>
        <v>1312</v>
      </c>
      <c r="AG1790" s="57">
        <f t="shared" ref="AG1790" si="21572">IF(OR(ISERROR(VLOOKUP(CONCATENATE("ALI_",$C1790,"_SEG_",$I1790,"_PROV_",$D1790),Catalogo_Precios,AG$8,FALSE)),O1790=0),0,VLOOKUP(CONCATENATE("ALI_",$C1790,"_SEG_",$I1790,"_PROV_",$D1790),Catalogo_Precios,AG$8,FALSE))</f>
        <v>1312</v>
      </c>
      <c r="AH1790" s="57">
        <f t="shared" ref="AH1790" si="21573">IF(OR(ISERROR(VLOOKUP(CONCATENATE("ALI_",$C1790,"_SEG_",$I1790,"_PROV_",$D1790),Catalogo_Precios,AH$8,FALSE)),L1790=0),0,VLOOKUP(CONCATENATE("ALI_",$C1790,"_SEG_",$I1790,"_PROV_",$D1790),Catalogo_Precios,AH$8,FALSE))</f>
        <v>735</v>
      </c>
      <c r="AI1790" s="57">
        <f t="shared" ref="AI1790" si="21574">IF(OR(ISERROR(VLOOKUP(CONCATENATE("ALI_",$C1790,"_SEG_",$I1790,"_PROV_",$D1790),Catalogo_Precios,AI$8,FALSE)),M1790=0),0,VLOOKUP(CONCATENATE("ALI_",$C1790,"_SEG_",$I1790,"_PROV_",$D1790),Catalogo_Precios,AI$8,FALSE))</f>
        <v>979</v>
      </c>
      <c r="AJ1790" s="57">
        <f t="shared" ref="AJ1790" si="21575">IF(OR(ISERROR(VLOOKUP(CONCATENATE("ALI_",$C1790,"_SEG_",$I1790,"_PROV_",$D1790),Catalogo_Precios,AJ$8,FALSE)),N1790=0),0,VLOOKUP(CONCATENATE("ALI_",$C1790,"_SEG_",$I1790,"_PROV_",$D1790),Catalogo_Precios,AJ$8,FALSE))</f>
        <v>1305</v>
      </c>
      <c r="AK1790" s="57">
        <f t="shared" ref="AK1790" si="21576">IF(OR(ISERROR(VLOOKUP(CONCATENATE("ALI_",$C1790,"_SEG_",$I1790,"_PROV_",$D1790),Catalogo_Precios,AK$8,FALSE)),O1790=0),0,VLOOKUP(CONCATENATE("ALI_",$C1790,"_SEG_",$I1790,"_PROV_",$D1790),Catalogo_Precios,AK$8,FALSE))</f>
        <v>1305</v>
      </c>
      <c r="AL1790" s="53"/>
      <c r="AM1790" s="59" t="str">
        <f t="shared" si="21000"/>
        <v>ALI_118_SEG_6</v>
      </c>
      <c r="AN1790" s="59" t="str">
        <f t="shared" si="21001"/>
        <v>ALI_118_SEG_6_VAL_20820288</v>
      </c>
      <c r="AO1790" s="60">
        <f t="shared" ref="AO1790" si="21577">IF(OR(AB1790="",AB1790=0),0,COUNTIF(Codificacion,AM1790))</f>
        <v>4</v>
      </c>
      <c r="AP1790" s="61">
        <f t="array" ref="AP1790">MIN(IF(Codificacion=AM1790,Total_Cotizacion,""))</f>
        <v>16563009.600000001</v>
      </c>
      <c r="AQ1790" s="62" t="b">
        <f t="shared" si="21003"/>
        <v>0</v>
      </c>
      <c r="AR1790" s="51" t="str">
        <f t="shared" ref="AR1790" si="21578">IF(COUNTIF(Codificacion2,CONCATENATE(AM1790,"_VAL_",AB1790))&gt;1,"Empate","")</f>
        <v/>
      </c>
      <c r="AS1790" s="63" t="str">
        <f t="shared" si="20876"/>
        <v/>
      </c>
      <c r="AT1790" s="59" t="str">
        <f t="shared" si="21004"/>
        <v>ALI_118_SEG_6_</v>
      </c>
      <c r="AU1790" s="63">
        <f t="shared" ref="AU1790" si="21579">IF(AND(COUNTIF(Codificacion3,AT1790)&lt;AO1790),1,COUNTIF(Codificacion3,AT1790))</f>
        <v>1</v>
      </c>
      <c r="AV1790" s="62" t="str">
        <f t="shared" si="21006"/>
        <v>No Seleccionada</v>
      </c>
      <c r="AW1790" s="53"/>
      <c r="AX1790" s="51" t="str">
        <f t="shared" si="21007"/>
        <v>ALI_118_SEG_6FALSO</v>
      </c>
      <c r="AY1790" s="51">
        <f t="shared" si="20989"/>
        <v>3</v>
      </c>
      <c r="AZ1790" s="64" t="b">
        <f t="shared" si="21008"/>
        <v>0</v>
      </c>
    </row>
    <row r="1791" spans="1:52" x14ac:dyDescent="0.2">
      <c r="A1791" s="50" t="b">
        <f t="shared" si="20955"/>
        <v>0</v>
      </c>
      <c r="B1791" s="51" t="s">
        <v>156</v>
      </c>
      <c r="C1791" s="52">
        <v>118</v>
      </c>
      <c r="D1791" s="52">
        <f t="shared" ref="D1791" si="21580">IF(ISERROR(VLOOKUP(E1791,Proveedores,2,FALSE)),"",VLOOKUP(E1791,Proveedores,2,FALSE))</f>
        <v>2095</v>
      </c>
      <c r="E1791" s="53" t="s">
        <v>157</v>
      </c>
      <c r="F1791" s="54">
        <v>37</v>
      </c>
      <c r="G1791" s="53" t="s">
        <v>56</v>
      </c>
      <c r="H1791" s="53" t="s">
        <v>59</v>
      </c>
      <c r="I1791" s="52">
        <v>7</v>
      </c>
      <c r="J1791" s="53" t="s">
        <v>58</v>
      </c>
      <c r="K1791" s="55">
        <v>44835</v>
      </c>
      <c r="L1791" s="56">
        <v>7451</v>
      </c>
      <c r="M1791" s="56">
        <v>9117</v>
      </c>
      <c r="N1791" s="56">
        <v>4861</v>
      </c>
      <c r="O1791" s="56">
        <v>304</v>
      </c>
      <c r="P1791" s="57">
        <v>740</v>
      </c>
      <c r="Q1791" s="58">
        <v>0</v>
      </c>
      <c r="R1791" s="57">
        <v>740</v>
      </c>
      <c r="S1791" s="57">
        <v>984</v>
      </c>
      <c r="T1791" s="58">
        <v>0</v>
      </c>
      <c r="U1791" s="57">
        <v>984</v>
      </c>
      <c r="V1791" s="57">
        <v>1312</v>
      </c>
      <c r="W1791" s="58">
        <v>0</v>
      </c>
      <c r="X1791" s="57">
        <v>1312</v>
      </c>
      <c r="Y1791" s="57">
        <v>1312</v>
      </c>
      <c r="Z1791" s="58">
        <v>0</v>
      </c>
      <c r="AA1791" s="57">
        <v>1312</v>
      </c>
      <c r="AB1791" s="57">
        <v>21261348</v>
      </c>
      <c r="AC1791" s="53" t="str">
        <f t="shared" si="20991"/>
        <v>Registro Valido</v>
      </c>
      <c r="AD1791" s="57">
        <f t="shared" ref="AD1791" si="21581">IF(OR(ISERROR(VLOOKUP(CONCATENATE("ALI_",$C1791,"_SEG_",$I1791,"_PROV_",$D1791),Catalogo_Precios,AD$8,FALSE)),L1791=0),0,VLOOKUP(CONCATENATE("ALI_",$C1791,"_SEG_",$I1791,"_PROV_",$D1791),Catalogo_Precios,AD$8,FALSE))</f>
        <v>740</v>
      </c>
      <c r="AE1791" s="57">
        <f t="shared" ref="AE1791" si="21582">IF(OR(ISERROR(VLOOKUP(CONCATENATE("ALI_",$C1791,"_SEG_",$I1791,"_PROV_",$D1791),Catalogo_Precios,AE$8,FALSE)),M1791=0),0,VLOOKUP(CONCATENATE("ALI_",$C1791,"_SEG_",$I1791,"_PROV_",$D1791),Catalogo_Precios,AE$8,FALSE))</f>
        <v>984</v>
      </c>
      <c r="AF1791" s="57">
        <f t="shared" ref="AF1791" si="21583">IF(OR(ISERROR(VLOOKUP(CONCATENATE("ALI_",$C1791,"_SEG_",$I1791,"_PROV_",$D1791),Catalogo_Precios,AF$8,FALSE)),N1791=0),0,VLOOKUP(CONCATENATE("ALI_",$C1791,"_SEG_",$I1791,"_PROV_",$D1791),Catalogo_Precios,AF$8,FALSE))</f>
        <v>1312</v>
      </c>
      <c r="AG1791" s="57">
        <f t="shared" ref="AG1791" si="21584">IF(OR(ISERROR(VLOOKUP(CONCATENATE("ALI_",$C1791,"_SEG_",$I1791,"_PROV_",$D1791),Catalogo_Precios,AG$8,FALSE)),O1791=0),0,VLOOKUP(CONCATENATE("ALI_",$C1791,"_SEG_",$I1791,"_PROV_",$D1791),Catalogo_Precios,AG$8,FALSE))</f>
        <v>1312</v>
      </c>
      <c r="AH1791" s="57">
        <f t="shared" ref="AH1791" si="21585">IF(OR(ISERROR(VLOOKUP(CONCATENATE("ALI_",$C1791,"_SEG_",$I1791,"_PROV_",$D1791),Catalogo_Precios,AH$8,FALSE)),L1791=0),0,VLOOKUP(CONCATENATE("ALI_",$C1791,"_SEG_",$I1791,"_PROV_",$D1791),Catalogo_Precios,AH$8,FALSE))</f>
        <v>735</v>
      </c>
      <c r="AI1791" s="57">
        <f t="shared" ref="AI1791" si="21586">IF(OR(ISERROR(VLOOKUP(CONCATENATE("ALI_",$C1791,"_SEG_",$I1791,"_PROV_",$D1791),Catalogo_Precios,AI$8,FALSE)),M1791=0),0,VLOOKUP(CONCATENATE("ALI_",$C1791,"_SEG_",$I1791,"_PROV_",$D1791),Catalogo_Precios,AI$8,FALSE))</f>
        <v>979</v>
      </c>
      <c r="AJ1791" s="57">
        <f t="shared" ref="AJ1791" si="21587">IF(OR(ISERROR(VLOOKUP(CONCATENATE("ALI_",$C1791,"_SEG_",$I1791,"_PROV_",$D1791),Catalogo_Precios,AJ$8,FALSE)),N1791=0),0,VLOOKUP(CONCATENATE("ALI_",$C1791,"_SEG_",$I1791,"_PROV_",$D1791),Catalogo_Precios,AJ$8,FALSE))</f>
        <v>1305</v>
      </c>
      <c r="AK1791" s="57">
        <f t="shared" ref="AK1791" si="21588">IF(OR(ISERROR(VLOOKUP(CONCATENATE("ALI_",$C1791,"_SEG_",$I1791,"_PROV_",$D1791),Catalogo_Precios,AK$8,FALSE)),O1791=0),0,VLOOKUP(CONCATENATE("ALI_",$C1791,"_SEG_",$I1791,"_PROV_",$D1791),Catalogo_Precios,AK$8,FALSE))</f>
        <v>1305</v>
      </c>
      <c r="AL1791" s="53"/>
      <c r="AM1791" s="59" t="str">
        <f t="shared" si="21000"/>
        <v>ALI_118_SEG_7</v>
      </c>
      <c r="AN1791" s="59" t="str">
        <f t="shared" si="21001"/>
        <v>ALI_118_SEG_7_VAL_21261348</v>
      </c>
      <c r="AO1791" s="60">
        <f t="shared" ref="AO1791" si="21589">IF(OR(AB1791="",AB1791=0),0,COUNTIF(Codificacion,AM1791))</f>
        <v>4</v>
      </c>
      <c r="AP1791" s="61">
        <f t="array" ref="AP1791">MIN(IF(Codificacion=AM1791,Total_Cotizacion,""))</f>
        <v>17759576.52</v>
      </c>
      <c r="AQ1791" s="62" t="b">
        <f t="shared" si="21003"/>
        <v>0</v>
      </c>
      <c r="AR1791" s="51" t="str">
        <f t="shared" ref="AR1791" si="21590">IF(COUNTIF(Codificacion2,CONCATENATE(AM1791,"_VAL_",AB1791))&gt;1,"Empate","")</f>
        <v/>
      </c>
      <c r="AS1791" s="63" t="str">
        <f t="shared" si="20876"/>
        <v/>
      </c>
      <c r="AT1791" s="59" t="str">
        <f t="shared" si="21004"/>
        <v>ALI_118_SEG_7_</v>
      </c>
      <c r="AU1791" s="63">
        <f t="shared" ref="AU1791" si="21591">IF(AND(COUNTIF(Codificacion3,AT1791)&lt;AO1791),1,COUNTIF(Codificacion3,AT1791))</f>
        <v>1</v>
      </c>
      <c r="AV1791" s="62" t="str">
        <f t="shared" si="21006"/>
        <v>No Seleccionada</v>
      </c>
      <c r="AW1791" s="53"/>
      <c r="AX1791" s="51" t="str">
        <f t="shared" si="21007"/>
        <v>ALI_118_SEG_7FALSO</v>
      </c>
      <c r="AY1791" s="51">
        <f t="shared" si="20989"/>
        <v>3</v>
      </c>
      <c r="AZ1791" s="64" t="b">
        <f t="shared" si="21008"/>
        <v>0</v>
      </c>
    </row>
    <row r="1792" spans="1:52" x14ac:dyDescent="0.2">
      <c r="A1792" s="50" t="b">
        <f t="shared" si="20955"/>
        <v>0</v>
      </c>
      <c r="B1792" s="51" t="s">
        <v>156</v>
      </c>
      <c r="C1792" s="52">
        <v>118</v>
      </c>
      <c r="D1792" s="52">
        <f t="shared" ref="D1792" si="21592">IF(ISERROR(VLOOKUP(E1792,Proveedores,2,FALSE)),"",VLOOKUP(E1792,Proveedores,2,FALSE))</f>
        <v>2095</v>
      </c>
      <c r="E1792" s="53" t="s">
        <v>157</v>
      </c>
      <c r="F1792" s="54">
        <v>38</v>
      </c>
      <c r="G1792" s="53" t="s">
        <v>56</v>
      </c>
      <c r="H1792" s="53" t="s">
        <v>59</v>
      </c>
      <c r="I1792" s="52">
        <v>8</v>
      </c>
      <c r="J1792" s="53" t="s">
        <v>58</v>
      </c>
      <c r="K1792" s="55">
        <v>44835</v>
      </c>
      <c r="L1792" s="56">
        <v>7191</v>
      </c>
      <c r="M1792" s="56">
        <v>8798</v>
      </c>
      <c r="N1792" s="56">
        <v>4692</v>
      </c>
      <c r="O1792" s="56">
        <v>293</v>
      </c>
      <c r="P1792" s="57">
        <v>740</v>
      </c>
      <c r="Q1792" s="58">
        <v>0</v>
      </c>
      <c r="R1792" s="57">
        <v>740</v>
      </c>
      <c r="S1792" s="57">
        <v>984</v>
      </c>
      <c r="T1792" s="58">
        <v>0</v>
      </c>
      <c r="U1792" s="57">
        <v>984</v>
      </c>
      <c r="V1792" s="57">
        <v>1312</v>
      </c>
      <c r="W1792" s="58">
        <v>0</v>
      </c>
      <c r="X1792" s="57">
        <v>1312</v>
      </c>
      <c r="Y1792" s="57">
        <v>1312</v>
      </c>
      <c r="Z1792" s="58">
        <v>0</v>
      </c>
      <c r="AA1792" s="57">
        <v>1312</v>
      </c>
      <c r="AB1792" s="57">
        <v>20518892</v>
      </c>
      <c r="AC1792" s="53" t="str">
        <f t="shared" si="20991"/>
        <v>Registro Valido</v>
      </c>
      <c r="AD1792" s="57">
        <f t="shared" ref="AD1792" si="21593">IF(OR(ISERROR(VLOOKUP(CONCATENATE("ALI_",$C1792,"_SEG_",$I1792,"_PROV_",$D1792),Catalogo_Precios,AD$8,FALSE)),L1792=0),0,VLOOKUP(CONCATENATE("ALI_",$C1792,"_SEG_",$I1792,"_PROV_",$D1792),Catalogo_Precios,AD$8,FALSE))</f>
        <v>740</v>
      </c>
      <c r="AE1792" s="57">
        <f t="shared" ref="AE1792" si="21594">IF(OR(ISERROR(VLOOKUP(CONCATENATE("ALI_",$C1792,"_SEG_",$I1792,"_PROV_",$D1792),Catalogo_Precios,AE$8,FALSE)),M1792=0),0,VLOOKUP(CONCATENATE("ALI_",$C1792,"_SEG_",$I1792,"_PROV_",$D1792),Catalogo_Precios,AE$8,FALSE))</f>
        <v>984</v>
      </c>
      <c r="AF1792" s="57">
        <f t="shared" ref="AF1792" si="21595">IF(OR(ISERROR(VLOOKUP(CONCATENATE("ALI_",$C1792,"_SEG_",$I1792,"_PROV_",$D1792),Catalogo_Precios,AF$8,FALSE)),N1792=0),0,VLOOKUP(CONCATENATE("ALI_",$C1792,"_SEG_",$I1792,"_PROV_",$D1792),Catalogo_Precios,AF$8,FALSE))</f>
        <v>1312</v>
      </c>
      <c r="AG1792" s="57">
        <f t="shared" ref="AG1792" si="21596">IF(OR(ISERROR(VLOOKUP(CONCATENATE("ALI_",$C1792,"_SEG_",$I1792,"_PROV_",$D1792),Catalogo_Precios,AG$8,FALSE)),O1792=0),0,VLOOKUP(CONCATENATE("ALI_",$C1792,"_SEG_",$I1792,"_PROV_",$D1792),Catalogo_Precios,AG$8,FALSE))</f>
        <v>1312</v>
      </c>
      <c r="AH1792" s="57">
        <f t="shared" ref="AH1792" si="21597">IF(OR(ISERROR(VLOOKUP(CONCATENATE("ALI_",$C1792,"_SEG_",$I1792,"_PROV_",$D1792),Catalogo_Precios,AH$8,FALSE)),L1792=0),0,VLOOKUP(CONCATENATE("ALI_",$C1792,"_SEG_",$I1792,"_PROV_",$D1792),Catalogo_Precios,AH$8,FALSE))</f>
        <v>735</v>
      </c>
      <c r="AI1792" s="57">
        <f t="shared" ref="AI1792" si="21598">IF(OR(ISERROR(VLOOKUP(CONCATENATE("ALI_",$C1792,"_SEG_",$I1792,"_PROV_",$D1792),Catalogo_Precios,AI$8,FALSE)),M1792=0),0,VLOOKUP(CONCATENATE("ALI_",$C1792,"_SEG_",$I1792,"_PROV_",$D1792),Catalogo_Precios,AI$8,FALSE))</f>
        <v>979</v>
      </c>
      <c r="AJ1792" s="57">
        <f t="shared" ref="AJ1792" si="21599">IF(OR(ISERROR(VLOOKUP(CONCATENATE("ALI_",$C1792,"_SEG_",$I1792,"_PROV_",$D1792),Catalogo_Precios,AJ$8,FALSE)),N1792=0),0,VLOOKUP(CONCATENATE("ALI_",$C1792,"_SEG_",$I1792,"_PROV_",$D1792),Catalogo_Precios,AJ$8,FALSE))</f>
        <v>1305</v>
      </c>
      <c r="AK1792" s="57">
        <f t="shared" ref="AK1792" si="21600">IF(OR(ISERROR(VLOOKUP(CONCATENATE("ALI_",$C1792,"_SEG_",$I1792,"_PROV_",$D1792),Catalogo_Precios,AK$8,FALSE)),O1792=0),0,VLOOKUP(CONCATENATE("ALI_",$C1792,"_SEG_",$I1792,"_PROV_",$D1792),Catalogo_Precios,AK$8,FALSE))</f>
        <v>1305</v>
      </c>
      <c r="AL1792" s="53"/>
      <c r="AM1792" s="59" t="str">
        <f t="shared" si="21000"/>
        <v>ALI_118_SEG_8</v>
      </c>
      <c r="AN1792" s="59" t="str">
        <f t="shared" si="21001"/>
        <v>ALI_118_SEG_8_VAL_20518892</v>
      </c>
      <c r="AO1792" s="60">
        <f t="shared" ref="AO1792" si="21601">IF(OR(AB1792="",AB1792=0),0,COUNTIF(Codificacion,AM1792))</f>
        <v>4</v>
      </c>
      <c r="AP1792" s="61">
        <f t="array" ref="AP1792">MIN(IF(Codificacion=AM1792,Total_Cotizacion,""))</f>
        <v>17139403.68</v>
      </c>
      <c r="AQ1792" s="62" t="b">
        <f t="shared" si="21003"/>
        <v>0</v>
      </c>
      <c r="AR1792" s="51" t="str">
        <f t="shared" ref="AR1792" si="21602">IF(COUNTIF(Codificacion2,CONCATENATE(AM1792,"_VAL_",AB1792))&gt;1,"Empate","")</f>
        <v/>
      </c>
      <c r="AS1792" s="63" t="str">
        <f t="shared" si="20876"/>
        <v/>
      </c>
      <c r="AT1792" s="59" t="str">
        <f t="shared" si="21004"/>
        <v>ALI_118_SEG_8_</v>
      </c>
      <c r="AU1792" s="63">
        <f t="shared" ref="AU1792" si="21603">IF(AND(COUNTIF(Codificacion3,AT1792)&lt;AO1792),1,COUNTIF(Codificacion3,AT1792))</f>
        <v>1</v>
      </c>
      <c r="AV1792" s="62" t="str">
        <f t="shared" si="21006"/>
        <v>No Seleccionada</v>
      </c>
      <c r="AW1792" s="53"/>
      <c r="AX1792" s="51" t="str">
        <f t="shared" si="21007"/>
        <v>ALI_118_SEG_8FALSO</v>
      </c>
      <c r="AY1792" s="51">
        <f t="shared" si="20989"/>
        <v>3</v>
      </c>
      <c r="AZ1792" s="64" t="b">
        <f t="shared" si="21008"/>
        <v>0</v>
      </c>
    </row>
    <row r="1793" spans="1:52" x14ac:dyDescent="0.2">
      <c r="A1793" s="50" t="b">
        <f t="shared" si="20955"/>
        <v>0</v>
      </c>
      <c r="B1793" s="51" t="s">
        <v>156</v>
      </c>
      <c r="C1793" s="52">
        <v>118</v>
      </c>
      <c r="D1793" s="52">
        <f t="shared" ref="D1793" si="21604">IF(ISERROR(VLOOKUP(E1793,Proveedores,2,FALSE)),"",VLOOKUP(E1793,Proveedores,2,FALSE))</f>
        <v>2095</v>
      </c>
      <c r="E1793" s="53" t="s">
        <v>157</v>
      </c>
      <c r="F1793" s="54">
        <v>39</v>
      </c>
      <c r="G1793" s="53" t="s">
        <v>56</v>
      </c>
      <c r="H1793" s="53" t="s">
        <v>59</v>
      </c>
      <c r="I1793" s="52">
        <v>9</v>
      </c>
      <c r="J1793" s="53" t="s">
        <v>58</v>
      </c>
      <c r="K1793" s="55">
        <v>44835</v>
      </c>
      <c r="L1793" s="56">
        <v>7268</v>
      </c>
      <c r="M1793" s="56">
        <v>8893</v>
      </c>
      <c r="N1793" s="56">
        <v>4742</v>
      </c>
      <c r="O1793" s="56">
        <v>296</v>
      </c>
      <c r="P1793" s="57">
        <v>740</v>
      </c>
      <c r="Q1793" s="58">
        <v>0</v>
      </c>
      <c r="R1793" s="57">
        <v>740</v>
      </c>
      <c r="S1793" s="57">
        <v>984</v>
      </c>
      <c r="T1793" s="58">
        <v>0</v>
      </c>
      <c r="U1793" s="57">
        <v>984</v>
      </c>
      <c r="V1793" s="57">
        <v>1312</v>
      </c>
      <c r="W1793" s="58">
        <v>0</v>
      </c>
      <c r="X1793" s="57">
        <v>1312</v>
      </c>
      <c r="Y1793" s="57">
        <v>1312</v>
      </c>
      <c r="Z1793" s="58">
        <v>0</v>
      </c>
      <c r="AA1793" s="57">
        <v>1312</v>
      </c>
      <c r="AB1793" s="57">
        <v>20738888</v>
      </c>
      <c r="AC1793" s="53" t="str">
        <f t="shared" si="20991"/>
        <v>Registro Valido</v>
      </c>
      <c r="AD1793" s="57">
        <f t="shared" ref="AD1793" si="21605">IF(OR(ISERROR(VLOOKUP(CONCATENATE("ALI_",$C1793,"_SEG_",$I1793,"_PROV_",$D1793),Catalogo_Precios,AD$8,FALSE)),L1793=0),0,VLOOKUP(CONCATENATE("ALI_",$C1793,"_SEG_",$I1793,"_PROV_",$D1793),Catalogo_Precios,AD$8,FALSE))</f>
        <v>740</v>
      </c>
      <c r="AE1793" s="57">
        <f t="shared" ref="AE1793" si="21606">IF(OR(ISERROR(VLOOKUP(CONCATENATE("ALI_",$C1793,"_SEG_",$I1793,"_PROV_",$D1793),Catalogo_Precios,AE$8,FALSE)),M1793=0),0,VLOOKUP(CONCATENATE("ALI_",$C1793,"_SEG_",$I1793,"_PROV_",$D1793),Catalogo_Precios,AE$8,FALSE))</f>
        <v>984</v>
      </c>
      <c r="AF1793" s="57">
        <f t="shared" ref="AF1793" si="21607">IF(OR(ISERROR(VLOOKUP(CONCATENATE("ALI_",$C1793,"_SEG_",$I1793,"_PROV_",$D1793),Catalogo_Precios,AF$8,FALSE)),N1793=0),0,VLOOKUP(CONCATENATE("ALI_",$C1793,"_SEG_",$I1793,"_PROV_",$D1793),Catalogo_Precios,AF$8,FALSE))</f>
        <v>1312</v>
      </c>
      <c r="AG1793" s="57">
        <f t="shared" ref="AG1793" si="21608">IF(OR(ISERROR(VLOOKUP(CONCATENATE("ALI_",$C1793,"_SEG_",$I1793,"_PROV_",$D1793),Catalogo_Precios,AG$8,FALSE)),O1793=0),0,VLOOKUP(CONCATENATE("ALI_",$C1793,"_SEG_",$I1793,"_PROV_",$D1793),Catalogo_Precios,AG$8,FALSE))</f>
        <v>1312</v>
      </c>
      <c r="AH1793" s="57">
        <f t="shared" ref="AH1793" si="21609">IF(OR(ISERROR(VLOOKUP(CONCATENATE("ALI_",$C1793,"_SEG_",$I1793,"_PROV_",$D1793),Catalogo_Precios,AH$8,FALSE)),L1793=0),0,VLOOKUP(CONCATENATE("ALI_",$C1793,"_SEG_",$I1793,"_PROV_",$D1793),Catalogo_Precios,AH$8,FALSE))</f>
        <v>735</v>
      </c>
      <c r="AI1793" s="57">
        <f t="shared" ref="AI1793" si="21610">IF(OR(ISERROR(VLOOKUP(CONCATENATE("ALI_",$C1793,"_SEG_",$I1793,"_PROV_",$D1793),Catalogo_Precios,AI$8,FALSE)),M1793=0),0,VLOOKUP(CONCATENATE("ALI_",$C1793,"_SEG_",$I1793,"_PROV_",$D1793),Catalogo_Precios,AI$8,FALSE))</f>
        <v>979</v>
      </c>
      <c r="AJ1793" s="57">
        <f t="shared" ref="AJ1793" si="21611">IF(OR(ISERROR(VLOOKUP(CONCATENATE("ALI_",$C1793,"_SEG_",$I1793,"_PROV_",$D1793),Catalogo_Precios,AJ$8,FALSE)),N1793=0),0,VLOOKUP(CONCATENATE("ALI_",$C1793,"_SEG_",$I1793,"_PROV_",$D1793),Catalogo_Precios,AJ$8,FALSE))</f>
        <v>1305</v>
      </c>
      <c r="AK1793" s="57">
        <f t="shared" ref="AK1793" si="21612">IF(OR(ISERROR(VLOOKUP(CONCATENATE("ALI_",$C1793,"_SEG_",$I1793,"_PROV_",$D1793),Catalogo_Precios,AK$8,FALSE)),O1793=0),0,VLOOKUP(CONCATENATE("ALI_",$C1793,"_SEG_",$I1793,"_PROV_",$D1793),Catalogo_Precios,AK$8,FALSE))</f>
        <v>1305</v>
      </c>
      <c r="AL1793" s="53"/>
      <c r="AM1793" s="59" t="str">
        <f t="shared" si="21000"/>
        <v>ALI_118_SEG_9</v>
      </c>
      <c r="AN1793" s="59" t="str">
        <f t="shared" si="21001"/>
        <v>ALI_118_SEG_9_VAL_20738888</v>
      </c>
      <c r="AO1793" s="60">
        <f t="shared" ref="AO1793" si="21613">IF(OR(AB1793="",AB1793=0),0,COUNTIF(Codificacion,AM1793))</f>
        <v>4</v>
      </c>
      <c r="AP1793" s="61">
        <f t="array" ref="AP1793">MIN(IF(Codificacion=AM1793,Total_Cotizacion,""))</f>
        <v>17323166.279999997</v>
      </c>
      <c r="AQ1793" s="62" t="b">
        <f t="shared" si="21003"/>
        <v>0</v>
      </c>
      <c r="AR1793" s="51" t="str">
        <f t="shared" ref="AR1793" si="21614">IF(COUNTIF(Codificacion2,CONCATENATE(AM1793,"_VAL_",AB1793))&gt;1,"Empate","")</f>
        <v/>
      </c>
      <c r="AS1793" s="63" t="str">
        <f t="shared" ref="AS1793:AS1856" si="21615">IF(AND(AQ1793,AR1793="",AQ1793&lt;&gt;""),"X","")</f>
        <v/>
      </c>
      <c r="AT1793" s="59" t="str">
        <f t="shared" si="21004"/>
        <v>ALI_118_SEG_9_</v>
      </c>
      <c r="AU1793" s="63">
        <f t="shared" ref="AU1793" si="21616">IF(AND(COUNTIF(Codificacion3,AT1793)&lt;AO1793),1,COUNTIF(Codificacion3,AT1793))</f>
        <v>1</v>
      </c>
      <c r="AV1793" s="62" t="str">
        <f t="shared" si="21006"/>
        <v>No Seleccionada</v>
      </c>
      <c r="AW1793" s="53"/>
      <c r="AX1793" s="51" t="str">
        <f t="shared" si="21007"/>
        <v>ALI_118_SEG_9FALSO</v>
      </c>
      <c r="AY1793" s="51">
        <f t="shared" si="20989"/>
        <v>3</v>
      </c>
      <c r="AZ1793" s="64" t="b">
        <f t="shared" si="21008"/>
        <v>0</v>
      </c>
    </row>
    <row r="1794" spans="1:52" x14ac:dyDescent="0.2">
      <c r="A1794" s="50" t="b">
        <f t="shared" si="20955"/>
        <v>0</v>
      </c>
      <c r="B1794" s="51" t="s">
        <v>156</v>
      </c>
      <c r="C1794" s="52">
        <v>118</v>
      </c>
      <c r="D1794" s="52">
        <f t="shared" ref="D1794" si="21617">IF(ISERROR(VLOOKUP(E1794,Proveedores,2,FALSE)),"",VLOOKUP(E1794,Proveedores,2,FALSE))</f>
        <v>2095</v>
      </c>
      <c r="E1794" s="53" t="s">
        <v>157</v>
      </c>
      <c r="F1794" s="54">
        <v>40</v>
      </c>
      <c r="G1794" s="53" t="s">
        <v>56</v>
      </c>
      <c r="H1794" s="53" t="s">
        <v>59</v>
      </c>
      <c r="I1794" s="52">
        <v>10</v>
      </c>
      <c r="J1794" s="53" t="s">
        <v>58</v>
      </c>
      <c r="K1794" s="55">
        <v>44835</v>
      </c>
      <c r="L1794" s="56">
        <v>7277</v>
      </c>
      <c r="M1794" s="56">
        <v>8907</v>
      </c>
      <c r="N1794" s="56">
        <v>4749</v>
      </c>
      <c r="O1794" s="56">
        <v>297</v>
      </c>
      <c r="P1794" s="57">
        <v>740</v>
      </c>
      <c r="Q1794" s="58">
        <v>0</v>
      </c>
      <c r="R1794" s="57">
        <v>740</v>
      </c>
      <c r="S1794" s="57">
        <v>984</v>
      </c>
      <c r="T1794" s="58">
        <v>0</v>
      </c>
      <c r="U1794" s="57">
        <v>984</v>
      </c>
      <c r="V1794" s="57">
        <v>1312</v>
      </c>
      <c r="W1794" s="58">
        <v>0</v>
      </c>
      <c r="X1794" s="57">
        <v>1312</v>
      </c>
      <c r="Y1794" s="57">
        <v>1312</v>
      </c>
      <c r="Z1794" s="58">
        <v>0</v>
      </c>
      <c r="AA1794" s="57">
        <v>1312</v>
      </c>
      <c r="AB1794" s="57">
        <v>20769820</v>
      </c>
      <c r="AC1794" s="53" t="str">
        <f t="shared" si="20991"/>
        <v>Registro Valido</v>
      </c>
      <c r="AD1794" s="57">
        <f t="shared" ref="AD1794" si="21618">IF(OR(ISERROR(VLOOKUP(CONCATENATE("ALI_",$C1794,"_SEG_",$I1794,"_PROV_",$D1794),Catalogo_Precios,AD$8,FALSE)),L1794=0),0,VLOOKUP(CONCATENATE("ALI_",$C1794,"_SEG_",$I1794,"_PROV_",$D1794),Catalogo_Precios,AD$8,FALSE))</f>
        <v>740</v>
      </c>
      <c r="AE1794" s="57">
        <f t="shared" ref="AE1794" si="21619">IF(OR(ISERROR(VLOOKUP(CONCATENATE("ALI_",$C1794,"_SEG_",$I1794,"_PROV_",$D1794),Catalogo_Precios,AE$8,FALSE)),M1794=0),0,VLOOKUP(CONCATENATE("ALI_",$C1794,"_SEG_",$I1794,"_PROV_",$D1794),Catalogo_Precios,AE$8,FALSE))</f>
        <v>984</v>
      </c>
      <c r="AF1794" s="57">
        <f t="shared" ref="AF1794" si="21620">IF(OR(ISERROR(VLOOKUP(CONCATENATE("ALI_",$C1794,"_SEG_",$I1794,"_PROV_",$D1794),Catalogo_Precios,AF$8,FALSE)),N1794=0),0,VLOOKUP(CONCATENATE("ALI_",$C1794,"_SEG_",$I1794,"_PROV_",$D1794),Catalogo_Precios,AF$8,FALSE))</f>
        <v>1312</v>
      </c>
      <c r="AG1794" s="57">
        <f t="shared" ref="AG1794" si="21621">IF(OR(ISERROR(VLOOKUP(CONCATENATE("ALI_",$C1794,"_SEG_",$I1794,"_PROV_",$D1794),Catalogo_Precios,AG$8,FALSE)),O1794=0),0,VLOOKUP(CONCATENATE("ALI_",$C1794,"_SEG_",$I1794,"_PROV_",$D1794),Catalogo_Precios,AG$8,FALSE))</f>
        <v>1312</v>
      </c>
      <c r="AH1794" s="57">
        <f t="shared" ref="AH1794" si="21622">IF(OR(ISERROR(VLOOKUP(CONCATENATE("ALI_",$C1794,"_SEG_",$I1794,"_PROV_",$D1794),Catalogo_Precios,AH$8,FALSE)),L1794=0),0,VLOOKUP(CONCATENATE("ALI_",$C1794,"_SEG_",$I1794,"_PROV_",$D1794),Catalogo_Precios,AH$8,FALSE))</f>
        <v>735</v>
      </c>
      <c r="AI1794" s="57">
        <f t="shared" ref="AI1794" si="21623">IF(OR(ISERROR(VLOOKUP(CONCATENATE("ALI_",$C1794,"_SEG_",$I1794,"_PROV_",$D1794),Catalogo_Precios,AI$8,FALSE)),M1794=0),0,VLOOKUP(CONCATENATE("ALI_",$C1794,"_SEG_",$I1794,"_PROV_",$D1794),Catalogo_Precios,AI$8,FALSE))</f>
        <v>979</v>
      </c>
      <c r="AJ1794" s="57">
        <f t="shared" ref="AJ1794" si="21624">IF(OR(ISERROR(VLOOKUP(CONCATENATE("ALI_",$C1794,"_SEG_",$I1794,"_PROV_",$D1794),Catalogo_Precios,AJ$8,FALSE)),N1794=0),0,VLOOKUP(CONCATENATE("ALI_",$C1794,"_SEG_",$I1794,"_PROV_",$D1794),Catalogo_Precios,AJ$8,FALSE))</f>
        <v>1305</v>
      </c>
      <c r="AK1794" s="57">
        <f t="shared" ref="AK1794" si="21625">IF(OR(ISERROR(VLOOKUP(CONCATENATE("ALI_",$C1794,"_SEG_",$I1794,"_PROV_",$D1794),Catalogo_Precios,AK$8,FALSE)),O1794=0),0,VLOOKUP(CONCATENATE("ALI_",$C1794,"_SEG_",$I1794,"_PROV_",$D1794),Catalogo_Precios,AK$8,FALSE))</f>
        <v>1305</v>
      </c>
      <c r="AL1794" s="53"/>
      <c r="AM1794" s="59" t="str">
        <f t="shared" si="21000"/>
        <v>ALI_118_SEG_10</v>
      </c>
      <c r="AN1794" s="59" t="str">
        <f t="shared" si="21001"/>
        <v>ALI_118_SEG_10_VAL_20769820</v>
      </c>
      <c r="AO1794" s="60">
        <f t="shared" ref="AO1794" si="21626">IF(OR(AB1794="",AB1794=0),0,COUNTIF(Codificacion,AM1794))</f>
        <v>4</v>
      </c>
      <c r="AP1794" s="61">
        <f t="array" ref="AP1794">MIN(IF(Codificacion=AM1794,Total_Cotizacion,""))</f>
        <v>17349005.52</v>
      </c>
      <c r="AQ1794" s="62" t="b">
        <f t="shared" si="21003"/>
        <v>0</v>
      </c>
      <c r="AR1794" s="51" t="str">
        <f t="shared" ref="AR1794" si="21627">IF(COUNTIF(Codificacion2,CONCATENATE(AM1794,"_VAL_",AB1794))&gt;1,"Empate","")</f>
        <v/>
      </c>
      <c r="AS1794" s="63" t="str">
        <f t="shared" si="21615"/>
        <v/>
      </c>
      <c r="AT1794" s="59" t="str">
        <f t="shared" si="21004"/>
        <v>ALI_118_SEG_10_</v>
      </c>
      <c r="AU1794" s="63">
        <f t="shared" ref="AU1794" si="21628">IF(AND(COUNTIF(Codificacion3,AT1794)&lt;AO1794),1,COUNTIF(Codificacion3,AT1794))</f>
        <v>1</v>
      </c>
      <c r="AV1794" s="62" t="str">
        <f t="shared" si="21006"/>
        <v>No Seleccionada</v>
      </c>
      <c r="AW1794" s="53"/>
      <c r="AX1794" s="51" t="str">
        <f t="shared" si="21007"/>
        <v>ALI_118_SEG_10FALSO</v>
      </c>
      <c r="AY1794" s="51">
        <f t="shared" si="20989"/>
        <v>3</v>
      </c>
      <c r="AZ1794" s="64" t="b">
        <f t="shared" si="21008"/>
        <v>0</v>
      </c>
    </row>
    <row r="1795" spans="1:52" x14ac:dyDescent="0.2">
      <c r="A1795" s="50" t="b">
        <f t="shared" si="20955"/>
        <v>0</v>
      </c>
      <c r="B1795" s="51" t="s">
        <v>156</v>
      </c>
      <c r="C1795" s="52">
        <v>118</v>
      </c>
      <c r="D1795" s="52">
        <f t="shared" ref="D1795" si="21629">IF(ISERROR(VLOOKUP(E1795,Proveedores,2,FALSE)),"",VLOOKUP(E1795,Proveedores,2,FALSE))</f>
        <v>2095</v>
      </c>
      <c r="E1795" s="53" t="s">
        <v>157</v>
      </c>
      <c r="F1795" s="54">
        <v>41</v>
      </c>
      <c r="G1795" s="53" t="s">
        <v>56</v>
      </c>
      <c r="H1795" s="53" t="s">
        <v>59</v>
      </c>
      <c r="I1795" s="52">
        <v>11</v>
      </c>
      <c r="J1795" s="53" t="s">
        <v>58</v>
      </c>
      <c r="K1795" s="55">
        <v>44835</v>
      </c>
      <c r="L1795" s="56">
        <v>7168</v>
      </c>
      <c r="M1795" s="56">
        <v>8771</v>
      </c>
      <c r="N1795" s="56">
        <v>4678</v>
      </c>
      <c r="O1795" s="56">
        <v>292</v>
      </c>
      <c r="P1795" s="57">
        <v>740</v>
      </c>
      <c r="Q1795" s="58">
        <v>0</v>
      </c>
      <c r="R1795" s="57">
        <v>740</v>
      </c>
      <c r="S1795" s="57">
        <v>984</v>
      </c>
      <c r="T1795" s="58">
        <v>0</v>
      </c>
      <c r="U1795" s="57">
        <v>984</v>
      </c>
      <c r="V1795" s="57">
        <v>1312</v>
      </c>
      <c r="W1795" s="58">
        <v>0</v>
      </c>
      <c r="X1795" s="57">
        <v>1312</v>
      </c>
      <c r="Y1795" s="57">
        <v>1312</v>
      </c>
      <c r="Z1795" s="58">
        <v>0</v>
      </c>
      <c r="AA1795" s="57">
        <v>1312</v>
      </c>
      <c r="AB1795" s="57">
        <v>20455624</v>
      </c>
      <c r="AC1795" s="53" t="str">
        <f t="shared" si="20991"/>
        <v>Registro Valido</v>
      </c>
      <c r="AD1795" s="57">
        <f t="shared" ref="AD1795" si="21630">IF(OR(ISERROR(VLOOKUP(CONCATENATE("ALI_",$C1795,"_SEG_",$I1795,"_PROV_",$D1795),Catalogo_Precios,AD$8,FALSE)),L1795=0),0,VLOOKUP(CONCATENATE("ALI_",$C1795,"_SEG_",$I1795,"_PROV_",$D1795),Catalogo_Precios,AD$8,FALSE))</f>
        <v>740</v>
      </c>
      <c r="AE1795" s="57">
        <f t="shared" ref="AE1795" si="21631">IF(OR(ISERROR(VLOOKUP(CONCATENATE("ALI_",$C1795,"_SEG_",$I1795,"_PROV_",$D1795),Catalogo_Precios,AE$8,FALSE)),M1795=0),0,VLOOKUP(CONCATENATE("ALI_",$C1795,"_SEG_",$I1795,"_PROV_",$D1795),Catalogo_Precios,AE$8,FALSE))</f>
        <v>984</v>
      </c>
      <c r="AF1795" s="57">
        <f t="shared" ref="AF1795" si="21632">IF(OR(ISERROR(VLOOKUP(CONCATENATE("ALI_",$C1795,"_SEG_",$I1795,"_PROV_",$D1795),Catalogo_Precios,AF$8,FALSE)),N1795=0),0,VLOOKUP(CONCATENATE("ALI_",$C1795,"_SEG_",$I1795,"_PROV_",$D1795),Catalogo_Precios,AF$8,FALSE))</f>
        <v>1312</v>
      </c>
      <c r="AG1795" s="57">
        <f t="shared" ref="AG1795" si="21633">IF(OR(ISERROR(VLOOKUP(CONCATENATE("ALI_",$C1795,"_SEG_",$I1795,"_PROV_",$D1795),Catalogo_Precios,AG$8,FALSE)),O1795=0),0,VLOOKUP(CONCATENATE("ALI_",$C1795,"_SEG_",$I1795,"_PROV_",$D1795),Catalogo_Precios,AG$8,FALSE))</f>
        <v>1312</v>
      </c>
      <c r="AH1795" s="57">
        <f t="shared" ref="AH1795" si="21634">IF(OR(ISERROR(VLOOKUP(CONCATENATE("ALI_",$C1795,"_SEG_",$I1795,"_PROV_",$D1795),Catalogo_Precios,AH$8,FALSE)),L1795=0),0,VLOOKUP(CONCATENATE("ALI_",$C1795,"_SEG_",$I1795,"_PROV_",$D1795),Catalogo_Precios,AH$8,FALSE))</f>
        <v>735</v>
      </c>
      <c r="AI1795" s="57">
        <f t="shared" ref="AI1795" si="21635">IF(OR(ISERROR(VLOOKUP(CONCATENATE("ALI_",$C1795,"_SEG_",$I1795,"_PROV_",$D1795),Catalogo_Precios,AI$8,FALSE)),M1795=0),0,VLOOKUP(CONCATENATE("ALI_",$C1795,"_SEG_",$I1795,"_PROV_",$D1795),Catalogo_Precios,AI$8,FALSE))</f>
        <v>979</v>
      </c>
      <c r="AJ1795" s="57">
        <f t="shared" ref="AJ1795" si="21636">IF(OR(ISERROR(VLOOKUP(CONCATENATE("ALI_",$C1795,"_SEG_",$I1795,"_PROV_",$D1795),Catalogo_Precios,AJ$8,FALSE)),N1795=0),0,VLOOKUP(CONCATENATE("ALI_",$C1795,"_SEG_",$I1795,"_PROV_",$D1795),Catalogo_Precios,AJ$8,FALSE))</f>
        <v>1305</v>
      </c>
      <c r="AK1795" s="57">
        <f t="shared" ref="AK1795" si="21637">IF(OR(ISERROR(VLOOKUP(CONCATENATE("ALI_",$C1795,"_SEG_",$I1795,"_PROV_",$D1795),Catalogo_Precios,AK$8,FALSE)),O1795=0),0,VLOOKUP(CONCATENATE("ALI_",$C1795,"_SEG_",$I1795,"_PROV_",$D1795),Catalogo_Precios,AK$8,FALSE))</f>
        <v>1305</v>
      </c>
      <c r="AL1795" s="53"/>
      <c r="AM1795" s="59" t="str">
        <f t="shared" si="21000"/>
        <v>ALI_118_SEG_11</v>
      </c>
      <c r="AN1795" s="59" t="str">
        <f t="shared" si="21001"/>
        <v>ALI_118_SEG_11_VAL_20455624</v>
      </c>
      <c r="AO1795" s="60">
        <f t="shared" ref="AO1795" si="21638">IF(OR(AB1795="",AB1795=0),0,COUNTIF(Codificacion,AM1795))</f>
        <v>4</v>
      </c>
      <c r="AP1795" s="61">
        <f t="array" ref="AP1795">MIN(IF(Codificacion=AM1795,Total_Cotizacion,""))</f>
        <v>17493379.539999999</v>
      </c>
      <c r="AQ1795" s="62" t="b">
        <f t="shared" si="21003"/>
        <v>0</v>
      </c>
      <c r="AR1795" s="51" t="str">
        <f t="shared" ref="AR1795" si="21639">IF(COUNTIF(Codificacion2,CONCATENATE(AM1795,"_VAL_",AB1795))&gt;1,"Empate","")</f>
        <v/>
      </c>
      <c r="AS1795" s="63" t="str">
        <f t="shared" si="21615"/>
        <v/>
      </c>
      <c r="AT1795" s="59" t="str">
        <f t="shared" si="21004"/>
        <v>ALI_118_SEG_11_</v>
      </c>
      <c r="AU1795" s="63">
        <f t="shared" ref="AU1795" si="21640">IF(AND(COUNTIF(Codificacion3,AT1795)&lt;AO1795),1,COUNTIF(Codificacion3,AT1795))</f>
        <v>1</v>
      </c>
      <c r="AV1795" s="62" t="str">
        <f t="shared" si="21006"/>
        <v>No Seleccionada</v>
      </c>
      <c r="AW1795" s="53"/>
      <c r="AX1795" s="51" t="str">
        <f t="shared" si="21007"/>
        <v>ALI_118_SEG_11FALSO</v>
      </c>
      <c r="AY1795" s="51">
        <f t="shared" si="20989"/>
        <v>3</v>
      </c>
      <c r="AZ1795" s="64" t="b">
        <f t="shared" si="21008"/>
        <v>0</v>
      </c>
    </row>
    <row r="1796" spans="1:52" x14ac:dyDescent="0.2">
      <c r="A1796" s="50" t="b">
        <f t="shared" si="20955"/>
        <v>0</v>
      </c>
      <c r="B1796" s="51" t="s">
        <v>156</v>
      </c>
      <c r="C1796" s="52">
        <v>118</v>
      </c>
      <c r="D1796" s="52">
        <f t="shared" ref="D1796" si="21641">IF(ISERROR(VLOOKUP(E1796,Proveedores,2,FALSE)),"",VLOOKUP(E1796,Proveedores,2,FALSE))</f>
        <v>2095</v>
      </c>
      <c r="E1796" s="53" t="s">
        <v>157</v>
      </c>
      <c r="F1796" s="54">
        <v>42</v>
      </c>
      <c r="G1796" s="53" t="s">
        <v>56</v>
      </c>
      <c r="H1796" s="53" t="s">
        <v>59</v>
      </c>
      <c r="I1796" s="52">
        <v>12</v>
      </c>
      <c r="J1796" s="53" t="s">
        <v>58</v>
      </c>
      <c r="K1796" s="55">
        <v>44835</v>
      </c>
      <c r="L1796" s="56">
        <v>6505</v>
      </c>
      <c r="M1796" s="56">
        <v>7960</v>
      </c>
      <c r="N1796" s="56">
        <v>4245</v>
      </c>
      <c r="O1796" s="56">
        <v>265</v>
      </c>
      <c r="P1796" s="57">
        <v>740</v>
      </c>
      <c r="Q1796" s="58">
        <v>0</v>
      </c>
      <c r="R1796" s="57">
        <v>740</v>
      </c>
      <c r="S1796" s="57">
        <v>984</v>
      </c>
      <c r="T1796" s="58">
        <v>0</v>
      </c>
      <c r="U1796" s="57">
        <v>984</v>
      </c>
      <c r="V1796" s="57">
        <v>1312</v>
      </c>
      <c r="W1796" s="58">
        <v>0</v>
      </c>
      <c r="X1796" s="57">
        <v>1312</v>
      </c>
      <c r="Y1796" s="57">
        <v>1312</v>
      </c>
      <c r="Z1796" s="58">
        <v>0</v>
      </c>
      <c r="AA1796" s="57">
        <v>1312</v>
      </c>
      <c r="AB1796" s="57">
        <v>18563460</v>
      </c>
      <c r="AC1796" s="53" t="str">
        <f t="shared" si="20991"/>
        <v>Registro Valido</v>
      </c>
      <c r="AD1796" s="57">
        <f t="shared" ref="AD1796" si="21642">IF(OR(ISERROR(VLOOKUP(CONCATENATE("ALI_",$C1796,"_SEG_",$I1796,"_PROV_",$D1796),Catalogo_Precios,AD$8,FALSE)),L1796=0),0,VLOOKUP(CONCATENATE("ALI_",$C1796,"_SEG_",$I1796,"_PROV_",$D1796),Catalogo_Precios,AD$8,FALSE))</f>
        <v>740</v>
      </c>
      <c r="AE1796" s="57">
        <f t="shared" ref="AE1796" si="21643">IF(OR(ISERROR(VLOOKUP(CONCATENATE("ALI_",$C1796,"_SEG_",$I1796,"_PROV_",$D1796),Catalogo_Precios,AE$8,FALSE)),M1796=0),0,VLOOKUP(CONCATENATE("ALI_",$C1796,"_SEG_",$I1796,"_PROV_",$D1796),Catalogo_Precios,AE$8,FALSE))</f>
        <v>984</v>
      </c>
      <c r="AF1796" s="57">
        <f t="shared" ref="AF1796" si="21644">IF(OR(ISERROR(VLOOKUP(CONCATENATE("ALI_",$C1796,"_SEG_",$I1796,"_PROV_",$D1796),Catalogo_Precios,AF$8,FALSE)),N1796=0),0,VLOOKUP(CONCATENATE("ALI_",$C1796,"_SEG_",$I1796,"_PROV_",$D1796),Catalogo_Precios,AF$8,FALSE))</f>
        <v>1312</v>
      </c>
      <c r="AG1796" s="57">
        <f t="shared" ref="AG1796" si="21645">IF(OR(ISERROR(VLOOKUP(CONCATENATE("ALI_",$C1796,"_SEG_",$I1796,"_PROV_",$D1796),Catalogo_Precios,AG$8,FALSE)),O1796=0),0,VLOOKUP(CONCATENATE("ALI_",$C1796,"_SEG_",$I1796,"_PROV_",$D1796),Catalogo_Precios,AG$8,FALSE))</f>
        <v>1312</v>
      </c>
      <c r="AH1796" s="57">
        <f t="shared" ref="AH1796" si="21646">IF(OR(ISERROR(VLOOKUP(CONCATENATE("ALI_",$C1796,"_SEG_",$I1796,"_PROV_",$D1796),Catalogo_Precios,AH$8,FALSE)),L1796=0),0,VLOOKUP(CONCATENATE("ALI_",$C1796,"_SEG_",$I1796,"_PROV_",$D1796),Catalogo_Precios,AH$8,FALSE))</f>
        <v>735</v>
      </c>
      <c r="AI1796" s="57">
        <f t="shared" ref="AI1796" si="21647">IF(OR(ISERROR(VLOOKUP(CONCATENATE("ALI_",$C1796,"_SEG_",$I1796,"_PROV_",$D1796),Catalogo_Precios,AI$8,FALSE)),M1796=0),0,VLOOKUP(CONCATENATE("ALI_",$C1796,"_SEG_",$I1796,"_PROV_",$D1796),Catalogo_Precios,AI$8,FALSE))</f>
        <v>979</v>
      </c>
      <c r="AJ1796" s="57">
        <f t="shared" ref="AJ1796" si="21648">IF(OR(ISERROR(VLOOKUP(CONCATENATE("ALI_",$C1796,"_SEG_",$I1796,"_PROV_",$D1796),Catalogo_Precios,AJ$8,FALSE)),N1796=0),0,VLOOKUP(CONCATENATE("ALI_",$C1796,"_SEG_",$I1796,"_PROV_",$D1796),Catalogo_Precios,AJ$8,FALSE))</f>
        <v>1305</v>
      </c>
      <c r="AK1796" s="57">
        <f t="shared" ref="AK1796" si="21649">IF(OR(ISERROR(VLOOKUP(CONCATENATE("ALI_",$C1796,"_SEG_",$I1796,"_PROV_",$D1796),Catalogo_Precios,AK$8,FALSE)),O1796=0),0,VLOOKUP(CONCATENATE("ALI_",$C1796,"_SEG_",$I1796,"_PROV_",$D1796),Catalogo_Precios,AK$8,FALSE))</f>
        <v>1305</v>
      </c>
      <c r="AL1796" s="53"/>
      <c r="AM1796" s="59" t="str">
        <f t="shared" si="21000"/>
        <v>ALI_118_SEG_12</v>
      </c>
      <c r="AN1796" s="59" t="str">
        <f t="shared" si="21001"/>
        <v>ALI_118_SEG_12_VAL_18563460</v>
      </c>
      <c r="AO1796" s="60">
        <f t="shared" ref="AO1796" si="21650">IF(OR(AB1796="",AB1796=0),0,COUNTIF(Codificacion,AM1796))</f>
        <v>4</v>
      </c>
      <c r="AP1796" s="61">
        <f t="array" ref="AP1796">MIN(IF(Codificacion=AM1796,Total_Cotizacion,""))</f>
        <v>15875225.9</v>
      </c>
      <c r="AQ1796" s="62" t="b">
        <f t="shared" si="21003"/>
        <v>0</v>
      </c>
      <c r="AR1796" s="51" t="str">
        <f t="shared" ref="AR1796" si="21651">IF(COUNTIF(Codificacion2,CONCATENATE(AM1796,"_VAL_",AB1796))&gt;1,"Empate","")</f>
        <v/>
      </c>
      <c r="AS1796" s="63" t="str">
        <f t="shared" si="21615"/>
        <v/>
      </c>
      <c r="AT1796" s="59" t="str">
        <f t="shared" si="21004"/>
        <v>ALI_118_SEG_12_</v>
      </c>
      <c r="AU1796" s="63">
        <f t="shared" ref="AU1796" si="21652">IF(AND(COUNTIF(Codificacion3,AT1796)&lt;AO1796),1,COUNTIF(Codificacion3,AT1796))</f>
        <v>1</v>
      </c>
      <c r="AV1796" s="62" t="str">
        <f t="shared" si="21006"/>
        <v>No Seleccionada</v>
      </c>
      <c r="AW1796" s="53"/>
      <c r="AX1796" s="51" t="str">
        <f t="shared" si="21007"/>
        <v>ALI_118_SEG_12FALSO</v>
      </c>
      <c r="AY1796" s="51">
        <f t="shared" si="20989"/>
        <v>3</v>
      </c>
      <c r="AZ1796" s="64" t="b">
        <f t="shared" si="21008"/>
        <v>0</v>
      </c>
    </row>
    <row r="1797" spans="1:52" x14ac:dyDescent="0.2">
      <c r="A1797" s="50" t="b">
        <f t="shared" si="20955"/>
        <v>0</v>
      </c>
      <c r="B1797" s="51" t="s">
        <v>156</v>
      </c>
      <c r="C1797" s="52">
        <v>118</v>
      </c>
      <c r="D1797" s="52">
        <f t="shared" ref="D1797" si="21653">IF(ISERROR(VLOOKUP(E1797,Proveedores,2,FALSE)),"",VLOOKUP(E1797,Proveedores,2,FALSE))</f>
        <v>2095</v>
      </c>
      <c r="E1797" s="53" t="s">
        <v>157</v>
      </c>
      <c r="F1797" s="54">
        <v>43</v>
      </c>
      <c r="G1797" s="53" t="s">
        <v>56</v>
      </c>
      <c r="H1797" s="53" t="s">
        <v>59</v>
      </c>
      <c r="I1797" s="52">
        <v>13</v>
      </c>
      <c r="J1797" s="53" t="s">
        <v>58</v>
      </c>
      <c r="K1797" s="55">
        <v>44835</v>
      </c>
      <c r="L1797" s="56">
        <v>6907</v>
      </c>
      <c r="M1797" s="56">
        <v>8452</v>
      </c>
      <c r="N1797" s="56">
        <v>4506</v>
      </c>
      <c r="O1797" s="56">
        <v>282</v>
      </c>
      <c r="P1797" s="57">
        <v>740</v>
      </c>
      <c r="Q1797" s="58">
        <v>0</v>
      </c>
      <c r="R1797" s="57">
        <v>740</v>
      </c>
      <c r="S1797" s="57">
        <v>984</v>
      </c>
      <c r="T1797" s="58">
        <v>0</v>
      </c>
      <c r="U1797" s="57">
        <v>984</v>
      </c>
      <c r="V1797" s="57">
        <v>1312</v>
      </c>
      <c r="W1797" s="58">
        <v>0</v>
      </c>
      <c r="X1797" s="57">
        <v>1312</v>
      </c>
      <c r="Y1797" s="57">
        <v>1312</v>
      </c>
      <c r="Z1797" s="58">
        <v>0</v>
      </c>
      <c r="AA1797" s="57">
        <v>1312</v>
      </c>
      <c r="AB1797" s="57">
        <v>19709804</v>
      </c>
      <c r="AC1797" s="53" t="str">
        <f t="shared" si="20991"/>
        <v>Registro Valido</v>
      </c>
      <c r="AD1797" s="57">
        <f t="shared" ref="AD1797" si="21654">IF(OR(ISERROR(VLOOKUP(CONCATENATE("ALI_",$C1797,"_SEG_",$I1797,"_PROV_",$D1797),Catalogo_Precios,AD$8,FALSE)),L1797=0),0,VLOOKUP(CONCATENATE("ALI_",$C1797,"_SEG_",$I1797,"_PROV_",$D1797),Catalogo_Precios,AD$8,FALSE))</f>
        <v>740</v>
      </c>
      <c r="AE1797" s="57">
        <f t="shared" ref="AE1797" si="21655">IF(OR(ISERROR(VLOOKUP(CONCATENATE("ALI_",$C1797,"_SEG_",$I1797,"_PROV_",$D1797),Catalogo_Precios,AE$8,FALSE)),M1797=0),0,VLOOKUP(CONCATENATE("ALI_",$C1797,"_SEG_",$I1797,"_PROV_",$D1797),Catalogo_Precios,AE$8,FALSE))</f>
        <v>984</v>
      </c>
      <c r="AF1797" s="57">
        <f t="shared" ref="AF1797" si="21656">IF(OR(ISERROR(VLOOKUP(CONCATENATE("ALI_",$C1797,"_SEG_",$I1797,"_PROV_",$D1797),Catalogo_Precios,AF$8,FALSE)),N1797=0),0,VLOOKUP(CONCATENATE("ALI_",$C1797,"_SEG_",$I1797,"_PROV_",$D1797),Catalogo_Precios,AF$8,FALSE))</f>
        <v>1312</v>
      </c>
      <c r="AG1797" s="57">
        <f t="shared" ref="AG1797" si="21657">IF(OR(ISERROR(VLOOKUP(CONCATENATE("ALI_",$C1797,"_SEG_",$I1797,"_PROV_",$D1797),Catalogo_Precios,AG$8,FALSE)),O1797=0),0,VLOOKUP(CONCATENATE("ALI_",$C1797,"_SEG_",$I1797,"_PROV_",$D1797),Catalogo_Precios,AG$8,FALSE))</f>
        <v>1312</v>
      </c>
      <c r="AH1797" s="57">
        <f t="shared" ref="AH1797" si="21658">IF(OR(ISERROR(VLOOKUP(CONCATENATE("ALI_",$C1797,"_SEG_",$I1797,"_PROV_",$D1797),Catalogo_Precios,AH$8,FALSE)),L1797=0),0,VLOOKUP(CONCATENATE("ALI_",$C1797,"_SEG_",$I1797,"_PROV_",$D1797),Catalogo_Precios,AH$8,FALSE))</f>
        <v>735</v>
      </c>
      <c r="AI1797" s="57">
        <f t="shared" ref="AI1797" si="21659">IF(OR(ISERROR(VLOOKUP(CONCATENATE("ALI_",$C1797,"_SEG_",$I1797,"_PROV_",$D1797),Catalogo_Precios,AI$8,FALSE)),M1797=0),0,VLOOKUP(CONCATENATE("ALI_",$C1797,"_SEG_",$I1797,"_PROV_",$D1797),Catalogo_Precios,AI$8,FALSE))</f>
        <v>979</v>
      </c>
      <c r="AJ1797" s="57">
        <f t="shared" ref="AJ1797" si="21660">IF(OR(ISERROR(VLOOKUP(CONCATENATE("ALI_",$C1797,"_SEG_",$I1797,"_PROV_",$D1797),Catalogo_Precios,AJ$8,FALSE)),N1797=0),0,VLOOKUP(CONCATENATE("ALI_",$C1797,"_SEG_",$I1797,"_PROV_",$D1797),Catalogo_Precios,AJ$8,FALSE))</f>
        <v>1305</v>
      </c>
      <c r="AK1797" s="57">
        <f t="shared" ref="AK1797" si="21661">IF(OR(ISERROR(VLOOKUP(CONCATENATE("ALI_",$C1797,"_SEG_",$I1797,"_PROV_",$D1797),Catalogo_Precios,AK$8,FALSE)),O1797=0),0,VLOOKUP(CONCATENATE("ALI_",$C1797,"_SEG_",$I1797,"_PROV_",$D1797),Catalogo_Precios,AK$8,FALSE))</f>
        <v>1305</v>
      </c>
      <c r="AL1797" s="53"/>
      <c r="AM1797" s="59" t="str">
        <f t="shared" si="21000"/>
        <v>ALI_118_SEG_13</v>
      </c>
      <c r="AN1797" s="59" t="str">
        <f t="shared" si="21001"/>
        <v>ALI_118_SEG_13_VAL_19709804</v>
      </c>
      <c r="AO1797" s="60">
        <f t="shared" ref="AO1797" si="21662">IF(OR(AB1797="",AB1797=0),0,COUNTIF(Codificacion,AM1797))</f>
        <v>4</v>
      </c>
      <c r="AP1797" s="61">
        <f t="array" ref="AP1797">MIN(IF(Codificacion=AM1797,Total_Cotizacion,""))</f>
        <v>16855563.980000004</v>
      </c>
      <c r="AQ1797" s="62" t="b">
        <f t="shared" si="21003"/>
        <v>0</v>
      </c>
      <c r="AR1797" s="51" t="str">
        <f t="shared" ref="AR1797" si="21663">IF(COUNTIF(Codificacion2,CONCATENATE(AM1797,"_VAL_",AB1797))&gt;1,"Empate","")</f>
        <v/>
      </c>
      <c r="AS1797" s="63" t="str">
        <f t="shared" si="21615"/>
        <v/>
      </c>
      <c r="AT1797" s="59" t="str">
        <f t="shared" si="21004"/>
        <v>ALI_118_SEG_13_</v>
      </c>
      <c r="AU1797" s="63">
        <f t="shared" ref="AU1797" si="21664">IF(AND(COUNTIF(Codificacion3,AT1797)&lt;AO1797),1,COUNTIF(Codificacion3,AT1797))</f>
        <v>1</v>
      </c>
      <c r="AV1797" s="62" t="str">
        <f t="shared" si="21006"/>
        <v>No Seleccionada</v>
      </c>
      <c r="AW1797" s="53"/>
      <c r="AX1797" s="51" t="str">
        <f t="shared" si="21007"/>
        <v>ALI_118_SEG_13FALSO</v>
      </c>
      <c r="AY1797" s="51">
        <f t="shared" si="20989"/>
        <v>3</v>
      </c>
      <c r="AZ1797" s="64" t="b">
        <f t="shared" si="21008"/>
        <v>0</v>
      </c>
    </row>
    <row r="1798" spans="1:52" x14ac:dyDescent="0.2">
      <c r="A1798" s="50" t="b">
        <f t="shared" si="20955"/>
        <v>0</v>
      </c>
      <c r="B1798" s="51" t="s">
        <v>156</v>
      </c>
      <c r="C1798" s="52">
        <v>118</v>
      </c>
      <c r="D1798" s="52">
        <f t="shared" ref="D1798" si="21665">IF(ISERROR(VLOOKUP(E1798,Proveedores,2,FALSE)),"",VLOOKUP(E1798,Proveedores,2,FALSE))</f>
        <v>2095</v>
      </c>
      <c r="E1798" s="53" t="s">
        <v>157</v>
      </c>
      <c r="F1798" s="54">
        <v>44</v>
      </c>
      <c r="G1798" s="53" t="s">
        <v>56</v>
      </c>
      <c r="H1798" s="53" t="s">
        <v>59</v>
      </c>
      <c r="I1798" s="52">
        <v>14</v>
      </c>
      <c r="J1798" s="53" t="s">
        <v>58</v>
      </c>
      <c r="K1798" s="55">
        <v>44835</v>
      </c>
      <c r="L1798" s="56">
        <v>6844</v>
      </c>
      <c r="M1798" s="56">
        <v>8375</v>
      </c>
      <c r="N1798" s="56">
        <v>4465</v>
      </c>
      <c r="O1798" s="56">
        <v>279</v>
      </c>
      <c r="P1798" s="57">
        <v>740</v>
      </c>
      <c r="Q1798" s="58">
        <v>0</v>
      </c>
      <c r="R1798" s="57">
        <v>740</v>
      </c>
      <c r="S1798" s="57">
        <v>984</v>
      </c>
      <c r="T1798" s="58">
        <v>0</v>
      </c>
      <c r="U1798" s="57">
        <v>984</v>
      </c>
      <c r="V1798" s="57">
        <v>1312</v>
      </c>
      <c r="W1798" s="58">
        <v>0</v>
      </c>
      <c r="X1798" s="57">
        <v>1312</v>
      </c>
      <c r="Y1798" s="57">
        <v>1312</v>
      </c>
      <c r="Z1798" s="58">
        <v>0</v>
      </c>
      <c r="AA1798" s="57">
        <v>1312</v>
      </c>
      <c r="AB1798" s="57">
        <v>19529688</v>
      </c>
      <c r="AC1798" s="53" t="str">
        <f t="shared" si="20991"/>
        <v>Registro Valido</v>
      </c>
      <c r="AD1798" s="57">
        <f t="shared" ref="AD1798" si="21666">IF(OR(ISERROR(VLOOKUP(CONCATENATE("ALI_",$C1798,"_SEG_",$I1798,"_PROV_",$D1798),Catalogo_Precios,AD$8,FALSE)),L1798=0),0,VLOOKUP(CONCATENATE("ALI_",$C1798,"_SEG_",$I1798,"_PROV_",$D1798),Catalogo_Precios,AD$8,FALSE))</f>
        <v>740</v>
      </c>
      <c r="AE1798" s="57">
        <f t="shared" ref="AE1798" si="21667">IF(OR(ISERROR(VLOOKUP(CONCATENATE("ALI_",$C1798,"_SEG_",$I1798,"_PROV_",$D1798),Catalogo_Precios,AE$8,FALSE)),M1798=0),0,VLOOKUP(CONCATENATE("ALI_",$C1798,"_SEG_",$I1798,"_PROV_",$D1798),Catalogo_Precios,AE$8,FALSE))</f>
        <v>984</v>
      </c>
      <c r="AF1798" s="57">
        <f t="shared" ref="AF1798" si="21668">IF(OR(ISERROR(VLOOKUP(CONCATENATE("ALI_",$C1798,"_SEG_",$I1798,"_PROV_",$D1798),Catalogo_Precios,AF$8,FALSE)),N1798=0),0,VLOOKUP(CONCATENATE("ALI_",$C1798,"_SEG_",$I1798,"_PROV_",$D1798),Catalogo_Precios,AF$8,FALSE))</f>
        <v>1312</v>
      </c>
      <c r="AG1798" s="57">
        <f t="shared" ref="AG1798" si="21669">IF(OR(ISERROR(VLOOKUP(CONCATENATE("ALI_",$C1798,"_SEG_",$I1798,"_PROV_",$D1798),Catalogo_Precios,AG$8,FALSE)),O1798=0),0,VLOOKUP(CONCATENATE("ALI_",$C1798,"_SEG_",$I1798,"_PROV_",$D1798),Catalogo_Precios,AG$8,FALSE))</f>
        <v>1312</v>
      </c>
      <c r="AH1798" s="57">
        <f t="shared" ref="AH1798" si="21670">IF(OR(ISERROR(VLOOKUP(CONCATENATE("ALI_",$C1798,"_SEG_",$I1798,"_PROV_",$D1798),Catalogo_Precios,AH$8,FALSE)),L1798=0),0,VLOOKUP(CONCATENATE("ALI_",$C1798,"_SEG_",$I1798,"_PROV_",$D1798),Catalogo_Precios,AH$8,FALSE))</f>
        <v>735</v>
      </c>
      <c r="AI1798" s="57">
        <f t="shared" ref="AI1798" si="21671">IF(OR(ISERROR(VLOOKUP(CONCATENATE("ALI_",$C1798,"_SEG_",$I1798,"_PROV_",$D1798),Catalogo_Precios,AI$8,FALSE)),M1798=0),0,VLOOKUP(CONCATENATE("ALI_",$C1798,"_SEG_",$I1798,"_PROV_",$D1798),Catalogo_Precios,AI$8,FALSE))</f>
        <v>979</v>
      </c>
      <c r="AJ1798" s="57">
        <f t="shared" ref="AJ1798" si="21672">IF(OR(ISERROR(VLOOKUP(CONCATENATE("ALI_",$C1798,"_SEG_",$I1798,"_PROV_",$D1798),Catalogo_Precios,AJ$8,FALSE)),N1798=0),0,VLOOKUP(CONCATENATE("ALI_",$C1798,"_SEG_",$I1798,"_PROV_",$D1798),Catalogo_Precios,AJ$8,FALSE))</f>
        <v>1305</v>
      </c>
      <c r="AK1798" s="57">
        <f t="shared" ref="AK1798" si="21673">IF(OR(ISERROR(VLOOKUP(CONCATENATE("ALI_",$C1798,"_SEG_",$I1798,"_PROV_",$D1798),Catalogo_Precios,AK$8,FALSE)),O1798=0),0,VLOOKUP(CONCATENATE("ALI_",$C1798,"_SEG_",$I1798,"_PROV_",$D1798),Catalogo_Precios,AK$8,FALSE))</f>
        <v>1305</v>
      </c>
      <c r="AL1798" s="53"/>
      <c r="AM1798" s="59" t="str">
        <f t="shared" si="21000"/>
        <v>ALI_118_SEG_14</v>
      </c>
      <c r="AN1798" s="59" t="str">
        <f t="shared" si="21001"/>
        <v>ALI_118_SEG_14_VAL_19529688</v>
      </c>
      <c r="AO1798" s="60">
        <f t="shared" ref="AO1798" si="21674">IF(OR(AB1798="",AB1798=0),0,COUNTIF(Codificacion,AM1798))</f>
        <v>4</v>
      </c>
      <c r="AP1798" s="61">
        <f t="array" ref="AP1798">MIN(IF(Codificacion=AM1798,Total_Cotizacion,""))</f>
        <v>16701531.1</v>
      </c>
      <c r="AQ1798" s="62" t="b">
        <f t="shared" si="21003"/>
        <v>0</v>
      </c>
      <c r="AR1798" s="51" t="str">
        <f t="shared" ref="AR1798" si="21675">IF(COUNTIF(Codificacion2,CONCATENATE(AM1798,"_VAL_",AB1798))&gt;1,"Empate","")</f>
        <v/>
      </c>
      <c r="AS1798" s="63" t="str">
        <f t="shared" si="21615"/>
        <v/>
      </c>
      <c r="AT1798" s="59" t="str">
        <f t="shared" si="21004"/>
        <v>ALI_118_SEG_14_</v>
      </c>
      <c r="AU1798" s="63">
        <f t="shared" ref="AU1798" si="21676">IF(AND(COUNTIF(Codificacion3,AT1798)&lt;AO1798),1,COUNTIF(Codificacion3,AT1798))</f>
        <v>1</v>
      </c>
      <c r="AV1798" s="62" t="str">
        <f t="shared" si="21006"/>
        <v>No Seleccionada</v>
      </c>
      <c r="AW1798" s="53"/>
      <c r="AX1798" s="51" t="str">
        <f t="shared" si="21007"/>
        <v>ALI_118_SEG_14FALSO</v>
      </c>
      <c r="AY1798" s="51">
        <f t="shared" si="20989"/>
        <v>3</v>
      </c>
      <c r="AZ1798" s="64" t="b">
        <f t="shared" si="21008"/>
        <v>0</v>
      </c>
    </row>
    <row r="1799" spans="1:52" x14ac:dyDescent="0.2">
      <c r="A1799" s="50" t="b">
        <f t="shared" si="20955"/>
        <v>0</v>
      </c>
      <c r="B1799" s="51" t="s">
        <v>156</v>
      </c>
      <c r="C1799" s="52">
        <v>118</v>
      </c>
      <c r="D1799" s="52">
        <f t="shared" ref="D1799" si="21677">IF(ISERROR(VLOOKUP(E1799,Proveedores,2,FALSE)),"",VLOOKUP(E1799,Proveedores,2,FALSE))</f>
        <v>2095</v>
      </c>
      <c r="E1799" s="53" t="s">
        <v>157</v>
      </c>
      <c r="F1799" s="54">
        <v>45</v>
      </c>
      <c r="G1799" s="53" t="s">
        <v>56</v>
      </c>
      <c r="H1799" s="53" t="s">
        <v>59</v>
      </c>
      <c r="I1799" s="52">
        <v>15</v>
      </c>
      <c r="J1799" s="53" t="s">
        <v>58</v>
      </c>
      <c r="K1799" s="55">
        <v>44835</v>
      </c>
      <c r="L1799" s="56">
        <v>6466</v>
      </c>
      <c r="M1799" s="56">
        <v>7916</v>
      </c>
      <c r="N1799" s="56">
        <v>4223</v>
      </c>
      <c r="O1799" s="56">
        <v>265</v>
      </c>
      <c r="P1799" s="57">
        <v>740</v>
      </c>
      <c r="Q1799" s="58">
        <v>0</v>
      </c>
      <c r="R1799" s="57">
        <v>740</v>
      </c>
      <c r="S1799" s="57">
        <v>984</v>
      </c>
      <c r="T1799" s="58">
        <v>0</v>
      </c>
      <c r="U1799" s="57">
        <v>984</v>
      </c>
      <c r="V1799" s="57">
        <v>1312</v>
      </c>
      <c r="W1799" s="58">
        <v>0</v>
      </c>
      <c r="X1799" s="57">
        <v>1312</v>
      </c>
      <c r="Y1799" s="57">
        <v>1312</v>
      </c>
      <c r="Z1799" s="58">
        <v>0</v>
      </c>
      <c r="AA1799" s="57">
        <v>1312</v>
      </c>
      <c r="AB1799" s="57">
        <v>18462440</v>
      </c>
      <c r="AC1799" s="53" t="str">
        <f t="shared" si="20991"/>
        <v>Registro Valido</v>
      </c>
      <c r="AD1799" s="57">
        <f t="shared" ref="AD1799" si="21678">IF(OR(ISERROR(VLOOKUP(CONCATENATE("ALI_",$C1799,"_SEG_",$I1799,"_PROV_",$D1799),Catalogo_Precios,AD$8,FALSE)),L1799=0),0,VLOOKUP(CONCATENATE("ALI_",$C1799,"_SEG_",$I1799,"_PROV_",$D1799),Catalogo_Precios,AD$8,FALSE))</f>
        <v>740</v>
      </c>
      <c r="AE1799" s="57">
        <f t="shared" ref="AE1799" si="21679">IF(OR(ISERROR(VLOOKUP(CONCATENATE("ALI_",$C1799,"_SEG_",$I1799,"_PROV_",$D1799),Catalogo_Precios,AE$8,FALSE)),M1799=0),0,VLOOKUP(CONCATENATE("ALI_",$C1799,"_SEG_",$I1799,"_PROV_",$D1799),Catalogo_Precios,AE$8,FALSE))</f>
        <v>984</v>
      </c>
      <c r="AF1799" s="57">
        <f t="shared" ref="AF1799" si="21680">IF(OR(ISERROR(VLOOKUP(CONCATENATE("ALI_",$C1799,"_SEG_",$I1799,"_PROV_",$D1799),Catalogo_Precios,AF$8,FALSE)),N1799=0),0,VLOOKUP(CONCATENATE("ALI_",$C1799,"_SEG_",$I1799,"_PROV_",$D1799),Catalogo_Precios,AF$8,FALSE))</f>
        <v>1312</v>
      </c>
      <c r="AG1799" s="57">
        <f t="shared" ref="AG1799" si="21681">IF(OR(ISERROR(VLOOKUP(CONCATENATE("ALI_",$C1799,"_SEG_",$I1799,"_PROV_",$D1799),Catalogo_Precios,AG$8,FALSE)),O1799=0),0,VLOOKUP(CONCATENATE("ALI_",$C1799,"_SEG_",$I1799,"_PROV_",$D1799),Catalogo_Precios,AG$8,FALSE))</f>
        <v>1312</v>
      </c>
      <c r="AH1799" s="57">
        <f t="shared" ref="AH1799" si="21682">IF(OR(ISERROR(VLOOKUP(CONCATENATE("ALI_",$C1799,"_SEG_",$I1799,"_PROV_",$D1799),Catalogo_Precios,AH$8,FALSE)),L1799=0),0,VLOOKUP(CONCATENATE("ALI_",$C1799,"_SEG_",$I1799,"_PROV_",$D1799),Catalogo_Precios,AH$8,FALSE))</f>
        <v>735</v>
      </c>
      <c r="AI1799" s="57">
        <f t="shared" ref="AI1799" si="21683">IF(OR(ISERROR(VLOOKUP(CONCATENATE("ALI_",$C1799,"_SEG_",$I1799,"_PROV_",$D1799),Catalogo_Precios,AI$8,FALSE)),M1799=0),0,VLOOKUP(CONCATENATE("ALI_",$C1799,"_SEG_",$I1799,"_PROV_",$D1799),Catalogo_Precios,AI$8,FALSE))</f>
        <v>979</v>
      </c>
      <c r="AJ1799" s="57">
        <f t="shared" ref="AJ1799" si="21684">IF(OR(ISERROR(VLOOKUP(CONCATENATE("ALI_",$C1799,"_SEG_",$I1799,"_PROV_",$D1799),Catalogo_Precios,AJ$8,FALSE)),N1799=0),0,VLOOKUP(CONCATENATE("ALI_",$C1799,"_SEG_",$I1799,"_PROV_",$D1799),Catalogo_Precios,AJ$8,FALSE))</f>
        <v>1305</v>
      </c>
      <c r="AK1799" s="57">
        <f t="shared" ref="AK1799" si="21685">IF(OR(ISERROR(VLOOKUP(CONCATENATE("ALI_",$C1799,"_SEG_",$I1799,"_PROV_",$D1799),Catalogo_Precios,AK$8,FALSE)),O1799=0),0,VLOOKUP(CONCATENATE("ALI_",$C1799,"_SEG_",$I1799,"_PROV_",$D1799),Catalogo_Precios,AK$8,FALSE))</f>
        <v>1305</v>
      </c>
      <c r="AL1799" s="53"/>
      <c r="AM1799" s="59" t="str">
        <f t="shared" si="21000"/>
        <v>ALI_118_SEG_15</v>
      </c>
      <c r="AN1799" s="59" t="str">
        <f t="shared" si="21001"/>
        <v>ALI_118_SEG_15_VAL_18462440</v>
      </c>
      <c r="AO1799" s="60">
        <f t="shared" ref="AO1799" si="21686">IF(OR(AB1799="",AB1799=0),0,COUNTIF(Codificacion,AM1799))</f>
        <v>4</v>
      </c>
      <c r="AP1799" s="61">
        <f t="array" ref="AP1799">MIN(IF(Codificacion=AM1799,Total_Cotizacion,""))</f>
        <v>15788838.039999999</v>
      </c>
      <c r="AQ1799" s="62" t="b">
        <f t="shared" si="21003"/>
        <v>0</v>
      </c>
      <c r="AR1799" s="51" t="str">
        <f t="shared" ref="AR1799" si="21687">IF(COUNTIF(Codificacion2,CONCATENATE(AM1799,"_VAL_",AB1799))&gt;1,"Empate","")</f>
        <v/>
      </c>
      <c r="AS1799" s="63" t="str">
        <f t="shared" si="21615"/>
        <v/>
      </c>
      <c r="AT1799" s="59" t="str">
        <f t="shared" si="21004"/>
        <v>ALI_118_SEG_15_</v>
      </c>
      <c r="AU1799" s="63">
        <f t="shared" ref="AU1799" si="21688">IF(AND(COUNTIF(Codificacion3,AT1799)&lt;AO1799),1,COUNTIF(Codificacion3,AT1799))</f>
        <v>1</v>
      </c>
      <c r="AV1799" s="62" t="str">
        <f t="shared" si="21006"/>
        <v>No Seleccionada</v>
      </c>
      <c r="AW1799" s="53"/>
      <c r="AX1799" s="51" t="str">
        <f t="shared" si="21007"/>
        <v>ALI_118_SEG_15FALSO</v>
      </c>
      <c r="AY1799" s="51">
        <f t="shared" si="20989"/>
        <v>3</v>
      </c>
      <c r="AZ1799" s="64" t="b">
        <f t="shared" si="21008"/>
        <v>0</v>
      </c>
    </row>
    <row r="1800" spans="1:52" x14ac:dyDescent="0.2">
      <c r="A1800" s="50" t="b">
        <f t="shared" si="20955"/>
        <v>0</v>
      </c>
      <c r="B1800" s="51" t="s">
        <v>156</v>
      </c>
      <c r="C1800" s="52">
        <v>25</v>
      </c>
      <c r="D1800" s="52">
        <f t="shared" ref="D1800" si="21689">IF(ISERROR(VLOOKUP(E1800,Proveedores,2,FALSE)),"",VLOOKUP(E1800,Proveedores,2,FALSE))</f>
        <v>2095</v>
      </c>
      <c r="E1800" s="53" t="s">
        <v>157</v>
      </c>
      <c r="F1800" s="54">
        <v>46</v>
      </c>
      <c r="G1800" s="53" t="s">
        <v>56</v>
      </c>
      <c r="H1800" s="53" t="s">
        <v>60</v>
      </c>
      <c r="I1800" s="52">
        <v>1</v>
      </c>
      <c r="J1800" s="53" t="s">
        <v>58</v>
      </c>
      <c r="K1800" s="55">
        <v>44835</v>
      </c>
      <c r="L1800" s="56">
        <v>6195</v>
      </c>
      <c r="M1800" s="56">
        <v>7886</v>
      </c>
      <c r="N1800" s="56">
        <v>3723</v>
      </c>
      <c r="O1800" s="56">
        <v>405</v>
      </c>
      <c r="P1800" s="57">
        <v>561</v>
      </c>
      <c r="Q1800" s="58">
        <v>0</v>
      </c>
      <c r="R1800" s="57">
        <v>561</v>
      </c>
      <c r="S1800" s="57">
        <v>936</v>
      </c>
      <c r="T1800" s="58">
        <v>0</v>
      </c>
      <c r="U1800" s="57">
        <v>936</v>
      </c>
      <c r="V1800" s="57">
        <v>936</v>
      </c>
      <c r="W1800" s="58">
        <v>0</v>
      </c>
      <c r="X1800" s="57">
        <v>936</v>
      </c>
      <c r="Y1800" s="57">
        <v>936</v>
      </c>
      <c r="Z1800" s="58">
        <v>0</v>
      </c>
      <c r="AA1800" s="57">
        <v>936</v>
      </c>
      <c r="AB1800" s="57">
        <v>14720499</v>
      </c>
      <c r="AC1800" s="53" t="str">
        <f t="shared" si="20991"/>
        <v>Registro Valido</v>
      </c>
      <c r="AD1800" s="57">
        <f t="shared" ref="AD1800" si="21690">IF(OR(ISERROR(VLOOKUP(CONCATENATE("ALI_",$C1800,"_SEG_",$I1800,"_PROV_",$D1800),Catalogo_Precios,AD$8,FALSE)),L1800=0),0,VLOOKUP(CONCATENATE("ALI_",$C1800,"_SEG_",$I1800,"_PROV_",$D1800),Catalogo_Precios,AD$8,FALSE))</f>
        <v>561</v>
      </c>
      <c r="AE1800" s="57">
        <f t="shared" ref="AE1800" si="21691">IF(OR(ISERROR(VLOOKUP(CONCATENATE("ALI_",$C1800,"_SEG_",$I1800,"_PROV_",$D1800),Catalogo_Precios,AE$8,FALSE)),M1800=0),0,VLOOKUP(CONCATENATE("ALI_",$C1800,"_SEG_",$I1800,"_PROV_",$D1800),Catalogo_Precios,AE$8,FALSE))</f>
        <v>936</v>
      </c>
      <c r="AF1800" s="57">
        <f t="shared" ref="AF1800" si="21692">IF(OR(ISERROR(VLOOKUP(CONCATENATE("ALI_",$C1800,"_SEG_",$I1800,"_PROV_",$D1800),Catalogo_Precios,AF$8,FALSE)),N1800=0),0,VLOOKUP(CONCATENATE("ALI_",$C1800,"_SEG_",$I1800,"_PROV_",$D1800),Catalogo_Precios,AF$8,FALSE))</f>
        <v>936</v>
      </c>
      <c r="AG1800" s="57">
        <f t="shared" ref="AG1800" si="21693">IF(OR(ISERROR(VLOOKUP(CONCATENATE("ALI_",$C1800,"_SEG_",$I1800,"_PROV_",$D1800),Catalogo_Precios,AG$8,FALSE)),O1800=0),0,VLOOKUP(CONCATENATE("ALI_",$C1800,"_SEG_",$I1800,"_PROV_",$D1800),Catalogo_Precios,AG$8,FALSE))</f>
        <v>936</v>
      </c>
      <c r="AH1800" s="57">
        <f t="shared" ref="AH1800" si="21694">IF(OR(ISERROR(VLOOKUP(CONCATENATE("ALI_",$C1800,"_SEG_",$I1800,"_PROV_",$D1800),Catalogo_Precios,AH$8,FALSE)),L1800=0),0,VLOOKUP(CONCATENATE("ALI_",$C1800,"_SEG_",$I1800,"_PROV_",$D1800),Catalogo_Precios,AH$8,FALSE))</f>
        <v>559</v>
      </c>
      <c r="AI1800" s="57">
        <f t="shared" ref="AI1800" si="21695">IF(OR(ISERROR(VLOOKUP(CONCATENATE("ALI_",$C1800,"_SEG_",$I1800,"_PROV_",$D1800),Catalogo_Precios,AI$8,FALSE)),M1800=0),0,VLOOKUP(CONCATENATE("ALI_",$C1800,"_SEG_",$I1800,"_PROV_",$D1800),Catalogo_Precios,AI$8,FALSE))</f>
        <v>931</v>
      </c>
      <c r="AJ1800" s="57">
        <f t="shared" ref="AJ1800" si="21696">IF(OR(ISERROR(VLOOKUP(CONCATENATE("ALI_",$C1800,"_SEG_",$I1800,"_PROV_",$D1800),Catalogo_Precios,AJ$8,FALSE)),N1800=0),0,VLOOKUP(CONCATENATE("ALI_",$C1800,"_SEG_",$I1800,"_PROV_",$D1800),Catalogo_Precios,AJ$8,FALSE))</f>
        <v>931</v>
      </c>
      <c r="AK1800" s="57">
        <f t="shared" ref="AK1800" si="21697">IF(OR(ISERROR(VLOOKUP(CONCATENATE("ALI_",$C1800,"_SEG_",$I1800,"_PROV_",$D1800),Catalogo_Precios,AK$8,FALSE)),O1800=0),0,VLOOKUP(CONCATENATE("ALI_",$C1800,"_SEG_",$I1800,"_PROV_",$D1800),Catalogo_Precios,AK$8,FALSE))</f>
        <v>931</v>
      </c>
      <c r="AL1800" s="53"/>
      <c r="AM1800" s="59" t="str">
        <f t="shared" si="21000"/>
        <v>ALI_25_SEG_1</v>
      </c>
      <c r="AN1800" s="59" t="str">
        <f t="shared" si="21001"/>
        <v>ALI_25_SEG_1_VAL_14720499</v>
      </c>
      <c r="AO1800" s="60">
        <f t="shared" ref="AO1800" si="21698">IF(OR(AB1800="",AB1800=0),0,COUNTIF(Codificacion,AM1800))</f>
        <v>6</v>
      </c>
      <c r="AP1800" s="61">
        <f t="array" ref="AP1800">MIN(IF(Codificacion=AM1800,Total_Cotizacion,""))</f>
        <v>11718431.200000001</v>
      </c>
      <c r="AQ1800" s="62" t="b">
        <f t="shared" si="21003"/>
        <v>0</v>
      </c>
      <c r="AR1800" s="51" t="str">
        <f t="shared" ref="AR1800" si="21699">IF(COUNTIF(Codificacion2,CONCATENATE(AM1800,"_VAL_",AB1800))&gt;1,"Empate","")</f>
        <v/>
      </c>
      <c r="AS1800" s="63" t="str">
        <f t="shared" si="21615"/>
        <v/>
      </c>
      <c r="AT1800" s="59" t="str">
        <f t="shared" si="21004"/>
        <v>ALI_25_SEG_1_</v>
      </c>
      <c r="AU1800" s="63">
        <f t="shared" ref="AU1800" si="21700">IF(AND(COUNTIF(Codificacion3,AT1800)&lt;AO1800),1,COUNTIF(Codificacion3,AT1800))</f>
        <v>1</v>
      </c>
      <c r="AV1800" s="62" t="str">
        <f t="shared" si="21006"/>
        <v>No Seleccionada</v>
      </c>
      <c r="AW1800" s="53"/>
      <c r="AX1800" s="51" t="str">
        <f t="shared" si="21007"/>
        <v>ALI_25_SEG_1FALSO</v>
      </c>
      <c r="AY1800" s="51">
        <f t="shared" si="20989"/>
        <v>3</v>
      </c>
      <c r="AZ1800" s="64" t="b">
        <f t="shared" si="21008"/>
        <v>0</v>
      </c>
    </row>
    <row r="1801" spans="1:52" x14ac:dyDescent="0.2">
      <c r="A1801" s="50" t="b">
        <f t="shared" ref="A1801:A1864" si="21701">IF(AV1801="Cotizacion Seleccionada",CONCATENATE("ALI_",C1801,"_SEG_",I1801),FALSE)</f>
        <v>0</v>
      </c>
      <c r="B1801" s="51" t="s">
        <v>156</v>
      </c>
      <c r="C1801" s="52">
        <v>25</v>
      </c>
      <c r="D1801" s="52">
        <f t="shared" ref="D1801" si="21702">IF(ISERROR(VLOOKUP(E1801,Proveedores,2,FALSE)),"",VLOOKUP(E1801,Proveedores,2,FALSE))</f>
        <v>2095</v>
      </c>
      <c r="E1801" s="53" t="s">
        <v>157</v>
      </c>
      <c r="F1801" s="54">
        <v>47</v>
      </c>
      <c r="G1801" s="53" t="s">
        <v>56</v>
      </c>
      <c r="H1801" s="53" t="s">
        <v>60</v>
      </c>
      <c r="I1801" s="52">
        <v>2</v>
      </c>
      <c r="J1801" s="53" t="s">
        <v>58</v>
      </c>
      <c r="K1801" s="55">
        <v>44835</v>
      </c>
      <c r="L1801" s="56">
        <v>6335</v>
      </c>
      <c r="M1801" s="56">
        <v>8064</v>
      </c>
      <c r="N1801" s="56">
        <v>3808</v>
      </c>
      <c r="O1801" s="56">
        <v>414</v>
      </c>
      <c r="P1801" s="57">
        <v>561</v>
      </c>
      <c r="Q1801" s="58">
        <v>0</v>
      </c>
      <c r="R1801" s="57">
        <v>561</v>
      </c>
      <c r="S1801" s="57">
        <v>936</v>
      </c>
      <c r="T1801" s="58">
        <v>0</v>
      </c>
      <c r="U1801" s="57">
        <v>936</v>
      </c>
      <c r="V1801" s="57">
        <v>936</v>
      </c>
      <c r="W1801" s="58">
        <v>0</v>
      </c>
      <c r="X1801" s="57">
        <v>936</v>
      </c>
      <c r="Y1801" s="57">
        <v>936</v>
      </c>
      <c r="Z1801" s="58">
        <v>0</v>
      </c>
      <c r="AA1801" s="57">
        <v>936</v>
      </c>
      <c r="AB1801" s="57">
        <v>15053631</v>
      </c>
      <c r="AC1801" s="53" t="str">
        <f t="shared" si="20991"/>
        <v>Registro Valido</v>
      </c>
      <c r="AD1801" s="57">
        <f t="shared" ref="AD1801" si="21703">IF(OR(ISERROR(VLOOKUP(CONCATENATE("ALI_",$C1801,"_SEG_",$I1801,"_PROV_",$D1801),Catalogo_Precios,AD$8,FALSE)),L1801=0),0,VLOOKUP(CONCATENATE("ALI_",$C1801,"_SEG_",$I1801,"_PROV_",$D1801),Catalogo_Precios,AD$8,FALSE))</f>
        <v>561</v>
      </c>
      <c r="AE1801" s="57">
        <f t="shared" ref="AE1801" si="21704">IF(OR(ISERROR(VLOOKUP(CONCATENATE("ALI_",$C1801,"_SEG_",$I1801,"_PROV_",$D1801),Catalogo_Precios,AE$8,FALSE)),M1801=0),0,VLOOKUP(CONCATENATE("ALI_",$C1801,"_SEG_",$I1801,"_PROV_",$D1801),Catalogo_Precios,AE$8,FALSE))</f>
        <v>936</v>
      </c>
      <c r="AF1801" s="57">
        <f t="shared" ref="AF1801" si="21705">IF(OR(ISERROR(VLOOKUP(CONCATENATE("ALI_",$C1801,"_SEG_",$I1801,"_PROV_",$D1801),Catalogo_Precios,AF$8,FALSE)),N1801=0),0,VLOOKUP(CONCATENATE("ALI_",$C1801,"_SEG_",$I1801,"_PROV_",$D1801),Catalogo_Precios,AF$8,FALSE))</f>
        <v>936</v>
      </c>
      <c r="AG1801" s="57">
        <f t="shared" ref="AG1801" si="21706">IF(OR(ISERROR(VLOOKUP(CONCATENATE("ALI_",$C1801,"_SEG_",$I1801,"_PROV_",$D1801),Catalogo_Precios,AG$8,FALSE)),O1801=0),0,VLOOKUP(CONCATENATE("ALI_",$C1801,"_SEG_",$I1801,"_PROV_",$D1801),Catalogo_Precios,AG$8,FALSE))</f>
        <v>936</v>
      </c>
      <c r="AH1801" s="57">
        <f t="shared" ref="AH1801" si="21707">IF(OR(ISERROR(VLOOKUP(CONCATENATE("ALI_",$C1801,"_SEG_",$I1801,"_PROV_",$D1801),Catalogo_Precios,AH$8,FALSE)),L1801=0),0,VLOOKUP(CONCATENATE("ALI_",$C1801,"_SEG_",$I1801,"_PROV_",$D1801),Catalogo_Precios,AH$8,FALSE))</f>
        <v>559</v>
      </c>
      <c r="AI1801" s="57">
        <f t="shared" ref="AI1801" si="21708">IF(OR(ISERROR(VLOOKUP(CONCATENATE("ALI_",$C1801,"_SEG_",$I1801,"_PROV_",$D1801),Catalogo_Precios,AI$8,FALSE)),M1801=0),0,VLOOKUP(CONCATENATE("ALI_",$C1801,"_SEG_",$I1801,"_PROV_",$D1801),Catalogo_Precios,AI$8,FALSE))</f>
        <v>931</v>
      </c>
      <c r="AJ1801" s="57">
        <f t="shared" ref="AJ1801" si="21709">IF(OR(ISERROR(VLOOKUP(CONCATENATE("ALI_",$C1801,"_SEG_",$I1801,"_PROV_",$D1801),Catalogo_Precios,AJ$8,FALSE)),N1801=0),0,VLOOKUP(CONCATENATE("ALI_",$C1801,"_SEG_",$I1801,"_PROV_",$D1801),Catalogo_Precios,AJ$8,FALSE))</f>
        <v>931</v>
      </c>
      <c r="AK1801" s="57">
        <f t="shared" ref="AK1801" si="21710">IF(OR(ISERROR(VLOOKUP(CONCATENATE("ALI_",$C1801,"_SEG_",$I1801,"_PROV_",$D1801),Catalogo_Precios,AK$8,FALSE)),O1801=0),0,VLOOKUP(CONCATENATE("ALI_",$C1801,"_SEG_",$I1801,"_PROV_",$D1801),Catalogo_Precios,AK$8,FALSE))</f>
        <v>931</v>
      </c>
      <c r="AL1801" s="53"/>
      <c r="AM1801" s="59" t="str">
        <f t="shared" si="21000"/>
        <v>ALI_25_SEG_2</v>
      </c>
      <c r="AN1801" s="59" t="str">
        <f t="shared" si="21001"/>
        <v>ALI_25_SEG_2_VAL_15053631</v>
      </c>
      <c r="AO1801" s="60">
        <f t="shared" ref="AO1801" si="21711">IF(OR(AB1801="",AB1801=0),0,COUNTIF(Codificacion,AM1801))</f>
        <v>6</v>
      </c>
      <c r="AP1801" s="61">
        <f t="array" ref="AP1801">MIN(IF(Codificacion=AM1801,Total_Cotizacion,""))</f>
        <v>11983624.799999999</v>
      </c>
      <c r="AQ1801" s="62" t="b">
        <f t="shared" si="21003"/>
        <v>0</v>
      </c>
      <c r="AR1801" s="51" t="str">
        <f t="shared" ref="AR1801" si="21712">IF(COUNTIF(Codificacion2,CONCATENATE(AM1801,"_VAL_",AB1801))&gt;1,"Empate","")</f>
        <v/>
      </c>
      <c r="AS1801" s="63" t="str">
        <f t="shared" si="21615"/>
        <v/>
      </c>
      <c r="AT1801" s="59" t="str">
        <f t="shared" si="21004"/>
        <v>ALI_25_SEG_2_</v>
      </c>
      <c r="AU1801" s="63">
        <f t="shared" ref="AU1801" si="21713">IF(AND(COUNTIF(Codificacion3,AT1801)&lt;AO1801),1,COUNTIF(Codificacion3,AT1801))</f>
        <v>1</v>
      </c>
      <c r="AV1801" s="62" t="str">
        <f t="shared" si="21006"/>
        <v>No Seleccionada</v>
      </c>
      <c r="AW1801" s="53"/>
      <c r="AX1801" s="51" t="str">
        <f t="shared" si="21007"/>
        <v>ALI_25_SEG_2FALSO</v>
      </c>
      <c r="AY1801" s="51">
        <f t="shared" si="20989"/>
        <v>3</v>
      </c>
      <c r="AZ1801" s="64" t="b">
        <f t="shared" si="21008"/>
        <v>0</v>
      </c>
    </row>
    <row r="1802" spans="1:52" x14ac:dyDescent="0.2">
      <c r="A1802" s="50" t="b">
        <f t="shared" si="21701"/>
        <v>0</v>
      </c>
      <c r="B1802" s="51" t="s">
        <v>156</v>
      </c>
      <c r="C1802" s="52">
        <v>25</v>
      </c>
      <c r="D1802" s="52">
        <f t="shared" ref="D1802" si="21714">IF(ISERROR(VLOOKUP(E1802,Proveedores,2,FALSE)),"",VLOOKUP(E1802,Proveedores,2,FALSE))</f>
        <v>2095</v>
      </c>
      <c r="E1802" s="53" t="s">
        <v>157</v>
      </c>
      <c r="F1802" s="54">
        <v>48</v>
      </c>
      <c r="G1802" s="53" t="s">
        <v>56</v>
      </c>
      <c r="H1802" s="53" t="s">
        <v>60</v>
      </c>
      <c r="I1802" s="52">
        <v>3</v>
      </c>
      <c r="J1802" s="53" t="s">
        <v>58</v>
      </c>
      <c r="K1802" s="55">
        <v>44835</v>
      </c>
      <c r="L1802" s="56">
        <v>6297</v>
      </c>
      <c r="M1802" s="56">
        <v>8016</v>
      </c>
      <c r="N1802" s="56">
        <v>3785</v>
      </c>
      <c r="O1802" s="56">
        <v>411</v>
      </c>
      <c r="P1802" s="57">
        <v>561</v>
      </c>
      <c r="Q1802" s="58">
        <v>0</v>
      </c>
      <c r="R1802" s="57">
        <v>561</v>
      </c>
      <c r="S1802" s="57">
        <v>936</v>
      </c>
      <c r="T1802" s="58">
        <v>0</v>
      </c>
      <c r="U1802" s="57">
        <v>936</v>
      </c>
      <c r="V1802" s="57">
        <v>936</v>
      </c>
      <c r="W1802" s="58">
        <v>0</v>
      </c>
      <c r="X1802" s="57">
        <v>936</v>
      </c>
      <c r="Y1802" s="57">
        <v>936</v>
      </c>
      <c r="Z1802" s="58">
        <v>0</v>
      </c>
      <c r="AA1802" s="57">
        <v>936</v>
      </c>
      <c r="AB1802" s="57">
        <v>14963049</v>
      </c>
      <c r="AC1802" s="53" t="str">
        <f t="shared" si="20991"/>
        <v>Registro Valido</v>
      </c>
      <c r="AD1802" s="57">
        <f t="shared" ref="AD1802" si="21715">IF(OR(ISERROR(VLOOKUP(CONCATENATE("ALI_",$C1802,"_SEG_",$I1802,"_PROV_",$D1802),Catalogo_Precios,AD$8,FALSE)),L1802=0),0,VLOOKUP(CONCATENATE("ALI_",$C1802,"_SEG_",$I1802,"_PROV_",$D1802),Catalogo_Precios,AD$8,FALSE))</f>
        <v>561</v>
      </c>
      <c r="AE1802" s="57">
        <f t="shared" ref="AE1802" si="21716">IF(OR(ISERROR(VLOOKUP(CONCATENATE("ALI_",$C1802,"_SEG_",$I1802,"_PROV_",$D1802),Catalogo_Precios,AE$8,FALSE)),M1802=0),0,VLOOKUP(CONCATENATE("ALI_",$C1802,"_SEG_",$I1802,"_PROV_",$D1802),Catalogo_Precios,AE$8,FALSE))</f>
        <v>936</v>
      </c>
      <c r="AF1802" s="57">
        <f t="shared" ref="AF1802" si="21717">IF(OR(ISERROR(VLOOKUP(CONCATENATE("ALI_",$C1802,"_SEG_",$I1802,"_PROV_",$D1802),Catalogo_Precios,AF$8,FALSE)),N1802=0),0,VLOOKUP(CONCATENATE("ALI_",$C1802,"_SEG_",$I1802,"_PROV_",$D1802),Catalogo_Precios,AF$8,FALSE))</f>
        <v>936</v>
      </c>
      <c r="AG1802" s="57">
        <f t="shared" ref="AG1802" si="21718">IF(OR(ISERROR(VLOOKUP(CONCATENATE("ALI_",$C1802,"_SEG_",$I1802,"_PROV_",$D1802),Catalogo_Precios,AG$8,FALSE)),O1802=0),0,VLOOKUP(CONCATENATE("ALI_",$C1802,"_SEG_",$I1802,"_PROV_",$D1802),Catalogo_Precios,AG$8,FALSE))</f>
        <v>936</v>
      </c>
      <c r="AH1802" s="57">
        <f t="shared" ref="AH1802" si="21719">IF(OR(ISERROR(VLOOKUP(CONCATENATE("ALI_",$C1802,"_SEG_",$I1802,"_PROV_",$D1802),Catalogo_Precios,AH$8,FALSE)),L1802=0),0,VLOOKUP(CONCATENATE("ALI_",$C1802,"_SEG_",$I1802,"_PROV_",$D1802),Catalogo_Precios,AH$8,FALSE))</f>
        <v>559</v>
      </c>
      <c r="AI1802" s="57">
        <f t="shared" ref="AI1802" si="21720">IF(OR(ISERROR(VLOOKUP(CONCATENATE("ALI_",$C1802,"_SEG_",$I1802,"_PROV_",$D1802),Catalogo_Precios,AI$8,FALSE)),M1802=0),0,VLOOKUP(CONCATENATE("ALI_",$C1802,"_SEG_",$I1802,"_PROV_",$D1802),Catalogo_Precios,AI$8,FALSE))</f>
        <v>931</v>
      </c>
      <c r="AJ1802" s="57">
        <f t="shared" ref="AJ1802" si="21721">IF(OR(ISERROR(VLOOKUP(CONCATENATE("ALI_",$C1802,"_SEG_",$I1802,"_PROV_",$D1802),Catalogo_Precios,AJ$8,FALSE)),N1802=0),0,VLOOKUP(CONCATENATE("ALI_",$C1802,"_SEG_",$I1802,"_PROV_",$D1802),Catalogo_Precios,AJ$8,FALSE))</f>
        <v>931</v>
      </c>
      <c r="AK1802" s="57">
        <f t="shared" ref="AK1802" si="21722">IF(OR(ISERROR(VLOOKUP(CONCATENATE("ALI_",$C1802,"_SEG_",$I1802,"_PROV_",$D1802),Catalogo_Precios,AK$8,FALSE)),O1802=0),0,VLOOKUP(CONCATENATE("ALI_",$C1802,"_SEG_",$I1802,"_PROV_",$D1802),Catalogo_Precios,AK$8,FALSE))</f>
        <v>931</v>
      </c>
      <c r="AL1802" s="53"/>
      <c r="AM1802" s="59" t="str">
        <f t="shared" si="21000"/>
        <v>ALI_25_SEG_3</v>
      </c>
      <c r="AN1802" s="59" t="str">
        <f t="shared" si="21001"/>
        <v>ALI_25_SEG_3_VAL_14963049</v>
      </c>
      <c r="AO1802" s="60">
        <f t="shared" ref="AO1802" si="21723">IF(OR(AB1802="",AB1802=0),0,COUNTIF(Codificacion,AM1802))</f>
        <v>6</v>
      </c>
      <c r="AP1802" s="61">
        <f t="array" ref="AP1802">MIN(IF(Codificacion=AM1802,Total_Cotizacion,""))</f>
        <v>11911516</v>
      </c>
      <c r="AQ1802" s="62" t="b">
        <f t="shared" si="21003"/>
        <v>0</v>
      </c>
      <c r="AR1802" s="51" t="str">
        <f t="shared" ref="AR1802" si="21724">IF(COUNTIF(Codificacion2,CONCATENATE(AM1802,"_VAL_",AB1802))&gt;1,"Empate","")</f>
        <v/>
      </c>
      <c r="AS1802" s="63" t="str">
        <f t="shared" si="21615"/>
        <v/>
      </c>
      <c r="AT1802" s="59" t="str">
        <f t="shared" si="21004"/>
        <v>ALI_25_SEG_3_</v>
      </c>
      <c r="AU1802" s="63">
        <f t="shared" ref="AU1802" si="21725">IF(AND(COUNTIF(Codificacion3,AT1802)&lt;AO1802),1,COUNTIF(Codificacion3,AT1802))</f>
        <v>1</v>
      </c>
      <c r="AV1802" s="62" t="str">
        <f t="shared" si="21006"/>
        <v>No Seleccionada</v>
      </c>
      <c r="AW1802" s="53"/>
      <c r="AX1802" s="51" t="str">
        <f t="shared" si="21007"/>
        <v>ALI_25_SEG_3FALSO</v>
      </c>
      <c r="AY1802" s="51">
        <f t="shared" si="20989"/>
        <v>3</v>
      </c>
      <c r="AZ1802" s="64" t="b">
        <f t="shared" si="21008"/>
        <v>0</v>
      </c>
    </row>
    <row r="1803" spans="1:52" x14ac:dyDescent="0.2">
      <c r="A1803" s="50" t="b">
        <f t="shared" si="21701"/>
        <v>0</v>
      </c>
      <c r="B1803" s="51" t="s">
        <v>156</v>
      </c>
      <c r="C1803" s="52">
        <v>25</v>
      </c>
      <c r="D1803" s="52">
        <f t="shared" ref="D1803" si="21726">IF(ISERROR(VLOOKUP(E1803,Proveedores,2,FALSE)),"",VLOOKUP(E1803,Proveedores,2,FALSE))</f>
        <v>2095</v>
      </c>
      <c r="E1803" s="53" t="s">
        <v>157</v>
      </c>
      <c r="F1803" s="54">
        <v>49</v>
      </c>
      <c r="G1803" s="53" t="s">
        <v>56</v>
      </c>
      <c r="H1803" s="53" t="s">
        <v>60</v>
      </c>
      <c r="I1803" s="52">
        <v>4</v>
      </c>
      <c r="J1803" s="53" t="s">
        <v>58</v>
      </c>
      <c r="K1803" s="55">
        <v>44835</v>
      </c>
      <c r="L1803" s="56">
        <v>6710</v>
      </c>
      <c r="M1803" s="56">
        <v>8540</v>
      </c>
      <c r="N1803" s="56">
        <v>4032</v>
      </c>
      <c r="O1803" s="56">
        <v>439</v>
      </c>
      <c r="P1803" s="57">
        <v>561</v>
      </c>
      <c r="Q1803" s="58">
        <v>0</v>
      </c>
      <c r="R1803" s="57">
        <v>561</v>
      </c>
      <c r="S1803" s="57">
        <v>936</v>
      </c>
      <c r="T1803" s="58">
        <v>0</v>
      </c>
      <c r="U1803" s="57">
        <v>936</v>
      </c>
      <c r="V1803" s="57">
        <v>936</v>
      </c>
      <c r="W1803" s="58">
        <v>0</v>
      </c>
      <c r="X1803" s="57">
        <v>936</v>
      </c>
      <c r="Y1803" s="57">
        <v>936</v>
      </c>
      <c r="Z1803" s="58">
        <v>0</v>
      </c>
      <c r="AA1803" s="57">
        <v>936</v>
      </c>
      <c r="AB1803" s="57">
        <v>15942606</v>
      </c>
      <c r="AC1803" s="53" t="str">
        <f t="shared" si="20991"/>
        <v>Registro Valido</v>
      </c>
      <c r="AD1803" s="57">
        <f t="shared" ref="AD1803" si="21727">IF(OR(ISERROR(VLOOKUP(CONCATENATE("ALI_",$C1803,"_SEG_",$I1803,"_PROV_",$D1803),Catalogo_Precios,AD$8,FALSE)),L1803=0),0,VLOOKUP(CONCATENATE("ALI_",$C1803,"_SEG_",$I1803,"_PROV_",$D1803),Catalogo_Precios,AD$8,FALSE))</f>
        <v>561</v>
      </c>
      <c r="AE1803" s="57">
        <f t="shared" ref="AE1803" si="21728">IF(OR(ISERROR(VLOOKUP(CONCATENATE("ALI_",$C1803,"_SEG_",$I1803,"_PROV_",$D1803),Catalogo_Precios,AE$8,FALSE)),M1803=0),0,VLOOKUP(CONCATENATE("ALI_",$C1803,"_SEG_",$I1803,"_PROV_",$D1803),Catalogo_Precios,AE$8,FALSE))</f>
        <v>936</v>
      </c>
      <c r="AF1803" s="57">
        <f t="shared" ref="AF1803" si="21729">IF(OR(ISERROR(VLOOKUP(CONCATENATE("ALI_",$C1803,"_SEG_",$I1803,"_PROV_",$D1803),Catalogo_Precios,AF$8,FALSE)),N1803=0),0,VLOOKUP(CONCATENATE("ALI_",$C1803,"_SEG_",$I1803,"_PROV_",$D1803),Catalogo_Precios,AF$8,FALSE))</f>
        <v>936</v>
      </c>
      <c r="AG1803" s="57">
        <f t="shared" ref="AG1803" si="21730">IF(OR(ISERROR(VLOOKUP(CONCATENATE("ALI_",$C1803,"_SEG_",$I1803,"_PROV_",$D1803),Catalogo_Precios,AG$8,FALSE)),O1803=0),0,VLOOKUP(CONCATENATE("ALI_",$C1803,"_SEG_",$I1803,"_PROV_",$D1803),Catalogo_Precios,AG$8,FALSE))</f>
        <v>936</v>
      </c>
      <c r="AH1803" s="57">
        <f t="shared" ref="AH1803" si="21731">IF(OR(ISERROR(VLOOKUP(CONCATENATE("ALI_",$C1803,"_SEG_",$I1803,"_PROV_",$D1803),Catalogo_Precios,AH$8,FALSE)),L1803=0),0,VLOOKUP(CONCATENATE("ALI_",$C1803,"_SEG_",$I1803,"_PROV_",$D1803),Catalogo_Precios,AH$8,FALSE))</f>
        <v>559</v>
      </c>
      <c r="AI1803" s="57">
        <f t="shared" ref="AI1803" si="21732">IF(OR(ISERROR(VLOOKUP(CONCATENATE("ALI_",$C1803,"_SEG_",$I1803,"_PROV_",$D1803),Catalogo_Precios,AI$8,FALSE)),M1803=0),0,VLOOKUP(CONCATENATE("ALI_",$C1803,"_SEG_",$I1803,"_PROV_",$D1803),Catalogo_Precios,AI$8,FALSE))</f>
        <v>931</v>
      </c>
      <c r="AJ1803" s="57">
        <f t="shared" ref="AJ1803" si="21733">IF(OR(ISERROR(VLOOKUP(CONCATENATE("ALI_",$C1803,"_SEG_",$I1803,"_PROV_",$D1803),Catalogo_Precios,AJ$8,FALSE)),N1803=0),0,VLOOKUP(CONCATENATE("ALI_",$C1803,"_SEG_",$I1803,"_PROV_",$D1803),Catalogo_Precios,AJ$8,FALSE))</f>
        <v>931</v>
      </c>
      <c r="AK1803" s="57">
        <f t="shared" ref="AK1803" si="21734">IF(OR(ISERROR(VLOOKUP(CONCATENATE("ALI_",$C1803,"_SEG_",$I1803,"_PROV_",$D1803),Catalogo_Precios,AK$8,FALSE)),O1803=0),0,VLOOKUP(CONCATENATE("ALI_",$C1803,"_SEG_",$I1803,"_PROV_",$D1803),Catalogo_Precios,AK$8,FALSE))</f>
        <v>931</v>
      </c>
      <c r="AL1803" s="53"/>
      <c r="AM1803" s="59" t="str">
        <f t="shared" si="21000"/>
        <v>ALI_25_SEG_4</v>
      </c>
      <c r="AN1803" s="59" t="str">
        <f t="shared" si="21001"/>
        <v>ALI_25_SEG_4_VAL_15942606</v>
      </c>
      <c r="AO1803" s="60">
        <f t="shared" ref="AO1803" si="21735">IF(OR(AB1803="",AB1803=0),0,COUNTIF(Codificacion,AM1803))</f>
        <v>5</v>
      </c>
      <c r="AP1803" s="61">
        <f t="array" ref="AP1803">MIN(IF(Codificacion=AM1803,Total_Cotizacion,""))</f>
        <v>12691304.799999999</v>
      </c>
      <c r="AQ1803" s="62" t="b">
        <f t="shared" si="21003"/>
        <v>0</v>
      </c>
      <c r="AR1803" s="51" t="str">
        <f t="shared" ref="AR1803" si="21736">IF(COUNTIF(Codificacion2,CONCATENATE(AM1803,"_VAL_",AB1803))&gt;1,"Empate","")</f>
        <v/>
      </c>
      <c r="AS1803" s="63" t="str">
        <f t="shared" si="21615"/>
        <v/>
      </c>
      <c r="AT1803" s="59" t="str">
        <f t="shared" si="21004"/>
        <v>ALI_25_SEG_4_</v>
      </c>
      <c r="AU1803" s="63">
        <f t="shared" ref="AU1803" si="21737">IF(AND(COUNTIF(Codificacion3,AT1803)&lt;AO1803),1,COUNTIF(Codificacion3,AT1803))</f>
        <v>1</v>
      </c>
      <c r="AV1803" s="62" t="str">
        <f t="shared" si="21006"/>
        <v>No Seleccionada</v>
      </c>
      <c r="AW1803" s="53"/>
      <c r="AX1803" s="51" t="str">
        <f t="shared" si="21007"/>
        <v>ALI_25_SEG_4FALSO</v>
      </c>
      <c r="AY1803" s="51">
        <f t="shared" ref="AY1803:AY1866" si="21738">COUNTIF(AX$10:AX$2017,CONCATENATE(AM1803,AQ1803))</f>
        <v>3</v>
      </c>
      <c r="AZ1803" s="64" t="b">
        <f t="shared" si="21008"/>
        <v>0</v>
      </c>
    </row>
    <row r="1804" spans="1:52" x14ac:dyDescent="0.2">
      <c r="A1804" s="50" t="b">
        <f t="shared" si="21701"/>
        <v>0</v>
      </c>
      <c r="B1804" s="51" t="s">
        <v>156</v>
      </c>
      <c r="C1804" s="52">
        <v>25</v>
      </c>
      <c r="D1804" s="52">
        <f t="shared" ref="D1804" si="21739">IF(ISERROR(VLOOKUP(E1804,Proveedores,2,FALSE)),"",VLOOKUP(E1804,Proveedores,2,FALSE))</f>
        <v>2095</v>
      </c>
      <c r="E1804" s="53" t="s">
        <v>157</v>
      </c>
      <c r="F1804" s="54">
        <v>50</v>
      </c>
      <c r="G1804" s="53" t="s">
        <v>56</v>
      </c>
      <c r="H1804" s="53" t="s">
        <v>60</v>
      </c>
      <c r="I1804" s="52">
        <v>5</v>
      </c>
      <c r="J1804" s="53" t="s">
        <v>58</v>
      </c>
      <c r="K1804" s="55">
        <v>44835</v>
      </c>
      <c r="L1804" s="56">
        <v>6237</v>
      </c>
      <c r="M1804" s="56">
        <v>7940</v>
      </c>
      <c r="N1804" s="56">
        <v>3749</v>
      </c>
      <c r="O1804" s="56">
        <v>407</v>
      </c>
      <c r="P1804" s="57">
        <v>561</v>
      </c>
      <c r="Q1804" s="58">
        <v>0</v>
      </c>
      <c r="R1804" s="57">
        <v>561</v>
      </c>
      <c r="S1804" s="57">
        <v>936</v>
      </c>
      <c r="T1804" s="58">
        <v>0</v>
      </c>
      <c r="U1804" s="57">
        <v>936</v>
      </c>
      <c r="V1804" s="57">
        <v>936</v>
      </c>
      <c r="W1804" s="58">
        <v>0</v>
      </c>
      <c r="X1804" s="57">
        <v>936</v>
      </c>
      <c r="Y1804" s="57">
        <v>936</v>
      </c>
      <c r="Z1804" s="58">
        <v>0</v>
      </c>
      <c r="AA1804" s="57">
        <v>936</v>
      </c>
      <c r="AB1804" s="57">
        <v>14820813</v>
      </c>
      <c r="AC1804" s="53" t="str">
        <f t="shared" ref="AC1804:AC1867" si="21740">IF(OR(AB1804=0,AB1804=""),"Registro No Valido","Registro Valido")</f>
        <v>Registro Valido</v>
      </c>
      <c r="AD1804" s="57">
        <f t="shared" ref="AD1804" si="21741">IF(OR(ISERROR(VLOOKUP(CONCATENATE("ALI_",$C1804,"_SEG_",$I1804,"_PROV_",$D1804),Catalogo_Precios,AD$8,FALSE)),L1804=0),0,VLOOKUP(CONCATENATE("ALI_",$C1804,"_SEG_",$I1804,"_PROV_",$D1804),Catalogo_Precios,AD$8,FALSE))</f>
        <v>561</v>
      </c>
      <c r="AE1804" s="57">
        <f t="shared" ref="AE1804" si="21742">IF(OR(ISERROR(VLOOKUP(CONCATENATE("ALI_",$C1804,"_SEG_",$I1804,"_PROV_",$D1804),Catalogo_Precios,AE$8,FALSE)),M1804=0),0,VLOOKUP(CONCATENATE("ALI_",$C1804,"_SEG_",$I1804,"_PROV_",$D1804),Catalogo_Precios,AE$8,FALSE))</f>
        <v>936</v>
      </c>
      <c r="AF1804" s="57">
        <f t="shared" ref="AF1804" si="21743">IF(OR(ISERROR(VLOOKUP(CONCATENATE("ALI_",$C1804,"_SEG_",$I1804,"_PROV_",$D1804),Catalogo_Precios,AF$8,FALSE)),N1804=0),0,VLOOKUP(CONCATENATE("ALI_",$C1804,"_SEG_",$I1804,"_PROV_",$D1804),Catalogo_Precios,AF$8,FALSE))</f>
        <v>936</v>
      </c>
      <c r="AG1804" s="57">
        <f t="shared" ref="AG1804" si="21744">IF(OR(ISERROR(VLOOKUP(CONCATENATE("ALI_",$C1804,"_SEG_",$I1804,"_PROV_",$D1804),Catalogo_Precios,AG$8,FALSE)),O1804=0),0,VLOOKUP(CONCATENATE("ALI_",$C1804,"_SEG_",$I1804,"_PROV_",$D1804),Catalogo_Precios,AG$8,FALSE))</f>
        <v>936</v>
      </c>
      <c r="AH1804" s="57">
        <f t="shared" ref="AH1804" si="21745">IF(OR(ISERROR(VLOOKUP(CONCATENATE("ALI_",$C1804,"_SEG_",$I1804,"_PROV_",$D1804),Catalogo_Precios,AH$8,FALSE)),L1804=0),0,VLOOKUP(CONCATENATE("ALI_",$C1804,"_SEG_",$I1804,"_PROV_",$D1804),Catalogo_Precios,AH$8,FALSE))</f>
        <v>559</v>
      </c>
      <c r="AI1804" s="57">
        <f t="shared" ref="AI1804" si="21746">IF(OR(ISERROR(VLOOKUP(CONCATENATE("ALI_",$C1804,"_SEG_",$I1804,"_PROV_",$D1804),Catalogo_Precios,AI$8,FALSE)),M1804=0),0,VLOOKUP(CONCATENATE("ALI_",$C1804,"_SEG_",$I1804,"_PROV_",$D1804),Catalogo_Precios,AI$8,FALSE))</f>
        <v>931</v>
      </c>
      <c r="AJ1804" s="57">
        <f t="shared" ref="AJ1804" si="21747">IF(OR(ISERROR(VLOOKUP(CONCATENATE("ALI_",$C1804,"_SEG_",$I1804,"_PROV_",$D1804),Catalogo_Precios,AJ$8,FALSE)),N1804=0),0,VLOOKUP(CONCATENATE("ALI_",$C1804,"_SEG_",$I1804,"_PROV_",$D1804),Catalogo_Precios,AJ$8,FALSE))</f>
        <v>931</v>
      </c>
      <c r="AK1804" s="57">
        <f t="shared" ref="AK1804" si="21748">IF(OR(ISERROR(VLOOKUP(CONCATENATE("ALI_",$C1804,"_SEG_",$I1804,"_PROV_",$D1804),Catalogo_Precios,AK$8,FALSE)),O1804=0),0,VLOOKUP(CONCATENATE("ALI_",$C1804,"_SEG_",$I1804,"_PROV_",$D1804),Catalogo_Precios,AK$8,FALSE))</f>
        <v>931</v>
      </c>
      <c r="AL1804" s="53"/>
      <c r="AM1804" s="59" t="str">
        <f t="shared" ref="AM1804:AM1867" si="21749">IF(AC1804="Registro Valido",CONCATENATE("ALI_",C1804,"_SEG_",I1804),"Registro No Valido")</f>
        <v>ALI_25_SEG_5</v>
      </c>
      <c r="AN1804" s="59" t="str">
        <f t="shared" ref="AN1804:AN1867" si="21750">IF(AC1804="Registro Valido",CONCATENATE("ALI_",C1804,"_SEG_",I1804,"_VAL_",AB1804),"Registro No Valido")</f>
        <v>ALI_25_SEG_5_VAL_14820813</v>
      </c>
      <c r="AO1804" s="60">
        <f t="shared" ref="AO1804" si="21751">IF(OR(AB1804="",AB1804=0),0,COUNTIF(Codificacion,AM1804))</f>
        <v>5</v>
      </c>
      <c r="AP1804" s="61">
        <f t="array" ref="AP1804">MIN(IF(Codificacion=AM1804,Total_Cotizacion,""))</f>
        <v>11798287.199999999</v>
      </c>
      <c r="AQ1804" s="62" t="b">
        <f t="shared" ref="AQ1804:AQ1867" si="21752">IF(AND(AO1804&gt;0,AB1804&lt;&gt;""),AP1804=AB1804,"")</f>
        <v>0</v>
      </c>
      <c r="AR1804" s="51" t="str">
        <f t="shared" ref="AR1804" si="21753">IF(COUNTIF(Codificacion2,CONCATENATE(AM1804,"_VAL_",AB1804))&gt;1,"Empate","")</f>
        <v/>
      </c>
      <c r="AS1804" s="63" t="str">
        <f t="shared" si="21615"/>
        <v/>
      </c>
      <c r="AT1804" s="59" t="str">
        <f t="shared" ref="AT1804:AT1867" si="21754">IF(AC1804="Registro Valido",CONCATENATE("ALI_",C1804,"_SEG_",I1804,"_",AS1804),"Registro No Valido")</f>
        <v>ALI_25_SEG_5_</v>
      </c>
      <c r="AU1804" s="63">
        <f t="shared" ref="AU1804" si="21755">IF(AND(COUNTIF(Codificacion3,AT1804)&lt;AO1804),1,COUNTIF(Codificacion3,AT1804))</f>
        <v>1</v>
      </c>
      <c r="AV1804" s="62" t="str">
        <f t="shared" ref="AV1804:AV1867" si="21756">IF(AND(AU1804=1,AS1804="X"),"Cotizacion Seleccionada","No Seleccionada")</f>
        <v>No Seleccionada</v>
      </c>
      <c r="AW1804" s="53"/>
      <c r="AX1804" s="51" t="str">
        <f t="shared" ref="AX1804:AX1867" si="21757">CONCATENATE(AM1804,AQ1804)</f>
        <v>ALI_25_SEG_5FALSO</v>
      </c>
      <c r="AY1804" s="51">
        <f t="shared" si="21738"/>
        <v>3</v>
      </c>
      <c r="AZ1804" s="64" t="b">
        <f t="shared" ref="AZ1804:AZ1867" si="21758">AO1804=AY1804</f>
        <v>0</v>
      </c>
    </row>
    <row r="1805" spans="1:52" x14ac:dyDescent="0.2">
      <c r="A1805" s="50" t="b">
        <f t="shared" si="21701"/>
        <v>0</v>
      </c>
      <c r="B1805" s="51" t="s">
        <v>156</v>
      </c>
      <c r="C1805" s="52">
        <v>25</v>
      </c>
      <c r="D1805" s="52">
        <f t="shared" ref="D1805" si="21759">IF(ISERROR(VLOOKUP(E1805,Proveedores,2,FALSE)),"",VLOOKUP(E1805,Proveedores,2,FALSE))</f>
        <v>2095</v>
      </c>
      <c r="E1805" s="53" t="s">
        <v>157</v>
      </c>
      <c r="F1805" s="54">
        <v>51</v>
      </c>
      <c r="G1805" s="53" t="s">
        <v>56</v>
      </c>
      <c r="H1805" s="53" t="s">
        <v>60</v>
      </c>
      <c r="I1805" s="52">
        <v>6</v>
      </c>
      <c r="J1805" s="53" t="s">
        <v>58</v>
      </c>
      <c r="K1805" s="55">
        <v>44835</v>
      </c>
      <c r="L1805" s="56">
        <v>6751</v>
      </c>
      <c r="M1805" s="56">
        <v>8594</v>
      </c>
      <c r="N1805" s="56">
        <v>4057</v>
      </c>
      <c r="O1805" s="56">
        <v>441</v>
      </c>
      <c r="P1805" s="57">
        <v>561</v>
      </c>
      <c r="Q1805" s="58">
        <v>0</v>
      </c>
      <c r="R1805" s="57">
        <v>561</v>
      </c>
      <c r="S1805" s="57">
        <v>936</v>
      </c>
      <c r="T1805" s="58">
        <v>0</v>
      </c>
      <c r="U1805" s="57">
        <v>936</v>
      </c>
      <c r="V1805" s="57">
        <v>936</v>
      </c>
      <c r="W1805" s="58">
        <v>0</v>
      </c>
      <c r="X1805" s="57">
        <v>936</v>
      </c>
      <c r="Y1805" s="57">
        <v>936</v>
      </c>
      <c r="Z1805" s="58">
        <v>0</v>
      </c>
      <c r="AA1805" s="57">
        <v>936</v>
      </c>
      <c r="AB1805" s="57">
        <v>16041423</v>
      </c>
      <c r="AC1805" s="53" t="str">
        <f t="shared" si="21740"/>
        <v>Registro Valido</v>
      </c>
      <c r="AD1805" s="57">
        <f t="shared" ref="AD1805" si="21760">IF(OR(ISERROR(VLOOKUP(CONCATENATE("ALI_",$C1805,"_SEG_",$I1805,"_PROV_",$D1805),Catalogo_Precios,AD$8,FALSE)),L1805=0),0,VLOOKUP(CONCATENATE("ALI_",$C1805,"_SEG_",$I1805,"_PROV_",$D1805),Catalogo_Precios,AD$8,FALSE))</f>
        <v>561</v>
      </c>
      <c r="AE1805" s="57">
        <f t="shared" ref="AE1805" si="21761">IF(OR(ISERROR(VLOOKUP(CONCATENATE("ALI_",$C1805,"_SEG_",$I1805,"_PROV_",$D1805),Catalogo_Precios,AE$8,FALSE)),M1805=0),0,VLOOKUP(CONCATENATE("ALI_",$C1805,"_SEG_",$I1805,"_PROV_",$D1805),Catalogo_Precios,AE$8,FALSE))</f>
        <v>936</v>
      </c>
      <c r="AF1805" s="57">
        <f t="shared" ref="AF1805" si="21762">IF(OR(ISERROR(VLOOKUP(CONCATENATE("ALI_",$C1805,"_SEG_",$I1805,"_PROV_",$D1805),Catalogo_Precios,AF$8,FALSE)),N1805=0),0,VLOOKUP(CONCATENATE("ALI_",$C1805,"_SEG_",$I1805,"_PROV_",$D1805),Catalogo_Precios,AF$8,FALSE))</f>
        <v>936</v>
      </c>
      <c r="AG1805" s="57">
        <f t="shared" ref="AG1805" si="21763">IF(OR(ISERROR(VLOOKUP(CONCATENATE("ALI_",$C1805,"_SEG_",$I1805,"_PROV_",$D1805),Catalogo_Precios,AG$8,FALSE)),O1805=0),0,VLOOKUP(CONCATENATE("ALI_",$C1805,"_SEG_",$I1805,"_PROV_",$D1805),Catalogo_Precios,AG$8,FALSE))</f>
        <v>936</v>
      </c>
      <c r="AH1805" s="57">
        <f t="shared" ref="AH1805" si="21764">IF(OR(ISERROR(VLOOKUP(CONCATENATE("ALI_",$C1805,"_SEG_",$I1805,"_PROV_",$D1805),Catalogo_Precios,AH$8,FALSE)),L1805=0),0,VLOOKUP(CONCATENATE("ALI_",$C1805,"_SEG_",$I1805,"_PROV_",$D1805),Catalogo_Precios,AH$8,FALSE))</f>
        <v>559</v>
      </c>
      <c r="AI1805" s="57">
        <f t="shared" ref="AI1805" si="21765">IF(OR(ISERROR(VLOOKUP(CONCATENATE("ALI_",$C1805,"_SEG_",$I1805,"_PROV_",$D1805),Catalogo_Precios,AI$8,FALSE)),M1805=0),0,VLOOKUP(CONCATENATE("ALI_",$C1805,"_SEG_",$I1805,"_PROV_",$D1805),Catalogo_Precios,AI$8,FALSE))</f>
        <v>931</v>
      </c>
      <c r="AJ1805" s="57">
        <f t="shared" ref="AJ1805" si="21766">IF(OR(ISERROR(VLOOKUP(CONCATENATE("ALI_",$C1805,"_SEG_",$I1805,"_PROV_",$D1805),Catalogo_Precios,AJ$8,FALSE)),N1805=0),0,VLOOKUP(CONCATENATE("ALI_",$C1805,"_SEG_",$I1805,"_PROV_",$D1805),Catalogo_Precios,AJ$8,FALSE))</f>
        <v>931</v>
      </c>
      <c r="AK1805" s="57">
        <f t="shared" ref="AK1805" si="21767">IF(OR(ISERROR(VLOOKUP(CONCATENATE("ALI_",$C1805,"_SEG_",$I1805,"_PROV_",$D1805),Catalogo_Precios,AK$8,FALSE)),O1805=0),0,VLOOKUP(CONCATENATE("ALI_",$C1805,"_SEG_",$I1805,"_PROV_",$D1805),Catalogo_Precios,AK$8,FALSE))</f>
        <v>931</v>
      </c>
      <c r="AL1805" s="53"/>
      <c r="AM1805" s="59" t="str">
        <f t="shared" si="21749"/>
        <v>ALI_25_SEG_6</v>
      </c>
      <c r="AN1805" s="59" t="str">
        <f t="shared" si="21750"/>
        <v>ALI_25_SEG_6_VAL_16041423</v>
      </c>
      <c r="AO1805" s="60">
        <f t="shared" ref="AO1805" si="21768">IF(OR(AB1805="",AB1805=0),0,COUNTIF(Codificacion,AM1805))</f>
        <v>5</v>
      </c>
      <c r="AP1805" s="61">
        <f t="array" ref="AP1805">MIN(IF(Codificacion=AM1805,Total_Cotizacion,""))</f>
        <v>12769968.799999999</v>
      </c>
      <c r="AQ1805" s="62" t="b">
        <f t="shared" si="21752"/>
        <v>0</v>
      </c>
      <c r="AR1805" s="51" t="str">
        <f t="shared" ref="AR1805" si="21769">IF(COUNTIF(Codificacion2,CONCATENATE(AM1805,"_VAL_",AB1805))&gt;1,"Empate","")</f>
        <v/>
      </c>
      <c r="AS1805" s="63" t="str">
        <f t="shared" si="21615"/>
        <v/>
      </c>
      <c r="AT1805" s="59" t="str">
        <f t="shared" si="21754"/>
        <v>ALI_25_SEG_6_</v>
      </c>
      <c r="AU1805" s="63">
        <f t="shared" ref="AU1805" si="21770">IF(AND(COUNTIF(Codificacion3,AT1805)&lt;AO1805),1,COUNTIF(Codificacion3,AT1805))</f>
        <v>1</v>
      </c>
      <c r="AV1805" s="62" t="str">
        <f t="shared" si="21756"/>
        <v>No Seleccionada</v>
      </c>
      <c r="AW1805" s="53"/>
      <c r="AX1805" s="51" t="str">
        <f t="shared" si="21757"/>
        <v>ALI_25_SEG_6FALSO</v>
      </c>
      <c r="AY1805" s="51">
        <f t="shared" si="21738"/>
        <v>3</v>
      </c>
      <c r="AZ1805" s="64" t="b">
        <f t="shared" si="21758"/>
        <v>0</v>
      </c>
    </row>
    <row r="1806" spans="1:52" x14ac:dyDescent="0.2">
      <c r="A1806" s="50" t="b">
        <f t="shared" si="21701"/>
        <v>0</v>
      </c>
      <c r="B1806" s="51" t="s">
        <v>156</v>
      </c>
      <c r="C1806" s="52">
        <v>25</v>
      </c>
      <c r="D1806" s="52">
        <f t="shared" ref="D1806" si="21771">IF(ISERROR(VLOOKUP(E1806,Proveedores,2,FALSE)),"",VLOOKUP(E1806,Proveedores,2,FALSE))</f>
        <v>2095</v>
      </c>
      <c r="E1806" s="53" t="s">
        <v>157</v>
      </c>
      <c r="F1806" s="54">
        <v>52</v>
      </c>
      <c r="G1806" s="53" t="s">
        <v>56</v>
      </c>
      <c r="H1806" s="53" t="s">
        <v>60</v>
      </c>
      <c r="I1806" s="52">
        <v>7</v>
      </c>
      <c r="J1806" s="53" t="s">
        <v>58</v>
      </c>
      <c r="K1806" s="55">
        <v>44835</v>
      </c>
      <c r="L1806" s="56">
        <v>6894</v>
      </c>
      <c r="M1806" s="56">
        <v>8776</v>
      </c>
      <c r="N1806" s="56">
        <v>4144</v>
      </c>
      <c r="O1806" s="56">
        <v>450</v>
      </c>
      <c r="P1806" s="57">
        <v>561</v>
      </c>
      <c r="Q1806" s="58">
        <v>0</v>
      </c>
      <c r="R1806" s="57">
        <v>561</v>
      </c>
      <c r="S1806" s="57">
        <v>936</v>
      </c>
      <c r="T1806" s="58">
        <v>0</v>
      </c>
      <c r="U1806" s="57">
        <v>936</v>
      </c>
      <c r="V1806" s="57">
        <v>936</v>
      </c>
      <c r="W1806" s="58">
        <v>0</v>
      </c>
      <c r="X1806" s="57">
        <v>936</v>
      </c>
      <c r="Y1806" s="57">
        <v>936</v>
      </c>
      <c r="Z1806" s="58">
        <v>0</v>
      </c>
      <c r="AA1806" s="57">
        <v>936</v>
      </c>
      <c r="AB1806" s="57">
        <v>16381854</v>
      </c>
      <c r="AC1806" s="53" t="str">
        <f t="shared" si="21740"/>
        <v>Registro Valido</v>
      </c>
      <c r="AD1806" s="57">
        <f t="shared" ref="AD1806" si="21772">IF(OR(ISERROR(VLOOKUP(CONCATENATE("ALI_",$C1806,"_SEG_",$I1806,"_PROV_",$D1806),Catalogo_Precios,AD$8,FALSE)),L1806=0),0,VLOOKUP(CONCATENATE("ALI_",$C1806,"_SEG_",$I1806,"_PROV_",$D1806),Catalogo_Precios,AD$8,FALSE))</f>
        <v>561</v>
      </c>
      <c r="AE1806" s="57">
        <f t="shared" ref="AE1806" si="21773">IF(OR(ISERROR(VLOOKUP(CONCATENATE("ALI_",$C1806,"_SEG_",$I1806,"_PROV_",$D1806),Catalogo_Precios,AE$8,FALSE)),M1806=0),0,VLOOKUP(CONCATENATE("ALI_",$C1806,"_SEG_",$I1806,"_PROV_",$D1806),Catalogo_Precios,AE$8,FALSE))</f>
        <v>936</v>
      </c>
      <c r="AF1806" s="57">
        <f t="shared" ref="AF1806" si="21774">IF(OR(ISERROR(VLOOKUP(CONCATENATE("ALI_",$C1806,"_SEG_",$I1806,"_PROV_",$D1806),Catalogo_Precios,AF$8,FALSE)),N1806=0),0,VLOOKUP(CONCATENATE("ALI_",$C1806,"_SEG_",$I1806,"_PROV_",$D1806),Catalogo_Precios,AF$8,FALSE))</f>
        <v>936</v>
      </c>
      <c r="AG1806" s="57">
        <f t="shared" ref="AG1806" si="21775">IF(OR(ISERROR(VLOOKUP(CONCATENATE("ALI_",$C1806,"_SEG_",$I1806,"_PROV_",$D1806),Catalogo_Precios,AG$8,FALSE)),O1806=0),0,VLOOKUP(CONCATENATE("ALI_",$C1806,"_SEG_",$I1806,"_PROV_",$D1806),Catalogo_Precios,AG$8,FALSE))</f>
        <v>936</v>
      </c>
      <c r="AH1806" s="57">
        <f t="shared" ref="AH1806" si="21776">IF(OR(ISERROR(VLOOKUP(CONCATENATE("ALI_",$C1806,"_SEG_",$I1806,"_PROV_",$D1806),Catalogo_Precios,AH$8,FALSE)),L1806=0),0,VLOOKUP(CONCATENATE("ALI_",$C1806,"_SEG_",$I1806,"_PROV_",$D1806),Catalogo_Precios,AH$8,FALSE))</f>
        <v>559</v>
      </c>
      <c r="AI1806" s="57">
        <f t="shared" ref="AI1806" si="21777">IF(OR(ISERROR(VLOOKUP(CONCATENATE("ALI_",$C1806,"_SEG_",$I1806,"_PROV_",$D1806),Catalogo_Precios,AI$8,FALSE)),M1806=0),0,VLOOKUP(CONCATENATE("ALI_",$C1806,"_SEG_",$I1806,"_PROV_",$D1806),Catalogo_Precios,AI$8,FALSE))</f>
        <v>931</v>
      </c>
      <c r="AJ1806" s="57">
        <f t="shared" ref="AJ1806" si="21778">IF(OR(ISERROR(VLOOKUP(CONCATENATE("ALI_",$C1806,"_SEG_",$I1806,"_PROV_",$D1806),Catalogo_Precios,AJ$8,FALSE)),N1806=0),0,VLOOKUP(CONCATENATE("ALI_",$C1806,"_SEG_",$I1806,"_PROV_",$D1806),Catalogo_Precios,AJ$8,FALSE))</f>
        <v>931</v>
      </c>
      <c r="AK1806" s="57">
        <f t="shared" ref="AK1806" si="21779">IF(OR(ISERROR(VLOOKUP(CONCATENATE("ALI_",$C1806,"_SEG_",$I1806,"_PROV_",$D1806),Catalogo_Precios,AK$8,FALSE)),O1806=0),0,VLOOKUP(CONCATENATE("ALI_",$C1806,"_SEG_",$I1806,"_PROV_",$D1806),Catalogo_Precios,AK$8,FALSE))</f>
        <v>931</v>
      </c>
      <c r="AL1806" s="53"/>
      <c r="AM1806" s="59" t="str">
        <f t="shared" si="21749"/>
        <v>ALI_25_SEG_7</v>
      </c>
      <c r="AN1806" s="59" t="str">
        <f t="shared" si="21750"/>
        <v>ALI_25_SEG_7_VAL_16381854</v>
      </c>
      <c r="AO1806" s="60">
        <f t="shared" ref="AO1806" si="21780">IF(OR(AB1806="",AB1806=0),0,COUNTIF(Codificacion,AM1806))</f>
        <v>5</v>
      </c>
      <c r="AP1806" s="61">
        <f t="array" ref="AP1806">MIN(IF(Codificacion=AM1806,Total_Cotizacion,""))</f>
        <v>13040972.799999999</v>
      </c>
      <c r="AQ1806" s="62" t="b">
        <f t="shared" si="21752"/>
        <v>0</v>
      </c>
      <c r="AR1806" s="51" t="str">
        <f t="shared" ref="AR1806" si="21781">IF(COUNTIF(Codificacion2,CONCATENATE(AM1806,"_VAL_",AB1806))&gt;1,"Empate","")</f>
        <v/>
      </c>
      <c r="AS1806" s="63" t="str">
        <f t="shared" si="21615"/>
        <v/>
      </c>
      <c r="AT1806" s="59" t="str">
        <f t="shared" si="21754"/>
        <v>ALI_25_SEG_7_</v>
      </c>
      <c r="AU1806" s="63">
        <f t="shared" ref="AU1806" si="21782">IF(AND(COUNTIF(Codificacion3,AT1806)&lt;AO1806),1,COUNTIF(Codificacion3,AT1806))</f>
        <v>1</v>
      </c>
      <c r="AV1806" s="62" t="str">
        <f t="shared" si="21756"/>
        <v>No Seleccionada</v>
      </c>
      <c r="AW1806" s="53"/>
      <c r="AX1806" s="51" t="str">
        <f t="shared" si="21757"/>
        <v>ALI_25_SEG_7FALSO</v>
      </c>
      <c r="AY1806" s="51">
        <f t="shared" si="21738"/>
        <v>3</v>
      </c>
      <c r="AZ1806" s="64" t="b">
        <f t="shared" si="21758"/>
        <v>0</v>
      </c>
    </row>
    <row r="1807" spans="1:52" x14ac:dyDescent="0.2">
      <c r="A1807" s="50" t="b">
        <f t="shared" si="21701"/>
        <v>0</v>
      </c>
      <c r="B1807" s="51" t="s">
        <v>156</v>
      </c>
      <c r="C1807" s="52">
        <v>25</v>
      </c>
      <c r="D1807" s="52">
        <f t="shared" ref="D1807" si="21783">IF(ISERROR(VLOOKUP(E1807,Proveedores,2,FALSE)),"",VLOOKUP(E1807,Proveedores,2,FALSE))</f>
        <v>2095</v>
      </c>
      <c r="E1807" s="53" t="s">
        <v>157</v>
      </c>
      <c r="F1807" s="54">
        <v>53</v>
      </c>
      <c r="G1807" s="53" t="s">
        <v>56</v>
      </c>
      <c r="H1807" s="53" t="s">
        <v>60</v>
      </c>
      <c r="I1807" s="52">
        <v>8</v>
      </c>
      <c r="J1807" s="53" t="s">
        <v>58</v>
      </c>
      <c r="K1807" s="55">
        <v>44835</v>
      </c>
      <c r="L1807" s="56">
        <v>6654</v>
      </c>
      <c r="M1807" s="56">
        <v>8470</v>
      </c>
      <c r="N1807" s="56">
        <v>4000</v>
      </c>
      <c r="O1807" s="56">
        <v>435</v>
      </c>
      <c r="P1807" s="57">
        <v>561</v>
      </c>
      <c r="Q1807" s="58">
        <v>0</v>
      </c>
      <c r="R1807" s="57">
        <v>561</v>
      </c>
      <c r="S1807" s="57">
        <v>936</v>
      </c>
      <c r="T1807" s="58">
        <v>0</v>
      </c>
      <c r="U1807" s="57">
        <v>936</v>
      </c>
      <c r="V1807" s="57">
        <v>936</v>
      </c>
      <c r="W1807" s="58">
        <v>0</v>
      </c>
      <c r="X1807" s="57">
        <v>936</v>
      </c>
      <c r="Y1807" s="57">
        <v>936</v>
      </c>
      <c r="Z1807" s="58">
        <v>0</v>
      </c>
      <c r="AA1807" s="57">
        <v>936</v>
      </c>
      <c r="AB1807" s="57">
        <v>15811974</v>
      </c>
      <c r="AC1807" s="53" t="str">
        <f t="shared" si="21740"/>
        <v>Registro Valido</v>
      </c>
      <c r="AD1807" s="57">
        <f t="shared" ref="AD1807" si="21784">IF(OR(ISERROR(VLOOKUP(CONCATENATE("ALI_",$C1807,"_SEG_",$I1807,"_PROV_",$D1807),Catalogo_Precios,AD$8,FALSE)),L1807=0),0,VLOOKUP(CONCATENATE("ALI_",$C1807,"_SEG_",$I1807,"_PROV_",$D1807),Catalogo_Precios,AD$8,FALSE))</f>
        <v>561</v>
      </c>
      <c r="AE1807" s="57">
        <f t="shared" ref="AE1807" si="21785">IF(OR(ISERROR(VLOOKUP(CONCATENATE("ALI_",$C1807,"_SEG_",$I1807,"_PROV_",$D1807),Catalogo_Precios,AE$8,FALSE)),M1807=0),0,VLOOKUP(CONCATENATE("ALI_",$C1807,"_SEG_",$I1807,"_PROV_",$D1807),Catalogo_Precios,AE$8,FALSE))</f>
        <v>936</v>
      </c>
      <c r="AF1807" s="57">
        <f t="shared" ref="AF1807" si="21786">IF(OR(ISERROR(VLOOKUP(CONCATENATE("ALI_",$C1807,"_SEG_",$I1807,"_PROV_",$D1807),Catalogo_Precios,AF$8,FALSE)),N1807=0),0,VLOOKUP(CONCATENATE("ALI_",$C1807,"_SEG_",$I1807,"_PROV_",$D1807),Catalogo_Precios,AF$8,FALSE))</f>
        <v>936</v>
      </c>
      <c r="AG1807" s="57">
        <f t="shared" ref="AG1807" si="21787">IF(OR(ISERROR(VLOOKUP(CONCATENATE("ALI_",$C1807,"_SEG_",$I1807,"_PROV_",$D1807),Catalogo_Precios,AG$8,FALSE)),O1807=0),0,VLOOKUP(CONCATENATE("ALI_",$C1807,"_SEG_",$I1807,"_PROV_",$D1807),Catalogo_Precios,AG$8,FALSE))</f>
        <v>936</v>
      </c>
      <c r="AH1807" s="57">
        <f t="shared" ref="AH1807" si="21788">IF(OR(ISERROR(VLOOKUP(CONCATENATE("ALI_",$C1807,"_SEG_",$I1807,"_PROV_",$D1807),Catalogo_Precios,AH$8,FALSE)),L1807=0),0,VLOOKUP(CONCATENATE("ALI_",$C1807,"_SEG_",$I1807,"_PROV_",$D1807),Catalogo_Precios,AH$8,FALSE))</f>
        <v>559</v>
      </c>
      <c r="AI1807" s="57">
        <f t="shared" ref="AI1807" si="21789">IF(OR(ISERROR(VLOOKUP(CONCATENATE("ALI_",$C1807,"_SEG_",$I1807,"_PROV_",$D1807),Catalogo_Precios,AI$8,FALSE)),M1807=0),0,VLOOKUP(CONCATENATE("ALI_",$C1807,"_SEG_",$I1807,"_PROV_",$D1807),Catalogo_Precios,AI$8,FALSE))</f>
        <v>931</v>
      </c>
      <c r="AJ1807" s="57">
        <f t="shared" ref="AJ1807" si="21790">IF(OR(ISERROR(VLOOKUP(CONCATENATE("ALI_",$C1807,"_SEG_",$I1807,"_PROV_",$D1807),Catalogo_Precios,AJ$8,FALSE)),N1807=0),0,VLOOKUP(CONCATENATE("ALI_",$C1807,"_SEG_",$I1807,"_PROV_",$D1807),Catalogo_Precios,AJ$8,FALSE))</f>
        <v>931</v>
      </c>
      <c r="AK1807" s="57">
        <f t="shared" ref="AK1807" si="21791">IF(OR(ISERROR(VLOOKUP(CONCATENATE("ALI_",$C1807,"_SEG_",$I1807,"_PROV_",$D1807),Catalogo_Precios,AK$8,FALSE)),O1807=0),0,VLOOKUP(CONCATENATE("ALI_",$C1807,"_SEG_",$I1807,"_PROV_",$D1807),Catalogo_Precios,AK$8,FALSE))</f>
        <v>931</v>
      </c>
      <c r="AL1807" s="53"/>
      <c r="AM1807" s="59" t="str">
        <f t="shared" si="21749"/>
        <v>ALI_25_SEG_8</v>
      </c>
      <c r="AN1807" s="59" t="str">
        <f t="shared" si="21750"/>
        <v>ALI_25_SEG_8_VAL_15811974</v>
      </c>
      <c r="AO1807" s="60">
        <f t="shared" ref="AO1807" si="21792">IF(OR(AB1807="",AB1807=0),0,COUNTIF(Codificacion,AM1807))</f>
        <v>5</v>
      </c>
      <c r="AP1807" s="61">
        <f t="array" ref="AP1807">MIN(IF(Codificacion=AM1807,Total_Cotizacion,""))</f>
        <v>12587312.800000001</v>
      </c>
      <c r="AQ1807" s="62" t="b">
        <f t="shared" si="21752"/>
        <v>0</v>
      </c>
      <c r="AR1807" s="51" t="str">
        <f t="shared" ref="AR1807" si="21793">IF(COUNTIF(Codificacion2,CONCATENATE(AM1807,"_VAL_",AB1807))&gt;1,"Empate","")</f>
        <v/>
      </c>
      <c r="AS1807" s="63" t="str">
        <f t="shared" si="21615"/>
        <v/>
      </c>
      <c r="AT1807" s="59" t="str">
        <f t="shared" si="21754"/>
        <v>ALI_25_SEG_8_</v>
      </c>
      <c r="AU1807" s="63">
        <f t="shared" ref="AU1807" si="21794">IF(AND(COUNTIF(Codificacion3,AT1807)&lt;AO1807),1,COUNTIF(Codificacion3,AT1807))</f>
        <v>1</v>
      </c>
      <c r="AV1807" s="62" t="str">
        <f t="shared" si="21756"/>
        <v>No Seleccionada</v>
      </c>
      <c r="AW1807" s="53"/>
      <c r="AX1807" s="51" t="str">
        <f t="shared" si="21757"/>
        <v>ALI_25_SEG_8FALSO</v>
      </c>
      <c r="AY1807" s="51">
        <f t="shared" si="21738"/>
        <v>3</v>
      </c>
      <c r="AZ1807" s="64" t="b">
        <f t="shared" si="21758"/>
        <v>0</v>
      </c>
    </row>
    <row r="1808" spans="1:52" x14ac:dyDescent="0.2">
      <c r="A1808" s="50" t="b">
        <f t="shared" si="21701"/>
        <v>0</v>
      </c>
      <c r="B1808" s="51" t="s">
        <v>156</v>
      </c>
      <c r="C1808" s="52">
        <v>25</v>
      </c>
      <c r="D1808" s="52">
        <f t="shared" ref="D1808" si="21795">IF(ISERROR(VLOOKUP(E1808,Proveedores,2,FALSE)),"",VLOOKUP(E1808,Proveedores,2,FALSE))</f>
        <v>2095</v>
      </c>
      <c r="E1808" s="53" t="s">
        <v>157</v>
      </c>
      <c r="F1808" s="54">
        <v>54</v>
      </c>
      <c r="G1808" s="53" t="s">
        <v>56</v>
      </c>
      <c r="H1808" s="53" t="s">
        <v>60</v>
      </c>
      <c r="I1808" s="52">
        <v>9</v>
      </c>
      <c r="J1808" s="53" t="s">
        <v>58</v>
      </c>
      <c r="K1808" s="55">
        <v>44835</v>
      </c>
      <c r="L1808" s="56">
        <v>6724</v>
      </c>
      <c r="M1808" s="56">
        <v>8560</v>
      </c>
      <c r="N1808" s="56">
        <v>4041</v>
      </c>
      <c r="O1808" s="56">
        <v>439</v>
      </c>
      <c r="P1808" s="57">
        <v>561</v>
      </c>
      <c r="Q1808" s="58">
        <v>0</v>
      </c>
      <c r="R1808" s="57">
        <v>561</v>
      </c>
      <c r="S1808" s="57">
        <v>936</v>
      </c>
      <c r="T1808" s="58">
        <v>0</v>
      </c>
      <c r="U1808" s="57">
        <v>936</v>
      </c>
      <c r="V1808" s="57">
        <v>936</v>
      </c>
      <c r="W1808" s="58">
        <v>0</v>
      </c>
      <c r="X1808" s="57">
        <v>936</v>
      </c>
      <c r="Y1808" s="57">
        <v>936</v>
      </c>
      <c r="Z1808" s="58">
        <v>0</v>
      </c>
      <c r="AA1808" s="57">
        <v>936</v>
      </c>
      <c r="AB1808" s="57">
        <v>15977604</v>
      </c>
      <c r="AC1808" s="53" t="str">
        <f t="shared" si="21740"/>
        <v>Registro Valido</v>
      </c>
      <c r="AD1808" s="57">
        <f t="shared" ref="AD1808" si="21796">IF(OR(ISERROR(VLOOKUP(CONCATENATE("ALI_",$C1808,"_SEG_",$I1808,"_PROV_",$D1808),Catalogo_Precios,AD$8,FALSE)),L1808=0),0,VLOOKUP(CONCATENATE("ALI_",$C1808,"_SEG_",$I1808,"_PROV_",$D1808),Catalogo_Precios,AD$8,FALSE))</f>
        <v>561</v>
      </c>
      <c r="AE1808" s="57">
        <f t="shared" ref="AE1808" si="21797">IF(OR(ISERROR(VLOOKUP(CONCATENATE("ALI_",$C1808,"_SEG_",$I1808,"_PROV_",$D1808),Catalogo_Precios,AE$8,FALSE)),M1808=0),0,VLOOKUP(CONCATENATE("ALI_",$C1808,"_SEG_",$I1808,"_PROV_",$D1808),Catalogo_Precios,AE$8,FALSE))</f>
        <v>936</v>
      </c>
      <c r="AF1808" s="57">
        <f t="shared" ref="AF1808" si="21798">IF(OR(ISERROR(VLOOKUP(CONCATENATE("ALI_",$C1808,"_SEG_",$I1808,"_PROV_",$D1808),Catalogo_Precios,AF$8,FALSE)),N1808=0),0,VLOOKUP(CONCATENATE("ALI_",$C1808,"_SEG_",$I1808,"_PROV_",$D1808),Catalogo_Precios,AF$8,FALSE))</f>
        <v>936</v>
      </c>
      <c r="AG1808" s="57">
        <f t="shared" ref="AG1808" si="21799">IF(OR(ISERROR(VLOOKUP(CONCATENATE("ALI_",$C1808,"_SEG_",$I1808,"_PROV_",$D1808),Catalogo_Precios,AG$8,FALSE)),O1808=0),0,VLOOKUP(CONCATENATE("ALI_",$C1808,"_SEG_",$I1808,"_PROV_",$D1808),Catalogo_Precios,AG$8,FALSE))</f>
        <v>936</v>
      </c>
      <c r="AH1808" s="57">
        <f t="shared" ref="AH1808" si="21800">IF(OR(ISERROR(VLOOKUP(CONCATENATE("ALI_",$C1808,"_SEG_",$I1808,"_PROV_",$D1808),Catalogo_Precios,AH$8,FALSE)),L1808=0),0,VLOOKUP(CONCATENATE("ALI_",$C1808,"_SEG_",$I1808,"_PROV_",$D1808),Catalogo_Precios,AH$8,FALSE))</f>
        <v>559</v>
      </c>
      <c r="AI1808" s="57">
        <f t="shared" ref="AI1808" si="21801">IF(OR(ISERROR(VLOOKUP(CONCATENATE("ALI_",$C1808,"_SEG_",$I1808,"_PROV_",$D1808),Catalogo_Precios,AI$8,FALSE)),M1808=0),0,VLOOKUP(CONCATENATE("ALI_",$C1808,"_SEG_",$I1808,"_PROV_",$D1808),Catalogo_Precios,AI$8,FALSE))</f>
        <v>931</v>
      </c>
      <c r="AJ1808" s="57">
        <f t="shared" ref="AJ1808" si="21802">IF(OR(ISERROR(VLOOKUP(CONCATENATE("ALI_",$C1808,"_SEG_",$I1808,"_PROV_",$D1808),Catalogo_Precios,AJ$8,FALSE)),N1808=0),0,VLOOKUP(CONCATENATE("ALI_",$C1808,"_SEG_",$I1808,"_PROV_",$D1808),Catalogo_Precios,AJ$8,FALSE))</f>
        <v>931</v>
      </c>
      <c r="AK1808" s="57">
        <f t="shared" ref="AK1808" si="21803">IF(OR(ISERROR(VLOOKUP(CONCATENATE("ALI_",$C1808,"_SEG_",$I1808,"_PROV_",$D1808),Catalogo_Precios,AK$8,FALSE)),O1808=0),0,VLOOKUP(CONCATENATE("ALI_",$C1808,"_SEG_",$I1808,"_PROV_",$D1808),Catalogo_Precios,AK$8,FALSE))</f>
        <v>931</v>
      </c>
      <c r="AL1808" s="53"/>
      <c r="AM1808" s="59" t="str">
        <f t="shared" si="21749"/>
        <v>ALI_25_SEG_9</v>
      </c>
      <c r="AN1808" s="59" t="str">
        <f t="shared" si="21750"/>
        <v>ALI_25_SEG_9_VAL_15977604</v>
      </c>
      <c r="AO1808" s="60">
        <f t="shared" ref="AO1808" si="21804">IF(OR(AB1808="",AB1808=0),0,COUNTIF(Codificacion,AM1808))</f>
        <v>5</v>
      </c>
      <c r="AP1808" s="61">
        <f t="array" ref="AP1808">MIN(IF(Codificacion=AM1808,Total_Cotizacion,""))</f>
        <v>12719164.800000001</v>
      </c>
      <c r="AQ1808" s="62" t="b">
        <f t="shared" si="21752"/>
        <v>0</v>
      </c>
      <c r="AR1808" s="51" t="str">
        <f t="shared" ref="AR1808" si="21805">IF(COUNTIF(Codificacion2,CONCATENATE(AM1808,"_VAL_",AB1808))&gt;1,"Empate","")</f>
        <v/>
      </c>
      <c r="AS1808" s="63" t="str">
        <f t="shared" si="21615"/>
        <v/>
      </c>
      <c r="AT1808" s="59" t="str">
        <f t="shared" si="21754"/>
        <v>ALI_25_SEG_9_</v>
      </c>
      <c r="AU1808" s="63">
        <f t="shared" ref="AU1808" si="21806">IF(AND(COUNTIF(Codificacion3,AT1808)&lt;AO1808),1,COUNTIF(Codificacion3,AT1808))</f>
        <v>1</v>
      </c>
      <c r="AV1808" s="62" t="str">
        <f t="shared" si="21756"/>
        <v>No Seleccionada</v>
      </c>
      <c r="AW1808" s="53"/>
      <c r="AX1808" s="51" t="str">
        <f t="shared" si="21757"/>
        <v>ALI_25_SEG_9FALSO</v>
      </c>
      <c r="AY1808" s="51">
        <f t="shared" si="21738"/>
        <v>3</v>
      </c>
      <c r="AZ1808" s="64" t="b">
        <f t="shared" si="21758"/>
        <v>0</v>
      </c>
    </row>
    <row r="1809" spans="1:52" x14ac:dyDescent="0.2">
      <c r="A1809" s="50" t="b">
        <f t="shared" si="21701"/>
        <v>0</v>
      </c>
      <c r="B1809" s="51" t="s">
        <v>156</v>
      </c>
      <c r="C1809" s="52">
        <v>25</v>
      </c>
      <c r="D1809" s="52">
        <f t="shared" ref="D1809" si="21807">IF(ISERROR(VLOOKUP(E1809,Proveedores,2,FALSE)),"",VLOOKUP(E1809,Proveedores,2,FALSE))</f>
        <v>2095</v>
      </c>
      <c r="E1809" s="53" t="s">
        <v>157</v>
      </c>
      <c r="F1809" s="54">
        <v>55</v>
      </c>
      <c r="G1809" s="53" t="s">
        <v>56</v>
      </c>
      <c r="H1809" s="53" t="s">
        <v>60</v>
      </c>
      <c r="I1809" s="52">
        <v>10</v>
      </c>
      <c r="J1809" s="53" t="s">
        <v>58</v>
      </c>
      <c r="K1809" s="55">
        <v>44835</v>
      </c>
      <c r="L1809" s="56">
        <v>6734</v>
      </c>
      <c r="M1809" s="56">
        <v>8574</v>
      </c>
      <c r="N1809" s="56">
        <v>4048</v>
      </c>
      <c r="O1809" s="56">
        <v>440</v>
      </c>
      <c r="P1809" s="57">
        <v>561</v>
      </c>
      <c r="Q1809" s="58">
        <v>0</v>
      </c>
      <c r="R1809" s="57">
        <v>561</v>
      </c>
      <c r="S1809" s="57">
        <v>936</v>
      </c>
      <c r="T1809" s="58">
        <v>0</v>
      </c>
      <c r="U1809" s="57">
        <v>936</v>
      </c>
      <c r="V1809" s="57">
        <v>936</v>
      </c>
      <c r="W1809" s="58">
        <v>0</v>
      </c>
      <c r="X1809" s="57">
        <v>936</v>
      </c>
      <c r="Y1809" s="57">
        <v>936</v>
      </c>
      <c r="Z1809" s="58">
        <v>0</v>
      </c>
      <c r="AA1809" s="57">
        <v>936</v>
      </c>
      <c r="AB1809" s="57">
        <v>16003806</v>
      </c>
      <c r="AC1809" s="53" t="str">
        <f t="shared" si="21740"/>
        <v>Registro Valido</v>
      </c>
      <c r="AD1809" s="57">
        <f t="shared" ref="AD1809" si="21808">IF(OR(ISERROR(VLOOKUP(CONCATENATE("ALI_",$C1809,"_SEG_",$I1809,"_PROV_",$D1809),Catalogo_Precios,AD$8,FALSE)),L1809=0),0,VLOOKUP(CONCATENATE("ALI_",$C1809,"_SEG_",$I1809,"_PROV_",$D1809),Catalogo_Precios,AD$8,FALSE))</f>
        <v>561</v>
      </c>
      <c r="AE1809" s="57">
        <f t="shared" ref="AE1809" si="21809">IF(OR(ISERROR(VLOOKUP(CONCATENATE("ALI_",$C1809,"_SEG_",$I1809,"_PROV_",$D1809),Catalogo_Precios,AE$8,FALSE)),M1809=0),0,VLOOKUP(CONCATENATE("ALI_",$C1809,"_SEG_",$I1809,"_PROV_",$D1809),Catalogo_Precios,AE$8,FALSE))</f>
        <v>936</v>
      </c>
      <c r="AF1809" s="57">
        <f t="shared" ref="AF1809" si="21810">IF(OR(ISERROR(VLOOKUP(CONCATENATE("ALI_",$C1809,"_SEG_",$I1809,"_PROV_",$D1809),Catalogo_Precios,AF$8,FALSE)),N1809=0),0,VLOOKUP(CONCATENATE("ALI_",$C1809,"_SEG_",$I1809,"_PROV_",$D1809),Catalogo_Precios,AF$8,FALSE))</f>
        <v>936</v>
      </c>
      <c r="AG1809" s="57">
        <f t="shared" ref="AG1809" si="21811">IF(OR(ISERROR(VLOOKUP(CONCATENATE("ALI_",$C1809,"_SEG_",$I1809,"_PROV_",$D1809),Catalogo_Precios,AG$8,FALSE)),O1809=0),0,VLOOKUP(CONCATENATE("ALI_",$C1809,"_SEG_",$I1809,"_PROV_",$D1809),Catalogo_Precios,AG$8,FALSE))</f>
        <v>936</v>
      </c>
      <c r="AH1809" s="57">
        <f t="shared" ref="AH1809" si="21812">IF(OR(ISERROR(VLOOKUP(CONCATENATE("ALI_",$C1809,"_SEG_",$I1809,"_PROV_",$D1809),Catalogo_Precios,AH$8,FALSE)),L1809=0),0,VLOOKUP(CONCATENATE("ALI_",$C1809,"_SEG_",$I1809,"_PROV_",$D1809),Catalogo_Precios,AH$8,FALSE))</f>
        <v>559</v>
      </c>
      <c r="AI1809" s="57">
        <f t="shared" ref="AI1809" si="21813">IF(OR(ISERROR(VLOOKUP(CONCATENATE("ALI_",$C1809,"_SEG_",$I1809,"_PROV_",$D1809),Catalogo_Precios,AI$8,FALSE)),M1809=0),0,VLOOKUP(CONCATENATE("ALI_",$C1809,"_SEG_",$I1809,"_PROV_",$D1809),Catalogo_Precios,AI$8,FALSE))</f>
        <v>931</v>
      </c>
      <c r="AJ1809" s="57">
        <f t="shared" ref="AJ1809" si="21814">IF(OR(ISERROR(VLOOKUP(CONCATENATE("ALI_",$C1809,"_SEG_",$I1809,"_PROV_",$D1809),Catalogo_Precios,AJ$8,FALSE)),N1809=0),0,VLOOKUP(CONCATENATE("ALI_",$C1809,"_SEG_",$I1809,"_PROV_",$D1809),Catalogo_Precios,AJ$8,FALSE))</f>
        <v>931</v>
      </c>
      <c r="AK1809" s="57">
        <f t="shared" ref="AK1809" si="21815">IF(OR(ISERROR(VLOOKUP(CONCATENATE("ALI_",$C1809,"_SEG_",$I1809,"_PROV_",$D1809),Catalogo_Precios,AK$8,FALSE)),O1809=0),0,VLOOKUP(CONCATENATE("ALI_",$C1809,"_SEG_",$I1809,"_PROV_",$D1809),Catalogo_Precios,AK$8,FALSE))</f>
        <v>931</v>
      </c>
      <c r="AL1809" s="53"/>
      <c r="AM1809" s="59" t="str">
        <f t="shared" si="21749"/>
        <v>ALI_25_SEG_10</v>
      </c>
      <c r="AN1809" s="59" t="str">
        <f t="shared" si="21750"/>
        <v>ALI_25_SEG_10_VAL_16003806</v>
      </c>
      <c r="AO1809" s="60">
        <f t="shared" ref="AO1809" si="21816">IF(OR(AB1809="",AB1809=0),0,COUNTIF(Codificacion,AM1809))</f>
        <v>5</v>
      </c>
      <c r="AP1809" s="61">
        <f t="array" ref="AP1809">MIN(IF(Codificacion=AM1809,Total_Cotizacion,""))</f>
        <v>12740022.4</v>
      </c>
      <c r="AQ1809" s="62" t="b">
        <f t="shared" si="21752"/>
        <v>0</v>
      </c>
      <c r="AR1809" s="51" t="str">
        <f t="shared" ref="AR1809" si="21817">IF(COUNTIF(Codificacion2,CONCATENATE(AM1809,"_VAL_",AB1809))&gt;1,"Empate","")</f>
        <v/>
      </c>
      <c r="AS1809" s="63" t="str">
        <f t="shared" si="21615"/>
        <v/>
      </c>
      <c r="AT1809" s="59" t="str">
        <f t="shared" si="21754"/>
        <v>ALI_25_SEG_10_</v>
      </c>
      <c r="AU1809" s="63">
        <f t="shared" ref="AU1809" si="21818">IF(AND(COUNTIF(Codificacion3,AT1809)&lt;AO1809),1,COUNTIF(Codificacion3,AT1809))</f>
        <v>1</v>
      </c>
      <c r="AV1809" s="62" t="str">
        <f t="shared" si="21756"/>
        <v>No Seleccionada</v>
      </c>
      <c r="AW1809" s="53"/>
      <c r="AX1809" s="51" t="str">
        <f t="shared" si="21757"/>
        <v>ALI_25_SEG_10FALSO</v>
      </c>
      <c r="AY1809" s="51">
        <f t="shared" si="21738"/>
        <v>3</v>
      </c>
      <c r="AZ1809" s="64" t="b">
        <f t="shared" si="21758"/>
        <v>0</v>
      </c>
    </row>
    <row r="1810" spans="1:52" x14ac:dyDescent="0.2">
      <c r="A1810" s="50" t="b">
        <f t="shared" si="21701"/>
        <v>0</v>
      </c>
      <c r="B1810" s="51" t="s">
        <v>156</v>
      </c>
      <c r="C1810" s="52">
        <v>25</v>
      </c>
      <c r="D1810" s="52">
        <f t="shared" ref="D1810" si="21819">IF(ISERROR(VLOOKUP(E1810,Proveedores,2,FALSE)),"",VLOOKUP(E1810,Proveedores,2,FALSE))</f>
        <v>2095</v>
      </c>
      <c r="E1810" s="53" t="s">
        <v>157</v>
      </c>
      <c r="F1810" s="54">
        <v>56</v>
      </c>
      <c r="G1810" s="53" t="s">
        <v>56</v>
      </c>
      <c r="H1810" s="53" t="s">
        <v>60</v>
      </c>
      <c r="I1810" s="52">
        <v>11</v>
      </c>
      <c r="J1810" s="53" t="s">
        <v>58</v>
      </c>
      <c r="K1810" s="55">
        <v>44835</v>
      </c>
      <c r="L1810" s="56">
        <v>6632</v>
      </c>
      <c r="M1810" s="56">
        <v>8443</v>
      </c>
      <c r="N1810" s="56">
        <v>3987</v>
      </c>
      <c r="O1810" s="56">
        <v>433</v>
      </c>
      <c r="P1810" s="57">
        <v>561</v>
      </c>
      <c r="Q1810" s="58">
        <v>0</v>
      </c>
      <c r="R1810" s="57">
        <v>561</v>
      </c>
      <c r="S1810" s="57">
        <v>936</v>
      </c>
      <c r="T1810" s="58">
        <v>0</v>
      </c>
      <c r="U1810" s="57">
        <v>936</v>
      </c>
      <c r="V1810" s="57">
        <v>936</v>
      </c>
      <c r="W1810" s="58">
        <v>0</v>
      </c>
      <c r="X1810" s="57">
        <v>936</v>
      </c>
      <c r="Y1810" s="57">
        <v>936</v>
      </c>
      <c r="Z1810" s="58">
        <v>0</v>
      </c>
      <c r="AA1810" s="57">
        <v>936</v>
      </c>
      <c r="AB1810" s="57">
        <v>15760320</v>
      </c>
      <c r="AC1810" s="53" t="str">
        <f t="shared" si="21740"/>
        <v>Registro Valido</v>
      </c>
      <c r="AD1810" s="57">
        <f t="shared" ref="AD1810" si="21820">IF(OR(ISERROR(VLOOKUP(CONCATENATE("ALI_",$C1810,"_SEG_",$I1810,"_PROV_",$D1810),Catalogo_Precios,AD$8,FALSE)),L1810=0),0,VLOOKUP(CONCATENATE("ALI_",$C1810,"_SEG_",$I1810,"_PROV_",$D1810),Catalogo_Precios,AD$8,FALSE))</f>
        <v>561</v>
      </c>
      <c r="AE1810" s="57">
        <f t="shared" ref="AE1810" si="21821">IF(OR(ISERROR(VLOOKUP(CONCATENATE("ALI_",$C1810,"_SEG_",$I1810,"_PROV_",$D1810),Catalogo_Precios,AE$8,FALSE)),M1810=0),0,VLOOKUP(CONCATENATE("ALI_",$C1810,"_SEG_",$I1810,"_PROV_",$D1810),Catalogo_Precios,AE$8,FALSE))</f>
        <v>936</v>
      </c>
      <c r="AF1810" s="57">
        <f t="shared" ref="AF1810" si="21822">IF(OR(ISERROR(VLOOKUP(CONCATENATE("ALI_",$C1810,"_SEG_",$I1810,"_PROV_",$D1810),Catalogo_Precios,AF$8,FALSE)),N1810=0),0,VLOOKUP(CONCATENATE("ALI_",$C1810,"_SEG_",$I1810,"_PROV_",$D1810),Catalogo_Precios,AF$8,FALSE))</f>
        <v>936</v>
      </c>
      <c r="AG1810" s="57">
        <f t="shared" ref="AG1810" si="21823">IF(OR(ISERROR(VLOOKUP(CONCATENATE("ALI_",$C1810,"_SEG_",$I1810,"_PROV_",$D1810),Catalogo_Precios,AG$8,FALSE)),O1810=0),0,VLOOKUP(CONCATENATE("ALI_",$C1810,"_SEG_",$I1810,"_PROV_",$D1810),Catalogo_Precios,AG$8,FALSE))</f>
        <v>936</v>
      </c>
      <c r="AH1810" s="57">
        <f t="shared" ref="AH1810" si="21824">IF(OR(ISERROR(VLOOKUP(CONCATENATE("ALI_",$C1810,"_SEG_",$I1810,"_PROV_",$D1810),Catalogo_Precios,AH$8,FALSE)),L1810=0),0,VLOOKUP(CONCATENATE("ALI_",$C1810,"_SEG_",$I1810,"_PROV_",$D1810),Catalogo_Precios,AH$8,FALSE))</f>
        <v>559</v>
      </c>
      <c r="AI1810" s="57">
        <f t="shared" ref="AI1810" si="21825">IF(OR(ISERROR(VLOOKUP(CONCATENATE("ALI_",$C1810,"_SEG_",$I1810,"_PROV_",$D1810),Catalogo_Precios,AI$8,FALSE)),M1810=0),0,VLOOKUP(CONCATENATE("ALI_",$C1810,"_SEG_",$I1810,"_PROV_",$D1810),Catalogo_Precios,AI$8,FALSE))</f>
        <v>931</v>
      </c>
      <c r="AJ1810" s="57">
        <f t="shared" ref="AJ1810" si="21826">IF(OR(ISERROR(VLOOKUP(CONCATENATE("ALI_",$C1810,"_SEG_",$I1810,"_PROV_",$D1810),Catalogo_Precios,AJ$8,FALSE)),N1810=0),0,VLOOKUP(CONCATENATE("ALI_",$C1810,"_SEG_",$I1810,"_PROV_",$D1810),Catalogo_Precios,AJ$8,FALSE))</f>
        <v>931</v>
      </c>
      <c r="AK1810" s="57">
        <f t="shared" ref="AK1810" si="21827">IF(OR(ISERROR(VLOOKUP(CONCATENATE("ALI_",$C1810,"_SEG_",$I1810,"_PROV_",$D1810),Catalogo_Precios,AK$8,FALSE)),O1810=0),0,VLOOKUP(CONCATENATE("ALI_",$C1810,"_SEG_",$I1810,"_PROV_",$D1810),Catalogo_Precios,AK$8,FALSE))</f>
        <v>931</v>
      </c>
      <c r="AL1810" s="53"/>
      <c r="AM1810" s="59" t="str">
        <f t="shared" si="21749"/>
        <v>ALI_25_SEG_11</v>
      </c>
      <c r="AN1810" s="59" t="str">
        <f t="shared" si="21750"/>
        <v>ALI_25_SEG_11_VAL_15760320</v>
      </c>
      <c r="AO1810" s="60">
        <f t="shared" ref="AO1810" si="21828">IF(OR(AB1810="",AB1810=0),0,COUNTIF(Codificacion,AM1810))</f>
        <v>5</v>
      </c>
      <c r="AP1810" s="61">
        <f t="array" ref="AP1810">MIN(IF(Codificacion=AM1810,Total_Cotizacion,""))</f>
        <v>12546192.799999999</v>
      </c>
      <c r="AQ1810" s="62" t="b">
        <f t="shared" si="21752"/>
        <v>0</v>
      </c>
      <c r="AR1810" s="51" t="str">
        <f t="shared" ref="AR1810" si="21829">IF(COUNTIF(Codificacion2,CONCATENATE(AM1810,"_VAL_",AB1810))&gt;1,"Empate","")</f>
        <v/>
      </c>
      <c r="AS1810" s="63" t="str">
        <f t="shared" si="21615"/>
        <v/>
      </c>
      <c r="AT1810" s="59" t="str">
        <f t="shared" si="21754"/>
        <v>ALI_25_SEG_11_</v>
      </c>
      <c r="AU1810" s="63">
        <f t="shared" ref="AU1810" si="21830">IF(AND(COUNTIF(Codificacion3,AT1810)&lt;AO1810),1,COUNTIF(Codificacion3,AT1810))</f>
        <v>1</v>
      </c>
      <c r="AV1810" s="62" t="str">
        <f t="shared" si="21756"/>
        <v>No Seleccionada</v>
      </c>
      <c r="AW1810" s="53"/>
      <c r="AX1810" s="51" t="str">
        <f t="shared" si="21757"/>
        <v>ALI_25_SEG_11FALSO</v>
      </c>
      <c r="AY1810" s="51">
        <f t="shared" si="21738"/>
        <v>3</v>
      </c>
      <c r="AZ1810" s="64" t="b">
        <f t="shared" si="21758"/>
        <v>0</v>
      </c>
    </row>
    <row r="1811" spans="1:52" x14ac:dyDescent="0.2">
      <c r="A1811" s="50" t="b">
        <f t="shared" si="21701"/>
        <v>0</v>
      </c>
      <c r="B1811" s="51" t="s">
        <v>156</v>
      </c>
      <c r="C1811" s="52">
        <v>25</v>
      </c>
      <c r="D1811" s="52">
        <f t="shared" ref="D1811" si="21831">IF(ISERROR(VLOOKUP(E1811,Proveedores,2,FALSE)),"",VLOOKUP(E1811,Proveedores,2,FALSE))</f>
        <v>2095</v>
      </c>
      <c r="E1811" s="53" t="s">
        <v>157</v>
      </c>
      <c r="F1811" s="54">
        <v>57</v>
      </c>
      <c r="G1811" s="53" t="s">
        <v>56</v>
      </c>
      <c r="H1811" s="53" t="s">
        <v>60</v>
      </c>
      <c r="I1811" s="52">
        <v>12</v>
      </c>
      <c r="J1811" s="53" t="s">
        <v>58</v>
      </c>
      <c r="K1811" s="55">
        <v>44835</v>
      </c>
      <c r="L1811" s="56">
        <v>6019</v>
      </c>
      <c r="M1811" s="56">
        <v>7662</v>
      </c>
      <c r="N1811" s="56">
        <v>3618</v>
      </c>
      <c r="O1811" s="56">
        <v>393</v>
      </c>
      <c r="P1811" s="57">
        <v>561</v>
      </c>
      <c r="Q1811" s="58">
        <v>0</v>
      </c>
      <c r="R1811" s="57">
        <v>561</v>
      </c>
      <c r="S1811" s="57">
        <v>936</v>
      </c>
      <c r="T1811" s="58">
        <v>0</v>
      </c>
      <c r="U1811" s="57">
        <v>936</v>
      </c>
      <c r="V1811" s="57">
        <v>936</v>
      </c>
      <c r="W1811" s="58">
        <v>0</v>
      </c>
      <c r="X1811" s="57">
        <v>936</v>
      </c>
      <c r="Y1811" s="57">
        <v>936</v>
      </c>
      <c r="Z1811" s="58">
        <v>0</v>
      </c>
      <c r="AA1811" s="57">
        <v>936</v>
      </c>
      <c r="AB1811" s="57">
        <v>14302587</v>
      </c>
      <c r="AC1811" s="53" t="str">
        <f t="shared" si="21740"/>
        <v>Registro Valido</v>
      </c>
      <c r="AD1811" s="57">
        <f t="shared" ref="AD1811" si="21832">IF(OR(ISERROR(VLOOKUP(CONCATENATE("ALI_",$C1811,"_SEG_",$I1811,"_PROV_",$D1811),Catalogo_Precios,AD$8,FALSE)),L1811=0),0,VLOOKUP(CONCATENATE("ALI_",$C1811,"_SEG_",$I1811,"_PROV_",$D1811),Catalogo_Precios,AD$8,FALSE))</f>
        <v>561</v>
      </c>
      <c r="AE1811" s="57">
        <f t="shared" ref="AE1811" si="21833">IF(OR(ISERROR(VLOOKUP(CONCATENATE("ALI_",$C1811,"_SEG_",$I1811,"_PROV_",$D1811),Catalogo_Precios,AE$8,FALSE)),M1811=0),0,VLOOKUP(CONCATENATE("ALI_",$C1811,"_SEG_",$I1811,"_PROV_",$D1811),Catalogo_Precios,AE$8,FALSE))</f>
        <v>936</v>
      </c>
      <c r="AF1811" s="57">
        <f t="shared" ref="AF1811" si="21834">IF(OR(ISERROR(VLOOKUP(CONCATENATE("ALI_",$C1811,"_SEG_",$I1811,"_PROV_",$D1811),Catalogo_Precios,AF$8,FALSE)),N1811=0),0,VLOOKUP(CONCATENATE("ALI_",$C1811,"_SEG_",$I1811,"_PROV_",$D1811),Catalogo_Precios,AF$8,FALSE))</f>
        <v>936</v>
      </c>
      <c r="AG1811" s="57">
        <f t="shared" ref="AG1811" si="21835">IF(OR(ISERROR(VLOOKUP(CONCATENATE("ALI_",$C1811,"_SEG_",$I1811,"_PROV_",$D1811),Catalogo_Precios,AG$8,FALSE)),O1811=0),0,VLOOKUP(CONCATENATE("ALI_",$C1811,"_SEG_",$I1811,"_PROV_",$D1811),Catalogo_Precios,AG$8,FALSE))</f>
        <v>936</v>
      </c>
      <c r="AH1811" s="57">
        <f t="shared" ref="AH1811" si="21836">IF(OR(ISERROR(VLOOKUP(CONCATENATE("ALI_",$C1811,"_SEG_",$I1811,"_PROV_",$D1811),Catalogo_Precios,AH$8,FALSE)),L1811=0),0,VLOOKUP(CONCATENATE("ALI_",$C1811,"_SEG_",$I1811,"_PROV_",$D1811),Catalogo_Precios,AH$8,FALSE))</f>
        <v>559</v>
      </c>
      <c r="AI1811" s="57">
        <f t="shared" ref="AI1811" si="21837">IF(OR(ISERROR(VLOOKUP(CONCATENATE("ALI_",$C1811,"_SEG_",$I1811,"_PROV_",$D1811),Catalogo_Precios,AI$8,FALSE)),M1811=0),0,VLOOKUP(CONCATENATE("ALI_",$C1811,"_SEG_",$I1811,"_PROV_",$D1811),Catalogo_Precios,AI$8,FALSE))</f>
        <v>931</v>
      </c>
      <c r="AJ1811" s="57">
        <f t="shared" ref="AJ1811" si="21838">IF(OR(ISERROR(VLOOKUP(CONCATENATE("ALI_",$C1811,"_SEG_",$I1811,"_PROV_",$D1811),Catalogo_Precios,AJ$8,FALSE)),N1811=0),0,VLOOKUP(CONCATENATE("ALI_",$C1811,"_SEG_",$I1811,"_PROV_",$D1811),Catalogo_Precios,AJ$8,FALSE))</f>
        <v>931</v>
      </c>
      <c r="AK1811" s="57">
        <f t="shared" ref="AK1811" si="21839">IF(OR(ISERROR(VLOOKUP(CONCATENATE("ALI_",$C1811,"_SEG_",$I1811,"_PROV_",$D1811),Catalogo_Precios,AK$8,FALSE)),O1811=0),0,VLOOKUP(CONCATENATE("ALI_",$C1811,"_SEG_",$I1811,"_PROV_",$D1811),Catalogo_Precios,AK$8,FALSE))</f>
        <v>931</v>
      </c>
      <c r="AL1811" s="53"/>
      <c r="AM1811" s="59" t="str">
        <f t="shared" si="21749"/>
        <v>ALI_25_SEG_12</v>
      </c>
      <c r="AN1811" s="59" t="str">
        <f t="shared" si="21750"/>
        <v>ALI_25_SEG_12_VAL_14302587</v>
      </c>
      <c r="AO1811" s="60">
        <f t="shared" ref="AO1811" si="21840">IF(OR(AB1811="",AB1811=0),0,COUNTIF(Codificacion,AM1811))</f>
        <v>5</v>
      </c>
      <c r="AP1811" s="61">
        <f t="array" ref="AP1811">MIN(IF(Codificacion=AM1811,Total_Cotizacion,""))</f>
        <v>11385747.199999999</v>
      </c>
      <c r="AQ1811" s="62" t="b">
        <f t="shared" si="21752"/>
        <v>0</v>
      </c>
      <c r="AR1811" s="51" t="str">
        <f t="shared" ref="AR1811" si="21841">IF(COUNTIF(Codificacion2,CONCATENATE(AM1811,"_VAL_",AB1811))&gt;1,"Empate","")</f>
        <v/>
      </c>
      <c r="AS1811" s="63" t="str">
        <f t="shared" si="21615"/>
        <v/>
      </c>
      <c r="AT1811" s="59" t="str">
        <f t="shared" si="21754"/>
        <v>ALI_25_SEG_12_</v>
      </c>
      <c r="AU1811" s="63">
        <f t="shared" ref="AU1811" si="21842">IF(AND(COUNTIF(Codificacion3,AT1811)&lt;AO1811),1,COUNTIF(Codificacion3,AT1811))</f>
        <v>1</v>
      </c>
      <c r="AV1811" s="62" t="str">
        <f t="shared" si="21756"/>
        <v>No Seleccionada</v>
      </c>
      <c r="AW1811" s="53"/>
      <c r="AX1811" s="51" t="str">
        <f t="shared" si="21757"/>
        <v>ALI_25_SEG_12FALSO</v>
      </c>
      <c r="AY1811" s="51">
        <f t="shared" si="21738"/>
        <v>3</v>
      </c>
      <c r="AZ1811" s="64" t="b">
        <f t="shared" si="21758"/>
        <v>0</v>
      </c>
    </row>
    <row r="1812" spans="1:52" x14ac:dyDescent="0.2">
      <c r="A1812" s="50" t="b">
        <f t="shared" si="21701"/>
        <v>0</v>
      </c>
      <c r="B1812" s="51" t="s">
        <v>156</v>
      </c>
      <c r="C1812" s="52">
        <v>25</v>
      </c>
      <c r="D1812" s="52">
        <f t="shared" ref="D1812" si="21843">IF(ISERROR(VLOOKUP(E1812,Proveedores,2,FALSE)),"",VLOOKUP(E1812,Proveedores,2,FALSE))</f>
        <v>2095</v>
      </c>
      <c r="E1812" s="53" t="s">
        <v>157</v>
      </c>
      <c r="F1812" s="54">
        <v>58</v>
      </c>
      <c r="G1812" s="53" t="s">
        <v>56</v>
      </c>
      <c r="H1812" s="53" t="s">
        <v>60</v>
      </c>
      <c r="I1812" s="52">
        <v>13</v>
      </c>
      <c r="J1812" s="53" t="s">
        <v>58</v>
      </c>
      <c r="K1812" s="55">
        <v>44835</v>
      </c>
      <c r="L1812" s="56">
        <v>6391</v>
      </c>
      <c r="M1812" s="56">
        <v>8136</v>
      </c>
      <c r="N1812" s="56">
        <v>3841</v>
      </c>
      <c r="O1812" s="56">
        <v>417</v>
      </c>
      <c r="P1812" s="57">
        <v>561</v>
      </c>
      <c r="Q1812" s="58">
        <v>0</v>
      </c>
      <c r="R1812" s="57">
        <v>561</v>
      </c>
      <c r="S1812" s="57">
        <v>936</v>
      </c>
      <c r="T1812" s="58">
        <v>0</v>
      </c>
      <c r="U1812" s="57">
        <v>936</v>
      </c>
      <c r="V1812" s="57">
        <v>936</v>
      </c>
      <c r="W1812" s="58">
        <v>0</v>
      </c>
      <c r="X1812" s="57">
        <v>936</v>
      </c>
      <c r="Y1812" s="57">
        <v>936</v>
      </c>
      <c r="Z1812" s="58">
        <v>0</v>
      </c>
      <c r="AA1812" s="57">
        <v>936</v>
      </c>
      <c r="AB1812" s="57">
        <v>15186135</v>
      </c>
      <c r="AC1812" s="53" t="str">
        <f t="shared" si="21740"/>
        <v>Registro Valido</v>
      </c>
      <c r="AD1812" s="57">
        <f t="shared" ref="AD1812" si="21844">IF(OR(ISERROR(VLOOKUP(CONCATENATE("ALI_",$C1812,"_SEG_",$I1812,"_PROV_",$D1812),Catalogo_Precios,AD$8,FALSE)),L1812=0),0,VLOOKUP(CONCATENATE("ALI_",$C1812,"_SEG_",$I1812,"_PROV_",$D1812),Catalogo_Precios,AD$8,FALSE))</f>
        <v>561</v>
      </c>
      <c r="AE1812" s="57">
        <f t="shared" ref="AE1812" si="21845">IF(OR(ISERROR(VLOOKUP(CONCATENATE("ALI_",$C1812,"_SEG_",$I1812,"_PROV_",$D1812),Catalogo_Precios,AE$8,FALSE)),M1812=0),0,VLOOKUP(CONCATENATE("ALI_",$C1812,"_SEG_",$I1812,"_PROV_",$D1812),Catalogo_Precios,AE$8,FALSE))</f>
        <v>936</v>
      </c>
      <c r="AF1812" s="57">
        <f t="shared" ref="AF1812" si="21846">IF(OR(ISERROR(VLOOKUP(CONCATENATE("ALI_",$C1812,"_SEG_",$I1812,"_PROV_",$D1812),Catalogo_Precios,AF$8,FALSE)),N1812=0),0,VLOOKUP(CONCATENATE("ALI_",$C1812,"_SEG_",$I1812,"_PROV_",$D1812),Catalogo_Precios,AF$8,FALSE))</f>
        <v>936</v>
      </c>
      <c r="AG1812" s="57">
        <f t="shared" ref="AG1812" si="21847">IF(OR(ISERROR(VLOOKUP(CONCATENATE("ALI_",$C1812,"_SEG_",$I1812,"_PROV_",$D1812),Catalogo_Precios,AG$8,FALSE)),O1812=0),0,VLOOKUP(CONCATENATE("ALI_",$C1812,"_SEG_",$I1812,"_PROV_",$D1812),Catalogo_Precios,AG$8,FALSE))</f>
        <v>936</v>
      </c>
      <c r="AH1812" s="57">
        <f t="shared" ref="AH1812" si="21848">IF(OR(ISERROR(VLOOKUP(CONCATENATE("ALI_",$C1812,"_SEG_",$I1812,"_PROV_",$D1812),Catalogo_Precios,AH$8,FALSE)),L1812=0),0,VLOOKUP(CONCATENATE("ALI_",$C1812,"_SEG_",$I1812,"_PROV_",$D1812),Catalogo_Precios,AH$8,FALSE))</f>
        <v>559</v>
      </c>
      <c r="AI1812" s="57">
        <f t="shared" ref="AI1812" si="21849">IF(OR(ISERROR(VLOOKUP(CONCATENATE("ALI_",$C1812,"_SEG_",$I1812,"_PROV_",$D1812),Catalogo_Precios,AI$8,FALSE)),M1812=0),0,VLOOKUP(CONCATENATE("ALI_",$C1812,"_SEG_",$I1812,"_PROV_",$D1812),Catalogo_Precios,AI$8,FALSE))</f>
        <v>931</v>
      </c>
      <c r="AJ1812" s="57">
        <f t="shared" ref="AJ1812" si="21850">IF(OR(ISERROR(VLOOKUP(CONCATENATE("ALI_",$C1812,"_SEG_",$I1812,"_PROV_",$D1812),Catalogo_Precios,AJ$8,FALSE)),N1812=0),0,VLOOKUP(CONCATENATE("ALI_",$C1812,"_SEG_",$I1812,"_PROV_",$D1812),Catalogo_Precios,AJ$8,FALSE))</f>
        <v>931</v>
      </c>
      <c r="AK1812" s="57">
        <f t="shared" ref="AK1812" si="21851">IF(OR(ISERROR(VLOOKUP(CONCATENATE("ALI_",$C1812,"_SEG_",$I1812,"_PROV_",$D1812),Catalogo_Precios,AK$8,FALSE)),O1812=0),0,VLOOKUP(CONCATENATE("ALI_",$C1812,"_SEG_",$I1812,"_PROV_",$D1812),Catalogo_Precios,AK$8,FALSE))</f>
        <v>931</v>
      </c>
      <c r="AL1812" s="53"/>
      <c r="AM1812" s="59" t="str">
        <f t="shared" si="21749"/>
        <v>ALI_25_SEG_13</v>
      </c>
      <c r="AN1812" s="59" t="str">
        <f t="shared" si="21750"/>
        <v>ALI_25_SEG_13_VAL_15186135</v>
      </c>
      <c r="AO1812" s="60">
        <f t="shared" ref="AO1812" si="21852">IF(OR(AB1812="",AB1812=0),0,COUNTIF(Codificacion,AM1812))</f>
        <v>5</v>
      </c>
      <c r="AP1812" s="61">
        <f t="array" ref="AP1812">MIN(IF(Codificacion=AM1812,Total_Cotizacion,""))</f>
        <v>12089106.4</v>
      </c>
      <c r="AQ1812" s="62" t="b">
        <f t="shared" si="21752"/>
        <v>0</v>
      </c>
      <c r="AR1812" s="51" t="str">
        <f t="shared" ref="AR1812" si="21853">IF(COUNTIF(Codificacion2,CONCATENATE(AM1812,"_VAL_",AB1812))&gt;1,"Empate","")</f>
        <v/>
      </c>
      <c r="AS1812" s="63" t="str">
        <f t="shared" si="21615"/>
        <v/>
      </c>
      <c r="AT1812" s="59" t="str">
        <f t="shared" si="21754"/>
        <v>ALI_25_SEG_13_</v>
      </c>
      <c r="AU1812" s="63">
        <f t="shared" ref="AU1812" si="21854">IF(AND(COUNTIF(Codificacion3,AT1812)&lt;AO1812),1,COUNTIF(Codificacion3,AT1812))</f>
        <v>1</v>
      </c>
      <c r="AV1812" s="62" t="str">
        <f t="shared" si="21756"/>
        <v>No Seleccionada</v>
      </c>
      <c r="AW1812" s="53"/>
      <c r="AX1812" s="51" t="str">
        <f t="shared" si="21757"/>
        <v>ALI_25_SEG_13FALSO</v>
      </c>
      <c r="AY1812" s="51">
        <f t="shared" si="21738"/>
        <v>3</v>
      </c>
      <c r="AZ1812" s="64" t="b">
        <f t="shared" si="21758"/>
        <v>0</v>
      </c>
    </row>
    <row r="1813" spans="1:52" x14ac:dyDescent="0.2">
      <c r="A1813" s="50" t="b">
        <f t="shared" si="21701"/>
        <v>0</v>
      </c>
      <c r="B1813" s="51" t="s">
        <v>156</v>
      </c>
      <c r="C1813" s="52">
        <v>25</v>
      </c>
      <c r="D1813" s="52">
        <f t="shared" ref="D1813" si="21855">IF(ISERROR(VLOOKUP(E1813,Proveedores,2,FALSE)),"",VLOOKUP(E1813,Proveedores,2,FALSE))</f>
        <v>2095</v>
      </c>
      <c r="E1813" s="53" t="s">
        <v>157</v>
      </c>
      <c r="F1813" s="54">
        <v>59</v>
      </c>
      <c r="G1813" s="53" t="s">
        <v>56</v>
      </c>
      <c r="H1813" s="53" t="s">
        <v>60</v>
      </c>
      <c r="I1813" s="52">
        <v>14</v>
      </c>
      <c r="J1813" s="53" t="s">
        <v>58</v>
      </c>
      <c r="K1813" s="55">
        <v>44835</v>
      </c>
      <c r="L1813" s="56">
        <v>6333</v>
      </c>
      <c r="M1813" s="56">
        <v>8062</v>
      </c>
      <c r="N1813" s="56">
        <v>3806</v>
      </c>
      <c r="O1813" s="56">
        <v>414</v>
      </c>
      <c r="P1813" s="57">
        <v>561</v>
      </c>
      <c r="Q1813" s="58">
        <v>0</v>
      </c>
      <c r="R1813" s="57">
        <v>561</v>
      </c>
      <c r="S1813" s="57">
        <v>936</v>
      </c>
      <c r="T1813" s="58">
        <v>0</v>
      </c>
      <c r="U1813" s="57">
        <v>936</v>
      </c>
      <c r="V1813" s="57">
        <v>936</v>
      </c>
      <c r="W1813" s="58">
        <v>0</v>
      </c>
      <c r="X1813" s="57">
        <v>936</v>
      </c>
      <c r="Y1813" s="57">
        <v>936</v>
      </c>
      <c r="Z1813" s="58">
        <v>0</v>
      </c>
      <c r="AA1813" s="57">
        <v>936</v>
      </c>
      <c r="AB1813" s="57">
        <v>15048765</v>
      </c>
      <c r="AC1813" s="53" t="str">
        <f t="shared" si="21740"/>
        <v>Registro Valido</v>
      </c>
      <c r="AD1813" s="57">
        <f t="shared" ref="AD1813" si="21856">IF(OR(ISERROR(VLOOKUP(CONCATENATE("ALI_",$C1813,"_SEG_",$I1813,"_PROV_",$D1813),Catalogo_Precios,AD$8,FALSE)),L1813=0),0,VLOOKUP(CONCATENATE("ALI_",$C1813,"_SEG_",$I1813,"_PROV_",$D1813),Catalogo_Precios,AD$8,FALSE))</f>
        <v>561</v>
      </c>
      <c r="AE1813" s="57">
        <f t="shared" ref="AE1813" si="21857">IF(OR(ISERROR(VLOOKUP(CONCATENATE("ALI_",$C1813,"_SEG_",$I1813,"_PROV_",$D1813),Catalogo_Precios,AE$8,FALSE)),M1813=0),0,VLOOKUP(CONCATENATE("ALI_",$C1813,"_SEG_",$I1813,"_PROV_",$D1813),Catalogo_Precios,AE$8,FALSE))</f>
        <v>936</v>
      </c>
      <c r="AF1813" s="57">
        <f t="shared" ref="AF1813" si="21858">IF(OR(ISERROR(VLOOKUP(CONCATENATE("ALI_",$C1813,"_SEG_",$I1813,"_PROV_",$D1813),Catalogo_Precios,AF$8,FALSE)),N1813=0),0,VLOOKUP(CONCATENATE("ALI_",$C1813,"_SEG_",$I1813,"_PROV_",$D1813),Catalogo_Precios,AF$8,FALSE))</f>
        <v>936</v>
      </c>
      <c r="AG1813" s="57">
        <f t="shared" ref="AG1813" si="21859">IF(OR(ISERROR(VLOOKUP(CONCATENATE("ALI_",$C1813,"_SEG_",$I1813,"_PROV_",$D1813),Catalogo_Precios,AG$8,FALSE)),O1813=0),0,VLOOKUP(CONCATENATE("ALI_",$C1813,"_SEG_",$I1813,"_PROV_",$D1813),Catalogo_Precios,AG$8,FALSE))</f>
        <v>936</v>
      </c>
      <c r="AH1813" s="57">
        <f t="shared" ref="AH1813" si="21860">IF(OR(ISERROR(VLOOKUP(CONCATENATE("ALI_",$C1813,"_SEG_",$I1813,"_PROV_",$D1813),Catalogo_Precios,AH$8,FALSE)),L1813=0),0,VLOOKUP(CONCATENATE("ALI_",$C1813,"_SEG_",$I1813,"_PROV_",$D1813),Catalogo_Precios,AH$8,FALSE))</f>
        <v>559</v>
      </c>
      <c r="AI1813" s="57">
        <f t="shared" ref="AI1813" si="21861">IF(OR(ISERROR(VLOOKUP(CONCATENATE("ALI_",$C1813,"_SEG_",$I1813,"_PROV_",$D1813),Catalogo_Precios,AI$8,FALSE)),M1813=0),0,VLOOKUP(CONCATENATE("ALI_",$C1813,"_SEG_",$I1813,"_PROV_",$D1813),Catalogo_Precios,AI$8,FALSE))</f>
        <v>931</v>
      </c>
      <c r="AJ1813" s="57">
        <f t="shared" ref="AJ1813" si="21862">IF(OR(ISERROR(VLOOKUP(CONCATENATE("ALI_",$C1813,"_SEG_",$I1813,"_PROV_",$D1813),Catalogo_Precios,AJ$8,FALSE)),N1813=0),0,VLOOKUP(CONCATENATE("ALI_",$C1813,"_SEG_",$I1813,"_PROV_",$D1813),Catalogo_Precios,AJ$8,FALSE))</f>
        <v>931</v>
      </c>
      <c r="AK1813" s="57">
        <f t="shared" ref="AK1813" si="21863">IF(OR(ISERROR(VLOOKUP(CONCATENATE("ALI_",$C1813,"_SEG_",$I1813,"_PROV_",$D1813),Catalogo_Precios,AK$8,FALSE)),O1813=0),0,VLOOKUP(CONCATENATE("ALI_",$C1813,"_SEG_",$I1813,"_PROV_",$D1813),Catalogo_Precios,AK$8,FALSE))</f>
        <v>931</v>
      </c>
      <c r="AL1813" s="53"/>
      <c r="AM1813" s="59" t="str">
        <f t="shared" si="21749"/>
        <v>ALI_25_SEG_14</v>
      </c>
      <c r="AN1813" s="59" t="str">
        <f t="shared" si="21750"/>
        <v>ALI_25_SEG_14_VAL_15048765</v>
      </c>
      <c r="AO1813" s="60">
        <f t="shared" ref="AO1813" si="21864">IF(OR(AB1813="",AB1813=0),0,COUNTIF(Codificacion,AM1813))</f>
        <v>5</v>
      </c>
      <c r="AP1813" s="61">
        <f t="array" ref="AP1813">MIN(IF(Codificacion=AM1813,Total_Cotizacion,""))</f>
        <v>11979751.199999999</v>
      </c>
      <c r="AQ1813" s="62" t="b">
        <f t="shared" si="21752"/>
        <v>0</v>
      </c>
      <c r="AR1813" s="51" t="str">
        <f t="shared" ref="AR1813" si="21865">IF(COUNTIF(Codificacion2,CONCATENATE(AM1813,"_VAL_",AB1813))&gt;1,"Empate","")</f>
        <v/>
      </c>
      <c r="AS1813" s="63" t="str">
        <f t="shared" si="21615"/>
        <v/>
      </c>
      <c r="AT1813" s="59" t="str">
        <f t="shared" si="21754"/>
        <v>ALI_25_SEG_14_</v>
      </c>
      <c r="AU1813" s="63">
        <f t="shared" ref="AU1813" si="21866">IF(AND(COUNTIF(Codificacion3,AT1813)&lt;AO1813),1,COUNTIF(Codificacion3,AT1813))</f>
        <v>1</v>
      </c>
      <c r="AV1813" s="62" t="str">
        <f t="shared" si="21756"/>
        <v>No Seleccionada</v>
      </c>
      <c r="AW1813" s="53"/>
      <c r="AX1813" s="51" t="str">
        <f t="shared" si="21757"/>
        <v>ALI_25_SEG_14FALSO</v>
      </c>
      <c r="AY1813" s="51">
        <f t="shared" si="21738"/>
        <v>3</v>
      </c>
      <c r="AZ1813" s="64" t="b">
        <f t="shared" si="21758"/>
        <v>0</v>
      </c>
    </row>
    <row r="1814" spans="1:52" x14ac:dyDescent="0.2">
      <c r="A1814" s="50" t="b">
        <f t="shared" si="21701"/>
        <v>0</v>
      </c>
      <c r="B1814" s="51" t="s">
        <v>156</v>
      </c>
      <c r="C1814" s="52">
        <v>25</v>
      </c>
      <c r="D1814" s="52">
        <f t="shared" ref="D1814" si="21867">IF(ISERROR(VLOOKUP(E1814,Proveedores,2,FALSE)),"",VLOOKUP(E1814,Proveedores,2,FALSE))</f>
        <v>2095</v>
      </c>
      <c r="E1814" s="53" t="s">
        <v>157</v>
      </c>
      <c r="F1814" s="54">
        <v>60</v>
      </c>
      <c r="G1814" s="53" t="s">
        <v>56</v>
      </c>
      <c r="H1814" s="53" t="s">
        <v>60</v>
      </c>
      <c r="I1814" s="52">
        <v>15</v>
      </c>
      <c r="J1814" s="53" t="s">
        <v>58</v>
      </c>
      <c r="K1814" s="55">
        <v>44835</v>
      </c>
      <c r="L1814" s="56">
        <v>5985</v>
      </c>
      <c r="M1814" s="56">
        <v>7619</v>
      </c>
      <c r="N1814" s="56">
        <v>3599</v>
      </c>
      <c r="O1814" s="56">
        <v>392</v>
      </c>
      <c r="P1814" s="57">
        <v>561</v>
      </c>
      <c r="Q1814" s="58">
        <v>0</v>
      </c>
      <c r="R1814" s="57">
        <v>561</v>
      </c>
      <c r="S1814" s="57">
        <v>936</v>
      </c>
      <c r="T1814" s="58">
        <v>0</v>
      </c>
      <c r="U1814" s="57">
        <v>936</v>
      </c>
      <c r="V1814" s="57">
        <v>936</v>
      </c>
      <c r="W1814" s="58">
        <v>0</v>
      </c>
      <c r="X1814" s="57">
        <v>936</v>
      </c>
      <c r="Y1814" s="57">
        <v>936</v>
      </c>
      <c r="Z1814" s="58">
        <v>0</v>
      </c>
      <c r="AA1814" s="57">
        <v>936</v>
      </c>
      <c r="AB1814" s="57">
        <v>14224545</v>
      </c>
      <c r="AC1814" s="53" t="str">
        <f t="shared" si="21740"/>
        <v>Registro Valido</v>
      </c>
      <c r="AD1814" s="57">
        <f t="shared" ref="AD1814" si="21868">IF(OR(ISERROR(VLOOKUP(CONCATENATE("ALI_",$C1814,"_SEG_",$I1814,"_PROV_",$D1814),Catalogo_Precios,AD$8,FALSE)),L1814=0),0,VLOOKUP(CONCATENATE("ALI_",$C1814,"_SEG_",$I1814,"_PROV_",$D1814),Catalogo_Precios,AD$8,FALSE))</f>
        <v>561</v>
      </c>
      <c r="AE1814" s="57">
        <f t="shared" ref="AE1814" si="21869">IF(OR(ISERROR(VLOOKUP(CONCATENATE("ALI_",$C1814,"_SEG_",$I1814,"_PROV_",$D1814),Catalogo_Precios,AE$8,FALSE)),M1814=0),0,VLOOKUP(CONCATENATE("ALI_",$C1814,"_SEG_",$I1814,"_PROV_",$D1814),Catalogo_Precios,AE$8,FALSE))</f>
        <v>936</v>
      </c>
      <c r="AF1814" s="57">
        <f t="shared" ref="AF1814" si="21870">IF(OR(ISERROR(VLOOKUP(CONCATENATE("ALI_",$C1814,"_SEG_",$I1814,"_PROV_",$D1814),Catalogo_Precios,AF$8,FALSE)),N1814=0),0,VLOOKUP(CONCATENATE("ALI_",$C1814,"_SEG_",$I1814,"_PROV_",$D1814),Catalogo_Precios,AF$8,FALSE))</f>
        <v>936</v>
      </c>
      <c r="AG1814" s="57">
        <f t="shared" ref="AG1814" si="21871">IF(OR(ISERROR(VLOOKUP(CONCATENATE("ALI_",$C1814,"_SEG_",$I1814,"_PROV_",$D1814),Catalogo_Precios,AG$8,FALSE)),O1814=0),0,VLOOKUP(CONCATENATE("ALI_",$C1814,"_SEG_",$I1814,"_PROV_",$D1814),Catalogo_Precios,AG$8,FALSE))</f>
        <v>936</v>
      </c>
      <c r="AH1814" s="57">
        <f t="shared" ref="AH1814" si="21872">IF(OR(ISERROR(VLOOKUP(CONCATENATE("ALI_",$C1814,"_SEG_",$I1814,"_PROV_",$D1814),Catalogo_Precios,AH$8,FALSE)),L1814=0),0,VLOOKUP(CONCATENATE("ALI_",$C1814,"_SEG_",$I1814,"_PROV_",$D1814),Catalogo_Precios,AH$8,FALSE))</f>
        <v>559</v>
      </c>
      <c r="AI1814" s="57">
        <f t="shared" ref="AI1814" si="21873">IF(OR(ISERROR(VLOOKUP(CONCATENATE("ALI_",$C1814,"_SEG_",$I1814,"_PROV_",$D1814),Catalogo_Precios,AI$8,FALSE)),M1814=0),0,VLOOKUP(CONCATENATE("ALI_",$C1814,"_SEG_",$I1814,"_PROV_",$D1814),Catalogo_Precios,AI$8,FALSE))</f>
        <v>931</v>
      </c>
      <c r="AJ1814" s="57">
        <f t="shared" ref="AJ1814" si="21874">IF(OR(ISERROR(VLOOKUP(CONCATENATE("ALI_",$C1814,"_SEG_",$I1814,"_PROV_",$D1814),Catalogo_Precios,AJ$8,FALSE)),N1814=0),0,VLOOKUP(CONCATENATE("ALI_",$C1814,"_SEG_",$I1814,"_PROV_",$D1814),Catalogo_Precios,AJ$8,FALSE))</f>
        <v>931</v>
      </c>
      <c r="AK1814" s="57">
        <f t="shared" ref="AK1814" si="21875">IF(OR(ISERROR(VLOOKUP(CONCATENATE("ALI_",$C1814,"_SEG_",$I1814,"_PROV_",$D1814),Catalogo_Precios,AK$8,FALSE)),O1814=0),0,VLOOKUP(CONCATENATE("ALI_",$C1814,"_SEG_",$I1814,"_PROV_",$D1814),Catalogo_Precios,AK$8,FALSE))</f>
        <v>931</v>
      </c>
      <c r="AL1814" s="53"/>
      <c r="AM1814" s="59" t="str">
        <f t="shared" si="21749"/>
        <v>ALI_25_SEG_15</v>
      </c>
      <c r="AN1814" s="59" t="str">
        <f t="shared" si="21750"/>
        <v>ALI_25_SEG_15_VAL_14224545</v>
      </c>
      <c r="AO1814" s="60">
        <f t="shared" ref="AO1814" si="21876">IF(OR(AB1814="",AB1814=0),0,COUNTIF(Codificacion,AM1814))</f>
        <v>5</v>
      </c>
      <c r="AP1814" s="61">
        <f t="array" ref="AP1814">MIN(IF(Codificacion=AM1814,Total_Cotizacion,""))</f>
        <v>11323619.999999998</v>
      </c>
      <c r="AQ1814" s="62" t="b">
        <f t="shared" si="21752"/>
        <v>0</v>
      </c>
      <c r="AR1814" s="51" t="str">
        <f t="shared" ref="AR1814" si="21877">IF(COUNTIF(Codificacion2,CONCATENATE(AM1814,"_VAL_",AB1814))&gt;1,"Empate","")</f>
        <v/>
      </c>
      <c r="AS1814" s="63" t="str">
        <f t="shared" si="21615"/>
        <v/>
      </c>
      <c r="AT1814" s="59" t="str">
        <f t="shared" si="21754"/>
        <v>ALI_25_SEG_15_</v>
      </c>
      <c r="AU1814" s="63">
        <f t="shared" ref="AU1814" si="21878">IF(AND(COUNTIF(Codificacion3,AT1814)&lt;AO1814),1,COUNTIF(Codificacion3,AT1814))</f>
        <v>1</v>
      </c>
      <c r="AV1814" s="62" t="str">
        <f t="shared" si="21756"/>
        <v>No Seleccionada</v>
      </c>
      <c r="AW1814" s="53"/>
      <c r="AX1814" s="51" t="str">
        <f t="shared" si="21757"/>
        <v>ALI_25_SEG_15FALSO</v>
      </c>
      <c r="AY1814" s="51">
        <f t="shared" si="21738"/>
        <v>3</v>
      </c>
      <c r="AZ1814" s="64" t="b">
        <f t="shared" si="21758"/>
        <v>0</v>
      </c>
    </row>
    <row r="1815" spans="1:52" x14ac:dyDescent="0.2">
      <c r="A1815" s="50" t="b">
        <f t="shared" si="21701"/>
        <v>0</v>
      </c>
      <c r="B1815" s="51" t="s">
        <v>156</v>
      </c>
      <c r="C1815" s="52">
        <v>93</v>
      </c>
      <c r="D1815" s="52">
        <f t="shared" ref="D1815" si="21879">IF(ISERROR(VLOOKUP(E1815,Proveedores,2,FALSE)),"",VLOOKUP(E1815,Proveedores,2,FALSE))</f>
        <v>2095</v>
      </c>
      <c r="E1815" s="53" t="s">
        <v>157</v>
      </c>
      <c r="F1815" s="54">
        <v>91</v>
      </c>
      <c r="G1815" s="53" t="s">
        <v>56</v>
      </c>
      <c r="H1815" s="53" t="s">
        <v>63</v>
      </c>
      <c r="I1815" s="52">
        <v>1</v>
      </c>
      <c r="J1815" s="53" t="s">
        <v>58</v>
      </c>
      <c r="K1815" s="55">
        <v>44835</v>
      </c>
      <c r="L1815" s="56">
        <v>6891</v>
      </c>
      <c r="M1815" s="56">
        <v>8199</v>
      </c>
      <c r="N1815" s="56">
        <v>4855</v>
      </c>
      <c r="O1815" s="56">
        <v>404</v>
      </c>
      <c r="P1815" s="57">
        <v>500</v>
      </c>
      <c r="Q1815" s="58">
        <v>0</v>
      </c>
      <c r="R1815" s="57">
        <v>500</v>
      </c>
      <c r="S1815" s="57">
        <v>668</v>
      </c>
      <c r="T1815" s="58">
        <v>0</v>
      </c>
      <c r="U1815" s="57">
        <v>668</v>
      </c>
      <c r="V1815" s="57">
        <v>998</v>
      </c>
      <c r="W1815" s="58">
        <v>0</v>
      </c>
      <c r="X1815" s="57">
        <v>998</v>
      </c>
      <c r="Y1815" s="57">
        <v>998</v>
      </c>
      <c r="Z1815" s="58">
        <v>0</v>
      </c>
      <c r="AA1815" s="57">
        <v>998</v>
      </c>
      <c r="AB1815" s="57">
        <v>14170914</v>
      </c>
      <c r="AC1815" s="53" t="str">
        <f t="shared" si="21740"/>
        <v>Registro Valido</v>
      </c>
      <c r="AD1815" s="57">
        <f t="shared" ref="AD1815" si="21880">IF(OR(ISERROR(VLOOKUP(CONCATENATE("ALI_",$C1815,"_SEG_",$I1815,"_PROV_",$D1815),Catalogo_Precios,AD$8,FALSE)),L1815=0),0,VLOOKUP(CONCATENATE("ALI_",$C1815,"_SEG_",$I1815,"_PROV_",$D1815),Catalogo_Precios,AD$8,FALSE))</f>
        <v>500</v>
      </c>
      <c r="AE1815" s="57">
        <f t="shared" ref="AE1815" si="21881">IF(OR(ISERROR(VLOOKUP(CONCATENATE("ALI_",$C1815,"_SEG_",$I1815,"_PROV_",$D1815),Catalogo_Precios,AE$8,FALSE)),M1815=0),0,VLOOKUP(CONCATENATE("ALI_",$C1815,"_SEG_",$I1815,"_PROV_",$D1815),Catalogo_Precios,AE$8,FALSE))</f>
        <v>668</v>
      </c>
      <c r="AF1815" s="57">
        <f t="shared" ref="AF1815" si="21882">IF(OR(ISERROR(VLOOKUP(CONCATENATE("ALI_",$C1815,"_SEG_",$I1815,"_PROV_",$D1815),Catalogo_Precios,AF$8,FALSE)),N1815=0),0,VLOOKUP(CONCATENATE("ALI_",$C1815,"_SEG_",$I1815,"_PROV_",$D1815),Catalogo_Precios,AF$8,FALSE))</f>
        <v>998</v>
      </c>
      <c r="AG1815" s="57">
        <f t="shared" ref="AG1815" si="21883">IF(OR(ISERROR(VLOOKUP(CONCATENATE("ALI_",$C1815,"_SEG_",$I1815,"_PROV_",$D1815),Catalogo_Precios,AG$8,FALSE)),O1815=0),0,VLOOKUP(CONCATENATE("ALI_",$C1815,"_SEG_",$I1815,"_PROV_",$D1815),Catalogo_Precios,AG$8,FALSE))</f>
        <v>998</v>
      </c>
      <c r="AH1815" s="57">
        <f t="shared" ref="AH1815" si="21884">IF(OR(ISERROR(VLOOKUP(CONCATENATE("ALI_",$C1815,"_SEG_",$I1815,"_PROV_",$D1815),Catalogo_Precios,AH$8,FALSE)),L1815=0),0,VLOOKUP(CONCATENATE("ALI_",$C1815,"_SEG_",$I1815,"_PROV_",$D1815),Catalogo_Precios,AH$8,FALSE))</f>
        <v>498</v>
      </c>
      <c r="AI1815" s="57">
        <f t="shared" ref="AI1815" si="21885">IF(OR(ISERROR(VLOOKUP(CONCATENATE("ALI_",$C1815,"_SEG_",$I1815,"_PROV_",$D1815),Catalogo_Precios,AI$8,FALSE)),M1815=0),0,VLOOKUP(CONCATENATE("ALI_",$C1815,"_SEG_",$I1815,"_PROV_",$D1815),Catalogo_Precios,AI$8,FALSE))</f>
        <v>663</v>
      </c>
      <c r="AJ1815" s="57">
        <f t="shared" ref="AJ1815" si="21886">IF(OR(ISERROR(VLOOKUP(CONCATENATE("ALI_",$C1815,"_SEG_",$I1815,"_PROV_",$D1815),Catalogo_Precios,AJ$8,FALSE)),N1815=0),0,VLOOKUP(CONCATENATE("ALI_",$C1815,"_SEG_",$I1815,"_PROV_",$D1815),Catalogo_Precios,AJ$8,FALSE))</f>
        <v>994</v>
      </c>
      <c r="AK1815" s="57">
        <f t="shared" ref="AK1815" si="21887">IF(OR(ISERROR(VLOOKUP(CONCATENATE("ALI_",$C1815,"_SEG_",$I1815,"_PROV_",$D1815),Catalogo_Precios,AK$8,FALSE)),O1815=0),0,VLOOKUP(CONCATENATE("ALI_",$C1815,"_SEG_",$I1815,"_PROV_",$D1815),Catalogo_Precios,AK$8,FALSE))</f>
        <v>994</v>
      </c>
      <c r="AL1815" s="53"/>
      <c r="AM1815" s="59" t="str">
        <f t="shared" si="21749"/>
        <v>ALI_93_SEG_1</v>
      </c>
      <c r="AN1815" s="59" t="str">
        <f t="shared" si="21750"/>
        <v>ALI_93_SEG_1_VAL_14170914</v>
      </c>
      <c r="AO1815" s="60">
        <f t="shared" ref="AO1815" si="21888">IF(OR(AB1815="",AB1815=0),0,COUNTIF(Codificacion,AM1815))</f>
        <v>5</v>
      </c>
      <c r="AP1815" s="61">
        <f t="array" ref="AP1815">MIN(IF(Codificacion=AM1815,Total_Cotizacion,""))</f>
        <v>12685590.9</v>
      </c>
      <c r="AQ1815" s="62" t="b">
        <f t="shared" si="21752"/>
        <v>0</v>
      </c>
      <c r="AR1815" s="51" t="str">
        <f t="shared" ref="AR1815" si="21889">IF(COUNTIF(Codificacion2,CONCATENATE(AM1815,"_VAL_",AB1815))&gt;1,"Empate","")</f>
        <v/>
      </c>
      <c r="AS1815" s="63" t="str">
        <f t="shared" si="21615"/>
        <v/>
      </c>
      <c r="AT1815" s="59" t="str">
        <f t="shared" si="21754"/>
        <v>ALI_93_SEG_1_</v>
      </c>
      <c r="AU1815" s="63">
        <f t="shared" ref="AU1815" si="21890">IF(AND(COUNTIF(Codificacion3,AT1815)&lt;AO1815),1,COUNTIF(Codificacion3,AT1815))</f>
        <v>1</v>
      </c>
      <c r="AV1815" s="62" t="str">
        <f t="shared" si="21756"/>
        <v>No Seleccionada</v>
      </c>
      <c r="AW1815" s="53"/>
      <c r="AX1815" s="51" t="str">
        <f t="shared" si="21757"/>
        <v>ALI_93_SEG_1FALSO</v>
      </c>
      <c r="AY1815" s="51">
        <f t="shared" si="21738"/>
        <v>4</v>
      </c>
      <c r="AZ1815" s="64" t="b">
        <f t="shared" si="21758"/>
        <v>0</v>
      </c>
    </row>
    <row r="1816" spans="1:52" x14ac:dyDescent="0.2">
      <c r="A1816" s="50" t="b">
        <f t="shared" si="21701"/>
        <v>0</v>
      </c>
      <c r="B1816" s="51" t="s">
        <v>156</v>
      </c>
      <c r="C1816" s="52">
        <v>93</v>
      </c>
      <c r="D1816" s="52">
        <f t="shared" ref="D1816" si="21891">IF(ISERROR(VLOOKUP(E1816,Proveedores,2,FALSE)),"",VLOOKUP(E1816,Proveedores,2,FALSE))</f>
        <v>2095</v>
      </c>
      <c r="E1816" s="53" t="s">
        <v>157</v>
      </c>
      <c r="F1816" s="54">
        <v>92</v>
      </c>
      <c r="G1816" s="53" t="s">
        <v>56</v>
      </c>
      <c r="H1816" s="53" t="s">
        <v>63</v>
      </c>
      <c r="I1816" s="52">
        <v>2</v>
      </c>
      <c r="J1816" s="53" t="s">
        <v>58</v>
      </c>
      <c r="K1816" s="55">
        <v>44835</v>
      </c>
      <c r="L1816" s="56">
        <v>7049</v>
      </c>
      <c r="M1816" s="56">
        <v>8384</v>
      </c>
      <c r="N1816" s="56">
        <v>4964</v>
      </c>
      <c r="O1816" s="56">
        <v>414</v>
      </c>
      <c r="P1816" s="57">
        <v>500</v>
      </c>
      <c r="Q1816" s="58">
        <v>0</v>
      </c>
      <c r="R1816" s="57">
        <v>500</v>
      </c>
      <c r="S1816" s="57">
        <v>668</v>
      </c>
      <c r="T1816" s="58">
        <v>0</v>
      </c>
      <c r="U1816" s="57">
        <v>668</v>
      </c>
      <c r="V1816" s="57">
        <v>998</v>
      </c>
      <c r="W1816" s="58">
        <v>0</v>
      </c>
      <c r="X1816" s="57">
        <v>998</v>
      </c>
      <c r="Y1816" s="57">
        <v>998</v>
      </c>
      <c r="Z1816" s="58">
        <v>0</v>
      </c>
      <c r="AA1816" s="57">
        <v>998</v>
      </c>
      <c r="AB1816" s="57">
        <v>14492256</v>
      </c>
      <c r="AC1816" s="53" t="str">
        <f t="shared" si="21740"/>
        <v>Registro Valido</v>
      </c>
      <c r="AD1816" s="57">
        <f t="shared" ref="AD1816" si="21892">IF(OR(ISERROR(VLOOKUP(CONCATENATE("ALI_",$C1816,"_SEG_",$I1816,"_PROV_",$D1816),Catalogo_Precios,AD$8,FALSE)),L1816=0),0,VLOOKUP(CONCATENATE("ALI_",$C1816,"_SEG_",$I1816,"_PROV_",$D1816),Catalogo_Precios,AD$8,FALSE))</f>
        <v>500</v>
      </c>
      <c r="AE1816" s="57">
        <f t="shared" ref="AE1816" si="21893">IF(OR(ISERROR(VLOOKUP(CONCATENATE("ALI_",$C1816,"_SEG_",$I1816,"_PROV_",$D1816),Catalogo_Precios,AE$8,FALSE)),M1816=0),0,VLOOKUP(CONCATENATE("ALI_",$C1816,"_SEG_",$I1816,"_PROV_",$D1816),Catalogo_Precios,AE$8,FALSE))</f>
        <v>668</v>
      </c>
      <c r="AF1816" s="57">
        <f t="shared" ref="AF1816" si="21894">IF(OR(ISERROR(VLOOKUP(CONCATENATE("ALI_",$C1816,"_SEG_",$I1816,"_PROV_",$D1816),Catalogo_Precios,AF$8,FALSE)),N1816=0),0,VLOOKUP(CONCATENATE("ALI_",$C1816,"_SEG_",$I1816,"_PROV_",$D1816),Catalogo_Precios,AF$8,FALSE))</f>
        <v>998</v>
      </c>
      <c r="AG1816" s="57">
        <f t="shared" ref="AG1816" si="21895">IF(OR(ISERROR(VLOOKUP(CONCATENATE("ALI_",$C1816,"_SEG_",$I1816,"_PROV_",$D1816),Catalogo_Precios,AG$8,FALSE)),O1816=0),0,VLOOKUP(CONCATENATE("ALI_",$C1816,"_SEG_",$I1816,"_PROV_",$D1816),Catalogo_Precios,AG$8,FALSE))</f>
        <v>998</v>
      </c>
      <c r="AH1816" s="57">
        <f t="shared" ref="AH1816" si="21896">IF(OR(ISERROR(VLOOKUP(CONCATENATE("ALI_",$C1816,"_SEG_",$I1816,"_PROV_",$D1816),Catalogo_Precios,AH$8,FALSE)),L1816=0),0,VLOOKUP(CONCATENATE("ALI_",$C1816,"_SEG_",$I1816,"_PROV_",$D1816),Catalogo_Precios,AH$8,FALSE))</f>
        <v>498</v>
      </c>
      <c r="AI1816" s="57">
        <f t="shared" ref="AI1816" si="21897">IF(OR(ISERROR(VLOOKUP(CONCATENATE("ALI_",$C1816,"_SEG_",$I1816,"_PROV_",$D1816),Catalogo_Precios,AI$8,FALSE)),M1816=0),0,VLOOKUP(CONCATENATE("ALI_",$C1816,"_SEG_",$I1816,"_PROV_",$D1816),Catalogo_Precios,AI$8,FALSE))</f>
        <v>663</v>
      </c>
      <c r="AJ1816" s="57">
        <f t="shared" ref="AJ1816" si="21898">IF(OR(ISERROR(VLOOKUP(CONCATENATE("ALI_",$C1816,"_SEG_",$I1816,"_PROV_",$D1816),Catalogo_Precios,AJ$8,FALSE)),N1816=0),0,VLOOKUP(CONCATENATE("ALI_",$C1816,"_SEG_",$I1816,"_PROV_",$D1816),Catalogo_Precios,AJ$8,FALSE))</f>
        <v>994</v>
      </c>
      <c r="AK1816" s="57">
        <f t="shared" ref="AK1816" si="21899">IF(OR(ISERROR(VLOOKUP(CONCATENATE("ALI_",$C1816,"_SEG_",$I1816,"_PROV_",$D1816),Catalogo_Precios,AK$8,FALSE)),O1816=0),0,VLOOKUP(CONCATENATE("ALI_",$C1816,"_SEG_",$I1816,"_PROV_",$D1816),Catalogo_Precios,AK$8,FALSE))</f>
        <v>994</v>
      </c>
      <c r="AL1816" s="53"/>
      <c r="AM1816" s="59" t="str">
        <f t="shared" si="21749"/>
        <v>ALI_93_SEG_2</v>
      </c>
      <c r="AN1816" s="59" t="str">
        <f t="shared" si="21750"/>
        <v>ALI_93_SEG_2_VAL_14492256</v>
      </c>
      <c r="AO1816" s="60">
        <f t="shared" ref="AO1816" si="21900">IF(OR(AB1816="",AB1816=0),0,COUNTIF(Codificacion,AM1816))</f>
        <v>5</v>
      </c>
      <c r="AP1816" s="61">
        <f t="array" ref="AP1816">MIN(IF(Codificacion=AM1816,Total_Cotizacion,""))</f>
        <v>12973253.4</v>
      </c>
      <c r="AQ1816" s="62" t="b">
        <f t="shared" si="21752"/>
        <v>0</v>
      </c>
      <c r="AR1816" s="51" t="str">
        <f t="shared" ref="AR1816" si="21901">IF(COUNTIF(Codificacion2,CONCATENATE(AM1816,"_VAL_",AB1816))&gt;1,"Empate","")</f>
        <v/>
      </c>
      <c r="AS1816" s="63" t="str">
        <f t="shared" si="21615"/>
        <v/>
      </c>
      <c r="AT1816" s="59" t="str">
        <f t="shared" si="21754"/>
        <v>ALI_93_SEG_2_</v>
      </c>
      <c r="AU1816" s="63">
        <f t="shared" ref="AU1816" si="21902">IF(AND(COUNTIF(Codificacion3,AT1816)&lt;AO1816),1,COUNTIF(Codificacion3,AT1816))</f>
        <v>1</v>
      </c>
      <c r="AV1816" s="62" t="str">
        <f t="shared" si="21756"/>
        <v>No Seleccionada</v>
      </c>
      <c r="AW1816" s="53"/>
      <c r="AX1816" s="51" t="str">
        <f t="shared" si="21757"/>
        <v>ALI_93_SEG_2FALSO</v>
      </c>
      <c r="AY1816" s="51">
        <f t="shared" si="21738"/>
        <v>4</v>
      </c>
      <c r="AZ1816" s="64" t="b">
        <f t="shared" si="21758"/>
        <v>0</v>
      </c>
    </row>
    <row r="1817" spans="1:52" x14ac:dyDescent="0.2">
      <c r="A1817" s="50" t="b">
        <f t="shared" si="21701"/>
        <v>0</v>
      </c>
      <c r="B1817" s="51" t="s">
        <v>156</v>
      </c>
      <c r="C1817" s="52">
        <v>93</v>
      </c>
      <c r="D1817" s="52">
        <f t="shared" ref="D1817" si="21903">IF(ISERROR(VLOOKUP(E1817,Proveedores,2,FALSE)),"",VLOOKUP(E1817,Proveedores,2,FALSE))</f>
        <v>2095</v>
      </c>
      <c r="E1817" s="53" t="s">
        <v>157</v>
      </c>
      <c r="F1817" s="54">
        <v>93</v>
      </c>
      <c r="G1817" s="53" t="s">
        <v>56</v>
      </c>
      <c r="H1817" s="53" t="s">
        <v>63</v>
      </c>
      <c r="I1817" s="52">
        <v>3</v>
      </c>
      <c r="J1817" s="53" t="s">
        <v>58</v>
      </c>
      <c r="K1817" s="55">
        <v>44835</v>
      </c>
      <c r="L1817" s="56">
        <v>7007</v>
      </c>
      <c r="M1817" s="56">
        <v>8334</v>
      </c>
      <c r="N1817" s="56">
        <v>4935</v>
      </c>
      <c r="O1817" s="56">
        <v>411</v>
      </c>
      <c r="P1817" s="57">
        <v>500</v>
      </c>
      <c r="Q1817" s="58">
        <v>0</v>
      </c>
      <c r="R1817" s="57">
        <v>500</v>
      </c>
      <c r="S1817" s="57">
        <v>668</v>
      </c>
      <c r="T1817" s="58">
        <v>0</v>
      </c>
      <c r="U1817" s="57">
        <v>668</v>
      </c>
      <c r="V1817" s="57">
        <v>998</v>
      </c>
      <c r="W1817" s="58">
        <v>0</v>
      </c>
      <c r="X1817" s="57">
        <v>998</v>
      </c>
      <c r="Y1817" s="57">
        <v>998</v>
      </c>
      <c r="Z1817" s="58">
        <v>0</v>
      </c>
      <c r="AA1817" s="57">
        <v>998</v>
      </c>
      <c r="AB1817" s="57">
        <v>14405920</v>
      </c>
      <c r="AC1817" s="53" t="str">
        <f t="shared" si="21740"/>
        <v>Registro Valido</v>
      </c>
      <c r="AD1817" s="57">
        <f t="shared" ref="AD1817" si="21904">IF(OR(ISERROR(VLOOKUP(CONCATENATE("ALI_",$C1817,"_SEG_",$I1817,"_PROV_",$D1817),Catalogo_Precios,AD$8,FALSE)),L1817=0),0,VLOOKUP(CONCATENATE("ALI_",$C1817,"_SEG_",$I1817,"_PROV_",$D1817),Catalogo_Precios,AD$8,FALSE))</f>
        <v>500</v>
      </c>
      <c r="AE1817" s="57">
        <f t="shared" ref="AE1817" si="21905">IF(OR(ISERROR(VLOOKUP(CONCATENATE("ALI_",$C1817,"_SEG_",$I1817,"_PROV_",$D1817),Catalogo_Precios,AE$8,FALSE)),M1817=0),0,VLOOKUP(CONCATENATE("ALI_",$C1817,"_SEG_",$I1817,"_PROV_",$D1817),Catalogo_Precios,AE$8,FALSE))</f>
        <v>668</v>
      </c>
      <c r="AF1817" s="57">
        <f t="shared" ref="AF1817" si="21906">IF(OR(ISERROR(VLOOKUP(CONCATENATE("ALI_",$C1817,"_SEG_",$I1817,"_PROV_",$D1817),Catalogo_Precios,AF$8,FALSE)),N1817=0),0,VLOOKUP(CONCATENATE("ALI_",$C1817,"_SEG_",$I1817,"_PROV_",$D1817),Catalogo_Precios,AF$8,FALSE))</f>
        <v>998</v>
      </c>
      <c r="AG1817" s="57">
        <f t="shared" ref="AG1817" si="21907">IF(OR(ISERROR(VLOOKUP(CONCATENATE("ALI_",$C1817,"_SEG_",$I1817,"_PROV_",$D1817),Catalogo_Precios,AG$8,FALSE)),O1817=0),0,VLOOKUP(CONCATENATE("ALI_",$C1817,"_SEG_",$I1817,"_PROV_",$D1817),Catalogo_Precios,AG$8,FALSE))</f>
        <v>998</v>
      </c>
      <c r="AH1817" s="57">
        <f t="shared" ref="AH1817" si="21908">IF(OR(ISERROR(VLOOKUP(CONCATENATE("ALI_",$C1817,"_SEG_",$I1817,"_PROV_",$D1817),Catalogo_Precios,AH$8,FALSE)),L1817=0),0,VLOOKUP(CONCATENATE("ALI_",$C1817,"_SEG_",$I1817,"_PROV_",$D1817),Catalogo_Precios,AH$8,FALSE))</f>
        <v>498</v>
      </c>
      <c r="AI1817" s="57">
        <f t="shared" ref="AI1817" si="21909">IF(OR(ISERROR(VLOOKUP(CONCATENATE("ALI_",$C1817,"_SEG_",$I1817,"_PROV_",$D1817),Catalogo_Precios,AI$8,FALSE)),M1817=0),0,VLOOKUP(CONCATENATE("ALI_",$C1817,"_SEG_",$I1817,"_PROV_",$D1817),Catalogo_Precios,AI$8,FALSE))</f>
        <v>663</v>
      </c>
      <c r="AJ1817" s="57">
        <f t="shared" ref="AJ1817" si="21910">IF(OR(ISERROR(VLOOKUP(CONCATENATE("ALI_",$C1817,"_SEG_",$I1817,"_PROV_",$D1817),Catalogo_Precios,AJ$8,FALSE)),N1817=0),0,VLOOKUP(CONCATENATE("ALI_",$C1817,"_SEG_",$I1817,"_PROV_",$D1817),Catalogo_Precios,AJ$8,FALSE))</f>
        <v>994</v>
      </c>
      <c r="AK1817" s="57">
        <f t="shared" ref="AK1817" si="21911">IF(OR(ISERROR(VLOOKUP(CONCATENATE("ALI_",$C1817,"_SEG_",$I1817,"_PROV_",$D1817),Catalogo_Precios,AK$8,FALSE)),O1817=0),0,VLOOKUP(CONCATENATE("ALI_",$C1817,"_SEG_",$I1817,"_PROV_",$D1817),Catalogo_Precios,AK$8,FALSE))</f>
        <v>994</v>
      </c>
      <c r="AL1817" s="53"/>
      <c r="AM1817" s="59" t="str">
        <f t="shared" si="21749"/>
        <v>ALI_93_SEG_3</v>
      </c>
      <c r="AN1817" s="59" t="str">
        <f t="shared" si="21750"/>
        <v>ALI_93_SEG_3_VAL_14405920</v>
      </c>
      <c r="AO1817" s="60">
        <f t="shared" ref="AO1817" si="21912">IF(OR(AB1817="",AB1817=0),0,COUNTIF(Codificacion,AM1817))</f>
        <v>5</v>
      </c>
      <c r="AP1817" s="61">
        <f t="array" ref="AP1817">MIN(IF(Codificacion=AM1817,Total_Cotizacion,""))</f>
        <v>12895966.800000001</v>
      </c>
      <c r="AQ1817" s="62" t="b">
        <f t="shared" si="21752"/>
        <v>0</v>
      </c>
      <c r="AR1817" s="51" t="str">
        <f t="shared" ref="AR1817" si="21913">IF(COUNTIF(Codificacion2,CONCATENATE(AM1817,"_VAL_",AB1817))&gt;1,"Empate","")</f>
        <v/>
      </c>
      <c r="AS1817" s="63" t="str">
        <f t="shared" si="21615"/>
        <v/>
      </c>
      <c r="AT1817" s="59" t="str">
        <f t="shared" si="21754"/>
        <v>ALI_93_SEG_3_</v>
      </c>
      <c r="AU1817" s="63">
        <f t="shared" ref="AU1817" si="21914">IF(AND(COUNTIF(Codificacion3,AT1817)&lt;AO1817),1,COUNTIF(Codificacion3,AT1817))</f>
        <v>1</v>
      </c>
      <c r="AV1817" s="62" t="str">
        <f t="shared" si="21756"/>
        <v>No Seleccionada</v>
      </c>
      <c r="AW1817" s="53"/>
      <c r="AX1817" s="51" t="str">
        <f t="shared" si="21757"/>
        <v>ALI_93_SEG_3FALSO</v>
      </c>
      <c r="AY1817" s="51">
        <f t="shared" si="21738"/>
        <v>4</v>
      </c>
      <c r="AZ1817" s="64" t="b">
        <f t="shared" si="21758"/>
        <v>0</v>
      </c>
    </row>
    <row r="1818" spans="1:52" x14ac:dyDescent="0.2">
      <c r="A1818" s="50" t="b">
        <f t="shared" si="21701"/>
        <v>0</v>
      </c>
      <c r="B1818" s="51" t="s">
        <v>156</v>
      </c>
      <c r="C1818" s="52">
        <v>93</v>
      </c>
      <c r="D1818" s="52">
        <f t="shared" ref="D1818" si="21915">IF(ISERROR(VLOOKUP(E1818,Proveedores,2,FALSE)),"",VLOOKUP(E1818,Proveedores,2,FALSE))</f>
        <v>2095</v>
      </c>
      <c r="E1818" s="53" t="s">
        <v>157</v>
      </c>
      <c r="F1818" s="54">
        <v>94</v>
      </c>
      <c r="G1818" s="53" t="s">
        <v>56</v>
      </c>
      <c r="H1818" s="53" t="s">
        <v>63</v>
      </c>
      <c r="I1818" s="52">
        <v>4</v>
      </c>
      <c r="J1818" s="53" t="s">
        <v>58</v>
      </c>
      <c r="K1818" s="55">
        <v>44835</v>
      </c>
      <c r="L1818" s="56">
        <v>7214</v>
      </c>
      <c r="M1818" s="56">
        <v>8766</v>
      </c>
      <c r="N1818" s="56">
        <v>4850</v>
      </c>
      <c r="O1818" s="56">
        <v>439</v>
      </c>
      <c r="P1818" s="57">
        <v>500</v>
      </c>
      <c r="Q1818" s="58">
        <v>0</v>
      </c>
      <c r="R1818" s="57">
        <v>500</v>
      </c>
      <c r="S1818" s="57">
        <v>668</v>
      </c>
      <c r="T1818" s="58">
        <v>0</v>
      </c>
      <c r="U1818" s="57">
        <v>668</v>
      </c>
      <c r="V1818" s="57">
        <v>998</v>
      </c>
      <c r="W1818" s="58">
        <v>0</v>
      </c>
      <c r="X1818" s="57">
        <v>998</v>
      </c>
      <c r="Y1818" s="57">
        <v>998</v>
      </c>
      <c r="Z1818" s="58">
        <v>0</v>
      </c>
      <c r="AA1818" s="57">
        <v>998</v>
      </c>
      <c r="AB1818" s="57">
        <v>14741110</v>
      </c>
      <c r="AC1818" s="53" t="str">
        <f t="shared" si="21740"/>
        <v>Registro Valido</v>
      </c>
      <c r="AD1818" s="57">
        <f t="shared" ref="AD1818" si="21916">IF(OR(ISERROR(VLOOKUP(CONCATENATE("ALI_",$C1818,"_SEG_",$I1818,"_PROV_",$D1818),Catalogo_Precios,AD$8,FALSE)),L1818=0),0,VLOOKUP(CONCATENATE("ALI_",$C1818,"_SEG_",$I1818,"_PROV_",$D1818),Catalogo_Precios,AD$8,FALSE))</f>
        <v>500</v>
      </c>
      <c r="AE1818" s="57">
        <f t="shared" ref="AE1818" si="21917">IF(OR(ISERROR(VLOOKUP(CONCATENATE("ALI_",$C1818,"_SEG_",$I1818,"_PROV_",$D1818),Catalogo_Precios,AE$8,FALSE)),M1818=0),0,VLOOKUP(CONCATENATE("ALI_",$C1818,"_SEG_",$I1818,"_PROV_",$D1818),Catalogo_Precios,AE$8,FALSE))</f>
        <v>668</v>
      </c>
      <c r="AF1818" s="57">
        <f t="shared" ref="AF1818" si="21918">IF(OR(ISERROR(VLOOKUP(CONCATENATE("ALI_",$C1818,"_SEG_",$I1818,"_PROV_",$D1818),Catalogo_Precios,AF$8,FALSE)),N1818=0),0,VLOOKUP(CONCATENATE("ALI_",$C1818,"_SEG_",$I1818,"_PROV_",$D1818),Catalogo_Precios,AF$8,FALSE))</f>
        <v>998</v>
      </c>
      <c r="AG1818" s="57">
        <f t="shared" ref="AG1818" si="21919">IF(OR(ISERROR(VLOOKUP(CONCATENATE("ALI_",$C1818,"_SEG_",$I1818,"_PROV_",$D1818),Catalogo_Precios,AG$8,FALSE)),O1818=0),0,VLOOKUP(CONCATENATE("ALI_",$C1818,"_SEG_",$I1818,"_PROV_",$D1818),Catalogo_Precios,AG$8,FALSE))</f>
        <v>998</v>
      </c>
      <c r="AH1818" s="57">
        <f t="shared" ref="AH1818" si="21920">IF(OR(ISERROR(VLOOKUP(CONCATENATE("ALI_",$C1818,"_SEG_",$I1818,"_PROV_",$D1818),Catalogo_Precios,AH$8,FALSE)),L1818=0),0,VLOOKUP(CONCATENATE("ALI_",$C1818,"_SEG_",$I1818,"_PROV_",$D1818),Catalogo_Precios,AH$8,FALSE))</f>
        <v>498</v>
      </c>
      <c r="AI1818" s="57">
        <f t="shared" ref="AI1818" si="21921">IF(OR(ISERROR(VLOOKUP(CONCATENATE("ALI_",$C1818,"_SEG_",$I1818,"_PROV_",$D1818),Catalogo_Precios,AI$8,FALSE)),M1818=0),0,VLOOKUP(CONCATENATE("ALI_",$C1818,"_SEG_",$I1818,"_PROV_",$D1818),Catalogo_Precios,AI$8,FALSE))</f>
        <v>663</v>
      </c>
      <c r="AJ1818" s="57">
        <f t="shared" ref="AJ1818" si="21922">IF(OR(ISERROR(VLOOKUP(CONCATENATE("ALI_",$C1818,"_SEG_",$I1818,"_PROV_",$D1818),Catalogo_Precios,AJ$8,FALSE)),N1818=0),0,VLOOKUP(CONCATENATE("ALI_",$C1818,"_SEG_",$I1818,"_PROV_",$D1818),Catalogo_Precios,AJ$8,FALSE))</f>
        <v>994</v>
      </c>
      <c r="AK1818" s="57">
        <f t="shared" ref="AK1818" si="21923">IF(OR(ISERROR(VLOOKUP(CONCATENATE("ALI_",$C1818,"_SEG_",$I1818,"_PROV_",$D1818),Catalogo_Precios,AK$8,FALSE)),O1818=0),0,VLOOKUP(CONCATENATE("ALI_",$C1818,"_SEG_",$I1818,"_PROV_",$D1818),Catalogo_Precios,AK$8,FALSE))</f>
        <v>994</v>
      </c>
      <c r="AL1818" s="53"/>
      <c r="AM1818" s="59" t="str">
        <f t="shared" si="21749"/>
        <v>ALI_93_SEG_4</v>
      </c>
      <c r="AN1818" s="59" t="str">
        <f t="shared" si="21750"/>
        <v>ALI_93_SEG_4_VAL_14741110</v>
      </c>
      <c r="AO1818" s="60">
        <f t="shared" ref="AO1818" si="21924">IF(OR(AB1818="",AB1818=0),0,COUNTIF(Codificacion,AM1818))</f>
        <v>4</v>
      </c>
      <c r="AP1818" s="61">
        <f t="array" ref="AP1818">MIN(IF(Codificacion=AM1818,Total_Cotizacion,""))</f>
        <v>13195526.4</v>
      </c>
      <c r="AQ1818" s="62" t="b">
        <f t="shared" si="21752"/>
        <v>0</v>
      </c>
      <c r="AR1818" s="51" t="str">
        <f t="shared" ref="AR1818" si="21925">IF(COUNTIF(Codificacion2,CONCATENATE(AM1818,"_VAL_",AB1818))&gt;1,"Empate","")</f>
        <v/>
      </c>
      <c r="AS1818" s="63" t="str">
        <f t="shared" si="21615"/>
        <v/>
      </c>
      <c r="AT1818" s="59" t="str">
        <f t="shared" si="21754"/>
        <v>ALI_93_SEG_4_</v>
      </c>
      <c r="AU1818" s="63">
        <f t="shared" ref="AU1818" si="21926">IF(AND(COUNTIF(Codificacion3,AT1818)&lt;AO1818),1,COUNTIF(Codificacion3,AT1818))</f>
        <v>1</v>
      </c>
      <c r="AV1818" s="62" t="str">
        <f t="shared" si="21756"/>
        <v>No Seleccionada</v>
      </c>
      <c r="AW1818" s="53"/>
      <c r="AX1818" s="51" t="str">
        <f t="shared" si="21757"/>
        <v>ALI_93_SEG_4FALSO</v>
      </c>
      <c r="AY1818" s="51">
        <f t="shared" si="21738"/>
        <v>3</v>
      </c>
      <c r="AZ1818" s="64" t="b">
        <f t="shared" si="21758"/>
        <v>0</v>
      </c>
    </row>
    <row r="1819" spans="1:52" x14ac:dyDescent="0.2">
      <c r="A1819" s="50" t="b">
        <f t="shared" si="21701"/>
        <v>0</v>
      </c>
      <c r="B1819" s="51" t="s">
        <v>156</v>
      </c>
      <c r="C1819" s="52">
        <v>93</v>
      </c>
      <c r="D1819" s="52">
        <f t="shared" ref="D1819" si="21927">IF(ISERROR(VLOOKUP(E1819,Proveedores,2,FALSE)),"",VLOOKUP(E1819,Proveedores,2,FALSE))</f>
        <v>2095</v>
      </c>
      <c r="E1819" s="53" t="s">
        <v>157</v>
      </c>
      <c r="F1819" s="54">
        <v>95</v>
      </c>
      <c r="G1819" s="53" t="s">
        <v>56</v>
      </c>
      <c r="H1819" s="53" t="s">
        <v>63</v>
      </c>
      <c r="I1819" s="52">
        <v>5</v>
      </c>
      <c r="J1819" s="53" t="s">
        <v>58</v>
      </c>
      <c r="K1819" s="55">
        <v>44835</v>
      </c>
      <c r="L1819" s="56">
        <v>6705</v>
      </c>
      <c r="M1819" s="56">
        <v>8150</v>
      </c>
      <c r="N1819" s="56">
        <v>4508</v>
      </c>
      <c r="O1819" s="56">
        <v>407</v>
      </c>
      <c r="P1819" s="57">
        <v>500</v>
      </c>
      <c r="Q1819" s="58">
        <v>0</v>
      </c>
      <c r="R1819" s="57">
        <v>500</v>
      </c>
      <c r="S1819" s="57">
        <v>668</v>
      </c>
      <c r="T1819" s="58">
        <v>0</v>
      </c>
      <c r="U1819" s="57">
        <v>668</v>
      </c>
      <c r="V1819" s="57">
        <v>998</v>
      </c>
      <c r="W1819" s="58">
        <v>0</v>
      </c>
      <c r="X1819" s="57">
        <v>998</v>
      </c>
      <c r="Y1819" s="57">
        <v>998</v>
      </c>
      <c r="Z1819" s="58">
        <v>0</v>
      </c>
      <c r="AA1819" s="57">
        <v>998</v>
      </c>
      <c r="AB1819" s="57">
        <v>13701870</v>
      </c>
      <c r="AC1819" s="53" t="str">
        <f t="shared" si="21740"/>
        <v>Registro Valido</v>
      </c>
      <c r="AD1819" s="57">
        <f t="shared" ref="AD1819" si="21928">IF(OR(ISERROR(VLOOKUP(CONCATENATE("ALI_",$C1819,"_SEG_",$I1819,"_PROV_",$D1819),Catalogo_Precios,AD$8,FALSE)),L1819=0),0,VLOOKUP(CONCATENATE("ALI_",$C1819,"_SEG_",$I1819,"_PROV_",$D1819),Catalogo_Precios,AD$8,FALSE))</f>
        <v>500</v>
      </c>
      <c r="AE1819" s="57">
        <f t="shared" ref="AE1819" si="21929">IF(OR(ISERROR(VLOOKUP(CONCATENATE("ALI_",$C1819,"_SEG_",$I1819,"_PROV_",$D1819),Catalogo_Precios,AE$8,FALSE)),M1819=0),0,VLOOKUP(CONCATENATE("ALI_",$C1819,"_SEG_",$I1819,"_PROV_",$D1819),Catalogo_Precios,AE$8,FALSE))</f>
        <v>668</v>
      </c>
      <c r="AF1819" s="57">
        <f t="shared" ref="AF1819" si="21930">IF(OR(ISERROR(VLOOKUP(CONCATENATE("ALI_",$C1819,"_SEG_",$I1819,"_PROV_",$D1819),Catalogo_Precios,AF$8,FALSE)),N1819=0),0,VLOOKUP(CONCATENATE("ALI_",$C1819,"_SEG_",$I1819,"_PROV_",$D1819),Catalogo_Precios,AF$8,FALSE))</f>
        <v>998</v>
      </c>
      <c r="AG1819" s="57">
        <f t="shared" ref="AG1819" si="21931">IF(OR(ISERROR(VLOOKUP(CONCATENATE("ALI_",$C1819,"_SEG_",$I1819,"_PROV_",$D1819),Catalogo_Precios,AG$8,FALSE)),O1819=0),0,VLOOKUP(CONCATENATE("ALI_",$C1819,"_SEG_",$I1819,"_PROV_",$D1819),Catalogo_Precios,AG$8,FALSE))</f>
        <v>998</v>
      </c>
      <c r="AH1819" s="57">
        <f t="shared" ref="AH1819" si="21932">IF(OR(ISERROR(VLOOKUP(CONCATENATE("ALI_",$C1819,"_SEG_",$I1819,"_PROV_",$D1819),Catalogo_Precios,AH$8,FALSE)),L1819=0),0,VLOOKUP(CONCATENATE("ALI_",$C1819,"_SEG_",$I1819,"_PROV_",$D1819),Catalogo_Precios,AH$8,FALSE))</f>
        <v>498</v>
      </c>
      <c r="AI1819" s="57">
        <f t="shared" ref="AI1819" si="21933">IF(OR(ISERROR(VLOOKUP(CONCATENATE("ALI_",$C1819,"_SEG_",$I1819,"_PROV_",$D1819),Catalogo_Precios,AI$8,FALSE)),M1819=0),0,VLOOKUP(CONCATENATE("ALI_",$C1819,"_SEG_",$I1819,"_PROV_",$D1819),Catalogo_Precios,AI$8,FALSE))</f>
        <v>663</v>
      </c>
      <c r="AJ1819" s="57">
        <f t="shared" ref="AJ1819" si="21934">IF(OR(ISERROR(VLOOKUP(CONCATENATE("ALI_",$C1819,"_SEG_",$I1819,"_PROV_",$D1819),Catalogo_Precios,AJ$8,FALSE)),N1819=0),0,VLOOKUP(CONCATENATE("ALI_",$C1819,"_SEG_",$I1819,"_PROV_",$D1819),Catalogo_Precios,AJ$8,FALSE))</f>
        <v>994</v>
      </c>
      <c r="AK1819" s="57">
        <f t="shared" ref="AK1819" si="21935">IF(OR(ISERROR(VLOOKUP(CONCATENATE("ALI_",$C1819,"_SEG_",$I1819,"_PROV_",$D1819),Catalogo_Precios,AK$8,FALSE)),O1819=0),0,VLOOKUP(CONCATENATE("ALI_",$C1819,"_SEG_",$I1819,"_PROV_",$D1819),Catalogo_Precios,AK$8,FALSE))</f>
        <v>994</v>
      </c>
      <c r="AL1819" s="53"/>
      <c r="AM1819" s="59" t="str">
        <f t="shared" si="21749"/>
        <v>ALI_93_SEG_5</v>
      </c>
      <c r="AN1819" s="59" t="str">
        <f t="shared" si="21750"/>
        <v>ALI_93_SEG_5_VAL_13701870</v>
      </c>
      <c r="AO1819" s="60">
        <f t="shared" ref="AO1819" si="21936">IF(OR(AB1819="",AB1819=0),0,COUNTIF(Codificacion,AM1819))</f>
        <v>4</v>
      </c>
      <c r="AP1819" s="61">
        <f t="array" ref="AP1819">MIN(IF(Codificacion=AM1819,Total_Cotizacion,""))</f>
        <v>12265245</v>
      </c>
      <c r="AQ1819" s="62" t="b">
        <f t="shared" si="21752"/>
        <v>0</v>
      </c>
      <c r="AR1819" s="51" t="str">
        <f t="shared" ref="AR1819" si="21937">IF(COUNTIF(Codificacion2,CONCATENATE(AM1819,"_VAL_",AB1819))&gt;1,"Empate","")</f>
        <v/>
      </c>
      <c r="AS1819" s="63" t="str">
        <f t="shared" si="21615"/>
        <v/>
      </c>
      <c r="AT1819" s="59" t="str">
        <f t="shared" si="21754"/>
        <v>ALI_93_SEG_5_</v>
      </c>
      <c r="AU1819" s="63">
        <f t="shared" ref="AU1819" si="21938">IF(AND(COUNTIF(Codificacion3,AT1819)&lt;AO1819),1,COUNTIF(Codificacion3,AT1819))</f>
        <v>1</v>
      </c>
      <c r="AV1819" s="62" t="str">
        <f t="shared" si="21756"/>
        <v>No Seleccionada</v>
      </c>
      <c r="AW1819" s="53"/>
      <c r="AX1819" s="51" t="str">
        <f t="shared" si="21757"/>
        <v>ALI_93_SEG_5FALSO</v>
      </c>
      <c r="AY1819" s="51">
        <f t="shared" si="21738"/>
        <v>3</v>
      </c>
      <c r="AZ1819" s="64" t="b">
        <f t="shared" si="21758"/>
        <v>0</v>
      </c>
    </row>
    <row r="1820" spans="1:52" x14ac:dyDescent="0.2">
      <c r="A1820" s="50" t="b">
        <f t="shared" si="21701"/>
        <v>0</v>
      </c>
      <c r="B1820" s="51" t="s">
        <v>156</v>
      </c>
      <c r="C1820" s="52">
        <v>93</v>
      </c>
      <c r="D1820" s="52">
        <f t="shared" ref="D1820" si="21939">IF(ISERROR(VLOOKUP(E1820,Proveedores,2,FALSE)),"",VLOOKUP(E1820,Proveedores,2,FALSE))</f>
        <v>2095</v>
      </c>
      <c r="E1820" s="53" t="s">
        <v>157</v>
      </c>
      <c r="F1820" s="54">
        <v>96</v>
      </c>
      <c r="G1820" s="53" t="s">
        <v>56</v>
      </c>
      <c r="H1820" s="53" t="s">
        <v>63</v>
      </c>
      <c r="I1820" s="52">
        <v>6</v>
      </c>
      <c r="J1820" s="53" t="s">
        <v>58</v>
      </c>
      <c r="K1820" s="55">
        <v>44835</v>
      </c>
      <c r="L1820" s="56">
        <v>7511</v>
      </c>
      <c r="M1820" s="56">
        <v>8935</v>
      </c>
      <c r="N1820" s="56">
        <v>5289</v>
      </c>
      <c r="O1820" s="56">
        <v>441</v>
      </c>
      <c r="P1820" s="57">
        <v>500</v>
      </c>
      <c r="Q1820" s="58">
        <v>0</v>
      </c>
      <c r="R1820" s="57">
        <v>500</v>
      </c>
      <c r="S1820" s="57">
        <v>668</v>
      </c>
      <c r="T1820" s="58">
        <v>0</v>
      </c>
      <c r="U1820" s="57">
        <v>668</v>
      </c>
      <c r="V1820" s="57">
        <v>998</v>
      </c>
      <c r="W1820" s="58">
        <v>0</v>
      </c>
      <c r="X1820" s="57">
        <v>998</v>
      </c>
      <c r="Y1820" s="57">
        <v>998</v>
      </c>
      <c r="Z1820" s="58">
        <v>0</v>
      </c>
      <c r="AA1820" s="57">
        <v>998</v>
      </c>
      <c r="AB1820" s="57">
        <v>15442620</v>
      </c>
      <c r="AC1820" s="53" t="str">
        <f t="shared" si="21740"/>
        <v>Registro Valido</v>
      </c>
      <c r="AD1820" s="57">
        <f t="shared" ref="AD1820" si="21940">IF(OR(ISERROR(VLOOKUP(CONCATENATE("ALI_",$C1820,"_SEG_",$I1820,"_PROV_",$D1820),Catalogo_Precios,AD$8,FALSE)),L1820=0),0,VLOOKUP(CONCATENATE("ALI_",$C1820,"_SEG_",$I1820,"_PROV_",$D1820),Catalogo_Precios,AD$8,FALSE))</f>
        <v>500</v>
      </c>
      <c r="AE1820" s="57">
        <f t="shared" ref="AE1820" si="21941">IF(OR(ISERROR(VLOOKUP(CONCATENATE("ALI_",$C1820,"_SEG_",$I1820,"_PROV_",$D1820),Catalogo_Precios,AE$8,FALSE)),M1820=0),0,VLOOKUP(CONCATENATE("ALI_",$C1820,"_SEG_",$I1820,"_PROV_",$D1820),Catalogo_Precios,AE$8,FALSE))</f>
        <v>668</v>
      </c>
      <c r="AF1820" s="57">
        <f t="shared" ref="AF1820" si="21942">IF(OR(ISERROR(VLOOKUP(CONCATENATE("ALI_",$C1820,"_SEG_",$I1820,"_PROV_",$D1820),Catalogo_Precios,AF$8,FALSE)),N1820=0),0,VLOOKUP(CONCATENATE("ALI_",$C1820,"_SEG_",$I1820,"_PROV_",$D1820),Catalogo_Precios,AF$8,FALSE))</f>
        <v>998</v>
      </c>
      <c r="AG1820" s="57">
        <f t="shared" ref="AG1820" si="21943">IF(OR(ISERROR(VLOOKUP(CONCATENATE("ALI_",$C1820,"_SEG_",$I1820,"_PROV_",$D1820),Catalogo_Precios,AG$8,FALSE)),O1820=0),0,VLOOKUP(CONCATENATE("ALI_",$C1820,"_SEG_",$I1820,"_PROV_",$D1820),Catalogo_Precios,AG$8,FALSE))</f>
        <v>998</v>
      </c>
      <c r="AH1820" s="57">
        <f t="shared" ref="AH1820" si="21944">IF(OR(ISERROR(VLOOKUP(CONCATENATE("ALI_",$C1820,"_SEG_",$I1820,"_PROV_",$D1820),Catalogo_Precios,AH$8,FALSE)),L1820=0),0,VLOOKUP(CONCATENATE("ALI_",$C1820,"_SEG_",$I1820,"_PROV_",$D1820),Catalogo_Precios,AH$8,FALSE))</f>
        <v>498</v>
      </c>
      <c r="AI1820" s="57">
        <f t="shared" ref="AI1820" si="21945">IF(OR(ISERROR(VLOOKUP(CONCATENATE("ALI_",$C1820,"_SEG_",$I1820,"_PROV_",$D1820),Catalogo_Precios,AI$8,FALSE)),M1820=0),0,VLOOKUP(CONCATENATE("ALI_",$C1820,"_SEG_",$I1820,"_PROV_",$D1820),Catalogo_Precios,AI$8,FALSE))</f>
        <v>663</v>
      </c>
      <c r="AJ1820" s="57">
        <f t="shared" ref="AJ1820" si="21946">IF(OR(ISERROR(VLOOKUP(CONCATENATE("ALI_",$C1820,"_SEG_",$I1820,"_PROV_",$D1820),Catalogo_Precios,AJ$8,FALSE)),N1820=0),0,VLOOKUP(CONCATENATE("ALI_",$C1820,"_SEG_",$I1820,"_PROV_",$D1820),Catalogo_Precios,AJ$8,FALSE))</f>
        <v>994</v>
      </c>
      <c r="AK1820" s="57">
        <f t="shared" ref="AK1820" si="21947">IF(OR(ISERROR(VLOOKUP(CONCATENATE("ALI_",$C1820,"_SEG_",$I1820,"_PROV_",$D1820),Catalogo_Precios,AK$8,FALSE)),O1820=0),0,VLOOKUP(CONCATENATE("ALI_",$C1820,"_SEG_",$I1820,"_PROV_",$D1820),Catalogo_Precios,AK$8,FALSE))</f>
        <v>994</v>
      </c>
      <c r="AL1820" s="53"/>
      <c r="AM1820" s="59" t="str">
        <f t="shared" si="21749"/>
        <v>ALI_93_SEG_6</v>
      </c>
      <c r="AN1820" s="59" t="str">
        <f t="shared" si="21750"/>
        <v>ALI_93_SEG_6_VAL_15442620</v>
      </c>
      <c r="AO1820" s="60">
        <f t="shared" ref="AO1820" si="21948">IF(OR(AB1820="",AB1820=0),0,COUNTIF(Codificacion,AM1820))</f>
        <v>5</v>
      </c>
      <c r="AP1820" s="61">
        <f t="array" ref="AP1820">MIN(IF(Codificacion=AM1820,Total_Cotizacion,""))</f>
        <v>12869459.4</v>
      </c>
      <c r="AQ1820" s="62" t="b">
        <f t="shared" si="21752"/>
        <v>0</v>
      </c>
      <c r="AR1820" s="51" t="str">
        <f t="shared" ref="AR1820" si="21949">IF(COUNTIF(Codificacion2,CONCATENATE(AM1820,"_VAL_",AB1820))&gt;1,"Empate","")</f>
        <v/>
      </c>
      <c r="AS1820" s="63" t="str">
        <f t="shared" si="21615"/>
        <v/>
      </c>
      <c r="AT1820" s="59" t="str">
        <f t="shared" si="21754"/>
        <v>ALI_93_SEG_6_</v>
      </c>
      <c r="AU1820" s="63">
        <f t="shared" ref="AU1820" si="21950">IF(AND(COUNTIF(Codificacion3,AT1820)&lt;AO1820),1,COUNTIF(Codificacion3,AT1820))</f>
        <v>1</v>
      </c>
      <c r="AV1820" s="62" t="str">
        <f t="shared" si="21756"/>
        <v>No Seleccionada</v>
      </c>
      <c r="AW1820" s="53"/>
      <c r="AX1820" s="51" t="str">
        <f t="shared" si="21757"/>
        <v>ALI_93_SEG_6FALSO</v>
      </c>
      <c r="AY1820" s="51">
        <f t="shared" si="21738"/>
        <v>4</v>
      </c>
      <c r="AZ1820" s="64" t="b">
        <f t="shared" si="21758"/>
        <v>0</v>
      </c>
    </row>
    <row r="1821" spans="1:52" x14ac:dyDescent="0.2">
      <c r="A1821" s="50" t="b">
        <f t="shared" si="21701"/>
        <v>0</v>
      </c>
      <c r="B1821" s="51" t="s">
        <v>156</v>
      </c>
      <c r="C1821" s="52">
        <v>93</v>
      </c>
      <c r="D1821" s="52">
        <f t="shared" ref="D1821" si="21951">IF(ISERROR(VLOOKUP(E1821,Proveedores,2,FALSE)),"",VLOOKUP(E1821,Proveedores,2,FALSE))</f>
        <v>2095</v>
      </c>
      <c r="E1821" s="53" t="s">
        <v>157</v>
      </c>
      <c r="F1821" s="54">
        <v>97</v>
      </c>
      <c r="G1821" s="53" t="s">
        <v>56</v>
      </c>
      <c r="H1821" s="53" t="s">
        <v>63</v>
      </c>
      <c r="I1821" s="52">
        <v>7</v>
      </c>
      <c r="J1821" s="53" t="s">
        <v>58</v>
      </c>
      <c r="K1821" s="55">
        <v>44835</v>
      </c>
      <c r="L1821" s="56">
        <v>7670</v>
      </c>
      <c r="M1821" s="56">
        <v>9124</v>
      </c>
      <c r="N1821" s="56">
        <v>5403</v>
      </c>
      <c r="O1821" s="56">
        <v>450</v>
      </c>
      <c r="P1821" s="57">
        <v>500</v>
      </c>
      <c r="Q1821" s="58">
        <v>0</v>
      </c>
      <c r="R1821" s="57">
        <v>500</v>
      </c>
      <c r="S1821" s="57">
        <v>668</v>
      </c>
      <c r="T1821" s="58">
        <v>0</v>
      </c>
      <c r="U1821" s="57">
        <v>668</v>
      </c>
      <c r="V1821" s="57">
        <v>998</v>
      </c>
      <c r="W1821" s="58">
        <v>0</v>
      </c>
      <c r="X1821" s="57">
        <v>998</v>
      </c>
      <c r="Y1821" s="57">
        <v>998</v>
      </c>
      <c r="Z1821" s="58">
        <v>0</v>
      </c>
      <c r="AA1821" s="57">
        <v>998</v>
      </c>
      <c r="AB1821" s="57">
        <v>15771126</v>
      </c>
      <c r="AC1821" s="53" t="str">
        <f t="shared" si="21740"/>
        <v>Registro Valido</v>
      </c>
      <c r="AD1821" s="57">
        <f t="shared" ref="AD1821" si="21952">IF(OR(ISERROR(VLOOKUP(CONCATENATE("ALI_",$C1821,"_SEG_",$I1821,"_PROV_",$D1821),Catalogo_Precios,AD$8,FALSE)),L1821=0),0,VLOOKUP(CONCATENATE("ALI_",$C1821,"_SEG_",$I1821,"_PROV_",$D1821),Catalogo_Precios,AD$8,FALSE))</f>
        <v>500</v>
      </c>
      <c r="AE1821" s="57">
        <f t="shared" ref="AE1821" si="21953">IF(OR(ISERROR(VLOOKUP(CONCATENATE("ALI_",$C1821,"_SEG_",$I1821,"_PROV_",$D1821),Catalogo_Precios,AE$8,FALSE)),M1821=0),0,VLOOKUP(CONCATENATE("ALI_",$C1821,"_SEG_",$I1821,"_PROV_",$D1821),Catalogo_Precios,AE$8,FALSE))</f>
        <v>668</v>
      </c>
      <c r="AF1821" s="57">
        <f t="shared" ref="AF1821" si="21954">IF(OR(ISERROR(VLOOKUP(CONCATENATE("ALI_",$C1821,"_SEG_",$I1821,"_PROV_",$D1821),Catalogo_Precios,AF$8,FALSE)),N1821=0),0,VLOOKUP(CONCATENATE("ALI_",$C1821,"_SEG_",$I1821,"_PROV_",$D1821),Catalogo_Precios,AF$8,FALSE))</f>
        <v>998</v>
      </c>
      <c r="AG1821" s="57">
        <f t="shared" ref="AG1821" si="21955">IF(OR(ISERROR(VLOOKUP(CONCATENATE("ALI_",$C1821,"_SEG_",$I1821,"_PROV_",$D1821),Catalogo_Precios,AG$8,FALSE)),O1821=0),0,VLOOKUP(CONCATENATE("ALI_",$C1821,"_SEG_",$I1821,"_PROV_",$D1821),Catalogo_Precios,AG$8,FALSE))</f>
        <v>998</v>
      </c>
      <c r="AH1821" s="57">
        <f t="shared" ref="AH1821" si="21956">IF(OR(ISERROR(VLOOKUP(CONCATENATE("ALI_",$C1821,"_SEG_",$I1821,"_PROV_",$D1821),Catalogo_Precios,AH$8,FALSE)),L1821=0),0,VLOOKUP(CONCATENATE("ALI_",$C1821,"_SEG_",$I1821,"_PROV_",$D1821),Catalogo_Precios,AH$8,FALSE))</f>
        <v>498</v>
      </c>
      <c r="AI1821" s="57">
        <f t="shared" ref="AI1821" si="21957">IF(OR(ISERROR(VLOOKUP(CONCATENATE("ALI_",$C1821,"_SEG_",$I1821,"_PROV_",$D1821),Catalogo_Precios,AI$8,FALSE)),M1821=0),0,VLOOKUP(CONCATENATE("ALI_",$C1821,"_SEG_",$I1821,"_PROV_",$D1821),Catalogo_Precios,AI$8,FALSE))</f>
        <v>663</v>
      </c>
      <c r="AJ1821" s="57">
        <f t="shared" ref="AJ1821" si="21958">IF(OR(ISERROR(VLOOKUP(CONCATENATE("ALI_",$C1821,"_SEG_",$I1821,"_PROV_",$D1821),Catalogo_Precios,AJ$8,FALSE)),N1821=0),0,VLOOKUP(CONCATENATE("ALI_",$C1821,"_SEG_",$I1821,"_PROV_",$D1821),Catalogo_Precios,AJ$8,FALSE))</f>
        <v>994</v>
      </c>
      <c r="AK1821" s="57">
        <f t="shared" ref="AK1821" si="21959">IF(OR(ISERROR(VLOOKUP(CONCATENATE("ALI_",$C1821,"_SEG_",$I1821,"_PROV_",$D1821),Catalogo_Precios,AK$8,FALSE)),O1821=0),0,VLOOKUP(CONCATENATE("ALI_",$C1821,"_SEG_",$I1821,"_PROV_",$D1821),Catalogo_Precios,AK$8,FALSE))</f>
        <v>994</v>
      </c>
      <c r="AL1821" s="53"/>
      <c r="AM1821" s="59" t="str">
        <f t="shared" si="21749"/>
        <v>ALI_93_SEG_7</v>
      </c>
      <c r="AN1821" s="59" t="str">
        <f t="shared" si="21750"/>
        <v>ALI_93_SEG_7_VAL_15771126</v>
      </c>
      <c r="AO1821" s="60">
        <f t="shared" ref="AO1821" si="21960">IF(OR(AB1821="",AB1821=0),0,COUNTIF(Codificacion,AM1821))</f>
        <v>5</v>
      </c>
      <c r="AP1821" s="61">
        <f t="array" ref="AP1821">MIN(IF(Codificacion=AM1821,Total_Cotizacion,""))</f>
        <v>13143164.91</v>
      </c>
      <c r="AQ1821" s="62" t="b">
        <f t="shared" si="21752"/>
        <v>0</v>
      </c>
      <c r="AR1821" s="51" t="str">
        <f t="shared" ref="AR1821" si="21961">IF(COUNTIF(Codificacion2,CONCATENATE(AM1821,"_VAL_",AB1821))&gt;1,"Empate","")</f>
        <v/>
      </c>
      <c r="AS1821" s="63" t="str">
        <f t="shared" si="21615"/>
        <v/>
      </c>
      <c r="AT1821" s="59" t="str">
        <f t="shared" si="21754"/>
        <v>ALI_93_SEG_7_</v>
      </c>
      <c r="AU1821" s="63">
        <f t="shared" ref="AU1821" si="21962">IF(AND(COUNTIF(Codificacion3,AT1821)&lt;AO1821),1,COUNTIF(Codificacion3,AT1821))</f>
        <v>1</v>
      </c>
      <c r="AV1821" s="62" t="str">
        <f t="shared" si="21756"/>
        <v>No Seleccionada</v>
      </c>
      <c r="AW1821" s="53"/>
      <c r="AX1821" s="51" t="str">
        <f t="shared" si="21757"/>
        <v>ALI_93_SEG_7FALSO</v>
      </c>
      <c r="AY1821" s="51">
        <f t="shared" si="21738"/>
        <v>4</v>
      </c>
      <c r="AZ1821" s="64" t="b">
        <f t="shared" si="21758"/>
        <v>0</v>
      </c>
    </row>
    <row r="1822" spans="1:52" x14ac:dyDescent="0.2">
      <c r="A1822" s="50" t="b">
        <f t="shared" si="21701"/>
        <v>0</v>
      </c>
      <c r="B1822" s="51" t="s">
        <v>156</v>
      </c>
      <c r="C1822" s="52">
        <v>93</v>
      </c>
      <c r="D1822" s="52">
        <f t="shared" ref="D1822" si="21963">IF(ISERROR(VLOOKUP(E1822,Proveedores,2,FALSE)),"",VLOOKUP(E1822,Proveedores,2,FALSE))</f>
        <v>2095</v>
      </c>
      <c r="E1822" s="53" t="s">
        <v>157</v>
      </c>
      <c r="F1822" s="54">
        <v>98</v>
      </c>
      <c r="G1822" s="53" t="s">
        <v>56</v>
      </c>
      <c r="H1822" s="53" t="s">
        <v>63</v>
      </c>
      <c r="I1822" s="52">
        <v>8</v>
      </c>
      <c r="J1822" s="53" t="s">
        <v>58</v>
      </c>
      <c r="K1822" s="55">
        <v>44835</v>
      </c>
      <c r="L1822" s="56">
        <v>7403</v>
      </c>
      <c r="M1822" s="56">
        <v>8806</v>
      </c>
      <c r="N1822" s="56">
        <v>5215</v>
      </c>
      <c r="O1822" s="56">
        <v>435</v>
      </c>
      <c r="P1822" s="57">
        <v>500</v>
      </c>
      <c r="Q1822" s="58">
        <v>0</v>
      </c>
      <c r="R1822" s="57">
        <v>500</v>
      </c>
      <c r="S1822" s="57">
        <v>668</v>
      </c>
      <c r="T1822" s="58">
        <v>0</v>
      </c>
      <c r="U1822" s="57">
        <v>668</v>
      </c>
      <c r="V1822" s="57">
        <v>998</v>
      </c>
      <c r="W1822" s="58">
        <v>0</v>
      </c>
      <c r="X1822" s="57">
        <v>998</v>
      </c>
      <c r="Y1822" s="57">
        <v>998</v>
      </c>
      <c r="Z1822" s="58">
        <v>0</v>
      </c>
      <c r="AA1822" s="57">
        <v>998</v>
      </c>
      <c r="AB1822" s="57">
        <v>15222608</v>
      </c>
      <c r="AC1822" s="53" t="str">
        <f t="shared" si="21740"/>
        <v>Registro Valido</v>
      </c>
      <c r="AD1822" s="57">
        <f t="shared" ref="AD1822" si="21964">IF(OR(ISERROR(VLOOKUP(CONCATENATE("ALI_",$C1822,"_SEG_",$I1822,"_PROV_",$D1822),Catalogo_Precios,AD$8,FALSE)),L1822=0),0,VLOOKUP(CONCATENATE("ALI_",$C1822,"_SEG_",$I1822,"_PROV_",$D1822),Catalogo_Precios,AD$8,FALSE))</f>
        <v>500</v>
      </c>
      <c r="AE1822" s="57">
        <f t="shared" ref="AE1822" si="21965">IF(OR(ISERROR(VLOOKUP(CONCATENATE("ALI_",$C1822,"_SEG_",$I1822,"_PROV_",$D1822),Catalogo_Precios,AE$8,FALSE)),M1822=0),0,VLOOKUP(CONCATENATE("ALI_",$C1822,"_SEG_",$I1822,"_PROV_",$D1822),Catalogo_Precios,AE$8,FALSE))</f>
        <v>668</v>
      </c>
      <c r="AF1822" s="57">
        <f t="shared" ref="AF1822" si="21966">IF(OR(ISERROR(VLOOKUP(CONCATENATE("ALI_",$C1822,"_SEG_",$I1822,"_PROV_",$D1822),Catalogo_Precios,AF$8,FALSE)),N1822=0),0,VLOOKUP(CONCATENATE("ALI_",$C1822,"_SEG_",$I1822,"_PROV_",$D1822),Catalogo_Precios,AF$8,FALSE))</f>
        <v>998</v>
      </c>
      <c r="AG1822" s="57">
        <f t="shared" ref="AG1822" si="21967">IF(OR(ISERROR(VLOOKUP(CONCATENATE("ALI_",$C1822,"_SEG_",$I1822,"_PROV_",$D1822),Catalogo_Precios,AG$8,FALSE)),O1822=0),0,VLOOKUP(CONCATENATE("ALI_",$C1822,"_SEG_",$I1822,"_PROV_",$D1822),Catalogo_Precios,AG$8,FALSE))</f>
        <v>998</v>
      </c>
      <c r="AH1822" s="57">
        <f t="shared" ref="AH1822" si="21968">IF(OR(ISERROR(VLOOKUP(CONCATENATE("ALI_",$C1822,"_SEG_",$I1822,"_PROV_",$D1822),Catalogo_Precios,AH$8,FALSE)),L1822=0),0,VLOOKUP(CONCATENATE("ALI_",$C1822,"_SEG_",$I1822,"_PROV_",$D1822),Catalogo_Precios,AH$8,FALSE))</f>
        <v>498</v>
      </c>
      <c r="AI1822" s="57">
        <f t="shared" ref="AI1822" si="21969">IF(OR(ISERROR(VLOOKUP(CONCATENATE("ALI_",$C1822,"_SEG_",$I1822,"_PROV_",$D1822),Catalogo_Precios,AI$8,FALSE)),M1822=0),0,VLOOKUP(CONCATENATE("ALI_",$C1822,"_SEG_",$I1822,"_PROV_",$D1822),Catalogo_Precios,AI$8,FALSE))</f>
        <v>663</v>
      </c>
      <c r="AJ1822" s="57">
        <f t="shared" ref="AJ1822" si="21970">IF(OR(ISERROR(VLOOKUP(CONCATENATE("ALI_",$C1822,"_SEG_",$I1822,"_PROV_",$D1822),Catalogo_Precios,AJ$8,FALSE)),N1822=0),0,VLOOKUP(CONCATENATE("ALI_",$C1822,"_SEG_",$I1822,"_PROV_",$D1822),Catalogo_Precios,AJ$8,FALSE))</f>
        <v>994</v>
      </c>
      <c r="AK1822" s="57">
        <f t="shared" ref="AK1822" si="21971">IF(OR(ISERROR(VLOOKUP(CONCATENATE("ALI_",$C1822,"_SEG_",$I1822,"_PROV_",$D1822),Catalogo_Precios,AK$8,FALSE)),O1822=0),0,VLOOKUP(CONCATENATE("ALI_",$C1822,"_SEG_",$I1822,"_PROV_",$D1822),Catalogo_Precios,AK$8,FALSE))</f>
        <v>994</v>
      </c>
      <c r="AL1822" s="53"/>
      <c r="AM1822" s="59" t="str">
        <f t="shared" si="21749"/>
        <v>ALI_93_SEG_8</v>
      </c>
      <c r="AN1822" s="59" t="str">
        <f t="shared" si="21750"/>
        <v>ALI_93_SEG_8_VAL_15222608</v>
      </c>
      <c r="AO1822" s="60">
        <f t="shared" ref="AO1822" si="21972">IF(OR(AB1822="",AB1822=0),0,COUNTIF(Codificacion,AM1822))</f>
        <v>5</v>
      </c>
      <c r="AP1822" s="61">
        <f t="array" ref="AP1822">MIN(IF(Codificacion=AM1822,Total_Cotizacion,""))</f>
        <v>12686015.25</v>
      </c>
      <c r="AQ1822" s="62" t="b">
        <f t="shared" si="21752"/>
        <v>0</v>
      </c>
      <c r="AR1822" s="51" t="str">
        <f t="shared" ref="AR1822" si="21973">IF(COUNTIF(Codificacion2,CONCATENATE(AM1822,"_VAL_",AB1822))&gt;1,"Empate","")</f>
        <v/>
      </c>
      <c r="AS1822" s="63" t="str">
        <f t="shared" si="21615"/>
        <v/>
      </c>
      <c r="AT1822" s="59" t="str">
        <f t="shared" si="21754"/>
        <v>ALI_93_SEG_8_</v>
      </c>
      <c r="AU1822" s="63">
        <f t="shared" ref="AU1822" si="21974">IF(AND(COUNTIF(Codificacion3,AT1822)&lt;AO1822),1,COUNTIF(Codificacion3,AT1822))</f>
        <v>1</v>
      </c>
      <c r="AV1822" s="62" t="str">
        <f t="shared" si="21756"/>
        <v>No Seleccionada</v>
      </c>
      <c r="AW1822" s="53"/>
      <c r="AX1822" s="51" t="str">
        <f t="shared" si="21757"/>
        <v>ALI_93_SEG_8FALSO</v>
      </c>
      <c r="AY1822" s="51">
        <f t="shared" si="21738"/>
        <v>4</v>
      </c>
      <c r="AZ1822" s="64" t="b">
        <f t="shared" si="21758"/>
        <v>0</v>
      </c>
    </row>
    <row r="1823" spans="1:52" x14ac:dyDescent="0.2">
      <c r="A1823" s="50" t="b">
        <f t="shared" si="21701"/>
        <v>0</v>
      </c>
      <c r="B1823" s="51" t="s">
        <v>156</v>
      </c>
      <c r="C1823" s="52">
        <v>93</v>
      </c>
      <c r="D1823" s="52">
        <f t="shared" ref="D1823" si="21975">IF(ISERROR(VLOOKUP(E1823,Proveedores,2,FALSE)),"",VLOOKUP(E1823,Proveedores,2,FALSE))</f>
        <v>2095</v>
      </c>
      <c r="E1823" s="53" t="s">
        <v>157</v>
      </c>
      <c r="F1823" s="54">
        <v>99</v>
      </c>
      <c r="G1823" s="53" t="s">
        <v>56</v>
      </c>
      <c r="H1823" s="53" t="s">
        <v>63</v>
      </c>
      <c r="I1823" s="52">
        <v>9</v>
      </c>
      <c r="J1823" s="53" t="s">
        <v>58</v>
      </c>
      <c r="K1823" s="55">
        <v>44835</v>
      </c>
      <c r="L1823" s="56">
        <v>7481</v>
      </c>
      <c r="M1823" s="56">
        <v>8900</v>
      </c>
      <c r="N1823" s="56">
        <v>5269</v>
      </c>
      <c r="O1823" s="56">
        <v>439</v>
      </c>
      <c r="P1823" s="57">
        <v>500</v>
      </c>
      <c r="Q1823" s="58">
        <v>0</v>
      </c>
      <c r="R1823" s="57">
        <v>500</v>
      </c>
      <c r="S1823" s="57">
        <v>668</v>
      </c>
      <c r="T1823" s="58">
        <v>0</v>
      </c>
      <c r="U1823" s="57">
        <v>668</v>
      </c>
      <c r="V1823" s="57">
        <v>998</v>
      </c>
      <c r="W1823" s="58">
        <v>0</v>
      </c>
      <c r="X1823" s="57">
        <v>998</v>
      </c>
      <c r="Y1823" s="57">
        <v>998</v>
      </c>
      <c r="Z1823" s="58">
        <v>0</v>
      </c>
      <c r="AA1823" s="57">
        <v>998</v>
      </c>
      <c r="AB1823" s="57">
        <v>15382284</v>
      </c>
      <c r="AC1823" s="53" t="str">
        <f t="shared" si="21740"/>
        <v>Registro Valido</v>
      </c>
      <c r="AD1823" s="57">
        <f t="shared" ref="AD1823" si="21976">IF(OR(ISERROR(VLOOKUP(CONCATENATE("ALI_",$C1823,"_SEG_",$I1823,"_PROV_",$D1823),Catalogo_Precios,AD$8,FALSE)),L1823=0),0,VLOOKUP(CONCATENATE("ALI_",$C1823,"_SEG_",$I1823,"_PROV_",$D1823),Catalogo_Precios,AD$8,FALSE))</f>
        <v>500</v>
      </c>
      <c r="AE1823" s="57">
        <f t="shared" ref="AE1823" si="21977">IF(OR(ISERROR(VLOOKUP(CONCATENATE("ALI_",$C1823,"_SEG_",$I1823,"_PROV_",$D1823),Catalogo_Precios,AE$8,FALSE)),M1823=0),0,VLOOKUP(CONCATENATE("ALI_",$C1823,"_SEG_",$I1823,"_PROV_",$D1823),Catalogo_Precios,AE$8,FALSE))</f>
        <v>668</v>
      </c>
      <c r="AF1823" s="57">
        <f t="shared" ref="AF1823" si="21978">IF(OR(ISERROR(VLOOKUP(CONCATENATE("ALI_",$C1823,"_SEG_",$I1823,"_PROV_",$D1823),Catalogo_Precios,AF$8,FALSE)),N1823=0),0,VLOOKUP(CONCATENATE("ALI_",$C1823,"_SEG_",$I1823,"_PROV_",$D1823),Catalogo_Precios,AF$8,FALSE))</f>
        <v>998</v>
      </c>
      <c r="AG1823" s="57">
        <f t="shared" ref="AG1823" si="21979">IF(OR(ISERROR(VLOOKUP(CONCATENATE("ALI_",$C1823,"_SEG_",$I1823,"_PROV_",$D1823),Catalogo_Precios,AG$8,FALSE)),O1823=0),0,VLOOKUP(CONCATENATE("ALI_",$C1823,"_SEG_",$I1823,"_PROV_",$D1823),Catalogo_Precios,AG$8,FALSE))</f>
        <v>998</v>
      </c>
      <c r="AH1823" s="57">
        <f t="shared" ref="AH1823" si="21980">IF(OR(ISERROR(VLOOKUP(CONCATENATE("ALI_",$C1823,"_SEG_",$I1823,"_PROV_",$D1823),Catalogo_Precios,AH$8,FALSE)),L1823=0),0,VLOOKUP(CONCATENATE("ALI_",$C1823,"_SEG_",$I1823,"_PROV_",$D1823),Catalogo_Precios,AH$8,FALSE))</f>
        <v>498</v>
      </c>
      <c r="AI1823" s="57">
        <f t="shared" ref="AI1823" si="21981">IF(OR(ISERROR(VLOOKUP(CONCATENATE("ALI_",$C1823,"_SEG_",$I1823,"_PROV_",$D1823),Catalogo_Precios,AI$8,FALSE)),M1823=0),0,VLOOKUP(CONCATENATE("ALI_",$C1823,"_SEG_",$I1823,"_PROV_",$D1823),Catalogo_Precios,AI$8,FALSE))</f>
        <v>663</v>
      </c>
      <c r="AJ1823" s="57">
        <f t="shared" ref="AJ1823" si="21982">IF(OR(ISERROR(VLOOKUP(CONCATENATE("ALI_",$C1823,"_SEG_",$I1823,"_PROV_",$D1823),Catalogo_Precios,AJ$8,FALSE)),N1823=0),0,VLOOKUP(CONCATENATE("ALI_",$C1823,"_SEG_",$I1823,"_PROV_",$D1823),Catalogo_Precios,AJ$8,FALSE))</f>
        <v>994</v>
      </c>
      <c r="AK1823" s="57">
        <f t="shared" ref="AK1823" si="21983">IF(OR(ISERROR(VLOOKUP(CONCATENATE("ALI_",$C1823,"_SEG_",$I1823,"_PROV_",$D1823),Catalogo_Precios,AK$8,FALSE)),O1823=0),0,VLOOKUP(CONCATENATE("ALI_",$C1823,"_SEG_",$I1823,"_PROV_",$D1823),Catalogo_Precios,AK$8,FALSE))</f>
        <v>994</v>
      </c>
      <c r="AL1823" s="53"/>
      <c r="AM1823" s="59" t="str">
        <f t="shared" si="21749"/>
        <v>ALI_93_SEG_9</v>
      </c>
      <c r="AN1823" s="59" t="str">
        <f t="shared" si="21750"/>
        <v>ALI_93_SEG_9_VAL_15382284</v>
      </c>
      <c r="AO1823" s="60">
        <f t="shared" ref="AO1823" si="21984">IF(OR(AB1823="",AB1823=0),0,COUNTIF(Codificacion,AM1823))</f>
        <v>5</v>
      </c>
      <c r="AP1823" s="61">
        <f t="array" ref="AP1823">MIN(IF(Codificacion=AM1823,Total_Cotizacion,""))</f>
        <v>12819154.910000002</v>
      </c>
      <c r="AQ1823" s="62" t="b">
        <f t="shared" si="21752"/>
        <v>0</v>
      </c>
      <c r="AR1823" s="51" t="str">
        <f t="shared" ref="AR1823" si="21985">IF(COUNTIF(Codificacion2,CONCATENATE(AM1823,"_VAL_",AB1823))&gt;1,"Empate","")</f>
        <v/>
      </c>
      <c r="AS1823" s="63" t="str">
        <f t="shared" si="21615"/>
        <v/>
      </c>
      <c r="AT1823" s="59" t="str">
        <f t="shared" si="21754"/>
        <v>ALI_93_SEG_9_</v>
      </c>
      <c r="AU1823" s="63">
        <f t="shared" ref="AU1823" si="21986">IF(AND(COUNTIF(Codificacion3,AT1823)&lt;AO1823),1,COUNTIF(Codificacion3,AT1823))</f>
        <v>1</v>
      </c>
      <c r="AV1823" s="62" t="str">
        <f t="shared" si="21756"/>
        <v>No Seleccionada</v>
      </c>
      <c r="AW1823" s="53"/>
      <c r="AX1823" s="51" t="str">
        <f t="shared" si="21757"/>
        <v>ALI_93_SEG_9FALSO</v>
      </c>
      <c r="AY1823" s="51">
        <f t="shared" si="21738"/>
        <v>4</v>
      </c>
      <c r="AZ1823" s="64" t="b">
        <f t="shared" si="21758"/>
        <v>0</v>
      </c>
    </row>
    <row r="1824" spans="1:52" x14ac:dyDescent="0.2">
      <c r="A1824" s="50" t="b">
        <f t="shared" si="21701"/>
        <v>0</v>
      </c>
      <c r="B1824" s="51" t="s">
        <v>156</v>
      </c>
      <c r="C1824" s="52">
        <v>93</v>
      </c>
      <c r="D1824" s="52">
        <f t="shared" ref="D1824" si="21987">IF(ISERROR(VLOOKUP(E1824,Proveedores,2,FALSE)),"",VLOOKUP(E1824,Proveedores,2,FALSE))</f>
        <v>2095</v>
      </c>
      <c r="E1824" s="53" t="s">
        <v>157</v>
      </c>
      <c r="F1824" s="54">
        <v>100</v>
      </c>
      <c r="G1824" s="53" t="s">
        <v>56</v>
      </c>
      <c r="H1824" s="53" t="s">
        <v>63</v>
      </c>
      <c r="I1824" s="52">
        <v>10</v>
      </c>
      <c r="J1824" s="53" t="s">
        <v>58</v>
      </c>
      <c r="K1824" s="55">
        <v>44835</v>
      </c>
      <c r="L1824" s="56">
        <v>7492</v>
      </c>
      <c r="M1824" s="56">
        <v>8914</v>
      </c>
      <c r="N1824" s="56">
        <v>5278</v>
      </c>
      <c r="O1824" s="56">
        <v>440</v>
      </c>
      <c r="P1824" s="57">
        <v>500</v>
      </c>
      <c r="Q1824" s="58">
        <v>0</v>
      </c>
      <c r="R1824" s="57">
        <v>500</v>
      </c>
      <c r="S1824" s="57">
        <v>668</v>
      </c>
      <c r="T1824" s="58">
        <v>0</v>
      </c>
      <c r="U1824" s="57">
        <v>668</v>
      </c>
      <c r="V1824" s="57">
        <v>998</v>
      </c>
      <c r="W1824" s="58">
        <v>0</v>
      </c>
      <c r="X1824" s="57">
        <v>998</v>
      </c>
      <c r="Y1824" s="57">
        <v>998</v>
      </c>
      <c r="Z1824" s="58">
        <v>0</v>
      </c>
      <c r="AA1824" s="57">
        <v>998</v>
      </c>
      <c r="AB1824" s="57">
        <v>15407116</v>
      </c>
      <c r="AC1824" s="53" t="str">
        <f t="shared" si="21740"/>
        <v>Registro Valido</v>
      </c>
      <c r="AD1824" s="57">
        <f t="shared" ref="AD1824" si="21988">IF(OR(ISERROR(VLOOKUP(CONCATENATE("ALI_",$C1824,"_SEG_",$I1824,"_PROV_",$D1824),Catalogo_Precios,AD$8,FALSE)),L1824=0),0,VLOOKUP(CONCATENATE("ALI_",$C1824,"_SEG_",$I1824,"_PROV_",$D1824),Catalogo_Precios,AD$8,FALSE))</f>
        <v>500</v>
      </c>
      <c r="AE1824" s="57">
        <f t="shared" ref="AE1824" si="21989">IF(OR(ISERROR(VLOOKUP(CONCATENATE("ALI_",$C1824,"_SEG_",$I1824,"_PROV_",$D1824),Catalogo_Precios,AE$8,FALSE)),M1824=0),0,VLOOKUP(CONCATENATE("ALI_",$C1824,"_SEG_",$I1824,"_PROV_",$D1824),Catalogo_Precios,AE$8,FALSE))</f>
        <v>668</v>
      </c>
      <c r="AF1824" s="57">
        <f t="shared" ref="AF1824" si="21990">IF(OR(ISERROR(VLOOKUP(CONCATENATE("ALI_",$C1824,"_SEG_",$I1824,"_PROV_",$D1824),Catalogo_Precios,AF$8,FALSE)),N1824=0),0,VLOOKUP(CONCATENATE("ALI_",$C1824,"_SEG_",$I1824,"_PROV_",$D1824),Catalogo_Precios,AF$8,FALSE))</f>
        <v>998</v>
      </c>
      <c r="AG1824" s="57">
        <f t="shared" ref="AG1824" si="21991">IF(OR(ISERROR(VLOOKUP(CONCATENATE("ALI_",$C1824,"_SEG_",$I1824,"_PROV_",$D1824),Catalogo_Precios,AG$8,FALSE)),O1824=0),0,VLOOKUP(CONCATENATE("ALI_",$C1824,"_SEG_",$I1824,"_PROV_",$D1824),Catalogo_Precios,AG$8,FALSE))</f>
        <v>998</v>
      </c>
      <c r="AH1824" s="57">
        <f t="shared" ref="AH1824" si="21992">IF(OR(ISERROR(VLOOKUP(CONCATENATE("ALI_",$C1824,"_SEG_",$I1824,"_PROV_",$D1824),Catalogo_Precios,AH$8,FALSE)),L1824=0),0,VLOOKUP(CONCATENATE("ALI_",$C1824,"_SEG_",$I1824,"_PROV_",$D1824),Catalogo_Precios,AH$8,FALSE))</f>
        <v>498</v>
      </c>
      <c r="AI1824" s="57">
        <f t="shared" ref="AI1824" si="21993">IF(OR(ISERROR(VLOOKUP(CONCATENATE("ALI_",$C1824,"_SEG_",$I1824,"_PROV_",$D1824),Catalogo_Precios,AI$8,FALSE)),M1824=0),0,VLOOKUP(CONCATENATE("ALI_",$C1824,"_SEG_",$I1824,"_PROV_",$D1824),Catalogo_Precios,AI$8,FALSE))</f>
        <v>663</v>
      </c>
      <c r="AJ1824" s="57">
        <f t="shared" ref="AJ1824" si="21994">IF(OR(ISERROR(VLOOKUP(CONCATENATE("ALI_",$C1824,"_SEG_",$I1824,"_PROV_",$D1824),Catalogo_Precios,AJ$8,FALSE)),N1824=0),0,VLOOKUP(CONCATENATE("ALI_",$C1824,"_SEG_",$I1824,"_PROV_",$D1824),Catalogo_Precios,AJ$8,FALSE))</f>
        <v>994</v>
      </c>
      <c r="AK1824" s="57">
        <f t="shared" ref="AK1824" si="21995">IF(OR(ISERROR(VLOOKUP(CONCATENATE("ALI_",$C1824,"_SEG_",$I1824,"_PROV_",$D1824),Catalogo_Precios,AK$8,FALSE)),O1824=0),0,VLOOKUP(CONCATENATE("ALI_",$C1824,"_SEG_",$I1824,"_PROV_",$D1824),Catalogo_Precios,AK$8,FALSE))</f>
        <v>994</v>
      </c>
      <c r="AL1824" s="53"/>
      <c r="AM1824" s="59" t="str">
        <f t="shared" si="21749"/>
        <v>ALI_93_SEG_10</v>
      </c>
      <c r="AN1824" s="59" t="str">
        <f t="shared" si="21750"/>
        <v>ALI_93_SEG_10_VAL_15407116</v>
      </c>
      <c r="AO1824" s="60">
        <f t="shared" ref="AO1824" si="21996">IF(OR(AB1824="",AB1824=0),0,COUNTIF(Codificacion,AM1824))</f>
        <v>5</v>
      </c>
      <c r="AP1824" s="61">
        <f t="array" ref="AP1824">MIN(IF(Codificacion=AM1824,Total_Cotizacion,""))</f>
        <v>12839804.560000001</v>
      </c>
      <c r="AQ1824" s="62" t="b">
        <f t="shared" si="21752"/>
        <v>0</v>
      </c>
      <c r="AR1824" s="51" t="str">
        <f t="shared" ref="AR1824" si="21997">IF(COUNTIF(Codificacion2,CONCATENATE(AM1824,"_VAL_",AB1824))&gt;1,"Empate","")</f>
        <v/>
      </c>
      <c r="AS1824" s="63" t="str">
        <f t="shared" si="21615"/>
        <v/>
      </c>
      <c r="AT1824" s="59" t="str">
        <f t="shared" si="21754"/>
        <v>ALI_93_SEG_10_</v>
      </c>
      <c r="AU1824" s="63">
        <f t="shared" ref="AU1824" si="21998">IF(AND(COUNTIF(Codificacion3,AT1824)&lt;AO1824),1,COUNTIF(Codificacion3,AT1824))</f>
        <v>1</v>
      </c>
      <c r="AV1824" s="62" t="str">
        <f t="shared" si="21756"/>
        <v>No Seleccionada</v>
      </c>
      <c r="AW1824" s="53"/>
      <c r="AX1824" s="51" t="str">
        <f t="shared" si="21757"/>
        <v>ALI_93_SEG_10FALSO</v>
      </c>
      <c r="AY1824" s="51">
        <f t="shared" si="21738"/>
        <v>4</v>
      </c>
      <c r="AZ1824" s="64" t="b">
        <f t="shared" si="21758"/>
        <v>0</v>
      </c>
    </row>
    <row r="1825" spans="1:52" x14ac:dyDescent="0.2">
      <c r="A1825" s="50" t="b">
        <f t="shared" si="21701"/>
        <v>0</v>
      </c>
      <c r="B1825" s="51" t="s">
        <v>156</v>
      </c>
      <c r="C1825" s="52">
        <v>93</v>
      </c>
      <c r="D1825" s="52">
        <f t="shared" ref="D1825" si="21999">IF(ISERROR(VLOOKUP(E1825,Proveedores,2,FALSE)),"",VLOOKUP(E1825,Proveedores,2,FALSE))</f>
        <v>2095</v>
      </c>
      <c r="E1825" s="53" t="s">
        <v>157</v>
      </c>
      <c r="F1825" s="54">
        <v>101</v>
      </c>
      <c r="G1825" s="53" t="s">
        <v>56</v>
      </c>
      <c r="H1825" s="53" t="s">
        <v>63</v>
      </c>
      <c r="I1825" s="52">
        <v>11</v>
      </c>
      <c r="J1825" s="53" t="s">
        <v>58</v>
      </c>
      <c r="K1825" s="55">
        <v>44835</v>
      </c>
      <c r="L1825" s="56">
        <v>7379</v>
      </c>
      <c r="M1825" s="56">
        <v>8778</v>
      </c>
      <c r="N1825" s="56">
        <v>5197</v>
      </c>
      <c r="O1825" s="56">
        <v>433</v>
      </c>
      <c r="P1825" s="57">
        <v>500</v>
      </c>
      <c r="Q1825" s="58">
        <v>0</v>
      </c>
      <c r="R1825" s="57">
        <v>500</v>
      </c>
      <c r="S1825" s="57">
        <v>668</v>
      </c>
      <c r="T1825" s="58">
        <v>0</v>
      </c>
      <c r="U1825" s="57">
        <v>668</v>
      </c>
      <c r="V1825" s="57">
        <v>998</v>
      </c>
      <c r="W1825" s="58">
        <v>0</v>
      </c>
      <c r="X1825" s="57">
        <v>998</v>
      </c>
      <c r="Y1825" s="57">
        <v>998</v>
      </c>
      <c r="Z1825" s="58">
        <v>0</v>
      </c>
      <c r="AA1825" s="57">
        <v>998</v>
      </c>
      <c r="AB1825" s="57">
        <v>15171944</v>
      </c>
      <c r="AC1825" s="53" t="str">
        <f t="shared" si="21740"/>
        <v>Registro Valido</v>
      </c>
      <c r="AD1825" s="57">
        <f t="shared" ref="AD1825" si="22000">IF(OR(ISERROR(VLOOKUP(CONCATENATE("ALI_",$C1825,"_SEG_",$I1825,"_PROV_",$D1825),Catalogo_Precios,AD$8,FALSE)),L1825=0),0,VLOOKUP(CONCATENATE("ALI_",$C1825,"_SEG_",$I1825,"_PROV_",$D1825),Catalogo_Precios,AD$8,FALSE))</f>
        <v>500</v>
      </c>
      <c r="AE1825" s="57">
        <f t="shared" ref="AE1825" si="22001">IF(OR(ISERROR(VLOOKUP(CONCATENATE("ALI_",$C1825,"_SEG_",$I1825,"_PROV_",$D1825),Catalogo_Precios,AE$8,FALSE)),M1825=0),0,VLOOKUP(CONCATENATE("ALI_",$C1825,"_SEG_",$I1825,"_PROV_",$D1825),Catalogo_Precios,AE$8,FALSE))</f>
        <v>668</v>
      </c>
      <c r="AF1825" s="57">
        <f t="shared" ref="AF1825" si="22002">IF(OR(ISERROR(VLOOKUP(CONCATENATE("ALI_",$C1825,"_SEG_",$I1825,"_PROV_",$D1825),Catalogo_Precios,AF$8,FALSE)),N1825=0),0,VLOOKUP(CONCATENATE("ALI_",$C1825,"_SEG_",$I1825,"_PROV_",$D1825),Catalogo_Precios,AF$8,FALSE))</f>
        <v>998</v>
      </c>
      <c r="AG1825" s="57">
        <f t="shared" ref="AG1825" si="22003">IF(OR(ISERROR(VLOOKUP(CONCATENATE("ALI_",$C1825,"_SEG_",$I1825,"_PROV_",$D1825),Catalogo_Precios,AG$8,FALSE)),O1825=0),0,VLOOKUP(CONCATENATE("ALI_",$C1825,"_SEG_",$I1825,"_PROV_",$D1825),Catalogo_Precios,AG$8,FALSE))</f>
        <v>998</v>
      </c>
      <c r="AH1825" s="57">
        <f t="shared" ref="AH1825" si="22004">IF(OR(ISERROR(VLOOKUP(CONCATENATE("ALI_",$C1825,"_SEG_",$I1825,"_PROV_",$D1825),Catalogo_Precios,AH$8,FALSE)),L1825=0),0,VLOOKUP(CONCATENATE("ALI_",$C1825,"_SEG_",$I1825,"_PROV_",$D1825),Catalogo_Precios,AH$8,FALSE))</f>
        <v>498</v>
      </c>
      <c r="AI1825" s="57">
        <f t="shared" ref="AI1825" si="22005">IF(OR(ISERROR(VLOOKUP(CONCATENATE("ALI_",$C1825,"_SEG_",$I1825,"_PROV_",$D1825),Catalogo_Precios,AI$8,FALSE)),M1825=0),0,VLOOKUP(CONCATENATE("ALI_",$C1825,"_SEG_",$I1825,"_PROV_",$D1825),Catalogo_Precios,AI$8,FALSE))</f>
        <v>663</v>
      </c>
      <c r="AJ1825" s="57">
        <f t="shared" ref="AJ1825" si="22006">IF(OR(ISERROR(VLOOKUP(CONCATENATE("ALI_",$C1825,"_SEG_",$I1825,"_PROV_",$D1825),Catalogo_Precios,AJ$8,FALSE)),N1825=0),0,VLOOKUP(CONCATENATE("ALI_",$C1825,"_SEG_",$I1825,"_PROV_",$D1825),Catalogo_Precios,AJ$8,FALSE))</f>
        <v>994</v>
      </c>
      <c r="AK1825" s="57">
        <f t="shared" ref="AK1825" si="22007">IF(OR(ISERROR(VLOOKUP(CONCATENATE("ALI_",$C1825,"_SEG_",$I1825,"_PROV_",$D1825),Catalogo_Precios,AK$8,FALSE)),O1825=0),0,VLOOKUP(CONCATENATE("ALI_",$C1825,"_SEG_",$I1825,"_PROV_",$D1825),Catalogo_Precios,AK$8,FALSE))</f>
        <v>994</v>
      </c>
      <c r="AL1825" s="53"/>
      <c r="AM1825" s="59" t="str">
        <f t="shared" si="21749"/>
        <v>ALI_93_SEG_11</v>
      </c>
      <c r="AN1825" s="59" t="str">
        <f t="shared" si="21750"/>
        <v>ALI_93_SEG_11_VAL_15171944</v>
      </c>
      <c r="AO1825" s="60">
        <f t="shared" ref="AO1825" si="22008">IF(OR(AB1825="",AB1825=0),0,COUNTIF(Codificacion,AM1825))</f>
        <v>5</v>
      </c>
      <c r="AP1825" s="61">
        <f t="array" ref="AP1825">MIN(IF(Codificacion=AM1825,Total_Cotizacion,""))</f>
        <v>12643860.85</v>
      </c>
      <c r="AQ1825" s="62" t="b">
        <f t="shared" si="21752"/>
        <v>0</v>
      </c>
      <c r="AR1825" s="51" t="str">
        <f t="shared" ref="AR1825" si="22009">IF(COUNTIF(Codificacion2,CONCATENATE(AM1825,"_VAL_",AB1825))&gt;1,"Empate","")</f>
        <v/>
      </c>
      <c r="AS1825" s="63" t="str">
        <f t="shared" si="21615"/>
        <v/>
      </c>
      <c r="AT1825" s="59" t="str">
        <f t="shared" si="21754"/>
        <v>ALI_93_SEG_11_</v>
      </c>
      <c r="AU1825" s="63">
        <f t="shared" ref="AU1825" si="22010">IF(AND(COUNTIF(Codificacion3,AT1825)&lt;AO1825),1,COUNTIF(Codificacion3,AT1825))</f>
        <v>1</v>
      </c>
      <c r="AV1825" s="62" t="str">
        <f t="shared" si="21756"/>
        <v>No Seleccionada</v>
      </c>
      <c r="AW1825" s="53"/>
      <c r="AX1825" s="51" t="str">
        <f t="shared" si="21757"/>
        <v>ALI_93_SEG_11FALSO</v>
      </c>
      <c r="AY1825" s="51">
        <f t="shared" si="21738"/>
        <v>4</v>
      </c>
      <c r="AZ1825" s="64" t="b">
        <f t="shared" si="21758"/>
        <v>0</v>
      </c>
    </row>
    <row r="1826" spans="1:52" x14ac:dyDescent="0.2">
      <c r="A1826" s="50" t="b">
        <f t="shared" si="21701"/>
        <v>0</v>
      </c>
      <c r="B1826" s="51" t="s">
        <v>156</v>
      </c>
      <c r="C1826" s="52">
        <v>93</v>
      </c>
      <c r="D1826" s="52">
        <f t="shared" ref="D1826" si="22011">IF(ISERROR(VLOOKUP(E1826,Proveedores,2,FALSE)),"",VLOOKUP(E1826,Proveedores,2,FALSE))</f>
        <v>2095</v>
      </c>
      <c r="E1826" s="53" t="s">
        <v>157</v>
      </c>
      <c r="F1826" s="54">
        <v>102</v>
      </c>
      <c r="G1826" s="53" t="s">
        <v>56</v>
      </c>
      <c r="H1826" s="53" t="s">
        <v>63</v>
      </c>
      <c r="I1826" s="52">
        <v>12</v>
      </c>
      <c r="J1826" s="53" t="s">
        <v>58</v>
      </c>
      <c r="K1826" s="55">
        <v>44835</v>
      </c>
      <c r="L1826" s="56">
        <v>6697</v>
      </c>
      <c r="M1826" s="56">
        <v>7966</v>
      </c>
      <c r="N1826" s="56">
        <v>4717</v>
      </c>
      <c r="O1826" s="56">
        <v>393</v>
      </c>
      <c r="P1826" s="57">
        <v>500</v>
      </c>
      <c r="Q1826" s="58">
        <v>0</v>
      </c>
      <c r="R1826" s="57">
        <v>500</v>
      </c>
      <c r="S1826" s="57">
        <v>668</v>
      </c>
      <c r="T1826" s="58">
        <v>0</v>
      </c>
      <c r="U1826" s="57">
        <v>668</v>
      </c>
      <c r="V1826" s="57">
        <v>998</v>
      </c>
      <c r="W1826" s="58">
        <v>0</v>
      </c>
      <c r="X1826" s="57">
        <v>998</v>
      </c>
      <c r="Y1826" s="57">
        <v>998</v>
      </c>
      <c r="Z1826" s="58">
        <v>0</v>
      </c>
      <c r="AA1826" s="57">
        <v>998</v>
      </c>
      <c r="AB1826" s="57">
        <v>13769568</v>
      </c>
      <c r="AC1826" s="53" t="str">
        <f t="shared" si="21740"/>
        <v>Registro Valido</v>
      </c>
      <c r="AD1826" s="57">
        <f t="shared" ref="AD1826" si="22012">IF(OR(ISERROR(VLOOKUP(CONCATENATE("ALI_",$C1826,"_SEG_",$I1826,"_PROV_",$D1826),Catalogo_Precios,AD$8,FALSE)),L1826=0),0,VLOOKUP(CONCATENATE("ALI_",$C1826,"_SEG_",$I1826,"_PROV_",$D1826),Catalogo_Precios,AD$8,FALSE))</f>
        <v>500</v>
      </c>
      <c r="AE1826" s="57">
        <f t="shared" ref="AE1826" si="22013">IF(OR(ISERROR(VLOOKUP(CONCATENATE("ALI_",$C1826,"_SEG_",$I1826,"_PROV_",$D1826),Catalogo_Precios,AE$8,FALSE)),M1826=0),0,VLOOKUP(CONCATENATE("ALI_",$C1826,"_SEG_",$I1826,"_PROV_",$D1826),Catalogo_Precios,AE$8,FALSE))</f>
        <v>668</v>
      </c>
      <c r="AF1826" s="57">
        <f t="shared" ref="AF1826" si="22014">IF(OR(ISERROR(VLOOKUP(CONCATENATE("ALI_",$C1826,"_SEG_",$I1826,"_PROV_",$D1826),Catalogo_Precios,AF$8,FALSE)),N1826=0),0,VLOOKUP(CONCATENATE("ALI_",$C1826,"_SEG_",$I1826,"_PROV_",$D1826),Catalogo_Precios,AF$8,FALSE))</f>
        <v>998</v>
      </c>
      <c r="AG1826" s="57">
        <f t="shared" ref="AG1826" si="22015">IF(OR(ISERROR(VLOOKUP(CONCATENATE("ALI_",$C1826,"_SEG_",$I1826,"_PROV_",$D1826),Catalogo_Precios,AG$8,FALSE)),O1826=0),0,VLOOKUP(CONCATENATE("ALI_",$C1826,"_SEG_",$I1826,"_PROV_",$D1826),Catalogo_Precios,AG$8,FALSE))</f>
        <v>998</v>
      </c>
      <c r="AH1826" s="57">
        <f t="shared" ref="AH1826" si="22016">IF(OR(ISERROR(VLOOKUP(CONCATENATE("ALI_",$C1826,"_SEG_",$I1826,"_PROV_",$D1826),Catalogo_Precios,AH$8,FALSE)),L1826=0),0,VLOOKUP(CONCATENATE("ALI_",$C1826,"_SEG_",$I1826,"_PROV_",$D1826),Catalogo_Precios,AH$8,FALSE))</f>
        <v>498</v>
      </c>
      <c r="AI1826" s="57">
        <f t="shared" ref="AI1826" si="22017">IF(OR(ISERROR(VLOOKUP(CONCATENATE("ALI_",$C1826,"_SEG_",$I1826,"_PROV_",$D1826),Catalogo_Precios,AI$8,FALSE)),M1826=0),0,VLOOKUP(CONCATENATE("ALI_",$C1826,"_SEG_",$I1826,"_PROV_",$D1826),Catalogo_Precios,AI$8,FALSE))</f>
        <v>663</v>
      </c>
      <c r="AJ1826" s="57">
        <f t="shared" ref="AJ1826" si="22018">IF(OR(ISERROR(VLOOKUP(CONCATENATE("ALI_",$C1826,"_SEG_",$I1826,"_PROV_",$D1826),Catalogo_Precios,AJ$8,FALSE)),N1826=0),0,VLOOKUP(CONCATENATE("ALI_",$C1826,"_SEG_",$I1826,"_PROV_",$D1826),Catalogo_Precios,AJ$8,FALSE))</f>
        <v>994</v>
      </c>
      <c r="AK1826" s="57">
        <f t="shared" ref="AK1826" si="22019">IF(OR(ISERROR(VLOOKUP(CONCATENATE("ALI_",$C1826,"_SEG_",$I1826,"_PROV_",$D1826),Catalogo_Precios,AK$8,FALSE)),O1826=0),0,VLOOKUP(CONCATENATE("ALI_",$C1826,"_SEG_",$I1826,"_PROV_",$D1826),Catalogo_Precios,AK$8,FALSE))</f>
        <v>994</v>
      </c>
      <c r="AL1826" s="53"/>
      <c r="AM1826" s="59" t="str">
        <f t="shared" si="21749"/>
        <v>ALI_93_SEG_12</v>
      </c>
      <c r="AN1826" s="59" t="str">
        <f t="shared" si="21750"/>
        <v>ALI_93_SEG_12_VAL_13769568</v>
      </c>
      <c r="AO1826" s="60">
        <f t="shared" ref="AO1826" si="22020">IF(OR(AB1826="",AB1826=0),0,COUNTIF(Codificacion,AM1826))</f>
        <v>5</v>
      </c>
      <c r="AP1826" s="61">
        <f t="array" ref="AP1826">MIN(IF(Codificacion=AM1826,Total_Cotizacion,""))</f>
        <v>11475139.15</v>
      </c>
      <c r="AQ1826" s="62" t="b">
        <f t="shared" si="21752"/>
        <v>0</v>
      </c>
      <c r="AR1826" s="51" t="str">
        <f t="shared" ref="AR1826" si="22021">IF(COUNTIF(Codificacion2,CONCATENATE(AM1826,"_VAL_",AB1826))&gt;1,"Empate","")</f>
        <v/>
      </c>
      <c r="AS1826" s="63" t="str">
        <f t="shared" si="21615"/>
        <v/>
      </c>
      <c r="AT1826" s="59" t="str">
        <f t="shared" si="21754"/>
        <v>ALI_93_SEG_12_</v>
      </c>
      <c r="AU1826" s="63">
        <f t="shared" ref="AU1826" si="22022">IF(AND(COUNTIF(Codificacion3,AT1826)&lt;AO1826),1,COUNTIF(Codificacion3,AT1826))</f>
        <v>1</v>
      </c>
      <c r="AV1826" s="62" t="str">
        <f t="shared" si="21756"/>
        <v>No Seleccionada</v>
      </c>
      <c r="AW1826" s="53"/>
      <c r="AX1826" s="51" t="str">
        <f t="shared" si="21757"/>
        <v>ALI_93_SEG_12FALSO</v>
      </c>
      <c r="AY1826" s="51">
        <f t="shared" si="21738"/>
        <v>4</v>
      </c>
      <c r="AZ1826" s="64" t="b">
        <f t="shared" si="21758"/>
        <v>0</v>
      </c>
    </row>
    <row r="1827" spans="1:52" x14ac:dyDescent="0.2">
      <c r="A1827" s="50" t="b">
        <f t="shared" si="21701"/>
        <v>0</v>
      </c>
      <c r="B1827" s="51" t="s">
        <v>156</v>
      </c>
      <c r="C1827" s="52">
        <v>93</v>
      </c>
      <c r="D1827" s="52">
        <f t="shared" ref="D1827" si="22023">IF(ISERROR(VLOOKUP(E1827,Proveedores,2,FALSE)),"",VLOOKUP(E1827,Proveedores,2,FALSE))</f>
        <v>2095</v>
      </c>
      <c r="E1827" s="53" t="s">
        <v>157</v>
      </c>
      <c r="F1827" s="54">
        <v>103</v>
      </c>
      <c r="G1827" s="53" t="s">
        <v>56</v>
      </c>
      <c r="H1827" s="53" t="s">
        <v>63</v>
      </c>
      <c r="I1827" s="52">
        <v>13</v>
      </c>
      <c r="J1827" s="53" t="s">
        <v>58</v>
      </c>
      <c r="K1827" s="55">
        <v>44835</v>
      </c>
      <c r="L1827" s="56">
        <v>7111</v>
      </c>
      <c r="M1827" s="56">
        <v>8459</v>
      </c>
      <c r="N1827" s="56">
        <v>5008</v>
      </c>
      <c r="O1827" s="56">
        <v>417</v>
      </c>
      <c r="P1827" s="57">
        <v>500</v>
      </c>
      <c r="Q1827" s="58">
        <v>0</v>
      </c>
      <c r="R1827" s="57">
        <v>500</v>
      </c>
      <c r="S1827" s="57">
        <v>668</v>
      </c>
      <c r="T1827" s="58">
        <v>0</v>
      </c>
      <c r="U1827" s="57">
        <v>668</v>
      </c>
      <c r="V1827" s="57">
        <v>998</v>
      </c>
      <c r="W1827" s="58">
        <v>0</v>
      </c>
      <c r="X1827" s="57">
        <v>998</v>
      </c>
      <c r="Y1827" s="57">
        <v>998</v>
      </c>
      <c r="Z1827" s="58">
        <v>0</v>
      </c>
      <c r="AA1827" s="57">
        <v>998</v>
      </c>
      <c r="AB1827" s="57">
        <v>14620262</v>
      </c>
      <c r="AC1827" s="53" t="str">
        <f t="shared" si="21740"/>
        <v>Registro Valido</v>
      </c>
      <c r="AD1827" s="57">
        <f t="shared" ref="AD1827" si="22024">IF(OR(ISERROR(VLOOKUP(CONCATENATE("ALI_",$C1827,"_SEG_",$I1827,"_PROV_",$D1827),Catalogo_Precios,AD$8,FALSE)),L1827=0),0,VLOOKUP(CONCATENATE("ALI_",$C1827,"_SEG_",$I1827,"_PROV_",$D1827),Catalogo_Precios,AD$8,FALSE))</f>
        <v>500</v>
      </c>
      <c r="AE1827" s="57">
        <f t="shared" ref="AE1827" si="22025">IF(OR(ISERROR(VLOOKUP(CONCATENATE("ALI_",$C1827,"_SEG_",$I1827,"_PROV_",$D1827),Catalogo_Precios,AE$8,FALSE)),M1827=0),0,VLOOKUP(CONCATENATE("ALI_",$C1827,"_SEG_",$I1827,"_PROV_",$D1827),Catalogo_Precios,AE$8,FALSE))</f>
        <v>668</v>
      </c>
      <c r="AF1827" s="57">
        <f t="shared" ref="AF1827" si="22026">IF(OR(ISERROR(VLOOKUP(CONCATENATE("ALI_",$C1827,"_SEG_",$I1827,"_PROV_",$D1827),Catalogo_Precios,AF$8,FALSE)),N1827=0),0,VLOOKUP(CONCATENATE("ALI_",$C1827,"_SEG_",$I1827,"_PROV_",$D1827),Catalogo_Precios,AF$8,FALSE))</f>
        <v>998</v>
      </c>
      <c r="AG1827" s="57">
        <f t="shared" ref="AG1827" si="22027">IF(OR(ISERROR(VLOOKUP(CONCATENATE("ALI_",$C1827,"_SEG_",$I1827,"_PROV_",$D1827),Catalogo_Precios,AG$8,FALSE)),O1827=0),0,VLOOKUP(CONCATENATE("ALI_",$C1827,"_SEG_",$I1827,"_PROV_",$D1827),Catalogo_Precios,AG$8,FALSE))</f>
        <v>998</v>
      </c>
      <c r="AH1827" s="57">
        <f t="shared" ref="AH1827" si="22028">IF(OR(ISERROR(VLOOKUP(CONCATENATE("ALI_",$C1827,"_SEG_",$I1827,"_PROV_",$D1827),Catalogo_Precios,AH$8,FALSE)),L1827=0),0,VLOOKUP(CONCATENATE("ALI_",$C1827,"_SEG_",$I1827,"_PROV_",$D1827),Catalogo_Precios,AH$8,FALSE))</f>
        <v>498</v>
      </c>
      <c r="AI1827" s="57">
        <f t="shared" ref="AI1827" si="22029">IF(OR(ISERROR(VLOOKUP(CONCATENATE("ALI_",$C1827,"_SEG_",$I1827,"_PROV_",$D1827),Catalogo_Precios,AI$8,FALSE)),M1827=0),0,VLOOKUP(CONCATENATE("ALI_",$C1827,"_SEG_",$I1827,"_PROV_",$D1827),Catalogo_Precios,AI$8,FALSE))</f>
        <v>663</v>
      </c>
      <c r="AJ1827" s="57">
        <f t="shared" ref="AJ1827" si="22030">IF(OR(ISERROR(VLOOKUP(CONCATENATE("ALI_",$C1827,"_SEG_",$I1827,"_PROV_",$D1827),Catalogo_Precios,AJ$8,FALSE)),N1827=0),0,VLOOKUP(CONCATENATE("ALI_",$C1827,"_SEG_",$I1827,"_PROV_",$D1827),Catalogo_Precios,AJ$8,FALSE))</f>
        <v>994</v>
      </c>
      <c r="AK1827" s="57">
        <f t="shared" ref="AK1827" si="22031">IF(OR(ISERROR(VLOOKUP(CONCATENATE("ALI_",$C1827,"_SEG_",$I1827,"_PROV_",$D1827),Catalogo_Precios,AK$8,FALSE)),O1827=0),0,VLOOKUP(CONCATENATE("ALI_",$C1827,"_SEG_",$I1827,"_PROV_",$D1827),Catalogo_Precios,AK$8,FALSE))</f>
        <v>994</v>
      </c>
      <c r="AL1827" s="53"/>
      <c r="AM1827" s="59" t="str">
        <f t="shared" si="21749"/>
        <v>ALI_93_SEG_13</v>
      </c>
      <c r="AN1827" s="59" t="str">
        <f t="shared" si="21750"/>
        <v>ALI_93_SEG_13_VAL_14620262</v>
      </c>
      <c r="AO1827" s="60">
        <f t="shared" ref="AO1827" si="22032">IF(OR(AB1827="",AB1827=0),0,COUNTIF(Codificacion,AM1827))</f>
        <v>5</v>
      </c>
      <c r="AP1827" s="61">
        <f t="array" ref="AP1827">MIN(IF(Codificacion=AM1827,Total_Cotizacion,""))</f>
        <v>12184120.950000001</v>
      </c>
      <c r="AQ1827" s="62" t="b">
        <f t="shared" si="21752"/>
        <v>0</v>
      </c>
      <c r="AR1827" s="51" t="str">
        <f t="shared" ref="AR1827" si="22033">IF(COUNTIF(Codificacion2,CONCATENATE(AM1827,"_VAL_",AB1827))&gt;1,"Empate","")</f>
        <v/>
      </c>
      <c r="AS1827" s="63" t="str">
        <f t="shared" si="21615"/>
        <v/>
      </c>
      <c r="AT1827" s="59" t="str">
        <f t="shared" si="21754"/>
        <v>ALI_93_SEG_13_</v>
      </c>
      <c r="AU1827" s="63">
        <f t="shared" ref="AU1827" si="22034">IF(AND(COUNTIF(Codificacion3,AT1827)&lt;AO1827),1,COUNTIF(Codificacion3,AT1827))</f>
        <v>1</v>
      </c>
      <c r="AV1827" s="62" t="str">
        <f t="shared" si="21756"/>
        <v>No Seleccionada</v>
      </c>
      <c r="AW1827" s="53"/>
      <c r="AX1827" s="51" t="str">
        <f t="shared" si="21757"/>
        <v>ALI_93_SEG_13FALSO</v>
      </c>
      <c r="AY1827" s="51">
        <f t="shared" si="21738"/>
        <v>4</v>
      </c>
      <c r="AZ1827" s="64" t="b">
        <f t="shared" si="21758"/>
        <v>0</v>
      </c>
    </row>
    <row r="1828" spans="1:52" x14ac:dyDescent="0.2">
      <c r="A1828" s="50" t="b">
        <f t="shared" si="21701"/>
        <v>0</v>
      </c>
      <c r="B1828" s="51" t="s">
        <v>156</v>
      </c>
      <c r="C1828" s="52">
        <v>93</v>
      </c>
      <c r="D1828" s="52">
        <f t="shared" ref="D1828" si="22035">IF(ISERROR(VLOOKUP(E1828,Proveedores,2,FALSE)),"",VLOOKUP(E1828,Proveedores,2,FALSE))</f>
        <v>2095</v>
      </c>
      <c r="E1828" s="53" t="s">
        <v>157</v>
      </c>
      <c r="F1828" s="54">
        <v>104</v>
      </c>
      <c r="G1828" s="53" t="s">
        <v>56</v>
      </c>
      <c r="H1828" s="53" t="s">
        <v>63</v>
      </c>
      <c r="I1828" s="52">
        <v>14</v>
      </c>
      <c r="J1828" s="53" t="s">
        <v>58</v>
      </c>
      <c r="K1828" s="55">
        <v>44835</v>
      </c>
      <c r="L1828" s="56">
        <v>7046</v>
      </c>
      <c r="M1828" s="56">
        <v>8382</v>
      </c>
      <c r="N1828" s="56">
        <v>4962</v>
      </c>
      <c r="O1828" s="56">
        <v>414</v>
      </c>
      <c r="P1828" s="57">
        <v>500</v>
      </c>
      <c r="Q1828" s="58">
        <v>0</v>
      </c>
      <c r="R1828" s="57">
        <v>500</v>
      </c>
      <c r="S1828" s="57">
        <v>668</v>
      </c>
      <c r="T1828" s="58">
        <v>0</v>
      </c>
      <c r="U1828" s="57">
        <v>668</v>
      </c>
      <c r="V1828" s="57">
        <v>998</v>
      </c>
      <c r="W1828" s="58">
        <v>0</v>
      </c>
      <c r="X1828" s="57">
        <v>998</v>
      </c>
      <c r="Y1828" s="57">
        <v>998</v>
      </c>
      <c r="Z1828" s="58">
        <v>0</v>
      </c>
      <c r="AA1828" s="57">
        <v>998</v>
      </c>
      <c r="AB1828" s="57">
        <v>14487424</v>
      </c>
      <c r="AC1828" s="53" t="str">
        <f t="shared" si="21740"/>
        <v>Registro Valido</v>
      </c>
      <c r="AD1828" s="57">
        <f t="shared" ref="AD1828" si="22036">IF(OR(ISERROR(VLOOKUP(CONCATENATE("ALI_",$C1828,"_SEG_",$I1828,"_PROV_",$D1828),Catalogo_Precios,AD$8,FALSE)),L1828=0),0,VLOOKUP(CONCATENATE("ALI_",$C1828,"_SEG_",$I1828,"_PROV_",$D1828),Catalogo_Precios,AD$8,FALSE))</f>
        <v>500</v>
      </c>
      <c r="AE1828" s="57">
        <f t="shared" ref="AE1828" si="22037">IF(OR(ISERROR(VLOOKUP(CONCATENATE("ALI_",$C1828,"_SEG_",$I1828,"_PROV_",$D1828),Catalogo_Precios,AE$8,FALSE)),M1828=0),0,VLOOKUP(CONCATENATE("ALI_",$C1828,"_SEG_",$I1828,"_PROV_",$D1828),Catalogo_Precios,AE$8,FALSE))</f>
        <v>668</v>
      </c>
      <c r="AF1828" s="57">
        <f t="shared" ref="AF1828" si="22038">IF(OR(ISERROR(VLOOKUP(CONCATENATE("ALI_",$C1828,"_SEG_",$I1828,"_PROV_",$D1828),Catalogo_Precios,AF$8,FALSE)),N1828=0),0,VLOOKUP(CONCATENATE("ALI_",$C1828,"_SEG_",$I1828,"_PROV_",$D1828),Catalogo_Precios,AF$8,FALSE))</f>
        <v>998</v>
      </c>
      <c r="AG1828" s="57">
        <f t="shared" ref="AG1828" si="22039">IF(OR(ISERROR(VLOOKUP(CONCATENATE("ALI_",$C1828,"_SEG_",$I1828,"_PROV_",$D1828),Catalogo_Precios,AG$8,FALSE)),O1828=0),0,VLOOKUP(CONCATENATE("ALI_",$C1828,"_SEG_",$I1828,"_PROV_",$D1828),Catalogo_Precios,AG$8,FALSE))</f>
        <v>998</v>
      </c>
      <c r="AH1828" s="57">
        <f t="shared" ref="AH1828" si="22040">IF(OR(ISERROR(VLOOKUP(CONCATENATE("ALI_",$C1828,"_SEG_",$I1828,"_PROV_",$D1828),Catalogo_Precios,AH$8,FALSE)),L1828=0),0,VLOOKUP(CONCATENATE("ALI_",$C1828,"_SEG_",$I1828,"_PROV_",$D1828),Catalogo_Precios,AH$8,FALSE))</f>
        <v>498</v>
      </c>
      <c r="AI1828" s="57">
        <f t="shared" ref="AI1828" si="22041">IF(OR(ISERROR(VLOOKUP(CONCATENATE("ALI_",$C1828,"_SEG_",$I1828,"_PROV_",$D1828),Catalogo_Precios,AI$8,FALSE)),M1828=0),0,VLOOKUP(CONCATENATE("ALI_",$C1828,"_SEG_",$I1828,"_PROV_",$D1828),Catalogo_Precios,AI$8,FALSE))</f>
        <v>663</v>
      </c>
      <c r="AJ1828" s="57">
        <f t="shared" ref="AJ1828" si="22042">IF(OR(ISERROR(VLOOKUP(CONCATENATE("ALI_",$C1828,"_SEG_",$I1828,"_PROV_",$D1828),Catalogo_Precios,AJ$8,FALSE)),N1828=0),0,VLOOKUP(CONCATENATE("ALI_",$C1828,"_SEG_",$I1828,"_PROV_",$D1828),Catalogo_Precios,AJ$8,FALSE))</f>
        <v>994</v>
      </c>
      <c r="AK1828" s="57">
        <f t="shared" ref="AK1828" si="22043">IF(OR(ISERROR(VLOOKUP(CONCATENATE("ALI_",$C1828,"_SEG_",$I1828,"_PROV_",$D1828),Catalogo_Precios,AK$8,FALSE)),O1828=0),0,VLOOKUP(CONCATENATE("ALI_",$C1828,"_SEG_",$I1828,"_PROV_",$D1828),Catalogo_Precios,AK$8,FALSE))</f>
        <v>994</v>
      </c>
      <c r="AL1828" s="53"/>
      <c r="AM1828" s="59" t="str">
        <f t="shared" si="21749"/>
        <v>ALI_93_SEG_14</v>
      </c>
      <c r="AN1828" s="59" t="str">
        <f t="shared" si="21750"/>
        <v>ALI_93_SEG_14_VAL_14487424</v>
      </c>
      <c r="AO1828" s="60">
        <f t="shared" ref="AO1828" si="22044">IF(OR(AB1828="",AB1828=0),0,COUNTIF(Codificacion,AM1828))</f>
        <v>5</v>
      </c>
      <c r="AP1828" s="61">
        <f t="array" ref="AP1828">MIN(IF(Codificacion=AM1828,Total_Cotizacion,""))</f>
        <v>12073400.92</v>
      </c>
      <c r="AQ1828" s="62" t="b">
        <f t="shared" si="21752"/>
        <v>0</v>
      </c>
      <c r="AR1828" s="51" t="str">
        <f t="shared" ref="AR1828" si="22045">IF(COUNTIF(Codificacion2,CONCATENATE(AM1828,"_VAL_",AB1828))&gt;1,"Empate","")</f>
        <v/>
      </c>
      <c r="AS1828" s="63" t="str">
        <f t="shared" si="21615"/>
        <v/>
      </c>
      <c r="AT1828" s="59" t="str">
        <f t="shared" si="21754"/>
        <v>ALI_93_SEG_14_</v>
      </c>
      <c r="AU1828" s="63">
        <f t="shared" ref="AU1828" si="22046">IF(AND(COUNTIF(Codificacion3,AT1828)&lt;AO1828),1,COUNTIF(Codificacion3,AT1828))</f>
        <v>1</v>
      </c>
      <c r="AV1828" s="62" t="str">
        <f t="shared" si="21756"/>
        <v>No Seleccionada</v>
      </c>
      <c r="AW1828" s="53"/>
      <c r="AX1828" s="51" t="str">
        <f t="shared" si="21757"/>
        <v>ALI_93_SEG_14FALSO</v>
      </c>
      <c r="AY1828" s="51">
        <f t="shared" si="21738"/>
        <v>4</v>
      </c>
      <c r="AZ1828" s="64" t="b">
        <f t="shared" si="21758"/>
        <v>0</v>
      </c>
    </row>
    <row r="1829" spans="1:52" x14ac:dyDescent="0.2">
      <c r="A1829" s="50" t="b">
        <f t="shared" si="21701"/>
        <v>0</v>
      </c>
      <c r="B1829" s="51" t="s">
        <v>156</v>
      </c>
      <c r="C1829" s="52">
        <v>93</v>
      </c>
      <c r="D1829" s="52">
        <f t="shared" ref="D1829" si="22047">IF(ISERROR(VLOOKUP(E1829,Proveedores,2,FALSE)),"",VLOOKUP(E1829,Proveedores,2,FALSE))</f>
        <v>2095</v>
      </c>
      <c r="E1829" s="53" t="s">
        <v>157</v>
      </c>
      <c r="F1829" s="54">
        <v>105</v>
      </c>
      <c r="G1829" s="53" t="s">
        <v>56</v>
      </c>
      <c r="H1829" s="53" t="s">
        <v>63</v>
      </c>
      <c r="I1829" s="52">
        <v>15</v>
      </c>
      <c r="J1829" s="53" t="s">
        <v>58</v>
      </c>
      <c r="K1829" s="55">
        <v>44835</v>
      </c>
      <c r="L1829" s="56">
        <v>6659</v>
      </c>
      <c r="M1829" s="56">
        <v>7921</v>
      </c>
      <c r="N1829" s="56">
        <v>4690</v>
      </c>
      <c r="O1829" s="56">
        <v>393</v>
      </c>
      <c r="P1829" s="57">
        <v>500</v>
      </c>
      <c r="Q1829" s="58">
        <v>0</v>
      </c>
      <c r="R1829" s="57">
        <v>500</v>
      </c>
      <c r="S1829" s="57">
        <v>668</v>
      </c>
      <c r="T1829" s="58">
        <v>0</v>
      </c>
      <c r="U1829" s="57">
        <v>668</v>
      </c>
      <c r="V1829" s="57">
        <v>998</v>
      </c>
      <c r="W1829" s="58">
        <v>0</v>
      </c>
      <c r="X1829" s="57">
        <v>998</v>
      </c>
      <c r="Y1829" s="57">
        <v>998</v>
      </c>
      <c r="Z1829" s="58">
        <v>0</v>
      </c>
      <c r="AA1829" s="57">
        <v>998</v>
      </c>
      <c r="AB1829" s="57">
        <v>13693562</v>
      </c>
      <c r="AC1829" s="53" t="str">
        <f t="shared" si="21740"/>
        <v>Registro Valido</v>
      </c>
      <c r="AD1829" s="57">
        <f t="shared" ref="AD1829" si="22048">IF(OR(ISERROR(VLOOKUP(CONCATENATE("ALI_",$C1829,"_SEG_",$I1829,"_PROV_",$D1829),Catalogo_Precios,AD$8,FALSE)),L1829=0),0,VLOOKUP(CONCATENATE("ALI_",$C1829,"_SEG_",$I1829,"_PROV_",$D1829),Catalogo_Precios,AD$8,FALSE))</f>
        <v>500</v>
      </c>
      <c r="AE1829" s="57">
        <f t="shared" ref="AE1829" si="22049">IF(OR(ISERROR(VLOOKUP(CONCATENATE("ALI_",$C1829,"_SEG_",$I1829,"_PROV_",$D1829),Catalogo_Precios,AE$8,FALSE)),M1829=0),0,VLOOKUP(CONCATENATE("ALI_",$C1829,"_SEG_",$I1829,"_PROV_",$D1829),Catalogo_Precios,AE$8,FALSE))</f>
        <v>668</v>
      </c>
      <c r="AF1829" s="57">
        <f t="shared" ref="AF1829" si="22050">IF(OR(ISERROR(VLOOKUP(CONCATENATE("ALI_",$C1829,"_SEG_",$I1829,"_PROV_",$D1829),Catalogo_Precios,AF$8,FALSE)),N1829=0),0,VLOOKUP(CONCATENATE("ALI_",$C1829,"_SEG_",$I1829,"_PROV_",$D1829),Catalogo_Precios,AF$8,FALSE))</f>
        <v>998</v>
      </c>
      <c r="AG1829" s="57">
        <f t="shared" ref="AG1829" si="22051">IF(OR(ISERROR(VLOOKUP(CONCATENATE("ALI_",$C1829,"_SEG_",$I1829,"_PROV_",$D1829),Catalogo_Precios,AG$8,FALSE)),O1829=0),0,VLOOKUP(CONCATENATE("ALI_",$C1829,"_SEG_",$I1829,"_PROV_",$D1829),Catalogo_Precios,AG$8,FALSE))</f>
        <v>998</v>
      </c>
      <c r="AH1829" s="57">
        <f t="shared" ref="AH1829" si="22052">IF(OR(ISERROR(VLOOKUP(CONCATENATE("ALI_",$C1829,"_SEG_",$I1829,"_PROV_",$D1829),Catalogo_Precios,AH$8,FALSE)),L1829=0),0,VLOOKUP(CONCATENATE("ALI_",$C1829,"_SEG_",$I1829,"_PROV_",$D1829),Catalogo_Precios,AH$8,FALSE))</f>
        <v>498</v>
      </c>
      <c r="AI1829" s="57">
        <f t="shared" ref="AI1829" si="22053">IF(OR(ISERROR(VLOOKUP(CONCATENATE("ALI_",$C1829,"_SEG_",$I1829,"_PROV_",$D1829),Catalogo_Precios,AI$8,FALSE)),M1829=0),0,VLOOKUP(CONCATENATE("ALI_",$C1829,"_SEG_",$I1829,"_PROV_",$D1829),Catalogo_Precios,AI$8,FALSE))</f>
        <v>663</v>
      </c>
      <c r="AJ1829" s="57">
        <f t="shared" ref="AJ1829" si="22054">IF(OR(ISERROR(VLOOKUP(CONCATENATE("ALI_",$C1829,"_SEG_",$I1829,"_PROV_",$D1829),Catalogo_Precios,AJ$8,FALSE)),N1829=0),0,VLOOKUP(CONCATENATE("ALI_",$C1829,"_SEG_",$I1829,"_PROV_",$D1829),Catalogo_Precios,AJ$8,FALSE))</f>
        <v>994</v>
      </c>
      <c r="AK1829" s="57">
        <f t="shared" ref="AK1829" si="22055">IF(OR(ISERROR(VLOOKUP(CONCATENATE("ALI_",$C1829,"_SEG_",$I1829,"_PROV_",$D1829),Catalogo_Precios,AK$8,FALSE)),O1829=0),0,VLOOKUP(CONCATENATE("ALI_",$C1829,"_SEG_",$I1829,"_PROV_",$D1829),Catalogo_Precios,AK$8,FALSE))</f>
        <v>994</v>
      </c>
      <c r="AL1829" s="53"/>
      <c r="AM1829" s="59" t="str">
        <f t="shared" si="21749"/>
        <v>ALI_93_SEG_15</v>
      </c>
      <c r="AN1829" s="59" t="str">
        <f t="shared" si="21750"/>
        <v>ALI_93_SEG_15_VAL_13693562</v>
      </c>
      <c r="AO1829" s="60">
        <f t="shared" ref="AO1829" si="22056">IF(OR(AB1829="",AB1829=0),0,COUNTIF(Codificacion,AM1829))</f>
        <v>5</v>
      </c>
      <c r="AP1829" s="61">
        <f t="array" ref="AP1829">MIN(IF(Codificacion=AM1829,Total_Cotizacion,""))</f>
        <v>11411729.910000002</v>
      </c>
      <c r="AQ1829" s="62" t="b">
        <f t="shared" si="21752"/>
        <v>0</v>
      </c>
      <c r="AR1829" s="51" t="str">
        <f t="shared" ref="AR1829" si="22057">IF(COUNTIF(Codificacion2,CONCATENATE(AM1829,"_VAL_",AB1829))&gt;1,"Empate","")</f>
        <v/>
      </c>
      <c r="AS1829" s="63" t="str">
        <f t="shared" si="21615"/>
        <v/>
      </c>
      <c r="AT1829" s="59" t="str">
        <f t="shared" si="21754"/>
        <v>ALI_93_SEG_15_</v>
      </c>
      <c r="AU1829" s="63">
        <f t="shared" ref="AU1829" si="22058">IF(AND(COUNTIF(Codificacion3,AT1829)&lt;AO1829),1,COUNTIF(Codificacion3,AT1829))</f>
        <v>1</v>
      </c>
      <c r="AV1829" s="62" t="str">
        <f t="shared" si="21756"/>
        <v>No Seleccionada</v>
      </c>
      <c r="AW1829" s="53"/>
      <c r="AX1829" s="51" t="str">
        <f t="shared" si="21757"/>
        <v>ALI_93_SEG_15FALSO</v>
      </c>
      <c r="AY1829" s="51">
        <f t="shared" si="21738"/>
        <v>4</v>
      </c>
      <c r="AZ1829" s="64" t="b">
        <f t="shared" si="21758"/>
        <v>0</v>
      </c>
    </row>
    <row r="1830" spans="1:52" x14ac:dyDescent="0.2">
      <c r="A1830" s="50" t="b">
        <f t="shared" si="21701"/>
        <v>0</v>
      </c>
      <c r="B1830" s="51" t="s">
        <v>156</v>
      </c>
      <c r="C1830" s="52">
        <v>113</v>
      </c>
      <c r="D1830" s="52">
        <f t="shared" ref="D1830" si="22059">IF(ISERROR(VLOOKUP(E1830,Proveedores,2,FALSE)),"",VLOOKUP(E1830,Proveedores,2,FALSE))</f>
        <v>2095</v>
      </c>
      <c r="E1830" s="53" t="s">
        <v>157</v>
      </c>
      <c r="F1830" s="54">
        <v>136</v>
      </c>
      <c r="G1830" s="53" t="s">
        <v>56</v>
      </c>
      <c r="H1830" s="53" t="s">
        <v>65</v>
      </c>
      <c r="I1830" s="52">
        <v>1</v>
      </c>
      <c r="J1830" s="53" t="s">
        <v>58</v>
      </c>
      <c r="K1830" s="55">
        <v>44835</v>
      </c>
      <c r="L1830" s="56">
        <v>7267</v>
      </c>
      <c r="M1830" s="56">
        <v>8741</v>
      </c>
      <c r="N1830" s="56">
        <v>5632</v>
      </c>
      <c r="O1830" s="56">
        <v>404</v>
      </c>
      <c r="P1830" s="57">
        <v>530</v>
      </c>
      <c r="Q1830" s="58">
        <v>0</v>
      </c>
      <c r="R1830" s="57">
        <v>530</v>
      </c>
      <c r="S1830" s="57">
        <v>706</v>
      </c>
      <c r="T1830" s="58">
        <v>0</v>
      </c>
      <c r="U1830" s="57">
        <v>706</v>
      </c>
      <c r="V1830" s="57">
        <v>1058</v>
      </c>
      <c r="W1830" s="58">
        <v>0</v>
      </c>
      <c r="X1830" s="57">
        <v>1058</v>
      </c>
      <c r="Y1830" s="57">
        <v>1058</v>
      </c>
      <c r="Z1830" s="58">
        <v>0</v>
      </c>
      <c r="AA1830" s="57">
        <v>1058</v>
      </c>
      <c r="AB1830" s="57">
        <v>16408744</v>
      </c>
      <c r="AC1830" s="53" t="str">
        <f t="shared" si="21740"/>
        <v>Registro Valido</v>
      </c>
      <c r="AD1830" s="57">
        <f t="shared" ref="AD1830" si="22060">IF(OR(ISERROR(VLOOKUP(CONCATENATE("ALI_",$C1830,"_SEG_",$I1830,"_PROV_",$D1830),Catalogo_Precios,AD$8,FALSE)),L1830=0),0,VLOOKUP(CONCATENATE("ALI_",$C1830,"_SEG_",$I1830,"_PROV_",$D1830),Catalogo_Precios,AD$8,FALSE))</f>
        <v>530</v>
      </c>
      <c r="AE1830" s="57">
        <f t="shared" ref="AE1830" si="22061">IF(OR(ISERROR(VLOOKUP(CONCATENATE("ALI_",$C1830,"_SEG_",$I1830,"_PROV_",$D1830),Catalogo_Precios,AE$8,FALSE)),M1830=0),0,VLOOKUP(CONCATENATE("ALI_",$C1830,"_SEG_",$I1830,"_PROV_",$D1830),Catalogo_Precios,AE$8,FALSE))</f>
        <v>706</v>
      </c>
      <c r="AF1830" s="57">
        <f t="shared" ref="AF1830" si="22062">IF(OR(ISERROR(VLOOKUP(CONCATENATE("ALI_",$C1830,"_SEG_",$I1830,"_PROV_",$D1830),Catalogo_Precios,AF$8,FALSE)),N1830=0),0,VLOOKUP(CONCATENATE("ALI_",$C1830,"_SEG_",$I1830,"_PROV_",$D1830),Catalogo_Precios,AF$8,FALSE))</f>
        <v>1058</v>
      </c>
      <c r="AG1830" s="57">
        <f t="shared" ref="AG1830" si="22063">IF(OR(ISERROR(VLOOKUP(CONCATENATE("ALI_",$C1830,"_SEG_",$I1830,"_PROV_",$D1830),Catalogo_Precios,AG$8,FALSE)),O1830=0),0,VLOOKUP(CONCATENATE("ALI_",$C1830,"_SEG_",$I1830,"_PROV_",$D1830),Catalogo_Precios,AG$8,FALSE))</f>
        <v>1058</v>
      </c>
      <c r="AH1830" s="57">
        <f t="shared" ref="AH1830" si="22064">IF(OR(ISERROR(VLOOKUP(CONCATENATE("ALI_",$C1830,"_SEG_",$I1830,"_PROV_",$D1830),Catalogo_Precios,AH$8,FALSE)),L1830=0),0,VLOOKUP(CONCATENATE("ALI_",$C1830,"_SEG_",$I1830,"_PROV_",$D1830),Catalogo_Precios,AH$8,FALSE))</f>
        <v>527</v>
      </c>
      <c r="AI1830" s="57">
        <f t="shared" ref="AI1830" si="22065">IF(OR(ISERROR(VLOOKUP(CONCATENATE("ALI_",$C1830,"_SEG_",$I1830,"_PROV_",$D1830),Catalogo_Precios,AI$8,FALSE)),M1830=0),0,VLOOKUP(CONCATENATE("ALI_",$C1830,"_SEG_",$I1830,"_PROV_",$D1830),Catalogo_Precios,AI$8,FALSE))</f>
        <v>703</v>
      </c>
      <c r="AJ1830" s="57">
        <f t="shared" ref="AJ1830" si="22066">IF(OR(ISERROR(VLOOKUP(CONCATENATE("ALI_",$C1830,"_SEG_",$I1830,"_PROV_",$D1830),Catalogo_Precios,AJ$8,FALSE)),N1830=0),0,VLOOKUP(CONCATENATE("ALI_",$C1830,"_SEG_",$I1830,"_PROV_",$D1830),Catalogo_Precios,AJ$8,FALSE))</f>
        <v>1052</v>
      </c>
      <c r="AK1830" s="57">
        <f t="shared" ref="AK1830" si="22067">IF(OR(ISERROR(VLOOKUP(CONCATENATE("ALI_",$C1830,"_SEG_",$I1830,"_PROV_",$D1830),Catalogo_Precios,AK$8,FALSE)),O1830=0),0,VLOOKUP(CONCATENATE("ALI_",$C1830,"_SEG_",$I1830,"_PROV_",$D1830),Catalogo_Precios,AK$8,FALSE))</f>
        <v>1052</v>
      </c>
      <c r="AL1830" s="53"/>
      <c r="AM1830" s="59" t="str">
        <f t="shared" si="21749"/>
        <v>ALI_113_SEG_1</v>
      </c>
      <c r="AN1830" s="59" t="str">
        <f t="shared" si="21750"/>
        <v>ALI_113_SEG_1_VAL_16408744</v>
      </c>
      <c r="AO1830" s="60">
        <f t="shared" ref="AO1830" si="22068">IF(OR(AB1830="",AB1830=0),0,COUNTIF(Codificacion,AM1830))</f>
        <v>7</v>
      </c>
      <c r="AP1830" s="61">
        <f t="array" ref="AP1830">MIN(IF(Codificacion=AM1830,Total_Cotizacion,""))</f>
        <v>13059603.200000001</v>
      </c>
      <c r="AQ1830" s="62" t="b">
        <f t="shared" si="21752"/>
        <v>0</v>
      </c>
      <c r="AR1830" s="51" t="str">
        <f t="shared" ref="AR1830" si="22069">IF(COUNTIF(Codificacion2,CONCATENATE(AM1830,"_VAL_",AB1830))&gt;1,"Empate","")</f>
        <v/>
      </c>
      <c r="AS1830" s="63" t="str">
        <f t="shared" si="21615"/>
        <v/>
      </c>
      <c r="AT1830" s="59" t="str">
        <f t="shared" si="21754"/>
        <v>ALI_113_SEG_1_</v>
      </c>
      <c r="AU1830" s="63">
        <f t="shared" ref="AU1830" si="22070">IF(AND(COUNTIF(Codificacion3,AT1830)&lt;AO1830),1,COUNTIF(Codificacion3,AT1830))</f>
        <v>1</v>
      </c>
      <c r="AV1830" s="62" t="str">
        <f t="shared" si="21756"/>
        <v>No Seleccionada</v>
      </c>
      <c r="AW1830" s="53"/>
      <c r="AX1830" s="51" t="str">
        <f t="shared" si="21757"/>
        <v>ALI_113_SEG_1FALSO</v>
      </c>
      <c r="AY1830" s="51">
        <f t="shared" si="21738"/>
        <v>5</v>
      </c>
      <c r="AZ1830" s="64" t="b">
        <f t="shared" si="21758"/>
        <v>0</v>
      </c>
    </row>
    <row r="1831" spans="1:52" x14ac:dyDescent="0.2">
      <c r="A1831" s="50" t="b">
        <f t="shared" si="21701"/>
        <v>0</v>
      </c>
      <c r="B1831" s="51" t="s">
        <v>156</v>
      </c>
      <c r="C1831" s="52">
        <v>113</v>
      </c>
      <c r="D1831" s="52">
        <f t="shared" ref="D1831" si="22071">IF(ISERROR(VLOOKUP(E1831,Proveedores,2,FALSE)),"",VLOOKUP(E1831,Proveedores,2,FALSE))</f>
        <v>2095</v>
      </c>
      <c r="E1831" s="53" t="s">
        <v>157</v>
      </c>
      <c r="F1831" s="54">
        <v>137</v>
      </c>
      <c r="G1831" s="53" t="s">
        <v>56</v>
      </c>
      <c r="H1831" s="53" t="s">
        <v>65</v>
      </c>
      <c r="I1831" s="52">
        <v>2</v>
      </c>
      <c r="J1831" s="53" t="s">
        <v>58</v>
      </c>
      <c r="K1831" s="55">
        <v>44835</v>
      </c>
      <c r="L1831" s="56">
        <v>7434</v>
      </c>
      <c r="M1831" s="56">
        <v>8939</v>
      </c>
      <c r="N1831" s="56">
        <v>5759</v>
      </c>
      <c r="O1831" s="56">
        <v>414</v>
      </c>
      <c r="P1831" s="57">
        <v>530</v>
      </c>
      <c r="Q1831" s="58">
        <v>0</v>
      </c>
      <c r="R1831" s="57">
        <v>530</v>
      </c>
      <c r="S1831" s="57">
        <v>706</v>
      </c>
      <c r="T1831" s="58">
        <v>0</v>
      </c>
      <c r="U1831" s="57">
        <v>706</v>
      </c>
      <c r="V1831" s="57">
        <v>1058</v>
      </c>
      <c r="W1831" s="58">
        <v>0</v>
      </c>
      <c r="X1831" s="57">
        <v>1058</v>
      </c>
      <c r="Y1831" s="57">
        <v>1058</v>
      </c>
      <c r="Z1831" s="58">
        <v>0</v>
      </c>
      <c r="AA1831" s="57">
        <v>1058</v>
      </c>
      <c r="AB1831" s="57">
        <v>16781988</v>
      </c>
      <c r="AC1831" s="53" t="str">
        <f t="shared" si="21740"/>
        <v>Registro Valido</v>
      </c>
      <c r="AD1831" s="57">
        <f t="shared" ref="AD1831" si="22072">IF(OR(ISERROR(VLOOKUP(CONCATENATE("ALI_",$C1831,"_SEG_",$I1831,"_PROV_",$D1831),Catalogo_Precios,AD$8,FALSE)),L1831=0),0,VLOOKUP(CONCATENATE("ALI_",$C1831,"_SEG_",$I1831,"_PROV_",$D1831),Catalogo_Precios,AD$8,FALSE))</f>
        <v>530</v>
      </c>
      <c r="AE1831" s="57">
        <f t="shared" ref="AE1831" si="22073">IF(OR(ISERROR(VLOOKUP(CONCATENATE("ALI_",$C1831,"_SEG_",$I1831,"_PROV_",$D1831),Catalogo_Precios,AE$8,FALSE)),M1831=0),0,VLOOKUP(CONCATENATE("ALI_",$C1831,"_SEG_",$I1831,"_PROV_",$D1831),Catalogo_Precios,AE$8,FALSE))</f>
        <v>706</v>
      </c>
      <c r="AF1831" s="57">
        <f t="shared" ref="AF1831" si="22074">IF(OR(ISERROR(VLOOKUP(CONCATENATE("ALI_",$C1831,"_SEG_",$I1831,"_PROV_",$D1831),Catalogo_Precios,AF$8,FALSE)),N1831=0),0,VLOOKUP(CONCATENATE("ALI_",$C1831,"_SEG_",$I1831,"_PROV_",$D1831),Catalogo_Precios,AF$8,FALSE))</f>
        <v>1058</v>
      </c>
      <c r="AG1831" s="57">
        <f t="shared" ref="AG1831" si="22075">IF(OR(ISERROR(VLOOKUP(CONCATENATE("ALI_",$C1831,"_SEG_",$I1831,"_PROV_",$D1831),Catalogo_Precios,AG$8,FALSE)),O1831=0),0,VLOOKUP(CONCATENATE("ALI_",$C1831,"_SEG_",$I1831,"_PROV_",$D1831),Catalogo_Precios,AG$8,FALSE))</f>
        <v>1058</v>
      </c>
      <c r="AH1831" s="57">
        <f t="shared" ref="AH1831" si="22076">IF(OR(ISERROR(VLOOKUP(CONCATENATE("ALI_",$C1831,"_SEG_",$I1831,"_PROV_",$D1831),Catalogo_Precios,AH$8,FALSE)),L1831=0),0,VLOOKUP(CONCATENATE("ALI_",$C1831,"_SEG_",$I1831,"_PROV_",$D1831),Catalogo_Precios,AH$8,FALSE))</f>
        <v>527</v>
      </c>
      <c r="AI1831" s="57">
        <f t="shared" ref="AI1831" si="22077">IF(OR(ISERROR(VLOOKUP(CONCATENATE("ALI_",$C1831,"_SEG_",$I1831,"_PROV_",$D1831),Catalogo_Precios,AI$8,FALSE)),M1831=0),0,VLOOKUP(CONCATENATE("ALI_",$C1831,"_SEG_",$I1831,"_PROV_",$D1831),Catalogo_Precios,AI$8,FALSE))</f>
        <v>703</v>
      </c>
      <c r="AJ1831" s="57">
        <f t="shared" ref="AJ1831" si="22078">IF(OR(ISERROR(VLOOKUP(CONCATENATE("ALI_",$C1831,"_SEG_",$I1831,"_PROV_",$D1831),Catalogo_Precios,AJ$8,FALSE)),N1831=0),0,VLOOKUP(CONCATENATE("ALI_",$C1831,"_SEG_",$I1831,"_PROV_",$D1831),Catalogo_Precios,AJ$8,FALSE))</f>
        <v>1052</v>
      </c>
      <c r="AK1831" s="57">
        <f t="shared" ref="AK1831" si="22079">IF(OR(ISERROR(VLOOKUP(CONCATENATE("ALI_",$C1831,"_SEG_",$I1831,"_PROV_",$D1831),Catalogo_Precios,AK$8,FALSE)),O1831=0),0,VLOOKUP(CONCATENATE("ALI_",$C1831,"_SEG_",$I1831,"_PROV_",$D1831),Catalogo_Precios,AK$8,FALSE))</f>
        <v>1052</v>
      </c>
      <c r="AL1831" s="53"/>
      <c r="AM1831" s="59" t="str">
        <f t="shared" si="21749"/>
        <v>ALI_113_SEG_2</v>
      </c>
      <c r="AN1831" s="59" t="str">
        <f t="shared" si="21750"/>
        <v>ALI_113_SEG_2_VAL_16781988</v>
      </c>
      <c r="AO1831" s="60">
        <f t="shared" ref="AO1831" si="22080">IF(OR(AB1831="",AB1831=0),0,COUNTIF(Codificacion,AM1831))</f>
        <v>7</v>
      </c>
      <c r="AP1831" s="61">
        <f t="array" ref="AP1831">MIN(IF(Codificacion=AM1831,Total_Cotizacion,""))</f>
        <v>13356664.800000001</v>
      </c>
      <c r="AQ1831" s="62" t="b">
        <f t="shared" si="21752"/>
        <v>0</v>
      </c>
      <c r="AR1831" s="51" t="str">
        <f t="shared" ref="AR1831" si="22081">IF(COUNTIF(Codificacion2,CONCATENATE(AM1831,"_VAL_",AB1831))&gt;1,"Empate","")</f>
        <v/>
      </c>
      <c r="AS1831" s="63" t="str">
        <f t="shared" si="21615"/>
        <v/>
      </c>
      <c r="AT1831" s="59" t="str">
        <f t="shared" si="21754"/>
        <v>ALI_113_SEG_2_</v>
      </c>
      <c r="AU1831" s="63">
        <f t="shared" ref="AU1831" si="22082">IF(AND(COUNTIF(Codificacion3,AT1831)&lt;AO1831),1,COUNTIF(Codificacion3,AT1831))</f>
        <v>1</v>
      </c>
      <c r="AV1831" s="62" t="str">
        <f t="shared" si="21756"/>
        <v>No Seleccionada</v>
      </c>
      <c r="AW1831" s="53"/>
      <c r="AX1831" s="51" t="str">
        <f t="shared" si="21757"/>
        <v>ALI_113_SEG_2FALSO</v>
      </c>
      <c r="AY1831" s="51">
        <f t="shared" si="21738"/>
        <v>5</v>
      </c>
      <c r="AZ1831" s="64" t="b">
        <f t="shared" si="21758"/>
        <v>0</v>
      </c>
    </row>
    <row r="1832" spans="1:52" x14ac:dyDescent="0.2">
      <c r="A1832" s="50" t="b">
        <f t="shared" si="21701"/>
        <v>0</v>
      </c>
      <c r="B1832" s="51" t="s">
        <v>156</v>
      </c>
      <c r="C1832" s="52">
        <v>113</v>
      </c>
      <c r="D1832" s="52">
        <f t="shared" ref="D1832" si="22083">IF(ISERROR(VLOOKUP(E1832,Proveedores,2,FALSE)),"",VLOOKUP(E1832,Proveedores,2,FALSE))</f>
        <v>2095</v>
      </c>
      <c r="E1832" s="53" t="s">
        <v>157</v>
      </c>
      <c r="F1832" s="54">
        <v>138</v>
      </c>
      <c r="G1832" s="53" t="s">
        <v>56</v>
      </c>
      <c r="H1832" s="53" t="s">
        <v>65</v>
      </c>
      <c r="I1832" s="52">
        <v>3</v>
      </c>
      <c r="J1832" s="53" t="s">
        <v>58</v>
      </c>
      <c r="K1832" s="55">
        <v>44835</v>
      </c>
      <c r="L1832" s="56">
        <v>7388</v>
      </c>
      <c r="M1832" s="56">
        <v>8885</v>
      </c>
      <c r="N1832" s="56">
        <v>5724</v>
      </c>
      <c r="O1832" s="56">
        <v>411</v>
      </c>
      <c r="P1832" s="57">
        <v>530</v>
      </c>
      <c r="Q1832" s="58">
        <v>0</v>
      </c>
      <c r="R1832" s="57">
        <v>530</v>
      </c>
      <c r="S1832" s="57">
        <v>706</v>
      </c>
      <c r="T1832" s="58">
        <v>0</v>
      </c>
      <c r="U1832" s="57">
        <v>706</v>
      </c>
      <c r="V1832" s="57">
        <v>1058</v>
      </c>
      <c r="W1832" s="58">
        <v>0</v>
      </c>
      <c r="X1832" s="57">
        <v>1058</v>
      </c>
      <c r="Y1832" s="57">
        <v>1058</v>
      </c>
      <c r="Z1832" s="58">
        <v>0</v>
      </c>
      <c r="AA1832" s="57">
        <v>1058</v>
      </c>
      <c r="AB1832" s="57">
        <v>16679280</v>
      </c>
      <c r="AC1832" s="53" t="str">
        <f t="shared" si="21740"/>
        <v>Registro Valido</v>
      </c>
      <c r="AD1832" s="57">
        <f t="shared" ref="AD1832" si="22084">IF(OR(ISERROR(VLOOKUP(CONCATENATE("ALI_",$C1832,"_SEG_",$I1832,"_PROV_",$D1832),Catalogo_Precios,AD$8,FALSE)),L1832=0),0,VLOOKUP(CONCATENATE("ALI_",$C1832,"_SEG_",$I1832,"_PROV_",$D1832),Catalogo_Precios,AD$8,FALSE))</f>
        <v>530</v>
      </c>
      <c r="AE1832" s="57">
        <f t="shared" ref="AE1832" si="22085">IF(OR(ISERROR(VLOOKUP(CONCATENATE("ALI_",$C1832,"_SEG_",$I1832,"_PROV_",$D1832),Catalogo_Precios,AE$8,FALSE)),M1832=0),0,VLOOKUP(CONCATENATE("ALI_",$C1832,"_SEG_",$I1832,"_PROV_",$D1832),Catalogo_Precios,AE$8,FALSE))</f>
        <v>706</v>
      </c>
      <c r="AF1832" s="57">
        <f t="shared" ref="AF1832" si="22086">IF(OR(ISERROR(VLOOKUP(CONCATENATE("ALI_",$C1832,"_SEG_",$I1832,"_PROV_",$D1832),Catalogo_Precios,AF$8,FALSE)),N1832=0),0,VLOOKUP(CONCATENATE("ALI_",$C1832,"_SEG_",$I1832,"_PROV_",$D1832),Catalogo_Precios,AF$8,FALSE))</f>
        <v>1058</v>
      </c>
      <c r="AG1832" s="57">
        <f t="shared" ref="AG1832" si="22087">IF(OR(ISERROR(VLOOKUP(CONCATENATE("ALI_",$C1832,"_SEG_",$I1832,"_PROV_",$D1832),Catalogo_Precios,AG$8,FALSE)),O1832=0),0,VLOOKUP(CONCATENATE("ALI_",$C1832,"_SEG_",$I1832,"_PROV_",$D1832),Catalogo_Precios,AG$8,FALSE))</f>
        <v>1058</v>
      </c>
      <c r="AH1832" s="57">
        <f t="shared" ref="AH1832" si="22088">IF(OR(ISERROR(VLOOKUP(CONCATENATE("ALI_",$C1832,"_SEG_",$I1832,"_PROV_",$D1832),Catalogo_Precios,AH$8,FALSE)),L1832=0),0,VLOOKUP(CONCATENATE("ALI_",$C1832,"_SEG_",$I1832,"_PROV_",$D1832),Catalogo_Precios,AH$8,FALSE))</f>
        <v>527</v>
      </c>
      <c r="AI1832" s="57">
        <f t="shared" ref="AI1832" si="22089">IF(OR(ISERROR(VLOOKUP(CONCATENATE("ALI_",$C1832,"_SEG_",$I1832,"_PROV_",$D1832),Catalogo_Precios,AI$8,FALSE)),M1832=0),0,VLOOKUP(CONCATENATE("ALI_",$C1832,"_SEG_",$I1832,"_PROV_",$D1832),Catalogo_Precios,AI$8,FALSE))</f>
        <v>703</v>
      </c>
      <c r="AJ1832" s="57">
        <f t="shared" ref="AJ1832" si="22090">IF(OR(ISERROR(VLOOKUP(CONCATENATE("ALI_",$C1832,"_SEG_",$I1832,"_PROV_",$D1832),Catalogo_Precios,AJ$8,FALSE)),N1832=0),0,VLOOKUP(CONCATENATE("ALI_",$C1832,"_SEG_",$I1832,"_PROV_",$D1832),Catalogo_Precios,AJ$8,FALSE))</f>
        <v>1052</v>
      </c>
      <c r="AK1832" s="57">
        <f t="shared" ref="AK1832" si="22091">IF(OR(ISERROR(VLOOKUP(CONCATENATE("ALI_",$C1832,"_SEG_",$I1832,"_PROV_",$D1832),Catalogo_Precios,AK$8,FALSE)),O1832=0),0,VLOOKUP(CONCATENATE("ALI_",$C1832,"_SEG_",$I1832,"_PROV_",$D1832),Catalogo_Precios,AK$8,FALSE))</f>
        <v>1052</v>
      </c>
      <c r="AL1832" s="53"/>
      <c r="AM1832" s="59" t="str">
        <f t="shared" si="21749"/>
        <v>ALI_113_SEG_3</v>
      </c>
      <c r="AN1832" s="59" t="str">
        <f t="shared" si="21750"/>
        <v>ALI_113_SEG_3_VAL_16679280</v>
      </c>
      <c r="AO1832" s="60">
        <f t="shared" ref="AO1832" si="22092">IF(OR(AB1832="",AB1832=0),0,COUNTIF(Codificacion,AM1832))</f>
        <v>7</v>
      </c>
      <c r="AP1832" s="61">
        <f t="array" ref="AP1832">MIN(IF(Codificacion=AM1832,Total_Cotizacion,""))</f>
        <v>13274920.800000001</v>
      </c>
      <c r="AQ1832" s="62" t="b">
        <f t="shared" si="21752"/>
        <v>0</v>
      </c>
      <c r="AR1832" s="51" t="str">
        <f t="shared" ref="AR1832" si="22093">IF(COUNTIF(Codificacion2,CONCATENATE(AM1832,"_VAL_",AB1832))&gt;1,"Empate","")</f>
        <v/>
      </c>
      <c r="AS1832" s="63" t="str">
        <f t="shared" si="21615"/>
        <v/>
      </c>
      <c r="AT1832" s="59" t="str">
        <f t="shared" si="21754"/>
        <v>ALI_113_SEG_3_</v>
      </c>
      <c r="AU1832" s="63">
        <f t="shared" ref="AU1832" si="22094">IF(AND(COUNTIF(Codificacion3,AT1832)&lt;AO1832),1,COUNTIF(Codificacion3,AT1832))</f>
        <v>1</v>
      </c>
      <c r="AV1832" s="62" t="str">
        <f t="shared" si="21756"/>
        <v>No Seleccionada</v>
      </c>
      <c r="AW1832" s="53"/>
      <c r="AX1832" s="51" t="str">
        <f t="shared" si="21757"/>
        <v>ALI_113_SEG_3FALSO</v>
      </c>
      <c r="AY1832" s="51">
        <f t="shared" si="21738"/>
        <v>5</v>
      </c>
      <c r="AZ1832" s="64" t="b">
        <f t="shared" si="21758"/>
        <v>0</v>
      </c>
    </row>
    <row r="1833" spans="1:52" x14ac:dyDescent="0.2">
      <c r="A1833" s="50" t="b">
        <f t="shared" si="21701"/>
        <v>0</v>
      </c>
      <c r="B1833" s="51" t="s">
        <v>156</v>
      </c>
      <c r="C1833" s="52">
        <v>113</v>
      </c>
      <c r="D1833" s="52">
        <f t="shared" ref="D1833" si="22095">IF(ISERROR(VLOOKUP(E1833,Proveedores,2,FALSE)),"",VLOOKUP(E1833,Proveedores,2,FALSE))</f>
        <v>2095</v>
      </c>
      <c r="E1833" s="53" t="s">
        <v>157</v>
      </c>
      <c r="F1833" s="54">
        <v>139</v>
      </c>
      <c r="G1833" s="53" t="s">
        <v>56</v>
      </c>
      <c r="H1833" s="53" t="s">
        <v>65</v>
      </c>
      <c r="I1833" s="52">
        <v>4</v>
      </c>
      <c r="J1833" s="53" t="s">
        <v>58</v>
      </c>
      <c r="K1833" s="55">
        <v>44835</v>
      </c>
      <c r="L1833" s="56">
        <v>7872</v>
      </c>
      <c r="M1833" s="56">
        <v>9466</v>
      </c>
      <c r="N1833" s="56">
        <v>6098</v>
      </c>
      <c r="O1833" s="56">
        <v>439</v>
      </c>
      <c r="P1833" s="57">
        <v>530</v>
      </c>
      <c r="Q1833" s="58">
        <v>0</v>
      </c>
      <c r="R1833" s="57">
        <v>530</v>
      </c>
      <c r="S1833" s="57">
        <v>706</v>
      </c>
      <c r="T1833" s="58">
        <v>0</v>
      </c>
      <c r="U1833" s="57">
        <v>706</v>
      </c>
      <c r="V1833" s="57">
        <v>1058</v>
      </c>
      <c r="W1833" s="58">
        <v>0</v>
      </c>
      <c r="X1833" s="57">
        <v>1058</v>
      </c>
      <c r="Y1833" s="57">
        <v>1058</v>
      </c>
      <c r="Z1833" s="58">
        <v>0</v>
      </c>
      <c r="AA1833" s="57">
        <v>1058</v>
      </c>
      <c r="AB1833" s="57">
        <v>17771302</v>
      </c>
      <c r="AC1833" s="53" t="str">
        <f t="shared" si="21740"/>
        <v>Registro Valido</v>
      </c>
      <c r="AD1833" s="57">
        <f t="shared" ref="AD1833" si="22096">IF(OR(ISERROR(VLOOKUP(CONCATENATE("ALI_",$C1833,"_SEG_",$I1833,"_PROV_",$D1833),Catalogo_Precios,AD$8,FALSE)),L1833=0),0,VLOOKUP(CONCATENATE("ALI_",$C1833,"_SEG_",$I1833,"_PROV_",$D1833),Catalogo_Precios,AD$8,FALSE))</f>
        <v>530</v>
      </c>
      <c r="AE1833" s="57">
        <f t="shared" ref="AE1833" si="22097">IF(OR(ISERROR(VLOOKUP(CONCATENATE("ALI_",$C1833,"_SEG_",$I1833,"_PROV_",$D1833),Catalogo_Precios,AE$8,FALSE)),M1833=0),0,VLOOKUP(CONCATENATE("ALI_",$C1833,"_SEG_",$I1833,"_PROV_",$D1833),Catalogo_Precios,AE$8,FALSE))</f>
        <v>706</v>
      </c>
      <c r="AF1833" s="57">
        <f t="shared" ref="AF1833" si="22098">IF(OR(ISERROR(VLOOKUP(CONCATENATE("ALI_",$C1833,"_SEG_",$I1833,"_PROV_",$D1833),Catalogo_Precios,AF$8,FALSE)),N1833=0),0,VLOOKUP(CONCATENATE("ALI_",$C1833,"_SEG_",$I1833,"_PROV_",$D1833),Catalogo_Precios,AF$8,FALSE))</f>
        <v>1058</v>
      </c>
      <c r="AG1833" s="57">
        <f t="shared" ref="AG1833" si="22099">IF(OR(ISERROR(VLOOKUP(CONCATENATE("ALI_",$C1833,"_SEG_",$I1833,"_PROV_",$D1833),Catalogo_Precios,AG$8,FALSE)),O1833=0),0,VLOOKUP(CONCATENATE("ALI_",$C1833,"_SEG_",$I1833,"_PROV_",$D1833),Catalogo_Precios,AG$8,FALSE))</f>
        <v>1058</v>
      </c>
      <c r="AH1833" s="57">
        <f t="shared" ref="AH1833" si="22100">IF(OR(ISERROR(VLOOKUP(CONCATENATE("ALI_",$C1833,"_SEG_",$I1833,"_PROV_",$D1833),Catalogo_Precios,AH$8,FALSE)),L1833=0),0,VLOOKUP(CONCATENATE("ALI_",$C1833,"_SEG_",$I1833,"_PROV_",$D1833),Catalogo_Precios,AH$8,FALSE))</f>
        <v>527</v>
      </c>
      <c r="AI1833" s="57">
        <f t="shared" ref="AI1833" si="22101">IF(OR(ISERROR(VLOOKUP(CONCATENATE("ALI_",$C1833,"_SEG_",$I1833,"_PROV_",$D1833),Catalogo_Precios,AI$8,FALSE)),M1833=0),0,VLOOKUP(CONCATENATE("ALI_",$C1833,"_SEG_",$I1833,"_PROV_",$D1833),Catalogo_Precios,AI$8,FALSE))</f>
        <v>703</v>
      </c>
      <c r="AJ1833" s="57">
        <f t="shared" ref="AJ1833" si="22102">IF(OR(ISERROR(VLOOKUP(CONCATENATE("ALI_",$C1833,"_SEG_",$I1833,"_PROV_",$D1833),Catalogo_Precios,AJ$8,FALSE)),N1833=0),0,VLOOKUP(CONCATENATE("ALI_",$C1833,"_SEG_",$I1833,"_PROV_",$D1833),Catalogo_Precios,AJ$8,FALSE))</f>
        <v>1052</v>
      </c>
      <c r="AK1833" s="57">
        <f t="shared" ref="AK1833" si="22103">IF(OR(ISERROR(VLOOKUP(CONCATENATE("ALI_",$C1833,"_SEG_",$I1833,"_PROV_",$D1833),Catalogo_Precios,AK$8,FALSE)),O1833=0),0,VLOOKUP(CONCATENATE("ALI_",$C1833,"_SEG_",$I1833,"_PROV_",$D1833),Catalogo_Precios,AK$8,FALSE))</f>
        <v>1052</v>
      </c>
      <c r="AL1833" s="53"/>
      <c r="AM1833" s="59" t="str">
        <f t="shared" si="21749"/>
        <v>ALI_113_SEG_4</v>
      </c>
      <c r="AN1833" s="59" t="str">
        <f t="shared" si="21750"/>
        <v>ALI_113_SEG_4_VAL_17771302</v>
      </c>
      <c r="AO1833" s="60">
        <f t="shared" ref="AO1833" si="22104">IF(OR(AB1833="",AB1833=0),0,COUNTIF(Codificacion,AM1833))</f>
        <v>6</v>
      </c>
      <c r="AP1833" s="61">
        <f t="array" ref="AP1833">MIN(IF(Codificacion=AM1833,Total_Cotizacion,""))</f>
        <v>14144052.799999999</v>
      </c>
      <c r="AQ1833" s="62" t="b">
        <f t="shared" si="21752"/>
        <v>0</v>
      </c>
      <c r="AR1833" s="51" t="str">
        <f t="shared" ref="AR1833" si="22105">IF(COUNTIF(Codificacion2,CONCATENATE(AM1833,"_VAL_",AB1833))&gt;1,"Empate","")</f>
        <v/>
      </c>
      <c r="AS1833" s="63" t="str">
        <f t="shared" si="21615"/>
        <v/>
      </c>
      <c r="AT1833" s="59" t="str">
        <f t="shared" si="21754"/>
        <v>ALI_113_SEG_4_</v>
      </c>
      <c r="AU1833" s="63">
        <f t="shared" ref="AU1833" si="22106">IF(AND(COUNTIF(Codificacion3,AT1833)&lt;AO1833),1,COUNTIF(Codificacion3,AT1833))</f>
        <v>1</v>
      </c>
      <c r="AV1833" s="62" t="str">
        <f t="shared" si="21756"/>
        <v>No Seleccionada</v>
      </c>
      <c r="AW1833" s="53"/>
      <c r="AX1833" s="51" t="str">
        <f t="shared" si="21757"/>
        <v>ALI_113_SEG_4FALSO</v>
      </c>
      <c r="AY1833" s="51">
        <f t="shared" si="21738"/>
        <v>4</v>
      </c>
      <c r="AZ1833" s="64" t="b">
        <f t="shared" si="21758"/>
        <v>0</v>
      </c>
    </row>
    <row r="1834" spans="1:52" x14ac:dyDescent="0.2">
      <c r="A1834" s="50" t="b">
        <f t="shared" si="21701"/>
        <v>0</v>
      </c>
      <c r="B1834" s="51" t="s">
        <v>156</v>
      </c>
      <c r="C1834" s="52">
        <v>113</v>
      </c>
      <c r="D1834" s="52">
        <f t="shared" ref="D1834" si="22107">IF(ISERROR(VLOOKUP(E1834,Proveedores,2,FALSE)),"",VLOOKUP(E1834,Proveedores,2,FALSE))</f>
        <v>2095</v>
      </c>
      <c r="E1834" s="53" t="s">
        <v>157</v>
      </c>
      <c r="F1834" s="54">
        <v>140</v>
      </c>
      <c r="G1834" s="53" t="s">
        <v>56</v>
      </c>
      <c r="H1834" s="53" t="s">
        <v>65</v>
      </c>
      <c r="I1834" s="52">
        <v>5</v>
      </c>
      <c r="J1834" s="53" t="s">
        <v>58</v>
      </c>
      <c r="K1834" s="55">
        <v>44835</v>
      </c>
      <c r="L1834" s="56">
        <v>7318</v>
      </c>
      <c r="M1834" s="56">
        <v>8801</v>
      </c>
      <c r="N1834" s="56">
        <v>5670</v>
      </c>
      <c r="O1834" s="56">
        <v>407</v>
      </c>
      <c r="P1834" s="57">
        <v>530</v>
      </c>
      <c r="Q1834" s="58">
        <v>0</v>
      </c>
      <c r="R1834" s="57">
        <v>530</v>
      </c>
      <c r="S1834" s="57">
        <v>706</v>
      </c>
      <c r="T1834" s="58">
        <v>0</v>
      </c>
      <c r="U1834" s="57">
        <v>706</v>
      </c>
      <c r="V1834" s="57">
        <v>1058</v>
      </c>
      <c r="W1834" s="58">
        <v>0</v>
      </c>
      <c r="X1834" s="57">
        <v>1058</v>
      </c>
      <c r="Y1834" s="57">
        <v>1058</v>
      </c>
      <c r="Z1834" s="58">
        <v>0</v>
      </c>
      <c r="AA1834" s="57">
        <v>1058</v>
      </c>
      <c r="AB1834" s="57">
        <v>16521512</v>
      </c>
      <c r="AC1834" s="53" t="str">
        <f t="shared" si="21740"/>
        <v>Registro Valido</v>
      </c>
      <c r="AD1834" s="57">
        <f t="shared" ref="AD1834" si="22108">IF(OR(ISERROR(VLOOKUP(CONCATENATE("ALI_",$C1834,"_SEG_",$I1834,"_PROV_",$D1834),Catalogo_Precios,AD$8,FALSE)),L1834=0),0,VLOOKUP(CONCATENATE("ALI_",$C1834,"_SEG_",$I1834,"_PROV_",$D1834),Catalogo_Precios,AD$8,FALSE))</f>
        <v>530</v>
      </c>
      <c r="AE1834" s="57">
        <f t="shared" ref="AE1834" si="22109">IF(OR(ISERROR(VLOOKUP(CONCATENATE("ALI_",$C1834,"_SEG_",$I1834,"_PROV_",$D1834),Catalogo_Precios,AE$8,FALSE)),M1834=0),0,VLOOKUP(CONCATENATE("ALI_",$C1834,"_SEG_",$I1834,"_PROV_",$D1834),Catalogo_Precios,AE$8,FALSE))</f>
        <v>706</v>
      </c>
      <c r="AF1834" s="57">
        <f t="shared" ref="AF1834" si="22110">IF(OR(ISERROR(VLOOKUP(CONCATENATE("ALI_",$C1834,"_SEG_",$I1834,"_PROV_",$D1834),Catalogo_Precios,AF$8,FALSE)),N1834=0),0,VLOOKUP(CONCATENATE("ALI_",$C1834,"_SEG_",$I1834,"_PROV_",$D1834),Catalogo_Precios,AF$8,FALSE))</f>
        <v>1058</v>
      </c>
      <c r="AG1834" s="57">
        <f t="shared" ref="AG1834" si="22111">IF(OR(ISERROR(VLOOKUP(CONCATENATE("ALI_",$C1834,"_SEG_",$I1834,"_PROV_",$D1834),Catalogo_Precios,AG$8,FALSE)),O1834=0),0,VLOOKUP(CONCATENATE("ALI_",$C1834,"_SEG_",$I1834,"_PROV_",$D1834),Catalogo_Precios,AG$8,FALSE))</f>
        <v>1058</v>
      </c>
      <c r="AH1834" s="57">
        <f t="shared" ref="AH1834" si="22112">IF(OR(ISERROR(VLOOKUP(CONCATENATE("ALI_",$C1834,"_SEG_",$I1834,"_PROV_",$D1834),Catalogo_Precios,AH$8,FALSE)),L1834=0),0,VLOOKUP(CONCATENATE("ALI_",$C1834,"_SEG_",$I1834,"_PROV_",$D1834),Catalogo_Precios,AH$8,FALSE))</f>
        <v>527</v>
      </c>
      <c r="AI1834" s="57">
        <f t="shared" ref="AI1834" si="22113">IF(OR(ISERROR(VLOOKUP(CONCATENATE("ALI_",$C1834,"_SEG_",$I1834,"_PROV_",$D1834),Catalogo_Precios,AI$8,FALSE)),M1834=0),0,VLOOKUP(CONCATENATE("ALI_",$C1834,"_SEG_",$I1834,"_PROV_",$D1834),Catalogo_Precios,AI$8,FALSE))</f>
        <v>703</v>
      </c>
      <c r="AJ1834" s="57">
        <f t="shared" ref="AJ1834" si="22114">IF(OR(ISERROR(VLOOKUP(CONCATENATE("ALI_",$C1834,"_SEG_",$I1834,"_PROV_",$D1834),Catalogo_Precios,AJ$8,FALSE)),N1834=0),0,VLOOKUP(CONCATENATE("ALI_",$C1834,"_SEG_",$I1834,"_PROV_",$D1834),Catalogo_Precios,AJ$8,FALSE))</f>
        <v>1052</v>
      </c>
      <c r="AK1834" s="57">
        <f t="shared" ref="AK1834" si="22115">IF(OR(ISERROR(VLOOKUP(CONCATENATE("ALI_",$C1834,"_SEG_",$I1834,"_PROV_",$D1834),Catalogo_Precios,AK$8,FALSE)),O1834=0),0,VLOOKUP(CONCATENATE("ALI_",$C1834,"_SEG_",$I1834,"_PROV_",$D1834),Catalogo_Precios,AK$8,FALSE))</f>
        <v>1052</v>
      </c>
      <c r="AL1834" s="53"/>
      <c r="AM1834" s="59" t="str">
        <f t="shared" si="21749"/>
        <v>ALI_113_SEG_5</v>
      </c>
      <c r="AN1834" s="59" t="str">
        <f t="shared" si="21750"/>
        <v>ALI_113_SEG_5_VAL_16521512</v>
      </c>
      <c r="AO1834" s="60">
        <f t="shared" ref="AO1834" si="22116">IF(OR(AB1834="",AB1834=0),0,COUNTIF(Codificacion,AM1834))</f>
        <v>6</v>
      </c>
      <c r="AP1834" s="61">
        <f t="array" ref="AP1834">MIN(IF(Codificacion=AM1834,Total_Cotizacion,""))</f>
        <v>13149354.399999999</v>
      </c>
      <c r="AQ1834" s="62" t="b">
        <f t="shared" si="21752"/>
        <v>0</v>
      </c>
      <c r="AR1834" s="51" t="str">
        <f t="shared" ref="AR1834" si="22117">IF(COUNTIF(Codificacion2,CONCATENATE(AM1834,"_VAL_",AB1834))&gt;1,"Empate","")</f>
        <v/>
      </c>
      <c r="AS1834" s="63" t="str">
        <f t="shared" si="21615"/>
        <v/>
      </c>
      <c r="AT1834" s="59" t="str">
        <f t="shared" si="21754"/>
        <v>ALI_113_SEG_5_</v>
      </c>
      <c r="AU1834" s="63">
        <f t="shared" ref="AU1834" si="22118">IF(AND(COUNTIF(Codificacion3,AT1834)&lt;AO1834),1,COUNTIF(Codificacion3,AT1834))</f>
        <v>1</v>
      </c>
      <c r="AV1834" s="62" t="str">
        <f t="shared" si="21756"/>
        <v>No Seleccionada</v>
      </c>
      <c r="AW1834" s="53"/>
      <c r="AX1834" s="51" t="str">
        <f t="shared" si="21757"/>
        <v>ALI_113_SEG_5FALSO</v>
      </c>
      <c r="AY1834" s="51">
        <f t="shared" si="21738"/>
        <v>4</v>
      </c>
      <c r="AZ1834" s="64" t="b">
        <f t="shared" si="21758"/>
        <v>0</v>
      </c>
    </row>
    <row r="1835" spans="1:52" x14ac:dyDescent="0.2">
      <c r="A1835" s="50" t="b">
        <f t="shared" si="21701"/>
        <v>0</v>
      </c>
      <c r="B1835" s="51" t="s">
        <v>156</v>
      </c>
      <c r="C1835" s="52">
        <v>113</v>
      </c>
      <c r="D1835" s="52">
        <f t="shared" ref="D1835" si="22119">IF(ISERROR(VLOOKUP(E1835,Proveedores,2,FALSE)),"",VLOOKUP(E1835,Proveedores,2,FALSE))</f>
        <v>2095</v>
      </c>
      <c r="E1835" s="53" t="s">
        <v>157</v>
      </c>
      <c r="F1835" s="54">
        <v>141</v>
      </c>
      <c r="G1835" s="53" t="s">
        <v>56</v>
      </c>
      <c r="H1835" s="53" t="s">
        <v>65</v>
      </c>
      <c r="I1835" s="52">
        <v>6</v>
      </c>
      <c r="J1835" s="53" t="s">
        <v>58</v>
      </c>
      <c r="K1835" s="55">
        <v>44835</v>
      </c>
      <c r="L1835" s="56">
        <v>7920</v>
      </c>
      <c r="M1835" s="56">
        <v>9526</v>
      </c>
      <c r="N1835" s="56">
        <v>6136</v>
      </c>
      <c r="O1835" s="56">
        <v>441</v>
      </c>
      <c r="P1835" s="57">
        <v>530</v>
      </c>
      <c r="Q1835" s="58">
        <v>0</v>
      </c>
      <c r="R1835" s="57">
        <v>530</v>
      </c>
      <c r="S1835" s="57">
        <v>706</v>
      </c>
      <c r="T1835" s="58">
        <v>0</v>
      </c>
      <c r="U1835" s="57">
        <v>706</v>
      </c>
      <c r="V1835" s="57">
        <v>1058</v>
      </c>
      <c r="W1835" s="58">
        <v>0</v>
      </c>
      <c r="X1835" s="57">
        <v>1058</v>
      </c>
      <c r="Y1835" s="57">
        <v>1058</v>
      </c>
      <c r="Z1835" s="58">
        <v>0</v>
      </c>
      <c r="AA1835" s="57">
        <v>1058</v>
      </c>
      <c r="AB1835" s="57">
        <v>17881422</v>
      </c>
      <c r="AC1835" s="53" t="str">
        <f t="shared" si="21740"/>
        <v>Registro Valido</v>
      </c>
      <c r="AD1835" s="57">
        <f t="shared" ref="AD1835" si="22120">IF(OR(ISERROR(VLOOKUP(CONCATENATE("ALI_",$C1835,"_SEG_",$I1835,"_PROV_",$D1835),Catalogo_Precios,AD$8,FALSE)),L1835=0),0,VLOOKUP(CONCATENATE("ALI_",$C1835,"_SEG_",$I1835,"_PROV_",$D1835),Catalogo_Precios,AD$8,FALSE))</f>
        <v>530</v>
      </c>
      <c r="AE1835" s="57">
        <f t="shared" ref="AE1835" si="22121">IF(OR(ISERROR(VLOOKUP(CONCATENATE("ALI_",$C1835,"_SEG_",$I1835,"_PROV_",$D1835),Catalogo_Precios,AE$8,FALSE)),M1835=0),0,VLOOKUP(CONCATENATE("ALI_",$C1835,"_SEG_",$I1835,"_PROV_",$D1835),Catalogo_Precios,AE$8,FALSE))</f>
        <v>706</v>
      </c>
      <c r="AF1835" s="57">
        <f t="shared" ref="AF1835" si="22122">IF(OR(ISERROR(VLOOKUP(CONCATENATE("ALI_",$C1835,"_SEG_",$I1835,"_PROV_",$D1835),Catalogo_Precios,AF$8,FALSE)),N1835=0),0,VLOOKUP(CONCATENATE("ALI_",$C1835,"_SEG_",$I1835,"_PROV_",$D1835),Catalogo_Precios,AF$8,FALSE))</f>
        <v>1058</v>
      </c>
      <c r="AG1835" s="57">
        <f t="shared" ref="AG1835" si="22123">IF(OR(ISERROR(VLOOKUP(CONCATENATE("ALI_",$C1835,"_SEG_",$I1835,"_PROV_",$D1835),Catalogo_Precios,AG$8,FALSE)),O1835=0),0,VLOOKUP(CONCATENATE("ALI_",$C1835,"_SEG_",$I1835,"_PROV_",$D1835),Catalogo_Precios,AG$8,FALSE))</f>
        <v>1058</v>
      </c>
      <c r="AH1835" s="57">
        <f t="shared" ref="AH1835" si="22124">IF(OR(ISERROR(VLOOKUP(CONCATENATE("ALI_",$C1835,"_SEG_",$I1835,"_PROV_",$D1835),Catalogo_Precios,AH$8,FALSE)),L1835=0),0,VLOOKUP(CONCATENATE("ALI_",$C1835,"_SEG_",$I1835,"_PROV_",$D1835),Catalogo_Precios,AH$8,FALSE))</f>
        <v>527</v>
      </c>
      <c r="AI1835" s="57">
        <f t="shared" ref="AI1835" si="22125">IF(OR(ISERROR(VLOOKUP(CONCATENATE("ALI_",$C1835,"_SEG_",$I1835,"_PROV_",$D1835),Catalogo_Precios,AI$8,FALSE)),M1835=0),0,VLOOKUP(CONCATENATE("ALI_",$C1835,"_SEG_",$I1835,"_PROV_",$D1835),Catalogo_Precios,AI$8,FALSE))</f>
        <v>703</v>
      </c>
      <c r="AJ1835" s="57">
        <f t="shared" ref="AJ1835" si="22126">IF(OR(ISERROR(VLOOKUP(CONCATENATE("ALI_",$C1835,"_SEG_",$I1835,"_PROV_",$D1835),Catalogo_Precios,AJ$8,FALSE)),N1835=0),0,VLOOKUP(CONCATENATE("ALI_",$C1835,"_SEG_",$I1835,"_PROV_",$D1835),Catalogo_Precios,AJ$8,FALSE))</f>
        <v>1052</v>
      </c>
      <c r="AK1835" s="57">
        <f t="shared" ref="AK1835" si="22127">IF(OR(ISERROR(VLOOKUP(CONCATENATE("ALI_",$C1835,"_SEG_",$I1835,"_PROV_",$D1835),Catalogo_Precios,AK$8,FALSE)),O1835=0),0,VLOOKUP(CONCATENATE("ALI_",$C1835,"_SEG_",$I1835,"_PROV_",$D1835),Catalogo_Precios,AK$8,FALSE))</f>
        <v>1052</v>
      </c>
      <c r="AL1835" s="53"/>
      <c r="AM1835" s="59" t="str">
        <f t="shared" si="21749"/>
        <v>ALI_113_SEG_6</v>
      </c>
      <c r="AN1835" s="59" t="str">
        <f t="shared" si="21750"/>
        <v>ALI_113_SEG_6_VAL_17881422</v>
      </c>
      <c r="AO1835" s="60">
        <f t="shared" ref="AO1835" si="22128">IF(OR(AB1835="",AB1835=0),0,COUNTIF(Codificacion,AM1835))</f>
        <v>6</v>
      </c>
      <c r="AP1835" s="61">
        <f t="array" ref="AP1835">MIN(IF(Codificacion=AM1835,Total_Cotizacion,""))</f>
        <v>14231697.6</v>
      </c>
      <c r="AQ1835" s="62" t="b">
        <f t="shared" si="21752"/>
        <v>0</v>
      </c>
      <c r="AR1835" s="51" t="str">
        <f t="shared" ref="AR1835" si="22129">IF(COUNTIF(Codificacion2,CONCATENATE(AM1835,"_VAL_",AB1835))&gt;1,"Empate","")</f>
        <v/>
      </c>
      <c r="AS1835" s="63" t="str">
        <f t="shared" si="21615"/>
        <v/>
      </c>
      <c r="AT1835" s="59" t="str">
        <f t="shared" si="21754"/>
        <v>ALI_113_SEG_6_</v>
      </c>
      <c r="AU1835" s="63">
        <f t="shared" ref="AU1835" si="22130">IF(AND(COUNTIF(Codificacion3,AT1835)&lt;AO1835),1,COUNTIF(Codificacion3,AT1835))</f>
        <v>1</v>
      </c>
      <c r="AV1835" s="62" t="str">
        <f t="shared" si="21756"/>
        <v>No Seleccionada</v>
      </c>
      <c r="AW1835" s="53"/>
      <c r="AX1835" s="51" t="str">
        <f t="shared" si="21757"/>
        <v>ALI_113_SEG_6FALSO</v>
      </c>
      <c r="AY1835" s="51">
        <f t="shared" si="21738"/>
        <v>4</v>
      </c>
      <c r="AZ1835" s="64" t="b">
        <f t="shared" si="21758"/>
        <v>0</v>
      </c>
    </row>
    <row r="1836" spans="1:52" x14ac:dyDescent="0.2">
      <c r="A1836" s="50" t="b">
        <f t="shared" si="21701"/>
        <v>0</v>
      </c>
      <c r="B1836" s="51" t="s">
        <v>156</v>
      </c>
      <c r="C1836" s="52">
        <v>113</v>
      </c>
      <c r="D1836" s="52">
        <f t="shared" ref="D1836" si="22131">IF(ISERROR(VLOOKUP(E1836,Proveedores,2,FALSE)),"",VLOOKUP(E1836,Proveedores,2,FALSE))</f>
        <v>2095</v>
      </c>
      <c r="E1836" s="53" t="s">
        <v>157</v>
      </c>
      <c r="F1836" s="54">
        <v>142</v>
      </c>
      <c r="G1836" s="53" t="s">
        <v>56</v>
      </c>
      <c r="H1836" s="53" t="s">
        <v>65</v>
      </c>
      <c r="I1836" s="52">
        <v>7</v>
      </c>
      <c r="J1836" s="53" t="s">
        <v>58</v>
      </c>
      <c r="K1836" s="55">
        <v>44835</v>
      </c>
      <c r="L1836" s="56">
        <v>8089</v>
      </c>
      <c r="M1836" s="56">
        <v>9728</v>
      </c>
      <c r="N1836" s="56">
        <v>6267</v>
      </c>
      <c r="O1836" s="56">
        <v>450</v>
      </c>
      <c r="P1836" s="57">
        <v>530</v>
      </c>
      <c r="Q1836" s="58">
        <v>0</v>
      </c>
      <c r="R1836" s="57">
        <v>530</v>
      </c>
      <c r="S1836" s="57">
        <v>706</v>
      </c>
      <c r="T1836" s="58">
        <v>0</v>
      </c>
      <c r="U1836" s="57">
        <v>706</v>
      </c>
      <c r="V1836" s="57">
        <v>1058</v>
      </c>
      <c r="W1836" s="58">
        <v>0</v>
      </c>
      <c r="X1836" s="57">
        <v>1058</v>
      </c>
      <c r="Y1836" s="57">
        <v>1058</v>
      </c>
      <c r="Z1836" s="58">
        <v>0</v>
      </c>
      <c r="AA1836" s="57">
        <v>1058</v>
      </c>
      <c r="AB1836" s="57">
        <v>18261724</v>
      </c>
      <c r="AC1836" s="53" t="str">
        <f t="shared" si="21740"/>
        <v>Registro Valido</v>
      </c>
      <c r="AD1836" s="57">
        <f t="shared" ref="AD1836" si="22132">IF(OR(ISERROR(VLOOKUP(CONCATENATE("ALI_",$C1836,"_SEG_",$I1836,"_PROV_",$D1836),Catalogo_Precios,AD$8,FALSE)),L1836=0),0,VLOOKUP(CONCATENATE("ALI_",$C1836,"_SEG_",$I1836,"_PROV_",$D1836),Catalogo_Precios,AD$8,FALSE))</f>
        <v>530</v>
      </c>
      <c r="AE1836" s="57">
        <f t="shared" ref="AE1836" si="22133">IF(OR(ISERROR(VLOOKUP(CONCATENATE("ALI_",$C1836,"_SEG_",$I1836,"_PROV_",$D1836),Catalogo_Precios,AE$8,FALSE)),M1836=0),0,VLOOKUP(CONCATENATE("ALI_",$C1836,"_SEG_",$I1836,"_PROV_",$D1836),Catalogo_Precios,AE$8,FALSE))</f>
        <v>706</v>
      </c>
      <c r="AF1836" s="57">
        <f t="shared" ref="AF1836" si="22134">IF(OR(ISERROR(VLOOKUP(CONCATENATE("ALI_",$C1836,"_SEG_",$I1836,"_PROV_",$D1836),Catalogo_Precios,AF$8,FALSE)),N1836=0),0,VLOOKUP(CONCATENATE("ALI_",$C1836,"_SEG_",$I1836,"_PROV_",$D1836),Catalogo_Precios,AF$8,FALSE))</f>
        <v>1058</v>
      </c>
      <c r="AG1836" s="57">
        <f t="shared" ref="AG1836" si="22135">IF(OR(ISERROR(VLOOKUP(CONCATENATE("ALI_",$C1836,"_SEG_",$I1836,"_PROV_",$D1836),Catalogo_Precios,AG$8,FALSE)),O1836=0),0,VLOOKUP(CONCATENATE("ALI_",$C1836,"_SEG_",$I1836,"_PROV_",$D1836),Catalogo_Precios,AG$8,FALSE))</f>
        <v>1058</v>
      </c>
      <c r="AH1836" s="57">
        <f t="shared" ref="AH1836" si="22136">IF(OR(ISERROR(VLOOKUP(CONCATENATE("ALI_",$C1836,"_SEG_",$I1836,"_PROV_",$D1836),Catalogo_Precios,AH$8,FALSE)),L1836=0),0,VLOOKUP(CONCATENATE("ALI_",$C1836,"_SEG_",$I1836,"_PROV_",$D1836),Catalogo_Precios,AH$8,FALSE))</f>
        <v>527</v>
      </c>
      <c r="AI1836" s="57">
        <f t="shared" ref="AI1836" si="22137">IF(OR(ISERROR(VLOOKUP(CONCATENATE("ALI_",$C1836,"_SEG_",$I1836,"_PROV_",$D1836),Catalogo_Precios,AI$8,FALSE)),M1836=0),0,VLOOKUP(CONCATENATE("ALI_",$C1836,"_SEG_",$I1836,"_PROV_",$D1836),Catalogo_Precios,AI$8,FALSE))</f>
        <v>703</v>
      </c>
      <c r="AJ1836" s="57">
        <f t="shared" ref="AJ1836" si="22138">IF(OR(ISERROR(VLOOKUP(CONCATENATE("ALI_",$C1836,"_SEG_",$I1836,"_PROV_",$D1836),Catalogo_Precios,AJ$8,FALSE)),N1836=0),0,VLOOKUP(CONCATENATE("ALI_",$C1836,"_SEG_",$I1836,"_PROV_",$D1836),Catalogo_Precios,AJ$8,FALSE))</f>
        <v>1052</v>
      </c>
      <c r="AK1836" s="57">
        <f t="shared" ref="AK1836" si="22139">IF(OR(ISERROR(VLOOKUP(CONCATENATE("ALI_",$C1836,"_SEG_",$I1836,"_PROV_",$D1836),Catalogo_Precios,AK$8,FALSE)),O1836=0),0,VLOOKUP(CONCATENATE("ALI_",$C1836,"_SEG_",$I1836,"_PROV_",$D1836),Catalogo_Precios,AK$8,FALSE))</f>
        <v>1052</v>
      </c>
      <c r="AL1836" s="53"/>
      <c r="AM1836" s="59" t="str">
        <f t="shared" si="21749"/>
        <v>ALI_113_SEG_7</v>
      </c>
      <c r="AN1836" s="59" t="str">
        <f t="shared" si="21750"/>
        <v>ALI_113_SEG_7_VAL_18261724</v>
      </c>
      <c r="AO1836" s="60">
        <f t="shared" ref="AO1836" si="22140">IF(OR(AB1836="",AB1836=0),0,COUNTIF(Codificacion,AM1836))</f>
        <v>6</v>
      </c>
      <c r="AP1836" s="61">
        <f t="array" ref="AP1836">MIN(IF(Codificacion=AM1836,Total_Cotizacion,""))</f>
        <v>14534376.800000001</v>
      </c>
      <c r="AQ1836" s="62" t="b">
        <f t="shared" si="21752"/>
        <v>0</v>
      </c>
      <c r="AR1836" s="51" t="str">
        <f t="shared" ref="AR1836" si="22141">IF(COUNTIF(Codificacion2,CONCATENATE(AM1836,"_VAL_",AB1836))&gt;1,"Empate","")</f>
        <v/>
      </c>
      <c r="AS1836" s="63" t="str">
        <f t="shared" si="21615"/>
        <v/>
      </c>
      <c r="AT1836" s="59" t="str">
        <f t="shared" si="21754"/>
        <v>ALI_113_SEG_7_</v>
      </c>
      <c r="AU1836" s="63">
        <f t="shared" ref="AU1836" si="22142">IF(AND(COUNTIF(Codificacion3,AT1836)&lt;AO1836),1,COUNTIF(Codificacion3,AT1836))</f>
        <v>1</v>
      </c>
      <c r="AV1836" s="62" t="str">
        <f t="shared" si="21756"/>
        <v>No Seleccionada</v>
      </c>
      <c r="AW1836" s="53"/>
      <c r="AX1836" s="51" t="str">
        <f t="shared" si="21757"/>
        <v>ALI_113_SEG_7FALSO</v>
      </c>
      <c r="AY1836" s="51">
        <f t="shared" si="21738"/>
        <v>4</v>
      </c>
      <c r="AZ1836" s="64" t="b">
        <f t="shared" si="21758"/>
        <v>0</v>
      </c>
    </row>
    <row r="1837" spans="1:52" x14ac:dyDescent="0.2">
      <c r="A1837" s="50" t="b">
        <f t="shared" si="21701"/>
        <v>0</v>
      </c>
      <c r="B1837" s="51" t="s">
        <v>156</v>
      </c>
      <c r="C1837" s="52">
        <v>113</v>
      </c>
      <c r="D1837" s="52">
        <f t="shared" ref="D1837" si="22143">IF(ISERROR(VLOOKUP(E1837,Proveedores,2,FALSE)),"",VLOOKUP(E1837,Proveedores,2,FALSE))</f>
        <v>2095</v>
      </c>
      <c r="E1837" s="53" t="s">
        <v>157</v>
      </c>
      <c r="F1837" s="54">
        <v>143</v>
      </c>
      <c r="G1837" s="53" t="s">
        <v>56</v>
      </c>
      <c r="H1837" s="53" t="s">
        <v>65</v>
      </c>
      <c r="I1837" s="52">
        <v>8</v>
      </c>
      <c r="J1837" s="53" t="s">
        <v>58</v>
      </c>
      <c r="K1837" s="55">
        <v>44835</v>
      </c>
      <c r="L1837" s="56">
        <v>7807</v>
      </c>
      <c r="M1837" s="56">
        <v>9388</v>
      </c>
      <c r="N1837" s="56">
        <v>6049</v>
      </c>
      <c r="O1837" s="56">
        <v>435</v>
      </c>
      <c r="P1837" s="57">
        <v>530</v>
      </c>
      <c r="Q1837" s="58">
        <v>0</v>
      </c>
      <c r="R1837" s="57">
        <v>530</v>
      </c>
      <c r="S1837" s="57">
        <v>706</v>
      </c>
      <c r="T1837" s="58">
        <v>0</v>
      </c>
      <c r="U1837" s="57">
        <v>706</v>
      </c>
      <c r="V1837" s="57">
        <v>1058</v>
      </c>
      <c r="W1837" s="58">
        <v>0</v>
      </c>
      <c r="X1837" s="57">
        <v>1058</v>
      </c>
      <c r="Y1837" s="57">
        <v>1058</v>
      </c>
      <c r="Z1837" s="58">
        <v>0</v>
      </c>
      <c r="AA1837" s="57">
        <v>1058</v>
      </c>
      <c r="AB1837" s="57">
        <v>17625710</v>
      </c>
      <c r="AC1837" s="53" t="str">
        <f t="shared" si="21740"/>
        <v>Registro Valido</v>
      </c>
      <c r="AD1837" s="57">
        <f t="shared" ref="AD1837" si="22144">IF(OR(ISERROR(VLOOKUP(CONCATENATE("ALI_",$C1837,"_SEG_",$I1837,"_PROV_",$D1837),Catalogo_Precios,AD$8,FALSE)),L1837=0),0,VLOOKUP(CONCATENATE("ALI_",$C1837,"_SEG_",$I1837,"_PROV_",$D1837),Catalogo_Precios,AD$8,FALSE))</f>
        <v>530</v>
      </c>
      <c r="AE1837" s="57">
        <f t="shared" ref="AE1837" si="22145">IF(OR(ISERROR(VLOOKUP(CONCATENATE("ALI_",$C1837,"_SEG_",$I1837,"_PROV_",$D1837),Catalogo_Precios,AE$8,FALSE)),M1837=0),0,VLOOKUP(CONCATENATE("ALI_",$C1837,"_SEG_",$I1837,"_PROV_",$D1837),Catalogo_Precios,AE$8,FALSE))</f>
        <v>706</v>
      </c>
      <c r="AF1837" s="57">
        <f t="shared" ref="AF1837" si="22146">IF(OR(ISERROR(VLOOKUP(CONCATENATE("ALI_",$C1837,"_SEG_",$I1837,"_PROV_",$D1837),Catalogo_Precios,AF$8,FALSE)),N1837=0),0,VLOOKUP(CONCATENATE("ALI_",$C1837,"_SEG_",$I1837,"_PROV_",$D1837),Catalogo_Precios,AF$8,FALSE))</f>
        <v>1058</v>
      </c>
      <c r="AG1837" s="57">
        <f t="shared" ref="AG1837" si="22147">IF(OR(ISERROR(VLOOKUP(CONCATENATE("ALI_",$C1837,"_SEG_",$I1837,"_PROV_",$D1837),Catalogo_Precios,AG$8,FALSE)),O1837=0),0,VLOOKUP(CONCATENATE("ALI_",$C1837,"_SEG_",$I1837,"_PROV_",$D1837),Catalogo_Precios,AG$8,FALSE))</f>
        <v>1058</v>
      </c>
      <c r="AH1837" s="57">
        <f t="shared" ref="AH1837" si="22148">IF(OR(ISERROR(VLOOKUP(CONCATENATE("ALI_",$C1837,"_SEG_",$I1837,"_PROV_",$D1837),Catalogo_Precios,AH$8,FALSE)),L1837=0),0,VLOOKUP(CONCATENATE("ALI_",$C1837,"_SEG_",$I1837,"_PROV_",$D1837),Catalogo_Precios,AH$8,FALSE))</f>
        <v>527</v>
      </c>
      <c r="AI1837" s="57">
        <f t="shared" ref="AI1837" si="22149">IF(OR(ISERROR(VLOOKUP(CONCATENATE("ALI_",$C1837,"_SEG_",$I1837,"_PROV_",$D1837),Catalogo_Precios,AI$8,FALSE)),M1837=0),0,VLOOKUP(CONCATENATE("ALI_",$C1837,"_SEG_",$I1837,"_PROV_",$D1837),Catalogo_Precios,AI$8,FALSE))</f>
        <v>703</v>
      </c>
      <c r="AJ1837" s="57">
        <f t="shared" ref="AJ1837" si="22150">IF(OR(ISERROR(VLOOKUP(CONCATENATE("ALI_",$C1837,"_SEG_",$I1837,"_PROV_",$D1837),Catalogo_Precios,AJ$8,FALSE)),N1837=0),0,VLOOKUP(CONCATENATE("ALI_",$C1837,"_SEG_",$I1837,"_PROV_",$D1837),Catalogo_Precios,AJ$8,FALSE))</f>
        <v>1052</v>
      </c>
      <c r="AK1837" s="57">
        <f t="shared" ref="AK1837" si="22151">IF(OR(ISERROR(VLOOKUP(CONCATENATE("ALI_",$C1837,"_SEG_",$I1837,"_PROV_",$D1837),Catalogo_Precios,AK$8,FALSE)),O1837=0),0,VLOOKUP(CONCATENATE("ALI_",$C1837,"_SEG_",$I1837,"_PROV_",$D1837),Catalogo_Precios,AK$8,FALSE))</f>
        <v>1052</v>
      </c>
      <c r="AL1837" s="53"/>
      <c r="AM1837" s="59" t="str">
        <f t="shared" si="21749"/>
        <v>ALI_113_SEG_8</v>
      </c>
      <c r="AN1837" s="59" t="str">
        <f t="shared" si="21750"/>
        <v>ALI_113_SEG_8_VAL_17625710</v>
      </c>
      <c r="AO1837" s="60">
        <f t="shared" ref="AO1837" si="22152">IF(OR(AB1837="",AB1837=0),0,COUNTIF(Codificacion,AM1837))</f>
        <v>6</v>
      </c>
      <c r="AP1837" s="61">
        <f t="array" ref="AP1837">MIN(IF(Codificacion=AM1837,Total_Cotizacion,""))</f>
        <v>14028176.800000001</v>
      </c>
      <c r="AQ1837" s="62" t="b">
        <f t="shared" si="21752"/>
        <v>0</v>
      </c>
      <c r="AR1837" s="51" t="str">
        <f t="shared" ref="AR1837" si="22153">IF(COUNTIF(Codificacion2,CONCATENATE(AM1837,"_VAL_",AB1837))&gt;1,"Empate","")</f>
        <v/>
      </c>
      <c r="AS1837" s="63" t="str">
        <f t="shared" si="21615"/>
        <v/>
      </c>
      <c r="AT1837" s="59" t="str">
        <f t="shared" si="21754"/>
        <v>ALI_113_SEG_8_</v>
      </c>
      <c r="AU1837" s="63">
        <f t="shared" ref="AU1837" si="22154">IF(AND(COUNTIF(Codificacion3,AT1837)&lt;AO1837),1,COUNTIF(Codificacion3,AT1837))</f>
        <v>1</v>
      </c>
      <c r="AV1837" s="62" t="str">
        <f t="shared" si="21756"/>
        <v>No Seleccionada</v>
      </c>
      <c r="AW1837" s="53"/>
      <c r="AX1837" s="51" t="str">
        <f t="shared" si="21757"/>
        <v>ALI_113_SEG_8FALSO</v>
      </c>
      <c r="AY1837" s="51">
        <f t="shared" si="21738"/>
        <v>4</v>
      </c>
      <c r="AZ1837" s="64" t="b">
        <f t="shared" si="21758"/>
        <v>0</v>
      </c>
    </row>
    <row r="1838" spans="1:52" x14ac:dyDescent="0.2">
      <c r="A1838" s="50" t="b">
        <f t="shared" si="21701"/>
        <v>0</v>
      </c>
      <c r="B1838" s="51" t="s">
        <v>156</v>
      </c>
      <c r="C1838" s="52">
        <v>113</v>
      </c>
      <c r="D1838" s="52">
        <f t="shared" ref="D1838" si="22155">IF(ISERROR(VLOOKUP(E1838,Proveedores,2,FALSE)),"",VLOOKUP(E1838,Proveedores,2,FALSE))</f>
        <v>2095</v>
      </c>
      <c r="E1838" s="53" t="s">
        <v>157</v>
      </c>
      <c r="F1838" s="54">
        <v>144</v>
      </c>
      <c r="G1838" s="53" t="s">
        <v>56</v>
      </c>
      <c r="H1838" s="53" t="s">
        <v>65</v>
      </c>
      <c r="I1838" s="52">
        <v>9</v>
      </c>
      <c r="J1838" s="53" t="s">
        <v>58</v>
      </c>
      <c r="K1838" s="55">
        <v>44835</v>
      </c>
      <c r="L1838" s="56">
        <v>7889</v>
      </c>
      <c r="M1838" s="56">
        <v>9489</v>
      </c>
      <c r="N1838" s="56">
        <v>6112</v>
      </c>
      <c r="O1838" s="56">
        <v>439</v>
      </c>
      <c r="P1838" s="57">
        <v>530</v>
      </c>
      <c r="Q1838" s="58">
        <v>0</v>
      </c>
      <c r="R1838" s="57">
        <v>530</v>
      </c>
      <c r="S1838" s="57">
        <v>706</v>
      </c>
      <c r="T1838" s="58">
        <v>0</v>
      </c>
      <c r="U1838" s="57">
        <v>706</v>
      </c>
      <c r="V1838" s="57">
        <v>1058</v>
      </c>
      <c r="W1838" s="58">
        <v>0</v>
      </c>
      <c r="X1838" s="57">
        <v>1058</v>
      </c>
      <c r="Y1838" s="57">
        <v>1058</v>
      </c>
      <c r="Z1838" s="58">
        <v>0</v>
      </c>
      <c r="AA1838" s="57">
        <v>1058</v>
      </c>
      <c r="AB1838" s="57">
        <v>17811362</v>
      </c>
      <c r="AC1838" s="53" t="str">
        <f t="shared" si="21740"/>
        <v>Registro Valido</v>
      </c>
      <c r="AD1838" s="57">
        <f t="shared" ref="AD1838" si="22156">IF(OR(ISERROR(VLOOKUP(CONCATENATE("ALI_",$C1838,"_SEG_",$I1838,"_PROV_",$D1838),Catalogo_Precios,AD$8,FALSE)),L1838=0),0,VLOOKUP(CONCATENATE("ALI_",$C1838,"_SEG_",$I1838,"_PROV_",$D1838),Catalogo_Precios,AD$8,FALSE))</f>
        <v>530</v>
      </c>
      <c r="AE1838" s="57">
        <f t="shared" ref="AE1838" si="22157">IF(OR(ISERROR(VLOOKUP(CONCATENATE("ALI_",$C1838,"_SEG_",$I1838,"_PROV_",$D1838),Catalogo_Precios,AE$8,FALSE)),M1838=0),0,VLOOKUP(CONCATENATE("ALI_",$C1838,"_SEG_",$I1838,"_PROV_",$D1838),Catalogo_Precios,AE$8,FALSE))</f>
        <v>706</v>
      </c>
      <c r="AF1838" s="57">
        <f t="shared" ref="AF1838" si="22158">IF(OR(ISERROR(VLOOKUP(CONCATENATE("ALI_",$C1838,"_SEG_",$I1838,"_PROV_",$D1838),Catalogo_Precios,AF$8,FALSE)),N1838=0),0,VLOOKUP(CONCATENATE("ALI_",$C1838,"_SEG_",$I1838,"_PROV_",$D1838),Catalogo_Precios,AF$8,FALSE))</f>
        <v>1058</v>
      </c>
      <c r="AG1838" s="57">
        <f t="shared" ref="AG1838" si="22159">IF(OR(ISERROR(VLOOKUP(CONCATENATE("ALI_",$C1838,"_SEG_",$I1838,"_PROV_",$D1838),Catalogo_Precios,AG$8,FALSE)),O1838=0),0,VLOOKUP(CONCATENATE("ALI_",$C1838,"_SEG_",$I1838,"_PROV_",$D1838),Catalogo_Precios,AG$8,FALSE))</f>
        <v>1058</v>
      </c>
      <c r="AH1838" s="57">
        <f t="shared" ref="AH1838" si="22160">IF(OR(ISERROR(VLOOKUP(CONCATENATE("ALI_",$C1838,"_SEG_",$I1838,"_PROV_",$D1838),Catalogo_Precios,AH$8,FALSE)),L1838=0),0,VLOOKUP(CONCATENATE("ALI_",$C1838,"_SEG_",$I1838,"_PROV_",$D1838),Catalogo_Precios,AH$8,FALSE))</f>
        <v>527</v>
      </c>
      <c r="AI1838" s="57">
        <f t="shared" ref="AI1838" si="22161">IF(OR(ISERROR(VLOOKUP(CONCATENATE("ALI_",$C1838,"_SEG_",$I1838,"_PROV_",$D1838),Catalogo_Precios,AI$8,FALSE)),M1838=0),0,VLOOKUP(CONCATENATE("ALI_",$C1838,"_SEG_",$I1838,"_PROV_",$D1838),Catalogo_Precios,AI$8,FALSE))</f>
        <v>703</v>
      </c>
      <c r="AJ1838" s="57">
        <f t="shared" ref="AJ1838" si="22162">IF(OR(ISERROR(VLOOKUP(CONCATENATE("ALI_",$C1838,"_SEG_",$I1838,"_PROV_",$D1838),Catalogo_Precios,AJ$8,FALSE)),N1838=0),0,VLOOKUP(CONCATENATE("ALI_",$C1838,"_SEG_",$I1838,"_PROV_",$D1838),Catalogo_Precios,AJ$8,FALSE))</f>
        <v>1052</v>
      </c>
      <c r="AK1838" s="57">
        <f t="shared" ref="AK1838" si="22163">IF(OR(ISERROR(VLOOKUP(CONCATENATE("ALI_",$C1838,"_SEG_",$I1838,"_PROV_",$D1838),Catalogo_Precios,AK$8,FALSE)),O1838=0),0,VLOOKUP(CONCATENATE("ALI_",$C1838,"_SEG_",$I1838,"_PROV_",$D1838),Catalogo_Precios,AK$8,FALSE))</f>
        <v>1052</v>
      </c>
      <c r="AL1838" s="53"/>
      <c r="AM1838" s="59" t="str">
        <f t="shared" si="21749"/>
        <v>ALI_113_SEG_9</v>
      </c>
      <c r="AN1838" s="59" t="str">
        <f t="shared" si="21750"/>
        <v>ALI_113_SEG_9_VAL_17811362</v>
      </c>
      <c r="AO1838" s="60">
        <f t="shared" ref="AO1838" si="22164">IF(OR(AB1838="",AB1838=0),0,COUNTIF(Codificacion,AM1838))</f>
        <v>6</v>
      </c>
      <c r="AP1838" s="61">
        <f t="array" ref="AP1838">MIN(IF(Codificacion=AM1838,Total_Cotizacion,""))</f>
        <v>14175937.6</v>
      </c>
      <c r="AQ1838" s="62" t="b">
        <f t="shared" si="21752"/>
        <v>0</v>
      </c>
      <c r="AR1838" s="51" t="str">
        <f t="shared" ref="AR1838" si="22165">IF(COUNTIF(Codificacion2,CONCATENATE(AM1838,"_VAL_",AB1838))&gt;1,"Empate","")</f>
        <v/>
      </c>
      <c r="AS1838" s="63" t="str">
        <f t="shared" si="21615"/>
        <v/>
      </c>
      <c r="AT1838" s="59" t="str">
        <f t="shared" si="21754"/>
        <v>ALI_113_SEG_9_</v>
      </c>
      <c r="AU1838" s="63">
        <f t="shared" ref="AU1838" si="22166">IF(AND(COUNTIF(Codificacion3,AT1838)&lt;AO1838),1,COUNTIF(Codificacion3,AT1838))</f>
        <v>1</v>
      </c>
      <c r="AV1838" s="62" t="str">
        <f t="shared" si="21756"/>
        <v>No Seleccionada</v>
      </c>
      <c r="AW1838" s="53"/>
      <c r="AX1838" s="51" t="str">
        <f t="shared" si="21757"/>
        <v>ALI_113_SEG_9FALSO</v>
      </c>
      <c r="AY1838" s="51">
        <f t="shared" si="21738"/>
        <v>4</v>
      </c>
      <c r="AZ1838" s="64" t="b">
        <f t="shared" si="21758"/>
        <v>0</v>
      </c>
    </row>
    <row r="1839" spans="1:52" x14ac:dyDescent="0.2">
      <c r="A1839" s="50" t="b">
        <f t="shared" si="21701"/>
        <v>0</v>
      </c>
      <c r="B1839" s="51" t="s">
        <v>156</v>
      </c>
      <c r="C1839" s="52">
        <v>113</v>
      </c>
      <c r="D1839" s="52">
        <f t="shared" ref="D1839" si="22167">IF(ISERROR(VLOOKUP(E1839,Proveedores,2,FALSE)),"",VLOOKUP(E1839,Proveedores,2,FALSE))</f>
        <v>2095</v>
      </c>
      <c r="E1839" s="53" t="s">
        <v>157</v>
      </c>
      <c r="F1839" s="54">
        <v>145</v>
      </c>
      <c r="G1839" s="53" t="s">
        <v>56</v>
      </c>
      <c r="H1839" s="53" t="s">
        <v>65</v>
      </c>
      <c r="I1839" s="52">
        <v>10</v>
      </c>
      <c r="J1839" s="53" t="s">
        <v>58</v>
      </c>
      <c r="K1839" s="55">
        <v>44835</v>
      </c>
      <c r="L1839" s="56">
        <v>7900</v>
      </c>
      <c r="M1839" s="56">
        <v>9504</v>
      </c>
      <c r="N1839" s="56">
        <v>6122</v>
      </c>
      <c r="O1839" s="56">
        <v>440</v>
      </c>
      <c r="P1839" s="57">
        <v>530</v>
      </c>
      <c r="Q1839" s="58">
        <v>0</v>
      </c>
      <c r="R1839" s="57">
        <v>530</v>
      </c>
      <c r="S1839" s="57">
        <v>706</v>
      </c>
      <c r="T1839" s="58">
        <v>0</v>
      </c>
      <c r="U1839" s="57">
        <v>706</v>
      </c>
      <c r="V1839" s="57">
        <v>1058</v>
      </c>
      <c r="W1839" s="58">
        <v>0</v>
      </c>
      <c r="X1839" s="57">
        <v>1058</v>
      </c>
      <c r="Y1839" s="57">
        <v>1058</v>
      </c>
      <c r="Z1839" s="58">
        <v>0</v>
      </c>
      <c r="AA1839" s="57">
        <v>1058</v>
      </c>
      <c r="AB1839" s="57">
        <v>17839420</v>
      </c>
      <c r="AC1839" s="53" t="str">
        <f t="shared" si="21740"/>
        <v>Registro Valido</v>
      </c>
      <c r="AD1839" s="57">
        <f t="shared" ref="AD1839" si="22168">IF(OR(ISERROR(VLOOKUP(CONCATENATE("ALI_",$C1839,"_SEG_",$I1839,"_PROV_",$D1839),Catalogo_Precios,AD$8,FALSE)),L1839=0),0,VLOOKUP(CONCATENATE("ALI_",$C1839,"_SEG_",$I1839,"_PROV_",$D1839),Catalogo_Precios,AD$8,FALSE))</f>
        <v>530</v>
      </c>
      <c r="AE1839" s="57">
        <f t="shared" ref="AE1839" si="22169">IF(OR(ISERROR(VLOOKUP(CONCATENATE("ALI_",$C1839,"_SEG_",$I1839,"_PROV_",$D1839),Catalogo_Precios,AE$8,FALSE)),M1839=0),0,VLOOKUP(CONCATENATE("ALI_",$C1839,"_SEG_",$I1839,"_PROV_",$D1839),Catalogo_Precios,AE$8,FALSE))</f>
        <v>706</v>
      </c>
      <c r="AF1839" s="57">
        <f t="shared" ref="AF1839" si="22170">IF(OR(ISERROR(VLOOKUP(CONCATENATE("ALI_",$C1839,"_SEG_",$I1839,"_PROV_",$D1839),Catalogo_Precios,AF$8,FALSE)),N1839=0),0,VLOOKUP(CONCATENATE("ALI_",$C1839,"_SEG_",$I1839,"_PROV_",$D1839),Catalogo_Precios,AF$8,FALSE))</f>
        <v>1058</v>
      </c>
      <c r="AG1839" s="57">
        <f t="shared" ref="AG1839" si="22171">IF(OR(ISERROR(VLOOKUP(CONCATENATE("ALI_",$C1839,"_SEG_",$I1839,"_PROV_",$D1839),Catalogo_Precios,AG$8,FALSE)),O1839=0),0,VLOOKUP(CONCATENATE("ALI_",$C1839,"_SEG_",$I1839,"_PROV_",$D1839),Catalogo_Precios,AG$8,FALSE))</f>
        <v>1058</v>
      </c>
      <c r="AH1839" s="57">
        <f t="shared" ref="AH1839" si="22172">IF(OR(ISERROR(VLOOKUP(CONCATENATE("ALI_",$C1839,"_SEG_",$I1839,"_PROV_",$D1839),Catalogo_Precios,AH$8,FALSE)),L1839=0),0,VLOOKUP(CONCATENATE("ALI_",$C1839,"_SEG_",$I1839,"_PROV_",$D1839),Catalogo_Precios,AH$8,FALSE))</f>
        <v>527</v>
      </c>
      <c r="AI1839" s="57">
        <f t="shared" ref="AI1839" si="22173">IF(OR(ISERROR(VLOOKUP(CONCATENATE("ALI_",$C1839,"_SEG_",$I1839,"_PROV_",$D1839),Catalogo_Precios,AI$8,FALSE)),M1839=0),0,VLOOKUP(CONCATENATE("ALI_",$C1839,"_SEG_",$I1839,"_PROV_",$D1839),Catalogo_Precios,AI$8,FALSE))</f>
        <v>703</v>
      </c>
      <c r="AJ1839" s="57">
        <f t="shared" ref="AJ1839" si="22174">IF(OR(ISERROR(VLOOKUP(CONCATENATE("ALI_",$C1839,"_SEG_",$I1839,"_PROV_",$D1839),Catalogo_Precios,AJ$8,FALSE)),N1839=0),0,VLOOKUP(CONCATENATE("ALI_",$C1839,"_SEG_",$I1839,"_PROV_",$D1839),Catalogo_Precios,AJ$8,FALSE))</f>
        <v>1052</v>
      </c>
      <c r="AK1839" s="57">
        <f t="shared" ref="AK1839" si="22175">IF(OR(ISERROR(VLOOKUP(CONCATENATE("ALI_",$C1839,"_SEG_",$I1839,"_PROV_",$D1839),Catalogo_Precios,AK$8,FALSE)),O1839=0),0,VLOOKUP(CONCATENATE("ALI_",$C1839,"_SEG_",$I1839,"_PROV_",$D1839),Catalogo_Precios,AK$8,FALSE))</f>
        <v>1052</v>
      </c>
      <c r="AL1839" s="53"/>
      <c r="AM1839" s="59" t="str">
        <f t="shared" si="21749"/>
        <v>ALI_113_SEG_10</v>
      </c>
      <c r="AN1839" s="59" t="str">
        <f t="shared" si="21750"/>
        <v>ALI_113_SEG_10_VAL_17839420</v>
      </c>
      <c r="AO1839" s="60">
        <f t="shared" ref="AO1839" si="22176">IF(OR(AB1839="",AB1839=0),0,COUNTIF(Codificacion,AM1839))</f>
        <v>6</v>
      </c>
      <c r="AP1839" s="61">
        <f t="array" ref="AP1839">MIN(IF(Codificacion=AM1839,Total_Cotizacion,""))</f>
        <v>14198268.800000001</v>
      </c>
      <c r="AQ1839" s="62" t="b">
        <f t="shared" si="21752"/>
        <v>0</v>
      </c>
      <c r="AR1839" s="51" t="str">
        <f t="shared" ref="AR1839" si="22177">IF(COUNTIF(Codificacion2,CONCATENATE(AM1839,"_VAL_",AB1839))&gt;1,"Empate","")</f>
        <v/>
      </c>
      <c r="AS1839" s="63" t="str">
        <f t="shared" si="21615"/>
        <v/>
      </c>
      <c r="AT1839" s="59" t="str">
        <f t="shared" si="21754"/>
        <v>ALI_113_SEG_10_</v>
      </c>
      <c r="AU1839" s="63">
        <f t="shared" ref="AU1839" si="22178">IF(AND(COUNTIF(Codificacion3,AT1839)&lt;AO1839),1,COUNTIF(Codificacion3,AT1839))</f>
        <v>1</v>
      </c>
      <c r="AV1839" s="62" t="str">
        <f t="shared" si="21756"/>
        <v>No Seleccionada</v>
      </c>
      <c r="AW1839" s="53"/>
      <c r="AX1839" s="51" t="str">
        <f t="shared" si="21757"/>
        <v>ALI_113_SEG_10FALSO</v>
      </c>
      <c r="AY1839" s="51">
        <f t="shared" si="21738"/>
        <v>4</v>
      </c>
      <c r="AZ1839" s="64" t="b">
        <f t="shared" si="21758"/>
        <v>0</v>
      </c>
    </row>
    <row r="1840" spans="1:52" x14ac:dyDescent="0.2">
      <c r="A1840" s="50" t="b">
        <f t="shared" si="21701"/>
        <v>0</v>
      </c>
      <c r="B1840" s="51" t="s">
        <v>156</v>
      </c>
      <c r="C1840" s="52">
        <v>113</v>
      </c>
      <c r="D1840" s="52">
        <f t="shared" ref="D1840" si="22179">IF(ISERROR(VLOOKUP(E1840,Proveedores,2,FALSE)),"",VLOOKUP(E1840,Proveedores,2,FALSE))</f>
        <v>2095</v>
      </c>
      <c r="E1840" s="53" t="s">
        <v>157</v>
      </c>
      <c r="F1840" s="54">
        <v>146</v>
      </c>
      <c r="G1840" s="53" t="s">
        <v>56</v>
      </c>
      <c r="H1840" s="53" t="s">
        <v>65</v>
      </c>
      <c r="I1840" s="52">
        <v>11</v>
      </c>
      <c r="J1840" s="53" t="s">
        <v>58</v>
      </c>
      <c r="K1840" s="55">
        <v>44835</v>
      </c>
      <c r="L1840" s="56">
        <v>7781</v>
      </c>
      <c r="M1840" s="56">
        <v>9359</v>
      </c>
      <c r="N1840" s="56">
        <v>6030</v>
      </c>
      <c r="O1840" s="56">
        <v>433</v>
      </c>
      <c r="P1840" s="57">
        <v>530</v>
      </c>
      <c r="Q1840" s="58">
        <v>0</v>
      </c>
      <c r="R1840" s="57">
        <v>530</v>
      </c>
      <c r="S1840" s="57">
        <v>706</v>
      </c>
      <c r="T1840" s="58">
        <v>0</v>
      </c>
      <c r="U1840" s="57">
        <v>706</v>
      </c>
      <c r="V1840" s="57">
        <v>1058</v>
      </c>
      <c r="W1840" s="58">
        <v>0</v>
      </c>
      <c r="X1840" s="57">
        <v>1058</v>
      </c>
      <c r="Y1840" s="57">
        <v>1058</v>
      </c>
      <c r="Z1840" s="58">
        <v>0</v>
      </c>
      <c r="AA1840" s="57">
        <v>1058</v>
      </c>
      <c r="AB1840" s="57">
        <v>17569238</v>
      </c>
      <c r="AC1840" s="53" t="str">
        <f t="shared" si="21740"/>
        <v>Registro Valido</v>
      </c>
      <c r="AD1840" s="57">
        <f t="shared" ref="AD1840" si="22180">IF(OR(ISERROR(VLOOKUP(CONCATENATE("ALI_",$C1840,"_SEG_",$I1840,"_PROV_",$D1840),Catalogo_Precios,AD$8,FALSE)),L1840=0),0,VLOOKUP(CONCATENATE("ALI_",$C1840,"_SEG_",$I1840,"_PROV_",$D1840),Catalogo_Precios,AD$8,FALSE))</f>
        <v>530</v>
      </c>
      <c r="AE1840" s="57">
        <f t="shared" ref="AE1840" si="22181">IF(OR(ISERROR(VLOOKUP(CONCATENATE("ALI_",$C1840,"_SEG_",$I1840,"_PROV_",$D1840),Catalogo_Precios,AE$8,FALSE)),M1840=0),0,VLOOKUP(CONCATENATE("ALI_",$C1840,"_SEG_",$I1840,"_PROV_",$D1840),Catalogo_Precios,AE$8,FALSE))</f>
        <v>706</v>
      </c>
      <c r="AF1840" s="57">
        <f t="shared" ref="AF1840" si="22182">IF(OR(ISERROR(VLOOKUP(CONCATENATE("ALI_",$C1840,"_SEG_",$I1840,"_PROV_",$D1840),Catalogo_Precios,AF$8,FALSE)),N1840=0),0,VLOOKUP(CONCATENATE("ALI_",$C1840,"_SEG_",$I1840,"_PROV_",$D1840),Catalogo_Precios,AF$8,FALSE))</f>
        <v>1058</v>
      </c>
      <c r="AG1840" s="57">
        <f t="shared" ref="AG1840" si="22183">IF(OR(ISERROR(VLOOKUP(CONCATENATE("ALI_",$C1840,"_SEG_",$I1840,"_PROV_",$D1840),Catalogo_Precios,AG$8,FALSE)),O1840=0),0,VLOOKUP(CONCATENATE("ALI_",$C1840,"_SEG_",$I1840,"_PROV_",$D1840),Catalogo_Precios,AG$8,FALSE))</f>
        <v>1058</v>
      </c>
      <c r="AH1840" s="57">
        <f t="shared" ref="AH1840" si="22184">IF(OR(ISERROR(VLOOKUP(CONCATENATE("ALI_",$C1840,"_SEG_",$I1840,"_PROV_",$D1840),Catalogo_Precios,AH$8,FALSE)),L1840=0),0,VLOOKUP(CONCATENATE("ALI_",$C1840,"_SEG_",$I1840,"_PROV_",$D1840),Catalogo_Precios,AH$8,FALSE))</f>
        <v>527</v>
      </c>
      <c r="AI1840" s="57">
        <f t="shared" ref="AI1840" si="22185">IF(OR(ISERROR(VLOOKUP(CONCATENATE("ALI_",$C1840,"_SEG_",$I1840,"_PROV_",$D1840),Catalogo_Precios,AI$8,FALSE)),M1840=0),0,VLOOKUP(CONCATENATE("ALI_",$C1840,"_SEG_",$I1840,"_PROV_",$D1840),Catalogo_Precios,AI$8,FALSE))</f>
        <v>703</v>
      </c>
      <c r="AJ1840" s="57">
        <f t="shared" ref="AJ1840" si="22186">IF(OR(ISERROR(VLOOKUP(CONCATENATE("ALI_",$C1840,"_SEG_",$I1840,"_PROV_",$D1840),Catalogo_Precios,AJ$8,FALSE)),N1840=0),0,VLOOKUP(CONCATENATE("ALI_",$C1840,"_SEG_",$I1840,"_PROV_",$D1840),Catalogo_Precios,AJ$8,FALSE))</f>
        <v>1052</v>
      </c>
      <c r="AK1840" s="57">
        <f t="shared" ref="AK1840" si="22187">IF(OR(ISERROR(VLOOKUP(CONCATENATE("ALI_",$C1840,"_SEG_",$I1840,"_PROV_",$D1840),Catalogo_Precios,AK$8,FALSE)),O1840=0),0,VLOOKUP(CONCATENATE("ALI_",$C1840,"_SEG_",$I1840,"_PROV_",$D1840),Catalogo_Precios,AK$8,FALSE))</f>
        <v>1052</v>
      </c>
      <c r="AL1840" s="53"/>
      <c r="AM1840" s="59" t="str">
        <f t="shared" si="21749"/>
        <v>ALI_113_SEG_11</v>
      </c>
      <c r="AN1840" s="59" t="str">
        <f t="shared" si="21750"/>
        <v>ALI_113_SEG_11_VAL_17569238</v>
      </c>
      <c r="AO1840" s="60">
        <f t="shared" ref="AO1840" si="22188">IF(OR(AB1840="",AB1840=0),0,COUNTIF(Codificacion,AM1840))</f>
        <v>6</v>
      </c>
      <c r="AP1840" s="61">
        <f t="array" ref="AP1840">MIN(IF(Codificacion=AM1840,Total_Cotizacion,""))</f>
        <v>13983232</v>
      </c>
      <c r="AQ1840" s="62" t="b">
        <f t="shared" si="21752"/>
        <v>0</v>
      </c>
      <c r="AR1840" s="51" t="str">
        <f t="shared" ref="AR1840" si="22189">IF(COUNTIF(Codificacion2,CONCATENATE(AM1840,"_VAL_",AB1840))&gt;1,"Empate","")</f>
        <v/>
      </c>
      <c r="AS1840" s="63" t="str">
        <f t="shared" si="21615"/>
        <v/>
      </c>
      <c r="AT1840" s="59" t="str">
        <f t="shared" si="21754"/>
        <v>ALI_113_SEG_11_</v>
      </c>
      <c r="AU1840" s="63">
        <f t="shared" ref="AU1840" si="22190">IF(AND(COUNTIF(Codificacion3,AT1840)&lt;AO1840),1,COUNTIF(Codificacion3,AT1840))</f>
        <v>1</v>
      </c>
      <c r="AV1840" s="62" t="str">
        <f t="shared" si="21756"/>
        <v>No Seleccionada</v>
      </c>
      <c r="AW1840" s="53"/>
      <c r="AX1840" s="51" t="str">
        <f t="shared" si="21757"/>
        <v>ALI_113_SEG_11FALSO</v>
      </c>
      <c r="AY1840" s="51">
        <f t="shared" si="21738"/>
        <v>4</v>
      </c>
      <c r="AZ1840" s="64" t="b">
        <f t="shared" si="21758"/>
        <v>0</v>
      </c>
    </row>
    <row r="1841" spans="1:52" x14ac:dyDescent="0.2">
      <c r="A1841" s="50" t="b">
        <f t="shared" si="21701"/>
        <v>0</v>
      </c>
      <c r="B1841" s="51" t="s">
        <v>156</v>
      </c>
      <c r="C1841" s="52">
        <v>113</v>
      </c>
      <c r="D1841" s="52">
        <f t="shared" ref="D1841" si="22191">IF(ISERROR(VLOOKUP(E1841,Proveedores,2,FALSE)),"",VLOOKUP(E1841,Proveedores,2,FALSE))</f>
        <v>2095</v>
      </c>
      <c r="E1841" s="53" t="s">
        <v>157</v>
      </c>
      <c r="F1841" s="54">
        <v>147</v>
      </c>
      <c r="G1841" s="53" t="s">
        <v>56</v>
      </c>
      <c r="H1841" s="53" t="s">
        <v>65</v>
      </c>
      <c r="I1841" s="52">
        <v>12</v>
      </c>
      <c r="J1841" s="53" t="s">
        <v>58</v>
      </c>
      <c r="K1841" s="55">
        <v>44835</v>
      </c>
      <c r="L1841" s="56">
        <v>7061</v>
      </c>
      <c r="M1841" s="56">
        <v>8493</v>
      </c>
      <c r="N1841" s="56">
        <v>5472</v>
      </c>
      <c r="O1841" s="56">
        <v>393</v>
      </c>
      <c r="P1841" s="57">
        <v>530</v>
      </c>
      <c r="Q1841" s="58">
        <v>0</v>
      </c>
      <c r="R1841" s="57">
        <v>530</v>
      </c>
      <c r="S1841" s="57">
        <v>706</v>
      </c>
      <c r="T1841" s="58">
        <v>0</v>
      </c>
      <c r="U1841" s="57">
        <v>706</v>
      </c>
      <c r="V1841" s="57">
        <v>1058</v>
      </c>
      <c r="W1841" s="58">
        <v>0</v>
      </c>
      <c r="X1841" s="57">
        <v>1058</v>
      </c>
      <c r="Y1841" s="57">
        <v>1058</v>
      </c>
      <c r="Z1841" s="58">
        <v>0</v>
      </c>
      <c r="AA1841" s="57">
        <v>1058</v>
      </c>
      <c r="AB1841" s="57">
        <v>15943558</v>
      </c>
      <c r="AC1841" s="53" t="str">
        <f t="shared" si="21740"/>
        <v>Registro Valido</v>
      </c>
      <c r="AD1841" s="57">
        <f t="shared" ref="AD1841" si="22192">IF(OR(ISERROR(VLOOKUP(CONCATENATE("ALI_",$C1841,"_SEG_",$I1841,"_PROV_",$D1841),Catalogo_Precios,AD$8,FALSE)),L1841=0),0,VLOOKUP(CONCATENATE("ALI_",$C1841,"_SEG_",$I1841,"_PROV_",$D1841),Catalogo_Precios,AD$8,FALSE))</f>
        <v>530</v>
      </c>
      <c r="AE1841" s="57">
        <f t="shared" ref="AE1841" si="22193">IF(OR(ISERROR(VLOOKUP(CONCATENATE("ALI_",$C1841,"_SEG_",$I1841,"_PROV_",$D1841),Catalogo_Precios,AE$8,FALSE)),M1841=0),0,VLOOKUP(CONCATENATE("ALI_",$C1841,"_SEG_",$I1841,"_PROV_",$D1841),Catalogo_Precios,AE$8,FALSE))</f>
        <v>706</v>
      </c>
      <c r="AF1841" s="57">
        <f t="shared" ref="AF1841" si="22194">IF(OR(ISERROR(VLOOKUP(CONCATENATE("ALI_",$C1841,"_SEG_",$I1841,"_PROV_",$D1841),Catalogo_Precios,AF$8,FALSE)),N1841=0),0,VLOOKUP(CONCATENATE("ALI_",$C1841,"_SEG_",$I1841,"_PROV_",$D1841),Catalogo_Precios,AF$8,FALSE))</f>
        <v>1058</v>
      </c>
      <c r="AG1841" s="57">
        <f t="shared" ref="AG1841" si="22195">IF(OR(ISERROR(VLOOKUP(CONCATENATE("ALI_",$C1841,"_SEG_",$I1841,"_PROV_",$D1841),Catalogo_Precios,AG$8,FALSE)),O1841=0),0,VLOOKUP(CONCATENATE("ALI_",$C1841,"_SEG_",$I1841,"_PROV_",$D1841),Catalogo_Precios,AG$8,FALSE))</f>
        <v>1058</v>
      </c>
      <c r="AH1841" s="57">
        <f t="shared" ref="AH1841" si="22196">IF(OR(ISERROR(VLOOKUP(CONCATENATE("ALI_",$C1841,"_SEG_",$I1841,"_PROV_",$D1841),Catalogo_Precios,AH$8,FALSE)),L1841=0),0,VLOOKUP(CONCATENATE("ALI_",$C1841,"_SEG_",$I1841,"_PROV_",$D1841),Catalogo_Precios,AH$8,FALSE))</f>
        <v>527</v>
      </c>
      <c r="AI1841" s="57">
        <f t="shared" ref="AI1841" si="22197">IF(OR(ISERROR(VLOOKUP(CONCATENATE("ALI_",$C1841,"_SEG_",$I1841,"_PROV_",$D1841),Catalogo_Precios,AI$8,FALSE)),M1841=0),0,VLOOKUP(CONCATENATE("ALI_",$C1841,"_SEG_",$I1841,"_PROV_",$D1841),Catalogo_Precios,AI$8,FALSE))</f>
        <v>703</v>
      </c>
      <c r="AJ1841" s="57">
        <f t="shared" ref="AJ1841" si="22198">IF(OR(ISERROR(VLOOKUP(CONCATENATE("ALI_",$C1841,"_SEG_",$I1841,"_PROV_",$D1841),Catalogo_Precios,AJ$8,FALSE)),N1841=0),0,VLOOKUP(CONCATENATE("ALI_",$C1841,"_SEG_",$I1841,"_PROV_",$D1841),Catalogo_Precios,AJ$8,FALSE))</f>
        <v>1052</v>
      </c>
      <c r="AK1841" s="57">
        <f t="shared" ref="AK1841" si="22199">IF(OR(ISERROR(VLOOKUP(CONCATENATE("ALI_",$C1841,"_SEG_",$I1841,"_PROV_",$D1841),Catalogo_Precios,AK$8,FALSE)),O1841=0),0,VLOOKUP(CONCATENATE("ALI_",$C1841,"_SEG_",$I1841,"_PROV_",$D1841),Catalogo_Precios,AK$8,FALSE))</f>
        <v>1052</v>
      </c>
      <c r="AL1841" s="53"/>
      <c r="AM1841" s="59" t="str">
        <f t="shared" si="21749"/>
        <v>ALI_113_SEG_12</v>
      </c>
      <c r="AN1841" s="59" t="str">
        <f t="shared" si="21750"/>
        <v>ALI_113_SEG_12_VAL_15943558</v>
      </c>
      <c r="AO1841" s="60">
        <f t="shared" ref="AO1841" si="22200">IF(OR(AB1841="",AB1841=0),0,COUNTIF(Codificacion,AM1841))</f>
        <v>6</v>
      </c>
      <c r="AP1841" s="61">
        <f t="array" ref="AP1841">MIN(IF(Codificacion=AM1841,Total_Cotizacion,""))</f>
        <v>12689364.800000001</v>
      </c>
      <c r="AQ1841" s="62" t="b">
        <f t="shared" si="21752"/>
        <v>0</v>
      </c>
      <c r="AR1841" s="51" t="str">
        <f t="shared" ref="AR1841" si="22201">IF(COUNTIF(Codificacion2,CONCATENATE(AM1841,"_VAL_",AB1841))&gt;1,"Empate","")</f>
        <v/>
      </c>
      <c r="AS1841" s="63" t="str">
        <f t="shared" si="21615"/>
        <v/>
      </c>
      <c r="AT1841" s="59" t="str">
        <f t="shared" si="21754"/>
        <v>ALI_113_SEG_12_</v>
      </c>
      <c r="AU1841" s="63">
        <f t="shared" ref="AU1841" si="22202">IF(AND(COUNTIF(Codificacion3,AT1841)&lt;AO1841),1,COUNTIF(Codificacion3,AT1841))</f>
        <v>1</v>
      </c>
      <c r="AV1841" s="62" t="str">
        <f t="shared" si="21756"/>
        <v>No Seleccionada</v>
      </c>
      <c r="AW1841" s="53"/>
      <c r="AX1841" s="51" t="str">
        <f t="shared" si="21757"/>
        <v>ALI_113_SEG_12FALSO</v>
      </c>
      <c r="AY1841" s="51">
        <f t="shared" si="21738"/>
        <v>4</v>
      </c>
      <c r="AZ1841" s="64" t="b">
        <f t="shared" si="21758"/>
        <v>0</v>
      </c>
    </row>
    <row r="1842" spans="1:52" x14ac:dyDescent="0.2">
      <c r="A1842" s="50" t="b">
        <f t="shared" si="21701"/>
        <v>0</v>
      </c>
      <c r="B1842" s="51" t="s">
        <v>156</v>
      </c>
      <c r="C1842" s="52">
        <v>113</v>
      </c>
      <c r="D1842" s="52">
        <f t="shared" ref="D1842" si="22203">IF(ISERROR(VLOOKUP(E1842,Proveedores,2,FALSE)),"",VLOOKUP(E1842,Proveedores,2,FALSE))</f>
        <v>2095</v>
      </c>
      <c r="E1842" s="53" t="s">
        <v>157</v>
      </c>
      <c r="F1842" s="54">
        <v>148</v>
      </c>
      <c r="G1842" s="53" t="s">
        <v>56</v>
      </c>
      <c r="H1842" s="53" t="s">
        <v>65</v>
      </c>
      <c r="I1842" s="52">
        <v>13</v>
      </c>
      <c r="J1842" s="53" t="s">
        <v>58</v>
      </c>
      <c r="K1842" s="55">
        <v>44835</v>
      </c>
      <c r="L1842" s="56">
        <v>7499</v>
      </c>
      <c r="M1842" s="56">
        <v>9018</v>
      </c>
      <c r="N1842" s="56">
        <v>5809</v>
      </c>
      <c r="O1842" s="56">
        <v>417</v>
      </c>
      <c r="P1842" s="57">
        <v>530</v>
      </c>
      <c r="Q1842" s="58">
        <v>0</v>
      </c>
      <c r="R1842" s="57">
        <v>530</v>
      </c>
      <c r="S1842" s="57">
        <v>706</v>
      </c>
      <c r="T1842" s="58">
        <v>0</v>
      </c>
      <c r="U1842" s="57">
        <v>706</v>
      </c>
      <c r="V1842" s="57">
        <v>1058</v>
      </c>
      <c r="W1842" s="58">
        <v>0</v>
      </c>
      <c r="X1842" s="57">
        <v>1058</v>
      </c>
      <c r="Y1842" s="57">
        <v>1058</v>
      </c>
      <c r="Z1842" s="58">
        <v>0</v>
      </c>
      <c r="AA1842" s="57">
        <v>1058</v>
      </c>
      <c r="AB1842" s="57">
        <v>16928286</v>
      </c>
      <c r="AC1842" s="53" t="str">
        <f t="shared" si="21740"/>
        <v>Registro Valido</v>
      </c>
      <c r="AD1842" s="57">
        <f t="shared" ref="AD1842" si="22204">IF(OR(ISERROR(VLOOKUP(CONCATENATE("ALI_",$C1842,"_SEG_",$I1842,"_PROV_",$D1842),Catalogo_Precios,AD$8,FALSE)),L1842=0),0,VLOOKUP(CONCATENATE("ALI_",$C1842,"_SEG_",$I1842,"_PROV_",$D1842),Catalogo_Precios,AD$8,FALSE))</f>
        <v>530</v>
      </c>
      <c r="AE1842" s="57">
        <f t="shared" ref="AE1842" si="22205">IF(OR(ISERROR(VLOOKUP(CONCATENATE("ALI_",$C1842,"_SEG_",$I1842,"_PROV_",$D1842),Catalogo_Precios,AE$8,FALSE)),M1842=0),0,VLOOKUP(CONCATENATE("ALI_",$C1842,"_SEG_",$I1842,"_PROV_",$D1842),Catalogo_Precios,AE$8,FALSE))</f>
        <v>706</v>
      </c>
      <c r="AF1842" s="57">
        <f t="shared" ref="AF1842" si="22206">IF(OR(ISERROR(VLOOKUP(CONCATENATE("ALI_",$C1842,"_SEG_",$I1842,"_PROV_",$D1842),Catalogo_Precios,AF$8,FALSE)),N1842=0),0,VLOOKUP(CONCATENATE("ALI_",$C1842,"_SEG_",$I1842,"_PROV_",$D1842),Catalogo_Precios,AF$8,FALSE))</f>
        <v>1058</v>
      </c>
      <c r="AG1842" s="57">
        <f t="shared" ref="AG1842" si="22207">IF(OR(ISERROR(VLOOKUP(CONCATENATE("ALI_",$C1842,"_SEG_",$I1842,"_PROV_",$D1842),Catalogo_Precios,AG$8,FALSE)),O1842=0),0,VLOOKUP(CONCATENATE("ALI_",$C1842,"_SEG_",$I1842,"_PROV_",$D1842),Catalogo_Precios,AG$8,FALSE))</f>
        <v>1058</v>
      </c>
      <c r="AH1842" s="57">
        <f t="shared" ref="AH1842" si="22208">IF(OR(ISERROR(VLOOKUP(CONCATENATE("ALI_",$C1842,"_SEG_",$I1842,"_PROV_",$D1842),Catalogo_Precios,AH$8,FALSE)),L1842=0),0,VLOOKUP(CONCATENATE("ALI_",$C1842,"_SEG_",$I1842,"_PROV_",$D1842),Catalogo_Precios,AH$8,FALSE))</f>
        <v>527</v>
      </c>
      <c r="AI1842" s="57">
        <f t="shared" ref="AI1842" si="22209">IF(OR(ISERROR(VLOOKUP(CONCATENATE("ALI_",$C1842,"_SEG_",$I1842,"_PROV_",$D1842),Catalogo_Precios,AI$8,FALSE)),M1842=0),0,VLOOKUP(CONCATENATE("ALI_",$C1842,"_SEG_",$I1842,"_PROV_",$D1842),Catalogo_Precios,AI$8,FALSE))</f>
        <v>703</v>
      </c>
      <c r="AJ1842" s="57">
        <f t="shared" ref="AJ1842" si="22210">IF(OR(ISERROR(VLOOKUP(CONCATENATE("ALI_",$C1842,"_SEG_",$I1842,"_PROV_",$D1842),Catalogo_Precios,AJ$8,FALSE)),N1842=0),0,VLOOKUP(CONCATENATE("ALI_",$C1842,"_SEG_",$I1842,"_PROV_",$D1842),Catalogo_Precios,AJ$8,FALSE))</f>
        <v>1052</v>
      </c>
      <c r="AK1842" s="57">
        <f t="shared" ref="AK1842" si="22211">IF(OR(ISERROR(VLOOKUP(CONCATENATE("ALI_",$C1842,"_SEG_",$I1842,"_PROV_",$D1842),Catalogo_Precios,AK$8,FALSE)),O1842=0),0,VLOOKUP(CONCATENATE("ALI_",$C1842,"_SEG_",$I1842,"_PROV_",$D1842),Catalogo_Precios,AK$8,FALSE))</f>
        <v>1052</v>
      </c>
      <c r="AL1842" s="53"/>
      <c r="AM1842" s="59" t="str">
        <f t="shared" si="21749"/>
        <v>ALI_113_SEG_13</v>
      </c>
      <c r="AN1842" s="59" t="str">
        <f t="shared" si="21750"/>
        <v>ALI_113_SEG_13_VAL_16928286</v>
      </c>
      <c r="AO1842" s="60">
        <f t="shared" ref="AO1842" si="22212">IF(OR(AB1842="",AB1842=0),0,COUNTIF(Codificacion,AM1842))</f>
        <v>6</v>
      </c>
      <c r="AP1842" s="61">
        <f t="array" ref="AP1842">MIN(IF(Codificacion=AM1842,Total_Cotizacion,""))</f>
        <v>13473103.199999999</v>
      </c>
      <c r="AQ1842" s="62" t="b">
        <f t="shared" si="21752"/>
        <v>0</v>
      </c>
      <c r="AR1842" s="51" t="str">
        <f t="shared" ref="AR1842" si="22213">IF(COUNTIF(Codificacion2,CONCATENATE(AM1842,"_VAL_",AB1842))&gt;1,"Empate","")</f>
        <v/>
      </c>
      <c r="AS1842" s="63" t="str">
        <f t="shared" si="21615"/>
        <v/>
      </c>
      <c r="AT1842" s="59" t="str">
        <f t="shared" si="21754"/>
        <v>ALI_113_SEG_13_</v>
      </c>
      <c r="AU1842" s="63">
        <f t="shared" ref="AU1842" si="22214">IF(AND(COUNTIF(Codificacion3,AT1842)&lt;AO1842),1,COUNTIF(Codificacion3,AT1842))</f>
        <v>1</v>
      </c>
      <c r="AV1842" s="62" t="str">
        <f t="shared" si="21756"/>
        <v>No Seleccionada</v>
      </c>
      <c r="AW1842" s="53"/>
      <c r="AX1842" s="51" t="str">
        <f t="shared" si="21757"/>
        <v>ALI_113_SEG_13FALSO</v>
      </c>
      <c r="AY1842" s="51">
        <f t="shared" si="21738"/>
        <v>4</v>
      </c>
      <c r="AZ1842" s="64" t="b">
        <f t="shared" si="21758"/>
        <v>0</v>
      </c>
    </row>
    <row r="1843" spans="1:52" x14ac:dyDescent="0.2">
      <c r="A1843" s="50" t="b">
        <f t="shared" si="21701"/>
        <v>0</v>
      </c>
      <c r="B1843" s="51" t="s">
        <v>156</v>
      </c>
      <c r="C1843" s="52">
        <v>113</v>
      </c>
      <c r="D1843" s="52">
        <f t="shared" ref="D1843" si="22215">IF(ISERROR(VLOOKUP(E1843,Proveedores,2,FALSE)),"",VLOOKUP(E1843,Proveedores,2,FALSE))</f>
        <v>2095</v>
      </c>
      <c r="E1843" s="53" t="s">
        <v>157</v>
      </c>
      <c r="F1843" s="54">
        <v>149</v>
      </c>
      <c r="G1843" s="53" t="s">
        <v>56</v>
      </c>
      <c r="H1843" s="53" t="s">
        <v>65</v>
      </c>
      <c r="I1843" s="52">
        <v>14</v>
      </c>
      <c r="J1843" s="53" t="s">
        <v>58</v>
      </c>
      <c r="K1843" s="55">
        <v>44835</v>
      </c>
      <c r="L1843" s="56">
        <v>7430</v>
      </c>
      <c r="M1843" s="56">
        <v>8937</v>
      </c>
      <c r="N1843" s="56">
        <v>5756</v>
      </c>
      <c r="O1843" s="56">
        <v>414</v>
      </c>
      <c r="P1843" s="57">
        <v>530</v>
      </c>
      <c r="Q1843" s="58">
        <v>0</v>
      </c>
      <c r="R1843" s="57">
        <v>530</v>
      </c>
      <c r="S1843" s="57">
        <v>706</v>
      </c>
      <c r="T1843" s="58">
        <v>0</v>
      </c>
      <c r="U1843" s="57">
        <v>706</v>
      </c>
      <c r="V1843" s="57">
        <v>1058</v>
      </c>
      <c r="W1843" s="58">
        <v>0</v>
      </c>
      <c r="X1843" s="57">
        <v>1058</v>
      </c>
      <c r="Y1843" s="57">
        <v>1058</v>
      </c>
      <c r="Z1843" s="58">
        <v>0</v>
      </c>
      <c r="AA1843" s="57">
        <v>1058</v>
      </c>
      <c r="AB1843" s="57">
        <v>16775282</v>
      </c>
      <c r="AC1843" s="53" t="str">
        <f t="shared" si="21740"/>
        <v>Registro Valido</v>
      </c>
      <c r="AD1843" s="57">
        <f t="shared" ref="AD1843" si="22216">IF(OR(ISERROR(VLOOKUP(CONCATENATE("ALI_",$C1843,"_SEG_",$I1843,"_PROV_",$D1843),Catalogo_Precios,AD$8,FALSE)),L1843=0),0,VLOOKUP(CONCATENATE("ALI_",$C1843,"_SEG_",$I1843,"_PROV_",$D1843),Catalogo_Precios,AD$8,FALSE))</f>
        <v>530</v>
      </c>
      <c r="AE1843" s="57">
        <f t="shared" ref="AE1843" si="22217">IF(OR(ISERROR(VLOOKUP(CONCATENATE("ALI_",$C1843,"_SEG_",$I1843,"_PROV_",$D1843),Catalogo_Precios,AE$8,FALSE)),M1843=0),0,VLOOKUP(CONCATENATE("ALI_",$C1843,"_SEG_",$I1843,"_PROV_",$D1843),Catalogo_Precios,AE$8,FALSE))</f>
        <v>706</v>
      </c>
      <c r="AF1843" s="57">
        <f t="shared" ref="AF1843" si="22218">IF(OR(ISERROR(VLOOKUP(CONCATENATE("ALI_",$C1843,"_SEG_",$I1843,"_PROV_",$D1843),Catalogo_Precios,AF$8,FALSE)),N1843=0),0,VLOOKUP(CONCATENATE("ALI_",$C1843,"_SEG_",$I1843,"_PROV_",$D1843),Catalogo_Precios,AF$8,FALSE))</f>
        <v>1058</v>
      </c>
      <c r="AG1843" s="57">
        <f t="shared" ref="AG1843" si="22219">IF(OR(ISERROR(VLOOKUP(CONCATENATE("ALI_",$C1843,"_SEG_",$I1843,"_PROV_",$D1843),Catalogo_Precios,AG$8,FALSE)),O1843=0),0,VLOOKUP(CONCATENATE("ALI_",$C1843,"_SEG_",$I1843,"_PROV_",$D1843),Catalogo_Precios,AG$8,FALSE))</f>
        <v>1058</v>
      </c>
      <c r="AH1843" s="57">
        <f t="shared" ref="AH1843" si="22220">IF(OR(ISERROR(VLOOKUP(CONCATENATE("ALI_",$C1843,"_SEG_",$I1843,"_PROV_",$D1843),Catalogo_Precios,AH$8,FALSE)),L1843=0),0,VLOOKUP(CONCATENATE("ALI_",$C1843,"_SEG_",$I1843,"_PROV_",$D1843),Catalogo_Precios,AH$8,FALSE))</f>
        <v>527</v>
      </c>
      <c r="AI1843" s="57">
        <f t="shared" ref="AI1843" si="22221">IF(OR(ISERROR(VLOOKUP(CONCATENATE("ALI_",$C1843,"_SEG_",$I1843,"_PROV_",$D1843),Catalogo_Precios,AI$8,FALSE)),M1843=0),0,VLOOKUP(CONCATENATE("ALI_",$C1843,"_SEG_",$I1843,"_PROV_",$D1843),Catalogo_Precios,AI$8,FALSE))</f>
        <v>703</v>
      </c>
      <c r="AJ1843" s="57">
        <f t="shared" ref="AJ1843" si="22222">IF(OR(ISERROR(VLOOKUP(CONCATENATE("ALI_",$C1843,"_SEG_",$I1843,"_PROV_",$D1843),Catalogo_Precios,AJ$8,FALSE)),N1843=0),0,VLOOKUP(CONCATENATE("ALI_",$C1843,"_SEG_",$I1843,"_PROV_",$D1843),Catalogo_Precios,AJ$8,FALSE))</f>
        <v>1052</v>
      </c>
      <c r="AK1843" s="57">
        <f t="shared" ref="AK1843" si="22223">IF(OR(ISERROR(VLOOKUP(CONCATENATE("ALI_",$C1843,"_SEG_",$I1843,"_PROV_",$D1843),Catalogo_Precios,AK$8,FALSE)),O1843=0),0,VLOOKUP(CONCATENATE("ALI_",$C1843,"_SEG_",$I1843,"_PROV_",$D1843),Catalogo_Precios,AK$8,FALSE))</f>
        <v>1052</v>
      </c>
      <c r="AL1843" s="53"/>
      <c r="AM1843" s="59" t="str">
        <f t="shared" si="21749"/>
        <v>ALI_113_SEG_14</v>
      </c>
      <c r="AN1843" s="59" t="str">
        <f t="shared" si="21750"/>
        <v>ALI_113_SEG_14_VAL_16775282</v>
      </c>
      <c r="AO1843" s="60">
        <f t="shared" ref="AO1843" si="22224">IF(OR(AB1843="",AB1843=0),0,COUNTIF(Codificacion,AM1843))</f>
        <v>6</v>
      </c>
      <c r="AP1843" s="61">
        <f t="array" ref="AP1843">MIN(IF(Codificacion=AM1843,Total_Cotizacion,""))</f>
        <v>13351328.800000001</v>
      </c>
      <c r="AQ1843" s="62" t="b">
        <f t="shared" si="21752"/>
        <v>0</v>
      </c>
      <c r="AR1843" s="51" t="str">
        <f t="shared" ref="AR1843" si="22225">IF(COUNTIF(Codificacion2,CONCATENATE(AM1843,"_VAL_",AB1843))&gt;1,"Empate","")</f>
        <v/>
      </c>
      <c r="AS1843" s="63" t="str">
        <f t="shared" si="21615"/>
        <v/>
      </c>
      <c r="AT1843" s="59" t="str">
        <f t="shared" si="21754"/>
        <v>ALI_113_SEG_14_</v>
      </c>
      <c r="AU1843" s="63">
        <f t="shared" ref="AU1843" si="22226">IF(AND(COUNTIF(Codificacion3,AT1843)&lt;AO1843),1,COUNTIF(Codificacion3,AT1843))</f>
        <v>1</v>
      </c>
      <c r="AV1843" s="62" t="str">
        <f t="shared" si="21756"/>
        <v>No Seleccionada</v>
      </c>
      <c r="AW1843" s="53"/>
      <c r="AX1843" s="51" t="str">
        <f t="shared" si="21757"/>
        <v>ALI_113_SEG_14FALSO</v>
      </c>
      <c r="AY1843" s="51">
        <f t="shared" si="21738"/>
        <v>4</v>
      </c>
      <c r="AZ1843" s="64" t="b">
        <f t="shared" si="21758"/>
        <v>0</v>
      </c>
    </row>
    <row r="1844" spans="1:52" x14ac:dyDescent="0.2">
      <c r="A1844" s="50" t="b">
        <f t="shared" si="21701"/>
        <v>0</v>
      </c>
      <c r="B1844" s="51" t="s">
        <v>156</v>
      </c>
      <c r="C1844" s="52">
        <v>113</v>
      </c>
      <c r="D1844" s="52">
        <f t="shared" ref="D1844" si="22227">IF(ISERROR(VLOOKUP(E1844,Proveedores,2,FALSE)),"",VLOOKUP(E1844,Proveedores,2,FALSE))</f>
        <v>2095</v>
      </c>
      <c r="E1844" s="53" t="s">
        <v>157</v>
      </c>
      <c r="F1844" s="54">
        <v>150</v>
      </c>
      <c r="G1844" s="53" t="s">
        <v>56</v>
      </c>
      <c r="H1844" s="53" t="s">
        <v>65</v>
      </c>
      <c r="I1844" s="52">
        <v>15</v>
      </c>
      <c r="J1844" s="53" t="s">
        <v>58</v>
      </c>
      <c r="K1844" s="55">
        <v>44835</v>
      </c>
      <c r="L1844" s="56">
        <v>7022</v>
      </c>
      <c r="M1844" s="56">
        <v>8445</v>
      </c>
      <c r="N1844" s="56">
        <v>5439</v>
      </c>
      <c r="O1844" s="56">
        <v>393</v>
      </c>
      <c r="P1844" s="57">
        <v>530</v>
      </c>
      <c r="Q1844" s="58">
        <v>0</v>
      </c>
      <c r="R1844" s="57">
        <v>530</v>
      </c>
      <c r="S1844" s="57">
        <v>706</v>
      </c>
      <c r="T1844" s="58">
        <v>0</v>
      </c>
      <c r="U1844" s="57">
        <v>706</v>
      </c>
      <c r="V1844" s="57">
        <v>1058</v>
      </c>
      <c r="W1844" s="58">
        <v>0</v>
      </c>
      <c r="X1844" s="57">
        <v>1058</v>
      </c>
      <c r="Y1844" s="57">
        <v>1058</v>
      </c>
      <c r="Z1844" s="58">
        <v>0</v>
      </c>
      <c r="AA1844" s="57">
        <v>1058</v>
      </c>
      <c r="AB1844" s="57">
        <v>15854086</v>
      </c>
      <c r="AC1844" s="53" t="str">
        <f t="shared" si="21740"/>
        <v>Registro Valido</v>
      </c>
      <c r="AD1844" s="57">
        <f t="shared" ref="AD1844" si="22228">IF(OR(ISERROR(VLOOKUP(CONCATENATE("ALI_",$C1844,"_SEG_",$I1844,"_PROV_",$D1844),Catalogo_Precios,AD$8,FALSE)),L1844=0),0,VLOOKUP(CONCATENATE("ALI_",$C1844,"_SEG_",$I1844,"_PROV_",$D1844),Catalogo_Precios,AD$8,FALSE))</f>
        <v>530</v>
      </c>
      <c r="AE1844" s="57">
        <f t="shared" ref="AE1844" si="22229">IF(OR(ISERROR(VLOOKUP(CONCATENATE("ALI_",$C1844,"_SEG_",$I1844,"_PROV_",$D1844),Catalogo_Precios,AE$8,FALSE)),M1844=0),0,VLOOKUP(CONCATENATE("ALI_",$C1844,"_SEG_",$I1844,"_PROV_",$D1844),Catalogo_Precios,AE$8,FALSE))</f>
        <v>706</v>
      </c>
      <c r="AF1844" s="57">
        <f t="shared" ref="AF1844" si="22230">IF(OR(ISERROR(VLOOKUP(CONCATENATE("ALI_",$C1844,"_SEG_",$I1844,"_PROV_",$D1844),Catalogo_Precios,AF$8,FALSE)),N1844=0),0,VLOOKUP(CONCATENATE("ALI_",$C1844,"_SEG_",$I1844,"_PROV_",$D1844),Catalogo_Precios,AF$8,FALSE))</f>
        <v>1058</v>
      </c>
      <c r="AG1844" s="57">
        <f t="shared" ref="AG1844" si="22231">IF(OR(ISERROR(VLOOKUP(CONCATENATE("ALI_",$C1844,"_SEG_",$I1844,"_PROV_",$D1844),Catalogo_Precios,AG$8,FALSE)),O1844=0),0,VLOOKUP(CONCATENATE("ALI_",$C1844,"_SEG_",$I1844,"_PROV_",$D1844),Catalogo_Precios,AG$8,FALSE))</f>
        <v>1058</v>
      </c>
      <c r="AH1844" s="57">
        <f t="shared" ref="AH1844" si="22232">IF(OR(ISERROR(VLOOKUP(CONCATENATE("ALI_",$C1844,"_SEG_",$I1844,"_PROV_",$D1844),Catalogo_Precios,AH$8,FALSE)),L1844=0),0,VLOOKUP(CONCATENATE("ALI_",$C1844,"_SEG_",$I1844,"_PROV_",$D1844),Catalogo_Precios,AH$8,FALSE))</f>
        <v>527</v>
      </c>
      <c r="AI1844" s="57">
        <f t="shared" ref="AI1844" si="22233">IF(OR(ISERROR(VLOOKUP(CONCATENATE("ALI_",$C1844,"_SEG_",$I1844,"_PROV_",$D1844),Catalogo_Precios,AI$8,FALSE)),M1844=0),0,VLOOKUP(CONCATENATE("ALI_",$C1844,"_SEG_",$I1844,"_PROV_",$D1844),Catalogo_Precios,AI$8,FALSE))</f>
        <v>703</v>
      </c>
      <c r="AJ1844" s="57">
        <f t="shared" ref="AJ1844" si="22234">IF(OR(ISERROR(VLOOKUP(CONCATENATE("ALI_",$C1844,"_SEG_",$I1844,"_PROV_",$D1844),Catalogo_Precios,AJ$8,FALSE)),N1844=0),0,VLOOKUP(CONCATENATE("ALI_",$C1844,"_SEG_",$I1844,"_PROV_",$D1844),Catalogo_Precios,AJ$8,FALSE))</f>
        <v>1052</v>
      </c>
      <c r="AK1844" s="57">
        <f t="shared" ref="AK1844" si="22235">IF(OR(ISERROR(VLOOKUP(CONCATENATE("ALI_",$C1844,"_SEG_",$I1844,"_PROV_",$D1844),Catalogo_Precios,AK$8,FALSE)),O1844=0),0,VLOOKUP(CONCATENATE("ALI_",$C1844,"_SEG_",$I1844,"_PROV_",$D1844),Catalogo_Precios,AK$8,FALSE))</f>
        <v>1052</v>
      </c>
      <c r="AL1844" s="53"/>
      <c r="AM1844" s="59" t="str">
        <f t="shared" si="21749"/>
        <v>ALI_113_SEG_15</v>
      </c>
      <c r="AN1844" s="59" t="str">
        <f t="shared" si="21750"/>
        <v>ALI_113_SEG_15_VAL_15854086</v>
      </c>
      <c r="AO1844" s="60">
        <f t="shared" ref="AO1844" si="22236">IF(OR(AB1844="",AB1844=0),0,COUNTIF(Codificacion,AM1844))</f>
        <v>6</v>
      </c>
      <c r="AP1844" s="61">
        <f t="array" ref="AP1844">MIN(IF(Codificacion=AM1844,Total_Cotizacion,""))</f>
        <v>12618154.400000002</v>
      </c>
      <c r="AQ1844" s="62" t="b">
        <f t="shared" si="21752"/>
        <v>0</v>
      </c>
      <c r="AR1844" s="51" t="str">
        <f t="shared" ref="AR1844" si="22237">IF(COUNTIF(Codificacion2,CONCATENATE(AM1844,"_VAL_",AB1844))&gt;1,"Empate","")</f>
        <v/>
      </c>
      <c r="AS1844" s="63" t="str">
        <f t="shared" si="21615"/>
        <v/>
      </c>
      <c r="AT1844" s="59" t="str">
        <f t="shared" si="21754"/>
        <v>ALI_113_SEG_15_</v>
      </c>
      <c r="AU1844" s="63">
        <f t="shared" ref="AU1844" si="22238">IF(AND(COUNTIF(Codificacion3,AT1844)&lt;AO1844),1,COUNTIF(Codificacion3,AT1844))</f>
        <v>1</v>
      </c>
      <c r="AV1844" s="62" t="str">
        <f t="shared" si="21756"/>
        <v>No Seleccionada</v>
      </c>
      <c r="AW1844" s="53"/>
      <c r="AX1844" s="51" t="str">
        <f t="shared" si="21757"/>
        <v>ALI_113_SEG_15FALSO</v>
      </c>
      <c r="AY1844" s="51">
        <f t="shared" si="21738"/>
        <v>4</v>
      </c>
      <c r="AZ1844" s="64" t="b">
        <f t="shared" si="21758"/>
        <v>0</v>
      </c>
    </row>
    <row r="1845" spans="1:52" x14ac:dyDescent="0.2">
      <c r="A1845" s="50" t="b">
        <f t="shared" si="21701"/>
        <v>0</v>
      </c>
      <c r="B1845" s="51" t="s">
        <v>156</v>
      </c>
      <c r="C1845" s="52">
        <v>45</v>
      </c>
      <c r="D1845" s="52">
        <f t="shared" ref="D1845" si="22239">IF(ISERROR(VLOOKUP(E1845,Proveedores,2,FALSE)),"",VLOOKUP(E1845,Proveedores,2,FALSE))</f>
        <v>2095</v>
      </c>
      <c r="E1845" s="53" t="s">
        <v>157</v>
      </c>
      <c r="F1845" s="54">
        <v>181</v>
      </c>
      <c r="G1845" s="53" t="s">
        <v>56</v>
      </c>
      <c r="H1845" s="53" t="s">
        <v>67</v>
      </c>
      <c r="I1845" s="52">
        <v>1</v>
      </c>
      <c r="J1845" s="53" t="s">
        <v>58</v>
      </c>
      <c r="K1845" s="55">
        <v>44835</v>
      </c>
      <c r="L1845" s="56">
        <v>6195</v>
      </c>
      <c r="M1845" s="56">
        <v>7886</v>
      </c>
      <c r="N1845" s="56">
        <v>3724</v>
      </c>
      <c r="O1845" s="56">
        <v>405</v>
      </c>
      <c r="P1845" s="57">
        <v>580</v>
      </c>
      <c r="Q1845" s="58">
        <v>0</v>
      </c>
      <c r="R1845" s="57">
        <v>580</v>
      </c>
      <c r="S1845" s="57">
        <v>774</v>
      </c>
      <c r="T1845" s="58">
        <v>0</v>
      </c>
      <c r="U1845" s="57">
        <v>774</v>
      </c>
      <c r="V1845" s="57">
        <v>1159</v>
      </c>
      <c r="W1845" s="58">
        <v>0</v>
      </c>
      <c r="X1845" s="57">
        <v>1159</v>
      </c>
      <c r="Y1845" s="57">
        <v>1159</v>
      </c>
      <c r="Z1845" s="58">
        <v>0</v>
      </c>
      <c r="AA1845" s="57">
        <v>1159</v>
      </c>
      <c r="AB1845" s="57">
        <v>14482375</v>
      </c>
      <c r="AC1845" s="53" t="str">
        <f t="shared" si="21740"/>
        <v>Registro Valido</v>
      </c>
      <c r="AD1845" s="57">
        <f t="shared" ref="AD1845" si="22240">IF(OR(ISERROR(VLOOKUP(CONCATENATE("ALI_",$C1845,"_SEG_",$I1845,"_PROV_",$D1845),Catalogo_Precios,AD$8,FALSE)),L1845=0),0,VLOOKUP(CONCATENATE("ALI_",$C1845,"_SEG_",$I1845,"_PROV_",$D1845),Catalogo_Precios,AD$8,FALSE))</f>
        <v>580</v>
      </c>
      <c r="AE1845" s="57">
        <f t="shared" ref="AE1845" si="22241">IF(OR(ISERROR(VLOOKUP(CONCATENATE("ALI_",$C1845,"_SEG_",$I1845,"_PROV_",$D1845),Catalogo_Precios,AE$8,FALSE)),M1845=0),0,VLOOKUP(CONCATENATE("ALI_",$C1845,"_SEG_",$I1845,"_PROV_",$D1845),Catalogo_Precios,AE$8,FALSE))</f>
        <v>774</v>
      </c>
      <c r="AF1845" s="57">
        <f t="shared" ref="AF1845" si="22242">IF(OR(ISERROR(VLOOKUP(CONCATENATE("ALI_",$C1845,"_SEG_",$I1845,"_PROV_",$D1845),Catalogo_Precios,AF$8,FALSE)),N1845=0),0,VLOOKUP(CONCATENATE("ALI_",$C1845,"_SEG_",$I1845,"_PROV_",$D1845),Catalogo_Precios,AF$8,FALSE))</f>
        <v>1159</v>
      </c>
      <c r="AG1845" s="57">
        <f t="shared" ref="AG1845" si="22243">IF(OR(ISERROR(VLOOKUP(CONCATENATE("ALI_",$C1845,"_SEG_",$I1845,"_PROV_",$D1845),Catalogo_Precios,AG$8,FALSE)),O1845=0),0,VLOOKUP(CONCATENATE("ALI_",$C1845,"_SEG_",$I1845,"_PROV_",$D1845),Catalogo_Precios,AG$8,FALSE))</f>
        <v>1159</v>
      </c>
      <c r="AH1845" s="57">
        <f t="shared" ref="AH1845" si="22244">IF(OR(ISERROR(VLOOKUP(CONCATENATE("ALI_",$C1845,"_SEG_",$I1845,"_PROV_",$D1845),Catalogo_Precios,AH$8,FALSE)),L1845=0),0,VLOOKUP(CONCATENATE("ALI_",$C1845,"_SEG_",$I1845,"_PROV_",$D1845),Catalogo_Precios,AH$8,FALSE))</f>
        <v>578</v>
      </c>
      <c r="AI1845" s="57">
        <f t="shared" ref="AI1845" si="22245">IF(OR(ISERROR(VLOOKUP(CONCATENATE("ALI_",$C1845,"_SEG_",$I1845,"_PROV_",$D1845),Catalogo_Precios,AI$8,FALSE)),M1845=0),0,VLOOKUP(CONCATENATE("ALI_",$C1845,"_SEG_",$I1845,"_PROV_",$D1845),Catalogo_Precios,AI$8,FALSE))</f>
        <v>769</v>
      </c>
      <c r="AJ1845" s="57">
        <f t="shared" ref="AJ1845" si="22246">IF(OR(ISERROR(VLOOKUP(CONCATENATE("ALI_",$C1845,"_SEG_",$I1845,"_PROV_",$D1845),Catalogo_Precios,AJ$8,FALSE)),N1845=0),0,VLOOKUP(CONCATENATE("ALI_",$C1845,"_SEG_",$I1845,"_PROV_",$D1845),Catalogo_Precios,AJ$8,FALSE))</f>
        <v>1153</v>
      </c>
      <c r="AK1845" s="57">
        <f t="shared" ref="AK1845" si="22247">IF(OR(ISERROR(VLOOKUP(CONCATENATE("ALI_",$C1845,"_SEG_",$I1845,"_PROV_",$D1845),Catalogo_Precios,AK$8,FALSE)),O1845=0),0,VLOOKUP(CONCATENATE("ALI_",$C1845,"_SEG_",$I1845,"_PROV_",$D1845),Catalogo_Precios,AK$8,FALSE))</f>
        <v>1153</v>
      </c>
      <c r="AL1845" s="53"/>
      <c r="AM1845" s="59" t="str">
        <f t="shared" si="21749"/>
        <v>ALI_45_SEG_1</v>
      </c>
      <c r="AN1845" s="59" t="str">
        <f t="shared" si="21750"/>
        <v>ALI_45_SEG_1_VAL_14482375</v>
      </c>
      <c r="AO1845" s="60">
        <f t="shared" ref="AO1845" si="22248">IF(OR(AB1845="",AB1845=0),0,COUNTIF(Codificacion,AM1845))</f>
        <v>7</v>
      </c>
      <c r="AP1845" s="61">
        <f t="array" ref="AP1845">MIN(IF(Codificacion=AM1845,Total_Cotizacion,""))</f>
        <v>11524624.800000001</v>
      </c>
      <c r="AQ1845" s="62" t="b">
        <f t="shared" si="21752"/>
        <v>0</v>
      </c>
      <c r="AR1845" s="51" t="str">
        <f t="shared" ref="AR1845" si="22249">IF(COUNTIF(Codificacion2,CONCATENATE(AM1845,"_VAL_",AB1845))&gt;1,"Empate","")</f>
        <v/>
      </c>
      <c r="AS1845" s="63" t="str">
        <f t="shared" si="21615"/>
        <v/>
      </c>
      <c r="AT1845" s="59" t="str">
        <f t="shared" si="21754"/>
        <v>ALI_45_SEG_1_</v>
      </c>
      <c r="AU1845" s="63">
        <f t="shared" ref="AU1845" si="22250">IF(AND(COUNTIF(Codificacion3,AT1845)&lt;AO1845),1,COUNTIF(Codificacion3,AT1845))</f>
        <v>1</v>
      </c>
      <c r="AV1845" s="62" t="str">
        <f t="shared" si="21756"/>
        <v>No Seleccionada</v>
      </c>
      <c r="AW1845" s="53"/>
      <c r="AX1845" s="51" t="str">
        <f t="shared" si="21757"/>
        <v>ALI_45_SEG_1FALSO</v>
      </c>
      <c r="AY1845" s="51">
        <f t="shared" si="21738"/>
        <v>3</v>
      </c>
      <c r="AZ1845" s="64" t="b">
        <f t="shared" si="21758"/>
        <v>0</v>
      </c>
    </row>
    <row r="1846" spans="1:52" x14ac:dyDescent="0.2">
      <c r="A1846" s="50" t="b">
        <f t="shared" si="21701"/>
        <v>0</v>
      </c>
      <c r="B1846" s="51" t="s">
        <v>156</v>
      </c>
      <c r="C1846" s="52">
        <v>45</v>
      </c>
      <c r="D1846" s="52">
        <f t="shared" ref="D1846" si="22251">IF(ISERROR(VLOOKUP(E1846,Proveedores,2,FALSE)),"",VLOOKUP(E1846,Proveedores,2,FALSE))</f>
        <v>2095</v>
      </c>
      <c r="E1846" s="53" t="s">
        <v>157</v>
      </c>
      <c r="F1846" s="54">
        <v>182</v>
      </c>
      <c r="G1846" s="53" t="s">
        <v>56</v>
      </c>
      <c r="H1846" s="53" t="s">
        <v>67</v>
      </c>
      <c r="I1846" s="52">
        <v>2</v>
      </c>
      <c r="J1846" s="53" t="s">
        <v>58</v>
      </c>
      <c r="K1846" s="55">
        <v>44835</v>
      </c>
      <c r="L1846" s="56">
        <v>6335</v>
      </c>
      <c r="M1846" s="56">
        <v>8064</v>
      </c>
      <c r="N1846" s="56">
        <v>3808</v>
      </c>
      <c r="O1846" s="56">
        <v>414</v>
      </c>
      <c r="P1846" s="57">
        <v>580</v>
      </c>
      <c r="Q1846" s="58">
        <v>0</v>
      </c>
      <c r="R1846" s="57">
        <v>580</v>
      </c>
      <c r="S1846" s="57">
        <v>774</v>
      </c>
      <c r="T1846" s="58">
        <v>0</v>
      </c>
      <c r="U1846" s="57">
        <v>774</v>
      </c>
      <c r="V1846" s="57">
        <v>1159</v>
      </c>
      <c r="W1846" s="58">
        <v>0</v>
      </c>
      <c r="X1846" s="57">
        <v>1159</v>
      </c>
      <c r="Y1846" s="57">
        <v>1159</v>
      </c>
      <c r="Z1846" s="58">
        <v>0</v>
      </c>
      <c r="AA1846" s="57">
        <v>1159</v>
      </c>
      <c r="AB1846" s="57">
        <v>14809134</v>
      </c>
      <c r="AC1846" s="53" t="str">
        <f t="shared" si="21740"/>
        <v>Registro Valido</v>
      </c>
      <c r="AD1846" s="57">
        <f t="shared" ref="AD1846" si="22252">IF(OR(ISERROR(VLOOKUP(CONCATENATE("ALI_",$C1846,"_SEG_",$I1846,"_PROV_",$D1846),Catalogo_Precios,AD$8,FALSE)),L1846=0),0,VLOOKUP(CONCATENATE("ALI_",$C1846,"_SEG_",$I1846,"_PROV_",$D1846),Catalogo_Precios,AD$8,FALSE))</f>
        <v>580</v>
      </c>
      <c r="AE1846" s="57">
        <f t="shared" ref="AE1846" si="22253">IF(OR(ISERROR(VLOOKUP(CONCATENATE("ALI_",$C1846,"_SEG_",$I1846,"_PROV_",$D1846),Catalogo_Precios,AE$8,FALSE)),M1846=0),0,VLOOKUP(CONCATENATE("ALI_",$C1846,"_SEG_",$I1846,"_PROV_",$D1846),Catalogo_Precios,AE$8,FALSE))</f>
        <v>774</v>
      </c>
      <c r="AF1846" s="57">
        <f t="shared" ref="AF1846" si="22254">IF(OR(ISERROR(VLOOKUP(CONCATENATE("ALI_",$C1846,"_SEG_",$I1846,"_PROV_",$D1846),Catalogo_Precios,AF$8,FALSE)),N1846=0),0,VLOOKUP(CONCATENATE("ALI_",$C1846,"_SEG_",$I1846,"_PROV_",$D1846),Catalogo_Precios,AF$8,FALSE))</f>
        <v>1159</v>
      </c>
      <c r="AG1846" s="57">
        <f t="shared" ref="AG1846" si="22255">IF(OR(ISERROR(VLOOKUP(CONCATENATE("ALI_",$C1846,"_SEG_",$I1846,"_PROV_",$D1846),Catalogo_Precios,AG$8,FALSE)),O1846=0),0,VLOOKUP(CONCATENATE("ALI_",$C1846,"_SEG_",$I1846,"_PROV_",$D1846),Catalogo_Precios,AG$8,FALSE))</f>
        <v>1159</v>
      </c>
      <c r="AH1846" s="57">
        <f t="shared" ref="AH1846" si="22256">IF(OR(ISERROR(VLOOKUP(CONCATENATE("ALI_",$C1846,"_SEG_",$I1846,"_PROV_",$D1846),Catalogo_Precios,AH$8,FALSE)),L1846=0),0,VLOOKUP(CONCATENATE("ALI_",$C1846,"_SEG_",$I1846,"_PROV_",$D1846),Catalogo_Precios,AH$8,FALSE))</f>
        <v>578</v>
      </c>
      <c r="AI1846" s="57">
        <f t="shared" ref="AI1846" si="22257">IF(OR(ISERROR(VLOOKUP(CONCATENATE("ALI_",$C1846,"_SEG_",$I1846,"_PROV_",$D1846),Catalogo_Precios,AI$8,FALSE)),M1846=0),0,VLOOKUP(CONCATENATE("ALI_",$C1846,"_SEG_",$I1846,"_PROV_",$D1846),Catalogo_Precios,AI$8,FALSE))</f>
        <v>769</v>
      </c>
      <c r="AJ1846" s="57">
        <f t="shared" ref="AJ1846" si="22258">IF(OR(ISERROR(VLOOKUP(CONCATENATE("ALI_",$C1846,"_SEG_",$I1846,"_PROV_",$D1846),Catalogo_Precios,AJ$8,FALSE)),N1846=0),0,VLOOKUP(CONCATENATE("ALI_",$C1846,"_SEG_",$I1846,"_PROV_",$D1846),Catalogo_Precios,AJ$8,FALSE))</f>
        <v>1153</v>
      </c>
      <c r="AK1846" s="57">
        <f t="shared" ref="AK1846" si="22259">IF(OR(ISERROR(VLOOKUP(CONCATENATE("ALI_",$C1846,"_SEG_",$I1846,"_PROV_",$D1846),Catalogo_Precios,AK$8,FALSE)),O1846=0),0,VLOOKUP(CONCATENATE("ALI_",$C1846,"_SEG_",$I1846,"_PROV_",$D1846),Catalogo_Precios,AK$8,FALSE))</f>
        <v>1153</v>
      </c>
      <c r="AL1846" s="53"/>
      <c r="AM1846" s="59" t="str">
        <f t="shared" si="21749"/>
        <v>ALI_45_SEG_2</v>
      </c>
      <c r="AN1846" s="59" t="str">
        <f t="shared" si="21750"/>
        <v>ALI_45_SEG_2_VAL_14809134</v>
      </c>
      <c r="AO1846" s="60">
        <f t="shared" ref="AO1846" si="22260">IF(OR(AB1846="",AB1846=0),0,COUNTIF(Codificacion,AM1846))</f>
        <v>7</v>
      </c>
      <c r="AP1846" s="61">
        <f t="array" ref="AP1846">MIN(IF(Codificacion=AM1846,Total_Cotizacion,""))</f>
        <v>11784649.6</v>
      </c>
      <c r="AQ1846" s="62" t="b">
        <f t="shared" si="21752"/>
        <v>0</v>
      </c>
      <c r="AR1846" s="51" t="str">
        <f t="shared" ref="AR1846" si="22261">IF(COUNTIF(Codificacion2,CONCATENATE(AM1846,"_VAL_",AB1846))&gt;1,"Empate","")</f>
        <v/>
      </c>
      <c r="AS1846" s="63" t="str">
        <f t="shared" si="21615"/>
        <v/>
      </c>
      <c r="AT1846" s="59" t="str">
        <f t="shared" si="21754"/>
        <v>ALI_45_SEG_2_</v>
      </c>
      <c r="AU1846" s="63">
        <f t="shared" ref="AU1846" si="22262">IF(AND(COUNTIF(Codificacion3,AT1846)&lt;AO1846),1,COUNTIF(Codificacion3,AT1846))</f>
        <v>1</v>
      </c>
      <c r="AV1846" s="62" t="str">
        <f t="shared" si="21756"/>
        <v>No Seleccionada</v>
      </c>
      <c r="AW1846" s="53"/>
      <c r="AX1846" s="51" t="str">
        <f t="shared" si="21757"/>
        <v>ALI_45_SEG_2FALSO</v>
      </c>
      <c r="AY1846" s="51">
        <f t="shared" si="21738"/>
        <v>3</v>
      </c>
      <c r="AZ1846" s="64" t="b">
        <f t="shared" si="21758"/>
        <v>0</v>
      </c>
    </row>
    <row r="1847" spans="1:52" x14ac:dyDescent="0.2">
      <c r="A1847" s="50" t="b">
        <f t="shared" si="21701"/>
        <v>0</v>
      </c>
      <c r="B1847" s="51" t="s">
        <v>156</v>
      </c>
      <c r="C1847" s="52">
        <v>45</v>
      </c>
      <c r="D1847" s="52">
        <f t="shared" ref="D1847" si="22263">IF(ISERROR(VLOOKUP(E1847,Proveedores,2,FALSE)),"",VLOOKUP(E1847,Proveedores,2,FALSE))</f>
        <v>2095</v>
      </c>
      <c r="E1847" s="53" t="s">
        <v>157</v>
      </c>
      <c r="F1847" s="54">
        <v>183</v>
      </c>
      <c r="G1847" s="53" t="s">
        <v>56</v>
      </c>
      <c r="H1847" s="53" t="s">
        <v>67</v>
      </c>
      <c r="I1847" s="52">
        <v>3</v>
      </c>
      <c r="J1847" s="53" t="s">
        <v>58</v>
      </c>
      <c r="K1847" s="55">
        <v>44835</v>
      </c>
      <c r="L1847" s="56">
        <v>6297</v>
      </c>
      <c r="M1847" s="56">
        <v>8016</v>
      </c>
      <c r="N1847" s="56">
        <v>3785</v>
      </c>
      <c r="O1847" s="56">
        <v>411</v>
      </c>
      <c r="P1847" s="57">
        <v>580</v>
      </c>
      <c r="Q1847" s="58">
        <v>0</v>
      </c>
      <c r="R1847" s="57">
        <v>580</v>
      </c>
      <c r="S1847" s="57">
        <v>774</v>
      </c>
      <c r="T1847" s="58">
        <v>0</v>
      </c>
      <c r="U1847" s="57">
        <v>774</v>
      </c>
      <c r="V1847" s="57">
        <v>1159</v>
      </c>
      <c r="W1847" s="58">
        <v>0</v>
      </c>
      <c r="X1847" s="57">
        <v>1159</v>
      </c>
      <c r="Y1847" s="57">
        <v>1159</v>
      </c>
      <c r="Z1847" s="58">
        <v>0</v>
      </c>
      <c r="AA1847" s="57">
        <v>1159</v>
      </c>
      <c r="AB1847" s="57">
        <v>14719808</v>
      </c>
      <c r="AC1847" s="53" t="str">
        <f t="shared" si="21740"/>
        <v>Registro Valido</v>
      </c>
      <c r="AD1847" s="57">
        <f t="shared" ref="AD1847" si="22264">IF(OR(ISERROR(VLOOKUP(CONCATENATE("ALI_",$C1847,"_SEG_",$I1847,"_PROV_",$D1847),Catalogo_Precios,AD$8,FALSE)),L1847=0),0,VLOOKUP(CONCATENATE("ALI_",$C1847,"_SEG_",$I1847,"_PROV_",$D1847),Catalogo_Precios,AD$8,FALSE))</f>
        <v>580</v>
      </c>
      <c r="AE1847" s="57">
        <f t="shared" ref="AE1847" si="22265">IF(OR(ISERROR(VLOOKUP(CONCATENATE("ALI_",$C1847,"_SEG_",$I1847,"_PROV_",$D1847),Catalogo_Precios,AE$8,FALSE)),M1847=0),0,VLOOKUP(CONCATENATE("ALI_",$C1847,"_SEG_",$I1847,"_PROV_",$D1847),Catalogo_Precios,AE$8,FALSE))</f>
        <v>774</v>
      </c>
      <c r="AF1847" s="57">
        <f t="shared" ref="AF1847" si="22266">IF(OR(ISERROR(VLOOKUP(CONCATENATE("ALI_",$C1847,"_SEG_",$I1847,"_PROV_",$D1847),Catalogo_Precios,AF$8,FALSE)),N1847=0),0,VLOOKUP(CONCATENATE("ALI_",$C1847,"_SEG_",$I1847,"_PROV_",$D1847),Catalogo_Precios,AF$8,FALSE))</f>
        <v>1159</v>
      </c>
      <c r="AG1847" s="57">
        <f t="shared" ref="AG1847" si="22267">IF(OR(ISERROR(VLOOKUP(CONCATENATE("ALI_",$C1847,"_SEG_",$I1847,"_PROV_",$D1847),Catalogo_Precios,AG$8,FALSE)),O1847=0),0,VLOOKUP(CONCATENATE("ALI_",$C1847,"_SEG_",$I1847,"_PROV_",$D1847),Catalogo_Precios,AG$8,FALSE))</f>
        <v>1159</v>
      </c>
      <c r="AH1847" s="57">
        <f t="shared" ref="AH1847" si="22268">IF(OR(ISERROR(VLOOKUP(CONCATENATE("ALI_",$C1847,"_SEG_",$I1847,"_PROV_",$D1847),Catalogo_Precios,AH$8,FALSE)),L1847=0),0,VLOOKUP(CONCATENATE("ALI_",$C1847,"_SEG_",$I1847,"_PROV_",$D1847),Catalogo_Precios,AH$8,FALSE))</f>
        <v>578</v>
      </c>
      <c r="AI1847" s="57">
        <f t="shared" ref="AI1847" si="22269">IF(OR(ISERROR(VLOOKUP(CONCATENATE("ALI_",$C1847,"_SEG_",$I1847,"_PROV_",$D1847),Catalogo_Precios,AI$8,FALSE)),M1847=0),0,VLOOKUP(CONCATENATE("ALI_",$C1847,"_SEG_",$I1847,"_PROV_",$D1847),Catalogo_Precios,AI$8,FALSE))</f>
        <v>769</v>
      </c>
      <c r="AJ1847" s="57">
        <f t="shared" ref="AJ1847" si="22270">IF(OR(ISERROR(VLOOKUP(CONCATENATE("ALI_",$C1847,"_SEG_",$I1847,"_PROV_",$D1847),Catalogo_Precios,AJ$8,FALSE)),N1847=0),0,VLOOKUP(CONCATENATE("ALI_",$C1847,"_SEG_",$I1847,"_PROV_",$D1847),Catalogo_Precios,AJ$8,FALSE))</f>
        <v>1153</v>
      </c>
      <c r="AK1847" s="57">
        <f t="shared" ref="AK1847" si="22271">IF(OR(ISERROR(VLOOKUP(CONCATENATE("ALI_",$C1847,"_SEG_",$I1847,"_PROV_",$D1847),Catalogo_Precios,AK$8,FALSE)),O1847=0),0,VLOOKUP(CONCATENATE("ALI_",$C1847,"_SEG_",$I1847,"_PROV_",$D1847),Catalogo_Precios,AK$8,FALSE))</f>
        <v>1153</v>
      </c>
      <c r="AL1847" s="53"/>
      <c r="AM1847" s="59" t="str">
        <f t="shared" si="21749"/>
        <v>ALI_45_SEG_3</v>
      </c>
      <c r="AN1847" s="59" t="str">
        <f t="shared" si="21750"/>
        <v>ALI_45_SEG_3_VAL_14719808</v>
      </c>
      <c r="AO1847" s="60">
        <f t="shared" ref="AO1847" si="22272">IF(OR(AB1847="",AB1847=0),0,COUNTIF(Codificacion,AM1847))</f>
        <v>7</v>
      </c>
      <c r="AP1847" s="61">
        <f t="array" ref="AP1847">MIN(IF(Codificacion=AM1847,Total_Cotizacion,""))</f>
        <v>11713566.4</v>
      </c>
      <c r="AQ1847" s="62" t="b">
        <f t="shared" si="21752"/>
        <v>0</v>
      </c>
      <c r="AR1847" s="51" t="str">
        <f t="shared" ref="AR1847" si="22273">IF(COUNTIF(Codificacion2,CONCATENATE(AM1847,"_VAL_",AB1847))&gt;1,"Empate","")</f>
        <v/>
      </c>
      <c r="AS1847" s="63" t="str">
        <f t="shared" si="21615"/>
        <v/>
      </c>
      <c r="AT1847" s="59" t="str">
        <f t="shared" si="21754"/>
        <v>ALI_45_SEG_3_</v>
      </c>
      <c r="AU1847" s="63">
        <f t="shared" ref="AU1847" si="22274">IF(AND(COUNTIF(Codificacion3,AT1847)&lt;AO1847),1,COUNTIF(Codificacion3,AT1847))</f>
        <v>1</v>
      </c>
      <c r="AV1847" s="62" t="str">
        <f t="shared" si="21756"/>
        <v>No Seleccionada</v>
      </c>
      <c r="AW1847" s="53"/>
      <c r="AX1847" s="51" t="str">
        <f t="shared" si="21757"/>
        <v>ALI_45_SEG_3FALSO</v>
      </c>
      <c r="AY1847" s="51">
        <f t="shared" si="21738"/>
        <v>3</v>
      </c>
      <c r="AZ1847" s="64" t="b">
        <f t="shared" si="21758"/>
        <v>0</v>
      </c>
    </row>
    <row r="1848" spans="1:52" x14ac:dyDescent="0.2">
      <c r="A1848" s="50" t="b">
        <f t="shared" si="21701"/>
        <v>0</v>
      </c>
      <c r="B1848" s="51" t="s">
        <v>156</v>
      </c>
      <c r="C1848" s="52">
        <v>45</v>
      </c>
      <c r="D1848" s="52">
        <f t="shared" ref="D1848" si="22275">IF(ISERROR(VLOOKUP(E1848,Proveedores,2,FALSE)),"",VLOOKUP(E1848,Proveedores,2,FALSE))</f>
        <v>2095</v>
      </c>
      <c r="E1848" s="53" t="s">
        <v>157</v>
      </c>
      <c r="F1848" s="54">
        <v>184</v>
      </c>
      <c r="G1848" s="53" t="s">
        <v>56</v>
      </c>
      <c r="H1848" s="53" t="s">
        <v>67</v>
      </c>
      <c r="I1848" s="52">
        <v>4</v>
      </c>
      <c r="J1848" s="53" t="s">
        <v>58</v>
      </c>
      <c r="K1848" s="55">
        <v>44835</v>
      </c>
      <c r="L1848" s="56">
        <v>6710</v>
      </c>
      <c r="M1848" s="56">
        <v>8541</v>
      </c>
      <c r="N1848" s="56">
        <v>4033</v>
      </c>
      <c r="O1848" s="56">
        <v>439</v>
      </c>
      <c r="P1848" s="57">
        <v>580</v>
      </c>
      <c r="Q1848" s="58">
        <v>0</v>
      </c>
      <c r="R1848" s="57">
        <v>580</v>
      </c>
      <c r="S1848" s="57">
        <v>774</v>
      </c>
      <c r="T1848" s="58">
        <v>0</v>
      </c>
      <c r="U1848" s="57">
        <v>774</v>
      </c>
      <c r="V1848" s="57">
        <v>1159</v>
      </c>
      <c r="W1848" s="58">
        <v>0</v>
      </c>
      <c r="X1848" s="57">
        <v>1159</v>
      </c>
      <c r="Y1848" s="57">
        <v>1159</v>
      </c>
      <c r="Z1848" s="58">
        <v>0</v>
      </c>
      <c r="AA1848" s="57">
        <v>1159</v>
      </c>
      <c r="AB1848" s="57">
        <v>15685582</v>
      </c>
      <c r="AC1848" s="53" t="str">
        <f t="shared" si="21740"/>
        <v>Registro Valido</v>
      </c>
      <c r="AD1848" s="57">
        <f t="shared" ref="AD1848" si="22276">IF(OR(ISERROR(VLOOKUP(CONCATENATE("ALI_",$C1848,"_SEG_",$I1848,"_PROV_",$D1848),Catalogo_Precios,AD$8,FALSE)),L1848=0),0,VLOOKUP(CONCATENATE("ALI_",$C1848,"_SEG_",$I1848,"_PROV_",$D1848),Catalogo_Precios,AD$8,FALSE))</f>
        <v>580</v>
      </c>
      <c r="AE1848" s="57">
        <f t="shared" ref="AE1848" si="22277">IF(OR(ISERROR(VLOOKUP(CONCATENATE("ALI_",$C1848,"_SEG_",$I1848,"_PROV_",$D1848),Catalogo_Precios,AE$8,FALSE)),M1848=0),0,VLOOKUP(CONCATENATE("ALI_",$C1848,"_SEG_",$I1848,"_PROV_",$D1848),Catalogo_Precios,AE$8,FALSE))</f>
        <v>774</v>
      </c>
      <c r="AF1848" s="57">
        <f t="shared" ref="AF1848" si="22278">IF(OR(ISERROR(VLOOKUP(CONCATENATE("ALI_",$C1848,"_SEG_",$I1848,"_PROV_",$D1848),Catalogo_Precios,AF$8,FALSE)),N1848=0),0,VLOOKUP(CONCATENATE("ALI_",$C1848,"_SEG_",$I1848,"_PROV_",$D1848),Catalogo_Precios,AF$8,FALSE))</f>
        <v>1159</v>
      </c>
      <c r="AG1848" s="57">
        <f t="shared" ref="AG1848" si="22279">IF(OR(ISERROR(VLOOKUP(CONCATENATE("ALI_",$C1848,"_SEG_",$I1848,"_PROV_",$D1848),Catalogo_Precios,AG$8,FALSE)),O1848=0),0,VLOOKUP(CONCATENATE("ALI_",$C1848,"_SEG_",$I1848,"_PROV_",$D1848),Catalogo_Precios,AG$8,FALSE))</f>
        <v>1159</v>
      </c>
      <c r="AH1848" s="57">
        <f t="shared" ref="AH1848" si="22280">IF(OR(ISERROR(VLOOKUP(CONCATENATE("ALI_",$C1848,"_SEG_",$I1848,"_PROV_",$D1848),Catalogo_Precios,AH$8,FALSE)),L1848=0),0,VLOOKUP(CONCATENATE("ALI_",$C1848,"_SEG_",$I1848,"_PROV_",$D1848),Catalogo_Precios,AH$8,FALSE))</f>
        <v>578</v>
      </c>
      <c r="AI1848" s="57">
        <f t="shared" ref="AI1848" si="22281">IF(OR(ISERROR(VLOOKUP(CONCATENATE("ALI_",$C1848,"_SEG_",$I1848,"_PROV_",$D1848),Catalogo_Precios,AI$8,FALSE)),M1848=0),0,VLOOKUP(CONCATENATE("ALI_",$C1848,"_SEG_",$I1848,"_PROV_",$D1848),Catalogo_Precios,AI$8,FALSE))</f>
        <v>769</v>
      </c>
      <c r="AJ1848" s="57">
        <f t="shared" ref="AJ1848" si="22282">IF(OR(ISERROR(VLOOKUP(CONCATENATE("ALI_",$C1848,"_SEG_",$I1848,"_PROV_",$D1848),Catalogo_Precios,AJ$8,FALSE)),N1848=0),0,VLOOKUP(CONCATENATE("ALI_",$C1848,"_SEG_",$I1848,"_PROV_",$D1848),Catalogo_Precios,AJ$8,FALSE))</f>
        <v>1153</v>
      </c>
      <c r="AK1848" s="57">
        <f t="shared" ref="AK1848" si="22283">IF(OR(ISERROR(VLOOKUP(CONCATENATE("ALI_",$C1848,"_SEG_",$I1848,"_PROV_",$D1848),Catalogo_Precios,AK$8,FALSE)),O1848=0),0,VLOOKUP(CONCATENATE("ALI_",$C1848,"_SEG_",$I1848,"_PROV_",$D1848),Catalogo_Precios,AK$8,FALSE))</f>
        <v>1153</v>
      </c>
      <c r="AL1848" s="53"/>
      <c r="AM1848" s="59" t="str">
        <f t="shared" si="21749"/>
        <v>ALI_45_SEG_4</v>
      </c>
      <c r="AN1848" s="59" t="str">
        <f t="shared" si="21750"/>
        <v>ALI_45_SEG_4_VAL_15685582</v>
      </c>
      <c r="AO1848" s="60">
        <f t="shared" ref="AO1848" si="22284">IF(OR(AB1848="",AB1848=0),0,COUNTIF(Codificacion,AM1848))</f>
        <v>6</v>
      </c>
      <c r="AP1848" s="61">
        <f t="array" ref="AP1848">MIN(IF(Codificacion=AM1848,Total_Cotizacion,""))</f>
        <v>12482100</v>
      </c>
      <c r="AQ1848" s="62" t="b">
        <f t="shared" si="21752"/>
        <v>0</v>
      </c>
      <c r="AR1848" s="51" t="str">
        <f t="shared" ref="AR1848" si="22285">IF(COUNTIF(Codificacion2,CONCATENATE(AM1848,"_VAL_",AB1848))&gt;1,"Empate","")</f>
        <v/>
      </c>
      <c r="AS1848" s="63" t="str">
        <f t="shared" si="21615"/>
        <v/>
      </c>
      <c r="AT1848" s="59" t="str">
        <f t="shared" si="21754"/>
        <v>ALI_45_SEG_4_</v>
      </c>
      <c r="AU1848" s="63">
        <f t="shared" ref="AU1848" si="22286">IF(AND(COUNTIF(Codificacion3,AT1848)&lt;AO1848),1,COUNTIF(Codificacion3,AT1848))</f>
        <v>1</v>
      </c>
      <c r="AV1848" s="62" t="str">
        <f t="shared" si="21756"/>
        <v>No Seleccionada</v>
      </c>
      <c r="AW1848" s="53"/>
      <c r="AX1848" s="51" t="str">
        <f t="shared" si="21757"/>
        <v>ALI_45_SEG_4FALSO</v>
      </c>
      <c r="AY1848" s="51">
        <f t="shared" si="21738"/>
        <v>3</v>
      </c>
      <c r="AZ1848" s="64" t="b">
        <f t="shared" si="21758"/>
        <v>0</v>
      </c>
    </row>
    <row r="1849" spans="1:52" x14ac:dyDescent="0.2">
      <c r="A1849" s="50" t="b">
        <f t="shared" si="21701"/>
        <v>0</v>
      </c>
      <c r="B1849" s="51" t="s">
        <v>156</v>
      </c>
      <c r="C1849" s="52">
        <v>45</v>
      </c>
      <c r="D1849" s="52">
        <f t="shared" ref="D1849" si="22287">IF(ISERROR(VLOOKUP(E1849,Proveedores,2,FALSE)),"",VLOOKUP(E1849,Proveedores,2,FALSE))</f>
        <v>2095</v>
      </c>
      <c r="E1849" s="53" t="s">
        <v>157</v>
      </c>
      <c r="F1849" s="54">
        <v>185</v>
      </c>
      <c r="G1849" s="53" t="s">
        <v>56</v>
      </c>
      <c r="H1849" s="53" t="s">
        <v>67</v>
      </c>
      <c r="I1849" s="52">
        <v>5</v>
      </c>
      <c r="J1849" s="53" t="s">
        <v>58</v>
      </c>
      <c r="K1849" s="55">
        <v>44835</v>
      </c>
      <c r="L1849" s="56">
        <v>6237</v>
      </c>
      <c r="M1849" s="56">
        <v>7940</v>
      </c>
      <c r="N1849" s="56">
        <v>3749</v>
      </c>
      <c r="O1849" s="56">
        <v>407</v>
      </c>
      <c r="P1849" s="57">
        <v>580</v>
      </c>
      <c r="Q1849" s="58">
        <v>0</v>
      </c>
      <c r="R1849" s="57">
        <v>580</v>
      </c>
      <c r="S1849" s="57">
        <v>774</v>
      </c>
      <c r="T1849" s="58">
        <v>0</v>
      </c>
      <c r="U1849" s="57">
        <v>774</v>
      </c>
      <c r="V1849" s="57">
        <v>1159</v>
      </c>
      <c r="W1849" s="58">
        <v>0</v>
      </c>
      <c r="X1849" s="57">
        <v>1159</v>
      </c>
      <c r="Y1849" s="57">
        <v>1159</v>
      </c>
      <c r="Z1849" s="58">
        <v>0</v>
      </c>
      <c r="AA1849" s="57">
        <v>1159</v>
      </c>
      <c r="AB1849" s="57">
        <v>14579824</v>
      </c>
      <c r="AC1849" s="53" t="str">
        <f t="shared" si="21740"/>
        <v>Registro Valido</v>
      </c>
      <c r="AD1849" s="57">
        <f t="shared" ref="AD1849" si="22288">IF(OR(ISERROR(VLOOKUP(CONCATENATE("ALI_",$C1849,"_SEG_",$I1849,"_PROV_",$D1849),Catalogo_Precios,AD$8,FALSE)),L1849=0),0,VLOOKUP(CONCATENATE("ALI_",$C1849,"_SEG_",$I1849,"_PROV_",$D1849),Catalogo_Precios,AD$8,FALSE))</f>
        <v>580</v>
      </c>
      <c r="AE1849" s="57">
        <f t="shared" ref="AE1849" si="22289">IF(OR(ISERROR(VLOOKUP(CONCATENATE("ALI_",$C1849,"_SEG_",$I1849,"_PROV_",$D1849),Catalogo_Precios,AE$8,FALSE)),M1849=0),0,VLOOKUP(CONCATENATE("ALI_",$C1849,"_SEG_",$I1849,"_PROV_",$D1849),Catalogo_Precios,AE$8,FALSE))</f>
        <v>774</v>
      </c>
      <c r="AF1849" s="57">
        <f t="shared" ref="AF1849" si="22290">IF(OR(ISERROR(VLOOKUP(CONCATENATE("ALI_",$C1849,"_SEG_",$I1849,"_PROV_",$D1849),Catalogo_Precios,AF$8,FALSE)),N1849=0),0,VLOOKUP(CONCATENATE("ALI_",$C1849,"_SEG_",$I1849,"_PROV_",$D1849),Catalogo_Precios,AF$8,FALSE))</f>
        <v>1159</v>
      </c>
      <c r="AG1849" s="57">
        <f t="shared" ref="AG1849" si="22291">IF(OR(ISERROR(VLOOKUP(CONCATENATE("ALI_",$C1849,"_SEG_",$I1849,"_PROV_",$D1849),Catalogo_Precios,AG$8,FALSE)),O1849=0),0,VLOOKUP(CONCATENATE("ALI_",$C1849,"_SEG_",$I1849,"_PROV_",$D1849),Catalogo_Precios,AG$8,FALSE))</f>
        <v>1159</v>
      </c>
      <c r="AH1849" s="57">
        <f t="shared" ref="AH1849" si="22292">IF(OR(ISERROR(VLOOKUP(CONCATENATE("ALI_",$C1849,"_SEG_",$I1849,"_PROV_",$D1849),Catalogo_Precios,AH$8,FALSE)),L1849=0),0,VLOOKUP(CONCATENATE("ALI_",$C1849,"_SEG_",$I1849,"_PROV_",$D1849),Catalogo_Precios,AH$8,FALSE))</f>
        <v>578</v>
      </c>
      <c r="AI1849" s="57">
        <f t="shared" ref="AI1849" si="22293">IF(OR(ISERROR(VLOOKUP(CONCATENATE("ALI_",$C1849,"_SEG_",$I1849,"_PROV_",$D1849),Catalogo_Precios,AI$8,FALSE)),M1849=0),0,VLOOKUP(CONCATENATE("ALI_",$C1849,"_SEG_",$I1849,"_PROV_",$D1849),Catalogo_Precios,AI$8,FALSE))</f>
        <v>769</v>
      </c>
      <c r="AJ1849" s="57">
        <f t="shared" ref="AJ1849" si="22294">IF(OR(ISERROR(VLOOKUP(CONCATENATE("ALI_",$C1849,"_SEG_",$I1849,"_PROV_",$D1849),Catalogo_Precios,AJ$8,FALSE)),N1849=0),0,VLOOKUP(CONCATENATE("ALI_",$C1849,"_SEG_",$I1849,"_PROV_",$D1849),Catalogo_Precios,AJ$8,FALSE))</f>
        <v>1153</v>
      </c>
      <c r="AK1849" s="57">
        <f t="shared" ref="AK1849" si="22295">IF(OR(ISERROR(VLOOKUP(CONCATENATE("ALI_",$C1849,"_SEG_",$I1849,"_PROV_",$D1849),Catalogo_Precios,AK$8,FALSE)),O1849=0),0,VLOOKUP(CONCATENATE("ALI_",$C1849,"_SEG_",$I1849,"_PROV_",$D1849),Catalogo_Precios,AK$8,FALSE))</f>
        <v>1153</v>
      </c>
      <c r="AL1849" s="53"/>
      <c r="AM1849" s="59" t="str">
        <f t="shared" si="21749"/>
        <v>ALI_45_SEG_5</v>
      </c>
      <c r="AN1849" s="59" t="str">
        <f t="shared" si="21750"/>
        <v>ALI_45_SEG_5_VAL_14579824</v>
      </c>
      <c r="AO1849" s="60">
        <f t="shared" ref="AO1849" si="22296">IF(OR(AB1849="",AB1849=0),0,COUNTIF(Codificacion,AM1849))</f>
        <v>6</v>
      </c>
      <c r="AP1849" s="61">
        <f t="array" ref="AP1849">MIN(IF(Codificacion=AM1849,Total_Cotizacion,""))</f>
        <v>11602171.200000001</v>
      </c>
      <c r="AQ1849" s="62" t="b">
        <f t="shared" si="21752"/>
        <v>0</v>
      </c>
      <c r="AR1849" s="51" t="str">
        <f t="shared" ref="AR1849" si="22297">IF(COUNTIF(Codificacion2,CONCATENATE(AM1849,"_VAL_",AB1849))&gt;1,"Empate","")</f>
        <v/>
      </c>
      <c r="AS1849" s="63" t="str">
        <f t="shared" si="21615"/>
        <v/>
      </c>
      <c r="AT1849" s="59" t="str">
        <f t="shared" si="21754"/>
        <v>ALI_45_SEG_5_</v>
      </c>
      <c r="AU1849" s="63">
        <f t="shared" ref="AU1849" si="22298">IF(AND(COUNTIF(Codificacion3,AT1849)&lt;AO1849),1,COUNTIF(Codificacion3,AT1849))</f>
        <v>1</v>
      </c>
      <c r="AV1849" s="62" t="str">
        <f t="shared" si="21756"/>
        <v>No Seleccionada</v>
      </c>
      <c r="AW1849" s="53"/>
      <c r="AX1849" s="51" t="str">
        <f t="shared" si="21757"/>
        <v>ALI_45_SEG_5FALSO</v>
      </c>
      <c r="AY1849" s="51">
        <f t="shared" si="21738"/>
        <v>3</v>
      </c>
      <c r="AZ1849" s="64" t="b">
        <f t="shared" si="21758"/>
        <v>0</v>
      </c>
    </row>
    <row r="1850" spans="1:52" x14ac:dyDescent="0.2">
      <c r="A1850" s="50" t="b">
        <f t="shared" si="21701"/>
        <v>0</v>
      </c>
      <c r="B1850" s="51" t="s">
        <v>156</v>
      </c>
      <c r="C1850" s="52">
        <v>45</v>
      </c>
      <c r="D1850" s="52">
        <f t="shared" ref="D1850" si="22299">IF(ISERROR(VLOOKUP(E1850,Proveedores,2,FALSE)),"",VLOOKUP(E1850,Proveedores,2,FALSE))</f>
        <v>2095</v>
      </c>
      <c r="E1850" s="53" t="s">
        <v>157</v>
      </c>
      <c r="F1850" s="54">
        <v>186</v>
      </c>
      <c r="G1850" s="53" t="s">
        <v>56</v>
      </c>
      <c r="H1850" s="53" t="s">
        <v>67</v>
      </c>
      <c r="I1850" s="52">
        <v>6</v>
      </c>
      <c r="J1850" s="53" t="s">
        <v>58</v>
      </c>
      <c r="K1850" s="55">
        <v>44835</v>
      </c>
      <c r="L1850" s="56">
        <v>6750</v>
      </c>
      <c r="M1850" s="56">
        <v>8594</v>
      </c>
      <c r="N1850" s="56">
        <v>4057</v>
      </c>
      <c r="O1850" s="56">
        <v>441</v>
      </c>
      <c r="P1850" s="57">
        <v>580</v>
      </c>
      <c r="Q1850" s="58">
        <v>0</v>
      </c>
      <c r="R1850" s="57">
        <v>580</v>
      </c>
      <c r="S1850" s="57">
        <v>774</v>
      </c>
      <c r="T1850" s="58">
        <v>0</v>
      </c>
      <c r="U1850" s="57">
        <v>774</v>
      </c>
      <c r="V1850" s="57">
        <v>1159</v>
      </c>
      <c r="W1850" s="58">
        <v>0</v>
      </c>
      <c r="X1850" s="57">
        <v>1159</v>
      </c>
      <c r="Y1850" s="57">
        <v>1159</v>
      </c>
      <c r="Z1850" s="58">
        <v>0</v>
      </c>
      <c r="AA1850" s="57">
        <v>1159</v>
      </c>
      <c r="AB1850" s="57">
        <v>15779938</v>
      </c>
      <c r="AC1850" s="53" t="str">
        <f t="shared" si="21740"/>
        <v>Registro Valido</v>
      </c>
      <c r="AD1850" s="57">
        <f t="shared" ref="AD1850" si="22300">IF(OR(ISERROR(VLOOKUP(CONCATENATE("ALI_",$C1850,"_SEG_",$I1850,"_PROV_",$D1850),Catalogo_Precios,AD$8,FALSE)),L1850=0),0,VLOOKUP(CONCATENATE("ALI_",$C1850,"_SEG_",$I1850,"_PROV_",$D1850),Catalogo_Precios,AD$8,FALSE))</f>
        <v>580</v>
      </c>
      <c r="AE1850" s="57">
        <f t="shared" ref="AE1850" si="22301">IF(OR(ISERROR(VLOOKUP(CONCATENATE("ALI_",$C1850,"_SEG_",$I1850,"_PROV_",$D1850),Catalogo_Precios,AE$8,FALSE)),M1850=0),0,VLOOKUP(CONCATENATE("ALI_",$C1850,"_SEG_",$I1850,"_PROV_",$D1850),Catalogo_Precios,AE$8,FALSE))</f>
        <v>774</v>
      </c>
      <c r="AF1850" s="57">
        <f t="shared" ref="AF1850" si="22302">IF(OR(ISERROR(VLOOKUP(CONCATENATE("ALI_",$C1850,"_SEG_",$I1850,"_PROV_",$D1850),Catalogo_Precios,AF$8,FALSE)),N1850=0),0,VLOOKUP(CONCATENATE("ALI_",$C1850,"_SEG_",$I1850,"_PROV_",$D1850),Catalogo_Precios,AF$8,FALSE))</f>
        <v>1159</v>
      </c>
      <c r="AG1850" s="57">
        <f t="shared" ref="AG1850" si="22303">IF(OR(ISERROR(VLOOKUP(CONCATENATE("ALI_",$C1850,"_SEG_",$I1850,"_PROV_",$D1850),Catalogo_Precios,AG$8,FALSE)),O1850=0),0,VLOOKUP(CONCATENATE("ALI_",$C1850,"_SEG_",$I1850,"_PROV_",$D1850),Catalogo_Precios,AG$8,FALSE))</f>
        <v>1159</v>
      </c>
      <c r="AH1850" s="57">
        <f t="shared" ref="AH1850" si="22304">IF(OR(ISERROR(VLOOKUP(CONCATENATE("ALI_",$C1850,"_SEG_",$I1850,"_PROV_",$D1850),Catalogo_Precios,AH$8,FALSE)),L1850=0),0,VLOOKUP(CONCATENATE("ALI_",$C1850,"_SEG_",$I1850,"_PROV_",$D1850),Catalogo_Precios,AH$8,FALSE))</f>
        <v>578</v>
      </c>
      <c r="AI1850" s="57">
        <f t="shared" ref="AI1850" si="22305">IF(OR(ISERROR(VLOOKUP(CONCATENATE("ALI_",$C1850,"_SEG_",$I1850,"_PROV_",$D1850),Catalogo_Precios,AI$8,FALSE)),M1850=0),0,VLOOKUP(CONCATENATE("ALI_",$C1850,"_SEG_",$I1850,"_PROV_",$D1850),Catalogo_Precios,AI$8,FALSE))</f>
        <v>769</v>
      </c>
      <c r="AJ1850" s="57">
        <f t="shared" ref="AJ1850" si="22306">IF(OR(ISERROR(VLOOKUP(CONCATENATE("ALI_",$C1850,"_SEG_",$I1850,"_PROV_",$D1850),Catalogo_Precios,AJ$8,FALSE)),N1850=0),0,VLOOKUP(CONCATENATE("ALI_",$C1850,"_SEG_",$I1850,"_PROV_",$D1850),Catalogo_Precios,AJ$8,FALSE))</f>
        <v>1153</v>
      </c>
      <c r="AK1850" s="57">
        <f t="shared" ref="AK1850" si="22307">IF(OR(ISERROR(VLOOKUP(CONCATENATE("ALI_",$C1850,"_SEG_",$I1850,"_PROV_",$D1850),Catalogo_Precios,AK$8,FALSE)),O1850=0),0,VLOOKUP(CONCATENATE("ALI_",$C1850,"_SEG_",$I1850,"_PROV_",$D1850),Catalogo_Precios,AK$8,FALSE))</f>
        <v>1153</v>
      </c>
      <c r="AL1850" s="53"/>
      <c r="AM1850" s="59" t="str">
        <f t="shared" si="21749"/>
        <v>ALI_45_SEG_6</v>
      </c>
      <c r="AN1850" s="59" t="str">
        <f t="shared" si="21750"/>
        <v>ALI_45_SEG_6_VAL_15779938</v>
      </c>
      <c r="AO1850" s="60">
        <f t="shared" ref="AO1850" si="22308">IF(OR(AB1850="",AB1850=0),0,COUNTIF(Codificacion,AM1850))</f>
        <v>6</v>
      </c>
      <c r="AP1850" s="61">
        <f t="array" ref="AP1850">MIN(IF(Codificacion=AM1850,Total_Cotizacion,""))</f>
        <v>12557184.000000002</v>
      </c>
      <c r="AQ1850" s="62" t="b">
        <f t="shared" si="21752"/>
        <v>0</v>
      </c>
      <c r="AR1850" s="51" t="str">
        <f t="shared" ref="AR1850" si="22309">IF(COUNTIF(Codificacion2,CONCATENATE(AM1850,"_VAL_",AB1850))&gt;1,"Empate","")</f>
        <v/>
      </c>
      <c r="AS1850" s="63" t="str">
        <f t="shared" si="21615"/>
        <v/>
      </c>
      <c r="AT1850" s="59" t="str">
        <f t="shared" si="21754"/>
        <v>ALI_45_SEG_6_</v>
      </c>
      <c r="AU1850" s="63">
        <f t="shared" ref="AU1850" si="22310">IF(AND(COUNTIF(Codificacion3,AT1850)&lt;AO1850),1,COUNTIF(Codificacion3,AT1850))</f>
        <v>1</v>
      </c>
      <c r="AV1850" s="62" t="str">
        <f t="shared" si="21756"/>
        <v>No Seleccionada</v>
      </c>
      <c r="AW1850" s="53"/>
      <c r="AX1850" s="51" t="str">
        <f t="shared" si="21757"/>
        <v>ALI_45_SEG_6FALSO</v>
      </c>
      <c r="AY1850" s="51">
        <f t="shared" si="21738"/>
        <v>3</v>
      </c>
      <c r="AZ1850" s="64" t="b">
        <f t="shared" si="21758"/>
        <v>0</v>
      </c>
    </row>
    <row r="1851" spans="1:52" x14ac:dyDescent="0.2">
      <c r="A1851" s="50" t="b">
        <f t="shared" si="21701"/>
        <v>0</v>
      </c>
      <c r="B1851" s="51" t="s">
        <v>156</v>
      </c>
      <c r="C1851" s="52">
        <v>45</v>
      </c>
      <c r="D1851" s="52">
        <f t="shared" ref="D1851" si="22311">IF(ISERROR(VLOOKUP(E1851,Proveedores,2,FALSE)),"",VLOOKUP(E1851,Proveedores,2,FALSE))</f>
        <v>2095</v>
      </c>
      <c r="E1851" s="53" t="s">
        <v>157</v>
      </c>
      <c r="F1851" s="54">
        <v>187</v>
      </c>
      <c r="G1851" s="53" t="s">
        <v>56</v>
      </c>
      <c r="H1851" s="53" t="s">
        <v>67</v>
      </c>
      <c r="I1851" s="52">
        <v>7</v>
      </c>
      <c r="J1851" s="53" t="s">
        <v>58</v>
      </c>
      <c r="K1851" s="55">
        <v>44835</v>
      </c>
      <c r="L1851" s="56">
        <v>6894</v>
      </c>
      <c r="M1851" s="56">
        <v>8776</v>
      </c>
      <c r="N1851" s="56">
        <v>4144</v>
      </c>
      <c r="O1851" s="56">
        <v>450</v>
      </c>
      <c r="P1851" s="57">
        <v>580</v>
      </c>
      <c r="Q1851" s="58">
        <v>0</v>
      </c>
      <c r="R1851" s="57">
        <v>580</v>
      </c>
      <c r="S1851" s="57">
        <v>774</v>
      </c>
      <c r="T1851" s="58">
        <v>0</v>
      </c>
      <c r="U1851" s="57">
        <v>774</v>
      </c>
      <c r="V1851" s="57">
        <v>1159</v>
      </c>
      <c r="W1851" s="58">
        <v>0</v>
      </c>
      <c r="X1851" s="57">
        <v>1159</v>
      </c>
      <c r="Y1851" s="57">
        <v>1159</v>
      </c>
      <c r="Z1851" s="58">
        <v>0</v>
      </c>
      <c r="AA1851" s="57">
        <v>1159</v>
      </c>
      <c r="AB1851" s="57">
        <v>16115590</v>
      </c>
      <c r="AC1851" s="53" t="str">
        <f t="shared" si="21740"/>
        <v>Registro Valido</v>
      </c>
      <c r="AD1851" s="57">
        <f t="shared" ref="AD1851" si="22312">IF(OR(ISERROR(VLOOKUP(CONCATENATE("ALI_",$C1851,"_SEG_",$I1851,"_PROV_",$D1851),Catalogo_Precios,AD$8,FALSE)),L1851=0),0,VLOOKUP(CONCATENATE("ALI_",$C1851,"_SEG_",$I1851,"_PROV_",$D1851),Catalogo_Precios,AD$8,FALSE))</f>
        <v>580</v>
      </c>
      <c r="AE1851" s="57">
        <f t="shared" ref="AE1851" si="22313">IF(OR(ISERROR(VLOOKUP(CONCATENATE("ALI_",$C1851,"_SEG_",$I1851,"_PROV_",$D1851),Catalogo_Precios,AE$8,FALSE)),M1851=0),0,VLOOKUP(CONCATENATE("ALI_",$C1851,"_SEG_",$I1851,"_PROV_",$D1851),Catalogo_Precios,AE$8,FALSE))</f>
        <v>774</v>
      </c>
      <c r="AF1851" s="57">
        <f t="shared" ref="AF1851" si="22314">IF(OR(ISERROR(VLOOKUP(CONCATENATE("ALI_",$C1851,"_SEG_",$I1851,"_PROV_",$D1851),Catalogo_Precios,AF$8,FALSE)),N1851=0),0,VLOOKUP(CONCATENATE("ALI_",$C1851,"_SEG_",$I1851,"_PROV_",$D1851),Catalogo_Precios,AF$8,FALSE))</f>
        <v>1159</v>
      </c>
      <c r="AG1851" s="57">
        <f t="shared" ref="AG1851" si="22315">IF(OR(ISERROR(VLOOKUP(CONCATENATE("ALI_",$C1851,"_SEG_",$I1851,"_PROV_",$D1851),Catalogo_Precios,AG$8,FALSE)),O1851=0),0,VLOOKUP(CONCATENATE("ALI_",$C1851,"_SEG_",$I1851,"_PROV_",$D1851),Catalogo_Precios,AG$8,FALSE))</f>
        <v>1159</v>
      </c>
      <c r="AH1851" s="57">
        <f t="shared" ref="AH1851" si="22316">IF(OR(ISERROR(VLOOKUP(CONCATENATE("ALI_",$C1851,"_SEG_",$I1851,"_PROV_",$D1851),Catalogo_Precios,AH$8,FALSE)),L1851=0),0,VLOOKUP(CONCATENATE("ALI_",$C1851,"_SEG_",$I1851,"_PROV_",$D1851),Catalogo_Precios,AH$8,FALSE))</f>
        <v>578</v>
      </c>
      <c r="AI1851" s="57">
        <f t="shared" ref="AI1851" si="22317">IF(OR(ISERROR(VLOOKUP(CONCATENATE("ALI_",$C1851,"_SEG_",$I1851,"_PROV_",$D1851),Catalogo_Precios,AI$8,FALSE)),M1851=0),0,VLOOKUP(CONCATENATE("ALI_",$C1851,"_SEG_",$I1851,"_PROV_",$D1851),Catalogo_Precios,AI$8,FALSE))</f>
        <v>769</v>
      </c>
      <c r="AJ1851" s="57">
        <f t="shared" ref="AJ1851" si="22318">IF(OR(ISERROR(VLOOKUP(CONCATENATE("ALI_",$C1851,"_SEG_",$I1851,"_PROV_",$D1851),Catalogo_Precios,AJ$8,FALSE)),N1851=0),0,VLOOKUP(CONCATENATE("ALI_",$C1851,"_SEG_",$I1851,"_PROV_",$D1851),Catalogo_Precios,AJ$8,FALSE))</f>
        <v>1153</v>
      </c>
      <c r="AK1851" s="57">
        <f t="shared" ref="AK1851" si="22319">IF(OR(ISERROR(VLOOKUP(CONCATENATE("ALI_",$C1851,"_SEG_",$I1851,"_PROV_",$D1851),Catalogo_Precios,AK$8,FALSE)),O1851=0),0,VLOOKUP(CONCATENATE("ALI_",$C1851,"_SEG_",$I1851,"_PROV_",$D1851),Catalogo_Precios,AK$8,FALSE))</f>
        <v>1153</v>
      </c>
      <c r="AL1851" s="53"/>
      <c r="AM1851" s="59" t="str">
        <f t="shared" si="21749"/>
        <v>ALI_45_SEG_7</v>
      </c>
      <c r="AN1851" s="59" t="str">
        <f t="shared" si="21750"/>
        <v>ALI_45_SEG_7_VAL_16115590</v>
      </c>
      <c r="AO1851" s="60">
        <f t="shared" ref="AO1851" si="22320">IF(OR(AB1851="",AB1851=0),0,COUNTIF(Codificacion,AM1851))</f>
        <v>6</v>
      </c>
      <c r="AP1851" s="61">
        <f t="array" ref="AP1851">MIN(IF(Codificacion=AM1851,Total_Cotizacion,""))</f>
        <v>12824286.4</v>
      </c>
      <c r="AQ1851" s="62" t="b">
        <f t="shared" si="21752"/>
        <v>0</v>
      </c>
      <c r="AR1851" s="51" t="str">
        <f t="shared" ref="AR1851" si="22321">IF(COUNTIF(Codificacion2,CONCATENATE(AM1851,"_VAL_",AB1851))&gt;1,"Empate","")</f>
        <v/>
      </c>
      <c r="AS1851" s="63" t="str">
        <f t="shared" si="21615"/>
        <v/>
      </c>
      <c r="AT1851" s="59" t="str">
        <f t="shared" si="21754"/>
        <v>ALI_45_SEG_7_</v>
      </c>
      <c r="AU1851" s="63">
        <f t="shared" ref="AU1851" si="22322">IF(AND(COUNTIF(Codificacion3,AT1851)&lt;AO1851),1,COUNTIF(Codificacion3,AT1851))</f>
        <v>1</v>
      </c>
      <c r="AV1851" s="62" t="str">
        <f t="shared" si="21756"/>
        <v>No Seleccionada</v>
      </c>
      <c r="AW1851" s="53"/>
      <c r="AX1851" s="51" t="str">
        <f t="shared" si="21757"/>
        <v>ALI_45_SEG_7FALSO</v>
      </c>
      <c r="AY1851" s="51">
        <f t="shared" si="21738"/>
        <v>3</v>
      </c>
      <c r="AZ1851" s="64" t="b">
        <f t="shared" si="21758"/>
        <v>0</v>
      </c>
    </row>
    <row r="1852" spans="1:52" x14ac:dyDescent="0.2">
      <c r="A1852" s="50" t="b">
        <f t="shared" si="21701"/>
        <v>0</v>
      </c>
      <c r="B1852" s="51" t="s">
        <v>156</v>
      </c>
      <c r="C1852" s="52">
        <v>45</v>
      </c>
      <c r="D1852" s="52">
        <f t="shared" ref="D1852" si="22323">IF(ISERROR(VLOOKUP(E1852,Proveedores,2,FALSE)),"",VLOOKUP(E1852,Proveedores,2,FALSE))</f>
        <v>2095</v>
      </c>
      <c r="E1852" s="53" t="s">
        <v>157</v>
      </c>
      <c r="F1852" s="54">
        <v>188</v>
      </c>
      <c r="G1852" s="53" t="s">
        <v>56</v>
      </c>
      <c r="H1852" s="53" t="s">
        <v>67</v>
      </c>
      <c r="I1852" s="52">
        <v>8</v>
      </c>
      <c r="J1852" s="53" t="s">
        <v>58</v>
      </c>
      <c r="K1852" s="55">
        <v>44835</v>
      </c>
      <c r="L1852" s="56">
        <v>6654</v>
      </c>
      <c r="M1852" s="56">
        <v>8470</v>
      </c>
      <c r="N1852" s="56">
        <v>4000</v>
      </c>
      <c r="O1852" s="56">
        <v>435</v>
      </c>
      <c r="P1852" s="57">
        <v>580</v>
      </c>
      <c r="Q1852" s="58">
        <v>0</v>
      </c>
      <c r="R1852" s="57">
        <v>580</v>
      </c>
      <c r="S1852" s="57">
        <v>774</v>
      </c>
      <c r="T1852" s="58">
        <v>0</v>
      </c>
      <c r="U1852" s="57">
        <v>774</v>
      </c>
      <c r="V1852" s="57">
        <v>1159</v>
      </c>
      <c r="W1852" s="58">
        <v>0</v>
      </c>
      <c r="X1852" s="57">
        <v>1159</v>
      </c>
      <c r="Y1852" s="57">
        <v>1159</v>
      </c>
      <c r="Z1852" s="58">
        <v>0</v>
      </c>
      <c r="AA1852" s="57">
        <v>1159</v>
      </c>
      <c r="AB1852" s="57">
        <v>15555265</v>
      </c>
      <c r="AC1852" s="53" t="str">
        <f t="shared" si="21740"/>
        <v>Registro Valido</v>
      </c>
      <c r="AD1852" s="57">
        <f t="shared" ref="AD1852" si="22324">IF(OR(ISERROR(VLOOKUP(CONCATENATE("ALI_",$C1852,"_SEG_",$I1852,"_PROV_",$D1852),Catalogo_Precios,AD$8,FALSE)),L1852=0),0,VLOOKUP(CONCATENATE("ALI_",$C1852,"_SEG_",$I1852,"_PROV_",$D1852),Catalogo_Precios,AD$8,FALSE))</f>
        <v>580</v>
      </c>
      <c r="AE1852" s="57">
        <f t="shared" ref="AE1852" si="22325">IF(OR(ISERROR(VLOOKUP(CONCATENATE("ALI_",$C1852,"_SEG_",$I1852,"_PROV_",$D1852),Catalogo_Precios,AE$8,FALSE)),M1852=0),0,VLOOKUP(CONCATENATE("ALI_",$C1852,"_SEG_",$I1852,"_PROV_",$D1852),Catalogo_Precios,AE$8,FALSE))</f>
        <v>774</v>
      </c>
      <c r="AF1852" s="57">
        <f t="shared" ref="AF1852" si="22326">IF(OR(ISERROR(VLOOKUP(CONCATENATE("ALI_",$C1852,"_SEG_",$I1852,"_PROV_",$D1852),Catalogo_Precios,AF$8,FALSE)),N1852=0),0,VLOOKUP(CONCATENATE("ALI_",$C1852,"_SEG_",$I1852,"_PROV_",$D1852),Catalogo_Precios,AF$8,FALSE))</f>
        <v>1159</v>
      </c>
      <c r="AG1852" s="57">
        <f t="shared" ref="AG1852" si="22327">IF(OR(ISERROR(VLOOKUP(CONCATENATE("ALI_",$C1852,"_SEG_",$I1852,"_PROV_",$D1852),Catalogo_Precios,AG$8,FALSE)),O1852=0),0,VLOOKUP(CONCATENATE("ALI_",$C1852,"_SEG_",$I1852,"_PROV_",$D1852),Catalogo_Precios,AG$8,FALSE))</f>
        <v>1159</v>
      </c>
      <c r="AH1852" s="57">
        <f t="shared" ref="AH1852" si="22328">IF(OR(ISERROR(VLOOKUP(CONCATENATE("ALI_",$C1852,"_SEG_",$I1852,"_PROV_",$D1852),Catalogo_Precios,AH$8,FALSE)),L1852=0),0,VLOOKUP(CONCATENATE("ALI_",$C1852,"_SEG_",$I1852,"_PROV_",$D1852),Catalogo_Precios,AH$8,FALSE))</f>
        <v>578</v>
      </c>
      <c r="AI1852" s="57">
        <f t="shared" ref="AI1852" si="22329">IF(OR(ISERROR(VLOOKUP(CONCATENATE("ALI_",$C1852,"_SEG_",$I1852,"_PROV_",$D1852),Catalogo_Precios,AI$8,FALSE)),M1852=0),0,VLOOKUP(CONCATENATE("ALI_",$C1852,"_SEG_",$I1852,"_PROV_",$D1852),Catalogo_Precios,AI$8,FALSE))</f>
        <v>769</v>
      </c>
      <c r="AJ1852" s="57">
        <f t="shared" ref="AJ1852" si="22330">IF(OR(ISERROR(VLOOKUP(CONCATENATE("ALI_",$C1852,"_SEG_",$I1852,"_PROV_",$D1852),Catalogo_Precios,AJ$8,FALSE)),N1852=0),0,VLOOKUP(CONCATENATE("ALI_",$C1852,"_SEG_",$I1852,"_PROV_",$D1852),Catalogo_Precios,AJ$8,FALSE))</f>
        <v>1153</v>
      </c>
      <c r="AK1852" s="57">
        <f t="shared" ref="AK1852" si="22331">IF(OR(ISERROR(VLOOKUP(CONCATENATE("ALI_",$C1852,"_SEG_",$I1852,"_PROV_",$D1852),Catalogo_Precios,AK$8,FALSE)),O1852=0),0,VLOOKUP(CONCATENATE("ALI_",$C1852,"_SEG_",$I1852,"_PROV_",$D1852),Catalogo_Precios,AK$8,FALSE))</f>
        <v>1153</v>
      </c>
      <c r="AL1852" s="53"/>
      <c r="AM1852" s="59" t="str">
        <f t="shared" si="21749"/>
        <v>ALI_45_SEG_8</v>
      </c>
      <c r="AN1852" s="59" t="str">
        <f t="shared" si="21750"/>
        <v>ALI_45_SEG_8_VAL_15555265</v>
      </c>
      <c r="AO1852" s="60">
        <f t="shared" ref="AO1852" si="22332">IF(OR(AB1852="",AB1852=0),0,COUNTIF(Codificacion,AM1852))</f>
        <v>6</v>
      </c>
      <c r="AP1852" s="61">
        <f t="array" ref="AP1852">MIN(IF(Codificacion=AM1852,Total_Cotizacion,""))</f>
        <v>12378397.6</v>
      </c>
      <c r="AQ1852" s="62" t="b">
        <f t="shared" si="21752"/>
        <v>0</v>
      </c>
      <c r="AR1852" s="51" t="str">
        <f t="shared" ref="AR1852" si="22333">IF(COUNTIF(Codificacion2,CONCATENATE(AM1852,"_VAL_",AB1852))&gt;1,"Empate","")</f>
        <v/>
      </c>
      <c r="AS1852" s="63" t="str">
        <f t="shared" si="21615"/>
        <v/>
      </c>
      <c r="AT1852" s="59" t="str">
        <f t="shared" si="21754"/>
        <v>ALI_45_SEG_8_</v>
      </c>
      <c r="AU1852" s="63">
        <f t="shared" ref="AU1852" si="22334">IF(AND(COUNTIF(Codificacion3,AT1852)&lt;AO1852),1,COUNTIF(Codificacion3,AT1852))</f>
        <v>1</v>
      </c>
      <c r="AV1852" s="62" t="str">
        <f t="shared" si="21756"/>
        <v>No Seleccionada</v>
      </c>
      <c r="AW1852" s="53"/>
      <c r="AX1852" s="51" t="str">
        <f t="shared" si="21757"/>
        <v>ALI_45_SEG_8FALSO</v>
      </c>
      <c r="AY1852" s="51">
        <f t="shared" si="21738"/>
        <v>3</v>
      </c>
      <c r="AZ1852" s="64" t="b">
        <f t="shared" si="21758"/>
        <v>0</v>
      </c>
    </row>
    <row r="1853" spans="1:52" x14ac:dyDescent="0.2">
      <c r="A1853" s="50" t="b">
        <f t="shared" si="21701"/>
        <v>0</v>
      </c>
      <c r="B1853" s="51" t="s">
        <v>156</v>
      </c>
      <c r="C1853" s="52">
        <v>45</v>
      </c>
      <c r="D1853" s="52">
        <f t="shared" ref="D1853" si="22335">IF(ISERROR(VLOOKUP(E1853,Proveedores,2,FALSE)),"",VLOOKUP(E1853,Proveedores,2,FALSE))</f>
        <v>2095</v>
      </c>
      <c r="E1853" s="53" t="s">
        <v>157</v>
      </c>
      <c r="F1853" s="54">
        <v>189</v>
      </c>
      <c r="G1853" s="53" t="s">
        <v>56</v>
      </c>
      <c r="H1853" s="53" t="s">
        <v>67</v>
      </c>
      <c r="I1853" s="52">
        <v>9</v>
      </c>
      <c r="J1853" s="53" t="s">
        <v>58</v>
      </c>
      <c r="K1853" s="55">
        <v>44835</v>
      </c>
      <c r="L1853" s="56">
        <v>6724</v>
      </c>
      <c r="M1853" s="56">
        <v>8560</v>
      </c>
      <c r="N1853" s="56">
        <v>4041</v>
      </c>
      <c r="O1853" s="56">
        <v>439</v>
      </c>
      <c r="P1853" s="57">
        <v>580</v>
      </c>
      <c r="Q1853" s="58">
        <v>0</v>
      </c>
      <c r="R1853" s="57">
        <v>580</v>
      </c>
      <c r="S1853" s="57">
        <v>774</v>
      </c>
      <c r="T1853" s="58">
        <v>0</v>
      </c>
      <c r="U1853" s="57">
        <v>774</v>
      </c>
      <c r="V1853" s="57">
        <v>1159</v>
      </c>
      <c r="W1853" s="58">
        <v>0</v>
      </c>
      <c r="X1853" s="57">
        <v>1159</v>
      </c>
      <c r="Y1853" s="57">
        <v>1159</v>
      </c>
      <c r="Z1853" s="58">
        <v>0</v>
      </c>
      <c r="AA1853" s="57">
        <v>1159</v>
      </c>
      <c r="AB1853" s="57">
        <v>15717680</v>
      </c>
      <c r="AC1853" s="53" t="str">
        <f t="shared" si="21740"/>
        <v>Registro Valido</v>
      </c>
      <c r="AD1853" s="57">
        <f t="shared" ref="AD1853" si="22336">IF(OR(ISERROR(VLOOKUP(CONCATENATE("ALI_",$C1853,"_SEG_",$I1853,"_PROV_",$D1853),Catalogo_Precios,AD$8,FALSE)),L1853=0),0,VLOOKUP(CONCATENATE("ALI_",$C1853,"_SEG_",$I1853,"_PROV_",$D1853),Catalogo_Precios,AD$8,FALSE))</f>
        <v>580</v>
      </c>
      <c r="AE1853" s="57">
        <f t="shared" ref="AE1853" si="22337">IF(OR(ISERROR(VLOOKUP(CONCATENATE("ALI_",$C1853,"_SEG_",$I1853,"_PROV_",$D1853),Catalogo_Precios,AE$8,FALSE)),M1853=0),0,VLOOKUP(CONCATENATE("ALI_",$C1853,"_SEG_",$I1853,"_PROV_",$D1853),Catalogo_Precios,AE$8,FALSE))</f>
        <v>774</v>
      </c>
      <c r="AF1853" s="57">
        <f t="shared" ref="AF1853" si="22338">IF(OR(ISERROR(VLOOKUP(CONCATENATE("ALI_",$C1853,"_SEG_",$I1853,"_PROV_",$D1853),Catalogo_Precios,AF$8,FALSE)),N1853=0),0,VLOOKUP(CONCATENATE("ALI_",$C1853,"_SEG_",$I1853,"_PROV_",$D1853),Catalogo_Precios,AF$8,FALSE))</f>
        <v>1159</v>
      </c>
      <c r="AG1853" s="57">
        <f t="shared" ref="AG1853" si="22339">IF(OR(ISERROR(VLOOKUP(CONCATENATE("ALI_",$C1853,"_SEG_",$I1853,"_PROV_",$D1853),Catalogo_Precios,AG$8,FALSE)),O1853=0),0,VLOOKUP(CONCATENATE("ALI_",$C1853,"_SEG_",$I1853,"_PROV_",$D1853),Catalogo_Precios,AG$8,FALSE))</f>
        <v>1159</v>
      </c>
      <c r="AH1853" s="57">
        <f t="shared" ref="AH1853" si="22340">IF(OR(ISERROR(VLOOKUP(CONCATENATE("ALI_",$C1853,"_SEG_",$I1853,"_PROV_",$D1853),Catalogo_Precios,AH$8,FALSE)),L1853=0),0,VLOOKUP(CONCATENATE("ALI_",$C1853,"_SEG_",$I1853,"_PROV_",$D1853),Catalogo_Precios,AH$8,FALSE))</f>
        <v>578</v>
      </c>
      <c r="AI1853" s="57">
        <f t="shared" ref="AI1853" si="22341">IF(OR(ISERROR(VLOOKUP(CONCATENATE("ALI_",$C1853,"_SEG_",$I1853,"_PROV_",$D1853),Catalogo_Precios,AI$8,FALSE)),M1853=0),0,VLOOKUP(CONCATENATE("ALI_",$C1853,"_SEG_",$I1853,"_PROV_",$D1853),Catalogo_Precios,AI$8,FALSE))</f>
        <v>769</v>
      </c>
      <c r="AJ1853" s="57">
        <f t="shared" ref="AJ1853" si="22342">IF(OR(ISERROR(VLOOKUP(CONCATENATE("ALI_",$C1853,"_SEG_",$I1853,"_PROV_",$D1853),Catalogo_Precios,AJ$8,FALSE)),N1853=0),0,VLOOKUP(CONCATENATE("ALI_",$C1853,"_SEG_",$I1853,"_PROV_",$D1853),Catalogo_Precios,AJ$8,FALSE))</f>
        <v>1153</v>
      </c>
      <c r="AK1853" s="57">
        <f t="shared" ref="AK1853" si="22343">IF(OR(ISERROR(VLOOKUP(CONCATENATE("ALI_",$C1853,"_SEG_",$I1853,"_PROV_",$D1853),Catalogo_Precios,AK$8,FALSE)),O1853=0),0,VLOOKUP(CONCATENATE("ALI_",$C1853,"_SEG_",$I1853,"_PROV_",$D1853),Catalogo_Precios,AK$8,FALSE))</f>
        <v>1153</v>
      </c>
      <c r="AL1853" s="53"/>
      <c r="AM1853" s="59" t="str">
        <f t="shared" si="21749"/>
        <v>ALI_45_SEG_9</v>
      </c>
      <c r="AN1853" s="59" t="str">
        <f t="shared" si="21750"/>
        <v>ALI_45_SEG_9_VAL_15717680</v>
      </c>
      <c r="AO1853" s="60">
        <f t="shared" ref="AO1853" si="22344">IF(OR(AB1853="",AB1853=0),0,COUNTIF(Codificacion,AM1853))</f>
        <v>6</v>
      </c>
      <c r="AP1853" s="61">
        <f t="array" ref="AP1853">MIN(IF(Codificacion=AM1853,Total_Cotizacion,""))</f>
        <v>12507641.6</v>
      </c>
      <c r="AQ1853" s="62" t="b">
        <f t="shared" si="21752"/>
        <v>0</v>
      </c>
      <c r="AR1853" s="51" t="str">
        <f t="shared" ref="AR1853" si="22345">IF(COUNTIF(Codificacion2,CONCATENATE(AM1853,"_VAL_",AB1853))&gt;1,"Empate","")</f>
        <v/>
      </c>
      <c r="AS1853" s="63" t="str">
        <f t="shared" si="21615"/>
        <v/>
      </c>
      <c r="AT1853" s="59" t="str">
        <f t="shared" si="21754"/>
        <v>ALI_45_SEG_9_</v>
      </c>
      <c r="AU1853" s="63">
        <f t="shared" ref="AU1853" si="22346">IF(AND(COUNTIF(Codificacion3,AT1853)&lt;AO1853),1,COUNTIF(Codificacion3,AT1853))</f>
        <v>1</v>
      </c>
      <c r="AV1853" s="62" t="str">
        <f t="shared" si="21756"/>
        <v>No Seleccionada</v>
      </c>
      <c r="AW1853" s="53"/>
      <c r="AX1853" s="51" t="str">
        <f t="shared" si="21757"/>
        <v>ALI_45_SEG_9FALSO</v>
      </c>
      <c r="AY1853" s="51">
        <f t="shared" si="21738"/>
        <v>3</v>
      </c>
      <c r="AZ1853" s="64" t="b">
        <f t="shared" si="21758"/>
        <v>0</v>
      </c>
    </row>
    <row r="1854" spans="1:52" x14ac:dyDescent="0.2">
      <c r="A1854" s="50" t="b">
        <f t="shared" si="21701"/>
        <v>0</v>
      </c>
      <c r="B1854" s="51" t="s">
        <v>156</v>
      </c>
      <c r="C1854" s="52">
        <v>45</v>
      </c>
      <c r="D1854" s="52">
        <f t="shared" ref="D1854" si="22347">IF(ISERROR(VLOOKUP(E1854,Proveedores,2,FALSE)),"",VLOOKUP(E1854,Proveedores,2,FALSE))</f>
        <v>2095</v>
      </c>
      <c r="E1854" s="53" t="s">
        <v>157</v>
      </c>
      <c r="F1854" s="54">
        <v>190</v>
      </c>
      <c r="G1854" s="53" t="s">
        <v>56</v>
      </c>
      <c r="H1854" s="53" t="s">
        <v>67</v>
      </c>
      <c r="I1854" s="52">
        <v>10</v>
      </c>
      <c r="J1854" s="53" t="s">
        <v>58</v>
      </c>
      <c r="K1854" s="55">
        <v>44835</v>
      </c>
      <c r="L1854" s="56">
        <v>6734</v>
      </c>
      <c r="M1854" s="56">
        <v>8574</v>
      </c>
      <c r="N1854" s="56">
        <v>4048</v>
      </c>
      <c r="O1854" s="56">
        <v>440</v>
      </c>
      <c r="P1854" s="57">
        <v>580</v>
      </c>
      <c r="Q1854" s="58">
        <v>0</v>
      </c>
      <c r="R1854" s="57">
        <v>580</v>
      </c>
      <c r="S1854" s="57">
        <v>774</v>
      </c>
      <c r="T1854" s="58">
        <v>0</v>
      </c>
      <c r="U1854" s="57">
        <v>774</v>
      </c>
      <c r="V1854" s="57">
        <v>1159</v>
      </c>
      <c r="W1854" s="58">
        <v>0</v>
      </c>
      <c r="X1854" s="57">
        <v>1159</v>
      </c>
      <c r="Y1854" s="57">
        <v>1159</v>
      </c>
      <c r="Z1854" s="58">
        <v>0</v>
      </c>
      <c r="AA1854" s="57">
        <v>1159</v>
      </c>
      <c r="AB1854" s="57">
        <v>15743588</v>
      </c>
      <c r="AC1854" s="53" t="str">
        <f t="shared" si="21740"/>
        <v>Registro Valido</v>
      </c>
      <c r="AD1854" s="57">
        <f t="shared" ref="AD1854" si="22348">IF(OR(ISERROR(VLOOKUP(CONCATENATE("ALI_",$C1854,"_SEG_",$I1854,"_PROV_",$D1854),Catalogo_Precios,AD$8,FALSE)),L1854=0),0,VLOOKUP(CONCATENATE("ALI_",$C1854,"_SEG_",$I1854,"_PROV_",$D1854),Catalogo_Precios,AD$8,FALSE))</f>
        <v>580</v>
      </c>
      <c r="AE1854" s="57">
        <f t="shared" ref="AE1854" si="22349">IF(OR(ISERROR(VLOOKUP(CONCATENATE("ALI_",$C1854,"_SEG_",$I1854,"_PROV_",$D1854),Catalogo_Precios,AE$8,FALSE)),M1854=0),0,VLOOKUP(CONCATENATE("ALI_",$C1854,"_SEG_",$I1854,"_PROV_",$D1854),Catalogo_Precios,AE$8,FALSE))</f>
        <v>774</v>
      </c>
      <c r="AF1854" s="57">
        <f t="shared" ref="AF1854" si="22350">IF(OR(ISERROR(VLOOKUP(CONCATENATE("ALI_",$C1854,"_SEG_",$I1854,"_PROV_",$D1854),Catalogo_Precios,AF$8,FALSE)),N1854=0),0,VLOOKUP(CONCATENATE("ALI_",$C1854,"_SEG_",$I1854,"_PROV_",$D1854),Catalogo_Precios,AF$8,FALSE))</f>
        <v>1159</v>
      </c>
      <c r="AG1854" s="57">
        <f t="shared" ref="AG1854" si="22351">IF(OR(ISERROR(VLOOKUP(CONCATENATE("ALI_",$C1854,"_SEG_",$I1854,"_PROV_",$D1854),Catalogo_Precios,AG$8,FALSE)),O1854=0),0,VLOOKUP(CONCATENATE("ALI_",$C1854,"_SEG_",$I1854,"_PROV_",$D1854),Catalogo_Precios,AG$8,FALSE))</f>
        <v>1159</v>
      </c>
      <c r="AH1854" s="57">
        <f t="shared" ref="AH1854" si="22352">IF(OR(ISERROR(VLOOKUP(CONCATENATE("ALI_",$C1854,"_SEG_",$I1854,"_PROV_",$D1854),Catalogo_Precios,AH$8,FALSE)),L1854=0),0,VLOOKUP(CONCATENATE("ALI_",$C1854,"_SEG_",$I1854,"_PROV_",$D1854),Catalogo_Precios,AH$8,FALSE))</f>
        <v>578</v>
      </c>
      <c r="AI1854" s="57">
        <f t="shared" ref="AI1854" si="22353">IF(OR(ISERROR(VLOOKUP(CONCATENATE("ALI_",$C1854,"_SEG_",$I1854,"_PROV_",$D1854),Catalogo_Precios,AI$8,FALSE)),M1854=0),0,VLOOKUP(CONCATENATE("ALI_",$C1854,"_SEG_",$I1854,"_PROV_",$D1854),Catalogo_Precios,AI$8,FALSE))</f>
        <v>769</v>
      </c>
      <c r="AJ1854" s="57">
        <f t="shared" ref="AJ1854" si="22354">IF(OR(ISERROR(VLOOKUP(CONCATENATE("ALI_",$C1854,"_SEG_",$I1854,"_PROV_",$D1854),Catalogo_Precios,AJ$8,FALSE)),N1854=0),0,VLOOKUP(CONCATENATE("ALI_",$C1854,"_SEG_",$I1854,"_PROV_",$D1854),Catalogo_Precios,AJ$8,FALSE))</f>
        <v>1153</v>
      </c>
      <c r="AK1854" s="57">
        <f t="shared" ref="AK1854" si="22355">IF(OR(ISERROR(VLOOKUP(CONCATENATE("ALI_",$C1854,"_SEG_",$I1854,"_PROV_",$D1854),Catalogo_Precios,AK$8,FALSE)),O1854=0),0,VLOOKUP(CONCATENATE("ALI_",$C1854,"_SEG_",$I1854,"_PROV_",$D1854),Catalogo_Precios,AK$8,FALSE))</f>
        <v>1153</v>
      </c>
      <c r="AL1854" s="53"/>
      <c r="AM1854" s="59" t="str">
        <f t="shared" si="21749"/>
        <v>ALI_45_SEG_10</v>
      </c>
      <c r="AN1854" s="59" t="str">
        <f t="shared" si="21750"/>
        <v>ALI_45_SEG_10_VAL_15743588</v>
      </c>
      <c r="AO1854" s="60">
        <f t="shared" ref="AO1854" si="22356">IF(OR(AB1854="",AB1854=0),0,COUNTIF(Codificacion,AM1854))</f>
        <v>5</v>
      </c>
      <c r="AP1854" s="61">
        <f t="array" ref="AP1854">MIN(IF(Codificacion=AM1854,Total_Cotizacion,""))</f>
        <v>12528257.6</v>
      </c>
      <c r="AQ1854" s="62" t="b">
        <f t="shared" si="21752"/>
        <v>0</v>
      </c>
      <c r="AR1854" s="51" t="str">
        <f t="shared" ref="AR1854" si="22357">IF(COUNTIF(Codificacion2,CONCATENATE(AM1854,"_VAL_",AB1854))&gt;1,"Empate","")</f>
        <v/>
      </c>
      <c r="AS1854" s="63" t="str">
        <f t="shared" si="21615"/>
        <v/>
      </c>
      <c r="AT1854" s="59" t="str">
        <f t="shared" si="21754"/>
        <v>ALI_45_SEG_10_</v>
      </c>
      <c r="AU1854" s="63">
        <f t="shared" ref="AU1854" si="22358">IF(AND(COUNTIF(Codificacion3,AT1854)&lt;AO1854),1,COUNTIF(Codificacion3,AT1854))</f>
        <v>1</v>
      </c>
      <c r="AV1854" s="62" t="str">
        <f t="shared" si="21756"/>
        <v>No Seleccionada</v>
      </c>
      <c r="AW1854" s="53"/>
      <c r="AX1854" s="51" t="str">
        <f t="shared" si="21757"/>
        <v>ALI_45_SEG_10FALSO</v>
      </c>
      <c r="AY1854" s="51">
        <f t="shared" si="21738"/>
        <v>3</v>
      </c>
      <c r="AZ1854" s="64" t="b">
        <f t="shared" si="21758"/>
        <v>0</v>
      </c>
    </row>
    <row r="1855" spans="1:52" x14ac:dyDescent="0.2">
      <c r="A1855" s="50" t="b">
        <f t="shared" si="21701"/>
        <v>0</v>
      </c>
      <c r="B1855" s="51" t="s">
        <v>156</v>
      </c>
      <c r="C1855" s="52">
        <v>45</v>
      </c>
      <c r="D1855" s="52">
        <f t="shared" ref="D1855" si="22359">IF(ISERROR(VLOOKUP(E1855,Proveedores,2,FALSE)),"",VLOOKUP(E1855,Proveedores,2,FALSE))</f>
        <v>2095</v>
      </c>
      <c r="E1855" s="53" t="s">
        <v>157</v>
      </c>
      <c r="F1855" s="54">
        <v>191</v>
      </c>
      <c r="G1855" s="53" t="s">
        <v>56</v>
      </c>
      <c r="H1855" s="53" t="s">
        <v>67</v>
      </c>
      <c r="I1855" s="52">
        <v>11</v>
      </c>
      <c r="J1855" s="53" t="s">
        <v>58</v>
      </c>
      <c r="K1855" s="55">
        <v>44835</v>
      </c>
      <c r="L1855" s="56">
        <v>6632</v>
      </c>
      <c r="M1855" s="56">
        <v>8443</v>
      </c>
      <c r="N1855" s="56">
        <v>3986</v>
      </c>
      <c r="O1855" s="56">
        <v>433</v>
      </c>
      <c r="P1855" s="57">
        <v>580</v>
      </c>
      <c r="Q1855" s="58">
        <v>0</v>
      </c>
      <c r="R1855" s="57">
        <v>580</v>
      </c>
      <c r="S1855" s="57">
        <v>774</v>
      </c>
      <c r="T1855" s="58">
        <v>0</v>
      </c>
      <c r="U1855" s="57">
        <v>774</v>
      </c>
      <c r="V1855" s="57">
        <v>1159</v>
      </c>
      <c r="W1855" s="58">
        <v>0</v>
      </c>
      <c r="X1855" s="57">
        <v>1159</v>
      </c>
      <c r="Y1855" s="57">
        <v>1159</v>
      </c>
      <c r="Z1855" s="58">
        <v>0</v>
      </c>
      <c r="AA1855" s="57">
        <v>1159</v>
      </c>
      <c r="AB1855" s="57">
        <v>15503063</v>
      </c>
      <c r="AC1855" s="53" t="str">
        <f t="shared" si="21740"/>
        <v>Registro Valido</v>
      </c>
      <c r="AD1855" s="57">
        <f t="shared" ref="AD1855" si="22360">IF(OR(ISERROR(VLOOKUP(CONCATENATE("ALI_",$C1855,"_SEG_",$I1855,"_PROV_",$D1855),Catalogo_Precios,AD$8,FALSE)),L1855=0),0,VLOOKUP(CONCATENATE("ALI_",$C1855,"_SEG_",$I1855,"_PROV_",$D1855),Catalogo_Precios,AD$8,FALSE))</f>
        <v>580</v>
      </c>
      <c r="AE1855" s="57">
        <f t="shared" ref="AE1855" si="22361">IF(OR(ISERROR(VLOOKUP(CONCATENATE("ALI_",$C1855,"_SEG_",$I1855,"_PROV_",$D1855),Catalogo_Precios,AE$8,FALSE)),M1855=0),0,VLOOKUP(CONCATENATE("ALI_",$C1855,"_SEG_",$I1855,"_PROV_",$D1855),Catalogo_Precios,AE$8,FALSE))</f>
        <v>774</v>
      </c>
      <c r="AF1855" s="57">
        <f t="shared" ref="AF1855" si="22362">IF(OR(ISERROR(VLOOKUP(CONCATENATE("ALI_",$C1855,"_SEG_",$I1855,"_PROV_",$D1855),Catalogo_Precios,AF$8,FALSE)),N1855=0),0,VLOOKUP(CONCATENATE("ALI_",$C1855,"_SEG_",$I1855,"_PROV_",$D1855),Catalogo_Precios,AF$8,FALSE))</f>
        <v>1159</v>
      </c>
      <c r="AG1855" s="57">
        <f t="shared" ref="AG1855" si="22363">IF(OR(ISERROR(VLOOKUP(CONCATENATE("ALI_",$C1855,"_SEG_",$I1855,"_PROV_",$D1855),Catalogo_Precios,AG$8,FALSE)),O1855=0),0,VLOOKUP(CONCATENATE("ALI_",$C1855,"_SEG_",$I1855,"_PROV_",$D1855),Catalogo_Precios,AG$8,FALSE))</f>
        <v>1159</v>
      </c>
      <c r="AH1855" s="57">
        <f t="shared" ref="AH1855" si="22364">IF(OR(ISERROR(VLOOKUP(CONCATENATE("ALI_",$C1855,"_SEG_",$I1855,"_PROV_",$D1855),Catalogo_Precios,AH$8,FALSE)),L1855=0),0,VLOOKUP(CONCATENATE("ALI_",$C1855,"_SEG_",$I1855,"_PROV_",$D1855),Catalogo_Precios,AH$8,FALSE))</f>
        <v>578</v>
      </c>
      <c r="AI1855" s="57">
        <f t="shared" ref="AI1855" si="22365">IF(OR(ISERROR(VLOOKUP(CONCATENATE("ALI_",$C1855,"_SEG_",$I1855,"_PROV_",$D1855),Catalogo_Precios,AI$8,FALSE)),M1855=0),0,VLOOKUP(CONCATENATE("ALI_",$C1855,"_SEG_",$I1855,"_PROV_",$D1855),Catalogo_Precios,AI$8,FALSE))</f>
        <v>769</v>
      </c>
      <c r="AJ1855" s="57">
        <f t="shared" ref="AJ1855" si="22366">IF(OR(ISERROR(VLOOKUP(CONCATENATE("ALI_",$C1855,"_SEG_",$I1855,"_PROV_",$D1855),Catalogo_Precios,AJ$8,FALSE)),N1855=0),0,VLOOKUP(CONCATENATE("ALI_",$C1855,"_SEG_",$I1855,"_PROV_",$D1855),Catalogo_Precios,AJ$8,FALSE))</f>
        <v>1153</v>
      </c>
      <c r="AK1855" s="57">
        <f t="shared" ref="AK1855" si="22367">IF(OR(ISERROR(VLOOKUP(CONCATENATE("ALI_",$C1855,"_SEG_",$I1855,"_PROV_",$D1855),Catalogo_Precios,AK$8,FALSE)),O1855=0),0,VLOOKUP(CONCATENATE("ALI_",$C1855,"_SEG_",$I1855,"_PROV_",$D1855),Catalogo_Precios,AK$8,FALSE))</f>
        <v>1153</v>
      </c>
      <c r="AL1855" s="53"/>
      <c r="AM1855" s="59" t="str">
        <f t="shared" si="21749"/>
        <v>ALI_45_SEG_11</v>
      </c>
      <c r="AN1855" s="59" t="str">
        <f t="shared" si="21750"/>
        <v>ALI_45_SEG_11_VAL_15503063</v>
      </c>
      <c r="AO1855" s="60">
        <f t="shared" ref="AO1855" si="22368">IF(OR(AB1855="",AB1855=0),0,COUNTIF(Codificacion,AM1855))</f>
        <v>5</v>
      </c>
      <c r="AP1855" s="61">
        <f t="array" ref="AP1855">MIN(IF(Codificacion=AM1855,Total_Cotizacion,""))</f>
        <v>12336856</v>
      </c>
      <c r="AQ1855" s="62" t="b">
        <f t="shared" si="21752"/>
        <v>0</v>
      </c>
      <c r="AR1855" s="51" t="str">
        <f t="shared" ref="AR1855" si="22369">IF(COUNTIF(Codificacion2,CONCATENATE(AM1855,"_VAL_",AB1855))&gt;1,"Empate","")</f>
        <v/>
      </c>
      <c r="AS1855" s="63" t="str">
        <f t="shared" si="21615"/>
        <v/>
      </c>
      <c r="AT1855" s="59" t="str">
        <f t="shared" si="21754"/>
        <v>ALI_45_SEG_11_</v>
      </c>
      <c r="AU1855" s="63">
        <f t="shared" ref="AU1855" si="22370">IF(AND(COUNTIF(Codificacion3,AT1855)&lt;AO1855),1,COUNTIF(Codificacion3,AT1855))</f>
        <v>1</v>
      </c>
      <c r="AV1855" s="62" t="str">
        <f t="shared" si="21756"/>
        <v>No Seleccionada</v>
      </c>
      <c r="AW1855" s="53"/>
      <c r="AX1855" s="51" t="str">
        <f t="shared" si="21757"/>
        <v>ALI_45_SEG_11FALSO</v>
      </c>
      <c r="AY1855" s="51">
        <f t="shared" si="21738"/>
        <v>3</v>
      </c>
      <c r="AZ1855" s="64" t="b">
        <f t="shared" si="21758"/>
        <v>0</v>
      </c>
    </row>
    <row r="1856" spans="1:52" x14ac:dyDescent="0.2">
      <c r="A1856" s="50" t="str">
        <f t="shared" si="21701"/>
        <v>ALI_88_SEG_1</v>
      </c>
      <c r="B1856" s="51" t="s">
        <v>156</v>
      </c>
      <c r="C1856" s="52">
        <v>88</v>
      </c>
      <c r="D1856" s="52">
        <f t="shared" ref="D1856" si="22371">IF(ISERROR(VLOOKUP(E1856,Proveedores,2,FALSE)),"",VLOOKUP(E1856,Proveedores,2,FALSE))</f>
        <v>2095</v>
      </c>
      <c r="E1856" s="53" t="s">
        <v>157</v>
      </c>
      <c r="F1856" s="54">
        <v>207</v>
      </c>
      <c r="G1856" s="53" t="s">
        <v>56</v>
      </c>
      <c r="H1856" s="53" t="s">
        <v>93</v>
      </c>
      <c r="I1856" s="52">
        <v>1</v>
      </c>
      <c r="J1856" s="53" t="s">
        <v>58</v>
      </c>
      <c r="K1856" s="55">
        <v>44835</v>
      </c>
      <c r="L1856" s="56">
        <v>2073</v>
      </c>
      <c r="M1856" s="56">
        <v>1833</v>
      </c>
      <c r="N1856" s="56">
        <v>3766</v>
      </c>
      <c r="O1856" s="56">
        <v>0</v>
      </c>
      <c r="P1856" s="57">
        <v>480</v>
      </c>
      <c r="Q1856" s="58">
        <v>0.2</v>
      </c>
      <c r="R1856" s="57">
        <v>384</v>
      </c>
      <c r="S1856" s="57">
        <v>480</v>
      </c>
      <c r="T1856" s="58">
        <v>0.2</v>
      </c>
      <c r="U1856" s="57">
        <v>384</v>
      </c>
      <c r="V1856" s="57">
        <v>480</v>
      </c>
      <c r="W1856" s="58">
        <v>0.2</v>
      </c>
      <c r="X1856" s="57">
        <v>384</v>
      </c>
      <c r="Y1856" s="57">
        <v>0</v>
      </c>
      <c r="Z1856" s="58"/>
      <c r="AA1856" s="57">
        <v>0</v>
      </c>
      <c r="AB1856" s="57">
        <v>2946048</v>
      </c>
      <c r="AC1856" s="53" t="str">
        <f t="shared" si="21740"/>
        <v>Registro Valido</v>
      </c>
      <c r="AD1856" s="57">
        <f t="shared" ref="AD1856" si="22372">IF(OR(ISERROR(VLOOKUP(CONCATENATE("ALI_",$C1856,"_SEG_",$I1856,"_PROV_",$D1856),Catalogo_Precios,AD$8,FALSE)),L1856=0),0,VLOOKUP(CONCATENATE("ALI_",$C1856,"_SEG_",$I1856,"_PROV_",$D1856),Catalogo_Precios,AD$8,FALSE))</f>
        <v>480</v>
      </c>
      <c r="AE1856" s="57">
        <f t="shared" ref="AE1856" si="22373">IF(OR(ISERROR(VLOOKUP(CONCATENATE("ALI_",$C1856,"_SEG_",$I1856,"_PROV_",$D1856),Catalogo_Precios,AE$8,FALSE)),M1856=0),0,VLOOKUP(CONCATENATE("ALI_",$C1856,"_SEG_",$I1856,"_PROV_",$D1856),Catalogo_Precios,AE$8,FALSE))</f>
        <v>480</v>
      </c>
      <c r="AF1856" s="57">
        <f t="shared" ref="AF1856" si="22374">IF(OR(ISERROR(VLOOKUP(CONCATENATE("ALI_",$C1856,"_SEG_",$I1856,"_PROV_",$D1856),Catalogo_Precios,AF$8,FALSE)),N1856=0),0,VLOOKUP(CONCATENATE("ALI_",$C1856,"_SEG_",$I1856,"_PROV_",$D1856),Catalogo_Precios,AF$8,FALSE))</f>
        <v>480</v>
      </c>
      <c r="AG1856" s="57">
        <f t="shared" ref="AG1856" si="22375">IF(OR(ISERROR(VLOOKUP(CONCATENATE("ALI_",$C1856,"_SEG_",$I1856,"_PROV_",$D1856),Catalogo_Precios,AG$8,FALSE)),O1856=0),0,VLOOKUP(CONCATENATE("ALI_",$C1856,"_SEG_",$I1856,"_PROV_",$D1856),Catalogo_Precios,AG$8,FALSE))</f>
        <v>0</v>
      </c>
      <c r="AH1856" s="57">
        <f t="shared" ref="AH1856" si="22376">IF(OR(ISERROR(VLOOKUP(CONCATENATE("ALI_",$C1856,"_SEG_",$I1856,"_PROV_",$D1856),Catalogo_Precios,AH$8,FALSE)),L1856=0),0,VLOOKUP(CONCATENATE("ALI_",$C1856,"_SEG_",$I1856,"_PROV_",$D1856),Catalogo_Precios,AH$8,FALSE))</f>
        <v>480</v>
      </c>
      <c r="AI1856" s="57">
        <f t="shared" ref="AI1856" si="22377">IF(OR(ISERROR(VLOOKUP(CONCATENATE("ALI_",$C1856,"_SEG_",$I1856,"_PROV_",$D1856),Catalogo_Precios,AI$8,FALSE)),M1856=0),0,VLOOKUP(CONCATENATE("ALI_",$C1856,"_SEG_",$I1856,"_PROV_",$D1856),Catalogo_Precios,AI$8,FALSE))</f>
        <v>480</v>
      </c>
      <c r="AJ1856" s="57">
        <f t="shared" ref="AJ1856" si="22378">IF(OR(ISERROR(VLOOKUP(CONCATENATE("ALI_",$C1856,"_SEG_",$I1856,"_PROV_",$D1856),Catalogo_Precios,AJ$8,FALSE)),N1856=0),0,VLOOKUP(CONCATENATE("ALI_",$C1856,"_SEG_",$I1856,"_PROV_",$D1856),Catalogo_Precios,AJ$8,FALSE))</f>
        <v>480</v>
      </c>
      <c r="AK1856" s="57">
        <f t="shared" ref="AK1856" si="22379">IF(OR(ISERROR(VLOOKUP(CONCATENATE("ALI_",$C1856,"_SEG_",$I1856,"_PROV_",$D1856),Catalogo_Precios,AK$8,FALSE)),O1856=0),0,VLOOKUP(CONCATENATE("ALI_",$C1856,"_SEG_",$I1856,"_PROV_",$D1856),Catalogo_Precios,AK$8,FALSE))</f>
        <v>0</v>
      </c>
      <c r="AL1856" s="53"/>
      <c r="AM1856" s="59" t="str">
        <f t="shared" si="21749"/>
        <v>ALI_88_SEG_1</v>
      </c>
      <c r="AN1856" s="59" t="str">
        <f t="shared" si="21750"/>
        <v>ALI_88_SEG_1_VAL_2946048</v>
      </c>
      <c r="AO1856" s="60">
        <f t="shared" ref="AO1856" si="22380">IF(OR(AB1856="",AB1856=0),0,COUNTIF(Codificacion,AM1856))</f>
        <v>2</v>
      </c>
      <c r="AP1856" s="61">
        <f t="array" ref="AP1856">MIN(IF(Codificacion=AM1856,Total_Cotizacion,""))</f>
        <v>2946048</v>
      </c>
      <c r="AQ1856" s="62" t="b">
        <f t="shared" si="21752"/>
        <v>1</v>
      </c>
      <c r="AR1856" s="51" t="str">
        <f t="shared" ref="AR1856" si="22381">IF(COUNTIF(Codificacion2,CONCATENATE(AM1856,"_VAL_",AB1856))&gt;1,"Empate","")</f>
        <v/>
      </c>
      <c r="AS1856" s="63" t="str">
        <f t="shared" si="21615"/>
        <v>X</v>
      </c>
      <c r="AT1856" s="59" t="str">
        <f t="shared" si="21754"/>
        <v>ALI_88_SEG_1_X</v>
      </c>
      <c r="AU1856" s="63">
        <f t="shared" ref="AU1856" si="22382">IF(AND(COUNTIF(Codificacion3,AT1856)&lt;AO1856),1,COUNTIF(Codificacion3,AT1856))</f>
        <v>1</v>
      </c>
      <c r="AV1856" s="62" t="str">
        <f t="shared" si="21756"/>
        <v>Cotizacion Seleccionada</v>
      </c>
      <c r="AW1856" s="53"/>
      <c r="AX1856" s="51" t="str">
        <f t="shared" si="21757"/>
        <v>ALI_88_SEG_1VERDADERO</v>
      </c>
      <c r="AY1856" s="51">
        <f t="shared" si="21738"/>
        <v>1</v>
      </c>
      <c r="AZ1856" s="64" t="b">
        <f t="shared" si="21758"/>
        <v>0</v>
      </c>
    </row>
    <row r="1857" spans="1:52" x14ac:dyDescent="0.2">
      <c r="A1857" s="50" t="str">
        <f t="shared" si="21701"/>
        <v>ALI_88_SEG_2</v>
      </c>
      <c r="B1857" s="51" t="s">
        <v>156</v>
      </c>
      <c r="C1857" s="52">
        <v>88</v>
      </c>
      <c r="D1857" s="52">
        <f t="shared" ref="D1857" si="22383">IF(ISERROR(VLOOKUP(E1857,Proveedores,2,FALSE)),"",VLOOKUP(E1857,Proveedores,2,FALSE))</f>
        <v>2095</v>
      </c>
      <c r="E1857" s="53" t="s">
        <v>157</v>
      </c>
      <c r="F1857" s="54">
        <v>208</v>
      </c>
      <c r="G1857" s="53" t="s">
        <v>56</v>
      </c>
      <c r="H1857" s="53" t="s">
        <v>93</v>
      </c>
      <c r="I1857" s="52">
        <v>2</v>
      </c>
      <c r="J1857" s="53" t="s">
        <v>58</v>
      </c>
      <c r="K1857" s="55">
        <v>44835</v>
      </c>
      <c r="L1857" s="56">
        <v>2121</v>
      </c>
      <c r="M1857" s="56">
        <v>1875</v>
      </c>
      <c r="N1857" s="56">
        <v>3851</v>
      </c>
      <c r="O1857" s="56">
        <v>0</v>
      </c>
      <c r="P1857" s="57">
        <v>480</v>
      </c>
      <c r="Q1857" s="58">
        <v>0.2</v>
      </c>
      <c r="R1857" s="57">
        <v>384</v>
      </c>
      <c r="S1857" s="57">
        <v>480</v>
      </c>
      <c r="T1857" s="58">
        <v>0.2</v>
      </c>
      <c r="U1857" s="57">
        <v>384</v>
      </c>
      <c r="V1857" s="57">
        <v>480</v>
      </c>
      <c r="W1857" s="58">
        <v>0.2</v>
      </c>
      <c r="X1857" s="57">
        <v>384</v>
      </c>
      <c r="Y1857" s="57">
        <v>0</v>
      </c>
      <c r="Z1857" s="58"/>
      <c r="AA1857" s="57">
        <v>0</v>
      </c>
      <c r="AB1857" s="57">
        <v>3013248</v>
      </c>
      <c r="AC1857" s="53" t="str">
        <f t="shared" si="21740"/>
        <v>Registro Valido</v>
      </c>
      <c r="AD1857" s="57">
        <f t="shared" ref="AD1857" si="22384">IF(OR(ISERROR(VLOOKUP(CONCATENATE("ALI_",$C1857,"_SEG_",$I1857,"_PROV_",$D1857),Catalogo_Precios,AD$8,FALSE)),L1857=0),0,VLOOKUP(CONCATENATE("ALI_",$C1857,"_SEG_",$I1857,"_PROV_",$D1857),Catalogo_Precios,AD$8,FALSE))</f>
        <v>480</v>
      </c>
      <c r="AE1857" s="57">
        <f t="shared" ref="AE1857" si="22385">IF(OR(ISERROR(VLOOKUP(CONCATENATE("ALI_",$C1857,"_SEG_",$I1857,"_PROV_",$D1857),Catalogo_Precios,AE$8,FALSE)),M1857=0),0,VLOOKUP(CONCATENATE("ALI_",$C1857,"_SEG_",$I1857,"_PROV_",$D1857),Catalogo_Precios,AE$8,FALSE))</f>
        <v>480</v>
      </c>
      <c r="AF1857" s="57">
        <f t="shared" ref="AF1857" si="22386">IF(OR(ISERROR(VLOOKUP(CONCATENATE("ALI_",$C1857,"_SEG_",$I1857,"_PROV_",$D1857),Catalogo_Precios,AF$8,FALSE)),N1857=0),0,VLOOKUP(CONCATENATE("ALI_",$C1857,"_SEG_",$I1857,"_PROV_",$D1857),Catalogo_Precios,AF$8,FALSE))</f>
        <v>480</v>
      </c>
      <c r="AG1857" s="57">
        <f t="shared" ref="AG1857" si="22387">IF(OR(ISERROR(VLOOKUP(CONCATENATE("ALI_",$C1857,"_SEG_",$I1857,"_PROV_",$D1857),Catalogo_Precios,AG$8,FALSE)),O1857=0),0,VLOOKUP(CONCATENATE("ALI_",$C1857,"_SEG_",$I1857,"_PROV_",$D1857),Catalogo_Precios,AG$8,FALSE))</f>
        <v>0</v>
      </c>
      <c r="AH1857" s="57">
        <f t="shared" ref="AH1857" si="22388">IF(OR(ISERROR(VLOOKUP(CONCATENATE("ALI_",$C1857,"_SEG_",$I1857,"_PROV_",$D1857),Catalogo_Precios,AH$8,FALSE)),L1857=0),0,VLOOKUP(CONCATENATE("ALI_",$C1857,"_SEG_",$I1857,"_PROV_",$D1857),Catalogo_Precios,AH$8,FALSE))</f>
        <v>480</v>
      </c>
      <c r="AI1857" s="57">
        <f t="shared" ref="AI1857" si="22389">IF(OR(ISERROR(VLOOKUP(CONCATENATE("ALI_",$C1857,"_SEG_",$I1857,"_PROV_",$D1857),Catalogo_Precios,AI$8,FALSE)),M1857=0),0,VLOOKUP(CONCATENATE("ALI_",$C1857,"_SEG_",$I1857,"_PROV_",$D1857),Catalogo_Precios,AI$8,FALSE))</f>
        <v>480</v>
      </c>
      <c r="AJ1857" s="57">
        <f t="shared" ref="AJ1857" si="22390">IF(OR(ISERROR(VLOOKUP(CONCATENATE("ALI_",$C1857,"_SEG_",$I1857,"_PROV_",$D1857),Catalogo_Precios,AJ$8,FALSE)),N1857=0),0,VLOOKUP(CONCATENATE("ALI_",$C1857,"_SEG_",$I1857,"_PROV_",$D1857),Catalogo_Precios,AJ$8,FALSE))</f>
        <v>480</v>
      </c>
      <c r="AK1857" s="57">
        <f t="shared" ref="AK1857" si="22391">IF(OR(ISERROR(VLOOKUP(CONCATENATE("ALI_",$C1857,"_SEG_",$I1857,"_PROV_",$D1857),Catalogo_Precios,AK$8,FALSE)),O1857=0),0,VLOOKUP(CONCATENATE("ALI_",$C1857,"_SEG_",$I1857,"_PROV_",$D1857),Catalogo_Precios,AK$8,FALSE))</f>
        <v>0</v>
      </c>
      <c r="AL1857" s="53"/>
      <c r="AM1857" s="59" t="str">
        <f t="shared" si="21749"/>
        <v>ALI_88_SEG_2</v>
      </c>
      <c r="AN1857" s="59" t="str">
        <f t="shared" si="21750"/>
        <v>ALI_88_SEG_2_VAL_3013248</v>
      </c>
      <c r="AO1857" s="60">
        <f t="shared" ref="AO1857" si="22392">IF(OR(AB1857="",AB1857=0),0,COUNTIF(Codificacion,AM1857))</f>
        <v>2</v>
      </c>
      <c r="AP1857" s="61">
        <f t="array" ref="AP1857">MIN(IF(Codificacion=AM1857,Total_Cotizacion,""))</f>
        <v>3013248</v>
      </c>
      <c r="AQ1857" s="62" t="b">
        <f t="shared" si="21752"/>
        <v>1</v>
      </c>
      <c r="AR1857" s="51" t="str">
        <f t="shared" ref="AR1857" si="22393">IF(COUNTIF(Codificacion2,CONCATENATE(AM1857,"_VAL_",AB1857))&gt;1,"Empate","")</f>
        <v/>
      </c>
      <c r="AS1857" s="63" t="str">
        <f t="shared" ref="AS1857:AS1920" si="22394">IF(AND(AQ1857,AR1857="",AQ1857&lt;&gt;""),"X","")</f>
        <v>X</v>
      </c>
      <c r="AT1857" s="59" t="str">
        <f t="shared" si="21754"/>
        <v>ALI_88_SEG_2_X</v>
      </c>
      <c r="AU1857" s="63">
        <f t="shared" ref="AU1857" si="22395">IF(AND(COUNTIF(Codificacion3,AT1857)&lt;AO1857),1,COUNTIF(Codificacion3,AT1857))</f>
        <v>1</v>
      </c>
      <c r="AV1857" s="62" t="str">
        <f t="shared" si="21756"/>
        <v>Cotizacion Seleccionada</v>
      </c>
      <c r="AW1857" s="53"/>
      <c r="AX1857" s="51" t="str">
        <f t="shared" si="21757"/>
        <v>ALI_88_SEG_2VERDADERO</v>
      </c>
      <c r="AY1857" s="51">
        <f t="shared" si="21738"/>
        <v>1</v>
      </c>
      <c r="AZ1857" s="64" t="b">
        <f t="shared" si="21758"/>
        <v>0</v>
      </c>
    </row>
    <row r="1858" spans="1:52" x14ac:dyDescent="0.2">
      <c r="A1858" s="50" t="str">
        <f t="shared" si="21701"/>
        <v>ALI_88_SEG_3</v>
      </c>
      <c r="B1858" s="51" t="s">
        <v>156</v>
      </c>
      <c r="C1858" s="52">
        <v>88</v>
      </c>
      <c r="D1858" s="52">
        <f t="shared" ref="D1858" si="22396">IF(ISERROR(VLOOKUP(E1858,Proveedores,2,FALSE)),"",VLOOKUP(E1858,Proveedores,2,FALSE))</f>
        <v>2095</v>
      </c>
      <c r="E1858" s="53" t="s">
        <v>157</v>
      </c>
      <c r="F1858" s="54">
        <v>209</v>
      </c>
      <c r="G1858" s="53" t="s">
        <v>56</v>
      </c>
      <c r="H1858" s="53" t="s">
        <v>93</v>
      </c>
      <c r="I1858" s="52">
        <v>3</v>
      </c>
      <c r="J1858" s="53" t="s">
        <v>58</v>
      </c>
      <c r="K1858" s="55">
        <v>44835</v>
      </c>
      <c r="L1858" s="56">
        <v>2107</v>
      </c>
      <c r="M1858" s="56">
        <v>1863</v>
      </c>
      <c r="N1858" s="56">
        <v>3828</v>
      </c>
      <c r="O1858" s="56">
        <v>0</v>
      </c>
      <c r="P1858" s="57">
        <v>480</v>
      </c>
      <c r="Q1858" s="58">
        <v>0.2</v>
      </c>
      <c r="R1858" s="57">
        <v>384</v>
      </c>
      <c r="S1858" s="57">
        <v>480</v>
      </c>
      <c r="T1858" s="58">
        <v>0.2</v>
      </c>
      <c r="U1858" s="57">
        <v>384</v>
      </c>
      <c r="V1858" s="57">
        <v>480</v>
      </c>
      <c r="W1858" s="58">
        <v>0.2</v>
      </c>
      <c r="X1858" s="57">
        <v>384</v>
      </c>
      <c r="Y1858" s="57">
        <v>0</v>
      </c>
      <c r="Z1858" s="58"/>
      <c r="AA1858" s="57">
        <v>0</v>
      </c>
      <c r="AB1858" s="57">
        <v>2994432</v>
      </c>
      <c r="AC1858" s="53" t="str">
        <f t="shared" si="21740"/>
        <v>Registro Valido</v>
      </c>
      <c r="AD1858" s="57">
        <f t="shared" ref="AD1858" si="22397">IF(OR(ISERROR(VLOOKUP(CONCATENATE("ALI_",$C1858,"_SEG_",$I1858,"_PROV_",$D1858),Catalogo_Precios,AD$8,FALSE)),L1858=0),0,VLOOKUP(CONCATENATE("ALI_",$C1858,"_SEG_",$I1858,"_PROV_",$D1858),Catalogo_Precios,AD$8,FALSE))</f>
        <v>480</v>
      </c>
      <c r="AE1858" s="57">
        <f t="shared" ref="AE1858" si="22398">IF(OR(ISERROR(VLOOKUP(CONCATENATE("ALI_",$C1858,"_SEG_",$I1858,"_PROV_",$D1858),Catalogo_Precios,AE$8,FALSE)),M1858=0),0,VLOOKUP(CONCATENATE("ALI_",$C1858,"_SEG_",$I1858,"_PROV_",$D1858),Catalogo_Precios,AE$8,FALSE))</f>
        <v>480</v>
      </c>
      <c r="AF1858" s="57">
        <f t="shared" ref="AF1858" si="22399">IF(OR(ISERROR(VLOOKUP(CONCATENATE("ALI_",$C1858,"_SEG_",$I1858,"_PROV_",$D1858),Catalogo_Precios,AF$8,FALSE)),N1858=0),0,VLOOKUP(CONCATENATE("ALI_",$C1858,"_SEG_",$I1858,"_PROV_",$D1858),Catalogo_Precios,AF$8,FALSE))</f>
        <v>480</v>
      </c>
      <c r="AG1858" s="57">
        <f t="shared" ref="AG1858" si="22400">IF(OR(ISERROR(VLOOKUP(CONCATENATE("ALI_",$C1858,"_SEG_",$I1858,"_PROV_",$D1858),Catalogo_Precios,AG$8,FALSE)),O1858=0),0,VLOOKUP(CONCATENATE("ALI_",$C1858,"_SEG_",$I1858,"_PROV_",$D1858),Catalogo_Precios,AG$8,FALSE))</f>
        <v>0</v>
      </c>
      <c r="AH1858" s="57">
        <f t="shared" ref="AH1858" si="22401">IF(OR(ISERROR(VLOOKUP(CONCATENATE("ALI_",$C1858,"_SEG_",$I1858,"_PROV_",$D1858),Catalogo_Precios,AH$8,FALSE)),L1858=0),0,VLOOKUP(CONCATENATE("ALI_",$C1858,"_SEG_",$I1858,"_PROV_",$D1858),Catalogo_Precios,AH$8,FALSE))</f>
        <v>480</v>
      </c>
      <c r="AI1858" s="57">
        <f t="shared" ref="AI1858" si="22402">IF(OR(ISERROR(VLOOKUP(CONCATENATE("ALI_",$C1858,"_SEG_",$I1858,"_PROV_",$D1858),Catalogo_Precios,AI$8,FALSE)),M1858=0),0,VLOOKUP(CONCATENATE("ALI_",$C1858,"_SEG_",$I1858,"_PROV_",$D1858),Catalogo_Precios,AI$8,FALSE))</f>
        <v>480</v>
      </c>
      <c r="AJ1858" s="57">
        <f t="shared" ref="AJ1858" si="22403">IF(OR(ISERROR(VLOOKUP(CONCATENATE("ALI_",$C1858,"_SEG_",$I1858,"_PROV_",$D1858),Catalogo_Precios,AJ$8,FALSE)),N1858=0),0,VLOOKUP(CONCATENATE("ALI_",$C1858,"_SEG_",$I1858,"_PROV_",$D1858),Catalogo_Precios,AJ$8,FALSE))</f>
        <v>480</v>
      </c>
      <c r="AK1858" s="57">
        <f t="shared" ref="AK1858" si="22404">IF(OR(ISERROR(VLOOKUP(CONCATENATE("ALI_",$C1858,"_SEG_",$I1858,"_PROV_",$D1858),Catalogo_Precios,AK$8,FALSE)),O1858=0),0,VLOOKUP(CONCATENATE("ALI_",$C1858,"_SEG_",$I1858,"_PROV_",$D1858),Catalogo_Precios,AK$8,FALSE))</f>
        <v>0</v>
      </c>
      <c r="AL1858" s="53"/>
      <c r="AM1858" s="59" t="str">
        <f t="shared" si="21749"/>
        <v>ALI_88_SEG_3</v>
      </c>
      <c r="AN1858" s="59" t="str">
        <f t="shared" si="21750"/>
        <v>ALI_88_SEG_3_VAL_2994432</v>
      </c>
      <c r="AO1858" s="60">
        <f t="shared" ref="AO1858" si="22405">IF(OR(AB1858="",AB1858=0),0,COUNTIF(Codificacion,AM1858))</f>
        <v>2</v>
      </c>
      <c r="AP1858" s="61">
        <f t="array" ref="AP1858">MIN(IF(Codificacion=AM1858,Total_Cotizacion,""))</f>
        <v>2994432</v>
      </c>
      <c r="AQ1858" s="62" t="b">
        <f t="shared" si="21752"/>
        <v>1</v>
      </c>
      <c r="AR1858" s="51" t="str">
        <f t="shared" ref="AR1858" si="22406">IF(COUNTIF(Codificacion2,CONCATENATE(AM1858,"_VAL_",AB1858))&gt;1,"Empate","")</f>
        <v/>
      </c>
      <c r="AS1858" s="63" t="str">
        <f t="shared" si="22394"/>
        <v>X</v>
      </c>
      <c r="AT1858" s="59" t="str">
        <f t="shared" si="21754"/>
        <v>ALI_88_SEG_3_X</v>
      </c>
      <c r="AU1858" s="63">
        <f t="shared" ref="AU1858" si="22407">IF(AND(COUNTIF(Codificacion3,AT1858)&lt;AO1858),1,COUNTIF(Codificacion3,AT1858))</f>
        <v>1</v>
      </c>
      <c r="AV1858" s="62" t="str">
        <f t="shared" si="21756"/>
        <v>Cotizacion Seleccionada</v>
      </c>
      <c r="AW1858" s="53"/>
      <c r="AX1858" s="51" t="str">
        <f t="shared" si="21757"/>
        <v>ALI_88_SEG_3VERDADERO</v>
      </c>
      <c r="AY1858" s="51">
        <f t="shared" si="21738"/>
        <v>1</v>
      </c>
      <c r="AZ1858" s="64" t="b">
        <f t="shared" si="21758"/>
        <v>0</v>
      </c>
    </row>
    <row r="1859" spans="1:52" x14ac:dyDescent="0.2">
      <c r="A1859" s="50" t="str">
        <f t="shared" si="21701"/>
        <v>ALI_88_SEG_4</v>
      </c>
      <c r="B1859" s="51" t="s">
        <v>156</v>
      </c>
      <c r="C1859" s="52">
        <v>88</v>
      </c>
      <c r="D1859" s="52">
        <f t="shared" ref="D1859" si="22408">IF(ISERROR(VLOOKUP(E1859,Proveedores,2,FALSE)),"",VLOOKUP(E1859,Proveedores,2,FALSE))</f>
        <v>2095</v>
      </c>
      <c r="E1859" s="53" t="s">
        <v>157</v>
      </c>
      <c r="F1859" s="54">
        <v>210</v>
      </c>
      <c r="G1859" s="53" t="s">
        <v>56</v>
      </c>
      <c r="H1859" s="53" t="s">
        <v>93</v>
      </c>
      <c r="I1859" s="52">
        <v>4</v>
      </c>
      <c r="J1859" s="53" t="s">
        <v>58</v>
      </c>
      <c r="K1859" s="55">
        <v>44835</v>
      </c>
      <c r="L1859" s="56">
        <v>2246</v>
      </c>
      <c r="M1859" s="56">
        <v>1985</v>
      </c>
      <c r="N1859" s="56">
        <v>4079</v>
      </c>
      <c r="O1859" s="56">
        <v>0</v>
      </c>
      <c r="P1859" s="57">
        <v>480</v>
      </c>
      <c r="Q1859" s="58">
        <v>0.2</v>
      </c>
      <c r="R1859" s="57">
        <v>384</v>
      </c>
      <c r="S1859" s="57">
        <v>480</v>
      </c>
      <c r="T1859" s="58">
        <v>0.2</v>
      </c>
      <c r="U1859" s="57">
        <v>384</v>
      </c>
      <c r="V1859" s="57">
        <v>480</v>
      </c>
      <c r="W1859" s="58">
        <v>0.2</v>
      </c>
      <c r="X1859" s="57">
        <v>384</v>
      </c>
      <c r="Y1859" s="57">
        <v>0</v>
      </c>
      <c r="Z1859" s="58"/>
      <c r="AA1859" s="57">
        <v>0</v>
      </c>
      <c r="AB1859" s="57">
        <v>3191040</v>
      </c>
      <c r="AC1859" s="53" t="str">
        <f t="shared" si="21740"/>
        <v>Registro Valido</v>
      </c>
      <c r="AD1859" s="57">
        <f t="shared" ref="AD1859" si="22409">IF(OR(ISERROR(VLOOKUP(CONCATENATE("ALI_",$C1859,"_SEG_",$I1859,"_PROV_",$D1859),Catalogo_Precios,AD$8,FALSE)),L1859=0),0,VLOOKUP(CONCATENATE("ALI_",$C1859,"_SEG_",$I1859,"_PROV_",$D1859),Catalogo_Precios,AD$8,FALSE))</f>
        <v>480</v>
      </c>
      <c r="AE1859" s="57">
        <f t="shared" ref="AE1859" si="22410">IF(OR(ISERROR(VLOOKUP(CONCATENATE("ALI_",$C1859,"_SEG_",$I1859,"_PROV_",$D1859),Catalogo_Precios,AE$8,FALSE)),M1859=0),0,VLOOKUP(CONCATENATE("ALI_",$C1859,"_SEG_",$I1859,"_PROV_",$D1859),Catalogo_Precios,AE$8,FALSE))</f>
        <v>480</v>
      </c>
      <c r="AF1859" s="57">
        <f t="shared" ref="AF1859" si="22411">IF(OR(ISERROR(VLOOKUP(CONCATENATE("ALI_",$C1859,"_SEG_",$I1859,"_PROV_",$D1859),Catalogo_Precios,AF$8,FALSE)),N1859=0),0,VLOOKUP(CONCATENATE("ALI_",$C1859,"_SEG_",$I1859,"_PROV_",$D1859),Catalogo_Precios,AF$8,FALSE))</f>
        <v>480</v>
      </c>
      <c r="AG1859" s="57">
        <f t="shared" ref="AG1859" si="22412">IF(OR(ISERROR(VLOOKUP(CONCATENATE("ALI_",$C1859,"_SEG_",$I1859,"_PROV_",$D1859),Catalogo_Precios,AG$8,FALSE)),O1859=0),0,VLOOKUP(CONCATENATE("ALI_",$C1859,"_SEG_",$I1859,"_PROV_",$D1859),Catalogo_Precios,AG$8,FALSE))</f>
        <v>0</v>
      </c>
      <c r="AH1859" s="57">
        <f t="shared" ref="AH1859" si="22413">IF(OR(ISERROR(VLOOKUP(CONCATENATE("ALI_",$C1859,"_SEG_",$I1859,"_PROV_",$D1859),Catalogo_Precios,AH$8,FALSE)),L1859=0),0,VLOOKUP(CONCATENATE("ALI_",$C1859,"_SEG_",$I1859,"_PROV_",$D1859),Catalogo_Precios,AH$8,FALSE))</f>
        <v>480</v>
      </c>
      <c r="AI1859" s="57">
        <f t="shared" ref="AI1859" si="22414">IF(OR(ISERROR(VLOOKUP(CONCATENATE("ALI_",$C1859,"_SEG_",$I1859,"_PROV_",$D1859),Catalogo_Precios,AI$8,FALSE)),M1859=0),0,VLOOKUP(CONCATENATE("ALI_",$C1859,"_SEG_",$I1859,"_PROV_",$D1859),Catalogo_Precios,AI$8,FALSE))</f>
        <v>480</v>
      </c>
      <c r="AJ1859" s="57">
        <f t="shared" ref="AJ1859" si="22415">IF(OR(ISERROR(VLOOKUP(CONCATENATE("ALI_",$C1859,"_SEG_",$I1859,"_PROV_",$D1859),Catalogo_Precios,AJ$8,FALSE)),N1859=0),0,VLOOKUP(CONCATENATE("ALI_",$C1859,"_SEG_",$I1859,"_PROV_",$D1859),Catalogo_Precios,AJ$8,FALSE))</f>
        <v>480</v>
      </c>
      <c r="AK1859" s="57">
        <f t="shared" ref="AK1859" si="22416">IF(OR(ISERROR(VLOOKUP(CONCATENATE("ALI_",$C1859,"_SEG_",$I1859,"_PROV_",$D1859),Catalogo_Precios,AK$8,FALSE)),O1859=0),0,VLOOKUP(CONCATENATE("ALI_",$C1859,"_SEG_",$I1859,"_PROV_",$D1859),Catalogo_Precios,AK$8,FALSE))</f>
        <v>0</v>
      </c>
      <c r="AL1859" s="53"/>
      <c r="AM1859" s="59" t="str">
        <f t="shared" si="21749"/>
        <v>ALI_88_SEG_4</v>
      </c>
      <c r="AN1859" s="59" t="str">
        <f t="shared" si="21750"/>
        <v>ALI_88_SEG_4_VAL_3191040</v>
      </c>
      <c r="AO1859" s="60">
        <f t="shared" ref="AO1859" si="22417">IF(OR(AB1859="",AB1859=0),0,COUNTIF(Codificacion,AM1859))</f>
        <v>2</v>
      </c>
      <c r="AP1859" s="61">
        <f t="array" ref="AP1859">MIN(IF(Codificacion=AM1859,Total_Cotizacion,""))</f>
        <v>3191040</v>
      </c>
      <c r="AQ1859" s="62" t="b">
        <f t="shared" si="21752"/>
        <v>1</v>
      </c>
      <c r="AR1859" s="51" t="str">
        <f t="shared" ref="AR1859" si="22418">IF(COUNTIF(Codificacion2,CONCATENATE(AM1859,"_VAL_",AB1859))&gt;1,"Empate","")</f>
        <v/>
      </c>
      <c r="AS1859" s="63" t="str">
        <f t="shared" si="22394"/>
        <v>X</v>
      </c>
      <c r="AT1859" s="59" t="str">
        <f t="shared" si="21754"/>
        <v>ALI_88_SEG_4_X</v>
      </c>
      <c r="AU1859" s="63">
        <f t="shared" ref="AU1859" si="22419">IF(AND(COUNTIF(Codificacion3,AT1859)&lt;AO1859),1,COUNTIF(Codificacion3,AT1859))</f>
        <v>1</v>
      </c>
      <c r="AV1859" s="62" t="str">
        <f t="shared" si="21756"/>
        <v>Cotizacion Seleccionada</v>
      </c>
      <c r="AW1859" s="53"/>
      <c r="AX1859" s="51" t="str">
        <f t="shared" si="21757"/>
        <v>ALI_88_SEG_4VERDADERO</v>
      </c>
      <c r="AY1859" s="51">
        <f t="shared" si="21738"/>
        <v>1</v>
      </c>
      <c r="AZ1859" s="64" t="b">
        <f t="shared" si="21758"/>
        <v>0</v>
      </c>
    </row>
    <row r="1860" spans="1:52" x14ac:dyDescent="0.2">
      <c r="A1860" s="50" t="str">
        <f t="shared" si="21701"/>
        <v>ALI_88_SEG_5</v>
      </c>
      <c r="B1860" s="51" t="s">
        <v>156</v>
      </c>
      <c r="C1860" s="52">
        <v>88</v>
      </c>
      <c r="D1860" s="52">
        <f t="shared" ref="D1860" si="22420">IF(ISERROR(VLOOKUP(E1860,Proveedores,2,FALSE)),"",VLOOKUP(E1860,Proveedores,2,FALSE))</f>
        <v>2095</v>
      </c>
      <c r="E1860" s="53" t="s">
        <v>157</v>
      </c>
      <c r="F1860" s="54">
        <v>211</v>
      </c>
      <c r="G1860" s="53" t="s">
        <v>56</v>
      </c>
      <c r="H1860" s="53" t="s">
        <v>93</v>
      </c>
      <c r="I1860" s="52">
        <v>5</v>
      </c>
      <c r="J1860" s="53" t="s">
        <v>58</v>
      </c>
      <c r="K1860" s="55">
        <v>44835</v>
      </c>
      <c r="L1860" s="56">
        <v>2088</v>
      </c>
      <c r="M1860" s="56">
        <v>1846</v>
      </c>
      <c r="N1860" s="56">
        <v>3792</v>
      </c>
      <c r="O1860" s="56">
        <v>0</v>
      </c>
      <c r="P1860" s="57">
        <v>480</v>
      </c>
      <c r="Q1860" s="58">
        <v>0.2</v>
      </c>
      <c r="R1860" s="57">
        <v>384</v>
      </c>
      <c r="S1860" s="57">
        <v>480</v>
      </c>
      <c r="T1860" s="58">
        <v>0.2</v>
      </c>
      <c r="U1860" s="57">
        <v>384</v>
      </c>
      <c r="V1860" s="57">
        <v>480</v>
      </c>
      <c r="W1860" s="58">
        <v>0.2</v>
      </c>
      <c r="X1860" s="57">
        <v>384</v>
      </c>
      <c r="Y1860" s="57">
        <v>0</v>
      </c>
      <c r="Z1860" s="58"/>
      <c r="AA1860" s="57">
        <v>0</v>
      </c>
      <c r="AB1860" s="57">
        <v>2966784</v>
      </c>
      <c r="AC1860" s="53" t="str">
        <f t="shared" si="21740"/>
        <v>Registro Valido</v>
      </c>
      <c r="AD1860" s="57">
        <f t="shared" ref="AD1860" si="22421">IF(OR(ISERROR(VLOOKUP(CONCATENATE("ALI_",$C1860,"_SEG_",$I1860,"_PROV_",$D1860),Catalogo_Precios,AD$8,FALSE)),L1860=0),0,VLOOKUP(CONCATENATE("ALI_",$C1860,"_SEG_",$I1860,"_PROV_",$D1860),Catalogo_Precios,AD$8,FALSE))</f>
        <v>480</v>
      </c>
      <c r="AE1860" s="57">
        <f t="shared" ref="AE1860" si="22422">IF(OR(ISERROR(VLOOKUP(CONCATENATE("ALI_",$C1860,"_SEG_",$I1860,"_PROV_",$D1860),Catalogo_Precios,AE$8,FALSE)),M1860=0),0,VLOOKUP(CONCATENATE("ALI_",$C1860,"_SEG_",$I1860,"_PROV_",$D1860),Catalogo_Precios,AE$8,FALSE))</f>
        <v>480</v>
      </c>
      <c r="AF1860" s="57">
        <f t="shared" ref="AF1860" si="22423">IF(OR(ISERROR(VLOOKUP(CONCATENATE("ALI_",$C1860,"_SEG_",$I1860,"_PROV_",$D1860),Catalogo_Precios,AF$8,FALSE)),N1860=0),0,VLOOKUP(CONCATENATE("ALI_",$C1860,"_SEG_",$I1860,"_PROV_",$D1860),Catalogo_Precios,AF$8,FALSE))</f>
        <v>480</v>
      </c>
      <c r="AG1860" s="57">
        <f t="shared" ref="AG1860" si="22424">IF(OR(ISERROR(VLOOKUP(CONCATENATE("ALI_",$C1860,"_SEG_",$I1860,"_PROV_",$D1860),Catalogo_Precios,AG$8,FALSE)),O1860=0),0,VLOOKUP(CONCATENATE("ALI_",$C1860,"_SEG_",$I1860,"_PROV_",$D1860),Catalogo_Precios,AG$8,FALSE))</f>
        <v>0</v>
      </c>
      <c r="AH1860" s="57">
        <f t="shared" ref="AH1860" si="22425">IF(OR(ISERROR(VLOOKUP(CONCATENATE("ALI_",$C1860,"_SEG_",$I1860,"_PROV_",$D1860),Catalogo_Precios,AH$8,FALSE)),L1860=0),0,VLOOKUP(CONCATENATE("ALI_",$C1860,"_SEG_",$I1860,"_PROV_",$D1860),Catalogo_Precios,AH$8,FALSE))</f>
        <v>480</v>
      </c>
      <c r="AI1860" s="57">
        <f t="shared" ref="AI1860" si="22426">IF(OR(ISERROR(VLOOKUP(CONCATENATE("ALI_",$C1860,"_SEG_",$I1860,"_PROV_",$D1860),Catalogo_Precios,AI$8,FALSE)),M1860=0),0,VLOOKUP(CONCATENATE("ALI_",$C1860,"_SEG_",$I1860,"_PROV_",$D1860),Catalogo_Precios,AI$8,FALSE))</f>
        <v>480</v>
      </c>
      <c r="AJ1860" s="57">
        <f t="shared" ref="AJ1860" si="22427">IF(OR(ISERROR(VLOOKUP(CONCATENATE("ALI_",$C1860,"_SEG_",$I1860,"_PROV_",$D1860),Catalogo_Precios,AJ$8,FALSE)),N1860=0),0,VLOOKUP(CONCATENATE("ALI_",$C1860,"_SEG_",$I1860,"_PROV_",$D1860),Catalogo_Precios,AJ$8,FALSE))</f>
        <v>480</v>
      </c>
      <c r="AK1860" s="57">
        <f t="shared" ref="AK1860" si="22428">IF(OR(ISERROR(VLOOKUP(CONCATENATE("ALI_",$C1860,"_SEG_",$I1860,"_PROV_",$D1860),Catalogo_Precios,AK$8,FALSE)),O1860=0),0,VLOOKUP(CONCATENATE("ALI_",$C1860,"_SEG_",$I1860,"_PROV_",$D1860),Catalogo_Precios,AK$8,FALSE))</f>
        <v>0</v>
      </c>
      <c r="AL1860" s="53"/>
      <c r="AM1860" s="59" t="str">
        <f t="shared" si="21749"/>
        <v>ALI_88_SEG_5</v>
      </c>
      <c r="AN1860" s="59" t="str">
        <f t="shared" si="21750"/>
        <v>ALI_88_SEG_5_VAL_2966784</v>
      </c>
      <c r="AO1860" s="60">
        <f t="shared" ref="AO1860" si="22429">IF(OR(AB1860="",AB1860=0),0,COUNTIF(Codificacion,AM1860))</f>
        <v>2</v>
      </c>
      <c r="AP1860" s="61">
        <f t="array" ref="AP1860">MIN(IF(Codificacion=AM1860,Total_Cotizacion,""))</f>
        <v>2966784</v>
      </c>
      <c r="AQ1860" s="62" t="b">
        <f t="shared" si="21752"/>
        <v>1</v>
      </c>
      <c r="AR1860" s="51" t="str">
        <f t="shared" ref="AR1860" si="22430">IF(COUNTIF(Codificacion2,CONCATENATE(AM1860,"_VAL_",AB1860))&gt;1,"Empate","")</f>
        <v/>
      </c>
      <c r="AS1860" s="63" t="str">
        <f t="shared" si="22394"/>
        <v>X</v>
      </c>
      <c r="AT1860" s="59" t="str">
        <f t="shared" si="21754"/>
        <v>ALI_88_SEG_5_X</v>
      </c>
      <c r="AU1860" s="63">
        <f t="shared" ref="AU1860" si="22431">IF(AND(COUNTIF(Codificacion3,AT1860)&lt;AO1860),1,COUNTIF(Codificacion3,AT1860))</f>
        <v>1</v>
      </c>
      <c r="AV1860" s="62" t="str">
        <f t="shared" si="21756"/>
        <v>Cotizacion Seleccionada</v>
      </c>
      <c r="AW1860" s="53"/>
      <c r="AX1860" s="51" t="str">
        <f t="shared" si="21757"/>
        <v>ALI_88_SEG_5VERDADERO</v>
      </c>
      <c r="AY1860" s="51">
        <f t="shared" si="21738"/>
        <v>1</v>
      </c>
      <c r="AZ1860" s="64" t="b">
        <f t="shared" si="21758"/>
        <v>0</v>
      </c>
    </row>
    <row r="1861" spans="1:52" x14ac:dyDescent="0.2">
      <c r="A1861" s="50" t="str">
        <f t="shared" si="21701"/>
        <v>ALI_88_SEG_6</v>
      </c>
      <c r="B1861" s="51" t="s">
        <v>156</v>
      </c>
      <c r="C1861" s="52">
        <v>88</v>
      </c>
      <c r="D1861" s="52">
        <f t="shared" ref="D1861" si="22432">IF(ISERROR(VLOOKUP(E1861,Proveedores,2,FALSE)),"",VLOOKUP(E1861,Proveedores,2,FALSE))</f>
        <v>2095</v>
      </c>
      <c r="E1861" s="53" t="s">
        <v>157</v>
      </c>
      <c r="F1861" s="54">
        <v>212</v>
      </c>
      <c r="G1861" s="53" t="s">
        <v>56</v>
      </c>
      <c r="H1861" s="53" t="s">
        <v>93</v>
      </c>
      <c r="I1861" s="52">
        <v>6</v>
      </c>
      <c r="J1861" s="53" t="s">
        <v>58</v>
      </c>
      <c r="K1861" s="55">
        <v>44835</v>
      </c>
      <c r="L1861" s="56">
        <v>2259</v>
      </c>
      <c r="M1861" s="56">
        <v>1998</v>
      </c>
      <c r="N1861" s="56">
        <v>4104</v>
      </c>
      <c r="O1861" s="56">
        <v>0</v>
      </c>
      <c r="P1861" s="57">
        <v>480</v>
      </c>
      <c r="Q1861" s="58">
        <v>0.2</v>
      </c>
      <c r="R1861" s="57">
        <v>384</v>
      </c>
      <c r="S1861" s="57">
        <v>480</v>
      </c>
      <c r="T1861" s="58">
        <v>0.2</v>
      </c>
      <c r="U1861" s="57">
        <v>384</v>
      </c>
      <c r="V1861" s="57">
        <v>480</v>
      </c>
      <c r="W1861" s="58">
        <v>0.2</v>
      </c>
      <c r="X1861" s="57">
        <v>384</v>
      </c>
      <c r="Y1861" s="57">
        <v>0</v>
      </c>
      <c r="Z1861" s="58"/>
      <c r="AA1861" s="57">
        <v>0</v>
      </c>
      <c r="AB1861" s="57">
        <v>3210624</v>
      </c>
      <c r="AC1861" s="53" t="str">
        <f t="shared" si="21740"/>
        <v>Registro Valido</v>
      </c>
      <c r="AD1861" s="57">
        <f t="shared" ref="AD1861" si="22433">IF(OR(ISERROR(VLOOKUP(CONCATENATE("ALI_",$C1861,"_SEG_",$I1861,"_PROV_",$D1861),Catalogo_Precios,AD$8,FALSE)),L1861=0),0,VLOOKUP(CONCATENATE("ALI_",$C1861,"_SEG_",$I1861,"_PROV_",$D1861),Catalogo_Precios,AD$8,FALSE))</f>
        <v>480</v>
      </c>
      <c r="AE1861" s="57">
        <f t="shared" ref="AE1861" si="22434">IF(OR(ISERROR(VLOOKUP(CONCATENATE("ALI_",$C1861,"_SEG_",$I1861,"_PROV_",$D1861),Catalogo_Precios,AE$8,FALSE)),M1861=0),0,VLOOKUP(CONCATENATE("ALI_",$C1861,"_SEG_",$I1861,"_PROV_",$D1861),Catalogo_Precios,AE$8,FALSE))</f>
        <v>480</v>
      </c>
      <c r="AF1861" s="57">
        <f t="shared" ref="AF1861" si="22435">IF(OR(ISERROR(VLOOKUP(CONCATENATE("ALI_",$C1861,"_SEG_",$I1861,"_PROV_",$D1861),Catalogo_Precios,AF$8,FALSE)),N1861=0),0,VLOOKUP(CONCATENATE("ALI_",$C1861,"_SEG_",$I1861,"_PROV_",$D1861),Catalogo_Precios,AF$8,FALSE))</f>
        <v>480</v>
      </c>
      <c r="AG1861" s="57">
        <f t="shared" ref="AG1861" si="22436">IF(OR(ISERROR(VLOOKUP(CONCATENATE("ALI_",$C1861,"_SEG_",$I1861,"_PROV_",$D1861),Catalogo_Precios,AG$8,FALSE)),O1861=0),0,VLOOKUP(CONCATENATE("ALI_",$C1861,"_SEG_",$I1861,"_PROV_",$D1861),Catalogo_Precios,AG$8,FALSE))</f>
        <v>0</v>
      </c>
      <c r="AH1861" s="57">
        <f t="shared" ref="AH1861" si="22437">IF(OR(ISERROR(VLOOKUP(CONCATENATE("ALI_",$C1861,"_SEG_",$I1861,"_PROV_",$D1861),Catalogo_Precios,AH$8,FALSE)),L1861=0),0,VLOOKUP(CONCATENATE("ALI_",$C1861,"_SEG_",$I1861,"_PROV_",$D1861),Catalogo_Precios,AH$8,FALSE))</f>
        <v>480</v>
      </c>
      <c r="AI1861" s="57">
        <f t="shared" ref="AI1861" si="22438">IF(OR(ISERROR(VLOOKUP(CONCATENATE("ALI_",$C1861,"_SEG_",$I1861,"_PROV_",$D1861),Catalogo_Precios,AI$8,FALSE)),M1861=0),0,VLOOKUP(CONCATENATE("ALI_",$C1861,"_SEG_",$I1861,"_PROV_",$D1861),Catalogo_Precios,AI$8,FALSE))</f>
        <v>480</v>
      </c>
      <c r="AJ1861" s="57">
        <f t="shared" ref="AJ1861" si="22439">IF(OR(ISERROR(VLOOKUP(CONCATENATE("ALI_",$C1861,"_SEG_",$I1861,"_PROV_",$D1861),Catalogo_Precios,AJ$8,FALSE)),N1861=0),0,VLOOKUP(CONCATENATE("ALI_",$C1861,"_SEG_",$I1861,"_PROV_",$D1861),Catalogo_Precios,AJ$8,FALSE))</f>
        <v>480</v>
      </c>
      <c r="AK1861" s="57">
        <f t="shared" ref="AK1861" si="22440">IF(OR(ISERROR(VLOOKUP(CONCATENATE("ALI_",$C1861,"_SEG_",$I1861,"_PROV_",$D1861),Catalogo_Precios,AK$8,FALSE)),O1861=0),0,VLOOKUP(CONCATENATE("ALI_",$C1861,"_SEG_",$I1861,"_PROV_",$D1861),Catalogo_Precios,AK$8,FALSE))</f>
        <v>0</v>
      </c>
      <c r="AL1861" s="53"/>
      <c r="AM1861" s="59" t="str">
        <f t="shared" si="21749"/>
        <v>ALI_88_SEG_6</v>
      </c>
      <c r="AN1861" s="59" t="str">
        <f t="shared" si="21750"/>
        <v>ALI_88_SEG_6_VAL_3210624</v>
      </c>
      <c r="AO1861" s="60">
        <f t="shared" ref="AO1861" si="22441">IF(OR(AB1861="",AB1861=0),0,COUNTIF(Codificacion,AM1861))</f>
        <v>2</v>
      </c>
      <c r="AP1861" s="61">
        <f t="array" ref="AP1861">MIN(IF(Codificacion=AM1861,Total_Cotizacion,""))</f>
        <v>3210624</v>
      </c>
      <c r="AQ1861" s="62" t="b">
        <f t="shared" si="21752"/>
        <v>1</v>
      </c>
      <c r="AR1861" s="51" t="str">
        <f t="shared" ref="AR1861" si="22442">IF(COUNTIF(Codificacion2,CONCATENATE(AM1861,"_VAL_",AB1861))&gt;1,"Empate","")</f>
        <v/>
      </c>
      <c r="AS1861" s="63" t="str">
        <f t="shared" si="22394"/>
        <v>X</v>
      </c>
      <c r="AT1861" s="59" t="str">
        <f t="shared" si="21754"/>
        <v>ALI_88_SEG_6_X</v>
      </c>
      <c r="AU1861" s="63">
        <f t="shared" ref="AU1861" si="22443">IF(AND(COUNTIF(Codificacion3,AT1861)&lt;AO1861),1,COUNTIF(Codificacion3,AT1861))</f>
        <v>1</v>
      </c>
      <c r="AV1861" s="62" t="str">
        <f t="shared" si="21756"/>
        <v>Cotizacion Seleccionada</v>
      </c>
      <c r="AW1861" s="53"/>
      <c r="AX1861" s="51" t="str">
        <f t="shared" si="21757"/>
        <v>ALI_88_SEG_6VERDADERO</v>
      </c>
      <c r="AY1861" s="51">
        <f t="shared" si="21738"/>
        <v>1</v>
      </c>
      <c r="AZ1861" s="64" t="b">
        <f t="shared" si="21758"/>
        <v>0</v>
      </c>
    </row>
    <row r="1862" spans="1:52" x14ac:dyDescent="0.2">
      <c r="A1862" s="50" t="str">
        <f t="shared" si="21701"/>
        <v>ALI_88_SEG_7</v>
      </c>
      <c r="B1862" s="51" t="s">
        <v>156</v>
      </c>
      <c r="C1862" s="52">
        <v>88</v>
      </c>
      <c r="D1862" s="52">
        <f t="shared" ref="D1862" si="22444">IF(ISERROR(VLOOKUP(E1862,Proveedores,2,FALSE)),"",VLOOKUP(E1862,Proveedores,2,FALSE))</f>
        <v>2095</v>
      </c>
      <c r="E1862" s="53" t="s">
        <v>157</v>
      </c>
      <c r="F1862" s="54">
        <v>213</v>
      </c>
      <c r="G1862" s="53" t="s">
        <v>56</v>
      </c>
      <c r="H1862" s="53" t="s">
        <v>93</v>
      </c>
      <c r="I1862" s="52">
        <v>7</v>
      </c>
      <c r="J1862" s="53" t="s">
        <v>58</v>
      </c>
      <c r="K1862" s="55">
        <v>44835</v>
      </c>
      <c r="L1862" s="56">
        <v>2308</v>
      </c>
      <c r="M1862" s="56">
        <v>2040</v>
      </c>
      <c r="N1862" s="56">
        <v>4191</v>
      </c>
      <c r="O1862" s="56">
        <v>0</v>
      </c>
      <c r="P1862" s="57">
        <v>480</v>
      </c>
      <c r="Q1862" s="58">
        <v>0.2</v>
      </c>
      <c r="R1862" s="57">
        <v>384</v>
      </c>
      <c r="S1862" s="57">
        <v>480</v>
      </c>
      <c r="T1862" s="58">
        <v>0.2</v>
      </c>
      <c r="U1862" s="57">
        <v>384</v>
      </c>
      <c r="V1862" s="57">
        <v>480</v>
      </c>
      <c r="W1862" s="58">
        <v>0.2</v>
      </c>
      <c r="X1862" s="57">
        <v>384</v>
      </c>
      <c r="Y1862" s="57">
        <v>0</v>
      </c>
      <c r="Z1862" s="58"/>
      <c r="AA1862" s="57">
        <v>0</v>
      </c>
      <c r="AB1862" s="57">
        <v>3278976</v>
      </c>
      <c r="AC1862" s="53" t="str">
        <f t="shared" si="21740"/>
        <v>Registro Valido</v>
      </c>
      <c r="AD1862" s="57">
        <f t="shared" ref="AD1862" si="22445">IF(OR(ISERROR(VLOOKUP(CONCATENATE("ALI_",$C1862,"_SEG_",$I1862,"_PROV_",$D1862),Catalogo_Precios,AD$8,FALSE)),L1862=0),0,VLOOKUP(CONCATENATE("ALI_",$C1862,"_SEG_",$I1862,"_PROV_",$D1862),Catalogo_Precios,AD$8,FALSE))</f>
        <v>480</v>
      </c>
      <c r="AE1862" s="57">
        <f t="shared" ref="AE1862" si="22446">IF(OR(ISERROR(VLOOKUP(CONCATENATE("ALI_",$C1862,"_SEG_",$I1862,"_PROV_",$D1862),Catalogo_Precios,AE$8,FALSE)),M1862=0),0,VLOOKUP(CONCATENATE("ALI_",$C1862,"_SEG_",$I1862,"_PROV_",$D1862),Catalogo_Precios,AE$8,FALSE))</f>
        <v>480</v>
      </c>
      <c r="AF1862" s="57">
        <f t="shared" ref="AF1862" si="22447">IF(OR(ISERROR(VLOOKUP(CONCATENATE("ALI_",$C1862,"_SEG_",$I1862,"_PROV_",$D1862),Catalogo_Precios,AF$8,FALSE)),N1862=0),0,VLOOKUP(CONCATENATE("ALI_",$C1862,"_SEG_",$I1862,"_PROV_",$D1862),Catalogo_Precios,AF$8,FALSE))</f>
        <v>480</v>
      </c>
      <c r="AG1862" s="57">
        <f t="shared" ref="AG1862" si="22448">IF(OR(ISERROR(VLOOKUP(CONCATENATE("ALI_",$C1862,"_SEG_",$I1862,"_PROV_",$D1862),Catalogo_Precios,AG$8,FALSE)),O1862=0),0,VLOOKUP(CONCATENATE("ALI_",$C1862,"_SEG_",$I1862,"_PROV_",$D1862),Catalogo_Precios,AG$8,FALSE))</f>
        <v>0</v>
      </c>
      <c r="AH1862" s="57">
        <f t="shared" ref="AH1862" si="22449">IF(OR(ISERROR(VLOOKUP(CONCATENATE("ALI_",$C1862,"_SEG_",$I1862,"_PROV_",$D1862),Catalogo_Precios,AH$8,FALSE)),L1862=0),0,VLOOKUP(CONCATENATE("ALI_",$C1862,"_SEG_",$I1862,"_PROV_",$D1862),Catalogo_Precios,AH$8,FALSE))</f>
        <v>480</v>
      </c>
      <c r="AI1862" s="57">
        <f t="shared" ref="AI1862" si="22450">IF(OR(ISERROR(VLOOKUP(CONCATENATE("ALI_",$C1862,"_SEG_",$I1862,"_PROV_",$D1862),Catalogo_Precios,AI$8,FALSE)),M1862=0),0,VLOOKUP(CONCATENATE("ALI_",$C1862,"_SEG_",$I1862,"_PROV_",$D1862),Catalogo_Precios,AI$8,FALSE))</f>
        <v>480</v>
      </c>
      <c r="AJ1862" s="57">
        <f t="shared" ref="AJ1862" si="22451">IF(OR(ISERROR(VLOOKUP(CONCATENATE("ALI_",$C1862,"_SEG_",$I1862,"_PROV_",$D1862),Catalogo_Precios,AJ$8,FALSE)),N1862=0),0,VLOOKUP(CONCATENATE("ALI_",$C1862,"_SEG_",$I1862,"_PROV_",$D1862),Catalogo_Precios,AJ$8,FALSE))</f>
        <v>480</v>
      </c>
      <c r="AK1862" s="57">
        <f t="shared" ref="AK1862" si="22452">IF(OR(ISERROR(VLOOKUP(CONCATENATE("ALI_",$C1862,"_SEG_",$I1862,"_PROV_",$D1862),Catalogo_Precios,AK$8,FALSE)),O1862=0),0,VLOOKUP(CONCATENATE("ALI_",$C1862,"_SEG_",$I1862,"_PROV_",$D1862),Catalogo_Precios,AK$8,FALSE))</f>
        <v>0</v>
      </c>
      <c r="AL1862" s="53"/>
      <c r="AM1862" s="59" t="str">
        <f t="shared" si="21749"/>
        <v>ALI_88_SEG_7</v>
      </c>
      <c r="AN1862" s="59" t="str">
        <f t="shared" si="21750"/>
        <v>ALI_88_SEG_7_VAL_3278976</v>
      </c>
      <c r="AO1862" s="60">
        <f t="shared" ref="AO1862" si="22453">IF(OR(AB1862="",AB1862=0),0,COUNTIF(Codificacion,AM1862))</f>
        <v>2</v>
      </c>
      <c r="AP1862" s="61">
        <f t="array" ref="AP1862">MIN(IF(Codificacion=AM1862,Total_Cotizacion,""))</f>
        <v>3278976</v>
      </c>
      <c r="AQ1862" s="62" t="b">
        <f t="shared" si="21752"/>
        <v>1</v>
      </c>
      <c r="AR1862" s="51" t="str">
        <f t="shared" ref="AR1862" si="22454">IF(COUNTIF(Codificacion2,CONCATENATE(AM1862,"_VAL_",AB1862))&gt;1,"Empate","")</f>
        <v/>
      </c>
      <c r="AS1862" s="63" t="str">
        <f t="shared" si="22394"/>
        <v>X</v>
      </c>
      <c r="AT1862" s="59" t="str">
        <f t="shared" si="21754"/>
        <v>ALI_88_SEG_7_X</v>
      </c>
      <c r="AU1862" s="63">
        <f t="shared" ref="AU1862" si="22455">IF(AND(COUNTIF(Codificacion3,AT1862)&lt;AO1862),1,COUNTIF(Codificacion3,AT1862))</f>
        <v>1</v>
      </c>
      <c r="AV1862" s="62" t="str">
        <f t="shared" si="21756"/>
        <v>Cotizacion Seleccionada</v>
      </c>
      <c r="AW1862" s="53"/>
      <c r="AX1862" s="51" t="str">
        <f t="shared" si="21757"/>
        <v>ALI_88_SEG_7VERDADERO</v>
      </c>
      <c r="AY1862" s="51">
        <f t="shared" si="21738"/>
        <v>1</v>
      </c>
      <c r="AZ1862" s="64" t="b">
        <f t="shared" si="21758"/>
        <v>0</v>
      </c>
    </row>
    <row r="1863" spans="1:52" x14ac:dyDescent="0.2">
      <c r="A1863" s="50" t="str">
        <f t="shared" si="21701"/>
        <v>ALI_88_SEG_8</v>
      </c>
      <c r="B1863" s="51" t="s">
        <v>156</v>
      </c>
      <c r="C1863" s="52">
        <v>88</v>
      </c>
      <c r="D1863" s="52">
        <f t="shared" ref="D1863" si="22456">IF(ISERROR(VLOOKUP(E1863,Proveedores,2,FALSE)),"",VLOOKUP(E1863,Proveedores,2,FALSE))</f>
        <v>2095</v>
      </c>
      <c r="E1863" s="53" t="s">
        <v>157</v>
      </c>
      <c r="F1863" s="54">
        <v>214</v>
      </c>
      <c r="G1863" s="53" t="s">
        <v>56</v>
      </c>
      <c r="H1863" s="53" t="s">
        <v>93</v>
      </c>
      <c r="I1863" s="52">
        <v>8</v>
      </c>
      <c r="J1863" s="53" t="s">
        <v>58</v>
      </c>
      <c r="K1863" s="55">
        <v>44835</v>
      </c>
      <c r="L1863" s="56">
        <v>2227</v>
      </c>
      <c r="M1863" s="56">
        <v>1970</v>
      </c>
      <c r="N1863" s="56">
        <v>4045</v>
      </c>
      <c r="O1863" s="56">
        <v>0</v>
      </c>
      <c r="P1863" s="57">
        <v>480</v>
      </c>
      <c r="Q1863" s="58">
        <v>0.2</v>
      </c>
      <c r="R1863" s="57">
        <v>384</v>
      </c>
      <c r="S1863" s="57">
        <v>480</v>
      </c>
      <c r="T1863" s="58">
        <v>0.2</v>
      </c>
      <c r="U1863" s="57">
        <v>384</v>
      </c>
      <c r="V1863" s="57">
        <v>480</v>
      </c>
      <c r="W1863" s="58">
        <v>0.2</v>
      </c>
      <c r="X1863" s="57">
        <v>384</v>
      </c>
      <c r="Y1863" s="57">
        <v>0</v>
      </c>
      <c r="Z1863" s="58"/>
      <c r="AA1863" s="57">
        <v>0</v>
      </c>
      <c r="AB1863" s="57">
        <v>3164928</v>
      </c>
      <c r="AC1863" s="53" t="str">
        <f t="shared" si="21740"/>
        <v>Registro Valido</v>
      </c>
      <c r="AD1863" s="57">
        <f t="shared" ref="AD1863" si="22457">IF(OR(ISERROR(VLOOKUP(CONCATENATE("ALI_",$C1863,"_SEG_",$I1863,"_PROV_",$D1863),Catalogo_Precios,AD$8,FALSE)),L1863=0),0,VLOOKUP(CONCATENATE("ALI_",$C1863,"_SEG_",$I1863,"_PROV_",$D1863),Catalogo_Precios,AD$8,FALSE))</f>
        <v>480</v>
      </c>
      <c r="AE1863" s="57">
        <f t="shared" ref="AE1863" si="22458">IF(OR(ISERROR(VLOOKUP(CONCATENATE("ALI_",$C1863,"_SEG_",$I1863,"_PROV_",$D1863),Catalogo_Precios,AE$8,FALSE)),M1863=0),0,VLOOKUP(CONCATENATE("ALI_",$C1863,"_SEG_",$I1863,"_PROV_",$D1863),Catalogo_Precios,AE$8,FALSE))</f>
        <v>480</v>
      </c>
      <c r="AF1863" s="57">
        <f t="shared" ref="AF1863" si="22459">IF(OR(ISERROR(VLOOKUP(CONCATENATE("ALI_",$C1863,"_SEG_",$I1863,"_PROV_",$D1863),Catalogo_Precios,AF$8,FALSE)),N1863=0),0,VLOOKUP(CONCATENATE("ALI_",$C1863,"_SEG_",$I1863,"_PROV_",$D1863),Catalogo_Precios,AF$8,FALSE))</f>
        <v>480</v>
      </c>
      <c r="AG1863" s="57">
        <f t="shared" ref="AG1863" si="22460">IF(OR(ISERROR(VLOOKUP(CONCATENATE("ALI_",$C1863,"_SEG_",$I1863,"_PROV_",$D1863),Catalogo_Precios,AG$8,FALSE)),O1863=0),0,VLOOKUP(CONCATENATE("ALI_",$C1863,"_SEG_",$I1863,"_PROV_",$D1863),Catalogo_Precios,AG$8,FALSE))</f>
        <v>0</v>
      </c>
      <c r="AH1863" s="57">
        <f t="shared" ref="AH1863" si="22461">IF(OR(ISERROR(VLOOKUP(CONCATENATE("ALI_",$C1863,"_SEG_",$I1863,"_PROV_",$D1863),Catalogo_Precios,AH$8,FALSE)),L1863=0),0,VLOOKUP(CONCATENATE("ALI_",$C1863,"_SEG_",$I1863,"_PROV_",$D1863),Catalogo_Precios,AH$8,FALSE))</f>
        <v>480</v>
      </c>
      <c r="AI1863" s="57">
        <f t="shared" ref="AI1863" si="22462">IF(OR(ISERROR(VLOOKUP(CONCATENATE("ALI_",$C1863,"_SEG_",$I1863,"_PROV_",$D1863),Catalogo_Precios,AI$8,FALSE)),M1863=0),0,VLOOKUP(CONCATENATE("ALI_",$C1863,"_SEG_",$I1863,"_PROV_",$D1863),Catalogo_Precios,AI$8,FALSE))</f>
        <v>480</v>
      </c>
      <c r="AJ1863" s="57">
        <f t="shared" ref="AJ1863" si="22463">IF(OR(ISERROR(VLOOKUP(CONCATENATE("ALI_",$C1863,"_SEG_",$I1863,"_PROV_",$D1863),Catalogo_Precios,AJ$8,FALSE)),N1863=0),0,VLOOKUP(CONCATENATE("ALI_",$C1863,"_SEG_",$I1863,"_PROV_",$D1863),Catalogo_Precios,AJ$8,FALSE))</f>
        <v>480</v>
      </c>
      <c r="AK1863" s="57">
        <f t="shared" ref="AK1863" si="22464">IF(OR(ISERROR(VLOOKUP(CONCATENATE("ALI_",$C1863,"_SEG_",$I1863,"_PROV_",$D1863),Catalogo_Precios,AK$8,FALSE)),O1863=0),0,VLOOKUP(CONCATENATE("ALI_",$C1863,"_SEG_",$I1863,"_PROV_",$D1863),Catalogo_Precios,AK$8,FALSE))</f>
        <v>0</v>
      </c>
      <c r="AL1863" s="53"/>
      <c r="AM1863" s="59" t="str">
        <f t="shared" si="21749"/>
        <v>ALI_88_SEG_8</v>
      </c>
      <c r="AN1863" s="59" t="str">
        <f t="shared" si="21750"/>
        <v>ALI_88_SEG_8_VAL_3164928</v>
      </c>
      <c r="AO1863" s="60">
        <f t="shared" ref="AO1863" si="22465">IF(OR(AB1863="",AB1863=0),0,COUNTIF(Codificacion,AM1863))</f>
        <v>2</v>
      </c>
      <c r="AP1863" s="61">
        <f t="array" ref="AP1863">MIN(IF(Codificacion=AM1863,Total_Cotizacion,""))</f>
        <v>3164928</v>
      </c>
      <c r="AQ1863" s="62" t="b">
        <f t="shared" si="21752"/>
        <v>1</v>
      </c>
      <c r="AR1863" s="51" t="str">
        <f t="shared" ref="AR1863" si="22466">IF(COUNTIF(Codificacion2,CONCATENATE(AM1863,"_VAL_",AB1863))&gt;1,"Empate","")</f>
        <v/>
      </c>
      <c r="AS1863" s="63" t="str">
        <f t="shared" si="22394"/>
        <v>X</v>
      </c>
      <c r="AT1863" s="59" t="str">
        <f t="shared" si="21754"/>
        <v>ALI_88_SEG_8_X</v>
      </c>
      <c r="AU1863" s="63">
        <f t="shared" ref="AU1863" si="22467">IF(AND(COUNTIF(Codificacion3,AT1863)&lt;AO1863),1,COUNTIF(Codificacion3,AT1863))</f>
        <v>1</v>
      </c>
      <c r="AV1863" s="62" t="str">
        <f t="shared" si="21756"/>
        <v>Cotizacion Seleccionada</v>
      </c>
      <c r="AW1863" s="53"/>
      <c r="AX1863" s="51" t="str">
        <f t="shared" si="21757"/>
        <v>ALI_88_SEG_8VERDADERO</v>
      </c>
      <c r="AY1863" s="51">
        <f t="shared" si="21738"/>
        <v>1</v>
      </c>
      <c r="AZ1863" s="64" t="b">
        <f t="shared" si="21758"/>
        <v>0</v>
      </c>
    </row>
    <row r="1864" spans="1:52" x14ac:dyDescent="0.2">
      <c r="A1864" s="50" t="str">
        <f t="shared" si="21701"/>
        <v>ALI_88_SEG_9</v>
      </c>
      <c r="B1864" s="51" t="s">
        <v>156</v>
      </c>
      <c r="C1864" s="52">
        <v>88</v>
      </c>
      <c r="D1864" s="52">
        <f t="shared" ref="D1864" si="22468">IF(ISERROR(VLOOKUP(E1864,Proveedores,2,FALSE)),"",VLOOKUP(E1864,Proveedores,2,FALSE))</f>
        <v>2095</v>
      </c>
      <c r="E1864" s="53" t="s">
        <v>157</v>
      </c>
      <c r="F1864" s="54">
        <v>215</v>
      </c>
      <c r="G1864" s="53" t="s">
        <v>56</v>
      </c>
      <c r="H1864" s="53" t="s">
        <v>93</v>
      </c>
      <c r="I1864" s="52">
        <v>9</v>
      </c>
      <c r="J1864" s="53" t="s">
        <v>58</v>
      </c>
      <c r="K1864" s="55">
        <v>44835</v>
      </c>
      <c r="L1864" s="56">
        <v>2250</v>
      </c>
      <c r="M1864" s="56">
        <v>1991</v>
      </c>
      <c r="N1864" s="56">
        <v>4088</v>
      </c>
      <c r="O1864" s="56">
        <v>0</v>
      </c>
      <c r="P1864" s="57">
        <v>480</v>
      </c>
      <c r="Q1864" s="58">
        <v>0.2</v>
      </c>
      <c r="R1864" s="57">
        <v>384</v>
      </c>
      <c r="S1864" s="57">
        <v>480</v>
      </c>
      <c r="T1864" s="58">
        <v>0.2</v>
      </c>
      <c r="U1864" s="57">
        <v>384</v>
      </c>
      <c r="V1864" s="57">
        <v>480</v>
      </c>
      <c r="W1864" s="58">
        <v>0.2</v>
      </c>
      <c r="X1864" s="57">
        <v>384</v>
      </c>
      <c r="Y1864" s="57">
        <v>0</v>
      </c>
      <c r="Z1864" s="58"/>
      <c r="AA1864" s="57">
        <v>0</v>
      </c>
      <c r="AB1864" s="57">
        <v>3198336</v>
      </c>
      <c r="AC1864" s="53" t="str">
        <f t="shared" si="21740"/>
        <v>Registro Valido</v>
      </c>
      <c r="AD1864" s="57">
        <f t="shared" ref="AD1864" si="22469">IF(OR(ISERROR(VLOOKUP(CONCATENATE("ALI_",$C1864,"_SEG_",$I1864,"_PROV_",$D1864),Catalogo_Precios,AD$8,FALSE)),L1864=0),0,VLOOKUP(CONCATENATE("ALI_",$C1864,"_SEG_",$I1864,"_PROV_",$D1864),Catalogo_Precios,AD$8,FALSE))</f>
        <v>480</v>
      </c>
      <c r="AE1864" s="57">
        <f t="shared" ref="AE1864" si="22470">IF(OR(ISERROR(VLOOKUP(CONCATENATE("ALI_",$C1864,"_SEG_",$I1864,"_PROV_",$D1864),Catalogo_Precios,AE$8,FALSE)),M1864=0),0,VLOOKUP(CONCATENATE("ALI_",$C1864,"_SEG_",$I1864,"_PROV_",$D1864),Catalogo_Precios,AE$8,FALSE))</f>
        <v>480</v>
      </c>
      <c r="AF1864" s="57">
        <f t="shared" ref="AF1864" si="22471">IF(OR(ISERROR(VLOOKUP(CONCATENATE("ALI_",$C1864,"_SEG_",$I1864,"_PROV_",$D1864),Catalogo_Precios,AF$8,FALSE)),N1864=0),0,VLOOKUP(CONCATENATE("ALI_",$C1864,"_SEG_",$I1864,"_PROV_",$D1864),Catalogo_Precios,AF$8,FALSE))</f>
        <v>480</v>
      </c>
      <c r="AG1864" s="57">
        <f t="shared" ref="AG1864" si="22472">IF(OR(ISERROR(VLOOKUP(CONCATENATE("ALI_",$C1864,"_SEG_",$I1864,"_PROV_",$D1864),Catalogo_Precios,AG$8,FALSE)),O1864=0),0,VLOOKUP(CONCATENATE("ALI_",$C1864,"_SEG_",$I1864,"_PROV_",$D1864),Catalogo_Precios,AG$8,FALSE))</f>
        <v>0</v>
      </c>
      <c r="AH1864" s="57">
        <f t="shared" ref="AH1864" si="22473">IF(OR(ISERROR(VLOOKUP(CONCATENATE("ALI_",$C1864,"_SEG_",$I1864,"_PROV_",$D1864),Catalogo_Precios,AH$8,FALSE)),L1864=0),0,VLOOKUP(CONCATENATE("ALI_",$C1864,"_SEG_",$I1864,"_PROV_",$D1864),Catalogo_Precios,AH$8,FALSE))</f>
        <v>480</v>
      </c>
      <c r="AI1864" s="57">
        <f t="shared" ref="AI1864" si="22474">IF(OR(ISERROR(VLOOKUP(CONCATENATE("ALI_",$C1864,"_SEG_",$I1864,"_PROV_",$D1864),Catalogo_Precios,AI$8,FALSE)),M1864=0),0,VLOOKUP(CONCATENATE("ALI_",$C1864,"_SEG_",$I1864,"_PROV_",$D1864),Catalogo_Precios,AI$8,FALSE))</f>
        <v>480</v>
      </c>
      <c r="AJ1864" s="57">
        <f t="shared" ref="AJ1864" si="22475">IF(OR(ISERROR(VLOOKUP(CONCATENATE("ALI_",$C1864,"_SEG_",$I1864,"_PROV_",$D1864),Catalogo_Precios,AJ$8,FALSE)),N1864=0),0,VLOOKUP(CONCATENATE("ALI_",$C1864,"_SEG_",$I1864,"_PROV_",$D1864),Catalogo_Precios,AJ$8,FALSE))</f>
        <v>480</v>
      </c>
      <c r="AK1864" s="57">
        <f t="shared" ref="AK1864" si="22476">IF(OR(ISERROR(VLOOKUP(CONCATENATE("ALI_",$C1864,"_SEG_",$I1864,"_PROV_",$D1864),Catalogo_Precios,AK$8,FALSE)),O1864=0),0,VLOOKUP(CONCATENATE("ALI_",$C1864,"_SEG_",$I1864,"_PROV_",$D1864),Catalogo_Precios,AK$8,FALSE))</f>
        <v>0</v>
      </c>
      <c r="AL1864" s="53"/>
      <c r="AM1864" s="59" t="str">
        <f t="shared" si="21749"/>
        <v>ALI_88_SEG_9</v>
      </c>
      <c r="AN1864" s="59" t="str">
        <f t="shared" si="21750"/>
        <v>ALI_88_SEG_9_VAL_3198336</v>
      </c>
      <c r="AO1864" s="60">
        <f t="shared" ref="AO1864" si="22477">IF(OR(AB1864="",AB1864=0),0,COUNTIF(Codificacion,AM1864))</f>
        <v>2</v>
      </c>
      <c r="AP1864" s="61">
        <f t="array" ref="AP1864">MIN(IF(Codificacion=AM1864,Total_Cotizacion,""))</f>
        <v>3198336</v>
      </c>
      <c r="AQ1864" s="62" t="b">
        <f t="shared" si="21752"/>
        <v>1</v>
      </c>
      <c r="AR1864" s="51" t="str">
        <f t="shared" ref="AR1864" si="22478">IF(COUNTIF(Codificacion2,CONCATENATE(AM1864,"_VAL_",AB1864))&gt;1,"Empate","")</f>
        <v/>
      </c>
      <c r="AS1864" s="63" t="str">
        <f t="shared" si="22394"/>
        <v>X</v>
      </c>
      <c r="AT1864" s="59" t="str">
        <f t="shared" si="21754"/>
        <v>ALI_88_SEG_9_X</v>
      </c>
      <c r="AU1864" s="63">
        <f t="shared" ref="AU1864" si="22479">IF(AND(COUNTIF(Codificacion3,AT1864)&lt;AO1864),1,COUNTIF(Codificacion3,AT1864))</f>
        <v>1</v>
      </c>
      <c r="AV1864" s="62" t="str">
        <f t="shared" si="21756"/>
        <v>Cotizacion Seleccionada</v>
      </c>
      <c r="AW1864" s="53"/>
      <c r="AX1864" s="51" t="str">
        <f t="shared" si="21757"/>
        <v>ALI_88_SEG_9VERDADERO</v>
      </c>
      <c r="AY1864" s="51">
        <f t="shared" si="21738"/>
        <v>1</v>
      </c>
      <c r="AZ1864" s="64" t="b">
        <f t="shared" si="21758"/>
        <v>0</v>
      </c>
    </row>
    <row r="1865" spans="1:52" x14ac:dyDescent="0.2">
      <c r="A1865" s="50" t="str">
        <f t="shared" ref="A1865:A1928" si="22480">IF(AV1865="Cotizacion Seleccionada",CONCATENATE("ALI_",C1865,"_SEG_",I1865),FALSE)</f>
        <v>ALI_88_SEG_10</v>
      </c>
      <c r="B1865" s="51" t="s">
        <v>156</v>
      </c>
      <c r="C1865" s="52">
        <v>88</v>
      </c>
      <c r="D1865" s="52">
        <f t="shared" ref="D1865" si="22481">IF(ISERROR(VLOOKUP(E1865,Proveedores,2,FALSE)),"",VLOOKUP(E1865,Proveedores,2,FALSE))</f>
        <v>2095</v>
      </c>
      <c r="E1865" s="53" t="s">
        <v>157</v>
      </c>
      <c r="F1865" s="54">
        <v>216</v>
      </c>
      <c r="G1865" s="53" t="s">
        <v>56</v>
      </c>
      <c r="H1865" s="53" t="s">
        <v>93</v>
      </c>
      <c r="I1865" s="52">
        <v>10</v>
      </c>
      <c r="J1865" s="53" t="s">
        <v>58</v>
      </c>
      <c r="K1865" s="55">
        <v>44835</v>
      </c>
      <c r="L1865" s="56">
        <v>2253</v>
      </c>
      <c r="M1865" s="56">
        <v>1993</v>
      </c>
      <c r="N1865" s="56">
        <v>4094</v>
      </c>
      <c r="O1865" s="56">
        <v>0</v>
      </c>
      <c r="P1865" s="57">
        <v>480</v>
      </c>
      <c r="Q1865" s="58">
        <v>0.2</v>
      </c>
      <c r="R1865" s="57">
        <v>384</v>
      </c>
      <c r="S1865" s="57">
        <v>480</v>
      </c>
      <c r="T1865" s="58">
        <v>0.2</v>
      </c>
      <c r="U1865" s="57">
        <v>384</v>
      </c>
      <c r="V1865" s="57">
        <v>480</v>
      </c>
      <c r="W1865" s="58">
        <v>0.2</v>
      </c>
      <c r="X1865" s="57">
        <v>384</v>
      </c>
      <c r="Y1865" s="57">
        <v>0</v>
      </c>
      <c r="Z1865" s="58"/>
      <c r="AA1865" s="57">
        <v>0</v>
      </c>
      <c r="AB1865" s="57">
        <v>3202560</v>
      </c>
      <c r="AC1865" s="53" t="str">
        <f t="shared" si="21740"/>
        <v>Registro Valido</v>
      </c>
      <c r="AD1865" s="57">
        <f t="shared" ref="AD1865" si="22482">IF(OR(ISERROR(VLOOKUP(CONCATENATE("ALI_",$C1865,"_SEG_",$I1865,"_PROV_",$D1865),Catalogo_Precios,AD$8,FALSE)),L1865=0),0,VLOOKUP(CONCATENATE("ALI_",$C1865,"_SEG_",$I1865,"_PROV_",$D1865),Catalogo_Precios,AD$8,FALSE))</f>
        <v>480</v>
      </c>
      <c r="AE1865" s="57">
        <f t="shared" ref="AE1865" si="22483">IF(OR(ISERROR(VLOOKUP(CONCATENATE("ALI_",$C1865,"_SEG_",$I1865,"_PROV_",$D1865),Catalogo_Precios,AE$8,FALSE)),M1865=0),0,VLOOKUP(CONCATENATE("ALI_",$C1865,"_SEG_",$I1865,"_PROV_",$D1865),Catalogo_Precios,AE$8,FALSE))</f>
        <v>480</v>
      </c>
      <c r="AF1865" s="57">
        <f t="shared" ref="AF1865" si="22484">IF(OR(ISERROR(VLOOKUP(CONCATENATE("ALI_",$C1865,"_SEG_",$I1865,"_PROV_",$D1865),Catalogo_Precios,AF$8,FALSE)),N1865=0),0,VLOOKUP(CONCATENATE("ALI_",$C1865,"_SEG_",$I1865,"_PROV_",$D1865),Catalogo_Precios,AF$8,FALSE))</f>
        <v>480</v>
      </c>
      <c r="AG1865" s="57">
        <f t="shared" ref="AG1865" si="22485">IF(OR(ISERROR(VLOOKUP(CONCATENATE("ALI_",$C1865,"_SEG_",$I1865,"_PROV_",$D1865),Catalogo_Precios,AG$8,FALSE)),O1865=0),0,VLOOKUP(CONCATENATE("ALI_",$C1865,"_SEG_",$I1865,"_PROV_",$D1865),Catalogo_Precios,AG$8,FALSE))</f>
        <v>0</v>
      </c>
      <c r="AH1865" s="57">
        <f t="shared" ref="AH1865" si="22486">IF(OR(ISERROR(VLOOKUP(CONCATENATE("ALI_",$C1865,"_SEG_",$I1865,"_PROV_",$D1865),Catalogo_Precios,AH$8,FALSE)),L1865=0),0,VLOOKUP(CONCATENATE("ALI_",$C1865,"_SEG_",$I1865,"_PROV_",$D1865),Catalogo_Precios,AH$8,FALSE))</f>
        <v>480</v>
      </c>
      <c r="AI1865" s="57">
        <f t="shared" ref="AI1865" si="22487">IF(OR(ISERROR(VLOOKUP(CONCATENATE("ALI_",$C1865,"_SEG_",$I1865,"_PROV_",$D1865),Catalogo_Precios,AI$8,FALSE)),M1865=0),0,VLOOKUP(CONCATENATE("ALI_",$C1865,"_SEG_",$I1865,"_PROV_",$D1865),Catalogo_Precios,AI$8,FALSE))</f>
        <v>480</v>
      </c>
      <c r="AJ1865" s="57">
        <f t="shared" ref="AJ1865" si="22488">IF(OR(ISERROR(VLOOKUP(CONCATENATE("ALI_",$C1865,"_SEG_",$I1865,"_PROV_",$D1865),Catalogo_Precios,AJ$8,FALSE)),N1865=0),0,VLOOKUP(CONCATENATE("ALI_",$C1865,"_SEG_",$I1865,"_PROV_",$D1865),Catalogo_Precios,AJ$8,FALSE))</f>
        <v>480</v>
      </c>
      <c r="AK1865" s="57">
        <f t="shared" ref="AK1865" si="22489">IF(OR(ISERROR(VLOOKUP(CONCATENATE("ALI_",$C1865,"_SEG_",$I1865,"_PROV_",$D1865),Catalogo_Precios,AK$8,FALSE)),O1865=0),0,VLOOKUP(CONCATENATE("ALI_",$C1865,"_SEG_",$I1865,"_PROV_",$D1865),Catalogo_Precios,AK$8,FALSE))</f>
        <v>0</v>
      </c>
      <c r="AL1865" s="53"/>
      <c r="AM1865" s="59" t="str">
        <f t="shared" si="21749"/>
        <v>ALI_88_SEG_10</v>
      </c>
      <c r="AN1865" s="59" t="str">
        <f t="shared" si="21750"/>
        <v>ALI_88_SEG_10_VAL_3202560</v>
      </c>
      <c r="AO1865" s="60">
        <f t="shared" ref="AO1865" si="22490">IF(OR(AB1865="",AB1865=0),0,COUNTIF(Codificacion,AM1865))</f>
        <v>2</v>
      </c>
      <c r="AP1865" s="61">
        <f t="array" ref="AP1865">MIN(IF(Codificacion=AM1865,Total_Cotizacion,""))</f>
        <v>3202560</v>
      </c>
      <c r="AQ1865" s="62" t="b">
        <f t="shared" si="21752"/>
        <v>1</v>
      </c>
      <c r="AR1865" s="51" t="str">
        <f t="shared" ref="AR1865" si="22491">IF(COUNTIF(Codificacion2,CONCATENATE(AM1865,"_VAL_",AB1865))&gt;1,"Empate","")</f>
        <v/>
      </c>
      <c r="AS1865" s="63" t="str">
        <f t="shared" si="22394"/>
        <v>X</v>
      </c>
      <c r="AT1865" s="59" t="str">
        <f t="shared" si="21754"/>
        <v>ALI_88_SEG_10_X</v>
      </c>
      <c r="AU1865" s="63">
        <f t="shared" ref="AU1865" si="22492">IF(AND(COUNTIF(Codificacion3,AT1865)&lt;AO1865),1,COUNTIF(Codificacion3,AT1865))</f>
        <v>1</v>
      </c>
      <c r="AV1865" s="62" t="str">
        <f t="shared" si="21756"/>
        <v>Cotizacion Seleccionada</v>
      </c>
      <c r="AW1865" s="53"/>
      <c r="AX1865" s="51" t="str">
        <f t="shared" si="21757"/>
        <v>ALI_88_SEG_10VERDADERO</v>
      </c>
      <c r="AY1865" s="51">
        <f t="shared" si="21738"/>
        <v>1</v>
      </c>
      <c r="AZ1865" s="64" t="b">
        <f t="shared" si="21758"/>
        <v>0</v>
      </c>
    </row>
    <row r="1866" spans="1:52" x14ac:dyDescent="0.2">
      <c r="A1866" s="50" t="str">
        <f t="shared" si="22480"/>
        <v>ALI_88_SEG_11</v>
      </c>
      <c r="B1866" s="51" t="s">
        <v>156</v>
      </c>
      <c r="C1866" s="52">
        <v>88</v>
      </c>
      <c r="D1866" s="52">
        <f t="shared" ref="D1866" si="22493">IF(ISERROR(VLOOKUP(E1866,Proveedores,2,FALSE)),"",VLOOKUP(E1866,Proveedores,2,FALSE))</f>
        <v>2095</v>
      </c>
      <c r="E1866" s="53" t="s">
        <v>157</v>
      </c>
      <c r="F1866" s="54">
        <v>217</v>
      </c>
      <c r="G1866" s="53" t="s">
        <v>56</v>
      </c>
      <c r="H1866" s="53" t="s">
        <v>93</v>
      </c>
      <c r="I1866" s="52">
        <v>11</v>
      </c>
      <c r="J1866" s="53" t="s">
        <v>58</v>
      </c>
      <c r="K1866" s="55">
        <v>44835</v>
      </c>
      <c r="L1866" s="56">
        <v>2219</v>
      </c>
      <c r="M1866" s="56">
        <v>1963</v>
      </c>
      <c r="N1866" s="56">
        <v>4033</v>
      </c>
      <c r="O1866" s="56">
        <v>0</v>
      </c>
      <c r="P1866" s="57">
        <v>480</v>
      </c>
      <c r="Q1866" s="58">
        <v>0.2</v>
      </c>
      <c r="R1866" s="57">
        <v>384</v>
      </c>
      <c r="S1866" s="57">
        <v>480</v>
      </c>
      <c r="T1866" s="58">
        <v>0.2</v>
      </c>
      <c r="U1866" s="57">
        <v>384</v>
      </c>
      <c r="V1866" s="57">
        <v>480</v>
      </c>
      <c r="W1866" s="58">
        <v>0.2</v>
      </c>
      <c r="X1866" s="57">
        <v>384</v>
      </c>
      <c r="Y1866" s="57">
        <v>0</v>
      </c>
      <c r="Z1866" s="58"/>
      <c r="AA1866" s="57">
        <v>0</v>
      </c>
      <c r="AB1866" s="57">
        <v>3154560</v>
      </c>
      <c r="AC1866" s="53" t="str">
        <f t="shared" si="21740"/>
        <v>Registro Valido</v>
      </c>
      <c r="AD1866" s="57">
        <f t="shared" ref="AD1866" si="22494">IF(OR(ISERROR(VLOOKUP(CONCATENATE("ALI_",$C1866,"_SEG_",$I1866,"_PROV_",$D1866),Catalogo_Precios,AD$8,FALSE)),L1866=0),0,VLOOKUP(CONCATENATE("ALI_",$C1866,"_SEG_",$I1866,"_PROV_",$D1866),Catalogo_Precios,AD$8,FALSE))</f>
        <v>480</v>
      </c>
      <c r="AE1866" s="57">
        <f t="shared" ref="AE1866" si="22495">IF(OR(ISERROR(VLOOKUP(CONCATENATE("ALI_",$C1866,"_SEG_",$I1866,"_PROV_",$D1866),Catalogo_Precios,AE$8,FALSE)),M1866=0),0,VLOOKUP(CONCATENATE("ALI_",$C1866,"_SEG_",$I1866,"_PROV_",$D1866),Catalogo_Precios,AE$8,FALSE))</f>
        <v>480</v>
      </c>
      <c r="AF1866" s="57">
        <f t="shared" ref="AF1866" si="22496">IF(OR(ISERROR(VLOOKUP(CONCATENATE("ALI_",$C1866,"_SEG_",$I1866,"_PROV_",$D1866),Catalogo_Precios,AF$8,FALSE)),N1866=0),0,VLOOKUP(CONCATENATE("ALI_",$C1866,"_SEG_",$I1866,"_PROV_",$D1866),Catalogo_Precios,AF$8,FALSE))</f>
        <v>480</v>
      </c>
      <c r="AG1866" s="57">
        <f t="shared" ref="AG1866" si="22497">IF(OR(ISERROR(VLOOKUP(CONCATENATE("ALI_",$C1866,"_SEG_",$I1866,"_PROV_",$D1866),Catalogo_Precios,AG$8,FALSE)),O1866=0),0,VLOOKUP(CONCATENATE("ALI_",$C1866,"_SEG_",$I1866,"_PROV_",$D1866),Catalogo_Precios,AG$8,FALSE))</f>
        <v>0</v>
      </c>
      <c r="AH1866" s="57">
        <f t="shared" ref="AH1866" si="22498">IF(OR(ISERROR(VLOOKUP(CONCATENATE("ALI_",$C1866,"_SEG_",$I1866,"_PROV_",$D1866),Catalogo_Precios,AH$8,FALSE)),L1866=0),0,VLOOKUP(CONCATENATE("ALI_",$C1866,"_SEG_",$I1866,"_PROV_",$D1866),Catalogo_Precios,AH$8,FALSE))</f>
        <v>480</v>
      </c>
      <c r="AI1866" s="57">
        <f t="shared" ref="AI1866" si="22499">IF(OR(ISERROR(VLOOKUP(CONCATENATE("ALI_",$C1866,"_SEG_",$I1866,"_PROV_",$D1866),Catalogo_Precios,AI$8,FALSE)),M1866=0),0,VLOOKUP(CONCATENATE("ALI_",$C1866,"_SEG_",$I1866,"_PROV_",$D1866),Catalogo_Precios,AI$8,FALSE))</f>
        <v>480</v>
      </c>
      <c r="AJ1866" s="57">
        <f t="shared" ref="AJ1866" si="22500">IF(OR(ISERROR(VLOOKUP(CONCATENATE("ALI_",$C1866,"_SEG_",$I1866,"_PROV_",$D1866),Catalogo_Precios,AJ$8,FALSE)),N1866=0),0,VLOOKUP(CONCATENATE("ALI_",$C1866,"_SEG_",$I1866,"_PROV_",$D1866),Catalogo_Precios,AJ$8,FALSE))</f>
        <v>480</v>
      </c>
      <c r="AK1866" s="57">
        <f t="shared" ref="AK1866" si="22501">IF(OR(ISERROR(VLOOKUP(CONCATENATE("ALI_",$C1866,"_SEG_",$I1866,"_PROV_",$D1866),Catalogo_Precios,AK$8,FALSE)),O1866=0),0,VLOOKUP(CONCATENATE("ALI_",$C1866,"_SEG_",$I1866,"_PROV_",$D1866),Catalogo_Precios,AK$8,FALSE))</f>
        <v>0</v>
      </c>
      <c r="AL1866" s="53"/>
      <c r="AM1866" s="59" t="str">
        <f t="shared" si="21749"/>
        <v>ALI_88_SEG_11</v>
      </c>
      <c r="AN1866" s="59" t="str">
        <f t="shared" si="21750"/>
        <v>ALI_88_SEG_11_VAL_3154560</v>
      </c>
      <c r="AO1866" s="60">
        <f t="shared" ref="AO1866" si="22502">IF(OR(AB1866="",AB1866=0),0,COUNTIF(Codificacion,AM1866))</f>
        <v>2</v>
      </c>
      <c r="AP1866" s="61">
        <f t="array" ref="AP1866">MIN(IF(Codificacion=AM1866,Total_Cotizacion,""))</f>
        <v>3154560</v>
      </c>
      <c r="AQ1866" s="62" t="b">
        <f t="shared" si="21752"/>
        <v>1</v>
      </c>
      <c r="AR1866" s="51" t="str">
        <f t="shared" ref="AR1866" si="22503">IF(COUNTIF(Codificacion2,CONCATENATE(AM1866,"_VAL_",AB1866))&gt;1,"Empate","")</f>
        <v/>
      </c>
      <c r="AS1866" s="63" t="str">
        <f t="shared" si="22394"/>
        <v>X</v>
      </c>
      <c r="AT1866" s="59" t="str">
        <f t="shared" si="21754"/>
        <v>ALI_88_SEG_11_X</v>
      </c>
      <c r="AU1866" s="63">
        <f t="shared" ref="AU1866" si="22504">IF(AND(COUNTIF(Codificacion3,AT1866)&lt;AO1866),1,COUNTIF(Codificacion3,AT1866))</f>
        <v>1</v>
      </c>
      <c r="AV1866" s="62" t="str">
        <f t="shared" si="21756"/>
        <v>Cotizacion Seleccionada</v>
      </c>
      <c r="AW1866" s="53"/>
      <c r="AX1866" s="51" t="str">
        <f t="shared" si="21757"/>
        <v>ALI_88_SEG_11VERDADERO</v>
      </c>
      <c r="AY1866" s="51">
        <f t="shared" si="21738"/>
        <v>1</v>
      </c>
      <c r="AZ1866" s="64" t="b">
        <f t="shared" si="21758"/>
        <v>0</v>
      </c>
    </row>
    <row r="1867" spans="1:52" x14ac:dyDescent="0.2">
      <c r="A1867" s="50" t="str">
        <f t="shared" si="22480"/>
        <v>ALI_88_SEG_12</v>
      </c>
      <c r="B1867" s="51" t="s">
        <v>156</v>
      </c>
      <c r="C1867" s="52">
        <v>88</v>
      </c>
      <c r="D1867" s="52">
        <f t="shared" ref="D1867" si="22505">IF(ISERROR(VLOOKUP(E1867,Proveedores,2,FALSE)),"",VLOOKUP(E1867,Proveedores,2,FALSE))</f>
        <v>2095</v>
      </c>
      <c r="E1867" s="53" t="s">
        <v>157</v>
      </c>
      <c r="F1867" s="54">
        <v>218</v>
      </c>
      <c r="G1867" s="53" t="s">
        <v>56</v>
      </c>
      <c r="H1867" s="53" t="s">
        <v>93</v>
      </c>
      <c r="I1867" s="52">
        <v>12</v>
      </c>
      <c r="J1867" s="53" t="s">
        <v>58</v>
      </c>
      <c r="K1867" s="55">
        <v>44835</v>
      </c>
      <c r="L1867" s="56">
        <v>2013</v>
      </c>
      <c r="M1867" s="56">
        <v>1781</v>
      </c>
      <c r="N1867" s="56">
        <v>3658</v>
      </c>
      <c r="O1867" s="56">
        <v>0</v>
      </c>
      <c r="P1867" s="57">
        <v>480</v>
      </c>
      <c r="Q1867" s="58">
        <v>0.2</v>
      </c>
      <c r="R1867" s="57">
        <v>384</v>
      </c>
      <c r="S1867" s="57">
        <v>480</v>
      </c>
      <c r="T1867" s="58">
        <v>0.2</v>
      </c>
      <c r="U1867" s="57">
        <v>384</v>
      </c>
      <c r="V1867" s="57">
        <v>480</v>
      </c>
      <c r="W1867" s="58">
        <v>0.2</v>
      </c>
      <c r="X1867" s="57">
        <v>384</v>
      </c>
      <c r="Y1867" s="57">
        <v>0</v>
      </c>
      <c r="Z1867" s="58"/>
      <c r="AA1867" s="57">
        <v>0</v>
      </c>
      <c r="AB1867" s="57">
        <v>2861568</v>
      </c>
      <c r="AC1867" s="53" t="str">
        <f t="shared" si="21740"/>
        <v>Registro Valido</v>
      </c>
      <c r="AD1867" s="57">
        <f t="shared" ref="AD1867" si="22506">IF(OR(ISERROR(VLOOKUP(CONCATENATE("ALI_",$C1867,"_SEG_",$I1867,"_PROV_",$D1867),Catalogo_Precios,AD$8,FALSE)),L1867=0),0,VLOOKUP(CONCATENATE("ALI_",$C1867,"_SEG_",$I1867,"_PROV_",$D1867),Catalogo_Precios,AD$8,FALSE))</f>
        <v>480</v>
      </c>
      <c r="AE1867" s="57">
        <f t="shared" ref="AE1867" si="22507">IF(OR(ISERROR(VLOOKUP(CONCATENATE("ALI_",$C1867,"_SEG_",$I1867,"_PROV_",$D1867),Catalogo_Precios,AE$8,FALSE)),M1867=0),0,VLOOKUP(CONCATENATE("ALI_",$C1867,"_SEG_",$I1867,"_PROV_",$D1867),Catalogo_Precios,AE$8,FALSE))</f>
        <v>480</v>
      </c>
      <c r="AF1867" s="57">
        <f t="shared" ref="AF1867" si="22508">IF(OR(ISERROR(VLOOKUP(CONCATENATE("ALI_",$C1867,"_SEG_",$I1867,"_PROV_",$D1867),Catalogo_Precios,AF$8,FALSE)),N1867=0),0,VLOOKUP(CONCATENATE("ALI_",$C1867,"_SEG_",$I1867,"_PROV_",$D1867),Catalogo_Precios,AF$8,FALSE))</f>
        <v>480</v>
      </c>
      <c r="AG1867" s="57">
        <f t="shared" ref="AG1867" si="22509">IF(OR(ISERROR(VLOOKUP(CONCATENATE("ALI_",$C1867,"_SEG_",$I1867,"_PROV_",$D1867),Catalogo_Precios,AG$8,FALSE)),O1867=0),0,VLOOKUP(CONCATENATE("ALI_",$C1867,"_SEG_",$I1867,"_PROV_",$D1867),Catalogo_Precios,AG$8,FALSE))</f>
        <v>0</v>
      </c>
      <c r="AH1867" s="57">
        <f t="shared" ref="AH1867" si="22510">IF(OR(ISERROR(VLOOKUP(CONCATENATE("ALI_",$C1867,"_SEG_",$I1867,"_PROV_",$D1867),Catalogo_Precios,AH$8,FALSE)),L1867=0),0,VLOOKUP(CONCATENATE("ALI_",$C1867,"_SEG_",$I1867,"_PROV_",$D1867),Catalogo_Precios,AH$8,FALSE))</f>
        <v>480</v>
      </c>
      <c r="AI1867" s="57">
        <f t="shared" ref="AI1867" si="22511">IF(OR(ISERROR(VLOOKUP(CONCATENATE("ALI_",$C1867,"_SEG_",$I1867,"_PROV_",$D1867),Catalogo_Precios,AI$8,FALSE)),M1867=0),0,VLOOKUP(CONCATENATE("ALI_",$C1867,"_SEG_",$I1867,"_PROV_",$D1867),Catalogo_Precios,AI$8,FALSE))</f>
        <v>480</v>
      </c>
      <c r="AJ1867" s="57">
        <f t="shared" ref="AJ1867" si="22512">IF(OR(ISERROR(VLOOKUP(CONCATENATE("ALI_",$C1867,"_SEG_",$I1867,"_PROV_",$D1867),Catalogo_Precios,AJ$8,FALSE)),N1867=0),0,VLOOKUP(CONCATENATE("ALI_",$C1867,"_SEG_",$I1867,"_PROV_",$D1867),Catalogo_Precios,AJ$8,FALSE))</f>
        <v>480</v>
      </c>
      <c r="AK1867" s="57">
        <f t="shared" ref="AK1867" si="22513">IF(OR(ISERROR(VLOOKUP(CONCATENATE("ALI_",$C1867,"_SEG_",$I1867,"_PROV_",$D1867),Catalogo_Precios,AK$8,FALSE)),O1867=0),0,VLOOKUP(CONCATENATE("ALI_",$C1867,"_SEG_",$I1867,"_PROV_",$D1867),Catalogo_Precios,AK$8,FALSE))</f>
        <v>0</v>
      </c>
      <c r="AL1867" s="53"/>
      <c r="AM1867" s="59" t="str">
        <f t="shared" si="21749"/>
        <v>ALI_88_SEG_12</v>
      </c>
      <c r="AN1867" s="59" t="str">
        <f t="shared" si="21750"/>
        <v>ALI_88_SEG_12_VAL_2861568</v>
      </c>
      <c r="AO1867" s="60">
        <f t="shared" ref="AO1867" si="22514">IF(OR(AB1867="",AB1867=0),0,COUNTIF(Codificacion,AM1867))</f>
        <v>2</v>
      </c>
      <c r="AP1867" s="61">
        <f t="array" ref="AP1867">MIN(IF(Codificacion=AM1867,Total_Cotizacion,""))</f>
        <v>2861568</v>
      </c>
      <c r="AQ1867" s="62" t="b">
        <f t="shared" si="21752"/>
        <v>1</v>
      </c>
      <c r="AR1867" s="51" t="str">
        <f t="shared" ref="AR1867" si="22515">IF(COUNTIF(Codificacion2,CONCATENATE(AM1867,"_VAL_",AB1867))&gt;1,"Empate","")</f>
        <v/>
      </c>
      <c r="AS1867" s="63" t="str">
        <f t="shared" si="22394"/>
        <v>X</v>
      </c>
      <c r="AT1867" s="59" t="str">
        <f t="shared" si="21754"/>
        <v>ALI_88_SEG_12_X</v>
      </c>
      <c r="AU1867" s="63">
        <f t="shared" ref="AU1867" si="22516">IF(AND(COUNTIF(Codificacion3,AT1867)&lt;AO1867),1,COUNTIF(Codificacion3,AT1867))</f>
        <v>1</v>
      </c>
      <c r="AV1867" s="62" t="str">
        <f t="shared" si="21756"/>
        <v>Cotizacion Seleccionada</v>
      </c>
      <c r="AW1867" s="53"/>
      <c r="AX1867" s="51" t="str">
        <f t="shared" si="21757"/>
        <v>ALI_88_SEG_12VERDADERO</v>
      </c>
      <c r="AY1867" s="51">
        <f t="shared" ref="AY1867:AY1930" si="22517">COUNTIF(AX$10:AX$2017,CONCATENATE(AM1867,AQ1867))</f>
        <v>1</v>
      </c>
      <c r="AZ1867" s="64" t="b">
        <f t="shared" si="21758"/>
        <v>0</v>
      </c>
    </row>
    <row r="1868" spans="1:52" x14ac:dyDescent="0.2">
      <c r="A1868" s="50" t="str">
        <f t="shared" si="22480"/>
        <v>ALI_88_SEG_13</v>
      </c>
      <c r="B1868" s="51" t="s">
        <v>156</v>
      </c>
      <c r="C1868" s="52">
        <v>88</v>
      </c>
      <c r="D1868" s="52">
        <f t="shared" ref="D1868" si="22518">IF(ISERROR(VLOOKUP(E1868,Proveedores,2,FALSE)),"",VLOOKUP(E1868,Proveedores,2,FALSE))</f>
        <v>2095</v>
      </c>
      <c r="E1868" s="53" t="s">
        <v>157</v>
      </c>
      <c r="F1868" s="54">
        <v>219</v>
      </c>
      <c r="G1868" s="53" t="s">
        <v>56</v>
      </c>
      <c r="H1868" s="53" t="s">
        <v>93</v>
      </c>
      <c r="I1868" s="52">
        <v>13</v>
      </c>
      <c r="J1868" s="53" t="s">
        <v>58</v>
      </c>
      <c r="K1868" s="55">
        <v>44835</v>
      </c>
      <c r="L1868" s="56">
        <v>2138</v>
      </c>
      <c r="M1868" s="56">
        <v>1891</v>
      </c>
      <c r="N1868" s="56">
        <v>3885</v>
      </c>
      <c r="O1868" s="56">
        <v>0</v>
      </c>
      <c r="P1868" s="57">
        <v>480</v>
      </c>
      <c r="Q1868" s="58">
        <v>0.2</v>
      </c>
      <c r="R1868" s="57">
        <v>384</v>
      </c>
      <c r="S1868" s="57">
        <v>480</v>
      </c>
      <c r="T1868" s="58">
        <v>0.2</v>
      </c>
      <c r="U1868" s="57">
        <v>384</v>
      </c>
      <c r="V1868" s="57">
        <v>480</v>
      </c>
      <c r="W1868" s="58">
        <v>0.2</v>
      </c>
      <c r="X1868" s="57">
        <v>384</v>
      </c>
      <c r="Y1868" s="57">
        <v>0</v>
      </c>
      <c r="Z1868" s="58"/>
      <c r="AA1868" s="57">
        <v>0</v>
      </c>
      <c r="AB1868" s="57">
        <v>3038976</v>
      </c>
      <c r="AC1868" s="53" t="str">
        <f t="shared" ref="AC1868:AC1931" si="22519">IF(OR(AB1868=0,AB1868=""),"Registro No Valido","Registro Valido")</f>
        <v>Registro Valido</v>
      </c>
      <c r="AD1868" s="57">
        <f t="shared" ref="AD1868" si="22520">IF(OR(ISERROR(VLOOKUP(CONCATENATE("ALI_",$C1868,"_SEG_",$I1868,"_PROV_",$D1868),Catalogo_Precios,AD$8,FALSE)),L1868=0),0,VLOOKUP(CONCATENATE("ALI_",$C1868,"_SEG_",$I1868,"_PROV_",$D1868),Catalogo_Precios,AD$8,FALSE))</f>
        <v>480</v>
      </c>
      <c r="AE1868" s="57">
        <f t="shared" ref="AE1868" si="22521">IF(OR(ISERROR(VLOOKUP(CONCATENATE("ALI_",$C1868,"_SEG_",$I1868,"_PROV_",$D1868),Catalogo_Precios,AE$8,FALSE)),M1868=0),0,VLOOKUP(CONCATENATE("ALI_",$C1868,"_SEG_",$I1868,"_PROV_",$D1868),Catalogo_Precios,AE$8,FALSE))</f>
        <v>480</v>
      </c>
      <c r="AF1868" s="57">
        <f t="shared" ref="AF1868" si="22522">IF(OR(ISERROR(VLOOKUP(CONCATENATE("ALI_",$C1868,"_SEG_",$I1868,"_PROV_",$D1868),Catalogo_Precios,AF$8,FALSE)),N1868=0),0,VLOOKUP(CONCATENATE("ALI_",$C1868,"_SEG_",$I1868,"_PROV_",$D1868),Catalogo_Precios,AF$8,FALSE))</f>
        <v>480</v>
      </c>
      <c r="AG1868" s="57">
        <f t="shared" ref="AG1868" si="22523">IF(OR(ISERROR(VLOOKUP(CONCATENATE("ALI_",$C1868,"_SEG_",$I1868,"_PROV_",$D1868),Catalogo_Precios,AG$8,FALSE)),O1868=0),0,VLOOKUP(CONCATENATE("ALI_",$C1868,"_SEG_",$I1868,"_PROV_",$D1868),Catalogo_Precios,AG$8,FALSE))</f>
        <v>0</v>
      </c>
      <c r="AH1868" s="57">
        <f t="shared" ref="AH1868" si="22524">IF(OR(ISERROR(VLOOKUP(CONCATENATE("ALI_",$C1868,"_SEG_",$I1868,"_PROV_",$D1868),Catalogo_Precios,AH$8,FALSE)),L1868=0),0,VLOOKUP(CONCATENATE("ALI_",$C1868,"_SEG_",$I1868,"_PROV_",$D1868),Catalogo_Precios,AH$8,FALSE))</f>
        <v>480</v>
      </c>
      <c r="AI1868" s="57">
        <f t="shared" ref="AI1868" si="22525">IF(OR(ISERROR(VLOOKUP(CONCATENATE("ALI_",$C1868,"_SEG_",$I1868,"_PROV_",$D1868),Catalogo_Precios,AI$8,FALSE)),M1868=0),0,VLOOKUP(CONCATENATE("ALI_",$C1868,"_SEG_",$I1868,"_PROV_",$D1868),Catalogo_Precios,AI$8,FALSE))</f>
        <v>480</v>
      </c>
      <c r="AJ1868" s="57">
        <f t="shared" ref="AJ1868" si="22526">IF(OR(ISERROR(VLOOKUP(CONCATENATE("ALI_",$C1868,"_SEG_",$I1868,"_PROV_",$D1868),Catalogo_Precios,AJ$8,FALSE)),N1868=0),0,VLOOKUP(CONCATENATE("ALI_",$C1868,"_SEG_",$I1868,"_PROV_",$D1868),Catalogo_Precios,AJ$8,FALSE))</f>
        <v>480</v>
      </c>
      <c r="AK1868" s="57">
        <f t="shared" ref="AK1868" si="22527">IF(OR(ISERROR(VLOOKUP(CONCATENATE("ALI_",$C1868,"_SEG_",$I1868,"_PROV_",$D1868),Catalogo_Precios,AK$8,FALSE)),O1868=0),0,VLOOKUP(CONCATENATE("ALI_",$C1868,"_SEG_",$I1868,"_PROV_",$D1868),Catalogo_Precios,AK$8,FALSE))</f>
        <v>0</v>
      </c>
      <c r="AL1868" s="53"/>
      <c r="AM1868" s="59" t="str">
        <f t="shared" ref="AM1868:AM1931" si="22528">IF(AC1868="Registro Valido",CONCATENATE("ALI_",C1868,"_SEG_",I1868),"Registro No Valido")</f>
        <v>ALI_88_SEG_13</v>
      </c>
      <c r="AN1868" s="59" t="str">
        <f t="shared" ref="AN1868:AN1931" si="22529">IF(AC1868="Registro Valido",CONCATENATE("ALI_",C1868,"_SEG_",I1868,"_VAL_",AB1868),"Registro No Valido")</f>
        <v>ALI_88_SEG_13_VAL_3038976</v>
      </c>
      <c r="AO1868" s="60">
        <f t="shared" ref="AO1868" si="22530">IF(OR(AB1868="",AB1868=0),0,COUNTIF(Codificacion,AM1868))</f>
        <v>2</v>
      </c>
      <c r="AP1868" s="61">
        <f t="array" ref="AP1868">MIN(IF(Codificacion=AM1868,Total_Cotizacion,""))</f>
        <v>3038976</v>
      </c>
      <c r="AQ1868" s="62" t="b">
        <f t="shared" ref="AQ1868:AQ1931" si="22531">IF(AND(AO1868&gt;0,AB1868&lt;&gt;""),AP1868=AB1868,"")</f>
        <v>1</v>
      </c>
      <c r="AR1868" s="51" t="str">
        <f t="shared" ref="AR1868" si="22532">IF(COUNTIF(Codificacion2,CONCATENATE(AM1868,"_VAL_",AB1868))&gt;1,"Empate","")</f>
        <v/>
      </c>
      <c r="AS1868" s="63" t="str">
        <f t="shared" si="22394"/>
        <v>X</v>
      </c>
      <c r="AT1868" s="59" t="str">
        <f t="shared" ref="AT1868:AT1931" si="22533">IF(AC1868="Registro Valido",CONCATENATE("ALI_",C1868,"_SEG_",I1868,"_",AS1868),"Registro No Valido")</f>
        <v>ALI_88_SEG_13_X</v>
      </c>
      <c r="AU1868" s="63">
        <f t="shared" ref="AU1868" si="22534">IF(AND(COUNTIF(Codificacion3,AT1868)&lt;AO1868),1,COUNTIF(Codificacion3,AT1868))</f>
        <v>1</v>
      </c>
      <c r="AV1868" s="62" t="str">
        <f t="shared" ref="AV1868:AV1931" si="22535">IF(AND(AU1868=1,AS1868="X"),"Cotizacion Seleccionada","No Seleccionada")</f>
        <v>Cotizacion Seleccionada</v>
      </c>
      <c r="AW1868" s="53"/>
      <c r="AX1868" s="51" t="str">
        <f t="shared" ref="AX1868:AX1931" si="22536">CONCATENATE(AM1868,AQ1868)</f>
        <v>ALI_88_SEG_13VERDADERO</v>
      </c>
      <c r="AY1868" s="51">
        <f t="shared" si="22517"/>
        <v>1</v>
      </c>
      <c r="AZ1868" s="64" t="b">
        <f t="shared" ref="AZ1868:AZ1931" si="22537">AO1868=AY1868</f>
        <v>0</v>
      </c>
    </row>
    <row r="1869" spans="1:52" x14ac:dyDescent="0.2">
      <c r="A1869" s="50" t="str">
        <f t="shared" si="22480"/>
        <v>ALI_88_SEG_14</v>
      </c>
      <c r="B1869" s="51" t="s">
        <v>156</v>
      </c>
      <c r="C1869" s="52">
        <v>88</v>
      </c>
      <c r="D1869" s="52">
        <f t="shared" ref="D1869" si="22538">IF(ISERROR(VLOOKUP(E1869,Proveedores,2,FALSE)),"",VLOOKUP(E1869,Proveedores,2,FALSE))</f>
        <v>2095</v>
      </c>
      <c r="E1869" s="53" t="s">
        <v>157</v>
      </c>
      <c r="F1869" s="54">
        <v>220</v>
      </c>
      <c r="G1869" s="53" t="s">
        <v>56</v>
      </c>
      <c r="H1869" s="53" t="s">
        <v>93</v>
      </c>
      <c r="I1869" s="52">
        <v>14</v>
      </c>
      <c r="J1869" s="53" t="s">
        <v>58</v>
      </c>
      <c r="K1869" s="55">
        <v>44835</v>
      </c>
      <c r="L1869" s="56">
        <v>2119</v>
      </c>
      <c r="M1869" s="56">
        <v>1875</v>
      </c>
      <c r="N1869" s="56">
        <v>3849</v>
      </c>
      <c r="O1869" s="56">
        <v>0</v>
      </c>
      <c r="P1869" s="57">
        <v>480</v>
      </c>
      <c r="Q1869" s="58">
        <v>0.2</v>
      </c>
      <c r="R1869" s="57">
        <v>384</v>
      </c>
      <c r="S1869" s="57">
        <v>480</v>
      </c>
      <c r="T1869" s="58">
        <v>0.2</v>
      </c>
      <c r="U1869" s="57">
        <v>384</v>
      </c>
      <c r="V1869" s="57">
        <v>480</v>
      </c>
      <c r="W1869" s="58">
        <v>0.2</v>
      </c>
      <c r="X1869" s="57">
        <v>384</v>
      </c>
      <c r="Y1869" s="57">
        <v>0</v>
      </c>
      <c r="Z1869" s="58"/>
      <c r="AA1869" s="57">
        <v>0</v>
      </c>
      <c r="AB1869" s="57">
        <v>3011712</v>
      </c>
      <c r="AC1869" s="53" t="str">
        <f t="shared" si="22519"/>
        <v>Registro Valido</v>
      </c>
      <c r="AD1869" s="57">
        <f t="shared" ref="AD1869" si="22539">IF(OR(ISERROR(VLOOKUP(CONCATENATE("ALI_",$C1869,"_SEG_",$I1869,"_PROV_",$D1869),Catalogo_Precios,AD$8,FALSE)),L1869=0),0,VLOOKUP(CONCATENATE("ALI_",$C1869,"_SEG_",$I1869,"_PROV_",$D1869),Catalogo_Precios,AD$8,FALSE))</f>
        <v>480</v>
      </c>
      <c r="AE1869" s="57">
        <f t="shared" ref="AE1869" si="22540">IF(OR(ISERROR(VLOOKUP(CONCATENATE("ALI_",$C1869,"_SEG_",$I1869,"_PROV_",$D1869),Catalogo_Precios,AE$8,FALSE)),M1869=0),0,VLOOKUP(CONCATENATE("ALI_",$C1869,"_SEG_",$I1869,"_PROV_",$D1869),Catalogo_Precios,AE$8,FALSE))</f>
        <v>480</v>
      </c>
      <c r="AF1869" s="57">
        <f t="shared" ref="AF1869" si="22541">IF(OR(ISERROR(VLOOKUP(CONCATENATE("ALI_",$C1869,"_SEG_",$I1869,"_PROV_",$D1869),Catalogo_Precios,AF$8,FALSE)),N1869=0),0,VLOOKUP(CONCATENATE("ALI_",$C1869,"_SEG_",$I1869,"_PROV_",$D1869),Catalogo_Precios,AF$8,FALSE))</f>
        <v>480</v>
      </c>
      <c r="AG1869" s="57">
        <f t="shared" ref="AG1869" si="22542">IF(OR(ISERROR(VLOOKUP(CONCATENATE("ALI_",$C1869,"_SEG_",$I1869,"_PROV_",$D1869),Catalogo_Precios,AG$8,FALSE)),O1869=0),0,VLOOKUP(CONCATENATE("ALI_",$C1869,"_SEG_",$I1869,"_PROV_",$D1869),Catalogo_Precios,AG$8,FALSE))</f>
        <v>0</v>
      </c>
      <c r="AH1869" s="57">
        <f t="shared" ref="AH1869" si="22543">IF(OR(ISERROR(VLOOKUP(CONCATENATE("ALI_",$C1869,"_SEG_",$I1869,"_PROV_",$D1869),Catalogo_Precios,AH$8,FALSE)),L1869=0),0,VLOOKUP(CONCATENATE("ALI_",$C1869,"_SEG_",$I1869,"_PROV_",$D1869),Catalogo_Precios,AH$8,FALSE))</f>
        <v>480</v>
      </c>
      <c r="AI1869" s="57">
        <f t="shared" ref="AI1869" si="22544">IF(OR(ISERROR(VLOOKUP(CONCATENATE("ALI_",$C1869,"_SEG_",$I1869,"_PROV_",$D1869),Catalogo_Precios,AI$8,FALSE)),M1869=0),0,VLOOKUP(CONCATENATE("ALI_",$C1869,"_SEG_",$I1869,"_PROV_",$D1869),Catalogo_Precios,AI$8,FALSE))</f>
        <v>480</v>
      </c>
      <c r="AJ1869" s="57">
        <f t="shared" ref="AJ1869" si="22545">IF(OR(ISERROR(VLOOKUP(CONCATENATE("ALI_",$C1869,"_SEG_",$I1869,"_PROV_",$D1869),Catalogo_Precios,AJ$8,FALSE)),N1869=0),0,VLOOKUP(CONCATENATE("ALI_",$C1869,"_SEG_",$I1869,"_PROV_",$D1869),Catalogo_Precios,AJ$8,FALSE))</f>
        <v>480</v>
      </c>
      <c r="AK1869" s="57">
        <f t="shared" ref="AK1869" si="22546">IF(OR(ISERROR(VLOOKUP(CONCATENATE("ALI_",$C1869,"_SEG_",$I1869,"_PROV_",$D1869),Catalogo_Precios,AK$8,FALSE)),O1869=0),0,VLOOKUP(CONCATENATE("ALI_",$C1869,"_SEG_",$I1869,"_PROV_",$D1869),Catalogo_Precios,AK$8,FALSE))</f>
        <v>0</v>
      </c>
      <c r="AL1869" s="53"/>
      <c r="AM1869" s="59" t="str">
        <f t="shared" si="22528"/>
        <v>ALI_88_SEG_14</v>
      </c>
      <c r="AN1869" s="59" t="str">
        <f t="shared" si="22529"/>
        <v>ALI_88_SEG_14_VAL_3011712</v>
      </c>
      <c r="AO1869" s="60">
        <f t="shared" ref="AO1869" si="22547">IF(OR(AB1869="",AB1869=0),0,COUNTIF(Codificacion,AM1869))</f>
        <v>2</v>
      </c>
      <c r="AP1869" s="61">
        <f t="array" ref="AP1869">MIN(IF(Codificacion=AM1869,Total_Cotizacion,""))</f>
        <v>3011712</v>
      </c>
      <c r="AQ1869" s="62" t="b">
        <f t="shared" si="22531"/>
        <v>1</v>
      </c>
      <c r="AR1869" s="51" t="str">
        <f t="shared" ref="AR1869" si="22548">IF(COUNTIF(Codificacion2,CONCATENATE(AM1869,"_VAL_",AB1869))&gt;1,"Empate","")</f>
        <v/>
      </c>
      <c r="AS1869" s="63" t="str">
        <f t="shared" si="22394"/>
        <v>X</v>
      </c>
      <c r="AT1869" s="59" t="str">
        <f t="shared" si="22533"/>
        <v>ALI_88_SEG_14_X</v>
      </c>
      <c r="AU1869" s="63">
        <f t="shared" ref="AU1869" si="22549">IF(AND(COUNTIF(Codificacion3,AT1869)&lt;AO1869),1,COUNTIF(Codificacion3,AT1869))</f>
        <v>1</v>
      </c>
      <c r="AV1869" s="62" t="str">
        <f t="shared" si="22535"/>
        <v>Cotizacion Seleccionada</v>
      </c>
      <c r="AW1869" s="53"/>
      <c r="AX1869" s="51" t="str">
        <f t="shared" si="22536"/>
        <v>ALI_88_SEG_14VERDADERO</v>
      </c>
      <c r="AY1869" s="51">
        <f t="shared" si="22517"/>
        <v>1</v>
      </c>
      <c r="AZ1869" s="64" t="b">
        <f t="shared" si="22537"/>
        <v>0</v>
      </c>
    </row>
    <row r="1870" spans="1:52" x14ac:dyDescent="0.2">
      <c r="A1870" s="50" t="str">
        <f t="shared" si="22480"/>
        <v>ALI_88_SEG_15</v>
      </c>
      <c r="B1870" s="51" t="s">
        <v>156</v>
      </c>
      <c r="C1870" s="52">
        <v>88</v>
      </c>
      <c r="D1870" s="52">
        <f t="shared" ref="D1870" si="22550">IF(ISERROR(VLOOKUP(E1870,Proveedores,2,FALSE)),"",VLOOKUP(E1870,Proveedores,2,FALSE))</f>
        <v>2095</v>
      </c>
      <c r="E1870" s="53" t="s">
        <v>157</v>
      </c>
      <c r="F1870" s="54">
        <v>221</v>
      </c>
      <c r="G1870" s="53" t="s">
        <v>56</v>
      </c>
      <c r="H1870" s="53" t="s">
        <v>93</v>
      </c>
      <c r="I1870" s="52">
        <v>15</v>
      </c>
      <c r="J1870" s="53" t="s">
        <v>58</v>
      </c>
      <c r="K1870" s="55">
        <v>44835</v>
      </c>
      <c r="L1870" s="56">
        <v>2003</v>
      </c>
      <c r="M1870" s="56">
        <v>1769</v>
      </c>
      <c r="N1870" s="56">
        <v>3640</v>
      </c>
      <c r="O1870" s="56">
        <v>0</v>
      </c>
      <c r="P1870" s="57">
        <v>480</v>
      </c>
      <c r="Q1870" s="58">
        <v>0.2</v>
      </c>
      <c r="R1870" s="57">
        <v>384</v>
      </c>
      <c r="S1870" s="57">
        <v>480</v>
      </c>
      <c r="T1870" s="58">
        <v>0.2</v>
      </c>
      <c r="U1870" s="57">
        <v>384</v>
      </c>
      <c r="V1870" s="57">
        <v>480</v>
      </c>
      <c r="W1870" s="58">
        <v>0.2</v>
      </c>
      <c r="X1870" s="57">
        <v>384</v>
      </c>
      <c r="Y1870" s="57">
        <v>0</v>
      </c>
      <c r="Z1870" s="58"/>
      <c r="AA1870" s="57">
        <v>0</v>
      </c>
      <c r="AB1870" s="57">
        <v>2846208</v>
      </c>
      <c r="AC1870" s="53" t="str">
        <f t="shared" si="22519"/>
        <v>Registro Valido</v>
      </c>
      <c r="AD1870" s="57">
        <f t="shared" ref="AD1870" si="22551">IF(OR(ISERROR(VLOOKUP(CONCATENATE("ALI_",$C1870,"_SEG_",$I1870,"_PROV_",$D1870),Catalogo_Precios,AD$8,FALSE)),L1870=0),0,VLOOKUP(CONCATENATE("ALI_",$C1870,"_SEG_",$I1870,"_PROV_",$D1870),Catalogo_Precios,AD$8,FALSE))</f>
        <v>480</v>
      </c>
      <c r="AE1870" s="57">
        <f t="shared" ref="AE1870" si="22552">IF(OR(ISERROR(VLOOKUP(CONCATENATE("ALI_",$C1870,"_SEG_",$I1870,"_PROV_",$D1870),Catalogo_Precios,AE$8,FALSE)),M1870=0),0,VLOOKUP(CONCATENATE("ALI_",$C1870,"_SEG_",$I1870,"_PROV_",$D1870),Catalogo_Precios,AE$8,FALSE))</f>
        <v>480</v>
      </c>
      <c r="AF1870" s="57">
        <f t="shared" ref="AF1870" si="22553">IF(OR(ISERROR(VLOOKUP(CONCATENATE("ALI_",$C1870,"_SEG_",$I1870,"_PROV_",$D1870),Catalogo_Precios,AF$8,FALSE)),N1870=0),0,VLOOKUP(CONCATENATE("ALI_",$C1870,"_SEG_",$I1870,"_PROV_",$D1870),Catalogo_Precios,AF$8,FALSE))</f>
        <v>480</v>
      </c>
      <c r="AG1870" s="57">
        <f t="shared" ref="AG1870" si="22554">IF(OR(ISERROR(VLOOKUP(CONCATENATE("ALI_",$C1870,"_SEG_",$I1870,"_PROV_",$D1870),Catalogo_Precios,AG$8,FALSE)),O1870=0),0,VLOOKUP(CONCATENATE("ALI_",$C1870,"_SEG_",$I1870,"_PROV_",$D1870),Catalogo_Precios,AG$8,FALSE))</f>
        <v>0</v>
      </c>
      <c r="AH1870" s="57">
        <f t="shared" ref="AH1870" si="22555">IF(OR(ISERROR(VLOOKUP(CONCATENATE("ALI_",$C1870,"_SEG_",$I1870,"_PROV_",$D1870),Catalogo_Precios,AH$8,FALSE)),L1870=0),0,VLOOKUP(CONCATENATE("ALI_",$C1870,"_SEG_",$I1870,"_PROV_",$D1870),Catalogo_Precios,AH$8,FALSE))</f>
        <v>480</v>
      </c>
      <c r="AI1870" s="57">
        <f t="shared" ref="AI1870" si="22556">IF(OR(ISERROR(VLOOKUP(CONCATENATE("ALI_",$C1870,"_SEG_",$I1870,"_PROV_",$D1870),Catalogo_Precios,AI$8,FALSE)),M1870=0),0,VLOOKUP(CONCATENATE("ALI_",$C1870,"_SEG_",$I1870,"_PROV_",$D1870),Catalogo_Precios,AI$8,FALSE))</f>
        <v>480</v>
      </c>
      <c r="AJ1870" s="57">
        <f t="shared" ref="AJ1870" si="22557">IF(OR(ISERROR(VLOOKUP(CONCATENATE("ALI_",$C1870,"_SEG_",$I1870,"_PROV_",$D1870),Catalogo_Precios,AJ$8,FALSE)),N1870=0),0,VLOOKUP(CONCATENATE("ALI_",$C1870,"_SEG_",$I1870,"_PROV_",$D1870),Catalogo_Precios,AJ$8,FALSE))</f>
        <v>480</v>
      </c>
      <c r="AK1870" s="57">
        <f t="shared" ref="AK1870" si="22558">IF(OR(ISERROR(VLOOKUP(CONCATENATE("ALI_",$C1870,"_SEG_",$I1870,"_PROV_",$D1870),Catalogo_Precios,AK$8,FALSE)),O1870=0),0,VLOOKUP(CONCATENATE("ALI_",$C1870,"_SEG_",$I1870,"_PROV_",$D1870),Catalogo_Precios,AK$8,FALSE))</f>
        <v>0</v>
      </c>
      <c r="AL1870" s="53"/>
      <c r="AM1870" s="59" t="str">
        <f t="shared" si="22528"/>
        <v>ALI_88_SEG_15</v>
      </c>
      <c r="AN1870" s="59" t="str">
        <f t="shared" si="22529"/>
        <v>ALI_88_SEG_15_VAL_2846208</v>
      </c>
      <c r="AO1870" s="60">
        <f t="shared" ref="AO1870" si="22559">IF(OR(AB1870="",AB1870=0),0,COUNTIF(Codificacion,AM1870))</f>
        <v>2</v>
      </c>
      <c r="AP1870" s="61">
        <f t="array" ref="AP1870">MIN(IF(Codificacion=AM1870,Total_Cotizacion,""))</f>
        <v>2846208</v>
      </c>
      <c r="AQ1870" s="62" t="b">
        <f t="shared" si="22531"/>
        <v>1</v>
      </c>
      <c r="AR1870" s="51" t="str">
        <f t="shared" ref="AR1870" si="22560">IF(COUNTIF(Codificacion2,CONCATENATE(AM1870,"_VAL_",AB1870))&gt;1,"Empate","")</f>
        <v/>
      </c>
      <c r="AS1870" s="63" t="str">
        <f t="shared" si="22394"/>
        <v>X</v>
      </c>
      <c r="AT1870" s="59" t="str">
        <f t="shared" si="22533"/>
        <v>ALI_88_SEG_15_X</v>
      </c>
      <c r="AU1870" s="63">
        <f t="shared" ref="AU1870" si="22561">IF(AND(COUNTIF(Codificacion3,AT1870)&lt;AO1870),1,COUNTIF(Codificacion3,AT1870))</f>
        <v>1</v>
      </c>
      <c r="AV1870" s="62" t="str">
        <f t="shared" si="22535"/>
        <v>Cotizacion Seleccionada</v>
      </c>
      <c r="AW1870" s="53"/>
      <c r="AX1870" s="51" t="str">
        <f t="shared" si="22536"/>
        <v>ALI_88_SEG_15VERDADERO</v>
      </c>
      <c r="AY1870" s="51">
        <f t="shared" si="22517"/>
        <v>1</v>
      </c>
      <c r="AZ1870" s="64" t="b">
        <f t="shared" si="22537"/>
        <v>0</v>
      </c>
    </row>
    <row r="1871" spans="1:52" x14ac:dyDescent="0.2">
      <c r="A1871" s="50" t="b">
        <f t="shared" si="22480"/>
        <v>0</v>
      </c>
      <c r="B1871" s="51" t="s">
        <v>156</v>
      </c>
      <c r="C1871" s="52">
        <v>120</v>
      </c>
      <c r="D1871" s="52">
        <f t="shared" ref="D1871" si="22562">IF(ISERROR(VLOOKUP(E1871,Proveedores,2,FALSE)),"",VLOOKUP(E1871,Proveedores,2,FALSE))</f>
        <v>2095</v>
      </c>
      <c r="E1871" s="53" t="s">
        <v>157</v>
      </c>
      <c r="F1871" s="54">
        <v>282</v>
      </c>
      <c r="G1871" s="53" t="s">
        <v>56</v>
      </c>
      <c r="H1871" s="53" t="s">
        <v>69</v>
      </c>
      <c r="I1871" s="52">
        <v>1</v>
      </c>
      <c r="J1871" s="53" t="s">
        <v>58</v>
      </c>
      <c r="K1871" s="55">
        <v>44835</v>
      </c>
      <c r="L1871" s="56">
        <v>6888</v>
      </c>
      <c r="M1871" s="56">
        <v>7856</v>
      </c>
      <c r="N1871" s="56">
        <v>4586</v>
      </c>
      <c r="O1871" s="56">
        <v>270</v>
      </c>
      <c r="P1871" s="57">
        <v>512</v>
      </c>
      <c r="Q1871" s="58">
        <v>0</v>
      </c>
      <c r="R1871" s="57">
        <v>512</v>
      </c>
      <c r="S1871" s="57">
        <v>681</v>
      </c>
      <c r="T1871" s="58">
        <v>0</v>
      </c>
      <c r="U1871" s="57">
        <v>681</v>
      </c>
      <c r="V1871" s="57">
        <v>851</v>
      </c>
      <c r="W1871" s="58">
        <v>0</v>
      </c>
      <c r="X1871" s="57">
        <v>851</v>
      </c>
      <c r="Y1871" s="57">
        <v>851</v>
      </c>
      <c r="Z1871" s="58">
        <v>0</v>
      </c>
      <c r="AA1871" s="57">
        <v>851</v>
      </c>
      <c r="AB1871" s="57">
        <v>13009048</v>
      </c>
      <c r="AC1871" s="53" t="str">
        <f t="shared" si="22519"/>
        <v>Registro Valido</v>
      </c>
      <c r="AD1871" s="57">
        <f t="shared" ref="AD1871" si="22563">IF(OR(ISERROR(VLOOKUP(CONCATENATE("ALI_",$C1871,"_SEG_",$I1871,"_PROV_",$D1871),Catalogo_Precios,AD$8,FALSE)),L1871=0),0,VLOOKUP(CONCATENATE("ALI_",$C1871,"_SEG_",$I1871,"_PROV_",$D1871),Catalogo_Precios,AD$8,FALSE))</f>
        <v>512</v>
      </c>
      <c r="AE1871" s="57">
        <f t="shared" ref="AE1871" si="22564">IF(OR(ISERROR(VLOOKUP(CONCATENATE("ALI_",$C1871,"_SEG_",$I1871,"_PROV_",$D1871),Catalogo_Precios,AE$8,FALSE)),M1871=0),0,VLOOKUP(CONCATENATE("ALI_",$C1871,"_SEG_",$I1871,"_PROV_",$D1871),Catalogo_Precios,AE$8,FALSE))</f>
        <v>681</v>
      </c>
      <c r="AF1871" s="57">
        <f t="shared" ref="AF1871" si="22565">IF(OR(ISERROR(VLOOKUP(CONCATENATE("ALI_",$C1871,"_SEG_",$I1871,"_PROV_",$D1871),Catalogo_Precios,AF$8,FALSE)),N1871=0),0,VLOOKUP(CONCATENATE("ALI_",$C1871,"_SEG_",$I1871,"_PROV_",$D1871),Catalogo_Precios,AF$8,FALSE))</f>
        <v>851</v>
      </c>
      <c r="AG1871" s="57">
        <f t="shared" ref="AG1871" si="22566">IF(OR(ISERROR(VLOOKUP(CONCATENATE("ALI_",$C1871,"_SEG_",$I1871,"_PROV_",$D1871),Catalogo_Precios,AG$8,FALSE)),O1871=0),0,VLOOKUP(CONCATENATE("ALI_",$C1871,"_SEG_",$I1871,"_PROV_",$D1871),Catalogo_Precios,AG$8,FALSE))</f>
        <v>851</v>
      </c>
      <c r="AH1871" s="57">
        <f t="shared" ref="AH1871" si="22567">IF(OR(ISERROR(VLOOKUP(CONCATENATE("ALI_",$C1871,"_SEG_",$I1871,"_PROV_",$D1871),Catalogo_Precios,AH$8,FALSE)),L1871=0),0,VLOOKUP(CONCATENATE("ALI_",$C1871,"_SEG_",$I1871,"_PROV_",$D1871),Catalogo_Precios,AH$8,FALSE))</f>
        <v>512</v>
      </c>
      <c r="AI1871" s="57">
        <f t="shared" ref="AI1871" si="22568">IF(OR(ISERROR(VLOOKUP(CONCATENATE("ALI_",$C1871,"_SEG_",$I1871,"_PROV_",$D1871),Catalogo_Precios,AI$8,FALSE)),M1871=0),0,VLOOKUP(CONCATENATE("ALI_",$C1871,"_SEG_",$I1871,"_PROV_",$D1871),Catalogo_Precios,AI$8,FALSE))</f>
        <v>681</v>
      </c>
      <c r="AJ1871" s="57">
        <f t="shared" ref="AJ1871" si="22569">IF(OR(ISERROR(VLOOKUP(CONCATENATE("ALI_",$C1871,"_SEG_",$I1871,"_PROV_",$D1871),Catalogo_Precios,AJ$8,FALSE)),N1871=0),0,VLOOKUP(CONCATENATE("ALI_",$C1871,"_SEG_",$I1871,"_PROV_",$D1871),Catalogo_Precios,AJ$8,FALSE))</f>
        <v>851</v>
      </c>
      <c r="AK1871" s="57">
        <f t="shared" ref="AK1871" si="22570">IF(OR(ISERROR(VLOOKUP(CONCATENATE("ALI_",$C1871,"_SEG_",$I1871,"_PROV_",$D1871),Catalogo_Precios,AK$8,FALSE)),O1871=0),0,VLOOKUP(CONCATENATE("ALI_",$C1871,"_SEG_",$I1871,"_PROV_",$D1871),Catalogo_Precios,AK$8,FALSE))</f>
        <v>851</v>
      </c>
      <c r="AL1871" s="53"/>
      <c r="AM1871" s="59" t="str">
        <f t="shared" si="22528"/>
        <v>ALI_120_SEG_1</v>
      </c>
      <c r="AN1871" s="59" t="str">
        <f t="shared" si="22529"/>
        <v>ALI_120_SEG_1_VAL_13009048</v>
      </c>
      <c r="AO1871" s="60">
        <f t="shared" ref="AO1871" si="22571">IF(OR(AB1871="",AB1871=0),0,COUNTIF(Codificacion,AM1871))</f>
        <v>6</v>
      </c>
      <c r="AP1871" s="61">
        <f t="array" ref="AP1871">MIN(IF(Codificacion=AM1871,Total_Cotizacion,""))</f>
        <v>10921424.640000001</v>
      </c>
      <c r="AQ1871" s="62" t="b">
        <f t="shared" si="22531"/>
        <v>0</v>
      </c>
      <c r="AR1871" s="51" t="str">
        <f t="shared" ref="AR1871" si="22572">IF(COUNTIF(Codificacion2,CONCATENATE(AM1871,"_VAL_",AB1871))&gt;1,"Empate","")</f>
        <v>Empate</v>
      </c>
      <c r="AS1871" s="63" t="str">
        <f t="shared" si="22394"/>
        <v/>
      </c>
      <c r="AT1871" s="59" t="str">
        <f t="shared" si="22533"/>
        <v>ALI_120_SEG_1_</v>
      </c>
      <c r="AU1871" s="63">
        <f t="shared" ref="AU1871" si="22573">IF(AND(COUNTIF(Codificacion3,AT1871)&lt;AO1871),1,COUNTIF(Codificacion3,AT1871))</f>
        <v>1</v>
      </c>
      <c r="AV1871" s="62" t="str">
        <f t="shared" si="22535"/>
        <v>No Seleccionada</v>
      </c>
      <c r="AW1871" s="53"/>
      <c r="AX1871" s="51" t="str">
        <f t="shared" si="22536"/>
        <v>ALI_120_SEG_1FALSO</v>
      </c>
      <c r="AY1871" s="51">
        <f t="shared" si="22517"/>
        <v>5</v>
      </c>
      <c r="AZ1871" s="64" t="b">
        <f t="shared" si="22537"/>
        <v>0</v>
      </c>
    </row>
    <row r="1872" spans="1:52" x14ac:dyDescent="0.2">
      <c r="A1872" s="50" t="b">
        <f t="shared" si="22480"/>
        <v>0</v>
      </c>
      <c r="B1872" s="51" t="s">
        <v>156</v>
      </c>
      <c r="C1872" s="52">
        <v>120</v>
      </c>
      <c r="D1872" s="52">
        <f t="shared" ref="D1872" si="22574">IF(ISERROR(VLOOKUP(E1872,Proveedores,2,FALSE)),"",VLOOKUP(E1872,Proveedores,2,FALSE))</f>
        <v>2095</v>
      </c>
      <c r="E1872" s="53" t="s">
        <v>157</v>
      </c>
      <c r="F1872" s="54">
        <v>283</v>
      </c>
      <c r="G1872" s="53" t="s">
        <v>56</v>
      </c>
      <c r="H1872" s="53" t="s">
        <v>69</v>
      </c>
      <c r="I1872" s="52">
        <v>2</v>
      </c>
      <c r="J1872" s="53" t="s">
        <v>58</v>
      </c>
      <c r="K1872" s="55">
        <v>44835</v>
      </c>
      <c r="L1872" s="56">
        <v>7046</v>
      </c>
      <c r="M1872" s="56">
        <v>8034</v>
      </c>
      <c r="N1872" s="56">
        <v>4689</v>
      </c>
      <c r="O1872" s="56">
        <v>276</v>
      </c>
      <c r="P1872" s="57">
        <v>512</v>
      </c>
      <c r="Q1872" s="58">
        <v>0</v>
      </c>
      <c r="R1872" s="57">
        <v>512</v>
      </c>
      <c r="S1872" s="57">
        <v>681</v>
      </c>
      <c r="T1872" s="58">
        <v>0</v>
      </c>
      <c r="U1872" s="57">
        <v>681</v>
      </c>
      <c r="V1872" s="57">
        <v>851</v>
      </c>
      <c r="W1872" s="58">
        <v>0</v>
      </c>
      <c r="X1872" s="57">
        <v>851</v>
      </c>
      <c r="Y1872" s="57">
        <v>851</v>
      </c>
      <c r="Z1872" s="58">
        <v>0</v>
      </c>
      <c r="AA1872" s="57">
        <v>851</v>
      </c>
      <c r="AB1872" s="57">
        <v>13303921</v>
      </c>
      <c r="AC1872" s="53" t="str">
        <f t="shared" si="22519"/>
        <v>Registro Valido</v>
      </c>
      <c r="AD1872" s="57">
        <f t="shared" ref="AD1872" si="22575">IF(OR(ISERROR(VLOOKUP(CONCATENATE("ALI_",$C1872,"_SEG_",$I1872,"_PROV_",$D1872),Catalogo_Precios,AD$8,FALSE)),L1872=0),0,VLOOKUP(CONCATENATE("ALI_",$C1872,"_SEG_",$I1872,"_PROV_",$D1872),Catalogo_Precios,AD$8,FALSE))</f>
        <v>512</v>
      </c>
      <c r="AE1872" s="57">
        <f t="shared" ref="AE1872" si="22576">IF(OR(ISERROR(VLOOKUP(CONCATENATE("ALI_",$C1872,"_SEG_",$I1872,"_PROV_",$D1872),Catalogo_Precios,AE$8,FALSE)),M1872=0),0,VLOOKUP(CONCATENATE("ALI_",$C1872,"_SEG_",$I1872,"_PROV_",$D1872),Catalogo_Precios,AE$8,FALSE))</f>
        <v>681</v>
      </c>
      <c r="AF1872" s="57">
        <f t="shared" ref="AF1872" si="22577">IF(OR(ISERROR(VLOOKUP(CONCATENATE("ALI_",$C1872,"_SEG_",$I1872,"_PROV_",$D1872),Catalogo_Precios,AF$8,FALSE)),N1872=0),0,VLOOKUP(CONCATENATE("ALI_",$C1872,"_SEG_",$I1872,"_PROV_",$D1872),Catalogo_Precios,AF$8,FALSE))</f>
        <v>851</v>
      </c>
      <c r="AG1872" s="57">
        <f t="shared" ref="AG1872" si="22578">IF(OR(ISERROR(VLOOKUP(CONCATENATE("ALI_",$C1872,"_SEG_",$I1872,"_PROV_",$D1872),Catalogo_Precios,AG$8,FALSE)),O1872=0),0,VLOOKUP(CONCATENATE("ALI_",$C1872,"_SEG_",$I1872,"_PROV_",$D1872),Catalogo_Precios,AG$8,FALSE))</f>
        <v>851</v>
      </c>
      <c r="AH1872" s="57">
        <f t="shared" ref="AH1872" si="22579">IF(OR(ISERROR(VLOOKUP(CONCATENATE("ALI_",$C1872,"_SEG_",$I1872,"_PROV_",$D1872),Catalogo_Precios,AH$8,FALSE)),L1872=0),0,VLOOKUP(CONCATENATE("ALI_",$C1872,"_SEG_",$I1872,"_PROV_",$D1872),Catalogo_Precios,AH$8,FALSE))</f>
        <v>512</v>
      </c>
      <c r="AI1872" s="57">
        <f t="shared" ref="AI1872" si="22580">IF(OR(ISERROR(VLOOKUP(CONCATENATE("ALI_",$C1872,"_SEG_",$I1872,"_PROV_",$D1872),Catalogo_Precios,AI$8,FALSE)),M1872=0),0,VLOOKUP(CONCATENATE("ALI_",$C1872,"_SEG_",$I1872,"_PROV_",$D1872),Catalogo_Precios,AI$8,FALSE))</f>
        <v>681</v>
      </c>
      <c r="AJ1872" s="57">
        <f t="shared" ref="AJ1872" si="22581">IF(OR(ISERROR(VLOOKUP(CONCATENATE("ALI_",$C1872,"_SEG_",$I1872,"_PROV_",$D1872),Catalogo_Precios,AJ$8,FALSE)),N1872=0),0,VLOOKUP(CONCATENATE("ALI_",$C1872,"_SEG_",$I1872,"_PROV_",$D1872),Catalogo_Precios,AJ$8,FALSE))</f>
        <v>851</v>
      </c>
      <c r="AK1872" s="57">
        <f t="shared" ref="AK1872" si="22582">IF(OR(ISERROR(VLOOKUP(CONCATENATE("ALI_",$C1872,"_SEG_",$I1872,"_PROV_",$D1872),Catalogo_Precios,AK$8,FALSE)),O1872=0),0,VLOOKUP(CONCATENATE("ALI_",$C1872,"_SEG_",$I1872,"_PROV_",$D1872),Catalogo_Precios,AK$8,FALSE))</f>
        <v>851</v>
      </c>
      <c r="AL1872" s="53"/>
      <c r="AM1872" s="59" t="str">
        <f t="shared" si="22528"/>
        <v>ALI_120_SEG_2</v>
      </c>
      <c r="AN1872" s="59" t="str">
        <f t="shared" si="22529"/>
        <v>ALI_120_SEG_2_VAL_13303921</v>
      </c>
      <c r="AO1872" s="60">
        <f t="shared" ref="AO1872" si="22583">IF(OR(AB1872="",AB1872=0),0,COUNTIF(Codificacion,AM1872))</f>
        <v>6</v>
      </c>
      <c r="AP1872" s="61">
        <f t="array" ref="AP1872">MIN(IF(Codificacion=AM1872,Total_Cotizacion,""))</f>
        <v>11169029.399999999</v>
      </c>
      <c r="AQ1872" s="62" t="b">
        <f t="shared" si="22531"/>
        <v>0</v>
      </c>
      <c r="AR1872" s="51" t="str">
        <f t="shared" ref="AR1872" si="22584">IF(COUNTIF(Codificacion2,CONCATENATE(AM1872,"_VAL_",AB1872))&gt;1,"Empate","")</f>
        <v>Empate</v>
      </c>
      <c r="AS1872" s="63" t="str">
        <f t="shared" si="22394"/>
        <v/>
      </c>
      <c r="AT1872" s="59" t="str">
        <f t="shared" si="22533"/>
        <v>ALI_120_SEG_2_</v>
      </c>
      <c r="AU1872" s="63">
        <f t="shared" ref="AU1872" si="22585">IF(AND(COUNTIF(Codificacion3,AT1872)&lt;AO1872),1,COUNTIF(Codificacion3,AT1872))</f>
        <v>1</v>
      </c>
      <c r="AV1872" s="62" t="str">
        <f t="shared" si="22535"/>
        <v>No Seleccionada</v>
      </c>
      <c r="AW1872" s="53"/>
      <c r="AX1872" s="51" t="str">
        <f t="shared" si="22536"/>
        <v>ALI_120_SEG_2FALSO</v>
      </c>
      <c r="AY1872" s="51">
        <f t="shared" si="22517"/>
        <v>5</v>
      </c>
      <c r="AZ1872" s="64" t="b">
        <f t="shared" si="22537"/>
        <v>0</v>
      </c>
    </row>
    <row r="1873" spans="1:52" x14ac:dyDescent="0.2">
      <c r="A1873" s="50" t="b">
        <f t="shared" si="22480"/>
        <v>0</v>
      </c>
      <c r="B1873" s="51" t="s">
        <v>156</v>
      </c>
      <c r="C1873" s="52">
        <v>120</v>
      </c>
      <c r="D1873" s="52">
        <f t="shared" ref="D1873" si="22586">IF(ISERROR(VLOOKUP(E1873,Proveedores,2,FALSE)),"",VLOOKUP(E1873,Proveedores,2,FALSE))</f>
        <v>2095</v>
      </c>
      <c r="E1873" s="53" t="s">
        <v>157</v>
      </c>
      <c r="F1873" s="54">
        <v>284</v>
      </c>
      <c r="G1873" s="53" t="s">
        <v>56</v>
      </c>
      <c r="H1873" s="53" t="s">
        <v>69</v>
      </c>
      <c r="I1873" s="52">
        <v>3</v>
      </c>
      <c r="J1873" s="53" t="s">
        <v>58</v>
      </c>
      <c r="K1873" s="55">
        <v>44835</v>
      </c>
      <c r="L1873" s="56">
        <v>7003</v>
      </c>
      <c r="M1873" s="56">
        <v>7985</v>
      </c>
      <c r="N1873" s="56">
        <v>4661</v>
      </c>
      <c r="O1873" s="56">
        <v>275</v>
      </c>
      <c r="P1873" s="57">
        <v>512</v>
      </c>
      <c r="Q1873" s="58">
        <v>0</v>
      </c>
      <c r="R1873" s="57">
        <v>512</v>
      </c>
      <c r="S1873" s="57">
        <v>681</v>
      </c>
      <c r="T1873" s="58">
        <v>0</v>
      </c>
      <c r="U1873" s="57">
        <v>681</v>
      </c>
      <c r="V1873" s="57">
        <v>851</v>
      </c>
      <c r="W1873" s="58">
        <v>0</v>
      </c>
      <c r="X1873" s="57">
        <v>851</v>
      </c>
      <c r="Y1873" s="57">
        <v>851</v>
      </c>
      <c r="Z1873" s="58">
        <v>0</v>
      </c>
      <c r="AA1873" s="57">
        <v>851</v>
      </c>
      <c r="AB1873" s="57">
        <v>13223857</v>
      </c>
      <c r="AC1873" s="53" t="str">
        <f t="shared" si="22519"/>
        <v>Registro Valido</v>
      </c>
      <c r="AD1873" s="57">
        <f t="shared" ref="AD1873" si="22587">IF(OR(ISERROR(VLOOKUP(CONCATENATE("ALI_",$C1873,"_SEG_",$I1873,"_PROV_",$D1873),Catalogo_Precios,AD$8,FALSE)),L1873=0),0,VLOOKUP(CONCATENATE("ALI_",$C1873,"_SEG_",$I1873,"_PROV_",$D1873),Catalogo_Precios,AD$8,FALSE))</f>
        <v>512</v>
      </c>
      <c r="AE1873" s="57">
        <f t="shared" ref="AE1873" si="22588">IF(OR(ISERROR(VLOOKUP(CONCATENATE("ALI_",$C1873,"_SEG_",$I1873,"_PROV_",$D1873),Catalogo_Precios,AE$8,FALSE)),M1873=0),0,VLOOKUP(CONCATENATE("ALI_",$C1873,"_SEG_",$I1873,"_PROV_",$D1873),Catalogo_Precios,AE$8,FALSE))</f>
        <v>681</v>
      </c>
      <c r="AF1873" s="57">
        <f t="shared" ref="AF1873" si="22589">IF(OR(ISERROR(VLOOKUP(CONCATENATE("ALI_",$C1873,"_SEG_",$I1873,"_PROV_",$D1873),Catalogo_Precios,AF$8,FALSE)),N1873=0),0,VLOOKUP(CONCATENATE("ALI_",$C1873,"_SEG_",$I1873,"_PROV_",$D1873),Catalogo_Precios,AF$8,FALSE))</f>
        <v>851</v>
      </c>
      <c r="AG1873" s="57">
        <f t="shared" ref="AG1873" si="22590">IF(OR(ISERROR(VLOOKUP(CONCATENATE("ALI_",$C1873,"_SEG_",$I1873,"_PROV_",$D1873),Catalogo_Precios,AG$8,FALSE)),O1873=0),0,VLOOKUP(CONCATENATE("ALI_",$C1873,"_SEG_",$I1873,"_PROV_",$D1873),Catalogo_Precios,AG$8,FALSE))</f>
        <v>851</v>
      </c>
      <c r="AH1873" s="57">
        <f t="shared" ref="AH1873" si="22591">IF(OR(ISERROR(VLOOKUP(CONCATENATE("ALI_",$C1873,"_SEG_",$I1873,"_PROV_",$D1873),Catalogo_Precios,AH$8,FALSE)),L1873=0),0,VLOOKUP(CONCATENATE("ALI_",$C1873,"_SEG_",$I1873,"_PROV_",$D1873),Catalogo_Precios,AH$8,FALSE))</f>
        <v>512</v>
      </c>
      <c r="AI1873" s="57">
        <f t="shared" ref="AI1873" si="22592">IF(OR(ISERROR(VLOOKUP(CONCATENATE("ALI_",$C1873,"_SEG_",$I1873,"_PROV_",$D1873),Catalogo_Precios,AI$8,FALSE)),M1873=0),0,VLOOKUP(CONCATENATE("ALI_",$C1873,"_SEG_",$I1873,"_PROV_",$D1873),Catalogo_Precios,AI$8,FALSE))</f>
        <v>681</v>
      </c>
      <c r="AJ1873" s="57">
        <f t="shared" ref="AJ1873" si="22593">IF(OR(ISERROR(VLOOKUP(CONCATENATE("ALI_",$C1873,"_SEG_",$I1873,"_PROV_",$D1873),Catalogo_Precios,AJ$8,FALSE)),N1873=0),0,VLOOKUP(CONCATENATE("ALI_",$C1873,"_SEG_",$I1873,"_PROV_",$D1873),Catalogo_Precios,AJ$8,FALSE))</f>
        <v>851</v>
      </c>
      <c r="AK1873" s="57">
        <f t="shared" ref="AK1873" si="22594">IF(OR(ISERROR(VLOOKUP(CONCATENATE("ALI_",$C1873,"_SEG_",$I1873,"_PROV_",$D1873),Catalogo_Precios,AK$8,FALSE)),O1873=0),0,VLOOKUP(CONCATENATE("ALI_",$C1873,"_SEG_",$I1873,"_PROV_",$D1873),Catalogo_Precios,AK$8,FALSE))</f>
        <v>851</v>
      </c>
      <c r="AL1873" s="53"/>
      <c r="AM1873" s="59" t="str">
        <f t="shared" si="22528"/>
        <v>ALI_120_SEG_3</v>
      </c>
      <c r="AN1873" s="59" t="str">
        <f t="shared" si="22529"/>
        <v>ALI_120_SEG_3_VAL_13223857</v>
      </c>
      <c r="AO1873" s="60">
        <f t="shared" ref="AO1873" si="22595">IF(OR(AB1873="",AB1873=0),0,COUNTIF(Codificacion,AM1873))</f>
        <v>6</v>
      </c>
      <c r="AP1873" s="61">
        <f t="array" ref="AP1873">MIN(IF(Codificacion=AM1873,Total_Cotizacion,""))</f>
        <v>11101770.040000001</v>
      </c>
      <c r="AQ1873" s="62" t="b">
        <f t="shared" si="22531"/>
        <v>0</v>
      </c>
      <c r="AR1873" s="51" t="str">
        <f t="shared" ref="AR1873" si="22596">IF(COUNTIF(Codificacion2,CONCATENATE(AM1873,"_VAL_",AB1873))&gt;1,"Empate","")</f>
        <v>Empate</v>
      </c>
      <c r="AS1873" s="63" t="str">
        <f t="shared" si="22394"/>
        <v/>
      </c>
      <c r="AT1873" s="59" t="str">
        <f t="shared" si="22533"/>
        <v>ALI_120_SEG_3_</v>
      </c>
      <c r="AU1873" s="63">
        <f t="shared" ref="AU1873" si="22597">IF(AND(COUNTIF(Codificacion3,AT1873)&lt;AO1873),1,COUNTIF(Codificacion3,AT1873))</f>
        <v>1</v>
      </c>
      <c r="AV1873" s="62" t="str">
        <f t="shared" si="22535"/>
        <v>No Seleccionada</v>
      </c>
      <c r="AW1873" s="53"/>
      <c r="AX1873" s="51" t="str">
        <f t="shared" si="22536"/>
        <v>ALI_120_SEG_3FALSO</v>
      </c>
      <c r="AY1873" s="51">
        <f t="shared" si="22517"/>
        <v>5</v>
      </c>
      <c r="AZ1873" s="64" t="b">
        <f t="shared" si="22537"/>
        <v>0</v>
      </c>
    </row>
    <row r="1874" spans="1:52" x14ac:dyDescent="0.2">
      <c r="A1874" s="50" t="b">
        <f t="shared" si="22480"/>
        <v>0</v>
      </c>
      <c r="B1874" s="51" t="s">
        <v>156</v>
      </c>
      <c r="C1874" s="52">
        <v>120</v>
      </c>
      <c r="D1874" s="52">
        <f t="shared" ref="D1874" si="22598">IF(ISERROR(VLOOKUP(E1874,Proveedores,2,FALSE)),"",VLOOKUP(E1874,Proveedores,2,FALSE))</f>
        <v>2095</v>
      </c>
      <c r="E1874" s="53" t="s">
        <v>157</v>
      </c>
      <c r="F1874" s="54">
        <v>285</v>
      </c>
      <c r="G1874" s="53" t="s">
        <v>56</v>
      </c>
      <c r="H1874" s="53" t="s">
        <v>69</v>
      </c>
      <c r="I1874" s="52">
        <v>4</v>
      </c>
      <c r="J1874" s="53" t="s">
        <v>58</v>
      </c>
      <c r="K1874" s="55">
        <v>44835</v>
      </c>
      <c r="L1874" s="56">
        <v>7471</v>
      </c>
      <c r="M1874" s="56">
        <v>8511</v>
      </c>
      <c r="N1874" s="56">
        <v>4954</v>
      </c>
      <c r="O1874" s="56">
        <v>293</v>
      </c>
      <c r="P1874" s="57">
        <v>512</v>
      </c>
      <c r="Q1874" s="58">
        <v>0</v>
      </c>
      <c r="R1874" s="57">
        <v>512</v>
      </c>
      <c r="S1874" s="57">
        <v>681</v>
      </c>
      <c r="T1874" s="58">
        <v>0</v>
      </c>
      <c r="U1874" s="57">
        <v>681</v>
      </c>
      <c r="V1874" s="57">
        <v>851</v>
      </c>
      <c r="W1874" s="58">
        <v>0</v>
      </c>
      <c r="X1874" s="57">
        <v>851</v>
      </c>
      <c r="Y1874" s="57">
        <v>851</v>
      </c>
      <c r="Z1874" s="58">
        <v>0</v>
      </c>
      <c r="AA1874" s="57">
        <v>851</v>
      </c>
      <c r="AB1874" s="57">
        <v>14086340</v>
      </c>
      <c r="AC1874" s="53" t="str">
        <f t="shared" si="22519"/>
        <v>Registro Valido</v>
      </c>
      <c r="AD1874" s="57">
        <f t="shared" ref="AD1874" si="22599">IF(OR(ISERROR(VLOOKUP(CONCATENATE("ALI_",$C1874,"_SEG_",$I1874,"_PROV_",$D1874),Catalogo_Precios,AD$8,FALSE)),L1874=0),0,VLOOKUP(CONCATENATE("ALI_",$C1874,"_SEG_",$I1874,"_PROV_",$D1874),Catalogo_Precios,AD$8,FALSE))</f>
        <v>512</v>
      </c>
      <c r="AE1874" s="57">
        <f t="shared" ref="AE1874" si="22600">IF(OR(ISERROR(VLOOKUP(CONCATENATE("ALI_",$C1874,"_SEG_",$I1874,"_PROV_",$D1874),Catalogo_Precios,AE$8,FALSE)),M1874=0),0,VLOOKUP(CONCATENATE("ALI_",$C1874,"_SEG_",$I1874,"_PROV_",$D1874),Catalogo_Precios,AE$8,FALSE))</f>
        <v>681</v>
      </c>
      <c r="AF1874" s="57">
        <f t="shared" ref="AF1874" si="22601">IF(OR(ISERROR(VLOOKUP(CONCATENATE("ALI_",$C1874,"_SEG_",$I1874,"_PROV_",$D1874),Catalogo_Precios,AF$8,FALSE)),N1874=0),0,VLOOKUP(CONCATENATE("ALI_",$C1874,"_SEG_",$I1874,"_PROV_",$D1874),Catalogo_Precios,AF$8,FALSE))</f>
        <v>851</v>
      </c>
      <c r="AG1874" s="57">
        <f t="shared" ref="AG1874" si="22602">IF(OR(ISERROR(VLOOKUP(CONCATENATE("ALI_",$C1874,"_SEG_",$I1874,"_PROV_",$D1874),Catalogo_Precios,AG$8,FALSE)),O1874=0),0,VLOOKUP(CONCATENATE("ALI_",$C1874,"_SEG_",$I1874,"_PROV_",$D1874),Catalogo_Precios,AG$8,FALSE))</f>
        <v>851</v>
      </c>
      <c r="AH1874" s="57">
        <f t="shared" ref="AH1874" si="22603">IF(OR(ISERROR(VLOOKUP(CONCATENATE("ALI_",$C1874,"_SEG_",$I1874,"_PROV_",$D1874),Catalogo_Precios,AH$8,FALSE)),L1874=0),0,VLOOKUP(CONCATENATE("ALI_",$C1874,"_SEG_",$I1874,"_PROV_",$D1874),Catalogo_Precios,AH$8,FALSE))</f>
        <v>512</v>
      </c>
      <c r="AI1874" s="57">
        <f t="shared" ref="AI1874" si="22604">IF(OR(ISERROR(VLOOKUP(CONCATENATE("ALI_",$C1874,"_SEG_",$I1874,"_PROV_",$D1874),Catalogo_Precios,AI$8,FALSE)),M1874=0),0,VLOOKUP(CONCATENATE("ALI_",$C1874,"_SEG_",$I1874,"_PROV_",$D1874),Catalogo_Precios,AI$8,FALSE))</f>
        <v>681</v>
      </c>
      <c r="AJ1874" s="57">
        <f t="shared" ref="AJ1874" si="22605">IF(OR(ISERROR(VLOOKUP(CONCATENATE("ALI_",$C1874,"_SEG_",$I1874,"_PROV_",$D1874),Catalogo_Precios,AJ$8,FALSE)),N1874=0),0,VLOOKUP(CONCATENATE("ALI_",$C1874,"_SEG_",$I1874,"_PROV_",$D1874),Catalogo_Precios,AJ$8,FALSE))</f>
        <v>851</v>
      </c>
      <c r="AK1874" s="57">
        <f t="shared" ref="AK1874" si="22606">IF(OR(ISERROR(VLOOKUP(CONCATENATE("ALI_",$C1874,"_SEG_",$I1874,"_PROV_",$D1874),Catalogo_Precios,AK$8,FALSE)),O1874=0),0,VLOOKUP(CONCATENATE("ALI_",$C1874,"_SEG_",$I1874,"_PROV_",$D1874),Catalogo_Precios,AK$8,FALSE))</f>
        <v>851</v>
      </c>
      <c r="AL1874" s="53"/>
      <c r="AM1874" s="59" t="str">
        <f t="shared" si="22528"/>
        <v>ALI_120_SEG_4</v>
      </c>
      <c r="AN1874" s="59" t="str">
        <f t="shared" si="22529"/>
        <v>ALI_120_SEG_4_VAL_14086340</v>
      </c>
      <c r="AO1874" s="60">
        <f t="shared" ref="AO1874" si="22607">IF(OR(AB1874="",AB1874=0),0,COUNTIF(Codificacion,AM1874))</f>
        <v>5</v>
      </c>
      <c r="AP1874" s="61">
        <f t="array" ref="AP1874">MIN(IF(Codificacion=AM1874,Total_Cotizacion,""))</f>
        <v>11826380.880000001</v>
      </c>
      <c r="AQ1874" s="62" t="b">
        <f t="shared" si="22531"/>
        <v>0</v>
      </c>
      <c r="AR1874" s="51" t="str">
        <f t="shared" ref="AR1874" si="22608">IF(COUNTIF(Codificacion2,CONCATENATE(AM1874,"_VAL_",AB1874))&gt;1,"Empate","")</f>
        <v>Empate</v>
      </c>
      <c r="AS1874" s="63" t="str">
        <f t="shared" si="22394"/>
        <v/>
      </c>
      <c r="AT1874" s="59" t="str">
        <f t="shared" si="22533"/>
        <v>ALI_120_SEG_4_</v>
      </c>
      <c r="AU1874" s="63">
        <f t="shared" ref="AU1874" si="22609">IF(AND(COUNTIF(Codificacion3,AT1874)&lt;AO1874),1,COUNTIF(Codificacion3,AT1874))</f>
        <v>1</v>
      </c>
      <c r="AV1874" s="62" t="str">
        <f t="shared" si="22535"/>
        <v>No Seleccionada</v>
      </c>
      <c r="AW1874" s="53"/>
      <c r="AX1874" s="51" t="str">
        <f t="shared" si="22536"/>
        <v>ALI_120_SEG_4FALSO</v>
      </c>
      <c r="AY1874" s="51">
        <f t="shared" si="22517"/>
        <v>4</v>
      </c>
      <c r="AZ1874" s="64" t="b">
        <f t="shared" si="22537"/>
        <v>0</v>
      </c>
    </row>
    <row r="1875" spans="1:52" x14ac:dyDescent="0.2">
      <c r="A1875" s="50" t="b">
        <f t="shared" si="22480"/>
        <v>0</v>
      </c>
      <c r="B1875" s="51" t="s">
        <v>156</v>
      </c>
      <c r="C1875" s="52">
        <v>120</v>
      </c>
      <c r="D1875" s="52">
        <f t="shared" ref="D1875" si="22610">IF(ISERROR(VLOOKUP(E1875,Proveedores,2,FALSE)),"",VLOOKUP(E1875,Proveedores,2,FALSE))</f>
        <v>2095</v>
      </c>
      <c r="E1875" s="53" t="s">
        <v>157</v>
      </c>
      <c r="F1875" s="54">
        <v>286</v>
      </c>
      <c r="G1875" s="53" t="s">
        <v>56</v>
      </c>
      <c r="H1875" s="53" t="s">
        <v>69</v>
      </c>
      <c r="I1875" s="52">
        <v>5</v>
      </c>
      <c r="J1875" s="53" t="s">
        <v>58</v>
      </c>
      <c r="K1875" s="55">
        <v>44835</v>
      </c>
      <c r="L1875" s="56">
        <v>6946</v>
      </c>
      <c r="M1875" s="56">
        <v>7913</v>
      </c>
      <c r="N1875" s="56">
        <v>4606</v>
      </c>
      <c r="O1875" s="56">
        <v>272</v>
      </c>
      <c r="P1875" s="57">
        <v>512</v>
      </c>
      <c r="Q1875" s="58">
        <v>0</v>
      </c>
      <c r="R1875" s="57">
        <v>512</v>
      </c>
      <c r="S1875" s="57">
        <v>681</v>
      </c>
      <c r="T1875" s="58">
        <v>0</v>
      </c>
      <c r="U1875" s="57">
        <v>681</v>
      </c>
      <c r="V1875" s="57">
        <v>851</v>
      </c>
      <c r="W1875" s="58">
        <v>0</v>
      </c>
      <c r="X1875" s="57">
        <v>851</v>
      </c>
      <c r="Y1875" s="57">
        <v>851</v>
      </c>
      <c r="Z1875" s="58">
        <v>0</v>
      </c>
      <c r="AA1875" s="57">
        <v>851</v>
      </c>
      <c r="AB1875" s="57">
        <v>13096283</v>
      </c>
      <c r="AC1875" s="53" t="str">
        <f t="shared" si="22519"/>
        <v>Registro Valido</v>
      </c>
      <c r="AD1875" s="57">
        <f t="shared" ref="AD1875" si="22611">IF(OR(ISERROR(VLOOKUP(CONCATENATE("ALI_",$C1875,"_SEG_",$I1875,"_PROV_",$D1875),Catalogo_Precios,AD$8,FALSE)),L1875=0),0,VLOOKUP(CONCATENATE("ALI_",$C1875,"_SEG_",$I1875,"_PROV_",$D1875),Catalogo_Precios,AD$8,FALSE))</f>
        <v>512</v>
      </c>
      <c r="AE1875" s="57">
        <f t="shared" ref="AE1875" si="22612">IF(OR(ISERROR(VLOOKUP(CONCATENATE("ALI_",$C1875,"_SEG_",$I1875,"_PROV_",$D1875),Catalogo_Precios,AE$8,FALSE)),M1875=0),0,VLOOKUP(CONCATENATE("ALI_",$C1875,"_SEG_",$I1875,"_PROV_",$D1875),Catalogo_Precios,AE$8,FALSE))</f>
        <v>681</v>
      </c>
      <c r="AF1875" s="57">
        <f t="shared" ref="AF1875" si="22613">IF(OR(ISERROR(VLOOKUP(CONCATENATE("ALI_",$C1875,"_SEG_",$I1875,"_PROV_",$D1875),Catalogo_Precios,AF$8,FALSE)),N1875=0),0,VLOOKUP(CONCATENATE("ALI_",$C1875,"_SEG_",$I1875,"_PROV_",$D1875),Catalogo_Precios,AF$8,FALSE))</f>
        <v>851</v>
      </c>
      <c r="AG1875" s="57">
        <f t="shared" ref="AG1875" si="22614">IF(OR(ISERROR(VLOOKUP(CONCATENATE("ALI_",$C1875,"_SEG_",$I1875,"_PROV_",$D1875),Catalogo_Precios,AG$8,FALSE)),O1875=0),0,VLOOKUP(CONCATENATE("ALI_",$C1875,"_SEG_",$I1875,"_PROV_",$D1875),Catalogo_Precios,AG$8,FALSE))</f>
        <v>851</v>
      </c>
      <c r="AH1875" s="57">
        <f t="shared" ref="AH1875" si="22615">IF(OR(ISERROR(VLOOKUP(CONCATENATE("ALI_",$C1875,"_SEG_",$I1875,"_PROV_",$D1875),Catalogo_Precios,AH$8,FALSE)),L1875=0),0,VLOOKUP(CONCATENATE("ALI_",$C1875,"_SEG_",$I1875,"_PROV_",$D1875),Catalogo_Precios,AH$8,FALSE))</f>
        <v>512</v>
      </c>
      <c r="AI1875" s="57">
        <f t="shared" ref="AI1875" si="22616">IF(OR(ISERROR(VLOOKUP(CONCATENATE("ALI_",$C1875,"_SEG_",$I1875,"_PROV_",$D1875),Catalogo_Precios,AI$8,FALSE)),M1875=0),0,VLOOKUP(CONCATENATE("ALI_",$C1875,"_SEG_",$I1875,"_PROV_",$D1875),Catalogo_Precios,AI$8,FALSE))</f>
        <v>681</v>
      </c>
      <c r="AJ1875" s="57">
        <f t="shared" ref="AJ1875" si="22617">IF(OR(ISERROR(VLOOKUP(CONCATENATE("ALI_",$C1875,"_SEG_",$I1875,"_PROV_",$D1875),Catalogo_Precios,AJ$8,FALSE)),N1875=0),0,VLOOKUP(CONCATENATE("ALI_",$C1875,"_SEG_",$I1875,"_PROV_",$D1875),Catalogo_Precios,AJ$8,FALSE))</f>
        <v>851</v>
      </c>
      <c r="AK1875" s="57">
        <f t="shared" ref="AK1875" si="22618">IF(OR(ISERROR(VLOOKUP(CONCATENATE("ALI_",$C1875,"_SEG_",$I1875,"_PROV_",$D1875),Catalogo_Precios,AK$8,FALSE)),O1875=0),0,VLOOKUP(CONCATENATE("ALI_",$C1875,"_SEG_",$I1875,"_PROV_",$D1875),Catalogo_Precios,AK$8,FALSE))</f>
        <v>851</v>
      </c>
      <c r="AL1875" s="53"/>
      <c r="AM1875" s="59" t="str">
        <f t="shared" si="22528"/>
        <v>ALI_120_SEG_5</v>
      </c>
      <c r="AN1875" s="59" t="str">
        <f t="shared" si="22529"/>
        <v>ALI_120_SEG_5_VAL_13096283</v>
      </c>
      <c r="AO1875" s="60">
        <f t="shared" ref="AO1875" si="22619">IF(OR(AB1875="",AB1875=0),0,COUNTIF(Codificacion,AM1875))</f>
        <v>5</v>
      </c>
      <c r="AP1875" s="61">
        <f t="array" ref="AP1875">MIN(IF(Codificacion=AM1875,Total_Cotizacion,""))</f>
        <v>10995175.52</v>
      </c>
      <c r="AQ1875" s="62" t="b">
        <f t="shared" si="22531"/>
        <v>0</v>
      </c>
      <c r="AR1875" s="51" t="str">
        <f t="shared" ref="AR1875" si="22620">IF(COUNTIF(Codificacion2,CONCATENATE(AM1875,"_VAL_",AB1875))&gt;1,"Empate","")</f>
        <v>Empate</v>
      </c>
      <c r="AS1875" s="63" t="str">
        <f t="shared" si="22394"/>
        <v/>
      </c>
      <c r="AT1875" s="59" t="str">
        <f t="shared" si="22533"/>
        <v>ALI_120_SEG_5_</v>
      </c>
      <c r="AU1875" s="63">
        <f t="shared" ref="AU1875" si="22621">IF(AND(COUNTIF(Codificacion3,AT1875)&lt;AO1875),1,COUNTIF(Codificacion3,AT1875))</f>
        <v>1</v>
      </c>
      <c r="AV1875" s="62" t="str">
        <f t="shared" si="22535"/>
        <v>No Seleccionada</v>
      </c>
      <c r="AW1875" s="53"/>
      <c r="AX1875" s="51" t="str">
        <f t="shared" si="22536"/>
        <v>ALI_120_SEG_5FALSO</v>
      </c>
      <c r="AY1875" s="51">
        <f t="shared" si="22517"/>
        <v>4</v>
      </c>
      <c r="AZ1875" s="64" t="b">
        <f t="shared" si="22537"/>
        <v>0</v>
      </c>
    </row>
    <row r="1876" spans="1:52" x14ac:dyDescent="0.2">
      <c r="A1876" s="50" t="b">
        <f t="shared" si="22480"/>
        <v>0</v>
      </c>
      <c r="B1876" s="51" t="s">
        <v>156</v>
      </c>
      <c r="C1876" s="52">
        <v>120</v>
      </c>
      <c r="D1876" s="52">
        <f t="shared" ref="D1876" si="22622">IF(ISERROR(VLOOKUP(E1876,Proveedores,2,FALSE)),"",VLOOKUP(E1876,Proveedores,2,FALSE))</f>
        <v>2095</v>
      </c>
      <c r="E1876" s="53" t="s">
        <v>157</v>
      </c>
      <c r="F1876" s="54">
        <v>287</v>
      </c>
      <c r="G1876" s="53" t="s">
        <v>56</v>
      </c>
      <c r="H1876" s="53" t="s">
        <v>69</v>
      </c>
      <c r="I1876" s="52">
        <v>6</v>
      </c>
      <c r="J1876" s="53" t="s">
        <v>58</v>
      </c>
      <c r="K1876" s="55">
        <v>44835</v>
      </c>
      <c r="L1876" s="56">
        <v>7519</v>
      </c>
      <c r="M1876" s="56">
        <v>8566</v>
      </c>
      <c r="N1876" s="56">
        <v>4985</v>
      </c>
      <c r="O1876" s="56">
        <v>295</v>
      </c>
      <c r="P1876" s="57">
        <v>512</v>
      </c>
      <c r="Q1876" s="58">
        <v>0</v>
      </c>
      <c r="R1876" s="57">
        <v>512</v>
      </c>
      <c r="S1876" s="57">
        <v>681</v>
      </c>
      <c r="T1876" s="58">
        <v>0</v>
      </c>
      <c r="U1876" s="57">
        <v>681</v>
      </c>
      <c r="V1876" s="57">
        <v>851</v>
      </c>
      <c r="W1876" s="58">
        <v>0</v>
      </c>
      <c r="X1876" s="57">
        <v>851</v>
      </c>
      <c r="Y1876" s="57">
        <v>851</v>
      </c>
      <c r="Z1876" s="58">
        <v>0</v>
      </c>
      <c r="AA1876" s="57">
        <v>851</v>
      </c>
      <c r="AB1876" s="57">
        <v>14176454</v>
      </c>
      <c r="AC1876" s="53" t="str">
        <f t="shared" si="22519"/>
        <v>Registro Valido</v>
      </c>
      <c r="AD1876" s="57">
        <f t="shared" ref="AD1876" si="22623">IF(OR(ISERROR(VLOOKUP(CONCATENATE("ALI_",$C1876,"_SEG_",$I1876,"_PROV_",$D1876),Catalogo_Precios,AD$8,FALSE)),L1876=0),0,VLOOKUP(CONCATENATE("ALI_",$C1876,"_SEG_",$I1876,"_PROV_",$D1876),Catalogo_Precios,AD$8,FALSE))</f>
        <v>512</v>
      </c>
      <c r="AE1876" s="57">
        <f t="shared" ref="AE1876" si="22624">IF(OR(ISERROR(VLOOKUP(CONCATENATE("ALI_",$C1876,"_SEG_",$I1876,"_PROV_",$D1876),Catalogo_Precios,AE$8,FALSE)),M1876=0),0,VLOOKUP(CONCATENATE("ALI_",$C1876,"_SEG_",$I1876,"_PROV_",$D1876),Catalogo_Precios,AE$8,FALSE))</f>
        <v>681</v>
      </c>
      <c r="AF1876" s="57">
        <f t="shared" ref="AF1876" si="22625">IF(OR(ISERROR(VLOOKUP(CONCATENATE("ALI_",$C1876,"_SEG_",$I1876,"_PROV_",$D1876),Catalogo_Precios,AF$8,FALSE)),N1876=0),0,VLOOKUP(CONCATENATE("ALI_",$C1876,"_SEG_",$I1876,"_PROV_",$D1876),Catalogo_Precios,AF$8,FALSE))</f>
        <v>851</v>
      </c>
      <c r="AG1876" s="57">
        <f t="shared" ref="AG1876" si="22626">IF(OR(ISERROR(VLOOKUP(CONCATENATE("ALI_",$C1876,"_SEG_",$I1876,"_PROV_",$D1876),Catalogo_Precios,AG$8,FALSE)),O1876=0),0,VLOOKUP(CONCATENATE("ALI_",$C1876,"_SEG_",$I1876,"_PROV_",$D1876),Catalogo_Precios,AG$8,FALSE))</f>
        <v>851</v>
      </c>
      <c r="AH1876" s="57">
        <f t="shared" ref="AH1876" si="22627">IF(OR(ISERROR(VLOOKUP(CONCATENATE("ALI_",$C1876,"_SEG_",$I1876,"_PROV_",$D1876),Catalogo_Precios,AH$8,FALSE)),L1876=0),0,VLOOKUP(CONCATENATE("ALI_",$C1876,"_SEG_",$I1876,"_PROV_",$D1876),Catalogo_Precios,AH$8,FALSE))</f>
        <v>512</v>
      </c>
      <c r="AI1876" s="57">
        <f t="shared" ref="AI1876" si="22628">IF(OR(ISERROR(VLOOKUP(CONCATENATE("ALI_",$C1876,"_SEG_",$I1876,"_PROV_",$D1876),Catalogo_Precios,AI$8,FALSE)),M1876=0),0,VLOOKUP(CONCATENATE("ALI_",$C1876,"_SEG_",$I1876,"_PROV_",$D1876),Catalogo_Precios,AI$8,FALSE))</f>
        <v>681</v>
      </c>
      <c r="AJ1876" s="57">
        <f t="shared" ref="AJ1876" si="22629">IF(OR(ISERROR(VLOOKUP(CONCATENATE("ALI_",$C1876,"_SEG_",$I1876,"_PROV_",$D1876),Catalogo_Precios,AJ$8,FALSE)),N1876=0),0,VLOOKUP(CONCATENATE("ALI_",$C1876,"_SEG_",$I1876,"_PROV_",$D1876),Catalogo_Precios,AJ$8,FALSE))</f>
        <v>851</v>
      </c>
      <c r="AK1876" s="57">
        <f t="shared" ref="AK1876" si="22630">IF(OR(ISERROR(VLOOKUP(CONCATENATE("ALI_",$C1876,"_SEG_",$I1876,"_PROV_",$D1876),Catalogo_Precios,AK$8,FALSE)),O1876=0),0,VLOOKUP(CONCATENATE("ALI_",$C1876,"_SEG_",$I1876,"_PROV_",$D1876),Catalogo_Precios,AK$8,FALSE))</f>
        <v>851</v>
      </c>
      <c r="AL1876" s="53"/>
      <c r="AM1876" s="59" t="str">
        <f t="shared" si="22528"/>
        <v>ALI_120_SEG_6</v>
      </c>
      <c r="AN1876" s="59" t="str">
        <f t="shared" si="22529"/>
        <v>ALI_120_SEG_6_VAL_14176454</v>
      </c>
      <c r="AO1876" s="60">
        <f t="shared" ref="AO1876" si="22631">IF(OR(AB1876="",AB1876=0),0,COUNTIF(Codificacion,AM1876))</f>
        <v>5</v>
      </c>
      <c r="AP1876" s="61">
        <f t="array" ref="AP1876">MIN(IF(Codificacion=AM1876,Total_Cotizacion,""))</f>
        <v>11902065.400000002</v>
      </c>
      <c r="AQ1876" s="62" t="b">
        <f t="shared" si="22531"/>
        <v>0</v>
      </c>
      <c r="AR1876" s="51" t="str">
        <f t="shared" ref="AR1876" si="22632">IF(COUNTIF(Codificacion2,CONCATENATE(AM1876,"_VAL_",AB1876))&gt;1,"Empate","")</f>
        <v>Empate</v>
      </c>
      <c r="AS1876" s="63" t="str">
        <f t="shared" si="22394"/>
        <v/>
      </c>
      <c r="AT1876" s="59" t="str">
        <f t="shared" si="22533"/>
        <v>ALI_120_SEG_6_</v>
      </c>
      <c r="AU1876" s="63">
        <f t="shared" ref="AU1876" si="22633">IF(AND(COUNTIF(Codificacion3,AT1876)&lt;AO1876),1,COUNTIF(Codificacion3,AT1876))</f>
        <v>1</v>
      </c>
      <c r="AV1876" s="62" t="str">
        <f t="shared" si="22535"/>
        <v>No Seleccionada</v>
      </c>
      <c r="AW1876" s="53"/>
      <c r="AX1876" s="51" t="str">
        <f t="shared" si="22536"/>
        <v>ALI_120_SEG_6FALSO</v>
      </c>
      <c r="AY1876" s="51">
        <f t="shared" si="22517"/>
        <v>4</v>
      </c>
      <c r="AZ1876" s="64" t="b">
        <f t="shared" si="22537"/>
        <v>0</v>
      </c>
    </row>
    <row r="1877" spans="1:52" x14ac:dyDescent="0.2">
      <c r="A1877" s="50" t="b">
        <f t="shared" si="22480"/>
        <v>0</v>
      </c>
      <c r="B1877" s="51" t="s">
        <v>156</v>
      </c>
      <c r="C1877" s="52">
        <v>120</v>
      </c>
      <c r="D1877" s="52">
        <f t="shared" ref="D1877" si="22634">IF(ISERROR(VLOOKUP(E1877,Proveedores,2,FALSE)),"",VLOOKUP(E1877,Proveedores,2,FALSE))</f>
        <v>2095</v>
      </c>
      <c r="E1877" s="53" t="s">
        <v>157</v>
      </c>
      <c r="F1877" s="54">
        <v>288</v>
      </c>
      <c r="G1877" s="53" t="s">
        <v>56</v>
      </c>
      <c r="H1877" s="53" t="s">
        <v>69</v>
      </c>
      <c r="I1877" s="52">
        <v>7</v>
      </c>
      <c r="J1877" s="53" t="s">
        <v>58</v>
      </c>
      <c r="K1877" s="55">
        <v>44835</v>
      </c>
      <c r="L1877" s="56">
        <v>7678</v>
      </c>
      <c r="M1877" s="56">
        <v>8747</v>
      </c>
      <c r="N1877" s="56">
        <v>5091</v>
      </c>
      <c r="O1877" s="56">
        <v>300</v>
      </c>
      <c r="P1877" s="57">
        <v>512</v>
      </c>
      <c r="Q1877" s="58">
        <v>0</v>
      </c>
      <c r="R1877" s="57">
        <v>512</v>
      </c>
      <c r="S1877" s="57">
        <v>681</v>
      </c>
      <c r="T1877" s="58">
        <v>0</v>
      </c>
      <c r="U1877" s="57">
        <v>681</v>
      </c>
      <c r="V1877" s="57">
        <v>851</v>
      </c>
      <c r="W1877" s="58">
        <v>0</v>
      </c>
      <c r="X1877" s="57">
        <v>851</v>
      </c>
      <c r="Y1877" s="57">
        <v>851</v>
      </c>
      <c r="Z1877" s="58">
        <v>0</v>
      </c>
      <c r="AA1877" s="57">
        <v>851</v>
      </c>
      <c r="AB1877" s="57">
        <v>14475584</v>
      </c>
      <c r="AC1877" s="53" t="str">
        <f t="shared" si="22519"/>
        <v>Registro Valido</v>
      </c>
      <c r="AD1877" s="57">
        <f t="shared" ref="AD1877" si="22635">IF(OR(ISERROR(VLOOKUP(CONCATENATE("ALI_",$C1877,"_SEG_",$I1877,"_PROV_",$D1877),Catalogo_Precios,AD$8,FALSE)),L1877=0),0,VLOOKUP(CONCATENATE("ALI_",$C1877,"_SEG_",$I1877,"_PROV_",$D1877),Catalogo_Precios,AD$8,FALSE))</f>
        <v>512</v>
      </c>
      <c r="AE1877" s="57">
        <f t="shared" ref="AE1877" si="22636">IF(OR(ISERROR(VLOOKUP(CONCATENATE("ALI_",$C1877,"_SEG_",$I1877,"_PROV_",$D1877),Catalogo_Precios,AE$8,FALSE)),M1877=0),0,VLOOKUP(CONCATENATE("ALI_",$C1877,"_SEG_",$I1877,"_PROV_",$D1877),Catalogo_Precios,AE$8,FALSE))</f>
        <v>681</v>
      </c>
      <c r="AF1877" s="57">
        <f t="shared" ref="AF1877" si="22637">IF(OR(ISERROR(VLOOKUP(CONCATENATE("ALI_",$C1877,"_SEG_",$I1877,"_PROV_",$D1877),Catalogo_Precios,AF$8,FALSE)),N1877=0),0,VLOOKUP(CONCATENATE("ALI_",$C1877,"_SEG_",$I1877,"_PROV_",$D1877),Catalogo_Precios,AF$8,FALSE))</f>
        <v>851</v>
      </c>
      <c r="AG1877" s="57">
        <f t="shared" ref="AG1877" si="22638">IF(OR(ISERROR(VLOOKUP(CONCATENATE("ALI_",$C1877,"_SEG_",$I1877,"_PROV_",$D1877),Catalogo_Precios,AG$8,FALSE)),O1877=0),0,VLOOKUP(CONCATENATE("ALI_",$C1877,"_SEG_",$I1877,"_PROV_",$D1877),Catalogo_Precios,AG$8,FALSE))</f>
        <v>851</v>
      </c>
      <c r="AH1877" s="57">
        <f t="shared" ref="AH1877" si="22639">IF(OR(ISERROR(VLOOKUP(CONCATENATE("ALI_",$C1877,"_SEG_",$I1877,"_PROV_",$D1877),Catalogo_Precios,AH$8,FALSE)),L1877=0),0,VLOOKUP(CONCATENATE("ALI_",$C1877,"_SEG_",$I1877,"_PROV_",$D1877),Catalogo_Precios,AH$8,FALSE))</f>
        <v>512</v>
      </c>
      <c r="AI1877" s="57">
        <f t="shared" ref="AI1877" si="22640">IF(OR(ISERROR(VLOOKUP(CONCATENATE("ALI_",$C1877,"_SEG_",$I1877,"_PROV_",$D1877),Catalogo_Precios,AI$8,FALSE)),M1877=0),0,VLOOKUP(CONCATENATE("ALI_",$C1877,"_SEG_",$I1877,"_PROV_",$D1877),Catalogo_Precios,AI$8,FALSE))</f>
        <v>681</v>
      </c>
      <c r="AJ1877" s="57">
        <f t="shared" ref="AJ1877" si="22641">IF(OR(ISERROR(VLOOKUP(CONCATENATE("ALI_",$C1877,"_SEG_",$I1877,"_PROV_",$D1877),Catalogo_Precios,AJ$8,FALSE)),N1877=0),0,VLOOKUP(CONCATENATE("ALI_",$C1877,"_SEG_",$I1877,"_PROV_",$D1877),Catalogo_Precios,AJ$8,FALSE))</f>
        <v>851</v>
      </c>
      <c r="AK1877" s="57">
        <f t="shared" ref="AK1877" si="22642">IF(OR(ISERROR(VLOOKUP(CONCATENATE("ALI_",$C1877,"_SEG_",$I1877,"_PROV_",$D1877),Catalogo_Precios,AK$8,FALSE)),O1877=0),0,VLOOKUP(CONCATENATE("ALI_",$C1877,"_SEG_",$I1877,"_PROV_",$D1877),Catalogo_Precios,AK$8,FALSE))</f>
        <v>851</v>
      </c>
      <c r="AL1877" s="53"/>
      <c r="AM1877" s="59" t="str">
        <f t="shared" si="22528"/>
        <v>ALI_120_SEG_7</v>
      </c>
      <c r="AN1877" s="59" t="str">
        <f t="shared" si="22529"/>
        <v>ALI_120_SEG_7_VAL_14475584</v>
      </c>
      <c r="AO1877" s="60">
        <f t="shared" ref="AO1877" si="22643">IF(OR(AB1877="",AB1877=0),0,COUNTIF(Codificacion,AM1877))</f>
        <v>5</v>
      </c>
      <c r="AP1877" s="61">
        <f t="array" ref="AP1877">MIN(IF(Codificacion=AM1877,Total_Cotizacion,""))</f>
        <v>12153224.84</v>
      </c>
      <c r="AQ1877" s="62" t="b">
        <f t="shared" si="22531"/>
        <v>0</v>
      </c>
      <c r="AR1877" s="51" t="str">
        <f t="shared" ref="AR1877" si="22644">IF(COUNTIF(Codificacion2,CONCATENATE(AM1877,"_VAL_",AB1877))&gt;1,"Empate","")</f>
        <v>Empate</v>
      </c>
      <c r="AS1877" s="63" t="str">
        <f t="shared" si="22394"/>
        <v/>
      </c>
      <c r="AT1877" s="59" t="str">
        <f t="shared" si="22533"/>
        <v>ALI_120_SEG_7_</v>
      </c>
      <c r="AU1877" s="63">
        <f t="shared" ref="AU1877" si="22645">IF(AND(COUNTIF(Codificacion3,AT1877)&lt;AO1877),1,COUNTIF(Codificacion3,AT1877))</f>
        <v>1</v>
      </c>
      <c r="AV1877" s="62" t="str">
        <f t="shared" si="22535"/>
        <v>No Seleccionada</v>
      </c>
      <c r="AW1877" s="53"/>
      <c r="AX1877" s="51" t="str">
        <f t="shared" si="22536"/>
        <v>ALI_120_SEG_7FALSO</v>
      </c>
      <c r="AY1877" s="51">
        <f t="shared" si="22517"/>
        <v>4</v>
      </c>
      <c r="AZ1877" s="64" t="b">
        <f t="shared" si="22537"/>
        <v>0</v>
      </c>
    </row>
    <row r="1878" spans="1:52" x14ac:dyDescent="0.2">
      <c r="A1878" s="50" t="b">
        <f t="shared" si="22480"/>
        <v>0</v>
      </c>
      <c r="B1878" s="51" t="s">
        <v>156</v>
      </c>
      <c r="C1878" s="52">
        <v>120</v>
      </c>
      <c r="D1878" s="52">
        <f t="shared" ref="D1878" si="22646">IF(ISERROR(VLOOKUP(E1878,Proveedores,2,FALSE)),"",VLOOKUP(E1878,Proveedores,2,FALSE))</f>
        <v>2095</v>
      </c>
      <c r="E1878" s="53" t="s">
        <v>157</v>
      </c>
      <c r="F1878" s="54">
        <v>289</v>
      </c>
      <c r="G1878" s="53" t="s">
        <v>56</v>
      </c>
      <c r="H1878" s="53" t="s">
        <v>69</v>
      </c>
      <c r="I1878" s="52">
        <v>8</v>
      </c>
      <c r="J1878" s="53" t="s">
        <v>58</v>
      </c>
      <c r="K1878" s="55">
        <v>44835</v>
      </c>
      <c r="L1878" s="56">
        <v>7410</v>
      </c>
      <c r="M1878" s="56">
        <v>8441</v>
      </c>
      <c r="N1878" s="56">
        <v>4914</v>
      </c>
      <c r="O1878" s="56">
        <v>291</v>
      </c>
      <c r="P1878" s="57">
        <v>512</v>
      </c>
      <c r="Q1878" s="58">
        <v>0</v>
      </c>
      <c r="R1878" s="57">
        <v>512</v>
      </c>
      <c r="S1878" s="57">
        <v>681</v>
      </c>
      <c r="T1878" s="58">
        <v>0</v>
      </c>
      <c r="U1878" s="57">
        <v>681</v>
      </c>
      <c r="V1878" s="57">
        <v>851</v>
      </c>
      <c r="W1878" s="58">
        <v>0</v>
      </c>
      <c r="X1878" s="57">
        <v>851</v>
      </c>
      <c r="Y1878" s="57">
        <v>851</v>
      </c>
      <c r="Z1878" s="58">
        <v>0</v>
      </c>
      <c r="AA1878" s="57">
        <v>851</v>
      </c>
      <c r="AB1878" s="57">
        <v>13971696</v>
      </c>
      <c r="AC1878" s="53" t="str">
        <f t="shared" si="22519"/>
        <v>Registro Valido</v>
      </c>
      <c r="AD1878" s="57">
        <f t="shared" ref="AD1878" si="22647">IF(OR(ISERROR(VLOOKUP(CONCATENATE("ALI_",$C1878,"_SEG_",$I1878,"_PROV_",$D1878),Catalogo_Precios,AD$8,FALSE)),L1878=0),0,VLOOKUP(CONCATENATE("ALI_",$C1878,"_SEG_",$I1878,"_PROV_",$D1878),Catalogo_Precios,AD$8,FALSE))</f>
        <v>512</v>
      </c>
      <c r="AE1878" s="57">
        <f t="shared" ref="AE1878" si="22648">IF(OR(ISERROR(VLOOKUP(CONCATENATE("ALI_",$C1878,"_SEG_",$I1878,"_PROV_",$D1878),Catalogo_Precios,AE$8,FALSE)),M1878=0),0,VLOOKUP(CONCATENATE("ALI_",$C1878,"_SEG_",$I1878,"_PROV_",$D1878),Catalogo_Precios,AE$8,FALSE))</f>
        <v>681</v>
      </c>
      <c r="AF1878" s="57">
        <f t="shared" ref="AF1878" si="22649">IF(OR(ISERROR(VLOOKUP(CONCATENATE("ALI_",$C1878,"_SEG_",$I1878,"_PROV_",$D1878),Catalogo_Precios,AF$8,FALSE)),N1878=0),0,VLOOKUP(CONCATENATE("ALI_",$C1878,"_SEG_",$I1878,"_PROV_",$D1878),Catalogo_Precios,AF$8,FALSE))</f>
        <v>851</v>
      </c>
      <c r="AG1878" s="57">
        <f t="shared" ref="AG1878" si="22650">IF(OR(ISERROR(VLOOKUP(CONCATENATE("ALI_",$C1878,"_SEG_",$I1878,"_PROV_",$D1878),Catalogo_Precios,AG$8,FALSE)),O1878=0),0,VLOOKUP(CONCATENATE("ALI_",$C1878,"_SEG_",$I1878,"_PROV_",$D1878),Catalogo_Precios,AG$8,FALSE))</f>
        <v>851</v>
      </c>
      <c r="AH1878" s="57">
        <f t="shared" ref="AH1878" si="22651">IF(OR(ISERROR(VLOOKUP(CONCATENATE("ALI_",$C1878,"_SEG_",$I1878,"_PROV_",$D1878),Catalogo_Precios,AH$8,FALSE)),L1878=0),0,VLOOKUP(CONCATENATE("ALI_",$C1878,"_SEG_",$I1878,"_PROV_",$D1878),Catalogo_Precios,AH$8,FALSE))</f>
        <v>512</v>
      </c>
      <c r="AI1878" s="57">
        <f t="shared" ref="AI1878" si="22652">IF(OR(ISERROR(VLOOKUP(CONCATENATE("ALI_",$C1878,"_SEG_",$I1878,"_PROV_",$D1878),Catalogo_Precios,AI$8,FALSE)),M1878=0),0,VLOOKUP(CONCATENATE("ALI_",$C1878,"_SEG_",$I1878,"_PROV_",$D1878),Catalogo_Precios,AI$8,FALSE))</f>
        <v>681</v>
      </c>
      <c r="AJ1878" s="57">
        <f t="shared" ref="AJ1878" si="22653">IF(OR(ISERROR(VLOOKUP(CONCATENATE("ALI_",$C1878,"_SEG_",$I1878,"_PROV_",$D1878),Catalogo_Precios,AJ$8,FALSE)),N1878=0),0,VLOOKUP(CONCATENATE("ALI_",$C1878,"_SEG_",$I1878,"_PROV_",$D1878),Catalogo_Precios,AJ$8,FALSE))</f>
        <v>851</v>
      </c>
      <c r="AK1878" s="57">
        <f t="shared" ref="AK1878" si="22654">IF(OR(ISERROR(VLOOKUP(CONCATENATE("ALI_",$C1878,"_SEG_",$I1878,"_PROV_",$D1878),Catalogo_Precios,AK$8,FALSE)),O1878=0),0,VLOOKUP(CONCATENATE("ALI_",$C1878,"_SEG_",$I1878,"_PROV_",$D1878),Catalogo_Precios,AK$8,FALSE))</f>
        <v>851</v>
      </c>
      <c r="AL1878" s="53"/>
      <c r="AM1878" s="59" t="str">
        <f t="shared" si="22528"/>
        <v>ALI_120_SEG_8</v>
      </c>
      <c r="AN1878" s="59" t="str">
        <f t="shared" si="22529"/>
        <v>ALI_120_SEG_8_VAL_13971696</v>
      </c>
      <c r="AO1878" s="60">
        <f t="shared" ref="AO1878" si="22655">IF(OR(AB1878="",AB1878=0),0,COUNTIF(Codificacion,AM1878))</f>
        <v>5</v>
      </c>
      <c r="AP1878" s="61">
        <f t="array" ref="AP1878">MIN(IF(Codificacion=AM1878,Total_Cotizacion,""))</f>
        <v>11730095</v>
      </c>
      <c r="AQ1878" s="62" t="b">
        <f t="shared" si="22531"/>
        <v>0</v>
      </c>
      <c r="AR1878" s="51" t="str">
        <f t="shared" ref="AR1878" si="22656">IF(COUNTIF(Codificacion2,CONCATENATE(AM1878,"_VAL_",AB1878))&gt;1,"Empate","")</f>
        <v>Empate</v>
      </c>
      <c r="AS1878" s="63" t="str">
        <f t="shared" si="22394"/>
        <v/>
      </c>
      <c r="AT1878" s="59" t="str">
        <f t="shared" si="22533"/>
        <v>ALI_120_SEG_8_</v>
      </c>
      <c r="AU1878" s="63">
        <f t="shared" ref="AU1878" si="22657">IF(AND(COUNTIF(Codificacion3,AT1878)&lt;AO1878),1,COUNTIF(Codificacion3,AT1878))</f>
        <v>1</v>
      </c>
      <c r="AV1878" s="62" t="str">
        <f t="shared" si="22535"/>
        <v>No Seleccionada</v>
      </c>
      <c r="AW1878" s="53"/>
      <c r="AX1878" s="51" t="str">
        <f t="shared" si="22536"/>
        <v>ALI_120_SEG_8FALSO</v>
      </c>
      <c r="AY1878" s="51">
        <f t="shared" si="22517"/>
        <v>4</v>
      </c>
      <c r="AZ1878" s="64" t="b">
        <f t="shared" si="22537"/>
        <v>0</v>
      </c>
    </row>
    <row r="1879" spans="1:52" x14ac:dyDescent="0.2">
      <c r="A1879" s="50" t="b">
        <f t="shared" si="22480"/>
        <v>0</v>
      </c>
      <c r="B1879" s="51" t="s">
        <v>156</v>
      </c>
      <c r="C1879" s="52">
        <v>120</v>
      </c>
      <c r="D1879" s="52">
        <f t="shared" ref="D1879" si="22658">IF(ISERROR(VLOOKUP(E1879,Proveedores,2,FALSE)),"",VLOOKUP(E1879,Proveedores,2,FALSE))</f>
        <v>2095</v>
      </c>
      <c r="E1879" s="53" t="s">
        <v>157</v>
      </c>
      <c r="F1879" s="54">
        <v>290</v>
      </c>
      <c r="G1879" s="53" t="s">
        <v>56</v>
      </c>
      <c r="H1879" s="53" t="s">
        <v>69</v>
      </c>
      <c r="I1879" s="52">
        <v>9</v>
      </c>
      <c r="J1879" s="53" t="s">
        <v>58</v>
      </c>
      <c r="K1879" s="55">
        <v>44835</v>
      </c>
      <c r="L1879" s="56">
        <v>7489</v>
      </c>
      <c r="M1879" s="56">
        <v>8532</v>
      </c>
      <c r="N1879" s="56">
        <v>4965</v>
      </c>
      <c r="O1879" s="56">
        <v>294</v>
      </c>
      <c r="P1879" s="57">
        <v>512</v>
      </c>
      <c r="Q1879" s="58">
        <v>0</v>
      </c>
      <c r="R1879" s="57">
        <v>512</v>
      </c>
      <c r="S1879" s="57">
        <v>681</v>
      </c>
      <c r="T1879" s="58">
        <v>0</v>
      </c>
      <c r="U1879" s="57">
        <v>681</v>
      </c>
      <c r="V1879" s="57">
        <v>851</v>
      </c>
      <c r="W1879" s="58">
        <v>0</v>
      </c>
      <c r="X1879" s="57">
        <v>851</v>
      </c>
      <c r="Y1879" s="57">
        <v>851</v>
      </c>
      <c r="Z1879" s="58">
        <v>0</v>
      </c>
      <c r="AA1879" s="57">
        <v>851</v>
      </c>
      <c r="AB1879" s="57">
        <v>14120069</v>
      </c>
      <c r="AC1879" s="53" t="str">
        <f t="shared" si="22519"/>
        <v>Registro Valido</v>
      </c>
      <c r="AD1879" s="57">
        <f t="shared" ref="AD1879" si="22659">IF(OR(ISERROR(VLOOKUP(CONCATENATE("ALI_",$C1879,"_SEG_",$I1879,"_PROV_",$D1879),Catalogo_Precios,AD$8,FALSE)),L1879=0),0,VLOOKUP(CONCATENATE("ALI_",$C1879,"_SEG_",$I1879,"_PROV_",$D1879),Catalogo_Precios,AD$8,FALSE))</f>
        <v>512</v>
      </c>
      <c r="AE1879" s="57">
        <f t="shared" ref="AE1879" si="22660">IF(OR(ISERROR(VLOOKUP(CONCATENATE("ALI_",$C1879,"_SEG_",$I1879,"_PROV_",$D1879),Catalogo_Precios,AE$8,FALSE)),M1879=0),0,VLOOKUP(CONCATENATE("ALI_",$C1879,"_SEG_",$I1879,"_PROV_",$D1879),Catalogo_Precios,AE$8,FALSE))</f>
        <v>681</v>
      </c>
      <c r="AF1879" s="57">
        <f t="shared" ref="AF1879" si="22661">IF(OR(ISERROR(VLOOKUP(CONCATENATE("ALI_",$C1879,"_SEG_",$I1879,"_PROV_",$D1879),Catalogo_Precios,AF$8,FALSE)),N1879=0),0,VLOOKUP(CONCATENATE("ALI_",$C1879,"_SEG_",$I1879,"_PROV_",$D1879),Catalogo_Precios,AF$8,FALSE))</f>
        <v>851</v>
      </c>
      <c r="AG1879" s="57">
        <f t="shared" ref="AG1879" si="22662">IF(OR(ISERROR(VLOOKUP(CONCATENATE("ALI_",$C1879,"_SEG_",$I1879,"_PROV_",$D1879),Catalogo_Precios,AG$8,FALSE)),O1879=0),0,VLOOKUP(CONCATENATE("ALI_",$C1879,"_SEG_",$I1879,"_PROV_",$D1879),Catalogo_Precios,AG$8,FALSE))</f>
        <v>851</v>
      </c>
      <c r="AH1879" s="57">
        <f t="shared" ref="AH1879" si="22663">IF(OR(ISERROR(VLOOKUP(CONCATENATE("ALI_",$C1879,"_SEG_",$I1879,"_PROV_",$D1879),Catalogo_Precios,AH$8,FALSE)),L1879=0),0,VLOOKUP(CONCATENATE("ALI_",$C1879,"_SEG_",$I1879,"_PROV_",$D1879),Catalogo_Precios,AH$8,FALSE))</f>
        <v>512</v>
      </c>
      <c r="AI1879" s="57">
        <f t="shared" ref="AI1879" si="22664">IF(OR(ISERROR(VLOOKUP(CONCATENATE("ALI_",$C1879,"_SEG_",$I1879,"_PROV_",$D1879),Catalogo_Precios,AI$8,FALSE)),M1879=0),0,VLOOKUP(CONCATENATE("ALI_",$C1879,"_SEG_",$I1879,"_PROV_",$D1879),Catalogo_Precios,AI$8,FALSE))</f>
        <v>681</v>
      </c>
      <c r="AJ1879" s="57">
        <f t="shared" ref="AJ1879" si="22665">IF(OR(ISERROR(VLOOKUP(CONCATENATE("ALI_",$C1879,"_SEG_",$I1879,"_PROV_",$D1879),Catalogo_Precios,AJ$8,FALSE)),N1879=0),0,VLOOKUP(CONCATENATE("ALI_",$C1879,"_SEG_",$I1879,"_PROV_",$D1879),Catalogo_Precios,AJ$8,FALSE))</f>
        <v>851</v>
      </c>
      <c r="AK1879" s="57">
        <f t="shared" ref="AK1879" si="22666">IF(OR(ISERROR(VLOOKUP(CONCATENATE("ALI_",$C1879,"_SEG_",$I1879,"_PROV_",$D1879),Catalogo_Precios,AK$8,FALSE)),O1879=0),0,VLOOKUP(CONCATENATE("ALI_",$C1879,"_SEG_",$I1879,"_PROV_",$D1879),Catalogo_Precios,AK$8,FALSE))</f>
        <v>851</v>
      </c>
      <c r="AL1879" s="53"/>
      <c r="AM1879" s="59" t="str">
        <f t="shared" si="22528"/>
        <v>ALI_120_SEG_9</v>
      </c>
      <c r="AN1879" s="59" t="str">
        <f t="shared" si="22529"/>
        <v>ALI_120_SEG_9_VAL_14120069</v>
      </c>
      <c r="AO1879" s="60">
        <f t="shared" ref="AO1879" si="22667">IF(OR(AB1879="",AB1879=0),0,COUNTIF(Codificacion,AM1879))</f>
        <v>5</v>
      </c>
      <c r="AP1879" s="61">
        <f t="array" ref="AP1879">MIN(IF(Codificacion=AM1879,Total_Cotizacion,""))</f>
        <v>11854726.560000001</v>
      </c>
      <c r="AQ1879" s="62" t="b">
        <f t="shared" si="22531"/>
        <v>0</v>
      </c>
      <c r="AR1879" s="51" t="str">
        <f t="shared" ref="AR1879" si="22668">IF(COUNTIF(Codificacion2,CONCATENATE(AM1879,"_VAL_",AB1879))&gt;1,"Empate","")</f>
        <v>Empate</v>
      </c>
      <c r="AS1879" s="63" t="str">
        <f t="shared" si="22394"/>
        <v/>
      </c>
      <c r="AT1879" s="59" t="str">
        <f t="shared" si="22533"/>
        <v>ALI_120_SEG_9_</v>
      </c>
      <c r="AU1879" s="63">
        <f t="shared" ref="AU1879" si="22669">IF(AND(COUNTIF(Codificacion3,AT1879)&lt;AO1879),1,COUNTIF(Codificacion3,AT1879))</f>
        <v>1</v>
      </c>
      <c r="AV1879" s="62" t="str">
        <f t="shared" si="22535"/>
        <v>No Seleccionada</v>
      </c>
      <c r="AW1879" s="53"/>
      <c r="AX1879" s="51" t="str">
        <f t="shared" si="22536"/>
        <v>ALI_120_SEG_9FALSO</v>
      </c>
      <c r="AY1879" s="51">
        <f t="shared" si="22517"/>
        <v>4</v>
      </c>
      <c r="AZ1879" s="64" t="b">
        <f t="shared" si="22537"/>
        <v>0</v>
      </c>
    </row>
    <row r="1880" spans="1:52" x14ac:dyDescent="0.2">
      <c r="A1880" s="50" t="b">
        <f t="shared" si="22480"/>
        <v>0</v>
      </c>
      <c r="B1880" s="51" t="s">
        <v>156</v>
      </c>
      <c r="C1880" s="52">
        <v>120</v>
      </c>
      <c r="D1880" s="52">
        <f t="shared" ref="D1880" si="22670">IF(ISERROR(VLOOKUP(E1880,Proveedores,2,FALSE)),"",VLOOKUP(E1880,Proveedores,2,FALSE))</f>
        <v>2095</v>
      </c>
      <c r="E1880" s="53" t="s">
        <v>157</v>
      </c>
      <c r="F1880" s="54">
        <v>291</v>
      </c>
      <c r="G1880" s="53" t="s">
        <v>56</v>
      </c>
      <c r="H1880" s="53" t="s">
        <v>69</v>
      </c>
      <c r="I1880" s="52">
        <v>10</v>
      </c>
      <c r="J1880" s="53" t="s">
        <v>58</v>
      </c>
      <c r="K1880" s="55">
        <v>44835</v>
      </c>
      <c r="L1880" s="56">
        <v>7499</v>
      </c>
      <c r="M1880" s="56">
        <v>8545</v>
      </c>
      <c r="N1880" s="56">
        <v>4974</v>
      </c>
      <c r="O1880" s="56">
        <v>294</v>
      </c>
      <c r="P1880" s="57">
        <v>512</v>
      </c>
      <c r="Q1880" s="58">
        <v>0</v>
      </c>
      <c r="R1880" s="57">
        <v>512</v>
      </c>
      <c r="S1880" s="57">
        <v>681</v>
      </c>
      <c r="T1880" s="58">
        <v>0</v>
      </c>
      <c r="U1880" s="57">
        <v>681</v>
      </c>
      <c r="V1880" s="57">
        <v>851</v>
      </c>
      <c r="W1880" s="58">
        <v>0</v>
      </c>
      <c r="X1880" s="57">
        <v>851</v>
      </c>
      <c r="Y1880" s="57">
        <v>851</v>
      </c>
      <c r="Z1880" s="58">
        <v>0</v>
      </c>
      <c r="AA1880" s="57">
        <v>851</v>
      </c>
      <c r="AB1880" s="57">
        <v>14141701</v>
      </c>
      <c r="AC1880" s="53" t="str">
        <f t="shared" si="22519"/>
        <v>Registro Valido</v>
      </c>
      <c r="AD1880" s="57">
        <f t="shared" ref="AD1880" si="22671">IF(OR(ISERROR(VLOOKUP(CONCATENATE("ALI_",$C1880,"_SEG_",$I1880,"_PROV_",$D1880),Catalogo_Precios,AD$8,FALSE)),L1880=0),0,VLOOKUP(CONCATENATE("ALI_",$C1880,"_SEG_",$I1880,"_PROV_",$D1880),Catalogo_Precios,AD$8,FALSE))</f>
        <v>512</v>
      </c>
      <c r="AE1880" s="57">
        <f t="shared" ref="AE1880" si="22672">IF(OR(ISERROR(VLOOKUP(CONCATENATE("ALI_",$C1880,"_SEG_",$I1880,"_PROV_",$D1880),Catalogo_Precios,AE$8,FALSE)),M1880=0),0,VLOOKUP(CONCATENATE("ALI_",$C1880,"_SEG_",$I1880,"_PROV_",$D1880),Catalogo_Precios,AE$8,FALSE))</f>
        <v>681</v>
      </c>
      <c r="AF1880" s="57">
        <f t="shared" ref="AF1880" si="22673">IF(OR(ISERROR(VLOOKUP(CONCATENATE("ALI_",$C1880,"_SEG_",$I1880,"_PROV_",$D1880),Catalogo_Precios,AF$8,FALSE)),N1880=0),0,VLOOKUP(CONCATENATE("ALI_",$C1880,"_SEG_",$I1880,"_PROV_",$D1880),Catalogo_Precios,AF$8,FALSE))</f>
        <v>851</v>
      </c>
      <c r="AG1880" s="57">
        <f t="shared" ref="AG1880" si="22674">IF(OR(ISERROR(VLOOKUP(CONCATENATE("ALI_",$C1880,"_SEG_",$I1880,"_PROV_",$D1880),Catalogo_Precios,AG$8,FALSE)),O1880=0),0,VLOOKUP(CONCATENATE("ALI_",$C1880,"_SEG_",$I1880,"_PROV_",$D1880),Catalogo_Precios,AG$8,FALSE))</f>
        <v>851</v>
      </c>
      <c r="AH1880" s="57">
        <f t="shared" ref="AH1880" si="22675">IF(OR(ISERROR(VLOOKUP(CONCATENATE("ALI_",$C1880,"_SEG_",$I1880,"_PROV_",$D1880),Catalogo_Precios,AH$8,FALSE)),L1880=0),0,VLOOKUP(CONCATENATE("ALI_",$C1880,"_SEG_",$I1880,"_PROV_",$D1880),Catalogo_Precios,AH$8,FALSE))</f>
        <v>512</v>
      </c>
      <c r="AI1880" s="57">
        <f t="shared" ref="AI1880" si="22676">IF(OR(ISERROR(VLOOKUP(CONCATENATE("ALI_",$C1880,"_SEG_",$I1880,"_PROV_",$D1880),Catalogo_Precios,AI$8,FALSE)),M1880=0),0,VLOOKUP(CONCATENATE("ALI_",$C1880,"_SEG_",$I1880,"_PROV_",$D1880),Catalogo_Precios,AI$8,FALSE))</f>
        <v>681</v>
      </c>
      <c r="AJ1880" s="57">
        <f t="shared" ref="AJ1880" si="22677">IF(OR(ISERROR(VLOOKUP(CONCATENATE("ALI_",$C1880,"_SEG_",$I1880,"_PROV_",$D1880),Catalogo_Precios,AJ$8,FALSE)),N1880=0),0,VLOOKUP(CONCATENATE("ALI_",$C1880,"_SEG_",$I1880,"_PROV_",$D1880),Catalogo_Precios,AJ$8,FALSE))</f>
        <v>851</v>
      </c>
      <c r="AK1880" s="57">
        <f t="shared" ref="AK1880" si="22678">IF(OR(ISERROR(VLOOKUP(CONCATENATE("ALI_",$C1880,"_SEG_",$I1880,"_PROV_",$D1880),Catalogo_Precios,AK$8,FALSE)),O1880=0),0,VLOOKUP(CONCATENATE("ALI_",$C1880,"_SEG_",$I1880,"_PROV_",$D1880),Catalogo_Precios,AK$8,FALSE))</f>
        <v>851</v>
      </c>
      <c r="AL1880" s="53"/>
      <c r="AM1880" s="59" t="str">
        <f t="shared" si="22528"/>
        <v>ALI_120_SEG_10</v>
      </c>
      <c r="AN1880" s="59" t="str">
        <f t="shared" si="22529"/>
        <v>ALI_120_SEG_10_VAL_14141701</v>
      </c>
      <c r="AO1880" s="60">
        <f t="shared" ref="AO1880" si="22679">IF(OR(AB1880="",AB1880=0),0,COUNTIF(Codificacion,AM1880))</f>
        <v>5</v>
      </c>
      <c r="AP1880" s="61">
        <f t="array" ref="AP1880">MIN(IF(Codificacion=AM1880,Total_Cotizacion,""))</f>
        <v>11872842.520000001</v>
      </c>
      <c r="AQ1880" s="62" t="b">
        <f t="shared" si="22531"/>
        <v>0</v>
      </c>
      <c r="AR1880" s="51" t="str">
        <f t="shared" ref="AR1880" si="22680">IF(COUNTIF(Codificacion2,CONCATENATE(AM1880,"_VAL_",AB1880))&gt;1,"Empate","")</f>
        <v>Empate</v>
      </c>
      <c r="AS1880" s="63" t="str">
        <f t="shared" si="22394"/>
        <v/>
      </c>
      <c r="AT1880" s="59" t="str">
        <f t="shared" si="22533"/>
        <v>ALI_120_SEG_10_</v>
      </c>
      <c r="AU1880" s="63">
        <f t="shared" ref="AU1880" si="22681">IF(AND(COUNTIF(Codificacion3,AT1880)&lt;AO1880),1,COUNTIF(Codificacion3,AT1880))</f>
        <v>1</v>
      </c>
      <c r="AV1880" s="62" t="str">
        <f t="shared" si="22535"/>
        <v>No Seleccionada</v>
      </c>
      <c r="AW1880" s="53"/>
      <c r="AX1880" s="51" t="str">
        <f t="shared" si="22536"/>
        <v>ALI_120_SEG_10FALSO</v>
      </c>
      <c r="AY1880" s="51">
        <f t="shared" si="22517"/>
        <v>4</v>
      </c>
      <c r="AZ1880" s="64" t="b">
        <f t="shared" si="22537"/>
        <v>0</v>
      </c>
    </row>
    <row r="1881" spans="1:52" x14ac:dyDescent="0.2">
      <c r="A1881" s="50" t="b">
        <f t="shared" si="22480"/>
        <v>0</v>
      </c>
      <c r="B1881" s="51" t="s">
        <v>156</v>
      </c>
      <c r="C1881" s="52">
        <v>120</v>
      </c>
      <c r="D1881" s="52">
        <f t="shared" ref="D1881" si="22682">IF(ISERROR(VLOOKUP(E1881,Proveedores,2,FALSE)),"",VLOOKUP(E1881,Proveedores,2,FALSE))</f>
        <v>2095</v>
      </c>
      <c r="E1881" s="53" t="s">
        <v>157</v>
      </c>
      <c r="F1881" s="54">
        <v>292</v>
      </c>
      <c r="G1881" s="53" t="s">
        <v>56</v>
      </c>
      <c r="H1881" s="53" t="s">
        <v>69</v>
      </c>
      <c r="I1881" s="52">
        <v>11</v>
      </c>
      <c r="J1881" s="53" t="s">
        <v>58</v>
      </c>
      <c r="K1881" s="55">
        <v>44835</v>
      </c>
      <c r="L1881" s="56">
        <v>7576</v>
      </c>
      <c r="M1881" s="56">
        <v>8666</v>
      </c>
      <c r="N1881" s="56">
        <v>5049</v>
      </c>
      <c r="O1881" s="56">
        <v>298</v>
      </c>
      <c r="P1881" s="57">
        <v>512</v>
      </c>
      <c r="Q1881" s="58">
        <v>0</v>
      </c>
      <c r="R1881" s="57">
        <v>512</v>
      </c>
      <c r="S1881" s="57">
        <v>681</v>
      </c>
      <c r="T1881" s="58">
        <v>0</v>
      </c>
      <c r="U1881" s="57">
        <v>681</v>
      </c>
      <c r="V1881" s="57">
        <v>851</v>
      </c>
      <c r="W1881" s="58">
        <v>0</v>
      </c>
      <c r="X1881" s="57">
        <v>851</v>
      </c>
      <c r="Y1881" s="57">
        <v>851</v>
      </c>
      <c r="Z1881" s="58">
        <v>0</v>
      </c>
      <c r="AA1881" s="57">
        <v>851</v>
      </c>
      <c r="AB1881" s="57">
        <v>14330755</v>
      </c>
      <c r="AC1881" s="53" t="str">
        <f t="shared" si="22519"/>
        <v>Registro Valido</v>
      </c>
      <c r="AD1881" s="57">
        <f t="shared" ref="AD1881" si="22683">IF(OR(ISERROR(VLOOKUP(CONCATENATE("ALI_",$C1881,"_SEG_",$I1881,"_PROV_",$D1881),Catalogo_Precios,AD$8,FALSE)),L1881=0),0,VLOOKUP(CONCATENATE("ALI_",$C1881,"_SEG_",$I1881,"_PROV_",$D1881),Catalogo_Precios,AD$8,FALSE))</f>
        <v>512</v>
      </c>
      <c r="AE1881" s="57">
        <f t="shared" ref="AE1881" si="22684">IF(OR(ISERROR(VLOOKUP(CONCATENATE("ALI_",$C1881,"_SEG_",$I1881,"_PROV_",$D1881),Catalogo_Precios,AE$8,FALSE)),M1881=0),0,VLOOKUP(CONCATENATE("ALI_",$C1881,"_SEG_",$I1881,"_PROV_",$D1881),Catalogo_Precios,AE$8,FALSE))</f>
        <v>681</v>
      </c>
      <c r="AF1881" s="57">
        <f t="shared" ref="AF1881" si="22685">IF(OR(ISERROR(VLOOKUP(CONCATENATE("ALI_",$C1881,"_SEG_",$I1881,"_PROV_",$D1881),Catalogo_Precios,AF$8,FALSE)),N1881=0),0,VLOOKUP(CONCATENATE("ALI_",$C1881,"_SEG_",$I1881,"_PROV_",$D1881),Catalogo_Precios,AF$8,FALSE))</f>
        <v>851</v>
      </c>
      <c r="AG1881" s="57">
        <f t="shared" ref="AG1881" si="22686">IF(OR(ISERROR(VLOOKUP(CONCATENATE("ALI_",$C1881,"_SEG_",$I1881,"_PROV_",$D1881),Catalogo_Precios,AG$8,FALSE)),O1881=0),0,VLOOKUP(CONCATENATE("ALI_",$C1881,"_SEG_",$I1881,"_PROV_",$D1881),Catalogo_Precios,AG$8,FALSE))</f>
        <v>851</v>
      </c>
      <c r="AH1881" s="57">
        <f t="shared" ref="AH1881" si="22687">IF(OR(ISERROR(VLOOKUP(CONCATENATE("ALI_",$C1881,"_SEG_",$I1881,"_PROV_",$D1881),Catalogo_Precios,AH$8,FALSE)),L1881=0),0,VLOOKUP(CONCATENATE("ALI_",$C1881,"_SEG_",$I1881,"_PROV_",$D1881),Catalogo_Precios,AH$8,FALSE))</f>
        <v>512</v>
      </c>
      <c r="AI1881" s="57">
        <f t="shared" ref="AI1881" si="22688">IF(OR(ISERROR(VLOOKUP(CONCATENATE("ALI_",$C1881,"_SEG_",$I1881,"_PROV_",$D1881),Catalogo_Precios,AI$8,FALSE)),M1881=0),0,VLOOKUP(CONCATENATE("ALI_",$C1881,"_SEG_",$I1881,"_PROV_",$D1881),Catalogo_Precios,AI$8,FALSE))</f>
        <v>681</v>
      </c>
      <c r="AJ1881" s="57">
        <f t="shared" ref="AJ1881" si="22689">IF(OR(ISERROR(VLOOKUP(CONCATENATE("ALI_",$C1881,"_SEG_",$I1881,"_PROV_",$D1881),Catalogo_Precios,AJ$8,FALSE)),N1881=0),0,VLOOKUP(CONCATENATE("ALI_",$C1881,"_SEG_",$I1881,"_PROV_",$D1881),Catalogo_Precios,AJ$8,FALSE))</f>
        <v>851</v>
      </c>
      <c r="AK1881" s="57">
        <f t="shared" ref="AK1881" si="22690">IF(OR(ISERROR(VLOOKUP(CONCATENATE("ALI_",$C1881,"_SEG_",$I1881,"_PROV_",$D1881),Catalogo_Precios,AK$8,FALSE)),O1881=0),0,VLOOKUP(CONCATENATE("ALI_",$C1881,"_SEG_",$I1881,"_PROV_",$D1881),Catalogo_Precios,AK$8,FALSE))</f>
        <v>851</v>
      </c>
      <c r="AL1881" s="53"/>
      <c r="AM1881" s="59" t="str">
        <f t="shared" si="22528"/>
        <v>ALI_120_SEG_11</v>
      </c>
      <c r="AN1881" s="59" t="str">
        <f t="shared" si="22529"/>
        <v>ALI_120_SEG_11_VAL_14330755</v>
      </c>
      <c r="AO1881" s="60">
        <f t="shared" ref="AO1881" si="22691">IF(OR(AB1881="",AB1881=0),0,COUNTIF(Codificacion,AM1881))</f>
        <v>5</v>
      </c>
      <c r="AP1881" s="61">
        <f t="array" ref="AP1881">MIN(IF(Codificacion=AM1881,Total_Cotizacion,""))</f>
        <v>12031161.880000001</v>
      </c>
      <c r="AQ1881" s="62" t="b">
        <f t="shared" si="22531"/>
        <v>0</v>
      </c>
      <c r="AR1881" s="51" t="str">
        <f t="shared" ref="AR1881" si="22692">IF(COUNTIF(Codificacion2,CONCATENATE(AM1881,"_VAL_",AB1881))&gt;1,"Empate","")</f>
        <v>Empate</v>
      </c>
      <c r="AS1881" s="63" t="str">
        <f t="shared" si="22394"/>
        <v/>
      </c>
      <c r="AT1881" s="59" t="str">
        <f t="shared" si="22533"/>
        <v>ALI_120_SEG_11_</v>
      </c>
      <c r="AU1881" s="63">
        <f t="shared" ref="AU1881" si="22693">IF(AND(COUNTIF(Codificacion3,AT1881)&lt;AO1881),1,COUNTIF(Codificacion3,AT1881))</f>
        <v>1</v>
      </c>
      <c r="AV1881" s="62" t="str">
        <f t="shared" si="22535"/>
        <v>No Seleccionada</v>
      </c>
      <c r="AW1881" s="53"/>
      <c r="AX1881" s="51" t="str">
        <f t="shared" si="22536"/>
        <v>ALI_120_SEG_11FALSO</v>
      </c>
      <c r="AY1881" s="51">
        <f t="shared" si="22517"/>
        <v>4</v>
      </c>
      <c r="AZ1881" s="64" t="b">
        <f t="shared" si="22537"/>
        <v>0</v>
      </c>
    </row>
    <row r="1882" spans="1:52" x14ac:dyDescent="0.2">
      <c r="A1882" s="50" t="b">
        <f t="shared" si="22480"/>
        <v>0</v>
      </c>
      <c r="B1882" s="51" t="s">
        <v>156</v>
      </c>
      <c r="C1882" s="52">
        <v>120</v>
      </c>
      <c r="D1882" s="52">
        <f t="shared" ref="D1882" si="22694">IF(ISERROR(VLOOKUP(E1882,Proveedores,2,FALSE)),"",VLOOKUP(E1882,Proveedores,2,FALSE))</f>
        <v>2095</v>
      </c>
      <c r="E1882" s="53" t="s">
        <v>157</v>
      </c>
      <c r="F1882" s="54">
        <v>293</v>
      </c>
      <c r="G1882" s="53" t="s">
        <v>56</v>
      </c>
      <c r="H1882" s="53" t="s">
        <v>69</v>
      </c>
      <c r="I1882" s="52">
        <v>12</v>
      </c>
      <c r="J1882" s="53" t="s">
        <v>58</v>
      </c>
      <c r="K1882" s="55">
        <v>44835</v>
      </c>
      <c r="L1882" s="56">
        <v>6876</v>
      </c>
      <c r="M1882" s="56">
        <v>7864</v>
      </c>
      <c r="N1882" s="56">
        <v>4581</v>
      </c>
      <c r="O1882" s="56">
        <v>270</v>
      </c>
      <c r="P1882" s="57">
        <v>512</v>
      </c>
      <c r="Q1882" s="58">
        <v>0</v>
      </c>
      <c r="R1882" s="57">
        <v>512</v>
      </c>
      <c r="S1882" s="57">
        <v>681</v>
      </c>
      <c r="T1882" s="58">
        <v>0</v>
      </c>
      <c r="U1882" s="57">
        <v>681</v>
      </c>
      <c r="V1882" s="57">
        <v>851</v>
      </c>
      <c r="W1882" s="58">
        <v>0</v>
      </c>
      <c r="X1882" s="57">
        <v>851</v>
      </c>
      <c r="Y1882" s="57">
        <v>851</v>
      </c>
      <c r="Z1882" s="58">
        <v>0</v>
      </c>
      <c r="AA1882" s="57">
        <v>851</v>
      </c>
      <c r="AB1882" s="57">
        <v>13004097</v>
      </c>
      <c r="AC1882" s="53" t="str">
        <f t="shared" si="22519"/>
        <v>Registro Valido</v>
      </c>
      <c r="AD1882" s="57">
        <f t="shared" ref="AD1882" si="22695">IF(OR(ISERROR(VLOOKUP(CONCATENATE("ALI_",$C1882,"_SEG_",$I1882,"_PROV_",$D1882),Catalogo_Precios,AD$8,FALSE)),L1882=0),0,VLOOKUP(CONCATENATE("ALI_",$C1882,"_SEG_",$I1882,"_PROV_",$D1882),Catalogo_Precios,AD$8,FALSE))</f>
        <v>512</v>
      </c>
      <c r="AE1882" s="57">
        <f t="shared" ref="AE1882" si="22696">IF(OR(ISERROR(VLOOKUP(CONCATENATE("ALI_",$C1882,"_SEG_",$I1882,"_PROV_",$D1882),Catalogo_Precios,AE$8,FALSE)),M1882=0),0,VLOOKUP(CONCATENATE("ALI_",$C1882,"_SEG_",$I1882,"_PROV_",$D1882),Catalogo_Precios,AE$8,FALSE))</f>
        <v>681</v>
      </c>
      <c r="AF1882" s="57">
        <f t="shared" ref="AF1882" si="22697">IF(OR(ISERROR(VLOOKUP(CONCATENATE("ALI_",$C1882,"_SEG_",$I1882,"_PROV_",$D1882),Catalogo_Precios,AF$8,FALSE)),N1882=0),0,VLOOKUP(CONCATENATE("ALI_",$C1882,"_SEG_",$I1882,"_PROV_",$D1882),Catalogo_Precios,AF$8,FALSE))</f>
        <v>851</v>
      </c>
      <c r="AG1882" s="57">
        <f t="shared" ref="AG1882" si="22698">IF(OR(ISERROR(VLOOKUP(CONCATENATE("ALI_",$C1882,"_SEG_",$I1882,"_PROV_",$D1882),Catalogo_Precios,AG$8,FALSE)),O1882=0),0,VLOOKUP(CONCATENATE("ALI_",$C1882,"_SEG_",$I1882,"_PROV_",$D1882),Catalogo_Precios,AG$8,FALSE))</f>
        <v>851</v>
      </c>
      <c r="AH1882" s="57">
        <f t="shared" ref="AH1882" si="22699">IF(OR(ISERROR(VLOOKUP(CONCATENATE("ALI_",$C1882,"_SEG_",$I1882,"_PROV_",$D1882),Catalogo_Precios,AH$8,FALSE)),L1882=0),0,VLOOKUP(CONCATENATE("ALI_",$C1882,"_SEG_",$I1882,"_PROV_",$D1882),Catalogo_Precios,AH$8,FALSE))</f>
        <v>512</v>
      </c>
      <c r="AI1882" s="57">
        <f t="shared" ref="AI1882" si="22700">IF(OR(ISERROR(VLOOKUP(CONCATENATE("ALI_",$C1882,"_SEG_",$I1882,"_PROV_",$D1882),Catalogo_Precios,AI$8,FALSE)),M1882=0),0,VLOOKUP(CONCATENATE("ALI_",$C1882,"_SEG_",$I1882,"_PROV_",$D1882),Catalogo_Precios,AI$8,FALSE))</f>
        <v>681</v>
      </c>
      <c r="AJ1882" s="57">
        <f t="shared" ref="AJ1882" si="22701">IF(OR(ISERROR(VLOOKUP(CONCATENATE("ALI_",$C1882,"_SEG_",$I1882,"_PROV_",$D1882),Catalogo_Precios,AJ$8,FALSE)),N1882=0),0,VLOOKUP(CONCATENATE("ALI_",$C1882,"_SEG_",$I1882,"_PROV_",$D1882),Catalogo_Precios,AJ$8,FALSE))</f>
        <v>851</v>
      </c>
      <c r="AK1882" s="57">
        <f t="shared" ref="AK1882" si="22702">IF(OR(ISERROR(VLOOKUP(CONCATENATE("ALI_",$C1882,"_SEG_",$I1882,"_PROV_",$D1882),Catalogo_Precios,AK$8,FALSE)),O1882=0),0,VLOOKUP(CONCATENATE("ALI_",$C1882,"_SEG_",$I1882,"_PROV_",$D1882),Catalogo_Precios,AK$8,FALSE))</f>
        <v>851</v>
      </c>
      <c r="AL1882" s="53"/>
      <c r="AM1882" s="59" t="str">
        <f t="shared" si="22528"/>
        <v>ALI_120_SEG_12</v>
      </c>
      <c r="AN1882" s="59" t="str">
        <f t="shared" si="22529"/>
        <v>ALI_120_SEG_12_VAL_13004097</v>
      </c>
      <c r="AO1882" s="60">
        <f t="shared" ref="AO1882" si="22703">IF(OR(AB1882="",AB1882=0),0,COUNTIF(Codificacion,AM1882))</f>
        <v>5</v>
      </c>
      <c r="AP1882" s="61">
        <f t="array" ref="AP1882">MIN(IF(Codificacion=AM1882,Total_Cotizacion,""))</f>
        <v>10917435.640000001</v>
      </c>
      <c r="AQ1882" s="62" t="b">
        <f t="shared" si="22531"/>
        <v>0</v>
      </c>
      <c r="AR1882" s="51" t="str">
        <f t="shared" ref="AR1882" si="22704">IF(COUNTIF(Codificacion2,CONCATENATE(AM1882,"_VAL_",AB1882))&gt;1,"Empate","")</f>
        <v>Empate</v>
      </c>
      <c r="AS1882" s="63" t="str">
        <f t="shared" si="22394"/>
        <v/>
      </c>
      <c r="AT1882" s="59" t="str">
        <f t="shared" si="22533"/>
        <v>ALI_120_SEG_12_</v>
      </c>
      <c r="AU1882" s="63">
        <f t="shared" ref="AU1882" si="22705">IF(AND(COUNTIF(Codificacion3,AT1882)&lt;AO1882),1,COUNTIF(Codificacion3,AT1882))</f>
        <v>1</v>
      </c>
      <c r="AV1882" s="62" t="str">
        <f t="shared" si="22535"/>
        <v>No Seleccionada</v>
      </c>
      <c r="AW1882" s="53"/>
      <c r="AX1882" s="51" t="str">
        <f t="shared" si="22536"/>
        <v>ALI_120_SEG_12FALSO</v>
      </c>
      <c r="AY1882" s="51">
        <f t="shared" si="22517"/>
        <v>4</v>
      </c>
      <c r="AZ1882" s="64" t="b">
        <f t="shared" si="22537"/>
        <v>0</v>
      </c>
    </row>
    <row r="1883" spans="1:52" x14ac:dyDescent="0.2">
      <c r="A1883" s="50" t="b">
        <f t="shared" si="22480"/>
        <v>0</v>
      </c>
      <c r="B1883" s="51" t="s">
        <v>156</v>
      </c>
      <c r="C1883" s="52">
        <v>120</v>
      </c>
      <c r="D1883" s="52">
        <f t="shared" ref="D1883" si="22706">IF(ISERROR(VLOOKUP(E1883,Proveedores,2,FALSE)),"",VLOOKUP(E1883,Proveedores,2,FALSE))</f>
        <v>2095</v>
      </c>
      <c r="E1883" s="53" t="s">
        <v>157</v>
      </c>
      <c r="F1883" s="54">
        <v>294</v>
      </c>
      <c r="G1883" s="53" t="s">
        <v>56</v>
      </c>
      <c r="H1883" s="53" t="s">
        <v>69</v>
      </c>
      <c r="I1883" s="52">
        <v>13</v>
      </c>
      <c r="J1883" s="53" t="s">
        <v>58</v>
      </c>
      <c r="K1883" s="55">
        <v>44835</v>
      </c>
      <c r="L1883" s="56">
        <v>7300</v>
      </c>
      <c r="M1883" s="56">
        <v>8350</v>
      </c>
      <c r="N1883" s="56">
        <v>4864</v>
      </c>
      <c r="O1883" s="56">
        <v>287</v>
      </c>
      <c r="P1883" s="57">
        <v>512</v>
      </c>
      <c r="Q1883" s="58">
        <v>0</v>
      </c>
      <c r="R1883" s="57">
        <v>512</v>
      </c>
      <c r="S1883" s="57">
        <v>681</v>
      </c>
      <c r="T1883" s="58">
        <v>0</v>
      </c>
      <c r="U1883" s="57">
        <v>681</v>
      </c>
      <c r="V1883" s="57">
        <v>851</v>
      </c>
      <c r="W1883" s="58">
        <v>0</v>
      </c>
      <c r="X1883" s="57">
        <v>851</v>
      </c>
      <c r="Y1883" s="57">
        <v>851</v>
      </c>
      <c r="Z1883" s="58">
        <v>0</v>
      </c>
      <c r="AA1883" s="57">
        <v>851</v>
      </c>
      <c r="AB1883" s="57">
        <v>13807451</v>
      </c>
      <c r="AC1883" s="53" t="str">
        <f t="shared" si="22519"/>
        <v>Registro Valido</v>
      </c>
      <c r="AD1883" s="57">
        <f t="shared" ref="AD1883" si="22707">IF(OR(ISERROR(VLOOKUP(CONCATENATE("ALI_",$C1883,"_SEG_",$I1883,"_PROV_",$D1883),Catalogo_Precios,AD$8,FALSE)),L1883=0),0,VLOOKUP(CONCATENATE("ALI_",$C1883,"_SEG_",$I1883,"_PROV_",$D1883),Catalogo_Precios,AD$8,FALSE))</f>
        <v>512</v>
      </c>
      <c r="AE1883" s="57">
        <f t="shared" ref="AE1883" si="22708">IF(OR(ISERROR(VLOOKUP(CONCATENATE("ALI_",$C1883,"_SEG_",$I1883,"_PROV_",$D1883),Catalogo_Precios,AE$8,FALSE)),M1883=0),0,VLOOKUP(CONCATENATE("ALI_",$C1883,"_SEG_",$I1883,"_PROV_",$D1883),Catalogo_Precios,AE$8,FALSE))</f>
        <v>681</v>
      </c>
      <c r="AF1883" s="57">
        <f t="shared" ref="AF1883" si="22709">IF(OR(ISERROR(VLOOKUP(CONCATENATE("ALI_",$C1883,"_SEG_",$I1883,"_PROV_",$D1883),Catalogo_Precios,AF$8,FALSE)),N1883=0),0,VLOOKUP(CONCATENATE("ALI_",$C1883,"_SEG_",$I1883,"_PROV_",$D1883),Catalogo_Precios,AF$8,FALSE))</f>
        <v>851</v>
      </c>
      <c r="AG1883" s="57">
        <f t="shared" ref="AG1883" si="22710">IF(OR(ISERROR(VLOOKUP(CONCATENATE("ALI_",$C1883,"_SEG_",$I1883,"_PROV_",$D1883),Catalogo_Precios,AG$8,FALSE)),O1883=0),0,VLOOKUP(CONCATENATE("ALI_",$C1883,"_SEG_",$I1883,"_PROV_",$D1883),Catalogo_Precios,AG$8,FALSE))</f>
        <v>851</v>
      </c>
      <c r="AH1883" s="57">
        <f t="shared" ref="AH1883" si="22711">IF(OR(ISERROR(VLOOKUP(CONCATENATE("ALI_",$C1883,"_SEG_",$I1883,"_PROV_",$D1883),Catalogo_Precios,AH$8,FALSE)),L1883=0),0,VLOOKUP(CONCATENATE("ALI_",$C1883,"_SEG_",$I1883,"_PROV_",$D1883),Catalogo_Precios,AH$8,FALSE))</f>
        <v>512</v>
      </c>
      <c r="AI1883" s="57">
        <f t="shared" ref="AI1883" si="22712">IF(OR(ISERROR(VLOOKUP(CONCATENATE("ALI_",$C1883,"_SEG_",$I1883,"_PROV_",$D1883),Catalogo_Precios,AI$8,FALSE)),M1883=0),0,VLOOKUP(CONCATENATE("ALI_",$C1883,"_SEG_",$I1883,"_PROV_",$D1883),Catalogo_Precios,AI$8,FALSE))</f>
        <v>681</v>
      </c>
      <c r="AJ1883" s="57">
        <f t="shared" ref="AJ1883" si="22713">IF(OR(ISERROR(VLOOKUP(CONCATENATE("ALI_",$C1883,"_SEG_",$I1883,"_PROV_",$D1883),Catalogo_Precios,AJ$8,FALSE)),N1883=0),0,VLOOKUP(CONCATENATE("ALI_",$C1883,"_SEG_",$I1883,"_PROV_",$D1883),Catalogo_Precios,AJ$8,FALSE))</f>
        <v>851</v>
      </c>
      <c r="AK1883" s="57">
        <f t="shared" ref="AK1883" si="22714">IF(OR(ISERROR(VLOOKUP(CONCATENATE("ALI_",$C1883,"_SEG_",$I1883,"_PROV_",$D1883),Catalogo_Precios,AK$8,FALSE)),O1883=0),0,VLOOKUP(CONCATENATE("ALI_",$C1883,"_SEG_",$I1883,"_PROV_",$D1883),Catalogo_Precios,AK$8,FALSE))</f>
        <v>851</v>
      </c>
      <c r="AL1883" s="53"/>
      <c r="AM1883" s="59" t="str">
        <f t="shared" si="22528"/>
        <v>ALI_120_SEG_13</v>
      </c>
      <c r="AN1883" s="59" t="str">
        <f t="shared" si="22529"/>
        <v>ALI_120_SEG_13_VAL_13807451</v>
      </c>
      <c r="AO1883" s="60">
        <f t="shared" ref="AO1883" si="22715">IF(OR(AB1883="",AB1883=0),0,COUNTIF(Codificacion,AM1883))</f>
        <v>5</v>
      </c>
      <c r="AP1883" s="61">
        <f t="array" ref="AP1883">MIN(IF(Codificacion=AM1883,Total_Cotizacion,""))</f>
        <v>11591866.84</v>
      </c>
      <c r="AQ1883" s="62" t="b">
        <f t="shared" si="22531"/>
        <v>0</v>
      </c>
      <c r="AR1883" s="51" t="str">
        <f t="shared" ref="AR1883" si="22716">IF(COUNTIF(Codificacion2,CONCATENATE(AM1883,"_VAL_",AB1883))&gt;1,"Empate","")</f>
        <v>Empate</v>
      </c>
      <c r="AS1883" s="63" t="str">
        <f t="shared" si="22394"/>
        <v/>
      </c>
      <c r="AT1883" s="59" t="str">
        <f t="shared" si="22533"/>
        <v>ALI_120_SEG_13_</v>
      </c>
      <c r="AU1883" s="63">
        <f t="shared" ref="AU1883" si="22717">IF(AND(COUNTIF(Codificacion3,AT1883)&lt;AO1883),1,COUNTIF(Codificacion3,AT1883))</f>
        <v>1</v>
      </c>
      <c r="AV1883" s="62" t="str">
        <f t="shared" si="22535"/>
        <v>No Seleccionada</v>
      </c>
      <c r="AW1883" s="53"/>
      <c r="AX1883" s="51" t="str">
        <f t="shared" si="22536"/>
        <v>ALI_120_SEG_13FALSO</v>
      </c>
      <c r="AY1883" s="51">
        <f t="shared" si="22517"/>
        <v>4</v>
      </c>
      <c r="AZ1883" s="64" t="b">
        <f t="shared" si="22537"/>
        <v>0</v>
      </c>
    </row>
    <row r="1884" spans="1:52" x14ac:dyDescent="0.2">
      <c r="A1884" s="50" t="b">
        <f t="shared" si="22480"/>
        <v>0</v>
      </c>
      <c r="B1884" s="51" t="s">
        <v>156</v>
      </c>
      <c r="C1884" s="52">
        <v>120</v>
      </c>
      <c r="D1884" s="52">
        <f t="shared" ref="D1884" si="22718">IF(ISERROR(VLOOKUP(E1884,Proveedores,2,FALSE)),"",VLOOKUP(E1884,Proveedores,2,FALSE))</f>
        <v>2095</v>
      </c>
      <c r="E1884" s="53" t="s">
        <v>157</v>
      </c>
      <c r="F1884" s="54">
        <v>295</v>
      </c>
      <c r="G1884" s="53" t="s">
        <v>56</v>
      </c>
      <c r="H1884" s="53" t="s">
        <v>69</v>
      </c>
      <c r="I1884" s="52">
        <v>14</v>
      </c>
      <c r="J1884" s="53" t="s">
        <v>58</v>
      </c>
      <c r="K1884" s="55">
        <v>44835</v>
      </c>
      <c r="L1884" s="56">
        <v>7234</v>
      </c>
      <c r="M1884" s="56">
        <v>8275</v>
      </c>
      <c r="N1884" s="56">
        <v>4819</v>
      </c>
      <c r="O1884" s="56">
        <v>285</v>
      </c>
      <c r="P1884" s="57">
        <v>512</v>
      </c>
      <c r="Q1884" s="58">
        <v>0</v>
      </c>
      <c r="R1884" s="57">
        <v>512</v>
      </c>
      <c r="S1884" s="57">
        <v>681</v>
      </c>
      <c r="T1884" s="58">
        <v>0</v>
      </c>
      <c r="U1884" s="57">
        <v>681</v>
      </c>
      <c r="V1884" s="57">
        <v>851</v>
      </c>
      <c r="W1884" s="58">
        <v>0</v>
      </c>
      <c r="X1884" s="57">
        <v>851</v>
      </c>
      <c r="Y1884" s="57">
        <v>851</v>
      </c>
      <c r="Z1884" s="58">
        <v>0</v>
      </c>
      <c r="AA1884" s="57">
        <v>851</v>
      </c>
      <c r="AB1884" s="57">
        <v>13682587</v>
      </c>
      <c r="AC1884" s="53" t="str">
        <f t="shared" si="22519"/>
        <v>Registro Valido</v>
      </c>
      <c r="AD1884" s="57">
        <f t="shared" ref="AD1884" si="22719">IF(OR(ISERROR(VLOOKUP(CONCATENATE("ALI_",$C1884,"_SEG_",$I1884,"_PROV_",$D1884),Catalogo_Precios,AD$8,FALSE)),L1884=0),0,VLOOKUP(CONCATENATE("ALI_",$C1884,"_SEG_",$I1884,"_PROV_",$D1884),Catalogo_Precios,AD$8,FALSE))</f>
        <v>512</v>
      </c>
      <c r="AE1884" s="57">
        <f t="shared" ref="AE1884" si="22720">IF(OR(ISERROR(VLOOKUP(CONCATENATE("ALI_",$C1884,"_SEG_",$I1884,"_PROV_",$D1884),Catalogo_Precios,AE$8,FALSE)),M1884=0),0,VLOOKUP(CONCATENATE("ALI_",$C1884,"_SEG_",$I1884,"_PROV_",$D1884),Catalogo_Precios,AE$8,FALSE))</f>
        <v>681</v>
      </c>
      <c r="AF1884" s="57">
        <f t="shared" ref="AF1884" si="22721">IF(OR(ISERROR(VLOOKUP(CONCATENATE("ALI_",$C1884,"_SEG_",$I1884,"_PROV_",$D1884),Catalogo_Precios,AF$8,FALSE)),N1884=0),0,VLOOKUP(CONCATENATE("ALI_",$C1884,"_SEG_",$I1884,"_PROV_",$D1884),Catalogo_Precios,AF$8,FALSE))</f>
        <v>851</v>
      </c>
      <c r="AG1884" s="57">
        <f t="shared" ref="AG1884" si="22722">IF(OR(ISERROR(VLOOKUP(CONCATENATE("ALI_",$C1884,"_SEG_",$I1884,"_PROV_",$D1884),Catalogo_Precios,AG$8,FALSE)),O1884=0),0,VLOOKUP(CONCATENATE("ALI_",$C1884,"_SEG_",$I1884,"_PROV_",$D1884),Catalogo_Precios,AG$8,FALSE))</f>
        <v>851</v>
      </c>
      <c r="AH1884" s="57">
        <f t="shared" ref="AH1884" si="22723">IF(OR(ISERROR(VLOOKUP(CONCATENATE("ALI_",$C1884,"_SEG_",$I1884,"_PROV_",$D1884),Catalogo_Precios,AH$8,FALSE)),L1884=0),0,VLOOKUP(CONCATENATE("ALI_",$C1884,"_SEG_",$I1884,"_PROV_",$D1884),Catalogo_Precios,AH$8,FALSE))</f>
        <v>512</v>
      </c>
      <c r="AI1884" s="57">
        <f t="shared" ref="AI1884" si="22724">IF(OR(ISERROR(VLOOKUP(CONCATENATE("ALI_",$C1884,"_SEG_",$I1884,"_PROV_",$D1884),Catalogo_Precios,AI$8,FALSE)),M1884=0),0,VLOOKUP(CONCATENATE("ALI_",$C1884,"_SEG_",$I1884,"_PROV_",$D1884),Catalogo_Precios,AI$8,FALSE))</f>
        <v>681</v>
      </c>
      <c r="AJ1884" s="57">
        <f t="shared" ref="AJ1884" si="22725">IF(OR(ISERROR(VLOOKUP(CONCATENATE("ALI_",$C1884,"_SEG_",$I1884,"_PROV_",$D1884),Catalogo_Precios,AJ$8,FALSE)),N1884=0),0,VLOOKUP(CONCATENATE("ALI_",$C1884,"_SEG_",$I1884,"_PROV_",$D1884),Catalogo_Precios,AJ$8,FALSE))</f>
        <v>851</v>
      </c>
      <c r="AK1884" s="57">
        <f t="shared" ref="AK1884" si="22726">IF(OR(ISERROR(VLOOKUP(CONCATENATE("ALI_",$C1884,"_SEG_",$I1884,"_PROV_",$D1884),Catalogo_Precios,AK$8,FALSE)),O1884=0),0,VLOOKUP(CONCATENATE("ALI_",$C1884,"_SEG_",$I1884,"_PROV_",$D1884),Catalogo_Precios,AK$8,FALSE))</f>
        <v>851</v>
      </c>
      <c r="AL1884" s="53"/>
      <c r="AM1884" s="59" t="str">
        <f t="shared" si="22528"/>
        <v>ALI_120_SEG_14</v>
      </c>
      <c r="AN1884" s="59" t="str">
        <f t="shared" si="22529"/>
        <v>ALI_120_SEG_14_VAL_13682587</v>
      </c>
      <c r="AO1884" s="60">
        <f t="shared" ref="AO1884" si="22727">IF(OR(AB1884="",AB1884=0),0,COUNTIF(Codificacion,AM1884))</f>
        <v>5</v>
      </c>
      <c r="AP1884" s="61">
        <f t="array" ref="AP1884">MIN(IF(Codificacion=AM1884,Total_Cotizacion,""))</f>
        <v>11487059.76</v>
      </c>
      <c r="AQ1884" s="62" t="b">
        <f t="shared" si="22531"/>
        <v>0</v>
      </c>
      <c r="AR1884" s="51" t="str">
        <f t="shared" ref="AR1884" si="22728">IF(COUNTIF(Codificacion2,CONCATENATE(AM1884,"_VAL_",AB1884))&gt;1,"Empate","")</f>
        <v>Empate</v>
      </c>
      <c r="AS1884" s="63" t="str">
        <f t="shared" si="22394"/>
        <v/>
      </c>
      <c r="AT1884" s="59" t="str">
        <f t="shared" si="22533"/>
        <v>ALI_120_SEG_14_</v>
      </c>
      <c r="AU1884" s="63">
        <f t="shared" ref="AU1884" si="22729">IF(AND(COUNTIF(Codificacion3,AT1884)&lt;AO1884),1,COUNTIF(Codificacion3,AT1884))</f>
        <v>1</v>
      </c>
      <c r="AV1884" s="62" t="str">
        <f t="shared" si="22535"/>
        <v>No Seleccionada</v>
      </c>
      <c r="AW1884" s="53"/>
      <c r="AX1884" s="51" t="str">
        <f t="shared" si="22536"/>
        <v>ALI_120_SEG_14FALSO</v>
      </c>
      <c r="AY1884" s="51">
        <f t="shared" si="22517"/>
        <v>4</v>
      </c>
      <c r="AZ1884" s="64" t="b">
        <f t="shared" si="22537"/>
        <v>0</v>
      </c>
    </row>
    <row r="1885" spans="1:52" x14ac:dyDescent="0.2">
      <c r="A1885" s="50" t="b">
        <f t="shared" si="22480"/>
        <v>0</v>
      </c>
      <c r="B1885" s="51" t="s">
        <v>156</v>
      </c>
      <c r="C1885" s="52">
        <v>120</v>
      </c>
      <c r="D1885" s="52">
        <f t="shared" ref="D1885" si="22730">IF(ISERROR(VLOOKUP(E1885,Proveedores,2,FALSE)),"",VLOOKUP(E1885,Proveedores,2,FALSE))</f>
        <v>2095</v>
      </c>
      <c r="E1885" s="53" t="s">
        <v>157</v>
      </c>
      <c r="F1885" s="54">
        <v>296</v>
      </c>
      <c r="G1885" s="53" t="s">
        <v>56</v>
      </c>
      <c r="H1885" s="53" t="s">
        <v>69</v>
      </c>
      <c r="I1885" s="52">
        <v>15</v>
      </c>
      <c r="J1885" s="53" t="s">
        <v>58</v>
      </c>
      <c r="K1885" s="55">
        <v>44835</v>
      </c>
      <c r="L1885" s="56">
        <v>6840</v>
      </c>
      <c r="M1885" s="56">
        <v>7822</v>
      </c>
      <c r="N1885" s="56">
        <v>4558</v>
      </c>
      <c r="O1885" s="56">
        <v>271</v>
      </c>
      <c r="P1885" s="57">
        <v>512</v>
      </c>
      <c r="Q1885" s="58">
        <v>0</v>
      </c>
      <c r="R1885" s="57">
        <v>512</v>
      </c>
      <c r="S1885" s="57">
        <v>681</v>
      </c>
      <c r="T1885" s="58">
        <v>0</v>
      </c>
      <c r="U1885" s="57">
        <v>681</v>
      </c>
      <c r="V1885" s="57">
        <v>851</v>
      </c>
      <c r="W1885" s="58">
        <v>0</v>
      </c>
      <c r="X1885" s="57">
        <v>851</v>
      </c>
      <c r="Y1885" s="57">
        <v>851</v>
      </c>
      <c r="Z1885" s="58">
        <v>0</v>
      </c>
      <c r="AA1885" s="57">
        <v>851</v>
      </c>
      <c r="AB1885" s="57">
        <v>12938341</v>
      </c>
      <c r="AC1885" s="53" t="str">
        <f t="shared" si="22519"/>
        <v>Registro Valido</v>
      </c>
      <c r="AD1885" s="57">
        <f t="shared" ref="AD1885" si="22731">IF(OR(ISERROR(VLOOKUP(CONCATENATE("ALI_",$C1885,"_SEG_",$I1885,"_PROV_",$D1885),Catalogo_Precios,AD$8,FALSE)),L1885=0),0,VLOOKUP(CONCATENATE("ALI_",$C1885,"_SEG_",$I1885,"_PROV_",$D1885),Catalogo_Precios,AD$8,FALSE))</f>
        <v>512</v>
      </c>
      <c r="AE1885" s="57">
        <f t="shared" ref="AE1885" si="22732">IF(OR(ISERROR(VLOOKUP(CONCATENATE("ALI_",$C1885,"_SEG_",$I1885,"_PROV_",$D1885),Catalogo_Precios,AE$8,FALSE)),M1885=0),0,VLOOKUP(CONCATENATE("ALI_",$C1885,"_SEG_",$I1885,"_PROV_",$D1885),Catalogo_Precios,AE$8,FALSE))</f>
        <v>681</v>
      </c>
      <c r="AF1885" s="57">
        <f t="shared" ref="AF1885" si="22733">IF(OR(ISERROR(VLOOKUP(CONCATENATE("ALI_",$C1885,"_SEG_",$I1885,"_PROV_",$D1885),Catalogo_Precios,AF$8,FALSE)),N1885=0),0,VLOOKUP(CONCATENATE("ALI_",$C1885,"_SEG_",$I1885,"_PROV_",$D1885),Catalogo_Precios,AF$8,FALSE))</f>
        <v>851</v>
      </c>
      <c r="AG1885" s="57">
        <f t="shared" ref="AG1885" si="22734">IF(OR(ISERROR(VLOOKUP(CONCATENATE("ALI_",$C1885,"_SEG_",$I1885,"_PROV_",$D1885),Catalogo_Precios,AG$8,FALSE)),O1885=0),0,VLOOKUP(CONCATENATE("ALI_",$C1885,"_SEG_",$I1885,"_PROV_",$D1885),Catalogo_Precios,AG$8,FALSE))</f>
        <v>851</v>
      </c>
      <c r="AH1885" s="57">
        <f t="shared" ref="AH1885" si="22735">IF(OR(ISERROR(VLOOKUP(CONCATENATE("ALI_",$C1885,"_SEG_",$I1885,"_PROV_",$D1885),Catalogo_Precios,AH$8,FALSE)),L1885=0),0,VLOOKUP(CONCATENATE("ALI_",$C1885,"_SEG_",$I1885,"_PROV_",$D1885),Catalogo_Precios,AH$8,FALSE))</f>
        <v>512</v>
      </c>
      <c r="AI1885" s="57">
        <f t="shared" ref="AI1885" si="22736">IF(OR(ISERROR(VLOOKUP(CONCATENATE("ALI_",$C1885,"_SEG_",$I1885,"_PROV_",$D1885),Catalogo_Precios,AI$8,FALSE)),M1885=0),0,VLOOKUP(CONCATENATE("ALI_",$C1885,"_SEG_",$I1885,"_PROV_",$D1885),Catalogo_Precios,AI$8,FALSE))</f>
        <v>681</v>
      </c>
      <c r="AJ1885" s="57">
        <f t="shared" ref="AJ1885" si="22737">IF(OR(ISERROR(VLOOKUP(CONCATENATE("ALI_",$C1885,"_SEG_",$I1885,"_PROV_",$D1885),Catalogo_Precios,AJ$8,FALSE)),N1885=0),0,VLOOKUP(CONCATENATE("ALI_",$C1885,"_SEG_",$I1885,"_PROV_",$D1885),Catalogo_Precios,AJ$8,FALSE))</f>
        <v>851</v>
      </c>
      <c r="AK1885" s="57">
        <f t="shared" ref="AK1885" si="22738">IF(OR(ISERROR(VLOOKUP(CONCATENATE("ALI_",$C1885,"_SEG_",$I1885,"_PROV_",$D1885),Catalogo_Precios,AK$8,FALSE)),O1885=0),0,VLOOKUP(CONCATENATE("ALI_",$C1885,"_SEG_",$I1885,"_PROV_",$D1885),Catalogo_Precios,AK$8,FALSE))</f>
        <v>851</v>
      </c>
      <c r="AL1885" s="53"/>
      <c r="AM1885" s="59" t="str">
        <f t="shared" si="22528"/>
        <v>ALI_120_SEG_15</v>
      </c>
      <c r="AN1885" s="59" t="str">
        <f t="shared" si="22529"/>
        <v>ALI_120_SEG_15_VAL_12938341</v>
      </c>
      <c r="AO1885" s="60">
        <f t="shared" ref="AO1885" si="22739">IF(OR(AB1885="",AB1885=0),0,COUNTIF(Codificacion,AM1885))</f>
        <v>5</v>
      </c>
      <c r="AP1885" s="61">
        <f t="array" ref="AP1885">MIN(IF(Codificacion=AM1885,Total_Cotizacion,""))</f>
        <v>10862105.960000001</v>
      </c>
      <c r="AQ1885" s="62" t="b">
        <f t="shared" si="22531"/>
        <v>0</v>
      </c>
      <c r="AR1885" s="51" t="str">
        <f t="shared" ref="AR1885" si="22740">IF(COUNTIF(Codificacion2,CONCATENATE(AM1885,"_VAL_",AB1885))&gt;1,"Empate","")</f>
        <v>Empate</v>
      </c>
      <c r="AS1885" s="63" t="str">
        <f t="shared" si="22394"/>
        <v/>
      </c>
      <c r="AT1885" s="59" t="str">
        <f t="shared" si="22533"/>
        <v>ALI_120_SEG_15_</v>
      </c>
      <c r="AU1885" s="63">
        <f t="shared" ref="AU1885" si="22741">IF(AND(COUNTIF(Codificacion3,AT1885)&lt;AO1885),1,COUNTIF(Codificacion3,AT1885))</f>
        <v>1</v>
      </c>
      <c r="AV1885" s="62" t="str">
        <f t="shared" si="22535"/>
        <v>No Seleccionada</v>
      </c>
      <c r="AW1885" s="53"/>
      <c r="AX1885" s="51" t="str">
        <f t="shared" si="22536"/>
        <v>ALI_120_SEG_15FALSO</v>
      </c>
      <c r="AY1885" s="51">
        <f t="shared" si="22517"/>
        <v>4</v>
      </c>
      <c r="AZ1885" s="64" t="b">
        <f t="shared" si="22537"/>
        <v>0</v>
      </c>
    </row>
    <row r="1886" spans="1:52" x14ac:dyDescent="0.2">
      <c r="A1886" s="50" t="b">
        <f t="shared" si="22480"/>
        <v>0</v>
      </c>
      <c r="B1886" s="51" t="s">
        <v>156</v>
      </c>
      <c r="C1886" s="52">
        <v>45</v>
      </c>
      <c r="D1886" s="52">
        <f t="shared" ref="D1886" si="22742">IF(ISERROR(VLOOKUP(E1886,Proveedores,2,FALSE)),"",VLOOKUP(E1886,Proveedores,2,FALSE))</f>
        <v>2095</v>
      </c>
      <c r="E1886" s="53" t="s">
        <v>157</v>
      </c>
      <c r="F1886" s="54">
        <v>321</v>
      </c>
      <c r="G1886" s="53" t="s">
        <v>56</v>
      </c>
      <c r="H1886" s="53" t="s">
        <v>67</v>
      </c>
      <c r="I1886" s="52">
        <v>12</v>
      </c>
      <c r="J1886" s="53" t="s">
        <v>58</v>
      </c>
      <c r="K1886" s="55">
        <v>44835</v>
      </c>
      <c r="L1886" s="56">
        <v>6019</v>
      </c>
      <c r="M1886" s="56">
        <v>7662</v>
      </c>
      <c r="N1886" s="56">
        <v>3618</v>
      </c>
      <c r="O1886" s="56">
        <v>393</v>
      </c>
      <c r="P1886" s="57">
        <v>580</v>
      </c>
      <c r="Q1886" s="58">
        <v>0</v>
      </c>
      <c r="R1886" s="57">
        <v>580</v>
      </c>
      <c r="S1886" s="57">
        <v>774</v>
      </c>
      <c r="T1886" s="58">
        <v>0</v>
      </c>
      <c r="U1886" s="57">
        <v>774</v>
      </c>
      <c r="V1886" s="57">
        <v>1159</v>
      </c>
      <c r="W1886" s="58">
        <v>0</v>
      </c>
      <c r="X1886" s="57">
        <v>1159</v>
      </c>
      <c r="Y1886" s="57">
        <v>1159</v>
      </c>
      <c r="Z1886" s="58">
        <v>0</v>
      </c>
      <c r="AA1886" s="57">
        <v>1159</v>
      </c>
      <c r="AB1886" s="57">
        <v>14070157</v>
      </c>
      <c r="AC1886" s="53" t="str">
        <f t="shared" si="22519"/>
        <v>Registro Valido</v>
      </c>
      <c r="AD1886" s="57">
        <f t="shared" ref="AD1886" si="22743">IF(OR(ISERROR(VLOOKUP(CONCATENATE("ALI_",$C1886,"_SEG_",$I1886,"_PROV_",$D1886),Catalogo_Precios,AD$8,FALSE)),L1886=0),0,VLOOKUP(CONCATENATE("ALI_",$C1886,"_SEG_",$I1886,"_PROV_",$D1886),Catalogo_Precios,AD$8,FALSE))</f>
        <v>580</v>
      </c>
      <c r="AE1886" s="57">
        <f t="shared" ref="AE1886" si="22744">IF(OR(ISERROR(VLOOKUP(CONCATENATE("ALI_",$C1886,"_SEG_",$I1886,"_PROV_",$D1886),Catalogo_Precios,AE$8,FALSE)),M1886=0),0,VLOOKUP(CONCATENATE("ALI_",$C1886,"_SEG_",$I1886,"_PROV_",$D1886),Catalogo_Precios,AE$8,FALSE))</f>
        <v>774</v>
      </c>
      <c r="AF1886" s="57">
        <f t="shared" ref="AF1886" si="22745">IF(OR(ISERROR(VLOOKUP(CONCATENATE("ALI_",$C1886,"_SEG_",$I1886,"_PROV_",$D1886),Catalogo_Precios,AF$8,FALSE)),N1886=0),0,VLOOKUP(CONCATENATE("ALI_",$C1886,"_SEG_",$I1886,"_PROV_",$D1886),Catalogo_Precios,AF$8,FALSE))</f>
        <v>1159</v>
      </c>
      <c r="AG1886" s="57">
        <f t="shared" ref="AG1886" si="22746">IF(OR(ISERROR(VLOOKUP(CONCATENATE("ALI_",$C1886,"_SEG_",$I1886,"_PROV_",$D1886),Catalogo_Precios,AG$8,FALSE)),O1886=0),0,VLOOKUP(CONCATENATE("ALI_",$C1886,"_SEG_",$I1886,"_PROV_",$D1886),Catalogo_Precios,AG$8,FALSE))</f>
        <v>1159</v>
      </c>
      <c r="AH1886" s="57">
        <f t="shared" ref="AH1886" si="22747">IF(OR(ISERROR(VLOOKUP(CONCATENATE("ALI_",$C1886,"_SEG_",$I1886,"_PROV_",$D1886),Catalogo_Precios,AH$8,FALSE)),L1886=0),0,VLOOKUP(CONCATENATE("ALI_",$C1886,"_SEG_",$I1886,"_PROV_",$D1886),Catalogo_Precios,AH$8,FALSE))</f>
        <v>578</v>
      </c>
      <c r="AI1886" s="57">
        <f t="shared" ref="AI1886" si="22748">IF(OR(ISERROR(VLOOKUP(CONCATENATE("ALI_",$C1886,"_SEG_",$I1886,"_PROV_",$D1886),Catalogo_Precios,AI$8,FALSE)),M1886=0),0,VLOOKUP(CONCATENATE("ALI_",$C1886,"_SEG_",$I1886,"_PROV_",$D1886),Catalogo_Precios,AI$8,FALSE))</f>
        <v>769</v>
      </c>
      <c r="AJ1886" s="57">
        <f t="shared" ref="AJ1886" si="22749">IF(OR(ISERROR(VLOOKUP(CONCATENATE("ALI_",$C1886,"_SEG_",$I1886,"_PROV_",$D1886),Catalogo_Precios,AJ$8,FALSE)),N1886=0),0,VLOOKUP(CONCATENATE("ALI_",$C1886,"_SEG_",$I1886,"_PROV_",$D1886),Catalogo_Precios,AJ$8,FALSE))</f>
        <v>1153</v>
      </c>
      <c r="AK1886" s="57">
        <f t="shared" ref="AK1886" si="22750">IF(OR(ISERROR(VLOOKUP(CONCATENATE("ALI_",$C1886,"_SEG_",$I1886,"_PROV_",$D1886),Catalogo_Precios,AK$8,FALSE)),O1886=0),0,VLOOKUP(CONCATENATE("ALI_",$C1886,"_SEG_",$I1886,"_PROV_",$D1886),Catalogo_Precios,AK$8,FALSE))</f>
        <v>1153</v>
      </c>
      <c r="AL1886" s="53"/>
      <c r="AM1886" s="59" t="str">
        <f t="shared" si="22528"/>
        <v>ALI_45_SEG_12</v>
      </c>
      <c r="AN1886" s="59" t="str">
        <f t="shared" si="22529"/>
        <v>ALI_45_SEG_12_VAL_14070157</v>
      </c>
      <c r="AO1886" s="60">
        <f t="shared" ref="AO1886" si="22751">IF(OR(AB1886="",AB1886=0),0,COUNTIF(Codificacion,AM1886))</f>
        <v>5</v>
      </c>
      <c r="AP1886" s="61">
        <f t="array" ref="AP1886">MIN(IF(Codificacion=AM1886,Total_Cotizacion,""))</f>
        <v>11196594.399999999</v>
      </c>
      <c r="AQ1886" s="62" t="b">
        <f t="shared" si="22531"/>
        <v>0</v>
      </c>
      <c r="AR1886" s="51" t="str">
        <f t="shared" ref="AR1886" si="22752">IF(COUNTIF(Codificacion2,CONCATENATE(AM1886,"_VAL_",AB1886))&gt;1,"Empate","")</f>
        <v/>
      </c>
      <c r="AS1886" s="63" t="str">
        <f t="shared" si="22394"/>
        <v/>
      </c>
      <c r="AT1886" s="59" t="str">
        <f t="shared" si="22533"/>
        <v>ALI_45_SEG_12_</v>
      </c>
      <c r="AU1886" s="63">
        <f t="shared" ref="AU1886" si="22753">IF(AND(COUNTIF(Codificacion3,AT1886)&lt;AO1886),1,COUNTIF(Codificacion3,AT1886))</f>
        <v>1</v>
      </c>
      <c r="AV1886" s="62" t="str">
        <f t="shared" si="22535"/>
        <v>No Seleccionada</v>
      </c>
      <c r="AW1886" s="53"/>
      <c r="AX1886" s="51" t="str">
        <f t="shared" si="22536"/>
        <v>ALI_45_SEG_12FALSO</v>
      </c>
      <c r="AY1886" s="51">
        <f t="shared" si="22517"/>
        <v>3</v>
      </c>
      <c r="AZ1886" s="64" t="b">
        <f t="shared" si="22537"/>
        <v>0</v>
      </c>
    </row>
    <row r="1887" spans="1:52" x14ac:dyDescent="0.2">
      <c r="A1887" s="50" t="b">
        <f t="shared" si="22480"/>
        <v>0</v>
      </c>
      <c r="B1887" s="51" t="s">
        <v>156</v>
      </c>
      <c r="C1887" s="52">
        <v>45</v>
      </c>
      <c r="D1887" s="52">
        <f t="shared" ref="D1887" si="22754">IF(ISERROR(VLOOKUP(E1887,Proveedores,2,FALSE)),"",VLOOKUP(E1887,Proveedores,2,FALSE))</f>
        <v>2095</v>
      </c>
      <c r="E1887" s="53" t="s">
        <v>157</v>
      </c>
      <c r="F1887" s="54">
        <v>322</v>
      </c>
      <c r="G1887" s="53" t="s">
        <v>56</v>
      </c>
      <c r="H1887" s="53" t="s">
        <v>67</v>
      </c>
      <c r="I1887" s="52">
        <v>13</v>
      </c>
      <c r="J1887" s="53" t="s">
        <v>58</v>
      </c>
      <c r="K1887" s="55">
        <v>44835</v>
      </c>
      <c r="L1887" s="56">
        <v>6391</v>
      </c>
      <c r="M1887" s="56">
        <v>8136</v>
      </c>
      <c r="N1887" s="56">
        <v>3841</v>
      </c>
      <c r="O1887" s="56">
        <v>417</v>
      </c>
      <c r="P1887" s="57">
        <v>580</v>
      </c>
      <c r="Q1887" s="58">
        <v>0</v>
      </c>
      <c r="R1887" s="57">
        <v>580</v>
      </c>
      <c r="S1887" s="57">
        <v>774</v>
      </c>
      <c r="T1887" s="58">
        <v>0</v>
      </c>
      <c r="U1887" s="57">
        <v>774</v>
      </c>
      <c r="V1887" s="57">
        <v>1159</v>
      </c>
      <c r="W1887" s="58">
        <v>0</v>
      </c>
      <c r="X1887" s="57">
        <v>1159</v>
      </c>
      <c r="Y1887" s="57">
        <v>1159</v>
      </c>
      <c r="Z1887" s="58">
        <v>0</v>
      </c>
      <c r="AA1887" s="57">
        <v>1159</v>
      </c>
      <c r="AB1887" s="57">
        <v>14939066</v>
      </c>
      <c r="AC1887" s="53" t="str">
        <f t="shared" si="22519"/>
        <v>Registro Valido</v>
      </c>
      <c r="AD1887" s="57">
        <f t="shared" ref="AD1887" si="22755">IF(OR(ISERROR(VLOOKUP(CONCATENATE("ALI_",$C1887,"_SEG_",$I1887,"_PROV_",$D1887),Catalogo_Precios,AD$8,FALSE)),L1887=0),0,VLOOKUP(CONCATENATE("ALI_",$C1887,"_SEG_",$I1887,"_PROV_",$D1887),Catalogo_Precios,AD$8,FALSE))</f>
        <v>580</v>
      </c>
      <c r="AE1887" s="57">
        <f t="shared" ref="AE1887" si="22756">IF(OR(ISERROR(VLOOKUP(CONCATENATE("ALI_",$C1887,"_SEG_",$I1887,"_PROV_",$D1887),Catalogo_Precios,AE$8,FALSE)),M1887=0),0,VLOOKUP(CONCATENATE("ALI_",$C1887,"_SEG_",$I1887,"_PROV_",$D1887),Catalogo_Precios,AE$8,FALSE))</f>
        <v>774</v>
      </c>
      <c r="AF1887" s="57">
        <f t="shared" ref="AF1887" si="22757">IF(OR(ISERROR(VLOOKUP(CONCATENATE("ALI_",$C1887,"_SEG_",$I1887,"_PROV_",$D1887),Catalogo_Precios,AF$8,FALSE)),N1887=0),0,VLOOKUP(CONCATENATE("ALI_",$C1887,"_SEG_",$I1887,"_PROV_",$D1887),Catalogo_Precios,AF$8,FALSE))</f>
        <v>1159</v>
      </c>
      <c r="AG1887" s="57">
        <f t="shared" ref="AG1887" si="22758">IF(OR(ISERROR(VLOOKUP(CONCATENATE("ALI_",$C1887,"_SEG_",$I1887,"_PROV_",$D1887),Catalogo_Precios,AG$8,FALSE)),O1887=0),0,VLOOKUP(CONCATENATE("ALI_",$C1887,"_SEG_",$I1887,"_PROV_",$D1887),Catalogo_Precios,AG$8,FALSE))</f>
        <v>1159</v>
      </c>
      <c r="AH1887" s="57">
        <f t="shared" ref="AH1887" si="22759">IF(OR(ISERROR(VLOOKUP(CONCATENATE("ALI_",$C1887,"_SEG_",$I1887,"_PROV_",$D1887),Catalogo_Precios,AH$8,FALSE)),L1887=0),0,VLOOKUP(CONCATENATE("ALI_",$C1887,"_SEG_",$I1887,"_PROV_",$D1887),Catalogo_Precios,AH$8,FALSE))</f>
        <v>578</v>
      </c>
      <c r="AI1887" s="57">
        <f t="shared" ref="AI1887" si="22760">IF(OR(ISERROR(VLOOKUP(CONCATENATE("ALI_",$C1887,"_SEG_",$I1887,"_PROV_",$D1887),Catalogo_Precios,AI$8,FALSE)),M1887=0),0,VLOOKUP(CONCATENATE("ALI_",$C1887,"_SEG_",$I1887,"_PROV_",$D1887),Catalogo_Precios,AI$8,FALSE))</f>
        <v>769</v>
      </c>
      <c r="AJ1887" s="57">
        <f t="shared" ref="AJ1887" si="22761">IF(OR(ISERROR(VLOOKUP(CONCATENATE("ALI_",$C1887,"_SEG_",$I1887,"_PROV_",$D1887),Catalogo_Precios,AJ$8,FALSE)),N1887=0),0,VLOOKUP(CONCATENATE("ALI_",$C1887,"_SEG_",$I1887,"_PROV_",$D1887),Catalogo_Precios,AJ$8,FALSE))</f>
        <v>1153</v>
      </c>
      <c r="AK1887" s="57">
        <f t="shared" ref="AK1887" si="22762">IF(OR(ISERROR(VLOOKUP(CONCATENATE("ALI_",$C1887,"_SEG_",$I1887,"_PROV_",$D1887),Catalogo_Precios,AK$8,FALSE)),O1887=0),0,VLOOKUP(CONCATENATE("ALI_",$C1887,"_SEG_",$I1887,"_PROV_",$D1887),Catalogo_Precios,AK$8,FALSE))</f>
        <v>1153</v>
      </c>
      <c r="AL1887" s="53"/>
      <c r="AM1887" s="59" t="str">
        <f t="shared" si="22528"/>
        <v>ALI_45_SEG_13</v>
      </c>
      <c r="AN1887" s="59" t="str">
        <f t="shared" si="22529"/>
        <v>ALI_45_SEG_13_VAL_14939066</v>
      </c>
      <c r="AO1887" s="60">
        <f t="shared" ref="AO1887" si="22763">IF(OR(AB1887="",AB1887=0),0,COUNTIF(Codificacion,AM1887))</f>
        <v>5</v>
      </c>
      <c r="AP1887" s="61">
        <f t="array" ref="AP1887">MIN(IF(Codificacion=AM1887,Total_Cotizacion,""))</f>
        <v>11888044.800000001</v>
      </c>
      <c r="AQ1887" s="62" t="b">
        <f t="shared" si="22531"/>
        <v>0</v>
      </c>
      <c r="AR1887" s="51" t="str">
        <f t="shared" ref="AR1887" si="22764">IF(COUNTIF(Codificacion2,CONCATENATE(AM1887,"_VAL_",AB1887))&gt;1,"Empate","")</f>
        <v/>
      </c>
      <c r="AS1887" s="63" t="str">
        <f t="shared" si="22394"/>
        <v/>
      </c>
      <c r="AT1887" s="59" t="str">
        <f t="shared" si="22533"/>
        <v>ALI_45_SEG_13_</v>
      </c>
      <c r="AU1887" s="63">
        <f t="shared" ref="AU1887" si="22765">IF(AND(COUNTIF(Codificacion3,AT1887)&lt;AO1887),1,COUNTIF(Codificacion3,AT1887))</f>
        <v>1</v>
      </c>
      <c r="AV1887" s="62" t="str">
        <f t="shared" si="22535"/>
        <v>No Seleccionada</v>
      </c>
      <c r="AW1887" s="53"/>
      <c r="AX1887" s="51" t="str">
        <f t="shared" si="22536"/>
        <v>ALI_45_SEG_13FALSO</v>
      </c>
      <c r="AY1887" s="51">
        <f t="shared" si="22517"/>
        <v>3</v>
      </c>
      <c r="AZ1887" s="64" t="b">
        <f t="shared" si="22537"/>
        <v>0</v>
      </c>
    </row>
    <row r="1888" spans="1:52" x14ac:dyDescent="0.2">
      <c r="A1888" s="50" t="b">
        <f t="shared" si="22480"/>
        <v>0</v>
      </c>
      <c r="B1888" s="51" t="s">
        <v>156</v>
      </c>
      <c r="C1888" s="52">
        <v>45</v>
      </c>
      <c r="D1888" s="52">
        <f t="shared" ref="D1888" si="22766">IF(ISERROR(VLOOKUP(E1888,Proveedores,2,FALSE)),"",VLOOKUP(E1888,Proveedores,2,FALSE))</f>
        <v>2095</v>
      </c>
      <c r="E1888" s="53" t="s">
        <v>157</v>
      </c>
      <c r="F1888" s="54">
        <v>323</v>
      </c>
      <c r="G1888" s="53" t="s">
        <v>56</v>
      </c>
      <c r="H1888" s="53" t="s">
        <v>67</v>
      </c>
      <c r="I1888" s="52">
        <v>14</v>
      </c>
      <c r="J1888" s="53" t="s">
        <v>58</v>
      </c>
      <c r="K1888" s="55">
        <v>44835</v>
      </c>
      <c r="L1888" s="56">
        <v>6333</v>
      </c>
      <c r="M1888" s="56">
        <v>8062</v>
      </c>
      <c r="N1888" s="56">
        <v>3806</v>
      </c>
      <c r="O1888" s="56">
        <v>414</v>
      </c>
      <c r="P1888" s="57">
        <v>580</v>
      </c>
      <c r="Q1888" s="58">
        <v>0</v>
      </c>
      <c r="R1888" s="57">
        <v>580</v>
      </c>
      <c r="S1888" s="57">
        <v>774</v>
      </c>
      <c r="T1888" s="58">
        <v>0</v>
      </c>
      <c r="U1888" s="57">
        <v>774</v>
      </c>
      <c r="V1888" s="57">
        <v>1159</v>
      </c>
      <c r="W1888" s="58">
        <v>0</v>
      </c>
      <c r="X1888" s="57">
        <v>1159</v>
      </c>
      <c r="Y1888" s="57">
        <v>1159</v>
      </c>
      <c r="Z1888" s="58">
        <v>0</v>
      </c>
      <c r="AA1888" s="57">
        <v>1159</v>
      </c>
      <c r="AB1888" s="57">
        <v>14804108</v>
      </c>
      <c r="AC1888" s="53" t="str">
        <f t="shared" si="22519"/>
        <v>Registro Valido</v>
      </c>
      <c r="AD1888" s="57">
        <f t="shared" ref="AD1888" si="22767">IF(OR(ISERROR(VLOOKUP(CONCATENATE("ALI_",$C1888,"_SEG_",$I1888,"_PROV_",$D1888),Catalogo_Precios,AD$8,FALSE)),L1888=0),0,VLOOKUP(CONCATENATE("ALI_",$C1888,"_SEG_",$I1888,"_PROV_",$D1888),Catalogo_Precios,AD$8,FALSE))</f>
        <v>580</v>
      </c>
      <c r="AE1888" s="57">
        <f t="shared" ref="AE1888" si="22768">IF(OR(ISERROR(VLOOKUP(CONCATENATE("ALI_",$C1888,"_SEG_",$I1888,"_PROV_",$D1888),Catalogo_Precios,AE$8,FALSE)),M1888=0),0,VLOOKUP(CONCATENATE("ALI_",$C1888,"_SEG_",$I1888,"_PROV_",$D1888),Catalogo_Precios,AE$8,FALSE))</f>
        <v>774</v>
      </c>
      <c r="AF1888" s="57">
        <f t="shared" ref="AF1888" si="22769">IF(OR(ISERROR(VLOOKUP(CONCATENATE("ALI_",$C1888,"_SEG_",$I1888,"_PROV_",$D1888),Catalogo_Precios,AF$8,FALSE)),N1888=0),0,VLOOKUP(CONCATENATE("ALI_",$C1888,"_SEG_",$I1888,"_PROV_",$D1888),Catalogo_Precios,AF$8,FALSE))</f>
        <v>1159</v>
      </c>
      <c r="AG1888" s="57">
        <f t="shared" ref="AG1888" si="22770">IF(OR(ISERROR(VLOOKUP(CONCATENATE("ALI_",$C1888,"_SEG_",$I1888,"_PROV_",$D1888),Catalogo_Precios,AG$8,FALSE)),O1888=0),0,VLOOKUP(CONCATENATE("ALI_",$C1888,"_SEG_",$I1888,"_PROV_",$D1888),Catalogo_Precios,AG$8,FALSE))</f>
        <v>1159</v>
      </c>
      <c r="AH1888" s="57">
        <f t="shared" ref="AH1888" si="22771">IF(OR(ISERROR(VLOOKUP(CONCATENATE("ALI_",$C1888,"_SEG_",$I1888,"_PROV_",$D1888),Catalogo_Precios,AH$8,FALSE)),L1888=0),0,VLOOKUP(CONCATENATE("ALI_",$C1888,"_SEG_",$I1888,"_PROV_",$D1888),Catalogo_Precios,AH$8,FALSE))</f>
        <v>578</v>
      </c>
      <c r="AI1888" s="57">
        <f t="shared" ref="AI1888" si="22772">IF(OR(ISERROR(VLOOKUP(CONCATENATE("ALI_",$C1888,"_SEG_",$I1888,"_PROV_",$D1888),Catalogo_Precios,AI$8,FALSE)),M1888=0),0,VLOOKUP(CONCATENATE("ALI_",$C1888,"_SEG_",$I1888,"_PROV_",$D1888),Catalogo_Precios,AI$8,FALSE))</f>
        <v>769</v>
      </c>
      <c r="AJ1888" s="57">
        <f t="shared" ref="AJ1888" si="22773">IF(OR(ISERROR(VLOOKUP(CONCATENATE("ALI_",$C1888,"_SEG_",$I1888,"_PROV_",$D1888),Catalogo_Precios,AJ$8,FALSE)),N1888=0),0,VLOOKUP(CONCATENATE("ALI_",$C1888,"_SEG_",$I1888,"_PROV_",$D1888),Catalogo_Precios,AJ$8,FALSE))</f>
        <v>1153</v>
      </c>
      <c r="AK1888" s="57">
        <f t="shared" ref="AK1888" si="22774">IF(OR(ISERROR(VLOOKUP(CONCATENATE("ALI_",$C1888,"_SEG_",$I1888,"_PROV_",$D1888),Catalogo_Precios,AK$8,FALSE)),O1888=0),0,VLOOKUP(CONCATENATE("ALI_",$C1888,"_SEG_",$I1888,"_PROV_",$D1888),Catalogo_Precios,AK$8,FALSE))</f>
        <v>1153</v>
      </c>
      <c r="AL1888" s="53"/>
      <c r="AM1888" s="59" t="str">
        <f t="shared" si="22528"/>
        <v>ALI_45_SEG_14</v>
      </c>
      <c r="AN1888" s="59" t="str">
        <f t="shared" si="22529"/>
        <v>ALI_45_SEG_14_VAL_14804108</v>
      </c>
      <c r="AO1888" s="60">
        <f t="shared" ref="AO1888" si="22775">IF(OR(AB1888="",AB1888=0),0,COUNTIF(Codificacion,AM1888))</f>
        <v>5</v>
      </c>
      <c r="AP1888" s="61">
        <f t="array" ref="AP1888">MIN(IF(Codificacion=AM1888,Total_Cotizacion,""))</f>
        <v>11780649.6</v>
      </c>
      <c r="AQ1888" s="62" t="b">
        <f t="shared" si="22531"/>
        <v>0</v>
      </c>
      <c r="AR1888" s="51" t="str">
        <f t="shared" ref="AR1888" si="22776">IF(COUNTIF(Codificacion2,CONCATENATE(AM1888,"_VAL_",AB1888))&gt;1,"Empate","")</f>
        <v/>
      </c>
      <c r="AS1888" s="63" t="str">
        <f t="shared" si="22394"/>
        <v/>
      </c>
      <c r="AT1888" s="59" t="str">
        <f t="shared" si="22533"/>
        <v>ALI_45_SEG_14_</v>
      </c>
      <c r="AU1888" s="63">
        <f t="shared" ref="AU1888" si="22777">IF(AND(COUNTIF(Codificacion3,AT1888)&lt;AO1888),1,COUNTIF(Codificacion3,AT1888))</f>
        <v>1</v>
      </c>
      <c r="AV1888" s="62" t="str">
        <f t="shared" si="22535"/>
        <v>No Seleccionada</v>
      </c>
      <c r="AW1888" s="53"/>
      <c r="AX1888" s="51" t="str">
        <f t="shared" si="22536"/>
        <v>ALI_45_SEG_14FALSO</v>
      </c>
      <c r="AY1888" s="51">
        <f t="shared" si="22517"/>
        <v>3</v>
      </c>
      <c r="AZ1888" s="64" t="b">
        <f t="shared" si="22537"/>
        <v>0</v>
      </c>
    </row>
    <row r="1889" spans="1:52" x14ac:dyDescent="0.2">
      <c r="A1889" s="50" t="b">
        <f t="shared" si="22480"/>
        <v>0</v>
      </c>
      <c r="B1889" s="51" t="s">
        <v>156</v>
      </c>
      <c r="C1889" s="52">
        <v>45</v>
      </c>
      <c r="D1889" s="52">
        <f t="shared" ref="D1889" si="22778">IF(ISERROR(VLOOKUP(E1889,Proveedores,2,FALSE)),"",VLOOKUP(E1889,Proveedores,2,FALSE))</f>
        <v>2095</v>
      </c>
      <c r="E1889" s="53" t="s">
        <v>157</v>
      </c>
      <c r="F1889" s="54">
        <v>324</v>
      </c>
      <c r="G1889" s="53" t="s">
        <v>56</v>
      </c>
      <c r="H1889" s="53" t="s">
        <v>67</v>
      </c>
      <c r="I1889" s="52">
        <v>15</v>
      </c>
      <c r="J1889" s="53" t="s">
        <v>58</v>
      </c>
      <c r="K1889" s="55">
        <v>44835</v>
      </c>
      <c r="L1889" s="56">
        <v>5986</v>
      </c>
      <c r="M1889" s="56">
        <v>7618</v>
      </c>
      <c r="N1889" s="56">
        <v>3598</v>
      </c>
      <c r="O1889" s="56">
        <v>392</v>
      </c>
      <c r="P1889" s="57">
        <v>580</v>
      </c>
      <c r="Q1889" s="58">
        <v>0</v>
      </c>
      <c r="R1889" s="57">
        <v>580</v>
      </c>
      <c r="S1889" s="57">
        <v>774</v>
      </c>
      <c r="T1889" s="58">
        <v>0</v>
      </c>
      <c r="U1889" s="57">
        <v>774</v>
      </c>
      <c r="V1889" s="57">
        <v>1159</v>
      </c>
      <c r="W1889" s="58">
        <v>0</v>
      </c>
      <c r="X1889" s="57">
        <v>1159</v>
      </c>
      <c r="Y1889" s="57">
        <v>1159</v>
      </c>
      <c r="Z1889" s="58">
        <v>0</v>
      </c>
      <c r="AA1889" s="57">
        <v>1159</v>
      </c>
      <c r="AB1889" s="57">
        <v>13992622</v>
      </c>
      <c r="AC1889" s="53" t="str">
        <f t="shared" si="22519"/>
        <v>Registro Valido</v>
      </c>
      <c r="AD1889" s="57">
        <f t="shared" ref="AD1889" si="22779">IF(OR(ISERROR(VLOOKUP(CONCATENATE("ALI_",$C1889,"_SEG_",$I1889,"_PROV_",$D1889),Catalogo_Precios,AD$8,FALSE)),L1889=0),0,VLOOKUP(CONCATENATE("ALI_",$C1889,"_SEG_",$I1889,"_PROV_",$D1889),Catalogo_Precios,AD$8,FALSE))</f>
        <v>580</v>
      </c>
      <c r="AE1889" s="57">
        <f t="shared" ref="AE1889" si="22780">IF(OR(ISERROR(VLOOKUP(CONCATENATE("ALI_",$C1889,"_SEG_",$I1889,"_PROV_",$D1889),Catalogo_Precios,AE$8,FALSE)),M1889=0),0,VLOOKUP(CONCATENATE("ALI_",$C1889,"_SEG_",$I1889,"_PROV_",$D1889),Catalogo_Precios,AE$8,FALSE))</f>
        <v>774</v>
      </c>
      <c r="AF1889" s="57">
        <f t="shared" ref="AF1889" si="22781">IF(OR(ISERROR(VLOOKUP(CONCATENATE("ALI_",$C1889,"_SEG_",$I1889,"_PROV_",$D1889),Catalogo_Precios,AF$8,FALSE)),N1889=0),0,VLOOKUP(CONCATENATE("ALI_",$C1889,"_SEG_",$I1889,"_PROV_",$D1889),Catalogo_Precios,AF$8,FALSE))</f>
        <v>1159</v>
      </c>
      <c r="AG1889" s="57">
        <f t="shared" ref="AG1889" si="22782">IF(OR(ISERROR(VLOOKUP(CONCATENATE("ALI_",$C1889,"_SEG_",$I1889,"_PROV_",$D1889),Catalogo_Precios,AG$8,FALSE)),O1889=0),0,VLOOKUP(CONCATENATE("ALI_",$C1889,"_SEG_",$I1889,"_PROV_",$D1889),Catalogo_Precios,AG$8,FALSE))</f>
        <v>1159</v>
      </c>
      <c r="AH1889" s="57">
        <f t="shared" ref="AH1889" si="22783">IF(OR(ISERROR(VLOOKUP(CONCATENATE("ALI_",$C1889,"_SEG_",$I1889,"_PROV_",$D1889),Catalogo_Precios,AH$8,FALSE)),L1889=0),0,VLOOKUP(CONCATENATE("ALI_",$C1889,"_SEG_",$I1889,"_PROV_",$D1889),Catalogo_Precios,AH$8,FALSE))</f>
        <v>578</v>
      </c>
      <c r="AI1889" s="57">
        <f t="shared" ref="AI1889" si="22784">IF(OR(ISERROR(VLOOKUP(CONCATENATE("ALI_",$C1889,"_SEG_",$I1889,"_PROV_",$D1889),Catalogo_Precios,AI$8,FALSE)),M1889=0),0,VLOOKUP(CONCATENATE("ALI_",$C1889,"_SEG_",$I1889,"_PROV_",$D1889),Catalogo_Precios,AI$8,FALSE))</f>
        <v>769</v>
      </c>
      <c r="AJ1889" s="57">
        <f t="shared" ref="AJ1889" si="22785">IF(OR(ISERROR(VLOOKUP(CONCATENATE("ALI_",$C1889,"_SEG_",$I1889,"_PROV_",$D1889),Catalogo_Precios,AJ$8,FALSE)),N1889=0),0,VLOOKUP(CONCATENATE("ALI_",$C1889,"_SEG_",$I1889,"_PROV_",$D1889),Catalogo_Precios,AJ$8,FALSE))</f>
        <v>1153</v>
      </c>
      <c r="AK1889" s="57">
        <f t="shared" ref="AK1889" si="22786">IF(OR(ISERROR(VLOOKUP(CONCATENATE("ALI_",$C1889,"_SEG_",$I1889,"_PROV_",$D1889),Catalogo_Precios,AK$8,FALSE)),O1889=0),0,VLOOKUP(CONCATENATE("ALI_",$C1889,"_SEG_",$I1889,"_PROV_",$D1889),Catalogo_Precios,AK$8,FALSE))</f>
        <v>1153</v>
      </c>
      <c r="AL1889" s="53"/>
      <c r="AM1889" s="59" t="str">
        <f t="shared" si="22528"/>
        <v>ALI_45_SEG_15</v>
      </c>
      <c r="AN1889" s="59" t="str">
        <f t="shared" si="22529"/>
        <v>ALI_45_SEG_15_VAL_13992622</v>
      </c>
      <c r="AO1889" s="60">
        <f t="shared" ref="AO1889" si="22787">IF(OR(AB1889="",AB1889=0),0,COUNTIF(Codificacion,AM1889))</f>
        <v>5</v>
      </c>
      <c r="AP1889" s="61">
        <f t="array" ref="AP1889">MIN(IF(Codificacion=AM1889,Total_Cotizacion,""))</f>
        <v>11134896</v>
      </c>
      <c r="AQ1889" s="62" t="b">
        <f t="shared" si="22531"/>
        <v>0</v>
      </c>
      <c r="AR1889" s="51" t="str">
        <f t="shared" ref="AR1889" si="22788">IF(COUNTIF(Codificacion2,CONCATENATE(AM1889,"_VAL_",AB1889))&gt;1,"Empate","")</f>
        <v/>
      </c>
      <c r="AS1889" s="63" t="str">
        <f t="shared" si="22394"/>
        <v/>
      </c>
      <c r="AT1889" s="59" t="str">
        <f t="shared" si="22533"/>
        <v>ALI_45_SEG_15_</v>
      </c>
      <c r="AU1889" s="63">
        <f t="shared" ref="AU1889" si="22789">IF(AND(COUNTIF(Codificacion3,AT1889)&lt;AO1889),1,COUNTIF(Codificacion3,AT1889))</f>
        <v>1</v>
      </c>
      <c r="AV1889" s="62" t="str">
        <f t="shared" si="22535"/>
        <v>No Seleccionada</v>
      </c>
      <c r="AW1889" s="53"/>
      <c r="AX1889" s="51" t="str">
        <f t="shared" si="22536"/>
        <v>ALI_45_SEG_15FALSO</v>
      </c>
      <c r="AY1889" s="51">
        <f t="shared" si="22517"/>
        <v>3</v>
      </c>
      <c r="AZ1889" s="64" t="b">
        <f t="shared" si="22537"/>
        <v>0</v>
      </c>
    </row>
    <row r="1890" spans="1:52" x14ac:dyDescent="0.2">
      <c r="A1890" s="50" t="b">
        <f t="shared" si="22480"/>
        <v>0</v>
      </c>
      <c r="B1890" s="51" t="s">
        <v>156</v>
      </c>
      <c r="C1890" s="52">
        <v>27</v>
      </c>
      <c r="D1890" s="52">
        <f t="shared" ref="D1890" si="22790">IF(ISERROR(VLOOKUP(E1890,Proveedores,2,FALSE)),"",VLOOKUP(E1890,Proveedores,2,FALSE))</f>
        <v>2095</v>
      </c>
      <c r="E1890" s="53" t="s">
        <v>157</v>
      </c>
      <c r="F1890" s="54">
        <v>340</v>
      </c>
      <c r="G1890" s="53" t="s">
        <v>56</v>
      </c>
      <c r="H1890" s="53" t="s">
        <v>73</v>
      </c>
      <c r="I1890" s="52">
        <v>1</v>
      </c>
      <c r="J1890" s="53" t="s">
        <v>58</v>
      </c>
      <c r="K1890" s="55">
        <v>44835</v>
      </c>
      <c r="L1890" s="56">
        <v>9385</v>
      </c>
      <c r="M1890" s="56">
        <v>11579</v>
      </c>
      <c r="N1890" s="56">
        <v>5404</v>
      </c>
      <c r="O1890" s="56">
        <v>475</v>
      </c>
      <c r="P1890" s="57">
        <v>559</v>
      </c>
      <c r="Q1890" s="58">
        <v>0</v>
      </c>
      <c r="R1890" s="57">
        <v>559</v>
      </c>
      <c r="S1890" s="57">
        <v>1023</v>
      </c>
      <c r="T1890" s="58">
        <v>0</v>
      </c>
      <c r="U1890" s="57">
        <v>1023</v>
      </c>
      <c r="V1890" s="57">
        <v>1023</v>
      </c>
      <c r="W1890" s="58">
        <v>0</v>
      </c>
      <c r="X1890" s="57">
        <v>1023</v>
      </c>
      <c r="Y1890" s="57">
        <v>1023</v>
      </c>
      <c r="Z1890" s="58">
        <v>0</v>
      </c>
      <c r="AA1890" s="57">
        <v>1023</v>
      </c>
      <c r="AB1890" s="57">
        <v>23105749</v>
      </c>
      <c r="AC1890" s="53" t="str">
        <f t="shared" si="22519"/>
        <v>Registro Valido</v>
      </c>
      <c r="AD1890" s="57">
        <f t="shared" ref="AD1890" si="22791">IF(OR(ISERROR(VLOOKUP(CONCATENATE("ALI_",$C1890,"_SEG_",$I1890,"_PROV_",$D1890),Catalogo_Precios,AD$8,FALSE)),L1890=0),0,VLOOKUP(CONCATENATE("ALI_",$C1890,"_SEG_",$I1890,"_PROV_",$D1890),Catalogo_Precios,AD$8,FALSE))</f>
        <v>559</v>
      </c>
      <c r="AE1890" s="57">
        <f t="shared" ref="AE1890" si="22792">IF(OR(ISERROR(VLOOKUP(CONCATENATE("ALI_",$C1890,"_SEG_",$I1890,"_PROV_",$D1890),Catalogo_Precios,AE$8,FALSE)),M1890=0),0,VLOOKUP(CONCATENATE("ALI_",$C1890,"_SEG_",$I1890,"_PROV_",$D1890),Catalogo_Precios,AE$8,FALSE))</f>
        <v>1023</v>
      </c>
      <c r="AF1890" s="57">
        <f t="shared" ref="AF1890" si="22793">IF(OR(ISERROR(VLOOKUP(CONCATENATE("ALI_",$C1890,"_SEG_",$I1890,"_PROV_",$D1890),Catalogo_Precios,AF$8,FALSE)),N1890=0),0,VLOOKUP(CONCATENATE("ALI_",$C1890,"_SEG_",$I1890,"_PROV_",$D1890),Catalogo_Precios,AF$8,FALSE))</f>
        <v>1023</v>
      </c>
      <c r="AG1890" s="57">
        <f t="shared" ref="AG1890" si="22794">IF(OR(ISERROR(VLOOKUP(CONCATENATE("ALI_",$C1890,"_SEG_",$I1890,"_PROV_",$D1890),Catalogo_Precios,AG$8,FALSE)),O1890=0),0,VLOOKUP(CONCATENATE("ALI_",$C1890,"_SEG_",$I1890,"_PROV_",$D1890),Catalogo_Precios,AG$8,FALSE))</f>
        <v>1023</v>
      </c>
      <c r="AH1890" s="57">
        <f t="shared" ref="AH1890" si="22795">IF(OR(ISERROR(VLOOKUP(CONCATENATE("ALI_",$C1890,"_SEG_",$I1890,"_PROV_",$D1890),Catalogo_Precios,AH$8,FALSE)),L1890=0),0,VLOOKUP(CONCATENATE("ALI_",$C1890,"_SEG_",$I1890,"_PROV_",$D1890),Catalogo_Precios,AH$8,FALSE))</f>
        <v>557</v>
      </c>
      <c r="AI1890" s="57">
        <f t="shared" ref="AI1890" si="22796">IF(OR(ISERROR(VLOOKUP(CONCATENATE("ALI_",$C1890,"_SEG_",$I1890,"_PROV_",$D1890),Catalogo_Precios,AI$8,FALSE)),M1890=0),0,VLOOKUP(CONCATENATE("ALI_",$C1890,"_SEG_",$I1890,"_PROV_",$D1890),Catalogo_Precios,AI$8,FALSE))</f>
        <v>1019</v>
      </c>
      <c r="AJ1890" s="57">
        <f t="shared" ref="AJ1890" si="22797">IF(OR(ISERROR(VLOOKUP(CONCATENATE("ALI_",$C1890,"_SEG_",$I1890,"_PROV_",$D1890),Catalogo_Precios,AJ$8,FALSE)),N1890=0),0,VLOOKUP(CONCATENATE("ALI_",$C1890,"_SEG_",$I1890,"_PROV_",$D1890),Catalogo_Precios,AJ$8,FALSE))</f>
        <v>1019</v>
      </c>
      <c r="AK1890" s="57">
        <f t="shared" ref="AK1890" si="22798">IF(OR(ISERROR(VLOOKUP(CONCATENATE("ALI_",$C1890,"_SEG_",$I1890,"_PROV_",$D1890),Catalogo_Precios,AK$8,FALSE)),O1890=0),0,VLOOKUP(CONCATENATE("ALI_",$C1890,"_SEG_",$I1890,"_PROV_",$D1890),Catalogo_Precios,AK$8,FALSE))</f>
        <v>1019</v>
      </c>
      <c r="AL1890" s="53"/>
      <c r="AM1890" s="59" t="str">
        <f t="shared" si="22528"/>
        <v>ALI_27_SEG_1</v>
      </c>
      <c r="AN1890" s="59" t="str">
        <f t="shared" si="22529"/>
        <v>ALI_27_SEG_1_VAL_23105749</v>
      </c>
      <c r="AO1890" s="60">
        <f t="shared" ref="AO1890" si="22799">IF(OR(AB1890="",AB1890=0),0,COUNTIF(Codificacion,AM1890))</f>
        <v>4</v>
      </c>
      <c r="AP1890" s="61">
        <f t="array" ref="AP1890">MIN(IF(Codificacion=AM1890,Total_Cotizacion,""))</f>
        <v>18413717.600000001</v>
      </c>
      <c r="AQ1890" s="62" t="b">
        <f t="shared" si="22531"/>
        <v>0</v>
      </c>
      <c r="AR1890" s="51" t="str">
        <f t="shared" ref="AR1890" si="22800">IF(COUNTIF(Codificacion2,CONCATENATE(AM1890,"_VAL_",AB1890))&gt;1,"Empate","")</f>
        <v/>
      </c>
      <c r="AS1890" s="63" t="str">
        <f t="shared" si="22394"/>
        <v/>
      </c>
      <c r="AT1890" s="59" t="str">
        <f t="shared" si="22533"/>
        <v>ALI_27_SEG_1_</v>
      </c>
      <c r="AU1890" s="63">
        <f t="shared" ref="AU1890" si="22801">IF(AND(COUNTIF(Codificacion3,AT1890)&lt;AO1890),1,COUNTIF(Codificacion3,AT1890))</f>
        <v>1</v>
      </c>
      <c r="AV1890" s="62" t="str">
        <f t="shared" si="22535"/>
        <v>No Seleccionada</v>
      </c>
      <c r="AW1890" s="53"/>
      <c r="AX1890" s="51" t="str">
        <f t="shared" si="22536"/>
        <v>ALI_27_SEG_1FALSO</v>
      </c>
      <c r="AY1890" s="51">
        <f t="shared" si="22517"/>
        <v>3</v>
      </c>
      <c r="AZ1890" s="64" t="b">
        <f t="shared" si="22537"/>
        <v>0</v>
      </c>
    </row>
    <row r="1891" spans="1:52" x14ac:dyDescent="0.2">
      <c r="A1891" s="50" t="b">
        <f t="shared" si="22480"/>
        <v>0</v>
      </c>
      <c r="B1891" s="51" t="s">
        <v>156</v>
      </c>
      <c r="C1891" s="52">
        <v>27</v>
      </c>
      <c r="D1891" s="52">
        <f t="shared" ref="D1891" si="22802">IF(ISERROR(VLOOKUP(E1891,Proveedores,2,FALSE)),"",VLOOKUP(E1891,Proveedores,2,FALSE))</f>
        <v>2095</v>
      </c>
      <c r="E1891" s="53" t="s">
        <v>157</v>
      </c>
      <c r="F1891" s="54">
        <v>341</v>
      </c>
      <c r="G1891" s="53" t="s">
        <v>56</v>
      </c>
      <c r="H1891" s="53" t="s">
        <v>73</v>
      </c>
      <c r="I1891" s="52">
        <v>2</v>
      </c>
      <c r="J1891" s="53" t="s">
        <v>58</v>
      </c>
      <c r="K1891" s="55">
        <v>44835</v>
      </c>
      <c r="L1891" s="56">
        <v>9599</v>
      </c>
      <c r="M1891" s="56">
        <v>11840</v>
      </c>
      <c r="N1891" s="56">
        <v>5526</v>
      </c>
      <c r="O1891" s="56">
        <v>486</v>
      </c>
      <c r="P1891" s="57">
        <v>559</v>
      </c>
      <c r="Q1891" s="58">
        <v>0</v>
      </c>
      <c r="R1891" s="57">
        <v>559</v>
      </c>
      <c r="S1891" s="57">
        <v>1023</v>
      </c>
      <c r="T1891" s="58">
        <v>0</v>
      </c>
      <c r="U1891" s="57">
        <v>1023</v>
      </c>
      <c r="V1891" s="57">
        <v>1023</v>
      </c>
      <c r="W1891" s="58">
        <v>0</v>
      </c>
      <c r="X1891" s="57">
        <v>1023</v>
      </c>
      <c r="Y1891" s="57">
        <v>1023</v>
      </c>
      <c r="Z1891" s="58">
        <v>0</v>
      </c>
      <c r="AA1891" s="57">
        <v>1023</v>
      </c>
      <c r="AB1891" s="57">
        <v>23628437</v>
      </c>
      <c r="AC1891" s="53" t="str">
        <f t="shared" si="22519"/>
        <v>Registro Valido</v>
      </c>
      <c r="AD1891" s="57">
        <f t="shared" ref="AD1891" si="22803">IF(OR(ISERROR(VLOOKUP(CONCATENATE("ALI_",$C1891,"_SEG_",$I1891,"_PROV_",$D1891),Catalogo_Precios,AD$8,FALSE)),L1891=0),0,VLOOKUP(CONCATENATE("ALI_",$C1891,"_SEG_",$I1891,"_PROV_",$D1891),Catalogo_Precios,AD$8,FALSE))</f>
        <v>559</v>
      </c>
      <c r="AE1891" s="57">
        <f t="shared" ref="AE1891" si="22804">IF(OR(ISERROR(VLOOKUP(CONCATENATE("ALI_",$C1891,"_SEG_",$I1891,"_PROV_",$D1891),Catalogo_Precios,AE$8,FALSE)),M1891=0),0,VLOOKUP(CONCATENATE("ALI_",$C1891,"_SEG_",$I1891,"_PROV_",$D1891),Catalogo_Precios,AE$8,FALSE))</f>
        <v>1023</v>
      </c>
      <c r="AF1891" s="57">
        <f t="shared" ref="AF1891" si="22805">IF(OR(ISERROR(VLOOKUP(CONCATENATE("ALI_",$C1891,"_SEG_",$I1891,"_PROV_",$D1891),Catalogo_Precios,AF$8,FALSE)),N1891=0),0,VLOOKUP(CONCATENATE("ALI_",$C1891,"_SEG_",$I1891,"_PROV_",$D1891),Catalogo_Precios,AF$8,FALSE))</f>
        <v>1023</v>
      </c>
      <c r="AG1891" s="57">
        <f t="shared" ref="AG1891" si="22806">IF(OR(ISERROR(VLOOKUP(CONCATENATE("ALI_",$C1891,"_SEG_",$I1891,"_PROV_",$D1891),Catalogo_Precios,AG$8,FALSE)),O1891=0),0,VLOOKUP(CONCATENATE("ALI_",$C1891,"_SEG_",$I1891,"_PROV_",$D1891),Catalogo_Precios,AG$8,FALSE))</f>
        <v>1023</v>
      </c>
      <c r="AH1891" s="57">
        <f t="shared" ref="AH1891" si="22807">IF(OR(ISERROR(VLOOKUP(CONCATENATE("ALI_",$C1891,"_SEG_",$I1891,"_PROV_",$D1891),Catalogo_Precios,AH$8,FALSE)),L1891=0),0,VLOOKUP(CONCATENATE("ALI_",$C1891,"_SEG_",$I1891,"_PROV_",$D1891),Catalogo_Precios,AH$8,FALSE))</f>
        <v>557</v>
      </c>
      <c r="AI1891" s="57">
        <f t="shared" ref="AI1891" si="22808">IF(OR(ISERROR(VLOOKUP(CONCATENATE("ALI_",$C1891,"_SEG_",$I1891,"_PROV_",$D1891),Catalogo_Precios,AI$8,FALSE)),M1891=0),0,VLOOKUP(CONCATENATE("ALI_",$C1891,"_SEG_",$I1891,"_PROV_",$D1891),Catalogo_Precios,AI$8,FALSE))</f>
        <v>1019</v>
      </c>
      <c r="AJ1891" s="57">
        <f t="shared" ref="AJ1891" si="22809">IF(OR(ISERROR(VLOOKUP(CONCATENATE("ALI_",$C1891,"_SEG_",$I1891,"_PROV_",$D1891),Catalogo_Precios,AJ$8,FALSE)),N1891=0),0,VLOOKUP(CONCATENATE("ALI_",$C1891,"_SEG_",$I1891,"_PROV_",$D1891),Catalogo_Precios,AJ$8,FALSE))</f>
        <v>1019</v>
      </c>
      <c r="AK1891" s="57">
        <f t="shared" ref="AK1891" si="22810">IF(OR(ISERROR(VLOOKUP(CONCATENATE("ALI_",$C1891,"_SEG_",$I1891,"_PROV_",$D1891),Catalogo_Precios,AK$8,FALSE)),O1891=0),0,VLOOKUP(CONCATENATE("ALI_",$C1891,"_SEG_",$I1891,"_PROV_",$D1891),Catalogo_Precios,AK$8,FALSE))</f>
        <v>1019</v>
      </c>
      <c r="AL1891" s="53"/>
      <c r="AM1891" s="59" t="str">
        <f t="shared" si="22528"/>
        <v>ALI_27_SEG_2</v>
      </c>
      <c r="AN1891" s="59" t="str">
        <f t="shared" si="22529"/>
        <v>ALI_27_SEG_2_VAL_23628437</v>
      </c>
      <c r="AO1891" s="60">
        <f t="shared" ref="AO1891" si="22811">IF(OR(AB1891="",AB1891=0),0,COUNTIF(Codificacion,AM1891))</f>
        <v>4</v>
      </c>
      <c r="AP1891" s="61">
        <f t="array" ref="AP1891">MIN(IF(Codificacion=AM1891,Total_Cotizacion,""))</f>
        <v>18830264.800000001</v>
      </c>
      <c r="AQ1891" s="62" t="b">
        <f t="shared" si="22531"/>
        <v>0</v>
      </c>
      <c r="AR1891" s="51" t="str">
        <f t="shared" ref="AR1891" si="22812">IF(COUNTIF(Codificacion2,CONCATENATE(AM1891,"_VAL_",AB1891))&gt;1,"Empate","")</f>
        <v/>
      </c>
      <c r="AS1891" s="63" t="str">
        <f t="shared" si="22394"/>
        <v/>
      </c>
      <c r="AT1891" s="59" t="str">
        <f t="shared" si="22533"/>
        <v>ALI_27_SEG_2_</v>
      </c>
      <c r="AU1891" s="63">
        <f t="shared" ref="AU1891" si="22813">IF(AND(COUNTIF(Codificacion3,AT1891)&lt;AO1891),1,COUNTIF(Codificacion3,AT1891))</f>
        <v>1</v>
      </c>
      <c r="AV1891" s="62" t="str">
        <f t="shared" si="22535"/>
        <v>No Seleccionada</v>
      </c>
      <c r="AW1891" s="53"/>
      <c r="AX1891" s="51" t="str">
        <f t="shared" si="22536"/>
        <v>ALI_27_SEG_2FALSO</v>
      </c>
      <c r="AY1891" s="51">
        <f t="shared" si="22517"/>
        <v>3</v>
      </c>
      <c r="AZ1891" s="64" t="b">
        <f t="shared" si="22537"/>
        <v>0</v>
      </c>
    </row>
    <row r="1892" spans="1:52" x14ac:dyDescent="0.2">
      <c r="A1892" s="50" t="b">
        <f t="shared" si="22480"/>
        <v>0</v>
      </c>
      <c r="B1892" s="51" t="s">
        <v>156</v>
      </c>
      <c r="C1892" s="52">
        <v>27</v>
      </c>
      <c r="D1892" s="52">
        <f t="shared" ref="D1892" si="22814">IF(ISERROR(VLOOKUP(E1892,Proveedores,2,FALSE)),"",VLOOKUP(E1892,Proveedores,2,FALSE))</f>
        <v>2095</v>
      </c>
      <c r="E1892" s="53" t="s">
        <v>157</v>
      </c>
      <c r="F1892" s="54">
        <v>342</v>
      </c>
      <c r="G1892" s="53" t="s">
        <v>56</v>
      </c>
      <c r="H1892" s="53" t="s">
        <v>73</v>
      </c>
      <c r="I1892" s="52">
        <v>3</v>
      </c>
      <c r="J1892" s="53" t="s">
        <v>58</v>
      </c>
      <c r="K1892" s="55">
        <v>44835</v>
      </c>
      <c r="L1892" s="56">
        <v>9541</v>
      </c>
      <c r="M1892" s="56">
        <v>11770</v>
      </c>
      <c r="N1892" s="56">
        <v>5493</v>
      </c>
      <c r="O1892" s="56">
        <v>483</v>
      </c>
      <c r="P1892" s="57">
        <v>559</v>
      </c>
      <c r="Q1892" s="58">
        <v>0</v>
      </c>
      <c r="R1892" s="57">
        <v>559</v>
      </c>
      <c r="S1892" s="57">
        <v>1023</v>
      </c>
      <c r="T1892" s="58">
        <v>0</v>
      </c>
      <c r="U1892" s="57">
        <v>1023</v>
      </c>
      <c r="V1892" s="57">
        <v>1023</v>
      </c>
      <c r="W1892" s="58">
        <v>0</v>
      </c>
      <c r="X1892" s="57">
        <v>1023</v>
      </c>
      <c r="Y1892" s="57">
        <v>1023</v>
      </c>
      <c r="Z1892" s="58">
        <v>0</v>
      </c>
      <c r="AA1892" s="57">
        <v>1023</v>
      </c>
      <c r="AB1892" s="57">
        <v>23487577</v>
      </c>
      <c r="AC1892" s="53" t="str">
        <f t="shared" si="22519"/>
        <v>Registro Valido</v>
      </c>
      <c r="AD1892" s="57">
        <f t="shared" ref="AD1892" si="22815">IF(OR(ISERROR(VLOOKUP(CONCATENATE("ALI_",$C1892,"_SEG_",$I1892,"_PROV_",$D1892),Catalogo_Precios,AD$8,FALSE)),L1892=0),0,VLOOKUP(CONCATENATE("ALI_",$C1892,"_SEG_",$I1892,"_PROV_",$D1892),Catalogo_Precios,AD$8,FALSE))</f>
        <v>559</v>
      </c>
      <c r="AE1892" s="57">
        <f t="shared" ref="AE1892" si="22816">IF(OR(ISERROR(VLOOKUP(CONCATENATE("ALI_",$C1892,"_SEG_",$I1892,"_PROV_",$D1892),Catalogo_Precios,AE$8,FALSE)),M1892=0),0,VLOOKUP(CONCATENATE("ALI_",$C1892,"_SEG_",$I1892,"_PROV_",$D1892),Catalogo_Precios,AE$8,FALSE))</f>
        <v>1023</v>
      </c>
      <c r="AF1892" s="57">
        <f t="shared" ref="AF1892" si="22817">IF(OR(ISERROR(VLOOKUP(CONCATENATE("ALI_",$C1892,"_SEG_",$I1892,"_PROV_",$D1892),Catalogo_Precios,AF$8,FALSE)),N1892=0),0,VLOOKUP(CONCATENATE("ALI_",$C1892,"_SEG_",$I1892,"_PROV_",$D1892),Catalogo_Precios,AF$8,FALSE))</f>
        <v>1023</v>
      </c>
      <c r="AG1892" s="57">
        <f t="shared" ref="AG1892" si="22818">IF(OR(ISERROR(VLOOKUP(CONCATENATE("ALI_",$C1892,"_SEG_",$I1892,"_PROV_",$D1892),Catalogo_Precios,AG$8,FALSE)),O1892=0),0,VLOOKUP(CONCATENATE("ALI_",$C1892,"_SEG_",$I1892,"_PROV_",$D1892),Catalogo_Precios,AG$8,FALSE))</f>
        <v>1023</v>
      </c>
      <c r="AH1892" s="57">
        <f t="shared" ref="AH1892" si="22819">IF(OR(ISERROR(VLOOKUP(CONCATENATE("ALI_",$C1892,"_SEG_",$I1892,"_PROV_",$D1892),Catalogo_Precios,AH$8,FALSE)),L1892=0),0,VLOOKUP(CONCATENATE("ALI_",$C1892,"_SEG_",$I1892,"_PROV_",$D1892),Catalogo_Precios,AH$8,FALSE))</f>
        <v>557</v>
      </c>
      <c r="AI1892" s="57">
        <f t="shared" ref="AI1892" si="22820">IF(OR(ISERROR(VLOOKUP(CONCATENATE("ALI_",$C1892,"_SEG_",$I1892,"_PROV_",$D1892),Catalogo_Precios,AI$8,FALSE)),M1892=0),0,VLOOKUP(CONCATENATE("ALI_",$C1892,"_SEG_",$I1892,"_PROV_",$D1892),Catalogo_Precios,AI$8,FALSE))</f>
        <v>1019</v>
      </c>
      <c r="AJ1892" s="57">
        <f t="shared" ref="AJ1892" si="22821">IF(OR(ISERROR(VLOOKUP(CONCATENATE("ALI_",$C1892,"_SEG_",$I1892,"_PROV_",$D1892),Catalogo_Precios,AJ$8,FALSE)),N1892=0),0,VLOOKUP(CONCATENATE("ALI_",$C1892,"_SEG_",$I1892,"_PROV_",$D1892),Catalogo_Precios,AJ$8,FALSE))</f>
        <v>1019</v>
      </c>
      <c r="AK1892" s="57">
        <f t="shared" ref="AK1892" si="22822">IF(OR(ISERROR(VLOOKUP(CONCATENATE("ALI_",$C1892,"_SEG_",$I1892,"_PROV_",$D1892),Catalogo_Precios,AK$8,FALSE)),O1892=0),0,VLOOKUP(CONCATENATE("ALI_",$C1892,"_SEG_",$I1892,"_PROV_",$D1892),Catalogo_Precios,AK$8,FALSE))</f>
        <v>1019</v>
      </c>
      <c r="AL1892" s="53"/>
      <c r="AM1892" s="59" t="str">
        <f t="shared" si="22528"/>
        <v>ALI_27_SEG_3</v>
      </c>
      <c r="AN1892" s="59" t="str">
        <f t="shared" si="22529"/>
        <v>ALI_27_SEG_3_VAL_23487577</v>
      </c>
      <c r="AO1892" s="60">
        <f t="shared" ref="AO1892" si="22823">IF(OR(AB1892="",AB1892=0),0,COUNTIF(Codificacion,AM1892))</f>
        <v>4</v>
      </c>
      <c r="AP1892" s="61">
        <f t="array" ref="AP1892">MIN(IF(Codificacion=AM1892,Total_Cotizacion,""))</f>
        <v>18718008.800000004</v>
      </c>
      <c r="AQ1892" s="62" t="b">
        <f t="shared" si="22531"/>
        <v>0</v>
      </c>
      <c r="AR1892" s="51" t="str">
        <f t="shared" ref="AR1892" si="22824">IF(COUNTIF(Codificacion2,CONCATENATE(AM1892,"_VAL_",AB1892))&gt;1,"Empate","")</f>
        <v/>
      </c>
      <c r="AS1892" s="63" t="str">
        <f t="shared" si="22394"/>
        <v/>
      </c>
      <c r="AT1892" s="59" t="str">
        <f t="shared" si="22533"/>
        <v>ALI_27_SEG_3_</v>
      </c>
      <c r="AU1892" s="63">
        <f t="shared" ref="AU1892" si="22825">IF(AND(COUNTIF(Codificacion3,AT1892)&lt;AO1892),1,COUNTIF(Codificacion3,AT1892))</f>
        <v>1</v>
      </c>
      <c r="AV1892" s="62" t="str">
        <f t="shared" si="22535"/>
        <v>No Seleccionada</v>
      </c>
      <c r="AW1892" s="53"/>
      <c r="AX1892" s="51" t="str">
        <f t="shared" si="22536"/>
        <v>ALI_27_SEG_3FALSO</v>
      </c>
      <c r="AY1892" s="51">
        <f t="shared" si="22517"/>
        <v>3</v>
      </c>
      <c r="AZ1892" s="64" t="b">
        <f t="shared" si="22537"/>
        <v>0</v>
      </c>
    </row>
    <row r="1893" spans="1:52" x14ac:dyDescent="0.2">
      <c r="A1893" s="50" t="b">
        <f t="shared" si="22480"/>
        <v>0</v>
      </c>
      <c r="B1893" s="51" t="s">
        <v>156</v>
      </c>
      <c r="C1893" s="52">
        <v>27</v>
      </c>
      <c r="D1893" s="52">
        <f t="shared" ref="D1893" si="22826">IF(ISERROR(VLOOKUP(E1893,Proveedores,2,FALSE)),"",VLOOKUP(E1893,Proveedores,2,FALSE))</f>
        <v>2095</v>
      </c>
      <c r="E1893" s="53" t="s">
        <v>157</v>
      </c>
      <c r="F1893" s="54">
        <v>343</v>
      </c>
      <c r="G1893" s="53" t="s">
        <v>56</v>
      </c>
      <c r="H1893" s="53" t="s">
        <v>73</v>
      </c>
      <c r="I1893" s="52">
        <v>4</v>
      </c>
      <c r="J1893" s="53" t="s">
        <v>58</v>
      </c>
      <c r="K1893" s="55">
        <v>44835</v>
      </c>
      <c r="L1893" s="56">
        <v>10164</v>
      </c>
      <c r="M1893" s="56">
        <v>12539</v>
      </c>
      <c r="N1893" s="56">
        <v>5852</v>
      </c>
      <c r="O1893" s="56">
        <v>515</v>
      </c>
      <c r="P1893" s="57">
        <v>559</v>
      </c>
      <c r="Q1893" s="58">
        <v>0</v>
      </c>
      <c r="R1893" s="57">
        <v>559</v>
      </c>
      <c r="S1893" s="57">
        <v>1023</v>
      </c>
      <c r="T1893" s="58">
        <v>0</v>
      </c>
      <c r="U1893" s="57">
        <v>1023</v>
      </c>
      <c r="V1893" s="57">
        <v>1023</v>
      </c>
      <c r="W1893" s="58">
        <v>0</v>
      </c>
      <c r="X1893" s="57">
        <v>1023</v>
      </c>
      <c r="Y1893" s="57">
        <v>1023</v>
      </c>
      <c r="Z1893" s="58">
        <v>0</v>
      </c>
      <c r="AA1893" s="57">
        <v>1023</v>
      </c>
      <c r="AB1893" s="57">
        <v>25022514</v>
      </c>
      <c r="AC1893" s="53" t="str">
        <f t="shared" si="22519"/>
        <v>Registro Valido</v>
      </c>
      <c r="AD1893" s="57">
        <f t="shared" ref="AD1893" si="22827">IF(OR(ISERROR(VLOOKUP(CONCATENATE("ALI_",$C1893,"_SEG_",$I1893,"_PROV_",$D1893),Catalogo_Precios,AD$8,FALSE)),L1893=0),0,VLOOKUP(CONCATENATE("ALI_",$C1893,"_SEG_",$I1893,"_PROV_",$D1893),Catalogo_Precios,AD$8,FALSE))</f>
        <v>559</v>
      </c>
      <c r="AE1893" s="57">
        <f t="shared" ref="AE1893" si="22828">IF(OR(ISERROR(VLOOKUP(CONCATENATE("ALI_",$C1893,"_SEG_",$I1893,"_PROV_",$D1893),Catalogo_Precios,AE$8,FALSE)),M1893=0),0,VLOOKUP(CONCATENATE("ALI_",$C1893,"_SEG_",$I1893,"_PROV_",$D1893),Catalogo_Precios,AE$8,FALSE))</f>
        <v>1023</v>
      </c>
      <c r="AF1893" s="57">
        <f t="shared" ref="AF1893" si="22829">IF(OR(ISERROR(VLOOKUP(CONCATENATE("ALI_",$C1893,"_SEG_",$I1893,"_PROV_",$D1893),Catalogo_Precios,AF$8,FALSE)),N1893=0),0,VLOOKUP(CONCATENATE("ALI_",$C1893,"_SEG_",$I1893,"_PROV_",$D1893),Catalogo_Precios,AF$8,FALSE))</f>
        <v>1023</v>
      </c>
      <c r="AG1893" s="57">
        <f t="shared" ref="AG1893" si="22830">IF(OR(ISERROR(VLOOKUP(CONCATENATE("ALI_",$C1893,"_SEG_",$I1893,"_PROV_",$D1893),Catalogo_Precios,AG$8,FALSE)),O1893=0),0,VLOOKUP(CONCATENATE("ALI_",$C1893,"_SEG_",$I1893,"_PROV_",$D1893),Catalogo_Precios,AG$8,FALSE))</f>
        <v>1023</v>
      </c>
      <c r="AH1893" s="57">
        <f t="shared" ref="AH1893" si="22831">IF(OR(ISERROR(VLOOKUP(CONCATENATE("ALI_",$C1893,"_SEG_",$I1893,"_PROV_",$D1893),Catalogo_Precios,AH$8,FALSE)),L1893=0),0,VLOOKUP(CONCATENATE("ALI_",$C1893,"_SEG_",$I1893,"_PROV_",$D1893),Catalogo_Precios,AH$8,FALSE))</f>
        <v>557</v>
      </c>
      <c r="AI1893" s="57">
        <f t="shared" ref="AI1893" si="22832">IF(OR(ISERROR(VLOOKUP(CONCATENATE("ALI_",$C1893,"_SEG_",$I1893,"_PROV_",$D1893),Catalogo_Precios,AI$8,FALSE)),M1893=0),0,VLOOKUP(CONCATENATE("ALI_",$C1893,"_SEG_",$I1893,"_PROV_",$D1893),Catalogo_Precios,AI$8,FALSE))</f>
        <v>1019</v>
      </c>
      <c r="AJ1893" s="57">
        <f t="shared" ref="AJ1893" si="22833">IF(OR(ISERROR(VLOOKUP(CONCATENATE("ALI_",$C1893,"_SEG_",$I1893,"_PROV_",$D1893),Catalogo_Precios,AJ$8,FALSE)),N1893=0),0,VLOOKUP(CONCATENATE("ALI_",$C1893,"_SEG_",$I1893,"_PROV_",$D1893),Catalogo_Precios,AJ$8,FALSE))</f>
        <v>1019</v>
      </c>
      <c r="AK1893" s="57">
        <f t="shared" ref="AK1893" si="22834">IF(OR(ISERROR(VLOOKUP(CONCATENATE("ALI_",$C1893,"_SEG_",$I1893,"_PROV_",$D1893),Catalogo_Precios,AK$8,FALSE)),O1893=0),0,VLOOKUP(CONCATENATE("ALI_",$C1893,"_SEG_",$I1893,"_PROV_",$D1893),Catalogo_Precios,AK$8,FALSE))</f>
        <v>1019</v>
      </c>
      <c r="AL1893" s="53"/>
      <c r="AM1893" s="59" t="str">
        <f t="shared" si="22528"/>
        <v>ALI_27_SEG_4</v>
      </c>
      <c r="AN1893" s="59" t="str">
        <f t="shared" si="22529"/>
        <v>ALI_27_SEG_4_VAL_25022514</v>
      </c>
      <c r="AO1893" s="60">
        <f t="shared" ref="AO1893" si="22835">IF(OR(AB1893="",AB1893=0),0,COUNTIF(Codificacion,AM1893))</f>
        <v>4</v>
      </c>
      <c r="AP1893" s="61">
        <f t="array" ref="AP1893">MIN(IF(Codificacion=AM1893,Total_Cotizacion,""))</f>
        <v>19941249.600000001</v>
      </c>
      <c r="AQ1893" s="62" t="b">
        <f t="shared" si="22531"/>
        <v>0</v>
      </c>
      <c r="AR1893" s="51" t="str">
        <f t="shared" ref="AR1893" si="22836">IF(COUNTIF(Codificacion2,CONCATENATE(AM1893,"_VAL_",AB1893))&gt;1,"Empate","")</f>
        <v/>
      </c>
      <c r="AS1893" s="63" t="str">
        <f t="shared" si="22394"/>
        <v/>
      </c>
      <c r="AT1893" s="59" t="str">
        <f t="shared" si="22533"/>
        <v>ALI_27_SEG_4_</v>
      </c>
      <c r="AU1893" s="63">
        <f t="shared" ref="AU1893" si="22837">IF(AND(COUNTIF(Codificacion3,AT1893)&lt;AO1893),1,COUNTIF(Codificacion3,AT1893))</f>
        <v>1</v>
      </c>
      <c r="AV1893" s="62" t="str">
        <f t="shared" si="22535"/>
        <v>No Seleccionada</v>
      </c>
      <c r="AW1893" s="53"/>
      <c r="AX1893" s="51" t="str">
        <f t="shared" si="22536"/>
        <v>ALI_27_SEG_4FALSO</v>
      </c>
      <c r="AY1893" s="51">
        <f t="shared" si="22517"/>
        <v>3</v>
      </c>
      <c r="AZ1893" s="64" t="b">
        <f t="shared" si="22537"/>
        <v>0</v>
      </c>
    </row>
    <row r="1894" spans="1:52" x14ac:dyDescent="0.2">
      <c r="A1894" s="50" t="b">
        <f t="shared" si="22480"/>
        <v>0</v>
      </c>
      <c r="B1894" s="51" t="s">
        <v>156</v>
      </c>
      <c r="C1894" s="52">
        <v>27</v>
      </c>
      <c r="D1894" s="52">
        <f t="shared" ref="D1894" si="22838">IF(ISERROR(VLOOKUP(E1894,Proveedores,2,FALSE)),"",VLOOKUP(E1894,Proveedores,2,FALSE))</f>
        <v>2095</v>
      </c>
      <c r="E1894" s="53" t="s">
        <v>157</v>
      </c>
      <c r="F1894" s="54">
        <v>344</v>
      </c>
      <c r="G1894" s="53" t="s">
        <v>56</v>
      </c>
      <c r="H1894" s="53" t="s">
        <v>73</v>
      </c>
      <c r="I1894" s="52">
        <v>5</v>
      </c>
      <c r="J1894" s="53" t="s">
        <v>58</v>
      </c>
      <c r="K1894" s="55">
        <v>44835</v>
      </c>
      <c r="L1894" s="56">
        <v>9449</v>
      </c>
      <c r="M1894" s="56">
        <v>11657</v>
      </c>
      <c r="N1894" s="56">
        <v>5440</v>
      </c>
      <c r="O1894" s="56">
        <v>479</v>
      </c>
      <c r="P1894" s="57">
        <v>559</v>
      </c>
      <c r="Q1894" s="58">
        <v>0</v>
      </c>
      <c r="R1894" s="57">
        <v>559</v>
      </c>
      <c r="S1894" s="57">
        <v>1023</v>
      </c>
      <c r="T1894" s="58">
        <v>0</v>
      </c>
      <c r="U1894" s="57">
        <v>1023</v>
      </c>
      <c r="V1894" s="57">
        <v>1023</v>
      </c>
      <c r="W1894" s="58">
        <v>0</v>
      </c>
      <c r="X1894" s="57">
        <v>1023</v>
      </c>
      <c r="Y1894" s="57">
        <v>1023</v>
      </c>
      <c r="Z1894" s="58">
        <v>0</v>
      </c>
      <c r="AA1894" s="57">
        <v>1023</v>
      </c>
      <c r="AB1894" s="57">
        <v>23262239</v>
      </c>
      <c r="AC1894" s="53" t="str">
        <f t="shared" si="22519"/>
        <v>Registro Valido</v>
      </c>
      <c r="AD1894" s="57">
        <f t="shared" ref="AD1894" si="22839">IF(OR(ISERROR(VLOOKUP(CONCATENATE("ALI_",$C1894,"_SEG_",$I1894,"_PROV_",$D1894),Catalogo_Precios,AD$8,FALSE)),L1894=0),0,VLOOKUP(CONCATENATE("ALI_",$C1894,"_SEG_",$I1894,"_PROV_",$D1894),Catalogo_Precios,AD$8,FALSE))</f>
        <v>559</v>
      </c>
      <c r="AE1894" s="57">
        <f t="shared" ref="AE1894" si="22840">IF(OR(ISERROR(VLOOKUP(CONCATENATE("ALI_",$C1894,"_SEG_",$I1894,"_PROV_",$D1894),Catalogo_Precios,AE$8,FALSE)),M1894=0),0,VLOOKUP(CONCATENATE("ALI_",$C1894,"_SEG_",$I1894,"_PROV_",$D1894),Catalogo_Precios,AE$8,FALSE))</f>
        <v>1023</v>
      </c>
      <c r="AF1894" s="57">
        <f t="shared" ref="AF1894" si="22841">IF(OR(ISERROR(VLOOKUP(CONCATENATE("ALI_",$C1894,"_SEG_",$I1894,"_PROV_",$D1894),Catalogo_Precios,AF$8,FALSE)),N1894=0),0,VLOOKUP(CONCATENATE("ALI_",$C1894,"_SEG_",$I1894,"_PROV_",$D1894),Catalogo_Precios,AF$8,FALSE))</f>
        <v>1023</v>
      </c>
      <c r="AG1894" s="57">
        <f t="shared" ref="AG1894" si="22842">IF(OR(ISERROR(VLOOKUP(CONCATENATE("ALI_",$C1894,"_SEG_",$I1894,"_PROV_",$D1894),Catalogo_Precios,AG$8,FALSE)),O1894=0),0,VLOOKUP(CONCATENATE("ALI_",$C1894,"_SEG_",$I1894,"_PROV_",$D1894),Catalogo_Precios,AG$8,FALSE))</f>
        <v>1023</v>
      </c>
      <c r="AH1894" s="57">
        <f t="shared" ref="AH1894" si="22843">IF(OR(ISERROR(VLOOKUP(CONCATENATE("ALI_",$C1894,"_SEG_",$I1894,"_PROV_",$D1894),Catalogo_Precios,AH$8,FALSE)),L1894=0),0,VLOOKUP(CONCATENATE("ALI_",$C1894,"_SEG_",$I1894,"_PROV_",$D1894),Catalogo_Precios,AH$8,FALSE))</f>
        <v>557</v>
      </c>
      <c r="AI1894" s="57">
        <f t="shared" ref="AI1894" si="22844">IF(OR(ISERROR(VLOOKUP(CONCATENATE("ALI_",$C1894,"_SEG_",$I1894,"_PROV_",$D1894),Catalogo_Precios,AI$8,FALSE)),M1894=0),0,VLOOKUP(CONCATENATE("ALI_",$C1894,"_SEG_",$I1894,"_PROV_",$D1894),Catalogo_Precios,AI$8,FALSE))</f>
        <v>1019</v>
      </c>
      <c r="AJ1894" s="57">
        <f t="shared" ref="AJ1894" si="22845">IF(OR(ISERROR(VLOOKUP(CONCATENATE("ALI_",$C1894,"_SEG_",$I1894,"_PROV_",$D1894),Catalogo_Precios,AJ$8,FALSE)),N1894=0),0,VLOOKUP(CONCATENATE("ALI_",$C1894,"_SEG_",$I1894,"_PROV_",$D1894),Catalogo_Precios,AJ$8,FALSE))</f>
        <v>1019</v>
      </c>
      <c r="AK1894" s="57">
        <f t="shared" ref="AK1894" si="22846">IF(OR(ISERROR(VLOOKUP(CONCATENATE("ALI_",$C1894,"_SEG_",$I1894,"_PROV_",$D1894),Catalogo_Precios,AK$8,FALSE)),O1894=0),0,VLOOKUP(CONCATENATE("ALI_",$C1894,"_SEG_",$I1894,"_PROV_",$D1894),Catalogo_Precios,AK$8,FALSE))</f>
        <v>1019</v>
      </c>
      <c r="AL1894" s="53"/>
      <c r="AM1894" s="59" t="str">
        <f t="shared" si="22528"/>
        <v>ALI_27_SEG_5</v>
      </c>
      <c r="AN1894" s="59" t="str">
        <f t="shared" si="22529"/>
        <v>ALI_27_SEG_5_VAL_23262239</v>
      </c>
      <c r="AO1894" s="60">
        <f t="shared" ref="AO1894" si="22847">IF(OR(AB1894="",AB1894=0),0,COUNTIF(Codificacion,AM1894))</f>
        <v>4</v>
      </c>
      <c r="AP1894" s="61">
        <f t="array" ref="AP1894">MIN(IF(Codificacion=AM1894,Total_Cotizacion,""))</f>
        <v>18538429.600000001</v>
      </c>
      <c r="AQ1894" s="62" t="b">
        <f t="shared" si="22531"/>
        <v>0</v>
      </c>
      <c r="AR1894" s="51" t="str">
        <f t="shared" ref="AR1894" si="22848">IF(COUNTIF(Codificacion2,CONCATENATE(AM1894,"_VAL_",AB1894))&gt;1,"Empate","")</f>
        <v/>
      </c>
      <c r="AS1894" s="63" t="str">
        <f t="shared" si="22394"/>
        <v/>
      </c>
      <c r="AT1894" s="59" t="str">
        <f t="shared" si="22533"/>
        <v>ALI_27_SEG_5_</v>
      </c>
      <c r="AU1894" s="63">
        <f t="shared" ref="AU1894" si="22849">IF(AND(COUNTIF(Codificacion3,AT1894)&lt;AO1894),1,COUNTIF(Codificacion3,AT1894))</f>
        <v>1</v>
      </c>
      <c r="AV1894" s="62" t="str">
        <f t="shared" si="22535"/>
        <v>No Seleccionada</v>
      </c>
      <c r="AW1894" s="53"/>
      <c r="AX1894" s="51" t="str">
        <f t="shared" si="22536"/>
        <v>ALI_27_SEG_5FALSO</v>
      </c>
      <c r="AY1894" s="51">
        <f t="shared" si="22517"/>
        <v>3</v>
      </c>
      <c r="AZ1894" s="64" t="b">
        <f t="shared" si="22537"/>
        <v>0</v>
      </c>
    </row>
    <row r="1895" spans="1:52" x14ac:dyDescent="0.2">
      <c r="A1895" s="50" t="b">
        <f t="shared" si="22480"/>
        <v>0</v>
      </c>
      <c r="B1895" s="51" t="s">
        <v>156</v>
      </c>
      <c r="C1895" s="52">
        <v>27</v>
      </c>
      <c r="D1895" s="52">
        <f t="shared" ref="D1895" si="22850">IF(ISERROR(VLOOKUP(E1895,Proveedores,2,FALSE)),"",VLOOKUP(E1895,Proveedores,2,FALSE))</f>
        <v>2095</v>
      </c>
      <c r="E1895" s="53" t="s">
        <v>157</v>
      </c>
      <c r="F1895" s="54">
        <v>345</v>
      </c>
      <c r="G1895" s="53" t="s">
        <v>56</v>
      </c>
      <c r="H1895" s="53" t="s">
        <v>73</v>
      </c>
      <c r="I1895" s="52">
        <v>6</v>
      </c>
      <c r="J1895" s="53" t="s">
        <v>58</v>
      </c>
      <c r="K1895" s="55">
        <v>44835</v>
      </c>
      <c r="L1895" s="56">
        <v>10229</v>
      </c>
      <c r="M1895" s="56">
        <v>12620</v>
      </c>
      <c r="N1895" s="56">
        <v>5887</v>
      </c>
      <c r="O1895" s="56">
        <v>519</v>
      </c>
      <c r="P1895" s="57">
        <v>559</v>
      </c>
      <c r="Q1895" s="58">
        <v>0</v>
      </c>
      <c r="R1895" s="57">
        <v>559</v>
      </c>
      <c r="S1895" s="57">
        <v>1023</v>
      </c>
      <c r="T1895" s="58">
        <v>0</v>
      </c>
      <c r="U1895" s="57">
        <v>1023</v>
      </c>
      <c r="V1895" s="57">
        <v>1023</v>
      </c>
      <c r="W1895" s="58">
        <v>0</v>
      </c>
      <c r="X1895" s="57">
        <v>1023</v>
      </c>
      <c r="Y1895" s="57">
        <v>1023</v>
      </c>
      <c r="Z1895" s="58">
        <v>0</v>
      </c>
      <c r="AA1895" s="57">
        <v>1023</v>
      </c>
      <c r="AB1895" s="57">
        <v>25181609</v>
      </c>
      <c r="AC1895" s="53" t="str">
        <f t="shared" si="22519"/>
        <v>Registro Valido</v>
      </c>
      <c r="AD1895" s="57">
        <f t="shared" ref="AD1895" si="22851">IF(OR(ISERROR(VLOOKUP(CONCATENATE("ALI_",$C1895,"_SEG_",$I1895,"_PROV_",$D1895),Catalogo_Precios,AD$8,FALSE)),L1895=0),0,VLOOKUP(CONCATENATE("ALI_",$C1895,"_SEG_",$I1895,"_PROV_",$D1895),Catalogo_Precios,AD$8,FALSE))</f>
        <v>559</v>
      </c>
      <c r="AE1895" s="57">
        <f t="shared" ref="AE1895" si="22852">IF(OR(ISERROR(VLOOKUP(CONCATENATE("ALI_",$C1895,"_SEG_",$I1895,"_PROV_",$D1895),Catalogo_Precios,AE$8,FALSE)),M1895=0),0,VLOOKUP(CONCATENATE("ALI_",$C1895,"_SEG_",$I1895,"_PROV_",$D1895),Catalogo_Precios,AE$8,FALSE))</f>
        <v>1023</v>
      </c>
      <c r="AF1895" s="57">
        <f t="shared" ref="AF1895" si="22853">IF(OR(ISERROR(VLOOKUP(CONCATENATE("ALI_",$C1895,"_SEG_",$I1895,"_PROV_",$D1895),Catalogo_Precios,AF$8,FALSE)),N1895=0),0,VLOOKUP(CONCATENATE("ALI_",$C1895,"_SEG_",$I1895,"_PROV_",$D1895),Catalogo_Precios,AF$8,FALSE))</f>
        <v>1023</v>
      </c>
      <c r="AG1895" s="57">
        <f t="shared" ref="AG1895" si="22854">IF(OR(ISERROR(VLOOKUP(CONCATENATE("ALI_",$C1895,"_SEG_",$I1895,"_PROV_",$D1895),Catalogo_Precios,AG$8,FALSE)),O1895=0),0,VLOOKUP(CONCATENATE("ALI_",$C1895,"_SEG_",$I1895,"_PROV_",$D1895),Catalogo_Precios,AG$8,FALSE))</f>
        <v>1023</v>
      </c>
      <c r="AH1895" s="57">
        <f t="shared" ref="AH1895" si="22855">IF(OR(ISERROR(VLOOKUP(CONCATENATE("ALI_",$C1895,"_SEG_",$I1895,"_PROV_",$D1895),Catalogo_Precios,AH$8,FALSE)),L1895=0),0,VLOOKUP(CONCATENATE("ALI_",$C1895,"_SEG_",$I1895,"_PROV_",$D1895),Catalogo_Precios,AH$8,FALSE))</f>
        <v>557</v>
      </c>
      <c r="AI1895" s="57">
        <f t="shared" ref="AI1895" si="22856">IF(OR(ISERROR(VLOOKUP(CONCATENATE("ALI_",$C1895,"_SEG_",$I1895,"_PROV_",$D1895),Catalogo_Precios,AI$8,FALSE)),M1895=0),0,VLOOKUP(CONCATENATE("ALI_",$C1895,"_SEG_",$I1895,"_PROV_",$D1895),Catalogo_Precios,AI$8,FALSE))</f>
        <v>1019</v>
      </c>
      <c r="AJ1895" s="57">
        <f t="shared" ref="AJ1895" si="22857">IF(OR(ISERROR(VLOOKUP(CONCATENATE("ALI_",$C1895,"_SEG_",$I1895,"_PROV_",$D1895),Catalogo_Precios,AJ$8,FALSE)),N1895=0),0,VLOOKUP(CONCATENATE("ALI_",$C1895,"_SEG_",$I1895,"_PROV_",$D1895),Catalogo_Precios,AJ$8,FALSE))</f>
        <v>1019</v>
      </c>
      <c r="AK1895" s="57">
        <f t="shared" ref="AK1895" si="22858">IF(OR(ISERROR(VLOOKUP(CONCATENATE("ALI_",$C1895,"_SEG_",$I1895,"_PROV_",$D1895),Catalogo_Precios,AK$8,FALSE)),O1895=0),0,VLOOKUP(CONCATENATE("ALI_",$C1895,"_SEG_",$I1895,"_PROV_",$D1895),Catalogo_Precios,AK$8,FALSE))</f>
        <v>1019</v>
      </c>
      <c r="AL1895" s="53"/>
      <c r="AM1895" s="59" t="str">
        <f t="shared" si="22528"/>
        <v>ALI_27_SEG_6</v>
      </c>
      <c r="AN1895" s="59" t="str">
        <f t="shared" si="22529"/>
        <v>ALI_27_SEG_6_VAL_25181609</v>
      </c>
      <c r="AO1895" s="60">
        <f t="shared" ref="AO1895" si="22859">IF(OR(AB1895="",AB1895=0),0,COUNTIF(Codificacion,AM1895))</f>
        <v>4</v>
      </c>
      <c r="AP1895" s="61">
        <f t="array" ref="AP1895">MIN(IF(Codificacion=AM1895,Total_Cotizacion,""))</f>
        <v>20068037.600000001</v>
      </c>
      <c r="AQ1895" s="62" t="b">
        <f t="shared" si="22531"/>
        <v>0</v>
      </c>
      <c r="AR1895" s="51" t="str">
        <f t="shared" ref="AR1895" si="22860">IF(COUNTIF(Codificacion2,CONCATENATE(AM1895,"_VAL_",AB1895))&gt;1,"Empate","")</f>
        <v/>
      </c>
      <c r="AS1895" s="63" t="str">
        <f t="shared" si="22394"/>
        <v/>
      </c>
      <c r="AT1895" s="59" t="str">
        <f t="shared" si="22533"/>
        <v>ALI_27_SEG_6_</v>
      </c>
      <c r="AU1895" s="63">
        <f t="shared" ref="AU1895" si="22861">IF(AND(COUNTIF(Codificacion3,AT1895)&lt;AO1895),1,COUNTIF(Codificacion3,AT1895))</f>
        <v>1</v>
      </c>
      <c r="AV1895" s="62" t="str">
        <f t="shared" si="22535"/>
        <v>No Seleccionada</v>
      </c>
      <c r="AW1895" s="53"/>
      <c r="AX1895" s="51" t="str">
        <f t="shared" si="22536"/>
        <v>ALI_27_SEG_6FALSO</v>
      </c>
      <c r="AY1895" s="51">
        <f t="shared" si="22517"/>
        <v>3</v>
      </c>
      <c r="AZ1895" s="64" t="b">
        <f t="shared" si="22537"/>
        <v>0</v>
      </c>
    </row>
    <row r="1896" spans="1:52" x14ac:dyDescent="0.2">
      <c r="A1896" s="50" t="b">
        <f t="shared" si="22480"/>
        <v>0</v>
      </c>
      <c r="B1896" s="51" t="s">
        <v>156</v>
      </c>
      <c r="C1896" s="52">
        <v>27</v>
      </c>
      <c r="D1896" s="52">
        <f t="shared" ref="D1896" si="22862">IF(ISERROR(VLOOKUP(E1896,Proveedores,2,FALSE)),"",VLOOKUP(E1896,Proveedores,2,FALSE))</f>
        <v>2095</v>
      </c>
      <c r="E1896" s="53" t="s">
        <v>157</v>
      </c>
      <c r="F1896" s="54">
        <v>346</v>
      </c>
      <c r="G1896" s="53" t="s">
        <v>56</v>
      </c>
      <c r="H1896" s="53" t="s">
        <v>73</v>
      </c>
      <c r="I1896" s="52">
        <v>7</v>
      </c>
      <c r="J1896" s="53" t="s">
        <v>58</v>
      </c>
      <c r="K1896" s="55">
        <v>44835</v>
      </c>
      <c r="L1896" s="56">
        <v>10445</v>
      </c>
      <c r="M1896" s="56">
        <v>12886</v>
      </c>
      <c r="N1896" s="56">
        <v>6013</v>
      </c>
      <c r="O1896" s="56">
        <v>529</v>
      </c>
      <c r="P1896" s="57">
        <v>559</v>
      </c>
      <c r="Q1896" s="58">
        <v>0</v>
      </c>
      <c r="R1896" s="57">
        <v>559</v>
      </c>
      <c r="S1896" s="57">
        <v>1023</v>
      </c>
      <c r="T1896" s="58">
        <v>0</v>
      </c>
      <c r="U1896" s="57">
        <v>1023</v>
      </c>
      <c r="V1896" s="57">
        <v>1023</v>
      </c>
      <c r="W1896" s="58">
        <v>0</v>
      </c>
      <c r="X1896" s="57">
        <v>1023</v>
      </c>
      <c r="Y1896" s="57">
        <v>1023</v>
      </c>
      <c r="Z1896" s="58">
        <v>0</v>
      </c>
      <c r="AA1896" s="57">
        <v>1023</v>
      </c>
      <c r="AB1896" s="57">
        <v>25713599</v>
      </c>
      <c r="AC1896" s="53" t="str">
        <f t="shared" si="22519"/>
        <v>Registro Valido</v>
      </c>
      <c r="AD1896" s="57">
        <f t="shared" ref="AD1896" si="22863">IF(OR(ISERROR(VLOOKUP(CONCATENATE("ALI_",$C1896,"_SEG_",$I1896,"_PROV_",$D1896),Catalogo_Precios,AD$8,FALSE)),L1896=0),0,VLOOKUP(CONCATENATE("ALI_",$C1896,"_SEG_",$I1896,"_PROV_",$D1896),Catalogo_Precios,AD$8,FALSE))</f>
        <v>559</v>
      </c>
      <c r="AE1896" s="57">
        <f t="shared" ref="AE1896" si="22864">IF(OR(ISERROR(VLOOKUP(CONCATENATE("ALI_",$C1896,"_SEG_",$I1896,"_PROV_",$D1896),Catalogo_Precios,AE$8,FALSE)),M1896=0),0,VLOOKUP(CONCATENATE("ALI_",$C1896,"_SEG_",$I1896,"_PROV_",$D1896),Catalogo_Precios,AE$8,FALSE))</f>
        <v>1023</v>
      </c>
      <c r="AF1896" s="57">
        <f t="shared" ref="AF1896" si="22865">IF(OR(ISERROR(VLOOKUP(CONCATENATE("ALI_",$C1896,"_SEG_",$I1896,"_PROV_",$D1896),Catalogo_Precios,AF$8,FALSE)),N1896=0),0,VLOOKUP(CONCATENATE("ALI_",$C1896,"_SEG_",$I1896,"_PROV_",$D1896),Catalogo_Precios,AF$8,FALSE))</f>
        <v>1023</v>
      </c>
      <c r="AG1896" s="57">
        <f t="shared" ref="AG1896" si="22866">IF(OR(ISERROR(VLOOKUP(CONCATENATE("ALI_",$C1896,"_SEG_",$I1896,"_PROV_",$D1896),Catalogo_Precios,AG$8,FALSE)),O1896=0),0,VLOOKUP(CONCATENATE("ALI_",$C1896,"_SEG_",$I1896,"_PROV_",$D1896),Catalogo_Precios,AG$8,FALSE))</f>
        <v>1023</v>
      </c>
      <c r="AH1896" s="57">
        <f t="shared" ref="AH1896" si="22867">IF(OR(ISERROR(VLOOKUP(CONCATENATE("ALI_",$C1896,"_SEG_",$I1896,"_PROV_",$D1896),Catalogo_Precios,AH$8,FALSE)),L1896=0),0,VLOOKUP(CONCATENATE("ALI_",$C1896,"_SEG_",$I1896,"_PROV_",$D1896),Catalogo_Precios,AH$8,FALSE))</f>
        <v>557</v>
      </c>
      <c r="AI1896" s="57">
        <f t="shared" ref="AI1896" si="22868">IF(OR(ISERROR(VLOOKUP(CONCATENATE("ALI_",$C1896,"_SEG_",$I1896,"_PROV_",$D1896),Catalogo_Precios,AI$8,FALSE)),M1896=0),0,VLOOKUP(CONCATENATE("ALI_",$C1896,"_SEG_",$I1896,"_PROV_",$D1896),Catalogo_Precios,AI$8,FALSE))</f>
        <v>1019</v>
      </c>
      <c r="AJ1896" s="57">
        <f t="shared" ref="AJ1896" si="22869">IF(OR(ISERROR(VLOOKUP(CONCATENATE("ALI_",$C1896,"_SEG_",$I1896,"_PROV_",$D1896),Catalogo_Precios,AJ$8,FALSE)),N1896=0),0,VLOOKUP(CONCATENATE("ALI_",$C1896,"_SEG_",$I1896,"_PROV_",$D1896),Catalogo_Precios,AJ$8,FALSE))</f>
        <v>1019</v>
      </c>
      <c r="AK1896" s="57">
        <f t="shared" ref="AK1896" si="22870">IF(OR(ISERROR(VLOOKUP(CONCATENATE("ALI_",$C1896,"_SEG_",$I1896,"_PROV_",$D1896),Catalogo_Precios,AK$8,FALSE)),O1896=0),0,VLOOKUP(CONCATENATE("ALI_",$C1896,"_SEG_",$I1896,"_PROV_",$D1896),Catalogo_Precios,AK$8,FALSE))</f>
        <v>1019</v>
      </c>
      <c r="AL1896" s="53"/>
      <c r="AM1896" s="59" t="str">
        <f t="shared" si="22528"/>
        <v>ALI_27_SEG_7</v>
      </c>
      <c r="AN1896" s="59" t="str">
        <f t="shared" si="22529"/>
        <v>ALI_27_SEG_7_VAL_25713599</v>
      </c>
      <c r="AO1896" s="60">
        <f t="shared" ref="AO1896" si="22871">IF(OR(AB1896="",AB1896=0),0,COUNTIF(Codificacion,AM1896))</f>
        <v>4</v>
      </c>
      <c r="AP1896" s="61">
        <f t="array" ref="AP1896">MIN(IF(Codificacion=AM1896,Total_Cotizacion,""))</f>
        <v>20491997.600000001</v>
      </c>
      <c r="AQ1896" s="62" t="b">
        <f t="shared" si="22531"/>
        <v>0</v>
      </c>
      <c r="AR1896" s="51" t="str">
        <f t="shared" ref="AR1896" si="22872">IF(COUNTIF(Codificacion2,CONCATENATE(AM1896,"_VAL_",AB1896))&gt;1,"Empate","")</f>
        <v/>
      </c>
      <c r="AS1896" s="63" t="str">
        <f t="shared" si="22394"/>
        <v/>
      </c>
      <c r="AT1896" s="59" t="str">
        <f t="shared" si="22533"/>
        <v>ALI_27_SEG_7_</v>
      </c>
      <c r="AU1896" s="63">
        <f t="shared" ref="AU1896" si="22873">IF(AND(COUNTIF(Codificacion3,AT1896)&lt;AO1896),1,COUNTIF(Codificacion3,AT1896))</f>
        <v>1</v>
      </c>
      <c r="AV1896" s="62" t="str">
        <f t="shared" si="22535"/>
        <v>No Seleccionada</v>
      </c>
      <c r="AW1896" s="53"/>
      <c r="AX1896" s="51" t="str">
        <f t="shared" si="22536"/>
        <v>ALI_27_SEG_7FALSO</v>
      </c>
      <c r="AY1896" s="51">
        <f t="shared" si="22517"/>
        <v>3</v>
      </c>
      <c r="AZ1896" s="64" t="b">
        <f t="shared" si="22537"/>
        <v>0</v>
      </c>
    </row>
    <row r="1897" spans="1:52" x14ac:dyDescent="0.2">
      <c r="A1897" s="50" t="b">
        <f t="shared" si="22480"/>
        <v>0</v>
      </c>
      <c r="B1897" s="51" t="s">
        <v>156</v>
      </c>
      <c r="C1897" s="52">
        <v>27</v>
      </c>
      <c r="D1897" s="52">
        <f t="shared" ref="D1897" si="22874">IF(ISERROR(VLOOKUP(E1897,Proveedores,2,FALSE)),"",VLOOKUP(E1897,Proveedores,2,FALSE))</f>
        <v>2095</v>
      </c>
      <c r="E1897" s="53" t="s">
        <v>157</v>
      </c>
      <c r="F1897" s="54">
        <v>357</v>
      </c>
      <c r="G1897" s="53" t="s">
        <v>56</v>
      </c>
      <c r="H1897" s="53" t="s">
        <v>73</v>
      </c>
      <c r="I1897" s="52">
        <v>8</v>
      </c>
      <c r="J1897" s="53" t="s">
        <v>58</v>
      </c>
      <c r="K1897" s="55">
        <v>44835</v>
      </c>
      <c r="L1897" s="56">
        <v>10080</v>
      </c>
      <c r="M1897" s="56">
        <v>12436</v>
      </c>
      <c r="N1897" s="56">
        <v>5804</v>
      </c>
      <c r="O1897" s="56">
        <v>510</v>
      </c>
      <c r="P1897" s="57">
        <v>559</v>
      </c>
      <c r="Q1897" s="58">
        <v>0</v>
      </c>
      <c r="R1897" s="57">
        <v>559</v>
      </c>
      <c r="S1897" s="57">
        <v>1023</v>
      </c>
      <c r="T1897" s="58">
        <v>0</v>
      </c>
      <c r="U1897" s="57">
        <v>1023</v>
      </c>
      <c r="V1897" s="57">
        <v>1023</v>
      </c>
      <c r="W1897" s="58">
        <v>0</v>
      </c>
      <c r="X1897" s="57">
        <v>1023</v>
      </c>
      <c r="Y1897" s="57">
        <v>1023</v>
      </c>
      <c r="Z1897" s="58">
        <v>0</v>
      </c>
      <c r="AA1897" s="57">
        <v>1023</v>
      </c>
      <c r="AB1897" s="57">
        <v>24815970</v>
      </c>
      <c r="AC1897" s="53" t="str">
        <f t="shared" si="22519"/>
        <v>Registro Valido</v>
      </c>
      <c r="AD1897" s="57">
        <f t="shared" ref="AD1897" si="22875">IF(OR(ISERROR(VLOOKUP(CONCATENATE("ALI_",$C1897,"_SEG_",$I1897,"_PROV_",$D1897),Catalogo_Precios,AD$8,FALSE)),L1897=0),0,VLOOKUP(CONCATENATE("ALI_",$C1897,"_SEG_",$I1897,"_PROV_",$D1897),Catalogo_Precios,AD$8,FALSE))</f>
        <v>559</v>
      </c>
      <c r="AE1897" s="57">
        <f t="shared" ref="AE1897" si="22876">IF(OR(ISERROR(VLOOKUP(CONCATENATE("ALI_",$C1897,"_SEG_",$I1897,"_PROV_",$D1897),Catalogo_Precios,AE$8,FALSE)),M1897=0),0,VLOOKUP(CONCATENATE("ALI_",$C1897,"_SEG_",$I1897,"_PROV_",$D1897),Catalogo_Precios,AE$8,FALSE))</f>
        <v>1023</v>
      </c>
      <c r="AF1897" s="57">
        <f t="shared" ref="AF1897" si="22877">IF(OR(ISERROR(VLOOKUP(CONCATENATE("ALI_",$C1897,"_SEG_",$I1897,"_PROV_",$D1897),Catalogo_Precios,AF$8,FALSE)),N1897=0),0,VLOOKUP(CONCATENATE("ALI_",$C1897,"_SEG_",$I1897,"_PROV_",$D1897),Catalogo_Precios,AF$8,FALSE))</f>
        <v>1023</v>
      </c>
      <c r="AG1897" s="57">
        <f t="shared" ref="AG1897" si="22878">IF(OR(ISERROR(VLOOKUP(CONCATENATE("ALI_",$C1897,"_SEG_",$I1897,"_PROV_",$D1897),Catalogo_Precios,AG$8,FALSE)),O1897=0),0,VLOOKUP(CONCATENATE("ALI_",$C1897,"_SEG_",$I1897,"_PROV_",$D1897),Catalogo_Precios,AG$8,FALSE))</f>
        <v>1023</v>
      </c>
      <c r="AH1897" s="57">
        <f t="shared" ref="AH1897" si="22879">IF(OR(ISERROR(VLOOKUP(CONCATENATE("ALI_",$C1897,"_SEG_",$I1897,"_PROV_",$D1897),Catalogo_Precios,AH$8,FALSE)),L1897=0),0,VLOOKUP(CONCATENATE("ALI_",$C1897,"_SEG_",$I1897,"_PROV_",$D1897),Catalogo_Precios,AH$8,FALSE))</f>
        <v>557</v>
      </c>
      <c r="AI1897" s="57">
        <f t="shared" ref="AI1897" si="22880">IF(OR(ISERROR(VLOOKUP(CONCATENATE("ALI_",$C1897,"_SEG_",$I1897,"_PROV_",$D1897),Catalogo_Precios,AI$8,FALSE)),M1897=0),0,VLOOKUP(CONCATENATE("ALI_",$C1897,"_SEG_",$I1897,"_PROV_",$D1897),Catalogo_Precios,AI$8,FALSE))</f>
        <v>1019</v>
      </c>
      <c r="AJ1897" s="57">
        <f t="shared" ref="AJ1897" si="22881">IF(OR(ISERROR(VLOOKUP(CONCATENATE("ALI_",$C1897,"_SEG_",$I1897,"_PROV_",$D1897),Catalogo_Precios,AJ$8,FALSE)),N1897=0),0,VLOOKUP(CONCATENATE("ALI_",$C1897,"_SEG_",$I1897,"_PROV_",$D1897),Catalogo_Precios,AJ$8,FALSE))</f>
        <v>1019</v>
      </c>
      <c r="AK1897" s="57">
        <f t="shared" ref="AK1897" si="22882">IF(OR(ISERROR(VLOOKUP(CONCATENATE("ALI_",$C1897,"_SEG_",$I1897,"_PROV_",$D1897),Catalogo_Precios,AK$8,FALSE)),O1897=0),0,VLOOKUP(CONCATENATE("ALI_",$C1897,"_SEG_",$I1897,"_PROV_",$D1897),Catalogo_Precios,AK$8,FALSE))</f>
        <v>1019</v>
      </c>
      <c r="AL1897" s="53"/>
      <c r="AM1897" s="59" t="str">
        <f t="shared" si="22528"/>
        <v>ALI_27_SEG_8</v>
      </c>
      <c r="AN1897" s="59" t="str">
        <f t="shared" si="22529"/>
        <v>ALI_27_SEG_8_VAL_24815970</v>
      </c>
      <c r="AO1897" s="60">
        <f t="shared" ref="AO1897" si="22883">IF(OR(AB1897="",AB1897=0),0,COUNTIF(Codificacion,AM1897))</f>
        <v>4</v>
      </c>
      <c r="AP1897" s="61">
        <f t="array" ref="AP1897">MIN(IF(Codificacion=AM1897,Total_Cotizacion,""))</f>
        <v>19776648</v>
      </c>
      <c r="AQ1897" s="62" t="b">
        <f t="shared" si="22531"/>
        <v>0</v>
      </c>
      <c r="AR1897" s="51" t="str">
        <f t="shared" ref="AR1897" si="22884">IF(COUNTIF(Codificacion2,CONCATENATE(AM1897,"_VAL_",AB1897))&gt;1,"Empate","")</f>
        <v/>
      </c>
      <c r="AS1897" s="63" t="str">
        <f t="shared" si="22394"/>
        <v/>
      </c>
      <c r="AT1897" s="59" t="str">
        <f t="shared" si="22533"/>
        <v>ALI_27_SEG_8_</v>
      </c>
      <c r="AU1897" s="63">
        <f t="shared" ref="AU1897" si="22885">IF(AND(COUNTIF(Codificacion3,AT1897)&lt;AO1897),1,COUNTIF(Codificacion3,AT1897))</f>
        <v>1</v>
      </c>
      <c r="AV1897" s="62" t="str">
        <f t="shared" si="22535"/>
        <v>No Seleccionada</v>
      </c>
      <c r="AW1897" s="53"/>
      <c r="AX1897" s="51" t="str">
        <f t="shared" si="22536"/>
        <v>ALI_27_SEG_8FALSO</v>
      </c>
      <c r="AY1897" s="51">
        <f t="shared" si="22517"/>
        <v>3</v>
      </c>
      <c r="AZ1897" s="64" t="b">
        <f t="shared" si="22537"/>
        <v>0</v>
      </c>
    </row>
    <row r="1898" spans="1:52" x14ac:dyDescent="0.2">
      <c r="A1898" s="50" t="b">
        <f t="shared" si="22480"/>
        <v>0</v>
      </c>
      <c r="B1898" s="51" t="s">
        <v>156</v>
      </c>
      <c r="C1898" s="52">
        <v>27</v>
      </c>
      <c r="D1898" s="52">
        <f t="shared" ref="D1898" si="22886">IF(ISERROR(VLOOKUP(E1898,Proveedores,2,FALSE)),"",VLOOKUP(E1898,Proveedores,2,FALSE))</f>
        <v>2095</v>
      </c>
      <c r="E1898" s="53" t="s">
        <v>157</v>
      </c>
      <c r="F1898" s="54">
        <v>358</v>
      </c>
      <c r="G1898" s="53" t="s">
        <v>56</v>
      </c>
      <c r="H1898" s="53" t="s">
        <v>73</v>
      </c>
      <c r="I1898" s="52">
        <v>9</v>
      </c>
      <c r="J1898" s="53" t="s">
        <v>58</v>
      </c>
      <c r="K1898" s="55">
        <v>44835</v>
      </c>
      <c r="L1898" s="56">
        <v>10188</v>
      </c>
      <c r="M1898" s="56">
        <v>12569</v>
      </c>
      <c r="N1898" s="56">
        <v>5865</v>
      </c>
      <c r="O1898" s="56">
        <v>515</v>
      </c>
      <c r="P1898" s="57">
        <v>559</v>
      </c>
      <c r="Q1898" s="58">
        <v>0</v>
      </c>
      <c r="R1898" s="57">
        <v>559</v>
      </c>
      <c r="S1898" s="57">
        <v>1023</v>
      </c>
      <c r="T1898" s="58">
        <v>0</v>
      </c>
      <c r="U1898" s="57">
        <v>1023</v>
      </c>
      <c r="V1898" s="57">
        <v>1023</v>
      </c>
      <c r="W1898" s="58">
        <v>0</v>
      </c>
      <c r="X1898" s="57">
        <v>1023</v>
      </c>
      <c r="Y1898" s="57">
        <v>1023</v>
      </c>
      <c r="Z1898" s="58">
        <v>0</v>
      </c>
      <c r="AA1898" s="57">
        <v>1023</v>
      </c>
      <c r="AB1898" s="57">
        <v>25079919</v>
      </c>
      <c r="AC1898" s="53" t="str">
        <f t="shared" si="22519"/>
        <v>Registro Valido</v>
      </c>
      <c r="AD1898" s="57">
        <f t="shared" ref="AD1898" si="22887">IF(OR(ISERROR(VLOOKUP(CONCATENATE("ALI_",$C1898,"_SEG_",$I1898,"_PROV_",$D1898),Catalogo_Precios,AD$8,FALSE)),L1898=0),0,VLOOKUP(CONCATENATE("ALI_",$C1898,"_SEG_",$I1898,"_PROV_",$D1898),Catalogo_Precios,AD$8,FALSE))</f>
        <v>559</v>
      </c>
      <c r="AE1898" s="57">
        <f t="shared" ref="AE1898" si="22888">IF(OR(ISERROR(VLOOKUP(CONCATENATE("ALI_",$C1898,"_SEG_",$I1898,"_PROV_",$D1898),Catalogo_Precios,AE$8,FALSE)),M1898=0),0,VLOOKUP(CONCATENATE("ALI_",$C1898,"_SEG_",$I1898,"_PROV_",$D1898),Catalogo_Precios,AE$8,FALSE))</f>
        <v>1023</v>
      </c>
      <c r="AF1898" s="57">
        <f t="shared" ref="AF1898" si="22889">IF(OR(ISERROR(VLOOKUP(CONCATENATE("ALI_",$C1898,"_SEG_",$I1898,"_PROV_",$D1898),Catalogo_Precios,AF$8,FALSE)),N1898=0),0,VLOOKUP(CONCATENATE("ALI_",$C1898,"_SEG_",$I1898,"_PROV_",$D1898),Catalogo_Precios,AF$8,FALSE))</f>
        <v>1023</v>
      </c>
      <c r="AG1898" s="57">
        <f t="shared" ref="AG1898" si="22890">IF(OR(ISERROR(VLOOKUP(CONCATENATE("ALI_",$C1898,"_SEG_",$I1898,"_PROV_",$D1898),Catalogo_Precios,AG$8,FALSE)),O1898=0),0,VLOOKUP(CONCATENATE("ALI_",$C1898,"_SEG_",$I1898,"_PROV_",$D1898),Catalogo_Precios,AG$8,FALSE))</f>
        <v>1023</v>
      </c>
      <c r="AH1898" s="57">
        <f t="shared" ref="AH1898" si="22891">IF(OR(ISERROR(VLOOKUP(CONCATENATE("ALI_",$C1898,"_SEG_",$I1898,"_PROV_",$D1898),Catalogo_Precios,AH$8,FALSE)),L1898=0),0,VLOOKUP(CONCATENATE("ALI_",$C1898,"_SEG_",$I1898,"_PROV_",$D1898),Catalogo_Precios,AH$8,FALSE))</f>
        <v>557</v>
      </c>
      <c r="AI1898" s="57">
        <f t="shared" ref="AI1898" si="22892">IF(OR(ISERROR(VLOOKUP(CONCATENATE("ALI_",$C1898,"_SEG_",$I1898,"_PROV_",$D1898),Catalogo_Precios,AI$8,FALSE)),M1898=0),0,VLOOKUP(CONCATENATE("ALI_",$C1898,"_SEG_",$I1898,"_PROV_",$D1898),Catalogo_Precios,AI$8,FALSE))</f>
        <v>1019</v>
      </c>
      <c r="AJ1898" s="57">
        <f t="shared" ref="AJ1898" si="22893">IF(OR(ISERROR(VLOOKUP(CONCATENATE("ALI_",$C1898,"_SEG_",$I1898,"_PROV_",$D1898),Catalogo_Precios,AJ$8,FALSE)),N1898=0),0,VLOOKUP(CONCATENATE("ALI_",$C1898,"_SEG_",$I1898,"_PROV_",$D1898),Catalogo_Precios,AJ$8,FALSE))</f>
        <v>1019</v>
      </c>
      <c r="AK1898" s="57">
        <f t="shared" ref="AK1898" si="22894">IF(OR(ISERROR(VLOOKUP(CONCATENATE("ALI_",$C1898,"_SEG_",$I1898,"_PROV_",$D1898),Catalogo_Precios,AK$8,FALSE)),O1898=0),0,VLOOKUP(CONCATENATE("ALI_",$C1898,"_SEG_",$I1898,"_PROV_",$D1898),Catalogo_Precios,AK$8,FALSE))</f>
        <v>1019</v>
      </c>
      <c r="AL1898" s="53"/>
      <c r="AM1898" s="59" t="str">
        <f t="shared" si="22528"/>
        <v>ALI_27_SEG_9</v>
      </c>
      <c r="AN1898" s="59" t="str">
        <f t="shared" si="22529"/>
        <v>ALI_27_SEG_9_VAL_25079919</v>
      </c>
      <c r="AO1898" s="60">
        <f t="shared" ref="AO1898" si="22895">IF(OR(AB1898="",AB1898=0),0,COUNTIF(Codificacion,AM1898))</f>
        <v>4</v>
      </c>
      <c r="AP1898" s="61">
        <f t="array" ref="AP1898">MIN(IF(Codificacion=AM1898,Total_Cotizacion,""))</f>
        <v>19986997.600000001</v>
      </c>
      <c r="AQ1898" s="62" t="b">
        <f t="shared" si="22531"/>
        <v>0</v>
      </c>
      <c r="AR1898" s="51" t="str">
        <f t="shared" ref="AR1898" si="22896">IF(COUNTIF(Codificacion2,CONCATENATE(AM1898,"_VAL_",AB1898))&gt;1,"Empate","")</f>
        <v/>
      </c>
      <c r="AS1898" s="63" t="str">
        <f t="shared" si="22394"/>
        <v/>
      </c>
      <c r="AT1898" s="59" t="str">
        <f t="shared" si="22533"/>
        <v>ALI_27_SEG_9_</v>
      </c>
      <c r="AU1898" s="63">
        <f t="shared" ref="AU1898" si="22897">IF(AND(COUNTIF(Codificacion3,AT1898)&lt;AO1898),1,COUNTIF(Codificacion3,AT1898))</f>
        <v>1</v>
      </c>
      <c r="AV1898" s="62" t="str">
        <f t="shared" si="22535"/>
        <v>No Seleccionada</v>
      </c>
      <c r="AW1898" s="53"/>
      <c r="AX1898" s="51" t="str">
        <f t="shared" si="22536"/>
        <v>ALI_27_SEG_9FALSO</v>
      </c>
      <c r="AY1898" s="51">
        <f t="shared" si="22517"/>
        <v>3</v>
      </c>
      <c r="AZ1898" s="64" t="b">
        <f t="shared" si="22537"/>
        <v>0</v>
      </c>
    </row>
    <row r="1899" spans="1:52" x14ac:dyDescent="0.2">
      <c r="A1899" s="50" t="b">
        <f t="shared" si="22480"/>
        <v>0</v>
      </c>
      <c r="B1899" s="51" t="s">
        <v>156</v>
      </c>
      <c r="C1899" s="52">
        <v>27</v>
      </c>
      <c r="D1899" s="52">
        <f t="shared" ref="D1899" si="22898">IF(ISERROR(VLOOKUP(E1899,Proveedores,2,FALSE)),"",VLOOKUP(E1899,Proveedores,2,FALSE))</f>
        <v>2095</v>
      </c>
      <c r="E1899" s="53" t="s">
        <v>157</v>
      </c>
      <c r="F1899" s="54">
        <v>359</v>
      </c>
      <c r="G1899" s="53" t="s">
        <v>56</v>
      </c>
      <c r="H1899" s="53" t="s">
        <v>73</v>
      </c>
      <c r="I1899" s="52">
        <v>10</v>
      </c>
      <c r="J1899" s="53" t="s">
        <v>58</v>
      </c>
      <c r="K1899" s="55">
        <v>44835</v>
      </c>
      <c r="L1899" s="56">
        <v>10202</v>
      </c>
      <c r="M1899" s="56">
        <v>12589</v>
      </c>
      <c r="N1899" s="56">
        <v>5874</v>
      </c>
      <c r="O1899" s="56">
        <v>517</v>
      </c>
      <c r="P1899" s="57">
        <v>559</v>
      </c>
      <c r="Q1899" s="58">
        <v>0</v>
      </c>
      <c r="R1899" s="57">
        <v>559</v>
      </c>
      <c r="S1899" s="57">
        <v>1023</v>
      </c>
      <c r="T1899" s="58">
        <v>0</v>
      </c>
      <c r="U1899" s="57">
        <v>1023</v>
      </c>
      <c r="V1899" s="57">
        <v>1023</v>
      </c>
      <c r="W1899" s="58">
        <v>0</v>
      </c>
      <c r="X1899" s="57">
        <v>1023</v>
      </c>
      <c r="Y1899" s="57">
        <v>1023</v>
      </c>
      <c r="Z1899" s="58">
        <v>0</v>
      </c>
      <c r="AA1899" s="57">
        <v>1023</v>
      </c>
      <c r="AB1899" s="57">
        <v>25119458</v>
      </c>
      <c r="AC1899" s="53" t="str">
        <f t="shared" si="22519"/>
        <v>Registro Valido</v>
      </c>
      <c r="AD1899" s="57">
        <f t="shared" ref="AD1899" si="22899">IF(OR(ISERROR(VLOOKUP(CONCATENATE("ALI_",$C1899,"_SEG_",$I1899,"_PROV_",$D1899),Catalogo_Precios,AD$8,FALSE)),L1899=0),0,VLOOKUP(CONCATENATE("ALI_",$C1899,"_SEG_",$I1899,"_PROV_",$D1899),Catalogo_Precios,AD$8,FALSE))</f>
        <v>559</v>
      </c>
      <c r="AE1899" s="57">
        <f t="shared" ref="AE1899" si="22900">IF(OR(ISERROR(VLOOKUP(CONCATENATE("ALI_",$C1899,"_SEG_",$I1899,"_PROV_",$D1899),Catalogo_Precios,AE$8,FALSE)),M1899=0),0,VLOOKUP(CONCATENATE("ALI_",$C1899,"_SEG_",$I1899,"_PROV_",$D1899),Catalogo_Precios,AE$8,FALSE))</f>
        <v>1023</v>
      </c>
      <c r="AF1899" s="57">
        <f t="shared" ref="AF1899" si="22901">IF(OR(ISERROR(VLOOKUP(CONCATENATE("ALI_",$C1899,"_SEG_",$I1899,"_PROV_",$D1899),Catalogo_Precios,AF$8,FALSE)),N1899=0),0,VLOOKUP(CONCATENATE("ALI_",$C1899,"_SEG_",$I1899,"_PROV_",$D1899),Catalogo_Precios,AF$8,FALSE))</f>
        <v>1023</v>
      </c>
      <c r="AG1899" s="57">
        <f t="shared" ref="AG1899" si="22902">IF(OR(ISERROR(VLOOKUP(CONCATENATE("ALI_",$C1899,"_SEG_",$I1899,"_PROV_",$D1899),Catalogo_Precios,AG$8,FALSE)),O1899=0),0,VLOOKUP(CONCATENATE("ALI_",$C1899,"_SEG_",$I1899,"_PROV_",$D1899),Catalogo_Precios,AG$8,FALSE))</f>
        <v>1023</v>
      </c>
      <c r="AH1899" s="57">
        <f t="shared" ref="AH1899" si="22903">IF(OR(ISERROR(VLOOKUP(CONCATENATE("ALI_",$C1899,"_SEG_",$I1899,"_PROV_",$D1899),Catalogo_Precios,AH$8,FALSE)),L1899=0),0,VLOOKUP(CONCATENATE("ALI_",$C1899,"_SEG_",$I1899,"_PROV_",$D1899),Catalogo_Precios,AH$8,FALSE))</f>
        <v>557</v>
      </c>
      <c r="AI1899" s="57">
        <f t="shared" ref="AI1899" si="22904">IF(OR(ISERROR(VLOOKUP(CONCATENATE("ALI_",$C1899,"_SEG_",$I1899,"_PROV_",$D1899),Catalogo_Precios,AI$8,FALSE)),M1899=0),0,VLOOKUP(CONCATENATE("ALI_",$C1899,"_SEG_",$I1899,"_PROV_",$D1899),Catalogo_Precios,AI$8,FALSE))</f>
        <v>1019</v>
      </c>
      <c r="AJ1899" s="57">
        <f t="shared" ref="AJ1899" si="22905">IF(OR(ISERROR(VLOOKUP(CONCATENATE("ALI_",$C1899,"_SEG_",$I1899,"_PROV_",$D1899),Catalogo_Precios,AJ$8,FALSE)),N1899=0),0,VLOOKUP(CONCATENATE("ALI_",$C1899,"_SEG_",$I1899,"_PROV_",$D1899),Catalogo_Precios,AJ$8,FALSE))</f>
        <v>1019</v>
      </c>
      <c r="AK1899" s="57">
        <f t="shared" ref="AK1899" si="22906">IF(OR(ISERROR(VLOOKUP(CONCATENATE("ALI_",$C1899,"_SEG_",$I1899,"_PROV_",$D1899),Catalogo_Precios,AK$8,FALSE)),O1899=0),0,VLOOKUP(CONCATENATE("ALI_",$C1899,"_SEG_",$I1899,"_PROV_",$D1899),Catalogo_Precios,AK$8,FALSE))</f>
        <v>1019</v>
      </c>
      <c r="AL1899" s="53"/>
      <c r="AM1899" s="59" t="str">
        <f t="shared" si="22528"/>
        <v>ALI_27_SEG_10</v>
      </c>
      <c r="AN1899" s="59" t="str">
        <f t="shared" si="22529"/>
        <v>ALI_27_SEG_10_VAL_25119458</v>
      </c>
      <c r="AO1899" s="60">
        <f t="shared" ref="AO1899" si="22907">IF(OR(AB1899="",AB1899=0),0,COUNTIF(Codificacion,AM1899))</f>
        <v>4</v>
      </c>
      <c r="AP1899" s="61">
        <f t="array" ref="AP1899">MIN(IF(Codificacion=AM1899,Total_Cotizacion,""))</f>
        <v>20018507.199999999</v>
      </c>
      <c r="AQ1899" s="62" t="b">
        <f t="shared" si="22531"/>
        <v>0</v>
      </c>
      <c r="AR1899" s="51" t="str">
        <f t="shared" ref="AR1899" si="22908">IF(COUNTIF(Codificacion2,CONCATENATE(AM1899,"_VAL_",AB1899))&gt;1,"Empate","")</f>
        <v/>
      </c>
      <c r="AS1899" s="63" t="str">
        <f t="shared" si="22394"/>
        <v/>
      </c>
      <c r="AT1899" s="59" t="str">
        <f t="shared" si="22533"/>
        <v>ALI_27_SEG_10_</v>
      </c>
      <c r="AU1899" s="63">
        <f t="shared" ref="AU1899" si="22909">IF(AND(COUNTIF(Codificacion3,AT1899)&lt;AO1899),1,COUNTIF(Codificacion3,AT1899))</f>
        <v>1</v>
      </c>
      <c r="AV1899" s="62" t="str">
        <f t="shared" si="22535"/>
        <v>No Seleccionada</v>
      </c>
      <c r="AW1899" s="53"/>
      <c r="AX1899" s="51" t="str">
        <f t="shared" si="22536"/>
        <v>ALI_27_SEG_10FALSO</v>
      </c>
      <c r="AY1899" s="51">
        <f t="shared" si="22517"/>
        <v>3</v>
      </c>
      <c r="AZ1899" s="64" t="b">
        <f t="shared" si="22537"/>
        <v>0</v>
      </c>
    </row>
    <row r="1900" spans="1:52" x14ac:dyDescent="0.2">
      <c r="A1900" s="50" t="b">
        <f t="shared" si="22480"/>
        <v>0</v>
      </c>
      <c r="B1900" s="51" t="s">
        <v>156</v>
      </c>
      <c r="C1900" s="52">
        <v>27</v>
      </c>
      <c r="D1900" s="52">
        <f t="shared" ref="D1900" si="22910">IF(ISERROR(VLOOKUP(E1900,Proveedores,2,FALSE)),"",VLOOKUP(E1900,Proveedores,2,FALSE))</f>
        <v>2095</v>
      </c>
      <c r="E1900" s="53" t="s">
        <v>157</v>
      </c>
      <c r="F1900" s="54">
        <v>360</v>
      </c>
      <c r="G1900" s="53" t="s">
        <v>56</v>
      </c>
      <c r="H1900" s="53" t="s">
        <v>73</v>
      </c>
      <c r="I1900" s="52">
        <v>11</v>
      </c>
      <c r="J1900" s="53" t="s">
        <v>58</v>
      </c>
      <c r="K1900" s="55">
        <v>44835</v>
      </c>
      <c r="L1900" s="56">
        <v>10048</v>
      </c>
      <c r="M1900" s="56">
        <v>12397</v>
      </c>
      <c r="N1900" s="56">
        <v>5786</v>
      </c>
      <c r="O1900" s="56">
        <v>509</v>
      </c>
      <c r="P1900" s="57">
        <v>559</v>
      </c>
      <c r="Q1900" s="58">
        <v>0</v>
      </c>
      <c r="R1900" s="57">
        <v>559</v>
      </c>
      <c r="S1900" s="57">
        <v>1023</v>
      </c>
      <c r="T1900" s="58">
        <v>0</v>
      </c>
      <c r="U1900" s="57">
        <v>1023</v>
      </c>
      <c r="V1900" s="57">
        <v>1023</v>
      </c>
      <c r="W1900" s="58">
        <v>0</v>
      </c>
      <c r="X1900" s="57">
        <v>1023</v>
      </c>
      <c r="Y1900" s="57">
        <v>1023</v>
      </c>
      <c r="Z1900" s="58">
        <v>0</v>
      </c>
      <c r="AA1900" s="57">
        <v>1023</v>
      </c>
      <c r="AB1900" s="57">
        <v>24738748</v>
      </c>
      <c r="AC1900" s="53" t="str">
        <f t="shared" si="22519"/>
        <v>Registro Valido</v>
      </c>
      <c r="AD1900" s="57">
        <f t="shared" ref="AD1900" si="22911">IF(OR(ISERROR(VLOOKUP(CONCATENATE("ALI_",$C1900,"_SEG_",$I1900,"_PROV_",$D1900),Catalogo_Precios,AD$8,FALSE)),L1900=0),0,VLOOKUP(CONCATENATE("ALI_",$C1900,"_SEG_",$I1900,"_PROV_",$D1900),Catalogo_Precios,AD$8,FALSE))</f>
        <v>559</v>
      </c>
      <c r="AE1900" s="57">
        <f t="shared" ref="AE1900" si="22912">IF(OR(ISERROR(VLOOKUP(CONCATENATE("ALI_",$C1900,"_SEG_",$I1900,"_PROV_",$D1900),Catalogo_Precios,AE$8,FALSE)),M1900=0),0,VLOOKUP(CONCATENATE("ALI_",$C1900,"_SEG_",$I1900,"_PROV_",$D1900),Catalogo_Precios,AE$8,FALSE))</f>
        <v>1023</v>
      </c>
      <c r="AF1900" s="57">
        <f t="shared" ref="AF1900" si="22913">IF(OR(ISERROR(VLOOKUP(CONCATENATE("ALI_",$C1900,"_SEG_",$I1900,"_PROV_",$D1900),Catalogo_Precios,AF$8,FALSE)),N1900=0),0,VLOOKUP(CONCATENATE("ALI_",$C1900,"_SEG_",$I1900,"_PROV_",$D1900),Catalogo_Precios,AF$8,FALSE))</f>
        <v>1023</v>
      </c>
      <c r="AG1900" s="57">
        <f t="shared" ref="AG1900" si="22914">IF(OR(ISERROR(VLOOKUP(CONCATENATE("ALI_",$C1900,"_SEG_",$I1900,"_PROV_",$D1900),Catalogo_Precios,AG$8,FALSE)),O1900=0),0,VLOOKUP(CONCATENATE("ALI_",$C1900,"_SEG_",$I1900,"_PROV_",$D1900),Catalogo_Precios,AG$8,FALSE))</f>
        <v>1023</v>
      </c>
      <c r="AH1900" s="57">
        <f t="shared" ref="AH1900" si="22915">IF(OR(ISERROR(VLOOKUP(CONCATENATE("ALI_",$C1900,"_SEG_",$I1900,"_PROV_",$D1900),Catalogo_Precios,AH$8,FALSE)),L1900=0),0,VLOOKUP(CONCATENATE("ALI_",$C1900,"_SEG_",$I1900,"_PROV_",$D1900),Catalogo_Precios,AH$8,FALSE))</f>
        <v>557</v>
      </c>
      <c r="AI1900" s="57">
        <f t="shared" ref="AI1900" si="22916">IF(OR(ISERROR(VLOOKUP(CONCATENATE("ALI_",$C1900,"_SEG_",$I1900,"_PROV_",$D1900),Catalogo_Precios,AI$8,FALSE)),M1900=0),0,VLOOKUP(CONCATENATE("ALI_",$C1900,"_SEG_",$I1900,"_PROV_",$D1900),Catalogo_Precios,AI$8,FALSE))</f>
        <v>1019</v>
      </c>
      <c r="AJ1900" s="57">
        <f t="shared" ref="AJ1900" si="22917">IF(OR(ISERROR(VLOOKUP(CONCATENATE("ALI_",$C1900,"_SEG_",$I1900,"_PROV_",$D1900),Catalogo_Precios,AJ$8,FALSE)),N1900=0),0,VLOOKUP(CONCATENATE("ALI_",$C1900,"_SEG_",$I1900,"_PROV_",$D1900),Catalogo_Precios,AJ$8,FALSE))</f>
        <v>1019</v>
      </c>
      <c r="AK1900" s="57">
        <f t="shared" ref="AK1900" si="22918">IF(OR(ISERROR(VLOOKUP(CONCATENATE("ALI_",$C1900,"_SEG_",$I1900,"_PROV_",$D1900),Catalogo_Precios,AK$8,FALSE)),O1900=0),0,VLOOKUP(CONCATENATE("ALI_",$C1900,"_SEG_",$I1900,"_PROV_",$D1900),Catalogo_Precios,AK$8,FALSE))</f>
        <v>1019</v>
      </c>
      <c r="AL1900" s="53"/>
      <c r="AM1900" s="59" t="str">
        <f t="shared" si="22528"/>
        <v>ALI_27_SEG_11</v>
      </c>
      <c r="AN1900" s="59" t="str">
        <f t="shared" si="22529"/>
        <v>ALI_27_SEG_11_VAL_24738748</v>
      </c>
      <c r="AO1900" s="60">
        <f t="shared" ref="AO1900" si="22919">IF(OR(AB1900="",AB1900=0),0,COUNTIF(Codificacion,AM1900))</f>
        <v>4</v>
      </c>
      <c r="AP1900" s="61">
        <f t="array" ref="AP1900">MIN(IF(Codificacion=AM1900,Total_Cotizacion,""))</f>
        <v>19715107.199999999</v>
      </c>
      <c r="AQ1900" s="62" t="b">
        <f t="shared" si="22531"/>
        <v>0</v>
      </c>
      <c r="AR1900" s="51" t="str">
        <f t="shared" ref="AR1900" si="22920">IF(COUNTIF(Codificacion2,CONCATENATE(AM1900,"_VAL_",AB1900))&gt;1,"Empate","")</f>
        <v/>
      </c>
      <c r="AS1900" s="63" t="str">
        <f t="shared" si="22394"/>
        <v/>
      </c>
      <c r="AT1900" s="59" t="str">
        <f t="shared" si="22533"/>
        <v>ALI_27_SEG_11_</v>
      </c>
      <c r="AU1900" s="63">
        <f t="shared" ref="AU1900" si="22921">IF(AND(COUNTIF(Codificacion3,AT1900)&lt;AO1900),1,COUNTIF(Codificacion3,AT1900))</f>
        <v>1</v>
      </c>
      <c r="AV1900" s="62" t="str">
        <f t="shared" si="22535"/>
        <v>No Seleccionada</v>
      </c>
      <c r="AW1900" s="53"/>
      <c r="AX1900" s="51" t="str">
        <f t="shared" si="22536"/>
        <v>ALI_27_SEG_11FALSO</v>
      </c>
      <c r="AY1900" s="51">
        <f t="shared" si="22517"/>
        <v>3</v>
      </c>
      <c r="AZ1900" s="64" t="b">
        <f t="shared" si="22537"/>
        <v>0</v>
      </c>
    </row>
    <row r="1901" spans="1:52" x14ac:dyDescent="0.2">
      <c r="A1901" s="50" t="b">
        <f t="shared" si="22480"/>
        <v>0</v>
      </c>
      <c r="B1901" s="51" t="s">
        <v>156</v>
      </c>
      <c r="C1901" s="52">
        <v>27</v>
      </c>
      <c r="D1901" s="52">
        <f t="shared" ref="D1901" si="22922">IF(ISERROR(VLOOKUP(E1901,Proveedores,2,FALSE)),"",VLOOKUP(E1901,Proveedores,2,FALSE))</f>
        <v>2095</v>
      </c>
      <c r="E1901" s="53" t="s">
        <v>157</v>
      </c>
      <c r="F1901" s="54">
        <v>361</v>
      </c>
      <c r="G1901" s="53" t="s">
        <v>56</v>
      </c>
      <c r="H1901" s="53" t="s">
        <v>73</v>
      </c>
      <c r="I1901" s="52">
        <v>12</v>
      </c>
      <c r="J1901" s="53" t="s">
        <v>58</v>
      </c>
      <c r="K1901" s="55">
        <v>44835</v>
      </c>
      <c r="L1901" s="56">
        <v>9120</v>
      </c>
      <c r="M1901" s="56">
        <v>11250</v>
      </c>
      <c r="N1901" s="56">
        <v>5250</v>
      </c>
      <c r="O1901" s="56">
        <v>461</v>
      </c>
      <c r="P1901" s="57">
        <v>559</v>
      </c>
      <c r="Q1901" s="58">
        <v>0</v>
      </c>
      <c r="R1901" s="57">
        <v>559</v>
      </c>
      <c r="S1901" s="57">
        <v>1023</v>
      </c>
      <c r="T1901" s="58">
        <v>0</v>
      </c>
      <c r="U1901" s="57">
        <v>1023</v>
      </c>
      <c r="V1901" s="57">
        <v>1023</v>
      </c>
      <c r="W1901" s="58">
        <v>0</v>
      </c>
      <c r="X1901" s="57">
        <v>1023</v>
      </c>
      <c r="Y1901" s="57">
        <v>1023</v>
      </c>
      <c r="Z1901" s="58">
        <v>0</v>
      </c>
      <c r="AA1901" s="57">
        <v>1023</v>
      </c>
      <c r="AB1901" s="57">
        <v>22449183</v>
      </c>
      <c r="AC1901" s="53" t="str">
        <f t="shared" si="22519"/>
        <v>Registro Valido</v>
      </c>
      <c r="AD1901" s="57">
        <f t="shared" ref="AD1901" si="22923">IF(OR(ISERROR(VLOOKUP(CONCATENATE("ALI_",$C1901,"_SEG_",$I1901,"_PROV_",$D1901),Catalogo_Precios,AD$8,FALSE)),L1901=0),0,VLOOKUP(CONCATENATE("ALI_",$C1901,"_SEG_",$I1901,"_PROV_",$D1901),Catalogo_Precios,AD$8,FALSE))</f>
        <v>559</v>
      </c>
      <c r="AE1901" s="57">
        <f t="shared" ref="AE1901" si="22924">IF(OR(ISERROR(VLOOKUP(CONCATENATE("ALI_",$C1901,"_SEG_",$I1901,"_PROV_",$D1901),Catalogo_Precios,AE$8,FALSE)),M1901=0),0,VLOOKUP(CONCATENATE("ALI_",$C1901,"_SEG_",$I1901,"_PROV_",$D1901),Catalogo_Precios,AE$8,FALSE))</f>
        <v>1023</v>
      </c>
      <c r="AF1901" s="57">
        <f t="shared" ref="AF1901" si="22925">IF(OR(ISERROR(VLOOKUP(CONCATENATE("ALI_",$C1901,"_SEG_",$I1901,"_PROV_",$D1901),Catalogo_Precios,AF$8,FALSE)),N1901=0),0,VLOOKUP(CONCATENATE("ALI_",$C1901,"_SEG_",$I1901,"_PROV_",$D1901),Catalogo_Precios,AF$8,FALSE))</f>
        <v>1023</v>
      </c>
      <c r="AG1901" s="57">
        <f t="shared" ref="AG1901" si="22926">IF(OR(ISERROR(VLOOKUP(CONCATENATE("ALI_",$C1901,"_SEG_",$I1901,"_PROV_",$D1901),Catalogo_Precios,AG$8,FALSE)),O1901=0),0,VLOOKUP(CONCATENATE("ALI_",$C1901,"_SEG_",$I1901,"_PROV_",$D1901),Catalogo_Precios,AG$8,FALSE))</f>
        <v>1023</v>
      </c>
      <c r="AH1901" s="57">
        <f t="shared" ref="AH1901" si="22927">IF(OR(ISERROR(VLOOKUP(CONCATENATE("ALI_",$C1901,"_SEG_",$I1901,"_PROV_",$D1901),Catalogo_Precios,AH$8,FALSE)),L1901=0),0,VLOOKUP(CONCATENATE("ALI_",$C1901,"_SEG_",$I1901,"_PROV_",$D1901),Catalogo_Precios,AH$8,FALSE))</f>
        <v>557</v>
      </c>
      <c r="AI1901" s="57">
        <f t="shared" ref="AI1901" si="22928">IF(OR(ISERROR(VLOOKUP(CONCATENATE("ALI_",$C1901,"_SEG_",$I1901,"_PROV_",$D1901),Catalogo_Precios,AI$8,FALSE)),M1901=0),0,VLOOKUP(CONCATENATE("ALI_",$C1901,"_SEG_",$I1901,"_PROV_",$D1901),Catalogo_Precios,AI$8,FALSE))</f>
        <v>1019</v>
      </c>
      <c r="AJ1901" s="57">
        <f t="shared" ref="AJ1901" si="22929">IF(OR(ISERROR(VLOOKUP(CONCATENATE("ALI_",$C1901,"_SEG_",$I1901,"_PROV_",$D1901),Catalogo_Precios,AJ$8,FALSE)),N1901=0),0,VLOOKUP(CONCATENATE("ALI_",$C1901,"_SEG_",$I1901,"_PROV_",$D1901),Catalogo_Precios,AJ$8,FALSE))</f>
        <v>1019</v>
      </c>
      <c r="AK1901" s="57">
        <f t="shared" ref="AK1901" si="22930">IF(OR(ISERROR(VLOOKUP(CONCATENATE("ALI_",$C1901,"_SEG_",$I1901,"_PROV_",$D1901),Catalogo_Precios,AK$8,FALSE)),O1901=0),0,VLOOKUP(CONCATENATE("ALI_",$C1901,"_SEG_",$I1901,"_PROV_",$D1901),Catalogo_Precios,AK$8,FALSE))</f>
        <v>1019</v>
      </c>
      <c r="AL1901" s="53"/>
      <c r="AM1901" s="59" t="str">
        <f t="shared" si="22528"/>
        <v>ALI_27_SEG_12</v>
      </c>
      <c r="AN1901" s="59" t="str">
        <f t="shared" si="22529"/>
        <v>ALI_27_SEG_12_VAL_22449183</v>
      </c>
      <c r="AO1901" s="60">
        <f t="shared" ref="AO1901" si="22931">IF(OR(AB1901="",AB1901=0),0,COUNTIF(Codificacion,AM1901))</f>
        <v>4</v>
      </c>
      <c r="AP1901" s="61">
        <f t="array" ref="AP1901">MIN(IF(Codificacion=AM1901,Total_Cotizacion,""))</f>
        <v>17890479.199999999</v>
      </c>
      <c r="AQ1901" s="62" t="b">
        <f t="shared" si="22531"/>
        <v>0</v>
      </c>
      <c r="AR1901" s="51" t="str">
        <f t="shared" ref="AR1901" si="22932">IF(COUNTIF(Codificacion2,CONCATENATE(AM1901,"_VAL_",AB1901))&gt;1,"Empate","")</f>
        <v/>
      </c>
      <c r="AS1901" s="63" t="str">
        <f t="shared" si="22394"/>
        <v/>
      </c>
      <c r="AT1901" s="59" t="str">
        <f t="shared" si="22533"/>
        <v>ALI_27_SEG_12_</v>
      </c>
      <c r="AU1901" s="63">
        <f t="shared" ref="AU1901" si="22933">IF(AND(COUNTIF(Codificacion3,AT1901)&lt;AO1901),1,COUNTIF(Codificacion3,AT1901))</f>
        <v>1</v>
      </c>
      <c r="AV1901" s="62" t="str">
        <f t="shared" si="22535"/>
        <v>No Seleccionada</v>
      </c>
      <c r="AW1901" s="53"/>
      <c r="AX1901" s="51" t="str">
        <f t="shared" si="22536"/>
        <v>ALI_27_SEG_12FALSO</v>
      </c>
      <c r="AY1901" s="51">
        <f t="shared" si="22517"/>
        <v>3</v>
      </c>
      <c r="AZ1901" s="64" t="b">
        <f t="shared" si="22537"/>
        <v>0</v>
      </c>
    </row>
    <row r="1902" spans="1:52" x14ac:dyDescent="0.2">
      <c r="A1902" s="50" t="b">
        <f t="shared" si="22480"/>
        <v>0</v>
      </c>
      <c r="B1902" s="51" t="s">
        <v>156</v>
      </c>
      <c r="C1902" s="52">
        <v>27</v>
      </c>
      <c r="D1902" s="52">
        <f t="shared" ref="D1902" si="22934">IF(ISERROR(VLOOKUP(E1902,Proveedores,2,FALSE)),"",VLOOKUP(E1902,Proveedores,2,FALSE))</f>
        <v>2095</v>
      </c>
      <c r="E1902" s="53" t="s">
        <v>157</v>
      </c>
      <c r="F1902" s="54">
        <v>362</v>
      </c>
      <c r="G1902" s="53" t="s">
        <v>56</v>
      </c>
      <c r="H1902" s="53" t="s">
        <v>73</v>
      </c>
      <c r="I1902" s="52">
        <v>13</v>
      </c>
      <c r="J1902" s="53" t="s">
        <v>58</v>
      </c>
      <c r="K1902" s="55">
        <v>44835</v>
      </c>
      <c r="L1902" s="56">
        <v>9682</v>
      </c>
      <c r="M1902" s="56">
        <v>11946</v>
      </c>
      <c r="N1902" s="56">
        <v>5573</v>
      </c>
      <c r="O1902" s="56">
        <v>491</v>
      </c>
      <c r="P1902" s="57">
        <v>559</v>
      </c>
      <c r="Q1902" s="58">
        <v>0</v>
      </c>
      <c r="R1902" s="57">
        <v>559</v>
      </c>
      <c r="S1902" s="57">
        <v>1023</v>
      </c>
      <c r="T1902" s="58">
        <v>0</v>
      </c>
      <c r="U1902" s="57">
        <v>1023</v>
      </c>
      <c r="V1902" s="57">
        <v>1023</v>
      </c>
      <c r="W1902" s="58">
        <v>0</v>
      </c>
      <c r="X1902" s="57">
        <v>1023</v>
      </c>
      <c r="Y1902" s="57">
        <v>1023</v>
      </c>
      <c r="Z1902" s="58">
        <v>0</v>
      </c>
      <c r="AA1902" s="57">
        <v>1023</v>
      </c>
      <c r="AB1902" s="57">
        <v>23836468</v>
      </c>
      <c r="AC1902" s="53" t="str">
        <f t="shared" si="22519"/>
        <v>Registro Valido</v>
      </c>
      <c r="AD1902" s="57">
        <f t="shared" ref="AD1902" si="22935">IF(OR(ISERROR(VLOOKUP(CONCATENATE("ALI_",$C1902,"_SEG_",$I1902,"_PROV_",$D1902),Catalogo_Precios,AD$8,FALSE)),L1902=0),0,VLOOKUP(CONCATENATE("ALI_",$C1902,"_SEG_",$I1902,"_PROV_",$D1902),Catalogo_Precios,AD$8,FALSE))</f>
        <v>559</v>
      </c>
      <c r="AE1902" s="57">
        <f t="shared" ref="AE1902" si="22936">IF(OR(ISERROR(VLOOKUP(CONCATENATE("ALI_",$C1902,"_SEG_",$I1902,"_PROV_",$D1902),Catalogo_Precios,AE$8,FALSE)),M1902=0),0,VLOOKUP(CONCATENATE("ALI_",$C1902,"_SEG_",$I1902,"_PROV_",$D1902),Catalogo_Precios,AE$8,FALSE))</f>
        <v>1023</v>
      </c>
      <c r="AF1902" s="57">
        <f t="shared" ref="AF1902" si="22937">IF(OR(ISERROR(VLOOKUP(CONCATENATE("ALI_",$C1902,"_SEG_",$I1902,"_PROV_",$D1902),Catalogo_Precios,AF$8,FALSE)),N1902=0),0,VLOOKUP(CONCATENATE("ALI_",$C1902,"_SEG_",$I1902,"_PROV_",$D1902),Catalogo_Precios,AF$8,FALSE))</f>
        <v>1023</v>
      </c>
      <c r="AG1902" s="57">
        <f t="shared" ref="AG1902" si="22938">IF(OR(ISERROR(VLOOKUP(CONCATENATE("ALI_",$C1902,"_SEG_",$I1902,"_PROV_",$D1902),Catalogo_Precios,AG$8,FALSE)),O1902=0),0,VLOOKUP(CONCATENATE("ALI_",$C1902,"_SEG_",$I1902,"_PROV_",$D1902),Catalogo_Precios,AG$8,FALSE))</f>
        <v>1023</v>
      </c>
      <c r="AH1902" s="57">
        <f t="shared" ref="AH1902" si="22939">IF(OR(ISERROR(VLOOKUP(CONCATENATE("ALI_",$C1902,"_SEG_",$I1902,"_PROV_",$D1902),Catalogo_Precios,AH$8,FALSE)),L1902=0),0,VLOOKUP(CONCATENATE("ALI_",$C1902,"_SEG_",$I1902,"_PROV_",$D1902),Catalogo_Precios,AH$8,FALSE))</f>
        <v>557</v>
      </c>
      <c r="AI1902" s="57">
        <f t="shared" ref="AI1902" si="22940">IF(OR(ISERROR(VLOOKUP(CONCATENATE("ALI_",$C1902,"_SEG_",$I1902,"_PROV_",$D1902),Catalogo_Precios,AI$8,FALSE)),M1902=0),0,VLOOKUP(CONCATENATE("ALI_",$C1902,"_SEG_",$I1902,"_PROV_",$D1902),Catalogo_Precios,AI$8,FALSE))</f>
        <v>1019</v>
      </c>
      <c r="AJ1902" s="57">
        <f t="shared" ref="AJ1902" si="22941">IF(OR(ISERROR(VLOOKUP(CONCATENATE("ALI_",$C1902,"_SEG_",$I1902,"_PROV_",$D1902),Catalogo_Precios,AJ$8,FALSE)),N1902=0),0,VLOOKUP(CONCATENATE("ALI_",$C1902,"_SEG_",$I1902,"_PROV_",$D1902),Catalogo_Precios,AJ$8,FALSE))</f>
        <v>1019</v>
      </c>
      <c r="AK1902" s="57">
        <f t="shared" ref="AK1902" si="22942">IF(OR(ISERROR(VLOOKUP(CONCATENATE("ALI_",$C1902,"_SEG_",$I1902,"_PROV_",$D1902),Catalogo_Precios,AK$8,FALSE)),O1902=0),0,VLOOKUP(CONCATENATE("ALI_",$C1902,"_SEG_",$I1902,"_PROV_",$D1902),Catalogo_Precios,AK$8,FALSE))</f>
        <v>1019</v>
      </c>
      <c r="AL1902" s="53"/>
      <c r="AM1902" s="59" t="str">
        <f t="shared" si="22528"/>
        <v>ALI_27_SEG_13</v>
      </c>
      <c r="AN1902" s="59" t="str">
        <f t="shared" si="22529"/>
        <v>ALI_27_SEG_13_VAL_23836468</v>
      </c>
      <c r="AO1902" s="60">
        <f t="shared" ref="AO1902" si="22943">IF(OR(AB1902="",AB1902=0),0,COUNTIF(Codificacion,AM1902))</f>
        <v>4</v>
      </c>
      <c r="AP1902" s="61">
        <f t="array" ref="AP1902">MIN(IF(Codificacion=AM1902,Total_Cotizacion,""))</f>
        <v>18996051.200000003</v>
      </c>
      <c r="AQ1902" s="62" t="b">
        <f t="shared" si="22531"/>
        <v>0</v>
      </c>
      <c r="AR1902" s="51" t="str">
        <f t="shared" ref="AR1902" si="22944">IF(COUNTIF(Codificacion2,CONCATENATE(AM1902,"_VAL_",AB1902))&gt;1,"Empate","")</f>
        <v/>
      </c>
      <c r="AS1902" s="63" t="str">
        <f t="shared" si="22394"/>
        <v/>
      </c>
      <c r="AT1902" s="59" t="str">
        <f t="shared" si="22533"/>
        <v>ALI_27_SEG_13_</v>
      </c>
      <c r="AU1902" s="63">
        <f t="shared" ref="AU1902" si="22945">IF(AND(COUNTIF(Codificacion3,AT1902)&lt;AO1902),1,COUNTIF(Codificacion3,AT1902))</f>
        <v>1</v>
      </c>
      <c r="AV1902" s="62" t="str">
        <f t="shared" si="22535"/>
        <v>No Seleccionada</v>
      </c>
      <c r="AW1902" s="53"/>
      <c r="AX1902" s="51" t="str">
        <f t="shared" si="22536"/>
        <v>ALI_27_SEG_13FALSO</v>
      </c>
      <c r="AY1902" s="51">
        <f t="shared" si="22517"/>
        <v>3</v>
      </c>
      <c r="AZ1902" s="64" t="b">
        <f t="shared" si="22537"/>
        <v>0</v>
      </c>
    </row>
    <row r="1903" spans="1:52" x14ac:dyDescent="0.2">
      <c r="A1903" s="50" t="b">
        <f t="shared" si="22480"/>
        <v>0</v>
      </c>
      <c r="B1903" s="51" t="s">
        <v>156</v>
      </c>
      <c r="C1903" s="52">
        <v>27</v>
      </c>
      <c r="D1903" s="52">
        <f t="shared" ref="D1903" si="22946">IF(ISERROR(VLOOKUP(E1903,Proveedores,2,FALSE)),"",VLOOKUP(E1903,Proveedores,2,FALSE))</f>
        <v>2095</v>
      </c>
      <c r="E1903" s="53" t="s">
        <v>157</v>
      </c>
      <c r="F1903" s="54">
        <v>363</v>
      </c>
      <c r="G1903" s="53" t="s">
        <v>56</v>
      </c>
      <c r="H1903" s="53" t="s">
        <v>73</v>
      </c>
      <c r="I1903" s="52">
        <v>14</v>
      </c>
      <c r="J1903" s="53" t="s">
        <v>58</v>
      </c>
      <c r="K1903" s="55">
        <v>44835</v>
      </c>
      <c r="L1903" s="56">
        <v>9594</v>
      </c>
      <c r="M1903" s="56">
        <v>11837</v>
      </c>
      <c r="N1903" s="56">
        <v>5523</v>
      </c>
      <c r="O1903" s="56">
        <v>486</v>
      </c>
      <c r="P1903" s="57">
        <v>559</v>
      </c>
      <c r="Q1903" s="58">
        <v>0</v>
      </c>
      <c r="R1903" s="57">
        <v>559</v>
      </c>
      <c r="S1903" s="57">
        <v>1023</v>
      </c>
      <c r="T1903" s="58">
        <v>0</v>
      </c>
      <c r="U1903" s="57">
        <v>1023</v>
      </c>
      <c r="V1903" s="57">
        <v>1023</v>
      </c>
      <c r="W1903" s="58">
        <v>0</v>
      </c>
      <c r="X1903" s="57">
        <v>1023</v>
      </c>
      <c r="Y1903" s="57">
        <v>1023</v>
      </c>
      <c r="Z1903" s="58">
        <v>0</v>
      </c>
      <c r="AA1903" s="57">
        <v>1023</v>
      </c>
      <c r="AB1903" s="57">
        <v>23619504</v>
      </c>
      <c r="AC1903" s="53" t="str">
        <f t="shared" si="22519"/>
        <v>Registro Valido</v>
      </c>
      <c r="AD1903" s="57">
        <f t="shared" ref="AD1903" si="22947">IF(OR(ISERROR(VLOOKUP(CONCATENATE("ALI_",$C1903,"_SEG_",$I1903,"_PROV_",$D1903),Catalogo_Precios,AD$8,FALSE)),L1903=0),0,VLOOKUP(CONCATENATE("ALI_",$C1903,"_SEG_",$I1903,"_PROV_",$D1903),Catalogo_Precios,AD$8,FALSE))</f>
        <v>559</v>
      </c>
      <c r="AE1903" s="57">
        <f t="shared" ref="AE1903" si="22948">IF(OR(ISERROR(VLOOKUP(CONCATENATE("ALI_",$C1903,"_SEG_",$I1903,"_PROV_",$D1903),Catalogo_Precios,AE$8,FALSE)),M1903=0),0,VLOOKUP(CONCATENATE("ALI_",$C1903,"_SEG_",$I1903,"_PROV_",$D1903),Catalogo_Precios,AE$8,FALSE))</f>
        <v>1023</v>
      </c>
      <c r="AF1903" s="57">
        <f t="shared" ref="AF1903" si="22949">IF(OR(ISERROR(VLOOKUP(CONCATENATE("ALI_",$C1903,"_SEG_",$I1903,"_PROV_",$D1903),Catalogo_Precios,AF$8,FALSE)),N1903=0),0,VLOOKUP(CONCATENATE("ALI_",$C1903,"_SEG_",$I1903,"_PROV_",$D1903),Catalogo_Precios,AF$8,FALSE))</f>
        <v>1023</v>
      </c>
      <c r="AG1903" s="57">
        <f t="shared" ref="AG1903" si="22950">IF(OR(ISERROR(VLOOKUP(CONCATENATE("ALI_",$C1903,"_SEG_",$I1903,"_PROV_",$D1903),Catalogo_Precios,AG$8,FALSE)),O1903=0),0,VLOOKUP(CONCATENATE("ALI_",$C1903,"_SEG_",$I1903,"_PROV_",$D1903),Catalogo_Precios,AG$8,FALSE))</f>
        <v>1023</v>
      </c>
      <c r="AH1903" s="57">
        <f t="shared" ref="AH1903" si="22951">IF(OR(ISERROR(VLOOKUP(CONCATENATE("ALI_",$C1903,"_SEG_",$I1903,"_PROV_",$D1903),Catalogo_Precios,AH$8,FALSE)),L1903=0),0,VLOOKUP(CONCATENATE("ALI_",$C1903,"_SEG_",$I1903,"_PROV_",$D1903),Catalogo_Precios,AH$8,FALSE))</f>
        <v>557</v>
      </c>
      <c r="AI1903" s="57">
        <f t="shared" ref="AI1903" si="22952">IF(OR(ISERROR(VLOOKUP(CONCATENATE("ALI_",$C1903,"_SEG_",$I1903,"_PROV_",$D1903),Catalogo_Precios,AI$8,FALSE)),M1903=0),0,VLOOKUP(CONCATENATE("ALI_",$C1903,"_SEG_",$I1903,"_PROV_",$D1903),Catalogo_Precios,AI$8,FALSE))</f>
        <v>1019</v>
      </c>
      <c r="AJ1903" s="57">
        <f t="shared" ref="AJ1903" si="22953">IF(OR(ISERROR(VLOOKUP(CONCATENATE("ALI_",$C1903,"_SEG_",$I1903,"_PROV_",$D1903),Catalogo_Precios,AJ$8,FALSE)),N1903=0),0,VLOOKUP(CONCATENATE("ALI_",$C1903,"_SEG_",$I1903,"_PROV_",$D1903),Catalogo_Precios,AJ$8,FALSE))</f>
        <v>1019</v>
      </c>
      <c r="AK1903" s="57">
        <f t="shared" ref="AK1903" si="22954">IF(OR(ISERROR(VLOOKUP(CONCATENATE("ALI_",$C1903,"_SEG_",$I1903,"_PROV_",$D1903),Catalogo_Precios,AK$8,FALSE)),O1903=0),0,VLOOKUP(CONCATENATE("ALI_",$C1903,"_SEG_",$I1903,"_PROV_",$D1903),Catalogo_Precios,AK$8,FALSE))</f>
        <v>1019</v>
      </c>
      <c r="AL1903" s="53"/>
      <c r="AM1903" s="59" t="str">
        <f t="shared" si="22528"/>
        <v>ALI_27_SEG_14</v>
      </c>
      <c r="AN1903" s="59" t="str">
        <f t="shared" si="22529"/>
        <v>ALI_27_SEG_14_VAL_23619504</v>
      </c>
      <c r="AO1903" s="60">
        <f t="shared" ref="AO1903" si="22955">IF(OR(AB1903="",AB1903=0),0,COUNTIF(Codificacion,AM1903))</f>
        <v>4</v>
      </c>
      <c r="AP1903" s="61">
        <f t="array" ref="AP1903">MIN(IF(Codificacion=AM1903,Total_Cotizacion,""))</f>
        <v>18823145.600000001</v>
      </c>
      <c r="AQ1903" s="62" t="b">
        <f t="shared" si="22531"/>
        <v>0</v>
      </c>
      <c r="AR1903" s="51" t="str">
        <f t="shared" ref="AR1903" si="22956">IF(COUNTIF(Codificacion2,CONCATENATE(AM1903,"_VAL_",AB1903))&gt;1,"Empate","")</f>
        <v/>
      </c>
      <c r="AS1903" s="63" t="str">
        <f t="shared" si="22394"/>
        <v/>
      </c>
      <c r="AT1903" s="59" t="str">
        <f t="shared" si="22533"/>
        <v>ALI_27_SEG_14_</v>
      </c>
      <c r="AU1903" s="63">
        <f t="shared" ref="AU1903" si="22957">IF(AND(COUNTIF(Codificacion3,AT1903)&lt;AO1903),1,COUNTIF(Codificacion3,AT1903))</f>
        <v>1</v>
      </c>
      <c r="AV1903" s="62" t="str">
        <f t="shared" si="22535"/>
        <v>No Seleccionada</v>
      </c>
      <c r="AW1903" s="53"/>
      <c r="AX1903" s="51" t="str">
        <f t="shared" si="22536"/>
        <v>ALI_27_SEG_14FALSO</v>
      </c>
      <c r="AY1903" s="51">
        <f t="shared" si="22517"/>
        <v>3</v>
      </c>
      <c r="AZ1903" s="64" t="b">
        <f t="shared" si="22537"/>
        <v>0</v>
      </c>
    </row>
    <row r="1904" spans="1:52" x14ac:dyDescent="0.2">
      <c r="A1904" s="50" t="b">
        <f t="shared" si="22480"/>
        <v>0</v>
      </c>
      <c r="B1904" s="51" t="s">
        <v>156</v>
      </c>
      <c r="C1904" s="52">
        <v>27</v>
      </c>
      <c r="D1904" s="52">
        <f t="shared" ref="D1904" si="22958">IF(ISERROR(VLOOKUP(E1904,Proveedores,2,FALSE)),"",VLOOKUP(E1904,Proveedores,2,FALSE))</f>
        <v>2095</v>
      </c>
      <c r="E1904" s="53" t="s">
        <v>157</v>
      </c>
      <c r="F1904" s="54">
        <v>364</v>
      </c>
      <c r="G1904" s="53" t="s">
        <v>56</v>
      </c>
      <c r="H1904" s="53" t="s">
        <v>73</v>
      </c>
      <c r="I1904" s="52">
        <v>15</v>
      </c>
      <c r="J1904" s="53" t="s">
        <v>58</v>
      </c>
      <c r="K1904" s="55">
        <v>44835</v>
      </c>
      <c r="L1904" s="56">
        <v>9072</v>
      </c>
      <c r="M1904" s="56">
        <v>11187</v>
      </c>
      <c r="N1904" s="56">
        <v>5223</v>
      </c>
      <c r="O1904" s="56">
        <v>461</v>
      </c>
      <c r="P1904" s="57">
        <v>559</v>
      </c>
      <c r="Q1904" s="58">
        <v>0</v>
      </c>
      <c r="R1904" s="57">
        <v>559</v>
      </c>
      <c r="S1904" s="57">
        <v>1023</v>
      </c>
      <c r="T1904" s="58">
        <v>0</v>
      </c>
      <c r="U1904" s="57">
        <v>1023</v>
      </c>
      <c r="V1904" s="57">
        <v>1023</v>
      </c>
      <c r="W1904" s="58">
        <v>0</v>
      </c>
      <c r="X1904" s="57">
        <v>1023</v>
      </c>
      <c r="Y1904" s="57">
        <v>1023</v>
      </c>
      <c r="Z1904" s="58">
        <v>0</v>
      </c>
      <c r="AA1904" s="57">
        <v>1023</v>
      </c>
      <c r="AB1904" s="57">
        <v>22330281</v>
      </c>
      <c r="AC1904" s="53" t="str">
        <f t="shared" si="22519"/>
        <v>Registro Valido</v>
      </c>
      <c r="AD1904" s="57">
        <f t="shared" ref="AD1904" si="22959">IF(OR(ISERROR(VLOOKUP(CONCATENATE("ALI_",$C1904,"_SEG_",$I1904,"_PROV_",$D1904),Catalogo_Precios,AD$8,FALSE)),L1904=0),0,VLOOKUP(CONCATENATE("ALI_",$C1904,"_SEG_",$I1904,"_PROV_",$D1904),Catalogo_Precios,AD$8,FALSE))</f>
        <v>559</v>
      </c>
      <c r="AE1904" s="57">
        <f t="shared" ref="AE1904" si="22960">IF(OR(ISERROR(VLOOKUP(CONCATENATE("ALI_",$C1904,"_SEG_",$I1904,"_PROV_",$D1904),Catalogo_Precios,AE$8,FALSE)),M1904=0),0,VLOOKUP(CONCATENATE("ALI_",$C1904,"_SEG_",$I1904,"_PROV_",$D1904),Catalogo_Precios,AE$8,FALSE))</f>
        <v>1023</v>
      </c>
      <c r="AF1904" s="57">
        <f t="shared" ref="AF1904" si="22961">IF(OR(ISERROR(VLOOKUP(CONCATENATE("ALI_",$C1904,"_SEG_",$I1904,"_PROV_",$D1904),Catalogo_Precios,AF$8,FALSE)),N1904=0),0,VLOOKUP(CONCATENATE("ALI_",$C1904,"_SEG_",$I1904,"_PROV_",$D1904),Catalogo_Precios,AF$8,FALSE))</f>
        <v>1023</v>
      </c>
      <c r="AG1904" s="57">
        <f t="shared" ref="AG1904" si="22962">IF(OR(ISERROR(VLOOKUP(CONCATENATE("ALI_",$C1904,"_SEG_",$I1904,"_PROV_",$D1904),Catalogo_Precios,AG$8,FALSE)),O1904=0),0,VLOOKUP(CONCATENATE("ALI_",$C1904,"_SEG_",$I1904,"_PROV_",$D1904),Catalogo_Precios,AG$8,FALSE))</f>
        <v>1023</v>
      </c>
      <c r="AH1904" s="57">
        <f t="shared" ref="AH1904" si="22963">IF(OR(ISERROR(VLOOKUP(CONCATENATE("ALI_",$C1904,"_SEG_",$I1904,"_PROV_",$D1904),Catalogo_Precios,AH$8,FALSE)),L1904=0),0,VLOOKUP(CONCATENATE("ALI_",$C1904,"_SEG_",$I1904,"_PROV_",$D1904),Catalogo_Precios,AH$8,FALSE))</f>
        <v>557</v>
      </c>
      <c r="AI1904" s="57">
        <f t="shared" ref="AI1904" si="22964">IF(OR(ISERROR(VLOOKUP(CONCATENATE("ALI_",$C1904,"_SEG_",$I1904,"_PROV_",$D1904),Catalogo_Precios,AI$8,FALSE)),M1904=0),0,VLOOKUP(CONCATENATE("ALI_",$C1904,"_SEG_",$I1904,"_PROV_",$D1904),Catalogo_Precios,AI$8,FALSE))</f>
        <v>1019</v>
      </c>
      <c r="AJ1904" s="57">
        <f t="shared" ref="AJ1904" si="22965">IF(OR(ISERROR(VLOOKUP(CONCATENATE("ALI_",$C1904,"_SEG_",$I1904,"_PROV_",$D1904),Catalogo_Precios,AJ$8,FALSE)),N1904=0),0,VLOOKUP(CONCATENATE("ALI_",$C1904,"_SEG_",$I1904,"_PROV_",$D1904),Catalogo_Precios,AJ$8,FALSE))</f>
        <v>1019</v>
      </c>
      <c r="AK1904" s="57">
        <f t="shared" ref="AK1904" si="22966">IF(OR(ISERROR(VLOOKUP(CONCATENATE("ALI_",$C1904,"_SEG_",$I1904,"_PROV_",$D1904),Catalogo_Precios,AK$8,FALSE)),O1904=0),0,VLOOKUP(CONCATENATE("ALI_",$C1904,"_SEG_",$I1904,"_PROV_",$D1904),Catalogo_Precios,AK$8,FALSE))</f>
        <v>1019</v>
      </c>
      <c r="AL1904" s="53"/>
      <c r="AM1904" s="59" t="str">
        <f t="shared" si="22528"/>
        <v>ALI_27_SEG_15</v>
      </c>
      <c r="AN1904" s="59" t="str">
        <f t="shared" si="22529"/>
        <v>ALI_27_SEG_15_VAL_22330281</v>
      </c>
      <c r="AO1904" s="60">
        <f t="shared" ref="AO1904" si="22967">IF(OR(AB1904="",AB1904=0),0,COUNTIF(Codificacion,AM1904))</f>
        <v>4</v>
      </c>
      <c r="AP1904" s="61">
        <f t="array" ref="AP1904">MIN(IF(Codificacion=AM1904,Total_Cotizacion,""))</f>
        <v>17795722.400000002</v>
      </c>
      <c r="AQ1904" s="62" t="b">
        <f t="shared" si="22531"/>
        <v>0</v>
      </c>
      <c r="AR1904" s="51" t="str">
        <f t="shared" ref="AR1904" si="22968">IF(COUNTIF(Codificacion2,CONCATENATE(AM1904,"_VAL_",AB1904))&gt;1,"Empate","")</f>
        <v/>
      </c>
      <c r="AS1904" s="63" t="str">
        <f t="shared" si="22394"/>
        <v/>
      </c>
      <c r="AT1904" s="59" t="str">
        <f t="shared" si="22533"/>
        <v>ALI_27_SEG_15_</v>
      </c>
      <c r="AU1904" s="63">
        <f t="shared" ref="AU1904" si="22969">IF(AND(COUNTIF(Codificacion3,AT1904)&lt;AO1904),1,COUNTIF(Codificacion3,AT1904))</f>
        <v>1</v>
      </c>
      <c r="AV1904" s="62" t="str">
        <f t="shared" si="22535"/>
        <v>No Seleccionada</v>
      </c>
      <c r="AW1904" s="53"/>
      <c r="AX1904" s="51" t="str">
        <f t="shared" si="22536"/>
        <v>ALI_27_SEG_15FALSO</v>
      </c>
      <c r="AY1904" s="51">
        <f t="shared" si="22517"/>
        <v>3</v>
      </c>
      <c r="AZ1904" s="64" t="b">
        <f t="shared" si="22537"/>
        <v>0</v>
      </c>
    </row>
    <row r="1905" spans="1:52" x14ac:dyDescent="0.2">
      <c r="A1905" s="50" t="str">
        <f t="shared" si="22480"/>
        <v>ALI_90_SEG_1</v>
      </c>
      <c r="B1905" s="51" t="s">
        <v>156</v>
      </c>
      <c r="C1905" s="52">
        <v>90</v>
      </c>
      <c r="D1905" s="52">
        <f t="shared" ref="D1905" si="22970">IF(ISERROR(VLOOKUP(E1905,Proveedores,2,FALSE)),"",VLOOKUP(E1905,Proveedores,2,FALSE))</f>
        <v>2095</v>
      </c>
      <c r="E1905" s="53" t="s">
        <v>157</v>
      </c>
      <c r="F1905" s="54">
        <v>376</v>
      </c>
      <c r="G1905" s="53" t="s">
        <v>56</v>
      </c>
      <c r="H1905" s="53" t="s">
        <v>95</v>
      </c>
      <c r="I1905" s="52">
        <v>1</v>
      </c>
      <c r="J1905" s="53" t="s">
        <v>58</v>
      </c>
      <c r="K1905" s="55">
        <v>44835</v>
      </c>
      <c r="L1905" s="56">
        <v>13555</v>
      </c>
      <c r="M1905" s="56">
        <v>16378</v>
      </c>
      <c r="N1905" s="56">
        <v>9175</v>
      </c>
      <c r="O1905" s="56">
        <v>678</v>
      </c>
      <c r="P1905" s="57">
        <v>491</v>
      </c>
      <c r="Q1905" s="58">
        <v>0.2</v>
      </c>
      <c r="R1905" s="57">
        <v>392.8</v>
      </c>
      <c r="S1905" s="57">
        <v>491</v>
      </c>
      <c r="T1905" s="58">
        <v>0.2</v>
      </c>
      <c r="U1905" s="57">
        <v>392.8</v>
      </c>
      <c r="V1905" s="57">
        <v>491</v>
      </c>
      <c r="W1905" s="58">
        <v>0.2</v>
      </c>
      <c r="X1905" s="57">
        <v>392.8</v>
      </c>
      <c r="Y1905" s="57">
        <v>491</v>
      </c>
      <c r="Z1905" s="58">
        <v>0.2</v>
      </c>
      <c r="AA1905" s="57">
        <v>392.8</v>
      </c>
      <c r="AB1905" s="57">
        <v>15627940.800000001</v>
      </c>
      <c r="AC1905" s="53" t="str">
        <f t="shared" si="22519"/>
        <v>Registro Valido</v>
      </c>
      <c r="AD1905" s="57">
        <f t="shared" ref="AD1905" si="22971">IF(OR(ISERROR(VLOOKUP(CONCATENATE("ALI_",$C1905,"_SEG_",$I1905,"_PROV_",$D1905),Catalogo_Precios,AD$8,FALSE)),L1905=0),0,VLOOKUP(CONCATENATE("ALI_",$C1905,"_SEG_",$I1905,"_PROV_",$D1905),Catalogo_Precios,AD$8,FALSE))</f>
        <v>491</v>
      </c>
      <c r="AE1905" s="57">
        <f t="shared" ref="AE1905" si="22972">IF(OR(ISERROR(VLOOKUP(CONCATENATE("ALI_",$C1905,"_SEG_",$I1905,"_PROV_",$D1905),Catalogo_Precios,AE$8,FALSE)),M1905=0),0,VLOOKUP(CONCATENATE("ALI_",$C1905,"_SEG_",$I1905,"_PROV_",$D1905),Catalogo_Precios,AE$8,FALSE))</f>
        <v>491</v>
      </c>
      <c r="AF1905" s="57">
        <f t="shared" ref="AF1905" si="22973">IF(OR(ISERROR(VLOOKUP(CONCATENATE("ALI_",$C1905,"_SEG_",$I1905,"_PROV_",$D1905),Catalogo_Precios,AF$8,FALSE)),N1905=0),0,VLOOKUP(CONCATENATE("ALI_",$C1905,"_SEG_",$I1905,"_PROV_",$D1905),Catalogo_Precios,AF$8,FALSE))</f>
        <v>491</v>
      </c>
      <c r="AG1905" s="57">
        <f t="shared" ref="AG1905" si="22974">IF(OR(ISERROR(VLOOKUP(CONCATENATE("ALI_",$C1905,"_SEG_",$I1905,"_PROV_",$D1905),Catalogo_Precios,AG$8,FALSE)),O1905=0),0,VLOOKUP(CONCATENATE("ALI_",$C1905,"_SEG_",$I1905,"_PROV_",$D1905),Catalogo_Precios,AG$8,FALSE))</f>
        <v>491</v>
      </c>
      <c r="AH1905" s="57">
        <f t="shared" ref="AH1905" si="22975">IF(OR(ISERROR(VLOOKUP(CONCATENATE("ALI_",$C1905,"_SEG_",$I1905,"_PROV_",$D1905),Catalogo_Precios,AH$8,FALSE)),L1905=0),0,VLOOKUP(CONCATENATE("ALI_",$C1905,"_SEG_",$I1905,"_PROV_",$D1905),Catalogo_Precios,AH$8,FALSE))</f>
        <v>491</v>
      </c>
      <c r="AI1905" s="57">
        <f t="shared" ref="AI1905" si="22976">IF(OR(ISERROR(VLOOKUP(CONCATENATE("ALI_",$C1905,"_SEG_",$I1905,"_PROV_",$D1905),Catalogo_Precios,AI$8,FALSE)),M1905=0),0,VLOOKUP(CONCATENATE("ALI_",$C1905,"_SEG_",$I1905,"_PROV_",$D1905),Catalogo_Precios,AI$8,FALSE))</f>
        <v>491</v>
      </c>
      <c r="AJ1905" s="57">
        <f t="shared" ref="AJ1905" si="22977">IF(OR(ISERROR(VLOOKUP(CONCATENATE("ALI_",$C1905,"_SEG_",$I1905,"_PROV_",$D1905),Catalogo_Precios,AJ$8,FALSE)),N1905=0),0,VLOOKUP(CONCATENATE("ALI_",$C1905,"_SEG_",$I1905,"_PROV_",$D1905),Catalogo_Precios,AJ$8,FALSE))</f>
        <v>491</v>
      </c>
      <c r="AK1905" s="57">
        <f t="shared" ref="AK1905" si="22978">IF(OR(ISERROR(VLOOKUP(CONCATENATE("ALI_",$C1905,"_SEG_",$I1905,"_PROV_",$D1905),Catalogo_Precios,AK$8,FALSE)),O1905=0),0,VLOOKUP(CONCATENATE("ALI_",$C1905,"_SEG_",$I1905,"_PROV_",$D1905),Catalogo_Precios,AK$8,FALSE))</f>
        <v>491</v>
      </c>
      <c r="AL1905" s="53"/>
      <c r="AM1905" s="59" t="str">
        <f t="shared" si="22528"/>
        <v>ALI_90_SEG_1</v>
      </c>
      <c r="AN1905" s="59" t="str">
        <f t="shared" si="22529"/>
        <v>ALI_90_SEG_1_VAL_15627940.8</v>
      </c>
      <c r="AO1905" s="60">
        <f t="shared" ref="AO1905" si="22979">IF(OR(AB1905="",AB1905=0),0,COUNTIF(Codificacion,AM1905))</f>
        <v>2</v>
      </c>
      <c r="AP1905" s="61">
        <f t="array" ref="AP1905">MIN(IF(Codificacion=AM1905,Total_Cotizacion,""))</f>
        <v>15627940.800000001</v>
      </c>
      <c r="AQ1905" s="62" t="b">
        <f t="shared" si="22531"/>
        <v>1</v>
      </c>
      <c r="AR1905" s="51" t="str">
        <f t="shared" ref="AR1905" si="22980">IF(COUNTIF(Codificacion2,CONCATENATE(AM1905,"_VAL_",AB1905))&gt;1,"Empate","")</f>
        <v/>
      </c>
      <c r="AS1905" s="63" t="str">
        <f t="shared" si="22394"/>
        <v>X</v>
      </c>
      <c r="AT1905" s="59" t="str">
        <f t="shared" si="22533"/>
        <v>ALI_90_SEG_1_X</v>
      </c>
      <c r="AU1905" s="63">
        <f t="shared" ref="AU1905" si="22981">IF(AND(COUNTIF(Codificacion3,AT1905)&lt;AO1905),1,COUNTIF(Codificacion3,AT1905))</f>
        <v>1</v>
      </c>
      <c r="AV1905" s="62" t="str">
        <f t="shared" si="22535"/>
        <v>Cotizacion Seleccionada</v>
      </c>
      <c r="AW1905" s="53"/>
      <c r="AX1905" s="51" t="str">
        <f t="shared" si="22536"/>
        <v>ALI_90_SEG_1VERDADERO</v>
      </c>
      <c r="AY1905" s="51">
        <f t="shared" si="22517"/>
        <v>1</v>
      </c>
      <c r="AZ1905" s="64" t="b">
        <f t="shared" si="22537"/>
        <v>0</v>
      </c>
    </row>
    <row r="1906" spans="1:52" x14ac:dyDescent="0.2">
      <c r="A1906" s="50" t="str">
        <f t="shared" si="22480"/>
        <v>ALI_90_SEG_2</v>
      </c>
      <c r="B1906" s="51" t="s">
        <v>156</v>
      </c>
      <c r="C1906" s="52">
        <v>90</v>
      </c>
      <c r="D1906" s="52">
        <f t="shared" ref="D1906" si="22982">IF(ISERROR(VLOOKUP(E1906,Proveedores,2,FALSE)),"",VLOOKUP(E1906,Proveedores,2,FALSE))</f>
        <v>2095</v>
      </c>
      <c r="E1906" s="53" t="s">
        <v>157</v>
      </c>
      <c r="F1906" s="54">
        <v>377</v>
      </c>
      <c r="G1906" s="53" t="s">
        <v>56</v>
      </c>
      <c r="H1906" s="53" t="s">
        <v>95</v>
      </c>
      <c r="I1906" s="52">
        <v>2</v>
      </c>
      <c r="J1906" s="53" t="s">
        <v>58</v>
      </c>
      <c r="K1906" s="55">
        <v>44835</v>
      </c>
      <c r="L1906" s="56">
        <v>13867</v>
      </c>
      <c r="M1906" s="56">
        <v>16750</v>
      </c>
      <c r="N1906" s="56">
        <v>9382</v>
      </c>
      <c r="O1906" s="56">
        <v>693</v>
      </c>
      <c r="P1906" s="57">
        <v>491</v>
      </c>
      <c r="Q1906" s="58">
        <v>0.2</v>
      </c>
      <c r="R1906" s="57">
        <v>392.8</v>
      </c>
      <c r="S1906" s="57">
        <v>491</v>
      </c>
      <c r="T1906" s="58">
        <v>0.2</v>
      </c>
      <c r="U1906" s="57">
        <v>392.8</v>
      </c>
      <c r="V1906" s="57">
        <v>491</v>
      </c>
      <c r="W1906" s="58">
        <v>0.2</v>
      </c>
      <c r="X1906" s="57">
        <v>392.8</v>
      </c>
      <c r="Y1906" s="57">
        <v>491</v>
      </c>
      <c r="Z1906" s="58">
        <v>0.2</v>
      </c>
      <c r="AA1906" s="57">
        <v>392.8</v>
      </c>
      <c r="AB1906" s="57">
        <v>15983817.600000001</v>
      </c>
      <c r="AC1906" s="53" t="str">
        <f t="shared" si="22519"/>
        <v>Registro Valido</v>
      </c>
      <c r="AD1906" s="57">
        <f t="shared" ref="AD1906" si="22983">IF(OR(ISERROR(VLOOKUP(CONCATENATE("ALI_",$C1906,"_SEG_",$I1906,"_PROV_",$D1906),Catalogo_Precios,AD$8,FALSE)),L1906=0),0,VLOOKUP(CONCATENATE("ALI_",$C1906,"_SEG_",$I1906,"_PROV_",$D1906),Catalogo_Precios,AD$8,FALSE))</f>
        <v>491</v>
      </c>
      <c r="AE1906" s="57">
        <f t="shared" ref="AE1906" si="22984">IF(OR(ISERROR(VLOOKUP(CONCATENATE("ALI_",$C1906,"_SEG_",$I1906,"_PROV_",$D1906),Catalogo_Precios,AE$8,FALSE)),M1906=0),0,VLOOKUP(CONCATENATE("ALI_",$C1906,"_SEG_",$I1906,"_PROV_",$D1906),Catalogo_Precios,AE$8,FALSE))</f>
        <v>491</v>
      </c>
      <c r="AF1906" s="57">
        <f t="shared" ref="AF1906" si="22985">IF(OR(ISERROR(VLOOKUP(CONCATENATE("ALI_",$C1906,"_SEG_",$I1906,"_PROV_",$D1906),Catalogo_Precios,AF$8,FALSE)),N1906=0),0,VLOOKUP(CONCATENATE("ALI_",$C1906,"_SEG_",$I1906,"_PROV_",$D1906),Catalogo_Precios,AF$8,FALSE))</f>
        <v>491</v>
      </c>
      <c r="AG1906" s="57">
        <f t="shared" ref="AG1906" si="22986">IF(OR(ISERROR(VLOOKUP(CONCATENATE("ALI_",$C1906,"_SEG_",$I1906,"_PROV_",$D1906),Catalogo_Precios,AG$8,FALSE)),O1906=0),0,VLOOKUP(CONCATENATE("ALI_",$C1906,"_SEG_",$I1906,"_PROV_",$D1906),Catalogo_Precios,AG$8,FALSE))</f>
        <v>491</v>
      </c>
      <c r="AH1906" s="57">
        <f t="shared" ref="AH1906" si="22987">IF(OR(ISERROR(VLOOKUP(CONCATENATE("ALI_",$C1906,"_SEG_",$I1906,"_PROV_",$D1906),Catalogo_Precios,AH$8,FALSE)),L1906=0),0,VLOOKUP(CONCATENATE("ALI_",$C1906,"_SEG_",$I1906,"_PROV_",$D1906),Catalogo_Precios,AH$8,FALSE))</f>
        <v>491</v>
      </c>
      <c r="AI1906" s="57">
        <f t="shared" ref="AI1906" si="22988">IF(OR(ISERROR(VLOOKUP(CONCATENATE("ALI_",$C1906,"_SEG_",$I1906,"_PROV_",$D1906),Catalogo_Precios,AI$8,FALSE)),M1906=0),0,VLOOKUP(CONCATENATE("ALI_",$C1906,"_SEG_",$I1906,"_PROV_",$D1906),Catalogo_Precios,AI$8,FALSE))</f>
        <v>491</v>
      </c>
      <c r="AJ1906" s="57">
        <f t="shared" ref="AJ1906" si="22989">IF(OR(ISERROR(VLOOKUP(CONCATENATE("ALI_",$C1906,"_SEG_",$I1906,"_PROV_",$D1906),Catalogo_Precios,AJ$8,FALSE)),N1906=0),0,VLOOKUP(CONCATENATE("ALI_",$C1906,"_SEG_",$I1906,"_PROV_",$D1906),Catalogo_Precios,AJ$8,FALSE))</f>
        <v>491</v>
      </c>
      <c r="AK1906" s="57">
        <f t="shared" ref="AK1906" si="22990">IF(OR(ISERROR(VLOOKUP(CONCATENATE("ALI_",$C1906,"_SEG_",$I1906,"_PROV_",$D1906),Catalogo_Precios,AK$8,FALSE)),O1906=0),0,VLOOKUP(CONCATENATE("ALI_",$C1906,"_SEG_",$I1906,"_PROV_",$D1906),Catalogo_Precios,AK$8,FALSE))</f>
        <v>491</v>
      </c>
      <c r="AL1906" s="53"/>
      <c r="AM1906" s="59" t="str">
        <f t="shared" si="22528"/>
        <v>ALI_90_SEG_2</v>
      </c>
      <c r="AN1906" s="59" t="str">
        <f t="shared" si="22529"/>
        <v>ALI_90_SEG_2_VAL_15983817.6</v>
      </c>
      <c r="AO1906" s="60">
        <f t="shared" ref="AO1906" si="22991">IF(OR(AB1906="",AB1906=0),0,COUNTIF(Codificacion,AM1906))</f>
        <v>2</v>
      </c>
      <c r="AP1906" s="61">
        <f t="array" ref="AP1906">MIN(IF(Codificacion=AM1906,Total_Cotizacion,""))</f>
        <v>15983817.600000001</v>
      </c>
      <c r="AQ1906" s="62" t="b">
        <f t="shared" si="22531"/>
        <v>1</v>
      </c>
      <c r="AR1906" s="51" t="str">
        <f t="shared" ref="AR1906" si="22992">IF(COUNTIF(Codificacion2,CONCATENATE(AM1906,"_VAL_",AB1906))&gt;1,"Empate","")</f>
        <v/>
      </c>
      <c r="AS1906" s="63" t="str">
        <f t="shared" si="22394"/>
        <v>X</v>
      </c>
      <c r="AT1906" s="59" t="str">
        <f t="shared" si="22533"/>
        <v>ALI_90_SEG_2_X</v>
      </c>
      <c r="AU1906" s="63">
        <f t="shared" ref="AU1906" si="22993">IF(AND(COUNTIF(Codificacion3,AT1906)&lt;AO1906),1,COUNTIF(Codificacion3,AT1906))</f>
        <v>1</v>
      </c>
      <c r="AV1906" s="62" t="str">
        <f t="shared" si="22535"/>
        <v>Cotizacion Seleccionada</v>
      </c>
      <c r="AW1906" s="53"/>
      <c r="AX1906" s="51" t="str">
        <f t="shared" si="22536"/>
        <v>ALI_90_SEG_2VERDADERO</v>
      </c>
      <c r="AY1906" s="51">
        <f t="shared" si="22517"/>
        <v>1</v>
      </c>
      <c r="AZ1906" s="64" t="b">
        <f t="shared" si="22537"/>
        <v>0</v>
      </c>
    </row>
    <row r="1907" spans="1:52" x14ac:dyDescent="0.2">
      <c r="A1907" s="50" t="str">
        <f t="shared" si="22480"/>
        <v>ALI_90_SEG_3</v>
      </c>
      <c r="B1907" s="51" t="s">
        <v>156</v>
      </c>
      <c r="C1907" s="52">
        <v>90</v>
      </c>
      <c r="D1907" s="52">
        <f t="shared" ref="D1907" si="22994">IF(ISERROR(VLOOKUP(E1907,Proveedores,2,FALSE)),"",VLOOKUP(E1907,Proveedores,2,FALSE))</f>
        <v>2095</v>
      </c>
      <c r="E1907" s="53" t="s">
        <v>157</v>
      </c>
      <c r="F1907" s="54">
        <v>378</v>
      </c>
      <c r="G1907" s="53" t="s">
        <v>56</v>
      </c>
      <c r="H1907" s="53" t="s">
        <v>95</v>
      </c>
      <c r="I1907" s="52">
        <v>3</v>
      </c>
      <c r="J1907" s="53" t="s">
        <v>58</v>
      </c>
      <c r="K1907" s="55">
        <v>44835</v>
      </c>
      <c r="L1907" s="56">
        <v>13781</v>
      </c>
      <c r="M1907" s="56">
        <v>16647</v>
      </c>
      <c r="N1907" s="56">
        <v>9327</v>
      </c>
      <c r="O1907" s="56">
        <v>689</v>
      </c>
      <c r="P1907" s="57">
        <v>491</v>
      </c>
      <c r="Q1907" s="58">
        <v>0.2</v>
      </c>
      <c r="R1907" s="57">
        <v>392.8</v>
      </c>
      <c r="S1907" s="57">
        <v>491</v>
      </c>
      <c r="T1907" s="58">
        <v>0.2</v>
      </c>
      <c r="U1907" s="57">
        <v>392.8</v>
      </c>
      <c r="V1907" s="57">
        <v>491</v>
      </c>
      <c r="W1907" s="58">
        <v>0.2</v>
      </c>
      <c r="X1907" s="57">
        <v>392.8</v>
      </c>
      <c r="Y1907" s="57">
        <v>491</v>
      </c>
      <c r="Z1907" s="58">
        <v>0.2</v>
      </c>
      <c r="AA1907" s="57">
        <v>392.8</v>
      </c>
      <c r="AB1907" s="57">
        <v>15886403.199999999</v>
      </c>
      <c r="AC1907" s="53" t="str">
        <f t="shared" si="22519"/>
        <v>Registro Valido</v>
      </c>
      <c r="AD1907" s="57">
        <f t="shared" ref="AD1907" si="22995">IF(OR(ISERROR(VLOOKUP(CONCATENATE("ALI_",$C1907,"_SEG_",$I1907,"_PROV_",$D1907),Catalogo_Precios,AD$8,FALSE)),L1907=0),0,VLOOKUP(CONCATENATE("ALI_",$C1907,"_SEG_",$I1907,"_PROV_",$D1907),Catalogo_Precios,AD$8,FALSE))</f>
        <v>491</v>
      </c>
      <c r="AE1907" s="57">
        <f t="shared" ref="AE1907" si="22996">IF(OR(ISERROR(VLOOKUP(CONCATENATE("ALI_",$C1907,"_SEG_",$I1907,"_PROV_",$D1907),Catalogo_Precios,AE$8,FALSE)),M1907=0),0,VLOOKUP(CONCATENATE("ALI_",$C1907,"_SEG_",$I1907,"_PROV_",$D1907),Catalogo_Precios,AE$8,FALSE))</f>
        <v>491</v>
      </c>
      <c r="AF1907" s="57">
        <f t="shared" ref="AF1907" si="22997">IF(OR(ISERROR(VLOOKUP(CONCATENATE("ALI_",$C1907,"_SEG_",$I1907,"_PROV_",$D1907),Catalogo_Precios,AF$8,FALSE)),N1907=0),0,VLOOKUP(CONCATENATE("ALI_",$C1907,"_SEG_",$I1907,"_PROV_",$D1907),Catalogo_Precios,AF$8,FALSE))</f>
        <v>491</v>
      </c>
      <c r="AG1907" s="57">
        <f t="shared" ref="AG1907" si="22998">IF(OR(ISERROR(VLOOKUP(CONCATENATE("ALI_",$C1907,"_SEG_",$I1907,"_PROV_",$D1907),Catalogo_Precios,AG$8,FALSE)),O1907=0),0,VLOOKUP(CONCATENATE("ALI_",$C1907,"_SEG_",$I1907,"_PROV_",$D1907),Catalogo_Precios,AG$8,FALSE))</f>
        <v>491</v>
      </c>
      <c r="AH1907" s="57">
        <f t="shared" ref="AH1907" si="22999">IF(OR(ISERROR(VLOOKUP(CONCATENATE("ALI_",$C1907,"_SEG_",$I1907,"_PROV_",$D1907),Catalogo_Precios,AH$8,FALSE)),L1907=0),0,VLOOKUP(CONCATENATE("ALI_",$C1907,"_SEG_",$I1907,"_PROV_",$D1907),Catalogo_Precios,AH$8,FALSE))</f>
        <v>491</v>
      </c>
      <c r="AI1907" s="57">
        <f t="shared" ref="AI1907" si="23000">IF(OR(ISERROR(VLOOKUP(CONCATENATE("ALI_",$C1907,"_SEG_",$I1907,"_PROV_",$D1907),Catalogo_Precios,AI$8,FALSE)),M1907=0),0,VLOOKUP(CONCATENATE("ALI_",$C1907,"_SEG_",$I1907,"_PROV_",$D1907),Catalogo_Precios,AI$8,FALSE))</f>
        <v>491</v>
      </c>
      <c r="AJ1907" s="57">
        <f t="shared" ref="AJ1907" si="23001">IF(OR(ISERROR(VLOOKUP(CONCATENATE("ALI_",$C1907,"_SEG_",$I1907,"_PROV_",$D1907),Catalogo_Precios,AJ$8,FALSE)),N1907=0),0,VLOOKUP(CONCATENATE("ALI_",$C1907,"_SEG_",$I1907,"_PROV_",$D1907),Catalogo_Precios,AJ$8,FALSE))</f>
        <v>491</v>
      </c>
      <c r="AK1907" s="57">
        <f t="shared" ref="AK1907" si="23002">IF(OR(ISERROR(VLOOKUP(CONCATENATE("ALI_",$C1907,"_SEG_",$I1907,"_PROV_",$D1907),Catalogo_Precios,AK$8,FALSE)),O1907=0),0,VLOOKUP(CONCATENATE("ALI_",$C1907,"_SEG_",$I1907,"_PROV_",$D1907),Catalogo_Precios,AK$8,FALSE))</f>
        <v>491</v>
      </c>
      <c r="AL1907" s="53"/>
      <c r="AM1907" s="59" t="str">
        <f t="shared" si="22528"/>
        <v>ALI_90_SEG_3</v>
      </c>
      <c r="AN1907" s="59" t="str">
        <f t="shared" si="22529"/>
        <v>ALI_90_SEG_3_VAL_15886403.2</v>
      </c>
      <c r="AO1907" s="60">
        <f t="shared" ref="AO1907" si="23003">IF(OR(AB1907="",AB1907=0),0,COUNTIF(Codificacion,AM1907))</f>
        <v>2</v>
      </c>
      <c r="AP1907" s="61">
        <f t="array" ref="AP1907">MIN(IF(Codificacion=AM1907,Total_Cotizacion,""))</f>
        <v>15886403.199999999</v>
      </c>
      <c r="AQ1907" s="62" t="b">
        <f t="shared" si="22531"/>
        <v>1</v>
      </c>
      <c r="AR1907" s="51" t="str">
        <f t="shared" ref="AR1907" si="23004">IF(COUNTIF(Codificacion2,CONCATENATE(AM1907,"_VAL_",AB1907))&gt;1,"Empate","")</f>
        <v/>
      </c>
      <c r="AS1907" s="63" t="str">
        <f t="shared" si="22394"/>
        <v>X</v>
      </c>
      <c r="AT1907" s="59" t="str">
        <f t="shared" si="22533"/>
        <v>ALI_90_SEG_3_X</v>
      </c>
      <c r="AU1907" s="63">
        <f t="shared" ref="AU1907" si="23005">IF(AND(COUNTIF(Codificacion3,AT1907)&lt;AO1907),1,COUNTIF(Codificacion3,AT1907))</f>
        <v>1</v>
      </c>
      <c r="AV1907" s="62" t="str">
        <f t="shared" si="22535"/>
        <v>Cotizacion Seleccionada</v>
      </c>
      <c r="AW1907" s="53"/>
      <c r="AX1907" s="51" t="str">
        <f t="shared" si="22536"/>
        <v>ALI_90_SEG_3VERDADERO</v>
      </c>
      <c r="AY1907" s="51">
        <f t="shared" si="22517"/>
        <v>1</v>
      </c>
      <c r="AZ1907" s="64" t="b">
        <f t="shared" si="22537"/>
        <v>0</v>
      </c>
    </row>
    <row r="1908" spans="1:52" x14ac:dyDescent="0.2">
      <c r="A1908" s="50" t="str">
        <f t="shared" si="22480"/>
        <v>ALI_90_SEG_4</v>
      </c>
      <c r="B1908" s="51" t="s">
        <v>156</v>
      </c>
      <c r="C1908" s="52">
        <v>90</v>
      </c>
      <c r="D1908" s="52">
        <f t="shared" ref="D1908" si="23006">IF(ISERROR(VLOOKUP(E1908,Proveedores,2,FALSE)),"",VLOOKUP(E1908,Proveedores,2,FALSE))</f>
        <v>2095</v>
      </c>
      <c r="E1908" s="53" t="s">
        <v>157</v>
      </c>
      <c r="F1908" s="54">
        <v>379</v>
      </c>
      <c r="G1908" s="53" t="s">
        <v>56</v>
      </c>
      <c r="H1908" s="53" t="s">
        <v>95</v>
      </c>
      <c r="I1908" s="52">
        <v>4</v>
      </c>
      <c r="J1908" s="53" t="s">
        <v>58</v>
      </c>
      <c r="K1908" s="55">
        <v>44835</v>
      </c>
      <c r="L1908" s="56">
        <v>14681</v>
      </c>
      <c r="M1908" s="56">
        <v>17736</v>
      </c>
      <c r="N1908" s="56">
        <v>9934</v>
      </c>
      <c r="O1908" s="56">
        <v>734</v>
      </c>
      <c r="P1908" s="57">
        <v>491</v>
      </c>
      <c r="Q1908" s="58">
        <v>0.2</v>
      </c>
      <c r="R1908" s="57">
        <v>392.8</v>
      </c>
      <c r="S1908" s="57">
        <v>491</v>
      </c>
      <c r="T1908" s="58">
        <v>0.2</v>
      </c>
      <c r="U1908" s="57">
        <v>392.8</v>
      </c>
      <c r="V1908" s="57">
        <v>491</v>
      </c>
      <c r="W1908" s="58">
        <v>0.2</v>
      </c>
      <c r="X1908" s="57">
        <v>392.8</v>
      </c>
      <c r="Y1908" s="57">
        <v>491</v>
      </c>
      <c r="Z1908" s="58">
        <v>0.2</v>
      </c>
      <c r="AA1908" s="57">
        <v>392.8</v>
      </c>
      <c r="AB1908" s="57">
        <v>16923788</v>
      </c>
      <c r="AC1908" s="53" t="str">
        <f t="shared" si="22519"/>
        <v>Registro Valido</v>
      </c>
      <c r="AD1908" s="57">
        <f t="shared" ref="AD1908" si="23007">IF(OR(ISERROR(VLOOKUP(CONCATENATE("ALI_",$C1908,"_SEG_",$I1908,"_PROV_",$D1908),Catalogo_Precios,AD$8,FALSE)),L1908=0),0,VLOOKUP(CONCATENATE("ALI_",$C1908,"_SEG_",$I1908,"_PROV_",$D1908),Catalogo_Precios,AD$8,FALSE))</f>
        <v>491</v>
      </c>
      <c r="AE1908" s="57">
        <f t="shared" ref="AE1908" si="23008">IF(OR(ISERROR(VLOOKUP(CONCATENATE("ALI_",$C1908,"_SEG_",$I1908,"_PROV_",$D1908),Catalogo_Precios,AE$8,FALSE)),M1908=0),0,VLOOKUP(CONCATENATE("ALI_",$C1908,"_SEG_",$I1908,"_PROV_",$D1908),Catalogo_Precios,AE$8,FALSE))</f>
        <v>491</v>
      </c>
      <c r="AF1908" s="57">
        <f t="shared" ref="AF1908" si="23009">IF(OR(ISERROR(VLOOKUP(CONCATENATE("ALI_",$C1908,"_SEG_",$I1908,"_PROV_",$D1908),Catalogo_Precios,AF$8,FALSE)),N1908=0),0,VLOOKUP(CONCATENATE("ALI_",$C1908,"_SEG_",$I1908,"_PROV_",$D1908),Catalogo_Precios,AF$8,FALSE))</f>
        <v>491</v>
      </c>
      <c r="AG1908" s="57">
        <f t="shared" ref="AG1908" si="23010">IF(OR(ISERROR(VLOOKUP(CONCATENATE("ALI_",$C1908,"_SEG_",$I1908,"_PROV_",$D1908),Catalogo_Precios,AG$8,FALSE)),O1908=0),0,VLOOKUP(CONCATENATE("ALI_",$C1908,"_SEG_",$I1908,"_PROV_",$D1908),Catalogo_Precios,AG$8,FALSE))</f>
        <v>491</v>
      </c>
      <c r="AH1908" s="57">
        <f t="shared" ref="AH1908" si="23011">IF(OR(ISERROR(VLOOKUP(CONCATENATE("ALI_",$C1908,"_SEG_",$I1908,"_PROV_",$D1908),Catalogo_Precios,AH$8,FALSE)),L1908=0),0,VLOOKUP(CONCATENATE("ALI_",$C1908,"_SEG_",$I1908,"_PROV_",$D1908),Catalogo_Precios,AH$8,FALSE))</f>
        <v>491</v>
      </c>
      <c r="AI1908" s="57">
        <f t="shared" ref="AI1908" si="23012">IF(OR(ISERROR(VLOOKUP(CONCATENATE("ALI_",$C1908,"_SEG_",$I1908,"_PROV_",$D1908),Catalogo_Precios,AI$8,FALSE)),M1908=0),0,VLOOKUP(CONCATENATE("ALI_",$C1908,"_SEG_",$I1908,"_PROV_",$D1908),Catalogo_Precios,AI$8,FALSE))</f>
        <v>491</v>
      </c>
      <c r="AJ1908" s="57">
        <f t="shared" ref="AJ1908" si="23013">IF(OR(ISERROR(VLOOKUP(CONCATENATE("ALI_",$C1908,"_SEG_",$I1908,"_PROV_",$D1908),Catalogo_Precios,AJ$8,FALSE)),N1908=0),0,VLOOKUP(CONCATENATE("ALI_",$C1908,"_SEG_",$I1908,"_PROV_",$D1908),Catalogo_Precios,AJ$8,FALSE))</f>
        <v>491</v>
      </c>
      <c r="AK1908" s="57">
        <f t="shared" ref="AK1908" si="23014">IF(OR(ISERROR(VLOOKUP(CONCATENATE("ALI_",$C1908,"_SEG_",$I1908,"_PROV_",$D1908),Catalogo_Precios,AK$8,FALSE)),O1908=0),0,VLOOKUP(CONCATENATE("ALI_",$C1908,"_SEG_",$I1908,"_PROV_",$D1908),Catalogo_Precios,AK$8,FALSE))</f>
        <v>491</v>
      </c>
      <c r="AL1908" s="53"/>
      <c r="AM1908" s="59" t="str">
        <f t="shared" si="22528"/>
        <v>ALI_90_SEG_4</v>
      </c>
      <c r="AN1908" s="59" t="str">
        <f t="shared" si="22529"/>
        <v>ALI_90_SEG_4_VAL_16923788</v>
      </c>
      <c r="AO1908" s="60">
        <f t="shared" ref="AO1908" si="23015">IF(OR(AB1908="",AB1908=0),0,COUNTIF(Codificacion,AM1908))</f>
        <v>2</v>
      </c>
      <c r="AP1908" s="61">
        <f t="array" ref="AP1908">MIN(IF(Codificacion=AM1908,Total_Cotizacion,""))</f>
        <v>16923788</v>
      </c>
      <c r="AQ1908" s="62" t="b">
        <f t="shared" si="22531"/>
        <v>1</v>
      </c>
      <c r="AR1908" s="51" t="str">
        <f t="shared" ref="AR1908" si="23016">IF(COUNTIF(Codificacion2,CONCATENATE(AM1908,"_VAL_",AB1908))&gt;1,"Empate","")</f>
        <v/>
      </c>
      <c r="AS1908" s="63" t="str">
        <f t="shared" si="22394"/>
        <v>X</v>
      </c>
      <c r="AT1908" s="59" t="str">
        <f t="shared" si="22533"/>
        <v>ALI_90_SEG_4_X</v>
      </c>
      <c r="AU1908" s="63">
        <f t="shared" ref="AU1908" si="23017">IF(AND(COUNTIF(Codificacion3,AT1908)&lt;AO1908),1,COUNTIF(Codificacion3,AT1908))</f>
        <v>1</v>
      </c>
      <c r="AV1908" s="62" t="str">
        <f t="shared" si="22535"/>
        <v>Cotizacion Seleccionada</v>
      </c>
      <c r="AW1908" s="53"/>
      <c r="AX1908" s="51" t="str">
        <f t="shared" si="22536"/>
        <v>ALI_90_SEG_4VERDADERO</v>
      </c>
      <c r="AY1908" s="51">
        <f t="shared" si="22517"/>
        <v>1</v>
      </c>
      <c r="AZ1908" s="64" t="b">
        <f t="shared" si="22537"/>
        <v>0</v>
      </c>
    </row>
    <row r="1909" spans="1:52" x14ac:dyDescent="0.2">
      <c r="A1909" s="50" t="str">
        <f t="shared" si="22480"/>
        <v>ALI_90_SEG_5</v>
      </c>
      <c r="B1909" s="51" t="s">
        <v>156</v>
      </c>
      <c r="C1909" s="52">
        <v>90</v>
      </c>
      <c r="D1909" s="52">
        <f t="shared" ref="D1909" si="23018">IF(ISERROR(VLOOKUP(E1909,Proveedores,2,FALSE)),"",VLOOKUP(E1909,Proveedores,2,FALSE))</f>
        <v>2095</v>
      </c>
      <c r="E1909" s="53" t="s">
        <v>157</v>
      </c>
      <c r="F1909" s="54">
        <v>380</v>
      </c>
      <c r="G1909" s="53" t="s">
        <v>56</v>
      </c>
      <c r="H1909" s="53" t="s">
        <v>95</v>
      </c>
      <c r="I1909" s="52">
        <v>5</v>
      </c>
      <c r="J1909" s="53" t="s">
        <v>58</v>
      </c>
      <c r="K1909" s="55">
        <v>44835</v>
      </c>
      <c r="L1909" s="56">
        <v>13649</v>
      </c>
      <c r="M1909" s="56">
        <v>16486</v>
      </c>
      <c r="N1909" s="56">
        <v>9232</v>
      </c>
      <c r="O1909" s="56">
        <v>682</v>
      </c>
      <c r="P1909" s="57">
        <v>491</v>
      </c>
      <c r="Q1909" s="58">
        <v>0.2</v>
      </c>
      <c r="R1909" s="57">
        <v>392.8</v>
      </c>
      <c r="S1909" s="57">
        <v>491</v>
      </c>
      <c r="T1909" s="58">
        <v>0.2</v>
      </c>
      <c r="U1909" s="57">
        <v>392.8</v>
      </c>
      <c r="V1909" s="57">
        <v>491</v>
      </c>
      <c r="W1909" s="58">
        <v>0.2</v>
      </c>
      <c r="X1909" s="57">
        <v>392.8</v>
      </c>
      <c r="Y1909" s="57">
        <v>491</v>
      </c>
      <c r="Z1909" s="58">
        <v>0.2</v>
      </c>
      <c r="AA1909" s="57">
        <v>392.8</v>
      </c>
      <c r="AB1909" s="57">
        <v>15731247.199999999</v>
      </c>
      <c r="AC1909" s="53" t="str">
        <f t="shared" si="22519"/>
        <v>Registro Valido</v>
      </c>
      <c r="AD1909" s="57">
        <f t="shared" ref="AD1909" si="23019">IF(OR(ISERROR(VLOOKUP(CONCATENATE("ALI_",$C1909,"_SEG_",$I1909,"_PROV_",$D1909),Catalogo_Precios,AD$8,FALSE)),L1909=0),0,VLOOKUP(CONCATENATE("ALI_",$C1909,"_SEG_",$I1909,"_PROV_",$D1909),Catalogo_Precios,AD$8,FALSE))</f>
        <v>491</v>
      </c>
      <c r="AE1909" s="57">
        <f t="shared" ref="AE1909" si="23020">IF(OR(ISERROR(VLOOKUP(CONCATENATE("ALI_",$C1909,"_SEG_",$I1909,"_PROV_",$D1909),Catalogo_Precios,AE$8,FALSE)),M1909=0),0,VLOOKUP(CONCATENATE("ALI_",$C1909,"_SEG_",$I1909,"_PROV_",$D1909),Catalogo_Precios,AE$8,FALSE))</f>
        <v>491</v>
      </c>
      <c r="AF1909" s="57">
        <f t="shared" ref="AF1909" si="23021">IF(OR(ISERROR(VLOOKUP(CONCATENATE("ALI_",$C1909,"_SEG_",$I1909,"_PROV_",$D1909),Catalogo_Precios,AF$8,FALSE)),N1909=0),0,VLOOKUP(CONCATENATE("ALI_",$C1909,"_SEG_",$I1909,"_PROV_",$D1909),Catalogo_Precios,AF$8,FALSE))</f>
        <v>491</v>
      </c>
      <c r="AG1909" s="57">
        <f t="shared" ref="AG1909" si="23022">IF(OR(ISERROR(VLOOKUP(CONCATENATE("ALI_",$C1909,"_SEG_",$I1909,"_PROV_",$D1909),Catalogo_Precios,AG$8,FALSE)),O1909=0),0,VLOOKUP(CONCATENATE("ALI_",$C1909,"_SEG_",$I1909,"_PROV_",$D1909),Catalogo_Precios,AG$8,FALSE))</f>
        <v>491</v>
      </c>
      <c r="AH1909" s="57">
        <f t="shared" ref="AH1909" si="23023">IF(OR(ISERROR(VLOOKUP(CONCATENATE("ALI_",$C1909,"_SEG_",$I1909,"_PROV_",$D1909),Catalogo_Precios,AH$8,FALSE)),L1909=0),0,VLOOKUP(CONCATENATE("ALI_",$C1909,"_SEG_",$I1909,"_PROV_",$D1909),Catalogo_Precios,AH$8,FALSE))</f>
        <v>491</v>
      </c>
      <c r="AI1909" s="57">
        <f t="shared" ref="AI1909" si="23024">IF(OR(ISERROR(VLOOKUP(CONCATENATE("ALI_",$C1909,"_SEG_",$I1909,"_PROV_",$D1909),Catalogo_Precios,AI$8,FALSE)),M1909=0),0,VLOOKUP(CONCATENATE("ALI_",$C1909,"_SEG_",$I1909,"_PROV_",$D1909),Catalogo_Precios,AI$8,FALSE))</f>
        <v>491</v>
      </c>
      <c r="AJ1909" s="57">
        <f t="shared" ref="AJ1909" si="23025">IF(OR(ISERROR(VLOOKUP(CONCATENATE("ALI_",$C1909,"_SEG_",$I1909,"_PROV_",$D1909),Catalogo_Precios,AJ$8,FALSE)),N1909=0),0,VLOOKUP(CONCATENATE("ALI_",$C1909,"_SEG_",$I1909,"_PROV_",$D1909),Catalogo_Precios,AJ$8,FALSE))</f>
        <v>491</v>
      </c>
      <c r="AK1909" s="57">
        <f t="shared" ref="AK1909" si="23026">IF(OR(ISERROR(VLOOKUP(CONCATENATE("ALI_",$C1909,"_SEG_",$I1909,"_PROV_",$D1909),Catalogo_Precios,AK$8,FALSE)),O1909=0),0,VLOOKUP(CONCATENATE("ALI_",$C1909,"_SEG_",$I1909,"_PROV_",$D1909),Catalogo_Precios,AK$8,FALSE))</f>
        <v>491</v>
      </c>
      <c r="AL1909" s="53"/>
      <c r="AM1909" s="59" t="str">
        <f t="shared" si="22528"/>
        <v>ALI_90_SEG_5</v>
      </c>
      <c r="AN1909" s="59" t="str">
        <f t="shared" si="22529"/>
        <v>ALI_90_SEG_5_VAL_15731247.2</v>
      </c>
      <c r="AO1909" s="60">
        <f t="shared" ref="AO1909" si="23027">IF(OR(AB1909="",AB1909=0),0,COUNTIF(Codificacion,AM1909))</f>
        <v>2</v>
      </c>
      <c r="AP1909" s="61">
        <f t="array" ref="AP1909">MIN(IF(Codificacion=AM1909,Total_Cotizacion,""))</f>
        <v>15731247.199999999</v>
      </c>
      <c r="AQ1909" s="62" t="b">
        <f t="shared" si="22531"/>
        <v>1</v>
      </c>
      <c r="AR1909" s="51" t="str">
        <f t="shared" ref="AR1909" si="23028">IF(COUNTIF(Codificacion2,CONCATENATE(AM1909,"_VAL_",AB1909))&gt;1,"Empate","")</f>
        <v/>
      </c>
      <c r="AS1909" s="63" t="str">
        <f t="shared" si="22394"/>
        <v>X</v>
      </c>
      <c r="AT1909" s="59" t="str">
        <f t="shared" si="22533"/>
        <v>ALI_90_SEG_5_X</v>
      </c>
      <c r="AU1909" s="63">
        <f t="shared" ref="AU1909" si="23029">IF(AND(COUNTIF(Codificacion3,AT1909)&lt;AO1909),1,COUNTIF(Codificacion3,AT1909))</f>
        <v>1</v>
      </c>
      <c r="AV1909" s="62" t="str">
        <f t="shared" si="22535"/>
        <v>Cotizacion Seleccionada</v>
      </c>
      <c r="AW1909" s="53"/>
      <c r="AX1909" s="51" t="str">
        <f t="shared" si="22536"/>
        <v>ALI_90_SEG_5VERDADERO</v>
      </c>
      <c r="AY1909" s="51">
        <f t="shared" si="22517"/>
        <v>1</v>
      </c>
      <c r="AZ1909" s="64" t="b">
        <f t="shared" si="22537"/>
        <v>0</v>
      </c>
    </row>
    <row r="1910" spans="1:52" x14ac:dyDescent="0.2">
      <c r="A1910" s="50" t="str">
        <f t="shared" si="22480"/>
        <v>ALI_90_SEG_6</v>
      </c>
      <c r="B1910" s="51" t="s">
        <v>156</v>
      </c>
      <c r="C1910" s="52">
        <v>90</v>
      </c>
      <c r="D1910" s="52">
        <f t="shared" ref="D1910" si="23030">IF(ISERROR(VLOOKUP(E1910,Proveedores,2,FALSE)),"",VLOOKUP(E1910,Proveedores,2,FALSE))</f>
        <v>2095</v>
      </c>
      <c r="E1910" s="53" t="s">
        <v>157</v>
      </c>
      <c r="F1910" s="54">
        <v>381</v>
      </c>
      <c r="G1910" s="53" t="s">
        <v>56</v>
      </c>
      <c r="H1910" s="53" t="s">
        <v>95</v>
      </c>
      <c r="I1910" s="52">
        <v>6</v>
      </c>
      <c r="J1910" s="53" t="s">
        <v>58</v>
      </c>
      <c r="K1910" s="55">
        <v>44835</v>
      </c>
      <c r="L1910" s="56">
        <v>14774</v>
      </c>
      <c r="M1910" s="56">
        <v>17846</v>
      </c>
      <c r="N1910" s="56">
        <v>9997</v>
      </c>
      <c r="O1910" s="56">
        <v>738</v>
      </c>
      <c r="P1910" s="57">
        <v>491</v>
      </c>
      <c r="Q1910" s="58">
        <v>0.2</v>
      </c>
      <c r="R1910" s="57">
        <v>392.8</v>
      </c>
      <c r="S1910" s="57">
        <v>491</v>
      </c>
      <c r="T1910" s="58">
        <v>0.2</v>
      </c>
      <c r="U1910" s="57">
        <v>392.8</v>
      </c>
      <c r="V1910" s="57">
        <v>491</v>
      </c>
      <c r="W1910" s="58">
        <v>0.2</v>
      </c>
      <c r="X1910" s="57">
        <v>392.8</v>
      </c>
      <c r="Y1910" s="57">
        <v>491</v>
      </c>
      <c r="Z1910" s="58">
        <v>0.2</v>
      </c>
      <c r="AA1910" s="57">
        <v>392.8</v>
      </c>
      <c r="AB1910" s="57">
        <v>17029844</v>
      </c>
      <c r="AC1910" s="53" t="str">
        <f t="shared" si="22519"/>
        <v>Registro Valido</v>
      </c>
      <c r="AD1910" s="57">
        <f t="shared" ref="AD1910" si="23031">IF(OR(ISERROR(VLOOKUP(CONCATENATE("ALI_",$C1910,"_SEG_",$I1910,"_PROV_",$D1910),Catalogo_Precios,AD$8,FALSE)),L1910=0),0,VLOOKUP(CONCATENATE("ALI_",$C1910,"_SEG_",$I1910,"_PROV_",$D1910),Catalogo_Precios,AD$8,FALSE))</f>
        <v>491</v>
      </c>
      <c r="AE1910" s="57">
        <f t="shared" ref="AE1910" si="23032">IF(OR(ISERROR(VLOOKUP(CONCATENATE("ALI_",$C1910,"_SEG_",$I1910,"_PROV_",$D1910),Catalogo_Precios,AE$8,FALSE)),M1910=0),0,VLOOKUP(CONCATENATE("ALI_",$C1910,"_SEG_",$I1910,"_PROV_",$D1910),Catalogo_Precios,AE$8,FALSE))</f>
        <v>491</v>
      </c>
      <c r="AF1910" s="57">
        <f t="shared" ref="AF1910" si="23033">IF(OR(ISERROR(VLOOKUP(CONCATENATE("ALI_",$C1910,"_SEG_",$I1910,"_PROV_",$D1910),Catalogo_Precios,AF$8,FALSE)),N1910=0),0,VLOOKUP(CONCATENATE("ALI_",$C1910,"_SEG_",$I1910,"_PROV_",$D1910),Catalogo_Precios,AF$8,FALSE))</f>
        <v>491</v>
      </c>
      <c r="AG1910" s="57">
        <f t="shared" ref="AG1910" si="23034">IF(OR(ISERROR(VLOOKUP(CONCATENATE("ALI_",$C1910,"_SEG_",$I1910,"_PROV_",$D1910),Catalogo_Precios,AG$8,FALSE)),O1910=0),0,VLOOKUP(CONCATENATE("ALI_",$C1910,"_SEG_",$I1910,"_PROV_",$D1910),Catalogo_Precios,AG$8,FALSE))</f>
        <v>491</v>
      </c>
      <c r="AH1910" s="57">
        <f t="shared" ref="AH1910" si="23035">IF(OR(ISERROR(VLOOKUP(CONCATENATE("ALI_",$C1910,"_SEG_",$I1910,"_PROV_",$D1910),Catalogo_Precios,AH$8,FALSE)),L1910=0),0,VLOOKUP(CONCATENATE("ALI_",$C1910,"_SEG_",$I1910,"_PROV_",$D1910),Catalogo_Precios,AH$8,FALSE))</f>
        <v>491</v>
      </c>
      <c r="AI1910" s="57">
        <f t="shared" ref="AI1910" si="23036">IF(OR(ISERROR(VLOOKUP(CONCATENATE("ALI_",$C1910,"_SEG_",$I1910,"_PROV_",$D1910),Catalogo_Precios,AI$8,FALSE)),M1910=0),0,VLOOKUP(CONCATENATE("ALI_",$C1910,"_SEG_",$I1910,"_PROV_",$D1910),Catalogo_Precios,AI$8,FALSE))</f>
        <v>491</v>
      </c>
      <c r="AJ1910" s="57">
        <f t="shared" ref="AJ1910" si="23037">IF(OR(ISERROR(VLOOKUP(CONCATENATE("ALI_",$C1910,"_SEG_",$I1910,"_PROV_",$D1910),Catalogo_Precios,AJ$8,FALSE)),N1910=0),0,VLOOKUP(CONCATENATE("ALI_",$C1910,"_SEG_",$I1910,"_PROV_",$D1910),Catalogo_Precios,AJ$8,FALSE))</f>
        <v>491</v>
      </c>
      <c r="AK1910" s="57">
        <f t="shared" ref="AK1910" si="23038">IF(OR(ISERROR(VLOOKUP(CONCATENATE("ALI_",$C1910,"_SEG_",$I1910,"_PROV_",$D1910),Catalogo_Precios,AK$8,FALSE)),O1910=0),0,VLOOKUP(CONCATENATE("ALI_",$C1910,"_SEG_",$I1910,"_PROV_",$D1910),Catalogo_Precios,AK$8,FALSE))</f>
        <v>491</v>
      </c>
      <c r="AL1910" s="53"/>
      <c r="AM1910" s="59" t="str">
        <f t="shared" si="22528"/>
        <v>ALI_90_SEG_6</v>
      </c>
      <c r="AN1910" s="59" t="str">
        <f t="shared" si="22529"/>
        <v>ALI_90_SEG_6_VAL_17029844</v>
      </c>
      <c r="AO1910" s="60">
        <f t="shared" ref="AO1910" si="23039">IF(OR(AB1910="",AB1910=0),0,COUNTIF(Codificacion,AM1910))</f>
        <v>2</v>
      </c>
      <c r="AP1910" s="61">
        <f t="array" ref="AP1910">MIN(IF(Codificacion=AM1910,Total_Cotizacion,""))</f>
        <v>17029844</v>
      </c>
      <c r="AQ1910" s="62" t="b">
        <f t="shared" si="22531"/>
        <v>1</v>
      </c>
      <c r="AR1910" s="51" t="str">
        <f t="shared" ref="AR1910" si="23040">IF(COUNTIF(Codificacion2,CONCATENATE(AM1910,"_VAL_",AB1910))&gt;1,"Empate","")</f>
        <v/>
      </c>
      <c r="AS1910" s="63" t="str">
        <f t="shared" si="22394"/>
        <v>X</v>
      </c>
      <c r="AT1910" s="59" t="str">
        <f t="shared" si="22533"/>
        <v>ALI_90_SEG_6_X</v>
      </c>
      <c r="AU1910" s="63">
        <f t="shared" ref="AU1910" si="23041">IF(AND(COUNTIF(Codificacion3,AT1910)&lt;AO1910),1,COUNTIF(Codificacion3,AT1910))</f>
        <v>1</v>
      </c>
      <c r="AV1910" s="62" t="str">
        <f t="shared" si="22535"/>
        <v>Cotizacion Seleccionada</v>
      </c>
      <c r="AW1910" s="53"/>
      <c r="AX1910" s="51" t="str">
        <f t="shared" si="22536"/>
        <v>ALI_90_SEG_6VERDADERO</v>
      </c>
      <c r="AY1910" s="51">
        <f t="shared" si="22517"/>
        <v>1</v>
      </c>
      <c r="AZ1910" s="64" t="b">
        <f t="shared" si="22537"/>
        <v>0</v>
      </c>
    </row>
    <row r="1911" spans="1:52" x14ac:dyDescent="0.2">
      <c r="A1911" s="50" t="str">
        <f t="shared" si="22480"/>
        <v>ALI_90_SEG_7</v>
      </c>
      <c r="B1911" s="51" t="s">
        <v>156</v>
      </c>
      <c r="C1911" s="52">
        <v>90</v>
      </c>
      <c r="D1911" s="52">
        <f t="shared" ref="D1911" si="23042">IF(ISERROR(VLOOKUP(E1911,Proveedores,2,FALSE)),"",VLOOKUP(E1911,Proveedores,2,FALSE))</f>
        <v>2095</v>
      </c>
      <c r="E1911" s="53" t="s">
        <v>157</v>
      </c>
      <c r="F1911" s="54">
        <v>382</v>
      </c>
      <c r="G1911" s="53" t="s">
        <v>56</v>
      </c>
      <c r="H1911" s="53" t="s">
        <v>95</v>
      </c>
      <c r="I1911" s="52">
        <v>7</v>
      </c>
      <c r="J1911" s="53" t="s">
        <v>58</v>
      </c>
      <c r="K1911" s="55">
        <v>44835</v>
      </c>
      <c r="L1911" s="56">
        <v>15087</v>
      </c>
      <c r="M1911" s="56">
        <v>18225</v>
      </c>
      <c r="N1911" s="56">
        <v>10209</v>
      </c>
      <c r="O1911" s="56">
        <v>754</v>
      </c>
      <c r="P1911" s="57">
        <v>491</v>
      </c>
      <c r="Q1911" s="58">
        <v>0.2</v>
      </c>
      <c r="R1911" s="57">
        <v>392.8</v>
      </c>
      <c r="S1911" s="57">
        <v>491</v>
      </c>
      <c r="T1911" s="58">
        <v>0.2</v>
      </c>
      <c r="U1911" s="57">
        <v>392.8</v>
      </c>
      <c r="V1911" s="57">
        <v>491</v>
      </c>
      <c r="W1911" s="58">
        <v>0.2</v>
      </c>
      <c r="X1911" s="57">
        <v>392.8</v>
      </c>
      <c r="Y1911" s="57">
        <v>491</v>
      </c>
      <c r="Z1911" s="58">
        <v>0.2</v>
      </c>
      <c r="AA1911" s="57">
        <v>392.8</v>
      </c>
      <c r="AB1911" s="57">
        <v>17391220</v>
      </c>
      <c r="AC1911" s="53" t="str">
        <f t="shared" si="22519"/>
        <v>Registro Valido</v>
      </c>
      <c r="AD1911" s="57">
        <f t="shared" ref="AD1911" si="23043">IF(OR(ISERROR(VLOOKUP(CONCATENATE("ALI_",$C1911,"_SEG_",$I1911,"_PROV_",$D1911),Catalogo_Precios,AD$8,FALSE)),L1911=0),0,VLOOKUP(CONCATENATE("ALI_",$C1911,"_SEG_",$I1911,"_PROV_",$D1911),Catalogo_Precios,AD$8,FALSE))</f>
        <v>491</v>
      </c>
      <c r="AE1911" s="57">
        <f t="shared" ref="AE1911" si="23044">IF(OR(ISERROR(VLOOKUP(CONCATENATE("ALI_",$C1911,"_SEG_",$I1911,"_PROV_",$D1911),Catalogo_Precios,AE$8,FALSE)),M1911=0),0,VLOOKUP(CONCATENATE("ALI_",$C1911,"_SEG_",$I1911,"_PROV_",$D1911),Catalogo_Precios,AE$8,FALSE))</f>
        <v>491</v>
      </c>
      <c r="AF1911" s="57">
        <f t="shared" ref="AF1911" si="23045">IF(OR(ISERROR(VLOOKUP(CONCATENATE("ALI_",$C1911,"_SEG_",$I1911,"_PROV_",$D1911),Catalogo_Precios,AF$8,FALSE)),N1911=0),0,VLOOKUP(CONCATENATE("ALI_",$C1911,"_SEG_",$I1911,"_PROV_",$D1911),Catalogo_Precios,AF$8,FALSE))</f>
        <v>491</v>
      </c>
      <c r="AG1911" s="57">
        <f t="shared" ref="AG1911" si="23046">IF(OR(ISERROR(VLOOKUP(CONCATENATE("ALI_",$C1911,"_SEG_",$I1911,"_PROV_",$D1911),Catalogo_Precios,AG$8,FALSE)),O1911=0),0,VLOOKUP(CONCATENATE("ALI_",$C1911,"_SEG_",$I1911,"_PROV_",$D1911),Catalogo_Precios,AG$8,FALSE))</f>
        <v>491</v>
      </c>
      <c r="AH1911" s="57">
        <f t="shared" ref="AH1911" si="23047">IF(OR(ISERROR(VLOOKUP(CONCATENATE("ALI_",$C1911,"_SEG_",$I1911,"_PROV_",$D1911),Catalogo_Precios,AH$8,FALSE)),L1911=0),0,VLOOKUP(CONCATENATE("ALI_",$C1911,"_SEG_",$I1911,"_PROV_",$D1911),Catalogo_Precios,AH$8,FALSE))</f>
        <v>491</v>
      </c>
      <c r="AI1911" s="57">
        <f t="shared" ref="AI1911" si="23048">IF(OR(ISERROR(VLOOKUP(CONCATENATE("ALI_",$C1911,"_SEG_",$I1911,"_PROV_",$D1911),Catalogo_Precios,AI$8,FALSE)),M1911=0),0,VLOOKUP(CONCATENATE("ALI_",$C1911,"_SEG_",$I1911,"_PROV_",$D1911),Catalogo_Precios,AI$8,FALSE))</f>
        <v>491</v>
      </c>
      <c r="AJ1911" s="57">
        <f t="shared" ref="AJ1911" si="23049">IF(OR(ISERROR(VLOOKUP(CONCATENATE("ALI_",$C1911,"_SEG_",$I1911,"_PROV_",$D1911),Catalogo_Precios,AJ$8,FALSE)),N1911=0),0,VLOOKUP(CONCATENATE("ALI_",$C1911,"_SEG_",$I1911,"_PROV_",$D1911),Catalogo_Precios,AJ$8,FALSE))</f>
        <v>491</v>
      </c>
      <c r="AK1911" s="57">
        <f t="shared" ref="AK1911" si="23050">IF(OR(ISERROR(VLOOKUP(CONCATENATE("ALI_",$C1911,"_SEG_",$I1911,"_PROV_",$D1911),Catalogo_Precios,AK$8,FALSE)),O1911=0),0,VLOOKUP(CONCATENATE("ALI_",$C1911,"_SEG_",$I1911,"_PROV_",$D1911),Catalogo_Precios,AK$8,FALSE))</f>
        <v>491</v>
      </c>
      <c r="AL1911" s="53"/>
      <c r="AM1911" s="59" t="str">
        <f t="shared" si="22528"/>
        <v>ALI_90_SEG_7</v>
      </c>
      <c r="AN1911" s="59" t="str">
        <f t="shared" si="22529"/>
        <v>ALI_90_SEG_7_VAL_17391220</v>
      </c>
      <c r="AO1911" s="60">
        <f t="shared" ref="AO1911" si="23051">IF(OR(AB1911="",AB1911=0),0,COUNTIF(Codificacion,AM1911))</f>
        <v>2</v>
      </c>
      <c r="AP1911" s="61">
        <f t="array" ref="AP1911">MIN(IF(Codificacion=AM1911,Total_Cotizacion,""))</f>
        <v>17391220</v>
      </c>
      <c r="AQ1911" s="62" t="b">
        <f t="shared" si="22531"/>
        <v>1</v>
      </c>
      <c r="AR1911" s="51" t="str">
        <f t="shared" ref="AR1911" si="23052">IF(COUNTIF(Codificacion2,CONCATENATE(AM1911,"_VAL_",AB1911))&gt;1,"Empate","")</f>
        <v/>
      </c>
      <c r="AS1911" s="63" t="str">
        <f t="shared" si="22394"/>
        <v>X</v>
      </c>
      <c r="AT1911" s="59" t="str">
        <f t="shared" si="22533"/>
        <v>ALI_90_SEG_7_X</v>
      </c>
      <c r="AU1911" s="63">
        <f t="shared" ref="AU1911" si="23053">IF(AND(COUNTIF(Codificacion3,AT1911)&lt;AO1911),1,COUNTIF(Codificacion3,AT1911))</f>
        <v>1</v>
      </c>
      <c r="AV1911" s="62" t="str">
        <f t="shared" si="22535"/>
        <v>Cotizacion Seleccionada</v>
      </c>
      <c r="AW1911" s="53"/>
      <c r="AX1911" s="51" t="str">
        <f t="shared" si="22536"/>
        <v>ALI_90_SEG_7VERDADERO</v>
      </c>
      <c r="AY1911" s="51">
        <f t="shared" si="22517"/>
        <v>1</v>
      </c>
      <c r="AZ1911" s="64" t="b">
        <f t="shared" si="22537"/>
        <v>0</v>
      </c>
    </row>
    <row r="1912" spans="1:52" x14ac:dyDescent="0.2">
      <c r="A1912" s="50" t="str">
        <f t="shared" si="22480"/>
        <v>ALI_90_SEG_8</v>
      </c>
      <c r="B1912" s="51" t="s">
        <v>156</v>
      </c>
      <c r="C1912" s="52">
        <v>90</v>
      </c>
      <c r="D1912" s="52">
        <f t="shared" ref="D1912" si="23054">IF(ISERROR(VLOOKUP(E1912,Proveedores,2,FALSE)),"",VLOOKUP(E1912,Proveedores,2,FALSE))</f>
        <v>2095</v>
      </c>
      <c r="E1912" s="53" t="s">
        <v>157</v>
      </c>
      <c r="F1912" s="54">
        <v>383</v>
      </c>
      <c r="G1912" s="53" t="s">
        <v>56</v>
      </c>
      <c r="H1912" s="53" t="s">
        <v>95</v>
      </c>
      <c r="I1912" s="52">
        <v>8</v>
      </c>
      <c r="J1912" s="53" t="s">
        <v>58</v>
      </c>
      <c r="K1912" s="55">
        <v>44835</v>
      </c>
      <c r="L1912" s="56">
        <v>14560</v>
      </c>
      <c r="M1912" s="56">
        <v>17592</v>
      </c>
      <c r="N1912" s="56">
        <v>9856</v>
      </c>
      <c r="O1912" s="56">
        <v>728</v>
      </c>
      <c r="P1912" s="57">
        <v>491</v>
      </c>
      <c r="Q1912" s="58">
        <v>0.2</v>
      </c>
      <c r="R1912" s="57">
        <v>392.8</v>
      </c>
      <c r="S1912" s="57">
        <v>491</v>
      </c>
      <c r="T1912" s="58">
        <v>0.2</v>
      </c>
      <c r="U1912" s="57">
        <v>392.8</v>
      </c>
      <c r="V1912" s="57">
        <v>491</v>
      </c>
      <c r="W1912" s="58">
        <v>0.2</v>
      </c>
      <c r="X1912" s="57">
        <v>392.8</v>
      </c>
      <c r="Y1912" s="57">
        <v>491</v>
      </c>
      <c r="Z1912" s="58">
        <v>0.2</v>
      </c>
      <c r="AA1912" s="57">
        <v>392.8</v>
      </c>
      <c r="AB1912" s="57">
        <v>16786700.800000001</v>
      </c>
      <c r="AC1912" s="53" t="str">
        <f t="shared" si="22519"/>
        <v>Registro Valido</v>
      </c>
      <c r="AD1912" s="57">
        <f t="shared" ref="AD1912" si="23055">IF(OR(ISERROR(VLOOKUP(CONCATENATE("ALI_",$C1912,"_SEG_",$I1912,"_PROV_",$D1912),Catalogo_Precios,AD$8,FALSE)),L1912=0),0,VLOOKUP(CONCATENATE("ALI_",$C1912,"_SEG_",$I1912,"_PROV_",$D1912),Catalogo_Precios,AD$8,FALSE))</f>
        <v>491</v>
      </c>
      <c r="AE1912" s="57">
        <f t="shared" ref="AE1912" si="23056">IF(OR(ISERROR(VLOOKUP(CONCATENATE("ALI_",$C1912,"_SEG_",$I1912,"_PROV_",$D1912),Catalogo_Precios,AE$8,FALSE)),M1912=0),0,VLOOKUP(CONCATENATE("ALI_",$C1912,"_SEG_",$I1912,"_PROV_",$D1912),Catalogo_Precios,AE$8,FALSE))</f>
        <v>491</v>
      </c>
      <c r="AF1912" s="57">
        <f t="shared" ref="AF1912" si="23057">IF(OR(ISERROR(VLOOKUP(CONCATENATE("ALI_",$C1912,"_SEG_",$I1912,"_PROV_",$D1912),Catalogo_Precios,AF$8,FALSE)),N1912=0),0,VLOOKUP(CONCATENATE("ALI_",$C1912,"_SEG_",$I1912,"_PROV_",$D1912),Catalogo_Precios,AF$8,FALSE))</f>
        <v>491</v>
      </c>
      <c r="AG1912" s="57">
        <f t="shared" ref="AG1912" si="23058">IF(OR(ISERROR(VLOOKUP(CONCATENATE("ALI_",$C1912,"_SEG_",$I1912,"_PROV_",$D1912),Catalogo_Precios,AG$8,FALSE)),O1912=0),0,VLOOKUP(CONCATENATE("ALI_",$C1912,"_SEG_",$I1912,"_PROV_",$D1912),Catalogo_Precios,AG$8,FALSE))</f>
        <v>491</v>
      </c>
      <c r="AH1912" s="57">
        <f t="shared" ref="AH1912" si="23059">IF(OR(ISERROR(VLOOKUP(CONCATENATE("ALI_",$C1912,"_SEG_",$I1912,"_PROV_",$D1912),Catalogo_Precios,AH$8,FALSE)),L1912=0),0,VLOOKUP(CONCATENATE("ALI_",$C1912,"_SEG_",$I1912,"_PROV_",$D1912),Catalogo_Precios,AH$8,FALSE))</f>
        <v>491</v>
      </c>
      <c r="AI1912" s="57">
        <f t="shared" ref="AI1912" si="23060">IF(OR(ISERROR(VLOOKUP(CONCATENATE("ALI_",$C1912,"_SEG_",$I1912,"_PROV_",$D1912),Catalogo_Precios,AI$8,FALSE)),M1912=0),0,VLOOKUP(CONCATENATE("ALI_",$C1912,"_SEG_",$I1912,"_PROV_",$D1912),Catalogo_Precios,AI$8,FALSE))</f>
        <v>491</v>
      </c>
      <c r="AJ1912" s="57">
        <f t="shared" ref="AJ1912" si="23061">IF(OR(ISERROR(VLOOKUP(CONCATENATE("ALI_",$C1912,"_SEG_",$I1912,"_PROV_",$D1912),Catalogo_Precios,AJ$8,FALSE)),N1912=0),0,VLOOKUP(CONCATENATE("ALI_",$C1912,"_SEG_",$I1912,"_PROV_",$D1912),Catalogo_Precios,AJ$8,FALSE))</f>
        <v>491</v>
      </c>
      <c r="AK1912" s="57">
        <f t="shared" ref="AK1912" si="23062">IF(OR(ISERROR(VLOOKUP(CONCATENATE("ALI_",$C1912,"_SEG_",$I1912,"_PROV_",$D1912),Catalogo_Precios,AK$8,FALSE)),O1912=0),0,VLOOKUP(CONCATENATE("ALI_",$C1912,"_SEG_",$I1912,"_PROV_",$D1912),Catalogo_Precios,AK$8,FALSE))</f>
        <v>491</v>
      </c>
      <c r="AL1912" s="53"/>
      <c r="AM1912" s="59" t="str">
        <f t="shared" si="22528"/>
        <v>ALI_90_SEG_8</v>
      </c>
      <c r="AN1912" s="59" t="str">
        <f t="shared" si="22529"/>
        <v>ALI_90_SEG_8_VAL_16786700.8</v>
      </c>
      <c r="AO1912" s="60">
        <f t="shared" ref="AO1912" si="23063">IF(OR(AB1912="",AB1912=0),0,COUNTIF(Codificacion,AM1912))</f>
        <v>2</v>
      </c>
      <c r="AP1912" s="61">
        <f t="array" ref="AP1912">MIN(IF(Codificacion=AM1912,Total_Cotizacion,""))</f>
        <v>16786700.800000001</v>
      </c>
      <c r="AQ1912" s="62" t="b">
        <f t="shared" si="22531"/>
        <v>1</v>
      </c>
      <c r="AR1912" s="51" t="str">
        <f t="shared" ref="AR1912" si="23064">IF(COUNTIF(Codificacion2,CONCATENATE(AM1912,"_VAL_",AB1912))&gt;1,"Empate","")</f>
        <v/>
      </c>
      <c r="AS1912" s="63" t="str">
        <f t="shared" si="22394"/>
        <v>X</v>
      </c>
      <c r="AT1912" s="59" t="str">
        <f t="shared" si="22533"/>
        <v>ALI_90_SEG_8_X</v>
      </c>
      <c r="AU1912" s="63">
        <f t="shared" ref="AU1912" si="23065">IF(AND(COUNTIF(Codificacion3,AT1912)&lt;AO1912),1,COUNTIF(Codificacion3,AT1912))</f>
        <v>1</v>
      </c>
      <c r="AV1912" s="62" t="str">
        <f t="shared" si="22535"/>
        <v>Cotizacion Seleccionada</v>
      </c>
      <c r="AW1912" s="53"/>
      <c r="AX1912" s="51" t="str">
        <f t="shared" si="22536"/>
        <v>ALI_90_SEG_8VERDADERO</v>
      </c>
      <c r="AY1912" s="51">
        <f t="shared" si="22517"/>
        <v>1</v>
      </c>
      <c r="AZ1912" s="64" t="b">
        <f t="shared" si="22537"/>
        <v>0</v>
      </c>
    </row>
    <row r="1913" spans="1:52" x14ac:dyDescent="0.2">
      <c r="A1913" s="50" t="str">
        <f t="shared" si="22480"/>
        <v>ALI_90_SEG_9</v>
      </c>
      <c r="B1913" s="51" t="s">
        <v>156</v>
      </c>
      <c r="C1913" s="52">
        <v>90</v>
      </c>
      <c r="D1913" s="52">
        <f t="shared" ref="D1913" si="23066">IF(ISERROR(VLOOKUP(E1913,Proveedores,2,FALSE)),"",VLOOKUP(E1913,Proveedores,2,FALSE))</f>
        <v>2095</v>
      </c>
      <c r="E1913" s="53" t="s">
        <v>157</v>
      </c>
      <c r="F1913" s="54">
        <v>384</v>
      </c>
      <c r="G1913" s="53" t="s">
        <v>56</v>
      </c>
      <c r="H1913" s="53" t="s">
        <v>95</v>
      </c>
      <c r="I1913" s="52">
        <v>9</v>
      </c>
      <c r="J1913" s="53" t="s">
        <v>58</v>
      </c>
      <c r="K1913" s="55">
        <v>44835</v>
      </c>
      <c r="L1913" s="56">
        <v>14717</v>
      </c>
      <c r="M1913" s="56">
        <v>17777</v>
      </c>
      <c r="N1913" s="56">
        <v>9956</v>
      </c>
      <c r="O1913" s="56">
        <v>736</v>
      </c>
      <c r="P1913" s="57">
        <v>491</v>
      </c>
      <c r="Q1913" s="58">
        <v>0.2</v>
      </c>
      <c r="R1913" s="57">
        <v>392.8</v>
      </c>
      <c r="S1913" s="57">
        <v>491</v>
      </c>
      <c r="T1913" s="58">
        <v>0.2</v>
      </c>
      <c r="U1913" s="57">
        <v>392.8</v>
      </c>
      <c r="V1913" s="57">
        <v>491</v>
      </c>
      <c r="W1913" s="58">
        <v>0.2</v>
      </c>
      <c r="X1913" s="57">
        <v>392.8</v>
      </c>
      <c r="Y1913" s="57">
        <v>491</v>
      </c>
      <c r="Z1913" s="58">
        <v>0.2</v>
      </c>
      <c r="AA1913" s="57">
        <v>392.8</v>
      </c>
      <c r="AB1913" s="57">
        <v>16963460.800000001</v>
      </c>
      <c r="AC1913" s="53" t="str">
        <f t="shared" si="22519"/>
        <v>Registro Valido</v>
      </c>
      <c r="AD1913" s="57">
        <f t="shared" ref="AD1913" si="23067">IF(OR(ISERROR(VLOOKUP(CONCATENATE("ALI_",$C1913,"_SEG_",$I1913,"_PROV_",$D1913),Catalogo_Precios,AD$8,FALSE)),L1913=0),0,VLOOKUP(CONCATENATE("ALI_",$C1913,"_SEG_",$I1913,"_PROV_",$D1913),Catalogo_Precios,AD$8,FALSE))</f>
        <v>491</v>
      </c>
      <c r="AE1913" s="57">
        <f t="shared" ref="AE1913" si="23068">IF(OR(ISERROR(VLOOKUP(CONCATENATE("ALI_",$C1913,"_SEG_",$I1913,"_PROV_",$D1913),Catalogo_Precios,AE$8,FALSE)),M1913=0),0,VLOOKUP(CONCATENATE("ALI_",$C1913,"_SEG_",$I1913,"_PROV_",$D1913),Catalogo_Precios,AE$8,FALSE))</f>
        <v>491</v>
      </c>
      <c r="AF1913" s="57">
        <f t="shared" ref="AF1913" si="23069">IF(OR(ISERROR(VLOOKUP(CONCATENATE("ALI_",$C1913,"_SEG_",$I1913,"_PROV_",$D1913),Catalogo_Precios,AF$8,FALSE)),N1913=0),0,VLOOKUP(CONCATENATE("ALI_",$C1913,"_SEG_",$I1913,"_PROV_",$D1913),Catalogo_Precios,AF$8,FALSE))</f>
        <v>491</v>
      </c>
      <c r="AG1913" s="57">
        <f t="shared" ref="AG1913" si="23070">IF(OR(ISERROR(VLOOKUP(CONCATENATE("ALI_",$C1913,"_SEG_",$I1913,"_PROV_",$D1913),Catalogo_Precios,AG$8,FALSE)),O1913=0),0,VLOOKUP(CONCATENATE("ALI_",$C1913,"_SEG_",$I1913,"_PROV_",$D1913),Catalogo_Precios,AG$8,FALSE))</f>
        <v>491</v>
      </c>
      <c r="AH1913" s="57">
        <f t="shared" ref="AH1913" si="23071">IF(OR(ISERROR(VLOOKUP(CONCATENATE("ALI_",$C1913,"_SEG_",$I1913,"_PROV_",$D1913),Catalogo_Precios,AH$8,FALSE)),L1913=0),0,VLOOKUP(CONCATENATE("ALI_",$C1913,"_SEG_",$I1913,"_PROV_",$D1913),Catalogo_Precios,AH$8,FALSE))</f>
        <v>491</v>
      </c>
      <c r="AI1913" s="57">
        <f t="shared" ref="AI1913" si="23072">IF(OR(ISERROR(VLOOKUP(CONCATENATE("ALI_",$C1913,"_SEG_",$I1913,"_PROV_",$D1913),Catalogo_Precios,AI$8,FALSE)),M1913=0),0,VLOOKUP(CONCATENATE("ALI_",$C1913,"_SEG_",$I1913,"_PROV_",$D1913),Catalogo_Precios,AI$8,FALSE))</f>
        <v>491</v>
      </c>
      <c r="AJ1913" s="57">
        <f t="shared" ref="AJ1913" si="23073">IF(OR(ISERROR(VLOOKUP(CONCATENATE("ALI_",$C1913,"_SEG_",$I1913,"_PROV_",$D1913),Catalogo_Precios,AJ$8,FALSE)),N1913=0),0,VLOOKUP(CONCATENATE("ALI_",$C1913,"_SEG_",$I1913,"_PROV_",$D1913),Catalogo_Precios,AJ$8,FALSE))</f>
        <v>491</v>
      </c>
      <c r="AK1913" s="57">
        <f t="shared" ref="AK1913" si="23074">IF(OR(ISERROR(VLOOKUP(CONCATENATE("ALI_",$C1913,"_SEG_",$I1913,"_PROV_",$D1913),Catalogo_Precios,AK$8,FALSE)),O1913=0),0,VLOOKUP(CONCATENATE("ALI_",$C1913,"_SEG_",$I1913,"_PROV_",$D1913),Catalogo_Precios,AK$8,FALSE))</f>
        <v>491</v>
      </c>
      <c r="AL1913" s="53"/>
      <c r="AM1913" s="59" t="str">
        <f t="shared" si="22528"/>
        <v>ALI_90_SEG_9</v>
      </c>
      <c r="AN1913" s="59" t="str">
        <f t="shared" si="22529"/>
        <v>ALI_90_SEG_9_VAL_16963460.8</v>
      </c>
      <c r="AO1913" s="60">
        <f t="shared" ref="AO1913" si="23075">IF(OR(AB1913="",AB1913=0),0,COUNTIF(Codificacion,AM1913))</f>
        <v>2</v>
      </c>
      <c r="AP1913" s="61">
        <f t="array" ref="AP1913">MIN(IF(Codificacion=AM1913,Total_Cotizacion,""))</f>
        <v>16963460.800000001</v>
      </c>
      <c r="AQ1913" s="62" t="b">
        <f t="shared" si="22531"/>
        <v>1</v>
      </c>
      <c r="AR1913" s="51" t="str">
        <f t="shared" ref="AR1913" si="23076">IF(COUNTIF(Codificacion2,CONCATENATE(AM1913,"_VAL_",AB1913))&gt;1,"Empate","")</f>
        <v/>
      </c>
      <c r="AS1913" s="63" t="str">
        <f t="shared" si="22394"/>
        <v>X</v>
      </c>
      <c r="AT1913" s="59" t="str">
        <f t="shared" si="22533"/>
        <v>ALI_90_SEG_9_X</v>
      </c>
      <c r="AU1913" s="63">
        <f t="shared" ref="AU1913" si="23077">IF(AND(COUNTIF(Codificacion3,AT1913)&lt;AO1913),1,COUNTIF(Codificacion3,AT1913))</f>
        <v>1</v>
      </c>
      <c r="AV1913" s="62" t="str">
        <f t="shared" si="22535"/>
        <v>Cotizacion Seleccionada</v>
      </c>
      <c r="AW1913" s="53"/>
      <c r="AX1913" s="51" t="str">
        <f t="shared" si="22536"/>
        <v>ALI_90_SEG_9VERDADERO</v>
      </c>
      <c r="AY1913" s="51">
        <f t="shared" si="22517"/>
        <v>1</v>
      </c>
      <c r="AZ1913" s="64" t="b">
        <f t="shared" si="22537"/>
        <v>0</v>
      </c>
    </row>
    <row r="1914" spans="1:52" x14ac:dyDescent="0.2">
      <c r="A1914" s="50" t="str">
        <f t="shared" si="22480"/>
        <v>ALI_90_SEG_10</v>
      </c>
      <c r="B1914" s="51" t="s">
        <v>156</v>
      </c>
      <c r="C1914" s="52">
        <v>90</v>
      </c>
      <c r="D1914" s="52">
        <f t="shared" ref="D1914" si="23078">IF(ISERROR(VLOOKUP(E1914,Proveedores,2,FALSE)),"",VLOOKUP(E1914,Proveedores,2,FALSE))</f>
        <v>2095</v>
      </c>
      <c r="E1914" s="53" t="s">
        <v>157</v>
      </c>
      <c r="F1914" s="54">
        <v>385</v>
      </c>
      <c r="G1914" s="53" t="s">
        <v>56</v>
      </c>
      <c r="H1914" s="53" t="s">
        <v>95</v>
      </c>
      <c r="I1914" s="52">
        <v>10</v>
      </c>
      <c r="J1914" s="53" t="s">
        <v>58</v>
      </c>
      <c r="K1914" s="55">
        <v>44835</v>
      </c>
      <c r="L1914" s="56">
        <v>14736</v>
      </c>
      <c r="M1914" s="56">
        <v>17805</v>
      </c>
      <c r="N1914" s="56">
        <v>9973</v>
      </c>
      <c r="O1914" s="56">
        <v>737</v>
      </c>
      <c r="P1914" s="57">
        <v>491</v>
      </c>
      <c r="Q1914" s="58">
        <v>0.2</v>
      </c>
      <c r="R1914" s="57">
        <v>392.8</v>
      </c>
      <c r="S1914" s="57">
        <v>491</v>
      </c>
      <c r="T1914" s="58">
        <v>0.2</v>
      </c>
      <c r="U1914" s="57">
        <v>392.8</v>
      </c>
      <c r="V1914" s="57">
        <v>491</v>
      </c>
      <c r="W1914" s="58">
        <v>0.2</v>
      </c>
      <c r="X1914" s="57">
        <v>392.8</v>
      </c>
      <c r="Y1914" s="57">
        <v>491</v>
      </c>
      <c r="Z1914" s="58">
        <v>0.2</v>
      </c>
      <c r="AA1914" s="57">
        <v>392.8</v>
      </c>
      <c r="AB1914" s="57">
        <v>16988992.800000001</v>
      </c>
      <c r="AC1914" s="53" t="str">
        <f t="shared" si="22519"/>
        <v>Registro Valido</v>
      </c>
      <c r="AD1914" s="57">
        <f t="shared" ref="AD1914" si="23079">IF(OR(ISERROR(VLOOKUP(CONCATENATE("ALI_",$C1914,"_SEG_",$I1914,"_PROV_",$D1914),Catalogo_Precios,AD$8,FALSE)),L1914=0),0,VLOOKUP(CONCATENATE("ALI_",$C1914,"_SEG_",$I1914,"_PROV_",$D1914),Catalogo_Precios,AD$8,FALSE))</f>
        <v>491</v>
      </c>
      <c r="AE1914" s="57">
        <f t="shared" ref="AE1914" si="23080">IF(OR(ISERROR(VLOOKUP(CONCATENATE("ALI_",$C1914,"_SEG_",$I1914,"_PROV_",$D1914),Catalogo_Precios,AE$8,FALSE)),M1914=0),0,VLOOKUP(CONCATENATE("ALI_",$C1914,"_SEG_",$I1914,"_PROV_",$D1914),Catalogo_Precios,AE$8,FALSE))</f>
        <v>491</v>
      </c>
      <c r="AF1914" s="57">
        <f t="shared" ref="AF1914" si="23081">IF(OR(ISERROR(VLOOKUP(CONCATENATE("ALI_",$C1914,"_SEG_",$I1914,"_PROV_",$D1914),Catalogo_Precios,AF$8,FALSE)),N1914=0),0,VLOOKUP(CONCATENATE("ALI_",$C1914,"_SEG_",$I1914,"_PROV_",$D1914),Catalogo_Precios,AF$8,FALSE))</f>
        <v>491</v>
      </c>
      <c r="AG1914" s="57">
        <f t="shared" ref="AG1914" si="23082">IF(OR(ISERROR(VLOOKUP(CONCATENATE("ALI_",$C1914,"_SEG_",$I1914,"_PROV_",$D1914),Catalogo_Precios,AG$8,FALSE)),O1914=0),0,VLOOKUP(CONCATENATE("ALI_",$C1914,"_SEG_",$I1914,"_PROV_",$D1914),Catalogo_Precios,AG$8,FALSE))</f>
        <v>491</v>
      </c>
      <c r="AH1914" s="57">
        <f t="shared" ref="AH1914" si="23083">IF(OR(ISERROR(VLOOKUP(CONCATENATE("ALI_",$C1914,"_SEG_",$I1914,"_PROV_",$D1914),Catalogo_Precios,AH$8,FALSE)),L1914=0),0,VLOOKUP(CONCATENATE("ALI_",$C1914,"_SEG_",$I1914,"_PROV_",$D1914),Catalogo_Precios,AH$8,FALSE))</f>
        <v>491</v>
      </c>
      <c r="AI1914" s="57">
        <f t="shared" ref="AI1914" si="23084">IF(OR(ISERROR(VLOOKUP(CONCATENATE("ALI_",$C1914,"_SEG_",$I1914,"_PROV_",$D1914),Catalogo_Precios,AI$8,FALSE)),M1914=0),0,VLOOKUP(CONCATENATE("ALI_",$C1914,"_SEG_",$I1914,"_PROV_",$D1914),Catalogo_Precios,AI$8,FALSE))</f>
        <v>491</v>
      </c>
      <c r="AJ1914" s="57">
        <f t="shared" ref="AJ1914" si="23085">IF(OR(ISERROR(VLOOKUP(CONCATENATE("ALI_",$C1914,"_SEG_",$I1914,"_PROV_",$D1914),Catalogo_Precios,AJ$8,FALSE)),N1914=0),0,VLOOKUP(CONCATENATE("ALI_",$C1914,"_SEG_",$I1914,"_PROV_",$D1914),Catalogo_Precios,AJ$8,FALSE))</f>
        <v>491</v>
      </c>
      <c r="AK1914" s="57">
        <f t="shared" ref="AK1914" si="23086">IF(OR(ISERROR(VLOOKUP(CONCATENATE("ALI_",$C1914,"_SEG_",$I1914,"_PROV_",$D1914),Catalogo_Precios,AK$8,FALSE)),O1914=0),0,VLOOKUP(CONCATENATE("ALI_",$C1914,"_SEG_",$I1914,"_PROV_",$D1914),Catalogo_Precios,AK$8,FALSE))</f>
        <v>491</v>
      </c>
      <c r="AL1914" s="53"/>
      <c r="AM1914" s="59" t="str">
        <f t="shared" si="22528"/>
        <v>ALI_90_SEG_10</v>
      </c>
      <c r="AN1914" s="59" t="str">
        <f t="shared" si="22529"/>
        <v>ALI_90_SEG_10_VAL_16988992.8</v>
      </c>
      <c r="AO1914" s="60">
        <f t="shared" ref="AO1914" si="23087">IF(OR(AB1914="",AB1914=0),0,COUNTIF(Codificacion,AM1914))</f>
        <v>2</v>
      </c>
      <c r="AP1914" s="61">
        <f t="array" ref="AP1914">MIN(IF(Codificacion=AM1914,Total_Cotizacion,""))</f>
        <v>16988992.800000001</v>
      </c>
      <c r="AQ1914" s="62" t="b">
        <f t="shared" si="22531"/>
        <v>1</v>
      </c>
      <c r="AR1914" s="51" t="str">
        <f t="shared" ref="AR1914" si="23088">IF(COUNTIF(Codificacion2,CONCATENATE(AM1914,"_VAL_",AB1914))&gt;1,"Empate","")</f>
        <v/>
      </c>
      <c r="AS1914" s="63" t="str">
        <f t="shared" si="22394"/>
        <v>X</v>
      </c>
      <c r="AT1914" s="59" t="str">
        <f t="shared" si="22533"/>
        <v>ALI_90_SEG_10_X</v>
      </c>
      <c r="AU1914" s="63">
        <f t="shared" ref="AU1914" si="23089">IF(AND(COUNTIF(Codificacion3,AT1914)&lt;AO1914),1,COUNTIF(Codificacion3,AT1914))</f>
        <v>1</v>
      </c>
      <c r="AV1914" s="62" t="str">
        <f t="shared" si="22535"/>
        <v>Cotizacion Seleccionada</v>
      </c>
      <c r="AW1914" s="53"/>
      <c r="AX1914" s="51" t="str">
        <f t="shared" si="22536"/>
        <v>ALI_90_SEG_10VERDADERO</v>
      </c>
      <c r="AY1914" s="51">
        <f t="shared" si="22517"/>
        <v>1</v>
      </c>
      <c r="AZ1914" s="64" t="b">
        <f t="shared" si="22537"/>
        <v>0</v>
      </c>
    </row>
    <row r="1915" spans="1:52" x14ac:dyDescent="0.2">
      <c r="A1915" s="50" t="str">
        <f t="shared" si="22480"/>
        <v>ALI_90_SEG_11</v>
      </c>
      <c r="B1915" s="51" t="s">
        <v>156</v>
      </c>
      <c r="C1915" s="52">
        <v>90</v>
      </c>
      <c r="D1915" s="52">
        <f t="shared" ref="D1915" si="23090">IF(ISERROR(VLOOKUP(E1915,Proveedores,2,FALSE)),"",VLOOKUP(E1915,Proveedores,2,FALSE))</f>
        <v>2095</v>
      </c>
      <c r="E1915" s="53" t="s">
        <v>157</v>
      </c>
      <c r="F1915" s="54">
        <v>386</v>
      </c>
      <c r="G1915" s="53" t="s">
        <v>56</v>
      </c>
      <c r="H1915" s="53" t="s">
        <v>95</v>
      </c>
      <c r="I1915" s="52">
        <v>11</v>
      </c>
      <c r="J1915" s="53" t="s">
        <v>58</v>
      </c>
      <c r="K1915" s="55">
        <v>44835</v>
      </c>
      <c r="L1915" s="56">
        <v>14514</v>
      </c>
      <c r="M1915" s="56">
        <v>17534</v>
      </c>
      <c r="N1915" s="56">
        <v>9821</v>
      </c>
      <c r="O1915" s="56">
        <v>725</v>
      </c>
      <c r="P1915" s="57">
        <v>491</v>
      </c>
      <c r="Q1915" s="58">
        <v>0.2</v>
      </c>
      <c r="R1915" s="57">
        <v>392.8</v>
      </c>
      <c r="S1915" s="57">
        <v>491</v>
      </c>
      <c r="T1915" s="58">
        <v>0.2</v>
      </c>
      <c r="U1915" s="57">
        <v>392.8</v>
      </c>
      <c r="V1915" s="57">
        <v>491</v>
      </c>
      <c r="W1915" s="58">
        <v>0.2</v>
      </c>
      <c r="X1915" s="57">
        <v>392.8</v>
      </c>
      <c r="Y1915" s="57">
        <v>491</v>
      </c>
      <c r="Z1915" s="58">
        <v>0.2</v>
      </c>
      <c r="AA1915" s="57">
        <v>392.8</v>
      </c>
      <c r="AB1915" s="57">
        <v>16730923.200000001</v>
      </c>
      <c r="AC1915" s="53" t="str">
        <f t="shared" si="22519"/>
        <v>Registro Valido</v>
      </c>
      <c r="AD1915" s="57">
        <f t="shared" ref="AD1915" si="23091">IF(OR(ISERROR(VLOOKUP(CONCATENATE("ALI_",$C1915,"_SEG_",$I1915,"_PROV_",$D1915),Catalogo_Precios,AD$8,FALSE)),L1915=0),0,VLOOKUP(CONCATENATE("ALI_",$C1915,"_SEG_",$I1915,"_PROV_",$D1915),Catalogo_Precios,AD$8,FALSE))</f>
        <v>491</v>
      </c>
      <c r="AE1915" s="57">
        <f t="shared" ref="AE1915" si="23092">IF(OR(ISERROR(VLOOKUP(CONCATENATE("ALI_",$C1915,"_SEG_",$I1915,"_PROV_",$D1915),Catalogo_Precios,AE$8,FALSE)),M1915=0),0,VLOOKUP(CONCATENATE("ALI_",$C1915,"_SEG_",$I1915,"_PROV_",$D1915),Catalogo_Precios,AE$8,FALSE))</f>
        <v>491</v>
      </c>
      <c r="AF1915" s="57">
        <f t="shared" ref="AF1915" si="23093">IF(OR(ISERROR(VLOOKUP(CONCATENATE("ALI_",$C1915,"_SEG_",$I1915,"_PROV_",$D1915),Catalogo_Precios,AF$8,FALSE)),N1915=0),0,VLOOKUP(CONCATENATE("ALI_",$C1915,"_SEG_",$I1915,"_PROV_",$D1915),Catalogo_Precios,AF$8,FALSE))</f>
        <v>491</v>
      </c>
      <c r="AG1915" s="57">
        <f t="shared" ref="AG1915" si="23094">IF(OR(ISERROR(VLOOKUP(CONCATENATE("ALI_",$C1915,"_SEG_",$I1915,"_PROV_",$D1915),Catalogo_Precios,AG$8,FALSE)),O1915=0),0,VLOOKUP(CONCATENATE("ALI_",$C1915,"_SEG_",$I1915,"_PROV_",$D1915),Catalogo_Precios,AG$8,FALSE))</f>
        <v>491</v>
      </c>
      <c r="AH1915" s="57">
        <f t="shared" ref="AH1915" si="23095">IF(OR(ISERROR(VLOOKUP(CONCATENATE("ALI_",$C1915,"_SEG_",$I1915,"_PROV_",$D1915),Catalogo_Precios,AH$8,FALSE)),L1915=0),0,VLOOKUP(CONCATENATE("ALI_",$C1915,"_SEG_",$I1915,"_PROV_",$D1915),Catalogo_Precios,AH$8,FALSE))</f>
        <v>491</v>
      </c>
      <c r="AI1915" s="57">
        <f t="shared" ref="AI1915" si="23096">IF(OR(ISERROR(VLOOKUP(CONCATENATE("ALI_",$C1915,"_SEG_",$I1915,"_PROV_",$D1915),Catalogo_Precios,AI$8,FALSE)),M1915=0),0,VLOOKUP(CONCATENATE("ALI_",$C1915,"_SEG_",$I1915,"_PROV_",$D1915),Catalogo_Precios,AI$8,FALSE))</f>
        <v>491</v>
      </c>
      <c r="AJ1915" s="57">
        <f t="shared" ref="AJ1915" si="23097">IF(OR(ISERROR(VLOOKUP(CONCATENATE("ALI_",$C1915,"_SEG_",$I1915,"_PROV_",$D1915),Catalogo_Precios,AJ$8,FALSE)),N1915=0),0,VLOOKUP(CONCATENATE("ALI_",$C1915,"_SEG_",$I1915,"_PROV_",$D1915),Catalogo_Precios,AJ$8,FALSE))</f>
        <v>491</v>
      </c>
      <c r="AK1915" s="57">
        <f t="shared" ref="AK1915" si="23098">IF(OR(ISERROR(VLOOKUP(CONCATENATE("ALI_",$C1915,"_SEG_",$I1915,"_PROV_",$D1915),Catalogo_Precios,AK$8,FALSE)),O1915=0),0,VLOOKUP(CONCATENATE("ALI_",$C1915,"_SEG_",$I1915,"_PROV_",$D1915),Catalogo_Precios,AK$8,FALSE))</f>
        <v>491</v>
      </c>
      <c r="AL1915" s="53"/>
      <c r="AM1915" s="59" t="str">
        <f t="shared" si="22528"/>
        <v>ALI_90_SEG_11</v>
      </c>
      <c r="AN1915" s="59" t="str">
        <f t="shared" si="22529"/>
        <v>ALI_90_SEG_11_VAL_16730923.2</v>
      </c>
      <c r="AO1915" s="60">
        <f t="shared" ref="AO1915" si="23099">IF(OR(AB1915="",AB1915=0),0,COUNTIF(Codificacion,AM1915))</f>
        <v>2</v>
      </c>
      <c r="AP1915" s="61">
        <f t="array" ref="AP1915">MIN(IF(Codificacion=AM1915,Total_Cotizacion,""))</f>
        <v>16730923.200000001</v>
      </c>
      <c r="AQ1915" s="62" t="b">
        <f t="shared" si="22531"/>
        <v>1</v>
      </c>
      <c r="AR1915" s="51" t="str">
        <f t="shared" ref="AR1915" si="23100">IF(COUNTIF(Codificacion2,CONCATENATE(AM1915,"_VAL_",AB1915))&gt;1,"Empate","")</f>
        <v/>
      </c>
      <c r="AS1915" s="63" t="str">
        <f t="shared" si="22394"/>
        <v>X</v>
      </c>
      <c r="AT1915" s="59" t="str">
        <f t="shared" si="22533"/>
        <v>ALI_90_SEG_11_X</v>
      </c>
      <c r="AU1915" s="63">
        <f t="shared" ref="AU1915" si="23101">IF(AND(COUNTIF(Codificacion3,AT1915)&lt;AO1915),1,COUNTIF(Codificacion3,AT1915))</f>
        <v>1</v>
      </c>
      <c r="AV1915" s="62" t="str">
        <f t="shared" si="22535"/>
        <v>Cotizacion Seleccionada</v>
      </c>
      <c r="AW1915" s="53"/>
      <c r="AX1915" s="51" t="str">
        <f t="shared" si="22536"/>
        <v>ALI_90_SEG_11VERDADERO</v>
      </c>
      <c r="AY1915" s="51">
        <f t="shared" si="22517"/>
        <v>1</v>
      </c>
      <c r="AZ1915" s="64" t="b">
        <f t="shared" si="22537"/>
        <v>0</v>
      </c>
    </row>
    <row r="1916" spans="1:52" x14ac:dyDescent="0.2">
      <c r="A1916" s="50" t="str">
        <f t="shared" si="22480"/>
        <v>ALI_90_SEG_12</v>
      </c>
      <c r="B1916" s="51" t="s">
        <v>156</v>
      </c>
      <c r="C1916" s="52">
        <v>90</v>
      </c>
      <c r="D1916" s="52">
        <f t="shared" ref="D1916" si="23102">IF(ISERROR(VLOOKUP(E1916,Proveedores,2,FALSE)),"",VLOOKUP(E1916,Proveedores,2,FALSE))</f>
        <v>2095</v>
      </c>
      <c r="E1916" s="53" t="s">
        <v>157</v>
      </c>
      <c r="F1916" s="54">
        <v>387</v>
      </c>
      <c r="G1916" s="53" t="s">
        <v>56</v>
      </c>
      <c r="H1916" s="53" t="s">
        <v>95</v>
      </c>
      <c r="I1916" s="52">
        <v>12</v>
      </c>
      <c r="J1916" s="53" t="s">
        <v>58</v>
      </c>
      <c r="K1916" s="55">
        <v>44835</v>
      </c>
      <c r="L1916" s="56">
        <v>13167</v>
      </c>
      <c r="M1916" s="56">
        <v>15909</v>
      </c>
      <c r="N1916" s="56">
        <v>8910</v>
      </c>
      <c r="O1916" s="56">
        <v>659</v>
      </c>
      <c r="P1916" s="57">
        <v>491</v>
      </c>
      <c r="Q1916" s="58">
        <v>0.2</v>
      </c>
      <c r="R1916" s="57">
        <v>392.8</v>
      </c>
      <c r="S1916" s="57">
        <v>491</v>
      </c>
      <c r="T1916" s="58">
        <v>0.2</v>
      </c>
      <c r="U1916" s="57">
        <v>392.8</v>
      </c>
      <c r="V1916" s="57">
        <v>491</v>
      </c>
      <c r="W1916" s="58">
        <v>0.2</v>
      </c>
      <c r="X1916" s="57">
        <v>392.8</v>
      </c>
      <c r="Y1916" s="57">
        <v>491</v>
      </c>
      <c r="Z1916" s="58">
        <v>0.2</v>
      </c>
      <c r="AA1916" s="57">
        <v>392.8</v>
      </c>
      <c r="AB1916" s="57">
        <v>15179756</v>
      </c>
      <c r="AC1916" s="53" t="str">
        <f t="shared" si="22519"/>
        <v>Registro Valido</v>
      </c>
      <c r="AD1916" s="57">
        <f t="shared" ref="AD1916" si="23103">IF(OR(ISERROR(VLOOKUP(CONCATENATE("ALI_",$C1916,"_SEG_",$I1916,"_PROV_",$D1916),Catalogo_Precios,AD$8,FALSE)),L1916=0),0,VLOOKUP(CONCATENATE("ALI_",$C1916,"_SEG_",$I1916,"_PROV_",$D1916),Catalogo_Precios,AD$8,FALSE))</f>
        <v>491</v>
      </c>
      <c r="AE1916" s="57">
        <f t="shared" ref="AE1916" si="23104">IF(OR(ISERROR(VLOOKUP(CONCATENATE("ALI_",$C1916,"_SEG_",$I1916,"_PROV_",$D1916),Catalogo_Precios,AE$8,FALSE)),M1916=0),0,VLOOKUP(CONCATENATE("ALI_",$C1916,"_SEG_",$I1916,"_PROV_",$D1916),Catalogo_Precios,AE$8,FALSE))</f>
        <v>491</v>
      </c>
      <c r="AF1916" s="57">
        <f t="shared" ref="AF1916" si="23105">IF(OR(ISERROR(VLOOKUP(CONCATENATE("ALI_",$C1916,"_SEG_",$I1916,"_PROV_",$D1916),Catalogo_Precios,AF$8,FALSE)),N1916=0),0,VLOOKUP(CONCATENATE("ALI_",$C1916,"_SEG_",$I1916,"_PROV_",$D1916),Catalogo_Precios,AF$8,FALSE))</f>
        <v>491</v>
      </c>
      <c r="AG1916" s="57">
        <f t="shared" ref="AG1916" si="23106">IF(OR(ISERROR(VLOOKUP(CONCATENATE("ALI_",$C1916,"_SEG_",$I1916,"_PROV_",$D1916),Catalogo_Precios,AG$8,FALSE)),O1916=0),0,VLOOKUP(CONCATENATE("ALI_",$C1916,"_SEG_",$I1916,"_PROV_",$D1916),Catalogo_Precios,AG$8,FALSE))</f>
        <v>491</v>
      </c>
      <c r="AH1916" s="57">
        <f t="shared" ref="AH1916" si="23107">IF(OR(ISERROR(VLOOKUP(CONCATENATE("ALI_",$C1916,"_SEG_",$I1916,"_PROV_",$D1916),Catalogo_Precios,AH$8,FALSE)),L1916=0),0,VLOOKUP(CONCATENATE("ALI_",$C1916,"_SEG_",$I1916,"_PROV_",$D1916),Catalogo_Precios,AH$8,FALSE))</f>
        <v>491</v>
      </c>
      <c r="AI1916" s="57">
        <f t="shared" ref="AI1916" si="23108">IF(OR(ISERROR(VLOOKUP(CONCATENATE("ALI_",$C1916,"_SEG_",$I1916,"_PROV_",$D1916),Catalogo_Precios,AI$8,FALSE)),M1916=0),0,VLOOKUP(CONCATENATE("ALI_",$C1916,"_SEG_",$I1916,"_PROV_",$D1916),Catalogo_Precios,AI$8,FALSE))</f>
        <v>491</v>
      </c>
      <c r="AJ1916" s="57">
        <f t="shared" ref="AJ1916" si="23109">IF(OR(ISERROR(VLOOKUP(CONCATENATE("ALI_",$C1916,"_SEG_",$I1916,"_PROV_",$D1916),Catalogo_Precios,AJ$8,FALSE)),N1916=0),0,VLOOKUP(CONCATENATE("ALI_",$C1916,"_SEG_",$I1916,"_PROV_",$D1916),Catalogo_Precios,AJ$8,FALSE))</f>
        <v>491</v>
      </c>
      <c r="AK1916" s="57">
        <f t="shared" ref="AK1916" si="23110">IF(OR(ISERROR(VLOOKUP(CONCATENATE("ALI_",$C1916,"_SEG_",$I1916,"_PROV_",$D1916),Catalogo_Precios,AK$8,FALSE)),O1916=0),0,VLOOKUP(CONCATENATE("ALI_",$C1916,"_SEG_",$I1916,"_PROV_",$D1916),Catalogo_Precios,AK$8,FALSE))</f>
        <v>491</v>
      </c>
      <c r="AL1916" s="53"/>
      <c r="AM1916" s="59" t="str">
        <f t="shared" si="22528"/>
        <v>ALI_90_SEG_12</v>
      </c>
      <c r="AN1916" s="59" t="str">
        <f t="shared" si="22529"/>
        <v>ALI_90_SEG_12_VAL_15179756</v>
      </c>
      <c r="AO1916" s="60">
        <f t="shared" ref="AO1916" si="23111">IF(OR(AB1916="",AB1916=0),0,COUNTIF(Codificacion,AM1916))</f>
        <v>2</v>
      </c>
      <c r="AP1916" s="61">
        <f t="array" ref="AP1916">MIN(IF(Codificacion=AM1916,Total_Cotizacion,""))</f>
        <v>15179756</v>
      </c>
      <c r="AQ1916" s="62" t="b">
        <f t="shared" si="22531"/>
        <v>1</v>
      </c>
      <c r="AR1916" s="51" t="str">
        <f t="shared" ref="AR1916" si="23112">IF(COUNTIF(Codificacion2,CONCATENATE(AM1916,"_VAL_",AB1916))&gt;1,"Empate","")</f>
        <v/>
      </c>
      <c r="AS1916" s="63" t="str">
        <f t="shared" si="22394"/>
        <v>X</v>
      </c>
      <c r="AT1916" s="59" t="str">
        <f t="shared" si="22533"/>
        <v>ALI_90_SEG_12_X</v>
      </c>
      <c r="AU1916" s="63">
        <f t="shared" ref="AU1916" si="23113">IF(AND(COUNTIF(Codificacion3,AT1916)&lt;AO1916),1,COUNTIF(Codificacion3,AT1916))</f>
        <v>1</v>
      </c>
      <c r="AV1916" s="62" t="str">
        <f t="shared" si="22535"/>
        <v>Cotizacion Seleccionada</v>
      </c>
      <c r="AW1916" s="53"/>
      <c r="AX1916" s="51" t="str">
        <f t="shared" si="22536"/>
        <v>ALI_90_SEG_12VERDADERO</v>
      </c>
      <c r="AY1916" s="51">
        <f t="shared" si="22517"/>
        <v>1</v>
      </c>
      <c r="AZ1916" s="64" t="b">
        <f t="shared" si="22537"/>
        <v>0</v>
      </c>
    </row>
    <row r="1917" spans="1:52" x14ac:dyDescent="0.2">
      <c r="A1917" s="50" t="str">
        <f t="shared" si="22480"/>
        <v>ALI_90_SEG_13</v>
      </c>
      <c r="B1917" s="51" t="s">
        <v>156</v>
      </c>
      <c r="C1917" s="52">
        <v>90</v>
      </c>
      <c r="D1917" s="52">
        <f t="shared" ref="D1917" si="23114">IF(ISERROR(VLOOKUP(E1917,Proveedores,2,FALSE)),"",VLOOKUP(E1917,Proveedores,2,FALSE))</f>
        <v>2095</v>
      </c>
      <c r="E1917" s="53" t="s">
        <v>157</v>
      </c>
      <c r="F1917" s="54">
        <v>388</v>
      </c>
      <c r="G1917" s="53" t="s">
        <v>56</v>
      </c>
      <c r="H1917" s="53" t="s">
        <v>95</v>
      </c>
      <c r="I1917" s="52">
        <v>13</v>
      </c>
      <c r="J1917" s="53" t="s">
        <v>58</v>
      </c>
      <c r="K1917" s="55">
        <v>44835</v>
      </c>
      <c r="L1917" s="56">
        <v>13984</v>
      </c>
      <c r="M1917" s="56">
        <v>16895</v>
      </c>
      <c r="N1917" s="56">
        <v>9462</v>
      </c>
      <c r="O1917" s="56">
        <v>699</v>
      </c>
      <c r="P1917" s="57">
        <v>491</v>
      </c>
      <c r="Q1917" s="58">
        <v>0.2</v>
      </c>
      <c r="R1917" s="57">
        <v>392.8</v>
      </c>
      <c r="S1917" s="57">
        <v>491</v>
      </c>
      <c r="T1917" s="58">
        <v>0.2</v>
      </c>
      <c r="U1917" s="57">
        <v>392.8</v>
      </c>
      <c r="V1917" s="57">
        <v>491</v>
      </c>
      <c r="W1917" s="58">
        <v>0.2</v>
      </c>
      <c r="X1917" s="57">
        <v>392.8</v>
      </c>
      <c r="Y1917" s="57">
        <v>491</v>
      </c>
      <c r="Z1917" s="58">
        <v>0.2</v>
      </c>
      <c r="AA1917" s="57">
        <v>392.8</v>
      </c>
      <c r="AB1917" s="57">
        <v>16120511.999999998</v>
      </c>
      <c r="AC1917" s="53" t="str">
        <f t="shared" si="22519"/>
        <v>Registro Valido</v>
      </c>
      <c r="AD1917" s="57">
        <f t="shared" ref="AD1917" si="23115">IF(OR(ISERROR(VLOOKUP(CONCATENATE("ALI_",$C1917,"_SEG_",$I1917,"_PROV_",$D1917),Catalogo_Precios,AD$8,FALSE)),L1917=0),0,VLOOKUP(CONCATENATE("ALI_",$C1917,"_SEG_",$I1917,"_PROV_",$D1917),Catalogo_Precios,AD$8,FALSE))</f>
        <v>491</v>
      </c>
      <c r="AE1917" s="57">
        <f t="shared" ref="AE1917" si="23116">IF(OR(ISERROR(VLOOKUP(CONCATENATE("ALI_",$C1917,"_SEG_",$I1917,"_PROV_",$D1917),Catalogo_Precios,AE$8,FALSE)),M1917=0),0,VLOOKUP(CONCATENATE("ALI_",$C1917,"_SEG_",$I1917,"_PROV_",$D1917),Catalogo_Precios,AE$8,FALSE))</f>
        <v>491</v>
      </c>
      <c r="AF1917" s="57">
        <f t="shared" ref="AF1917" si="23117">IF(OR(ISERROR(VLOOKUP(CONCATENATE("ALI_",$C1917,"_SEG_",$I1917,"_PROV_",$D1917),Catalogo_Precios,AF$8,FALSE)),N1917=0),0,VLOOKUP(CONCATENATE("ALI_",$C1917,"_SEG_",$I1917,"_PROV_",$D1917),Catalogo_Precios,AF$8,FALSE))</f>
        <v>491</v>
      </c>
      <c r="AG1917" s="57">
        <f t="shared" ref="AG1917" si="23118">IF(OR(ISERROR(VLOOKUP(CONCATENATE("ALI_",$C1917,"_SEG_",$I1917,"_PROV_",$D1917),Catalogo_Precios,AG$8,FALSE)),O1917=0),0,VLOOKUP(CONCATENATE("ALI_",$C1917,"_SEG_",$I1917,"_PROV_",$D1917),Catalogo_Precios,AG$8,FALSE))</f>
        <v>491</v>
      </c>
      <c r="AH1917" s="57">
        <f t="shared" ref="AH1917" si="23119">IF(OR(ISERROR(VLOOKUP(CONCATENATE("ALI_",$C1917,"_SEG_",$I1917,"_PROV_",$D1917),Catalogo_Precios,AH$8,FALSE)),L1917=0),0,VLOOKUP(CONCATENATE("ALI_",$C1917,"_SEG_",$I1917,"_PROV_",$D1917),Catalogo_Precios,AH$8,FALSE))</f>
        <v>491</v>
      </c>
      <c r="AI1917" s="57">
        <f t="shared" ref="AI1917" si="23120">IF(OR(ISERROR(VLOOKUP(CONCATENATE("ALI_",$C1917,"_SEG_",$I1917,"_PROV_",$D1917),Catalogo_Precios,AI$8,FALSE)),M1917=0),0,VLOOKUP(CONCATENATE("ALI_",$C1917,"_SEG_",$I1917,"_PROV_",$D1917),Catalogo_Precios,AI$8,FALSE))</f>
        <v>491</v>
      </c>
      <c r="AJ1917" s="57">
        <f t="shared" ref="AJ1917" si="23121">IF(OR(ISERROR(VLOOKUP(CONCATENATE("ALI_",$C1917,"_SEG_",$I1917,"_PROV_",$D1917),Catalogo_Precios,AJ$8,FALSE)),N1917=0),0,VLOOKUP(CONCATENATE("ALI_",$C1917,"_SEG_",$I1917,"_PROV_",$D1917),Catalogo_Precios,AJ$8,FALSE))</f>
        <v>491</v>
      </c>
      <c r="AK1917" s="57">
        <f t="shared" ref="AK1917" si="23122">IF(OR(ISERROR(VLOOKUP(CONCATENATE("ALI_",$C1917,"_SEG_",$I1917,"_PROV_",$D1917),Catalogo_Precios,AK$8,FALSE)),O1917=0),0,VLOOKUP(CONCATENATE("ALI_",$C1917,"_SEG_",$I1917,"_PROV_",$D1917),Catalogo_Precios,AK$8,FALSE))</f>
        <v>491</v>
      </c>
      <c r="AL1917" s="53"/>
      <c r="AM1917" s="59" t="str">
        <f t="shared" si="22528"/>
        <v>ALI_90_SEG_13</v>
      </c>
      <c r="AN1917" s="59" t="str">
        <f t="shared" si="22529"/>
        <v>ALI_90_SEG_13_VAL_16120512</v>
      </c>
      <c r="AO1917" s="60">
        <f t="shared" ref="AO1917" si="23123">IF(OR(AB1917="",AB1917=0),0,COUNTIF(Codificacion,AM1917))</f>
        <v>2</v>
      </c>
      <c r="AP1917" s="61">
        <f t="array" ref="AP1917">MIN(IF(Codificacion=AM1917,Total_Cotizacion,""))</f>
        <v>16120511.999999998</v>
      </c>
      <c r="AQ1917" s="62" t="b">
        <f t="shared" si="22531"/>
        <v>1</v>
      </c>
      <c r="AR1917" s="51" t="str">
        <f t="shared" ref="AR1917" si="23124">IF(COUNTIF(Codificacion2,CONCATENATE(AM1917,"_VAL_",AB1917))&gt;1,"Empate","")</f>
        <v/>
      </c>
      <c r="AS1917" s="63" t="str">
        <f t="shared" si="22394"/>
        <v>X</v>
      </c>
      <c r="AT1917" s="59" t="str">
        <f t="shared" si="22533"/>
        <v>ALI_90_SEG_13_X</v>
      </c>
      <c r="AU1917" s="63">
        <f t="shared" ref="AU1917" si="23125">IF(AND(COUNTIF(Codificacion3,AT1917)&lt;AO1917),1,COUNTIF(Codificacion3,AT1917))</f>
        <v>1</v>
      </c>
      <c r="AV1917" s="62" t="str">
        <f t="shared" si="22535"/>
        <v>Cotizacion Seleccionada</v>
      </c>
      <c r="AW1917" s="53"/>
      <c r="AX1917" s="51" t="str">
        <f t="shared" si="22536"/>
        <v>ALI_90_SEG_13VERDADERO</v>
      </c>
      <c r="AY1917" s="51">
        <f t="shared" si="22517"/>
        <v>1</v>
      </c>
      <c r="AZ1917" s="64" t="b">
        <f t="shared" si="22537"/>
        <v>0</v>
      </c>
    </row>
    <row r="1918" spans="1:52" x14ac:dyDescent="0.2">
      <c r="A1918" s="50" t="str">
        <f t="shared" si="22480"/>
        <v>ALI_90_SEG_14</v>
      </c>
      <c r="B1918" s="51" t="s">
        <v>156</v>
      </c>
      <c r="C1918" s="52">
        <v>90</v>
      </c>
      <c r="D1918" s="52">
        <f t="shared" ref="D1918" si="23126">IF(ISERROR(VLOOKUP(E1918,Proveedores,2,FALSE)),"",VLOOKUP(E1918,Proveedores,2,FALSE))</f>
        <v>2095</v>
      </c>
      <c r="E1918" s="53" t="s">
        <v>157</v>
      </c>
      <c r="F1918" s="54">
        <v>418</v>
      </c>
      <c r="G1918" s="53" t="s">
        <v>56</v>
      </c>
      <c r="H1918" s="53" t="s">
        <v>95</v>
      </c>
      <c r="I1918" s="52">
        <v>14</v>
      </c>
      <c r="J1918" s="53" t="s">
        <v>58</v>
      </c>
      <c r="K1918" s="55">
        <v>44835</v>
      </c>
      <c r="L1918" s="56">
        <v>13856</v>
      </c>
      <c r="M1918" s="56">
        <v>16743</v>
      </c>
      <c r="N1918" s="56">
        <v>9376</v>
      </c>
      <c r="O1918" s="56">
        <v>693</v>
      </c>
      <c r="P1918" s="57">
        <v>491</v>
      </c>
      <c r="Q1918" s="58">
        <v>0.2</v>
      </c>
      <c r="R1918" s="57">
        <v>392.8</v>
      </c>
      <c r="S1918" s="57">
        <v>491</v>
      </c>
      <c r="T1918" s="58">
        <v>0.2</v>
      </c>
      <c r="U1918" s="57">
        <v>392.8</v>
      </c>
      <c r="V1918" s="57">
        <v>491</v>
      </c>
      <c r="W1918" s="58">
        <v>0.2</v>
      </c>
      <c r="X1918" s="57">
        <v>392.8</v>
      </c>
      <c r="Y1918" s="57">
        <v>491</v>
      </c>
      <c r="Z1918" s="58">
        <v>0.2</v>
      </c>
      <c r="AA1918" s="57">
        <v>392.8</v>
      </c>
      <c r="AB1918" s="57">
        <v>15974390.4</v>
      </c>
      <c r="AC1918" s="53" t="str">
        <f t="shared" si="22519"/>
        <v>Registro Valido</v>
      </c>
      <c r="AD1918" s="57">
        <f t="shared" ref="AD1918" si="23127">IF(OR(ISERROR(VLOOKUP(CONCATENATE("ALI_",$C1918,"_SEG_",$I1918,"_PROV_",$D1918),Catalogo_Precios,AD$8,FALSE)),L1918=0),0,VLOOKUP(CONCATENATE("ALI_",$C1918,"_SEG_",$I1918,"_PROV_",$D1918),Catalogo_Precios,AD$8,FALSE))</f>
        <v>491</v>
      </c>
      <c r="AE1918" s="57">
        <f t="shared" ref="AE1918" si="23128">IF(OR(ISERROR(VLOOKUP(CONCATENATE("ALI_",$C1918,"_SEG_",$I1918,"_PROV_",$D1918),Catalogo_Precios,AE$8,FALSE)),M1918=0),0,VLOOKUP(CONCATENATE("ALI_",$C1918,"_SEG_",$I1918,"_PROV_",$D1918),Catalogo_Precios,AE$8,FALSE))</f>
        <v>491</v>
      </c>
      <c r="AF1918" s="57">
        <f t="shared" ref="AF1918" si="23129">IF(OR(ISERROR(VLOOKUP(CONCATENATE("ALI_",$C1918,"_SEG_",$I1918,"_PROV_",$D1918),Catalogo_Precios,AF$8,FALSE)),N1918=0),0,VLOOKUP(CONCATENATE("ALI_",$C1918,"_SEG_",$I1918,"_PROV_",$D1918),Catalogo_Precios,AF$8,FALSE))</f>
        <v>491</v>
      </c>
      <c r="AG1918" s="57">
        <f t="shared" ref="AG1918" si="23130">IF(OR(ISERROR(VLOOKUP(CONCATENATE("ALI_",$C1918,"_SEG_",$I1918,"_PROV_",$D1918),Catalogo_Precios,AG$8,FALSE)),O1918=0),0,VLOOKUP(CONCATENATE("ALI_",$C1918,"_SEG_",$I1918,"_PROV_",$D1918),Catalogo_Precios,AG$8,FALSE))</f>
        <v>491</v>
      </c>
      <c r="AH1918" s="57">
        <f t="shared" ref="AH1918" si="23131">IF(OR(ISERROR(VLOOKUP(CONCATENATE("ALI_",$C1918,"_SEG_",$I1918,"_PROV_",$D1918),Catalogo_Precios,AH$8,FALSE)),L1918=0),0,VLOOKUP(CONCATENATE("ALI_",$C1918,"_SEG_",$I1918,"_PROV_",$D1918),Catalogo_Precios,AH$8,FALSE))</f>
        <v>491</v>
      </c>
      <c r="AI1918" s="57">
        <f t="shared" ref="AI1918" si="23132">IF(OR(ISERROR(VLOOKUP(CONCATENATE("ALI_",$C1918,"_SEG_",$I1918,"_PROV_",$D1918),Catalogo_Precios,AI$8,FALSE)),M1918=0),0,VLOOKUP(CONCATENATE("ALI_",$C1918,"_SEG_",$I1918,"_PROV_",$D1918),Catalogo_Precios,AI$8,FALSE))</f>
        <v>491</v>
      </c>
      <c r="AJ1918" s="57">
        <f t="shared" ref="AJ1918" si="23133">IF(OR(ISERROR(VLOOKUP(CONCATENATE("ALI_",$C1918,"_SEG_",$I1918,"_PROV_",$D1918),Catalogo_Precios,AJ$8,FALSE)),N1918=0),0,VLOOKUP(CONCATENATE("ALI_",$C1918,"_SEG_",$I1918,"_PROV_",$D1918),Catalogo_Precios,AJ$8,FALSE))</f>
        <v>491</v>
      </c>
      <c r="AK1918" s="57">
        <f t="shared" ref="AK1918" si="23134">IF(OR(ISERROR(VLOOKUP(CONCATENATE("ALI_",$C1918,"_SEG_",$I1918,"_PROV_",$D1918),Catalogo_Precios,AK$8,FALSE)),O1918=0),0,VLOOKUP(CONCATENATE("ALI_",$C1918,"_SEG_",$I1918,"_PROV_",$D1918),Catalogo_Precios,AK$8,FALSE))</f>
        <v>491</v>
      </c>
      <c r="AL1918" s="53"/>
      <c r="AM1918" s="59" t="str">
        <f t="shared" si="22528"/>
        <v>ALI_90_SEG_14</v>
      </c>
      <c r="AN1918" s="59" t="str">
        <f t="shared" si="22529"/>
        <v>ALI_90_SEG_14_VAL_15974390.4</v>
      </c>
      <c r="AO1918" s="60">
        <f t="shared" ref="AO1918" si="23135">IF(OR(AB1918="",AB1918=0),0,COUNTIF(Codificacion,AM1918))</f>
        <v>2</v>
      </c>
      <c r="AP1918" s="61">
        <f t="array" ref="AP1918">MIN(IF(Codificacion=AM1918,Total_Cotizacion,""))</f>
        <v>15974390.4</v>
      </c>
      <c r="AQ1918" s="62" t="b">
        <f t="shared" si="22531"/>
        <v>1</v>
      </c>
      <c r="AR1918" s="51" t="str">
        <f t="shared" ref="AR1918" si="23136">IF(COUNTIF(Codificacion2,CONCATENATE(AM1918,"_VAL_",AB1918))&gt;1,"Empate","")</f>
        <v/>
      </c>
      <c r="AS1918" s="63" t="str">
        <f t="shared" si="22394"/>
        <v>X</v>
      </c>
      <c r="AT1918" s="59" t="str">
        <f t="shared" si="22533"/>
        <v>ALI_90_SEG_14_X</v>
      </c>
      <c r="AU1918" s="63">
        <f t="shared" ref="AU1918" si="23137">IF(AND(COUNTIF(Codificacion3,AT1918)&lt;AO1918),1,COUNTIF(Codificacion3,AT1918))</f>
        <v>1</v>
      </c>
      <c r="AV1918" s="62" t="str">
        <f t="shared" si="22535"/>
        <v>Cotizacion Seleccionada</v>
      </c>
      <c r="AW1918" s="53"/>
      <c r="AX1918" s="51" t="str">
        <f t="shared" si="22536"/>
        <v>ALI_90_SEG_14VERDADERO</v>
      </c>
      <c r="AY1918" s="51">
        <f t="shared" si="22517"/>
        <v>1</v>
      </c>
      <c r="AZ1918" s="64" t="b">
        <f t="shared" si="22537"/>
        <v>0</v>
      </c>
    </row>
    <row r="1919" spans="1:52" x14ac:dyDescent="0.2">
      <c r="A1919" s="50" t="str">
        <f t="shared" si="22480"/>
        <v>ALI_90_SEG_15</v>
      </c>
      <c r="B1919" s="51" t="s">
        <v>156</v>
      </c>
      <c r="C1919" s="52">
        <v>90</v>
      </c>
      <c r="D1919" s="52">
        <f t="shared" ref="D1919" si="23138">IF(ISERROR(VLOOKUP(E1919,Proveedores,2,FALSE)),"",VLOOKUP(E1919,Proveedores,2,FALSE))</f>
        <v>2095</v>
      </c>
      <c r="E1919" s="53" t="s">
        <v>157</v>
      </c>
      <c r="F1919" s="54">
        <v>419</v>
      </c>
      <c r="G1919" s="53" t="s">
        <v>56</v>
      </c>
      <c r="H1919" s="53" t="s">
        <v>95</v>
      </c>
      <c r="I1919" s="52">
        <v>15</v>
      </c>
      <c r="J1919" s="53" t="s">
        <v>58</v>
      </c>
      <c r="K1919" s="55">
        <v>44835</v>
      </c>
      <c r="L1919" s="56">
        <v>13101</v>
      </c>
      <c r="M1919" s="56">
        <v>15827</v>
      </c>
      <c r="N1919" s="56">
        <v>8860</v>
      </c>
      <c r="O1919" s="56">
        <v>656</v>
      </c>
      <c r="P1919" s="57">
        <v>491</v>
      </c>
      <c r="Q1919" s="58">
        <v>0.2</v>
      </c>
      <c r="R1919" s="57">
        <v>392.8</v>
      </c>
      <c r="S1919" s="57">
        <v>491</v>
      </c>
      <c r="T1919" s="58">
        <v>0.2</v>
      </c>
      <c r="U1919" s="57">
        <v>392.8</v>
      </c>
      <c r="V1919" s="57">
        <v>491</v>
      </c>
      <c r="W1919" s="58">
        <v>0.2</v>
      </c>
      <c r="X1919" s="57">
        <v>392.8</v>
      </c>
      <c r="Y1919" s="57">
        <v>491</v>
      </c>
      <c r="Z1919" s="58">
        <v>0.2</v>
      </c>
      <c r="AA1919" s="57">
        <v>392.8</v>
      </c>
      <c r="AB1919" s="57">
        <v>15100803.200000001</v>
      </c>
      <c r="AC1919" s="53" t="str">
        <f t="shared" si="22519"/>
        <v>Registro Valido</v>
      </c>
      <c r="AD1919" s="57">
        <f t="shared" ref="AD1919" si="23139">IF(OR(ISERROR(VLOOKUP(CONCATENATE("ALI_",$C1919,"_SEG_",$I1919,"_PROV_",$D1919),Catalogo_Precios,AD$8,FALSE)),L1919=0),0,VLOOKUP(CONCATENATE("ALI_",$C1919,"_SEG_",$I1919,"_PROV_",$D1919),Catalogo_Precios,AD$8,FALSE))</f>
        <v>491</v>
      </c>
      <c r="AE1919" s="57">
        <f t="shared" ref="AE1919" si="23140">IF(OR(ISERROR(VLOOKUP(CONCATENATE("ALI_",$C1919,"_SEG_",$I1919,"_PROV_",$D1919),Catalogo_Precios,AE$8,FALSE)),M1919=0),0,VLOOKUP(CONCATENATE("ALI_",$C1919,"_SEG_",$I1919,"_PROV_",$D1919),Catalogo_Precios,AE$8,FALSE))</f>
        <v>491</v>
      </c>
      <c r="AF1919" s="57">
        <f t="shared" ref="AF1919" si="23141">IF(OR(ISERROR(VLOOKUP(CONCATENATE("ALI_",$C1919,"_SEG_",$I1919,"_PROV_",$D1919),Catalogo_Precios,AF$8,FALSE)),N1919=0),0,VLOOKUP(CONCATENATE("ALI_",$C1919,"_SEG_",$I1919,"_PROV_",$D1919),Catalogo_Precios,AF$8,FALSE))</f>
        <v>491</v>
      </c>
      <c r="AG1919" s="57">
        <f t="shared" ref="AG1919" si="23142">IF(OR(ISERROR(VLOOKUP(CONCATENATE("ALI_",$C1919,"_SEG_",$I1919,"_PROV_",$D1919),Catalogo_Precios,AG$8,FALSE)),O1919=0),0,VLOOKUP(CONCATENATE("ALI_",$C1919,"_SEG_",$I1919,"_PROV_",$D1919),Catalogo_Precios,AG$8,FALSE))</f>
        <v>491</v>
      </c>
      <c r="AH1919" s="57">
        <f t="shared" ref="AH1919" si="23143">IF(OR(ISERROR(VLOOKUP(CONCATENATE("ALI_",$C1919,"_SEG_",$I1919,"_PROV_",$D1919),Catalogo_Precios,AH$8,FALSE)),L1919=0),0,VLOOKUP(CONCATENATE("ALI_",$C1919,"_SEG_",$I1919,"_PROV_",$D1919),Catalogo_Precios,AH$8,FALSE))</f>
        <v>491</v>
      </c>
      <c r="AI1919" s="57">
        <f t="shared" ref="AI1919" si="23144">IF(OR(ISERROR(VLOOKUP(CONCATENATE("ALI_",$C1919,"_SEG_",$I1919,"_PROV_",$D1919),Catalogo_Precios,AI$8,FALSE)),M1919=0),0,VLOOKUP(CONCATENATE("ALI_",$C1919,"_SEG_",$I1919,"_PROV_",$D1919),Catalogo_Precios,AI$8,FALSE))</f>
        <v>491</v>
      </c>
      <c r="AJ1919" s="57">
        <f t="shared" ref="AJ1919" si="23145">IF(OR(ISERROR(VLOOKUP(CONCATENATE("ALI_",$C1919,"_SEG_",$I1919,"_PROV_",$D1919),Catalogo_Precios,AJ$8,FALSE)),N1919=0),0,VLOOKUP(CONCATENATE("ALI_",$C1919,"_SEG_",$I1919,"_PROV_",$D1919),Catalogo_Precios,AJ$8,FALSE))</f>
        <v>491</v>
      </c>
      <c r="AK1919" s="57">
        <f t="shared" ref="AK1919" si="23146">IF(OR(ISERROR(VLOOKUP(CONCATENATE("ALI_",$C1919,"_SEG_",$I1919,"_PROV_",$D1919),Catalogo_Precios,AK$8,FALSE)),O1919=0),0,VLOOKUP(CONCATENATE("ALI_",$C1919,"_SEG_",$I1919,"_PROV_",$D1919),Catalogo_Precios,AK$8,FALSE))</f>
        <v>491</v>
      </c>
      <c r="AL1919" s="53"/>
      <c r="AM1919" s="59" t="str">
        <f t="shared" si="22528"/>
        <v>ALI_90_SEG_15</v>
      </c>
      <c r="AN1919" s="59" t="str">
        <f t="shared" si="22529"/>
        <v>ALI_90_SEG_15_VAL_15100803.2</v>
      </c>
      <c r="AO1919" s="60">
        <f t="shared" ref="AO1919" si="23147">IF(OR(AB1919="",AB1919=0),0,COUNTIF(Codificacion,AM1919))</f>
        <v>2</v>
      </c>
      <c r="AP1919" s="61">
        <f t="array" ref="AP1919">MIN(IF(Codificacion=AM1919,Total_Cotizacion,""))</f>
        <v>15100803.200000001</v>
      </c>
      <c r="AQ1919" s="62" t="b">
        <f t="shared" si="22531"/>
        <v>1</v>
      </c>
      <c r="AR1919" s="51" t="str">
        <f t="shared" ref="AR1919" si="23148">IF(COUNTIF(Codificacion2,CONCATENATE(AM1919,"_VAL_",AB1919))&gt;1,"Empate","")</f>
        <v/>
      </c>
      <c r="AS1919" s="63" t="str">
        <f t="shared" si="22394"/>
        <v>X</v>
      </c>
      <c r="AT1919" s="59" t="str">
        <f t="shared" si="22533"/>
        <v>ALI_90_SEG_15_X</v>
      </c>
      <c r="AU1919" s="63">
        <f t="shared" ref="AU1919" si="23149">IF(AND(COUNTIF(Codificacion3,AT1919)&lt;AO1919),1,COUNTIF(Codificacion3,AT1919))</f>
        <v>1</v>
      </c>
      <c r="AV1919" s="62" t="str">
        <f t="shared" si="22535"/>
        <v>Cotizacion Seleccionada</v>
      </c>
      <c r="AW1919" s="53"/>
      <c r="AX1919" s="51" t="str">
        <f t="shared" si="22536"/>
        <v>ALI_90_SEG_15VERDADERO</v>
      </c>
      <c r="AY1919" s="51">
        <f t="shared" si="22517"/>
        <v>1</v>
      </c>
      <c r="AZ1919" s="64" t="b">
        <f t="shared" si="22537"/>
        <v>0</v>
      </c>
    </row>
    <row r="1920" spans="1:52" x14ac:dyDescent="0.2">
      <c r="A1920" s="50" t="b">
        <f t="shared" si="22480"/>
        <v>0</v>
      </c>
      <c r="B1920" s="51" t="s">
        <v>156</v>
      </c>
      <c r="C1920" s="52">
        <v>125</v>
      </c>
      <c r="D1920" s="52">
        <f t="shared" ref="D1920" si="23150">IF(ISERROR(VLOOKUP(E1920,Proveedores,2,FALSE)),"",VLOOKUP(E1920,Proveedores,2,FALSE))</f>
        <v>2095</v>
      </c>
      <c r="E1920" s="53" t="s">
        <v>157</v>
      </c>
      <c r="F1920" s="54">
        <v>477</v>
      </c>
      <c r="G1920" s="53" t="s">
        <v>56</v>
      </c>
      <c r="H1920" s="53" t="s">
        <v>77</v>
      </c>
      <c r="I1920" s="52">
        <v>1</v>
      </c>
      <c r="J1920" s="53" t="s">
        <v>58</v>
      </c>
      <c r="K1920" s="55">
        <v>44835</v>
      </c>
      <c r="L1920" s="56">
        <v>9349</v>
      </c>
      <c r="M1920" s="56">
        <v>11154</v>
      </c>
      <c r="N1920" s="56">
        <v>6548</v>
      </c>
      <c r="O1920" s="56">
        <v>551</v>
      </c>
      <c r="P1920" s="57">
        <v>598</v>
      </c>
      <c r="Q1920" s="58">
        <v>0</v>
      </c>
      <c r="R1920" s="57">
        <v>598</v>
      </c>
      <c r="S1920" s="57">
        <v>598</v>
      </c>
      <c r="T1920" s="58">
        <v>0</v>
      </c>
      <c r="U1920" s="57">
        <v>598</v>
      </c>
      <c r="V1920" s="57">
        <v>598</v>
      </c>
      <c r="W1920" s="58">
        <v>0</v>
      </c>
      <c r="X1920" s="57">
        <v>598</v>
      </c>
      <c r="Y1920" s="57">
        <v>598</v>
      </c>
      <c r="Z1920" s="58">
        <v>0</v>
      </c>
      <c r="AA1920" s="57">
        <v>598</v>
      </c>
      <c r="AB1920" s="57">
        <v>16505996</v>
      </c>
      <c r="AC1920" s="53" t="str">
        <f t="shared" si="22519"/>
        <v>Registro Valido</v>
      </c>
      <c r="AD1920" s="57">
        <f t="shared" ref="AD1920" si="23151">IF(OR(ISERROR(VLOOKUP(CONCATENATE("ALI_",$C1920,"_SEG_",$I1920,"_PROV_",$D1920),Catalogo_Precios,AD$8,FALSE)),L1920=0),0,VLOOKUP(CONCATENATE("ALI_",$C1920,"_SEG_",$I1920,"_PROV_",$D1920),Catalogo_Precios,AD$8,FALSE))</f>
        <v>598</v>
      </c>
      <c r="AE1920" s="57">
        <f t="shared" ref="AE1920" si="23152">IF(OR(ISERROR(VLOOKUP(CONCATENATE("ALI_",$C1920,"_SEG_",$I1920,"_PROV_",$D1920),Catalogo_Precios,AE$8,FALSE)),M1920=0),0,VLOOKUP(CONCATENATE("ALI_",$C1920,"_SEG_",$I1920,"_PROV_",$D1920),Catalogo_Precios,AE$8,FALSE))</f>
        <v>598</v>
      </c>
      <c r="AF1920" s="57">
        <f t="shared" ref="AF1920" si="23153">IF(OR(ISERROR(VLOOKUP(CONCATENATE("ALI_",$C1920,"_SEG_",$I1920,"_PROV_",$D1920),Catalogo_Precios,AF$8,FALSE)),N1920=0),0,VLOOKUP(CONCATENATE("ALI_",$C1920,"_SEG_",$I1920,"_PROV_",$D1920),Catalogo_Precios,AF$8,FALSE))</f>
        <v>598</v>
      </c>
      <c r="AG1920" s="57">
        <f t="shared" ref="AG1920" si="23154">IF(OR(ISERROR(VLOOKUP(CONCATENATE("ALI_",$C1920,"_SEG_",$I1920,"_PROV_",$D1920),Catalogo_Precios,AG$8,FALSE)),O1920=0),0,VLOOKUP(CONCATENATE("ALI_",$C1920,"_SEG_",$I1920,"_PROV_",$D1920),Catalogo_Precios,AG$8,FALSE))</f>
        <v>598</v>
      </c>
      <c r="AH1920" s="57">
        <f t="shared" ref="AH1920" si="23155">IF(OR(ISERROR(VLOOKUP(CONCATENATE("ALI_",$C1920,"_SEG_",$I1920,"_PROV_",$D1920),Catalogo_Precios,AH$8,FALSE)),L1920=0),0,VLOOKUP(CONCATENATE("ALI_",$C1920,"_SEG_",$I1920,"_PROV_",$D1920),Catalogo_Precios,AH$8,FALSE))</f>
        <v>598</v>
      </c>
      <c r="AI1920" s="57">
        <f t="shared" ref="AI1920" si="23156">IF(OR(ISERROR(VLOOKUP(CONCATENATE("ALI_",$C1920,"_SEG_",$I1920,"_PROV_",$D1920),Catalogo_Precios,AI$8,FALSE)),M1920=0),0,VLOOKUP(CONCATENATE("ALI_",$C1920,"_SEG_",$I1920,"_PROV_",$D1920),Catalogo_Precios,AI$8,FALSE))</f>
        <v>598</v>
      </c>
      <c r="AJ1920" s="57">
        <f t="shared" ref="AJ1920" si="23157">IF(OR(ISERROR(VLOOKUP(CONCATENATE("ALI_",$C1920,"_SEG_",$I1920,"_PROV_",$D1920),Catalogo_Precios,AJ$8,FALSE)),N1920=0),0,VLOOKUP(CONCATENATE("ALI_",$C1920,"_SEG_",$I1920,"_PROV_",$D1920),Catalogo_Precios,AJ$8,FALSE))</f>
        <v>598</v>
      </c>
      <c r="AK1920" s="57">
        <f t="shared" ref="AK1920" si="23158">IF(OR(ISERROR(VLOOKUP(CONCATENATE("ALI_",$C1920,"_SEG_",$I1920,"_PROV_",$D1920),Catalogo_Precios,AK$8,FALSE)),O1920=0),0,VLOOKUP(CONCATENATE("ALI_",$C1920,"_SEG_",$I1920,"_PROV_",$D1920),Catalogo_Precios,AK$8,FALSE))</f>
        <v>598</v>
      </c>
      <c r="AL1920" s="53"/>
      <c r="AM1920" s="59" t="str">
        <f t="shared" si="22528"/>
        <v>ALI_125_SEG_1</v>
      </c>
      <c r="AN1920" s="59" t="str">
        <f t="shared" si="22529"/>
        <v>ALI_125_SEG_1_VAL_16505996</v>
      </c>
      <c r="AO1920" s="60">
        <f t="shared" ref="AO1920" si="23159">IF(OR(AB1920="",AB1920=0),0,COUNTIF(Codificacion,AM1920))</f>
        <v>2</v>
      </c>
      <c r="AP1920" s="61">
        <f t="array" ref="AP1920">MIN(IF(Codificacion=AM1920,Total_Cotizacion,""))</f>
        <v>16505996</v>
      </c>
      <c r="AQ1920" s="62" t="b">
        <f t="shared" si="22531"/>
        <v>1</v>
      </c>
      <c r="AR1920" s="51" t="str">
        <f t="shared" ref="AR1920" si="23160">IF(COUNTIF(Codificacion2,CONCATENATE(AM1920,"_VAL_",AB1920))&gt;1,"Empate","")</f>
        <v>Empate</v>
      </c>
      <c r="AS1920" s="63" t="str">
        <f t="shared" si="22394"/>
        <v/>
      </c>
      <c r="AT1920" s="59" t="str">
        <f t="shared" si="22533"/>
        <v>ALI_125_SEG_1_</v>
      </c>
      <c r="AU1920" s="63">
        <f t="shared" ref="AU1920" si="23161">IF(AND(COUNTIF(Codificacion3,AT1920)&lt;AO1920),1,COUNTIF(Codificacion3,AT1920))</f>
        <v>1</v>
      </c>
      <c r="AV1920" s="62" t="str">
        <f t="shared" si="22535"/>
        <v>No Seleccionada</v>
      </c>
      <c r="AW1920" s="53"/>
      <c r="AX1920" s="51" t="str">
        <f t="shared" si="22536"/>
        <v>ALI_125_SEG_1VERDADERO</v>
      </c>
      <c r="AY1920" s="51">
        <f t="shared" si="22517"/>
        <v>2</v>
      </c>
      <c r="AZ1920" s="64" t="b">
        <f t="shared" si="22537"/>
        <v>1</v>
      </c>
    </row>
    <row r="1921" spans="1:52" x14ac:dyDescent="0.2">
      <c r="A1921" s="50" t="b">
        <f t="shared" si="22480"/>
        <v>0</v>
      </c>
      <c r="B1921" s="51" t="s">
        <v>156</v>
      </c>
      <c r="C1921" s="52">
        <v>125</v>
      </c>
      <c r="D1921" s="52">
        <f t="shared" ref="D1921" si="23162">IF(ISERROR(VLOOKUP(E1921,Proveedores,2,FALSE)),"",VLOOKUP(E1921,Proveedores,2,FALSE))</f>
        <v>2095</v>
      </c>
      <c r="E1921" s="53" t="s">
        <v>157</v>
      </c>
      <c r="F1921" s="54">
        <v>478</v>
      </c>
      <c r="G1921" s="53" t="s">
        <v>56</v>
      </c>
      <c r="H1921" s="53" t="s">
        <v>77</v>
      </c>
      <c r="I1921" s="52">
        <v>2</v>
      </c>
      <c r="J1921" s="53" t="s">
        <v>58</v>
      </c>
      <c r="K1921" s="55">
        <v>44835</v>
      </c>
      <c r="L1921" s="56">
        <v>9564</v>
      </c>
      <c r="M1921" s="56">
        <v>11407</v>
      </c>
      <c r="N1921" s="56">
        <v>6695</v>
      </c>
      <c r="O1921" s="56">
        <v>564</v>
      </c>
      <c r="P1921" s="57">
        <v>598</v>
      </c>
      <c r="Q1921" s="58">
        <v>0</v>
      </c>
      <c r="R1921" s="57">
        <v>598</v>
      </c>
      <c r="S1921" s="57">
        <v>598</v>
      </c>
      <c r="T1921" s="58">
        <v>0</v>
      </c>
      <c r="U1921" s="57">
        <v>598</v>
      </c>
      <c r="V1921" s="57">
        <v>598</v>
      </c>
      <c r="W1921" s="58">
        <v>0</v>
      </c>
      <c r="X1921" s="57">
        <v>598</v>
      </c>
      <c r="Y1921" s="57">
        <v>598</v>
      </c>
      <c r="Z1921" s="58">
        <v>0</v>
      </c>
      <c r="AA1921" s="57">
        <v>598</v>
      </c>
      <c r="AB1921" s="57">
        <v>16881540</v>
      </c>
      <c r="AC1921" s="53" t="str">
        <f t="shared" si="22519"/>
        <v>Registro Valido</v>
      </c>
      <c r="AD1921" s="57">
        <f t="shared" ref="AD1921" si="23163">IF(OR(ISERROR(VLOOKUP(CONCATENATE("ALI_",$C1921,"_SEG_",$I1921,"_PROV_",$D1921),Catalogo_Precios,AD$8,FALSE)),L1921=0),0,VLOOKUP(CONCATENATE("ALI_",$C1921,"_SEG_",$I1921,"_PROV_",$D1921),Catalogo_Precios,AD$8,FALSE))</f>
        <v>598</v>
      </c>
      <c r="AE1921" s="57">
        <f t="shared" ref="AE1921" si="23164">IF(OR(ISERROR(VLOOKUP(CONCATENATE("ALI_",$C1921,"_SEG_",$I1921,"_PROV_",$D1921),Catalogo_Precios,AE$8,FALSE)),M1921=0),0,VLOOKUP(CONCATENATE("ALI_",$C1921,"_SEG_",$I1921,"_PROV_",$D1921),Catalogo_Precios,AE$8,FALSE))</f>
        <v>598</v>
      </c>
      <c r="AF1921" s="57">
        <f t="shared" ref="AF1921" si="23165">IF(OR(ISERROR(VLOOKUP(CONCATENATE("ALI_",$C1921,"_SEG_",$I1921,"_PROV_",$D1921),Catalogo_Precios,AF$8,FALSE)),N1921=0),0,VLOOKUP(CONCATENATE("ALI_",$C1921,"_SEG_",$I1921,"_PROV_",$D1921),Catalogo_Precios,AF$8,FALSE))</f>
        <v>598</v>
      </c>
      <c r="AG1921" s="57">
        <f t="shared" ref="AG1921" si="23166">IF(OR(ISERROR(VLOOKUP(CONCATENATE("ALI_",$C1921,"_SEG_",$I1921,"_PROV_",$D1921),Catalogo_Precios,AG$8,FALSE)),O1921=0),0,VLOOKUP(CONCATENATE("ALI_",$C1921,"_SEG_",$I1921,"_PROV_",$D1921),Catalogo_Precios,AG$8,FALSE))</f>
        <v>598</v>
      </c>
      <c r="AH1921" s="57">
        <f t="shared" ref="AH1921" si="23167">IF(OR(ISERROR(VLOOKUP(CONCATENATE("ALI_",$C1921,"_SEG_",$I1921,"_PROV_",$D1921),Catalogo_Precios,AH$8,FALSE)),L1921=0),0,VLOOKUP(CONCATENATE("ALI_",$C1921,"_SEG_",$I1921,"_PROV_",$D1921),Catalogo_Precios,AH$8,FALSE))</f>
        <v>598</v>
      </c>
      <c r="AI1921" s="57">
        <f t="shared" ref="AI1921" si="23168">IF(OR(ISERROR(VLOOKUP(CONCATENATE("ALI_",$C1921,"_SEG_",$I1921,"_PROV_",$D1921),Catalogo_Precios,AI$8,FALSE)),M1921=0),0,VLOOKUP(CONCATENATE("ALI_",$C1921,"_SEG_",$I1921,"_PROV_",$D1921),Catalogo_Precios,AI$8,FALSE))</f>
        <v>598</v>
      </c>
      <c r="AJ1921" s="57">
        <f t="shared" ref="AJ1921" si="23169">IF(OR(ISERROR(VLOOKUP(CONCATENATE("ALI_",$C1921,"_SEG_",$I1921,"_PROV_",$D1921),Catalogo_Precios,AJ$8,FALSE)),N1921=0),0,VLOOKUP(CONCATENATE("ALI_",$C1921,"_SEG_",$I1921,"_PROV_",$D1921),Catalogo_Precios,AJ$8,FALSE))</f>
        <v>598</v>
      </c>
      <c r="AK1921" s="57">
        <f t="shared" ref="AK1921" si="23170">IF(OR(ISERROR(VLOOKUP(CONCATENATE("ALI_",$C1921,"_SEG_",$I1921,"_PROV_",$D1921),Catalogo_Precios,AK$8,FALSE)),O1921=0),0,VLOOKUP(CONCATENATE("ALI_",$C1921,"_SEG_",$I1921,"_PROV_",$D1921),Catalogo_Precios,AK$8,FALSE))</f>
        <v>598</v>
      </c>
      <c r="AL1921" s="53"/>
      <c r="AM1921" s="59" t="str">
        <f t="shared" si="22528"/>
        <v>ALI_125_SEG_2</v>
      </c>
      <c r="AN1921" s="59" t="str">
        <f t="shared" si="22529"/>
        <v>ALI_125_SEG_2_VAL_16881540</v>
      </c>
      <c r="AO1921" s="60">
        <f t="shared" ref="AO1921" si="23171">IF(OR(AB1921="",AB1921=0),0,COUNTIF(Codificacion,AM1921))</f>
        <v>2</v>
      </c>
      <c r="AP1921" s="61">
        <f t="array" ref="AP1921">MIN(IF(Codificacion=AM1921,Total_Cotizacion,""))</f>
        <v>16881540</v>
      </c>
      <c r="AQ1921" s="62" t="b">
        <f t="shared" si="22531"/>
        <v>1</v>
      </c>
      <c r="AR1921" s="51" t="str">
        <f t="shared" ref="AR1921" si="23172">IF(COUNTIF(Codificacion2,CONCATENATE(AM1921,"_VAL_",AB1921))&gt;1,"Empate","")</f>
        <v>Empate</v>
      </c>
      <c r="AS1921" s="63" t="str">
        <f t="shared" ref="AS1921:AS1957" si="23173">IF(AND(AQ1921,AR1921="",AQ1921&lt;&gt;""),"X","")</f>
        <v/>
      </c>
      <c r="AT1921" s="59" t="str">
        <f t="shared" si="22533"/>
        <v>ALI_125_SEG_2_</v>
      </c>
      <c r="AU1921" s="63">
        <f t="shared" ref="AU1921" si="23174">IF(AND(COUNTIF(Codificacion3,AT1921)&lt;AO1921),1,COUNTIF(Codificacion3,AT1921))</f>
        <v>1</v>
      </c>
      <c r="AV1921" s="62" t="str">
        <f t="shared" si="22535"/>
        <v>No Seleccionada</v>
      </c>
      <c r="AW1921" s="53"/>
      <c r="AX1921" s="51" t="str">
        <f t="shared" si="22536"/>
        <v>ALI_125_SEG_2VERDADERO</v>
      </c>
      <c r="AY1921" s="51">
        <f t="shared" si="22517"/>
        <v>2</v>
      </c>
      <c r="AZ1921" s="64" t="b">
        <f t="shared" si="22537"/>
        <v>1</v>
      </c>
    </row>
    <row r="1922" spans="1:52" x14ac:dyDescent="0.2">
      <c r="A1922" s="50" t="b">
        <f t="shared" si="22480"/>
        <v>0</v>
      </c>
      <c r="B1922" s="51" t="s">
        <v>156</v>
      </c>
      <c r="C1922" s="52">
        <v>125</v>
      </c>
      <c r="D1922" s="52">
        <f t="shared" ref="D1922" si="23175">IF(ISERROR(VLOOKUP(E1922,Proveedores,2,FALSE)),"",VLOOKUP(E1922,Proveedores,2,FALSE))</f>
        <v>2095</v>
      </c>
      <c r="E1922" s="53" t="s">
        <v>157</v>
      </c>
      <c r="F1922" s="54">
        <v>479</v>
      </c>
      <c r="G1922" s="53" t="s">
        <v>56</v>
      </c>
      <c r="H1922" s="53" t="s">
        <v>77</v>
      </c>
      <c r="I1922" s="52">
        <v>4</v>
      </c>
      <c r="J1922" s="53" t="s">
        <v>58</v>
      </c>
      <c r="K1922" s="55">
        <v>44835</v>
      </c>
      <c r="L1922" s="56">
        <v>10125</v>
      </c>
      <c r="M1922" s="56">
        <v>12078</v>
      </c>
      <c r="N1922" s="56">
        <v>7090</v>
      </c>
      <c r="O1922" s="56">
        <v>597</v>
      </c>
      <c r="P1922" s="57">
        <v>598</v>
      </c>
      <c r="Q1922" s="58">
        <v>0</v>
      </c>
      <c r="R1922" s="57">
        <v>598</v>
      </c>
      <c r="S1922" s="57">
        <v>598</v>
      </c>
      <c r="T1922" s="58">
        <v>0</v>
      </c>
      <c r="U1922" s="57">
        <v>598</v>
      </c>
      <c r="V1922" s="57">
        <v>598</v>
      </c>
      <c r="W1922" s="58">
        <v>0</v>
      </c>
      <c r="X1922" s="57">
        <v>598</v>
      </c>
      <c r="Y1922" s="57">
        <v>598</v>
      </c>
      <c r="Z1922" s="58">
        <v>0</v>
      </c>
      <c r="AA1922" s="57">
        <v>598</v>
      </c>
      <c r="AB1922" s="57">
        <v>17874220</v>
      </c>
      <c r="AC1922" s="53" t="str">
        <f t="shared" si="22519"/>
        <v>Registro Valido</v>
      </c>
      <c r="AD1922" s="57">
        <f t="shared" ref="AD1922" si="23176">IF(OR(ISERROR(VLOOKUP(CONCATENATE("ALI_",$C1922,"_SEG_",$I1922,"_PROV_",$D1922),Catalogo_Precios,AD$8,FALSE)),L1922=0),0,VLOOKUP(CONCATENATE("ALI_",$C1922,"_SEG_",$I1922,"_PROV_",$D1922),Catalogo_Precios,AD$8,FALSE))</f>
        <v>598</v>
      </c>
      <c r="AE1922" s="57">
        <f t="shared" ref="AE1922" si="23177">IF(OR(ISERROR(VLOOKUP(CONCATENATE("ALI_",$C1922,"_SEG_",$I1922,"_PROV_",$D1922),Catalogo_Precios,AE$8,FALSE)),M1922=0),0,VLOOKUP(CONCATENATE("ALI_",$C1922,"_SEG_",$I1922,"_PROV_",$D1922),Catalogo_Precios,AE$8,FALSE))</f>
        <v>598</v>
      </c>
      <c r="AF1922" s="57">
        <f t="shared" ref="AF1922" si="23178">IF(OR(ISERROR(VLOOKUP(CONCATENATE("ALI_",$C1922,"_SEG_",$I1922,"_PROV_",$D1922),Catalogo_Precios,AF$8,FALSE)),N1922=0),0,VLOOKUP(CONCATENATE("ALI_",$C1922,"_SEG_",$I1922,"_PROV_",$D1922),Catalogo_Precios,AF$8,FALSE))</f>
        <v>598</v>
      </c>
      <c r="AG1922" s="57">
        <f t="shared" ref="AG1922" si="23179">IF(OR(ISERROR(VLOOKUP(CONCATENATE("ALI_",$C1922,"_SEG_",$I1922,"_PROV_",$D1922),Catalogo_Precios,AG$8,FALSE)),O1922=0),0,VLOOKUP(CONCATENATE("ALI_",$C1922,"_SEG_",$I1922,"_PROV_",$D1922),Catalogo_Precios,AG$8,FALSE))</f>
        <v>598</v>
      </c>
      <c r="AH1922" s="57">
        <f t="shared" ref="AH1922" si="23180">IF(OR(ISERROR(VLOOKUP(CONCATENATE("ALI_",$C1922,"_SEG_",$I1922,"_PROV_",$D1922),Catalogo_Precios,AH$8,FALSE)),L1922=0),0,VLOOKUP(CONCATENATE("ALI_",$C1922,"_SEG_",$I1922,"_PROV_",$D1922),Catalogo_Precios,AH$8,FALSE))</f>
        <v>598</v>
      </c>
      <c r="AI1922" s="57">
        <f t="shared" ref="AI1922" si="23181">IF(OR(ISERROR(VLOOKUP(CONCATENATE("ALI_",$C1922,"_SEG_",$I1922,"_PROV_",$D1922),Catalogo_Precios,AI$8,FALSE)),M1922=0),0,VLOOKUP(CONCATENATE("ALI_",$C1922,"_SEG_",$I1922,"_PROV_",$D1922),Catalogo_Precios,AI$8,FALSE))</f>
        <v>598</v>
      </c>
      <c r="AJ1922" s="57">
        <f t="shared" ref="AJ1922" si="23182">IF(OR(ISERROR(VLOOKUP(CONCATENATE("ALI_",$C1922,"_SEG_",$I1922,"_PROV_",$D1922),Catalogo_Precios,AJ$8,FALSE)),N1922=0),0,VLOOKUP(CONCATENATE("ALI_",$C1922,"_SEG_",$I1922,"_PROV_",$D1922),Catalogo_Precios,AJ$8,FALSE))</f>
        <v>598</v>
      </c>
      <c r="AK1922" s="57">
        <f t="shared" ref="AK1922" si="23183">IF(OR(ISERROR(VLOOKUP(CONCATENATE("ALI_",$C1922,"_SEG_",$I1922,"_PROV_",$D1922),Catalogo_Precios,AK$8,FALSE)),O1922=0),0,VLOOKUP(CONCATENATE("ALI_",$C1922,"_SEG_",$I1922,"_PROV_",$D1922),Catalogo_Precios,AK$8,FALSE))</f>
        <v>598</v>
      </c>
      <c r="AL1922" s="53"/>
      <c r="AM1922" s="59" t="str">
        <f t="shared" si="22528"/>
        <v>ALI_125_SEG_4</v>
      </c>
      <c r="AN1922" s="59" t="str">
        <f t="shared" si="22529"/>
        <v>ALI_125_SEG_4_VAL_17874220</v>
      </c>
      <c r="AO1922" s="60">
        <f t="shared" ref="AO1922" si="23184">IF(OR(AB1922="",AB1922=0),0,COUNTIF(Codificacion,AM1922))</f>
        <v>2</v>
      </c>
      <c r="AP1922" s="61">
        <f t="array" ref="AP1922">MIN(IF(Codificacion=AM1922,Total_Cotizacion,""))</f>
        <v>17874220</v>
      </c>
      <c r="AQ1922" s="62" t="b">
        <f t="shared" si="22531"/>
        <v>1</v>
      </c>
      <c r="AR1922" s="51" t="str">
        <f t="shared" ref="AR1922" si="23185">IF(COUNTIF(Codificacion2,CONCATENATE(AM1922,"_VAL_",AB1922))&gt;1,"Empate","")</f>
        <v>Empate</v>
      </c>
      <c r="AS1922" s="63" t="str">
        <f t="shared" si="23173"/>
        <v/>
      </c>
      <c r="AT1922" s="59" t="str">
        <f t="shared" si="22533"/>
        <v>ALI_125_SEG_4_</v>
      </c>
      <c r="AU1922" s="63">
        <f t="shared" ref="AU1922" si="23186">IF(AND(COUNTIF(Codificacion3,AT1922)&lt;AO1922),1,COUNTIF(Codificacion3,AT1922))</f>
        <v>1</v>
      </c>
      <c r="AV1922" s="62" t="str">
        <f t="shared" si="22535"/>
        <v>No Seleccionada</v>
      </c>
      <c r="AW1922" s="53"/>
      <c r="AX1922" s="51" t="str">
        <f t="shared" si="22536"/>
        <v>ALI_125_SEG_4VERDADERO</v>
      </c>
      <c r="AY1922" s="51">
        <f t="shared" si="22517"/>
        <v>2</v>
      </c>
      <c r="AZ1922" s="64" t="b">
        <f t="shared" si="22537"/>
        <v>1</v>
      </c>
    </row>
    <row r="1923" spans="1:52" x14ac:dyDescent="0.2">
      <c r="A1923" s="50" t="b">
        <f t="shared" si="22480"/>
        <v>0</v>
      </c>
      <c r="B1923" s="51" t="s">
        <v>156</v>
      </c>
      <c r="C1923" s="52">
        <v>125</v>
      </c>
      <c r="D1923" s="52">
        <f t="shared" ref="D1923" si="23187">IF(ISERROR(VLOOKUP(E1923,Proveedores,2,FALSE)),"",VLOOKUP(E1923,Proveedores,2,FALSE))</f>
        <v>2095</v>
      </c>
      <c r="E1923" s="53" t="s">
        <v>157</v>
      </c>
      <c r="F1923" s="54">
        <v>480</v>
      </c>
      <c r="G1923" s="53" t="s">
        <v>56</v>
      </c>
      <c r="H1923" s="53" t="s">
        <v>77</v>
      </c>
      <c r="I1923" s="52">
        <v>5</v>
      </c>
      <c r="J1923" s="53" t="s">
        <v>58</v>
      </c>
      <c r="K1923" s="55">
        <v>44835</v>
      </c>
      <c r="L1923" s="56">
        <v>9413</v>
      </c>
      <c r="M1923" s="56">
        <v>11228</v>
      </c>
      <c r="N1923" s="56">
        <v>6589</v>
      </c>
      <c r="O1923" s="56">
        <v>555</v>
      </c>
      <c r="P1923" s="57">
        <v>598</v>
      </c>
      <c r="Q1923" s="58">
        <v>0</v>
      </c>
      <c r="R1923" s="57">
        <v>598</v>
      </c>
      <c r="S1923" s="57">
        <v>598</v>
      </c>
      <c r="T1923" s="58">
        <v>0</v>
      </c>
      <c r="U1923" s="57">
        <v>598</v>
      </c>
      <c r="V1923" s="57">
        <v>598</v>
      </c>
      <c r="W1923" s="58">
        <v>0</v>
      </c>
      <c r="X1923" s="57">
        <v>598</v>
      </c>
      <c r="Y1923" s="57">
        <v>598</v>
      </c>
      <c r="Z1923" s="58">
        <v>0</v>
      </c>
      <c r="AA1923" s="57">
        <v>598</v>
      </c>
      <c r="AB1923" s="57">
        <v>16615430</v>
      </c>
      <c r="AC1923" s="53" t="str">
        <f t="shared" si="22519"/>
        <v>Registro Valido</v>
      </c>
      <c r="AD1923" s="57">
        <f t="shared" ref="AD1923" si="23188">IF(OR(ISERROR(VLOOKUP(CONCATENATE("ALI_",$C1923,"_SEG_",$I1923,"_PROV_",$D1923),Catalogo_Precios,AD$8,FALSE)),L1923=0),0,VLOOKUP(CONCATENATE("ALI_",$C1923,"_SEG_",$I1923,"_PROV_",$D1923),Catalogo_Precios,AD$8,FALSE))</f>
        <v>598</v>
      </c>
      <c r="AE1923" s="57">
        <f t="shared" ref="AE1923" si="23189">IF(OR(ISERROR(VLOOKUP(CONCATENATE("ALI_",$C1923,"_SEG_",$I1923,"_PROV_",$D1923),Catalogo_Precios,AE$8,FALSE)),M1923=0),0,VLOOKUP(CONCATENATE("ALI_",$C1923,"_SEG_",$I1923,"_PROV_",$D1923),Catalogo_Precios,AE$8,FALSE))</f>
        <v>598</v>
      </c>
      <c r="AF1923" s="57">
        <f t="shared" ref="AF1923" si="23190">IF(OR(ISERROR(VLOOKUP(CONCATENATE("ALI_",$C1923,"_SEG_",$I1923,"_PROV_",$D1923),Catalogo_Precios,AF$8,FALSE)),N1923=0),0,VLOOKUP(CONCATENATE("ALI_",$C1923,"_SEG_",$I1923,"_PROV_",$D1923),Catalogo_Precios,AF$8,FALSE))</f>
        <v>598</v>
      </c>
      <c r="AG1923" s="57">
        <f t="shared" ref="AG1923" si="23191">IF(OR(ISERROR(VLOOKUP(CONCATENATE("ALI_",$C1923,"_SEG_",$I1923,"_PROV_",$D1923),Catalogo_Precios,AG$8,FALSE)),O1923=0),0,VLOOKUP(CONCATENATE("ALI_",$C1923,"_SEG_",$I1923,"_PROV_",$D1923),Catalogo_Precios,AG$8,FALSE))</f>
        <v>598</v>
      </c>
      <c r="AH1923" s="57">
        <f t="shared" ref="AH1923" si="23192">IF(OR(ISERROR(VLOOKUP(CONCATENATE("ALI_",$C1923,"_SEG_",$I1923,"_PROV_",$D1923),Catalogo_Precios,AH$8,FALSE)),L1923=0),0,VLOOKUP(CONCATENATE("ALI_",$C1923,"_SEG_",$I1923,"_PROV_",$D1923),Catalogo_Precios,AH$8,FALSE))</f>
        <v>598</v>
      </c>
      <c r="AI1923" s="57">
        <f t="shared" ref="AI1923" si="23193">IF(OR(ISERROR(VLOOKUP(CONCATENATE("ALI_",$C1923,"_SEG_",$I1923,"_PROV_",$D1923),Catalogo_Precios,AI$8,FALSE)),M1923=0),0,VLOOKUP(CONCATENATE("ALI_",$C1923,"_SEG_",$I1923,"_PROV_",$D1923),Catalogo_Precios,AI$8,FALSE))</f>
        <v>598</v>
      </c>
      <c r="AJ1923" s="57">
        <f t="shared" ref="AJ1923" si="23194">IF(OR(ISERROR(VLOOKUP(CONCATENATE("ALI_",$C1923,"_SEG_",$I1923,"_PROV_",$D1923),Catalogo_Precios,AJ$8,FALSE)),N1923=0),0,VLOOKUP(CONCATENATE("ALI_",$C1923,"_SEG_",$I1923,"_PROV_",$D1923),Catalogo_Precios,AJ$8,FALSE))</f>
        <v>598</v>
      </c>
      <c r="AK1923" s="57">
        <f t="shared" ref="AK1923" si="23195">IF(OR(ISERROR(VLOOKUP(CONCATENATE("ALI_",$C1923,"_SEG_",$I1923,"_PROV_",$D1923),Catalogo_Precios,AK$8,FALSE)),O1923=0),0,VLOOKUP(CONCATENATE("ALI_",$C1923,"_SEG_",$I1923,"_PROV_",$D1923),Catalogo_Precios,AK$8,FALSE))</f>
        <v>598</v>
      </c>
      <c r="AL1923" s="53"/>
      <c r="AM1923" s="59" t="str">
        <f t="shared" si="22528"/>
        <v>ALI_125_SEG_5</v>
      </c>
      <c r="AN1923" s="59" t="str">
        <f t="shared" si="22529"/>
        <v>ALI_125_SEG_5_VAL_16615430</v>
      </c>
      <c r="AO1923" s="60">
        <f t="shared" ref="AO1923" si="23196">IF(OR(AB1923="",AB1923=0),0,COUNTIF(Codificacion,AM1923))</f>
        <v>2</v>
      </c>
      <c r="AP1923" s="61">
        <f t="array" ref="AP1923">MIN(IF(Codificacion=AM1923,Total_Cotizacion,""))</f>
        <v>16615430</v>
      </c>
      <c r="AQ1923" s="62" t="b">
        <f t="shared" si="22531"/>
        <v>1</v>
      </c>
      <c r="AR1923" s="51" t="str">
        <f t="shared" ref="AR1923" si="23197">IF(COUNTIF(Codificacion2,CONCATENATE(AM1923,"_VAL_",AB1923))&gt;1,"Empate","")</f>
        <v>Empate</v>
      </c>
      <c r="AS1923" s="63" t="str">
        <f t="shared" si="23173"/>
        <v/>
      </c>
      <c r="AT1923" s="59" t="str">
        <f t="shared" si="22533"/>
        <v>ALI_125_SEG_5_</v>
      </c>
      <c r="AU1923" s="63">
        <f t="shared" ref="AU1923" si="23198">IF(AND(COUNTIF(Codificacion3,AT1923)&lt;AO1923),1,COUNTIF(Codificacion3,AT1923))</f>
        <v>1</v>
      </c>
      <c r="AV1923" s="62" t="str">
        <f t="shared" si="22535"/>
        <v>No Seleccionada</v>
      </c>
      <c r="AW1923" s="53"/>
      <c r="AX1923" s="51" t="str">
        <f t="shared" si="22536"/>
        <v>ALI_125_SEG_5VERDADERO</v>
      </c>
      <c r="AY1923" s="51">
        <f t="shared" si="22517"/>
        <v>2</v>
      </c>
      <c r="AZ1923" s="64" t="b">
        <f t="shared" si="22537"/>
        <v>1</v>
      </c>
    </row>
    <row r="1924" spans="1:52" x14ac:dyDescent="0.2">
      <c r="A1924" s="50" t="b">
        <f t="shared" si="22480"/>
        <v>0</v>
      </c>
      <c r="B1924" s="51" t="s">
        <v>156</v>
      </c>
      <c r="C1924" s="52">
        <v>125</v>
      </c>
      <c r="D1924" s="52">
        <f t="shared" ref="D1924" si="23199">IF(ISERROR(VLOOKUP(E1924,Proveedores,2,FALSE)),"",VLOOKUP(E1924,Proveedores,2,FALSE))</f>
        <v>2095</v>
      </c>
      <c r="E1924" s="53" t="s">
        <v>157</v>
      </c>
      <c r="F1924" s="54">
        <v>481</v>
      </c>
      <c r="G1924" s="53" t="s">
        <v>56</v>
      </c>
      <c r="H1924" s="53" t="s">
        <v>77</v>
      </c>
      <c r="I1924" s="52">
        <v>7</v>
      </c>
      <c r="J1924" s="53" t="s">
        <v>58</v>
      </c>
      <c r="K1924" s="55">
        <v>44835</v>
      </c>
      <c r="L1924" s="56">
        <v>10406</v>
      </c>
      <c r="M1924" s="56">
        <v>12412</v>
      </c>
      <c r="N1924" s="56">
        <v>7286</v>
      </c>
      <c r="O1924" s="56">
        <v>614</v>
      </c>
      <c r="P1924" s="57">
        <v>598</v>
      </c>
      <c r="Q1924" s="58">
        <v>0</v>
      </c>
      <c r="R1924" s="57">
        <v>598</v>
      </c>
      <c r="S1924" s="57">
        <v>598</v>
      </c>
      <c r="T1924" s="58">
        <v>0</v>
      </c>
      <c r="U1924" s="57">
        <v>598</v>
      </c>
      <c r="V1924" s="57">
        <v>598</v>
      </c>
      <c r="W1924" s="58">
        <v>0</v>
      </c>
      <c r="X1924" s="57">
        <v>598</v>
      </c>
      <c r="Y1924" s="57">
        <v>598</v>
      </c>
      <c r="Z1924" s="58">
        <v>0</v>
      </c>
      <c r="AA1924" s="57">
        <v>598</v>
      </c>
      <c r="AB1924" s="57">
        <v>18369364</v>
      </c>
      <c r="AC1924" s="53" t="str">
        <f t="shared" si="22519"/>
        <v>Registro Valido</v>
      </c>
      <c r="AD1924" s="57">
        <f t="shared" ref="AD1924" si="23200">IF(OR(ISERROR(VLOOKUP(CONCATENATE("ALI_",$C1924,"_SEG_",$I1924,"_PROV_",$D1924),Catalogo_Precios,AD$8,FALSE)),L1924=0),0,VLOOKUP(CONCATENATE("ALI_",$C1924,"_SEG_",$I1924,"_PROV_",$D1924),Catalogo_Precios,AD$8,FALSE))</f>
        <v>598</v>
      </c>
      <c r="AE1924" s="57">
        <f t="shared" ref="AE1924" si="23201">IF(OR(ISERROR(VLOOKUP(CONCATENATE("ALI_",$C1924,"_SEG_",$I1924,"_PROV_",$D1924),Catalogo_Precios,AE$8,FALSE)),M1924=0),0,VLOOKUP(CONCATENATE("ALI_",$C1924,"_SEG_",$I1924,"_PROV_",$D1924),Catalogo_Precios,AE$8,FALSE))</f>
        <v>598</v>
      </c>
      <c r="AF1924" s="57">
        <f t="shared" ref="AF1924" si="23202">IF(OR(ISERROR(VLOOKUP(CONCATENATE("ALI_",$C1924,"_SEG_",$I1924,"_PROV_",$D1924),Catalogo_Precios,AF$8,FALSE)),N1924=0),0,VLOOKUP(CONCATENATE("ALI_",$C1924,"_SEG_",$I1924,"_PROV_",$D1924),Catalogo_Precios,AF$8,FALSE))</f>
        <v>598</v>
      </c>
      <c r="AG1924" s="57">
        <f t="shared" ref="AG1924" si="23203">IF(OR(ISERROR(VLOOKUP(CONCATENATE("ALI_",$C1924,"_SEG_",$I1924,"_PROV_",$D1924),Catalogo_Precios,AG$8,FALSE)),O1924=0),0,VLOOKUP(CONCATENATE("ALI_",$C1924,"_SEG_",$I1924,"_PROV_",$D1924),Catalogo_Precios,AG$8,FALSE))</f>
        <v>598</v>
      </c>
      <c r="AH1924" s="57">
        <f t="shared" ref="AH1924" si="23204">IF(OR(ISERROR(VLOOKUP(CONCATENATE("ALI_",$C1924,"_SEG_",$I1924,"_PROV_",$D1924),Catalogo_Precios,AH$8,FALSE)),L1924=0),0,VLOOKUP(CONCATENATE("ALI_",$C1924,"_SEG_",$I1924,"_PROV_",$D1924),Catalogo_Precios,AH$8,FALSE))</f>
        <v>598</v>
      </c>
      <c r="AI1924" s="57">
        <f t="shared" ref="AI1924" si="23205">IF(OR(ISERROR(VLOOKUP(CONCATENATE("ALI_",$C1924,"_SEG_",$I1924,"_PROV_",$D1924),Catalogo_Precios,AI$8,FALSE)),M1924=0),0,VLOOKUP(CONCATENATE("ALI_",$C1924,"_SEG_",$I1924,"_PROV_",$D1924),Catalogo_Precios,AI$8,FALSE))</f>
        <v>598</v>
      </c>
      <c r="AJ1924" s="57">
        <f t="shared" ref="AJ1924" si="23206">IF(OR(ISERROR(VLOOKUP(CONCATENATE("ALI_",$C1924,"_SEG_",$I1924,"_PROV_",$D1924),Catalogo_Precios,AJ$8,FALSE)),N1924=0),0,VLOOKUP(CONCATENATE("ALI_",$C1924,"_SEG_",$I1924,"_PROV_",$D1924),Catalogo_Precios,AJ$8,FALSE))</f>
        <v>598</v>
      </c>
      <c r="AK1924" s="57">
        <f t="shared" ref="AK1924" si="23207">IF(OR(ISERROR(VLOOKUP(CONCATENATE("ALI_",$C1924,"_SEG_",$I1924,"_PROV_",$D1924),Catalogo_Precios,AK$8,FALSE)),O1924=0),0,VLOOKUP(CONCATENATE("ALI_",$C1924,"_SEG_",$I1924,"_PROV_",$D1924),Catalogo_Precios,AK$8,FALSE))</f>
        <v>598</v>
      </c>
      <c r="AL1924" s="53"/>
      <c r="AM1924" s="59" t="str">
        <f t="shared" si="22528"/>
        <v>ALI_125_SEG_7</v>
      </c>
      <c r="AN1924" s="59" t="str">
        <f t="shared" si="22529"/>
        <v>ALI_125_SEG_7_VAL_18369364</v>
      </c>
      <c r="AO1924" s="60">
        <f t="shared" ref="AO1924" si="23208">IF(OR(AB1924="",AB1924=0),0,COUNTIF(Codificacion,AM1924))</f>
        <v>2</v>
      </c>
      <c r="AP1924" s="61">
        <f t="array" ref="AP1924">MIN(IF(Codificacion=AM1924,Total_Cotizacion,""))</f>
        <v>18369364</v>
      </c>
      <c r="AQ1924" s="62" t="b">
        <f t="shared" si="22531"/>
        <v>1</v>
      </c>
      <c r="AR1924" s="51" t="str">
        <f t="shared" ref="AR1924" si="23209">IF(COUNTIF(Codificacion2,CONCATENATE(AM1924,"_VAL_",AB1924))&gt;1,"Empate","")</f>
        <v>Empate</v>
      </c>
      <c r="AS1924" s="63" t="str">
        <f t="shared" si="23173"/>
        <v/>
      </c>
      <c r="AT1924" s="59" t="str">
        <f t="shared" si="22533"/>
        <v>ALI_125_SEG_7_</v>
      </c>
      <c r="AU1924" s="63">
        <f t="shared" ref="AU1924" si="23210">IF(AND(COUNTIF(Codificacion3,AT1924)&lt;AO1924),1,COUNTIF(Codificacion3,AT1924))</f>
        <v>1</v>
      </c>
      <c r="AV1924" s="62" t="str">
        <f t="shared" si="22535"/>
        <v>No Seleccionada</v>
      </c>
      <c r="AW1924" s="53"/>
      <c r="AX1924" s="51" t="str">
        <f t="shared" si="22536"/>
        <v>ALI_125_SEG_7VERDADERO</v>
      </c>
      <c r="AY1924" s="51">
        <f t="shared" si="22517"/>
        <v>2</v>
      </c>
      <c r="AZ1924" s="64" t="b">
        <f t="shared" si="22537"/>
        <v>1</v>
      </c>
    </row>
    <row r="1925" spans="1:52" x14ac:dyDescent="0.2">
      <c r="A1925" s="50" t="b">
        <f t="shared" si="22480"/>
        <v>0</v>
      </c>
      <c r="B1925" s="51" t="s">
        <v>156</v>
      </c>
      <c r="C1925" s="52">
        <v>125</v>
      </c>
      <c r="D1925" s="52">
        <f t="shared" ref="D1925" si="23211">IF(ISERROR(VLOOKUP(E1925,Proveedores,2,FALSE)),"",VLOOKUP(E1925,Proveedores,2,FALSE))</f>
        <v>2095</v>
      </c>
      <c r="E1925" s="53" t="s">
        <v>157</v>
      </c>
      <c r="F1925" s="54">
        <v>482</v>
      </c>
      <c r="G1925" s="53" t="s">
        <v>56</v>
      </c>
      <c r="H1925" s="53" t="s">
        <v>77</v>
      </c>
      <c r="I1925" s="52">
        <v>8</v>
      </c>
      <c r="J1925" s="53" t="s">
        <v>58</v>
      </c>
      <c r="K1925" s="55">
        <v>44835</v>
      </c>
      <c r="L1925" s="56">
        <v>10042</v>
      </c>
      <c r="M1925" s="56">
        <v>11982</v>
      </c>
      <c r="N1925" s="56">
        <v>7033</v>
      </c>
      <c r="O1925" s="56">
        <v>592</v>
      </c>
      <c r="P1925" s="57">
        <v>598</v>
      </c>
      <c r="Q1925" s="58">
        <v>0</v>
      </c>
      <c r="R1925" s="57">
        <v>598</v>
      </c>
      <c r="S1925" s="57">
        <v>598</v>
      </c>
      <c r="T1925" s="58">
        <v>0</v>
      </c>
      <c r="U1925" s="57">
        <v>598</v>
      </c>
      <c r="V1925" s="57">
        <v>598</v>
      </c>
      <c r="W1925" s="58">
        <v>0</v>
      </c>
      <c r="X1925" s="57">
        <v>598</v>
      </c>
      <c r="Y1925" s="57">
        <v>598</v>
      </c>
      <c r="Z1925" s="58">
        <v>0</v>
      </c>
      <c r="AA1925" s="57">
        <v>598</v>
      </c>
      <c r="AB1925" s="57">
        <v>17730102</v>
      </c>
      <c r="AC1925" s="53" t="str">
        <f t="shared" si="22519"/>
        <v>Registro Valido</v>
      </c>
      <c r="AD1925" s="57">
        <f t="shared" ref="AD1925" si="23212">IF(OR(ISERROR(VLOOKUP(CONCATENATE("ALI_",$C1925,"_SEG_",$I1925,"_PROV_",$D1925),Catalogo_Precios,AD$8,FALSE)),L1925=0),0,VLOOKUP(CONCATENATE("ALI_",$C1925,"_SEG_",$I1925,"_PROV_",$D1925),Catalogo_Precios,AD$8,FALSE))</f>
        <v>598</v>
      </c>
      <c r="AE1925" s="57">
        <f t="shared" ref="AE1925" si="23213">IF(OR(ISERROR(VLOOKUP(CONCATENATE("ALI_",$C1925,"_SEG_",$I1925,"_PROV_",$D1925),Catalogo_Precios,AE$8,FALSE)),M1925=0),0,VLOOKUP(CONCATENATE("ALI_",$C1925,"_SEG_",$I1925,"_PROV_",$D1925),Catalogo_Precios,AE$8,FALSE))</f>
        <v>598</v>
      </c>
      <c r="AF1925" s="57">
        <f t="shared" ref="AF1925" si="23214">IF(OR(ISERROR(VLOOKUP(CONCATENATE("ALI_",$C1925,"_SEG_",$I1925,"_PROV_",$D1925),Catalogo_Precios,AF$8,FALSE)),N1925=0),0,VLOOKUP(CONCATENATE("ALI_",$C1925,"_SEG_",$I1925,"_PROV_",$D1925),Catalogo_Precios,AF$8,FALSE))</f>
        <v>598</v>
      </c>
      <c r="AG1925" s="57">
        <f t="shared" ref="AG1925" si="23215">IF(OR(ISERROR(VLOOKUP(CONCATENATE("ALI_",$C1925,"_SEG_",$I1925,"_PROV_",$D1925),Catalogo_Precios,AG$8,FALSE)),O1925=0),0,VLOOKUP(CONCATENATE("ALI_",$C1925,"_SEG_",$I1925,"_PROV_",$D1925),Catalogo_Precios,AG$8,FALSE))</f>
        <v>598</v>
      </c>
      <c r="AH1925" s="57">
        <f t="shared" ref="AH1925" si="23216">IF(OR(ISERROR(VLOOKUP(CONCATENATE("ALI_",$C1925,"_SEG_",$I1925,"_PROV_",$D1925),Catalogo_Precios,AH$8,FALSE)),L1925=0),0,VLOOKUP(CONCATENATE("ALI_",$C1925,"_SEG_",$I1925,"_PROV_",$D1925),Catalogo_Precios,AH$8,FALSE))</f>
        <v>598</v>
      </c>
      <c r="AI1925" s="57">
        <f t="shared" ref="AI1925" si="23217">IF(OR(ISERROR(VLOOKUP(CONCATENATE("ALI_",$C1925,"_SEG_",$I1925,"_PROV_",$D1925),Catalogo_Precios,AI$8,FALSE)),M1925=0),0,VLOOKUP(CONCATENATE("ALI_",$C1925,"_SEG_",$I1925,"_PROV_",$D1925),Catalogo_Precios,AI$8,FALSE))</f>
        <v>598</v>
      </c>
      <c r="AJ1925" s="57">
        <f t="shared" ref="AJ1925" si="23218">IF(OR(ISERROR(VLOOKUP(CONCATENATE("ALI_",$C1925,"_SEG_",$I1925,"_PROV_",$D1925),Catalogo_Precios,AJ$8,FALSE)),N1925=0),0,VLOOKUP(CONCATENATE("ALI_",$C1925,"_SEG_",$I1925,"_PROV_",$D1925),Catalogo_Precios,AJ$8,FALSE))</f>
        <v>598</v>
      </c>
      <c r="AK1925" s="57">
        <f t="shared" ref="AK1925" si="23219">IF(OR(ISERROR(VLOOKUP(CONCATENATE("ALI_",$C1925,"_SEG_",$I1925,"_PROV_",$D1925),Catalogo_Precios,AK$8,FALSE)),O1925=0),0,VLOOKUP(CONCATENATE("ALI_",$C1925,"_SEG_",$I1925,"_PROV_",$D1925),Catalogo_Precios,AK$8,FALSE))</f>
        <v>598</v>
      </c>
      <c r="AL1925" s="53"/>
      <c r="AM1925" s="59" t="str">
        <f t="shared" si="22528"/>
        <v>ALI_125_SEG_8</v>
      </c>
      <c r="AN1925" s="59" t="str">
        <f t="shared" si="22529"/>
        <v>ALI_125_SEG_8_VAL_17730102</v>
      </c>
      <c r="AO1925" s="60">
        <f t="shared" ref="AO1925" si="23220">IF(OR(AB1925="",AB1925=0),0,COUNTIF(Codificacion,AM1925))</f>
        <v>2</v>
      </c>
      <c r="AP1925" s="61">
        <f t="array" ref="AP1925">MIN(IF(Codificacion=AM1925,Total_Cotizacion,""))</f>
        <v>17730102</v>
      </c>
      <c r="AQ1925" s="62" t="b">
        <f t="shared" si="22531"/>
        <v>1</v>
      </c>
      <c r="AR1925" s="51" t="str">
        <f t="shared" ref="AR1925" si="23221">IF(COUNTIF(Codificacion2,CONCATENATE(AM1925,"_VAL_",AB1925))&gt;1,"Empate","")</f>
        <v>Empate</v>
      </c>
      <c r="AS1925" s="63" t="str">
        <f t="shared" si="23173"/>
        <v/>
      </c>
      <c r="AT1925" s="59" t="str">
        <f t="shared" si="22533"/>
        <v>ALI_125_SEG_8_</v>
      </c>
      <c r="AU1925" s="63">
        <f t="shared" ref="AU1925" si="23222">IF(AND(COUNTIF(Codificacion3,AT1925)&lt;AO1925),1,COUNTIF(Codificacion3,AT1925))</f>
        <v>1</v>
      </c>
      <c r="AV1925" s="62" t="str">
        <f t="shared" si="22535"/>
        <v>No Seleccionada</v>
      </c>
      <c r="AW1925" s="53"/>
      <c r="AX1925" s="51" t="str">
        <f t="shared" si="22536"/>
        <v>ALI_125_SEG_8VERDADERO</v>
      </c>
      <c r="AY1925" s="51">
        <f t="shared" si="22517"/>
        <v>2</v>
      </c>
      <c r="AZ1925" s="64" t="b">
        <f t="shared" si="22537"/>
        <v>1</v>
      </c>
    </row>
    <row r="1926" spans="1:52" x14ac:dyDescent="0.2">
      <c r="A1926" s="50" t="b">
        <f t="shared" si="22480"/>
        <v>0</v>
      </c>
      <c r="B1926" s="51" t="s">
        <v>156</v>
      </c>
      <c r="C1926" s="52">
        <v>125</v>
      </c>
      <c r="D1926" s="52">
        <f t="shared" ref="D1926" si="23223">IF(ISERROR(VLOOKUP(E1926,Proveedores,2,FALSE)),"",VLOOKUP(E1926,Proveedores,2,FALSE))</f>
        <v>2095</v>
      </c>
      <c r="E1926" s="53" t="s">
        <v>157</v>
      </c>
      <c r="F1926" s="54">
        <v>483</v>
      </c>
      <c r="G1926" s="53" t="s">
        <v>56</v>
      </c>
      <c r="H1926" s="53" t="s">
        <v>77</v>
      </c>
      <c r="I1926" s="52">
        <v>10</v>
      </c>
      <c r="J1926" s="53" t="s">
        <v>58</v>
      </c>
      <c r="K1926" s="55">
        <v>44835</v>
      </c>
      <c r="L1926" s="56">
        <v>10164</v>
      </c>
      <c r="M1926" s="56">
        <v>12126</v>
      </c>
      <c r="N1926" s="56">
        <v>7117</v>
      </c>
      <c r="O1926" s="56">
        <v>600</v>
      </c>
      <c r="P1926" s="57">
        <v>598</v>
      </c>
      <c r="Q1926" s="58">
        <v>0</v>
      </c>
      <c r="R1926" s="57">
        <v>598</v>
      </c>
      <c r="S1926" s="57">
        <v>598</v>
      </c>
      <c r="T1926" s="58">
        <v>0</v>
      </c>
      <c r="U1926" s="57">
        <v>598</v>
      </c>
      <c r="V1926" s="57">
        <v>598</v>
      </c>
      <c r="W1926" s="58">
        <v>0</v>
      </c>
      <c r="X1926" s="57">
        <v>598</v>
      </c>
      <c r="Y1926" s="57">
        <v>598</v>
      </c>
      <c r="Z1926" s="58">
        <v>0</v>
      </c>
      <c r="AA1926" s="57">
        <v>598</v>
      </c>
      <c r="AB1926" s="57">
        <v>17944186</v>
      </c>
      <c r="AC1926" s="53" t="str">
        <f t="shared" si="22519"/>
        <v>Registro Valido</v>
      </c>
      <c r="AD1926" s="57">
        <f t="shared" ref="AD1926" si="23224">IF(OR(ISERROR(VLOOKUP(CONCATENATE("ALI_",$C1926,"_SEG_",$I1926,"_PROV_",$D1926),Catalogo_Precios,AD$8,FALSE)),L1926=0),0,VLOOKUP(CONCATENATE("ALI_",$C1926,"_SEG_",$I1926,"_PROV_",$D1926),Catalogo_Precios,AD$8,FALSE))</f>
        <v>598</v>
      </c>
      <c r="AE1926" s="57">
        <f t="shared" ref="AE1926" si="23225">IF(OR(ISERROR(VLOOKUP(CONCATENATE("ALI_",$C1926,"_SEG_",$I1926,"_PROV_",$D1926),Catalogo_Precios,AE$8,FALSE)),M1926=0),0,VLOOKUP(CONCATENATE("ALI_",$C1926,"_SEG_",$I1926,"_PROV_",$D1926),Catalogo_Precios,AE$8,FALSE))</f>
        <v>598</v>
      </c>
      <c r="AF1926" s="57">
        <f t="shared" ref="AF1926" si="23226">IF(OR(ISERROR(VLOOKUP(CONCATENATE("ALI_",$C1926,"_SEG_",$I1926,"_PROV_",$D1926),Catalogo_Precios,AF$8,FALSE)),N1926=0),0,VLOOKUP(CONCATENATE("ALI_",$C1926,"_SEG_",$I1926,"_PROV_",$D1926),Catalogo_Precios,AF$8,FALSE))</f>
        <v>598</v>
      </c>
      <c r="AG1926" s="57">
        <f t="shared" ref="AG1926" si="23227">IF(OR(ISERROR(VLOOKUP(CONCATENATE("ALI_",$C1926,"_SEG_",$I1926,"_PROV_",$D1926),Catalogo_Precios,AG$8,FALSE)),O1926=0),0,VLOOKUP(CONCATENATE("ALI_",$C1926,"_SEG_",$I1926,"_PROV_",$D1926),Catalogo_Precios,AG$8,FALSE))</f>
        <v>598</v>
      </c>
      <c r="AH1926" s="57">
        <f t="shared" ref="AH1926" si="23228">IF(OR(ISERROR(VLOOKUP(CONCATENATE("ALI_",$C1926,"_SEG_",$I1926,"_PROV_",$D1926),Catalogo_Precios,AH$8,FALSE)),L1926=0),0,VLOOKUP(CONCATENATE("ALI_",$C1926,"_SEG_",$I1926,"_PROV_",$D1926),Catalogo_Precios,AH$8,FALSE))</f>
        <v>598</v>
      </c>
      <c r="AI1926" s="57">
        <f t="shared" ref="AI1926" si="23229">IF(OR(ISERROR(VLOOKUP(CONCATENATE("ALI_",$C1926,"_SEG_",$I1926,"_PROV_",$D1926),Catalogo_Precios,AI$8,FALSE)),M1926=0),0,VLOOKUP(CONCATENATE("ALI_",$C1926,"_SEG_",$I1926,"_PROV_",$D1926),Catalogo_Precios,AI$8,FALSE))</f>
        <v>598</v>
      </c>
      <c r="AJ1926" s="57">
        <f t="shared" ref="AJ1926" si="23230">IF(OR(ISERROR(VLOOKUP(CONCATENATE("ALI_",$C1926,"_SEG_",$I1926,"_PROV_",$D1926),Catalogo_Precios,AJ$8,FALSE)),N1926=0),0,VLOOKUP(CONCATENATE("ALI_",$C1926,"_SEG_",$I1926,"_PROV_",$D1926),Catalogo_Precios,AJ$8,FALSE))</f>
        <v>598</v>
      </c>
      <c r="AK1926" s="57">
        <f t="shared" ref="AK1926" si="23231">IF(OR(ISERROR(VLOOKUP(CONCATENATE("ALI_",$C1926,"_SEG_",$I1926,"_PROV_",$D1926),Catalogo_Precios,AK$8,FALSE)),O1926=0),0,VLOOKUP(CONCATENATE("ALI_",$C1926,"_SEG_",$I1926,"_PROV_",$D1926),Catalogo_Precios,AK$8,FALSE))</f>
        <v>598</v>
      </c>
      <c r="AL1926" s="53"/>
      <c r="AM1926" s="59" t="str">
        <f t="shared" si="22528"/>
        <v>ALI_125_SEG_10</v>
      </c>
      <c r="AN1926" s="59" t="str">
        <f t="shared" si="22529"/>
        <v>ALI_125_SEG_10_VAL_17944186</v>
      </c>
      <c r="AO1926" s="60">
        <f t="shared" ref="AO1926" si="23232">IF(OR(AB1926="",AB1926=0),0,COUNTIF(Codificacion,AM1926))</f>
        <v>2</v>
      </c>
      <c r="AP1926" s="61">
        <f t="array" ref="AP1926">MIN(IF(Codificacion=AM1926,Total_Cotizacion,""))</f>
        <v>17944186</v>
      </c>
      <c r="AQ1926" s="62" t="b">
        <f t="shared" si="22531"/>
        <v>1</v>
      </c>
      <c r="AR1926" s="51" t="str">
        <f t="shared" ref="AR1926" si="23233">IF(COUNTIF(Codificacion2,CONCATENATE(AM1926,"_VAL_",AB1926))&gt;1,"Empate","")</f>
        <v>Empate</v>
      </c>
      <c r="AS1926" s="63" t="str">
        <f t="shared" si="23173"/>
        <v/>
      </c>
      <c r="AT1926" s="59" t="str">
        <f t="shared" si="22533"/>
        <v>ALI_125_SEG_10_</v>
      </c>
      <c r="AU1926" s="63">
        <f t="shared" ref="AU1926" si="23234">IF(AND(COUNTIF(Codificacion3,AT1926)&lt;AO1926),1,COUNTIF(Codificacion3,AT1926))</f>
        <v>1</v>
      </c>
      <c r="AV1926" s="62" t="str">
        <f t="shared" si="22535"/>
        <v>No Seleccionada</v>
      </c>
      <c r="AW1926" s="53"/>
      <c r="AX1926" s="51" t="str">
        <f t="shared" si="22536"/>
        <v>ALI_125_SEG_10VERDADERO</v>
      </c>
      <c r="AY1926" s="51">
        <f t="shared" si="22517"/>
        <v>2</v>
      </c>
      <c r="AZ1926" s="64" t="b">
        <f t="shared" si="22537"/>
        <v>1</v>
      </c>
    </row>
    <row r="1927" spans="1:52" x14ac:dyDescent="0.2">
      <c r="A1927" s="50" t="b">
        <f t="shared" si="22480"/>
        <v>0</v>
      </c>
      <c r="B1927" s="51" t="s">
        <v>156</v>
      </c>
      <c r="C1927" s="52">
        <v>125</v>
      </c>
      <c r="D1927" s="52">
        <f t="shared" ref="D1927" si="23235">IF(ISERROR(VLOOKUP(E1927,Proveedores,2,FALSE)),"",VLOOKUP(E1927,Proveedores,2,FALSE))</f>
        <v>2095</v>
      </c>
      <c r="E1927" s="53" t="s">
        <v>157</v>
      </c>
      <c r="F1927" s="54">
        <v>484</v>
      </c>
      <c r="G1927" s="53" t="s">
        <v>56</v>
      </c>
      <c r="H1927" s="53" t="s">
        <v>77</v>
      </c>
      <c r="I1927" s="52">
        <v>11</v>
      </c>
      <c r="J1927" s="53" t="s">
        <v>58</v>
      </c>
      <c r="K1927" s="55">
        <v>44835</v>
      </c>
      <c r="L1927" s="56">
        <v>10010</v>
      </c>
      <c r="M1927" s="56">
        <v>11941</v>
      </c>
      <c r="N1927" s="56">
        <v>7009</v>
      </c>
      <c r="O1927" s="56">
        <v>590</v>
      </c>
      <c r="P1927" s="57">
        <v>598</v>
      </c>
      <c r="Q1927" s="58">
        <v>0</v>
      </c>
      <c r="R1927" s="57">
        <v>598</v>
      </c>
      <c r="S1927" s="57">
        <v>598</v>
      </c>
      <c r="T1927" s="58">
        <v>0</v>
      </c>
      <c r="U1927" s="57">
        <v>598</v>
      </c>
      <c r="V1927" s="57">
        <v>598</v>
      </c>
      <c r="W1927" s="58">
        <v>0</v>
      </c>
      <c r="X1927" s="57">
        <v>598</v>
      </c>
      <c r="Y1927" s="57">
        <v>598</v>
      </c>
      <c r="Z1927" s="58">
        <v>0</v>
      </c>
      <c r="AA1927" s="57">
        <v>598</v>
      </c>
      <c r="AB1927" s="57">
        <v>17670900</v>
      </c>
      <c r="AC1927" s="53" t="str">
        <f t="shared" si="22519"/>
        <v>Registro Valido</v>
      </c>
      <c r="AD1927" s="57">
        <f t="shared" ref="AD1927" si="23236">IF(OR(ISERROR(VLOOKUP(CONCATENATE("ALI_",$C1927,"_SEG_",$I1927,"_PROV_",$D1927),Catalogo_Precios,AD$8,FALSE)),L1927=0),0,VLOOKUP(CONCATENATE("ALI_",$C1927,"_SEG_",$I1927,"_PROV_",$D1927),Catalogo_Precios,AD$8,FALSE))</f>
        <v>598</v>
      </c>
      <c r="AE1927" s="57">
        <f t="shared" ref="AE1927" si="23237">IF(OR(ISERROR(VLOOKUP(CONCATENATE("ALI_",$C1927,"_SEG_",$I1927,"_PROV_",$D1927),Catalogo_Precios,AE$8,FALSE)),M1927=0),0,VLOOKUP(CONCATENATE("ALI_",$C1927,"_SEG_",$I1927,"_PROV_",$D1927),Catalogo_Precios,AE$8,FALSE))</f>
        <v>598</v>
      </c>
      <c r="AF1927" s="57">
        <f t="shared" ref="AF1927" si="23238">IF(OR(ISERROR(VLOOKUP(CONCATENATE("ALI_",$C1927,"_SEG_",$I1927,"_PROV_",$D1927),Catalogo_Precios,AF$8,FALSE)),N1927=0),0,VLOOKUP(CONCATENATE("ALI_",$C1927,"_SEG_",$I1927,"_PROV_",$D1927),Catalogo_Precios,AF$8,FALSE))</f>
        <v>598</v>
      </c>
      <c r="AG1927" s="57">
        <f t="shared" ref="AG1927" si="23239">IF(OR(ISERROR(VLOOKUP(CONCATENATE("ALI_",$C1927,"_SEG_",$I1927,"_PROV_",$D1927),Catalogo_Precios,AG$8,FALSE)),O1927=0),0,VLOOKUP(CONCATENATE("ALI_",$C1927,"_SEG_",$I1927,"_PROV_",$D1927),Catalogo_Precios,AG$8,FALSE))</f>
        <v>598</v>
      </c>
      <c r="AH1927" s="57">
        <f t="shared" ref="AH1927" si="23240">IF(OR(ISERROR(VLOOKUP(CONCATENATE("ALI_",$C1927,"_SEG_",$I1927,"_PROV_",$D1927),Catalogo_Precios,AH$8,FALSE)),L1927=0),0,VLOOKUP(CONCATENATE("ALI_",$C1927,"_SEG_",$I1927,"_PROV_",$D1927),Catalogo_Precios,AH$8,FALSE))</f>
        <v>598</v>
      </c>
      <c r="AI1927" s="57">
        <f t="shared" ref="AI1927" si="23241">IF(OR(ISERROR(VLOOKUP(CONCATENATE("ALI_",$C1927,"_SEG_",$I1927,"_PROV_",$D1927),Catalogo_Precios,AI$8,FALSE)),M1927=0),0,VLOOKUP(CONCATENATE("ALI_",$C1927,"_SEG_",$I1927,"_PROV_",$D1927),Catalogo_Precios,AI$8,FALSE))</f>
        <v>598</v>
      </c>
      <c r="AJ1927" s="57">
        <f t="shared" ref="AJ1927" si="23242">IF(OR(ISERROR(VLOOKUP(CONCATENATE("ALI_",$C1927,"_SEG_",$I1927,"_PROV_",$D1927),Catalogo_Precios,AJ$8,FALSE)),N1927=0),0,VLOOKUP(CONCATENATE("ALI_",$C1927,"_SEG_",$I1927,"_PROV_",$D1927),Catalogo_Precios,AJ$8,FALSE))</f>
        <v>598</v>
      </c>
      <c r="AK1927" s="57">
        <f t="shared" ref="AK1927" si="23243">IF(OR(ISERROR(VLOOKUP(CONCATENATE("ALI_",$C1927,"_SEG_",$I1927,"_PROV_",$D1927),Catalogo_Precios,AK$8,FALSE)),O1927=0),0,VLOOKUP(CONCATENATE("ALI_",$C1927,"_SEG_",$I1927,"_PROV_",$D1927),Catalogo_Precios,AK$8,FALSE))</f>
        <v>598</v>
      </c>
      <c r="AL1927" s="53"/>
      <c r="AM1927" s="59" t="str">
        <f t="shared" si="22528"/>
        <v>ALI_125_SEG_11</v>
      </c>
      <c r="AN1927" s="59" t="str">
        <f t="shared" si="22529"/>
        <v>ALI_125_SEG_11_VAL_17670900</v>
      </c>
      <c r="AO1927" s="60">
        <f t="shared" ref="AO1927" si="23244">IF(OR(AB1927="",AB1927=0),0,COUNTIF(Codificacion,AM1927))</f>
        <v>2</v>
      </c>
      <c r="AP1927" s="61">
        <f t="array" ref="AP1927">MIN(IF(Codificacion=AM1927,Total_Cotizacion,""))</f>
        <v>17670900</v>
      </c>
      <c r="AQ1927" s="62" t="b">
        <f t="shared" si="22531"/>
        <v>1</v>
      </c>
      <c r="AR1927" s="51" t="str">
        <f t="shared" ref="AR1927" si="23245">IF(COUNTIF(Codificacion2,CONCATENATE(AM1927,"_VAL_",AB1927))&gt;1,"Empate","")</f>
        <v>Empate</v>
      </c>
      <c r="AS1927" s="63" t="str">
        <f t="shared" si="23173"/>
        <v/>
      </c>
      <c r="AT1927" s="59" t="str">
        <f t="shared" si="22533"/>
        <v>ALI_125_SEG_11_</v>
      </c>
      <c r="AU1927" s="63">
        <f t="shared" ref="AU1927" si="23246">IF(AND(COUNTIF(Codificacion3,AT1927)&lt;AO1927),1,COUNTIF(Codificacion3,AT1927))</f>
        <v>1</v>
      </c>
      <c r="AV1927" s="62" t="str">
        <f t="shared" si="22535"/>
        <v>No Seleccionada</v>
      </c>
      <c r="AW1927" s="53"/>
      <c r="AX1927" s="51" t="str">
        <f t="shared" si="22536"/>
        <v>ALI_125_SEG_11VERDADERO</v>
      </c>
      <c r="AY1927" s="51">
        <f t="shared" si="22517"/>
        <v>2</v>
      </c>
      <c r="AZ1927" s="64" t="b">
        <f t="shared" si="22537"/>
        <v>1</v>
      </c>
    </row>
    <row r="1928" spans="1:52" x14ac:dyDescent="0.2">
      <c r="A1928" s="50" t="b">
        <f t="shared" si="22480"/>
        <v>0</v>
      </c>
      <c r="B1928" s="51" t="s">
        <v>156</v>
      </c>
      <c r="C1928" s="52">
        <v>125</v>
      </c>
      <c r="D1928" s="52">
        <f t="shared" ref="D1928" si="23247">IF(ISERROR(VLOOKUP(E1928,Proveedores,2,FALSE)),"",VLOOKUP(E1928,Proveedores,2,FALSE))</f>
        <v>2095</v>
      </c>
      <c r="E1928" s="53" t="s">
        <v>157</v>
      </c>
      <c r="F1928" s="54">
        <v>485</v>
      </c>
      <c r="G1928" s="53" t="s">
        <v>56</v>
      </c>
      <c r="H1928" s="53" t="s">
        <v>77</v>
      </c>
      <c r="I1928" s="52">
        <v>13</v>
      </c>
      <c r="J1928" s="53" t="s">
        <v>58</v>
      </c>
      <c r="K1928" s="55">
        <v>44835</v>
      </c>
      <c r="L1928" s="56">
        <v>9646</v>
      </c>
      <c r="M1928" s="56">
        <v>11507</v>
      </c>
      <c r="N1928" s="56">
        <v>6753</v>
      </c>
      <c r="O1928" s="56">
        <v>569</v>
      </c>
      <c r="P1928" s="57">
        <v>598</v>
      </c>
      <c r="Q1928" s="58">
        <v>0</v>
      </c>
      <c r="R1928" s="57">
        <v>598</v>
      </c>
      <c r="S1928" s="57">
        <v>598</v>
      </c>
      <c r="T1928" s="58">
        <v>0</v>
      </c>
      <c r="U1928" s="57">
        <v>598</v>
      </c>
      <c r="V1928" s="57">
        <v>598</v>
      </c>
      <c r="W1928" s="58">
        <v>0</v>
      </c>
      <c r="X1928" s="57">
        <v>598</v>
      </c>
      <c r="Y1928" s="57">
        <v>598</v>
      </c>
      <c r="Z1928" s="58">
        <v>0</v>
      </c>
      <c r="AA1928" s="57">
        <v>598</v>
      </c>
      <c r="AB1928" s="57">
        <v>17028050</v>
      </c>
      <c r="AC1928" s="53" t="str">
        <f t="shared" si="22519"/>
        <v>Registro Valido</v>
      </c>
      <c r="AD1928" s="57">
        <f t="shared" ref="AD1928" si="23248">IF(OR(ISERROR(VLOOKUP(CONCATENATE("ALI_",$C1928,"_SEG_",$I1928,"_PROV_",$D1928),Catalogo_Precios,AD$8,FALSE)),L1928=0),0,VLOOKUP(CONCATENATE("ALI_",$C1928,"_SEG_",$I1928,"_PROV_",$D1928),Catalogo_Precios,AD$8,FALSE))</f>
        <v>598</v>
      </c>
      <c r="AE1928" s="57">
        <f t="shared" ref="AE1928" si="23249">IF(OR(ISERROR(VLOOKUP(CONCATENATE("ALI_",$C1928,"_SEG_",$I1928,"_PROV_",$D1928),Catalogo_Precios,AE$8,FALSE)),M1928=0),0,VLOOKUP(CONCATENATE("ALI_",$C1928,"_SEG_",$I1928,"_PROV_",$D1928),Catalogo_Precios,AE$8,FALSE))</f>
        <v>598</v>
      </c>
      <c r="AF1928" s="57">
        <f t="shared" ref="AF1928" si="23250">IF(OR(ISERROR(VLOOKUP(CONCATENATE("ALI_",$C1928,"_SEG_",$I1928,"_PROV_",$D1928),Catalogo_Precios,AF$8,FALSE)),N1928=0),0,VLOOKUP(CONCATENATE("ALI_",$C1928,"_SEG_",$I1928,"_PROV_",$D1928),Catalogo_Precios,AF$8,FALSE))</f>
        <v>598</v>
      </c>
      <c r="AG1928" s="57">
        <f t="shared" ref="AG1928" si="23251">IF(OR(ISERROR(VLOOKUP(CONCATENATE("ALI_",$C1928,"_SEG_",$I1928,"_PROV_",$D1928),Catalogo_Precios,AG$8,FALSE)),O1928=0),0,VLOOKUP(CONCATENATE("ALI_",$C1928,"_SEG_",$I1928,"_PROV_",$D1928),Catalogo_Precios,AG$8,FALSE))</f>
        <v>598</v>
      </c>
      <c r="AH1928" s="57">
        <f t="shared" ref="AH1928" si="23252">IF(OR(ISERROR(VLOOKUP(CONCATENATE("ALI_",$C1928,"_SEG_",$I1928,"_PROV_",$D1928),Catalogo_Precios,AH$8,FALSE)),L1928=0),0,VLOOKUP(CONCATENATE("ALI_",$C1928,"_SEG_",$I1928,"_PROV_",$D1928),Catalogo_Precios,AH$8,FALSE))</f>
        <v>598</v>
      </c>
      <c r="AI1928" s="57">
        <f t="shared" ref="AI1928" si="23253">IF(OR(ISERROR(VLOOKUP(CONCATENATE("ALI_",$C1928,"_SEG_",$I1928,"_PROV_",$D1928),Catalogo_Precios,AI$8,FALSE)),M1928=0),0,VLOOKUP(CONCATENATE("ALI_",$C1928,"_SEG_",$I1928,"_PROV_",$D1928),Catalogo_Precios,AI$8,FALSE))</f>
        <v>598</v>
      </c>
      <c r="AJ1928" s="57">
        <f t="shared" ref="AJ1928" si="23254">IF(OR(ISERROR(VLOOKUP(CONCATENATE("ALI_",$C1928,"_SEG_",$I1928,"_PROV_",$D1928),Catalogo_Precios,AJ$8,FALSE)),N1928=0),0,VLOOKUP(CONCATENATE("ALI_",$C1928,"_SEG_",$I1928,"_PROV_",$D1928),Catalogo_Precios,AJ$8,FALSE))</f>
        <v>598</v>
      </c>
      <c r="AK1928" s="57">
        <f t="shared" ref="AK1928" si="23255">IF(OR(ISERROR(VLOOKUP(CONCATENATE("ALI_",$C1928,"_SEG_",$I1928,"_PROV_",$D1928),Catalogo_Precios,AK$8,FALSE)),O1928=0),0,VLOOKUP(CONCATENATE("ALI_",$C1928,"_SEG_",$I1928,"_PROV_",$D1928),Catalogo_Precios,AK$8,FALSE))</f>
        <v>598</v>
      </c>
      <c r="AL1928" s="53"/>
      <c r="AM1928" s="59" t="str">
        <f t="shared" si="22528"/>
        <v>ALI_125_SEG_13</v>
      </c>
      <c r="AN1928" s="59" t="str">
        <f t="shared" si="22529"/>
        <v>ALI_125_SEG_13_VAL_17028050</v>
      </c>
      <c r="AO1928" s="60">
        <f t="shared" ref="AO1928" si="23256">IF(OR(AB1928="",AB1928=0),0,COUNTIF(Codificacion,AM1928))</f>
        <v>2</v>
      </c>
      <c r="AP1928" s="61">
        <f t="array" ref="AP1928">MIN(IF(Codificacion=AM1928,Total_Cotizacion,""))</f>
        <v>17028050</v>
      </c>
      <c r="AQ1928" s="62" t="b">
        <f t="shared" si="22531"/>
        <v>1</v>
      </c>
      <c r="AR1928" s="51" t="str">
        <f t="shared" ref="AR1928" si="23257">IF(COUNTIF(Codificacion2,CONCATENATE(AM1928,"_VAL_",AB1928))&gt;1,"Empate","")</f>
        <v>Empate</v>
      </c>
      <c r="AS1928" s="63" t="str">
        <f t="shared" si="23173"/>
        <v/>
      </c>
      <c r="AT1928" s="59" t="str">
        <f t="shared" si="22533"/>
        <v>ALI_125_SEG_13_</v>
      </c>
      <c r="AU1928" s="63">
        <f t="shared" ref="AU1928" si="23258">IF(AND(COUNTIF(Codificacion3,AT1928)&lt;AO1928),1,COUNTIF(Codificacion3,AT1928))</f>
        <v>1</v>
      </c>
      <c r="AV1928" s="62" t="str">
        <f t="shared" si="22535"/>
        <v>No Seleccionada</v>
      </c>
      <c r="AW1928" s="53"/>
      <c r="AX1928" s="51" t="str">
        <f t="shared" si="22536"/>
        <v>ALI_125_SEG_13VERDADERO</v>
      </c>
      <c r="AY1928" s="51">
        <f t="shared" si="22517"/>
        <v>2</v>
      </c>
      <c r="AZ1928" s="64" t="b">
        <f t="shared" si="22537"/>
        <v>1</v>
      </c>
    </row>
    <row r="1929" spans="1:52" x14ac:dyDescent="0.2">
      <c r="A1929" s="50" t="b">
        <f t="shared" ref="A1929:A2017" si="23259">IF(AV1929="Cotizacion Seleccionada",CONCATENATE("ALI_",C1929,"_SEG_",I1929),FALSE)</f>
        <v>0</v>
      </c>
      <c r="B1929" s="51" t="s">
        <v>156</v>
      </c>
      <c r="C1929" s="52">
        <v>125</v>
      </c>
      <c r="D1929" s="52">
        <f t="shared" ref="D1929" si="23260">IF(ISERROR(VLOOKUP(E1929,Proveedores,2,FALSE)),"",VLOOKUP(E1929,Proveedores,2,FALSE))</f>
        <v>2095</v>
      </c>
      <c r="E1929" s="53" t="s">
        <v>157</v>
      </c>
      <c r="F1929" s="54">
        <v>486</v>
      </c>
      <c r="G1929" s="53" t="s">
        <v>56</v>
      </c>
      <c r="H1929" s="53" t="s">
        <v>77</v>
      </c>
      <c r="I1929" s="52">
        <v>14</v>
      </c>
      <c r="J1929" s="53" t="s">
        <v>58</v>
      </c>
      <c r="K1929" s="55">
        <v>44835</v>
      </c>
      <c r="L1929" s="56">
        <v>9558</v>
      </c>
      <c r="M1929" s="56">
        <v>11402</v>
      </c>
      <c r="N1929" s="56">
        <v>6692</v>
      </c>
      <c r="O1929" s="56">
        <v>564</v>
      </c>
      <c r="P1929" s="57">
        <v>598</v>
      </c>
      <c r="Q1929" s="58">
        <v>0</v>
      </c>
      <c r="R1929" s="57">
        <v>598</v>
      </c>
      <c r="S1929" s="57">
        <v>598</v>
      </c>
      <c r="T1929" s="58">
        <v>0</v>
      </c>
      <c r="U1929" s="57">
        <v>598</v>
      </c>
      <c r="V1929" s="57">
        <v>598</v>
      </c>
      <c r="W1929" s="58">
        <v>0</v>
      </c>
      <c r="X1929" s="57">
        <v>598</v>
      </c>
      <c r="Y1929" s="57">
        <v>598</v>
      </c>
      <c r="Z1929" s="58">
        <v>0</v>
      </c>
      <c r="AA1929" s="57">
        <v>598</v>
      </c>
      <c r="AB1929" s="57">
        <v>16873168</v>
      </c>
      <c r="AC1929" s="53" t="str">
        <f t="shared" si="22519"/>
        <v>Registro Valido</v>
      </c>
      <c r="AD1929" s="57">
        <f t="shared" ref="AD1929" si="23261">IF(OR(ISERROR(VLOOKUP(CONCATENATE("ALI_",$C1929,"_SEG_",$I1929,"_PROV_",$D1929),Catalogo_Precios,AD$8,FALSE)),L1929=0),0,VLOOKUP(CONCATENATE("ALI_",$C1929,"_SEG_",$I1929,"_PROV_",$D1929),Catalogo_Precios,AD$8,FALSE))</f>
        <v>598</v>
      </c>
      <c r="AE1929" s="57">
        <f t="shared" ref="AE1929" si="23262">IF(OR(ISERROR(VLOOKUP(CONCATENATE("ALI_",$C1929,"_SEG_",$I1929,"_PROV_",$D1929),Catalogo_Precios,AE$8,FALSE)),M1929=0),0,VLOOKUP(CONCATENATE("ALI_",$C1929,"_SEG_",$I1929,"_PROV_",$D1929),Catalogo_Precios,AE$8,FALSE))</f>
        <v>598</v>
      </c>
      <c r="AF1929" s="57">
        <f t="shared" ref="AF1929" si="23263">IF(OR(ISERROR(VLOOKUP(CONCATENATE("ALI_",$C1929,"_SEG_",$I1929,"_PROV_",$D1929),Catalogo_Precios,AF$8,FALSE)),N1929=0),0,VLOOKUP(CONCATENATE("ALI_",$C1929,"_SEG_",$I1929,"_PROV_",$D1929),Catalogo_Precios,AF$8,FALSE))</f>
        <v>598</v>
      </c>
      <c r="AG1929" s="57">
        <f t="shared" ref="AG1929" si="23264">IF(OR(ISERROR(VLOOKUP(CONCATENATE("ALI_",$C1929,"_SEG_",$I1929,"_PROV_",$D1929),Catalogo_Precios,AG$8,FALSE)),O1929=0),0,VLOOKUP(CONCATENATE("ALI_",$C1929,"_SEG_",$I1929,"_PROV_",$D1929),Catalogo_Precios,AG$8,FALSE))</f>
        <v>598</v>
      </c>
      <c r="AH1929" s="57">
        <f t="shared" ref="AH1929" si="23265">IF(OR(ISERROR(VLOOKUP(CONCATENATE("ALI_",$C1929,"_SEG_",$I1929,"_PROV_",$D1929),Catalogo_Precios,AH$8,FALSE)),L1929=0),0,VLOOKUP(CONCATENATE("ALI_",$C1929,"_SEG_",$I1929,"_PROV_",$D1929),Catalogo_Precios,AH$8,FALSE))</f>
        <v>598</v>
      </c>
      <c r="AI1929" s="57">
        <f t="shared" ref="AI1929" si="23266">IF(OR(ISERROR(VLOOKUP(CONCATENATE("ALI_",$C1929,"_SEG_",$I1929,"_PROV_",$D1929),Catalogo_Precios,AI$8,FALSE)),M1929=0),0,VLOOKUP(CONCATENATE("ALI_",$C1929,"_SEG_",$I1929,"_PROV_",$D1929),Catalogo_Precios,AI$8,FALSE))</f>
        <v>598</v>
      </c>
      <c r="AJ1929" s="57">
        <f t="shared" ref="AJ1929" si="23267">IF(OR(ISERROR(VLOOKUP(CONCATENATE("ALI_",$C1929,"_SEG_",$I1929,"_PROV_",$D1929),Catalogo_Precios,AJ$8,FALSE)),N1929=0),0,VLOOKUP(CONCATENATE("ALI_",$C1929,"_SEG_",$I1929,"_PROV_",$D1929),Catalogo_Precios,AJ$8,FALSE))</f>
        <v>598</v>
      </c>
      <c r="AK1929" s="57">
        <f t="shared" ref="AK1929" si="23268">IF(OR(ISERROR(VLOOKUP(CONCATENATE("ALI_",$C1929,"_SEG_",$I1929,"_PROV_",$D1929),Catalogo_Precios,AK$8,FALSE)),O1929=0),0,VLOOKUP(CONCATENATE("ALI_",$C1929,"_SEG_",$I1929,"_PROV_",$D1929),Catalogo_Precios,AK$8,FALSE))</f>
        <v>598</v>
      </c>
      <c r="AL1929" s="53"/>
      <c r="AM1929" s="59" t="str">
        <f t="shared" si="22528"/>
        <v>ALI_125_SEG_14</v>
      </c>
      <c r="AN1929" s="59" t="str">
        <f t="shared" si="22529"/>
        <v>ALI_125_SEG_14_VAL_16873168</v>
      </c>
      <c r="AO1929" s="60">
        <f t="shared" ref="AO1929" si="23269">IF(OR(AB1929="",AB1929=0),0,COUNTIF(Codificacion,AM1929))</f>
        <v>2</v>
      </c>
      <c r="AP1929" s="61">
        <f t="array" ref="AP1929">MIN(IF(Codificacion=AM1929,Total_Cotizacion,""))</f>
        <v>16873168</v>
      </c>
      <c r="AQ1929" s="62" t="b">
        <f t="shared" si="22531"/>
        <v>1</v>
      </c>
      <c r="AR1929" s="51" t="str">
        <f t="shared" ref="AR1929" si="23270">IF(COUNTIF(Codificacion2,CONCATENATE(AM1929,"_VAL_",AB1929))&gt;1,"Empate","")</f>
        <v>Empate</v>
      </c>
      <c r="AS1929" s="63" t="str">
        <f t="shared" si="23173"/>
        <v/>
      </c>
      <c r="AT1929" s="59" t="str">
        <f t="shared" si="22533"/>
        <v>ALI_125_SEG_14_</v>
      </c>
      <c r="AU1929" s="63">
        <f t="shared" ref="AU1929" si="23271">IF(AND(COUNTIF(Codificacion3,AT1929)&lt;AO1929),1,COUNTIF(Codificacion3,AT1929))</f>
        <v>1</v>
      </c>
      <c r="AV1929" s="62" t="str">
        <f t="shared" si="22535"/>
        <v>No Seleccionada</v>
      </c>
      <c r="AW1929" s="53"/>
      <c r="AX1929" s="51" t="str">
        <f t="shared" si="22536"/>
        <v>ALI_125_SEG_14VERDADERO</v>
      </c>
      <c r="AY1929" s="51">
        <f t="shared" si="22517"/>
        <v>2</v>
      </c>
      <c r="AZ1929" s="64" t="b">
        <f t="shared" si="22537"/>
        <v>1</v>
      </c>
    </row>
    <row r="1930" spans="1:52" x14ac:dyDescent="0.2">
      <c r="A1930" s="50" t="b">
        <f t="shared" si="23259"/>
        <v>0</v>
      </c>
      <c r="B1930" s="51" t="s">
        <v>156</v>
      </c>
      <c r="C1930" s="52">
        <v>125</v>
      </c>
      <c r="D1930" s="52">
        <f t="shared" ref="D1930" si="23272">IF(ISERROR(VLOOKUP(E1930,Proveedores,2,FALSE)),"",VLOOKUP(E1930,Proveedores,2,FALSE))</f>
        <v>2095</v>
      </c>
      <c r="E1930" s="53" t="s">
        <v>157</v>
      </c>
      <c r="F1930" s="54">
        <v>487</v>
      </c>
      <c r="G1930" s="53" t="s">
        <v>56</v>
      </c>
      <c r="H1930" s="53" t="s">
        <v>77</v>
      </c>
      <c r="I1930" s="52">
        <v>15</v>
      </c>
      <c r="J1930" s="53" t="s">
        <v>58</v>
      </c>
      <c r="K1930" s="55">
        <v>44835</v>
      </c>
      <c r="L1930" s="56">
        <v>9037</v>
      </c>
      <c r="M1930" s="56">
        <v>10781</v>
      </c>
      <c r="N1930" s="56">
        <v>6328</v>
      </c>
      <c r="O1930" s="56">
        <v>534</v>
      </c>
      <c r="P1930" s="57">
        <v>598</v>
      </c>
      <c r="Q1930" s="58">
        <v>0</v>
      </c>
      <c r="R1930" s="57">
        <v>598</v>
      </c>
      <c r="S1930" s="57">
        <v>598</v>
      </c>
      <c r="T1930" s="58">
        <v>0</v>
      </c>
      <c r="U1930" s="57">
        <v>598</v>
      </c>
      <c r="V1930" s="57">
        <v>598</v>
      </c>
      <c r="W1930" s="58">
        <v>0</v>
      </c>
      <c r="X1930" s="57">
        <v>598</v>
      </c>
      <c r="Y1930" s="57">
        <v>598</v>
      </c>
      <c r="Z1930" s="58">
        <v>0</v>
      </c>
      <c r="AA1930" s="57">
        <v>598</v>
      </c>
      <c r="AB1930" s="57">
        <v>15954640</v>
      </c>
      <c r="AC1930" s="53" t="str">
        <f t="shared" si="22519"/>
        <v>Registro Valido</v>
      </c>
      <c r="AD1930" s="57">
        <f t="shared" ref="AD1930" si="23273">IF(OR(ISERROR(VLOOKUP(CONCATENATE("ALI_",$C1930,"_SEG_",$I1930,"_PROV_",$D1930),Catalogo_Precios,AD$8,FALSE)),L1930=0),0,VLOOKUP(CONCATENATE("ALI_",$C1930,"_SEG_",$I1930,"_PROV_",$D1930),Catalogo_Precios,AD$8,FALSE))</f>
        <v>598</v>
      </c>
      <c r="AE1930" s="57">
        <f t="shared" ref="AE1930" si="23274">IF(OR(ISERROR(VLOOKUP(CONCATENATE("ALI_",$C1930,"_SEG_",$I1930,"_PROV_",$D1930),Catalogo_Precios,AE$8,FALSE)),M1930=0),0,VLOOKUP(CONCATENATE("ALI_",$C1930,"_SEG_",$I1930,"_PROV_",$D1930),Catalogo_Precios,AE$8,FALSE))</f>
        <v>598</v>
      </c>
      <c r="AF1930" s="57">
        <f t="shared" ref="AF1930" si="23275">IF(OR(ISERROR(VLOOKUP(CONCATENATE("ALI_",$C1930,"_SEG_",$I1930,"_PROV_",$D1930),Catalogo_Precios,AF$8,FALSE)),N1930=0),0,VLOOKUP(CONCATENATE("ALI_",$C1930,"_SEG_",$I1930,"_PROV_",$D1930),Catalogo_Precios,AF$8,FALSE))</f>
        <v>598</v>
      </c>
      <c r="AG1930" s="57">
        <f t="shared" ref="AG1930" si="23276">IF(OR(ISERROR(VLOOKUP(CONCATENATE("ALI_",$C1930,"_SEG_",$I1930,"_PROV_",$D1930),Catalogo_Precios,AG$8,FALSE)),O1930=0),0,VLOOKUP(CONCATENATE("ALI_",$C1930,"_SEG_",$I1930,"_PROV_",$D1930),Catalogo_Precios,AG$8,FALSE))</f>
        <v>598</v>
      </c>
      <c r="AH1930" s="57">
        <f t="shared" ref="AH1930" si="23277">IF(OR(ISERROR(VLOOKUP(CONCATENATE("ALI_",$C1930,"_SEG_",$I1930,"_PROV_",$D1930),Catalogo_Precios,AH$8,FALSE)),L1930=0),0,VLOOKUP(CONCATENATE("ALI_",$C1930,"_SEG_",$I1930,"_PROV_",$D1930),Catalogo_Precios,AH$8,FALSE))</f>
        <v>598</v>
      </c>
      <c r="AI1930" s="57">
        <f t="shared" ref="AI1930" si="23278">IF(OR(ISERROR(VLOOKUP(CONCATENATE("ALI_",$C1930,"_SEG_",$I1930,"_PROV_",$D1930),Catalogo_Precios,AI$8,FALSE)),M1930=0),0,VLOOKUP(CONCATENATE("ALI_",$C1930,"_SEG_",$I1930,"_PROV_",$D1930),Catalogo_Precios,AI$8,FALSE))</f>
        <v>598</v>
      </c>
      <c r="AJ1930" s="57">
        <f t="shared" ref="AJ1930" si="23279">IF(OR(ISERROR(VLOOKUP(CONCATENATE("ALI_",$C1930,"_SEG_",$I1930,"_PROV_",$D1930),Catalogo_Precios,AJ$8,FALSE)),N1930=0),0,VLOOKUP(CONCATENATE("ALI_",$C1930,"_SEG_",$I1930,"_PROV_",$D1930),Catalogo_Precios,AJ$8,FALSE))</f>
        <v>598</v>
      </c>
      <c r="AK1930" s="57">
        <f t="shared" ref="AK1930" si="23280">IF(OR(ISERROR(VLOOKUP(CONCATENATE("ALI_",$C1930,"_SEG_",$I1930,"_PROV_",$D1930),Catalogo_Precios,AK$8,FALSE)),O1930=0),0,VLOOKUP(CONCATENATE("ALI_",$C1930,"_SEG_",$I1930,"_PROV_",$D1930),Catalogo_Precios,AK$8,FALSE))</f>
        <v>598</v>
      </c>
      <c r="AL1930" s="53"/>
      <c r="AM1930" s="59" t="str">
        <f t="shared" si="22528"/>
        <v>ALI_125_SEG_15</v>
      </c>
      <c r="AN1930" s="59" t="str">
        <f t="shared" si="22529"/>
        <v>ALI_125_SEG_15_VAL_15954640</v>
      </c>
      <c r="AO1930" s="60">
        <f t="shared" ref="AO1930" si="23281">IF(OR(AB1930="",AB1930=0),0,COUNTIF(Codificacion,AM1930))</f>
        <v>2</v>
      </c>
      <c r="AP1930" s="61">
        <f t="array" ref="AP1930">MIN(IF(Codificacion=AM1930,Total_Cotizacion,""))</f>
        <v>15954640</v>
      </c>
      <c r="AQ1930" s="62" t="b">
        <f t="shared" si="22531"/>
        <v>1</v>
      </c>
      <c r="AR1930" s="51" t="str">
        <f t="shared" ref="AR1930" si="23282">IF(COUNTIF(Codificacion2,CONCATENATE(AM1930,"_VAL_",AB1930))&gt;1,"Empate","")</f>
        <v>Empate</v>
      </c>
      <c r="AS1930" s="63" t="str">
        <f t="shared" si="23173"/>
        <v/>
      </c>
      <c r="AT1930" s="59" t="str">
        <f t="shared" si="22533"/>
        <v>ALI_125_SEG_15_</v>
      </c>
      <c r="AU1930" s="63">
        <f t="shared" ref="AU1930" si="23283">IF(AND(COUNTIF(Codificacion3,AT1930)&lt;AO1930),1,COUNTIF(Codificacion3,AT1930))</f>
        <v>1</v>
      </c>
      <c r="AV1930" s="62" t="str">
        <f t="shared" si="22535"/>
        <v>No Seleccionada</v>
      </c>
      <c r="AW1930" s="53"/>
      <c r="AX1930" s="51" t="str">
        <f t="shared" si="22536"/>
        <v>ALI_125_SEG_15VERDADERO</v>
      </c>
      <c r="AY1930" s="51">
        <f t="shared" si="22517"/>
        <v>2</v>
      </c>
      <c r="AZ1930" s="64" t="b">
        <f t="shared" si="22537"/>
        <v>1</v>
      </c>
    </row>
    <row r="1931" spans="1:52" x14ac:dyDescent="0.2">
      <c r="A1931" s="50" t="b">
        <f t="shared" si="23259"/>
        <v>0</v>
      </c>
      <c r="B1931" s="51" t="s">
        <v>156</v>
      </c>
      <c r="C1931" s="52">
        <v>124</v>
      </c>
      <c r="D1931" s="52">
        <f t="shared" ref="D1931" si="23284">IF(ISERROR(VLOOKUP(E1931,Proveedores,2,FALSE)),"",VLOOKUP(E1931,Proveedores,2,FALSE))</f>
        <v>2095</v>
      </c>
      <c r="E1931" s="53" t="s">
        <v>157</v>
      </c>
      <c r="F1931" s="54">
        <v>503</v>
      </c>
      <c r="G1931" s="53" t="s">
        <v>56</v>
      </c>
      <c r="H1931" s="53" t="s">
        <v>79</v>
      </c>
      <c r="I1931" s="52">
        <v>4</v>
      </c>
      <c r="J1931" s="53" t="s">
        <v>58</v>
      </c>
      <c r="K1931" s="55">
        <v>44835</v>
      </c>
      <c r="L1931" s="56">
        <v>7430</v>
      </c>
      <c r="M1931" s="56">
        <v>8863</v>
      </c>
      <c r="N1931" s="56">
        <v>5203</v>
      </c>
      <c r="O1931" s="56">
        <v>439</v>
      </c>
      <c r="P1931" s="57">
        <v>246</v>
      </c>
      <c r="Q1931" s="58">
        <v>0.2</v>
      </c>
      <c r="R1931" s="57">
        <v>196.8</v>
      </c>
      <c r="S1931" s="57">
        <v>733</v>
      </c>
      <c r="T1931" s="58">
        <v>0.2</v>
      </c>
      <c r="U1931" s="57">
        <v>586.4</v>
      </c>
      <c r="V1931" s="57">
        <v>733</v>
      </c>
      <c r="W1931" s="58">
        <v>0.2</v>
      </c>
      <c r="X1931" s="57">
        <v>586.4</v>
      </c>
      <c r="Y1931" s="57">
        <v>733</v>
      </c>
      <c r="Z1931" s="58">
        <v>0.2</v>
      </c>
      <c r="AA1931" s="57">
        <v>586.4</v>
      </c>
      <c r="AB1931" s="57">
        <v>9967956</v>
      </c>
      <c r="AC1931" s="53" t="str">
        <f t="shared" si="22519"/>
        <v>Registro Valido</v>
      </c>
      <c r="AD1931" s="57">
        <f t="shared" ref="AD1931" si="23285">IF(OR(ISERROR(VLOOKUP(CONCATENATE("ALI_",$C1931,"_SEG_",$I1931,"_PROV_",$D1931),Catalogo_Precios,AD$8,FALSE)),L1931=0),0,VLOOKUP(CONCATENATE("ALI_",$C1931,"_SEG_",$I1931,"_PROV_",$D1931),Catalogo_Precios,AD$8,FALSE))</f>
        <v>246</v>
      </c>
      <c r="AE1931" s="57">
        <f t="shared" ref="AE1931" si="23286">IF(OR(ISERROR(VLOOKUP(CONCATENATE("ALI_",$C1931,"_SEG_",$I1931,"_PROV_",$D1931),Catalogo_Precios,AE$8,FALSE)),M1931=0),0,VLOOKUP(CONCATENATE("ALI_",$C1931,"_SEG_",$I1931,"_PROV_",$D1931),Catalogo_Precios,AE$8,FALSE))</f>
        <v>733</v>
      </c>
      <c r="AF1931" s="57">
        <f t="shared" ref="AF1931" si="23287">IF(OR(ISERROR(VLOOKUP(CONCATENATE("ALI_",$C1931,"_SEG_",$I1931,"_PROV_",$D1931),Catalogo_Precios,AF$8,FALSE)),N1931=0),0,VLOOKUP(CONCATENATE("ALI_",$C1931,"_SEG_",$I1931,"_PROV_",$D1931),Catalogo_Precios,AF$8,FALSE))</f>
        <v>733</v>
      </c>
      <c r="AG1931" s="57">
        <f t="shared" ref="AG1931" si="23288">IF(OR(ISERROR(VLOOKUP(CONCATENATE("ALI_",$C1931,"_SEG_",$I1931,"_PROV_",$D1931),Catalogo_Precios,AG$8,FALSE)),O1931=0),0,VLOOKUP(CONCATENATE("ALI_",$C1931,"_SEG_",$I1931,"_PROV_",$D1931),Catalogo_Precios,AG$8,FALSE))</f>
        <v>733</v>
      </c>
      <c r="AH1931" s="57">
        <f t="shared" ref="AH1931" si="23289">IF(OR(ISERROR(VLOOKUP(CONCATENATE("ALI_",$C1931,"_SEG_",$I1931,"_PROV_",$D1931),Catalogo_Precios,AH$8,FALSE)),L1931=0),0,VLOOKUP(CONCATENATE("ALI_",$C1931,"_SEG_",$I1931,"_PROV_",$D1931),Catalogo_Precios,AH$8,FALSE))</f>
        <v>246</v>
      </c>
      <c r="AI1931" s="57">
        <f t="shared" ref="AI1931" si="23290">IF(OR(ISERROR(VLOOKUP(CONCATENATE("ALI_",$C1931,"_SEG_",$I1931,"_PROV_",$D1931),Catalogo_Precios,AI$8,FALSE)),M1931=0),0,VLOOKUP(CONCATENATE("ALI_",$C1931,"_SEG_",$I1931,"_PROV_",$D1931),Catalogo_Precios,AI$8,FALSE))</f>
        <v>733</v>
      </c>
      <c r="AJ1931" s="57">
        <f t="shared" ref="AJ1931" si="23291">IF(OR(ISERROR(VLOOKUP(CONCATENATE("ALI_",$C1931,"_SEG_",$I1931,"_PROV_",$D1931),Catalogo_Precios,AJ$8,FALSE)),N1931=0),0,VLOOKUP(CONCATENATE("ALI_",$C1931,"_SEG_",$I1931,"_PROV_",$D1931),Catalogo_Precios,AJ$8,FALSE))</f>
        <v>733</v>
      </c>
      <c r="AK1931" s="57">
        <f t="shared" ref="AK1931" si="23292">IF(OR(ISERROR(VLOOKUP(CONCATENATE("ALI_",$C1931,"_SEG_",$I1931,"_PROV_",$D1931),Catalogo_Precios,AK$8,FALSE)),O1931=0),0,VLOOKUP(CONCATENATE("ALI_",$C1931,"_SEG_",$I1931,"_PROV_",$D1931),Catalogo_Precios,AK$8,FALSE))</f>
        <v>733</v>
      </c>
      <c r="AL1931" s="53"/>
      <c r="AM1931" s="59" t="str">
        <f t="shared" si="22528"/>
        <v>ALI_124_SEG_4</v>
      </c>
      <c r="AN1931" s="59" t="str">
        <f t="shared" si="22529"/>
        <v>ALI_124_SEG_4_VAL_9967956</v>
      </c>
      <c r="AO1931" s="60">
        <f t="shared" ref="AO1931" si="23293">IF(OR(AB1931="",AB1931=0),0,COUNTIF(Codificacion,AM1931))</f>
        <v>4</v>
      </c>
      <c r="AP1931" s="61">
        <f t="array" ref="AP1931">MIN(IF(Codificacion=AM1931,Total_Cotizacion,""))</f>
        <v>9967956</v>
      </c>
      <c r="AQ1931" s="62" t="b">
        <f t="shared" si="22531"/>
        <v>1</v>
      </c>
      <c r="AR1931" s="51" t="str">
        <f t="shared" ref="AR1931" si="23294">IF(COUNTIF(Codificacion2,CONCATENATE(AM1931,"_VAL_",AB1931))&gt;1,"Empate","")</f>
        <v>Empate</v>
      </c>
      <c r="AS1931" s="63" t="str">
        <f t="shared" si="23173"/>
        <v/>
      </c>
      <c r="AT1931" s="59" t="str">
        <f t="shared" si="22533"/>
        <v>ALI_124_SEG_4_</v>
      </c>
      <c r="AU1931" s="63">
        <f t="shared" ref="AU1931" si="23295">IF(AND(COUNTIF(Codificacion3,AT1931)&lt;AO1931),1,COUNTIF(Codificacion3,AT1931))</f>
        <v>1</v>
      </c>
      <c r="AV1931" s="62" t="str">
        <f t="shared" si="22535"/>
        <v>No Seleccionada</v>
      </c>
      <c r="AW1931" s="53"/>
      <c r="AX1931" s="51" t="str">
        <f t="shared" si="22536"/>
        <v>ALI_124_SEG_4VERDADERO</v>
      </c>
      <c r="AY1931" s="51">
        <f t="shared" ref="AY1931:AY1994" si="23296">COUNTIF(AX$10:AX$2017,CONCATENATE(AM1931,AQ1931))</f>
        <v>2</v>
      </c>
      <c r="AZ1931" s="64" t="b">
        <f t="shared" si="22537"/>
        <v>0</v>
      </c>
    </row>
    <row r="1932" spans="1:52" x14ac:dyDescent="0.2">
      <c r="A1932" s="50" t="str">
        <f t="shared" si="23259"/>
        <v>ALI_124_SEG_5</v>
      </c>
      <c r="B1932" s="51" t="s">
        <v>156</v>
      </c>
      <c r="C1932" s="52">
        <v>124</v>
      </c>
      <c r="D1932" s="52">
        <f t="shared" ref="D1932" si="23297">IF(ISERROR(VLOOKUP(E1932,Proveedores,2,FALSE)),"",VLOOKUP(E1932,Proveedores,2,FALSE))</f>
        <v>2095</v>
      </c>
      <c r="E1932" s="53" t="s">
        <v>157</v>
      </c>
      <c r="F1932" s="54">
        <v>504</v>
      </c>
      <c r="G1932" s="53" t="s">
        <v>56</v>
      </c>
      <c r="H1932" s="53" t="s">
        <v>79</v>
      </c>
      <c r="I1932" s="52">
        <v>5</v>
      </c>
      <c r="J1932" s="53" t="s">
        <v>58</v>
      </c>
      <c r="K1932" s="55">
        <v>44835</v>
      </c>
      <c r="L1932" s="56">
        <v>6908</v>
      </c>
      <c r="M1932" s="56">
        <v>8240</v>
      </c>
      <c r="N1932" s="56">
        <v>4837</v>
      </c>
      <c r="O1932" s="56">
        <v>408</v>
      </c>
      <c r="P1932" s="57">
        <v>246</v>
      </c>
      <c r="Q1932" s="58">
        <v>0.2</v>
      </c>
      <c r="R1932" s="57">
        <v>196.8</v>
      </c>
      <c r="S1932" s="57">
        <v>733</v>
      </c>
      <c r="T1932" s="58">
        <v>0.2</v>
      </c>
      <c r="U1932" s="57">
        <v>586.4</v>
      </c>
      <c r="V1932" s="57">
        <v>733</v>
      </c>
      <c r="W1932" s="58">
        <v>0.2</v>
      </c>
      <c r="X1932" s="57">
        <v>586.4</v>
      </c>
      <c r="Y1932" s="57">
        <v>733</v>
      </c>
      <c r="Z1932" s="58">
        <v>0.2</v>
      </c>
      <c r="AA1932" s="57">
        <v>586.4</v>
      </c>
      <c r="AB1932" s="57">
        <v>9267098.3999999985</v>
      </c>
      <c r="AC1932" s="53" t="str">
        <f t="shared" ref="AC1932:AC1995" si="23298">IF(OR(AB1932=0,AB1932=""),"Registro No Valido","Registro Valido")</f>
        <v>Registro Valido</v>
      </c>
      <c r="AD1932" s="57">
        <f t="shared" ref="AD1932" si="23299">IF(OR(ISERROR(VLOOKUP(CONCATENATE("ALI_",$C1932,"_SEG_",$I1932,"_PROV_",$D1932),Catalogo_Precios,AD$8,FALSE)),L1932=0),0,VLOOKUP(CONCATENATE("ALI_",$C1932,"_SEG_",$I1932,"_PROV_",$D1932),Catalogo_Precios,AD$8,FALSE))</f>
        <v>246</v>
      </c>
      <c r="AE1932" s="57">
        <f t="shared" ref="AE1932" si="23300">IF(OR(ISERROR(VLOOKUP(CONCATENATE("ALI_",$C1932,"_SEG_",$I1932,"_PROV_",$D1932),Catalogo_Precios,AE$8,FALSE)),M1932=0),0,VLOOKUP(CONCATENATE("ALI_",$C1932,"_SEG_",$I1932,"_PROV_",$D1932),Catalogo_Precios,AE$8,FALSE))</f>
        <v>733</v>
      </c>
      <c r="AF1932" s="57">
        <f t="shared" ref="AF1932" si="23301">IF(OR(ISERROR(VLOOKUP(CONCATENATE("ALI_",$C1932,"_SEG_",$I1932,"_PROV_",$D1932),Catalogo_Precios,AF$8,FALSE)),N1932=0),0,VLOOKUP(CONCATENATE("ALI_",$C1932,"_SEG_",$I1932,"_PROV_",$D1932),Catalogo_Precios,AF$8,FALSE))</f>
        <v>733</v>
      </c>
      <c r="AG1932" s="57">
        <f t="shared" ref="AG1932" si="23302">IF(OR(ISERROR(VLOOKUP(CONCATENATE("ALI_",$C1932,"_SEG_",$I1932,"_PROV_",$D1932),Catalogo_Precios,AG$8,FALSE)),O1932=0),0,VLOOKUP(CONCATENATE("ALI_",$C1932,"_SEG_",$I1932,"_PROV_",$D1932),Catalogo_Precios,AG$8,FALSE))</f>
        <v>733</v>
      </c>
      <c r="AH1932" s="57">
        <f t="shared" ref="AH1932" si="23303">IF(OR(ISERROR(VLOOKUP(CONCATENATE("ALI_",$C1932,"_SEG_",$I1932,"_PROV_",$D1932),Catalogo_Precios,AH$8,FALSE)),L1932=0),0,VLOOKUP(CONCATENATE("ALI_",$C1932,"_SEG_",$I1932,"_PROV_",$D1932),Catalogo_Precios,AH$8,FALSE))</f>
        <v>246</v>
      </c>
      <c r="AI1932" s="57">
        <f t="shared" ref="AI1932" si="23304">IF(OR(ISERROR(VLOOKUP(CONCATENATE("ALI_",$C1932,"_SEG_",$I1932,"_PROV_",$D1932),Catalogo_Precios,AI$8,FALSE)),M1932=0),0,VLOOKUP(CONCATENATE("ALI_",$C1932,"_SEG_",$I1932,"_PROV_",$D1932),Catalogo_Precios,AI$8,FALSE))</f>
        <v>733</v>
      </c>
      <c r="AJ1932" s="57">
        <f t="shared" ref="AJ1932" si="23305">IF(OR(ISERROR(VLOOKUP(CONCATENATE("ALI_",$C1932,"_SEG_",$I1932,"_PROV_",$D1932),Catalogo_Precios,AJ$8,FALSE)),N1932=0),0,VLOOKUP(CONCATENATE("ALI_",$C1932,"_SEG_",$I1932,"_PROV_",$D1932),Catalogo_Precios,AJ$8,FALSE))</f>
        <v>733</v>
      </c>
      <c r="AK1932" s="57">
        <f t="shared" ref="AK1932" si="23306">IF(OR(ISERROR(VLOOKUP(CONCATENATE("ALI_",$C1932,"_SEG_",$I1932,"_PROV_",$D1932),Catalogo_Precios,AK$8,FALSE)),O1932=0),0,VLOOKUP(CONCATENATE("ALI_",$C1932,"_SEG_",$I1932,"_PROV_",$D1932),Catalogo_Precios,AK$8,FALSE))</f>
        <v>733</v>
      </c>
      <c r="AL1932" s="53"/>
      <c r="AM1932" s="59" t="str">
        <f t="shared" ref="AM1932:AM1995" si="23307">IF(AC1932="Registro Valido",CONCATENATE("ALI_",C1932,"_SEG_",I1932),"Registro No Valido")</f>
        <v>ALI_124_SEG_5</v>
      </c>
      <c r="AN1932" s="59" t="str">
        <f t="shared" ref="AN1932:AN1995" si="23308">IF(AC1932="Registro Valido",CONCATENATE("ALI_",C1932,"_SEG_",I1932,"_VAL_",AB1932),"Registro No Valido")</f>
        <v>ALI_124_SEG_5_VAL_9267098.4</v>
      </c>
      <c r="AO1932" s="60">
        <f t="shared" ref="AO1932" si="23309">IF(OR(AB1932="",AB1932=0),0,COUNTIF(Codificacion,AM1932))</f>
        <v>4</v>
      </c>
      <c r="AP1932" s="61">
        <f t="array" ref="AP1932">MIN(IF(Codificacion=AM1932,Total_Cotizacion,""))</f>
        <v>9267098.3999999985</v>
      </c>
      <c r="AQ1932" s="62" t="b">
        <f t="shared" ref="AQ1932:AQ1995" si="23310">IF(AND(AO1932&gt;0,AB1932&lt;&gt;""),AP1932=AB1932,"")</f>
        <v>1</v>
      </c>
      <c r="AR1932" s="51" t="str">
        <f t="shared" ref="AR1932" si="23311">IF(COUNTIF(Codificacion2,CONCATENATE(AM1932,"_VAL_",AB1932))&gt;1,"Empate","")</f>
        <v/>
      </c>
      <c r="AS1932" s="63" t="str">
        <f t="shared" si="23173"/>
        <v>X</v>
      </c>
      <c r="AT1932" s="59" t="str">
        <f t="shared" ref="AT1932:AT1995" si="23312">IF(AC1932="Registro Valido",CONCATENATE("ALI_",C1932,"_SEG_",I1932,"_",AS1932),"Registro No Valido")</f>
        <v>ALI_124_SEG_5_X</v>
      </c>
      <c r="AU1932" s="63">
        <f t="shared" ref="AU1932" si="23313">IF(AND(COUNTIF(Codificacion3,AT1932)&lt;AO1932),1,COUNTIF(Codificacion3,AT1932))</f>
        <v>1</v>
      </c>
      <c r="AV1932" s="62" t="str">
        <f t="shared" ref="AV1932:AV1995" si="23314">IF(AND(AU1932=1,AS1932="X"),"Cotizacion Seleccionada","No Seleccionada")</f>
        <v>Cotizacion Seleccionada</v>
      </c>
      <c r="AW1932" s="53"/>
      <c r="AX1932" s="51" t="str">
        <f t="shared" ref="AX1932:AX1995" si="23315">CONCATENATE(AM1932,AQ1932)</f>
        <v>ALI_124_SEG_5VERDADERO</v>
      </c>
      <c r="AY1932" s="51">
        <f t="shared" si="23296"/>
        <v>1</v>
      </c>
      <c r="AZ1932" s="64" t="b">
        <f t="shared" ref="AZ1932:AZ1995" si="23316">AO1932=AY1932</f>
        <v>0</v>
      </c>
    </row>
    <row r="1933" spans="1:52" x14ac:dyDescent="0.2">
      <c r="A1933" s="50" t="b">
        <f t="shared" si="23259"/>
        <v>0</v>
      </c>
      <c r="B1933" s="51" t="s">
        <v>156</v>
      </c>
      <c r="C1933" s="52">
        <v>124</v>
      </c>
      <c r="D1933" s="52">
        <f t="shared" ref="D1933" si="23317">IF(ISERROR(VLOOKUP(E1933,Proveedores,2,FALSE)),"",VLOOKUP(E1933,Proveedores,2,FALSE))</f>
        <v>2095</v>
      </c>
      <c r="E1933" s="53" t="s">
        <v>157</v>
      </c>
      <c r="F1933" s="54">
        <v>505</v>
      </c>
      <c r="G1933" s="53" t="s">
        <v>56</v>
      </c>
      <c r="H1933" s="53" t="s">
        <v>79</v>
      </c>
      <c r="I1933" s="52">
        <v>6</v>
      </c>
      <c r="J1933" s="53" t="s">
        <v>58</v>
      </c>
      <c r="K1933" s="55">
        <v>44835</v>
      </c>
      <c r="L1933" s="56">
        <v>7477</v>
      </c>
      <c r="M1933" s="56">
        <v>8920</v>
      </c>
      <c r="N1933" s="56">
        <v>5236</v>
      </c>
      <c r="O1933" s="56">
        <v>442</v>
      </c>
      <c r="P1933" s="57">
        <v>246</v>
      </c>
      <c r="Q1933" s="58">
        <v>0</v>
      </c>
      <c r="R1933" s="57">
        <v>246</v>
      </c>
      <c r="S1933" s="57">
        <v>733</v>
      </c>
      <c r="T1933" s="58">
        <v>0</v>
      </c>
      <c r="U1933" s="57">
        <v>733</v>
      </c>
      <c r="V1933" s="57">
        <v>733</v>
      </c>
      <c r="W1933" s="58">
        <v>0</v>
      </c>
      <c r="X1933" s="57">
        <v>733</v>
      </c>
      <c r="Y1933" s="57">
        <v>733</v>
      </c>
      <c r="Z1933" s="58">
        <v>0</v>
      </c>
      <c r="AA1933" s="57">
        <v>733</v>
      </c>
      <c r="AB1933" s="57">
        <v>12539676</v>
      </c>
      <c r="AC1933" s="53" t="str">
        <f t="shared" si="23298"/>
        <v>Registro Valido</v>
      </c>
      <c r="AD1933" s="57">
        <f t="shared" ref="AD1933" si="23318">IF(OR(ISERROR(VLOOKUP(CONCATENATE("ALI_",$C1933,"_SEG_",$I1933,"_PROV_",$D1933),Catalogo_Precios,AD$8,FALSE)),L1933=0),0,VLOOKUP(CONCATENATE("ALI_",$C1933,"_SEG_",$I1933,"_PROV_",$D1933),Catalogo_Precios,AD$8,FALSE))</f>
        <v>246</v>
      </c>
      <c r="AE1933" s="57">
        <f t="shared" ref="AE1933" si="23319">IF(OR(ISERROR(VLOOKUP(CONCATENATE("ALI_",$C1933,"_SEG_",$I1933,"_PROV_",$D1933),Catalogo_Precios,AE$8,FALSE)),M1933=0),0,VLOOKUP(CONCATENATE("ALI_",$C1933,"_SEG_",$I1933,"_PROV_",$D1933),Catalogo_Precios,AE$8,FALSE))</f>
        <v>733</v>
      </c>
      <c r="AF1933" s="57">
        <f t="shared" ref="AF1933" si="23320">IF(OR(ISERROR(VLOOKUP(CONCATENATE("ALI_",$C1933,"_SEG_",$I1933,"_PROV_",$D1933),Catalogo_Precios,AF$8,FALSE)),N1933=0),0,VLOOKUP(CONCATENATE("ALI_",$C1933,"_SEG_",$I1933,"_PROV_",$D1933),Catalogo_Precios,AF$8,FALSE))</f>
        <v>733</v>
      </c>
      <c r="AG1933" s="57">
        <f t="shared" ref="AG1933" si="23321">IF(OR(ISERROR(VLOOKUP(CONCATENATE("ALI_",$C1933,"_SEG_",$I1933,"_PROV_",$D1933),Catalogo_Precios,AG$8,FALSE)),O1933=0),0,VLOOKUP(CONCATENATE("ALI_",$C1933,"_SEG_",$I1933,"_PROV_",$D1933),Catalogo_Precios,AG$8,FALSE))</f>
        <v>733</v>
      </c>
      <c r="AH1933" s="57">
        <f t="shared" ref="AH1933" si="23322">IF(OR(ISERROR(VLOOKUP(CONCATENATE("ALI_",$C1933,"_SEG_",$I1933,"_PROV_",$D1933),Catalogo_Precios,AH$8,FALSE)),L1933=0),0,VLOOKUP(CONCATENATE("ALI_",$C1933,"_SEG_",$I1933,"_PROV_",$D1933),Catalogo_Precios,AH$8,FALSE))</f>
        <v>246</v>
      </c>
      <c r="AI1933" s="57">
        <f t="shared" ref="AI1933" si="23323">IF(OR(ISERROR(VLOOKUP(CONCATENATE("ALI_",$C1933,"_SEG_",$I1933,"_PROV_",$D1933),Catalogo_Precios,AI$8,FALSE)),M1933=0),0,VLOOKUP(CONCATENATE("ALI_",$C1933,"_SEG_",$I1933,"_PROV_",$D1933),Catalogo_Precios,AI$8,FALSE))</f>
        <v>733</v>
      </c>
      <c r="AJ1933" s="57">
        <f t="shared" ref="AJ1933" si="23324">IF(OR(ISERROR(VLOOKUP(CONCATENATE("ALI_",$C1933,"_SEG_",$I1933,"_PROV_",$D1933),Catalogo_Precios,AJ$8,FALSE)),N1933=0),0,VLOOKUP(CONCATENATE("ALI_",$C1933,"_SEG_",$I1933,"_PROV_",$D1933),Catalogo_Precios,AJ$8,FALSE))</f>
        <v>733</v>
      </c>
      <c r="AK1933" s="57">
        <f t="shared" ref="AK1933" si="23325">IF(OR(ISERROR(VLOOKUP(CONCATENATE("ALI_",$C1933,"_SEG_",$I1933,"_PROV_",$D1933),Catalogo_Precios,AK$8,FALSE)),O1933=0),0,VLOOKUP(CONCATENATE("ALI_",$C1933,"_SEG_",$I1933,"_PROV_",$D1933),Catalogo_Precios,AK$8,FALSE))</f>
        <v>733</v>
      </c>
      <c r="AL1933" s="53"/>
      <c r="AM1933" s="59" t="str">
        <f t="shared" si="23307"/>
        <v>ALI_124_SEG_6</v>
      </c>
      <c r="AN1933" s="59" t="str">
        <f t="shared" si="23308"/>
        <v>ALI_124_SEG_6_VAL_12539676</v>
      </c>
      <c r="AO1933" s="60">
        <f t="shared" ref="AO1933" si="23326">IF(OR(AB1933="",AB1933=0),0,COUNTIF(Codificacion,AM1933))</f>
        <v>4</v>
      </c>
      <c r="AP1933" s="61">
        <f t="array" ref="AP1933">MIN(IF(Codificacion=AM1933,Total_Cotizacion,""))</f>
        <v>10031740.800000001</v>
      </c>
      <c r="AQ1933" s="62" t="b">
        <f t="shared" si="23310"/>
        <v>0</v>
      </c>
      <c r="AR1933" s="51" t="str">
        <f t="shared" ref="AR1933" si="23327">IF(COUNTIF(Codificacion2,CONCATENATE(AM1933,"_VAL_",AB1933))&gt;1,"Empate","")</f>
        <v>Empate</v>
      </c>
      <c r="AS1933" s="63" t="str">
        <f t="shared" si="23173"/>
        <v/>
      </c>
      <c r="AT1933" s="59" t="str">
        <f t="shared" si="23312"/>
        <v>ALI_124_SEG_6_</v>
      </c>
      <c r="AU1933" s="63">
        <f t="shared" ref="AU1933" si="23328">IF(AND(COUNTIF(Codificacion3,AT1933)&lt;AO1933),1,COUNTIF(Codificacion3,AT1933))</f>
        <v>1</v>
      </c>
      <c r="AV1933" s="62" t="str">
        <f t="shared" si="23314"/>
        <v>No Seleccionada</v>
      </c>
      <c r="AW1933" s="53"/>
      <c r="AX1933" s="51" t="str">
        <f t="shared" si="23315"/>
        <v>ALI_124_SEG_6FALSO</v>
      </c>
      <c r="AY1933" s="51">
        <f t="shared" si="23296"/>
        <v>3</v>
      </c>
      <c r="AZ1933" s="64" t="b">
        <f t="shared" si="23316"/>
        <v>0</v>
      </c>
    </row>
    <row r="1934" spans="1:52" x14ac:dyDescent="0.2">
      <c r="A1934" s="50" t="str">
        <f t="shared" si="23259"/>
        <v>ALI_124_SEG_7</v>
      </c>
      <c r="B1934" s="51" t="s">
        <v>156</v>
      </c>
      <c r="C1934" s="52">
        <v>124</v>
      </c>
      <c r="D1934" s="52">
        <f t="shared" ref="D1934" si="23329">IF(ISERROR(VLOOKUP(E1934,Proveedores,2,FALSE)),"",VLOOKUP(E1934,Proveedores,2,FALSE))</f>
        <v>2095</v>
      </c>
      <c r="E1934" s="53" t="s">
        <v>157</v>
      </c>
      <c r="F1934" s="54">
        <v>506</v>
      </c>
      <c r="G1934" s="53" t="s">
        <v>56</v>
      </c>
      <c r="H1934" s="53" t="s">
        <v>79</v>
      </c>
      <c r="I1934" s="52">
        <v>7</v>
      </c>
      <c r="J1934" s="53" t="s">
        <v>58</v>
      </c>
      <c r="K1934" s="55">
        <v>44835</v>
      </c>
      <c r="L1934" s="56">
        <v>7635</v>
      </c>
      <c r="M1934" s="56">
        <v>9109</v>
      </c>
      <c r="N1934" s="56">
        <v>5347</v>
      </c>
      <c r="O1934" s="56">
        <v>450</v>
      </c>
      <c r="P1934" s="57">
        <v>246</v>
      </c>
      <c r="Q1934" s="58">
        <v>0.2</v>
      </c>
      <c r="R1934" s="57">
        <v>196.8</v>
      </c>
      <c r="S1934" s="57">
        <v>733</v>
      </c>
      <c r="T1934" s="58">
        <v>0.2</v>
      </c>
      <c r="U1934" s="57">
        <v>586.4</v>
      </c>
      <c r="V1934" s="57">
        <v>733</v>
      </c>
      <c r="W1934" s="58">
        <v>0.2</v>
      </c>
      <c r="X1934" s="57">
        <v>586.4</v>
      </c>
      <c r="Y1934" s="57">
        <v>733</v>
      </c>
      <c r="Z1934" s="58">
        <v>0.2</v>
      </c>
      <c r="AA1934" s="57">
        <v>586.4</v>
      </c>
      <c r="AB1934" s="57">
        <v>10243446.399999999</v>
      </c>
      <c r="AC1934" s="53" t="str">
        <f t="shared" si="23298"/>
        <v>Registro Valido</v>
      </c>
      <c r="AD1934" s="57">
        <f t="shared" ref="AD1934" si="23330">IF(OR(ISERROR(VLOOKUP(CONCATENATE("ALI_",$C1934,"_SEG_",$I1934,"_PROV_",$D1934),Catalogo_Precios,AD$8,FALSE)),L1934=0),0,VLOOKUP(CONCATENATE("ALI_",$C1934,"_SEG_",$I1934,"_PROV_",$D1934),Catalogo_Precios,AD$8,FALSE))</f>
        <v>246</v>
      </c>
      <c r="AE1934" s="57">
        <f t="shared" ref="AE1934" si="23331">IF(OR(ISERROR(VLOOKUP(CONCATENATE("ALI_",$C1934,"_SEG_",$I1934,"_PROV_",$D1934),Catalogo_Precios,AE$8,FALSE)),M1934=0),0,VLOOKUP(CONCATENATE("ALI_",$C1934,"_SEG_",$I1934,"_PROV_",$D1934),Catalogo_Precios,AE$8,FALSE))</f>
        <v>733</v>
      </c>
      <c r="AF1934" s="57">
        <f t="shared" ref="AF1934" si="23332">IF(OR(ISERROR(VLOOKUP(CONCATENATE("ALI_",$C1934,"_SEG_",$I1934,"_PROV_",$D1934),Catalogo_Precios,AF$8,FALSE)),N1934=0),0,VLOOKUP(CONCATENATE("ALI_",$C1934,"_SEG_",$I1934,"_PROV_",$D1934),Catalogo_Precios,AF$8,FALSE))</f>
        <v>733</v>
      </c>
      <c r="AG1934" s="57">
        <f t="shared" ref="AG1934" si="23333">IF(OR(ISERROR(VLOOKUP(CONCATENATE("ALI_",$C1934,"_SEG_",$I1934,"_PROV_",$D1934),Catalogo_Precios,AG$8,FALSE)),O1934=0),0,VLOOKUP(CONCATENATE("ALI_",$C1934,"_SEG_",$I1934,"_PROV_",$D1934),Catalogo_Precios,AG$8,FALSE))</f>
        <v>733</v>
      </c>
      <c r="AH1934" s="57">
        <f t="shared" ref="AH1934" si="23334">IF(OR(ISERROR(VLOOKUP(CONCATENATE("ALI_",$C1934,"_SEG_",$I1934,"_PROV_",$D1934),Catalogo_Precios,AH$8,FALSE)),L1934=0),0,VLOOKUP(CONCATENATE("ALI_",$C1934,"_SEG_",$I1934,"_PROV_",$D1934),Catalogo_Precios,AH$8,FALSE))</f>
        <v>246</v>
      </c>
      <c r="AI1934" s="57">
        <f t="shared" ref="AI1934" si="23335">IF(OR(ISERROR(VLOOKUP(CONCATENATE("ALI_",$C1934,"_SEG_",$I1934,"_PROV_",$D1934),Catalogo_Precios,AI$8,FALSE)),M1934=0),0,VLOOKUP(CONCATENATE("ALI_",$C1934,"_SEG_",$I1934,"_PROV_",$D1934),Catalogo_Precios,AI$8,FALSE))</f>
        <v>733</v>
      </c>
      <c r="AJ1934" s="57">
        <f t="shared" ref="AJ1934" si="23336">IF(OR(ISERROR(VLOOKUP(CONCATENATE("ALI_",$C1934,"_SEG_",$I1934,"_PROV_",$D1934),Catalogo_Precios,AJ$8,FALSE)),N1934=0),0,VLOOKUP(CONCATENATE("ALI_",$C1934,"_SEG_",$I1934,"_PROV_",$D1934),Catalogo_Precios,AJ$8,FALSE))</f>
        <v>733</v>
      </c>
      <c r="AK1934" s="57">
        <f t="shared" ref="AK1934" si="23337">IF(OR(ISERROR(VLOOKUP(CONCATENATE("ALI_",$C1934,"_SEG_",$I1934,"_PROV_",$D1934),Catalogo_Precios,AK$8,FALSE)),O1934=0),0,VLOOKUP(CONCATENATE("ALI_",$C1934,"_SEG_",$I1934,"_PROV_",$D1934),Catalogo_Precios,AK$8,FALSE))</f>
        <v>733</v>
      </c>
      <c r="AL1934" s="53"/>
      <c r="AM1934" s="59" t="str">
        <f t="shared" si="23307"/>
        <v>ALI_124_SEG_7</v>
      </c>
      <c r="AN1934" s="59" t="str">
        <f t="shared" si="23308"/>
        <v>ALI_124_SEG_7_VAL_10243446.4</v>
      </c>
      <c r="AO1934" s="60">
        <f t="shared" ref="AO1934" si="23338">IF(OR(AB1934="",AB1934=0),0,COUNTIF(Codificacion,AM1934))</f>
        <v>4</v>
      </c>
      <c r="AP1934" s="61">
        <f t="array" ref="AP1934">MIN(IF(Codificacion=AM1934,Total_Cotizacion,""))</f>
        <v>10243446.399999999</v>
      </c>
      <c r="AQ1934" s="62" t="b">
        <f t="shared" si="23310"/>
        <v>1</v>
      </c>
      <c r="AR1934" s="51" t="str">
        <f t="shared" ref="AR1934" si="23339">IF(COUNTIF(Codificacion2,CONCATENATE(AM1934,"_VAL_",AB1934))&gt;1,"Empate","")</f>
        <v/>
      </c>
      <c r="AS1934" s="63" t="str">
        <f t="shared" si="23173"/>
        <v>X</v>
      </c>
      <c r="AT1934" s="59" t="str">
        <f t="shared" si="23312"/>
        <v>ALI_124_SEG_7_X</v>
      </c>
      <c r="AU1934" s="63">
        <f t="shared" ref="AU1934" si="23340">IF(AND(COUNTIF(Codificacion3,AT1934)&lt;AO1934),1,COUNTIF(Codificacion3,AT1934))</f>
        <v>1</v>
      </c>
      <c r="AV1934" s="62" t="str">
        <f t="shared" si="23314"/>
        <v>Cotizacion Seleccionada</v>
      </c>
      <c r="AW1934" s="53"/>
      <c r="AX1934" s="51" t="str">
        <f t="shared" si="23315"/>
        <v>ALI_124_SEG_7VERDADERO</v>
      </c>
      <c r="AY1934" s="51">
        <f t="shared" si="23296"/>
        <v>1</v>
      </c>
      <c r="AZ1934" s="64" t="b">
        <f t="shared" si="23316"/>
        <v>0</v>
      </c>
    </row>
    <row r="1935" spans="1:52" x14ac:dyDescent="0.2">
      <c r="A1935" s="50" t="b">
        <f t="shared" si="23259"/>
        <v>0</v>
      </c>
      <c r="B1935" s="51" t="s">
        <v>156</v>
      </c>
      <c r="C1935" s="52">
        <v>124</v>
      </c>
      <c r="D1935" s="52">
        <f t="shared" ref="D1935" si="23341">IF(ISERROR(VLOOKUP(E1935,Proveedores,2,FALSE)),"",VLOOKUP(E1935,Proveedores,2,FALSE))</f>
        <v>2095</v>
      </c>
      <c r="E1935" s="53" t="s">
        <v>157</v>
      </c>
      <c r="F1935" s="54">
        <v>507</v>
      </c>
      <c r="G1935" s="53" t="s">
        <v>56</v>
      </c>
      <c r="H1935" s="53" t="s">
        <v>79</v>
      </c>
      <c r="I1935" s="52">
        <v>8</v>
      </c>
      <c r="J1935" s="53" t="s">
        <v>58</v>
      </c>
      <c r="K1935" s="55">
        <v>44835</v>
      </c>
      <c r="L1935" s="56">
        <v>7370</v>
      </c>
      <c r="M1935" s="56">
        <v>8791</v>
      </c>
      <c r="N1935" s="56">
        <v>5161</v>
      </c>
      <c r="O1935" s="56">
        <v>435</v>
      </c>
      <c r="P1935" s="57">
        <v>246</v>
      </c>
      <c r="Q1935" s="58">
        <v>0</v>
      </c>
      <c r="R1935" s="57">
        <v>246</v>
      </c>
      <c r="S1935" s="57">
        <v>733</v>
      </c>
      <c r="T1935" s="58">
        <v>0</v>
      </c>
      <c r="U1935" s="57">
        <v>733</v>
      </c>
      <c r="V1935" s="57">
        <v>733</v>
      </c>
      <c r="W1935" s="58">
        <v>0</v>
      </c>
      <c r="X1935" s="57">
        <v>733</v>
      </c>
      <c r="Y1935" s="57">
        <v>733</v>
      </c>
      <c r="Z1935" s="58">
        <v>0</v>
      </c>
      <c r="AA1935" s="57">
        <v>733</v>
      </c>
      <c r="AB1935" s="57">
        <v>12358691</v>
      </c>
      <c r="AC1935" s="53" t="str">
        <f t="shared" si="23298"/>
        <v>Registro Valido</v>
      </c>
      <c r="AD1935" s="57">
        <f t="shared" ref="AD1935" si="23342">IF(OR(ISERROR(VLOOKUP(CONCATENATE("ALI_",$C1935,"_SEG_",$I1935,"_PROV_",$D1935),Catalogo_Precios,AD$8,FALSE)),L1935=0),0,VLOOKUP(CONCATENATE("ALI_",$C1935,"_SEG_",$I1935,"_PROV_",$D1935),Catalogo_Precios,AD$8,FALSE))</f>
        <v>246</v>
      </c>
      <c r="AE1935" s="57">
        <f t="shared" ref="AE1935" si="23343">IF(OR(ISERROR(VLOOKUP(CONCATENATE("ALI_",$C1935,"_SEG_",$I1935,"_PROV_",$D1935),Catalogo_Precios,AE$8,FALSE)),M1935=0),0,VLOOKUP(CONCATENATE("ALI_",$C1935,"_SEG_",$I1935,"_PROV_",$D1935),Catalogo_Precios,AE$8,FALSE))</f>
        <v>733</v>
      </c>
      <c r="AF1935" s="57">
        <f t="shared" ref="AF1935" si="23344">IF(OR(ISERROR(VLOOKUP(CONCATENATE("ALI_",$C1935,"_SEG_",$I1935,"_PROV_",$D1935),Catalogo_Precios,AF$8,FALSE)),N1935=0),0,VLOOKUP(CONCATENATE("ALI_",$C1935,"_SEG_",$I1935,"_PROV_",$D1935),Catalogo_Precios,AF$8,FALSE))</f>
        <v>733</v>
      </c>
      <c r="AG1935" s="57">
        <f t="shared" ref="AG1935" si="23345">IF(OR(ISERROR(VLOOKUP(CONCATENATE("ALI_",$C1935,"_SEG_",$I1935,"_PROV_",$D1935),Catalogo_Precios,AG$8,FALSE)),O1935=0),0,VLOOKUP(CONCATENATE("ALI_",$C1935,"_SEG_",$I1935,"_PROV_",$D1935),Catalogo_Precios,AG$8,FALSE))</f>
        <v>733</v>
      </c>
      <c r="AH1935" s="57">
        <f t="shared" ref="AH1935" si="23346">IF(OR(ISERROR(VLOOKUP(CONCATENATE("ALI_",$C1935,"_SEG_",$I1935,"_PROV_",$D1935),Catalogo_Precios,AH$8,FALSE)),L1935=0),0,VLOOKUP(CONCATENATE("ALI_",$C1935,"_SEG_",$I1935,"_PROV_",$D1935),Catalogo_Precios,AH$8,FALSE))</f>
        <v>246</v>
      </c>
      <c r="AI1935" s="57">
        <f t="shared" ref="AI1935" si="23347">IF(OR(ISERROR(VLOOKUP(CONCATENATE("ALI_",$C1935,"_SEG_",$I1935,"_PROV_",$D1935),Catalogo_Precios,AI$8,FALSE)),M1935=0),0,VLOOKUP(CONCATENATE("ALI_",$C1935,"_SEG_",$I1935,"_PROV_",$D1935),Catalogo_Precios,AI$8,FALSE))</f>
        <v>733</v>
      </c>
      <c r="AJ1935" s="57">
        <f t="shared" ref="AJ1935" si="23348">IF(OR(ISERROR(VLOOKUP(CONCATENATE("ALI_",$C1935,"_SEG_",$I1935,"_PROV_",$D1935),Catalogo_Precios,AJ$8,FALSE)),N1935=0),0,VLOOKUP(CONCATENATE("ALI_",$C1935,"_SEG_",$I1935,"_PROV_",$D1935),Catalogo_Precios,AJ$8,FALSE))</f>
        <v>733</v>
      </c>
      <c r="AK1935" s="57">
        <f t="shared" ref="AK1935" si="23349">IF(OR(ISERROR(VLOOKUP(CONCATENATE("ALI_",$C1935,"_SEG_",$I1935,"_PROV_",$D1935),Catalogo_Precios,AK$8,FALSE)),O1935=0),0,VLOOKUP(CONCATENATE("ALI_",$C1935,"_SEG_",$I1935,"_PROV_",$D1935),Catalogo_Precios,AK$8,FALSE))</f>
        <v>733</v>
      </c>
      <c r="AL1935" s="53"/>
      <c r="AM1935" s="59" t="str">
        <f t="shared" si="23307"/>
        <v>ALI_124_SEG_8</v>
      </c>
      <c r="AN1935" s="59" t="str">
        <f t="shared" si="23308"/>
        <v>ALI_124_SEG_8_VAL_12358691</v>
      </c>
      <c r="AO1935" s="60">
        <f t="shared" ref="AO1935" si="23350">IF(OR(AB1935="",AB1935=0),0,COUNTIF(Codificacion,AM1935))</f>
        <v>4</v>
      </c>
      <c r="AP1935" s="61">
        <f t="array" ref="AP1935">MIN(IF(Codificacion=AM1935,Total_Cotizacion,""))</f>
        <v>9886952.7999999989</v>
      </c>
      <c r="AQ1935" s="62" t="b">
        <f t="shared" si="23310"/>
        <v>0</v>
      </c>
      <c r="AR1935" s="51" t="str">
        <f t="shared" ref="AR1935" si="23351">IF(COUNTIF(Codificacion2,CONCATENATE(AM1935,"_VAL_",AB1935))&gt;1,"Empate","")</f>
        <v>Empate</v>
      </c>
      <c r="AS1935" s="63" t="str">
        <f t="shared" si="23173"/>
        <v/>
      </c>
      <c r="AT1935" s="59" t="str">
        <f t="shared" si="23312"/>
        <v>ALI_124_SEG_8_</v>
      </c>
      <c r="AU1935" s="63">
        <f t="shared" ref="AU1935" si="23352">IF(AND(COUNTIF(Codificacion3,AT1935)&lt;AO1935),1,COUNTIF(Codificacion3,AT1935))</f>
        <v>1</v>
      </c>
      <c r="AV1935" s="62" t="str">
        <f t="shared" si="23314"/>
        <v>No Seleccionada</v>
      </c>
      <c r="AW1935" s="53"/>
      <c r="AX1935" s="51" t="str">
        <f t="shared" si="23315"/>
        <v>ALI_124_SEG_8FALSO</v>
      </c>
      <c r="AY1935" s="51">
        <f t="shared" si="23296"/>
        <v>3</v>
      </c>
      <c r="AZ1935" s="64" t="b">
        <f t="shared" si="23316"/>
        <v>0</v>
      </c>
    </row>
    <row r="1936" spans="1:52" x14ac:dyDescent="0.2">
      <c r="A1936" s="50" t="str">
        <f t="shared" si="23259"/>
        <v>ALI_124_SEG_9</v>
      </c>
      <c r="B1936" s="51" t="s">
        <v>156</v>
      </c>
      <c r="C1936" s="52">
        <v>124</v>
      </c>
      <c r="D1936" s="52">
        <f t="shared" ref="D1936" si="23353">IF(ISERROR(VLOOKUP(E1936,Proveedores,2,FALSE)),"",VLOOKUP(E1936,Proveedores,2,FALSE))</f>
        <v>2095</v>
      </c>
      <c r="E1936" s="53" t="s">
        <v>157</v>
      </c>
      <c r="F1936" s="54">
        <v>508</v>
      </c>
      <c r="G1936" s="53" t="s">
        <v>56</v>
      </c>
      <c r="H1936" s="53" t="s">
        <v>79</v>
      </c>
      <c r="I1936" s="52">
        <v>9</v>
      </c>
      <c r="J1936" s="53" t="s">
        <v>58</v>
      </c>
      <c r="K1936" s="55">
        <v>44835</v>
      </c>
      <c r="L1936" s="56">
        <v>7448</v>
      </c>
      <c r="M1936" s="56">
        <v>8884</v>
      </c>
      <c r="N1936" s="56">
        <v>5215</v>
      </c>
      <c r="O1936" s="56">
        <v>439</v>
      </c>
      <c r="P1936" s="57">
        <v>246</v>
      </c>
      <c r="Q1936" s="58">
        <v>0.2</v>
      </c>
      <c r="R1936" s="57">
        <v>196.8</v>
      </c>
      <c r="S1936" s="57">
        <v>733</v>
      </c>
      <c r="T1936" s="58">
        <v>0.2</v>
      </c>
      <c r="U1936" s="57">
        <v>586.4</v>
      </c>
      <c r="V1936" s="57">
        <v>733</v>
      </c>
      <c r="W1936" s="58">
        <v>0.2</v>
      </c>
      <c r="X1936" s="57">
        <v>586.4</v>
      </c>
      <c r="Y1936" s="57">
        <v>733</v>
      </c>
      <c r="Z1936" s="58">
        <v>0.2</v>
      </c>
      <c r="AA1936" s="57">
        <v>586.4</v>
      </c>
      <c r="AB1936" s="57">
        <v>9990849.5999999996</v>
      </c>
      <c r="AC1936" s="53" t="str">
        <f t="shared" si="23298"/>
        <v>Registro Valido</v>
      </c>
      <c r="AD1936" s="57">
        <f t="shared" ref="AD1936" si="23354">IF(OR(ISERROR(VLOOKUP(CONCATENATE("ALI_",$C1936,"_SEG_",$I1936,"_PROV_",$D1936),Catalogo_Precios,AD$8,FALSE)),L1936=0),0,VLOOKUP(CONCATENATE("ALI_",$C1936,"_SEG_",$I1936,"_PROV_",$D1936),Catalogo_Precios,AD$8,FALSE))</f>
        <v>246</v>
      </c>
      <c r="AE1936" s="57">
        <f t="shared" ref="AE1936" si="23355">IF(OR(ISERROR(VLOOKUP(CONCATENATE("ALI_",$C1936,"_SEG_",$I1936,"_PROV_",$D1936),Catalogo_Precios,AE$8,FALSE)),M1936=0),0,VLOOKUP(CONCATENATE("ALI_",$C1936,"_SEG_",$I1936,"_PROV_",$D1936),Catalogo_Precios,AE$8,FALSE))</f>
        <v>733</v>
      </c>
      <c r="AF1936" s="57">
        <f t="shared" ref="AF1936" si="23356">IF(OR(ISERROR(VLOOKUP(CONCATENATE("ALI_",$C1936,"_SEG_",$I1936,"_PROV_",$D1936),Catalogo_Precios,AF$8,FALSE)),N1936=0),0,VLOOKUP(CONCATENATE("ALI_",$C1936,"_SEG_",$I1936,"_PROV_",$D1936),Catalogo_Precios,AF$8,FALSE))</f>
        <v>733</v>
      </c>
      <c r="AG1936" s="57">
        <f t="shared" ref="AG1936" si="23357">IF(OR(ISERROR(VLOOKUP(CONCATENATE("ALI_",$C1936,"_SEG_",$I1936,"_PROV_",$D1936),Catalogo_Precios,AG$8,FALSE)),O1936=0),0,VLOOKUP(CONCATENATE("ALI_",$C1936,"_SEG_",$I1936,"_PROV_",$D1936),Catalogo_Precios,AG$8,FALSE))</f>
        <v>733</v>
      </c>
      <c r="AH1936" s="57">
        <f t="shared" ref="AH1936" si="23358">IF(OR(ISERROR(VLOOKUP(CONCATENATE("ALI_",$C1936,"_SEG_",$I1936,"_PROV_",$D1936),Catalogo_Precios,AH$8,FALSE)),L1936=0),0,VLOOKUP(CONCATENATE("ALI_",$C1936,"_SEG_",$I1936,"_PROV_",$D1936),Catalogo_Precios,AH$8,FALSE))</f>
        <v>246</v>
      </c>
      <c r="AI1936" s="57">
        <f t="shared" ref="AI1936" si="23359">IF(OR(ISERROR(VLOOKUP(CONCATENATE("ALI_",$C1936,"_SEG_",$I1936,"_PROV_",$D1936),Catalogo_Precios,AI$8,FALSE)),M1936=0),0,VLOOKUP(CONCATENATE("ALI_",$C1936,"_SEG_",$I1936,"_PROV_",$D1936),Catalogo_Precios,AI$8,FALSE))</f>
        <v>733</v>
      </c>
      <c r="AJ1936" s="57">
        <f t="shared" ref="AJ1936" si="23360">IF(OR(ISERROR(VLOOKUP(CONCATENATE("ALI_",$C1936,"_SEG_",$I1936,"_PROV_",$D1936),Catalogo_Precios,AJ$8,FALSE)),N1936=0),0,VLOOKUP(CONCATENATE("ALI_",$C1936,"_SEG_",$I1936,"_PROV_",$D1936),Catalogo_Precios,AJ$8,FALSE))</f>
        <v>733</v>
      </c>
      <c r="AK1936" s="57">
        <f t="shared" ref="AK1936" si="23361">IF(OR(ISERROR(VLOOKUP(CONCATENATE("ALI_",$C1936,"_SEG_",$I1936,"_PROV_",$D1936),Catalogo_Precios,AK$8,FALSE)),O1936=0),0,VLOOKUP(CONCATENATE("ALI_",$C1936,"_SEG_",$I1936,"_PROV_",$D1936),Catalogo_Precios,AK$8,FALSE))</f>
        <v>733</v>
      </c>
      <c r="AL1936" s="53"/>
      <c r="AM1936" s="59" t="str">
        <f t="shared" si="23307"/>
        <v>ALI_124_SEG_9</v>
      </c>
      <c r="AN1936" s="59" t="str">
        <f t="shared" si="23308"/>
        <v>ALI_124_SEG_9_VAL_9990849.6</v>
      </c>
      <c r="AO1936" s="60">
        <f t="shared" ref="AO1936" si="23362">IF(OR(AB1936="",AB1936=0),0,COUNTIF(Codificacion,AM1936))</f>
        <v>4</v>
      </c>
      <c r="AP1936" s="61">
        <f t="array" ref="AP1936">MIN(IF(Codificacion=AM1936,Total_Cotizacion,""))</f>
        <v>9990849.5999999996</v>
      </c>
      <c r="AQ1936" s="62" t="b">
        <f t="shared" si="23310"/>
        <v>1</v>
      </c>
      <c r="AR1936" s="51" t="str">
        <f t="shared" ref="AR1936" si="23363">IF(COUNTIF(Codificacion2,CONCATENATE(AM1936,"_VAL_",AB1936))&gt;1,"Empate","")</f>
        <v/>
      </c>
      <c r="AS1936" s="63" t="str">
        <f t="shared" si="23173"/>
        <v>X</v>
      </c>
      <c r="AT1936" s="59" t="str">
        <f t="shared" si="23312"/>
        <v>ALI_124_SEG_9_X</v>
      </c>
      <c r="AU1936" s="63">
        <f t="shared" ref="AU1936" si="23364">IF(AND(COUNTIF(Codificacion3,AT1936)&lt;AO1936),1,COUNTIF(Codificacion3,AT1936))</f>
        <v>1</v>
      </c>
      <c r="AV1936" s="62" t="str">
        <f t="shared" si="23314"/>
        <v>Cotizacion Seleccionada</v>
      </c>
      <c r="AW1936" s="53"/>
      <c r="AX1936" s="51" t="str">
        <f t="shared" si="23315"/>
        <v>ALI_124_SEG_9VERDADERO</v>
      </c>
      <c r="AY1936" s="51">
        <f t="shared" si="23296"/>
        <v>1</v>
      </c>
      <c r="AZ1936" s="64" t="b">
        <f t="shared" si="23316"/>
        <v>0</v>
      </c>
    </row>
    <row r="1937" spans="1:52" x14ac:dyDescent="0.2">
      <c r="A1937" s="50" t="b">
        <f t="shared" si="23259"/>
        <v>0</v>
      </c>
      <c r="B1937" s="51" t="s">
        <v>156</v>
      </c>
      <c r="C1937" s="52">
        <v>124</v>
      </c>
      <c r="D1937" s="52">
        <f t="shared" ref="D1937" si="23365">IF(ISERROR(VLOOKUP(E1937,Proveedores,2,FALSE)),"",VLOOKUP(E1937,Proveedores,2,FALSE))</f>
        <v>2095</v>
      </c>
      <c r="E1937" s="53" t="s">
        <v>157</v>
      </c>
      <c r="F1937" s="54">
        <v>509</v>
      </c>
      <c r="G1937" s="53" t="s">
        <v>56</v>
      </c>
      <c r="H1937" s="53" t="s">
        <v>79</v>
      </c>
      <c r="I1937" s="52">
        <v>10</v>
      </c>
      <c r="J1937" s="53" t="s">
        <v>58</v>
      </c>
      <c r="K1937" s="55">
        <v>44835</v>
      </c>
      <c r="L1937" s="56">
        <v>7458</v>
      </c>
      <c r="M1937" s="56">
        <v>8898</v>
      </c>
      <c r="N1937" s="56">
        <v>5223</v>
      </c>
      <c r="O1937" s="56">
        <v>441</v>
      </c>
      <c r="P1937" s="57">
        <v>246</v>
      </c>
      <c r="Q1937" s="58">
        <v>0.2</v>
      </c>
      <c r="R1937" s="57">
        <v>196.8</v>
      </c>
      <c r="S1937" s="57">
        <v>733</v>
      </c>
      <c r="T1937" s="58">
        <v>0.2</v>
      </c>
      <c r="U1937" s="57">
        <v>586.4</v>
      </c>
      <c r="V1937" s="57">
        <v>733</v>
      </c>
      <c r="W1937" s="58">
        <v>0.2</v>
      </c>
      <c r="X1937" s="57">
        <v>586.4</v>
      </c>
      <c r="Y1937" s="57">
        <v>733</v>
      </c>
      <c r="Z1937" s="58">
        <v>0.2</v>
      </c>
      <c r="AA1937" s="57">
        <v>586.4</v>
      </c>
      <c r="AB1937" s="57">
        <v>10006891.200000001</v>
      </c>
      <c r="AC1937" s="53" t="str">
        <f t="shared" si="23298"/>
        <v>Registro Valido</v>
      </c>
      <c r="AD1937" s="57">
        <f t="shared" ref="AD1937" si="23366">IF(OR(ISERROR(VLOOKUP(CONCATENATE("ALI_",$C1937,"_SEG_",$I1937,"_PROV_",$D1937),Catalogo_Precios,AD$8,FALSE)),L1937=0),0,VLOOKUP(CONCATENATE("ALI_",$C1937,"_SEG_",$I1937,"_PROV_",$D1937),Catalogo_Precios,AD$8,FALSE))</f>
        <v>246</v>
      </c>
      <c r="AE1937" s="57">
        <f t="shared" ref="AE1937" si="23367">IF(OR(ISERROR(VLOOKUP(CONCATENATE("ALI_",$C1937,"_SEG_",$I1937,"_PROV_",$D1937),Catalogo_Precios,AE$8,FALSE)),M1937=0),0,VLOOKUP(CONCATENATE("ALI_",$C1937,"_SEG_",$I1937,"_PROV_",$D1937),Catalogo_Precios,AE$8,FALSE))</f>
        <v>733</v>
      </c>
      <c r="AF1937" s="57">
        <f t="shared" ref="AF1937" si="23368">IF(OR(ISERROR(VLOOKUP(CONCATENATE("ALI_",$C1937,"_SEG_",$I1937,"_PROV_",$D1937),Catalogo_Precios,AF$8,FALSE)),N1937=0),0,VLOOKUP(CONCATENATE("ALI_",$C1937,"_SEG_",$I1937,"_PROV_",$D1937),Catalogo_Precios,AF$8,FALSE))</f>
        <v>733</v>
      </c>
      <c r="AG1937" s="57">
        <f t="shared" ref="AG1937" si="23369">IF(OR(ISERROR(VLOOKUP(CONCATENATE("ALI_",$C1937,"_SEG_",$I1937,"_PROV_",$D1937),Catalogo_Precios,AG$8,FALSE)),O1937=0),0,VLOOKUP(CONCATENATE("ALI_",$C1937,"_SEG_",$I1937,"_PROV_",$D1937),Catalogo_Precios,AG$8,FALSE))</f>
        <v>733</v>
      </c>
      <c r="AH1937" s="57">
        <f t="shared" ref="AH1937" si="23370">IF(OR(ISERROR(VLOOKUP(CONCATENATE("ALI_",$C1937,"_SEG_",$I1937,"_PROV_",$D1937),Catalogo_Precios,AH$8,FALSE)),L1937=0),0,VLOOKUP(CONCATENATE("ALI_",$C1937,"_SEG_",$I1937,"_PROV_",$D1937),Catalogo_Precios,AH$8,FALSE))</f>
        <v>246</v>
      </c>
      <c r="AI1937" s="57">
        <f t="shared" ref="AI1937" si="23371">IF(OR(ISERROR(VLOOKUP(CONCATENATE("ALI_",$C1937,"_SEG_",$I1937,"_PROV_",$D1937),Catalogo_Precios,AI$8,FALSE)),M1937=0),0,VLOOKUP(CONCATENATE("ALI_",$C1937,"_SEG_",$I1937,"_PROV_",$D1937),Catalogo_Precios,AI$8,FALSE))</f>
        <v>733</v>
      </c>
      <c r="AJ1937" s="57">
        <f t="shared" ref="AJ1937" si="23372">IF(OR(ISERROR(VLOOKUP(CONCATENATE("ALI_",$C1937,"_SEG_",$I1937,"_PROV_",$D1937),Catalogo_Precios,AJ$8,FALSE)),N1937=0),0,VLOOKUP(CONCATENATE("ALI_",$C1937,"_SEG_",$I1937,"_PROV_",$D1937),Catalogo_Precios,AJ$8,FALSE))</f>
        <v>733</v>
      </c>
      <c r="AK1937" s="57">
        <f t="shared" ref="AK1937" si="23373">IF(OR(ISERROR(VLOOKUP(CONCATENATE("ALI_",$C1937,"_SEG_",$I1937,"_PROV_",$D1937),Catalogo_Precios,AK$8,FALSE)),O1937=0),0,VLOOKUP(CONCATENATE("ALI_",$C1937,"_SEG_",$I1937,"_PROV_",$D1937),Catalogo_Precios,AK$8,FALSE))</f>
        <v>733</v>
      </c>
      <c r="AL1937" s="53"/>
      <c r="AM1937" s="59" t="str">
        <f t="shared" si="23307"/>
        <v>ALI_124_SEG_10</v>
      </c>
      <c r="AN1937" s="59" t="str">
        <f t="shared" si="23308"/>
        <v>ALI_124_SEG_10_VAL_10006891.2</v>
      </c>
      <c r="AO1937" s="60">
        <f t="shared" ref="AO1937" si="23374">IF(OR(AB1937="",AB1937=0),0,COUNTIF(Codificacion,AM1937))</f>
        <v>4</v>
      </c>
      <c r="AP1937" s="61">
        <f t="array" ref="AP1937">MIN(IF(Codificacion=AM1937,Total_Cotizacion,""))</f>
        <v>10006891.200000001</v>
      </c>
      <c r="AQ1937" s="62" t="b">
        <f t="shared" si="23310"/>
        <v>1</v>
      </c>
      <c r="AR1937" s="51" t="str">
        <f t="shared" ref="AR1937" si="23375">IF(COUNTIF(Codificacion2,CONCATENATE(AM1937,"_VAL_",AB1937))&gt;1,"Empate","")</f>
        <v>Empate</v>
      </c>
      <c r="AS1937" s="63" t="str">
        <f t="shared" si="23173"/>
        <v/>
      </c>
      <c r="AT1937" s="59" t="str">
        <f t="shared" si="23312"/>
        <v>ALI_124_SEG_10_</v>
      </c>
      <c r="AU1937" s="63">
        <f t="shared" ref="AU1937" si="23376">IF(AND(COUNTIF(Codificacion3,AT1937)&lt;AO1937),1,COUNTIF(Codificacion3,AT1937))</f>
        <v>1</v>
      </c>
      <c r="AV1937" s="62" t="str">
        <f t="shared" si="23314"/>
        <v>No Seleccionada</v>
      </c>
      <c r="AW1937" s="53"/>
      <c r="AX1937" s="51" t="str">
        <f t="shared" si="23315"/>
        <v>ALI_124_SEG_10VERDADERO</v>
      </c>
      <c r="AY1937" s="51">
        <f t="shared" si="23296"/>
        <v>2</v>
      </c>
      <c r="AZ1937" s="64" t="b">
        <f t="shared" si="23316"/>
        <v>0</v>
      </c>
    </row>
    <row r="1938" spans="1:52" x14ac:dyDescent="0.2">
      <c r="A1938" s="50" t="str">
        <f t="shared" si="23259"/>
        <v>ALI_124_SEG_11</v>
      </c>
      <c r="B1938" s="51" t="s">
        <v>156</v>
      </c>
      <c r="C1938" s="52">
        <v>124</v>
      </c>
      <c r="D1938" s="52">
        <f t="shared" ref="D1938" si="23377">IF(ISERROR(VLOOKUP(E1938,Proveedores,2,FALSE)),"",VLOOKUP(E1938,Proveedores,2,FALSE))</f>
        <v>2095</v>
      </c>
      <c r="E1938" s="53" t="s">
        <v>157</v>
      </c>
      <c r="F1938" s="54">
        <v>510</v>
      </c>
      <c r="G1938" s="53" t="s">
        <v>56</v>
      </c>
      <c r="H1938" s="53" t="s">
        <v>79</v>
      </c>
      <c r="I1938" s="52">
        <v>11</v>
      </c>
      <c r="J1938" s="53" t="s">
        <v>58</v>
      </c>
      <c r="K1938" s="55">
        <v>44835</v>
      </c>
      <c r="L1938" s="56">
        <v>7346</v>
      </c>
      <c r="M1938" s="56">
        <v>8762</v>
      </c>
      <c r="N1938" s="56">
        <v>5144</v>
      </c>
      <c r="O1938" s="56">
        <v>433</v>
      </c>
      <c r="P1938" s="57">
        <v>246</v>
      </c>
      <c r="Q1938" s="58">
        <v>0.2</v>
      </c>
      <c r="R1938" s="57">
        <v>196.8</v>
      </c>
      <c r="S1938" s="57">
        <v>733</v>
      </c>
      <c r="T1938" s="58">
        <v>0.2</v>
      </c>
      <c r="U1938" s="57">
        <v>586.4</v>
      </c>
      <c r="V1938" s="57">
        <v>733</v>
      </c>
      <c r="W1938" s="58">
        <v>0.2</v>
      </c>
      <c r="X1938" s="57">
        <v>586.4</v>
      </c>
      <c r="Y1938" s="57">
        <v>733</v>
      </c>
      <c r="Z1938" s="58">
        <v>0.2</v>
      </c>
      <c r="AA1938" s="57">
        <v>586.4</v>
      </c>
      <c r="AB1938" s="57">
        <v>9854082.3999999985</v>
      </c>
      <c r="AC1938" s="53" t="str">
        <f t="shared" si="23298"/>
        <v>Registro Valido</v>
      </c>
      <c r="AD1938" s="57">
        <f t="shared" ref="AD1938" si="23378">IF(OR(ISERROR(VLOOKUP(CONCATENATE("ALI_",$C1938,"_SEG_",$I1938,"_PROV_",$D1938),Catalogo_Precios,AD$8,FALSE)),L1938=0),0,VLOOKUP(CONCATENATE("ALI_",$C1938,"_SEG_",$I1938,"_PROV_",$D1938),Catalogo_Precios,AD$8,FALSE))</f>
        <v>246</v>
      </c>
      <c r="AE1938" s="57">
        <f t="shared" ref="AE1938" si="23379">IF(OR(ISERROR(VLOOKUP(CONCATENATE("ALI_",$C1938,"_SEG_",$I1938,"_PROV_",$D1938),Catalogo_Precios,AE$8,FALSE)),M1938=0),0,VLOOKUP(CONCATENATE("ALI_",$C1938,"_SEG_",$I1938,"_PROV_",$D1938),Catalogo_Precios,AE$8,FALSE))</f>
        <v>733</v>
      </c>
      <c r="AF1938" s="57">
        <f t="shared" ref="AF1938" si="23380">IF(OR(ISERROR(VLOOKUP(CONCATENATE("ALI_",$C1938,"_SEG_",$I1938,"_PROV_",$D1938),Catalogo_Precios,AF$8,FALSE)),N1938=0),0,VLOOKUP(CONCATENATE("ALI_",$C1938,"_SEG_",$I1938,"_PROV_",$D1938),Catalogo_Precios,AF$8,FALSE))</f>
        <v>733</v>
      </c>
      <c r="AG1938" s="57">
        <f t="shared" ref="AG1938" si="23381">IF(OR(ISERROR(VLOOKUP(CONCATENATE("ALI_",$C1938,"_SEG_",$I1938,"_PROV_",$D1938),Catalogo_Precios,AG$8,FALSE)),O1938=0),0,VLOOKUP(CONCATENATE("ALI_",$C1938,"_SEG_",$I1938,"_PROV_",$D1938),Catalogo_Precios,AG$8,FALSE))</f>
        <v>733</v>
      </c>
      <c r="AH1938" s="57">
        <f t="shared" ref="AH1938" si="23382">IF(OR(ISERROR(VLOOKUP(CONCATENATE("ALI_",$C1938,"_SEG_",$I1938,"_PROV_",$D1938),Catalogo_Precios,AH$8,FALSE)),L1938=0),0,VLOOKUP(CONCATENATE("ALI_",$C1938,"_SEG_",$I1938,"_PROV_",$D1938),Catalogo_Precios,AH$8,FALSE))</f>
        <v>246</v>
      </c>
      <c r="AI1938" s="57">
        <f t="shared" ref="AI1938" si="23383">IF(OR(ISERROR(VLOOKUP(CONCATENATE("ALI_",$C1938,"_SEG_",$I1938,"_PROV_",$D1938),Catalogo_Precios,AI$8,FALSE)),M1938=0),0,VLOOKUP(CONCATENATE("ALI_",$C1938,"_SEG_",$I1938,"_PROV_",$D1938),Catalogo_Precios,AI$8,FALSE))</f>
        <v>733</v>
      </c>
      <c r="AJ1938" s="57">
        <f t="shared" ref="AJ1938" si="23384">IF(OR(ISERROR(VLOOKUP(CONCATENATE("ALI_",$C1938,"_SEG_",$I1938,"_PROV_",$D1938),Catalogo_Precios,AJ$8,FALSE)),N1938=0),0,VLOOKUP(CONCATENATE("ALI_",$C1938,"_SEG_",$I1938,"_PROV_",$D1938),Catalogo_Precios,AJ$8,FALSE))</f>
        <v>733</v>
      </c>
      <c r="AK1938" s="57">
        <f t="shared" ref="AK1938" si="23385">IF(OR(ISERROR(VLOOKUP(CONCATENATE("ALI_",$C1938,"_SEG_",$I1938,"_PROV_",$D1938),Catalogo_Precios,AK$8,FALSE)),O1938=0),0,VLOOKUP(CONCATENATE("ALI_",$C1938,"_SEG_",$I1938,"_PROV_",$D1938),Catalogo_Precios,AK$8,FALSE))</f>
        <v>733</v>
      </c>
      <c r="AL1938" s="53"/>
      <c r="AM1938" s="59" t="str">
        <f t="shared" si="23307"/>
        <v>ALI_124_SEG_11</v>
      </c>
      <c r="AN1938" s="59" t="str">
        <f t="shared" si="23308"/>
        <v>ALI_124_SEG_11_VAL_9854082.4</v>
      </c>
      <c r="AO1938" s="60">
        <f t="shared" ref="AO1938" si="23386">IF(OR(AB1938="",AB1938=0),0,COUNTIF(Codificacion,AM1938))</f>
        <v>4</v>
      </c>
      <c r="AP1938" s="61">
        <f t="array" ref="AP1938">MIN(IF(Codificacion=AM1938,Total_Cotizacion,""))</f>
        <v>9854082.3999999985</v>
      </c>
      <c r="AQ1938" s="62" t="b">
        <f t="shared" si="23310"/>
        <v>1</v>
      </c>
      <c r="AR1938" s="51" t="str">
        <f t="shared" ref="AR1938" si="23387">IF(COUNTIF(Codificacion2,CONCATENATE(AM1938,"_VAL_",AB1938))&gt;1,"Empate","")</f>
        <v/>
      </c>
      <c r="AS1938" s="63" t="str">
        <f t="shared" si="23173"/>
        <v>X</v>
      </c>
      <c r="AT1938" s="59" t="str">
        <f t="shared" si="23312"/>
        <v>ALI_124_SEG_11_X</v>
      </c>
      <c r="AU1938" s="63">
        <f t="shared" ref="AU1938" si="23388">IF(AND(COUNTIF(Codificacion3,AT1938)&lt;AO1938),1,COUNTIF(Codificacion3,AT1938))</f>
        <v>1</v>
      </c>
      <c r="AV1938" s="62" t="str">
        <f t="shared" si="23314"/>
        <v>Cotizacion Seleccionada</v>
      </c>
      <c r="AW1938" s="53"/>
      <c r="AX1938" s="51" t="str">
        <f t="shared" si="23315"/>
        <v>ALI_124_SEG_11VERDADERO</v>
      </c>
      <c r="AY1938" s="51">
        <f t="shared" si="23296"/>
        <v>1</v>
      </c>
      <c r="AZ1938" s="64" t="b">
        <f t="shared" si="23316"/>
        <v>0</v>
      </c>
    </row>
    <row r="1939" spans="1:52" x14ac:dyDescent="0.2">
      <c r="A1939" s="50" t="b">
        <f t="shared" si="23259"/>
        <v>0</v>
      </c>
      <c r="B1939" s="51" t="s">
        <v>156</v>
      </c>
      <c r="C1939" s="52">
        <v>124</v>
      </c>
      <c r="D1939" s="52">
        <f t="shared" ref="D1939" si="23389">IF(ISERROR(VLOOKUP(E1939,Proveedores,2,FALSE)),"",VLOOKUP(E1939,Proveedores,2,FALSE))</f>
        <v>2095</v>
      </c>
      <c r="E1939" s="53" t="s">
        <v>157</v>
      </c>
      <c r="F1939" s="54">
        <v>511</v>
      </c>
      <c r="G1939" s="53" t="s">
        <v>56</v>
      </c>
      <c r="H1939" s="53" t="s">
        <v>79</v>
      </c>
      <c r="I1939" s="52">
        <v>12</v>
      </c>
      <c r="J1939" s="53" t="s">
        <v>58</v>
      </c>
      <c r="K1939" s="55">
        <v>44835</v>
      </c>
      <c r="L1939" s="56">
        <v>6666</v>
      </c>
      <c r="M1939" s="56">
        <v>7952</v>
      </c>
      <c r="N1939" s="56">
        <v>4667</v>
      </c>
      <c r="O1939" s="56">
        <v>393</v>
      </c>
      <c r="P1939" s="57">
        <v>246</v>
      </c>
      <c r="Q1939" s="58">
        <v>0.2</v>
      </c>
      <c r="R1939" s="57">
        <v>196.8</v>
      </c>
      <c r="S1939" s="57">
        <v>733</v>
      </c>
      <c r="T1939" s="58">
        <v>0.2</v>
      </c>
      <c r="U1939" s="57">
        <v>586.4</v>
      </c>
      <c r="V1939" s="57">
        <v>733</v>
      </c>
      <c r="W1939" s="58">
        <v>0.2</v>
      </c>
      <c r="X1939" s="57">
        <v>586.4</v>
      </c>
      <c r="Y1939" s="57">
        <v>733</v>
      </c>
      <c r="Z1939" s="58">
        <v>0.2</v>
      </c>
      <c r="AA1939" s="57">
        <v>586.4</v>
      </c>
      <c r="AB1939" s="57">
        <v>8942105.5999999978</v>
      </c>
      <c r="AC1939" s="53" t="str">
        <f t="shared" si="23298"/>
        <v>Registro Valido</v>
      </c>
      <c r="AD1939" s="57">
        <f t="shared" ref="AD1939" si="23390">IF(OR(ISERROR(VLOOKUP(CONCATENATE("ALI_",$C1939,"_SEG_",$I1939,"_PROV_",$D1939),Catalogo_Precios,AD$8,FALSE)),L1939=0),0,VLOOKUP(CONCATENATE("ALI_",$C1939,"_SEG_",$I1939,"_PROV_",$D1939),Catalogo_Precios,AD$8,FALSE))</f>
        <v>246</v>
      </c>
      <c r="AE1939" s="57">
        <f t="shared" ref="AE1939" si="23391">IF(OR(ISERROR(VLOOKUP(CONCATENATE("ALI_",$C1939,"_SEG_",$I1939,"_PROV_",$D1939),Catalogo_Precios,AE$8,FALSE)),M1939=0),0,VLOOKUP(CONCATENATE("ALI_",$C1939,"_SEG_",$I1939,"_PROV_",$D1939),Catalogo_Precios,AE$8,FALSE))</f>
        <v>733</v>
      </c>
      <c r="AF1939" s="57">
        <f t="shared" ref="AF1939" si="23392">IF(OR(ISERROR(VLOOKUP(CONCATENATE("ALI_",$C1939,"_SEG_",$I1939,"_PROV_",$D1939),Catalogo_Precios,AF$8,FALSE)),N1939=0),0,VLOOKUP(CONCATENATE("ALI_",$C1939,"_SEG_",$I1939,"_PROV_",$D1939),Catalogo_Precios,AF$8,FALSE))</f>
        <v>733</v>
      </c>
      <c r="AG1939" s="57">
        <f t="shared" ref="AG1939" si="23393">IF(OR(ISERROR(VLOOKUP(CONCATENATE("ALI_",$C1939,"_SEG_",$I1939,"_PROV_",$D1939),Catalogo_Precios,AG$8,FALSE)),O1939=0),0,VLOOKUP(CONCATENATE("ALI_",$C1939,"_SEG_",$I1939,"_PROV_",$D1939),Catalogo_Precios,AG$8,FALSE))</f>
        <v>733</v>
      </c>
      <c r="AH1939" s="57">
        <f t="shared" ref="AH1939" si="23394">IF(OR(ISERROR(VLOOKUP(CONCATENATE("ALI_",$C1939,"_SEG_",$I1939,"_PROV_",$D1939),Catalogo_Precios,AH$8,FALSE)),L1939=0),0,VLOOKUP(CONCATENATE("ALI_",$C1939,"_SEG_",$I1939,"_PROV_",$D1939),Catalogo_Precios,AH$8,FALSE))</f>
        <v>246</v>
      </c>
      <c r="AI1939" s="57">
        <f t="shared" ref="AI1939" si="23395">IF(OR(ISERROR(VLOOKUP(CONCATENATE("ALI_",$C1939,"_SEG_",$I1939,"_PROV_",$D1939),Catalogo_Precios,AI$8,FALSE)),M1939=0),0,VLOOKUP(CONCATENATE("ALI_",$C1939,"_SEG_",$I1939,"_PROV_",$D1939),Catalogo_Precios,AI$8,FALSE))</f>
        <v>733</v>
      </c>
      <c r="AJ1939" s="57">
        <f t="shared" ref="AJ1939" si="23396">IF(OR(ISERROR(VLOOKUP(CONCATENATE("ALI_",$C1939,"_SEG_",$I1939,"_PROV_",$D1939),Catalogo_Precios,AJ$8,FALSE)),N1939=0),0,VLOOKUP(CONCATENATE("ALI_",$C1939,"_SEG_",$I1939,"_PROV_",$D1939),Catalogo_Precios,AJ$8,FALSE))</f>
        <v>733</v>
      </c>
      <c r="AK1939" s="57">
        <f t="shared" ref="AK1939" si="23397">IF(OR(ISERROR(VLOOKUP(CONCATENATE("ALI_",$C1939,"_SEG_",$I1939,"_PROV_",$D1939),Catalogo_Precios,AK$8,FALSE)),O1939=0),0,VLOOKUP(CONCATENATE("ALI_",$C1939,"_SEG_",$I1939,"_PROV_",$D1939),Catalogo_Precios,AK$8,FALSE))</f>
        <v>733</v>
      </c>
      <c r="AL1939" s="53"/>
      <c r="AM1939" s="59" t="str">
        <f t="shared" si="23307"/>
        <v>ALI_124_SEG_12</v>
      </c>
      <c r="AN1939" s="59" t="str">
        <f t="shared" si="23308"/>
        <v>ALI_124_SEG_12_VAL_8942105.6</v>
      </c>
      <c r="AO1939" s="60">
        <f t="shared" ref="AO1939" si="23398">IF(OR(AB1939="",AB1939=0),0,COUNTIF(Codificacion,AM1939))</f>
        <v>4</v>
      </c>
      <c r="AP1939" s="61">
        <f t="array" ref="AP1939">MIN(IF(Codificacion=AM1939,Total_Cotizacion,""))</f>
        <v>8942105.5999999978</v>
      </c>
      <c r="AQ1939" s="62" t="b">
        <f t="shared" si="23310"/>
        <v>1</v>
      </c>
      <c r="AR1939" s="51" t="str">
        <f t="shared" ref="AR1939" si="23399">IF(COUNTIF(Codificacion2,CONCATENATE(AM1939,"_VAL_",AB1939))&gt;1,"Empate","")</f>
        <v>Empate</v>
      </c>
      <c r="AS1939" s="63" t="str">
        <f t="shared" si="23173"/>
        <v/>
      </c>
      <c r="AT1939" s="59" t="str">
        <f t="shared" si="23312"/>
        <v>ALI_124_SEG_12_</v>
      </c>
      <c r="AU1939" s="63">
        <f t="shared" ref="AU1939" si="23400">IF(AND(COUNTIF(Codificacion3,AT1939)&lt;AO1939),1,COUNTIF(Codificacion3,AT1939))</f>
        <v>1</v>
      </c>
      <c r="AV1939" s="62" t="str">
        <f t="shared" si="23314"/>
        <v>No Seleccionada</v>
      </c>
      <c r="AW1939" s="53"/>
      <c r="AX1939" s="51" t="str">
        <f t="shared" si="23315"/>
        <v>ALI_124_SEG_12VERDADERO</v>
      </c>
      <c r="AY1939" s="51">
        <f t="shared" si="23296"/>
        <v>2</v>
      </c>
      <c r="AZ1939" s="64" t="b">
        <f t="shared" si="23316"/>
        <v>0</v>
      </c>
    </row>
    <row r="1940" spans="1:52" x14ac:dyDescent="0.2">
      <c r="A1940" s="50" t="b">
        <f t="shared" si="23259"/>
        <v>0</v>
      </c>
      <c r="B1940" s="51" t="s">
        <v>156</v>
      </c>
      <c r="C1940" s="52">
        <v>124</v>
      </c>
      <c r="D1940" s="52">
        <f t="shared" ref="D1940" si="23401">IF(ISERROR(VLOOKUP(E1940,Proveedores,2,FALSE)),"",VLOOKUP(E1940,Proveedores,2,FALSE))</f>
        <v>2095</v>
      </c>
      <c r="E1940" s="53" t="s">
        <v>157</v>
      </c>
      <c r="F1940" s="54">
        <v>512</v>
      </c>
      <c r="G1940" s="53" t="s">
        <v>56</v>
      </c>
      <c r="H1940" s="53" t="s">
        <v>79</v>
      </c>
      <c r="I1940" s="52">
        <v>13</v>
      </c>
      <c r="J1940" s="53" t="s">
        <v>58</v>
      </c>
      <c r="K1940" s="55">
        <v>44835</v>
      </c>
      <c r="L1940" s="56">
        <v>7078</v>
      </c>
      <c r="M1940" s="56">
        <v>8444</v>
      </c>
      <c r="N1940" s="56">
        <v>4956</v>
      </c>
      <c r="O1940" s="56">
        <v>417</v>
      </c>
      <c r="P1940" s="57">
        <v>246</v>
      </c>
      <c r="Q1940" s="58">
        <v>0</v>
      </c>
      <c r="R1940" s="57">
        <v>246</v>
      </c>
      <c r="S1940" s="57">
        <v>733</v>
      </c>
      <c r="T1940" s="58">
        <v>0</v>
      </c>
      <c r="U1940" s="57">
        <v>733</v>
      </c>
      <c r="V1940" s="57">
        <v>733</v>
      </c>
      <c r="W1940" s="58">
        <v>0</v>
      </c>
      <c r="X1940" s="57">
        <v>733</v>
      </c>
      <c r="Y1940" s="57">
        <v>733</v>
      </c>
      <c r="Z1940" s="58">
        <v>0</v>
      </c>
      <c r="AA1940" s="57">
        <v>733</v>
      </c>
      <c r="AB1940" s="57">
        <v>11869049</v>
      </c>
      <c r="AC1940" s="53" t="str">
        <f t="shared" si="23298"/>
        <v>Registro Valido</v>
      </c>
      <c r="AD1940" s="57">
        <f t="shared" ref="AD1940" si="23402">IF(OR(ISERROR(VLOOKUP(CONCATENATE("ALI_",$C1940,"_SEG_",$I1940,"_PROV_",$D1940),Catalogo_Precios,AD$8,FALSE)),L1940=0),0,VLOOKUP(CONCATENATE("ALI_",$C1940,"_SEG_",$I1940,"_PROV_",$D1940),Catalogo_Precios,AD$8,FALSE))</f>
        <v>246</v>
      </c>
      <c r="AE1940" s="57">
        <f t="shared" ref="AE1940" si="23403">IF(OR(ISERROR(VLOOKUP(CONCATENATE("ALI_",$C1940,"_SEG_",$I1940,"_PROV_",$D1940),Catalogo_Precios,AE$8,FALSE)),M1940=0),0,VLOOKUP(CONCATENATE("ALI_",$C1940,"_SEG_",$I1940,"_PROV_",$D1940),Catalogo_Precios,AE$8,FALSE))</f>
        <v>733</v>
      </c>
      <c r="AF1940" s="57">
        <f t="shared" ref="AF1940" si="23404">IF(OR(ISERROR(VLOOKUP(CONCATENATE("ALI_",$C1940,"_SEG_",$I1940,"_PROV_",$D1940),Catalogo_Precios,AF$8,FALSE)),N1940=0),0,VLOOKUP(CONCATENATE("ALI_",$C1940,"_SEG_",$I1940,"_PROV_",$D1940),Catalogo_Precios,AF$8,FALSE))</f>
        <v>733</v>
      </c>
      <c r="AG1940" s="57">
        <f t="shared" ref="AG1940" si="23405">IF(OR(ISERROR(VLOOKUP(CONCATENATE("ALI_",$C1940,"_SEG_",$I1940,"_PROV_",$D1940),Catalogo_Precios,AG$8,FALSE)),O1940=0),0,VLOOKUP(CONCATENATE("ALI_",$C1940,"_SEG_",$I1940,"_PROV_",$D1940),Catalogo_Precios,AG$8,FALSE))</f>
        <v>733</v>
      </c>
      <c r="AH1940" s="57">
        <f t="shared" ref="AH1940" si="23406">IF(OR(ISERROR(VLOOKUP(CONCATENATE("ALI_",$C1940,"_SEG_",$I1940,"_PROV_",$D1940),Catalogo_Precios,AH$8,FALSE)),L1940=0),0,VLOOKUP(CONCATENATE("ALI_",$C1940,"_SEG_",$I1940,"_PROV_",$D1940),Catalogo_Precios,AH$8,FALSE))</f>
        <v>246</v>
      </c>
      <c r="AI1940" s="57">
        <f t="shared" ref="AI1940" si="23407">IF(OR(ISERROR(VLOOKUP(CONCATENATE("ALI_",$C1940,"_SEG_",$I1940,"_PROV_",$D1940),Catalogo_Precios,AI$8,FALSE)),M1940=0),0,VLOOKUP(CONCATENATE("ALI_",$C1940,"_SEG_",$I1940,"_PROV_",$D1940),Catalogo_Precios,AI$8,FALSE))</f>
        <v>733</v>
      </c>
      <c r="AJ1940" s="57">
        <f t="shared" ref="AJ1940" si="23408">IF(OR(ISERROR(VLOOKUP(CONCATENATE("ALI_",$C1940,"_SEG_",$I1940,"_PROV_",$D1940),Catalogo_Precios,AJ$8,FALSE)),N1940=0),0,VLOOKUP(CONCATENATE("ALI_",$C1940,"_SEG_",$I1940,"_PROV_",$D1940),Catalogo_Precios,AJ$8,FALSE))</f>
        <v>733</v>
      </c>
      <c r="AK1940" s="57">
        <f t="shared" ref="AK1940" si="23409">IF(OR(ISERROR(VLOOKUP(CONCATENATE("ALI_",$C1940,"_SEG_",$I1940,"_PROV_",$D1940),Catalogo_Precios,AK$8,FALSE)),O1940=0),0,VLOOKUP(CONCATENATE("ALI_",$C1940,"_SEG_",$I1940,"_PROV_",$D1940),Catalogo_Precios,AK$8,FALSE))</f>
        <v>733</v>
      </c>
      <c r="AL1940" s="53"/>
      <c r="AM1940" s="59" t="str">
        <f t="shared" si="23307"/>
        <v>ALI_124_SEG_13</v>
      </c>
      <c r="AN1940" s="59" t="str">
        <f t="shared" si="23308"/>
        <v>ALI_124_SEG_13_VAL_11869049</v>
      </c>
      <c r="AO1940" s="60">
        <f t="shared" ref="AO1940" si="23410">IF(OR(AB1940="",AB1940=0),0,COUNTIF(Codificacion,AM1940))</f>
        <v>4</v>
      </c>
      <c r="AP1940" s="61">
        <f t="array" ref="AP1940">MIN(IF(Codificacion=AM1940,Total_Cotizacion,""))</f>
        <v>11869049</v>
      </c>
      <c r="AQ1940" s="62" t="b">
        <f t="shared" si="23310"/>
        <v>1</v>
      </c>
      <c r="AR1940" s="51" t="str">
        <f t="shared" ref="AR1940" si="23411">IF(COUNTIF(Codificacion2,CONCATENATE(AM1940,"_VAL_",AB1940))&gt;1,"Empate","")</f>
        <v>Empate</v>
      </c>
      <c r="AS1940" s="63" t="str">
        <f t="shared" si="23173"/>
        <v/>
      </c>
      <c r="AT1940" s="59" t="str">
        <f t="shared" si="23312"/>
        <v>ALI_124_SEG_13_</v>
      </c>
      <c r="AU1940" s="63">
        <f t="shared" ref="AU1940" si="23412">IF(AND(COUNTIF(Codificacion3,AT1940)&lt;AO1940),1,COUNTIF(Codificacion3,AT1940))</f>
        <v>1</v>
      </c>
      <c r="AV1940" s="62" t="str">
        <f t="shared" si="23314"/>
        <v>No Seleccionada</v>
      </c>
      <c r="AW1940" s="53"/>
      <c r="AX1940" s="51" t="str">
        <f t="shared" si="23315"/>
        <v>ALI_124_SEG_13VERDADERO</v>
      </c>
      <c r="AY1940" s="51">
        <f t="shared" si="23296"/>
        <v>2</v>
      </c>
      <c r="AZ1940" s="64" t="b">
        <f t="shared" si="23316"/>
        <v>0</v>
      </c>
    </row>
    <row r="1941" spans="1:52" x14ac:dyDescent="0.2">
      <c r="A1941" s="50" t="b">
        <f t="shared" si="23259"/>
        <v>0</v>
      </c>
      <c r="B1941" s="51" t="s">
        <v>156</v>
      </c>
      <c r="C1941" s="52">
        <v>124</v>
      </c>
      <c r="D1941" s="52">
        <f t="shared" ref="D1941" si="23413">IF(ISERROR(VLOOKUP(E1941,Proveedores,2,FALSE)),"",VLOOKUP(E1941,Proveedores,2,FALSE))</f>
        <v>2095</v>
      </c>
      <c r="E1941" s="53" t="s">
        <v>157</v>
      </c>
      <c r="F1941" s="54">
        <v>513</v>
      </c>
      <c r="G1941" s="53" t="s">
        <v>56</v>
      </c>
      <c r="H1941" s="53" t="s">
        <v>79</v>
      </c>
      <c r="I1941" s="52">
        <v>14</v>
      </c>
      <c r="J1941" s="53" t="s">
        <v>58</v>
      </c>
      <c r="K1941" s="55">
        <v>44835</v>
      </c>
      <c r="L1941" s="56">
        <v>7014</v>
      </c>
      <c r="M1941" s="56">
        <v>8367</v>
      </c>
      <c r="N1941" s="56">
        <v>4911</v>
      </c>
      <c r="O1941" s="56">
        <v>414</v>
      </c>
      <c r="P1941" s="57">
        <v>246</v>
      </c>
      <c r="Q1941" s="58">
        <v>0.2</v>
      </c>
      <c r="R1941" s="57">
        <v>196.8</v>
      </c>
      <c r="S1941" s="57">
        <v>733</v>
      </c>
      <c r="T1941" s="58">
        <v>0.2</v>
      </c>
      <c r="U1941" s="57">
        <v>586.4</v>
      </c>
      <c r="V1941" s="57">
        <v>733</v>
      </c>
      <c r="W1941" s="58">
        <v>0.2</v>
      </c>
      <c r="X1941" s="57">
        <v>586.4</v>
      </c>
      <c r="Y1941" s="57">
        <v>733</v>
      </c>
      <c r="Z1941" s="58">
        <v>0.2</v>
      </c>
      <c r="AA1941" s="57">
        <v>586.4</v>
      </c>
      <c r="AB1941" s="57">
        <v>9409344</v>
      </c>
      <c r="AC1941" s="53" t="str">
        <f t="shared" si="23298"/>
        <v>Registro Valido</v>
      </c>
      <c r="AD1941" s="57">
        <f t="shared" ref="AD1941" si="23414">IF(OR(ISERROR(VLOOKUP(CONCATENATE("ALI_",$C1941,"_SEG_",$I1941,"_PROV_",$D1941),Catalogo_Precios,AD$8,FALSE)),L1941=0),0,VLOOKUP(CONCATENATE("ALI_",$C1941,"_SEG_",$I1941,"_PROV_",$D1941),Catalogo_Precios,AD$8,FALSE))</f>
        <v>246</v>
      </c>
      <c r="AE1941" s="57">
        <f t="shared" ref="AE1941" si="23415">IF(OR(ISERROR(VLOOKUP(CONCATENATE("ALI_",$C1941,"_SEG_",$I1941,"_PROV_",$D1941),Catalogo_Precios,AE$8,FALSE)),M1941=0),0,VLOOKUP(CONCATENATE("ALI_",$C1941,"_SEG_",$I1941,"_PROV_",$D1941),Catalogo_Precios,AE$8,FALSE))</f>
        <v>733</v>
      </c>
      <c r="AF1941" s="57">
        <f t="shared" ref="AF1941" si="23416">IF(OR(ISERROR(VLOOKUP(CONCATENATE("ALI_",$C1941,"_SEG_",$I1941,"_PROV_",$D1941),Catalogo_Precios,AF$8,FALSE)),N1941=0),0,VLOOKUP(CONCATENATE("ALI_",$C1941,"_SEG_",$I1941,"_PROV_",$D1941),Catalogo_Precios,AF$8,FALSE))</f>
        <v>733</v>
      </c>
      <c r="AG1941" s="57">
        <f t="shared" ref="AG1941" si="23417">IF(OR(ISERROR(VLOOKUP(CONCATENATE("ALI_",$C1941,"_SEG_",$I1941,"_PROV_",$D1941),Catalogo_Precios,AG$8,FALSE)),O1941=0),0,VLOOKUP(CONCATENATE("ALI_",$C1941,"_SEG_",$I1941,"_PROV_",$D1941),Catalogo_Precios,AG$8,FALSE))</f>
        <v>733</v>
      </c>
      <c r="AH1941" s="57">
        <f t="shared" ref="AH1941" si="23418">IF(OR(ISERROR(VLOOKUP(CONCATENATE("ALI_",$C1941,"_SEG_",$I1941,"_PROV_",$D1941),Catalogo_Precios,AH$8,FALSE)),L1941=0),0,VLOOKUP(CONCATENATE("ALI_",$C1941,"_SEG_",$I1941,"_PROV_",$D1941),Catalogo_Precios,AH$8,FALSE))</f>
        <v>246</v>
      </c>
      <c r="AI1941" s="57">
        <f t="shared" ref="AI1941" si="23419">IF(OR(ISERROR(VLOOKUP(CONCATENATE("ALI_",$C1941,"_SEG_",$I1941,"_PROV_",$D1941),Catalogo_Precios,AI$8,FALSE)),M1941=0),0,VLOOKUP(CONCATENATE("ALI_",$C1941,"_SEG_",$I1941,"_PROV_",$D1941),Catalogo_Precios,AI$8,FALSE))</f>
        <v>733</v>
      </c>
      <c r="AJ1941" s="57">
        <f t="shared" ref="AJ1941" si="23420">IF(OR(ISERROR(VLOOKUP(CONCATENATE("ALI_",$C1941,"_SEG_",$I1941,"_PROV_",$D1941),Catalogo_Precios,AJ$8,FALSE)),N1941=0),0,VLOOKUP(CONCATENATE("ALI_",$C1941,"_SEG_",$I1941,"_PROV_",$D1941),Catalogo_Precios,AJ$8,FALSE))</f>
        <v>733</v>
      </c>
      <c r="AK1941" s="57">
        <f t="shared" ref="AK1941" si="23421">IF(OR(ISERROR(VLOOKUP(CONCATENATE("ALI_",$C1941,"_SEG_",$I1941,"_PROV_",$D1941),Catalogo_Precios,AK$8,FALSE)),O1941=0),0,VLOOKUP(CONCATENATE("ALI_",$C1941,"_SEG_",$I1941,"_PROV_",$D1941),Catalogo_Precios,AK$8,FALSE))</f>
        <v>733</v>
      </c>
      <c r="AL1941" s="53"/>
      <c r="AM1941" s="59" t="str">
        <f t="shared" si="23307"/>
        <v>ALI_124_SEG_14</v>
      </c>
      <c r="AN1941" s="59" t="str">
        <f t="shared" si="23308"/>
        <v>ALI_124_SEG_14_VAL_9409344</v>
      </c>
      <c r="AO1941" s="60">
        <f t="shared" ref="AO1941" si="23422">IF(OR(AB1941="",AB1941=0),0,COUNTIF(Codificacion,AM1941))</f>
        <v>4</v>
      </c>
      <c r="AP1941" s="61">
        <f t="array" ref="AP1941">MIN(IF(Codificacion=AM1941,Total_Cotizacion,""))</f>
        <v>9409344</v>
      </c>
      <c r="AQ1941" s="62" t="b">
        <f t="shared" si="23310"/>
        <v>1</v>
      </c>
      <c r="AR1941" s="51" t="str">
        <f t="shared" ref="AR1941" si="23423">IF(COUNTIF(Codificacion2,CONCATENATE(AM1941,"_VAL_",AB1941))&gt;1,"Empate","")</f>
        <v>Empate</v>
      </c>
      <c r="AS1941" s="63" t="str">
        <f t="shared" si="23173"/>
        <v/>
      </c>
      <c r="AT1941" s="59" t="str">
        <f t="shared" si="23312"/>
        <v>ALI_124_SEG_14_</v>
      </c>
      <c r="AU1941" s="63">
        <f t="shared" ref="AU1941" si="23424">IF(AND(COUNTIF(Codificacion3,AT1941)&lt;AO1941),1,COUNTIF(Codificacion3,AT1941))</f>
        <v>1</v>
      </c>
      <c r="AV1941" s="62" t="str">
        <f t="shared" si="23314"/>
        <v>No Seleccionada</v>
      </c>
      <c r="AW1941" s="53"/>
      <c r="AX1941" s="51" t="str">
        <f t="shared" si="23315"/>
        <v>ALI_124_SEG_14VERDADERO</v>
      </c>
      <c r="AY1941" s="51">
        <f t="shared" si="23296"/>
        <v>2</v>
      </c>
      <c r="AZ1941" s="64" t="b">
        <f t="shared" si="23316"/>
        <v>0</v>
      </c>
    </row>
    <row r="1942" spans="1:52" x14ac:dyDescent="0.2">
      <c r="A1942" s="50" t="str">
        <f t="shared" si="23259"/>
        <v>ALI_124_SEG_15</v>
      </c>
      <c r="B1942" s="51" t="s">
        <v>156</v>
      </c>
      <c r="C1942" s="52">
        <v>124</v>
      </c>
      <c r="D1942" s="52">
        <f t="shared" ref="D1942" si="23425">IF(ISERROR(VLOOKUP(E1942,Proveedores,2,FALSE)),"",VLOOKUP(E1942,Proveedores,2,FALSE))</f>
        <v>2095</v>
      </c>
      <c r="E1942" s="53" t="s">
        <v>157</v>
      </c>
      <c r="F1942" s="54">
        <v>514</v>
      </c>
      <c r="G1942" s="53" t="s">
        <v>56</v>
      </c>
      <c r="H1942" s="53" t="s">
        <v>79</v>
      </c>
      <c r="I1942" s="52">
        <v>15</v>
      </c>
      <c r="J1942" s="53" t="s">
        <v>58</v>
      </c>
      <c r="K1942" s="55">
        <v>44835</v>
      </c>
      <c r="L1942" s="56">
        <v>6632</v>
      </c>
      <c r="M1942" s="56">
        <v>7912</v>
      </c>
      <c r="N1942" s="56">
        <v>4639</v>
      </c>
      <c r="O1942" s="56">
        <v>389</v>
      </c>
      <c r="P1942" s="57">
        <v>246</v>
      </c>
      <c r="Q1942" s="58">
        <v>0.2</v>
      </c>
      <c r="R1942" s="57">
        <v>196.8</v>
      </c>
      <c r="S1942" s="57">
        <v>733</v>
      </c>
      <c r="T1942" s="58">
        <v>0.2</v>
      </c>
      <c r="U1942" s="57">
        <v>586.4</v>
      </c>
      <c r="V1942" s="57">
        <v>733</v>
      </c>
      <c r="W1942" s="58">
        <v>0.2</v>
      </c>
      <c r="X1942" s="57">
        <v>586.4</v>
      </c>
      <c r="Y1942" s="57">
        <v>733</v>
      </c>
      <c r="Z1942" s="58">
        <v>0.2</v>
      </c>
      <c r="AA1942" s="57">
        <v>586.4</v>
      </c>
      <c r="AB1942" s="57">
        <v>8893193.5999999996</v>
      </c>
      <c r="AC1942" s="53" t="str">
        <f t="shared" si="23298"/>
        <v>Registro Valido</v>
      </c>
      <c r="AD1942" s="57">
        <f t="shared" ref="AD1942" si="23426">IF(OR(ISERROR(VLOOKUP(CONCATENATE("ALI_",$C1942,"_SEG_",$I1942,"_PROV_",$D1942),Catalogo_Precios,AD$8,FALSE)),L1942=0),0,VLOOKUP(CONCATENATE("ALI_",$C1942,"_SEG_",$I1942,"_PROV_",$D1942),Catalogo_Precios,AD$8,FALSE))</f>
        <v>246</v>
      </c>
      <c r="AE1942" s="57">
        <f t="shared" ref="AE1942" si="23427">IF(OR(ISERROR(VLOOKUP(CONCATENATE("ALI_",$C1942,"_SEG_",$I1942,"_PROV_",$D1942),Catalogo_Precios,AE$8,FALSE)),M1942=0),0,VLOOKUP(CONCATENATE("ALI_",$C1942,"_SEG_",$I1942,"_PROV_",$D1942),Catalogo_Precios,AE$8,FALSE))</f>
        <v>733</v>
      </c>
      <c r="AF1942" s="57">
        <f t="shared" ref="AF1942" si="23428">IF(OR(ISERROR(VLOOKUP(CONCATENATE("ALI_",$C1942,"_SEG_",$I1942,"_PROV_",$D1942),Catalogo_Precios,AF$8,FALSE)),N1942=0),0,VLOOKUP(CONCATENATE("ALI_",$C1942,"_SEG_",$I1942,"_PROV_",$D1942),Catalogo_Precios,AF$8,FALSE))</f>
        <v>733</v>
      </c>
      <c r="AG1942" s="57">
        <f t="shared" ref="AG1942" si="23429">IF(OR(ISERROR(VLOOKUP(CONCATENATE("ALI_",$C1942,"_SEG_",$I1942,"_PROV_",$D1942),Catalogo_Precios,AG$8,FALSE)),O1942=0),0,VLOOKUP(CONCATENATE("ALI_",$C1942,"_SEG_",$I1942,"_PROV_",$D1942),Catalogo_Precios,AG$8,FALSE))</f>
        <v>733</v>
      </c>
      <c r="AH1942" s="57">
        <f t="shared" ref="AH1942" si="23430">IF(OR(ISERROR(VLOOKUP(CONCATENATE("ALI_",$C1942,"_SEG_",$I1942,"_PROV_",$D1942),Catalogo_Precios,AH$8,FALSE)),L1942=0),0,VLOOKUP(CONCATENATE("ALI_",$C1942,"_SEG_",$I1942,"_PROV_",$D1942),Catalogo_Precios,AH$8,FALSE))</f>
        <v>246</v>
      </c>
      <c r="AI1942" s="57">
        <f t="shared" ref="AI1942" si="23431">IF(OR(ISERROR(VLOOKUP(CONCATENATE("ALI_",$C1942,"_SEG_",$I1942,"_PROV_",$D1942),Catalogo_Precios,AI$8,FALSE)),M1942=0),0,VLOOKUP(CONCATENATE("ALI_",$C1942,"_SEG_",$I1942,"_PROV_",$D1942),Catalogo_Precios,AI$8,FALSE))</f>
        <v>733</v>
      </c>
      <c r="AJ1942" s="57">
        <f t="shared" ref="AJ1942" si="23432">IF(OR(ISERROR(VLOOKUP(CONCATENATE("ALI_",$C1942,"_SEG_",$I1942,"_PROV_",$D1942),Catalogo_Precios,AJ$8,FALSE)),N1942=0),0,VLOOKUP(CONCATENATE("ALI_",$C1942,"_SEG_",$I1942,"_PROV_",$D1942),Catalogo_Precios,AJ$8,FALSE))</f>
        <v>733</v>
      </c>
      <c r="AK1942" s="57">
        <f t="shared" ref="AK1942" si="23433">IF(OR(ISERROR(VLOOKUP(CONCATENATE("ALI_",$C1942,"_SEG_",$I1942,"_PROV_",$D1942),Catalogo_Precios,AK$8,FALSE)),O1942=0),0,VLOOKUP(CONCATENATE("ALI_",$C1942,"_SEG_",$I1942,"_PROV_",$D1942),Catalogo_Precios,AK$8,FALSE))</f>
        <v>733</v>
      </c>
      <c r="AL1942" s="53"/>
      <c r="AM1942" s="59" t="str">
        <f t="shared" si="23307"/>
        <v>ALI_124_SEG_15</v>
      </c>
      <c r="AN1942" s="59" t="str">
        <f t="shared" si="23308"/>
        <v>ALI_124_SEG_15_VAL_8893193.6</v>
      </c>
      <c r="AO1942" s="60">
        <f t="shared" ref="AO1942" si="23434">IF(OR(AB1942="",AB1942=0),0,COUNTIF(Codificacion,AM1942))</f>
        <v>4</v>
      </c>
      <c r="AP1942" s="61">
        <f t="array" ref="AP1942">MIN(IF(Codificacion=AM1942,Total_Cotizacion,""))</f>
        <v>8893193.5999999996</v>
      </c>
      <c r="AQ1942" s="62" t="b">
        <f t="shared" si="23310"/>
        <v>1</v>
      </c>
      <c r="AR1942" s="51" t="str">
        <f t="shared" ref="AR1942" si="23435">IF(COUNTIF(Codificacion2,CONCATENATE(AM1942,"_VAL_",AB1942))&gt;1,"Empate","")</f>
        <v/>
      </c>
      <c r="AS1942" s="63" t="str">
        <f t="shared" si="23173"/>
        <v>X</v>
      </c>
      <c r="AT1942" s="59" t="str">
        <f t="shared" si="23312"/>
        <v>ALI_124_SEG_15_X</v>
      </c>
      <c r="AU1942" s="63">
        <f t="shared" ref="AU1942" si="23436">IF(AND(COUNTIF(Codificacion3,AT1942)&lt;AO1942),1,COUNTIF(Codificacion3,AT1942))</f>
        <v>1</v>
      </c>
      <c r="AV1942" s="62" t="str">
        <f t="shared" si="23314"/>
        <v>Cotizacion Seleccionada</v>
      </c>
      <c r="AW1942" s="53"/>
      <c r="AX1942" s="51" t="str">
        <f t="shared" si="23315"/>
        <v>ALI_124_SEG_15VERDADERO</v>
      </c>
      <c r="AY1942" s="51">
        <f t="shared" si="23296"/>
        <v>1</v>
      </c>
      <c r="AZ1942" s="64" t="b">
        <f t="shared" si="23316"/>
        <v>0</v>
      </c>
    </row>
    <row r="1943" spans="1:52" x14ac:dyDescent="0.2">
      <c r="A1943" s="50" t="b">
        <f t="shared" si="23259"/>
        <v>0</v>
      </c>
      <c r="B1943" s="51" t="s">
        <v>156</v>
      </c>
      <c r="C1943" s="52">
        <v>87</v>
      </c>
      <c r="D1943" s="52">
        <f t="shared" ref="D1943" si="23437">IF(ISERROR(VLOOKUP(E1943,Proveedores,2,FALSE)),"",VLOOKUP(E1943,Proveedores,2,FALSE))</f>
        <v>2095</v>
      </c>
      <c r="E1943" s="53" t="s">
        <v>157</v>
      </c>
      <c r="F1943" s="54">
        <v>534</v>
      </c>
      <c r="G1943" s="53" t="s">
        <v>56</v>
      </c>
      <c r="H1943" s="53" t="s">
        <v>80</v>
      </c>
      <c r="I1943" s="52">
        <v>1</v>
      </c>
      <c r="J1943" s="53" t="s">
        <v>58</v>
      </c>
      <c r="K1943" s="55">
        <v>44835</v>
      </c>
      <c r="L1943" s="56">
        <v>1181</v>
      </c>
      <c r="M1943" s="56">
        <v>1434</v>
      </c>
      <c r="N1943" s="56">
        <v>665</v>
      </c>
      <c r="O1943" s="56">
        <v>19</v>
      </c>
      <c r="P1943" s="57">
        <v>480</v>
      </c>
      <c r="Q1943" s="58">
        <v>0</v>
      </c>
      <c r="R1943" s="57">
        <v>480</v>
      </c>
      <c r="S1943" s="57">
        <v>960</v>
      </c>
      <c r="T1943" s="58">
        <v>0</v>
      </c>
      <c r="U1943" s="57">
        <v>960</v>
      </c>
      <c r="V1943" s="57">
        <v>1440</v>
      </c>
      <c r="W1943" s="58">
        <v>0</v>
      </c>
      <c r="X1943" s="57">
        <v>1440</v>
      </c>
      <c r="Y1943" s="57">
        <v>1440</v>
      </c>
      <c r="Z1943" s="58">
        <v>0</v>
      </c>
      <c r="AA1943" s="57">
        <v>1440</v>
      </c>
      <c r="AB1943" s="57">
        <v>2928480</v>
      </c>
      <c r="AC1943" s="53" t="str">
        <f t="shared" si="23298"/>
        <v>Registro Valido</v>
      </c>
      <c r="AD1943" s="57">
        <f t="shared" ref="AD1943" si="23438">IF(OR(ISERROR(VLOOKUP(CONCATENATE("ALI_",$C1943,"_SEG_",$I1943,"_PROV_",$D1943),Catalogo_Precios,AD$8,FALSE)),L1943=0),0,VLOOKUP(CONCATENATE("ALI_",$C1943,"_SEG_",$I1943,"_PROV_",$D1943),Catalogo_Precios,AD$8,FALSE))</f>
        <v>480</v>
      </c>
      <c r="AE1943" s="57">
        <f t="shared" ref="AE1943" si="23439">IF(OR(ISERROR(VLOOKUP(CONCATENATE("ALI_",$C1943,"_SEG_",$I1943,"_PROV_",$D1943),Catalogo_Precios,AE$8,FALSE)),M1943=0),0,VLOOKUP(CONCATENATE("ALI_",$C1943,"_SEG_",$I1943,"_PROV_",$D1943),Catalogo_Precios,AE$8,FALSE))</f>
        <v>960</v>
      </c>
      <c r="AF1943" s="57">
        <f t="shared" ref="AF1943" si="23440">IF(OR(ISERROR(VLOOKUP(CONCATENATE("ALI_",$C1943,"_SEG_",$I1943,"_PROV_",$D1943),Catalogo_Precios,AF$8,FALSE)),N1943=0),0,VLOOKUP(CONCATENATE("ALI_",$C1943,"_SEG_",$I1943,"_PROV_",$D1943),Catalogo_Precios,AF$8,FALSE))</f>
        <v>1440</v>
      </c>
      <c r="AG1943" s="57">
        <f t="shared" ref="AG1943" si="23441">IF(OR(ISERROR(VLOOKUP(CONCATENATE("ALI_",$C1943,"_SEG_",$I1943,"_PROV_",$D1943),Catalogo_Precios,AG$8,FALSE)),O1943=0),0,VLOOKUP(CONCATENATE("ALI_",$C1943,"_SEG_",$I1943,"_PROV_",$D1943),Catalogo_Precios,AG$8,FALSE))</f>
        <v>1440</v>
      </c>
      <c r="AH1943" s="57">
        <f t="shared" ref="AH1943" si="23442">IF(OR(ISERROR(VLOOKUP(CONCATENATE("ALI_",$C1943,"_SEG_",$I1943,"_PROV_",$D1943),Catalogo_Precios,AH$8,FALSE)),L1943=0),0,VLOOKUP(CONCATENATE("ALI_",$C1943,"_SEG_",$I1943,"_PROV_",$D1943),Catalogo_Precios,AH$8,FALSE))</f>
        <v>480</v>
      </c>
      <c r="AI1943" s="57">
        <f t="shared" ref="AI1943" si="23443">IF(OR(ISERROR(VLOOKUP(CONCATENATE("ALI_",$C1943,"_SEG_",$I1943,"_PROV_",$D1943),Catalogo_Precios,AI$8,FALSE)),M1943=0),0,VLOOKUP(CONCATENATE("ALI_",$C1943,"_SEG_",$I1943,"_PROV_",$D1943),Catalogo_Precios,AI$8,FALSE))</f>
        <v>960</v>
      </c>
      <c r="AJ1943" s="57">
        <f t="shared" ref="AJ1943" si="23444">IF(OR(ISERROR(VLOOKUP(CONCATENATE("ALI_",$C1943,"_SEG_",$I1943,"_PROV_",$D1943),Catalogo_Precios,AJ$8,FALSE)),N1943=0),0,VLOOKUP(CONCATENATE("ALI_",$C1943,"_SEG_",$I1943,"_PROV_",$D1943),Catalogo_Precios,AJ$8,FALSE))</f>
        <v>1440</v>
      </c>
      <c r="AK1943" s="57">
        <f t="shared" ref="AK1943" si="23445">IF(OR(ISERROR(VLOOKUP(CONCATENATE("ALI_",$C1943,"_SEG_",$I1943,"_PROV_",$D1943),Catalogo_Precios,AK$8,FALSE)),O1943=0),0,VLOOKUP(CONCATENATE("ALI_",$C1943,"_SEG_",$I1943,"_PROV_",$D1943),Catalogo_Precios,AK$8,FALSE))</f>
        <v>1440</v>
      </c>
      <c r="AL1943" s="53"/>
      <c r="AM1943" s="59" t="str">
        <f t="shared" si="23307"/>
        <v>ALI_87_SEG_1</v>
      </c>
      <c r="AN1943" s="59" t="str">
        <f t="shared" si="23308"/>
        <v>ALI_87_SEG_1_VAL_2928480</v>
      </c>
      <c r="AO1943" s="60">
        <f t="shared" ref="AO1943" si="23446">IF(OR(AB1943="",AB1943=0),0,COUNTIF(Codificacion,AM1943))</f>
        <v>2</v>
      </c>
      <c r="AP1943" s="61">
        <f t="array" ref="AP1943">MIN(IF(Codificacion=AM1943,Total_Cotizacion,""))</f>
        <v>2928480</v>
      </c>
      <c r="AQ1943" s="62" t="b">
        <f t="shared" si="23310"/>
        <v>1</v>
      </c>
      <c r="AR1943" s="51" t="str">
        <f t="shared" ref="AR1943" si="23447">IF(COUNTIF(Codificacion2,CONCATENATE(AM1943,"_VAL_",AB1943))&gt;1,"Empate","")</f>
        <v>Empate</v>
      </c>
      <c r="AS1943" s="63" t="str">
        <f t="shared" si="23173"/>
        <v/>
      </c>
      <c r="AT1943" s="59" t="str">
        <f t="shared" si="23312"/>
        <v>ALI_87_SEG_1_</v>
      </c>
      <c r="AU1943" s="63">
        <f t="shared" ref="AU1943" si="23448">IF(AND(COUNTIF(Codificacion3,AT1943)&lt;AO1943),1,COUNTIF(Codificacion3,AT1943))</f>
        <v>1</v>
      </c>
      <c r="AV1943" s="62" t="str">
        <f t="shared" si="23314"/>
        <v>No Seleccionada</v>
      </c>
      <c r="AW1943" s="53"/>
      <c r="AX1943" s="51" t="str">
        <f t="shared" si="23315"/>
        <v>ALI_87_SEG_1VERDADERO</v>
      </c>
      <c r="AY1943" s="51">
        <f t="shared" si="23296"/>
        <v>2</v>
      </c>
      <c r="AZ1943" s="64" t="b">
        <f t="shared" si="23316"/>
        <v>1</v>
      </c>
    </row>
    <row r="1944" spans="1:52" x14ac:dyDescent="0.2">
      <c r="A1944" s="50" t="b">
        <f t="shared" si="23259"/>
        <v>0</v>
      </c>
      <c r="B1944" s="51" t="s">
        <v>156</v>
      </c>
      <c r="C1944" s="52">
        <v>87</v>
      </c>
      <c r="D1944" s="52">
        <f t="shared" ref="D1944" si="23449">IF(ISERROR(VLOOKUP(E1944,Proveedores,2,FALSE)),"",VLOOKUP(E1944,Proveedores,2,FALSE))</f>
        <v>2095</v>
      </c>
      <c r="E1944" s="53" t="s">
        <v>157</v>
      </c>
      <c r="F1944" s="54">
        <v>535</v>
      </c>
      <c r="G1944" s="53" t="s">
        <v>56</v>
      </c>
      <c r="H1944" s="53" t="s">
        <v>80</v>
      </c>
      <c r="I1944" s="52">
        <v>2</v>
      </c>
      <c r="J1944" s="53" t="s">
        <v>58</v>
      </c>
      <c r="K1944" s="55">
        <v>44835</v>
      </c>
      <c r="L1944" s="56">
        <v>1208</v>
      </c>
      <c r="M1944" s="56">
        <v>1466</v>
      </c>
      <c r="N1944" s="56">
        <v>680</v>
      </c>
      <c r="O1944" s="56">
        <v>20</v>
      </c>
      <c r="P1944" s="57">
        <v>480</v>
      </c>
      <c r="Q1944" s="58">
        <v>0</v>
      </c>
      <c r="R1944" s="57">
        <v>480</v>
      </c>
      <c r="S1944" s="57">
        <v>960</v>
      </c>
      <c r="T1944" s="58">
        <v>0</v>
      </c>
      <c r="U1944" s="57">
        <v>960</v>
      </c>
      <c r="V1944" s="57">
        <v>1440</v>
      </c>
      <c r="W1944" s="58">
        <v>0</v>
      </c>
      <c r="X1944" s="57">
        <v>1440</v>
      </c>
      <c r="Y1944" s="57">
        <v>1440</v>
      </c>
      <c r="Z1944" s="58">
        <v>0</v>
      </c>
      <c r="AA1944" s="57">
        <v>1440</v>
      </c>
      <c r="AB1944" s="57">
        <v>2995200</v>
      </c>
      <c r="AC1944" s="53" t="str">
        <f t="shared" si="23298"/>
        <v>Registro Valido</v>
      </c>
      <c r="AD1944" s="57">
        <f t="shared" ref="AD1944" si="23450">IF(OR(ISERROR(VLOOKUP(CONCATENATE("ALI_",$C1944,"_SEG_",$I1944,"_PROV_",$D1944),Catalogo_Precios,AD$8,FALSE)),L1944=0),0,VLOOKUP(CONCATENATE("ALI_",$C1944,"_SEG_",$I1944,"_PROV_",$D1944),Catalogo_Precios,AD$8,FALSE))</f>
        <v>480</v>
      </c>
      <c r="AE1944" s="57">
        <f t="shared" ref="AE1944" si="23451">IF(OR(ISERROR(VLOOKUP(CONCATENATE("ALI_",$C1944,"_SEG_",$I1944,"_PROV_",$D1944),Catalogo_Precios,AE$8,FALSE)),M1944=0),0,VLOOKUP(CONCATENATE("ALI_",$C1944,"_SEG_",$I1944,"_PROV_",$D1944),Catalogo_Precios,AE$8,FALSE))</f>
        <v>960</v>
      </c>
      <c r="AF1944" s="57">
        <f t="shared" ref="AF1944" si="23452">IF(OR(ISERROR(VLOOKUP(CONCATENATE("ALI_",$C1944,"_SEG_",$I1944,"_PROV_",$D1944),Catalogo_Precios,AF$8,FALSE)),N1944=0),0,VLOOKUP(CONCATENATE("ALI_",$C1944,"_SEG_",$I1944,"_PROV_",$D1944),Catalogo_Precios,AF$8,FALSE))</f>
        <v>1440</v>
      </c>
      <c r="AG1944" s="57">
        <f t="shared" ref="AG1944" si="23453">IF(OR(ISERROR(VLOOKUP(CONCATENATE("ALI_",$C1944,"_SEG_",$I1944,"_PROV_",$D1944),Catalogo_Precios,AG$8,FALSE)),O1944=0),0,VLOOKUP(CONCATENATE("ALI_",$C1944,"_SEG_",$I1944,"_PROV_",$D1944),Catalogo_Precios,AG$8,FALSE))</f>
        <v>1440</v>
      </c>
      <c r="AH1944" s="57">
        <f t="shared" ref="AH1944" si="23454">IF(OR(ISERROR(VLOOKUP(CONCATENATE("ALI_",$C1944,"_SEG_",$I1944,"_PROV_",$D1944),Catalogo_Precios,AH$8,FALSE)),L1944=0),0,VLOOKUP(CONCATENATE("ALI_",$C1944,"_SEG_",$I1944,"_PROV_",$D1944),Catalogo_Precios,AH$8,FALSE))</f>
        <v>480</v>
      </c>
      <c r="AI1944" s="57">
        <f t="shared" ref="AI1944" si="23455">IF(OR(ISERROR(VLOOKUP(CONCATENATE("ALI_",$C1944,"_SEG_",$I1944,"_PROV_",$D1944),Catalogo_Precios,AI$8,FALSE)),M1944=0),0,VLOOKUP(CONCATENATE("ALI_",$C1944,"_SEG_",$I1944,"_PROV_",$D1944),Catalogo_Precios,AI$8,FALSE))</f>
        <v>960</v>
      </c>
      <c r="AJ1944" s="57">
        <f t="shared" ref="AJ1944" si="23456">IF(OR(ISERROR(VLOOKUP(CONCATENATE("ALI_",$C1944,"_SEG_",$I1944,"_PROV_",$D1944),Catalogo_Precios,AJ$8,FALSE)),N1944=0),0,VLOOKUP(CONCATENATE("ALI_",$C1944,"_SEG_",$I1944,"_PROV_",$D1944),Catalogo_Precios,AJ$8,FALSE))</f>
        <v>1440</v>
      </c>
      <c r="AK1944" s="57">
        <f t="shared" ref="AK1944" si="23457">IF(OR(ISERROR(VLOOKUP(CONCATENATE("ALI_",$C1944,"_SEG_",$I1944,"_PROV_",$D1944),Catalogo_Precios,AK$8,FALSE)),O1944=0),0,VLOOKUP(CONCATENATE("ALI_",$C1944,"_SEG_",$I1944,"_PROV_",$D1944),Catalogo_Precios,AK$8,FALSE))</f>
        <v>1440</v>
      </c>
      <c r="AL1944" s="53"/>
      <c r="AM1944" s="59" t="str">
        <f t="shared" si="23307"/>
        <v>ALI_87_SEG_2</v>
      </c>
      <c r="AN1944" s="59" t="str">
        <f t="shared" si="23308"/>
        <v>ALI_87_SEG_2_VAL_2995200</v>
      </c>
      <c r="AO1944" s="60">
        <f t="shared" ref="AO1944" si="23458">IF(OR(AB1944="",AB1944=0),0,COUNTIF(Codificacion,AM1944))</f>
        <v>2</v>
      </c>
      <c r="AP1944" s="61">
        <f t="array" ref="AP1944">MIN(IF(Codificacion=AM1944,Total_Cotizacion,""))</f>
        <v>2995200</v>
      </c>
      <c r="AQ1944" s="62" t="b">
        <f t="shared" si="23310"/>
        <v>1</v>
      </c>
      <c r="AR1944" s="51" t="str">
        <f t="shared" ref="AR1944" si="23459">IF(COUNTIF(Codificacion2,CONCATENATE(AM1944,"_VAL_",AB1944))&gt;1,"Empate","")</f>
        <v>Empate</v>
      </c>
      <c r="AS1944" s="63" t="str">
        <f t="shared" si="23173"/>
        <v/>
      </c>
      <c r="AT1944" s="59" t="str">
        <f t="shared" si="23312"/>
        <v>ALI_87_SEG_2_</v>
      </c>
      <c r="AU1944" s="63">
        <f t="shared" ref="AU1944" si="23460">IF(AND(COUNTIF(Codificacion3,AT1944)&lt;AO1944),1,COUNTIF(Codificacion3,AT1944))</f>
        <v>1</v>
      </c>
      <c r="AV1944" s="62" t="str">
        <f t="shared" si="23314"/>
        <v>No Seleccionada</v>
      </c>
      <c r="AW1944" s="53"/>
      <c r="AX1944" s="51" t="str">
        <f t="shared" si="23315"/>
        <v>ALI_87_SEG_2VERDADERO</v>
      </c>
      <c r="AY1944" s="51">
        <f t="shared" si="23296"/>
        <v>2</v>
      </c>
      <c r="AZ1944" s="64" t="b">
        <f t="shared" si="23316"/>
        <v>1</v>
      </c>
    </row>
    <row r="1945" spans="1:52" x14ac:dyDescent="0.2">
      <c r="A1945" s="50" t="b">
        <f t="shared" si="23259"/>
        <v>0</v>
      </c>
      <c r="B1945" s="51" t="s">
        <v>156</v>
      </c>
      <c r="C1945" s="52">
        <v>87</v>
      </c>
      <c r="D1945" s="52">
        <f t="shared" ref="D1945" si="23461">IF(ISERROR(VLOOKUP(E1945,Proveedores,2,FALSE)),"",VLOOKUP(E1945,Proveedores,2,FALSE))</f>
        <v>2095</v>
      </c>
      <c r="E1945" s="53" t="s">
        <v>157</v>
      </c>
      <c r="F1945" s="54">
        <v>536</v>
      </c>
      <c r="G1945" s="53" t="s">
        <v>56</v>
      </c>
      <c r="H1945" s="53" t="s">
        <v>80</v>
      </c>
      <c r="I1945" s="52">
        <v>3</v>
      </c>
      <c r="J1945" s="53" t="s">
        <v>58</v>
      </c>
      <c r="K1945" s="55">
        <v>44835</v>
      </c>
      <c r="L1945" s="56">
        <v>1200</v>
      </c>
      <c r="M1945" s="56">
        <v>1457</v>
      </c>
      <c r="N1945" s="56">
        <v>676</v>
      </c>
      <c r="O1945" s="56">
        <v>20</v>
      </c>
      <c r="P1945" s="57">
        <v>480</v>
      </c>
      <c r="Q1945" s="58">
        <v>0</v>
      </c>
      <c r="R1945" s="57">
        <v>480</v>
      </c>
      <c r="S1945" s="57">
        <v>960</v>
      </c>
      <c r="T1945" s="58">
        <v>0</v>
      </c>
      <c r="U1945" s="57">
        <v>960</v>
      </c>
      <c r="V1945" s="57">
        <v>1440</v>
      </c>
      <c r="W1945" s="58">
        <v>0</v>
      </c>
      <c r="X1945" s="57">
        <v>1440</v>
      </c>
      <c r="Y1945" s="57">
        <v>1440</v>
      </c>
      <c r="Z1945" s="58">
        <v>0</v>
      </c>
      <c r="AA1945" s="57">
        <v>1440</v>
      </c>
      <c r="AB1945" s="57">
        <v>2976960</v>
      </c>
      <c r="AC1945" s="53" t="str">
        <f t="shared" si="23298"/>
        <v>Registro Valido</v>
      </c>
      <c r="AD1945" s="57">
        <f t="shared" ref="AD1945" si="23462">IF(OR(ISERROR(VLOOKUP(CONCATENATE("ALI_",$C1945,"_SEG_",$I1945,"_PROV_",$D1945),Catalogo_Precios,AD$8,FALSE)),L1945=0),0,VLOOKUP(CONCATENATE("ALI_",$C1945,"_SEG_",$I1945,"_PROV_",$D1945),Catalogo_Precios,AD$8,FALSE))</f>
        <v>480</v>
      </c>
      <c r="AE1945" s="57">
        <f t="shared" ref="AE1945" si="23463">IF(OR(ISERROR(VLOOKUP(CONCATENATE("ALI_",$C1945,"_SEG_",$I1945,"_PROV_",$D1945),Catalogo_Precios,AE$8,FALSE)),M1945=0),0,VLOOKUP(CONCATENATE("ALI_",$C1945,"_SEG_",$I1945,"_PROV_",$D1945),Catalogo_Precios,AE$8,FALSE))</f>
        <v>960</v>
      </c>
      <c r="AF1945" s="57">
        <f t="shared" ref="AF1945" si="23464">IF(OR(ISERROR(VLOOKUP(CONCATENATE("ALI_",$C1945,"_SEG_",$I1945,"_PROV_",$D1945),Catalogo_Precios,AF$8,FALSE)),N1945=0),0,VLOOKUP(CONCATENATE("ALI_",$C1945,"_SEG_",$I1945,"_PROV_",$D1945),Catalogo_Precios,AF$8,FALSE))</f>
        <v>1440</v>
      </c>
      <c r="AG1945" s="57">
        <f t="shared" ref="AG1945" si="23465">IF(OR(ISERROR(VLOOKUP(CONCATENATE("ALI_",$C1945,"_SEG_",$I1945,"_PROV_",$D1945),Catalogo_Precios,AG$8,FALSE)),O1945=0),0,VLOOKUP(CONCATENATE("ALI_",$C1945,"_SEG_",$I1945,"_PROV_",$D1945),Catalogo_Precios,AG$8,FALSE))</f>
        <v>1440</v>
      </c>
      <c r="AH1945" s="57">
        <f t="shared" ref="AH1945" si="23466">IF(OR(ISERROR(VLOOKUP(CONCATENATE("ALI_",$C1945,"_SEG_",$I1945,"_PROV_",$D1945),Catalogo_Precios,AH$8,FALSE)),L1945=0),0,VLOOKUP(CONCATENATE("ALI_",$C1945,"_SEG_",$I1945,"_PROV_",$D1945),Catalogo_Precios,AH$8,FALSE))</f>
        <v>480</v>
      </c>
      <c r="AI1945" s="57">
        <f t="shared" ref="AI1945" si="23467">IF(OR(ISERROR(VLOOKUP(CONCATENATE("ALI_",$C1945,"_SEG_",$I1945,"_PROV_",$D1945),Catalogo_Precios,AI$8,FALSE)),M1945=0),0,VLOOKUP(CONCATENATE("ALI_",$C1945,"_SEG_",$I1945,"_PROV_",$D1945),Catalogo_Precios,AI$8,FALSE))</f>
        <v>960</v>
      </c>
      <c r="AJ1945" s="57">
        <f t="shared" ref="AJ1945" si="23468">IF(OR(ISERROR(VLOOKUP(CONCATENATE("ALI_",$C1945,"_SEG_",$I1945,"_PROV_",$D1945),Catalogo_Precios,AJ$8,FALSE)),N1945=0),0,VLOOKUP(CONCATENATE("ALI_",$C1945,"_SEG_",$I1945,"_PROV_",$D1945),Catalogo_Precios,AJ$8,FALSE))</f>
        <v>1440</v>
      </c>
      <c r="AK1945" s="57">
        <f t="shared" ref="AK1945" si="23469">IF(OR(ISERROR(VLOOKUP(CONCATENATE("ALI_",$C1945,"_SEG_",$I1945,"_PROV_",$D1945),Catalogo_Precios,AK$8,FALSE)),O1945=0),0,VLOOKUP(CONCATENATE("ALI_",$C1945,"_SEG_",$I1945,"_PROV_",$D1945),Catalogo_Precios,AK$8,FALSE))</f>
        <v>1440</v>
      </c>
      <c r="AL1945" s="53"/>
      <c r="AM1945" s="59" t="str">
        <f t="shared" si="23307"/>
        <v>ALI_87_SEG_3</v>
      </c>
      <c r="AN1945" s="59" t="str">
        <f t="shared" si="23308"/>
        <v>ALI_87_SEG_3_VAL_2976960</v>
      </c>
      <c r="AO1945" s="60">
        <f t="shared" ref="AO1945" si="23470">IF(OR(AB1945="",AB1945=0),0,COUNTIF(Codificacion,AM1945))</f>
        <v>2</v>
      </c>
      <c r="AP1945" s="61">
        <f t="array" ref="AP1945">MIN(IF(Codificacion=AM1945,Total_Cotizacion,""))</f>
        <v>2976960</v>
      </c>
      <c r="AQ1945" s="62" t="b">
        <f t="shared" si="23310"/>
        <v>1</v>
      </c>
      <c r="AR1945" s="51" t="str">
        <f t="shared" ref="AR1945" si="23471">IF(COUNTIF(Codificacion2,CONCATENATE(AM1945,"_VAL_",AB1945))&gt;1,"Empate","")</f>
        <v>Empate</v>
      </c>
      <c r="AS1945" s="63" t="str">
        <f t="shared" si="23173"/>
        <v/>
      </c>
      <c r="AT1945" s="59" t="str">
        <f t="shared" si="23312"/>
        <v>ALI_87_SEG_3_</v>
      </c>
      <c r="AU1945" s="63">
        <f t="shared" ref="AU1945" si="23472">IF(AND(COUNTIF(Codificacion3,AT1945)&lt;AO1945),1,COUNTIF(Codificacion3,AT1945))</f>
        <v>1</v>
      </c>
      <c r="AV1945" s="62" t="str">
        <f t="shared" si="23314"/>
        <v>No Seleccionada</v>
      </c>
      <c r="AW1945" s="53"/>
      <c r="AX1945" s="51" t="str">
        <f t="shared" si="23315"/>
        <v>ALI_87_SEG_3VERDADERO</v>
      </c>
      <c r="AY1945" s="51">
        <f t="shared" si="23296"/>
        <v>2</v>
      </c>
      <c r="AZ1945" s="64" t="b">
        <f t="shared" si="23316"/>
        <v>1</v>
      </c>
    </row>
    <row r="1946" spans="1:52" x14ac:dyDescent="0.2">
      <c r="A1946" s="50" t="b">
        <f t="shared" si="23259"/>
        <v>0</v>
      </c>
      <c r="B1946" s="51" t="s">
        <v>156</v>
      </c>
      <c r="C1946" s="52">
        <v>87</v>
      </c>
      <c r="D1946" s="52">
        <f t="shared" ref="D1946" si="23473">IF(ISERROR(VLOOKUP(E1946,Proveedores,2,FALSE)),"",VLOOKUP(E1946,Proveedores,2,FALSE))</f>
        <v>2095</v>
      </c>
      <c r="E1946" s="53" t="s">
        <v>157</v>
      </c>
      <c r="F1946" s="54">
        <v>537</v>
      </c>
      <c r="G1946" s="53" t="s">
        <v>56</v>
      </c>
      <c r="H1946" s="53" t="s">
        <v>80</v>
      </c>
      <c r="I1946" s="52">
        <v>4</v>
      </c>
      <c r="J1946" s="53" t="s">
        <v>58</v>
      </c>
      <c r="K1946" s="55">
        <v>44835</v>
      </c>
      <c r="L1946" s="56">
        <v>1279</v>
      </c>
      <c r="M1946" s="56">
        <v>1553</v>
      </c>
      <c r="N1946" s="56">
        <v>720</v>
      </c>
      <c r="O1946" s="56">
        <v>21</v>
      </c>
      <c r="P1946" s="57">
        <v>480</v>
      </c>
      <c r="Q1946" s="58">
        <v>0</v>
      </c>
      <c r="R1946" s="57">
        <v>480</v>
      </c>
      <c r="S1946" s="57">
        <v>960</v>
      </c>
      <c r="T1946" s="58">
        <v>0</v>
      </c>
      <c r="U1946" s="57">
        <v>960</v>
      </c>
      <c r="V1946" s="57">
        <v>1440</v>
      </c>
      <c r="W1946" s="58">
        <v>0</v>
      </c>
      <c r="X1946" s="57">
        <v>1440</v>
      </c>
      <c r="Y1946" s="57">
        <v>1440</v>
      </c>
      <c r="Z1946" s="58">
        <v>0</v>
      </c>
      <c r="AA1946" s="57">
        <v>1440</v>
      </c>
      <c r="AB1946" s="57">
        <v>3171840</v>
      </c>
      <c r="AC1946" s="53" t="str">
        <f t="shared" si="23298"/>
        <v>Registro Valido</v>
      </c>
      <c r="AD1946" s="57">
        <f t="shared" ref="AD1946" si="23474">IF(OR(ISERROR(VLOOKUP(CONCATENATE("ALI_",$C1946,"_SEG_",$I1946,"_PROV_",$D1946),Catalogo_Precios,AD$8,FALSE)),L1946=0),0,VLOOKUP(CONCATENATE("ALI_",$C1946,"_SEG_",$I1946,"_PROV_",$D1946),Catalogo_Precios,AD$8,FALSE))</f>
        <v>480</v>
      </c>
      <c r="AE1946" s="57">
        <f t="shared" ref="AE1946" si="23475">IF(OR(ISERROR(VLOOKUP(CONCATENATE("ALI_",$C1946,"_SEG_",$I1946,"_PROV_",$D1946),Catalogo_Precios,AE$8,FALSE)),M1946=0),0,VLOOKUP(CONCATENATE("ALI_",$C1946,"_SEG_",$I1946,"_PROV_",$D1946),Catalogo_Precios,AE$8,FALSE))</f>
        <v>960</v>
      </c>
      <c r="AF1946" s="57">
        <f t="shared" ref="AF1946" si="23476">IF(OR(ISERROR(VLOOKUP(CONCATENATE("ALI_",$C1946,"_SEG_",$I1946,"_PROV_",$D1946),Catalogo_Precios,AF$8,FALSE)),N1946=0),0,VLOOKUP(CONCATENATE("ALI_",$C1946,"_SEG_",$I1946,"_PROV_",$D1946),Catalogo_Precios,AF$8,FALSE))</f>
        <v>1440</v>
      </c>
      <c r="AG1946" s="57">
        <f t="shared" ref="AG1946" si="23477">IF(OR(ISERROR(VLOOKUP(CONCATENATE("ALI_",$C1946,"_SEG_",$I1946,"_PROV_",$D1946),Catalogo_Precios,AG$8,FALSE)),O1946=0),0,VLOOKUP(CONCATENATE("ALI_",$C1946,"_SEG_",$I1946,"_PROV_",$D1946),Catalogo_Precios,AG$8,FALSE))</f>
        <v>1440</v>
      </c>
      <c r="AH1946" s="57">
        <f t="shared" ref="AH1946" si="23478">IF(OR(ISERROR(VLOOKUP(CONCATENATE("ALI_",$C1946,"_SEG_",$I1946,"_PROV_",$D1946),Catalogo_Precios,AH$8,FALSE)),L1946=0),0,VLOOKUP(CONCATENATE("ALI_",$C1946,"_SEG_",$I1946,"_PROV_",$D1946),Catalogo_Precios,AH$8,FALSE))</f>
        <v>480</v>
      </c>
      <c r="AI1946" s="57">
        <f t="shared" ref="AI1946" si="23479">IF(OR(ISERROR(VLOOKUP(CONCATENATE("ALI_",$C1946,"_SEG_",$I1946,"_PROV_",$D1946),Catalogo_Precios,AI$8,FALSE)),M1946=0),0,VLOOKUP(CONCATENATE("ALI_",$C1946,"_SEG_",$I1946,"_PROV_",$D1946),Catalogo_Precios,AI$8,FALSE))</f>
        <v>960</v>
      </c>
      <c r="AJ1946" s="57">
        <f t="shared" ref="AJ1946" si="23480">IF(OR(ISERROR(VLOOKUP(CONCATENATE("ALI_",$C1946,"_SEG_",$I1946,"_PROV_",$D1946),Catalogo_Precios,AJ$8,FALSE)),N1946=0),0,VLOOKUP(CONCATENATE("ALI_",$C1946,"_SEG_",$I1946,"_PROV_",$D1946),Catalogo_Precios,AJ$8,FALSE))</f>
        <v>1440</v>
      </c>
      <c r="AK1946" s="57">
        <f t="shared" ref="AK1946" si="23481">IF(OR(ISERROR(VLOOKUP(CONCATENATE("ALI_",$C1946,"_SEG_",$I1946,"_PROV_",$D1946),Catalogo_Precios,AK$8,FALSE)),O1946=0),0,VLOOKUP(CONCATENATE("ALI_",$C1946,"_SEG_",$I1946,"_PROV_",$D1946),Catalogo_Precios,AK$8,FALSE))</f>
        <v>1440</v>
      </c>
      <c r="AL1946" s="53"/>
      <c r="AM1946" s="59" t="str">
        <f t="shared" si="23307"/>
        <v>ALI_87_SEG_4</v>
      </c>
      <c r="AN1946" s="59" t="str">
        <f t="shared" si="23308"/>
        <v>ALI_87_SEG_4_VAL_3171840</v>
      </c>
      <c r="AO1946" s="60">
        <f t="shared" ref="AO1946" si="23482">IF(OR(AB1946="",AB1946=0),0,COUNTIF(Codificacion,AM1946))</f>
        <v>2</v>
      </c>
      <c r="AP1946" s="61">
        <f t="array" ref="AP1946">MIN(IF(Codificacion=AM1946,Total_Cotizacion,""))</f>
        <v>3171840</v>
      </c>
      <c r="AQ1946" s="62" t="b">
        <f t="shared" si="23310"/>
        <v>1</v>
      </c>
      <c r="AR1946" s="51" t="str">
        <f t="shared" ref="AR1946" si="23483">IF(COUNTIF(Codificacion2,CONCATENATE(AM1946,"_VAL_",AB1946))&gt;1,"Empate","")</f>
        <v>Empate</v>
      </c>
      <c r="AS1946" s="63" t="str">
        <f t="shared" si="23173"/>
        <v/>
      </c>
      <c r="AT1946" s="59" t="str">
        <f t="shared" si="23312"/>
        <v>ALI_87_SEG_4_</v>
      </c>
      <c r="AU1946" s="63">
        <f t="shared" ref="AU1946" si="23484">IF(AND(COUNTIF(Codificacion3,AT1946)&lt;AO1946),1,COUNTIF(Codificacion3,AT1946))</f>
        <v>1</v>
      </c>
      <c r="AV1946" s="62" t="str">
        <f t="shared" si="23314"/>
        <v>No Seleccionada</v>
      </c>
      <c r="AW1946" s="53"/>
      <c r="AX1946" s="51" t="str">
        <f t="shared" si="23315"/>
        <v>ALI_87_SEG_4VERDADERO</v>
      </c>
      <c r="AY1946" s="51">
        <f t="shared" si="23296"/>
        <v>2</v>
      </c>
      <c r="AZ1946" s="64" t="b">
        <f t="shared" si="23316"/>
        <v>1</v>
      </c>
    </row>
    <row r="1947" spans="1:52" x14ac:dyDescent="0.2">
      <c r="A1947" s="50" t="b">
        <f t="shared" si="23259"/>
        <v>0</v>
      </c>
      <c r="B1947" s="51" t="s">
        <v>156</v>
      </c>
      <c r="C1947" s="52">
        <v>87</v>
      </c>
      <c r="D1947" s="52">
        <f t="shared" ref="D1947" si="23485">IF(ISERROR(VLOOKUP(E1947,Proveedores,2,FALSE)),"",VLOOKUP(E1947,Proveedores,2,FALSE))</f>
        <v>2095</v>
      </c>
      <c r="E1947" s="53" t="s">
        <v>157</v>
      </c>
      <c r="F1947" s="54">
        <v>538</v>
      </c>
      <c r="G1947" s="53" t="s">
        <v>56</v>
      </c>
      <c r="H1947" s="53" t="s">
        <v>80</v>
      </c>
      <c r="I1947" s="52">
        <v>5</v>
      </c>
      <c r="J1947" s="53" t="s">
        <v>58</v>
      </c>
      <c r="K1947" s="55">
        <v>44835</v>
      </c>
      <c r="L1947" s="56">
        <v>1189</v>
      </c>
      <c r="M1947" s="56">
        <v>1444</v>
      </c>
      <c r="N1947" s="56">
        <v>670</v>
      </c>
      <c r="O1947" s="56">
        <v>20</v>
      </c>
      <c r="P1947" s="57">
        <v>480</v>
      </c>
      <c r="Q1947" s="58">
        <v>0</v>
      </c>
      <c r="R1947" s="57">
        <v>480</v>
      </c>
      <c r="S1947" s="57">
        <v>960</v>
      </c>
      <c r="T1947" s="58">
        <v>0</v>
      </c>
      <c r="U1947" s="57">
        <v>960</v>
      </c>
      <c r="V1947" s="57">
        <v>1440</v>
      </c>
      <c r="W1947" s="58">
        <v>0</v>
      </c>
      <c r="X1947" s="57">
        <v>1440</v>
      </c>
      <c r="Y1947" s="57">
        <v>1440</v>
      </c>
      <c r="Z1947" s="58">
        <v>0</v>
      </c>
      <c r="AA1947" s="57">
        <v>1440</v>
      </c>
      <c r="AB1947" s="57">
        <v>2950560</v>
      </c>
      <c r="AC1947" s="53" t="str">
        <f t="shared" si="23298"/>
        <v>Registro Valido</v>
      </c>
      <c r="AD1947" s="57">
        <f t="shared" ref="AD1947" si="23486">IF(OR(ISERROR(VLOOKUP(CONCATENATE("ALI_",$C1947,"_SEG_",$I1947,"_PROV_",$D1947),Catalogo_Precios,AD$8,FALSE)),L1947=0),0,VLOOKUP(CONCATENATE("ALI_",$C1947,"_SEG_",$I1947,"_PROV_",$D1947),Catalogo_Precios,AD$8,FALSE))</f>
        <v>480</v>
      </c>
      <c r="AE1947" s="57">
        <f t="shared" ref="AE1947" si="23487">IF(OR(ISERROR(VLOOKUP(CONCATENATE("ALI_",$C1947,"_SEG_",$I1947,"_PROV_",$D1947),Catalogo_Precios,AE$8,FALSE)),M1947=0),0,VLOOKUP(CONCATENATE("ALI_",$C1947,"_SEG_",$I1947,"_PROV_",$D1947),Catalogo_Precios,AE$8,FALSE))</f>
        <v>960</v>
      </c>
      <c r="AF1947" s="57">
        <f t="shared" ref="AF1947" si="23488">IF(OR(ISERROR(VLOOKUP(CONCATENATE("ALI_",$C1947,"_SEG_",$I1947,"_PROV_",$D1947),Catalogo_Precios,AF$8,FALSE)),N1947=0),0,VLOOKUP(CONCATENATE("ALI_",$C1947,"_SEG_",$I1947,"_PROV_",$D1947),Catalogo_Precios,AF$8,FALSE))</f>
        <v>1440</v>
      </c>
      <c r="AG1947" s="57">
        <f t="shared" ref="AG1947" si="23489">IF(OR(ISERROR(VLOOKUP(CONCATENATE("ALI_",$C1947,"_SEG_",$I1947,"_PROV_",$D1947),Catalogo_Precios,AG$8,FALSE)),O1947=0),0,VLOOKUP(CONCATENATE("ALI_",$C1947,"_SEG_",$I1947,"_PROV_",$D1947),Catalogo_Precios,AG$8,FALSE))</f>
        <v>1440</v>
      </c>
      <c r="AH1947" s="57">
        <f t="shared" ref="AH1947" si="23490">IF(OR(ISERROR(VLOOKUP(CONCATENATE("ALI_",$C1947,"_SEG_",$I1947,"_PROV_",$D1947),Catalogo_Precios,AH$8,FALSE)),L1947=0),0,VLOOKUP(CONCATENATE("ALI_",$C1947,"_SEG_",$I1947,"_PROV_",$D1947),Catalogo_Precios,AH$8,FALSE))</f>
        <v>480</v>
      </c>
      <c r="AI1947" s="57">
        <f t="shared" ref="AI1947" si="23491">IF(OR(ISERROR(VLOOKUP(CONCATENATE("ALI_",$C1947,"_SEG_",$I1947,"_PROV_",$D1947),Catalogo_Precios,AI$8,FALSE)),M1947=0),0,VLOOKUP(CONCATENATE("ALI_",$C1947,"_SEG_",$I1947,"_PROV_",$D1947),Catalogo_Precios,AI$8,FALSE))</f>
        <v>960</v>
      </c>
      <c r="AJ1947" s="57">
        <f t="shared" ref="AJ1947" si="23492">IF(OR(ISERROR(VLOOKUP(CONCATENATE("ALI_",$C1947,"_SEG_",$I1947,"_PROV_",$D1947),Catalogo_Precios,AJ$8,FALSE)),N1947=0),0,VLOOKUP(CONCATENATE("ALI_",$C1947,"_SEG_",$I1947,"_PROV_",$D1947),Catalogo_Precios,AJ$8,FALSE))</f>
        <v>1440</v>
      </c>
      <c r="AK1947" s="57">
        <f t="shared" ref="AK1947" si="23493">IF(OR(ISERROR(VLOOKUP(CONCATENATE("ALI_",$C1947,"_SEG_",$I1947,"_PROV_",$D1947),Catalogo_Precios,AK$8,FALSE)),O1947=0),0,VLOOKUP(CONCATENATE("ALI_",$C1947,"_SEG_",$I1947,"_PROV_",$D1947),Catalogo_Precios,AK$8,FALSE))</f>
        <v>1440</v>
      </c>
      <c r="AL1947" s="53"/>
      <c r="AM1947" s="59" t="str">
        <f t="shared" si="23307"/>
        <v>ALI_87_SEG_5</v>
      </c>
      <c r="AN1947" s="59" t="str">
        <f t="shared" si="23308"/>
        <v>ALI_87_SEG_5_VAL_2950560</v>
      </c>
      <c r="AO1947" s="60">
        <f t="shared" ref="AO1947" si="23494">IF(OR(AB1947="",AB1947=0),0,COUNTIF(Codificacion,AM1947))</f>
        <v>2</v>
      </c>
      <c r="AP1947" s="61">
        <f t="array" ref="AP1947">MIN(IF(Codificacion=AM1947,Total_Cotizacion,""))</f>
        <v>2950560</v>
      </c>
      <c r="AQ1947" s="62" t="b">
        <f t="shared" si="23310"/>
        <v>1</v>
      </c>
      <c r="AR1947" s="51" t="str">
        <f t="shared" ref="AR1947" si="23495">IF(COUNTIF(Codificacion2,CONCATENATE(AM1947,"_VAL_",AB1947))&gt;1,"Empate","")</f>
        <v>Empate</v>
      </c>
      <c r="AS1947" s="63" t="str">
        <f t="shared" si="23173"/>
        <v/>
      </c>
      <c r="AT1947" s="59" t="str">
        <f t="shared" si="23312"/>
        <v>ALI_87_SEG_5_</v>
      </c>
      <c r="AU1947" s="63">
        <f t="shared" ref="AU1947" si="23496">IF(AND(COUNTIF(Codificacion3,AT1947)&lt;AO1947),1,COUNTIF(Codificacion3,AT1947))</f>
        <v>1</v>
      </c>
      <c r="AV1947" s="62" t="str">
        <f t="shared" si="23314"/>
        <v>No Seleccionada</v>
      </c>
      <c r="AW1947" s="53"/>
      <c r="AX1947" s="51" t="str">
        <f t="shared" si="23315"/>
        <v>ALI_87_SEG_5VERDADERO</v>
      </c>
      <c r="AY1947" s="51">
        <f t="shared" si="23296"/>
        <v>2</v>
      </c>
      <c r="AZ1947" s="64" t="b">
        <f t="shared" si="23316"/>
        <v>1</v>
      </c>
    </row>
    <row r="1948" spans="1:52" x14ac:dyDescent="0.2">
      <c r="A1948" s="50" t="b">
        <f t="shared" si="23259"/>
        <v>0</v>
      </c>
      <c r="B1948" s="51" t="s">
        <v>156</v>
      </c>
      <c r="C1948" s="52">
        <v>87</v>
      </c>
      <c r="D1948" s="52">
        <f t="shared" ref="D1948" si="23497">IF(ISERROR(VLOOKUP(E1948,Proveedores,2,FALSE)),"",VLOOKUP(E1948,Proveedores,2,FALSE))</f>
        <v>2095</v>
      </c>
      <c r="E1948" s="53" t="s">
        <v>157</v>
      </c>
      <c r="F1948" s="54">
        <v>539</v>
      </c>
      <c r="G1948" s="53" t="s">
        <v>56</v>
      </c>
      <c r="H1948" s="53" t="s">
        <v>80</v>
      </c>
      <c r="I1948" s="52">
        <v>6</v>
      </c>
      <c r="J1948" s="53" t="s">
        <v>58</v>
      </c>
      <c r="K1948" s="55">
        <v>44835</v>
      </c>
      <c r="L1948" s="56">
        <v>1287</v>
      </c>
      <c r="M1948" s="56">
        <v>1563</v>
      </c>
      <c r="N1948" s="56">
        <v>725</v>
      </c>
      <c r="O1948" s="56">
        <v>21</v>
      </c>
      <c r="P1948" s="57">
        <v>480</v>
      </c>
      <c r="Q1948" s="58">
        <v>0</v>
      </c>
      <c r="R1948" s="57">
        <v>480</v>
      </c>
      <c r="S1948" s="57">
        <v>960</v>
      </c>
      <c r="T1948" s="58">
        <v>0</v>
      </c>
      <c r="U1948" s="57">
        <v>960</v>
      </c>
      <c r="V1948" s="57">
        <v>1440</v>
      </c>
      <c r="W1948" s="58">
        <v>0</v>
      </c>
      <c r="X1948" s="57">
        <v>1440</v>
      </c>
      <c r="Y1948" s="57">
        <v>1440</v>
      </c>
      <c r="Z1948" s="58">
        <v>0</v>
      </c>
      <c r="AA1948" s="57">
        <v>1440</v>
      </c>
      <c r="AB1948" s="57">
        <v>3192480</v>
      </c>
      <c r="AC1948" s="53" t="str">
        <f t="shared" si="23298"/>
        <v>Registro Valido</v>
      </c>
      <c r="AD1948" s="57">
        <f t="shared" ref="AD1948" si="23498">IF(OR(ISERROR(VLOOKUP(CONCATENATE("ALI_",$C1948,"_SEG_",$I1948,"_PROV_",$D1948),Catalogo_Precios,AD$8,FALSE)),L1948=0),0,VLOOKUP(CONCATENATE("ALI_",$C1948,"_SEG_",$I1948,"_PROV_",$D1948),Catalogo_Precios,AD$8,FALSE))</f>
        <v>480</v>
      </c>
      <c r="AE1948" s="57">
        <f t="shared" ref="AE1948" si="23499">IF(OR(ISERROR(VLOOKUP(CONCATENATE("ALI_",$C1948,"_SEG_",$I1948,"_PROV_",$D1948),Catalogo_Precios,AE$8,FALSE)),M1948=0),0,VLOOKUP(CONCATENATE("ALI_",$C1948,"_SEG_",$I1948,"_PROV_",$D1948),Catalogo_Precios,AE$8,FALSE))</f>
        <v>960</v>
      </c>
      <c r="AF1948" s="57">
        <f t="shared" ref="AF1948" si="23500">IF(OR(ISERROR(VLOOKUP(CONCATENATE("ALI_",$C1948,"_SEG_",$I1948,"_PROV_",$D1948),Catalogo_Precios,AF$8,FALSE)),N1948=0),0,VLOOKUP(CONCATENATE("ALI_",$C1948,"_SEG_",$I1948,"_PROV_",$D1948),Catalogo_Precios,AF$8,FALSE))</f>
        <v>1440</v>
      </c>
      <c r="AG1948" s="57">
        <f t="shared" ref="AG1948" si="23501">IF(OR(ISERROR(VLOOKUP(CONCATENATE("ALI_",$C1948,"_SEG_",$I1948,"_PROV_",$D1948),Catalogo_Precios,AG$8,FALSE)),O1948=0),0,VLOOKUP(CONCATENATE("ALI_",$C1948,"_SEG_",$I1948,"_PROV_",$D1948),Catalogo_Precios,AG$8,FALSE))</f>
        <v>1440</v>
      </c>
      <c r="AH1948" s="57">
        <f t="shared" ref="AH1948" si="23502">IF(OR(ISERROR(VLOOKUP(CONCATENATE("ALI_",$C1948,"_SEG_",$I1948,"_PROV_",$D1948),Catalogo_Precios,AH$8,FALSE)),L1948=0),0,VLOOKUP(CONCATENATE("ALI_",$C1948,"_SEG_",$I1948,"_PROV_",$D1948),Catalogo_Precios,AH$8,FALSE))</f>
        <v>480</v>
      </c>
      <c r="AI1948" s="57">
        <f t="shared" ref="AI1948" si="23503">IF(OR(ISERROR(VLOOKUP(CONCATENATE("ALI_",$C1948,"_SEG_",$I1948,"_PROV_",$D1948),Catalogo_Precios,AI$8,FALSE)),M1948=0),0,VLOOKUP(CONCATENATE("ALI_",$C1948,"_SEG_",$I1948,"_PROV_",$D1948),Catalogo_Precios,AI$8,FALSE))</f>
        <v>960</v>
      </c>
      <c r="AJ1948" s="57">
        <f t="shared" ref="AJ1948" si="23504">IF(OR(ISERROR(VLOOKUP(CONCATENATE("ALI_",$C1948,"_SEG_",$I1948,"_PROV_",$D1948),Catalogo_Precios,AJ$8,FALSE)),N1948=0),0,VLOOKUP(CONCATENATE("ALI_",$C1948,"_SEG_",$I1948,"_PROV_",$D1948),Catalogo_Precios,AJ$8,FALSE))</f>
        <v>1440</v>
      </c>
      <c r="AK1948" s="57">
        <f t="shared" ref="AK1948" si="23505">IF(OR(ISERROR(VLOOKUP(CONCATENATE("ALI_",$C1948,"_SEG_",$I1948,"_PROV_",$D1948),Catalogo_Precios,AK$8,FALSE)),O1948=0),0,VLOOKUP(CONCATENATE("ALI_",$C1948,"_SEG_",$I1948,"_PROV_",$D1948),Catalogo_Precios,AK$8,FALSE))</f>
        <v>1440</v>
      </c>
      <c r="AL1948" s="53"/>
      <c r="AM1948" s="59" t="str">
        <f t="shared" si="23307"/>
        <v>ALI_87_SEG_6</v>
      </c>
      <c r="AN1948" s="59" t="str">
        <f t="shared" si="23308"/>
        <v>ALI_87_SEG_6_VAL_3192480</v>
      </c>
      <c r="AO1948" s="60">
        <f t="shared" ref="AO1948" si="23506">IF(OR(AB1948="",AB1948=0),0,COUNTIF(Codificacion,AM1948))</f>
        <v>2</v>
      </c>
      <c r="AP1948" s="61">
        <f t="array" ref="AP1948">MIN(IF(Codificacion=AM1948,Total_Cotizacion,""))</f>
        <v>3192480</v>
      </c>
      <c r="AQ1948" s="62" t="b">
        <f t="shared" si="23310"/>
        <v>1</v>
      </c>
      <c r="AR1948" s="51" t="str">
        <f t="shared" ref="AR1948" si="23507">IF(COUNTIF(Codificacion2,CONCATENATE(AM1948,"_VAL_",AB1948))&gt;1,"Empate","")</f>
        <v>Empate</v>
      </c>
      <c r="AS1948" s="63" t="str">
        <f t="shared" si="23173"/>
        <v/>
      </c>
      <c r="AT1948" s="59" t="str">
        <f t="shared" si="23312"/>
        <v>ALI_87_SEG_6_</v>
      </c>
      <c r="AU1948" s="63">
        <f t="shared" ref="AU1948" si="23508">IF(AND(COUNTIF(Codificacion3,AT1948)&lt;AO1948),1,COUNTIF(Codificacion3,AT1948))</f>
        <v>1</v>
      </c>
      <c r="AV1948" s="62" t="str">
        <f t="shared" si="23314"/>
        <v>No Seleccionada</v>
      </c>
      <c r="AW1948" s="53"/>
      <c r="AX1948" s="51" t="str">
        <f t="shared" si="23315"/>
        <v>ALI_87_SEG_6VERDADERO</v>
      </c>
      <c r="AY1948" s="51">
        <f t="shared" si="23296"/>
        <v>2</v>
      </c>
      <c r="AZ1948" s="64" t="b">
        <f t="shared" si="23316"/>
        <v>1</v>
      </c>
    </row>
    <row r="1949" spans="1:52" x14ac:dyDescent="0.2">
      <c r="A1949" s="50" t="b">
        <f t="shared" si="23259"/>
        <v>0</v>
      </c>
      <c r="B1949" s="51" t="s">
        <v>156</v>
      </c>
      <c r="C1949" s="52">
        <v>87</v>
      </c>
      <c r="D1949" s="52">
        <f t="shared" ref="D1949" si="23509">IF(ISERROR(VLOOKUP(E1949,Proveedores,2,FALSE)),"",VLOOKUP(E1949,Proveedores,2,FALSE))</f>
        <v>2095</v>
      </c>
      <c r="E1949" s="53" t="s">
        <v>157</v>
      </c>
      <c r="F1949" s="54">
        <v>540</v>
      </c>
      <c r="G1949" s="53" t="s">
        <v>56</v>
      </c>
      <c r="H1949" s="53" t="s">
        <v>80</v>
      </c>
      <c r="I1949" s="52">
        <v>7</v>
      </c>
      <c r="J1949" s="53" t="s">
        <v>58</v>
      </c>
      <c r="K1949" s="55">
        <v>44835</v>
      </c>
      <c r="L1949" s="56">
        <v>1314</v>
      </c>
      <c r="M1949" s="56">
        <v>1596</v>
      </c>
      <c r="N1949" s="56">
        <v>740</v>
      </c>
      <c r="O1949" s="56">
        <v>22</v>
      </c>
      <c r="P1949" s="57">
        <v>480</v>
      </c>
      <c r="Q1949" s="58">
        <v>0</v>
      </c>
      <c r="R1949" s="57">
        <v>480</v>
      </c>
      <c r="S1949" s="57">
        <v>960</v>
      </c>
      <c r="T1949" s="58">
        <v>0</v>
      </c>
      <c r="U1949" s="57">
        <v>960</v>
      </c>
      <c r="V1949" s="57">
        <v>1440</v>
      </c>
      <c r="W1949" s="58">
        <v>0</v>
      </c>
      <c r="X1949" s="57">
        <v>1440</v>
      </c>
      <c r="Y1949" s="57">
        <v>1440</v>
      </c>
      <c r="Z1949" s="58">
        <v>0</v>
      </c>
      <c r="AA1949" s="57">
        <v>1440</v>
      </c>
      <c r="AB1949" s="57">
        <v>3260160</v>
      </c>
      <c r="AC1949" s="53" t="str">
        <f t="shared" si="23298"/>
        <v>Registro Valido</v>
      </c>
      <c r="AD1949" s="57">
        <f t="shared" ref="AD1949" si="23510">IF(OR(ISERROR(VLOOKUP(CONCATENATE("ALI_",$C1949,"_SEG_",$I1949,"_PROV_",$D1949),Catalogo_Precios,AD$8,FALSE)),L1949=0),0,VLOOKUP(CONCATENATE("ALI_",$C1949,"_SEG_",$I1949,"_PROV_",$D1949),Catalogo_Precios,AD$8,FALSE))</f>
        <v>480</v>
      </c>
      <c r="AE1949" s="57">
        <f t="shared" ref="AE1949" si="23511">IF(OR(ISERROR(VLOOKUP(CONCATENATE("ALI_",$C1949,"_SEG_",$I1949,"_PROV_",$D1949),Catalogo_Precios,AE$8,FALSE)),M1949=0),0,VLOOKUP(CONCATENATE("ALI_",$C1949,"_SEG_",$I1949,"_PROV_",$D1949),Catalogo_Precios,AE$8,FALSE))</f>
        <v>960</v>
      </c>
      <c r="AF1949" s="57">
        <f t="shared" ref="AF1949" si="23512">IF(OR(ISERROR(VLOOKUP(CONCATENATE("ALI_",$C1949,"_SEG_",$I1949,"_PROV_",$D1949),Catalogo_Precios,AF$8,FALSE)),N1949=0),0,VLOOKUP(CONCATENATE("ALI_",$C1949,"_SEG_",$I1949,"_PROV_",$D1949),Catalogo_Precios,AF$8,FALSE))</f>
        <v>1440</v>
      </c>
      <c r="AG1949" s="57">
        <f t="shared" ref="AG1949" si="23513">IF(OR(ISERROR(VLOOKUP(CONCATENATE("ALI_",$C1949,"_SEG_",$I1949,"_PROV_",$D1949),Catalogo_Precios,AG$8,FALSE)),O1949=0),0,VLOOKUP(CONCATENATE("ALI_",$C1949,"_SEG_",$I1949,"_PROV_",$D1949),Catalogo_Precios,AG$8,FALSE))</f>
        <v>1440</v>
      </c>
      <c r="AH1949" s="57">
        <f t="shared" ref="AH1949" si="23514">IF(OR(ISERROR(VLOOKUP(CONCATENATE("ALI_",$C1949,"_SEG_",$I1949,"_PROV_",$D1949),Catalogo_Precios,AH$8,FALSE)),L1949=0),0,VLOOKUP(CONCATENATE("ALI_",$C1949,"_SEG_",$I1949,"_PROV_",$D1949),Catalogo_Precios,AH$8,FALSE))</f>
        <v>480</v>
      </c>
      <c r="AI1949" s="57">
        <f t="shared" ref="AI1949" si="23515">IF(OR(ISERROR(VLOOKUP(CONCATENATE("ALI_",$C1949,"_SEG_",$I1949,"_PROV_",$D1949),Catalogo_Precios,AI$8,FALSE)),M1949=0),0,VLOOKUP(CONCATENATE("ALI_",$C1949,"_SEG_",$I1949,"_PROV_",$D1949),Catalogo_Precios,AI$8,FALSE))</f>
        <v>960</v>
      </c>
      <c r="AJ1949" s="57">
        <f t="shared" ref="AJ1949" si="23516">IF(OR(ISERROR(VLOOKUP(CONCATENATE("ALI_",$C1949,"_SEG_",$I1949,"_PROV_",$D1949),Catalogo_Precios,AJ$8,FALSE)),N1949=0),0,VLOOKUP(CONCATENATE("ALI_",$C1949,"_SEG_",$I1949,"_PROV_",$D1949),Catalogo_Precios,AJ$8,FALSE))</f>
        <v>1440</v>
      </c>
      <c r="AK1949" s="57">
        <f t="shared" ref="AK1949" si="23517">IF(OR(ISERROR(VLOOKUP(CONCATENATE("ALI_",$C1949,"_SEG_",$I1949,"_PROV_",$D1949),Catalogo_Precios,AK$8,FALSE)),O1949=0),0,VLOOKUP(CONCATENATE("ALI_",$C1949,"_SEG_",$I1949,"_PROV_",$D1949),Catalogo_Precios,AK$8,FALSE))</f>
        <v>1440</v>
      </c>
      <c r="AL1949" s="53"/>
      <c r="AM1949" s="59" t="str">
        <f t="shared" si="23307"/>
        <v>ALI_87_SEG_7</v>
      </c>
      <c r="AN1949" s="59" t="str">
        <f t="shared" si="23308"/>
        <v>ALI_87_SEG_7_VAL_3260160</v>
      </c>
      <c r="AO1949" s="60">
        <f t="shared" ref="AO1949" si="23518">IF(OR(AB1949="",AB1949=0),0,COUNTIF(Codificacion,AM1949))</f>
        <v>2</v>
      </c>
      <c r="AP1949" s="61">
        <f t="array" ref="AP1949">MIN(IF(Codificacion=AM1949,Total_Cotizacion,""))</f>
        <v>3260160</v>
      </c>
      <c r="AQ1949" s="62" t="b">
        <f t="shared" si="23310"/>
        <v>1</v>
      </c>
      <c r="AR1949" s="51" t="str">
        <f t="shared" ref="AR1949" si="23519">IF(COUNTIF(Codificacion2,CONCATENATE(AM1949,"_VAL_",AB1949))&gt;1,"Empate","")</f>
        <v>Empate</v>
      </c>
      <c r="AS1949" s="63" t="str">
        <f t="shared" si="23173"/>
        <v/>
      </c>
      <c r="AT1949" s="59" t="str">
        <f t="shared" si="23312"/>
        <v>ALI_87_SEG_7_</v>
      </c>
      <c r="AU1949" s="63">
        <f t="shared" ref="AU1949" si="23520">IF(AND(COUNTIF(Codificacion3,AT1949)&lt;AO1949),1,COUNTIF(Codificacion3,AT1949))</f>
        <v>1</v>
      </c>
      <c r="AV1949" s="62" t="str">
        <f t="shared" si="23314"/>
        <v>No Seleccionada</v>
      </c>
      <c r="AW1949" s="53"/>
      <c r="AX1949" s="51" t="str">
        <f t="shared" si="23315"/>
        <v>ALI_87_SEG_7VERDADERO</v>
      </c>
      <c r="AY1949" s="51">
        <f t="shared" si="23296"/>
        <v>2</v>
      </c>
      <c r="AZ1949" s="64" t="b">
        <f t="shared" si="23316"/>
        <v>1</v>
      </c>
    </row>
    <row r="1950" spans="1:52" x14ac:dyDescent="0.2">
      <c r="A1950" s="50" t="b">
        <f t="shared" si="23259"/>
        <v>0</v>
      </c>
      <c r="B1950" s="51" t="s">
        <v>156</v>
      </c>
      <c r="C1950" s="52">
        <v>87</v>
      </c>
      <c r="D1950" s="52">
        <f t="shared" ref="D1950" si="23521">IF(ISERROR(VLOOKUP(E1950,Proveedores,2,FALSE)),"",VLOOKUP(E1950,Proveedores,2,FALSE))</f>
        <v>2095</v>
      </c>
      <c r="E1950" s="53" t="s">
        <v>157</v>
      </c>
      <c r="F1950" s="54">
        <v>541</v>
      </c>
      <c r="G1950" s="53" t="s">
        <v>56</v>
      </c>
      <c r="H1950" s="53" t="s">
        <v>80</v>
      </c>
      <c r="I1950" s="52">
        <v>8</v>
      </c>
      <c r="J1950" s="53" t="s">
        <v>58</v>
      </c>
      <c r="K1950" s="55">
        <v>44835</v>
      </c>
      <c r="L1950" s="56">
        <v>1268</v>
      </c>
      <c r="M1950" s="56">
        <v>1540</v>
      </c>
      <c r="N1950" s="56">
        <v>714</v>
      </c>
      <c r="O1950" s="56">
        <v>21</v>
      </c>
      <c r="P1950" s="57">
        <v>480</v>
      </c>
      <c r="Q1950" s="58">
        <v>0</v>
      </c>
      <c r="R1950" s="57">
        <v>480</v>
      </c>
      <c r="S1950" s="57">
        <v>960</v>
      </c>
      <c r="T1950" s="58">
        <v>0</v>
      </c>
      <c r="U1950" s="57">
        <v>960</v>
      </c>
      <c r="V1950" s="57">
        <v>1440</v>
      </c>
      <c r="W1950" s="58">
        <v>0</v>
      </c>
      <c r="X1950" s="57">
        <v>1440</v>
      </c>
      <c r="Y1950" s="57">
        <v>1440</v>
      </c>
      <c r="Z1950" s="58">
        <v>0</v>
      </c>
      <c r="AA1950" s="57">
        <v>1440</v>
      </c>
      <c r="AB1950" s="57">
        <v>3145440</v>
      </c>
      <c r="AC1950" s="53" t="str">
        <f t="shared" si="23298"/>
        <v>Registro Valido</v>
      </c>
      <c r="AD1950" s="57">
        <f t="shared" ref="AD1950" si="23522">IF(OR(ISERROR(VLOOKUP(CONCATENATE("ALI_",$C1950,"_SEG_",$I1950,"_PROV_",$D1950),Catalogo_Precios,AD$8,FALSE)),L1950=0),0,VLOOKUP(CONCATENATE("ALI_",$C1950,"_SEG_",$I1950,"_PROV_",$D1950),Catalogo_Precios,AD$8,FALSE))</f>
        <v>480</v>
      </c>
      <c r="AE1950" s="57">
        <f t="shared" ref="AE1950" si="23523">IF(OR(ISERROR(VLOOKUP(CONCATENATE("ALI_",$C1950,"_SEG_",$I1950,"_PROV_",$D1950),Catalogo_Precios,AE$8,FALSE)),M1950=0),0,VLOOKUP(CONCATENATE("ALI_",$C1950,"_SEG_",$I1950,"_PROV_",$D1950),Catalogo_Precios,AE$8,FALSE))</f>
        <v>960</v>
      </c>
      <c r="AF1950" s="57">
        <f t="shared" ref="AF1950" si="23524">IF(OR(ISERROR(VLOOKUP(CONCATENATE("ALI_",$C1950,"_SEG_",$I1950,"_PROV_",$D1950),Catalogo_Precios,AF$8,FALSE)),N1950=0),0,VLOOKUP(CONCATENATE("ALI_",$C1950,"_SEG_",$I1950,"_PROV_",$D1950),Catalogo_Precios,AF$8,FALSE))</f>
        <v>1440</v>
      </c>
      <c r="AG1950" s="57">
        <f t="shared" ref="AG1950" si="23525">IF(OR(ISERROR(VLOOKUP(CONCATENATE("ALI_",$C1950,"_SEG_",$I1950,"_PROV_",$D1950),Catalogo_Precios,AG$8,FALSE)),O1950=0),0,VLOOKUP(CONCATENATE("ALI_",$C1950,"_SEG_",$I1950,"_PROV_",$D1950),Catalogo_Precios,AG$8,FALSE))</f>
        <v>1440</v>
      </c>
      <c r="AH1950" s="57">
        <f t="shared" ref="AH1950" si="23526">IF(OR(ISERROR(VLOOKUP(CONCATENATE("ALI_",$C1950,"_SEG_",$I1950,"_PROV_",$D1950),Catalogo_Precios,AH$8,FALSE)),L1950=0),0,VLOOKUP(CONCATENATE("ALI_",$C1950,"_SEG_",$I1950,"_PROV_",$D1950),Catalogo_Precios,AH$8,FALSE))</f>
        <v>480</v>
      </c>
      <c r="AI1950" s="57">
        <f t="shared" ref="AI1950" si="23527">IF(OR(ISERROR(VLOOKUP(CONCATENATE("ALI_",$C1950,"_SEG_",$I1950,"_PROV_",$D1950),Catalogo_Precios,AI$8,FALSE)),M1950=0),0,VLOOKUP(CONCATENATE("ALI_",$C1950,"_SEG_",$I1950,"_PROV_",$D1950),Catalogo_Precios,AI$8,FALSE))</f>
        <v>960</v>
      </c>
      <c r="AJ1950" s="57">
        <f t="shared" ref="AJ1950" si="23528">IF(OR(ISERROR(VLOOKUP(CONCATENATE("ALI_",$C1950,"_SEG_",$I1950,"_PROV_",$D1950),Catalogo_Precios,AJ$8,FALSE)),N1950=0),0,VLOOKUP(CONCATENATE("ALI_",$C1950,"_SEG_",$I1950,"_PROV_",$D1950),Catalogo_Precios,AJ$8,FALSE))</f>
        <v>1440</v>
      </c>
      <c r="AK1950" s="57">
        <f t="shared" ref="AK1950" si="23529">IF(OR(ISERROR(VLOOKUP(CONCATENATE("ALI_",$C1950,"_SEG_",$I1950,"_PROV_",$D1950),Catalogo_Precios,AK$8,FALSE)),O1950=0),0,VLOOKUP(CONCATENATE("ALI_",$C1950,"_SEG_",$I1950,"_PROV_",$D1950),Catalogo_Precios,AK$8,FALSE))</f>
        <v>1440</v>
      </c>
      <c r="AL1950" s="53"/>
      <c r="AM1950" s="59" t="str">
        <f t="shared" si="23307"/>
        <v>ALI_87_SEG_8</v>
      </c>
      <c r="AN1950" s="59" t="str">
        <f t="shared" si="23308"/>
        <v>ALI_87_SEG_8_VAL_3145440</v>
      </c>
      <c r="AO1950" s="60">
        <f t="shared" ref="AO1950" si="23530">IF(OR(AB1950="",AB1950=0),0,COUNTIF(Codificacion,AM1950))</f>
        <v>2</v>
      </c>
      <c r="AP1950" s="61">
        <f t="array" ref="AP1950">MIN(IF(Codificacion=AM1950,Total_Cotizacion,""))</f>
        <v>3145440</v>
      </c>
      <c r="AQ1950" s="62" t="b">
        <f t="shared" si="23310"/>
        <v>1</v>
      </c>
      <c r="AR1950" s="51" t="str">
        <f t="shared" ref="AR1950" si="23531">IF(COUNTIF(Codificacion2,CONCATENATE(AM1950,"_VAL_",AB1950))&gt;1,"Empate","")</f>
        <v>Empate</v>
      </c>
      <c r="AS1950" s="63" t="str">
        <f t="shared" si="23173"/>
        <v/>
      </c>
      <c r="AT1950" s="59" t="str">
        <f t="shared" si="23312"/>
        <v>ALI_87_SEG_8_</v>
      </c>
      <c r="AU1950" s="63">
        <f t="shared" ref="AU1950" si="23532">IF(AND(COUNTIF(Codificacion3,AT1950)&lt;AO1950),1,COUNTIF(Codificacion3,AT1950))</f>
        <v>1</v>
      </c>
      <c r="AV1950" s="62" t="str">
        <f t="shared" si="23314"/>
        <v>No Seleccionada</v>
      </c>
      <c r="AW1950" s="53"/>
      <c r="AX1950" s="51" t="str">
        <f t="shared" si="23315"/>
        <v>ALI_87_SEG_8VERDADERO</v>
      </c>
      <c r="AY1950" s="51">
        <f t="shared" si="23296"/>
        <v>2</v>
      </c>
      <c r="AZ1950" s="64" t="b">
        <f t="shared" si="23316"/>
        <v>1</v>
      </c>
    </row>
    <row r="1951" spans="1:52" x14ac:dyDescent="0.2">
      <c r="A1951" s="50" t="b">
        <f t="shared" si="23259"/>
        <v>0</v>
      </c>
      <c r="B1951" s="51" t="s">
        <v>156</v>
      </c>
      <c r="C1951" s="52">
        <v>87</v>
      </c>
      <c r="D1951" s="52">
        <f t="shared" ref="D1951" si="23533">IF(ISERROR(VLOOKUP(E1951,Proveedores,2,FALSE)),"",VLOOKUP(E1951,Proveedores,2,FALSE))</f>
        <v>2095</v>
      </c>
      <c r="E1951" s="53" t="s">
        <v>157</v>
      </c>
      <c r="F1951" s="54">
        <v>542</v>
      </c>
      <c r="G1951" s="53" t="s">
        <v>56</v>
      </c>
      <c r="H1951" s="53" t="s">
        <v>80</v>
      </c>
      <c r="I1951" s="52">
        <v>9</v>
      </c>
      <c r="J1951" s="53" t="s">
        <v>58</v>
      </c>
      <c r="K1951" s="55">
        <v>44835</v>
      </c>
      <c r="L1951" s="56">
        <v>1282</v>
      </c>
      <c r="M1951" s="56">
        <v>1556</v>
      </c>
      <c r="N1951" s="56">
        <v>722</v>
      </c>
      <c r="O1951" s="56">
        <v>21</v>
      </c>
      <c r="P1951" s="57">
        <v>480</v>
      </c>
      <c r="Q1951" s="58">
        <v>0</v>
      </c>
      <c r="R1951" s="57">
        <v>480</v>
      </c>
      <c r="S1951" s="57">
        <v>960</v>
      </c>
      <c r="T1951" s="58">
        <v>0</v>
      </c>
      <c r="U1951" s="57">
        <v>960</v>
      </c>
      <c r="V1951" s="57">
        <v>1440</v>
      </c>
      <c r="W1951" s="58">
        <v>0</v>
      </c>
      <c r="X1951" s="57">
        <v>1440</v>
      </c>
      <c r="Y1951" s="57">
        <v>1440</v>
      </c>
      <c r="Z1951" s="58">
        <v>0</v>
      </c>
      <c r="AA1951" s="57">
        <v>1440</v>
      </c>
      <c r="AB1951" s="57">
        <v>3179040</v>
      </c>
      <c r="AC1951" s="53" t="str">
        <f t="shared" si="23298"/>
        <v>Registro Valido</v>
      </c>
      <c r="AD1951" s="57">
        <f t="shared" ref="AD1951" si="23534">IF(OR(ISERROR(VLOOKUP(CONCATENATE("ALI_",$C1951,"_SEG_",$I1951,"_PROV_",$D1951),Catalogo_Precios,AD$8,FALSE)),L1951=0),0,VLOOKUP(CONCATENATE("ALI_",$C1951,"_SEG_",$I1951,"_PROV_",$D1951),Catalogo_Precios,AD$8,FALSE))</f>
        <v>480</v>
      </c>
      <c r="AE1951" s="57">
        <f t="shared" ref="AE1951" si="23535">IF(OR(ISERROR(VLOOKUP(CONCATENATE("ALI_",$C1951,"_SEG_",$I1951,"_PROV_",$D1951),Catalogo_Precios,AE$8,FALSE)),M1951=0),0,VLOOKUP(CONCATENATE("ALI_",$C1951,"_SEG_",$I1951,"_PROV_",$D1951),Catalogo_Precios,AE$8,FALSE))</f>
        <v>960</v>
      </c>
      <c r="AF1951" s="57">
        <f t="shared" ref="AF1951" si="23536">IF(OR(ISERROR(VLOOKUP(CONCATENATE("ALI_",$C1951,"_SEG_",$I1951,"_PROV_",$D1951),Catalogo_Precios,AF$8,FALSE)),N1951=0),0,VLOOKUP(CONCATENATE("ALI_",$C1951,"_SEG_",$I1951,"_PROV_",$D1951),Catalogo_Precios,AF$8,FALSE))</f>
        <v>1440</v>
      </c>
      <c r="AG1951" s="57">
        <f t="shared" ref="AG1951" si="23537">IF(OR(ISERROR(VLOOKUP(CONCATENATE("ALI_",$C1951,"_SEG_",$I1951,"_PROV_",$D1951),Catalogo_Precios,AG$8,FALSE)),O1951=0),0,VLOOKUP(CONCATENATE("ALI_",$C1951,"_SEG_",$I1951,"_PROV_",$D1951),Catalogo_Precios,AG$8,FALSE))</f>
        <v>1440</v>
      </c>
      <c r="AH1951" s="57">
        <f t="shared" ref="AH1951" si="23538">IF(OR(ISERROR(VLOOKUP(CONCATENATE("ALI_",$C1951,"_SEG_",$I1951,"_PROV_",$D1951),Catalogo_Precios,AH$8,FALSE)),L1951=0),0,VLOOKUP(CONCATENATE("ALI_",$C1951,"_SEG_",$I1951,"_PROV_",$D1951),Catalogo_Precios,AH$8,FALSE))</f>
        <v>480</v>
      </c>
      <c r="AI1951" s="57">
        <f t="shared" ref="AI1951" si="23539">IF(OR(ISERROR(VLOOKUP(CONCATENATE("ALI_",$C1951,"_SEG_",$I1951,"_PROV_",$D1951),Catalogo_Precios,AI$8,FALSE)),M1951=0),0,VLOOKUP(CONCATENATE("ALI_",$C1951,"_SEG_",$I1951,"_PROV_",$D1951),Catalogo_Precios,AI$8,FALSE))</f>
        <v>960</v>
      </c>
      <c r="AJ1951" s="57">
        <f t="shared" ref="AJ1951" si="23540">IF(OR(ISERROR(VLOOKUP(CONCATENATE("ALI_",$C1951,"_SEG_",$I1951,"_PROV_",$D1951),Catalogo_Precios,AJ$8,FALSE)),N1951=0),0,VLOOKUP(CONCATENATE("ALI_",$C1951,"_SEG_",$I1951,"_PROV_",$D1951),Catalogo_Precios,AJ$8,FALSE))</f>
        <v>1440</v>
      </c>
      <c r="AK1951" s="57">
        <f t="shared" ref="AK1951" si="23541">IF(OR(ISERROR(VLOOKUP(CONCATENATE("ALI_",$C1951,"_SEG_",$I1951,"_PROV_",$D1951),Catalogo_Precios,AK$8,FALSE)),O1951=0),0,VLOOKUP(CONCATENATE("ALI_",$C1951,"_SEG_",$I1951,"_PROV_",$D1951),Catalogo_Precios,AK$8,FALSE))</f>
        <v>1440</v>
      </c>
      <c r="AL1951" s="53"/>
      <c r="AM1951" s="59" t="str">
        <f t="shared" si="23307"/>
        <v>ALI_87_SEG_9</v>
      </c>
      <c r="AN1951" s="59" t="str">
        <f t="shared" si="23308"/>
        <v>ALI_87_SEG_9_VAL_3179040</v>
      </c>
      <c r="AO1951" s="60">
        <f t="shared" ref="AO1951" si="23542">IF(OR(AB1951="",AB1951=0),0,COUNTIF(Codificacion,AM1951))</f>
        <v>2</v>
      </c>
      <c r="AP1951" s="61">
        <f t="array" ref="AP1951">MIN(IF(Codificacion=AM1951,Total_Cotizacion,""))</f>
        <v>3179040</v>
      </c>
      <c r="AQ1951" s="62" t="b">
        <f t="shared" si="23310"/>
        <v>1</v>
      </c>
      <c r="AR1951" s="51" t="str">
        <f t="shared" ref="AR1951" si="23543">IF(COUNTIF(Codificacion2,CONCATENATE(AM1951,"_VAL_",AB1951))&gt;1,"Empate","")</f>
        <v>Empate</v>
      </c>
      <c r="AS1951" s="63" t="str">
        <f t="shared" si="23173"/>
        <v/>
      </c>
      <c r="AT1951" s="59" t="str">
        <f t="shared" si="23312"/>
        <v>ALI_87_SEG_9_</v>
      </c>
      <c r="AU1951" s="63">
        <f t="shared" ref="AU1951" si="23544">IF(AND(COUNTIF(Codificacion3,AT1951)&lt;AO1951),1,COUNTIF(Codificacion3,AT1951))</f>
        <v>1</v>
      </c>
      <c r="AV1951" s="62" t="str">
        <f t="shared" si="23314"/>
        <v>No Seleccionada</v>
      </c>
      <c r="AW1951" s="53"/>
      <c r="AX1951" s="51" t="str">
        <f t="shared" si="23315"/>
        <v>ALI_87_SEG_9VERDADERO</v>
      </c>
      <c r="AY1951" s="51">
        <f t="shared" si="23296"/>
        <v>2</v>
      </c>
      <c r="AZ1951" s="64" t="b">
        <f t="shared" si="23316"/>
        <v>1</v>
      </c>
    </row>
    <row r="1952" spans="1:52" x14ac:dyDescent="0.2">
      <c r="A1952" s="50" t="b">
        <f t="shared" si="23259"/>
        <v>0</v>
      </c>
      <c r="B1952" s="51" t="s">
        <v>156</v>
      </c>
      <c r="C1952" s="52">
        <v>87</v>
      </c>
      <c r="D1952" s="52">
        <f t="shared" ref="D1952" si="23545">IF(ISERROR(VLOOKUP(E1952,Proveedores,2,FALSE)),"",VLOOKUP(E1952,Proveedores,2,FALSE))</f>
        <v>2095</v>
      </c>
      <c r="E1952" s="53" t="s">
        <v>157</v>
      </c>
      <c r="F1952" s="54">
        <v>543</v>
      </c>
      <c r="G1952" s="53" t="s">
        <v>56</v>
      </c>
      <c r="H1952" s="53" t="s">
        <v>80</v>
      </c>
      <c r="I1952" s="52">
        <v>10</v>
      </c>
      <c r="J1952" s="53" t="s">
        <v>58</v>
      </c>
      <c r="K1952" s="55">
        <v>44835</v>
      </c>
      <c r="L1952" s="56">
        <v>1284</v>
      </c>
      <c r="M1952" s="56">
        <v>1559</v>
      </c>
      <c r="N1952" s="56">
        <v>723</v>
      </c>
      <c r="O1952" s="56">
        <v>21</v>
      </c>
      <c r="P1952" s="57">
        <v>480</v>
      </c>
      <c r="Q1952" s="58">
        <v>0</v>
      </c>
      <c r="R1952" s="57">
        <v>480</v>
      </c>
      <c r="S1952" s="57">
        <v>960</v>
      </c>
      <c r="T1952" s="58">
        <v>0</v>
      </c>
      <c r="U1952" s="57">
        <v>960</v>
      </c>
      <c r="V1952" s="57">
        <v>1440</v>
      </c>
      <c r="W1952" s="58">
        <v>0</v>
      </c>
      <c r="X1952" s="57">
        <v>1440</v>
      </c>
      <c r="Y1952" s="57">
        <v>1440</v>
      </c>
      <c r="Z1952" s="58">
        <v>0</v>
      </c>
      <c r="AA1952" s="57">
        <v>1440</v>
      </c>
      <c r="AB1952" s="57">
        <v>3184320</v>
      </c>
      <c r="AC1952" s="53" t="str">
        <f t="shared" si="23298"/>
        <v>Registro Valido</v>
      </c>
      <c r="AD1952" s="57">
        <f t="shared" ref="AD1952" si="23546">IF(OR(ISERROR(VLOOKUP(CONCATENATE("ALI_",$C1952,"_SEG_",$I1952,"_PROV_",$D1952),Catalogo_Precios,AD$8,FALSE)),L1952=0),0,VLOOKUP(CONCATENATE("ALI_",$C1952,"_SEG_",$I1952,"_PROV_",$D1952),Catalogo_Precios,AD$8,FALSE))</f>
        <v>480</v>
      </c>
      <c r="AE1952" s="57">
        <f t="shared" ref="AE1952" si="23547">IF(OR(ISERROR(VLOOKUP(CONCATENATE("ALI_",$C1952,"_SEG_",$I1952,"_PROV_",$D1952),Catalogo_Precios,AE$8,FALSE)),M1952=0),0,VLOOKUP(CONCATENATE("ALI_",$C1952,"_SEG_",$I1952,"_PROV_",$D1952),Catalogo_Precios,AE$8,FALSE))</f>
        <v>960</v>
      </c>
      <c r="AF1952" s="57">
        <f t="shared" ref="AF1952" si="23548">IF(OR(ISERROR(VLOOKUP(CONCATENATE("ALI_",$C1952,"_SEG_",$I1952,"_PROV_",$D1952),Catalogo_Precios,AF$8,FALSE)),N1952=0),0,VLOOKUP(CONCATENATE("ALI_",$C1952,"_SEG_",$I1952,"_PROV_",$D1952),Catalogo_Precios,AF$8,FALSE))</f>
        <v>1440</v>
      </c>
      <c r="AG1952" s="57">
        <f t="shared" ref="AG1952" si="23549">IF(OR(ISERROR(VLOOKUP(CONCATENATE("ALI_",$C1952,"_SEG_",$I1952,"_PROV_",$D1952),Catalogo_Precios,AG$8,FALSE)),O1952=0),0,VLOOKUP(CONCATENATE("ALI_",$C1952,"_SEG_",$I1952,"_PROV_",$D1952),Catalogo_Precios,AG$8,FALSE))</f>
        <v>1440</v>
      </c>
      <c r="AH1952" s="57">
        <f t="shared" ref="AH1952" si="23550">IF(OR(ISERROR(VLOOKUP(CONCATENATE("ALI_",$C1952,"_SEG_",$I1952,"_PROV_",$D1952),Catalogo_Precios,AH$8,FALSE)),L1952=0),0,VLOOKUP(CONCATENATE("ALI_",$C1952,"_SEG_",$I1952,"_PROV_",$D1952),Catalogo_Precios,AH$8,FALSE))</f>
        <v>480</v>
      </c>
      <c r="AI1952" s="57">
        <f t="shared" ref="AI1952" si="23551">IF(OR(ISERROR(VLOOKUP(CONCATENATE("ALI_",$C1952,"_SEG_",$I1952,"_PROV_",$D1952),Catalogo_Precios,AI$8,FALSE)),M1952=0),0,VLOOKUP(CONCATENATE("ALI_",$C1952,"_SEG_",$I1952,"_PROV_",$D1952),Catalogo_Precios,AI$8,FALSE))</f>
        <v>960</v>
      </c>
      <c r="AJ1952" s="57">
        <f t="shared" ref="AJ1952" si="23552">IF(OR(ISERROR(VLOOKUP(CONCATENATE("ALI_",$C1952,"_SEG_",$I1952,"_PROV_",$D1952),Catalogo_Precios,AJ$8,FALSE)),N1952=0),0,VLOOKUP(CONCATENATE("ALI_",$C1952,"_SEG_",$I1952,"_PROV_",$D1952),Catalogo_Precios,AJ$8,FALSE))</f>
        <v>1440</v>
      </c>
      <c r="AK1952" s="57">
        <f t="shared" ref="AK1952" si="23553">IF(OR(ISERROR(VLOOKUP(CONCATENATE("ALI_",$C1952,"_SEG_",$I1952,"_PROV_",$D1952),Catalogo_Precios,AK$8,FALSE)),O1952=0),0,VLOOKUP(CONCATENATE("ALI_",$C1952,"_SEG_",$I1952,"_PROV_",$D1952),Catalogo_Precios,AK$8,FALSE))</f>
        <v>1440</v>
      </c>
      <c r="AL1952" s="53"/>
      <c r="AM1952" s="59" t="str">
        <f t="shared" si="23307"/>
        <v>ALI_87_SEG_10</v>
      </c>
      <c r="AN1952" s="59" t="str">
        <f t="shared" si="23308"/>
        <v>ALI_87_SEG_10_VAL_3184320</v>
      </c>
      <c r="AO1952" s="60">
        <f t="shared" ref="AO1952" si="23554">IF(OR(AB1952="",AB1952=0),0,COUNTIF(Codificacion,AM1952))</f>
        <v>2</v>
      </c>
      <c r="AP1952" s="61">
        <f t="array" ref="AP1952">MIN(IF(Codificacion=AM1952,Total_Cotizacion,""))</f>
        <v>3184320</v>
      </c>
      <c r="AQ1952" s="62" t="b">
        <f t="shared" si="23310"/>
        <v>1</v>
      </c>
      <c r="AR1952" s="51" t="str">
        <f t="shared" ref="AR1952" si="23555">IF(COUNTIF(Codificacion2,CONCATENATE(AM1952,"_VAL_",AB1952))&gt;1,"Empate","")</f>
        <v>Empate</v>
      </c>
      <c r="AS1952" s="63" t="str">
        <f t="shared" si="23173"/>
        <v/>
      </c>
      <c r="AT1952" s="59" t="str">
        <f t="shared" si="23312"/>
        <v>ALI_87_SEG_10_</v>
      </c>
      <c r="AU1952" s="63">
        <f t="shared" ref="AU1952" si="23556">IF(AND(COUNTIF(Codificacion3,AT1952)&lt;AO1952),1,COUNTIF(Codificacion3,AT1952))</f>
        <v>1</v>
      </c>
      <c r="AV1952" s="62" t="str">
        <f t="shared" si="23314"/>
        <v>No Seleccionada</v>
      </c>
      <c r="AW1952" s="53"/>
      <c r="AX1952" s="51" t="str">
        <f t="shared" si="23315"/>
        <v>ALI_87_SEG_10VERDADERO</v>
      </c>
      <c r="AY1952" s="51">
        <f t="shared" si="23296"/>
        <v>2</v>
      </c>
      <c r="AZ1952" s="64" t="b">
        <f t="shared" si="23316"/>
        <v>1</v>
      </c>
    </row>
    <row r="1953" spans="1:52" x14ac:dyDescent="0.2">
      <c r="A1953" s="50" t="b">
        <f t="shared" si="23259"/>
        <v>0</v>
      </c>
      <c r="B1953" s="51" t="s">
        <v>156</v>
      </c>
      <c r="C1953" s="52">
        <v>87</v>
      </c>
      <c r="D1953" s="52">
        <f t="shared" ref="D1953" si="23557">IF(ISERROR(VLOOKUP(E1953,Proveedores,2,FALSE)),"",VLOOKUP(E1953,Proveedores,2,FALSE))</f>
        <v>2095</v>
      </c>
      <c r="E1953" s="53" t="s">
        <v>157</v>
      </c>
      <c r="F1953" s="54">
        <v>544</v>
      </c>
      <c r="G1953" s="53" t="s">
        <v>56</v>
      </c>
      <c r="H1953" s="53" t="s">
        <v>80</v>
      </c>
      <c r="I1953" s="52">
        <v>11</v>
      </c>
      <c r="J1953" s="53" t="s">
        <v>58</v>
      </c>
      <c r="K1953" s="55">
        <v>44835</v>
      </c>
      <c r="L1953" s="56">
        <v>1264</v>
      </c>
      <c r="M1953" s="56">
        <v>1535</v>
      </c>
      <c r="N1953" s="56">
        <v>712</v>
      </c>
      <c r="O1953" s="56">
        <v>21</v>
      </c>
      <c r="P1953" s="57">
        <v>480</v>
      </c>
      <c r="Q1953" s="58">
        <v>0</v>
      </c>
      <c r="R1953" s="57">
        <v>480</v>
      </c>
      <c r="S1953" s="57">
        <v>960</v>
      </c>
      <c r="T1953" s="58">
        <v>0</v>
      </c>
      <c r="U1953" s="57">
        <v>960</v>
      </c>
      <c r="V1953" s="57">
        <v>1440</v>
      </c>
      <c r="W1953" s="58">
        <v>0</v>
      </c>
      <c r="X1953" s="57">
        <v>1440</v>
      </c>
      <c r="Y1953" s="57">
        <v>1440</v>
      </c>
      <c r="Z1953" s="58">
        <v>0</v>
      </c>
      <c r="AA1953" s="57">
        <v>1440</v>
      </c>
      <c r="AB1953" s="57">
        <v>3135840</v>
      </c>
      <c r="AC1953" s="53" t="str">
        <f t="shared" si="23298"/>
        <v>Registro Valido</v>
      </c>
      <c r="AD1953" s="57">
        <f t="shared" ref="AD1953" si="23558">IF(OR(ISERROR(VLOOKUP(CONCATENATE("ALI_",$C1953,"_SEG_",$I1953,"_PROV_",$D1953),Catalogo_Precios,AD$8,FALSE)),L1953=0),0,VLOOKUP(CONCATENATE("ALI_",$C1953,"_SEG_",$I1953,"_PROV_",$D1953),Catalogo_Precios,AD$8,FALSE))</f>
        <v>480</v>
      </c>
      <c r="AE1953" s="57">
        <f t="shared" ref="AE1953" si="23559">IF(OR(ISERROR(VLOOKUP(CONCATENATE("ALI_",$C1953,"_SEG_",$I1953,"_PROV_",$D1953),Catalogo_Precios,AE$8,FALSE)),M1953=0),0,VLOOKUP(CONCATENATE("ALI_",$C1953,"_SEG_",$I1953,"_PROV_",$D1953),Catalogo_Precios,AE$8,FALSE))</f>
        <v>960</v>
      </c>
      <c r="AF1953" s="57">
        <f t="shared" ref="AF1953" si="23560">IF(OR(ISERROR(VLOOKUP(CONCATENATE("ALI_",$C1953,"_SEG_",$I1953,"_PROV_",$D1953),Catalogo_Precios,AF$8,FALSE)),N1953=0),0,VLOOKUP(CONCATENATE("ALI_",$C1953,"_SEG_",$I1953,"_PROV_",$D1953),Catalogo_Precios,AF$8,FALSE))</f>
        <v>1440</v>
      </c>
      <c r="AG1953" s="57">
        <f t="shared" ref="AG1953" si="23561">IF(OR(ISERROR(VLOOKUP(CONCATENATE("ALI_",$C1953,"_SEG_",$I1953,"_PROV_",$D1953),Catalogo_Precios,AG$8,FALSE)),O1953=0),0,VLOOKUP(CONCATENATE("ALI_",$C1953,"_SEG_",$I1953,"_PROV_",$D1953),Catalogo_Precios,AG$8,FALSE))</f>
        <v>1440</v>
      </c>
      <c r="AH1953" s="57">
        <f t="shared" ref="AH1953" si="23562">IF(OR(ISERROR(VLOOKUP(CONCATENATE("ALI_",$C1953,"_SEG_",$I1953,"_PROV_",$D1953),Catalogo_Precios,AH$8,FALSE)),L1953=0),0,VLOOKUP(CONCATENATE("ALI_",$C1953,"_SEG_",$I1953,"_PROV_",$D1953),Catalogo_Precios,AH$8,FALSE))</f>
        <v>480</v>
      </c>
      <c r="AI1953" s="57">
        <f t="shared" ref="AI1953" si="23563">IF(OR(ISERROR(VLOOKUP(CONCATENATE("ALI_",$C1953,"_SEG_",$I1953,"_PROV_",$D1953),Catalogo_Precios,AI$8,FALSE)),M1953=0),0,VLOOKUP(CONCATENATE("ALI_",$C1953,"_SEG_",$I1953,"_PROV_",$D1953),Catalogo_Precios,AI$8,FALSE))</f>
        <v>960</v>
      </c>
      <c r="AJ1953" s="57">
        <f t="shared" ref="AJ1953" si="23564">IF(OR(ISERROR(VLOOKUP(CONCATENATE("ALI_",$C1953,"_SEG_",$I1953,"_PROV_",$D1953),Catalogo_Precios,AJ$8,FALSE)),N1953=0),0,VLOOKUP(CONCATENATE("ALI_",$C1953,"_SEG_",$I1953,"_PROV_",$D1953),Catalogo_Precios,AJ$8,FALSE))</f>
        <v>1440</v>
      </c>
      <c r="AK1953" s="57">
        <f t="shared" ref="AK1953" si="23565">IF(OR(ISERROR(VLOOKUP(CONCATENATE("ALI_",$C1953,"_SEG_",$I1953,"_PROV_",$D1953),Catalogo_Precios,AK$8,FALSE)),O1953=0),0,VLOOKUP(CONCATENATE("ALI_",$C1953,"_SEG_",$I1953,"_PROV_",$D1953),Catalogo_Precios,AK$8,FALSE))</f>
        <v>1440</v>
      </c>
      <c r="AL1953" s="53"/>
      <c r="AM1953" s="59" t="str">
        <f t="shared" si="23307"/>
        <v>ALI_87_SEG_11</v>
      </c>
      <c r="AN1953" s="59" t="str">
        <f t="shared" si="23308"/>
        <v>ALI_87_SEG_11_VAL_3135840</v>
      </c>
      <c r="AO1953" s="60">
        <f t="shared" ref="AO1953" si="23566">IF(OR(AB1953="",AB1953=0),0,COUNTIF(Codificacion,AM1953))</f>
        <v>2</v>
      </c>
      <c r="AP1953" s="61">
        <f t="array" ref="AP1953">MIN(IF(Codificacion=AM1953,Total_Cotizacion,""))</f>
        <v>3135840</v>
      </c>
      <c r="AQ1953" s="62" t="b">
        <f t="shared" si="23310"/>
        <v>1</v>
      </c>
      <c r="AR1953" s="51" t="str">
        <f t="shared" ref="AR1953" si="23567">IF(COUNTIF(Codificacion2,CONCATENATE(AM1953,"_VAL_",AB1953))&gt;1,"Empate","")</f>
        <v>Empate</v>
      </c>
      <c r="AS1953" s="63" t="str">
        <f t="shared" si="23173"/>
        <v/>
      </c>
      <c r="AT1953" s="59" t="str">
        <f t="shared" si="23312"/>
        <v>ALI_87_SEG_11_</v>
      </c>
      <c r="AU1953" s="63">
        <f t="shared" ref="AU1953" si="23568">IF(AND(COUNTIF(Codificacion3,AT1953)&lt;AO1953),1,COUNTIF(Codificacion3,AT1953))</f>
        <v>1</v>
      </c>
      <c r="AV1953" s="62" t="str">
        <f t="shared" si="23314"/>
        <v>No Seleccionada</v>
      </c>
      <c r="AW1953" s="53"/>
      <c r="AX1953" s="51" t="str">
        <f t="shared" si="23315"/>
        <v>ALI_87_SEG_11VERDADERO</v>
      </c>
      <c r="AY1953" s="51">
        <f t="shared" si="23296"/>
        <v>2</v>
      </c>
      <c r="AZ1953" s="64" t="b">
        <f t="shared" si="23316"/>
        <v>1</v>
      </c>
    </row>
    <row r="1954" spans="1:52" x14ac:dyDescent="0.2">
      <c r="A1954" s="50" t="b">
        <f t="shared" si="23259"/>
        <v>0</v>
      </c>
      <c r="B1954" s="51" t="s">
        <v>156</v>
      </c>
      <c r="C1954" s="52">
        <v>87</v>
      </c>
      <c r="D1954" s="52">
        <f t="shared" ref="D1954" si="23569">IF(ISERROR(VLOOKUP(E1954,Proveedores,2,FALSE)),"",VLOOKUP(E1954,Proveedores,2,FALSE))</f>
        <v>2095</v>
      </c>
      <c r="E1954" s="53" t="s">
        <v>157</v>
      </c>
      <c r="F1954" s="54">
        <v>545</v>
      </c>
      <c r="G1954" s="53" t="s">
        <v>56</v>
      </c>
      <c r="H1954" s="53" t="s">
        <v>80</v>
      </c>
      <c r="I1954" s="52">
        <v>12</v>
      </c>
      <c r="J1954" s="53" t="s">
        <v>58</v>
      </c>
      <c r="K1954" s="55">
        <v>44835</v>
      </c>
      <c r="L1954" s="56">
        <v>1147</v>
      </c>
      <c r="M1954" s="56">
        <v>1393</v>
      </c>
      <c r="N1954" s="56">
        <v>646</v>
      </c>
      <c r="O1954" s="56">
        <v>19</v>
      </c>
      <c r="P1954" s="57">
        <v>480</v>
      </c>
      <c r="Q1954" s="58">
        <v>0</v>
      </c>
      <c r="R1954" s="57">
        <v>480</v>
      </c>
      <c r="S1954" s="57">
        <v>960</v>
      </c>
      <c r="T1954" s="58">
        <v>0</v>
      </c>
      <c r="U1954" s="57">
        <v>960</v>
      </c>
      <c r="V1954" s="57">
        <v>1440</v>
      </c>
      <c r="W1954" s="58">
        <v>0</v>
      </c>
      <c r="X1954" s="57">
        <v>1440</v>
      </c>
      <c r="Y1954" s="57">
        <v>1440</v>
      </c>
      <c r="Z1954" s="58">
        <v>0</v>
      </c>
      <c r="AA1954" s="57">
        <v>1440</v>
      </c>
      <c r="AB1954" s="57">
        <v>2845440</v>
      </c>
      <c r="AC1954" s="53" t="str">
        <f t="shared" si="23298"/>
        <v>Registro Valido</v>
      </c>
      <c r="AD1954" s="57">
        <f t="shared" ref="AD1954" si="23570">IF(OR(ISERROR(VLOOKUP(CONCATENATE("ALI_",$C1954,"_SEG_",$I1954,"_PROV_",$D1954),Catalogo_Precios,AD$8,FALSE)),L1954=0),0,VLOOKUP(CONCATENATE("ALI_",$C1954,"_SEG_",$I1954,"_PROV_",$D1954),Catalogo_Precios,AD$8,FALSE))</f>
        <v>480</v>
      </c>
      <c r="AE1954" s="57">
        <f t="shared" ref="AE1954" si="23571">IF(OR(ISERROR(VLOOKUP(CONCATENATE("ALI_",$C1954,"_SEG_",$I1954,"_PROV_",$D1954),Catalogo_Precios,AE$8,FALSE)),M1954=0),0,VLOOKUP(CONCATENATE("ALI_",$C1954,"_SEG_",$I1954,"_PROV_",$D1954),Catalogo_Precios,AE$8,FALSE))</f>
        <v>960</v>
      </c>
      <c r="AF1954" s="57">
        <f t="shared" ref="AF1954" si="23572">IF(OR(ISERROR(VLOOKUP(CONCATENATE("ALI_",$C1954,"_SEG_",$I1954,"_PROV_",$D1954),Catalogo_Precios,AF$8,FALSE)),N1954=0),0,VLOOKUP(CONCATENATE("ALI_",$C1954,"_SEG_",$I1954,"_PROV_",$D1954),Catalogo_Precios,AF$8,FALSE))</f>
        <v>1440</v>
      </c>
      <c r="AG1954" s="57">
        <f t="shared" ref="AG1954" si="23573">IF(OR(ISERROR(VLOOKUP(CONCATENATE("ALI_",$C1954,"_SEG_",$I1954,"_PROV_",$D1954),Catalogo_Precios,AG$8,FALSE)),O1954=0),0,VLOOKUP(CONCATENATE("ALI_",$C1954,"_SEG_",$I1954,"_PROV_",$D1954),Catalogo_Precios,AG$8,FALSE))</f>
        <v>1440</v>
      </c>
      <c r="AH1954" s="57">
        <f t="shared" ref="AH1954" si="23574">IF(OR(ISERROR(VLOOKUP(CONCATENATE("ALI_",$C1954,"_SEG_",$I1954,"_PROV_",$D1954),Catalogo_Precios,AH$8,FALSE)),L1954=0),0,VLOOKUP(CONCATENATE("ALI_",$C1954,"_SEG_",$I1954,"_PROV_",$D1954),Catalogo_Precios,AH$8,FALSE))</f>
        <v>480</v>
      </c>
      <c r="AI1954" s="57">
        <f t="shared" ref="AI1954" si="23575">IF(OR(ISERROR(VLOOKUP(CONCATENATE("ALI_",$C1954,"_SEG_",$I1954,"_PROV_",$D1954),Catalogo_Precios,AI$8,FALSE)),M1954=0),0,VLOOKUP(CONCATENATE("ALI_",$C1954,"_SEG_",$I1954,"_PROV_",$D1954),Catalogo_Precios,AI$8,FALSE))</f>
        <v>960</v>
      </c>
      <c r="AJ1954" s="57">
        <f t="shared" ref="AJ1954" si="23576">IF(OR(ISERROR(VLOOKUP(CONCATENATE("ALI_",$C1954,"_SEG_",$I1954,"_PROV_",$D1954),Catalogo_Precios,AJ$8,FALSE)),N1954=0),0,VLOOKUP(CONCATENATE("ALI_",$C1954,"_SEG_",$I1954,"_PROV_",$D1954),Catalogo_Precios,AJ$8,FALSE))</f>
        <v>1440</v>
      </c>
      <c r="AK1954" s="57">
        <f t="shared" ref="AK1954" si="23577">IF(OR(ISERROR(VLOOKUP(CONCATENATE("ALI_",$C1954,"_SEG_",$I1954,"_PROV_",$D1954),Catalogo_Precios,AK$8,FALSE)),O1954=0),0,VLOOKUP(CONCATENATE("ALI_",$C1954,"_SEG_",$I1954,"_PROV_",$D1954),Catalogo_Precios,AK$8,FALSE))</f>
        <v>1440</v>
      </c>
      <c r="AL1954" s="53"/>
      <c r="AM1954" s="59" t="str">
        <f t="shared" si="23307"/>
        <v>ALI_87_SEG_12</v>
      </c>
      <c r="AN1954" s="59" t="str">
        <f t="shared" si="23308"/>
        <v>ALI_87_SEG_12_VAL_2845440</v>
      </c>
      <c r="AO1954" s="60">
        <f t="shared" ref="AO1954" si="23578">IF(OR(AB1954="",AB1954=0),0,COUNTIF(Codificacion,AM1954))</f>
        <v>2</v>
      </c>
      <c r="AP1954" s="61">
        <f t="array" ref="AP1954">MIN(IF(Codificacion=AM1954,Total_Cotizacion,""))</f>
        <v>2845440</v>
      </c>
      <c r="AQ1954" s="62" t="b">
        <f t="shared" si="23310"/>
        <v>1</v>
      </c>
      <c r="AR1954" s="51" t="str">
        <f t="shared" ref="AR1954" si="23579">IF(COUNTIF(Codificacion2,CONCATENATE(AM1954,"_VAL_",AB1954))&gt;1,"Empate","")</f>
        <v>Empate</v>
      </c>
      <c r="AS1954" s="63" t="str">
        <f t="shared" si="23173"/>
        <v/>
      </c>
      <c r="AT1954" s="59" t="str">
        <f t="shared" si="23312"/>
        <v>ALI_87_SEG_12_</v>
      </c>
      <c r="AU1954" s="63">
        <f t="shared" ref="AU1954" si="23580">IF(AND(COUNTIF(Codificacion3,AT1954)&lt;AO1954),1,COUNTIF(Codificacion3,AT1954))</f>
        <v>1</v>
      </c>
      <c r="AV1954" s="62" t="str">
        <f t="shared" si="23314"/>
        <v>No Seleccionada</v>
      </c>
      <c r="AW1954" s="53"/>
      <c r="AX1954" s="51" t="str">
        <f t="shared" si="23315"/>
        <v>ALI_87_SEG_12VERDADERO</v>
      </c>
      <c r="AY1954" s="51">
        <f t="shared" si="23296"/>
        <v>2</v>
      </c>
      <c r="AZ1954" s="64" t="b">
        <f t="shared" si="23316"/>
        <v>1</v>
      </c>
    </row>
    <row r="1955" spans="1:52" x14ac:dyDescent="0.2">
      <c r="A1955" s="50" t="b">
        <f t="shared" si="23259"/>
        <v>0</v>
      </c>
      <c r="B1955" s="51" t="s">
        <v>156</v>
      </c>
      <c r="C1955" s="52">
        <v>87</v>
      </c>
      <c r="D1955" s="52">
        <f t="shared" ref="D1955" si="23581">IF(ISERROR(VLOOKUP(E1955,Proveedores,2,FALSE)),"",VLOOKUP(E1955,Proveedores,2,FALSE))</f>
        <v>2095</v>
      </c>
      <c r="E1955" s="53" t="s">
        <v>157</v>
      </c>
      <c r="F1955" s="54">
        <v>546</v>
      </c>
      <c r="G1955" s="53" t="s">
        <v>56</v>
      </c>
      <c r="H1955" s="53" t="s">
        <v>80</v>
      </c>
      <c r="I1955" s="52">
        <v>13</v>
      </c>
      <c r="J1955" s="53" t="s">
        <v>58</v>
      </c>
      <c r="K1955" s="55">
        <v>44835</v>
      </c>
      <c r="L1955" s="56">
        <v>1218</v>
      </c>
      <c r="M1955" s="56">
        <v>1479</v>
      </c>
      <c r="N1955" s="56">
        <v>686</v>
      </c>
      <c r="O1955" s="56">
        <v>20</v>
      </c>
      <c r="P1955" s="57">
        <v>480</v>
      </c>
      <c r="Q1955" s="58">
        <v>0</v>
      </c>
      <c r="R1955" s="57">
        <v>480</v>
      </c>
      <c r="S1955" s="57">
        <v>960</v>
      </c>
      <c r="T1955" s="58">
        <v>0</v>
      </c>
      <c r="U1955" s="57">
        <v>960</v>
      </c>
      <c r="V1955" s="57">
        <v>1440</v>
      </c>
      <c r="W1955" s="58">
        <v>0</v>
      </c>
      <c r="X1955" s="57">
        <v>1440</v>
      </c>
      <c r="Y1955" s="57">
        <v>1440</v>
      </c>
      <c r="Z1955" s="58">
        <v>0</v>
      </c>
      <c r="AA1955" s="57">
        <v>1440</v>
      </c>
      <c r="AB1955" s="57">
        <v>3021120</v>
      </c>
      <c r="AC1955" s="53" t="str">
        <f t="shared" si="23298"/>
        <v>Registro Valido</v>
      </c>
      <c r="AD1955" s="57">
        <f t="shared" ref="AD1955" si="23582">IF(OR(ISERROR(VLOOKUP(CONCATENATE("ALI_",$C1955,"_SEG_",$I1955,"_PROV_",$D1955),Catalogo_Precios,AD$8,FALSE)),L1955=0),0,VLOOKUP(CONCATENATE("ALI_",$C1955,"_SEG_",$I1955,"_PROV_",$D1955),Catalogo_Precios,AD$8,FALSE))</f>
        <v>480</v>
      </c>
      <c r="AE1955" s="57">
        <f t="shared" ref="AE1955" si="23583">IF(OR(ISERROR(VLOOKUP(CONCATENATE("ALI_",$C1955,"_SEG_",$I1955,"_PROV_",$D1955),Catalogo_Precios,AE$8,FALSE)),M1955=0),0,VLOOKUP(CONCATENATE("ALI_",$C1955,"_SEG_",$I1955,"_PROV_",$D1955),Catalogo_Precios,AE$8,FALSE))</f>
        <v>960</v>
      </c>
      <c r="AF1955" s="57">
        <f t="shared" ref="AF1955" si="23584">IF(OR(ISERROR(VLOOKUP(CONCATENATE("ALI_",$C1955,"_SEG_",$I1955,"_PROV_",$D1955),Catalogo_Precios,AF$8,FALSE)),N1955=0),0,VLOOKUP(CONCATENATE("ALI_",$C1955,"_SEG_",$I1955,"_PROV_",$D1955),Catalogo_Precios,AF$8,FALSE))</f>
        <v>1440</v>
      </c>
      <c r="AG1955" s="57">
        <f t="shared" ref="AG1955" si="23585">IF(OR(ISERROR(VLOOKUP(CONCATENATE("ALI_",$C1955,"_SEG_",$I1955,"_PROV_",$D1955),Catalogo_Precios,AG$8,FALSE)),O1955=0),0,VLOOKUP(CONCATENATE("ALI_",$C1955,"_SEG_",$I1955,"_PROV_",$D1955),Catalogo_Precios,AG$8,FALSE))</f>
        <v>1440</v>
      </c>
      <c r="AH1955" s="57">
        <f t="shared" ref="AH1955" si="23586">IF(OR(ISERROR(VLOOKUP(CONCATENATE("ALI_",$C1955,"_SEG_",$I1955,"_PROV_",$D1955),Catalogo_Precios,AH$8,FALSE)),L1955=0),0,VLOOKUP(CONCATENATE("ALI_",$C1955,"_SEG_",$I1955,"_PROV_",$D1955),Catalogo_Precios,AH$8,FALSE))</f>
        <v>480</v>
      </c>
      <c r="AI1955" s="57">
        <f t="shared" ref="AI1955" si="23587">IF(OR(ISERROR(VLOOKUP(CONCATENATE("ALI_",$C1955,"_SEG_",$I1955,"_PROV_",$D1955),Catalogo_Precios,AI$8,FALSE)),M1955=0),0,VLOOKUP(CONCATENATE("ALI_",$C1955,"_SEG_",$I1955,"_PROV_",$D1955),Catalogo_Precios,AI$8,FALSE))</f>
        <v>960</v>
      </c>
      <c r="AJ1955" s="57">
        <f t="shared" ref="AJ1955" si="23588">IF(OR(ISERROR(VLOOKUP(CONCATENATE("ALI_",$C1955,"_SEG_",$I1955,"_PROV_",$D1955),Catalogo_Precios,AJ$8,FALSE)),N1955=0),0,VLOOKUP(CONCATENATE("ALI_",$C1955,"_SEG_",$I1955,"_PROV_",$D1955),Catalogo_Precios,AJ$8,FALSE))</f>
        <v>1440</v>
      </c>
      <c r="AK1955" s="57">
        <f t="shared" ref="AK1955" si="23589">IF(OR(ISERROR(VLOOKUP(CONCATENATE("ALI_",$C1955,"_SEG_",$I1955,"_PROV_",$D1955),Catalogo_Precios,AK$8,FALSE)),O1955=0),0,VLOOKUP(CONCATENATE("ALI_",$C1955,"_SEG_",$I1955,"_PROV_",$D1955),Catalogo_Precios,AK$8,FALSE))</f>
        <v>1440</v>
      </c>
      <c r="AL1955" s="53"/>
      <c r="AM1955" s="59" t="str">
        <f t="shared" si="23307"/>
        <v>ALI_87_SEG_13</v>
      </c>
      <c r="AN1955" s="59" t="str">
        <f t="shared" si="23308"/>
        <v>ALI_87_SEG_13_VAL_3021120</v>
      </c>
      <c r="AO1955" s="60">
        <f t="shared" ref="AO1955" si="23590">IF(OR(AB1955="",AB1955=0),0,COUNTIF(Codificacion,AM1955))</f>
        <v>2</v>
      </c>
      <c r="AP1955" s="61">
        <f t="array" ref="AP1955">MIN(IF(Codificacion=AM1955,Total_Cotizacion,""))</f>
        <v>3021120</v>
      </c>
      <c r="AQ1955" s="62" t="b">
        <f t="shared" si="23310"/>
        <v>1</v>
      </c>
      <c r="AR1955" s="51" t="str">
        <f t="shared" ref="AR1955" si="23591">IF(COUNTIF(Codificacion2,CONCATENATE(AM1955,"_VAL_",AB1955))&gt;1,"Empate","")</f>
        <v>Empate</v>
      </c>
      <c r="AS1955" s="63" t="str">
        <f t="shared" si="23173"/>
        <v/>
      </c>
      <c r="AT1955" s="59" t="str">
        <f t="shared" si="23312"/>
        <v>ALI_87_SEG_13_</v>
      </c>
      <c r="AU1955" s="63">
        <f t="shared" ref="AU1955" si="23592">IF(AND(COUNTIF(Codificacion3,AT1955)&lt;AO1955),1,COUNTIF(Codificacion3,AT1955))</f>
        <v>1</v>
      </c>
      <c r="AV1955" s="62" t="str">
        <f t="shared" si="23314"/>
        <v>No Seleccionada</v>
      </c>
      <c r="AW1955" s="53"/>
      <c r="AX1955" s="51" t="str">
        <f t="shared" si="23315"/>
        <v>ALI_87_SEG_13VERDADERO</v>
      </c>
      <c r="AY1955" s="51">
        <f t="shared" si="23296"/>
        <v>2</v>
      </c>
      <c r="AZ1955" s="64" t="b">
        <f t="shared" si="23316"/>
        <v>1</v>
      </c>
    </row>
    <row r="1956" spans="1:52" x14ac:dyDescent="0.2">
      <c r="A1956" s="50" t="b">
        <f t="shared" si="23259"/>
        <v>0</v>
      </c>
      <c r="B1956" s="51" t="s">
        <v>156</v>
      </c>
      <c r="C1956" s="52">
        <v>87</v>
      </c>
      <c r="D1956" s="52">
        <f t="shared" ref="D1956" si="23593">IF(ISERROR(VLOOKUP(E1956,Proveedores,2,FALSE)),"",VLOOKUP(E1956,Proveedores,2,FALSE))</f>
        <v>2095</v>
      </c>
      <c r="E1956" s="53" t="s">
        <v>157</v>
      </c>
      <c r="F1956" s="54">
        <v>547</v>
      </c>
      <c r="G1956" s="53" t="s">
        <v>56</v>
      </c>
      <c r="H1956" s="53" t="s">
        <v>80</v>
      </c>
      <c r="I1956" s="52">
        <v>14</v>
      </c>
      <c r="J1956" s="53" t="s">
        <v>58</v>
      </c>
      <c r="K1956" s="55">
        <v>44835</v>
      </c>
      <c r="L1956" s="56">
        <v>1207</v>
      </c>
      <c r="M1956" s="56">
        <v>1466</v>
      </c>
      <c r="N1956" s="56">
        <v>680</v>
      </c>
      <c r="O1956" s="56">
        <v>20</v>
      </c>
      <c r="P1956" s="57">
        <v>480</v>
      </c>
      <c r="Q1956" s="58">
        <v>0</v>
      </c>
      <c r="R1956" s="57">
        <v>480</v>
      </c>
      <c r="S1956" s="57">
        <v>960</v>
      </c>
      <c r="T1956" s="58">
        <v>0</v>
      </c>
      <c r="U1956" s="57">
        <v>960</v>
      </c>
      <c r="V1956" s="57">
        <v>1440</v>
      </c>
      <c r="W1956" s="58">
        <v>0</v>
      </c>
      <c r="X1956" s="57">
        <v>1440</v>
      </c>
      <c r="Y1956" s="57">
        <v>1440</v>
      </c>
      <c r="Z1956" s="58">
        <v>0</v>
      </c>
      <c r="AA1956" s="57">
        <v>1440</v>
      </c>
      <c r="AB1956" s="57">
        <v>2994720</v>
      </c>
      <c r="AC1956" s="53" t="str">
        <f t="shared" si="23298"/>
        <v>Registro Valido</v>
      </c>
      <c r="AD1956" s="57">
        <f t="shared" ref="AD1956" si="23594">IF(OR(ISERROR(VLOOKUP(CONCATENATE("ALI_",$C1956,"_SEG_",$I1956,"_PROV_",$D1956),Catalogo_Precios,AD$8,FALSE)),L1956=0),0,VLOOKUP(CONCATENATE("ALI_",$C1956,"_SEG_",$I1956,"_PROV_",$D1956),Catalogo_Precios,AD$8,FALSE))</f>
        <v>480</v>
      </c>
      <c r="AE1956" s="57">
        <f t="shared" ref="AE1956" si="23595">IF(OR(ISERROR(VLOOKUP(CONCATENATE("ALI_",$C1956,"_SEG_",$I1956,"_PROV_",$D1956),Catalogo_Precios,AE$8,FALSE)),M1956=0),0,VLOOKUP(CONCATENATE("ALI_",$C1956,"_SEG_",$I1956,"_PROV_",$D1956),Catalogo_Precios,AE$8,FALSE))</f>
        <v>960</v>
      </c>
      <c r="AF1956" s="57">
        <f t="shared" ref="AF1956" si="23596">IF(OR(ISERROR(VLOOKUP(CONCATENATE("ALI_",$C1956,"_SEG_",$I1956,"_PROV_",$D1956),Catalogo_Precios,AF$8,FALSE)),N1956=0),0,VLOOKUP(CONCATENATE("ALI_",$C1956,"_SEG_",$I1956,"_PROV_",$D1956),Catalogo_Precios,AF$8,FALSE))</f>
        <v>1440</v>
      </c>
      <c r="AG1956" s="57">
        <f t="shared" ref="AG1956" si="23597">IF(OR(ISERROR(VLOOKUP(CONCATENATE("ALI_",$C1956,"_SEG_",$I1956,"_PROV_",$D1956),Catalogo_Precios,AG$8,FALSE)),O1956=0),0,VLOOKUP(CONCATENATE("ALI_",$C1956,"_SEG_",$I1956,"_PROV_",$D1956),Catalogo_Precios,AG$8,FALSE))</f>
        <v>1440</v>
      </c>
      <c r="AH1956" s="57">
        <f t="shared" ref="AH1956" si="23598">IF(OR(ISERROR(VLOOKUP(CONCATENATE("ALI_",$C1956,"_SEG_",$I1956,"_PROV_",$D1956),Catalogo_Precios,AH$8,FALSE)),L1956=0),0,VLOOKUP(CONCATENATE("ALI_",$C1956,"_SEG_",$I1956,"_PROV_",$D1956),Catalogo_Precios,AH$8,FALSE))</f>
        <v>480</v>
      </c>
      <c r="AI1956" s="57">
        <f t="shared" ref="AI1956" si="23599">IF(OR(ISERROR(VLOOKUP(CONCATENATE("ALI_",$C1956,"_SEG_",$I1956,"_PROV_",$D1956),Catalogo_Precios,AI$8,FALSE)),M1956=0),0,VLOOKUP(CONCATENATE("ALI_",$C1956,"_SEG_",$I1956,"_PROV_",$D1956),Catalogo_Precios,AI$8,FALSE))</f>
        <v>960</v>
      </c>
      <c r="AJ1956" s="57">
        <f t="shared" ref="AJ1956" si="23600">IF(OR(ISERROR(VLOOKUP(CONCATENATE("ALI_",$C1956,"_SEG_",$I1956,"_PROV_",$D1956),Catalogo_Precios,AJ$8,FALSE)),N1956=0),0,VLOOKUP(CONCATENATE("ALI_",$C1956,"_SEG_",$I1956,"_PROV_",$D1956),Catalogo_Precios,AJ$8,FALSE))</f>
        <v>1440</v>
      </c>
      <c r="AK1956" s="57">
        <f t="shared" ref="AK1956" si="23601">IF(OR(ISERROR(VLOOKUP(CONCATENATE("ALI_",$C1956,"_SEG_",$I1956,"_PROV_",$D1956),Catalogo_Precios,AK$8,FALSE)),O1956=0),0,VLOOKUP(CONCATENATE("ALI_",$C1956,"_SEG_",$I1956,"_PROV_",$D1956),Catalogo_Precios,AK$8,FALSE))</f>
        <v>1440</v>
      </c>
      <c r="AL1956" s="53"/>
      <c r="AM1956" s="59" t="str">
        <f t="shared" si="23307"/>
        <v>ALI_87_SEG_14</v>
      </c>
      <c r="AN1956" s="59" t="str">
        <f t="shared" si="23308"/>
        <v>ALI_87_SEG_14_VAL_2994720</v>
      </c>
      <c r="AO1956" s="60">
        <f t="shared" ref="AO1956" si="23602">IF(OR(AB1956="",AB1956=0),0,COUNTIF(Codificacion,AM1956))</f>
        <v>2</v>
      </c>
      <c r="AP1956" s="61">
        <f t="array" ref="AP1956">MIN(IF(Codificacion=AM1956,Total_Cotizacion,""))</f>
        <v>2994720</v>
      </c>
      <c r="AQ1956" s="62" t="b">
        <f t="shared" si="23310"/>
        <v>1</v>
      </c>
      <c r="AR1956" s="51" t="str">
        <f t="shared" ref="AR1956" si="23603">IF(COUNTIF(Codificacion2,CONCATENATE(AM1956,"_VAL_",AB1956))&gt;1,"Empate","")</f>
        <v>Empate</v>
      </c>
      <c r="AS1956" s="63" t="str">
        <f t="shared" si="23173"/>
        <v/>
      </c>
      <c r="AT1956" s="59" t="str">
        <f t="shared" si="23312"/>
        <v>ALI_87_SEG_14_</v>
      </c>
      <c r="AU1956" s="63">
        <f t="shared" ref="AU1956" si="23604">IF(AND(COUNTIF(Codificacion3,AT1956)&lt;AO1956),1,COUNTIF(Codificacion3,AT1956))</f>
        <v>1</v>
      </c>
      <c r="AV1956" s="62" t="str">
        <f t="shared" si="23314"/>
        <v>No Seleccionada</v>
      </c>
      <c r="AW1956" s="53"/>
      <c r="AX1956" s="51" t="str">
        <f t="shared" si="23315"/>
        <v>ALI_87_SEG_14VERDADERO</v>
      </c>
      <c r="AY1956" s="51">
        <f t="shared" si="23296"/>
        <v>2</v>
      </c>
      <c r="AZ1956" s="64" t="b">
        <f t="shared" si="23316"/>
        <v>1</v>
      </c>
    </row>
    <row r="1957" spans="1:52" x14ac:dyDescent="0.2">
      <c r="A1957" s="50" t="b">
        <f t="shared" si="23259"/>
        <v>0</v>
      </c>
      <c r="B1957" s="51" t="s">
        <v>156</v>
      </c>
      <c r="C1957" s="52">
        <v>87</v>
      </c>
      <c r="D1957" s="52">
        <f t="shared" ref="D1957" si="23605">IF(ISERROR(VLOOKUP(E1957,Proveedores,2,FALSE)),"",VLOOKUP(E1957,Proveedores,2,FALSE))</f>
        <v>2095</v>
      </c>
      <c r="E1957" s="53" t="s">
        <v>157</v>
      </c>
      <c r="F1957" s="54">
        <v>548</v>
      </c>
      <c r="G1957" s="53" t="s">
        <v>56</v>
      </c>
      <c r="H1957" s="53" t="s">
        <v>80</v>
      </c>
      <c r="I1957" s="52">
        <v>15</v>
      </c>
      <c r="J1957" s="53" t="s">
        <v>58</v>
      </c>
      <c r="K1957" s="55">
        <v>44835</v>
      </c>
      <c r="L1957" s="56">
        <v>1141</v>
      </c>
      <c r="M1957" s="56">
        <v>1385</v>
      </c>
      <c r="N1957" s="56">
        <v>642</v>
      </c>
      <c r="O1957" s="56">
        <v>17</v>
      </c>
      <c r="P1957" s="57">
        <v>480</v>
      </c>
      <c r="Q1957" s="58">
        <v>0</v>
      </c>
      <c r="R1957" s="57">
        <v>480</v>
      </c>
      <c r="S1957" s="57">
        <v>960</v>
      </c>
      <c r="T1957" s="58">
        <v>0</v>
      </c>
      <c r="U1957" s="57">
        <v>960</v>
      </c>
      <c r="V1957" s="57">
        <v>1440</v>
      </c>
      <c r="W1957" s="58">
        <v>0</v>
      </c>
      <c r="X1957" s="57">
        <v>1440</v>
      </c>
      <c r="Y1957" s="57">
        <v>1440</v>
      </c>
      <c r="Z1957" s="58">
        <v>0</v>
      </c>
      <c r="AA1957" s="57">
        <v>1440</v>
      </c>
      <c r="AB1957" s="57">
        <v>2826240</v>
      </c>
      <c r="AC1957" s="53" t="str">
        <f t="shared" si="23298"/>
        <v>Registro Valido</v>
      </c>
      <c r="AD1957" s="57">
        <f t="shared" ref="AD1957" si="23606">IF(OR(ISERROR(VLOOKUP(CONCATENATE("ALI_",$C1957,"_SEG_",$I1957,"_PROV_",$D1957),Catalogo_Precios,AD$8,FALSE)),L1957=0),0,VLOOKUP(CONCATENATE("ALI_",$C1957,"_SEG_",$I1957,"_PROV_",$D1957),Catalogo_Precios,AD$8,FALSE))</f>
        <v>480</v>
      </c>
      <c r="AE1957" s="57">
        <f t="shared" ref="AE1957" si="23607">IF(OR(ISERROR(VLOOKUP(CONCATENATE("ALI_",$C1957,"_SEG_",$I1957,"_PROV_",$D1957),Catalogo_Precios,AE$8,FALSE)),M1957=0),0,VLOOKUP(CONCATENATE("ALI_",$C1957,"_SEG_",$I1957,"_PROV_",$D1957),Catalogo_Precios,AE$8,FALSE))</f>
        <v>960</v>
      </c>
      <c r="AF1957" s="57">
        <f t="shared" ref="AF1957" si="23608">IF(OR(ISERROR(VLOOKUP(CONCATENATE("ALI_",$C1957,"_SEG_",$I1957,"_PROV_",$D1957),Catalogo_Precios,AF$8,FALSE)),N1957=0),0,VLOOKUP(CONCATENATE("ALI_",$C1957,"_SEG_",$I1957,"_PROV_",$D1957),Catalogo_Precios,AF$8,FALSE))</f>
        <v>1440</v>
      </c>
      <c r="AG1957" s="57">
        <f t="shared" ref="AG1957" si="23609">IF(OR(ISERROR(VLOOKUP(CONCATENATE("ALI_",$C1957,"_SEG_",$I1957,"_PROV_",$D1957),Catalogo_Precios,AG$8,FALSE)),O1957=0),0,VLOOKUP(CONCATENATE("ALI_",$C1957,"_SEG_",$I1957,"_PROV_",$D1957),Catalogo_Precios,AG$8,FALSE))</f>
        <v>1440</v>
      </c>
      <c r="AH1957" s="57">
        <f t="shared" ref="AH1957" si="23610">IF(OR(ISERROR(VLOOKUP(CONCATENATE("ALI_",$C1957,"_SEG_",$I1957,"_PROV_",$D1957),Catalogo_Precios,AH$8,FALSE)),L1957=0),0,VLOOKUP(CONCATENATE("ALI_",$C1957,"_SEG_",$I1957,"_PROV_",$D1957),Catalogo_Precios,AH$8,FALSE))</f>
        <v>480</v>
      </c>
      <c r="AI1957" s="57">
        <f t="shared" ref="AI1957" si="23611">IF(OR(ISERROR(VLOOKUP(CONCATENATE("ALI_",$C1957,"_SEG_",$I1957,"_PROV_",$D1957),Catalogo_Precios,AI$8,FALSE)),M1957=0),0,VLOOKUP(CONCATENATE("ALI_",$C1957,"_SEG_",$I1957,"_PROV_",$D1957),Catalogo_Precios,AI$8,FALSE))</f>
        <v>960</v>
      </c>
      <c r="AJ1957" s="57">
        <f t="shared" ref="AJ1957" si="23612">IF(OR(ISERROR(VLOOKUP(CONCATENATE("ALI_",$C1957,"_SEG_",$I1957,"_PROV_",$D1957),Catalogo_Precios,AJ$8,FALSE)),N1957=0),0,VLOOKUP(CONCATENATE("ALI_",$C1957,"_SEG_",$I1957,"_PROV_",$D1957),Catalogo_Precios,AJ$8,FALSE))</f>
        <v>1440</v>
      </c>
      <c r="AK1957" s="57">
        <f t="shared" ref="AK1957" si="23613">IF(OR(ISERROR(VLOOKUP(CONCATENATE("ALI_",$C1957,"_SEG_",$I1957,"_PROV_",$D1957),Catalogo_Precios,AK$8,FALSE)),O1957=0),0,VLOOKUP(CONCATENATE("ALI_",$C1957,"_SEG_",$I1957,"_PROV_",$D1957),Catalogo_Precios,AK$8,FALSE))</f>
        <v>1440</v>
      </c>
      <c r="AL1957" s="53"/>
      <c r="AM1957" s="59" t="str">
        <f t="shared" si="23307"/>
        <v>ALI_87_SEG_15</v>
      </c>
      <c r="AN1957" s="59" t="str">
        <f t="shared" si="23308"/>
        <v>ALI_87_SEG_15_VAL_2826240</v>
      </c>
      <c r="AO1957" s="60">
        <f t="shared" ref="AO1957" si="23614">IF(OR(AB1957="",AB1957=0),0,COUNTIF(Codificacion,AM1957))</f>
        <v>2</v>
      </c>
      <c r="AP1957" s="61">
        <f t="array" ref="AP1957">MIN(IF(Codificacion=AM1957,Total_Cotizacion,""))</f>
        <v>2826240</v>
      </c>
      <c r="AQ1957" s="62" t="b">
        <f t="shared" si="23310"/>
        <v>1</v>
      </c>
      <c r="AR1957" s="51" t="str">
        <f t="shared" ref="AR1957" si="23615">IF(COUNTIF(Codificacion2,CONCATENATE(AM1957,"_VAL_",AB1957))&gt;1,"Empate","")</f>
        <v>Empate</v>
      </c>
      <c r="AS1957" s="63" t="str">
        <f t="shared" si="23173"/>
        <v/>
      </c>
      <c r="AT1957" s="59" t="str">
        <f t="shared" si="23312"/>
        <v>ALI_87_SEG_15_</v>
      </c>
      <c r="AU1957" s="63">
        <f t="shared" ref="AU1957" si="23616">IF(AND(COUNTIF(Codificacion3,AT1957)&lt;AO1957),1,COUNTIF(Codificacion3,AT1957))</f>
        <v>1</v>
      </c>
      <c r="AV1957" s="62" t="str">
        <f t="shared" si="23314"/>
        <v>No Seleccionada</v>
      </c>
      <c r="AW1957" s="53"/>
      <c r="AX1957" s="51" t="str">
        <f t="shared" si="23315"/>
        <v>ALI_87_SEG_15VERDADERO</v>
      </c>
      <c r="AY1957" s="51">
        <f t="shared" si="23296"/>
        <v>2</v>
      </c>
      <c r="AZ1957" s="64" t="b">
        <f t="shared" si="23316"/>
        <v>1</v>
      </c>
    </row>
    <row r="1958" spans="1:52" x14ac:dyDescent="0.2">
      <c r="A1958" s="50" t="str">
        <f t="shared" si="23259"/>
        <v>ALI_28_SEG_1</v>
      </c>
      <c r="B1958" s="51" t="s">
        <v>156</v>
      </c>
      <c r="C1958" s="52">
        <v>28</v>
      </c>
      <c r="D1958" s="52">
        <f t="shared" ref="D1958" si="23617">IF(ISERROR(VLOOKUP(E1958,Proveedores,2,FALSE)),"",VLOOKUP(E1958,Proveedores,2,FALSE))</f>
        <v>2095</v>
      </c>
      <c r="E1958" s="53" t="s">
        <v>157</v>
      </c>
      <c r="F1958" s="54">
        <v>549</v>
      </c>
      <c r="G1958" s="53" t="s">
        <v>56</v>
      </c>
      <c r="H1958" s="53" t="s">
        <v>81</v>
      </c>
      <c r="I1958" s="52">
        <v>1</v>
      </c>
      <c r="J1958" s="53" t="s">
        <v>58</v>
      </c>
      <c r="K1958" s="55">
        <v>44835</v>
      </c>
      <c r="L1958" s="56">
        <v>3066</v>
      </c>
      <c r="M1958" s="56">
        <v>3738</v>
      </c>
      <c r="N1958" s="56">
        <v>3358</v>
      </c>
      <c r="O1958" s="56">
        <v>0</v>
      </c>
      <c r="P1958" s="57">
        <v>661</v>
      </c>
      <c r="Q1958" s="58">
        <v>0.2</v>
      </c>
      <c r="R1958" s="57">
        <v>528.79999999999995</v>
      </c>
      <c r="S1958" s="57">
        <v>661</v>
      </c>
      <c r="T1958" s="58">
        <v>0.2</v>
      </c>
      <c r="U1958" s="57">
        <v>528.79999999999995</v>
      </c>
      <c r="V1958" s="57">
        <v>661</v>
      </c>
      <c r="W1958" s="58">
        <v>0.2</v>
      </c>
      <c r="X1958" s="57">
        <v>528.79999999999995</v>
      </c>
      <c r="Y1958" s="57">
        <v>0</v>
      </c>
      <c r="Z1958" s="58"/>
      <c r="AA1958" s="57">
        <v>0</v>
      </c>
      <c r="AB1958" s="57">
        <v>5373665.5999999996</v>
      </c>
      <c r="AC1958" s="53" t="str">
        <f t="shared" si="23298"/>
        <v>Registro Valido</v>
      </c>
      <c r="AD1958" s="57">
        <f t="shared" ref="AD1958" si="23618">IF(OR(ISERROR(VLOOKUP(CONCATENATE("ALI_",$C1958,"_SEG_",$I1958,"_PROV_",$D1958),Catalogo_Precios,AD$8,FALSE)),L1958=0),0,VLOOKUP(CONCATENATE("ALI_",$C1958,"_SEG_",$I1958,"_PROV_",$D1958),Catalogo_Precios,AD$8,FALSE))</f>
        <v>661</v>
      </c>
      <c r="AE1958" s="57">
        <f t="shared" ref="AE1958" si="23619">IF(OR(ISERROR(VLOOKUP(CONCATENATE("ALI_",$C1958,"_SEG_",$I1958,"_PROV_",$D1958),Catalogo_Precios,AE$8,FALSE)),M1958=0),0,VLOOKUP(CONCATENATE("ALI_",$C1958,"_SEG_",$I1958,"_PROV_",$D1958),Catalogo_Precios,AE$8,FALSE))</f>
        <v>661</v>
      </c>
      <c r="AF1958" s="57">
        <f t="shared" ref="AF1958" si="23620">IF(OR(ISERROR(VLOOKUP(CONCATENATE("ALI_",$C1958,"_SEG_",$I1958,"_PROV_",$D1958),Catalogo_Precios,AF$8,FALSE)),N1958=0),0,VLOOKUP(CONCATENATE("ALI_",$C1958,"_SEG_",$I1958,"_PROV_",$D1958),Catalogo_Precios,AF$8,FALSE))</f>
        <v>661</v>
      </c>
      <c r="AG1958" s="57">
        <f t="shared" ref="AG1958" si="23621">IF(OR(ISERROR(VLOOKUP(CONCATENATE("ALI_",$C1958,"_SEG_",$I1958,"_PROV_",$D1958),Catalogo_Precios,AG$8,FALSE)),O1958=0),0,VLOOKUP(CONCATENATE("ALI_",$C1958,"_SEG_",$I1958,"_PROV_",$D1958),Catalogo_Precios,AG$8,FALSE))</f>
        <v>0</v>
      </c>
      <c r="AH1958" s="57">
        <f t="shared" ref="AH1958" si="23622">IF(OR(ISERROR(VLOOKUP(CONCATENATE("ALI_",$C1958,"_SEG_",$I1958,"_PROV_",$D1958),Catalogo_Precios,AH$8,FALSE)),L1958=0),0,VLOOKUP(CONCATENATE("ALI_",$C1958,"_SEG_",$I1958,"_PROV_",$D1958),Catalogo_Precios,AH$8,FALSE))</f>
        <v>661</v>
      </c>
      <c r="AI1958" s="57">
        <f t="shared" ref="AI1958" si="23623">IF(OR(ISERROR(VLOOKUP(CONCATENATE("ALI_",$C1958,"_SEG_",$I1958,"_PROV_",$D1958),Catalogo_Precios,AI$8,FALSE)),M1958=0),0,VLOOKUP(CONCATENATE("ALI_",$C1958,"_SEG_",$I1958,"_PROV_",$D1958),Catalogo_Precios,AI$8,FALSE))</f>
        <v>661</v>
      </c>
      <c r="AJ1958" s="57">
        <f t="shared" ref="AJ1958" si="23624">IF(OR(ISERROR(VLOOKUP(CONCATENATE("ALI_",$C1958,"_SEG_",$I1958,"_PROV_",$D1958),Catalogo_Precios,AJ$8,FALSE)),N1958=0),0,VLOOKUP(CONCATENATE("ALI_",$C1958,"_SEG_",$I1958,"_PROV_",$D1958),Catalogo_Precios,AJ$8,FALSE))</f>
        <v>661</v>
      </c>
      <c r="AK1958" s="57">
        <f t="shared" ref="AK1958" si="23625">IF(OR(ISERROR(VLOOKUP(CONCATENATE("ALI_",$C1958,"_SEG_",$I1958,"_PROV_",$D1958),Catalogo_Precios,AK$8,FALSE)),O1958=0),0,VLOOKUP(CONCATENATE("ALI_",$C1958,"_SEG_",$I1958,"_PROV_",$D1958),Catalogo_Precios,AK$8,FALSE))</f>
        <v>0</v>
      </c>
      <c r="AL1958" s="53"/>
      <c r="AM1958" s="59" t="str">
        <f t="shared" si="23307"/>
        <v>ALI_28_SEG_1</v>
      </c>
      <c r="AN1958" s="59" t="str">
        <f t="shared" si="23308"/>
        <v>ALI_28_SEG_1_VAL_5373665.6</v>
      </c>
      <c r="AO1958" s="60">
        <f t="shared" ref="AO1958" si="23626">IF(OR(AB1958="",AB1958=0),0,COUNTIF(Codificacion,AM1958))</f>
        <v>3</v>
      </c>
      <c r="AP1958" s="61">
        <f t="array" ref="AP1958">MIN(IF(Codificacion=AM1958,Total_Cotizacion,""))</f>
        <v>5373665.5999999996</v>
      </c>
      <c r="AQ1958" s="62" t="b">
        <f t="shared" si="23310"/>
        <v>1</v>
      </c>
      <c r="AR1958" s="51" t="str">
        <f t="shared" ref="AR1958" si="23627">IF(COUNTIF(Codificacion2,CONCATENATE(AM1958,"_VAL_",AB1958))&gt;1,"Empate","")</f>
        <v>Empate</v>
      </c>
      <c r="AS1958" s="63" t="s">
        <v>78</v>
      </c>
      <c r="AT1958" s="59" t="str">
        <f t="shared" si="23312"/>
        <v>ALI_28_SEG_1_x</v>
      </c>
      <c r="AU1958" s="63">
        <f t="shared" ref="AU1958" si="23628">IF(AND(COUNTIF(Codificacion3,AT1958)&lt;AO1958),1,COUNTIF(Codificacion3,AT1958))</f>
        <v>1</v>
      </c>
      <c r="AV1958" s="62" t="str">
        <f t="shared" si="23314"/>
        <v>Cotizacion Seleccionada</v>
      </c>
      <c r="AW1958" s="53"/>
      <c r="AX1958" s="51" t="str">
        <f t="shared" si="23315"/>
        <v>ALI_28_SEG_1VERDADERO</v>
      </c>
      <c r="AY1958" s="51">
        <f t="shared" si="23296"/>
        <v>2</v>
      </c>
      <c r="AZ1958" s="64" t="b">
        <f t="shared" si="23316"/>
        <v>0</v>
      </c>
    </row>
    <row r="1959" spans="1:52" x14ac:dyDescent="0.2">
      <c r="A1959" s="50" t="str">
        <f t="shared" si="23259"/>
        <v>ALI_28_SEG_2</v>
      </c>
      <c r="B1959" s="51" t="s">
        <v>156</v>
      </c>
      <c r="C1959" s="52">
        <v>28</v>
      </c>
      <c r="D1959" s="52">
        <f t="shared" ref="D1959" si="23629">IF(ISERROR(VLOOKUP(E1959,Proveedores,2,FALSE)),"",VLOOKUP(E1959,Proveedores,2,FALSE))</f>
        <v>2095</v>
      </c>
      <c r="E1959" s="53" t="s">
        <v>157</v>
      </c>
      <c r="F1959" s="54">
        <v>550</v>
      </c>
      <c r="G1959" s="53" t="s">
        <v>56</v>
      </c>
      <c r="H1959" s="53" t="s">
        <v>81</v>
      </c>
      <c r="I1959" s="52">
        <v>2</v>
      </c>
      <c r="J1959" s="53" t="s">
        <v>58</v>
      </c>
      <c r="K1959" s="55">
        <v>44835</v>
      </c>
      <c r="L1959" s="56">
        <v>3138</v>
      </c>
      <c r="M1959" s="56">
        <v>3824</v>
      </c>
      <c r="N1959" s="56">
        <v>3434</v>
      </c>
      <c r="O1959" s="56">
        <v>0</v>
      </c>
      <c r="P1959" s="57">
        <v>661</v>
      </c>
      <c r="Q1959" s="58">
        <v>0.2</v>
      </c>
      <c r="R1959" s="57">
        <v>528.79999999999995</v>
      </c>
      <c r="S1959" s="57">
        <v>661</v>
      </c>
      <c r="T1959" s="58">
        <v>0.2</v>
      </c>
      <c r="U1959" s="57">
        <v>528.79999999999995</v>
      </c>
      <c r="V1959" s="57">
        <v>661</v>
      </c>
      <c r="W1959" s="58">
        <v>0.2</v>
      </c>
      <c r="X1959" s="57">
        <v>528.79999999999995</v>
      </c>
      <c r="Y1959" s="57">
        <v>0</v>
      </c>
      <c r="Z1959" s="58"/>
      <c r="AA1959" s="57">
        <v>0</v>
      </c>
      <c r="AB1959" s="57">
        <v>5497404.7999999998</v>
      </c>
      <c r="AC1959" s="53" t="str">
        <f t="shared" si="23298"/>
        <v>Registro Valido</v>
      </c>
      <c r="AD1959" s="57">
        <f t="shared" ref="AD1959" si="23630">IF(OR(ISERROR(VLOOKUP(CONCATENATE("ALI_",$C1959,"_SEG_",$I1959,"_PROV_",$D1959),Catalogo_Precios,AD$8,FALSE)),L1959=0),0,VLOOKUP(CONCATENATE("ALI_",$C1959,"_SEG_",$I1959,"_PROV_",$D1959),Catalogo_Precios,AD$8,FALSE))</f>
        <v>661</v>
      </c>
      <c r="AE1959" s="57">
        <f t="shared" ref="AE1959" si="23631">IF(OR(ISERROR(VLOOKUP(CONCATENATE("ALI_",$C1959,"_SEG_",$I1959,"_PROV_",$D1959),Catalogo_Precios,AE$8,FALSE)),M1959=0),0,VLOOKUP(CONCATENATE("ALI_",$C1959,"_SEG_",$I1959,"_PROV_",$D1959),Catalogo_Precios,AE$8,FALSE))</f>
        <v>661</v>
      </c>
      <c r="AF1959" s="57">
        <f t="shared" ref="AF1959" si="23632">IF(OR(ISERROR(VLOOKUP(CONCATENATE("ALI_",$C1959,"_SEG_",$I1959,"_PROV_",$D1959),Catalogo_Precios,AF$8,FALSE)),N1959=0),0,VLOOKUP(CONCATENATE("ALI_",$C1959,"_SEG_",$I1959,"_PROV_",$D1959),Catalogo_Precios,AF$8,FALSE))</f>
        <v>661</v>
      </c>
      <c r="AG1959" s="57">
        <f t="shared" ref="AG1959" si="23633">IF(OR(ISERROR(VLOOKUP(CONCATENATE("ALI_",$C1959,"_SEG_",$I1959,"_PROV_",$D1959),Catalogo_Precios,AG$8,FALSE)),O1959=0),0,VLOOKUP(CONCATENATE("ALI_",$C1959,"_SEG_",$I1959,"_PROV_",$D1959),Catalogo_Precios,AG$8,FALSE))</f>
        <v>0</v>
      </c>
      <c r="AH1959" s="57">
        <f t="shared" ref="AH1959" si="23634">IF(OR(ISERROR(VLOOKUP(CONCATENATE("ALI_",$C1959,"_SEG_",$I1959,"_PROV_",$D1959),Catalogo_Precios,AH$8,FALSE)),L1959=0),0,VLOOKUP(CONCATENATE("ALI_",$C1959,"_SEG_",$I1959,"_PROV_",$D1959),Catalogo_Precios,AH$8,FALSE))</f>
        <v>661</v>
      </c>
      <c r="AI1959" s="57">
        <f t="shared" ref="AI1959" si="23635">IF(OR(ISERROR(VLOOKUP(CONCATENATE("ALI_",$C1959,"_SEG_",$I1959,"_PROV_",$D1959),Catalogo_Precios,AI$8,FALSE)),M1959=0),0,VLOOKUP(CONCATENATE("ALI_",$C1959,"_SEG_",$I1959,"_PROV_",$D1959),Catalogo_Precios,AI$8,FALSE))</f>
        <v>661</v>
      </c>
      <c r="AJ1959" s="57">
        <f t="shared" ref="AJ1959" si="23636">IF(OR(ISERROR(VLOOKUP(CONCATENATE("ALI_",$C1959,"_SEG_",$I1959,"_PROV_",$D1959),Catalogo_Precios,AJ$8,FALSE)),N1959=0),0,VLOOKUP(CONCATENATE("ALI_",$C1959,"_SEG_",$I1959,"_PROV_",$D1959),Catalogo_Precios,AJ$8,FALSE))</f>
        <v>661</v>
      </c>
      <c r="AK1959" s="57">
        <f t="shared" ref="AK1959" si="23637">IF(OR(ISERROR(VLOOKUP(CONCATENATE("ALI_",$C1959,"_SEG_",$I1959,"_PROV_",$D1959),Catalogo_Precios,AK$8,FALSE)),O1959=0),0,VLOOKUP(CONCATENATE("ALI_",$C1959,"_SEG_",$I1959,"_PROV_",$D1959),Catalogo_Precios,AK$8,FALSE))</f>
        <v>0</v>
      </c>
      <c r="AL1959" s="53"/>
      <c r="AM1959" s="59" t="str">
        <f t="shared" si="23307"/>
        <v>ALI_28_SEG_2</v>
      </c>
      <c r="AN1959" s="59" t="str">
        <f t="shared" si="23308"/>
        <v>ALI_28_SEG_2_VAL_5497404.8</v>
      </c>
      <c r="AO1959" s="60">
        <f t="shared" ref="AO1959" si="23638">IF(OR(AB1959="",AB1959=0),0,COUNTIF(Codificacion,AM1959))</f>
        <v>3</v>
      </c>
      <c r="AP1959" s="61">
        <f t="array" ref="AP1959">MIN(IF(Codificacion=AM1959,Total_Cotizacion,""))</f>
        <v>5497404.7999999998</v>
      </c>
      <c r="AQ1959" s="62" t="b">
        <f t="shared" si="23310"/>
        <v>1</v>
      </c>
      <c r="AR1959" s="51" t="str">
        <f t="shared" ref="AR1959" si="23639">IF(COUNTIF(Codificacion2,CONCATENATE(AM1959,"_VAL_",AB1959))&gt;1,"Empate","")</f>
        <v>Empate</v>
      </c>
      <c r="AS1959" s="63" t="s">
        <v>78</v>
      </c>
      <c r="AT1959" s="59" t="str">
        <f t="shared" si="23312"/>
        <v>ALI_28_SEG_2_x</v>
      </c>
      <c r="AU1959" s="63">
        <f t="shared" ref="AU1959" si="23640">IF(AND(COUNTIF(Codificacion3,AT1959)&lt;AO1959),1,COUNTIF(Codificacion3,AT1959))</f>
        <v>1</v>
      </c>
      <c r="AV1959" s="62" t="str">
        <f t="shared" si="23314"/>
        <v>Cotizacion Seleccionada</v>
      </c>
      <c r="AW1959" s="53"/>
      <c r="AX1959" s="51" t="str">
        <f t="shared" si="23315"/>
        <v>ALI_28_SEG_2VERDADERO</v>
      </c>
      <c r="AY1959" s="51">
        <f t="shared" si="23296"/>
        <v>2</v>
      </c>
      <c r="AZ1959" s="64" t="b">
        <f t="shared" si="23316"/>
        <v>0</v>
      </c>
    </row>
    <row r="1960" spans="1:52" x14ac:dyDescent="0.2">
      <c r="A1960" s="50" t="str">
        <f t="shared" si="23259"/>
        <v>ALI_28_SEG_3</v>
      </c>
      <c r="B1960" s="51" t="s">
        <v>156</v>
      </c>
      <c r="C1960" s="52">
        <v>28</v>
      </c>
      <c r="D1960" s="52">
        <f t="shared" ref="D1960" si="23641">IF(ISERROR(VLOOKUP(E1960,Proveedores,2,FALSE)),"",VLOOKUP(E1960,Proveedores,2,FALSE))</f>
        <v>2095</v>
      </c>
      <c r="E1960" s="53" t="s">
        <v>157</v>
      </c>
      <c r="F1960" s="54">
        <v>551</v>
      </c>
      <c r="G1960" s="53" t="s">
        <v>56</v>
      </c>
      <c r="H1960" s="53" t="s">
        <v>81</v>
      </c>
      <c r="I1960" s="52">
        <v>3</v>
      </c>
      <c r="J1960" s="53" t="s">
        <v>58</v>
      </c>
      <c r="K1960" s="55">
        <v>44835</v>
      </c>
      <c r="L1960" s="56">
        <v>3117</v>
      </c>
      <c r="M1960" s="56">
        <v>3798</v>
      </c>
      <c r="N1960" s="56">
        <v>3415</v>
      </c>
      <c r="O1960" s="56">
        <v>0</v>
      </c>
      <c r="P1960" s="57">
        <v>661</v>
      </c>
      <c r="Q1960" s="58">
        <v>0.2</v>
      </c>
      <c r="R1960" s="57">
        <v>528.79999999999995</v>
      </c>
      <c r="S1960" s="57">
        <v>661</v>
      </c>
      <c r="T1960" s="58">
        <v>0.2</v>
      </c>
      <c r="U1960" s="57">
        <v>528.79999999999995</v>
      </c>
      <c r="V1960" s="57">
        <v>661</v>
      </c>
      <c r="W1960" s="58">
        <v>0.2</v>
      </c>
      <c r="X1960" s="57">
        <v>528.79999999999995</v>
      </c>
      <c r="Y1960" s="57">
        <v>0</v>
      </c>
      <c r="Z1960" s="58"/>
      <c r="AA1960" s="57">
        <v>0</v>
      </c>
      <c r="AB1960" s="57">
        <v>5462504</v>
      </c>
      <c r="AC1960" s="53" t="str">
        <f t="shared" si="23298"/>
        <v>Registro Valido</v>
      </c>
      <c r="AD1960" s="57">
        <f t="shared" ref="AD1960" si="23642">IF(OR(ISERROR(VLOOKUP(CONCATENATE("ALI_",$C1960,"_SEG_",$I1960,"_PROV_",$D1960),Catalogo_Precios,AD$8,FALSE)),L1960=0),0,VLOOKUP(CONCATENATE("ALI_",$C1960,"_SEG_",$I1960,"_PROV_",$D1960),Catalogo_Precios,AD$8,FALSE))</f>
        <v>661</v>
      </c>
      <c r="AE1960" s="57">
        <f t="shared" ref="AE1960" si="23643">IF(OR(ISERROR(VLOOKUP(CONCATENATE("ALI_",$C1960,"_SEG_",$I1960,"_PROV_",$D1960),Catalogo_Precios,AE$8,FALSE)),M1960=0),0,VLOOKUP(CONCATENATE("ALI_",$C1960,"_SEG_",$I1960,"_PROV_",$D1960),Catalogo_Precios,AE$8,FALSE))</f>
        <v>661</v>
      </c>
      <c r="AF1960" s="57">
        <f t="shared" ref="AF1960" si="23644">IF(OR(ISERROR(VLOOKUP(CONCATENATE("ALI_",$C1960,"_SEG_",$I1960,"_PROV_",$D1960),Catalogo_Precios,AF$8,FALSE)),N1960=0),0,VLOOKUP(CONCATENATE("ALI_",$C1960,"_SEG_",$I1960,"_PROV_",$D1960),Catalogo_Precios,AF$8,FALSE))</f>
        <v>661</v>
      </c>
      <c r="AG1960" s="57">
        <f t="shared" ref="AG1960" si="23645">IF(OR(ISERROR(VLOOKUP(CONCATENATE("ALI_",$C1960,"_SEG_",$I1960,"_PROV_",$D1960),Catalogo_Precios,AG$8,FALSE)),O1960=0),0,VLOOKUP(CONCATENATE("ALI_",$C1960,"_SEG_",$I1960,"_PROV_",$D1960),Catalogo_Precios,AG$8,FALSE))</f>
        <v>0</v>
      </c>
      <c r="AH1960" s="57">
        <f t="shared" ref="AH1960" si="23646">IF(OR(ISERROR(VLOOKUP(CONCATENATE("ALI_",$C1960,"_SEG_",$I1960,"_PROV_",$D1960),Catalogo_Precios,AH$8,FALSE)),L1960=0),0,VLOOKUP(CONCATENATE("ALI_",$C1960,"_SEG_",$I1960,"_PROV_",$D1960),Catalogo_Precios,AH$8,FALSE))</f>
        <v>661</v>
      </c>
      <c r="AI1960" s="57">
        <f t="shared" ref="AI1960" si="23647">IF(OR(ISERROR(VLOOKUP(CONCATENATE("ALI_",$C1960,"_SEG_",$I1960,"_PROV_",$D1960),Catalogo_Precios,AI$8,FALSE)),M1960=0),0,VLOOKUP(CONCATENATE("ALI_",$C1960,"_SEG_",$I1960,"_PROV_",$D1960),Catalogo_Precios,AI$8,FALSE))</f>
        <v>661</v>
      </c>
      <c r="AJ1960" s="57">
        <f t="shared" ref="AJ1960" si="23648">IF(OR(ISERROR(VLOOKUP(CONCATENATE("ALI_",$C1960,"_SEG_",$I1960,"_PROV_",$D1960),Catalogo_Precios,AJ$8,FALSE)),N1960=0),0,VLOOKUP(CONCATENATE("ALI_",$C1960,"_SEG_",$I1960,"_PROV_",$D1960),Catalogo_Precios,AJ$8,FALSE))</f>
        <v>661</v>
      </c>
      <c r="AK1960" s="57">
        <f t="shared" ref="AK1960" si="23649">IF(OR(ISERROR(VLOOKUP(CONCATENATE("ALI_",$C1960,"_SEG_",$I1960,"_PROV_",$D1960),Catalogo_Precios,AK$8,FALSE)),O1960=0),0,VLOOKUP(CONCATENATE("ALI_",$C1960,"_SEG_",$I1960,"_PROV_",$D1960),Catalogo_Precios,AK$8,FALSE))</f>
        <v>0</v>
      </c>
      <c r="AL1960" s="53"/>
      <c r="AM1960" s="59" t="str">
        <f t="shared" si="23307"/>
        <v>ALI_28_SEG_3</v>
      </c>
      <c r="AN1960" s="59" t="str">
        <f t="shared" si="23308"/>
        <v>ALI_28_SEG_3_VAL_5462504</v>
      </c>
      <c r="AO1960" s="60">
        <f t="shared" ref="AO1960" si="23650">IF(OR(AB1960="",AB1960=0),0,COUNTIF(Codificacion,AM1960))</f>
        <v>3</v>
      </c>
      <c r="AP1960" s="61">
        <f t="array" ref="AP1960">MIN(IF(Codificacion=AM1960,Total_Cotizacion,""))</f>
        <v>5462504</v>
      </c>
      <c r="AQ1960" s="62" t="b">
        <f t="shared" si="23310"/>
        <v>1</v>
      </c>
      <c r="AR1960" s="51" t="str">
        <f t="shared" ref="AR1960" si="23651">IF(COUNTIF(Codificacion2,CONCATENATE(AM1960,"_VAL_",AB1960))&gt;1,"Empate","")</f>
        <v>Empate</v>
      </c>
      <c r="AS1960" s="63" t="s">
        <v>78</v>
      </c>
      <c r="AT1960" s="59" t="str">
        <f t="shared" si="23312"/>
        <v>ALI_28_SEG_3_x</v>
      </c>
      <c r="AU1960" s="63">
        <f t="shared" ref="AU1960" si="23652">IF(AND(COUNTIF(Codificacion3,AT1960)&lt;AO1960),1,COUNTIF(Codificacion3,AT1960))</f>
        <v>1</v>
      </c>
      <c r="AV1960" s="62" t="str">
        <f t="shared" si="23314"/>
        <v>Cotizacion Seleccionada</v>
      </c>
      <c r="AW1960" s="53"/>
      <c r="AX1960" s="51" t="str">
        <f t="shared" si="23315"/>
        <v>ALI_28_SEG_3VERDADERO</v>
      </c>
      <c r="AY1960" s="51">
        <f t="shared" si="23296"/>
        <v>2</v>
      </c>
      <c r="AZ1960" s="64" t="b">
        <f t="shared" si="23316"/>
        <v>0</v>
      </c>
    </row>
    <row r="1961" spans="1:52" x14ac:dyDescent="0.2">
      <c r="A1961" s="50" t="str">
        <f t="shared" si="23259"/>
        <v>ALI_28_SEG_4</v>
      </c>
      <c r="B1961" s="51" t="s">
        <v>156</v>
      </c>
      <c r="C1961" s="52">
        <v>28</v>
      </c>
      <c r="D1961" s="52">
        <f t="shared" ref="D1961" si="23653">IF(ISERROR(VLOOKUP(E1961,Proveedores,2,FALSE)),"",VLOOKUP(E1961,Proveedores,2,FALSE))</f>
        <v>2095</v>
      </c>
      <c r="E1961" s="53" t="s">
        <v>157</v>
      </c>
      <c r="F1961" s="54">
        <v>552</v>
      </c>
      <c r="G1961" s="53" t="s">
        <v>56</v>
      </c>
      <c r="H1961" s="53" t="s">
        <v>81</v>
      </c>
      <c r="I1961" s="52">
        <v>4</v>
      </c>
      <c r="J1961" s="53" t="s">
        <v>58</v>
      </c>
      <c r="K1961" s="55">
        <v>44835</v>
      </c>
      <c r="L1961" s="56">
        <v>3321</v>
      </c>
      <c r="M1961" s="56">
        <v>4047</v>
      </c>
      <c r="N1961" s="56">
        <v>3636</v>
      </c>
      <c r="O1961" s="56">
        <v>0</v>
      </c>
      <c r="P1961" s="57">
        <v>661</v>
      </c>
      <c r="Q1961" s="58">
        <v>0.2</v>
      </c>
      <c r="R1961" s="57">
        <v>528.79999999999995</v>
      </c>
      <c r="S1961" s="57">
        <v>661</v>
      </c>
      <c r="T1961" s="58">
        <v>0.2</v>
      </c>
      <c r="U1961" s="57">
        <v>528.79999999999995</v>
      </c>
      <c r="V1961" s="57">
        <v>661</v>
      </c>
      <c r="W1961" s="58">
        <v>0.2</v>
      </c>
      <c r="X1961" s="57">
        <v>528.79999999999995</v>
      </c>
      <c r="Y1961" s="57">
        <v>0</v>
      </c>
      <c r="Z1961" s="58"/>
      <c r="AA1961" s="57">
        <v>0</v>
      </c>
      <c r="AB1961" s="57">
        <v>5818915.1999999993</v>
      </c>
      <c r="AC1961" s="53" t="str">
        <f t="shared" si="23298"/>
        <v>Registro Valido</v>
      </c>
      <c r="AD1961" s="57">
        <f t="shared" ref="AD1961" si="23654">IF(OR(ISERROR(VLOOKUP(CONCATENATE("ALI_",$C1961,"_SEG_",$I1961,"_PROV_",$D1961),Catalogo_Precios,AD$8,FALSE)),L1961=0),0,VLOOKUP(CONCATENATE("ALI_",$C1961,"_SEG_",$I1961,"_PROV_",$D1961),Catalogo_Precios,AD$8,FALSE))</f>
        <v>661</v>
      </c>
      <c r="AE1961" s="57">
        <f t="shared" ref="AE1961" si="23655">IF(OR(ISERROR(VLOOKUP(CONCATENATE("ALI_",$C1961,"_SEG_",$I1961,"_PROV_",$D1961),Catalogo_Precios,AE$8,FALSE)),M1961=0),0,VLOOKUP(CONCATENATE("ALI_",$C1961,"_SEG_",$I1961,"_PROV_",$D1961),Catalogo_Precios,AE$8,FALSE))</f>
        <v>661</v>
      </c>
      <c r="AF1961" s="57">
        <f t="shared" ref="AF1961" si="23656">IF(OR(ISERROR(VLOOKUP(CONCATENATE("ALI_",$C1961,"_SEG_",$I1961,"_PROV_",$D1961),Catalogo_Precios,AF$8,FALSE)),N1961=0),0,VLOOKUP(CONCATENATE("ALI_",$C1961,"_SEG_",$I1961,"_PROV_",$D1961),Catalogo_Precios,AF$8,FALSE))</f>
        <v>661</v>
      </c>
      <c r="AG1961" s="57">
        <f t="shared" ref="AG1961" si="23657">IF(OR(ISERROR(VLOOKUP(CONCATENATE("ALI_",$C1961,"_SEG_",$I1961,"_PROV_",$D1961),Catalogo_Precios,AG$8,FALSE)),O1961=0),0,VLOOKUP(CONCATENATE("ALI_",$C1961,"_SEG_",$I1961,"_PROV_",$D1961),Catalogo_Precios,AG$8,FALSE))</f>
        <v>0</v>
      </c>
      <c r="AH1961" s="57">
        <f t="shared" ref="AH1961" si="23658">IF(OR(ISERROR(VLOOKUP(CONCATENATE("ALI_",$C1961,"_SEG_",$I1961,"_PROV_",$D1961),Catalogo_Precios,AH$8,FALSE)),L1961=0),0,VLOOKUP(CONCATENATE("ALI_",$C1961,"_SEG_",$I1961,"_PROV_",$D1961),Catalogo_Precios,AH$8,FALSE))</f>
        <v>661</v>
      </c>
      <c r="AI1961" s="57">
        <f t="shared" ref="AI1961" si="23659">IF(OR(ISERROR(VLOOKUP(CONCATENATE("ALI_",$C1961,"_SEG_",$I1961,"_PROV_",$D1961),Catalogo_Precios,AI$8,FALSE)),M1961=0),0,VLOOKUP(CONCATENATE("ALI_",$C1961,"_SEG_",$I1961,"_PROV_",$D1961),Catalogo_Precios,AI$8,FALSE))</f>
        <v>661</v>
      </c>
      <c r="AJ1961" s="57">
        <f t="shared" ref="AJ1961" si="23660">IF(OR(ISERROR(VLOOKUP(CONCATENATE("ALI_",$C1961,"_SEG_",$I1961,"_PROV_",$D1961),Catalogo_Precios,AJ$8,FALSE)),N1961=0),0,VLOOKUP(CONCATENATE("ALI_",$C1961,"_SEG_",$I1961,"_PROV_",$D1961),Catalogo_Precios,AJ$8,FALSE))</f>
        <v>661</v>
      </c>
      <c r="AK1961" s="57">
        <f t="shared" ref="AK1961" si="23661">IF(OR(ISERROR(VLOOKUP(CONCATENATE("ALI_",$C1961,"_SEG_",$I1961,"_PROV_",$D1961),Catalogo_Precios,AK$8,FALSE)),O1961=0),0,VLOOKUP(CONCATENATE("ALI_",$C1961,"_SEG_",$I1961,"_PROV_",$D1961),Catalogo_Precios,AK$8,FALSE))</f>
        <v>0</v>
      </c>
      <c r="AL1961" s="53"/>
      <c r="AM1961" s="59" t="str">
        <f t="shared" si="23307"/>
        <v>ALI_28_SEG_4</v>
      </c>
      <c r="AN1961" s="59" t="str">
        <f t="shared" si="23308"/>
        <v>ALI_28_SEG_4_VAL_5818915.2</v>
      </c>
      <c r="AO1961" s="60">
        <f t="shared" ref="AO1961" si="23662">IF(OR(AB1961="",AB1961=0),0,COUNTIF(Codificacion,AM1961))</f>
        <v>3</v>
      </c>
      <c r="AP1961" s="61">
        <f t="array" ref="AP1961">MIN(IF(Codificacion=AM1961,Total_Cotizacion,""))</f>
        <v>5818915.1999999993</v>
      </c>
      <c r="AQ1961" s="62" t="b">
        <f t="shared" si="23310"/>
        <v>1</v>
      </c>
      <c r="AR1961" s="51" t="str">
        <f t="shared" ref="AR1961" si="23663">IF(COUNTIF(Codificacion2,CONCATENATE(AM1961,"_VAL_",AB1961))&gt;1,"Empate","")</f>
        <v>Empate</v>
      </c>
      <c r="AS1961" s="63" t="s">
        <v>78</v>
      </c>
      <c r="AT1961" s="59" t="str">
        <f t="shared" si="23312"/>
        <v>ALI_28_SEG_4_x</v>
      </c>
      <c r="AU1961" s="63">
        <f t="shared" ref="AU1961" si="23664">IF(AND(COUNTIF(Codificacion3,AT1961)&lt;AO1961),1,COUNTIF(Codificacion3,AT1961))</f>
        <v>1</v>
      </c>
      <c r="AV1961" s="62" t="str">
        <f t="shared" si="23314"/>
        <v>Cotizacion Seleccionada</v>
      </c>
      <c r="AW1961" s="53"/>
      <c r="AX1961" s="51" t="str">
        <f t="shared" si="23315"/>
        <v>ALI_28_SEG_4VERDADERO</v>
      </c>
      <c r="AY1961" s="51">
        <f t="shared" si="23296"/>
        <v>2</v>
      </c>
      <c r="AZ1961" s="64" t="b">
        <f t="shared" si="23316"/>
        <v>0</v>
      </c>
    </row>
    <row r="1962" spans="1:52" x14ac:dyDescent="0.2">
      <c r="A1962" s="50" t="str">
        <f t="shared" si="23259"/>
        <v>ALI_28_SEG_5</v>
      </c>
      <c r="B1962" s="51" t="s">
        <v>156</v>
      </c>
      <c r="C1962" s="52">
        <v>28</v>
      </c>
      <c r="D1962" s="52">
        <f t="shared" ref="D1962" si="23665">IF(ISERROR(VLOOKUP(E1962,Proveedores,2,FALSE)),"",VLOOKUP(E1962,Proveedores,2,FALSE))</f>
        <v>2095</v>
      </c>
      <c r="E1962" s="53" t="s">
        <v>157</v>
      </c>
      <c r="F1962" s="54">
        <v>553</v>
      </c>
      <c r="G1962" s="53" t="s">
        <v>56</v>
      </c>
      <c r="H1962" s="53" t="s">
        <v>81</v>
      </c>
      <c r="I1962" s="52">
        <v>5</v>
      </c>
      <c r="J1962" s="53" t="s">
        <v>58</v>
      </c>
      <c r="K1962" s="55">
        <v>44835</v>
      </c>
      <c r="L1962" s="56">
        <v>3087</v>
      </c>
      <c r="M1962" s="56">
        <v>3762</v>
      </c>
      <c r="N1962" s="56">
        <v>3379</v>
      </c>
      <c r="O1962" s="56">
        <v>0</v>
      </c>
      <c r="P1962" s="57">
        <v>661</v>
      </c>
      <c r="Q1962" s="58">
        <v>0.2</v>
      </c>
      <c r="R1962" s="57">
        <v>528.79999999999995</v>
      </c>
      <c r="S1962" s="57">
        <v>661</v>
      </c>
      <c r="T1962" s="58">
        <v>0.2</v>
      </c>
      <c r="U1962" s="57">
        <v>528.79999999999995</v>
      </c>
      <c r="V1962" s="57">
        <v>661</v>
      </c>
      <c r="W1962" s="58">
        <v>0.2</v>
      </c>
      <c r="X1962" s="57">
        <v>528.79999999999995</v>
      </c>
      <c r="Y1962" s="57">
        <v>0</v>
      </c>
      <c r="Z1962" s="58"/>
      <c r="AA1962" s="57">
        <v>0</v>
      </c>
      <c r="AB1962" s="57">
        <v>5408566.3999999994</v>
      </c>
      <c r="AC1962" s="53" t="str">
        <f t="shared" si="23298"/>
        <v>Registro Valido</v>
      </c>
      <c r="AD1962" s="57">
        <f t="shared" ref="AD1962" si="23666">IF(OR(ISERROR(VLOOKUP(CONCATENATE("ALI_",$C1962,"_SEG_",$I1962,"_PROV_",$D1962),Catalogo_Precios,AD$8,FALSE)),L1962=0),0,VLOOKUP(CONCATENATE("ALI_",$C1962,"_SEG_",$I1962,"_PROV_",$D1962),Catalogo_Precios,AD$8,FALSE))</f>
        <v>661</v>
      </c>
      <c r="AE1962" s="57">
        <f t="shared" ref="AE1962" si="23667">IF(OR(ISERROR(VLOOKUP(CONCATENATE("ALI_",$C1962,"_SEG_",$I1962,"_PROV_",$D1962),Catalogo_Precios,AE$8,FALSE)),M1962=0),0,VLOOKUP(CONCATENATE("ALI_",$C1962,"_SEG_",$I1962,"_PROV_",$D1962),Catalogo_Precios,AE$8,FALSE))</f>
        <v>661</v>
      </c>
      <c r="AF1962" s="57">
        <f t="shared" ref="AF1962" si="23668">IF(OR(ISERROR(VLOOKUP(CONCATENATE("ALI_",$C1962,"_SEG_",$I1962,"_PROV_",$D1962),Catalogo_Precios,AF$8,FALSE)),N1962=0),0,VLOOKUP(CONCATENATE("ALI_",$C1962,"_SEG_",$I1962,"_PROV_",$D1962),Catalogo_Precios,AF$8,FALSE))</f>
        <v>661</v>
      </c>
      <c r="AG1962" s="57">
        <f t="shared" ref="AG1962" si="23669">IF(OR(ISERROR(VLOOKUP(CONCATENATE("ALI_",$C1962,"_SEG_",$I1962,"_PROV_",$D1962),Catalogo_Precios,AG$8,FALSE)),O1962=0),0,VLOOKUP(CONCATENATE("ALI_",$C1962,"_SEG_",$I1962,"_PROV_",$D1962),Catalogo_Precios,AG$8,FALSE))</f>
        <v>0</v>
      </c>
      <c r="AH1962" s="57">
        <f t="shared" ref="AH1962" si="23670">IF(OR(ISERROR(VLOOKUP(CONCATENATE("ALI_",$C1962,"_SEG_",$I1962,"_PROV_",$D1962),Catalogo_Precios,AH$8,FALSE)),L1962=0),0,VLOOKUP(CONCATENATE("ALI_",$C1962,"_SEG_",$I1962,"_PROV_",$D1962),Catalogo_Precios,AH$8,FALSE))</f>
        <v>661</v>
      </c>
      <c r="AI1962" s="57">
        <f t="shared" ref="AI1962" si="23671">IF(OR(ISERROR(VLOOKUP(CONCATENATE("ALI_",$C1962,"_SEG_",$I1962,"_PROV_",$D1962),Catalogo_Precios,AI$8,FALSE)),M1962=0),0,VLOOKUP(CONCATENATE("ALI_",$C1962,"_SEG_",$I1962,"_PROV_",$D1962),Catalogo_Precios,AI$8,FALSE))</f>
        <v>661</v>
      </c>
      <c r="AJ1962" s="57">
        <f t="shared" ref="AJ1962" si="23672">IF(OR(ISERROR(VLOOKUP(CONCATENATE("ALI_",$C1962,"_SEG_",$I1962,"_PROV_",$D1962),Catalogo_Precios,AJ$8,FALSE)),N1962=0),0,VLOOKUP(CONCATENATE("ALI_",$C1962,"_SEG_",$I1962,"_PROV_",$D1962),Catalogo_Precios,AJ$8,FALSE))</f>
        <v>661</v>
      </c>
      <c r="AK1962" s="57">
        <f t="shared" ref="AK1962" si="23673">IF(OR(ISERROR(VLOOKUP(CONCATENATE("ALI_",$C1962,"_SEG_",$I1962,"_PROV_",$D1962),Catalogo_Precios,AK$8,FALSE)),O1962=0),0,VLOOKUP(CONCATENATE("ALI_",$C1962,"_SEG_",$I1962,"_PROV_",$D1962),Catalogo_Precios,AK$8,FALSE))</f>
        <v>0</v>
      </c>
      <c r="AL1962" s="53"/>
      <c r="AM1962" s="59" t="str">
        <f t="shared" si="23307"/>
        <v>ALI_28_SEG_5</v>
      </c>
      <c r="AN1962" s="59" t="str">
        <f t="shared" si="23308"/>
        <v>ALI_28_SEG_5_VAL_5408566.4</v>
      </c>
      <c r="AO1962" s="60">
        <f t="shared" ref="AO1962" si="23674">IF(OR(AB1962="",AB1962=0),0,COUNTIF(Codificacion,AM1962))</f>
        <v>3</v>
      </c>
      <c r="AP1962" s="61">
        <f t="array" ref="AP1962">MIN(IF(Codificacion=AM1962,Total_Cotizacion,""))</f>
        <v>5408566.3999999994</v>
      </c>
      <c r="AQ1962" s="62" t="b">
        <f t="shared" si="23310"/>
        <v>1</v>
      </c>
      <c r="AR1962" s="51" t="str">
        <f t="shared" ref="AR1962" si="23675">IF(COUNTIF(Codificacion2,CONCATENATE(AM1962,"_VAL_",AB1962))&gt;1,"Empate","")</f>
        <v>Empate</v>
      </c>
      <c r="AS1962" s="63" t="s">
        <v>78</v>
      </c>
      <c r="AT1962" s="59" t="str">
        <f t="shared" si="23312"/>
        <v>ALI_28_SEG_5_x</v>
      </c>
      <c r="AU1962" s="63">
        <f t="shared" ref="AU1962" si="23676">IF(AND(COUNTIF(Codificacion3,AT1962)&lt;AO1962),1,COUNTIF(Codificacion3,AT1962))</f>
        <v>1</v>
      </c>
      <c r="AV1962" s="62" t="str">
        <f t="shared" si="23314"/>
        <v>Cotizacion Seleccionada</v>
      </c>
      <c r="AW1962" s="53"/>
      <c r="AX1962" s="51" t="str">
        <f t="shared" si="23315"/>
        <v>ALI_28_SEG_5VERDADERO</v>
      </c>
      <c r="AY1962" s="51">
        <f t="shared" si="23296"/>
        <v>2</v>
      </c>
      <c r="AZ1962" s="64" t="b">
        <f t="shared" si="23316"/>
        <v>0</v>
      </c>
    </row>
    <row r="1963" spans="1:52" x14ac:dyDescent="0.2">
      <c r="A1963" s="50" t="str">
        <f t="shared" si="23259"/>
        <v>ALI_28_SEG_6</v>
      </c>
      <c r="B1963" s="51" t="s">
        <v>156</v>
      </c>
      <c r="C1963" s="52">
        <v>28</v>
      </c>
      <c r="D1963" s="52">
        <f t="shared" ref="D1963" si="23677">IF(ISERROR(VLOOKUP(E1963,Proveedores,2,FALSE)),"",VLOOKUP(E1963,Proveedores,2,FALSE))</f>
        <v>2095</v>
      </c>
      <c r="E1963" s="53" t="s">
        <v>157</v>
      </c>
      <c r="F1963" s="54">
        <v>554</v>
      </c>
      <c r="G1963" s="53" t="s">
        <v>56</v>
      </c>
      <c r="H1963" s="53" t="s">
        <v>81</v>
      </c>
      <c r="I1963" s="52">
        <v>6</v>
      </c>
      <c r="J1963" s="53" t="s">
        <v>58</v>
      </c>
      <c r="K1963" s="55">
        <v>44835</v>
      </c>
      <c r="L1963" s="56">
        <v>3343</v>
      </c>
      <c r="M1963" s="56">
        <v>4073</v>
      </c>
      <c r="N1963" s="56">
        <v>3659</v>
      </c>
      <c r="O1963" s="56">
        <v>0</v>
      </c>
      <c r="P1963" s="57">
        <v>661</v>
      </c>
      <c r="Q1963" s="58">
        <v>0.2</v>
      </c>
      <c r="R1963" s="57">
        <v>528.79999999999995</v>
      </c>
      <c r="S1963" s="57">
        <v>661</v>
      </c>
      <c r="T1963" s="58">
        <v>0.2</v>
      </c>
      <c r="U1963" s="57">
        <v>528.79999999999995</v>
      </c>
      <c r="V1963" s="57">
        <v>661</v>
      </c>
      <c r="W1963" s="58">
        <v>0.2</v>
      </c>
      <c r="X1963" s="57">
        <v>528.79999999999995</v>
      </c>
      <c r="Y1963" s="57">
        <v>0</v>
      </c>
      <c r="Z1963" s="58"/>
      <c r="AA1963" s="57">
        <v>0</v>
      </c>
      <c r="AB1963" s="57">
        <v>5856460</v>
      </c>
      <c r="AC1963" s="53" t="str">
        <f t="shared" si="23298"/>
        <v>Registro Valido</v>
      </c>
      <c r="AD1963" s="57">
        <f t="shared" ref="AD1963" si="23678">IF(OR(ISERROR(VLOOKUP(CONCATENATE("ALI_",$C1963,"_SEG_",$I1963,"_PROV_",$D1963),Catalogo_Precios,AD$8,FALSE)),L1963=0),0,VLOOKUP(CONCATENATE("ALI_",$C1963,"_SEG_",$I1963,"_PROV_",$D1963),Catalogo_Precios,AD$8,FALSE))</f>
        <v>661</v>
      </c>
      <c r="AE1963" s="57">
        <f t="shared" ref="AE1963" si="23679">IF(OR(ISERROR(VLOOKUP(CONCATENATE("ALI_",$C1963,"_SEG_",$I1963,"_PROV_",$D1963),Catalogo_Precios,AE$8,FALSE)),M1963=0),0,VLOOKUP(CONCATENATE("ALI_",$C1963,"_SEG_",$I1963,"_PROV_",$D1963),Catalogo_Precios,AE$8,FALSE))</f>
        <v>661</v>
      </c>
      <c r="AF1963" s="57">
        <f t="shared" ref="AF1963" si="23680">IF(OR(ISERROR(VLOOKUP(CONCATENATE("ALI_",$C1963,"_SEG_",$I1963,"_PROV_",$D1963),Catalogo_Precios,AF$8,FALSE)),N1963=0),0,VLOOKUP(CONCATENATE("ALI_",$C1963,"_SEG_",$I1963,"_PROV_",$D1963),Catalogo_Precios,AF$8,FALSE))</f>
        <v>661</v>
      </c>
      <c r="AG1963" s="57">
        <f t="shared" ref="AG1963" si="23681">IF(OR(ISERROR(VLOOKUP(CONCATENATE("ALI_",$C1963,"_SEG_",$I1963,"_PROV_",$D1963),Catalogo_Precios,AG$8,FALSE)),O1963=0),0,VLOOKUP(CONCATENATE("ALI_",$C1963,"_SEG_",$I1963,"_PROV_",$D1963),Catalogo_Precios,AG$8,FALSE))</f>
        <v>0</v>
      </c>
      <c r="AH1963" s="57">
        <f t="shared" ref="AH1963" si="23682">IF(OR(ISERROR(VLOOKUP(CONCATENATE("ALI_",$C1963,"_SEG_",$I1963,"_PROV_",$D1963),Catalogo_Precios,AH$8,FALSE)),L1963=0),0,VLOOKUP(CONCATENATE("ALI_",$C1963,"_SEG_",$I1963,"_PROV_",$D1963),Catalogo_Precios,AH$8,FALSE))</f>
        <v>661</v>
      </c>
      <c r="AI1963" s="57">
        <f t="shared" ref="AI1963" si="23683">IF(OR(ISERROR(VLOOKUP(CONCATENATE("ALI_",$C1963,"_SEG_",$I1963,"_PROV_",$D1963),Catalogo_Precios,AI$8,FALSE)),M1963=0),0,VLOOKUP(CONCATENATE("ALI_",$C1963,"_SEG_",$I1963,"_PROV_",$D1963),Catalogo_Precios,AI$8,FALSE))</f>
        <v>661</v>
      </c>
      <c r="AJ1963" s="57">
        <f t="shared" ref="AJ1963" si="23684">IF(OR(ISERROR(VLOOKUP(CONCATENATE("ALI_",$C1963,"_SEG_",$I1963,"_PROV_",$D1963),Catalogo_Precios,AJ$8,FALSE)),N1963=0),0,VLOOKUP(CONCATENATE("ALI_",$C1963,"_SEG_",$I1963,"_PROV_",$D1963),Catalogo_Precios,AJ$8,FALSE))</f>
        <v>661</v>
      </c>
      <c r="AK1963" s="57">
        <f t="shared" ref="AK1963" si="23685">IF(OR(ISERROR(VLOOKUP(CONCATENATE("ALI_",$C1963,"_SEG_",$I1963,"_PROV_",$D1963),Catalogo_Precios,AK$8,FALSE)),O1963=0),0,VLOOKUP(CONCATENATE("ALI_",$C1963,"_SEG_",$I1963,"_PROV_",$D1963),Catalogo_Precios,AK$8,FALSE))</f>
        <v>0</v>
      </c>
      <c r="AL1963" s="53"/>
      <c r="AM1963" s="59" t="str">
        <f t="shared" si="23307"/>
        <v>ALI_28_SEG_6</v>
      </c>
      <c r="AN1963" s="59" t="str">
        <f t="shared" si="23308"/>
        <v>ALI_28_SEG_6_VAL_5856460</v>
      </c>
      <c r="AO1963" s="60">
        <f t="shared" ref="AO1963" si="23686">IF(OR(AB1963="",AB1963=0),0,COUNTIF(Codificacion,AM1963))</f>
        <v>3</v>
      </c>
      <c r="AP1963" s="61">
        <f t="array" ref="AP1963">MIN(IF(Codificacion=AM1963,Total_Cotizacion,""))</f>
        <v>5856460</v>
      </c>
      <c r="AQ1963" s="62" t="b">
        <f t="shared" si="23310"/>
        <v>1</v>
      </c>
      <c r="AR1963" s="51" t="str">
        <f t="shared" ref="AR1963" si="23687">IF(COUNTIF(Codificacion2,CONCATENATE(AM1963,"_VAL_",AB1963))&gt;1,"Empate","")</f>
        <v>Empate</v>
      </c>
      <c r="AS1963" s="63" t="s">
        <v>78</v>
      </c>
      <c r="AT1963" s="59" t="str">
        <f t="shared" si="23312"/>
        <v>ALI_28_SEG_6_x</v>
      </c>
      <c r="AU1963" s="63">
        <f t="shared" ref="AU1963" si="23688">IF(AND(COUNTIF(Codificacion3,AT1963)&lt;AO1963),1,COUNTIF(Codificacion3,AT1963))</f>
        <v>1</v>
      </c>
      <c r="AV1963" s="62" t="str">
        <f t="shared" si="23314"/>
        <v>Cotizacion Seleccionada</v>
      </c>
      <c r="AW1963" s="53"/>
      <c r="AX1963" s="51" t="str">
        <f t="shared" si="23315"/>
        <v>ALI_28_SEG_6VERDADERO</v>
      </c>
      <c r="AY1963" s="51">
        <f t="shared" si="23296"/>
        <v>2</v>
      </c>
      <c r="AZ1963" s="64" t="b">
        <f t="shared" si="23316"/>
        <v>0</v>
      </c>
    </row>
    <row r="1964" spans="1:52" x14ac:dyDescent="0.2">
      <c r="A1964" s="50" t="str">
        <f t="shared" si="23259"/>
        <v>ALI_28_SEG_7</v>
      </c>
      <c r="B1964" s="51" t="s">
        <v>156</v>
      </c>
      <c r="C1964" s="52">
        <v>28</v>
      </c>
      <c r="D1964" s="52">
        <f t="shared" ref="D1964" si="23689">IF(ISERROR(VLOOKUP(E1964,Proveedores,2,FALSE)),"",VLOOKUP(E1964,Proveedores,2,FALSE))</f>
        <v>2095</v>
      </c>
      <c r="E1964" s="53" t="s">
        <v>157</v>
      </c>
      <c r="F1964" s="54">
        <v>555</v>
      </c>
      <c r="G1964" s="53" t="s">
        <v>56</v>
      </c>
      <c r="H1964" s="53" t="s">
        <v>81</v>
      </c>
      <c r="I1964" s="52">
        <v>7</v>
      </c>
      <c r="J1964" s="53" t="s">
        <v>58</v>
      </c>
      <c r="K1964" s="55">
        <v>44835</v>
      </c>
      <c r="L1964" s="56">
        <v>3413</v>
      </c>
      <c r="M1964" s="56">
        <v>4159</v>
      </c>
      <c r="N1964" s="56">
        <v>3737</v>
      </c>
      <c r="O1964" s="56">
        <v>0</v>
      </c>
      <c r="P1964" s="57">
        <v>661</v>
      </c>
      <c r="Q1964" s="58">
        <v>0.2</v>
      </c>
      <c r="R1964" s="57">
        <v>528.79999999999995</v>
      </c>
      <c r="S1964" s="57">
        <v>661</v>
      </c>
      <c r="T1964" s="58">
        <v>0.2</v>
      </c>
      <c r="U1964" s="57">
        <v>528.79999999999995</v>
      </c>
      <c r="V1964" s="57">
        <v>661</v>
      </c>
      <c r="W1964" s="58">
        <v>0.2</v>
      </c>
      <c r="X1964" s="57">
        <v>528.79999999999995</v>
      </c>
      <c r="Y1964" s="57">
        <v>0</v>
      </c>
      <c r="Z1964" s="58"/>
      <c r="AA1964" s="57">
        <v>0</v>
      </c>
      <c r="AB1964" s="57">
        <v>5980199.1999999993</v>
      </c>
      <c r="AC1964" s="53" t="str">
        <f t="shared" si="23298"/>
        <v>Registro Valido</v>
      </c>
      <c r="AD1964" s="57">
        <f t="shared" ref="AD1964" si="23690">IF(OR(ISERROR(VLOOKUP(CONCATENATE("ALI_",$C1964,"_SEG_",$I1964,"_PROV_",$D1964),Catalogo_Precios,AD$8,FALSE)),L1964=0),0,VLOOKUP(CONCATENATE("ALI_",$C1964,"_SEG_",$I1964,"_PROV_",$D1964),Catalogo_Precios,AD$8,FALSE))</f>
        <v>661</v>
      </c>
      <c r="AE1964" s="57">
        <f t="shared" ref="AE1964" si="23691">IF(OR(ISERROR(VLOOKUP(CONCATENATE("ALI_",$C1964,"_SEG_",$I1964,"_PROV_",$D1964),Catalogo_Precios,AE$8,FALSE)),M1964=0),0,VLOOKUP(CONCATENATE("ALI_",$C1964,"_SEG_",$I1964,"_PROV_",$D1964),Catalogo_Precios,AE$8,FALSE))</f>
        <v>661</v>
      </c>
      <c r="AF1964" s="57">
        <f t="shared" ref="AF1964" si="23692">IF(OR(ISERROR(VLOOKUP(CONCATENATE("ALI_",$C1964,"_SEG_",$I1964,"_PROV_",$D1964),Catalogo_Precios,AF$8,FALSE)),N1964=0),0,VLOOKUP(CONCATENATE("ALI_",$C1964,"_SEG_",$I1964,"_PROV_",$D1964),Catalogo_Precios,AF$8,FALSE))</f>
        <v>661</v>
      </c>
      <c r="AG1964" s="57">
        <f t="shared" ref="AG1964" si="23693">IF(OR(ISERROR(VLOOKUP(CONCATENATE("ALI_",$C1964,"_SEG_",$I1964,"_PROV_",$D1964),Catalogo_Precios,AG$8,FALSE)),O1964=0),0,VLOOKUP(CONCATENATE("ALI_",$C1964,"_SEG_",$I1964,"_PROV_",$D1964),Catalogo_Precios,AG$8,FALSE))</f>
        <v>0</v>
      </c>
      <c r="AH1964" s="57">
        <f t="shared" ref="AH1964" si="23694">IF(OR(ISERROR(VLOOKUP(CONCATENATE("ALI_",$C1964,"_SEG_",$I1964,"_PROV_",$D1964),Catalogo_Precios,AH$8,FALSE)),L1964=0),0,VLOOKUP(CONCATENATE("ALI_",$C1964,"_SEG_",$I1964,"_PROV_",$D1964),Catalogo_Precios,AH$8,FALSE))</f>
        <v>661</v>
      </c>
      <c r="AI1964" s="57">
        <f t="shared" ref="AI1964" si="23695">IF(OR(ISERROR(VLOOKUP(CONCATENATE("ALI_",$C1964,"_SEG_",$I1964,"_PROV_",$D1964),Catalogo_Precios,AI$8,FALSE)),M1964=0),0,VLOOKUP(CONCATENATE("ALI_",$C1964,"_SEG_",$I1964,"_PROV_",$D1964),Catalogo_Precios,AI$8,FALSE))</f>
        <v>661</v>
      </c>
      <c r="AJ1964" s="57">
        <f t="shared" ref="AJ1964" si="23696">IF(OR(ISERROR(VLOOKUP(CONCATENATE("ALI_",$C1964,"_SEG_",$I1964,"_PROV_",$D1964),Catalogo_Precios,AJ$8,FALSE)),N1964=0),0,VLOOKUP(CONCATENATE("ALI_",$C1964,"_SEG_",$I1964,"_PROV_",$D1964),Catalogo_Precios,AJ$8,FALSE))</f>
        <v>661</v>
      </c>
      <c r="AK1964" s="57">
        <f t="shared" ref="AK1964" si="23697">IF(OR(ISERROR(VLOOKUP(CONCATENATE("ALI_",$C1964,"_SEG_",$I1964,"_PROV_",$D1964),Catalogo_Precios,AK$8,FALSE)),O1964=0),0,VLOOKUP(CONCATENATE("ALI_",$C1964,"_SEG_",$I1964,"_PROV_",$D1964),Catalogo_Precios,AK$8,FALSE))</f>
        <v>0</v>
      </c>
      <c r="AL1964" s="53"/>
      <c r="AM1964" s="59" t="str">
        <f t="shared" si="23307"/>
        <v>ALI_28_SEG_7</v>
      </c>
      <c r="AN1964" s="59" t="str">
        <f t="shared" si="23308"/>
        <v>ALI_28_SEG_7_VAL_5980199.2</v>
      </c>
      <c r="AO1964" s="60">
        <f t="shared" ref="AO1964" si="23698">IF(OR(AB1964="",AB1964=0),0,COUNTIF(Codificacion,AM1964))</f>
        <v>3</v>
      </c>
      <c r="AP1964" s="61">
        <f t="array" ref="AP1964">MIN(IF(Codificacion=AM1964,Total_Cotizacion,""))</f>
        <v>5980199.1999999993</v>
      </c>
      <c r="AQ1964" s="62" t="b">
        <f t="shared" si="23310"/>
        <v>1</v>
      </c>
      <c r="AR1964" s="51" t="str">
        <f t="shared" ref="AR1964" si="23699">IF(COUNTIF(Codificacion2,CONCATENATE(AM1964,"_VAL_",AB1964))&gt;1,"Empate","")</f>
        <v>Empate</v>
      </c>
      <c r="AS1964" s="63" t="s">
        <v>78</v>
      </c>
      <c r="AT1964" s="59" t="str">
        <f t="shared" si="23312"/>
        <v>ALI_28_SEG_7_x</v>
      </c>
      <c r="AU1964" s="63">
        <f t="shared" ref="AU1964" si="23700">IF(AND(COUNTIF(Codificacion3,AT1964)&lt;AO1964),1,COUNTIF(Codificacion3,AT1964))</f>
        <v>1</v>
      </c>
      <c r="AV1964" s="62" t="str">
        <f t="shared" si="23314"/>
        <v>Cotizacion Seleccionada</v>
      </c>
      <c r="AW1964" s="53"/>
      <c r="AX1964" s="51" t="str">
        <f t="shared" si="23315"/>
        <v>ALI_28_SEG_7VERDADERO</v>
      </c>
      <c r="AY1964" s="51">
        <f t="shared" si="23296"/>
        <v>2</v>
      </c>
      <c r="AZ1964" s="64" t="b">
        <f t="shared" si="23316"/>
        <v>0</v>
      </c>
    </row>
    <row r="1965" spans="1:52" x14ac:dyDescent="0.2">
      <c r="A1965" s="50" t="str">
        <f t="shared" si="23259"/>
        <v>ALI_28_SEG_8</v>
      </c>
      <c r="B1965" s="51" t="s">
        <v>156</v>
      </c>
      <c r="C1965" s="52">
        <v>28</v>
      </c>
      <c r="D1965" s="52">
        <f t="shared" ref="D1965" si="23701">IF(ISERROR(VLOOKUP(E1965,Proveedores,2,FALSE)),"",VLOOKUP(E1965,Proveedores,2,FALSE))</f>
        <v>2095</v>
      </c>
      <c r="E1965" s="53" t="s">
        <v>157</v>
      </c>
      <c r="F1965" s="54">
        <v>556</v>
      </c>
      <c r="G1965" s="53" t="s">
        <v>56</v>
      </c>
      <c r="H1965" s="53" t="s">
        <v>81</v>
      </c>
      <c r="I1965" s="52">
        <v>8</v>
      </c>
      <c r="J1965" s="53" t="s">
        <v>58</v>
      </c>
      <c r="K1965" s="55">
        <v>44835</v>
      </c>
      <c r="L1965" s="56">
        <v>3293</v>
      </c>
      <c r="M1965" s="56">
        <v>4015</v>
      </c>
      <c r="N1965" s="56">
        <v>3608</v>
      </c>
      <c r="O1965" s="56">
        <v>0</v>
      </c>
      <c r="P1965" s="57">
        <v>661</v>
      </c>
      <c r="Q1965" s="58">
        <v>0.2</v>
      </c>
      <c r="R1965" s="57">
        <v>528.79999999999995</v>
      </c>
      <c r="S1965" s="57">
        <v>661</v>
      </c>
      <c r="T1965" s="58">
        <v>0.2</v>
      </c>
      <c r="U1965" s="57">
        <v>528.79999999999995</v>
      </c>
      <c r="V1965" s="57">
        <v>661</v>
      </c>
      <c r="W1965" s="58">
        <v>0.2</v>
      </c>
      <c r="X1965" s="57">
        <v>528.79999999999995</v>
      </c>
      <c r="Y1965" s="57">
        <v>0</v>
      </c>
      <c r="Z1965" s="58"/>
      <c r="AA1965" s="57">
        <v>0</v>
      </c>
      <c r="AB1965" s="57">
        <v>5772380.7999999998</v>
      </c>
      <c r="AC1965" s="53" t="str">
        <f t="shared" si="23298"/>
        <v>Registro Valido</v>
      </c>
      <c r="AD1965" s="57">
        <f t="shared" ref="AD1965" si="23702">IF(OR(ISERROR(VLOOKUP(CONCATENATE("ALI_",$C1965,"_SEG_",$I1965,"_PROV_",$D1965),Catalogo_Precios,AD$8,FALSE)),L1965=0),0,VLOOKUP(CONCATENATE("ALI_",$C1965,"_SEG_",$I1965,"_PROV_",$D1965),Catalogo_Precios,AD$8,FALSE))</f>
        <v>661</v>
      </c>
      <c r="AE1965" s="57">
        <f t="shared" ref="AE1965" si="23703">IF(OR(ISERROR(VLOOKUP(CONCATENATE("ALI_",$C1965,"_SEG_",$I1965,"_PROV_",$D1965),Catalogo_Precios,AE$8,FALSE)),M1965=0),0,VLOOKUP(CONCATENATE("ALI_",$C1965,"_SEG_",$I1965,"_PROV_",$D1965),Catalogo_Precios,AE$8,FALSE))</f>
        <v>661</v>
      </c>
      <c r="AF1965" s="57">
        <f t="shared" ref="AF1965" si="23704">IF(OR(ISERROR(VLOOKUP(CONCATENATE("ALI_",$C1965,"_SEG_",$I1965,"_PROV_",$D1965),Catalogo_Precios,AF$8,FALSE)),N1965=0),0,VLOOKUP(CONCATENATE("ALI_",$C1965,"_SEG_",$I1965,"_PROV_",$D1965),Catalogo_Precios,AF$8,FALSE))</f>
        <v>661</v>
      </c>
      <c r="AG1965" s="57">
        <f t="shared" ref="AG1965" si="23705">IF(OR(ISERROR(VLOOKUP(CONCATENATE("ALI_",$C1965,"_SEG_",$I1965,"_PROV_",$D1965),Catalogo_Precios,AG$8,FALSE)),O1965=0),0,VLOOKUP(CONCATENATE("ALI_",$C1965,"_SEG_",$I1965,"_PROV_",$D1965),Catalogo_Precios,AG$8,FALSE))</f>
        <v>0</v>
      </c>
      <c r="AH1965" s="57">
        <f t="shared" ref="AH1965" si="23706">IF(OR(ISERROR(VLOOKUP(CONCATENATE("ALI_",$C1965,"_SEG_",$I1965,"_PROV_",$D1965),Catalogo_Precios,AH$8,FALSE)),L1965=0),0,VLOOKUP(CONCATENATE("ALI_",$C1965,"_SEG_",$I1965,"_PROV_",$D1965),Catalogo_Precios,AH$8,FALSE))</f>
        <v>661</v>
      </c>
      <c r="AI1965" s="57">
        <f t="shared" ref="AI1965" si="23707">IF(OR(ISERROR(VLOOKUP(CONCATENATE("ALI_",$C1965,"_SEG_",$I1965,"_PROV_",$D1965),Catalogo_Precios,AI$8,FALSE)),M1965=0),0,VLOOKUP(CONCATENATE("ALI_",$C1965,"_SEG_",$I1965,"_PROV_",$D1965),Catalogo_Precios,AI$8,FALSE))</f>
        <v>661</v>
      </c>
      <c r="AJ1965" s="57">
        <f t="shared" ref="AJ1965" si="23708">IF(OR(ISERROR(VLOOKUP(CONCATENATE("ALI_",$C1965,"_SEG_",$I1965,"_PROV_",$D1965),Catalogo_Precios,AJ$8,FALSE)),N1965=0),0,VLOOKUP(CONCATENATE("ALI_",$C1965,"_SEG_",$I1965,"_PROV_",$D1965),Catalogo_Precios,AJ$8,FALSE))</f>
        <v>661</v>
      </c>
      <c r="AK1965" s="57">
        <f t="shared" ref="AK1965" si="23709">IF(OR(ISERROR(VLOOKUP(CONCATENATE("ALI_",$C1965,"_SEG_",$I1965,"_PROV_",$D1965),Catalogo_Precios,AK$8,FALSE)),O1965=0),0,VLOOKUP(CONCATENATE("ALI_",$C1965,"_SEG_",$I1965,"_PROV_",$D1965),Catalogo_Precios,AK$8,FALSE))</f>
        <v>0</v>
      </c>
      <c r="AL1965" s="53"/>
      <c r="AM1965" s="59" t="str">
        <f t="shared" si="23307"/>
        <v>ALI_28_SEG_8</v>
      </c>
      <c r="AN1965" s="59" t="str">
        <f t="shared" si="23308"/>
        <v>ALI_28_SEG_8_VAL_5772380.8</v>
      </c>
      <c r="AO1965" s="60">
        <f t="shared" ref="AO1965" si="23710">IF(OR(AB1965="",AB1965=0),0,COUNTIF(Codificacion,AM1965))</f>
        <v>3</v>
      </c>
      <c r="AP1965" s="61">
        <f t="array" ref="AP1965">MIN(IF(Codificacion=AM1965,Total_Cotizacion,""))</f>
        <v>5772380.7999999998</v>
      </c>
      <c r="AQ1965" s="62" t="b">
        <f t="shared" si="23310"/>
        <v>1</v>
      </c>
      <c r="AR1965" s="51" t="str">
        <f t="shared" ref="AR1965" si="23711">IF(COUNTIF(Codificacion2,CONCATENATE(AM1965,"_VAL_",AB1965))&gt;1,"Empate","")</f>
        <v>Empate</v>
      </c>
      <c r="AS1965" s="63" t="s">
        <v>78</v>
      </c>
      <c r="AT1965" s="59" t="str">
        <f t="shared" si="23312"/>
        <v>ALI_28_SEG_8_x</v>
      </c>
      <c r="AU1965" s="63">
        <f t="shared" ref="AU1965" si="23712">IF(AND(COUNTIF(Codificacion3,AT1965)&lt;AO1965),1,COUNTIF(Codificacion3,AT1965))</f>
        <v>1</v>
      </c>
      <c r="AV1965" s="62" t="str">
        <f t="shared" si="23314"/>
        <v>Cotizacion Seleccionada</v>
      </c>
      <c r="AW1965" s="53"/>
      <c r="AX1965" s="51" t="str">
        <f t="shared" si="23315"/>
        <v>ALI_28_SEG_8VERDADERO</v>
      </c>
      <c r="AY1965" s="51">
        <f t="shared" si="23296"/>
        <v>2</v>
      </c>
      <c r="AZ1965" s="64" t="b">
        <f t="shared" si="23316"/>
        <v>0</v>
      </c>
    </row>
    <row r="1966" spans="1:52" x14ac:dyDescent="0.2">
      <c r="A1966" s="50" t="str">
        <f t="shared" si="23259"/>
        <v>ALI_28_SEG_9</v>
      </c>
      <c r="B1966" s="51" t="s">
        <v>156</v>
      </c>
      <c r="C1966" s="52">
        <v>28</v>
      </c>
      <c r="D1966" s="52">
        <f t="shared" ref="D1966" si="23713">IF(ISERROR(VLOOKUP(E1966,Proveedores,2,FALSE)),"",VLOOKUP(E1966,Proveedores,2,FALSE))</f>
        <v>2095</v>
      </c>
      <c r="E1966" s="53" t="s">
        <v>157</v>
      </c>
      <c r="F1966" s="54">
        <v>557</v>
      </c>
      <c r="G1966" s="53" t="s">
        <v>56</v>
      </c>
      <c r="H1966" s="53" t="s">
        <v>81</v>
      </c>
      <c r="I1966" s="52">
        <v>9</v>
      </c>
      <c r="J1966" s="53" t="s">
        <v>58</v>
      </c>
      <c r="K1966" s="55">
        <v>44835</v>
      </c>
      <c r="L1966" s="56">
        <v>3330</v>
      </c>
      <c r="M1966" s="56">
        <v>4057</v>
      </c>
      <c r="N1966" s="56">
        <v>3645</v>
      </c>
      <c r="O1966" s="56">
        <v>0</v>
      </c>
      <c r="P1966" s="57">
        <v>661</v>
      </c>
      <c r="Q1966" s="58">
        <v>0.2</v>
      </c>
      <c r="R1966" s="57">
        <v>528.79999999999995</v>
      </c>
      <c r="S1966" s="57">
        <v>661</v>
      </c>
      <c r="T1966" s="58">
        <v>0.2</v>
      </c>
      <c r="U1966" s="57">
        <v>528.79999999999995</v>
      </c>
      <c r="V1966" s="57">
        <v>661</v>
      </c>
      <c r="W1966" s="58">
        <v>0.2</v>
      </c>
      <c r="X1966" s="57">
        <v>528.79999999999995</v>
      </c>
      <c r="Y1966" s="57">
        <v>0</v>
      </c>
      <c r="Z1966" s="58"/>
      <c r="AA1966" s="57">
        <v>0</v>
      </c>
      <c r="AB1966" s="57">
        <v>5833721.5999999996</v>
      </c>
      <c r="AC1966" s="53" t="str">
        <f t="shared" si="23298"/>
        <v>Registro Valido</v>
      </c>
      <c r="AD1966" s="57">
        <f t="shared" ref="AD1966" si="23714">IF(OR(ISERROR(VLOOKUP(CONCATENATE("ALI_",$C1966,"_SEG_",$I1966,"_PROV_",$D1966),Catalogo_Precios,AD$8,FALSE)),L1966=0),0,VLOOKUP(CONCATENATE("ALI_",$C1966,"_SEG_",$I1966,"_PROV_",$D1966),Catalogo_Precios,AD$8,FALSE))</f>
        <v>661</v>
      </c>
      <c r="AE1966" s="57">
        <f t="shared" ref="AE1966" si="23715">IF(OR(ISERROR(VLOOKUP(CONCATENATE("ALI_",$C1966,"_SEG_",$I1966,"_PROV_",$D1966),Catalogo_Precios,AE$8,FALSE)),M1966=0),0,VLOOKUP(CONCATENATE("ALI_",$C1966,"_SEG_",$I1966,"_PROV_",$D1966),Catalogo_Precios,AE$8,FALSE))</f>
        <v>661</v>
      </c>
      <c r="AF1966" s="57">
        <f t="shared" ref="AF1966" si="23716">IF(OR(ISERROR(VLOOKUP(CONCATENATE("ALI_",$C1966,"_SEG_",$I1966,"_PROV_",$D1966),Catalogo_Precios,AF$8,FALSE)),N1966=0),0,VLOOKUP(CONCATENATE("ALI_",$C1966,"_SEG_",$I1966,"_PROV_",$D1966),Catalogo_Precios,AF$8,FALSE))</f>
        <v>661</v>
      </c>
      <c r="AG1966" s="57">
        <f t="shared" ref="AG1966" si="23717">IF(OR(ISERROR(VLOOKUP(CONCATENATE("ALI_",$C1966,"_SEG_",$I1966,"_PROV_",$D1966),Catalogo_Precios,AG$8,FALSE)),O1966=0),0,VLOOKUP(CONCATENATE("ALI_",$C1966,"_SEG_",$I1966,"_PROV_",$D1966),Catalogo_Precios,AG$8,FALSE))</f>
        <v>0</v>
      </c>
      <c r="AH1966" s="57">
        <f t="shared" ref="AH1966" si="23718">IF(OR(ISERROR(VLOOKUP(CONCATENATE("ALI_",$C1966,"_SEG_",$I1966,"_PROV_",$D1966),Catalogo_Precios,AH$8,FALSE)),L1966=0),0,VLOOKUP(CONCATENATE("ALI_",$C1966,"_SEG_",$I1966,"_PROV_",$D1966),Catalogo_Precios,AH$8,FALSE))</f>
        <v>661</v>
      </c>
      <c r="AI1966" s="57">
        <f t="shared" ref="AI1966" si="23719">IF(OR(ISERROR(VLOOKUP(CONCATENATE("ALI_",$C1966,"_SEG_",$I1966,"_PROV_",$D1966),Catalogo_Precios,AI$8,FALSE)),M1966=0),0,VLOOKUP(CONCATENATE("ALI_",$C1966,"_SEG_",$I1966,"_PROV_",$D1966),Catalogo_Precios,AI$8,FALSE))</f>
        <v>661</v>
      </c>
      <c r="AJ1966" s="57">
        <f t="shared" ref="AJ1966" si="23720">IF(OR(ISERROR(VLOOKUP(CONCATENATE("ALI_",$C1966,"_SEG_",$I1966,"_PROV_",$D1966),Catalogo_Precios,AJ$8,FALSE)),N1966=0),0,VLOOKUP(CONCATENATE("ALI_",$C1966,"_SEG_",$I1966,"_PROV_",$D1966),Catalogo_Precios,AJ$8,FALSE))</f>
        <v>661</v>
      </c>
      <c r="AK1966" s="57">
        <f t="shared" ref="AK1966" si="23721">IF(OR(ISERROR(VLOOKUP(CONCATENATE("ALI_",$C1966,"_SEG_",$I1966,"_PROV_",$D1966),Catalogo_Precios,AK$8,FALSE)),O1966=0),0,VLOOKUP(CONCATENATE("ALI_",$C1966,"_SEG_",$I1966,"_PROV_",$D1966),Catalogo_Precios,AK$8,FALSE))</f>
        <v>0</v>
      </c>
      <c r="AL1966" s="53"/>
      <c r="AM1966" s="59" t="str">
        <f t="shared" si="23307"/>
        <v>ALI_28_SEG_9</v>
      </c>
      <c r="AN1966" s="59" t="str">
        <f t="shared" si="23308"/>
        <v>ALI_28_SEG_9_VAL_5833721.6</v>
      </c>
      <c r="AO1966" s="60">
        <f t="shared" ref="AO1966" si="23722">IF(OR(AB1966="",AB1966=0),0,COUNTIF(Codificacion,AM1966))</f>
        <v>3</v>
      </c>
      <c r="AP1966" s="61">
        <f t="array" ref="AP1966">MIN(IF(Codificacion=AM1966,Total_Cotizacion,""))</f>
        <v>5833721.5999999996</v>
      </c>
      <c r="AQ1966" s="62" t="b">
        <f t="shared" si="23310"/>
        <v>1</v>
      </c>
      <c r="AR1966" s="51" t="str">
        <f t="shared" ref="AR1966" si="23723">IF(COUNTIF(Codificacion2,CONCATENATE(AM1966,"_VAL_",AB1966))&gt;1,"Empate","")</f>
        <v>Empate</v>
      </c>
      <c r="AS1966" s="63" t="s">
        <v>78</v>
      </c>
      <c r="AT1966" s="59" t="str">
        <f t="shared" si="23312"/>
        <v>ALI_28_SEG_9_x</v>
      </c>
      <c r="AU1966" s="63">
        <f t="shared" ref="AU1966" si="23724">IF(AND(COUNTIF(Codificacion3,AT1966)&lt;AO1966),1,COUNTIF(Codificacion3,AT1966))</f>
        <v>1</v>
      </c>
      <c r="AV1966" s="62" t="str">
        <f t="shared" si="23314"/>
        <v>Cotizacion Seleccionada</v>
      </c>
      <c r="AW1966" s="53"/>
      <c r="AX1966" s="51" t="str">
        <f t="shared" si="23315"/>
        <v>ALI_28_SEG_9VERDADERO</v>
      </c>
      <c r="AY1966" s="51">
        <f t="shared" si="23296"/>
        <v>2</v>
      </c>
      <c r="AZ1966" s="64" t="b">
        <f t="shared" si="23316"/>
        <v>0</v>
      </c>
    </row>
    <row r="1967" spans="1:52" x14ac:dyDescent="0.2">
      <c r="A1967" s="50" t="str">
        <f t="shared" si="23259"/>
        <v>ALI_28_SEG_10</v>
      </c>
      <c r="B1967" s="51" t="s">
        <v>156</v>
      </c>
      <c r="C1967" s="52">
        <v>28</v>
      </c>
      <c r="D1967" s="52">
        <f t="shared" ref="D1967" si="23725">IF(ISERROR(VLOOKUP(E1967,Proveedores,2,FALSE)),"",VLOOKUP(E1967,Proveedores,2,FALSE))</f>
        <v>2095</v>
      </c>
      <c r="E1967" s="53" t="s">
        <v>157</v>
      </c>
      <c r="F1967" s="54">
        <v>558</v>
      </c>
      <c r="G1967" s="53" t="s">
        <v>56</v>
      </c>
      <c r="H1967" s="53" t="s">
        <v>81</v>
      </c>
      <c r="I1967" s="52">
        <v>10</v>
      </c>
      <c r="J1967" s="53" t="s">
        <v>58</v>
      </c>
      <c r="K1967" s="55">
        <v>44835</v>
      </c>
      <c r="L1967" s="56">
        <v>3333</v>
      </c>
      <c r="M1967" s="56">
        <v>4064</v>
      </c>
      <c r="N1967" s="56">
        <v>3650</v>
      </c>
      <c r="O1967" s="56">
        <v>0</v>
      </c>
      <c r="P1967" s="57">
        <v>661</v>
      </c>
      <c r="Q1967" s="58">
        <v>0.2</v>
      </c>
      <c r="R1967" s="57">
        <v>528.79999999999995</v>
      </c>
      <c r="S1967" s="57">
        <v>661</v>
      </c>
      <c r="T1967" s="58">
        <v>0.2</v>
      </c>
      <c r="U1967" s="57">
        <v>528.79999999999995</v>
      </c>
      <c r="V1967" s="57">
        <v>661</v>
      </c>
      <c r="W1967" s="58">
        <v>0.2</v>
      </c>
      <c r="X1967" s="57">
        <v>528.79999999999995</v>
      </c>
      <c r="Y1967" s="57">
        <v>0</v>
      </c>
      <c r="Z1967" s="58"/>
      <c r="AA1967" s="57">
        <v>0</v>
      </c>
      <c r="AB1967" s="57">
        <v>5841653.5999999996</v>
      </c>
      <c r="AC1967" s="53" t="str">
        <f t="shared" si="23298"/>
        <v>Registro Valido</v>
      </c>
      <c r="AD1967" s="57">
        <f t="shared" ref="AD1967" si="23726">IF(OR(ISERROR(VLOOKUP(CONCATENATE("ALI_",$C1967,"_SEG_",$I1967,"_PROV_",$D1967),Catalogo_Precios,AD$8,FALSE)),L1967=0),0,VLOOKUP(CONCATENATE("ALI_",$C1967,"_SEG_",$I1967,"_PROV_",$D1967),Catalogo_Precios,AD$8,FALSE))</f>
        <v>661</v>
      </c>
      <c r="AE1967" s="57">
        <f t="shared" ref="AE1967" si="23727">IF(OR(ISERROR(VLOOKUP(CONCATENATE("ALI_",$C1967,"_SEG_",$I1967,"_PROV_",$D1967),Catalogo_Precios,AE$8,FALSE)),M1967=0),0,VLOOKUP(CONCATENATE("ALI_",$C1967,"_SEG_",$I1967,"_PROV_",$D1967),Catalogo_Precios,AE$8,FALSE))</f>
        <v>661</v>
      </c>
      <c r="AF1967" s="57">
        <f t="shared" ref="AF1967" si="23728">IF(OR(ISERROR(VLOOKUP(CONCATENATE("ALI_",$C1967,"_SEG_",$I1967,"_PROV_",$D1967),Catalogo_Precios,AF$8,FALSE)),N1967=0),0,VLOOKUP(CONCATENATE("ALI_",$C1967,"_SEG_",$I1967,"_PROV_",$D1967),Catalogo_Precios,AF$8,FALSE))</f>
        <v>661</v>
      </c>
      <c r="AG1967" s="57">
        <f t="shared" ref="AG1967" si="23729">IF(OR(ISERROR(VLOOKUP(CONCATENATE("ALI_",$C1967,"_SEG_",$I1967,"_PROV_",$D1967),Catalogo_Precios,AG$8,FALSE)),O1967=0),0,VLOOKUP(CONCATENATE("ALI_",$C1967,"_SEG_",$I1967,"_PROV_",$D1967),Catalogo_Precios,AG$8,FALSE))</f>
        <v>0</v>
      </c>
      <c r="AH1967" s="57">
        <f t="shared" ref="AH1967" si="23730">IF(OR(ISERROR(VLOOKUP(CONCATENATE("ALI_",$C1967,"_SEG_",$I1967,"_PROV_",$D1967),Catalogo_Precios,AH$8,FALSE)),L1967=0),0,VLOOKUP(CONCATENATE("ALI_",$C1967,"_SEG_",$I1967,"_PROV_",$D1967),Catalogo_Precios,AH$8,FALSE))</f>
        <v>661</v>
      </c>
      <c r="AI1967" s="57">
        <f t="shared" ref="AI1967" si="23731">IF(OR(ISERROR(VLOOKUP(CONCATENATE("ALI_",$C1967,"_SEG_",$I1967,"_PROV_",$D1967),Catalogo_Precios,AI$8,FALSE)),M1967=0),0,VLOOKUP(CONCATENATE("ALI_",$C1967,"_SEG_",$I1967,"_PROV_",$D1967),Catalogo_Precios,AI$8,FALSE))</f>
        <v>661</v>
      </c>
      <c r="AJ1967" s="57">
        <f t="shared" ref="AJ1967" si="23732">IF(OR(ISERROR(VLOOKUP(CONCATENATE("ALI_",$C1967,"_SEG_",$I1967,"_PROV_",$D1967),Catalogo_Precios,AJ$8,FALSE)),N1967=0),0,VLOOKUP(CONCATENATE("ALI_",$C1967,"_SEG_",$I1967,"_PROV_",$D1967),Catalogo_Precios,AJ$8,FALSE))</f>
        <v>661</v>
      </c>
      <c r="AK1967" s="57">
        <f t="shared" ref="AK1967" si="23733">IF(OR(ISERROR(VLOOKUP(CONCATENATE("ALI_",$C1967,"_SEG_",$I1967,"_PROV_",$D1967),Catalogo_Precios,AK$8,FALSE)),O1967=0),0,VLOOKUP(CONCATENATE("ALI_",$C1967,"_SEG_",$I1967,"_PROV_",$D1967),Catalogo_Precios,AK$8,FALSE))</f>
        <v>0</v>
      </c>
      <c r="AL1967" s="53"/>
      <c r="AM1967" s="59" t="str">
        <f t="shared" si="23307"/>
        <v>ALI_28_SEG_10</v>
      </c>
      <c r="AN1967" s="59" t="str">
        <f t="shared" si="23308"/>
        <v>ALI_28_SEG_10_VAL_5841653.6</v>
      </c>
      <c r="AO1967" s="60">
        <f t="shared" ref="AO1967" si="23734">IF(OR(AB1967="",AB1967=0),0,COUNTIF(Codificacion,AM1967))</f>
        <v>3</v>
      </c>
      <c r="AP1967" s="61">
        <f t="array" ref="AP1967">MIN(IF(Codificacion=AM1967,Total_Cotizacion,""))</f>
        <v>5841653.5999999996</v>
      </c>
      <c r="AQ1967" s="62" t="b">
        <f t="shared" si="23310"/>
        <v>1</v>
      </c>
      <c r="AR1967" s="51" t="str">
        <f t="shared" ref="AR1967" si="23735">IF(COUNTIF(Codificacion2,CONCATENATE(AM1967,"_VAL_",AB1967))&gt;1,"Empate","")</f>
        <v>Empate</v>
      </c>
      <c r="AS1967" s="63" t="s">
        <v>78</v>
      </c>
      <c r="AT1967" s="59" t="str">
        <f t="shared" si="23312"/>
        <v>ALI_28_SEG_10_x</v>
      </c>
      <c r="AU1967" s="63">
        <f t="shared" ref="AU1967" si="23736">IF(AND(COUNTIF(Codificacion3,AT1967)&lt;AO1967),1,COUNTIF(Codificacion3,AT1967))</f>
        <v>1</v>
      </c>
      <c r="AV1967" s="62" t="str">
        <f t="shared" si="23314"/>
        <v>Cotizacion Seleccionada</v>
      </c>
      <c r="AW1967" s="53"/>
      <c r="AX1967" s="51" t="str">
        <f t="shared" si="23315"/>
        <v>ALI_28_SEG_10VERDADERO</v>
      </c>
      <c r="AY1967" s="51">
        <f t="shared" si="23296"/>
        <v>2</v>
      </c>
      <c r="AZ1967" s="64" t="b">
        <f t="shared" si="23316"/>
        <v>0</v>
      </c>
    </row>
    <row r="1968" spans="1:52" x14ac:dyDescent="0.2">
      <c r="A1968" s="50" t="str">
        <f t="shared" si="23259"/>
        <v>ALI_28_SEG_11</v>
      </c>
      <c r="B1968" s="51" t="s">
        <v>156</v>
      </c>
      <c r="C1968" s="52">
        <v>28</v>
      </c>
      <c r="D1968" s="52">
        <f t="shared" ref="D1968" si="23737">IF(ISERROR(VLOOKUP(E1968,Proveedores,2,FALSE)),"",VLOOKUP(E1968,Proveedores,2,FALSE))</f>
        <v>2095</v>
      </c>
      <c r="E1968" s="53" t="s">
        <v>157</v>
      </c>
      <c r="F1968" s="54">
        <v>559</v>
      </c>
      <c r="G1968" s="53" t="s">
        <v>56</v>
      </c>
      <c r="H1968" s="53" t="s">
        <v>81</v>
      </c>
      <c r="I1968" s="52">
        <v>11</v>
      </c>
      <c r="J1968" s="53" t="s">
        <v>58</v>
      </c>
      <c r="K1968" s="55">
        <v>44835</v>
      </c>
      <c r="L1968" s="56">
        <v>3282</v>
      </c>
      <c r="M1968" s="56">
        <v>4001</v>
      </c>
      <c r="N1968" s="56">
        <v>3596</v>
      </c>
      <c r="O1968" s="56">
        <v>0</v>
      </c>
      <c r="P1968" s="57">
        <v>661</v>
      </c>
      <c r="Q1968" s="58">
        <v>0.2</v>
      </c>
      <c r="R1968" s="57">
        <v>528.79999999999995</v>
      </c>
      <c r="S1968" s="57">
        <v>661</v>
      </c>
      <c r="T1968" s="58">
        <v>0.2</v>
      </c>
      <c r="U1968" s="57">
        <v>528.79999999999995</v>
      </c>
      <c r="V1968" s="57">
        <v>661</v>
      </c>
      <c r="W1968" s="58">
        <v>0.2</v>
      </c>
      <c r="X1968" s="57">
        <v>528.79999999999995</v>
      </c>
      <c r="Y1968" s="57">
        <v>0</v>
      </c>
      <c r="Z1968" s="58"/>
      <c r="AA1968" s="57">
        <v>0</v>
      </c>
      <c r="AB1968" s="57">
        <v>5752815.1999999993</v>
      </c>
      <c r="AC1968" s="53" t="str">
        <f t="shared" si="23298"/>
        <v>Registro Valido</v>
      </c>
      <c r="AD1968" s="57">
        <f t="shared" ref="AD1968" si="23738">IF(OR(ISERROR(VLOOKUP(CONCATENATE("ALI_",$C1968,"_SEG_",$I1968,"_PROV_",$D1968),Catalogo_Precios,AD$8,FALSE)),L1968=0),0,VLOOKUP(CONCATENATE("ALI_",$C1968,"_SEG_",$I1968,"_PROV_",$D1968),Catalogo_Precios,AD$8,FALSE))</f>
        <v>661</v>
      </c>
      <c r="AE1968" s="57">
        <f t="shared" ref="AE1968" si="23739">IF(OR(ISERROR(VLOOKUP(CONCATENATE("ALI_",$C1968,"_SEG_",$I1968,"_PROV_",$D1968),Catalogo_Precios,AE$8,FALSE)),M1968=0),0,VLOOKUP(CONCATENATE("ALI_",$C1968,"_SEG_",$I1968,"_PROV_",$D1968),Catalogo_Precios,AE$8,FALSE))</f>
        <v>661</v>
      </c>
      <c r="AF1968" s="57">
        <f t="shared" ref="AF1968" si="23740">IF(OR(ISERROR(VLOOKUP(CONCATENATE("ALI_",$C1968,"_SEG_",$I1968,"_PROV_",$D1968),Catalogo_Precios,AF$8,FALSE)),N1968=0),0,VLOOKUP(CONCATENATE("ALI_",$C1968,"_SEG_",$I1968,"_PROV_",$D1968),Catalogo_Precios,AF$8,FALSE))</f>
        <v>661</v>
      </c>
      <c r="AG1968" s="57">
        <f t="shared" ref="AG1968" si="23741">IF(OR(ISERROR(VLOOKUP(CONCATENATE("ALI_",$C1968,"_SEG_",$I1968,"_PROV_",$D1968),Catalogo_Precios,AG$8,FALSE)),O1968=0),0,VLOOKUP(CONCATENATE("ALI_",$C1968,"_SEG_",$I1968,"_PROV_",$D1968),Catalogo_Precios,AG$8,FALSE))</f>
        <v>0</v>
      </c>
      <c r="AH1968" s="57">
        <f t="shared" ref="AH1968" si="23742">IF(OR(ISERROR(VLOOKUP(CONCATENATE("ALI_",$C1968,"_SEG_",$I1968,"_PROV_",$D1968),Catalogo_Precios,AH$8,FALSE)),L1968=0),0,VLOOKUP(CONCATENATE("ALI_",$C1968,"_SEG_",$I1968,"_PROV_",$D1968),Catalogo_Precios,AH$8,FALSE))</f>
        <v>661</v>
      </c>
      <c r="AI1968" s="57">
        <f t="shared" ref="AI1968" si="23743">IF(OR(ISERROR(VLOOKUP(CONCATENATE("ALI_",$C1968,"_SEG_",$I1968,"_PROV_",$D1968),Catalogo_Precios,AI$8,FALSE)),M1968=0),0,VLOOKUP(CONCATENATE("ALI_",$C1968,"_SEG_",$I1968,"_PROV_",$D1968),Catalogo_Precios,AI$8,FALSE))</f>
        <v>661</v>
      </c>
      <c r="AJ1968" s="57">
        <f t="shared" ref="AJ1968" si="23744">IF(OR(ISERROR(VLOOKUP(CONCATENATE("ALI_",$C1968,"_SEG_",$I1968,"_PROV_",$D1968),Catalogo_Precios,AJ$8,FALSE)),N1968=0),0,VLOOKUP(CONCATENATE("ALI_",$C1968,"_SEG_",$I1968,"_PROV_",$D1968),Catalogo_Precios,AJ$8,FALSE))</f>
        <v>661</v>
      </c>
      <c r="AK1968" s="57">
        <f t="shared" ref="AK1968" si="23745">IF(OR(ISERROR(VLOOKUP(CONCATENATE("ALI_",$C1968,"_SEG_",$I1968,"_PROV_",$D1968),Catalogo_Precios,AK$8,FALSE)),O1968=0),0,VLOOKUP(CONCATENATE("ALI_",$C1968,"_SEG_",$I1968,"_PROV_",$D1968),Catalogo_Precios,AK$8,FALSE))</f>
        <v>0</v>
      </c>
      <c r="AL1968" s="53"/>
      <c r="AM1968" s="59" t="str">
        <f t="shared" si="23307"/>
        <v>ALI_28_SEG_11</v>
      </c>
      <c r="AN1968" s="59" t="str">
        <f t="shared" si="23308"/>
        <v>ALI_28_SEG_11_VAL_5752815.2</v>
      </c>
      <c r="AO1968" s="60">
        <f t="shared" ref="AO1968" si="23746">IF(OR(AB1968="",AB1968=0),0,COUNTIF(Codificacion,AM1968))</f>
        <v>3</v>
      </c>
      <c r="AP1968" s="61">
        <f t="array" ref="AP1968">MIN(IF(Codificacion=AM1968,Total_Cotizacion,""))</f>
        <v>5752815.1999999993</v>
      </c>
      <c r="AQ1968" s="62" t="b">
        <f t="shared" si="23310"/>
        <v>1</v>
      </c>
      <c r="AR1968" s="51" t="str">
        <f t="shared" ref="AR1968" si="23747">IF(COUNTIF(Codificacion2,CONCATENATE(AM1968,"_VAL_",AB1968))&gt;1,"Empate","")</f>
        <v>Empate</v>
      </c>
      <c r="AS1968" s="63" t="s">
        <v>78</v>
      </c>
      <c r="AT1968" s="59" t="str">
        <f t="shared" si="23312"/>
        <v>ALI_28_SEG_11_x</v>
      </c>
      <c r="AU1968" s="63">
        <f t="shared" ref="AU1968" si="23748">IF(AND(COUNTIF(Codificacion3,AT1968)&lt;AO1968),1,COUNTIF(Codificacion3,AT1968))</f>
        <v>1</v>
      </c>
      <c r="AV1968" s="62" t="str">
        <f t="shared" si="23314"/>
        <v>Cotizacion Seleccionada</v>
      </c>
      <c r="AW1968" s="53"/>
      <c r="AX1968" s="51" t="str">
        <f t="shared" si="23315"/>
        <v>ALI_28_SEG_11VERDADERO</v>
      </c>
      <c r="AY1968" s="51">
        <f t="shared" si="23296"/>
        <v>2</v>
      </c>
      <c r="AZ1968" s="64" t="b">
        <f t="shared" si="23316"/>
        <v>0</v>
      </c>
    </row>
    <row r="1969" spans="1:52" x14ac:dyDescent="0.2">
      <c r="A1969" s="50" t="str">
        <f t="shared" si="23259"/>
        <v>ALI_28_SEG_12</v>
      </c>
      <c r="B1969" s="51" t="s">
        <v>156</v>
      </c>
      <c r="C1969" s="52">
        <v>28</v>
      </c>
      <c r="D1969" s="52">
        <f t="shared" ref="D1969" si="23749">IF(ISERROR(VLOOKUP(E1969,Proveedores,2,FALSE)),"",VLOOKUP(E1969,Proveedores,2,FALSE))</f>
        <v>2095</v>
      </c>
      <c r="E1969" s="53" t="s">
        <v>157</v>
      </c>
      <c r="F1969" s="54">
        <v>560</v>
      </c>
      <c r="G1969" s="53" t="s">
        <v>56</v>
      </c>
      <c r="H1969" s="53" t="s">
        <v>81</v>
      </c>
      <c r="I1969" s="52">
        <v>12</v>
      </c>
      <c r="J1969" s="53" t="s">
        <v>58</v>
      </c>
      <c r="K1969" s="55">
        <v>44835</v>
      </c>
      <c r="L1969" s="56">
        <v>2978</v>
      </c>
      <c r="M1969" s="56">
        <v>3630</v>
      </c>
      <c r="N1969" s="56">
        <v>3261</v>
      </c>
      <c r="O1969" s="56">
        <v>0</v>
      </c>
      <c r="P1969" s="57">
        <v>661</v>
      </c>
      <c r="Q1969" s="58">
        <v>0.2</v>
      </c>
      <c r="R1969" s="57">
        <v>528.79999999999995</v>
      </c>
      <c r="S1969" s="57">
        <v>661</v>
      </c>
      <c r="T1969" s="58">
        <v>0.2</v>
      </c>
      <c r="U1969" s="57">
        <v>528.79999999999995</v>
      </c>
      <c r="V1969" s="57">
        <v>661</v>
      </c>
      <c r="W1969" s="58">
        <v>0.2</v>
      </c>
      <c r="X1969" s="57">
        <v>528.79999999999995</v>
      </c>
      <c r="Y1969" s="57">
        <v>0</v>
      </c>
      <c r="Z1969" s="58"/>
      <c r="AA1969" s="57">
        <v>0</v>
      </c>
      <c r="AB1969" s="57">
        <v>5218727.1999999993</v>
      </c>
      <c r="AC1969" s="53" t="str">
        <f t="shared" si="23298"/>
        <v>Registro Valido</v>
      </c>
      <c r="AD1969" s="57">
        <f t="shared" ref="AD1969" si="23750">IF(OR(ISERROR(VLOOKUP(CONCATENATE("ALI_",$C1969,"_SEG_",$I1969,"_PROV_",$D1969),Catalogo_Precios,AD$8,FALSE)),L1969=0),0,VLOOKUP(CONCATENATE("ALI_",$C1969,"_SEG_",$I1969,"_PROV_",$D1969),Catalogo_Precios,AD$8,FALSE))</f>
        <v>661</v>
      </c>
      <c r="AE1969" s="57">
        <f t="shared" ref="AE1969" si="23751">IF(OR(ISERROR(VLOOKUP(CONCATENATE("ALI_",$C1969,"_SEG_",$I1969,"_PROV_",$D1969),Catalogo_Precios,AE$8,FALSE)),M1969=0),0,VLOOKUP(CONCATENATE("ALI_",$C1969,"_SEG_",$I1969,"_PROV_",$D1969),Catalogo_Precios,AE$8,FALSE))</f>
        <v>661</v>
      </c>
      <c r="AF1969" s="57">
        <f t="shared" ref="AF1969" si="23752">IF(OR(ISERROR(VLOOKUP(CONCATENATE("ALI_",$C1969,"_SEG_",$I1969,"_PROV_",$D1969),Catalogo_Precios,AF$8,FALSE)),N1969=0),0,VLOOKUP(CONCATENATE("ALI_",$C1969,"_SEG_",$I1969,"_PROV_",$D1969),Catalogo_Precios,AF$8,FALSE))</f>
        <v>661</v>
      </c>
      <c r="AG1969" s="57">
        <f t="shared" ref="AG1969" si="23753">IF(OR(ISERROR(VLOOKUP(CONCATENATE("ALI_",$C1969,"_SEG_",$I1969,"_PROV_",$D1969),Catalogo_Precios,AG$8,FALSE)),O1969=0),0,VLOOKUP(CONCATENATE("ALI_",$C1969,"_SEG_",$I1969,"_PROV_",$D1969),Catalogo_Precios,AG$8,FALSE))</f>
        <v>0</v>
      </c>
      <c r="AH1969" s="57">
        <f t="shared" ref="AH1969" si="23754">IF(OR(ISERROR(VLOOKUP(CONCATENATE("ALI_",$C1969,"_SEG_",$I1969,"_PROV_",$D1969),Catalogo_Precios,AH$8,FALSE)),L1969=0),0,VLOOKUP(CONCATENATE("ALI_",$C1969,"_SEG_",$I1969,"_PROV_",$D1969),Catalogo_Precios,AH$8,FALSE))</f>
        <v>661</v>
      </c>
      <c r="AI1969" s="57">
        <f t="shared" ref="AI1969" si="23755">IF(OR(ISERROR(VLOOKUP(CONCATENATE("ALI_",$C1969,"_SEG_",$I1969,"_PROV_",$D1969),Catalogo_Precios,AI$8,FALSE)),M1969=0),0,VLOOKUP(CONCATENATE("ALI_",$C1969,"_SEG_",$I1969,"_PROV_",$D1969),Catalogo_Precios,AI$8,FALSE))</f>
        <v>661</v>
      </c>
      <c r="AJ1969" s="57">
        <f t="shared" ref="AJ1969" si="23756">IF(OR(ISERROR(VLOOKUP(CONCATENATE("ALI_",$C1969,"_SEG_",$I1969,"_PROV_",$D1969),Catalogo_Precios,AJ$8,FALSE)),N1969=0),0,VLOOKUP(CONCATENATE("ALI_",$C1969,"_SEG_",$I1969,"_PROV_",$D1969),Catalogo_Precios,AJ$8,FALSE))</f>
        <v>661</v>
      </c>
      <c r="AK1969" s="57">
        <f t="shared" ref="AK1969" si="23757">IF(OR(ISERROR(VLOOKUP(CONCATENATE("ALI_",$C1969,"_SEG_",$I1969,"_PROV_",$D1969),Catalogo_Precios,AK$8,FALSE)),O1969=0),0,VLOOKUP(CONCATENATE("ALI_",$C1969,"_SEG_",$I1969,"_PROV_",$D1969),Catalogo_Precios,AK$8,FALSE))</f>
        <v>0</v>
      </c>
      <c r="AL1969" s="53"/>
      <c r="AM1969" s="59" t="str">
        <f t="shared" si="23307"/>
        <v>ALI_28_SEG_12</v>
      </c>
      <c r="AN1969" s="59" t="str">
        <f t="shared" si="23308"/>
        <v>ALI_28_SEG_12_VAL_5218727.2</v>
      </c>
      <c r="AO1969" s="60">
        <f t="shared" ref="AO1969" si="23758">IF(OR(AB1969="",AB1969=0),0,COUNTIF(Codificacion,AM1969))</f>
        <v>3</v>
      </c>
      <c r="AP1969" s="61">
        <f t="array" ref="AP1969">MIN(IF(Codificacion=AM1969,Total_Cotizacion,""))</f>
        <v>5218727.1999999993</v>
      </c>
      <c r="AQ1969" s="62" t="b">
        <f t="shared" si="23310"/>
        <v>1</v>
      </c>
      <c r="AR1969" s="51" t="str">
        <f t="shared" ref="AR1969" si="23759">IF(COUNTIF(Codificacion2,CONCATENATE(AM1969,"_VAL_",AB1969))&gt;1,"Empate","")</f>
        <v>Empate</v>
      </c>
      <c r="AS1969" s="63" t="s">
        <v>78</v>
      </c>
      <c r="AT1969" s="59" t="str">
        <f t="shared" si="23312"/>
        <v>ALI_28_SEG_12_x</v>
      </c>
      <c r="AU1969" s="63">
        <f t="shared" ref="AU1969" si="23760">IF(AND(COUNTIF(Codificacion3,AT1969)&lt;AO1969),1,COUNTIF(Codificacion3,AT1969))</f>
        <v>1</v>
      </c>
      <c r="AV1969" s="62" t="str">
        <f t="shared" si="23314"/>
        <v>Cotizacion Seleccionada</v>
      </c>
      <c r="AW1969" s="53"/>
      <c r="AX1969" s="51" t="str">
        <f t="shared" si="23315"/>
        <v>ALI_28_SEG_12VERDADERO</v>
      </c>
      <c r="AY1969" s="51">
        <f t="shared" si="23296"/>
        <v>2</v>
      </c>
      <c r="AZ1969" s="64" t="b">
        <f t="shared" si="23316"/>
        <v>0</v>
      </c>
    </row>
    <row r="1970" spans="1:52" x14ac:dyDescent="0.2">
      <c r="A1970" s="50" t="str">
        <f t="shared" si="23259"/>
        <v>ALI_28_SEG_13</v>
      </c>
      <c r="B1970" s="51" t="s">
        <v>156</v>
      </c>
      <c r="C1970" s="52">
        <v>28</v>
      </c>
      <c r="D1970" s="52">
        <f t="shared" ref="D1970" si="23761">IF(ISERROR(VLOOKUP(E1970,Proveedores,2,FALSE)),"",VLOOKUP(E1970,Proveedores,2,FALSE))</f>
        <v>2095</v>
      </c>
      <c r="E1970" s="53" t="s">
        <v>157</v>
      </c>
      <c r="F1970" s="54">
        <v>561</v>
      </c>
      <c r="G1970" s="53" t="s">
        <v>56</v>
      </c>
      <c r="H1970" s="53" t="s">
        <v>81</v>
      </c>
      <c r="I1970" s="52">
        <v>13</v>
      </c>
      <c r="J1970" s="53" t="s">
        <v>58</v>
      </c>
      <c r="K1970" s="55">
        <v>44835</v>
      </c>
      <c r="L1970" s="56">
        <v>3162</v>
      </c>
      <c r="M1970" s="56">
        <v>3857</v>
      </c>
      <c r="N1970" s="56">
        <v>3463</v>
      </c>
      <c r="O1970" s="56">
        <v>0</v>
      </c>
      <c r="P1970" s="57">
        <v>661</v>
      </c>
      <c r="Q1970" s="58">
        <v>0.2</v>
      </c>
      <c r="R1970" s="57">
        <v>528.79999999999995</v>
      </c>
      <c r="S1970" s="57">
        <v>661</v>
      </c>
      <c r="T1970" s="58">
        <v>0.2</v>
      </c>
      <c r="U1970" s="57">
        <v>528.79999999999995</v>
      </c>
      <c r="V1970" s="57">
        <v>661</v>
      </c>
      <c r="W1970" s="58">
        <v>0.2</v>
      </c>
      <c r="X1970" s="57">
        <v>528.79999999999995</v>
      </c>
      <c r="Y1970" s="57">
        <v>0</v>
      </c>
      <c r="Z1970" s="58"/>
      <c r="AA1970" s="57">
        <v>0</v>
      </c>
      <c r="AB1970" s="57">
        <v>5542881.5999999996</v>
      </c>
      <c r="AC1970" s="53" t="str">
        <f t="shared" si="23298"/>
        <v>Registro Valido</v>
      </c>
      <c r="AD1970" s="57">
        <f t="shared" ref="AD1970" si="23762">IF(OR(ISERROR(VLOOKUP(CONCATENATE("ALI_",$C1970,"_SEG_",$I1970,"_PROV_",$D1970),Catalogo_Precios,AD$8,FALSE)),L1970=0),0,VLOOKUP(CONCATENATE("ALI_",$C1970,"_SEG_",$I1970,"_PROV_",$D1970),Catalogo_Precios,AD$8,FALSE))</f>
        <v>661</v>
      </c>
      <c r="AE1970" s="57">
        <f t="shared" ref="AE1970" si="23763">IF(OR(ISERROR(VLOOKUP(CONCATENATE("ALI_",$C1970,"_SEG_",$I1970,"_PROV_",$D1970),Catalogo_Precios,AE$8,FALSE)),M1970=0),0,VLOOKUP(CONCATENATE("ALI_",$C1970,"_SEG_",$I1970,"_PROV_",$D1970),Catalogo_Precios,AE$8,FALSE))</f>
        <v>661</v>
      </c>
      <c r="AF1970" s="57">
        <f t="shared" ref="AF1970" si="23764">IF(OR(ISERROR(VLOOKUP(CONCATENATE("ALI_",$C1970,"_SEG_",$I1970,"_PROV_",$D1970),Catalogo_Precios,AF$8,FALSE)),N1970=0),0,VLOOKUP(CONCATENATE("ALI_",$C1970,"_SEG_",$I1970,"_PROV_",$D1970),Catalogo_Precios,AF$8,FALSE))</f>
        <v>661</v>
      </c>
      <c r="AG1970" s="57">
        <f t="shared" ref="AG1970" si="23765">IF(OR(ISERROR(VLOOKUP(CONCATENATE("ALI_",$C1970,"_SEG_",$I1970,"_PROV_",$D1970),Catalogo_Precios,AG$8,FALSE)),O1970=0),0,VLOOKUP(CONCATENATE("ALI_",$C1970,"_SEG_",$I1970,"_PROV_",$D1970),Catalogo_Precios,AG$8,FALSE))</f>
        <v>0</v>
      </c>
      <c r="AH1970" s="57">
        <f t="shared" ref="AH1970" si="23766">IF(OR(ISERROR(VLOOKUP(CONCATENATE("ALI_",$C1970,"_SEG_",$I1970,"_PROV_",$D1970),Catalogo_Precios,AH$8,FALSE)),L1970=0),0,VLOOKUP(CONCATENATE("ALI_",$C1970,"_SEG_",$I1970,"_PROV_",$D1970),Catalogo_Precios,AH$8,FALSE))</f>
        <v>661</v>
      </c>
      <c r="AI1970" s="57">
        <f t="shared" ref="AI1970" si="23767">IF(OR(ISERROR(VLOOKUP(CONCATENATE("ALI_",$C1970,"_SEG_",$I1970,"_PROV_",$D1970),Catalogo_Precios,AI$8,FALSE)),M1970=0),0,VLOOKUP(CONCATENATE("ALI_",$C1970,"_SEG_",$I1970,"_PROV_",$D1970),Catalogo_Precios,AI$8,FALSE))</f>
        <v>661</v>
      </c>
      <c r="AJ1970" s="57">
        <f t="shared" ref="AJ1970" si="23768">IF(OR(ISERROR(VLOOKUP(CONCATENATE("ALI_",$C1970,"_SEG_",$I1970,"_PROV_",$D1970),Catalogo_Precios,AJ$8,FALSE)),N1970=0),0,VLOOKUP(CONCATENATE("ALI_",$C1970,"_SEG_",$I1970,"_PROV_",$D1970),Catalogo_Precios,AJ$8,FALSE))</f>
        <v>661</v>
      </c>
      <c r="AK1970" s="57">
        <f t="shared" ref="AK1970" si="23769">IF(OR(ISERROR(VLOOKUP(CONCATENATE("ALI_",$C1970,"_SEG_",$I1970,"_PROV_",$D1970),Catalogo_Precios,AK$8,FALSE)),O1970=0),0,VLOOKUP(CONCATENATE("ALI_",$C1970,"_SEG_",$I1970,"_PROV_",$D1970),Catalogo_Precios,AK$8,FALSE))</f>
        <v>0</v>
      </c>
      <c r="AL1970" s="53"/>
      <c r="AM1970" s="59" t="str">
        <f t="shared" si="23307"/>
        <v>ALI_28_SEG_13</v>
      </c>
      <c r="AN1970" s="59" t="str">
        <f t="shared" si="23308"/>
        <v>ALI_28_SEG_13_VAL_5542881.6</v>
      </c>
      <c r="AO1970" s="60">
        <f t="shared" ref="AO1970" si="23770">IF(OR(AB1970="",AB1970=0),0,COUNTIF(Codificacion,AM1970))</f>
        <v>3</v>
      </c>
      <c r="AP1970" s="61">
        <f t="array" ref="AP1970">MIN(IF(Codificacion=AM1970,Total_Cotizacion,""))</f>
        <v>5542881.5999999996</v>
      </c>
      <c r="AQ1970" s="62" t="b">
        <f t="shared" si="23310"/>
        <v>1</v>
      </c>
      <c r="AR1970" s="51" t="str">
        <f t="shared" ref="AR1970" si="23771">IF(COUNTIF(Codificacion2,CONCATENATE(AM1970,"_VAL_",AB1970))&gt;1,"Empate","")</f>
        <v>Empate</v>
      </c>
      <c r="AS1970" s="63" t="s">
        <v>78</v>
      </c>
      <c r="AT1970" s="59" t="str">
        <f t="shared" si="23312"/>
        <v>ALI_28_SEG_13_x</v>
      </c>
      <c r="AU1970" s="63">
        <f t="shared" ref="AU1970" si="23772">IF(AND(COUNTIF(Codificacion3,AT1970)&lt;AO1970),1,COUNTIF(Codificacion3,AT1970))</f>
        <v>1</v>
      </c>
      <c r="AV1970" s="62" t="str">
        <f t="shared" si="23314"/>
        <v>Cotizacion Seleccionada</v>
      </c>
      <c r="AW1970" s="53"/>
      <c r="AX1970" s="51" t="str">
        <f t="shared" si="23315"/>
        <v>ALI_28_SEG_13VERDADERO</v>
      </c>
      <c r="AY1970" s="51">
        <f t="shared" si="23296"/>
        <v>2</v>
      </c>
      <c r="AZ1970" s="64" t="b">
        <f t="shared" si="23316"/>
        <v>0</v>
      </c>
    </row>
    <row r="1971" spans="1:52" x14ac:dyDescent="0.2">
      <c r="A1971" s="50" t="str">
        <f t="shared" si="23259"/>
        <v>ALI_28_SEG_14</v>
      </c>
      <c r="B1971" s="51" t="s">
        <v>156</v>
      </c>
      <c r="C1971" s="52">
        <v>28</v>
      </c>
      <c r="D1971" s="52">
        <f t="shared" ref="D1971" si="23773">IF(ISERROR(VLOOKUP(E1971,Proveedores,2,FALSE)),"",VLOOKUP(E1971,Proveedores,2,FALSE))</f>
        <v>2095</v>
      </c>
      <c r="E1971" s="53" t="s">
        <v>157</v>
      </c>
      <c r="F1971" s="54">
        <v>562</v>
      </c>
      <c r="G1971" s="53" t="s">
        <v>56</v>
      </c>
      <c r="H1971" s="53" t="s">
        <v>81</v>
      </c>
      <c r="I1971" s="52">
        <v>14</v>
      </c>
      <c r="J1971" s="53" t="s">
        <v>58</v>
      </c>
      <c r="K1971" s="55">
        <v>44835</v>
      </c>
      <c r="L1971" s="56">
        <v>3135</v>
      </c>
      <c r="M1971" s="56">
        <v>3822</v>
      </c>
      <c r="N1971" s="56">
        <v>3431</v>
      </c>
      <c r="O1971" s="56">
        <v>0</v>
      </c>
      <c r="P1971" s="57">
        <v>661</v>
      </c>
      <c r="Q1971" s="58">
        <v>0.2</v>
      </c>
      <c r="R1971" s="57">
        <v>528.79999999999995</v>
      </c>
      <c r="S1971" s="57">
        <v>661</v>
      </c>
      <c r="T1971" s="58">
        <v>0.2</v>
      </c>
      <c r="U1971" s="57">
        <v>528.79999999999995</v>
      </c>
      <c r="V1971" s="57">
        <v>661</v>
      </c>
      <c r="W1971" s="58">
        <v>0.2</v>
      </c>
      <c r="X1971" s="57">
        <v>528.79999999999995</v>
      </c>
      <c r="Y1971" s="57">
        <v>0</v>
      </c>
      <c r="Z1971" s="58"/>
      <c r="AA1971" s="57">
        <v>0</v>
      </c>
      <c r="AB1971" s="57">
        <v>5493174.3999999994</v>
      </c>
      <c r="AC1971" s="53" t="str">
        <f t="shared" si="23298"/>
        <v>Registro Valido</v>
      </c>
      <c r="AD1971" s="57">
        <f t="shared" ref="AD1971" si="23774">IF(OR(ISERROR(VLOOKUP(CONCATENATE("ALI_",$C1971,"_SEG_",$I1971,"_PROV_",$D1971),Catalogo_Precios,AD$8,FALSE)),L1971=0),0,VLOOKUP(CONCATENATE("ALI_",$C1971,"_SEG_",$I1971,"_PROV_",$D1971),Catalogo_Precios,AD$8,FALSE))</f>
        <v>661</v>
      </c>
      <c r="AE1971" s="57">
        <f t="shared" ref="AE1971" si="23775">IF(OR(ISERROR(VLOOKUP(CONCATENATE("ALI_",$C1971,"_SEG_",$I1971,"_PROV_",$D1971),Catalogo_Precios,AE$8,FALSE)),M1971=0),0,VLOOKUP(CONCATENATE("ALI_",$C1971,"_SEG_",$I1971,"_PROV_",$D1971),Catalogo_Precios,AE$8,FALSE))</f>
        <v>661</v>
      </c>
      <c r="AF1971" s="57">
        <f t="shared" ref="AF1971" si="23776">IF(OR(ISERROR(VLOOKUP(CONCATENATE("ALI_",$C1971,"_SEG_",$I1971,"_PROV_",$D1971),Catalogo_Precios,AF$8,FALSE)),N1971=0),0,VLOOKUP(CONCATENATE("ALI_",$C1971,"_SEG_",$I1971,"_PROV_",$D1971),Catalogo_Precios,AF$8,FALSE))</f>
        <v>661</v>
      </c>
      <c r="AG1971" s="57">
        <f t="shared" ref="AG1971" si="23777">IF(OR(ISERROR(VLOOKUP(CONCATENATE("ALI_",$C1971,"_SEG_",$I1971,"_PROV_",$D1971),Catalogo_Precios,AG$8,FALSE)),O1971=0),0,VLOOKUP(CONCATENATE("ALI_",$C1971,"_SEG_",$I1971,"_PROV_",$D1971),Catalogo_Precios,AG$8,FALSE))</f>
        <v>0</v>
      </c>
      <c r="AH1971" s="57">
        <f t="shared" ref="AH1971" si="23778">IF(OR(ISERROR(VLOOKUP(CONCATENATE("ALI_",$C1971,"_SEG_",$I1971,"_PROV_",$D1971),Catalogo_Precios,AH$8,FALSE)),L1971=0),0,VLOOKUP(CONCATENATE("ALI_",$C1971,"_SEG_",$I1971,"_PROV_",$D1971),Catalogo_Precios,AH$8,FALSE))</f>
        <v>661</v>
      </c>
      <c r="AI1971" s="57">
        <f t="shared" ref="AI1971" si="23779">IF(OR(ISERROR(VLOOKUP(CONCATENATE("ALI_",$C1971,"_SEG_",$I1971,"_PROV_",$D1971),Catalogo_Precios,AI$8,FALSE)),M1971=0),0,VLOOKUP(CONCATENATE("ALI_",$C1971,"_SEG_",$I1971,"_PROV_",$D1971),Catalogo_Precios,AI$8,FALSE))</f>
        <v>661</v>
      </c>
      <c r="AJ1971" s="57">
        <f t="shared" ref="AJ1971" si="23780">IF(OR(ISERROR(VLOOKUP(CONCATENATE("ALI_",$C1971,"_SEG_",$I1971,"_PROV_",$D1971),Catalogo_Precios,AJ$8,FALSE)),N1971=0),0,VLOOKUP(CONCATENATE("ALI_",$C1971,"_SEG_",$I1971,"_PROV_",$D1971),Catalogo_Precios,AJ$8,FALSE))</f>
        <v>661</v>
      </c>
      <c r="AK1971" s="57">
        <f t="shared" ref="AK1971" si="23781">IF(OR(ISERROR(VLOOKUP(CONCATENATE("ALI_",$C1971,"_SEG_",$I1971,"_PROV_",$D1971),Catalogo_Precios,AK$8,FALSE)),O1971=0),0,VLOOKUP(CONCATENATE("ALI_",$C1971,"_SEG_",$I1971,"_PROV_",$D1971),Catalogo_Precios,AK$8,FALSE))</f>
        <v>0</v>
      </c>
      <c r="AL1971" s="53"/>
      <c r="AM1971" s="59" t="str">
        <f t="shared" si="23307"/>
        <v>ALI_28_SEG_14</v>
      </c>
      <c r="AN1971" s="59" t="str">
        <f t="shared" si="23308"/>
        <v>ALI_28_SEG_14_VAL_5493174.4</v>
      </c>
      <c r="AO1971" s="60">
        <f t="shared" ref="AO1971" si="23782">IF(OR(AB1971="",AB1971=0),0,COUNTIF(Codificacion,AM1971))</f>
        <v>3</v>
      </c>
      <c r="AP1971" s="61">
        <f t="array" ref="AP1971">MIN(IF(Codificacion=AM1971,Total_Cotizacion,""))</f>
        <v>5493174.3999999994</v>
      </c>
      <c r="AQ1971" s="62" t="b">
        <f t="shared" si="23310"/>
        <v>1</v>
      </c>
      <c r="AR1971" s="51" t="str">
        <f t="shared" ref="AR1971" si="23783">IF(COUNTIF(Codificacion2,CONCATENATE(AM1971,"_VAL_",AB1971))&gt;1,"Empate","")</f>
        <v>Empate</v>
      </c>
      <c r="AS1971" s="63" t="s">
        <v>78</v>
      </c>
      <c r="AT1971" s="59" t="str">
        <f t="shared" si="23312"/>
        <v>ALI_28_SEG_14_x</v>
      </c>
      <c r="AU1971" s="63">
        <f t="shared" ref="AU1971" si="23784">IF(AND(COUNTIF(Codificacion3,AT1971)&lt;AO1971),1,COUNTIF(Codificacion3,AT1971))</f>
        <v>1</v>
      </c>
      <c r="AV1971" s="62" t="str">
        <f t="shared" si="23314"/>
        <v>Cotizacion Seleccionada</v>
      </c>
      <c r="AW1971" s="53"/>
      <c r="AX1971" s="51" t="str">
        <f t="shared" si="23315"/>
        <v>ALI_28_SEG_14VERDADERO</v>
      </c>
      <c r="AY1971" s="51">
        <f t="shared" si="23296"/>
        <v>2</v>
      </c>
      <c r="AZ1971" s="64" t="b">
        <f t="shared" si="23316"/>
        <v>0</v>
      </c>
    </row>
    <row r="1972" spans="1:52" x14ac:dyDescent="0.2">
      <c r="A1972" s="50" t="str">
        <f t="shared" si="23259"/>
        <v>ALI_28_SEG_15</v>
      </c>
      <c r="B1972" s="51" t="s">
        <v>156</v>
      </c>
      <c r="C1972" s="52">
        <v>28</v>
      </c>
      <c r="D1972" s="52">
        <f t="shared" ref="D1972" si="23785">IF(ISERROR(VLOOKUP(E1972,Proveedores,2,FALSE)),"",VLOOKUP(E1972,Proveedores,2,FALSE))</f>
        <v>2095</v>
      </c>
      <c r="E1972" s="53" t="s">
        <v>157</v>
      </c>
      <c r="F1972" s="54">
        <v>563</v>
      </c>
      <c r="G1972" s="53" t="s">
        <v>56</v>
      </c>
      <c r="H1972" s="53" t="s">
        <v>81</v>
      </c>
      <c r="I1972" s="52">
        <v>15</v>
      </c>
      <c r="J1972" s="53" t="s">
        <v>58</v>
      </c>
      <c r="K1972" s="55">
        <v>44835</v>
      </c>
      <c r="L1972" s="56">
        <v>2968</v>
      </c>
      <c r="M1972" s="56">
        <v>3615</v>
      </c>
      <c r="N1972" s="56">
        <v>3246</v>
      </c>
      <c r="O1972" s="56">
        <v>0</v>
      </c>
      <c r="P1972" s="57">
        <v>661</v>
      </c>
      <c r="Q1972" s="58">
        <v>0.2</v>
      </c>
      <c r="R1972" s="57">
        <v>528.79999999999995</v>
      </c>
      <c r="S1972" s="57">
        <v>661</v>
      </c>
      <c r="T1972" s="58">
        <v>0.2</v>
      </c>
      <c r="U1972" s="57">
        <v>528.79999999999995</v>
      </c>
      <c r="V1972" s="57">
        <v>661</v>
      </c>
      <c r="W1972" s="58">
        <v>0.2</v>
      </c>
      <c r="X1972" s="57">
        <v>528.79999999999995</v>
      </c>
      <c r="Y1972" s="57">
        <v>0</v>
      </c>
      <c r="Z1972" s="58"/>
      <c r="AA1972" s="57">
        <v>0</v>
      </c>
      <c r="AB1972" s="57">
        <v>5197575.1999999993</v>
      </c>
      <c r="AC1972" s="53" t="str">
        <f t="shared" si="23298"/>
        <v>Registro Valido</v>
      </c>
      <c r="AD1972" s="57">
        <f t="shared" ref="AD1972" si="23786">IF(OR(ISERROR(VLOOKUP(CONCATENATE("ALI_",$C1972,"_SEG_",$I1972,"_PROV_",$D1972),Catalogo_Precios,AD$8,FALSE)),L1972=0),0,VLOOKUP(CONCATENATE("ALI_",$C1972,"_SEG_",$I1972,"_PROV_",$D1972),Catalogo_Precios,AD$8,FALSE))</f>
        <v>661</v>
      </c>
      <c r="AE1972" s="57">
        <f t="shared" ref="AE1972" si="23787">IF(OR(ISERROR(VLOOKUP(CONCATENATE("ALI_",$C1972,"_SEG_",$I1972,"_PROV_",$D1972),Catalogo_Precios,AE$8,FALSE)),M1972=0),0,VLOOKUP(CONCATENATE("ALI_",$C1972,"_SEG_",$I1972,"_PROV_",$D1972),Catalogo_Precios,AE$8,FALSE))</f>
        <v>661</v>
      </c>
      <c r="AF1972" s="57">
        <f t="shared" ref="AF1972" si="23788">IF(OR(ISERROR(VLOOKUP(CONCATENATE("ALI_",$C1972,"_SEG_",$I1972,"_PROV_",$D1972),Catalogo_Precios,AF$8,FALSE)),N1972=0),0,VLOOKUP(CONCATENATE("ALI_",$C1972,"_SEG_",$I1972,"_PROV_",$D1972),Catalogo_Precios,AF$8,FALSE))</f>
        <v>661</v>
      </c>
      <c r="AG1972" s="57">
        <f t="shared" ref="AG1972" si="23789">IF(OR(ISERROR(VLOOKUP(CONCATENATE("ALI_",$C1972,"_SEG_",$I1972,"_PROV_",$D1972),Catalogo_Precios,AG$8,FALSE)),O1972=0),0,VLOOKUP(CONCATENATE("ALI_",$C1972,"_SEG_",$I1972,"_PROV_",$D1972),Catalogo_Precios,AG$8,FALSE))</f>
        <v>0</v>
      </c>
      <c r="AH1972" s="57">
        <f t="shared" ref="AH1972" si="23790">IF(OR(ISERROR(VLOOKUP(CONCATENATE("ALI_",$C1972,"_SEG_",$I1972,"_PROV_",$D1972),Catalogo_Precios,AH$8,FALSE)),L1972=0),0,VLOOKUP(CONCATENATE("ALI_",$C1972,"_SEG_",$I1972,"_PROV_",$D1972),Catalogo_Precios,AH$8,FALSE))</f>
        <v>661</v>
      </c>
      <c r="AI1972" s="57">
        <f t="shared" ref="AI1972" si="23791">IF(OR(ISERROR(VLOOKUP(CONCATENATE("ALI_",$C1972,"_SEG_",$I1972,"_PROV_",$D1972),Catalogo_Precios,AI$8,FALSE)),M1972=0),0,VLOOKUP(CONCATENATE("ALI_",$C1972,"_SEG_",$I1972,"_PROV_",$D1972),Catalogo_Precios,AI$8,FALSE))</f>
        <v>661</v>
      </c>
      <c r="AJ1972" s="57">
        <f t="shared" ref="AJ1972" si="23792">IF(OR(ISERROR(VLOOKUP(CONCATENATE("ALI_",$C1972,"_SEG_",$I1972,"_PROV_",$D1972),Catalogo_Precios,AJ$8,FALSE)),N1972=0),0,VLOOKUP(CONCATENATE("ALI_",$C1972,"_SEG_",$I1972,"_PROV_",$D1972),Catalogo_Precios,AJ$8,FALSE))</f>
        <v>661</v>
      </c>
      <c r="AK1972" s="57">
        <f t="shared" ref="AK1972" si="23793">IF(OR(ISERROR(VLOOKUP(CONCATENATE("ALI_",$C1972,"_SEG_",$I1972,"_PROV_",$D1972),Catalogo_Precios,AK$8,FALSE)),O1972=0),0,VLOOKUP(CONCATENATE("ALI_",$C1972,"_SEG_",$I1972,"_PROV_",$D1972),Catalogo_Precios,AK$8,FALSE))</f>
        <v>0</v>
      </c>
      <c r="AL1972" s="53"/>
      <c r="AM1972" s="59" t="str">
        <f t="shared" si="23307"/>
        <v>ALI_28_SEG_15</v>
      </c>
      <c r="AN1972" s="59" t="str">
        <f t="shared" si="23308"/>
        <v>ALI_28_SEG_15_VAL_5197575.2</v>
      </c>
      <c r="AO1972" s="60">
        <f t="shared" ref="AO1972" si="23794">IF(OR(AB1972="",AB1972=0),0,COUNTIF(Codificacion,AM1972))</f>
        <v>3</v>
      </c>
      <c r="AP1972" s="61">
        <f t="array" ref="AP1972">MIN(IF(Codificacion=AM1972,Total_Cotizacion,""))</f>
        <v>5197575.1999999993</v>
      </c>
      <c r="AQ1972" s="62" t="b">
        <f t="shared" si="23310"/>
        <v>1</v>
      </c>
      <c r="AR1972" s="51" t="str">
        <f t="shared" ref="AR1972" si="23795">IF(COUNTIF(Codificacion2,CONCATENATE(AM1972,"_VAL_",AB1972))&gt;1,"Empate","")</f>
        <v>Empate</v>
      </c>
      <c r="AS1972" s="63" t="s">
        <v>78</v>
      </c>
      <c r="AT1972" s="59" t="str">
        <f t="shared" si="23312"/>
        <v>ALI_28_SEG_15_x</v>
      </c>
      <c r="AU1972" s="63">
        <f t="shared" ref="AU1972" si="23796">IF(AND(COUNTIF(Codificacion3,AT1972)&lt;AO1972),1,COUNTIF(Codificacion3,AT1972))</f>
        <v>1</v>
      </c>
      <c r="AV1972" s="62" t="str">
        <f t="shared" si="23314"/>
        <v>Cotizacion Seleccionada</v>
      </c>
      <c r="AW1972" s="53"/>
      <c r="AX1972" s="51" t="str">
        <f t="shared" si="23315"/>
        <v>ALI_28_SEG_15VERDADERO</v>
      </c>
      <c r="AY1972" s="51">
        <f t="shared" si="23296"/>
        <v>2</v>
      </c>
      <c r="AZ1972" s="64" t="b">
        <f t="shared" si="23316"/>
        <v>0</v>
      </c>
    </row>
    <row r="1973" spans="1:52" x14ac:dyDescent="0.2">
      <c r="A1973" s="50" t="b">
        <f t="shared" si="23259"/>
        <v>0</v>
      </c>
      <c r="B1973" s="51" t="s">
        <v>156</v>
      </c>
      <c r="C1973" s="52">
        <v>61</v>
      </c>
      <c r="D1973" s="52">
        <f t="shared" ref="D1973" si="23797">IF(ISERROR(VLOOKUP(E1973,Proveedores,2,FALSE)),"",VLOOKUP(E1973,Proveedores,2,FALSE))</f>
        <v>2095</v>
      </c>
      <c r="E1973" s="53" t="s">
        <v>157</v>
      </c>
      <c r="F1973" s="54">
        <v>564</v>
      </c>
      <c r="G1973" s="53" t="s">
        <v>56</v>
      </c>
      <c r="H1973" s="53" t="s">
        <v>82</v>
      </c>
      <c r="I1973" s="52">
        <v>1</v>
      </c>
      <c r="J1973" s="53" t="s">
        <v>58</v>
      </c>
      <c r="K1973" s="55">
        <v>44835</v>
      </c>
      <c r="L1973" s="56">
        <v>3097</v>
      </c>
      <c r="M1973" s="56">
        <v>3943</v>
      </c>
      <c r="N1973" s="56">
        <v>1862</v>
      </c>
      <c r="O1973" s="56">
        <v>0</v>
      </c>
      <c r="P1973" s="57">
        <v>398</v>
      </c>
      <c r="Q1973" s="58">
        <v>0</v>
      </c>
      <c r="R1973" s="57">
        <v>398</v>
      </c>
      <c r="S1973" s="57">
        <v>793</v>
      </c>
      <c r="T1973" s="58">
        <v>0</v>
      </c>
      <c r="U1973" s="57">
        <v>793</v>
      </c>
      <c r="V1973" s="57">
        <v>1190</v>
      </c>
      <c r="W1973" s="58">
        <v>0</v>
      </c>
      <c r="X1973" s="57">
        <v>1190</v>
      </c>
      <c r="Y1973" s="57">
        <v>0</v>
      </c>
      <c r="Z1973" s="58"/>
      <c r="AA1973" s="57">
        <v>0</v>
      </c>
      <c r="AB1973" s="57">
        <v>6575185</v>
      </c>
      <c r="AC1973" s="53" t="str">
        <f t="shared" si="23298"/>
        <v>Registro Valido</v>
      </c>
      <c r="AD1973" s="57">
        <f t="shared" ref="AD1973" si="23798">IF(OR(ISERROR(VLOOKUP(CONCATENATE("ALI_",$C1973,"_SEG_",$I1973,"_PROV_",$D1973),Catalogo_Precios,AD$8,FALSE)),L1973=0),0,VLOOKUP(CONCATENATE("ALI_",$C1973,"_SEG_",$I1973,"_PROV_",$D1973),Catalogo_Precios,AD$8,FALSE))</f>
        <v>398</v>
      </c>
      <c r="AE1973" s="57">
        <f t="shared" ref="AE1973" si="23799">IF(OR(ISERROR(VLOOKUP(CONCATENATE("ALI_",$C1973,"_SEG_",$I1973,"_PROV_",$D1973),Catalogo_Precios,AE$8,FALSE)),M1973=0),0,VLOOKUP(CONCATENATE("ALI_",$C1973,"_SEG_",$I1973,"_PROV_",$D1973),Catalogo_Precios,AE$8,FALSE))</f>
        <v>793</v>
      </c>
      <c r="AF1973" s="57">
        <f t="shared" ref="AF1973" si="23800">IF(OR(ISERROR(VLOOKUP(CONCATENATE("ALI_",$C1973,"_SEG_",$I1973,"_PROV_",$D1973),Catalogo_Precios,AF$8,FALSE)),N1973=0),0,VLOOKUP(CONCATENATE("ALI_",$C1973,"_SEG_",$I1973,"_PROV_",$D1973),Catalogo_Precios,AF$8,FALSE))</f>
        <v>1190</v>
      </c>
      <c r="AG1973" s="57">
        <f t="shared" ref="AG1973" si="23801">IF(OR(ISERROR(VLOOKUP(CONCATENATE("ALI_",$C1973,"_SEG_",$I1973,"_PROV_",$D1973),Catalogo_Precios,AG$8,FALSE)),O1973=0),0,VLOOKUP(CONCATENATE("ALI_",$C1973,"_SEG_",$I1973,"_PROV_",$D1973),Catalogo_Precios,AG$8,FALSE))</f>
        <v>0</v>
      </c>
      <c r="AH1973" s="57">
        <f t="shared" ref="AH1973" si="23802">IF(OR(ISERROR(VLOOKUP(CONCATENATE("ALI_",$C1973,"_SEG_",$I1973,"_PROV_",$D1973),Catalogo_Precios,AH$8,FALSE)),L1973=0),0,VLOOKUP(CONCATENATE("ALI_",$C1973,"_SEG_",$I1973,"_PROV_",$D1973),Catalogo_Precios,AH$8,FALSE))</f>
        <v>396</v>
      </c>
      <c r="AI1973" s="57">
        <f t="shared" ref="AI1973" si="23803">IF(OR(ISERROR(VLOOKUP(CONCATENATE("ALI_",$C1973,"_SEG_",$I1973,"_PROV_",$D1973),Catalogo_Precios,AI$8,FALSE)),M1973=0),0,VLOOKUP(CONCATENATE("ALI_",$C1973,"_SEG_",$I1973,"_PROV_",$D1973),Catalogo_Precios,AI$8,FALSE))</f>
        <v>789</v>
      </c>
      <c r="AJ1973" s="57">
        <f t="shared" ref="AJ1973" si="23804">IF(OR(ISERROR(VLOOKUP(CONCATENATE("ALI_",$C1973,"_SEG_",$I1973,"_PROV_",$D1973),Catalogo_Precios,AJ$8,FALSE)),N1973=0),0,VLOOKUP(CONCATENATE("ALI_",$C1973,"_SEG_",$I1973,"_PROV_",$D1973),Catalogo_Precios,AJ$8,FALSE))</f>
        <v>1183</v>
      </c>
      <c r="AK1973" s="57">
        <f t="shared" ref="AK1973" si="23805">IF(OR(ISERROR(VLOOKUP(CONCATENATE("ALI_",$C1973,"_SEG_",$I1973,"_PROV_",$D1973),Catalogo_Precios,AK$8,FALSE)),O1973=0),0,VLOOKUP(CONCATENATE("ALI_",$C1973,"_SEG_",$I1973,"_PROV_",$D1973),Catalogo_Precios,AK$8,FALSE))</f>
        <v>0</v>
      </c>
      <c r="AL1973" s="53"/>
      <c r="AM1973" s="59" t="str">
        <f t="shared" si="23307"/>
        <v>ALI_61_SEG_1</v>
      </c>
      <c r="AN1973" s="59" t="str">
        <f t="shared" si="23308"/>
        <v>ALI_61_SEG_1_VAL_6575185</v>
      </c>
      <c r="AO1973" s="60">
        <f t="shared" ref="AO1973" si="23806">IF(OR(AB1973="",AB1973=0),0,COUNTIF(Codificacion,AM1973))</f>
        <v>4</v>
      </c>
      <c r="AP1973" s="61">
        <f t="array" ref="AP1973">MIN(IF(Codificacion=AM1973,Total_Cotizacion,""))</f>
        <v>5232148</v>
      </c>
      <c r="AQ1973" s="62" t="b">
        <f t="shared" si="23310"/>
        <v>0</v>
      </c>
      <c r="AR1973" s="51" t="str">
        <f t="shared" ref="AR1973" si="23807">IF(COUNTIF(Codificacion2,CONCATENATE(AM1973,"_VAL_",AB1973))&gt;1,"Empate","")</f>
        <v/>
      </c>
      <c r="AS1973" s="63" t="str">
        <f t="shared" ref="AS1973:AS1987" si="23808">IF(AND(AQ1973,AR1973="",AQ1973&lt;&gt;""),"X","")</f>
        <v/>
      </c>
      <c r="AT1973" s="59" t="str">
        <f t="shared" si="23312"/>
        <v>ALI_61_SEG_1_</v>
      </c>
      <c r="AU1973" s="63">
        <f t="shared" ref="AU1973" si="23809">IF(AND(COUNTIF(Codificacion3,AT1973)&lt;AO1973),1,COUNTIF(Codificacion3,AT1973))</f>
        <v>1</v>
      </c>
      <c r="AV1973" s="62" t="str">
        <f t="shared" si="23314"/>
        <v>No Seleccionada</v>
      </c>
      <c r="AW1973" s="53"/>
      <c r="AX1973" s="51" t="str">
        <f t="shared" si="23315"/>
        <v>ALI_61_SEG_1FALSO</v>
      </c>
      <c r="AY1973" s="51">
        <f t="shared" si="23296"/>
        <v>3</v>
      </c>
      <c r="AZ1973" s="64" t="b">
        <f t="shared" si="23316"/>
        <v>0</v>
      </c>
    </row>
    <row r="1974" spans="1:52" x14ac:dyDescent="0.2">
      <c r="A1974" s="50" t="b">
        <f t="shared" si="23259"/>
        <v>0</v>
      </c>
      <c r="B1974" s="51" t="s">
        <v>156</v>
      </c>
      <c r="C1974" s="52">
        <v>61</v>
      </c>
      <c r="D1974" s="52">
        <f t="shared" ref="D1974" si="23810">IF(ISERROR(VLOOKUP(E1974,Proveedores,2,FALSE)),"",VLOOKUP(E1974,Proveedores,2,FALSE))</f>
        <v>2095</v>
      </c>
      <c r="E1974" s="53" t="s">
        <v>157</v>
      </c>
      <c r="F1974" s="54">
        <v>565</v>
      </c>
      <c r="G1974" s="53" t="s">
        <v>56</v>
      </c>
      <c r="H1974" s="53" t="s">
        <v>82</v>
      </c>
      <c r="I1974" s="52">
        <v>2</v>
      </c>
      <c r="J1974" s="53" t="s">
        <v>58</v>
      </c>
      <c r="K1974" s="55">
        <v>44835</v>
      </c>
      <c r="L1974" s="56">
        <v>3169</v>
      </c>
      <c r="M1974" s="56">
        <v>4033</v>
      </c>
      <c r="N1974" s="56">
        <v>1904</v>
      </c>
      <c r="O1974" s="56">
        <v>0</v>
      </c>
      <c r="P1974" s="57">
        <v>398</v>
      </c>
      <c r="Q1974" s="58">
        <v>0</v>
      </c>
      <c r="R1974" s="57">
        <v>398</v>
      </c>
      <c r="S1974" s="57">
        <v>793</v>
      </c>
      <c r="T1974" s="58">
        <v>0</v>
      </c>
      <c r="U1974" s="57">
        <v>793</v>
      </c>
      <c r="V1974" s="57">
        <v>1190</v>
      </c>
      <c r="W1974" s="58">
        <v>0</v>
      </c>
      <c r="X1974" s="57">
        <v>1190</v>
      </c>
      <c r="Y1974" s="57">
        <v>0</v>
      </c>
      <c r="Z1974" s="58"/>
      <c r="AA1974" s="57">
        <v>0</v>
      </c>
      <c r="AB1974" s="57">
        <v>6725191</v>
      </c>
      <c r="AC1974" s="53" t="str">
        <f t="shared" si="23298"/>
        <v>Registro Valido</v>
      </c>
      <c r="AD1974" s="57">
        <f t="shared" ref="AD1974" si="23811">IF(OR(ISERROR(VLOOKUP(CONCATENATE("ALI_",$C1974,"_SEG_",$I1974,"_PROV_",$D1974),Catalogo_Precios,AD$8,FALSE)),L1974=0),0,VLOOKUP(CONCATENATE("ALI_",$C1974,"_SEG_",$I1974,"_PROV_",$D1974),Catalogo_Precios,AD$8,FALSE))</f>
        <v>398</v>
      </c>
      <c r="AE1974" s="57">
        <f t="shared" ref="AE1974" si="23812">IF(OR(ISERROR(VLOOKUP(CONCATENATE("ALI_",$C1974,"_SEG_",$I1974,"_PROV_",$D1974),Catalogo_Precios,AE$8,FALSE)),M1974=0),0,VLOOKUP(CONCATENATE("ALI_",$C1974,"_SEG_",$I1974,"_PROV_",$D1974),Catalogo_Precios,AE$8,FALSE))</f>
        <v>793</v>
      </c>
      <c r="AF1974" s="57">
        <f t="shared" ref="AF1974" si="23813">IF(OR(ISERROR(VLOOKUP(CONCATENATE("ALI_",$C1974,"_SEG_",$I1974,"_PROV_",$D1974),Catalogo_Precios,AF$8,FALSE)),N1974=0),0,VLOOKUP(CONCATENATE("ALI_",$C1974,"_SEG_",$I1974,"_PROV_",$D1974),Catalogo_Precios,AF$8,FALSE))</f>
        <v>1190</v>
      </c>
      <c r="AG1974" s="57">
        <f t="shared" ref="AG1974" si="23814">IF(OR(ISERROR(VLOOKUP(CONCATENATE("ALI_",$C1974,"_SEG_",$I1974,"_PROV_",$D1974),Catalogo_Precios,AG$8,FALSE)),O1974=0),0,VLOOKUP(CONCATENATE("ALI_",$C1974,"_SEG_",$I1974,"_PROV_",$D1974),Catalogo_Precios,AG$8,FALSE))</f>
        <v>0</v>
      </c>
      <c r="AH1974" s="57">
        <f t="shared" ref="AH1974" si="23815">IF(OR(ISERROR(VLOOKUP(CONCATENATE("ALI_",$C1974,"_SEG_",$I1974,"_PROV_",$D1974),Catalogo_Precios,AH$8,FALSE)),L1974=0),0,VLOOKUP(CONCATENATE("ALI_",$C1974,"_SEG_",$I1974,"_PROV_",$D1974),Catalogo_Precios,AH$8,FALSE))</f>
        <v>396</v>
      </c>
      <c r="AI1974" s="57">
        <f t="shared" ref="AI1974" si="23816">IF(OR(ISERROR(VLOOKUP(CONCATENATE("ALI_",$C1974,"_SEG_",$I1974,"_PROV_",$D1974),Catalogo_Precios,AI$8,FALSE)),M1974=0),0,VLOOKUP(CONCATENATE("ALI_",$C1974,"_SEG_",$I1974,"_PROV_",$D1974),Catalogo_Precios,AI$8,FALSE))</f>
        <v>789</v>
      </c>
      <c r="AJ1974" s="57">
        <f t="shared" ref="AJ1974" si="23817">IF(OR(ISERROR(VLOOKUP(CONCATENATE("ALI_",$C1974,"_SEG_",$I1974,"_PROV_",$D1974),Catalogo_Precios,AJ$8,FALSE)),N1974=0),0,VLOOKUP(CONCATENATE("ALI_",$C1974,"_SEG_",$I1974,"_PROV_",$D1974),Catalogo_Precios,AJ$8,FALSE))</f>
        <v>1183</v>
      </c>
      <c r="AK1974" s="57">
        <f t="shared" ref="AK1974" si="23818">IF(OR(ISERROR(VLOOKUP(CONCATENATE("ALI_",$C1974,"_SEG_",$I1974,"_PROV_",$D1974),Catalogo_Precios,AK$8,FALSE)),O1974=0),0,VLOOKUP(CONCATENATE("ALI_",$C1974,"_SEG_",$I1974,"_PROV_",$D1974),Catalogo_Precios,AK$8,FALSE))</f>
        <v>0</v>
      </c>
      <c r="AL1974" s="53"/>
      <c r="AM1974" s="59" t="str">
        <f t="shared" si="23307"/>
        <v>ALI_61_SEG_2</v>
      </c>
      <c r="AN1974" s="59" t="str">
        <f t="shared" si="23308"/>
        <v>ALI_61_SEG_2_VAL_6725191</v>
      </c>
      <c r="AO1974" s="60">
        <f t="shared" ref="AO1974" si="23819">IF(OR(AB1974="",AB1974=0),0,COUNTIF(Codificacion,AM1974))</f>
        <v>4</v>
      </c>
      <c r="AP1974" s="61">
        <f t="array" ref="AP1974">MIN(IF(Codificacion=AM1974,Total_Cotizacion,""))</f>
        <v>5351514.4000000004</v>
      </c>
      <c r="AQ1974" s="62" t="b">
        <f t="shared" si="23310"/>
        <v>0</v>
      </c>
      <c r="AR1974" s="51" t="str">
        <f t="shared" ref="AR1974" si="23820">IF(COUNTIF(Codificacion2,CONCATENATE(AM1974,"_VAL_",AB1974))&gt;1,"Empate","")</f>
        <v/>
      </c>
      <c r="AS1974" s="63" t="str">
        <f t="shared" si="23808"/>
        <v/>
      </c>
      <c r="AT1974" s="59" t="str">
        <f t="shared" si="23312"/>
        <v>ALI_61_SEG_2_</v>
      </c>
      <c r="AU1974" s="63">
        <f t="shared" ref="AU1974" si="23821">IF(AND(COUNTIF(Codificacion3,AT1974)&lt;AO1974),1,COUNTIF(Codificacion3,AT1974))</f>
        <v>1</v>
      </c>
      <c r="AV1974" s="62" t="str">
        <f t="shared" si="23314"/>
        <v>No Seleccionada</v>
      </c>
      <c r="AW1974" s="53"/>
      <c r="AX1974" s="51" t="str">
        <f t="shared" si="23315"/>
        <v>ALI_61_SEG_2FALSO</v>
      </c>
      <c r="AY1974" s="51">
        <f t="shared" si="23296"/>
        <v>3</v>
      </c>
      <c r="AZ1974" s="64" t="b">
        <f t="shared" si="23316"/>
        <v>0</v>
      </c>
    </row>
    <row r="1975" spans="1:52" x14ac:dyDescent="0.2">
      <c r="A1975" s="50" t="b">
        <f t="shared" si="23259"/>
        <v>0</v>
      </c>
      <c r="B1975" s="51" t="s">
        <v>156</v>
      </c>
      <c r="C1975" s="52">
        <v>61</v>
      </c>
      <c r="D1975" s="52">
        <f t="shared" ref="D1975" si="23822">IF(ISERROR(VLOOKUP(E1975,Proveedores,2,FALSE)),"",VLOOKUP(E1975,Proveedores,2,FALSE))</f>
        <v>2095</v>
      </c>
      <c r="E1975" s="53" t="s">
        <v>157</v>
      </c>
      <c r="F1975" s="54">
        <v>566</v>
      </c>
      <c r="G1975" s="53" t="s">
        <v>56</v>
      </c>
      <c r="H1975" s="53" t="s">
        <v>82</v>
      </c>
      <c r="I1975" s="52">
        <v>3</v>
      </c>
      <c r="J1975" s="53" t="s">
        <v>58</v>
      </c>
      <c r="K1975" s="55">
        <v>44835</v>
      </c>
      <c r="L1975" s="56">
        <v>3148</v>
      </c>
      <c r="M1975" s="56">
        <v>4007</v>
      </c>
      <c r="N1975" s="56">
        <v>1893</v>
      </c>
      <c r="O1975" s="56">
        <v>0</v>
      </c>
      <c r="P1975" s="57">
        <v>398</v>
      </c>
      <c r="Q1975" s="58">
        <v>0</v>
      </c>
      <c r="R1975" s="57">
        <v>398</v>
      </c>
      <c r="S1975" s="57">
        <v>793</v>
      </c>
      <c r="T1975" s="58">
        <v>0</v>
      </c>
      <c r="U1975" s="57">
        <v>793</v>
      </c>
      <c r="V1975" s="57">
        <v>1190</v>
      </c>
      <c r="W1975" s="58">
        <v>0</v>
      </c>
      <c r="X1975" s="57">
        <v>1190</v>
      </c>
      <c r="Y1975" s="57">
        <v>0</v>
      </c>
      <c r="Z1975" s="58"/>
      <c r="AA1975" s="57">
        <v>0</v>
      </c>
      <c r="AB1975" s="57">
        <v>6683125</v>
      </c>
      <c r="AC1975" s="53" t="str">
        <f t="shared" si="23298"/>
        <v>Registro Valido</v>
      </c>
      <c r="AD1975" s="57">
        <f t="shared" ref="AD1975" si="23823">IF(OR(ISERROR(VLOOKUP(CONCATENATE("ALI_",$C1975,"_SEG_",$I1975,"_PROV_",$D1975),Catalogo_Precios,AD$8,FALSE)),L1975=0),0,VLOOKUP(CONCATENATE("ALI_",$C1975,"_SEG_",$I1975,"_PROV_",$D1975),Catalogo_Precios,AD$8,FALSE))</f>
        <v>398</v>
      </c>
      <c r="AE1975" s="57">
        <f t="shared" ref="AE1975" si="23824">IF(OR(ISERROR(VLOOKUP(CONCATENATE("ALI_",$C1975,"_SEG_",$I1975,"_PROV_",$D1975),Catalogo_Precios,AE$8,FALSE)),M1975=0),0,VLOOKUP(CONCATENATE("ALI_",$C1975,"_SEG_",$I1975,"_PROV_",$D1975),Catalogo_Precios,AE$8,FALSE))</f>
        <v>793</v>
      </c>
      <c r="AF1975" s="57">
        <f t="shared" ref="AF1975" si="23825">IF(OR(ISERROR(VLOOKUP(CONCATENATE("ALI_",$C1975,"_SEG_",$I1975,"_PROV_",$D1975),Catalogo_Precios,AF$8,FALSE)),N1975=0),0,VLOOKUP(CONCATENATE("ALI_",$C1975,"_SEG_",$I1975,"_PROV_",$D1975),Catalogo_Precios,AF$8,FALSE))</f>
        <v>1190</v>
      </c>
      <c r="AG1975" s="57">
        <f t="shared" ref="AG1975" si="23826">IF(OR(ISERROR(VLOOKUP(CONCATENATE("ALI_",$C1975,"_SEG_",$I1975,"_PROV_",$D1975),Catalogo_Precios,AG$8,FALSE)),O1975=0),0,VLOOKUP(CONCATENATE("ALI_",$C1975,"_SEG_",$I1975,"_PROV_",$D1975),Catalogo_Precios,AG$8,FALSE))</f>
        <v>0</v>
      </c>
      <c r="AH1975" s="57">
        <f t="shared" ref="AH1975" si="23827">IF(OR(ISERROR(VLOOKUP(CONCATENATE("ALI_",$C1975,"_SEG_",$I1975,"_PROV_",$D1975),Catalogo_Precios,AH$8,FALSE)),L1975=0),0,VLOOKUP(CONCATENATE("ALI_",$C1975,"_SEG_",$I1975,"_PROV_",$D1975),Catalogo_Precios,AH$8,FALSE))</f>
        <v>396</v>
      </c>
      <c r="AI1975" s="57">
        <f t="shared" ref="AI1975" si="23828">IF(OR(ISERROR(VLOOKUP(CONCATENATE("ALI_",$C1975,"_SEG_",$I1975,"_PROV_",$D1975),Catalogo_Precios,AI$8,FALSE)),M1975=0),0,VLOOKUP(CONCATENATE("ALI_",$C1975,"_SEG_",$I1975,"_PROV_",$D1975),Catalogo_Precios,AI$8,FALSE))</f>
        <v>789</v>
      </c>
      <c r="AJ1975" s="57">
        <f t="shared" ref="AJ1975" si="23829">IF(OR(ISERROR(VLOOKUP(CONCATENATE("ALI_",$C1975,"_SEG_",$I1975,"_PROV_",$D1975),Catalogo_Precios,AJ$8,FALSE)),N1975=0),0,VLOOKUP(CONCATENATE("ALI_",$C1975,"_SEG_",$I1975,"_PROV_",$D1975),Catalogo_Precios,AJ$8,FALSE))</f>
        <v>1183</v>
      </c>
      <c r="AK1975" s="57">
        <f t="shared" ref="AK1975" si="23830">IF(OR(ISERROR(VLOOKUP(CONCATENATE("ALI_",$C1975,"_SEG_",$I1975,"_PROV_",$D1975),Catalogo_Precios,AK$8,FALSE)),O1975=0),0,VLOOKUP(CONCATENATE("ALI_",$C1975,"_SEG_",$I1975,"_PROV_",$D1975),Catalogo_Precios,AK$8,FALSE))</f>
        <v>0</v>
      </c>
      <c r="AL1975" s="53"/>
      <c r="AM1975" s="59" t="str">
        <f t="shared" si="23307"/>
        <v>ALI_61_SEG_3</v>
      </c>
      <c r="AN1975" s="59" t="str">
        <f t="shared" si="23308"/>
        <v>ALI_61_SEG_3_VAL_6683125</v>
      </c>
      <c r="AO1975" s="60">
        <f t="shared" ref="AO1975" si="23831">IF(OR(AB1975="",AB1975=0),0,COUNTIF(Codificacion,AM1975))</f>
        <v>4</v>
      </c>
      <c r="AP1975" s="61">
        <f t="array" ref="AP1975">MIN(IF(Codificacion=AM1975,Total_Cotizacion,""))</f>
        <v>5318040</v>
      </c>
      <c r="AQ1975" s="62" t="b">
        <f t="shared" si="23310"/>
        <v>0</v>
      </c>
      <c r="AR1975" s="51" t="str">
        <f t="shared" ref="AR1975" si="23832">IF(COUNTIF(Codificacion2,CONCATENATE(AM1975,"_VAL_",AB1975))&gt;1,"Empate","")</f>
        <v/>
      </c>
      <c r="AS1975" s="63" t="str">
        <f t="shared" si="23808"/>
        <v/>
      </c>
      <c r="AT1975" s="59" t="str">
        <f t="shared" si="23312"/>
        <v>ALI_61_SEG_3_</v>
      </c>
      <c r="AU1975" s="63">
        <f t="shared" ref="AU1975" si="23833">IF(AND(COUNTIF(Codificacion3,AT1975)&lt;AO1975),1,COUNTIF(Codificacion3,AT1975))</f>
        <v>1</v>
      </c>
      <c r="AV1975" s="62" t="str">
        <f t="shared" si="23314"/>
        <v>No Seleccionada</v>
      </c>
      <c r="AW1975" s="53"/>
      <c r="AX1975" s="51" t="str">
        <f t="shared" si="23315"/>
        <v>ALI_61_SEG_3FALSO</v>
      </c>
      <c r="AY1975" s="51">
        <f t="shared" si="23296"/>
        <v>3</v>
      </c>
      <c r="AZ1975" s="64" t="b">
        <f t="shared" si="23316"/>
        <v>0</v>
      </c>
    </row>
    <row r="1976" spans="1:52" x14ac:dyDescent="0.2">
      <c r="A1976" s="50" t="b">
        <f t="shared" si="23259"/>
        <v>0</v>
      </c>
      <c r="B1976" s="51" t="s">
        <v>156</v>
      </c>
      <c r="C1976" s="52">
        <v>61</v>
      </c>
      <c r="D1976" s="52">
        <f t="shared" ref="D1976" si="23834">IF(ISERROR(VLOOKUP(E1976,Proveedores,2,FALSE)),"",VLOOKUP(E1976,Proveedores,2,FALSE))</f>
        <v>2095</v>
      </c>
      <c r="E1976" s="53" t="s">
        <v>157</v>
      </c>
      <c r="F1976" s="54">
        <v>567</v>
      </c>
      <c r="G1976" s="53" t="s">
        <v>56</v>
      </c>
      <c r="H1976" s="53" t="s">
        <v>82</v>
      </c>
      <c r="I1976" s="52">
        <v>4</v>
      </c>
      <c r="J1976" s="53" t="s">
        <v>58</v>
      </c>
      <c r="K1976" s="55">
        <v>44835</v>
      </c>
      <c r="L1976" s="56">
        <v>3354</v>
      </c>
      <c r="M1976" s="56">
        <v>4269</v>
      </c>
      <c r="N1976" s="56">
        <v>2016</v>
      </c>
      <c r="O1976" s="56">
        <v>0</v>
      </c>
      <c r="P1976" s="57">
        <v>398</v>
      </c>
      <c r="Q1976" s="58">
        <v>0</v>
      </c>
      <c r="R1976" s="57">
        <v>398</v>
      </c>
      <c r="S1976" s="57">
        <v>793</v>
      </c>
      <c r="T1976" s="58">
        <v>0</v>
      </c>
      <c r="U1976" s="57">
        <v>793</v>
      </c>
      <c r="V1976" s="57">
        <v>1190</v>
      </c>
      <c r="W1976" s="58">
        <v>0</v>
      </c>
      <c r="X1976" s="57">
        <v>1190</v>
      </c>
      <c r="Y1976" s="57">
        <v>0</v>
      </c>
      <c r="Z1976" s="58"/>
      <c r="AA1976" s="57">
        <v>0</v>
      </c>
      <c r="AB1976" s="57">
        <v>7119249</v>
      </c>
      <c r="AC1976" s="53" t="str">
        <f t="shared" si="23298"/>
        <v>Registro Valido</v>
      </c>
      <c r="AD1976" s="57">
        <f t="shared" ref="AD1976" si="23835">IF(OR(ISERROR(VLOOKUP(CONCATENATE("ALI_",$C1976,"_SEG_",$I1976,"_PROV_",$D1976),Catalogo_Precios,AD$8,FALSE)),L1976=0),0,VLOOKUP(CONCATENATE("ALI_",$C1976,"_SEG_",$I1976,"_PROV_",$D1976),Catalogo_Precios,AD$8,FALSE))</f>
        <v>398</v>
      </c>
      <c r="AE1976" s="57">
        <f t="shared" ref="AE1976" si="23836">IF(OR(ISERROR(VLOOKUP(CONCATENATE("ALI_",$C1976,"_SEG_",$I1976,"_PROV_",$D1976),Catalogo_Precios,AE$8,FALSE)),M1976=0),0,VLOOKUP(CONCATENATE("ALI_",$C1976,"_SEG_",$I1976,"_PROV_",$D1976),Catalogo_Precios,AE$8,FALSE))</f>
        <v>793</v>
      </c>
      <c r="AF1976" s="57">
        <f t="shared" ref="AF1976" si="23837">IF(OR(ISERROR(VLOOKUP(CONCATENATE("ALI_",$C1976,"_SEG_",$I1976,"_PROV_",$D1976),Catalogo_Precios,AF$8,FALSE)),N1976=0),0,VLOOKUP(CONCATENATE("ALI_",$C1976,"_SEG_",$I1976,"_PROV_",$D1976),Catalogo_Precios,AF$8,FALSE))</f>
        <v>1190</v>
      </c>
      <c r="AG1976" s="57">
        <f t="shared" ref="AG1976" si="23838">IF(OR(ISERROR(VLOOKUP(CONCATENATE("ALI_",$C1976,"_SEG_",$I1976,"_PROV_",$D1976),Catalogo_Precios,AG$8,FALSE)),O1976=0),0,VLOOKUP(CONCATENATE("ALI_",$C1976,"_SEG_",$I1976,"_PROV_",$D1976),Catalogo_Precios,AG$8,FALSE))</f>
        <v>0</v>
      </c>
      <c r="AH1976" s="57">
        <f t="shared" ref="AH1976" si="23839">IF(OR(ISERROR(VLOOKUP(CONCATENATE("ALI_",$C1976,"_SEG_",$I1976,"_PROV_",$D1976),Catalogo_Precios,AH$8,FALSE)),L1976=0),0,VLOOKUP(CONCATENATE("ALI_",$C1976,"_SEG_",$I1976,"_PROV_",$D1976),Catalogo_Precios,AH$8,FALSE))</f>
        <v>396</v>
      </c>
      <c r="AI1976" s="57">
        <f t="shared" ref="AI1976" si="23840">IF(OR(ISERROR(VLOOKUP(CONCATENATE("ALI_",$C1976,"_SEG_",$I1976,"_PROV_",$D1976),Catalogo_Precios,AI$8,FALSE)),M1976=0),0,VLOOKUP(CONCATENATE("ALI_",$C1976,"_SEG_",$I1976,"_PROV_",$D1976),Catalogo_Precios,AI$8,FALSE))</f>
        <v>789</v>
      </c>
      <c r="AJ1976" s="57">
        <f t="shared" ref="AJ1976" si="23841">IF(OR(ISERROR(VLOOKUP(CONCATENATE("ALI_",$C1976,"_SEG_",$I1976,"_PROV_",$D1976),Catalogo_Precios,AJ$8,FALSE)),N1976=0),0,VLOOKUP(CONCATENATE("ALI_",$C1976,"_SEG_",$I1976,"_PROV_",$D1976),Catalogo_Precios,AJ$8,FALSE))</f>
        <v>1183</v>
      </c>
      <c r="AK1976" s="57">
        <f t="shared" ref="AK1976" si="23842">IF(OR(ISERROR(VLOOKUP(CONCATENATE("ALI_",$C1976,"_SEG_",$I1976,"_PROV_",$D1976),Catalogo_Precios,AK$8,FALSE)),O1976=0),0,VLOOKUP(CONCATENATE("ALI_",$C1976,"_SEG_",$I1976,"_PROV_",$D1976),Catalogo_Precios,AK$8,FALSE))</f>
        <v>0</v>
      </c>
      <c r="AL1976" s="53"/>
      <c r="AM1976" s="59" t="str">
        <f t="shared" si="23307"/>
        <v>ALI_61_SEG_4</v>
      </c>
      <c r="AN1976" s="59" t="str">
        <f t="shared" si="23308"/>
        <v>ALI_61_SEG_4_VAL_7119249</v>
      </c>
      <c r="AO1976" s="60">
        <f t="shared" ref="AO1976" si="23843">IF(OR(AB1976="",AB1976=0),0,COUNTIF(Codificacion,AM1976))</f>
        <v>4</v>
      </c>
      <c r="AP1976" s="61">
        <f t="array" ref="AP1976">MIN(IF(Codificacion=AM1976,Total_Cotizacion,""))</f>
        <v>5665082.4000000004</v>
      </c>
      <c r="AQ1976" s="62" t="b">
        <f t="shared" si="23310"/>
        <v>0</v>
      </c>
      <c r="AR1976" s="51" t="str">
        <f t="shared" ref="AR1976" si="23844">IF(COUNTIF(Codificacion2,CONCATENATE(AM1976,"_VAL_",AB1976))&gt;1,"Empate","")</f>
        <v/>
      </c>
      <c r="AS1976" s="63" t="str">
        <f t="shared" si="23808"/>
        <v/>
      </c>
      <c r="AT1976" s="59" t="str">
        <f t="shared" si="23312"/>
        <v>ALI_61_SEG_4_</v>
      </c>
      <c r="AU1976" s="63">
        <f t="shared" ref="AU1976" si="23845">IF(AND(COUNTIF(Codificacion3,AT1976)&lt;AO1976),1,COUNTIF(Codificacion3,AT1976))</f>
        <v>1</v>
      </c>
      <c r="AV1976" s="62" t="str">
        <f t="shared" si="23314"/>
        <v>No Seleccionada</v>
      </c>
      <c r="AW1976" s="53"/>
      <c r="AX1976" s="51" t="str">
        <f t="shared" si="23315"/>
        <v>ALI_61_SEG_4FALSO</v>
      </c>
      <c r="AY1976" s="51">
        <f t="shared" si="23296"/>
        <v>3</v>
      </c>
      <c r="AZ1976" s="64" t="b">
        <f t="shared" si="23316"/>
        <v>0</v>
      </c>
    </row>
    <row r="1977" spans="1:52" x14ac:dyDescent="0.2">
      <c r="A1977" s="50" t="b">
        <f t="shared" si="23259"/>
        <v>0</v>
      </c>
      <c r="B1977" s="51" t="s">
        <v>156</v>
      </c>
      <c r="C1977" s="52">
        <v>61</v>
      </c>
      <c r="D1977" s="52">
        <f t="shared" ref="D1977" si="23846">IF(ISERROR(VLOOKUP(E1977,Proveedores,2,FALSE)),"",VLOOKUP(E1977,Proveedores,2,FALSE))</f>
        <v>2095</v>
      </c>
      <c r="E1977" s="53" t="s">
        <v>157</v>
      </c>
      <c r="F1977" s="54">
        <v>568</v>
      </c>
      <c r="G1977" s="53" t="s">
        <v>56</v>
      </c>
      <c r="H1977" s="53" t="s">
        <v>82</v>
      </c>
      <c r="I1977" s="52">
        <v>5</v>
      </c>
      <c r="J1977" s="53" t="s">
        <v>58</v>
      </c>
      <c r="K1977" s="55">
        <v>44835</v>
      </c>
      <c r="L1977" s="56">
        <v>3119</v>
      </c>
      <c r="M1977" s="56">
        <v>3969</v>
      </c>
      <c r="N1977" s="56">
        <v>1874</v>
      </c>
      <c r="O1977" s="56">
        <v>0</v>
      </c>
      <c r="P1977" s="57">
        <v>398</v>
      </c>
      <c r="Q1977" s="58">
        <v>0</v>
      </c>
      <c r="R1977" s="57">
        <v>398</v>
      </c>
      <c r="S1977" s="57">
        <v>793</v>
      </c>
      <c r="T1977" s="58">
        <v>0</v>
      </c>
      <c r="U1977" s="57">
        <v>793</v>
      </c>
      <c r="V1977" s="57">
        <v>1190</v>
      </c>
      <c r="W1977" s="58">
        <v>0</v>
      </c>
      <c r="X1977" s="57">
        <v>1190</v>
      </c>
      <c r="Y1977" s="57">
        <v>0</v>
      </c>
      <c r="Z1977" s="58"/>
      <c r="AA1977" s="57">
        <v>0</v>
      </c>
      <c r="AB1977" s="57">
        <v>6618839</v>
      </c>
      <c r="AC1977" s="53" t="str">
        <f t="shared" si="23298"/>
        <v>Registro Valido</v>
      </c>
      <c r="AD1977" s="57">
        <f t="shared" ref="AD1977" si="23847">IF(OR(ISERROR(VLOOKUP(CONCATENATE("ALI_",$C1977,"_SEG_",$I1977,"_PROV_",$D1977),Catalogo_Precios,AD$8,FALSE)),L1977=0),0,VLOOKUP(CONCATENATE("ALI_",$C1977,"_SEG_",$I1977,"_PROV_",$D1977),Catalogo_Precios,AD$8,FALSE))</f>
        <v>398</v>
      </c>
      <c r="AE1977" s="57">
        <f t="shared" ref="AE1977" si="23848">IF(OR(ISERROR(VLOOKUP(CONCATENATE("ALI_",$C1977,"_SEG_",$I1977,"_PROV_",$D1977),Catalogo_Precios,AE$8,FALSE)),M1977=0),0,VLOOKUP(CONCATENATE("ALI_",$C1977,"_SEG_",$I1977,"_PROV_",$D1977),Catalogo_Precios,AE$8,FALSE))</f>
        <v>793</v>
      </c>
      <c r="AF1977" s="57">
        <f t="shared" ref="AF1977" si="23849">IF(OR(ISERROR(VLOOKUP(CONCATENATE("ALI_",$C1977,"_SEG_",$I1977,"_PROV_",$D1977),Catalogo_Precios,AF$8,FALSE)),N1977=0),0,VLOOKUP(CONCATENATE("ALI_",$C1977,"_SEG_",$I1977,"_PROV_",$D1977),Catalogo_Precios,AF$8,FALSE))</f>
        <v>1190</v>
      </c>
      <c r="AG1977" s="57">
        <f t="shared" ref="AG1977" si="23850">IF(OR(ISERROR(VLOOKUP(CONCATENATE("ALI_",$C1977,"_SEG_",$I1977,"_PROV_",$D1977),Catalogo_Precios,AG$8,FALSE)),O1977=0),0,VLOOKUP(CONCATENATE("ALI_",$C1977,"_SEG_",$I1977,"_PROV_",$D1977),Catalogo_Precios,AG$8,FALSE))</f>
        <v>0</v>
      </c>
      <c r="AH1977" s="57">
        <f t="shared" ref="AH1977" si="23851">IF(OR(ISERROR(VLOOKUP(CONCATENATE("ALI_",$C1977,"_SEG_",$I1977,"_PROV_",$D1977),Catalogo_Precios,AH$8,FALSE)),L1977=0),0,VLOOKUP(CONCATENATE("ALI_",$C1977,"_SEG_",$I1977,"_PROV_",$D1977),Catalogo_Precios,AH$8,FALSE))</f>
        <v>396</v>
      </c>
      <c r="AI1977" s="57">
        <f t="shared" ref="AI1977" si="23852">IF(OR(ISERROR(VLOOKUP(CONCATENATE("ALI_",$C1977,"_SEG_",$I1977,"_PROV_",$D1977),Catalogo_Precios,AI$8,FALSE)),M1977=0),0,VLOOKUP(CONCATENATE("ALI_",$C1977,"_SEG_",$I1977,"_PROV_",$D1977),Catalogo_Precios,AI$8,FALSE))</f>
        <v>789</v>
      </c>
      <c r="AJ1977" s="57">
        <f t="shared" ref="AJ1977" si="23853">IF(OR(ISERROR(VLOOKUP(CONCATENATE("ALI_",$C1977,"_SEG_",$I1977,"_PROV_",$D1977),Catalogo_Precios,AJ$8,FALSE)),N1977=0),0,VLOOKUP(CONCATENATE("ALI_",$C1977,"_SEG_",$I1977,"_PROV_",$D1977),Catalogo_Precios,AJ$8,FALSE))</f>
        <v>1183</v>
      </c>
      <c r="AK1977" s="57">
        <f t="shared" ref="AK1977" si="23854">IF(OR(ISERROR(VLOOKUP(CONCATENATE("ALI_",$C1977,"_SEG_",$I1977,"_PROV_",$D1977),Catalogo_Precios,AK$8,FALSE)),O1977=0),0,VLOOKUP(CONCATENATE("ALI_",$C1977,"_SEG_",$I1977,"_PROV_",$D1977),Catalogo_Precios,AK$8,FALSE))</f>
        <v>0</v>
      </c>
      <c r="AL1977" s="53"/>
      <c r="AM1977" s="59" t="str">
        <f t="shared" si="23307"/>
        <v>ALI_61_SEG_5</v>
      </c>
      <c r="AN1977" s="59" t="str">
        <f t="shared" si="23308"/>
        <v>ALI_61_SEG_5_VAL_6618839</v>
      </c>
      <c r="AO1977" s="60">
        <f t="shared" ref="AO1977" si="23855">IF(OR(AB1977="",AB1977=0),0,COUNTIF(Codificacion,AM1977))</f>
        <v>4</v>
      </c>
      <c r="AP1977" s="61">
        <f t="array" ref="AP1977">MIN(IF(Codificacion=AM1977,Total_Cotizacion,""))</f>
        <v>5266885.6000000006</v>
      </c>
      <c r="AQ1977" s="62" t="b">
        <f t="shared" si="23310"/>
        <v>0</v>
      </c>
      <c r="AR1977" s="51" t="str">
        <f t="shared" ref="AR1977" si="23856">IF(COUNTIF(Codificacion2,CONCATENATE(AM1977,"_VAL_",AB1977))&gt;1,"Empate","")</f>
        <v/>
      </c>
      <c r="AS1977" s="63" t="str">
        <f t="shared" si="23808"/>
        <v/>
      </c>
      <c r="AT1977" s="59" t="str">
        <f t="shared" si="23312"/>
        <v>ALI_61_SEG_5_</v>
      </c>
      <c r="AU1977" s="63">
        <f t="shared" ref="AU1977" si="23857">IF(AND(COUNTIF(Codificacion3,AT1977)&lt;AO1977),1,COUNTIF(Codificacion3,AT1977))</f>
        <v>1</v>
      </c>
      <c r="AV1977" s="62" t="str">
        <f t="shared" si="23314"/>
        <v>No Seleccionada</v>
      </c>
      <c r="AW1977" s="53"/>
      <c r="AX1977" s="51" t="str">
        <f t="shared" si="23315"/>
        <v>ALI_61_SEG_5FALSO</v>
      </c>
      <c r="AY1977" s="51">
        <f t="shared" si="23296"/>
        <v>3</v>
      </c>
      <c r="AZ1977" s="64" t="b">
        <f t="shared" si="23316"/>
        <v>0</v>
      </c>
    </row>
    <row r="1978" spans="1:52" x14ac:dyDescent="0.2">
      <c r="A1978" s="50" t="b">
        <f t="shared" si="23259"/>
        <v>0</v>
      </c>
      <c r="B1978" s="51" t="s">
        <v>156</v>
      </c>
      <c r="C1978" s="52">
        <v>61</v>
      </c>
      <c r="D1978" s="52">
        <f t="shared" ref="D1978" si="23858">IF(ISERROR(VLOOKUP(E1978,Proveedores,2,FALSE)),"",VLOOKUP(E1978,Proveedores,2,FALSE))</f>
        <v>2095</v>
      </c>
      <c r="E1978" s="53" t="s">
        <v>157</v>
      </c>
      <c r="F1978" s="54">
        <v>569</v>
      </c>
      <c r="G1978" s="53" t="s">
        <v>56</v>
      </c>
      <c r="H1978" s="53" t="s">
        <v>82</v>
      </c>
      <c r="I1978" s="52">
        <v>6</v>
      </c>
      <c r="J1978" s="53" t="s">
        <v>58</v>
      </c>
      <c r="K1978" s="55">
        <v>44835</v>
      </c>
      <c r="L1978" s="56">
        <v>3376</v>
      </c>
      <c r="M1978" s="56">
        <v>4297</v>
      </c>
      <c r="N1978" s="56">
        <v>2029</v>
      </c>
      <c r="O1978" s="56">
        <v>0</v>
      </c>
      <c r="P1978" s="57">
        <v>398</v>
      </c>
      <c r="Q1978" s="58">
        <v>0</v>
      </c>
      <c r="R1978" s="57">
        <v>398</v>
      </c>
      <c r="S1978" s="57">
        <v>793</v>
      </c>
      <c r="T1978" s="58">
        <v>0</v>
      </c>
      <c r="U1978" s="57">
        <v>793</v>
      </c>
      <c r="V1978" s="57">
        <v>1190</v>
      </c>
      <c r="W1978" s="58">
        <v>0</v>
      </c>
      <c r="X1978" s="57">
        <v>1190</v>
      </c>
      <c r="Y1978" s="57">
        <v>0</v>
      </c>
      <c r="Z1978" s="58"/>
      <c r="AA1978" s="57">
        <v>0</v>
      </c>
      <c r="AB1978" s="57">
        <v>7165679</v>
      </c>
      <c r="AC1978" s="53" t="str">
        <f t="shared" si="23298"/>
        <v>Registro Valido</v>
      </c>
      <c r="AD1978" s="57">
        <f t="shared" ref="AD1978" si="23859">IF(OR(ISERROR(VLOOKUP(CONCATENATE("ALI_",$C1978,"_SEG_",$I1978,"_PROV_",$D1978),Catalogo_Precios,AD$8,FALSE)),L1978=0),0,VLOOKUP(CONCATENATE("ALI_",$C1978,"_SEG_",$I1978,"_PROV_",$D1978),Catalogo_Precios,AD$8,FALSE))</f>
        <v>398</v>
      </c>
      <c r="AE1978" s="57">
        <f t="shared" ref="AE1978" si="23860">IF(OR(ISERROR(VLOOKUP(CONCATENATE("ALI_",$C1978,"_SEG_",$I1978,"_PROV_",$D1978),Catalogo_Precios,AE$8,FALSE)),M1978=0),0,VLOOKUP(CONCATENATE("ALI_",$C1978,"_SEG_",$I1978,"_PROV_",$D1978),Catalogo_Precios,AE$8,FALSE))</f>
        <v>793</v>
      </c>
      <c r="AF1978" s="57">
        <f t="shared" ref="AF1978" si="23861">IF(OR(ISERROR(VLOOKUP(CONCATENATE("ALI_",$C1978,"_SEG_",$I1978,"_PROV_",$D1978),Catalogo_Precios,AF$8,FALSE)),N1978=0),0,VLOOKUP(CONCATENATE("ALI_",$C1978,"_SEG_",$I1978,"_PROV_",$D1978),Catalogo_Precios,AF$8,FALSE))</f>
        <v>1190</v>
      </c>
      <c r="AG1978" s="57">
        <f t="shared" ref="AG1978" si="23862">IF(OR(ISERROR(VLOOKUP(CONCATENATE("ALI_",$C1978,"_SEG_",$I1978,"_PROV_",$D1978),Catalogo_Precios,AG$8,FALSE)),O1978=0),0,VLOOKUP(CONCATENATE("ALI_",$C1978,"_SEG_",$I1978,"_PROV_",$D1978),Catalogo_Precios,AG$8,FALSE))</f>
        <v>0</v>
      </c>
      <c r="AH1978" s="57">
        <f t="shared" ref="AH1978" si="23863">IF(OR(ISERROR(VLOOKUP(CONCATENATE("ALI_",$C1978,"_SEG_",$I1978,"_PROV_",$D1978),Catalogo_Precios,AH$8,FALSE)),L1978=0),0,VLOOKUP(CONCATENATE("ALI_",$C1978,"_SEG_",$I1978,"_PROV_",$D1978),Catalogo_Precios,AH$8,FALSE))</f>
        <v>396</v>
      </c>
      <c r="AI1978" s="57">
        <f t="shared" ref="AI1978" si="23864">IF(OR(ISERROR(VLOOKUP(CONCATENATE("ALI_",$C1978,"_SEG_",$I1978,"_PROV_",$D1978),Catalogo_Precios,AI$8,FALSE)),M1978=0),0,VLOOKUP(CONCATENATE("ALI_",$C1978,"_SEG_",$I1978,"_PROV_",$D1978),Catalogo_Precios,AI$8,FALSE))</f>
        <v>789</v>
      </c>
      <c r="AJ1978" s="57">
        <f t="shared" ref="AJ1978" si="23865">IF(OR(ISERROR(VLOOKUP(CONCATENATE("ALI_",$C1978,"_SEG_",$I1978,"_PROV_",$D1978),Catalogo_Precios,AJ$8,FALSE)),N1978=0),0,VLOOKUP(CONCATENATE("ALI_",$C1978,"_SEG_",$I1978,"_PROV_",$D1978),Catalogo_Precios,AJ$8,FALSE))</f>
        <v>1183</v>
      </c>
      <c r="AK1978" s="57">
        <f t="shared" ref="AK1978" si="23866">IF(OR(ISERROR(VLOOKUP(CONCATENATE("ALI_",$C1978,"_SEG_",$I1978,"_PROV_",$D1978),Catalogo_Precios,AK$8,FALSE)),O1978=0),0,VLOOKUP(CONCATENATE("ALI_",$C1978,"_SEG_",$I1978,"_PROV_",$D1978),Catalogo_Precios,AK$8,FALSE))</f>
        <v>0</v>
      </c>
      <c r="AL1978" s="53"/>
      <c r="AM1978" s="59" t="str">
        <f t="shared" si="23307"/>
        <v>ALI_61_SEG_6</v>
      </c>
      <c r="AN1978" s="59" t="str">
        <f t="shared" si="23308"/>
        <v>ALI_61_SEG_6_VAL_7165679</v>
      </c>
      <c r="AO1978" s="60">
        <f t="shared" ref="AO1978" si="23867">IF(OR(AB1978="",AB1978=0),0,COUNTIF(Codificacion,AM1978))</f>
        <v>4</v>
      </c>
      <c r="AP1978" s="61">
        <f t="array" ref="AP1978">MIN(IF(Codificacion=AM1978,Total_Cotizacion,""))</f>
        <v>5702028.7999999998</v>
      </c>
      <c r="AQ1978" s="62" t="b">
        <f t="shared" si="23310"/>
        <v>0</v>
      </c>
      <c r="AR1978" s="51" t="str">
        <f t="shared" ref="AR1978" si="23868">IF(COUNTIF(Codificacion2,CONCATENATE(AM1978,"_VAL_",AB1978))&gt;1,"Empate","")</f>
        <v/>
      </c>
      <c r="AS1978" s="63" t="str">
        <f t="shared" si="23808"/>
        <v/>
      </c>
      <c r="AT1978" s="59" t="str">
        <f t="shared" si="23312"/>
        <v>ALI_61_SEG_6_</v>
      </c>
      <c r="AU1978" s="63">
        <f t="shared" ref="AU1978" si="23869">IF(AND(COUNTIF(Codificacion3,AT1978)&lt;AO1978),1,COUNTIF(Codificacion3,AT1978))</f>
        <v>1</v>
      </c>
      <c r="AV1978" s="62" t="str">
        <f t="shared" si="23314"/>
        <v>No Seleccionada</v>
      </c>
      <c r="AW1978" s="53"/>
      <c r="AX1978" s="51" t="str">
        <f t="shared" si="23315"/>
        <v>ALI_61_SEG_6FALSO</v>
      </c>
      <c r="AY1978" s="51">
        <f t="shared" si="23296"/>
        <v>3</v>
      </c>
      <c r="AZ1978" s="64" t="b">
        <f t="shared" si="23316"/>
        <v>0</v>
      </c>
    </row>
    <row r="1979" spans="1:52" x14ac:dyDescent="0.2">
      <c r="A1979" s="50" t="b">
        <f t="shared" si="23259"/>
        <v>0</v>
      </c>
      <c r="B1979" s="51" t="s">
        <v>156</v>
      </c>
      <c r="C1979" s="52">
        <v>61</v>
      </c>
      <c r="D1979" s="52">
        <f t="shared" ref="D1979" si="23870">IF(ISERROR(VLOOKUP(E1979,Proveedores,2,FALSE)),"",VLOOKUP(E1979,Proveedores,2,FALSE))</f>
        <v>2095</v>
      </c>
      <c r="E1979" s="53" t="s">
        <v>157</v>
      </c>
      <c r="F1979" s="54">
        <v>570</v>
      </c>
      <c r="G1979" s="53" t="s">
        <v>56</v>
      </c>
      <c r="H1979" s="53" t="s">
        <v>82</v>
      </c>
      <c r="I1979" s="52">
        <v>7</v>
      </c>
      <c r="J1979" s="53" t="s">
        <v>58</v>
      </c>
      <c r="K1979" s="55">
        <v>44835</v>
      </c>
      <c r="L1979" s="56">
        <v>3447</v>
      </c>
      <c r="M1979" s="56">
        <v>4388</v>
      </c>
      <c r="N1979" s="56">
        <v>2072</v>
      </c>
      <c r="O1979" s="56">
        <v>0</v>
      </c>
      <c r="P1979" s="57">
        <v>398</v>
      </c>
      <c r="Q1979" s="58">
        <v>0</v>
      </c>
      <c r="R1979" s="57">
        <v>398</v>
      </c>
      <c r="S1979" s="57">
        <v>793</v>
      </c>
      <c r="T1979" s="58">
        <v>0</v>
      </c>
      <c r="U1979" s="57">
        <v>793</v>
      </c>
      <c r="V1979" s="57">
        <v>1190</v>
      </c>
      <c r="W1979" s="58">
        <v>0</v>
      </c>
      <c r="X1979" s="57">
        <v>1190</v>
      </c>
      <c r="Y1979" s="57">
        <v>0</v>
      </c>
      <c r="Z1979" s="58"/>
      <c r="AA1979" s="57">
        <v>0</v>
      </c>
      <c r="AB1979" s="57">
        <v>7317270</v>
      </c>
      <c r="AC1979" s="53" t="str">
        <f t="shared" si="23298"/>
        <v>Registro Valido</v>
      </c>
      <c r="AD1979" s="57">
        <f t="shared" ref="AD1979" si="23871">IF(OR(ISERROR(VLOOKUP(CONCATENATE("ALI_",$C1979,"_SEG_",$I1979,"_PROV_",$D1979),Catalogo_Precios,AD$8,FALSE)),L1979=0),0,VLOOKUP(CONCATENATE("ALI_",$C1979,"_SEG_",$I1979,"_PROV_",$D1979),Catalogo_Precios,AD$8,FALSE))</f>
        <v>398</v>
      </c>
      <c r="AE1979" s="57">
        <f t="shared" ref="AE1979" si="23872">IF(OR(ISERROR(VLOOKUP(CONCATENATE("ALI_",$C1979,"_SEG_",$I1979,"_PROV_",$D1979),Catalogo_Precios,AE$8,FALSE)),M1979=0),0,VLOOKUP(CONCATENATE("ALI_",$C1979,"_SEG_",$I1979,"_PROV_",$D1979),Catalogo_Precios,AE$8,FALSE))</f>
        <v>793</v>
      </c>
      <c r="AF1979" s="57">
        <f t="shared" ref="AF1979" si="23873">IF(OR(ISERROR(VLOOKUP(CONCATENATE("ALI_",$C1979,"_SEG_",$I1979,"_PROV_",$D1979),Catalogo_Precios,AF$8,FALSE)),N1979=0),0,VLOOKUP(CONCATENATE("ALI_",$C1979,"_SEG_",$I1979,"_PROV_",$D1979),Catalogo_Precios,AF$8,FALSE))</f>
        <v>1190</v>
      </c>
      <c r="AG1979" s="57">
        <f t="shared" ref="AG1979" si="23874">IF(OR(ISERROR(VLOOKUP(CONCATENATE("ALI_",$C1979,"_SEG_",$I1979,"_PROV_",$D1979),Catalogo_Precios,AG$8,FALSE)),O1979=0),0,VLOOKUP(CONCATENATE("ALI_",$C1979,"_SEG_",$I1979,"_PROV_",$D1979),Catalogo_Precios,AG$8,FALSE))</f>
        <v>0</v>
      </c>
      <c r="AH1979" s="57">
        <f t="shared" ref="AH1979" si="23875">IF(OR(ISERROR(VLOOKUP(CONCATENATE("ALI_",$C1979,"_SEG_",$I1979,"_PROV_",$D1979),Catalogo_Precios,AH$8,FALSE)),L1979=0),0,VLOOKUP(CONCATENATE("ALI_",$C1979,"_SEG_",$I1979,"_PROV_",$D1979),Catalogo_Precios,AH$8,FALSE))</f>
        <v>396</v>
      </c>
      <c r="AI1979" s="57">
        <f t="shared" ref="AI1979" si="23876">IF(OR(ISERROR(VLOOKUP(CONCATENATE("ALI_",$C1979,"_SEG_",$I1979,"_PROV_",$D1979),Catalogo_Precios,AI$8,FALSE)),M1979=0),0,VLOOKUP(CONCATENATE("ALI_",$C1979,"_SEG_",$I1979,"_PROV_",$D1979),Catalogo_Precios,AI$8,FALSE))</f>
        <v>789</v>
      </c>
      <c r="AJ1979" s="57">
        <f t="shared" ref="AJ1979" si="23877">IF(OR(ISERROR(VLOOKUP(CONCATENATE("ALI_",$C1979,"_SEG_",$I1979,"_PROV_",$D1979),Catalogo_Precios,AJ$8,FALSE)),N1979=0),0,VLOOKUP(CONCATENATE("ALI_",$C1979,"_SEG_",$I1979,"_PROV_",$D1979),Catalogo_Precios,AJ$8,FALSE))</f>
        <v>1183</v>
      </c>
      <c r="AK1979" s="57">
        <f t="shared" ref="AK1979" si="23878">IF(OR(ISERROR(VLOOKUP(CONCATENATE("ALI_",$C1979,"_SEG_",$I1979,"_PROV_",$D1979),Catalogo_Precios,AK$8,FALSE)),O1979=0),0,VLOOKUP(CONCATENATE("ALI_",$C1979,"_SEG_",$I1979,"_PROV_",$D1979),Catalogo_Precios,AK$8,FALSE))</f>
        <v>0</v>
      </c>
      <c r="AL1979" s="53"/>
      <c r="AM1979" s="59" t="str">
        <f t="shared" si="23307"/>
        <v>ALI_61_SEG_7</v>
      </c>
      <c r="AN1979" s="59" t="str">
        <f t="shared" si="23308"/>
        <v>ALI_61_SEG_7_VAL_7317270</v>
      </c>
      <c r="AO1979" s="60">
        <f t="shared" ref="AO1979" si="23879">IF(OR(AB1979="",AB1979=0),0,COUNTIF(Codificacion,AM1979))</f>
        <v>4</v>
      </c>
      <c r="AP1979" s="61">
        <f t="array" ref="AP1979">MIN(IF(Codificacion=AM1979,Total_Cotizacion,""))</f>
        <v>5822656</v>
      </c>
      <c r="AQ1979" s="62" t="b">
        <f t="shared" si="23310"/>
        <v>0</v>
      </c>
      <c r="AR1979" s="51" t="str">
        <f t="shared" ref="AR1979" si="23880">IF(COUNTIF(Codificacion2,CONCATENATE(AM1979,"_VAL_",AB1979))&gt;1,"Empate","")</f>
        <v/>
      </c>
      <c r="AS1979" s="63" t="str">
        <f t="shared" si="23808"/>
        <v/>
      </c>
      <c r="AT1979" s="59" t="str">
        <f t="shared" si="23312"/>
        <v>ALI_61_SEG_7_</v>
      </c>
      <c r="AU1979" s="63">
        <f t="shared" ref="AU1979" si="23881">IF(AND(COUNTIF(Codificacion3,AT1979)&lt;AO1979),1,COUNTIF(Codificacion3,AT1979))</f>
        <v>1</v>
      </c>
      <c r="AV1979" s="62" t="str">
        <f t="shared" si="23314"/>
        <v>No Seleccionada</v>
      </c>
      <c r="AW1979" s="53"/>
      <c r="AX1979" s="51" t="str">
        <f t="shared" si="23315"/>
        <v>ALI_61_SEG_7FALSO</v>
      </c>
      <c r="AY1979" s="51">
        <f t="shared" si="23296"/>
        <v>3</v>
      </c>
      <c r="AZ1979" s="64" t="b">
        <f t="shared" si="23316"/>
        <v>0</v>
      </c>
    </row>
    <row r="1980" spans="1:52" x14ac:dyDescent="0.2">
      <c r="A1980" s="50" t="b">
        <f t="shared" si="23259"/>
        <v>0</v>
      </c>
      <c r="B1980" s="51" t="s">
        <v>156</v>
      </c>
      <c r="C1980" s="52">
        <v>61</v>
      </c>
      <c r="D1980" s="52">
        <f t="shared" ref="D1980" si="23882">IF(ISERROR(VLOOKUP(E1980,Proveedores,2,FALSE)),"",VLOOKUP(E1980,Proveedores,2,FALSE))</f>
        <v>2095</v>
      </c>
      <c r="E1980" s="53" t="s">
        <v>157</v>
      </c>
      <c r="F1980" s="54">
        <v>571</v>
      </c>
      <c r="G1980" s="53" t="s">
        <v>56</v>
      </c>
      <c r="H1980" s="53" t="s">
        <v>82</v>
      </c>
      <c r="I1980" s="52">
        <v>8</v>
      </c>
      <c r="J1980" s="53" t="s">
        <v>58</v>
      </c>
      <c r="K1980" s="55">
        <v>44835</v>
      </c>
      <c r="L1980" s="56">
        <v>3327</v>
      </c>
      <c r="M1980" s="56">
        <v>4236</v>
      </c>
      <c r="N1980" s="56">
        <v>2000</v>
      </c>
      <c r="O1980" s="56">
        <v>0</v>
      </c>
      <c r="P1980" s="57">
        <v>398</v>
      </c>
      <c r="Q1980" s="58">
        <v>0</v>
      </c>
      <c r="R1980" s="57">
        <v>398</v>
      </c>
      <c r="S1980" s="57">
        <v>793</v>
      </c>
      <c r="T1980" s="58">
        <v>0</v>
      </c>
      <c r="U1980" s="57">
        <v>793</v>
      </c>
      <c r="V1980" s="57">
        <v>1190</v>
      </c>
      <c r="W1980" s="58">
        <v>0</v>
      </c>
      <c r="X1980" s="57">
        <v>1190</v>
      </c>
      <c r="Y1980" s="57">
        <v>0</v>
      </c>
      <c r="Z1980" s="58"/>
      <c r="AA1980" s="57">
        <v>0</v>
      </c>
      <c r="AB1980" s="57">
        <v>7063294</v>
      </c>
      <c r="AC1980" s="53" t="str">
        <f t="shared" si="23298"/>
        <v>Registro Valido</v>
      </c>
      <c r="AD1980" s="57">
        <f t="shared" ref="AD1980" si="23883">IF(OR(ISERROR(VLOOKUP(CONCATENATE("ALI_",$C1980,"_SEG_",$I1980,"_PROV_",$D1980),Catalogo_Precios,AD$8,FALSE)),L1980=0),0,VLOOKUP(CONCATENATE("ALI_",$C1980,"_SEG_",$I1980,"_PROV_",$D1980),Catalogo_Precios,AD$8,FALSE))</f>
        <v>398</v>
      </c>
      <c r="AE1980" s="57">
        <f t="shared" ref="AE1980" si="23884">IF(OR(ISERROR(VLOOKUP(CONCATENATE("ALI_",$C1980,"_SEG_",$I1980,"_PROV_",$D1980),Catalogo_Precios,AE$8,FALSE)),M1980=0),0,VLOOKUP(CONCATENATE("ALI_",$C1980,"_SEG_",$I1980,"_PROV_",$D1980),Catalogo_Precios,AE$8,FALSE))</f>
        <v>793</v>
      </c>
      <c r="AF1980" s="57">
        <f t="shared" ref="AF1980" si="23885">IF(OR(ISERROR(VLOOKUP(CONCATENATE("ALI_",$C1980,"_SEG_",$I1980,"_PROV_",$D1980),Catalogo_Precios,AF$8,FALSE)),N1980=0),0,VLOOKUP(CONCATENATE("ALI_",$C1980,"_SEG_",$I1980,"_PROV_",$D1980),Catalogo_Precios,AF$8,FALSE))</f>
        <v>1190</v>
      </c>
      <c r="AG1980" s="57">
        <f t="shared" ref="AG1980" si="23886">IF(OR(ISERROR(VLOOKUP(CONCATENATE("ALI_",$C1980,"_SEG_",$I1980,"_PROV_",$D1980),Catalogo_Precios,AG$8,FALSE)),O1980=0),0,VLOOKUP(CONCATENATE("ALI_",$C1980,"_SEG_",$I1980,"_PROV_",$D1980),Catalogo_Precios,AG$8,FALSE))</f>
        <v>0</v>
      </c>
      <c r="AH1980" s="57">
        <f t="shared" ref="AH1980" si="23887">IF(OR(ISERROR(VLOOKUP(CONCATENATE("ALI_",$C1980,"_SEG_",$I1980,"_PROV_",$D1980),Catalogo_Precios,AH$8,FALSE)),L1980=0),0,VLOOKUP(CONCATENATE("ALI_",$C1980,"_SEG_",$I1980,"_PROV_",$D1980),Catalogo_Precios,AH$8,FALSE))</f>
        <v>396</v>
      </c>
      <c r="AI1980" s="57">
        <f t="shared" ref="AI1980" si="23888">IF(OR(ISERROR(VLOOKUP(CONCATENATE("ALI_",$C1980,"_SEG_",$I1980,"_PROV_",$D1980),Catalogo_Precios,AI$8,FALSE)),M1980=0),0,VLOOKUP(CONCATENATE("ALI_",$C1980,"_SEG_",$I1980,"_PROV_",$D1980),Catalogo_Precios,AI$8,FALSE))</f>
        <v>789</v>
      </c>
      <c r="AJ1980" s="57">
        <f t="shared" ref="AJ1980" si="23889">IF(OR(ISERROR(VLOOKUP(CONCATENATE("ALI_",$C1980,"_SEG_",$I1980,"_PROV_",$D1980),Catalogo_Precios,AJ$8,FALSE)),N1980=0),0,VLOOKUP(CONCATENATE("ALI_",$C1980,"_SEG_",$I1980,"_PROV_",$D1980),Catalogo_Precios,AJ$8,FALSE))</f>
        <v>1183</v>
      </c>
      <c r="AK1980" s="57">
        <f t="shared" ref="AK1980" si="23890">IF(OR(ISERROR(VLOOKUP(CONCATENATE("ALI_",$C1980,"_SEG_",$I1980,"_PROV_",$D1980),Catalogo_Precios,AK$8,FALSE)),O1980=0),0,VLOOKUP(CONCATENATE("ALI_",$C1980,"_SEG_",$I1980,"_PROV_",$D1980),Catalogo_Precios,AK$8,FALSE))</f>
        <v>0</v>
      </c>
      <c r="AL1980" s="53"/>
      <c r="AM1980" s="59" t="str">
        <f t="shared" si="23307"/>
        <v>ALI_61_SEG_8</v>
      </c>
      <c r="AN1980" s="59" t="str">
        <f t="shared" si="23308"/>
        <v>ALI_61_SEG_8_VAL_7063294</v>
      </c>
      <c r="AO1980" s="60">
        <f t="shared" ref="AO1980" si="23891">IF(OR(AB1980="",AB1980=0),0,COUNTIF(Codificacion,AM1980))</f>
        <v>4</v>
      </c>
      <c r="AP1980" s="61">
        <f t="array" ref="AP1980">MIN(IF(Codificacion=AM1980,Total_Cotizacion,""))</f>
        <v>5620556.8000000007</v>
      </c>
      <c r="AQ1980" s="62" t="b">
        <f t="shared" si="23310"/>
        <v>0</v>
      </c>
      <c r="AR1980" s="51" t="str">
        <f t="shared" ref="AR1980" si="23892">IF(COUNTIF(Codificacion2,CONCATENATE(AM1980,"_VAL_",AB1980))&gt;1,"Empate","")</f>
        <v/>
      </c>
      <c r="AS1980" s="63" t="str">
        <f t="shared" si="23808"/>
        <v/>
      </c>
      <c r="AT1980" s="59" t="str">
        <f t="shared" si="23312"/>
        <v>ALI_61_SEG_8_</v>
      </c>
      <c r="AU1980" s="63">
        <f t="shared" ref="AU1980" si="23893">IF(AND(COUNTIF(Codificacion3,AT1980)&lt;AO1980),1,COUNTIF(Codificacion3,AT1980))</f>
        <v>1</v>
      </c>
      <c r="AV1980" s="62" t="str">
        <f t="shared" si="23314"/>
        <v>No Seleccionada</v>
      </c>
      <c r="AW1980" s="53"/>
      <c r="AX1980" s="51" t="str">
        <f t="shared" si="23315"/>
        <v>ALI_61_SEG_8FALSO</v>
      </c>
      <c r="AY1980" s="51">
        <f t="shared" si="23296"/>
        <v>3</v>
      </c>
      <c r="AZ1980" s="64" t="b">
        <f t="shared" si="23316"/>
        <v>0</v>
      </c>
    </row>
    <row r="1981" spans="1:52" x14ac:dyDescent="0.2">
      <c r="A1981" s="50" t="b">
        <f t="shared" si="23259"/>
        <v>0</v>
      </c>
      <c r="B1981" s="51" t="s">
        <v>156</v>
      </c>
      <c r="C1981" s="52">
        <v>61</v>
      </c>
      <c r="D1981" s="52">
        <f t="shared" ref="D1981" si="23894">IF(ISERROR(VLOOKUP(E1981,Proveedores,2,FALSE)),"",VLOOKUP(E1981,Proveedores,2,FALSE))</f>
        <v>2095</v>
      </c>
      <c r="E1981" s="53" t="s">
        <v>157</v>
      </c>
      <c r="F1981" s="54">
        <v>572</v>
      </c>
      <c r="G1981" s="53" t="s">
        <v>56</v>
      </c>
      <c r="H1981" s="53" t="s">
        <v>82</v>
      </c>
      <c r="I1981" s="52">
        <v>9</v>
      </c>
      <c r="J1981" s="53" t="s">
        <v>58</v>
      </c>
      <c r="K1981" s="55">
        <v>44835</v>
      </c>
      <c r="L1981" s="56">
        <v>3364</v>
      </c>
      <c r="M1981" s="56">
        <v>4280</v>
      </c>
      <c r="N1981" s="56">
        <v>2021</v>
      </c>
      <c r="O1981" s="56">
        <v>0</v>
      </c>
      <c r="P1981" s="57">
        <v>398</v>
      </c>
      <c r="Q1981" s="58">
        <v>0</v>
      </c>
      <c r="R1981" s="57">
        <v>398</v>
      </c>
      <c r="S1981" s="57">
        <v>793</v>
      </c>
      <c r="T1981" s="58">
        <v>0</v>
      </c>
      <c r="U1981" s="57">
        <v>793</v>
      </c>
      <c r="V1981" s="57">
        <v>1190</v>
      </c>
      <c r="W1981" s="58">
        <v>0</v>
      </c>
      <c r="X1981" s="57">
        <v>1190</v>
      </c>
      <c r="Y1981" s="57">
        <v>0</v>
      </c>
      <c r="Z1981" s="58"/>
      <c r="AA1981" s="57">
        <v>0</v>
      </c>
      <c r="AB1981" s="57">
        <v>7137902</v>
      </c>
      <c r="AC1981" s="53" t="str">
        <f t="shared" si="23298"/>
        <v>Registro Valido</v>
      </c>
      <c r="AD1981" s="57">
        <f t="shared" ref="AD1981" si="23895">IF(OR(ISERROR(VLOOKUP(CONCATENATE("ALI_",$C1981,"_SEG_",$I1981,"_PROV_",$D1981),Catalogo_Precios,AD$8,FALSE)),L1981=0),0,VLOOKUP(CONCATENATE("ALI_",$C1981,"_SEG_",$I1981,"_PROV_",$D1981),Catalogo_Precios,AD$8,FALSE))</f>
        <v>398</v>
      </c>
      <c r="AE1981" s="57">
        <f t="shared" ref="AE1981" si="23896">IF(OR(ISERROR(VLOOKUP(CONCATENATE("ALI_",$C1981,"_SEG_",$I1981,"_PROV_",$D1981),Catalogo_Precios,AE$8,FALSE)),M1981=0),0,VLOOKUP(CONCATENATE("ALI_",$C1981,"_SEG_",$I1981,"_PROV_",$D1981),Catalogo_Precios,AE$8,FALSE))</f>
        <v>793</v>
      </c>
      <c r="AF1981" s="57">
        <f t="shared" ref="AF1981" si="23897">IF(OR(ISERROR(VLOOKUP(CONCATENATE("ALI_",$C1981,"_SEG_",$I1981,"_PROV_",$D1981),Catalogo_Precios,AF$8,FALSE)),N1981=0),0,VLOOKUP(CONCATENATE("ALI_",$C1981,"_SEG_",$I1981,"_PROV_",$D1981),Catalogo_Precios,AF$8,FALSE))</f>
        <v>1190</v>
      </c>
      <c r="AG1981" s="57">
        <f t="shared" ref="AG1981" si="23898">IF(OR(ISERROR(VLOOKUP(CONCATENATE("ALI_",$C1981,"_SEG_",$I1981,"_PROV_",$D1981),Catalogo_Precios,AG$8,FALSE)),O1981=0),0,VLOOKUP(CONCATENATE("ALI_",$C1981,"_SEG_",$I1981,"_PROV_",$D1981),Catalogo_Precios,AG$8,FALSE))</f>
        <v>0</v>
      </c>
      <c r="AH1981" s="57">
        <f t="shared" ref="AH1981" si="23899">IF(OR(ISERROR(VLOOKUP(CONCATENATE("ALI_",$C1981,"_SEG_",$I1981,"_PROV_",$D1981),Catalogo_Precios,AH$8,FALSE)),L1981=0),0,VLOOKUP(CONCATENATE("ALI_",$C1981,"_SEG_",$I1981,"_PROV_",$D1981),Catalogo_Precios,AH$8,FALSE))</f>
        <v>396</v>
      </c>
      <c r="AI1981" s="57">
        <f t="shared" ref="AI1981" si="23900">IF(OR(ISERROR(VLOOKUP(CONCATENATE("ALI_",$C1981,"_SEG_",$I1981,"_PROV_",$D1981),Catalogo_Precios,AI$8,FALSE)),M1981=0),0,VLOOKUP(CONCATENATE("ALI_",$C1981,"_SEG_",$I1981,"_PROV_",$D1981),Catalogo_Precios,AI$8,FALSE))</f>
        <v>789</v>
      </c>
      <c r="AJ1981" s="57">
        <f t="shared" ref="AJ1981" si="23901">IF(OR(ISERROR(VLOOKUP(CONCATENATE("ALI_",$C1981,"_SEG_",$I1981,"_PROV_",$D1981),Catalogo_Precios,AJ$8,FALSE)),N1981=0),0,VLOOKUP(CONCATENATE("ALI_",$C1981,"_SEG_",$I1981,"_PROV_",$D1981),Catalogo_Precios,AJ$8,FALSE))</f>
        <v>1183</v>
      </c>
      <c r="AK1981" s="57">
        <f t="shared" ref="AK1981" si="23902">IF(OR(ISERROR(VLOOKUP(CONCATENATE("ALI_",$C1981,"_SEG_",$I1981,"_PROV_",$D1981),Catalogo_Precios,AK$8,FALSE)),O1981=0),0,VLOOKUP(CONCATENATE("ALI_",$C1981,"_SEG_",$I1981,"_PROV_",$D1981),Catalogo_Precios,AK$8,FALSE))</f>
        <v>0</v>
      </c>
      <c r="AL1981" s="53"/>
      <c r="AM1981" s="59" t="str">
        <f t="shared" si="23307"/>
        <v>ALI_61_SEG_9</v>
      </c>
      <c r="AN1981" s="59" t="str">
        <f t="shared" si="23308"/>
        <v>ALI_61_SEG_9_VAL_7137902</v>
      </c>
      <c r="AO1981" s="60">
        <f t="shared" ref="AO1981" si="23903">IF(OR(AB1981="",AB1981=0),0,COUNTIF(Codificacion,AM1981))</f>
        <v>4</v>
      </c>
      <c r="AP1981" s="61">
        <f t="array" ref="AP1981">MIN(IF(Codificacion=AM1981,Total_Cotizacion,""))</f>
        <v>5679925.5999999996</v>
      </c>
      <c r="AQ1981" s="62" t="b">
        <f t="shared" si="23310"/>
        <v>0</v>
      </c>
      <c r="AR1981" s="51" t="str">
        <f t="shared" ref="AR1981" si="23904">IF(COUNTIF(Codificacion2,CONCATENATE(AM1981,"_VAL_",AB1981))&gt;1,"Empate","")</f>
        <v/>
      </c>
      <c r="AS1981" s="63" t="str">
        <f t="shared" si="23808"/>
        <v/>
      </c>
      <c r="AT1981" s="59" t="str">
        <f t="shared" si="23312"/>
        <v>ALI_61_SEG_9_</v>
      </c>
      <c r="AU1981" s="63">
        <f t="shared" ref="AU1981" si="23905">IF(AND(COUNTIF(Codificacion3,AT1981)&lt;AO1981),1,COUNTIF(Codificacion3,AT1981))</f>
        <v>1</v>
      </c>
      <c r="AV1981" s="62" t="str">
        <f t="shared" si="23314"/>
        <v>No Seleccionada</v>
      </c>
      <c r="AW1981" s="53"/>
      <c r="AX1981" s="51" t="str">
        <f t="shared" si="23315"/>
        <v>ALI_61_SEG_9FALSO</v>
      </c>
      <c r="AY1981" s="51">
        <f t="shared" si="23296"/>
        <v>3</v>
      </c>
      <c r="AZ1981" s="64" t="b">
        <f t="shared" si="23316"/>
        <v>0</v>
      </c>
    </row>
    <row r="1982" spans="1:52" x14ac:dyDescent="0.2">
      <c r="A1982" s="50" t="b">
        <f t="shared" si="23259"/>
        <v>0</v>
      </c>
      <c r="B1982" s="51" t="s">
        <v>156</v>
      </c>
      <c r="C1982" s="52">
        <v>61</v>
      </c>
      <c r="D1982" s="52">
        <f t="shared" ref="D1982" si="23906">IF(ISERROR(VLOOKUP(E1982,Proveedores,2,FALSE)),"",VLOOKUP(E1982,Proveedores,2,FALSE))</f>
        <v>2095</v>
      </c>
      <c r="E1982" s="53" t="s">
        <v>157</v>
      </c>
      <c r="F1982" s="54">
        <v>573</v>
      </c>
      <c r="G1982" s="53" t="s">
        <v>56</v>
      </c>
      <c r="H1982" s="53" t="s">
        <v>82</v>
      </c>
      <c r="I1982" s="52">
        <v>10</v>
      </c>
      <c r="J1982" s="53" t="s">
        <v>58</v>
      </c>
      <c r="K1982" s="55">
        <v>44835</v>
      </c>
      <c r="L1982" s="56">
        <v>3367</v>
      </c>
      <c r="M1982" s="56">
        <v>4286</v>
      </c>
      <c r="N1982" s="56">
        <v>2024</v>
      </c>
      <c r="O1982" s="56">
        <v>0</v>
      </c>
      <c r="P1982" s="57">
        <v>398</v>
      </c>
      <c r="Q1982" s="58">
        <v>0</v>
      </c>
      <c r="R1982" s="57">
        <v>398</v>
      </c>
      <c r="S1982" s="57">
        <v>793</v>
      </c>
      <c r="T1982" s="58">
        <v>0</v>
      </c>
      <c r="U1982" s="57">
        <v>793</v>
      </c>
      <c r="V1982" s="57">
        <v>1190</v>
      </c>
      <c r="W1982" s="58">
        <v>0</v>
      </c>
      <c r="X1982" s="57">
        <v>1190</v>
      </c>
      <c r="Y1982" s="57">
        <v>0</v>
      </c>
      <c r="Z1982" s="58"/>
      <c r="AA1982" s="57">
        <v>0</v>
      </c>
      <c r="AB1982" s="57">
        <v>7147424</v>
      </c>
      <c r="AC1982" s="53" t="str">
        <f t="shared" si="23298"/>
        <v>Registro Valido</v>
      </c>
      <c r="AD1982" s="57">
        <f t="shared" ref="AD1982" si="23907">IF(OR(ISERROR(VLOOKUP(CONCATENATE("ALI_",$C1982,"_SEG_",$I1982,"_PROV_",$D1982),Catalogo_Precios,AD$8,FALSE)),L1982=0),0,VLOOKUP(CONCATENATE("ALI_",$C1982,"_SEG_",$I1982,"_PROV_",$D1982),Catalogo_Precios,AD$8,FALSE))</f>
        <v>398</v>
      </c>
      <c r="AE1982" s="57">
        <f t="shared" ref="AE1982" si="23908">IF(OR(ISERROR(VLOOKUP(CONCATENATE("ALI_",$C1982,"_SEG_",$I1982,"_PROV_",$D1982),Catalogo_Precios,AE$8,FALSE)),M1982=0),0,VLOOKUP(CONCATENATE("ALI_",$C1982,"_SEG_",$I1982,"_PROV_",$D1982),Catalogo_Precios,AE$8,FALSE))</f>
        <v>793</v>
      </c>
      <c r="AF1982" s="57">
        <f t="shared" ref="AF1982" si="23909">IF(OR(ISERROR(VLOOKUP(CONCATENATE("ALI_",$C1982,"_SEG_",$I1982,"_PROV_",$D1982),Catalogo_Precios,AF$8,FALSE)),N1982=0),0,VLOOKUP(CONCATENATE("ALI_",$C1982,"_SEG_",$I1982,"_PROV_",$D1982),Catalogo_Precios,AF$8,FALSE))</f>
        <v>1190</v>
      </c>
      <c r="AG1982" s="57">
        <f t="shared" ref="AG1982" si="23910">IF(OR(ISERROR(VLOOKUP(CONCATENATE("ALI_",$C1982,"_SEG_",$I1982,"_PROV_",$D1982),Catalogo_Precios,AG$8,FALSE)),O1982=0),0,VLOOKUP(CONCATENATE("ALI_",$C1982,"_SEG_",$I1982,"_PROV_",$D1982),Catalogo_Precios,AG$8,FALSE))</f>
        <v>0</v>
      </c>
      <c r="AH1982" s="57">
        <f t="shared" ref="AH1982" si="23911">IF(OR(ISERROR(VLOOKUP(CONCATENATE("ALI_",$C1982,"_SEG_",$I1982,"_PROV_",$D1982),Catalogo_Precios,AH$8,FALSE)),L1982=0),0,VLOOKUP(CONCATENATE("ALI_",$C1982,"_SEG_",$I1982,"_PROV_",$D1982),Catalogo_Precios,AH$8,FALSE))</f>
        <v>396</v>
      </c>
      <c r="AI1982" s="57">
        <f t="shared" ref="AI1982" si="23912">IF(OR(ISERROR(VLOOKUP(CONCATENATE("ALI_",$C1982,"_SEG_",$I1982,"_PROV_",$D1982),Catalogo_Precios,AI$8,FALSE)),M1982=0),0,VLOOKUP(CONCATENATE("ALI_",$C1982,"_SEG_",$I1982,"_PROV_",$D1982),Catalogo_Precios,AI$8,FALSE))</f>
        <v>789</v>
      </c>
      <c r="AJ1982" s="57">
        <f t="shared" ref="AJ1982" si="23913">IF(OR(ISERROR(VLOOKUP(CONCATENATE("ALI_",$C1982,"_SEG_",$I1982,"_PROV_",$D1982),Catalogo_Precios,AJ$8,FALSE)),N1982=0),0,VLOOKUP(CONCATENATE("ALI_",$C1982,"_SEG_",$I1982,"_PROV_",$D1982),Catalogo_Precios,AJ$8,FALSE))</f>
        <v>1183</v>
      </c>
      <c r="AK1982" s="57">
        <f t="shared" ref="AK1982" si="23914">IF(OR(ISERROR(VLOOKUP(CONCATENATE("ALI_",$C1982,"_SEG_",$I1982,"_PROV_",$D1982),Catalogo_Precios,AK$8,FALSE)),O1982=0),0,VLOOKUP(CONCATENATE("ALI_",$C1982,"_SEG_",$I1982,"_PROV_",$D1982),Catalogo_Precios,AK$8,FALSE))</f>
        <v>0</v>
      </c>
      <c r="AL1982" s="53"/>
      <c r="AM1982" s="59" t="str">
        <f t="shared" si="23307"/>
        <v>ALI_61_SEG_10</v>
      </c>
      <c r="AN1982" s="59" t="str">
        <f t="shared" si="23308"/>
        <v>ALI_61_SEG_10_VAL_7147424</v>
      </c>
      <c r="AO1982" s="60">
        <f t="shared" ref="AO1982" si="23915">IF(OR(AB1982="",AB1982=0),0,COUNTIF(Codificacion,AM1982))</f>
        <v>4</v>
      </c>
      <c r="AP1982" s="61">
        <f t="array" ref="AP1982">MIN(IF(Codificacion=AM1982,Total_Cotizacion,""))</f>
        <v>5687502.4000000004</v>
      </c>
      <c r="AQ1982" s="62" t="b">
        <f t="shared" si="23310"/>
        <v>0</v>
      </c>
      <c r="AR1982" s="51" t="str">
        <f t="shared" ref="AR1982" si="23916">IF(COUNTIF(Codificacion2,CONCATENATE(AM1982,"_VAL_",AB1982))&gt;1,"Empate","")</f>
        <v/>
      </c>
      <c r="AS1982" s="63" t="str">
        <f t="shared" si="23808"/>
        <v/>
      </c>
      <c r="AT1982" s="59" t="str">
        <f t="shared" si="23312"/>
        <v>ALI_61_SEG_10_</v>
      </c>
      <c r="AU1982" s="63">
        <f t="shared" ref="AU1982" si="23917">IF(AND(COUNTIF(Codificacion3,AT1982)&lt;AO1982),1,COUNTIF(Codificacion3,AT1982))</f>
        <v>1</v>
      </c>
      <c r="AV1982" s="62" t="str">
        <f t="shared" si="23314"/>
        <v>No Seleccionada</v>
      </c>
      <c r="AW1982" s="53"/>
      <c r="AX1982" s="51" t="str">
        <f t="shared" si="23315"/>
        <v>ALI_61_SEG_10FALSO</v>
      </c>
      <c r="AY1982" s="51">
        <f t="shared" si="23296"/>
        <v>3</v>
      </c>
      <c r="AZ1982" s="64" t="b">
        <f t="shared" si="23316"/>
        <v>0</v>
      </c>
    </row>
    <row r="1983" spans="1:52" x14ac:dyDescent="0.2">
      <c r="A1983" s="50" t="b">
        <f t="shared" si="23259"/>
        <v>0</v>
      </c>
      <c r="B1983" s="51" t="s">
        <v>156</v>
      </c>
      <c r="C1983" s="52">
        <v>61</v>
      </c>
      <c r="D1983" s="52">
        <f t="shared" ref="D1983" si="23918">IF(ISERROR(VLOOKUP(E1983,Proveedores,2,FALSE)),"",VLOOKUP(E1983,Proveedores,2,FALSE))</f>
        <v>2095</v>
      </c>
      <c r="E1983" s="53" t="s">
        <v>157</v>
      </c>
      <c r="F1983" s="54">
        <v>574</v>
      </c>
      <c r="G1983" s="53" t="s">
        <v>56</v>
      </c>
      <c r="H1983" s="53" t="s">
        <v>82</v>
      </c>
      <c r="I1983" s="52">
        <v>11</v>
      </c>
      <c r="J1983" s="53" t="s">
        <v>58</v>
      </c>
      <c r="K1983" s="55">
        <v>44835</v>
      </c>
      <c r="L1983" s="56">
        <v>3315</v>
      </c>
      <c r="M1983" s="56">
        <v>4221</v>
      </c>
      <c r="N1983" s="56">
        <v>1993</v>
      </c>
      <c r="O1983" s="56">
        <v>0</v>
      </c>
      <c r="P1983" s="57">
        <v>398</v>
      </c>
      <c r="Q1983" s="58">
        <v>0</v>
      </c>
      <c r="R1983" s="57">
        <v>398</v>
      </c>
      <c r="S1983" s="57">
        <v>793</v>
      </c>
      <c r="T1983" s="58">
        <v>0</v>
      </c>
      <c r="U1983" s="57">
        <v>793</v>
      </c>
      <c r="V1983" s="57">
        <v>1190</v>
      </c>
      <c r="W1983" s="58">
        <v>0</v>
      </c>
      <c r="X1983" s="57">
        <v>1190</v>
      </c>
      <c r="Y1983" s="57">
        <v>0</v>
      </c>
      <c r="Z1983" s="58"/>
      <c r="AA1983" s="57">
        <v>0</v>
      </c>
      <c r="AB1983" s="57">
        <v>7038293</v>
      </c>
      <c r="AC1983" s="53" t="str">
        <f t="shared" si="23298"/>
        <v>Registro Valido</v>
      </c>
      <c r="AD1983" s="57">
        <f t="shared" ref="AD1983" si="23919">IF(OR(ISERROR(VLOOKUP(CONCATENATE("ALI_",$C1983,"_SEG_",$I1983,"_PROV_",$D1983),Catalogo_Precios,AD$8,FALSE)),L1983=0),0,VLOOKUP(CONCATENATE("ALI_",$C1983,"_SEG_",$I1983,"_PROV_",$D1983),Catalogo_Precios,AD$8,FALSE))</f>
        <v>398</v>
      </c>
      <c r="AE1983" s="57">
        <f t="shared" ref="AE1983" si="23920">IF(OR(ISERROR(VLOOKUP(CONCATENATE("ALI_",$C1983,"_SEG_",$I1983,"_PROV_",$D1983),Catalogo_Precios,AE$8,FALSE)),M1983=0),0,VLOOKUP(CONCATENATE("ALI_",$C1983,"_SEG_",$I1983,"_PROV_",$D1983),Catalogo_Precios,AE$8,FALSE))</f>
        <v>793</v>
      </c>
      <c r="AF1983" s="57">
        <f t="shared" ref="AF1983" si="23921">IF(OR(ISERROR(VLOOKUP(CONCATENATE("ALI_",$C1983,"_SEG_",$I1983,"_PROV_",$D1983),Catalogo_Precios,AF$8,FALSE)),N1983=0),0,VLOOKUP(CONCATENATE("ALI_",$C1983,"_SEG_",$I1983,"_PROV_",$D1983),Catalogo_Precios,AF$8,FALSE))</f>
        <v>1190</v>
      </c>
      <c r="AG1983" s="57">
        <f t="shared" ref="AG1983" si="23922">IF(OR(ISERROR(VLOOKUP(CONCATENATE("ALI_",$C1983,"_SEG_",$I1983,"_PROV_",$D1983),Catalogo_Precios,AG$8,FALSE)),O1983=0),0,VLOOKUP(CONCATENATE("ALI_",$C1983,"_SEG_",$I1983,"_PROV_",$D1983),Catalogo_Precios,AG$8,FALSE))</f>
        <v>0</v>
      </c>
      <c r="AH1983" s="57">
        <f t="shared" ref="AH1983" si="23923">IF(OR(ISERROR(VLOOKUP(CONCATENATE("ALI_",$C1983,"_SEG_",$I1983,"_PROV_",$D1983),Catalogo_Precios,AH$8,FALSE)),L1983=0),0,VLOOKUP(CONCATENATE("ALI_",$C1983,"_SEG_",$I1983,"_PROV_",$D1983),Catalogo_Precios,AH$8,FALSE))</f>
        <v>396</v>
      </c>
      <c r="AI1983" s="57">
        <f t="shared" ref="AI1983" si="23924">IF(OR(ISERROR(VLOOKUP(CONCATENATE("ALI_",$C1983,"_SEG_",$I1983,"_PROV_",$D1983),Catalogo_Precios,AI$8,FALSE)),M1983=0),0,VLOOKUP(CONCATENATE("ALI_",$C1983,"_SEG_",$I1983,"_PROV_",$D1983),Catalogo_Precios,AI$8,FALSE))</f>
        <v>789</v>
      </c>
      <c r="AJ1983" s="57">
        <f t="shared" ref="AJ1983" si="23925">IF(OR(ISERROR(VLOOKUP(CONCATENATE("ALI_",$C1983,"_SEG_",$I1983,"_PROV_",$D1983),Catalogo_Precios,AJ$8,FALSE)),N1983=0),0,VLOOKUP(CONCATENATE("ALI_",$C1983,"_SEG_",$I1983,"_PROV_",$D1983),Catalogo_Precios,AJ$8,FALSE))</f>
        <v>1183</v>
      </c>
      <c r="AK1983" s="57">
        <f t="shared" ref="AK1983" si="23926">IF(OR(ISERROR(VLOOKUP(CONCATENATE("ALI_",$C1983,"_SEG_",$I1983,"_PROV_",$D1983),Catalogo_Precios,AK$8,FALSE)),O1983=0),0,VLOOKUP(CONCATENATE("ALI_",$C1983,"_SEG_",$I1983,"_PROV_",$D1983),Catalogo_Precios,AK$8,FALSE))</f>
        <v>0</v>
      </c>
      <c r="AL1983" s="53"/>
      <c r="AM1983" s="59" t="str">
        <f t="shared" si="23307"/>
        <v>ALI_61_SEG_11</v>
      </c>
      <c r="AN1983" s="59" t="str">
        <f t="shared" si="23308"/>
        <v>ALI_61_SEG_11_VAL_7038293</v>
      </c>
      <c r="AO1983" s="60">
        <f t="shared" ref="AO1983" si="23927">IF(OR(AB1983="",AB1983=0),0,COUNTIF(Codificacion,AM1983))</f>
        <v>4</v>
      </c>
      <c r="AP1983" s="61">
        <f t="array" ref="AP1983">MIN(IF(Codificacion=AM1983,Total_Cotizacion,""))</f>
        <v>5600662.4000000004</v>
      </c>
      <c r="AQ1983" s="62" t="b">
        <f t="shared" si="23310"/>
        <v>0</v>
      </c>
      <c r="AR1983" s="51" t="str">
        <f t="shared" ref="AR1983" si="23928">IF(COUNTIF(Codificacion2,CONCATENATE(AM1983,"_VAL_",AB1983))&gt;1,"Empate","")</f>
        <v/>
      </c>
      <c r="AS1983" s="63" t="str">
        <f t="shared" si="23808"/>
        <v/>
      </c>
      <c r="AT1983" s="59" t="str">
        <f t="shared" si="23312"/>
        <v>ALI_61_SEG_11_</v>
      </c>
      <c r="AU1983" s="63">
        <f t="shared" ref="AU1983" si="23929">IF(AND(COUNTIF(Codificacion3,AT1983)&lt;AO1983),1,COUNTIF(Codificacion3,AT1983))</f>
        <v>1</v>
      </c>
      <c r="AV1983" s="62" t="str">
        <f t="shared" si="23314"/>
        <v>No Seleccionada</v>
      </c>
      <c r="AW1983" s="53"/>
      <c r="AX1983" s="51" t="str">
        <f t="shared" si="23315"/>
        <v>ALI_61_SEG_11FALSO</v>
      </c>
      <c r="AY1983" s="51">
        <f t="shared" si="23296"/>
        <v>3</v>
      </c>
      <c r="AZ1983" s="64" t="b">
        <f t="shared" si="23316"/>
        <v>0</v>
      </c>
    </row>
    <row r="1984" spans="1:52" x14ac:dyDescent="0.2">
      <c r="A1984" s="50" t="b">
        <f t="shared" si="23259"/>
        <v>0</v>
      </c>
      <c r="B1984" s="51" t="s">
        <v>156</v>
      </c>
      <c r="C1984" s="52">
        <v>61</v>
      </c>
      <c r="D1984" s="52">
        <f t="shared" ref="D1984" si="23930">IF(ISERROR(VLOOKUP(E1984,Proveedores,2,FALSE)),"",VLOOKUP(E1984,Proveedores,2,FALSE))</f>
        <v>2095</v>
      </c>
      <c r="E1984" s="53" t="s">
        <v>157</v>
      </c>
      <c r="F1984" s="54">
        <v>575</v>
      </c>
      <c r="G1984" s="53" t="s">
        <v>56</v>
      </c>
      <c r="H1984" s="53" t="s">
        <v>82</v>
      </c>
      <c r="I1984" s="52">
        <v>12</v>
      </c>
      <c r="J1984" s="53" t="s">
        <v>58</v>
      </c>
      <c r="K1984" s="55">
        <v>44835</v>
      </c>
      <c r="L1984" s="56">
        <v>3008</v>
      </c>
      <c r="M1984" s="56">
        <v>3830</v>
      </c>
      <c r="N1984" s="56">
        <v>1808</v>
      </c>
      <c r="O1984" s="56">
        <v>0</v>
      </c>
      <c r="P1984" s="57">
        <v>398</v>
      </c>
      <c r="Q1984" s="58">
        <v>0</v>
      </c>
      <c r="R1984" s="57">
        <v>398</v>
      </c>
      <c r="S1984" s="57">
        <v>793</v>
      </c>
      <c r="T1984" s="58">
        <v>0</v>
      </c>
      <c r="U1984" s="57">
        <v>793</v>
      </c>
      <c r="V1984" s="57">
        <v>1190</v>
      </c>
      <c r="W1984" s="58">
        <v>0</v>
      </c>
      <c r="X1984" s="57">
        <v>1190</v>
      </c>
      <c r="Y1984" s="57">
        <v>0</v>
      </c>
      <c r="Z1984" s="58"/>
      <c r="AA1984" s="57">
        <v>0</v>
      </c>
      <c r="AB1984" s="57">
        <v>6385894</v>
      </c>
      <c r="AC1984" s="53" t="str">
        <f t="shared" si="23298"/>
        <v>Registro Valido</v>
      </c>
      <c r="AD1984" s="57">
        <f t="shared" ref="AD1984" si="23931">IF(OR(ISERROR(VLOOKUP(CONCATENATE("ALI_",$C1984,"_SEG_",$I1984,"_PROV_",$D1984),Catalogo_Precios,AD$8,FALSE)),L1984=0),0,VLOOKUP(CONCATENATE("ALI_",$C1984,"_SEG_",$I1984,"_PROV_",$D1984),Catalogo_Precios,AD$8,FALSE))</f>
        <v>398</v>
      </c>
      <c r="AE1984" s="57">
        <f t="shared" ref="AE1984" si="23932">IF(OR(ISERROR(VLOOKUP(CONCATENATE("ALI_",$C1984,"_SEG_",$I1984,"_PROV_",$D1984),Catalogo_Precios,AE$8,FALSE)),M1984=0),0,VLOOKUP(CONCATENATE("ALI_",$C1984,"_SEG_",$I1984,"_PROV_",$D1984),Catalogo_Precios,AE$8,FALSE))</f>
        <v>793</v>
      </c>
      <c r="AF1984" s="57">
        <f t="shared" ref="AF1984" si="23933">IF(OR(ISERROR(VLOOKUP(CONCATENATE("ALI_",$C1984,"_SEG_",$I1984,"_PROV_",$D1984),Catalogo_Precios,AF$8,FALSE)),N1984=0),0,VLOOKUP(CONCATENATE("ALI_",$C1984,"_SEG_",$I1984,"_PROV_",$D1984),Catalogo_Precios,AF$8,FALSE))</f>
        <v>1190</v>
      </c>
      <c r="AG1984" s="57">
        <f t="shared" ref="AG1984" si="23934">IF(OR(ISERROR(VLOOKUP(CONCATENATE("ALI_",$C1984,"_SEG_",$I1984,"_PROV_",$D1984),Catalogo_Precios,AG$8,FALSE)),O1984=0),0,VLOOKUP(CONCATENATE("ALI_",$C1984,"_SEG_",$I1984,"_PROV_",$D1984),Catalogo_Precios,AG$8,FALSE))</f>
        <v>0</v>
      </c>
      <c r="AH1984" s="57">
        <f t="shared" ref="AH1984" si="23935">IF(OR(ISERROR(VLOOKUP(CONCATENATE("ALI_",$C1984,"_SEG_",$I1984,"_PROV_",$D1984),Catalogo_Precios,AH$8,FALSE)),L1984=0),0,VLOOKUP(CONCATENATE("ALI_",$C1984,"_SEG_",$I1984,"_PROV_",$D1984),Catalogo_Precios,AH$8,FALSE))</f>
        <v>396</v>
      </c>
      <c r="AI1984" s="57">
        <f t="shared" ref="AI1984" si="23936">IF(OR(ISERROR(VLOOKUP(CONCATENATE("ALI_",$C1984,"_SEG_",$I1984,"_PROV_",$D1984),Catalogo_Precios,AI$8,FALSE)),M1984=0),0,VLOOKUP(CONCATENATE("ALI_",$C1984,"_SEG_",$I1984,"_PROV_",$D1984),Catalogo_Precios,AI$8,FALSE))</f>
        <v>789</v>
      </c>
      <c r="AJ1984" s="57">
        <f t="shared" ref="AJ1984" si="23937">IF(OR(ISERROR(VLOOKUP(CONCATENATE("ALI_",$C1984,"_SEG_",$I1984,"_PROV_",$D1984),Catalogo_Precios,AJ$8,FALSE)),N1984=0),0,VLOOKUP(CONCATENATE("ALI_",$C1984,"_SEG_",$I1984,"_PROV_",$D1984),Catalogo_Precios,AJ$8,FALSE))</f>
        <v>1183</v>
      </c>
      <c r="AK1984" s="57">
        <f t="shared" ref="AK1984" si="23938">IF(OR(ISERROR(VLOOKUP(CONCATENATE("ALI_",$C1984,"_SEG_",$I1984,"_PROV_",$D1984),Catalogo_Precios,AK$8,FALSE)),O1984=0),0,VLOOKUP(CONCATENATE("ALI_",$C1984,"_SEG_",$I1984,"_PROV_",$D1984),Catalogo_Precios,AK$8,FALSE))</f>
        <v>0</v>
      </c>
      <c r="AL1984" s="53"/>
      <c r="AM1984" s="59" t="str">
        <f t="shared" si="23307"/>
        <v>ALI_61_SEG_12</v>
      </c>
      <c r="AN1984" s="59" t="str">
        <f t="shared" si="23308"/>
        <v>ALI_61_SEG_12_VAL_6385894</v>
      </c>
      <c r="AO1984" s="60">
        <f t="shared" ref="AO1984" si="23939">IF(OR(AB1984="",AB1984=0),0,COUNTIF(Codificacion,AM1984))</f>
        <v>4</v>
      </c>
      <c r="AP1984" s="61">
        <f t="array" ref="AP1984">MIN(IF(Codificacion=AM1984,Total_Cotizacion,""))</f>
        <v>5081521.5999999996</v>
      </c>
      <c r="AQ1984" s="62" t="b">
        <f t="shared" si="23310"/>
        <v>0</v>
      </c>
      <c r="AR1984" s="51" t="str">
        <f t="shared" ref="AR1984" si="23940">IF(COUNTIF(Codificacion2,CONCATENATE(AM1984,"_VAL_",AB1984))&gt;1,"Empate","")</f>
        <v/>
      </c>
      <c r="AS1984" s="63" t="str">
        <f t="shared" si="23808"/>
        <v/>
      </c>
      <c r="AT1984" s="59" t="str">
        <f t="shared" si="23312"/>
        <v>ALI_61_SEG_12_</v>
      </c>
      <c r="AU1984" s="63">
        <f t="shared" ref="AU1984" si="23941">IF(AND(COUNTIF(Codificacion3,AT1984)&lt;AO1984),1,COUNTIF(Codificacion3,AT1984))</f>
        <v>1</v>
      </c>
      <c r="AV1984" s="62" t="str">
        <f t="shared" si="23314"/>
        <v>No Seleccionada</v>
      </c>
      <c r="AW1984" s="53"/>
      <c r="AX1984" s="51" t="str">
        <f t="shared" si="23315"/>
        <v>ALI_61_SEG_12FALSO</v>
      </c>
      <c r="AY1984" s="51">
        <f t="shared" si="23296"/>
        <v>3</v>
      </c>
      <c r="AZ1984" s="64" t="b">
        <f t="shared" si="23316"/>
        <v>0</v>
      </c>
    </row>
    <row r="1985" spans="1:52" x14ac:dyDescent="0.2">
      <c r="A1985" s="50" t="b">
        <f t="shared" si="23259"/>
        <v>0</v>
      </c>
      <c r="B1985" s="51" t="s">
        <v>156</v>
      </c>
      <c r="C1985" s="52">
        <v>61</v>
      </c>
      <c r="D1985" s="52">
        <f t="shared" ref="D1985" si="23942">IF(ISERROR(VLOOKUP(E1985,Proveedores,2,FALSE)),"",VLOOKUP(E1985,Proveedores,2,FALSE))</f>
        <v>2095</v>
      </c>
      <c r="E1985" s="53" t="s">
        <v>157</v>
      </c>
      <c r="F1985" s="54">
        <v>576</v>
      </c>
      <c r="G1985" s="53" t="s">
        <v>56</v>
      </c>
      <c r="H1985" s="53" t="s">
        <v>82</v>
      </c>
      <c r="I1985" s="52">
        <v>13</v>
      </c>
      <c r="J1985" s="53" t="s">
        <v>58</v>
      </c>
      <c r="K1985" s="55">
        <v>44835</v>
      </c>
      <c r="L1985" s="56">
        <v>3195</v>
      </c>
      <c r="M1985" s="56">
        <v>4068</v>
      </c>
      <c r="N1985" s="56">
        <v>1920</v>
      </c>
      <c r="O1985" s="56">
        <v>0</v>
      </c>
      <c r="P1985" s="57">
        <v>398</v>
      </c>
      <c r="Q1985" s="58">
        <v>0</v>
      </c>
      <c r="R1985" s="57">
        <v>398</v>
      </c>
      <c r="S1985" s="57">
        <v>793</v>
      </c>
      <c r="T1985" s="58">
        <v>0</v>
      </c>
      <c r="U1985" s="57">
        <v>793</v>
      </c>
      <c r="V1985" s="57">
        <v>1190</v>
      </c>
      <c r="W1985" s="58">
        <v>0</v>
      </c>
      <c r="X1985" s="57">
        <v>1190</v>
      </c>
      <c r="Y1985" s="57">
        <v>0</v>
      </c>
      <c r="Z1985" s="58"/>
      <c r="AA1985" s="57">
        <v>0</v>
      </c>
      <c r="AB1985" s="57">
        <v>6782334</v>
      </c>
      <c r="AC1985" s="53" t="str">
        <f t="shared" si="23298"/>
        <v>Registro Valido</v>
      </c>
      <c r="AD1985" s="57">
        <f t="shared" ref="AD1985" si="23943">IF(OR(ISERROR(VLOOKUP(CONCATENATE("ALI_",$C1985,"_SEG_",$I1985,"_PROV_",$D1985),Catalogo_Precios,AD$8,FALSE)),L1985=0),0,VLOOKUP(CONCATENATE("ALI_",$C1985,"_SEG_",$I1985,"_PROV_",$D1985),Catalogo_Precios,AD$8,FALSE))</f>
        <v>398</v>
      </c>
      <c r="AE1985" s="57">
        <f t="shared" ref="AE1985" si="23944">IF(OR(ISERROR(VLOOKUP(CONCATENATE("ALI_",$C1985,"_SEG_",$I1985,"_PROV_",$D1985),Catalogo_Precios,AE$8,FALSE)),M1985=0),0,VLOOKUP(CONCATENATE("ALI_",$C1985,"_SEG_",$I1985,"_PROV_",$D1985),Catalogo_Precios,AE$8,FALSE))</f>
        <v>793</v>
      </c>
      <c r="AF1985" s="57">
        <f t="shared" ref="AF1985" si="23945">IF(OR(ISERROR(VLOOKUP(CONCATENATE("ALI_",$C1985,"_SEG_",$I1985,"_PROV_",$D1985),Catalogo_Precios,AF$8,FALSE)),N1985=0),0,VLOOKUP(CONCATENATE("ALI_",$C1985,"_SEG_",$I1985,"_PROV_",$D1985),Catalogo_Precios,AF$8,FALSE))</f>
        <v>1190</v>
      </c>
      <c r="AG1985" s="57">
        <f t="shared" ref="AG1985" si="23946">IF(OR(ISERROR(VLOOKUP(CONCATENATE("ALI_",$C1985,"_SEG_",$I1985,"_PROV_",$D1985),Catalogo_Precios,AG$8,FALSE)),O1985=0),0,VLOOKUP(CONCATENATE("ALI_",$C1985,"_SEG_",$I1985,"_PROV_",$D1985),Catalogo_Precios,AG$8,FALSE))</f>
        <v>0</v>
      </c>
      <c r="AH1985" s="57">
        <f t="shared" ref="AH1985" si="23947">IF(OR(ISERROR(VLOOKUP(CONCATENATE("ALI_",$C1985,"_SEG_",$I1985,"_PROV_",$D1985),Catalogo_Precios,AH$8,FALSE)),L1985=0),0,VLOOKUP(CONCATENATE("ALI_",$C1985,"_SEG_",$I1985,"_PROV_",$D1985),Catalogo_Precios,AH$8,FALSE))</f>
        <v>396</v>
      </c>
      <c r="AI1985" s="57">
        <f t="shared" ref="AI1985" si="23948">IF(OR(ISERROR(VLOOKUP(CONCATENATE("ALI_",$C1985,"_SEG_",$I1985,"_PROV_",$D1985),Catalogo_Precios,AI$8,FALSE)),M1985=0),0,VLOOKUP(CONCATENATE("ALI_",$C1985,"_SEG_",$I1985,"_PROV_",$D1985),Catalogo_Precios,AI$8,FALSE))</f>
        <v>789</v>
      </c>
      <c r="AJ1985" s="57">
        <f t="shared" ref="AJ1985" si="23949">IF(OR(ISERROR(VLOOKUP(CONCATENATE("ALI_",$C1985,"_SEG_",$I1985,"_PROV_",$D1985),Catalogo_Precios,AJ$8,FALSE)),N1985=0),0,VLOOKUP(CONCATENATE("ALI_",$C1985,"_SEG_",$I1985,"_PROV_",$D1985),Catalogo_Precios,AJ$8,FALSE))</f>
        <v>1183</v>
      </c>
      <c r="AK1985" s="57">
        <f t="shared" ref="AK1985" si="23950">IF(OR(ISERROR(VLOOKUP(CONCATENATE("ALI_",$C1985,"_SEG_",$I1985,"_PROV_",$D1985),Catalogo_Precios,AK$8,FALSE)),O1985=0),0,VLOOKUP(CONCATENATE("ALI_",$C1985,"_SEG_",$I1985,"_PROV_",$D1985),Catalogo_Precios,AK$8,FALSE))</f>
        <v>0</v>
      </c>
      <c r="AL1985" s="53"/>
      <c r="AM1985" s="59" t="str">
        <f t="shared" si="23307"/>
        <v>ALI_61_SEG_13</v>
      </c>
      <c r="AN1985" s="59" t="str">
        <f t="shared" si="23308"/>
        <v>ALI_61_SEG_13_VAL_6782334</v>
      </c>
      <c r="AO1985" s="60">
        <f t="shared" ref="AO1985" si="23951">IF(OR(AB1985="",AB1985=0),0,COUNTIF(Codificacion,AM1985))</f>
        <v>4</v>
      </c>
      <c r="AP1985" s="61">
        <f t="array" ref="AP1985">MIN(IF(Codificacion=AM1985,Total_Cotizacion,""))</f>
        <v>5396985.5999999996</v>
      </c>
      <c r="AQ1985" s="62" t="b">
        <f t="shared" si="23310"/>
        <v>0</v>
      </c>
      <c r="AR1985" s="51" t="str">
        <f t="shared" ref="AR1985" si="23952">IF(COUNTIF(Codificacion2,CONCATENATE(AM1985,"_VAL_",AB1985))&gt;1,"Empate","")</f>
        <v/>
      </c>
      <c r="AS1985" s="63" t="str">
        <f t="shared" si="23808"/>
        <v/>
      </c>
      <c r="AT1985" s="59" t="str">
        <f t="shared" si="23312"/>
        <v>ALI_61_SEG_13_</v>
      </c>
      <c r="AU1985" s="63">
        <f t="shared" ref="AU1985" si="23953">IF(AND(COUNTIF(Codificacion3,AT1985)&lt;AO1985),1,COUNTIF(Codificacion3,AT1985))</f>
        <v>1</v>
      </c>
      <c r="AV1985" s="62" t="str">
        <f t="shared" si="23314"/>
        <v>No Seleccionada</v>
      </c>
      <c r="AW1985" s="53"/>
      <c r="AX1985" s="51" t="str">
        <f t="shared" si="23315"/>
        <v>ALI_61_SEG_13FALSO</v>
      </c>
      <c r="AY1985" s="51">
        <f t="shared" si="23296"/>
        <v>3</v>
      </c>
      <c r="AZ1985" s="64" t="b">
        <f t="shared" si="23316"/>
        <v>0</v>
      </c>
    </row>
    <row r="1986" spans="1:52" x14ac:dyDescent="0.2">
      <c r="A1986" s="50" t="b">
        <f t="shared" si="23259"/>
        <v>0</v>
      </c>
      <c r="B1986" s="51" t="s">
        <v>156</v>
      </c>
      <c r="C1986" s="52">
        <v>61</v>
      </c>
      <c r="D1986" s="52">
        <f t="shared" ref="D1986" si="23954">IF(ISERROR(VLOOKUP(E1986,Proveedores,2,FALSE)),"",VLOOKUP(E1986,Proveedores,2,FALSE))</f>
        <v>2095</v>
      </c>
      <c r="E1986" s="53" t="s">
        <v>157</v>
      </c>
      <c r="F1986" s="54">
        <v>577</v>
      </c>
      <c r="G1986" s="53" t="s">
        <v>56</v>
      </c>
      <c r="H1986" s="53" t="s">
        <v>82</v>
      </c>
      <c r="I1986" s="52">
        <v>14</v>
      </c>
      <c r="J1986" s="53" t="s">
        <v>58</v>
      </c>
      <c r="K1986" s="55">
        <v>44835</v>
      </c>
      <c r="L1986" s="56">
        <v>3166</v>
      </c>
      <c r="M1986" s="56">
        <v>4031</v>
      </c>
      <c r="N1986" s="56">
        <v>1903</v>
      </c>
      <c r="O1986" s="56">
        <v>0</v>
      </c>
      <c r="P1986" s="57">
        <v>398</v>
      </c>
      <c r="Q1986" s="58">
        <v>0</v>
      </c>
      <c r="R1986" s="57">
        <v>398</v>
      </c>
      <c r="S1986" s="57">
        <v>793</v>
      </c>
      <c r="T1986" s="58">
        <v>0</v>
      </c>
      <c r="U1986" s="57">
        <v>793</v>
      </c>
      <c r="V1986" s="57">
        <v>1190</v>
      </c>
      <c r="W1986" s="58">
        <v>0</v>
      </c>
      <c r="X1986" s="57">
        <v>1190</v>
      </c>
      <c r="Y1986" s="57">
        <v>0</v>
      </c>
      <c r="Z1986" s="58"/>
      <c r="AA1986" s="57">
        <v>0</v>
      </c>
      <c r="AB1986" s="57">
        <v>6721221</v>
      </c>
      <c r="AC1986" s="53" t="str">
        <f t="shared" si="23298"/>
        <v>Registro Valido</v>
      </c>
      <c r="AD1986" s="57">
        <f t="shared" ref="AD1986" si="23955">IF(OR(ISERROR(VLOOKUP(CONCATENATE("ALI_",$C1986,"_SEG_",$I1986,"_PROV_",$D1986),Catalogo_Precios,AD$8,FALSE)),L1986=0),0,VLOOKUP(CONCATENATE("ALI_",$C1986,"_SEG_",$I1986,"_PROV_",$D1986),Catalogo_Precios,AD$8,FALSE))</f>
        <v>398</v>
      </c>
      <c r="AE1986" s="57">
        <f t="shared" ref="AE1986" si="23956">IF(OR(ISERROR(VLOOKUP(CONCATENATE("ALI_",$C1986,"_SEG_",$I1986,"_PROV_",$D1986),Catalogo_Precios,AE$8,FALSE)),M1986=0),0,VLOOKUP(CONCATENATE("ALI_",$C1986,"_SEG_",$I1986,"_PROV_",$D1986),Catalogo_Precios,AE$8,FALSE))</f>
        <v>793</v>
      </c>
      <c r="AF1986" s="57">
        <f t="shared" ref="AF1986" si="23957">IF(OR(ISERROR(VLOOKUP(CONCATENATE("ALI_",$C1986,"_SEG_",$I1986,"_PROV_",$D1986),Catalogo_Precios,AF$8,FALSE)),N1986=0),0,VLOOKUP(CONCATENATE("ALI_",$C1986,"_SEG_",$I1986,"_PROV_",$D1986),Catalogo_Precios,AF$8,FALSE))</f>
        <v>1190</v>
      </c>
      <c r="AG1986" s="57">
        <f t="shared" ref="AG1986" si="23958">IF(OR(ISERROR(VLOOKUP(CONCATENATE("ALI_",$C1986,"_SEG_",$I1986,"_PROV_",$D1986),Catalogo_Precios,AG$8,FALSE)),O1986=0),0,VLOOKUP(CONCATENATE("ALI_",$C1986,"_SEG_",$I1986,"_PROV_",$D1986),Catalogo_Precios,AG$8,FALSE))</f>
        <v>0</v>
      </c>
      <c r="AH1986" s="57">
        <f t="shared" ref="AH1986" si="23959">IF(OR(ISERROR(VLOOKUP(CONCATENATE("ALI_",$C1986,"_SEG_",$I1986,"_PROV_",$D1986),Catalogo_Precios,AH$8,FALSE)),L1986=0),0,VLOOKUP(CONCATENATE("ALI_",$C1986,"_SEG_",$I1986,"_PROV_",$D1986),Catalogo_Precios,AH$8,FALSE))</f>
        <v>396</v>
      </c>
      <c r="AI1986" s="57">
        <f t="shared" ref="AI1986" si="23960">IF(OR(ISERROR(VLOOKUP(CONCATENATE("ALI_",$C1986,"_SEG_",$I1986,"_PROV_",$D1986),Catalogo_Precios,AI$8,FALSE)),M1986=0),0,VLOOKUP(CONCATENATE("ALI_",$C1986,"_SEG_",$I1986,"_PROV_",$D1986),Catalogo_Precios,AI$8,FALSE))</f>
        <v>789</v>
      </c>
      <c r="AJ1986" s="57">
        <f t="shared" ref="AJ1986" si="23961">IF(OR(ISERROR(VLOOKUP(CONCATENATE("ALI_",$C1986,"_SEG_",$I1986,"_PROV_",$D1986),Catalogo_Precios,AJ$8,FALSE)),N1986=0),0,VLOOKUP(CONCATENATE("ALI_",$C1986,"_SEG_",$I1986,"_PROV_",$D1986),Catalogo_Precios,AJ$8,FALSE))</f>
        <v>1183</v>
      </c>
      <c r="AK1986" s="57">
        <f t="shared" ref="AK1986" si="23962">IF(OR(ISERROR(VLOOKUP(CONCATENATE("ALI_",$C1986,"_SEG_",$I1986,"_PROV_",$D1986),Catalogo_Precios,AK$8,FALSE)),O1986=0),0,VLOOKUP(CONCATENATE("ALI_",$C1986,"_SEG_",$I1986,"_PROV_",$D1986),Catalogo_Precios,AK$8,FALSE))</f>
        <v>0</v>
      </c>
      <c r="AL1986" s="53"/>
      <c r="AM1986" s="59" t="str">
        <f t="shared" si="23307"/>
        <v>ALI_61_SEG_14</v>
      </c>
      <c r="AN1986" s="59" t="str">
        <f t="shared" si="23308"/>
        <v>ALI_61_SEG_14_VAL_6721221</v>
      </c>
      <c r="AO1986" s="60">
        <f t="shared" ref="AO1986" si="23963">IF(OR(AB1986="",AB1986=0),0,COUNTIF(Codificacion,AM1986))</f>
        <v>4</v>
      </c>
      <c r="AP1986" s="61">
        <f t="array" ref="AP1986">MIN(IF(Codificacion=AM1986,Total_Cotizacion,""))</f>
        <v>5348355.2</v>
      </c>
      <c r="AQ1986" s="62" t="b">
        <f t="shared" si="23310"/>
        <v>0</v>
      </c>
      <c r="AR1986" s="51" t="str">
        <f t="shared" ref="AR1986" si="23964">IF(COUNTIF(Codificacion2,CONCATENATE(AM1986,"_VAL_",AB1986))&gt;1,"Empate","")</f>
        <v/>
      </c>
      <c r="AS1986" s="63" t="str">
        <f t="shared" si="23808"/>
        <v/>
      </c>
      <c r="AT1986" s="59" t="str">
        <f t="shared" si="23312"/>
        <v>ALI_61_SEG_14_</v>
      </c>
      <c r="AU1986" s="63">
        <f t="shared" ref="AU1986" si="23965">IF(AND(COUNTIF(Codificacion3,AT1986)&lt;AO1986),1,COUNTIF(Codificacion3,AT1986))</f>
        <v>1</v>
      </c>
      <c r="AV1986" s="62" t="str">
        <f t="shared" si="23314"/>
        <v>No Seleccionada</v>
      </c>
      <c r="AW1986" s="53"/>
      <c r="AX1986" s="51" t="str">
        <f t="shared" si="23315"/>
        <v>ALI_61_SEG_14FALSO</v>
      </c>
      <c r="AY1986" s="51">
        <f t="shared" si="23296"/>
        <v>3</v>
      </c>
      <c r="AZ1986" s="64" t="b">
        <f t="shared" si="23316"/>
        <v>0</v>
      </c>
    </row>
    <row r="1987" spans="1:52" x14ac:dyDescent="0.2">
      <c r="A1987" s="50" t="b">
        <f t="shared" si="23259"/>
        <v>0</v>
      </c>
      <c r="B1987" s="51" t="s">
        <v>156</v>
      </c>
      <c r="C1987" s="52">
        <v>61</v>
      </c>
      <c r="D1987" s="52">
        <f t="shared" ref="D1987" si="23966">IF(ISERROR(VLOOKUP(E1987,Proveedores,2,FALSE)),"",VLOOKUP(E1987,Proveedores,2,FALSE))</f>
        <v>2095</v>
      </c>
      <c r="E1987" s="53" t="s">
        <v>157</v>
      </c>
      <c r="F1987" s="54">
        <v>578</v>
      </c>
      <c r="G1987" s="53" t="s">
        <v>56</v>
      </c>
      <c r="H1987" s="53" t="s">
        <v>82</v>
      </c>
      <c r="I1987" s="52">
        <v>15</v>
      </c>
      <c r="J1987" s="53" t="s">
        <v>58</v>
      </c>
      <c r="K1987" s="55">
        <v>44835</v>
      </c>
      <c r="L1987" s="56">
        <v>2993</v>
      </c>
      <c r="M1987" s="56">
        <v>3813</v>
      </c>
      <c r="N1987" s="56">
        <v>1800</v>
      </c>
      <c r="O1987" s="56">
        <v>0</v>
      </c>
      <c r="P1987" s="57">
        <v>398</v>
      </c>
      <c r="Q1987" s="58">
        <v>0</v>
      </c>
      <c r="R1987" s="57">
        <v>398</v>
      </c>
      <c r="S1987" s="57">
        <v>793</v>
      </c>
      <c r="T1987" s="58">
        <v>0</v>
      </c>
      <c r="U1987" s="57">
        <v>793</v>
      </c>
      <c r="V1987" s="57">
        <v>1190</v>
      </c>
      <c r="W1987" s="58">
        <v>0</v>
      </c>
      <c r="X1987" s="57">
        <v>1190</v>
      </c>
      <c r="Y1987" s="57">
        <v>0</v>
      </c>
      <c r="Z1987" s="58"/>
      <c r="AA1987" s="57">
        <v>0</v>
      </c>
      <c r="AB1987" s="57">
        <v>6356923</v>
      </c>
      <c r="AC1987" s="53" t="str">
        <f t="shared" si="23298"/>
        <v>Registro Valido</v>
      </c>
      <c r="AD1987" s="57">
        <f t="shared" ref="AD1987" si="23967">IF(OR(ISERROR(VLOOKUP(CONCATENATE("ALI_",$C1987,"_SEG_",$I1987,"_PROV_",$D1987),Catalogo_Precios,AD$8,FALSE)),L1987=0),0,VLOOKUP(CONCATENATE("ALI_",$C1987,"_SEG_",$I1987,"_PROV_",$D1987),Catalogo_Precios,AD$8,FALSE))</f>
        <v>398</v>
      </c>
      <c r="AE1987" s="57">
        <f t="shared" ref="AE1987" si="23968">IF(OR(ISERROR(VLOOKUP(CONCATENATE("ALI_",$C1987,"_SEG_",$I1987,"_PROV_",$D1987),Catalogo_Precios,AE$8,FALSE)),M1987=0),0,VLOOKUP(CONCATENATE("ALI_",$C1987,"_SEG_",$I1987,"_PROV_",$D1987),Catalogo_Precios,AE$8,FALSE))</f>
        <v>793</v>
      </c>
      <c r="AF1987" s="57">
        <f t="shared" ref="AF1987" si="23969">IF(OR(ISERROR(VLOOKUP(CONCATENATE("ALI_",$C1987,"_SEG_",$I1987,"_PROV_",$D1987),Catalogo_Precios,AF$8,FALSE)),N1987=0),0,VLOOKUP(CONCATENATE("ALI_",$C1987,"_SEG_",$I1987,"_PROV_",$D1987),Catalogo_Precios,AF$8,FALSE))</f>
        <v>1190</v>
      </c>
      <c r="AG1987" s="57">
        <f t="shared" ref="AG1987" si="23970">IF(OR(ISERROR(VLOOKUP(CONCATENATE("ALI_",$C1987,"_SEG_",$I1987,"_PROV_",$D1987),Catalogo_Precios,AG$8,FALSE)),O1987=0),0,VLOOKUP(CONCATENATE("ALI_",$C1987,"_SEG_",$I1987,"_PROV_",$D1987),Catalogo_Precios,AG$8,FALSE))</f>
        <v>0</v>
      </c>
      <c r="AH1987" s="57">
        <f t="shared" ref="AH1987" si="23971">IF(OR(ISERROR(VLOOKUP(CONCATENATE("ALI_",$C1987,"_SEG_",$I1987,"_PROV_",$D1987),Catalogo_Precios,AH$8,FALSE)),L1987=0),0,VLOOKUP(CONCATENATE("ALI_",$C1987,"_SEG_",$I1987,"_PROV_",$D1987),Catalogo_Precios,AH$8,FALSE))</f>
        <v>396</v>
      </c>
      <c r="AI1987" s="57">
        <f t="shared" ref="AI1987" si="23972">IF(OR(ISERROR(VLOOKUP(CONCATENATE("ALI_",$C1987,"_SEG_",$I1987,"_PROV_",$D1987),Catalogo_Precios,AI$8,FALSE)),M1987=0),0,VLOOKUP(CONCATENATE("ALI_",$C1987,"_SEG_",$I1987,"_PROV_",$D1987),Catalogo_Precios,AI$8,FALSE))</f>
        <v>789</v>
      </c>
      <c r="AJ1987" s="57">
        <f t="shared" ref="AJ1987" si="23973">IF(OR(ISERROR(VLOOKUP(CONCATENATE("ALI_",$C1987,"_SEG_",$I1987,"_PROV_",$D1987),Catalogo_Precios,AJ$8,FALSE)),N1987=0),0,VLOOKUP(CONCATENATE("ALI_",$C1987,"_SEG_",$I1987,"_PROV_",$D1987),Catalogo_Precios,AJ$8,FALSE))</f>
        <v>1183</v>
      </c>
      <c r="AK1987" s="57">
        <f t="shared" ref="AK1987" si="23974">IF(OR(ISERROR(VLOOKUP(CONCATENATE("ALI_",$C1987,"_SEG_",$I1987,"_PROV_",$D1987),Catalogo_Precios,AK$8,FALSE)),O1987=0),0,VLOOKUP(CONCATENATE("ALI_",$C1987,"_SEG_",$I1987,"_PROV_",$D1987),Catalogo_Precios,AK$8,FALSE))</f>
        <v>0</v>
      </c>
      <c r="AL1987" s="53"/>
      <c r="AM1987" s="59" t="str">
        <f t="shared" si="23307"/>
        <v>ALI_61_SEG_15</v>
      </c>
      <c r="AN1987" s="59" t="str">
        <f t="shared" si="23308"/>
        <v>ALI_61_SEG_15_VAL_6356923</v>
      </c>
      <c r="AO1987" s="60">
        <f t="shared" ref="AO1987" si="23975">IF(OR(AB1987="",AB1987=0),0,COUNTIF(Codificacion,AM1987))</f>
        <v>4</v>
      </c>
      <c r="AP1987" s="61">
        <f t="array" ref="AP1987">MIN(IF(Codificacion=AM1987,Total_Cotizacion,""))</f>
        <v>5058468</v>
      </c>
      <c r="AQ1987" s="62" t="b">
        <f t="shared" si="23310"/>
        <v>0</v>
      </c>
      <c r="AR1987" s="51" t="str">
        <f t="shared" ref="AR1987" si="23976">IF(COUNTIF(Codificacion2,CONCATENATE(AM1987,"_VAL_",AB1987))&gt;1,"Empate","")</f>
        <v/>
      </c>
      <c r="AS1987" s="63" t="str">
        <f t="shared" si="23808"/>
        <v/>
      </c>
      <c r="AT1987" s="59" t="str">
        <f t="shared" si="23312"/>
        <v>ALI_61_SEG_15_</v>
      </c>
      <c r="AU1987" s="63">
        <f t="shared" ref="AU1987" si="23977">IF(AND(COUNTIF(Codificacion3,AT1987)&lt;AO1987),1,COUNTIF(Codificacion3,AT1987))</f>
        <v>1</v>
      </c>
      <c r="AV1987" s="62" t="str">
        <f t="shared" si="23314"/>
        <v>No Seleccionada</v>
      </c>
      <c r="AW1987" s="53"/>
      <c r="AX1987" s="51" t="str">
        <f t="shared" si="23315"/>
        <v>ALI_61_SEG_15FALSO</v>
      </c>
      <c r="AY1987" s="51">
        <f t="shared" si="23296"/>
        <v>3</v>
      </c>
      <c r="AZ1987" s="64" t="b">
        <f t="shared" si="23316"/>
        <v>0</v>
      </c>
    </row>
    <row r="1988" spans="1:52" x14ac:dyDescent="0.2">
      <c r="A1988" s="50" t="str">
        <f t="shared" si="23259"/>
        <v>ALI_4_SEG_1</v>
      </c>
      <c r="B1988" s="51" t="s">
        <v>156</v>
      </c>
      <c r="C1988" s="52">
        <v>4</v>
      </c>
      <c r="D1988" s="52">
        <f t="shared" ref="D1988" si="23978">IF(ISERROR(VLOOKUP(E1988,Proveedores,2,FALSE)),"",VLOOKUP(E1988,Proveedores,2,FALSE))</f>
        <v>2095</v>
      </c>
      <c r="E1988" s="53" t="s">
        <v>157</v>
      </c>
      <c r="F1988" s="54">
        <v>602</v>
      </c>
      <c r="G1988" s="53" t="s">
        <v>56</v>
      </c>
      <c r="H1988" s="53" t="s">
        <v>138</v>
      </c>
      <c r="I1988" s="52">
        <v>1</v>
      </c>
      <c r="J1988" s="53" t="s">
        <v>58</v>
      </c>
      <c r="K1988" s="55">
        <v>44835</v>
      </c>
      <c r="L1988" s="56">
        <v>8632</v>
      </c>
      <c r="M1988" s="56">
        <v>8632</v>
      </c>
      <c r="N1988" s="56">
        <v>10230</v>
      </c>
      <c r="O1988" s="56">
        <v>511</v>
      </c>
      <c r="P1988" s="57">
        <v>799</v>
      </c>
      <c r="Q1988" s="58">
        <v>0.2</v>
      </c>
      <c r="R1988" s="57">
        <v>639.20000000000005</v>
      </c>
      <c r="S1988" s="57">
        <v>799</v>
      </c>
      <c r="T1988" s="58">
        <v>0.2</v>
      </c>
      <c r="U1988" s="57">
        <v>639.20000000000005</v>
      </c>
      <c r="V1988" s="57">
        <v>799</v>
      </c>
      <c r="W1988" s="58">
        <v>0.2</v>
      </c>
      <c r="X1988" s="57">
        <v>639.20000000000005</v>
      </c>
      <c r="Y1988" s="57">
        <v>799</v>
      </c>
      <c r="Z1988" s="58">
        <v>0.2</v>
      </c>
      <c r="AA1988" s="57">
        <v>639.20000000000005</v>
      </c>
      <c r="AB1988" s="57">
        <v>17900796</v>
      </c>
      <c r="AC1988" s="53" t="str">
        <f t="shared" si="23298"/>
        <v>Registro Valido</v>
      </c>
      <c r="AD1988" s="57">
        <f t="shared" ref="AD1988" si="23979">IF(OR(ISERROR(VLOOKUP(CONCATENATE("ALI_",$C1988,"_SEG_",$I1988,"_PROV_",$D1988),Catalogo_Precios,AD$8,FALSE)),L1988=0),0,VLOOKUP(CONCATENATE("ALI_",$C1988,"_SEG_",$I1988,"_PROV_",$D1988),Catalogo_Precios,AD$8,FALSE))</f>
        <v>799</v>
      </c>
      <c r="AE1988" s="57">
        <f t="shared" ref="AE1988" si="23980">IF(OR(ISERROR(VLOOKUP(CONCATENATE("ALI_",$C1988,"_SEG_",$I1988,"_PROV_",$D1988),Catalogo_Precios,AE$8,FALSE)),M1988=0),0,VLOOKUP(CONCATENATE("ALI_",$C1988,"_SEG_",$I1988,"_PROV_",$D1988),Catalogo_Precios,AE$8,FALSE))</f>
        <v>799</v>
      </c>
      <c r="AF1988" s="57">
        <f t="shared" ref="AF1988" si="23981">IF(OR(ISERROR(VLOOKUP(CONCATENATE("ALI_",$C1988,"_SEG_",$I1988,"_PROV_",$D1988),Catalogo_Precios,AF$8,FALSE)),N1988=0),0,VLOOKUP(CONCATENATE("ALI_",$C1988,"_SEG_",$I1988,"_PROV_",$D1988),Catalogo_Precios,AF$8,FALSE))</f>
        <v>799</v>
      </c>
      <c r="AG1988" s="57">
        <f t="shared" ref="AG1988" si="23982">IF(OR(ISERROR(VLOOKUP(CONCATENATE("ALI_",$C1988,"_SEG_",$I1988,"_PROV_",$D1988),Catalogo_Precios,AG$8,FALSE)),O1988=0),0,VLOOKUP(CONCATENATE("ALI_",$C1988,"_SEG_",$I1988,"_PROV_",$D1988),Catalogo_Precios,AG$8,FALSE))</f>
        <v>799</v>
      </c>
      <c r="AH1988" s="57">
        <f t="shared" ref="AH1988" si="23983">IF(OR(ISERROR(VLOOKUP(CONCATENATE("ALI_",$C1988,"_SEG_",$I1988,"_PROV_",$D1988),Catalogo_Precios,AH$8,FALSE)),L1988=0),0,VLOOKUP(CONCATENATE("ALI_",$C1988,"_SEG_",$I1988,"_PROV_",$D1988),Catalogo_Precios,AH$8,FALSE))</f>
        <v>799</v>
      </c>
      <c r="AI1988" s="57">
        <f t="shared" ref="AI1988" si="23984">IF(OR(ISERROR(VLOOKUP(CONCATENATE("ALI_",$C1988,"_SEG_",$I1988,"_PROV_",$D1988),Catalogo_Precios,AI$8,FALSE)),M1988=0),0,VLOOKUP(CONCATENATE("ALI_",$C1988,"_SEG_",$I1988,"_PROV_",$D1988),Catalogo_Precios,AI$8,FALSE))</f>
        <v>799</v>
      </c>
      <c r="AJ1988" s="57">
        <f t="shared" ref="AJ1988" si="23985">IF(OR(ISERROR(VLOOKUP(CONCATENATE("ALI_",$C1988,"_SEG_",$I1988,"_PROV_",$D1988),Catalogo_Precios,AJ$8,FALSE)),N1988=0),0,VLOOKUP(CONCATENATE("ALI_",$C1988,"_SEG_",$I1988,"_PROV_",$D1988),Catalogo_Precios,AJ$8,FALSE))</f>
        <v>799</v>
      </c>
      <c r="AK1988" s="57">
        <f t="shared" ref="AK1988" si="23986">IF(OR(ISERROR(VLOOKUP(CONCATENATE("ALI_",$C1988,"_SEG_",$I1988,"_PROV_",$D1988),Catalogo_Precios,AK$8,FALSE)),O1988=0),0,VLOOKUP(CONCATENATE("ALI_",$C1988,"_SEG_",$I1988,"_PROV_",$D1988),Catalogo_Precios,AK$8,FALSE))</f>
        <v>799</v>
      </c>
      <c r="AL1988" s="53"/>
      <c r="AM1988" s="59" t="str">
        <f t="shared" si="23307"/>
        <v>ALI_4_SEG_1</v>
      </c>
      <c r="AN1988" s="59" t="str">
        <f t="shared" si="23308"/>
        <v>ALI_4_SEG_1_VAL_17900796</v>
      </c>
      <c r="AO1988" s="60">
        <f t="shared" ref="AO1988" si="23987">IF(OR(AB1988="",AB1988=0),0,COUNTIF(Codificacion,AM1988))</f>
        <v>2</v>
      </c>
      <c r="AP1988" s="61">
        <f t="array" ref="AP1988">MIN(IF(Codificacion=AM1988,Total_Cotizacion,""))</f>
        <v>17900796</v>
      </c>
      <c r="AQ1988" s="62" t="b">
        <f t="shared" si="23310"/>
        <v>1</v>
      </c>
      <c r="AR1988" s="51" t="str">
        <f t="shared" ref="AR1988" si="23988">IF(COUNTIF(Codificacion2,CONCATENATE(AM1988,"_VAL_",AB1988))&gt;1,"Empate","")</f>
        <v>Empate</v>
      </c>
      <c r="AS1988" s="63" t="s">
        <v>78</v>
      </c>
      <c r="AT1988" s="59" t="str">
        <f t="shared" si="23312"/>
        <v>ALI_4_SEG_1_x</v>
      </c>
      <c r="AU1988" s="63">
        <f t="shared" ref="AU1988" si="23989">IF(AND(COUNTIF(Codificacion3,AT1988)&lt;AO1988),1,COUNTIF(Codificacion3,AT1988))</f>
        <v>1</v>
      </c>
      <c r="AV1988" s="62" t="str">
        <f t="shared" si="23314"/>
        <v>Cotizacion Seleccionada</v>
      </c>
      <c r="AW1988" s="53"/>
      <c r="AX1988" s="51" t="str">
        <f t="shared" si="23315"/>
        <v>ALI_4_SEG_1VERDADERO</v>
      </c>
      <c r="AY1988" s="51">
        <f t="shared" si="23296"/>
        <v>2</v>
      </c>
      <c r="AZ1988" s="64" t="b">
        <f t="shared" si="23316"/>
        <v>1</v>
      </c>
    </row>
    <row r="1989" spans="1:52" x14ac:dyDescent="0.2">
      <c r="A1989" s="50" t="str">
        <f t="shared" si="23259"/>
        <v>ALI_4_SEG_2</v>
      </c>
      <c r="B1989" s="51" t="s">
        <v>156</v>
      </c>
      <c r="C1989" s="52">
        <v>4</v>
      </c>
      <c r="D1989" s="52">
        <f t="shared" ref="D1989" si="23990">IF(ISERROR(VLOOKUP(E1989,Proveedores,2,FALSE)),"",VLOOKUP(E1989,Proveedores,2,FALSE))</f>
        <v>2095</v>
      </c>
      <c r="E1989" s="53" t="s">
        <v>157</v>
      </c>
      <c r="F1989" s="54">
        <v>603</v>
      </c>
      <c r="G1989" s="53" t="s">
        <v>56</v>
      </c>
      <c r="H1989" s="53" t="s">
        <v>138</v>
      </c>
      <c r="I1989" s="52">
        <v>2</v>
      </c>
      <c r="J1989" s="53" t="s">
        <v>58</v>
      </c>
      <c r="K1989" s="55">
        <v>44835</v>
      </c>
      <c r="L1989" s="56">
        <v>8826</v>
      </c>
      <c r="M1989" s="56">
        <v>8826</v>
      </c>
      <c r="N1989" s="56">
        <v>10461</v>
      </c>
      <c r="O1989" s="56">
        <v>523</v>
      </c>
      <c r="P1989" s="57">
        <v>799</v>
      </c>
      <c r="Q1989" s="58">
        <v>0.2</v>
      </c>
      <c r="R1989" s="57">
        <v>639.20000000000005</v>
      </c>
      <c r="S1989" s="57">
        <v>799</v>
      </c>
      <c r="T1989" s="58">
        <v>0.2</v>
      </c>
      <c r="U1989" s="57">
        <v>639.20000000000005</v>
      </c>
      <c r="V1989" s="57">
        <v>799</v>
      </c>
      <c r="W1989" s="58">
        <v>0.2</v>
      </c>
      <c r="X1989" s="57">
        <v>639.20000000000005</v>
      </c>
      <c r="Y1989" s="57">
        <v>799</v>
      </c>
      <c r="Z1989" s="58">
        <v>0.2</v>
      </c>
      <c r="AA1989" s="57">
        <v>639.20000000000005</v>
      </c>
      <c r="AB1989" s="57">
        <v>18304131.200000003</v>
      </c>
      <c r="AC1989" s="53" t="str">
        <f t="shared" si="23298"/>
        <v>Registro Valido</v>
      </c>
      <c r="AD1989" s="57">
        <f t="shared" ref="AD1989" si="23991">IF(OR(ISERROR(VLOOKUP(CONCATENATE("ALI_",$C1989,"_SEG_",$I1989,"_PROV_",$D1989),Catalogo_Precios,AD$8,FALSE)),L1989=0),0,VLOOKUP(CONCATENATE("ALI_",$C1989,"_SEG_",$I1989,"_PROV_",$D1989),Catalogo_Precios,AD$8,FALSE))</f>
        <v>799</v>
      </c>
      <c r="AE1989" s="57">
        <f t="shared" ref="AE1989" si="23992">IF(OR(ISERROR(VLOOKUP(CONCATENATE("ALI_",$C1989,"_SEG_",$I1989,"_PROV_",$D1989),Catalogo_Precios,AE$8,FALSE)),M1989=0),0,VLOOKUP(CONCATENATE("ALI_",$C1989,"_SEG_",$I1989,"_PROV_",$D1989),Catalogo_Precios,AE$8,FALSE))</f>
        <v>799</v>
      </c>
      <c r="AF1989" s="57">
        <f t="shared" ref="AF1989" si="23993">IF(OR(ISERROR(VLOOKUP(CONCATENATE("ALI_",$C1989,"_SEG_",$I1989,"_PROV_",$D1989),Catalogo_Precios,AF$8,FALSE)),N1989=0),0,VLOOKUP(CONCATENATE("ALI_",$C1989,"_SEG_",$I1989,"_PROV_",$D1989),Catalogo_Precios,AF$8,FALSE))</f>
        <v>799</v>
      </c>
      <c r="AG1989" s="57">
        <f t="shared" ref="AG1989" si="23994">IF(OR(ISERROR(VLOOKUP(CONCATENATE("ALI_",$C1989,"_SEG_",$I1989,"_PROV_",$D1989),Catalogo_Precios,AG$8,FALSE)),O1989=0),0,VLOOKUP(CONCATENATE("ALI_",$C1989,"_SEG_",$I1989,"_PROV_",$D1989),Catalogo_Precios,AG$8,FALSE))</f>
        <v>799</v>
      </c>
      <c r="AH1989" s="57">
        <f t="shared" ref="AH1989" si="23995">IF(OR(ISERROR(VLOOKUP(CONCATENATE("ALI_",$C1989,"_SEG_",$I1989,"_PROV_",$D1989),Catalogo_Precios,AH$8,FALSE)),L1989=0),0,VLOOKUP(CONCATENATE("ALI_",$C1989,"_SEG_",$I1989,"_PROV_",$D1989),Catalogo_Precios,AH$8,FALSE))</f>
        <v>799</v>
      </c>
      <c r="AI1989" s="57">
        <f t="shared" ref="AI1989" si="23996">IF(OR(ISERROR(VLOOKUP(CONCATENATE("ALI_",$C1989,"_SEG_",$I1989,"_PROV_",$D1989),Catalogo_Precios,AI$8,FALSE)),M1989=0),0,VLOOKUP(CONCATENATE("ALI_",$C1989,"_SEG_",$I1989,"_PROV_",$D1989),Catalogo_Precios,AI$8,FALSE))</f>
        <v>799</v>
      </c>
      <c r="AJ1989" s="57">
        <f t="shared" ref="AJ1989" si="23997">IF(OR(ISERROR(VLOOKUP(CONCATENATE("ALI_",$C1989,"_SEG_",$I1989,"_PROV_",$D1989),Catalogo_Precios,AJ$8,FALSE)),N1989=0),0,VLOOKUP(CONCATENATE("ALI_",$C1989,"_SEG_",$I1989,"_PROV_",$D1989),Catalogo_Precios,AJ$8,FALSE))</f>
        <v>799</v>
      </c>
      <c r="AK1989" s="57">
        <f t="shared" ref="AK1989" si="23998">IF(OR(ISERROR(VLOOKUP(CONCATENATE("ALI_",$C1989,"_SEG_",$I1989,"_PROV_",$D1989),Catalogo_Precios,AK$8,FALSE)),O1989=0),0,VLOOKUP(CONCATENATE("ALI_",$C1989,"_SEG_",$I1989,"_PROV_",$D1989),Catalogo_Precios,AK$8,FALSE))</f>
        <v>799</v>
      </c>
      <c r="AL1989" s="53"/>
      <c r="AM1989" s="59" t="str">
        <f t="shared" si="23307"/>
        <v>ALI_4_SEG_2</v>
      </c>
      <c r="AN1989" s="59" t="str">
        <f t="shared" si="23308"/>
        <v>ALI_4_SEG_2_VAL_18304131.2</v>
      </c>
      <c r="AO1989" s="60">
        <f t="shared" ref="AO1989" si="23999">IF(OR(AB1989="",AB1989=0),0,COUNTIF(Codificacion,AM1989))</f>
        <v>2</v>
      </c>
      <c r="AP1989" s="61">
        <f t="array" ref="AP1989">MIN(IF(Codificacion=AM1989,Total_Cotizacion,""))</f>
        <v>18304131.200000003</v>
      </c>
      <c r="AQ1989" s="62" t="b">
        <f t="shared" si="23310"/>
        <v>1</v>
      </c>
      <c r="AR1989" s="51" t="str">
        <f t="shared" ref="AR1989" si="24000">IF(COUNTIF(Codificacion2,CONCATENATE(AM1989,"_VAL_",AB1989))&gt;1,"Empate","")</f>
        <v>Empate</v>
      </c>
      <c r="AS1989" s="63" t="s">
        <v>78</v>
      </c>
      <c r="AT1989" s="59" t="str">
        <f t="shared" si="23312"/>
        <v>ALI_4_SEG_2_x</v>
      </c>
      <c r="AU1989" s="63">
        <f t="shared" ref="AU1989" si="24001">IF(AND(COUNTIF(Codificacion3,AT1989)&lt;AO1989),1,COUNTIF(Codificacion3,AT1989))</f>
        <v>1</v>
      </c>
      <c r="AV1989" s="62" t="str">
        <f t="shared" si="23314"/>
        <v>Cotizacion Seleccionada</v>
      </c>
      <c r="AW1989" s="53"/>
      <c r="AX1989" s="51" t="str">
        <f t="shared" si="23315"/>
        <v>ALI_4_SEG_2VERDADERO</v>
      </c>
      <c r="AY1989" s="51">
        <f t="shared" si="23296"/>
        <v>2</v>
      </c>
      <c r="AZ1989" s="64" t="b">
        <f t="shared" si="23316"/>
        <v>1</v>
      </c>
    </row>
    <row r="1990" spans="1:52" x14ac:dyDescent="0.2">
      <c r="A1990" s="50" t="str">
        <f t="shared" si="23259"/>
        <v>ALI_4_SEG_3</v>
      </c>
      <c r="B1990" s="51" t="s">
        <v>156</v>
      </c>
      <c r="C1990" s="52">
        <v>4</v>
      </c>
      <c r="D1990" s="52">
        <f t="shared" ref="D1990" si="24002">IF(ISERROR(VLOOKUP(E1990,Proveedores,2,FALSE)),"",VLOOKUP(E1990,Proveedores,2,FALSE))</f>
        <v>2095</v>
      </c>
      <c r="E1990" s="53" t="s">
        <v>157</v>
      </c>
      <c r="F1990" s="54">
        <v>604</v>
      </c>
      <c r="G1990" s="53" t="s">
        <v>56</v>
      </c>
      <c r="H1990" s="53" t="s">
        <v>138</v>
      </c>
      <c r="I1990" s="52">
        <v>3</v>
      </c>
      <c r="J1990" s="53" t="s">
        <v>58</v>
      </c>
      <c r="K1990" s="55">
        <v>44835</v>
      </c>
      <c r="L1990" s="56">
        <v>8774</v>
      </c>
      <c r="M1990" s="56">
        <v>8774</v>
      </c>
      <c r="N1990" s="56">
        <v>10398</v>
      </c>
      <c r="O1990" s="56">
        <v>520</v>
      </c>
      <c r="P1990" s="57">
        <v>799</v>
      </c>
      <c r="Q1990" s="58">
        <v>0.2</v>
      </c>
      <c r="R1990" s="57">
        <v>639.20000000000005</v>
      </c>
      <c r="S1990" s="57">
        <v>799</v>
      </c>
      <c r="T1990" s="58">
        <v>0.2</v>
      </c>
      <c r="U1990" s="57">
        <v>639.20000000000005</v>
      </c>
      <c r="V1990" s="57">
        <v>799</v>
      </c>
      <c r="W1990" s="58">
        <v>0.2</v>
      </c>
      <c r="X1990" s="57">
        <v>639.20000000000005</v>
      </c>
      <c r="Y1990" s="57">
        <v>799</v>
      </c>
      <c r="Z1990" s="58">
        <v>0.2</v>
      </c>
      <c r="AA1990" s="57">
        <v>639.20000000000005</v>
      </c>
      <c r="AB1990" s="57">
        <v>18195467.200000003</v>
      </c>
      <c r="AC1990" s="53" t="str">
        <f t="shared" si="23298"/>
        <v>Registro Valido</v>
      </c>
      <c r="AD1990" s="57">
        <f t="shared" ref="AD1990" si="24003">IF(OR(ISERROR(VLOOKUP(CONCATENATE("ALI_",$C1990,"_SEG_",$I1990,"_PROV_",$D1990),Catalogo_Precios,AD$8,FALSE)),L1990=0),0,VLOOKUP(CONCATENATE("ALI_",$C1990,"_SEG_",$I1990,"_PROV_",$D1990),Catalogo_Precios,AD$8,FALSE))</f>
        <v>799</v>
      </c>
      <c r="AE1990" s="57">
        <f t="shared" ref="AE1990" si="24004">IF(OR(ISERROR(VLOOKUP(CONCATENATE("ALI_",$C1990,"_SEG_",$I1990,"_PROV_",$D1990),Catalogo_Precios,AE$8,FALSE)),M1990=0),0,VLOOKUP(CONCATENATE("ALI_",$C1990,"_SEG_",$I1990,"_PROV_",$D1990),Catalogo_Precios,AE$8,FALSE))</f>
        <v>799</v>
      </c>
      <c r="AF1990" s="57">
        <f t="shared" ref="AF1990" si="24005">IF(OR(ISERROR(VLOOKUP(CONCATENATE("ALI_",$C1990,"_SEG_",$I1990,"_PROV_",$D1990),Catalogo_Precios,AF$8,FALSE)),N1990=0),0,VLOOKUP(CONCATENATE("ALI_",$C1990,"_SEG_",$I1990,"_PROV_",$D1990),Catalogo_Precios,AF$8,FALSE))</f>
        <v>799</v>
      </c>
      <c r="AG1990" s="57">
        <f t="shared" ref="AG1990" si="24006">IF(OR(ISERROR(VLOOKUP(CONCATENATE("ALI_",$C1990,"_SEG_",$I1990,"_PROV_",$D1990),Catalogo_Precios,AG$8,FALSE)),O1990=0),0,VLOOKUP(CONCATENATE("ALI_",$C1990,"_SEG_",$I1990,"_PROV_",$D1990),Catalogo_Precios,AG$8,FALSE))</f>
        <v>799</v>
      </c>
      <c r="AH1990" s="57">
        <f t="shared" ref="AH1990" si="24007">IF(OR(ISERROR(VLOOKUP(CONCATENATE("ALI_",$C1990,"_SEG_",$I1990,"_PROV_",$D1990),Catalogo_Precios,AH$8,FALSE)),L1990=0),0,VLOOKUP(CONCATENATE("ALI_",$C1990,"_SEG_",$I1990,"_PROV_",$D1990),Catalogo_Precios,AH$8,FALSE))</f>
        <v>799</v>
      </c>
      <c r="AI1990" s="57">
        <f t="shared" ref="AI1990" si="24008">IF(OR(ISERROR(VLOOKUP(CONCATENATE("ALI_",$C1990,"_SEG_",$I1990,"_PROV_",$D1990),Catalogo_Precios,AI$8,FALSE)),M1990=0),0,VLOOKUP(CONCATENATE("ALI_",$C1990,"_SEG_",$I1990,"_PROV_",$D1990),Catalogo_Precios,AI$8,FALSE))</f>
        <v>799</v>
      </c>
      <c r="AJ1990" s="57">
        <f t="shared" ref="AJ1990" si="24009">IF(OR(ISERROR(VLOOKUP(CONCATENATE("ALI_",$C1990,"_SEG_",$I1990,"_PROV_",$D1990),Catalogo_Precios,AJ$8,FALSE)),N1990=0),0,VLOOKUP(CONCATENATE("ALI_",$C1990,"_SEG_",$I1990,"_PROV_",$D1990),Catalogo_Precios,AJ$8,FALSE))</f>
        <v>799</v>
      </c>
      <c r="AK1990" s="57">
        <f t="shared" ref="AK1990" si="24010">IF(OR(ISERROR(VLOOKUP(CONCATENATE("ALI_",$C1990,"_SEG_",$I1990,"_PROV_",$D1990),Catalogo_Precios,AK$8,FALSE)),O1990=0),0,VLOOKUP(CONCATENATE("ALI_",$C1990,"_SEG_",$I1990,"_PROV_",$D1990),Catalogo_Precios,AK$8,FALSE))</f>
        <v>799</v>
      </c>
      <c r="AL1990" s="53"/>
      <c r="AM1990" s="59" t="str">
        <f t="shared" si="23307"/>
        <v>ALI_4_SEG_3</v>
      </c>
      <c r="AN1990" s="59" t="str">
        <f t="shared" si="23308"/>
        <v>ALI_4_SEG_3_VAL_18195467.2</v>
      </c>
      <c r="AO1990" s="60">
        <f t="shared" ref="AO1990" si="24011">IF(OR(AB1990="",AB1990=0),0,COUNTIF(Codificacion,AM1990))</f>
        <v>2</v>
      </c>
      <c r="AP1990" s="61">
        <f t="array" ref="AP1990">MIN(IF(Codificacion=AM1990,Total_Cotizacion,""))</f>
        <v>18195467.200000003</v>
      </c>
      <c r="AQ1990" s="62" t="b">
        <f t="shared" si="23310"/>
        <v>1</v>
      </c>
      <c r="AR1990" s="51" t="str">
        <f t="shared" ref="AR1990" si="24012">IF(COUNTIF(Codificacion2,CONCATENATE(AM1990,"_VAL_",AB1990))&gt;1,"Empate","")</f>
        <v>Empate</v>
      </c>
      <c r="AS1990" s="63" t="s">
        <v>78</v>
      </c>
      <c r="AT1990" s="59" t="str">
        <f t="shared" si="23312"/>
        <v>ALI_4_SEG_3_x</v>
      </c>
      <c r="AU1990" s="63">
        <f t="shared" ref="AU1990" si="24013">IF(AND(COUNTIF(Codificacion3,AT1990)&lt;AO1990),1,COUNTIF(Codificacion3,AT1990))</f>
        <v>1</v>
      </c>
      <c r="AV1990" s="62" t="str">
        <f t="shared" si="23314"/>
        <v>Cotizacion Seleccionada</v>
      </c>
      <c r="AW1990" s="53"/>
      <c r="AX1990" s="51" t="str">
        <f t="shared" si="23315"/>
        <v>ALI_4_SEG_3VERDADERO</v>
      </c>
      <c r="AY1990" s="51">
        <f t="shared" si="23296"/>
        <v>2</v>
      </c>
      <c r="AZ1990" s="64" t="b">
        <f t="shared" si="23316"/>
        <v>1</v>
      </c>
    </row>
    <row r="1991" spans="1:52" x14ac:dyDescent="0.2">
      <c r="A1991" s="50" t="str">
        <f t="shared" si="23259"/>
        <v>ALI_4_SEG_4</v>
      </c>
      <c r="B1991" s="51" t="s">
        <v>156</v>
      </c>
      <c r="C1991" s="52">
        <v>4</v>
      </c>
      <c r="D1991" s="52">
        <f t="shared" ref="D1991" si="24014">IF(ISERROR(VLOOKUP(E1991,Proveedores,2,FALSE)),"",VLOOKUP(E1991,Proveedores,2,FALSE))</f>
        <v>2095</v>
      </c>
      <c r="E1991" s="53" t="s">
        <v>157</v>
      </c>
      <c r="F1991" s="54">
        <v>605</v>
      </c>
      <c r="G1991" s="53" t="s">
        <v>56</v>
      </c>
      <c r="H1991" s="53" t="s">
        <v>138</v>
      </c>
      <c r="I1991" s="52">
        <v>4</v>
      </c>
      <c r="J1991" s="53" t="s">
        <v>58</v>
      </c>
      <c r="K1991" s="55">
        <v>44835</v>
      </c>
      <c r="L1991" s="56">
        <v>9349</v>
      </c>
      <c r="M1991" s="56">
        <v>9347</v>
      </c>
      <c r="N1991" s="56">
        <v>11080</v>
      </c>
      <c r="O1991" s="56">
        <v>554</v>
      </c>
      <c r="P1991" s="57">
        <v>799</v>
      </c>
      <c r="Q1991" s="58">
        <v>0.2</v>
      </c>
      <c r="R1991" s="57">
        <v>639.20000000000005</v>
      </c>
      <c r="S1991" s="57">
        <v>799</v>
      </c>
      <c r="T1991" s="58">
        <v>0.2</v>
      </c>
      <c r="U1991" s="57">
        <v>639.20000000000005</v>
      </c>
      <c r="V1991" s="57">
        <v>799</v>
      </c>
      <c r="W1991" s="58">
        <v>0.2</v>
      </c>
      <c r="X1991" s="57">
        <v>639.20000000000005</v>
      </c>
      <c r="Y1991" s="57">
        <v>799</v>
      </c>
      <c r="Z1991" s="58">
        <v>0.2</v>
      </c>
      <c r="AA1991" s="57">
        <v>639.20000000000005</v>
      </c>
      <c r="AB1991" s="57">
        <v>19386936.000000004</v>
      </c>
      <c r="AC1991" s="53" t="str">
        <f t="shared" si="23298"/>
        <v>Registro Valido</v>
      </c>
      <c r="AD1991" s="57">
        <f t="shared" ref="AD1991" si="24015">IF(OR(ISERROR(VLOOKUP(CONCATENATE("ALI_",$C1991,"_SEG_",$I1991,"_PROV_",$D1991),Catalogo_Precios,AD$8,FALSE)),L1991=0),0,VLOOKUP(CONCATENATE("ALI_",$C1991,"_SEG_",$I1991,"_PROV_",$D1991),Catalogo_Precios,AD$8,FALSE))</f>
        <v>799</v>
      </c>
      <c r="AE1991" s="57">
        <f t="shared" ref="AE1991" si="24016">IF(OR(ISERROR(VLOOKUP(CONCATENATE("ALI_",$C1991,"_SEG_",$I1991,"_PROV_",$D1991),Catalogo_Precios,AE$8,FALSE)),M1991=0),0,VLOOKUP(CONCATENATE("ALI_",$C1991,"_SEG_",$I1991,"_PROV_",$D1991),Catalogo_Precios,AE$8,FALSE))</f>
        <v>799</v>
      </c>
      <c r="AF1991" s="57">
        <f t="shared" ref="AF1991" si="24017">IF(OR(ISERROR(VLOOKUP(CONCATENATE("ALI_",$C1991,"_SEG_",$I1991,"_PROV_",$D1991),Catalogo_Precios,AF$8,FALSE)),N1991=0),0,VLOOKUP(CONCATENATE("ALI_",$C1991,"_SEG_",$I1991,"_PROV_",$D1991),Catalogo_Precios,AF$8,FALSE))</f>
        <v>799</v>
      </c>
      <c r="AG1991" s="57">
        <f t="shared" ref="AG1991" si="24018">IF(OR(ISERROR(VLOOKUP(CONCATENATE("ALI_",$C1991,"_SEG_",$I1991,"_PROV_",$D1991),Catalogo_Precios,AG$8,FALSE)),O1991=0),0,VLOOKUP(CONCATENATE("ALI_",$C1991,"_SEG_",$I1991,"_PROV_",$D1991),Catalogo_Precios,AG$8,FALSE))</f>
        <v>799</v>
      </c>
      <c r="AH1991" s="57">
        <f t="shared" ref="AH1991" si="24019">IF(OR(ISERROR(VLOOKUP(CONCATENATE("ALI_",$C1991,"_SEG_",$I1991,"_PROV_",$D1991),Catalogo_Precios,AH$8,FALSE)),L1991=0),0,VLOOKUP(CONCATENATE("ALI_",$C1991,"_SEG_",$I1991,"_PROV_",$D1991),Catalogo_Precios,AH$8,FALSE))</f>
        <v>799</v>
      </c>
      <c r="AI1991" s="57">
        <f t="shared" ref="AI1991" si="24020">IF(OR(ISERROR(VLOOKUP(CONCATENATE("ALI_",$C1991,"_SEG_",$I1991,"_PROV_",$D1991),Catalogo_Precios,AI$8,FALSE)),M1991=0),0,VLOOKUP(CONCATENATE("ALI_",$C1991,"_SEG_",$I1991,"_PROV_",$D1991),Catalogo_Precios,AI$8,FALSE))</f>
        <v>799</v>
      </c>
      <c r="AJ1991" s="57">
        <f t="shared" ref="AJ1991" si="24021">IF(OR(ISERROR(VLOOKUP(CONCATENATE("ALI_",$C1991,"_SEG_",$I1991,"_PROV_",$D1991),Catalogo_Precios,AJ$8,FALSE)),N1991=0),0,VLOOKUP(CONCATENATE("ALI_",$C1991,"_SEG_",$I1991,"_PROV_",$D1991),Catalogo_Precios,AJ$8,FALSE))</f>
        <v>799</v>
      </c>
      <c r="AK1991" s="57">
        <f t="shared" ref="AK1991" si="24022">IF(OR(ISERROR(VLOOKUP(CONCATENATE("ALI_",$C1991,"_SEG_",$I1991,"_PROV_",$D1991),Catalogo_Precios,AK$8,FALSE)),O1991=0),0,VLOOKUP(CONCATENATE("ALI_",$C1991,"_SEG_",$I1991,"_PROV_",$D1991),Catalogo_Precios,AK$8,FALSE))</f>
        <v>799</v>
      </c>
      <c r="AL1991" s="53"/>
      <c r="AM1991" s="59" t="str">
        <f t="shared" si="23307"/>
        <v>ALI_4_SEG_4</v>
      </c>
      <c r="AN1991" s="59" t="str">
        <f t="shared" si="23308"/>
        <v>ALI_4_SEG_4_VAL_19386936</v>
      </c>
      <c r="AO1991" s="60">
        <f t="shared" ref="AO1991" si="24023">IF(OR(AB1991="",AB1991=0),0,COUNTIF(Codificacion,AM1991))</f>
        <v>2</v>
      </c>
      <c r="AP1991" s="61">
        <f t="array" ref="AP1991">MIN(IF(Codificacion=AM1991,Total_Cotizacion,""))</f>
        <v>19386936.000000004</v>
      </c>
      <c r="AQ1991" s="62" t="b">
        <f t="shared" si="23310"/>
        <v>1</v>
      </c>
      <c r="AR1991" s="51" t="str">
        <f t="shared" ref="AR1991" si="24024">IF(COUNTIF(Codificacion2,CONCATENATE(AM1991,"_VAL_",AB1991))&gt;1,"Empate","")</f>
        <v>Empate</v>
      </c>
      <c r="AS1991" s="63" t="s">
        <v>78</v>
      </c>
      <c r="AT1991" s="59" t="str">
        <f t="shared" si="23312"/>
        <v>ALI_4_SEG_4_x</v>
      </c>
      <c r="AU1991" s="63">
        <f t="shared" ref="AU1991" si="24025">IF(AND(COUNTIF(Codificacion3,AT1991)&lt;AO1991),1,COUNTIF(Codificacion3,AT1991))</f>
        <v>1</v>
      </c>
      <c r="AV1991" s="62" t="str">
        <f t="shared" si="23314"/>
        <v>Cotizacion Seleccionada</v>
      </c>
      <c r="AW1991" s="53"/>
      <c r="AX1991" s="51" t="str">
        <f t="shared" si="23315"/>
        <v>ALI_4_SEG_4VERDADERO</v>
      </c>
      <c r="AY1991" s="51">
        <f t="shared" si="23296"/>
        <v>2</v>
      </c>
      <c r="AZ1991" s="64" t="b">
        <f t="shared" si="23316"/>
        <v>1</v>
      </c>
    </row>
    <row r="1992" spans="1:52" x14ac:dyDescent="0.2">
      <c r="A1992" s="50" t="str">
        <f t="shared" si="23259"/>
        <v>ALI_4_SEG_5</v>
      </c>
      <c r="B1992" s="51" t="s">
        <v>156</v>
      </c>
      <c r="C1992" s="52">
        <v>4</v>
      </c>
      <c r="D1992" s="52">
        <f t="shared" ref="D1992" si="24026">IF(ISERROR(VLOOKUP(E1992,Proveedores,2,FALSE)),"",VLOOKUP(E1992,Proveedores,2,FALSE))</f>
        <v>2095</v>
      </c>
      <c r="E1992" s="53" t="s">
        <v>157</v>
      </c>
      <c r="F1992" s="54">
        <v>606</v>
      </c>
      <c r="G1992" s="53" t="s">
        <v>56</v>
      </c>
      <c r="H1992" s="53" t="s">
        <v>138</v>
      </c>
      <c r="I1992" s="52">
        <v>5</v>
      </c>
      <c r="J1992" s="53" t="s">
        <v>58</v>
      </c>
      <c r="K1992" s="55">
        <v>44835</v>
      </c>
      <c r="L1992" s="56">
        <v>8690</v>
      </c>
      <c r="M1992" s="56">
        <v>8690</v>
      </c>
      <c r="N1992" s="56">
        <v>10299</v>
      </c>
      <c r="O1992" s="56">
        <v>515</v>
      </c>
      <c r="P1992" s="57">
        <v>799</v>
      </c>
      <c r="Q1992" s="58">
        <v>0.2</v>
      </c>
      <c r="R1992" s="57">
        <v>639.20000000000005</v>
      </c>
      <c r="S1992" s="57">
        <v>799</v>
      </c>
      <c r="T1992" s="58">
        <v>0.2</v>
      </c>
      <c r="U1992" s="57">
        <v>639.20000000000005</v>
      </c>
      <c r="V1992" s="57">
        <v>799</v>
      </c>
      <c r="W1992" s="58">
        <v>0.2</v>
      </c>
      <c r="X1992" s="57">
        <v>639.20000000000005</v>
      </c>
      <c r="Y1992" s="57">
        <v>799</v>
      </c>
      <c r="Z1992" s="58">
        <v>0.2</v>
      </c>
      <c r="AA1992" s="57">
        <v>639.20000000000005</v>
      </c>
      <c r="AB1992" s="57">
        <v>18021604.800000001</v>
      </c>
      <c r="AC1992" s="53" t="str">
        <f t="shared" si="23298"/>
        <v>Registro Valido</v>
      </c>
      <c r="AD1992" s="57">
        <f t="shared" ref="AD1992" si="24027">IF(OR(ISERROR(VLOOKUP(CONCATENATE("ALI_",$C1992,"_SEG_",$I1992,"_PROV_",$D1992),Catalogo_Precios,AD$8,FALSE)),L1992=0),0,VLOOKUP(CONCATENATE("ALI_",$C1992,"_SEG_",$I1992,"_PROV_",$D1992),Catalogo_Precios,AD$8,FALSE))</f>
        <v>799</v>
      </c>
      <c r="AE1992" s="57">
        <f t="shared" ref="AE1992" si="24028">IF(OR(ISERROR(VLOOKUP(CONCATENATE("ALI_",$C1992,"_SEG_",$I1992,"_PROV_",$D1992),Catalogo_Precios,AE$8,FALSE)),M1992=0),0,VLOOKUP(CONCATENATE("ALI_",$C1992,"_SEG_",$I1992,"_PROV_",$D1992),Catalogo_Precios,AE$8,FALSE))</f>
        <v>799</v>
      </c>
      <c r="AF1992" s="57">
        <f t="shared" ref="AF1992" si="24029">IF(OR(ISERROR(VLOOKUP(CONCATENATE("ALI_",$C1992,"_SEG_",$I1992,"_PROV_",$D1992),Catalogo_Precios,AF$8,FALSE)),N1992=0),0,VLOOKUP(CONCATENATE("ALI_",$C1992,"_SEG_",$I1992,"_PROV_",$D1992),Catalogo_Precios,AF$8,FALSE))</f>
        <v>799</v>
      </c>
      <c r="AG1992" s="57">
        <f t="shared" ref="AG1992" si="24030">IF(OR(ISERROR(VLOOKUP(CONCATENATE("ALI_",$C1992,"_SEG_",$I1992,"_PROV_",$D1992),Catalogo_Precios,AG$8,FALSE)),O1992=0),0,VLOOKUP(CONCATENATE("ALI_",$C1992,"_SEG_",$I1992,"_PROV_",$D1992),Catalogo_Precios,AG$8,FALSE))</f>
        <v>799</v>
      </c>
      <c r="AH1992" s="57">
        <f t="shared" ref="AH1992" si="24031">IF(OR(ISERROR(VLOOKUP(CONCATENATE("ALI_",$C1992,"_SEG_",$I1992,"_PROV_",$D1992),Catalogo_Precios,AH$8,FALSE)),L1992=0),0,VLOOKUP(CONCATENATE("ALI_",$C1992,"_SEG_",$I1992,"_PROV_",$D1992),Catalogo_Precios,AH$8,FALSE))</f>
        <v>799</v>
      </c>
      <c r="AI1992" s="57">
        <f t="shared" ref="AI1992" si="24032">IF(OR(ISERROR(VLOOKUP(CONCATENATE("ALI_",$C1992,"_SEG_",$I1992,"_PROV_",$D1992),Catalogo_Precios,AI$8,FALSE)),M1992=0),0,VLOOKUP(CONCATENATE("ALI_",$C1992,"_SEG_",$I1992,"_PROV_",$D1992),Catalogo_Precios,AI$8,FALSE))</f>
        <v>799</v>
      </c>
      <c r="AJ1992" s="57">
        <f t="shared" ref="AJ1992" si="24033">IF(OR(ISERROR(VLOOKUP(CONCATENATE("ALI_",$C1992,"_SEG_",$I1992,"_PROV_",$D1992),Catalogo_Precios,AJ$8,FALSE)),N1992=0),0,VLOOKUP(CONCATENATE("ALI_",$C1992,"_SEG_",$I1992,"_PROV_",$D1992),Catalogo_Precios,AJ$8,FALSE))</f>
        <v>799</v>
      </c>
      <c r="AK1992" s="57">
        <f t="shared" ref="AK1992" si="24034">IF(OR(ISERROR(VLOOKUP(CONCATENATE("ALI_",$C1992,"_SEG_",$I1992,"_PROV_",$D1992),Catalogo_Precios,AK$8,FALSE)),O1992=0),0,VLOOKUP(CONCATENATE("ALI_",$C1992,"_SEG_",$I1992,"_PROV_",$D1992),Catalogo_Precios,AK$8,FALSE))</f>
        <v>799</v>
      </c>
      <c r="AL1992" s="53"/>
      <c r="AM1992" s="59" t="str">
        <f t="shared" si="23307"/>
        <v>ALI_4_SEG_5</v>
      </c>
      <c r="AN1992" s="59" t="str">
        <f t="shared" si="23308"/>
        <v>ALI_4_SEG_5_VAL_18021604.8</v>
      </c>
      <c r="AO1992" s="60">
        <f t="shared" ref="AO1992" si="24035">IF(OR(AB1992="",AB1992=0),0,COUNTIF(Codificacion,AM1992))</f>
        <v>2</v>
      </c>
      <c r="AP1992" s="61">
        <f t="array" ref="AP1992">MIN(IF(Codificacion=AM1992,Total_Cotizacion,""))</f>
        <v>18021604.800000001</v>
      </c>
      <c r="AQ1992" s="62" t="b">
        <f t="shared" si="23310"/>
        <v>1</v>
      </c>
      <c r="AR1992" s="51" t="str">
        <f t="shared" ref="AR1992" si="24036">IF(COUNTIF(Codificacion2,CONCATENATE(AM1992,"_VAL_",AB1992))&gt;1,"Empate","")</f>
        <v>Empate</v>
      </c>
      <c r="AS1992" s="63" t="s">
        <v>78</v>
      </c>
      <c r="AT1992" s="59" t="str">
        <f t="shared" si="23312"/>
        <v>ALI_4_SEG_5_x</v>
      </c>
      <c r="AU1992" s="63">
        <f t="shared" ref="AU1992" si="24037">IF(AND(COUNTIF(Codificacion3,AT1992)&lt;AO1992),1,COUNTIF(Codificacion3,AT1992))</f>
        <v>1</v>
      </c>
      <c r="AV1992" s="62" t="str">
        <f t="shared" si="23314"/>
        <v>Cotizacion Seleccionada</v>
      </c>
      <c r="AW1992" s="53"/>
      <c r="AX1992" s="51" t="str">
        <f t="shared" si="23315"/>
        <v>ALI_4_SEG_5VERDADERO</v>
      </c>
      <c r="AY1992" s="51">
        <f t="shared" si="23296"/>
        <v>2</v>
      </c>
      <c r="AZ1992" s="64" t="b">
        <f t="shared" si="23316"/>
        <v>1</v>
      </c>
    </row>
    <row r="1993" spans="1:52" x14ac:dyDescent="0.2">
      <c r="A1993" s="50" t="str">
        <f t="shared" si="23259"/>
        <v>ALI_4_SEG_6</v>
      </c>
      <c r="B1993" s="51" t="s">
        <v>156</v>
      </c>
      <c r="C1993" s="52">
        <v>4</v>
      </c>
      <c r="D1993" s="52">
        <f t="shared" ref="D1993" si="24038">IF(ISERROR(VLOOKUP(E1993,Proveedores,2,FALSE)),"",VLOOKUP(E1993,Proveedores,2,FALSE))</f>
        <v>2095</v>
      </c>
      <c r="E1993" s="53" t="s">
        <v>157</v>
      </c>
      <c r="F1993" s="54">
        <v>607</v>
      </c>
      <c r="G1993" s="53" t="s">
        <v>56</v>
      </c>
      <c r="H1993" s="53" t="s">
        <v>138</v>
      </c>
      <c r="I1993" s="52">
        <v>6</v>
      </c>
      <c r="J1993" s="53" t="s">
        <v>58</v>
      </c>
      <c r="K1993" s="55">
        <v>44835</v>
      </c>
      <c r="L1993" s="56">
        <v>9407</v>
      </c>
      <c r="M1993" s="56">
        <v>9407</v>
      </c>
      <c r="N1993" s="56">
        <v>11147</v>
      </c>
      <c r="O1993" s="56">
        <v>558</v>
      </c>
      <c r="P1993" s="57">
        <v>799</v>
      </c>
      <c r="Q1993" s="58">
        <v>0.2</v>
      </c>
      <c r="R1993" s="57">
        <v>639.20000000000005</v>
      </c>
      <c r="S1993" s="57">
        <v>799</v>
      </c>
      <c r="T1993" s="58">
        <v>0.2</v>
      </c>
      <c r="U1993" s="57">
        <v>639.20000000000005</v>
      </c>
      <c r="V1993" s="57">
        <v>799</v>
      </c>
      <c r="W1993" s="58">
        <v>0.2</v>
      </c>
      <c r="X1993" s="57">
        <v>639.20000000000005</v>
      </c>
      <c r="Y1993" s="57">
        <v>799</v>
      </c>
      <c r="Z1993" s="58">
        <v>0.2</v>
      </c>
      <c r="AA1993" s="57">
        <v>639.20000000000005</v>
      </c>
      <c r="AB1993" s="57">
        <v>19507744.800000004</v>
      </c>
      <c r="AC1993" s="53" t="str">
        <f t="shared" si="23298"/>
        <v>Registro Valido</v>
      </c>
      <c r="AD1993" s="57">
        <f t="shared" ref="AD1993" si="24039">IF(OR(ISERROR(VLOOKUP(CONCATENATE("ALI_",$C1993,"_SEG_",$I1993,"_PROV_",$D1993),Catalogo_Precios,AD$8,FALSE)),L1993=0),0,VLOOKUP(CONCATENATE("ALI_",$C1993,"_SEG_",$I1993,"_PROV_",$D1993),Catalogo_Precios,AD$8,FALSE))</f>
        <v>799</v>
      </c>
      <c r="AE1993" s="57">
        <f t="shared" ref="AE1993" si="24040">IF(OR(ISERROR(VLOOKUP(CONCATENATE("ALI_",$C1993,"_SEG_",$I1993,"_PROV_",$D1993),Catalogo_Precios,AE$8,FALSE)),M1993=0),0,VLOOKUP(CONCATENATE("ALI_",$C1993,"_SEG_",$I1993,"_PROV_",$D1993),Catalogo_Precios,AE$8,FALSE))</f>
        <v>799</v>
      </c>
      <c r="AF1993" s="57">
        <f t="shared" ref="AF1993" si="24041">IF(OR(ISERROR(VLOOKUP(CONCATENATE("ALI_",$C1993,"_SEG_",$I1993,"_PROV_",$D1993),Catalogo_Precios,AF$8,FALSE)),N1993=0),0,VLOOKUP(CONCATENATE("ALI_",$C1993,"_SEG_",$I1993,"_PROV_",$D1993),Catalogo_Precios,AF$8,FALSE))</f>
        <v>799</v>
      </c>
      <c r="AG1993" s="57">
        <f t="shared" ref="AG1993" si="24042">IF(OR(ISERROR(VLOOKUP(CONCATENATE("ALI_",$C1993,"_SEG_",$I1993,"_PROV_",$D1993),Catalogo_Precios,AG$8,FALSE)),O1993=0),0,VLOOKUP(CONCATENATE("ALI_",$C1993,"_SEG_",$I1993,"_PROV_",$D1993),Catalogo_Precios,AG$8,FALSE))</f>
        <v>799</v>
      </c>
      <c r="AH1993" s="57">
        <f t="shared" ref="AH1993" si="24043">IF(OR(ISERROR(VLOOKUP(CONCATENATE("ALI_",$C1993,"_SEG_",$I1993,"_PROV_",$D1993),Catalogo_Precios,AH$8,FALSE)),L1993=0),0,VLOOKUP(CONCATENATE("ALI_",$C1993,"_SEG_",$I1993,"_PROV_",$D1993),Catalogo_Precios,AH$8,FALSE))</f>
        <v>799</v>
      </c>
      <c r="AI1993" s="57">
        <f t="shared" ref="AI1993" si="24044">IF(OR(ISERROR(VLOOKUP(CONCATENATE("ALI_",$C1993,"_SEG_",$I1993,"_PROV_",$D1993),Catalogo_Precios,AI$8,FALSE)),M1993=0),0,VLOOKUP(CONCATENATE("ALI_",$C1993,"_SEG_",$I1993,"_PROV_",$D1993),Catalogo_Precios,AI$8,FALSE))</f>
        <v>799</v>
      </c>
      <c r="AJ1993" s="57">
        <f t="shared" ref="AJ1993" si="24045">IF(OR(ISERROR(VLOOKUP(CONCATENATE("ALI_",$C1993,"_SEG_",$I1993,"_PROV_",$D1993),Catalogo_Precios,AJ$8,FALSE)),N1993=0),0,VLOOKUP(CONCATENATE("ALI_",$C1993,"_SEG_",$I1993,"_PROV_",$D1993),Catalogo_Precios,AJ$8,FALSE))</f>
        <v>799</v>
      </c>
      <c r="AK1993" s="57">
        <f t="shared" ref="AK1993" si="24046">IF(OR(ISERROR(VLOOKUP(CONCATENATE("ALI_",$C1993,"_SEG_",$I1993,"_PROV_",$D1993),Catalogo_Precios,AK$8,FALSE)),O1993=0),0,VLOOKUP(CONCATENATE("ALI_",$C1993,"_SEG_",$I1993,"_PROV_",$D1993),Catalogo_Precios,AK$8,FALSE))</f>
        <v>799</v>
      </c>
      <c r="AL1993" s="53"/>
      <c r="AM1993" s="59" t="str">
        <f t="shared" si="23307"/>
        <v>ALI_4_SEG_6</v>
      </c>
      <c r="AN1993" s="59" t="str">
        <f t="shared" si="23308"/>
        <v>ALI_4_SEG_6_VAL_19507744.8</v>
      </c>
      <c r="AO1993" s="60">
        <f t="shared" ref="AO1993" si="24047">IF(OR(AB1993="",AB1993=0),0,COUNTIF(Codificacion,AM1993))</f>
        <v>2</v>
      </c>
      <c r="AP1993" s="61">
        <f t="array" ref="AP1993">MIN(IF(Codificacion=AM1993,Total_Cotizacion,""))</f>
        <v>19507744.800000004</v>
      </c>
      <c r="AQ1993" s="62" t="b">
        <f t="shared" si="23310"/>
        <v>1</v>
      </c>
      <c r="AR1993" s="51" t="str">
        <f t="shared" ref="AR1993" si="24048">IF(COUNTIF(Codificacion2,CONCATENATE(AM1993,"_VAL_",AB1993))&gt;1,"Empate","")</f>
        <v>Empate</v>
      </c>
      <c r="AS1993" s="63" t="s">
        <v>78</v>
      </c>
      <c r="AT1993" s="59" t="str">
        <f t="shared" si="23312"/>
        <v>ALI_4_SEG_6_x</v>
      </c>
      <c r="AU1993" s="63">
        <f t="shared" ref="AU1993" si="24049">IF(AND(COUNTIF(Codificacion3,AT1993)&lt;AO1993),1,COUNTIF(Codificacion3,AT1993))</f>
        <v>1</v>
      </c>
      <c r="AV1993" s="62" t="str">
        <f t="shared" si="23314"/>
        <v>Cotizacion Seleccionada</v>
      </c>
      <c r="AW1993" s="53"/>
      <c r="AX1993" s="51" t="str">
        <f t="shared" si="23315"/>
        <v>ALI_4_SEG_6VERDADERO</v>
      </c>
      <c r="AY1993" s="51">
        <f t="shared" si="23296"/>
        <v>2</v>
      </c>
      <c r="AZ1993" s="64" t="b">
        <f t="shared" si="23316"/>
        <v>1</v>
      </c>
    </row>
    <row r="1994" spans="1:52" x14ac:dyDescent="0.2">
      <c r="A1994" s="50" t="str">
        <f t="shared" si="23259"/>
        <v>ALI_4_SEG_7</v>
      </c>
      <c r="B1994" s="51" t="s">
        <v>156</v>
      </c>
      <c r="C1994" s="52">
        <v>4</v>
      </c>
      <c r="D1994" s="52">
        <f t="shared" ref="D1994" si="24050">IF(ISERROR(VLOOKUP(E1994,Proveedores,2,FALSE)),"",VLOOKUP(E1994,Proveedores,2,FALSE))</f>
        <v>2095</v>
      </c>
      <c r="E1994" s="53" t="s">
        <v>157</v>
      </c>
      <c r="F1994" s="54">
        <v>608</v>
      </c>
      <c r="G1994" s="53" t="s">
        <v>56</v>
      </c>
      <c r="H1994" s="53" t="s">
        <v>138</v>
      </c>
      <c r="I1994" s="52">
        <v>7</v>
      </c>
      <c r="J1994" s="53" t="s">
        <v>58</v>
      </c>
      <c r="K1994" s="55">
        <v>44835</v>
      </c>
      <c r="L1994" s="56">
        <v>9605</v>
      </c>
      <c r="M1994" s="56">
        <v>9605</v>
      </c>
      <c r="N1994" s="56">
        <v>11384</v>
      </c>
      <c r="O1994" s="56">
        <v>569</v>
      </c>
      <c r="P1994" s="57">
        <v>799</v>
      </c>
      <c r="Q1994" s="58">
        <v>0.2</v>
      </c>
      <c r="R1994" s="57">
        <v>639.20000000000005</v>
      </c>
      <c r="S1994" s="57">
        <v>799</v>
      </c>
      <c r="T1994" s="58">
        <v>0.2</v>
      </c>
      <c r="U1994" s="57">
        <v>639.20000000000005</v>
      </c>
      <c r="V1994" s="57">
        <v>799</v>
      </c>
      <c r="W1994" s="58">
        <v>0.2</v>
      </c>
      <c r="X1994" s="57">
        <v>639.20000000000005</v>
      </c>
      <c r="Y1994" s="57">
        <v>799</v>
      </c>
      <c r="Z1994" s="58">
        <v>0.2</v>
      </c>
      <c r="AA1994" s="57">
        <v>639.20000000000005</v>
      </c>
      <c r="AB1994" s="57">
        <v>19919389.600000001</v>
      </c>
      <c r="AC1994" s="53" t="str">
        <f t="shared" si="23298"/>
        <v>Registro Valido</v>
      </c>
      <c r="AD1994" s="57">
        <f t="shared" ref="AD1994" si="24051">IF(OR(ISERROR(VLOOKUP(CONCATENATE("ALI_",$C1994,"_SEG_",$I1994,"_PROV_",$D1994),Catalogo_Precios,AD$8,FALSE)),L1994=0),0,VLOOKUP(CONCATENATE("ALI_",$C1994,"_SEG_",$I1994,"_PROV_",$D1994),Catalogo_Precios,AD$8,FALSE))</f>
        <v>799</v>
      </c>
      <c r="AE1994" s="57">
        <f t="shared" ref="AE1994" si="24052">IF(OR(ISERROR(VLOOKUP(CONCATENATE("ALI_",$C1994,"_SEG_",$I1994,"_PROV_",$D1994),Catalogo_Precios,AE$8,FALSE)),M1994=0),0,VLOOKUP(CONCATENATE("ALI_",$C1994,"_SEG_",$I1994,"_PROV_",$D1994),Catalogo_Precios,AE$8,FALSE))</f>
        <v>799</v>
      </c>
      <c r="AF1994" s="57">
        <f t="shared" ref="AF1994" si="24053">IF(OR(ISERROR(VLOOKUP(CONCATENATE("ALI_",$C1994,"_SEG_",$I1994,"_PROV_",$D1994),Catalogo_Precios,AF$8,FALSE)),N1994=0),0,VLOOKUP(CONCATENATE("ALI_",$C1994,"_SEG_",$I1994,"_PROV_",$D1994),Catalogo_Precios,AF$8,FALSE))</f>
        <v>799</v>
      </c>
      <c r="AG1994" s="57">
        <f t="shared" ref="AG1994" si="24054">IF(OR(ISERROR(VLOOKUP(CONCATENATE("ALI_",$C1994,"_SEG_",$I1994,"_PROV_",$D1994),Catalogo_Precios,AG$8,FALSE)),O1994=0),0,VLOOKUP(CONCATENATE("ALI_",$C1994,"_SEG_",$I1994,"_PROV_",$D1994),Catalogo_Precios,AG$8,FALSE))</f>
        <v>799</v>
      </c>
      <c r="AH1994" s="57">
        <f t="shared" ref="AH1994" si="24055">IF(OR(ISERROR(VLOOKUP(CONCATENATE("ALI_",$C1994,"_SEG_",$I1994,"_PROV_",$D1994),Catalogo_Precios,AH$8,FALSE)),L1994=0),0,VLOOKUP(CONCATENATE("ALI_",$C1994,"_SEG_",$I1994,"_PROV_",$D1994),Catalogo_Precios,AH$8,FALSE))</f>
        <v>799</v>
      </c>
      <c r="AI1994" s="57">
        <f t="shared" ref="AI1994" si="24056">IF(OR(ISERROR(VLOOKUP(CONCATENATE("ALI_",$C1994,"_SEG_",$I1994,"_PROV_",$D1994),Catalogo_Precios,AI$8,FALSE)),M1994=0),0,VLOOKUP(CONCATENATE("ALI_",$C1994,"_SEG_",$I1994,"_PROV_",$D1994),Catalogo_Precios,AI$8,FALSE))</f>
        <v>799</v>
      </c>
      <c r="AJ1994" s="57">
        <f t="shared" ref="AJ1994" si="24057">IF(OR(ISERROR(VLOOKUP(CONCATENATE("ALI_",$C1994,"_SEG_",$I1994,"_PROV_",$D1994),Catalogo_Precios,AJ$8,FALSE)),N1994=0),0,VLOOKUP(CONCATENATE("ALI_",$C1994,"_SEG_",$I1994,"_PROV_",$D1994),Catalogo_Precios,AJ$8,FALSE))</f>
        <v>799</v>
      </c>
      <c r="AK1994" s="57">
        <f t="shared" ref="AK1994" si="24058">IF(OR(ISERROR(VLOOKUP(CONCATENATE("ALI_",$C1994,"_SEG_",$I1994,"_PROV_",$D1994),Catalogo_Precios,AK$8,FALSE)),O1994=0),0,VLOOKUP(CONCATENATE("ALI_",$C1994,"_SEG_",$I1994,"_PROV_",$D1994),Catalogo_Precios,AK$8,FALSE))</f>
        <v>799</v>
      </c>
      <c r="AL1994" s="53"/>
      <c r="AM1994" s="59" t="str">
        <f t="shared" si="23307"/>
        <v>ALI_4_SEG_7</v>
      </c>
      <c r="AN1994" s="59" t="str">
        <f t="shared" si="23308"/>
        <v>ALI_4_SEG_7_VAL_19919389.6</v>
      </c>
      <c r="AO1994" s="60">
        <f t="shared" ref="AO1994" si="24059">IF(OR(AB1994="",AB1994=0),0,COUNTIF(Codificacion,AM1994))</f>
        <v>2</v>
      </c>
      <c r="AP1994" s="61">
        <f t="array" ref="AP1994">MIN(IF(Codificacion=AM1994,Total_Cotizacion,""))</f>
        <v>19919389.600000001</v>
      </c>
      <c r="AQ1994" s="62" t="b">
        <f t="shared" si="23310"/>
        <v>1</v>
      </c>
      <c r="AR1994" s="51" t="str">
        <f t="shared" ref="AR1994" si="24060">IF(COUNTIF(Codificacion2,CONCATENATE(AM1994,"_VAL_",AB1994))&gt;1,"Empate","")</f>
        <v>Empate</v>
      </c>
      <c r="AS1994" s="63" t="s">
        <v>78</v>
      </c>
      <c r="AT1994" s="59" t="str">
        <f t="shared" si="23312"/>
        <v>ALI_4_SEG_7_x</v>
      </c>
      <c r="AU1994" s="63">
        <f t="shared" ref="AU1994" si="24061">IF(AND(COUNTIF(Codificacion3,AT1994)&lt;AO1994),1,COUNTIF(Codificacion3,AT1994))</f>
        <v>1</v>
      </c>
      <c r="AV1994" s="62" t="str">
        <f t="shared" si="23314"/>
        <v>Cotizacion Seleccionada</v>
      </c>
      <c r="AW1994" s="53"/>
      <c r="AX1994" s="51" t="str">
        <f t="shared" si="23315"/>
        <v>ALI_4_SEG_7VERDADERO</v>
      </c>
      <c r="AY1994" s="51">
        <f t="shared" si="23296"/>
        <v>2</v>
      </c>
      <c r="AZ1994" s="64" t="b">
        <f t="shared" si="23316"/>
        <v>1</v>
      </c>
    </row>
    <row r="1995" spans="1:52" x14ac:dyDescent="0.2">
      <c r="A1995" s="50" t="str">
        <f t="shared" si="23259"/>
        <v>ALI_4_SEG_8</v>
      </c>
      <c r="B1995" s="51" t="s">
        <v>156</v>
      </c>
      <c r="C1995" s="52">
        <v>4</v>
      </c>
      <c r="D1995" s="52">
        <f t="shared" ref="D1995" si="24062">IF(ISERROR(VLOOKUP(E1995,Proveedores,2,FALSE)),"",VLOOKUP(E1995,Proveedores,2,FALSE))</f>
        <v>2095</v>
      </c>
      <c r="E1995" s="53" t="s">
        <v>157</v>
      </c>
      <c r="F1995" s="54">
        <v>609</v>
      </c>
      <c r="G1995" s="53" t="s">
        <v>56</v>
      </c>
      <c r="H1995" s="53" t="s">
        <v>138</v>
      </c>
      <c r="I1995" s="52">
        <v>8</v>
      </c>
      <c r="J1995" s="53" t="s">
        <v>58</v>
      </c>
      <c r="K1995" s="55">
        <v>44835</v>
      </c>
      <c r="L1995" s="56">
        <v>9270</v>
      </c>
      <c r="M1995" s="56">
        <v>9270</v>
      </c>
      <c r="N1995" s="56">
        <v>10989</v>
      </c>
      <c r="O1995" s="56">
        <v>549</v>
      </c>
      <c r="P1995" s="57">
        <v>799</v>
      </c>
      <c r="Q1995" s="58">
        <v>0.2</v>
      </c>
      <c r="R1995" s="57">
        <v>639.20000000000005</v>
      </c>
      <c r="S1995" s="57">
        <v>799</v>
      </c>
      <c r="T1995" s="58">
        <v>0.2</v>
      </c>
      <c r="U1995" s="57">
        <v>639.20000000000005</v>
      </c>
      <c r="V1995" s="57">
        <v>799</v>
      </c>
      <c r="W1995" s="58">
        <v>0.2</v>
      </c>
      <c r="X1995" s="57">
        <v>639.20000000000005</v>
      </c>
      <c r="Y1995" s="57">
        <v>799</v>
      </c>
      <c r="Z1995" s="58">
        <v>0.2</v>
      </c>
      <c r="AA1995" s="57">
        <v>639.20000000000005</v>
      </c>
      <c r="AB1995" s="57">
        <v>19225857.600000001</v>
      </c>
      <c r="AC1995" s="53" t="str">
        <f t="shared" si="23298"/>
        <v>Registro Valido</v>
      </c>
      <c r="AD1995" s="57">
        <f t="shared" ref="AD1995" si="24063">IF(OR(ISERROR(VLOOKUP(CONCATENATE("ALI_",$C1995,"_SEG_",$I1995,"_PROV_",$D1995),Catalogo_Precios,AD$8,FALSE)),L1995=0),0,VLOOKUP(CONCATENATE("ALI_",$C1995,"_SEG_",$I1995,"_PROV_",$D1995),Catalogo_Precios,AD$8,FALSE))</f>
        <v>799</v>
      </c>
      <c r="AE1995" s="57">
        <f t="shared" ref="AE1995" si="24064">IF(OR(ISERROR(VLOOKUP(CONCATENATE("ALI_",$C1995,"_SEG_",$I1995,"_PROV_",$D1995),Catalogo_Precios,AE$8,FALSE)),M1995=0),0,VLOOKUP(CONCATENATE("ALI_",$C1995,"_SEG_",$I1995,"_PROV_",$D1995),Catalogo_Precios,AE$8,FALSE))</f>
        <v>799</v>
      </c>
      <c r="AF1995" s="57">
        <f t="shared" ref="AF1995" si="24065">IF(OR(ISERROR(VLOOKUP(CONCATENATE("ALI_",$C1995,"_SEG_",$I1995,"_PROV_",$D1995),Catalogo_Precios,AF$8,FALSE)),N1995=0),0,VLOOKUP(CONCATENATE("ALI_",$C1995,"_SEG_",$I1995,"_PROV_",$D1995),Catalogo_Precios,AF$8,FALSE))</f>
        <v>799</v>
      </c>
      <c r="AG1995" s="57">
        <f t="shared" ref="AG1995" si="24066">IF(OR(ISERROR(VLOOKUP(CONCATENATE("ALI_",$C1995,"_SEG_",$I1995,"_PROV_",$D1995),Catalogo_Precios,AG$8,FALSE)),O1995=0),0,VLOOKUP(CONCATENATE("ALI_",$C1995,"_SEG_",$I1995,"_PROV_",$D1995),Catalogo_Precios,AG$8,FALSE))</f>
        <v>799</v>
      </c>
      <c r="AH1995" s="57">
        <f t="shared" ref="AH1995" si="24067">IF(OR(ISERROR(VLOOKUP(CONCATENATE("ALI_",$C1995,"_SEG_",$I1995,"_PROV_",$D1995),Catalogo_Precios,AH$8,FALSE)),L1995=0),0,VLOOKUP(CONCATENATE("ALI_",$C1995,"_SEG_",$I1995,"_PROV_",$D1995),Catalogo_Precios,AH$8,FALSE))</f>
        <v>799</v>
      </c>
      <c r="AI1995" s="57">
        <f t="shared" ref="AI1995" si="24068">IF(OR(ISERROR(VLOOKUP(CONCATENATE("ALI_",$C1995,"_SEG_",$I1995,"_PROV_",$D1995),Catalogo_Precios,AI$8,FALSE)),M1995=0),0,VLOOKUP(CONCATENATE("ALI_",$C1995,"_SEG_",$I1995,"_PROV_",$D1995),Catalogo_Precios,AI$8,FALSE))</f>
        <v>799</v>
      </c>
      <c r="AJ1995" s="57">
        <f t="shared" ref="AJ1995" si="24069">IF(OR(ISERROR(VLOOKUP(CONCATENATE("ALI_",$C1995,"_SEG_",$I1995,"_PROV_",$D1995),Catalogo_Precios,AJ$8,FALSE)),N1995=0),0,VLOOKUP(CONCATENATE("ALI_",$C1995,"_SEG_",$I1995,"_PROV_",$D1995),Catalogo_Precios,AJ$8,FALSE))</f>
        <v>799</v>
      </c>
      <c r="AK1995" s="57">
        <f t="shared" ref="AK1995" si="24070">IF(OR(ISERROR(VLOOKUP(CONCATENATE("ALI_",$C1995,"_SEG_",$I1995,"_PROV_",$D1995),Catalogo_Precios,AK$8,FALSE)),O1995=0),0,VLOOKUP(CONCATENATE("ALI_",$C1995,"_SEG_",$I1995,"_PROV_",$D1995),Catalogo_Precios,AK$8,FALSE))</f>
        <v>799</v>
      </c>
      <c r="AL1995" s="53"/>
      <c r="AM1995" s="59" t="str">
        <f t="shared" si="23307"/>
        <v>ALI_4_SEG_8</v>
      </c>
      <c r="AN1995" s="59" t="str">
        <f t="shared" si="23308"/>
        <v>ALI_4_SEG_8_VAL_19225857.6</v>
      </c>
      <c r="AO1995" s="60">
        <f t="shared" ref="AO1995" si="24071">IF(OR(AB1995="",AB1995=0),0,COUNTIF(Codificacion,AM1995))</f>
        <v>2</v>
      </c>
      <c r="AP1995" s="61">
        <f t="array" ref="AP1995">MIN(IF(Codificacion=AM1995,Total_Cotizacion,""))</f>
        <v>19225857.600000001</v>
      </c>
      <c r="AQ1995" s="62" t="b">
        <f t="shared" si="23310"/>
        <v>1</v>
      </c>
      <c r="AR1995" s="51" t="str">
        <f t="shared" ref="AR1995" si="24072">IF(COUNTIF(Codificacion2,CONCATENATE(AM1995,"_VAL_",AB1995))&gt;1,"Empate","")</f>
        <v>Empate</v>
      </c>
      <c r="AS1995" s="63" t="s">
        <v>78</v>
      </c>
      <c r="AT1995" s="59" t="str">
        <f t="shared" si="23312"/>
        <v>ALI_4_SEG_8_x</v>
      </c>
      <c r="AU1995" s="63">
        <f t="shared" ref="AU1995" si="24073">IF(AND(COUNTIF(Codificacion3,AT1995)&lt;AO1995),1,COUNTIF(Codificacion3,AT1995))</f>
        <v>1</v>
      </c>
      <c r="AV1995" s="62" t="str">
        <f t="shared" si="23314"/>
        <v>Cotizacion Seleccionada</v>
      </c>
      <c r="AW1995" s="53"/>
      <c r="AX1995" s="51" t="str">
        <f t="shared" si="23315"/>
        <v>ALI_4_SEG_8VERDADERO</v>
      </c>
      <c r="AY1995" s="51">
        <f t="shared" ref="AY1995:AY2017" si="24074">COUNTIF(AX$10:AX$2017,CONCATENATE(AM1995,AQ1995))</f>
        <v>2</v>
      </c>
      <c r="AZ1995" s="64" t="b">
        <f t="shared" si="23316"/>
        <v>1</v>
      </c>
    </row>
    <row r="1996" spans="1:52" x14ac:dyDescent="0.2">
      <c r="A1996" s="50" t="str">
        <f t="shared" si="23259"/>
        <v>ALI_4_SEG_9</v>
      </c>
      <c r="B1996" s="51" t="s">
        <v>156</v>
      </c>
      <c r="C1996" s="52">
        <v>4</v>
      </c>
      <c r="D1996" s="52">
        <f t="shared" ref="D1996" si="24075">IF(ISERROR(VLOOKUP(E1996,Proveedores,2,FALSE)),"",VLOOKUP(E1996,Proveedores,2,FALSE))</f>
        <v>2095</v>
      </c>
      <c r="E1996" s="53" t="s">
        <v>157</v>
      </c>
      <c r="F1996" s="54">
        <v>610</v>
      </c>
      <c r="G1996" s="53" t="s">
        <v>56</v>
      </c>
      <c r="H1996" s="53" t="s">
        <v>138</v>
      </c>
      <c r="I1996" s="52">
        <v>9</v>
      </c>
      <c r="J1996" s="53" t="s">
        <v>58</v>
      </c>
      <c r="K1996" s="55">
        <v>44835</v>
      </c>
      <c r="L1996" s="56">
        <v>9369</v>
      </c>
      <c r="M1996" s="56">
        <v>9369</v>
      </c>
      <c r="N1996" s="56">
        <v>11104</v>
      </c>
      <c r="O1996" s="56">
        <v>555</v>
      </c>
      <c r="P1996" s="57">
        <v>799</v>
      </c>
      <c r="Q1996" s="58">
        <v>0.2</v>
      </c>
      <c r="R1996" s="57">
        <v>639.20000000000005</v>
      </c>
      <c r="S1996" s="57">
        <v>799</v>
      </c>
      <c r="T1996" s="58">
        <v>0.2</v>
      </c>
      <c r="U1996" s="57">
        <v>639.20000000000005</v>
      </c>
      <c r="V1996" s="57">
        <v>799</v>
      </c>
      <c r="W1996" s="58">
        <v>0.2</v>
      </c>
      <c r="X1996" s="57">
        <v>639.20000000000005</v>
      </c>
      <c r="Y1996" s="57">
        <v>799</v>
      </c>
      <c r="Z1996" s="58">
        <v>0.2</v>
      </c>
      <c r="AA1996" s="57">
        <v>639.20000000000005</v>
      </c>
      <c r="AB1996" s="57">
        <v>19429762.400000002</v>
      </c>
      <c r="AC1996" s="53" t="str">
        <f t="shared" ref="AC1996:AC2017" si="24076">IF(OR(AB1996=0,AB1996=""),"Registro No Valido","Registro Valido")</f>
        <v>Registro Valido</v>
      </c>
      <c r="AD1996" s="57">
        <f t="shared" ref="AD1996" si="24077">IF(OR(ISERROR(VLOOKUP(CONCATENATE("ALI_",$C1996,"_SEG_",$I1996,"_PROV_",$D1996),Catalogo_Precios,AD$8,FALSE)),L1996=0),0,VLOOKUP(CONCATENATE("ALI_",$C1996,"_SEG_",$I1996,"_PROV_",$D1996),Catalogo_Precios,AD$8,FALSE))</f>
        <v>799</v>
      </c>
      <c r="AE1996" s="57">
        <f t="shared" ref="AE1996" si="24078">IF(OR(ISERROR(VLOOKUP(CONCATENATE("ALI_",$C1996,"_SEG_",$I1996,"_PROV_",$D1996),Catalogo_Precios,AE$8,FALSE)),M1996=0),0,VLOOKUP(CONCATENATE("ALI_",$C1996,"_SEG_",$I1996,"_PROV_",$D1996),Catalogo_Precios,AE$8,FALSE))</f>
        <v>799</v>
      </c>
      <c r="AF1996" s="57">
        <f t="shared" ref="AF1996" si="24079">IF(OR(ISERROR(VLOOKUP(CONCATENATE("ALI_",$C1996,"_SEG_",$I1996,"_PROV_",$D1996),Catalogo_Precios,AF$8,FALSE)),N1996=0),0,VLOOKUP(CONCATENATE("ALI_",$C1996,"_SEG_",$I1996,"_PROV_",$D1996),Catalogo_Precios,AF$8,FALSE))</f>
        <v>799</v>
      </c>
      <c r="AG1996" s="57">
        <f t="shared" ref="AG1996" si="24080">IF(OR(ISERROR(VLOOKUP(CONCATENATE("ALI_",$C1996,"_SEG_",$I1996,"_PROV_",$D1996),Catalogo_Precios,AG$8,FALSE)),O1996=0),0,VLOOKUP(CONCATENATE("ALI_",$C1996,"_SEG_",$I1996,"_PROV_",$D1996),Catalogo_Precios,AG$8,FALSE))</f>
        <v>799</v>
      </c>
      <c r="AH1996" s="57">
        <f t="shared" ref="AH1996" si="24081">IF(OR(ISERROR(VLOOKUP(CONCATENATE("ALI_",$C1996,"_SEG_",$I1996,"_PROV_",$D1996),Catalogo_Precios,AH$8,FALSE)),L1996=0),0,VLOOKUP(CONCATENATE("ALI_",$C1996,"_SEG_",$I1996,"_PROV_",$D1996),Catalogo_Precios,AH$8,FALSE))</f>
        <v>799</v>
      </c>
      <c r="AI1996" s="57">
        <f t="shared" ref="AI1996" si="24082">IF(OR(ISERROR(VLOOKUP(CONCATENATE("ALI_",$C1996,"_SEG_",$I1996,"_PROV_",$D1996),Catalogo_Precios,AI$8,FALSE)),M1996=0),0,VLOOKUP(CONCATENATE("ALI_",$C1996,"_SEG_",$I1996,"_PROV_",$D1996),Catalogo_Precios,AI$8,FALSE))</f>
        <v>799</v>
      </c>
      <c r="AJ1996" s="57">
        <f t="shared" ref="AJ1996" si="24083">IF(OR(ISERROR(VLOOKUP(CONCATENATE("ALI_",$C1996,"_SEG_",$I1996,"_PROV_",$D1996),Catalogo_Precios,AJ$8,FALSE)),N1996=0),0,VLOOKUP(CONCATENATE("ALI_",$C1996,"_SEG_",$I1996,"_PROV_",$D1996),Catalogo_Precios,AJ$8,FALSE))</f>
        <v>799</v>
      </c>
      <c r="AK1996" s="57">
        <f t="shared" ref="AK1996" si="24084">IF(OR(ISERROR(VLOOKUP(CONCATENATE("ALI_",$C1996,"_SEG_",$I1996,"_PROV_",$D1996),Catalogo_Precios,AK$8,FALSE)),O1996=0),0,VLOOKUP(CONCATENATE("ALI_",$C1996,"_SEG_",$I1996,"_PROV_",$D1996),Catalogo_Precios,AK$8,FALSE))</f>
        <v>799</v>
      </c>
      <c r="AL1996" s="53"/>
      <c r="AM1996" s="59" t="str">
        <f t="shared" ref="AM1996:AM2017" si="24085">IF(AC1996="Registro Valido",CONCATENATE("ALI_",C1996,"_SEG_",I1996),"Registro No Valido")</f>
        <v>ALI_4_SEG_9</v>
      </c>
      <c r="AN1996" s="59" t="str">
        <f t="shared" ref="AN1996:AN2017" si="24086">IF(AC1996="Registro Valido",CONCATENATE("ALI_",C1996,"_SEG_",I1996,"_VAL_",AB1996),"Registro No Valido")</f>
        <v>ALI_4_SEG_9_VAL_19429762.4</v>
      </c>
      <c r="AO1996" s="60">
        <f t="shared" ref="AO1996" si="24087">IF(OR(AB1996="",AB1996=0),0,COUNTIF(Codificacion,AM1996))</f>
        <v>2</v>
      </c>
      <c r="AP1996" s="61">
        <f t="array" ref="AP1996">MIN(IF(Codificacion=AM1996,Total_Cotizacion,""))</f>
        <v>19429762.400000002</v>
      </c>
      <c r="AQ1996" s="62" t="b">
        <f t="shared" ref="AQ1996:AQ2017" si="24088">IF(AND(AO1996&gt;0,AB1996&lt;&gt;""),AP1996=AB1996,"")</f>
        <v>1</v>
      </c>
      <c r="AR1996" s="51" t="str">
        <f t="shared" ref="AR1996" si="24089">IF(COUNTIF(Codificacion2,CONCATENATE(AM1996,"_VAL_",AB1996))&gt;1,"Empate","")</f>
        <v>Empate</v>
      </c>
      <c r="AS1996" s="63" t="s">
        <v>78</v>
      </c>
      <c r="AT1996" s="59" t="str">
        <f t="shared" ref="AT1996:AT2017" si="24090">IF(AC1996="Registro Valido",CONCATENATE("ALI_",C1996,"_SEG_",I1996,"_",AS1996),"Registro No Valido")</f>
        <v>ALI_4_SEG_9_x</v>
      </c>
      <c r="AU1996" s="63">
        <f t="shared" ref="AU1996" si="24091">IF(AND(COUNTIF(Codificacion3,AT1996)&lt;AO1996),1,COUNTIF(Codificacion3,AT1996))</f>
        <v>1</v>
      </c>
      <c r="AV1996" s="62" t="str">
        <f t="shared" ref="AV1996:AV2017" si="24092">IF(AND(AU1996=1,AS1996="X"),"Cotizacion Seleccionada","No Seleccionada")</f>
        <v>Cotizacion Seleccionada</v>
      </c>
      <c r="AW1996" s="53"/>
      <c r="AX1996" s="51" t="str">
        <f t="shared" ref="AX1996:AX2017" si="24093">CONCATENATE(AM1996,AQ1996)</f>
        <v>ALI_4_SEG_9VERDADERO</v>
      </c>
      <c r="AY1996" s="51">
        <f t="shared" si="24074"/>
        <v>2</v>
      </c>
      <c r="AZ1996" s="64" t="b">
        <f t="shared" ref="AZ1996:AZ2017" si="24094">AO1996=AY1996</f>
        <v>1</v>
      </c>
    </row>
    <row r="1997" spans="1:52" x14ac:dyDescent="0.2">
      <c r="A1997" s="50" t="str">
        <f t="shared" si="23259"/>
        <v>ALI_4_SEG_10</v>
      </c>
      <c r="B1997" s="51" t="s">
        <v>156</v>
      </c>
      <c r="C1997" s="52">
        <v>4</v>
      </c>
      <c r="D1997" s="52">
        <f t="shared" ref="D1997" si="24095">IF(ISERROR(VLOOKUP(E1997,Proveedores,2,FALSE)),"",VLOOKUP(E1997,Proveedores,2,FALSE))</f>
        <v>2095</v>
      </c>
      <c r="E1997" s="53" t="s">
        <v>157</v>
      </c>
      <c r="F1997" s="54">
        <v>611</v>
      </c>
      <c r="G1997" s="53" t="s">
        <v>56</v>
      </c>
      <c r="H1997" s="53" t="s">
        <v>138</v>
      </c>
      <c r="I1997" s="52">
        <v>10</v>
      </c>
      <c r="J1997" s="53" t="s">
        <v>58</v>
      </c>
      <c r="K1997" s="55">
        <v>44835</v>
      </c>
      <c r="L1997" s="56">
        <v>9383</v>
      </c>
      <c r="M1997" s="56">
        <v>9384</v>
      </c>
      <c r="N1997" s="56">
        <v>11122</v>
      </c>
      <c r="O1997" s="56">
        <v>556</v>
      </c>
      <c r="P1997" s="57">
        <v>799</v>
      </c>
      <c r="Q1997" s="58">
        <v>0.2</v>
      </c>
      <c r="R1997" s="57">
        <v>639.20000000000005</v>
      </c>
      <c r="S1997" s="57">
        <v>799</v>
      </c>
      <c r="T1997" s="58">
        <v>0.2</v>
      </c>
      <c r="U1997" s="57">
        <v>639.20000000000005</v>
      </c>
      <c r="V1997" s="57">
        <v>799</v>
      </c>
      <c r="W1997" s="58">
        <v>0.2</v>
      </c>
      <c r="X1997" s="57">
        <v>639.20000000000005</v>
      </c>
      <c r="Y1997" s="57">
        <v>799</v>
      </c>
      <c r="Z1997" s="58">
        <v>0.2</v>
      </c>
      <c r="AA1997" s="57">
        <v>639.20000000000005</v>
      </c>
      <c r="AB1997" s="57">
        <v>19460444.000000004</v>
      </c>
      <c r="AC1997" s="53" t="str">
        <f t="shared" si="24076"/>
        <v>Registro Valido</v>
      </c>
      <c r="AD1997" s="57">
        <f t="shared" ref="AD1997" si="24096">IF(OR(ISERROR(VLOOKUP(CONCATENATE("ALI_",$C1997,"_SEG_",$I1997,"_PROV_",$D1997),Catalogo_Precios,AD$8,FALSE)),L1997=0),0,VLOOKUP(CONCATENATE("ALI_",$C1997,"_SEG_",$I1997,"_PROV_",$D1997),Catalogo_Precios,AD$8,FALSE))</f>
        <v>799</v>
      </c>
      <c r="AE1997" s="57">
        <f t="shared" ref="AE1997" si="24097">IF(OR(ISERROR(VLOOKUP(CONCATENATE("ALI_",$C1997,"_SEG_",$I1997,"_PROV_",$D1997),Catalogo_Precios,AE$8,FALSE)),M1997=0),0,VLOOKUP(CONCATENATE("ALI_",$C1997,"_SEG_",$I1997,"_PROV_",$D1997),Catalogo_Precios,AE$8,FALSE))</f>
        <v>799</v>
      </c>
      <c r="AF1997" s="57">
        <f t="shared" ref="AF1997" si="24098">IF(OR(ISERROR(VLOOKUP(CONCATENATE("ALI_",$C1997,"_SEG_",$I1997,"_PROV_",$D1997),Catalogo_Precios,AF$8,FALSE)),N1997=0),0,VLOOKUP(CONCATENATE("ALI_",$C1997,"_SEG_",$I1997,"_PROV_",$D1997),Catalogo_Precios,AF$8,FALSE))</f>
        <v>799</v>
      </c>
      <c r="AG1997" s="57">
        <f t="shared" ref="AG1997" si="24099">IF(OR(ISERROR(VLOOKUP(CONCATENATE("ALI_",$C1997,"_SEG_",$I1997,"_PROV_",$D1997),Catalogo_Precios,AG$8,FALSE)),O1997=0),0,VLOOKUP(CONCATENATE("ALI_",$C1997,"_SEG_",$I1997,"_PROV_",$D1997),Catalogo_Precios,AG$8,FALSE))</f>
        <v>799</v>
      </c>
      <c r="AH1997" s="57">
        <f t="shared" ref="AH1997" si="24100">IF(OR(ISERROR(VLOOKUP(CONCATENATE("ALI_",$C1997,"_SEG_",$I1997,"_PROV_",$D1997),Catalogo_Precios,AH$8,FALSE)),L1997=0),0,VLOOKUP(CONCATENATE("ALI_",$C1997,"_SEG_",$I1997,"_PROV_",$D1997),Catalogo_Precios,AH$8,FALSE))</f>
        <v>799</v>
      </c>
      <c r="AI1997" s="57">
        <f t="shared" ref="AI1997" si="24101">IF(OR(ISERROR(VLOOKUP(CONCATENATE("ALI_",$C1997,"_SEG_",$I1997,"_PROV_",$D1997),Catalogo_Precios,AI$8,FALSE)),M1997=0),0,VLOOKUP(CONCATENATE("ALI_",$C1997,"_SEG_",$I1997,"_PROV_",$D1997),Catalogo_Precios,AI$8,FALSE))</f>
        <v>799</v>
      </c>
      <c r="AJ1997" s="57">
        <f t="shared" ref="AJ1997" si="24102">IF(OR(ISERROR(VLOOKUP(CONCATENATE("ALI_",$C1997,"_SEG_",$I1997,"_PROV_",$D1997),Catalogo_Precios,AJ$8,FALSE)),N1997=0),0,VLOOKUP(CONCATENATE("ALI_",$C1997,"_SEG_",$I1997,"_PROV_",$D1997),Catalogo_Precios,AJ$8,FALSE))</f>
        <v>799</v>
      </c>
      <c r="AK1997" s="57">
        <f t="shared" ref="AK1997" si="24103">IF(OR(ISERROR(VLOOKUP(CONCATENATE("ALI_",$C1997,"_SEG_",$I1997,"_PROV_",$D1997),Catalogo_Precios,AK$8,FALSE)),O1997=0),0,VLOOKUP(CONCATENATE("ALI_",$C1997,"_SEG_",$I1997,"_PROV_",$D1997),Catalogo_Precios,AK$8,FALSE))</f>
        <v>799</v>
      </c>
      <c r="AL1997" s="53"/>
      <c r="AM1997" s="59" t="str">
        <f t="shared" si="24085"/>
        <v>ALI_4_SEG_10</v>
      </c>
      <c r="AN1997" s="59" t="str">
        <f t="shared" si="24086"/>
        <v>ALI_4_SEG_10_VAL_19460444</v>
      </c>
      <c r="AO1997" s="60">
        <f t="shared" ref="AO1997" si="24104">IF(OR(AB1997="",AB1997=0),0,COUNTIF(Codificacion,AM1997))</f>
        <v>2</v>
      </c>
      <c r="AP1997" s="61">
        <f t="array" ref="AP1997">MIN(IF(Codificacion=AM1997,Total_Cotizacion,""))</f>
        <v>19460444.000000004</v>
      </c>
      <c r="AQ1997" s="62" t="b">
        <f t="shared" si="24088"/>
        <v>1</v>
      </c>
      <c r="AR1997" s="51" t="str">
        <f t="shared" ref="AR1997" si="24105">IF(COUNTIF(Codificacion2,CONCATENATE(AM1997,"_VAL_",AB1997))&gt;1,"Empate","")</f>
        <v>Empate</v>
      </c>
      <c r="AS1997" s="63" t="s">
        <v>78</v>
      </c>
      <c r="AT1997" s="59" t="str">
        <f t="shared" si="24090"/>
        <v>ALI_4_SEG_10_x</v>
      </c>
      <c r="AU1997" s="63">
        <f t="shared" ref="AU1997" si="24106">IF(AND(COUNTIF(Codificacion3,AT1997)&lt;AO1997),1,COUNTIF(Codificacion3,AT1997))</f>
        <v>1</v>
      </c>
      <c r="AV1997" s="62" t="str">
        <f t="shared" si="24092"/>
        <v>Cotizacion Seleccionada</v>
      </c>
      <c r="AW1997" s="53"/>
      <c r="AX1997" s="51" t="str">
        <f t="shared" si="24093"/>
        <v>ALI_4_SEG_10VERDADERO</v>
      </c>
      <c r="AY1997" s="51">
        <f t="shared" si="24074"/>
        <v>2</v>
      </c>
      <c r="AZ1997" s="64" t="b">
        <f t="shared" si="24094"/>
        <v>1</v>
      </c>
    </row>
    <row r="1998" spans="1:52" x14ac:dyDescent="0.2">
      <c r="A1998" s="50" t="str">
        <f t="shared" si="23259"/>
        <v>ALI_4_SEG_11</v>
      </c>
      <c r="B1998" s="51" t="s">
        <v>156</v>
      </c>
      <c r="C1998" s="52">
        <v>4</v>
      </c>
      <c r="D1998" s="52">
        <f t="shared" ref="D1998" si="24107">IF(ISERROR(VLOOKUP(E1998,Proveedores,2,FALSE)),"",VLOOKUP(E1998,Proveedores,2,FALSE))</f>
        <v>2095</v>
      </c>
      <c r="E1998" s="53" t="s">
        <v>157</v>
      </c>
      <c r="F1998" s="54">
        <v>612</v>
      </c>
      <c r="G1998" s="53" t="s">
        <v>56</v>
      </c>
      <c r="H1998" s="53" t="s">
        <v>138</v>
      </c>
      <c r="I1998" s="52">
        <v>11</v>
      </c>
      <c r="J1998" s="53" t="s">
        <v>58</v>
      </c>
      <c r="K1998" s="55">
        <v>44835</v>
      </c>
      <c r="L1998" s="56">
        <v>9241</v>
      </c>
      <c r="M1998" s="56">
        <v>9241</v>
      </c>
      <c r="N1998" s="56">
        <v>10952</v>
      </c>
      <c r="O1998" s="56">
        <v>547</v>
      </c>
      <c r="P1998" s="57">
        <v>799</v>
      </c>
      <c r="Q1998" s="58">
        <v>0.2</v>
      </c>
      <c r="R1998" s="57">
        <v>639.20000000000005</v>
      </c>
      <c r="S1998" s="57">
        <v>799</v>
      </c>
      <c r="T1998" s="58">
        <v>0.2</v>
      </c>
      <c r="U1998" s="57">
        <v>639.20000000000005</v>
      </c>
      <c r="V1998" s="57">
        <v>799</v>
      </c>
      <c r="W1998" s="58">
        <v>0.2</v>
      </c>
      <c r="X1998" s="57">
        <v>639.20000000000005</v>
      </c>
      <c r="Y1998" s="57">
        <v>799</v>
      </c>
      <c r="Z1998" s="58">
        <v>0.2</v>
      </c>
      <c r="AA1998" s="57">
        <v>639.20000000000005</v>
      </c>
      <c r="AB1998" s="57">
        <v>19163855.199999999</v>
      </c>
      <c r="AC1998" s="53" t="str">
        <f t="shared" si="24076"/>
        <v>Registro Valido</v>
      </c>
      <c r="AD1998" s="57">
        <f t="shared" ref="AD1998" si="24108">IF(OR(ISERROR(VLOOKUP(CONCATENATE("ALI_",$C1998,"_SEG_",$I1998,"_PROV_",$D1998),Catalogo_Precios,AD$8,FALSE)),L1998=0),0,VLOOKUP(CONCATENATE("ALI_",$C1998,"_SEG_",$I1998,"_PROV_",$D1998),Catalogo_Precios,AD$8,FALSE))</f>
        <v>799</v>
      </c>
      <c r="AE1998" s="57">
        <f t="shared" ref="AE1998" si="24109">IF(OR(ISERROR(VLOOKUP(CONCATENATE("ALI_",$C1998,"_SEG_",$I1998,"_PROV_",$D1998),Catalogo_Precios,AE$8,FALSE)),M1998=0),0,VLOOKUP(CONCATENATE("ALI_",$C1998,"_SEG_",$I1998,"_PROV_",$D1998),Catalogo_Precios,AE$8,FALSE))</f>
        <v>799</v>
      </c>
      <c r="AF1998" s="57">
        <f t="shared" ref="AF1998" si="24110">IF(OR(ISERROR(VLOOKUP(CONCATENATE("ALI_",$C1998,"_SEG_",$I1998,"_PROV_",$D1998),Catalogo_Precios,AF$8,FALSE)),N1998=0),0,VLOOKUP(CONCATENATE("ALI_",$C1998,"_SEG_",$I1998,"_PROV_",$D1998),Catalogo_Precios,AF$8,FALSE))</f>
        <v>799</v>
      </c>
      <c r="AG1998" s="57">
        <f t="shared" ref="AG1998" si="24111">IF(OR(ISERROR(VLOOKUP(CONCATENATE("ALI_",$C1998,"_SEG_",$I1998,"_PROV_",$D1998),Catalogo_Precios,AG$8,FALSE)),O1998=0),0,VLOOKUP(CONCATENATE("ALI_",$C1998,"_SEG_",$I1998,"_PROV_",$D1998),Catalogo_Precios,AG$8,FALSE))</f>
        <v>799</v>
      </c>
      <c r="AH1998" s="57">
        <f t="shared" ref="AH1998" si="24112">IF(OR(ISERROR(VLOOKUP(CONCATENATE("ALI_",$C1998,"_SEG_",$I1998,"_PROV_",$D1998),Catalogo_Precios,AH$8,FALSE)),L1998=0),0,VLOOKUP(CONCATENATE("ALI_",$C1998,"_SEG_",$I1998,"_PROV_",$D1998),Catalogo_Precios,AH$8,FALSE))</f>
        <v>799</v>
      </c>
      <c r="AI1998" s="57">
        <f t="shared" ref="AI1998" si="24113">IF(OR(ISERROR(VLOOKUP(CONCATENATE("ALI_",$C1998,"_SEG_",$I1998,"_PROV_",$D1998),Catalogo_Precios,AI$8,FALSE)),M1998=0),0,VLOOKUP(CONCATENATE("ALI_",$C1998,"_SEG_",$I1998,"_PROV_",$D1998),Catalogo_Precios,AI$8,FALSE))</f>
        <v>799</v>
      </c>
      <c r="AJ1998" s="57">
        <f t="shared" ref="AJ1998" si="24114">IF(OR(ISERROR(VLOOKUP(CONCATENATE("ALI_",$C1998,"_SEG_",$I1998,"_PROV_",$D1998),Catalogo_Precios,AJ$8,FALSE)),N1998=0),0,VLOOKUP(CONCATENATE("ALI_",$C1998,"_SEG_",$I1998,"_PROV_",$D1998),Catalogo_Precios,AJ$8,FALSE))</f>
        <v>799</v>
      </c>
      <c r="AK1998" s="57">
        <f t="shared" ref="AK1998" si="24115">IF(OR(ISERROR(VLOOKUP(CONCATENATE("ALI_",$C1998,"_SEG_",$I1998,"_PROV_",$D1998),Catalogo_Precios,AK$8,FALSE)),O1998=0),0,VLOOKUP(CONCATENATE("ALI_",$C1998,"_SEG_",$I1998,"_PROV_",$D1998),Catalogo_Precios,AK$8,FALSE))</f>
        <v>799</v>
      </c>
      <c r="AL1998" s="53"/>
      <c r="AM1998" s="59" t="str">
        <f t="shared" si="24085"/>
        <v>ALI_4_SEG_11</v>
      </c>
      <c r="AN1998" s="59" t="str">
        <f t="shared" si="24086"/>
        <v>ALI_4_SEG_11_VAL_19163855.2</v>
      </c>
      <c r="AO1998" s="60">
        <f t="shared" ref="AO1998" si="24116">IF(OR(AB1998="",AB1998=0),0,COUNTIF(Codificacion,AM1998))</f>
        <v>2</v>
      </c>
      <c r="AP1998" s="61">
        <f t="array" ref="AP1998">MIN(IF(Codificacion=AM1998,Total_Cotizacion,""))</f>
        <v>19163855.199999999</v>
      </c>
      <c r="AQ1998" s="62" t="b">
        <f t="shared" si="24088"/>
        <v>1</v>
      </c>
      <c r="AR1998" s="51" t="str">
        <f t="shared" ref="AR1998" si="24117">IF(COUNTIF(Codificacion2,CONCATENATE(AM1998,"_VAL_",AB1998))&gt;1,"Empate","")</f>
        <v>Empate</v>
      </c>
      <c r="AS1998" s="63" t="s">
        <v>78</v>
      </c>
      <c r="AT1998" s="59" t="str">
        <f t="shared" si="24090"/>
        <v>ALI_4_SEG_11_x</v>
      </c>
      <c r="AU1998" s="63">
        <f t="shared" ref="AU1998" si="24118">IF(AND(COUNTIF(Codificacion3,AT1998)&lt;AO1998),1,COUNTIF(Codificacion3,AT1998))</f>
        <v>1</v>
      </c>
      <c r="AV1998" s="62" t="str">
        <f t="shared" si="24092"/>
        <v>Cotizacion Seleccionada</v>
      </c>
      <c r="AW1998" s="53"/>
      <c r="AX1998" s="51" t="str">
        <f t="shared" si="24093"/>
        <v>ALI_4_SEG_11VERDADERO</v>
      </c>
      <c r="AY1998" s="51">
        <f t="shared" si="24074"/>
        <v>2</v>
      </c>
      <c r="AZ1998" s="64" t="b">
        <f t="shared" si="24094"/>
        <v>1</v>
      </c>
    </row>
    <row r="1999" spans="1:52" x14ac:dyDescent="0.2">
      <c r="A1999" s="50" t="str">
        <f t="shared" si="23259"/>
        <v>ALI_4_SEG_12</v>
      </c>
      <c r="B1999" s="51" t="s">
        <v>156</v>
      </c>
      <c r="C1999" s="52">
        <v>4</v>
      </c>
      <c r="D1999" s="52">
        <f t="shared" ref="D1999" si="24119">IF(ISERROR(VLOOKUP(E1999,Proveedores,2,FALSE)),"",VLOOKUP(E1999,Proveedores,2,FALSE))</f>
        <v>2095</v>
      </c>
      <c r="E1999" s="53" t="s">
        <v>157</v>
      </c>
      <c r="F1999" s="54">
        <v>613</v>
      </c>
      <c r="G1999" s="53" t="s">
        <v>56</v>
      </c>
      <c r="H1999" s="53" t="s">
        <v>138</v>
      </c>
      <c r="I1999" s="52">
        <v>12</v>
      </c>
      <c r="J1999" s="53" t="s">
        <v>58</v>
      </c>
      <c r="K1999" s="55">
        <v>44835</v>
      </c>
      <c r="L1999" s="56">
        <v>8386</v>
      </c>
      <c r="M1999" s="56">
        <v>8386</v>
      </c>
      <c r="N1999" s="56">
        <v>9939</v>
      </c>
      <c r="O1999" s="56">
        <v>497</v>
      </c>
      <c r="P1999" s="57">
        <v>799</v>
      </c>
      <c r="Q1999" s="58">
        <v>0.2</v>
      </c>
      <c r="R1999" s="57">
        <v>639.20000000000005</v>
      </c>
      <c r="S1999" s="57">
        <v>799</v>
      </c>
      <c r="T1999" s="58">
        <v>0.2</v>
      </c>
      <c r="U1999" s="57">
        <v>639.20000000000005</v>
      </c>
      <c r="V1999" s="57">
        <v>799</v>
      </c>
      <c r="W1999" s="58">
        <v>0.2</v>
      </c>
      <c r="X1999" s="57">
        <v>639.20000000000005</v>
      </c>
      <c r="Y1999" s="57">
        <v>799</v>
      </c>
      <c r="Z1999" s="58">
        <v>0.2</v>
      </c>
      <c r="AA1999" s="57">
        <v>639.20000000000005</v>
      </c>
      <c r="AB1999" s="57">
        <v>17391353.600000001</v>
      </c>
      <c r="AC1999" s="53" t="str">
        <f t="shared" si="24076"/>
        <v>Registro Valido</v>
      </c>
      <c r="AD1999" s="57">
        <f t="shared" ref="AD1999" si="24120">IF(OR(ISERROR(VLOOKUP(CONCATENATE("ALI_",$C1999,"_SEG_",$I1999,"_PROV_",$D1999),Catalogo_Precios,AD$8,FALSE)),L1999=0),0,VLOOKUP(CONCATENATE("ALI_",$C1999,"_SEG_",$I1999,"_PROV_",$D1999),Catalogo_Precios,AD$8,FALSE))</f>
        <v>799</v>
      </c>
      <c r="AE1999" s="57">
        <f t="shared" ref="AE1999" si="24121">IF(OR(ISERROR(VLOOKUP(CONCATENATE("ALI_",$C1999,"_SEG_",$I1999,"_PROV_",$D1999),Catalogo_Precios,AE$8,FALSE)),M1999=0),0,VLOOKUP(CONCATENATE("ALI_",$C1999,"_SEG_",$I1999,"_PROV_",$D1999),Catalogo_Precios,AE$8,FALSE))</f>
        <v>799</v>
      </c>
      <c r="AF1999" s="57">
        <f t="shared" ref="AF1999" si="24122">IF(OR(ISERROR(VLOOKUP(CONCATENATE("ALI_",$C1999,"_SEG_",$I1999,"_PROV_",$D1999),Catalogo_Precios,AF$8,FALSE)),N1999=0),0,VLOOKUP(CONCATENATE("ALI_",$C1999,"_SEG_",$I1999,"_PROV_",$D1999),Catalogo_Precios,AF$8,FALSE))</f>
        <v>799</v>
      </c>
      <c r="AG1999" s="57">
        <f t="shared" ref="AG1999" si="24123">IF(OR(ISERROR(VLOOKUP(CONCATENATE("ALI_",$C1999,"_SEG_",$I1999,"_PROV_",$D1999),Catalogo_Precios,AG$8,FALSE)),O1999=0),0,VLOOKUP(CONCATENATE("ALI_",$C1999,"_SEG_",$I1999,"_PROV_",$D1999),Catalogo_Precios,AG$8,FALSE))</f>
        <v>799</v>
      </c>
      <c r="AH1999" s="57">
        <f t="shared" ref="AH1999" si="24124">IF(OR(ISERROR(VLOOKUP(CONCATENATE("ALI_",$C1999,"_SEG_",$I1999,"_PROV_",$D1999),Catalogo_Precios,AH$8,FALSE)),L1999=0),0,VLOOKUP(CONCATENATE("ALI_",$C1999,"_SEG_",$I1999,"_PROV_",$D1999),Catalogo_Precios,AH$8,FALSE))</f>
        <v>799</v>
      </c>
      <c r="AI1999" s="57">
        <f t="shared" ref="AI1999" si="24125">IF(OR(ISERROR(VLOOKUP(CONCATENATE("ALI_",$C1999,"_SEG_",$I1999,"_PROV_",$D1999),Catalogo_Precios,AI$8,FALSE)),M1999=0),0,VLOOKUP(CONCATENATE("ALI_",$C1999,"_SEG_",$I1999,"_PROV_",$D1999),Catalogo_Precios,AI$8,FALSE))</f>
        <v>799</v>
      </c>
      <c r="AJ1999" s="57">
        <f t="shared" ref="AJ1999" si="24126">IF(OR(ISERROR(VLOOKUP(CONCATENATE("ALI_",$C1999,"_SEG_",$I1999,"_PROV_",$D1999),Catalogo_Precios,AJ$8,FALSE)),N1999=0),0,VLOOKUP(CONCATENATE("ALI_",$C1999,"_SEG_",$I1999,"_PROV_",$D1999),Catalogo_Precios,AJ$8,FALSE))</f>
        <v>799</v>
      </c>
      <c r="AK1999" s="57">
        <f t="shared" ref="AK1999" si="24127">IF(OR(ISERROR(VLOOKUP(CONCATENATE("ALI_",$C1999,"_SEG_",$I1999,"_PROV_",$D1999),Catalogo_Precios,AK$8,FALSE)),O1999=0),0,VLOOKUP(CONCATENATE("ALI_",$C1999,"_SEG_",$I1999,"_PROV_",$D1999),Catalogo_Precios,AK$8,FALSE))</f>
        <v>799</v>
      </c>
      <c r="AL1999" s="53"/>
      <c r="AM1999" s="59" t="str">
        <f t="shared" si="24085"/>
        <v>ALI_4_SEG_12</v>
      </c>
      <c r="AN1999" s="59" t="str">
        <f t="shared" si="24086"/>
        <v>ALI_4_SEG_12_VAL_17391353.6</v>
      </c>
      <c r="AO1999" s="60">
        <f t="shared" ref="AO1999" si="24128">IF(OR(AB1999="",AB1999=0),0,COUNTIF(Codificacion,AM1999))</f>
        <v>2</v>
      </c>
      <c r="AP1999" s="61">
        <f t="array" ref="AP1999">MIN(IF(Codificacion=AM1999,Total_Cotizacion,""))</f>
        <v>17391353.600000001</v>
      </c>
      <c r="AQ1999" s="62" t="b">
        <f t="shared" si="24088"/>
        <v>1</v>
      </c>
      <c r="AR1999" s="51" t="str">
        <f t="shared" ref="AR1999" si="24129">IF(COUNTIF(Codificacion2,CONCATENATE(AM1999,"_VAL_",AB1999))&gt;1,"Empate","")</f>
        <v>Empate</v>
      </c>
      <c r="AS1999" s="63" t="s">
        <v>78</v>
      </c>
      <c r="AT1999" s="59" t="str">
        <f t="shared" si="24090"/>
        <v>ALI_4_SEG_12_x</v>
      </c>
      <c r="AU1999" s="63">
        <f t="shared" ref="AU1999" si="24130">IF(AND(COUNTIF(Codificacion3,AT1999)&lt;AO1999),1,COUNTIF(Codificacion3,AT1999))</f>
        <v>1</v>
      </c>
      <c r="AV1999" s="62" t="str">
        <f t="shared" si="24092"/>
        <v>Cotizacion Seleccionada</v>
      </c>
      <c r="AW1999" s="53"/>
      <c r="AX1999" s="51" t="str">
        <f t="shared" si="24093"/>
        <v>ALI_4_SEG_12VERDADERO</v>
      </c>
      <c r="AY1999" s="51">
        <f t="shared" si="24074"/>
        <v>2</v>
      </c>
      <c r="AZ1999" s="64" t="b">
        <f t="shared" si="24094"/>
        <v>1</v>
      </c>
    </row>
    <row r="2000" spans="1:52" x14ac:dyDescent="0.2">
      <c r="A2000" s="50" t="str">
        <f t="shared" si="23259"/>
        <v>ALI_4_SEG_13</v>
      </c>
      <c r="B2000" s="51" t="s">
        <v>156</v>
      </c>
      <c r="C2000" s="52">
        <v>4</v>
      </c>
      <c r="D2000" s="52">
        <f t="shared" ref="D2000" si="24131">IF(ISERROR(VLOOKUP(E2000,Proveedores,2,FALSE)),"",VLOOKUP(E2000,Proveedores,2,FALSE))</f>
        <v>2095</v>
      </c>
      <c r="E2000" s="53" t="s">
        <v>157</v>
      </c>
      <c r="F2000" s="54">
        <v>614</v>
      </c>
      <c r="G2000" s="53" t="s">
        <v>56</v>
      </c>
      <c r="H2000" s="53" t="s">
        <v>138</v>
      </c>
      <c r="I2000" s="52">
        <v>13</v>
      </c>
      <c r="J2000" s="53" t="s">
        <v>58</v>
      </c>
      <c r="K2000" s="55">
        <v>44835</v>
      </c>
      <c r="L2000" s="56">
        <v>8905</v>
      </c>
      <c r="M2000" s="56">
        <v>8905</v>
      </c>
      <c r="N2000" s="56">
        <v>10554</v>
      </c>
      <c r="O2000" s="56">
        <v>528</v>
      </c>
      <c r="P2000" s="57">
        <v>799</v>
      </c>
      <c r="Q2000" s="58">
        <v>0.2</v>
      </c>
      <c r="R2000" s="57">
        <v>639.20000000000005</v>
      </c>
      <c r="S2000" s="57">
        <v>799</v>
      </c>
      <c r="T2000" s="58">
        <v>0.2</v>
      </c>
      <c r="U2000" s="57">
        <v>639.20000000000005</v>
      </c>
      <c r="V2000" s="57">
        <v>799</v>
      </c>
      <c r="W2000" s="58">
        <v>0.2</v>
      </c>
      <c r="X2000" s="57">
        <v>639.20000000000005</v>
      </c>
      <c r="Y2000" s="57">
        <v>799</v>
      </c>
      <c r="Z2000" s="58">
        <v>0.2</v>
      </c>
      <c r="AA2000" s="57">
        <v>639.20000000000005</v>
      </c>
      <c r="AB2000" s="57">
        <v>18467766.400000002</v>
      </c>
      <c r="AC2000" s="53" t="str">
        <f t="shared" si="24076"/>
        <v>Registro Valido</v>
      </c>
      <c r="AD2000" s="57">
        <f t="shared" ref="AD2000" si="24132">IF(OR(ISERROR(VLOOKUP(CONCATENATE("ALI_",$C2000,"_SEG_",$I2000,"_PROV_",$D2000),Catalogo_Precios,AD$8,FALSE)),L2000=0),0,VLOOKUP(CONCATENATE("ALI_",$C2000,"_SEG_",$I2000,"_PROV_",$D2000),Catalogo_Precios,AD$8,FALSE))</f>
        <v>799</v>
      </c>
      <c r="AE2000" s="57">
        <f t="shared" ref="AE2000" si="24133">IF(OR(ISERROR(VLOOKUP(CONCATENATE("ALI_",$C2000,"_SEG_",$I2000,"_PROV_",$D2000),Catalogo_Precios,AE$8,FALSE)),M2000=0),0,VLOOKUP(CONCATENATE("ALI_",$C2000,"_SEG_",$I2000,"_PROV_",$D2000),Catalogo_Precios,AE$8,FALSE))</f>
        <v>799</v>
      </c>
      <c r="AF2000" s="57">
        <f t="shared" ref="AF2000" si="24134">IF(OR(ISERROR(VLOOKUP(CONCATENATE("ALI_",$C2000,"_SEG_",$I2000,"_PROV_",$D2000),Catalogo_Precios,AF$8,FALSE)),N2000=0),0,VLOOKUP(CONCATENATE("ALI_",$C2000,"_SEG_",$I2000,"_PROV_",$D2000),Catalogo_Precios,AF$8,FALSE))</f>
        <v>799</v>
      </c>
      <c r="AG2000" s="57">
        <f t="shared" ref="AG2000" si="24135">IF(OR(ISERROR(VLOOKUP(CONCATENATE("ALI_",$C2000,"_SEG_",$I2000,"_PROV_",$D2000),Catalogo_Precios,AG$8,FALSE)),O2000=0),0,VLOOKUP(CONCATENATE("ALI_",$C2000,"_SEG_",$I2000,"_PROV_",$D2000),Catalogo_Precios,AG$8,FALSE))</f>
        <v>799</v>
      </c>
      <c r="AH2000" s="57">
        <f t="shared" ref="AH2000" si="24136">IF(OR(ISERROR(VLOOKUP(CONCATENATE("ALI_",$C2000,"_SEG_",$I2000,"_PROV_",$D2000),Catalogo_Precios,AH$8,FALSE)),L2000=0),0,VLOOKUP(CONCATENATE("ALI_",$C2000,"_SEG_",$I2000,"_PROV_",$D2000),Catalogo_Precios,AH$8,FALSE))</f>
        <v>799</v>
      </c>
      <c r="AI2000" s="57">
        <f t="shared" ref="AI2000" si="24137">IF(OR(ISERROR(VLOOKUP(CONCATENATE("ALI_",$C2000,"_SEG_",$I2000,"_PROV_",$D2000),Catalogo_Precios,AI$8,FALSE)),M2000=0),0,VLOOKUP(CONCATENATE("ALI_",$C2000,"_SEG_",$I2000,"_PROV_",$D2000),Catalogo_Precios,AI$8,FALSE))</f>
        <v>799</v>
      </c>
      <c r="AJ2000" s="57">
        <f t="shared" ref="AJ2000" si="24138">IF(OR(ISERROR(VLOOKUP(CONCATENATE("ALI_",$C2000,"_SEG_",$I2000,"_PROV_",$D2000),Catalogo_Precios,AJ$8,FALSE)),N2000=0),0,VLOOKUP(CONCATENATE("ALI_",$C2000,"_SEG_",$I2000,"_PROV_",$D2000),Catalogo_Precios,AJ$8,FALSE))</f>
        <v>799</v>
      </c>
      <c r="AK2000" s="57">
        <f t="shared" ref="AK2000" si="24139">IF(OR(ISERROR(VLOOKUP(CONCATENATE("ALI_",$C2000,"_SEG_",$I2000,"_PROV_",$D2000),Catalogo_Precios,AK$8,FALSE)),O2000=0),0,VLOOKUP(CONCATENATE("ALI_",$C2000,"_SEG_",$I2000,"_PROV_",$D2000),Catalogo_Precios,AK$8,FALSE))</f>
        <v>799</v>
      </c>
      <c r="AL2000" s="53"/>
      <c r="AM2000" s="59" t="str">
        <f t="shared" si="24085"/>
        <v>ALI_4_SEG_13</v>
      </c>
      <c r="AN2000" s="59" t="str">
        <f t="shared" si="24086"/>
        <v>ALI_4_SEG_13_VAL_18467766.4</v>
      </c>
      <c r="AO2000" s="60">
        <f t="shared" ref="AO2000" si="24140">IF(OR(AB2000="",AB2000=0),0,COUNTIF(Codificacion,AM2000))</f>
        <v>2</v>
      </c>
      <c r="AP2000" s="61">
        <f t="array" ref="AP2000">MIN(IF(Codificacion=AM2000,Total_Cotizacion,""))</f>
        <v>18467766.400000002</v>
      </c>
      <c r="AQ2000" s="62" t="b">
        <f t="shared" si="24088"/>
        <v>1</v>
      </c>
      <c r="AR2000" s="51" t="str">
        <f t="shared" ref="AR2000" si="24141">IF(COUNTIF(Codificacion2,CONCATENATE(AM2000,"_VAL_",AB2000))&gt;1,"Empate","")</f>
        <v>Empate</v>
      </c>
      <c r="AS2000" s="63" t="s">
        <v>78</v>
      </c>
      <c r="AT2000" s="59" t="str">
        <f t="shared" si="24090"/>
        <v>ALI_4_SEG_13_x</v>
      </c>
      <c r="AU2000" s="63">
        <f t="shared" ref="AU2000" si="24142">IF(AND(COUNTIF(Codificacion3,AT2000)&lt;AO2000),1,COUNTIF(Codificacion3,AT2000))</f>
        <v>1</v>
      </c>
      <c r="AV2000" s="62" t="str">
        <f t="shared" si="24092"/>
        <v>Cotizacion Seleccionada</v>
      </c>
      <c r="AW2000" s="53"/>
      <c r="AX2000" s="51" t="str">
        <f t="shared" si="24093"/>
        <v>ALI_4_SEG_13VERDADERO</v>
      </c>
      <c r="AY2000" s="51">
        <f t="shared" si="24074"/>
        <v>2</v>
      </c>
      <c r="AZ2000" s="64" t="b">
        <f t="shared" si="24094"/>
        <v>1</v>
      </c>
    </row>
    <row r="2001" spans="1:52" x14ac:dyDescent="0.2">
      <c r="A2001" s="50" t="str">
        <f t="shared" si="23259"/>
        <v>ALI_4_SEG_14</v>
      </c>
      <c r="B2001" s="51" t="s">
        <v>156</v>
      </c>
      <c r="C2001" s="52">
        <v>4</v>
      </c>
      <c r="D2001" s="52">
        <f t="shared" ref="D2001" si="24143">IF(ISERROR(VLOOKUP(E2001,Proveedores,2,FALSE)),"",VLOOKUP(E2001,Proveedores,2,FALSE))</f>
        <v>2095</v>
      </c>
      <c r="E2001" s="53" t="s">
        <v>157</v>
      </c>
      <c r="F2001" s="54">
        <v>615</v>
      </c>
      <c r="G2001" s="53" t="s">
        <v>56</v>
      </c>
      <c r="H2001" s="53" t="s">
        <v>138</v>
      </c>
      <c r="I2001" s="52">
        <v>14</v>
      </c>
      <c r="J2001" s="53" t="s">
        <v>58</v>
      </c>
      <c r="K2001" s="55">
        <v>44835</v>
      </c>
      <c r="L2001" s="56">
        <v>8824</v>
      </c>
      <c r="M2001" s="56">
        <v>8824</v>
      </c>
      <c r="N2001" s="56">
        <v>10458</v>
      </c>
      <c r="O2001" s="56">
        <v>523</v>
      </c>
      <c r="P2001" s="57">
        <v>799</v>
      </c>
      <c r="Q2001" s="58">
        <v>0.2</v>
      </c>
      <c r="R2001" s="57">
        <v>639.20000000000005</v>
      </c>
      <c r="S2001" s="57">
        <v>799</v>
      </c>
      <c r="T2001" s="58">
        <v>0.2</v>
      </c>
      <c r="U2001" s="57">
        <v>639.20000000000005</v>
      </c>
      <c r="V2001" s="57">
        <v>799</v>
      </c>
      <c r="W2001" s="58">
        <v>0.2</v>
      </c>
      <c r="X2001" s="57">
        <v>639.20000000000005</v>
      </c>
      <c r="Y2001" s="57">
        <v>799</v>
      </c>
      <c r="Z2001" s="58">
        <v>0.2</v>
      </c>
      <c r="AA2001" s="57">
        <v>639.20000000000005</v>
      </c>
      <c r="AB2001" s="57">
        <v>18299656.800000004</v>
      </c>
      <c r="AC2001" s="53" t="str">
        <f t="shared" si="24076"/>
        <v>Registro Valido</v>
      </c>
      <c r="AD2001" s="57">
        <f t="shared" ref="AD2001" si="24144">IF(OR(ISERROR(VLOOKUP(CONCATENATE("ALI_",$C2001,"_SEG_",$I2001,"_PROV_",$D2001),Catalogo_Precios,AD$8,FALSE)),L2001=0),0,VLOOKUP(CONCATENATE("ALI_",$C2001,"_SEG_",$I2001,"_PROV_",$D2001),Catalogo_Precios,AD$8,FALSE))</f>
        <v>799</v>
      </c>
      <c r="AE2001" s="57">
        <f t="shared" ref="AE2001" si="24145">IF(OR(ISERROR(VLOOKUP(CONCATENATE("ALI_",$C2001,"_SEG_",$I2001,"_PROV_",$D2001),Catalogo_Precios,AE$8,FALSE)),M2001=0),0,VLOOKUP(CONCATENATE("ALI_",$C2001,"_SEG_",$I2001,"_PROV_",$D2001),Catalogo_Precios,AE$8,FALSE))</f>
        <v>799</v>
      </c>
      <c r="AF2001" s="57">
        <f t="shared" ref="AF2001" si="24146">IF(OR(ISERROR(VLOOKUP(CONCATENATE("ALI_",$C2001,"_SEG_",$I2001,"_PROV_",$D2001),Catalogo_Precios,AF$8,FALSE)),N2001=0),0,VLOOKUP(CONCATENATE("ALI_",$C2001,"_SEG_",$I2001,"_PROV_",$D2001),Catalogo_Precios,AF$8,FALSE))</f>
        <v>799</v>
      </c>
      <c r="AG2001" s="57">
        <f t="shared" ref="AG2001" si="24147">IF(OR(ISERROR(VLOOKUP(CONCATENATE("ALI_",$C2001,"_SEG_",$I2001,"_PROV_",$D2001),Catalogo_Precios,AG$8,FALSE)),O2001=0),0,VLOOKUP(CONCATENATE("ALI_",$C2001,"_SEG_",$I2001,"_PROV_",$D2001),Catalogo_Precios,AG$8,FALSE))</f>
        <v>799</v>
      </c>
      <c r="AH2001" s="57">
        <f t="shared" ref="AH2001" si="24148">IF(OR(ISERROR(VLOOKUP(CONCATENATE("ALI_",$C2001,"_SEG_",$I2001,"_PROV_",$D2001),Catalogo_Precios,AH$8,FALSE)),L2001=0),0,VLOOKUP(CONCATENATE("ALI_",$C2001,"_SEG_",$I2001,"_PROV_",$D2001),Catalogo_Precios,AH$8,FALSE))</f>
        <v>799</v>
      </c>
      <c r="AI2001" s="57">
        <f t="shared" ref="AI2001" si="24149">IF(OR(ISERROR(VLOOKUP(CONCATENATE("ALI_",$C2001,"_SEG_",$I2001,"_PROV_",$D2001),Catalogo_Precios,AI$8,FALSE)),M2001=0),0,VLOOKUP(CONCATENATE("ALI_",$C2001,"_SEG_",$I2001,"_PROV_",$D2001),Catalogo_Precios,AI$8,FALSE))</f>
        <v>799</v>
      </c>
      <c r="AJ2001" s="57">
        <f t="shared" ref="AJ2001" si="24150">IF(OR(ISERROR(VLOOKUP(CONCATENATE("ALI_",$C2001,"_SEG_",$I2001,"_PROV_",$D2001),Catalogo_Precios,AJ$8,FALSE)),N2001=0),0,VLOOKUP(CONCATENATE("ALI_",$C2001,"_SEG_",$I2001,"_PROV_",$D2001),Catalogo_Precios,AJ$8,FALSE))</f>
        <v>799</v>
      </c>
      <c r="AK2001" s="57">
        <f t="shared" ref="AK2001" si="24151">IF(OR(ISERROR(VLOOKUP(CONCATENATE("ALI_",$C2001,"_SEG_",$I2001,"_PROV_",$D2001),Catalogo_Precios,AK$8,FALSE)),O2001=0),0,VLOOKUP(CONCATENATE("ALI_",$C2001,"_SEG_",$I2001,"_PROV_",$D2001),Catalogo_Precios,AK$8,FALSE))</f>
        <v>799</v>
      </c>
      <c r="AL2001" s="53"/>
      <c r="AM2001" s="59" t="str">
        <f t="shared" si="24085"/>
        <v>ALI_4_SEG_14</v>
      </c>
      <c r="AN2001" s="59" t="str">
        <f t="shared" si="24086"/>
        <v>ALI_4_SEG_14_VAL_18299656.8</v>
      </c>
      <c r="AO2001" s="60">
        <f t="shared" ref="AO2001" si="24152">IF(OR(AB2001="",AB2001=0),0,COUNTIF(Codificacion,AM2001))</f>
        <v>2</v>
      </c>
      <c r="AP2001" s="61">
        <f t="array" ref="AP2001">MIN(IF(Codificacion=AM2001,Total_Cotizacion,""))</f>
        <v>18299656.800000004</v>
      </c>
      <c r="AQ2001" s="62" t="b">
        <f t="shared" si="24088"/>
        <v>1</v>
      </c>
      <c r="AR2001" s="51" t="str">
        <f t="shared" ref="AR2001" si="24153">IF(COUNTIF(Codificacion2,CONCATENATE(AM2001,"_VAL_",AB2001))&gt;1,"Empate","")</f>
        <v>Empate</v>
      </c>
      <c r="AS2001" s="63" t="s">
        <v>78</v>
      </c>
      <c r="AT2001" s="59" t="str">
        <f t="shared" si="24090"/>
        <v>ALI_4_SEG_14_x</v>
      </c>
      <c r="AU2001" s="63">
        <f t="shared" ref="AU2001" si="24154">IF(AND(COUNTIF(Codificacion3,AT2001)&lt;AO2001),1,COUNTIF(Codificacion3,AT2001))</f>
        <v>1</v>
      </c>
      <c r="AV2001" s="62" t="str">
        <f t="shared" si="24092"/>
        <v>Cotizacion Seleccionada</v>
      </c>
      <c r="AW2001" s="53"/>
      <c r="AX2001" s="51" t="str">
        <f t="shared" si="24093"/>
        <v>ALI_4_SEG_14VERDADERO</v>
      </c>
      <c r="AY2001" s="51">
        <f t="shared" si="24074"/>
        <v>2</v>
      </c>
      <c r="AZ2001" s="64" t="b">
        <f t="shared" si="24094"/>
        <v>1</v>
      </c>
    </row>
    <row r="2002" spans="1:52" x14ac:dyDescent="0.2">
      <c r="A2002" s="50" t="str">
        <f t="shared" si="23259"/>
        <v>ALI_4_SEG_15</v>
      </c>
      <c r="B2002" s="51" t="s">
        <v>156</v>
      </c>
      <c r="C2002" s="52">
        <v>4</v>
      </c>
      <c r="D2002" s="52">
        <f t="shared" ref="D2002" si="24155">IF(ISERROR(VLOOKUP(E2002,Proveedores,2,FALSE)),"",VLOOKUP(E2002,Proveedores,2,FALSE))</f>
        <v>2095</v>
      </c>
      <c r="E2002" s="53" t="s">
        <v>157</v>
      </c>
      <c r="F2002" s="54">
        <v>616</v>
      </c>
      <c r="G2002" s="53" t="s">
        <v>56</v>
      </c>
      <c r="H2002" s="53" t="s">
        <v>138</v>
      </c>
      <c r="I2002" s="52">
        <v>15</v>
      </c>
      <c r="J2002" s="53" t="s">
        <v>58</v>
      </c>
      <c r="K2002" s="55">
        <v>44835</v>
      </c>
      <c r="L2002" s="56">
        <v>8339</v>
      </c>
      <c r="M2002" s="56">
        <v>8340</v>
      </c>
      <c r="N2002" s="56">
        <v>9883</v>
      </c>
      <c r="O2002" s="56">
        <v>495</v>
      </c>
      <c r="P2002" s="57">
        <v>799</v>
      </c>
      <c r="Q2002" s="58">
        <v>0.2</v>
      </c>
      <c r="R2002" s="57">
        <v>639.20000000000005</v>
      </c>
      <c r="S2002" s="57">
        <v>799</v>
      </c>
      <c r="T2002" s="58">
        <v>0.2</v>
      </c>
      <c r="U2002" s="57">
        <v>639.20000000000005</v>
      </c>
      <c r="V2002" s="57">
        <v>799</v>
      </c>
      <c r="W2002" s="58">
        <v>0.2</v>
      </c>
      <c r="X2002" s="57">
        <v>639.20000000000005</v>
      </c>
      <c r="Y2002" s="57">
        <v>799</v>
      </c>
      <c r="Z2002" s="58">
        <v>0.2</v>
      </c>
      <c r="AA2002" s="57">
        <v>639.20000000000005</v>
      </c>
      <c r="AB2002" s="57">
        <v>17294834.400000002</v>
      </c>
      <c r="AC2002" s="53" t="str">
        <f t="shared" si="24076"/>
        <v>Registro Valido</v>
      </c>
      <c r="AD2002" s="57">
        <f t="shared" ref="AD2002" si="24156">IF(OR(ISERROR(VLOOKUP(CONCATENATE("ALI_",$C2002,"_SEG_",$I2002,"_PROV_",$D2002),Catalogo_Precios,AD$8,FALSE)),L2002=0),0,VLOOKUP(CONCATENATE("ALI_",$C2002,"_SEG_",$I2002,"_PROV_",$D2002),Catalogo_Precios,AD$8,FALSE))</f>
        <v>799</v>
      </c>
      <c r="AE2002" s="57">
        <f t="shared" ref="AE2002" si="24157">IF(OR(ISERROR(VLOOKUP(CONCATENATE("ALI_",$C2002,"_SEG_",$I2002,"_PROV_",$D2002),Catalogo_Precios,AE$8,FALSE)),M2002=0),0,VLOOKUP(CONCATENATE("ALI_",$C2002,"_SEG_",$I2002,"_PROV_",$D2002),Catalogo_Precios,AE$8,FALSE))</f>
        <v>799</v>
      </c>
      <c r="AF2002" s="57">
        <f t="shared" ref="AF2002" si="24158">IF(OR(ISERROR(VLOOKUP(CONCATENATE("ALI_",$C2002,"_SEG_",$I2002,"_PROV_",$D2002),Catalogo_Precios,AF$8,FALSE)),N2002=0),0,VLOOKUP(CONCATENATE("ALI_",$C2002,"_SEG_",$I2002,"_PROV_",$D2002),Catalogo_Precios,AF$8,FALSE))</f>
        <v>799</v>
      </c>
      <c r="AG2002" s="57">
        <f t="shared" ref="AG2002" si="24159">IF(OR(ISERROR(VLOOKUP(CONCATENATE("ALI_",$C2002,"_SEG_",$I2002,"_PROV_",$D2002),Catalogo_Precios,AG$8,FALSE)),O2002=0),0,VLOOKUP(CONCATENATE("ALI_",$C2002,"_SEG_",$I2002,"_PROV_",$D2002),Catalogo_Precios,AG$8,FALSE))</f>
        <v>799</v>
      </c>
      <c r="AH2002" s="57">
        <f t="shared" ref="AH2002" si="24160">IF(OR(ISERROR(VLOOKUP(CONCATENATE("ALI_",$C2002,"_SEG_",$I2002,"_PROV_",$D2002),Catalogo_Precios,AH$8,FALSE)),L2002=0),0,VLOOKUP(CONCATENATE("ALI_",$C2002,"_SEG_",$I2002,"_PROV_",$D2002),Catalogo_Precios,AH$8,FALSE))</f>
        <v>799</v>
      </c>
      <c r="AI2002" s="57">
        <f t="shared" ref="AI2002" si="24161">IF(OR(ISERROR(VLOOKUP(CONCATENATE("ALI_",$C2002,"_SEG_",$I2002,"_PROV_",$D2002),Catalogo_Precios,AI$8,FALSE)),M2002=0),0,VLOOKUP(CONCATENATE("ALI_",$C2002,"_SEG_",$I2002,"_PROV_",$D2002),Catalogo_Precios,AI$8,FALSE))</f>
        <v>799</v>
      </c>
      <c r="AJ2002" s="57">
        <f t="shared" ref="AJ2002" si="24162">IF(OR(ISERROR(VLOOKUP(CONCATENATE("ALI_",$C2002,"_SEG_",$I2002,"_PROV_",$D2002),Catalogo_Precios,AJ$8,FALSE)),N2002=0),0,VLOOKUP(CONCATENATE("ALI_",$C2002,"_SEG_",$I2002,"_PROV_",$D2002),Catalogo_Precios,AJ$8,FALSE))</f>
        <v>799</v>
      </c>
      <c r="AK2002" s="57">
        <f t="shared" ref="AK2002" si="24163">IF(OR(ISERROR(VLOOKUP(CONCATENATE("ALI_",$C2002,"_SEG_",$I2002,"_PROV_",$D2002),Catalogo_Precios,AK$8,FALSE)),O2002=0),0,VLOOKUP(CONCATENATE("ALI_",$C2002,"_SEG_",$I2002,"_PROV_",$D2002),Catalogo_Precios,AK$8,FALSE))</f>
        <v>799</v>
      </c>
      <c r="AL2002" s="53"/>
      <c r="AM2002" s="59" t="str">
        <f t="shared" si="24085"/>
        <v>ALI_4_SEG_15</v>
      </c>
      <c r="AN2002" s="59" t="str">
        <f t="shared" si="24086"/>
        <v>ALI_4_SEG_15_VAL_17294834.4</v>
      </c>
      <c r="AO2002" s="60">
        <f t="shared" ref="AO2002" si="24164">IF(OR(AB2002="",AB2002=0),0,COUNTIF(Codificacion,AM2002))</f>
        <v>2</v>
      </c>
      <c r="AP2002" s="61">
        <f t="array" ref="AP2002">MIN(IF(Codificacion=AM2002,Total_Cotizacion,""))</f>
        <v>17294834.400000002</v>
      </c>
      <c r="AQ2002" s="62" t="b">
        <f t="shared" si="24088"/>
        <v>1</v>
      </c>
      <c r="AR2002" s="51" t="str">
        <f t="shared" ref="AR2002" si="24165">IF(COUNTIF(Codificacion2,CONCATENATE(AM2002,"_VAL_",AB2002))&gt;1,"Empate","")</f>
        <v>Empate</v>
      </c>
      <c r="AS2002" s="63" t="s">
        <v>78</v>
      </c>
      <c r="AT2002" s="59" t="str">
        <f t="shared" si="24090"/>
        <v>ALI_4_SEG_15_x</v>
      </c>
      <c r="AU2002" s="63">
        <f t="shared" ref="AU2002" si="24166">IF(AND(COUNTIF(Codificacion3,AT2002)&lt;AO2002),1,COUNTIF(Codificacion3,AT2002))</f>
        <v>1</v>
      </c>
      <c r="AV2002" s="62" t="str">
        <f t="shared" si="24092"/>
        <v>Cotizacion Seleccionada</v>
      </c>
      <c r="AW2002" s="53"/>
      <c r="AX2002" s="51" t="str">
        <f t="shared" si="24093"/>
        <v>ALI_4_SEG_15VERDADERO</v>
      </c>
      <c r="AY2002" s="51">
        <f t="shared" si="24074"/>
        <v>2</v>
      </c>
      <c r="AZ2002" s="64" t="b">
        <f t="shared" si="24094"/>
        <v>1</v>
      </c>
    </row>
    <row r="2003" spans="1:52" x14ac:dyDescent="0.2">
      <c r="A2003" s="50" t="b">
        <f t="shared" si="23259"/>
        <v>0</v>
      </c>
      <c r="B2003" s="51" t="s">
        <v>156</v>
      </c>
      <c r="C2003" s="52">
        <v>47</v>
      </c>
      <c r="D2003" s="52">
        <f t="shared" ref="D2003" si="24167">IF(ISERROR(VLOOKUP(E2003,Proveedores,2,FALSE)),"",VLOOKUP(E2003,Proveedores,2,FALSE))</f>
        <v>2095</v>
      </c>
      <c r="E2003" s="53" t="s">
        <v>157</v>
      </c>
      <c r="F2003" s="54">
        <v>647</v>
      </c>
      <c r="G2003" s="53" t="s">
        <v>56</v>
      </c>
      <c r="H2003" s="53" t="s">
        <v>98</v>
      </c>
      <c r="I2003" s="52">
        <v>1</v>
      </c>
      <c r="J2003" s="53" t="s">
        <v>58</v>
      </c>
      <c r="K2003" s="55">
        <v>44835</v>
      </c>
      <c r="L2003" s="56">
        <v>5115</v>
      </c>
      <c r="M2003" s="56">
        <v>5755</v>
      </c>
      <c r="N2003" s="56">
        <v>3197</v>
      </c>
      <c r="O2003" s="56">
        <v>639</v>
      </c>
      <c r="P2003" s="57">
        <v>593</v>
      </c>
      <c r="Q2003" s="58">
        <v>0</v>
      </c>
      <c r="R2003" s="57">
        <v>593</v>
      </c>
      <c r="S2003" s="57">
        <v>593</v>
      </c>
      <c r="T2003" s="58">
        <v>0</v>
      </c>
      <c r="U2003" s="57">
        <v>593</v>
      </c>
      <c r="V2003" s="57">
        <v>1084</v>
      </c>
      <c r="W2003" s="58">
        <v>0</v>
      </c>
      <c r="X2003" s="57">
        <v>1084</v>
      </c>
      <c r="Y2003" s="57">
        <v>1084</v>
      </c>
      <c r="Z2003" s="58">
        <v>0</v>
      </c>
      <c r="AA2003" s="57">
        <v>1084</v>
      </c>
      <c r="AB2003" s="57">
        <v>10604134</v>
      </c>
      <c r="AC2003" s="53" t="str">
        <f t="shared" si="24076"/>
        <v>Registro Valido</v>
      </c>
      <c r="AD2003" s="57">
        <f t="shared" ref="AD2003" si="24168">IF(OR(ISERROR(VLOOKUP(CONCATENATE("ALI_",$C2003,"_SEG_",$I2003,"_PROV_",$D2003),Catalogo_Precios,AD$8,FALSE)),L2003=0),0,VLOOKUP(CONCATENATE("ALI_",$C2003,"_SEG_",$I2003,"_PROV_",$D2003),Catalogo_Precios,AD$8,FALSE))</f>
        <v>593</v>
      </c>
      <c r="AE2003" s="57">
        <f t="shared" ref="AE2003" si="24169">IF(OR(ISERROR(VLOOKUP(CONCATENATE("ALI_",$C2003,"_SEG_",$I2003,"_PROV_",$D2003),Catalogo_Precios,AE$8,FALSE)),M2003=0),0,VLOOKUP(CONCATENATE("ALI_",$C2003,"_SEG_",$I2003,"_PROV_",$D2003),Catalogo_Precios,AE$8,FALSE))</f>
        <v>593</v>
      </c>
      <c r="AF2003" s="57">
        <f t="shared" ref="AF2003" si="24170">IF(OR(ISERROR(VLOOKUP(CONCATENATE("ALI_",$C2003,"_SEG_",$I2003,"_PROV_",$D2003),Catalogo_Precios,AF$8,FALSE)),N2003=0),0,VLOOKUP(CONCATENATE("ALI_",$C2003,"_SEG_",$I2003,"_PROV_",$D2003),Catalogo_Precios,AF$8,FALSE))</f>
        <v>1084</v>
      </c>
      <c r="AG2003" s="57">
        <f t="shared" ref="AG2003" si="24171">IF(OR(ISERROR(VLOOKUP(CONCATENATE("ALI_",$C2003,"_SEG_",$I2003,"_PROV_",$D2003),Catalogo_Precios,AG$8,FALSE)),O2003=0),0,VLOOKUP(CONCATENATE("ALI_",$C2003,"_SEG_",$I2003,"_PROV_",$D2003),Catalogo_Precios,AG$8,FALSE))</f>
        <v>1084</v>
      </c>
      <c r="AH2003" s="57">
        <f t="shared" ref="AH2003" si="24172">IF(OR(ISERROR(VLOOKUP(CONCATENATE("ALI_",$C2003,"_SEG_",$I2003,"_PROV_",$D2003),Catalogo_Precios,AH$8,FALSE)),L2003=0),0,VLOOKUP(CONCATENATE("ALI_",$C2003,"_SEG_",$I2003,"_PROV_",$D2003),Catalogo_Precios,AH$8,FALSE))</f>
        <v>589</v>
      </c>
      <c r="AI2003" s="57">
        <f t="shared" ref="AI2003" si="24173">IF(OR(ISERROR(VLOOKUP(CONCATENATE("ALI_",$C2003,"_SEG_",$I2003,"_PROV_",$D2003),Catalogo_Precios,AI$8,FALSE)),M2003=0),0,VLOOKUP(CONCATENATE("ALI_",$C2003,"_SEG_",$I2003,"_PROV_",$D2003),Catalogo_Precios,AI$8,FALSE))</f>
        <v>589</v>
      </c>
      <c r="AJ2003" s="57">
        <f t="shared" ref="AJ2003" si="24174">IF(OR(ISERROR(VLOOKUP(CONCATENATE("ALI_",$C2003,"_SEG_",$I2003,"_PROV_",$D2003),Catalogo_Precios,AJ$8,FALSE)),N2003=0),0,VLOOKUP(CONCATENATE("ALI_",$C2003,"_SEG_",$I2003,"_PROV_",$D2003),Catalogo_Precios,AJ$8,FALSE))</f>
        <v>1078</v>
      </c>
      <c r="AK2003" s="57">
        <f t="shared" ref="AK2003" si="24175">IF(OR(ISERROR(VLOOKUP(CONCATENATE("ALI_",$C2003,"_SEG_",$I2003,"_PROV_",$D2003),Catalogo_Precios,AK$8,FALSE)),O2003=0),0,VLOOKUP(CONCATENATE("ALI_",$C2003,"_SEG_",$I2003,"_PROV_",$D2003),Catalogo_Precios,AK$8,FALSE))</f>
        <v>1078</v>
      </c>
      <c r="AL2003" s="53"/>
      <c r="AM2003" s="59" t="str">
        <f t="shared" si="24085"/>
        <v>ALI_47_SEG_1</v>
      </c>
      <c r="AN2003" s="59" t="str">
        <f t="shared" si="24086"/>
        <v>ALI_47_SEG_1_VAL_10604134</v>
      </c>
      <c r="AO2003" s="60">
        <f t="shared" ref="AO2003" si="24176">IF(OR(AB2003="",AB2003=0),0,COUNTIF(Codificacion,AM2003))</f>
        <v>4</v>
      </c>
      <c r="AP2003" s="61">
        <f t="array" ref="AP2003">MIN(IF(Codificacion=AM2003,Total_Cotizacion,""))</f>
        <v>8430110.4000000004</v>
      </c>
      <c r="AQ2003" s="62" t="b">
        <f t="shared" si="24088"/>
        <v>0</v>
      </c>
      <c r="AR2003" s="51" t="str">
        <f t="shared" ref="AR2003" si="24177">IF(COUNTIF(Codificacion2,CONCATENATE(AM2003,"_VAL_",AB2003))&gt;1,"Empate","")</f>
        <v/>
      </c>
      <c r="AS2003" s="63" t="str">
        <f t="shared" ref="AS2003:AS2017" si="24178">IF(AND(AQ2003,AR2003="",AQ2003&lt;&gt;""),"X","")</f>
        <v/>
      </c>
      <c r="AT2003" s="59" t="str">
        <f t="shared" si="24090"/>
        <v>ALI_47_SEG_1_</v>
      </c>
      <c r="AU2003" s="63">
        <f t="shared" ref="AU2003" si="24179">IF(AND(COUNTIF(Codificacion3,AT2003)&lt;AO2003),1,COUNTIF(Codificacion3,AT2003))</f>
        <v>1</v>
      </c>
      <c r="AV2003" s="62" t="str">
        <f t="shared" si="24092"/>
        <v>No Seleccionada</v>
      </c>
      <c r="AW2003" s="53"/>
      <c r="AX2003" s="51" t="str">
        <f t="shared" si="24093"/>
        <v>ALI_47_SEG_1FALSO</v>
      </c>
      <c r="AY2003" s="51">
        <f t="shared" si="24074"/>
        <v>2</v>
      </c>
      <c r="AZ2003" s="64" t="b">
        <f t="shared" si="24094"/>
        <v>0</v>
      </c>
    </row>
    <row r="2004" spans="1:52" x14ac:dyDescent="0.2">
      <c r="A2004" s="50" t="b">
        <f t="shared" si="23259"/>
        <v>0</v>
      </c>
      <c r="B2004" s="51" t="s">
        <v>156</v>
      </c>
      <c r="C2004" s="52">
        <v>47</v>
      </c>
      <c r="D2004" s="52">
        <f t="shared" ref="D2004" si="24180">IF(ISERROR(VLOOKUP(E2004,Proveedores,2,FALSE)),"",VLOOKUP(E2004,Proveedores,2,FALSE))</f>
        <v>2095</v>
      </c>
      <c r="E2004" s="53" t="s">
        <v>157</v>
      </c>
      <c r="F2004" s="54">
        <v>648</v>
      </c>
      <c r="G2004" s="53" t="s">
        <v>56</v>
      </c>
      <c r="H2004" s="53" t="s">
        <v>98</v>
      </c>
      <c r="I2004" s="52">
        <v>2</v>
      </c>
      <c r="J2004" s="53" t="s">
        <v>58</v>
      </c>
      <c r="K2004" s="55">
        <v>44835</v>
      </c>
      <c r="L2004" s="56">
        <v>5230</v>
      </c>
      <c r="M2004" s="56">
        <v>5884</v>
      </c>
      <c r="N2004" s="56">
        <v>3269</v>
      </c>
      <c r="O2004" s="56">
        <v>654</v>
      </c>
      <c r="P2004" s="57">
        <v>593</v>
      </c>
      <c r="Q2004" s="58">
        <v>0</v>
      </c>
      <c r="R2004" s="57">
        <v>593</v>
      </c>
      <c r="S2004" s="57">
        <v>593</v>
      </c>
      <c r="T2004" s="58">
        <v>0</v>
      </c>
      <c r="U2004" s="57">
        <v>593</v>
      </c>
      <c r="V2004" s="57">
        <v>1084</v>
      </c>
      <c r="W2004" s="58">
        <v>0</v>
      </c>
      <c r="X2004" s="57">
        <v>1084</v>
      </c>
      <c r="Y2004" s="57">
        <v>1084</v>
      </c>
      <c r="Z2004" s="58">
        <v>0</v>
      </c>
      <c r="AA2004" s="57">
        <v>1084</v>
      </c>
      <c r="AB2004" s="57">
        <v>10843134</v>
      </c>
      <c r="AC2004" s="53" t="str">
        <f t="shared" si="24076"/>
        <v>Registro Valido</v>
      </c>
      <c r="AD2004" s="57">
        <f t="shared" ref="AD2004" si="24181">IF(OR(ISERROR(VLOOKUP(CONCATENATE("ALI_",$C2004,"_SEG_",$I2004,"_PROV_",$D2004),Catalogo_Precios,AD$8,FALSE)),L2004=0),0,VLOOKUP(CONCATENATE("ALI_",$C2004,"_SEG_",$I2004,"_PROV_",$D2004),Catalogo_Precios,AD$8,FALSE))</f>
        <v>593</v>
      </c>
      <c r="AE2004" s="57">
        <f t="shared" ref="AE2004" si="24182">IF(OR(ISERROR(VLOOKUP(CONCATENATE("ALI_",$C2004,"_SEG_",$I2004,"_PROV_",$D2004),Catalogo_Precios,AE$8,FALSE)),M2004=0),0,VLOOKUP(CONCATENATE("ALI_",$C2004,"_SEG_",$I2004,"_PROV_",$D2004),Catalogo_Precios,AE$8,FALSE))</f>
        <v>593</v>
      </c>
      <c r="AF2004" s="57">
        <f t="shared" ref="AF2004" si="24183">IF(OR(ISERROR(VLOOKUP(CONCATENATE("ALI_",$C2004,"_SEG_",$I2004,"_PROV_",$D2004),Catalogo_Precios,AF$8,FALSE)),N2004=0),0,VLOOKUP(CONCATENATE("ALI_",$C2004,"_SEG_",$I2004,"_PROV_",$D2004),Catalogo_Precios,AF$8,FALSE))</f>
        <v>1084</v>
      </c>
      <c r="AG2004" s="57">
        <f t="shared" ref="AG2004" si="24184">IF(OR(ISERROR(VLOOKUP(CONCATENATE("ALI_",$C2004,"_SEG_",$I2004,"_PROV_",$D2004),Catalogo_Precios,AG$8,FALSE)),O2004=0),0,VLOOKUP(CONCATENATE("ALI_",$C2004,"_SEG_",$I2004,"_PROV_",$D2004),Catalogo_Precios,AG$8,FALSE))</f>
        <v>1084</v>
      </c>
      <c r="AH2004" s="57">
        <f t="shared" ref="AH2004" si="24185">IF(OR(ISERROR(VLOOKUP(CONCATENATE("ALI_",$C2004,"_SEG_",$I2004,"_PROV_",$D2004),Catalogo_Precios,AH$8,FALSE)),L2004=0),0,VLOOKUP(CONCATENATE("ALI_",$C2004,"_SEG_",$I2004,"_PROV_",$D2004),Catalogo_Precios,AH$8,FALSE))</f>
        <v>589</v>
      </c>
      <c r="AI2004" s="57">
        <f t="shared" ref="AI2004" si="24186">IF(OR(ISERROR(VLOOKUP(CONCATENATE("ALI_",$C2004,"_SEG_",$I2004,"_PROV_",$D2004),Catalogo_Precios,AI$8,FALSE)),M2004=0),0,VLOOKUP(CONCATENATE("ALI_",$C2004,"_SEG_",$I2004,"_PROV_",$D2004),Catalogo_Precios,AI$8,FALSE))</f>
        <v>589</v>
      </c>
      <c r="AJ2004" s="57">
        <f t="shared" ref="AJ2004" si="24187">IF(OR(ISERROR(VLOOKUP(CONCATENATE("ALI_",$C2004,"_SEG_",$I2004,"_PROV_",$D2004),Catalogo_Precios,AJ$8,FALSE)),N2004=0),0,VLOOKUP(CONCATENATE("ALI_",$C2004,"_SEG_",$I2004,"_PROV_",$D2004),Catalogo_Precios,AJ$8,FALSE))</f>
        <v>1078</v>
      </c>
      <c r="AK2004" s="57">
        <f t="shared" ref="AK2004" si="24188">IF(OR(ISERROR(VLOOKUP(CONCATENATE("ALI_",$C2004,"_SEG_",$I2004,"_PROV_",$D2004),Catalogo_Precios,AK$8,FALSE)),O2004=0),0,VLOOKUP(CONCATENATE("ALI_",$C2004,"_SEG_",$I2004,"_PROV_",$D2004),Catalogo_Precios,AK$8,FALSE))</f>
        <v>1078</v>
      </c>
      <c r="AL2004" s="53"/>
      <c r="AM2004" s="59" t="str">
        <f t="shared" si="24085"/>
        <v>ALI_47_SEG_2</v>
      </c>
      <c r="AN2004" s="59" t="str">
        <f t="shared" si="24086"/>
        <v>ALI_47_SEG_2_VAL_10843134</v>
      </c>
      <c r="AO2004" s="60">
        <f t="shared" ref="AO2004" si="24189">IF(OR(AB2004="",AB2004=0),0,COUNTIF(Codificacion,AM2004))</f>
        <v>4</v>
      </c>
      <c r="AP2004" s="61">
        <f t="array" ref="AP2004">MIN(IF(Codificacion=AM2004,Total_Cotizacion,""))</f>
        <v>8620112</v>
      </c>
      <c r="AQ2004" s="62" t="b">
        <f t="shared" si="24088"/>
        <v>0</v>
      </c>
      <c r="AR2004" s="51" t="str">
        <f t="shared" ref="AR2004" si="24190">IF(COUNTIF(Codificacion2,CONCATENATE(AM2004,"_VAL_",AB2004))&gt;1,"Empate","")</f>
        <v/>
      </c>
      <c r="AS2004" s="63" t="str">
        <f t="shared" si="24178"/>
        <v/>
      </c>
      <c r="AT2004" s="59" t="str">
        <f t="shared" si="24090"/>
        <v>ALI_47_SEG_2_</v>
      </c>
      <c r="AU2004" s="63">
        <f t="shared" ref="AU2004" si="24191">IF(AND(COUNTIF(Codificacion3,AT2004)&lt;AO2004),1,COUNTIF(Codificacion3,AT2004))</f>
        <v>1</v>
      </c>
      <c r="AV2004" s="62" t="str">
        <f t="shared" si="24092"/>
        <v>No Seleccionada</v>
      </c>
      <c r="AW2004" s="53"/>
      <c r="AX2004" s="51" t="str">
        <f t="shared" si="24093"/>
        <v>ALI_47_SEG_2FALSO</v>
      </c>
      <c r="AY2004" s="51">
        <f t="shared" si="24074"/>
        <v>2</v>
      </c>
      <c r="AZ2004" s="64" t="b">
        <f t="shared" si="24094"/>
        <v>0</v>
      </c>
    </row>
    <row r="2005" spans="1:52" x14ac:dyDescent="0.2">
      <c r="A2005" s="50" t="b">
        <f t="shared" si="23259"/>
        <v>0</v>
      </c>
      <c r="B2005" s="51" t="s">
        <v>156</v>
      </c>
      <c r="C2005" s="52">
        <v>47</v>
      </c>
      <c r="D2005" s="52">
        <f t="shared" ref="D2005" si="24192">IF(ISERROR(VLOOKUP(E2005,Proveedores,2,FALSE)),"",VLOOKUP(E2005,Proveedores,2,FALSE))</f>
        <v>2095</v>
      </c>
      <c r="E2005" s="53" t="s">
        <v>157</v>
      </c>
      <c r="F2005" s="54">
        <v>649</v>
      </c>
      <c r="G2005" s="53" t="s">
        <v>56</v>
      </c>
      <c r="H2005" s="53" t="s">
        <v>98</v>
      </c>
      <c r="I2005" s="52">
        <v>3</v>
      </c>
      <c r="J2005" s="53" t="s">
        <v>58</v>
      </c>
      <c r="K2005" s="55">
        <v>44835</v>
      </c>
      <c r="L2005" s="56">
        <v>5199</v>
      </c>
      <c r="M2005" s="56">
        <v>5849</v>
      </c>
      <c r="N2005" s="56">
        <v>3250</v>
      </c>
      <c r="O2005" s="56">
        <v>650</v>
      </c>
      <c r="P2005" s="57">
        <v>593</v>
      </c>
      <c r="Q2005" s="58">
        <v>0</v>
      </c>
      <c r="R2005" s="57">
        <v>593</v>
      </c>
      <c r="S2005" s="57">
        <v>593</v>
      </c>
      <c r="T2005" s="58">
        <v>0</v>
      </c>
      <c r="U2005" s="57">
        <v>593</v>
      </c>
      <c r="V2005" s="57">
        <v>1084</v>
      </c>
      <c r="W2005" s="58">
        <v>0</v>
      </c>
      <c r="X2005" s="57">
        <v>1084</v>
      </c>
      <c r="Y2005" s="57">
        <v>1084</v>
      </c>
      <c r="Z2005" s="58">
        <v>0</v>
      </c>
      <c r="AA2005" s="57">
        <v>1084</v>
      </c>
      <c r="AB2005" s="57">
        <v>10779064</v>
      </c>
      <c r="AC2005" s="53" t="str">
        <f t="shared" si="24076"/>
        <v>Registro Valido</v>
      </c>
      <c r="AD2005" s="57">
        <f t="shared" ref="AD2005" si="24193">IF(OR(ISERROR(VLOOKUP(CONCATENATE("ALI_",$C2005,"_SEG_",$I2005,"_PROV_",$D2005),Catalogo_Precios,AD$8,FALSE)),L2005=0),0,VLOOKUP(CONCATENATE("ALI_",$C2005,"_SEG_",$I2005,"_PROV_",$D2005),Catalogo_Precios,AD$8,FALSE))</f>
        <v>593</v>
      </c>
      <c r="AE2005" s="57">
        <f t="shared" ref="AE2005" si="24194">IF(OR(ISERROR(VLOOKUP(CONCATENATE("ALI_",$C2005,"_SEG_",$I2005,"_PROV_",$D2005),Catalogo_Precios,AE$8,FALSE)),M2005=0),0,VLOOKUP(CONCATENATE("ALI_",$C2005,"_SEG_",$I2005,"_PROV_",$D2005),Catalogo_Precios,AE$8,FALSE))</f>
        <v>593</v>
      </c>
      <c r="AF2005" s="57">
        <f t="shared" ref="AF2005" si="24195">IF(OR(ISERROR(VLOOKUP(CONCATENATE("ALI_",$C2005,"_SEG_",$I2005,"_PROV_",$D2005),Catalogo_Precios,AF$8,FALSE)),N2005=0),0,VLOOKUP(CONCATENATE("ALI_",$C2005,"_SEG_",$I2005,"_PROV_",$D2005),Catalogo_Precios,AF$8,FALSE))</f>
        <v>1084</v>
      </c>
      <c r="AG2005" s="57">
        <f t="shared" ref="AG2005" si="24196">IF(OR(ISERROR(VLOOKUP(CONCATENATE("ALI_",$C2005,"_SEG_",$I2005,"_PROV_",$D2005),Catalogo_Precios,AG$8,FALSE)),O2005=0),0,VLOOKUP(CONCATENATE("ALI_",$C2005,"_SEG_",$I2005,"_PROV_",$D2005),Catalogo_Precios,AG$8,FALSE))</f>
        <v>1084</v>
      </c>
      <c r="AH2005" s="57">
        <f t="shared" ref="AH2005" si="24197">IF(OR(ISERROR(VLOOKUP(CONCATENATE("ALI_",$C2005,"_SEG_",$I2005,"_PROV_",$D2005),Catalogo_Precios,AH$8,FALSE)),L2005=0),0,VLOOKUP(CONCATENATE("ALI_",$C2005,"_SEG_",$I2005,"_PROV_",$D2005),Catalogo_Precios,AH$8,FALSE))</f>
        <v>589</v>
      </c>
      <c r="AI2005" s="57">
        <f t="shared" ref="AI2005" si="24198">IF(OR(ISERROR(VLOOKUP(CONCATENATE("ALI_",$C2005,"_SEG_",$I2005,"_PROV_",$D2005),Catalogo_Precios,AI$8,FALSE)),M2005=0),0,VLOOKUP(CONCATENATE("ALI_",$C2005,"_SEG_",$I2005,"_PROV_",$D2005),Catalogo_Precios,AI$8,FALSE))</f>
        <v>589</v>
      </c>
      <c r="AJ2005" s="57">
        <f t="shared" ref="AJ2005" si="24199">IF(OR(ISERROR(VLOOKUP(CONCATENATE("ALI_",$C2005,"_SEG_",$I2005,"_PROV_",$D2005),Catalogo_Precios,AJ$8,FALSE)),N2005=0),0,VLOOKUP(CONCATENATE("ALI_",$C2005,"_SEG_",$I2005,"_PROV_",$D2005),Catalogo_Precios,AJ$8,FALSE))</f>
        <v>1078</v>
      </c>
      <c r="AK2005" s="57">
        <f t="shared" ref="AK2005" si="24200">IF(OR(ISERROR(VLOOKUP(CONCATENATE("ALI_",$C2005,"_SEG_",$I2005,"_PROV_",$D2005),Catalogo_Precios,AK$8,FALSE)),O2005=0),0,VLOOKUP(CONCATENATE("ALI_",$C2005,"_SEG_",$I2005,"_PROV_",$D2005),Catalogo_Precios,AK$8,FALSE))</f>
        <v>1078</v>
      </c>
      <c r="AL2005" s="53"/>
      <c r="AM2005" s="59" t="str">
        <f t="shared" si="24085"/>
        <v>ALI_47_SEG_3</v>
      </c>
      <c r="AN2005" s="59" t="str">
        <f t="shared" si="24086"/>
        <v>ALI_47_SEG_3_VAL_10779064</v>
      </c>
      <c r="AO2005" s="60">
        <f t="shared" ref="AO2005" si="24201">IF(OR(AB2005="",AB2005=0),0,COUNTIF(Codificacion,AM2005))</f>
        <v>4</v>
      </c>
      <c r="AP2005" s="61">
        <f t="array" ref="AP2005">MIN(IF(Codificacion=AM2005,Total_Cotizacion,""))</f>
        <v>8569177.5999999996</v>
      </c>
      <c r="AQ2005" s="62" t="b">
        <f t="shared" si="24088"/>
        <v>0</v>
      </c>
      <c r="AR2005" s="51" t="str">
        <f t="shared" ref="AR2005" si="24202">IF(COUNTIF(Codificacion2,CONCATENATE(AM2005,"_VAL_",AB2005))&gt;1,"Empate","")</f>
        <v/>
      </c>
      <c r="AS2005" s="63" t="str">
        <f t="shared" si="24178"/>
        <v/>
      </c>
      <c r="AT2005" s="59" t="str">
        <f t="shared" si="24090"/>
        <v>ALI_47_SEG_3_</v>
      </c>
      <c r="AU2005" s="63">
        <f t="shared" ref="AU2005" si="24203">IF(AND(COUNTIF(Codificacion3,AT2005)&lt;AO2005),1,COUNTIF(Codificacion3,AT2005))</f>
        <v>1</v>
      </c>
      <c r="AV2005" s="62" t="str">
        <f t="shared" si="24092"/>
        <v>No Seleccionada</v>
      </c>
      <c r="AW2005" s="53"/>
      <c r="AX2005" s="51" t="str">
        <f t="shared" si="24093"/>
        <v>ALI_47_SEG_3FALSO</v>
      </c>
      <c r="AY2005" s="51">
        <f t="shared" si="24074"/>
        <v>2</v>
      </c>
      <c r="AZ2005" s="64" t="b">
        <f t="shared" si="24094"/>
        <v>0</v>
      </c>
    </row>
    <row r="2006" spans="1:52" x14ac:dyDescent="0.2">
      <c r="A2006" s="50" t="b">
        <f t="shared" si="23259"/>
        <v>0</v>
      </c>
      <c r="B2006" s="51" t="s">
        <v>156</v>
      </c>
      <c r="C2006" s="52">
        <v>47</v>
      </c>
      <c r="D2006" s="52">
        <f t="shared" ref="D2006" si="24204">IF(ISERROR(VLOOKUP(E2006,Proveedores,2,FALSE)),"",VLOOKUP(E2006,Proveedores,2,FALSE))</f>
        <v>2095</v>
      </c>
      <c r="E2006" s="53" t="s">
        <v>157</v>
      </c>
      <c r="F2006" s="54">
        <v>650</v>
      </c>
      <c r="G2006" s="53" t="s">
        <v>56</v>
      </c>
      <c r="H2006" s="53" t="s">
        <v>98</v>
      </c>
      <c r="I2006" s="52">
        <v>4</v>
      </c>
      <c r="J2006" s="53" t="s">
        <v>58</v>
      </c>
      <c r="K2006" s="55">
        <v>44835</v>
      </c>
      <c r="L2006" s="56">
        <v>5540</v>
      </c>
      <c r="M2006" s="56">
        <v>6232</v>
      </c>
      <c r="N2006" s="56">
        <v>3463</v>
      </c>
      <c r="O2006" s="56">
        <v>693</v>
      </c>
      <c r="P2006" s="57">
        <v>593</v>
      </c>
      <c r="Q2006" s="58">
        <v>0</v>
      </c>
      <c r="R2006" s="57">
        <v>593</v>
      </c>
      <c r="S2006" s="57">
        <v>593</v>
      </c>
      <c r="T2006" s="58">
        <v>0</v>
      </c>
      <c r="U2006" s="57">
        <v>593</v>
      </c>
      <c r="V2006" s="57">
        <v>1084</v>
      </c>
      <c r="W2006" s="58">
        <v>0</v>
      </c>
      <c r="X2006" s="57">
        <v>1084</v>
      </c>
      <c r="Y2006" s="57">
        <v>1084</v>
      </c>
      <c r="Z2006" s="58">
        <v>0</v>
      </c>
      <c r="AA2006" s="57">
        <v>1084</v>
      </c>
      <c r="AB2006" s="57">
        <v>11485900</v>
      </c>
      <c r="AC2006" s="53" t="str">
        <f t="shared" si="24076"/>
        <v>Registro Valido</v>
      </c>
      <c r="AD2006" s="57">
        <f t="shared" ref="AD2006" si="24205">IF(OR(ISERROR(VLOOKUP(CONCATENATE("ALI_",$C2006,"_SEG_",$I2006,"_PROV_",$D2006),Catalogo_Precios,AD$8,FALSE)),L2006=0),0,VLOOKUP(CONCATENATE("ALI_",$C2006,"_SEG_",$I2006,"_PROV_",$D2006),Catalogo_Precios,AD$8,FALSE))</f>
        <v>593</v>
      </c>
      <c r="AE2006" s="57">
        <f t="shared" ref="AE2006" si="24206">IF(OR(ISERROR(VLOOKUP(CONCATENATE("ALI_",$C2006,"_SEG_",$I2006,"_PROV_",$D2006),Catalogo_Precios,AE$8,FALSE)),M2006=0),0,VLOOKUP(CONCATENATE("ALI_",$C2006,"_SEG_",$I2006,"_PROV_",$D2006),Catalogo_Precios,AE$8,FALSE))</f>
        <v>593</v>
      </c>
      <c r="AF2006" s="57">
        <f t="shared" ref="AF2006" si="24207">IF(OR(ISERROR(VLOOKUP(CONCATENATE("ALI_",$C2006,"_SEG_",$I2006,"_PROV_",$D2006),Catalogo_Precios,AF$8,FALSE)),N2006=0),0,VLOOKUP(CONCATENATE("ALI_",$C2006,"_SEG_",$I2006,"_PROV_",$D2006),Catalogo_Precios,AF$8,FALSE))</f>
        <v>1084</v>
      </c>
      <c r="AG2006" s="57">
        <f t="shared" ref="AG2006" si="24208">IF(OR(ISERROR(VLOOKUP(CONCATENATE("ALI_",$C2006,"_SEG_",$I2006,"_PROV_",$D2006),Catalogo_Precios,AG$8,FALSE)),O2006=0),0,VLOOKUP(CONCATENATE("ALI_",$C2006,"_SEG_",$I2006,"_PROV_",$D2006),Catalogo_Precios,AG$8,FALSE))</f>
        <v>1084</v>
      </c>
      <c r="AH2006" s="57">
        <f t="shared" ref="AH2006" si="24209">IF(OR(ISERROR(VLOOKUP(CONCATENATE("ALI_",$C2006,"_SEG_",$I2006,"_PROV_",$D2006),Catalogo_Precios,AH$8,FALSE)),L2006=0),0,VLOOKUP(CONCATENATE("ALI_",$C2006,"_SEG_",$I2006,"_PROV_",$D2006),Catalogo_Precios,AH$8,FALSE))</f>
        <v>589</v>
      </c>
      <c r="AI2006" s="57">
        <f t="shared" ref="AI2006" si="24210">IF(OR(ISERROR(VLOOKUP(CONCATENATE("ALI_",$C2006,"_SEG_",$I2006,"_PROV_",$D2006),Catalogo_Precios,AI$8,FALSE)),M2006=0),0,VLOOKUP(CONCATENATE("ALI_",$C2006,"_SEG_",$I2006,"_PROV_",$D2006),Catalogo_Precios,AI$8,FALSE))</f>
        <v>589</v>
      </c>
      <c r="AJ2006" s="57">
        <f t="shared" ref="AJ2006" si="24211">IF(OR(ISERROR(VLOOKUP(CONCATENATE("ALI_",$C2006,"_SEG_",$I2006,"_PROV_",$D2006),Catalogo_Precios,AJ$8,FALSE)),N2006=0),0,VLOOKUP(CONCATENATE("ALI_",$C2006,"_SEG_",$I2006,"_PROV_",$D2006),Catalogo_Precios,AJ$8,FALSE))</f>
        <v>1078</v>
      </c>
      <c r="AK2006" s="57">
        <f t="shared" ref="AK2006" si="24212">IF(OR(ISERROR(VLOOKUP(CONCATENATE("ALI_",$C2006,"_SEG_",$I2006,"_PROV_",$D2006),Catalogo_Precios,AK$8,FALSE)),O2006=0),0,VLOOKUP(CONCATENATE("ALI_",$C2006,"_SEG_",$I2006,"_PROV_",$D2006),Catalogo_Precios,AK$8,FALSE))</f>
        <v>1078</v>
      </c>
      <c r="AL2006" s="53"/>
      <c r="AM2006" s="59" t="str">
        <f t="shared" si="24085"/>
        <v>ALI_47_SEG_4</v>
      </c>
      <c r="AN2006" s="59" t="str">
        <f t="shared" si="24086"/>
        <v>ALI_47_SEG_4_VAL_11485900</v>
      </c>
      <c r="AO2006" s="60">
        <f t="shared" ref="AO2006" si="24213">IF(OR(AB2006="",AB2006=0),0,COUNTIF(Codificacion,AM2006))</f>
        <v>4</v>
      </c>
      <c r="AP2006" s="61">
        <f t="array" ref="AP2006">MIN(IF(Codificacion=AM2006,Total_Cotizacion,""))</f>
        <v>9131100.7999999989</v>
      </c>
      <c r="AQ2006" s="62" t="b">
        <f t="shared" si="24088"/>
        <v>0</v>
      </c>
      <c r="AR2006" s="51" t="str">
        <f t="shared" ref="AR2006" si="24214">IF(COUNTIF(Codificacion2,CONCATENATE(AM2006,"_VAL_",AB2006))&gt;1,"Empate","")</f>
        <v/>
      </c>
      <c r="AS2006" s="63" t="str">
        <f t="shared" si="24178"/>
        <v/>
      </c>
      <c r="AT2006" s="59" t="str">
        <f t="shared" si="24090"/>
        <v>ALI_47_SEG_4_</v>
      </c>
      <c r="AU2006" s="63">
        <f t="shared" ref="AU2006" si="24215">IF(AND(COUNTIF(Codificacion3,AT2006)&lt;AO2006),1,COUNTIF(Codificacion3,AT2006))</f>
        <v>1</v>
      </c>
      <c r="AV2006" s="62" t="str">
        <f t="shared" si="24092"/>
        <v>No Seleccionada</v>
      </c>
      <c r="AW2006" s="53"/>
      <c r="AX2006" s="51" t="str">
        <f t="shared" si="24093"/>
        <v>ALI_47_SEG_4FALSO</v>
      </c>
      <c r="AY2006" s="51">
        <f t="shared" si="24074"/>
        <v>2</v>
      </c>
      <c r="AZ2006" s="64" t="b">
        <f t="shared" si="24094"/>
        <v>0</v>
      </c>
    </row>
    <row r="2007" spans="1:52" x14ac:dyDescent="0.2">
      <c r="A2007" s="50" t="b">
        <f t="shared" si="23259"/>
        <v>0</v>
      </c>
      <c r="B2007" s="51" t="s">
        <v>156</v>
      </c>
      <c r="C2007" s="52">
        <v>47</v>
      </c>
      <c r="D2007" s="52">
        <f t="shared" ref="D2007" si="24216">IF(ISERROR(VLOOKUP(E2007,Proveedores,2,FALSE)),"",VLOOKUP(E2007,Proveedores,2,FALSE))</f>
        <v>2095</v>
      </c>
      <c r="E2007" s="53" t="s">
        <v>157</v>
      </c>
      <c r="F2007" s="54">
        <v>651</v>
      </c>
      <c r="G2007" s="53" t="s">
        <v>56</v>
      </c>
      <c r="H2007" s="53" t="s">
        <v>98</v>
      </c>
      <c r="I2007" s="52">
        <v>5</v>
      </c>
      <c r="J2007" s="53" t="s">
        <v>58</v>
      </c>
      <c r="K2007" s="55">
        <v>44835</v>
      </c>
      <c r="L2007" s="56">
        <v>5150</v>
      </c>
      <c r="M2007" s="56">
        <v>5793</v>
      </c>
      <c r="N2007" s="56">
        <v>3219</v>
      </c>
      <c r="O2007" s="56">
        <v>643</v>
      </c>
      <c r="P2007" s="57">
        <v>593</v>
      </c>
      <c r="Q2007" s="58">
        <v>0</v>
      </c>
      <c r="R2007" s="57">
        <v>593</v>
      </c>
      <c r="S2007" s="57">
        <v>593</v>
      </c>
      <c r="T2007" s="58">
        <v>0</v>
      </c>
      <c r="U2007" s="57">
        <v>593</v>
      </c>
      <c r="V2007" s="57">
        <v>1084</v>
      </c>
      <c r="W2007" s="58">
        <v>0</v>
      </c>
      <c r="X2007" s="57">
        <v>1084</v>
      </c>
      <c r="Y2007" s="57">
        <v>1084</v>
      </c>
      <c r="Z2007" s="58">
        <v>0</v>
      </c>
      <c r="AA2007" s="57">
        <v>1084</v>
      </c>
      <c r="AB2007" s="57">
        <v>10675607</v>
      </c>
      <c r="AC2007" s="53" t="str">
        <f t="shared" si="24076"/>
        <v>Registro Valido</v>
      </c>
      <c r="AD2007" s="57">
        <f t="shared" ref="AD2007" si="24217">IF(OR(ISERROR(VLOOKUP(CONCATENATE("ALI_",$C2007,"_SEG_",$I2007,"_PROV_",$D2007),Catalogo_Precios,AD$8,FALSE)),L2007=0),0,VLOOKUP(CONCATENATE("ALI_",$C2007,"_SEG_",$I2007,"_PROV_",$D2007),Catalogo_Precios,AD$8,FALSE))</f>
        <v>593</v>
      </c>
      <c r="AE2007" s="57">
        <f t="shared" ref="AE2007" si="24218">IF(OR(ISERROR(VLOOKUP(CONCATENATE("ALI_",$C2007,"_SEG_",$I2007,"_PROV_",$D2007),Catalogo_Precios,AE$8,FALSE)),M2007=0),0,VLOOKUP(CONCATENATE("ALI_",$C2007,"_SEG_",$I2007,"_PROV_",$D2007),Catalogo_Precios,AE$8,FALSE))</f>
        <v>593</v>
      </c>
      <c r="AF2007" s="57">
        <f t="shared" ref="AF2007" si="24219">IF(OR(ISERROR(VLOOKUP(CONCATENATE("ALI_",$C2007,"_SEG_",$I2007,"_PROV_",$D2007),Catalogo_Precios,AF$8,FALSE)),N2007=0),0,VLOOKUP(CONCATENATE("ALI_",$C2007,"_SEG_",$I2007,"_PROV_",$D2007),Catalogo_Precios,AF$8,FALSE))</f>
        <v>1084</v>
      </c>
      <c r="AG2007" s="57">
        <f t="shared" ref="AG2007" si="24220">IF(OR(ISERROR(VLOOKUP(CONCATENATE("ALI_",$C2007,"_SEG_",$I2007,"_PROV_",$D2007),Catalogo_Precios,AG$8,FALSE)),O2007=0),0,VLOOKUP(CONCATENATE("ALI_",$C2007,"_SEG_",$I2007,"_PROV_",$D2007),Catalogo_Precios,AG$8,FALSE))</f>
        <v>1084</v>
      </c>
      <c r="AH2007" s="57">
        <f t="shared" ref="AH2007" si="24221">IF(OR(ISERROR(VLOOKUP(CONCATENATE("ALI_",$C2007,"_SEG_",$I2007,"_PROV_",$D2007),Catalogo_Precios,AH$8,FALSE)),L2007=0),0,VLOOKUP(CONCATENATE("ALI_",$C2007,"_SEG_",$I2007,"_PROV_",$D2007),Catalogo_Precios,AH$8,FALSE))</f>
        <v>589</v>
      </c>
      <c r="AI2007" s="57">
        <f t="shared" ref="AI2007" si="24222">IF(OR(ISERROR(VLOOKUP(CONCATENATE("ALI_",$C2007,"_SEG_",$I2007,"_PROV_",$D2007),Catalogo_Precios,AI$8,FALSE)),M2007=0),0,VLOOKUP(CONCATENATE("ALI_",$C2007,"_SEG_",$I2007,"_PROV_",$D2007),Catalogo_Precios,AI$8,FALSE))</f>
        <v>589</v>
      </c>
      <c r="AJ2007" s="57">
        <f t="shared" ref="AJ2007" si="24223">IF(OR(ISERROR(VLOOKUP(CONCATENATE("ALI_",$C2007,"_SEG_",$I2007,"_PROV_",$D2007),Catalogo_Precios,AJ$8,FALSE)),N2007=0),0,VLOOKUP(CONCATENATE("ALI_",$C2007,"_SEG_",$I2007,"_PROV_",$D2007),Catalogo_Precios,AJ$8,FALSE))</f>
        <v>1078</v>
      </c>
      <c r="AK2007" s="57">
        <f t="shared" ref="AK2007" si="24224">IF(OR(ISERROR(VLOOKUP(CONCATENATE("ALI_",$C2007,"_SEG_",$I2007,"_PROV_",$D2007),Catalogo_Precios,AK$8,FALSE)),O2007=0),0,VLOOKUP(CONCATENATE("ALI_",$C2007,"_SEG_",$I2007,"_PROV_",$D2007),Catalogo_Precios,AK$8,FALSE))</f>
        <v>1078</v>
      </c>
      <c r="AL2007" s="53"/>
      <c r="AM2007" s="59" t="str">
        <f t="shared" si="24085"/>
        <v>ALI_47_SEG_5</v>
      </c>
      <c r="AN2007" s="59" t="str">
        <f t="shared" si="24086"/>
        <v>ALI_47_SEG_5_VAL_10675607</v>
      </c>
      <c r="AO2007" s="60">
        <f t="shared" ref="AO2007" si="24225">IF(OR(AB2007="",AB2007=0),0,COUNTIF(Codificacion,AM2007))</f>
        <v>4</v>
      </c>
      <c r="AP2007" s="61">
        <f t="array" ref="AP2007">MIN(IF(Codificacion=AM2007,Total_Cotizacion,""))</f>
        <v>8486930.3999999985</v>
      </c>
      <c r="AQ2007" s="62" t="b">
        <f t="shared" si="24088"/>
        <v>0</v>
      </c>
      <c r="AR2007" s="51" t="str">
        <f t="shared" ref="AR2007" si="24226">IF(COUNTIF(Codificacion2,CONCATENATE(AM2007,"_VAL_",AB2007))&gt;1,"Empate","")</f>
        <v/>
      </c>
      <c r="AS2007" s="63" t="str">
        <f t="shared" si="24178"/>
        <v/>
      </c>
      <c r="AT2007" s="59" t="str">
        <f t="shared" si="24090"/>
        <v>ALI_47_SEG_5_</v>
      </c>
      <c r="AU2007" s="63">
        <f t="shared" ref="AU2007" si="24227">IF(AND(COUNTIF(Codificacion3,AT2007)&lt;AO2007),1,COUNTIF(Codificacion3,AT2007))</f>
        <v>1</v>
      </c>
      <c r="AV2007" s="62" t="str">
        <f t="shared" si="24092"/>
        <v>No Seleccionada</v>
      </c>
      <c r="AW2007" s="53"/>
      <c r="AX2007" s="51" t="str">
        <f t="shared" si="24093"/>
        <v>ALI_47_SEG_5FALSO</v>
      </c>
      <c r="AY2007" s="51">
        <f t="shared" si="24074"/>
        <v>2</v>
      </c>
      <c r="AZ2007" s="64" t="b">
        <f t="shared" si="24094"/>
        <v>0</v>
      </c>
    </row>
    <row r="2008" spans="1:52" x14ac:dyDescent="0.2">
      <c r="A2008" s="50" t="b">
        <f t="shared" si="23259"/>
        <v>0</v>
      </c>
      <c r="B2008" s="51" t="s">
        <v>156</v>
      </c>
      <c r="C2008" s="52">
        <v>47</v>
      </c>
      <c r="D2008" s="52">
        <f t="shared" ref="D2008" si="24228">IF(ISERROR(VLOOKUP(E2008,Proveedores,2,FALSE)),"",VLOOKUP(E2008,Proveedores,2,FALSE))</f>
        <v>2095</v>
      </c>
      <c r="E2008" s="53" t="s">
        <v>157</v>
      </c>
      <c r="F2008" s="54">
        <v>652</v>
      </c>
      <c r="G2008" s="53" t="s">
        <v>56</v>
      </c>
      <c r="H2008" s="53" t="s">
        <v>98</v>
      </c>
      <c r="I2008" s="52">
        <v>6</v>
      </c>
      <c r="J2008" s="53" t="s">
        <v>58</v>
      </c>
      <c r="K2008" s="55">
        <v>44835</v>
      </c>
      <c r="L2008" s="56">
        <v>5574</v>
      </c>
      <c r="M2008" s="56">
        <v>6271</v>
      </c>
      <c r="N2008" s="56">
        <v>3484</v>
      </c>
      <c r="O2008" s="56">
        <v>697</v>
      </c>
      <c r="P2008" s="57">
        <v>593</v>
      </c>
      <c r="Q2008" s="58">
        <v>0</v>
      </c>
      <c r="R2008" s="57">
        <v>593</v>
      </c>
      <c r="S2008" s="57">
        <v>593</v>
      </c>
      <c r="T2008" s="58">
        <v>0</v>
      </c>
      <c r="U2008" s="57">
        <v>593</v>
      </c>
      <c r="V2008" s="57">
        <v>1084</v>
      </c>
      <c r="W2008" s="58">
        <v>0</v>
      </c>
      <c r="X2008" s="57">
        <v>1084</v>
      </c>
      <c r="Y2008" s="57">
        <v>1084</v>
      </c>
      <c r="Z2008" s="58">
        <v>0</v>
      </c>
      <c r="AA2008" s="57">
        <v>1084</v>
      </c>
      <c r="AB2008" s="57">
        <v>11556289</v>
      </c>
      <c r="AC2008" s="53" t="str">
        <f t="shared" si="24076"/>
        <v>Registro Valido</v>
      </c>
      <c r="AD2008" s="57">
        <f t="shared" ref="AD2008" si="24229">IF(OR(ISERROR(VLOOKUP(CONCATENATE("ALI_",$C2008,"_SEG_",$I2008,"_PROV_",$D2008),Catalogo_Precios,AD$8,FALSE)),L2008=0),0,VLOOKUP(CONCATENATE("ALI_",$C2008,"_SEG_",$I2008,"_PROV_",$D2008),Catalogo_Precios,AD$8,FALSE))</f>
        <v>593</v>
      </c>
      <c r="AE2008" s="57">
        <f t="shared" ref="AE2008" si="24230">IF(OR(ISERROR(VLOOKUP(CONCATENATE("ALI_",$C2008,"_SEG_",$I2008,"_PROV_",$D2008),Catalogo_Precios,AE$8,FALSE)),M2008=0),0,VLOOKUP(CONCATENATE("ALI_",$C2008,"_SEG_",$I2008,"_PROV_",$D2008),Catalogo_Precios,AE$8,FALSE))</f>
        <v>593</v>
      </c>
      <c r="AF2008" s="57">
        <f t="shared" ref="AF2008" si="24231">IF(OR(ISERROR(VLOOKUP(CONCATENATE("ALI_",$C2008,"_SEG_",$I2008,"_PROV_",$D2008),Catalogo_Precios,AF$8,FALSE)),N2008=0),0,VLOOKUP(CONCATENATE("ALI_",$C2008,"_SEG_",$I2008,"_PROV_",$D2008),Catalogo_Precios,AF$8,FALSE))</f>
        <v>1084</v>
      </c>
      <c r="AG2008" s="57">
        <f t="shared" ref="AG2008" si="24232">IF(OR(ISERROR(VLOOKUP(CONCATENATE("ALI_",$C2008,"_SEG_",$I2008,"_PROV_",$D2008),Catalogo_Precios,AG$8,FALSE)),O2008=0),0,VLOOKUP(CONCATENATE("ALI_",$C2008,"_SEG_",$I2008,"_PROV_",$D2008),Catalogo_Precios,AG$8,FALSE))</f>
        <v>1084</v>
      </c>
      <c r="AH2008" s="57">
        <f t="shared" ref="AH2008" si="24233">IF(OR(ISERROR(VLOOKUP(CONCATENATE("ALI_",$C2008,"_SEG_",$I2008,"_PROV_",$D2008),Catalogo_Precios,AH$8,FALSE)),L2008=0),0,VLOOKUP(CONCATENATE("ALI_",$C2008,"_SEG_",$I2008,"_PROV_",$D2008),Catalogo_Precios,AH$8,FALSE))</f>
        <v>589</v>
      </c>
      <c r="AI2008" s="57">
        <f t="shared" ref="AI2008" si="24234">IF(OR(ISERROR(VLOOKUP(CONCATENATE("ALI_",$C2008,"_SEG_",$I2008,"_PROV_",$D2008),Catalogo_Precios,AI$8,FALSE)),M2008=0),0,VLOOKUP(CONCATENATE("ALI_",$C2008,"_SEG_",$I2008,"_PROV_",$D2008),Catalogo_Precios,AI$8,FALSE))</f>
        <v>589</v>
      </c>
      <c r="AJ2008" s="57">
        <f t="shared" ref="AJ2008" si="24235">IF(OR(ISERROR(VLOOKUP(CONCATENATE("ALI_",$C2008,"_SEG_",$I2008,"_PROV_",$D2008),Catalogo_Precios,AJ$8,FALSE)),N2008=0),0,VLOOKUP(CONCATENATE("ALI_",$C2008,"_SEG_",$I2008,"_PROV_",$D2008),Catalogo_Precios,AJ$8,FALSE))</f>
        <v>1078</v>
      </c>
      <c r="AK2008" s="57">
        <f t="shared" ref="AK2008" si="24236">IF(OR(ISERROR(VLOOKUP(CONCATENATE("ALI_",$C2008,"_SEG_",$I2008,"_PROV_",$D2008),Catalogo_Precios,AK$8,FALSE)),O2008=0),0,VLOOKUP(CONCATENATE("ALI_",$C2008,"_SEG_",$I2008,"_PROV_",$D2008),Catalogo_Precios,AK$8,FALSE))</f>
        <v>1078</v>
      </c>
      <c r="AL2008" s="53"/>
      <c r="AM2008" s="59" t="str">
        <f t="shared" si="24085"/>
        <v>ALI_47_SEG_6</v>
      </c>
      <c r="AN2008" s="59" t="str">
        <f t="shared" si="24086"/>
        <v>ALI_47_SEG_6_VAL_11556289</v>
      </c>
      <c r="AO2008" s="60">
        <f t="shared" ref="AO2008" si="24237">IF(OR(AB2008="",AB2008=0),0,COUNTIF(Codificacion,AM2008))</f>
        <v>4</v>
      </c>
      <c r="AP2008" s="61">
        <f t="array" ref="AP2008">MIN(IF(Codificacion=AM2008,Total_Cotizacion,""))</f>
        <v>9187058.4000000004</v>
      </c>
      <c r="AQ2008" s="62" t="b">
        <f t="shared" si="24088"/>
        <v>0</v>
      </c>
      <c r="AR2008" s="51" t="str">
        <f t="shared" ref="AR2008" si="24238">IF(COUNTIF(Codificacion2,CONCATENATE(AM2008,"_VAL_",AB2008))&gt;1,"Empate","")</f>
        <v/>
      </c>
      <c r="AS2008" s="63" t="str">
        <f t="shared" si="24178"/>
        <v/>
      </c>
      <c r="AT2008" s="59" t="str">
        <f t="shared" si="24090"/>
        <v>ALI_47_SEG_6_</v>
      </c>
      <c r="AU2008" s="63">
        <f t="shared" ref="AU2008" si="24239">IF(AND(COUNTIF(Codificacion3,AT2008)&lt;AO2008),1,COUNTIF(Codificacion3,AT2008))</f>
        <v>1</v>
      </c>
      <c r="AV2008" s="62" t="str">
        <f t="shared" si="24092"/>
        <v>No Seleccionada</v>
      </c>
      <c r="AW2008" s="53"/>
      <c r="AX2008" s="51" t="str">
        <f t="shared" si="24093"/>
        <v>ALI_47_SEG_6FALSO</v>
      </c>
      <c r="AY2008" s="51">
        <f t="shared" si="24074"/>
        <v>2</v>
      </c>
      <c r="AZ2008" s="64" t="b">
        <f t="shared" si="24094"/>
        <v>0</v>
      </c>
    </row>
    <row r="2009" spans="1:52" x14ac:dyDescent="0.2">
      <c r="A2009" s="50" t="b">
        <f t="shared" si="23259"/>
        <v>0</v>
      </c>
      <c r="B2009" s="51" t="s">
        <v>156</v>
      </c>
      <c r="C2009" s="52">
        <v>47</v>
      </c>
      <c r="D2009" s="52">
        <f t="shared" ref="D2009" si="24240">IF(ISERROR(VLOOKUP(E2009,Proveedores,2,FALSE)),"",VLOOKUP(E2009,Proveedores,2,FALSE))</f>
        <v>2095</v>
      </c>
      <c r="E2009" s="53" t="s">
        <v>157</v>
      </c>
      <c r="F2009" s="54">
        <v>653</v>
      </c>
      <c r="G2009" s="53" t="s">
        <v>56</v>
      </c>
      <c r="H2009" s="53" t="s">
        <v>98</v>
      </c>
      <c r="I2009" s="52">
        <v>7</v>
      </c>
      <c r="J2009" s="53" t="s">
        <v>58</v>
      </c>
      <c r="K2009" s="55">
        <v>44835</v>
      </c>
      <c r="L2009" s="56">
        <v>5692</v>
      </c>
      <c r="M2009" s="56">
        <v>6404</v>
      </c>
      <c r="N2009" s="56">
        <v>3558</v>
      </c>
      <c r="O2009" s="56">
        <v>711</v>
      </c>
      <c r="P2009" s="57">
        <v>593</v>
      </c>
      <c r="Q2009" s="58">
        <v>0</v>
      </c>
      <c r="R2009" s="57">
        <v>593</v>
      </c>
      <c r="S2009" s="57">
        <v>593</v>
      </c>
      <c r="T2009" s="58">
        <v>0</v>
      </c>
      <c r="U2009" s="57">
        <v>593</v>
      </c>
      <c r="V2009" s="57">
        <v>1084</v>
      </c>
      <c r="W2009" s="58">
        <v>0</v>
      </c>
      <c r="X2009" s="57">
        <v>1084</v>
      </c>
      <c r="Y2009" s="57">
        <v>1084</v>
      </c>
      <c r="Z2009" s="58">
        <v>0</v>
      </c>
      <c r="AA2009" s="57">
        <v>1084</v>
      </c>
      <c r="AB2009" s="57">
        <v>11800524</v>
      </c>
      <c r="AC2009" s="53" t="str">
        <f t="shared" si="24076"/>
        <v>Registro Valido</v>
      </c>
      <c r="AD2009" s="57">
        <f t="shared" ref="AD2009" si="24241">IF(OR(ISERROR(VLOOKUP(CONCATENATE("ALI_",$C2009,"_SEG_",$I2009,"_PROV_",$D2009),Catalogo_Precios,AD$8,FALSE)),L2009=0),0,VLOOKUP(CONCATENATE("ALI_",$C2009,"_SEG_",$I2009,"_PROV_",$D2009),Catalogo_Precios,AD$8,FALSE))</f>
        <v>593</v>
      </c>
      <c r="AE2009" s="57">
        <f t="shared" ref="AE2009" si="24242">IF(OR(ISERROR(VLOOKUP(CONCATENATE("ALI_",$C2009,"_SEG_",$I2009,"_PROV_",$D2009),Catalogo_Precios,AE$8,FALSE)),M2009=0),0,VLOOKUP(CONCATENATE("ALI_",$C2009,"_SEG_",$I2009,"_PROV_",$D2009),Catalogo_Precios,AE$8,FALSE))</f>
        <v>593</v>
      </c>
      <c r="AF2009" s="57">
        <f t="shared" ref="AF2009" si="24243">IF(OR(ISERROR(VLOOKUP(CONCATENATE("ALI_",$C2009,"_SEG_",$I2009,"_PROV_",$D2009),Catalogo_Precios,AF$8,FALSE)),N2009=0),0,VLOOKUP(CONCATENATE("ALI_",$C2009,"_SEG_",$I2009,"_PROV_",$D2009),Catalogo_Precios,AF$8,FALSE))</f>
        <v>1084</v>
      </c>
      <c r="AG2009" s="57">
        <f t="shared" ref="AG2009" si="24244">IF(OR(ISERROR(VLOOKUP(CONCATENATE("ALI_",$C2009,"_SEG_",$I2009,"_PROV_",$D2009),Catalogo_Precios,AG$8,FALSE)),O2009=0),0,VLOOKUP(CONCATENATE("ALI_",$C2009,"_SEG_",$I2009,"_PROV_",$D2009),Catalogo_Precios,AG$8,FALSE))</f>
        <v>1084</v>
      </c>
      <c r="AH2009" s="57">
        <f t="shared" ref="AH2009" si="24245">IF(OR(ISERROR(VLOOKUP(CONCATENATE("ALI_",$C2009,"_SEG_",$I2009,"_PROV_",$D2009),Catalogo_Precios,AH$8,FALSE)),L2009=0),0,VLOOKUP(CONCATENATE("ALI_",$C2009,"_SEG_",$I2009,"_PROV_",$D2009),Catalogo_Precios,AH$8,FALSE))</f>
        <v>589</v>
      </c>
      <c r="AI2009" s="57">
        <f t="shared" ref="AI2009" si="24246">IF(OR(ISERROR(VLOOKUP(CONCATENATE("ALI_",$C2009,"_SEG_",$I2009,"_PROV_",$D2009),Catalogo_Precios,AI$8,FALSE)),M2009=0),0,VLOOKUP(CONCATENATE("ALI_",$C2009,"_SEG_",$I2009,"_PROV_",$D2009),Catalogo_Precios,AI$8,FALSE))</f>
        <v>589</v>
      </c>
      <c r="AJ2009" s="57">
        <f t="shared" ref="AJ2009" si="24247">IF(OR(ISERROR(VLOOKUP(CONCATENATE("ALI_",$C2009,"_SEG_",$I2009,"_PROV_",$D2009),Catalogo_Precios,AJ$8,FALSE)),N2009=0),0,VLOOKUP(CONCATENATE("ALI_",$C2009,"_SEG_",$I2009,"_PROV_",$D2009),Catalogo_Precios,AJ$8,FALSE))</f>
        <v>1078</v>
      </c>
      <c r="AK2009" s="57">
        <f t="shared" ref="AK2009" si="24248">IF(OR(ISERROR(VLOOKUP(CONCATENATE("ALI_",$C2009,"_SEG_",$I2009,"_PROV_",$D2009),Catalogo_Precios,AK$8,FALSE)),O2009=0),0,VLOOKUP(CONCATENATE("ALI_",$C2009,"_SEG_",$I2009,"_PROV_",$D2009),Catalogo_Precios,AK$8,FALSE))</f>
        <v>1078</v>
      </c>
      <c r="AL2009" s="53"/>
      <c r="AM2009" s="59" t="str">
        <f t="shared" si="24085"/>
        <v>ALI_47_SEG_7</v>
      </c>
      <c r="AN2009" s="59" t="str">
        <f t="shared" si="24086"/>
        <v>ALI_47_SEG_7_VAL_11800524</v>
      </c>
      <c r="AO2009" s="60">
        <f t="shared" ref="AO2009" si="24249">IF(OR(AB2009="",AB2009=0),0,COUNTIF(Codificacion,AM2009))</f>
        <v>4</v>
      </c>
      <c r="AP2009" s="61">
        <f t="array" ref="AP2009">MIN(IF(Codificacion=AM2009,Total_Cotizacion,""))</f>
        <v>9381220.7999999989</v>
      </c>
      <c r="AQ2009" s="62" t="b">
        <f t="shared" si="24088"/>
        <v>0</v>
      </c>
      <c r="AR2009" s="51" t="str">
        <f t="shared" ref="AR2009" si="24250">IF(COUNTIF(Codificacion2,CONCATENATE(AM2009,"_VAL_",AB2009))&gt;1,"Empate","")</f>
        <v/>
      </c>
      <c r="AS2009" s="63" t="str">
        <f t="shared" si="24178"/>
        <v/>
      </c>
      <c r="AT2009" s="59" t="str">
        <f t="shared" si="24090"/>
        <v>ALI_47_SEG_7_</v>
      </c>
      <c r="AU2009" s="63">
        <f t="shared" ref="AU2009" si="24251">IF(AND(COUNTIF(Codificacion3,AT2009)&lt;AO2009),1,COUNTIF(Codificacion3,AT2009))</f>
        <v>1</v>
      </c>
      <c r="AV2009" s="62" t="str">
        <f t="shared" si="24092"/>
        <v>No Seleccionada</v>
      </c>
      <c r="AW2009" s="53"/>
      <c r="AX2009" s="51" t="str">
        <f t="shared" si="24093"/>
        <v>ALI_47_SEG_7FALSO</v>
      </c>
      <c r="AY2009" s="51">
        <f t="shared" si="24074"/>
        <v>2</v>
      </c>
      <c r="AZ2009" s="64" t="b">
        <f t="shared" si="24094"/>
        <v>0</v>
      </c>
    </row>
    <row r="2010" spans="1:52" x14ac:dyDescent="0.2">
      <c r="A2010" s="50" t="b">
        <f t="shared" si="23259"/>
        <v>0</v>
      </c>
      <c r="B2010" s="51" t="s">
        <v>156</v>
      </c>
      <c r="C2010" s="52">
        <v>47</v>
      </c>
      <c r="D2010" s="52">
        <f t="shared" ref="D2010" si="24252">IF(ISERROR(VLOOKUP(E2010,Proveedores,2,FALSE)),"",VLOOKUP(E2010,Proveedores,2,FALSE))</f>
        <v>2095</v>
      </c>
      <c r="E2010" s="53" t="s">
        <v>157</v>
      </c>
      <c r="F2010" s="54">
        <v>654</v>
      </c>
      <c r="G2010" s="53" t="s">
        <v>56</v>
      </c>
      <c r="H2010" s="53" t="s">
        <v>98</v>
      </c>
      <c r="I2010" s="52">
        <v>8</v>
      </c>
      <c r="J2010" s="53" t="s">
        <v>58</v>
      </c>
      <c r="K2010" s="55">
        <v>44835</v>
      </c>
      <c r="L2010" s="56">
        <v>5494</v>
      </c>
      <c r="M2010" s="56">
        <v>6180</v>
      </c>
      <c r="N2010" s="56">
        <v>3434</v>
      </c>
      <c r="O2010" s="56">
        <v>687</v>
      </c>
      <c r="P2010" s="57">
        <v>593</v>
      </c>
      <c r="Q2010" s="58">
        <v>0</v>
      </c>
      <c r="R2010" s="57">
        <v>593</v>
      </c>
      <c r="S2010" s="57">
        <v>593</v>
      </c>
      <c r="T2010" s="58">
        <v>0</v>
      </c>
      <c r="U2010" s="57">
        <v>593</v>
      </c>
      <c r="V2010" s="57">
        <v>1084</v>
      </c>
      <c r="W2010" s="58">
        <v>0</v>
      </c>
      <c r="X2010" s="57">
        <v>1084</v>
      </c>
      <c r="Y2010" s="57">
        <v>1084</v>
      </c>
      <c r="Z2010" s="58">
        <v>0</v>
      </c>
      <c r="AA2010" s="57">
        <v>1084</v>
      </c>
      <c r="AB2010" s="57">
        <v>11389846</v>
      </c>
      <c r="AC2010" s="53" t="str">
        <f t="shared" si="24076"/>
        <v>Registro Valido</v>
      </c>
      <c r="AD2010" s="57">
        <f t="shared" ref="AD2010" si="24253">IF(OR(ISERROR(VLOOKUP(CONCATENATE("ALI_",$C2010,"_SEG_",$I2010,"_PROV_",$D2010),Catalogo_Precios,AD$8,FALSE)),L2010=0),0,VLOOKUP(CONCATENATE("ALI_",$C2010,"_SEG_",$I2010,"_PROV_",$D2010),Catalogo_Precios,AD$8,FALSE))</f>
        <v>593</v>
      </c>
      <c r="AE2010" s="57">
        <f t="shared" ref="AE2010" si="24254">IF(OR(ISERROR(VLOOKUP(CONCATENATE("ALI_",$C2010,"_SEG_",$I2010,"_PROV_",$D2010),Catalogo_Precios,AE$8,FALSE)),M2010=0),0,VLOOKUP(CONCATENATE("ALI_",$C2010,"_SEG_",$I2010,"_PROV_",$D2010),Catalogo_Precios,AE$8,FALSE))</f>
        <v>593</v>
      </c>
      <c r="AF2010" s="57">
        <f t="shared" ref="AF2010" si="24255">IF(OR(ISERROR(VLOOKUP(CONCATENATE("ALI_",$C2010,"_SEG_",$I2010,"_PROV_",$D2010),Catalogo_Precios,AF$8,FALSE)),N2010=0),0,VLOOKUP(CONCATENATE("ALI_",$C2010,"_SEG_",$I2010,"_PROV_",$D2010),Catalogo_Precios,AF$8,FALSE))</f>
        <v>1084</v>
      </c>
      <c r="AG2010" s="57">
        <f t="shared" ref="AG2010" si="24256">IF(OR(ISERROR(VLOOKUP(CONCATENATE("ALI_",$C2010,"_SEG_",$I2010,"_PROV_",$D2010),Catalogo_Precios,AG$8,FALSE)),O2010=0),0,VLOOKUP(CONCATENATE("ALI_",$C2010,"_SEG_",$I2010,"_PROV_",$D2010),Catalogo_Precios,AG$8,FALSE))</f>
        <v>1084</v>
      </c>
      <c r="AH2010" s="57">
        <f t="shared" ref="AH2010" si="24257">IF(OR(ISERROR(VLOOKUP(CONCATENATE("ALI_",$C2010,"_SEG_",$I2010,"_PROV_",$D2010),Catalogo_Precios,AH$8,FALSE)),L2010=0),0,VLOOKUP(CONCATENATE("ALI_",$C2010,"_SEG_",$I2010,"_PROV_",$D2010),Catalogo_Precios,AH$8,FALSE))</f>
        <v>589</v>
      </c>
      <c r="AI2010" s="57">
        <f t="shared" ref="AI2010" si="24258">IF(OR(ISERROR(VLOOKUP(CONCATENATE("ALI_",$C2010,"_SEG_",$I2010,"_PROV_",$D2010),Catalogo_Precios,AI$8,FALSE)),M2010=0),0,VLOOKUP(CONCATENATE("ALI_",$C2010,"_SEG_",$I2010,"_PROV_",$D2010),Catalogo_Precios,AI$8,FALSE))</f>
        <v>589</v>
      </c>
      <c r="AJ2010" s="57">
        <f t="shared" ref="AJ2010" si="24259">IF(OR(ISERROR(VLOOKUP(CONCATENATE("ALI_",$C2010,"_SEG_",$I2010,"_PROV_",$D2010),Catalogo_Precios,AJ$8,FALSE)),N2010=0),0,VLOOKUP(CONCATENATE("ALI_",$C2010,"_SEG_",$I2010,"_PROV_",$D2010),Catalogo_Precios,AJ$8,FALSE))</f>
        <v>1078</v>
      </c>
      <c r="AK2010" s="57">
        <f t="shared" ref="AK2010" si="24260">IF(OR(ISERROR(VLOOKUP(CONCATENATE("ALI_",$C2010,"_SEG_",$I2010,"_PROV_",$D2010),Catalogo_Precios,AK$8,FALSE)),O2010=0),0,VLOOKUP(CONCATENATE("ALI_",$C2010,"_SEG_",$I2010,"_PROV_",$D2010),Catalogo_Precios,AK$8,FALSE))</f>
        <v>1078</v>
      </c>
      <c r="AL2010" s="53"/>
      <c r="AM2010" s="59" t="str">
        <f t="shared" si="24085"/>
        <v>ALI_47_SEG_8</v>
      </c>
      <c r="AN2010" s="59" t="str">
        <f t="shared" si="24086"/>
        <v>ALI_47_SEG_8_VAL_11389846</v>
      </c>
      <c r="AO2010" s="60">
        <f t="shared" ref="AO2010" si="24261">IF(OR(AB2010="",AB2010=0),0,COUNTIF(Codificacion,AM2010))</f>
        <v>4</v>
      </c>
      <c r="AP2010" s="61">
        <f t="array" ref="AP2010">MIN(IF(Codificacion=AM2010,Total_Cotizacion,""))</f>
        <v>9054739.2000000011</v>
      </c>
      <c r="AQ2010" s="62" t="b">
        <f t="shared" si="24088"/>
        <v>0</v>
      </c>
      <c r="AR2010" s="51" t="str">
        <f t="shared" ref="AR2010" si="24262">IF(COUNTIF(Codificacion2,CONCATENATE(AM2010,"_VAL_",AB2010))&gt;1,"Empate","")</f>
        <v/>
      </c>
      <c r="AS2010" s="63" t="str">
        <f t="shared" si="24178"/>
        <v/>
      </c>
      <c r="AT2010" s="59" t="str">
        <f t="shared" si="24090"/>
        <v>ALI_47_SEG_8_</v>
      </c>
      <c r="AU2010" s="63">
        <f t="shared" ref="AU2010" si="24263">IF(AND(COUNTIF(Codificacion3,AT2010)&lt;AO2010),1,COUNTIF(Codificacion3,AT2010))</f>
        <v>1</v>
      </c>
      <c r="AV2010" s="62" t="str">
        <f t="shared" si="24092"/>
        <v>No Seleccionada</v>
      </c>
      <c r="AW2010" s="53"/>
      <c r="AX2010" s="51" t="str">
        <f t="shared" si="24093"/>
        <v>ALI_47_SEG_8FALSO</v>
      </c>
      <c r="AY2010" s="51">
        <f t="shared" si="24074"/>
        <v>2</v>
      </c>
      <c r="AZ2010" s="64" t="b">
        <f t="shared" si="24094"/>
        <v>0</v>
      </c>
    </row>
    <row r="2011" spans="1:52" x14ac:dyDescent="0.2">
      <c r="A2011" s="50" t="b">
        <f t="shared" si="23259"/>
        <v>0</v>
      </c>
      <c r="B2011" s="51" t="s">
        <v>156</v>
      </c>
      <c r="C2011" s="52">
        <v>47</v>
      </c>
      <c r="D2011" s="52">
        <f t="shared" ref="D2011" si="24264">IF(ISERROR(VLOOKUP(E2011,Proveedores,2,FALSE)),"",VLOOKUP(E2011,Proveedores,2,FALSE))</f>
        <v>2095</v>
      </c>
      <c r="E2011" s="53" t="s">
        <v>157</v>
      </c>
      <c r="F2011" s="54">
        <v>655</v>
      </c>
      <c r="G2011" s="53" t="s">
        <v>56</v>
      </c>
      <c r="H2011" s="53" t="s">
        <v>98</v>
      </c>
      <c r="I2011" s="52">
        <v>9</v>
      </c>
      <c r="J2011" s="53" t="s">
        <v>58</v>
      </c>
      <c r="K2011" s="55">
        <v>44835</v>
      </c>
      <c r="L2011" s="56">
        <v>5552</v>
      </c>
      <c r="M2011" s="56">
        <v>6246</v>
      </c>
      <c r="N2011" s="56">
        <v>3470</v>
      </c>
      <c r="O2011" s="56">
        <v>694</v>
      </c>
      <c r="P2011" s="57">
        <v>593</v>
      </c>
      <c r="Q2011" s="58">
        <v>0</v>
      </c>
      <c r="R2011" s="57">
        <v>593</v>
      </c>
      <c r="S2011" s="57">
        <v>593</v>
      </c>
      <c r="T2011" s="58">
        <v>0</v>
      </c>
      <c r="U2011" s="57">
        <v>593</v>
      </c>
      <c r="V2011" s="57">
        <v>1084</v>
      </c>
      <c r="W2011" s="58">
        <v>0</v>
      </c>
      <c r="X2011" s="57">
        <v>1084</v>
      </c>
      <c r="Y2011" s="57">
        <v>1084</v>
      </c>
      <c r="Z2011" s="58">
        <v>0</v>
      </c>
      <c r="AA2011" s="57">
        <v>1084</v>
      </c>
      <c r="AB2011" s="57">
        <v>11509990</v>
      </c>
      <c r="AC2011" s="53" t="str">
        <f t="shared" si="24076"/>
        <v>Registro Valido</v>
      </c>
      <c r="AD2011" s="57">
        <f t="shared" ref="AD2011" si="24265">IF(OR(ISERROR(VLOOKUP(CONCATENATE("ALI_",$C2011,"_SEG_",$I2011,"_PROV_",$D2011),Catalogo_Precios,AD$8,FALSE)),L2011=0),0,VLOOKUP(CONCATENATE("ALI_",$C2011,"_SEG_",$I2011,"_PROV_",$D2011),Catalogo_Precios,AD$8,FALSE))</f>
        <v>593</v>
      </c>
      <c r="AE2011" s="57">
        <f t="shared" ref="AE2011" si="24266">IF(OR(ISERROR(VLOOKUP(CONCATENATE("ALI_",$C2011,"_SEG_",$I2011,"_PROV_",$D2011),Catalogo_Precios,AE$8,FALSE)),M2011=0),0,VLOOKUP(CONCATENATE("ALI_",$C2011,"_SEG_",$I2011,"_PROV_",$D2011),Catalogo_Precios,AE$8,FALSE))</f>
        <v>593</v>
      </c>
      <c r="AF2011" s="57">
        <f t="shared" ref="AF2011" si="24267">IF(OR(ISERROR(VLOOKUP(CONCATENATE("ALI_",$C2011,"_SEG_",$I2011,"_PROV_",$D2011),Catalogo_Precios,AF$8,FALSE)),N2011=0),0,VLOOKUP(CONCATENATE("ALI_",$C2011,"_SEG_",$I2011,"_PROV_",$D2011),Catalogo_Precios,AF$8,FALSE))</f>
        <v>1084</v>
      </c>
      <c r="AG2011" s="57">
        <f t="shared" ref="AG2011" si="24268">IF(OR(ISERROR(VLOOKUP(CONCATENATE("ALI_",$C2011,"_SEG_",$I2011,"_PROV_",$D2011),Catalogo_Precios,AG$8,FALSE)),O2011=0),0,VLOOKUP(CONCATENATE("ALI_",$C2011,"_SEG_",$I2011,"_PROV_",$D2011),Catalogo_Precios,AG$8,FALSE))</f>
        <v>1084</v>
      </c>
      <c r="AH2011" s="57">
        <f t="shared" ref="AH2011" si="24269">IF(OR(ISERROR(VLOOKUP(CONCATENATE("ALI_",$C2011,"_SEG_",$I2011,"_PROV_",$D2011),Catalogo_Precios,AH$8,FALSE)),L2011=0),0,VLOOKUP(CONCATENATE("ALI_",$C2011,"_SEG_",$I2011,"_PROV_",$D2011),Catalogo_Precios,AH$8,FALSE))</f>
        <v>589</v>
      </c>
      <c r="AI2011" s="57">
        <f t="shared" ref="AI2011" si="24270">IF(OR(ISERROR(VLOOKUP(CONCATENATE("ALI_",$C2011,"_SEG_",$I2011,"_PROV_",$D2011),Catalogo_Precios,AI$8,FALSE)),M2011=0),0,VLOOKUP(CONCATENATE("ALI_",$C2011,"_SEG_",$I2011,"_PROV_",$D2011),Catalogo_Precios,AI$8,FALSE))</f>
        <v>589</v>
      </c>
      <c r="AJ2011" s="57">
        <f t="shared" ref="AJ2011" si="24271">IF(OR(ISERROR(VLOOKUP(CONCATENATE("ALI_",$C2011,"_SEG_",$I2011,"_PROV_",$D2011),Catalogo_Precios,AJ$8,FALSE)),N2011=0),0,VLOOKUP(CONCATENATE("ALI_",$C2011,"_SEG_",$I2011,"_PROV_",$D2011),Catalogo_Precios,AJ$8,FALSE))</f>
        <v>1078</v>
      </c>
      <c r="AK2011" s="57">
        <f t="shared" ref="AK2011" si="24272">IF(OR(ISERROR(VLOOKUP(CONCATENATE("ALI_",$C2011,"_SEG_",$I2011,"_PROV_",$D2011),Catalogo_Precios,AK$8,FALSE)),O2011=0),0,VLOOKUP(CONCATENATE("ALI_",$C2011,"_SEG_",$I2011,"_PROV_",$D2011),Catalogo_Precios,AK$8,FALSE))</f>
        <v>1078</v>
      </c>
      <c r="AL2011" s="53"/>
      <c r="AM2011" s="59" t="str">
        <f t="shared" si="24085"/>
        <v>ALI_47_SEG_9</v>
      </c>
      <c r="AN2011" s="59" t="str">
        <f t="shared" si="24086"/>
        <v>ALI_47_SEG_9_VAL_11509990</v>
      </c>
      <c r="AO2011" s="60">
        <f t="shared" ref="AO2011" si="24273">IF(OR(AB2011="",AB2011=0),0,COUNTIF(Codificacion,AM2011))</f>
        <v>4</v>
      </c>
      <c r="AP2011" s="61">
        <f t="array" ref="AP2011">MIN(IF(Codificacion=AM2011,Total_Cotizacion,""))</f>
        <v>9150251.1999999993</v>
      </c>
      <c r="AQ2011" s="62" t="b">
        <f t="shared" si="24088"/>
        <v>0</v>
      </c>
      <c r="AR2011" s="51" t="str">
        <f t="shared" ref="AR2011" si="24274">IF(COUNTIF(Codificacion2,CONCATENATE(AM2011,"_VAL_",AB2011))&gt;1,"Empate","")</f>
        <v/>
      </c>
      <c r="AS2011" s="63" t="str">
        <f t="shared" si="24178"/>
        <v/>
      </c>
      <c r="AT2011" s="59" t="str">
        <f t="shared" si="24090"/>
        <v>ALI_47_SEG_9_</v>
      </c>
      <c r="AU2011" s="63">
        <f t="shared" ref="AU2011" si="24275">IF(AND(COUNTIF(Codificacion3,AT2011)&lt;AO2011),1,COUNTIF(Codificacion3,AT2011))</f>
        <v>1</v>
      </c>
      <c r="AV2011" s="62" t="str">
        <f t="shared" si="24092"/>
        <v>No Seleccionada</v>
      </c>
      <c r="AW2011" s="53"/>
      <c r="AX2011" s="51" t="str">
        <f t="shared" si="24093"/>
        <v>ALI_47_SEG_9FALSO</v>
      </c>
      <c r="AY2011" s="51">
        <f t="shared" si="24074"/>
        <v>2</v>
      </c>
      <c r="AZ2011" s="64" t="b">
        <f t="shared" si="24094"/>
        <v>0</v>
      </c>
    </row>
    <row r="2012" spans="1:52" x14ac:dyDescent="0.2">
      <c r="A2012" s="50" t="b">
        <f t="shared" si="23259"/>
        <v>0</v>
      </c>
      <c r="B2012" s="51" t="s">
        <v>156</v>
      </c>
      <c r="C2012" s="52">
        <v>47</v>
      </c>
      <c r="D2012" s="52">
        <f t="shared" ref="D2012" si="24276">IF(ISERROR(VLOOKUP(E2012,Proveedores,2,FALSE)),"",VLOOKUP(E2012,Proveedores,2,FALSE))</f>
        <v>2095</v>
      </c>
      <c r="E2012" s="53" t="s">
        <v>157</v>
      </c>
      <c r="F2012" s="54">
        <v>656</v>
      </c>
      <c r="G2012" s="53" t="s">
        <v>56</v>
      </c>
      <c r="H2012" s="53" t="s">
        <v>98</v>
      </c>
      <c r="I2012" s="52">
        <v>10</v>
      </c>
      <c r="J2012" s="53" t="s">
        <v>58</v>
      </c>
      <c r="K2012" s="55">
        <v>44835</v>
      </c>
      <c r="L2012" s="56">
        <v>5560</v>
      </c>
      <c r="M2012" s="56">
        <v>6256</v>
      </c>
      <c r="N2012" s="56">
        <v>3476</v>
      </c>
      <c r="O2012" s="56">
        <v>696</v>
      </c>
      <c r="P2012" s="57">
        <v>593</v>
      </c>
      <c r="Q2012" s="58">
        <v>0</v>
      </c>
      <c r="R2012" s="57">
        <v>593</v>
      </c>
      <c r="S2012" s="57">
        <v>593</v>
      </c>
      <c r="T2012" s="58">
        <v>0</v>
      </c>
      <c r="U2012" s="57">
        <v>593</v>
      </c>
      <c r="V2012" s="57">
        <v>1084</v>
      </c>
      <c r="W2012" s="58">
        <v>0</v>
      </c>
      <c r="X2012" s="57">
        <v>1084</v>
      </c>
      <c r="Y2012" s="57">
        <v>1084</v>
      </c>
      <c r="Z2012" s="58">
        <v>0</v>
      </c>
      <c r="AA2012" s="57">
        <v>1084</v>
      </c>
      <c r="AB2012" s="57">
        <v>11529336</v>
      </c>
      <c r="AC2012" s="53" t="str">
        <f t="shared" si="24076"/>
        <v>Registro Valido</v>
      </c>
      <c r="AD2012" s="57">
        <f t="shared" ref="AD2012" si="24277">IF(OR(ISERROR(VLOOKUP(CONCATENATE("ALI_",$C2012,"_SEG_",$I2012,"_PROV_",$D2012),Catalogo_Precios,AD$8,FALSE)),L2012=0),0,VLOOKUP(CONCATENATE("ALI_",$C2012,"_SEG_",$I2012,"_PROV_",$D2012),Catalogo_Precios,AD$8,FALSE))</f>
        <v>593</v>
      </c>
      <c r="AE2012" s="57">
        <f t="shared" ref="AE2012" si="24278">IF(OR(ISERROR(VLOOKUP(CONCATENATE("ALI_",$C2012,"_SEG_",$I2012,"_PROV_",$D2012),Catalogo_Precios,AE$8,FALSE)),M2012=0),0,VLOOKUP(CONCATENATE("ALI_",$C2012,"_SEG_",$I2012,"_PROV_",$D2012),Catalogo_Precios,AE$8,FALSE))</f>
        <v>593</v>
      </c>
      <c r="AF2012" s="57">
        <f t="shared" ref="AF2012" si="24279">IF(OR(ISERROR(VLOOKUP(CONCATENATE("ALI_",$C2012,"_SEG_",$I2012,"_PROV_",$D2012),Catalogo_Precios,AF$8,FALSE)),N2012=0),0,VLOOKUP(CONCATENATE("ALI_",$C2012,"_SEG_",$I2012,"_PROV_",$D2012),Catalogo_Precios,AF$8,FALSE))</f>
        <v>1084</v>
      </c>
      <c r="AG2012" s="57">
        <f t="shared" ref="AG2012" si="24280">IF(OR(ISERROR(VLOOKUP(CONCATENATE("ALI_",$C2012,"_SEG_",$I2012,"_PROV_",$D2012),Catalogo_Precios,AG$8,FALSE)),O2012=0),0,VLOOKUP(CONCATENATE("ALI_",$C2012,"_SEG_",$I2012,"_PROV_",$D2012),Catalogo_Precios,AG$8,FALSE))</f>
        <v>1084</v>
      </c>
      <c r="AH2012" s="57">
        <f t="shared" ref="AH2012" si="24281">IF(OR(ISERROR(VLOOKUP(CONCATENATE("ALI_",$C2012,"_SEG_",$I2012,"_PROV_",$D2012),Catalogo_Precios,AH$8,FALSE)),L2012=0),0,VLOOKUP(CONCATENATE("ALI_",$C2012,"_SEG_",$I2012,"_PROV_",$D2012),Catalogo_Precios,AH$8,FALSE))</f>
        <v>589</v>
      </c>
      <c r="AI2012" s="57">
        <f t="shared" ref="AI2012" si="24282">IF(OR(ISERROR(VLOOKUP(CONCATENATE("ALI_",$C2012,"_SEG_",$I2012,"_PROV_",$D2012),Catalogo_Precios,AI$8,FALSE)),M2012=0),0,VLOOKUP(CONCATENATE("ALI_",$C2012,"_SEG_",$I2012,"_PROV_",$D2012),Catalogo_Precios,AI$8,FALSE))</f>
        <v>589</v>
      </c>
      <c r="AJ2012" s="57">
        <f t="shared" ref="AJ2012" si="24283">IF(OR(ISERROR(VLOOKUP(CONCATENATE("ALI_",$C2012,"_SEG_",$I2012,"_PROV_",$D2012),Catalogo_Precios,AJ$8,FALSE)),N2012=0),0,VLOOKUP(CONCATENATE("ALI_",$C2012,"_SEG_",$I2012,"_PROV_",$D2012),Catalogo_Precios,AJ$8,FALSE))</f>
        <v>1078</v>
      </c>
      <c r="AK2012" s="57">
        <f t="shared" ref="AK2012" si="24284">IF(OR(ISERROR(VLOOKUP(CONCATENATE("ALI_",$C2012,"_SEG_",$I2012,"_PROV_",$D2012),Catalogo_Precios,AK$8,FALSE)),O2012=0),0,VLOOKUP(CONCATENATE("ALI_",$C2012,"_SEG_",$I2012,"_PROV_",$D2012),Catalogo_Precios,AK$8,FALSE))</f>
        <v>1078</v>
      </c>
      <c r="AL2012" s="53"/>
      <c r="AM2012" s="59" t="str">
        <f t="shared" si="24085"/>
        <v>ALI_47_SEG_10</v>
      </c>
      <c r="AN2012" s="59" t="str">
        <f t="shared" si="24086"/>
        <v>ALI_47_SEG_10_VAL_11529336</v>
      </c>
      <c r="AO2012" s="60">
        <f t="shared" ref="AO2012" si="24285">IF(OR(AB2012="",AB2012=0),0,COUNTIF(Codificacion,AM2012))</f>
        <v>4</v>
      </c>
      <c r="AP2012" s="61">
        <f t="array" ref="AP2012">MIN(IF(Codificacion=AM2012,Total_Cotizacion,""))</f>
        <v>9165632</v>
      </c>
      <c r="AQ2012" s="62" t="b">
        <f t="shared" si="24088"/>
        <v>0</v>
      </c>
      <c r="AR2012" s="51" t="str">
        <f t="shared" ref="AR2012" si="24286">IF(COUNTIF(Codificacion2,CONCATENATE(AM2012,"_VAL_",AB2012))&gt;1,"Empate","")</f>
        <v/>
      </c>
      <c r="AS2012" s="63" t="str">
        <f t="shared" si="24178"/>
        <v/>
      </c>
      <c r="AT2012" s="59" t="str">
        <f t="shared" si="24090"/>
        <v>ALI_47_SEG_10_</v>
      </c>
      <c r="AU2012" s="63">
        <f t="shared" ref="AU2012" si="24287">IF(AND(COUNTIF(Codificacion3,AT2012)&lt;AO2012),1,COUNTIF(Codificacion3,AT2012))</f>
        <v>1</v>
      </c>
      <c r="AV2012" s="62" t="str">
        <f t="shared" si="24092"/>
        <v>No Seleccionada</v>
      </c>
      <c r="AW2012" s="53"/>
      <c r="AX2012" s="51" t="str">
        <f t="shared" si="24093"/>
        <v>ALI_47_SEG_10FALSO</v>
      </c>
      <c r="AY2012" s="51">
        <f t="shared" si="24074"/>
        <v>2</v>
      </c>
      <c r="AZ2012" s="64" t="b">
        <f t="shared" si="24094"/>
        <v>0</v>
      </c>
    </row>
    <row r="2013" spans="1:52" x14ac:dyDescent="0.2">
      <c r="A2013" s="50" t="b">
        <f t="shared" si="23259"/>
        <v>0</v>
      </c>
      <c r="B2013" s="51" t="s">
        <v>156</v>
      </c>
      <c r="C2013" s="52">
        <v>47</v>
      </c>
      <c r="D2013" s="52">
        <f t="shared" ref="D2013" si="24288">IF(ISERROR(VLOOKUP(E2013,Proveedores,2,FALSE)),"",VLOOKUP(E2013,Proveedores,2,FALSE))</f>
        <v>2095</v>
      </c>
      <c r="E2013" s="53" t="s">
        <v>157</v>
      </c>
      <c r="F2013" s="54">
        <v>657</v>
      </c>
      <c r="G2013" s="53" t="s">
        <v>56</v>
      </c>
      <c r="H2013" s="53" t="s">
        <v>98</v>
      </c>
      <c r="I2013" s="52">
        <v>11</v>
      </c>
      <c r="J2013" s="53" t="s">
        <v>58</v>
      </c>
      <c r="K2013" s="55">
        <v>44835</v>
      </c>
      <c r="L2013" s="56">
        <v>5476</v>
      </c>
      <c r="M2013" s="56">
        <v>6161</v>
      </c>
      <c r="N2013" s="56">
        <v>3423</v>
      </c>
      <c r="O2013" s="56">
        <v>684</v>
      </c>
      <c r="P2013" s="57">
        <v>593</v>
      </c>
      <c r="Q2013" s="58">
        <v>0</v>
      </c>
      <c r="R2013" s="57">
        <v>593</v>
      </c>
      <c r="S2013" s="57">
        <v>593</v>
      </c>
      <c r="T2013" s="58">
        <v>0</v>
      </c>
      <c r="U2013" s="57">
        <v>593</v>
      </c>
      <c r="V2013" s="57">
        <v>1084</v>
      </c>
      <c r="W2013" s="58">
        <v>0</v>
      </c>
      <c r="X2013" s="57">
        <v>1084</v>
      </c>
      <c r="Y2013" s="57">
        <v>1084</v>
      </c>
      <c r="Z2013" s="58">
        <v>0</v>
      </c>
      <c r="AA2013" s="57">
        <v>1084</v>
      </c>
      <c r="AB2013" s="57">
        <v>11352729</v>
      </c>
      <c r="AC2013" s="53" t="str">
        <f t="shared" si="24076"/>
        <v>Registro Valido</v>
      </c>
      <c r="AD2013" s="57">
        <f t="shared" ref="AD2013" si="24289">IF(OR(ISERROR(VLOOKUP(CONCATENATE("ALI_",$C2013,"_SEG_",$I2013,"_PROV_",$D2013),Catalogo_Precios,AD$8,FALSE)),L2013=0),0,VLOOKUP(CONCATENATE("ALI_",$C2013,"_SEG_",$I2013,"_PROV_",$D2013),Catalogo_Precios,AD$8,FALSE))</f>
        <v>593</v>
      </c>
      <c r="AE2013" s="57">
        <f t="shared" ref="AE2013" si="24290">IF(OR(ISERROR(VLOOKUP(CONCATENATE("ALI_",$C2013,"_SEG_",$I2013,"_PROV_",$D2013),Catalogo_Precios,AE$8,FALSE)),M2013=0),0,VLOOKUP(CONCATENATE("ALI_",$C2013,"_SEG_",$I2013,"_PROV_",$D2013),Catalogo_Precios,AE$8,FALSE))</f>
        <v>593</v>
      </c>
      <c r="AF2013" s="57">
        <f t="shared" ref="AF2013" si="24291">IF(OR(ISERROR(VLOOKUP(CONCATENATE("ALI_",$C2013,"_SEG_",$I2013,"_PROV_",$D2013),Catalogo_Precios,AF$8,FALSE)),N2013=0),0,VLOOKUP(CONCATENATE("ALI_",$C2013,"_SEG_",$I2013,"_PROV_",$D2013),Catalogo_Precios,AF$8,FALSE))</f>
        <v>1084</v>
      </c>
      <c r="AG2013" s="57">
        <f t="shared" ref="AG2013" si="24292">IF(OR(ISERROR(VLOOKUP(CONCATENATE("ALI_",$C2013,"_SEG_",$I2013,"_PROV_",$D2013),Catalogo_Precios,AG$8,FALSE)),O2013=0),0,VLOOKUP(CONCATENATE("ALI_",$C2013,"_SEG_",$I2013,"_PROV_",$D2013),Catalogo_Precios,AG$8,FALSE))</f>
        <v>1084</v>
      </c>
      <c r="AH2013" s="57">
        <f t="shared" ref="AH2013" si="24293">IF(OR(ISERROR(VLOOKUP(CONCATENATE("ALI_",$C2013,"_SEG_",$I2013,"_PROV_",$D2013),Catalogo_Precios,AH$8,FALSE)),L2013=0),0,VLOOKUP(CONCATENATE("ALI_",$C2013,"_SEG_",$I2013,"_PROV_",$D2013),Catalogo_Precios,AH$8,FALSE))</f>
        <v>589</v>
      </c>
      <c r="AI2013" s="57">
        <f t="shared" ref="AI2013" si="24294">IF(OR(ISERROR(VLOOKUP(CONCATENATE("ALI_",$C2013,"_SEG_",$I2013,"_PROV_",$D2013),Catalogo_Precios,AI$8,FALSE)),M2013=0),0,VLOOKUP(CONCATENATE("ALI_",$C2013,"_SEG_",$I2013,"_PROV_",$D2013),Catalogo_Precios,AI$8,FALSE))</f>
        <v>589</v>
      </c>
      <c r="AJ2013" s="57">
        <f t="shared" ref="AJ2013" si="24295">IF(OR(ISERROR(VLOOKUP(CONCATENATE("ALI_",$C2013,"_SEG_",$I2013,"_PROV_",$D2013),Catalogo_Precios,AJ$8,FALSE)),N2013=0),0,VLOOKUP(CONCATENATE("ALI_",$C2013,"_SEG_",$I2013,"_PROV_",$D2013),Catalogo_Precios,AJ$8,FALSE))</f>
        <v>1078</v>
      </c>
      <c r="AK2013" s="57">
        <f t="shared" ref="AK2013" si="24296">IF(OR(ISERROR(VLOOKUP(CONCATENATE("ALI_",$C2013,"_SEG_",$I2013,"_PROV_",$D2013),Catalogo_Precios,AK$8,FALSE)),O2013=0),0,VLOOKUP(CONCATENATE("ALI_",$C2013,"_SEG_",$I2013,"_PROV_",$D2013),Catalogo_Precios,AK$8,FALSE))</f>
        <v>1078</v>
      </c>
      <c r="AL2013" s="53"/>
      <c r="AM2013" s="59" t="str">
        <f t="shared" si="24085"/>
        <v>ALI_47_SEG_11</v>
      </c>
      <c r="AN2013" s="59" t="str">
        <f t="shared" si="24086"/>
        <v>ALI_47_SEG_11_VAL_11352729</v>
      </c>
      <c r="AO2013" s="60">
        <f t="shared" ref="AO2013" si="24297">IF(OR(AB2013="",AB2013=0),0,COUNTIF(Codificacion,AM2013))</f>
        <v>4</v>
      </c>
      <c r="AP2013" s="61">
        <f t="array" ref="AP2013">MIN(IF(Codificacion=AM2013,Total_Cotizacion,""))</f>
        <v>9025231.1999999993</v>
      </c>
      <c r="AQ2013" s="62" t="b">
        <f t="shared" si="24088"/>
        <v>0</v>
      </c>
      <c r="AR2013" s="51" t="str">
        <f t="shared" ref="AR2013" si="24298">IF(COUNTIF(Codificacion2,CONCATENATE(AM2013,"_VAL_",AB2013))&gt;1,"Empate","")</f>
        <v/>
      </c>
      <c r="AS2013" s="63" t="str">
        <f t="shared" si="24178"/>
        <v/>
      </c>
      <c r="AT2013" s="59" t="str">
        <f t="shared" si="24090"/>
        <v>ALI_47_SEG_11_</v>
      </c>
      <c r="AU2013" s="63">
        <f t="shared" ref="AU2013" si="24299">IF(AND(COUNTIF(Codificacion3,AT2013)&lt;AO2013),1,COUNTIF(Codificacion3,AT2013))</f>
        <v>1</v>
      </c>
      <c r="AV2013" s="62" t="str">
        <f t="shared" si="24092"/>
        <v>No Seleccionada</v>
      </c>
      <c r="AW2013" s="53"/>
      <c r="AX2013" s="51" t="str">
        <f t="shared" si="24093"/>
        <v>ALI_47_SEG_11FALSO</v>
      </c>
      <c r="AY2013" s="51">
        <f t="shared" si="24074"/>
        <v>2</v>
      </c>
      <c r="AZ2013" s="64" t="b">
        <f t="shared" si="24094"/>
        <v>0</v>
      </c>
    </row>
    <row r="2014" spans="1:52" x14ac:dyDescent="0.2">
      <c r="A2014" s="50" t="b">
        <f t="shared" si="23259"/>
        <v>0</v>
      </c>
      <c r="B2014" s="51" t="s">
        <v>156</v>
      </c>
      <c r="C2014" s="52">
        <v>47</v>
      </c>
      <c r="D2014" s="52">
        <f t="shared" ref="D2014" si="24300">IF(ISERROR(VLOOKUP(E2014,Proveedores,2,FALSE)),"",VLOOKUP(E2014,Proveedores,2,FALSE))</f>
        <v>2095</v>
      </c>
      <c r="E2014" s="53" t="s">
        <v>157</v>
      </c>
      <c r="F2014" s="54">
        <v>658</v>
      </c>
      <c r="G2014" s="53" t="s">
        <v>56</v>
      </c>
      <c r="H2014" s="53" t="s">
        <v>98</v>
      </c>
      <c r="I2014" s="52">
        <v>12</v>
      </c>
      <c r="J2014" s="53" t="s">
        <v>58</v>
      </c>
      <c r="K2014" s="55">
        <v>44835</v>
      </c>
      <c r="L2014" s="56">
        <v>4970</v>
      </c>
      <c r="M2014" s="56">
        <v>5591</v>
      </c>
      <c r="N2014" s="56">
        <v>3106</v>
      </c>
      <c r="O2014" s="56">
        <v>621</v>
      </c>
      <c r="P2014" s="57">
        <v>593</v>
      </c>
      <c r="Q2014" s="58">
        <v>0</v>
      </c>
      <c r="R2014" s="57">
        <v>593</v>
      </c>
      <c r="S2014" s="57">
        <v>593</v>
      </c>
      <c r="T2014" s="58">
        <v>0</v>
      </c>
      <c r="U2014" s="57">
        <v>593</v>
      </c>
      <c r="V2014" s="57">
        <v>1084</v>
      </c>
      <c r="W2014" s="58">
        <v>0</v>
      </c>
      <c r="X2014" s="57">
        <v>1084</v>
      </c>
      <c r="Y2014" s="57">
        <v>1084</v>
      </c>
      <c r="Z2014" s="58">
        <v>0</v>
      </c>
      <c r="AA2014" s="57">
        <v>1084</v>
      </c>
      <c r="AB2014" s="57">
        <v>10302741</v>
      </c>
      <c r="AC2014" s="53" t="str">
        <f t="shared" si="24076"/>
        <v>Registro Valido</v>
      </c>
      <c r="AD2014" s="57">
        <f t="shared" ref="AD2014" si="24301">IF(OR(ISERROR(VLOOKUP(CONCATENATE("ALI_",$C2014,"_SEG_",$I2014,"_PROV_",$D2014),Catalogo_Precios,AD$8,FALSE)),L2014=0),0,VLOOKUP(CONCATENATE("ALI_",$C2014,"_SEG_",$I2014,"_PROV_",$D2014),Catalogo_Precios,AD$8,FALSE))</f>
        <v>593</v>
      </c>
      <c r="AE2014" s="57">
        <f t="shared" ref="AE2014" si="24302">IF(OR(ISERROR(VLOOKUP(CONCATENATE("ALI_",$C2014,"_SEG_",$I2014,"_PROV_",$D2014),Catalogo_Precios,AE$8,FALSE)),M2014=0),0,VLOOKUP(CONCATENATE("ALI_",$C2014,"_SEG_",$I2014,"_PROV_",$D2014),Catalogo_Precios,AE$8,FALSE))</f>
        <v>593</v>
      </c>
      <c r="AF2014" s="57">
        <f t="shared" ref="AF2014" si="24303">IF(OR(ISERROR(VLOOKUP(CONCATENATE("ALI_",$C2014,"_SEG_",$I2014,"_PROV_",$D2014),Catalogo_Precios,AF$8,FALSE)),N2014=0),0,VLOOKUP(CONCATENATE("ALI_",$C2014,"_SEG_",$I2014,"_PROV_",$D2014),Catalogo_Precios,AF$8,FALSE))</f>
        <v>1084</v>
      </c>
      <c r="AG2014" s="57">
        <f t="shared" ref="AG2014" si="24304">IF(OR(ISERROR(VLOOKUP(CONCATENATE("ALI_",$C2014,"_SEG_",$I2014,"_PROV_",$D2014),Catalogo_Precios,AG$8,FALSE)),O2014=0),0,VLOOKUP(CONCATENATE("ALI_",$C2014,"_SEG_",$I2014,"_PROV_",$D2014),Catalogo_Precios,AG$8,FALSE))</f>
        <v>1084</v>
      </c>
      <c r="AH2014" s="57">
        <f t="shared" ref="AH2014" si="24305">IF(OR(ISERROR(VLOOKUP(CONCATENATE("ALI_",$C2014,"_SEG_",$I2014,"_PROV_",$D2014),Catalogo_Precios,AH$8,FALSE)),L2014=0),0,VLOOKUP(CONCATENATE("ALI_",$C2014,"_SEG_",$I2014,"_PROV_",$D2014),Catalogo_Precios,AH$8,FALSE))</f>
        <v>589</v>
      </c>
      <c r="AI2014" s="57">
        <f t="shared" ref="AI2014" si="24306">IF(OR(ISERROR(VLOOKUP(CONCATENATE("ALI_",$C2014,"_SEG_",$I2014,"_PROV_",$D2014),Catalogo_Precios,AI$8,FALSE)),M2014=0),0,VLOOKUP(CONCATENATE("ALI_",$C2014,"_SEG_",$I2014,"_PROV_",$D2014),Catalogo_Precios,AI$8,FALSE))</f>
        <v>589</v>
      </c>
      <c r="AJ2014" s="57">
        <f t="shared" ref="AJ2014" si="24307">IF(OR(ISERROR(VLOOKUP(CONCATENATE("ALI_",$C2014,"_SEG_",$I2014,"_PROV_",$D2014),Catalogo_Precios,AJ$8,FALSE)),N2014=0),0,VLOOKUP(CONCATENATE("ALI_",$C2014,"_SEG_",$I2014,"_PROV_",$D2014),Catalogo_Precios,AJ$8,FALSE))</f>
        <v>1078</v>
      </c>
      <c r="AK2014" s="57">
        <f t="shared" ref="AK2014" si="24308">IF(OR(ISERROR(VLOOKUP(CONCATENATE("ALI_",$C2014,"_SEG_",$I2014,"_PROV_",$D2014),Catalogo_Precios,AK$8,FALSE)),O2014=0),0,VLOOKUP(CONCATENATE("ALI_",$C2014,"_SEG_",$I2014,"_PROV_",$D2014),Catalogo_Precios,AK$8,FALSE))</f>
        <v>1078</v>
      </c>
      <c r="AL2014" s="53"/>
      <c r="AM2014" s="59" t="str">
        <f t="shared" si="24085"/>
        <v>ALI_47_SEG_12</v>
      </c>
      <c r="AN2014" s="59" t="str">
        <f t="shared" si="24086"/>
        <v>ALI_47_SEG_12_VAL_10302741</v>
      </c>
      <c r="AO2014" s="60">
        <f t="shared" ref="AO2014" si="24309">IF(OR(AB2014="",AB2014=0),0,COUNTIF(Codificacion,AM2014))</f>
        <v>4</v>
      </c>
      <c r="AP2014" s="61">
        <f t="array" ref="AP2014">MIN(IF(Codificacion=AM2014,Total_Cotizacion,""))</f>
        <v>8190508</v>
      </c>
      <c r="AQ2014" s="62" t="b">
        <f t="shared" si="24088"/>
        <v>0</v>
      </c>
      <c r="AR2014" s="51" t="str">
        <f t="shared" ref="AR2014" si="24310">IF(COUNTIF(Codificacion2,CONCATENATE(AM2014,"_VAL_",AB2014))&gt;1,"Empate","")</f>
        <v/>
      </c>
      <c r="AS2014" s="63" t="str">
        <f t="shared" si="24178"/>
        <v/>
      </c>
      <c r="AT2014" s="59" t="str">
        <f t="shared" si="24090"/>
        <v>ALI_47_SEG_12_</v>
      </c>
      <c r="AU2014" s="63">
        <f t="shared" ref="AU2014" si="24311">IF(AND(COUNTIF(Codificacion3,AT2014)&lt;AO2014),1,COUNTIF(Codificacion3,AT2014))</f>
        <v>1</v>
      </c>
      <c r="AV2014" s="62" t="str">
        <f t="shared" si="24092"/>
        <v>No Seleccionada</v>
      </c>
      <c r="AW2014" s="53"/>
      <c r="AX2014" s="51" t="str">
        <f t="shared" si="24093"/>
        <v>ALI_47_SEG_12FALSO</v>
      </c>
      <c r="AY2014" s="51">
        <f t="shared" si="24074"/>
        <v>2</v>
      </c>
      <c r="AZ2014" s="64" t="b">
        <f t="shared" si="24094"/>
        <v>0</v>
      </c>
    </row>
    <row r="2015" spans="1:52" x14ac:dyDescent="0.2">
      <c r="A2015" s="50" t="b">
        <f t="shared" si="23259"/>
        <v>0</v>
      </c>
      <c r="B2015" s="51" t="s">
        <v>156</v>
      </c>
      <c r="C2015" s="52">
        <v>47</v>
      </c>
      <c r="D2015" s="52">
        <f t="shared" ref="D2015" si="24312">IF(ISERROR(VLOOKUP(E2015,Proveedores,2,FALSE)),"",VLOOKUP(E2015,Proveedores,2,FALSE))</f>
        <v>2095</v>
      </c>
      <c r="E2015" s="53" t="s">
        <v>157</v>
      </c>
      <c r="F2015" s="54">
        <v>659</v>
      </c>
      <c r="G2015" s="53" t="s">
        <v>56</v>
      </c>
      <c r="H2015" s="53" t="s">
        <v>98</v>
      </c>
      <c r="I2015" s="52">
        <v>13</v>
      </c>
      <c r="J2015" s="53" t="s">
        <v>58</v>
      </c>
      <c r="K2015" s="55">
        <v>44835</v>
      </c>
      <c r="L2015" s="56">
        <v>5277</v>
      </c>
      <c r="M2015" s="56">
        <v>5936</v>
      </c>
      <c r="N2015" s="56">
        <v>3298</v>
      </c>
      <c r="O2015" s="56">
        <v>659</v>
      </c>
      <c r="P2015" s="57">
        <v>593</v>
      </c>
      <c r="Q2015" s="58">
        <v>0</v>
      </c>
      <c r="R2015" s="57">
        <v>593</v>
      </c>
      <c r="S2015" s="57">
        <v>593</v>
      </c>
      <c r="T2015" s="58">
        <v>0</v>
      </c>
      <c r="U2015" s="57">
        <v>593</v>
      </c>
      <c r="V2015" s="57">
        <v>1084</v>
      </c>
      <c r="W2015" s="58">
        <v>0</v>
      </c>
      <c r="X2015" s="57">
        <v>1084</v>
      </c>
      <c r="Y2015" s="57">
        <v>1084</v>
      </c>
      <c r="Z2015" s="58">
        <v>0</v>
      </c>
      <c r="AA2015" s="57">
        <v>1084</v>
      </c>
      <c r="AB2015" s="57">
        <v>10938697</v>
      </c>
      <c r="AC2015" s="53" t="str">
        <f t="shared" si="24076"/>
        <v>Registro Valido</v>
      </c>
      <c r="AD2015" s="57">
        <f t="shared" ref="AD2015" si="24313">IF(OR(ISERROR(VLOOKUP(CONCATENATE("ALI_",$C2015,"_SEG_",$I2015,"_PROV_",$D2015),Catalogo_Precios,AD$8,FALSE)),L2015=0),0,VLOOKUP(CONCATENATE("ALI_",$C2015,"_SEG_",$I2015,"_PROV_",$D2015),Catalogo_Precios,AD$8,FALSE))</f>
        <v>593</v>
      </c>
      <c r="AE2015" s="57">
        <f t="shared" ref="AE2015" si="24314">IF(OR(ISERROR(VLOOKUP(CONCATENATE("ALI_",$C2015,"_SEG_",$I2015,"_PROV_",$D2015),Catalogo_Precios,AE$8,FALSE)),M2015=0),0,VLOOKUP(CONCATENATE("ALI_",$C2015,"_SEG_",$I2015,"_PROV_",$D2015),Catalogo_Precios,AE$8,FALSE))</f>
        <v>593</v>
      </c>
      <c r="AF2015" s="57">
        <f t="shared" ref="AF2015" si="24315">IF(OR(ISERROR(VLOOKUP(CONCATENATE("ALI_",$C2015,"_SEG_",$I2015,"_PROV_",$D2015),Catalogo_Precios,AF$8,FALSE)),N2015=0),0,VLOOKUP(CONCATENATE("ALI_",$C2015,"_SEG_",$I2015,"_PROV_",$D2015),Catalogo_Precios,AF$8,FALSE))</f>
        <v>1084</v>
      </c>
      <c r="AG2015" s="57">
        <f t="shared" ref="AG2015" si="24316">IF(OR(ISERROR(VLOOKUP(CONCATENATE("ALI_",$C2015,"_SEG_",$I2015,"_PROV_",$D2015),Catalogo_Precios,AG$8,FALSE)),O2015=0),0,VLOOKUP(CONCATENATE("ALI_",$C2015,"_SEG_",$I2015,"_PROV_",$D2015),Catalogo_Precios,AG$8,FALSE))</f>
        <v>1084</v>
      </c>
      <c r="AH2015" s="57">
        <f t="shared" ref="AH2015" si="24317">IF(OR(ISERROR(VLOOKUP(CONCATENATE("ALI_",$C2015,"_SEG_",$I2015,"_PROV_",$D2015),Catalogo_Precios,AH$8,FALSE)),L2015=0),0,VLOOKUP(CONCATENATE("ALI_",$C2015,"_SEG_",$I2015,"_PROV_",$D2015),Catalogo_Precios,AH$8,FALSE))</f>
        <v>589</v>
      </c>
      <c r="AI2015" s="57">
        <f t="shared" ref="AI2015" si="24318">IF(OR(ISERROR(VLOOKUP(CONCATENATE("ALI_",$C2015,"_SEG_",$I2015,"_PROV_",$D2015),Catalogo_Precios,AI$8,FALSE)),M2015=0),0,VLOOKUP(CONCATENATE("ALI_",$C2015,"_SEG_",$I2015,"_PROV_",$D2015),Catalogo_Precios,AI$8,FALSE))</f>
        <v>589</v>
      </c>
      <c r="AJ2015" s="57">
        <f t="shared" ref="AJ2015" si="24319">IF(OR(ISERROR(VLOOKUP(CONCATENATE("ALI_",$C2015,"_SEG_",$I2015,"_PROV_",$D2015),Catalogo_Precios,AJ$8,FALSE)),N2015=0),0,VLOOKUP(CONCATENATE("ALI_",$C2015,"_SEG_",$I2015,"_PROV_",$D2015),Catalogo_Precios,AJ$8,FALSE))</f>
        <v>1078</v>
      </c>
      <c r="AK2015" s="57">
        <f t="shared" ref="AK2015" si="24320">IF(OR(ISERROR(VLOOKUP(CONCATENATE("ALI_",$C2015,"_SEG_",$I2015,"_PROV_",$D2015),Catalogo_Precios,AK$8,FALSE)),O2015=0),0,VLOOKUP(CONCATENATE("ALI_",$C2015,"_SEG_",$I2015,"_PROV_",$D2015),Catalogo_Precios,AK$8,FALSE))</f>
        <v>1078</v>
      </c>
      <c r="AL2015" s="53"/>
      <c r="AM2015" s="59" t="str">
        <f t="shared" si="24085"/>
        <v>ALI_47_SEG_13</v>
      </c>
      <c r="AN2015" s="59" t="str">
        <f t="shared" si="24086"/>
        <v>ALI_47_SEG_13_VAL_10938697</v>
      </c>
      <c r="AO2015" s="60">
        <f t="shared" ref="AO2015" si="24321">IF(OR(AB2015="",AB2015=0),0,COUNTIF(Codificacion,AM2015))</f>
        <v>4</v>
      </c>
      <c r="AP2015" s="61">
        <f t="array" ref="AP2015">MIN(IF(Codificacion=AM2015,Total_Cotizacion,""))</f>
        <v>8696082.3999999985</v>
      </c>
      <c r="AQ2015" s="62" t="b">
        <f t="shared" si="24088"/>
        <v>0</v>
      </c>
      <c r="AR2015" s="51" t="str">
        <f t="shared" ref="AR2015" si="24322">IF(COUNTIF(Codificacion2,CONCATENATE(AM2015,"_VAL_",AB2015))&gt;1,"Empate","")</f>
        <v/>
      </c>
      <c r="AS2015" s="63" t="str">
        <f t="shared" si="24178"/>
        <v/>
      </c>
      <c r="AT2015" s="59" t="str">
        <f t="shared" si="24090"/>
        <v>ALI_47_SEG_13_</v>
      </c>
      <c r="AU2015" s="63">
        <f t="shared" ref="AU2015" si="24323">IF(AND(COUNTIF(Codificacion3,AT2015)&lt;AO2015),1,COUNTIF(Codificacion3,AT2015))</f>
        <v>1</v>
      </c>
      <c r="AV2015" s="62" t="str">
        <f t="shared" si="24092"/>
        <v>No Seleccionada</v>
      </c>
      <c r="AW2015" s="53"/>
      <c r="AX2015" s="51" t="str">
        <f t="shared" si="24093"/>
        <v>ALI_47_SEG_13FALSO</v>
      </c>
      <c r="AY2015" s="51">
        <f t="shared" si="24074"/>
        <v>2</v>
      </c>
      <c r="AZ2015" s="64" t="b">
        <f t="shared" si="24094"/>
        <v>0</v>
      </c>
    </row>
    <row r="2016" spans="1:52" x14ac:dyDescent="0.2">
      <c r="A2016" s="50" t="b">
        <f t="shared" si="23259"/>
        <v>0</v>
      </c>
      <c r="B2016" s="51" t="s">
        <v>156</v>
      </c>
      <c r="C2016" s="52">
        <v>47</v>
      </c>
      <c r="D2016" s="52">
        <f t="shared" ref="D2016" si="24324">IF(ISERROR(VLOOKUP(E2016,Proveedores,2,FALSE)),"",VLOOKUP(E2016,Proveedores,2,FALSE))</f>
        <v>2095</v>
      </c>
      <c r="E2016" s="53" t="s">
        <v>157</v>
      </c>
      <c r="F2016" s="54">
        <v>660</v>
      </c>
      <c r="G2016" s="53" t="s">
        <v>56</v>
      </c>
      <c r="H2016" s="53" t="s">
        <v>98</v>
      </c>
      <c r="I2016" s="52">
        <v>14</v>
      </c>
      <c r="J2016" s="53" t="s">
        <v>58</v>
      </c>
      <c r="K2016" s="55">
        <v>44835</v>
      </c>
      <c r="L2016" s="56">
        <v>5229</v>
      </c>
      <c r="M2016" s="56">
        <v>5882</v>
      </c>
      <c r="N2016" s="56">
        <v>3268</v>
      </c>
      <c r="O2016" s="56">
        <v>654</v>
      </c>
      <c r="P2016" s="57">
        <v>593</v>
      </c>
      <c r="Q2016" s="58">
        <v>0</v>
      </c>
      <c r="R2016" s="57">
        <v>593</v>
      </c>
      <c r="S2016" s="57">
        <v>593</v>
      </c>
      <c r="T2016" s="58">
        <v>0</v>
      </c>
      <c r="U2016" s="57">
        <v>593</v>
      </c>
      <c r="V2016" s="57">
        <v>1084</v>
      </c>
      <c r="W2016" s="58">
        <v>0</v>
      </c>
      <c r="X2016" s="57">
        <v>1084</v>
      </c>
      <c r="Y2016" s="57">
        <v>1084</v>
      </c>
      <c r="Z2016" s="58">
        <v>0</v>
      </c>
      <c r="AA2016" s="57">
        <v>1084</v>
      </c>
      <c r="AB2016" s="57">
        <v>10840271</v>
      </c>
      <c r="AC2016" s="53" t="str">
        <f t="shared" si="24076"/>
        <v>Registro Valido</v>
      </c>
      <c r="AD2016" s="57">
        <f t="shared" ref="AD2016" si="24325">IF(OR(ISERROR(VLOOKUP(CONCATENATE("ALI_",$C2016,"_SEG_",$I2016,"_PROV_",$D2016),Catalogo_Precios,AD$8,FALSE)),L2016=0),0,VLOOKUP(CONCATENATE("ALI_",$C2016,"_SEG_",$I2016,"_PROV_",$D2016),Catalogo_Precios,AD$8,FALSE))</f>
        <v>593</v>
      </c>
      <c r="AE2016" s="57">
        <f t="shared" ref="AE2016" si="24326">IF(OR(ISERROR(VLOOKUP(CONCATENATE("ALI_",$C2016,"_SEG_",$I2016,"_PROV_",$D2016),Catalogo_Precios,AE$8,FALSE)),M2016=0),0,VLOOKUP(CONCATENATE("ALI_",$C2016,"_SEG_",$I2016,"_PROV_",$D2016),Catalogo_Precios,AE$8,FALSE))</f>
        <v>593</v>
      </c>
      <c r="AF2016" s="57">
        <f t="shared" ref="AF2016" si="24327">IF(OR(ISERROR(VLOOKUP(CONCATENATE("ALI_",$C2016,"_SEG_",$I2016,"_PROV_",$D2016),Catalogo_Precios,AF$8,FALSE)),N2016=0),0,VLOOKUP(CONCATENATE("ALI_",$C2016,"_SEG_",$I2016,"_PROV_",$D2016),Catalogo_Precios,AF$8,FALSE))</f>
        <v>1084</v>
      </c>
      <c r="AG2016" s="57">
        <f t="shared" ref="AG2016" si="24328">IF(OR(ISERROR(VLOOKUP(CONCATENATE("ALI_",$C2016,"_SEG_",$I2016,"_PROV_",$D2016),Catalogo_Precios,AG$8,FALSE)),O2016=0),0,VLOOKUP(CONCATENATE("ALI_",$C2016,"_SEG_",$I2016,"_PROV_",$D2016),Catalogo_Precios,AG$8,FALSE))</f>
        <v>1084</v>
      </c>
      <c r="AH2016" s="57">
        <f t="shared" ref="AH2016" si="24329">IF(OR(ISERROR(VLOOKUP(CONCATENATE("ALI_",$C2016,"_SEG_",$I2016,"_PROV_",$D2016),Catalogo_Precios,AH$8,FALSE)),L2016=0),0,VLOOKUP(CONCATENATE("ALI_",$C2016,"_SEG_",$I2016,"_PROV_",$D2016),Catalogo_Precios,AH$8,FALSE))</f>
        <v>589</v>
      </c>
      <c r="AI2016" s="57">
        <f t="shared" ref="AI2016" si="24330">IF(OR(ISERROR(VLOOKUP(CONCATENATE("ALI_",$C2016,"_SEG_",$I2016,"_PROV_",$D2016),Catalogo_Precios,AI$8,FALSE)),M2016=0),0,VLOOKUP(CONCATENATE("ALI_",$C2016,"_SEG_",$I2016,"_PROV_",$D2016),Catalogo_Precios,AI$8,FALSE))</f>
        <v>589</v>
      </c>
      <c r="AJ2016" s="57">
        <f t="shared" ref="AJ2016" si="24331">IF(OR(ISERROR(VLOOKUP(CONCATENATE("ALI_",$C2016,"_SEG_",$I2016,"_PROV_",$D2016),Catalogo_Precios,AJ$8,FALSE)),N2016=0),0,VLOOKUP(CONCATENATE("ALI_",$C2016,"_SEG_",$I2016,"_PROV_",$D2016),Catalogo_Precios,AJ$8,FALSE))</f>
        <v>1078</v>
      </c>
      <c r="AK2016" s="57">
        <f t="shared" ref="AK2016" si="24332">IF(OR(ISERROR(VLOOKUP(CONCATENATE("ALI_",$C2016,"_SEG_",$I2016,"_PROV_",$D2016),Catalogo_Precios,AK$8,FALSE)),O2016=0),0,VLOOKUP(CONCATENATE("ALI_",$C2016,"_SEG_",$I2016,"_PROV_",$D2016),Catalogo_Precios,AK$8,FALSE))</f>
        <v>1078</v>
      </c>
      <c r="AL2016" s="53"/>
      <c r="AM2016" s="59" t="str">
        <f t="shared" si="24085"/>
        <v>ALI_47_SEG_14</v>
      </c>
      <c r="AN2016" s="59" t="str">
        <f t="shared" si="24086"/>
        <v>ALI_47_SEG_14_VAL_10840271</v>
      </c>
      <c r="AO2016" s="60">
        <f t="shared" ref="AO2016" si="24333">IF(OR(AB2016="",AB2016=0),0,COUNTIF(Codificacion,AM2016))</f>
        <v>4</v>
      </c>
      <c r="AP2016" s="61">
        <f t="array" ref="AP2016">MIN(IF(Codificacion=AM2016,Total_Cotizacion,""))</f>
        <v>8617835.9999999981</v>
      </c>
      <c r="AQ2016" s="62" t="b">
        <f t="shared" si="24088"/>
        <v>0</v>
      </c>
      <c r="AR2016" s="51" t="str">
        <f t="shared" ref="AR2016" si="24334">IF(COUNTIF(Codificacion2,CONCATENATE(AM2016,"_VAL_",AB2016))&gt;1,"Empate","")</f>
        <v/>
      </c>
      <c r="AS2016" s="63" t="str">
        <f t="shared" si="24178"/>
        <v/>
      </c>
      <c r="AT2016" s="59" t="str">
        <f t="shared" si="24090"/>
        <v>ALI_47_SEG_14_</v>
      </c>
      <c r="AU2016" s="63">
        <f t="shared" ref="AU2016" si="24335">IF(AND(COUNTIF(Codificacion3,AT2016)&lt;AO2016),1,COUNTIF(Codificacion3,AT2016))</f>
        <v>1</v>
      </c>
      <c r="AV2016" s="62" t="str">
        <f t="shared" si="24092"/>
        <v>No Seleccionada</v>
      </c>
      <c r="AW2016" s="53"/>
      <c r="AX2016" s="51" t="str">
        <f t="shared" si="24093"/>
        <v>ALI_47_SEG_14FALSO</v>
      </c>
      <c r="AY2016" s="51">
        <f t="shared" si="24074"/>
        <v>2</v>
      </c>
      <c r="AZ2016" s="64" t="b">
        <f t="shared" si="24094"/>
        <v>0</v>
      </c>
    </row>
    <row r="2017" spans="1:52" x14ac:dyDescent="0.2">
      <c r="A2017" s="50" t="b">
        <f t="shared" si="23259"/>
        <v>0</v>
      </c>
      <c r="B2017" s="51" t="s">
        <v>156</v>
      </c>
      <c r="C2017" s="52">
        <v>47</v>
      </c>
      <c r="D2017" s="52">
        <f t="shared" ref="D2017" si="24336">IF(ISERROR(VLOOKUP(E2017,Proveedores,2,FALSE)),"",VLOOKUP(E2017,Proveedores,2,FALSE))</f>
        <v>2095</v>
      </c>
      <c r="E2017" s="53" t="s">
        <v>157</v>
      </c>
      <c r="F2017" s="54">
        <v>661</v>
      </c>
      <c r="G2017" s="53" t="s">
        <v>56</v>
      </c>
      <c r="H2017" s="53" t="s">
        <v>98</v>
      </c>
      <c r="I2017" s="52">
        <v>15</v>
      </c>
      <c r="J2017" s="53" t="s">
        <v>58</v>
      </c>
      <c r="K2017" s="55">
        <v>44835</v>
      </c>
      <c r="L2017" s="56">
        <v>4942</v>
      </c>
      <c r="M2017" s="56">
        <v>5560</v>
      </c>
      <c r="N2017" s="56">
        <v>3085</v>
      </c>
      <c r="O2017" s="56">
        <v>618</v>
      </c>
      <c r="P2017" s="57">
        <v>593</v>
      </c>
      <c r="Q2017" s="58">
        <v>0</v>
      </c>
      <c r="R2017" s="57">
        <v>593</v>
      </c>
      <c r="S2017" s="57">
        <v>593</v>
      </c>
      <c r="T2017" s="58">
        <v>0</v>
      </c>
      <c r="U2017" s="57">
        <v>593</v>
      </c>
      <c r="V2017" s="57">
        <v>1084</v>
      </c>
      <c r="W2017" s="58">
        <v>0</v>
      </c>
      <c r="X2017" s="57">
        <v>1084</v>
      </c>
      <c r="Y2017" s="57">
        <v>1084</v>
      </c>
      <c r="Z2017" s="58">
        <v>0</v>
      </c>
      <c r="AA2017" s="57">
        <v>1084</v>
      </c>
      <c r="AB2017" s="57">
        <v>10241738</v>
      </c>
      <c r="AC2017" s="53" t="str">
        <f t="shared" si="24076"/>
        <v>Registro Valido</v>
      </c>
      <c r="AD2017" s="57">
        <f t="shared" ref="AD2017" si="24337">IF(OR(ISERROR(VLOOKUP(CONCATENATE("ALI_",$C2017,"_SEG_",$I2017,"_PROV_",$D2017),Catalogo_Precios,AD$8,FALSE)),L2017=0),0,VLOOKUP(CONCATENATE("ALI_",$C2017,"_SEG_",$I2017,"_PROV_",$D2017),Catalogo_Precios,AD$8,FALSE))</f>
        <v>593</v>
      </c>
      <c r="AE2017" s="57">
        <f t="shared" ref="AE2017" si="24338">IF(OR(ISERROR(VLOOKUP(CONCATENATE("ALI_",$C2017,"_SEG_",$I2017,"_PROV_",$D2017),Catalogo_Precios,AE$8,FALSE)),M2017=0),0,VLOOKUP(CONCATENATE("ALI_",$C2017,"_SEG_",$I2017,"_PROV_",$D2017),Catalogo_Precios,AE$8,FALSE))</f>
        <v>593</v>
      </c>
      <c r="AF2017" s="57">
        <f t="shared" ref="AF2017" si="24339">IF(OR(ISERROR(VLOOKUP(CONCATENATE("ALI_",$C2017,"_SEG_",$I2017,"_PROV_",$D2017),Catalogo_Precios,AF$8,FALSE)),N2017=0),0,VLOOKUP(CONCATENATE("ALI_",$C2017,"_SEG_",$I2017,"_PROV_",$D2017),Catalogo_Precios,AF$8,FALSE))</f>
        <v>1084</v>
      </c>
      <c r="AG2017" s="57">
        <f t="shared" ref="AG2017" si="24340">IF(OR(ISERROR(VLOOKUP(CONCATENATE("ALI_",$C2017,"_SEG_",$I2017,"_PROV_",$D2017),Catalogo_Precios,AG$8,FALSE)),O2017=0),0,VLOOKUP(CONCATENATE("ALI_",$C2017,"_SEG_",$I2017,"_PROV_",$D2017),Catalogo_Precios,AG$8,FALSE))</f>
        <v>1084</v>
      </c>
      <c r="AH2017" s="57">
        <f t="shared" ref="AH2017" si="24341">IF(OR(ISERROR(VLOOKUP(CONCATENATE("ALI_",$C2017,"_SEG_",$I2017,"_PROV_",$D2017),Catalogo_Precios,AH$8,FALSE)),L2017=0),0,VLOOKUP(CONCATENATE("ALI_",$C2017,"_SEG_",$I2017,"_PROV_",$D2017),Catalogo_Precios,AH$8,FALSE))</f>
        <v>589</v>
      </c>
      <c r="AI2017" s="57">
        <f t="shared" ref="AI2017" si="24342">IF(OR(ISERROR(VLOOKUP(CONCATENATE("ALI_",$C2017,"_SEG_",$I2017,"_PROV_",$D2017),Catalogo_Precios,AI$8,FALSE)),M2017=0),0,VLOOKUP(CONCATENATE("ALI_",$C2017,"_SEG_",$I2017,"_PROV_",$D2017),Catalogo_Precios,AI$8,FALSE))</f>
        <v>589</v>
      </c>
      <c r="AJ2017" s="57">
        <f t="shared" ref="AJ2017" si="24343">IF(OR(ISERROR(VLOOKUP(CONCATENATE("ALI_",$C2017,"_SEG_",$I2017,"_PROV_",$D2017),Catalogo_Precios,AJ$8,FALSE)),N2017=0),0,VLOOKUP(CONCATENATE("ALI_",$C2017,"_SEG_",$I2017,"_PROV_",$D2017),Catalogo_Precios,AJ$8,FALSE))</f>
        <v>1078</v>
      </c>
      <c r="AK2017" s="57">
        <f t="shared" ref="AK2017" si="24344">IF(OR(ISERROR(VLOOKUP(CONCATENATE("ALI_",$C2017,"_SEG_",$I2017,"_PROV_",$D2017),Catalogo_Precios,AK$8,FALSE)),O2017=0),0,VLOOKUP(CONCATENATE("ALI_",$C2017,"_SEG_",$I2017,"_PROV_",$D2017),Catalogo_Precios,AK$8,FALSE))</f>
        <v>1078</v>
      </c>
      <c r="AL2017" s="53"/>
      <c r="AM2017" s="59" t="str">
        <f t="shared" si="24085"/>
        <v>ALI_47_SEG_15</v>
      </c>
      <c r="AN2017" s="59" t="str">
        <f t="shared" si="24086"/>
        <v>ALI_47_SEG_15_VAL_10241738</v>
      </c>
      <c r="AO2017" s="60">
        <f t="shared" ref="AO2017" si="24345">IF(OR(AB2017="",AB2017=0),0,COUNTIF(Codificacion,AM2017))</f>
        <v>4</v>
      </c>
      <c r="AP2017" s="61">
        <f t="array" ref="AP2017">MIN(IF(Codificacion=AM2017,Total_Cotizacion,""))</f>
        <v>8142009.6000000006</v>
      </c>
      <c r="AQ2017" s="62" t="b">
        <f t="shared" si="24088"/>
        <v>0</v>
      </c>
      <c r="AR2017" s="51" t="str">
        <f t="shared" ref="AR2017" si="24346">IF(COUNTIF(Codificacion2,CONCATENATE(AM2017,"_VAL_",AB2017))&gt;1,"Empate","")</f>
        <v/>
      </c>
      <c r="AS2017" s="63" t="str">
        <f t="shared" si="24178"/>
        <v/>
      </c>
      <c r="AT2017" s="59" t="str">
        <f t="shared" si="24090"/>
        <v>ALI_47_SEG_15_</v>
      </c>
      <c r="AU2017" s="63">
        <f t="shared" ref="AU2017" si="24347">IF(AND(COUNTIF(Codificacion3,AT2017)&lt;AO2017),1,COUNTIF(Codificacion3,AT2017))</f>
        <v>1</v>
      </c>
      <c r="AV2017" s="62" t="str">
        <f t="shared" si="24092"/>
        <v>No Seleccionada</v>
      </c>
      <c r="AW2017" s="53"/>
      <c r="AX2017" s="51" t="str">
        <f t="shared" si="24093"/>
        <v>ALI_47_SEG_15FALSO</v>
      </c>
      <c r="AY2017" s="51">
        <f t="shared" si="24074"/>
        <v>2</v>
      </c>
      <c r="AZ2017" s="64" t="b">
        <f t="shared" si="24094"/>
        <v>0</v>
      </c>
    </row>
  </sheetData>
  <sheetProtection algorithmName="SHA-512" hashValue="/NElaEbfBWUo8RzSz6Jdbcd+wh5Fk7Dy6EnFEZSVNJaCXkZWYegg3AqM0L9fOEcXQwz7tlrPU8bagtrX6PBHSA==" saltValue="efm3N+5o4t0ObAOwOX9U2A==" spinCount="100000" sheet="1" objects="1" scenarios="1" autoFilter="0"/>
  <autoFilter ref="A10:AZ2017" xr:uid="{4305C151-D4C9-6D4F-A3EB-6A2258FC9940}"/>
  <mergeCells count="5">
    <mergeCell ref="L7:O7"/>
    <mergeCell ref="P7:R7"/>
    <mergeCell ref="S7:U7"/>
    <mergeCell ref="V7:X7"/>
    <mergeCell ref="Y7:AA7"/>
  </mergeCells>
  <conditionalFormatting sqref="P11:P2017">
    <cfRule type="expression" dxfId="10" priority="7">
      <formula>$P11&lt;&gt;$AD11</formula>
    </cfRule>
  </conditionalFormatting>
  <conditionalFormatting sqref="Y11:Y2017">
    <cfRule type="expression" dxfId="9" priority="6">
      <formula>$Y11&lt;&gt;$AG11</formula>
    </cfRule>
  </conditionalFormatting>
  <conditionalFormatting sqref="S11:S2017">
    <cfRule type="expression" dxfId="8" priority="5">
      <formula>$S11&lt;&gt;$AE11</formula>
    </cfRule>
  </conditionalFormatting>
  <conditionalFormatting sqref="V11:V2017">
    <cfRule type="expression" dxfId="7" priority="4">
      <formula>$V11&lt;&gt;$AF11</formula>
    </cfRule>
  </conditionalFormatting>
  <conditionalFormatting sqref="B11:AZ2017">
    <cfRule type="expression" dxfId="6" priority="8">
      <formula>$AU11&gt;1</formula>
    </cfRule>
  </conditionalFormatting>
  <conditionalFormatting sqref="R11:R2017">
    <cfRule type="expression" dxfId="5" priority="3">
      <formula>$R11&lt;($AH11*0.8)</formula>
    </cfRule>
  </conditionalFormatting>
  <conditionalFormatting sqref="U11:U2017">
    <cfRule type="expression" dxfId="4" priority="2">
      <formula>$U11&lt;($AI11*0.8)</formula>
    </cfRule>
  </conditionalFormatting>
  <conditionalFormatting sqref="X11:X2017">
    <cfRule type="expression" dxfId="3" priority="1">
      <formula>$X11&lt;($AJ11*0.8)</formula>
    </cfRule>
  </conditionalFormatting>
  <conditionalFormatting sqref="AA11:AA2017">
    <cfRule type="expression" dxfId="2" priority="9">
      <formula>$AA11&lt;($AK11*0.8)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99D1-FB5B-7348-8961-316818CB8A87}">
  <dimension ref="A1:AS673"/>
  <sheetViews>
    <sheetView tabSelected="1" workbookViewId="0">
      <selection activeCell="F22" sqref="F22"/>
    </sheetView>
  </sheetViews>
  <sheetFormatPr baseColWidth="10" defaultRowHeight="16" x14ac:dyDescent="0.2"/>
  <cols>
    <col min="1" max="1" width="3.83203125" bestFit="1" customWidth="1"/>
    <col min="2" max="2" width="10.6640625" bestFit="1" customWidth="1"/>
    <col min="3" max="3" width="11.1640625" customWidth="1"/>
    <col min="4" max="4" width="25" bestFit="1" customWidth="1"/>
    <col min="5" max="5" width="4" bestFit="1" customWidth="1"/>
    <col min="6" max="6" width="70.83203125" customWidth="1"/>
    <col min="7" max="11" width="11.1640625" customWidth="1"/>
    <col min="12" max="12" width="9.83203125" customWidth="1"/>
    <col min="13" max="16" width="8.6640625" customWidth="1"/>
    <col min="17" max="17" width="11" customWidth="1"/>
    <col min="18" max="21" width="10.6640625"/>
    <col min="22" max="22" width="12.6640625" customWidth="1"/>
    <col min="23" max="23" width="12.1640625" customWidth="1"/>
    <col min="24" max="24" width="13.33203125" customWidth="1"/>
    <col min="25" max="25" width="10.6640625"/>
    <col min="26" max="26" width="13.1640625" customWidth="1"/>
    <col min="27" max="27" width="10.6640625"/>
    <col min="28" max="28" width="11.6640625" bestFit="1" customWidth="1"/>
    <col min="29" max="29" width="8.6640625" bestFit="1" customWidth="1"/>
    <col min="30" max="30" width="40" customWidth="1"/>
    <col min="31" max="38" width="10.6640625"/>
    <col min="39" max="42" width="12.33203125" customWidth="1"/>
    <col min="43" max="44" width="23.33203125" customWidth="1"/>
    <col min="45" max="45" width="9.6640625" customWidth="1"/>
    <col min="46" max="47" width="10.6640625"/>
  </cols>
  <sheetData>
    <row r="1" spans="1:45" x14ac:dyDescent="0.2">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4"/>
    </row>
    <row r="2" spans="1:45" ht="18" x14ac:dyDescent="0.2">
      <c r="A2" s="5" t="s">
        <v>0</v>
      </c>
      <c r="B2" s="6"/>
      <c r="C2" s="6"/>
      <c r="D2" s="6"/>
      <c r="E2" s="6"/>
      <c r="F2" s="6"/>
      <c r="G2" s="6"/>
      <c r="H2" s="6"/>
      <c r="I2" s="6"/>
      <c r="J2" s="6"/>
      <c r="K2" s="6"/>
      <c r="L2" s="6"/>
      <c r="M2" s="6"/>
      <c r="N2" s="6"/>
      <c r="O2" s="6"/>
      <c r="P2" s="6"/>
      <c r="Q2" s="6"/>
      <c r="R2" s="8"/>
      <c r="S2" s="8"/>
      <c r="T2" s="8"/>
      <c r="U2" s="8"/>
      <c r="V2" s="8"/>
      <c r="W2" s="8"/>
      <c r="X2" s="8"/>
      <c r="Y2" s="8"/>
      <c r="Z2" s="8"/>
      <c r="AA2" s="8"/>
      <c r="AB2" s="8"/>
      <c r="AC2" s="8"/>
      <c r="AD2" s="8"/>
      <c r="AE2" s="8"/>
      <c r="AF2" s="8"/>
      <c r="AG2" s="8"/>
      <c r="AH2" s="8"/>
      <c r="AI2" s="8"/>
      <c r="AJ2" s="8"/>
      <c r="AK2" s="8"/>
      <c r="AL2" s="8"/>
      <c r="AM2" s="8"/>
      <c r="AN2" s="8"/>
      <c r="AO2" s="8"/>
      <c r="AP2" s="8"/>
      <c r="AQ2" s="8"/>
      <c r="AR2" s="8"/>
      <c r="AS2" s="9"/>
    </row>
    <row r="3" spans="1:45" ht="18" x14ac:dyDescent="0.2">
      <c r="A3" s="5" t="s">
        <v>1</v>
      </c>
      <c r="B3" s="6"/>
      <c r="C3" s="6"/>
      <c r="D3" s="6"/>
      <c r="E3" s="6"/>
      <c r="F3" s="6"/>
      <c r="G3" s="6"/>
      <c r="H3" s="6"/>
      <c r="I3" s="6"/>
      <c r="J3" s="6"/>
      <c r="K3" s="6"/>
      <c r="L3" s="6"/>
      <c r="M3" s="6"/>
      <c r="N3" s="6"/>
      <c r="O3" s="6"/>
      <c r="P3" s="6"/>
      <c r="Q3" s="6"/>
      <c r="R3" s="8"/>
      <c r="S3" s="8"/>
      <c r="T3" s="8"/>
      <c r="U3" s="8"/>
      <c r="V3" s="8"/>
      <c r="W3" s="8"/>
      <c r="X3" s="8"/>
      <c r="Y3" s="8"/>
      <c r="Z3" s="8"/>
      <c r="AA3" s="8"/>
      <c r="AB3" s="8"/>
      <c r="AC3" s="8"/>
      <c r="AD3" s="8"/>
      <c r="AE3" s="8"/>
      <c r="AF3" s="8"/>
      <c r="AG3" s="8"/>
      <c r="AH3" s="8"/>
      <c r="AI3" s="8"/>
      <c r="AJ3" s="8"/>
      <c r="AK3" s="8"/>
      <c r="AL3" s="8"/>
      <c r="AM3" s="8"/>
      <c r="AN3" s="8"/>
      <c r="AO3" s="8"/>
      <c r="AP3" s="8"/>
      <c r="AQ3" s="8"/>
      <c r="AR3" s="8"/>
      <c r="AS3" s="9"/>
    </row>
    <row r="4" spans="1:45" ht="18" x14ac:dyDescent="0.2">
      <c r="A4" s="5" t="s">
        <v>2</v>
      </c>
      <c r="B4" s="6"/>
      <c r="C4" s="6"/>
      <c r="D4" s="6"/>
      <c r="E4" s="6"/>
      <c r="F4" s="6"/>
      <c r="G4" s="6"/>
      <c r="H4" s="6"/>
      <c r="I4" s="6"/>
      <c r="J4" s="6"/>
      <c r="K4" s="6"/>
      <c r="L4" s="6"/>
      <c r="M4" s="6"/>
      <c r="N4" s="6"/>
      <c r="O4" s="6"/>
      <c r="P4" s="6"/>
      <c r="Q4" s="6"/>
      <c r="R4" s="8"/>
      <c r="S4" s="8"/>
      <c r="T4" s="8"/>
      <c r="U4" s="8"/>
      <c r="V4" s="8"/>
      <c r="W4" s="8"/>
      <c r="X4" s="8"/>
      <c r="Y4" s="8"/>
      <c r="Z4" s="8"/>
      <c r="AA4" s="8"/>
      <c r="AB4" s="8"/>
      <c r="AC4" s="8"/>
      <c r="AD4" s="8"/>
      <c r="AE4" s="8"/>
      <c r="AF4" s="8"/>
      <c r="AG4" s="8"/>
      <c r="AH4" s="8"/>
      <c r="AI4" s="8"/>
      <c r="AJ4" s="8"/>
      <c r="AK4" s="8"/>
      <c r="AL4" s="8"/>
      <c r="AM4" s="8"/>
      <c r="AN4" s="8"/>
      <c r="AO4" s="8"/>
      <c r="AP4" s="8"/>
      <c r="AQ4" s="8"/>
      <c r="AR4" s="8"/>
      <c r="AS4" s="9"/>
    </row>
    <row r="5" spans="1:45" x14ac:dyDescent="0.2">
      <c r="A5" s="11"/>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9"/>
    </row>
    <row r="6" spans="1:45" ht="18" x14ac:dyDescent="0.2">
      <c r="A6" s="5" t="s">
        <v>3</v>
      </c>
      <c r="B6" s="6"/>
      <c r="C6" s="6"/>
      <c r="D6" s="6"/>
      <c r="E6" s="6"/>
      <c r="F6" s="6"/>
      <c r="G6" s="6"/>
      <c r="H6" s="6"/>
      <c r="I6" s="6"/>
      <c r="J6" s="6"/>
      <c r="K6" s="6"/>
      <c r="L6" s="6"/>
      <c r="M6" s="6"/>
      <c r="N6" s="6"/>
      <c r="O6" s="6"/>
      <c r="P6" s="6"/>
      <c r="Q6" s="6"/>
      <c r="R6" s="8"/>
      <c r="S6" s="8"/>
      <c r="T6" s="8"/>
      <c r="U6" s="8"/>
      <c r="V6" s="8"/>
      <c r="W6" s="8"/>
      <c r="X6" s="8"/>
      <c r="Y6" s="8"/>
      <c r="Z6" s="8"/>
      <c r="AA6" s="8"/>
      <c r="AB6" s="8"/>
      <c r="AC6" s="8"/>
      <c r="AD6" s="8"/>
      <c r="AE6" s="8"/>
      <c r="AF6" s="8"/>
      <c r="AG6" s="8"/>
      <c r="AH6" s="8"/>
      <c r="AI6" s="8"/>
      <c r="AJ6" s="8"/>
      <c r="AK6" s="8"/>
      <c r="AL6" s="8"/>
      <c r="AM6" s="8"/>
      <c r="AN6" s="8"/>
      <c r="AO6" s="8"/>
      <c r="AP6" s="8"/>
      <c r="AQ6" s="8"/>
      <c r="AR6" s="8"/>
      <c r="AS6" s="9"/>
    </row>
    <row r="7" spans="1:45" x14ac:dyDescent="0.2">
      <c r="A7" s="11"/>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9"/>
    </row>
    <row r="8" spans="1:45" x14ac:dyDescent="0.2">
      <c r="A8" s="66"/>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9"/>
    </row>
    <row r="9" spans="1:45" ht="26" x14ac:dyDescent="0.2">
      <c r="A9" s="66"/>
      <c r="B9" s="8"/>
      <c r="C9" s="8"/>
      <c r="D9" s="8"/>
      <c r="E9" s="8"/>
      <c r="F9" s="8"/>
      <c r="G9" s="8"/>
      <c r="H9" s="8"/>
      <c r="I9" s="8"/>
      <c r="J9" s="8"/>
      <c r="K9" s="8"/>
      <c r="L9" s="8"/>
      <c r="M9" s="67" t="s">
        <v>158</v>
      </c>
      <c r="N9" s="68"/>
      <c r="O9" s="68"/>
      <c r="P9" s="68"/>
      <c r="Q9" s="68"/>
      <c r="R9" s="105" t="s">
        <v>159</v>
      </c>
      <c r="S9" s="105"/>
      <c r="T9" s="105"/>
      <c r="U9" s="105"/>
      <c r="V9" s="8"/>
      <c r="W9" s="8"/>
      <c r="X9" s="8"/>
      <c r="Y9" s="8"/>
      <c r="Z9" s="8"/>
      <c r="AA9" s="8"/>
      <c r="AB9" s="8"/>
      <c r="AC9" s="8"/>
      <c r="AD9" s="8"/>
      <c r="AE9" s="106" t="s">
        <v>160</v>
      </c>
      <c r="AF9" s="106"/>
      <c r="AG9" s="106"/>
      <c r="AH9" s="106"/>
      <c r="AI9" s="107" t="s">
        <v>161</v>
      </c>
      <c r="AJ9" s="107"/>
      <c r="AK9" s="107"/>
      <c r="AL9" s="107"/>
      <c r="AM9" s="69" t="s">
        <v>162</v>
      </c>
      <c r="AN9" s="69"/>
      <c r="AO9" s="69"/>
      <c r="AP9" s="69"/>
      <c r="AQ9" s="70"/>
      <c r="AR9" s="8"/>
      <c r="AS9" s="9"/>
    </row>
    <row r="10" spans="1:45" x14ac:dyDescent="0.2">
      <c r="A10" s="71"/>
      <c r="B10" s="72"/>
      <c r="C10" s="72"/>
      <c r="D10" s="72"/>
      <c r="E10" s="72"/>
      <c r="F10" s="72"/>
      <c r="G10" s="72"/>
      <c r="H10" s="72"/>
      <c r="I10" s="72"/>
      <c r="J10" s="72"/>
      <c r="K10" s="72"/>
      <c r="L10" s="72"/>
      <c r="M10" s="73">
        <v>12</v>
      </c>
      <c r="N10" s="73">
        <v>13</v>
      </c>
      <c r="O10" s="73">
        <v>14</v>
      </c>
      <c r="P10" s="73">
        <v>15</v>
      </c>
      <c r="Q10" s="74"/>
      <c r="R10" s="73">
        <v>16</v>
      </c>
      <c r="S10" s="73">
        <v>19</v>
      </c>
      <c r="T10" s="73">
        <v>22</v>
      </c>
      <c r="U10" s="73">
        <v>25</v>
      </c>
      <c r="V10" s="72"/>
      <c r="W10" s="72"/>
      <c r="X10" s="72"/>
      <c r="Y10" s="72"/>
      <c r="Z10" s="72"/>
      <c r="AA10" s="72"/>
      <c r="AB10" s="72"/>
      <c r="AC10" s="72"/>
      <c r="AD10" s="72"/>
      <c r="AE10" s="75">
        <v>18</v>
      </c>
      <c r="AF10" s="75">
        <v>21</v>
      </c>
      <c r="AG10" s="75">
        <v>24</v>
      </c>
      <c r="AH10" s="75">
        <v>27</v>
      </c>
      <c r="AI10" s="72"/>
      <c r="AJ10" s="72"/>
      <c r="AK10" s="72"/>
      <c r="AL10" s="72"/>
      <c r="AM10" s="72"/>
      <c r="AN10" s="72"/>
      <c r="AO10" s="72"/>
      <c r="AP10" s="72"/>
      <c r="AQ10" s="72"/>
      <c r="AR10" s="72"/>
      <c r="AS10" s="76"/>
    </row>
    <row r="11" spans="1:45" x14ac:dyDescent="0.2">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9"/>
    </row>
    <row r="12" spans="1:45" ht="39" x14ac:dyDescent="0.2">
      <c r="A12" s="80" t="s">
        <v>163</v>
      </c>
      <c r="B12" s="81" t="s">
        <v>11</v>
      </c>
      <c r="C12" s="81" t="s">
        <v>40</v>
      </c>
      <c r="D12" s="81" t="s">
        <v>164</v>
      </c>
      <c r="E12" s="81" t="s">
        <v>165</v>
      </c>
      <c r="F12" s="81" t="s">
        <v>18</v>
      </c>
      <c r="G12" s="81" t="s">
        <v>166</v>
      </c>
      <c r="H12" s="81" t="s">
        <v>167</v>
      </c>
      <c r="I12" s="81" t="s">
        <v>168</v>
      </c>
      <c r="J12" s="81" t="s">
        <v>169</v>
      </c>
      <c r="K12" s="81" t="s">
        <v>170</v>
      </c>
      <c r="L12" s="81" t="s">
        <v>171</v>
      </c>
      <c r="M12" s="81" t="s">
        <v>167</v>
      </c>
      <c r="N12" s="81" t="s">
        <v>168</v>
      </c>
      <c r="O12" s="81" t="s">
        <v>169</v>
      </c>
      <c r="P12" s="81" t="s">
        <v>170</v>
      </c>
      <c r="Q12" s="81" t="s">
        <v>171</v>
      </c>
      <c r="R12" s="82" t="s">
        <v>22</v>
      </c>
      <c r="S12" s="82" t="s">
        <v>23</v>
      </c>
      <c r="T12" s="82" t="s">
        <v>24</v>
      </c>
      <c r="U12" s="82" t="s">
        <v>172</v>
      </c>
      <c r="V12" s="82" t="s">
        <v>173</v>
      </c>
      <c r="W12" s="82" t="s">
        <v>174</v>
      </c>
      <c r="X12" s="82" t="s">
        <v>175</v>
      </c>
      <c r="Y12" s="82" t="s">
        <v>176</v>
      </c>
      <c r="Z12" s="82" t="s">
        <v>177</v>
      </c>
      <c r="AA12" s="81" t="s">
        <v>178</v>
      </c>
      <c r="AB12" s="81" t="s">
        <v>179</v>
      </c>
      <c r="AC12" s="81" t="s">
        <v>180</v>
      </c>
      <c r="AD12" s="81" t="s">
        <v>181</v>
      </c>
      <c r="AE12" s="82" t="s">
        <v>22</v>
      </c>
      <c r="AF12" s="82" t="s">
        <v>23</v>
      </c>
      <c r="AG12" s="82" t="s">
        <v>24</v>
      </c>
      <c r="AH12" s="82" t="s">
        <v>172</v>
      </c>
      <c r="AI12" s="82" t="s">
        <v>22</v>
      </c>
      <c r="AJ12" s="82" t="s">
        <v>23</v>
      </c>
      <c r="AK12" s="82" t="s">
        <v>24</v>
      </c>
      <c r="AL12" s="82" t="s">
        <v>172</v>
      </c>
      <c r="AM12" s="82" t="s">
        <v>22</v>
      </c>
      <c r="AN12" s="82" t="s">
        <v>23</v>
      </c>
      <c r="AO12" s="82" t="s">
        <v>24</v>
      </c>
      <c r="AP12" s="82" t="s">
        <v>25</v>
      </c>
      <c r="AQ12" s="82" t="s">
        <v>182</v>
      </c>
      <c r="AR12" s="83" t="s">
        <v>183</v>
      </c>
      <c r="AS12" s="84" t="s">
        <v>184</v>
      </c>
    </row>
    <row r="13" spans="1:45" x14ac:dyDescent="0.2">
      <c r="A13" s="85" t="s">
        <v>185</v>
      </c>
      <c r="B13" s="86" t="s">
        <v>186</v>
      </c>
      <c r="C13" s="86" t="s">
        <v>187</v>
      </c>
      <c r="D13" s="87" t="s">
        <v>103</v>
      </c>
      <c r="E13" s="88">
        <v>115</v>
      </c>
      <c r="F13" s="87" t="s">
        <v>104</v>
      </c>
      <c r="G13" s="88">
        <v>1</v>
      </c>
      <c r="H13" s="89">
        <v>30530</v>
      </c>
      <c r="I13" s="89">
        <v>38408</v>
      </c>
      <c r="J13" s="89">
        <v>20570</v>
      </c>
      <c r="K13" s="89">
        <v>1639</v>
      </c>
      <c r="L13" s="89">
        <v>91147</v>
      </c>
      <c r="M13" s="90">
        <v>30530</v>
      </c>
      <c r="N13" s="90">
        <v>38408</v>
      </c>
      <c r="O13" s="90">
        <v>20570</v>
      </c>
      <c r="P13" s="90">
        <v>1639</v>
      </c>
      <c r="Q13" s="91">
        <v>91147</v>
      </c>
      <c r="R13" s="92">
        <v>670</v>
      </c>
      <c r="S13" s="92">
        <v>1563</v>
      </c>
      <c r="T13" s="92">
        <v>2008</v>
      </c>
      <c r="U13" s="92">
        <v>2008</v>
      </c>
      <c r="V13" s="92">
        <v>20455100</v>
      </c>
      <c r="W13" s="92">
        <v>60031704</v>
      </c>
      <c r="X13" s="92">
        <v>41304560</v>
      </c>
      <c r="Y13" s="92">
        <v>3291112</v>
      </c>
      <c r="Z13" s="92">
        <v>125082476</v>
      </c>
      <c r="AA13" s="93">
        <v>1</v>
      </c>
      <c r="AB13" s="93" t="s">
        <v>188</v>
      </c>
      <c r="AC13" s="94">
        <v>2041</v>
      </c>
      <c r="AD13" s="95" t="s">
        <v>127</v>
      </c>
      <c r="AE13" s="92">
        <v>522.4</v>
      </c>
      <c r="AF13" s="92">
        <v>1217.5999999999999</v>
      </c>
      <c r="AG13" s="92">
        <v>1564.8</v>
      </c>
      <c r="AH13" s="92">
        <v>1564.8</v>
      </c>
      <c r="AI13" s="92">
        <v>522.4</v>
      </c>
      <c r="AJ13" s="92">
        <v>1217.5999999999999</v>
      </c>
      <c r="AK13" s="92">
        <v>1564.8</v>
      </c>
      <c r="AL13" s="92">
        <v>1564.8</v>
      </c>
      <c r="AM13" s="92">
        <v>15948872</v>
      </c>
      <c r="AN13" s="92">
        <v>46765580.799999997</v>
      </c>
      <c r="AO13" s="92">
        <v>32187936</v>
      </c>
      <c r="AP13" s="92">
        <v>2564707.1999999997</v>
      </c>
      <c r="AQ13" s="92">
        <v>97467096</v>
      </c>
      <c r="AR13" s="96">
        <v>27615380</v>
      </c>
      <c r="AS13" s="97">
        <v>0.22077736932550007</v>
      </c>
    </row>
    <row r="14" spans="1:45" x14ac:dyDescent="0.2">
      <c r="A14" s="85">
        <v>2</v>
      </c>
      <c r="B14" s="86" t="s">
        <v>189</v>
      </c>
      <c r="C14" s="86" t="s">
        <v>190</v>
      </c>
      <c r="D14" s="87" t="s">
        <v>103</v>
      </c>
      <c r="E14" s="88">
        <v>115</v>
      </c>
      <c r="F14" s="87" t="s">
        <v>104</v>
      </c>
      <c r="G14" s="88">
        <v>2</v>
      </c>
      <c r="H14" s="89">
        <v>31217</v>
      </c>
      <c r="I14" s="89">
        <v>39274</v>
      </c>
      <c r="J14" s="89">
        <v>21033</v>
      </c>
      <c r="K14" s="89">
        <v>1677</v>
      </c>
      <c r="L14" s="89">
        <v>93201</v>
      </c>
      <c r="M14" s="90">
        <v>31217</v>
      </c>
      <c r="N14" s="90">
        <v>39274</v>
      </c>
      <c r="O14" s="90">
        <v>21033</v>
      </c>
      <c r="P14" s="90">
        <v>1677</v>
      </c>
      <c r="Q14" s="91">
        <v>93201</v>
      </c>
      <c r="R14" s="92">
        <v>670</v>
      </c>
      <c r="S14" s="92">
        <v>1563</v>
      </c>
      <c r="T14" s="92">
        <v>2008</v>
      </c>
      <c r="U14" s="92">
        <v>2008</v>
      </c>
      <c r="V14" s="92">
        <v>20915390</v>
      </c>
      <c r="W14" s="92">
        <v>61385262</v>
      </c>
      <c r="X14" s="92">
        <v>42234264</v>
      </c>
      <c r="Y14" s="92">
        <v>3367416</v>
      </c>
      <c r="Z14" s="92">
        <v>127902332</v>
      </c>
      <c r="AA14" s="93">
        <v>1</v>
      </c>
      <c r="AB14" s="93" t="s">
        <v>188</v>
      </c>
      <c r="AC14" s="94">
        <v>2041</v>
      </c>
      <c r="AD14" s="95" t="s">
        <v>127</v>
      </c>
      <c r="AE14" s="92">
        <v>522.4</v>
      </c>
      <c r="AF14" s="92">
        <v>1217.5999999999999</v>
      </c>
      <c r="AG14" s="92">
        <v>1564.8</v>
      </c>
      <c r="AH14" s="92">
        <v>1564.8</v>
      </c>
      <c r="AI14" s="92">
        <v>522.4</v>
      </c>
      <c r="AJ14" s="92">
        <v>1217.5999999999999</v>
      </c>
      <c r="AK14" s="92">
        <v>1564.8</v>
      </c>
      <c r="AL14" s="92">
        <v>1564.8</v>
      </c>
      <c r="AM14" s="92">
        <v>16307760.799999999</v>
      </c>
      <c r="AN14" s="92">
        <v>47820022.399999999</v>
      </c>
      <c r="AO14" s="92">
        <v>32912438.399999999</v>
      </c>
      <c r="AP14" s="92">
        <v>2624169.6</v>
      </c>
      <c r="AQ14" s="92">
        <v>99664391.199999988</v>
      </c>
      <c r="AR14" s="96">
        <v>28237940.800000012</v>
      </c>
      <c r="AS14" s="97">
        <v>0.22077737253453683</v>
      </c>
    </row>
    <row r="15" spans="1:45" x14ac:dyDescent="0.2">
      <c r="A15" s="85">
        <v>3</v>
      </c>
      <c r="B15" s="86" t="s">
        <v>191</v>
      </c>
      <c r="C15" s="86" t="s">
        <v>192</v>
      </c>
      <c r="D15" s="87" t="s">
        <v>103</v>
      </c>
      <c r="E15" s="88">
        <v>115</v>
      </c>
      <c r="F15" s="87" t="s">
        <v>104</v>
      </c>
      <c r="G15" s="88">
        <v>3</v>
      </c>
      <c r="H15" s="89">
        <v>31031</v>
      </c>
      <c r="I15" s="89">
        <v>39040</v>
      </c>
      <c r="J15" s="89">
        <v>20906</v>
      </c>
      <c r="K15" s="89">
        <v>1665</v>
      </c>
      <c r="L15" s="89">
        <v>92642</v>
      </c>
      <c r="M15" s="90">
        <v>31031</v>
      </c>
      <c r="N15" s="90">
        <v>39040</v>
      </c>
      <c r="O15" s="90">
        <v>20906</v>
      </c>
      <c r="P15" s="90">
        <v>1665</v>
      </c>
      <c r="Q15" s="91">
        <v>92642</v>
      </c>
      <c r="R15" s="92">
        <v>670</v>
      </c>
      <c r="S15" s="92">
        <v>1563</v>
      </c>
      <c r="T15" s="92">
        <v>2008</v>
      </c>
      <c r="U15" s="92">
        <v>2008</v>
      </c>
      <c r="V15" s="92">
        <v>20790770</v>
      </c>
      <c r="W15" s="92">
        <v>61019520</v>
      </c>
      <c r="X15" s="92">
        <v>41979248</v>
      </c>
      <c r="Y15" s="92">
        <v>3343320</v>
      </c>
      <c r="Z15" s="92">
        <v>127132858</v>
      </c>
      <c r="AA15" s="93">
        <v>1</v>
      </c>
      <c r="AB15" s="93" t="s">
        <v>188</v>
      </c>
      <c r="AC15" s="94">
        <v>2041</v>
      </c>
      <c r="AD15" s="95" t="s">
        <v>127</v>
      </c>
      <c r="AE15" s="92">
        <v>522.4</v>
      </c>
      <c r="AF15" s="92">
        <v>1217.5999999999999</v>
      </c>
      <c r="AG15" s="92">
        <v>1564.8</v>
      </c>
      <c r="AH15" s="92">
        <v>1564.8</v>
      </c>
      <c r="AI15" s="92">
        <v>522.4</v>
      </c>
      <c r="AJ15" s="92">
        <v>1217.5999999999999</v>
      </c>
      <c r="AK15" s="92">
        <v>1564.8</v>
      </c>
      <c r="AL15" s="92">
        <v>1564.8</v>
      </c>
      <c r="AM15" s="92">
        <v>16210594.399999999</v>
      </c>
      <c r="AN15" s="92">
        <v>47535104</v>
      </c>
      <c r="AO15" s="92">
        <v>32713708.800000001</v>
      </c>
      <c r="AP15" s="92">
        <v>2605392</v>
      </c>
      <c r="AQ15" s="92">
        <v>99064799.200000003</v>
      </c>
      <c r="AR15" s="96">
        <v>28068058.799999997</v>
      </c>
      <c r="AS15" s="97">
        <v>0.22077737605804471</v>
      </c>
    </row>
    <row r="16" spans="1:45" x14ac:dyDescent="0.2">
      <c r="A16" s="85">
        <v>4</v>
      </c>
      <c r="B16" s="86" t="s">
        <v>193</v>
      </c>
      <c r="C16" s="86" t="s">
        <v>194</v>
      </c>
      <c r="D16" s="87" t="s">
        <v>103</v>
      </c>
      <c r="E16" s="88">
        <v>115</v>
      </c>
      <c r="F16" s="87" t="s">
        <v>104</v>
      </c>
      <c r="G16" s="88">
        <v>4</v>
      </c>
      <c r="H16" s="89">
        <v>39877</v>
      </c>
      <c r="I16" s="89">
        <v>49862</v>
      </c>
      <c r="J16" s="89">
        <v>26112</v>
      </c>
      <c r="K16" s="89">
        <v>2072</v>
      </c>
      <c r="L16" s="89">
        <v>117923</v>
      </c>
      <c r="M16" s="90">
        <v>39877</v>
      </c>
      <c r="N16" s="90">
        <v>49862</v>
      </c>
      <c r="O16" s="90">
        <v>26112</v>
      </c>
      <c r="P16" s="90">
        <v>2072</v>
      </c>
      <c r="Q16" s="91">
        <v>117923</v>
      </c>
      <c r="R16" s="92">
        <v>671</v>
      </c>
      <c r="S16" s="92">
        <v>1565</v>
      </c>
      <c r="T16" s="92">
        <v>2013</v>
      </c>
      <c r="U16" s="92">
        <v>2013</v>
      </c>
      <c r="V16" s="92">
        <v>26757467</v>
      </c>
      <c r="W16" s="92">
        <v>78034030</v>
      </c>
      <c r="X16" s="92">
        <v>52563456</v>
      </c>
      <c r="Y16" s="92">
        <v>4170936</v>
      </c>
      <c r="Z16" s="92">
        <v>161525889</v>
      </c>
      <c r="AA16" s="93">
        <v>1</v>
      </c>
      <c r="AB16" s="93" t="s">
        <v>188</v>
      </c>
      <c r="AC16" s="94">
        <v>2045</v>
      </c>
      <c r="AD16" s="95" t="s">
        <v>102</v>
      </c>
      <c r="AE16" s="92">
        <v>522.4</v>
      </c>
      <c r="AF16" s="92">
        <v>1217.5999999999999</v>
      </c>
      <c r="AG16" s="92">
        <v>1564.8</v>
      </c>
      <c r="AH16" s="92">
        <v>1564.8</v>
      </c>
      <c r="AI16" s="92">
        <v>522.4</v>
      </c>
      <c r="AJ16" s="92">
        <v>1217.5999999999999</v>
      </c>
      <c r="AK16" s="92">
        <v>1564.8</v>
      </c>
      <c r="AL16" s="92">
        <v>1564.8</v>
      </c>
      <c r="AM16" s="92">
        <v>20831744.800000001</v>
      </c>
      <c r="AN16" s="92">
        <v>60711971.199999996</v>
      </c>
      <c r="AO16" s="92">
        <v>40860057.600000001</v>
      </c>
      <c r="AP16" s="92">
        <v>3242265.6</v>
      </c>
      <c r="AQ16" s="92">
        <v>125646039.19999999</v>
      </c>
      <c r="AR16" s="96">
        <v>35879849.800000012</v>
      </c>
      <c r="AS16" s="97">
        <v>0.22213064433281041</v>
      </c>
    </row>
    <row r="17" spans="1:45" x14ac:dyDescent="0.2">
      <c r="A17" s="85">
        <v>5</v>
      </c>
      <c r="B17" s="86" t="s">
        <v>195</v>
      </c>
      <c r="C17" s="86" t="s">
        <v>196</v>
      </c>
      <c r="D17" s="87" t="s">
        <v>103</v>
      </c>
      <c r="E17" s="88">
        <v>115</v>
      </c>
      <c r="F17" s="87" t="s">
        <v>104</v>
      </c>
      <c r="G17" s="88">
        <v>5</v>
      </c>
      <c r="H17" s="89">
        <v>30735</v>
      </c>
      <c r="I17" s="89">
        <v>38668</v>
      </c>
      <c r="J17" s="89">
        <v>20708</v>
      </c>
      <c r="K17" s="89">
        <v>1650</v>
      </c>
      <c r="L17" s="89">
        <v>91761</v>
      </c>
      <c r="M17" s="90">
        <v>30735</v>
      </c>
      <c r="N17" s="90">
        <v>38668</v>
      </c>
      <c r="O17" s="90">
        <v>20708</v>
      </c>
      <c r="P17" s="90">
        <v>1650</v>
      </c>
      <c r="Q17" s="91">
        <v>91761</v>
      </c>
      <c r="R17" s="92">
        <v>671</v>
      </c>
      <c r="S17" s="92">
        <v>1565</v>
      </c>
      <c r="T17" s="92">
        <v>2013</v>
      </c>
      <c r="U17" s="92">
        <v>2013</v>
      </c>
      <c r="V17" s="92">
        <v>20623185</v>
      </c>
      <c r="W17" s="92">
        <v>60515420</v>
      </c>
      <c r="X17" s="92">
        <v>41685204</v>
      </c>
      <c r="Y17" s="92">
        <v>3321450</v>
      </c>
      <c r="Z17" s="92">
        <v>126145259</v>
      </c>
      <c r="AA17" s="93">
        <v>1</v>
      </c>
      <c r="AB17" s="93" t="s">
        <v>188</v>
      </c>
      <c r="AC17" s="94">
        <v>2045</v>
      </c>
      <c r="AD17" s="95" t="s">
        <v>102</v>
      </c>
      <c r="AE17" s="92">
        <v>522.4</v>
      </c>
      <c r="AF17" s="92">
        <v>1217.5999999999999</v>
      </c>
      <c r="AG17" s="92">
        <v>1564.8</v>
      </c>
      <c r="AH17" s="92">
        <v>1564.8</v>
      </c>
      <c r="AI17" s="92">
        <v>522.4</v>
      </c>
      <c r="AJ17" s="92">
        <v>1217.5999999999999</v>
      </c>
      <c r="AK17" s="92">
        <v>1564.8</v>
      </c>
      <c r="AL17" s="92">
        <v>1564.8</v>
      </c>
      <c r="AM17" s="92">
        <v>16055964</v>
      </c>
      <c r="AN17" s="92">
        <v>47082156.799999997</v>
      </c>
      <c r="AO17" s="92">
        <v>32403878.399999999</v>
      </c>
      <c r="AP17" s="92">
        <v>2581920</v>
      </c>
      <c r="AQ17" s="92">
        <v>98123919.199999988</v>
      </c>
      <c r="AR17" s="96">
        <v>28021339.800000012</v>
      </c>
      <c r="AS17" s="97">
        <v>0.22213549698288709</v>
      </c>
    </row>
    <row r="18" spans="1:45" x14ac:dyDescent="0.2">
      <c r="A18" s="85">
        <v>6</v>
      </c>
      <c r="B18" s="86" t="s">
        <v>197</v>
      </c>
      <c r="C18" s="86" t="s">
        <v>198</v>
      </c>
      <c r="D18" s="87" t="s">
        <v>103</v>
      </c>
      <c r="E18" s="88">
        <v>115</v>
      </c>
      <c r="F18" s="87" t="s">
        <v>104</v>
      </c>
      <c r="G18" s="88">
        <v>6</v>
      </c>
      <c r="H18" s="89">
        <v>33269</v>
      </c>
      <c r="I18" s="89">
        <v>41857</v>
      </c>
      <c r="J18" s="89">
        <v>22411</v>
      </c>
      <c r="K18" s="89">
        <v>1788</v>
      </c>
      <c r="L18" s="89">
        <v>99325</v>
      </c>
      <c r="M18" s="90">
        <v>33269</v>
      </c>
      <c r="N18" s="90">
        <v>41857</v>
      </c>
      <c r="O18" s="90">
        <v>22411</v>
      </c>
      <c r="P18" s="90">
        <v>1788</v>
      </c>
      <c r="Q18" s="91">
        <v>99325</v>
      </c>
      <c r="R18" s="92">
        <v>671</v>
      </c>
      <c r="S18" s="92">
        <v>1565</v>
      </c>
      <c r="T18" s="92">
        <v>2013</v>
      </c>
      <c r="U18" s="92">
        <v>2013</v>
      </c>
      <c r="V18" s="92">
        <v>22323499</v>
      </c>
      <c r="W18" s="92">
        <v>65506205</v>
      </c>
      <c r="X18" s="92">
        <v>45113343</v>
      </c>
      <c r="Y18" s="92">
        <v>3599244</v>
      </c>
      <c r="Z18" s="92">
        <v>136542291</v>
      </c>
      <c r="AA18" s="93">
        <v>1</v>
      </c>
      <c r="AB18" s="93" t="s">
        <v>188</v>
      </c>
      <c r="AC18" s="94">
        <v>2045</v>
      </c>
      <c r="AD18" s="95" t="s">
        <v>102</v>
      </c>
      <c r="AE18" s="92">
        <v>522.4</v>
      </c>
      <c r="AF18" s="92">
        <v>1217.5999999999999</v>
      </c>
      <c r="AG18" s="92">
        <v>1564.8</v>
      </c>
      <c r="AH18" s="92">
        <v>1564.8</v>
      </c>
      <c r="AI18" s="92">
        <v>522.4</v>
      </c>
      <c r="AJ18" s="92">
        <v>1217.5999999999999</v>
      </c>
      <c r="AK18" s="92">
        <v>1564.8</v>
      </c>
      <c r="AL18" s="92">
        <v>1564.8</v>
      </c>
      <c r="AM18" s="92">
        <v>17379725.599999998</v>
      </c>
      <c r="AN18" s="92">
        <v>50965083.199999996</v>
      </c>
      <c r="AO18" s="92">
        <v>35068732.799999997</v>
      </c>
      <c r="AP18" s="92">
        <v>2797862.4</v>
      </c>
      <c r="AQ18" s="92">
        <v>106211404</v>
      </c>
      <c r="AR18" s="96">
        <v>30330887</v>
      </c>
      <c r="AS18" s="97">
        <v>0.22213547742508583</v>
      </c>
    </row>
    <row r="19" spans="1:45" x14ac:dyDescent="0.2">
      <c r="A19" s="85">
        <v>7</v>
      </c>
      <c r="B19" s="86" t="s">
        <v>199</v>
      </c>
      <c r="C19" s="86" t="s">
        <v>200</v>
      </c>
      <c r="D19" s="87" t="s">
        <v>103</v>
      </c>
      <c r="E19" s="88">
        <v>115</v>
      </c>
      <c r="F19" s="87" t="s">
        <v>104</v>
      </c>
      <c r="G19" s="88">
        <v>7</v>
      </c>
      <c r="H19" s="89">
        <v>33973</v>
      </c>
      <c r="I19" s="89">
        <v>42741</v>
      </c>
      <c r="J19" s="89">
        <v>22889</v>
      </c>
      <c r="K19" s="89">
        <v>1824</v>
      </c>
      <c r="L19" s="89">
        <v>101427</v>
      </c>
      <c r="M19" s="90">
        <v>33973</v>
      </c>
      <c r="N19" s="90">
        <v>42741</v>
      </c>
      <c r="O19" s="90">
        <v>22889</v>
      </c>
      <c r="P19" s="90">
        <v>1824</v>
      </c>
      <c r="Q19" s="91">
        <v>101427</v>
      </c>
      <c r="R19" s="92">
        <v>671</v>
      </c>
      <c r="S19" s="92">
        <v>1565</v>
      </c>
      <c r="T19" s="92">
        <v>2013</v>
      </c>
      <c r="U19" s="92">
        <v>2013</v>
      </c>
      <c r="V19" s="92">
        <v>22795883</v>
      </c>
      <c r="W19" s="92">
        <v>66889665</v>
      </c>
      <c r="X19" s="92">
        <v>46075557</v>
      </c>
      <c r="Y19" s="92">
        <v>3671712</v>
      </c>
      <c r="Z19" s="92">
        <v>139432817</v>
      </c>
      <c r="AA19" s="93">
        <v>1</v>
      </c>
      <c r="AB19" s="93" t="s">
        <v>188</v>
      </c>
      <c r="AC19" s="94">
        <v>2045</v>
      </c>
      <c r="AD19" s="95" t="s">
        <v>102</v>
      </c>
      <c r="AE19" s="92">
        <v>522.4</v>
      </c>
      <c r="AF19" s="92">
        <v>1217.5999999999999</v>
      </c>
      <c r="AG19" s="92">
        <v>1564.8</v>
      </c>
      <c r="AH19" s="92">
        <v>1564.8</v>
      </c>
      <c r="AI19" s="92">
        <v>522.4</v>
      </c>
      <c r="AJ19" s="92">
        <v>1217.5999999999999</v>
      </c>
      <c r="AK19" s="92">
        <v>1564.8</v>
      </c>
      <c r="AL19" s="92">
        <v>1564.8</v>
      </c>
      <c r="AM19" s="92">
        <v>17747495.199999999</v>
      </c>
      <c r="AN19" s="92">
        <v>52041441.599999994</v>
      </c>
      <c r="AO19" s="92">
        <v>35816707.199999996</v>
      </c>
      <c r="AP19" s="92">
        <v>2854195.1999999997</v>
      </c>
      <c r="AQ19" s="92">
        <v>108459839.2</v>
      </c>
      <c r="AR19" s="96">
        <v>30972977.799999997</v>
      </c>
      <c r="AS19" s="97">
        <v>0.22213549483117734</v>
      </c>
    </row>
    <row r="20" spans="1:45" x14ac:dyDescent="0.2">
      <c r="A20" s="85">
        <v>8</v>
      </c>
      <c r="B20" s="86" t="s">
        <v>201</v>
      </c>
      <c r="C20" s="86" t="s">
        <v>202</v>
      </c>
      <c r="D20" s="87" t="s">
        <v>103</v>
      </c>
      <c r="E20" s="88">
        <v>115</v>
      </c>
      <c r="F20" s="87" t="s">
        <v>104</v>
      </c>
      <c r="G20" s="88">
        <v>8</v>
      </c>
      <c r="H20" s="89">
        <v>32789</v>
      </c>
      <c r="I20" s="89">
        <v>41250</v>
      </c>
      <c r="J20" s="89">
        <v>22093</v>
      </c>
      <c r="K20" s="89">
        <v>1761</v>
      </c>
      <c r="L20" s="89">
        <v>97893</v>
      </c>
      <c r="M20" s="90">
        <v>32789</v>
      </c>
      <c r="N20" s="90">
        <v>41250</v>
      </c>
      <c r="O20" s="90">
        <v>22093</v>
      </c>
      <c r="P20" s="90">
        <v>1761</v>
      </c>
      <c r="Q20" s="91">
        <v>97893</v>
      </c>
      <c r="R20" s="92">
        <v>671</v>
      </c>
      <c r="S20" s="92">
        <v>1565</v>
      </c>
      <c r="T20" s="92">
        <v>2013</v>
      </c>
      <c r="U20" s="92">
        <v>2013</v>
      </c>
      <c r="V20" s="92">
        <v>22001419</v>
      </c>
      <c r="W20" s="92">
        <v>64556250</v>
      </c>
      <c r="X20" s="92">
        <v>44473209</v>
      </c>
      <c r="Y20" s="92">
        <v>3544893</v>
      </c>
      <c r="Z20" s="92">
        <v>134575771</v>
      </c>
      <c r="AA20" s="93">
        <v>1</v>
      </c>
      <c r="AB20" s="93" t="s">
        <v>188</v>
      </c>
      <c r="AC20" s="94">
        <v>2045</v>
      </c>
      <c r="AD20" s="95" t="s">
        <v>102</v>
      </c>
      <c r="AE20" s="92">
        <v>522.4</v>
      </c>
      <c r="AF20" s="92">
        <v>1217.5999999999999</v>
      </c>
      <c r="AG20" s="92">
        <v>1564.8</v>
      </c>
      <c r="AH20" s="92">
        <v>1564.8</v>
      </c>
      <c r="AI20" s="92">
        <v>522.4</v>
      </c>
      <c r="AJ20" s="92">
        <v>1217.5999999999999</v>
      </c>
      <c r="AK20" s="92">
        <v>1564.8</v>
      </c>
      <c r="AL20" s="92">
        <v>1564.8</v>
      </c>
      <c r="AM20" s="92">
        <v>17128973.599999998</v>
      </c>
      <c r="AN20" s="92">
        <v>50225999.999999993</v>
      </c>
      <c r="AO20" s="92">
        <v>34571126.399999999</v>
      </c>
      <c r="AP20" s="92">
        <v>2755612.8</v>
      </c>
      <c r="AQ20" s="92">
        <v>104681712.8</v>
      </c>
      <c r="AR20" s="96">
        <v>29894058.200000003</v>
      </c>
      <c r="AS20" s="97">
        <v>0.22213551501778134</v>
      </c>
    </row>
    <row r="21" spans="1:45" x14ac:dyDescent="0.2">
      <c r="A21" s="85">
        <v>9</v>
      </c>
      <c r="B21" s="86" t="s">
        <v>203</v>
      </c>
      <c r="C21" s="86" t="s">
        <v>204</v>
      </c>
      <c r="D21" s="87" t="s">
        <v>103</v>
      </c>
      <c r="E21" s="88">
        <v>115</v>
      </c>
      <c r="F21" s="87" t="s">
        <v>104</v>
      </c>
      <c r="G21" s="88">
        <v>9</v>
      </c>
      <c r="H21" s="89">
        <v>33137</v>
      </c>
      <c r="I21" s="89">
        <v>41690</v>
      </c>
      <c r="J21" s="89">
        <v>22323</v>
      </c>
      <c r="K21" s="89">
        <v>1778</v>
      </c>
      <c r="L21" s="89">
        <v>98928</v>
      </c>
      <c r="M21" s="90">
        <v>33137</v>
      </c>
      <c r="N21" s="90">
        <v>41690</v>
      </c>
      <c r="O21" s="90">
        <v>22323</v>
      </c>
      <c r="P21" s="90">
        <v>1778</v>
      </c>
      <c r="Q21" s="91">
        <v>98928</v>
      </c>
      <c r="R21" s="92">
        <v>671</v>
      </c>
      <c r="S21" s="92">
        <v>1565</v>
      </c>
      <c r="T21" s="92">
        <v>2013</v>
      </c>
      <c r="U21" s="92">
        <v>2013</v>
      </c>
      <c r="V21" s="92">
        <v>22234927</v>
      </c>
      <c r="W21" s="92">
        <v>65244850</v>
      </c>
      <c r="X21" s="92">
        <v>44936199</v>
      </c>
      <c r="Y21" s="92">
        <v>3579114</v>
      </c>
      <c r="Z21" s="92">
        <v>135995090</v>
      </c>
      <c r="AA21" s="93">
        <v>1</v>
      </c>
      <c r="AB21" s="93" t="s">
        <v>188</v>
      </c>
      <c r="AC21" s="94">
        <v>2045</v>
      </c>
      <c r="AD21" s="95" t="s">
        <v>102</v>
      </c>
      <c r="AE21" s="92">
        <v>522.4</v>
      </c>
      <c r="AF21" s="92">
        <v>1217.5999999999999</v>
      </c>
      <c r="AG21" s="92">
        <v>1564.8</v>
      </c>
      <c r="AH21" s="92">
        <v>1564.8</v>
      </c>
      <c r="AI21" s="92">
        <v>522.4</v>
      </c>
      <c r="AJ21" s="92">
        <v>1217.5999999999999</v>
      </c>
      <c r="AK21" s="92">
        <v>1564.8</v>
      </c>
      <c r="AL21" s="92">
        <v>1564.8</v>
      </c>
      <c r="AM21" s="92">
        <v>17310768.800000001</v>
      </c>
      <c r="AN21" s="92">
        <v>50761743.999999993</v>
      </c>
      <c r="AO21" s="92">
        <v>34931030.399999999</v>
      </c>
      <c r="AP21" s="92">
        <v>2782214.4</v>
      </c>
      <c r="AQ21" s="92">
        <v>105785757.59999999</v>
      </c>
      <c r="AR21" s="96">
        <v>30209332.400000006</v>
      </c>
      <c r="AS21" s="97">
        <v>0.22213546386123209</v>
      </c>
    </row>
    <row r="22" spans="1:45" x14ac:dyDescent="0.2">
      <c r="A22" s="85">
        <v>10</v>
      </c>
      <c r="B22" s="86" t="s">
        <v>205</v>
      </c>
      <c r="C22" s="86" t="s">
        <v>206</v>
      </c>
      <c r="D22" s="87" t="s">
        <v>103</v>
      </c>
      <c r="E22" s="88">
        <v>115</v>
      </c>
      <c r="F22" s="87" t="s">
        <v>104</v>
      </c>
      <c r="G22" s="88">
        <v>10</v>
      </c>
      <c r="H22" s="89">
        <v>33184</v>
      </c>
      <c r="I22" s="89">
        <v>41756</v>
      </c>
      <c r="J22" s="89">
        <v>22360</v>
      </c>
      <c r="K22" s="89">
        <v>1783</v>
      </c>
      <c r="L22" s="89">
        <v>99083</v>
      </c>
      <c r="M22" s="90">
        <v>33184</v>
      </c>
      <c r="N22" s="90">
        <v>41756</v>
      </c>
      <c r="O22" s="90">
        <v>22360</v>
      </c>
      <c r="P22" s="90">
        <v>1783</v>
      </c>
      <c r="Q22" s="91">
        <v>99083</v>
      </c>
      <c r="R22" s="92">
        <v>671</v>
      </c>
      <c r="S22" s="92">
        <v>1565</v>
      </c>
      <c r="T22" s="92">
        <v>2013</v>
      </c>
      <c r="U22" s="92">
        <v>2013</v>
      </c>
      <c r="V22" s="92">
        <v>22266464</v>
      </c>
      <c r="W22" s="92">
        <v>65348140</v>
      </c>
      <c r="X22" s="92">
        <v>45010680</v>
      </c>
      <c r="Y22" s="92">
        <v>3589179</v>
      </c>
      <c r="Z22" s="92">
        <v>136214463</v>
      </c>
      <c r="AA22" s="93">
        <v>1</v>
      </c>
      <c r="AB22" s="93" t="s">
        <v>188</v>
      </c>
      <c r="AC22" s="94">
        <v>2045</v>
      </c>
      <c r="AD22" s="95" t="s">
        <v>102</v>
      </c>
      <c r="AE22" s="92">
        <v>522.4</v>
      </c>
      <c r="AF22" s="92">
        <v>1217.5999999999999</v>
      </c>
      <c r="AG22" s="92">
        <v>1564.8</v>
      </c>
      <c r="AH22" s="92">
        <v>1564.8</v>
      </c>
      <c r="AI22" s="92">
        <v>522.4</v>
      </c>
      <c r="AJ22" s="92">
        <v>1217.5999999999999</v>
      </c>
      <c r="AK22" s="92">
        <v>1564.8</v>
      </c>
      <c r="AL22" s="92">
        <v>1564.8</v>
      </c>
      <c r="AM22" s="92">
        <v>17335321.599999998</v>
      </c>
      <c r="AN22" s="92">
        <v>50842105.599999994</v>
      </c>
      <c r="AO22" s="92">
        <v>34988928</v>
      </c>
      <c r="AP22" s="92">
        <v>2790038.4</v>
      </c>
      <c r="AQ22" s="92">
        <v>105956393.59999999</v>
      </c>
      <c r="AR22" s="96">
        <v>30258069.400000006</v>
      </c>
      <c r="AS22" s="97">
        <v>0.22213551141041465</v>
      </c>
    </row>
    <row r="23" spans="1:45" x14ac:dyDescent="0.2">
      <c r="A23" s="85">
        <v>11</v>
      </c>
      <c r="B23" s="86" t="s">
        <v>207</v>
      </c>
      <c r="C23" s="86" t="s">
        <v>208</v>
      </c>
      <c r="D23" s="87" t="s">
        <v>103</v>
      </c>
      <c r="E23" s="88">
        <v>115</v>
      </c>
      <c r="F23" s="87" t="s">
        <v>104</v>
      </c>
      <c r="G23" s="88">
        <v>11</v>
      </c>
      <c r="H23" s="89">
        <v>32683</v>
      </c>
      <c r="I23" s="89">
        <v>41119</v>
      </c>
      <c r="J23" s="89">
        <v>22019</v>
      </c>
      <c r="K23" s="89">
        <v>1754</v>
      </c>
      <c r="L23" s="89">
        <v>97575</v>
      </c>
      <c r="M23" s="90">
        <v>32683</v>
      </c>
      <c r="N23" s="90">
        <v>41119</v>
      </c>
      <c r="O23" s="90">
        <v>22019</v>
      </c>
      <c r="P23" s="90">
        <v>1754</v>
      </c>
      <c r="Q23" s="91">
        <v>97575</v>
      </c>
      <c r="R23" s="92">
        <v>671</v>
      </c>
      <c r="S23" s="92">
        <v>1565</v>
      </c>
      <c r="T23" s="92">
        <v>2013</v>
      </c>
      <c r="U23" s="92">
        <v>2013</v>
      </c>
      <c r="V23" s="92">
        <v>21930293</v>
      </c>
      <c r="W23" s="92">
        <v>64351235</v>
      </c>
      <c r="X23" s="92">
        <v>44324247</v>
      </c>
      <c r="Y23" s="92">
        <v>3530802</v>
      </c>
      <c r="Z23" s="92">
        <v>134136577</v>
      </c>
      <c r="AA23" s="93">
        <v>1</v>
      </c>
      <c r="AB23" s="93" t="s">
        <v>188</v>
      </c>
      <c r="AC23" s="94">
        <v>2045</v>
      </c>
      <c r="AD23" s="95" t="s">
        <v>102</v>
      </c>
      <c r="AE23" s="92">
        <v>522.4</v>
      </c>
      <c r="AF23" s="92">
        <v>1217.5999999999999</v>
      </c>
      <c r="AG23" s="92">
        <v>1564.8</v>
      </c>
      <c r="AH23" s="92">
        <v>1564.8</v>
      </c>
      <c r="AI23" s="92">
        <v>522.4</v>
      </c>
      <c r="AJ23" s="92">
        <v>1217.5999999999999</v>
      </c>
      <c r="AK23" s="92">
        <v>1564.8</v>
      </c>
      <c r="AL23" s="92">
        <v>1564.8</v>
      </c>
      <c r="AM23" s="92">
        <v>17073599.199999999</v>
      </c>
      <c r="AN23" s="92">
        <v>50066494.399999999</v>
      </c>
      <c r="AO23" s="92">
        <v>34455331.199999996</v>
      </c>
      <c r="AP23" s="92">
        <v>2744659.1999999997</v>
      </c>
      <c r="AQ23" s="92">
        <v>104340083.99999999</v>
      </c>
      <c r="AR23" s="96">
        <v>29796493.000000015</v>
      </c>
      <c r="AS23" s="97">
        <v>0.22213548061540303</v>
      </c>
    </row>
    <row r="24" spans="1:45" x14ac:dyDescent="0.2">
      <c r="A24" s="85">
        <v>12</v>
      </c>
      <c r="B24" s="86" t="s">
        <v>209</v>
      </c>
      <c r="C24" s="86" t="s">
        <v>210</v>
      </c>
      <c r="D24" s="87" t="s">
        <v>103</v>
      </c>
      <c r="E24" s="88">
        <v>115</v>
      </c>
      <c r="F24" s="87" t="s">
        <v>104</v>
      </c>
      <c r="G24" s="88">
        <v>12</v>
      </c>
      <c r="H24" s="89">
        <v>35769</v>
      </c>
      <c r="I24" s="89">
        <v>44734</v>
      </c>
      <c r="J24" s="89">
        <v>23425</v>
      </c>
      <c r="K24" s="89">
        <v>1858</v>
      </c>
      <c r="L24" s="89">
        <v>105786</v>
      </c>
      <c r="M24" s="90">
        <v>35769</v>
      </c>
      <c r="N24" s="90">
        <v>44734</v>
      </c>
      <c r="O24" s="90">
        <v>23425</v>
      </c>
      <c r="P24" s="90">
        <v>1858</v>
      </c>
      <c r="Q24" s="91">
        <v>105786</v>
      </c>
      <c r="R24" s="92">
        <v>671</v>
      </c>
      <c r="S24" s="92">
        <v>1565</v>
      </c>
      <c r="T24" s="92">
        <v>2013</v>
      </c>
      <c r="U24" s="92">
        <v>2013</v>
      </c>
      <c r="V24" s="92">
        <v>24000999</v>
      </c>
      <c r="W24" s="92">
        <v>70008710</v>
      </c>
      <c r="X24" s="92">
        <v>47154525</v>
      </c>
      <c r="Y24" s="92">
        <v>3740154</v>
      </c>
      <c r="Z24" s="92">
        <v>144904388</v>
      </c>
      <c r="AA24" s="93">
        <v>1</v>
      </c>
      <c r="AB24" s="93" t="s">
        <v>188</v>
      </c>
      <c r="AC24" s="94">
        <v>2045</v>
      </c>
      <c r="AD24" s="95" t="s">
        <v>102</v>
      </c>
      <c r="AE24" s="92">
        <v>522.4</v>
      </c>
      <c r="AF24" s="92">
        <v>1217.5999999999999</v>
      </c>
      <c r="AG24" s="92">
        <v>1564.8</v>
      </c>
      <c r="AH24" s="92">
        <v>1564.8</v>
      </c>
      <c r="AI24" s="92">
        <v>522.4</v>
      </c>
      <c r="AJ24" s="92">
        <v>1217.5999999999999</v>
      </c>
      <c r="AK24" s="92">
        <v>1564.8</v>
      </c>
      <c r="AL24" s="92">
        <v>1564.8</v>
      </c>
      <c r="AM24" s="92">
        <v>18685725.599999998</v>
      </c>
      <c r="AN24" s="92">
        <v>54468118.399999999</v>
      </c>
      <c r="AO24" s="92">
        <v>36655440</v>
      </c>
      <c r="AP24" s="92">
        <v>2907398.4</v>
      </c>
      <c r="AQ24" s="92">
        <v>112716682.40000001</v>
      </c>
      <c r="AR24" s="96">
        <v>32187705.599999994</v>
      </c>
      <c r="AS24" s="97">
        <v>0.2221306479690594</v>
      </c>
    </row>
    <row r="25" spans="1:45" x14ac:dyDescent="0.2">
      <c r="A25" s="85">
        <v>13</v>
      </c>
      <c r="B25" s="86" t="s">
        <v>211</v>
      </c>
      <c r="C25" s="86" t="s">
        <v>212</v>
      </c>
      <c r="D25" s="87" t="s">
        <v>103</v>
      </c>
      <c r="E25" s="88">
        <v>115</v>
      </c>
      <c r="F25" s="87" t="s">
        <v>104</v>
      </c>
      <c r="G25" s="88">
        <v>13</v>
      </c>
      <c r="H25" s="89">
        <v>31494</v>
      </c>
      <c r="I25" s="89">
        <v>39623</v>
      </c>
      <c r="J25" s="89">
        <v>21215</v>
      </c>
      <c r="K25" s="89">
        <v>1691</v>
      </c>
      <c r="L25" s="89">
        <v>94023</v>
      </c>
      <c r="M25" s="90">
        <v>31494</v>
      </c>
      <c r="N25" s="90">
        <v>39623</v>
      </c>
      <c r="O25" s="90">
        <v>21215</v>
      </c>
      <c r="P25" s="90">
        <v>1691</v>
      </c>
      <c r="Q25" s="91">
        <v>94023</v>
      </c>
      <c r="R25" s="92">
        <v>671</v>
      </c>
      <c r="S25" s="92">
        <v>1565</v>
      </c>
      <c r="T25" s="92">
        <v>2013</v>
      </c>
      <c r="U25" s="92">
        <v>2013</v>
      </c>
      <c r="V25" s="92">
        <v>21132474</v>
      </c>
      <c r="W25" s="92">
        <v>62009995</v>
      </c>
      <c r="X25" s="92">
        <v>42705795</v>
      </c>
      <c r="Y25" s="92">
        <v>3403983</v>
      </c>
      <c r="Z25" s="92">
        <v>129252247</v>
      </c>
      <c r="AA25" s="93">
        <v>1</v>
      </c>
      <c r="AB25" s="93" t="s">
        <v>188</v>
      </c>
      <c r="AC25" s="94">
        <v>2045</v>
      </c>
      <c r="AD25" s="95" t="s">
        <v>102</v>
      </c>
      <c r="AE25" s="92">
        <v>522.4</v>
      </c>
      <c r="AF25" s="92">
        <v>1217.5999999999999</v>
      </c>
      <c r="AG25" s="92">
        <v>1564.8</v>
      </c>
      <c r="AH25" s="92">
        <v>1564.8</v>
      </c>
      <c r="AI25" s="92">
        <v>522.4</v>
      </c>
      <c r="AJ25" s="92">
        <v>1217.5999999999999</v>
      </c>
      <c r="AK25" s="92">
        <v>1564.8</v>
      </c>
      <c r="AL25" s="92">
        <v>1564.8</v>
      </c>
      <c r="AM25" s="92">
        <v>16452465.6</v>
      </c>
      <c r="AN25" s="92">
        <v>48244964.799999997</v>
      </c>
      <c r="AO25" s="92">
        <v>33197232</v>
      </c>
      <c r="AP25" s="92">
        <v>2646076.7999999998</v>
      </c>
      <c r="AQ25" s="92">
        <v>100540739.2</v>
      </c>
      <c r="AR25" s="96">
        <v>28711507.799999997</v>
      </c>
      <c r="AS25" s="97">
        <v>0.22213546353279257</v>
      </c>
    </row>
    <row r="26" spans="1:45" x14ac:dyDescent="0.2">
      <c r="A26" s="85">
        <v>14</v>
      </c>
      <c r="B26" s="86" t="s">
        <v>213</v>
      </c>
      <c r="C26" s="86" t="s">
        <v>214</v>
      </c>
      <c r="D26" s="87" t="s">
        <v>103</v>
      </c>
      <c r="E26" s="88">
        <v>115</v>
      </c>
      <c r="F26" s="87" t="s">
        <v>104</v>
      </c>
      <c r="G26" s="88">
        <v>14</v>
      </c>
      <c r="H26" s="89">
        <v>31207</v>
      </c>
      <c r="I26" s="89">
        <v>39264</v>
      </c>
      <c r="J26" s="89">
        <v>21025</v>
      </c>
      <c r="K26" s="89">
        <v>1677</v>
      </c>
      <c r="L26" s="89">
        <v>93173</v>
      </c>
      <c r="M26" s="90">
        <v>31207</v>
      </c>
      <c r="N26" s="90">
        <v>39264</v>
      </c>
      <c r="O26" s="90">
        <v>21025</v>
      </c>
      <c r="P26" s="90">
        <v>1677</v>
      </c>
      <c r="Q26" s="91">
        <v>93173</v>
      </c>
      <c r="R26" s="92">
        <v>671</v>
      </c>
      <c r="S26" s="92">
        <v>1565</v>
      </c>
      <c r="T26" s="92">
        <v>2013</v>
      </c>
      <c r="U26" s="92">
        <v>2013</v>
      </c>
      <c r="V26" s="92">
        <v>20939897</v>
      </c>
      <c r="W26" s="92">
        <v>61448160</v>
      </c>
      <c r="X26" s="92">
        <v>42323325</v>
      </c>
      <c r="Y26" s="92">
        <v>3375801</v>
      </c>
      <c r="Z26" s="92">
        <v>128087183</v>
      </c>
      <c r="AA26" s="93">
        <v>1</v>
      </c>
      <c r="AB26" s="93" t="s">
        <v>188</v>
      </c>
      <c r="AC26" s="94">
        <v>2045</v>
      </c>
      <c r="AD26" s="95" t="s">
        <v>102</v>
      </c>
      <c r="AE26" s="92">
        <v>522.4</v>
      </c>
      <c r="AF26" s="92">
        <v>1217.5999999999999</v>
      </c>
      <c r="AG26" s="92">
        <v>1564.8</v>
      </c>
      <c r="AH26" s="92">
        <v>1564.8</v>
      </c>
      <c r="AI26" s="92">
        <v>522.4</v>
      </c>
      <c r="AJ26" s="92">
        <v>1217.5999999999999</v>
      </c>
      <c r="AK26" s="92">
        <v>1564.8</v>
      </c>
      <c r="AL26" s="92">
        <v>1564.8</v>
      </c>
      <c r="AM26" s="92">
        <v>16302536.799999999</v>
      </c>
      <c r="AN26" s="92">
        <v>47807846.399999999</v>
      </c>
      <c r="AO26" s="92">
        <v>32899920</v>
      </c>
      <c r="AP26" s="92">
        <v>2624169.6</v>
      </c>
      <c r="AQ26" s="92">
        <v>99634472.799999982</v>
      </c>
      <c r="AR26" s="96">
        <v>28452710.200000018</v>
      </c>
      <c r="AS26" s="97">
        <v>0.22213549813176872</v>
      </c>
    </row>
    <row r="27" spans="1:45" x14ac:dyDescent="0.2">
      <c r="A27" s="85">
        <v>15</v>
      </c>
      <c r="B27" s="86" t="s">
        <v>215</v>
      </c>
      <c r="C27" s="86" t="s">
        <v>216</v>
      </c>
      <c r="D27" s="87" t="s">
        <v>103</v>
      </c>
      <c r="E27" s="88">
        <v>115</v>
      </c>
      <c r="F27" s="87" t="s">
        <v>104</v>
      </c>
      <c r="G27" s="88">
        <v>15</v>
      </c>
      <c r="H27" s="89">
        <v>29494</v>
      </c>
      <c r="I27" s="89">
        <v>37109</v>
      </c>
      <c r="J27" s="89">
        <v>19874</v>
      </c>
      <c r="K27" s="89">
        <v>1583</v>
      </c>
      <c r="L27" s="89">
        <v>88060</v>
      </c>
      <c r="M27" s="90">
        <v>29494</v>
      </c>
      <c r="N27" s="90">
        <v>37109</v>
      </c>
      <c r="O27" s="90">
        <v>19874</v>
      </c>
      <c r="P27" s="90">
        <v>1583</v>
      </c>
      <c r="Q27" s="91">
        <v>88060</v>
      </c>
      <c r="R27" s="92">
        <v>670</v>
      </c>
      <c r="S27" s="92">
        <v>1563</v>
      </c>
      <c r="T27" s="92">
        <v>2008</v>
      </c>
      <c r="U27" s="92">
        <v>2008</v>
      </c>
      <c r="V27" s="92">
        <v>19760980</v>
      </c>
      <c r="W27" s="92">
        <v>58001367</v>
      </c>
      <c r="X27" s="92">
        <v>39906992</v>
      </c>
      <c r="Y27" s="92">
        <v>3178664</v>
      </c>
      <c r="Z27" s="92">
        <v>120848003</v>
      </c>
      <c r="AA27" s="93">
        <v>1</v>
      </c>
      <c r="AB27" s="93" t="s">
        <v>188</v>
      </c>
      <c r="AC27" s="94">
        <v>2041</v>
      </c>
      <c r="AD27" s="95" t="s">
        <v>127</v>
      </c>
      <c r="AE27" s="92">
        <v>522.4</v>
      </c>
      <c r="AF27" s="92">
        <v>1217.5999999999999</v>
      </c>
      <c r="AG27" s="92">
        <v>1564.8</v>
      </c>
      <c r="AH27" s="92">
        <v>1564.8</v>
      </c>
      <c r="AI27" s="92">
        <v>522.4</v>
      </c>
      <c r="AJ27" s="92">
        <v>1217.5999999999999</v>
      </c>
      <c r="AK27" s="92">
        <v>1564.8</v>
      </c>
      <c r="AL27" s="92">
        <v>1564.8</v>
      </c>
      <c r="AM27" s="92">
        <v>15407665.6</v>
      </c>
      <c r="AN27" s="92">
        <v>45183918.399999999</v>
      </c>
      <c r="AO27" s="92">
        <v>31098835.199999999</v>
      </c>
      <c r="AP27" s="92">
        <v>2477078.4</v>
      </c>
      <c r="AQ27" s="92">
        <v>94167497.600000009</v>
      </c>
      <c r="AR27" s="96">
        <v>26680505.399999991</v>
      </c>
      <c r="AS27" s="97">
        <v>0.22077737933327696</v>
      </c>
    </row>
    <row r="28" spans="1:45" x14ac:dyDescent="0.2">
      <c r="A28" s="85">
        <v>16</v>
      </c>
      <c r="B28" s="86" t="s">
        <v>217</v>
      </c>
      <c r="C28" s="86" t="s">
        <v>218</v>
      </c>
      <c r="D28" s="87" t="s">
        <v>56</v>
      </c>
      <c r="E28" s="88">
        <v>94</v>
      </c>
      <c r="F28" s="87" t="s">
        <v>57</v>
      </c>
      <c r="G28" s="88">
        <v>1</v>
      </c>
      <c r="H28" s="89">
        <v>6289</v>
      </c>
      <c r="I28" s="89">
        <v>7636</v>
      </c>
      <c r="J28" s="89">
        <v>3542</v>
      </c>
      <c r="K28" s="89">
        <v>273</v>
      </c>
      <c r="L28" s="89">
        <v>17740</v>
      </c>
      <c r="M28" s="90">
        <v>6289</v>
      </c>
      <c r="N28" s="90">
        <v>7636</v>
      </c>
      <c r="O28" s="90">
        <v>3542</v>
      </c>
      <c r="P28" s="90">
        <v>273</v>
      </c>
      <c r="Q28" s="91">
        <v>17740</v>
      </c>
      <c r="R28" s="92">
        <v>510</v>
      </c>
      <c r="S28" s="92">
        <v>510</v>
      </c>
      <c r="T28" s="92">
        <v>1016</v>
      </c>
      <c r="U28" s="92">
        <v>1016</v>
      </c>
      <c r="V28" s="92">
        <v>3207390</v>
      </c>
      <c r="W28" s="92">
        <v>3894360</v>
      </c>
      <c r="X28" s="92">
        <v>3598672</v>
      </c>
      <c r="Y28" s="92">
        <v>277368</v>
      </c>
      <c r="Z28" s="92">
        <v>10977790</v>
      </c>
      <c r="AA28" s="93">
        <v>1</v>
      </c>
      <c r="AB28" s="93" t="s">
        <v>188</v>
      </c>
      <c r="AC28" s="94">
        <v>2075</v>
      </c>
      <c r="AD28" s="95" t="s">
        <v>149</v>
      </c>
      <c r="AE28" s="92">
        <v>404</v>
      </c>
      <c r="AF28" s="92">
        <v>404</v>
      </c>
      <c r="AG28" s="92">
        <v>804.8</v>
      </c>
      <c r="AH28" s="92">
        <v>804.8</v>
      </c>
      <c r="AI28" s="92">
        <v>404</v>
      </c>
      <c r="AJ28" s="92">
        <v>404</v>
      </c>
      <c r="AK28" s="92">
        <v>804.8</v>
      </c>
      <c r="AL28" s="92">
        <v>804.8</v>
      </c>
      <c r="AM28" s="92">
        <v>2540756</v>
      </c>
      <c r="AN28" s="92">
        <v>3084944</v>
      </c>
      <c r="AO28" s="92">
        <v>2850601.5999999996</v>
      </c>
      <c r="AP28" s="92">
        <v>219710.4</v>
      </c>
      <c r="AQ28" s="92">
        <v>8696012</v>
      </c>
      <c r="AR28" s="96">
        <v>2281778</v>
      </c>
      <c r="AS28" s="97">
        <v>0.20785403983861961</v>
      </c>
    </row>
    <row r="29" spans="1:45" x14ac:dyDescent="0.2">
      <c r="A29" s="85">
        <v>17</v>
      </c>
      <c r="B29" s="86" t="s">
        <v>219</v>
      </c>
      <c r="C29" s="86" t="s">
        <v>220</v>
      </c>
      <c r="D29" s="87" t="s">
        <v>56</v>
      </c>
      <c r="E29" s="88">
        <v>94</v>
      </c>
      <c r="F29" s="87" t="s">
        <v>57</v>
      </c>
      <c r="G29" s="88">
        <v>2</v>
      </c>
      <c r="H29" s="89">
        <v>6430</v>
      </c>
      <c r="I29" s="89">
        <v>7808</v>
      </c>
      <c r="J29" s="89">
        <v>3622</v>
      </c>
      <c r="K29" s="89">
        <v>279</v>
      </c>
      <c r="L29" s="89">
        <v>18139</v>
      </c>
      <c r="M29" s="90">
        <v>6430</v>
      </c>
      <c r="N29" s="90">
        <v>7808</v>
      </c>
      <c r="O29" s="90">
        <v>3622</v>
      </c>
      <c r="P29" s="90">
        <v>279</v>
      </c>
      <c r="Q29" s="91">
        <v>18139</v>
      </c>
      <c r="R29" s="92">
        <v>510</v>
      </c>
      <c r="S29" s="92">
        <v>510</v>
      </c>
      <c r="T29" s="92">
        <v>1016</v>
      </c>
      <c r="U29" s="92">
        <v>1016</v>
      </c>
      <c r="V29" s="92">
        <v>3279300</v>
      </c>
      <c r="W29" s="92">
        <v>3982080</v>
      </c>
      <c r="X29" s="92">
        <v>3679952</v>
      </c>
      <c r="Y29" s="92">
        <v>283464</v>
      </c>
      <c r="Z29" s="92">
        <v>11224796</v>
      </c>
      <c r="AA29" s="93">
        <v>1</v>
      </c>
      <c r="AB29" s="93" t="s">
        <v>188</v>
      </c>
      <c r="AC29" s="94">
        <v>2075</v>
      </c>
      <c r="AD29" s="95" t="s">
        <v>149</v>
      </c>
      <c r="AE29" s="92">
        <v>404</v>
      </c>
      <c r="AF29" s="92">
        <v>404</v>
      </c>
      <c r="AG29" s="92">
        <v>804.8</v>
      </c>
      <c r="AH29" s="92">
        <v>804.8</v>
      </c>
      <c r="AI29" s="92">
        <v>404</v>
      </c>
      <c r="AJ29" s="92">
        <v>404</v>
      </c>
      <c r="AK29" s="92">
        <v>804.8</v>
      </c>
      <c r="AL29" s="92">
        <v>804.8</v>
      </c>
      <c r="AM29" s="92">
        <v>2597720</v>
      </c>
      <c r="AN29" s="92">
        <v>3154432</v>
      </c>
      <c r="AO29" s="92">
        <v>2914985.5999999996</v>
      </c>
      <c r="AP29" s="92">
        <v>224539.19999999998</v>
      </c>
      <c r="AQ29" s="92">
        <v>8891676.7999999989</v>
      </c>
      <c r="AR29" s="96">
        <v>2333119.2000000011</v>
      </c>
      <c r="AS29" s="97">
        <v>0.20785404028723561</v>
      </c>
    </row>
    <row r="30" spans="1:45" x14ac:dyDescent="0.2">
      <c r="A30" s="85">
        <v>18</v>
      </c>
      <c r="B30" s="86" t="s">
        <v>221</v>
      </c>
      <c r="C30" s="86" t="s">
        <v>222</v>
      </c>
      <c r="D30" s="87" t="s">
        <v>56</v>
      </c>
      <c r="E30" s="88">
        <v>94</v>
      </c>
      <c r="F30" s="87" t="s">
        <v>57</v>
      </c>
      <c r="G30" s="88">
        <v>3</v>
      </c>
      <c r="H30" s="89">
        <v>6392</v>
      </c>
      <c r="I30" s="89">
        <v>7762</v>
      </c>
      <c r="J30" s="89">
        <v>3600</v>
      </c>
      <c r="K30" s="89">
        <v>277</v>
      </c>
      <c r="L30" s="89">
        <v>18031</v>
      </c>
      <c r="M30" s="90">
        <v>6392</v>
      </c>
      <c r="N30" s="90">
        <v>7762</v>
      </c>
      <c r="O30" s="90">
        <v>3600</v>
      </c>
      <c r="P30" s="90">
        <v>277</v>
      </c>
      <c r="Q30" s="91">
        <v>18031</v>
      </c>
      <c r="R30" s="92">
        <v>510</v>
      </c>
      <c r="S30" s="92">
        <v>510</v>
      </c>
      <c r="T30" s="92">
        <v>1016</v>
      </c>
      <c r="U30" s="92">
        <v>1016</v>
      </c>
      <c r="V30" s="92">
        <v>3259920</v>
      </c>
      <c r="W30" s="92">
        <v>3958620</v>
      </c>
      <c r="X30" s="92">
        <v>3657600</v>
      </c>
      <c r="Y30" s="92">
        <v>281432</v>
      </c>
      <c r="Z30" s="92">
        <v>11157572</v>
      </c>
      <c r="AA30" s="93">
        <v>1</v>
      </c>
      <c r="AB30" s="93" t="s">
        <v>188</v>
      </c>
      <c r="AC30" s="94">
        <v>2075</v>
      </c>
      <c r="AD30" s="95" t="s">
        <v>149</v>
      </c>
      <c r="AE30" s="92">
        <v>404</v>
      </c>
      <c r="AF30" s="92">
        <v>404</v>
      </c>
      <c r="AG30" s="92">
        <v>804.8</v>
      </c>
      <c r="AH30" s="92">
        <v>804.8</v>
      </c>
      <c r="AI30" s="92">
        <v>404</v>
      </c>
      <c r="AJ30" s="92">
        <v>404</v>
      </c>
      <c r="AK30" s="92">
        <v>804.8</v>
      </c>
      <c r="AL30" s="92">
        <v>804.8</v>
      </c>
      <c r="AM30" s="92">
        <v>2582368</v>
      </c>
      <c r="AN30" s="92">
        <v>3135848</v>
      </c>
      <c r="AO30" s="92">
        <v>2897280</v>
      </c>
      <c r="AP30" s="92">
        <v>222929.59999999998</v>
      </c>
      <c r="AQ30" s="92">
        <v>8838425.5999999996</v>
      </c>
      <c r="AR30" s="96">
        <v>2319146.4000000004</v>
      </c>
      <c r="AS30" s="97">
        <v>0.2078540384951135</v>
      </c>
    </row>
    <row r="31" spans="1:45" x14ac:dyDescent="0.2">
      <c r="A31" s="85">
        <v>19</v>
      </c>
      <c r="B31" s="86" t="s">
        <v>223</v>
      </c>
      <c r="C31" s="86" t="s">
        <v>224</v>
      </c>
      <c r="D31" s="87" t="s">
        <v>56</v>
      </c>
      <c r="E31" s="88">
        <v>94</v>
      </c>
      <c r="F31" s="87" t="s">
        <v>57</v>
      </c>
      <c r="G31" s="88">
        <v>4</v>
      </c>
      <c r="H31" s="89">
        <v>6811</v>
      </c>
      <c r="I31" s="89">
        <v>8271</v>
      </c>
      <c r="J31" s="89">
        <v>3836</v>
      </c>
      <c r="K31" s="89">
        <v>296</v>
      </c>
      <c r="L31" s="89">
        <v>19214</v>
      </c>
      <c r="M31" s="90">
        <v>6811</v>
      </c>
      <c r="N31" s="90">
        <v>8271</v>
      </c>
      <c r="O31" s="90">
        <v>3836</v>
      </c>
      <c r="P31" s="90">
        <v>296</v>
      </c>
      <c r="Q31" s="91">
        <v>19214</v>
      </c>
      <c r="R31" s="92">
        <v>510</v>
      </c>
      <c r="S31" s="92">
        <v>510</v>
      </c>
      <c r="T31" s="92">
        <v>1016</v>
      </c>
      <c r="U31" s="92">
        <v>1016</v>
      </c>
      <c r="V31" s="92">
        <v>3473610</v>
      </c>
      <c r="W31" s="92">
        <v>4218210</v>
      </c>
      <c r="X31" s="92">
        <v>3897376</v>
      </c>
      <c r="Y31" s="92">
        <v>300736</v>
      </c>
      <c r="Z31" s="92">
        <v>11889932</v>
      </c>
      <c r="AA31" s="93">
        <v>1</v>
      </c>
      <c r="AB31" s="93" t="s">
        <v>188</v>
      </c>
      <c r="AC31" s="94">
        <v>2075</v>
      </c>
      <c r="AD31" s="95" t="s">
        <v>149</v>
      </c>
      <c r="AE31" s="92">
        <v>404</v>
      </c>
      <c r="AF31" s="92">
        <v>404</v>
      </c>
      <c r="AG31" s="92">
        <v>804.8</v>
      </c>
      <c r="AH31" s="92">
        <v>804.8</v>
      </c>
      <c r="AI31" s="92">
        <v>404</v>
      </c>
      <c r="AJ31" s="92">
        <v>404</v>
      </c>
      <c r="AK31" s="92">
        <v>804.8</v>
      </c>
      <c r="AL31" s="92">
        <v>804.8</v>
      </c>
      <c r="AM31" s="92">
        <v>2751644</v>
      </c>
      <c r="AN31" s="92">
        <v>3341484</v>
      </c>
      <c r="AO31" s="92">
        <v>3087212.8</v>
      </c>
      <c r="AP31" s="92">
        <v>238220.79999999999</v>
      </c>
      <c r="AQ31" s="92">
        <v>9418561.6000000015</v>
      </c>
      <c r="AR31" s="96">
        <v>2471370.3999999985</v>
      </c>
      <c r="AS31" s="97">
        <v>0.20785403987171655</v>
      </c>
    </row>
    <row r="32" spans="1:45" x14ac:dyDescent="0.2">
      <c r="A32" s="85">
        <v>20</v>
      </c>
      <c r="B32" s="86" t="s">
        <v>225</v>
      </c>
      <c r="C32" s="86" t="s">
        <v>226</v>
      </c>
      <c r="D32" s="87" t="s">
        <v>56</v>
      </c>
      <c r="E32" s="88">
        <v>94</v>
      </c>
      <c r="F32" s="87" t="s">
        <v>57</v>
      </c>
      <c r="G32" s="88">
        <v>5</v>
      </c>
      <c r="H32" s="89">
        <v>6331</v>
      </c>
      <c r="I32" s="89">
        <v>7688</v>
      </c>
      <c r="J32" s="89">
        <v>3566</v>
      </c>
      <c r="K32" s="89">
        <v>275</v>
      </c>
      <c r="L32" s="89">
        <v>17860</v>
      </c>
      <c r="M32" s="90">
        <v>6331</v>
      </c>
      <c r="N32" s="90">
        <v>7688</v>
      </c>
      <c r="O32" s="90">
        <v>3566</v>
      </c>
      <c r="P32" s="90">
        <v>275</v>
      </c>
      <c r="Q32" s="91">
        <v>17860</v>
      </c>
      <c r="R32" s="92">
        <v>510</v>
      </c>
      <c r="S32" s="92">
        <v>510</v>
      </c>
      <c r="T32" s="92">
        <v>1016</v>
      </c>
      <c r="U32" s="92">
        <v>1016</v>
      </c>
      <c r="V32" s="92">
        <v>3228810</v>
      </c>
      <c r="W32" s="92">
        <v>3920880</v>
      </c>
      <c r="X32" s="92">
        <v>3623056</v>
      </c>
      <c r="Y32" s="92">
        <v>279400</v>
      </c>
      <c r="Z32" s="92">
        <v>11052146</v>
      </c>
      <c r="AA32" s="93">
        <v>1</v>
      </c>
      <c r="AB32" s="93" t="s">
        <v>188</v>
      </c>
      <c r="AC32" s="94">
        <v>2075</v>
      </c>
      <c r="AD32" s="95" t="s">
        <v>149</v>
      </c>
      <c r="AE32" s="92">
        <v>404</v>
      </c>
      <c r="AF32" s="92">
        <v>404</v>
      </c>
      <c r="AG32" s="92">
        <v>804.8</v>
      </c>
      <c r="AH32" s="92">
        <v>804.8</v>
      </c>
      <c r="AI32" s="92">
        <v>404</v>
      </c>
      <c r="AJ32" s="92">
        <v>404</v>
      </c>
      <c r="AK32" s="92">
        <v>804.8</v>
      </c>
      <c r="AL32" s="92">
        <v>804.8</v>
      </c>
      <c r="AM32" s="92">
        <v>2557724</v>
      </c>
      <c r="AN32" s="92">
        <v>3105952</v>
      </c>
      <c r="AO32" s="92">
        <v>2869916.8</v>
      </c>
      <c r="AP32" s="92">
        <v>221320</v>
      </c>
      <c r="AQ32" s="92">
        <v>8754912.8000000007</v>
      </c>
      <c r="AR32" s="96">
        <v>2297233.1999999993</v>
      </c>
      <c r="AS32" s="97">
        <v>0.20785404029226534</v>
      </c>
    </row>
    <row r="33" spans="1:45" x14ac:dyDescent="0.2">
      <c r="A33" s="85">
        <v>21</v>
      </c>
      <c r="B33" s="86" t="s">
        <v>227</v>
      </c>
      <c r="C33" s="86" t="s">
        <v>228</v>
      </c>
      <c r="D33" s="87" t="s">
        <v>56</v>
      </c>
      <c r="E33" s="88">
        <v>94</v>
      </c>
      <c r="F33" s="87" t="s">
        <v>57</v>
      </c>
      <c r="G33" s="88">
        <v>6</v>
      </c>
      <c r="H33" s="89">
        <v>6852</v>
      </c>
      <c r="I33" s="89">
        <v>8322</v>
      </c>
      <c r="J33" s="89">
        <v>3859</v>
      </c>
      <c r="K33" s="89">
        <v>298</v>
      </c>
      <c r="L33" s="89">
        <v>19331</v>
      </c>
      <c r="M33" s="90">
        <v>6852</v>
      </c>
      <c r="N33" s="90">
        <v>8322</v>
      </c>
      <c r="O33" s="90">
        <v>3859</v>
      </c>
      <c r="P33" s="90">
        <v>298</v>
      </c>
      <c r="Q33" s="91">
        <v>19331</v>
      </c>
      <c r="R33" s="92">
        <v>510</v>
      </c>
      <c r="S33" s="92">
        <v>510</v>
      </c>
      <c r="T33" s="92">
        <v>1016</v>
      </c>
      <c r="U33" s="92">
        <v>1016</v>
      </c>
      <c r="V33" s="92">
        <v>3494520</v>
      </c>
      <c r="W33" s="92">
        <v>4244220</v>
      </c>
      <c r="X33" s="92">
        <v>3920744</v>
      </c>
      <c r="Y33" s="92">
        <v>302768</v>
      </c>
      <c r="Z33" s="92">
        <v>11962252</v>
      </c>
      <c r="AA33" s="93">
        <v>1</v>
      </c>
      <c r="AB33" s="93" t="s">
        <v>188</v>
      </c>
      <c r="AC33" s="94">
        <v>2075</v>
      </c>
      <c r="AD33" s="95" t="s">
        <v>149</v>
      </c>
      <c r="AE33" s="92">
        <v>404</v>
      </c>
      <c r="AF33" s="92">
        <v>404</v>
      </c>
      <c r="AG33" s="92">
        <v>804.8</v>
      </c>
      <c r="AH33" s="92">
        <v>804.8</v>
      </c>
      <c r="AI33" s="92">
        <v>404</v>
      </c>
      <c r="AJ33" s="92">
        <v>404</v>
      </c>
      <c r="AK33" s="92">
        <v>804.8</v>
      </c>
      <c r="AL33" s="92">
        <v>804.8</v>
      </c>
      <c r="AM33" s="92">
        <v>2768208</v>
      </c>
      <c r="AN33" s="92">
        <v>3362088</v>
      </c>
      <c r="AO33" s="92">
        <v>3105723.1999999997</v>
      </c>
      <c r="AP33" s="92">
        <v>239830.39999999999</v>
      </c>
      <c r="AQ33" s="92">
        <v>9475849.5999999996</v>
      </c>
      <c r="AR33" s="96">
        <v>2486402.4000000004</v>
      </c>
      <c r="AS33" s="97">
        <v>0.20785403952366163</v>
      </c>
    </row>
    <row r="34" spans="1:45" x14ac:dyDescent="0.2">
      <c r="A34" s="85">
        <v>22</v>
      </c>
      <c r="B34" s="86" t="s">
        <v>229</v>
      </c>
      <c r="C34" s="86" t="s">
        <v>230</v>
      </c>
      <c r="D34" s="87" t="s">
        <v>56</v>
      </c>
      <c r="E34" s="88">
        <v>94</v>
      </c>
      <c r="F34" s="87" t="s">
        <v>57</v>
      </c>
      <c r="G34" s="88">
        <v>7</v>
      </c>
      <c r="H34" s="89">
        <v>6998</v>
      </c>
      <c r="I34" s="89">
        <v>8498</v>
      </c>
      <c r="J34" s="89">
        <v>3941</v>
      </c>
      <c r="K34" s="89">
        <v>304</v>
      </c>
      <c r="L34" s="89">
        <v>19741</v>
      </c>
      <c r="M34" s="90">
        <v>6998</v>
      </c>
      <c r="N34" s="90">
        <v>8498</v>
      </c>
      <c r="O34" s="90">
        <v>3941</v>
      </c>
      <c r="P34" s="90">
        <v>304</v>
      </c>
      <c r="Q34" s="91">
        <v>19741</v>
      </c>
      <c r="R34" s="92">
        <v>510</v>
      </c>
      <c r="S34" s="92">
        <v>510</v>
      </c>
      <c r="T34" s="92">
        <v>1016</v>
      </c>
      <c r="U34" s="92">
        <v>1016</v>
      </c>
      <c r="V34" s="92">
        <v>3568980</v>
      </c>
      <c r="W34" s="92">
        <v>4333980</v>
      </c>
      <c r="X34" s="92">
        <v>4004056</v>
      </c>
      <c r="Y34" s="92">
        <v>308864</v>
      </c>
      <c r="Z34" s="92">
        <v>12215880</v>
      </c>
      <c r="AA34" s="93">
        <v>1</v>
      </c>
      <c r="AB34" s="93" t="s">
        <v>188</v>
      </c>
      <c r="AC34" s="94">
        <v>2075</v>
      </c>
      <c r="AD34" s="95" t="s">
        <v>149</v>
      </c>
      <c r="AE34" s="92">
        <v>404</v>
      </c>
      <c r="AF34" s="92">
        <v>404</v>
      </c>
      <c r="AG34" s="92">
        <v>804.8</v>
      </c>
      <c r="AH34" s="92">
        <v>804.8</v>
      </c>
      <c r="AI34" s="92">
        <v>404</v>
      </c>
      <c r="AJ34" s="92">
        <v>404</v>
      </c>
      <c r="AK34" s="92">
        <v>804.8</v>
      </c>
      <c r="AL34" s="92">
        <v>804.8</v>
      </c>
      <c r="AM34" s="92">
        <v>2827192</v>
      </c>
      <c r="AN34" s="92">
        <v>3433192</v>
      </c>
      <c r="AO34" s="92">
        <v>3171716.8</v>
      </c>
      <c r="AP34" s="92">
        <v>244659.19999999998</v>
      </c>
      <c r="AQ34" s="92">
        <v>9676760</v>
      </c>
      <c r="AR34" s="96">
        <v>2539120</v>
      </c>
      <c r="AS34" s="97">
        <v>0.20785403916868864</v>
      </c>
    </row>
    <row r="35" spans="1:45" x14ac:dyDescent="0.2">
      <c r="A35" s="85">
        <v>23</v>
      </c>
      <c r="B35" s="86" t="s">
        <v>231</v>
      </c>
      <c r="C35" s="86" t="s">
        <v>232</v>
      </c>
      <c r="D35" s="87" t="s">
        <v>56</v>
      </c>
      <c r="E35" s="88">
        <v>94</v>
      </c>
      <c r="F35" s="87" t="s">
        <v>57</v>
      </c>
      <c r="G35" s="88">
        <v>8</v>
      </c>
      <c r="H35" s="89">
        <v>6755</v>
      </c>
      <c r="I35" s="89">
        <v>8201</v>
      </c>
      <c r="J35" s="89">
        <v>3804</v>
      </c>
      <c r="K35" s="89">
        <v>293</v>
      </c>
      <c r="L35" s="89">
        <v>19053</v>
      </c>
      <c r="M35" s="90">
        <v>6755</v>
      </c>
      <c r="N35" s="90">
        <v>8201</v>
      </c>
      <c r="O35" s="90">
        <v>3804</v>
      </c>
      <c r="P35" s="90">
        <v>293</v>
      </c>
      <c r="Q35" s="91">
        <v>19053</v>
      </c>
      <c r="R35" s="92">
        <v>510</v>
      </c>
      <c r="S35" s="92">
        <v>510</v>
      </c>
      <c r="T35" s="92">
        <v>1016</v>
      </c>
      <c r="U35" s="92">
        <v>1016</v>
      </c>
      <c r="V35" s="92">
        <v>3445050</v>
      </c>
      <c r="W35" s="92">
        <v>4182510</v>
      </c>
      <c r="X35" s="92">
        <v>3864864</v>
      </c>
      <c r="Y35" s="92">
        <v>297688</v>
      </c>
      <c r="Z35" s="92">
        <v>11790112</v>
      </c>
      <c r="AA35" s="93">
        <v>1</v>
      </c>
      <c r="AB35" s="93" t="s">
        <v>188</v>
      </c>
      <c r="AC35" s="94">
        <v>2075</v>
      </c>
      <c r="AD35" s="95" t="s">
        <v>149</v>
      </c>
      <c r="AE35" s="92">
        <v>404</v>
      </c>
      <c r="AF35" s="92">
        <v>404</v>
      </c>
      <c r="AG35" s="92">
        <v>804.8</v>
      </c>
      <c r="AH35" s="92">
        <v>804.8</v>
      </c>
      <c r="AI35" s="92">
        <v>404</v>
      </c>
      <c r="AJ35" s="92">
        <v>404</v>
      </c>
      <c r="AK35" s="92">
        <v>804.8</v>
      </c>
      <c r="AL35" s="92">
        <v>804.8</v>
      </c>
      <c r="AM35" s="92">
        <v>2729020</v>
      </c>
      <c r="AN35" s="92">
        <v>3313204</v>
      </c>
      <c r="AO35" s="92">
        <v>3061459.1999999997</v>
      </c>
      <c r="AP35" s="92">
        <v>235806.4</v>
      </c>
      <c r="AQ35" s="92">
        <v>9339489.5999999996</v>
      </c>
      <c r="AR35" s="96">
        <v>2450622.4000000004</v>
      </c>
      <c r="AS35" s="97">
        <v>0.20785403904560026</v>
      </c>
    </row>
    <row r="36" spans="1:45" x14ac:dyDescent="0.2">
      <c r="A36" s="85">
        <v>24</v>
      </c>
      <c r="B36" s="86" t="s">
        <v>233</v>
      </c>
      <c r="C36" s="86" t="s">
        <v>234</v>
      </c>
      <c r="D36" s="87" t="s">
        <v>56</v>
      </c>
      <c r="E36" s="88">
        <v>94</v>
      </c>
      <c r="F36" s="87" t="s">
        <v>57</v>
      </c>
      <c r="G36" s="88">
        <v>9</v>
      </c>
      <c r="H36" s="89">
        <v>6826</v>
      </c>
      <c r="I36" s="89">
        <v>8289</v>
      </c>
      <c r="J36" s="89">
        <v>3844</v>
      </c>
      <c r="K36" s="89">
        <v>296</v>
      </c>
      <c r="L36" s="89">
        <v>19255</v>
      </c>
      <c r="M36" s="90">
        <v>6826</v>
      </c>
      <c r="N36" s="90">
        <v>8289</v>
      </c>
      <c r="O36" s="90">
        <v>3844</v>
      </c>
      <c r="P36" s="90">
        <v>296</v>
      </c>
      <c r="Q36" s="91">
        <v>19255</v>
      </c>
      <c r="R36" s="92">
        <v>510</v>
      </c>
      <c r="S36" s="92">
        <v>510</v>
      </c>
      <c r="T36" s="92">
        <v>1016</v>
      </c>
      <c r="U36" s="92">
        <v>1016</v>
      </c>
      <c r="V36" s="92">
        <v>3481260</v>
      </c>
      <c r="W36" s="92">
        <v>4227390</v>
      </c>
      <c r="X36" s="92">
        <v>3905504</v>
      </c>
      <c r="Y36" s="92">
        <v>300736</v>
      </c>
      <c r="Z36" s="92">
        <v>11914890</v>
      </c>
      <c r="AA36" s="93">
        <v>1</v>
      </c>
      <c r="AB36" s="93" t="s">
        <v>188</v>
      </c>
      <c r="AC36" s="94">
        <v>2075</v>
      </c>
      <c r="AD36" s="95" t="s">
        <v>149</v>
      </c>
      <c r="AE36" s="92">
        <v>404</v>
      </c>
      <c r="AF36" s="92">
        <v>404</v>
      </c>
      <c r="AG36" s="92">
        <v>804.8</v>
      </c>
      <c r="AH36" s="92">
        <v>804.8</v>
      </c>
      <c r="AI36" s="92">
        <v>404</v>
      </c>
      <c r="AJ36" s="92">
        <v>404</v>
      </c>
      <c r="AK36" s="92">
        <v>804.8</v>
      </c>
      <c r="AL36" s="92">
        <v>804.8</v>
      </c>
      <c r="AM36" s="92">
        <v>2757704</v>
      </c>
      <c r="AN36" s="92">
        <v>3348756</v>
      </c>
      <c r="AO36" s="92">
        <v>3093651.1999999997</v>
      </c>
      <c r="AP36" s="92">
        <v>238220.79999999999</v>
      </c>
      <c r="AQ36" s="92">
        <v>9438332</v>
      </c>
      <c r="AR36" s="96">
        <v>2476558</v>
      </c>
      <c r="AS36" s="97">
        <v>0.20785403809854727</v>
      </c>
    </row>
    <row r="37" spans="1:45" x14ac:dyDescent="0.2">
      <c r="A37" s="85">
        <v>25</v>
      </c>
      <c r="B37" s="86" t="s">
        <v>235</v>
      </c>
      <c r="C37" s="86" t="s">
        <v>236</v>
      </c>
      <c r="D37" s="87" t="s">
        <v>56</v>
      </c>
      <c r="E37" s="88">
        <v>94</v>
      </c>
      <c r="F37" s="87" t="s">
        <v>57</v>
      </c>
      <c r="G37" s="88">
        <v>10</v>
      </c>
      <c r="H37" s="89">
        <v>6835</v>
      </c>
      <c r="I37" s="89">
        <v>8302</v>
      </c>
      <c r="J37" s="89">
        <v>3850</v>
      </c>
      <c r="K37" s="89">
        <v>297</v>
      </c>
      <c r="L37" s="89">
        <v>19284</v>
      </c>
      <c r="M37" s="90">
        <v>6835</v>
      </c>
      <c r="N37" s="90">
        <v>8302</v>
      </c>
      <c r="O37" s="90">
        <v>3850</v>
      </c>
      <c r="P37" s="90">
        <v>297</v>
      </c>
      <c r="Q37" s="91">
        <v>19284</v>
      </c>
      <c r="R37" s="92">
        <v>510</v>
      </c>
      <c r="S37" s="92">
        <v>510</v>
      </c>
      <c r="T37" s="92">
        <v>1016</v>
      </c>
      <c r="U37" s="92">
        <v>1016</v>
      </c>
      <c r="V37" s="92">
        <v>3485850</v>
      </c>
      <c r="W37" s="92">
        <v>4234020</v>
      </c>
      <c r="X37" s="92">
        <v>3911600</v>
      </c>
      <c r="Y37" s="92">
        <v>301752</v>
      </c>
      <c r="Z37" s="92">
        <v>11933222</v>
      </c>
      <c r="AA37" s="93">
        <v>1</v>
      </c>
      <c r="AB37" s="93" t="s">
        <v>188</v>
      </c>
      <c r="AC37" s="94">
        <v>2075</v>
      </c>
      <c r="AD37" s="95" t="s">
        <v>149</v>
      </c>
      <c r="AE37" s="92">
        <v>404</v>
      </c>
      <c r="AF37" s="92">
        <v>404</v>
      </c>
      <c r="AG37" s="92">
        <v>804.8</v>
      </c>
      <c r="AH37" s="92">
        <v>804.8</v>
      </c>
      <c r="AI37" s="92">
        <v>404</v>
      </c>
      <c r="AJ37" s="92">
        <v>404</v>
      </c>
      <c r="AK37" s="92">
        <v>804.8</v>
      </c>
      <c r="AL37" s="92">
        <v>804.8</v>
      </c>
      <c r="AM37" s="92">
        <v>2761340</v>
      </c>
      <c r="AN37" s="92">
        <v>3354008</v>
      </c>
      <c r="AO37" s="92">
        <v>3098480</v>
      </c>
      <c r="AP37" s="92">
        <v>239025.59999999998</v>
      </c>
      <c r="AQ37" s="92">
        <v>9452853.5999999996</v>
      </c>
      <c r="AR37" s="96">
        <v>2480368.4000000004</v>
      </c>
      <c r="AS37" s="97">
        <v>0.20785403975556646</v>
      </c>
    </row>
    <row r="38" spans="1:45" x14ac:dyDescent="0.2">
      <c r="A38" s="85">
        <v>26</v>
      </c>
      <c r="B38" s="86" t="s">
        <v>237</v>
      </c>
      <c r="C38" s="86" t="s">
        <v>238</v>
      </c>
      <c r="D38" s="87" t="s">
        <v>56</v>
      </c>
      <c r="E38" s="88">
        <v>94</v>
      </c>
      <c r="F38" s="87" t="s">
        <v>57</v>
      </c>
      <c r="G38" s="88">
        <v>11</v>
      </c>
      <c r="H38" s="89">
        <v>6732</v>
      </c>
      <c r="I38" s="89">
        <v>8175</v>
      </c>
      <c r="J38" s="89">
        <v>3792</v>
      </c>
      <c r="K38" s="89">
        <v>292</v>
      </c>
      <c r="L38" s="89">
        <v>18991</v>
      </c>
      <c r="M38" s="90">
        <v>6732</v>
      </c>
      <c r="N38" s="90">
        <v>8175</v>
      </c>
      <c r="O38" s="90">
        <v>3792</v>
      </c>
      <c r="P38" s="90">
        <v>292</v>
      </c>
      <c r="Q38" s="91">
        <v>18991</v>
      </c>
      <c r="R38" s="92">
        <v>510</v>
      </c>
      <c r="S38" s="92">
        <v>510</v>
      </c>
      <c r="T38" s="92">
        <v>1016</v>
      </c>
      <c r="U38" s="92">
        <v>1016</v>
      </c>
      <c r="V38" s="92">
        <v>3433320</v>
      </c>
      <c r="W38" s="92">
        <v>4169250</v>
      </c>
      <c r="X38" s="92">
        <v>3852672</v>
      </c>
      <c r="Y38" s="92">
        <v>296672</v>
      </c>
      <c r="Z38" s="92">
        <v>11751914</v>
      </c>
      <c r="AA38" s="93">
        <v>1</v>
      </c>
      <c r="AB38" s="93" t="s">
        <v>188</v>
      </c>
      <c r="AC38" s="94">
        <v>2075</v>
      </c>
      <c r="AD38" s="95" t="s">
        <v>149</v>
      </c>
      <c r="AE38" s="92">
        <v>404</v>
      </c>
      <c r="AF38" s="92">
        <v>404</v>
      </c>
      <c r="AG38" s="92">
        <v>804.8</v>
      </c>
      <c r="AH38" s="92">
        <v>804.8</v>
      </c>
      <c r="AI38" s="92">
        <v>404</v>
      </c>
      <c r="AJ38" s="92">
        <v>404</v>
      </c>
      <c r="AK38" s="92">
        <v>804.8</v>
      </c>
      <c r="AL38" s="92">
        <v>804.8</v>
      </c>
      <c r="AM38" s="92">
        <v>2719728</v>
      </c>
      <c r="AN38" s="92">
        <v>3302700</v>
      </c>
      <c r="AO38" s="92">
        <v>3051801.5999999996</v>
      </c>
      <c r="AP38" s="92">
        <v>235001.59999999998</v>
      </c>
      <c r="AQ38" s="92">
        <v>9309231.1999999993</v>
      </c>
      <c r="AR38" s="96">
        <v>2442682.8000000007</v>
      </c>
      <c r="AS38" s="97">
        <v>0.2078540397759889</v>
      </c>
    </row>
    <row r="39" spans="1:45" x14ac:dyDescent="0.2">
      <c r="A39" s="85">
        <v>27</v>
      </c>
      <c r="B39" s="86" t="s">
        <v>239</v>
      </c>
      <c r="C39" s="86" t="s">
        <v>240</v>
      </c>
      <c r="D39" s="87" t="s">
        <v>56</v>
      </c>
      <c r="E39" s="88">
        <v>94</v>
      </c>
      <c r="F39" s="87" t="s">
        <v>57</v>
      </c>
      <c r="G39" s="88">
        <v>12</v>
      </c>
      <c r="H39" s="89">
        <v>6110</v>
      </c>
      <c r="I39" s="89">
        <v>7419</v>
      </c>
      <c r="J39" s="89">
        <v>3441</v>
      </c>
      <c r="K39" s="89">
        <v>265</v>
      </c>
      <c r="L39" s="89">
        <v>17235</v>
      </c>
      <c r="M39" s="90">
        <v>6110</v>
      </c>
      <c r="N39" s="90">
        <v>7419</v>
      </c>
      <c r="O39" s="90">
        <v>3441</v>
      </c>
      <c r="P39" s="90">
        <v>265</v>
      </c>
      <c r="Q39" s="91">
        <v>17235</v>
      </c>
      <c r="R39" s="92">
        <v>510</v>
      </c>
      <c r="S39" s="92">
        <v>510</v>
      </c>
      <c r="T39" s="92">
        <v>1016</v>
      </c>
      <c r="U39" s="92">
        <v>1016</v>
      </c>
      <c r="V39" s="92">
        <v>3116100</v>
      </c>
      <c r="W39" s="92">
        <v>3783690</v>
      </c>
      <c r="X39" s="92">
        <v>3496056</v>
      </c>
      <c r="Y39" s="92">
        <v>269240</v>
      </c>
      <c r="Z39" s="92">
        <v>10665086</v>
      </c>
      <c r="AA39" s="93">
        <v>1</v>
      </c>
      <c r="AB39" s="93" t="s">
        <v>188</v>
      </c>
      <c r="AC39" s="94">
        <v>2075</v>
      </c>
      <c r="AD39" s="95" t="s">
        <v>149</v>
      </c>
      <c r="AE39" s="92">
        <v>404</v>
      </c>
      <c r="AF39" s="92">
        <v>404</v>
      </c>
      <c r="AG39" s="92">
        <v>804.8</v>
      </c>
      <c r="AH39" s="92">
        <v>804.8</v>
      </c>
      <c r="AI39" s="92">
        <v>404</v>
      </c>
      <c r="AJ39" s="92">
        <v>404</v>
      </c>
      <c r="AK39" s="92">
        <v>804.8</v>
      </c>
      <c r="AL39" s="92">
        <v>804.8</v>
      </c>
      <c r="AM39" s="92">
        <v>2468440</v>
      </c>
      <c r="AN39" s="92">
        <v>2997276</v>
      </c>
      <c r="AO39" s="92">
        <v>2769316.8</v>
      </c>
      <c r="AP39" s="92">
        <v>213272</v>
      </c>
      <c r="AQ39" s="92">
        <v>8448304.8000000007</v>
      </c>
      <c r="AR39" s="96">
        <v>2216781.1999999993</v>
      </c>
      <c r="AS39" s="97">
        <v>0.20785403887038503</v>
      </c>
    </row>
    <row r="40" spans="1:45" x14ac:dyDescent="0.2">
      <c r="A40" s="85">
        <v>28</v>
      </c>
      <c r="B40" s="86" t="s">
        <v>241</v>
      </c>
      <c r="C40" s="86" t="s">
        <v>242</v>
      </c>
      <c r="D40" s="87" t="s">
        <v>56</v>
      </c>
      <c r="E40" s="88">
        <v>94</v>
      </c>
      <c r="F40" s="87" t="s">
        <v>57</v>
      </c>
      <c r="G40" s="88">
        <v>13</v>
      </c>
      <c r="H40" s="89">
        <v>6487</v>
      </c>
      <c r="I40" s="89">
        <v>7878</v>
      </c>
      <c r="J40" s="89">
        <v>3654</v>
      </c>
      <c r="K40" s="89">
        <v>282</v>
      </c>
      <c r="L40" s="89">
        <v>18301</v>
      </c>
      <c r="M40" s="90">
        <v>6487</v>
      </c>
      <c r="N40" s="90">
        <v>7878</v>
      </c>
      <c r="O40" s="90">
        <v>3654</v>
      </c>
      <c r="P40" s="90">
        <v>282</v>
      </c>
      <c r="Q40" s="91">
        <v>18301</v>
      </c>
      <c r="R40" s="92">
        <v>510</v>
      </c>
      <c r="S40" s="92">
        <v>510</v>
      </c>
      <c r="T40" s="92">
        <v>1016</v>
      </c>
      <c r="U40" s="92">
        <v>1016</v>
      </c>
      <c r="V40" s="92">
        <v>3308370</v>
      </c>
      <c r="W40" s="92">
        <v>4017780</v>
      </c>
      <c r="X40" s="92">
        <v>3712464</v>
      </c>
      <c r="Y40" s="92">
        <v>286512</v>
      </c>
      <c r="Z40" s="92">
        <v>11325126</v>
      </c>
      <c r="AA40" s="93">
        <v>1</v>
      </c>
      <c r="AB40" s="93" t="s">
        <v>188</v>
      </c>
      <c r="AC40" s="94">
        <v>2075</v>
      </c>
      <c r="AD40" s="95" t="s">
        <v>149</v>
      </c>
      <c r="AE40" s="92">
        <v>404</v>
      </c>
      <c r="AF40" s="92">
        <v>404</v>
      </c>
      <c r="AG40" s="92">
        <v>804.8</v>
      </c>
      <c r="AH40" s="92">
        <v>804.8</v>
      </c>
      <c r="AI40" s="92">
        <v>404</v>
      </c>
      <c r="AJ40" s="92">
        <v>404</v>
      </c>
      <c r="AK40" s="92">
        <v>804.8</v>
      </c>
      <c r="AL40" s="92">
        <v>804.8</v>
      </c>
      <c r="AM40" s="92">
        <v>2620748</v>
      </c>
      <c r="AN40" s="92">
        <v>3182712</v>
      </c>
      <c r="AO40" s="92">
        <v>2940739.1999999997</v>
      </c>
      <c r="AP40" s="92">
        <v>226953.59999999998</v>
      </c>
      <c r="AQ40" s="92">
        <v>8971152.7999999989</v>
      </c>
      <c r="AR40" s="96">
        <v>2353973.2000000011</v>
      </c>
      <c r="AS40" s="97">
        <v>0.20785404065261623</v>
      </c>
    </row>
    <row r="41" spans="1:45" x14ac:dyDescent="0.2">
      <c r="A41" s="85">
        <v>29</v>
      </c>
      <c r="B41" s="86" t="s">
        <v>243</v>
      </c>
      <c r="C41" s="86" t="s">
        <v>244</v>
      </c>
      <c r="D41" s="87" t="s">
        <v>56</v>
      </c>
      <c r="E41" s="88">
        <v>94</v>
      </c>
      <c r="F41" s="87" t="s">
        <v>57</v>
      </c>
      <c r="G41" s="88">
        <v>14</v>
      </c>
      <c r="H41" s="89">
        <v>6428</v>
      </c>
      <c r="I41" s="89">
        <v>7806</v>
      </c>
      <c r="J41" s="89">
        <v>3621</v>
      </c>
      <c r="K41" s="89">
        <v>279</v>
      </c>
      <c r="L41" s="89">
        <v>18134</v>
      </c>
      <c r="M41" s="90">
        <v>6428</v>
      </c>
      <c r="N41" s="90">
        <v>7806</v>
      </c>
      <c r="O41" s="90">
        <v>3621</v>
      </c>
      <c r="P41" s="90">
        <v>279</v>
      </c>
      <c r="Q41" s="91">
        <v>18134</v>
      </c>
      <c r="R41" s="92">
        <v>510</v>
      </c>
      <c r="S41" s="92">
        <v>510</v>
      </c>
      <c r="T41" s="92">
        <v>1016</v>
      </c>
      <c r="U41" s="92">
        <v>1016</v>
      </c>
      <c r="V41" s="92">
        <v>3278280</v>
      </c>
      <c r="W41" s="92">
        <v>3981060</v>
      </c>
      <c r="X41" s="92">
        <v>3678936</v>
      </c>
      <c r="Y41" s="92">
        <v>283464</v>
      </c>
      <c r="Z41" s="92">
        <v>11221740</v>
      </c>
      <c r="AA41" s="93">
        <v>1</v>
      </c>
      <c r="AB41" s="93" t="s">
        <v>188</v>
      </c>
      <c r="AC41" s="94">
        <v>2075</v>
      </c>
      <c r="AD41" s="95" t="s">
        <v>149</v>
      </c>
      <c r="AE41" s="92">
        <v>404</v>
      </c>
      <c r="AF41" s="92">
        <v>404</v>
      </c>
      <c r="AG41" s="92">
        <v>804.8</v>
      </c>
      <c r="AH41" s="92">
        <v>804.8</v>
      </c>
      <c r="AI41" s="92">
        <v>404</v>
      </c>
      <c r="AJ41" s="92">
        <v>404</v>
      </c>
      <c r="AK41" s="92">
        <v>804.8</v>
      </c>
      <c r="AL41" s="92">
        <v>804.8</v>
      </c>
      <c r="AM41" s="92">
        <v>2596912</v>
      </c>
      <c r="AN41" s="92">
        <v>3153624</v>
      </c>
      <c r="AO41" s="92">
        <v>2914180.8</v>
      </c>
      <c r="AP41" s="92">
        <v>224539.19999999998</v>
      </c>
      <c r="AQ41" s="92">
        <v>8889256</v>
      </c>
      <c r="AR41" s="96">
        <v>2332484</v>
      </c>
      <c r="AS41" s="97">
        <v>0.20785404046074851</v>
      </c>
    </row>
    <row r="42" spans="1:45" x14ac:dyDescent="0.2">
      <c r="A42" s="85">
        <v>30</v>
      </c>
      <c r="B42" s="86" t="s">
        <v>245</v>
      </c>
      <c r="C42" s="86" t="s">
        <v>246</v>
      </c>
      <c r="D42" s="87" t="s">
        <v>56</v>
      </c>
      <c r="E42" s="88">
        <v>94</v>
      </c>
      <c r="F42" s="87" t="s">
        <v>57</v>
      </c>
      <c r="G42" s="88">
        <v>15</v>
      </c>
      <c r="H42" s="89">
        <v>6076</v>
      </c>
      <c r="I42" s="89">
        <v>7376</v>
      </c>
      <c r="J42" s="89">
        <v>3422</v>
      </c>
      <c r="K42" s="89">
        <v>265</v>
      </c>
      <c r="L42" s="89">
        <v>17139</v>
      </c>
      <c r="M42" s="90">
        <v>6076</v>
      </c>
      <c r="N42" s="90">
        <v>7376</v>
      </c>
      <c r="O42" s="90">
        <v>3422</v>
      </c>
      <c r="P42" s="90">
        <v>265</v>
      </c>
      <c r="Q42" s="91">
        <v>17139</v>
      </c>
      <c r="R42" s="92">
        <v>510</v>
      </c>
      <c r="S42" s="92">
        <v>510</v>
      </c>
      <c r="T42" s="92">
        <v>1016</v>
      </c>
      <c r="U42" s="92">
        <v>1016</v>
      </c>
      <c r="V42" s="92">
        <v>3098760</v>
      </c>
      <c r="W42" s="92">
        <v>3761760</v>
      </c>
      <c r="X42" s="92">
        <v>3476752</v>
      </c>
      <c r="Y42" s="92">
        <v>269240</v>
      </c>
      <c r="Z42" s="92">
        <v>10606512</v>
      </c>
      <c r="AA42" s="93">
        <v>1</v>
      </c>
      <c r="AB42" s="93" t="s">
        <v>188</v>
      </c>
      <c r="AC42" s="94">
        <v>2075</v>
      </c>
      <c r="AD42" s="95" t="s">
        <v>149</v>
      </c>
      <c r="AE42" s="92">
        <v>404</v>
      </c>
      <c r="AF42" s="92">
        <v>404</v>
      </c>
      <c r="AG42" s="92">
        <v>804.8</v>
      </c>
      <c r="AH42" s="92">
        <v>804.8</v>
      </c>
      <c r="AI42" s="92">
        <v>404</v>
      </c>
      <c r="AJ42" s="92">
        <v>404</v>
      </c>
      <c r="AK42" s="92">
        <v>804.8</v>
      </c>
      <c r="AL42" s="92">
        <v>804.8</v>
      </c>
      <c r="AM42" s="92">
        <v>2454704</v>
      </c>
      <c r="AN42" s="92">
        <v>2979904</v>
      </c>
      <c r="AO42" s="92">
        <v>2754025.5999999996</v>
      </c>
      <c r="AP42" s="92">
        <v>213272</v>
      </c>
      <c r="AQ42" s="92">
        <v>8401905.5999999996</v>
      </c>
      <c r="AR42" s="96">
        <v>2204606.4000000004</v>
      </c>
      <c r="AS42" s="97">
        <v>0.20785404287479242</v>
      </c>
    </row>
    <row r="43" spans="1:45" x14ac:dyDescent="0.2">
      <c r="A43" s="85">
        <v>31</v>
      </c>
      <c r="B43" s="86" t="s">
        <v>247</v>
      </c>
      <c r="C43" s="86" t="s">
        <v>248</v>
      </c>
      <c r="D43" s="87" t="s">
        <v>56</v>
      </c>
      <c r="E43" s="88">
        <v>118</v>
      </c>
      <c r="F43" s="87" t="s">
        <v>59</v>
      </c>
      <c r="G43" s="88">
        <v>1</v>
      </c>
      <c r="H43" s="89">
        <v>6696</v>
      </c>
      <c r="I43" s="89">
        <v>8192</v>
      </c>
      <c r="J43" s="89">
        <v>4369</v>
      </c>
      <c r="K43" s="89">
        <v>273</v>
      </c>
      <c r="L43" s="89">
        <v>19530</v>
      </c>
      <c r="M43" s="90">
        <v>6696</v>
      </c>
      <c r="N43" s="90">
        <v>8192</v>
      </c>
      <c r="O43" s="90">
        <v>4369</v>
      </c>
      <c r="P43" s="90">
        <v>273</v>
      </c>
      <c r="Q43" s="91">
        <v>19530</v>
      </c>
      <c r="R43" s="92">
        <v>735</v>
      </c>
      <c r="S43" s="92">
        <v>979</v>
      </c>
      <c r="T43" s="92">
        <v>1305</v>
      </c>
      <c r="U43" s="92">
        <v>1305</v>
      </c>
      <c r="V43" s="92">
        <v>4921560</v>
      </c>
      <c r="W43" s="92">
        <v>8019968</v>
      </c>
      <c r="X43" s="92">
        <v>5701545</v>
      </c>
      <c r="Y43" s="92">
        <v>356265</v>
      </c>
      <c r="Z43" s="92">
        <v>18999338</v>
      </c>
      <c r="AA43" s="93">
        <v>1</v>
      </c>
      <c r="AB43" s="93" t="s">
        <v>188</v>
      </c>
      <c r="AC43" s="94">
        <v>2087</v>
      </c>
      <c r="AD43" s="95" t="s">
        <v>55</v>
      </c>
      <c r="AE43" s="92">
        <v>588</v>
      </c>
      <c r="AF43" s="92">
        <v>783.2</v>
      </c>
      <c r="AG43" s="92">
        <v>1044</v>
      </c>
      <c r="AH43" s="92">
        <v>1044</v>
      </c>
      <c r="AI43" s="92">
        <v>588</v>
      </c>
      <c r="AJ43" s="92">
        <v>783.2</v>
      </c>
      <c r="AK43" s="92">
        <v>1044</v>
      </c>
      <c r="AL43" s="92">
        <v>1044</v>
      </c>
      <c r="AM43" s="92">
        <v>3937248</v>
      </c>
      <c r="AN43" s="92">
        <v>6415974.4000000004</v>
      </c>
      <c r="AO43" s="92">
        <v>4561236</v>
      </c>
      <c r="AP43" s="92">
        <v>285012</v>
      </c>
      <c r="AQ43" s="92">
        <v>15199470.4</v>
      </c>
      <c r="AR43" s="96">
        <v>3799867.5999999996</v>
      </c>
      <c r="AS43" s="97">
        <v>0.19999999999999998</v>
      </c>
    </row>
    <row r="44" spans="1:45" x14ac:dyDescent="0.2">
      <c r="A44" s="85">
        <v>32</v>
      </c>
      <c r="B44" s="86" t="s">
        <v>249</v>
      </c>
      <c r="C44" s="86" t="s">
        <v>250</v>
      </c>
      <c r="D44" s="87" t="s">
        <v>56</v>
      </c>
      <c r="E44" s="88">
        <v>118</v>
      </c>
      <c r="F44" s="87" t="s">
        <v>59</v>
      </c>
      <c r="G44" s="88">
        <v>2</v>
      </c>
      <c r="H44" s="89">
        <v>6847</v>
      </c>
      <c r="I44" s="89">
        <v>8377</v>
      </c>
      <c r="J44" s="89">
        <v>4468</v>
      </c>
      <c r="K44" s="89">
        <v>279</v>
      </c>
      <c r="L44" s="89">
        <v>19971</v>
      </c>
      <c r="M44" s="90">
        <v>6847</v>
      </c>
      <c r="N44" s="90">
        <v>8377</v>
      </c>
      <c r="O44" s="90">
        <v>4468</v>
      </c>
      <c r="P44" s="90">
        <v>279</v>
      </c>
      <c r="Q44" s="91">
        <v>19971</v>
      </c>
      <c r="R44" s="92">
        <v>735</v>
      </c>
      <c r="S44" s="92">
        <v>979</v>
      </c>
      <c r="T44" s="92">
        <v>1305</v>
      </c>
      <c r="U44" s="92">
        <v>1305</v>
      </c>
      <c r="V44" s="92">
        <v>5032545</v>
      </c>
      <c r="W44" s="92">
        <v>8201083</v>
      </c>
      <c r="X44" s="92">
        <v>5830740</v>
      </c>
      <c r="Y44" s="92">
        <v>364095</v>
      </c>
      <c r="Z44" s="92">
        <v>19428463</v>
      </c>
      <c r="AA44" s="93">
        <v>1</v>
      </c>
      <c r="AB44" s="93" t="s">
        <v>188</v>
      </c>
      <c r="AC44" s="94">
        <v>2087</v>
      </c>
      <c r="AD44" s="95" t="s">
        <v>55</v>
      </c>
      <c r="AE44" s="92">
        <v>588</v>
      </c>
      <c r="AF44" s="92">
        <v>783.2</v>
      </c>
      <c r="AG44" s="92">
        <v>1044</v>
      </c>
      <c r="AH44" s="92">
        <v>1044</v>
      </c>
      <c r="AI44" s="92">
        <v>588</v>
      </c>
      <c r="AJ44" s="92">
        <v>783.2</v>
      </c>
      <c r="AK44" s="92">
        <v>1044</v>
      </c>
      <c r="AL44" s="92">
        <v>1044</v>
      </c>
      <c r="AM44" s="92">
        <v>4026036</v>
      </c>
      <c r="AN44" s="92">
        <v>6560866.4000000004</v>
      </c>
      <c r="AO44" s="92">
        <v>4664592</v>
      </c>
      <c r="AP44" s="92">
        <v>291276</v>
      </c>
      <c r="AQ44" s="92">
        <v>15542770.4</v>
      </c>
      <c r="AR44" s="96">
        <v>3885692.5999999996</v>
      </c>
      <c r="AS44" s="97">
        <v>0.19999999999999998</v>
      </c>
    </row>
    <row r="45" spans="1:45" x14ac:dyDescent="0.2">
      <c r="A45" s="85">
        <v>33</v>
      </c>
      <c r="B45" s="86" t="s">
        <v>251</v>
      </c>
      <c r="C45" s="86" t="s">
        <v>252</v>
      </c>
      <c r="D45" s="87" t="s">
        <v>56</v>
      </c>
      <c r="E45" s="88">
        <v>118</v>
      </c>
      <c r="F45" s="87" t="s">
        <v>59</v>
      </c>
      <c r="G45" s="88">
        <v>3</v>
      </c>
      <c r="H45" s="89">
        <v>6806</v>
      </c>
      <c r="I45" s="89">
        <v>8327</v>
      </c>
      <c r="J45" s="89">
        <v>4441</v>
      </c>
      <c r="K45" s="89">
        <v>277</v>
      </c>
      <c r="L45" s="89">
        <v>19851</v>
      </c>
      <c r="M45" s="90">
        <v>6806</v>
      </c>
      <c r="N45" s="90">
        <v>8327</v>
      </c>
      <c r="O45" s="90">
        <v>4441</v>
      </c>
      <c r="P45" s="90">
        <v>277</v>
      </c>
      <c r="Q45" s="91">
        <v>19851</v>
      </c>
      <c r="R45" s="92">
        <v>735</v>
      </c>
      <c r="S45" s="92">
        <v>979</v>
      </c>
      <c r="T45" s="92">
        <v>1305</v>
      </c>
      <c r="U45" s="92">
        <v>1305</v>
      </c>
      <c r="V45" s="92">
        <v>5002410</v>
      </c>
      <c r="W45" s="92">
        <v>8152133</v>
      </c>
      <c r="X45" s="92">
        <v>5795505</v>
      </c>
      <c r="Y45" s="92">
        <v>361485</v>
      </c>
      <c r="Z45" s="92">
        <v>19311533</v>
      </c>
      <c r="AA45" s="93">
        <v>1</v>
      </c>
      <c r="AB45" s="93" t="s">
        <v>188</v>
      </c>
      <c r="AC45" s="94">
        <v>2087</v>
      </c>
      <c r="AD45" s="95" t="s">
        <v>55</v>
      </c>
      <c r="AE45" s="92">
        <v>588</v>
      </c>
      <c r="AF45" s="92">
        <v>783.2</v>
      </c>
      <c r="AG45" s="92">
        <v>1044</v>
      </c>
      <c r="AH45" s="92">
        <v>1044</v>
      </c>
      <c r="AI45" s="92">
        <v>588</v>
      </c>
      <c r="AJ45" s="92">
        <v>783.2</v>
      </c>
      <c r="AK45" s="92">
        <v>1044</v>
      </c>
      <c r="AL45" s="92">
        <v>1044</v>
      </c>
      <c r="AM45" s="92">
        <v>4001928</v>
      </c>
      <c r="AN45" s="92">
        <v>6521706.4000000004</v>
      </c>
      <c r="AO45" s="92">
        <v>4636404</v>
      </c>
      <c r="AP45" s="92">
        <v>289188</v>
      </c>
      <c r="AQ45" s="92">
        <v>15449226.4</v>
      </c>
      <c r="AR45" s="96">
        <v>3862306.5999999996</v>
      </c>
      <c r="AS45" s="97">
        <v>0.19999999999999998</v>
      </c>
    </row>
    <row r="46" spans="1:45" x14ac:dyDescent="0.2">
      <c r="A46" s="85">
        <v>34</v>
      </c>
      <c r="B46" s="86" t="s">
        <v>253</v>
      </c>
      <c r="C46" s="86" t="s">
        <v>254</v>
      </c>
      <c r="D46" s="87" t="s">
        <v>56</v>
      </c>
      <c r="E46" s="88">
        <v>118</v>
      </c>
      <c r="F46" s="87" t="s">
        <v>59</v>
      </c>
      <c r="G46" s="88">
        <v>4</v>
      </c>
      <c r="H46" s="89">
        <v>7252</v>
      </c>
      <c r="I46" s="89">
        <v>8871</v>
      </c>
      <c r="J46" s="89">
        <v>4731</v>
      </c>
      <c r="K46" s="89">
        <v>296</v>
      </c>
      <c r="L46" s="89">
        <v>21150</v>
      </c>
      <c r="M46" s="90">
        <v>7252</v>
      </c>
      <c r="N46" s="90">
        <v>8871</v>
      </c>
      <c r="O46" s="90">
        <v>4731</v>
      </c>
      <c r="P46" s="90">
        <v>296</v>
      </c>
      <c r="Q46" s="91">
        <v>21150</v>
      </c>
      <c r="R46" s="92">
        <v>735</v>
      </c>
      <c r="S46" s="92">
        <v>979</v>
      </c>
      <c r="T46" s="92">
        <v>1305</v>
      </c>
      <c r="U46" s="92">
        <v>1305</v>
      </c>
      <c r="V46" s="92">
        <v>5330220</v>
      </c>
      <c r="W46" s="92">
        <v>8684709</v>
      </c>
      <c r="X46" s="92">
        <v>6173955</v>
      </c>
      <c r="Y46" s="92">
        <v>386280</v>
      </c>
      <c r="Z46" s="92">
        <v>20575164</v>
      </c>
      <c r="AA46" s="93">
        <v>1</v>
      </c>
      <c r="AB46" s="93" t="s">
        <v>188</v>
      </c>
      <c r="AC46" s="94">
        <v>2087</v>
      </c>
      <c r="AD46" s="95" t="s">
        <v>55</v>
      </c>
      <c r="AE46" s="92">
        <v>588</v>
      </c>
      <c r="AF46" s="92">
        <v>783.2</v>
      </c>
      <c r="AG46" s="92">
        <v>1044</v>
      </c>
      <c r="AH46" s="92">
        <v>1044</v>
      </c>
      <c r="AI46" s="92">
        <v>588</v>
      </c>
      <c r="AJ46" s="92">
        <v>783.2</v>
      </c>
      <c r="AK46" s="92">
        <v>1044</v>
      </c>
      <c r="AL46" s="92">
        <v>1044</v>
      </c>
      <c r="AM46" s="92">
        <v>4264176</v>
      </c>
      <c r="AN46" s="92">
        <v>6947767.2000000002</v>
      </c>
      <c r="AO46" s="92">
        <v>4939164</v>
      </c>
      <c r="AP46" s="92">
        <v>309024</v>
      </c>
      <c r="AQ46" s="92">
        <v>16460131.199999999</v>
      </c>
      <c r="AR46" s="96">
        <v>4115032.8000000007</v>
      </c>
      <c r="AS46" s="97">
        <v>0.20000000000000004</v>
      </c>
    </row>
    <row r="47" spans="1:45" x14ac:dyDescent="0.2">
      <c r="A47" s="85">
        <v>35</v>
      </c>
      <c r="B47" s="86" t="s">
        <v>255</v>
      </c>
      <c r="C47" s="86" t="s">
        <v>256</v>
      </c>
      <c r="D47" s="87" t="s">
        <v>56</v>
      </c>
      <c r="E47" s="88">
        <v>118</v>
      </c>
      <c r="F47" s="87" t="s">
        <v>59</v>
      </c>
      <c r="G47" s="88">
        <v>5</v>
      </c>
      <c r="H47" s="89">
        <v>6741</v>
      </c>
      <c r="I47" s="89">
        <v>8248</v>
      </c>
      <c r="J47" s="89">
        <v>4399</v>
      </c>
      <c r="K47" s="89">
        <v>275</v>
      </c>
      <c r="L47" s="89">
        <v>19663</v>
      </c>
      <c r="M47" s="90">
        <v>6741</v>
      </c>
      <c r="N47" s="90">
        <v>8248</v>
      </c>
      <c r="O47" s="90">
        <v>4399</v>
      </c>
      <c r="P47" s="90">
        <v>275</v>
      </c>
      <c r="Q47" s="91">
        <v>19663</v>
      </c>
      <c r="R47" s="92">
        <v>735</v>
      </c>
      <c r="S47" s="92">
        <v>979</v>
      </c>
      <c r="T47" s="92">
        <v>1305</v>
      </c>
      <c r="U47" s="92">
        <v>1305</v>
      </c>
      <c r="V47" s="92">
        <v>4954635</v>
      </c>
      <c r="W47" s="92">
        <v>8074792</v>
      </c>
      <c r="X47" s="92">
        <v>5740695</v>
      </c>
      <c r="Y47" s="92">
        <v>358875</v>
      </c>
      <c r="Z47" s="92">
        <v>19128997</v>
      </c>
      <c r="AA47" s="93">
        <v>1</v>
      </c>
      <c r="AB47" s="93" t="s">
        <v>188</v>
      </c>
      <c r="AC47" s="94">
        <v>2087</v>
      </c>
      <c r="AD47" s="95" t="s">
        <v>55</v>
      </c>
      <c r="AE47" s="92">
        <v>588</v>
      </c>
      <c r="AF47" s="92">
        <v>783.2</v>
      </c>
      <c r="AG47" s="92">
        <v>1044</v>
      </c>
      <c r="AH47" s="92">
        <v>1044</v>
      </c>
      <c r="AI47" s="92">
        <v>588</v>
      </c>
      <c r="AJ47" s="92">
        <v>783.2</v>
      </c>
      <c r="AK47" s="92">
        <v>1044</v>
      </c>
      <c r="AL47" s="92">
        <v>1044</v>
      </c>
      <c r="AM47" s="92">
        <v>3963708</v>
      </c>
      <c r="AN47" s="92">
        <v>6459833.6000000006</v>
      </c>
      <c r="AO47" s="92">
        <v>4592556</v>
      </c>
      <c r="AP47" s="92">
        <v>287100</v>
      </c>
      <c r="AQ47" s="92">
        <v>15303197.600000001</v>
      </c>
      <c r="AR47" s="96">
        <v>3825799.3999999985</v>
      </c>
      <c r="AS47" s="97">
        <v>0.19999999999999993</v>
      </c>
    </row>
    <row r="48" spans="1:45" x14ac:dyDescent="0.2">
      <c r="A48" s="85">
        <v>36</v>
      </c>
      <c r="B48" s="86" t="s">
        <v>257</v>
      </c>
      <c r="C48" s="86" t="s">
        <v>258</v>
      </c>
      <c r="D48" s="87" t="s">
        <v>56</v>
      </c>
      <c r="E48" s="88">
        <v>118</v>
      </c>
      <c r="F48" s="87" t="s">
        <v>59</v>
      </c>
      <c r="G48" s="88">
        <v>6</v>
      </c>
      <c r="H48" s="89">
        <v>7296</v>
      </c>
      <c r="I48" s="89">
        <v>8928</v>
      </c>
      <c r="J48" s="89">
        <v>4760</v>
      </c>
      <c r="K48" s="89">
        <v>298</v>
      </c>
      <c r="L48" s="89">
        <v>21282</v>
      </c>
      <c r="M48" s="90">
        <v>7296</v>
      </c>
      <c r="N48" s="90">
        <v>8928</v>
      </c>
      <c r="O48" s="90">
        <v>4760</v>
      </c>
      <c r="P48" s="90">
        <v>298</v>
      </c>
      <c r="Q48" s="91">
        <v>21282</v>
      </c>
      <c r="R48" s="92">
        <v>735</v>
      </c>
      <c r="S48" s="92">
        <v>979</v>
      </c>
      <c r="T48" s="92">
        <v>1305</v>
      </c>
      <c r="U48" s="92">
        <v>1305</v>
      </c>
      <c r="V48" s="92">
        <v>5362560</v>
      </c>
      <c r="W48" s="92">
        <v>8740512</v>
      </c>
      <c r="X48" s="92">
        <v>6211800</v>
      </c>
      <c r="Y48" s="92">
        <v>388890</v>
      </c>
      <c r="Z48" s="92">
        <v>20703762</v>
      </c>
      <c r="AA48" s="93">
        <v>1</v>
      </c>
      <c r="AB48" s="93" t="s">
        <v>188</v>
      </c>
      <c r="AC48" s="94">
        <v>2087</v>
      </c>
      <c r="AD48" s="95" t="s">
        <v>55</v>
      </c>
      <c r="AE48" s="92">
        <v>588</v>
      </c>
      <c r="AF48" s="92">
        <v>783.2</v>
      </c>
      <c r="AG48" s="92">
        <v>1044</v>
      </c>
      <c r="AH48" s="92">
        <v>1044</v>
      </c>
      <c r="AI48" s="92">
        <v>588</v>
      </c>
      <c r="AJ48" s="92">
        <v>783.2</v>
      </c>
      <c r="AK48" s="92">
        <v>1044</v>
      </c>
      <c r="AL48" s="92">
        <v>1044</v>
      </c>
      <c r="AM48" s="92">
        <v>4290048</v>
      </c>
      <c r="AN48" s="92">
        <v>6992409.6000000006</v>
      </c>
      <c r="AO48" s="92">
        <v>4969440</v>
      </c>
      <c r="AP48" s="92">
        <v>311112</v>
      </c>
      <c r="AQ48" s="92">
        <v>16563009.600000001</v>
      </c>
      <c r="AR48" s="96">
        <v>4140752.3999999985</v>
      </c>
      <c r="AS48" s="97">
        <v>0.19999999999999993</v>
      </c>
    </row>
    <row r="49" spans="1:45" x14ac:dyDescent="0.2">
      <c r="A49" s="85">
        <v>37</v>
      </c>
      <c r="B49" s="86" t="s">
        <v>259</v>
      </c>
      <c r="C49" s="86" t="s">
        <v>260</v>
      </c>
      <c r="D49" s="87" t="s">
        <v>56</v>
      </c>
      <c r="E49" s="88">
        <v>118</v>
      </c>
      <c r="F49" s="87" t="s">
        <v>59</v>
      </c>
      <c r="G49" s="88">
        <v>7</v>
      </c>
      <c r="H49" s="89">
        <v>7451</v>
      </c>
      <c r="I49" s="89">
        <v>9117</v>
      </c>
      <c r="J49" s="89">
        <v>4861</v>
      </c>
      <c r="K49" s="89">
        <v>304</v>
      </c>
      <c r="L49" s="89">
        <v>21733</v>
      </c>
      <c r="M49" s="90">
        <v>7451</v>
      </c>
      <c r="N49" s="90">
        <v>9117</v>
      </c>
      <c r="O49" s="90">
        <v>4861</v>
      </c>
      <c r="P49" s="90">
        <v>304</v>
      </c>
      <c r="Q49" s="91">
        <v>21733</v>
      </c>
      <c r="R49" s="92">
        <v>735</v>
      </c>
      <c r="S49" s="92">
        <v>979</v>
      </c>
      <c r="T49" s="92">
        <v>1305</v>
      </c>
      <c r="U49" s="92">
        <v>1305</v>
      </c>
      <c r="V49" s="92">
        <v>5476485</v>
      </c>
      <c r="W49" s="92">
        <v>8925543</v>
      </c>
      <c r="X49" s="92">
        <v>6343605</v>
      </c>
      <c r="Y49" s="92">
        <v>396720</v>
      </c>
      <c r="Z49" s="92">
        <v>21142353</v>
      </c>
      <c r="AA49" s="93">
        <v>1</v>
      </c>
      <c r="AB49" s="93" t="s">
        <v>188</v>
      </c>
      <c r="AC49" s="94">
        <v>2087</v>
      </c>
      <c r="AD49" s="95" t="s">
        <v>55</v>
      </c>
      <c r="AE49" s="92">
        <v>617.4</v>
      </c>
      <c r="AF49" s="92">
        <v>822.36</v>
      </c>
      <c r="AG49" s="92">
        <v>1096.2</v>
      </c>
      <c r="AH49" s="92">
        <v>1096.2</v>
      </c>
      <c r="AI49" s="92">
        <v>617.4</v>
      </c>
      <c r="AJ49" s="92">
        <v>822.36</v>
      </c>
      <c r="AK49" s="92">
        <v>1096.2</v>
      </c>
      <c r="AL49" s="92">
        <v>1096.2</v>
      </c>
      <c r="AM49" s="92">
        <v>4600247.3999999994</v>
      </c>
      <c r="AN49" s="92">
        <v>7497456.1200000001</v>
      </c>
      <c r="AO49" s="92">
        <v>5328628.2</v>
      </c>
      <c r="AP49" s="92">
        <v>333244.79999999999</v>
      </c>
      <c r="AQ49" s="92">
        <v>17759576.52</v>
      </c>
      <c r="AR49" s="96">
        <v>3382776.4800000004</v>
      </c>
      <c r="AS49" s="97">
        <v>0.16000000000000003</v>
      </c>
    </row>
    <row r="50" spans="1:45" x14ac:dyDescent="0.2">
      <c r="A50" s="85">
        <v>38</v>
      </c>
      <c r="B50" s="86" t="s">
        <v>261</v>
      </c>
      <c r="C50" s="86" t="s">
        <v>262</v>
      </c>
      <c r="D50" s="87" t="s">
        <v>56</v>
      </c>
      <c r="E50" s="88">
        <v>118</v>
      </c>
      <c r="F50" s="87" t="s">
        <v>59</v>
      </c>
      <c r="G50" s="88">
        <v>8</v>
      </c>
      <c r="H50" s="89">
        <v>7191</v>
      </c>
      <c r="I50" s="89">
        <v>8798</v>
      </c>
      <c r="J50" s="89">
        <v>4692</v>
      </c>
      <c r="K50" s="89">
        <v>293</v>
      </c>
      <c r="L50" s="89">
        <v>20974</v>
      </c>
      <c r="M50" s="90">
        <v>7191</v>
      </c>
      <c r="N50" s="90">
        <v>8798</v>
      </c>
      <c r="O50" s="90">
        <v>4692</v>
      </c>
      <c r="P50" s="90">
        <v>293</v>
      </c>
      <c r="Q50" s="91">
        <v>20974</v>
      </c>
      <c r="R50" s="92">
        <v>735</v>
      </c>
      <c r="S50" s="92">
        <v>979</v>
      </c>
      <c r="T50" s="92">
        <v>1305</v>
      </c>
      <c r="U50" s="92">
        <v>1305</v>
      </c>
      <c r="V50" s="92">
        <v>5285385</v>
      </c>
      <c r="W50" s="92">
        <v>8613242</v>
      </c>
      <c r="X50" s="92">
        <v>6123060</v>
      </c>
      <c r="Y50" s="92">
        <v>382365</v>
      </c>
      <c r="Z50" s="92">
        <v>20404052</v>
      </c>
      <c r="AA50" s="93">
        <v>1</v>
      </c>
      <c r="AB50" s="93" t="s">
        <v>188</v>
      </c>
      <c r="AC50" s="94">
        <v>2087</v>
      </c>
      <c r="AD50" s="95" t="s">
        <v>55</v>
      </c>
      <c r="AE50" s="92">
        <v>617.4</v>
      </c>
      <c r="AF50" s="92">
        <v>822.36</v>
      </c>
      <c r="AG50" s="92">
        <v>1096.2</v>
      </c>
      <c r="AH50" s="92">
        <v>1096.2</v>
      </c>
      <c r="AI50" s="92">
        <v>617.4</v>
      </c>
      <c r="AJ50" s="92">
        <v>822.36</v>
      </c>
      <c r="AK50" s="92">
        <v>1096.2</v>
      </c>
      <c r="AL50" s="92">
        <v>1096.2</v>
      </c>
      <c r="AM50" s="92">
        <v>4439723.3999999994</v>
      </c>
      <c r="AN50" s="92">
        <v>7235123.2800000003</v>
      </c>
      <c r="AO50" s="92">
        <v>5143370.4000000004</v>
      </c>
      <c r="AP50" s="92">
        <v>321186.60000000003</v>
      </c>
      <c r="AQ50" s="92">
        <v>17139403.68</v>
      </c>
      <c r="AR50" s="96">
        <v>3264648.3200000003</v>
      </c>
      <c r="AS50" s="97">
        <v>0.16</v>
      </c>
    </row>
    <row r="51" spans="1:45" x14ac:dyDescent="0.2">
      <c r="A51" s="85">
        <v>39</v>
      </c>
      <c r="B51" s="86" t="s">
        <v>263</v>
      </c>
      <c r="C51" s="86" t="s">
        <v>264</v>
      </c>
      <c r="D51" s="87" t="s">
        <v>56</v>
      </c>
      <c r="E51" s="88">
        <v>118</v>
      </c>
      <c r="F51" s="87" t="s">
        <v>59</v>
      </c>
      <c r="G51" s="88">
        <v>9</v>
      </c>
      <c r="H51" s="89">
        <v>7268</v>
      </c>
      <c r="I51" s="89">
        <v>8893</v>
      </c>
      <c r="J51" s="89">
        <v>4742</v>
      </c>
      <c r="K51" s="89">
        <v>296</v>
      </c>
      <c r="L51" s="89">
        <v>21199</v>
      </c>
      <c r="M51" s="90">
        <v>7268</v>
      </c>
      <c r="N51" s="90">
        <v>8893</v>
      </c>
      <c r="O51" s="90">
        <v>4742</v>
      </c>
      <c r="P51" s="90">
        <v>296</v>
      </c>
      <c r="Q51" s="91">
        <v>21199</v>
      </c>
      <c r="R51" s="92">
        <v>735</v>
      </c>
      <c r="S51" s="92">
        <v>979</v>
      </c>
      <c r="T51" s="92">
        <v>1305</v>
      </c>
      <c r="U51" s="92">
        <v>1305</v>
      </c>
      <c r="V51" s="92">
        <v>5341980</v>
      </c>
      <c r="W51" s="92">
        <v>8706247</v>
      </c>
      <c r="X51" s="92">
        <v>6188310</v>
      </c>
      <c r="Y51" s="92">
        <v>386280</v>
      </c>
      <c r="Z51" s="92">
        <v>20622817</v>
      </c>
      <c r="AA51" s="93">
        <v>1</v>
      </c>
      <c r="AB51" s="93" t="s">
        <v>188</v>
      </c>
      <c r="AC51" s="94">
        <v>2087</v>
      </c>
      <c r="AD51" s="95" t="s">
        <v>55</v>
      </c>
      <c r="AE51" s="92">
        <v>617.4</v>
      </c>
      <c r="AF51" s="92">
        <v>822.36</v>
      </c>
      <c r="AG51" s="92">
        <v>1096.2</v>
      </c>
      <c r="AH51" s="92">
        <v>1096.2</v>
      </c>
      <c r="AI51" s="92">
        <v>617.4</v>
      </c>
      <c r="AJ51" s="92">
        <v>822.36</v>
      </c>
      <c r="AK51" s="92">
        <v>1096.2</v>
      </c>
      <c r="AL51" s="92">
        <v>1096.2</v>
      </c>
      <c r="AM51" s="92">
        <v>4487263.2</v>
      </c>
      <c r="AN51" s="92">
        <v>7313247.4800000004</v>
      </c>
      <c r="AO51" s="92">
        <v>5198180.4000000004</v>
      </c>
      <c r="AP51" s="92">
        <v>324475.2</v>
      </c>
      <c r="AQ51" s="92">
        <v>17323166.279999997</v>
      </c>
      <c r="AR51" s="96">
        <v>3299650.7200000025</v>
      </c>
      <c r="AS51" s="97">
        <v>0.16000000000000011</v>
      </c>
    </row>
    <row r="52" spans="1:45" x14ac:dyDescent="0.2">
      <c r="A52" s="85">
        <v>40</v>
      </c>
      <c r="B52" s="86" t="s">
        <v>265</v>
      </c>
      <c r="C52" s="86" t="s">
        <v>266</v>
      </c>
      <c r="D52" s="87" t="s">
        <v>56</v>
      </c>
      <c r="E52" s="88">
        <v>118</v>
      </c>
      <c r="F52" s="87" t="s">
        <v>59</v>
      </c>
      <c r="G52" s="88">
        <v>10</v>
      </c>
      <c r="H52" s="89">
        <v>7277</v>
      </c>
      <c r="I52" s="89">
        <v>8907</v>
      </c>
      <c r="J52" s="89">
        <v>4749</v>
      </c>
      <c r="K52" s="89">
        <v>297</v>
      </c>
      <c r="L52" s="89">
        <v>21230</v>
      </c>
      <c r="M52" s="90">
        <v>7277</v>
      </c>
      <c r="N52" s="90">
        <v>8907</v>
      </c>
      <c r="O52" s="90">
        <v>4749</v>
      </c>
      <c r="P52" s="90">
        <v>297</v>
      </c>
      <c r="Q52" s="91">
        <v>21230</v>
      </c>
      <c r="R52" s="92">
        <v>735</v>
      </c>
      <c r="S52" s="92">
        <v>979</v>
      </c>
      <c r="T52" s="92">
        <v>1305</v>
      </c>
      <c r="U52" s="92">
        <v>1305</v>
      </c>
      <c r="V52" s="92">
        <v>5348595</v>
      </c>
      <c r="W52" s="92">
        <v>8719953</v>
      </c>
      <c r="X52" s="92">
        <v>6197445</v>
      </c>
      <c r="Y52" s="92">
        <v>387585</v>
      </c>
      <c r="Z52" s="92">
        <v>20653578</v>
      </c>
      <c r="AA52" s="93">
        <v>1</v>
      </c>
      <c r="AB52" s="93" t="s">
        <v>188</v>
      </c>
      <c r="AC52" s="94">
        <v>2087</v>
      </c>
      <c r="AD52" s="95" t="s">
        <v>55</v>
      </c>
      <c r="AE52" s="92">
        <v>617.4</v>
      </c>
      <c r="AF52" s="92">
        <v>822.36</v>
      </c>
      <c r="AG52" s="92">
        <v>1096.2</v>
      </c>
      <c r="AH52" s="92">
        <v>1096.2</v>
      </c>
      <c r="AI52" s="92">
        <v>617.4</v>
      </c>
      <c r="AJ52" s="92">
        <v>822.36</v>
      </c>
      <c r="AK52" s="92">
        <v>1096.2</v>
      </c>
      <c r="AL52" s="92">
        <v>1096.2</v>
      </c>
      <c r="AM52" s="92">
        <v>4492819.8</v>
      </c>
      <c r="AN52" s="92">
        <v>7324760.5200000005</v>
      </c>
      <c r="AO52" s="92">
        <v>5205853.8</v>
      </c>
      <c r="AP52" s="92">
        <v>325571.40000000002</v>
      </c>
      <c r="AQ52" s="92">
        <v>17349005.52</v>
      </c>
      <c r="AR52" s="96">
        <v>3304572.4800000004</v>
      </c>
      <c r="AS52" s="97">
        <v>0.16000000000000003</v>
      </c>
    </row>
    <row r="53" spans="1:45" x14ac:dyDescent="0.2">
      <c r="A53" s="85">
        <v>41</v>
      </c>
      <c r="B53" s="86" t="s">
        <v>267</v>
      </c>
      <c r="C53" s="86" t="s">
        <v>268</v>
      </c>
      <c r="D53" s="87" t="s">
        <v>56</v>
      </c>
      <c r="E53" s="88">
        <v>118</v>
      </c>
      <c r="F53" s="87" t="s">
        <v>59</v>
      </c>
      <c r="G53" s="88">
        <v>11</v>
      </c>
      <c r="H53" s="89">
        <v>7168</v>
      </c>
      <c r="I53" s="89">
        <v>8771</v>
      </c>
      <c r="J53" s="89">
        <v>4678</v>
      </c>
      <c r="K53" s="89">
        <v>292</v>
      </c>
      <c r="L53" s="89">
        <v>20909</v>
      </c>
      <c r="M53" s="90">
        <v>7168</v>
      </c>
      <c r="N53" s="90">
        <v>8771</v>
      </c>
      <c r="O53" s="90">
        <v>4678</v>
      </c>
      <c r="P53" s="90">
        <v>292</v>
      </c>
      <c r="Q53" s="91">
        <v>20909</v>
      </c>
      <c r="R53" s="92">
        <v>735</v>
      </c>
      <c r="S53" s="92">
        <v>979</v>
      </c>
      <c r="T53" s="92">
        <v>1305</v>
      </c>
      <c r="U53" s="92">
        <v>1305</v>
      </c>
      <c r="V53" s="92">
        <v>5268480</v>
      </c>
      <c r="W53" s="92">
        <v>8586809</v>
      </c>
      <c r="X53" s="92">
        <v>6104790</v>
      </c>
      <c r="Y53" s="92">
        <v>381060</v>
      </c>
      <c r="Z53" s="92">
        <v>20341139</v>
      </c>
      <c r="AA53" s="93">
        <v>1</v>
      </c>
      <c r="AB53" s="93" t="s">
        <v>188</v>
      </c>
      <c r="AC53" s="94">
        <v>2087</v>
      </c>
      <c r="AD53" s="95" t="s">
        <v>55</v>
      </c>
      <c r="AE53" s="92">
        <v>632.1</v>
      </c>
      <c r="AF53" s="92">
        <v>841.94</v>
      </c>
      <c r="AG53" s="92">
        <v>1122.3</v>
      </c>
      <c r="AH53" s="92">
        <v>1122.3</v>
      </c>
      <c r="AI53" s="92">
        <v>632.1</v>
      </c>
      <c r="AJ53" s="92">
        <v>841.94</v>
      </c>
      <c r="AK53" s="92">
        <v>1122.3</v>
      </c>
      <c r="AL53" s="92">
        <v>1122.3</v>
      </c>
      <c r="AM53" s="92">
        <v>4530892.7999999998</v>
      </c>
      <c r="AN53" s="92">
        <v>7384655.7400000002</v>
      </c>
      <c r="AO53" s="92">
        <v>5250119.3999999994</v>
      </c>
      <c r="AP53" s="92">
        <v>327711.59999999998</v>
      </c>
      <c r="AQ53" s="92">
        <v>17493379.539999999</v>
      </c>
      <c r="AR53" s="96">
        <v>2847759.4600000009</v>
      </c>
      <c r="AS53" s="97">
        <v>0.14000000000000004</v>
      </c>
    </row>
    <row r="54" spans="1:45" x14ac:dyDescent="0.2">
      <c r="A54" s="85">
        <v>42</v>
      </c>
      <c r="B54" s="86" t="s">
        <v>269</v>
      </c>
      <c r="C54" s="86" t="s">
        <v>270</v>
      </c>
      <c r="D54" s="87" t="s">
        <v>56</v>
      </c>
      <c r="E54" s="88">
        <v>118</v>
      </c>
      <c r="F54" s="87" t="s">
        <v>59</v>
      </c>
      <c r="G54" s="88">
        <v>12</v>
      </c>
      <c r="H54" s="89">
        <v>6505</v>
      </c>
      <c r="I54" s="89">
        <v>7960</v>
      </c>
      <c r="J54" s="89">
        <v>4245</v>
      </c>
      <c r="K54" s="89">
        <v>265</v>
      </c>
      <c r="L54" s="89">
        <v>18975</v>
      </c>
      <c r="M54" s="90">
        <v>6505</v>
      </c>
      <c r="N54" s="90">
        <v>7960</v>
      </c>
      <c r="O54" s="90">
        <v>4245</v>
      </c>
      <c r="P54" s="90">
        <v>265</v>
      </c>
      <c r="Q54" s="91">
        <v>18975</v>
      </c>
      <c r="R54" s="92">
        <v>735</v>
      </c>
      <c r="S54" s="92">
        <v>979</v>
      </c>
      <c r="T54" s="92">
        <v>1305</v>
      </c>
      <c r="U54" s="92">
        <v>1305</v>
      </c>
      <c r="V54" s="92">
        <v>4781175</v>
      </c>
      <c r="W54" s="92">
        <v>7792840</v>
      </c>
      <c r="X54" s="92">
        <v>5539725</v>
      </c>
      <c r="Y54" s="92">
        <v>345825</v>
      </c>
      <c r="Z54" s="92">
        <v>18459565</v>
      </c>
      <c r="AA54" s="93">
        <v>1</v>
      </c>
      <c r="AB54" s="93" t="s">
        <v>188</v>
      </c>
      <c r="AC54" s="94">
        <v>2087</v>
      </c>
      <c r="AD54" s="95" t="s">
        <v>55</v>
      </c>
      <c r="AE54" s="92">
        <v>632.1</v>
      </c>
      <c r="AF54" s="92">
        <v>841.94</v>
      </c>
      <c r="AG54" s="92">
        <v>1122.3</v>
      </c>
      <c r="AH54" s="92">
        <v>1122.3</v>
      </c>
      <c r="AI54" s="92">
        <v>632.1</v>
      </c>
      <c r="AJ54" s="92">
        <v>841.94</v>
      </c>
      <c r="AK54" s="92">
        <v>1122.3</v>
      </c>
      <c r="AL54" s="92">
        <v>1122.3</v>
      </c>
      <c r="AM54" s="92">
        <v>4111810.5</v>
      </c>
      <c r="AN54" s="92">
        <v>6701842.4000000004</v>
      </c>
      <c r="AO54" s="92">
        <v>4764163.5</v>
      </c>
      <c r="AP54" s="92">
        <v>297409.5</v>
      </c>
      <c r="AQ54" s="92">
        <v>15875225.9</v>
      </c>
      <c r="AR54" s="96">
        <v>2584339.0999999996</v>
      </c>
      <c r="AS54" s="97">
        <v>0.13999999999999999</v>
      </c>
    </row>
    <row r="55" spans="1:45" x14ac:dyDescent="0.2">
      <c r="A55" s="85">
        <v>43</v>
      </c>
      <c r="B55" s="86" t="s">
        <v>271</v>
      </c>
      <c r="C55" s="86" t="s">
        <v>272</v>
      </c>
      <c r="D55" s="87" t="s">
        <v>56</v>
      </c>
      <c r="E55" s="88">
        <v>118</v>
      </c>
      <c r="F55" s="87" t="s">
        <v>59</v>
      </c>
      <c r="G55" s="88">
        <v>13</v>
      </c>
      <c r="H55" s="89">
        <v>6907</v>
      </c>
      <c r="I55" s="89">
        <v>8452</v>
      </c>
      <c r="J55" s="89">
        <v>4506</v>
      </c>
      <c r="K55" s="89">
        <v>282</v>
      </c>
      <c r="L55" s="89">
        <v>20147</v>
      </c>
      <c r="M55" s="90">
        <v>6907</v>
      </c>
      <c r="N55" s="90">
        <v>8452</v>
      </c>
      <c r="O55" s="90">
        <v>4506</v>
      </c>
      <c r="P55" s="90">
        <v>282</v>
      </c>
      <c r="Q55" s="91">
        <v>20147</v>
      </c>
      <c r="R55" s="92">
        <v>735</v>
      </c>
      <c r="S55" s="92">
        <v>979</v>
      </c>
      <c r="T55" s="92">
        <v>1305</v>
      </c>
      <c r="U55" s="92">
        <v>1305</v>
      </c>
      <c r="V55" s="92">
        <v>5076645</v>
      </c>
      <c r="W55" s="92">
        <v>8274508</v>
      </c>
      <c r="X55" s="92">
        <v>5880330</v>
      </c>
      <c r="Y55" s="92">
        <v>368010</v>
      </c>
      <c r="Z55" s="92">
        <v>19599493</v>
      </c>
      <c r="AA55" s="93">
        <v>1</v>
      </c>
      <c r="AB55" s="93" t="s">
        <v>188</v>
      </c>
      <c r="AC55" s="94">
        <v>2087</v>
      </c>
      <c r="AD55" s="95" t="s">
        <v>55</v>
      </c>
      <c r="AE55" s="92">
        <v>632.1</v>
      </c>
      <c r="AF55" s="92">
        <v>841.94</v>
      </c>
      <c r="AG55" s="92">
        <v>1122.3</v>
      </c>
      <c r="AH55" s="92">
        <v>1122.3</v>
      </c>
      <c r="AI55" s="92">
        <v>632.1</v>
      </c>
      <c r="AJ55" s="92">
        <v>841.94</v>
      </c>
      <c r="AK55" s="92">
        <v>1122.3</v>
      </c>
      <c r="AL55" s="92">
        <v>1122.3</v>
      </c>
      <c r="AM55" s="92">
        <v>4365914.7</v>
      </c>
      <c r="AN55" s="92">
        <v>7116076.8800000008</v>
      </c>
      <c r="AO55" s="92">
        <v>5057083.8</v>
      </c>
      <c r="AP55" s="92">
        <v>316488.59999999998</v>
      </c>
      <c r="AQ55" s="92">
        <v>16855563.980000004</v>
      </c>
      <c r="AR55" s="96">
        <v>2743929.0199999958</v>
      </c>
      <c r="AS55" s="97">
        <v>0.13999999999999979</v>
      </c>
    </row>
    <row r="56" spans="1:45" x14ac:dyDescent="0.2">
      <c r="A56" s="85">
        <v>44</v>
      </c>
      <c r="B56" s="86" t="s">
        <v>273</v>
      </c>
      <c r="C56" s="86" t="s">
        <v>274</v>
      </c>
      <c r="D56" s="87" t="s">
        <v>56</v>
      </c>
      <c r="E56" s="88">
        <v>118</v>
      </c>
      <c r="F56" s="87" t="s">
        <v>59</v>
      </c>
      <c r="G56" s="88">
        <v>14</v>
      </c>
      <c r="H56" s="89">
        <v>6844</v>
      </c>
      <c r="I56" s="89">
        <v>8375</v>
      </c>
      <c r="J56" s="89">
        <v>4465</v>
      </c>
      <c r="K56" s="89">
        <v>279</v>
      </c>
      <c r="L56" s="89">
        <v>19963</v>
      </c>
      <c r="M56" s="90">
        <v>6844</v>
      </c>
      <c r="N56" s="90">
        <v>8375</v>
      </c>
      <c r="O56" s="90">
        <v>4465</v>
      </c>
      <c r="P56" s="90">
        <v>279</v>
      </c>
      <c r="Q56" s="91">
        <v>19963</v>
      </c>
      <c r="R56" s="92">
        <v>735</v>
      </c>
      <c r="S56" s="92">
        <v>979</v>
      </c>
      <c r="T56" s="92">
        <v>1305</v>
      </c>
      <c r="U56" s="92">
        <v>1305</v>
      </c>
      <c r="V56" s="92">
        <v>5030340</v>
      </c>
      <c r="W56" s="92">
        <v>8199125</v>
      </c>
      <c r="X56" s="92">
        <v>5826825</v>
      </c>
      <c r="Y56" s="92">
        <v>364095</v>
      </c>
      <c r="Z56" s="92">
        <v>19420385</v>
      </c>
      <c r="AA56" s="93">
        <v>1</v>
      </c>
      <c r="AB56" s="93" t="s">
        <v>188</v>
      </c>
      <c r="AC56" s="94">
        <v>2087</v>
      </c>
      <c r="AD56" s="95" t="s">
        <v>55</v>
      </c>
      <c r="AE56" s="92">
        <v>632.1</v>
      </c>
      <c r="AF56" s="92">
        <v>841.94</v>
      </c>
      <c r="AG56" s="92">
        <v>1122.3</v>
      </c>
      <c r="AH56" s="92">
        <v>1122.3</v>
      </c>
      <c r="AI56" s="92">
        <v>632.1</v>
      </c>
      <c r="AJ56" s="92">
        <v>841.94</v>
      </c>
      <c r="AK56" s="92">
        <v>1122.3</v>
      </c>
      <c r="AL56" s="92">
        <v>1122.3</v>
      </c>
      <c r="AM56" s="92">
        <v>4326092.4000000004</v>
      </c>
      <c r="AN56" s="92">
        <v>7051247.5</v>
      </c>
      <c r="AO56" s="92">
        <v>5011069.5</v>
      </c>
      <c r="AP56" s="92">
        <v>313121.7</v>
      </c>
      <c r="AQ56" s="92">
        <v>16701531.1</v>
      </c>
      <c r="AR56" s="96">
        <v>2718853.9000000004</v>
      </c>
      <c r="AS56" s="97">
        <v>0.14000000000000001</v>
      </c>
    </row>
    <row r="57" spans="1:45" x14ac:dyDescent="0.2">
      <c r="A57" s="85">
        <v>45</v>
      </c>
      <c r="B57" s="86" t="s">
        <v>275</v>
      </c>
      <c r="C57" s="86" t="s">
        <v>276</v>
      </c>
      <c r="D57" s="87" t="s">
        <v>56</v>
      </c>
      <c r="E57" s="88">
        <v>118</v>
      </c>
      <c r="F57" s="87" t="s">
        <v>59</v>
      </c>
      <c r="G57" s="88">
        <v>15</v>
      </c>
      <c r="H57" s="89">
        <v>6466</v>
      </c>
      <c r="I57" s="89">
        <v>7916</v>
      </c>
      <c r="J57" s="89">
        <v>4223</v>
      </c>
      <c r="K57" s="89">
        <v>265</v>
      </c>
      <c r="L57" s="89">
        <v>18870</v>
      </c>
      <c r="M57" s="90">
        <v>6466</v>
      </c>
      <c r="N57" s="90">
        <v>7916</v>
      </c>
      <c r="O57" s="90">
        <v>4223</v>
      </c>
      <c r="P57" s="90">
        <v>265</v>
      </c>
      <c r="Q57" s="91">
        <v>18870</v>
      </c>
      <c r="R57" s="92">
        <v>735</v>
      </c>
      <c r="S57" s="92">
        <v>979</v>
      </c>
      <c r="T57" s="92">
        <v>1305</v>
      </c>
      <c r="U57" s="92">
        <v>1305</v>
      </c>
      <c r="V57" s="92">
        <v>4752510</v>
      </c>
      <c r="W57" s="92">
        <v>7749764</v>
      </c>
      <c r="X57" s="92">
        <v>5511015</v>
      </c>
      <c r="Y57" s="92">
        <v>345825</v>
      </c>
      <c r="Z57" s="92">
        <v>18359114</v>
      </c>
      <c r="AA57" s="93">
        <v>1</v>
      </c>
      <c r="AB57" s="93" t="s">
        <v>188</v>
      </c>
      <c r="AC57" s="94">
        <v>2087</v>
      </c>
      <c r="AD57" s="95" t="s">
        <v>55</v>
      </c>
      <c r="AE57" s="92">
        <v>632.1</v>
      </c>
      <c r="AF57" s="92">
        <v>841.94</v>
      </c>
      <c r="AG57" s="92">
        <v>1122.3</v>
      </c>
      <c r="AH57" s="92">
        <v>1122.3</v>
      </c>
      <c r="AI57" s="92">
        <v>632.1</v>
      </c>
      <c r="AJ57" s="92">
        <v>841.94</v>
      </c>
      <c r="AK57" s="92">
        <v>1122.3</v>
      </c>
      <c r="AL57" s="92">
        <v>1122.3</v>
      </c>
      <c r="AM57" s="92">
        <v>4087158.6</v>
      </c>
      <c r="AN57" s="92">
        <v>6664797.04</v>
      </c>
      <c r="AO57" s="92">
        <v>4739472.8999999994</v>
      </c>
      <c r="AP57" s="92">
        <v>297409.5</v>
      </c>
      <c r="AQ57" s="92">
        <v>15788838.039999999</v>
      </c>
      <c r="AR57" s="96">
        <v>2570275.9600000009</v>
      </c>
      <c r="AS57" s="97">
        <v>0.14000000000000004</v>
      </c>
    </row>
    <row r="58" spans="1:45" x14ac:dyDescent="0.2">
      <c r="A58" s="85">
        <v>46</v>
      </c>
      <c r="B58" s="86" t="s">
        <v>277</v>
      </c>
      <c r="C58" s="86" t="s">
        <v>278</v>
      </c>
      <c r="D58" s="87" t="s">
        <v>56</v>
      </c>
      <c r="E58" s="88">
        <v>25</v>
      </c>
      <c r="F58" s="87" t="s">
        <v>60</v>
      </c>
      <c r="G58" s="88">
        <v>1</v>
      </c>
      <c r="H58" s="89">
        <v>6195</v>
      </c>
      <c r="I58" s="89">
        <v>7886</v>
      </c>
      <c r="J58" s="89">
        <v>3723</v>
      </c>
      <c r="K58" s="89">
        <v>405</v>
      </c>
      <c r="L58" s="89">
        <v>18209</v>
      </c>
      <c r="M58" s="90">
        <v>6195</v>
      </c>
      <c r="N58" s="90">
        <v>7886</v>
      </c>
      <c r="O58" s="90">
        <v>3723</v>
      </c>
      <c r="P58" s="90">
        <v>405</v>
      </c>
      <c r="Q58" s="91">
        <v>18209</v>
      </c>
      <c r="R58" s="92">
        <v>559</v>
      </c>
      <c r="S58" s="92">
        <v>931</v>
      </c>
      <c r="T58" s="92">
        <v>931</v>
      </c>
      <c r="U58" s="92">
        <v>931</v>
      </c>
      <c r="V58" s="92">
        <v>3463005</v>
      </c>
      <c r="W58" s="92">
        <v>7341866</v>
      </c>
      <c r="X58" s="92">
        <v>3466113</v>
      </c>
      <c r="Y58" s="92">
        <v>377055</v>
      </c>
      <c r="Z58" s="92">
        <v>14648039</v>
      </c>
      <c r="AA58" s="93">
        <v>1</v>
      </c>
      <c r="AB58" s="93" t="s">
        <v>188</v>
      </c>
      <c r="AC58" s="94">
        <v>2092</v>
      </c>
      <c r="AD58" s="95" t="s">
        <v>90</v>
      </c>
      <c r="AE58" s="92">
        <v>447.2</v>
      </c>
      <c r="AF58" s="92">
        <v>744.8</v>
      </c>
      <c r="AG58" s="92">
        <v>744.8</v>
      </c>
      <c r="AH58" s="92">
        <v>744.8</v>
      </c>
      <c r="AI58" s="92">
        <v>447.2</v>
      </c>
      <c r="AJ58" s="92">
        <v>744.8</v>
      </c>
      <c r="AK58" s="92">
        <v>744.8</v>
      </c>
      <c r="AL58" s="92">
        <v>744.8</v>
      </c>
      <c r="AM58" s="92">
        <v>2770404</v>
      </c>
      <c r="AN58" s="92">
        <v>5873492.7999999998</v>
      </c>
      <c r="AO58" s="92">
        <v>2772890.4</v>
      </c>
      <c r="AP58" s="92">
        <v>301644</v>
      </c>
      <c r="AQ58" s="92">
        <v>11718431.200000001</v>
      </c>
      <c r="AR58" s="96">
        <v>2929607.7999999989</v>
      </c>
      <c r="AS58" s="97">
        <v>0.19999999999999993</v>
      </c>
    </row>
    <row r="59" spans="1:45" x14ac:dyDescent="0.2">
      <c r="A59" s="85">
        <v>47</v>
      </c>
      <c r="B59" s="86" t="s">
        <v>279</v>
      </c>
      <c r="C59" s="86" t="s">
        <v>280</v>
      </c>
      <c r="D59" s="87" t="s">
        <v>56</v>
      </c>
      <c r="E59" s="88">
        <v>25</v>
      </c>
      <c r="F59" s="87" t="s">
        <v>60</v>
      </c>
      <c r="G59" s="88">
        <v>2</v>
      </c>
      <c r="H59" s="89">
        <v>6335</v>
      </c>
      <c r="I59" s="89">
        <v>8064</v>
      </c>
      <c r="J59" s="89">
        <v>3808</v>
      </c>
      <c r="K59" s="89">
        <v>414</v>
      </c>
      <c r="L59" s="89">
        <v>18621</v>
      </c>
      <c r="M59" s="90">
        <v>6335</v>
      </c>
      <c r="N59" s="90">
        <v>8064</v>
      </c>
      <c r="O59" s="90">
        <v>3808</v>
      </c>
      <c r="P59" s="90">
        <v>414</v>
      </c>
      <c r="Q59" s="91">
        <v>18621</v>
      </c>
      <c r="R59" s="92">
        <v>559</v>
      </c>
      <c r="S59" s="92">
        <v>931</v>
      </c>
      <c r="T59" s="92">
        <v>931</v>
      </c>
      <c r="U59" s="92">
        <v>931</v>
      </c>
      <c r="V59" s="92">
        <v>3541265</v>
      </c>
      <c r="W59" s="92">
        <v>7507584</v>
      </c>
      <c r="X59" s="92">
        <v>3545248</v>
      </c>
      <c r="Y59" s="92">
        <v>385434</v>
      </c>
      <c r="Z59" s="92">
        <v>14979531</v>
      </c>
      <c r="AA59" s="93">
        <v>1</v>
      </c>
      <c r="AB59" s="93" t="s">
        <v>188</v>
      </c>
      <c r="AC59" s="94">
        <v>2092</v>
      </c>
      <c r="AD59" s="95" t="s">
        <v>90</v>
      </c>
      <c r="AE59" s="92">
        <v>447.2</v>
      </c>
      <c r="AF59" s="92">
        <v>744.8</v>
      </c>
      <c r="AG59" s="92">
        <v>744.8</v>
      </c>
      <c r="AH59" s="92">
        <v>744.8</v>
      </c>
      <c r="AI59" s="92">
        <v>447.2</v>
      </c>
      <c r="AJ59" s="92">
        <v>744.8</v>
      </c>
      <c r="AK59" s="92">
        <v>744.8</v>
      </c>
      <c r="AL59" s="92">
        <v>744.8</v>
      </c>
      <c r="AM59" s="92">
        <v>2833012</v>
      </c>
      <c r="AN59" s="92">
        <v>6006067.1999999993</v>
      </c>
      <c r="AO59" s="92">
        <v>2836198.4</v>
      </c>
      <c r="AP59" s="92">
        <v>308347.19999999995</v>
      </c>
      <c r="AQ59" s="92">
        <v>11983624.799999999</v>
      </c>
      <c r="AR59" s="96">
        <v>2995906.2000000011</v>
      </c>
      <c r="AS59" s="97">
        <v>0.20000000000000007</v>
      </c>
    </row>
    <row r="60" spans="1:45" x14ac:dyDescent="0.2">
      <c r="A60" s="85">
        <v>48</v>
      </c>
      <c r="B60" s="86" t="s">
        <v>281</v>
      </c>
      <c r="C60" s="86" t="s">
        <v>282</v>
      </c>
      <c r="D60" s="87" t="s">
        <v>56</v>
      </c>
      <c r="E60" s="88">
        <v>25</v>
      </c>
      <c r="F60" s="87" t="s">
        <v>60</v>
      </c>
      <c r="G60" s="88">
        <v>3</v>
      </c>
      <c r="H60" s="89">
        <v>6297</v>
      </c>
      <c r="I60" s="89">
        <v>8016</v>
      </c>
      <c r="J60" s="89">
        <v>3785</v>
      </c>
      <c r="K60" s="89">
        <v>411</v>
      </c>
      <c r="L60" s="89">
        <v>18509</v>
      </c>
      <c r="M60" s="90">
        <v>6297</v>
      </c>
      <c r="N60" s="90">
        <v>8016</v>
      </c>
      <c r="O60" s="90">
        <v>3785</v>
      </c>
      <c r="P60" s="90">
        <v>411</v>
      </c>
      <c r="Q60" s="91">
        <v>18509</v>
      </c>
      <c r="R60" s="92">
        <v>559</v>
      </c>
      <c r="S60" s="92">
        <v>931</v>
      </c>
      <c r="T60" s="92">
        <v>931</v>
      </c>
      <c r="U60" s="92">
        <v>931</v>
      </c>
      <c r="V60" s="92">
        <v>3520023</v>
      </c>
      <c r="W60" s="92">
        <v>7462896</v>
      </c>
      <c r="X60" s="92">
        <v>3523835</v>
      </c>
      <c r="Y60" s="92">
        <v>382641</v>
      </c>
      <c r="Z60" s="92">
        <v>14889395</v>
      </c>
      <c r="AA60" s="93">
        <v>1</v>
      </c>
      <c r="AB60" s="93" t="s">
        <v>188</v>
      </c>
      <c r="AC60" s="94">
        <v>2092</v>
      </c>
      <c r="AD60" s="95" t="s">
        <v>90</v>
      </c>
      <c r="AE60" s="92">
        <v>447.2</v>
      </c>
      <c r="AF60" s="92">
        <v>744.8</v>
      </c>
      <c r="AG60" s="92">
        <v>744.8</v>
      </c>
      <c r="AH60" s="92">
        <v>744.8</v>
      </c>
      <c r="AI60" s="92">
        <v>447.2</v>
      </c>
      <c r="AJ60" s="92">
        <v>744.8</v>
      </c>
      <c r="AK60" s="92">
        <v>744.8</v>
      </c>
      <c r="AL60" s="92">
        <v>744.8</v>
      </c>
      <c r="AM60" s="92">
        <v>2816018.4</v>
      </c>
      <c r="AN60" s="92">
        <v>5970316.7999999998</v>
      </c>
      <c r="AO60" s="92">
        <v>2819068</v>
      </c>
      <c r="AP60" s="92">
        <v>306112.8</v>
      </c>
      <c r="AQ60" s="92">
        <v>11911516</v>
      </c>
      <c r="AR60" s="96">
        <v>2977879</v>
      </c>
      <c r="AS60" s="97">
        <v>0.2</v>
      </c>
    </row>
    <row r="61" spans="1:45" x14ac:dyDescent="0.2">
      <c r="A61" s="85">
        <v>49</v>
      </c>
      <c r="B61" s="86" t="s">
        <v>283</v>
      </c>
      <c r="C61" s="86" t="s">
        <v>284</v>
      </c>
      <c r="D61" s="87" t="s">
        <v>56</v>
      </c>
      <c r="E61" s="88">
        <v>25</v>
      </c>
      <c r="F61" s="87" t="s">
        <v>60</v>
      </c>
      <c r="G61" s="88">
        <v>4</v>
      </c>
      <c r="H61" s="89">
        <v>6710</v>
      </c>
      <c r="I61" s="89">
        <v>8540</v>
      </c>
      <c r="J61" s="89">
        <v>4032</v>
      </c>
      <c r="K61" s="89">
        <v>439</v>
      </c>
      <c r="L61" s="89">
        <v>19721</v>
      </c>
      <c r="M61" s="90">
        <v>6710</v>
      </c>
      <c r="N61" s="90">
        <v>8540</v>
      </c>
      <c r="O61" s="90">
        <v>4032</v>
      </c>
      <c r="P61" s="90">
        <v>439</v>
      </c>
      <c r="Q61" s="91">
        <v>19721</v>
      </c>
      <c r="R61" s="92">
        <v>564</v>
      </c>
      <c r="S61" s="92">
        <v>940</v>
      </c>
      <c r="T61" s="92">
        <v>940</v>
      </c>
      <c r="U61" s="92">
        <v>940</v>
      </c>
      <c r="V61" s="92">
        <v>3784440</v>
      </c>
      <c r="W61" s="92">
        <v>8027600</v>
      </c>
      <c r="X61" s="92">
        <v>3790080</v>
      </c>
      <c r="Y61" s="92">
        <v>412660</v>
      </c>
      <c r="Z61" s="92">
        <v>16014780</v>
      </c>
      <c r="AA61" s="93">
        <v>1</v>
      </c>
      <c r="AB61" s="93" t="s">
        <v>188</v>
      </c>
      <c r="AC61" s="94">
        <v>2075</v>
      </c>
      <c r="AD61" s="95" t="s">
        <v>149</v>
      </c>
      <c r="AE61" s="92">
        <v>447.2</v>
      </c>
      <c r="AF61" s="92">
        <v>744.8</v>
      </c>
      <c r="AG61" s="92">
        <v>744.8</v>
      </c>
      <c r="AH61" s="92">
        <v>744.8</v>
      </c>
      <c r="AI61" s="92">
        <v>447.2</v>
      </c>
      <c r="AJ61" s="92">
        <v>744.8</v>
      </c>
      <c r="AK61" s="92">
        <v>744.8</v>
      </c>
      <c r="AL61" s="92">
        <v>744.8</v>
      </c>
      <c r="AM61" s="92">
        <v>3000712</v>
      </c>
      <c r="AN61" s="92">
        <v>6360592</v>
      </c>
      <c r="AO61" s="92">
        <v>3003033.5999999996</v>
      </c>
      <c r="AP61" s="92">
        <v>326967.19999999995</v>
      </c>
      <c r="AQ61" s="92">
        <v>12691304.799999999</v>
      </c>
      <c r="AR61" s="96">
        <v>3323475.2000000011</v>
      </c>
      <c r="AS61" s="97">
        <v>0.20752549832092612</v>
      </c>
    </row>
    <row r="62" spans="1:45" x14ac:dyDescent="0.2">
      <c r="A62" s="85">
        <v>50</v>
      </c>
      <c r="B62" s="86" t="s">
        <v>285</v>
      </c>
      <c r="C62" s="86" t="s">
        <v>286</v>
      </c>
      <c r="D62" s="87" t="s">
        <v>56</v>
      </c>
      <c r="E62" s="88">
        <v>25</v>
      </c>
      <c r="F62" s="87" t="s">
        <v>60</v>
      </c>
      <c r="G62" s="88">
        <v>5</v>
      </c>
      <c r="H62" s="89">
        <v>6237</v>
      </c>
      <c r="I62" s="89">
        <v>7940</v>
      </c>
      <c r="J62" s="89">
        <v>3749</v>
      </c>
      <c r="K62" s="89">
        <v>407</v>
      </c>
      <c r="L62" s="89">
        <v>18333</v>
      </c>
      <c r="M62" s="90">
        <v>6237</v>
      </c>
      <c r="N62" s="90">
        <v>7940</v>
      </c>
      <c r="O62" s="90">
        <v>3749</v>
      </c>
      <c r="P62" s="90">
        <v>407</v>
      </c>
      <c r="Q62" s="91">
        <v>18333</v>
      </c>
      <c r="R62" s="92">
        <v>564</v>
      </c>
      <c r="S62" s="92">
        <v>940</v>
      </c>
      <c r="T62" s="92">
        <v>940</v>
      </c>
      <c r="U62" s="92">
        <v>940</v>
      </c>
      <c r="V62" s="92">
        <v>3517668</v>
      </c>
      <c r="W62" s="92">
        <v>7463600</v>
      </c>
      <c r="X62" s="92">
        <v>3524060</v>
      </c>
      <c r="Y62" s="92">
        <v>382580</v>
      </c>
      <c r="Z62" s="92">
        <v>14887908</v>
      </c>
      <c r="AA62" s="93">
        <v>1</v>
      </c>
      <c r="AB62" s="93" t="s">
        <v>188</v>
      </c>
      <c r="AC62" s="94">
        <v>2075</v>
      </c>
      <c r="AD62" s="95" t="s">
        <v>149</v>
      </c>
      <c r="AE62" s="92">
        <v>447.2</v>
      </c>
      <c r="AF62" s="92">
        <v>744.8</v>
      </c>
      <c r="AG62" s="92">
        <v>744.8</v>
      </c>
      <c r="AH62" s="92">
        <v>744.8</v>
      </c>
      <c r="AI62" s="92">
        <v>447.2</v>
      </c>
      <c r="AJ62" s="92">
        <v>744.8</v>
      </c>
      <c r="AK62" s="92">
        <v>744.8</v>
      </c>
      <c r="AL62" s="92">
        <v>744.8</v>
      </c>
      <c r="AM62" s="92">
        <v>2789186.4</v>
      </c>
      <c r="AN62" s="92">
        <v>5913712</v>
      </c>
      <c r="AO62" s="92">
        <v>2792255.1999999997</v>
      </c>
      <c r="AP62" s="92">
        <v>303133.59999999998</v>
      </c>
      <c r="AQ62" s="92">
        <v>11798287.199999999</v>
      </c>
      <c r="AR62" s="96">
        <v>3089620.8000000007</v>
      </c>
      <c r="AS62" s="97">
        <v>0.20752551668105423</v>
      </c>
    </row>
    <row r="63" spans="1:45" x14ac:dyDescent="0.2">
      <c r="A63" s="85">
        <v>51</v>
      </c>
      <c r="B63" s="86" t="s">
        <v>287</v>
      </c>
      <c r="C63" s="86" t="s">
        <v>288</v>
      </c>
      <c r="D63" s="87" t="s">
        <v>56</v>
      </c>
      <c r="E63" s="88">
        <v>25</v>
      </c>
      <c r="F63" s="87" t="s">
        <v>60</v>
      </c>
      <c r="G63" s="88">
        <v>6</v>
      </c>
      <c r="H63" s="89">
        <v>6751</v>
      </c>
      <c r="I63" s="89">
        <v>8594</v>
      </c>
      <c r="J63" s="89">
        <v>4057</v>
      </c>
      <c r="K63" s="89">
        <v>441</v>
      </c>
      <c r="L63" s="89">
        <v>19843</v>
      </c>
      <c r="M63" s="90">
        <v>6751</v>
      </c>
      <c r="N63" s="90">
        <v>8594</v>
      </c>
      <c r="O63" s="90">
        <v>4057</v>
      </c>
      <c r="P63" s="90">
        <v>441</v>
      </c>
      <c r="Q63" s="91">
        <v>19843</v>
      </c>
      <c r="R63" s="92">
        <v>564</v>
      </c>
      <c r="S63" s="92">
        <v>940</v>
      </c>
      <c r="T63" s="92">
        <v>940</v>
      </c>
      <c r="U63" s="92">
        <v>940</v>
      </c>
      <c r="V63" s="92">
        <v>3807564</v>
      </c>
      <c r="W63" s="92">
        <v>8078360</v>
      </c>
      <c r="X63" s="92">
        <v>3813580</v>
      </c>
      <c r="Y63" s="92">
        <v>414540</v>
      </c>
      <c r="Z63" s="92">
        <v>16114044</v>
      </c>
      <c r="AA63" s="93">
        <v>1</v>
      </c>
      <c r="AB63" s="93" t="s">
        <v>188</v>
      </c>
      <c r="AC63" s="94">
        <v>2075</v>
      </c>
      <c r="AD63" s="95" t="s">
        <v>149</v>
      </c>
      <c r="AE63" s="92">
        <v>447.2</v>
      </c>
      <c r="AF63" s="92">
        <v>744.8</v>
      </c>
      <c r="AG63" s="92">
        <v>744.8</v>
      </c>
      <c r="AH63" s="92">
        <v>744.8</v>
      </c>
      <c r="AI63" s="92">
        <v>447.2</v>
      </c>
      <c r="AJ63" s="92">
        <v>744.8</v>
      </c>
      <c r="AK63" s="92">
        <v>744.8</v>
      </c>
      <c r="AL63" s="92">
        <v>744.8</v>
      </c>
      <c r="AM63" s="92">
        <v>3019047.1999999997</v>
      </c>
      <c r="AN63" s="92">
        <v>6400811.1999999993</v>
      </c>
      <c r="AO63" s="92">
        <v>3021653.5999999996</v>
      </c>
      <c r="AP63" s="92">
        <v>328456.8</v>
      </c>
      <c r="AQ63" s="92">
        <v>12769968.799999999</v>
      </c>
      <c r="AR63" s="96">
        <v>3344075.2000000011</v>
      </c>
      <c r="AS63" s="97">
        <v>0.20752551004577133</v>
      </c>
    </row>
    <row r="64" spans="1:45" x14ac:dyDescent="0.2">
      <c r="A64" s="85">
        <v>52</v>
      </c>
      <c r="B64" s="86" t="s">
        <v>289</v>
      </c>
      <c r="C64" s="86" t="s">
        <v>290</v>
      </c>
      <c r="D64" s="87" t="s">
        <v>56</v>
      </c>
      <c r="E64" s="88">
        <v>25</v>
      </c>
      <c r="F64" s="87" t="s">
        <v>60</v>
      </c>
      <c r="G64" s="88">
        <v>7</v>
      </c>
      <c r="H64" s="89">
        <v>6894</v>
      </c>
      <c r="I64" s="89">
        <v>8776</v>
      </c>
      <c r="J64" s="89">
        <v>4144</v>
      </c>
      <c r="K64" s="89">
        <v>450</v>
      </c>
      <c r="L64" s="89">
        <v>20264</v>
      </c>
      <c r="M64" s="90">
        <v>6894</v>
      </c>
      <c r="N64" s="90">
        <v>8776</v>
      </c>
      <c r="O64" s="90">
        <v>4144</v>
      </c>
      <c r="P64" s="90">
        <v>450</v>
      </c>
      <c r="Q64" s="91">
        <v>20264</v>
      </c>
      <c r="R64" s="92">
        <v>564</v>
      </c>
      <c r="S64" s="92">
        <v>940</v>
      </c>
      <c r="T64" s="92">
        <v>940</v>
      </c>
      <c r="U64" s="92">
        <v>940</v>
      </c>
      <c r="V64" s="92">
        <v>3888216</v>
      </c>
      <c r="W64" s="92">
        <v>8249440</v>
      </c>
      <c r="X64" s="92">
        <v>3895360</v>
      </c>
      <c r="Y64" s="92">
        <v>423000</v>
      </c>
      <c r="Z64" s="92">
        <v>16456016</v>
      </c>
      <c r="AA64" s="93">
        <v>1</v>
      </c>
      <c r="AB64" s="93" t="s">
        <v>188</v>
      </c>
      <c r="AC64" s="94">
        <v>2075</v>
      </c>
      <c r="AD64" s="95" t="s">
        <v>149</v>
      </c>
      <c r="AE64" s="92">
        <v>447.2</v>
      </c>
      <c r="AF64" s="92">
        <v>744.8</v>
      </c>
      <c r="AG64" s="92">
        <v>744.8</v>
      </c>
      <c r="AH64" s="92">
        <v>744.8</v>
      </c>
      <c r="AI64" s="92">
        <v>447.2</v>
      </c>
      <c r="AJ64" s="92">
        <v>744.8</v>
      </c>
      <c r="AK64" s="92">
        <v>744.8</v>
      </c>
      <c r="AL64" s="92">
        <v>744.8</v>
      </c>
      <c r="AM64" s="92">
        <v>3082996.8</v>
      </c>
      <c r="AN64" s="92">
        <v>6536364.7999999998</v>
      </c>
      <c r="AO64" s="92">
        <v>3086451.1999999997</v>
      </c>
      <c r="AP64" s="92">
        <v>335160</v>
      </c>
      <c r="AQ64" s="92">
        <v>13040972.799999999</v>
      </c>
      <c r="AR64" s="96">
        <v>3415043.2000000011</v>
      </c>
      <c r="AS64" s="97">
        <v>0.20752551528875526</v>
      </c>
    </row>
    <row r="65" spans="1:45" x14ac:dyDescent="0.2">
      <c r="A65" s="85">
        <v>53</v>
      </c>
      <c r="B65" s="86" t="s">
        <v>291</v>
      </c>
      <c r="C65" s="86" t="s">
        <v>292</v>
      </c>
      <c r="D65" s="87" t="s">
        <v>56</v>
      </c>
      <c r="E65" s="88">
        <v>25</v>
      </c>
      <c r="F65" s="87" t="s">
        <v>60</v>
      </c>
      <c r="G65" s="88">
        <v>8</v>
      </c>
      <c r="H65" s="89">
        <v>6654</v>
      </c>
      <c r="I65" s="89">
        <v>8470</v>
      </c>
      <c r="J65" s="89">
        <v>4000</v>
      </c>
      <c r="K65" s="89">
        <v>435</v>
      </c>
      <c r="L65" s="89">
        <v>19559</v>
      </c>
      <c r="M65" s="90">
        <v>6654</v>
      </c>
      <c r="N65" s="90">
        <v>8470</v>
      </c>
      <c r="O65" s="90">
        <v>4000</v>
      </c>
      <c r="P65" s="90">
        <v>435</v>
      </c>
      <c r="Q65" s="91">
        <v>19559</v>
      </c>
      <c r="R65" s="92">
        <v>564</v>
      </c>
      <c r="S65" s="92">
        <v>940</v>
      </c>
      <c r="T65" s="92">
        <v>940</v>
      </c>
      <c r="U65" s="92">
        <v>940</v>
      </c>
      <c r="V65" s="92">
        <v>3752856</v>
      </c>
      <c r="W65" s="92">
        <v>7961800</v>
      </c>
      <c r="X65" s="92">
        <v>3760000</v>
      </c>
      <c r="Y65" s="92">
        <v>408900</v>
      </c>
      <c r="Z65" s="92">
        <v>15883556</v>
      </c>
      <c r="AA65" s="93">
        <v>1</v>
      </c>
      <c r="AB65" s="93" t="s">
        <v>188</v>
      </c>
      <c r="AC65" s="94">
        <v>2075</v>
      </c>
      <c r="AD65" s="95" t="s">
        <v>149</v>
      </c>
      <c r="AE65" s="92">
        <v>447.2</v>
      </c>
      <c r="AF65" s="92">
        <v>744.8</v>
      </c>
      <c r="AG65" s="92">
        <v>744.8</v>
      </c>
      <c r="AH65" s="92">
        <v>744.8</v>
      </c>
      <c r="AI65" s="92">
        <v>447.2</v>
      </c>
      <c r="AJ65" s="92">
        <v>744.8</v>
      </c>
      <c r="AK65" s="92">
        <v>744.8</v>
      </c>
      <c r="AL65" s="92">
        <v>744.8</v>
      </c>
      <c r="AM65" s="92">
        <v>2975668.8</v>
      </c>
      <c r="AN65" s="92">
        <v>6308456</v>
      </c>
      <c r="AO65" s="92">
        <v>2979200</v>
      </c>
      <c r="AP65" s="92">
        <v>323988</v>
      </c>
      <c r="AQ65" s="92">
        <v>12587312.800000001</v>
      </c>
      <c r="AR65" s="96">
        <v>3296243.1999999993</v>
      </c>
      <c r="AS65" s="97">
        <v>0.20752551884477249</v>
      </c>
    </row>
    <row r="66" spans="1:45" x14ac:dyDescent="0.2">
      <c r="A66" s="85">
        <v>54</v>
      </c>
      <c r="B66" s="86" t="s">
        <v>293</v>
      </c>
      <c r="C66" s="86" t="s">
        <v>294</v>
      </c>
      <c r="D66" s="87" t="s">
        <v>56</v>
      </c>
      <c r="E66" s="88">
        <v>25</v>
      </c>
      <c r="F66" s="87" t="s">
        <v>60</v>
      </c>
      <c r="G66" s="88">
        <v>9</v>
      </c>
      <c r="H66" s="89">
        <v>6724</v>
      </c>
      <c r="I66" s="89">
        <v>8560</v>
      </c>
      <c r="J66" s="89">
        <v>4041</v>
      </c>
      <c r="K66" s="89">
        <v>439</v>
      </c>
      <c r="L66" s="89">
        <v>19764</v>
      </c>
      <c r="M66" s="90">
        <v>6724</v>
      </c>
      <c r="N66" s="90">
        <v>8560</v>
      </c>
      <c r="O66" s="90">
        <v>4041</v>
      </c>
      <c r="P66" s="90">
        <v>439</v>
      </c>
      <c r="Q66" s="91">
        <v>19764</v>
      </c>
      <c r="R66" s="92">
        <v>564</v>
      </c>
      <c r="S66" s="92">
        <v>940</v>
      </c>
      <c r="T66" s="92">
        <v>940</v>
      </c>
      <c r="U66" s="92">
        <v>940</v>
      </c>
      <c r="V66" s="92">
        <v>3792336</v>
      </c>
      <c r="W66" s="92">
        <v>8046400</v>
      </c>
      <c r="X66" s="92">
        <v>3798540</v>
      </c>
      <c r="Y66" s="92">
        <v>412660</v>
      </c>
      <c r="Z66" s="92">
        <v>16049936</v>
      </c>
      <c r="AA66" s="93">
        <v>1</v>
      </c>
      <c r="AB66" s="93" t="s">
        <v>188</v>
      </c>
      <c r="AC66" s="94">
        <v>2075</v>
      </c>
      <c r="AD66" s="95" t="s">
        <v>149</v>
      </c>
      <c r="AE66" s="92">
        <v>447.2</v>
      </c>
      <c r="AF66" s="92">
        <v>744.8</v>
      </c>
      <c r="AG66" s="92">
        <v>744.8</v>
      </c>
      <c r="AH66" s="92">
        <v>744.8</v>
      </c>
      <c r="AI66" s="92">
        <v>447.2</v>
      </c>
      <c r="AJ66" s="92">
        <v>744.8</v>
      </c>
      <c r="AK66" s="92">
        <v>744.8</v>
      </c>
      <c r="AL66" s="92">
        <v>744.8</v>
      </c>
      <c r="AM66" s="92">
        <v>3006972.8</v>
      </c>
      <c r="AN66" s="92">
        <v>6375488</v>
      </c>
      <c r="AO66" s="92">
        <v>3009736.8</v>
      </c>
      <c r="AP66" s="92">
        <v>326967.19999999995</v>
      </c>
      <c r="AQ66" s="92">
        <v>12719164.800000001</v>
      </c>
      <c r="AR66" s="96">
        <v>3330771.1999999993</v>
      </c>
      <c r="AS66" s="97">
        <v>0.2075255128743192</v>
      </c>
    </row>
    <row r="67" spans="1:45" x14ac:dyDescent="0.2">
      <c r="A67" s="85">
        <v>55</v>
      </c>
      <c r="B67" s="86" t="s">
        <v>295</v>
      </c>
      <c r="C67" s="86" t="s">
        <v>296</v>
      </c>
      <c r="D67" s="87" t="s">
        <v>56</v>
      </c>
      <c r="E67" s="88">
        <v>25</v>
      </c>
      <c r="F67" s="87" t="s">
        <v>60</v>
      </c>
      <c r="G67" s="88">
        <v>10</v>
      </c>
      <c r="H67" s="89">
        <v>6734</v>
      </c>
      <c r="I67" s="89">
        <v>8574</v>
      </c>
      <c r="J67" s="89">
        <v>4048</v>
      </c>
      <c r="K67" s="89">
        <v>440</v>
      </c>
      <c r="L67" s="89">
        <v>19796</v>
      </c>
      <c r="M67" s="90">
        <v>6734</v>
      </c>
      <c r="N67" s="90">
        <v>8574</v>
      </c>
      <c r="O67" s="90">
        <v>4048</v>
      </c>
      <c r="P67" s="90">
        <v>440</v>
      </c>
      <c r="Q67" s="91">
        <v>19796</v>
      </c>
      <c r="R67" s="92">
        <v>564</v>
      </c>
      <c r="S67" s="92">
        <v>940</v>
      </c>
      <c r="T67" s="92">
        <v>940</v>
      </c>
      <c r="U67" s="92">
        <v>940</v>
      </c>
      <c r="V67" s="92">
        <v>3797976</v>
      </c>
      <c r="W67" s="92">
        <v>8059560</v>
      </c>
      <c r="X67" s="92">
        <v>3805120</v>
      </c>
      <c r="Y67" s="92">
        <v>413600</v>
      </c>
      <c r="Z67" s="92">
        <v>16076256</v>
      </c>
      <c r="AA67" s="93">
        <v>1</v>
      </c>
      <c r="AB67" s="93" t="s">
        <v>188</v>
      </c>
      <c r="AC67" s="94">
        <v>2075</v>
      </c>
      <c r="AD67" s="95" t="s">
        <v>149</v>
      </c>
      <c r="AE67" s="92">
        <v>447.2</v>
      </c>
      <c r="AF67" s="92">
        <v>744.8</v>
      </c>
      <c r="AG67" s="92">
        <v>744.8</v>
      </c>
      <c r="AH67" s="92">
        <v>744.8</v>
      </c>
      <c r="AI67" s="92">
        <v>447.2</v>
      </c>
      <c r="AJ67" s="92">
        <v>744.8</v>
      </c>
      <c r="AK67" s="92">
        <v>744.8</v>
      </c>
      <c r="AL67" s="92">
        <v>744.8</v>
      </c>
      <c r="AM67" s="92">
        <v>3011444.8</v>
      </c>
      <c r="AN67" s="92">
        <v>6385915.1999999993</v>
      </c>
      <c r="AO67" s="92">
        <v>3014950.4</v>
      </c>
      <c r="AP67" s="92">
        <v>327712</v>
      </c>
      <c r="AQ67" s="92">
        <v>12740022.4</v>
      </c>
      <c r="AR67" s="96">
        <v>3336233.5999999996</v>
      </c>
      <c r="AS67" s="97">
        <v>0.20752553330825285</v>
      </c>
    </row>
    <row r="68" spans="1:45" x14ac:dyDescent="0.2">
      <c r="A68" s="85">
        <v>56</v>
      </c>
      <c r="B68" s="86" t="s">
        <v>297</v>
      </c>
      <c r="C68" s="86" t="s">
        <v>298</v>
      </c>
      <c r="D68" s="87" t="s">
        <v>56</v>
      </c>
      <c r="E68" s="88">
        <v>25</v>
      </c>
      <c r="F68" s="87" t="s">
        <v>60</v>
      </c>
      <c r="G68" s="88">
        <v>11</v>
      </c>
      <c r="H68" s="89">
        <v>6632</v>
      </c>
      <c r="I68" s="89">
        <v>8443</v>
      </c>
      <c r="J68" s="89">
        <v>3987</v>
      </c>
      <c r="K68" s="89">
        <v>433</v>
      </c>
      <c r="L68" s="89">
        <v>19495</v>
      </c>
      <c r="M68" s="90">
        <v>6632</v>
      </c>
      <c r="N68" s="90">
        <v>8443</v>
      </c>
      <c r="O68" s="90">
        <v>3987</v>
      </c>
      <c r="P68" s="90">
        <v>433</v>
      </c>
      <c r="Q68" s="91">
        <v>19495</v>
      </c>
      <c r="R68" s="92">
        <v>564</v>
      </c>
      <c r="S68" s="92">
        <v>940</v>
      </c>
      <c r="T68" s="92">
        <v>940</v>
      </c>
      <c r="U68" s="92">
        <v>940</v>
      </c>
      <c r="V68" s="92">
        <v>3740448</v>
      </c>
      <c r="W68" s="92">
        <v>7936420</v>
      </c>
      <c r="X68" s="92">
        <v>3747780</v>
      </c>
      <c r="Y68" s="92">
        <v>407020</v>
      </c>
      <c r="Z68" s="92">
        <v>15831668</v>
      </c>
      <c r="AA68" s="93">
        <v>1</v>
      </c>
      <c r="AB68" s="93" t="s">
        <v>188</v>
      </c>
      <c r="AC68" s="94">
        <v>2075</v>
      </c>
      <c r="AD68" s="95" t="s">
        <v>149</v>
      </c>
      <c r="AE68" s="92">
        <v>447.2</v>
      </c>
      <c r="AF68" s="92">
        <v>744.8</v>
      </c>
      <c r="AG68" s="92">
        <v>744.8</v>
      </c>
      <c r="AH68" s="92">
        <v>744.8</v>
      </c>
      <c r="AI68" s="92">
        <v>447.2</v>
      </c>
      <c r="AJ68" s="92">
        <v>744.8</v>
      </c>
      <c r="AK68" s="92">
        <v>744.8</v>
      </c>
      <c r="AL68" s="92">
        <v>744.8</v>
      </c>
      <c r="AM68" s="92">
        <v>2965830.4</v>
      </c>
      <c r="AN68" s="92">
        <v>6288346.3999999994</v>
      </c>
      <c r="AO68" s="92">
        <v>2969517.5999999996</v>
      </c>
      <c r="AP68" s="92">
        <v>322498.39999999997</v>
      </c>
      <c r="AQ68" s="92">
        <v>12546192.799999999</v>
      </c>
      <c r="AR68" s="96">
        <v>3285475.2000000011</v>
      </c>
      <c r="AS68" s="97">
        <v>0.20752552415828837</v>
      </c>
    </row>
    <row r="69" spans="1:45" x14ac:dyDescent="0.2">
      <c r="A69" s="85">
        <v>57</v>
      </c>
      <c r="B69" s="86" t="s">
        <v>299</v>
      </c>
      <c r="C69" s="86" t="s">
        <v>300</v>
      </c>
      <c r="D69" s="87" t="s">
        <v>56</v>
      </c>
      <c r="E69" s="88">
        <v>25</v>
      </c>
      <c r="F69" s="87" t="s">
        <v>60</v>
      </c>
      <c r="G69" s="88">
        <v>12</v>
      </c>
      <c r="H69" s="89">
        <v>6019</v>
      </c>
      <c r="I69" s="89">
        <v>7662</v>
      </c>
      <c r="J69" s="89">
        <v>3618</v>
      </c>
      <c r="K69" s="89">
        <v>393</v>
      </c>
      <c r="L69" s="89">
        <v>17692</v>
      </c>
      <c r="M69" s="90">
        <v>6019</v>
      </c>
      <c r="N69" s="90">
        <v>7662</v>
      </c>
      <c r="O69" s="90">
        <v>3618</v>
      </c>
      <c r="P69" s="90">
        <v>393</v>
      </c>
      <c r="Q69" s="91">
        <v>17692</v>
      </c>
      <c r="R69" s="92">
        <v>564</v>
      </c>
      <c r="S69" s="92">
        <v>940</v>
      </c>
      <c r="T69" s="92">
        <v>940</v>
      </c>
      <c r="U69" s="92">
        <v>940</v>
      </c>
      <c r="V69" s="92">
        <v>3394716</v>
      </c>
      <c r="W69" s="92">
        <v>7202280</v>
      </c>
      <c r="X69" s="92">
        <v>3400920</v>
      </c>
      <c r="Y69" s="92">
        <v>369420</v>
      </c>
      <c r="Z69" s="92">
        <v>14367336</v>
      </c>
      <c r="AA69" s="93">
        <v>1</v>
      </c>
      <c r="AB69" s="93" t="s">
        <v>188</v>
      </c>
      <c r="AC69" s="94">
        <v>2075</v>
      </c>
      <c r="AD69" s="95" t="s">
        <v>149</v>
      </c>
      <c r="AE69" s="92">
        <v>447.2</v>
      </c>
      <c r="AF69" s="92">
        <v>744.8</v>
      </c>
      <c r="AG69" s="92">
        <v>744.8</v>
      </c>
      <c r="AH69" s="92">
        <v>744.8</v>
      </c>
      <c r="AI69" s="92">
        <v>447.2</v>
      </c>
      <c r="AJ69" s="92">
        <v>744.8</v>
      </c>
      <c r="AK69" s="92">
        <v>744.8</v>
      </c>
      <c r="AL69" s="92">
        <v>744.8</v>
      </c>
      <c r="AM69" s="92">
        <v>2691696.8</v>
      </c>
      <c r="AN69" s="92">
        <v>5706657.5999999996</v>
      </c>
      <c r="AO69" s="92">
        <v>2694686.4</v>
      </c>
      <c r="AP69" s="92">
        <v>292706.39999999997</v>
      </c>
      <c r="AQ69" s="92">
        <v>11385747.199999999</v>
      </c>
      <c r="AR69" s="96">
        <v>2981588.8000000007</v>
      </c>
      <c r="AS69" s="97">
        <v>0.20752551482056247</v>
      </c>
    </row>
    <row r="70" spans="1:45" x14ac:dyDescent="0.2">
      <c r="A70" s="85">
        <v>58</v>
      </c>
      <c r="B70" s="86" t="s">
        <v>301</v>
      </c>
      <c r="C70" s="86" t="s">
        <v>302</v>
      </c>
      <c r="D70" s="87" t="s">
        <v>56</v>
      </c>
      <c r="E70" s="88">
        <v>25</v>
      </c>
      <c r="F70" s="87" t="s">
        <v>60</v>
      </c>
      <c r="G70" s="88">
        <v>13</v>
      </c>
      <c r="H70" s="89">
        <v>6391</v>
      </c>
      <c r="I70" s="89">
        <v>8136</v>
      </c>
      <c r="J70" s="89">
        <v>3841</v>
      </c>
      <c r="K70" s="89">
        <v>417</v>
      </c>
      <c r="L70" s="89">
        <v>18785</v>
      </c>
      <c r="M70" s="90">
        <v>6391</v>
      </c>
      <c r="N70" s="90">
        <v>8136</v>
      </c>
      <c r="O70" s="90">
        <v>3841</v>
      </c>
      <c r="P70" s="90">
        <v>417</v>
      </c>
      <c r="Q70" s="91">
        <v>18785</v>
      </c>
      <c r="R70" s="92">
        <v>564</v>
      </c>
      <c r="S70" s="92">
        <v>940</v>
      </c>
      <c r="T70" s="92">
        <v>940</v>
      </c>
      <c r="U70" s="92">
        <v>940</v>
      </c>
      <c r="V70" s="92">
        <v>3604524</v>
      </c>
      <c r="W70" s="92">
        <v>7647840</v>
      </c>
      <c r="X70" s="92">
        <v>3610540</v>
      </c>
      <c r="Y70" s="92">
        <v>391980</v>
      </c>
      <c r="Z70" s="92">
        <v>15254884</v>
      </c>
      <c r="AA70" s="93">
        <v>1</v>
      </c>
      <c r="AB70" s="93" t="s">
        <v>188</v>
      </c>
      <c r="AC70" s="94">
        <v>2075</v>
      </c>
      <c r="AD70" s="95" t="s">
        <v>149</v>
      </c>
      <c r="AE70" s="92">
        <v>447.2</v>
      </c>
      <c r="AF70" s="92">
        <v>744.8</v>
      </c>
      <c r="AG70" s="92">
        <v>744.8</v>
      </c>
      <c r="AH70" s="92">
        <v>744.8</v>
      </c>
      <c r="AI70" s="92">
        <v>447.2</v>
      </c>
      <c r="AJ70" s="92">
        <v>744.8</v>
      </c>
      <c r="AK70" s="92">
        <v>744.8</v>
      </c>
      <c r="AL70" s="92">
        <v>744.8</v>
      </c>
      <c r="AM70" s="92">
        <v>2858055.1999999997</v>
      </c>
      <c r="AN70" s="92">
        <v>6059692.7999999998</v>
      </c>
      <c r="AO70" s="92">
        <v>2860776.8</v>
      </c>
      <c r="AP70" s="92">
        <v>310581.59999999998</v>
      </c>
      <c r="AQ70" s="92">
        <v>12089106.4</v>
      </c>
      <c r="AR70" s="96">
        <v>3165777.5999999996</v>
      </c>
      <c r="AS70" s="97">
        <v>0.20752551117399515</v>
      </c>
    </row>
    <row r="71" spans="1:45" x14ac:dyDescent="0.2">
      <c r="A71" s="85">
        <v>59</v>
      </c>
      <c r="B71" s="86" t="s">
        <v>303</v>
      </c>
      <c r="C71" s="86" t="s">
        <v>304</v>
      </c>
      <c r="D71" s="87" t="s">
        <v>56</v>
      </c>
      <c r="E71" s="88">
        <v>25</v>
      </c>
      <c r="F71" s="87" t="s">
        <v>60</v>
      </c>
      <c r="G71" s="88">
        <v>14</v>
      </c>
      <c r="H71" s="89">
        <v>6333</v>
      </c>
      <c r="I71" s="89">
        <v>8062</v>
      </c>
      <c r="J71" s="89">
        <v>3806</v>
      </c>
      <c r="K71" s="89">
        <v>414</v>
      </c>
      <c r="L71" s="89">
        <v>18615</v>
      </c>
      <c r="M71" s="90">
        <v>6333</v>
      </c>
      <c r="N71" s="90">
        <v>8062</v>
      </c>
      <c r="O71" s="90">
        <v>3806</v>
      </c>
      <c r="P71" s="90">
        <v>414</v>
      </c>
      <c r="Q71" s="91">
        <v>18615</v>
      </c>
      <c r="R71" s="92">
        <v>564</v>
      </c>
      <c r="S71" s="92">
        <v>940</v>
      </c>
      <c r="T71" s="92">
        <v>940</v>
      </c>
      <c r="U71" s="92">
        <v>940</v>
      </c>
      <c r="V71" s="92">
        <v>3571812</v>
      </c>
      <c r="W71" s="92">
        <v>7578280</v>
      </c>
      <c r="X71" s="92">
        <v>3577640</v>
      </c>
      <c r="Y71" s="92">
        <v>389160</v>
      </c>
      <c r="Z71" s="92">
        <v>15116892</v>
      </c>
      <c r="AA71" s="93">
        <v>1</v>
      </c>
      <c r="AB71" s="93" t="s">
        <v>188</v>
      </c>
      <c r="AC71" s="94">
        <v>2075</v>
      </c>
      <c r="AD71" s="95" t="s">
        <v>149</v>
      </c>
      <c r="AE71" s="92">
        <v>447.2</v>
      </c>
      <c r="AF71" s="92">
        <v>744.8</v>
      </c>
      <c r="AG71" s="92">
        <v>744.8</v>
      </c>
      <c r="AH71" s="92">
        <v>744.8</v>
      </c>
      <c r="AI71" s="92">
        <v>447.2</v>
      </c>
      <c r="AJ71" s="92">
        <v>744.8</v>
      </c>
      <c r="AK71" s="92">
        <v>744.8</v>
      </c>
      <c r="AL71" s="92">
        <v>744.8</v>
      </c>
      <c r="AM71" s="92">
        <v>2832117.6</v>
      </c>
      <c r="AN71" s="92">
        <v>6004577.5999999996</v>
      </c>
      <c r="AO71" s="92">
        <v>2834708.8</v>
      </c>
      <c r="AP71" s="92">
        <v>308347.19999999995</v>
      </c>
      <c r="AQ71" s="92">
        <v>11979751.199999999</v>
      </c>
      <c r="AR71" s="96">
        <v>3137140.8000000007</v>
      </c>
      <c r="AS71" s="97">
        <v>0.20752551516541898</v>
      </c>
    </row>
    <row r="72" spans="1:45" x14ac:dyDescent="0.2">
      <c r="A72" s="85">
        <v>60</v>
      </c>
      <c r="B72" s="86" t="s">
        <v>305</v>
      </c>
      <c r="C72" s="86" t="s">
        <v>306</v>
      </c>
      <c r="D72" s="87" t="s">
        <v>56</v>
      </c>
      <c r="E72" s="88">
        <v>25</v>
      </c>
      <c r="F72" s="87" t="s">
        <v>60</v>
      </c>
      <c r="G72" s="88">
        <v>15</v>
      </c>
      <c r="H72" s="89">
        <v>5985</v>
      </c>
      <c r="I72" s="89">
        <v>7619</v>
      </c>
      <c r="J72" s="89">
        <v>3599</v>
      </c>
      <c r="K72" s="89">
        <v>392</v>
      </c>
      <c r="L72" s="89">
        <v>17595</v>
      </c>
      <c r="M72" s="90">
        <v>5985</v>
      </c>
      <c r="N72" s="90">
        <v>7619</v>
      </c>
      <c r="O72" s="90">
        <v>3599</v>
      </c>
      <c r="P72" s="90">
        <v>392</v>
      </c>
      <c r="Q72" s="91">
        <v>17595</v>
      </c>
      <c r="R72" s="92">
        <v>564</v>
      </c>
      <c r="S72" s="92">
        <v>940</v>
      </c>
      <c r="T72" s="92">
        <v>940</v>
      </c>
      <c r="U72" s="92">
        <v>940</v>
      </c>
      <c r="V72" s="92">
        <v>3375540</v>
      </c>
      <c r="W72" s="92">
        <v>7161860</v>
      </c>
      <c r="X72" s="92">
        <v>3383060</v>
      </c>
      <c r="Y72" s="92">
        <v>368480</v>
      </c>
      <c r="Z72" s="92">
        <v>14288940</v>
      </c>
      <c r="AA72" s="93">
        <v>1</v>
      </c>
      <c r="AB72" s="93" t="s">
        <v>188</v>
      </c>
      <c r="AC72" s="94">
        <v>2075</v>
      </c>
      <c r="AD72" s="95" t="s">
        <v>149</v>
      </c>
      <c r="AE72" s="92">
        <v>447.2</v>
      </c>
      <c r="AF72" s="92">
        <v>744.8</v>
      </c>
      <c r="AG72" s="92">
        <v>744.8</v>
      </c>
      <c r="AH72" s="92">
        <v>744.8</v>
      </c>
      <c r="AI72" s="92">
        <v>447.2</v>
      </c>
      <c r="AJ72" s="92">
        <v>744.8</v>
      </c>
      <c r="AK72" s="92">
        <v>744.8</v>
      </c>
      <c r="AL72" s="92">
        <v>744.8</v>
      </c>
      <c r="AM72" s="92">
        <v>2676492</v>
      </c>
      <c r="AN72" s="92">
        <v>5674631.1999999993</v>
      </c>
      <c r="AO72" s="92">
        <v>2680535.1999999997</v>
      </c>
      <c r="AP72" s="92">
        <v>291961.59999999998</v>
      </c>
      <c r="AQ72" s="92">
        <v>11323619.999999998</v>
      </c>
      <c r="AR72" s="96">
        <v>2965320.0000000019</v>
      </c>
      <c r="AS72" s="97">
        <v>0.20752554073290264</v>
      </c>
    </row>
    <row r="73" spans="1:45" x14ac:dyDescent="0.2">
      <c r="A73" s="85">
        <v>61</v>
      </c>
      <c r="B73" s="86" t="s">
        <v>307</v>
      </c>
      <c r="C73" s="86" t="s">
        <v>308</v>
      </c>
      <c r="D73" s="87" t="s">
        <v>105</v>
      </c>
      <c r="E73" s="88">
        <v>33</v>
      </c>
      <c r="F73" s="87" t="s">
        <v>122</v>
      </c>
      <c r="G73" s="88">
        <v>1</v>
      </c>
      <c r="H73" s="89">
        <v>7769</v>
      </c>
      <c r="I73" s="89">
        <v>9047</v>
      </c>
      <c r="J73" s="89">
        <v>6277</v>
      </c>
      <c r="K73" s="89">
        <v>273</v>
      </c>
      <c r="L73" s="89">
        <v>23366</v>
      </c>
      <c r="M73" s="90">
        <v>7769</v>
      </c>
      <c r="N73" s="90">
        <v>9047</v>
      </c>
      <c r="O73" s="90">
        <v>6277</v>
      </c>
      <c r="P73" s="90">
        <v>273</v>
      </c>
      <c r="Q73" s="91">
        <v>23366</v>
      </c>
      <c r="R73" s="92">
        <v>893</v>
      </c>
      <c r="S73" s="92">
        <v>893</v>
      </c>
      <c r="T73" s="92">
        <v>893</v>
      </c>
      <c r="U73" s="92">
        <v>893</v>
      </c>
      <c r="V73" s="92">
        <v>6937717</v>
      </c>
      <c r="W73" s="92">
        <v>8078971</v>
      </c>
      <c r="X73" s="92">
        <v>5605361</v>
      </c>
      <c r="Y73" s="92">
        <v>243789</v>
      </c>
      <c r="Z73" s="92">
        <v>20865838</v>
      </c>
      <c r="AA73" s="93">
        <v>1</v>
      </c>
      <c r="AB73" s="93" t="s">
        <v>188</v>
      </c>
      <c r="AC73" s="94">
        <v>2093</v>
      </c>
      <c r="AD73" s="95" t="s">
        <v>134</v>
      </c>
      <c r="AE73" s="92">
        <v>893</v>
      </c>
      <c r="AF73" s="92">
        <v>893</v>
      </c>
      <c r="AG73" s="92">
        <v>893</v>
      </c>
      <c r="AH73" s="92">
        <v>893</v>
      </c>
      <c r="AI73" s="92">
        <v>893</v>
      </c>
      <c r="AJ73" s="92">
        <v>893</v>
      </c>
      <c r="AK73" s="92">
        <v>893</v>
      </c>
      <c r="AL73" s="92">
        <v>893</v>
      </c>
      <c r="AM73" s="92">
        <v>6937717</v>
      </c>
      <c r="AN73" s="92">
        <v>8078971</v>
      </c>
      <c r="AO73" s="92">
        <v>5605361</v>
      </c>
      <c r="AP73" s="92">
        <v>243789</v>
      </c>
      <c r="AQ73" s="92">
        <v>20865838</v>
      </c>
      <c r="AR73" s="96">
        <v>0</v>
      </c>
      <c r="AS73" s="97">
        <v>0</v>
      </c>
    </row>
    <row r="74" spans="1:45" x14ac:dyDescent="0.2">
      <c r="A74" s="85">
        <v>62</v>
      </c>
      <c r="B74" s="86" t="s">
        <v>309</v>
      </c>
      <c r="C74" s="86" t="s">
        <v>310</v>
      </c>
      <c r="D74" s="87" t="s">
        <v>105</v>
      </c>
      <c r="E74" s="88">
        <v>33</v>
      </c>
      <c r="F74" s="87" t="s">
        <v>122</v>
      </c>
      <c r="G74" s="88">
        <v>2</v>
      </c>
      <c r="H74" s="89">
        <v>7946</v>
      </c>
      <c r="I74" s="89">
        <v>9254</v>
      </c>
      <c r="J74" s="89">
        <v>6420</v>
      </c>
      <c r="K74" s="89">
        <v>279</v>
      </c>
      <c r="L74" s="89">
        <v>23899</v>
      </c>
      <c r="M74" s="90">
        <v>7946</v>
      </c>
      <c r="N74" s="90">
        <v>9254</v>
      </c>
      <c r="O74" s="90">
        <v>6420</v>
      </c>
      <c r="P74" s="90">
        <v>279</v>
      </c>
      <c r="Q74" s="91">
        <v>23899</v>
      </c>
      <c r="R74" s="92">
        <v>893</v>
      </c>
      <c r="S74" s="92">
        <v>893</v>
      </c>
      <c r="T74" s="92">
        <v>893</v>
      </c>
      <c r="U74" s="92">
        <v>893</v>
      </c>
      <c r="V74" s="92">
        <v>7095778</v>
      </c>
      <c r="W74" s="92">
        <v>8263822</v>
      </c>
      <c r="X74" s="92">
        <v>5733060</v>
      </c>
      <c r="Y74" s="92">
        <v>249147</v>
      </c>
      <c r="Z74" s="92">
        <v>21341807</v>
      </c>
      <c r="AA74" s="93">
        <v>1</v>
      </c>
      <c r="AB74" s="93" t="s">
        <v>188</v>
      </c>
      <c r="AC74" s="94">
        <v>2093</v>
      </c>
      <c r="AD74" s="95" t="s">
        <v>134</v>
      </c>
      <c r="AE74" s="92">
        <v>893</v>
      </c>
      <c r="AF74" s="92">
        <v>893</v>
      </c>
      <c r="AG74" s="92">
        <v>893</v>
      </c>
      <c r="AH74" s="92">
        <v>893</v>
      </c>
      <c r="AI74" s="92">
        <v>893</v>
      </c>
      <c r="AJ74" s="92">
        <v>893</v>
      </c>
      <c r="AK74" s="92">
        <v>893</v>
      </c>
      <c r="AL74" s="92">
        <v>893</v>
      </c>
      <c r="AM74" s="92">
        <v>7095778</v>
      </c>
      <c r="AN74" s="92">
        <v>8263822</v>
      </c>
      <c r="AO74" s="92">
        <v>5733060</v>
      </c>
      <c r="AP74" s="92">
        <v>249147</v>
      </c>
      <c r="AQ74" s="92">
        <v>21341807</v>
      </c>
      <c r="AR74" s="96">
        <v>0</v>
      </c>
      <c r="AS74" s="97">
        <v>0</v>
      </c>
    </row>
    <row r="75" spans="1:45" x14ac:dyDescent="0.2">
      <c r="A75" s="85">
        <v>63</v>
      </c>
      <c r="B75" s="86" t="s">
        <v>311</v>
      </c>
      <c r="C75" s="86" t="s">
        <v>312</v>
      </c>
      <c r="D75" s="87" t="s">
        <v>105</v>
      </c>
      <c r="E75" s="88">
        <v>33</v>
      </c>
      <c r="F75" s="87" t="s">
        <v>122</v>
      </c>
      <c r="G75" s="88">
        <v>3</v>
      </c>
      <c r="H75" s="89">
        <v>7896</v>
      </c>
      <c r="I75" s="89">
        <v>9197</v>
      </c>
      <c r="J75" s="89">
        <v>6381</v>
      </c>
      <c r="K75" s="89">
        <v>277</v>
      </c>
      <c r="L75" s="89">
        <v>23751</v>
      </c>
      <c r="M75" s="90">
        <v>7896</v>
      </c>
      <c r="N75" s="90">
        <v>9197</v>
      </c>
      <c r="O75" s="90">
        <v>6381</v>
      </c>
      <c r="P75" s="90">
        <v>277</v>
      </c>
      <c r="Q75" s="91">
        <v>23751</v>
      </c>
      <c r="R75" s="92">
        <v>893</v>
      </c>
      <c r="S75" s="92">
        <v>893</v>
      </c>
      <c r="T75" s="92">
        <v>893</v>
      </c>
      <c r="U75" s="92">
        <v>893</v>
      </c>
      <c r="V75" s="92">
        <v>7051128</v>
      </c>
      <c r="W75" s="92">
        <v>8212921</v>
      </c>
      <c r="X75" s="92">
        <v>5698233</v>
      </c>
      <c r="Y75" s="92">
        <v>247361</v>
      </c>
      <c r="Z75" s="92">
        <v>21209643</v>
      </c>
      <c r="AA75" s="93">
        <v>1</v>
      </c>
      <c r="AB75" s="93" t="s">
        <v>188</v>
      </c>
      <c r="AC75" s="94">
        <v>2093</v>
      </c>
      <c r="AD75" s="95" t="s">
        <v>134</v>
      </c>
      <c r="AE75" s="92">
        <v>893</v>
      </c>
      <c r="AF75" s="92">
        <v>893</v>
      </c>
      <c r="AG75" s="92">
        <v>893</v>
      </c>
      <c r="AH75" s="92">
        <v>893</v>
      </c>
      <c r="AI75" s="92">
        <v>893</v>
      </c>
      <c r="AJ75" s="92">
        <v>893</v>
      </c>
      <c r="AK75" s="92">
        <v>893</v>
      </c>
      <c r="AL75" s="92">
        <v>893</v>
      </c>
      <c r="AM75" s="92">
        <v>7051128</v>
      </c>
      <c r="AN75" s="92">
        <v>8212921</v>
      </c>
      <c r="AO75" s="92">
        <v>5698233</v>
      </c>
      <c r="AP75" s="92">
        <v>247361</v>
      </c>
      <c r="AQ75" s="92">
        <v>21209643</v>
      </c>
      <c r="AR75" s="96">
        <v>0</v>
      </c>
      <c r="AS75" s="97">
        <v>0</v>
      </c>
    </row>
    <row r="76" spans="1:45" x14ac:dyDescent="0.2">
      <c r="A76" s="85">
        <v>64</v>
      </c>
      <c r="B76" s="86" t="s">
        <v>313</v>
      </c>
      <c r="C76" s="86" t="s">
        <v>314</v>
      </c>
      <c r="D76" s="87" t="s">
        <v>105</v>
      </c>
      <c r="E76" s="88">
        <v>33</v>
      </c>
      <c r="F76" s="87" t="s">
        <v>122</v>
      </c>
      <c r="G76" s="88">
        <v>4</v>
      </c>
      <c r="H76" s="89">
        <v>8412</v>
      </c>
      <c r="I76" s="89">
        <v>9797</v>
      </c>
      <c r="J76" s="89">
        <v>6798</v>
      </c>
      <c r="K76" s="89">
        <v>296</v>
      </c>
      <c r="L76" s="89">
        <v>25303</v>
      </c>
      <c r="M76" s="90">
        <v>8412</v>
      </c>
      <c r="N76" s="90">
        <v>9797</v>
      </c>
      <c r="O76" s="90">
        <v>6798</v>
      </c>
      <c r="P76" s="90">
        <v>296</v>
      </c>
      <c r="Q76" s="91">
        <v>25303</v>
      </c>
      <c r="R76" s="92">
        <v>898</v>
      </c>
      <c r="S76" s="92">
        <v>898</v>
      </c>
      <c r="T76" s="92">
        <v>898</v>
      </c>
      <c r="U76" s="92">
        <v>898</v>
      </c>
      <c r="V76" s="92">
        <v>7553976</v>
      </c>
      <c r="W76" s="92">
        <v>8797706</v>
      </c>
      <c r="X76" s="92">
        <v>6104604</v>
      </c>
      <c r="Y76" s="92">
        <v>265808</v>
      </c>
      <c r="Z76" s="92">
        <v>22722094</v>
      </c>
      <c r="AA76" s="93">
        <v>1</v>
      </c>
      <c r="AB76" s="93" t="s">
        <v>188</v>
      </c>
      <c r="AC76" s="94">
        <v>2084</v>
      </c>
      <c r="AD76" s="95" t="s">
        <v>145</v>
      </c>
      <c r="AE76" s="92">
        <v>871.06</v>
      </c>
      <c r="AF76" s="92">
        <v>871.06</v>
      </c>
      <c r="AG76" s="92">
        <v>871.06</v>
      </c>
      <c r="AH76" s="92">
        <v>871.06</v>
      </c>
      <c r="AI76" s="92">
        <v>871.06</v>
      </c>
      <c r="AJ76" s="92">
        <v>871.06</v>
      </c>
      <c r="AK76" s="92">
        <v>871.06</v>
      </c>
      <c r="AL76" s="92">
        <v>871.06</v>
      </c>
      <c r="AM76" s="92">
        <v>7327356.7199999997</v>
      </c>
      <c r="AN76" s="92">
        <v>8533774.8200000003</v>
      </c>
      <c r="AO76" s="92">
        <v>5921465.8799999999</v>
      </c>
      <c r="AP76" s="92">
        <v>257833.75999999998</v>
      </c>
      <c r="AQ76" s="92">
        <v>22040431.18</v>
      </c>
      <c r="AR76" s="96">
        <v>681662.8200000003</v>
      </c>
      <c r="AS76" s="97">
        <v>3.0000000000000013E-2</v>
      </c>
    </row>
    <row r="77" spans="1:45" x14ac:dyDescent="0.2">
      <c r="A77" s="85">
        <v>65</v>
      </c>
      <c r="B77" s="86" t="s">
        <v>315</v>
      </c>
      <c r="C77" s="86" t="s">
        <v>316</v>
      </c>
      <c r="D77" s="87" t="s">
        <v>105</v>
      </c>
      <c r="E77" s="88">
        <v>33</v>
      </c>
      <c r="F77" s="87" t="s">
        <v>122</v>
      </c>
      <c r="G77" s="88">
        <v>5</v>
      </c>
      <c r="H77" s="89">
        <v>7822</v>
      </c>
      <c r="I77" s="89">
        <v>9110</v>
      </c>
      <c r="J77" s="89">
        <v>6316</v>
      </c>
      <c r="K77" s="89">
        <v>275</v>
      </c>
      <c r="L77" s="89">
        <v>23523</v>
      </c>
      <c r="M77" s="90">
        <v>7822</v>
      </c>
      <c r="N77" s="90">
        <v>9110</v>
      </c>
      <c r="O77" s="90">
        <v>6316</v>
      </c>
      <c r="P77" s="90">
        <v>275</v>
      </c>
      <c r="Q77" s="91">
        <v>23523</v>
      </c>
      <c r="R77" s="92">
        <v>893</v>
      </c>
      <c r="S77" s="92">
        <v>893</v>
      </c>
      <c r="T77" s="92">
        <v>893</v>
      </c>
      <c r="U77" s="92">
        <v>893</v>
      </c>
      <c r="V77" s="92">
        <v>6985046</v>
      </c>
      <c r="W77" s="92">
        <v>8135230</v>
      </c>
      <c r="X77" s="92">
        <v>5640188</v>
      </c>
      <c r="Y77" s="92">
        <v>245575</v>
      </c>
      <c r="Z77" s="92">
        <v>21006039</v>
      </c>
      <c r="AA77" s="93">
        <v>1</v>
      </c>
      <c r="AB77" s="93" t="s">
        <v>188</v>
      </c>
      <c r="AC77" s="94">
        <v>2093</v>
      </c>
      <c r="AD77" s="95" t="s">
        <v>134</v>
      </c>
      <c r="AE77" s="92">
        <v>893</v>
      </c>
      <c r="AF77" s="92">
        <v>893</v>
      </c>
      <c r="AG77" s="92">
        <v>893</v>
      </c>
      <c r="AH77" s="92">
        <v>893</v>
      </c>
      <c r="AI77" s="92">
        <v>893</v>
      </c>
      <c r="AJ77" s="92">
        <v>893</v>
      </c>
      <c r="AK77" s="92">
        <v>893</v>
      </c>
      <c r="AL77" s="92">
        <v>893</v>
      </c>
      <c r="AM77" s="92">
        <v>6985046</v>
      </c>
      <c r="AN77" s="92">
        <v>8135230</v>
      </c>
      <c r="AO77" s="92">
        <v>5640188</v>
      </c>
      <c r="AP77" s="92">
        <v>245575</v>
      </c>
      <c r="AQ77" s="92">
        <v>21006039</v>
      </c>
      <c r="AR77" s="96">
        <v>0</v>
      </c>
      <c r="AS77" s="97">
        <v>0</v>
      </c>
    </row>
    <row r="78" spans="1:45" x14ac:dyDescent="0.2">
      <c r="A78" s="85">
        <v>66</v>
      </c>
      <c r="B78" s="86" t="s">
        <v>317</v>
      </c>
      <c r="C78" s="86" t="s">
        <v>318</v>
      </c>
      <c r="D78" s="87" t="s">
        <v>105</v>
      </c>
      <c r="E78" s="88">
        <v>33</v>
      </c>
      <c r="F78" s="87" t="s">
        <v>122</v>
      </c>
      <c r="G78" s="88">
        <v>6</v>
      </c>
      <c r="H78" s="89">
        <v>8467</v>
      </c>
      <c r="I78" s="89">
        <v>9859</v>
      </c>
      <c r="J78" s="89">
        <v>6839</v>
      </c>
      <c r="K78" s="89">
        <v>298</v>
      </c>
      <c r="L78" s="89">
        <v>25463</v>
      </c>
      <c r="M78" s="90">
        <v>8467</v>
      </c>
      <c r="N78" s="90">
        <v>9859</v>
      </c>
      <c r="O78" s="90">
        <v>6839</v>
      </c>
      <c r="P78" s="90">
        <v>298</v>
      </c>
      <c r="Q78" s="91">
        <v>25463</v>
      </c>
      <c r="R78" s="92">
        <v>898</v>
      </c>
      <c r="S78" s="92">
        <v>898</v>
      </c>
      <c r="T78" s="92">
        <v>898</v>
      </c>
      <c r="U78" s="92">
        <v>898</v>
      </c>
      <c r="V78" s="92">
        <v>7603366</v>
      </c>
      <c r="W78" s="92">
        <v>8853382</v>
      </c>
      <c r="X78" s="92">
        <v>6141422</v>
      </c>
      <c r="Y78" s="92">
        <v>267604</v>
      </c>
      <c r="Z78" s="92">
        <v>22865774</v>
      </c>
      <c r="AA78" s="93">
        <v>1</v>
      </c>
      <c r="AB78" s="93" t="s">
        <v>188</v>
      </c>
      <c r="AC78" s="94">
        <v>2084</v>
      </c>
      <c r="AD78" s="95" t="s">
        <v>145</v>
      </c>
      <c r="AE78" s="92">
        <v>853.1</v>
      </c>
      <c r="AF78" s="92">
        <v>853.1</v>
      </c>
      <c r="AG78" s="92">
        <v>853.1</v>
      </c>
      <c r="AH78" s="92">
        <v>853.1</v>
      </c>
      <c r="AI78" s="92">
        <v>853.1</v>
      </c>
      <c r="AJ78" s="92">
        <v>853.1</v>
      </c>
      <c r="AK78" s="92">
        <v>853.1</v>
      </c>
      <c r="AL78" s="92">
        <v>853.1</v>
      </c>
      <c r="AM78" s="92">
        <v>7223197.7000000002</v>
      </c>
      <c r="AN78" s="92">
        <v>8410712.9000000004</v>
      </c>
      <c r="AO78" s="92">
        <v>5834350.9000000004</v>
      </c>
      <c r="AP78" s="92">
        <v>254223.80000000002</v>
      </c>
      <c r="AQ78" s="92">
        <v>21722485.300000001</v>
      </c>
      <c r="AR78" s="96">
        <v>1143288.6999999993</v>
      </c>
      <c r="AS78" s="97">
        <v>4.9999999999999968E-2</v>
      </c>
    </row>
    <row r="79" spans="1:45" x14ac:dyDescent="0.2">
      <c r="A79" s="85">
        <v>67</v>
      </c>
      <c r="B79" s="86" t="s">
        <v>319</v>
      </c>
      <c r="C79" s="86" t="s">
        <v>320</v>
      </c>
      <c r="D79" s="87" t="s">
        <v>105</v>
      </c>
      <c r="E79" s="88">
        <v>33</v>
      </c>
      <c r="F79" s="87" t="s">
        <v>122</v>
      </c>
      <c r="G79" s="88">
        <v>7</v>
      </c>
      <c r="H79" s="89">
        <v>8645</v>
      </c>
      <c r="I79" s="89">
        <v>10070</v>
      </c>
      <c r="J79" s="89">
        <v>6984</v>
      </c>
      <c r="K79" s="89">
        <v>304</v>
      </c>
      <c r="L79" s="89">
        <v>26003</v>
      </c>
      <c r="M79" s="90">
        <v>8645</v>
      </c>
      <c r="N79" s="90">
        <v>10070</v>
      </c>
      <c r="O79" s="90">
        <v>6984</v>
      </c>
      <c r="P79" s="90">
        <v>304</v>
      </c>
      <c r="Q79" s="91">
        <v>26003</v>
      </c>
      <c r="R79" s="92">
        <v>893</v>
      </c>
      <c r="S79" s="92">
        <v>893</v>
      </c>
      <c r="T79" s="92">
        <v>893</v>
      </c>
      <c r="U79" s="92">
        <v>893</v>
      </c>
      <c r="V79" s="92">
        <v>7719985</v>
      </c>
      <c r="W79" s="92">
        <v>8992510</v>
      </c>
      <c r="X79" s="92">
        <v>6236712</v>
      </c>
      <c r="Y79" s="92">
        <v>271472</v>
      </c>
      <c r="Z79" s="92">
        <v>23220679</v>
      </c>
      <c r="AA79" s="93">
        <v>1</v>
      </c>
      <c r="AB79" s="93" t="s">
        <v>188</v>
      </c>
      <c r="AC79" s="94">
        <v>2091</v>
      </c>
      <c r="AD79" s="95" t="s">
        <v>121</v>
      </c>
      <c r="AE79" s="92">
        <v>696</v>
      </c>
      <c r="AF79" s="92">
        <v>696</v>
      </c>
      <c r="AG79" s="92">
        <v>696</v>
      </c>
      <c r="AH79" s="92">
        <v>696</v>
      </c>
      <c r="AI79" s="92">
        <v>696</v>
      </c>
      <c r="AJ79" s="92">
        <v>696</v>
      </c>
      <c r="AK79" s="92">
        <v>696</v>
      </c>
      <c r="AL79" s="92">
        <v>696</v>
      </c>
      <c r="AM79" s="92">
        <v>6016920</v>
      </c>
      <c r="AN79" s="92">
        <v>7008720</v>
      </c>
      <c r="AO79" s="92">
        <v>4860864</v>
      </c>
      <c r="AP79" s="92">
        <v>211584</v>
      </c>
      <c r="AQ79" s="92">
        <v>18098088</v>
      </c>
      <c r="AR79" s="96">
        <v>5122591</v>
      </c>
      <c r="AS79" s="97">
        <v>0.22060470324748041</v>
      </c>
    </row>
    <row r="80" spans="1:45" x14ac:dyDescent="0.2">
      <c r="A80" s="85">
        <v>68</v>
      </c>
      <c r="B80" s="86" t="s">
        <v>321</v>
      </c>
      <c r="C80" s="86" t="s">
        <v>322</v>
      </c>
      <c r="D80" s="87" t="s">
        <v>105</v>
      </c>
      <c r="E80" s="88">
        <v>33</v>
      </c>
      <c r="F80" s="87" t="s">
        <v>122</v>
      </c>
      <c r="G80" s="88">
        <v>8</v>
      </c>
      <c r="H80" s="89">
        <v>8344</v>
      </c>
      <c r="I80" s="89">
        <v>9717</v>
      </c>
      <c r="J80" s="89">
        <v>6742</v>
      </c>
      <c r="K80" s="89">
        <v>293</v>
      </c>
      <c r="L80" s="89">
        <v>25096</v>
      </c>
      <c r="M80" s="90">
        <v>8344</v>
      </c>
      <c r="N80" s="90">
        <v>9717</v>
      </c>
      <c r="O80" s="90">
        <v>6742</v>
      </c>
      <c r="P80" s="90">
        <v>293</v>
      </c>
      <c r="Q80" s="91">
        <v>25096</v>
      </c>
      <c r="R80" s="92">
        <v>893</v>
      </c>
      <c r="S80" s="92">
        <v>893</v>
      </c>
      <c r="T80" s="92">
        <v>893</v>
      </c>
      <c r="U80" s="92">
        <v>893</v>
      </c>
      <c r="V80" s="92">
        <v>7451192</v>
      </c>
      <c r="W80" s="92">
        <v>8677281</v>
      </c>
      <c r="X80" s="92">
        <v>6020606</v>
      </c>
      <c r="Y80" s="92">
        <v>261649</v>
      </c>
      <c r="Z80" s="92">
        <v>22410728</v>
      </c>
      <c r="AA80" s="93">
        <v>1</v>
      </c>
      <c r="AB80" s="93" t="s">
        <v>188</v>
      </c>
      <c r="AC80" s="94">
        <v>2093</v>
      </c>
      <c r="AD80" s="95" t="s">
        <v>134</v>
      </c>
      <c r="AE80" s="92">
        <v>893</v>
      </c>
      <c r="AF80" s="92">
        <v>893</v>
      </c>
      <c r="AG80" s="92">
        <v>893</v>
      </c>
      <c r="AH80" s="92">
        <v>893</v>
      </c>
      <c r="AI80" s="92">
        <v>893</v>
      </c>
      <c r="AJ80" s="92">
        <v>893</v>
      </c>
      <c r="AK80" s="92">
        <v>893</v>
      </c>
      <c r="AL80" s="92">
        <v>893</v>
      </c>
      <c r="AM80" s="92">
        <v>7451192</v>
      </c>
      <c r="AN80" s="92">
        <v>8677281</v>
      </c>
      <c r="AO80" s="92">
        <v>6020606</v>
      </c>
      <c r="AP80" s="92">
        <v>261649</v>
      </c>
      <c r="AQ80" s="92">
        <v>22410728</v>
      </c>
      <c r="AR80" s="96">
        <v>0</v>
      </c>
      <c r="AS80" s="97">
        <v>0</v>
      </c>
    </row>
    <row r="81" spans="1:45" x14ac:dyDescent="0.2">
      <c r="A81" s="85">
        <v>69</v>
      </c>
      <c r="B81" s="86" t="s">
        <v>323</v>
      </c>
      <c r="C81" s="86" t="s">
        <v>324</v>
      </c>
      <c r="D81" s="87" t="s">
        <v>105</v>
      </c>
      <c r="E81" s="88">
        <v>33</v>
      </c>
      <c r="F81" s="87" t="s">
        <v>122</v>
      </c>
      <c r="G81" s="88">
        <v>9</v>
      </c>
      <c r="H81" s="89">
        <v>8433</v>
      </c>
      <c r="I81" s="89">
        <v>9821</v>
      </c>
      <c r="J81" s="89">
        <v>6812</v>
      </c>
      <c r="K81" s="89">
        <v>296</v>
      </c>
      <c r="L81" s="89">
        <v>25362</v>
      </c>
      <c r="M81" s="90">
        <v>8433</v>
      </c>
      <c r="N81" s="90">
        <v>9821</v>
      </c>
      <c r="O81" s="90">
        <v>6812</v>
      </c>
      <c r="P81" s="90">
        <v>296</v>
      </c>
      <c r="Q81" s="91">
        <v>25362</v>
      </c>
      <c r="R81" s="92">
        <v>898</v>
      </c>
      <c r="S81" s="92">
        <v>898</v>
      </c>
      <c r="T81" s="92">
        <v>898</v>
      </c>
      <c r="U81" s="92">
        <v>898</v>
      </c>
      <c r="V81" s="92">
        <v>7572834</v>
      </c>
      <c r="W81" s="92">
        <v>8819258</v>
      </c>
      <c r="X81" s="92">
        <v>6117176</v>
      </c>
      <c r="Y81" s="92">
        <v>265808</v>
      </c>
      <c r="Z81" s="92">
        <v>22775076</v>
      </c>
      <c r="AA81" s="93">
        <v>1</v>
      </c>
      <c r="AB81" s="93" t="s">
        <v>188</v>
      </c>
      <c r="AC81" s="94">
        <v>2084</v>
      </c>
      <c r="AD81" s="95" t="s">
        <v>145</v>
      </c>
      <c r="AE81" s="92">
        <v>817.18</v>
      </c>
      <c r="AF81" s="92">
        <v>817.18</v>
      </c>
      <c r="AG81" s="92">
        <v>817.18</v>
      </c>
      <c r="AH81" s="92">
        <v>817.18</v>
      </c>
      <c r="AI81" s="92">
        <v>817.18</v>
      </c>
      <c r="AJ81" s="92">
        <v>817.18</v>
      </c>
      <c r="AK81" s="92">
        <v>817.18</v>
      </c>
      <c r="AL81" s="92">
        <v>817.18</v>
      </c>
      <c r="AM81" s="92">
        <v>6891278.9399999995</v>
      </c>
      <c r="AN81" s="92">
        <v>8025524.7799999993</v>
      </c>
      <c r="AO81" s="92">
        <v>5566630.1599999992</v>
      </c>
      <c r="AP81" s="92">
        <v>241885.28</v>
      </c>
      <c r="AQ81" s="92">
        <v>20725319.16</v>
      </c>
      <c r="AR81" s="96">
        <v>2049756.8399999999</v>
      </c>
      <c r="AS81" s="97">
        <v>0.09</v>
      </c>
    </row>
    <row r="82" spans="1:45" x14ac:dyDescent="0.2">
      <c r="A82" s="85">
        <v>70</v>
      </c>
      <c r="B82" s="86" t="s">
        <v>325</v>
      </c>
      <c r="C82" s="86" t="s">
        <v>326</v>
      </c>
      <c r="D82" s="87" t="s">
        <v>105</v>
      </c>
      <c r="E82" s="88">
        <v>33</v>
      </c>
      <c r="F82" s="87" t="s">
        <v>122</v>
      </c>
      <c r="G82" s="88">
        <v>10</v>
      </c>
      <c r="H82" s="89">
        <v>8444</v>
      </c>
      <c r="I82" s="89">
        <v>9838</v>
      </c>
      <c r="J82" s="89">
        <v>6823</v>
      </c>
      <c r="K82" s="89">
        <v>297</v>
      </c>
      <c r="L82" s="89">
        <v>25402</v>
      </c>
      <c r="M82" s="90">
        <v>8444</v>
      </c>
      <c r="N82" s="90">
        <v>9838</v>
      </c>
      <c r="O82" s="90">
        <v>6823</v>
      </c>
      <c r="P82" s="90">
        <v>297</v>
      </c>
      <c r="Q82" s="91">
        <v>25402</v>
      </c>
      <c r="R82" s="92">
        <v>898</v>
      </c>
      <c r="S82" s="92">
        <v>898</v>
      </c>
      <c r="T82" s="92">
        <v>898</v>
      </c>
      <c r="U82" s="92">
        <v>898</v>
      </c>
      <c r="V82" s="92">
        <v>7582712</v>
      </c>
      <c r="W82" s="92">
        <v>8834524</v>
      </c>
      <c r="X82" s="92">
        <v>6127054</v>
      </c>
      <c r="Y82" s="92">
        <v>266706</v>
      </c>
      <c r="Z82" s="92">
        <v>22810996</v>
      </c>
      <c r="AA82" s="93">
        <v>1</v>
      </c>
      <c r="AB82" s="93" t="s">
        <v>188</v>
      </c>
      <c r="AC82" s="94">
        <v>2084</v>
      </c>
      <c r="AD82" s="95" t="s">
        <v>145</v>
      </c>
      <c r="AE82" s="92">
        <v>835.14</v>
      </c>
      <c r="AF82" s="92">
        <v>835.14</v>
      </c>
      <c r="AG82" s="92">
        <v>835.14</v>
      </c>
      <c r="AH82" s="92">
        <v>835.14</v>
      </c>
      <c r="AI82" s="92">
        <v>835.14</v>
      </c>
      <c r="AJ82" s="92">
        <v>835.14</v>
      </c>
      <c r="AK82" s="92">
        <v>835.14</v>
      </c>
      <c r="AL82" s="92">
        <v>835.14</v>
      </c>
      <c r="AM82" s="92">
        <v>7051922.1600000001</v>
      </c>
      <c r="AN82" s="92">
        <v>8216107.3200000003</v>
      </c>
      <c r="AO82" s="92">
        <v>5698160.2199999997</v>
      </c>
      <c r="AP82" s="92">
        <v>248036.58</v>
      </c>
      <c r="AQ82" s="92">
        <v>21214226.279999997</v>
      </c>
      <c r="AR82" s="96">
        <v>1596769.7200000025</v>
      </c>
      <c r="AS82" s="97">
        <v>7.0000000000000118E-2</v>
      </c>
    </row>
    <row r="83" spans="1:45" x14ac:dyDescent="0.2">
      <c r="A83" s="85">
        <v>71</v>
      </c>
      <c r="B83" s="86" t="s">
        <v>327</v>
      </c>
      <c r="C83" s="86" t="s">
        <v>328</v>
      </c>
      <c r="D83" s="87" t="s">
        <v>105</v>
      </c>
      <c r="E83" s="88">
        <v>33</v>
      </c>
      <c r="F83" s="87" t="s">
        <v>122</v>
      </c>
      <c r="G83" s="88">
        <v>11</v>
      </c>
      <c r="H83" s="89">
        <v>8316</v>
      </c>
      <c r="I83" s="89">
        <v>9688</v>
      </c>
      <c r="J83" s="89">
        <v>6721</v>
      </c>
      <c r="K83" s="89">
        <v>292</v>
      </c>
      <c r="L83" s="89">
        <v>25017</v>
      </c>
      <c r="M83" s="90">
        <v>8316</v>
      </c>
      <c r="N83" s="90">
        <v>9688</v>
      </c>
      <c r="O83" s="90">
        <v>6721</v>
      </c>
      <c r="P83" s="90">
        <v>292</v>
      </c>
      <c r="Q83" s="91">
        <v>25017</v>
      </c>
      <c r="R83" s="92">
        <v>893</v>
      </c>
      <c r="S83" s="92">
        <v>893</v>
      </c>
      <c r="T83" s="92">
        <v>893</v>
      </c>
      <c r="U83" s="92">
        <v>893</v>
      </c>
      <c r="V83" s="92">
        <v>7426188</v>
      </c>
      <c r="W83" s="92">
        <v>8651384</v>
      </c>
      <c r="X83" s="92">
        <v>6001853</v>
      </c>
      <c r="Y83" s="92">
        <v>260756</v>
      </c>
      <c r="Z83" s="92">
        <v>22340181</v>
      </c>
      <c r="AA83" s="93">
        <v>1</v>
      </c>
      <c r="AB83" s="93" t="s">
        <v>188</v>
      </c>
      <c r="AC83" s="94">
        <v>2093</v>
      </c>
      <c r="AD83" s="95" t="s">
        <v>134</v>
      </c>
      <c r="AE83" s="92">
        <v>893</v>
      </c>
      <c r="AF83" s="92">
        <v>893</v>
      </c>
      <c r="AG83" s="92">
        <v>893</v>
      </c>
      <c r="AH83" s="92">
        <v>893</v>
      </c>
      <c r="AI83" s="92">
        <v>893</v>
      </c>
      <c r="AJ83" s="92">
        <v>893</v>
      </c>
      <c r="AK83" s="92">
        <v>893</v>
      </c>
      <c r="AL83" s="92">
        <v>893</v>
      </c>
      <c r="AM83" s="92">
        <v>7426188</v>
      </c>
      <c r="AN83" s="92">
        <v>8651384</v>
      </c>
      <c r="AO83" s="92">
        <v>6001853</v>
      </c>
      <c r="AP83" s="92">
        <v>260756</v>
      </c>
      <c r="AQ83" s="92">
        <v>22340181</v>
      </c>
      <c r="AR83" s="96">
        <v>0</v>
      </c>
      <c r="AS83" s="97">
        <v>0</v>
      </c>
    </row>
    <row r="84" spans="1:45" x14ac:dyDescent="0.2">
      <c r="A84" s="85">
        <v>72</v>
      </c>
      <c r="B84" s="86" t="s">
        <v>329</v>
      </c>
      <c r="C84" s="86" t="s">
        <v>330</v>
      </c>
      <c r="D84" s="87" t="s">
        <v>105</v>
      </c>
      <c r="E84" s="88">
        <v>33</v>
      </c>
      <c r="F84" s="87" t="s">
        <v>122</v>
      </c>
      <c r="G84" s="88">
        <v>12</v>
      </c>
      <c r="H84" s="89">
        <v>7546</v>
      </c>
      <c r="I84" s="89">
        <v>8792</v>
      </c>
      <c r="J84" s="89">
        <v>6097</v>
      </c>
      <c r="K84" s="89">
        <v>265</v>
      </c>
      <c r="L84" s="89">
        <v>22700</v>
      </c>
      <c r="M84" s="90">
        <v>7546</v>
      </c>
      <c r="N84" s="90">
        <v>8792</v>
      </c>
      <c r="O84" s="90">
        <v>6097</v>
      </c>
      <c r="P84" s="90">
        <v>265</v>
      </c>
      <c r="Q84" s="91">
        <v>22700</v>
      </c>
      <c r="R84" s="92">
        <v>893</v>
      </c>
      <c r="S84" s="92">
        <v>893</v>
      </c>
      <c r="T84" s="92">
        <v>893</v>
      </c>
      <c r="U84" s="92">
        <v>893</v>
      </c>
      <c r="V84" s="92">
        <v>6738578</v>
      </c>
      <c r="W84" s="92">
        <v>7851256</v>
      </c>
      <c r="X84" s="92">
        <v>5444621</v>
      </c>
      <c r="Y84" s="92">
        <v>236645</v>
      </c>
      <c r="Z84" s="92">
        <v>20271100</v>
      </c>
      <c r="AA84" s="93">
        <v>1</v>
      </c>
      <c r="AB84" s="93" t="s">
        <v>188</v>
      </c>
      <c r="AC84" s="94">
        <v>2091</v>
      </c>
      <c r="AD84" s="95" t="s">
        <v>121</v>
      </c>
      <c r="AE84" s="92">
        <v>696</v>
      </c>
      <c r="AF84" s="92">
        <v>696</v>
      </c>
      <c r="AG84" s="92">
        <v>696</v>
      </c>
      <c r="AH84" s="92">
        <v>696</v>
      </c>
      <c r="AI84" s="92">
        <v>696</v>
      </c>
      <c r="AJ84" s="92">
        <v>696</v>
      </c>
      <c r="AK84" s="92">
        <v>696</v>
      </c>
      <c r="AL84" s="92">
        <v>696</v>
      </c>
      <c r="AM84" s="92">
        <v>5252016</v>
      </c>
      <c r="AN84" s="92">
        <v>6119232</v>
      </c>
      <c r="AO84" s="92">
        <v>4243512</v>
      </c>
      <c r="AP84" s="92">
        <v>184440</v>
      </c>
      <c r="AQ84" s="92">
        <v>15799200</v>
      </c>
      <c r="AR84" s="96">
        <v>4471900</v>
      </c>
      <c r="AS84" s="97">
        <v>0.22060470324748041</v>
      </c>
    </row>
    <row r="85" spans="1:45" x14ac:dyDescent="0.2">
      <c r="A85" s="85">
        <v>73</v>
      </c>
      <c r="B85" s="86" t="s">
        <v>331</v>
      </c>
      <c r="C85" s="86" t="s">
        <v>332</v>
      </c>
      <c r="D85" s="87" t="s">
        <v>105</v>
      </c>
      <c r="E85" s="88">
        <v>33</v>
      </c>
      <c r="F85" s="87" t="s">
        <v>122</v>
      </c>
      <c r="G85" s="88">
        <v>13</v>
      </c>
      <c r="H85" s="89">
        <v>8015</v>
      </c>
      <c r="I85" s="89">
        <v>9335</v>
      </c>
      <c r="J85" s="89">
        <v>6473</v>
      </c>
      <c r="K85" s="89">
        <v>282</v>
      </c>
      <c r="L85" s="89">
        <v>24105</v>
      </c>
      <c r="M85" s="90">
        <v>8015</v>
      </c>
      <c r="N85" s="90">
        <v>9335</v>
      </c>
      <c r="O85" s="90">
        <v>6473</v>
      </c>
      <c r="P85" s="90">
        <v>282</v>
      </c>
      <c r="Q85" s="91">
        <v>24105</v>
      </c>
      <c r="R85" s="92">
        <v>898</v>
      </c>
      <c r="S85" s="92">
        <v>898</v>
      </c>
      <c r="T85" s="92">
        <v>898</v>
      </c>
      <c r="U85" s="92">
        <v>898</v>
      </c>
      <c r="V85" s="92">
        <v>7197470</v>
      </c>
      <c r="W85" s="92">
        <v>8382830</v>
      </c>
      <c r="X85" s="92">
        <v>5812754</v>
      </c>
      <c r="Y85" s="92">
        <v>253236</v>
      </c>
      <c r="Z85" s="92">
        <v>21646290</v>
      </c>
      <c r="AA85" s="93">
        <v>1</v>
      </c>
      <c r="AB85" s="93" t="s">
        <v>188</v>
      </c>
      <c r="AC85" s="94">
        <v>2084</v>
      </c>
      <c r="AD85" s="95" t="s">
        <v>145</v>
      </c>
      <c r="AE85" s="92">
        <v>853.1</v>
      </c>
      <c r="AF85" s="92">
        <v>853.1</v>
      </c>
      <c r="AG85" s="92">
        <v>853.1</v>
      </c>
      <c r="AH85" s="92">
        <v>853.1</v>
      </c>
      <c r="AI85" s="92">
        <v>853.1</v>
      </c>
      <c r="AJ85" s="92">
        <v>853.1</v>
      </c>
      <c r="AK85" s="92">
        <v>853.1</v>
      </c>
      <c r="AL85" s="92">
        <v>853.1</v>
      </c>
      <c r="AM85" s="92">
        <v>6837596.5</v>
      </c>
      <c r="AN85" s="92">
        <v>7963688.5</v>
      </c>
      <c r="AO85" s="92">
        <v>5522116.2999999998</v>
      </c>
      <c r="AP85" s="92">
        <v>240574.2</v>
      </c>
      <c r="AQ85" s="92">
        <v>20563975.5</v>
      </c>
      <c r="AR85" s="96">
        <v>1082314.5</v>
      </c>
      <c r="AS85" s="97">
        <v>0.05</v>
      </c>
    </row>
    <row r="86" spans="1:45" x14ac:dyDescent="0.2">
      <c r="A86" s="85">
        <v>74</v>
      </c>
      <c r="B86" s="86" t="s">
        <v>333</v>
      </c>
      <c r="C86" s="86" t="s">
        <v>334</v>
      </c>
      <c r="D86" s="87" t="s">
        <v>105</v>
      </c>
      <c r="E86" s="88">
        <v>33</v>
      </c>
      <c r="F86" s="87" t="s">
        <v>122</v>
      </c>
      <c r="G86" s="88">
        <v>14</v>
      </c>
      <c r="H86" s="89">
        <v>7942</v>
      </c>
      <c r="I86" s="89">
        <v>9249</v>
      </c>
      <c r="J86" s="89">
        <v>6414</v>
      </c>
      <c r="K86" s="89">
        <v>279</v>
      </c>
      <c r="L86" s="89">
        <v>23884</v>
      </c>
      <c r="M86" s="90">
        <v>7942</v>
      </c>
      <c r="N86" s="90">
        <v>9249</v>
      </c>
      <c r="O86" s="90">
        <v>6414</v>
      </c>
      <c r="P86" s="90">
        <v>279</v>
      </c>
      <c r="Q86" s="91">
        <v>23884</v>
      </c>
      <c r="R86" s="92">
        <v>893</v>
      </c>
      <c r="S86" s="92">
        <v>893</v>
      </c>
      <c r="T86" s="92">
        <v>893</v>
      </c>
      <c r="U86" s="92">
        <v>893</v>
      </c>
      <c r="V86" s="92">
        <v>7092206</v>
      </c>
      <c r="W86" s="92">
        <v>8259357</v>
      </c>
      <c r="X86" s="92">
        <v>5727702</v>
      </c>
      <c r="Y86" s="92">
        <v>249147</v>
      </c>
      <c r="Z86" s="92">
        <v>21328412</v>
      </c>
      <c r="AA86" s="93">
        <v>1</v>
      </c>
      <c r="AB86" s="93" t="s">
        <v>188</v>
      </c>
      <c r="AC86" s="94">
        <v>2093</v>
      </c>
      <c r="AD86" s="95" t="s">
        <v>134</v>
      </c>
      <c r="AE86" s="92">
        <v>893</v>
      </c>
      <c r="AF86" s="92">
        <v>893</v>
      </c>
      <c r="AG86" s="92">
        <v>893</v>
      </c>
      <c r="AH86" s="92">
        <v>893</v>
      </c>
      <c r="AI86" s="92">
        <v>893</v>
      </c>
      <c r="AJ86" s="92">
        <v>893</v>
      </c>
      <c r="AK86" s="92">
        <v>893</v>
      </c>
      <c r="AL86" s="92">
        <v>893</v>
      </c>
      <c r="AM86" s="92">
        <v>7092206</v>
      </c>
      <c r="AN86" s="92">
        <v>8259357</v>
      </c>
      <c r="AO86" s="92">
        <v>5727702</v>
      </c>
      <c r="AP86" s="92">
        <v>249147</v>
      </c>
      <c r="AQ86" s="92">
        <v>21328412</v>
      </c>
      <c r="AR86" s="96">
        <v>0</v>
      </c>
      <c r="AS86" s="97">
        <v>0</v>
      </c>
    </row>
    <row r="87" spans="1:45" x14ac:dyDescent="0.2">
      <c r="A87" s="85">
        <v>75</v>
      </c>
      <c r="B87" s="86" t="s">
        <v>335</v>
      </c>
      <c r="C87" s="86" t="s">
        <v>336</v>
      </c>
      <c r="D87" s="87" t="s">
        <v>105</v>
      </c>
      <c r="E87" s="88">
        <v>33</v>
      </c>
      <c r="F87" s="87" t="s">
        <v>122</v>
      </c>
      <c r="G87" s="88">
        <v>15</v>
      </c>
      <c r="H87" s="89">
        <v>7506</v>
      </c>
      <c r="I87" s="89">
        <v>8735</v>
      </c>
      <c r="J87" s="89">
        <v>6070</v>
      </c>
      <c r="K87" s="89">
        <v>265</v>
      </c>
      <c r="L87" s="89">
        <v>22576</v>
      </c>
      <c r="M87" s="90">
        <v>7506</v>
      </c>
      <c r="N87" s="90">
        <v>8735</v>
      </c>
      <c r="O87" s="90">
        <v>6070</v>
      </c>
      <c r="P87" s="90">
        <v>265</v>
      </c>
      <c r="Q87" s="91">
        <v>22576</v>
      </c>
      <c r="R87" s="92">
        <v>893</v>
      </c>
      <c r="S87" s="92">
        <v>893</v>
      </c>
      <c r="T87" s="92">
        <v>893</v>
      </c>
      <c r="U87" s="92">
        <v>893</v>
      </c>
      <c r="V87" s="92">
        <v>6702858</v>
      </c>
      <c r="W87" s="92">
        <v>7800355</v>
      </c>
      <c r="X87" s="92">
        <v>5420510</v>
      </c>
      <c r="Y87" s="92">
        <v>236645</v>
      </c>
      <c r="Z87" s="92">
        <v>20160368</v>
      </c>
      <c r="AA87" s="93">
        <v>1</v>
      </c>
      <c r="AB87" s="93" t="s">
        <v>188</v>
      </c>
      <c r="AC87" s="94">
        <v>2093</v>
      </c>
      <c r="AD87" s="95" t="s">
        <v>134</v>
      </c>
      <c r="AE87" s="92">
        <v>893</v>
      </c>
      <c r="AF87" s="92">
        <v>893</v>
      </c>
      <c r="AG87" s="92">
        <v>893</v>
      </c>
      <c r="AH87" s="92">
        <v>893</v>
      </c>
      <c r="AI87" s="92">
        <v>893</v>
      </c>
      <c r="AJ87" s="92">
        <v>893</v>
      </c>
      <c r="AK87" s="92">
        <v>893</v>
      </c>
      <c r="AL87" s="92">
        <v>893</v>
      </c>
      <c r="AM87" s="92">
        <v>6702858</v>
      </c>
      <c r="AN87" s="92">
        <v>7800355</v>
      </c>
      <c r="AO87" s="92">
        <v>5420510</v>
      </c>
      <c r="AP87" s="92">
        <v>236645</v>
      </c>
      <c r="AQ87" s="92">
        <v>20160368</v>
      </c>
      <c r="AR87" s="96">
        <v>0</v>
      </c>
      <c r="AS87" s="97">
        <v>0</v>
      </c>
    </row>
    <row r="88" spans="1:45" x14ac:dyDescent="0.2">
      <c r="A88" s="85">
        <v>76</v>
      </c>
      <c r="B88" s="86" t="s">
        <v>337</v>
      </c>
      <c r="C88" s="86" t="s">
        <v>338</v>
      </c>
      <c r="D88" s="87" t="s">
        <v>61</v>
      </c>
      <c r="E88" s="88">
        <v>75</v>
      </c>
      <c r="F88" s="87" t="s">
        <v>62</v>
      </c>
      <c r="G88" s="88">
        <v>1</v>
      </c>
      <c r="H88" s="89">
        <v>12484</v>
      </c>
      <c r="I88" s="89">
        <v>15522</v>
      </c>
      <c r="J88" s="89">
        <v>7266</v>
      </c>
      <c r="K88" s="89">
        <v>677</v>
      </c>
      <c r="L88" s="89">
        <v>35949</v>
      </c>
      <c r="M88" s="90">
        <v>12484</v>
      </c>
      <c r="N88" s="90">
        <v>15522</v>
      </c>
      <c r="O88" s="90">
        <v>7266</v>
      </c>
      <c r="P88" s="90">
        <v>677</v>
      </c>
      <c r="Q88" s="91">
        <v>35949</v>
      </c>
      <c r="R88" s="92">
        <v>894</v>
      </c>
      <c r="S88" s="92">
        <v>894</v>
      </c>
      <c r="T88" s="92">
        <v>894</v>
      </c>
      <c r="U88" s="92">
        <v>894</v>
      </c>
      <c r="V88" s="92">
        <v>11160696</v>
      </c>
      <c r="W88" s="92">
        <v>13876668</v>
      </c>
      <c r="X88" s="92">
        <v>6495804</v>
      </c>
      <c r="Y88" s="92">
        <v>605238</v>
      </c>
      <c r="Z88" s="92">
        <v>32138406</v>
      </c>
      <c r="AA88" s="93">
        <v>1</v>
      </c>
      <c r="AB88" s="93" t="s">
        <v>188</v>
      </c>
      <c r="AC88" s="94">
        <v>2032</v>
      </c>
      <c r="AD88" s="95" t="s">
        <v>114</v>
      </c>
      <c r="AE88" s="92">
        <v>795.75</v>
      </c>
      <c r="AF88" s="92">
        <v>795.75</v>
      </c>
      <c r="AG88" s="92">
        <v>795.75</v>
      </c>
      <c r="AH88" s="92">
        <v>795.75</v>
      </c>
      <c r="AI88" s="92">
        <v>795.75</v>
      </c>
      <c r="AJ88" s="92">
        <v>795.75</v>
      </c>
      <c r="AK88" s="92">
        <v>795.75</v>
      </c>
      <c r="AL88" s="92">
        <v>795.75</v>
      </c>
      <c r="AM88" s="92">
        <v>9934143</v>
      </c>
      <c r="AN88" s="92">
        <v>12351631.5</v>
      </c>
      <c r="AO88" s="92">
        <v>5781919.5</v>
      </c>
      <c r="AP88" s="92">
        <v>538722.75</v>
      </c>
      <c r="AQ88" s="92">
        <v>28606416.75</v>
      </c>
      <c r="AR88" s="96">
        <v>3531989.25</v>
      </c>
      <c r="AS88" s="97">
        <v>0.1098993288590604</v>
      </c>
    </row>
    <row r="89" spans="1:45" x14ac:dyDescent="0.2">
      <c r="A89" s="85">
        <v>77</v>
      </c>
      <c r="B89" s="86" t="s">
        <v>339</v>
      </c>
      <c r="C89" s="86" t="s">
        <v>340</v>
      </c>
      <c r="D89" s="87" t="s">
        <v>61</v>
      </c>
      <c r="E89" s="88">
        <v>75</v>
      </c>
      <c r="F89" s="87" t="s">
        <v>62</v>
      </c>
      <c r="G89" s="88">
        <v>2</v>
      </c>
      <c r="H89" s="89">
        <v>12765</v>
      </c>
      <c r="I89" s="89">
        <v>15872</v>
      </c>
      <c r="J89" s="89">
        <v>7430</v>
      </c>
      <c r="K89" s="89">
        <v>693</v>
      </c>
      <c r="L89" s="89">
        <v>36760</v>
      </c>
      <c r="M89" s="90">
        <v>12765</v>
      </c>
      <c r="N89" s="90">
        <v>15872</v>
      </c>
      <c r="O89" s="90">
        <v>7430</v>
      </c>
      <c r="P89" s="90">
        <v>693</v>
      </c>
      <c r="Q89" s="91">
        <v>36760</v>
      </c>
      <c r="R89" s="92">
        <v>894</v>
      </c>
      <c r="S89" s="92">
        <v>894</v>
      </c>
      <c r="T89" s="92">
        <v>894</v>
      </c>
      <c r="U89" s="92">
        <v>894</v>
      </c>
      <c r="V89" s="92">
        <v>11411910</v>
      </c>
      <c r="W89" s="92">
        <v>14189568</v>
      </c>
      <c r="X89" s="92">
        <v>6642420</v>
      </c>
      <c r="Y89" s="92">
        <v>619542</v>
      </c>
      <c r="Z89" s="92">
        <v>32863440</v>
      </c>
      <c r="AA89" s="93">
        <v>1</v>
      </c>
      <c r="AB89" s="93" t="s">
        <v>188</v>
      </c>
      <c r="AC89" s="94">
        <v>2032</v>
      </c>
      <c r="AD89" s="95" t="s">
        <v>114</v>
      </c>
      <c r="AE89" s="92">
        <v>796.55</v>
      </c>
      <c r="AF89" s="92">
        <v>796.55</v>
      </c>
      <c r="AG89" s="92">
        <v>796.55</v>
      </c>
      <c r="AH89" s="92">
        <v>796.55</v>
      </c>
      <c r="AI89" s="92">
        <v>796.55</v>
      </c>
      <c r="AJ89" s="92">
        <v>796.55</v>
      </c>
      <c r="AK89" s="92">
        <v>796.55</v>
      </c>
      <c r="AL89" s="92">
        <v>796.55</v>
      </c>
      <c r="AM89" s="92">
        <v>10167960.75</v>
      </c>
      <c r="AN89" s="92">
        <v>12642841.6</v>
      </c>
      <c r="AO89" s="92">
        <v>5918366.5</v>
      </c>
      <c r="AP89" s="92">
        <v>552009.15</v>
      </c>
      <c r="AQ89" s="92">
        <v>29281178</v>
      </c>
      <c r="AR89" s="96">
        <v>3582262</v>
      </c>
      <c r="AS89" s="97">
        <v>0.10900447427293065</v>
      </c>
    </row>
    <row r="90" spans="1:45" x14ac:dyDescent="0.2">
      <c r="A90" s="85">
        <v>78</v>
      </c>
      <c r="B90" s="86" t="s">
        <v>341</v>
      </c>
      <c r="C90" s="86" t="s">
        <v>342</v>
      </c>
      <c r="D90" s="87" t="s">
        <v>61</v>
      </c>
      <c r="E90" s="88">
        <v>75</v>
      </c>
      <c r="F90" s="87" t="s">
        <v>62</v>
      </c>
      <c r="G90" s="88">
        <v>3</v>
      </c>
      <c r="H90" s="89">
        <v>12689</v>
      </c>
      <c r="I90" s="89">
        <v>15778</v>
      </c>
      <c r="J90" s="89">
        <v>7385</v>
      </c>
      <c r="K90" s="89">
        <v>688</v>
      </c>
      <c r="L90" s="89">
        <v>36540</v>
      </c>
      <c r="M90" s="90">
        <v>12689</v>
      </c>
      <c r="N90" s="90">
        <v>15778</v>
      </c>
      <c r="O90" s="90">
        <v>7385</v>
      </c>
      <c r="P90" s="90">
        <v>688</v>
      </c>
      <c r="Q90" s="91">
        <v>36540</v>
      </c>
      <c r="R90" s="92">
        <v>894</v>
      </c>
      <c r="S90" s="92">
        <v>894</v>
      </c>
      <c r="T90" s="92">
        <v>894</v>
      </c>
      <c r="U90" s="92">
        <v>894</v>
      </c>
      <c r="V90" s="92">
        <v>11343966</v>
      </c>
      <c r="W90" s="92">
        <v>14105532</v>
      </c>
      <c r="X90" s="92">
        <v>6602190</v>
      </c>
      <c r="Y90" s="92">
        <v>615072</v>
      </c>
      <c r="Z90" s="92">
        <v>32666760</v>
      </c>
      <c r="AA90" s="93">
        <v>1</v>
      </c>
      <c r="AB90" s="93" t="s">
        <v>188</v>
      </c>
      <c r="AC90" s="94">
        <v>2032</v>
      </c>
      <c r="AD90" s="95" t="s">
        <v>114</v>
      </c>
      <c r="AE90" s="92">
        <v>796.82</v>
      </c>
      <c r="AF90" s="92">
        <v>796.82</v>
      </c>
      <c r="AG90" s="92">
        <v>796.82</v>
      </c>
      <c r="AH90" s="92">
        <v>796.82</v>
      </c>
      <c r="AI90" s="92">
        <v>796.82</v>
      </c>
      <c r="AJ90" s="92">
        <v>796.82</v>
      </c>
      <c r="AK90" s="92">
        <v>796.82</v>
      </c>
      <c r="AL90" s="92">
        <v>796.82</v>
      </c>
      <c r="AM90" s="92">
        <v>10110848.98</v>
      </c>
      <c r="AN90" s="92">
        <v>12572225.960000001</v>
      </c>
      <c r="AO90" s="92">
        <v>5884515.7000000002</v>
      </c>
      <c r="AP90" s="92">
        <v>548212.16</v>
      </c>
      <c r="AQ90" s="92">
        <v>29115802.800000001</v>
      </c>
      <c r="AR90" s="96">
        <v>3550957.1999999993</v>
      </c>
      <c r="AS90" s="97">
        <v>0.10870246085011183</v>
      </c>
    </row>
    <row r="91" spans="1:45" x14ac:dyDescent="0.2">
      <c r="A91" s="85">
        <v>79</v>
      </c>
      <c r="B91" s="86" t="s">
        <v>343</v>
      </c>
      <c r="C91" s="86" t="s">
        <v>344</v>
      </c>
      <c r="D91" s="87" t="s">
        <v>61</v>
      </c>
      <c r="E91" s="88">
        <v>75</v>
      </c>
      <c r="F91" s="87" t="s">
        <v>62</v>
      </c>
      <c r="G91" s="88">
        <v>4</v>
      </c>
      <c r="H91" s="89">
        <v>13521</v>
      </c>
      <c r="I91" s="89">
        <v>16809</v>
      </c>
      <c r="J91" s="89">
        <v>7869</v>
      </c>
      <c r="K91" s="89">
        <v>735</v>
      </c>
      <c r="L91" s="89">
        <v>38934</v>
      </c>
      <c r="M91" s="90">
        <v>13521</v>
      </c>
      <c r="N91" s="90">
        <v>16809</v>
      </c>
      <c r="O91" s="90">
        <v>7869</v>
      </c>
      <c r="P91" s="90">
        <v>735</v>
      </c>
      <c r="Q91" s="91">
        <v>38934</v>
      </c>
      <c r="R91" s="92">
        <v>894</v>
      </c>
      <c r="S91" s="92">
        <v>894</v>
      </c>
      <c r="T91" s="92">
        <v>894</v>
      </c>
      <c r="U91" s="92">
        <v>894</v>
      </c>
      <c r="V91" s="92">
        <v>12087774</v>
      </c>
      <c r="W91" s="92">
        <v>15027246</v>
      </c>
      <c r="X91" s="92">
        <v>7034886</v>
      </c>
      <c r="Y91" s="92">
        <v>657090</v>
      </c>
      <c r="Z91" s="92">
        <v>34806996</v>
      </c>
      <c r="AA91" s="93">
        <v>1</v>
      </c>
      <c r="AB91" s="93" t="s">
        <v>188</v>
      </c>
      <c r="AC91" s="94">
        <v>2032</v>
      </c>
      <c r="AD91" s="95" t="s">
        <v>114</v>
      </c>
      <c r="AE91" s="92">
        <v>806.57</v>
      </c>
      <c r="AF91" s="92">
        <v>806.57</v>
      </c>
      <c r="AG91" s="92">
        <v>806.57</v>
      </c>
      <c r="AH91" s="92">
        <v>806.57</v>
      </c>
      <c r="AI91" s="92">
        <v>806.57</v>
      </c>
      <c r="AJ91" s="92">
        <v>806.57</v>
      </c>
      <c r="AK91" s="92">
        <v>806.57</v>
      </c>
      <c r="AL91" s="92">
        <v>806.57</v>
      </c>
      <c r="AM91" s="92">
        <v>10905632.970000001</v>
      </c>
      <c r="AN91" s="92">
        <v>13557635.130000001</v>
      </c>
      <c r="AO91" s="92">
        <v>6346899.3300000001</v>
      </c>
      <c r="AP91" s="92">
        <v>592828.95000000007</v>
      </c>
      <c r="AQ91" s="92">
        <v>31402996.379999999</v>
      </c>
      <c r="AR91" s="96">
        <v>3403999.620000001</v>
      </c>
      <c r="AS91" s="97">
        <v>9.779642058165551E-2</v>
      </c>
    </row>
    <row r="92" spans="1:45" x14ac:dyDescent="0.2">
      <c r="A92" s="85">
        <v>80</v>
      </c>
      <c r="B92" s="86" t="s">
        <v>345</v>
      </c>
      <c r="C92" s="86" t="s">
        <v>346</v>
      </c>
      <c r="D92" s="87" t="s">
        <v>61</v>
      </c>
      <c r="E92" s="88">
        <v>75</v>
      </c>
      <c r="F92" s="87" t="s">
        <v>62</v>
      </c>
      <c r="G92" s="88">
        <v>5</v>
      </c>
      <c r="H92" s="89">
        <v>12568</v>
      </c>
      <c r="I92" s="89">
        <v>15628</v>
      </c>
      <c r="J92" s="89">
        <v>7315</v>
      </c>
      <c r="K92" s="89">
        <v>682</v>
      </c>
      <c r="L92" s="89">
        <v>36193</v>
      </c>
      <c r="M92" s="90">
        <v>12568</v>
      </c>
      <c r="N92" s="90">
        <v>15628</v>
      </c>
      <c r="O92" s="90">
        <v>7315</v>
      </c>
      <c r="P92" s="90">
        <v>682</v>
      </c>
      <c r="Q92" s="91">
        <v>36193</v>
      </c>
      <c r="R92" s="92">
        <v>894</v>
      </c>
      <c r="S92" s="92">
        <v>894</v>
      </c>
      <c r="T92" s="92">
        <v>894</v>
      </c>
      <c r="U92" s="92">
        <v>894</v>
      </c>
      <c r="V92" s="92">
        <v>11235792</v>
      </c>
      <c r="W92" s="92">
        <v>13971432</v>
      </c>
      <c r="X92" s="92">
        <v>6539610</v>
      </c>
      <c r="Y92" s="92">
        <v>609708</v>
      </c>
      <c r="Z92" s="92">
        <v>32356542</v>
      </c>
      <c r="AA92" s="93">
        <v>1</v>
      </c>
      <c r="AB92" s="93" t="s">
        <v>188</v>
      </c>
      <c r="AC92" s="94">
        <v>2032</v>
      </c>
      <c r="AD92" s="95" t="s">
        <v>114</v>
      </c>
      <c r="AE92" s="92">
        <v>796.11</v>
      </c>
      <c r="AF92" s="92">
        <v>796.11</v>
      </c>
      <c r="AG92" s="92">
        <v>796.11</v>
      </c>
      <c r="AH92" s="92">
        <v>796.11</v>
      </c>
      <c r="AI92" s="92">
        <v>796.11</v>
      </c>
      <c r="AJ92" s="92">
        <v>796.11</v>
      </c>
      <c r="AK92" s="92">
        <v>796.11</v>
      </c>
      <c r="AL92" s="92">
        <v>796.11</v>
      </c>
      <c r="AM92" s="92">
        <v>10005510.48</v>
      </c>
      <c r="AN92" s="92">
        <v>12441607.08</v>
      </c>
      <c r="AO92" s="92">
        <v>5823544.6500000004</v>
      </c>
      <c r="AP92" s="92">
        <v>542947.02</v>
      </c>
      <c r="AQ92" s="92">
        <v>28813609.23</v>
      </c>
      <c r="AR92" s="96">
        <v>3542932.7699999996</v>
      </c>
      <c r="AS92" s="97">
        <v>0.109496644295302</v>
      </c>
    </row>
    <row r="93" spans="1:45" x14ac:dyDescent="0.2">
      <c r="A93" s="85">
        <v>81</v>
      </c>
      <c r="B93" s="86" t="s">
        <v>347</v>
      </c>
      <c r="C93" s="86" t="s">
        <v>348</v>
      </c>
      <c r="D93" s="87" t="s">
        <v>61</v>
      </c>
      <c r="E93" s="88">
        <v>75</v>
      </c>
      <c r="F93" s="87" t="s">
        <v>62</v>
      </c>
      <c r="G93" s="88">
        <v>6</v>
      </c>
      <c r="H93" s="89">
        <v>13604</v>
      </c>
      <c r="I93" s="89">
        <v>16916</v>
      </c>
      <c r="J93" s="89">
        <v>7916</v>
      </c>
      <c r="K93" s="89">
        <v>739</v>
      </c>
      <c r="L93" s="89">
        <v>39175</v>
      </c>
      <c r="M93" s="90">
        <v>13604</v>
      </c>
      <c r="N93" s="90">
        <v>16916</v>
      </c>
      <c r="O93" s="90">
        <v>7916</v>
      </c>
      <c r="P93" s="90">
        <v>739</v>
      </c>
      <c r="Q93" s="91">
        <v>39175</v>
      </c>
      <c r="R93" s="92">
        <v>894</v>
      </c>
      <c r="S93" s="92">
        <v>894</v>
      </c>
      <c r="T93" s="92">
        <v>894</v>
      </c>
      <c r="U93" s="92">
        <v>894</v>
      </c>
      <c r="V93" s="92">
        <v>12161976</v>
      </c>
      <c r="W93" s="92">
        <v>15122904</v>
      </c>
      <c r="X93" s="92">
        <v>7076904</v>
      </c>
      <c r="Y93" s="92">
        <v>660666</v>
      </c>
      <c r="Z93" s="92">
        <v>35022450</v>
      </c>
      <c r="AA93" s="93">
        <v>1</v>
      </c>
      <c r="AB93" s="93" t="s">
        <v>188</v>
      </c>
      <c r="AC93" s="94">
        <v>2032</v>
      </c>
      <c r="AD93" s="95" t="s">
        <v>114</v>
      </c>
      <c r="AE93" s="92">
        <v>796.29</v>
      </c>
      <c r="AF93" s="92">
        <v>796.29</v>
      </c>
      <c r="AG93" s="92">
        <v>796.29</v>
      </c>
      <c r="AH93" s="92">
        <v>796.29</v>
      </c>
      <c r="AI93" s="92">
        <v>796.29</v>
      </c>
      <c r="AJ93" s="92">
        <v>796.29</v>
      </c>
      <c r="AK93" s="92">
        <v>796.29</v>
      </c>
      <c r="AL93" s="92">
        <v>796.29</v>
      </c>
      <c r="AM93" s="92">
        <v>10832729.16</v>
      </c>
      <c r="AN93" s="92">
        <v>13470041.639999999</v>
      </c>
      <c r="AO93" s="92">
        <v>6303431.6399999997</v>
      </c>
      <c r="AP93" s="92">
        <v>588458.30999999994</v>
      </c>
      <c r="AQ93" s="92">
        <v>31194660.749999996</v>
      </c>
      <c r="AR93" s="96">
        <v>3827789.2500000037</v>
      </c>
      <c r="AS93" s="97">
        <v>0.10929530201342293</v>
      </c>
    </row>
    <row r="94" spans="1:45" x14ac:dyDescent="0.2">
      <c r="A94" s="85">
        <v>82</v>
      </c>
      <c r="B94" s="86" t="s">
        <v>349</v>
      </c>
      <c r="C94" s="86" t="s">
        <v>350</v>
      </c>
      <c r="D94" s="87" t="s">
        <v>61</v>
      </c>
      <c r="E94" s="88">
        <v>75</v>
      </c>
      <c r="F94" s="87" t="s">
        <v>62</v>
      </c>
      <c r="G94" s="88">
        <v>7</v>
      </c>
      <c r="H94" s="89">
        <v>13892</v>
      </c>
      <c r="I94" s="89">
        <v>17274</v>
      </c>
      <c r="J94" s="89">
        <v>8085</v>
      </c>
      <c r="K94" s="89">
        <v>754</v>
      </c>
      <c r="L94" s="89">
        <v>40005</v>
      </c>
      <c r="M94" s="90">
        <v>13892</v>
      </c>
      <c r="N94" s="90">
        <v>17274</v>
      </c>
      <c r="O94" s="90">
        <v>8085</v>
      </c>
      <c r="P94" s="90">
        <v>754</v>
      </c>
      <c r="Q94" s="91">
        <v>40005</v>
      </c>
      <c r="R94" s="92">
        <v>894</v>
      </c>
      <c r="S94" s="92">
        <v>894</v>
      </c>
      <c r="T94" s="92">
        <v>894</v>
      </c>
      <c r="U94" s="92">
        <v>894</v>
      </c>
      <c r="V94" s="92">
        <v>12419448</v>
      </c>
      <c r="W94" s="92">
        <v>15442956</v>
      </c>
      <c r="X94" s="92">
        <v>7227990</v>
      </c>
      <c r="Y94" s="92">
        <v>674076</v>
      </c>
      <c r="Z94" s="92">
        <v>35764470</v>
      </c>
      <c r="AA94" s="93">
        <v>1</v>
      </c>
      <c r="AB94" s="93" t="s">
        <v>188</v>
      </c>
      <c r="AC94" s="94">
        <v>2032</v>
      </c>
      <c r="AD94" s="95" t="s">
        <v>114</v>
      </c>
      <c r="AE94" s="92">
        <v>807.55</v>
      </c>
      <c r="AF94" s="92">
        <v>807.55</v>
      </c>
      <c r="AG94" s="92">
        <v>807.55</v>
      </c>
      <c r="AH94" s="92">
        <v>807.55</v>
      </c>
      <c r="AI94" s="92">
        <v>807.55</v>
      </c>
      <c r="AJ94" s="92">
        <v>807.55</v>
      </c>
      <c r="AK94" s="92">
        <v>807.55</v>
      </c>
      <c r="AL94" s="92">
        <v>807.55</v>
      </c>
      <c r="AM94" s="92">
        <v>11218484.6</v>
      </c>
      <c r="AN94" s="92">
        <v>13949618.699999999</v>
      </c>
      <c r="AO94" s="92">
        <v>6529041.75</v>
      </c>
      <c r="AP94" s="92">
        <v>608892.69999999995</v>
      </c>
      <c r="AQ94" s="92">
        <v>32306037.749999996</v>
      </c>
      <c r="AR94" s="96">
        <v>3458432.2500000037</v>
      </c>
      <c r="AS94" s="97">
        <v>9.670022371364663E-2</v>
      </c>
    </row>
    <row r="95" spans="1:45" x14ac:dyDescent="0.2">
      <c r="A95" s="85">
        <v>83</v>
      </c>
      <c r="B95" s="86" t="s">
        <v>351</v>
      </c>
      <c r="C95" s="86" t="s">
        <v>352</v>
      </c>
      <c r="D95" s="87" t="s">
        <v>61</v>
      </c>
      <c r="E95" s="88">
        <v>75</v>
      </c>
      <c r="F95" s="87" t="s">
        <v>62</v>
      </c>
      <c r="G95" s="88">
        <v>8</v>
      </c>
      <c r="H95" s="89">
        <v>13409</v>
      </c>
      <c r="I95" s="89">
        <v>16671</v>
      </c>
      <c r="J95" s="89">
        <v>7804</v>
      </c>
      <c r="K95" s="89">
        <v>728</v>
      </c>
      <c r="L95" s="89">
        <v>38612</v>
      </c>
      <c r="M95" s="90">
        <v>13409</v>
      </c>
      <c r="N95" s="90">
        <v>16671</v>
      </c>
      <c r="O95" s="90">
        <v>7804</v>
      </c>
      <c r="P95" s="90">
        <v>728</v>
      </c>
      <c r="Q95" s="91">
        <v>38612</v>
      </c>
      <c r="R95" s="92">
        <v>894</v>
      </c>
      <c r="S95" s="92">
        <v>894</v>
      </c>
      <c r="T95" s="92">
        <v>894</v>
      </c>
      <c r="U95" s="92">
        <v>894</v>
      </c>
      <c r="V95" s="92">
        <v>11987646</v>
      </c>
      <c r="W95" s="92">
        <v>14903874</v>
      </c>
      <c r="X95" s="92">
        <v>6976776</v>
      </c>
      <c r="Y95" s="92">
        <v>650832</v>
      </c>
      <c r="Z95" s="92">
        <v>34519128</v>
      </c>
      <c r="AA95" s="93">
        <v>1</v>
      </c>
      <c r="AB95" s="93" t="s">
        <v>188</v>
      </c>
      <c r="AC95" s="94">
        <v>2032</v>
      </c>
      <c r="AD95" s="95" t="s">
        <v>114</v>
      </c>
      <c r="AE95" s="92">
        <v>797.54</v>
      </c>
      <c r="AF95" s="92">
        <v>797.54</v>
      </c>
      <c r="AG95" s="92">
        <v>797.54</v>
      </c>
      <c r="AH95" s="92">
        <v>797.54</v>
      </c>
      <c r="AI95" s="92">
        <v>797.54</v>
      </c>
      <c r="AJ95" s="92">
        <v>797.54</v>
      </c>
      <c r="AK95" s="92">
        <v>797.54</v>
      </c>
      <c r="AL95" s="92">
        <v>797.54</v>
      </c>
      <c r="AM95" s="92">
        <v>10694213.859999999</v>
      </c>
      <c r="AN95" s="92">
        <v>13295789.34</v>
      </c>
      <c r="AO95" s="92">
        <v>6224002.1600000001</v>
      </c>
      <c r="AP95" s="92">
        <v>580609.12</v>
      </c>
      <c r="AQ95" s="92">
        <v>30794614.48</v>
      </c>
      <c r="AR95" s="96">
        <v>3724513.5199999996</v>
      </c>
      <c r="AS95" s="97">
        <v>0.10789709172259507</v>
      </c>
    </row>
    <row r="96" spans="1:45" x14ac:dyDescent="0.2">
      <c r="A96" s="85">
        <v>84</v>
      </c>
      <c r="B96" s="86" t="s">
        <v>353</v>
      </c>
      <c r="C96" s="86" t="s">
        <v>354</v>
      </c>
      <c r="D96" s="87" t="s">
        <v>61</v>
      </c>
      <c r="E96" s="88">
        <v>75</v>
      </c>
      <c r="F96" s="87" t="s">
        <v>62</v>
      </c>
      <c r="G96" s="88">
        <v>9</v>
      </c>
      <c r="H96" s="89">
        <v>13550</v>
      </c>
      <c r="I96" s="89">
        <v>16849</v>
      </c>
      <c r="J96" s="89">
        <v>7885</v>
      </c>
      <c r="K96" s="89">
        <v>735</v>
      </c>
      <c r="L96" s="89">
        <v>39019</v>
      </c>
      <c r="M96" s="90">
        <v>13550</v>
      </c>
      <c r="N96" s="90">
        <v>16849</v>
      </c>
      <c r="O96" s="90">
        <v>7885</v>
      </c>
      <c r="P96" s="90">
        <v>735</v>
      </c>
      <c r="Q96" s="91">
        <v>39019</v>
      </c>
      <c r="R96" s="92">
        <v>894</v>
      </c>
      <c r="S96" s="92">
        <v>894</v>
      </c>
      <c r="T96" s="92">
        <v>894</v>
      </c>
      <c r="U96" s="92">
        <v>894</v>
      </c>
      <c r="V96" s="92">
        <v>12113700</v>
      </c>
      <c r="W96" s="92">
        <v>15063006</v>
      </c>
      <c r="X96" s="92">
        <v>7049190</v>
      </c>
      <c r="Y96" s="92">
        <v>657090</v>
      </c>
      <c r="Z96" s="92">
        <v>34882986</v>
      </c>
      <c r="AA96" s="93">
        <v>1</v>
      </c>
      <c r="AB96" s="93" t="s">
        <v>188</v>
      </c>
      <c r="AC96" s="94">
        <v>2032</v>
      </c>
      <c r="AD96" s="95" t="s">
        <v>114</v>
      </c>
      <c r="AE96" s="92">
        <v>797.09</v>
      </c>
      <c r="AF96" s="92">
        <v>797.09</v>
      </c>
      <c r="AG96" s="92">
        <v>797.09</v>
      </c>
      <c r="AH96" s="92">
        <v>797.09</v>
      </c>
      <c r="AI96" s="92">
        <v>797.09</v>
      </c>
      <c r="AJ96" s="92">
        <v>797.09</v>
      </c>
      <c r="AK96" s="92">
        <v>797.09</v>
      </c>
      <c r="AL96" s="92">
        <v>797.09</v>
      </c>
      <c r="AM96" s="92">
        <v>10800569.5</v>
      </c>
      <c r="AN96" s="92">
        <v>13430169.41</v>
      </c>
      <c r="AO96" s="92">
        <v>6285054.6500000004</v>
      </c>
      <c r="AP96" s="92">
        <v>585861.15</v>
      </c>
      <c r="AQ96" s="92">
        <v>31101654.710000001</v>
      </c>
      <c r="AR96" s="96">
        <v>3781331.2899999991</v>
      </c>
      <c r="AS96" s="97">
        <v>0.10840044742729305</v>
      </c>
    </row>
    <row r="97" spans="1:45" x14ac:dyDescent="0.2">
      <c r="A97" s="85">
        <v>85</v>
      </c>
      <c r="B97" s="86" t="s">
        <v>355</v>
      </c>
      <c r="C97" s="86" t="s">
        <v>356</v>
      </c>
      <c r="D97" s="87" t="s">
        <v>61</v>
      </c>
      <c r="E97" s="88">
        <v>75</v>
      </c>
      <c r="F97" s="87" t="s">
        <v>62</v>
      </c>
      <c r="G97" s="88">
        <v>10</v>
      </c>
      <c r="H97" s="89">
        <v>13569</v>
      </c>
      <c r="I97" s="89">
        <v>16876</v>
      </c>
      <c r="J97" s="89">
        <v>7898</v>
      </c>
      <c r="K97" s="89">
        <v>737</v>
      </c>
      <c r="L97" s="89">
        <v>39080</v>
      </c>
      <c r="M97" s="90">
        <v>13569</v>
      </c>
      <c r="N97" s="90">
        <v>16876</v>
      </c>
      <c r="O97" s="90">
        <v>7898</v>
      </c>
      <c r="P97" s="90">
        <v>737</v>
      </c>
      <c r="Q97" s="91">
        <v>39080</v>
      </c>
      <c r="R97" s="92">
        <v>894</v>
      </c>
      <c r="S97" s="92">
        <v>894</v>
      </c>
      <c r="T97" s="92">
        <v>894</v>
      </c>
      <c r="U97" s="92">
        <v>894</v>
      </c>
      <c r="V97" s="92">
        <v>12130686</v>
      </c>
      <c r="W97" s="92">
        <v>15087144</v>
      </c>
      <c r="X97" s="92">
        <v>7060812</v>
      </c>
      <c r="Y97" s="92">
        <v>658878</v>
      </c>
      <c r="Z97" s="92">
        <v>34937520</v>
      </c>
      <c r="AA97" s="93">
        <v>1</v>
      </c>
      <c r="AB97" s="93" t="s">
        <v>188</v>
      </c>
      <c r="AC97" s="94">
        <v>2032</v>
      </c>
      <c r="AD97" s="95" t="s">
        <v>114</v>
      </c>
      <c r="AE97" s="92">
        <v>795.93</v>
      </c>
      <c r="AF97" s="92">
        <v>795.93</v>
      </c>
      <c r="AG97" s="92">
        <v>795.93</v>
      </c>
      <c r="AH97" s="92">
        <v>795.93</v>
      </c>
      <c r="AI97" s="92">
        <v>795.93</v>
      </c>
      <c r="AJ97" s="92">
        <v>795.93</v>
      </c>
      <c r="AK97" s="92">
        <v>795.93</v>
      </c>
      <c r="AL97" s="92">
        <v>795.93</v>
      </c>
      <c r="AM97" s="92">
        <v>10799974.17</v>
      </c>
      <c r="AN97" s="92">
        <v>13432114.68</v>
      </c>
      <c r="AO97" s="92">
        <v>6286255.1399999997</v>
      </c>
      <c r="AP97" s="92">
        <v>586600.40999999992</v>
      </c>
      <c r="AQ97" s="92">
        <v>31104944.400000002</v>
      </c>
      <c r="AR97" s="96">
        <v>3832575.5999999978</v>
      </c>
      <c r="AS97" s="97">
        <v>0.10969798657718115</v>
      </c>
    </row>
    <row r="98" spans="1:45" x14ac:dyDescent="0.2">
      <c r="A98" s="85">
        <v>86</v>
      </c>
      <c r="B98" s="86" t="s">
        <v>357</v>
      </c>
      <c r="C98" s="86" t="s">
        <v>358</v>
      </c>
      <c r="D98" s="87" t="s">
        <v>61</v>
      </c>
      <c r="E98" s="88">
        <v>75</v>
      </c>
      <c r="F98" s="87" t="s">
        <v>62</v>
      </c>
      <c r="G98" s="88">
        <v>11</v>
      </c>
      <c r="H98" s="89">
        <v>13364</v>
      </c>
      <c r="I98" s="89">
        <v>16618</v>
      </c>
      <c r="J98" s="89">
        <v>7778</v>
      </c>
      <c r="K98" s="89">
        <v>725</v>
      </c>
      <c r="L98" s="89">
        <v>38485</v>
      </c>
      <c r="M98" s="90">
        <v>13364</v>
      </c>
      <c r="N98" s="90">
        <v>16618</v>
      </c>
      <c r="O98" s="90">
        <v>7778</v>
      </c>
      <c r="P98" s="90">
        <v>725</v>
      </c>
      <c r="Q98" s="91">
        <v>38485</v>
      </c>
      <c r="R98" s="92">
        <v>894</v>
      </c>
      <c r="S98" s="92">
        <v>894</v>
      </c>
      <c r="T98" s="92">
        <v>894</v>
      </c>
      <c r="U98" s="92">
        <v>894</v>
      </c>
      <c r="V98" s="92">
        <v>11947416</v>
      </c>
      <c r="W98" s="92">
        <v>14856492</v>
      </c>
      <c r="X98" s="92">
        <v>6953532</v>
      </c>
      <c r="Y98" s="92">
        <v>648150</v>
      </c>
      <c r="Z98" s="92">
        <v>34405590</v>
      </c>
      <c r="AA98" s="93">
        <v>1</v>
      </c>
      <c r="AB98" s="93" t="s">
        <v>188</v>
      </c>
      <c r="AC98" s="94">
        <v>2032</v>
      </c>
      <c r="AD98" s="95" t="s">
        <v>114</v>
      </c>
      <c r="AE98" s="92">
        <v>795.75</v>
      </c>
      <c r="AF98" s="92">
        <v>795.75</v>
      </c>
      <c r="AG98" s="92">
        <v>795.75</v>
      </c>
      <c r="AH98" s="92">
        <v>795.75</v>
      </c>
      <c r="AI98" s="92">
        <v>795.75</v>
      </c>
      <c r="AJ98" s="92">
        <v>795.75</v>
      </c>
      <c r="AK98" s="92">
        <v>795.75</v>
      </c>
      <c r="AL98" s="92">
        <v>795.75</v>
      </c>
      <c r="AM98" s="92">
        <v>10634403</v>
      </c>
      <c r="AN98" s="92">
        <v>13223773.5</v>
      </c>
      <c r="AO98" s="92">
        <v>6189343.5</v>
      </c>
      <c r="AP98" s="92">
        <v>576918.75</v>
      </c>
      <c r="AQ98" s="92">
        <v>30624438.75</v>
      </c>
      <c r="AR98" s="96">
        <v>3781151.25</v>
      </c>
      <c r="AS98" s="97">
        <v>0.1098993288590604</v>
      </c>
    </row>
    <row r="99" spans="1:45" x14ac:dyDescent="0.2">
      <c r="A99" s="85">
        <v>87</v>
      </c>
      <c r="B99" s="86" t="s">
        <v>359</v>
      </c>
      <c r="C99" s="86" t="s">
        <v>360</v>
      </c>
      <c r="D99" s="87" t="s">
        <v>61</v>
      </c>
      <c r="E99" s="88">
        <v>75</v>
      </c>
      <c r="F99" s="87" t="s">
        <v>62</v>
      </c>
      <c r="G99" s="88">
        <v>12</v>
      </c>
      <c r="H99" s="89">
        <v>12129</v>
      </c>
      <c r="I99" s="89">
        <v>15081</v>
      </c>
      <c r="J99" s="89">
        <v>7059</v>
      </c>
      <c r="K99" s="89">
        <v>658</v>
      </c>
      <c r="L99" s="89">
        <v>34927</v>
      </c>
      <c r="M99" s="90">
        <v>12129</v>
      </c>
      <c r="N99" s="90">
        <v>15081</v>
      </c>
      <c r="O99" s="90">
        <v>7059</v>
      </c>
      <c r="P99" s="90">
        <v>658</v>
      </c>
      <c r="Q99" s="91">
        <v>34927</v>
      </c>
      <c r="R99" s="92">
        <v>896</v>
      </c>
      <c r="S99" s="92">
        <v>896</v>
      </c>
      <c r="T99" s="92">
        <v>896</v>
      </c>
      <c r="U99" s="92">
        <v>896</v>
      </c>
      <c r="V99" s="92">
        <v>10867584</v>
      </c>
      <c r="W99" s="92">
        <v>13512576</v>
      </c>
      <c r="X99" s="92">
        <v>6324864</v>
      </c>
      <c r="Y99" s="92">
        <v>589568</v>
      </c>
      <c r="Z99" s="92">
        <v>31294592</v>
      </c>
      <c r="AA99" s="93">
        <v>1</v>
      </c>
      <c r="AB99" s="93" t="s">
        <v>188</v>
      </c>
      <c r="AC99" s="94">
        <v>2038</v>
      </c>
      <c r="AD99" s="95" t="s">
        <v>143</v>
      </c>
      <c r="AE99" s="92">
        <v>796.01</v>
      </c>
      <c r="AF99" s="92">
        <v>796.01</v>
      </c>
      <c r="AG99" s="92">
        <v>796.01</v>
      </c>
      <c r="AH99" s="92">
        <v>796.01</v>
      </c>
      <c r="AI99" s="92">
        <v>796.01</v>
      </c>
      <c r="AJ99" s="92">
        <v>796.01</v>
      </c>
      <c r="AK99" s="92">
        <v>796.01</v>
      </c>
      <c r="AL99" s="92">
        <v>796.01</v>
      </c>
      <c r="AM99" s="92">
        <v>9654805.2899999991</v>
      </c>
      <c r="AN99" s="92">
        <v>12004626.810000001</v>
      </c>
      <c r="AO99" s="92">
        <v>5619034.5899999999</v>
      </c>
      <c r="AP99" s="92">
        <v>523774.58</v>
      </c>
      <c r="AQ99" s="92">
        <v>27802241.27</v>
      </c>
      <c r="AR99" s="96">
        <v>3492350.7300000004</v>
      </c>
      <c r="AS99" s="97">
        <v>0.11159598214285715</v>
      </c>
    </row>
    <row r="100" spans="1:45" x14ac:dyDescent="0.2">
      <c r="A100" s="85">
        <v>88</v>
      </c>
      <c r="B100" s="86" t="s">
        <v>361</v>
      </c>
      <c r="C100" s="86" t="s">
        <v>362</v>
      </c>
      <c r="D100" s="87" t="s">
        <v>61</v>
      </c>
      <c r="E100" s="88">
        <v>75</v>
      </c>
      <c r="F100" s="87" t="s">
        <v>62</v>
      </c>
      <c r="G100" s="88">
        <v>13</v>
      </c>
      <c r="H100" s="89">
        <v>12878</v>
      </c>
      <c r="I100" s="89">
        <v>16014</v>
      </c>
      <c r="J100" s="89">
        <v>7495</v>
      </c>
      <c r="K100" s="89">
        <v>699</v>
      </c>
      <c r="L100" s="89">
        <v>37086</v>
      </c>
      <c r="M100" s="90">
        <v>12878</v>
      </c>
      <c r="N100" s="90">
        <v>16014</v>
      </c>
      <c r="O100" s="90">
        <v>7495</v>
      </c>
      <c r="P100" s="90">
        <v>699</v>
      </c>
      <c r="Q100" s="91">
        <v>37086</v>
      </c>
      <c r="R100" s="92">
        <v>896</v>
      </c>
      <c r="S100" s="92">
        <v>896</v>
      </c>
      <c r="T100" s="92">
        <v>896</v>
      </c>
      <c r="U100" s="92">
        <v>896</v>
      </c>
      <c r="V100" s="92">
        <v>11538688</v>
      </c>
      <c r="W100" s="92">
        <v>14348544</v>
      </c>
      <c r="X100" s="92">
        <v>6715520</v>
      </c>
      <c r="Y100" s="92">
        <v>626304</v>
      </c>
      <c r="Z100" s="92">
        <v>33229056</v>
      </c>
      <c r="AA100" s="93">
        <v>1</v>
      </c>
      <c r="AB100" s="93" t="s">
        <v>188</v>
      </c>
      <c r="AC100" s="94">
        <v>2038</v>
      </c>
      <c r="AD100" s="95" t="s">
        <v>143</v>
      </c>
      <c r="AE100" s="92">
        <v>796.01</v>
      </c>
      <c r="AF100" s="92">
        <v>796.01</v>
      </c>
      <c r="AG100" s="92">
        <v>796.01</v>
      </c>
      <c r="AH100" s="92">
        <v>796.01</v>
      </c>
      <c r="AI100" s="92">
        <v>796.01</v>
      </c>
      <c r="AJ100" s="92">
        <v>796.01</v>
      </c>
      <c r="AK100" s="92">
        <v>796.01</v>
      </c>
      <c r="AL100" s="92">
        <v>796.01</v>
      </c>
      <c r="AM100" s="92">
        <v>10251016.779999999</v>
      </c>
      <c r="AN100" s="92">
        <v>12747304.140000001</v>
      </c>
      <c r="AO100" s="92">
        <v>5966094.9500000002</v>
      </c>
      <c r="AP100" s="92">
        <v>556410.99</v>
      </c>
      <c r="AQ100" s="92">
        <v>29520826.859999999</v>
      </c>
      <c r="AR100" s="96">
        <v>3708229.1400000006</v>
      </c>
      <c r="AS100" s="97">
        <v>0.11159598214285717</v>
      </c>
    </row>
    <row r="101" spans="1:45" x14ac:dyDescent="0.2">
      <c r="A101" s="85">
        <v>89</v>
      </c>
      <c r="B101" s="86" t="s">
        <v>363</v>
      </c>
      <c r="C101" s="86" t="s">
        <v>364</v>
      </c>
      <c r="D101" s="87" t="s">
        <v>61</v>
      </c>
      <c r="E101" s="88">
        <v>75</v>
      </c>
      <c r="F101" s="87" t="s">
        <v>62</v>
      </c>
      <c r="G101" s="88">
        <v>14</v>
      </c>
      <c r="H101" s="89">
        <v>12761</v>
      </c>
      <c r="I101" s="89">
        <v>15868</v>
      </c>
      <c r="J101" s="89">
        <v>7427</v>
      </c>
      <c r="K101" s="89">
        <v>693</v>
      </c>
      <c r="L101" s="89">
        <v>36749</v>
      </c>
      <c r="M101" s="90">
        <v>12761</v>
      </c>
      <c r="N101" s="90">
        <v>15868</v>
      </c>
      <c r="O101" s="90">
        <v>7427</v>
      </c>
      <c r="P101" s="90">
        <v>693</v>
      </c>
      <c r="Q101" s="91">
        <v>36749</v>
      </c>
      <c r="R101" s="92">
        <v>896</v>
      </c>
      <c r="S101" s="92">
        <v>896</v>
      </c>
      <c r="T101" s="92">
        <v>896</v>
      </c>
      <c r="U101" s="92">
        <v>896</v>
      </c>
      <c r="V101" s="92">
        <v>11433856</v>
      </c>
      <c r="W101" s="92">
        <v>14217728</v>
      </c>
      <c r="X101" s="92">
        <v>6654592</v>
      </c>
      <c r="Y101" s="92">
        <v>620928</v>
      </c>
      <c r="Z101" s="92">
        <v>32927104</v>
      </c>
      <c r="AA101" s="93">
        <v>1</v>
      </c>
      <c r="AB101" s="93" t="s">
        <v>188</v>
      </c>
      <c r="AC101" s="94">
        <v>2038</v>
      </c>
      <c r="AD101" s="95" t="s">
        <v>143</v>
      </c>
      <c r="AE101" s="92">
        <v>796.01</v>
      </c>
      <c r="AF101" s="92">
        <v>796.01</v>
      </c>
      <c r="AG101" s="92">
        <v>796.01</v>
      </c>
      <c r="AH101" s="92">
        <v>796.01</v>
      </c>
      <c r="AI101" s="92">
        <v>796.01</v>
      </c>
      <c r="AJ101" s="92">
        <v>796.01</v>
      </c>
      <c r="AK101" s="92">
        <v>796.01</v>
      </c>
      <c r="AL101" s="92">
        <v>796.01</v>
      </c>
      <c r="AM101" s="92">
        <v>10157883.609999999</v>
      </c>
      <c r="AN101" s="92">
        <v>12631086.68</v>
      </c>
      <c r="AO101" s="92">
        <v>5911966.2699999996</v>
      </c>
      <c r="AP101" s="92">
        <v>551634.93000000005</v>
      </c>
      <c r="AQ101" s="92">
        <v>29252571.489999998</v>
      </c>
      <c r="AR101" s="96">
        <v>3674532.5100000016</v>
      </c>
      <c r="AS101" s="97">
        <v>0.11159598214285719</v>
      </c>
    </row>
    <row r="102" spans="1:45" x14ac:dyDescent="0.2">
      <c r="A102" s="85">
        <v>90</v>
      </c>
      <c r="B102" s="86" t="s">
        <v>365</v>
      </c>
      <c r="C102" s="86" t="s">
        <v>366</v>
      </c>
      <c r="D102" s="87" t="s">
        <v>61</v>
      </c>
      <c r="E102" s="88">
        <v>75</v>
      </c>
      <c r="F102" s="87" t="s">
        <v>62</v>
      </c>
      <c r="G102" s="88">
        <v>15</v>
      </c>
      <c r="H102" s="89">
        <v>12060</v>
      </c>
      <c r="I102" s="89">
        <v>14997</v>
      </c>
      <c r="J102" s="89">
        <v>7020</v>
      </c>
      <c r="K102" s="89">
        <v>658</v>
      </c>
      <c r="L102" s="89">
        <v>34735</v>
      </c>
      <c r="M102" s="90">
        <v>12060</v>
      </c>
      <c r="N102" s="90">
        <v>14997</v>
      </c>
      <c r="O102" s="90">
        <v>7020</v>
      </c>
      <c r="P102" s="90">
        <v>658</v>
      </c>
      <c r="Q102" s="91">
        <v>34735</v>
      </c>
      <c r="R102" s="92">
        <v>896</v>
      </c>
      <c r="S102" s="92">
        <v>896</v>
      </c>
      <c r="T102" s="92">
        <v>896</v>
      </c>
      <c r="U102" s="92">
        <v>896</v>
      </c>
      <c r="V102" s="92">
        <v>10805760</v>
      </c>
      <c r="W102" s="92">
        <v>13437312</v>
      </c>
      <c r="X102" s="92">
        <v>6289920</v>
      </c>
      <c r="Y102" s="92">
        <v>589568</v>
      </c>
      <c r="Z102" s="92">
        <v>31122560</v>
      </c>
      <c r="AA102" s="93">
        <v>1</v>
      </c>
      <c r="AB102" s="93" t="s">
        <v>188</v>
      </c>
      <c r="AC102" s="94">
        <v>2038</v>
      </c>
      <c r="AD102" s="95" t="s">
        <v>143</v>
      </c>
      <c r="AE102" s="92">
        <v>796.01</v>
      </c>
      <c r="AF102" s="92">
        <v>796.01</v>
      </c>
      <c r="AG102" s="92">
        <v>796.01</v>
      </c>
      <c r="AH102" s="92">
        <v>796.01</v>
      </c>
      <c r="AI102" s="92">
        <v>796.01</v>
      </c>
      <c r="AJ102" s="92">
        <v>796.01</v>
      </c>
      <c r="AK102" s="92">
        <v>796.01</v>
      </c>
      <c r="AL102" s="92">
        <v>796.01</v>
      </c>
      <c r="AM102" s="92">
        <v>9599880.5999999996</v>
      </c>
      <c r="AN102" s="92">
        <v>11937761.970000001</v>
      </c>
      <c r="AO102" s="92">
        <v>5587990.2000000002</v>
      </c>
      <c r="AP102" s="92">
        <v>523774.58</v>
      </c>
      <c r="AQ102" s="92">
        <v>27649407.349999998</v>
      </c>
      <c r="AR102" s="96">
        <v>3473152.6500000022</v>
      </c>
      <c r="AS102" s="97">
        <v>0.11159598214285721</v>
      </c>
    </row>
    <row r="103" spans="1:45" x14ac:dyDescent="0.2">
      <c r="A103" s="85">
        <v>91</v>
      </c>
      <c r="B103" s="86" t="s">
        <v>367</v>
      </c>
      <c r="C103" s="86" t="s">
        <v>368</v>
      </c>
      <c r="D103" s="87" t="s">
        <v>56</v>
      </c>
      <c r="E103" s="88">
        <v>93</v>
      </c>
      <c r="F103" s="87" t="s">
        <v>63</v>
      </c>
      <c r="G103" s="88">
        <v>1</v>
      </c>
      <c r="H103" s="89">
        <v>6891</v>
      </c>
      <c r="I103" s="89">
        <v>8199</v>
      </c>
      <c r="J103" s="89">
        <v>4855</v>
      </c>
      <c r="K103" s="89">
        <v>404</v>
      </c>
      <c r="L103" s="89">
        <v>20349</v>
      </c>
      <c r="M103" s="90">
        <v>6891</v>
      </c>
      <c r="N103" s="90">
        <v>8199</v>
      </c>
      <c r="O103" s="90">
        <v>4855</v>
      </c>
      <c r="P103" s="90">
        <v>404</v>
      </c>
      <c r="Q103" s="91">
        <v>20349</v>
      </c>
      <c r="R103" s="92">
        <v>498</v>
      </c>
      <c r="S103" s="92">
        <v>663</v>
      </c>
      <c r="T103" s="92">
        <v>994</v>
      </c>
      <c r="U103" s="92">
        <v>994</v>
      </c>
      <c r="V103" s="92">
        <v>3431718</v>
      </c>
      <c r="W103" s="92">
        <v>5435937</v>
      </c>
      <c r="X103" s="92">
        <v>4825870</v>
      </c>
      <c r="Y103" s="92">
        <v>401576</v>
      </c>
      <c r="Z103" s="92">
        <v>14095101</v>
      </c>
      <c r="AA103" s="93">
        <v>1</v>
      </c>
      <c r="AB103" s="93" t="s">
        <v>188</v>
      </c>
      <c r="AC103" s="94">
        <v>2087</v>
      </c>
      <c r="AD103" s="95" t="s">
        <v>55</v>
      </c>
      <c r="AE103" s="92">
        <v>448.2</v>
      </c>
      <c r="AF103" s="92">
        <v>596.70000000000005</v>
      </c>
      <c r="AG103" s="92">
        <v>894.6</v>
      </c>
      <c r="AH103" s="92">
        <v>894.6</v>
      </c>
      <c r="AI103" s="92">
        <v>448.2</v>
      </c>
      <c r="AJ103" s="92">
        <v>596.70000000000005</v>
      </c>
      <c r="AK103" s="92">
        <v>894.6</v>
      </c>
      <c r="AL103" s="92">
        <v>894.6</v>
      </c>
      <c r="AM103" s="92">
        <v>3088546.1999999997</v>
      </c>
      <c r="AN103" s="92">
        <v>4892343.3000000007</v>
      </c>
      <c r="AO103" s="92">
        <v>4343283</v>
      </c>
      <c r="AP103" s="92">
        <v>361418.4</v>
      </c>
      <c r="AQ103" s="92">
        <v>12685590.9</v>
      </c>
      <c r="AR103" s="96">
        <v>1409510.0999999996</v>
      </c>
      <c r="AS103" s="97">
        <v>9.9999999999999978E-2</v>
      </c>
    </row>
    <row r="104" spans="1:45" x14ac:dyDescent="0.2">
      <c r="A104" s="85">
        <v>92</v>
      </c>
      <c r="B104" s="86" t="s">
        <v>369</v>
      </c>
      <c r="C104" s="86" t="s">
        <v>370</v>
      </c>
      <c r="D104" s="87" t="s">
        <v>56</v>
      </c>
      <c r="E104" s="88">
        <v>93</v>
      </c>
      <c r="F104" s="87" t="s">
        <v>63</v>
      </c>
      <c r="G104" s="88">
        <v>2</v>
      </c>
      <c r="H104" s="89">
        <v>7049</v>
      </c>
      <c r="I104" s="89">
        <v>8384</v>
      </c>
      <c r="J104" s="89">
        <v>4964</v>
      </c>
      <c r="K104" s="89">
        <v>414</v>
      </c>
      <c r="L104" s="89">
        <v>20811</v>
      </c>
      <c r="M104" s="90">
        <v>7049</v>
      </c>
      <c r="N104" s="90">
        <v>8384</v>
      </c>
      <c r="O104" s="90">
        <v>4964</v>
      </c>
      <c r="P104" s="90">
        <v>414</v>
      </c>
      <c r="Q104" s="91">
        <v>20811</v>
      </c>
      <c r="R104" s="92">
        <v>498</v>
      </c>
      <c r="S104" s="92">
        <v>663</v>
      </c>
      <c r="T104" s="92">
        <v>994</v>
      </c>
      <c r="U104" s="92">
        <v>994</v>
      </c>
      <c r="V104" s="92">
        <v>3510402</v>
      </c>
      <c r="W104" s="92">
        <v>5558592</v>
      </c>
      <c r="X104" s="92">
        <v>4934216</v>
      </c>
      <c r="Y104" s="92">
        <v>411516</v>
      </c>
      <c r="Z104" s="92">
        <v>14414726</v>
      </c>
      <c r="AA104" s="93">
        <v>1</v>
      </c>
      <c r="AB104" s="93" t="s">
        <v>188</v>
      </c>
      <c r="AC104" s="94">
        <v>2087</v>
      </c>
      <c r="AD104" s="95" t="s">
        <v>55</v>
      </c>
      <c r="AE104" s="92">
        <v>448.2</v>
      </c>
      <c r="AF104" s="92">
        <v>596.70000000000005</v>
      </c>
      <c r="AG104" s="92">
        <v>894.6</v>
      </c>
      <c r="AH104" s="92">
        <v>894.6</v>
      </c>
      <c r="AI104" s="92">
        <v>448.2</v>
      </c>
      <c r="AJ104" s="92">
        <v>596.70000000000005</v>
      </c>
      <c r="AK104" s="92">
        <v>894.6</v>
      </c>
      <c r="AL104" s="92">
        <v>894.6</v>
      </c>
      <c r="AM104" s="92">
        <v>3159361.8</v>
      </c>
      <c r="AN104" s="92">
        <v>5002732.8000000007</v>
      </c>
      <c r="AO104" s="92">
        <v>4440794.4000000004</v>
      </c>
      <c r="AP104" s="92">
        <v>370364.4</v>
      </c>
      <c r="AQ104" s="92">
        <v>12973253.4</v>
      </c>
      <c r="AR104" s="96">
        <v>1441472.5999999996</v>
      </c>
      <c r="AS104" s="97">
        <v>9.9999999999999978E-2</v>
      </c>
    </row>
    <row r="105" spans="1:45" x14ac:dyDescent="0.2">
      <c r="A105" s="85">
        <v>93</v>
      </c>
      <c r="B105" s="86" t="s">
        <v>371</v>
      </c>
      <c r="C105" s="86" t="s">
        <v>372</v>
      </c>
      <c r="D105" s="87" t="s">
        <v>56</v>
      </c>
      <c r="E105" s="88">
        <v>93</v>
      </c>
      <c r="F105" s="87" t="s">
        <v>63</v>
      </c>
      <c r="G105" s="88">
        <v>3</v>
      </c>
      <c r="H105" s="89">
        <v>7007</v>
      </c>
      <c r="I105" s="89">
        <v>8334</v>
      </c>
      <c r="J105" s="89">
        <v>4935</v>
      </c>
      <c r="K105" s="89">
        <v>411</v>
      </c>
      <c r="L105" s="89">
        <v>20687</v>
      </c>
      <c r="M105" s="90">
        <v>7007</v>
      </c>
      <c r="N105" s="90">
        <v>8334</v>
      </c>
      <c r="O105" s="90">
        <v>4935</v>
      </c>
      <c r="P105" s="90">
        <v>411</v>
      </c>
      <c r="Q105" s="91">
        <v>20687</v>
      </c>
      <c r="R105" s="92">
        <v>498</v>
      </c>
      <c r="S105" s="92">
        <v>663</v>
      </c>
      <c r="T105" s="92">
        <v>994</v>
      </c>
      <c r="U105" s="92">
        <v>994</v>
      </c>
      <c r="V105" s="92">
        <v>3489486</v>
      </c>
      <c r="W105" s="92">
        <v>5525442</v>
      </c>
      <c r="X105" s="92">
        <v>4905390</v>
      </c>
      <c r="Y105" s="92">
        <v>408534</v>
      </c>
      <c r="Z105" s="92">
        <v>14328852</v>
      </c>
      <c r="AA105" s="93">
        <v>1</v>
      </c>
      <c r="AB105" s="93" t="s">
        <v>188</v>
      </c>
      <c r="AC105" s="94">
        <v>2087</v>
      </c>
      <c r="AD105" s="95" t="s">
        <v>55</v>
      </c>
      <c r="AE105" s="92">
        <v>448.2</v>
      </c>
      <c r="AF105" s="92">
        <v>596.70000000000005</v>
      </c>
      <c r="AG105" s="92">
        <v>894.6</v>
      </c>
      <c r="AH105" s="92">
        <v>894.6</v>
      </c>
      <c r="AI105" s="92">
        <v>448.2</v>
      </c>
      <c r="AJ105" s="92">
        <v>596.70000000000005</v>
      </c>
      <c r="AK105" s="92">
        <v>894.6</v>
      </c>
      <c r="AL105" s="92">
        <v>894.6</v>
      </c>
      <c r="AM105" s="92">
        <v>3140537.4</v>
      </c>
      <c r="AN105" s="92">
        <v>4972897.8000000007</v>
      </c>
      <c r="AO105" s="92">
        <v>4414851</v>
      </c>
      <c r="AP105" s="92">
        <v>367680.60000000003</v>
      </c>
      <c r="AQ105" s="92">
        <v>12895966.800000001</v>
      </c>
      <c r="AR105" s="96">
        <v>1432885.1999999993</v>
      </c>
      <c r="AS105" s="97">
        <v>9.999999999999995E-2</v>
      </c>
    </row>
    <row r="106" spans="1:45" x14ac:dyDescent="0.2">
      <c r="A106" s="85">
        <v>94</v>
      </c>
      <c r="B106" s="86" t="s">
        <v>373</v>
      </c>
      <c r="C106" s="86" t="s">
        <v>374</v>
      </c>
      <c r="D106" s="87" t="s">
        <v>56</v>
      </c>
      <c r="E106" s="88">
        <v>93</v>
      </c>
      <c r="F106" s="87" t="s">
        <v>63</v>
      </c>
      <c r="G106" s="88">
        <v>4</v>
      </c>
      <c r="H106" s="89">
        <v>7214</v>
      </c>
      <c r="I106" s="89">
        <v>8766</v>
      </c>
      <c r="J106" s="89">
        <v>4850</v>
      </c>
      <c r="K106" s="89">
        <v>439</v>
      </c>
      <c r="L106" s="89">
        <v>21269</v>
      </c>
      <c r="M106" s="90">
        <v>7214</v>
      </c>
      <c r="N106" s="90">
        <v>8766</v>
      </c>
      <c r="O106" s="90">
        <v>4850</v>
      </c>
      <c r="P106" s="90">
        <v>439</v>
      </c>
      <c r="Q106" s="91">
        <v>21269</v>
      </c>
      <c r="R106" s="92">
        <v>498</v>
      </c>
      <c r="S106" s="92">
        <v>663</v>
      </c>
      <c r="T106" s="92">
        <v>994</v>
      </c>
      <c r="U106" s="92">
        <v>994</v>
      </c>
      <c r="V106" s="92">
        <v>3592572</v>
      </c>
      <c r="W106" s="92">
        <v>5811858</v>
      </c>
      <c r="X106" s="92">
        <v>4820900</v>
      </c>
      <c r="Y106" s="92">
        <v>436366</v>
      </c>
      <c r="Z106" s="92">
        <v>14661696</v>
      </c>
      <c r="AA106" s="93">
        <v>1</v>
      </c>
      <c r="AB106" s="93" t="s">
        <v>188</v>
      </c>
      <c r="AC106" s="94">
        <v>2087</v>
      </c>
      <c r="AD106" s="95" t="s">
        <v>55</v>
      </c>
      <c r="AE106" s="92">
        <v>448.2</v>
      </c>
      <c r="AF106" s="92">
        <v>596.70000000000005</v>
      </c>
      <c r="AG106" s="92">
        <v>894.6</v>
      </c>
      <c r="AH106" s="92">
        <v>894.6</v>
      </c>
      <c r="AI106" s="92">
        <v>448.2</v>
      </c>
      <c r="AJ106" s="92">
        <v>596.70000000000005</v>
      </c>
      <c r="AK106" s="92">
        <v>894.6</v>
      </c>
      <c r="AL106" s="92">
        <v>894.6</v>
      </c>
      <c r="AM106" s="92">
        <v>3233314.8</v>
      </c>
      <c r="AN106" s="92">
        <v>5230672.2</v>
      </c>
      <c r="AO106" s="92">
        <v>4338810</v>
      </c>
      <c r="AP106" s="92">
        <v>392729.4</v>
      </c>
      <c r="AQ106" s="92">
        <v>13195526.4</v>
      </c>
      <c r="AR106" s="96">
        <v>1466169.5999999996</v>
      </c>
      <c r="AS106" s="97">
        <v>9.9999999999999978E-2</v>
      </c>
    </row>
    <row r="107" spans="1:45" x14ac:dyDescent="0.2">
      <c r="A107" s="85">
        <v>95</v>
      </c>
      <c r="B107" s="86" t="s">
        <v>375</v>
      </c>
      <c r="C107" s="86" t="s">
        <v>376</v>
      </c>
      <c r="D107" s="87" t="s">
        <v>56</v>
      </c>
      <c r="E107" s="88">
        <v>93</v>
      </c>
      <c r="F107" s="87" t="s">
        <v>63</v>
      </c>
      <c r="G107" s="88">
        <v>5</v>
      </c>
      <c r="H107" s="89">
        <v>6705</v>
      </c>
      <c r="I107" s="89">
        <v>8150</v>
      </c>
      <c r="J107" s="89">
        <v>4508</v>
      </c>
      <c r="K107" s="89">
        <v>407</v>
      </c>
      <c r="L107" s="89">
        <v>19770</v>
      </c>
      <c r="M107" s="90">
        <v>6705</v>
      </c>
      <c r="N107" s="90">
        <v>8150</v>
      </c>
      <c r="O107" s="90">
        <v>4508</v>
      </c>
      <c r="P107" s="90">
        <v>407</v>
      </c>
      <c r="Q107" s="91">
        <v>19770</v>
      </c>
      <c r="R107" s="92">
        <v>498</v>
      </c>
      <c r="S107" s="92">
        <v>663</v>
      </c>
      <c r="T107" s="92">
        <v>994</v>
      </c>
      <c r="U107" s="92">
        <v>994</v>
      </c>
      <c r="V107" s="92">
        <v>3339090</v>
      </c>
      <c r="W107" s="92">
        <v>5403450</v>
      </c>
      <c r="X107" s="92">
        <v>4480952</v>
      </c>
      <c r="Y107" s="92">
        <v>404558</v>
      </c>
      <c r="Z107" s="92">
        <v>13628050</v>
      </c>
      <c r="AA107" s="93">
        <v>1</v>
      </c>
      <c r="AB107" s="93" t="s">
        <v>188</v>
      </c>
      <c r="AC107" s="94">
        <v>2087</v>
      </c>
      <c r="AD107" s="95" t="s">
        <v>55</v>
      </c>
      <c r="AE107" s="92">
        <v>448.2</v>
      </c>
      <c r="AF107" s="92">
        <v>596.70000000000005</v>
      </c>
      <c r="AG107" s="92">
        <v>894.6</v>
      </c>
      <c r="AH107" s="92">
        <v>894.6</v>
      </c>
      <c r="AI107" s="92">
        <v>448.2</v>
      </c>
      <c r="AJ107" s="92">
        <v>596.70000000000005</v>
      </c>
      <c r="AK107" s="92">
        <v>894.6</v>
      </c>
      <c r="AL107" s="92">
        <v>894.6</v>
      </c>
      <c r="AM107" s="92">
        <v>3005181</v>
      </c>
      <c r="AN107" s="92">
        <v>4863105</v>
      </c>
      <c r="AO107" s="92">
        <v>4032856.8000000003</v>
      </c>
      <c r="AP107" s="92">
        <v>364102.2</v>
      </c>
      <c r="AQ107" s="92">
        <v>12265245</v>
      </c>
      <c r="AR107" s="96">
        <v>1362805</v>
      </c>
      <c r="AS107" s="97">
        <v>0.1</v>
      </c>
    </row>
    <row r="108" spans="1:45" x14ac:dyDescent="0.2">
      <c r="A108" s="85">
        <v>96</v>
      </c>
      <c r="B108" s="86" t="s">
        <v>377</v>
      </c>
      <c r="C108" s="86" t="s">
        <v>378</v>
      </c>
      <c r="D108" s="87" t="s">
        <v>56</v>
      </c>
      <c r="E108" s="88">
        <v>93</v>
      </c>
      <c r="F108" s="87" t="s">
        <v>63</v>
      </c>
      <c r="G108" s="88">
        <v>6</v>
      </c>
      <c r="H108" s="89">
        <v>7511</v>
      </c>
      <c r="I108" s="89">
        <v>8935</v>
      </c>
      <c r="J108" s="89">
        <v>5289</v>
      </c>
      <c r="K108" s="89">
        <v>441</v>
      </c>
      <c r="L108" s="89">
        <v>22176</v>
      </c>
      <c r="M108" s="90">
        <v>7511</v>
      </c>
      <c r="N108" s="90">
        <v>8935</v>
      </c>
      <c r="O108" s="90">
        <v>5289</v>
      </c>
      <c r="P108" s="90">
        <v>441</v>
      </c>
      <c r="Q108" s="91">
        <v>22176</v>
      </c>
      <c r="R108" s="92">
        <v>503</v>
      </c>
      <c r="S108" s="92">
        <v>671</v>
      </c>
      <c r="T108" s="92">
        <v>1004</v>
      </c>
      <c r="U108" s="92">
        <v>1004</v>
      </c>
      <c r="V108" s="92">
        <v>3778033</v>
      </c>
      <c r="W108" s="92">
        <v>5995385</v>
      </c>
      <c r="X108" s="92">
        <v>5310156</v>
      </c>
      <c r="Y108" s="92">
        <v>442764</v>
      </c>
      <c r="Z108" s="92">
        <v>15526338</v>
      </c>
      <c r="AA108" s="93">
        <v>1</v>
      </c>
      <c r="AB108" s="93" t="s">
        <v>188</v>
      </c>
      <c r="AC108" s="94">
        <v>2075</v>
      </c>
      <c r="AD108" s="95" t="s">
        <v>149</v>
      </c>
      <c r="AE108" s="92">
        <v>427.55</v>
      </c>
      <c r="AF108" s="92">
        <v>570.35</v>
      </c>
      <c r="AG108" s="92">
        <v>796.17</v>
      </c>
      <c r="AH108" s="92">
        <v>796.17</v>
      </c>
      <c r="AI108" s="92">
        <v>427.55</v>
      </c>
      <c r="AJ108" s="92">
        <v>570.35</v>
      </c>
      <c r="AK108" s="92">
        <v>796.17</v>
      </c>
      <c r="AL108" s="92">
        <v>796.17</v>
      </c>
      <c r="AM108" s="92">
        <v>3211328.0500000003</v>
      </c>
      <c r="AN108" s="92">
        <v>5096077.25</v>
      </c>
      <c r="AO108" s="92">
        <v>4210943.13</v>
      </c>
      <c r="AP108" s="92">
        <v>351110.97</v>
      </c>
      <c r="AQ108" s="92">
        <v>12869459.4</v>
      </c>
      <c r="AR108" s="96">
        <v>2656878.5999999996</v>
      </c>
      <c r="AS108" s="97">
        <v>0.17112074978658842</v>
      </c>
    </row>
    <row r="109" spans="1:45" x14ac:dyDescent="0.2">
      <c r="A109" s="85">
        <v>97</v>
      </c>
      <c r="B109" s="86" t="s">
        <v>379</v>
      </c>
      <c r="C109" s="86" t="s">
        <v>380</v>
      </c>
      <c r="D109" s="87" t="s">
        <v>56</v>
      </c>
      <c r="E109" s="88">
        <v>93</v>
      </c>
      <c r="F109" s="87" t="s">
        <v>63</v>
      </c>
      <c r="G109" s="88">
        <v>7</v>
      </c>
      <c r="H109" s="89">
        <v>7670</v>
      </c>
      <c r="I109" s="89">
        <v>9124</v>
      </c>
      <c r="J109" s="89">
        <v>5403</v>
      </c>
      <c r="K109" s="89">
        <v>450</v>
      </c>
      <c r="L109" s="89">
        <v>22647</v>
      </c>
      <c r="M109" s="90">
        <v>7670</v>
      </c>
      <c r="N109" s="90">
        <v>9124</v>
      </c>
      <c r="O109" s="90">
        <v>5403</v>
      </c>
      <c r="P109" s="90">
        <v>450</v>
      </c>
      <c r="Q109" s="91">
        <v>22647</v>
      </c>
      <c r="R109" s="92">
        <v>503</v>
      </c>
      <c r="S109" s="92">
        <v>671</v>
      </c>
      <c r="T109" s="92">
        <v>1004</v>
      </c>
      <c r="U109" s="92">
        <v>1004</v>
      </c>
      <c r="V109" s="92">
        <v>3858010</v>
      </c>
      <c r="W109" s="92">
        <v>6122204</v>
      </c>
      <c r="X109" s="92">
        <v>5424612</v>
      </c>
      <c r="Y109" s="92">
        <v>451800</v>
      </c>
      <c r="Z109" s="92">
        <v>15856626</v>
      </c>
      <c r="AA109" s="93">
        <v>1</v>
      </c>
      <c r="AB109" s="93" t="s">
        <v>188</v>
      </c>
      <c r="AC109" s="94">
        <v>2075</v>
      </c>
      <c r="AD109" s="95" t="s">
        <v>149</v>
      </c>
      <c r="AE109" s="92">
        <v>427.55</v>
      </c>
      <c r="AF109" s="92">
        <v>570.35</v>
      </c>
      <c r="AG109" s="92">
        <v>796.17</v>
      </c>
      <c r="AH109" s="92">
        <v>796.17</v>
      </c>
      <c r="AI109" s="92">
        <v>427.55</v>
      </c>
      <c r="AJ109" s="92">
        <v>570.35</v>
      </c>
      <c r="AK109" s="92">
        <v>796.17</v>
      </c>
      <c r="AL109" s="92">
        <v>796.17</v>
      </c>
      <c r="AM109" s="92">
        <v>3279308.5</v>
      </c>
      <c r="AN109" s="92">
        <v>5203873.4000000004</v>
      </c>
      <c r="AO109" s="92">
        <v>4301706.51</v>
      </c>
      <c r="AP109" s="92">
        <v>358276.5</v>
      </c>
      <c r="AQ109" s="92">
        <v>13143164.91</v>
      </c>
      <c r="AR109" s="96">
        <v>2713461.09</v>
      </c>
      <c r="AS109" s="97">
        <v>0.1711247455795451</v>
      </c>
    </row>
    <row r="110" spans="1:45" x14ac:dyDescent="0.2">
      <c r="A110" s="85">
        <v>98</v>
      </c>
      <c r="B110" s="86" t="s">
        <v>381</v>
      </c>
      <c r="C110" s="86" t="s">
        <v>382</v>
      </c>
      <c r="D110" s="87" t="s">
        <v>56</v>
      </c>
      <c r="E110" s="88">
        <v>93</v>
      </c>
      <c r="F110" s="87" t="s">
        <v>63</v>
      </c>
      <c r="G110" s="88">
        <v>8</v>
      </c>
      <c r="H110" s="89">
        <v>7403</v>
      </c>
      <c r="I110" s="89">
        <v>8806</v>
      </c>
      <c r="J110" s="89">
        <v>5215</v>
      </c>
      <c r="K110" s="89">
        <v>435</v>
      </c>
      <c r="L110" s="89">
        <v>21859</v>
      </c>
      <c r="M110" s="90">
        <v>7403</v>
      </c>
      <c r="N110" s="90">
        <v>8806</v>
      </c>
      <c r="O110" s="90">
        <v>5215</v>
      </c>
      <c r="P110" s="90">
        <v>435</v>
      </c>
      <c r="Q110" s="91">
        <v>21859</v>
      </c>
      <c r="R110" s="92">
        <v>503</v>
      </c>
      <c r="S110" s="92">
        <v>671</v>
      </c>
      <c r="T110" s="92">
        <v>1004</v>
      </c>
      <c r="U110" s="92">
        <v>1004</v>
      </c>
      <c r="V110" s="92">
        <v>3723709</v>
      </c>
      <c r="W110" s="92">
        <v>5908826</v>
      </c>
      <c r="X110" s="92">
        <v>5235860</v>
      </c>
      <c r="Y110" s="92">
        <v>436740</v>
      </c>
      <c r="Z110" s="92">
        <v>15305135</v>
      </c>
      <c r="AA110" s="93">
        <v>1</v>
      </c>
      <c r="AB110" s="93" t="s">
        <v>188</v>
      </c>
      <c r="AC110" s="94">
        <v>2075</v>
      </c>
      <c r="AD110" s="95" t="s">
        <v>149</v>
      </c>
      <c r="AE110" s="92">
        <v>427.55</v>
      </c>
      <c r="AF110" s="92">
        <v>570.35</v>
      </c>
      <c r="AG110" s="92">
        <v>796.17</v>
      </c>
      <c r="AH110" s="92">
        <v>796.17</v>
      </c>
      <c r="AI110" s="92">
        <v>427.55</v>
      </c>
      <c r="AJ110" s="92">
        <v>570.35</v>
      </c>
      <c r="AK110" s="92">
        <v>796.17</v>
      </c>
      <c r="AL110" s="92">
        <v>796.17</v>
      </c>
      <c r="AM110" s="92">
        <v>3165152.65</v>
      </c>
      <c r="AN110" s="92">
        <v>5022502.1000000006</v>
      </c>
      <c r="AO110" s="92">
        <v>4152026.55</v>
      </c>
      <c r="AP110" s="92">
        <v>346333.94999999995</v>
      </c>
      <c r="AQ110" s="92">
        <v>12686015.25</v>
      </c>
      <c r="AR110" s="96">
        <v>2619119.75</v>
      </c>
      <c r="AS110" s="97">
        <v>0.17112686363106239</v>
      </c>
    </row>
    <row r="111" spans="1:45" x14ac:dyDescent="0.2">
      <c r="A111" s="85">
        <v>99</v>
      </c>
      <c r="B111" s="86" t="s">
        <v>383</v>
      </c>
      <c r="C111" s="86" t="s">
        <v>384</v>
      </c>
      <c r="D111" s="87" t="s">
        <v>56</v>
      </c>
      <c r="E111" s="88">
        <v>93</v>
      </c>
      <c r="F111" s="87" t="s">
        <v>63</v>
      </c>
      <c r="G111" s="88">
        <v>9</v>
      </c>
      <c r="H111" s="89">
        <v>7481</v>
      </c>
      <c r="I111" s="89">
        <v>8900</v>
      </c>
      <c r="J111" s="89">
        <v>5269</v>
      </c>
      <c r="K111" s="89">
        <v>439</v>
      </c>
      <c r="L111" s="89">
        <v>22089</v>
      </c>
      <c r="M111" s="90">
        <v>7481</v>
      </c>
      <c r="N111" s="90">
        <v>8900</v>
      </c>
      <c r="O111" s="90">
        <v>5269</v>
      </c>
      <c r="P111" s="90">
        <v>439</v>
      </c>
      <c r="Q111" s="91">
        <v>22089</v>
      </c>
      <c r="R111" s="92">
        <v>503</v>
      </c>
      <c r="S111" s="92">
        <v>671</v>
      </c>
      <c r="T111" s="92">
        <v>1004</v>
      </c>
      <c r="U111" s="92">
        <v>1004</v>
      </c>
      <c r="V111" s="92">
        <v>3762943</v>
      </c>
      <c r="W111" s="92">
        <v>5971900</v>
      </c>
      <c r="X111" s="92">
        <v>5290076</v>
      </c>
      <c r="Y111" s="92">
        <v>440756</v>
      </c>
      <c r="Z111" s="92">
        <v>15465675</v>
      </c>
      <c r="AA111" s="93">
        <v>1</v>
      </c>
      <c r="AB111" s="93" t="s">
        <v>188</v>
      </c>
      <c r="AC111" s="94">
        <v>2075</v>
      </c>
      <c r="AD111" s="95" t="s">
        <v>149</v>
      </c>
      <c r="AE111" s="92">
        <v>427.55</v>
      </c>
      <c r="AF111" s="92">
        <v>570.35</v>
      </c>
      <c r="AG111" s="92">
        <v>796.17</v>
      </c>
      <c r="AH111" s="92">
        <v>796.17</v>
      </c>
      <c r="AI111" s="92">
        <v>427.55</v>
      </c>
      <c r="AJ111" s="92">
        <v>570.35</v>
      </c>
      <c r="AK111" s="92">
        <v>796.17</v>
      </c>
      <c r="AL111" s="92">
        <v>796.17</v>
      </c>
      <c r="AM111" s="92">
        <v>3198501.5500000003</v>
      </c>
      <c r="AN111" s="92">
        <v>5076115</v>
      </c>
      <c r="AO111" s="92">
        <v>4195019.7299999995</v>
      </c>
      <c r="AP111" s="92">
        <v>349518.63</v>
      </c>
      <c r="AQ111" s="92">
        <v>12819154.910000002</v>
      </c>
      <c r="AR111" s="96">
        <v>2646520.089999998</v>
      </c>
      <c r="AS111" s="97">
        <v>0.17112218445040375</v>
      </c>
    </row>
    <row r="112" spans="1:45" x14ac:dyDescent="0.2">
      <c r="A112" s="85">
        <v>100</v>
      </c>
      <c r="B112" s="86" t="s">
        <v>385</v>
      </c>
      <c r="C112" s="86" t="s">
        <v>386</v>
      </c>
      <c r="D112" s="87" t="s">
        <v>56</v>
      </c>
      <c r="E112" s="88">
        <v>93</v>
      </c>
      <c r="F112" s="87" t="s">
        <v>63</v>
      </c>
      <c r="G112" s="88">
        <v>10</v>
      </c>
      <c r="H112" s="89">
        <v>7492</v>
      </c>
      <c r="I112" s="89">
        <v>8914</v>
      </c>
      <c r="J112" s="89">
        <v>5278</v>
      </c>
      <c r="K112" s="89">
        <v>440</v>
      </c>
      <c r="L112" s="89">
        <v>22124</v>
      </c>
      <c r="M112" s="90">
        <v>7492</v>
      </c>
      <c r="N112" s="90">
        <v>8914</v>
      </c>
      <c r="O112" s="90">
        <v>5278</v>
      </c>
      <c r="P112" s="90">
        <v>440</v>
      </c>
      <c r="Q112" s="91">
        <v>22124</v>
      </c>
      <c r="R112" s="92">
        <v>503</v>
      </c>
      <c r="S112" s="92">
        <v>671</v>
      </c>
      <c r="T112" s="92">
        <v>1004</v>
      </c>
      <c r="U112" s="92">
        <v>1004</v>
      </c>
      <c r="V112" s="92">
        <v>3768476</v>
      </c>
      <c r="W112" s="92">
        <v>5981294</v>
      </c>
      <c r="X112" s="92">
        <v>5299112</v>
      </c>
      <c r="Y112" s="92">
        <v>441760</v>
      </c>
      <c r="Z112" s="92">
        <v>15490642</v>
      </c>
      <c r="AA112" s="93">
        <v>1</v>
      </c>
      <c r="AB112" s="93" t="s">
        <v>188</v>
      </c>
      <c r="AC112" s="94">
        <v>2075</v>
      </c>
      <c r="AD112" s="95" t="s">
        <v>149</v>
      </c>
      <c r="AE112" s="92">
        <v>427.55</v>
      </c>
      <c r="AF112" s="92">
        <v>570.35</v>
      </c>
      <c r="AG112" s="92">
        <v>796.17</v>
      </c>
      <c r="AH112" s="92">
        <v>796.17</v>
      </c>
      <c r="AI112" s="92">
        <v>427.55</v>
      </c>
      <c r="AJ112" s="92">
        <v>570.35</v>
      </c>
      <c r="AK112" s="92">
        <v>796.17</v>
      </c>
      <c r="AL112" s="92">
        <v>796.17</v>
      </c>
      <c r="AM112" s="92">
        <v>3203204.6</v>
      </c>
      <c r="AN112" s="92">
        <v>5084099.9000000004</v>
      </c>
      <c r="AO112" s="92">
        <v>4202185.26</v>
      </c>
      <c r="AP112" s="92">
        <v>350314.8</v>
      </c>
      <c r="AQ112" s="92">
        <v>12839804.560000001</v>
      </c>
      <c r="AR112" s="96">
        <v>2650837.4399999995</v>
      </c>
      <c r="AS112" s="97">
        <v>0.17112508571303883</v>
      </c>
    </row>
    <row r="113" spans="1:45" x14ac:dyDescent="0.2">
      <c r="A113" s="85">
        <v>101</v>
      </c>
      <c r="B113" s="86" t="s">
        <v>387</v>
      </c>
      <c r="C113" s="86" t="s">
        <v>388</v>
      </c>
      <c r="D113" s="87" t="s">
        <v>56</v>
      </c>
      <c r="E113" s="88">
        <v>93</v>
      </c>
      <c r="F113" s="87" t="s">
        <v>63</v>
      </c>
      <c r="G113" s="88">
        <v>11</v>
      </c>
      <c r="H113" s="89">
        <v>7379</v>
      </c>
      <c r="I113" s="89">
        <v>8778</v>
      </c>
      <c r="J113" s="89">
        <v>5197</v>
      </c>
      <c r="K113" s="89">
        <v>433</v>
      </c>
      <c r="L113" s="89">
        <v>21787</v>
      </c>
      <c r="M113" s="90">
        <v>7379</v>
      </c>
      <c r="N113" s="90">
        <v>8778</v>
      </c>
      <c r="O113" s="90">
        <v>5197</v>
      </c>
      <c r="P113" s="90">
        <v>433</v>
      </c>
      <c r="Q113" s="91">
        <v>21787</v>
      </c>
      <c r="R113" s="92">
        <v>503</v>
      </c>
      <c r="S113" s="92">
        <v>671</v>
      </c>
      <c r="T113" s="92">
        <v>1004</v>
      </c>
      <c r="U113" s="92">
        <v>1004</v>
      </c>
      <c r="V113" s="92">
        <v>3711637</v>
      </c>
      <c r="W113" s="92">
        <v>5890038</v>
      </c>
      <c r="X113" s="92">
        <v>5217788</v>
      </c>
      <c r="Y113" s="92">
        <v>434732</v>
      </c>
      <c r="Z113" s="92">
        <v>15254195</v>
      </c>
      <c r="AA113" s="93">
        <v>1</v>
      </c>
      <c r="AB113" s="93" t="s">
        <v>188</v>
      </c>
      <c r="AC113" s="94">
        <v>2075</v>
      </c>
      <c r="AD113" s="95" t="s">
        <v>149</v>
      </c>
      <c r="AE113" s="92">
        <v>427.55</v>
      </c>
      <c r="AF113" s="92">
        <v>570.35</v>
      </c>
      <c r="AG113" s="92">
        <v>796.17</v>
      </c>
      <c r="AH113" s="92">
        <v>796.17</v>
      </c>
      <c r="AI113" s="92">
        <v>427.55</v>
      </c>
      <c r="AJ113" s="92">
        <v>570.35</v>
      </c>
      <c r="AK113" s="92">
        <v>796.17</v>
      </c>
      <c r="AL113" s="92">
        <v>796.17</v>
      </c>
      <c r="AM113" s="92">
        <v>3154891.45</v>
      </c>
      <c r="AN113" s="92">
        <v>5006532.3</v>
      </c>
      <c r="AO113" s="92">
        <v>4137695.4899999998</v>
      </c>
      <c r="AP113" s="92">
        <v>344741.61</v>
      </c>
      <c r="AQ113" s="92">
        <v>12643860.85</v>
      </c>
      <c r="AR113" s="96">
        <v>2610334.1500000004</v>
      </c>
      <c r="AS113" s="97">
        <v>0.17112237977815287</v>
      </c>
    </row>
    <row r="114" spans="1:45" x14ac:dyDescent="0.2">
      <c r="A114" s="85">
        <v>102</v>
      </c>
      <c r="B114" s="86" t="s">
        <v>389</v>
      </c>
      <c r="C114" s="86" t="s">
        <v>390</v>
      </c>
      <c r="D114" s="87" t="s">
        <v>56</v>
      </c>
      <c r="E114" s="88">
        <v>93</v>
      </c>
      <c r="F114" s="87" t="s">
        <v>63</v>
      </c>
      <c r="G114" s="88">
        <v>12</v>
      </c>
      <c r="H114" s="89">
        <v>6697</v>
      </c>
      <c r="I114" s="89">
        <v>7966</v>
      </c>
      <c r="J114" s="89">
        <v>4717</v>
      </c>
      <c r="K114" s="89">
        <v>393</v>
      </c>
      <c r="L114" s="89">
        <v>19773</v>
      </c>
      <c r="M114" s="90">
        <v>6697</v>
      </c>
      <c r="N114" s="90">
        <v>7966</v>
      </c>
      <c r="O114" s="90">
        <v>4717</v>
      </c>
      <c r="P114" s="90">
        <v>393</v>
      </c>
      <c r="Q114" s="91">
        <v>19773</v>
      </c>
      <c r="R114" s="92">
        <v>503</v>
      </c>
      <c r="S114" s="92">
        <v>671</v>
      </c>
      <c r="T114" s="92">
        <v>1004</v>
      </c>
      <c r="U114" s="92">
        <v>1004</v>
      </c>
      <c r="V114" s="92">
        <v>3368591</v>
      </c>
      <c r="W114" s="92">
        <v>5345186</v>
      </c>
      <c r="X114" s="92">
        <v>4735868</v>
      </c>
      <c r="Y114" s="92">
        <v>394572</v>
      </c>
      <c r="Z114" s="92">
        <v>13844217</v>
      </c>
      <c r="AA114" s="93">
        <v>1</v>
      </c>
      <c r="AB114" s="93" t="s">
        <v>188</v>
      </c>
      <c r="AC114" s="94">
        <v>2075</v>
      </c>
      <c r="AD114" s="95" t="s">
        <v>149</v>
      </c>
      <c r="AE114" s="92">
        <v>427.55</v>
      </c>
      <c r="AF114" s="92">
        <v>570.35</v>
      </c>
      <c r="AG114" s="92">
        <v>796.17</v>
      </c>
      <c r="AH114" s="92">
        <v>796.17</v>
      </c>
      <c r="AI114" s="92">
        <v>427.55</v>
      </c>
      <c r="AJ114" s="92">
        <v>570.35</v>
      </c>
      <c r="AK114" s="92">
        <v>796.17</v>
      </c>
      <c r="AL114" s="92">
        <v>796.17</v>
      </c>
      <c r="AM114" s="92">
        <v>2863302.35</v>
      </c>
      <c r="AN114" s="92">
        <v>4543408.1000000006</v>
      </c>
      <c r="AO114" s="92">
        <v>3755533.8899999997</v>
      </c>
      <c r="AP114" s="92">
        <v>312894.81</v>
      </c>
      <c r="AQ114" s="92">
        <v>11475139.15</v>
      </c>
      <c r="AR114" s="96">
        <v>2369077.8499999996</v>
      </c>
      <c r="AS114" s="97">
        <v>0.17112400434058492</v>
      </c>
    </row>
    <row r="115" spans="1:45" x14ac:dyDescent="0.2">
      <c r="A115" s="85">
        <v>103</v>
      </c>
      <c r="B115" s="86" t="s">
        <v>391</v>
      </c>
      <c r="C115" s="86" t="s">
        <v>392</v>
      </c>
      <c r="D115" s="87" t="s">
        <v>56</v>
      </c>
      <c r="E115" s="88">
        <v>93</v>
      </c>
      <c r="F115" s="87" t="s">
        <v>63</v>
      </c>
      <c r="G115" s="88">
        <v>13</v>
      </c>
      <c r="H115" s="89">
        <v>7111</v>
      </c>
      <c r="I115" s="89">
        <v>8459</v>
      </c>
      <c r="J115" s="89">
        <v>5008</v>
      </c>
      <c r="K115" s="89">
        <v>417</v>
      </c>
      <c r="L115" s="89">
        <v>20995</v>
      </c>
      <c r="M115" s="90">
        <v>7111</v>
      </c>
      <c r="N115" s="90">
        <v>8459</v>
      </c>
      <c r="O115" s="90">
        <v>5008</v>
      </c>
      <c r="P115" s="90">
        <v>417</v>
      </c>
      <c r="Q115" s="91">
        <v>20995</v>
      </c>
      <c r="R115" s="92">
        <v>503</v>
      </c>
      <c r="S115" s="92">
        <v>671</v>
      </c>
      <c r="T115" s="92">
        <v>1004</v>
      </c>
      <c r="U115" s="92">
        <v>1004</v>
      </c>
      <c r="V115" s="92">
        <v>3576833</v>
      </c>
      <c r="W115" s="92">
        <v>5675989</v>
      </c>
      <c r="X115" s="92">
        <v>5028032</v>
      </c>
      <c r="Y115" s="92">
        <v>418668</v>
      </c>
      <c r="Z115" s="92">
        <v>14699522</v>
      </c>
      <c r="AA115" s="93">
        <v>1</v>
      </c>
      <c r="AB115" s="93" t="s">
        <v>188</v>
      </c>
      <c r="AC115" s="94">
        <v>2075</v>
      </c>
      <c r="AD115" s="95" t="s">
        <v>149</v>
      </c>
      <c r="AE115" s="92">
        <v>427.55</v>
      </c>
      <c r="AF115" s="92">
        <v>570.35</v>
      </c>
      <c r="AG115" s="92">
        <v>796.17</v>
      </c>
      <c r="AH115" s="92">
        <v>796.17</v>
      </c>
      <c r="AI115" s="92">
        <v>427.55</v>
      </c>
      <c r="AJ115" s="92">
        <v>570.35</v>
      </c>
      <c r="AK115" s="92">
        <v>796.17</v>
      </c>
      <c r="AL115" s="92">
        <v>796.17</v>
      </c>
      <c r="AM115" s="92">
        <v>3040308.0500000003</v>
      </c>
      <c r="AN115" s="92">
        <v>4824590.6500000004</v>
      </c>
      <c r="AO115" s="92">
        <v>3987219.36</v>
      </c>
      <c r="AP115" s="92">
        <v>332002.88999999996</v>
      </c>
      <c r="AQ115" s="92">
        <v>12184120.950000001</v>
      </c>
      <c r="AR115" s="96">
        <v>2515401.0499999989</v>
      </c>
      <c r="AS115" s="97">
        <v>0.1711212820389669</v>
      </c>
    </row>
    <row r="116" spans="1:45" x14ac:dyDescent="0.2">
      <c r="A116" s="85">
        <v>104</v>
      </c>
      <c r="B116" s="86" t="s">
        <v>393</v>
      </c>
      <c r="C116" s="86" t="s">
        <v>394</v>
      </c>
      <c r="D116" s="87" t="s">
        <v>56</v>
      </c>
      <c r="E116" s="88">
        <v>93</v>
      </c>
      <c r="F116" s="87" t="s">
        <v>63</v>
      </c>
      <c r="G116" s="88">
        <v>14</v>
      </c>
      <c r="H116" s="89">
        <v>7046</v>
      </c>
      <c r="I116" s="89">
        <v>8382</v>
      </c>
      <c r="J116" s="89">
        <v>4962</v>
      </c>
      <c r="K116" s="89">
        <v>414</v>
      </c>
      <c r="L116" s="89">
        <v>20804</v>
      </c>
      <c r="M116" s="90">
        <v>7046</v>
      </c>
      <c r="N116" s="90">
        <v>8382</v>
      </c>
      <c r="O116" s="90">
        <v>4962</v>
      </c>
      <c r="P116" s="90">
        <v>414</v>
      </c>
      <c r="Q116" s="91">
        <v>20804</v>
      </c>
      <c r="R116" s="92">
        <v>503</v>
      </c>
      <c r="S116" s="92">
        <v>671</v>
      </c>
      <c r="T116" s="92">
        <v>1004</v>
      </c>
      <c r="U116" s="92">
        <v>1004</v>
      </c>
      <c r="V116" s="92">
        <v>3544138</v>
      </c>
      <c r="W116" s="92">
        <v>5624322</v>
      </c>
      <c r="X116" s="92">
        <v>4981848</v>
      </c>
      <c r="Y116" s="92">
        <v>415656</v>
      </c>
      <c r="Z116" s="92">
        <v>14565964</v>
      </c>
      <c r="AA116" s="93">
        <v>1</v>
      </c>
      <c r="AB116" s="93" t="s">
        <v>188</v>
      </c>
      <c r="AC116" s="94">
        <v>2075</v>
      </c>
      <c r="AD116" s="95" t="s">
        <v>149</v>
      </c>
      <c r="AE116" s="92">
        <v>427.55</v>
      </c>
      <c r="AF116" s="92">
        <v>570.35</v>
      </c>
      <c r="AG116" s="92">
        <v>796.17</v>
      </c>
      <c r="AH116" s="92">
        <v>796.17</v>
      </c>
      <c r="AI116" s="92">
        <v>427.55</v>
      </c>
      <c r="AJ116" s="92">
        <v>570.35</v>
      </c>
      <c r="AK116" s="92">
        <v>796.17</v>
      </c>
      <c r="AL116" s="92">
        <v>796.17</v>
      </c>
      <c r="AM116" s="92">
        <v>3012517.3000000003</v>
      </c>
      <c r="AN116" s="92">
        <v>4780673.7</v>
      </c>
      <c r="AO116" s="92">
        <v>3950595.5399999996</v>
      </c>
      <c r="AP116" s="92">
        <v>329614.38</v>
      </c>
      <c r="AQ116" s="92">
        <v>12073400.92</v>
      </c>
      <c r="AR116" s="96">
        <v>2492563.08</v>
      </c>
      <c r="AS116" s="97">
        <v>0.1711224248528968</v>
      </c>
    </row>
    <row r="117" spans="1:45" x14ac:dyDescent="0.2">
      <c r="A117" s="85">
        <v>105</v>
      </c>
      <c r="B117" s="86" t="s">
        <v>395</v>
      </c>
      <c r="C117" s="86" t="s">
        <v>396</v>
      </c>
      <c r="D117" s="87" t="s">
        <v>56</v>
      </c>
      <c r="E117" s="88">
        <v>93</v>
      </c>
      <c r="F117" s="87" t="s">
        <v>63</v>
      </c>
      <c r="G117" s="88">
        <v>15</v>
      </c>
      <c r="H117" s="89">
        <v>6659</v>
      </c>
      <c r="I117" s="89">
        <v>7921</v>
      </c>
      <c r="J117" s="89">
        <v>4690</v>
      </c>
      <c r="K117" s="89">
        <v>393</v>
      </c>
      <c r="L117" s="89">
        <v>19663</v>
      </c>
      <c r="M117" s="90">
        <v>6659</v>
      </c>
      <c r="N117" s="90">
        <v>7921</v>
      </c>
      <c r="O117" s="90">
        <v>4690</v>
      </c>
      <c r="P117" s="90">
        <v>393</v>
      </c>
      <c r="Q117" s="91">
        <v>19663</v>
      </c>
      <c r="R117" s="92">
        <v>503</v>
      </c>
      <c r="S117" s="92">
        <v>671</v>
      </c>
      <c r="T117" s="92">
        <v>1004</v>
      </c>
      <c r="U117" s="92">
        <v>1004</v>
      </c>
      <c r="V117" s="92">
        <v>3349477</v>
      </c>
      <c r="W117" s="92">
        <v>5314991</v>
      </c>
      <c r="X117" s="92">
        <v>4708760</v>
      </c>
      <c r="Y117" s="92">
        <v>394572</v>
      </c>
      <c r="Z117" s="92">
        <v>13767800</v>
      </c>
      <c r="AA117" s="93">
        <v>1</v>
      </c>
      <c r="AB117" s="93" t="s">
        <v>188</v>
      </c>
      <c r="AC117" s="94">
        <v>2075</v>
      </c>
      <c r="AD117" s="95" t="s">
        <v>149</v>
      </c>
      <c r="AE117" s="92">
        <v>427.55</v>
      </c>
      <c r="AF117" s="92">
        <v>570.35</v>
      </c>
      <c r="AG117" s="92">
        <v>796.17</v>
      </c>
      <c r="AH117" s="92">
        <v>796.17</v>
      </c>
      <c r="AI117" s="92">
        <v>427.55</v>
      </c>
      <c r="AJ117" s="92">
        <v>570.35</v>
      </c>
      <c r="AK117" s="92">
        <v>796.17</v>
      </c>
      <c r="AL117" s="92">
        <v>796.17</v>
      </c>
      <c r="AM117" s="92">
        <v>2847055.45</v>
      </c>
      <c r="AN117" s="92">
        <v>4517742.3500000006</v>
      </c>
      <c r="AO117" s="92">
        <v>3734037.3</v>
      </c>
      <c r="AP117" s="92">
        <v>312894.81</v>
      </c>
      <c r="AQ117" s="92">
        <v>11411729.910000002</v>
      </c>
      <c r="AR117" s="96">
        <v>2356070.089999998</v>
      </c>
      <c r="AS117" s="97">
        <v>0.17112901770798516</v>
      </c>
    </row>
    <row r="118" spans="1:45" x14ac:dyDescent="0.2">
      <c r="A118" s="85">
        <v>106</v>
      </c>
      <c r="B118" s="86" t="s">
        <v>397</v>
      </c>
      <c r="C118" s="86" t="s">
        <v>398</v>
      </c>
      <c r="D118" s="87" t="s">
        <v>105</v>
      </c>
      <c r="E118" s="88">
        <v>119</v>
      </c>
      <c r="F118" s="87" t="s">
        <v>135</v>
      </c>
      <c r="G118" s="88">
        <v>1</v>
      </c>
      <c r="H118" s="89">
        <v>16735</v>
      </c>
      <c r="I118" s="89">
        <v>11939</v>
      </c>
      <c r="J118" s="89">
        <v>7029</v>
      </c>
      <c r="K118" s="89">
        <v>606</v>
      </c>
      <c r="L118" s="89">
        <v>36309</v>
      </c>
      <c r="M118" s="90">
        <v>16735</v>
      </c>
      <c r="N118" s="90">
        <v>11939</v>
      </c>
      <c r="O118" s="90">
        <v>7029</v>
      </c>
      <c r="P118" s="90">
        <v>606</v>
      </c>
      <c r="Q118" s="91">
        <v>36309</v>
      </c>
      <c r="R118" s="92">
        <v>752</v>
      </c>
      <c r="S118" s="92">
        <v>752</v>
      </c>
      <c r="T118" s="92">
        <v>752</v>
      </c>
      <c r="U118" s="92">
        <v>752</v>
      </c>
      <c r="V118" s="92">
        <v>12584720</v>
      </c>
      <c r="W118" s="92">
        <v>8978128</v>
      </c>
      <c r="X118" s="92">
        <v>5285808</v>
      </c>
      <c r="Y118" s="92">
        <v>455712</v>
      </c>
      <c r="Z118" s="92">
        <v>27304368</v>
      </c>
      <c r="AA118" s="93">
        <v>1</v>
      </c>
      <c r="AB118" s="93" t="s">
        <v>188</v>
      </c>
      <c r="AC118" s="94">
        <v>2093</v>
      </c>
      <c r="AD118" s="95" t="s">
        <v>134</v>
      </c>
      <c r="AE118" s="92">
        <v>752</v>
      </c>
      <c r="AF118" s="92">
        <v>752</v>
      </c>
      <c r="AG118" s="92">
        <v>752</v>
      </c>
      <c r="AH118" s="92">
        <v>752</v>
      </c>
      <c r="AI118" s="92">
        <v>752</v>
      </c>
      <c r="AJ118" s="92">
        <v>752</v>
      </c>
      <c r="AK118" s="92">
        <v>752</v>
      </c>
      <c r="AL118" s="92">
        <v>752</v>
      </c>
      <c r="AM118" s="92">
        <v>12584720</v>
      </c>
      <c r="AN118" s="92">
        <v>8978128</v>
      </c>
      <c r="AO118" s="92">
        <v>5285808</v>
      </c>
      <c r="AP118" s="92">
        <v>455712</v>
      </c>
      <c r="AQ118" s="92">
        <v>27304368</v>
      </c>
      <c r="AR118" s="96">
        <v>0</v>
      </c>
      <c r="AS118" s="97">
        <v>0</v>
      </c>
    </row>
    <row r="119" spans="1:45" x14ac:dyDescent="0.2">
      <c r="A119" s="85">
        <v>107</v>
      </c>
      <c r="B119" s="86" t="s">
        <v>399</v>
      </c>
      <c r="C119" s="86" t="s">
        <v>400</v>
      </c>
      <c r="D119" s="87" t="s">
        <v>105</v>
      </c>
      <c r="E119" s="88">
        <v>119</v>
      </c>
      <c r="F119" s="87" t="s">
        <v>135</v>
      </c>
      <c r="G119" s="88">
        <v>2</v>
      </c>
      <c r="H119" s="89">
        <v>17270</v>
      </c>
      <c r="I119" s="89">
        <v>12425</v>
      </c>
      <c r="J119" s="89">
        <v>7508</v>
      </c>
      <c r="K119" s="89">
        <v>621</v>
      </c>
      <c r="L119" s="89">
        <v>37824</v>
      </c>
      <c r="M119" s="90">
        <v>0</v>
      </c>
      <c r="N119" s="90">
        <v>0</v>
      </c>
      <c r="O119" s="90">
        <v>0</v>
      </c>
      <c r="P119" s="90">
        <v>0</v>
      </c>
      <c r="Q119" s="91">
        <v>0</v>
      </c>
      <c r="R119" s="92">
        <v>0</v>
      </c>
      <c r="S119" s="92">
        <v>0</v>
      </c>
      <c r="T119" s="92">
        <v>0</v>
      </c>
      <c r="U119" s="92">
        <v>0</v>
      </c>
      <c r="V119" s="92">
        <v>0</v>
      </c>
      <c r="W119" s="92">
        <v>0</v>
      </c>
      <c r="X119" s="92">
        <v>0</v>
      </c>
      <c r="Y119" s="92">
        <v>0</v>
      </c>
      <c r="Z119" s="92">
        <v>0</v>
      </c>
      <c r="AA119" s="93">
        <v>0</v>
      </c>
      <c r="AB119" s="93" t="s">
        <v>401</v>
      </c>
      <c r="AC119" s="94" t="s">
        <v>402</v>
      </c>
      <c r="AD119" s="95" t="s">
        <v>402</v>
      </c>
      <c r="AE119" s="92">
        <v>0</v>
      </c>
      <c r="AF119" s="92">
        <v>0</v>
      </c>
      <c r="AG119" s="92">
        <v>0</v>
      </c>
      <c r="AH119" s="92">
        <v>0</v>
      </c>
      <c r="AI119" s="92">
        <v>0</v>
      </c>
      <c r="AJ119" s="92">
        <v>0</v>
      </c>
      <c r="AK119" s="92">
        <v>0</v>
      </c>
      <c r="AL119" s="92">
        <v>0</v>
      </c>
      <c r="AM119" s="92">
        <v>0</v>
      </c>
      <c r="AN119" s="92">
        <v>0</v>
      </c>
      <c r="AO119" s="92">
        <v>0</v>
      </c>
      <c r="AP119" s="92">
        <v>0</v>
      </c>
      <c r="AQ119" s="92">
        <v>0</v>
      </c>
      <c r="AR119" s="96">
        <v>0</v>
      </c>
      <c r="AS119" s="97">
        <v>0</v>
      </c>
    </row>
    <row r="120" spans="1:45" x14ac:dyDescent="0.2">
      <c r="A120" s="85">
        <v>108</v>
      </c>
      <c r="B120" s="86" t="s">
        <v>403</v>
      </c>
      <c r="C120" s="86" t="s">
        <v>404</v>
      </c>
      <c r="D120" s="87" t="s">
        <v>105</v>
      </c>
      <c r="E120" s="88">
        <v>119</v>
      </c>
      <c r="F120" s="87" t="s">
        <v>135</v>
      </c>
      <c r="G120" s="88">
        <v>3</v>
      </c>
      <c r="H120" s="89">
        <v>17168</v>
      </c>
      <c r="I120" s="89">
        <v>12351</v>
      </c>
      <c r="J120" s="89">
        <v>7464</v>
      </c>
      <c r="K120" s="89">
        <v>617</v>
      </c>
      <c r="L120" s="89">
        <v>37600</v>
      </c>
      <c r="M120" s="90">
        <v>0</v>
      </c>
      <c r="N120" s="90">
        <v>0</v>
      </c>
      <c r="O120" s="90">
        <v>0</v>
      </c>
      <c r="P120" s="90">
        <v>0</v>
      </c>
      <c r="Q120" s="91">
        <v>0</v>
      </c>
      <c r="R120" s="92">
        <v>0</v>
      </c>
      <c r="S120" s="92">
        <v>0</v>
      </c>
      <c r="T120" s="92">
        <v>0</v>
      </c>
      <c r="U120" s="92">
        <v>0</v>
      </c>
      <c r="V120" s="92">
        <v>0</v>
      </c>
      <c r="W120" s="92">
        <v>0</v>
      </c>
      <c r="X120" s="92">
        <v>0</v>
      </c>
      <c r="Y120" s="92">
        <v>0</v>
      </c>
      <c r="Z120" s="92">
        <v>0</v>
      </c>
      <c r="AA120" s="93">
        <v>0</v>
      </c>
      <c r="AB120" s="93" t="s">
        <v>401</v>
      </c>
      <c r="AC120" s="94" t="s">
        <v>402</v>
      </c>
      <c r="AD120" s="95" t="s">
        <v>402</v>
      </c>
      <c r="AE120" s="92">
        <v>0</v>
      </c>
      <c r="AF120" s="92">
        <v>0</v>
      </c>
      <c r="AG120" s="92">
        <v>0</v>
      </c>
      <c r="AH120" s="92">
        <v>0</v>
      </c>
      <c r="AI120" s="92">
        <v>0</v>
      </c>
      <c r="AJ120" s="92">
        <v>0</v>
      </c>
      <c r="AK120" s="92">
        <v>0</v>
      </c>
      <c r="AL120" s="92">
        <v>0</v>
      </c>
      <c r="AM120" s="92">
        <v>0</v>
      </c>
      <c r="AN120" s="92">
        <v>0</v>
      </c>
      <c r="AO120" s="92">
        <v>0</v>
      </c>
      <c r="AP120" s="92">
        <v>0</v>
      </c>
      <c r="AQ120" s="92">
        <v>0</v>
      </c>
      <c r="AR120" s="96">
        <v>0</v>
      </c>
      <c r="AS120" s="97">
        <v>0</v>
      </c>
    </row>
    <row r="121" spans="1:45" x14ac:dyDescent="0.2">
      <c r="A121" s="85">
        <v>109</v>
      </c>
      <c r="B121" s="86" t="s">
        <v>405</v>
      </c>
      <c r="C121" s="86" t="s">
        <v>406</v>
      </c>
      <c r="D121" s="87" t="s">
        <v>105</v>
      </c>
      <c r="E121" s="88">
        <v>119</v>
      </c>
      <c r="F121" s="87" t="s">
        <v>135</v>
      </c>
      <c r="G121" s="88">
        <v>4</v>
      </c>
      <c r="H121" s="89">
        <v>18293</v>
      </c>
      <c r="I121" s="89">
        <v>13159</v>
      </c>
      <c r="J121" s="89">
        <v>7952</v>
      </c>
      <c r="K121" s="89">
        <v>658</v>
      </c>
      <c r="L121" s="89">
        <v>40062</v>
      </c>
      <c r="M121" s="90">
        <v>0</v>
      </c>
      <c r="N121" s="90">
        <v>0</v>
      </c>
      <c r="O121" s="90">
        <v>0</v>
      </c>
      <c r="P121" s="90">
        <v>0</v>
      </c>
      <c r="Q121" s="91">
        <v>0</v>
      </c>
      <c r="R121" s="92">
        <v>0</v>
      </c>
      <c r="S121" s="92">
        <v>0</v>
      </c>
      <c r="T121" s="92">
        <v>0</v>
      </c>
      <c r="U121" s="92">
        <v>0</v>
      </c>
      <c r="V121" s="92">
        <v>0</v>
      </c>
      <c r="W121" s="92">
        <v>0</v>
      </c>
      <c r="X121" s="92">
        <v>0</v>
      </c>
      <c r="Y121" s="92">
        <v>0</v>
      </c>
      <c r="Z121" s="92">
        <v>0</v>
      </c>
      <c r="AA121" s="93">
        <v>0</v>
      </c>
      <c r="AB121" s="93" t="s">
        <v>401</v>
      </c>
      <c r="AC121" s="94" t="s">
        <v>402</v>
      </c>
      <c r="AD121" s="95" t="s">
        <v>402</v>
      </c>
      <c r="AE121" s="92">
        <v>0</v>
      </c>
      <c r="AF121" s="92">
        <v>0</v>
      </c>
      <c r="AG121" s="92">
        <v>0</v>
      </c>
      <c r="AH121" s="92">
        <v>0</v>
      </c>
      <c r="AI121" s="92">
        <v>0</v>
      </c>
      <c r="AJ121" s="92">
        <v>0</v>
      </c>
      <c r="AK121" s="92">
        <v>0</v>
      </c>
      <c r="AL121" s="92">
        <v>0</v>
      </c>
      <c r="AM121" s="92">
        <v>0</v>
      </c>
      <c r="AN121" s="92">
        <v>0</v>
      </c>
      <c r="AO121" s="92">
        <v>0</v>
      </c>
      <c r="AP121" s="92">
        <v>0</v>
      </c>
      <c r="AQ121" s="92">
        <v>0</v>
      </c>
      <c r="AR121" s="96">
        <v>0</v>
      </c>
      <c r="AS121" s="97">
        <v>0</v>
      </c>
    </row>
    <row r="122" spans="1:45" x14ac:dyDescent="0.2">
      <c r="A122" s="85">
        <v>110</v>
      </c>
      <c r="B122" s="86" t="s">
        <v>407</v>
      </c>
      <c r="C122" s="86" t="s">
        <v>408</v>
      </c>
      <c r="D122" s="87" t="s">
        <v>105</v>
      </c>
      <c r="E122" s="88">
        <v>119</v>
      </c>
      <c r="F122" s="87" t="s">
        <v>135</v>
      </c>
      <c r="G122" s="88">
        <v>5</v>
      </c>
      <c r="H122" s="89">
        <v>17004</v>
      </c>
      <c r="I122" s="89">
        <v>12234</v>
      </c>
      <c r="J122" s="89">
        <v>7392</v>
      </c>
      <c r="K122" s="89">
        <v>611</v>
      </c>
      <c r="L122" s="89">
        <v>37241</v>
      </c>
      <c r="M122" s="90">
        <v>0</v>
      </c>
      <c r="N122" s="90">
        <v>0</v>
      </c>
      <c r="O122" s="90">
        <v>0</v>
      </c>
      <c r="P122" s="90">
        <v>0</v>
      </c>
      <c r="Q122" s="91">
        <v>0</v>
      </c>
      <c r="R122" s="92">
        <v>0</v>
      </c>
      <c r="S122" s="92">
        <v>0</v>
      </c>
      <c r="T122" s="92">
        <v>0</v>
      </c>
      <c r="U122" s="92">
        <v>0</v>
      </c>
      <c r="V122" s="92">
        <v>0</v>
      </c>
      <c r="W122" s="92">
        <v>0</v>
      </c>
      <c r="X122" s="92">
        <v>0</v>
      </c>
      <c r="Y122" s="92">
        <v>0</v>
      </c>
      <c r="Z122" s="92">
        <v>0</v>
      </c>
      <c r="AA122" s="93">
        <v>0</v>
      </c>
      <c r="AB122" s="93" t="s">
        <v>401</v>
      </c>
      <c r="AC122" s="94" t="s">
        <v>402</v>
      </c>
      <c r="AD122" s="95" t="s">
        <v>402</v>
      </c>
      <c r="AE122" s="92">
        <v>0</v>
      </c>
      <c r="AF122" s="92">
        <v>0</v>
      </c>
      <c r="AG122" s="92">
        <v>0</v>
      </c>
      <c r="AH122" s="92">
        <v>0</v>
      </c>
      <c r="AI122" s="92">
        <v>0</v>
      </c>
      <c r="AJ122" s="92">
        <v>0</v>
      </c>
      <c r="AK122" s="92">
        <v>0</v>
      </c>
      <c r="AL122" s="92">
        <v>0</v>
      </c>
      <c r="AM122" s="92">
        <v>0</v>
      </c>
      <c r="AN122" s="92">
        <v>0</v>
      </c>
      <c r="AO122" s="92">
        <v>0</v>
      </c>
      <c r="AP122" s="92">
        <v>0</v>
      </c>
      <c r="AQ122" s="92">
        <v>0</v>
      </c>
      <c r="AR122" s="96">
        <v>0</v>
      </c>
      <c r="AS122" s="97">
        <v>0</v>
      </c>
    </row>
    <row r="123" spans="1:45" x14ac:dyDescent="0.2">
      <c r="A123" s="85">
        <v>111</v>
      </c>
      <c r="B123" s="86" t="s">
        <v>409</v>
      </c>
      <c r="C123" s="86" t="s">
        <v>410</v>
      </c>
      <c r="D123" s="87" t="s">
        <v>105</v>
      </c>
      <c r="E123" s="88">
        <v>119</v>
      </c>
      <c r="F123" s="87" t="s">
        <v>135</v>
      </c>
      <c r="G123" s="88">
        <v>6</v>
      </c>
      <c r="H123" s="89">
        <v>18406</v>
      </c>
      <c r="I123" s="89">
        <v>13241</v>
      </c>
      <c r="J123" s="89">
        <v>8001</v>
      </c>
      <c r="K123" s="89">
        <v>662</v>
      </c>
      <c r="L123" s="89">
        <v>40310</v>
      </c>
      <c r="M123" s="90">
        <v>0</v>
      </c>
      <c r="N123" s="90">
        <v>0</v>
      </c>
      <c r="O123" s="90">
        <v>0</v>
      </c>
      <c r="P123" s="90">
        <v>0</v>
      </c>
      <c r="Q123" s="91">
        <v>0</v>
      </c>
      <c r="R123" s="92">
        <v>0</v>
      </c>
      <c r="S123" s="92">
        <v>0</v>
      </c>
      <c r="T123" s="92">
        <v>0</v>
      </c>
      <c r="U123" s="92">
        <v>0</v>
      </c>
      <c r="V123" s="92">
        <v>0</v>
      </c>
      <c r="W123" s="92">
        <v>0</v>
      </c>
      <c r="X123" s="92">
        <v>0</v>
      </c>
      <c r="Y123" s="92">
        <v>0</v>
      </c>
      <c r="Z123" s="92">
        <v>0</v>
      </c>
      <c r="AA123" s="93">
        <v>0</v>
      </c>
      <c r="AB123" s="93" t="s">
        <v>401</v>
      </c>
      <c r="AC123" s="94" t="s">
        <v>402</v>
      </c>
      <c r="AD123" s="95" t="s">
        <v>402</v>
      </c>
      <c r="AE123" s="92">
        <v>0</v>
      </c>
      <c r="AF123" s="92">
        <v>0</v>
      </c>
      <c r="AG123" s="92">
        <v>0</v>
      </c>
      <c r="AH123" s="92">
        <v>0</v>
      </c>
      <c r="AI123" s="92">
        <v>0</v>
      </c>
      <c r="AJ123" s="92">
        <v>0</v>
      </c>
      <c r="AK123" s="92">
        <v>0</v>
      </c>
      <c r="AL123" s="92">
        <v>0</v>
      </c>
      <c r="AM123" s="92">
        <v>0</v>
      </c>
      <c r="AN123" s="92">
        <v>0</v>
      </c>
      <c r="AO123" s="92">
        <v>0</v>
      </c>
      <c r="AP123" s="92">
        <v>0</v>
      </c>
      <c r="AQ123" s="92">
        <v>0</v>
      </c>
      <c r="AR123" s="96">
        <v>0</v>
      </c>
      <c r="AS123" s="97">
        <v>0</v>
      </c>
    </row>
    <row r="124" spans="1:45" x14ac:dyDescent="0.2">
      <c r="A124" s="85">
        <v>112</v>
      </c>
      <c r="B124" s="86" t="s">
        <v>411</v>
      </c>
      <c r="C124" s="86" t="s">
        <v>412</v>
      </c>
      <c r="D124" s="87" t="s">
        <v>105</v>
      </c>
      <c r="E124" s="88">
        <v>119</v>
      </c>
      <c r="F124" s="87" t="s">
        <v>135</v>
      </c>
      <c r="G124" s="88">
        <v>7</v>
      </c>
      <c r="H124" s="89">
        <v>18795</v>
      </c>
      <c r="I124" s="89">
        <v>13522</v>
      </c>
      <c r="J124" s="89">
        <v>8172</v>
      </c>
      <c r="K124" s="89">
        <v>675</v>
      </c>
      <c r="L124" s="89">
        <v>41164</v>
      </c>
      <c r="M124" s="90">
        <v>0</v>
      </c>
      <c r="N124" s="90">
        <v>0</v>
      </c>
      <c r="O124" s="90">
        <v>0</v>
      </c>
      <c r="P124" s="90">
        <v>0</v>
      </c>
      <c r="Q124" s="91">
        <v>0</v>
      </c>
      <c r="R124" s="92">
        <v>0</v>
      </c>
      <c r="S124" s="92">
        <v>0</v>
      </c>
      <c r="T124" s="92">
        <v>0</v>
      </c>
      <c r="U124" s="92">
        <v>0</v>
      </c>
      <c r="V124" s="92">
        <v>0</v>
      </c>
      <c r="W124" s="92">
        <v>0</v>
      </c>
      <c r="X124" s="92">
        <v>0</v>
      </c>
      <c r="Y124" s="92">
        <v>0</v>
      </c>
      <c r="Z124" s="92">
        <v>0</v>
      </c>
      <c r="AA124" s="93">
        <v>0</v>
      </c>
      <c r="AB124" s="93" t="s">
        <v>401</v>
      </c>
      <c r="AC124" s="94" t="s">
        <v>402</v>
      </c>
      <c r="AD124" s="95" t="s">
        <v>402</v>
      </c>
      <c r="AE124" s="92">
        <v>0</v>
      </c>
      <c r="AF124" s="92">
        <v>0</v>
      </c>
      <c r="AG124" s="92">
        <v>0</v>
      </c>
      <c r="AH124" s="92">
        <v>0</v>
      </c>
      <c r="AI124" s="92">
        <v>0</v>
      </c>
      <c r="AJ124" s="92">
        <v>0</v>
      </c>
      <c r="AK124" s="92">
        <v>0</v>
      </c>
      <c r="AL124" s="92">
        <v>0</v>
      </c>
      <c r="AM124" s="92">
        <v>0</v>
      </c>
      <c r="AN124" s="92">
        <v>0</v>
      </c>
      <c r="AO124" s="92">
        <v>0</v>
      </c>
      <c r="AP124" s="92">
        <v>0</v>
      </c>
      <c r="AQ124" s="92">
        <v>0</v>
      </c>
      <c r="AR124" s="96">
        <v>0</v>
      </c>
      <c r="AS124" s="97">
        <v>0</v>
      </c>
    </row>
    <row r="125" spans="1:45" x14ac:dyDescent="0.2">
      <c r="A125" s="85">
        <v>113</v>
      </c>
      <c r="B125" s="86" t="s">
        <v>413</v>
      </c>
      <c r="C125" s="86" t="s">
        <v>414</v>
      </c>
      <c r="D125" s="87" t="s">
        <v>105</v>
      </c>
      <c r="E125" s="88">
        <v>119</v>
      </c>
      <c r="F125" s="87" t="s">
        <v>135</v>
      </c>
      <c r="G125" s="88">
        <v>8</v>
      </c>
      <c r="H125" s="89">
        <v>17975</v>
      </c>
      <c r="I125" s="89">
        <v>12824</v>
      </c>
      <c r="J125" s="89">
        <v>7549</v>
      </c>
      <c r="K125" s="89">
        <v>652</v>
      </c>
      <c r="L125" s="89">
        <v>39000</v>
      </c>
      <c r="M125" s="90">
        <v>17975</v>
      </c>
      <c r="N125" s="90">
        <v>12824</v>
      </c>
      <c r="O125" s="90">
        <v>7549</v>
      </c>
      <c r="P125" s="90">
        <v>652</v>
      </c>
      <c r="Q125" s="91">
        <v>39000</v>
      </c>
      <c r="R125" s="92">
        <v>752</v>
      </c>
      <c r="S125" s="92">
        <v>752</v>
      </c>
      <c r="T125" s="92">
        <v>752</v>
      </c>
      <c r="U125" s="92">
        <v>752</v>
      </c>
      <c r="V125" s="92">
        <v>13517200</v>
      </c>
      <c r="W125" s="92">
        <v>9643648</v>
      </c>
      <c r="X125" s="92">
        <v>5676848</v>
      </c>
      <c r="Y125" s="92">
        <v>490304</v>
      </c>
      <c r="Z125" s="92">
        <v>29328000</v>
      </c>
      <c r="AA125" s="93">
        <v>1</v>
      </c>
      <c r="AB125" s="93" t="s">
        <v>188</v>
      </c>
      <c r="AC125" s="94">
        <v>2093</v>
      </c>
      <c r="AD125" s="95" t="s">
        <v>134</v>
      </c>
      <c r="AE125" s="92">
        <v>752</v>
      </c>
      <c r="AF125" s="92">
        <v>752</v>
      </c>
      <c r="AG125" s="92">
        <v>752</v>
      </c>
      <c r="AH125" s="92">
        <v>752</v>
      </c>
      <c r="AI125" s="92">
        <v>752</v>
      </c>
      <c r="AJ125" s="92">
        <v>752</v>
      </c>
      <c r="AK125" s="92">
        <v>752</v>
      </c>
      <c r="AL125" s="92">
        <v>752</v>
      </c>
      <c r="AM125" s="92">
        <v>13517200</v>
      </c>
      <c r="AN125" s="92">
        <v>9643648</v>
      </c>
      <c r="AO125" s="92">
        <v>5676848</v>
      </c>
      <c r="AP125" s="92">
        <v>490304</v>
      </c>
      <c r="AQ125" s="92">
        <v>29328000</v>
      </c>
      <c r="AR125" s="96">
        <v>0</v>
      </c>
      <c r="AS125" s="97">
        <v>0</v>
      </c>
    </row>
    <row r="126" spans="1:45" x14ac:dyDescent="0.2">
      <c r="A126" s="85">
        <v>114</v>
      </c>
      <c r="B126" s="86" t="s">
        <v>415</v>
      </c>
      <c r="C126" s="86" t="s">
        <v>416</v>
      </c>
      <c r="D126" s="87" t="s">
        <v>105</v>
      </c>
      <c r="E126" s="88">
        <v>119</v>
      </c>
      <c r="F126" s="87" t="s">
        <v>135</v>
      </c>
      <c r="G126" s="88">
        <v>9</v>
      </c>
      <c r="H126" s="89">
        <v>18333</v>
      </c>
      <c r="I126" s="89">
        <v>13189</v>
      </c>
      <c r="J126" s="89">
        <v>7968</v>
      </c>
      <c r="K126" s="89">
        <v>659</v>
      </c>
      <c r="L126" s="89">
        <v>40149</v>
      </c>
      <c r="M126" s="90">
        <v>0</v>
      </c>
      <c r="N126" s="90">
        <v>0</v>
      </c>
      <c r="O126" s="90">
        <v>0</v>
      </c>
      <c r="P126" s="90">
        <v>0</v>
      </c>
      <c r="Q126" s="91">
        <v>0</v>
      </c>
      <c r="R126" s="92">
        <v>0</v>
      </c>
      <c r="S126" s="92">
        <v>0</v>
      </c>
      <c r="T126" s="92">
        <v>0</v>
      </c>
      <c r="U126" s="92">
        <v>0</v>
      </c>
      <c r="V126" s="92">
        <v>0</v>
      </c>
      <c r="W126" s="92">
        <v>0</v>
      </c>
      <c r="X126" s="92">
        <v>0</v>
      </c>
      <c r="Y126" s="92">
        <v>0</v>
      </c>
      <c r="Z126" s="92">
        <v>0</v>
      </c>
      <c r="AA126" s="93">
        <v>0</v>
      </c>
      <c r="AB126" s="93" t="s">
        <v>401</v>
      </c>
      <c r="AC126" s="94" t="s">
        <v>402</v>
      </c>
      <c r="AD126" s="95" t="s">
        <v>402</v>
      </c>
      <c r="AE126" s="92">
        <v>0</v>
      </c>
      <c r="AF126" s="92">
        <v>0</v>
      </c>
      <c r="AG126" s="92">
        <v>0</v>
      </c>
      <c r="AH126" s="92">
        <v>0</v>
      </c>
      <c r="AI126" s="92">
        <v>0</v>
      </c>
      <c r="AJ126" s="92">
        <v>0</v>
      </c>
      <c r="AK126" s="92">
        <v>0</v>
      </c>
      <c r="AL126" s="92">
        <v>0</v>
      </c>
      <c r="AM126" s="92">
        <v>0</v>
      </c>
      <c r="AN126" s="92">
        <v>0</v>
      </c>
      <c r="AO126" s="92">
        <v>0</v>
      </c>
      <c r="AP126" s="92">
        <v>0</v>
      </c>
      <c r="AQ126" s="92">
        <v>0</v>
      </c>
      <c r="AR126" s="96">
        <v>0</v>
      </c>
      <c r="AS126" s="97">
        <v>0</v>
      </c>
    </row>
    <row r="127" spans="1:45" x14ac:dyDescent="0.2">
      <c r="A127" s="85">
        <v>115</v>
      </c>
      <c r="B127" s="86" t="s">
        <v>417</v>
      </c>
      <c r="C127" s="86" t="s">
        <v>418</v>
      </c>
      <c r="D127" s="87" t="s">
        <v>105</v>
      </c>
      <c r="E127" s="88">
        <v>119</v>
      </c>
      <c r="F127" s="87" t="s">
        <v>135</v>
      </c>
      <c r="G127" s="88">
        <v>10</v>
      </c>
      <c r="H127" s="89">
        <v>18359</v>
      </c>
      <c r="I127" s="89">
        <v>13212</v>
      </c>
      <c r="J127" s="89">
        <v>7983</v>
      </c>
      <c r="K127" s="89">
        <v>660</v>
      </c>
      <c r="L127" s="89">
        <v>40214</v>
      </c>
      <c r="M127" s="90">
        <v>0</v>
      </c>
      <c r="N127" s="90">
        <v>0</v>
      </c>
      <c r="O127" s="90">
        <v>0</v>
      </c>
      <c r="P127" s="90">
        <v>0</v>
      </c>
      <c r="Q127" s="91">
        <v>0</v>
      </c>
      <c r="R127" s="92">
        <v>0</v>
      </c>
      <c r="S127" s="92">
        <v>0</v>
      </c>
      <c r="T127" s="92">
        <v>0</v>
      </c>
      <c r="U127" s="92">
        <v>0</v>
      </c>
      <c r="V127" s="92">
        <v>0</v>
      </c>
      <c r="W127" s="92">
        <v>0</v>
      </c>
      <c r="X127" s="92">
        <v>0</v>
      </c>
      <c r="Y127" s="92">
        <v>0</v>
      </c>
      <c r="Z127" s="92">
        <v>0</v>
      </c>
      <c r="AA127" s="93">
        <v>0</v>
      </c>
      <c r="AB127" s="93" t="s">
        <v>401</v>
      </c>
      <c r="AC127" s="94" t="s">
        <v>402</v>
      </c>
      <c r="AD127" s="95" t="s">
        <v>402</v>
      </c>
      <c r="AE127" s="92">
        <v>0</v>
      </c>
      <c r="AF127" s="92">
        <v>0</v>
      </c>
      <c r="AG127" s="92">
        <v>0</v>
      </c>
      <c r="AH127" s="92">
        <v>0</v>
      </c>
      <c r="AI127" s="92">
        <v>0</v>
      </c>
      <c r="AJ127" s="92">
        <v>0</v>
      </c>
      <c r="AK127" s="92">
        <v>0</v>
      </c>
      <c r="AL127" s="92">
        <v>0</v>
      </c>
      <c r="AM127" s="92">
        <v>0</v>
      </c>
      <c r="AN127" s="92">
        <v>0</v>
      </c>
      <c r="AO127" s="92">
        <v>0</v>
      </c>
      <c r="AP127" s="92">
        <v>0</v>
      </c>
      <c r="AQ127" s="92">
        <v>0</v>
      </c>
      <c r="AR127" s="96">
        <v>0</v>
      </c>
      <c r="AS127" s="97">
        <v>0</v>
      </c>
    </row>
    <row r="128" spans="1:45" x14ac:dyDescent="0.2">
      <c r="A128" s="85">
        <v>116</v>
      </c>
      <c r="B128" s="86" t="s">
        <v>419</v>
      </c>
      <c r="C128" s="86" t="s">
        <v>420</v>
      </c>
      <c r="D128" s="87" t="s">
        <v>105</v>
      </c>
      <c r="E128" s="88">
        <v>119</v>
      </c>
      <c r="F128" s="87" t="s">
        <v>135</v>
      </c>
      <c r="G128" s="88">
        <v>11</v>
      </c>
      <c r="H128" s="89">
        <v>17916</v>
      </c>
      <c r="I128" s="89">
        <v>12782</v>
      </c>
      <c r="J128" s="89">
        <v>7524</v>
      </c>
      <c r="K128" s="89">
        <v>650</v>
      </c>
      <c r="L128" s="89">
        <v>38872</v>
      </c>
      <c r="M128" s="90">
        <v>17916</v>
      </c>
      <c r="N128" s="90">
        <v>12782</v>
      </c>
      <c r="O128" s="90">
        <v>7524</v>
      </c>
      <c r="P128" s="90">
        <v>650</v>
      </c>
      <c r="Q128" s="91">
        <v>38872</v>
      </c>
      <c r="R128" s="92">
        <v>752</v>
      </c>
      <c r="S128" s="92">
        <v>752</v>
      </c>
      <c r="T128" s="92">
        <v>752</v>
      </c>
      <c r="U128" s="92">
        <v>752</v>
      </c>
      <c r="V128" s="92">
        <v>13472832</v>
      </c>
      <c r="W128" s="92">
        <v>9612064</v>
      </c>
      <c r="X128" s="92">
        <v>5658048</v>
      </c>
      <c r="Y128" s="92">
        <v>488800</v>
      </c>
      <c r="Z128" s="92">
        <v>29231744</v>
      </c>
      <c r="AA128" s="93">
        <v>1</v>
      </c>
      <c r="AB128" s="93" t="s">
        <v>188</v>
      </c>
      <c r="AC128" s="94">
        <v>2093</v>
      </c>
      <c r="AD128" s="95" t="s">
        <v>134</v>
      </c>
      <c r="AE128" s="92">
        <v>752</v>
      </c>
      <c r="AF128" s="92">
        <v>752</v>
      </c>
      <c r="AG128" s="92">
        <v>752</v>
      </c>
      <c r="AH128" s="92">
        <v>752</v>
      </c>
      <c r="AI128" s="92">
        <v>752</v>
      </c>
      <c r="AJ128" s="92">
        <v>752</v>
      </c>
      <c r="AK128" s="92">
        <v>752</v>
      </c>
      <c r="AL128" s="92">
        <v>752</v>
      </c>
      <c r="AM128" s="92">
        <v>13472832</v>
      </c>
      <c r="AN128" s="92">
        <v>9612064</v>
      </c>
      <c r="AO128" s="92">
        <v>5658048</v>
      </c>
      <c r="AP128" s="92">
        <v>488800</v>
      </c>
      <c r="AQ128" s="92">
        <v>29231744</v>
      </c>
      <c r="AR128" s="96">
        <v>0</v>
      </c>
      <c r="AS128" s="97">
        <v>0</v>
      </c>
    </row>
    <row r="129" spans="1:45" x14ac:dyDescent="0.2">
      <c r="A129" s="85">
        <v>117</v>
      </c>
      <c r="B129" s="86" t="s">
        <v>421</v>
      </c>
      <c r="C129" s="86" t="s">
        <v>422</v>
      </c>
      <c r="D129" s="87" t="s">
        <v>105</v>
      </c>
      <c r="E129" s="88">
        <v>119</v>
      </c>
      <c r="F129" s="87" t="s">
        <v>135</v>
      </c>
      <c r="G129" s="88">
        <v>12</v>
      </c>
      <c r="H129" s="89">
        <v>16258</v>
      </c>
      <c r="I129" s="89">
        <v>11600</v>
      </c>
      <c r="J129" s="89">
        <v>6829</v>
      </c>
      <c r="K129" s="89">
        <v>590</v>
      </c>
      <c r="L129" s="89">
        <v>35277</v>
      </c>
      <c r="M129" s="90">
        <v>16258</v>
      </c>
      <c r="N129" s="90">
        <v>11600</v>
      </c>
      <c r="O129" s="90">
        <v>6829</v>
      </c>
      <c r="P129" s="90">
        <v>590</v>
      </c>
      <c r="Q129" s="91">
        <v>35277</v>
      </c>
      <c r="R129" s="92">
        <v>752</v>
      </c>
      <c r="S129" s="92">
        <v>752</v>
      </c>
      <c r="T129" s="92">
        <v>752</v>
      </c>
      <c r="U129" s="92">
        <v>752</v>
      </c>
      <c r="V129" s="92">
        <v>12226016</v>
      </c>
      <c r="W129" s="92">
        <v>8723200</v>
      </c>
      <c r="X129" s="92">
        <v>5135408</v>
      </c>
      <c r="Y129" s="92">
        <v>443680</v>
      </c>
      <c r="Z129" s="92">
        <v>26528304</v>
      </c>
      <c r="AA129" s="93">
        <v>1</v>
      </c>
      <c r="AB129" s="93" t="s">
        <v>188</v>
      </c>
      <c r="AC129" s="94">
        <v>2093</v>
      </c>
      <c r="AD129" s="95" t="s">
        <v>134</v>
      </c>
      <c r="AE129" s="92">
        <v>752</v>
      </c>
      <c r="AF129" s="92">
        <v>752</v>
      </c>
      <c r="AG129" s="92">
        <v>752</v>
      </c>
      <c r="AH129" s="92">
        <v>752</v>
      </c>
      <c r="AI129" s="92">
        <v>752</v>
      </c>
      <c r="AJ129" s="92">
        <v>752</v>
      </c>
      <c r="AK129" s="92">
        <v>752</v>
      </c>
      <c r="AL129" s="92">
        <v>752</v>
      </c>
      <c r="AM129" s="92">
        <v>12226016</v>
      </c>
      <c r="AN129" s="92">
        <v>8723200</v>
      </c>
      <c r="AO129" s="92">
        <v>5135408</v>
      </c>
      <c r="AP129" s="92">
        <v>443680</v>
      </c>
      <c r="AQ129" s="92">
        <v>26528304</v>
      </c>
      <c r="AR129" s="96">
        <v>0</v>
      </c>
      <c r="AS129" s="97">
        <v>0</v>
      </c>
    </row>
    <row r="130" spans="1:45" x14ac:dyDescent="0.2">
      <c r="A130" s="85">
        <v>118</v>
      </c>
      <c r="B130" s="86" t="s">
        <v>423</v>
      </c>
      <c r="C130" s="86" t="s">
        <v>424</v>
      </c>
      <c r="D130" s="87" t="s">
        <v>105</v>
      </c>
      <c r="E130" s="88">
        <v>119</v>
      </c>
      <c r="F130" s="87" t="s">
        <v>135</v>
      </c>
      <c r="G130" s="88">
        <v>13</v>
      </c>
      <c r="H130" s="89">
        <v>17264</v>
      </c>
      <c r="I130" s="89">
        <v>12318</v>
      </c>
      <c r="J130" s="89">
        <v>7250</v>
      </c>
      <c r="K130" s="89">
        <v>626</v>
      </c>
      <c r="L130" s="89">
        <v>37458</v>
      </c>
      <c r="M130" s="90">
        <v>17264</v>
      </c>
      <c r="N130" s="90">
        <v>12318</v>
      </c>
      <c r="O130" s="90">
        <v>7250</v>
      </c>
      <c r="P130" s="90">
        <v>626</v>
      </c>
      <c r="Q130" s="91">
        <v>37458</v>
      </c>
      <c r="R130" s="92">
        <v>752</v>
      </c>
      <c r="S130" s="92">
        <v>752</v>
      </c>
      <c r="T130" s="92">
        <v>752</v>
      </c>
      <c r="U130" s="92">
        <v>752</v>
      </c>
      <c r="V130" s="92">
        <v>12982528</v>
      </c>
      <c r="W130" s="92">
        <v>9263136</v>
      </c>
      <c r="X130" s="92">
        <v>5452000</v>
      </c>
      <c r="Y130" s="92">
        <v>470752</v>
      </c>
      <c r="Z130" s="92">
        <v>28168416</v>
      </c>
      <c r="AA130" s="93">
        <v>1</v>
      </c>
      <c r="AB130" s="93" t="s">
        <v>188</v>
      </c>
      <c r="AC130" s="94">
        <v>2093</v>
      </c>
      <c r="AD130" s="95" t="s">
        <v>134</v>
      </c>
      <c r="AE130" s="92">
        <v>752</v>
      </c>
      <c r="AF130" s="92">
        <v>752</v>
      </c>
      <c r="AG130" s="92">
        <v>752</v>
      </c>
      <c r="AH130" s="92">
        <v>752</v>
      </c>
      <c r="AI130" s="92">
        <v>752</v>
      </c>
      <c r="AJ130" s="92">
        <v>752</v>
      </c>
      <c r="AK130" s="92">
        <v>752</v>
      </c>
      <c r="AL130" s="92">
        <v>752</v>
      </c>
      <c r="AM130" s="92">
        <v>12982528</v>
      </c>
      <c r="AN130" s="92">
        <v>9263136</v>
      </c>
      <c r="AO130" s="92">
        <v>5452000</v>
      </c>
      <c r="AP130" s="92">
        <v>470752</v>
      </c>
      <c r="AQ130" s="92">
        <v>28168416</v>
      </c>
      <c r="AR130" s="96">
        <v>0</v>
      </c>
      <c r="AS130" s="97">
        <v>0</v>
      </c>
    </row>
    <row r="131" spans="1:45" x14ac:dyDescent="0.2">
      <c r="A131" s="85">
        <v>119</v>
      </c>
      <c r="B131" s="86" t="s">
        <v>425</v>
      </c>
      <c r="C131" s="86" t="s">
        <v>426</v>
      </c>
      <c r="D131" s="87" t="s">
        <v>105</v>
      </c>
      <c r="E131" s="88">
        <v>119</v>
      </c>
      <c r="F131" s="87" t="s">
        <v>135</v>
      </c>
      <c r="G131" s="88">
        <v>14</v>
      </c>
      <c r="H131" s="89">
        <v>17107</v>
      </c>
      <c r="I131" s="89">
        <v>12206</v>
      </c>
      <c r="J131" s="89">
        <v>7184</v>
      </c>
      <c r="K131" s="89">
        <v>621</v>
      </c>
      <c r="L131" s="89">
        <v>37118</v>
      </c>
      <c r="M131" s="90">
        <v>17107</v>
      </c>
      <c r="N131" s="90">
        <v>12206</v>
      </c>
      <c r="O131" s="90">
        <v>7184</v>
      </c>
      <c r="P131" s="90">
        <v>621</v>
      </c>
      <c r="Q131" s="91">
        <v>37118</v>
      </c>
      <c r="R131" s="92">
        <v>752</v>
      </c>
      <c r="S131" s="92">
        <v>752</v>
      </c>
      <c r="T131" s="92">
        <v>752</v>
      </c>
      <c r="U131" s="92">
        <v>752</v>
      </c>
      <c r="V131" s="92">
        <v>12864464</v>
      </c>
      <c r="W131" s="92">
        <v>9178912</v>
      </c>
      <c r="X131" s="92">
        <v>5402368</v>
      </c>
      <c r="Y131" s="92">
        <v>466992</v>
      </c>
      <c r="Z131" s="92">
        <v>27912736</v>
      </c>
      <c r="AA131" s="93">
        <v>1</v>
      </c>
      <c r="AB131" s="93" t="s">
        <v>188</v>
      </c>
      <c r="AC131" s="94">
        <v>2093</v>
      </c>
      <c r="AD131" s="95" t="s">
        <v>134</v>
      </c>
      <c r="AE131" s="92">
        <v>752</v>
      </c>
      <c r="AF131" s="92">
        <v>752</v>
      </c>
      <c r="AG131" s="92">
        <v>752</v>
      </c>
      <c r="AH131" s="92">
        <v>752</v>
      </c>
      <c r="AI131" s="92">
        <v>752</v>
      </c>
      <c r="AJ131" s="92">
        <v>752</v>
      </c>
      <c r="AK131" s="92">
        <v>752</v>
      </c>
      <c r="AL131" s="92">
        <v>752</v>
      </c>
      <c r="AM131" s="92">
        <v>12864464</v>
      </c>
      <c r="AN131" s="92">
        <v>9178912</v>
      </c>
      <c r="AO131" s="92">
        <v>5402368</v>
      </c>
      <c r="AP131" s="92">
        <v>466992</v>
      </c>
      <c r="AQ131" s="92">
        <v>27912736</v>
      </c>
      <c r="AR131" s="96">
        <v>0</v>
      </c>
      <c r="AS131" s="97">
        <v>0</v>
      </c>
    </row>
    <row r="132" spans="1:45" x14ac:dyDescent="0.2">
      <c r="A132" s="85">
        <v>120</v>
      </c>
      <c r="B132" s="86" t="s">
        <v>427</v>
      </c>
      <c r="C132" s="86" t="s">
        <v>428</v>
      </c>
      <c r="D132" s="87" t="s">
        <v>105</v>
      </c>
      <c r="E132" s="88">
        <v>119</v>
      </c>
      <c r="F132" s="87" t="s">
        <v>135</v>
      </c>
      <c r="G132" s="88">
        <v>15</v>
      </c>
      <c r="H132" s="89">
        <v>16171</v>
      </c>
      <c r="I132" s="89">
        <v>11537</v>
      </c>
      <c r="J132" s="89">
        <v>6794</v>
      </c>
      <c r="K132" s="89">
        <v>587</v>
      </c>
      <c r="L132" s="89">
        <v>35089</v>
      </c>
      <c r="M132" s="90">
        <v>16171</v>
      </c>
      <c r="N132" s="90">
        <v>11537</v>
      </c>
      <c r="O132" s="90">
        <v>6794</v>
      </c>
      <c r="P132" s="90">
        <v>587</v>
      </c>
      <c r="Q132" s="91">
        <v>35089</v>
      </c>
      <c r="R132" s="92">
        <v>752</v>
      </c>
      <c r="S132" s="92">
        <v>752</v>
      </c>
      <c r="T132" s="92">
        <v>752</v>
      </c>
      <c r="U132" s="92">
        <v>752</v>
      </c>
      <c r="V132" s="92">
        <v>12160592</v>
      </c>
      <c r="W132" s="92">
        <v>8675824</v>
      </c>
      <c r="X132" s="92">
        <v>5109088</v>
      </c>
      <c r="Y132" s="92">
        <v>441424</v>
      </c>
      <c r="Z132" s="92">
        <v>26386928</v>
      </c>
      <c r="AA132" s="93">
        <v>1</v>
      </c>
      <c r="AB132" s="93" t="s">
        <v>188</v>
      </c>
      <c r="AC132" s="94">
        <v>2093</v>
      </c>
      <c r="AD132" s="95" t="s">
        <v>134</v>
      </c>
      <c r="AE132" s="92">
        <v>752</v>
      </c>
      <c r="AF132" s="92">
        <v>752</v>
      </c>
      <c r="AG132" s="92">
        <v>752</v>
      </c>
      <c r="AH132" s="92">
        <v>752</v>
      </c>
      <c r="AI132" s="92">
        <v>752</v>
      </c>
      <c r="AJ132" s="92">
        <v>752</v>
      </c>
      <c r="AK132" s="92">
        <v>752</v>
      </c>
      <c r="AL132" s="92">
        <v>752</v>
      </c>
      <c r="AM132" s="92">
        <v>12160592</v>
      </c>
      <c r="AN132" s="92">
        <v>8675824</v>
      </c>
      <c r="AO132" s="92">
        <v>5109088</v>
      </c>
      <c r="AP132" s="92">
        <v>441424</v>
      </c>
      <c r="AQ132" s="92">
        <v>26386928</v>
      </c>
      <c r="AR132" s="96">
        <v>0</v>
      </c>
      <c r="AS132" s="97">
        <v>0</v>
      </c>
    </row>
    <row r="133" spans="1:45" x14ac:dyDescent="0.2">
      <c r="A133" s="85">
        <v>121</v>
      </c>
      <c r="B133" s="86" t="s">
        <v>429</v>
      </c>
      <c r="C133" s="86" t="s">
        <v>430</v>
      </c>
      <c r="D133" s="87" t="s">
        <v>61</v>
      </c>
      <c r="E133" s="88">
        <v>95</v>
      </c>
      <c r="F133" s="87" t="s">
        <v>64</v>
      </c>
      <c r="G133" s="88">
        <v>1</v>
      </c>
      <c r="H133" s="89">
        <v>14818</v>
      </c>
      <c r="I133" s="89">
        <v>17923</v>
      </c>
      <c r="J133" s="89">
        <v>9999</v>
      </c>
      <c r="K133" s="89">
        <v>730</v>
      </c>
      <c r="L133" s="89">
        <v>43470</v>
      </c>
      <c r="M133" s="90">
        <v>14818</v>
      </c>
      <c r="N133" s="90">
        <v>17923</v>
      </c>
      <c r="O133" s="90">
        <v>9999</v>
      </c>
      <c r="P133" s="90">
        <v>730</v>
      </c>
      <c r="Q133" s="91">
        <v>43470</v>
      </c>
      <c r="R133" s="92">
        <v>889</v>
      </c>
      <c r="S133" s="92">
        <v>889</v>
      </c>
      <c r="T133" s="92">
        <v>889</v>
      </c>
      <c r="U133" s="92">
        <v>889</v>
      </c>
      <c r="V133" s="92">
        <v>13173202</v>
      </c>
      <c r="W133" s="92">
        <v>15933547</v>
      </c>
      <c r="X133" s="92">
        <v>8889111</v>
      </c>
      <c r="Y133" s="92">
        <v>648970</v>
      </c>
      <c r="Z133" s="92">
        <v>38644830</v>
      </c>
      <c r="AA133" s="93">
        <v>1</v>
      </c>
      <c r="AB133" s="93" t="s">
        <v>188</v>
      </c>
      <c r="AC133" s="94">
        <v>2032</v>
      </c>
      <c r="AD133" s="95" t="s">
        <v>114</v>
      </c>
      <c r="AE133" s="92">
        <v>818.06</v>
      </c>
      <c r="AF133" s="92">
        <v>818.06</v>
      </c>
      <c r="AG133" s="92">
        <v>818.06</v>
      </c>
      <c r="AH133" s="92">
        <v>818.06</v>
      </c>
      <c r="AI133" s="92">
        <v>818.06</v>
      </c>
      <c r="AJ133" s="92">
        <v>818.06</v>
      </c>
      <c r="AK133" s="92">
        <v>818.06</v>
      </c>
      <c r="AL133" s="92">
        <v>818.06</v>
      </c>
      <c r="AM133" s="92">
        <v>12122013.08</v>
      </c>
      <c r="AN133" s="92">
        <v>14662089.379999999</v>
      </c>
      <c r="AO133" s="92">
        <v>8179781.9399999995</v>
      </c>
      <c r="AP133" s="92">
        <v>597183.79999999993</v>
      </c>
      <c r="AQ133" s="92">
        <v>35561068.199999996</v>
      </c>
      <c r="AR133" s="96">
        <v>3083761.8000000045</v>
      </c>
      <c r="AS133" s="97">
        <v>7.9797525309336453E-2</v>
      </c>
    </row>
    <row r="134" spans="1:45" x14ac:dyDescent="0.2">
      <c r="A134" s="85">
        <v>122</v>
      </c>
      <c r="B134" s="86" t="s">
        <v>431</v>
      </c>
      <c r="C134" s="86" t="s">
        <v>432</v>
      </c>
      <c r="D134" s="87" t="s">
        <v>61</v>
      </c>
      <c r="E134" s="88">
        <v>95</v>
      </c>
      <c r="F134" s="87" t="s">
        <v>64</v>
      </c>
      <c r="G134" s="88">
        <v>2</v>
      </c>
      <c r="H134" s="89">
        <v>15158</v>
      </c>
      <c r="I134" s="89">
        <v>18328</v>
      </c>
      <c r="J134" s="89">
        <v>10223</v>
      </c>
      <c r="K134" s="89">
        <v>746</v>
      </c>
      <c r="L134" s="89">
        <v>44455</v>
      </c>
      <c r="M134" s="90">
        <v>15158</v>
      </c>
      <c r="N134" s="90">
        <v>18328</v>
      </c>
      <c r="O134" s="90">
        <v>10223</v>
      </c>
      <c r="P134" s="90">
        <v>746</v>
      </c>
      <c r="Q134" s="91">
        <v>44455</v>
      </c>
      <c r="R134" s="92">
        <v>889</v>
      </c>
      <c r="S134" s="92">
        <v>889</v>
      </c>
      <c r="T134" s="92">
        <v>889</v>
      </c>
      <c r="U134" s="92">
        <v>889</v>
      </c>
      <c r="V134" s="92">
        <v>13475462</v>
      </c>
      <c r="W134" s="92">
        <v>16293592</v>
      </c>
      <c r="X134" s="92">
        <v>9088247</v>
      </c>
      <c r="Y134" s="92">
        <v>663194</v>
      </c>
      <c r="Z134" s="92">
        <v>39520495</v>
      </c>
      <c r="AA134" s="93">
        <v>1</v>
      </c>
      <c r="AB134" s="93" t="s">
        <v>188</v>
      </c>
      <c r="AC134" s="94">
        <v>2032</v>
      </c>
      <c r="AD134" s="95" t="s">
        <v>114</v>
      </c>
      <c r="AE134" s="92">
        <v>819.12</v>
      </c>
      <c r="AF134" s="92">
        <v>819.12</v>
      </c>
      <c r="AG134" s="92">
        <v>819.12</v>
      </c>
      <c r="AH134" s="92">
        <v>819.12</v>
      </c>
      <c r="AI134" s="92">
        <v>819.12</v>
      </c>
      <c r="AJ134" s="92">
        <v>819.12</v>
      </c>
      <c r="AK134" s="92">
        <v>819.12</v>
      </c>
      <c r="AL134" s="92">
        <v>819.12</v>
      </c>
      <c r="AM134" s="92">
        <v>12416220.960000001</v>
      </c>
      <c r="AN134" s="92">
        <v>15012831.359999999</v>
      </c>
      <c r="AO134" s="92">
        <v>8373863.7599999998</v>
      </c>
      <c r="AP134" s="92">
        <v>611063.52</v>
      </c>
      <c r="AQ134" s="92">
        <v>36413979.600000001</v>
      </c>
      <c r="AR134" s="96">
        <v>3106515.3999999985</v>
      </c>
      <c r="AS134" s="97">
        <v>7.8605174353205812E-2</v>
      </c>
    </row>
    <row r="135" spans="1:45" x14ac:dyDescent="0.2">
      <c r="A135" s="85">
        <v>123</v>
      </c>
      <c r="B135" s="86" t="s">
        <v>433</v>
      </c>
      <c r="C135" s="86" t="s">
        <v>434</v>
      </c>
      <c r="D135" s="87" t="s">
        <v>61</v>
      </c>
      <c r="E135" s="88">
        <v>95</v>
      </c>
      <c r="F135" s="87" t="s">
        <v>64</v>
      </c>
      <c r="G135" s="88">
        <v>3</v>
      </c>
      <c r="H135" s="89">
        <v>12043</v>
      </c>
      <c r="I135" s="89">
        <v>14471</v>
      </c>
      <c r="J135" s="89">
        <v>7734</v>
      </c>
      <c r="K135" s="89">
        <v>630</v>
      </c>
      <c r="L135" s="89">
        <v>34878</v>
      </c>
      <c r="M135" s="90">
        <v>12043</v>
      </c>
      <c r="N135" s="90">
        <v>14471</v>
      </c>
      <c r="O135" s="90">
        <v>7734</v>
      </c>
      <c r="P135" s="90">
        <v>630</v>
      </c>
      <c r="Q135" s="91">
        <v>34878</v>
      </c>
      <c r="R135" s="92">
        <v>889</v>
      </c>
      <c r="S135" s="92">
        <v>889</v>
      </c>
      <c r="T135" s="92">
        <v>889</v>
      </c>
      <c r="U135" s="92">
        <v>889</v>
      </c>
      <c r="V135" s="92">
        <v>10706227</v>
      </c>
      <c r="W135" s="92">
        <v>12864719</v>
      </c>
      <c r="X135" s="92">
        <v>6875526</v>
      </c>
      <c r="Y135" s="92">
        <v>560070</v>
      </c>
      <c r="Z135" s="92">
        <v>31006542</v>
      </c>
      <c r="AA135" s="93">
        <v>1</v>
      </c>
      <c r="AB135" s="93" t="s">
        <v>188</v>
      </c>
      <c r="AC135" s="94">
        <v>2032</v>
      </c>
      <c r="AD135" s="95" t="s">
        <v>114</v>
      </c>
      <c r="AE135" s="92">
        <v>819.57</v>
      </c>
      <c r="AF135" s="92">
        <v>819.57</v>
      </c>
      <c r="AG135" s="92">
        <v>819.57</v>
      </c>
      <c r="AH135" s="92">
        <v>819.57</v>
      </c>
      <c r="AI135" s="92">
        <v>819.57</v>
      </c>
      <c r="AJ135" s="92">
        <v>819.57</v>
      </c>
      <c r="AK135" s="92">
        <v>819.57</v>
      </c>
      <c r="AL135" s="92">
        <v>819.57</v>
      </c>
      <c r="AM135" s="92">
        <v>9870081.5099999998</v>
      </c>
      <c r="AN135" s="92">
        <v>11859997.470000001</v>
      </c>
      <c r="AO135" s="92">
        <v>6338554.3800000008</v>
      </c>
      <c r="AP135" s="92">
        <v>516329.10000000003</v>
      </c>
      <c r="AQ135" s="92">
        <v>28584962.460000001</v>
      </c>
      <c r="AR135" s="96">
        <v>2421579.5399999991</v>
      </c>
      <c r="AS135" s="97">
        <v>7.8098987626546656E-2</v>
      </c>
    </row>
    <row r="136" spans="1:45" x14ac:dyDescent="0.2">
      <c r="A136" s="85">
        <v>124</v>
      </c>
      <c r="B136" s="86" t="s">
        <v>435</v>
      </c>
      <c r="C136" s="86" t="s">
        <v>436</v>
      </c>
      <c r="D136" s="87" t="s">
        <v>61</v>
      </c>
      <c r="E136" s="88">
        <v>95</v>
      </c>
      <c r="F136" s="87" t="s">
        <v>64</v>
      </c>
      <c r="G136" s="88">
        <v>4</v>
      </c>
      <c r="H136" s="89">
        <v>12831</v>
      </c>
      <c r="I136" s="89">
        <v>15417</v>
      </c>
      <c r="J136" s="89">
        <v>8239</v>
      </c>
      <c r="K136" s="89">
        <v>673</v>
      </c>
      <c r="L136" s="89">
        <v>37160</v>
      </c>
      <c r="M136" s="90">
        <v>12831</v>
      </c>
      <c r="N136" s="90">
        <v>15417</v>
      </c>
      <c r="O136" s="90">
        <v>8239</v>
      </c>
      <c r="P136" s="90">
        <v>673</v>
      </c>
      <c r="Q136" s="91">
        <v>37160</v>
      </c>
      <c r="R136" s="92">
        <v>891</v>
      </c>
      <c r="S136" s="92">
        <v>891</v>
      </c>
      <c r="T136" s="92">
        <v>891</v>
      </c>
      <c r="U136" s="92">
        <v>891</v>
      </c>
      <c r="V136" s="92">
        <v>11432421</v>
      </c>
      <c r="W136" s="92">
        <v>13736547</v>
      </c>
      <c r="X136" s="92">
        <v>7340949</v>
      </c>
      <c r="Y136" s="92">
        <v>599643</v>
      </c>
      <c r="Z136" s="92">
        <v>33109560</v>
      </c>
      <c r="AA136" s="93">
        <v>1</v>
      </c>
      <c r="AB136" s="93" t="s">
        <v>188</v>
      </c>
      <c r="AC136" s="94">
        <v>2038</v>
      </c>
      <c r="AD136" s="95" t="s">
        <v>143</v>
      </c>
      <c r="AE136" s="92">
        <v>821.5</v>
      </c>
      <c r="AF136" s="92">
        <v>821.5</v>
      </c>
      <c r="AG136" s="92">
        <v>821.5</v>
      </c>
      <c r="AH136" s="92">
        <v>821.5</v>
      </c>
      <c r="AI136" s="92">
        <v>821.5</v>
      </c>
      <c r="AJ136" s="92">
        <v>821.5</v>
      </c>
      <c r="AK136" s="92">
        <v>821.5</v>
      </c>
      <c r="AL136" s="92">
        <v>821.5</v>
      </c>
      <c r="AM136" s="92">
        <v>10540666.5</v>
      </c>
      <c r="AN136" s="92">
        <v>12665065.5</v>
      </c>
      <c r="AO136" s="92">
        <v>6768338.5</v>
      </c>
      <c r="AP136" s="92">
        <v>552869.5</v>
      </c>
      <c r="AQ136" s="92">
        <v>30526940</v>
      </c>
      <c r="AR136" s="96">
        <v>2582620</v>
      </c>
      <c r="AS136" s="97">
        <v>7.8002244668911341E-2</v>
      </c>
    </row>
    <row r="137" spans="1:45" x14ac:dyDescent="0.2">
      <c r="A137" s="85">
        <v>125</v>
      </c>
      <c r="B137" s="86" t="s">
        <v>437</v>
      </c>
      <c r="C137" s="86" t="s">
        <v>438</v>
      </c>
      <c r="D137" s="87" t="s">
        <v>61</v>
      </c>
      <c r="E137" s="88">
        <v>95</v>
      </c>
      <c r="F137" s="87" t="s">
        <v>64</v>
      </c>
      <c r="G137" s="88">
        <v>5</v>
      </c>
      <c r="H137" s="89">
        <v>11928</v>
      </c>
      <c r="I137" s="89">
        <v>14334</v>
      </c>
      <c r="J137" s="89">
        <v>7661</v>
      </c>
      <c r="K137" s="89">
        <v>624</v>
      </c>
      <c r="L137" s="89">
        <v>34547</v>
      </c>
      <c r="M137" s="90">
        <v>11928</v>
      </c>
      <c r="N137" s="90">
        <v>14334</v>
      </c>
      <c r="O137" s="90">
        <v>7661</v>
      </c>
      <c r="P137" s="90">
        <v>624</v>
      </c>
      <c r="Q137" s="91">
        <v>34547</v>
      </c>
      <c r="R137" s="92">
        <v>889</v>
      </c>
      <c r="S137" s="92">
        <v>889</v>
      </c>
      <c r="T137" s="92">
        <v>889</v>
      </c>
      <c r="U137" s="92">
        <v>889</v>
      </c>
      <c r="V137" s="92">
        <v>10603992</v>
      </c>
      <c r="W137" s="92">
        <v>12742926</v>
      </c>
      <c r="X137" s="92">
        <v>6810629</v>
      </c>
      <c r="Y137" s="92">
        <v>554736</v>
      </c>
      <c r="Z137" s="92">
        <v>30712283</v>
      </c>
      <c r="AA137" s="93">
        <v>1</v>
      </c>
      <c r="AB137" s="93" t="s">
        <v>188</v>
      </c>
      <c r="AC137" s="94">
        <v>2032</v>
      </c>
      <c r="AD137" s="95" t="s">
        <v>114</v>
      </c>
      <c r="AE137" s="92">
        <v>819.92</v>
      </c>
      <c r="AF137" s="92">
        <v>819.92</v>
      </c>
      <c r="AG137" s="92">
        <v>819.92</v>
      </c>
      <c r="AH137" s="92">
        <v>819.92</v>
      </c>
      <c r="AI137" s="92">
        <v>819.92</v>
      </c>
      <c r="AJ137" s="92">
        <v>819.92</v>
      </c>
      <c r="AK137" s="92">
        <v>819.92</v>
      </c>
      <c r="AL137" s="92">
        <v>819.92</v>
      </c>
      <c r="AM137" s="92">
        <v>9780005.7599999998</v>
      </c>
      <c r="AN137" s="92">
        <v>11752733.279999999</v>
      </c>
      <c r="AO137" s="92">
        <v>6281407.1200000001</v>
      </c>
      <c r="AP137" s="92">
        <v>511630.07999999996</v>
      </c>
      <c r="AQ137" s="92">
        <v>28325776.239999998</v>
      </c>
      <c r="AR137" s="96">
        <v>2386506.7600000016</v>
      </c>
      <c r="AS137" s="97">
        <v>7.7705286839145155E-2</v>
      </c>
    </row>
    <row r="138" spans="1:45" x14ac:dyDescent="0.2">
      <c r="A138" s="85">
        <v>126</v>
      </c>
      <c r="B138" s="86" t="s">
        <v>439</v>
      </c>
      <c r="C138" s="86" t="s">
        <v>440</v>
      </c>
      <c r="D138" s="87" t="s">
        <v>61</v>
      </c>
      <c r="E138" s="88">
        <v>95</v>
      </c>
      <c r="F138" s="87" t="s">
        <v>64</v>
      </c>
      <c r="G138" s="88">
        <v>6</v>
      </c>
      <c r="H138" s="89">
        <v>12646</v>
      </c>
      <c r="I138" s="89">
        <v>15218</v>
      </c>
      <c r="J138" s="89">
        <v>8169</v>
      </c>
      <c r="K138" s="89">
        <v>669</v>
      </c>
      <c r="L138" s="89">
        <v>36702</v>
      </c>
      <c r="M138" s="90">
        <v>12646</v>
      </c>
      <c r="N138" s="90">
        <v>15218</v>
      </c>
      <c r="O138" s="90">
        <v>8169</v>
      </c>
      <c r="P138" s="90">
        <v>669</v>
      </c>
      <c r="Q138" s="91">
        <v>36702</v>
      </c>
      <c r="R138" s="92">
        <v>889</v>
      </c>
      <c r="S138" s="92">
        <v>889</v>
      </c>
      <c r="T138" s="92">
        <v>889</v>
      </c>
      <c r="U138" s="92">
        <v>889</v>
      </c>
      <c r="V138" s="92">
        <v>11242294</v>
      </c>
      <c r="W138" s="92">
        <v>13528802</v>
      </c>
      <c r="X138" s="92">
        <v>7262241</v>
      </c>
      <c r="Y138" s="92">
        <v>594741</v>
      </c>
      <c r="Z138" s="92">
        <v>32628078</v>
      </c>
      <c r="AA138" s="93">
        <v>1</v>
      </c>
      <c r="AB138" s="93" t="s">
        <v>188</v>
      </c>
      <c r="AC138" s="94">
        <v>2032</v>
      </c>
      <c r="AD138" s="95" t="s">
        <v>114</v>
      </c>
      <c r="AE138" s="92">
        <v>818.32</v>
      </c>
      <c r="AF138" s="92">
        <v>818.32</v>
      </c>
      <c r="AG138" s="92">
        <v>818.32</v>
      </c>
      <c r="AH138" s="92">
        <v>818.32</v>
      </c>
      <c r="AI138" s="92">
        <v>818.32</v>
      </c>
      <c r="AJ138" s="92">
        <v>818.32</v>
      </c>
      <c r="AK138" s="92">
        <v>818.32</v>
      </c>
      <c r="AL138" s="92">
        <v>818.32</v>
      </c>
      <c r="AM138" s="92">
        <v>10348474.720000001</v>
      </c>
      <c r="AN138" s="92">
        <v>12453193.760000002</v>
      </c>
      <c r="AO138" s="92">
        <v>6684856.0800000001</v>
      </c>
      <c r="AP138" s="92">
        <v>547456.08000000007</v>
      </c>
      <c r="AQ138" s="92">
        <v>30033980.640000001</v>
      </c>
      <c r="AR138" s="96">
        <v>2594097.3599999994</v>
      </c>
      <c r="AS138" s="97">
        <v>7.950506186726658E-2</v>
      </c>
    </row>
    <row r="139" spans="1:45" x14ac:dyDescent="0.2">
      <c r="A139" s="85">
        <v>127</v>
      </c>
      <c r="B139" s="86" t="s">
        <v>441</v>
      </c>
      <c r="C139" s="86" t="s">
        <v>442</v>
      </c>
      <c r="D139" s="87" t="s">
        <v>61</v>
      </c>
      <c r="E139" s="88">
        <v>95</v>
      </c>
      <c r="F139" s="87" t="s">
        <v>64</v>
      </c>
      <c r="G139" s="88">
        <v>7</v>
      </c>
      <c r="H139" s="89">
        <v>13185</v>
      </c>
      <c r="I139" s="89">
        <v>15844</v>
      </c>
      <c r="J139" s="89">
        <v>8468</v>
      </c>
      <c r="K139" s="89">
        <v>690</v>
      </c>
      <c r="L139" s="89">
        <v>38187</v>
      </c>
      <c r="M139" s="90">
        <v>13185</v>
      </c>
      <c r="N139" s="90">
        <v>15844</v>
      </c>
      <c r="O139" s="90">
        <v>8468</v>
      </c>
      <c r="P139" s="90">
        <v>690</v>
      </c>
      <c r="Q139" s="91">
        <v>38187</v>
      </c>
      <c r="R139" s="92">
        <v>891</v>
      </c>
      <c r="S139" s="92">
        <v>891</v>
      </c>
      <c r="T139" s="92">
        <v>891</v>
      </c>
      <c r="U139" s="92">
        <v>891</v>
      </c>
      <c r="V139" s="92">
        <v>11747835</v>
      </c>
      <c r="W139" s="92">
        <v>14117004</v>
      </c>
      <c r="X139" s="92">
        <v>7544988</v>
      </c>
      <c r="Y139" s="92">
        <v>614790</v>
      </c>
      <c r="Z139" s="92">
        <v>34024617</v>
      </c>
      <c r="AA139" s="93">
        <v>1</v>
      </c>
      <c r="AB139" s="93" t="s">
        <v>188</v>
      </c>
      <c r="AC139" s="94">
        <v>2038</v>
      </c>
      <c r="AD139" s="95" t="s">
        <v>143</v>
      </c>
      <c r="AE139" s="92">
        <v>821.5</v>
      </c>
      <c r="AF139" s="92">
        <v>821.5</v>
      </c>
      <c r="AG139" s="92">
        <v>821.5</v>
      </c>
      <c r="AH139" s="92">
        <v>821.5</v>
      </c>
      <c r="AI139" s="92">
        <v>821.5</v>
      </c>
      <c r="AJ139" s="92">
        <v>821.5</v>
      </c>
      <c r="AK139" s="92">
        <v>821.5</v>
      </c>
      <c r="AL139" s="92">
        <v>821.5</v>
      </c>
      <c r="AM139" s="92">
        <v>10831477.5</v>
      </c>
      <c r="AN139" s="92">
        <v>13015846</v>
      </c>
      <c r="AO139" s="92">
        <v>6956462</v>
      </c>
      <c r="AP139" s="92">
        <v>566835</v>
      </c>
      <c r="AQ139" s="92">
        <v>31370620.5</v>
      </c>
      <c r="AR139" s="96">
        <v>2653996.5</v>
      </c>
      <c r="AS139" s="97">
        <v>7.8002244668911341E-2</v>
      </c>
    </row>
    <row r="140" spans="1:45" x14ac:dyDescent="0.2">
      <c r="A140" s="85">
        <v>128</v>
      </c>
      <c r="B140" s="86" t="s">
        <v>443</v>
      </c>
      <c r="C140" s="86" t="s">
        <v>444</v>
      </c>
      <c r="D140" s="87" t="s">
        <v>61</v>
      </c>
      <c r="E140" s="88">
        <v>95</v>
      </c>
      <c r="F140" s="87" t="s">
        <v>64</v>
      </c>
      <c r="G140" s="88">
        <v>8</v>
      </c>
      <c r="H140" s="89">
        <v>15917</v>
      </c>
      <c r="I140" s="89">
        <v>19250</v>
      </c>
      <c r="J140" s="89">
        <v>10740</v>
      </c>
      <c r="K140" s="89">
        <v>784</v>
      </c>
      <c r="L140" s="89">
        <v>46691</v>
      </c>
      <c r="M140" s="90">
        <v>15917</v>
      </c>
      <c r="N140" s="90">
        <v>19250</v>
      </c>
      <c r="O140" s="90">
        <v>10740</v>
      </c>
      <c r="P140" s="90">
        <v>784</v>
      </c>
      <c r="Q140" s="91">
        <v>46691</v>
      </c>
      <c r="R140" s="92">
        <v>891</v>
      </c>
      <c r="S140" s="92">
        <v>891</v>
      </c>
      <c r="T140" s="92">
        <v>891</v>
      </c>
      <c r="U140" s="92">
        <v>891</v>
      </c>
      <c r="V140" s="92">
        <v>14182047</v>
      </c>
      <c r="W140" s="92">
        <v>17151750</v>
      </c>
      <c r="X140" s="92">
        <v>9569340</v>
      </c>
      <c r="Y140" s="92">
        <v>698544</v>
      </c>
      <c r="Z140" s="92">
        <v>41601681</v>
      </c>
      <c r="AA140" s="93">
        <v>1</v>
      </c>
      <c r="AB140" s="93" t="s">
        <v>188</v>
      </c>
      <c r="AC140" s="94">
        <v>2038</v>
      </c>
      <c r="AD140" s="95" t="s">
        <v>143</v>
      </c>
      <c r="AE140" s="92">
        <v>821.5</v>
      </c>
      <c r="AF140" s="92">
        <v>821.5</v>
      </c>
      <c r="AG140" s="92">
        <v>821.5</v>
      </c>
      <c r="AH140" s="92">
        <v>821.5</v>
      </c>
      <c r="AI140" s="92">
        <v>821.5</v>
      </c>
      <c r="AJ140" s="92">
        <v>821.5</v>
      </c>
      <c r="AK140" s="92">
        <v>821.5</v>
      </c>
      <c r="AL140" s="92">
        <v>821.5</v>
      </c>
      <c r="AM140" s="92">
        <v>13075815.5</v>
      </c>
      <c r="AN140" s="92">
        <v>15813875</v>
      </c>
      <c r="AO140" s="92">
        <v>8822910</v>
      </c>
      <c r="AP140" s="92">
        <v>644056</v>
      </c>
      <c r="AQ140" s="92">
        <v>38356656.5</v>
      </c>
      <c r="AR140" s="96">
        <v>3245024.5</v>
      </c>
      <c r="AS140" s="97">
        <v>7.8002244668911341E-2</v>
      </c>
    </row>
    <row r="141" spans="1:45" x14ac:dyDescent="0.2">
      <c r="A141" s="85">
        <v>129</v>
      </c>
      <c r="B141" s="86" t="s">
        <v>445</v>
      </c>
      <c r="C141" s="86" t="s">
        <v>446</v>
      </c>
      <c r="D141" s="87" t="s">
        <v>61</v>
      </c>
      <c r="E141" s="88">
        <v>95</v>
      </c>
      <c r="F141" s="87" t="s">
        <v>64</v>
      </c>
      <c r="G141" s="88">
        <v>9</v>
      </c>
      <c r="H141" s="89">
        <v>16086</v>
      </c>
      <c r="I141" s="89">
        <v>19455</v>
      </c>
      <c r="J141" s="89">
        <v>10850</v>
      </c>
      <c r="K141" s="89">
        <v>791</v>
      </c>
      <c r="L141" s="89">
        <v>47182</v>
      </c>
      <c r="M141" s="90">
        <v>16086</v>
      </c>
      <c r="N141" s="90">
        <v>19455</v>
      </c>
      <c r="O141" s="90">
        <v>10850</v>
      </c>
      <c r="P141" s="90">
        <v>791</v>
      </c>
      <c r="Q141" s="91">
        <v>47182</v>
      </c>
      <c r="R141" s="92">
        <v>891</v>
      </c>
      <c r="S141" s="92">
        <v>891</v>
      </c>
      <c r="T141" s="92">
        <v>891</v>
      </c>
      <c r="U141" s="92">
        <v>891</v>
      </c>
      <c r="V141" s="92">
        <v>14332626</v>
      </c>
      <c r="W141" s="92">
        <v>17334405</v>
      </c>
      <c r="X141" s="92">
        <v>9667350</v>
      </c>
      <c r="Y141" s="92">
        <v>704781</v>
      </c>
      <c r="Z141" s="92">
        <v>42039162</v>
      </c>
      <c r="AA141" s="93">
        <v>1</v>
      </c>
      <c r="AB141" s="93" t="s">
        <v>188</v>
      </c>
      <c r="AC141" s="94">
        <v>2038</v>
      </c>
      <c r="AD141" s="95" t="s">
        <v>143</v>
      </c>
      <c r="AE141" s="92">
        <v>821.5</v>
      </c>
      <c r="AF141" s="92">
        <v>821.5</v>
      </c>
      <c r="AG141" s="92">
        <v>821.5</v>
      </c>
      <c r="AH141" s="92">
        <v>821.5</v>
      </c>
      <c r="AI141" s="92">
        <v>821.5</v>
      </c>
      <c r="AJ141" s="92">
        <v>821.5</v>
      </c>
      <c r="AK141" s="92">
        <v>821.5</v>
      </c>
      <c r="AL141" s="92">
        <v>821.5</v>
      </c>
      <c r="AM141" s="92">
        <v>13214649</v>
      </c>
      <c r="AN141" s="92">
        <v>15982282.5</v>
      </c>
      <c r="AO141" s="92">
        <v>8913275</v>
      </c>
      <c r="AP141" s="92">
        <v>649806.5</v>
      </c>
      <c r="AQ141" s="92">
        <v>38760013</v>
      </c>
      <c r="AR141" s="96">
        <v>3279149</v>
      </c>
      <c r="AS141" s="97">
        <v>7.8002244668911341E-2</v>
      </c>
    </row>
    <row r="142" spans="1:45" x14ac:dyDescent="0.2">
      <c r="A142" s="85">
        <v>130</v>
      </c>
      <c r="B142" s="86" t="s">
        <v>447</v>
      </c>
      <c r="C142" s="86" t="s">
        <v>448</v>
      </c>
      <c r="D142" s="87" t="s">
        <v>61</v>
      </c>
      <c r="E142" s="88">
        <v>95</v>
      </c>
      <c r="F142" s="87" t="s">
        <v>64</v>
      </c>
      <c r="G142" s="88">
        <v>10</v>
      </c>
      <c r="H142" s="89">
        <v>16109</v>
      </c>
      <c r="I142" s="89">
        <v>19486</v>
      </c>
      <c r="J142" s="89">
        <v>10869</v>
      </c>
      <c r="K142" s="89">
        <v>793</v>
      </c>
      <c r="L142" s="89">
        <v>47257</v>
      </c>
      <c r="M142" s="90">
        <v>16109</v>
      </c>
      <c r="N142" s="90">
        <v>19486</v>
      </c>
      <c r="O142" s="90">
        <v>10869</v>
      </c>
      <c r="P142" s="90">
        <v>793</v>
      </c>
      <c r="Q142" s="91">
        <v>47257</v>
      </c>
      <c r="R142" s="92">
        <v>891</v>
      </c>
      <c r="S142" s="92">
        <v>891</v>
      </c>
      <c r="T142" s="92">
        <v>891</v>
      </c>
      <c r="U142" s="92">
        <v>891</v>
      </c>
      <c r="V142" s="92">
        <v>14353119</v>
      </c>
      <c r="W142" s="92">
        <v>17362026</v>
      </c>
      <c r="X142" s="92">
        <v>9684279</v>
      </c>
      <c r="Y142" s="92">
        <v>706563</v>
      </c>
      <c r="Z142" s="92">
        <v>42105987</v>
      </c>
      <c r="AA142" s="93">
        <v>1</v>
      </c>
      <c r="AB142" s="93" t="s">
        <v>188</v>
      </c>
      <c r="AC142" s="94">
        <v>2038</v>
      </c>
      <c r="AD142" s="95" t="s">
        <v>143</v>
      </c>
      <c r="AE142" s="92">
        <v>821.5</v>
      </c>
      <c r="AF142" s="92">
        <v>821.5</v>
      </c>
      <c r="AG142" s="92">
        <v>821.5</v>
      </c>
      <c r="AH142" s="92">
        <v>821.5</v>
      </c>
      <c r="AI142" s="92">
        <v>821.5</v>
      </c>
      <c r="AJ142" s="92">
        <v>821.5</v>
      </c>
      <c r="AK142" s="92">
        <v>821.5</v>
      </c>
      <c r="AL142" s="92">
        <v>821.5</v>
      </c>
      <c r="AM142" s="92">
        <v>13233543.5</v>
      </c>
      <c r="AN142" s="92">
        <v>16007749</v>
      </c>
      <c r="AO142" s="92">
        <v>8928883.5</v>
      </c>
      <c r="AP142" s="92">
        <v>651449.5</v>
      </c>
      <c r="AQ142" s="92">
        <v>38821625.5</v>
      </c>
      <c r="AR142" s="96">
        <v>3284361.5</v>
      </c>
      <c r="AS142" s="97">
        <v>7.8002244668911341E-2</v>
      </c>
    </row>
    <row r="143" spans="1:45" x14ac:dyDescent="0.2">
      <c r="A143" s="85">
        <v>131</v>
      </c>
      <c r="B143" s="86" t="s">
        <v>449</v>
      </c>
      <c r="C143" s="86" t="s">
        <v>450</v>
      </c>
      <c r="D143" s="87" t="s">
        <v>61</v>
      </c>
      <c r="E143" s="88">
        <v>95</v>
      </c>
      <c r="F143" s="87" t="s">
        <v>64</v>
      </c>
      <c r="G143" s="88">
        <v>11</v>
      </c>
      <c r="H143" s="89">
        <v>12683</v>
      </c>
      <c r="I143" s="89">
        <v>15241</v>
      </c>
      <c r="J143" s="89">
        <v>8147</v>
      </c>
      <c r="K143" s="89">
        <v>664</v>
      </c>
      <c r="L143" s="89">
        <v>36735</v>
      </c>
      <c r="M143" s="90">
        <v>12683</v>
      </c>
      <c r="N143" s="90">
        <v>15241</v>
      </c>
      <c r="O143" s="90">
        <v>8147</v>
      </c>
      <c r="P143" s="90">
        <v>664</v>
      </c>
      <c r="Q143" s="91">
        <v>36735</v>
      </c>
      <c r="R143" s="92">
        <v>891</v>
      </c>
      <c r="S143" s="92">
        <v>891</v>
      </c>
      <c r="T143" s="92">
        <v>891</v>
      </c>
      <c r="U143" s="92">
        <v>891</v>
      </c>
      <c r="V143" s="92">
        <v>11300553</v>
      </c>
      <c r="W143" s="92">
        <v>13579731</v>
      </c>
      <c r="X143" s="92">
        <v>7258977</v>
      </c>
      <c r="Y143" s="92">
        <v>591624</v>
      </c>
      <c r="Z143" s="92">
        <v>32730885</v>
      </c>
      <c r="AA143" s="93">
        <v>1</v>
      </c>
      <c r="AB143" s="93" t="s">
        <v>188</v>
      </c>
      <c r="AC143" s="94">
        <v>2038</v>
      </c>
      <c r="AD143" s="95" t="s">
        <v>143</v>
      </c>
      <c r="AE143" s="92">
        <v>791.56</v>
      </c>
      <c r="AF143" s="92">
        <v>791.56</v>
      </c>
      <c r="AG143" s="92">
        <v>791.56</v>
      </c>
      <c r="AH143" s="92">
        <v>791.56</v>
      </c>
      <c r="AI143" s="92">
        <v>791.56</v>
      </c>
      <c r="AJ143" s="92">
        <v>791.56</v>
      </c>
      <c r="AK143" s="92">
        <v>791.56</v>
      </c>
      <c r="AL143" s="92">
        <v>791.56</v>
      </c>
      <c r="AM143" s="92">
        <v>10039355.479999999</v>
      </c>
      <c r="AN143" s="92">
        <v>12064165.959999999</v>
      </c>
      <c r="AO143" s="92">
        <v>6448839.3199999994</v>
      </c>
      <c r="AP143" s="92">
        <v>525595.84</v>
      </c>
      <c r="AQ143" s="92">
        <v>29077956.599999998</v>
      </c>
      <c r="AR143" s="96">
        <v>3652928.4000000022</v>
      </c>
      <c r="AS143" s="97">
        <v>0.111604938271605</v>
      </c>
    </row>
    <row r="144" spans="1:45" x14ac:dyDescent="0.2">
      <c r="A144" s="85">
        <v>132</v>
      </c>
      <c r="B144" s="86" t="s">
        <v>451</v>
      </c>
      <c r="C144" s="86" t="s">
        <v>452</v>
      </c>
      <c r="D144" s="87" t="s">
        <v>61</v>
      </c>
      <c r="E144" s="88">
        <v>95</v>
      </c>
      <c r="F144" s="87" t="s">
        <v>64</v>
      </c>
      <c r="G144" s="88">
        <v>12</v>
      </c>
      <c r="H144" s="89">
        <v>11510</v>
      </c>
      <c r="I144" s="89">
        <v>13831</v>
      </c>
      <c r="J144" s="89">
        <v>7393</v>
      </c>
      <c r="K144" s="89">
        <v>604</v>
      </c>
      <c r="L144" s="89">
        <v>33338</v>
      </c>
      <c r="M144" s="90">
        <v>11510</v>
      </c>
      <c r="N144" s="90">
        <v>13831</v>
      </c>
      <c r="O144" s="90">
        <v>7393</v>
      </c>
      <c r="P144" s="90">
        <v>604</v>
      </c>
      <c r="Q144" s="91">
        <v>33338</v>
      </c>
      <c r="R144" s="92">
        <v>891</v>
      </c>
      <c r="S144" s="92">
        <v>891</v>
      </c>
      <c r="T144" s="92">
        <v>891</v>
      </c>
      <c r="U144" s="92">
        <v>891</v>
      </c>
      <c r="V144" s="92">
        <v>10255410</v>
      </c>
      <c r="W144" s="92">
        <v>12323421</v>
      </c>
      <c r="X144" s="92">
        <v>6587163</v>
      </c>
      <c r="Y144" s="92">
        <v>538164</v>
      </c>
      <c r="Z144" s="92">
        <v>29704158</v>
      </c>
      <c r="AA144" s="93">
        <v>1</v>
      </c>
      <c r="AB144" s="93" t="s">
        <v>188</v>
      </c>
      <c r="AC144" s="94">
        <v>2038</v>
      </c>
      <c r="AD144" s="95" t="s">
        <v>143</v>
      </c>
      <c r="AE144" s="92">
        <v>791.56</v>
      </c>
      <c r="AF144" s="92">
        <v>791.56</v>
      </c>
      <c r="AG144" s="92">
        <v>791.56</v>
      </c>
      <c r="AH144" s="92">
        <v>791.56</v>
      </c>
      <c r="AI144" s="92">
        <v>791.56</v>
      </c>
      <c r="AJ144" s="92">
        <v>791.56</v>
      </c>
      <c r="AK144" s="92">
        <v>791.56</v>
      </c>
      <c r="AL144" s="92">
        <v>791.56</v>
      </c>
      <c r="AM144" s="92">
        <v>9110855.5999999996</v>
      </c>
      <c r="AN144" s="92">
        <v>10948066.359999999</v>
      </c>
      <c r="AO144" s="92">
        <v>5852003.0799999991</v>
      </c>
      <c r="AP144" s="92">
        <v>478102.24</v>
      </c>
      <c r="AQ144" s="92">
        <v>26389027.279999997</v>
      </c>
      <c r="AR144" s="96">
        <v>3315130.7200000025</v>
      </c>
      <c r="AS144" s="97">
        <v>0.11160493827160502</v>
      </c>
    </row>
    <row r="145" spans="1:45" x14ac:dyDescent="0.2">
      <c r="A145" s="85">
        <v>133</v>
      </c>
      <c r="B145" s="86" t="s">
        <v>453</v>
      </c>
      <c r="C145" s="86" t="s">
        <v>454</v>
      </c>
      <c r="D145" s="87" t="s">
        <v>61</v>
      </c>
      <c r="E145" s="88">
        <v>95</v>
      </c>
      <c r="F145" s="87" t="s">
        <v>64</v>
      </c>
      <c r="G145" s="88">
        <v>13</v>
      </c>
      <c r="H145" s="89">
        <v>15289</v>
      </c>
      <c r="I145" s="89">
        <v>18490</v>
      </c>
      <c r="J145" s="89">
        <v>10312</v>
      </c>
      <c r="K145" s="89">
        <v>752</v>
      </c>
      <c r="L145" s="89">
        <v>44843</v>
      </c>
      <c r="M145" s="90">
        <v>15289</v>
      </c>
      <c r="N145" s="90">
        <v>18490</v>
      </c>
      <c r="O145" s="90">
        <v>10312</v>
      </c>
      <c r="P145" s="90">
        <v>752</v>
      </c>
      <c r="Q145" s="91">
        <v>44843</v>
      </c>
      <c r="R145" s="92">
        <v>891</v>
      </c>
      <c r="S145" s="92">
        <v>891</v>
      </c>
      <c r="T145" s="92">
        <v>891</v>
      </c>
      <c r="U145" s="92">
        <v>891</v>
      </c>
      <c r="V145" s="92">
        <v>13622499</v>
      </c>
      <c r="W145" s="92">
        <v>16474590</v>
      </c>
      <c r="X145" s="92">
        <v>9187992</v>
      </c>
      <c r="Y145" s="92">
        <v>670032</v>
      </c>
      <c r="Z145" s="92">
        <v>39955113</v>
      </c>
      <c r="AA145" s="93">
        <v>1</v>
      </c>
      <c r="AB145" s="93" t="s">
        <v>188</v>
      </c>
      <c r="AC145" s="94">
        <v>2038</v>
      </c>
      <c r="AD145" s="95" t="s">
        <v>143</v>
      </c>
      <c r="AE145" s="92">
        <v>791.56</v>
      </c>
      <c r="AF145" s="92">
        <v>791.56</v>
      </c>
      <c r="AG145" s="92">
        <v>791.56</v>
      </c>
      <c r="AH145" s="92">
        <v>791.56</v>
      </c>
      <c r="AI145" s="92">
        <v>791.56</v>
      </c>
      <c r="AJ145" s="92">
        <v>791.56</v>
      </c>
      <c r="AK145" s="92">
        <v>791.56</v>
      </c>
      <c r="AL145" s="92">
        <v>791.56</v>
      </c>
      <c r="AM145" s="92">
        <v>12102160.84</v>
      </c>
      <c r="AN145" s="92">
        <v>14635944.399999999</v>
      </c>
      <c r="AO145" s="92">
        <v>8162566.7199999997</v>
      </c>
      <c r="AP145" s="92">
        <v>595253.12</v>
      </c>
      <c r="AQ145" s="92">
        <v>35495925.079999998</v>
      </c>
      <c r="AR145" s="96">
        <v>4459187.9200000018</v>
      </c>
      <c r="AS145" s="97">
        <v>0.11160493827160499</v>
      </c>
    </row>
    <row r="146" spans="1:45" x14ac:dyDescent="0.2">
      <c r="A146" s="85">
        <v>134</v>
      </c>
      <c r="B146" s="86" t="s">
        <v>455</v>
      </c>
      <c r="C146" s="86" t="s">
        <v>456</v>
      </c>
      <c r="D146" s="87" t="s">
        <v>61</v>
      </c>
      <c r="E146" s="88">
        <v>95</v>
      </c>
      <c r="F146" s="87" t="s">
        <v>64</v>
      </c>
      <c r="G146" s="88">
        <v>14</v>
      </c>
      <c r="H146" s="89">
        <v>15149</v>
      </c>
      <c r="I146" s="89">
        <v>18323</v>
      </c>
      <c r="J146" s="89">
        <v>10219</v>
      </c>
      <c r="K146" s="89">
        <v>746</v>
      </c>
      <c r="L146" s="89">
        <v>44437</v>
      </c>
      <c r="M146" s="90">
        <v>15149</v>
      </c>
      <c r="N146" s="90">
        <v>18323</v>
      </c>
      <c r="O146" s="90">
        <v>10219</v>
      </c>
      <c r="P146" s="90">
        <v>746</v>
      </c>
      <c r="Q146" s="91">
        <v>44437</v>
      </c>
      <c r="R146" s="92">
        <v>891</v>
      </c>
      <c r="S146" s="92">
        <v>891</v>
      </c>
      <c r="T146" s="92">
        <v>891</v>
      </c>
      <c r="U146" s="92">
        <v>891</v>
      </c>
      <c r="V146" s="92">
        <v>13497759</v>
      </c>
      <c r="W146" s="92">
        <v>16325793</v>
      </c>
      <c r="X146" s="92">
        <v>9105129</v>
      </c>
      <c r="Y146" s="92">
        <v>664686</v>
      </c>
      <c r="Z146" s="92">
        <v>39593367</v>
      </c>
      <c r="AA146" s="93">
        <v>1</v>
      </c>
      <c r="AB146" s="93" t="s">
        <v>188</v>
      </c>
      <c r="AC146" s="94">
        <v>2038</v>
      </c>
      <c r="AD146" s="95" t="s">
        <v>143</v>
      </c>
      <c r="AE146" s="92">
        <v>791.56</v>
      </c>
      <c r="AF146" s="92">
        <v>791.56</v>
      </c>
      <c r="AG146" s="92">
        <v>791.56</v>
      </c>
      <c r="AH146" s="92">
        <v>791.56</v>
      </c>
      <c r="AI146" s="92">
        <v>791.56</v>
      </c>
      <c r="AJ146" s="92">
        <v>791.56</v>
      </c>
      <c r="AK146" s="92">
        <v>791.56</v>
      </c>
      <c r="AL146" s="92">
        <v>791.56</v>
      </c>
      <c r="AM146" s="92">
        <v>11991342.439999999</v>
      </c>
      <c r="AN146" s="92">
        <v>14503753.879999999</v>
      </c>
      <c r="AO146" s="92">
        <v>8088951.6399999997</v>
      </c>
      <c r="AP146" s="92">
        <v>590503.76</v>
      </c>
      <c r="AQ146" s="92">
        <v>35174551.719999999</v>
      </c>
      <c r="AR146" s="96">
        <v>4418815.2800000012</v>
      </c>
      <c r="AS146" s="97">
        <v>0.11160493827160496</v>
      </c>
    </row>
    <row r="147" spans="1:45" x14ac:dyDescent="0.2">
      <c r="A147" s="85">
        <v>135</v>
      </c>
      <c r="B147" s="86" t="s">
        <v>457</v>
      </c>
      <c r="C147" s="86" t="s">
        <v>458</v>
      </c>
      <c r="D147" s="87" t="s">
        <v>61</v>
      </c>
      <c r="E147" s="88">
        <v>95</v>
      </c>
      <c r="F147" s="87" t="s">
        <v>64</v>
      </c>
      <c r="G147" s="88">
        <v>15</v>
      </c>
      <c r="H147" s="89">
        <v>14323</v>
      </c>
      <c r="I147" s="89">
        <v>17320</v>
      </c>
      <c r="J147" s="89">
        <v>9660</v>
      </c>
      <c r="K147" s="89">
        <v>705</v>
      </c>
      <c r="L147" s="89">
        <v>42008</v>
      </c>
      <c r="M147" s="90">
        <v>14323</v>
      </c>
      <c r="N147" s="90">
        <v>17320</v>
      </c>
      <c r="O147" s="90">
        <v>9660</v>
      </c>
      <c r="P147" s="90">
        <v>705</v>
      </c>
      <c r="Q147" s="91">
        <v>42008</v>
      </c>
      <c r="R147" s="92">
        <v>891</v>
      </c>
      <c r="S147" s="92">
        <v>891</v>
      </c>
      <c r="T147" s="92">
        <v>891</v>
      </c>
      <c r="U147" s="92">
        <v>891</v>
      </c>
      <c r="V147" s="92">
        <v>12761793</v>
      </c>
      <c r="W147" s="92">
        <v>15432120</v>
      </c>
      <c r="X147" s="92">
        <v>8607060</v>
      </c>
      <c r="Y147" s="92">
        <v>628155</v>
      </c>
      <c r="Z147" s="92">
        <v>37429128</v>
      </c>
      <c r="AA147" s="93">
        <v>1</v>
      </c>
      <c r="AB147" s="93" t="s">
        <v>188</v>
      </c>
      <c r="AC147" s="94">
        <v>2038</v>
      </c>
      <c r="AD147" s="95" t="s">
        <v>143</v>
      </c>
      <c r="AE147" s="92">
        <v>791.56</v>
      </c>
      <c r="AF147" s="92">
        <v>791.56</v>
      </c>
      <c r="AG147" s="92">
        <v>791.56</v>
      </c>
      <c r="AH147" s="92">
        <v>791.56</v>
      </c>
      <c r="AI147" s="92">
        <v>791.56</v>
      </c>
      <c r="AJ147" s="92">
        <v>791.56</v>
      </c>
      <c r="AK147" s="92">
        <v>791.56</v>
      </c>
      <c r="AL147" s="92">
        <v>791.56</v>
      </c>
      <c r="AM147" s="92">
        <v>11337513.879999999</v>
      </c>
      <c r="AN147" s="92">
        <v>13709819.199999999</v>
      </c>
      <c r="AO147" s="92">
        <v>7646469.5999999996</v>
      </c>
      <c r="AP147" s="92">
        <v>558049.79999999993</v>
      </c>
      <c r="AQ147" s="92">
        <v>33251852.48</v>
      </c>
      <c r="AR147" s="96">
        <v>4177275.5199999996</v>
      </c>
      <c r="AS147" s="97">
        <v>0.11160493827160492</v>
      </c>
    </row>
    <row r="148" spans="1:45" x14ac:dyDescent="0.2">
      <c r="A148" s="85">
        <v>136</v>
      </c>
      <c r="B148" s="86" t="s">
        <v>459</v>
      </c>
      <c r="C148" s="86" t="s">
        <v>460</v>
      </c>
      <c r="D148" s="87" t="s">
        <v>56</v>
      </c>
      <c r="E148" s="88">
        <v>113</v>
      </c>
      <c r="F148" s="87" t="s">
        <v>65</v>
      </c>
      <c r="G148" s="88">
        <v>1</v>
      </c>
      <c r="H148" s="89">
        <v>7267</v>
      </c>
      <c r="I148" s="89">
        <v>8741</v>
      </c>
      <c r="J148" s="89">
        <v>5632</v>
      </c>
      <c r="K148" s="89">
        <v>404</v>
      </c>
      <c r="L148" s="89">
        <v>22044</v>
      </c>
      <c r="M148" s="90">
        <v>7267</v>
      </c>
      <c r="N148" s="90">
        <v>8741</v>
      </c>
      <c r="O148" s="90">
        <v>5632</v>
      </c>
      <c r="P148" s="90">
        <v>404</v>
      </c>
      <c r="Q148" s="91">
        <v>22044</v>
      </c>
      <c r="R148" s="92">
        <v>539</v>
      </c>
      <c r="S148" s="92">
        <v>716</v>
      </c>
      <c r="T148" s="92">
        <v>1074</v>
      </c>
      <c r="U148" s="92">
        <v>1074</v>
      </c>
      <c r="V148" s="92">
        <v>3916913</v>
      </c>
      <c r="W148" s="92">
        <v>6258556</v>
      </c>
      <c r="X148" s="92">
        <v>6048768</v>
      </c>
      <c r="Y148" s="92">
        <v>433896</v>
      </c>
      <c r="Z148" s="92">
        <v>16658133</v>
      </c>
      <c r="AA148" s="93">
        <v>1</v>
      </c>
      <c r="AB148" s="93" t="s">
        <v>188</v>
      </c>
      <c r="AC148" s="94">
        <v>2088</v>
      </c>
      <c r="AD148" s="95" t="s">
        <v>137</v>
      </c>
      <c r="AE148" s="92">
        <v>421.6</v>
      </c>
      <c r="AF148" s="92">
        <v>562.4</v>
      </c>
      <c r="AG148" s="92">
        <v>841.6</v>
      </c>
      <c r="AH148" s="92">
        <v>841.6</v>
      </c>
      <c r="AI148" s="92">
        <v>421.6</v>
      </c>
      <c r="AJ148" s="92">
        <v>562.4</v>
      </c>
      <c r="AK148" s="92">
        <v>841.6</v>
      </c>
      <c r="AL148" s="92">
        <v>841.6</v>
      </c>
      <c r="AM148" s="92">
        <v>3063767.2</v>
      </c>
      <c r="AN148" s="92">
        <v>4915938.3999999994</v>
      </c>
      <c r="AO148" s="92">
        <v>4739891.2000000002</v>
      </c>
      <c r="AP148" s="92">
        <v>340006.40000000002</v>
      </c>
      <c r="AQ148" s="92">
        <v>13059603.200000001</v>
      </c>
      <c r="AR148" s="96">
        <v>3598529.7999999989</v>
      </c>
      <c r="AS148" s="97">
        <v>0.21602239578709084</v>
      </c>
    </row>
    <row r="149" spans="1:45" x14ac:dyDescent="0.2">
      <c r="A149" s="85">
        <v>137</v>
      </c>
      <c r="B149" s="86" t="s">
        <v>461</v>
      </c>
      <c r="C149" s="86" t="s">
        <v>462</v>
      </c>
      <c r="D149" s="87" t="s">
        <v>56</v>
      </c>
      <c r="E149" s="88">
        <v>113</v>
      </c>
      <c r="F149" s="87" t="s">
        <v>65</v>
      </c>
      <c r="G149" s="88">
        <v>2</v>
      </c>
      <c r="H149" s="89">
        <v>7434</v>
      </c>
      <c r="I149" s="89">
        <v>8939</v>
      </c>
      <c r="J149" s="89">
        <v>5759</v>
      </c>
      <c r="K149" s="89">
        <v>414</v>
      </c>
      <c r="L149" s="89">
        <v>22546</v>
      </c>
      <c r="M149" s="90">
        <v>7434</v>
      </c>
      <c r="N149" s="90">
        <v>8939</v>
      </c>
      <c r="O149" s="90">
        <v>5759</v>
      </c>
      <c r="P149" s="90">
        <v>414</v>
      </c>
      <c r="Q149" s="91">
        <v>22546</v>
      </c>
      <c r="R149" s="92">
        <v>539</v>
      </c>
      <c r="S149" s="92">
        <v>716</v>
      </c>
      <c r="T149" s="92">
        <v>1074</v>
      </c>
      <c r="U149" s="92">
        <v>1074</v>
      </c>
      <c r="V149" s="92">
        <v>4006926</v>
      </c>
      <c r="W149" s="92">
        <v>6400324</v>
      </c>
      <c r="X149" s="92">
        <v>6185166</v>
      </c>
      <c r="Y149" s="92">
        <v>444636</v>
      </c>
      <c r="Z149" s="92">
        <v>17037052</v>
      </c>
      <c r="AA149" s="93">
        <v>1</v>
      </c>
      <c r="AB149" s="93" t="s">
        <v>188</v>
      </c>
      <c r="AC149" s="94">
        <v>2088</v>
      </c>
      <c r="AD149" s="95" t="s">
        <v>137</v>
      </c>
      <c r="AE149" s="92">
        <v>421.6</v>
      </c>
      <c r="AF149" s="92">
        <v>562.4</v>
      </c>
      <c r="AG149" s="92">
        <v>841.6</v>
      </c>
      <c r="AH149" s="92">
        <v>841.6</v>
      </c>
      <c r="AI149" s="92">
        <v>421.6</v>
      </c>
      <c r="AJ149" s="92">
        <v>562.4</v>
      </c>
      <c r="AK149" s="92">
        <v>841.6</v>
      </c>
      <c r="AL149" s="92">
        <v>841.6</v>
      </c>
      <c r="AM149" s="92">
        <v>3134174.4000000004</v>
      </c>
      <c r="AN149" s="92">
        <v>5027293.5999999996</v>
      </c>
      <c r="AO149" s="92">
        <v>4846774.4000000004</v>
      </c>
      <c r="AP149" s="92">
        <v>348422.40000000002</v>
      </c>
      <c r="AQ149" s="92">
        <v>13356664.800000001</v>
      </c>
      <c r="AR149" s="96">
        <v>3680387.1999999993</v>
      </c>
      <c r="AS149" s="97">
        <v>0.2160225372323803</v>
      </c>
    </row>
    <row r="150" spans="1:45" x14ac:dyDescent="0.2">
      <c r="A150" s="85">
        <v>138</v>
      </c>
      <c r="B150" s="86" t="s">
        <v>463</v>
      </c>
      <c r="C150" s="86" t="s">
        <v>464</v>
      </c>
      <c r="D150" s="87" t="s">
        <v>56</v>
      </c>
      <c r="E150" s="88">
        <v>113</v>
      </c>
      <c r="F150" s="87" t="s">
        <v>65</v>
      </c>
      <c r="G150" s="88">
        <v>3</v>
      </c>
      <c r="H150" s="89">
        <v>7388</v>
      </c>
      <c r="I150" s="89">
        <v>8885</v>
      </c>
      <c r="J150" s="89">
        <v>5724</v>
      </c>
      <c r="K150" s="89">
        <v>411</v>
      </c>
      <c r="L150" s="89">
        <v>22408</v>
      </c>
      <c r="M150" s="90">
        <v>7388</v>
      </c>
      <c r="N150" s="90">
        <v>8885</v>
      </c>
      <c r="O150" s="90">
        <v>5724</v>
      </c>
      <c r="P150" s="90">
        <v>411</v>
      </c>
      <c r="Q150" s="91">
        <v>22408</v>
      </c>
      <c r="R150" s="92">
        <v>539</v>
      </c>
      <c r="S150" s="92">
        <v>716</v>
      </c>
      <c r="T150" s="92">
        <v>1074</v>
      </c>
      <c r="U150" s="92">
        <v>1074</v>
      </c>
      <c r="V150" s="92">
        <v>3982132</v>
      </c>
      <c r="W150" s="92">
        <v>6361660</v>
      </c>
      <c r="X150" s="92">
        <v>6147576</v>
      </c>
      <c r="Y150" s="92">
        <v>441414</v>
      </c>
      <c r="Z150" s="92">
        <v>16932782</v>
      </c>
      <c r="AA150" s="93">
        <v>1</v>
      </c>
      <c r="AB150" s="93" t="s">
        <v>188</v>
      </c>
      <c r="AC150" s="94">
        <v>2088</v>
      </c>
      <c r="AD150" s="95" t="s">
        <v>137</v>
      </c>
      <c r="AE150" s="92">
        <v>421.6</v>
      </c>
      <c r="AF150" s="92">
        <v>562.4</v>
      </c>
      <c r="AG150" s="92">
        <v>841.6</v>
      </c>
      <c r="AH150" s="92">
        <v>841.6</v>
      </c>
      <c r="AI150" s="92">
        <v>421.6</v>
      </c>
      <c r="AJ150" s="92">
        <v>562.4</v>
      </c>
      <c r="AK150" s="92">
        <v>841.6</v>
      </c>
      <c r="AL150" s="92">
        <v>841.6</v>
      </c>
      <c r="AM150" s="92">
        <v>3114780.8000000003</v>
      </c>
      <c r="AN150" s="92">
        <v>4996924</v>
      </c>
      <c r="AO150" s="92">
        <v>4817318.4000000004</v>
      </c>
      <c r="AP150" s="92">
        <v>345897.60000000003</v>
      </c>
      <c r="AQ150" s="92">
        <v>13274920.800000001</v>
      </c>
      <c r="AR150" s="96">
        <v>3657861.1999999993</v>
      </c>
      <c r="AS150" s="97">
        <v>0.21602245868398939</v>
      </c>
    </row>
    <row r="151" spans="1:45" x14ac:dyDescent="0.2">
      <c r="A151" s="85">
        <v>139</v>
      </c>
      <c r="B151" s="86" t="s">
        <v>465</v>
      </c>
      <c r="C151" s="86" t="s">
        <v>466</v>
      </c>
      <c r="D151" s="87" t="s">
        <v>56</v>
      </c>
      <c r="E151" s="88">
        <v>113</v>
      </c>
      <c r="F151" s="87" t="s">
        <v>65</v>
      </c>
      <c r="G151" s="88">
        <v>4</v>
      </c>
      <c r="H151" s="89">
        <v>7872</v>
      </c>
      <c r="I151" s="89">
        <v>9466</v>
      </c>
      <c r="J151" s="89">
        <v>6098</v>
      </c>
      <c r="K151" s="89">
        <v>439</v>
      </c>
      <c r="L151" s="89">
        <v>23875</v>
      </c>
      <c r="M151" s="90">
        <v>7872</v>
      </c>
      <c r="N151" s="90">
        <v>9466</v>
      </c>
      <c r="O151" s="90">
        <v>6098</v>
      </c>
      <c r="P151" s="90">
        <v>439</v>
      </c>
      <c r="Q151" s="91">
        <v>23875</v>
      </c>
      <c r="R151" s="92">
        <v>539</v>
      </c>
      <c r="S151" s="92">
        <v>716</v>
      </c>
      <c r="T151" s="92">
        <v>1074</v>
      </c>
      <c r="U151" s="92">
        <v>1074</v>
      </c>
      <c r="V151" s="92">
        <v>4243008</v>
      </c>
      <c r="W151" s="92">
        <v>6777656</v>
      </c>
      <c r="X151" s="92">
        <v>6549252</v>
      </c>
      <c r="Y151" s="92">
        <v>471486</v>
      </c>
      <c r="Z151" s="92">
        <v>18041402</v>
      </c>
      <c r="AA151" s="93">
        <v>1</v>
      </c>
      <c r="AB151" s="93" t="s">
        <v>188</v>
      </c>
      <c r="AC151" s="94">
        <v>2088</v>
      </c>
      <c r="AD151" s="95" t="s">
        <v>137</v>
      </c>
      <c r="AE151" s="92">
        <v>421.6</v>
      </c>
      <c r="AF151" s="92">
        <v>562.4</v>
      </c>
      <c r="AG151" s="92">
        <v>841.6</v>
      </c>
      <c r="AH151" s="92">
        <v>841.6</v>
      </c>
      <c r="AI151" s="92">
        <v>421.6</v>
      </c>
      <c r="AJ151" s="92">
        <v>562.4</v>
      </c>
      <c r="AK151" s="92">
        <v>841.6</v>
      </c>
      <c r="AL151" s="92">
        <v>841.6</v>
      </c>
      <c r="AM151" s="92">
        <v>3318835.2000000002</v>
      </c>
      <c r="AN151" s="92">
        <v>5323678.3999999994</v>
      </c>
      <c r="AO151" s="92">
        <v>5132076.8</v>
      </c>
      <c r="AP151" s="92">
        <v>369462.4</v>
      </c>
      <c r="AQ151" s="92">
        <v>14144052.799999999</v>
      </c>
      <c r="AR151" s="96">
        <v>3897349.2000000011</v>
      </c>
      <c r="AS151" s="97">
        <v>0.21602252419185611</v>
      </c>
    </row>
    <row r="152" spans="1:45" x14ac:dyDescent="0.2">
      <c r="A152" s="85">
        <v>140</v>
      </c>
      <c r="B152" s="86" t="s">
        <v>467</v>
      </c>
      <c r="C152" s="86" t="s">
        <v>468</v>
      </c>
      <c r="D152" s="87" t="s">
        <v>56</v>
      </c>
      <c r="E152" s="88">
        <v>113</v>
      </c>
      <c r="F152" s="87" t="s">
        <v>65</v>
      </c>
      <c r="G152" s="88">
        <v>5</v>
      </c>
      <c r="H152" s="89">
        <v>7318</v>
      </c>
      <c r="I152" s="89">
        <v>8801</v>
      </c>
      <c r="J152" s="89">
        <v>5670</v>
      </c>
      <c r="K152" s="89">
        <v>407</v>
      </c>
      <c r="L152" s="89">
        <v>22196</v>
      </c>
      <c r="M152" s="90">
        <v>7318</v>
      </c>
      <c r="N152" s="90">
        <v>8801</v>
      </c>
      <c r="O152" s="90">
        <v>5670</v>
      </c>
      <c r="P152" s="90">
        <v>407</v>
      </c>
      <c r="Q152" s="91">
        <v>22196</v>
      </c>
      <c r="R152" s="92">
        <v>539</v>
      </c>
      <c r="S152" s="92">
        <v>716</v>
      </c>
      <c r="T152" s="92">
        <v>1074</v>
      </c>
      <c r="U152" s="92">
        <v>1074</v>
      </c>
      <c r="V152" s="92">
        <v>3944402</v>
      </c>
      <c r="W152" s="92">
        <v>6301516</v>
      </c>
      <c r="X152" s="92">
        <v>6089580</v>
      </c>
      <c r="Y152" s="92">
        <v>437118</v>
      </c>
      <c r="Z152" s="92">
        <v>16772616</v>
      </c>
      <c r="AA152" s="93">
        <v>1</v>
      </c>
      <c r="AB152" s="93" t="s">
        <v>188</v>
      </c>
      <c r="AC152" s="94">
        <v>2088</v>
      </c>
      <c r="AD152" s="95" t="s">
        <v>137</v>
      </c>
      <c r="AE152" s="92">
        <v>421.6</v>
      </c>
      <c r="AF152" s="92">
        <v>562.4</v>
      </c>
      <c r="AG152" s="92">
        <v>841.6</v>
      </c>
      <c r="AH152" s="92">
        <v>841.6</v>
      </c>
      <c r="AI152" s="92">
        <v>421.6</v>
      </c>
      <c r="AJ152" s="92">
        <v>562.4</v>
      </c>
      <c r="AK152" s="92">
        <v>841.6</v>
      </c>
      <c r="AL152" s="92">
        <v>841.6</v>
      </c>
      <c r="AM152" s="92">
        <v>3085268.8000000003</v>
      </c>
      <c r="AN152" s="92">
        <v>4949682.3999999994</v>
      </c>
      <c r="AO152" s="92">
        <v>4771872</v>
      </c>
      <c r="AP152" s="92">
        <v>342531.2</v>
      </c>
      <c r="AQ152" s="92">
        <v>13149354.399999999</v>
      </c>
      <c r="AR152" s="96">
        <v>3623261.6000000015</v>
      </c>
      <c r="AS152" s="97">
        <v>0.21602244992671396</v>
      </c>
    </row>
    <row r="153" spans="1:45" x14ac:dyDescent="0.2">
      <c r="A153" s="85">
        <v>141</v>
      </c>
      <c r="B153" s="86" t="s">
        <v>469</v>
      </c>
      <c r="C153" s="86" t="s">
        <v>470</v>
      </c>
      <c r="D153" s="87" t="s">
        <v>56</v>
      </c>
      <c r="E153" s="88">
        <v>113</v>
      </c>
      <c r="F153" s="87" t="s">
        <v>65</v>
      </c>
      <c r="G153" s="88">
        <v>6</v>
      </c>
      <c r="H153" s="89">
        <v>7920</v>
      </c>
      <c r="I153" s="89">
        <v>9526</v>
      </c>
      <c r="J153" s="89">
        <v>6136</v>
      </c>
      <c r="K153" s="89">
        <v>441</v>
      </c>
      <c r="L153" s="89">
        <v>24023</v>
      </c>
      <c r="M153" s="90">
        <v>7920</v>
      </c>
      <c r="N153" s="90">
        <v>9526</v>
      </c>
      <c r="O153" s="90">
        <v>6136</v>
      </c>
      <c r="P153" s="90">
        <v>441</v>
      </c>
      <c r="Q153" s="91">
        <v>24023</v>
      </c>
      <c r="R153" s="92">
        <v>539</v>
      </c>
      <c r="S153" s="92">
        <v>716</v>
      </c>
      <c r="T153" s="92">
        <v>1074</v>
      </c>
      <c r="U153" s="92">
        <v>1074</v>
      </c>
      <c r="V153" s="92">
        <v>4268880</v>
      </c>
      <c r="W153" s="92">
        <v>6820616</v>
      </c>
      <c r="X153" s="92">
        <v>6590064</v>
      </c>
      <c r="Y153" s="92">
        <v>473634</v>
      </c>
      <c r="Z153" s="92">
        <v>18153194</v>
      </c>
      <c r="AA153" s="93">
        <v>1</v>
      </c>
      <c r="AB153" s="93" t="s">
        <v>188</v>
      </c>
      <c r="AC153" s="94">
        <v>2088</v>
      </c>
      <c r="AD153" s="95" t="s">
        <v>137</v>
      </c>
      <c r="AE153" s="92">
        <v>421.6</v>
      </c>
      <c r="AF153" s="92">
        <v>562.4</v>
      </c>
      <c r="AG153" s="92">
        <v>841.6</v>
      </c>
      <c r="AH153" s="92">
        <v>841.6</v>
      </c>
      <c r="AI153" s="92">
        <v>421.6</v>
      </c>
      <c r="AJ153" s="92">
        <v>562.4</v>
      </c>
      <c r="AK153" s="92">
        <v>841.6</v>
      </c>
      <c r="AL153" s="92">
        <v>841.6</v>
      </c>
      <c r="AM153" s="92">
        <v>3339072</v>
      </c>
      <c r="AN153" s="92">
        <v>5357422.3999999994</v>
      </c>
      <c r="AO153" s="92">
        <v>5164057.6000000006</v>
      </c>
      <c r="AP153" s="92">
        <v>371145.60000000003</v>
      </c>
      <c r="AQ153" s="92">
        <v>14231697.6</v>
      </c>
      <c r="AR153" s="96">
        <v>3921496.4000000004</v>
      </c>
      <c r="AS153" s="97">
        <v>0.21602239253323688</v>
      </c>
    </row>
    <row r="154" spans="1:45" x14ac:dyDescent="0.2">
      <c r="A154" s="85">
        <v>142</v>
      </c>
      <c r="B154" s="86" t="s">
        <v>471</v>
      </c>
      <c r="C154" s="86" t="s">
        <v>472</v>
      </c>
      <c r="D154" s="87" t="s">
        <v>56</v>
      </c>
      <c r="E154" s="88">
        <v>113</v>
      </c>
      <c r="F154" s="87" t="s">
        <v>65</v>
      </c>
      <c r="G154" s="88">
        <v>7</v>
      </c>
      <c r="H154" s="89">
        <v>8089</v>
      </c>
      <c r="I154" s="89">
        <v>9728</v>
      </c>
      <c r="J154" s="89">
        <v>6267</v>
      </c>
      <c r="K154" s="89">
        <v>450</v>
      </c>
      <c r="L154" s="89">
        <v>24534</v>
      </c>
      <c r="M154" s="90">
        <v>8089</v>
      </c>
      <c r="N154" s="90">
        <v>9728</v>
      </c>
      <c r="O154" s="90">
        <v>6267</v>
      </c>
      <c r="P154" s="90">
        <v>450</v>
      </c>
      <c r="Q154" s="91">
        <v>24534</v>
      </c>
      <c r="R154" s="92">
        <v>539</v>
      </c>
      <c r="S154" s="92">
        <v>716</v>
      </c>
      <c r="T154" s="92">
        <v>1074</v>
      </c>
      <c r="U154" s="92">
        <v>1074</v>
      </c>
      <c r="V154" s="92">
        <v>4359971</v>
      </c>
      <c r="W154" s="92">
        <v>6965248</v>
      </c>
      <c r="X154" s="92">
        <v>6730758</v>
      </c>
      <c r="Y154" s="92">
        <v>483300</v>
      </c>
      <c r="Z154" s="92">
        <v>18539277</v>
      </c>
      <c r="AA154" s="93">
        <v>1</v>
      </c>
      <c r="AB154" s="93" t="s">
        <v>188</v>
      </c>
      <c r="AC154" s="94">
        <v>2088</v>
      </c>
      <c r="AD154" s="95" t="s">
        <v>137</v>
      </c>
      <c r="AE154" s="92">
        <v>421.6</v>
      </c>
      <c r="AF154" s="92">
        <v>562.4</v>
      </c>
      <c r="AG154" s="92">
        <v>841.6</v>
      </c>
      <c r="AH154" s="92">
        <v>841.6</v>
      </c>
      <c r="AI154" s="92">
        <v>421.6</v>
      </c>
      <c r="AJ154" s="92">
        <v>562.4</v>
      </c>
      <c r="AK154" s="92">
        <v>841.6</v>
      </c>
      <c r="AL154" s="92">
        <v>841.6</v>
      </c>
      <c r="AM154" s="92">
        <v>3410322.4000000004</v>
      </c>
      <c r="AN154" s="92">
        <v>5471027.2000000002</v>
      </c>
      <c r="AO154" s="92">
        <v>5274307.2</v>
      </c>
      <c r="AP154" s="92">
        <v>378720</v>
      </c>
      <c r="AQ154" s="92">
        <v>14534376.800000001</v>
      </c>
      <c r="AR154" s="96">
        <v>4004900.1999999993</v>
      </c>
      <c r="AS154" s="97">
        <v>0.21602245869674416</v>
      </c>
    </row>
    <row r="155" spans="1:45" x14ac:dyDescent="0.2">
      <c r="A155" s="85">
        <v>143</v>
      </c>
      <c r="B155" s="86" t="s">
        <v>473</v>
      </c>
      <c r="C155" s="86" t="s">
        <v>474</v>
      </c>
      <c r="D155" s="87" t="s">
        <v>56</v>
      </c>
      <c r="E155" s="88">
        <v>113</v>
      </c>
      <c r="F155" s="87" t="s">
        <v>65</v>
      </c>
      <c r="G155" s="88">
        <v>8</v>
      </c>
      <c r="H155" s="89">
        <v>7807</v>
      </c>
      <c r="I155" s="89">
        <v>9388</v>
      </c>
      <c r="J155" s="89">
        <v>6049</v>
      </c>
      <c r="K155" s="89">
        <v>435</v>
      </c>
      <c r="L155" s="89">
        <v>23679</v>
      </c>
      <c r="M155" s="90">
        <v>7807</v>
      </c>
      <c r="N155" s="90">
        <v>9388</v>
      </c>
      <c r="O155" s="90">
        <v>6049</v>
      </c>
      <c r="P155" s="90">
        <v>435</v>
      </c>
      <c r="Q155" s="91">
        <v>23679</v>
      </c>
      <c r="R155" s="92">
        <v>539</v>
      </c>
      <c r="S155" s="92">
        <v>716</v>
      </c>
      <c r="T155" s="92">
        <v>1074</v>
      </c>
      <c r="U155" s="92">
        <v>1074</v>
      </c>
      <c r="V155" s="92">
        <v>4207973</v>
      </c>
      <c r="W155" s="92">
        <v>6721808</v>
      </c>
      <c r="X155" s="92">
        <v>6496626</v>
      </c>
      <c r="Y155" s="92">
        <v>467190</v>
      </c>
      <c r="Z155" s="92">
        <v>17893597</v>
      </c>
      <c r="AA155" s="93">
        <v>1</v>
      </c>
      <c r="AB155" s="93" t="s">
        <v>188</v>
      </c>
      <c r="AC155" s="94">
        <v>2088</v>
      </c>
      <c r="AD155" s="95" t="s">
        <v>137</v>
      </c>
      <c r="AE155" s="92">
        <v>421.6</v>
      </c>
      <c r="AF155" s="92">
        <v>562.4</v>
      </c>
      <c r="AG155" s="92">
        <v>841.6</v>
      </c>
      <c r="AH155" s="92">
        <v>841.6</v>
      </c>
      <c r="AI155" s="92">
        <v>421.6</v>
      </c>
      <c r="AJ155" s="92">
        <v>562.4</v>
      </c>
      <c r="AK155" s="92">
        <v>841.6</v>
      </c>
      <c r="AL155" s="92">
        <v>841.6</v>
      </c>
      <c r="AM155" s="92">
        <v>3291431.2</v>
      </c>
      <c r="AN155" s="92">
        <v>5279811.2</v>
      </c>
      <c r="AO155" s="92">
        <v>5090838.4000000004</v>
      </c>
      <c r="AP155" s="92">
        <v>366096</v>
      </c>
      <c r="AQ155" s="92">
        <v>14028176.800000001</v>
      </c>
      <c r="AR155" s="96">
        <v>3865420.1999999993</v>
      </c>
      <c r="AS155" s="97">
        <v>0.2160225358825282</v>
      </c>
    </row>
    <row r="156" spans="1:45" x14ac:dyDescent="0.2">
      <c r="A156" s="85">
        <v>144</v>
      </c>
      <c r="B156" s="86" t="s">
        <v>475</v>
      </c>
      <c r="C156" s="86" t="s">
        <v>476</v>
      </c>
      <c r="D156" s="87" t="s">
        <v>56</v>
      </c>
      <c r="E156" s="88">
        <v>113</v>
      </c>
      <c r="F156" s="87" t="s">
        <v>65</v>
      </c>
      <c r="G156" s="88">
        <v>9</v>
      </c>
      <c r="H156" s="89">
        <v>7889</v>
      </c>
      <c r="I156" s="89">
        <v>9489</v>
      </c>
      <c r="J156" s="89">
        <v>6112</v>
      </c>
      <c r="K156" s="89">
        <v>439</v>
      </c>
      <c r="L156" s="89">
        <v>23929</v>
      </c>
      <c r="M156" s="90">
        <v>7889</v>
      </c>
      <c r="N156" s="90">
        <v>9489</v>
      </c>
      <c r="O156" s="90">
        <v>6112</v>
      </c>
      <c r="P156" s="90">
        <v>439</v>
      </c>
      <c r="Q156" s="91">
        <v>23929</v>
      </c>
      <c r="R156" s="92">
        <v>539</v>
      </c>
      <c r="S156" s="92">
        <v>716</v>
      </c>
      <c r="T156" s="92">
        <v>1074</v>
      </c>
      <c r="U156" s="92">
        <v>1074</v>
      </c>
      <c r="V156" s="92">
        <v>4252171</v>
      </c>
      <c r="W156" s="92">
        <v>6794124</v>
      </c>
      <c r="X156" s="92">
        <v>6564288</v>
      </c>
      <c r="Y156" s="92">
        <v>471486</v>
      </c>
      <c r="Z156" s="92">
        <v>18082069</v>
      </c>
      <c r="AA156" s="93">
        <v>1</v>
      </c>
      <c r="AB156" s="93" t="s">
        <v>188</v>
      </c>
      <c r="AC156" s="94">
        <v>2088</v>
      </c>
      <c r="AD156" s="95" t="s">
        <v>137</v>
      </c>
      <c r="AE156" s="92">
        <v>421.6</v>
      </c>
      <c r="AF156" s="92">
        <v>562.4</v>
      </c>
      <c r="AG156" s="92">
        <v>841.6</v>
      </c>
      <c r="AH156" s="92">
        <v>841.6</v>
      </c>
      <c r="AI156" s="92">
        <v>421.6</v>
      </c>
      <c r="AJ156" s="92">
        <v>562.4</v>
      </c>
      <c r="AK156" s="92">
        <v>841.6</v>
      </c>
      <c r="AL156" s="92">
        <v>841.6</v>
      </c>
      <c r="AM156" s="92">
        <v>3326002.4000000004</v>
      </c>
      <c r="AN156" s="92">
        <v>5336613.5999999996</v>
      </c>
      <c r="AO156" s="92">
        <v>5143859.2000000002</v>
      </c>
      <c r="AP156" s="92">
        <v>369462.4</v>
      </c>
      <c r="AQ156" s="92">
        <v>14175937.6</v>
      </c>
      <c r="AR156" s="96">
        <v>3906131.4000000004</v>
      </c>
      <c r="AS156" s="97">
        <v>0.2160223700064412</v>
      </c>
    </row>
    <row r="157" spans="1:45" x14ac:dyDescent="0.2">
      <c r="A157" s="85">
        <v>145</v>
      </c>
      <c r="B157" s="86" t="s">
        <v>477</v>
      </c>
      <c r="C157" s="86" t="s">
        <v>478</v>
      </c>
      <c r="D157" s="87" t="s">
        <v>56</v>
      </c>
      <c r="E157" s="88">
        <v>113</v>
      </c>
      <c r="F157" s="87" t="s">
        <v>65</v>
      </c>
      <c r="G157" s="88">
        <v>10</v>
      </c>
      <c r="H157" s="89">
        <v>7900</v>
      </c>
      <c r="I157" s="89">
        <v>9504</v>
      </c>
      <c r="J157" s="89">
        <v>6122</v>
      </c>
      <c r="K157" s="89">
        <v>440</v>
      </c>
      <c r="L157" s="89">
        <v>23966</v>
      </c>
      <c r="M157" s="90">
        <v>7900</v>
      </c>
      <c r="N157" s="90">
        <v>9504</v>
      </c>
      <c r="O157" s="90">
        <v>6122</v>
      </c>
      <c r="P157" s="90">
        <v>440</v>
      </c>
      <c r="Q157" s="91">
        <v>23966</v>
      </c>
      <c r="R157" s="92">
        <v>539</v>
      </c>
      <c r="S157" s="92">
        <v>716</v>
      </c>
      <c r="T157" s="92">
        <v>1074</v>
      </c>
      <c r="U157" s="92">
        <v>1074</v>
      </c>
      <c r="V157" s="92">
        <v>4258100</v>
      </c>
      <c r="W157" s="92">
        <v>6804864</v>
      </c>
      <c r="X157" s="92">
        <v>6575028</v>
      </c>
      <c r="Y157" s="92">
        <v>472560</v>
      </c>
      <c r="Z157" s="92">
        <v>18110552</v>
      </c>
      <c r="AA157" s="93">
        <v>1</v>
      </c>
      <c r="AB157" s="93" t="s">
        <v>188</v>
      </c>
      <c r="AC157" s="94">
        <v>2088</v>
      </c>
      <c r="AD157" s="95" t="s">
        <v>137</v>
      </c>
      <c r="AE157" s="92">
        <v>421.6</v>
      </c>
      <c r="AF157" s="92">
        <v>562.4</v>
      </c>
      <c r="AG157" s="92">
        <v>841.6</v>
      </c>
      <c r="AH157" s="92">
        <v>841.6</v>
      </c>
      <c r="AI157" s="92">
        <v>421.6</v>
      </c>
      <c r="AJ157" s="92">
        <v>562.4</v>
      </c>
      <c r="AK157" s="92">
        <v>841.6</v>
      </c>
      <c r="AL157" s="92">
        <v>841.6</v>
      </c>
      <c r="AM157" s="92">
        <v>3330640</v>
      </c>
      <c r="AN157" s="92">
        <v>5345049.5999999996</v>
      </c>
      <c r="AO157" s="92">
        <v>5152275.2</v>
      </c>
      <c r="AP157" s="92">
        <v>370304</v>
      </c>
      <c r="AQ157" s="92">
        <v>14198268.800000001</v>
      </c>
      <c r="AR157" s="96">
        <v>3912283.1999999993</v>
      </c>
      <c r="AS157" s="97">
        <v>0.21602230567019709</v>
      </c>
    </row>
    <row r="158" spans="1:45" x14ac:dyDescent="0.2">
      <c r="A158" s="85">
        <v>146</v>
      </c>
      <c r="B158" s="86" t="s">
        <v>479</v>
      </c>
      <c r="C158" s="86" t="s">
        <v>480</v>
      </c>
      <c r="D158" s="87" t="s">
        <v>56</v>
      </c>
      <c r="E158" s="88">
        <v>113</v>
      </c>
      <c r="F158" s="87" t="s">
        <v>65</v>
      </c>
      <c r="G158" s="88">
        <v>11</v>
      </c>
      <c r="H158" s="89">
        <v>7781</v>
      </c>
      <c r="I158" s="89">
        <v>9359</v>
      </c>
      <c r="J158" s="89">
        <v>6030</v>
      </c>
      <c r="K158" s="89">
        <v>433</v>
      </c>
      <c r="L158" s="89">
        <v>23603</v>
      </c>
      <c r="M158" s="90">
        <v>7781</v>
      </c>
      <c r="N158" s="90">
        <v>9359</v>
      </c>
      <c r="O158" s="90">
        <v>6030</v>
      </c>
      <c r="P158" s="90">
        <v>433</v>
      </c>
      <c r="Q158" s="91">
        <v>23603</v>
      </c>
      <c r="R158" s="92">
        <v>539</v>
      </c>
      <c r="S158" s="92">
        <v>716</v>
      </c>
      <c r="T158" s="92">
        <v>1074</v>
      </c>
      <c r="U158" s="92">
        <v>1074</v>
      </c>
      <c r="V158" s="92">
        <v>4193959</v>
      </c>
      <c r="W158" s="92">
        <v>6701044</v>
      </c>
      <c r="X158" s="92">
        <v>6476220</v>
      </c>
      <c r="Y158" s="92">
        <v>465042</v>
      </c>
      <c r="Z158" s="92">
        <v>17836265</v>
      </c>
      <c r="AA158" s="93">
        <v>1</v>
      </c>
      <c r="AB158" s="93" t="s">
        <v>188</v>
      </c>
      <c r="AC158" s="94">
        <v>2088</v>
      </c>
      <c r="AD158" s="95" t="s">
        <v>137</v>
      </c>
      <c r="AE158" s="92">
        <v>421.6</v>
      </c>
      <c r="AF158" s="92">
        <v>562.4</v>
      </c>
      <c r="AG158" s="92">
        <v>841.6</v>
      </c>
      <c r="AH158" s="92">
        <v>841.6</v>
      </c>
      <c r="AI158" s="92">
        <v>421.6</v>
      </c>
      <c r="AJ158" s="92">
        <v>562.4</v>
      </c>
      <c r="AK158" s="92">
        <v>841.6</v>
      </c>
      <c r="AL158" s="92">
        <v>841.6</v>
      </c>
      <c r="AM158" s="92">
        <v>3280469.6</v>
      </c>
      <c r="AN158" s="92">
        <v>5263501.5999999996</v>
      </c>
      <c r="AO158" s="92">
        <v>5074848</v>
      </c>
      <c r="AP158" s="92">
        <v>364412.8</v>
      </c>
      <c r="AQ158" s="92">
        <v>13983232</v>
      </c>
      <c r="AR158" s="96">
        <v>3853033</v>
      </c>
      <c r="AS158" s="97">
        <v>0.21602241276410727</v>
      </c>
    </row>
    <row r="159" spans="1:45" x14ac:dyDescent="0.2">
      <c r="A159" s="85">
        <v>147</v>
      </c>
      <c r="B159" s="86" t="s">
        <v>481</v>
      </c>
      <c r="C159" s="86" t="s">
        <v>482</v>
      </c>
      <c r="D159" s="87" t="s">
        <v>56</v>
      </c>
      <c r="E159" s="88">
        <v>113</v>
      </c>
      <c r="F159" s="87" t="s">
        <v>65</v>
      </c>
      <c r="G159" s="88">
        <v>12</v>
      </c>
      <c r="H159" s="89">
        <v>7061</v>
      </c>
      <c r="I159" s="89">
        <v>8493</v>
      </c>
      <c r="J159" s="89">
        <v>5472</v>
      </c>
      <c r="K159" s="89">
        <v>393</v>
      </c>
      <c r="L159" s="89">
        <v>21419</v>
      </c>
      <c r="M159" s="90">
        <v>7061</v>
      </c>
      <c r="N159" s="90">
        <v>8493</v>
      </c>
      <c r="O159" s="90">
        <v>5472</v>
      </c>
      <c r="P159" s="90">
        <v>393</v>
      </c>
      <c r="Q159" s="91">
        <v>21419</v>
      </c>
      <c r="R159" s="92">
        <v>539</v>
      </c>
      <c r="S159" s="92">
        <v>716</v>
      </c>
      <c r="T159" s="92">
        <v>1074</v>
      </c>
      <c r="U159" s="92">
        <v>1074</v>
      </c>
      <c r="V159" s="92">
        <v>3805879</v>
      </c>
      <c r="W159" s="92">
        <v>6080988</v>
      </c>
      <c r="X159" s="92">
        <v>5876928</v>
      </c>
      <c r="Y159" s="92">
        <v>422082</v>
      </c>
      <c r="Z159" s="92">
        <v>16185877</v>
      </c>
      <c r="AA159" s="93">
        <v>1</v>
      </c>
      <c r="AB159" s="93" t="s">
        <v>188</v>
      </c>
      <c r="AC159" s="94">
        <v>2088</v>
      </c>
      <c r="AD159" s="95" t="s">
        <v>137</v>
      </c>
      <c r="AE159" s="92">
        <v>421.6</v>
      </c>
      <c r="AF159" s="92">
        <v>562.4</v>
      </c>
      <c r="AG159" s="92">
        <v>841.6</v>
      </c>
      <c r="AH159" s="92">
        <v>841.6</v>
      </c>
      <c r="AI159" s="92">
        <v>421.6</v>
      </c>
      <c r="AJ159" s="92">
        <v>562.4</v>
      </c>
      <c r="AK159" s="92">
        <v>841.6</v>
      </c>
      <c r="AL159" s="92">
        <v>841.6</v>
      </c>
      <c r="AM159" s="92">
        <v>2976917.6</v>
      </c>
      <c r="AN159" s="92">
        <v>4776463.2</v>
      </c>
      <c r="AO159" s="92">
        <v>4605235.2000000002</v>
      </c>
      <c r="AP159" s="92">
        <v>330748.79999999999</v>
      </c>
      <c r="AQ159" s="92">
        <v>12689364.800000001</v>
      </c>
      <c r="AR159" s="96">
        <v>3496512.1999999993</v>
      </c>
      <c r="AS159" s="97">
        <v>0.21602241262552527</v>
      </c>
    </row>
    <row r="160" spans="1:45" x14ac:dyDescent="0.2">
      <c r="A160" s="85">
        <v>148</v>
      </c>
      <c r="B160" s="86" t="s">
        <v>483</v>
      </c>
      <c r="C160" s="86" t="s">
        <v>484</v>
      </c>
      <c r="D160" s="87" t="s">
        <v>56</v>
      </c>
      <c r="E160" s="88">
        <v>113</v>
      </c>
      <c r="F160" s="87" t="s">
        <v>65</v>
      </c>
      <c r="G160" s="88">
        <v>13</v>
      </c>
      <c r="H160" s="89">
        <v>7499</v>
      </c>
      <c r="I160" s="89">
        <v>9018</v>
      </c>
      <c r="J160" s="89">
        <v>5809</v>
      </c>
      <c r="K160" s="89">
        <v>417</v>
      </c>
      <c r="L160" s="89">
        <v>22743</v>
      </c>
      <c r="M160" s="90">
        <v>7499</v>
      </c>
      <c r="N160" s="90">
        <v>9018</v>
      </c>
      <c r="O160" s="90">
        <v>5809</v>
      </c>
      <c r="P160" s="90">
        <v>417</v>
      </c>
      <c r="Q160" s="91">
        <v>22743</v>
      </c>
      <c r="R160" s="92">
        <v>539</v>
      </c>
      <c r="S160" s="92">
        <v>716</v>
      </c>
      <c r="T160" s="92">
        <v>1074</v>
      </c>
      <c r="U160" s="92">
        <v>1074</v>
      </c>
      <c r="V160" s="92">
        <v>4041961</v>
      </c>
      <c r="W160" s="92">
        <v>6456888</v>
      </c>
      <c r="X160" s="92">
        <v>6238866</v>
      </c>
      <c r="Y160" s="92">
        <v>447858</v>
      </c>
      <c r="Z160" s="92">
        <v>17185573</v>
      </c>
      <c r="AA160" s="93">
        <v>1</v>
      </c>
      <c r="AB160" s="93" t="s">
        <v>188</v>
      </c>
      <c r="AC160" s="94">
        <v>2088</v>
      </c>
      <c r="AD160" s="95" t="s">
        <v>137</v>
      </c>
      <c r="AE160" s="92">
        <v>421.6</v>
      </c>
      <c r="AF160" s="92">
        <v>562.4</v>
      </c>
      <c r="AG160" s="92">
        <v>841.6</v>
      </c>
      <c r="AH160" s="92">
        <v>841.6</v>
      </c>
      <c r="AI160" s="92">
        <v>421.6</v>
      </c>
      <c r="AJ160" s="92">
        <v>562.4</v>
      </c>
      <c r="AK160" s="92">
        <v>841.6</v>
      </c>
      <c r="AL160" s="92">
        <v>841.6</v>
      </c>
      <c r="AM160" s="92">
        <v>3161578.4000000004</v>
      </c>
      <c r="AN160" s="92">
        <v>5071723.2</v>
      </c>
      <c r="AO160" s="92">
        <v>4888854.4000000004</v>
      </c>
      <c r="AP160" s="92">
        <v>350947.2</v>
      </c>
      <c r="AQ160" s="92">
        <v>13473103.199999999</v>
      </c>
      <c r="AR160" s="96">
        <v>3712469.8000000007</v>
      </c>
      <c r="AS160" s="97">
        <v>0.21602246256205718</v>
      </c>
    </row>
    <row r="161" spans="1:45" x14ac:dyDescent="0.2">
      <c r="A161" s="85">
        <v>149</v>
      </c>
      <c r="B161" s="86" t="s">
        <v>485</v>
      </c>
      <c r="C161" s="86" t="s">
        <v>486</v>
      </c>
      <c r="D161" s="87" t="s">
        <v>56</v>
      </c>
      <c r="E161" s="88">
        <v>113</v>
      </c>
      <c r="F161" s="87" t="s">
        <v>65</v>
      </c>
      <c r="G161" s="88">
        <v>14</v>
      </c>
      <c r="H161" s="89">
        <v>7430</v>
      </c>
      <c r="I161" s="89">
        <v>8937</v>
      </c>
      <c r="J161" s="89">
        <v>5756</v>
      </c>
      <c r="K161" s="89">
        <v>414</v>
      </c>
      <c r="L161" s="89">
        <v>22537</v>
      </c>
      <c r="M161" s="90">
        <v>7430</v>
      </c>
      <c r="N161" s="90">
        <v>8937</v>
      </c>
      <c r="O161" s="90">
        <v>5756</v>
      </c>
      <c r="P161" s="90">
        <v>414</v>
      </c>
      <c r="Q161" s="91">
        <v>22537</v>
      </c>
      <c r="R161" s="92">
        <v>539</v>
      </c>
      <c r="S161" s="92">
        <v>716</v>
      </c>
      <c r="T161" s="92">
        <v>1074</v>
      </c>
      <c r="U161" s="92">
        <v>1074</v>
      </c>
      <c r="V161" s="92">
        <v>4004770</v>
      </c>
      <c r="W161" s="92">
        <v>6398892</v>
      </c>
      <c r="X161" s="92">
        <v>6181944</v>
      </c>
      <c r="Y161" s="92">
        <v>444636</v>
      </c>
      <c r="Z161" s="92">
        <v>17030242</v>
      </c>
      <c r="AA161" s="93">
        <v>1</v>
      </c>
      <c r="AB161" s="93" t="s">
        <v>188</v>
      </c>
      <c r="AC161" s="94">
        <v>2088</v>
      </c>
      <c r="AD161" s="95" t="s">
        <v>137</v>
      </c>
      <c r="AE161" s="92">
        <v>421.6</v>
      </c>
      <c r="AF161" s="92">
        <v>562.4</v>
      </c>
      <c r="AG161" s="92">
        <v>841.6</v>
      </c>
      <c r="AH161" s="92">
        <v>841.6</v>
      </c>
      <c r="AI161" s="92">
        <v>421.6</v>
      </c>
      <c r="AJ161" s="92">
        <v>562.4</v>
      </c>
      <c r="AK161" s="92">
        <v>841.6</v>
      </c>
      <c r="AL161" s="92">
        <v>841.6</v>
      </c>
      <c r="AM161" s="92">
        <v>3132488</v>
      </c>
      <c r="AN161" s="92">
        <v>5026168.8</v>
      </c>
      <c r="AO161" s="92">
        <v>4844249.6000000006</v>
      </c>
      <c r="AP161" s="92">
        <v>348422.40000000002</v>
      </c>
      <c r="AQ161" s="92">
        <v>13351328.800000001</v>
      </c>
      <c r="AR161" s="96">
        <v>3678913.1999999993</v>
      </c>
      <c r="AS161" s="97">
        <v>0.21602236773852065</v>
      </c>
    </row>
    <row r="162" spans="1:45" x14ac:dyDescent="0.2">
      <c r="A162" s="85">
        <v>150</v>
      </c>
      <c r="B162" s="86" t="s">
        <v>487</v>
      </c>
      <c r="C162" s="86" t="s">
        <v>488</v>
      </c>
      <c r="D162" s="87" t="s">
        <v>56</v>
      </c>
      <c r="E162" s="88">
        <v>113</v>
      </c>
      <c r="F162" s="87" t="s">
        <v>65</v>
      </c>
      <c r="G162" s="88">
        <v>15</v>
      </c>
      <c r="H162" s="89">
        <v>7022</v>
      </c>
      <c r="I162" s="89">
        <v>8445</v>
      </c>
      <c r="J162" s="89">
        <v>5439</v>
      </c>
      <c r="K162" s="89">
        <v>393</v>
      </c>
      <c r="L162" s="89">
        <v>21299</v>
      </c>
      <c r="M162" s="90">
        <v>7022</v>
      </c>
      <c r="N162" s="90">
        <v>8445</v>
      </c>
      <c r="O162" s="90">
        <v>5439</v>
      </c>
      <c r="P162" s="90">
        <v>393</v>
      </c>
      <c r="Q162" s="91">
        <v>21299</v>
      </c>
      <c r="R162" s="92">
        <v>539</v>
      </c>
      <c r="S162" s="92">
        <v>716</v>
      </c>
      <c r="T162" s="92">
        <v>1074</v>
      </c>
      <c r="U162" s="92">
        <v>1074</v>
      </c>
      <c r="V162" s="92">
        <v>3784858</v>
      </c>
      <c r="W162" s="92">
        <v>6046620</v>
      </c>
      <c r="X162" s="92">
        <v>5841486</v>
      </c>
      <c r="Y162" s="92">
        <v>422082</v>
      </c>
      <c r="Z162" s="92">
        <v>16095046</v>
      </c>
      <c r="AA162" s="93">
        <v>1</v>
      </c>
      <c r="AB162" s="93" t="s">
        <v>188</v>
      </c>
      <c r="AC162" s="94">
        <v>2088</v>
      </c>
      <c r="AD162" s="95" t="s">
        <v>137</v>
      </c>
      <c r="AE162" s="92">
        <v>421.6</v>
      </c>
      <c r="AF162" s="92">
        <v>562.4</v>
      </c>
      <c r="AG162" s="92">
        <v>841.6</v>
      </c>
      <c r="AH162" s="92">
        <v>841.6</v>
      </c>
      <c r="AI162" s="92">
        <v>421.6</v>
      </c>
      <c r="AJ162" s="92">
        <v>562.4</v>
      </c>
      <c r="AK162" s="92">
        <v>841.6</v>
      </c>
      <c r="AL162" s="92">
        <v>841.6</v>
      </c>
      <c r="AM162" s="92">
        <v>2960475.2</v>
      </c>
      <c r="AN162" s="92">
        <v>4749468</v>
      </c>
      <c r="AO162" s="92">
        <v>4577462.4000000004</v>
      </c>
      <c r="AP162" s="92">
        <v>330748.79999999999</v>
      </c>
      <c r="AQ162" s="92">
        <v>12618154.400000002</v>
      </c>
      <c r="AR162" s="96">
        <v>3476891.5999999978</v>
      </c>
      <c r="AS162" s="97">
        <v>0.2160224705167042</v>
      </c>
    </row>
    <row r="163" spans="1:45" x14ac:dyDescent="0.2">
      <c r="A163" s="85">
        <v>151</v>
      </c>
      <c r="B163" s="86" t="s">
        <v>489</v>
      </c>
      <c r="C163" s="86" t="s">
        <v>490</v>
      </c>
      <c r="D163" s="87" t="s">
        <v>61</v>
      </c>
      <c r="E163" s="88">
        <v>41</v>
      </c>
      <c r="F163" s="87" t="s">
        <v>115</v>
      </c>
      <c r="G163" s="88">
        <v>1</v>
      </c>
      <c r="H163" s="89">
        <v>7567</v>
      </c>
      <c r="I163" s="89">
        <v>8915</v>
      </c>
      <c r="J163" s="89">
        <v>4821</v>
      </c>
      <c r="K163" s="89">
        <v>273</v>
      </c>
      <c r="L163" s="89">
        <v>21576</v>
      </c>
      <c r="M163" s="90">
        <v>7567</v>
      </c>
      <c r="N163" s="90">
        <v>8915</v>
      </c>
      <c r="O163" s="90">
        <v>4821</v>
      </c>
      <c r="P163" s="90">
        <v>273</v>
      </c>
      <c r="Q163" s="91">
        <v>21576</v>
      </c>
      <c r="R163" s="92">
        <v>871</v>
      </c>
      <c r="S163" s="92">
        <v>871</v>
      </c>
      <c r="T163" s="92">
        <v>871</v>
      </c>
      <c r="U163" s="92">
        <v>871</v>
      </c>
      <c r="V163" s="92">
        <v>6590857</v>
      </c>
      <c r="W163" s="92">
        <v>7764965</v>
      </c>
      <c r="X163" s="92">
        <v>4199091</v>
      </c>
      <c r="Y163" s="92">
        <v>237783</v>
      </c>
      <c r="Z163" s="92">
        <v>18792696</v>
      </c>
      <c r="AA163" s="93">
        <v>1</v>
      </c>
      <c r="AB163" s="93" t="s">
        <v>188</v>
      </c>
      <c r="AC163" s="94">
        <v>2038</v>
      </c>
      <c r="AD163" s="95" t="s">
        <v>143</v>
      </c>
      <c r="AE163" s="92">
        <v>818.74</v>
      </c>
      <c r="AF163" s="92">
        <v>818.74</v>
      </c>
      <c r="AG163" s="92">
        <v>818.74</v>
      </c>
      <c r="AH163" s="92">
        <v>818.74</v>
      </c>
      <c r="AI163" s="92">
        <v>818.74</v>
      </c>
      <c r="AJ163" s="92">
        <v>818.74</v>
      </c>
      <c r="AK163" s="92">
        <v>818.74</v>
      </c>
      <c r="AL163" s="92">
        <v>818.74</v>
      </c>
      <c r="AM163" s="92">
        <v>6195405.5800000001</v>
      </c>
      <c r="AN163" s="92">
        <v>7299067.0999999996</v>
      </c>
      <c r="AO163" s="92">
        <v>3947145.54</v>
      </c>
      <c r="AP163" s="92">
        <v>223516.02</v>
      </c>
      <c r="AQ163" s="92">
        <v>17665134.239999998</v>
      </c>
      <c r="AR163" s="96">
        <v>1127561.7600000016</v>
      </c>
      <c r="AS163" s="97">
        <v>6.0000000000000088E-2</v>
      </c>
    </row>
    <row r="164" spans="1:45" x14ac:dyDescent="0.2">
      <c r="A164" s="85">
        <v>152</v>
      </c>
      <c r="B164" s="86" t="s">
        <v>491</v>
      </c>
      <c r="C164" s="86" t="s">
        <v>492</v>
      </c>
      <c r="D164" s="87" t="s">
        <v>61</v>
      </c>
      <c r="E164" s="88">
        <v>41</v>
      </c>
      <c r="F164" s="87" t="s">
        <v>115</v>
      </c>
      <c r="G164" s="88">
        <v>2</v>
      </c>
      <c r="H164" s="89">
        <v>7739</v>
      </c>
      <c r="I164" s="89">
        <v>9116</v>
      </c>
      <c r="J164" s="89">
        <v>4930</v>
      </c>
      <c r="K164" s="89">
        <v>279</v>
      </c>
      <c r="L164" s="89">
        <v>22064</v>
      </c>
      <c r="M164" s="90">
        <v>7739</v>
      </c>
      <c r="N164" s="90">
        <v>9116</v>
      </c>
      <c r="O164" s="90">
        <v>4930</v>
      </c>
      <c r="P164" s="90">
        <v>279</v>
      </c>
      <c r="Q164" s="91">
        <v>22064</v>
      </c>
      <c r="R164" s="92">
        <v>871</v>
      </c>
      <c r="S164" s="92">
        <v>871</v>
      </c>
      <c r="T164" s="92">
        <v>871</v>
      </c>
      <c r="U164" s="92">
        <v>871</v>
      </c>
      <c r="V164" s="92">
        <v>6740669</v>
      </c>
      <c r="W164" s="92">
        <v>7940036</v>
      </c>
      <c r="X164" s="92">
        <v>4294030</v>
      </c>
      <c r="Y164" s="92">
        <v>243009</v>
      </c>
      <c r="Z164" s="92">
        <v>19217744</v>
      </c>
      <c r="AA164" s="93">
        <v>1</v>
      </c>
      <c r="AB164" s="93" t="s">
        <v>188</v>
      </c>
      <c r="AC164" s="94">
        <v>2038</v>
      </c>
      <c r="AD164" s="95" t="s">
        <v>143</v>
      </c>
      <c r="AE164" s="92">
        <v>818.74</v>
      </c>
      <c r="AF164" s="92">
        <v>818.74</v>
      </c>
      <c r="AG164" s="92">
        <v>818.74</v>
      </c>
      <c r="AH164" s="92">
        <v>818.74</v>
      </c>
      <c r="AI164" s="92">
        <v>818.74</v>
      </c>
      <c r="AJ164" s="92">
        <v>818.74</v>
      </c>
      <c r="AK164" s="92">
        <v>818.74</v>
      </c>
      <c r="AL164" s="92">
        <v>818.74</v>
      </c>
      <c r="AM164" s="92">
        <v>6336228.8600000003</v>
      </c>
      <c r="AN164" s="92">
        <v>7463633.8399999999</v>
      </c>
      <c r="AO164" s="92">
        <v>4036388.2</v>
      </c>
      <c r="AP164" s="92">
        <v>228428.46</v>
      </c>
      <c r="AQ164" s="92">
        <v>18064679.359999999</v>
      </c>
      <c r="AR164" s="96">
        <v>1153064.6400000006</v>
      </c>
      <c r="AS164" s="97">
        <v>6.0000000000000032E-2</v>
      </c>
    </row>
    <row r="165" spans="1:45" x14ac:dyDescent="0.2">
      <c r="A165" s="85">
        <v>153</v>
      </c>
      <c r="B165" s="86" t="s">
        <v>493</v>
      </c>
      <c r="C165" s="86" t="s">
        <v>494</v>
      </c>
      <c r="D165" s="87" t="s">
        <v>61</v>
      </c>
      <c r="E165" s="88">
        <v>41</v>
      </c>
      <c r="F165" s="87" t="s">
        <v>115</v>
      </c>
      <c r="G165" s="88">
        <v>3</v>
      </c>
      <c r="H165" s="89">
        <v>7692</v>
      </c>
      <c r="I165" s="89">
        <v>9062</v>
      </c>
      <c r="J165" s="89">
        <v>4900</v>
      </c>
      <c r="K165" s="89">
        <v>277</v>
      </c>
      <c r="L165" s="89">
        <v>21931</v>
      </c>
      <c r="M165" s="90">
        <v>7692</v>
      </c>
      <c r="N165" s="90">
        <v>9062</v>
      </c>
      <c r="O165" s="90">
        <v>4900</v>
      </c>
      <c r="P165" s="90">
        <v>277</v>
      </c>
      <c r="Q165" s="91">
        <v>21931</v>
      </c>
      <c r="R165" s="92">
        <v>871</v>
      </c>
      <c r="S165" s="92">
        <v>871</v>
      </c>
      <c r="T165" s="92">
        <v>871</v>
      </c>
      <c r="U165" s="92">
        <v>871</v>
      </c>
      <c r="V165" s="92">
        <v>6699732</v>
      </c>
      <c r="W165" s="92">
        <v>7893002</v>
      </c>
      <c r="X165" s="92">
        <v>4267900</v>
      </c>
      <c r="Y165" s="92">
        <v>241267</v>
      </c>
      <c r="Z165" s="92">
        <v>19101901</v>
      </c>
      <c r="AA165" s="93">
        <v>1</v>
      </c>
      <c r="AB165" s="93" t="s">
        <v>188</v>
      </c>
      <c r="AC165" s="94">
        <v>2038</v>
      </c>
      <c r="AD165" s="95" t="s">
        <v>143</v>
      </c>
      <c r="AE165" s="92">
        <v>818.74</v>
      </c>
      <c r="AF165" s="92">
        <v>818.74</v>
      </c>
      <c r="AG165" s="92">
        <v>818.74</v>
      </c>
      <c r="AH165" s="92">
        <v>818.74</v>
      </c>
      <c r="AI165" s="92">
        <v>818.74</v>
      </c>
      <c r="AJ165" s="92">
        <v>818.74</v>
      </c>
      <c r="AK165" s="92">
        <v>818.74</v>
      </c>
      <c r="AL165" s="92">
        <v>818.74</v>
      </c>
      <c r="AM165" s="92">
        <v>6297748.0800000001</v>
      </c>
      <c r="AN165" s="92">
        <v>7419421.8799999999</v>
      </c>
      <c r="AO165" s="92">
        <v>4011826</v>
      </c>
      <c r="AP165" s="92">
        <v>226790.98</v>
      </c>
      <c r="AQ165" s="92">
        <v>17955786.940000001</v>
      </c>
      <c r="AR165" s="96">
        <v>1146114.0599999987</v>
      </c>
      <c r="AS165" s="97">
        <v>5.9999999999999928E-2</v>
      </c>
    </row>
    <row r="166" spans="1:45" x14ac:dyDescent="0.2">
      <c r="A166" s="85">
        <v>154</v>
      </c>
      <c r="B166" s="86" t="s">
        <v>495</v>
      </c>
      <c r="C166" s="86" t="s">
        <v>496</v>
      </c>
      <c r="D166" s="87" t="s">
        <v>61</v>
      </c>
      <c r="E166" s="88">
        <v>41</v>
      </c>
      <c r="F166" s="87" t="s">
        <v>115</v>
      </c>
      <c r="G166" s="88">
        <v>4</v>
      </c>
      <c r="H166" s="89">
        <v>8195</v>
      </c>
      <c r="I166" s="89">
        <v>9654</v>
      </c>
      <c r="J166" s="89">
        <v>5220</v>
      </c>
      <c r="K166" s="89">
        <v>296</v>
      </c>
      <c r="L166" s="89">
        <v>23365</v>
      </c>
      <c r="M166" s="90">
        <v>8195</v>
      </c>
      <c r="N166" s="90">
        <v>9654</v>
      </c>
      <c r="O166" s="90">
        <v>5220</v>
      </c>
      <c r="P166" s="90">
        <v>296</v>
      </c>
      <c r="Q166" s="91">
        <v>23365</v>
      </c>
      <c r="R166" s="92">
        <v>871</v>
      </c>
      <c r="S166" s="92">
        <v>871</v>
      </c>
      <c r="T166" s="92">
        <v>871</v>
      </c>
      <c r="U166" s="92">
        <v>871</v>
      </c>
      <c r="V166" s="92">
        <v>7137845</v>
      </c>
      <c r="W166" s="92">
        <v>8408634</v>
      </c>
      <c r="X166" s="92">
        <v>4546620</v>
      </c>
      <c r="Y166" s="92">
        <v>257816</v>
      </c>
      <c r="Z166" s="92">
        <v>20350915</v>
      </c>
      <c r="AA166" s="93">
        <v>1</v>
      </c>
      <c r="AB166" s="93" t="s">
        <v>188</v>
      </c>
      <c r="AC166" s="94">
        <v>2038</v>
      </c>
      <c r="AD166" s="95" t="s">
        <v>143</v>
      </c>
      <c r="AE166" s="92">
        <v>818.74</v>
      </c>
      <c r="AF166" s="92">
        <v>818.74</v>
      </c>
      <c r="AG166" s="92">
        <v>818.74</v>
      </c>
      <c r="AH166" s="92">
        <v>818.74</v>
      </c>
      <c r="AI166" s="92">
        <v>818.74</v>
      </c>
      <c r="AJ166" s="92">
        <v>818.74</v>
      </c>
      <c r="AK166" s="92">
        <v>818.74</v>
      </c>
      <c r="AL166" s="92">
        <v>818.74</v>
      </c>
      <c r="AM166" s="92">
        <v>6709574.2999999998</v>
      </c>
      <c r="AN166" s="92">
        <v>7904115.96</v>
      </c>
      <c r="AO166" s="92">
        <v>4273822.8</v>
      </c>
      <c r="AP166" s="92">
        <v>242347.04</v>
      </c>
      <c r="AQ166" s="92">
        <v>19129860.099999998</v>
      </c>
      <c r="AR166" s="96">
        <v>1221054.9000000022</v>
      </c>
      <c r="AS166" s="97">
        <v>6.0000000000000109E-2</v>
      </c>
    </row>
    <row r="167" spans="1:45" x14ac:dyDescent="0.2">
      <c r="A167" s="85">
        <v>155</v>
      </c>
      <c r="B167" s="86" t="s">
        <v>497</v>
      </c>
      <c r="C167" s="86" t="s">
        <v>498</v>
      </c>
      <c r="D167" s="87" t="s">
        <v>61</v>
      </c>
      <c r="E167" s="88">
        <v>41</v>
      </c>
      <c r="F167" s="87" t="s">
        <v>115</v>
      </c>
      <c r="G167" s="88">
        <v>5</v>
      </c>
      <c r="H167" s="89">
        <v>7618</v>
      </c>
      <c r="I167" s="89">
        <v>8975</v>
      </c>
      <c r="J167" s="89">
        <v>4853</v>
      </c>
      <c r="K167" s="89">
        <v>275</v>
      </c>
      <c r="L167" s="89">
        <v>21721</v>
      </c>
      <c r="M167" s="90">
        <v>7618</v>
      </c>
      <c r="N167" s="90">
        <v>8975</v>
      </c>
      <c r="O167" s="90">
        <v>4853</v>
      </c>
      <c r="P167" s="90">
        <v>275</v>
      </c>
      <c r="Q167" s="91">
        <v>21721</v>
      </c>
      <c r="R167" s="92">
        <v>871</v>
      </c>
      <c r="S167" s="92">
        <v>871</v>
      </c>
      <c r="T167" s="92">
        <v>871</v>
      </c>
      <c r="U167" s="92">
        <v>871</v>
      </c>
      <c r="V167" s="92">
        <v>6635278</v>
      </c>
      <c r="W167" s="92">
        <v>7817225</v>
      </c>
      <c r="X167" s="92">
        <v>4226963</v>
      </c>
      <c r="Y167" s="92">
        <v>239525</v>
      </c>
      <c r="Z167" s="92">
        <v>18918991</v>
      </c>
      <c r="AA167" s="93">
        <v>1</v>
      </c>
      <c r="AB167" s="93" t="s">
        <v>188</v>
      </c>
      <c r="AC167" s="94">
        <v>2038</v>
      </c>
      <c r="AD167" s="95" t="s">
        <v>143</v>
      </c>
      <c r="AE167" s="92">
        <v>818.74</v>
      </c>
      <c r="AF167" s="92">
        <v>818.74</v>
      </c>
      <c r="AG167" s="92">
        <v>818.74</v>
      </c>
      <c r="AH167" s="92">
        <v>818.74</v>
      </c>
      <c r="AI167" s="92">
        <v>818.74</v>
      </c>
      <c r="AJ167" s="92">
        <v>818.74</v>
      </c>
      <c r="AK167" s="92">
        <v>818.74</v>
      </c>
      <c r="AL167" s="92">
        <v>818.74</v>
      </c>
      <c r="AM167" s="92">
        <v>6237161.3200000003</v>
      </c>
      <c r="AN167" s="92">
        <v>7348191.5</v>
      </c>
      <c r="AO167" s="92">
        <v>3973345.22</v>
      </c>
      <c r="AP167" s="92">
        <v>225153.5</v>
      </c>
      <c r="AQ167" s="92">
        <v>17783851.539999999</v>
      </c>
      <c r="AR167" s="96">
        <v>1135139.4600000009</v>
      </c>
      <c r="AS167" s="97">
        <v>6.0000000000000046E-2</v>
      </c>
    </row>
    <row r="168" spans="1:45" x14ac:dyDescent="0.2">
      <c r="A168" s="85">
        <v>156</v>
      </c>
      <c r="B168" s="86" t="s">
        <v>499</v>
      </c>
      <c r="C168" s="86" t="s">
        <v>500</v>
      </c>
      <c r="D168" s="87" t="s">
        <v>61</v>
      </c>
      <c r="E168" s="88">
        <v>41</v>
      </c>
      <c r="F168" s="87" t="s">
        <v>115</v>
      </c>
      <c r="G168" s="88">
        <v>6</v>
      </c>
      <c r="H168" s="89">
        <v>8247</v>
      </c>
      <c r="I168" s="89">
        <v>9716</v>
      </c>
      <c r="J168" s="89">
        <v>5252</v>
      </c>
      <c r="K168" s="89">
        <v>298</v>
      </c>
      <c r="L168" s="89">
        <v>23513</v>
      </c>
      <c r="M168" s="90">
        <v>8247</v>
      </c>
      <c r="N168" s="90">
        <v>9716</v>
      </c>
      <c r="O168" s="90">
        <v>5252</v>
      </c>
      <c r="P168" s="90">
        <v>298</v>
      </c>
      <c r="Q168" s="91">
        <v>23513</v>
      </c>
      <c r="R168" s="92">
        <v>871</v>
      </c>
      <c r="S168" s="92">
        <v>871</v>
      </c>
      <c r="T168" s="92">
        <v>871</v>
      </c>
      <c r="U168" s="92">
        <v>871</v>
      </c>
      <c r="V168" s="92">
        <v>7183137</v>
      </c>
      <c r="W168" s="92">
        <v>8462636</v>
      </c>
      <c r="X168" s="92">
        <v>4574492</v>
      </c>
      <c r="Y168" s="92">
        <v>259558</v>
      </c>
      <c r="Z168" s="92">
        <v>20479823</v>
      </c>
      <c r="AA168" s="93">
        <v>1</v>
      </c>
      <c r="AB168" s="93" t="s">
        <v>188</v>
      </c>
      <c r="AC168" s="94">
        <v>2038</v>
      </c>
      <c r="AD168" s="95" t="s">
        <v>143</v>
      </c>
      <c r="AE168" s="92">
        <v>818.74</v>
      </c>
      <c r="AF168" s="92">
        <v>818.74</v>
      </c>
      <c r="AG168" s="92">
        <v>818.74</v>
      </c>
      <c r="AH168" s="92">
        <v>818.74</v>
      </c>
      <c r="AI168" s="92">
        <v>818.74</v>
      </c>
      <c r="AJ168" s="92">
        <v>818.74</v>
      </c>
      <c r="AK168" s="92">
        <v>818.74</v>
      </c>
      <c r="AL168" s="92">
        <v>818.74</v>
      </c>
      <c r="AM168" s="92">
        <v>6752148.7800000003</v>
      </c>
      <c r="AN168" s="92">
        <v>7954877.8399999999</v>
      </c>
      <c r="AO168" s="92">
        <v>4300022.4800000004</v>
      </c>
      <c r="AP168" s="92">
        <v>243984.52</v>
      </c>
      <c r="AQ168" s="92">
        <v>19251033.620000001</v>
      </c>
      <c r="AR168" s="96">
        <v>1228789.379999999</v>
      </c>
      <c r="AS168" s="97">
        <v>5.9999999999999949E-2</v>
      </c>
    </row>
    <row r="169" spans="1:45" x14ac:dyDescent="0.2">
      <c r="A169" s="85">
        <v>157</v>
      </c>
      <c r="B169" s="86" t="s">
        <v>501</v>
      </c>
      <c r="C169" s="86" t="s">
        <v>502</v>
      </c>
      <c r="D169" s="87" t="s">
        <v>61</v>
      </c>
      <c r="E169" s="88">
        <v>41</v>
      </c>
      <c r="F169" s="87" t="s">
        <v>115</v>
      </c>
      <c r="G169" s="88">
        <v>7</v>
      </c>
      <c r="H169" s="89">
        <v>8421</v>
      </c>
      <c r="I169" s="89">
        <v>9921</v>
      </c>
      <c r="J169" s="89">
        <v>5364</v>
      </c>
      <c r="K169" s="89">
        <v>304</v>
      </c>
      <c r="L169" s="89">
        <v>24010</v>
      </c>
      <c r="M169" s="90">
        <v>8421</v>
      </c>
      <c r="N169" s="90">
        <v>9921</v>
      </c>
      <c r="O169" s="90">
        <v>5364</v>
      </c>
      <c r="P169" s="90">
        <v>304</v>
      </c>
      <c r="Q169" s="91">
        <v>24010</v>
      </c>
      <c r="R169" s="92">
        <v>871</v>
      </c>
      <c r="S169" s="92">
        <v>871</v>
      </c>
      <c r="T169" s="92">
        <v>871</v>
      </c>
      <c r="U169" s="92">
        <v>871</v>
      </c>
      <c r="V169" s="92">
        <v>7334691</v>
      </c>
      <c r="W169" s="92">
        <v>8641191</v>
      </c>
      <c r="X169" s="92">
        <v>4672044</v>
      </c>
      <c r="Y169" s="92">
        <v>264784</v>
      </c>
      <c r="Z169" s="92">
        <v>20912710</v>
      </c>
      <c r="AA169" s="93">
        <v>1</v>
      </c>
      <c r="AB169" s="93" t="s">
        <v>188</v>
      </c>
      <c r="AC169" s="94">
        <v>2038</v>
      </c>
      <c r="AD169" s="95" t="s">
        <v>143</v>
      </c>
      <c r="AE169" s="92">
        <v>818.74</v>
      </c>
      <c r="AF169" s="92">
        <v>818.74</v>
      </c>
      <c r="AG169" s="92">
        <v>818.74</v>
      </c>
      <c r="AH169" s="92">
        <v>818.74</v>
      </c>
      <c r="AI169" s="92">
        <v>818.74</v>
      </c>
      <c r="AJ169" s="92">
        <v>818.74</v>
      </c>
      <c r="AK169" s="92">
        <v>818.74</v>
      </c>
      <c r="AL169" s="92">
        <v>818.74</v>
      </c>
      <c r="AM169" s="92">
        <v>6894609.54</v>
      </c>
      <c r="AN169" s="92">
        <v>8122719.54</v>
      </c>
      <c r="AO169" s="92">
        <v>4391721.3600000003</v>
      </c>
      <c r="AP169" s="92">
        <v>248896.96</v>
      </c>
      <c r="AQ169" s="92">
        <v>19657947.400000002</v>
      </c>
      <c r="AR169" s="96">
        <v>1254762.5999999978</v>
      </c>
      <c r="AS169" s="97">
        <v>5.9999999999999894E-2</v>
      </c>
    </row>
    <row r="170" spans="1:45" x14ac:dyDescent="0.2">
      <c r="A170" s="85">
        <v>158</v>
      </c>
      <c r="B170" s="86" t="s">
        <v>503</v>
      </c>
      <c r="C170" s="86" t="s">
        <v>504</v>
      </c>
      <c r="D170" s="87" t="s">
        <v>61</v>
      </c>
      <c r="E170" s="88">
        <v>41</v>
      </c>
      <c r="F170" s="87" t="s">
        <v>115</v>
      </c>
      <c r="G170" s="88">
        <v>8</v>
      </c>
      <c r="H170" s="89">
        <v>8127</v>
      </c>
      <c r="I170" s="89">
        <v>9577</v>
      </c>
      <c r="J170" s="89">
        <v>5178</v>
      </c>
      <c r="K170" s="89">
        <v>293</v>
      </c>
      <c r="L170" s="89">
        <v>23175</v>
      </c>
      <c r="M170" s="90">
        <v>8127</v>
      </c>
      <c r="N170" s="90">
        <v>9577</v>
      </c>
      <c r="O170" s="90">
        <v>5178</v>
      </c>
      <c r="P170" s="90">
        <v>293</v>
      </c>
      <c r="Q170" s="91">
        <v>23175</v>
      </c>
      <c r="R170" s="92">
        <v>871</v>
      </c>
      <c r="S170" s="92">
        <v>871</v>
      </c>
      <c r="T170" s="92">
        <v>871</v>
      </c>
      <c r="U170" s="92">
        <v>871</v>
      </c>
      <c r="V170" s="92">
        <v>7078617</v>
      </c>
      <c r="W170" s="92">
        <v>8341567</v>
      </c>
      <c r="X170" s="92">
        <v>4510038</v>
      </c>
      <c r="Y170" s="92">
        <v>255203</v>
      </c>
      <c r="Z170" s="92">
        <v>20185425</v>
      </c>
      <c r="AA170" s="93">
        <v>1</v>
      </c>
      <c r="AB170" s="93" t="s">
        <v>188</v>
      </c>
      <c r="AC170" s="94">
        <v>2038</v>
      </c>
      <c r="AD170" s="95" t="s">
        <v>143</v>
      </c>
      <c r="AE170" s="92">
        <v>818.74</v>
      </c>
      <c r="AF170" s="92">
        <v>818.74</v>
      </c>
      <c r="AG170" s="92">
        <v>818.74</v>
      </c>
      <c r="AH170" s="92">
        <v>818.74</v>
      </c>
      <c r="AI170" s="92">
        <v>818.74</v>
      </c>
      <c r="AJ170" s="92">
        <v>818.74</v>
      </c>
      <c r="AK170" s="92">
        <v>818.74</v>
      </c>
      <c r="AL170" s="92">
        <v>818.74</v>
      </c>
      <c r="AM170" s="92">
        <v>6653899.9800000004</v>
      </c>
      <c r="AN170" s="92">
        <v>7841072.9800000004</v>
      </c>
      <c r="AO170" s="92">
        <v>4239435.72</v>
      </c>
      <c r="AP170" s="92">
        <v>239890.82</v>
      </c>
      <c r="AQ170" s="92">
        <v>18974299.5</v>
      </c>
      <c r="AR170" s="96">
        <v>1211125.5</v>
      </c>
      <c r="AS170" s="97">
        <v>0.06</v>
      </c>
    </row>
    <row r="171" spans="1:45" x14ac:dyDescent="0.2">
      <c r="A171" s="85">
        <v>159</v>
      </c>
      <c r="B171" s="86" t="s">
        <v>505</v>
      </c>
      <c r="C171" s="86" t="s">
        <v>506</v>
      </c>
      <c r="D171" s="87" t="s">
        <v>61</v>
      </c>
      <c r="E171" s="88">
        <v>41</v>
      </c>
      <c r="F171" s="87" t="s">
        <v>115</v>
      </c>
      <c r="G171" s="88">
        <v>9</v>
      </c>
      <c r="H171" s="89">
        <v>8214</v>
      </c>
      <c r="I171" s="89">
        <v>9677</v>
      </c>
      <c r="J171" s="89">
        <v>5232</v>
      </c>
      <c r="K171" s="89">
        <v>296</v>
      </c>
      <c r="L171" s="89">
        <v>23419</v>
      </c>
      <c r="M171" s="90">
        <v>8214</v>
      </c>
      <c r="N171" s="90">
        <v>9677</v>
      </c>
      <c r="O171" s="90">
        <v>5232</v>
      </c>
      <c r="P171" s="90">
        <v>296</v>
      </c>
      <c r="Q171" s="91">
        <v>23419</v>
      </c>
      <c r="R171" s="92">
        <v>871</v>
      </c>
      <c r="S171" s="92">
        <v>871</v>
      </c>
      <c r="T171" s="92">
        <v>871</v>
      </c>
      <c r="U171" s="92">
        <v>871</v>
      </c>
      <c r="V171" s="92">
        <v>7154394</v>
      </c>
      <c r="W171" s="92">
        <v>8428667</v>
      </c>
      <c r="X171" s="92">
        <v>4557072</v>
      </c>
      <c r="Y171" s="92">
        <v>257816</v>
      </c>
      <c r="Z171" s="92">
        <v>20397949</v>
      </c>
      <c r="AA171" s="93">
        <v>1</v>
      </c>
      <c r="AB171" s="93" t="s">
        <v>188</v>
      </c>
      <c r="AC171" s="94">
        <v>2038</v>
      </c>
      <c r="AD171" s="95" t="s">
        <v>143</v>
      </c>
      <c r="AE171" s="92">
        <v>818.74</v>
      </c>
      <c r="AF171" s="92">
        <v>818.74</v>
      </c>
      <c r="AG171" s="92">
        <v>818.74</v>
      </c>
      <c r="AH171" s="92">
        <v>818.74</v>
      </c>
      <c r="AI171" s="92">
        <v>818.74</v>
      </c>
      <c r="AJ171" s="92">
        <v>818.74</v>
      </c>
      <c r="AK171" s="92">
        <v>818.74</v>
      </c>
      <c r="AL171" s="92">
        <v>818.74</v>
      </c>
      <c r="AM171" s="92">
        <v>6725130.3600000003</v>
      </c>
      <c r="AN171" s="92">
        <v>7922946.9800000004</v>
      </c>
      <c r="AO171" s="92">
        <v>4283647.68</v>
      </c>
      <c r="AP171" s="92">
        <v>242347.04</v>
      </c>
      <c r="AQ171" s="92">
        <v>19174072.059999999</v>
      </c>
      <c r="AR171" s="96">
        <v>1223876.9400000013</v>
      </c>
      <c r="AS171" s="97">
        <v>6.0000000000000067E-2</v>
      </c>
    </row>
    <row r="172" spans="1:45" x14ac:dyDescent="0.2">
      <c r="A172" s="85">
        <v>160</v>
      </c>
      <c r="B172" s="86" t="s">
        <v>507</v>
      </c>
      <c r="C172" s="86" t="s">
        <v>508</v>
      </c>
      <c r="D172" s="87" t="s">
        <v>61</v>
      </c>
      <c r="E172" s="88">
        <v>41</v>
      </c>
      <c r="F172" s="87" t="s">
        <v>115</v>
      </c>
      <c r="G172" s="88">
        <v>10</v>
      </c>
      <c r="H172" s="89">
        <v>8225</v>
      </c>
      <c r="I172" s="89">
        <v>9692</v>
      </c>
      <c r="J172" s="89">
        <v>5240</v>
      </c>
      <c r="K172" s="89">
        <v>297</v>
      </c>
      <c r="L172" s="89">
        <v>23454</v>
      </c>
      <c r="M172" s="90">
        <v>8225</v>
      </c>
      <c r="N172" s="90">
        <v>9692</v>
      </c>
      <c r="O172" s="90">
        <v>5240</v>
      </c>
      <c r="P172" s="90">
        <v>297</v>
      </c>
      <c r="Q172" s="91">
        <v>23454</v>
      </c>
      <c r="R172" s="92">
        <v>871</v>
      </c>
      <c r="S172" s="92">
        <v>871</v>
      </c>
      <c r="T172" s="92">
        <v>871</v>
      </c>
      <c r="U172" s="92">
        <v>871</v>
      </c>
      <c r="V172" s="92">
        <v>7163975</v>
      </c>
      <c r="W172" s="92">
        <v>8441732</v>
      </c>
      <c r="X172" s="92">
        <v>4564040</v>
      </c>
      <c r="Y172" s="92">
        <v>258687</v>
      </c>
      <c r="Z172" s="92">
        <v>20428434</v>
      </c>
      <c r="AA172" s="93">
        <v>1</v>
      </c>
      <c r="AB172" s="93" t="s">
        <v>188</v>
      </c>
      <c r="AC172" s="94">
        <v>2038</v>
      </c>
      <c r="AD172" s="95" t="s">
        <v>143</v>
      </c>
      <c r="AE172" s="92">
        <v>818.74</v>
      </c>
      <c r="AF172" s="92">
        <v>818.74</v>
      </c>
      <c r="AG172" s="92">
        <v>818.74</v>
      </c>
      <c r="AH172" s="92">
        <v>818.74</v>
      </c>
      <c r="AI172" s="92">
        <v>818.74</v>
      </c>
      <c r="AJ172" s="92">
        <v>818.74</v>
      </c>
      <c r="AK172" s="92">
        <v>818.74</v>
      </c>
      <c r="AL172" s="92">
        <v>818.74</v>
      </c>
      <c r="AM172" s="92">
        <v>6734136.5</v>
      </c>
      <c r="AN172" s="92">
        <v>7935228.0800000001</v>
      </c>
      <c r="AO172" s="92">
        <v>4290197.5999999996</v>
      </c>
      <c r="AP172" s="92">
        <v>243165.78</v>
      </c>
      <c r="AQ172" s="92">
        <v>19202727.960000001</v>
      </c>
      <c r="AR172" s="96">
        <v>1225706.0399999991</v>
      </c>
      <c r="AS172" s="97">
        <v>5.9999999999999956E-2</v>
      </c>
    </row>
    <row r="173" spans="1:45" x14ac:dyDescent="0.2">
      <c r="A173" s="85">
        <v>161</v>
      </c>
      <c r="B173" s="86" t="s">
        <v>509</v>
      </c>
      <c r="C173" s="86" t="s">
        <v>510</v>
      </c>
      <c r="D173" s="87" t="s">
        <v>61</v>
      </c>
      <c r="E173" s="88">
        <v>41</v>
      </c>
      <c r="F173" s="87" t="s">
        <v>115</v>
      </c>
      <c r="G173" s="88">
        <v>11</v>
      </c>
      <c r="H173" s="89">
        <v>8101</v>
      </c>
      <c r="I173" s="89">
        <v>9544</v>
      </c>
      <c r="J173" s="89">
        <v>5161</v>
      </c>
      <c r="K173" s="89">
        <v>292</v>
      </c>
      <c r="L173" s="89">
        <v>23098</v>
      </c>
      <c r="M173" s="90">
        <v>8101</v>
      </c>
      <c r="N173" s="90">
        <v>9544</v>
      </c>
      <c r="O173" s="90">
        <v>5161</v>
      </c>
      <c r="P173" s="90">
        <v>292</v>
      </c>
      <c r="Q173" s="91">
        <v>23098</v>
      </c>
      <c r="R173" s="92">
        <v>871</v>
      </c>
      <c r="S173" s="92">
        <v>871</v>
      </c>
      <c r="T173" s="92">
        <v>871</v>
      </c>
      <c r="U173" s="92">
        <v>871</v>
      </c>
      <c r="V173" s="92">
        <v>7055971</v>
      </c>
      <c r="W173" s="92">
        <v>8312824</v>
      </c>
      <c r="X173" s="92">
        <v>4495231</v>
      </c>
      <c r="Y173" s="92">
        <v>254332</v>
      </c>
      <c r="Z173" s="92">
        <v>20118358</v>
      </c>
      <c r="AA173" s="93">
        <v>1</v>
      </c>
      <c r="AB173" s="93" t="s">
        <v>188</v>
      </c>
      <c r="AC173" s="94">
        <v>2038</v>
      </c>
      <c r="AD173" s="95" t="s">
        <v>143</v>
      </c>
      <c r="AE173" s="92">
        <v>800.01</v>
      </c>
      <c r="AF173" s="92">
        <v>800.01</v>
      </c>
      <c r="AG173" s="92">
        <v>800.01</v>
      </c>
      <c r="AH173" s="92">
        <v>800.01</v>
      </c>
      <c r="AI173" s="92">
        <v>800.01</v>
      </c>
      <c r="AJ173" s="92">
        <v>800.01</v>
      </c>
      <c r="AK173" s="92">
        <v>800.01</v>
      </c>
      <c r="AL173" s="92">
        <v>800.01</v>
      </c>
      <c r="AM173" s="92">
        <v>6480881.0099999998</v>
      </c>
      <c r="AN173" s="92">
        <v>7635295.4399999995</v>
      </c>
      <c r="AO173" s="92">
        <v>4128851.61</v>
      </c>
      <c r="AP173" s="92">
        <v>233602.91999999998</v>
      </c>
      <c r="AQ173" s="92">
        <v>18478630.98</v>
      </c>
      <c r="AR173" s="96">
        <v>1639727.0199999996</v>
      </c>
      <c r="AS173" s="97">
        <v>8.1504018369689984E-2</v>
      </c>
    </row>
    <row r="174" spans="1:45" x14ac:dyDescent="0.2">
      <c r="A174" s="85">
        <v>162</v>
      </c>
      <c r="B174" s="86" t="s">
        <v>511</v>
      </c>
      <c r="C174" s="86" t="s">
        <v>512</v>
      </c>
      <c r="D174" s="87" t="s">
        <v>61</v>
      </c>
      <c r="E174" s="88">
        <v>41</v>
      </c>
      <c r="F174" s="87" t="s">
        <v>115</v>
      </c>
      <c r="G174" s="88">
        <v>12</v>
      </c>
      <c r="H174" s="89">
        <v>7352</v>
      </c>
      <c r="I174" s="89">
        <v>8661</v>
      </c>
      <c r="J174" s="89">
        <v>4683</v>
      </c>
      <c r="K174" s="89">
        <v>265</v>
      </c>
      <c r="L174" s="89">
        <v>20961</v>
      </c>
      <c r="M174" s="90">
        <v>7352</v>
      </c>
      <c r="N174" s="90">
        <v>8661</v>
      </c>
      <c r="O174" s="90">
        <v>4683</v>
      </c>
      <c r="P174" s="90">
        <v>265</v>
      </c>
      <c r="Q174" s="91">
        <v>20961</v>
      </c>
      <c r="R174" s="92">
        <v>871</v>
      </c>
      <c r="S174" s="92">
        <v>871</v>
      </c>
      <c r="T174" s="92">
        <v>871</v>
      </c>
      <c r="U174" s="92">
        <v>871</v>
      </c>
      <c r="V174" s="92">
        <v>6403592</v>
      </c>
      <c r="W174" s="92">
        <v>7543731</v>
      </c>
      <c r="X174" s="92">
        <v>4078893</v>
      </c>
      <c r="Y174" s="92">
        <v>230815</v>
      </c>
      <c r="Z174" s="92">
        <v>18257031</v>
      </c>
      <c r="AA174" s="93">
        <v>1</v>
      </c>
      <c r="AB174" s="93" t="s">
        <v>188</v>
      </c>
      <c r="AC174" s="94">
        <v>2038</v>
      </c>
      <c r="AD174" s="95" t="s">
        <v>143</v>
      </c>
      <c r="AE174" s="92">
        <v>800.01</v>
      </c>
      <c r="AF174" s="92">
        <v>800.01</v>
      </c>
      <c r="AG174" s="92">
        <v>800.01</v>
      </c>
      <c r="AH174" s="92">
        <v>800.01</v>
      </c>
      <c r="AI174" s="92">
        <v>800.01</v>
      </c>
      <c r="AJ174" s="92">
        <v>800.01</v>
      </c>
      <c r="AK174" s="92">
        <v>800.01</v>
      </c>
      <c r="AL174" s="92">
        <v>800.01</v>
      </c>
      <c r="AM174" s="92">
        <v>5881673.5199999996</v>
      </c>
      <c r="AN174" s="92">
        <v>6928886.6100000003</v>
      </c>
      <c r="AO174" s="92">
        <v>3746446.83</v>
      </c>
      <c r="AP174" s="92">
        <v>212002.65</v>
      </c>
      <c r="AQ174" s="92">
        <v>16769009.609999999</v>
      </c>
      <c r="AR174" s="96">
        <v>1488021.3900000006</v>
      </c>
      <c r="AS174" s="97">
        <v>8.150401836969004E-2</v>
      </c>
    </row>
    <row r="175" spans="1:45" x14ac:dyDescent="0.2">
      <c r="A175" s="85">
        <v>163</v>
      </c>
      <c r="B175" s="86" t="s">
        <v>513</v>
      </c>
      <c r="C175" s="86" t="s">
        <v>514</v>
      </c>
      <c r="D175" s="87" t="s">
        <v>61</v>
      </c>
      <c r="E175" s="88">
        <v>41</v>
      </c>
      <c r="F175" s="87" t="s">
        <v>115</v>
      </c>
      <c r="G175" s="88">
        <v>13</v>
      </c>
      <c r="H175" s="89">
        <v>7805</v>
      </c>
      <c r="I175" s="89">
        <v>9197</v>
      </c>
      <c r="J175" s="89">
        <v>4972</v>
      </c>
      <c r="K175" s="89">
        <v>282</v>
      </c>
      <c r="L175" s="89">
        <v>22256</v>
      </c>
      <c r="M175" s="90">
        <v>7805</v>
      </c>
      <c r="N175" s="90">
        <v>9197</v>
      </c>
      <c r="O175" s="90">
        <v>4972</v>
      </c>
      <c r="P175" s="90">
        <v>282</v>
      </c>
      <c r="Q175" s="91">
        <v>22256</v>
      </c>
      <c r="R175" s="92">
        <v>871</v>
      </c>
      <c r="S175" s="92">
        <v>871</v>
      </c>
      <c r="T175" s="92">
        <v>871</v>
      </c>
      <c r="U175" s="92">
        <v>871</v>
      </c>
      <c r="V175" s="92">
        <v>6798155</v>
      </c>
      <c r="W175" s="92">
        <v>8010587</v>
      </c>
      <c r="X175" s="92">
        <v>4330612</v>
      </c>
      <c r="Y175" s="92">
        <v>245622</v>
      </c>
      <c r="Z175" s="92">
        <v>19384976</v>
      </c>
      <c r="AA175" s="93">
        <v>1</v>
      </c>
      <c r="AB175" s="93" t="s">
        <v>188</v>
      </c>
      <c r="AC175" s="94">
        <v>2038</v>
      </c>
      <c r="AD175" s="95" t="s">
        <v>143</v>
      </c>
      <c r="AE175" s="92">
        <v>800.01</v>
      </c>
      <c r="AF175" s="92">
        <v>800.01</v>
      </c>
      <c r="AG175" s="92">
        <v>800.01</v>
      </c>
      <c r="AH175" s="92">
        <v>800.01</v>
      </c>
      <c r="AI175" s="92">
        <v>800.01</v>
      </c>
      <c r="AJ175" s="92">
        <v>800.01</v>
      </c>
      <c r="AK175" s="92">
        <v>800.01</v>
      </c>
      <c r="AL175" s="92">
        <v>800.01</v>
      </c>
      <c r="AM175" s="92">
        <v>6244078.0499999998</v>
      </c>
      <c r="AN175" s="92">
        <v>7357691.9699999997</v>
      </c>
      <c r="AO175" s="92">
        <v>3977649.7199999997</v>
      </c>
      <c r="AP175" s="92">
        <v>225602.82</v>
      </c>
      <c r="AQ175" s="92">
        <v>17805022.559999999</v>
      </c>
      <c r="AR175" s="96">
        <v>1579953.4400000013</v>
      </c>
      <c r="AS175" s="97">
        <v>8.1504018369690082E-2</v>
      </c>
    </row>
    <row r="176" spans="1:45" x14ac:dyDescent="0.2">
      <c r="A176" s="85">
        <v>164</v>
      </c>
      <c r="B176" s="86" t="s">
        <v>515</v>
      </c>
      <c r="C176" s="86" t="s">
        <v>516</v>
      </c>
      <c r="D176" s="87" t="s">
        <v>61</v>
      </c>
      <c r="E176" s="88">
        <v>41</v>
      </c>
      <c r="F176" s="87" t="s">
        <v>115</v>
      </c>
      <c r="G176" s="88">
        <v>14</v>
      </c>
      <c r="H176" s="89">
        <v>7735</v>
      </c>
      <c r="I176" s="89">
        <v>9113</v>
      </c>
      <c r="J176" s="89">
        <v>4927</v>
      </c>
      <c r="K176" s="89">
        <v>279</v>
      </c>
      <c r="L176" s="89">
        <v>22054</v>
      </c>
      <c r="M176" s="90">
        <v>7735</v>
      </c>
      <c r="N176" s="90">
        <v>9113</v>
      </c>
      <c r="O176" s="90">
        <v>4927</v>
      </c>
      <c r="P176" s="90">
        <v>279</v>
      </c>
      <c r="Q176" s="91">
        <v>22054</v>
      </c>
      <c r="R176" s="92">
        <v>871</v>
      </c>
      <c r="S176" s="92">
        <v>871</v>
      </c>
      <c r="T176" s="92">
        <v>871</v>
      </c>
      <c r="U176" s="92">
        <v>871</v>
      </c>
      <c r="V176" s="92">
        <v>6737185</v>
      </c>
      <c r="W176" s="92">
        <v>7937423</v>
      </c>
      <c r="X176" s="92">
        <v>4291417</v>
      </c>
      <c r="Y176" s="92">
        <v>243009</v>
      </c>
      <c r="Z176" s="92">
        <v>19209034</v>
      </c>
      <c r="AA176" s="93">
        <v>1</v>
      </c>
      <c r="AB176" s="93" t="s">
        <v>188</v>
      </c>
      <c r="AC176" s="94">
        <v>2038</v>
      </c>
      <c r="AD176" s="95" t="s">
        <v>143</v>
      </c>
      <c r="AE176" s="92">
        <v>800.01</v>
      </c>
      <c r="AF176" s="92">
        <v>800.01</v>
      </c>
      <c r="AG176" s="92">
        <v>800.01</v>
      </c>
      <c r="AH176" s="92">
        <v>800.01</v>
      </c>
      <c r="AI176" s="92">
        <v>800.01</v>
      </c>
      <c r="AJ176" s="92">
        <v>800.01</v>
      </c>
      <c r="AK176" s="92">
        <v>800.01</v>
      </c>
      <c r="AL176" s="92">
        <v>800.01</v>
      </c>
      <c r="AM176" s="92">
        <v>6188077.3499999996</v>
      </c>
      <c r="AN176" s="92">
        <v>7290491.1299999999</v>
      </c>
      <c r="AO176" s="92">
        <v>3941649.27</v>
      </c>
      <c r="AP176" s="92">
        <v>223202.79</v>
      </c>
      <c r="AQ176" s="92">
        <v>17643420.539999999</v>
      </c>
      <c r="AR176" s="96">
        <v>1565613.4600000009</v>
      </c>
      <c r="AS176" s="97">
        <v>8.1504018369690054E-2</v>
      </c>
    </row>
    <row r="177" spans="1:45" x14ac:dyDescent="0.2">
      <c r="A177" s="85">
        <v>165</v>
      </c>
      <c r="B177" s="86" t="s">
        <v>517</v>
      </c>
      <c r="C177" s="86" t="s">
        <v>518</v>
      </c>
      <c r="D177" s="87" t="s">
        <v>61</v>
      </c>
      <c r="E177" s="88">
        <v>41</v>
      </c>
      <c r="F177" s="87" t="s">
        <v>115</v>
      </c>
      <c r="G177" s="88">
        <v>15</v>
      </c>
      <c r="H177" s="89">
        <v>7314</v>
      </c>
      <c r="I177" s="89">
        <v>8611</v>
      </c>
      <c r="J177" s="89">
        <v>4661</v>
      </c>
      <c r="K177" s="89">
        <v>265</v>
      </c>
      <c r="L177" s="89">
        <v>20851</v>
      </c>
      <c r="M177" s="90">
        <v>7314</v>
      </c>
      <c r="N177" s="90">
        <v>8611</v>
      </c>
      <c r="O177" s="90">
        <v>4661</v>
      </c>
      <c r="P177" s="90">
        <v>265</v>
      </c>
      <c r="Q177" s="91">
        <v>20851</v>
      </c>
      <c r="R177" s="92">
        <v>871</v>
      </c>
      <c r="S177" s="92">
        <v>871</v>
      </c>
      <c r="T177" s="92">
        <v>871</v>
      </c>
      <c r="U177" s="92">
        <v>871</v>
      </c>
      <c r="V177" s="92">
        <v>6370494</v>
      </c>
      <c r="W177" s="92">
        <v>7500181</v>
      </c>
      <c r="X177" s="92">
        <v>4059731</v>
      </c>
      <c r="Y177" s="92">
        <v>230815</v>
      </c>
      <c r="Z177" s="92">
        <v>18161221</v>
      </c>
      <c r="AA177" s="93">
        <v>1</v>
      </c>
      <c r="AB177" s="93" t="s">
        <v>188</v>
      </c>
      <c r="AC177" s="94">
        <v>2038</v>
      </c>
      <c r="AD177" s="95" t="s">
        <v>143</v>
      </c>
      <c r="AE177" s="92">
        <v>800.01</v>
      </c>
      <c r="AF177" s="92">
        <v>800.01</v>
      </c>
      <c r="AG177" s="92">
        <v>800.01</v>
      </c>
      <c r="AH177" s="92">
        <v>800.01</v>
      </c>
      <c r="AI177" s="92">
        <v>800.01</v>
      </c>
      <c r="AJ177" s="92">
        <v>800.01</v>
      </c>
      <c r="AK177" s="92">
        <v>800.01</v>
      </c>
      <c r="AL177" s="92">
        <v>800.01</v>
      </c>
      <c r="AM177" s="92">
        <v>5851273.1399999997</v>
      </c>
      <c r="AN177" s="92">
        <v>6888886.1100000003</v>
      </c>
      <c r="AO177" s="92">
        <v>3728846.61</v>
      </c>
      <c r="AP177" s="92">
        <v>212002.65</v>
      </c>
      <c r="AQ177" s="92">
        <v>16681008.51</v>
      </c>
      <c r="AR177" s="96">
        <v>1480212.4900000002</v>
      </c>
      <c r="AS177" s="97">
        <v>8.1504018369690026E-2</v>
      </c>
    </row>
    <row r="178" spans="1:45" x14ac:dyDescent="0.2">
      <c r="A178" s="85">
        <v>166</v>
      </c>
      <c r="B178" s="86" t="s">
        <v>519</v>
      </c>
      <c r="C178" s="86" t="s">
        <v>520</v>
      </c>
      <c r="D178" s="87" t="s">
        <v>61</v>
      </c>
      <c r="E178" s="88">
        <v>12</v>
      </c>
      <c r="F178" s="87" t="s">
        <v>66</v>
      </c>
      <c r="G178" s="88">
        <v>1</v>
      </c>
      <c r="H178" s="89">
        <v>6195</v>
      </c>
      <c r="I178" s="89">
        <v>7886</v>
      </c>
      <c r="J178" s="89">
        <v>3724</v>
      </c>
      <c r="K178" s="89">
        <v>405</v>
      </c>
      <c r="L178" s="89">
        <v>18210</v>
      </c>
      <c r="M178" s="90">
        <v>6195</v>
      </c>
      <c r="N178" s="90">
        <v>7886</v>
      </c>
      <c r="O178" s="90">
        <v>3724</v>
      </c>
      <c r="P178" s="90">
        <v>405</v>
      </c>
      <c r="Q178" s="91">
        <v>18210</v>
      </c>
      <c r="R178" s="92">
        <v>930</v>
      </c>
      <c r="S178" s="92">
        <v>930</v>
      </c>
      <c r="T178" s="92">
        <v>930</v>
      </c>
      <c r="U178" s="92">
        <v>930</v>
      </c>
      <c r="V178" s="92">
        <v>5761350</v>
      </c>
      <c r="W178" s="92">
        <v>7333980</v>
      </c>
      <c r="X178" s="92">
        <v>3463320</v>
      </c>
      <c r="Y178" s="92">
        <v>376650</v>
      </c>
      <c r="Z178" s="92">
        <v>16935300</v>
      </c>
      <c r="AA178" s="93">
        <v>1</v>
      </c>
      <c r="AB178" s="93" t="s">
        <v>188</v>
      </c>
      <c r="AC178" s="94">
        <v>2032</v>
      </c>
      <c r="AD178" s="95" t="s">
        <v>114</v>
      </c>
      <c r="AE178" s="92">
        <v>833.28</v>
      </c>
      <c r="AF178" s="92">
        <v>833.28</v>
      </c>
      <c r="AG178" s="92">
        <v>833.28</v>
      </c>
      <c r="AH178" s="92">
        <v>930</v>
      </c>
      <c r="AI178" s="92">
        <v>833.28</v>
      </c>
      <c r="AJ178" s="92">
        <v>833.28</v>
      </c>
      <c r="AK178" s="92">
        <v>833.28</v>
      </c>
      <c r="AL178" s="92">
        <v>930</v>
      </c>
      <c r="AM178" s="92">
        <v>5162169.5999999996</v>
      </c>
      <c r="AN178" s="92">
        <v>6571246.0800000001</v>
      </c>
      <c r="AO178" s="92">
        <v>3103134.7199999997</v>
      </c>
      <c r="AP178" s="92">
        <v>376650</v>
      </c>
      <c r="AQ178" s="92">
        <v>15213200.399999999</v>
      </c>
      <c r="AR178" s="96">
        <v>1722099.6000000015</v>
      </c>
      <c r="AS178" s="97">
        <v>0.10168698517298197</v>
      </c>
    </row>
    <row r="179" spans="1:45" x14ac:dyDescent="0.2">
      <c r="A179" s="85">
        <v>167</v>
      </c>
      <c r="B179" s="86" t="s">
        <v>521</v>
      </c>
      <c r="C179" s="86" t="s">
        <v>522</v>
      </c>
      <c r="D179" s="87" t="s">
        <v>61</v>
      </c>
      <c r="E179" s="88">
        <v>12</v>
      </c>
      <c r="F179" s="87" t="s">
        <v>66</v>
      </c>
      <c r="G179" s="88">
        <v>2</v>
      </c>
      <c r="H179" s="89">
        <v>6335</v>
      </c>
      <c r="I179" s="89">
        <v>8064</v>
      </c>
      <c r="J179" s="89">
        <v>3808</v>
      </c>
      <c r="K179" s="89">
        <v>414</v>
      </c>
      <c r="L179" s="89">
        <v>18621</v>
      </c>
      <c r="M179" s="90">
        <v>6335</v>
      </c>
      <c r="N179" s="90">
        <v>8064</v>
      </c>
      <c r="O179" s="90">
        <v>3808</v>
      </c>
      <c r="P179" s="90">
        <v>414</v>
      </c>
      <c r="Q179" s="91">
        <v>18621</v>
      </c>
      <c r="R179" s="92">
        <v>930</v>
      </c>
      <c r="S179" s="92">
        <v>930</v>
      </c>
      <c r="T179" s="92">
        <v>930</v>
      </c>
      <c r="U179" s="92">
        <v>930</v>
      </c>
      <c r="V179" s="92">
        <v>5891550</v>
      </c>
      <c r="W179" s="92">
        <v>7499520</v>
      </c>
      <c r="X179" s="92">
        <v>3541440</v>
      </c>
      <c r="Y179" s="92">
        <v>385020</v>
      </c>
      <c r="Z179" s="92">
        <v>17317530</v>
      </c>
      <c r="AA179" s="93">
        <v>1</v>
      </c>
      <c r="AB179" s="93" t="s">
        <v>188</v>
      </c>
      <c r="AC179" s="94">
        <v>2032</v>
      </c>
      <c r="AD179" s="95" t="s">
        <v>114</v>
      </c>
      <c r="AE179" s="92">
        <v>823.05</v>
      </c>
      <c r="AF179" s="92">
        <v>823.05</v>
      </c>
      <c r="AG179" s="92">
        <v>823.05</v>
      </c>
      <c r="AH179" s="92">
        <v>930</v>
      </c>
      <c r="AI179" s="92">
        <v>823.05</v>
      </c>
      <c r="AJ179" s="92">
        <v>823.05</v>
      </c>
      <c r="AK179" s="92">
        <v>823.05</v>
      </c>
      <c r="AL179" s="92">
        <v>930</v>
      </c>
      <c r="AM179" s="92">
        <v>5214021.75</v>
      </c>
      <c r="AN179" s="92">
        <v>6637075.1999999993</v>
      </c>
      <c r="AO179" s="92">
        <v>3134174.4</v>
      </c>
      <c r="AP179" s="92">
        <v>385020</v>
      </c>
      <c r="AQ179" s="92">
        <v>15370291.35</v>
      </c>
      <c r="AR179" s="96">
        <v>1947238.6500000004</v>
      </c>
      <c r="AS179" s="97">
        <v>0.11244320927984536</v>
      </c>
    </row>
    <row r="180" spans="1:45" x14ac:dyDescent="0.2">
      <c r="A180" s="85">
        <v>168</v>
      </c>
      <c r="B180" s="86" t="s">
        <v>523</v>
      </c>
      <c r="C180" s="86" t="s">
        <v>524</v>
      </c>
      <c r="D180" s="87" t="s">
        <v>61</v>
      </c>
      <c r="E180" s="88">
        <v>12</v>
      </c>
      <c r="F180" s="87" t="s">
        <v>66</v>
      </c>
      <c r="G180" s="88">
        <v>3</v>
      </c>
      <c r="H180" s="89">
        <v>6297</v>
      </c>
      <c r="I180" s="89">
        <v>8016</v>
      </c>
      <c r="J180" s="89">
        <v>3785</v>
      </c>
      <c r="K180" s="89">
        <v>411</v>
      </c>
      <c r="L180" s="89">
        <v>18509</v>
      </c>
      <c r="M180" s="90">
        <v>6297</v>
      </c>
      <c r="N180" s="90">
        <v>8016</v>
      </c>
      <c r="O180" s="90">
        <v>3785</v>
      </c>
      <c r="P180" s="90">
        <v>411</v>
      </c>
      <c r="Q180" s="91">
        <v>18509</v>
      </c>
      <c r="R180" s="92">
        <v>930</v>
      </c>
      <c r="S180" s="92">
        <v>930</v>
      </c>
      <c r="T180" s="92">
        <v>930</v>
      </c>
      <c r="U180" s="92">
        <v>930</v>
      </c>
      <c r="V180" s="92">
        <v>5856210</v>
      </c>
      <c r="W180" s="92">
        <v>7454880</v>
      </c>
      <c r="X180" s="92">
        <v>3520050</v>
      </c>
      <c r="Y180" s="92">
        <v>382230</v>
      </c>
      <c r="Z180" s="92">
        <v>17213370</v>
      </c>
      <c r="AA180" s="93">
        <v>1</v>
      </c>
      <c r="AB180" s="93" t="s">
        <v>188</v>
      </c>
      <c r="AC180" s="94">
        <v>2032</v>
      </c>
      <c r="AD180" s="95" t="s">
        <v>114</v>
      </c>
      <c r="AE180" s="92">
        <v>826.77</v>
      </c>
      <c r="AF180" s="92">
        <v>826.77</v>
      </c>
      <c r="AG180" s="92">
        <v>826.77</v>
      </c>
      <c r="AH180" s="92">
        <v>930</v>
      </c>
      <c r="AI180" s="92">
        <v>826.77</v>
      </c>
      <c r="AJ180" s="92">
        <v>826.77</v>
      </c>
      <c r="AK180" s="92">
        <v>826.77</v>
      </c>
      <c r="AL180" s="92">
        <v>930</v>
      </c>
      <c r="AM180" s="92">
        <v>5206170.6899999995</v>
      </c>
      <c r="AN180" s="92">
        <v>6627388.3200000003</v>
      </c>
      <c r="AO180" s="92">
        <v>3129324.4499999997</v>
      </c>
      <c r="AP180" s="92">
        <v>382230</v>
      </c>
      <c r="AQ180" s="92">
        <v>15345113.459999999</v>
      </c>
      <c r="AR180" s="96">
        <v>1868256.540000001</v>
      </c>
      <c r="AS180" s="97">
        <v>0.10853519909233351</v>
      </c>
    </row>
    <row r="181" spans="1:45" x14ac:dyDescent="0.2">
      <c r="A181" s="85">
        <v>169</v>
      </c>
      <c r="B181" s="86" t="s">
        <v>525</v>
      </c>
      <c r="C181" s="86" t="s">
        <v>526</v>
      </c>
      <c r="D181" s="87" t="s">
        <v>61</v>
      </c>
      <c r="E181" s="88">
        <v>12</v>
      </c>
      <c r="F181" s="87" t="s">
        <v>66</v>
      </c>
      <c r="G181" s="88">
        <v>4</v>
      </c>
      <c r="H181" s="89">
        <v>6710</v>
      </c>
      <c r="I181" s="89">
        <v>8541</v>
      </c>
      <c r="J181" s="89">
        <v>4033</v>
      </c>
      <c r="K181" s="89">
        <v>439</v>
      </c>
      <c r="L181" s="89">
        <v>19723</v>
      </c>
      <c r="M181" s="90">
        <v>6710</v>
      </c>
      <c r="N181" s="90">
        <v>8541</v>
      </c>
      <c r="O181" s="90">
        <v>4033</v>
      </c>
      <c r="P181" s="90">
        <v>439</v>
      </c>
      <c r="Q181" s="91">
        <v>19723</v>
      </c>
      <c r="R181" s="92">
        <v>930</v>
      </c>
      <c r="S181" s="92">
        <v>930</v>
      </c>
      <c r="T181" s="92">
        <v>930</v>
      </c>
      <c r="U181" s="92">
        <v>930</v>
      </c>
      <c r="V181" s="92">
        <v>6240300</v>
      </c>
      <c r="W181" s="92">
        <v>7943130</v>
      </c>
      <c r="X181" s="92">
        <v>3750690</v>
      </c>
      <c r="Y181" s="92">
        <v>408270</v>
      </c>
      <c r="Z181" s="92">
        <v>18342390</v>
      </c>
      <c r="AA181" s="93">
        <v>1</v>
      </c>
      <c r="AB181" s="93" t="s">
        <v>188</v>
      </c>
      <c r="AC181" s="94">
        <v>2032</v>
      </c>
      <c r="AD181" s="95" t="s">
        <v>114</v>
      </c>
      <c r="AE181" s="92">
        <v>831.42</v>
      </c>
      <c r="AF181" s="92">
        <v>831.42</v>
      </c>
      <c r="AG181" s="92">
        <v>831.42</v>
      </c>
      <c r="AH181" s="92">
        <v>930</v>
      </c>
      <c r="AI181" s="92">
        <v>831.42</v>
      </c>
      <c r="AJ181" s="92">
        <v>831.42</v>
      </c>
      <c r="AK181" s="92">
        <v>831.42</v>
      </c>
      <c r="AL181" s="92">
        <v>930</v>
      </c>
      <c r="AM181" s="92">
        <v>5578828.2000000002</v>
      </c>
      <c r="AN181" s="92">
        <v>7101158.2199999997</v>
      </c>
      <c r="AO181" s="92">
        <v>3353116.86</v>
      </c>
      <c r="AP181" s="92">
        <v>408270</v>
      </c>
      <c r="AQ181" s="92">
        <v>16441373.279999999</v>
      </c>
      <c r="AR181" s="96">
        <v>1901016.7200000007</v>
      </c>
      <c r="AS181" s="97">
        <v>0.10364062262333321</v>
      </c>
    </row>
    <row r="182" spans="1:45" x14ac:dyDescent="0.2">
      <c r="A182" s="85">
        <v>170</v>
      </c>
      <c r="B182" s="86" t="s">
        <v>527</v>
      </c>
      <c r="C182" s="86" t="s">
        <v>528</v>
      </c>
      <c r="D182" s="87" t="s">
        <v>61</v>
      </c>
      <c r="E182" s="88">
        <v>12</v>
      </c>
      <c r="F182" s="87" t="s">
        <v>66</v>
      </c>
      <c r="G182" s="88">
        <v>5</v>
      </c>
      <c r="H182" s="89">
        <v>6237</v>
      </c>
      <c r="I182" s="89">
        <v>7940</v>
      </c>
      <c r="J182" s="89">
        <v>3749</v>
      </c>
      <c r="K182" s="89">
        <v>407</v>
      </c>
      <c r="L182" s="89">
        <v>18333</v>
      </c>
      <c r="M182" s="90">
        <v>6237</v>
      </c>
      <c r="N182" s="90">
        <v>7940</v>
      </c>
      <c r="O182" s="90">
        <v>3749</v>
      </c>
      <c r="P182" s="90">
        <v>407</v>
      </c>
      <c r="Q182" s="91">
        <v>18333</v>
      </c>
      <c r="R182" s="92">
        <v>930</v>
      </c>
      <c r="S182" s="92">
        <v>930</v>
      </c>
      <c r="T182" s="92">
        <v>930</v>
      </c>
      <c r="U182" s="92">
        <v>930</v>
      </c>
      <c r="V182" s="92">
        <v>5800410</v>
      </c>
      <c r="W182" s="92">
        <v>7384200</v>
      </c>
      <c r="X182" s="92">
        <v>3486570</v>
      </c>
      <c r="Y182" s="92">
        <v>378510</v>
      </c>
      <c r="Z182" s="92">
        <v>17049690</v>
      </c>
      <c r="AA182" s="93">
        <v>1</v>
      </c>
      <c r="AB182" s="93" t="s">
        <v>188</v>
      </c>
      <c r="AC182" s="94">
        <v>2032</v>
      </c>
      <c r="AD182" s="95" t="s">
        <v>114</v>
      </c>
      <c r="AE182" s="92">
        <v>829.56</v>
      </c>
      <c r="AF182" s="92">
        <v>829.56</v>
      </c>
      <c r="AG182" s="92">
        <v>829.56</v>
      </c>
      <c r="AH182" s="92">
        <v>930</v>
      </c>
      <c r="AI182" s="92">
        <v>829.56</v>
      </c>
      <c r="AJ182" s="92">
        <v>829.56</v>
      </c>
      <c r="AK182" s="92">
        <v>829.56</v>
      </c>
      <c r="AL182" s="92">
        <v>930</v>
      </c>
      <c r="AM182" s="92">
        <v>5173965.72</v>
      </c>
      <c r="AN182" s="92">
        <v>6586706.3999999994</v>
      </c>
      <c r="AO182" s="92">
        <v>3110020.44</v>
      </c>
      <c r="AP182" s="92">
        <v>378510</v>
      </c>
      <c r="AQ182" s="92">
        <v>15249202.559999999</v>
      </c>
      <c r="AR182" s="96">
        <v>1800487.4400000013</v>
      </c>
      <c r="AS182" s="97">
        <v>0.10560235640648019</v>
      </c>
    </row>
    <row r="183" spans="1:45" x14ac:dyDescent="0.2">
      <c r="A183" s="85">
        <v>171</v>
      </c>
      <c r="B183" s="86" t="s">
        <v>529</v>
      </c>
      <c r="C183" s="86" t="s">
        <v>530</v>
      </c>
      <c r="D183" s="87" t="s">
        <v>61</v>
      </c>
      <c r="E183" s="88">
        <v>12</v>
      </c>
      <c r="F183" s="87" t="s">
        <v>66</v>
      </c>
      <c r="G183" s="88">
        <v>6</v>
      </c>
      <c r="H183" s="89">
        <v>6750</v>
      </c>
      <c r="I183" s="89">
        <v>8594</v>
      </c>
      <c r="J183" s="89">
        <v>4057</v>
      </c>
      <c r="K183" s="89">
        <v>441</v>
      </c>
      <c r="L183" s="89">
        <v>19842</v>
      </c>
      <c r="M183" s="90">
        <v>6750</v>
      </c>
      <c r="N183" s="90">
        <v>8594</v>
      </c>
      <c r="O183" s="90">
        <v>4057</v>
      </c>
      <c r="P183" s="90">
        <v>441</v>
      </c>
      <c r="Q183" s="91">
        <v>19842</v>
      </c>
      <c r="R183" s="92">
        <v>930</v>
      </c>
      <c r="S183" s="92">
        <v>930</v>
      </c>
      <c r="T183" s="92">
        <v>930</v>
      </c>
      <c r="U183" s="92">
        <v>930</v>
      </c>
      <c r="V183" s="92">
        <v>6277500</v>
      </c>
      <c r="W183" s="92">
        <v>7992420</v>
      </c>
      <c r="X183" s="92">
        <v>3773010</v>
      </c>
      <c r="Y183" s="92">
        <v>410130</v>
      </c>
      <c r="Z183" s="92">
        <v>18453060</v>
      </c>
      <c r="AA183" s="93">
        <v>1</v>
      </c>
      <c r="AB183" s="93" t="s">
        <v>188</v>
      </c>
      <c r="AC183" s="94">
        <v>2032</v>
      </c>
      <c r="AD183" s="95" t="s">
        <v>114</v>
      </c>
      <c r="AE183" s="92">
        <v>836.07</v>
      </c>
      <c r="AF183" s="92">
        <v>836.07</v>
      </c>
      <c r="AG183" s="92">
        <v>836.07</v>
      </c>
      <c r="AH183" s="92">
        <v>930</v>
      </c>
      <c r="AI183" s="92">
        <v>836.07</v>
      </c>
      <c r="AJ183" s="92">
        <v>836.07</v>
      </c>
      <c r="AK183" s="92">
        <v>836.07</v>
      </c>
      <c r="AL183" s="92">
        <v>930</v>
      </c>
      <c r="AM183" s="92">
        <v>5643472.5</v>
      </c>
      <c r="AN183" s="92">
        <v>7185185.5800000001</v>
      </c>
      <c r="AO183" s="92">
        <v>3391935.99</v>
      </c>
      <c r="AP183" s="92">
        <v>410130</v>
      </c>
      <c r="AQ183" s="92">
        <v>16630724.07</v>
      </c>
      <c r="AR183" s="96">
        <v>1822335.9299999997</v>
      </c>
      <c r="AS183" s="97">
        <v>9.8755216208043534E-2</v>
      </c>
    </row>
    <row r="184" spans="1:45" x14ac:dyDescent="0.2">
      <c r="A184" s="85">
        <v>172</v>
      </c>
      <c r="B184" s="86" t="s">
        <v>531</v>
      </c>
      <c r="C184" s="86" t="s">
        <v>532</v>
      </c>
      <c r="D184" s="87" t="s">
        <v>61</v>
      </c>
      <c r="E184" s="88">
        <v>12</v>
      </c>
      <c r="F184" s="87" t="s">
        <v>66</v>
      </c>
      <c r="G184" s="88">
        <v>7</v>
      </c>
      <c r="H184" s="89">
        <v>6894</v>
      </c>
      <c r="I184" s="89">
        <v>8776</v>
      </c>
      <c r="J184" s="89">
        <v>4144</v>
      </c>
      <c r="K184" s="89">
        <v>450</v>
      </c>
      <c r="L184" s="89">
        <v>20264</v>
      </c>
      <c r="M184" s="90">
        <v>6894</v>
      </c>
      <c r="N184" s="90">
        <v>8776</v>
      </c>
      <c r="O184" s="90">
        <v>4144</v>
      </c>
      <c r="P184" s="90">
        <v>450</v>
      </c>
      <c r="Q184" s="91">
        <v>20264</v>
      </c>
      <c r="R184" s="92">
        <v>930</v>
      </c>
      <c r="S184" s="92">
        <v>930</v>
      </c>
      <c r="T184" s="92">
        <v>930</v>
      </c>
      <c r="U184" s="92">
        <v>930</v>
      </c>
      <c r="V184" s="92">
        <v>6411420</v>
      </c>
      <c r="W184" s="92">
        <v>8161680</v>
      </c>
      <c r="X184" s="92">
        <v>3853920</v>
      </c>
      <c r="Y184" s="92">
        <v>418500</v>
      </c>
      <c r="Z184" s="92">
        <v>18845520</v>
      </c>
      <c r="AA184" s="93">
        <v>1</v>
      </c>
      <c r="AB184" s="93" t="s">
        <v>188</v>
      </c>
      <c r="AC184" s="94">
        <v>2032</v>
      </c>
      <c r="AD184" s="95" t="s">
        <v>114</v>
      </c>
      <c r="AE184" s="92">
        <v>839.79</v>
      </c>
      <c r="AF184" s="92">
        <v>839.79</v>
      </c>
      <c r="AG184" s="92">
        <v>839.79</v>
      </c>
      <c r="AH184" s="92">
        <v>930</v>
      </c>
      <c r="AI184" s="92">
        <v>839.79</v>
      </c>
      <c r="AJ184" s="92">
        <v>839.79</v>
      </c>
      <c r="AK184" s="92">
        <v>839.79</v>
      </c>
      <c r="AL184" s="92">
        <v>930</v>
      </c>
      <c r="AM184" s="92">
        <v>5789512.2599999998</v>
      </c>
      <c r="AN184" s="92">
        <v>7369997.04</v>
      </c>
      <c r="AO184" s="92">
        <v>3480089.76</v>
      </c>
      <c r="AP184" s="92">
        <v>418500</v>
      </c>
      <c r="AQ184" s="92">
        <v>17058099.060000002</v>
      </c>
      <c r="AR184" s="96">
        <v>1787420.9399999976</v>
      </c>
      <c r="AS184" s="97">
        <v>9.4845933675483496E-2</v>
      </c>
    </row>
    <row r="185" spans="1:45" x14ac:dyDescent="0.2">
      <c r="A185" s="85">
        <v>173</v>
      </c>
      <c r="B185" s="86" t="s">
        <v>533</v>
      </c>
      <c r="C185" s="86" t="s">
        <v>534</v>
      </c>
      <c r="D185" s="87" t="s">
        <v>61</v>
      </c>
      <c r="E185" s="88">
        <v>12</v>
      </c>
      <c r="F185" s="87" t="s">
        <v>66</v>
      </c>
      <c r="G185" s="88">
        <v>8</v>
      </c>
      <c r="H185" s="89">
        <v>6654</v>
      </c>
      <c r="I185" s="89">
        <v>8470</v>
      </c>
      <c r="J185" s="89">
        <v>4000</v>
      </c>
      <c r="K185" s="89">
        <v>435</v>
      </c>
      <c r="L185" s="89">
        <v>19559</v>
      </c>
      <c r="M185" s="90">
        <v>6654</v>
      </c>
      <c r="N185" s="90">
        <v>8470</v>
      </c>
      <c r="O185" s="90">
        <v>4000</v>
      </c>
      <c r="P185" s="90">
        <v>435</v>
      </c>
      <c r="Q185" s="91">
        <v>19559</v>
      </c>
      <c r="R185" s="92">
        <v>930</v>
      </c>
      <c r="S185" s="92">
        <v>930</v>
      </c>
      <c r="T185" s="92">
        <v>930</v>
      </c>
      <c r="U185" s="92">
        <v>930</v>
      </c>
      <c r="V185" s="92">
        <v>6188220</v>
      </c>
      <c r="W185" s="92">
        <v>7877100</v>
      </c>
      <c r="X185" s="92">
        <v>3720000</v>
      </c>
      <c r="Y185" s="92">
        <v>404550</v>
      </c>
      <c r="Z185" s="92">
        <v>18189870</v>
      </c>
      <c r="AA185" s="93">
        <v>1</v>
      </c>
      <c r="AB185" s="93" t="s">
        <v>188</v>
      </c>
      <c r="AC185" s="94">
        <v>2032</v>
      </c>
      <c r="AD185" s="95" t="s">
        <v>114</v>
      </c>
      <c r="AE185" s="92">
        <v>837.93</v>
      </c>
      <c r="AF185" s="92">
        <v>837.93</v>
      </c>
      <c r="AG185" s="92">
        <v>837.93</v>
      </c>
      <c r="AH185" s="92">
        <v>930</v>
      </c>
      <c r="AI185" s="92">
        <v>837.93</v>
      </c>
      <c r="AJ185" s="92">
        <v>837.93</v>
      </c>
      <c r="AK185" s="92">
        <v>837.93</v>
      </c>
      <c r="AL185" s="92">
        <v>930</v>
      </c>
      <c r="AM185" s="92">
        <v>5575586.2199999997</v>
      </c>
      <c r="AN185" s="92">
        <v>7097267.0999999996</v>
      </c>
      <c r="AO185" s="92">
        <v>3351720</v>
      </c>
      <c r="AP185" s="92">
        <v>404550</v>
      </c>
      <c r="AQ185" s="92">
        <v>16429123.32</v>
      </c>
      <c r="AR185" s="96">
        <v>1760746.6799999997</v>
      </c>
      <c r="AS185" s="97">
        <v>9.6798200316989602E-2</v>
      </c>
    </row>
    <row r="186" spans="1:45" x14ac:dyDescent="0.2">
      <c r="A186" s="85">
        <v>174</v>
      </c>
      <c r="B186" s="86" t="s">
        <v>535</v>
      </c>
      <c r="C186" s="86" t="s">
        <v>536</v>
      </c>
      <c r="D186" s="87" t="s">
        <v>61</v>
      </c>
      <c r="E186" s="88">
        <v>12</v>
      </c>
      <c r="F186" s="87" t="s">
        <v>66</v>
      </c>
      <c r="G186" s="88">
        <v>9</v>
      </c>
      <c r="H186" s="89">
        <v>6724</v>
      </c>
      <c r="I186" s="89">
        <v>8560</v>
      </c>
      <c r="J186" s="89">
        <v>4041</v>
      </c>
      <c r="K186" s="89">
        <v>439</v>
      </c>
      <c r="L186" s="89">
        <v>19764</v>
      </c>
      <c r="M186" s="90">
        <v>6724</v>
      </c>
      <c r="N186" s="90">
        <v>8560</v>
      </c>
      <c r="O186" s="90">
        <v>4041</v>
      </c>
      <c r="P186" s="90">
        <v>439</v>
      </c>
      <c r="Q186" s="91">
        <v>19764</v>
      </c>
      <c r="R186" s="92">
        <v>930</v>
      </c>
      <c r="S186" s="92">
        <v>930</v>
      </c>
      <c r="T186" s="92">
        <v>930</v>
      </c>
      <c r="U186" s="92">
        <v>930</v>
      </c>
      <c r="V186" s="92">
        <v>6253320</v>
      </c>
      <c r="W186" s="92">
        <v>7960800</v>
      </c>
      <c r="X186" s="92">
        <v>3758130</v>
      </c>
      <c r="Y186" s="92">
        <v>408270</v>
      </c>
      <c r="Z186" s="92">
        <v>18380520</v>
      </c>
      <c r="AA186" s="93">
        <v>1</v>
      </c>
      <c r="AB186" s="93" t="s">
        <v>188</v>
      </c>
      <c r="AC186" s="94">
        <v>2032</v>
      </c>
      <c r="AD186" s="95" t="s">
        <v>114</v>
      </c>
      <c r="AE186" s="92">
        <v>838.86</v>
      </c>
      <c r="AF186" s="92">
        <v>838.86</v>
      </c>
      <c r="AG186" s="92">
        <v>838.86</v>
      </c>
      <c r="AH186" s="92">
        <v>930</v>
      </c>
      <c r="AI186" s="92">
        <v>838.86</v>
      </c>
      <c r="AJ186" s="92">
        <v>838.86</v>
      </c>
      <c r="AK186" s="92">
        <v>838.86</v>
      </c>
      <c r="AL186" s="92">
        <v>930</v>
      </c>
      <c r="AM186" s="92">
        <v>5640494.6399999997</v>
      </c>
      <c r="AN186" s="92">
        <v>7180641.6000000006</v>
      </c>
      <c r="AO186" s="92">
        <v>3389833.2600000002</v>
      </c>
      <c r="AP186" s="92">
        <v>408270</v>
      </c>
      <c r="AQ186" s="92">
        <v>16619239.5</v>
      </c>
      <c r="AR186" s="96">
        <v>1761280.5</v>
      </c>
      <c r="AS186" s="97">
        <v>9.5823213924306816E-2</v>
      </c>
    </row>
    <row r="187" spans="1:45" x14ac:dyDescent="0.2">
      <c r="A187" s="85">
        <v>175</v>
      </c>
      <c r="B187" s="86" t="s">
        <v>537</v>
      </c>
      <c r="C187" s="86" t="s">
        <v>538</v>
      </c>
      <c r="D187" s="87" t="s">
        <v>61</v>
      </c>
      <c r="E187" s="88">
        <v>12</v>
      </c>
      <c r="F187" s="87" t="s">
        <v>66</v>
      </c>
      <c r="G187" s="88">
        <v>10</v>
      </c>
      <c r="H187" s="89">
        <v>6734</v>
      </c>
      <c r="I187" s="89">
        <v>8574</v>
      </c>
      <c r="J187" s="89">
        <v>4048</v>
      </c>
      <c r="K187" s="89">
        <v>440</v>
      </c>
      <c r="L187" s="89">
        <v>19796</v>
      </c>
      <c r="M187" s="90">
        <v>6734</v>
      </c>
      <c r="N187" s="90">
        <v>8574</v>
      </c>
      <c r="O187" s="90">
        <v>4048</v>
      </c>
      <c r="P187" s="90">
        <v>440</v>
      </c>
      <c r="Q187" s="91">
        <v>19796</v>
      </c>
      <c r="R187" s="92">
        <v>924</v>
      </c>
      <c r="S187" s="92">
        <v>924</v>
      </c>
      <c r="T187" s="92">
        <v>924</v>
      </c>
      <c r="U187" s="92">
        <v>924</v>
      </c>
      <c r="V187" s="92">
        <v>6222216</v>
      </c>
      <c r="W187" s="92">
        <v>7922376</v>
      </c>
      <c r="X187" s="92">
        <v>3740352</v>
      </c>
      <c r="Y187" s="92">
        <v>406560</v>
      </c>
      <c r="Z187" s="92">
        <v>18291504</v>
      </c>
      <c r="AA187" s="93">
        <v>1</v>
      </c>
      <c r="AB187" s="93" t="s">
        <v>188</v>
      </c>
      <c r="AC187" s="94">
        <v>2087</v>
      </c>
      <c r="AD187" s="95" t="s">
        <v>55</v>
      </c>
      <c r="AE187" s="92">
        <v>905.52</v>
      </c>
      <c r="AF187" s="92">
        <v>905.52</v>
      </c>
      <c r="AG187" s="92">
        <v>905.52</v>
      </c>
      <c r="AH187" s="92">
        <v>905.52</v>
      </c>
      <c r="AI187" s="92">
        <v>905.52</v>
      </c>
      <c r="AJ187" s="92">
        <v>905.52</v>
      </c>
      <c r="AK187" s="92">
        <v>905.52</v>
      </c>
      <c r="AL187" s="92">
        <v>905.52</v>
      </c>
      <c r="AM187" s="92">
        <v>6097771.6799999997</v>
      </c>
      <c r="AN187" s="92">
        <v>7763928.4799999995</v>
      </c>
      <c r="AO187" s="92">
        <v>3665544.96</v>
      </c>
      <c r="AP187" s="92">
        <v>398428.8</v>
      </c>
      <c r="AQ187" s="92">
        <v>17925673.920000002</v>
      </c>
      <c r="AR187" s="96">
        <v>365830.07999999821</v>
      </c>
      <c r="AS187" s="97">
        <v>1.9999999999999903E-2</v>
      </c>
    </row>
    <row r="188" spans="1:45" x14ac:dyDescent="0.2">
      <c r="A188" s="85">
        <v>176</v>
      </c>
      <c r="B188" s="86" t="s">
        <v>539</v>
      </c>
      <c r="C188" s="86" t="s">
        <v>540</v>
      </c>
      <c r="D188" s="87" t="s">
        <v>61</v>
      </c>
      <c r="E188" s="88">
        <v>12</v>
      </c>
      <c r="F188" s="87" t="s">
        <v>66</v>
      </c>
      <c r="G188" s="88">
        <v>11</v>
      </c>
      <c r="H188" s="89">
        <v>6632</v>
      </c>
      <c r="I188" s="89">
        <v>8443</v>
      </c>
      <c r="J188" s="89">
        <v>3986</v>
      </c>
      <c r="K188" s="89">
        <v>433</v>
      </c>
      <c r="L188" s="89">
        <v>19494</v>
      </c>
      <c r="M188" s="90">
        <v>6632</v>
      </c>
      <c r="N188" s="90">
        <v>8443</v>
      </c>
      <c r="O188" s="90">
        <v>3986</v>
      </c>
      <c r="P188" s="90">
        <v>433</v>
      </c>
      <c r="Q188" s="91">
        <v>19494</v>
      </c>
      <c r="R188" s="92">
        <v>924</v>
      </c>
      <c r="S188" s="92">
        <v>924</v>
      </c>
      <c r="T188" s="92">
        <v>924</v>
      </c>
      <c r="U188" s="92">
        <v>924</v>
      </c>
      <c r="V188" s="92">
        <v>6127968</v>
      </c>
      <c r="W188" s="92">
        <v>7801332</v>
      </c>
      <c r="X188" s="92">
        <v>3683064</v>
      </c>
      <c r="Y188" s="92">
        <v>400092</v>
      </c>
      <c r="Z188" s="92">
        <v>18012456</v>
      </c>
      <c r="AA188" s="93">
        <v>1</v>
      </c>
      <c r="AB188" s="93" t="s">
        <v>188</v>
      </c>
      <c r="AC188" s="94">
        <v>2087</v>
      </c>
      <c r="AD188" s="95" t="s">
        <v>55</v>
      </c>
      <c r="AE188" s="92">
        <v>905.52</v>
      </c>
      <c r="AF188" s="92">
        <v>905.52</v>
      </c>
      <c r="AG188" s="92">
        <v>905.52</v>
      </c>
      <c r="AH188" s="92">
        <v>905.52</v>
      </c>
      <c r="AI188" s="92">
        <v>905.52</v>
      </c>
      <c r="AJ188" s="92">
        <v>905.52</v>
      </c>
      <c r="AK188" s="92">
        <v>905.52</v>
      </c>
      <c r="AL188" s="92">
        <v>905.52</v>
      </c>
      <c r="AM188" s="92">
        <v>6005408.6399999997</v>
      </c>
      <c r="AN188" s="92">
        <v>7645305.3599999994</v>
      </c>
      <c r="AO188" s="92">
        <v>3609402.7199999997</v>
      </c>
      <c r="AP188" s="92">
        <v>392090.16</v>
      </c>
      <c r="AQ188" s="92">
        <v>17652206.879999999</v>
      </c>
      <c r="AR188" s="96">
        <v>360249.12000000104</v>
      </c>
      <c r="AS188" s="97">
        <v>2.0000000000000059E-2</v>
      </c>
    </row>
    <row r="189" spans="1:45" x14ac:dyDescent="0.2">
      <c r="A189" s="85">
        <v>177</v>
      </c>
      <c r="B189" s="86" t="s">
        <v>541</v>
      </c>
      <c r="C189" s="86" t="s">
        <v>542</v>
      </c>
      <c r="D189" s="87" t="s">
        <v>61</v>
      </c>
      <c r="E189" s="88">
        <v>12</v>
      </c>
      <c r="F189" s="87" t="s">
        <v>66</v>
      </c>
      <c r="G189" s="88">
        <v>12</v>
      </c>
      <c r="H189" s="89">
        <v>6019</v>
      </c>
      <c r="I189" s="89">
        <v>7662</v>
      </c>
      <c r="J189" s="89">
        <v>3618</v>
      </c>
      <c r="K189" s="89">
        <v>393</v>
      </c>
      <c r="L189" s="89">
        <v>17692</v>
      </c>
      <c r="M189" s="90">
        <v>6019</v>
      </c>
      <c r="N189" s="90">
        <v>7662</v>
      </c>
      <c r="O189" s="90">
        <v>3618</v>
      </c>
      <c r="P189" s="90">
        <v>393</v>
      </c>
      <c r="Q189" s="91">
        <v>17692</v>
      </c>
      <c r="R189" s="92">
        <v>924</v>
      </c>
      <c r="S189" s="92">
        <v>924</v>
      </c>
      <c r="T189" s="92">
        <v>924</v>
      </c>
      <c r="U189" s="92">
        <v>924</v>
      </c>
      <c r="V189" s="92">
        <v>5561556</v>
      </c>
      <c r="W189" s="92">
        <v>7079688</v>
      </c>
      <c r="X189" s="92">
        <v>3343032</v>
      </c>
      <c r="Y189" s="92">
        <v>363132</v>
      </c>
      <c r="Z189" s="92">
        <v>16347408</v>
      </c>
      <c r="AA189" s="93">
        <v>1</v>
      </c>
      <c r="AB189" s="93" t="s">
        <v>188</v>
      </c>
      <c r="AC189" s="94">
        <v>2087</v>
      </c>
      <c r="AD189" s="95" t="s">
        <v>55</v>
      </c>
      <c r="AE189" s="92">
        <v>905.52</v>
      </c>
      <c r="AF189" s="92">
        <v>905.52</v>
      </c>
      <c r="AG189" s="92">
        <v>905.52</v>
      </c>
      <c r="AH189" s="92">
        <v>905.52</v>
      </c>
      <c r="AI189" s="92">
        <v>905.52</v>
      </c>
      <c r="AJ189" s="92">
        <v>905.52</v>
      </c>
      <c r="AK189" s="92">
        <v>905.52</v>
      </c>
      <c r="AL189" s="92">
        <v>905.52</v>
      </c>
      <c r="AM189" s="92">
        <v>5450324.8799999999</v>
      </c>
      <c r="AN189" s="92">
        <v>6938094.2400000002</v>
      </c>
      <c r="AO189" s="92">
        <v>3276171.36</v>
      </c>
      <c r="AP189" s="92">
        <v>355869.36</v>
      </c>
      <c r="AQ189" s="92">
        <v>16020459.84</v>
      </c>
      <c r="AR189" s="96">
        <v>326948.16000000015</v>
      </c>
      <c r="AS189" s="97">
        <v>2.0000000000000011E-2</v>
      </c>
    </row>
    <row r="190" spans="1:45" x14ac:dyDescent="0.2">
      <c r="A190" s="85">
        <v>178</v>
      </c>
      <c r="B190" s="86" t="s">
        <v>543</v>
      </c>
      <c r="C190" s="86" t="s">
        <v>544</v>
      </c>
      <c r="D190" s="87" t="s">
        <v>61</v>
      </c>
      <c r="E190" s="88">
        <v>12</v>
      </c>
      <c r="F190" s="87" t="s">
        <v>66</v>
      </c>
      <c r="G190" s="88">
        <v>13</v>
      </c>
      <c r="H190" s="89">
        <v>6391</v>
      </c>
      <c r="I190" s="89">
        <v>8136</v>
      </c>
      <c r="J190" s="89">
        <v>3841</v>
      </c>
      <c r="K190" s="89">
        <v>417</v>
      </c>
      <c r="L190" s="89">
        <v>18785</v>
      </c>
      <c r="M190" s="90">
        <v>6391</v>
      </c>
      <c r="N190" s="90">
        <v>8136</v>
      </c>
      <c r="O190" s="90">
        <v>3841</v>
      </c>
      <c r="P190" s="90">
        <v>417</v>
      </c>
      <c r="Q190" s="91">
        <v>18785</v>
      </c>
      <c r="R190" s="92">
        <v>924</v>
      </c>
      <c r="S190" s="92">
        <v>924</v>
      </c>
      <c r="T190" s="92">
        <v>924</v>
      </c>
      <c r="U190" s="92">
        <v>924</v>
      </c>
      <c r="V190" s="92">
        <v>5905284</v>
      </c>
      <c r="W190" s="92">
        <v>7517664</v>
      </c>
      <c r="X190" s="92">
        <v>3549084</v>
      </c>
      <c r="Y190" s="92">
        <v>385308</v>
      </c>
      <c r="Z190" s="92">
        <v>17357340</v>
      </c>
      <c r="AA190" s="93">
        <v>1</v>
      </c>
      <c r="AB190" s="93" t="s">
        <v>188</v>
      </c>
      <c r="AC190" s="94">
        <v>2087</v>
      </c>
      <c r="AD190" s="95" t="s">
        <v>55</v>
      </c>
      <c r="AE190" s="92">
        <v>905.52</v>
      </c>
      <c r="AF190" s="92">
        <v>905.52</v>
      </c>
      <c r="AG190" s="92">
        <v>905.52</v>
      </c>
      <c r="AH190" s="92">
        <v>905.52</v>
      </c>
      <c r="AI190" s="92">
        <v>905.52</v>
      </c>
      <c r="AJ190" s="92">
        <v>905.52</v>
      </c>
      <c r="AK190" s="92">
        <v>905.52</v>
      </c>
      <c r="AL190" s="92">
        <v>905.52</v>
      </c>
      <c r="AM190" s="92">
        <v>5787178.3200000003</v>
      </c>
      <c r="AN190" s="92">
        <v>7367310.7199999997</v>
      </c>
      <c r="AO190" s="92">
        <v>3478102.32</v>
      </c>
      <c r="AP190" s="92">
        <v>377601.83999999997</v>
      </c>
      <c r="AQ190" s="92">
        <v>17010193.199999999</v>
      </c>
      <c r="AR190" s="96">
        <v>347146.80000000075</v>
      </c>
      <c r="AS190" s="97">
        <v>2.0000000000000042E-2</v>
      </c>
    </row>
    <row r="191" spans="1:45" x14ac:dyDescent="0.2">
      <c r="A191" s="85">
        <v>179</v>
      </c>
      <c r="B191" s="86" t="s">
        <v>545</v>
      </c>
      <c r="C191" s="86" t="s">
        <v>546</v>
      </c>
      <c r="D191" s="87" t="s">
        <v>61</v>
      </c>
      <c r="E191" s="88">
        <v>12</v>
      </c>
      <c r="F191" s="87" t="s">
        <v>66</v>
      </c>
      <c r="G191" s="88">
        <v>14</v>
      </c>
      <c r="H191" s="89">
        <v>6333</v>
      </c>
      <c r="I191" s="89">
        <v>8062</v>
      </c>
      <c r="J191" s="89">
        <v>3806</v>
      </c>
      <c r="K191" s="89">
        <v>414</v>
      </c>
      <c r="L191" s="89">
        <v>18615</v>
      </c>
      <c r="M191" s="90">
        <v>6333</v>
      </c>
      <c r="N191" s="90">
        <v>8062</v>
      </c>
      <c r="O191" s="90">
        <v>3806</v>
      </c>
      <c r="P191" s="90">
        <v>414</v>
      </c>
      <c r="Q191" s="91">
        <v>18615</v>
      </c>
      <c r="R191" s="92">
        <v>924</v>
      </c>
      <c r="S191" s="92">
        <v>924</v>
      </c>
      <c r="T191" s="92">
        <v>924</v>
      </c>
      <c r="U191" s="92">
        <v>924</v>
      </c>
      <c r="V191" s="92">
        <v>5851692</v>
      </c>
      <c r="W191" s="92">
        <v>7449288</v>
      </c>
      <c r="X191" s="92">
        <v>3516744</v>
      </c>
      <c r="Y191" s="92">
        <v>382536</v>
      </c>
      <c r="Z191" s="92">
        <v>17200260</v>
      </c>
      <c r="AA191" s="93">
        <v>1</v>
      </c>
      <c r="AB191" s="93" t="s">
        <v>188</v>
      </c>
      <c r="AC191" s="94">
        <v>2087</v>
      </c>
      <c r="AD191" s="95" t="s">
        <v>55</v>
      </c>
      <c r="AE191" s="92">
        <v>905.52</v>
      </c>
      <c r="AF191" s="92">
        <v>905.52</v>
      </c>
      <c r="AG191" s="92">
        <v>905.52</v>
      </c>
      <c r="AH191" s="92">
        <v>905.52</v>
      </c>
      <c r="AI191" s="92">
        <v>905.52</v>
      </c>
      <c r="AJ191" s="92">
        <v>905.52</v>
      </c>
      <c r="AK191" s="92">
        <v>905.52</v>
      </c>
      <c r="AL191" s="92">
        <v>905.52</v>
      </c>
      <c r="AM191" s="92">
        <v>5734658.1600000001</v>
      </c>
      <c r="AN191" s="92">
        <v>7300302.2400000002</v>
      </c>
      <c r="AO191" s="92">
        <v>3446409.12</v>
      </c>
      <c r="AP191" s="92">
        <v>374885.27999999997</v>
      </c>
      <c r="AQ191" s="92">
        <v>16856254.800000001</v>
      </c>
      <c r="AR191" s="96">
        <v>344005.19999999925</v>
      </c>
      <c r="AS191" s="97">
        <v>1.9999999999999955E-2</v>
      </c>
    </row>
    <row r="192" spans="1:45" x14ac:dyDescent="0.2">
      <c r="A192" s="85">
        <v>180</v>
      </c>
      <c r="B192" s="86" t="s">
        <v>547</v>
      </c>
      <c r="C192" s="86" t="s">
        <v>548</v>
      </c>
      <c r="D192" s="87" t="s">
        <v>61</v>
      </c>
      <c r="E192" s="88">
        <v>12</v>
      </c>
      <c r="F192" s="87" t="s">
        <v>66</v>
      </c>
      <c r="G192" s="88">
        <v>15</v>
      </c>
      <c r="H192" s="89">
        <v>5986</v>
      </c>
      <c r="I192" s="89">
        <v>7618</v>
      </c>
      <c r="J192" s="89">
        <v>3598</v>
      </c>
      <c r="K192" s="89">
        <v>392</v>
      </c>
      <c r="L192" s="89">
        <v>17594</v>
      </c>
      <c r="M192" s="90">
        <v>5986</v>
      </c>
      <c r="N192" s="90">
        <v>7618</v>
      </c>
      <c r="O192" s="90">
        <v>3598</v>
      </c>
      <c r="P192" s="90">
        <v>392</v>
      </c>
      <c r="Q192" s="91">
        <v>17594</v>
      </c>
      <c r="R192" s="92">
        <v>924</v>
      </c>
      <c r="S192" s="92">
        <v>924</v>
      </c>
      <c r="T192" s="92">
        <v>924</v>
      </c>
      <c r="U192" s="92">
        <v>924</v>
      </c>
      <c r="V192" s="92">
        <v>5531064</v>
      </c>
      <c r="W192" s="92">
        <v>7039032</v>
      </c>
      <c r="X192" s="92">
        <v>3324552</v>
      </c>
      <c r="Y192" s="92">
        <v>362208</v>
      </c>
      <c r="Z192" s="92">
        <v>16256856</v>
      </c>
      <c r="AA192" s="93">
        <v>1</v>
      </c>
      <c r="AB192" s="93" t="s">
        <v>188</v>
      </c>
      <c r="AC192" s="94">
        <v>2087</v>
      </c>
      <c r="AD192" s="95" t="s">
        <v>55</v>
      </c>
      <c r="AE192" s="92">
        <v>905.52</v>
      </c>
      <c r="AF192" s="92">
        <v>905.52</v>
      </c>
      <c r="AG192" s="92">
        <v>905.52</v>
      </c>
      <c r="AH192" s="92">
        <v>905.52</v>
      </c>
      <c r="AI192" s="92">
        <v>905.52</v>
      </c>
      <c r="AJ192" s="92">
        <v>905.52</v>
      </c>
      <c r="AK192" s="92">
        <v>905.52</v>
      </c>
      <c r="AL192" s="92">
        <v>905.52</v>
      </c>
      <c r="AM192" s="92">
        <v>5420442.7199999997</v>
      </c>
      <c r="AN192" s="92">
        <v>6898251.3599999994</v>
      </c>
      <c r="AO192" s="92">
        <v>3258060.96</v>
      </c>
      <c r="AP192" s="92">
        <v>354963.83999999997</v>
      </c>
      <c r="AQ192" s="92">
        <v>15931718.879999999</v>
      </c>
      <c r="AR192" s="96">
        <v>325137.12000000104</v>
      </c>
      <c r="AS192" s="97">
        <v>2.0000000000000063E-2</v>
      </c>
    </row>
    <row r="193" spans="1:45" x14ac:dyDescent="0.2">
      <c r="A193" s="85">
        <v>181</v>
      </c>
      <c r="B193" s="86" t="s">
        <v>549</v>
      </c>
      <c r="C193" s="86" t="s">
        <v>550</v>
      </c>
      <c r="D193" s="87" t="s">
        <v>56</v>
      </c>
      <c r="E193" s="88">
        <v>45</v>
      </c>
      <c r="F193" s="87" t="s">
        <v>67</v>
      </c>
      <c r="G193" s="88">
        <v>1</v>
      </c>
      <c r="H193" s="89">
        <v>6195</v>
      </c>
      <c r="I193" s="89">
        <v>7886</v>
      </c>
      <c r="J193" s="89">
        <v>3724</v>
      </c>
      <c r="K193" s="89">
        <v>405</v>
      </c>
      <c r="L193" s="89">
        <v>18210</v>
      </c>
      <c r="M193" s="90">
        <v>6195</v>
      </c>
      <c r="N193" s="90">
        <v>7886</v>
      </c>
      <c r="O193" s="90">
        <v>3724</v>
      </c>
      <c r="P193" s="90">
        <v>405</v>
      </c>
      <c r="Q193" s="91">
        <v>18210</v>
      </c>
      <c r="R193" s="92">
        <v>578</v>
      </c>
      <c r="S193" s="92">
        <v>770</v>
      </c>
      <c r="T193" s="92">
        <v>1153</v>
      </c>
      <c r="U193" s="92">
        <v>1153</v>
      </c>
      <c r="V193" s="92">
        <v>3580710</v>
      </c>
      <c r="W193" s="92">
        <v>6072220</v>
      </c>
      <c r="X193" s="92">
        <v>4293772</v>
      </c>
      <c r="Y193" s="92">
        <v>466965</v>
      </c>
      <c r="Z193" s="92">
        <v>14413667</v>
      </c>
      <c r="AA193" s="93">
        <v>1</v>
      </c>
      <c r="AB193" s="93" t="s">
        <v>188</v>
      </c>
      <c r="AC193" s="94">
        <v>2092</v>
      </c>
      <c r="AD193" s="95" t="s">
        <v>90</v>
      </c>
      <c r="AE193" s="92">
        <v>462.4</v>
      </c>
      <c r="AF193" s="92">
        <v>615.20000000000005</v>
      </c>
      <c r="AG193" s="92">
        <v>922.4</v>
      </c>
      <c r="AH193" s="92">
        <v>922.4</v>
      </c>
      <c r="AI193" s="92">
        <v>462.4</v>
      </c>
      <c r="AJ193" s="92">
        <v>615.20000000000005</v>
      </c>
      <c r="AK193" s="92">
        <v>922.4</v>
      </c>
      <c r="AL193" s="92">
        <v>922.4</v>
      </c>
      <c r="AM193" s="92">
        <v>2864568</v>
      </c>
      <c r="AN193" s="92">
        <v>4851467.2</v>
      </c>
      <c r="AO193" s="92">
        <v>3435017.6</v>
      </c>
      <c r="AP193" s="92">
        <v>373572</v>
      </c>
      <c r="AQ193" s="92">
        <v>11524624.800000001</v>
      </c>
      <c r="AR193" s="96">
        <v>2889042.1999999993</v>
      </c>
      <c r="AS193" s="97">
        <v>0.20043769569534242</v>
      </c>
    </row>
    <row r="194" spans="1:45" x14ac:dyDescent="0.2">
      <c r="A194" s="85">
        <v>182</v>
      </c>
      <c r="B194" s="86" t="s">
        <v>551</v>
      </c>
      <c r="C194" s="86" t="s">
        <v>552</v>
      </c>
      <c r="D194" s="87" t="s">
        <v>56</v>
      </c>
      <c r="E194" s="88">
        <v>45</v>
      </c>
      <c r="F194" s="87" t="s">
        <v>67</v>
      </c>
      <c r="G194" s="88">
        <v>2</v>
      </c>
      <c r="H194" s="89">
        <v>6335</v>
      </c>
      <c r="I194" s="89">
        <v>8064</v>
      </c>
      <c r="J194" s="89">
        <v>3808</v>
      </c>
      <c r="K194" s="89">
        <v>414</v>
      </c>
      <c r="L194" s="89">
        <v>18621</v>
      </c>
      <c r="M194" s="90">
        <v>6335</v>
      </c>
      <c r="N194" s="90">
        <v>8064</v>
      </c>
      <c r="O194" s="90">
        <v>3808</v>
      </c>
      <c r="P194" s="90">
        <v>414</v>
      </c>
      <c r="Q194" s="91">
        <v>18621</v>
      </c>
      <c r="R194" s="92">
        <v>578</v>
      </c>
      <c r="S194" s="92">
        <v>770</v>
      </c>
      <c r="T194" s="92">
        <v>1153</v>
      </c>
      <c r="U194" s="92">
        <v>1153</v>
      </c>
      <c r="V194" s="92">
        <v>3661630</v>
      </c>
      <c r="W194" s="92">
        <v>6209280</v>
      </c>
      <c r="X194" s="92">
        <v>4390624</v>
      </c>
      <c r="Y194" s="92">
        <v>477342</v>
      </c>
      <c r="Z194" s="92">
        <v>14738876</v>
      </c>
      <c r="AA194" s="93">
        <v>1</v>
      </c>
      <c r="AB194" s="93" t="s">
        <v>188</v>
      </c>
      <c r="AC194" s="94">
        <v>2092</v>
      </c>
      <c r="AD194" s="95" t="s">
        <v>90</v>
      </c>
      <c r="AE194" s="92">
        <v>462.4</v>
      </c>
      <c r="AF194" s="92">
        <v>615.20000000000005</v>
      </c>
      <c r="AG194" s="92">
        <v>922.4</v>
      </c>
      <c r="AH194" s="92">
        <v>922.4</v>
      </c>
      <c r="AI194" s="92">
        <v>462.4</v>
      </c>
      <c r="AJ194" s="92">
        <v>615.20000000000005</v>
      </c>
      <c r="AK194" s="92">
        <v>922.4</v>
      </c>
      <c r="AL194" s="92">
        <v>922.4</v>
      </c>
      <c r="AM194" s="92">
        <v>2929304</v>
      </c>
      <c r="AN194" s="92">
        <v>4960972.8000000007</v>
      </c>
      <c r="AO194" s="92">
        <v>3512499.1999999997</v>
      </c>
      <c r="AP194" s="92">
        <v>381873.6</v>
      </c>
      <c r="AQ194" s="92">
        <v>11784649.6</v>
      </c>
      <c r="AR194" s="96">
        <v>2954226.4000000004</v>
      </c>
      <c r="AS194" s="97">
        <v>0.20043769959120358</v>
      </c>
    </row>
    <row r="195" spans="1:45" x14ac:dyDescent="0.2">
      <c r="A195" s="85">
        <v>183</v>
      </c>
      <c r="B195" s="86" t="s">
        <v>553</v>
      </c>
      <c r="C195" s="86" t="s">
        <v>554</v>
      </c>
      <c r="D195" s="87" t="s">
        <v>56</v>
      </c>
      <c r="E195" s="88">
        <v>45</v>
      </c>
      <c r="F195" s="87" t="s">
        <v>67</v>
      </c>
      <c r="G195" s="88">
        <v>3</v>
      </c>
      <c r="H195" s="89">
        <v>6297</v>
      </c>
      <c r="I195" s="89">
        <v>8016</v>
      </c>
      <c r="J195" s="89">
        <v>3785</v>
      </c>
      <c r="K195" s="89">
        <v>411</v>
      </c>
      <c r="L195" s="89">
        <v>18509</v>
      </c>
      <c r="M195" s="90">
        <v>6297</v>
      </c>
      <c r="N195" s="90">
        <v>8016</v>
      </c>
      <c r="O195" s="90">
        <v>3785</v>
      </c>
      <c r="P195" s="90">
        <v>411</v>
      </c>
      <c r="Q195" s="91">
        <v>18509</v>
      </c>
      <c r="R195" s="92">
        <v>578</v>
      </c>
      <c r="S195" s="92">
        <v>770</v>
      </c>
      <c r="T195" s="92">
        <v>1153</v>
      </c>
      <c r="U195" s="92">
        <v>1153</v>
      </c>
      <c r="V195" s="92">
        <v>3639666</v>
      </c>
      <c r="W195" s="92">
        <v>6172320</v>
      </c>
      <c r="X195" s="92">
        <v>4364105</v>
      </c>
      <c r="Y195" s="92">
        <v>473883</v>
      </c>
      <c r="Z195" s="92">
        <v>14649974</v>
      </c>
      <c r="AA195" s="93">
        <v>1</v>
      </c>
      <c r="AB195" s="93" t="s">
        <v>188</v>
      </c>
      <c r="AC195" s="94">
        <v>2092</v>
      </c>
      <c r="AD195" s="95" t="s">
        <v>90</v>
      </c>
      <c r="AE195" s="92">
        <v>462.4</v>
      </c>
      <c r="AF195" s="92">
        <v>615.20000000000005</v>
      </c>
      <c r="AG195" s="92">
        <v>922.4</v>
      </c>
      <c r="AH195" s="92">
        <v>922.4</v>
      </c>
      <c r="AI195" s="92">
        <v>462.4</v>
      </c>
      <c r="AJ195" s="92">
        <v>615.20000000000005</v>
      </c>
      <c r="AK195" s="92">
        <v>922.4</v>
      </c>
      <c r="AL195" s="92">
        <v>922.4</v>
      </c>
      <c r="AM195" s="92">
        <v>2911732.8</v>
      </c>
      <c r="AN195" s="92">
        <v>4931443.2</v>
      </c>
      <c r="AO195" s="92">
        <v>3491284</v>
      </c>
      <c r="AP195" s="92">
        <v>379106.39999999997</v>
      </c>
      <c r="AQ195" s="92">
        <v>11713566.4</v>
      </c>
      <c r="AR195" s="96">
        <v>2936407.5999999996</v>
      </c>
      <c r="AS195" s="97">
        <v>0.20043773456526268</v>
      </c>
    </row>
    <row r="196" spans="1:45" x14ac:dyDescent="0.2">
      <c r="A196" s="85">
        <v>184</v>
      </c>
      <c r="B196" s="86" t="s">
        <v>555</v>
      </c>
      <c r="C196" s="86" t="s">
        <v>556</v>
      </c>
      <c r="D196" s="87" t="s">
        <v>56</v>
      </c>
      <c r="E196" s="88">
        <v>45</v>
      </c>
      <c r="F196" s="87" t="s">
        <v>67</v>
      </c>
      <c r="G196" s="88">
        <v>4</v>
      </c>
      <c r="H196" s="89">
        <v>6710</v>
      </c>
      <c r="I196" s="89">
        <v>8541</v>
      </c>
      <c r="J196" s="89">
        <v>4033</v>
      </c>
      <c r="K196" s="89">
        <v>439</v>
      </c>
      <c r="L196" s="89">
        <v>19723</v>
      </c>
      <c r="M196" s="90">
        <v>6710</v>
      </c>
      <c r="N196" s="90">
        <v>8541</v>
      </c>
      <c r="O196" s="90">
        <v>4033</v>
      </c>
      <c r="P196" s="90">
        <v>439</v>
      </c>
      <c r="Q196" s="91">
        <v>19723</v>
      </c>
      <c r="R196" s="92">
        <v>584</v>
      </c>
      <c r="S196" s="92">
        <v>777</v>
      </c>
      <c r="T196" s="92">
        <v>1165</v>
      </c>
      <c r="U196" s="92">
        <v>1165</v>
      </c>
      <c r="V196" s="92">
        <v>3918640</v>
      </c>
      <c r="W196" s="92">
        <v>6636357</v>
      </c>
      <c r="X196" s="92">
        <v>4698445</v>
      </c>
      <c r="Y196" s="92">
        <v>511435</v>
      </c>
      <c r="Z196" s="92">
        <v>15764877</v>
      </c>
      <c r="AA196" s="93">
        <v>1</v>
      </c>
      <c r="AB196" s="93" t="s">
        <v>188</v>
      </c>
      <c r="AC196" s="94">
        <v>2075</v>
      </c>
      <c r="AD196" s="95" t="s">
        <v>149</v>
      </c>
      <c r="AE196" s="92">
        <v>462.4</v>
      </c>
      <c r="AF196" s="92">
        <v>615.20000000000005</v>
      </c>
      <c r="AG196" s="92">
        <v>922.4</v>
      </c>
      <c r="AH196" s="92">
        <v>922.4</v>
      </c>
      <c r="AI196" s="92">
        <v>462.4</v>
      </c>
      <c r="AJ196" s="92">
        <v>615.20000000000005</v>
      </c>
      <c r="AK196" s="92">
        <v>922.4</v>
      </c>
      <c r="AL196" s="92">
        <v>922.4</v>
      </c>
      <c r="AM196" s="92">
        <v>3102704</v>
      </c>
      <c r="AN196" s="92">
        <v>5254423.2</v>
      </c>
      <c r="AO196" s="92">
        <v>3720039.1999999997</v>
      </c>
      <c r="AP196" s="92">
        <v>404933.6</v>
      </c>
      <c r="AQ196" s="92">
        <v>12482100</v>
      </c>
      <c r="AR196" s="96">
        <v>3282777</v>
      </c>
      <c r="AS196" s="97">
        <v>0.20823359421072551</v>
      </c>
    </row>
    <row r="197" spans="1:45" x14ac:dyDescent="0.2">
      <c r="A197" s="85">
        <v>185</v>
      </c>
      <c r="B197" s="86" t="s">
        <v>557</v>
      </c>
      <c r="C197" s="86" t="s">
        <v>558</v>
      </c>
      <c r="D197" s="87" t="s">
        <v>56</v>
      </c>
      <c r="E197" s="88">
        <v>45</v>
      </c>
      <c r="F197" s="87" t="s">
        <v>67</v>
      </c>
      <c r="G197" s="88">
        <v>5</v>
      </c>
      <c r="H197" s="89">
        <v>6237</v>
      </c>
      <c r="I197" s="89">
        <v>7940</v>
      </c>
      <c r="J197" s="89">
        <v>3749</v>
      </c>
      <c r="K197" s="89">
        <v>407</v>
      </c>
      <c r="L197" s="89">
        <v>18333</v>
      </c>
      <c r="M197" s="90">
        <v>6237</v>
      </c>
      <c r="N197" s="90">
        <v>7940</v>
      </c>
      <c r="O197" s="90">
        <v>3749</v>
      </c>
      <c r="P197" s="90">
        <v>407</v>
      </c>
      <c r="Q197" s="91">
        <v>18333</v>
      </c>
      <c r="R197" s="92">
        <v>584</v>
      </c>
      <c r="S197" s="92">
        <v>777</v>
      </c>
      <c r="T197" s="92">
        <v>1165</v>
      </c>
      <c r="U197" s="92">
        <v>1165</v>
      </c>
      <c r="V197" s="92">
        <v>3642408</v>
      </c>
      <c r="W197" s="92">
        <v>6169380</v>
      </c>
      <c r="X197" s="92">
        <v>4367585</v>
      </c>
      <c r="Y197" s="92">
        <v>474155</v>
      </c>
      <c r="Z197" s="92">
        <v>14653528</v>
      </c>
      <c r="AA197" s="93">
        <v>1</v>
      </c>
      <c r="AB197" s="93" t="s">
        <v>188</v>
      </c>
      <c r="AC197" s="94">
        <v>2075</v>
      </c>
      <c r="AD197" s="95" t="s">
        <v>149</v>
      </c>
      <c r="AE197" s="92">
        <v>462.4</v>
      </c>
      <c r="AF197" s="92">
        <v>615.20000000000005</v>
      </c>
      <c r="AG197" s="92">
        <v>922.4</v>
      </c>
      <c r="AH197" s="92">
        <v>922.4</v>
      </c>
      <c r="AI197" s="92">
        <v>462.4</v>
      </c>
      <c r="AJ197" s="92">
        <v>615.20000000000005</v>
      </c>
      <c r="AK197" s="92">
        <v>922.4</v>
      </c>
      <c r="AL197" s="92">
        <v>922.4</v>
      </c>
      <c r="AM197" s="92">
        <v>2883988.8</v>
      </c>
      <c r="AN197" s="92">
        <v>4884688</v>
      </c>
      <c r="AO197" s="92">
        <v>3458077.6</v>
      </c>
      <c r="AP197" s="92">
        <v>375416.8</v>
      </c>
      <c r="AQ197" s="92">
        <v>11602171.200000001</v>
      </c>
      <c r="AR197" s="96">
        <v>3051356.7999999989</v>
      </c>
      <c r="AS197" s="97">
        <v>0.20823359398501159</v>
      </c>
    </row>
    <row r="198" spans="1:45" x14ac:dyDescent="0.2">
      <c r="A198" s="85">
        <v>186</v>
      </c>
      <c r="B198" s="86" t="s">
        <v>559</v>
      </c>
      <c r="C198" s="86" t="s">
        <v>560</v>
      </c>
      <c r="D198" s="87" t="s">
        <v>56</v>
      </c>
      <c r="E198" s="88">
        <v>45</v>
      </c>
      <c r="F198" s="87" t="s">
        <v>67</v>
      </c>
      <c r="G198" s="88">
        <v>6</v>
      </c>
      <c r="H198" s="89">
        <v>6750</v>
      </c>
      <c r="I198" s="89">
        <v>8594</v>
      </c>
      <c r="J198" s="89">
        <v>4057</v>
      </c>
      <c r="K198" s="89">
        <v>441</v>
      </c>
      <c r="L198" s="89">
        <v>19842</v>
      </c>
      <c r="M198" s="90">
        <v>6750</v>
      </c>
      <c r="N198" s="90">
        <v>8594</v>
      </c>
      <c r="O198" s="90">
        <v>4057</v>
      </c>
      <c r="P198" s="90">
        <v>441</v>
      </c>
      <c r="Q198" s="91">
        <v>19842</v>
      </c>
      <c r="R198" s="92">
        <v>584</v>
      </c>
      <c r="S198" s="92">
        <v>777</v>
      </c>
      <c r="T198" s="92">
        <v>1165</v>
      </c>
      <c r="U198" s="92">
        <v>1165</v>
      </c>
      <c r="V198" s="92">
        <v>3942000</v>
      </c>
      <c r="W198" s="92">
        <v>6677538</v>
      </c>
      <c r="X198" s="92">
        <v>4726405</v>
      </c>
      <c r="Y198" s="92">
        <v>513765</v>
      </c>
      <c r="Z198" s="92">
        <v>15859708</v>
      </c>
      <c r="AA198" s="93">
        <v>1</v>
      </c>
      <c r="AB198" s="93" t="s">
        <v>188</v>
      </c>
      <c r="AC198" s="94">
        <v>2075</v>
      </c>
      <c r="AD198" s="95" t="s">
        <v>149</v>
      </c>
      <c r="AE198" s="92">
        <v>462.4</v>
      </c>
      <c r="AF198" s="92">
        <v>615.20000000000005</v>
      </c>
      <c r="AG198" s="92">
        <v>922.4</v>
      </c>
      <c r="AH198" s="92">
        <v>922.4</v>
      </c>
      <c r="AI198" s="92">
        <v>462.4</v>
      </c>
      <c r="AJ198" s="92">
        <v>615.20000000000005</v>
      </c>
      <c r="AK198" s="92">
        <v>922.4</v>
      </c>
      <c r="AL198" s="92">
        <v>922.4</v>
      </c>
      <c r="AM198" s="92">
        <v>3121200</v>
      </c>
      <c r="AN198" s="92">
        <v>5287028.8000000007</v>
      </c>
      <c r="AO198" s="92">
        <v>3742176.8</v>
      </c>
      <c r="AP198" s="92">
        <v>406778.39999999997</v>
      </c>
      <c r="AQ198" s="92">
        <v>12557184.000000002</v>
      </c>
      <c r="AR198" s="96">
        <v>3302523.9999999981</v>
      </c>
      <c r="AS198" s="97">
        <v>0.20823359421245322</v>
      </c>
    </row>
    <row r="199" spans="1:45" x14ac:dyDescent="0.2">
      <c r="A199" s="85">
        <v>187</v>
      </c>
      <c r="B199" s="86" t="s">
        <v>561</v>
      </c>
      <c r="C199" s="86" t="s">
        <v>562</v>
      </c>
      <c r="D199" s="87" t="s">
        <v>56</v>
      </c>
      <c r="E199" s="88">
        <v>45</v>
      </c>
      <c r="F199" s="87" t="s">
        <v>67</v>
      </c>
      <c r="G199" s="88">
        <v>7</v>
      </c>
      <c r="H199" s="89">
        <v>6894</v>
      </c>
      <c r="I199" s="89">
        <v>8776</v>
      </c>
      <c r="J199" s="89">
        <v>4144</v>
      </c>
      <c r="K199" s="89">
        <v>450</v>
      </c>
      <c r="L199" s="89">
        <v>20264</v>
      </c>
      <c r="M199" s="90">
        <v>6894</v>
      </c>
      <c r="N199" s="90">
        <v>8776</v>
      </c>
      <c r="O199" s="90">
        <v>4144</v>
      </c>
      <c r="P199" s="90">
        <v>450</v>
      </c>
      <c r="Q199" s="91">
        <v>20264</v>
      </c>
      <c r="R199" s="92">
        <v>584</v>
      </c>
      <c r="S199" s="92">
        <v>777</v>
      </c>
      <c r="T199" s="92">
        <v>1165</v>
      </c>
      <c r="U199" s="92">
        <v>1165</v>
      </c>
      <c r="V199" s="92">
        <v>4026096</v>
      </c>
      <c r="W199" s="92">
        <v>6818952</v>
      </c>
      <c r="X199" s="92">
        <v>4827760</v>
      </c>
      <c r="Y199" s="92">
        <v>524250</v>
      </c>
      <c r="Z199" s="92">
        <v>16197058</v>
      </c>
      <c r="AA199" s="93">
        <v>1</v>
      </c>
      <c r="AB199" s="93" t="s">
        <v>188</v>
      </c>
      <c r="AC199" s="94">
        <v>2075</v>
      </c>
      <c r="AD199" s="95" t="s">
        <v>149</v>
      </c>
      <c r="AE199" s="92">
        <v>462.4</v>
      </c>
      <c r="AF199" s="92">
        <v>615.20000000000005</v>
      </c>
      <c r="AG199" s="92">
        <v>922.4</v>
      </c>
      <c r="AH199" s="92">
        <v>922.4</v>
      </c>
      <c r="AI199" s="92">
        <v>462.4</v>
      </c>
      <c r="AJ199" s="92">
        <v>615.20000000000005</v>
      </c>
      <c r="AK199" s="92">
        <v>922.4</v>
      </c>
      <c r="AL199" s="92">
        <v>922.4</v>
      </c>
      <c r="AM199" s="92">
        <v>3187785.5999999996</v>
      </c>
      <c r="AN199" s="92">
        <v>5398995.2000000002</v>
      </c>
      <c r="AO199" s="92">
        <v>3822425.6</v>
      </c>
      <c r="AP199" s="92">
        <v>415080</v>
      </c>
      <c r="AQ199" s="92">
        <v>12824286.4</v>
      </c>
      <c r="AR199" s="96">
        <v>3372771.5999999996</v>
      </c>
      <c r="AS199" s="97">
        <v>0.20823359402676705</v>
      </c>
    </row>
    <row r="200" spans="1:45" x14ac:dyDescent="0.2">
      <c r="A200" s="85">
        <v>188</v>
      </c>
      <c r="B200" s="86" t="s">
        <v>563</v>
      </c>
      <c r="C200" s="86" t="s">
        <v>564</v>
      </c>
      <c r="D200" s="87" t="s">
        <v>56</v>
      </c>
      <c r="E200" s="88">
        <v>45</v>
      </c>
      <c r="F200" s="87" t="s">
        <v>67</v>
      </c>
      <c r="G200" s="88">
        <v>8</v>
      </c>
      <c r="H200" s="89">
        <v>6654</v>
      </c>
      <c r="I200" s="89">
        <v>8470</v>
      </c>
      <c r="J200" s="89">
        <v>4000</v>
      </c>
      <c r="K200" s="89">
        <v>435</v>
      </c>
      <c r="L200" s="89">
        <v>19559</v>
      </c>
      <c r="M200" s="90">
        <v>6654</v>
      </c>
      <c r="N200" s="90">
        <v>8470</v>
      </c>
      <c r="O200" s="90">
        <v>4000</v>
      </c>
      <c r="P200" s="90">
        <v>435</v>
      </c>
      <c r="Q200" s="91">
        <v>19559</v>
      </c>
      <c r="R200" s="92">
        <v>584</v>
      </c>
      <c r="S200" s="92">
        <v>777</v>
      </c>
      <c r="T200" s="92">
        <v>1165</v>
      </c>
      <c r="U200" s="92">
        <v>1165</v>
      </c>
      <c r="V200" s="92">
        <v>3885936</v>
      </c>
      <c r="W200" s="92">
        <v>6581190</v>
      </c>
      <c r="X200" s="92">
        <v>4660000</v>
      </c>
      <c r="Y200" s="92">
        <v>506775</v>
      </c>
      <c r="Z200" s="92">
        <v>15633901</v>
      </c>
      <c r="AA200" s="93">
        <v>1</v>
      </c>
      <c r="AB200" s="93" t="s">
        <v>188</v>
      </c>
      <c r="AC200" s="94">
        <v>2075</v>
      </c>
      <c r="AD200" s="95" t="s">
        <v>149</v>
      </c>
      <c r="AE200" s="92">
        <v>462.4</v>
      </c>
      <c r="AF200" s="92">
        <v>615.20000000000005</v>
      </c>
      <c r="AG200" s="92">
        <v>922.4</v>
      </c>
      <c r="AH200" s="92">
        <v>922.4</v>
      </c>
      <c r="AI200" s="92">
        <v>462.4</v>
      </c>
      <c r="AJ200" s="92">
        <v>615.20000000000005</v>
      </c>
      <c r="AK200" s="92">
        <v>922.4</v>
      </c>
      <c r="AL200" s="92">
        <v>922.4</v>
      </c>
      <c r="AM200" s="92">
        <v>3076809.5999999996</v>
      </c>
      <c r="AN200" s="92">
        <v>5210744</v>
      </c>
      <c r="AO200" s="92">
        <v>3689600</v>
      </c>
      <c r="AP200" s="92">
        <v>401244</v>
      </c>
      <c r="AQ200" s="92">
        <v>12378397.6</v>
      </c>
      <c r="AR200" s="96">
        <v>3255503.4000000004</v>
      </c>
      <c r="AS200" s="97">
        <v>0.20823359441766967</v>
      </c>
    </row>
    <row r="201" spans="1:45" x14ac:dyDescent="0.2">
      <c r="A201" s="85">
        <v>189</v>
      </c>
      <c r="B201" s="86" t="s">
        <v>565</v>
      </c>
      <c r="C201" s="86" t="s">
        <v>566</v>
      </c>
      <c r="D201" s="87" t="s">
        <v>56</v>
      </c>
      <c r="E201" s="88">
        <v>45</v>
      </c>
      <c r="F201" s="87" t="s">
        <v>67</v>
      </c>
      <c r="G201" s="88">
        <v>9</v>
      </c>
      <c r="H201" s="89">
        <v>6724</v>
      </c>
      <c r="I201" s="89">
        <v>8560</v>
      </c>
      <c r="J201" s="89">
        <v>4041</v>
      </c>
      <c r="K201" s="89">
        <v>439</v>
      </c>
      <c r="L201" s="89">
        <v>19764</v>
      </c>
      <c r="M201" s="90">
        <v>6724</v>
      </c>
      <c r="N201" s="90">
        <v>8560</v>
      </c>
      <c r="O201" s="90">
        <v>4041</v>
      </c>
      <c r="P201" s="90">
        <v>439</v>
      </c>
      <c r="Q201" s="91">
        <v>19764</v>
      </c>
      <c r="R201" s="92">
        <v>584</v>
      </c>
      <c r="S201" s="92">
        <v>777</v>
      </c>
      <c r="T201" s="92">
        <v>1165</v>
      </c>
      <c r="U201" s="92">
        <v>1165</v>
      </c>
      <c r="V201" s="92">
        <v>3926816</v>
      </c>
      <c r="W201" s="92">
        <v>6651120</v>
      </c>
      <c r="X201" s="92">
        <v>4707765</v>
      </c>
      <c r="Y201" s="92">
        <v>511435</v>
      </c>
      <c r="Z201" s="92">
        <v>15797136</v>
      </c>
      <c r="AA201" s="93">
        <v>1</v>
      </c>
      <c r="AB201" s="93" t="s">
        <v>188</v>
      </c>
      <c r="AC201" s="94">
        <v>2075</v>
      </c>
      <c r="AD201" s="95" t="s">
        <v>149</v>
      </c>
      <c r="AE201" s="92">
        <v>462.4</v>
      </c>
      <c r="AF201" s="92">
        <v>615.20000000000005</v>
      </c>
      <c r="AG201" s="92">
        <v>922.4</v>
      </c>
      <c r="AH201" s="92">
        <v>922.4</v>
      </c>
      <c r="AI201" s="92">
        <v>462.4</v>
      </c>
      <c r="AJ201" s="92">
        <v>615.20000000000005</v>
      </c>
      <c r="AK201" s="92">
        <v>922.4</v>
      </c>
      <c r="AL201" s="92">
        <v>922.4</v>
      </c>
      <c r="AM201" s="92">
        <v>3109177.5999999996</v>
      </c>
      <c r="AN201" s="92">
        <v>5266112</v>
      </c>
      <c r="AO201" s="92">
        <v>3727418.4</v>
      </c>
      <c r="AP201" s="92">
        <v>404933.6</v>
      </c>
      <c r="AQ201" s="92">
        <v>12507641.6</v>
      </c>
      <c r="AR201" s="96">
        <v>3289494.4000000004</v>
      </c>
      <c r="AS201" s="97">
        <v>0.20823359373496567</v>
      </c>
    </row>
    <row r="202" spans="1:45" x14ac:dyDescent="0.2">
      <c r="A202" s="85">
        <v>190</v>
      </c>
      <c r="B202" s="86" t="s">
        <v>567</v>
      </c>
      <c r="C202" s="86" t="s">
        <v>568</v>
      </c>
      <c r="D202" s="87" t="s">
        <v>56</v>
      </c>
      <c r="E202" s="88">
        <v>45</v>
      </c>
      <c r="F202" s="87" t="s">
        <v>67</v>
      </c>
      <c r="G202" s="88">
        <v>10</v>
      </c>
      <c r="H202" s="89">
        <v>6734</v>
      </c>
      <c r="I202" s="89">
        <v>8574</v>
      </c>
      <c r="J202" s="89">
        <v>4048</v>
      </c>
      <c r="K202" s="89">
        <v>440</v>
      </c>
      <c r="L202" s="89">
        <v>19796</v>
      </c>
      <c r="M202" s="90">
        <v>6734</v>
      </c>
      <c r="N202" s="90">
        <v>8574</v>
      </c>
      <c r="O202" s="90">
        <v>4048</v>
      </c>
      <c r="P202" s="90">
        <v>440</v>
      </c>
      <c r="Q202" s="91">
        <v>19796</v>
      </c>
      <c r="R202" s="92">
        <v>584</v>
      </c>
      <c r="S202" s="92">
        <v>777</v>
      </c>
      <c r="T202" s="92">
        <v>1165</v>
      </c>
      <c r="U202" s="92">
        <v>1165</v>
      </c>
      <c r="V202" s="92">
        <v>3932656</v>
      </c>
      <c r="W202" s="92">
        <v>6661998</v>
      </c>
      <c r="X202" s="92">
        <v>4715920</v>
      </c>
      <c r="Y202" s="92">
        <v>512600</v>
      </c>
      <c r="Z202" s="92">
        <v>15823174</v>
      </c>
      <c r="AA202" s="93">
        <v>1</v>
      </c>
      <c r="AB202" s="93" t="s">
        <v>188</v>
      </c>
      <c r="AC202" s="94">
        <v>2075</v>
      </c>
      <c r="AD202" s="95" t="s">
        <v>149</v>
      </c>
      <c r="AE202" s="92">
        <v>462.4</v>
      </c>
      <c r="AF202" s="92">
        <v>615.20000000000005</v>
      </c>
      <c r="AG202" s="92">
        <v>922.4</v>
      </c>
      <c r="AH202" s="92">
        <v>922.4</v>
      </c>
      <c r="AI202" s="92">
        <v>462.4</v>
      </c>
      <c r="AJ202" s="92">
        <v>615.20000000000005</v>
      </c>
      <c r="AK202" s="92">
        <v>922.4</v>
      </c>
      <c r="AL202" s="92">
        <v>922.4</v>
      </c>
      <c r="AM202" s="92">
        <v>3113801.5999999996</v>
      </c>
      <c r="AN202" s="92">
        <v>5274724.8000000007</v>
      </c>
      <c r="AO202" s="92">
        <v>3733875.1999999997</v>
      </c>
      <c r="AP202" s="92">
        <v>405856</v>
      </c>
      <c r="AQ202" s="92">
        <v>12528257.6</v>
      </c>
      <c r="AR202" s="96">
        <v>3294916.4000000004</v>
      </c>
      <c r="AS202" s="97">
        <v>0.20823359459992036</v>
      </c>
    </row>
    <row r="203" spans="1:45" x14ac:dyDescent="0.2">
      <c r="A203" s="85">
        <v>191</v>
      </c>
      <c r="B203" s="86" t="s">
        <v>569</v>
      </c>
      <c r="C203" s="86" t="s">
        <v>570</v>
      </c>
      <c r="D203" s="87" t="s">
        <v>56</v>
      </c>
      <c r="E203" s="88">
        <v>45</v>
      </c>
      <c r="F203" s="87" t="s">
        <v>67</v>
      </c>
      <c r="G203" s="88">
        <v>11</v>
      </c>
      <c r="H203" s="89">
        <v>6632</v>
      </c>
      <c r="I203" s="89">
        <v>8443</v>
      </c>
      <c r="J203" s="89">
        <v>3986</v>
      </c>
      <c r="K203" s="89">
        <v>433</v>
      </c>
      <c r="L203" s="89">
        <v>19494</v>
      </c>
      <c r="M203" s="90">
        <v>6632</v>
      </c>
      <c r="N203" s="90">
        <v>8443</v>
      </c>
      <c r="O203" s="90">
        <v>3986</v>
      </c>
      <c r="P203" s="90">
        <v>433</v>
      </c>
      <c r="Q203" s="91">
        <v>19494</v>
      </c>
      <c r="R203" s="92">
        <v>584</v>
      </c>
      <c r="S203" s="92">
        <v>777</v>
      </c>
      <c r="T203" s="92">
        <v>1165</v>
      </c>
      <c r="U203" s="92">
        <v>1165</v>
      </c>
      <c r="V203" s="92">
        <v>3873088</v>
      </c>
      <c r="W203" s="92">
        <v>6560211</v>
      </c>
      <c r="X203" s="92">
        <v>4643690</v>
      </c>
      <c r="Y203" s="92">
        <v>504445</v>
      </c>
      <c r="Z203" s="92">
        <v>15581434</v>
      </c>
      <c r="AA203" s="93">
        <v>1</v>
      </c>
      <c r="AB203" s="93" t="s">
        <v>188</v>
      </c>
      <c r="AC203" s="94">
        <v>2075</v>
      </c>
      <c r="AD203" s="95" t="s">
        <v>149</v>
      </c>
      <c r="AE203" s="92">
        <v>462.4</v>
      </c>
      <c r="AF203" s="92">
        <v>615.20000000000005</v>
      </c>
      <c r="AG203" s="92">
        <v>922.4</v>
      </c>
      <c r="AH203" s="92">
        <v>922.4</v>
      </c>
      <c r="AI203" s="92">
        <v>462.4</v>
      </c>
      <c r="AJ203" s="92">
        <v>615.20000000000005</v>
      </c>
      <c r="AK203" s="92">
        <v>922.4</v>
      </c>
      <c r="AL203" s="92">
        <v>922.4</v>
      </c>
      <c r="AM203" s="92">
        <v>3066636.8</v>
      </c>
      <c r="AN203" s="92">
        <v>5194133.6000000006</v>
      </c>
      <c r="AO203" s="92">
        <v>3676686.4</v>
      </c>
      <c r="AP203" s="92">
        <v>399399.2</v>
      </c>
      <c r="AQ203" s="92">
        <v>12336856</v>
      </c>
      <c r="AR203" s="96">
        <v>3244578</v>
      </c>
      <c r="AS203" s="97">
        <v>0.20823359390412974</v>
      </c>
    </row>
    <row r="204" spans="1:45" x14ac:dyDescent="0.2">
      <c r="A204" s="85">
        <v>192</v>
      </c>
      <c r="B204" s="86" t="s">
        <v>571</v>
      </c>
      <c r="C204" s="86" t="s">
        <v>572</v>
      </c>
      <c r="D204" s="87" t="s">
        <v>131</v>
      </c>
      <c r="E204" s="88">
        <v>72</v>
      </c>
      <c r="F204" s="87" t="s">
        <v>132</v>
      </c>
      <c r="G204" s="88">
        <v>1</v>
      </c>
      <c r="H204" s="89">
        <v>666</v>
      </c>
      <c r="I204" s="89">
        <v>299</v>
      </c>
      <c r="J204" s="89">
        <v>1081</v>
      </c>
      <c r="K204" s="89">
        <v>0</v>
      </c>
      <c r="L204" s="89">
        <v>2046</v>
      </c>
      <c r="M204" s="90">
        <v>666</v>
      </c>
      <c r="N204" s="90">
        <v>299</v>
      </c>
      <c r="O204" s="90">
        <v>1081</v>
      </c>
      <c r="P204" s="90">
        <v>0</v>
      </c>
      <c r="Q204" s="91">
        <v>2046</v>
      </c>
      <c r="R204" s="92">
        <v>748</v>
      </c>
      <c r="S204" s="92">
        <v>748</v>
      </c>
      <c r="T204" s="92">
        <v>748</v>
      </c>
      <c r="U204" s="92">
        <v>0</v>
      </c>
      <c r="V204" s="92">
        <v>498168</v>
      </c>
      <c r="W204" s="92">
        <v>223652</v>
      </c>
      <c r="X204" s="92">
        <v>808588</v>
      </c>
      <c r="Y204" s="92">
        <v>0</v>
      </c>
      <c r="Z204" s="92">
        <v>1530408</v>
      </c>
      <c r="AA204" s="93">
        <v>1</v>
      </c>
      <c r="AB204" s="93" t="s">
        <v>188</v>
      </c>
      <c r="AC204" s="94">
        <v>2057</v>
      </c>
      <c r="AD204" s="95" t="s">
        <v>130</v>
      </c>
      <c r="AE204" s="92">
        <v>598.4</v>
      </c>
      <c r="AF204" s="92">
        <v>598.4</v>
      </c>
      <c r="AG204" s="92">
        <v>598.4</v>
      </c>
      <c r="AH204" s="92">
        <v>0</v>
      </c>
      <c r="AI204" s="92">
        <v>598.4</v>
      </c>
      <c r="AJ204" s="92">
        <v>598.4</v>
      </c>
      <c r="AK204" s="92">
        <v>598.4</v>
      </c>
      <c r="AL204" s="92">
        <v>0</v>
      </c>
      <c r="AM204" s="92">
        <v>398534.39999999997</v>
      </c>
      <c r="AN204" s="92">
        <v>178921.60000000001</v>
      </c>
      <c r="AO204" s="92">
        <v>646870.4</v>
      </c>
      <c r="AP204" s="92">
        <v>0</v>
      </c>
      <c r="AQ204" s="92">
        <v>1224326.3999999999</v>
      </c>
      <c r="AR204" s="96">
        <v>306081.60000000009</v>
      </c>
      <c r="AS204" s="97">
        <v>0.20000000000000007</v>
      </c>
    </row>
    <row r="205" spans="1:45" x14ac:dyDescent="0.2">
      <c r="A205" s="85">
        <v>193</v>
      </c>
      <c r="B205" s="86" t="s">
        <v>573</v>
      </c>
      <c r="C205" s="86" t="s">
        <v>574</v>
      </c>
      <c r="D205" s="87" t="s">
        <v>131</v>
      </c>
      <c r="E205" s="88">
        <v>72</v>
      </c>
      <c r="F205" s="87" t="s">
        <v>132</v>
      </c>
      <c r="G205" s="88">
        <v>2</v>
      </c>
      <c r="H205" s="89">
        <v>682</v>
      </c>
      <c r="I205" s="89">
        <v>306</v>
      </c>
      <c r="J205" s="89">
        <v>1105</v>
      </c>
      <c r="K205" s="89">
        <v>0</v>
      </c>
      <c r="L205" s="89">
        <v>2093</v>
      </c>
      <c r="M205" s="90">
        <v>682</v>
      </c>
      <c r="N205" s="90">
        <v>306</v>
      </c>
      <c r="O205" s="90">
        <v>1105</v>
      </c>
      <c r="P205" s="90">
        <v>0</v>
      </c>
      <c r="Q205" s="91">
        <v>2093</v>
      </c>
      <c r="R205" s="92">
        <v>748</v>
      </c>
      <c r="S205" s="92">
        <v>748</v>
      </c>
      <c r="T205" s="92">
        <v>748</v>
      </c>
      <c r="U205" s="92">
        <v>0</v>
      </c>
      <c r="V205" s="92">
        <v>510136</v>
      </c>
      <c r="W205" s="92">
        <v>228888</v>
      </c>
      <c r="X205" s="92">
        <v>826540</v>
      </c>
      <c r="Y205" s="92">
        <v>0</v>
      </c>
      <c r="Z205" s="92">
        <v>1565564</v>
      </c>
      <c r="AA205" s="93">
        <v>1</v>
      </c>
      <c r="AB205" s="93" t="s">
        <v>188</v>
      </c>
      <c r="AC205" s="94">
        <v>2057</v>
      </c>
      <c r="AD205" s="95" t="s">
        <v>130</v>
      </c>
      <c r="AE205" s="92">
        <v>598.4</v>
      </c>
      <c r="AF205" s="92">
        <v>598.4</v>
      </c>
      <c r="AG205" s="92">
        <v>598.4</v>
      </c>
      <c r="AH205" s="92">
        <v>0</v>
      </c>
      <c r="AI205" s="92">
        <v>598.4</v>
      </c>
      <c r="AJ205" s="92">
        <v>598.4</v>
      </c>
      <c r="AK205" s="92">
        <v>598.4</v>
      </c>
      <c r="AL205" s="92">
        <v>0</v>
      </c>
      <c r="AM205" s="92">
        <v>408108.79999999999</v>
      </c>
      <c r="AN205" s="92">
        <v>183110.39999999999</v>
      </c>
      <c r="AO205" s="92">
        <v>661232</v>
      </c>
      <c r="AP205" s="92">
        <v>0</v>
      </c>
      <c r="AQ205" s="92">
        <v>1252451.2</v>
      </c>
      <c r="AR205" s="96">
        <v>313112.80000000005</v>
      </c>
      <c r="AS205" s="97">
        <v>0.20000000000000004</v>
      </c>
    </row>
    <row r="206" spans="1:45" x14ac:dyDescent="0.2">
      <c r="A206" s="85">
        <v>194</v>
      </c>
      <c r="B206" s="86" t="s">
        <v>575</v>
      </c>
      <c r="C206" s="86" t="s">
        <v>576</v>
      </c>
      <c r="D206" s="87" t="s">
        <v>131</v>
      </c>
      <c r="E206" s="88">
        <v>72</v>
      </c>
      <c r="F206" s="87" t="s">
        <v>132</v>
      </c>
      <c r="G206" s="88">
        <v>3</v>
      </c>
      <c r="H206" s="89">
        <v>677</v>
      </c>
      <c r="I206" s="89">
        <v>304</v>
      </c>
      <c r="J206" s="89">
        <v>1099</v>
      </c>
      <c r="K206" s="89">
        <v>0</v>
      </c>
      <c r="L206" s="89">
        <v>2080</v>
      </c>
      <c r="M206" s="90">
        <v>677</v>
      </c>
      <c r="N206" s="90">
        <v>304</v>
      </c>
      <c r="O206" s="90">
        <v>1099</v>
      </c>
      <c r="P206" s="90">
        <v>0</v>
      </c>
      <c r="Q206" s="91">
        <v>2080</v>
      </c>
      <c r="R206" s="92">
        <v>748</v>
      </c>
      <c r="S206" s="92">
        <v>748</v>
      </c>
      <c r="T206" s="92">
        <v>748</v>
      </c>
      <c r="U206" s="92">
        <v>0</v>
      </c>
      <c r="V206" s="92">
        <v>506396</v>
      </c>
      <c r="W206" s="92">
        <v>227392</v>
      </c>
      <c r="X206" s="92">
        <v>822052</v>
      </c>
      <c r="Y206" s="92">
        <v>0</v>
      </c>
      <c r="Z206" s="92">
        <v>1555840</v>
      </c>
      <c r="AA206" s="93">
        <v>1</v>
      </c>
      <c r="AB206" s="93" t="s">
        <v>188</v>
      </c>
      <c r="AC206" s="94">
        <v>2057</v>
      </c>
      <c r="AD206" s="95" t="s">
        <v>130</v>
      </c>
      <c r="AE206" s="92">
        <v>598.4</v>
      </c>
      <c r="AF206" s="92">
        <v>598.4</v>
      </c>
      <c r="AG206" s="92">
        <v>598.4</v>
      </c>
      <c r="AH206" s="92">
        <v>0</v>
      </c>
      <c r="AI206" s="92">
        <v>598.4</v>
      </c>
      <c r="AJ206" s="92">
        <v>598.4</v>
      </c>
      <c r="AK206" s="92">
        <v>598.4</v>
      </c>
      <c r="AL206" s="92">
        <v>0</v>
      </c>
      <c r="AM206" s="92">
        <v>405116.8</v>
      </c>
      <c r="AN206" s="92">
        <v>181913.60000000001</v>
      </c>
      <c r="AO206" s="92">
        <v>657641.6</v>
      </c>
      <c r="AP206" s="92">
        <v>0</v>
      </c>
      <c r="AQ206" s="92">
        <v>1244672</v>
      </c>
      <c r="AR206" s="96">
        <v>311168</v>
      </c>
      <c r="AS206" s="97">
        <v>0.2</v>
      </c>
    </row>
    <row r="207" spans="1:45" x14ac:dyDescent="0.2">
      <c r="A207" s="85">
        <v>195</v>
      </c>
      <c r="B207" s="86" t="s">
        <v>577</v>
      </c>
      <c r="C207" s="86" t="s">
        <v>578</v>
      </c>
      <c r="D207" s="87" t="s">
        <v>131</v>
      </c>
      <c r="E207" s="88">
        <v>72</v>
      </c>
      <c r="F207" s="87" t="s">
        <v>132</v>
      </c>
      <c r="G207" s="88">
        <v>4</v>
      </c>
      <c r="H207" s="89">
        <v>722</v>
      </c>
      <c r="I207" s="89">
        <v>324</v>
      </c>
      <c r="J207" s="89">
        <v>1170</v>
      </c>
      <c r="K207" s="89">
        <v>0</v>
      </c>
      <c r="L207" s="89">
        <v>2216</v>
      </c>
      <c r="M207" s="90">
        <v>722</v>
      </c>
      <c r="N207" s="90">
        <v>324</v>
      </c>
      <c r="O207" s="90">
        <v>1170</v>
      </c>
      <c r="P207" s="90">
        <v>0</v>
      </c>
      <c r="Q207" s="91">
        <v>2216</v>
      </c>
      <c r="R207" s="92">
        <v>748</v>
      </c>
      <c r="S207" s="92">
        <v>748</v>
      </c>
      <c r="T207" s="92">
        <v>748</v>
      </c>
      <c r="U207" s="92">
        <v>0</v>
      </c>
      <c r="V207" s="92">
        <v>540056</v>
      </c>
      <c r="W207" s="92">
        <v>242352</v>
      </c>
      <c r="X207" s="92">
        <v>875160</v>
      </c>
      <c r="Y207" s="92">
        <v>0</v>
      </c>
      <c r="Z207" s="92">
        <v>1657568</v>
      </c>
      <c r="AA207" s="93">
        <v>1</v>
      </c>
      <c r="AB207" s="93" t="s">
        <v>188</v>
      </c>
      <c r="AC207" s="94">
        <v>2057</v>
      </c>
      <c r="AD207" s="95" t="s">
        <v>130</v>
      </c>
      <c r="AE207" s="92">
        <v>598.4</v>
      </c>
      <c r="AF207" s="92">
        <v>598.4</v>
      </c>
      <c r="AG207" s="92">
        <v>598.4</v>
      </c>
      <c r="AH207" s="92">
        <v>0</v>
      </c>
      <c r="AI207" s="92">
        <v>598.4</v>
      </c>
      <c r="AJ207" s="92">
        <v>598.4</v>
      </c>
      <c r="AK207" s="92">
        <v>598.4</v>
      </c>
      <c r="AL207" s="92">
        <v>0</v>
      </c>
      <c r="AM207" s="92">
        <v>432044.79999999999</v>
      </c>
      <c r="AN207" s="92">
        <v>193881.60000000001</v>
      </c>
      <c r="AO207" s="92">
        <v>700128</v>
      </c>
      <c r="AP207" s="92">
        <v>0</v>
      </c>
      <c r="AQ207" s="92">
        <v>1326054.3999999999</v>
      </c>
      <c r="AR207" s="96">
        <v>331513.60000000009</v>
      </c>
      <c r="AS207" s="97">
        <v>0.20000000000000007</v>
      </c>
    </row>
    <row r="208" spans="1:45" x14ac:dyDescent="0.2">
      <c r="A208" s="85">
        <v>196</v>
      </c>
      <c r="B208" s="86" t="s">
        <v>579</v>
      </c>
      <c r="C208" s="86" t="s">
        <v>580</v>
      </c>
      <c r="D208" s="87" t="s">
        <v>131</v>
      </c>
      <c r="E208" s="88">
        <v>72</v>
      </c>
      <c r="F208" s="87" t="s">
        <v>132</v>
      </c>
      <c r="G208" s="88">
        <v>5</v>
      </c>
      <c r="H208" s="89">
        <v>671</v>
      </c>
      <c r="I208" s="89">
        <v>301</v>
      </c>
      <c r="J208" s="89">
        <v>1088</v>
      </c>
      <c r="K208" s="89">
        <v>0</v>
      </c>
      <c r="L208" s="89">
        <v>2060</v>
      </c>
      <c r="M208" s="90">
        <v>671</v>
      </c>
      <c r="N208" s="90">
        <v>301</v>
      </c>
      <c r="O208" s="90">
        <v>1088</v>
      </c>
      <c r="P208" s="90">
        <v>0</v>
      </c>
      <c r="Q208" s="91">
        <v>2060</v>
      </c>
      <c r="R208" s="92">
        <v>748</v>
      </c>
      <c r="S208" s="92">
        <v>748</v>
      </c>
      <c r="T208" s="92">
        <v>748</v>
      </c>
      <c r="U208" s="92">
        <v>0</v>
      </c>
      <c r="V208" s="92">
        <v>501908</v>
      </c>
      <c r="W208" s="92">
        <v>225148</v>
      </c>
      <c r="X208" s="92">
        <v>813824</v>
      </c>
      <c r="Y208" s="92">
        <v>0</v>
      </c>
      <c r="Z208" s="92">
        <v>1540880</v>
      </c>
      <c r="AA208" s="93">
        <v>1</v>
      </c>
      <c r="AB208" s="93" t="s">
        <v>188</v>
      </c>
      <c r="AC208" s="94">
        <v>2057</v>
      </c>
      <c r="AD208" s="95" t="s">
        <v>130</v>
      </c>
      <c r="AE208" s="92">
        <v>598.4</v>
      </c>
      <c r="AF208" s="92">
        <v>598.4</v>
      </c>
      <c r="AG208" s="92">
        <v>598.4</v>
      </c>
      <c r="AH208" s="92">
        <v>0</v>
      </c>
      <c r="AI208" s="92">
        <v>598.4</v>
      </c>
      <c r="AJ208" s="92">
        <v>598.4</v>
      </c>
      <c r="AK208" s="92">
        <v>598.4</v>
      </c>
      <c r="AL208" s="92">
        <v>0</v>
      </c>
      <c r="AM208" s="92">
        <v>401526.39999999997</v>
      </c>
      <c r="AN208" s="92">
        <v>180118.39999999999</v>
      </c>
      <c r="AO208" s="92">
        <v>651059.19999999995</v>
      </c>
      <c r="AP208" s="92">
        <v>0</v>
      </c>
      <c r="AQ208" s="92">
        <v>1232704</v>
      </c>
      <c r="AR208" s="96">
        <v>308176</v>
      </c>
      <c r="AS208" s="97">
        <v>0.2</v>
      </c>
    </row>
    <row r="209" spans="1:45" x14ac:dyDescent="0.2">
      <c r="A209" s="85">
        <v>197</v>
      </c>
      <c r="B209" s="86" t="s">
        <v>581</v>
      </c>
      <c r="C209" s="86" t="s">
        <v>582</v>
      </c>
      <c r="D209" s="87" t="s">
        <v>131</v>
      </c>
      <c r="E209" s="88">
        <v>72</v>
      </c>
      <c r="F209" s="87" t="s">
        <v>132</v>
      </c>
      <c r="G209" s="88">
        <v>6</v>
      </c>
      <c r="H209" s="89">
        <v>726</v>
      </c>
      <c r="I209" s="89">
        <v>326</v>
      </c>
      <c r="J209" s="89">
        <v>1178</v>
      </c>
      <c r="K209" s="89">
        <v>0</v>
      </c>
      <c r="L209" s="89">
        <v>2230</v>
      </c>
      <c r="M209" s="90">
        <v>726</v>
      </c>
      <c r="N209" s="90">
        <v>326</v>
      </c>
      <c r="O209" s="90">
        <v>1178</v>
      </c>
      <c r="P209" s="90">
        <v>0</v>
      </c>
      <c r="Q209" s="91">
        <v>2230</v>
      </c>
      <c r="R209" s="92">
        <v>748</v>
      </c>
      <c r="S209" s="92">
        <v>748</v>
      </c>
      <c r="T209" s="92">
        <v>748</v>
      </c>
      <c r="U209" s="92">
        <v>0</v>
      </c>
      <c r="V209" s="92">
        <v>543048</v>
      </c>
      <c r="W209" s="92">
        <v>243848</v>
      </c>
      <c r="X209" s="92">
        <v>881144</v>
      </c>
      <c r="Y209" s="92">
        <v>0</v>
      </c>
      <c r="Z209" s="92">
        <v>1668040</v>
      </c>
      <c r="AA209" s="93">
        <v>1</v>
      </c>
      <c r="AB209" s="93" t="s">
        <v>188</v>
      </c>
      <c r="AC209" s="94">
        <v>2057</v>
      </c>
      <c r="AD209" s="95" t="s">
        <v>130</v>
      </c>
      <c r="AE209" s="92">
        <v>598.4</v>
      </c>
      <c r="AF209" s="92">
        <v>598.4</v>
      </c>
      <c r="AG209" s="92">
        <v>598.4</v>
      </c>
      <c r="AH209" s="92">
        <v>0</v>
      </c>
      <c r="AI209" s="92">
        <v>598.4</v>
      </c>
      <c r="AJ209" s="92">
        <v>598.4</v>
      </c>
      <c r="AK209" s="92">
        <v>598.4</v>
      </c>
      <c r="AL209" s="92">
        <v>0</v>
      </c>
      <c r="AM209" s="92">
        <v>434438.39999999997</v>
      </c>
      <c r="AN209" s="92">
        <v>195078.39999999999</v>
      </c>
      <c r="AO209" s="92">
        <v>704915.2</v>
      </c>
      <c r="AP209" s="92">
        <v>0</v>
      </c>
      <c r="AQ209" s="92">
        <v>1334432</v>
      </c>
      <c r="AR209" s="96">
        <v>333608</v>
      </c>
      <c r="AS209" s="97">
        <v>0.2</v>
      </c>
    </row>
    <row r="210" spans="1:45" x14ac:dyDescent="0.2">
      <c r="A210" s="85">
        <v>198</v>
      </c>
      <c r="B210" s="86" t="s">
        <v>583</v>
      </c>
      <c r="C210" s="86" t="s">
        <v>584</v>
      </c>
      <c r="D210" s="87" t="s">
        <v>131</v>
      </c>
      <c r="E210" s="88">
        <v>72</v>
      </c>
      <c r="F210" s="87" t="s">
        <v>132</v>
      </c>
      <c r="G210" s="88">
        <v>7</v>
      </c>
      <c r="H210" s="89">
        <v>742</v>
      </c>
      <c r="I210" s="89">
        <v>333</v>
      </c>
      <c r="J210" s="89">
        <v>1203</v>
      </c>
      <c r="K210" s="89">
        <v>0</v>
      </c>
      <c r="L210" s="89">
        <v>2278</v>
      </c>
      <c r="M210" s="90">
        <v>742</v>
      </c>
      <c r="N210" s="90">
        <v>333</v>
      </c>
      <c r="O210" s="90">
        <v>1203</v>
      </c>
      <c r="P210" s="90">
        <v>0</v>
      </c>
      <c r="Q210" s="91">
        <v>2278</v>
      </c>
      <c r="R210" s="92">
        <v>748</v>
      </c>
      <c r="S210" s="92">
        <v>748</v>
      </c>
      <c r="T210" s="92">
        <v>748</v>
      </c>
      <c r="U210" s="92">
        <v>0</v>
      </c>
      <c r="V210" s="92">
        <v>555016</v>
      </c>
      <c r="W210" s="92">
        <v>249084</v>
      </c>
      <c r="X210" s="92">
        <v>899844</v>
      </c>
      <c r="Y210" s="92">
        <v>0</v>
      </c>
      <c r="Z210" s="92">
        <v>1703944</v>
      </c>
      <c r="AA210" s="93">
        <v>1</v>
      </c>
      <c r="AB210" s="93" t="s">
        <v>188</v>
      </c>
      <c r="AC210" s="94">
        <v>2057</v>
      </c>
      <c r="AD210" s="95" t="s">
        <v>130</v>
      </c>
      <c r="AE210" s="92">
        <v>598.4</v>
      </c>
      <c r="AF210" s="92">
        <v>598.4</v>
      </c>
      <c r="AG210" s="92">
        <v>598.4</v>
      </c>
      <c r="AH210" s="92">
        <v>0</v>
      </c>
      <c r="AI210" s="92">
        <v>598.4</v>
      </c>
      <c r="AJ210" s="92">
        <v>598.4</v>
      </c>
      <c r="AK210" s="92">
        <v>598.4</v>
      </c>
      <c r="AL210" s="92">
        <v>0</v>
      </c>
      <c r="AM210" s="92">
        <v>444012.79999999999</v>
      </c>
      <c r="AN210" s="92">
        <v>199267.19999999998</v>
      </c>
      <c r="AO210" s="92">
        <v>719875.2</v>
      </c>
      <c r="AP210" s="92">
        <v>0</v>
      </c>
      <c r="AQ210" s="92">
        <v>1363155.2</v>
      </c>
      <c r="AR210" s="96">
        <v>340788.80000000005</v>
      </c>
      <c r="AS210" s="97">
        <v>0.20000000000000004</v>
      </c>
    </row>
    <row r="211" spans="1:45" x14ac:dyDescent="0.2">
      <c r="A211" s="85">
        <v>199</v>
      </c>
      <c r="B211" s="86" t="s">
        <v>585</v>
      </c>
      <c r="C211" s="86" t="s">
        <v>586</v>
      </c>
      <c r="D211" s="87" t="s">
        <v>131</v>
      </c>
      <c r="E211" s="88">
        <v>72</v>
      </c>
      <c r="F211" s="87" t="s">
        <v>132</v>
      </c>
      <c r="G211" s="88">
        <v>8</v>
      </c>
      <c r="H211" s="89">
        <v>716</v>
      </c>
      <c r="I211" s="89">
        <v>321</v>
      </c>
      <c r="J211" s="89">
        <v>1161</v>
      </c>
      <c r="K211" s="89">
        <v>0</v>
      </c>
      <c r="L211" s="89">
        <v>2198</v>
      </c>
      <c r="M211" s="90">
        <v>716</v>
      </c>
      <c r="N211" s="90">
        <v>321</v>
      </c>
      <c r="O211" s="90">
        <v>1161</v>
      </c>
      <c r="P211" s="90">
        <v>0</v>
      </c>
      <c r="Q211" s="91">
        <v>2198</v>
      </c>
      <c r="R211" s="92">
        <v>748</v>
      </c>
      <c r="S211" s="92">
        <v>748</v>
      </c>
      <c r="T211" s="92">
        <v>748</v>
      </c>
      <c r="U211" s="92">
        <v>0</v>
      </c>
      <c r="V211" s="92">
        <v>535568</v>
      </c>
      <c r="W211" s="92">
        <v>240108</v>
      </c>
      <c r="X211" s="92">
        <v>868428</v>
      </c>
      <c r="Y211" s="92">
        <v>0</v>
      </c>
      <c r="Z211" s="92">
        <v>1644104</v>
      </c>
      <c r="AA211" s="93">
        <v>1</v>
      </c>
      <c r="AB211" s="93" t="s">
        <v>188</v>
      </c>
      <c r="AC211" s="94">
        <v>2057</v>
      </c>
      <c r="AD211" s="95" t="s">
        <v>130</v>
      </c>
      <c r="AE211" s="92">
        <v>598.4</v>
      </c>
      <c r="AF211" s="92">
        <v>598.4</v>
      </c>
      <c r="AG211" s="92">
        <v>598.4</v>
      </c>
      <c r="AH211" s="92">
        <v>0</v>
      </c>
      <c r="AI211" s="92">
        <v>598.4</v>
      </c>
      <c r="AJ211" s="92">
        <v>598.4</v>
      </c>
      <c r="AK211" s="92">
        <v>598.4</v>
      </c>
      <c r="AL211" s="92">
        <v>0</v>
      </c>
      <c r="AM211" s="92">
        <v>428454.39999999997</v>
      </c>
      <c r="AN211" s="92">
        <v>192086.39999999999</v>
      </c>
      <c r="AO211" s="92">
        <v>694742.4</v>
      </c>
      <c r="AP211" s="92">
        <v>0</v>
      </c>
      <c r="AQ211" s="92">
        <v>1315283.2</v>
      </c>
      <c r="AR211" s="96">
        <v>328820.80000000005</v>
      </c>
      <c r="AS211" s="97">
        <v>0.20000000000000004</v>
      </c>
    </row>
    <row r="212" spans="1:45" x14ac:dyDescent="0.2">
      <c r="A212" s="85">
        <v>200</v>
      </c>
      <c r="B212" s="86" t="s">
        <v>587</v>
      </c>
      <c r="C212" s="86" t="s">
        <v>588</v>
      </c>
      <c r="D212" s="87" t="s">
        <v>131</v>
      </c>
      <c r="E212" s="88">
        <v>72</v>
      </c>
      <c r="F212" s="87" t="s">
        <v>132</v>
      </c>
      <c r="G212" s="88">
        <v>9</v>
      </c>
      <c r="H212" s="89">
        <v>723</v>
      </c>
      <c r="I212" s="89">
        <v>325</v>
      </c>
      <c r="J212" s="89">
        <v>1173</v>
      </c>
      <c r="K212" s="89">
        <v>0</v>
      </c>
      <c r="L212" s="89">
        <v>2221</v>
      </c>
      <c r="M212" s="90">
        <v>723</v>
      </c>
      <c r="N212" s="90">
        <v>325</v>
      </c>
      <c r="O212" s="90">
        <v>1173</v>
      </c>
      <c r="P212" s="90">
        <v>0</v>
      </c>
      <c r="Q212" s="91">
        <v>2221</v>
      </c>
      <c r="R212" s="92">
        <v>748</v>
      </c>
      <c r="S212" s="92">
        <v>748</v>
      </c>
      <c r="T212" s="92">
        <v>748</v>
      </c>
      <c r="U212" s="92">
        <v>0</v>
      </c>
      <c r="V212" s="92">
        <v>540804</v>
      </c>
      <c r="W212" s="92">
        <v>243100</v>
      </c>
      <c r="X212" s="92">
        <v>877404</v>
      </c>
      <c r="Y212" s="92">
        <v>0</v>
      </c>
      <c r="Z212" s="92">
        <v>1661308</v>
      </c>
      <c r="AA212" s="93">
        <v>1</v>
      </c>
      <c r="AB212" s="93" t="s">
        <v>188</v>
      </c>
      <c r="AC212" s="94">
        <v>2057</v>
      </c>
      <c r="AD212" s="95" t="s">
        <v>130</v>
      </c>
      <c r="AE212" s="92">
        <v>598.4</v>
      </c>
      <c r="AF212" s="92">
        <v>598.4</v>
      </c>
      <c r="AG212" s="92">
        <v>598.4</v>
      </c>
      <c r="AH212" s="92">
        <v>0</v>
      </c>
      <c r="AI212" s="92">
        <v>598.4</v>
      </c>
      <c r="AJ212" s="92">
        <v>598.4</v>
      </c>
      <c r="AK212" s="92">
        <v>598.4</v>
      </c>
      <c r="AL212" s="92">
        <v>0</v>
      </c>
      <c r="AM212" s="92">
        <v>432643.2</v>
      </c>
      <c r="AN212" s="92">
        <v>194480</v>
      </c>
      <c r="AO212" s="92">
        <v>701923.2</v>
      </c>
      <c r="AP212" s="92">
        <v>0</v>
      </c>
      <c r="AQ212" s="92">
        <v>1329046.3999999999</v>
      </c>
      <c r="AR212" s="96">
        <v>332261.60000000009</v>
      </c>
      <c r="AS212" s="97">
        <v>0.20000000000000007</v>
      </c>
    </row>
    <row r="213" spans="1:45" x14ac:dyDescent="0.2">
      <c r="A213" s="85">
        <v>201</v>
      </c>
      <c r="B213" s="86" t="s">
        <v>589</v>
      </c>
      <c r="C213" s="86" t="s">
        <v>590</v>
      </c>
      <c r="D213" s="87" t="s">
        <v>131</v>
      </c>
      <c r="E213" s="88">
        <v>72</v>
      </c>
      <c r="F213" s="87" t="s">
        <v>132</v>
      </c>
      <c r="G213" s="88">
        <v>10</v>
      </c>
      <c r="H213" s="89">
        <v>724</v>
      </c>
      <c r="I213" s="89">
        <v>325</v>
      </c>
      <c r="J213" s="89">
        <v>1175</v>
      </c>
      <c r="K213" s="89">
        <v>0</v>
      </c>
      <c r="L213" s="89">
        <v>2224</v>
      </c>
      <c r="M213" s="90">
        <v>724</v>
      </c>
      <c r="N213" s="90">
        <v>325</v>
      </c>
      <c r="O213" s="90">
        <v>1175</v>
      </c>
      <c r="P213" s="90">
        <v>0</v>
      </c>
      <c r="Q213" s="91">
        <v>2224</v>
      </c>
      <c r="R213" s="92">
        <v>748</v>
      </c>
      <c r="S213" s="92">
        <v>748</v>
      </c>
      <c r="T213" s="92">
        <v>748</v>
      </c>
      <c r="U213" s="92">
        <v>0</v>
      </c>
      <c r="V213" s="92">
        <v>541552</v>
      </c>
      <c r="W213" s="92">
        <v>243100</v>
      </c>
      <c r="X213" s="92">
        <v>878900</v>
      </c>
      <c r="Y213" s="92">
        <v>0</v>
      </c>
      <c r="Z213" s="92">
        <v>1663552</v>
      </c>
      <c r="AA213" s="93">
        <v>1</v>
      </c>
      <c r="AB213" s="93" t="s">
        <v>188</v>
      </c>
      <c r="AC213" s="94">
        <v>2057</v>
      </c>
      <c r="AD213" s="95" t="s">
        <v>130</v>
      </c>
      <c r="AE213" s="92">
        <v>598.4</v>
      </c>
      <c r="AF213" s="92">
        <v>598.4</v>
      </c>
      <c r="AG213" s="92">
        <v>598.4</v>
      </c>
      <c r="AH213" s="92">
        <v>0</v>
      </c>
      <c r="AI213" s="92">
        <v>598.4</v>
      </c>
      <c r="AJ213" s="92">
        <v>598.4</v>
      </c>
      <c r="AK213" s="92">
        <v>598.4</v>
      </c>
      <c r="AL213" s="92">
        <v>0</v>
      </c>
      <c r="AM213" s="92">
        <v>433241.59999999998</v>
      </c>
      <c r="AN213" s="92">
        <v>194480</v>
      </c>
      <c r="AO213" s="92">
        <v>703120</v>
      </c>
      <c r="AP213" s="92">
        <v>0</v>
      </c>
      <c r="AQ213" s="92">
        <v>1330841.6000000001</v>
      </c>
      <c r="AR213" s="96">
        <v>332710.39999999991</v>
      </c>
      <c r="AS213" s="97">
        <v>0.19999999999999996</v>
      </c>
    </row>
    <row r="214" spans="1:45" x14ac:dyDescent="0.2">
      <c r="A214" s="85">
        <v>202</v>
      </c>
      <c r="B214" s="86" t="s">
        <v>591</v>
      </c>
      <c r="C214" s="86" t="s">
        <v>592</v>
      </c>
      <c r="D214" s="87" t="s">
        <v>131</v>
      </c>
      <c r="E214" s="88">
        <v>72</v>
      </c>
      <c r="F214" s="87" t="s">
        <v>132</v>
      </c>
      <c r="G214" s="88">
        <v>11</v>
      </c>
      <c r="H214" s="89">
        <v>713</v>
      </c>
      <c r="I214" s="89">
        <v>320</v>
      </c>
      <c r="J214" s="89">
        <v>1157</v>
      </c>
      <c r="K214" s="89">
        <v>0</v>
      </c>
      <c r="L214" s="89">
        <v>2190</v>
      </c>
      <c r="M214" s="90">
        <v>713</v>
      </c>
      <c r="N214" s="90">
        <v>320</v>
      </c>
      <c r="O214" s="90">
        <v>1157</v>
      </c>
      <c r="P214" s="90">
        <v>0</v>
      </c>
      <c r="Q214" s="91">
        <v>2190</v>
      </c>
      <c r="R214" s="92">
        <v>748</v>
      </c>
      <c r="S214" s="92">
        <v>748</v>
      </c>
      <c r="T214" s="92">
        <v>748</v>
      </c>
      <c r="U214" s="92">
        <v>0</v>
      </c>
      <c r="V214" s="92">
        <v>533324</v>
      </c>
      <c r="W214" s="92">
        <v>239360</v>
      </c>
      <c r="X214" s="92">
        <v>865436</v>
      </c>
      <c r="Y214" s="92">
        <v>0</v>
      </c>
      <c r="Z214" s="92">
        <v>1638120</v>
      </c>
      <c r="AA214" s="93">
        <v>1</v>
      </c>
      <c r="AB214" s="93" t="s">
        <v>188</v>
      </c>
      <c r="AC214" s="94">
        <v>2057</v>
      </c>
      <c r="AD214" s="95" t="s">
        <v>130</v>
      </c>
      <c r="AE214" s="92">
        <v>598.4</v>
      </c>
      <c r="AF214" s="92">
        <v>598.4</v>
      </c>
      <c r="AG214" s="92">
        <v>598.4</v>
      </c>
      <c r="AH214" s="92">
        <v>0</v>
      </c>
      <c r="AI214" s="92">
        <v>598.4</v>
      </c>
      <c r="AJ214" s="92">
        <v>598.4</v>
      </c>
      <c r="AK214" s="92">
        <v>598.4</v>
      </c>
      <c r="AL214" s="92">
        <v>0</v>
      </c>
      <c r="AM214" s="92">
        <v>426659.2</v>
      </c>
      <c r="AN214" s="92">
        <v>191488</v>
      </c>
      <c r="AO214" s="92">
        <v>692348.79999999993</v>
      </c>
      <c r="AP214" s="92">
        <v>0</v>
      </c>
      <c r="AQ214" s="92">
        <v>1310496</v>
      </c>
      <c r="AR214" s="96">
        <v>327624</v>
      </c>
      <c r="AS214" s="97">
        <v>0.2</v>
      </c>
    </row>
    <row r="215" spans="1:45" x14ac:dyDescent="0.2">
      <c r="A215" s="85">
        <v>203</v>
      </c>
      <c r="B215" s="86" t="s">
        <v>593</v>
      </c>
      <c r="C215" s="86" t="s">
        <v>594</v>
      </c>
      <c r="D215" s="87" t="s">
        <v>131</v>
      </c>
      <c r="E215" s="88">
        <v>72</v>
      </c>
      <c r="F215" s="87" t="s">
        <v>132</v>
      </c>
      <c r="G215" s="88">
        <v>12</v>
      </c>
      <c r="H215" s="89">
        <v>647</v>
      </c>
      <c r="I215" s="89">
        <v>290</v>
      </c>
      <c r="J215" s="89">
        <v>1050</v>
      </c>
      <c r="K215" s="89">
        <v>0</v>
      </c>
      <c r="L215" s="89">
        <v>1987</v>
      </c>
      <c r="M215" s="90">
        <v>647</v>
      </c>
      <c r="N215" s="90">
        <v>290</v>
      </c>
      <c r="O215" s="90">
        <v>1050</v>
      </c>
      <c r="P215" s="90">
        <v>0</v>
      </c>
      <c r="Q215" s="91">
        <v>1987</v>
      </c>
      <c r="R215" s="92">
        <v>748</v>
      </c>
      <c r="S215" s="92">
        <v>748</v>
      </c>
      <c r="T215" s="92">
        <v>748</v>
      </c>
      <c r="U215" s="92">
        <v>0</v>
      </c>
      <c r="V215" s="92">
        <v>483956</v>
      </c>
      <c r="W215" s="92">
        <v>216920</v>
      </c>
      <c r="X215" s="92">
        <v>785400</v>
      </c>
      <c r="Y215" s="92">
        <v>0</v>
      </c>
      <c r="Z215" s="92">
        <v>1486276</v>
      </c>
      <c r="AA215" s="93">
        <v>1</v>
      </c>
      <c r="AB215" s="93" t="s">
        <v>188</v>
      </c>
      <c r="AC215" s="94">
        <v>2057</v>
      </c>
      <c r="AD215" s="95" t="s">
        <v>130</v>
      </c>
      <c r="AE215" s="92">
        <v>598.4</v>
      </c>
      <c r="AF215" s="92">
        <v>598.4</v>
      </c>
      <c r="AG215" s="92">
        <v>598.4</v>
      </c>
      <c r="AH215" s="92">
        <v>0</v>
      </c>
      <c r="AI215" s="92">
        <v>598.4</v>
      </c>
      <c r="AJ215" s="92">
        <v>598.4</v>
      </c>
      <c r="AK215" s="92">
        <v>598.4</v>
      </c>
      <c r="AL215" s="92">
        <v>0</v>
      </c>
      <c r="AM215" s="92">
        <v>387164.8</v>
      </c>
      <c r="AN215" s="92">
        <v>173536</v>
      </c>
      <c r="AO215" s="92">
        <v>628320</v>
      </c>
      <c r="AP215" s="92">
        <v>0</v>
      </c>
      <c r="AQ215" s="92">
        <v>1189020.8</v>
      </c>
      <c r="AR215" s="96">
        <v>297255.19999999995</v>
      </c>
      <c r="AS215" s="97">
        <v>0.19999999999999996</v>
      </c>
    </row>
    <row r="216" spans="1:45" x14ac:dyDescent="0.2">
      <c r="A216" s="85">
        <v>204</v>
      </c>
      <c r="B216" s="86" t="s">
        <v>595</v>
      </c>
      <c r="C216" s="86" t="s">
        <v>596</v>
      </c>
      <c r="D216" s="87" t="s">
        <v>131</v>
      </c>
      <c r="E216" s="88">
        <v>72</v>
      </c>
      <c r="F216" s="87" t="s">
        <v>132</v>
      </c>
      <c r="G216" s="88">
        <v>13</v>
      </c>
      <c r="H216" s="89">
        <v>687</v>
      </c>
      <c r="I216" s="89">
        <v>308</v>
      </c>
      <c r="J216" s="89">
        <v>1115</v>
      </c>
      <c r="K216" s="89">
        <v>0</v>
      </c>
      <c r="L216" s="89">
        <v>2110</v>
      </c>
      <c r="M216" s="90">
        <v>687</v>
      </c>
      <c r="N216" s="90">
        <v>308</v>
      </c>
      <c r="O216" s="90">
        <v>1115</v>
      </c>
      <c r="P216" s="90">
        <v>0</v>
      </c>
      <c r="Q216" s="91">
        <v>2110</v>
      </c>
      <c r="R216" s="92">
        <v>748</v>
      </c>
      <c r="S216" s="92">
        <v>748</v>
      </c>
      <c r="T216" s="92">
        <v>748</v>
      </c>
      <c r="U216" s="92">
        <v>0</v>
      </c>
      <c r="V216" s="92">
        <v>513876</v>
      </c>
      <c r="W216" s="92">
        <v>230384</v>
      </c>
      <c r="X216" s="92">
        <v>834020</v>
      </c>
      <c r="Y216" s="92">
        <v>0</v>
      </c>
      <c r="Z216" s="92">
        <v>1578280</v>
      </c>
      <c r="AA216" s="93">
        <v>1</v>
      </c>
      <c r="AB216" s="93" t="s">
        <v>188</v>
      </c>
      <c r="AC216" s="94">
        <v>2057</v>
      </c>
      <c r="AD216" s="95" t="s">
        <v>130</v>
      </c>
      <c r="AE216" s="92">
        <v>598.4</v>
      </c>
      <c r="AF216" s="92">
        <v>598.4</v>
      </c>
      <c r="AG216" s="92">
        <v>598.4</v>
      </c>
      <c r="AH216" s="92">
        <v>0</v>
      </c>
      <c r="AI216" s="92">
        <v>598.4</v>
      </c>
      <c r="AJ216" s="92">
        <v>598.4</v>
      </c>
      <c r="AK216" s="92">
        <v>598.4</v>
      </c>
      <c r="AL216" s="92">
        <v>0</v>
      </c>
      <c r="AM216" s="92">
        <v>411100.8</v>
      </c>
      <c r="AN216" s="92">
        <v>184307.19999999998</v>
      </c>
      <c r="AO216" s="92">
        <v>667216</v>
      </c>
      <c r="AP216" s="92">
        <v>0</v>
      </c>
      <c r="AQ216" s="92">
        <v>1262624</v>
      </c>
      <c r="AR216" s="96">
        <v>315656</v>
      </c>
      <c r="AS216" s="97">
        <v>0.2</v>
      </c>
    </row>
    <row r="217" spans="1:45" x14ac:dyDescent="0.2">
      <c r="A217" s="85">
        <v>205</v>
      </c>
      <c r="B217" s="86" t="s">
        <v>597</v>
      </c>
      <c r="C217" s="86" t="s">
        <v>598</v>
      </c>
      <c r="D217" s="87" t="s">
        <v>131</v>
      </c>
      <c r="E217" s="88">
        <v>72</v>
      </c>
      <c r="F217" s="87" t="s">
        <v>132</v>
      </c>
      <c r="G217" s="88">
        <v>14</v>
      </c>
      <c r="H217" s="89">
        <v>681</v>
      </c>
      <c r="I217" s="89">
        <v>306</v>
      </c>
      <c r="J217" s="89">
        <v>1105</v>
      </c>
      <c r="K217" s="89">
        <v>0</v>
      </c>
      <c r="L217" s="89">
        <v>2092</v>
      </c>
      <c r="M217" s="90">
        <v>681</v>
      </c>
      <c r="N217" s="90">
        <v>306</v>
      </c>
      <c r="O217" s="90">
        <v>1105</v>
      </c>
      <c r="P217" s="90">
        <v>0</v>
      </c>
      <c r="Q217" s="91">
        <v>2092</v>
      </c>
      <c r="R217" s="92">
        <v>748</v>
      </c>
      <c r="S217" s="92">
        <v>748</v>
      </c>
      <c r="T217" s="92">
        <v>748</v>
      </c>
      <c r="U217" s="92">
        <v>0</v>
      </c>
      <c r="V217" s="92">
        <v>509388</v>
      </c>
      <c r="W217" s="92">
        <v>228888</v>
      </c>
      <c r="X217" s="92">
        <v>826540</v>
      </c>
      <c r="Y217" s="92">
        <v>0</v>
      </c>
      <c r="Z217" s="92">
        <v>1564816</v>
      </c>
      <c r="AA217" s="93">
        <v>1</v>
      </c>
      <c r="AB217" s="93" t="s">
        <v>188</v>
      </c>
      <c r="AC217" s="94">
        <v>2057</v>
      </c>
      <c r="AD217" s="95" t="s">
        <v>130</v>
      </c>
      <c r="AE217" s="92">
        <v>598.4</v>
      </c>
      <c r="AF217" s="92">
        <v>598.4</v>
      </c>
      <c r="AG217" s="92">
        <v>598.4</v>
      </c>
      <c r="AH217" s="92">
        <v>0</v>
      </c>
      <c r="AI217" s="92">
        <v>598.4</v>
      </c>
      <c r="AJ217" s="92">
        <v>598.4</v>
      </c>
      <c r="AK217" s="92">
        <v>598.4</v>
      </c>
      <c r="AL217" s="92">
        <v>0</v>
      </c>
      <c r="AM217" s="92">
        <v>407510.39999999997</v>
      </c>
      <c r="AN217" s="92">
        <v>183110.39999999999</v>
      </c>
      <c r="AO217" s="92">
        <v>661232</v>
      </c>
      <c r="AP217" s="92">
        <v>0</v>
      </c>
      <c r="AQ217" s="92">
        <v>1251852.7999999998</v>
      </c>
      <c r="AR217" s="96">
        <v>312963.20000000019</v>
      </c>
      <c r="AS217" s="97">
        <v>0.20000000000000012</v>
      </c>
    </row>
    <row r="218" spans="1:45" x14ac:dyDescent="0.2">
      <c r="A218" s="85">
        <v>206</v>
      </c>
      <c r="B218" s="86" t="s">
        <v>599</v>
      </c>
      <c r="C218" s="86" t="s">
        <v>600</v>
      </c>
      <c r="D218" s="87" t="s">
        <v>131</v>
      </c>
      <c r="E218" s="88">
        <v>72</v>
      </c>
      <c r="F218" s="87" t="s">
        <v>132</v>
      </c>
      <c r="G218" s="88">
        <v>15</v>
      </c>
      <c r="H218" s="89">
        <v>646</v>
      </c>
      <c r="I218" s="89">
        <v>288</v>
      </c>
      <c r="J218" s="89">
        <v>1042</v>
      </c>
      <c r="K218" s="89">
        <v>0</v>
      </c>
      <c r="L218" s="89">
        <v>1976</v>
      </c>
      <c r="M218" s="90">
        <v>646</v>
      </c>
      <c r="N218" s="90">
        <v>288</v>
      </c>
      <c r="O218" s="90">
        <v>1042</v>
      </c>
      <c r="P218" s="90">
        <v>0</v>
      </c>
      <c r="Q218" s="91">
        <v>1976</v>
      </c>
      <c r="R218" s="92">
        <v>748</v>
      </c>
      <c r="S218" s="92">
        <v>748</v>
      </c>
      <c r="T218" s="92">
        <v>748</v>
      </c>
      <c r="U218" s="92">
        <v>0</v>
      </c>
      <c r="V218" s="92">
        <v>483208</v>
      </c>
      <c r="W218" s="92">
        <v>215424</v>
      </c>
      <c r="X218" s="92">
        <v>779416</v>
      </c>
      <c r="Y218" s="92">
        <v>0</v>
      </c>
      <c r="Z218" s="92">
        <v>1478048</v>
      </c>
      <c r="AA218" s="93">
        <v>1</v>
      </c>
      <c r="AB218" s="93" t="s">
        <v>188</v>
      </c>
      <c r="AC218" s="94">
        <v>2057</v>
      </c>
      <c r="AD218" s="95" t="s">
        <v>130</v>
      </c>
      <c r="AE218" s="92">
        <v>598.4</v>
      </c>
      <c r="AF218" s="92">
        <v>598.4</v>
      </c>
      <c r="AG218" s="92">
        <v>598.4</v>
      </c>
      <c r="AH218" s="92">
        <v>0</v>
      </c>
      <c r="AI218" s="92">
        <v>598.4</v>
      </c>
      <c r="AJ218" s="92">
        <v>598.4</v>
      </c>
      <c r="AK218" s="92">
        <v>598.4</v>
      </c>
      <c r="AL218" s="92">
        <v>0</v>
      </c>
      <c r="AM218" s="92">
        <v>386566.39999999997</v>
      </c>
      <c r="AN218" s="92">
        <v>172339.19999999998</v>
      </c>
      <c r="AO218" s="92">
        <v>623532.79999999993</v>
      </c>
      <c r="AP218" s="92">
        <v>0</v>
      </c>
      <c r="AQ218" s="92">
        <v>1182438.3999999999</v>
      </c>
      <c r="AR218" s="96">
        <v>295609.60000000009</v>
      </c>
      <c r="AS218" s="97">
        <v>0.20000000000000007</v>
      </c>
    </row>
    <row r="219" spans="1:45" x14ac:dyDescent="0.2">
      <c r="A219" s="85">
        <v>207</v>
      </c>
      <c r="B219" s="86" t="s">
        <v>601</v>
      </c>
      <c r="C219" s="86" t="s">
        <v>602</v>
      </c>
      <c r="D219" s="87" t="s">
        <v>56</v>
      </c>
      <c r="E219" s="88">
        <v>88</v>
      </c>
      <c r="F219" s="87" t="s">
        <v>93</v>
      </c>
      <c r="G219" s="88">
        <v>1</v>
      </c>
      <c r="H219" s="89">
        <v>2073</v>
      </c>
      <c r="I219" s="89">
        <v>1833</v>
      </c>
      <c r="J219" s="89">
        <v>3766</v>
      </c>
      <c r="K219" s="89">
        <v>0</v>
      </c>
      <c r="L219" s="89">
        <v>7672</v>
      </c>
      <c r="M219" s="90">
        <v>2073</v>
      </c>
      <c r="N219" s="90">
        <v>1833</v>
      </c>
      <c r="O219" s="90">
        <v>3766</v>
      </c>
      <c r="P219" s="90">
        <v>0</v>
      </c>
      <c r="Q219" s="91">
        <v>7672</v>
      </c>
      <c r="R219" s="92">
        <v>480</v>
      </c>
      <c r="S219" s="92">
        <v>480</v>
      </c>
      <c r="T219" s="92">
        <v>480</v>
      </c>
      <c r="U219" s="92">
        <v>0</v>
      </c>
      <c r="V219" s="92">
        <v>995040</v>
      </c>
      <c r="W219" s="92">
        <v>879840</v>
      </c>
      <c r="X219" s="92">
        <v>1807680</v>
      </c>
      <c r="Y219" s="92">
        <v>0</v>
      </c>
      <c r="Z219" s="92">
        <v>3682560</v>
      </c>
      <c r="AA219" s="93">
        <v>1</v>
      </c>
      <c r="AB219" s="93" t="s">
        <v>188</v>
      </c>
      <c r="AC219" s="94">
        <v>2095</v>
      </c>
      <c r="AD219" s="95" t="s">
        <v>157</v>
      </c>
      <c r="AE219" s="92">
        <v>384</v>
      </c>
      <c r="AF219" s="92">
        <v>384</v>
      </c>
      <c r="AG219" s="92">
        <v>384</v>
      </c>
      <c r="AH219" s="92">
        <v>0</v>
      </c>
      <c r="AI219" s="92">
        <v>384</v>
      </c>
      <c r="AJ219" s="92">
        <v>384</v>
      </c>
      <c r="AK219" s="92">
        <v>384</v>
      </c>
      <c r="AL219" s="92">
        <v>0</v>
      </c>
      <c r="AM219" s="92">
        <v>796032</v>
      </c>
      <c r="AN219" s="92">
        <v>703872</v>
      </c>
      <c r="AO219" s="92">
        <v>1446144</v>
      </c>
      <c r="AP219" s="92">
        <v>0</v>
      </c>
      <c r="AQ219" s="92">
        <v>2946048</v>
      </c>
      <c r="AR219" s="96">
        <v>736512</v>
      </c>
      <c r="AS219" s="97">
        <v>0.2</v>
      </c>
    </row>
    <row r="220" spans="1:45" x14ac:dyDescent="0.2">
      <c r="A220" s="85">
        <v>208</v>
      </c>
      <c r="B220" s="86" t="s">
        <v>603</v>
      </c>
      <c r="C220" s="86" t="s">
        <v>604</v>
      </c>
      <c r="D220" s="87" t="s">
        <v>56</v>
      </c>
      <c r="E220" s="88">
        <v>88</v>
      </c>
      <c r="F220" s="87" t="s">
        <v>93</v>
      </c>
      <c r="G220" s="88">
        <v>2</v>
      </c>
      <c r="H220" s="89">
        <v>2121</v>
      </c>
      <c r="I220" s="89">
        <v>1875</v>
      </c>
      <c r="J220" s="89">
        <v>3851</v>
      </c>
      <c r="K220" s="89">
        <v>0</v>
      </c>
      <c r="L220" s="89">
        <v>7847</v>
      </c>
      <c r="M220" s="90">
        <v>2121</v>
      </c>
      <c r="N220" s="90">
        <v>1875</v>
      </c>
      <c r="O220" s="90">
        <v>3851</v>
      </c>
      <c r="P220" s="90">
        <v>0</v>
      </c>
      <c r="Q220" s="91">
        <v>7847</v>
      </c>
      <c r="R220" s="92">
        <v>480</v>
      </c>
      <c r="S220" s="92">
        <v>480</v>
      </c>
      <c r="T220" s="92">
        <v>480</v>
      </c>
      <c r="U220" s="92">
        <v>0</v>
      </c>
      <c r="V220" s="92">
        <v>1018080</v>
      </c>
      <c r="W220" s="92">
        <v>900000</v>
      </c>
      <c r="X220" s="92">
        <v>1848480</v>
      </c>
      <c r="Y220" s="92">
        <v>0</v>
      </c>
      <c r="Z220" s="92">
        <v>3766560</v>
      </c>
      <c r="AA220" s="93">
        <v>1</v>
      </c>
      <c r="AB220" s="93" t="s">
        <v>188</v>
      </c>
      <c r="AC220" s="94">
        <v>2095</v>
      </c>
      <c r="AD220" s="95" t="s">
        <v>157</v>
      </c>
      <c r="AE220" s="92">
        <v>384</v>
      </c>
      <c r="AF220" s="92">
        <v>384</v>
      </c>
      <c r="AG220" s="92">
        <v>384</v>
      </c>
      <c r="AH220" s="92">
        <v>0</v>
      </c>
      <c r="AI220" s="92">
        <v>384</v>
      </c>
      <c r="AJ220" s="92">
        <v>384</v>
      </c>
      <c r="AK220" s="92">
        <v>384</v>
      </c>
      <c r="AL220" s="92">
        <v>0</v>
      </c>
      <c r="AM220" s="92">
        <v>814464</v>
      </c>
      <c r="AN220" s="92">
        <v>720000</v>
      </c>
      <c r="AO220" s="92">
        <v>1478784</v>
      </c>
      <c r="AP220" s="92">
        <v>0</v>
      </c>
      <c r="AQ220" s="92">
        <v>3013248</v>
      </c>
      <c r="AR220" s="96">
        <v>753312</v>
      </c>
      <c r="AS220" s="97">
        <v>0.2</v>
      </c>
    </row>
    <row r="221" spans="1:45" x14ac:dyDescent="0.2">
      <c r="A221" s="85">
        <v>209</v>
      </c>
      <c r="B221" s="86" t="s">
        <v>605</v>
      </c>
      <c r="C221" s="86" t="s">
        <v>606</v>
      </c>
      <c r="D221" s="87" t="s">
        <v>56</v>
      </c>
      <c r="E221" s="88">
        <v>88</v>
      </c>
      <c r="F221" s="87" t="s">
        <v>93</v>
      </c>
      <c r="G221" s="88">
        <v>3</v>
      </c>
      <c r="H221" s="89">
        <v>2107</v>
      </c>
      <c r="I221" s="89">
        <v>1863</v>
      </c>
      <c r="J221" s="89">
        <v>3828</v>
      </c>
      <c r="K221" s="89">
        <v>0</v>
      </c>
      <c r="L221" s="89">
        <v>7798</v>
      </c>
      <c r="M221" s="90">
        <v>2107</v>
      </c>
      <c r="N221" s="90">
        <v>1863</v>
      </c>
      <c r="O221" s="90">
        <v>3828</v>
      </c>
      <c r="P221" s="90">
        <v>0</v>
      </c>
      <c r="Q221" s="91">
        <v>7798</v>
      </c>
      <c r="R221" s="92">
        <v>480</v>
      </c>
      <c r="S221" s="92">
        <v>480</v>
      </c>
      <c r="T221" s="92">
        <v>480</v>
      </c>
      <c r="U221" s="92">
        <v>0</v>
      </c>
      <c r="V221" s="92">
        <v>1011360</v>
      </c>
      <c r="W221" s="92">
        <v>894240</v>
      </c>
      <c r="X221" s="92">
        <v>1837440</v>
      </c>
      <c r="Y221" s="92">
        <v>0</v>
      </c>
      <c r="Z221" s="92">
        <v>3743040</v>
      </c>
      <c r="AA221" s="93">
        <v>1</v>
      </c>
      <c r="AB221" s="93" t="s">
        <v>188</v>
      </c>
      <c r="AC221" s="94">
        <v>2095</v>
      </c>
      <c r="AD221" s="95" t="s">
        <v>157</v>
      </c>
      <c r="AE221" s="92">
        <v>384</v>
      </c>
      <c r="AF221" s="92">
        <v>384</v>
      </c>
      <c r="AG221" s="92">
        <v>384</v>
      </c>
      <c r="AH221" s="92">
        <v>0</v>
      </c>
      <c r="AI221" s="92">
        <v>384</v>
      </c>
      <c r="AJ221" s="92">
        <v>384</v>
      </c>
      <c r="AK221" s="92">
        <v>384</v>
      </c>
      <c r="AL221" s="92">
        <v>0</v>
      </c>
      <c r="AM221" s="92">
        <v>809088</v>
      </c>
      <c r="AN221" s="92">
        <v>715392</v>
      </c>
      <c r="AO221" s="92">
        <v>1469952</v>
      </c>
      <c r="AP221" s="92">
        <v>0</v>
      </c>
      <c r="AQ221" s="92">
        <v>2994432</v>
      </c>
      <c r="AR221" s="96">
        <v>748608</v>
      </c>
      <c r="AS221" s="97">
        <v>0.2</v>
      </c>
    </row>
    <row r="222" spans="1:45" x14ac:dyDescent="0.2">
      <c r="A222" s="85">
        <v>210</v>
      </c>
      <c r="B222" s="86" t="s">
        <v>607</v>
      </c>
      <c r="C222" s="86" t="s">
        <v>608</v>
      </c>
      <c r="D222" s="87" t="s">
        <v>56</v>
      </c>
      <c r="E222" s="88">
        <v>88</v>
      </c>
      <c r="F222" s="87" t="s">
        <v>93</v>
      </c>
      <c r="G222" s="88">
        <v>4</v>
      </c>
      <c r="H222" s="89">
        <v>2246</v>
      </c>
      <c r="I222" s="89">
        <v>1985</v>
      </c>
      <c r="J222" s="89">
        <v>4079</v>
      </c>
      <c r="K222" s="89">
        <v>0</v>
      </c>
      <c r="L222" s="89">
        <v>8310</v>
      </c>
      <c r="M222" s="90">
        <v>2246</v>
      </c>
      <c r="N222" s="90">
        <v>1985</v>
      </c>
      <c r="O222" s="90">
        <v>4079</v>
      </c>
      <c r="P222" s="90">
        <v>0</v>
      </c>
      <c r="Q222" s="91">
        <v>8310</v>
      </c>
      <c r="R222" s="92">
        <v>480</v>
      </c>
      <c r="S222" s="92">
        <v>480</v>
      </c>
      <c r="T222" s="92">
        <v>480</v>
      </c>
      <c r="U222" s="92">
        <v>0</v>
      </c>
      <c r="V222" s="92">
        <v>1078080</v>
      </c>
      <c r="W222" s="92">
        <v>952800</v>
      </c>
      <c r="X222" s="92">
        <v>1957920</v>
      </c>
      <c r="Y222" s="92">
        <v>0</v>
      </c>
      <c r="Z222" s="92">
        <v>3988800</v>
      </c>
      <c r="AA222" s="93">
        <v>1</v>
      </c>
      <c r="AB222" s="93" t="s">
        <v>188</v>
      </c>
      <c r="AC222" s="94">
        <v>2095</v>
      </c>
      <c r="AD222" s="95" t="s">
        <v>157</v>
      </c>
      <c r="AE222" s="92">
        <v>384</v>
      </c>
      <c r="AF222" s="92">
        <v>384</v>
      </c>
      <c r="AG222" s="92">
        <v>384</v>
      </c>
      <c r="AH222" s="92">
        <v>0</v>
      </c>
      <c r="AI222" s="92">
        <v>384</v>
      </c>
      <c r="AJ222" s="92">
        <v>384</v>
      </c>
      <c r="AK222" s="92">
        <v>384</v>
      </c>
      <c r="AL222" s="92">
        <v>0</v>
      </c>
      <c r="AM222" s="92">
        <v>862464</v>
      </c>
      <c r="AN222" s="92">
        <v>762240</v>
      </c>
      <c r="AO222" s="92">
        <v>1566336</v>
      </c>
      <c r="AP222" s="92">
        <v>0</v>
      </c>
      <c r="AQ222" s="92">
        <v>3191040</v>
      </c>
      <c r="AR222" s="96">
        <v>797760</v>
      </c>
      <c r="AS222" s="97">
        <v>0.2</v>
      </c>
    </row>
    <row r="223" spans="1:45" x14ac:dyDescent="0.2">
      <c r="A223" s="85">
        <v>211</v>
      </c>
      <c r="B223" s="86" t="s">
        <v>609</v>
      </c>
      <c r="C223" s="86" t="s">
        <v>610</v>
      </c>
      <c r="D223" s="87" t="s">
        <v>56</v>
      </c>
      <c r="E223" s="88">
        <v>88</v>
      </c>
      <c r="F223" s="87" t="s">
        <v>93</v>
      </c>
      <c r="G223" s="88">
        <v>5</v>
      </c>
      <c r="H223" s="89">
        <v>2088</v>
      </c>
      <c r="I223" s="89">
        <v>1846</v>
      </c>
      <c r="J223" s="89">
        <v>3792</v>
      </c>
      <c r="K223" s="89">
        <v>0</v>
      </c>
      <c r="L223" s="89">
        <v>7726</v>
      </c>
      <c r="M223" s="90">
        <v>2088</v>
      </c>
      <c r="N223" s="90">
        <v>1846</v>
      </c>
      <c r="O223" s="90">
        <v>3792</v>
      </c>
      <c r="P223" s="90">
        <v>0</v>
      </c>
      <c r="Q223" s="91">
        <v>7726</v>
      </c>
      <c r="R223" s="92">
        <v>480</v>
      </c>
      <c r="S223" s="92">
        <v>480</v>
      </c>
      <c r="T223" s="92">
        <v>480</v>
      </c>
      <c r="U223" s="92">
        <v>0</v>
      </c>
      <c r="V223" s="92">
        <v>1002240</v>
      </c>
      <c r="W223" s="92">
        <v>886080</v>
      </c>
      <c r="X223" s="92">
        <v>1820160</v>
      </c>
      <c r="Y223" s="92">
        <v>0</v>
      </c>
      <c r="Z223" s="92">
        <v>3708480</v>
      </c>
      <c r="AA223" s="93">
        <v>1</v>
      </c>
      <c r="AB223" s="93" t="s">
        <v>188</v>
      </c>
      <c r="AC223" s="94">
        <v>2095</v>
      </c>
      <c r="AD223" s="95" t="s">
        <v>157</v>
      </c>
      <c r="AE223" s="92">
        <v>384</v>
      </c>
      <c r="AF223" s="92">
        <v>384</v>
      </c>
      <c r="AG223" s="92">
        <v>384</v>
      </c>
      <c r="AH223" s="92">
        <v>0</v>
      </c>
      <c r="AI223" s="92">
        <v>384</v>
      </c>
      <c r="AJ223" s="92">
        <v>384</v>
      </c>
      <c r="AK223" s="92">
        <v>384</v>
      </c>
      <c r="AL223" s="92">
        <v>0</v>
      </c>
      <c r="AM223" s="92">
        <v>801792</v>
      </c>
      <c r="AN223" s="92">
        <v>708864</v>
      </c>
      <c r="AO223" s="92">
        <v>1456128</v>
      </c>
      <c r="AP223" s="92">
        <v>0</v>
      </c>
      <c r="AQ223" s="92">
        <v>2966784</v>
      </c>
      <c r="AR223" s="96">
        <v>741696</v>
      </c>
      <c r="AS223" s="97">
        <v>0.2</v>
      </c>
    </row>
    <row r="224" spans="1:45" x14ac:dyDescent="0.2">
      <c r="A224" s="85">
        <v>212</v>
      </c>
      <c r="B224" s="86" t="s">
        <v>611</v>
      </c>
      <c r="C224" s="86" t="s">
        <v>612</v>
      </c>
      <c r="D224" s="87" t="s">
        <v>56</v>
      </c>
      <c r="E224" s="88">
        <v>88</v>
      </c>
      <c r="F224" s="87" t="s">
        <v>93</v>
      </c>
      <c r="G224" s="88">
        <v>6</v>
      </c>
      <c r="H224" s="89">
        <v>2259</v>
      </c>
      <c r="I224" s="89">
        <v>1998</v>
      </c>
      <c r="J224" s="89">
        <v>4104</v>
      </c>
      <c r="K224" s="89">
        <v>0</v>
      </c>
      <c r="L224" s="89">
        <v>8361</v>
      </c>
      <c r="M224" s="90">
        <v>2259</v>
      </c>
      <c r="N224" s="90">
        <v>1998</v>
      </c>
      <c r="O224" s="90">
        <v>4104</v>
      </c>
      <c r="P224" s="90">
        <v>0</v>
      </c>
      <c r="Q224" s="91">
        <v>8361</v>
      </c>
      <c r="R224" s="92">
        <v>480</v>
      </c>
      <c r="S224" s="92">
        <v>480</v>
      </c>
      <c r="T224" s="92">
        <v>480</v>
      </c>
      <c r="U224" s="92">
        <v>0</v>
      </c>
      <c r="V224" s="92">
        <v>1084320</v>
      </c>
      <c r="W224" s="92">
        <v>959040</v>
      </c>
      <c r="X224" s="92">
        <v>1969920</v>
      </c>
      <c r="Y224" s="92">
        <v>0</v>
      </c>
      <c r="Z224" s="92">
        <v>4013280</v>
      </c>
      <c r="AA224" s="93">
        <v>1</v>
      </c>
      <c r="AB224" s="93" t="s">
        <v>188</v>
      </c>
      <c r="AC224" s="94">
        <v>2095</v>
      </c>
      <c r="AD224" s="95" t="s">
        <v>157</v>
      </c>
      <c r="AE224" s="92">
        <v>384</v>
      </c>
      <c r="AF224" s="92">
        <v>384</v>
      </c>
      <c r="AG224" s="92">
        <v>384</v>
      </c>
      <c r="AH224" s="92">
        <v>0</v>
      </c>
      <c r="AI224" s="92">
        <v>384</v>
      </c>
      <c r="AJ224" s="92">
        <v>384</v>
      </c>
      <c r="AK224" s="92">
        <v>384</v>
      </c>
      <c r="AL224" s="92">
        <v>0</v>
      </c>
      <c r="AM224" s="92">
        <v>867456</v>
      </c>
      <c r="AN224" s="92">
        <v>767232</v>
      </c>
      <c r="AO224" s="92">
        <v>1575936</v>
      </c>
      <c r="AP224" s="92">
        <v>0</v>
      </c>
      <c r="AQ224" s="92">
        <v>3210624</v>
      </c>
      <c r="AR224" s="96">
        <v>802656</v>
      </c>
      <c r="AS224" s="97">
        <v>0.2</v>
      </c>
    </row>
    <row r="225" spans="1:45" x14ac:dyDescent="0.2">
      <c r="A225" s="85">
        <v>213</v>
      </c>
      <c r="B225" s="86" t="s">
        <v>613</v>
      </c>
      <c r="C225" s="86" t="s">
        <v>614</v>
      </c>
      <c r="D225" s="87" t="s">
        <v>56</v>
      </c>
      <c r="E225" s="88">
        <v>88</v>
      </c>
      <c r="F225" s="87" t="s">
        <v>93</v>
      </c>
      <c r="G225" s="88">
        <v>7</v>
      </c>
      <c r="H225" s="89">
        <v>2308</v>
      </c>
      <c r="I225" s="89">
        <v>2040</v>
      </c>
      <c r="J225" s="89">
        <v>4191</v>
      </c>
      <c r="K225" s="89">
        <v>0</v>
      </c>
      <c r="L225" s="89">
        <v>8539</v>
      </c>
      <c r="M225" s="90">
        <v>2308</v>
      </c>
      <c r="N225" s="90">
        <v>2040</v>
      </c>
      <c r="O225" s="90">
        <v>4191</v>
      </c>
      <c r="P225" s="90">
        <v>0</v>
      </c>
      <c r="Q225" s="91">
        <v>8539</v>
      </c>
      <c r="R225" s="92">
        <v>480</v>
      </c>
      <c r="S225" s="92">
        <v>480</v>
      </c>
      <c r="T225" s="92">
        <v>480</v>
      </c>
      <c r="U225" s="92">
        <v>0</v>
      </c>
      <c r="V225" s="92">
        <v>1107840</v>
      </c>
      <c r="W225" s="92">
        <v>979200</v>
      </c>
      <c r="X225" s="92">
        <v>2011680</v>
      </c>
      <c r="Y225" s="92">
        <v>0</v>
      </c>
      <c r="Z225" s="92">
        <v>4098720</v>
      </c>
      <c r="AA225" s="93">
        <v>1</v>
      </c>
      <c r="AB225" s="93" t="s">
        <v>188</v>
      </c>
      <c r="AC225" s="94">
        <v>2095</v>
      </c>
      <c r="AD225" s="95" t="s">
        <v>157</v>
      </c>
      <c r="AE225" s="92">
        <v>384</v>
      </c>
      <c r="AF225" s="92">
        <v>384</v>
      </c>
      <c r="AG225" s="92">
        <v>384</v>
      </c>
      <c r="AH225" s="92">
        <v>0</v>
      </c>
      <c r="AI225" s="92">
        <v>384</v>
      </c>
      <c r="AJ225" s="92">
        <v>384</v>
      </c>
      <c r="AK225" s="92">
        <v>384</v>
      </c>
      <c r="AL225" s="92">
        <v>0</v>
      </c>
      <c r="AM225" s="92">
        <v>886272</v>
      </c>
      <c r="AN225" s="92">
        <v>783360</v>
      </c>
      <c r="AO225" s="92">
        <v>1609344</v>
      </c>
      <c r="AP225" s="92">
        <v>0</v>
      </c>
      <c r="AQ225" s="92">
        <v>3278976</v>
      </c>
      <c r="AR225" s="96">
        <v>819744</v>
      </c>
      <c r="AS225" s="97">
        <v>0.2</v>
      </c>
    </row>
    <row r="226" spans="1:45" x14ac:dyDescent="0.2">
      <c r="A226" s="85">
        <v>214</v>
      </c>
      <c r="B226" s="86" t="s">
        <v>615</v>
      </c>
      <c r="C226" s="86" t="s">
        <v>616</v>
      </c>
      <c r="D226" s="87" t="s">
        <v>56</v>
      </c>
      <c r="E226" s="88">
        <v>88</v>
      </c>
      <c r="F226" s="87" t="s">
        <v>93</v>
      </c>
      <c r="G226" s="88">
        <v>8</v>
      </c>
      <c r="H226" s="89">
        <v>2227</v>
      </c>
      <c r="I226" s="89">
        <v>1970</v>
      </c>
      <c r="J226" s="89">
        <v>4045</v>
      </c>
      <c r="K226" s="89">
        <v>0</v>
      </c>
      <c r="L226" s="89">
        <v>8242</v>
      </c>
      <c r="M226" s="90">
        <v>2227</v>
      </c>
      <c r="N226" s="90">
        <v>1970</v>
      </c>
      <c r="O226" s="90">
        <v>4045</v>
      </c>
      <c r="P226" s="90">
        <v>0</v>
      </c>
      <c r="Q226" s="91">
        <v>8242</v>
      </c>
      <c r="R226" s="92">
        <v>480</v>
      </c>
      <c r="S226" s="92">
        <v>480</v>
      </c>
      <c r="T226" s="92">
        <v>480</v>
      </c>
      <c r="U226" s="92">
        <v>0</v>
      </c>
      <c r="V226" s="92">
        <v>1068960</v>
      </c>
      <c r="W226" s="92">
        <v>945600</v>
      </c>
      <c r="X226" s="92">
        <v>1941600</v>
      </c>
      <c r="Y226" s="92">
        <v>0</v>
      </c>
      <c r="Z226" s="92">
        <v>3956160</v>
      </c>
      <c r="AA226" s="93">
        <v>1</v>
      </c>
      <c r="AB226" s="93" t="s">
        <v>188</v>
      </c>
      <c r="AC226" s="94">
        <v>2095</v>
      </c>
      <c r="AD226" s="95" t="s">
        <v>157</v>
      </c>
      <c r="AE226" s="92">
        <v>384</v>
      </c>
      <c r="AF226" s="92">
        <v>384</v>
      </c>
      <c r="AG226" s="92">
        <v>384</v>
      </c>
      <c r="AH226" s="92">
        <v>0</v>
      </c>
      <c r="AI226" s="92">
        <v>384</v>
      </c>
      <c r="AJ226" s="92">
        <v>384</v>
      </c>
      <c r="AK226" s="92">
        <v>384</v>
      </c>
      <c r="AL226" s="92">
        <v>0</v>
      </c>
      <c r="AM226" s="92">
        <v>855168</v>
      </c>
      <c r="AN226" s="92">
        <v>756480</v>
      </c>
      <c r="AO226" s="92">
        <v>1553280</v>
      </c>
      <c r="AP226" s="92">
        <v>0</v>
      </c>
      <c r="AQ226" s="92">
        <v>3164928</v>
      </c>
      <c r="AR226" s="96">
        <v>791232</v>
      </c>
      <c r="AS226" s="97">
        <v>0.2</v>
      </c>
    </row>
    <row r="227" spans="1:45" x14ac:dyDescent="0.2">
      <c r="A227" s="85">
        <v>215</v>
      </c>
      <c r="B227" s="86" t="s">
        <v>617</v>
      </c>
      <c r="C227" s="86" t="s">
        <v>618</v>
      </c>
      <c r="D227" s="87" t="s">
        <v>56</v>
      </c>
      <c r="E227" s="88">
        <v>88</v>
      </c>
      <c r="F227" s="87" t="s">
        <v>93</v>
      </c>
      <c r="G227" s="88">
        <v>9</v>
      </c>
      <c r="H227" s="89">
        <v>2250</v>
      </c>
      <c r="I227" s="89">
        <v>1991</v>
      </c>
      <c r="J227" s="89">
        <v>4088</v>
      </c>
      <c r="K227" s="89">
        <v>0</v>
      </c>
      <c r="L227" s="89">
        <v>8329</v>
      </c>
      <c r="M227" s="90">
        <v>2250</v>
      </c>
      <c r="N227" s="90">
        <v>1991</v>
      </c>
      <c r="O227" s="90">
        <v>4088</v>
      </c>
      <c r="P227" s="90">
        <v>0</v>
      </c>
      <c r="Q227" s="91">
        <v>8329</v>
      </c>
      <c r="R227" s="92">
        <v>480</v>
      </c>
      <c r="S227" s="92">
        <v>480</v>
      </c>
      <c r="T227" s="92">
        <v>480</v>
      </c>
      <c r="U227" s="92">
        <v>0</v>
      </c>
      <c r="V227" s="92">
        <v>1080000</v>
      </c>
      <c r="W227" s="92">
        <v>955680</v>
      </c>
      <c r="X227" s="92">
        <v>1962240</v>
      </c>
      <c r="Y227" s="92">
        <v>0</v>
      </c>
      <c r="Z227" s="92">
        <v>3997920</v>
      </c>
      <c r="AA227" s="93">
        <v>1</v>
      </c>
      <c r="AB227" s="93" t="s">
        <v>188</v>
      </c>
      <c r="AC227" s="94">
        <v>2095</v>
      </c>
      <c r="AD227" s="95" t="s">
        <v>157</v>
      </c>
      <c r="AE227" s="92">
        <v>384</v>
      </c>
      <c r="AF227" s="92">
        <v>384</v>
      </c>
      <c r="AG227" s="92">
        <v>384</v>
      </c>
      <c r="AH227" s="92">
        <v>0</v>
      </c>
      <c r="AI227" s="92">
        <v>384</v>
      </c>
      <c r="AJ227" s="92">
        <v>384</v>
      </c>
      <c r="AK227" s="92">
        <v>384</v>
      </c>
      <c r="AL227" s="92">
        <v>0</v>
      </c>
      <c r="AM227" s="92">
        <v>864000</v>
      </c>
      <c r="AN227" s="92">
        <v>764544</v>
      </c>
      <c r="AO227" s="92">
        <v>1569792</v>
      </c>
      <c r="AP227" s="92">
        <v>0</v>
      </c>
      <c r="AQ227" s="92">
        <v>3198336</v>
      </c>
      <c r="AR227" s="96">
        <v>799584</v>
      </c>
      <c r="AS227" s="97">
        <v>0.2</v>
      </c>
    </row>
    <row r="228" spans="1:45" x14ac:dyDescent="0.2">
      <c r="A228" s="85">
        <v>216</v>
      </c>
      <c r="B228" s="86" t="s">
        <v>619</v>
      </c>
      <c r="C228" s="86" t="s">
        <v>620</v>
      </c>
      <c r="D228" s="87" t="s">
        <v>56</v>
      </c>
      <c r="E228" s="88">
        <v>88</v>
      </c>
      <c r="F228" s="87" t="s">
        <v>93</v>
      </c>
      <c r="G228" s="88">
        <v>10</v>
      </c>
      <c r="H228" s="89">
        <v>2253</v>
      </c>
      <c r="I228" s="89">
        <v>1993</v>
      </c>
      <c r="J228" s="89">
        <v>4094</v>
      </c>
      <c r="K228" s="89">
        <v>0</v>
      </c>
      <c r="L228" s="89">
        <v>8340</v>
      </c>
      <c r="M228" s="90">
        <v>2253</v>
      </c>
      <c r="N228" s="90">
        <v>1993</v>
      </c>
      <c r="O228" s="90">
        <v>4094</v>
      </c>
      <c r="P228" s="90">
        <v>0</v>
      </c>
      <c r="Q228" s="91">
        <v>8340</v>
      </c>
      <c r="R228" s="92">
        <v>480</v>
      </c>
      <c r="S228" s="92">
        <v>480</v>
      </c>
      <c r="T228" s="92">
        <v>480</v>
      </c>
      <c r="U228" s="92">
        <v>0</v>
      </c>
      <c r="V228" s="92">
        <v>1081440</v>
      </c>
      <c r="W228" s="92">
        <v>956640</v>
      </c>
      <c r="X228" s="92">
        <v>1965120</v>
      </c>
      <c r="Y228" s="92">
        <v>0</v>
      </c>
      <c r="Z228" s="92">
        <v>4003200</v>
      </c>
      <c r="AA228" s="93">
        <v>1</v>
      </c>
      <c r="AB228" s="93" t="s">
        <v>188</v>
      </c>
      <c r="AC228" s="94">
        <v>2095</v>
      </c>
      <c r="AD228" s="95" t="s">
        <v>157</v>
      </c>
      <c r="AE228" s="92">
        <v>384</v>
      </c>
      <c r="AF228" s="92">
        <v>384</v>
      </c>
      <c r="AG228" s="92">
        <v>384</v>
      </c>
      <c r="AH228" s="92">
        <v>0</v>
      </c>
      <c r="AI228" s="92">
        <v>384</v>
      </c>
      <c r="AJ228" s="92">
        <v>384</v>
      </c>
      <c r="AK228" s="92">
        <v>384</v>
      </c>
      <c r="AL228" s="92">
        <v>0</v>
      </c>
      <c r="AM228" s="92">
        <v>865152</v>
      </c>
      <c r="AN228" s="92">
        <v>765312</v>
      </c>
      <c r="AO228" s="92">
        <v>1572096</v>
      </c>
      <c r="AP228" s="92">
        <v>0</v>
      </c>
      <c r="AQ228" s="92">
        <v>3202560</v>
      </c>
      <c r="AR228" s="96">
        <v>800640</v>
      </c>
      <c r="AS228" s="97">
        <v>0.2</v>
      </c>
    </row>
    <row r="229" spans="1:45" x14ac:dyDescent="0.2">
      <c r="A229" s="85">
        <v>217</v>
      </c>
      <c r="B229" s="86" t="s">
        <v>621</v>
      </c>
      <c r="C229" s="86" t="s">
        <v>622</v>
      </c>
      <c r="D229" s="87" t="s">
        <v>56</v>
      </c>
      <c r="E229" s="88">
        <v>88</v>
      </c>
      <c r="F229" s="87" t="s">
        <v>93</v>
      </c>
      <c r="G229" s="88">
        <v>11</v>
      </c>
      <c r="H229" s="89">
        <v>2219</v>
      </c>
      <c r="I229" s="89">
        <v>1963</v>
      </c>
      <c r="J229" s="89">
        <v>4033</v>
      </c>
      <c r="K229" s="89">
        <v>0</v>
      </c>
      <c r="L229" s="89">
        <v>8215</v>
      </c>
      <c r="M229" s="90">
        <v>2219</v>
      </c>
      <c r="N229" s="90">
        <v>1963</v>
      </c>
      <c r="O229" s="90">
        <v>4033</v>
      </c>
      <c r="P229" s="90">
        <v>0</v>
      </c>
      <c r="Q229" s="91">
        <v>8215</v>
      </c>
      <c r="R229" s="92">
        <v>480</v>
      </c>
      <c r="S229" s="92">
        <v>480</v>
      </c>
      <c r="T229" s="92">
        <v>480</v>
      </c>
      <c r="U229" s="92">
        <v>0</v>
      </c>
      <c r="V229" s="92">
        <v>1065120</v>
      </c>
      <c r="W229" s="92">
        <v>942240</v>
      </c>
      <c r="X229" s="92">
        <v>1935840</v>
      </c>
      <c r="Y229" s="92">
        <v>0</v>
      </c>
      <c r="Z229" s="92">
        <v>3943200</v>
      </c>
      <c r="AA229" s="93">
        <v>1</v>
      </c>
      <c r="AB229" s="93" t="s">
        <v>188</v>
      </c>
      <c r="AC229" s="94">
        <v>2095</v>
      </c>
      <c r="AD229" s="95" t="s">
        <v>157</v>
      </c>
      <c r="AE229" s="92">
        <v>384</v>
      </c>
      <c r="AF229" s="92">
        <v>384</v>
      </c>
      <c r="AG229" s="92">
        <v>384</v>
      </c>
      <c r="AH229" s="92">
        <v>0</v>
      </c>
      <c r="AI229" s="92">
        <v>384</v>
      </c>
      <c r="AJ229" s="92">
        <v>384</v>
      </c>
      <c r="AK229" s="92">
        <v>384</v>
      </c>
      <c r="AL229" s="92">
        <v>0</v>
      </c>
      <c r="AM229" s="92">
        <v>852096</v>
      </c>
      <c r="AN229" s="92">
        <v>753792</v>
      </c>
      <c r="AO229" s="92">
        <v>1548672</v>
      </c>
      <c r="AP229" s="92">
        <v>0</v>
      </c>
      <c r="AQ229" s="92">
        <v>3154560</v>
      </c>
      <c r="AR229" s="96">
        <v>788640</v>
      </c>
      <c r="AS229" s="97">
        <v>0.2</v>
      </c>
    </row>
    <row r="230" spans="1:45" x14ac:dyDescent="0.2">
      <c r="A230" s="85">
        <v>218</v>
      </c>
      <c r="B230" s="86" t="s">
        <v>623</v>
      </c>
      <c r="C230" s="86" t="s">
        <v>624</v>
      </c>
      <c r="D230" s="87" t="s">
        <v>56</v>
      </c>
      <c r="E230" s="88">
        <v>88</v>
      </c>
      <c r="F230" s="87" t="s">
        <v>93</v>
      </c>
      <c r="G230" s="88">
        <v>12</v>
      </c>
      <c r="H230" s="89">
        <v>2013</v>
      </c>
      <c r="I230" s="89">
        <v>1781</v>
      </c>
      <c r="J230" s="89">
        <v>3658</v>
      </c>
      <c r="K230" s="89">
        <v>0</v>
      </c>
      <c r="L230" s="89">
        <v>7452</v>
      </c>
      <c r="M230" s="90">
        <v>2013</v>
      </c>
      <c r="N230" s="90">
        <v>1781</v>
      </c>
      <c r="O230" s="90">
        <v>3658</v>
      </c>
      <c r="P230" s="90">
        <v>0</v>
      </c>
      <c r="Q230" s="91">
        <v>7452</v>
      </c>
      <c r="R230" s="92">
        <v>480</v>
      </c>
      <c r="S230" s="92">
        <v>480</v>
      </c>
      <c r="T230" s="92">
        <v>480</v>
      </c>
      <c r="U230" s="92">
        <v>0</v>
      </c>
      <c r="V230" s="92">
        <v>966240</v>
      </c>
      <c r="W230" s="92">
        <v>854880</v>
      </c>
      <c r="X230" s="92">
        <v>1755840</v>
      </c>
      <c r="Y230" s="92">
        <v>0</v>
      </c>
      <c r="Z230" s="92">
        <v>3576960</v>
      </c>
      <c r="AA230" s="93">
        <v>1</v>
      </c>
      <c r="AB230" s="93" t="s">
        <v>188</v>
      </c>
      <c r="AC230" s="94">
        <v>2095</v>
      </c>
      <c r="AD230" s="95" t="s">
        <v>157</v>
      </c>
      <c r="AE230" s="92">
        <v>384</v>
      </c>
      <c r="AF230" s="92">
        <v>384</v>
      </c>
      <c r="AG230" s="92">
        <v>384</v>
      </c>
      <c r="AH230" s="92">
        <v>0</v>
      </c>
      <c r="AI230" s="92">
        <v>384</v>
      </c>
      <c r="AJ230" s="92">
        <v>384</v>
      </c>
      <c r="AK230" s="92">
        <v>384</v>
      </c>
      <c r="AL230" s="92">
        <v>0</v>
      </c>
      <c r="AM230" s="92">
        <v>772992</v>
      </c>
      <c r="AN230" s="92">
        <v>683904</v>
      </c>
      <c r="AO230" s="92">
        <v>1404672</v>
      </c>
      <c r="AP230" s="92">
        <v>0</v>
      </c>
      <c r="AQ230" s="92">
        <v>2861568</v>
      </c>
      <c r="AR230" s="96">
        <v>715392</v>
      </c>
      <c r="AS230" s="97">
        <v>0.2</v>
      </c>
    </row>
    <row r="231" spans="1:45" x14ac:dyDescent="0.2">
      <c r="A231" s="85">
        <v>219</v>
      </c>
      <c r="B231" s="86" t="s">
        <v>625</v>
      </c>
      <c r="C231" s="86" t="s">
        <v>626</v>
      </c>
      <c r="D231" s="87" t="s">
        <v>56</v>
      </c>
      <c r="E231" s="88">
        <v>88</v>
      </c>
      <c r="F231" s="87" t="s">
        <v>93</v>
      </c>
      <c r="G231" s="88">
        <v>13</v>
      </c>
      <c r="H231" s="89">
        <v>2138</v>
      </c>
      <c r="I231" s="89">
        <v>1891</v>
      </c>
      <c r="J231" s="89">
        <v>3885</v>
      </c>
      <c r="K231" s="89">
        <v>0</v>
      </c>
      <c r="L231" s="89">
        <v>7914</v>
      </c>
      <c r="M231" s="90">
        <v>2138</v>
      </c>
      <c r="N231" s="90">
        <v>1891</v>
      </c>
      <c r="O231" s="90">
        <v>3885</v>
      </c>
      <c r="P231" s="90">
        <v>0</v>
      </c>
      <c r="Q231" s="91">
        <v>7914</v>
      </c>
      <c r="R231" s="92">
        <v>480</v>
      </c>
      <c r="S231" s="92">
        <v>480</v>
      </c>
      <c r="T231" s="92">
        <v>480</v>
      </c>
      <c r="U231" s="92">
        <v>0</v>
      </c>
      <c r="V231" s="92">
        <v>1026240</v>
      </c>
      <c r="W231" s="92">
        <v>907680</v>
      </c>
      <c r="X231" s="92">
        <v>1864800</v>
      </c>
      <c r="Y231" s="92">
        <v>0</v>
      </c>
      <c r="Z231" s="92">
        <v>3798720</v>
      </c>
      <c r="AA231" s="93">
        <v>1</v>
      </c>
      <c r="AB231" s="93" t="s">
        <v>188</v>
      </c>
      <c r="AC231" s="94">
        <v>2095</v>
      </c>
      <c r="AD231" s="95" t="s">
        <v>157</v>
      </c>
      <c r="AE231" s="92">
        <v>384</v>
      </c>
      <c r="AF231" s="92">
        <v>384</v>
      </c>
      <c r="AG231" s="92">
        <v>384</v>
      </c>
      <c r="AH231" s="92">
        <v>0</v>
      </c>
      <c r="AI231" s="92">
        <v>384</v>
      </c>
      <c r="AJ231" s="92">
        <v>384</v>
      </c>
      <c r="AK231" s="92">
        <v>384</v>
      </c>
      <c r="AL231" s="92">
        <v>0</v>
      </c>
      <c r="AM231" s="92">
        <v>820992</v>
      </c>
      <c r="AN231" s="92">
        <v>726144</v>
      </c>
      <c r="AO231" s="92">
        <v>1491840</v>
      </c>
      <c r="AP231" s="92">
        <v>0</v>
      </c>
      <c r="AQ231" s="92">
        <v>3038976</v>
      </c>
      <c r="AR231" s="96">
        <v>759744</v>
      </c>
      <c r="AS231" s="97">
        <v>0.2</v>
      </c>
    </row>
    <row r="232" spans="1:45" x14ac:dyDescent="0.2">
      <c r="A232" s="85">
        <v>220</v>
      </c>
      <c r="B232" s="86" t="s">
        <v>627</v>
      </c>
      <c r="C232" s="86" t="s">
        <v>628</v>
      </c>
      <c r="D232" s="87" t="s">
        <v>56</v>
      </c>
      <c r="E232" s="88">
        <v>88</v>
      </c>
      <c r="F232" s="87" t="s">
        <v>93</v>
      </c>
      <c r="G232" s="88">
        <v>14</v>
      </c>
      <c r="H232" s="89">
        <v>2119</v>
      </c>
      <c r="I232" s="89">
        <v>1875</v>
      </c>
      <c r="J232" s="89">
        <v>3849</v>
      </c>
      <c r="K232" s="89">
        <v>0</v>
      </c>
      <c r="L232" s="89">
        <v>7843</v>
      </c>
      <c r="M232" s="90">
        <v>2119</v>
      </c>
      <c r="N232" s="90">
        <v>1875</v>
      </c>
      <c r="O232" s="90">
        <v>3849</v>
      </c>
      <c r="P232" s="90">
        <v>0</v>
      </c>
      <c r="Q232" s="91">
        <v>7843</v>
      </c>
      <c r="R232" s="92">
        <v>480</v>
      </c>
      <c r="S232" s="92">
        <v>480</v>
      </c>
      <c r="T232" s="92">
        <v>480</v>
      </c>
      <c r="U232" s="92">
        <v>0</v>
      </c>
      <c r="V232" s="92">
        <v>1017120</v>
      </c>
      <c r="W232" s="92">
        <v>900000</v>
      </c>
      <c r="X232" s="92">
        <v>1847520</v>
      </c>
      <c r="Y232" s="92">
        <v>0</v>
      </c>
      <c r="Z232" s="92">
        <v>3764640</v>
      </c>
      <c r="AA232" s="93">
        <v>1</v>
      </c>
      <c r="AB232" s="93" t="s">
        <v>188</v>
      </c>
      <c r="AC232" s="94">
        <v>2095</v>
      </c>
      <c r="AD232" s="95" t="s">
        <v>157</v>
      </c>
      <c r="AE232" s="92">
        <v>384</v>
      </c>
      <c r="AF232" s="92">
        <v>384</v>
      </c>
      <c r="AG232" s="92">
        <v>384</v>
      </c>
      <c r="AH232" s="92">
        <v>0</v>
      </c>
      <c r="AI232" s="92">
        <v>384</v>
      </c>
      <c r="AJ232" s="92">
        <v>384</v>
      </c>
      <c r="AK232" s="92">
        <v>384</v>
      </c>
      <c r="AL232" s="92">
        <v>0</v>
      </c>
      <c r="AM232" s="92">
        <v>813696</v>
      </c>
      <c r="AN232" s="92">
        <v>720000</v>
      </c>
      <c r="AO232" s="92">
        <v>1478016</v>
      </c>
      <c r="AP232" s="92">
        <v>0</v>
      </c>
      <c r="AQ232" s="92">
        <v>3011712</v>
      </c>
      <c r="AR232" s="96">
        <v>752928</v>
      </c>
      <c r="AS232" s="97">
        <v>0.2</v>
      </c>
    </row>
    <row r="233" spans="1:45" x14ac:dyDescent="0.2">
      <c r="A233" s="85">
        <v>221</v>
      </c>
      <c r="B233" s="86" t="s">
        <v>629</v>
      </c>
      <c r="C233" s="86" t="s">
        <v>630</v>
      </c>
      <c r="D233" s="87" t="s">
        <v>56</v>
      </c>
      <c r="E233" s="88">
        <v>88</v>
      </c>
      <c r="F233" s="87" t="s">
        <v>93</v>
      </c>
      <c r="G233" s="88">
        <v>15</v>
      </c>
      <c r="H233" s="89">
        <v>2003</v>
      </c>
      <c r="I233" s="89">
        <v>1769</v>
      </c>
      <c r="J233" s="89">
        <v>3640</v>
      </c>
      <c r="K233" s="89">
        <v>0</v>
      </c>
      <c r="L233" s="89">
        <v>7412</v>
      </c>
      <c r="M233" s="90">
        <v>2003</v>
      </c>
      <c r="N233" s="90">
        <v>1769</v>
      </c>
      <c r="O233" s="90">
        <v>3640</v>
      </c>
      <c r="P233" s="90">
        <v>0</v>
      </c>
      <c r="Q233" s="91">
        <v>7412</v>
      </c>
      <c r="R233" s="92">
        <v>480</v>
      </c>
      <c r="S233" s="92">
        <v>480</v>
      </c>
      <c r="T233" s="92">
        <v>480</v>
      </c>
      <c r="U233" s="92">
        <v>0</v>
      </c>
      <c r="V233" s="92">
        <v>961440</v>
      </c>
      <c r="W233" s="92">
        <v>849120</v>
      </c>
      <c r="X233" s="92">
        <v>1747200</v>
      </c>
      <c r="Y233" s="92">
        <v>0</v>
      </c>
      <c r="Z233" s="92">
        <v>3557760</v>
      </c>
      <c r="AA233" s="93">
        <v>1</v>
      </c>
      <c r="AB233" s="93" t="s">
        <v>188</v>
      </c>
      <c r="AC233" s="94">
        <v>2095</v>
      </c>
      <c r="AD233" s="95" t="s">
        <v>157</v>
      </c>
      <c r="AE233" s="92">
        <v>384</v>
      </c>
      <c r="AF233" s="92">
        <v>384</v>
      </c>
      <c r="AG233" s="92">
        <v>384</v>
      </c>
      <c r="AH233" s="92">
        <v>0</v>
      </c>
      <c r="AI233" s="92">
        <v>384</v>
      </c>
      <c r="AJ233" s="92">
        <v>384</v>
      </c>
      <c r="AK233" s="92">
        <v>384</v>
      </c>
      <c r="AL233" s="92">
        <v>0</v>
      </c>
      <c r="AM233" s="92">
        <v>769152</v>
      </c>
      <c r="AN233" s="92">
        <v>679296</v>
      </c>
      <c r="AO233" s="92">
        <v>1397760</v>
      </c>
      <c r="AP233" s="92">
        <v>0</v>
      </c>
      <c r="AQ233" s="92">
        <v>2846208</v>
      </c>
      <c r="AR233" s="96">
        <v>711552</v>
      </c>
      <c r="AS233" s="97">
        <v>0.2</v>
      </c>
    </row>
    <row r="234" spans="1:45" x14ac:dyDescent="0.2">
      <c r="A234" s="85">
        <v>222</v>
      </c>
      <c r="B234" s="86" t="s">
        <v>631</v>
      </c>
      <c r="C234" s="86" t="s">
        <v>632</v>
      </c>
      <c r="D234" s="87" t="s">
        <v>105</v>
      </c>
      <c r="E234" s="88">
        <v>58</v>
      </c>
      <c r="F234" s="87" t="s">
        <v>106</v>
      </c>
      <c r="G234" s="88">
        <v>1</v>
      </c>
      <c r="H234" s="89">
        <v>10051</v>
      </c>
      <c r="I234" s="89">
        <v>11878</v>
      </c>
      <c r="J234" s="89">
        <v>7764</v>
      </c>
      <c r="K234" s="89">
        <v>475</v>
      </c>
      <c r="L234" s="89">
        <v>30168</v>
      </c>
      <c r="M234" s="90">
        <v>10051</v>
      </c>
      <c r="N234" s="90">
        <v>11878</v>
      </c>
      <c r="O234" s="90">
        <v>7764</v>
      </c>
      <c r="P234" s="90">
        <v>475</v>
      </c>
      <c r="Q234" s="91">
        <v>30168</v>
      </c>
      <c r="R234" s="92">
        <v>860</v>
      </c>
      <c r="S234" s="92">
        <v>860</v>
      </c>
      <c r="T234" s="92">
        <v>860</v>
      </c>
      <c r="U234" s="92">
        <v>860</v>
      </c>
      <c r="V234" s="92">
        <v>8643860</v>
      </c>
      <c r="W234" s="92">
        <v>10215080</v>
      </c>
      <c r="X234" s="92">
        <v>6677040</v>
      </c>
      <c r="Y234" s="92">
        <v>408500</v>
      </c>
      <c r="Z234" s="92">
        <v>25944480</v>
      </c>
      <c r="AA234" s="93">
        <v>1</v>
      </c>
      <c r="AB234" s="93" t="s">
        <v>188</v>
      </c>
      <c r="AC234" s="94">
        <v>2093</v>
      </c>
      <c r="AD234" s="95" t="s">
        <v>134</v>
      </c>
      <c r="AE234" s="92">
        <v>860</v>
      </c>
      <c r="AF234" s="92">
        <v>860</v>
      </c>
      <c r="AG234" s="92">
        <v>860</v>
      </c>
      <c r="AH234" s="92">
        <v>860</v>
      </c>
      <c r="AI234" s="92">
        <v>860</v>
      </c>
      <c r="AJ234" s="92">
        <v>860</v>
      </c>
      <c r="AK234" s="92">
        <v>860</v>
      </c>
      <c r="AL234" s="92">
        <v>860</v>
      </c>
      <c r="AM234" s="92">
        <v>8643860</v>
      </c>
      <c r="AN234" s="92">
        <v>10215080</v>
      </c>
      <c r="AO234" s="92">
        <v>6677040</v>
      </c>
      <c r="AP234" s="92">
        <v>408500</v>
      </c>
      <c r="AQ234" s="92">
        <v>25944480</v>
      </c>
      <c r="AR234" s="96">
        <v>0</v>
      </c>
      <c r="AS234" s="97">
        <v>0</v>
      </c>
    </row>
    <row r="235" spans="1:45" x14ac:dyDescent="0.2">
      <c r="A235" s="85">
        <v>223</v>
      </c>
      <c r="B235" s="86" t="s">
        <v>633</v>
      </c>
      <c r="C235" s="86" t="s">
        <v>634</v>
      </c>
      <c r="D235" s="87" t="s">
        <v>105</v>
      </c>
      <c r="E235" s="88">
        <v>58</v>
      </c>
      <c r="F235" s="87" t="s">
        <v>106</v>
      </c>
      <c r="G235" s="88">
        <v>2</v>
      </c>
      <c r="H235" s="89">
        <v>10281</v>
      </c>
      <c r="I235" s="89">
        <v>12146</v>
      </c>
      <c r="J235" s="89">
        <v>7938</v>
      </c>
      <c r="K235" s="89">
        <v>486</v>
      </c>
      <c r="L235" s="89">
        <v>30851</v>
      </c>
      <c r="M235" s="90">
        <v>10281</v>
      </c>
      <c r="N235" s="90">
        <v>12146</v>
      </c>
      <c r="O235" s="90">
        <v>7938</v>
      </c>
      <c r="P235" s="90">
        <v>486</v>
      </c>
      <c r="Q235" s="91">
        <v>30851</v>
      </c>
      <c r="R235" s="92">
        <v>860</v>
      </c>
      <c r="S235" s="92">
        <v>860</v>
      </c>
      <c r="T235" s="92">
        <v>860</v>
      </c>
      <c r="U235" s="92">
        <v>860</v>
      </c>
      <c r="V235" s="92">
        <v>8841660</v>
      </c>
      <c r="W235" s="92">
        <v>10445560</v>
      </c>
      <c r="X235" s="92">
        <v>6826680</v>
      </c>
      <c r="Y235" s="92">
        <v>417960</v>
      </c>
      <c r="Z235" s="92">
        <v>26531860</v>
      </c>
      <c r="AA235" s="93">
        <v>1</v>
      </c>
      <c r="AB235" s="93" t="s">
        <v>188</v>
      </c>
      <c r="AC235" s="94">
        <v>2093</v>
      </c>
      <c r="AD235" s="95" t="s">
        <v>134</v>
      </c>
      <c r="AE235" s="92">
        <v>860</v>
      </c>
      <c r="AF235" s="92">
        <v>860</v>
      </c>
      <c r="AG235" s="92">
        <v>860</v>
      </c>
      <c r="AH235" s="92">
        <v>860</v>
      </c>
      <c r="AI235" s="92">
        <v>860</v>
      </c>
      <c r="AJ235" s="92">
        <v>860</v>
      </c>
      <c r="AK235" s="92">
        <v>860</v>
      </c>
      <c r="AL235" s="92">
        <v>860</v>
      </c>
      <c r="AM235" s="92">
        <v>8841660</v>
      </c>
      <c r="AN235" s="92">
        <v>10445560</v>
      </c>
      <c r="AO235" s="92">
        <v>6826680</v>
      </c>
      <c r="AP235" s="92">
        <v>417960</v>
      </c>
      <c r="AQ235" s="92">
        <v>26531860</v>
      </c>
      <c r="AR235" s="96">
        <v>0</v>
      </c>
      <c r="AS235" s="97">
        <v>0</v>
      </c>
    </row>
    <row r="236" spans="1:45" x14ac:dyDescent="0.2">
      <c r="A236" s="85">
        <v>224</v>
      </c>
      <c r="B236" s="86" t="s">
        <v>635</v>
      </c>
      <c r="C236" s="86" t="s">
        <v>636</v>
      </c>
      <c r="D236" s="87" t="s">
        <v>105</v>
      </c>
      <c r="E236" s="88">
        <v>58</v>
      </c>
      <c r="F236" s="87" t="s">
        <v>106</v>
      </c>
      <c r="G236" s="88">
        <v>3</v>
      </c>
      <c r="H236" s="89">
        <v>10218</v>
      </c>
      <c r="I236" s="89">
        <v>12074</v>
      </c>
      <c r="J236" s="89">
        <v>7890</v>
      </c>
      <c r="K236" s="89">
        <v>483</v>
      </c>
      <c r="L236" s="89">
        <v>30665</v>
      </c>
      <c r="M236" s="90">
        <v>10218</v>
      </c>
      <c r="N236" s="90">
        <v>12074</v>
      </c>
      <c r="O236" s="90">
        <v>7890</v>
      </c>
      <c r="P236" s="90">
        <v>483</v>
      </c>
      <c r="Q236" s="91">
        <v>30665</v>
      </c>
      <c r="R236" s="92">
        <v>860</v>
      </c>
      <c r="S236" s="92">
        <v>860</v>
      </c>
      <c r="T236" s="92">
        <v>860</v>
      </c>
      <c r="U236" s="92">
        <v>860</v>
      </c>
      <c r="V236" s="92">
        <v>8787480</v>
      </c>
      <c r="W236" s="92">
        <v>10383640</v>
      </c>
      <c r="X236" s="92">
        <v>6785400</v>
      </c>
      <c r="Y236" s="92">
        <v>415380</v>
      </c>
      <c r="Z236" s="92">
        <v>26371900</v>
      </c>
      <c r="AA236" s="93">
        <v>1</v>
      </c>
      <c r="AB236" s="93" t="s">
        <v>188</v>
      </c>
      <c r="AC236" s="94">
        <v>2093</v>
      </c>
      <c r="AD236" s="95" t="s">
        <v>134</v>
      </c>
      <c r="AE236" s="92">
        <v>860</v>
      </c>
      <c r="AF236" s="92">
        <v>860</v>
      </c>
      <c r="AG236" s="92">
        <v>860</v>
      </c>
      <c r="AH236" s="92">
        <v>860</v>
      </c>
      <c r="AI236" s="92">
        <v>860</v>
      </c>
      <c r="AJ236" s="92">
        <v>860</v>
      </c>
      <c r="AK236" s="92">
        <v>860</v>
      </c>
      <c r="AL236" s="92">
        <v>860</v>
      </c>
      <c r="AM236" s="92">
        <v>8787480</v>
      </c>
      <c r="AN236" s="92">
        <v>10383640</v>
      </c>
      <c r="AO236" s="92">
        <v>6785400</v>
      </c>
      <c r="AP236" s="92">
        <v>415380</v>
      </c>
      <c r="AQ236" s="92">
        <v>26371900</v>
      </c>
      <c r="AR236" s="96">
        <v>0</v>
      </c>
      <c r="AS236" s="97">
        <v>0</v>
      </c>
    </row>
    <row r="237" spans="1:45" x14ac:dyDescent="0.2">
      <c r="A237" s="85">
        <v>225</v>
      </c>
      <c r="B237" s="86" t="s">
        <v>637</v>
      </c>
      <c r="C237" s="86" t="s">
        <v>638</v>
      </c>
      <c r="D237" s="87" t="s">
        <v>105</v>
      </c>
      <c r="E237" s="88">
        <v>58</v>
      </c>
      <c r="F237" s="87" t="s">
        <v>106</v>
      </c>
      <c r="G237" s="88">
        <v>4</v>
      </c>
      <c r="H237" s="89">
        <v>10886</v>
      </c>
      <c r="I237" s="89">
        <v>12863</v>
      </c>
      <c r="J237" s="89">
        <v>8406</v>
      </c>
      <c r="K237" s="89">
        <v>515</v>
      </c>
      <c r="L237" s="89">
        <v>32670</v>
      </c>
      <c r="M237" s="90">
        <v>10886</v>
      </c>
      <c r="N237" s="90">
        <v>12863</v>
      </c>
      <c r="O237" s="90">
        <v>8406</v>
      </c>
      <c r="P237" s="90">
        <v>515</v>
      </c>
      <c r="Q237" s="91">
        <v>32670</v>
      </c>
      <c r="R237" s="92">
        <v>860</v>
      </c>
      <c r="S237" s="92">
        <v>860</v>
      </c>
      <c r="T237" s="92">
        <v>860</v>
      </c>
      <c r="U237" s="92">
        <v>860</v>
      </c>
      <c r="V237" s="92">
        <v>9361960</v>
      </c>
      <c r="W237" s="92">
        <v>11062180</v>
      </c>
      <c r="X237" s="92">
        <v>7229160</v>
      </c>
      <c r="Y237" s="92">
        <v>442900</v>
      </c>
      <c r="Z237" s="92">
        <v>28096200</v>
      </c>
      <c r="AA237" s="93">
        <v>1</v>
      </c>
      <c r="AB237" s="93" t="s">
        <v>188</v>
      </c>
      <c r="AC237" s="94">
        <v>2093</v>
      </c>
      <c r="AD237" s="95" t="s">
        <v>134</v>
      </c>
      <c r="AE237" s="92">
        <v>860</v>
      </c>
      <c r="AF237" s="92">
        <v>860</v>
      </c>
      <c r="AG237" s="92">
        <v>860</v>
      </c>
      <c r="AH237" s="92">
        <v>860</v>
      </c>
      <c r="AI237" s="92">
        <v>860</v>
      </c>
      <c r="AJ237" s="92">
        <v>860</v>
      </c>
      <c r="AK237" s="92">
        <v>860</v>
      </c>
      <c r="AL237" s="92">
        <v>860</v>
      </c>
      <c r="AM237" s="92">
        <v>9361960</v>
      </c>
      <c r="AN237" s="92">
        <v>11062180</v>
      </c>
      <c r="AO237" s="92">
        <v>7229160</v>
      </c>
      <c r="AP237" s="92">
        <v>442900</v>
      </c>
      <c r="AQ237" s="92">
        <v>28096200</v>
      </c>
      <c r="AR237" s="96">
        <v>0</v>
      </c>
      <c r="AS237" s="97">
        <v>0</v>
      </c>
    </row>
    <row r="238" spans="1:45" x14ac:dyDescent="0.2">
      <c r="A238" s="85">
        <v>226</v>
      </c>
      <c r="B238" s="86" t="s">
        <v>639</v>
      </c>
      <c r="C238" s="86" t="s">
        <v>640</v>
      </c>
      <c r="D238" s="87" t="s">
        <v>105</v>
      </c>
      <c r="E238" s="88">
        <v>58</v>
      </c>
      <c r="F238" s="87" t="s">
        <v>106</v>
      </c>
      <c r="G238" s="88">
        <v>5</v>
      </c>
      <c r="H238" s="89">
        <v>10120</v>
      </c>
      <c r="I238" s="89">
        <v>11959</v>
      </c>
      <c r="J238" s="89">
        <v>7816</v>
      </c>
      <c r="K238" s="89">
        <v>479</v>
      </c>
      <c r="L238" s="89">
        <v>30374</v>
      </c>
      <c r="M238" s="90">
        <v>10120</v>
      </c>
      <c r="N238" s="90">
        <v>11959</v>
      </c>
      <c r="O238" s="90">
        <v>7816</v>
      </c>
      <c r="P238" s="90">
        <v>479</v>
      </c>
      <c r="Q238" s="91">
        <v>30374</v>
      </c>
      <c r="R238" s="92">
        <v>860</v>
      </c>
      <c r="S238" s="92">
        <v>860</v>
      </c>
      <c r="T238" s="92">
        <v>860</v>
      </c>
      <c r="U238" s="92">
        <v>860</v>
      </c>
      <c r="V238" s="92">
        <v>8703200</v>
      </c>
      <c r="W238" s="92">
        <v>10284740</v>
      </c>
      <c r="X238" s="92">
        <v>6721760</v>
      </c>
      <c r="Y238" s="92">
        <v>411940</v>
      </c>
      <c r="Z238" s="92">
        <v>26121640</v>
      </c>
      <c r="AA238" s="93">
        <v>1</v>
      </c>
      <c r="AB238" s="93" t="s">
        <v>188</v>
      </c>
      <c r="AC238" s="94">
        <v>2093</v>
      </c>
      <c r="AD238" s="95" t="s">
        <v>134</v>
      </c>
      <c r="AE238" s="92">
        <v>860</v>
      </c>
      <c r="AF238" s="92">
        <v>860</v>
      </c>
      <c r="AG238" s="92">
        <v>860</v>
      </c>
      <c r="AH238" s="92">
        <v>860</v>
      </c>
      <c r="AI238" s="92">
        <v>860</v>
      </c>
      <c r="AJ238" s="92">
        <v>860</v>
      </c>
      <c r="AK238" s="92">
        <v>860</v>
      </c>
      <c r="AL238" s="92">
        <v>860</v>
      </c>
      <c r="AM238" s="92">
        <v>8703200</v>
      </c>
      <c r="AN238" s="92">
        <v>10284740</v>
      </c>
      <c r="AO238" s="92">
        <v>6721760</v>
      </c>
      <c r="AP238" s="92">
        <v>411940</v>
      </c>
      <c r="AQ238" s="92">
        <v>26121640</v>
      </c>
      <c r="AR238" s="96">
        <v>0</v>
      </c>
      <c r="AS238" s="97">
        <v>0</v>
      </c>
    </row>
    <row r="239" spans="1:45" x14ac:dyDescent="0.2">
      <c r="A239" s="85">
        <v>227</v>
      </c>
      <c r="B239" s="86" t="s">
        <v>641</v>
      </c>
      <c r="C239" s="86" t="s">
        <v>642</v>
      </c>
      <c r="D239" s="87" t="s">
        <v>105</v>
      </c>
      <c r="E239" s="88">
        <v>58</v>
      </c>
      <c r="F239" s="87" t="s">
        <v>106</v>
      </c>
      <c r="G239" s="88">
        <v>6</v>
      </c>
      <c r="H239" s="89">
        <v>10955</v>
      </c>
      <c r="I239" s="89">
        <v>12945</v>
      </c>
      <c r="J239" s="89">
        <v>8459</v>
      </c>
      <c r="K239" s="89">
        <v>519</v>
      </c>
      <c r="L239" s="89">
        <v>32878</v>
      </c>
      <c r="M239" s="90">
        <v>10955</v>
      </c>
      <c r="N239" s="90">
        <v>12945</v>
      </c>
      <c r="O239" s="90">
        <v>8459</v>
      </c>
      <c r="P239" s="90">
        <v>519</v>
      </c>
      <c r="Q239" s="91">
        <v>32878</v>
      </c>
      <c r="R239" s="92">
        <v>860</v>
      </c>
      <c r="S239" s="92">
        <v>860</v>
      </c>
      <c r="T239" s="92">
        <v>860</v>
      </c>
      <c r="U239" s="92">
        <v>860</v>
      </c>
      <c r="V239" s="92">
        <v>9421300</v>
      </c>
      <c r="W239" s="92">
        <v>11132700</v>
      </c>
      <c r="X239" s="92">
        <v>7274740</v>
      </c>
      <c r="Y239" s="92">
        <v>446340</v>
      </c>
      <c r="Z239" s="92">
        <v>28275080</v>
      </c>
      <c r="AA239" s="93">
        <v>1</v>
      </c>
      <c r="AB239" s="93" t="s">
        <v>188</v>
      </c>
      <c r="AC239" s="94">
        <v>2093</v>
      </c>
      <c r="AD239" s="95" t="s">
        <v>134</v>
      </c>
      <c r="AE239" s="92">
        <v>860</v>
      </c>
      <c r="AF239" s="92">
        <v>860</v>
      </c>
      <c r="AG239" s="92">
        <v>860</v>
      </c>
      <c r="AH239" s="92">
        <v>860</v>
      </c>
      <c r="AI239" s="92">
        <v>860</v>
      </c>
      <c r="AJ239" s="92">
        <v>860</v>
      </c>
      <c r="AK239" s="92">
        <v>860</v>
      </c>
      <c r="AL239" s="92">
        <v>860</v>
      </c>
      <c r="AM239" s="92">
        <v>9421300</v>
      </c>
      <c r="AN239" s="92">
        <v>11132700</v>
      </c>
      <c r="AO239" s="92">
        <v>7274740</v>
      </c>
      <c r="AP239" s="92">
        <v>446340</v>
      </c>
      <c r="AQ239" s="92">
        <v>28275080</v>
      </c>
      <c r="AR239" s="96">
        <v>0</v>
      </c>
      <c r="AS239" s="97">
        <v>0</v>
      </c>
    </row>
    <row r="240" spans="1:45" x14ac:dyDescent="0.2">
      <c r="A240" s="85">
        <v>228</v>
      </c>
      <c r="B240" s="86" t="s">
        <v>643</v>
      </c>
      <c r="C240" s="86" t="s">
        <v>644</v>
      </c>
      <c r="D240" s="87" t="s">
        <v>105</v>
      </c>
      <c r="E240" s="88">
        <v>58</v>
      </c>
      <c r="F240" s="87" t="s">
        <v>106</v>
      </c>
      <c r="G240" s="88">
        <v>7</v>
      </c>
      <c r="H240" s="89">
        <v>11187</v>
      </c>
      <c r="I240" s="89">
        <v>13219</v>
      </c>
      <c r="J240" s="89">
        <v>8639</v>
      </c>
      <c r="K240" s="89">
        <v>529</v>
      </c>
      <c r="L240" s="89">
        <v>33574</v>
      </c>
      <c r="M240" s="90">
        <v>11187</v>
      </c>
      <c r="N240" s="90">
        <v>13219</v>
      </c>
      <c r="O240" s="90">
        <v>8639</v>
      </c>
      <c r="P240" s="90">
        <v>529</v>
      </c>
      <c r="Q240" s="91">
        <v>33574</v>
      </c>
      <c r="R240" s="92">
        <v>844</v>
      </c>
      <c r="S240" s="92">
        <v>844</v>
      </c>
      <c r="T240" s="92">
        <v>844</v>
      </c>
      <c r="U240" s="92">
        <v>844</v>
      </c>
      <c r="V240" s="92">
        <v>9441828</v>
      </c>
      <c r="W240" s="92">
        <v>11156836</v>
      </c>
      <c r="X240" s="92">
        <v>7291316</v>
      </c>
      <c r="Y240" s="92">
        <v>446476</v>
      </c>
      <c r="Z240" s="92">
        <v>28336456</v>
      </c>
      <c r="AA240" s="93">
        <v>1</v>
      </c>
      <c r="AB240" s="93" t="s">
        <v>188</v>
      </c>
      <c r="AC240" s="94">
        <v>2091</v>
      </c>
      <c r="AD240" s="95" t="s">
        <v>121</v>
      </c>
      <c r="AE240" s="92">
        <v>717.4</v>
      </c>
      <c r="AF240" s="92">
        <v>717.4</v>
      </c>
      <c r="AG240" s="92">
        <v>717.4</v>
      </c>
      <c r="AH240" s="92">
        <v>717.4</v>
      </c>
      <c r="AI240" s="92">
        <v>717.4</v>
      </c>
      <c r="AJ240" s="92">
        <v>717.4</v>
      </c>
      <c r="AK240" s="92">
        <v>717.4</v>
      </c>
      <c r="AL240" s="92">
        <v>717.4</v>
      </c>
      <c r="AM240" s="92">
        <v>8025553.7999999998</v>
      </c>
      <c r="AN240" s="92">
        <v>9483310.5999999996</v>
      </c>
      <c r="AO240" s="92">
        <v>6197618.5999999996</v>
      </c>
      <c r="AP240" s="92">
        <v>379504.6</v>
      </c>
      <c r="AQ240" s="92">
        <v>24085987.600000001</v>
      </c>
      <c r="AR240" s="96">
        <v>4250468.3999999985</v>
      </c>
      <c r="AS240" s="97">
        <v>0.14999999999999994</v>
      </c>
    </row>
    <row r="241" spans="1:45" x14ac:dyDescent="0.2">
      <c r="A241" s="85">
        <v>229</v>
      </c>
      <c r="B241" s="86" t="s">
        <v>645</v>
      </c>
      <c r="C241" s="86" t="s">
        <v>646</v>
      </c>
      <c r="D241" s="87" t="s">
        <v>105</v>
      </c>
      <c r="E241" s="88">
        <v>58</v>
      </c>
      <c r="F241" s="87" t="s">
        <v>106</v>
      </c>
      <c r="G241" s="88">
        <v>8</v>
      </c>
      <c r="H241" s="89">
        <v>10797</v>
      </c>
      <c r="I241" s="89">
        <v>12757</v>
      </c>
      <c r="J241" s="89">
        <v>8338</v>
      </c>
      <c r="K241" s="89">
        <v>510</v>
      </c>
      <c r="L241" s="89">
        <v>32402</v>
      </c>
      <c r="M241" s="90">
        <v>10797</v>
      </c>
      <c r="N241" s="90">
        <v>12757</v>
      </c>
      <c r="O241" s="90">
        <v>8338</v>
      </c>
      <c r="P241" s="90">
        <v>510</v>
      </c>
      <c r="Q241" s="91">
        <v>32402</v>
      </c>
      <c r="R241" s="92">
        <v>860</v>
      </c>
      <c r="S241" s="92">
        <v>860</v>
      </c>
      <c r="T241" s="92">
        <v>860</v>
      </c>
      <c r="U241" s="92">
        <v>860</v>
      </c>
      <c r="V241" s="92">
        <v>9285420</v>
      </c>
      <c r="W241" s="92">
        <v>10971020</v>
      </c>
      <c r="X241" s="92">
        <v>7170680</v>
      </c>
      <c r="Y241" s="92">
        <v>438600</v>
      </c>
      <c r="Z241" s="92">
        <v>27865720</v>
      </c>
      <c r="AA241" s="93">
        <v>1</v>
      </c>
      <c r="AB241" s="93" t="s">
        <v>188</v>
      </c>
      <c r="AC241" s="94">
        <v>2093</v>
      </c>
      <c r="AD241" s="95" t="s">
        <v>134</v>
      </c>
      <c r="AE241" s="92">
        <v>860</v>
      </c>
      <c r="AF241" s="92">
        <v>860</v>
      </c>
      <c r="AG241" s="92">
        <v>860</v>
      </c>
      <c r="AH241" s="92">
        <v>860</v>
      </c>
      <c r="AI241" s="92">
        <v>860</v>
      </c>
      <c r="AJ241" s="92">
        <v>860</v>
      </c>
      <c r="AK241" s="92">
        <v>860</v>
      </c>
      <c r="AL241" s="92">
        <v>860</v>
      </c>
      <c r="AM241" s="92">
        <v>9285420</v>
      </c>
      <c r="AN241" s="92">
        <v>10971020</v>
      </c>
      <c r="AO241" s="92">
        <v>7170680</v>
      </c>
      <c r="AP241" s="92">
        <v>438600</v>
      </c>
      <c r="AQ241" s="92">
        <v>27865720</v>
      </c>
      <c r="AR241" s="96">
        <v>0</v>
      </c>
      <c r="AS241" s="97">
        <v>0</v>
      </c>
    </row>
    <row r="242" spans="1:45" x14ac:dyDescent="0.2">
      <c r="A242" s="85">
        <v>230</v>
      </c>
      <c r="B242" s="86" t="s">
        <v>647</v>
      </c>
      <c r="C242" s="86" t="s">
        <v>648</v>
      </c>
      <c r="D242" s="87" t="s">
        <v>105</v>
      </c>
      <c r="E242" s="88">
        <v>58</v>
      </c>
      <c r="F242" s="87" t="s">
        <v>106</v>
      </c>
      <c r="G242" s="88">
        <v>9</v>
      </c>
      <c r="H242" s="89">
        <v>10911</v>
      </c>
      <c r="I242" s="89">
        <v>12894</v>
      </c>
      <c r="J242" s="89">
        <v>8425</v>
      </c>
      <c r="K242" s="89">
        <v>516</v>
      </c>
      <c r="L242" s="89">
        <v>32746</v>
      </c>
      <c r="M242" s="90">
        <v>10911</v>
      </c>
      <c r="N242" s="90">
        <v>12894</v>
      </c>
      <c r="O242" s="90">
        <v>8425</v>
      </c>
      <c r="P242" s="90">
        <v>516</v>
      </c>
      <c r="Q242" s="91">
        <v>32746</v>
      </c>
      <c r="R242" s="92">
        <v>860</v>
      </c>
      <c r="S242" s="92">
        <v>860</v>
      </c>
      <c r="T242" s="92">
        <v>860</v>
      </c>
      <c r="U242" s="92">
        <v>860</v>
      </c>
      <c r="V242" s="92">
        <v>9383460</v>
      </c>
      <c r="W242" s="92">
        <v>11088840</v>
      </c>
      <c r="X242" s="92">
        <v>7245500</v>
      </c>
      <c r="Y242" s="92">
        <v>443760</v>
      </c>
      <c r="Z242" s="92">
        <v>28161560</v>
      </c>
      <c r="AA242" s="93">
        <v>1</v>
      </c>
      <c r="AB242" s="93" t="s">
        <v>188</v>
      </c>
      <c r="AC242" s="94">
        <v>2093</v>
      </c>
      <c r="AD242" s="95" t="s">
        <v>134</v>
      </c>
      <c r="AE242" s="92">
        <v>860</v>
      </c>
      <c r="AF242" s="92">
        <v>860</v>
      </c>
      <c r="AG242" s="92">
        <v>860</v>
      </c>
      <c r="AH242" s="92">
        <v>860</v>
      </c>
      <c r="AI242" s="92">
        <v>860</v>
      </c>
      <c r="AJ242" s="92">
        <v>860</v>
      </c>
      <c r="AK242" s="92">
        <v>860</v>
      </c>
      <c r="AL242" s="92">
        <v>860</v>
      </c>
      <c r="AM242" s="92">
        <v>9383460</v>
      </c>
      <c r="AN242" s="92">
        <v>11088840</v>
      </c>
      <c r="AO242" s="92">
        <v>7245500</v>
      </c>
      <c r="AP242" s="92">
        <v>443760</v>
      </c>
      <c r="AQ242" s="92">
        <v>28161560</v>
      </c>
      <c r="AR242" s="96">
        <v>0</v>
      </c>
      <c r="AS242" s="97">
        <v>0</v>
      </c>
    </row>
    <row r="243" spans="1:45" x14ac:dyDescent="0.2">
      <c r="A243" s="85">
        <v>231</v>
      </c>
      <c r="B243" s="86" t="s">
        <v>649</v>
      </c>
      <c r="C243" s="86" t="s">
        <v>650</v>
      </c>
      <c r="D243" s="87" t="s">
        <v>105</v>
      </c>
      <c r="E243" s="88">
        <v>58</v>
      </c>
      <c r="F243" s="87" t="s">
        <v>106</v>
      </c>
      <c r="G243" s="88">
        <v>10</v>
      </c>
      <c r="H243" s="89">
        <v>10926</v>
      </c>
      <c r="I243" s="89">
        <v>12914</v>
      </c>
      <c r="J243" s="89">
        <v>8439</v>
      </c>
      <c r="K243" s="89">
        <v>517</v>
      </c>
      <c r="L243" s="89">
        <v>32796</v>
      </c>
      <c r="M243" s="90">
        <v>10926</v>
      </c>
      <c r="N243" s="90">
        <v>12914</v>
      </c>
      <c r="O243" s="90">
        <v>8439</v>
      </c>
      <c r="P243" s="90">
        <v>517</v>
      </c>
      <c r="Q243" s="91">
        <v>32796</v>
      </c>
      <c r="R243" s="92">
        <v>860</v>
      </c>
      <c r="S243" s="92">
        <v>860</v>
      </c>
      <c r="T243" s="92">
        <v>860</v>
      </c>
      <c r="U243" s="92">
        <v>860</v>
      </c>
      <c r="V243" s="92">
        <v>9396360</v>
      </c>
      <c r="W243" s="92">
        <v>11106040</v>
      </c>
      <c r="X243" s="92">
        <v>7257540</v>
      </c>
      <c r="Y243" s="92">
        <v>444620</v>
      </c>
      <c r="Z243" s="92">
        <v>28204560</v>
      </c>
      <c r="AA243" s="93">
        <v>1</v>
      </c>
      <c r="AB243" s="93" t="s">
        <v>188</v>
      </c>
      <c r="AC243" s="94">
        <v>2093</v>
      </c>
      <c r="AD243" s="95" t="s">
        <v>134</v>
      </c>
      <c r="AE243" s="92">
        <v>860</v>
      </c>
      <c r="AF243" s="92">
        <v>860</v>
      </c>
      <c r="AG243" s="92">
        <v>860</v>
      </c>
      <c r="AH243" s="92">
        <v>860</v>
      </c>
      <c r="AI243" s="92">
        <v>860</v>
      </c>
      <c r="AJ243" s="92">
        <v>860</v>
      </c>
      <c r="AK243" s="92">
        <v>860</v>
      </c>
      <c r="AL243" s="92">
        <v>860</v>
      </c>
      <c r="AM243" s="92">
        <v>9396360</v>
      </c>
      <c r="AN243" s="92">
        <v>11106040</v>
      </c>
      <c r="AO243" s="92">
        <v>7257540</v>
      </c>
      <c r="AP243" s="92">
        <v>444620</v>
      </c>
      <c r="AQ243" s="92">
        <v>28204560</v>
      </c>
      <c r="AR243" s="96">
        <v>0</v>
      </c>
      <c r="AS243" s="97">
        <v>0</v>
      </c>
    </row>
    <row r="244" spans="1:45" x14ac:dyDescent="0.2">
      <c r="A244" s="85">
        <v>232</v>
      </c>
      <c r="B244" s="86" t="s">
        <v>651</v>
      </c>
      <c r="C244" s="86" t="s">
        <v>652</v>
      </c>
      <c r="D244" s="87" t="s">
        <v>105</v>
      </c>
      <c r="E244" s="88">
        <v>58</v>
      </c>
      <c r="F244" s="87" t="s">
        <v>106</v>
      </c>
      <c r="G244" s="88">
        <v>11</v>
      </c>
      <c r="H244" s="89">
        <v>10761</v>
      </c>
      <c r="I244" s="89">
        <v>12716</v>
      </c>
      <c r="J244" s="89">
        <v>8311</v>
      </c>
      <c r="K244" s="89">
        <v>509</v>
      </c>
      <c r="L244" s="89">
        <v>32297</v>
      </c>
      <c r="M244" s="90">
        <v>10761</v>
      </c>
      <c r="N244" s="90">
        <v>12716</v>
      </c>
      <c r="O244" s="90">
        <v>8311</v>
      </c>
      <c r="P244" s="90">
        <v>509</v>
      </c>
      <c r="Q244" s="91">
        <v>32297</v>
      </c>
      <c r="R244" s="92">
        <v>860</v>
      </c>
      <c r="S244" s="92">
        <v>860</v>
      </c>
      <c r="T244" s="92">
        <v>860</v>
      </c>
      <c r="U244" s="92">
        <v>860</v>
      </c>
      <c r="V244" s="92">
        <v>9254460</v>
      </c>
      <c r="W244" s="92">
        <v>10935760</v>
      </c>
      <c r="X244" s="92">
        <v>7147460</v>
      </c>
      <c r="Y244" s="92">
        <v>437740</v>
      </c>
      <c r="Z244" s="92">
        <v>27775420</v>
      </c>
      <c r="AA244" s="93">
        <v>1</v>
      </c>
      <c r="AB244" s="93" t="s">
        <v>188</v>
      </c>
      <c r="AC244" s="94">
        <v>2093</v>
      </c>
      <c r="AD244" s="95" t="s">
        <v>134</v>
      </c>
      <c r="AE244" s="92">
        <v>860</v>
      </c>
      <c r="AF244" s="92">
        <v>860</v>
      </c>
      <c r="AG244" s="92">
        <v>860</v>
      </c>
      <c r="AH244" s="92">
        <v>860</v>
      </c>
      <c r="AI244" s="92">
        <v>860</v>
      </c>
      <c r="AJ244" s="92">
        <v>860</v>
      </c>
      <c r="AK244" s="92">
        <v>860</v>
      </c>
      <c r="AL244" s="92">
        <v>860</v>
      </c>
      <c r="AM244" s="92">
        <v>9254460</v>
      </c>
      <c r="AN244" s="92">
        <v>10935760</v>
      </c>
      <c r="AO244" s="92">
        <v>7147460</v>
      </c>
      <c r="AP244" s="92">
        <v>437740</v>
      </c>
      <c r="AQ244" s="92">
        <v>27775420</v>
      </c>
      <c r="AR244" s="96">
        <v>0</v>
      </c>
      <c r="AS244" s="97">
        <v>0</v>
      </c>
    </row>
    <row r="245" spans="1:45" x14ac:dyDescent="0.2">
      <c r="A245" s="85">
        <v>233</v>
      </c>
      <c r="B245" s="86" t="s">
        <v>653</v>
      </c>
      <c r="C245" s="86" t="s">
        <v>654</v>
      </c>
      <c r="D245" s="87" t="s">
        <v>105</v>
      </c>
      <c r="E245" s="88">
        <v>58</v>
      </c>
      <c r="F245" s="87" t="s">
        <v>106</v>
      </c>
      <c r="G245" s="88">
        <v>12</v>
      </c>
      <c r="H245" s="89">
        <v>9766</v>
      </c>
      <c r="I245" s="89">
        <v>11540</v>
      </c>
      <c r="J245" s="89">
        <v>7542</v>
      </c>
      <c r="K245" s="89">
        <v>462</v>
      </c>
      <c r="L245" s="89">
        <v>29310</v>
      </c>
      <c r="M245" s="90">
        <v>9766</v>
      </c>
      <c r="N245" s="90">
        <v>11540</v>
      </c>
      <c r="O245" s="90">
        <v>7542</v>
      </c>
      <c r="P245" s="90">
        <v>462</v>
      </c>
      <c r="Q245" s="91">
        <v>29310</v>
      </c>
      <c r="R245" s="92">
        <v>844</v>
      </c>
      <c r="S245" s="92">
        <v>844</v>
      </c>
      <c r="T245" s="92">
        <v>844</v>
      </c>
      <c r="U245" s="92">
        <v>844</v>
      </c>
      <c r="V245" s="92">
        <v>8242504</v>
      </c>
      <c r="W245" s="92">
        <v>9739760</v>
      </c>
      <c r="X245" s="92">
        <v>6365448</v>
      </c>
      <c r="Y245" s="92">
        <v>389928</v>
      </c>
      <c r="Z245" s="92">
        <v>24737640</v>
      </c>
      <c r="AA245" s="93">
        <v>1</v>
      </c>
      <c r="AB245" s="93" t="s">
        <v>188</v>
      </c>
      <c r="AC245" s="94">
        <v>2091</v>
      </c>
      <c r="AD245" s="95" t="s">
        <v>121</v>
      </c>
      <c r="AE245" s="92">
        <v>717.4</v>
      </c>
      <c r="AF245" s="92">
        <v>717.4</v>
      </c>
      <c r="AG245" s="92">
        <v>717.4</v>
      </c>
      <c r="AH245" s="92">
        <v>717.4</v>
      </c>
      <c r="AI245" s="92">
        <v>717.4</v>
      </c>
      <c r="AJ245" s="92">
        <v>717.4</v>
      </c>
      <c r="AK245" s="92">
        <v>717.4</v>
      </c>
      <c r="AL245" s="92">
        <v>717.4</v>
      </c>
      <c r="AM245" s="92">
        <v>7006128.3999999994</v>
      </c>
      <c r="AN245" s="92">
        <v>8278796</v>
      </c>
      <c r="AO245" s="92">
        <v>5410630.7999999998</v>
      </c>
      <c r="AP245" s="92">
        <v>331438.8</v>
      </c>
      <c r="AQ245" s="92">
        <v>21026994</v>
      </c>
      <c r="AR245" s="96">
        <v>3710646</v>
      </c>
      <c r="AS245" s="97">
        <v>0.15</v>
      </c>
    </row>
    <row r="246" spans="1:45" x14ac:dyDescent="0.2">
      <c r="A246" s="85">
        <v>234</v>
      </c>
      <c r="B246" s="86" t="s">
        <v>655</v>
      </c>
      <c r="C246" s="86" t="s">
        <v>656</v>
      </c>
      <c r="D246" s="87" t="s">
        <v>105</v>
      </c>
      <c r="E246" s="88">
        <v>58</v>
      </c>
      <c r="F246" s="87" t="s">
        <v>106</v>
      </c>
      <c r="G246" s="88">
        <v>13</v>
      </c>
      <c r="H246" s="89">
        <v>10370</v>
      </c>
      <c r="I246" s="89">
        <v>12254</v>
      </c>
      <c r="J246" s="89">
        <v>8007</v>
      </c>
      <c r="K246" s="89">
        <v>491</v>
      </c>
      <c r="L246" s="89">
        <v>31122</v>
      </c>
      <c r="M246" s="90">
        <v>10370</v>
      </c>
      <c r="N246" s="90">
        <v>12254</v>
      </c>
      <c r="O246" s="90">
        <v>8007</v>
      </c>
      <c r="P246" s="90">
        <v>491</v>
      </c>
      <c r="Q246" s="91">
        <v>31122</v>
      </c>
      <c r="R246" s="92">
        <v>860</v>
      </c>
      <c r="S246" s="92">
        <v>860</v>
      </c>
      <c r="T246" s="92">
        <v>860</v>
      </c>
      <c r="U246" s="92">
        <v>860</v>
      </c>
      <c r="V246" s="92">
        <v>8918200</v>
      </c>
      <c r="W246" s="92">
        <v>10538440</v>
      </c>
      <c r="X246" s="92">
        <v>6886020</v>
      </c>
      <c r="Y246" s="92">
        <v>422260</v>
      </c>
      <c r="Z246" s="92">
        <v>26764920</v>
      </c>
      <c r="AA246" s="93">
        <v>1</v>
      </c>
      <c r="AB246" s="93" t="s">
        <v>188</v>
      </c>
      <c r="AC246" s="94">
        <v>2093</v>
      </c>
      <c r="AD246" s="95" t="s">
        <v>134</v>
      </c>
      <c r="AE246" s="92">
        <v>860</v>
      </c>
      <c r="AF246" s="92">
        <v>860</v>
      </c>
      <c r="AG246" s="92">
        <v>860</v>
      </c>
      <c r="AH246" s="92">
        <v>860</v>
      </c>
      <c r="AI246" s="92">
        <v>860</v>
      </c>
      <c r="AJ246" s="92">
        <v>860</v>
      </c>
      <c r="AK246" s="92">
        <v>860</v>
      </c>
      <c r="AL246" s="92">
        <v>860</v>
      </c>
      <c r="AM246" s="92">
        <v>8918200</v>
      </c>
      <c r="AN246" s="92">
        <v>10538440</v>
      </c>
      <c r="AO246" s="92">
        <v>6886020</v>
      </c>
      <c r="AP246" s="92">
        <v>422260</v>
      </c>
      <c r="AQ246" s="92">
        <v>26764920</v>
      </c>
      <c r="AR246" s="96">
        <v>0</v>
      </c>
      <c r="AS246" s="97">
        <v>0</v>
      </c>
    </row>
    <row r="247" spans="1:45" x14ac:dyDescent="0.2">
      <c r="A247" s="85">
        <v>235</v>
      </c>
      <c r="B247" s="86" t="s">
        <v>657</v>
      </c>
      <c r="C247" s="86" t="s">
        <v>658</v>
      </c>
      <c r="D247" s="87" t="s">
        <v>105</v>
      </c>
      <c r="E247" s="88">
        <v>58</v>
      </c>
      <c r="F247" s="87" t="s">
        <v>106</v>
      </c>
      <c r="G247" s="88">
        <v>14</v>
      </c>
      <c r="H247" s="89">
        <v>10275</v>
      </c>
      <c r="I247" s="89">
        <v>12143</v>
      </c>
      <c r="J247" s="89">
        <v>7935</v>
      </c>
      <c r="K247" s="89">
        <v>486</v>
      </c>
      <c r="L247" s="89">
        <v>30839</v>
      </c>
      <c r="M247" s="90">
        <v>10275</v>
      </c>
      <c r="N247" s="90">
        <v>12143</v>
      </c>
      <c r="O247" s="90">
        <v>7935</v>
      </c>
      <c r="P247" s="90">
        <v>486</v>
      </c>
      <c r="Q247" s="91">
        <v>30839</v>
      </c>
      <c r="R247" s="92">
        <v>860</v>
      </c>
      <c r="S247" s="92">
        <v>860</v>
      </c>
      <c r="T247" s="92">
        <v>860</v>
      </c>
      <c r="U247" s="92">
        <v>860</v>
      </c>
      <c r="V247" s="92">
        <v>8836500</v>
      </c>
      <c r="W247" s="92">
        <v>10442980</v>
      </c>
      <c r="X247" s="92">
        <v>6824100</v>
      </c>
      <c r="Y247" s="92">
        <v>417960</v>
      </c>
      <c r="Z247" s="92">
        <v>26521540</v>
      </c>
      <c r="AA247" s="93">
        <v>1</v>
      </c>
      <c r="AB247" s="93" t="s">
        <v>188</v>
      </c>
      <c r="AC247" s="94">
        <v>2093</v>
      </c>
      <c r="AD247" s="95" t="s">
        <v>134</v>
      </c>
      <c r="AE247" s="92">
        <v>860</v>
      </c>
      <c r="AF247" s="92">
        <v>860</v>
      </c>
      <c r="AG247" s="92">
        <v>860</v>
      </c>
      <c r="AH247" s="92">
        <v>860</v>
      </c>
      <c r="AI247" s="92">
        <v>860</v>
      </c>
      <c r="AJ247" s="92">
        <v>860</v>
      </c>
      <c r="AK247" s="92">
        <v>860</v>
      </c>
      <c r="AL247" s="92">
        <v>860</v>
      </c>
      <c r="AM247" s="92">
        <v>8836500</v>
      </c>
      <c r="AN247" s="92">
        <v>10442980</v>
      </c>
      <c r="AO247" s="92">
        <v>6824100</v>
      </c>
      <c r="AP247" s="92">
        <v>417960</v>
      </c>
      <c r="AQ247" s="92">
        <v>26521540</v>
      </c>
      <c r="AR247" s="96">
        <v>0</v>
      </c>
      <c r="AS247" s="97">
        <v>0</v>
      </c>
    </row>
    <row r="248" spans="1:45" x14ac:dyDescent="0.2">
      <c r="A248" s="85">
        <v>236</v>
      </c>
      <c r="B248" s="86" t="s">
        <v>659</v>
      </c>
      <c r="C248" s="86" t="s">
        <v>660</v>
      </c>
      <c r="D248" s="87" t="s">
        <v>105</v>
      </c>
      <c r="E248" s="88">
        <v>58</v>
      </c>
      <c r="F248" s="87" t="s">
        <v>106</v>
      </c>
      <c r="G248" s="88">
        <v>15</v>
      </c>
      <c r="H248" s="89">
        <v>9717</v>
      </c>
      <c r="I248" s="89">
        <v>11476</v>
      </c>
      <c r="J248" s="89">
        <v>7506</v>
      </c>
      <c r="K248" s="89">
        <v>459</v>
      </c>
      <c r="L248" s="89">
        <v>29158</v>
      </c>
      <c r="M248" s="90">
        <v>9717</v>
      </c>
      <c r="N248" s="90">
        <v>11476</v>
      </c>
      <c r="O248" s="90">
        <v>7506</v>
      </c>
      <c r="P248" s="90">
        <v>459</v>
      </c>
      <c r="Q248" s="91">
        <v>29158</v>
      </c>
      <c r="R248" s="92">
        <v>860</v>
      </c>
      <c r="S248" s="92">
        <v>860</v>
      </c>
      <c r="T248" s="92">
        <v>860</v>
      </c>
      <c r="U248" s="92">
        <v>860</v>
      </c>
      <c r="V248" s="92">
        <v>8356620</v>
      </c>
      <c r="W248" s="92">
        <v>9869360</v>
      </c>
      <c r="X248" s="92">
        <v>6455160</v>
      </c>
      <c r="Y248" s="92">
        <v>394740</v>
      </c>
      <c r="Z248" s="92">
        <v>25075880</v>
      </c>
      <c r="AA248" s="93">
        <v>1</v>
      </c>
      <c r="AB248" s="93" t="s">
        <v>188</v>
      </c>
      <c r="AC248" s="94">
        <v>2093</v>
      </c>
      <c r="AD248" s="95" t="s">
        <v>134</v>
      </c>
      <c r="AE248" s="92">
        <v>860</v>
      </c>
      <c r="AF248" s="92">
        <v>860</v>
      </c>
      <c r="AG248" s="92">
        <v>860</v>
      </c>
      <c r="AH248" s="92">
        <v>860</v>
      </c>
      <c r="AI248" s="92">
        <v>860</v>
      </c>
      <c r="AJ248" s="92">
        <v>860</v>
      </c>
      <c r="AK248" s="92">
        <v>860</v>
      </c>
      <c r="AL248" s="92">
        <v>860</v>
      </c>
      <c r="AM248" s="92">
        <v>8356620</v>
      </c>
      <c r="AN248" s="92">
        <v>9869360</v>
      </c>
      <c r="AO248" s="92">
        <v>6455160</v>
      </c>
      <c r="AP248" s="92">
        <v>394740</v>
      </c>
      <c r="AQ248" s="92">
        <v>25075880</v>
      </c>
      <c r="AR248" s="96">
        <v>0</v>
      </c>
      <c r="AS248" s="97">
        <v>0</v>
      </c>
    </row>
    <row r="249" spans="1:45" x14ac:dyDescent="0.2">
      <c r="A249" s="85">
        <v>237</v>
      </c>
      <c r="B249" s="86" t="s">
        <v>661</v>
      </c>
      <c r="C249" s="86" t="s">
        <v>662</v>
      </c>
      <c r="D249" s="87" t="s">
        <v>103</v>
      </c>
      <c r="E249" s="88">
        <v>60</v>
      </c>
      <c r="F249" s="87" t="s">
        <v>128</v>
      </c>
      <c r="G249" s="88">
        <v>1</v>
      </c>
      <c r="H249" s="89">
        <v>7267</v>
      </c>
      <c r="I249" s="89">
        <v>8741</v>
      </c>
      <c r="J249" s="89">
        <v>5632</v>
      </c>
      <c r="K249" s="89">
        <v>405</v>
      </c>
      <c r="L249" s="89">
        <v>22045</v>
      </c>
      <c r="M249" s="90">
        <v>7267</v>
      </c>
      <c r="N249" s="90">
        <v>8741</v>
      </c>
      <c r="O249" s="90">
        <v>5632</v>
      </c>
      <c r="P249" s="90">
        <v>405</v>
      </c>
      <c r="Q249" s="91">
        <v>22045</v>
      </c>
      <c r="R249" s="92">
        <v>275</v>
      </c>
      <c r="S249" s="92">
        <v>552</v>
      </c>
      <c r="T249" s="92">
        <v>1104</v>
      </c>
      <c r="U249" s="92">
        <v>1104</v>
      </c>
      <c r="V249" s="92">
        <v>1998425</v>
      </c>
      <c r="W249" s="92">
        <v>4825032</v>
      </c>
      <c r="X249" s="92">
        <v>6217728</v>
      </c>
      <c r="Y249" s="92">
        <v>447120</v>
      </c>
      <c r="Z249" s="92">
        <v>13488305</v>
      </c>
      <c r="AA249" s="93">
        <v>1</v>
      </c>
      <c r="AB249" s="93" t="s">
        <v>188</v>
      </c>
      <c r="AC249" s="94">
        <v>2041</v>
      </c>
      <c r="AD249" s="95" t="s">
        <v>127</v>
      </c>
      <c r="AE249" s="92">
        <v>215.2</v>
      </c>
      <c r="AF249" s="92">
        <v>429.6</v>
      </c>
      <c r="AG249" s="92">
        <v>860</v>
      </c>
      <c r="AH249" s="92">
        <v>860</v>
      </c>
      <c r="AI249" s="92">
        <v>215.2</v>
      </c>
      <c r="AJ249" s="92">
        <v>429.6</v>
      </c>
      <c r="AK249" s="92">
        <v>860</v>
      </c>
      <c r="AL249" s="92">
        <v>860</v>
      </c>
      <c r="AM249" s="92">
        <v>1563858.4</v>
      </c>
      <c r="AN249" s="92">
        <v>3755133.6</v>
      </c>
      <c r="AO249" s="92">
        <v>4843520</v>
      </c>
      <c r="AP249" s="92">
        <v>348300</v>
      </c>
      <c r="AQ249" s="92">
        <v>10510812</v>
      </c>
      <c r="AR249" s="96">
        <v>2977493</v>
      </c>
      <c r="AS249" s="97">
        <v>0.2207462687120435</v>
      </c>
    </row>
    <row r="250" spans="1:45" x14ac:dyDescent="0.2">
      <c r="A250" s="85">
        <v>238</v>
      </c>
      <c r="B250" s="86" t="s">
        <v>663</v>
      </c>
      <c r="C250" s="86" t="s">
        <v>664</v>
      </c>
      <c r="D250" s="87" t="s">
        <v>103</v>
      </c>
      <c r="E250" s="88">
        <v>60</v>
      </c>
      <c r="F250" s="87" t="s">
        <v>128</v>
      </c>
      <c r="G250" s="88">
        <v>2</v>
      </c>
      <c r="H250" s="89">
        <v>7434</v>
      </c>
      <c r="I250" s="89">
        <v>8939</v>
      </c>
      <c r="J250" s="89">
        <v>5759</v>
      </c>
      <c r="K250" s="89">
        <v>414</v>
      </c>
      <c r="L250" s="89">
        <v>22546</v>
      </c>
      <c r="M250" s="90">
        <v>7434</v>
      </c>
      <c r="N250" s="90">
        <v>8939</v>
      </c>
      <c r="O250" s="90">
        <v>5759</v>
      </c>
      <c r="P250" s="90">
        <v>414</v>
      </c>
      <c r="Q250" s="91">
        <v>22546</v>
      </c>
      <c r="R250" s="92">
        <v>275</v>
      </c>
      <c r="S250" s="92">
        <v>552</v>
      </c>
      <c r="T250" s="92">
        <v>1104</v>
      </c>
      <c r="U250" s="92">
        <v>1104</v>
      </c>
      <c r="V250" s="92">
        <v>2044350</v>
      </c>
      <c r="W250" s="92">
        <v>4934328</v>
      </c>
      <c r="X250" s="92">
        <v>6357936</v>
      </c>
      <c r="Y250" s="92">
        <v>457056</v>
      </c>
      <c r="Z250" s="92">
        <v>13793670</v>
      </c>
      <c r="AA250" s="93">
        <v>1</v>
      </c>
      <c r="AB250" s="93" t="s">
        <v>188</v>
      </c>
      <c r="AC250" s="94">
        <v>2041</v>
      </c>
      <c r="AD250" s="95" t="s">
        <v>127</v>
      </c>
      <c r="AE250" s="92">
        <v>215.2</v>
      </c>
      <c r="AF250" s="92">
        <v>429.6</v>
      </c>
      <c r="AG250" s="92">
        <v>860</v>
      </c>
      <c r="AH250" s="92">
        <v>860</v>
      </c>
      <c r="AI250" s="92">
        <v>215.2</v>
      </c>
      <c r="AJ250" s="92">
        <v>429.6</v>
      </c>
      <c r="AK250" s="92">
        <v>860</v>
      </c>
      <c r="AL250" s="92">
        <v>860</v>
      </c>
      <c r="AM250" s="92">
        <v>1599796.7999999998</v>
      </c>
      <c r="AN250" s="92">
        <v>3840194.4000000004</v>
      </c>
      <c r="AO250" s="92">
        <v>4952740</v>
      </c>
      <c r="AP250" s="92">
        <v>356040</v>
      </c>
      <c r="AQ250" s="92">
        <v>10748771.199999999</v>
      </c>
      <c r="AR250" s="96">
        <v>3044898.8000000007</v>
      </c>
      <c r="AS250" s="97">
        <v>0.22074609585411284</v>
      </c>
    </row>
    <row r="251" spans="1:45" x14ac:dyDescent="0.2">
      <c r="A251" s="85">
        <v>239</v>
      </c>
      <c r="B251" s="86" t="s">
        <v>665</v>
      </c>
      <c r="C251" s="86" t="s">
        <v>666</v>
      </c>
      <c r="D251" s="87" t="s">
        <v>103</v>
      </c>
      <c r="E251" s="88">
        <v>60</v>
      </c>
      <c r="F251" s="87" t="s">
        <v>128</v>
      </c>
      <c r="G251" s="88">
        <v>3</v>
      </c>
      <c r="H251" s="89">
        <v>7389</v>
      </c>
      <c r="I251" s="89">
        <v>8885</v>
      </c>
      <c r="J251" s="89">
        <v>5725</v>
      </c>
      <c r="K251" s="89">
        <v>411</v>
      </c>
      <c r="L251" s="89">
        <v>22410</v>
      </c>
      <c r="M251" s="90">
        <v>7389</v>
      </c>
      <c r="N251" s="90">
        <v>8885</v>
      </c>
      <c r="O251" s="90">
        <v>5725</v>
      </c>
      <c r="P251" s="90">
        <v>411</v>
      </c>
      <c r="Q251" s="91">
        <v>22410</v>
      </c>
      <c r="R251" s="92">
        <v>280</v>
      </c>
      <c r="S251" s="92">
        <v>559</v>
      </c>
      <c r="T251" s="92">
        <v>1118</v>
      </c>
      <c r="U251" s="92">
        <v>1118</v>
      </c>
      <c r="V251" s="92">
        <v>2068920</v>
      </c>
      <c r="W251" s="92">
        <v>4966715</v>
      </c>
      <c r="X251" s="92">
        <v>6400550</v>
      </c>
      <c r="Y251" s="92">
        <v>459498</v>
      </c>
      <c r="Z251" s="92">
        <v>13895683</v>
      </c>
      <c r="AA251" s="93">
        <v>1</v>
      </c>
      <c r="AB251" s="93" t="s">
        <v>188</v>
      </c>
      <c r="AC251" s="94">
        <v>2084</v>
      </c>
      <c r="AD251" s="95" t="s">
        <v>145</v>
      </c>
      <c r="AE251" s="92">
        <v>215.2</v>
      </c>
      <c r="AF251" s="92">
        <v>429.6</v>
      </c>
      <c r="AG251" s="92">
        <v>860</v>
      </c>
      <c r="AH251" s="92">
        <v>860</v>
      </c>
      <c r="AI251" s="92">
        <v>215.2</v>
      </c>
      <c r="AJ251" s="92">
        <v>429.6</v>
      </c>
      <c r="AK251" s="92">
        <v>860</v>
      </c>
      <c r="AL251" s="92">
        <v>860</v>
      </c>
      <c r="AM251" s="92">
        <v>1590112.7999999998</v>
      </c>
      <c r="AN251" s="92">
        <v>3816996</v>
      </c>
      <c r="AO251" s="92">
        <v>4923500</v>
      </c>
      <c r="AP251" s="92">
        <v>353460</v>
      </c>
      <c r="AQ251" s="92">
        <v>10684068.800000001</v>
      </c>
      <c r="AR251" s="96">
        <v>3211614.1999999993</v>
      </c>
      <c r="AS251" s="97">
        <v>0.23112316249586287</v>
      </c>
    </row>
    <row r="252" spans="1:45" x14ac:dyDescent="0.2">
      <c r="A252" s="85">
        <v>240</v>
      </c>
      <c r="B252" s="86" t="s">
        <v>667</v>
      </c>
      <c r="C252" s="86" t="s">
        <v>668</v>
      </c>
      <c r="D252" s="87" t="s">
        <v>103</v>
      </c>
      <c r="E252" s="88">
        <v>60</v>
      </c>
      <c r="F252" s="87" t="s">
        <v>128</v>
      </c>
      <c r="G252" s="88">
        <v>4</v>
      </c>
      <c r="H252" s="89">
        <v>7871</v>
      </c>
      <c r="I252" s="89">
        <v>9465</v>
      </c>
      <c r="J252" s="89">
        <v>6099</v>
      </c>
      <c r="K252" s="89">
        <v>439</v>
      </c>
      <c r="L252" s="89">
        <v>23874</v>
      </c>
      <c r="M252" s="90">
        <v>7871</v>
      </c>
      <c r="N252" s="90">
        <v>9465</v>
      </c>
      <c r="O252" s="90">
        <v>6099</v>
      </c>
      <c r="P252" s="90">
        <v>439</v>
      </c>
      <c r="Q252" s="91">
        <v>23874</v>
      </c>
      <c r="R252" s="92">
        <v>280</v>
      </c>
      <c r="S252" s="92">
        <v>559</v>
      </c>
      <c r="T252" s="92">
        <v>1118</v>
      </c>
      <c r="U252" s="92">
        <v>1118</v>
      </c>
      <c r="V252" s="92">
        <v>2203880</v>
      </c>
      <c r="W252" s="92">
        <v>5290935</v>
      </c>
      <c r="X252" s="92">
        <v>6818682</v>
      </c>
      <c r="Y252" s="92">
        <v>490802</v>
      </c>
      <c r="Z252" s="92">
        <v>14804299</v>
      </c>
      <c r="AA252" s="93">
        <v>1</v>
      </c>
      <c r="AB252" s="93" t="s">
        <v>188</v>
      </c>
      <c r="AC252" s="94">
        <v>2084</v>
      </c>
      <c r="AD252" s="95" t="s">
        <v>145</v>
      </c>
      <c r="AE252" s="92">
        <v>215.2</v>
      </c>
      <c r="AF252" s="92">
        <v>429.6</v>
      </c>
      <c r="AG252" s="92">
        <v>860</v>
      </c>
      <c r="AH252" s="92">
        <v>860</v>
      </c>
      <c r="AI252" s="92">
        <v>215.2</v>
      </c>
      <c r="AJ252" s="92">
        <v>429.6</v>
      </c>
      <c r="AK252" s="92">
        <v>860</v>
      </c>
      <c r="AL252" s="92">
        <v>860</v>
      </c>
      <c r="AM252" s="92">
        <v>1693839.2</v>
      </c>
      <c r="AN252" s="92">
        <v>4066164</v>
      </c>
      <c r="AO252" s="92">
        <v>5245140</v>
      </c>
      <c r="AP252" s="92">
        <v>377540</v>
      </c>
      <c r="AQ252" s="92">
        <v>11382683.199999999</v>
      </c>
      <c r="AR252" s="96">
        <v>3421615.8000000007</v>
      </c>
      <c r="AS252" s="97">
        <v>0.23112312173646321</v>
      </c>
    </row>
    <row r="253" spans="1:45" x14ac:dyDescent="0.2">
      <c r="A253" s="85">
        <v>241</v>
      </c>
      <c r="B253" s="86" t="s">
        <v>669</v>
      </c>
      <c r="C253" s="86" t="s">
        <v>670</v>
      </c>
      <c r="D253" s="87" t="s">
        <v>103</v>
      </c>
      <c r="E253" s="88">
        <v>60</v>
      </c>
      <c r="F253" s="87" t="s">
        <v>128</v>
      </c>
      <c r="G253" s="88">
        <v>5</v>
      </c>
      <c r="H253" s="89">
        <v>7318</v>
      </c>
      <c r="I253" s="89">
        <v>8800</v>
      </c>
      <c r="J253" s="89">
        <v>5670</v>
      </c>
      <c r="K253" s="89">
        <v>408</v>
      </c>
      <c r="L253" s="89">
        <v>22196</v>
      </c>
      <c r="M253" s="90">
        <v>7318</v>
      </c>
      <c r="N253" s="90">
        <v>8800</v>
      </c>
      <c r="O253" s="90">
        <v>5670</v>
      </c>
      <c r="P253" s="90">
        <v>408</v>
      </c>
      <c r="Q253" s="91">
        <v>22196</v>
      </c>
      <c r="R253" s="92">
        <v>280</v>
      </c>
      <c r="S253" s="92">
        <v>559</v>
      </c>
      <c r="T253" s="92">
        <v>1118</v>
      </c>
      <c r="U253" s="92">
        <v>1118</v>
      </c>
      <c r="V253" s="92">
        <v>2049040</v>
      </c>
      <c r="W253" s="92">
        <v>4919200</v>
      </c>
      <c r="X253" s="92">
        <v>6339060</v>
      </c>
      <c r="Y253" s="92">
        <v>456144</v>
      </c>
      <c r="Z253" s="92">
        <v>13763444</v>
      </c>
      <c r="AA253" s="93">
        <v>1</v>
      </c>
      <c r="AB253" s="93" t="s">
        <v>188</v>
      </c>
      <c r="AC253" s="94">
        <v>2084</v>
      </c>
      <c r="AD253" s="95" t="s">
        <v>145</v>
      </c>
      <c r="AE253" s="92">
        <v>215.2</v>
      </c>
      <c r="AF253" s="92">
        <v>429.6</v>
      </c>
      <c r="AG253" s="92">
        <v>860</v>
      </c>
      <c r="AH253" s="92">
        <v>860</v>
      </c>
      <c r="AI253" s="92">
        <v>215.2</v>
      </c>
      <c r="AJ253" s="92">
        <v>429.6</v>
      </c>
      <c r="AK253" s="92">
        <v>860</v>
      </c>
      <c r="AL253" s="92">
        <v>860</v>
      </c>
      <c r="AM253" s="92">
        <v>1574833.5999999999</v>
      </c>
      <c r="AN253" s="92">
        <v>3780480</v>
      </c>
      <c r="AO253" s="92">
        <v>4876200</v>
      </c>
      <c r="AP253" s="92">
        <v>350880</v>
      </c>
      <c r="AQ253" s="92">
        <v>10582393.6</v>
      </c>
      <c r="AR253" s="96">
        <v>3181050.4000000004</v>
      </c>
      <c r="AS253" s="97">
        <v>0.23112314040003362</v>
      </c>
    </row>
    <row r="254" spans="1:45" x14ac:dyDescent="0.2">
      <c r="A254" s="85">
        <v>242</v>
      </c>
      <c r="B254" s="86" t="s">
        <v>671</v>
      </c>
      <c r="C254" s="86" t="s">
        <v>672</v>
      </c>
      <c r="D254" s="87" t="s">
        <v>103</v>
      </c>
      <c r="E254" s="88">
        <v>60</v>
      </c>
      <c r="F254" s="87" t="s">
        <v>128</v>
      </c>
      <c r="G254" s="88">
        <v>6</v>
      </c>
      <c r="H254" s="89">
        <v>7921</v>
      </c>
      <c r="I254" s="89">
        <v>9525</v>
      </c>
      <c r="J254" s="89">
        <v>6137</v>
      </c>
      <c r="K254" s="89">
        <v>441</v>
      </c>
      <c r="L254" s="89">
        <v>24024</v>
      </c>
      <c r="M254" s="90">
        <v>7921</v>
      </c>
      <c r="N254" s="90">
        <v>9525</v>
      </c>
      <c r="O254" s="90">
        <v>6137</v>
      </c>
      <c r="P254" s="90">
        <v>441</v>
      </c>
      <c r="Q254" s="91">
        <v>24024</v>
      </c>
      <c r="R254" s="92">
        <v>280</v>
      </c>
      <c r="S254" s="92">
        <v>559</v>
      </c>
      <c r="T254" s="92">
        <v>1118</v>
      </c>
      <c r="U254" s="92">
        <v>1118</v>
      </c>
      <c r="V254" s="92">
        <v>2217880</v>
      </c>
      <c r="W254" s="92">
        <v>5324475</v>
      </c>
      <c r="X254" s="92">
        <v>6861166</v>
      </c>
      <c r="Y254" s="92">
        <v>493038</v>
      </c>
      <c r="Z254" s="92">
        <v>14896559</v>
      </c>
      <c r="AA254" s="93">
        <v>1</v>
      </c>
      <c r="AB254" s="93" t="s">
        <v>188</v>
      </c>
      <c r="AC254" s="94">
        <v>2084</v>
      </c>
      <c r="AD254" s="95" t="s">
        <v>145</v>
      </c>
      <c r="AE254" s="92">
        <v>215.2</v>
      </c>
      <c r="AF254" s="92">
        <v>429.6</v>
      </c>
      <c r="AG254" s="92">
        <v>860</v>
      </c>
      <c r="AH254" s="92">
        <v>860</v>
      </c>
      <c r="AI254" s="92">
        <v>215.2</v>
      </c>
      <c r="AJ254" s="92">
        <v>429.6</v>
      </c>
      <c r="AK254" s="92">
        <v>860</v>
      </c>
      <c r="AL254" s="92">
        <v>860</v>
      </c>
      <c r="AM254" s="92">
        <v>1704599.2</v>
      </c>
      <c r="AN254" s="92">
        <v>4091940</v>
      </c>
      <c r="AO254" s="92">
        <v>5277820</v>
      </c>
      <c r="AP254" s="92">
        <v>379260</v>
      </c>
      <c r="AQ254" s="92">
        <v>11453619.199999999</v>
      </c>
      <c r="AR254" s="96">
        <v>3442939.8000000007</v>
      </c>
      <c r="AS254" s="97">
        <v>0.23112316072456737</v>
      </c>
    </row>
    <row r="255" spans="1:45" x14ac:dyDescent="0.2">
      <c r="A255" s="85">
        <v>243</v>
      </c>
      <c r="B255" s="86" t="s">
        <v>673</v>
      </c>
      <c r="C255" s="86" t="s">
        <v>674</v>
      </c>
      <c r="D255" s="87" t="s">
        <v>103</v>
      </c>
      <c r="E255" s="88">
        <v>60</v>
      </c>
      <c r="F255" s="87" t="s">
        <v>128</v>
      </c>
      <c r="G255" s="88">
        <v>7</v>
      </c>
      <c r="H255" s="89">
        <v>8089</v>
      </c>
      <c r="I255" s="89">
        <v>9728</v>
      </c>
      <c r="J255" s="89">
        <v>6267</v>
      </c>
      <c r="K255" s="89">
        <v>450</v>
      </c>
      <c r="L255" s="89">
        <v>24534</v>
      </c>
      <c r="M255" s="90">
        <v>8089</v>
      </c>
      <c r="N255" s="90">
        <v>9728</v>
      </c>
      <c r="O255" s="90">
        <v>6267</v>
      </c>
      <c r="P255" s="90">
        <v>450</v>
      </c>
      <c r="Q255" s="91">
        <v>24534</v>
      </c>
      <c r="R255" s="92">
        <v>280</v>
      </c>
      <c r="S255" s="92">
        <v>559</v>
      </c>
      <c r="T255" s="92">
        <v>1118</v>
      </c>
      <c r="U255" s="92">
        <v>1118</v>
      </c>
      <c r="V255" s="92">
        <v>2264920</v>
      </c>
      <c r="W255" s="92">
        <v>5437952</v>
      </c>
      <c r="X255" s="92">
        <v>7006506</v>
      </c>
      <c r="Y255" s="92">
        <v>503100</v>
      </c>
      <c r="Z255" s="92">
        <v>15212478</v>
      </c>
      <c r="AA255" s="93">
        <v>1</v>
      </c>
      <c r="AB255" s="93" t="s">
        <v>188</v>
      </c>
      <c r="AC255" s="94">
        <v>2084</v>
      </c>
      <c r="AD255" s="95" t="s">
        <v>145</v>
      </c>
      <c r="AE255" s="92">
        <v>215.2</v>
      </c>
      <c r="AF255" s="92">
        <v>429.6</v>
      </c>
      <c r="AG255" s="92">
        <v>860</v>
      </c>
      <c r="AH255" s="92">
        <v>860</v>
      </c>
      <c r="AI255" s="92">
        <v>215.2</v>
      </c>
      <c r="AJ255" s="92">
        <v>429.6</v>
      </c>
      <c r="AK255" s="92">
        <v>860</v>
      </c>
      <c r="AL255" s="92">
        <v>860</v>
      </c>
      <c r="AM255" s="92">
        <v>1740752.7999999998</v>
      </c>
      <c r="AN255" s="92">
        <v>4179148.8000000003</v>
      </c>
      <c r="AO255" s="92">
        <v>5389620</v>
      </c>
      <c r="AP255" s="92">
        <v>387000</v>
      </c>
      <c r="AQ255" s="92">
        <v>11696521.6</v>
      </c>
      <c r="AR255" s="96">
        <v>3515956.4000000004</v>
      </c>
      <c r="AS255" s="97">
        <v>0.23112318716253857</v>
      </c>
    </row>
    <row r="256" spans="1:45" x14ac:dyDescent="0.2">
      <c r="A256" s="85">
        <v>244</v>
      </c>
      <c r="B256" s="86" t="s">
        <v>675</v>
      </c>
      <c r="C256" s="86" t="s">
        <v>676</v>
      </c>
      <c r="D256" s="87" t="s">
        <v>103</v>
      </c>
      <c r="E256" s="88">
        <v>60</v>
      </c>
      <c r="F256" s="87" t="s">
        <v>128</v>
      </c>
      <c r="G256" s="88">
        <v>8</v>
      </c>
      <c r="H256" s="89">
        <v>7807</v>
      </c>
      <c r="I256" s="89">
        <v>9388</v>
      </c>
      <c r="J256" s="89">
        <v>6049</v>
      </c>
      <c r="K256" s="89">
        <v>435</v>
      </c>
      <c r="L256" s="89">
        <v>23679</v>
      </c>
      <c r="M256" s="90">
        <v>7807</v>
      </c>
      <c r="N256" s="90">
        <v>9388</v>
      </c>
      <c r="O256" s="90">
        <v>6049</v>
      </c>
      <c r="P256" s="90">
        <v>435</v>
      </c>
      <c r="Q256" s="91">
        <v>23679</v>
      </c>
      <c r="R256" s="92">
        <v>280</v>
      </c>
      <c r="S256" s="92">
        <v>559</v>
      </c>
      <c r="T256" s="92">
        <v>1118</v>
      </c>
      <c r="U256" s="92">
        <v>1118</v>
      </c>
      <c r="V256" s="92">
        <v>2185960</v>
      </c>
      <c r="W256" s="92">
        <v>5247892</v>
      </c>
      <c r="X256" s="92">
        <v>6762782</v>
      </c>
      <c r="Y256" s="92">
        <v>486330</v>
      </c>
      <c r="Z256" s="92">
        <v>14682964</v>
      </c>
      <c r="AA256" s="93">
        <v>1</v>
      </c>
      <c r="AB256" s="93" t="s">
        <v>188</v>
      </c>
      <c r="AC256" s="94">
        <v>2084</v>
      </c>
      <c r="AD256" s="95" t="s">
        <v>145</v>
      </c>
      <c r="AE256" s="92">
        <v>215.2</v>
      </c>
      <c r="AF256" s="92">
        <v>429.6</v>
      </c>
      <c r="AG256" s="92">
        <v>860</v>
      </c>
      <c r="AH256" s="92">
        <v>860</v>
      </c>
      <c r="AI256" s="92">
        <v>215.2</v>
      </c>
      <c r="AJ256" s="92">
        <v>429.6</v>
      </c>
      <c r="AK256" s="92">
        <v>860</v>
      </c>
      <c r="AL256" s="92">
        <v>860</v>
      </c>
      <c r="AM256" s="92">
        <v>1680066.4</v>
      </c>
      <c r="AN256" s="92">
        <v>4033084.8000000003</v>
      </c>
      <c r="AO256" s="92">
        <v>5202140</v>
      </c>
      <c r="AP256" s="92">
        <v>374100</v>
      </c>
      <c r="AQ256" s="92">
        <v>11289391.199999999</v>
      </c>
      <c r="AR256" s="96">
        <v>3393572.8000000007</v>
      </c>
      <c r="AS256" s="97">
        <v>0.23112314380121077</v>
      </c>
    </row>
    <row r="257" spans="1:45" x14ac:dyDescent="0.2">
      <c r="A257" s="85">
        <v>245</v>
      </c>
      <c r="B257" s="86" t="s">
        <v>677</v>
      </c>
      <c r="C257" s="86" t="s">
        <v>678</v>
      </c>
      <c r="D257" s="87" t="s">
        <v>103</v>
      </c>
      <c r="E257" s="88">
        <v>60</v>
      </c>
      <c r="F257" s="87" t="s">
        <v>128</v>
      </c>
      <c r="G257" s="88">
        <v>9</v>
      </c>
      <c r="H257" s="89">
        <v>7890</v>
      </c>
      <c r="I257" s="89">
        <v>9488</v>
      </c>
      <c r="J257" s="89">
        <v>6112</v>
      </c>
      <c r="K257" s="89">
        <v>439</v>
      </c>
      <c r="L257" s="89">
        <v>23929</v>
      </c>
      <c r="M257" s="90">
        <v>7890</v>
      </c>
      <c r="N257" s="90">
        <v>9488</v>
      </c>
      <c r="O257" s="90">
        <v>6112</v>
      </c>
      <c r="P257" s="90">
        <v>439</v>
      </c>
      <c r="Q257" s="91">
        <v>23929</v>
      </c>
      <c r="R257" s="92">
        <v>280</v>
      </c>
      <c r="S257" s="92">
        <v>559</v>
      </c>
      <c r="T257" s="92">
        <v>1118</v>
      </c>
      <c r="U257" s="92">
        <v>1118</v>
      </c>
      <c r="V257" s="92">
        <v>2209200</v>
      </c>
      <c r="W257" s="92">
        <v>5303792</v>
      </c>
      <c r="X257" s="92">
        <v>6833216</v>
      </c>
      <c r="Y257" s="92">
        <v>490802</v>
      </c>
      <c r="Z257" s="92">
        <v>14837010</v>
      </c>
      <c r="AA257" s="93">
        <v>1</v>
      </c>
      <c r="AB257" s="93" t="s">
        <v>188</v>
      </c>
      <c r="AC257" s="94">
        <v>2084</v>
      </c>
      <c r="AD257" s="95" t="s">
        <v>145</v>
      </c>
      <c r="AE257" s="92">
        <v>215.2</v>
      </c>
      <c r="AF257" s="92">
        <v>429.6</v>
      </c>
      <c r="AG257" s="92">
        <v>860</v>
      </c>
      <c r="AH257" s="92">
        <v>860</v>
      </c>
      <c r="AI257" s="92">
        <v>215.2</v>
      </c>
      <c r="AJ257" s="92">
        <v>429.6</v>
      </c>
      <c r="AK257" s="92">
        <v>860</v>
      </c>
      <c r="AL257" s="92">
        <v>860</v>
      </c>
      <c r="AM257" s="92">
        <v>1697928</v>
      </c>
      <c r="AN257" s="92">
        <v>4076044.8000000003</v>
      </c>
      <c r="AO257" s="92">
        <v>5256320</v>
      </c>
      <c r="AP257" s="92">
        <v>377540</v>
      </c>
      <c r="AQ257" s="92">
        <v>11407832.800000001</v>
      </c>
      <c r="AR257" s="96">
        <v>3429177.1999999993</v>
      </c>
      <c r="AS257" s="97">
        <v>0.23112319800283207</v>
      </c>
    </row>
    <row r="258" spans="1:45" x14ac:dyDescent="0.2">
      <c r="A258" s="85">
        <v>246</v>
      </c>
      <c r="B258" s="86" t="s">
        <v>679</v>
      </c>
      <c r="C258" s="86" t="s">
        <v>680</v>
      </c>
      <c r="D258" s="87" t="s">
        <v>103</v>
      </c>
      <c r="E258" s="88">
        <v>60</v>
      </c>
      <c r="F258" s="87" t="s">
        <v>128</v>
      </c>
      <c r="G258" s="88">
        <v>10</v>
      </c>
      <c r="H258" s="89">
        <v>7900</v>
      </c>
      <c r="I258" s="89">
        <v>9503</v>
      </c>
      <c r="J258" s="89">
        <v>6122</v>
      </c>
      <c r="K258" s="89">
        <v>440</v>
      </c>
      <c r="L258" s="89">
        <v>23965</v>
      </c>
      <c r="M258" s="90">
        <v>7900</v>
      </c>
      <c r="N258" s="90">
        <v>9503</v>
      </c>
      <c r="O258" s="90">
        <v>6122</v>
      </c>
      <c r="P258" s="90">
        <v>440</v>
      </c>
      <c r="Q258" s="91">
        <v>23965</v>
      </c>
      <c r="R258" s="92">
        <v>280</v>
      </c>
      <c r="S258" s="92">
        <v>559</v>
      </c>
      <c r="T258" s="92">
        <v>1118</v>
      </c>
      <c r="U258" s="92">
        <v>1118</v>
      </c>
      <c r="V258" s="92">
        <v>2212000</v>
      </c>
      <c r="W258" s="92">
        <v>5312177</v>
      </c>
      <c r="X258" s="92">
        <v>6844396</v>
      </c>
      <c r="Y258" s="92">
        <v>491920</v>
      </c>
      <c r="Z258" s="92">
        <v>14860493</v>
      </c>
      <c r="AA258" s="93">
        <v>1</v>
      </c>
      <c r="AB258" s="93" t="s">
        <v>188</v>
      </c>
      <c r="AC258" s="94">
        <v>2084</v>
      </c>
      <c r="AD258" s="95" t="s">
        <v>145</v>
      </c>
      <c r="AE258" s="92">
        <v>215.2</v>
      </c>
      <c r="AF258" s="92">
        <v>429.6</v>
      </c>
      <c r="AG258" s="92">
        <v>860</v>
      </c>
      <c r="AH258" s="92">
        <v>860</v>
      </c>
      <c r="AI258" s="92">
        <v>215.2</v>
      </c>
      <c r="AJ258" s="92">
        <v>429.6</v>
      </c>
      <c r="AK258" s="92">
        <v>860</v>
      </c>
      <c r="AL258" s="92">
        <v>860</v>
      </c>
      <c r="AM258" s="92">
        <v>1700080</v>
      </c>
      <c r="AN258" s="92">
        <v>4082488.8000000003</v>
      </c>
      <c r="AO258" s="92">
        <v>5264920</v>
      </c>
      <c r="AP258" s="92">
        <v>378400</v>
      </c>
      <c r="AQ258" s="92">
        <v>11425888.800000001</v>
      </c>
      <c r="AR258" s="96">
        <v>3434604.1999999993</v>
      </c>
      <c r="AS258" s="97">
        <v>0.23112316664056834</v>
      </c>
    </row>
    <row r="259" spans="1:45" x14ac:dyDescent="0.2">
      <c r="A259" s="85">
        <v>247</v>
      </c>
      <c r="B259" s="86" t="s">
        <v>681</v>
      </c>
      <c r="C259" s="86" t="s">
        <v>682</v>
      </c>
      <c r="D259" s="87" t="s">
        <v>103</v>
      </c>
      <c r="E259" s="88">
        <v>60</v>
      </c>
      <c r="F259" s="87" t="s">
        <v>128</v>
      </c>
      <c r="G259" s="88">
        <v>11</v>
      </c>
      <c r="H259" s="89">
        <v>7781</v>
      </c>
      <c r="I259" s="89">
        <v>9358</v>
      </c>
      <c r="J259" s="89">
        <v>6029</v>
      </c>
      <c r="K259" s="89">
        <v>433</v>
      </c>
      <c r="L259" s="89">
        <v>23601</v>
      </c>
      <c r="M259" s="90">
        <v>7781</v>
      </c>
      <c r="N259" s="90">
        <v>9358</v>
      </c>
      <c r="O259" s="90">
        <v>6029</v>
      </c>
      <c r="P259" s="90">
        <v>433</v>
      </c>
      <c r="Q259" s="91">
        <v>23601</v>
      </c>
      <c r="R259" s="92">
        <v>280</v>
      </c>
      <c r="S259" s="92">
        <v>559</v>
      </c>
      <c r="T259" s="92">
        <v>1118</v>
      </c>
      <c r="U259" s="92">
        <v>1118</v>
      </c>
      <c r="V259" s="92">
        <v>2178680</v>
      </c>
      <c r="W259" s="92">
        <v>5231122</v>
      </c>
      <c r="X259" s="92">
        <v>6740422</v>
      </c>
      <c r="Y259" s="92">
        <v>484094</v>
      </c>
      <c r="Z259" s="92">
        <v>14634318</v>
      </c>
      <c r="AA259" s="93">
        <v>1</v>
      </c>
      <c r="AB259" s="93" t="s">
        <v>188</v>
      </c>
      <c r="AC259" s="94">
        <v>2084</v>
      </c>
      <c r="AD259" s="95" t="s">
        <v>145</v>
      </c>
      <c r="AE259" s="92">
        <v>215.2</v>
      </c>
      <c r="AF259" s="92">
        <v>429.6</v>
      </c>
      <c r="AG259" s="92">
        <v>860</v>
      </c>
      <c r="AH259" s="92">
        <v>860</v>
      </c>
      <c r="AI259" s="92">
        <v>215.2</v>
      </c>
      <c r="AJ259" s="92">
        <v>429.6</v>
      </c>
      <c r="AK259" s="92">
        <v>860</v>
      </c>
      <c r="AL259" s="92">
        <v>860</v>
      </c>
      <c r="AM259" s="92">
        <v>1674471.2</v>
      </c>
      <c r="AN259" s="92">
        <v>4020196.8000000003</v>
      </c>
      <c r="AO259" s="92">
        <v>5184940</v>
      </c>
      <c r="AP259" s="92">
        <v>372380</v>
      </c>
      <c r="AQ259" s="92">
        <v>11251988</v>
      </c>
      <c r="AR259" s="96">
        <v>3382330</v>
      </c>
      <c r="AS259" s="97">
        <v>0.23112317225852275</v>
      </c>
    </row>
    <row r="260" spans="1:45" x14ac:dyDescent="0.2">
      <c r="A260" s="85">
        <v>248</v>
      </c>
      <c r="B260" s="86" t="s">
        <v>683</v>
      </c>
      <c r="C260" s="86" t="s">
        <v>684</v>
      </c>
      <c r="D260" s="87" t="s">
        <v>103</v>
      </c>
      <c r="E260" s="88">
        <v>60</v>
      </c>
      <c r="F260" s="87" t="s">
        <v>128</v>
      </c>
      <c r="G260" s="88">
        <v>12</v>
      </c>
      <c r="H260" s="89">
        <v>7060</v>
      </c>
      <c r="I260" s="89">
        <v>8494</v>
      </c>
      <c r="J260" s="89">
        <v>5471</v>
      </c>
      <c r="K260" s="89">
        <v>393</v>
      </c>
      <c r="L260" s="89">
        <v>21418</v>
      </c>
      <c r="M260" s="90">
        <v>7060</v>
      </c>
      <c r="N260" s="90">
        <v>8494</v>
      </c>
      <c r="O260" s="90">
        <v>5471</v>
      </c>
      <c r="P260" s="90">
        <v>393</v>
      </c>
      <c r="Q260" s="91">
        <v>21418</v>
      </c>
      <c r="R260" s="92">
        <v>275</v>
      </c>
      <c r="S260" s="92">
        <v>552</v>
      </c>
      <c r="T260" s="92">
        <v>1104</v>
      </c>
      <c r="U260" s="92">
        <v>1104</v>
      </c>
      <c r="V260" s="92">
        <v>1941500</v>
      </c>
      <c r="W260" s="92">
        <v>4688688</v>
      </c>
      <c r="X260" s="92">
        <v>6039984</v>
      </c>
      <c r="Y260" s="92">
        <v>433872</v>
      </c>
      <c r="Z260" s="92">
        <v>13104044</v>
      </c>
      <c r="AA260" s="93">
        <v>1</v>
      </c>
      <c r="AB260" s="93" t="s">
        <v>188</v>
      </c>
      <c r="AC260" s="94">
        <v>2041</v>
      </c>
      <c r="AD260" s="95" t="s">
        <v>127</v>
      </c>
      <c r="AE260" s="92">
        <v>215.2</v>
      </c>
      <c r="AF260" s="92">
        <v>429.6</v>
      </c>
      <c r="AG260" s="92">
        <v>860</v>
      </c>
      <c r="AH260" s="92">
        <v>860</v>
      </c>
      <c r="AI260" s="92">
        <v>215.2</v>
      </c>
      <c r="AJ260" s="92">
        <v>429.6</v>
      </c>
      <c r="AK260" s="92">
        <v>860</v>
      </c>
      <c r="AL260" s="92">
        <v>860</v>
      </c>
      <c r="AM260" s="92">
        <v>1519312</v>
      </c>
      <c r="AN260" s="92">
        <v>3649022.4000000004</v>
      </c>
      <c r="AO260" s="92">
        <v>4705060</v>
      </c>
      <c r="AP260" s="92">
        <v>337980</v>
      </c>
      <c r="AQ260" s="92">
        <v>10211374.4</v>
      </c>
      <c r="AR260" s="96">
        <v>2892669.5999999996</v>
      </c>
      <c r="AS260" s="97">
        <v>0.22074632838534422</v>
      </c>
    </row>
    <row r="261" spans="1:45" x14ac:dyDescent="0.2">
      <c r="A261" s="85">
        <v>249</v>
      </c>
      <c r="B261" s="86" t="s">
        <v>685</v>
      </c>
      <c r="C261" s="86" t="s">
        <v>686</v>
      </c>
      <c r="D261" s="87" t="s">
        <v>103</v>
      </c>
      <c r="E261" s="88">
        <v>60</v>
      </c>
      <c r="F261" s="87" t="s">
        <v>128</v>
      </c>
      <c r="G261" s="88">
        <v>13</v>
      </c>
      <c r="H261" s="89">
        <v>7497</v>
      </c>
      <c r="I261" s="89">
        <v>9017</v>
      </c>
      <c r="J261" s="89">
        <v>5809</v>
      </c>
      <c r="K261" s="89">
        <v>418</v>
      </c>
      <c r="L261" s="89">
        <v>22741</v>
      </c>
      <c r="M261" s="90">
        <v>7497</v>
      </c>
      <c r="N261" s="90">
        <v>9017</v>
      </c>
      <c r="O261" s="90">
        <v>5809</v>
      </c>
      <c r="P261" s="90">
        <v>418</v>
      </c>
      <c r="Q261" s="91">
        <v>22741</v>
      </c>
      <c r="R261" s="92">
        <v>275</v>
      </c>
      <c r="S261" s="92">
        <v>552</v>
      </c>
      <c r="T261" s="92">
        <v>1104</v>
      </c>
      <c r="U261" s="92">
        <v>1104</v>
      </c>
      <c r="V261" s="92">
        <v>2061675</v>
      </c>
      <c r="W261" s="92">
        <v>4977384</v>
      </c>
      <c r="X261" s="92">
        <v>6413136</v>
      </c>
      <c r="Y261" s="92">
        <v>461472</v>
      </c>
      <c r="Z261" s="92">
        <v>13913667</v>
      </c>
      <c r="AA261" s="93">
        <v>1</v>
      </c>
      <c r="AB261" s="93" t="s">
        <v>188</v>
      </c>
      <c r="AC261" s="94">
        <v>2041</v>
      </c>
      <c r="AD261" s="95" t="s">
        <v>127</v>
      </c>
      <c r="AE261" s="92">
        <v>215.2</v>
      </c>
      <c r="AF261" s="92">
        <v>429.6</v>
      </c>
      <c r="AG261" s="92">
        <v>860</v>
      </c>
      <c r="AH261" s="92">
        <v>860</v>
      </c>
      <c r="AI261" s="92">
        <v>215.2</v>
      </c>
      <c r="AJ261" s="92">
        <v>429.6</v>
      </c>
      <c r="AK261" s="92">
        <v>860</v>
      </c>
      <c r="AL261" s="92">
        <v>860</v>
      </c>
      <c r="AM261" s="92">
        <v>1613354.4</v>
      </c>
      <c r="AN261" s="92">
        <v>3873703.2</v>
      </c>
      <c r="AO261" s="92">
        <v>4995740</v>
      </c>
      <c r="AP261" s="92">
        <v>359480</v>
      </c>
      <c r="AQ261" s="92">
        <v>10842277.6</v>
      </c>
      <c r="AR261" s="96">
        <v>3071389.4000000004</v>
      </c>
      <c r="AS261" s="97">
        <v>0.22074622024517335</v>
      </c>
    </row>
    <row r="262" spans="1:45" x14ac:dyDescent="0.2">
      <c r="A262" s="85">
        <v>250</v>
      </c>
      <c r="B262" s="86" t="s">
        <v>687</v>
      </c>
      <c r="C262" s="86" t="s">
        <v>688</v>
      </c>
      <c r="D262" s="87" t="s">
        <v>103</v>
      </c>
      <c r="E262" s="88">
        <v>60</v>
      </c>
      <c r="F262" s="87" t="s">
        <v>128</v>
      </c>
      <c r="G262" s="88">
        <v>14</v>
      </c>
      <c r="H262" s="89">
        <v>7430</v>
      </c>
      <c r="I262" s="89">
        <v>8939</v>
      </c>
      <c r="J262" s="89">
        <v>5754</v>
      </c>
      <c r="K262" s="89">
        <v>414</v>
      </c>
      <c r="L262" s="89">
        <v>22537</v>
      </c>
      <c r="M262" s="90">
        <v>7430</v>
      </c>
      <c r="N262" s="90">
        <v>8939</v>
      </c>
      <c r="O262" s="90">
        <v>5754</v>
      </c>
      <c r="P262" s="90">
        <v>414</v>
      </c>
      <c r="Q262" s="91">
        <v>22537</v>
      </c>
      <c r="R262" s="92">
        <v>275</v>
      </c>
      <c r="S262" s="92">
        <v>552</v>
      </c>
      <c r="T262" s="92">
        <v>1104</v>
      </c>
      <c r="U262" s="92">
        <v>1104</v>
      </c>
      <c r="V262" s="92">
        <v>2043250</v>
      </c>
      <c r="W262" s="92">
        <v>4934328</v>
      </c>
      <c r="X262" s="92">
        <v>6352416</v>
      </c>
      <c r="Y262" s="92">
        <v>457056</v>
      </c>
      <c r="Z262" s="92">
        <v>13787050</v>
      </c>
      <c r="AA262" s="93">
        <v>1</v>
      </c>
      <c r="AB262" s="93" t="s">
        <v>188</v>
      </c>
      <c r="AC262" s="94">
        <v>2041</v>
      </c>
      <c r="AD262" s="95" t="s">
        <v>127</v>
      </c>
      <c r="AE262" s="92">
        <v>215.2</v>
      </c>
      <c r="AF262" s="92">
        <v>429.6</v>
      </c>
      <c r="AG262" s="92">
        <v>860</v>
      </c>
      <c r="AH262" s="92">
        <v>860</v>
      </c>
      <c r="AI262" s="92">
        <v>215.2</v>
      </c>
      <c r="AJ262" s="92">
        <v>429.6</v>
      </c>
      <c r="AK262" s="92">
        <v>860</v>
      </c>
      <c r="AL262" s="92">
        <v>860</v>
      </c>
      <c r="AM262" s="92">
        <v>1598936</v>
      </c>
      <c r="AN262" s="92">
        <v>3840194.4000000004</v>
      </c>
      <c r="AO262" s="92">
        <v>4948440</v>
      </c>
      <c r="AP262" s="92">
        <v>356040</v>
      </c>
      <c r="AQ262" s="92">
        <v>10743610.4</v>
      </c>
      <c r="AR262" s="96">
        <v>3043439.5999999996</v>
      </c>
      <c r="AS262" s="97">
        <v>0.22074625101091239</v>
      </c>
    </row>
    <row r="263" spans="1:45" x14ac:dyDescent="0.2">
      <c r="A263" s="85">
        <v>251</v>
      </c>
      <c r="B263" s="86" t="s">
        <v>689</v>
      </c>
      <c r="C263" s="86" t="s">
        <v>690</v>
      </c>
      <c r="D263" s="87" t="s">
        <v>103</v>
      </c>
      <c r="E263" s="88">
        <v>60</v>
      </c>
      <c r="F263" s="87" t="s">
        <v>128</v>
      </c>
      <c r="G263" s="88">
        <v>15</v>
      </c>
      <c r="H263" s="89">
        <v>7023</v>
      </c>
      <c r="I263" s="89">
        <v>8449</v>
      </c>
      <c r="J263" s="89">
        <v>5440</v>
      </c>
      <c r="K263" s="89">
        <v>390</v>
      </c>
      <c r="L263" s="89">
        <v>21302</v>
      </c>
      <c r="M263" s="90">
        <v>7023</v>
      </c>
      <c r="N263" s="90">
        <v>8449</v>
      </c>
      <c r="O263" s="90">
        <v>5440</v>
      </c>
      <c r="P263" s="90">
        <v>390</v>
      </c>
      <c r="Q263" s="91">
        <v>21302</v>
      </c>
      <c r="R263" s="92">
        <v>275</v>
      </c>
      <c r="S263" s="92">
        <v>552</v>
      </c>
      <c r="T263" s="92">
        <v>1104</v>
      </c>
      <c r="U263" s="92">
        <v>1104</v>
      </c>
      <c r="V263" s="92">
        <v>1931325</v>
      </c>
      <c r="W263" s="92">
        <v>4663848</v>
      </c>
      <c r="X263" s="92">
        <v>6005760</v>
      </c>
      <c r="Y263" s="92">
        <v>430560</v>
      </c>
      <c r="Z263" s="92">
        <v>13031493</v>
      </c>
      <c r="AA263" s="93">
        <v>1</v>
      </c>
      <c r="AB263" s="93" t="s">
        <v>188</v>
      </c>
      <c r="AC263" s="94">
        <v>2041</v>
      </c>
      <c r="AD263" s="95" t="s">
        <v>127</v>
      </c>
      <c r="AE263" s="92">
        <v>215.2</v>
      </c>
      <c r="AF263" s="92">
        <v>429.6</v>
      </c>
      <c r="AG263" s="92">
        <v>860</v>
      </c>
      <c r="AH263" s="92">
        <v>860</v>
      </c>
      <c r="AI263" s="92">
        <v>215.2</v>
      </c>
      <c r="AJ263" s="92">
        <v>429.6</v>
      </c>
      <c r="AK263" s="92">
        <v>860</v>
      </c>
      <c r="AL263" s="92">
        <v>860</v>
      </c>
      <c r="AM263" s="92">
        <v>1511349.5999999999</v>
      </c>
      <c r="AN263" s="92">
        <v>3629690.4000000004</v>
      </c>
      <c r="AO263" s="92">
        <v>4678400</v>
      </c>
      <c r="AP263" s="92">
        <v>335400</v>
      </c>
      <c r="AQ263" s="92">
        <v>10154840</v>
      </c>
      <c r="AR263" s="96">
        <v>2876653</v>
      </c>
      <c r="AS263" s="97">
        <v>0.22074623375848032</v>
      </c>
    </row>
    <row r="264" spans="1:45" x14ac:dyDescent="0.2">
      <c r="A264" s="85">
        <v>252</v>
      </c>
      <c r="B264" s="86" t="s">
        <v>691</v>
      </c>
      <c r="C264" s="86" t="s">
        <v>692</v>
      </c>
      <c r="D264" s="87" t="s">
        <v>105</v>
      </c>
      <c r="E264" s="88">
        <v>43</v>
      </c>
      <c r="F264" s="87" t="s">
        <v>107</v>
      </c>
      <c r="G264" s="88">
        <v>1</v>
      </c>
      <c r="H264" s="89">
        <v>1209</v>
      </c>
      <c r="I264" s="89">
        <v>360</v>
      </c>
      <c r="J264" s="89">
        <v>1302</v>
      </c>
      <c r="K264" s="89">
        <v>0</v>
      </c>
      <c r="L264" s="89">
        <v>2871</v>
      </c>
      <c r="M264" s="90">
        <v>1209</v>
      </c>
      <c r="N264" s="90">
        <v>360</v>
      </c>
      <c r="O264" s="90">
        <v>1302</v>
      </c>
      <c r="P264" s="90">
        <v>0</v>
      </c>
      <c r="Q264" s="91">
        <v>2871</v>
      </c>
      <c r="R264" s="92">
        <v>660</v>
      </c>
      <c r="S264" s="92">
        <v>660</v>
      </c>
      <c r="T264" s="92">
        <v>660</v>
      </c>
      <c r="U264" s="92">
        <v>0</v>
      </c>
      <c r="V264" s="92">
        <v>797940</v>
      </c>
      <c r="W264" s="92">
        <v>237600</v>
      </c>
      <c r="X264" s="92">
        <v>859320</v>
      </c>
      <c r="Y264" s="92">
        <v>0</v>
      </c>
      <c r="Z264" s="92">
        <v>1894860</v>
      </c>
      <c r="AA264" s="93">
        <v>1</v>
      </c>
      <c r="AB264" s="93" t="s">
        <v>188</v>
      </c>
      <c r="AC264" s="94">
        <v>2093</v>
      </c>
      <c r="AD264" s="95" t="s">
        <v>134</v>
      </c>
      <c r="AE264" s="92">
        <v>660</v>
      </c>
      <c r="AF264" s="92">
        <v>660</v>
      </c>
      <c r="AG264" s="92">
        <v>660</v>
      </c>
      <c r="AH264" s="92">
        <v>0</v>
      </c>
      <c r="AI264" s="92">
        <v>660</v>
      </c>
      <c r="AJ264" s="92">
        <v>660</v>
      </c>
      <c r="AK264" s="92">
        <v>660</v>
      </c>
      <c r="AL264" s="92">
        <v>0</v>
      </c>
      <c r="AM264" s="92">
        <v>797940</v>
      </c>
      <c r="AN264" s="92">
        <v>237600</v>
      </c>
      <c r="AO264" s="92">
        <v>859320</v>
      </c>
      <c r="AP264" s="92">
        <v>0</v>
      </c>
      <c r="AQ264" s="92">
        <v>1894860</v>
      </c>
      <c r="AR264" s="96">
        <v>0</v>
      </c>
      <c r="AS264" s="97">
        <v>0</v>
      </c>
    </row>
    <row r="265" spans="1:45" x14ac:dyDescent="0.2">
      <c r="A265" s="85">
        <v>253</v>
      </c>
      <c r="B265" s="86" t="s">
        <v>693</v>
      </c>
      <c r="C265" s="86" t="s">
        <v>694</v>
      </c>
      <c r="D265" s="87" t="s">
        <v>105</v>
      </c>
      <c r="E265" s="88">
        <v>43</v>
      </c>
      <c r="F265" s="87" t="s">
        <v>107</v>
      </c>
      <c r="G265" s="88">
        <v>2</v>
      </c>
      <c r="H265" s="89">
        <v>1237</v>
      </c>
      <c r="I265" s="89">
        <v>368</v>
      </c>
      <c r="J265" s="89">
        <v>1331</v>
      </c>
      <c r="K265" s="89">
        <v>0</v>
      </c>
      <c r="L265" s="89">
        <v>2936</v>
      </c>
      <c r="M265" s="90">
        <v>1237</v>
      </c>
      <c r="N265" s="90">
        <v>368</v>
      </c>
      <c r="O265" s="90">
        <v>1331</v>
      </c>
      <c r="P265" s="90">
        <v>0</v>
      </c>
      <c r="Q265" s="91">
        <v>2936</v>
      </c>
      <c r="R265" s="92">
        <v>660</v>
      </c>
      <c r="S265" s="92">
        <v>660</v>
      </c>
      <c r="T265" s="92">
        <v>660</v>
      </c>
      <c r="U265" s="92">
        <v>0</v>
      </c>
      <c r="V265" s="92">
        <v>816420</v>
      </c>
      <c r="W265" s="92">
        <v>242880</v>
      </c>
      <c r="X265" s="92">
        <v>878460</v>
      </c>
      <c r="Y265" s="92">
        <v>0</v>
      </c>
      <c r="Z265" s="92">
        <v>1937760</v>
      </c>
      <c r="AA265" s="93">
        <v>1</v>
      </c>
      <c r="AB265" s="93" t="s">
        <v>188</v>
      </c>
      <c r="AC265" s="94">
        <v>2093</v>
      </c>
      <c r="AD265" s="95" t="s">
        <v>134</v>
      </c>
      <c r="AE265" s="92">
        <v>660</v>
      </c>
      <c r="AF265" s="92">
        <v>660</v>
      </c>
      <c r="AG265" s="92">
        <v>660</v>
      </c>
      <c r="AH265" s="92">
        <v>0</v>
      </c>
      <c r="AI265" s="92">
        <v>660</v>
      </c>
      <c r="AJ265" s="92">
        <v>660</v>
      </c>
      <c r="AK265" s="92">
        <v>660</v>
      </c>
      <c r="AL265" s="92">
        <v>0</v>
      </c>
      <c r="AM265" s="92">
        <v>816420</v>
      </c>
      <c r="AN265" s="92">
        <v>242880</v>
      </c>
      <c r="AO265" s="92">
        <v>878460</v>
      </c>
      <c r="AP265" s="92">
        <v>0</v>
      </c>
      <c r="AQ265" s="92">
        <v>1937760</v>
      </c>
      <c r="AR265" s="96">
        <v>0</v>
      </c>
      <c r="AS265" s="97">
        <v>0</v>
      </c>
    </row>
    <row r="266" spans="1:45" x14ac:dyDescent="0.2">
      <c r="A266" s="85">
        <v>254</v>
      </c>
      <c r="B266" s="86" t="s">
        <v>695</v>
      </c>
      <c r="C266" s="86" t="s">
        <v>696</v>
      </c>
      <c r="D266" s="87" t="s">
        <v>105</v>
      </c>
      <c r="E266" s="88">
        <v>43</v>
      </c>
      <c r="F266" s="87" t="s">
        <v>107</v>
      </c>
      <c r="G266" s="88">
        <v>3</v>
      </c>
      <c r="H266" s="89">
        <v>552</v>
      </c>
      <c r="I266" s="89">
        <v>62</v>
      </c>
      <c r="J266" s="89">
        <v>224</v>
      </c>
      <c r="K266" s="89">
        <v>0</v>
      </c>
      <c r="L266" s="89">
        <v>838</v>
      </c>
      <c r="M266" s="90">
        <v>552</v>
      </c>
      <c r="N266" s="90">
        <v>62</v>
      </c>
      <c r="O266" s="90">
        <v>224</v>
      </c>
      <c r="P266" s="90">
        <v>0</v>
      </c>
      <c r="Q266" s="91">
        <v>838</v>
      </c>
      <c r="R266" s="92">
        <v>678</v>
      </c>
      <c r="S266" s="92">
        <v>678</v>
      </c>
      <c r="T266" s="92">
        <v>678</v>
      </c>
      <c r="U266" s="92">
        <v>0</v>
      </c>
      <c r="V266" s="92">
        <v>374256</v>
      </c>
      <c r="W266" s="92">
        <v>42036</v>
      </c>
      <c r="X266" s="92">
        <v>151872</v>
      </c>
      <c r="Y266" s="92">
        <v>0</v>
      </c>
      <c r="Z266" s="92">
        <v>568164</v>
      </c>
      <c r="AA266" s="93">
        <v>1</v>
      </c>
      <c r="AB266" s="93" t="s">
        <v>188</v>
      </c>
      <c r="AC266" s="94">
        <v>2045</v>
      </c>
      <c r="AD266" s="95" t="s">
        <v>102</v>
      </c>
      <c r="AE266" s="92">
        <v>657.66</v>
      </c>
      <c r="AF266" s="92">
        <v>657.66</v>
      </c>
      <c r="AG266" s="92">
        <v>657.66</v>
      </c>
      <c r="AH266" s="92">
        <v>0</v>
      </c>
      <c r="AI266" s="92">
        <v>657.66</v>
      </c>
      <c r="AJ266" s="92">
        <v>657.66</v>
      </c>
      <c r="AK266" s="92">
        <v>657.66</v>
      </c>
      <c r="AL266" s="92">
        <v>0</v>
      </c>
      <c r="AM266" s="92">
        <v>363028.32</v>
      </c>
      <c r="AN266" s="92">
        <v>40774.92</v>
      </c>
      <c r="AO266" s="92">
        <v>147315.84</v>
      </c>
      <c r="AP266" s="92">
        <v>0</v>
      </c>
      <c r="AQ266" s="92">
        <v>551119.07999999996</v>
      </c>
      <c r="AR266" s="96">
        <v>17044.920000000042</v>
      </c>
      <c r="AS266" s="97">
        <v>3.0000000000000075E-2</v>
      </c>
    </row>
    <row r="267" spans="1:45" x14ac:dyDescent="0.2">
      <c r="A267" s="98">
        <v>255</v>
      </c>
      <c r="B267" s="99" t="s">
        <v>697</v>
      </c>
      <c r="C267" s="99" t="s">
        <v>698</v>
      </c>
      <c r="D267" s="100" t="s">
        <v>105</v>
      </c>
      <c r="E267" s="101">
        <v>43</v>
      </c>
      <c r="F267" s="100" t="s">
        <v>107</v>
      </c>
      <c r="G267" s="101">
        <v>4</v>
      </c>
      <c r="H267" s="102">
        <v>1310</v>
      </c>
      <c r="I267" s="102">
        <v>390</v>
      </c>
      <c r="J267" s="102">
        <v>1409</v>
      </c>
      <c r="K267" s="102">
        <v>0</v>
      </c>
      <c r="L267" s="102">
        <v>3109</v>
      </c>
      <c r="M267" s="90">
        <v>0</v>
      </c>
      <c r="N267" s="90">
        <v>0</v>
      </c>
      <c r="O267" s="90">
        <v>0</v>
      </c>
      <c r="P267" s="90">
        <v>0</v>
      </c>
      <c r="Q267" s="91">
        <v>0</v>
      </c>
      <c r="R267" s="92">
        <v>0</v>
      </c>
      <c r="S267" s="92">
        <v>0</v>
      </c>
      <c r="T267" s="92">
        <v>0</v>
      </c>
      <c r="U267" s="92">
        <v>0</v>
      </c>
      <c r="V267" s="92">
        <v>0</v>
      </c>
      <c r="W267" s="92">
        <v>0</v>
      </c>
      <c r="X267" s="92">
        <v>0</v>
      </c>
      <c r="Y267" s="92">
        <v>0</v>
      </c>
      <c r="Z267" s="92">
        <v>0</v>
      </c>
      <c r="AA267" s="93">
        <v>0</v>
      </c>
      <c r="AB267" s="93" t="s">
        <v>401</v>
      </c>
      <c r="AC267" s="94" t="s">
        <v>402</v>
      </c>
      <c r="AD267" s="95" t="s">
        <v>402</v>
      </c>
      <c r="AE267" s="92">
        <v>0</v>
      </c>
      <c r="AF267" s="92">
        <v>0</v>
      </c>
      <c r="AG267" s="92">
        <v>0</v>
      </c>
      <c r="AH267" s="92">
        <v>0</v>
      </c>
      <c r="AI267" s="92">
        <v>0</v>
      </c>
      <c r="AJ267" s="92">
        <v>0</v>
      </c>
      <c r="AK267" s="92">
        <v>0</v>
      </c>
      <c r="AL267" s="92">
        <v>0</v>
      </c>
      <c r="AM267" s="92">
        <v>0</v>
      </c>
      <c r="AN267" s="92">
        <v>0</v>
      </c>
      <c r="AO267" s="92">
        <v>0</v>
      </c>
      <c r="AP267" s="92">
        <v>0</v>
      </c>
      <c r="AQ267" s="92">
        <v>0</v>
      </c>
      <c r="AR267" s="96">
        <v>0</v>
      </c>
      <c r="AS267" s="97">
        <v>0</v>
      </c>
    </row>
    <row r="268" spans="1:45" x14ac:dyDescent="0.2">
      <c r="A268" s="85">
        <v>2</v>
      </c>
      <c r="B268" s="86" t="s">
        <v>699</v>
      </c>
      <c r="C268" s="86" t="s">
        <v>700</v>
      </c>
      <c r="D268" s="87" t="s">
        <v>105</v>
      </c>
      <c r="E268" s="88">
        <v>43</v>
      </c>
      <c r="F268" s="87" t="s">
        <v>107</v>
      </c>
      <c r="G268" s="88">
        <v>5</v>
      </c>
      <c r="H268" s="89">
        <v>1218</v>
      </c>
      <c r="I268" s="89">
        <v>362</v>
      </c>
      <c r="J268" s="89">
        <v>1310</v>
      </c>
      <c r="K268" s="89">
        <v>0</v>
      </c>
      <c r="L268" s="89">
        <v>2890</v>
      </c>
      <c r="M268" s="90">
        <v>1218</v>
      </c>
      <c r="N268" s="90">
        <v>362</v>
      </c>
      <c r="O268" s="90">
        <v>1310</v>
      </c>
      <c r="P268" s="90">
        <v>0</v>
      </c>
      <c r="Q268" s="91">
        <v>2890</v>
      </c>
      <c r="R268" s="92">
        <v>660</v>
      </c>
      <c r="S268" s="92">
        <v>660</v>
      </c>
      <c r="T268" s="92">
        <v>660</v>
      </c>
      <c r="U268" s="92">
        <v>0</v>
      </c>
      <c r="V268" s="92">
        <v>803880</v>
      </c>
      <c r="W268" s="92">
        <v>238920</v>
      </c>
      <c r="X268" s="92">
        <v>864600</v>
      </c>
      <c r="Y268" s="92">
        <v>0</v>
      </c>
      <c r="Z268" s="92">
        <v>1907400</v>
      </c>
      <c r="AA268" s="93">
        <v>1</v>
      </c>
      <c r="AB268" s="93" t="s">
        <v>188</v>
      </c>
      <c r="AC268" s="94">
        <v>2093</v>
      </c>
      <c r="AD268" s="95" t="s">
        <v>134</v>
      </c>
      <c r="AE268" s="92">
        <v>660</v>
      </c>
      <c r="AF268" s="92">
        <v>660</v>
      </c>
      <c r="AG268" s="92">
        <v>660</v>
      </c>
      <c r="AH268" s="92">
        <v>0</v>
      </c>
      <c r="AI268" s="92">
        <v>660</v>
      </c>
      <c r="AJ268" s="92">
        <v>660</v>
      </c>
      <c r="AK268" s="92">
        <v>660</v>
      </c>
      <c r="AL268" s="92">
        <v>0</v>
      </c>
      <c r="AM268" s="92">
        <v>803880</v>
      </c>
      <c r="AN268" s="92">
        <v>238920</v>
      </c>
      <c r="AO268" s="92">
        <v>864600</v>
      </c>
      <c r="AP268" s="92">
        <v>0</v>
      </c>
      <c r="AQ268" s="92">
        <v>1907400</v>
      </c>
      <c r="AR268" s="96">
        <v>0</v>
      </c>
      <c r="AS268" s="97">
        <v>0</v>
      </c>
    </row>
    <row r="269" spans="1:45" x14ac:dyDescent="0.2">
      <c r="A269" s="85">
        <v>3</v>
      </c>
      <c r="B269" s="86" t="s">
        <v>701</v>
      </c>
      <c r="C269" s="86" t="s">
        <v>702</v>
      </c>
      <c r="D269" s="87" t="s">
        <v>105</v>
      </c>
      <c r="E269" s="88">
        <v>43</v>
      </c>
      <c r="F269" s="87" t="s">
        <v>107</v>
      </c>
      <c r="G269" s="88">
        <v>6</v>
      </c>
      <c r="H269" s="89">
        <v>591</v>
      </c>
      <c r="I269" s="89">
        <v>67</v>
      </c>
      <c r="J269" s="89">
        <v>240</v>
      </c>
      <c r="K269" s="89">
        <v>0</v>
      </c>
      <c r="L269" s="89">
        <v>898</v>
      </c>
      <c r="M269" s="90">
        <v>591</v>
      </c>
      <c r="N269" s="90">
        <v>67</v>
      </c>
      <c r="O269" s="90">
        <v>240</v>
      </c>
      <c r="P269" s="90">
        <v>0</v>
      </c>
      <c r="Q269" s="91">
        <v>898</v>
      </c>
      <c r="R269" s="92">
        <v>660</v>
      </c>
      <c r="S269" s="92">
        <v>660</v>
      </c>
      <c r="T269" s="92">
        <v>660</v>
      </c>
      <c r="U269" s="92">
        <v>0</v>
      </c>
      <c r="V269" s="92">
        <v>390060</v>
      </c>
      <c r="W269" s="92">
        <v>44220</v>
      </c>
      <c r="X269" s="92">
        <v>158400</v>
      </c>
      <c r="Y269" s="92">
        <v>0</v>
      </c>
      <c r="Z269" s="92">
        <v>592680</v>
      </c>
      <c r="AA269" s="93">
        <v>1</v>
      </c>
      <c r="AB269" s="93" t="s">
        <v>188</v>
      </c>
      <c r="AC269" s="94">
        <v>2093</v>
      </c>
      <c r="AD269" s="95" t="s">
        <v>134</v>
      </c>
      <c r="AE269" s="92">
        <v>660</v>
      </c>
      <c r="AF269" s="92">
        <v>660</v>
      </c>
      <c r="AG269" s="92">
        <v>660</v>
      </c>
      <c r="AH269" s="92">
        <v>0</v>
      </c>
      <c r="AI269" s="92">
        <v>660</v>
      </c>
      <c r="AJ269" s="92">
        <v>660</v>
      </c>
      <c r="AK269" s="92">
        <v>660</v>
      </c>
      <c r="AL269" s="92">
        <v>0</v>
      </c>
      <c r="AM269" s="92">
        <v>390060</v>
      </c>
      <c r="AN269" s="92">
        <v>44220</v>
      </c>
      <c r="AO269" s="92">
        <v>158400</v>
      </c>
      <c r="AP269" s="92">
        <v>0</v>
      </c>
      <c r="AQ269" s="92">
        <v>592680</v>
      </c>
      <c r="AR269" s="96">
        <v>0</v>
      </c>
      <c r="AS269" s="97">
        <v>0</v>
      </c>
    </row>
    <row r="270" spans="1:45" x14ac:dyDescent="0.2">
      <c r="A270" s="85">
        <v>4</v>
      </c>
      <c r="B270" s="86" t="s">
        <v>703</v>
      </c>
      <c r="C270" s="86" t="s">
        <v>704</v>
      </c>
      <c r="D270" s="87" t="s">
        <v>105</v>
      </c>
      <c r="E270" s="88">
        <v>43</v>
      </c>
      <c r="F270" s="87" t="s">
        <v>107</v>
      </c>
      <c r="G270" s="88">
        <v>7</v>
      </c>
      <c r="H270" s="89">
        <v>1346</v>
      </c>
      <c r="I270" s="89">
        <v>401</v>
      </c>
      <c r="J270" s="89">
        <v>1449</v>
      </c>
      <c r="K270" s="89">
        <v>0</v>
      </c>
      <c r="L270" s="89">
        <v>3196</v>
      </c>
      <c r="M270" s="90">
        <v>1346</v>
      </c>
      <c r="N270" s="90">
        <v>401</v>
      </c>
      <c r="O270" s="90">
        <v>1449</v>
      </c>
      <c r="P270" s="90">
        <v>0</v>
      </c>
      <c r="Q270" s="91">
        <v>3196</v>
      </c>
      <c r="R270" s="92">
        <v>652</v>
      </c>
      <c r="S270" s="92">
        <v>652</v>
      </c>
      <c r="T270" s="92">
        <v>652</v>
      </c>
      <c r="U270" s="92">
        <v>0</v>
      </c>
      <c r="V270" s="92">
        <v>877592</v>
      </c>
      <c r="W270" s="92">
        <v>261452</v>
      </c>
      <c r="X270" s="92">
        <v>944748</v>
      </c>
      <c r="Y270" s="92">
        <v>0</v>
      </c>
      <c r="Z270" s="92">
        <v>2083792</v>
      </c>
      <c r="AA270" s="93">
        <v>1</v>
      </c>
      <c r="AB270" s="93" t="s">
        <v>188</v>
      </c>
      <c r="AC270" s="94">
        <v>2091</v>
      </c>
      <c r="AD270" s="95" t="s">
        <v>121</v>
      </c>
      <c r="AE270" s="92">
        <v>515.20000000000005</v>
      </c>
      <c r="AF270" s="92">
        <v>515.20000000000005</v>
      </c>
      <c r="AG270" s="92">
        <v>515.20000000000005</v>
      </c>
      <c r="AH270" s="92">
        <v>0</v>
      </c>
      <c r="AI270" s="92">
        <v>515.20000000000005</v>
      </c>
      <c r="AJ270" s="92">
        <v>515.20000000000005</v>
      </c>
      <c r="AK270" s="92">
        <v>515.20000000000005</v>
      </c>
      <c r="AL270" s="92">
        <v>0</v>
      </c>
      <c r="AM270" s="92">
        <v>693459.20000000007</v>
      </c>
      <c r="AN270" s="92">
        <v>206595.20000000001</v>
      </c>
      <c r="AO270" s="92">
        <v>746524.8</v>
      </c>
      <c r="AP270" s="92">
        <v>0</v>
      </c>
      <c r="AQ270" s="92">
        <v>1646579.2000000002</v>
      </c>
      <c r="AR270" s="96">
        <v>437212.79999999981</v>
      </c>
      <c r="AS270" s="97">
        <v>0.2098159509202453</v>
      </c>
    </row>
    <row r="271" spans="1:45" x14ac:dyDescent="0.2">
      <c r="A271" s="85">
        <v>5</v>
      </c>
      <c r="B271" s="86" t="s">
        <v>705</v>
      </c>
      <c r="C271" s="86" t="s">
        <v>706</v>
      </c>
      <c r="D271" s="87" t="s">
        <v>105</v>
      </c>
      <c r="E271" s="88">
        <v>43</v>
      </c>
      <c r="F271" s="87" t="s">
        <v>107</v>
      </c>
      <c r="G271" s="88">
        <v>8</v>
      </c>
      <c r="H271" s="89">
        <v>1298</v>
      </c>
      <c r="I271" s="89">
        <v>386</v>
      </c>
      <c r="J271" s="89">
        <v>1397</v>
      </c>
      <c r="K271" s="89">
        <v>0</v>
      </c>
      <c r="L271" s="89">
        <v>3081</v>
      </c>
      <c r="M271" s="90">
        <v>1298</v>
      </c>
      <c r="N271" s="90">
        <v>386</v>
      </c>
      <c r="O271" s="90">
        <v>1397</v>
      </c>
      <c r="P271" s="90">
        <v>0</v>
      </c>
      <c r="Q271" s="91">
        <v>3081</v>
      </c>
      <c r="R271" s="92">
        <v>660</v>
      </c>
      <c r="S271" s="92">
        <v>660</v>
      </c>
      <c r="T271" s="92">
        <v>660</v>
      </c>
      <c r="U271" s="92">
        <v>0</v>
      </c>
      <c r="V271" s="92">
        <v>856680</v>
      </c>
      <c r="W271" s="92">
        <v>254760</v>
      </c>
      <c r="X271" s="92">
        <v>922020</v>
      </c>
      <c r="Y271" s="92">
        <v>0</v>
      </c>
      <c r="Z271" s="92">
        <v>2033460</v>
      </c>
      <c r="AA271" s="93">
        <v>1</v>
      </c>
      <c r="AB271" s="93" t="s">
        <v>188</v>
      </c>
      <c r="AC271" s="94">
        <v>2093</v>
      </c>
      <c r="AD271" s="95" t="s">
        <v>134</v>
      </c>
      <c r="AE271" s="92">
        <v>660</v>
      </c>
      <c r="AF271" s="92">
        <v>660</v>
      </c>
      <c r="AG271" s="92">
        <v>660</v>
      </c>
      <c r="AH271" s="92">
        <v>0</v>
      </c>
      <c r="AI271" s="92">
        <v>660</v>
      </c>
      <c r="AJ271" s="92">
        <v>660</v>
      </c>
      <c r="AK271" s="92">
        <v>660</v>
      </c>
      <c r="AL271" s="92">
        <v>0</v>
      </c>
      <c r="AM271" s="92">
        <v>856680</v>
      </c>
      <c r="AN271" s="92">
        <v>254760</v>
      </c>
      <c r="AO271" s="92">
        <v>922020</v>
      </c>
      <c r="AP271" s="92">
        <v>0</v>
      </c>
      <c r="AQ271" s="92">
        <v>2033460</v>
      </c>
      <c r="AR271" s="96">
        <v>0</v>
      </c>
      <c r="AS271" s="97">
        <v>0</v>
      </c>
    </row>
    <row r="272" spans="1:45" x14ac:dyDescent="0.2">
      <c r="A272" s="85">
        <v>6</v>
      </c>
      <c r="B272" s="86" t="s">
        <v>707</v>
      </c>
      <c r="C272" s="86" t="s">
        <v>708</v>
      </c>
      <c r="D272" s="87" t="s">
        <v>105</v>
      </c>
      <c r="E272" s="88">
        <v>43</v>
      </c>
      <c r="F272" s="87" t="s">
        <v>107</v>
      </c>
      <c r="G272" s="88">
        <v>9</v>
      </c>
      <c r="H272" s="89">
        <v>1313</v>
      </c>
      <c r="I272" s="89">
        <v>390</v>
      </c>
      <c r="J272" s="89">
        <v>1412</v>
      </c>
      <c r="K272" s="89">
        <v>0</v>
      </c>
      <c r="L272" s="89">
        <v>3115</v>
      </c>
      <c r="M272" s="90">
        <v>1313</v>
      </c>
      <c r="N272" s="90">
        <v>390</v>
      </c>
      <c r="O272" s="90">
        <v>1412</v>
      </c>
      <c r="P272" s="90">
        <v>0</v>
      </c>
      <c r="Q272" s="91">
        <v>3115</v>
      </c>
      <c r="R272" s="92">
        <v>660</v>
      </c>
      <c r="S272" s="92">
        <v>660</v>
      </c>
      <c r="T272" s="92">
        <v>660</v>
      </c>
      <c r="U272" s="92">
        <v>0</v>
      </c>
      <c r="V272" s="92">
        <v>866580</v>
      </c>
      <c r="W272" s="92">
        <v>257400</v>
      </c>
      <c r="X272" s="92">
        <v>931920</v>
      </c>
      <c r="Y272" s="92">
        <v>0</v>
      </c>
      <c r="Z272" s="92">
        <v>2055900</v>
      </c>
      <c r="AA272" s="93">
        <v>1</v>
      </c>
      <c r="AB272" s="93" t="s">
        <v>188</v>
      </c>
      <c r="AC272" s="94">
        <v>2093</v>
      </c>
      <c r="AD272" s="95" t="s">
        <v>134</v>
      </c>
      <c r="AE272" s="92">
        <v>660</v>
      </c>
      <c r="AF272" s="92">
        <v>660</v>
      </c>
      <c r="AG272" s="92">
        <v>660</v>
      </c>
      <c r="AH272" s="92">
        <v>0</v>
      </c>
      <c r="AI272" s="92">
        <v>660</v>
      </c>
      <c r="AJ272" s="92">
        <v>660</v>
      </c>
      <c r="AK272" s="92">
        <v>660</v>
      </c>
      <c r="AL272" s="92">
        <v>0</v>
      </c>
      <c r="AM272" s="92">
        <v>866580</v>
      </c>
      <c r="AN272" s="92">
        <v>257400</v>
      </c>
      <c r="AO272" s="92">
        <v>931920</v>
      </c>
      <c r="AP272" s="92">
        <v>0</v>
      </c>
      <c r="AQ272" s="92">
        <v>2055900</v>
      </c>
      <c r="AR272" s="96">
        <v>0</v>
      </c>
      <c r="AS272" s="97">
        <v>0</v>
      </c>
    </row>
    <row r="273" spans="1:45" x14ac:dyDescent="0.2">
      <c r="A273" s="85">
        <v>7</v>
      </c>
      <c r="B273" s="86" t="s">
        <v>709</v>
      </c>
      <c r="C273" s="86" t="s">
        <v>710</v>
      </c>
      <c r="D273" s="87" t="s">
        <v>105</v>
      </c>
      <c r="E273" s="88">
        <v>43</v>
      </c>
      <c r="F273" s="87" t="s">
        <v>107</v>
      </c>
      <c r="G273" s="88">
        <v>10</v>
      </c>
      <c r="H273" s="89">
        <v>590</v>
      </c>
      <c r="I273" s="89">
        <v>66</v>
      </c>
      <c r="J273" s="89">
        <v>240</v>
      </c>
      <c r="K273" s="89">
        <v>0</v>
      </c>
      <c r="L273" s="89">
        <v>896</v>
      </c>
      <c r="M273" s="90">
        <v>590</v>
      </c>
      <c r="N273" s="90">
        <v>66</v>
      </c>
      <c r="O273" s="90">
        <v>240</v>
      </c>
      <c r="P273" s="90">
        <v>0</v>
      </c>
      <c r="Q273" s="91">
        <v>896</v>
      </c>
      <c r="R273" s="92">
        <v>660</v>
      </c>
      <c r="S273" s="92">
        <v>660</v>
      </c>
      <c r="T273" s="92">
        <v>660</v>
      </c>
      <c r="U273" s="92">
        <v>0</v>
      </c>
      <c r="V273" s="92">
        <v>389400</v>
      </c>
      <c r="W273" s="92">
        <v>43560</v>
      </c>
      <c r="X273" s="92">
        <v>158400</v>
      </c>
      <c r="Y273" s="92">
        <v>0</v>
      </c>
      <c r="Z273" s="92">
        <v>591360</v>
      </c>
      <c r="AA273" s="93">
        <v>1</v>
      </c>
      <c r="AB273" s="93" t="s">
        <v>188</v>
      </c>
      <c r="AC273" s="94">
        <v>2093</v>
      </c>
      <c r="AD273" s="95" t="s">
        <v>134</v>
      </c>
      <c r="AE273" s="92">
        <v>660</v>
      </c>
      <c r="AF273" s="92">
        <v>660</v>
      </c>
      <c r="AG273" s="92">
        <v>660</v>
      </c>
      <c r="AH273" s="92">
        <v>0</v>
      </c>
      <c r="AI273" s="92">
        <v>660</v>
      </c>
      <c r="AJ273" s="92">
        <v>660</v>
      </c>
      <c r="AK273" s="92">
        <v>660</v>
      </c>
      <c r="AL273" s="92">
        <v>0</v>
      </c>
      <c r="AM273" s="92">
        <v>389400</v>
      </c>
      <c r="AN273" s="92">
        <v>43560</v>
      </c>
      <c r="AO273" s="92">
        <v>158400</v>
      </c>
      <c r="AP273" s="92">
        <v>0</v>
      </c>
      <c r="AQ273" s="92">
        <v>591360</v>
      </c>
      <c r="AR273" s="96">
        <v>0</v>
      </c>
      <c r="AS273" s="97">
        <v>0</v>
      </c>
    </row>
    <row r="274" spans="1:45" x14ac:dyDescent="0.2">
      <c r="A274" s="85">
        <v>8</v>
      </c>
      <c r="B274" s="86" t="s">
        <v>711</v>
      </c>
      <c r="C274" s="86" t="s">
        <v>712</v>
      </c>
      <c r="D274" s="87" t="s">
        <v>105</v>
      </c>
      <c r="E274" s="88">
        <v>43</v>
      </c>
      <c r="F274" s="87" t="s">
        <v>107</v>
      </c>
      <c r="G274" s="88">
        <v>11</v>
      </c>
      <c r="H274" s="89">
        <v>1295</v>
      </c>
      <c r="I274" s="89">
        <v>385</v>
      </c>
      <c r="J274" s="89">
        <v>1393</v>
      </c>
      <c r="K274" s="89">
        <v>0</v>
      </c>
      <c r="L274" s="89">
        <v>3073</v>
      </c>
      <c r="M274" s="90">
        <v>1295</v>
      </c>
      <c r="N274" s="90">
        <v>385</v>
      </c>
      <c r="O274" s="90">
        <v>1393</v>
      </c>
      <c r="P274" s="90">
        <v>0</v>
      </c>
      <c r="Q274" s="91">
        <v>3073</v>
      </c>
      <c r="R274" s="92">
        <v>660</v>
      </c>
      <c r="S274" s="92">
        <v>660</v>
      </c>
      <c r="T274" s="92">
        <v>660</v>
      </c>
      <c r="U274" s="92">
        <v>0</v>
      </c>
      <c r="V274" s="92">
        <v>854700</v>
      </c>
      <c r="W274" s="92">
        <v>254100</v>
      </c>
      <c r="X274" s="92">
        <v>919380</v>
      </c>
      <c r="Y274" s="92">
        <v>0</v>
      </c>
      <c r="Z274" s="92">
        <v>2028180</v>
      </c>
      <c r="AA274" s="93">
        <v>1</v>
      </c>
      <c r="AB274" s="93" t="s">
        <v>188</v>
      </c>
      <c r="AC274" s="94">
        <v>2093</v>
      </c>
      <c r="AD274" s="95" t="s">
        <v>134</v>
      </c>
      <c r="AE274" s="92">
        <v>660</v>
      </c>
      <c r="AF274" s="92">
        <v>660</v>
      </c>
      <c r="AG274" s="92">
        <v>660</v>
      </c>
      <c r="AH274" s="92">
        <v>0</v>
      </c>
      <c r="AI274" s="92">
        <v>660</v>
      </c>
      <c r="AJ274" s="92">
        <v>660</v>
      </c>
      <c r="AK274" s="92">
        <v>660</v>
      </c>
      <c r="AL274" s="92">
        <v>0</v>
      </c>
      <c r="AM274" s="92">
        <v>854700</v>
      </c>
      <c r="AN274" s="92">
        <v>254100</v>
      </c>
      <c r="AO274" s="92">
        <v>919380</v>
      </c>
      <c r="AP274" s="92">
        <v>0</v>
      </c>
      <c r="AQ274" s="92">
        <v>2028180</v>
      </c>
      <c r="AR274" s="96">
        <v>0</v>
      </c>
      <c r="AS274" s="97">
        <v>0</v>
      </c>
    </row>
    <row r="275" spans="1:45" x14ac:dyDescent="0.2">
      <c r="A275" s="85">
        <v>9</v>
      </c>
      <c r="B275" s="86" t="s">
        <v>713</v>
      </c>
      <c r="C275" s="86" t="s">
        <v>714</v>
      </c>
      <c r="D275" s="87" t="s">
        <v>105</v>
      </c>
      <c r="E275" s="88">
        <v>43</v>
      </c>
      <c r="F275" s="87" t="s">
        <v>107</v>
      </c>
      <c r="G275" s="88">
        <v>12</v>
      </c>
      <c r="H275" s="89">
        <v>1174</v>
      </c>
      <c r="I275" s="89">
        <v>349</v>
      </c>
      <c r="J275" s="89">
        <v>1264</v>
      </c>
      <c r="K275" s="89">
        <v>0</v>
      </c>
      <c r="L275" s="89">
        <v>2787</v>
      </c>
      <c r="M275" s="90">
        <v>1174</v>
      </c>
      <c r="N275" s="90">
        <v>349</v>
      </c>
      <c r="O275" s="90">
        <v>1264</v>
      </c>
      <c r="P275" s="90">
        <v>0</v>
      </c>
      <c r="Q275" s="91">
        <v>2787</v>
      </c>
      <c r="R275" s="92">
        <v>652</v>
      </c>
      <c r="S275" s="92">
        <v>652</v>
      </c>
      <c r="T275" s="92">
        <v>652</v>
      </c>
      <c r="U275" s="92">
        <v>0</v>
      </c>
      <c r="V275" s="92">
        <v>765448</v>
      </c>
      <c r="W275" s="92">
        <v>227548</v>
      </c>
      <c r="X275" s="92">
        <v>824128</v>
      </c>
      <c r="Y275" s="92">
        <v>0</v>
      </c>
      <c r="Z275" s="92">
        <v>1817124</v>
      </c>
      <c r="AA275" s="93">
        <v>1</v>
      </c>
      <c r="AB275" s="93" t="s">
        <v>188</v>
      </c>
      <c r="AC275" s="94">
        <v>2091</v>
      </c>
      <c r="AD275" s="95" t="s">
        <v>121</v>
      </c>
      <c r="AE275" s="92">
        <v>515.20000000000005</v>
      </c>
      <c r="AF275" s="92">
        <v>515.20000000000005</v>
      </c>
      <c r="AG275" s="92">
        <v>515.20000000000005</v>
      </c>
      <c r="AH275" s="92">
        <v>0</v>
      </c>
      <c r="AI275" s="92">
        <v>515.20000000000005</v>
      </c>
      <c r="AJ275" s="92">
        <v>515.20000000000005</v>
      </c>
      <c r="AK275" s="92">
        <v>515.20000000000005</v>
      </c>
      <c r="AL275" s="92">
        <v>0</v>
      </c>
      <c r="AM275" s="92">
        <v>604844.80000000005</v>
      </c>
      <c r="AN275" s="92">
        <v>179804.80000000002</v>
      </c>
      <c r="AO275" s="92">
        <v>651212.80000000005</v>
      </c>
      <c r="AP275" s="92">
        <v>0</v>
      </c>
      <c r="AQ275" s="92">
        <v>1435862.4000000001</v>
      </c>
      <c r="AR275" s="96">
        <v>381261.59999999986</v>
      </c>
      <c r="AS275" s="97">
        <v>0.20981595092024533</v>
      </c>
    </row>
    <row r="276" spans="1:45" x14ac:dyDescent="0.2">
      <c r="A276" s="85">
        <v>10</v>
      </c>
      <c r="B276" s="86" t="s">
        <v>715</v>
      </c>
      <c r="C276" s="86" t="s">
        <v>716</v>
      </c>
      <c r="D276" s="87" t="s">
        <v>105</v>
      </c>
      <c r="E276" s="88">
        <v>43</v>
      </c>
      <c r="F276" s="87" t="s">
        <v>107</v>
      </c>
      <c r="G276" s="88">
        <v>13</v>
      </c>
      <c r="H276" s="89">
        <v>1247</v>
      </c>
      <c r="I276" s="89">
        <v>371</v>
      </c>
      <c r="J276" s="89">
        <v>1343</v>
      </c>
      <c r="K276" s="89">
        <v>0</v>
      </c>
      <c r="L276" s="89">
        <v>2961</v>
      </c>
      <c r="M276" s="90">
        <v>1247</v>
      </c>
      <c r="N276" s="90">
        <v>371</v>
      </c>
      <c r="O276" s="90">
        <v>1343</v>
      </c>
      <c r="P276" s="90">
        <v>0</v>
      </c>
      <c r="Q276" s="91">
        <v>2961</v>
      </c>
      <c r="R276" s="92">
        <v>660</v>
      </c>
      <c r="S276" s="92">
        <v>660</v>
      </c>
      <c r="T276" s="92">
        <v>660</v>
      </c>
      <c r="U276" s="92">
        <v>0</v>
      </c>
      <c r="V276" s="92">
        <v>823020</v>
      </c>
      <c r="W276" s="92">
        <v>244860</v>
      </c>
      <c r="X276" s="92">
        <v>886380</v>
      </c>
      <c r="Y276" s="92">
        <v>0</v>
      </c>
      <c r="Z276" s="92">
        <v>1954260</v>
      </c>
      <c r="AA276" s="93">
        <v>1</v>
      </c>
      <c r="AB276" s="93" t="s">
        <v>188</v>
      </c>
      <c r="AC276" s="94">
        <v>2093</v>
      </c>
      <c r="AD276" s="95" t="s">
        <v>134</v>
      </c>
      <c r="AE276" s="92">
        <v>660</v>
      </c>
      <c r="AF276" s="92">
        <v>660</v>
      </c>
      <c r="AG276" s="92">
        <v>660</v>
      </c>
      <c r="AH276" s="92">
        <v>0</v>
      </c>
      <c r="AI276" s="92">
        <v>660</v>
      </c>
      <c r="AJ276" s="92">
        <v>660</v>
      </c>
      <c r="AK276" s="92">
        <v>660</v>
      </c>
      <c r="AL276" s="92">
        <v>0</v>
      </c>
      <c r="AM276" s="92">
        <v>823020</v>
      </c>
      <c r="AN276" s="92">
        <v>244860</v>
      </c>
      <c r="AO276" s="92">
        <v>886380</v>
      </c>
      <c r="AP276" s="92">
        <v>0</v>
      </c>
      <c r="AQ276" s="92">
        <v>1954260</v>
      </c>
      <c r="AR276" s="96">
        <v>0</v>
      </c>
      <c r="AS276" s="97">
        <v>0</v>
      </c>
    </row>
    <row r="277" spans="1:45" x14ac:dyDescent="0.2">
      <c r="A277" s="85">
        <v>11</v>
      </c>
      <c r="B277" s="86" t="s">
        <v>717</v>
      </c>
      <c r="C277" s="86" t="s">
        <v>718</v>
      </c>
      <c r="D277" s="87" t="s">
        <v>105</v>
      </c>
      <c r="E277" s="88">
        <v>43</v>
      </c>
      <c r="F277" s="87" t="s">
        <v>107</v>
      </c>
      <c r="G277" s="88">
        <v>14</v>
      </c>
      <c r="H277" s="89">
        <v>1236</v>
      </c>
      <c r="I277" s="89">
        <v>368</v>
      </c>
      <c r="J277" s="89">
        <v>1331</v>
      </c>
      <c r="K277" s="89">
        <v>0</v>
      </c>
      <c r="L277" s="89">
        <v>2935</v>
      </c>
      <c r="M277" s="90">
        <v>1236</v>
      </c>
      <c r="N277" s="90">
        <v>368</v>
      </c>
      <c r="O277" s="90">
        <v>1331</v>
      </c>
      <c r="P277" s="90">
        <v>0</v>
      </c>
      <c r="Q277" s="91">
        <v>2935</v>
      </c>
      <c r="R277" s="92">
        <v>660</v>
      </c>
      <c r="S277" s="92">
        <v>660</v>
      </c>
      <c r="T277" s="92">
        <v>660</v>
      </c>
      <c r="U277" s="92">
        <v>0</v>
      </c>
      <c r="V277" s="92">
        <v>815760</v>
      </c>
      <c r="W277" s="92">
        <v>242880</v>
      </c>
      <c r="X277" s="92">
        <v>878460</v>
      </c>
      <c r="Y277" s="92">
        <v>0</v>
      </c>
      <c r="Z277" s="92">
        <v>1937100</v>
      </c>
      <c r="AA277" s="93">
        <v>1</v>
      </c>
      <c r="AB277" s="93" t="s">
        <v>188</v>
      </c>
      <c r="AC277" s="94">
        <v>2093</v>
      </c>
      <c r="AD277" s="95" t="s">
        <v>134</v>
      </c>
      <c r="AE277" s="92">
        <v>660</v>
      </c>
      <c r="AF277" s="92">
        <v>660</v>
      </c>
      <c r="AG277" s="92">
        <v>660</v>
      </c>
      <c r="AH277" s="92">
        <v>0</v>
      </c>
      <c r="AI277" s="92">
        <v>660</v>
      </c>
      <c r="AJ277" s="92">
        <v>660</v>
      </c>
      <c r="AK277" s="92">
        <v>660</v>
      </c>
      <c r="AL277" s="92">
        <v>0</v>
      </c>
      <c r="AM277" s="92">
        <v>815760</v>
      </c>
      <c r="AN277" s="92">
        <v>242880</v>
      </c>
      <c r="AO277" s="92">
        <v>878460</v>
      </c>
      <c r="AP277" s="92">
        <v>0</v>
      </c>
      <c r="AQ277" s="92">
        <v>1937100</v>
      </c>
      <c r="AR277" s="96">
        <v>0</v>
      </c>
      <c r="AS277" s="97">
        <v>0</v>
      </c>
    </row>
    <row r="278" spans="1:45" x14ac:dyDescent="0.2">
      <c r="A278" s="85">
        <v>12</v>
      </c>
      <c r="B278" s="86" t="s">
        <v>719</v>
      </c>
      <c r="C278" s="86" t="s">
        <v>720</v>
      </c>
      <c r="D278" s="87" t="s">
        <v>105</v>
      </c>
      <c r="E278" s="88">
        <v>43</v>
      </c>
      <c r="F278" s="87" t="s">
        <v>107</v>
      </c>
      <c r="G278" s="88">
        <v>15</v>
      </c>
      <c r="H278" s="89">
        <v>1170</v>
      </c>
      <c r="I278" s="89">
        <v>351</v>
      </c>
      <c r="J278" s="89">
        <v>1257</v>
      </c>
      <c r="K278" s="89">
        <v>0</v>
      </c>
      <c r="L278" s="89">
        <v>2778</v>
      </c>
      <c r="M278" s="90">
        <v>1170</v>
      </c>
      <c r="N278" s="90">
        <v>351</v>
      </c>
      <c r="O278" s="90">
        <v>1257</v>
      </c>
      <c r="P278" s="90">
        <v>0</v>
      </c>
      <c r="Q278" s="91">
        <v>2778</v>
      </c>
      <c r="R278" s="92">
        <v>660</v>
      </c>
      <c r="S278" s="92">
        <v>660</v>
      </c>
      <c r="T278" s="92">
        <v>660</v>
      </c>
      <c r="U278" s="92">
        <v>0</v>
      </c>
      <c r="V278" s="92">
        <v>772200</v>
      </c>
      <c r="W278" s="92">
        <v>231660</v>
      </c>
      <c r="X278" s="92">
        <v>829620</v>
      </c>
      <c r="Y278" s="92">
        <v>0</v>
      </c>
      <c r="Z278" s="92">
        <v>1833480</v>
      </c>
      <c r="AA278" s="93">
        <v>1</v>
      </c>
      <c r="AB278" s="93" t="s">
        <v>188</v>
      </c>
      <c r="AC278" s="94">
        <v>2093</v>
      </c>
      <c r="AD278" s="95" t="s">
        <v>134</v>
      </c>
      <c r="AE278" s="92">
        <v>660</v>
      </c>
      <c r="AF278" s="92">
        <v>660</v>
      </c>
      <c r="AG278" s="92">
        <v>660</v>
      </c>
      <c r="AH278" s="92">
        <v>0</v>
      </c>
      <c r="AI278" s="92">
        <v>660</v>
      </c>
      <c r="AJ278" s="92">
        <v>660</v>
      </c>
      <c r="AK278" s="92">
        <v>660</v>
      </c>
      <c r="AL278" s="92">
        <v>0</v>
      </c>
      <c r="AM278" s="92">
        <v>772200</v>
      </c>
      <c r="AN278" s="92">
        <v>231660</v>
      </c>
      <c r="AO278" s="92">
        <v>829620</v>
      </c>
      <c r="AP278" s="92">
        <v>0</v>
      </c>
      <c r="AQ278" s="92">
        <v>1833480</v>
      </c>
      <c r="AR278" s="96">
        <v>0</v>
      </c>
      <c r="AS278" s="97">
        <v>0</v>
      </c>
    </row>
    <row r="279" spans="1:45" x14ac:dyDescent="0.2">
      <c r="A279" s="85">
        <v>13</v>
      </c>
      <c r="B279" s="86" t="s">
        <v>721</v>
      </c>
      <c r="C279" s="86" t="s">
        <v>722</v>
      </c>
      <c r="D279" s="87" t="s">
        <v>61</v>
      </c>
      <c r="E279" s="88">
        <v>82</v>
      </c>
      <c r="F279" s="87" t="s">
        <v>68</v>
      </c>
      <c r="G279" s="88">
        <v>1</v>
      </c>
      <c r="H279" s="89">
        <v>7940</v>
      </c>
      <c r="I279" s="89">
        <v>9132</v>
      </c>
      <c r="J279" s="89">
        <v>5174</v>
      </c>
      <c r="K279" s="89">
        <v>316</v>
      </c>
      <c r="L279" s="89">
        <v>22562</v>
      </c>
      <c r="M279" s="90">
        <v>7940</v>
      </c>
      <c r="N279" s="90">
        <v>9132</v>
      </c>
      <c r="O279" s="90">
        <v>5174</v>
      </c>
      <c r="P279" s="90">
        <v>316</v>
      </c>
      <c r="Q279" s="91">
        <v>22562</v>
      </c>
      <c r="R279" s="92">
        <v>919</v>
      </c>
      <c r="S279" s="92">
        <v>919</v>
      </c>
      <c r="T279" s="92">
        <v>919</v>
      </c>
      <c r="U279" s="92">
        <v>919</v>
      </c>
      <c r="V279" s="92">
        <v>7296860</v>
      </c>
      <c r="W279" s="92">
        <v>8392308</v>
      </c>
      <c r="X279" s="92">
        <v>4754906</v>
      </c>
      <c r="Y279" s="92">
        <v>290404</v>
      </c>
      <c r="Z279" s="92">
        <v>20734478</v>
      </c>
      <c r="AA279" s="93">
        <v>1</v>
      </c>
      <c r="AB279" s="93" t="s">
        <v>188</v>
      </c>
      <c r="AC279" s="94">
        <v>2032</v>
      </c>
      <c r="AD279" s="95" t="s">
        <v>114</v>
      </c>
      <c r="AE279" s="92">
        <v>841.34</v>
      </c>
      <c r="AF279" s="92">
        <v>841.34</v>
      </c>
      <c r="AG279" s="92">
        <v>841.34</v>
      </c>
      <c r="AH279" s="92">
        <v>841.34</v>
      </c>
      <c r="AI279" s="92">
        <v>841.34</v>
      </c>
      <c r="AJ279" s="92">
        <v>841.34</v>
      </c>
      <c r="AK279" s="92">
        <v>841.34</v>
      </c>
      <c r="AL279" s="92">
        <v>841.34</v>
      </c>
      <c r="AM279" s="92">
        <v>6680239.6000000006</v>
      </c>
      <c r="AN279" s="92">
        <v>7683116.8799999999</v>
      </c>
      <c r="AO279" s="92">
        <v>4353093.16</v>
      </c>
      <c r="AP279" s="92">
        <v>265863.44</v>
      </c>
      <c r="AQ279" s="92">
        <v>18982313.080000002</v>
      </c>
      <c r="AR279" s="96">
        <v>1752164.9199999981</v>
      </c>
      <c r="AS279" s="97">
        <v>8.4504896626768133E-2</v>
      </c>
    </row>
    <row r="280" spans="1:45" x14ac:dyDescent="0.2">
      <c r="A280" s="85">
        <v>14</v>
      </c>
      <c r="B280" s="86" t="s">
        <v>723</v>
      </c>
      <c r="C280" s="86" t="s">
        <v>724</v>
      </c>
      <c r="D280" s="87" t="s">
        <v>61</v>
      </c>
      <c r="E280" s="88">
        <v>82</v>
      </c>
      <c r="F280" s="87" t="s">
        <v>68</v>
      </c>
      <c r="G280" s="88">
        <v>2</v>
      </c>
      <c r="H280" s="89">
        <v>8137</v>
      </c>
      <c r="I280" s="89">
        <v>9359</v>
      </c>
      <c r="J280" s="89">
        <v>5308</v>
      </c>
      <c r="K280" s="89">
        <v>323</v>
      </c>
      <c r="L280" s="89">
        <v>23127</v>
      </c>
      <c r="M280" s="90">
        <v>8137</v>
      </c>
      <c r="N280" s="90">
        <v>9359</v>
      </c>
      <c r="O280" s="90">
        <v>5308</v>
      </c>
      <c r="P280" s="90">
        <v>323</v>
      </c>
      <c r="Q280" s="91">
        <v>23127</v>
      </c>
      <c r="R280" s="92">
        <v>919</v>
      </c>
      <c r="S280" s="92">
        <v>919</v>
      </c>
      <c r="T280" s="92">
        <v>919</v>
      </c>
      <c r="U280" s="92">
        <v>919</v>
      </c>
      <c r="V280" s="92">
        <v>7477903</v>
      </c>
      <c r="W280" s="92">
        <v>8600921</v>
      </c>
      <c r="X280" s="92">
        <v>4878052</v>
      </c>
      <c r="Y280" s="92">
        <v>296837</v>
      </c>
      <c r="Z280" s="92">
        <v>21253713</v>
      </c>
      <c r="AA280" s="93">
        <v>1</v>
      </c>
      <c r="AB280" s="93" t="s">
        <v>188</v>
      </c>
      <c r="AC280" s="94">
        <v>2032</v>
      </c>
      <c r="AD280" s="95" t="s">
        <v>114</v>
      </c>
      <c r="AE280" s="92">
        <v>842.54</v>
      </c>
      <c r="AF280" s="92">
        <v>842.54</v>
      </c>
      <c r="AG280" s="92">
        <v>842.54</v>
      </c>
      <c r="AH280" s="92">
        <v>842.54</v>
      </c>
      <c r="AI280" s="92">
        <v>842.54</v>
      </c>
      <c r="AJ280" s="92">
        <v>842.54</v>
      </c>
      <c r="AK280" s="92">
        <v>842.54</v>
      </c>
      <c r="AL280" s="92">
        <v>842.54</v>
      </c>
      <c r="AM280" s="92">
        <v>6855747.9799999995</v>
      </c>
      <c r="AN280" s="92">
        <v>7885331.8599999994</v>
      </c>
      <c r="AO280" s="92">
        <v>4472202.3199999994</v>
      </c>
      <c r="AP280" s="92">
        <v>272140.42</v>
      </c>
      <c r="AQ280" s="92">
        <v>19485422.580000002</v>
      </c>
      <c r="AR280" s="96">
        <v>1768290.4199999981</v>
      </c>
      <c r="AS280" s="97">
        <v>8.3199129488574441E-2</v>
      </c>
    </row>
    <row r="281" spans="1:45" x14ac:dyDescent="0.2">
      <c r="A281" s="85">
        <v>15</v>
      </c>
      <c r="B281" s="86" t="s">
        <v>725</v>
      </c>
      <c r="C281" s="86" t="s">
        <v>726</v>
      </c>
      <c r="D281" s="87" t="s">
        <v>61</v>
      </c>
      <c r="E281" s="88">
        <v>82</v>
      </c>
      <c r="F281" s="87" t="s">
        <v>68</v>
      </c>
      <c r="G281" s="88">
        <v>3</v>
      </c>
      <c r="H281" s="89">
        <v>8086</v>
      </c>
      <c r="I281" s="89">
        <v>9301</v>
      </c>
      <c r="J281" s="89">
        <v>5276</v>
      </c>
      <c r="K281" s="89">
        <v>321</v>
      </c>
      <c r="L281" s="89">
        <v>22984</v>
      </c>
      <c r="M281" s="90">
        <v>8086</v>
      </c>
      <c r="N281" s="90">
        <v>9301</v>
      </c>
      <c r="O281" s="90">
        <v>5276</v>
      </c>
      <c r="P281" s="90">
        <v>321</v>
      </c>
      <c r="Q281" s="91">
        <v>22984</v>
      </c>
      <c r="R281" s="92">
        <v>919</v>
      </c>
      <c r="S281" s="92">
        <v>919</v>
      </c>
      <c r="T281" s="92">
        <v>919</v>
      </c>
      <c r="U281" s="92">
        <v>919</v>
      </c>
      <c r="V281" s="92">
        <v>7431034</v>
      </c>
      <c r="W281" s="92">
        <v>8547619</v>
      </c>
      <c r="X281" s="92">
        <v>4848644</v>
      </c>
      <c r="Y281" s="92">
        <v>294999</v>
      </c>
      <c r="Z281" s="92">
        <v>21122296</v>
      </c>
      <c r="AA281" s="93">
        <v>1</v>
      </c>
      <c r="AB281" s="93" t="s">
        <v>188</v>
      </c>
      <c r="AC281" s="94">
        <v>2032</v>
      </c>
      <c r="AD281" s="95" t="s">
        <v>114</v>
      </c>
      <c r="AE281" s="92">
        <v>842.91</v>
      </c>
      <c r="AF281" s="92">
        <v>842.91</v>
      </c>
      <c r="AG281" s="92">
        <v>842.91</v>
      </c>
      <c r="AH281" s="92">
        <v>842.91</v>
      </c>
      <c r="AI281" s="92">
        <v>842.91</v>
      </c>
      <c r="AJ281" s="92">
        <v>842.91</v>
      </c>
      <c r="AK281" s="92">
        <v>842.91</v>
      </c>
      <c r="AL281" s="92">
        <v>842.91</v>
      </c>
      <c r="AM281" s="92">
        <v>6815770.2599999998</v>
      </c>
      <c r="AN281" s="92">
        <v>7839905.9100000001</v>
      </c>
      <c r="AO281" s="92">
        <v>4447193.16</v>
      </c>
      <c r="AP281" s="92">
        <v>270574.11</v>
      </c>
      <c r="AQ281" s="92">
        <v>19373443.439999998</v>
      </c>
      <c r="AR281" s="96">
        <v>1748852.5600000024</v>
      </c>
      <c r="AS281" s="97">
        <v>8.2796517954298265E-2</v>
      </c>
    </row>
    <row r="282" spans="1:45" x14ac:dyDescent="0.2">
      <c r="A282" s="85">
        <v>16</v>
      </c>
      <c r="B282" s="86" t="s">
        <v>727</v>
      </c>
      <c r="C282" s="86" t="s">
        <v>728</v>
      </c>
      <c r="D282" s="87" t="s">
        <v>61</v>
      </c>
      <c r="E282" s="88">
        <v>82</v>
      </c>
      <c r="F282" s="87" t="s">
        <v>68</v>
      </c>
      <c r="G282" s="88">
        <v>4</v>
      </c>
      <c r="H282" s="89">
        <v>8600</v>
      </c>
      <c r="I282" s="89">
        <v>9889</v>
      </c>
      <c r="J282" s="89">
        <v>5602</v>
      </c>
      <c r="K282" s="89">
        <v>343</v>
      </c>
      <c r="L282" s="89">
        <v>24434</v>
      </c>
      <c r="M282" s="90">
        <v>8600</v>
      </c>
      <c r="N282" s="90">
        <v>9889</v>
      </c>
      <c r="O282" s="90">
        <v>5602</v>
      </c>
      <c r="P282" s="90">
        <v>343</v>
      </c>
      <c r="Q282" s="91">
        <v>24434</v>
      </c>
      <c r="R282" s="92">
        <v>919</v>
      </c>
      <c r="S282" s="92">
        <v>919</v>
      </c>
      <c r="T282" s="92">
        <v>919</v>
      </c>
      <c r="U282" s="92">
        <v>919</v>
      </c>
      <c r="V282" s="92">
        <v>7903400</v>
      </c>
      <c r="W282" s="92">
        <v>9087991</v>
      </c>
      <c r="X282" s="92">
        <v>5148238</v>
      </c>
      <c r="Y282" s="92">
        <v>315217</v>
      </c>
      <c r="Z282" s="92">
        <v>22454846</v>
      </c>
      <c r="AA282" s="93">
        <v>1</v>
      </c>
      <c r="AB282" s="93" t="s">
        <v>188</v>
      </c>
      <c r="AC282" s="94">
        <v>2032</v>
      </c>
      <c r="AD282" s="95" t="s">
        <v>114</v>
      </c>
      <c r="AE282" s="92">
        <v>840.33</v>
      </c>
      <c r="AF282" s="92">
        <v>840.33</v>
      </c>
      <c r="AG282" s="92">
        <v>840.33</v>
      </c>
      <c r="AH282" s="92">
        <v>840.33</v>
      </c>
      <c r="AI282" s="92">
        <v>840.33</v>
      </c>
      <c r="AJ282" s="92">
        <v>840.33</v>
      </c>
      <c r="AK282" s="92">
        <v>840.33</v>
      </c>
      <c r="AL282" s="92">
        <v>840.33</v>
      </c>
      <c r="AM282" s="92">
        <v>7226838</v>
      </c>
      <c r="AN282" s="92">
        <v>8310023.3700000001</v>
      </c>
      <c r="AO282" s="92">
        <v>4707528.66</v>
      </c>
      <c r="AP282" s="92">
        <v>288233.19</v>
      </c>
      <c r="AQ282" s="92">
        <v>20532623.220000003</v>
      </c>
      <c r="AR282" s="96">
        <v>1922222.7799999975</v>
      </c>
      <c r="AS282" s="97">
        <v>8.5603917301414464E-2</v>
      </c>
    </row>
    <row r="283" spans="1:45" x14ac:dyDescent="0.2">
      <c r="A283" s="85">
        <v>17</v>
      </c>
      <c r="B283" s="86" t="s">
        <v>729</v>
      </c>
      <c r="C283" s="86" t="s">
        <v>730</v>
      </c>
      <c r="D283" s="87" t="s">
        <v>61</v>
      </c>
      <c r="E283" s="88">
        <v>82</v>
      </c>
      <c r="F283" s="87" t="s">
        <v>68</v>
      </c>
      <c r="G283" s="88">
        <v>5</v>
      </c>
      <c r="H283" s="89">
        <v>8009</v>
      </c>
      <c r="I283" s="89">
        <v>9213</v>
      </c>
      <c r="J283" s="89">
        <v>5226</v>
      </c>
      <c r="K283" s="89">
        <v>318</v>
      </c>
      <c r="L283" s="89">
        <v>22766</v>
      </c>
      <c r="M283" s="90">
        <v>8009</v>
      </c>
      <c r="N283" s="90">
        <v>9213</v>
      </c>
      <c r="O283" s="90">
        <v>5226</v>
      </c>
      <c r="P283" s="90">
        <v>318</v>
      </c>
      <c r="Q283" s="91">
        <v>22766</v>
      </c>
      <c r="R283" s="92">
        <v>919</v>
      </c>
      <c r="S283" s="92">
        <v>919</v>
      </c>
      <c r="T283" s="92">
        <v>919</v>
      </c>
      <c r="U283" s="92">
        <v>919</v>
      </c>
      <c r="V283" s="92">
        <v>7360271</v>
      </c>
      <c r="W283" s="92">
        <v>8466747</v>
      </c>
      <c r="X283" s="92">
        <v>4802694</v>
      </c>
      <c r="Y283" s="92">
        <v>292242</v>
      </c>
      <c r="Z283" s="92">
        <v>20921954</v>
      </c>
      <c r="AA283" s="93">
        <v>1</v>
      </c>
      <c r="AB283" s="93" t="s">
        <v>188</v>
      </c>
      <c r="AC283" s="94">
        <v>2032</v>
      </c>
      <c r="AD283" s="95" t="s">
        <v>114</v>
      </c>
      <c r="AE283" s="92">
        <v>839.32</v>
      </c>
      <c r="AF283" s="92">
        <v>839.32</v>
      </c>
      <c r="AG283" s="92">
        <v>839.32</v>
      </c>
      <c r="AH283" s="92">
        <v>839.32</v>
      </c>
      <c r="AI283" s="92">
        <v>839.32</v>
      </c>
      <c r="AJ283" s="92">
        <v>839.32</v>
      </c>
      <c r="AK283" s="92">
        <v>839.32</v>
      </c>
      <c r="AL283" s="92">
        <v>839.32</v>
      </c>
      <c r="AM283" s="92">
        <v>6722113.8800000008</v>
      </c>
      <c r="AN283" s="92">
        <v>7732655.1600000001</v>
      </c>
      <c r="AO283" s="92">
        <v>4386286.32</v>
      </c>
      <c r="AP283" s="92">
        <v>266903.76</v>
      </c>
      <c r="AQ283" s="92">
        <v>19107959.120000001</v>
      </c>
      <c r="AR283" s="96">
        <v>1813994.879999999</v>
      </c>
      <c r="AS283" s="97">
        <v>8.6702937976060893E-2</v>
      </c>
    </row>
    <row r="284" spans="1:45" x14ac:dyDescent="0.2">
      <c r="A284" s="85">
        <v>18</v>
      </c>
      <c r="B284" s="86" t="s">
        <v>731</v>
      </c>
      <c r="C284" s="86" t="s">
        <v>732</v>
      </c>
      <c r="D284" s="87" t="s">
        <v>61</v>
      </c>
      <c r="E284" s="88">
        <v>82</v>
      </c>
      <c r="F284" s="87" t="s">
        <v>68</v>
      </c>
      <c r="G284" s="88">
        <v>6</v>
      </c>
      <c r="H284" s="89">
        <v>6013</v>
      </c>
      <c r="I284" s="89">
        <v>6744</v>
      </c>
      <c r="J284" s="89">
        <v>4149</v>
      </c>
      <c r="K284" s="89">
        <v>230</v>
      </c>
      <c r="L284" s="89">
        <v>17136</v>
      </c>
      <c r="M284" s="90">
        <v>6013</v>
      </c>
      <c r="N284" s="90">
        <v>6744</v>
      </c>
      <c r="O284" s="90">
        <v>4149</v>
      </c>
      <c r="P284" s="90">
        <v>230</v>
      </c>
      <c r="Q284" s="91">
        <v>17136</v>
      </c>
      <c r="R284" s="92">
        <v>919</v>
      </c>
      <c r="S284" s="92">
        <v>919</v>
      </c>
      <c r="T284" s="92">
        <v>919</v>
      </c>
      <c r="U284" s="92">
        <v>919</v>
      </c>
      <c r="V284" s="92">
        <v>5525947</v>
      </c>
      <c r="W284" s="92">
        <v>6197736</v>
      </c>
      <c r="X284" s="92">
        <v>3812931</v>
      </c>
      <c r="Y284" s="92">
        <v>211370</v>
      </c>
      <c r="Z284" s="92">
        <v>15747984</v>
      </c>
      <c r="AA284" s="93">
        <v>1</v>
      </c>
      <c r="AB284" s="93" t="s">
        <v>188</v>
      </c>
      <c r="AC284" s="94">
        <v>2032</v>
      </c>
      <c r="AD284" s="95" t="s">
        <v>114</v>
      </c>
      <c r="AE284" s="92">
        <v>838.31</v>
      </c>
      <c r="AF284" s="92">
        <v>838.31</v>
      </c>
      <c r="AG284" s="92">
        <v>838.31</v>
      </c>
      <c r="AH284" s="92">
        <v>838.31</v>
      </c>
      <c r="AI284" s="92">
        <v>838.31</v>
      </c>
      <c r="AJ284" s="92">
        <v>838.31</v>
      </c>
      <c r="AK284" s="92">
        <v>838.31</v>
      </c>
      <c r="AL284" s="92">
        <v>838.31</v>
      </c>
      <c r="AM284" s="92">
        <v>5040758.0299999993</v>
      </c>
      <c r="AN284" s="92">
        <v>5653562.6399999997</v>
      </c>
      <c r="AO284" s="92">
        <v>3478148.19</v>
      </c>
      <c r="AP284" s="92">
        <v>192811.3</v>
      </c>
      <c r="AQ284" s="92">
        <v>14365280.159999998</v>
      </c>
      <c r="AR284" s="96">
        <v>1382703.8400000017</v>
      </c>
      <c r="AS284" s="97">
        <v>8.7801958650707404E-2</v>
      </c>
    </row>
    <row r="285" spans="1:45" x14ac:dyDescent="0.2">
      <c r="A285" s="85">
        <v>19</v>
      </c>
      <c r="B285" s="86" t="s">
        <v>733</v>
      </c>
      <c r="C285" s="86" t="s">
        <v>734</v>
      </c>
      <c r="D285" s="87" t="s">
        <v>61</v>
      </c>
      <c r="E285" s="88">
        <v>82</v>
      </c>
      <c r="F285" s="87" t="s">
        <v>68</v>
      </c>
      <c r="G285" s="88">
        <v>7</v>
      </c>
      <c r="H285" s="89">
        <v>6150</v>
      </c>
      <c r="I285" s="89">
        <v>6901</v>
      </c>
      <c r="J285" s="89">
        <v>4251</v>
      </c>
      <c r="K285" s="89">
        <v>235</v>
      </c>
      <c r="L285" s="89">
        <v>17537</v>
      </c>
      <c r="M285" s="90">
        <v>6150</v>
      </c>
      <c r="N285" s="90">
        <v>6901</v>
      </c>
      <c r="O285" s="90">
        <v>4251</v>
      </c>
      <c r="P285" s="90">
        <v>235</v>
      </c>
      <c r="Q285" s="91">
        <v>17537</v>
      </c>
      <c r="R285" s="92">
        <v>919</v>
      </c>
      <c r="S285" s="92">
        <v>919</v>
      </c>
      <c r="T285" s="92">
        <v>919</v>
      </c>
      <c r="U285" s="92">
        <v>919</v>
      </c>
      <c r="V285" s="92">
        <v>5651850</v>
      </c>
      <c r="W285" s="92">
        <v>6342019</v>
      </c>
      <c r="X285" s="92">
        <v>3906669</v>
      </c>
      <c r="Y285" s="92">
        <v>215965</v>
      </c>
      <c r="Z285" s="92">
        <v>16116503</v>
      </c>
      <c r="AA285" s="93">
        <v>1</v>
      </c>
      <c r="AB285" s="93" t="s">
        <v>188</v>
      </c>
      <c r="AC285" s="94">
        <v>2032</v>
      </c>
      <c r="AD285" s="95" t="s">
        <v>114</v>
      </c>
      <c r="AE285" s="92">
        <v>837.3</v>
      </c>
      <c r="AF285" s="92">
        <v>837.3</v>
      </c>
      <c r="AG285" s="92">
        <v>837.3</v>
      </c>
      <c r="AH285" s="92">
        <v>837.3</v>
      </c>
      <c r="AI285" s="92">
        <v>837.3</v>
      </c>
      <c r="AJ285" s="92">
        <v>837.3</v>
      </c>
      <c r="AK285" s="92">
        <v>837.3</v>
      </c>
      <c r="AL285" s="92">
        <v>837.3</v>
      </c>
      <c r="AM285" s="92">
        <v>5149395</v>
      </c>
      <c r="AN285" s="92">
        <v>5778207.2999999998</v>
      </c>
      <c r="AO285" s="92">
        <v>3559362.3</v>
      </c>
      <c r="AP285" s="92">
        <v>196765.5</v>
      </c>
      <c r="AQ285" s="92">
        <v>14683730.100000001</v>
      </c>
      <c r="AR285" s="96">
        <v>1432772.8999999985</v>
      </c>
      <c r="AS285" s="97">
        <v>8.8900979325353555E-2</v>
      </c>
    </row>
    <row r="286" spans="1:45" x14ac:dyDescent="0.2">
      <c r="A286" s="85">
        <v>20</v>
      </c>
      <c r="B286" s="86" t="s">
        <v>735</v>
      </c>
      <c r="C286" s="86" t="s">
        <v>736</v>
      </c>
      <c r="D286" s="87" t="s">
        <v>61</v>
      </c>
      <c r="E286" s="88">
        <v>82</v>
      </c>
      <c r="F286" s="87" t="s">
        <v>68</v>
      </c>
      <c r="G286" s="88">
        <v>8</v>
      </c>
      <c r="H286" s="89">
        <v>5936</v>
      </c>
      <c r="I286" s="89">
        <v>6660</v>
      </c>
      <c r="J286" s="89">
        <v>4103</v>
      </c>
      <c r="K286" s="89">
        <v>227</v>
      </c>
      <c r="L286" s="89">
        <v>16926</v>
      </c>
      <c r="M286" s="90">
        <v>5936</v>
      </c>
      <c r="N286" s="90">
        <v>6660</v>
      </c>
      <c r="O286" s="90">
        <v>4103</v>
      </c>
      <c r="P286" s="90">
        <v>227</v>
      </c>
      <c r="Q286" s="91">
        <v>16926</v>
      </c>
      <c r="R286" s="92">
        <v>919</v>
      </c>
      <c r="S286" s="92">
        <v>919</v>
      </c>
      <c r="T286" s="92">
        <v>919</v>
      </c>
      <c r="U286" s="92">
        <v>919</v>
      </c>
      <c r="V286" s="92">
        <v>5455184</v>
      </c>
      <c r="W286" s="92">
        <v>6120540</v>
      </c>
      <c r="X286" s="92">
        <v>3770657</v>
      </c>
      <c r="Y286" s="92">
        <v>208613</v>
      </c>
      <c r="Z286" s="92">
        <v>15554994</v>
      </c>
      <c r="AA286" s="93">
        <v>1</v>
      </c>
      <c r="AB286" s="93" t="s">
        <v>188</v>
      </c>
      <c r="AC286" s="94">
        <v>2032</v>
      </c>
      <c r="AD286" s="95" t="s">
        <v>114</v>
      </c>
      <c r="AE286" s="92">
        <v>827.28</v>
      </c>
      <c r="AF286" s="92">
        <v>827.28</v>
      </c>
      <c r="AG286" s="92">
        <v>827.28</v>
      </c>
      <c r="AH286" s="92">
        <v>827.28</v>
      </c>
      <c r="AI286" s="92">
        <v>827.28</v>
      </c>
      <c r="AJ286" s="92">
        <v>827.28</v>
      </c>
      <c r="AK286" s="92">
        <v>827.28</v>
      </c>
      <c r="AL286" s="92">
        <v>827.28</v>
      </c>
      <c r="AM286" s="92">
        <v>4910734.08</v>
      </c>
      <c r="AN286" s="92">
        <v>5509684.7999999998</v>
      </c>
      <c r="AO286" s="92">
        <v>3394329.84</v>
      </c>
      <c r="AP286" s="92">
        <v>187792.56</v>
      </c>
      <c r="AQ286" s="92">
        <v>14002541.279999999</v>
      </c>
      <c r="AR286" s="96">
        <v>1552452.7200000007</v>
      </c>
      <c r="AS286" s="97">
        <v>9.9804134929270996E-2</v>
      </c>
    </row>
    <row r="287" spans="1:45" x14ac:dyDescent="0.2">
      <c r="A287" s="85">
        <v>21</v>
      </c>
      <c r="B287" s="86" t="s">
        <v>737</v>
      </c>
      <c r="C287" s="86" t="s">
        <v>738</v>
      </c>
      <c r="D287" s="87" t="s">
        <v>61</v>
      </c>
      <c r="E287" s="88">
        <v>82</v>
      </c>
      <c r="F287" s="87" t="s">
        <v>68</v>
      </c>
      <c r="G287" s="88">
        <v>9</v>
      </c>
      <c r="H287" s="89">
        <v>5999</v>
      </c>
      <c r="I287" s="89">
        <v>6731</v>
      </c>
      <c r="J287" s="89">
        <v>4145</v>
      </c>
      <c r="K287" s="89">
        <v>229</v>
      </c>
      <c r="L287" s="89">
        <v>17104</v>
      </c>
      <c r="M287" s="90">
        <v>5999</v>
      </c>
      <c r="N287" s="90">
        <v>6731</v>
      </c>
      <c r="O287" s="90">
        <v>4145</v>
      </c>
      <c r="P287" s="90">
        <v>229</v>
      </c>
      <c r="Q287" s="91">
        <v>17104</v>
      </c>
      <c r="R287" s="92">
        <v>919</v>
      </c>
      <c r="S287" s="92">
        <v>919</v>
      </c>
      <c r="T287" s="92">
        <v>919</v>
      </c>
      <c r="U287" s="92">
        <v>919</v>
      </c>
      <c r="V287" s="92">
        <v>5513081</v>
      </c>
      <c r="W287" s="92">
        <v>6185789</v>
      </c>
      <c r="X287" s="92">
        <v>3809255</v>
      </c>
      <c r="Y287" s="92">
        <v>210451</v>
      </c>
      <c r="Z287" s="92">
        <v>15718576</v>
      </c>
      <c r="AA287" s="93">
        <v>1</v>
      </c>
      <c r="AB287" s="93" t="s">
        <v>188</v>
      </c>
      <c r="AC287" s="94">
        <v>2032</v>
      </c>
      <c r="AD287" s="95" t="s">
        <v>114</v>
      </c>
      <c r="AE287" s="92">
        <v>827.74</v>
      </c>
      <c r="AF287" s="92">
        <v>827.74</v>
      </c>
      <c r="AG287" s="92">
        <v>827.74</v>
      </c>
      <c r="AH287" s="92">
        <v>827.74</v>
      </c>
      <c r="AI287" s="92">
        <v>827.74</v>
      </c>
      <c r="AJ287" s="92">
        <v>827.74</v>
      </c>
      <c r="AK287" s="92">
        <v>827.74</v>
      </c>
      <c r="AL287" s="92">
        <v>827.74</v>
      </c>
      <c r="AM287" s="92">
        <v>4965612.26</v>
      </c>
      <c r="AN287" s="92">
        <v>5571517.9400000004</v>
      </c>
      <c r="AO287" s="92">
        <v>3430982.3</v>
      </c>
      <c r="AP287" s="92">
        <v>189552.46</v>
      </c>
      <c r="AQ287" s="92">
        <v>14157664.960000001</v>
      </c>
      <c r="AR287" s="96">
        <v>1560911.0399999991</v>
      </c>
      <c r="AS287" s="97">
        <v>9.9303590859629975E-2</v>
      </c>
    </row>
    <row r="288" spans="1:45" x14ac:dyDescent="0.2">
      <c r="A288" s="85">
        <v>22</v>
      </c>
      <c r="B288" s="86" t="s">
        <v>739</v>
      </c>
      <c r="C288" s="86" t="s">
        <v>740</v>
      </c>
      <c r="D288" s="87" t="s">
        <v>61</v>
      </c>
      <c r="E288" s="88">
        <v>82</v>
      </c>
      <c r="F288" s="87" t="s">
        <v>68</v>
      </c>
      <c r="G288" s="88">
        <v>10</v>
      </c>
      <c r="H288" s="89">
        <v>6007</v>
      </c>
      <c r="I288" s="89">
        <v>6742</v>
      </c>
      <c r="J288" s="89">
        <v>4152</v>
      </c>
      <c r="K288" s="89">
        <v>230</v>
      </c>
      <c r="L288" s="89">
        <v>17131</v>
      </c>
      <c r="M288" s="90">
        <v>6007</v>
      </c>
      <c r="N288" s="90">
        <v>6742</v>
      </c>
      <c r="O288" s="90">
        <v>4152</v>
      </c>
      <c r="P288" s="90">
        <v>230</v>
      </c>
      <c r="Q288" s="91">
        <v>17131</v>
      </c>
      <c r="R288" s="92">
        <v>919</v>
      </c>
      <c r="S288" s="92">
        <v>919</v>
      </c>
      <c r="T288" s="92">
        <v>919</v>
      </c>
      <c r="U288" s="92">
        <v>919</v>
      </c>
      <c r="V288" s="92">
        <v>5520433</v>
      </c>
      <c r="W288" s="92">
        <v>6195898</v>
      </c>
      <c r="X288" s="92">
        <v>3815688</v>
      </c>
      <c r="Y288" s="92">
        <v>211370</v>
      </c>
      <c r="Z288" s="92">
        <v>15743389</v>
      </c>
      <c r="AA288" s="93">
        <v>1</v>
      </c>
      <c r="AB288" s="93" t="s">
        <v>188</v>
      </c>
      <c r="AC288" s="94">
        <v>2032</v>
      </c>
      <c r="AD288" s="95" t="s">
        <v>114</v>
      </c>
      <c r="AE288" s="92">
        <v>828.48</v>
      </c>
      <c r="AF288" s="92">
        <v>828.48</v>
      </c>
      <c r="AG288" s="92">
        <v>828.48</v>
      </c>
      <c r="AH288" s="92">
        <v>828.48</v>
      </c>
      <c r="AI288" s="92">
        <v>828.48</v>
      </c>
      <c r="AJ288" s="92">
        <v>828.48</v>
      </c>
      <c r="AK288" s="92">
        <v>828.48</v>
      </c>
      <c r="AL288" s="92">
        <v>828.48</v>
      </c>
      <c r="AM288" s="92">
        <v>4976679.3600000003</v>
      </c>
      <c r="AN288" s="92">
        <v>5585612.1600000001</v>
      </c>
      <c r="AO288" s="92">
        <v>3439848.96</v>
      </c>
      <c r="AP288" s="92">
        <v>190550.39999999999</v>
      </c>
      <c r="AQ288" s="92">
        <v>14192690.880000001</v>
      </c>
      <c r="AR288" s="96">
        <v>1550698.1199999992</v>
      </c>
      <c r="AS288" s="97">
        <v>9.8498367791077207E-2</v>
      </c>
    </row>
    <row r="289" spans="1:45" x14ac:dyDescent="0.2">
      <c r="A289" s="85">
        <v>23</v>
      </c>
      <c r="B289" s="86" t="s">
        <v>741</v>
      </c>
      <c r="C289" s="86" t="s">
        <v>742</v>
      </c>
      <c r="D289" s="87" t="s">
        <v>61</v>
      </c>
      <c r="E289" s="88">
        <v>82</v>
      </c>
      <c r="F289" s="87" t="s">
        <v>68</v>
      </c>
      <c r="G289" s="88">
        <v>11</v>
      </c>
      <c r="H289" s="89">
        <v>8501</v>
      </c>
      <c r="I289" s="89">
        <v>9776</v>
      </c>
      <c r="J289" s="89">
        <v>5539</v>
      </c>
      <c r="K289" s="89">
        <v>338</v>
      </c>
      <c r="L289" s="89">
        <v>24154</v>
      </c>
      <c r="M289" s="90">
        <v>8501</v>
      </c>
      <c r="N289" s="90">
        <v>9776</v>
      </c>
      <c r="O289" s="90">
        <v>5539</v>
      </c>
      <c r="P289" s="90">
        <v>338</v>
      </c>
      <c r="Q289" s="91">
        <v>24154</v>
      </c>
      <c r="R289" s="92">
        <v>919</v>
      </c>
      <c r="S289" s="92">
        <v>919</v>
      </c>
      <c r="T289" s="92">
        <v>919</v>
      </c>
      <c r="U289" s="92">
        <v>919</v>
      </c>
      <c r="V289" s="92">
        <v>7812419</v>
      </c>
      <c r="W289" s="92">
        <v>8984144</v>
      </c>
      <c r="X289" s="92">
        <v>5090341</v>
      </c>
      <c r="Y289" s="92">
        <v>310622</v>
      </c>
      <c r="Z289" s="92">
        <v>22197526</v>
      </c>
      <c r="AA289" s="93">
        <v>1</v>
      </c>
      <c r="AB289" s="93" t="s">
        <v>188</v>
      </c>
      <c r="AC289" s="94">
        <v>2032</v>
      </c>
      <c r="AD289" s="95" t="s">
        <v>114</v>
      </c>
      <c r="AE289" s="92">
        <v>828.29</v>
      </c>
      <c r="AF289" s="92">
        <v>828.29</v>
      </c>
      <c r="AG289" s="92">
        <v>828.29</v>
      </c>
      <c r="AH289" s="92">
        <v>828.29</v>
      </c>
      <c r="AI289" s="92">
        <v>828.29</v>
      </c>
      <c r="AJ289" s="92">
        <v>828.29</v>
      </c>
      <c r="AK289" s="92">
        <v>828.29</v>
      </c>
      <c r="AL289" s="92">
        <v>828.29</v>
      </c>
      <c r="AM289" s="92">
        <v>7041293.29</v>
      </c>
      <c r="AN289" s="92">
        <v>8097363.04</v>
      </c>
      <c r="AO289" s="92">
        <v>4587898.3099999996</v>
      </c>
      <c r="AP289" s="92">
        <v>279962.01999999996</v>
      </c>
      <c r="AQ289" s="92">
        <v>20006516.66</v>
      </c>
      <c r="AR289" s="96">
        <v>2191009.34</v>
      </c>
      <c r="AS289" s="97">
        <v>9.8705114254624582E-2</v>
      </c>
    </row>
    <row r="290" spans="1:45" x14ac:dyDescent="0.2">
      <c r="A290" s="85">
        <v>24</v>
      </c>
      <c r="B290" s="86" t="s">
        <v>743</v>
      </c>
      <c r="C290" s="86" t="s">
        <v>744</v>
      </c>
      <c r="D290" s="87" t="s">
        <v>61</v>
      </c>
      <c r="E290" s="88">
        <v>82</v>
      </c>
      <c r="F290" s="87" t="s">
        <v>68</v>
      </c>
      <c r="G290" s="88">
        <v>12</v>
      </c>
      <c r="H290" s="89">
        <v>7729</v>
      </c>
      <c r="I290" s="89">
        <v>8891</v>
      </c>
      <c r="J290" s="89">
        <v>5043</v>
      </c>
      <c r="K290" s="89">
        <v>307</v>
      </c>
      <c r="L290" s="89">
        <v>21970</v>
      </c>
      <c r="M290" s="90">
        <v>7729</v>
      </c>
      <c r="N290" s="90">
        <v>8891</v>
      </c>
      <c r="O290" s="90">
        <v>5043</v>
      </c>
      <c r="P290" s="90">
        <v>307</v>
      </c>
      <c r="Q290" s="91">
        <v>21970</v>
      </c>
      <c r="R290" s="92">
        <v>919</v>
      </c>
      <c r="S290" s="92">
        <v>919</v>
      </c>
      <c r="T290" s="92">
        <v>919</v>
      </c>
      <c r="U290" s="92">
        <v>919</v>
      </c>
      <c r="V290" s="92">
        <v>7102951</v>
      </c>
      <c r="W290" s="92">
        <v>8170829</v>
      </c>
      <c r="X290" s="92">
        <v>4634517</v>
      </c>
      <c r="Y290" s="92">
        <v>282133</v>
      </c>
      <c r="Z290" s="92">
        <v>20190430</v>
      </c>
      <c r="AA290" s="93">
        <v>1</v>
      </c>
      <c r="AB290" s="93" t="s">
        <v>188</v>
      </c>
      <c r="AC290" s="94">
        <v>2032</v>
      </c>
      <c r="AD290" s="95" t="s">
        <v>114</v>
      </c>
      <c r="AE290" s="92">
        <v>829.03</v>
      </c>
      <c r="AF290" s="92">
        <v>829.03</v>
      </c>
      <c r="AG290" s="92">
        <v>829.03</v>
      </c>
      <c r="AH290" s="92">
        <v>829.03</v>
      </c>
      <c r="AI290" s="92">
        <v>829.03</v>
      </c>
      <c r="AJ290" s="92">
        <v>829.03</v>
      </c>
      <c r="AK290" s="92">
        <v>829.03</v>
      </c>
      <c r="AL290" s="92">
        <v>829.03</v>
      </c>
      <c r="AM290" s="92">
        <v>6407572.8700000001</v>
      </c>
      <c r="AN290" s="92">
        <v>7370905.7299999995</v>
      </c>
      <c r="AO290" s="92">
        <v>4180798.29</v>
      </c>
      <c r="AP290" s="92">
        <v>254512.21</v>
      </c>
      <c r="AQ290" s="92">
        <v>18213789.100000001</v>
      </c>
      <c r="AR290" s="96">
        <v>1976640.8999999985</v>
      </c>
      <c r="AS290" s="97">
        <v>9.7899891186071744E-2</v>
      </c>
    </row>
    <row r="291" spans="1:45" x14ac:dyDescent="0.2">
      <c r="A291" s="85">
        <v>25</v>
      </c>
      <c r="B291" s="86" t="s">
        <v>745</v>
      </c>
      <c r="C291" s="86" t="s">
        <v>746</v>
      </c>
      <c r="D291" s="87" t="s">
        <v>61</v>
      </c>
      <c r="E291" s="88">
        <v>82</v>
      </c>
      <c r="F291" s="87" t="s">
        <v>68</v>
      </c>
      <c r="G291" s="88">
        <v>13</v>
      </c>
      <c r="H291" s="89">
        <v>8193</v>
      </c>
      <c r="I291" s="89">
        <v>9420</v>
      </c>
      <c r="J291" s="89">
        <v>5336</v>
      </c>
      <c r="K291" s="89">
        <v>326</v>
      </c>
      <c r="L291" s="89">
        <v>23275</v>
      </c>
      <c r="M291" s="90">
        <v>8193</v>
      </c>
      <c r="N291" s="90">
        <v>9420</v>
      </c>
      <c r="O291" s="90">
        <v>5336</v>
      </c>
      <c r="P291" s="90">
        <v>326</v>
      </c>
      <c r="Q291" s="91">
        <v>23275</v>
      </c>
      <c r="R291" s="92">
        <v>919</v>
      </c>
      <c r="S291" s="92">
        <v>919</v>
      </c>
      <c r="T291" s="92">
        <v>919</v>
      </c>
      <c r="U291" s="92">
        <v>919</v>
      </c>
      <c r="V291" s="92">
        <v>7529367</v>
      </c>
      <c r="W291" s="92">
        <v>8656980</v>
      </c>
      <c r="X291" s="92">
        <v>4903784</v>
      </c>
      <c r="Y291" s="92">
        <v>299594</v>
      </c>
      <c r="Z291" s="92">
        <v>21389725</v>
      </c>
      <c r="AA291" s="93">
        <v>1</v>
      </c>
      <c r="AB291" s="93" t="s">
        <v>188</v>
      </c>
      <c r="AC291" s="94">
        <v>2032</v>
      </c>
      <c r="AD291" s="95" t="s">
        <v>114</v>
      </c>
      <c r="AE291" s="92">
        <v>831.24</v>
      </c>
      <c r="AF291" s="92">
        <v>831.24</v>
      </c>
      <c r="AG291" s="92">
        <v>831.24</v>
      </c>
      <c r="AH291" s="92">
        <v>831.24</v>
      </c>
      <c r="AI291" s="92">
        <v>831.24</v>
      </c>
      <c r="AJ291" s="92">
        <v>831.24</v>
      </c>
      <c r="AK291" s="92">
        <v>831.24</v>
      </c>
      <c r="AL291" s="92">
        <v>831.24</v>
      </c>
      <c r="AM291" s="92">
        <v>6810349.3200000003</v>
      </c>
      <c r="AN291" s="92">
        <v>7830280.7999999998</v>
      </c>
      <c r="AO291" s="92">
        <v>4435496.6399999997</v>
      </c>
      <c r="AP291" s="92">
        <v>270984.24</v>
      </c>
      <c r="AQ291" s="92">
        <v>19347111</v>
      </c>
      <c r="AR291" s="96">
        <v>2042614</v>
      </c>
      <c r="AS291" s="97">
        <v>9.5495103373231777E-2</v>
      </c>
    </row>
    <row r="292" spans="1:45" x14ac:dyDescent="0.2">
      <c r="A292" s="85">
        <v>26</v>
      </c>
      <c r="B292" s="86" t="s">
        <v>747</v>
      </c>
      <c r="C292" s="86" t="s">
        <v>748</v>
      </c>
      <c r="D292" s="87" t="s">
        <v>61</v>
      </c>
      <c r="E292" s="88">
        <v>82</v>
      </c>
      <c r="F292" s="87" t="s">
        <v>68</v>
      </c>
      <c r="G292" s="88">
        <v>14</v>
      </c>
      <c r="H292" s="89">
        <v>8133</v>
      </c>
      <c r="I292" s="89">
        <v>9356</v>
      </c>
      <c r="J292" s="89">
        <v>5303</v>
      </c>
      <c r="K292" s="89">
        <v>325</v>
      </c>
      <c r="L292" s="89">
        <v>23117</v>
      </c>
      <c r="M292" s="90">
        <v>8133</v>
      </c>
      <c r="N292" s="90">
        <v>9356</v>
      </c>
      <c r="O292" s="90">
        <v>5303</v>
      </c>
      <c r="P292" s="90">
        <v>325</v>
      </c>
      <c r="Q292" s="91">
        <v>23117</v>
      </c>
      <c r="R292" s="92">
        <v>919</v>
      </c>
      <c r="S292" s="92">
        <v>919</v>
      </c>
      <c r="T292" s="92">
        <v>919</v>
      </c>
      <c r="U292" s="92">
        <v>919</v>
      </c>
      <c r="V292" s="92">
        <v>7474227</v>
      </c>
      <c r="W292" s="92">
        <v>8598164</v>
      </c>
      <c r="X292" s="92">
        <v>4873457</v>
      </c>
      <c r="Y292" s="92">
        <v>298675</v>
      </c>
      <c r="Z292" s="92">
        <v>21244523</v>
      </c>
      <c r="AA292" s="93">
        <v>1</v>
      </c>
      <c r="AB292" s="93" t="s">
        <v>188</v>
      </c>
      <c r="AC292" s="94">
        <v>2032</v>
      </c>
      <c r="AD292" s="95" t="s">
        <v>114</v>
      </c>
      <c r="AE292" s="92">
        <v>832.25</v>
      </c>
      <c r="AF292" s="92">
        <v>832.25</v>
      </c>
      <c r="AG292" s="92">
        <v>832.25</v>
      </c>
      <c r="AH292" s="92">
        <v>832.25</v>
      </c>
      <c r="AI292" s="92">
        <v>832.25</v>
      </c>
      <c r="AJ292" s="92">
        <v>832.25</v>
      </c>
      <c r="AK292" s="92">
        <v>832.25</v>
      </c>
      <c r="AL292" s="92">
        <v>832.25</v>
      </c>
      <c r="AM292" s="92">
        <v>6768689.25</v>
      </c>
      <c r="AN292" s="92">
        <v>7786531</v>
      </c>
      <c r="AO292" s="92">
        <v>4413421.75</v>
      </c>
      <c r="AP292" s="92">
        <v>270481.25</v>
      </c>
      <c r="AQ292" s="92">
        <v>19239123.25</v>
      </c>
      <c r="AR292" s="96">
        <v>2005399.75</v>
      </c>
      <c r="AS292" s="97">
        <v>9.4396082698585418E-2</v>
      </c>
    </row>
    <row r="293" spans="1:45" x14ac:dyDescent="0.2">
      <c r="A293" s="85">
        <v>27</v>
      </c>
      <c r="B293" s="86" t="s">
        <v>749</v>
      </c>
      <c r="C293" s="86" t="s">
        <v>750</v>
      </c>
      <c r="D293" s="87" t="s">
        <v>61</v>
      </c>
      <c r="E293" s="88">
        <v>82</v>
      </c>
      <c r="F293" s="87" t="s">
        <v>68</v>
      </c>
      <c r="G293" s="88">
        <v>15</v>
      </c>
      <c r="H293" s="89">
        <v>5342</v>
      </c>
      <c r="I293" s="89">
        <v>5992</v>
      </c>
      <c r="J293" s="89">
        <v>3689</v>
      </c>
      <c r="K293" s="89">
        <v>203</v>
      </c>
      <c r="L293" s="89">
        <v>15226</v>
      </c>
      <c r="M293" s="90">
        <v>5342</v>
      </c>
      <c r="N293" s="90">
        <v>5992</v>
      </c>
      <c r="O293" s="90">
        <v>3689</v>
      </c>
      <c r="P293" s="90">
        <v>203</v>
      </c>
      <c r="Q293" s="91">
        <v>15226</v>
      </c>
      <c r="R293" s="92">
        <v>919</v>
      </c>
      <c r="S293" s="92">
        <v>919</v>
      </c>
      <c r="T293" s="92">
        <v>919</v>
      </c>
      <c r="U293" s="92">
        <v>919</v>
      </c>
      <c r="V293" s="92">
        <v>4909298</v>
      </c>
      <c r="W293" s="92">
        <v>5506648</v>
      </c>
      <c r="X293" s="92">
        <v>3390191</v>
      </c>
      <c r="Y293" s="92">
        <v>186557</v>
      </c>
      <c r="Z293" s="92">
        <v>13992694</v>
      </c>
      <c r="AA293" s="93">
        <v>1</v>
      </c>
      <c r="AB293" s="93" t="s">
        <v>188</v>
      </c>
      <c r="AC293" s="94">
        <v>2032</v>
      </c>
      <c r="AD293" s="95" t="s">
        <v>114</v>
      </c>
      <c r="AE293" s="92">
        <v>833.26</v>
      </c>
      <c r="AF293" s="92">
        <v>833.26</v>
      </c>
      <c r="AG293" s="92">
        <v>833.26</v>
      </c>
      <c r="AH293" s="92">
        <v>833.26</v>
      </c>
      <c r="AI293" s="92">
        <v>833.26</v>
      </c>
      <c r="AJ293" s="92">
        <v>833.26</v>
      </c>
      <c r="AK293" s="92">
        <v>833.26</v>
      </c>
      <c r="AL293" s="92">
        <v>833.26</v>
      </c>
      <c r="AM293" s="92">
        <v>4451274.92</v>
      </c>
      <c r="AN293" s="92">
        <v>4992893.92</v>
      </c>
      <c r="AO293" s="92">
        <v>3073896.14</v>
      </c>
      <c r="AP293" s="92">
        <v>169151.78</v>
      </c>
      <c r="AQ293" s="92">
        <v>12687216.76</v>
      </c>
      <c r="AR293" s="96">
        <v>1305477.2400000002</v>
      </c>
      <c r="AS293" s="97">
        <v>9.3297062023939087E-2</v>
      </c>
    </row>
    <row r="294" spans="1:45" x14ac:dyDescent="0.2">
      <c r="A294" s="85">
        <v>28</v>
      </c>
      <c r="B294" s="86" t="s">
        <v>751</v>
      </c>
      <c r="C294" s="86" t="s">
        <v>752</v>
      </c>
      <c r="D294" s="87" t="s">
        <v>56</v>
      </c>
      <c r="E294" s="88">
        <v>120</v>
      </c>
      <c r="F294" s="87" t="s">
        <v>69</v>
      </c>
      <c r="G294" s="88">
        <v>1</v>
      </c>
      <c r="H294" s="89">
        <v>6888</v>
      </c>
      <c r="I294" s="89">
        <v>7856</v>
      </c>
      <c r="J294" s="89">
        <v>4586</v>
      </c>
      <c r="K294" s="89">
        <v>270</v>
      </c>
      <c r="L294" s="89">
        <v>19600</v>
      </c>
      <c r="M294" s="90">
        <v>6888</v>
      </c>
      <c r="N294" s="90">
        <v>7856</v>
      </c>
      <c r="O294" s="90">
        <v>4586</v>
      </c>
      <c r="P294" s="90">
        <v>270</v>
      </c>
      <c r="Q294" s="91">
        <v>19600</v>
      </c>
      <c r="R294" s="92">
        <v>516</v>
      </c>
      <c r="S294" s="92">
        <v>688</v>
      </c>
      <c r="T294" s="92">
        <v>859</v>
      </c>
      <c r="U294" s="92">
        <v>859</v>
      </c>
      <c r="V294" s="92">
        <v>3554208</v>
      </c>
      <c r="W294" s="92">
        <v>5404928</v>
      </c>
      <c r="X294" s="92">
        <v>3939374</v>
      </c>
      <c r="Y294" s="92">
        <v>231930</v>
      </c>
      <c r="Z294" s="92">
        <v>13130440</v>
      </c>
      <c r="AA294" s="93">
        <v>1</v>
      </c>
      <c r="AB294" s="93" t="s">
        <v>188</v>
      </c>
      <c r="AC294" s="94">
        <v>2075</v>
      </c>
      <c r="AD294" s="95" t="s">
        <v>149</v>
      </c>
      <c r="AE294" s="92">
        <v>438.6</v>
      </c>
      <c r="AF294" s="92">
        <v>584.79999999999995</v>
      </c>
      <c r="AG294" s="92">
        <v>680.84</v>
      </c>
      <c r="AH294" s="92">
        <v>680.84</v>
      </c>
      <c r="AI294" s="92">
        <v>438.6</v>
      </c>
      <c r="AJ294" s="92">
        <v>584.79999999999995</v>
      </c>
      <c r="AK294" s="92">
        <v>680.84</v>
      </c>
      <c r="AL294" s="92">
        <v>680.84</v>
      </c>
      <c r="AM294" s="92">
        <v>3021076.8000000003</v>
      </c>
      <c r="AN294" s="92">
        <v>4594188.8</v>
      </c>
      <c r="AO294" s="92">
        <v>3122332.24</v>
      </c>
      <c r="AP294" s="92">
        <v>183826.80000000002</v>
      </c>
      <c r="AQ294" s="92">
        <v>10921424.640000001</v>
      </c>
      <c r="AR294" s="96">
        <v>2209015.3599999994</v>
      </c>
      <c r="AS294" s="97">
        <v>0.16823620229025071</v>
      </c>
    </row>
    <row r="295" spans="1:45" x14ac:dyDescent="0.2">
      <c r="A295" s="85">
        <v>29</v>
      </c>
      <c r="B295" s="86" t="s">
        <v>753</v>
      </c>
      <c r="C295" s="86" t="s">
        <v>754</v>
      </c>
      <c r="D295" s="87" t="s">
        <v>56</v>
      </c>
      <c r="E295" s="88">
        <v>120</v>
      </c>
      <c r="F295" s="87" t="s">
        <v>69</v>
      </c>
      <c r="G295" s="88">
        <v>2</v>
      </c>
      <c r="H295" s="89">
        <v>7046</v>
      </c>
      <c r="I295" s="89">
        <v>8034</v>
      </c>
      <c r="J295" s="89">
        <v>4689</v>
      </c>
      <c r="K295" s="89">
        <v>276</v>
      </c>
      <c r="L295" s="89">
        <v>20045</v>
      </c>
      <c r="M295" s="90">
        <v>7046</v>
      </c>
      <c r="N295" s="90">
        <v>8034</v>
      </c>
      <c r="O295" s="90">
        <v>4689</v>
      </c>
      <c r="P295" s="90">
        <v>276</v>
      </c>
      <c r="Q295" s="91">
        <v>20045</v>
      </c>
      <c r="R295" s="92">
        <v>516</v>
      </c>
      <c r="S295" s="92">
        <v>688</v>
      </c>
      <c r="T295" s="92">
        <v>859</v>
      </c>
      <c r="U295" s="92">
        <v>859</v>
      </c>
      <c r="V295" s="92">
        <v>3635736</v>
      </c>
      <c r="W295" s="92">
        <v>5527392</v>
      </c>
      <c r="X295" s="92">
        <v>4027851</v>
      </c>
      <c r="Y295" s="92">
        <v>237084</v>
      </c>
      <c r="Z295" s="92">
        <v>13428063</v>
      </c>
      <c r="AA295" s="93">
        <v>1</v>
      </c>
      <c r="AB295" s="93" t="s">
        <v>188</v>
      </c>
      <c r="AC295" s="94">
        <v>2075</v>
      </c>
      <c r="AD295" s="95" t="s">
        <v>149</v>
      </c>
      <c r="AE295" s="92">
        <v>438.6</v>
      </c>
      <c r="AF295" s="92">
        <v>584.79999999999995</v>
      </c>
      <c r="AG295" s="92">
        <v>680.84</v>
      </c>
      <c r="AH295" s="92">
        <v>680.84</v>
      </c>
      <c r="AI295" s="92">
        <v>438.6</v>
      </c>
      <c r="AJ295" s="92">
        <v>584.79999999999995</v>
      </c>
      <c r="AK295" s="92">
        <v>680.84</v>
      </c>
      <c r="AL295" s="92">
        <v>680.84</v>
      </c>
      <c r="AM295" s="92">
        <v>3090375.6</v>
      </c>
      <c r="AN295" s="92">
        <v>4698283.1999999993</v>
      </c>
      <c r="AO295" s="92">
        <v>3192458.7600000002</v>
      </c>
      <c r="AP295" s="92">
        <v>187911.84</v>
      </c>
      <c r="AQ295" s="92">
        <v>11169029.399999999</v>
      </c>
      <c r="AR295" s="96">
        <v>2259033.6000000015</v>
      </c>
      <c r="AS295" s="97">
        <v>0.16823227594329887</v>
      </c>
    </row>
    <row r="296" spans="1:45" x14ac:dyDescent="0.2">
      <c r="A296" s="85">
        <v>30</v>
      </c>
      <c r="B296" s="86" t="s">
        <v>755</v>
      </c>
      <c r="C296" s="86" t="s">
        <v>756</v>
      </c>
      <c r="D296" s="87" t="s">
        <v>56</v>
      </c>
      <c r="E296" s="88">
        <v>120</v>
      </c>
      <c r="F296" s="87" t="s">
        <v>69</v>
      </c>
      <c r="G296" s="88">
        <v>3</v>
      </c>
      <c r="H296" s="89">
        <v>7003</v>
      </c>
      <c r="I296" s="89">
        <v>7985</v>
      </c>
      <c r="J296" s="89">
        <v>4661</v>
      </c>
      <c r="K296" s="89">
        <v>275</v>
      </c>
      <c r="L296" s="89">
        <v>19924</v>
      </c>
      <c r="M296" s="90">
        <v>7003</v>
      </c>
      <c r="N296" s="90">
        <v>7985</v>
      </c>
      <c r="O296" s="90">
        <v>4661</v>
      </c>
      <c r="P296" s="90">
        <v>275</v>
      </c>
      <c r="Q296" s="91">
        <v>19924</v>
      </c>
      <c r="R296" s="92">
        <v>516</v>
      </c>
      <c r="S296" s="92">
        <v>688</v>
      </c>
      <c r="T296" s="92">
        <v>859</v>
      </c>
      <c r="U296" s="92">
        <v>859</v>
      </c>
      <c r="V296" s="92">
        <v>3613548</v>
      </c>
      <c r="W296" s="92">
        <v>5493680</v>
      </c>
      <c r="X296" s="92">
        <v>4003799</v>
      </c>
      <c r="Y296" s="92">
        <v>236225</v>
      </c>
      <c r="Z296" s="92">
        <v>13347252</v>
      </c>
      <c r="AA296" s="93">
        <v>1</v>
      </c>
      <c r="AB296" s="93" t="s">
        <v>188</v>
      </c>
      <c r="AC296" s="94">
        <v>2075</v>
      </c>
      <c r="AD296" s="95" t="s">
        <v>149</v>
      </c>
      <c r="AE296" s="92">
        <v>438.6</v>
      </c>
      <c r="AF296" s="92">
        <v>584.79999999999995</v>
      </c>
      <c r="AG296" s="92">
        <v>680.84</v>
      </c>
      <c r="AH296" s="92">
        <v>680.84</v>
      </c>
      <c r="AI296" s="92">
        <v>438.6</v>
      </c>
      <c r="AJ296" s="92">
        <v>584.79999999999995</v>
      </c>
      <c r="AK296" s="92">
        <v>680.84</v>
      </c>
      <c r="AL296" s="92">
        <v>680.84</v>
      </c>
      <c r="AM296" s="92">
        <v>3071515.8000000003</v>
      </c>
      <c r="AN296" s="92">
        <v>4669628</v>
      </c>
      <c r="AO296" s="92">
        <v>3173395.24</v>
      </c>
      <c r="AP296" s="92">
        <v>187231</v>
      </c>
      <c r="AQ296" s="92">
        <v>11101770.040000001</v>
      </c>
      <c r="AR296" s="96">
        <v>2245481.959999999</v>
      </c>
      <c r="AS296" s="97">
        <v>0.16823552593447694</v>
      </c>
    </row>
    <row r="297" spans="1:45" x14ac:dyDescent="0.2">
      <c r="A297" s="85">
        <v>31</v>
      </c>
      <c r="B297" s="86" t="s">
        <v>757</v>
      </c>
      <c r="C297" s="86" t="s">
        <v>758</v>
      </c>
      <c r="D297" s="87" t="s">
        <v>56</v>
      </c>
      <c r="E297" s="88">
        <v>120</v>
      </c>
      <c r="F297" s="87" t="s">
        <v>69</v>
      </c>
      <c r="G297" s="88">
        <v>4</v>
      </c>
      <c r="H297" s="89">
        <v>7471</v>
      </c>
      <c r="I297" s="89">
        <v>8511</v>
      </c>
      <c r="J297" s="89">
        <v>4954</v>
      </c>
      <c r="K297" s="89">
        <v>293</v>
      </c>
      <c r="L297" s="89">
        <v>21229</v>
      </c>
      <c r="M297" s="90">
        <v>7471</v>
      </c>
      <c r="N297" s="90">
        <v>8511</v>
      </c>
      <c r="O297" s="90">
        <v>4954</v>
      </c>
      <c r="P297" s="90">
        <v>293</v>
      </c>
      <c r="Q297" s="91">
        <v>21229</v>
      </c>
      <c r="R297" s="92">
        <v>516</v>
      </c>
      <c r="S297" s="92">
        <v>688</v>
      </c>
      <c r="T297" s="92">
        <v>859</v>
      </c>
      <c r="U297" s="92">
        <v>859</v>
      </c>
      <c r="V297" s="92">
        <v>3855036</v>
      </c>
      <c r="W297" s="92">
        <v>5855568</v>
      </c>
      <c r="X297" s="92">
        <v>4255486</v>
      </c>
      <c r="Y297" s="92">
        <v>251687</v>
      </c>
      <c r="Z297" s="92">
        <v>14217777</v>
      </c>
      <c r="AA297" s="93">
        <v>1</v>
      </c>
      <c r="AB297" s="93" t="s">
        <v>188</v>
      </c>
      <c r="AC297" s="94">
        <v>2075</v>
      </c>
      <c r="AD297" s="95" t="s">
        <v>149</v>
      </c>
      <c r="AE297" s="92">
        <v>438.6</v>
      </c>
      <c r="AF297" s="92">
        <v>584.79999999999995</v>
      </c>
      <c r="AG297" s="92">
        <v>680.84</v>
      </c>
      <c r="AH297" s="92">
        <v>680.84</v>
      </c>
      <c r="AI297" s="92">
        <v>438.6</v>
      </c>
      <c r="AJ297" s="92">
        <v>584.79999999999995</v>
      </c>
      <c r="AK297" s="92">
        <v>680.84</v>
      </c>
      <c r="AL297" s="92">
        <v>680.84</v>
      </c>
      <c r="AM297" s="92">
        <v>3276780.6</v>
      </c>
      <c r="AN297" s="92">
        <v>4977232.8</v>
      </c>
      <c r="AO297" s="92">
        <v>3372881.3600000003</v>
      </c>
      <c r="AP297" s="92">
        <v>199486.12</v>
      </c>
      <c r="AQ297" s="92">
        <v>11826380.880000001</v>
      </c>
      <c r="AR297" s="96">
        <v>2391396.1199999992</v>
      </c>
      <c r="AS297" s="97">
        <v>0.1681976106391315</v>
      </c>
    </row>
    <row r="298" spans="1:45" x14ac:dyDescent="0.2">
      <c r="A298" s="85">
        <v>32</v>
      </c>
      <c r="B298" s="86" t="s">
        <v>759</v>
      </c>
      <c r="C298" s="86" t="s">
        <v>760</v>
      </c>
      <c r="D298" s="87" t="s">
        <v>56</v>
      </c>
      <c r="E298" s="88">
        <v>120</v>
      </c>
      <c r="F298" s="87" t="s">
        <v>69</v>
      </c>
      <c r="G298" s="88">
        <v>5</v>
      </c>
      <c r="H298" s="89">
        <v>6946</v>
      </c>
      <c r="I298" s="89">
        <v>7913</v>
      </c>
      <c r="J298" s="89">
        <v>4606</v>
      </c>
      <c r="K298" s="89">
        <v>272</v>
      </c>
      <c r="L298" s="89">
        <v>19737</v>
      </c>
      <c r="M298" s="90">
        <v>6946</v>
      </c>
      <c r="N298" s="90">
        <v>7913</v>
      </c>
      <c r="O298" s="90">
        <v>4606</v>
      </c>
      <c r="P298" s="90">
        <v>272</v>
      </c>
      <c r="Q298" s="91">
        <v>19737</v>
      </c>
      <c r="R298" s="92">
        <v>516</v>
      </c>
      <c r="S298" s="92">
        <v>688</v>
      </c>
      <c r="T298" s="92">
        <v>859</v>
      </c>
      <c r="U298" s="92">
        <v>859</v>
      </c>
      <c r="V298" s="92">
        <v>3584136</v>
      </c>
      <c r="W298" s="92">
        <v>5444144</v>
      </c>
      <c r="X298" s="92">
        <v>3956554</v>
      </c>
      <c r="Y298" s="92">
        <v>233648</v>
      </c>
      <c r="Z298" s="92">
        <v>13218482</v>
      </c>
      <c r="AA298" s="93">
        <v>1</v>
      </c>
      <c r="AB298" s="93" t="s">
        <v>188</v>
      </c>
      <c r="AC298" s="94">
        <v>2075</v>
      </c>
      <c r="AD298" s="95" t="s">
        <v>149</v>
      </c>
      <c r="AE298" s="92">
        <v>438.6</v>
      </c>
      <c r="AF298" s="92">
        <v>584.79999999999995</v>
      </c>
      <c r="AG298" s="92">
        <v>680.84</v>
      </c>
      <c r="AH298" s="92">
        <v>680.84</v>
      </c>
      <c r="AI298" s="92">
        <v>438.6</v>
      </c>
      <c r="AJ298" s="92">
        <v>584.79999999999995</v>
      </c>
      <c r="AK298" s="92">
        <v>680.84</v>
      </c>
      <c r="AL298" s="92">
        <v>680.84</v>
      </c>
      <c r="AM298" s="92">
        <v>3046515.6</v>
      </c>
      <c r="AN298" s="92">
        <v>4627522.3999999994</v>
      </c>
      <c r="AO298" s="92">
        <v>3135949.04</v>
      </c>
      <c r="AP298" s="92">
        <v>185188.48000000001</v>
      </c>
      <c r="AQ298" s="92">
        <v>10995175.52</v>
      </c>
      <c r="AR298" s="96">
        <v>2223306.4800000004</v>
      </c>
      <c r="AS298" s="97">
        <v>0.16819680807523893</v>
      </c>
    </row>
    <row r="299" spans="1:45" x14ac:dyDescent="0.2">
      <c r="A299" s="85">
        <v>33</v>
      </c>
      <c r="B299" s="86" t="s">
        <v>761</v>
      </c>
      <c r="C299" s="86" t="s">
        <v>762</v>
      </c>
      <c r="D299" s="87" t="s">
        <v>56</v>
      </c>
      <c r="E299" s="88">
        <v>120</v>
      </c>
      <c r="F299" s="87" t="s">
        <v>69</v>
      </c>
      <c r="G299" s="88">
        <v>6</v>
      </c>
      <c r="H299" s="89">
        <v>7519</v>
      </c>
      <c r="I299" s="89">
        <v>8566</v>
      </c>
      <c r="J299" s="89">
        <v>4985</v>
      </c>
      <c r="K299" s="89">
        <v>295</v>
      </c>
      <c r="L299" s="89">
        <v>21365</v>
      </c>
      <c r="M299" s="90">
        <v>7519</v>
      </c>
      <c r="N299" s="90">
        <v>8566</v>
      </c>
      <c r="O299" s="90">
        <v>4985</v>
      </c>
      <c r="P299" s="90">
        <v>295</v>
      </c>
      <c r="Q299" s="91">
        <v>21365</v>
      </c>
      <c r="R299" s="92">
        <v>516</v>
      </c>
      <c r="S299" s="92">
        <v>688</v>
      </c>
      <c r="T299" s="92">
        <v>859</v>
      </c>
      <c r="U299" s="92">
        <v>859</v>
      </c>
      <c r="V299" s="92">
        <v>3879804</v>
      </c>
      <c r="W299" s="92">
        <v>5893408</v>
      </c>
      <c r="X299" s="92">
        <v>4282115</v>
      </c>
      <c r="Y299" s="92">
        <v>253405</v>
      </c>
      <c r="Z299" s="92">
        <v>14308732</v>
      </c>
      <c r="AA299" s="93">
        <v>1</v>
      </c>
      <c r="AB299" s="93" t="s">
        <v>188</v>
      </c>
      <c r="AC299" s="94">
        <v>2075</v>
      </c>
      <c r="AD299" s="95" t="s">
        <v>149</v>
      </c>
      <c r="AE299" s="92">
        <v>438.6</v>
      </c>
      <c r="AF299" s="92">
        <v>584.79999999999995</v>
      </c>
      <c r="AG299" s="92">
        <v>680.84</v>
      </c>
      <c r="AH299" s="92">
        <v>680.84</v>
      </c>
      <c r="AI299" s="92">
        <v>438.6</v>
      </c>
      <c r="AJ299" s="92">
        <v>584.79999999999995</v>
      </c>
      <c r="AK299" s="92">
        <v>680.84</v>
      </c>
      <c r="AL299" s="92">
        <v>680.84</v>
      </c>
      <c r="AM299" s="92">
        <v>3297833.4000000004</v>
      </c>
      <c r="AN299" s="92">
        <v>5009396.8</v>
      </c>
      <c r="AO299" s="92">
        <v>3393987.4000000004</v>
      </c>
      <c r="AP299" s="92">
        <v>200847.80000000002</v>
      </c>
      <c r="AQ299" s="92">
        <v>11902065.400000002</v>
      </c>
      <c r="AR299" s="96">
        <v>2406666.5999999978</v>
      </c>
      <c r="AS299" s="97">
        <v>0.1681956584273154</v>
      </c>
    </row>
    <row r="300" spans="1:45" x14ac:dyDescent="0.2">
      <c r="A300" s="85">
        <v>34</v>
      </c>
      <c r="B300" s="86" t="s">
        <v>763</v>
      </c>
      <c r="C300" s="86" t="s">
        <v>764</v>
      </c>
      <c r="D300" s="87" t="s">
        <v>56</v>
      </c>
      <c r="E300" s="88">
        <v>120</v>
      </c>
      <c r="F300" s="87" t="s">
        <v>69</v>
      </c>
      <c r="G300" s="88">
        <v>7</v>
      </c>
      <c r="H300" s="89">
        <v>7678</v>
      </c>
      <c r="I300" s="89">
        <v>8747</v>
      </c>
      <c r="J300" s="89">
        <v>5091</v>
      </c>
      <c r="K300" s="89">
        <v>300</v>
      </c>
      <c r="L300" s="89">
        <v>21816</v>
      </c>
      <c r="M300" s="90">
        <v>7678</v>
      </c>
      <c r="N300" s="90">
        <v>8747</v>
      </c>
      <c r="O300" s="90">
        <v>5091</v>
      </c>
      <c r="P300" s="90">
        <v>300</v>
      </c>
      <c r="Q300" s="91">
        <v>21816</v>
      </c>
      <c r="R300" s="92">
        <v>516</v>
      </c>
      <c r="S300" s="92">
        <v>688</v>
      </c>
      <c r="T300" s="92">
        <v>859</v>
      </c>
      <c r="U300" s="92">
        <v>859</v>
      </c>
      <c r="V300" s="92">
        <v>3961848</v>
      </c>
      <c r="W300" s="92">
        <v>6017936</v>
      </c>
      <c r="X300" s="92">
        <v>4373169</v>
      </c>
      <c r="Y300" s="92">
        <v>257700</v>
      </c>
      <c r="Z300" s="92">
        <v>14610653</v>
      </c>
      <c r="AA300" s="93">
        <v>1</v>
      </c>
      <c r="AB300" s="93" t="s">
        <v>188</v>
      </c>
      <c r="AC300" s="94">
        <v>2075</v>
      </c>
      <c r="AD300" s="95" t="s">
        <v>149</v>
      </c>
      <c r="AE300" s="92">
        <v>438.6</v>
      </c>
      <c r="AF300" s="92">
        <v>584.79999999999995</v>
      </c>
      <c r="AG300" s="92">
        <v>680.84</v>
      </c>
      <c r="AH300" s="92">
        <v>680.84</v>
      </c>
      <c r="AI300" s="92">
        <v>438.6</v>
      </c>
      <c r="AJ300" s="92">
        <v>584.79999999999995</v>
      </c>
      <c r="AK300" s="92">
        <v>680.84</v>
      </c>
      <c r="AL300" s="92">
        <v>680.84</v>
      </c>
      <c r="AM300" s="92">
        <v>3367570.8000000003</v>
      </c>
      <c r="AN300" s="92">
        <v>5115245.5999999996</v>
      </c>
      <c r="AO300" s="92">
        <v>3466156.44</v>
      </c>
      <c r="AP300" s="92">
        <v>204252</v>
      </c>
      <c r="AQ300" s="92">
        <v>12153224.84</v>
      </c>
      <c r="AR300" s="96">
        <v>2457428.16</v>
      </c>
      <c r="AS300" s="97">
        <v>0.16819427304173196</v>
      </c>
    </row>
    <row r="301" spans="1:45" x14ac:dyDescent="0.2">
      <c r="A301" s="85">
        <v>35</v>
      </c>
      <c r="B301" s="86" t="s">
        <v>765</v>
      </c>
      <c r="C301" s="86" t="s">
        <v>766</v>
      </c>
      <c r="D301" s="87" t="s">
        <v>56</v>
      </c>
      <c r="E301" s="88">
        <v>120</v>
      </c>
      <c r="F301" s="87" t="s">
        <v>69</v>
      </c>
      <c r="G301" s="88">
        <v>8</v>
      </c>
      <c r="H301" s="89">
        <v>7410</v>
      </c>
      <c r="I301" s="89">
        <v>8441</v>
      </c>
      <c r="J301" s="89">
        <v>4914</v>
      </c>
      <c r="K301" s="89">
        <v>291</v>
      </c>
      <c r="L301" s="89">
        <v>21056</v>
      </c>
      <c r="M301" s="90">
        <v>7410</v>
      </c>
      <c r="N301" s="90">
        <v>8441</v>
      </c>
      <c r="O301" s="90">
        <v>4914</v>
      </c>
      <c r="P301" s="90">
        <v>291</v>
      </c>
      <c r="Q301" s="91">
        <v>21056</v>
      </c>
      <c r="R301" s="92">
        <v>516</v>
      </c>
      <c r="S301" s="92">
        <v>688</v>
      </c>
      <c r="T301" s="92">
        <v>859</v>
      </c>
      <c r="U301" s="92">
        <v>859</v>
      </c>
      <c r="V301" s="92">
        <v>3823560</v>
      </c>
      <c r="W301" s="92">
        <v>5807408</v>
      </c>
      <c r="X301" s="92">
        <v>4221126</v>
      </c>
      <c r="Y301" s="92">
        <v>249969</v>
      </c>
      <c r="Z301" s="92">
        <v>14102063</v>
      </c>
      <c r="AA301" s="93">
        <v>1</v>
      </c>
      <c r="AB301" s="93" t="s">
        <v>188</v>
      </c>
      <c r="AC301" s="94">
        <v>2075</v>
      </c>
      <c r="AD301" s="95" t="s">
        <v>149</v>
      </c>
      <c r="AE301" s="92">
        <v>438.6</v>
      </c>
      <c r="AF301" s="92">
        <v>584.79999999999995</v>
      </c>
      <c r="AG301" s="92">
        <v>680.84</v>
      </c>
      <c r="AH301" s="92">
        <v>680.84</v>
      </c>
      <c r="AI301" s="92">
        <v>438.6</v>
      </c>
      <c r="AJ301" s="92">
        <v>584.79999999999995</v>
      </c>
      <c r="AK301" s="92">
        <v>680.84</v>
      </c>
      <c r="AL301" s="92">
        <v>680.84</v>
      </c>
      <c r="AM301" s="92">
        <v>3250026</v>
      </c>
      <c r="AN301" s="92">
        <v>4936296.8</v>
      </c>
      <c r="AO301" s="92">
        <v>3345647.7600000002</v>
      </c>
      <c r="AP301" s="92">
        <v>198124.44</v>
      </c>
      <c r="AQ301" s="92">
        <v>11730095</v>
      </c>
      <c r="AR301" s="96">
        <v>2371968</v>
      </c>
      <c r="AS301" s="97">
        <v>0.16820007115271007</v>
      </c>
    </row>
    <row r="302" spans="1:45" x14ac:dyDescent="0.2">
      <c r="A302" s="85">
        <v>36</v>
      </c>
      <c r="B302" s="86" t="s">
        <v>767</v>
      </c>
      <c r="C302" s="86" t="s">
        <v>768</v>
      </c>
      <c r="D302" s="87" t="s">
        <v>56</v>
      </c>
      <c r="E302" s="88">
        <v>120</v>
      </c>
      <c r="F302" s="87" t="s">
        <v>69</v>
      </c>
      <c r="G302" s="88">
        <v>9</v>
      </c>
      <c r="H302" s="89">
        <v>7489</v>
      </c>
      <c r="I302" s="89">
        <v>8532</v>
      </c>
      <c r="J302" s="89">
        <v>4965</v>
      </c>
      <c r="K302" s="89">
        <v>294</v>
      </c>
      <c r="L302" s="89">
        <v>21280</v>
      </c>
      <c r="M302" s="90">
        <v>7489</v>
      </c>
      <c r="N302" s="90">
        <v>8532</v>
      </c>
      <c r="O302" s="90">
        <v>4965</v>
      </c>
      <c r="P302" s="90">
        <v>294</v>
      </c>
      <c r="Q302" s="91">
        <v>21280</v>
      </c>
      <c r="R302" s="92">
        <v>516</v>
      </c>
      <c r="S302" s="92">
        <v>688</v>
      </c>
      <c r="T302" s="92">
        <v>859</v>
      </c>
      <c r="U302" s="92">
        <v>859</v>
      </c>
      <c r="V302" s="92">
        <v>3864324</v>
      </c>
      <c r="W302" s="92">
        <v>5870016</v>
      </c>
      <c r="X302" s="92">
        <v>4264935</v>
      </c>
      <c r="Y302" s="92">
        <v>252546</v>
      </c>
      <c r="Z302" s="92">
        <v>14251821</v>
      </c>
      <c r="AA302" s="93">
        <v>1</v>
      </c>
      <c r="AB302" s="93" t="s">
        <v>188</v>
      </c>
      <c r="AC302" s="94">
        <v>2075</v>
      </c>
      <c r="AD302" s="95" t="s">
        <v>149</v>
      </c>
      <c r="AE302" s="92">
        <v>438.6</v>
      </c>
      <c r="AF302" s="92">
        <v>584.79999999999995</v>
      </c>
      <c r="AG302" s="92">
        <v>680.84</v>
      </c>
      <c r="AH302" s="92">
        <v>680.84</v>
      </c>
      <c r="AI302" s="92">
        <v>438.6</v>
      </c>
      <c r="AJ302" s="92">
        <v>584.79999999999995</v>
      </c>
      <c r="AK302" s="92">
        <v>680.84</v>
      </c>
      <c r="AL302" s="92">
        <v>680.84</v>
      </c>
      <c r="AM302" s="92">
        <v>3284675.4000000004</v>
      </c>
      <c r="AN302" s="92">
        <v>4989513.5999999996</v>
      </c>
      <c r="AO302" s="92">
        <v>3380370.6</v>
      </c>
      <c r="AP302" s="92">
        <v>200166.96000000002</v>
      </c>
      <c r="AQ302" s="92">
        <v>11854726.560000001</v>
      </c>
      <c r="AR302" s="96">
        <v>2397094.4399999995</v>
      </c>
      <c r="AS302" s="97">
        <v>0.16819566004933681</v>
      </c>
    </row>
    <row r="303" spans="1:45" x14ac:dyDescent="0.2">
      <c r="A303" s="85">
        <v>37</v>
      </c>
      <c r="B303" s="86" t="s">
        <v>769</v>
      </c>
      <c r="C303" s="86" t="s">
        <v>770</v>
      </c>
      <c r="D303" s="87" t="s">
        <v>56</v>
      </c>
      <c r="E303" s="88">
        <v>120</v>
      </c>
      <c r="F303" s="87" t="s">
        <v>69</v>
      </c>
      <c r="G303" s="88">
        <v>10</v>
      </c>
      <c r="H303" s="89">
        <v>7499</v>
      </c>
      <c r="I303" s="89">
        <v>8545</v>
      </c>
      <c r="J303" s="89">
        <v>4974</v>
      </c>
      <c r="K303" s="89">
        <v>294</v>
      </c>
      <c r="L303" s="89">
        <v>21312</v>
      </c>
      <c r="M303" s="90">
        <v>7499</v>
      </c>
      <c r="N303" s="90">
        <v>8545</v>
      </c>
      <c r="O303" s="90">
        <v>4974</v>
      </c>
      <c r="P303" s="90">
        <v>294</v>
      </c>
      <c r="Q303" s="91">
        <v>21312</v>
      </c>
      <c r="R303" s="92">
        <v>516</v>
      </c>
      <c r="S303" s="92">
        <v>688</v>
      </c>
      <c r="T303" s="92">
        <v>859</v>
      </c>
      <c r="U303" s="92">
        <v>859</v>
      </c>
      <c r="V303" s="92">
        <v>3869484</v>
      </c>
      <c r="W303" s="92">
        <v>5878960</v>
      </c>
      <c r="X303" s="92">
        <v>4272666</v>
      </c>
      <c r="Y303" s="92">
        <v>252546</v>
      </c>
      <c r="Z303" s="92">
        <v>14273656</v>
      </c>
      <c r="AA303" s="93">
        <v>1</v>
      </c>
      <c r="AB303" s="93" t="s">
        <v>188</v>
      </c>
      <c r="AC303" s="94">
        <v>2075</v>
      </c>
      <c r="AD303" s="95" t="s">
        <v>149</v>
      </c>
      <c r="AE303" s="92">
        <v>438.6</v>
      </c>
      <c r="AF303" s="92">
        <v>584.79999999999995</v>
      </c>
      <c r="AG303" s="92">
        <v>680.84</v>
      </c>
      <c r="AH303" s="92">
        <v>680.84</v>
      </c>
      <c r="AI303" s="92">
        <v>438.6</v>
      </c>
      <c r="AJ303" s="92">
        <v>584.79999999999995</v>
      </c>
      <c r="AK303" s="92">
        <v>680.84</v>
      </c>
      <c r="AL303" s="92">
        <v>680.84</v>
      </c>
      <c r="AM303" s="92">
        <v>3289061.4000000004</v>
      </c>
      <c r="AN303" s="92">
        <v>4997116</v>
      </c>
      <c r="AO303" s="92">
        <v>3386498.16</v>
      </c>
      <c r="AP303" s="92">
        <v>200166.96000000002</v>
      </c>
      <c r="AQ303" s="92">
        <v>11872842.520000001</v>
      </c>
      <c r="AR303" s="96">
        <v>2400813.4799999986</v>
      </c>
      <c r="AS303" s="97">
        <v>0.16819891694181213</v>
      </c>
    </row>
    <row r="304" spans="1:45" x14ac:dyDescent="0.2">
      <c r="A304" s="85">
        <v>38</v>
      </c>
      <c r="B304" s="86" t="s">
        <v>771</v>
      </c>
      <c r="C304" s="86" t="s">
        <v>772</v>
      </c>
      <c r="D304" s="87" t="s">
        <v>56</v>
      </c>
      <c r="E304" s="88">
        <v>120</v>
      </c>
      <c r="F304" s="87" t="s">
        <v>69</v>
      </c>
      <c r="G304" s="88">
        <v>11</v>
      </c>
      <c r="H304" s="89">
        <v>7576</v>
      </c>
      <c r="I304" s="89">
        <v>8666</v>
      </c>
      <c r="J304" s="89">
        <v>5049</v>
      </c>
      <c r="K304" s="89">
        <v>298</v>
      </c>
      <c r="L304" s="89">
        <v>21589</v>
      </c>
      <c r="M304" s="90">
        <v>7576</v>
      </c>
      <c r="N304" s="90">
        <v>8666</v>
      </c>
      <c r="O304" s="90">
        <v>5049</v>
      </c>
      <c r="P304" s="90">
        <v>298</v>
      </c>
      <c r="Q304" s="91">
        <v>21589</v>
      </c>
      <c r="R304" s="92">
        <v>516</v>
      </c>
      <c r="S304" s="92">
        <v>688</v>
      </c>
      <c r="T304" s="92">
        <v>859</v>
      </c>
      <c r="U304" s="92">
        <v>859</v>
      </c>
      <c r="V304" s="92">
        <v>3909216</v>
      </c>
      <c r="W304" s="92">
        <v>5962208</v>
      </c>
      <c r="X304" s="92">
        <v>4337091</v>
      </c>
      <c r="Y304" s="92">
        <v>255982</v>
      </c>
      <c r="Z304" s="92">
        <v>14464497</v>
      </c>
      <c r="AA304" s="93">
        <v>1</v>
      </c>
      <c r="AB304" s="93" t="s">
        <v>188</v>
      </c>
      <c r="AC304" s="94">
        <v>2075</v>
      </c>
      <c r="AD304" s="95" t="s">
        <v>149</v>
      </c>
      <c r="AE304" s="92">
        <v>438.6</v>
      </c>
      <c r="AF304" s="92">
        <v>584.79999999999995</v>
      </c>
      <c r="AG304" s="92">
        <v>680.84</v>
      </c>
      <c r="AH304" s="92">
        <v>680.84</v>
      </c>
      <c r="AI304" s="92">
        <v>438.6</v>
      </c>
      <c r="AJ304" s="92">
        <v>584.79999999999995</v>
      </c>
      <c r="AK304" s="92">
        <v>680.84</v>
      </c>
      <c r="AL304" s="92">
        <v>680.84</v>
      </c>
      <c r="AM304" s="92">
        <v>3322833.6</v>
      </c>
      <c r="AN304" s="92">
        <v>5067876.8</v>
      </c>
      <c r="AO304" s="92">
        <v>3437561.16</v>
      </c>
      <c r="AP304" s="92">
        <v>202890.32</v>
      </c>
      <c r="AQ304" s="92">
        <v>12031161.880000001</v>
      </c>
      <c r="AR304" s="96">
        <v>2433335.1199999992</v>
      </c>
      <c r="AS304" s="97">
        <v>0.16822811882086181</v>
      </c>
    </row>
    <row r="305" spans="1:45" x14ac:dyDescent="0.2">
      <c r="A305" s="85">
        <v>39</v>
      </c>
      <c r="B305" s="86" t="s">
        <v>773</v>
      </c>
      <c r="C305" s="86" t="s">
        <v>774</v>
      </c>
      <c r="D305" s="87" t="s">
        <v>56</v>
      </c>
      <c r="E305" s="88">
        <v>120</v>
      </c>
      <c r="F305" s="87" t="s">
        <v>69</v>
      </c>
      <c r="G305" s="88">
        <v>12</v>
      </c>
      <c r="H305" s="89">
        <v>6876</v>
      </c>
      <c r="I305" s="89">
        <v>7864</v>
      </c>
      <c r="J305" s="89">
        <v>4581</v>
      </c>
      <c r="K305" s="89">
        <v>270</v>
      </c>
      <c r="L305" s="89">
        <v>19591</v>
      </c>
      <c r="M305" s="90">
        <v>6876</v>
      </c>
      <c r="N305" s="90">
        <v>7864</v>
      </c>
      <c r="O305" s="90">
        <v>4581</v>
      </c>
      <c r="P305" s="90">
        <v>270</v>
      </c>
      <c r="Q305" s="91">
        <v>19591</v>
      </c>
      <c r="R305" s="92">
        <v>516</v>
      </c>
      <c r="S305" s="92">
        <v>688</v>
      </c>
      <c r="T305" s="92">
        <v>859</v>
      </c>
      <c r="U305" s="92">
        <v>859</v>
      </c>
      <c r="V305" s="92">
        <v>3548016</v>
      </c>
      <c r="W305" s="92">
        <v>5410432</v>
      </c>
      <c r="X305" s="92">
        <v>3935079</v>
      </c>
      <c r="Y305" s="92">
        <v>231930</v>
      </c>
      <c r="Z305" s="92">
        <v>13125457</v>
      </c>
      <c r="AA305" s="93">
        <v>1</v>
      </c>
      <c r="AB305" s="93" t="s">
        <v>188</v>
      </c>
      <c r="AC305" s="94">
        <v>2075</v>
      </c>
      <c r="AD305" s="95" t="s">
        <v>149</v>
      </c>
      <c r="AE305" s="92">
        <v>438.6</v>
      </c>
      <c r="AF305" s="92">
        <v>584.79999999999995</v>
      </c>
      <c r="AG305" s="92">
        <v>680.84</v>
      </c>
      <c r="AH305" s="92">
        <v>680.84</v>
      </c>
      <c r="AI305" s="92">
        <v>438.6</v>
      </c>
      <c r="AJ305" s="92">
        <v>584.79999999999995</v>
      </c>
      <c r="AK305" s="92">
        <v>680.84</v>
      </c>
      <c r="AL305" s="92">
        <v>680.84</v>
      </c>
      <c r="AM305" s="92">
        <v>3015813.6</v>
      </c>
      <c r="AN305" s="92">
        <v>4598867.1999999993</v>
      </c>
      <c r="AO305" s="92">
        <v>3118928.04</v>
      </c>
      <c r="AP305" s="92">
        <v>183826.80000000002</v>
      </c>
      <c r="AQ305" s="92">
        <v>10917435.640000001</v>
      </c>
      <c r="AR305" s="96">
        <v>2208021.3599999994</v>
      </c>
      <c r="AS305" s="97">
        <v>0.16822434144578732</v>
      </c>
    </row>
    <row r="306" spans="1:45" x14ac:dyDescent="0.2">
      <c r="A306" s="85">
        <v>40</v>
      </c>
      <c r="B306" s="86" t="s">
        <v>775</v>
      </c>
      <c r="C306" s="86" t="s">
        <v>776</v>
      </c>
      <c r="D306" s="87" t="s">
        <v>56</v>
      </c>
      <c r="E306" s="88">
        <v>120</v>
      </c>
      <c r="F306" s="87" t="s">
        <v>69</v>
      </c>
      <c r="G306" s="88">
        <v>13</v>
      </c>
      <c r="H306" s="89">
        <v>7300</v>
      </c>
      <c r="I306" s="89">
        <v>8350</v>
      </c>
      <c r="J306" s="89">
        <v>4864</v>
      </c>
      <c r="K306" s="89">
        <v>287</v>
      </c>
      <c r="L306" s="89">
        <v>20801</v>
      </c>
      <c r="M306" s="90">
        <v>7300</v>
      </c>
      <c r="N306" s="90">
        <v>8350</v>
      </c>
      <c r="O306" s="90">
        <v>4864</v>
      </c>
      <c r="P306" s="90">
        <v>287</v>
      </c>
      <c r="Q306" s="91">
        <v>20801</v>
      </c>
      <c r="R306" s="92">
        <v>516</v>
      </c>
      <c r="S306" s="92">
        <v>688</v>
      </c>
      <c r="T306" s="92">
        <v>859</v>
      </c>
      <c r="U306" s="92">
        <v>859</v>
      </c>
      <c r="V306" s="92">
        <v>3766800</v>
      </c>
      <c r="W306" s="92">
        <v>5744800</v>
      </c>
      <c r="X306" s="92">
        <v>4178176</v>
      </c>
      <c r="Y306" s="92">
        <v>246533</v>
      </c>
      <c r="Z306" s="92">
        <v>13936309</v>
      </c>
      <c r="AA306" s="93">
        <v>1</v>
      </c>
      <c r="AB306" s="93" t="s">
        <v>188</v>
      </c>
      <c r="AC306" s="94">
        <v>2075</v>
      </c>
      <c r="AD306" s="95" t="s">
        <v>149</v>
      </c>
      <c r="AE306" s="92">
        <v>438.6</v>
      </c>
      <c r="AF306" s="92">
        <v>584.79999999999995</v>
      </c>
      <c r="AG306" s="92">
        <v>680.84</v>
      </c>
      <c r="AH306" s="92">
        <v>680.84</v>
      </c>
      <c r="AI306" s="92">
        <v>438.6</v>
      </c>
      <c r="AJ306" s="92">
        <v>584.79999999999995</v>
      </c>
      <c r="AK306" s="92">
        <v>680.84</v>
      </c>
      <c r="AL306" s="92">
        <v>680.84</v>
      </c>
      <c r="AM306" s="92">
        <v>3201780</v>
      </c>
      <c r="AN306" s="92">
        <v>4883080</v>
      </c>
      <c r="AO306" s="92">
        <v>3311605.7600000002</v>
      </c>
      <c r="AP306" s="92">
        <v>195401.08000000002</v>
      </c>
      <c r="AQ306" s="92">
        <v>11591866.84</v>
      </c>
      <c r="AR306" s="96">
        <v>2344442.16</v>
      </c>
      <c r="AS306" s="97">
        <v>0.16822547203854335</v>
      </c>
    </row>
    <row r="307" spans="1:45" x14ac:dyDescent="0.2">
      <c r="A307" s="85">
        <v>41</v>
      </c>
      <c r="B307" s="86" t="s">
        <v>777</v>
      </c>
      <c r="C307" s="86" t="s">
        <v>778</v>
      </c>
      <c r="D307" s="87" t="s">
        <v>56</v>
      </c>
      <c r="E307" s="88">
        <v>120</v>
      </c>
      <c r="F307" s="87" t="s">
        <v>69</v>
      </c>
      <c r="G307" s="88">
        <v>14</v>
      </c>
      <c r="H307" s="89">
        <v>7234</v>
      </c>
      <c r="I307" s="89">
        <v>8275</v>
      </c>
      <c r="J307" s="89">
        <v>4819</v>
      </c>
      <c r="K307" s="89">
        <v>285</v>
      </c>
      <c r="L307" s="89">
        <v>20613</v>
      </c>
      <c r="M307" s="90">
        <v>7234</v>
      </c>
      <c r="N307" s="90">
        <v>8275</v>
      </c>
      <c r="O307" s="90">
        <v>4819</v>
      </c>
      <c r="P307" s="90">
        <v>285</v>
      </c>
      <c r="Q307" s="91">
        <v>20613</v>
      </c>
      <c r="R307" s="92">
        <v>516</v>
      </c>
      <c r="S307" s="92">
        <v>688</v>
      </c>
      <c r="T307" s="92">
        <v>859</v>
      </c>
      <c r="U307" s="92">
        <v>859</v>
      </c>
      <c r="V307" s="92">
        <v>3732744</v>
      </c>
      <c r="W307" s="92">
        <v>5693200</v>
      </c>
      <c r="X307" s="92">
        <v>4139521</v>
      </c>
      <c r="Y307" s="92">
        <v>244815</v>
      </c>
      <c r="Z307" s="92">
        <v>13810280</v>
      </c>
      <c r="AA307" s="93">
        <v>1</v>
      </c>
      <c r="AB307" s="93" t="s">
        <v>188</v>
      </c>
      <c r="AC307" s="94">
        <v>2075</v>
      </c>
      <c r="AD307" s="95" t="s">
        <v>149</v>
      </c>
      <c r="AE307" s="92">
        <v>438.6</v>
      </c>
      <c r="AF307" s="92">
        <v>584.79999999999995</v>
      </c>
      <c r="AG307" s="92">
        <v>680.84</v>
      </c>
      <c r="AH307" s="92">
        <v>680.84</v>
      </c>
      <c r="AI307" s="92">
        <v>438.6</v>
      </c>
      <c r="AJ307" s="92">
        <v>584.79999999999995</v>
      </c>
      <c r="AK307" s="92">
        <v>680.84</v>
      </c>
      <c r="AL307" s="92">
        <v>680.84</v>
      </c>
      <c r="AM307" s="92">
        <v>3172832.4000000004</v>
      </c>
      <c r="AN307" s="92">
        <v>4839220</v>
      </c>
      <c r="AO307" s="92">
        <v>3280967.96</v>
      </c>
      <c r="AP307" s="92">
        <v>194039.40000000002</v>
      </c>
      <c r="AQ307" s="92">
        <v>11487059.76</v>
      </c>
      <c r="AR307" s="96">
        <v>2323220.2400000002</v>
      </c>
      <c r="AS307" s="97">
        <v>0.16822397808009687</v>
      </c>
    </row>
    <row r="308" spans="1:45" x14ac:dyDescent="0.2">
      <c r="A308" s="85">
        <v>42</v>
      </c>
      <c r="B308" s="86" t="s">
        <v>779</v>
      </c>
      <c r="C308" s="86" t="s">
        <v>780</v>
      </c>
      <c r="D308" s="87" t="s">
        <v>56</v>
      </c>
      <c r="E308" s="88">
        <v>120</v>
      </c>
      <c r="F308" s="87" t="s">
        <v>69</v>
      </c>
      <c r="G308" s="88">
        <v>15</v>
      </c>
      <c r="H308" s="89">
        <v>6840</v>
      </c>
      <c r="I308" s="89">
        <v>7822</v>
      </c>
      <c r="J308" s="89">
        <v>4558</v>
      </c>
      <c r="K308" s="89">
        <v>271</v>
      </c>
      <c r="L308" s="89">
        <v>19491</v>
      </c>
      <c r="M308" s="90">
        <v>6840</v>
      </c>
      <c r="N308" s="90">
        <v>7822</v>
      </c>
      <c r="O308" s="90">
        <v>4558</v>
      </c>
      <c r="P308" s="90">
        <v>271</v>
      </c>
      <c r="Q308" s="91">
        <v>19491</v>
      </c>
      <c r="R308" s="92">
        <v>516</v>
      </c>
      <c r="S308" s="92">
        <v>688</v>
      </c>
      <c r="T308" s="92">
        <v>859</v>
      </c>
      <c r="U308" s="92">
        <v>859</v>
      </c>
      <c r="V308" s="92">
        <v>3529440</v>
      </c>
      <c r="W308" s="92">
        <v>5381536</v>
      </c>
      <c r="X308" s="92">
        <v>3915322</v>
      </c>
      <c r="Y308" s="92">
        <v>232789</v>
      </c>
      <c r="Z308" s="92">
        <v>13059087</v>
      </c>
      <c r="AA308" s="93">
        <v>1</v>
      </c>
      <c r="AB308" s="93" t="s">
        <v>188</v>
      </c>
      <c r="AC308" s="94">
        <v>2075</v>
      </c>
      <c r="AD308" s="95" t="s">
        <v>149</v>
      </c>
      <c r="AE308" s="92">
        <v>438.6</v>
      </c>
      <c r="AF308" s="92">
        <v>584.79999999999995</v>
      </c>
      <c r="AG308" s="92">
        <v>680.84</v>
      </c>
      <c r="AH308" s="92">
        <v>680.84</v>
      </c>
      <c r="AI308" s="92">
        <v>438.6</v>
      </c>
      <c r="AJ308" s="92">
        <v>584.79999999999995</v>
      </c>
      <c r="AK308" s="92">
        <v>680.84</v>
      </c>
      <c r="AL308" s="92">
        <v>680.84</v>
      </c>
      <c r="AM308" s="92">
        <v>3000024</v>
      </c>
      <c r="AN308" s="92">
        <v>4574305.5999999996</v>
      </c>
      <c r="AO308" s="92">
        <v>3103268.72</v>
      </c>
      <c r="AP308" s="92">
        <v>184507.64</v>
      </c>
      <c r="AQ308" s="92">
        <v>10862105.960000001</v>
      </c>
      <c r="AR308" s="96">
        <v>2196981.0399999991</v>
      </c>
      <c r="AS308" s="97">
        <v>0.16823389261439173</v>
      </c>
    </row>
    <row r="309" spans="1:45" x14ac:dyDescent="0.2">
      <c r="A309" s="85">
        <v>43</v>
      </c>
      <c r="B309" s="86" t="s">
        <v>781</v>
      </c>
      <c r="C309" s="86" t="s">
        <v>782</v>
      </c>
      <c r="D309" s="87" t="s">
        <v>61</v>
      </c>
      <c r="E309" s="88">
        <v>6</v>
      </c>
      <c r="F309" s="87" t="s">
        <v>70</v>
      </c>
      <c r="G309" s="88">
        <v>1</v>
      </c>
      <c r="H309" s="89">
        <v>3743</v>
      </c>
      <c r="I309" s="89">
        <v>4361</v>
      </c>
      <c r="J309" s="89">
        <v>3382</v>
      </c>
      <c r="K309" s="89">
        <v>183</v>
      </c>
      <c r="L309" s="89">
        <v>11669</v>
      </c>
      <c r="M309" s="90">
        <v>3743</v>
      </c>
      <c r="N309" s="90">
        <v>4361</v>
      </c>
      <c r="O309" s="90">
        <v>3382</v>
      </c>
      <c r="P309" s="90">
        <v>183</v>
      </c>
      <c r="Q309" s="91">
        <v>11669</v>
      </c>
      <c r="R309" s="92">
        <v>832</v>
      </c>
      <c r="S309" s="92">
        <v>832</v>
      </c>
      <c r="T309" s="92">
        <v>832</v>
      </c>
      <c r="U309" s="92">
        <v>832</v>
      </c>
      <c r="V309" s="92">
        <v>3114176</v>
      </c>
      <c r="W309" s="92">
        <v>3628352</v>
      </c>
      <c r="X309" s="92">
        <v>2813824</v>
      </c>
      <c r="Y309" s="92">
        <v>152256</v>
      </c>
      <c r="Z309" s="92">
        <v>9708608</v>
      </c>
      <c r="AA309" s="93">
        <v>1</v>
      </c>
      <c r="AB309" s="93" t="s">
        <v>188</v>
      </c>
      <c r="AC309" s="94">
        <v>2087</v>
      </c>
      <c r="AD309" s="95" t="s">
        <v>55</v>
      </c>
      <c r="AE309" s="92">
        <v>748.8</v>
      </c>
      <c r="AF309" s="92">
        <v>748.8</v>
      </c>
      <c r="AG309" s="92">
        <v>748.8</v>
      </c>
      <c r="AH309" s="92">
        <v>748.8</v>
      </c>
      <c r="AI309" s="92">
        <v>748.8</v>
      </c>
      <c r="AJ309" s="92">
        <v>748.8</v>
      </c>
      <c r="AK309" s="92">
        <v>748.8</v>
      </c>
      <c r="AL309" s="92">
        <v>748.8</v>
      </c>
      <c r="AM309" s="92">
        <v>2802758.4</v>
      </c>
      <c r="AN309" s="92">
        <v>3265516.8</v>
      </c>
      <c r="AO309" s="92">
        <v>2532441.5999999996</v>
      </c>
      <c r="AP309" s="92">
        <v>137030.39999999999</v>
      </c>
      <c r="AQ309" s="92">
        <v>8737747.1999999993</v>
      </c>
      <c r="AR309" s="96">
        <v>970860.80000000075</v>
      </c>
      <c r="AS309" s="97">
        <v>0.10000000000000007</v>
      </c>
    </row>
    <row r="310" spans="1:45" x14ac:dyDescent="0.2">
      <c r="A310" s="85">
        <v>44</v>
      </c>
      <c r="B310" s="86" t="s">
        <v>783</v>
      </c>
      <c r="C310" s="86" t="s">
        <v>784</v>
      </c>
      <c r="D310" s="87" t="s">
        <v>61</v>
      </c>
      <c r="E310" s="88">
        <v>6</v>
      </c>
      <c r="F310" s="87" t="s">
        <v>70</v>
      </c>
      <c r="G310" s="88">
        <v>2</v>
      </c>
      <c r="H310" s="89">
        <v>3803</v>
      </c>
      <c r="I310" s="89">
        <v>4199</v>
      </c>
      <c r="J310" s="89">
        <v>3722</v>
      </c>
      <c r="K310" s="89">
        <v>167</v>
      </c>
      <c r="L310" s="89">
        <v>11891</v>
      </c>
      <c r="M310" s="90">
        <v>3803</v>
      </c>
      <c r="N310" s="90">
        <v>4199</v>
      </c>
      <c r="O310" s="90">
        <v>3722</v>
      </c>
      <c r="P310" s="90">
        <v>167</v>
      </c>
      <c r="Q310" s="91">
        <v>11891</v>
      </c>
      <c r="R310" s="92">
        <v>832</v>
      </c>
      <c r="S310" s="92">
        <v>832</v>
      </c>
      <c r="T310" s="92">
        <v>832</v>
      </c>
      <c r="U310" s="92">
        <v>832</v>
      </c>
      <c r="V310" s="92">
        <v>3164096</v>
      </c>
      <c r="W310" s="92">
        <v>3493568</v>
      </c>
      <c r="X310" s="92">
        <v>3096704</v>
      </c>
      <c r="Y310" s="92">
        <v>138944</v>
      </c>
      <c r="Z310" s="92">
        <v>9893312</v>
      </c>
      <c r="AA310" s="93">
        <v>1</v>
      </c>
      <c r="AB310" s="93" t="s">
        <v>188</v>
      </c>
      <c r="AC310" s="94">
        <v>2087</v>
      </c>
      <c r="AD310" s="95" t="s">
        <v>55</v>
      </c>
      <c r="AE310" s="92">
        <v>748.8</v>
      </c>
      <c r="AF310" s="92">
        <v>748.8</v>
      </c>
      <c r="AG310" s="92">
        <v>748.8</v>
      </c>
      <c r="AH310" s="92">
        <v>748.8</v>
      </c>
      <c r="AI310" s="92">
        <v>748.8</v>
      </c>
      <c r="AJ310" s="92">
        <v>748.8</v>
      </c>
      <c r="AK310" s="92">
        <v>748.8</v>
      </c>
      <c r="AL310" s="92">
        <v>748.8</v>
      </c>
      <c r="AM310" s="92">
        <v>2847686.4</v>
      </c>
      <c r="AN310" s="92">
        <v>3144211.1999999997</v>
      </c>
      <c r="AO310" s="92">
        <v>2787033.5999999996</v>
      </c>
      <c r="AP310" s="92">
        <v>125049.59999999999</v>
      </c>
      <c r="AQ310" s="92">
        <v>8903980.7999999989</v>
      </c>
      <c r="AR310" s="96">
        <v>989331.20000000112</v>
      </c>
      <c r="AS310" s="97">
        <v>0.10000000000000012</v>
      </c>
    </row>
    <row r="311" spans="1:45" x14ac:dyDescent="0.2">
      <c r="A311" s="85">
        <v>45</v>
      </c>
      <c r="B311" s="86" t="s">
        <v>785</v>
      </c>
      <c r="C311" s="86" t="s">
        <v>786</v>
      </c>
      <c r="D311" s="87" t="s">
        <v>61</v>
      </c>
      <c r="E311" s="88">
        <v>6</v>
      </c>
      <c r="F311" s="87" t="s">
        <v>70</v>
      </c>
      <c r="G311" s="88">
        <v>3</v>
      </c>
      <c r="H311" s="89">
        <v>3806</v>
      </c>
      <c r="I311" s="89">
        <v>4432</v>
      </c>
      <c r="J311" s="89">
        <v>3437</v>
      </c>
      <c r="K311" s="89">
        <v>186</v>
      </c>
      <c r="L311" s="89">
        <v>11861</v>
      </c>
      <c r="M311" s="90">
        <v>3806</v>
      </c>
      <c r="N311" s="90">
        <v>4432</v>
      </c>
      <c r="O311" s="90">
        <v>3437</v>
      </c>
      <c r="P311" s="90">
        <v>186</v>
      </c>
      <c r="Q311" s="91">
        <v>11861</v>
      </c>
      <c r="R311" s="92">
        <v>832</v>
      </c>
      <c r="S311" s="92">
        <v>832</v>
      </c>
      <c r="T311" s="92">
        <v>832</v>
      </c>
      <c r="U311" s="92">
        <v>832</v>
      </c>
      <c r="V311" s="92">
        <v>3166592</v>
      </c>
      <c r="W311" s="92">
        <v>3687424</v>
      </c>
      <c r="X311" s="92">
        <v>2859584</v>
      </c>
      <c r="Y311" s="92">
        <v>154752</v>
      </c>
      <c r="Z311" s="92">
        <v>9868352</v>
      </c>
      <c r="AA311" s="93">
        <v>1</v>
      </c>
      <c r="AB311" s="93" t="s">
        <v>188</v>
      </c>
      <c r="AC311" s="94">
        <v>2087</v>
      </c>
      <c r="AD311" s="95" t="s">
        <v>55</v>
      </c>
      <c r="AE311" s="92">
        <v>748.8</v>
      </c>
      <c r="AF311" s="92">
        <v>748.8</v>
      </c>
      <c r="AG311" s="92">
        <v>748.8</v>
      </c>
      <c r="AH311" s="92">
        <v>748.8</v>
      </c>
      <c r="AI311" s="92">
        <v>748.8</v>
      </c>
      <c r="AJ311" s="92">
        <v>748.8</v>
      </c>
      <c r="AK311" s="92">
        <v>748.8</v>
      </c>
      <c r="AL311" s="92">
        <v>748.8</v>
      </c>
      <c r="AM311" s="92">
        <v>2849932.8</v>
      </c>
      <c r="AN311" s="92">
        <v>3318681.5999999996</v>
      </c>
      <c r="AO311" s="92">
        <v>2573625.5999999996</v>
      </c>
      <c r="AP311" s="92">
        <v>139276.79999999999</v>
      </c>
      <c r="AQ311" s="92">
        <v>8881516.8000000007</v>
      </c>
      <c r="AR311" s="96">
        <v>986835.19999999925</v>
      </c>
      <c r="AS311" s="97">
        <v>9.9999999999999922E-2</v>
      </c>
    </row>
    <row r="312" spans="1:45" x14ac:dyDescent="0.2">
      <c r="A312" s="85">
        <v>46</v>
      </c>
      <c r="B312" s="86" t="s">
        <v>787</v>
      </c>
      <c r="C312" s="86" t="s">
        <v>788</v>
      </c>
      <c r="D312" s="87" t="s">
        <v>61</v>
      </c>
      <c r="E312" s="88">
        <v>6</v>
      </c>
      <c r="F312" s="87" t="s">
        <v>70</v>
      </c>
      <c r="G312" s="88">
        <v>4</v>
      </c>
      <c r="H312" s="89">
        <v>4026</v>
      </c>
      <c r="I312" s="89">
        <v>4446</v>
      </c>
      <c r="J312" s="89">
        <v>3942</v>
      </c>
      <c r="K312" s="89">
        <v>177</v>
      </c>
      <c r="L312" s="89">
        <v>12591</v>
      </c>
      <c r="M312" s="90">
        <v>4026</v>
      </c>
      <c r="N312" s="90">
        <v>4446</v>
      </c>
      <c r="O312" s="90">
        <v>3942</v>
      </c>
      <c r="P312" s="90">
        <v>177</v>
      </c>
      <c r="Q312" s="91">
        <v>12591</v>
      </c>
      <c r="R312" s="92">
        <v>832</v>
      </c>
      <c r="S312" s="92">
        <v>832</v>
      </c>
      <c r="T312" s="92">
        <v>832</v>
      </c>
      <c r="U312" s="92">
        <v>832</v>
      </c>
      <c r="V312" s="92">
        <v>3349632</v>
      </c>
      <c r="W312" s="92">
        <v>3699072</v>
      </c>
      <c r="X312" s="92">
        <v>3279744</v>
      </c>
      <c r="Y312" s="92">
        <v>147264</v>
      </c>
      <c r="Z312" s="92">
        <v>10475712</v>
      </c>
      <c r="AA312" s="93">
        <v>1</v>
      </c>
      <c r="AB312" s="93" t="s">
        <v>188</v>
      </c>
      <c r="AC312" s="94">
        <v>2087</v>
      </c>
      <c r="AD312" s="95" t="s">
        <v>55</v>
      </c>
      <c r="AE312" s="92">
        <v>748.8</v>
      </c>
      <c r="AF312" s="92">
        <v>748.8</v>
      </c>
      <c r="AG312" s="92">
        <v>748.8</v>
      </c>
      <c r="AH312" s="92">
        <v>748.8</v>
      </c>
      <c r="AI312" s="92">
        <v>748.8</v>
      </c>
      <c r="AJ312" s="92">
        <v>748.8</v>
      </c>
      <c r="AK312" s="92">
        <v>748.8</v>
      </c>
      <c r="AL312" s="92">
        <v>748.8</v>
      </c>
      <c r="AM312" s="92">
        <v>3014668.8</v>
      </c>
      <c r="AN312" s="92">
        <v>3329164.8</v>
      </c>
      <c r="AO312" s="92">
        <v>2951769.5999999996</v>
      </c>
      <c r="AP312" s="92">
        <v>132537.60000000001</v>
      </c>
      <c r="AQ312" s="92">
        <v>9428140.7999999989</v>
      </c>
      <c r="AR312" s="96">
        <v>1047571.2000000011</v>
      </c>
      <c r="AS312" s="97">
        <v>0.1000000000000001</v>
      </c>
    </row>
    <row r="313" spans="1:45" x14ac:dyDescent="0.2">
      <c r="A313" s="85">
        <v>47</v>
      </c>
      <c r="B313" s="86" t="s">
        <v>789</v>
      </c>
      <c r="C313" s="86" t="s">
        <v>790</v>
      </c>
      <c r="D313" s="87" t="s">
        <v>61</v>
      </c>
      <c r="E313" s="88">
        <v>6</v>
      </c>
      <c r="F313" s="87" t="s">
        <v>70</v>
      </c>
      <c r="G313" s="88">
        <v>5</v>
      </c>
      <c r="H313" s="89">
        <v>3769</v>
      </c>
      <c r="I313" s="89">
        <v>4390</v>
      </c>
      <c r="J313" s="89">
        <v>3405</v>
      </c>
      <c r="K313" s="89">
        <v>184</v>
      </c>
      <c r="L313" s="89">
        <v>11748</v>
      </c>
      <c r="M313" s="90">
        <v>3769</v>
      </c>
      <c r="N313" s="90">
        <v>4390</v>
      </c>
      <c r="O313" s="90">
        <v>3405</v>
      </c>
      <c r="P313" s="90">
        <v>184</v>
      </c>
      <c r="Q313" s="91">
        <v>11748</v>
      </c>
      <c r="R313" s="92">
        <v>832</v>
      </c>
      <c r="S313" s="92">
        <v>832</v>
      </c>
      <c r="T313" s="92">
        <v>832</v>
      </c>
      <c r="U313" s="92">
        <v>832</v>
      </c>
      <c r="V313" s="92">
        <v>3135808</v>
      </c>
      <c r="W313" s="92">
        <v>3652480</v>
      </c>
      <c r="X313" s="92">
        <v>2832960</v>
      </c>
      <c r="Y313" s="92">
        <v>153088</v>
      </c>
      <c r="Z313" s="92">
        <v>9774336</v>
      </c>
      <c r="AA313" s="93">
        <v>1</v>
      </c>
      <c r="AB313" s="93" t="s">
        <v>188</v>
      </c>
      <c r="AC313" s="94">
        <v>2087</v>
      </c>
      <c r="AD313" s="95" t="s">
        <v>55</v>
      </c>
      <c r="AE313" s="92">
        <v>748.8</v>
      </c>
      <c r="AF313" s="92">
        <v>748.8</v>
      </c>
      <c r="AG313" s="92">
        <v>748.8</v>
      </c>
      <c r="AH313" s="92">
        <v>748.8</v>
      </c>
      <c r="AI313" s="92">
        <v>748.8</v>
      </c>
      <c r="AJ313" s="92">
        <v>748.8</v>
      </c>
      <c r="AK313" s="92">
        <v>748.8</v>
      </c>
      <c r="AL313" s="92">
        <v>748.8</v>
      </c>
      <c r="AM313" s="92">
        <v>2822227.1999999997</v>
      </c>
      <c r="AN313" s="92">
        <v>3287232</v>
      </c>
      <c r="AO313" s="92">
        <v>2549664</v>
      </c>
      <c r="AP313" s="92">
        <v>137779.19999999998</v>
      </c>
      <c r="AQ313" s="92">
        <v>8796902.3999999985</v>
      </c>
      <c r="AR313" s="96">
        <v>977433.60000000149</v>
      </c>
      <c r="AS313" s="97">
        <v>0.10000000000000016</v>
      </c>
    </row>
    <row r="314" spans="1:45" x14ac:dyDescent="0.2">
      <c r="A314" s="85">
        <v>48</v>
      </c>
      <c r="B314" s="86" t="s">
        <v>791</v>
      </c>
      <c r="C314" s="86" t="s">
        <v>792</v>
      </c>
      <c r="D314" s="87" t="s">
        <v>61</v>
      </c>
      <c r="E314" s="88">
        <v>6</v>
      </c>
      <c r="F314" s="87" t="s">
        <v>70</v>
      </c>
      <c r="G314" s="88">
        <v>6</v>
      </c>
      <c r="H314" s="89">
        <v>4051</v>
      </c>
      <c r="I314" s="89">
        <v>4475</v>
      </c>
      <c r="J314" s="89">
        <v>3966</v>
      </c>
      <c r="K314" s="89">
        <v>178</v>
      </c>
      <c r="L314" s="89">
        <v>12670</v>
      </c>
      <c r="M314" s="90">
        <v>4051</v>
      </c>
      <c r="N314" s="90">
        <v>4475</v>
      </c>
      <c r="O314" s="90">
        <v>3966</v>
      </c>
      <c r="P314" s="90">
        <v>178</v>
      </c>
      <c r="Q314" s="91">
        <v>12670</v>
      </c>
      <c r="R314" s="92">
        <v>841</v>
      </c>
      <c r="S314" s="92">
        <v>841</v>
      </c>
      <c r="T314" s="92">
        <v>841</v>
      </c>
      <c r="U314" s="92">
        <v>841</v>
      </c>
      <c r="V314" s="92">
        <v>3406891</v>
      </c>
      <c r="W314" s="92">
        <v>3763475</v>
      </c>
      <c r="X314" s="92">
        <v>3335406</v>
      </c>
      <c r="Y314" s="92">
        <v>149698</v>
      </c>
      <c r="Z314" s="92">
        <v>10655470</v>
      </c>
      <c r="AA314" s="93">
        <v>1</v>
      </c>
      <c r="AB314" s="93" t="s">
        <v>188</v>
      </c>
      <c r="AC314" s="94">
        <v>2038</v>
      </c>
      <c r="AD314" s="95" t="s">
        <v>143</v>
      </c>
      <c r="AE314" s="92">
        <v>750</v>
      </c>
      <c r="AF314" s="92">
        <v>750</v>
      </c>
      <c r="AG314" s="92">
        <v>750</v>
      </c>
      <c r="AH314" s="92">
        <v>750</v>
      </c>
      <c r="AI314" s="92">
        <v>750</v>
      </c>
      <c r="AJ314" s="92">
        <v>750</v>
      </c>
      <c r="AK314" s="92">
        <v>750</v>
      </c>
      <c r="AL314" s="92">
        <v>750</v>
      </c>
      <c r="AM314" s="92">
        <v>3038250</v>
      </c>
      <c r="AN314" s="92">
        <v>3356250</v>
      </c>
      <c r="AO314" s="92">
        <v>2974500</v>
      </c>
      <c r="AP314" s="92">
        <v>133500</v>
      </c>
      <c r="AQ314" s="92">
        <v>9502500</v>
      </c>
      <c r="AR314" s="96">
        <v>1152970</v>
      </c>
      <c r="AS314" s="97">
        <v>0.10820451843043995</v>
      </c>
    </row>
    <row r="315" spans="1:45" x14ac:dyDescent="0.2">
      <c r="A315" s="85">
        <v>49</v>
      </c>
      <c r="B315" s="86" t="s">
        <v>793</v>
      </c>
      <c r="C315" s="86" t="s">
        <v>794</v>
      </c>
      <c r="D315" s="87" t="s">
        <v>61</v>
      </c>
      <c r="E315" s="88">
        <v>6</v>
      </c>
      <c r="F315" s="87" t="s">
        <v>70</v>
      </c>
      <c r="G315" s="88">
        <v>7</v>
      </c>
      <c r="H315" s="89">
        <v>4137</v>
      </c>
      <c r="I315" s="89">
        <v>4570</v>
      </c>
      <c r="J315" s="89">
        <v>4050</v>
      </c>
      <c r="K315" s="89">
        <v>182</v>
      </c>
      <c r="L315" s="89">
        <v>12939</v>
      </c>
      <c r="M315" s="90">
        <v>4137</v>
      </c>
      <c r="N315" s="90">
        <v>4570</v>
      </c>
      <c r="O315" s="90">
        <v>4050</v>
      </c>
      <c r="P315" s="90">
        <v>182</v>
      </c>
      <c r="Q315" s="91">
        <v>12939</v>
      </c>
      <c r="R315" s="92">
        <v>841</v>
      </c>
      <c r="S315" s="92">
        <v>841</v>
      </c>
      <c r="T315" s="92">
        <v>841</v>
      </c>
      <c r="U315" s="92">
        <v>841</v>
      </c>
      <c r="V315" s="92">
        <v>3479217</v>
      </c>
      <c r="W315" s="92">
        <v>3843370</v>
      </c>
      <c r="X315" s="92">
        <v>3406050</v>
      </c>
      <c r="Y315" s="92">
        <v>153062</v>
      </c>
      <c r="Z315" s="92">
        <v>10881699</v>
      </c>
      <c r="AA315" s="93">
        <v>1</v>
      </c>
      <c r="AB315" s="93" t="s">
        <v>188</v>
      </c>
      <c r="AC315" s="94">
        <v>2038</v>
      </c>
      <c r="AD315" s="95" t="s">
        <v>143</v>
      </c>
      <c r="AE315" s="92">
        <v>750</v>
      </c>
      <c r="AF315" s="92">
        <v>750</v>
      </c>
      <c r="AG315" s="92">
        <v>750</v>
      </c>
      <c r="AH315" s="92">
        <v>750</v>
      </c>
      <c r="AI315" s="92">
        <v>750</v>
      </c>
      <c r="AJ315" s="92">
        <v>750</v>
      </c>
      <c r="AK315" s="92">
        <v>750</v>
      </c>
      <c r="AL315" s="92">
        <v>750</v>
      </c>
      <c r="AM315" s="92">
        <v>3102750</v>
      </c>
      <c r="AN315" s="92">
        <v>3427500</v>
      </c>
      <c r="AO315" s="92">
        <v>3037500</v>
      </c>
      <c r="AP315" s="92">
        <v>136500</v>
      </c>
      <c r="AQ315" s="92">
        <v>9704250</v>
      </c>
      <c r="AR315" s="96">
        <v>1177449</v>
      </c>
      <c r="AS315" s="97">
        <v>0.10820451843043995</v>
      </c>
    </row>
    <row r="316" spans="1:45" x14ac:dyDescent="0.2">
      <c r="A316" s="85">
        <v>50</v>
      </c>
      <c r="B316" s="86" t="s">
        <v>795</v>
      </c>
      <c r="C316" s="86" t="s">
        <v>796</v>
      </c>
      <c r="D316" s="87" t="s">
        <v>61</v>
      </c>
      <c r="E316" s="88">
        <v>6</v>
      </c>
      <c r="F316" s="87" t="s">
        <v>70</v>
      </c>
      <c r="G316" s="88">
        <v>8</v>
      </c>
      <c r="H316" s="89">
        <v>4020</v>
      </c>
      <c r="I316" s="89">
        <v>4683</v>
      </c>
      <c r="J316" s="89">
        <v>3631</v>
      </c>
      <c r="K316" s="89">
        <v>196</v>
      </c>
      <c r="L316" s="89">
        <v>12530</v>
      </c>
      <c r="M316" s="90">
        <v>4020</v>
      </c>
      <c r="N316" s="90">
        <v>4683</v>
      </c>
      <c r="O316" s="90">
        <v>3631</v>
      </c>
      <c r="P316" s="90">
        <v>196</v>
      </c>
      <c r="Q316" s="91">
        <v>12530</v>
      </c>
      <c r="R316" s="92">
        <v>841</v>
      </c>
      <c r="S316" s="92">
        <v>841</v>
      </c>
      <c r="T316" s="92">
        <v>841</v>
      </c>
      <c r="U316" s="92">
        <v>841</v>
      </c>
      <c r="V316" s="92">
        <v>3380820</v>
      </c>
      <c r="W316" s="92">
        <v>3938403</v>
      </c>
      <c r="X316" s="92">
        <v>3053671</v>
      </c>
      <c r="Y316" s="92">
        <v>164836</v>
      </c>
      <c r="Z316" s="92">
        <v>10537730</v>
      </c>
      <c r="AA316" s="93">
        <v>1</v>
      </c>
      <c r="AB316" s="93" t="s">
        <v>188</v>
      </c>
      <c r="AC316" s="94">
        <v>2038</v>
      </c>
      <c r="AD316" s="95" t="s">
        <v>143</v>
      </c>
      <c r="AE316" s="92">
        <v>750</v>
      </c>
      <c r="AF316" s="92">
        <v>750</v>
      </c>
      <c r="AG316" s="92">
        <v>750</v>
      </c>
      <c r="AH316" s="92">
        <v>750</v>
      </c>
      <c r="AI316" s="92">
        <v>750</v>
      </c>
      <c r="AJ316" s="92">
        <v>750</v>
      </c>
      <c r="AK316" s="92">
        <v>750</v>
      </c>
      <c r="AL316" s="92">
        <v>750</v>
      </c>
      <c r="AM316" s="92">
        <v>3015000</v>
      </c>
      <c r="AN316" s="92">
        <v>3512250</v>
      </c>
      <c r="AO316" s="92">
        <v>2723250</v>
      </c>
      <c r="AP316" s="92">
        <v>147000</v>
      </c>
      <c r="AQ316" s="92">
        <v>9397500</v>
      </c>
      <c r="AR316" s="96">
        <v>1140230</v>
      </c>
      <c r="AS316" s="97">
        <v>0.10820451843043995</v>
      </c>
    </row>
    <row r="317" spans="1:45" x14ac:dyDescent="0.2">
      <c r="A317" s="85">
        <v>51</v>
      </c>
      <c r="B317" s="86" t="s">
        <v>797</v>
      </c>
      <c r="C317" s="86" t="s">
        <v>798</v>
      </c>
      <c r="D317" s="87" t="s">
        <v>61</v>
      </c>
      <c r="E317" s="88">
        <v>6</v>
      </c>
      <c r="F317" s="87" t="s">
        <v>70</v>
      </c>
      <c r="G317" s="88">
        <v>9</v>
      </c>
      <c r="H317" s="89">
        <v>4064</v>
      </c>
      <c r="I317" s="89">
        <v>4734</v>
      </c>
      <c r="J317" s="89">
        <v>3670</v>
      </c>
      <c r="K317" s="89">
        <v>198</v>
      </c>
      <c r="L317" s="89">
        <v>12666</v>
      </c>
      <c r="M317" s="90">
        <v>4064</v>
      </c>
      <c r="N317" s="90">
        <v>4734</v>
      </c>
      <c r="O317" s="90">
        <v>3670</v>
      </c>
      <c r="P317" s="90">
        <v>198</v>
      </c>
      <c r="Q317" s="91">
        <v>12666</v>
      </c>
      <c r="R317" s="92">
        <v>841</v>
      </c>
      <c r="S317" s="92">
        <v>841</v>
      </c>
      <c r="T317" s="92">
        <v>841</v>
      </c>
      <c r="U317" s="92">
        <v>841</v>
      </c>
      <c r="V317" s="92">
        <v>3417824</v>
      </c>
      <c r="W317" s="92">
        <v>3981294</v>
      </c>
      <c r="X317" s="92">
        <v>3086470</v>
      </c>
      <c r="Y317" s="92">
        <v>166518</v>
      </c>
      <c r="Z317" s="92">
        <v>10652106</v>
      </c>
      <c r="AA317" s="93">
        <v>1</v>
      </c>
      <c r="AB317" s="93" t="s">
        <v>188</v>
      </c>
      <c r="AC317" s="94">
        <v>2038</v>
      </c>
      <c r="AD317" s="95" t="s">
        <v>143</v>
      </c>
      <c r="AE317" s="92">
        <v>750</v>
      </c>
      <c r="AF317" s="92">
        <v>750</v>
      </c>
      <c r="AG317" s="92">
        <v>750</v>
      </c>
      <c r="AH317" s="92">
        <v>750</v>
      </c>
      <c r="AI317" s="92">
        <v>750</v>
      </c>
      <c r="AJ317" s="92">
        <v>750</v>
      </c>
      <c r="AK317" s="92">
        <v>750</v>
      </c>
      <c r="AL317" s="92">
        <v>750</v>
      </c>
      <c r="AM317" s="92">
        <v>3048000</v>
      </c>
      <c r="AN317" s="92">
        <v>3550500</v>
      </c>
      <c r="AO317" s="92">
        <v>2752500</v>
      </c>
      <c r="AP317" s="92">
        <v>148500</v>
      </c>
      <c r="AQ317" s="92">
        <v>9499500</v>
      </c>
      <c r="AR317" s="96">
        <v>1152606</v>
      </c>
      <c r="AS317" s="97">
        <v>0.10820451843043995</v>
      </c>
    </row>
    <row r="318" spans="1:45" x14ac:dyDescent="0.2">
      <c r="A318" s="85">
        <v>52</v>
      </c>
      <c r="B318" s="86" t="s">
        <v>799</v>
      </c>
      <c r="C318" s="86" t="s">
        <v>800</v>
      </c>
      <c r="D318" s="87" t="s">
        <v>61</v>
      </c>
      <c r="E318" s="88">
        <v>6</v>
      </c>
      <c r="F318" s="87" t="s">
        <v>70</v>
      </c>
      <c r="G318" s="88">
        <v>10</v>
      </c>
      <c r="H318" s="89">
        <v>4041</v>
      </c>
      <c r="I318" s="89">
        <v>4464</v>
      </c>
      <c r="J318" s="89">
        <v>3957</v>
      </c>
      <c r="K318" s="89">
        <v>178</v>
      </c>
      <c r="L318" s="89">
        <v>12640</v>
      </c>
      <c r="M318" s="90">
        <v>4041</v>
      </c>
      <c r="N318" s="90">
        <v>4464</v>
      </c>
      <c r="O318" s="90">
        <v>3957</v>
      </c>
      <c r="P318" s="90">
        <v>178</v>
      </c>
      <c r="Q318" s="91">
        <v>12640</v>
      </c>
      <c r="R318" s="92">
        <v>841</v>
      </c>
      <c r="S318" s="92">
        <v>841</v>
      </c>
      <c r="T318" s="92">
        <v>841</v>
      </c>
      <c r="U318" s="92">
        <v>841</v>
      </c>
      <c r="V318" s="92">
        <v>3398481</v>
      </c>
      <c r="W318" s="92">
        <v>3754224</v>
      </c>
      <c r="X318" s="92">
        <v>3327837</v>
      </c>
      <c r="Y318" s="92">
        <v>149698</v>
      </c>
      <c r="Z318" s="92">
        <v>10630240</v>
      </c>
      <c r="AA318" s="93">
        <v>1</v>
      </c>
      <c r="AB318" s="93" t="s">
        <v>188</v>
      </c>
      <c r="AC318" s="94">
        <v>2038</v>
      </c>
      <c r="AD318" s="95" t="s">
        <v>143</v>
      </c>
      <c r="AE318" s="92">
        <v>750</v>
      </c>
      <c r="AF318" s="92">
        <v>750</v>
      </c>
      <c r="AG318" s="92">
        <v>750</v>
      </c>
      <c r="AH318" s="92">
        <v>750</v>
      </c>
      <c r="AI318" s="92">
        <v>750</v>
      </c>
      <c r="AJ318" s="92">
        <v>750</v>
      </c>
      <c r="AK318" s="92">
        <v>750</v>
      </c>
      <c r="AL318" s="92">
        <v>750</v>
      </c>
      <c r="AM318" s="92">
        <v>3030750</v>
      </c>
      <c r="AN318" s="92">
        <v>3348000</v>
      </c>
      <c r="AO318" s="92">
        <v>2967750</v>
      </c>
      <c r="AP318" s="92">
        <v>133500</v>
      </c>
      <c r="AQ318" s="92">
        <v>9480000</v>
      </c>
      <c r="AR318" s="96">
        <v>1150240</v>
      </c>
      <c r="AS318" s="97">
        <v>0.10820451843043995</v>
      </c>
    </row>
    <row r="319" spans="1:45" x14ac:dyDescent="0.2">
      <c r="A319" s="85">
        <v>53</v>
      </c>
      <c r="B319" s="86" t="s">
        <v>801</v>
      </c>
      <c r="C319" s="86" t="s">
        <v>802</v>
      </c>
      <c r="D319" s="87" t="s">
        <v>61</v>
      </c>
      <c r="E319" s="88">
        <v>6</v>
      </c>
      <c r="F319" s="87" t="s">
        <v>70</v>
      </c>
      <c r="G319" s="88">
        <v>11</v>
      </c>
      <c r="H319" s="89">
        <v>3980</v>
      </c>
      <c r="I319" s="89">
        <v>4396</v>
      </c>
      <c r="J319" s="89">
        <v>3897</v>
      </c>
      <c r="K319" s="89">
        <v>175</v>
      </c>
      <c r="L319" s="89">
        <v>12448</v>
      </c>
      <c r="M319" s="90">
        <v>3980</v>
      </c>
      <c r="N319" s="90">
        <v>4396</v>
      </c>
      <c r="O319" s="90">
        <v>3897</v>
      </c>
      <c r="P319" s="90">
        <v>175</v>
      </c>
      <c r="Q319" s="91">
        <v>12448</v>
      </c>
      <c r="R319" s="92">
        <v>841</v>
      </c>
      <c r="S319" s="92">
        <v>841</v>
      </c>
      <c r="T319" s="92">
        <v>841</v>
      </c>
      <c r="U319" s="92">
        <v>841</v>
      </c>
      <c r="V319" s="92">
        <v>3347180</v>
      </c>
      <c r="W319" s="92">
        <v>3697036</v>
      </c>
      <c r="X319" s="92">
        <v>3277377</v>
      </c>
      <c r="Y319" s="92">
        <v>147175</v>
      </c>
      <c r="Z319" s="92">
        <v>10468768</v>
      </c>
      <c r="AA319" s="93">
        <v>1</v>
      </c>
      <c r="AB319" s="93" t="s">
        <v>188</v>
      </c>
      <c r="AC319" s="94">
        <v>2038</v>
      </c>
      <c r="AD319" s="95" t="s">
        <v>143</v>
      </c>
      <c r="AE319" s="92">
        <v>750</v>
      </c>
      <c r="AF319" s="92">
        <v>750</v>
      </c>
      <c r="AG319" s="92">
        <v>750</v>
      </c>
      <c r="AH319" s="92">
        <v>750</v>
      </c>
      <c r="AI319" s="92">
        <v>750</v>
      </c>
      <c r="AJ319" s="92">
        <v>750</v>
      </c>
      <c r="AK319" s="92">
        <v>750</v>
      </c>
      <c r="AL319" s="92">
        <v>750</v>
      </c>
      <c r="AM319" s="92">
        <v>2985000</v>
      </c>
      <c r="AN319" s="92">
        <v>3297000</v>
      </c>
      <c r="AO319" s="92">
        <v>2922750</v>
      </c>
      <c r="AP319" s="92">
        <v>131250</v>
      </c>
      <c r="AQ319" s="92">
        <v>9336000</v>
      </c>
      <c r="AR319" s="96">
        <v>1132768</v>
      </c>
      <c r="AS319" s="97">
        <v>0.10820451843043995</v>
      </c>
    </row>
    <row r="320" spans="1:45" x14ac:dyDescent="0.2">
      <c r="A320" s="85">
        <v>54</v>
      </c>
      <c r="B320" s="86" t="s">
        <v>803</v>
      </c>
      <c r="C320" s="86" t="s">
        <v>804</v>
      </c>
      <c r="D320" s="87" t="s">
        <v>61</v>
      </c>
      <c r="E320" s="88">
        <v>6</v>
      </c>
      <c r="F320" s="87" t="s">
        <v>70</v>
      </c>
      <c r="G320" s="88">
        <v>12</v>
      </c>
      <c r="H320" s="89">
        <v>3637</v>
      </c>
      <c r="I320" s="89">
        <v>4237</v>
      </c>
      <c r="J320" s="89">
        <v>3286</v>
      </c>
      <c r="K320" s="89">
        <v>178</v>
      </c>
      <c r="L320" s="89">
        <v>11338</v>
      </c>
      <c r="M320" s="90">
        <v>3637</v>
      </c>
      <c r="N320" s="90">
        <v>4237</v>
      </c>
      <c r="O320" s="90">
        <v>3286</v>
      </c>
      <c r="P320" s="90">
        <v>178</v>
      </c>
      <c r="Q320" s="91">
        <v>11338</v>
      </c>
      <c r="R320" s="92">
        <v>841</v>
      </c>
      <c r="S320" s="92">
        <v>841</v>
      </c>
      <c r="T320" s="92">
        <v>841</v>
      </c>
      <c r="U320" s="92">
        <v>841</v>
      </c>
      <c r="V320" s="92">
        <v>3058717</v>
      </c>
      <c r="W320" s="92">
        <v>3563317</v>
      </c>
      <c r="X320" s="92">
        <v>2763526</v>
      </c>
      <c r="Y320" s="92">
        <v>149698</v>
      </c>
      <c r="Z320" s="92">
        <v>9535258</v>
      </c>
      <c r="AA320" s="93">
        <v>1</v>
      </c>
      <c r="AB320" s="93" t="s">
        <v>188</v>
      </c>
      <c r="AC320" s="94">
        <v>2038</v>
      </c>
      <c r="AD320" s="95" t="s">
        <v>143</v>
      </c>
      <c r="AE320" s="92">
        <v>750</v>
      </c>
      <c r="AF320" s="92">
        <v>750</v>
      </c>
      <c r="AG320" s="92">
        <v>750</v>
      </c>
      <c r="AH320" s="92">
        <v>750</v>
      </c>
      <c r="AI320" s="92">
        <v>750</v>
      </c>
      <c r="AJ320" s="92">
        <v>750</v>
      </c>
      <c r="AK320" s="92">
        <v>750</v>
      </c>
      <c r="AL320" s="92">
        <v>750</v>
      </c>
      <c r="AM320" s="92">
        <v>2727750</v>
      </c>
      <c r="AN320" s="92">
        <v>3177750</v>
      </c>
      <c r="AO320" s="92">
        <v>2464500</v>
      </c>
      <c r="AP320" s="92">
        <v>133500</v>
      </c>
      <c r="AQ320" s="92">
        <v>8503500</v>
      </c>
      <c r="AR320" s="96">
        <v>1031758</v>
      </c>
      <c r="AS320" s="97">
        <v>0.10820451843043995</v>
      </c>
    </row>
    <row r="321" spans="1:45" x14ac:dyDescent="0.2">
      <c r="A321" s="85">
        <v>55</v>
      </c>
      <c r="B321" s="86" t="s">
        <v>805</v>
      </c>
      <c r="C321" s="86" t="s">
        <v>806</v>
      </c>
      <c r="D321" s="87" t="s">
        <v>61</v>
      </c>
      <c r="E321" s="88">
        <v>6</v>
      </c>
      <c r="F321" s="87" t="s">
        <v>70</v>
      </c>
      <c r="G321" s="88">
        <v>13</v>
      </c>
      <c r="H321" s="89">
        <v>3836</v>
      </c>
      <c r="I321" s="89">
        <v>4236</v>
      </c>
      <c r="J321" s="89">
        <v>3756</v>
      </c>
      <c r="K321" s="89">
        <v>170</v>
      </c>
      <c r="L321" s="89">
        <v>11998</v>
      </c>
      <c r="M321" s="90">
        <v>3836</v>
      </c>
      <c r="N321" s="90">
        <v>4236</v>
      </c>
      <c r="O321" s="90">
        <v>3756</v>
      </c>
      <c r="P321" s="90">
        <v>170</v>
      </c>
      <c r="Q321" s="91">
        <v>11998</v>
      </c>
      <c r="R321" s="92">
        <v>841</v>
      </c>
      <c r="S321" s="92">
        <v>841</v>
      </c>
      <c r="T321" s="92">
        <v>841</v>
      </c>
      <c r="U321" s="92">
        <v>841</v>
      </c>
      <c r="V321" s="92">
        <v>3226076</v>
      </c>
      <c r="W321" s="92">
        <v>3562476</v>
      </c>
      <c r="X321" s="92">
        <v>3158796</v>
      </c>
      <c r="Y321" s="92">
        <v>142970</v>
      </c>
      <c r="Z321" s="92">
        <v>10090318</v>
      </c>
      <c r="AA321" s="93">
        <v>1</v>
      </c>
      <c r="AB321" s="93" t="s">
        <v>188</v>
      </c>
      <c r="AC321" s="94">
        <v>2038</v>
      </c>
      <c r="AD321" s="95" t="s">
        <v>143</v>
      </c>
      <c r="AE321" s="92">
        <v>750</v>
      </c>
      <c r="AF321" s="92">
        <v>750</v>
      </c>
      <c r="AG321" s="92">
        <v>750</v>
      </c>
      <c r="AH321" s="92">
        <v>750</v>
      </c>
      <c r="AI321" s="92">
        <v>750</v>
      </c>
      <c r="AJ321" s="92">
        <v>750</v>
      </c>
      <c r="AK321" s="92">
        <v>750</v>
      </c>
      <c r="AL321" s="92">
        <v>750</v>
      </c>
      <c r="AM321" s="92">
        <v>2877000</v>
      </c>
      <c r="AN321" s="92">
        <v>3177000</v>
      </c>
      <c r="AO321" s="92">
        <v>2817000</v>
      </c>
      <c r="AP321" s="92">
        <v>127500</v>
      </c>
      <c r="AQ321" s="92">
        <v>8998500</v>
      </c>
      <c r="AR321" s="96">
        <v>1091818</v>
      </c>
      <c r="AS321" s="97">
        <v>0.10820451843043995</v>
      </c>
    </row>
    <row r="322" spans="1:45" x14ac:dyDescent="0.2">
      <c r="A322" s="85">
        <v>56</v>
      </c>
      <c r="B322" s="86" t="s">
        <v>807</v>
      </c>
      <c r="C322" s="86" t="s">
        <v>808</v>
      </c>
      <c r="D322" s="87" t="s">
        <v>61</v>
      </c>
      <c r="E322" s="88">
        <v>6</v>
      </c>
      <c r="F322" s="87" t="s">
        <v>70</v>
      </c>
      <c r="G322" s="88">
        <v>14</v>
      </c>
      <c r="H322" s="89">
        <v>3827</v>
      </c>
      <c r="I322" s="89">
        <v>4459</v>
      </c>
      <c r="J322" s="89">
        <v>3456</v>
      </c>
      <c r="K322" s="89">
        <v>187</v>
      </c>
      <c r="L322" s="89">
        <v>11929</v>
      </c>
      <c r="M322" s="90">
        <v>3827</v>
      </c>
      <c r="N322" s="90">
        <v>4459</v>
      </c>
      <c r="O322" s="90">
        <v>3456</v>
      </c>
      <c r="P322" s="90">
        <v>187</v>
      </c>
      <c r="Q322" s="91">
        <v>11929</v>
      </c>
      <c r="R322" s="92">
        <v>841</v>
      </c>
      <c r="S322" s="92">
        <v>841</v>
      </c>
      <c r="T322" s="92">
        <v>841</v>
      </c>
      <c r="U322" s="92">
        <v>841</v>
      </c>
      <c r="V322" s="92">
        <v>3218507</v>
      </c>
      <c r="W322" s="92">
        <v>3750019</v>
      </c>
      <c r="X322" s="92">
        <v>2906496</v>
      </c>
      <c r="Y322" s="92">
        <v>157267</v>
      </c>
      <c r="Z322" s="92">
        <v>10032289</v>
      </c>
      <c r="AA322" s="93">
        <v>1</v>
      </c>
      <c r="AB322" s="93" t="s">
        <v>188</v>
      </c>
      <c r="AC322" s="94">
        <v>2038</v>
      </c>
      <c r="AD322" s="95" t="s">
        <v>143</v>
      </c>
      <c r="AE322" s="92">
        <v>750</v>
      </c>
      <c r="AF322" s="92">
        <v>750</v>
      </c>
      <c r="AG322" s="92">
        <v>750</v>
      </c>
      <c r="AH322" s="92">
        <v>750</v>
      </c>
      <c r="AI322" s="92">
        <v>750</v>
      </c>
      <c r="AJ322" s="92">
        <v>750</v>
      </c>
      <c r="AK322" s="92">
        <v>750</v>
      </c>
      <c r="AL322" s="92">
        <v>750</v>
      </c>
      <c r="AM322" s="92">
        <v>2870250</v>
      </c>
      <c r="AN322" s="92">
        <v>3344250</v>
      </c>
      <c r="AO322" s="92">
        <v>2592000</v>
      </c>
      <c r="AP322" s="92">
        <v>140250</v>
      </c>
      <c r="AQ322" s="92">
        <v>8946750</v>
      </c>
      <c r="AR322" s="96">
        <v>1085539</v>
      </c>
      <c r="AS322" s="97">
        <v>0.10820451843043995</v>
      </c>
    </row>
    <row r="323" spans="1:45" x14ac:dyDescent="0.2">
      <c r="A323" s="85">
        <v>57</v>
      </c>
      <c r="B323" s="86" t="s">
        <v>809</v>
      </c>
      <c r="C323" s="86" t="s">
        <v>810</v>
      </c>
      <c r="D323" s="87" t="s">
        <v>61</v>
      </c>
      <c r="E323" s="88">
        <v>6</v>
      </c>
      <c r="F323" s="87" t="s">
        <v>70</v>
      </c>
      <c r="G323" s="88">
        <v>15</v>
      </c>
      <c r="H323" s="89">
        <v>3617</v>
      </c>
      <c r="I323" s="89">
        <v>4215</v>
      </c>
      <c r="J323" s="89">
        <v>3267</v>
      </c>
      <c r="K323" s="89">
        <v>177</v>
      </c>
      <c r="L323" s="89">
        <v>11276</v>
      </c>
      <c r="M323" s="90">
        <v>3617</v>
      </c>
      <c r="N323" s="90">
        <v>4215</v>
      </c>
      <c r="O323" s="90">
        <v>3267</v>
      </c>
      <c r="P323" s="90">
        <v>177</v>
      </c>
      <c r="Q323" s="91">
        <v>11276</v>
      </c>
      <c r="R323" s="92">
        <v>841</v>
      </c>
      <c r="S323" s="92">
        <v>841</v>
      </c>
      <c r="T323" s="92">
        <v>841</v>
      </c>
      <c r="U323" s="92">
        <v>841</v>
      </c>
      <c r="V323" s="92">
        <v>3041897</v>
      </c>
      <c r="W323" s="92">
        <v>3544815</v>
      </c>
      <c r="X323" s="92">
        <v>2747547</v>
      </c>
      <c r="Y323" s="92">
        <v>148857</v>
      </c>
      <c r="Z323" s="92">
        <v>9483116</v>
      </c>
      <c r="AA323" s="93">
        <v>1</v>
      </c>
      <c r="AB323" s="93" t="s">
        <v>188</v>
      </c>
      <c r="AC323" s="94">
        <v>2038</v>
      </c>
      <c r="AD323" s="95" t="s">
        <v>143</v>
      </c>
      <c r="AE323" s="92">
        <v>750</v>
      </c>
      <c r="AF323" s="92">
        <v>750</v>
      </c>
      <c r="AG323" s="92">
        <v>750</v>
      </c>
      <c r="AH323" s="92">
        <v>750</v>
      </c>
      <c r="AI323" s="92">
        <v>750</v>
      </c>
      <c r="AJ323" s="92">
        <v>750</v>
      </c>
      <c r="AK323" s="92">
        <v>750</v>
      </c>
      <c r="AL323" s="92">
        <v>750</v>
      </c>
      <c r="AM323" s="92">
        <v>2712750</v>
      </c>
      <c r="AN323" s="92">
        <v>3161250</v>
      </c>
      <c r="AO323" s="92">
        <v>2450250</v>
      </c>
      <c r="AP323" s="92">
        <v>132750</v>
      </c>
      <c r="AQ323" s="92">
        <v>8457000</v>
      </c>
      <c r="AR323" s="96">
        <v>1026116</v>
      </c>
      <c r="AS323" s="97">
        <v>0.10820451843043995</v>
      </c>
    </row>
    <row r="324" spans="1:45" x14ac:dyDescent="0.2">
      <c r="A324" s="85">
        <v>58</v>
      </c>
      <c r="B324" s="86" t="s">
        <v>811</v>
      </c>
      <c r="C324" s="86" t="s">
        <v>812</v>
      </c>
      <c r="D324" s="87" t="s">
        <v>71</v>
      </c>
      <c r="E324" s="88">
        <v>32</v>
      </c>
      <c r="F324" s="87" t="s">
        <v>72</v>
      </c>
      <c r="G324" s="88">
        <v>1</v>
      </c>
      <c r="H324" s="89">
        <v>407</v>
      </c>
      <c r="I324" s="89">
        <v>556</v>
      </c>
      <c r="J324" s="89">
        <v>827</v>
      </c>
      <c r="K324" s="89">
        <v>0</v>
      </c>
      <c r="L324" s="89">
        <v>1790</v>
      </c>
      <c r="M324" s="90">
        <v>407</v>
      </c>
      <c r="N324" s="90">
        <v>556</v>
      </c>
      <c r="O324" s="90">
        <v>827</v>
      </c>
      <c r="P324" s="90">
        <v>0</v>
      </c>
      <c r="Q324" s="91">
        <v>1790</v>
      </c>
      <c r="R324" s="92">
        <v>709</v>
      </c>
      <c r="S324" s="92">
        <v>709</v>
      </c>
      <c r="T324" s="92">
        <v>709</v>
      </c>
      <c r="U324" s="92">
        <v>0</v>
      </c>
      <c r="V324" s="92">
        <v>288563</v>
      </c>
      <c r="W324" s="92">
        <v>394204</v>
      </c>
      <c r="X324" s="92">
        <v>586343</v>
      </c>
      <c r="Y324" s="92">
        <v>0</v>
      </c>
      <c r="Z324" s="92">
        <v>1269110</v>
      </c>
      <c r="AA324" s="93">
        <v>1</v>
      </c>
      <c r="AB324" s="93" t="s">
        <v>188</v>
      </c>
      <c r="AC324" s="94">
        <v>2057</v>
      </c>
      <c r="AD324" s="95" t="s">
        <v>130</v>
      </c>
      <c r="AE324" s="92">
        <v>567.20000000000005</v>
      </c>
      <c r="AF324" s="92">
        <v>567.20000000000005</v>
      </c>
      <c r="AG324" s="92">
        <v>567.20000000000005</v>
      </c>
      <c r="AH324" s="92">
        <v>0</v>
      </c>
      <c r="AI324" s="92">
        <v>567.20000000000005</v>
      </c>
      <c r="AJ324" s="92">
        <v>567.20000000000005</v>
      </c>
      <c r="AK324" s="92">
        <v>567.20000000000005</v>
      </c>
      <c r="AL324" s="92">
        <v>0</v>
      </c>
      <c r="AM324" s="92">
        <v>230850.40000000002</v>
      </c>
      <c r="AN324" s="92">
        <v>315363.20000000001</v>
      </c>
      <c r="AO324" s="92">
        <v>469074.4</v>
      </c>
      <c r="AP324" s="92">
        <v>0</v>
      </c>
      <c r="AQ324" s="92">
        <v>1015288.0000000001</v>
      </c>
      <c r="AR324" s="96">
        <v>253821.99999999988</v>
      </c>
      <c r="AS324" s="97">
        <v>0.1999999999999999</v>
      </c>
    </row>
    <row r="325" spans="1:45" x14ac:dyDescent="0.2">
      <c r="A325" s="85">
        <v>59</v>
      </c>
      <c r="B325" s="86" t="s">
        <v>813</v>
      </c>
      <c r="C325" s="86" t="s">
        <v>814</v>
      </c>
      <c r="D325" s="87" t="s">
        <v>71</v>
      </c>
      <c r="E325" s="88">
        <v>32</v>
      </c>
      <c r="F325" s="87" t="s">
        <v>72</v>
      </c>
      <c r="G325" s="88">
        <v>2</v>
      </c>
      <c r="H325" s="89">
        <v>416</v>
      </c>
      <c r="I325" s="89">
        <v>569</v>
      </c>
      <c r="J325" s="89">
        <v>846</v>
      </c>
      <c r="K325" s="89">
        <v>0</v>
      </c>
      <c r="L325" s="89">
        <v>1831</v>
      </c>
      <c r="M325" s="90">
        <v>416</v>
      </c>
      <c r="N325" s="90">
        <v>569</v>
      </c>
      <c r="O325" s="90">
        <v>846</v>
      </c>
      <c r="P325" s="90">
        <v>0</v>
      </c>
      <c r="Q325" s="91">
        <v>1831</v>
      </c>
      <c r="R325" s="92">
        <v>709</v>
      </c>
      <c r="S325" s="92">
        <v>709</v>
      </c>
      <c r="T325" s="92">
        <v>709</v>
      </c>
      <c r="U325" s="92">
        <v>0</v>
      </c>
      <c r="V325" s="92">
        <v>294944</v>
      </c>
      <c r="W325" s="92">
        <v>403421</v>
      </c>
      <c r="X325" s="92">
        <v>599814</v>
      </c>
      <c r="Y325" s="92">
        <v>0</v>
      </c>
      <c r="Z325" s="92">
        <v>1298179</v>
      </c>
      <c r="AA325" s="93">
        <v>1</v>
      </c>
      <c r="AB325" s="93" t="s">
        <v>188</v>
      </c>
      <c r="AC325" s="94">
        <v>2057</v>
      </c>
      <c r="AD325" s="95" t="s">
        <v>130</v>
      </c>
      <c r="AE325" s="92">
        <v>567.20000000000005</v>
      </c>
      <c r="AF325" s="92">
        <v>567.20000000000005</v>
      </c>
      <c r="AG325" s="92">
        <v>567.20000000000005</v>
      </c>
      <c r="AH325" s="92">
        <v>0</v>
      </c>
      <c r="AI325" s="92">
        <v>567.20000000000005</v>
      </c>
      <c r="AJ325" s="92">
        <v>567.20000000000005</v>
      </c>
      <c r="AK325" s="92">
        <v>567.20000000000005</v>
      </c>
      <c r="AL325" s="92">
        <v>0</v>
      </c>
      <c r="AM325" s="92">
        <v>235955.20000000001</v>
      </c>
      <c r="AN325" s="92">
        <v>322736.80000000005</v>
      </c>
      <c r="AO325" s="92">
        <v>479851.2</v>
      </c>
      <c r="AP325" s="92">
        <v>0</v>
      </c>
      <c r="AQ325" s="92">
        <v>1038543.2</v>
      </c>
      <c r="AR325" s="96">
        <v>259635.80000000005</v>
      </c>
      <c r="AS325" s="97">
        <v>0.20000000000000004</v>
      </c>
    </row>
    <row r="326" spans="1:45" x14ac:dyDescent="0.2">
      <c r="A326" s="85">
        <v>60</v>
      </c>
      <c r="B326" s="86" t="s">
        <v>815</v>
      </c>
      <c r="C326" s="86" t="s">
        <v>816</v>
      </c>
      <c r="D326" s="87" t="s">
        <v>71</v>
      </c>
      <c r="E326" s="88">
        <v>32</v>
      </c>
      <c r="F326" s="87" t="s">
        <v>72</v>
      </c>
      <c r="G326" s="88">
        <v>3</v>
      </c>
      <c r="H326" s="89">
        <v>413</v>
      </c>
      <c r="I326" s="89">
        <v>565</v>
      </c>
      <c r="J326" s="89">
        <v>841</v>
      </c>
      <c r="K326" s="89">
        <v>0</v>
      </c>
      <c r="L326" s="89">
        <v>1819</v>
      </c>
      <c r="M326" s="90">
        <v>413</v>
      </c>
      <c r="N326" s="90">
        <v>565</v>
      </c>
      <c r="O326" s="90">
        <v>841</v>
      </c>
      <c r="P326" s="90">
        <v>0</v>
      </c>
      <c r="Q326" s="91">
        <v>1819</v>
      </c>
      <c r="R326" s="92">
        <v>709</v>
      </c>
      <c r="S326" s="92">
        <v>709</v>
      </c>
      <c r="T326" s="92">
        <v>709</v>
      </c>
      <c r="U326" s="92">
        <v>0</v>
      </c>
      <c r="V326" s="92">
        <v>292817</v>
      </c>
      <c r="W326" s="92">
        <v>400585</v>
      </c>
      <c r="X326" s="92">
        <v>596269</v>
      </c>
      <c r="Y326" s="92">
        <v>0</v>
      </c>
      <c r="Z326" s="92">
        <v>1289671</v>
      </c>
      <c r="AA326" s="93">
        <v>1</v>
      </c>
      <c r="AB326" s="93" t="s">
        <v>188</v>
      </c>
      <c r="AC326" s="94">
        <v>2057</v>
      </c>
      <c r="AD326" s="95" t="s">
        <v>130</v>
      </c>
      <c r="AE326" s="92">
        <v>567.20000000000005</v>
      </c>
      <c r="AF326" s="92">
        <v>567.20000000000005</v>
      </c>
      <c r="AG326" s="92">
        <v>567.20000000000005</v>
      </c>
      <c r="AH326" s="92">
        <v>0</v>
      </c>
      <c r="AI326" s="92">
        <v>567.20000000000005</v>
      </c>
      <c r="AJ326" s="92">
        <v>567.20000000000005</v>
      </c>
      <c r="AK326" s="92">
        <v>567.20000000000005</v>
      </c>
      <c r="AL326" s="92">
        <v>0</v>
      </c>
      <c r="AM326" s="92">
        <v>234253.6</v>
      </c>
      <c r="AN326" s="92">
        <v>320468</v>
      </c>
      <c r="AO326" s="92">
        <v>477015.2</v>
      </c>
      <c r="AP326" s="92">
        <v>0</v>
      </c>
      <c r="AQ326" s="92">
        <v>1031736.8</v>
      </c>
      <c r="AR326" s="96">
        <v>257934.19999999995</v>
      </c>
      <c r="AS326" s="97">
        <v>0.19999999999999996</v>
      </c>
    </row>
    <row r="327" spans="1:45" x14ac:dyDescent="0.2">
      <c r="A327" s="85">
        <v>61</v>
      </c>
      <c r="B327" s="86" t="s">
        <v>817</v>
      </c>
      <c r="C327" s="86" t="s">
        <v>818</v>
      </c>
      <c r="D327" s="87" t="s">
        <v>71</v>
      </c>
      <c r="E327" s="88">
        <v>32</v>
      </c>
      <c r="F327" s="87" t="s">
        <v>72</v>
      </c>
      <c r="G327" s="88">
        <v>4</v>
      </c>
      <c r="H327" s="89">
        <v>441</v>
      </c>
      <c r="I327" s="89">
        <v>602</v>
      </c>
      <c r="J327" s="89">
        <v>896</v>
      </c>
      <c r="K327" s="89">
        <v>0</v>
      </c>
      <c r="L327" s="89">
        <v>1939</v>
      </c>
      <c r="M327" s="90">
        <v>441</v>
      </c>
      <c r="N327" s="90">
        <v>602</v>
      </c>
      <c r="O327" s="90">
        <v>896</v>
      </c>
      <c r="P327" s="90">
        <v>0</v>
      </c>
      <c r="Q327" s="91">
        <v>1939</v>
      </c>
      <c r="R327" s="92">
        <v>709</v>
      </c>
      <c r="S327" s="92">
        <v>709</v>
      </c>
      <c r="T327" s="92">
        <v>709</v>
      </c>
      <c r="U327" s="92">
        <v>0</v>
      </c>
      <c r="V327" s="92">
        <v>312669</v>
      </c>
      <c r="W327" s="92">
        <v>426818</v>
      </c>
      <c r="X327" s="92">
        <v>635264</v>
      </c>
      <c r="Y327" s="92">
        <v>0</v>
      </c>
      <c r="Z327" s="92">
        <v>1374751</v>
      </c>
      <c r="AA327" s="93">
        <v>1</v>
      </c>
      <c r="AB327" s="93" t="s">
        <v>188</v>
      </c>
      <c r="AC327" s="94">
        <v>2057</v>
      </c>
      <c r="AD327" s="95" t="s">
        <v>130</v>
      </c>
      <c r="AE327" s="92">
        <v>567.20000000000005</v>
      </c>
      <c r="AF327" s="92">
        <v>567.20000000000005</v>
      </c>
      <c r="AG327" s="92">
        <v>567.20000000000005</v>
      </c>
      <c r="AH327" s="92">
        <v>0</v>
      </c>
      <c r="AI327" s="92">
        <v>567.20000000000005</v>
      </c>
      <c r="AJ327" s="92">
        <v>567.20000000000005</v>
      </c>
      <c r="AK327" s="92">
        <v>567.20000000000005</v>
      </c>
      <c r="AL327" s="92">
        <v>0</v>
      </c>
      <c r="AM327" s="92">
        <v>250135.2</v>
      </c>
      <c r="AN327" s="92">
        <v>341454.4</v>
      </c>
      <c r="AO327" s="92">
        <v>508211.20000000007</v>
      </c>
      <c r="AP327" s="92">
        <v>0</v>
      </c>
      <c r="AQ327" s="92">
        <v>1099800.8000000003</v>
      </c>
      <c r="AR327" s="96">
        <v>274950.19999999972</v>
      </c>
      <c r="AS327" s="97">
        <v>0.19999999999999979</v>
      </c>
    </row>
    <row r="328" spans="1:45" x14ac:dyDescent="0.2">
      <c r="A328" s="85">
        <v>62</v>
      </c>
      <c r="B328" s="86" t="s">
        <v>819</v>
      </c>
      <c r="C328" s="86" t="s">
        <v>820</v>
      </c>
      <c r="D328" s="87" t="s">
        <v>71</v>
      </c>
      <c r="E328" s="88">
        <v>32</v>
      </c>
      <c r="F328" s="87" t="s">
        <v>72</v>
      </c>
      <c r="G328" s="88">
        <v>5</v>
      </c>
      <c r="H328" s="89">
        <v>410</v>
      </c>
      <c r="I328" s="89">
        <v>560</v>
      </c>
      <c r="J328" s="89">
        <v>832</v>
      </c>
      <c r="K328" s="89">
        <v>0</v>
      </c>
      <c r="L328" s="89">
        <v>1802</v>
      </c>
      <c r="M328" s="90">
        <v>410</v>
      </c>
      <c r="N328" s="90">
        <v>560</v>
      </c>
      <c r="O328" s="90">
        <v>832</v>
      </c>
      <c r="P328" s="90">
        <v>0</v>
      </c>
      <c r="Q328" s="91">
        <v>1802</v>
      </c>
      <c r="R328" s="92">
        <v>709</v>
      </c>
      <c r="S328" s="92">
        <v>709</v>
      </c>
      <c r="T328" s="92">
        <v>709</v>
      </c>
      <c r="U328" s="92">
        <v>0</v>
      </c>
      <c r="V328" s="92">
        <v>290690</v>
      </c>
      <c r="W328" s="92">
        <v>397040</v>
      </c>
      <c r="X328" s="92">
        <v>589888</v>
      </c>
      <c r="Y328" s="92">
        <v>0</v>
      </c>
      <c r="Z328" s="92">
        <v>1277618</v>
      </c>
      <c r="AA328" s="93">
        <v>1</v>
      </c>
      <c r="AB328" s="93" t="s">
        <v>188</v>
      </c>
      <c r="AC328" s="94">
        <v>2057</v>
      </c>
      <c r="AD328" s="95" t="s">
        <v>130</v>
      </c>
      <c r="AE328" s="92">
        <v>567.20000000000005</v>
      </c>
      <c r="AF328" s="92">
        <v>567.20000000000005</v>
      </c>
      <c r="AG328" s="92">
        <v>567.20000000000005</v>
      </c>
      <c r="AH328" s="92">
        <v>0</v>
      </c>
      <c r="AI328" s="92">
        <v>567.20000000000005</v>
      </c>
      <c r="AJ328" s="92">
        <v>567.20000000000005</v>
      </c>
      <c r="AK328" s="92">
        <v>567.20000000000005</v>
      </c>
      <c r="AL328" s="92">
        <v>0</v>
      </c>
      <c r="AM328" s="92">
        <v>232552.00000000003</v>
      </c>
      <c r="AN328" s="92">
        <v>317632</v>
      </c>
      <c r="AO328" s="92">
        <v>471910.40000000002</v>
      </c>
      <c r="AP328" s="92">
        <v>0</v>
      </c>
      <c r="AQ328" s="92">
        <v>1022094.4</v>
      </c>
      <c r="AR328" s="96">
        <v>255523.59999999998</v>
      </c>
      <c r="AS328" s="97">
        <v>0.19999999999999998</v>
      </c>
    </row>
    <row r="329" spans="1:45" x14ac:dyDescent="0.2">
      <c r="A329" s="85">
        <v>63</v>
      </c>
      <c r="B329" s="86" t="s">
        <v>821</v>
      </c>
      <c r="C329" s="86" t="s">
        <v>822</v>
      </c>
      <c r="D329" s="87" t="s">
        <v>71</v>
      </c>
      <c r="E329" s="88">
        <v>32</v>
      </c>
      <c r="F329" s="87" t="s">
        <v>72</v>
      </c>
      <c r="G329" s="88">
        <v>6</v>
      </c>
      <c r="H329" s="89">
        <v>443</v>
      </c>
      <c r="I329" s="89">
        <v>606</v>
      </c>
      <c r="J329" s="89">
        <v>901</v>
      </c>
      <c r="K329" s="89">
        <v>0</v>
      </c>
      <c r="L329" s="89">
        <v>1950</v>
      </c>
      <c r="M329" s="90">
        <v>443</v>
      </c>
      <c r="N329" s="90">
        <v>606</v>
      </c>
      <c r="O329" s="90">
        <v>901</v>
      </c>
      <c r="P329" s="90">
        <v>0</v>
      </c>
      <c r="Q329" s="91">
        <v>1950</v>
      </c>
      <c r="R329" s="92">
        <v>709</v>
      </c>
      <c r="S329" s="92">
        <v>709</v>
      </c>
      <c r="T329" s="92">
        <v>709</v>
      </c>
      <c r="U329" s="92">
        <v>0</v>
      </c>
      <c r="V329" s="92">
        <v>314087</v>
      </c>
      <c r="W329" s="92">
        <v>429654</v>
      </c>
      <c r="X329" s="92">
        <v>638809</v>
      </c>
      <c r="Y329" s="92">
        <v>0</v>
      </c>
      <c r="Z329" s="92">
        <v>1382550</v>
      </c>
      <c r="AA329" s="93">
        <v>1</v>
      </c>
      <c r="AB329" s="93" t="s">
        <v>188</v>
      </c>
      <c r="AC329" s="94">
        <v>2057</v>
      </c>
      <c r="AD329" s="95" t="s">
        <v>130</v>
      </c>
      <c r="AE329" s="92">
        <v>567.20000000000005</v>
      </c>
      <c r="AF329" s="92">
        <v>567.20000000000005</v>
      </c>
      <c r="AG329" s="92">
        <v>567.20000000000005</v>
      </c>
      <c r="AH329" s="92">
        <v>0</v>
      </c>
      <c r="AI329" s="92">
        <v>567.20000000000005</v>
      </c>
      <c r="AJ329" s="92">
        <v>567.20000000000005</v>
      </c>
      <c r="AK329" s="92">
        <v>567.20000000000005</v>
      </c>
      <c r="AL329" s="92">
        <v>0</v>
      </c>
      <c r="AM329" s="92">
        <v>251269.6</v>
      </c>
      <c r="AN329" s="92">
        <v>343723.2</v>
      </c>
      <c r="AO329" s="92">
        <v>511047.20000000007</v>
      </c>
      <c r="AP329" s="92">
        <v>0</v>
      </c>
      <c r="AQ329" s="92">
        <v>1106040</v>
      </c>
      <c r="AR329" s="96">
        <v>276510</v>
      </c>
      <c r="AS329" s="97">
        <v>0.2</v>
      </c>
    </row>
    <row r="330" spans="1:45" x14ac:dyDescent="0.2">
      <c r="A330" s="85">
        <v>64</v>
      </c>
      <c r="B330" s="86" t="s">
        <v>823</v>
      </c>
      <c r="C330" s="86" t="s">
        <v>824</v>
      </c>
      <c r="D330" s="87" t="s">
        <v>71</v>
      </c>
      <c r="E330" s="88">
        <v>32</v>
      </c>
      <c r="F330" s="87" t="s">
        <v>72</v>
      </c>
      <c r="G330" s="88">
        <v>7</v>
      </c>
      <c r="H330" s="89">
        <v>453</v>
      </c>
      <c r="I330" s="89">
        <v>619</v>
      </c>
      <c r="J330" s="89">
        <v>920</v>
      </c>
      <c r="K330" s="89">
        <v>0</v>
      </c>
      <c r="L330" s="89">
        <v>1992</v>
      </c>
      <c r="M330" s="90">
        <v>453</v>
      </c>
      <c r="N330" s="90">
        <v>619</v>
      </c>
      <c r="O330" s="90">
        <v>920</v>
      </c>
      <c r="P330" s="90">
        <v>0</v>
      </c>
      <c r="Q330" s="91">
        <v>1992</v>
      </c>
      <c r="R330" s="92">
        <v>709</v>
      </c>
      <c r="S330" s="92">
        <v>709</v>
      </c>
      <c r="T330" s="92">
        <v>709</v>
      </c>
      <c r="U330" s="92">
        <v>0</v>
      </c>
      <c r="V330" s="92">
        <v>321177</v>
      </c>
      <c r="W330" s="92">
        <v>438871</v>
      </c>
      <c r="X330" s="92">
        <v>652280</v>
      </c>
      <c r="Y330" s="92">
        <v>0</v>
      </c>
      <c r="Z330" s="92">
        <v>1412328</v>
      </c>
      <c r="AA330" s="93">
        <v>1</v>
      </c>
      <c r="AB330" s="93" t="s">
        <v>188</v>
      </c>
      <c r="AC330" s="94">
        <v>2057</v>
      </c>
      <c r="AD330" s="95" t="s">
        <v>130</v>
      </c>
      <c r="AE330" s="92">
        <v>567.20000000000005</v>
      </c>
      <c r="AF330" s="92">
        <v>567.20000000000005</v>
      </c>
      <c r="AG330" s="92">
        <v>567.20000000000005</v>
      </c>
      <c r="AH330" s="92">
        <v>0</v>
      </c>
      <c r="AI330" s="92">
        <v>567.20000000000005</v>
      </c>
      <c r="AJ330" s="92">
        <v>567.20000000000005</v>
      </c>
      <c r="AK330" s="92">
        <v>567.20000000000005</v>
      </c>
      <c r="AL330" s="92">
        <v>0</v>
      </c>
      <c r="AM330" s="92">
        <v>256941.60000000003</v>
      </c>
      <c r="AN330" s="92">
        <v>351096.80000000005</v>
      </c>
      <c r="AO330" s="92">
        <v>521824.00000000006</v>
      </c>
      <c r="AP330" s="92">
        <v>0</v>
      </c>
      <c r="AQ330" s="92">
        <v>1129862.4000000001</v>
      </c>
      <c r="AR330" s="96">
        <v>282465.59999999986</v>
      </c>
      <c r="AS330" s="97">
        <v>0.1999999999999999</v>
      </c>
    </row>
    <row r="331" spans="1:45" x14ac:dyDescent="0.2">
      <c r="A331" s="85">
        <v>65</v>
      </c>
      <c r="B331" s="86" t="s">
        <v>825</v>
      </c>
      <c r="C331" s="86" t="s">
        <v>826</v>
      </c>
      <c r="D331" s="87" t="s">
        <v>71</v>
      </c>
      <c r="E331" s="88">
        <v>32</v>
      </c>
      <c r="F331" s="87" t="s">
        <v>72</v>
      </c>
      <c r="G331" s="88">
        <v>8</v>
      </c>
      <c r="H331" s="89">
        <v>437</v>
      </c>
      <c r="I331" s="89">
        <v>598</v>
      </c>
      <c r="J331" s="89">
        <v>889</v>
      </c>
      <c r="K331" s="89">
        <v>0</v>
      </c>
      <c r="L331" s="89">
        <v>1924</v>
      </c>
      <c r="M331" s="90">
        <v>437</v>
      </c>
      <c r="N331" s="90">
        <v>598</v>
      </c>
      <c r="O331" s="90">
        <v>889</v>
      </c>
      <c r="P331" s="90">
        <v>0</v>
      </c>
      <c r="Q331" s="91">
        <v>1924</v>
      </c>
      <c r="R331" s="92">
        <v>709</v>
      </c>
      <c r="S331" s="92">
        <v>709</v>
      </c>
      <c r="T331" s="92">
        <v>709</v>
      </c>
      <c r="U331" s="92">
        <v>0</v>
      </c>
      <c r="V331" s="92">
        <v>309833</v>
      </c>
      <c r="W331" s="92">
        <v>423982</v>
      </c>
      <c r="X331" s="92">
        <v>630301</v>
      </c>
      <c r="Y331" s="92">
        <v>0</v>
      </c>
      <c r="Z331" s="92">
        <v>1364116</v>
      </c>
      <c r="AA331" s="93">
        <v>1</v>
      </c>
      <c r="AB331" s="93" t="s">
        <v>188</v>
      </c>
      <c r="AC331" s="94">
        <v>2057</v>
      </c>
      <c r="AD331" s="95" t="s">
        <v>130</v>
      </c>
      <c r="AE331" s="92">
        <v>567.20000000000005</v>
      </c>
      <c r="AF331" s="92">
        <v>567.20000000000005</v>
      </c>
      <c r="AG331" s="92">
        <v>567.20000000000005</v>
      </c>
      <c r="AH331" s="92">
        <v>0</v>
      </c>
      <c r="AI331" s="92">
        <v>567.20000000000005</v>
      </c>
      <c r="AJ331" s="92">
        <v>567.20000000000005</v>
      </c>
      <c r="AK331" s="92">
        <v>567.20000000000005</v>
      </c>
      <c r="AL331" s="92">
        <v>0</v>
      </c>
      <c r="AM331" s="92">
        <v>247866.40000000002</v>
      </c>
      <c r="AN331" s="92">
        <v>339185.60000000003</v>
      </c>
      <c r="AO331" s="92">
        <v>504240.80000000005</v>
      </c>
      <c r="AP331" s="92">
        <v>0</v>
      </c>
      <c r="AQ331" s="92">
        <v>1091292.8</v>
      </c>
      <c r="AR331" s="96">
        <v>272823.19999999995</v>
      </c>
      <c r="AS331" s="97">
        <v>0.19999999999999996</v>
      </c>
    </row>
    <row r="332" spans="1:45" x14ac:dyDescent="0.2">
      <c r="A332" s="85">
        <v>66</v>
      </c>
      <c r="B332" s="86" t="s">
        <v>827</v>
      </c>
      <c r="C332" s="86" t="s">
        <v>828</v>
      </c>
      <c r="D332" s="87" t="s">
        <v>71</v>
      </c>
      <c r="E332" s="88">
        <v>32</v>
      </c>
      <c r="F332" s="87" t="s">
        <v>72</v>
      </c>
      <c r="G332" s="88">
        <v>9</v>
      </c>
      <c r="H332" s="89">
        <v>442</v>
      </c>
      <c r="I332" s="89">
        <v>604</v>
      </c>
      <c r="J332" s="89">
        <v>898</v>
      </c>
      <c r="K332" s="89">
        <v>0</v>
      </c>
      <c r="L332" s="89">
        <v>1944</v>
      </c>
      <c r="M332" s="90">
        <v>442</v>
      </c>
      <c r="N332" s="90">
        <v>604</v>
      </c>
      <c r="O332" s="90">
        <v>898</v>
      </c>
      <c r="P332" s="90">
        <v>0</v>
      </c>
      <c r="Q332" s="91">
        <v>1944</v>
      </c>
      <c r="R332" s="92">
        <v>709</v>
      </c>
      <c r="S332" s="92">
        <v>709</v>
      </c>
      <c r="T332" s="92">
        <v>709</v>
      </c>
      <c r="U332" s="92">
        <v>0</v>
      </c>
      <c r="V332" s="92">
        <v>313378</v>
      </c>
      <c r="W332" s="92">
        <v>428236</v>
      </c>
      <c r="X332" s="92">
        <v>636682</v>
      </c>
      <c r="Y332" s="92">
        <v>0</v>
      </c>
      <c r="Z332" s="92">
        <v>1378296</v>
      </c>
      <c r="AA332" s="93">
        <v>1</v>
      </c>
      <c r="AB332" s="93" t="s">
        <v>188</v>
      </c>
      <c r="AC332" s="94">
        <v>2057</v>
      </c>
      <c r="AD332" s="95" t="s">
        <v>130</v>
      </c>
      <c r="AE332" s="92">
        <v>567.20000000000005</v>
      </c>
      <c r="AF332" s="92">
        <v>567.20000000000005</v>
      </c>
      <c r="AG332" s="92">
        <v>567.20000000000005</v>
      </c>
      <c r="AH332" s="92">
        <v>0</v>
      </c>
      <c r="AI332" s="92">
        <v>567.20000000000005</v>
      </c>
      <c r="AJ332" s="92">
        <v>567.20000000000005</v>
      </c>
      <c r="AK332" s="92">
        <v>567.20000000000005</v>
      </c>
      <c r="AL332" s="92">
        <v>0</v>
      </c>
      <c r="AM332" s="92">
        <v>250702.40000000002</v>
      </c>
      <c r="AN332" s="92">
        <v>342588.80000000005</v>
      </c>
      <c r="AO332" s="92">
        <v>509345.60000000003</v>
      </c>
      <c r="AP332" s="92">
        <v>0</v>
      </c>
      <c r="AQ332" s="92">
        <v>1102636.8</v>
      </c>
      <c r="AR332" s="96">
        <v>275659.19999999995</v>
      </c>
      <c r="AS332" s="97">
        <v>0.19999999999999996</v>
      </c>
    </row>
    <row r="333" spans="1:45" x14ac:dyDescent="0.2">
      <c r="A333" s="85">
        <v>67</v>
      </c>
      <c r="B333" s="86" t="s">
        <v>829</v>
      </c>
      <c r="C333" s="86" t="s">
        <v>830</v>
      </c>
      <c r="D333" s="87" t="s">
        <v>56</v>
      </c>
      <c r="E333" s="88">
        <v>45</v>
      </c>
      <c r="F333" s="87" t="s">
        <v>67</v>
      </c>
      <c r="G333" s="88">
        <v>12</v>
      </c>
      <c r="H333" s="89">
        <v>6019</v>
      </c>
      <c r="I333" s="89">
        <v>7662</v>
      </c>
      <c r="J333" s="89">
        <v>3618</v>
      </c>
      <c r="K333" s="89">
        <v>393</v>
      </c>
      <c r="L333" s="89">
        <v>17692</v>
      </c>
      <c r="M333" s="90">
        <v>6019</v>
      </c>
      <c r="N333" s="90">
        <v>7662</v>
      </c>
      <c r="O333" s="90">
        <v>3618</v>
      </c>
      <c r="P333" s="90">
        <v>393</v>
      </c>
      <c r="Q333" s="91">
        <v>17692</v>
      </c>
      <c r="R333" s="92">
        <v>584</v>
      </c>
      <c r="S333" s="92">
        <v>777</v>
      </c>
      <c r="T333" s="92">
        <v>1165</v>
      </c>
      <c r="U333" s="92">
        <v>1165</v>
      </c>
      <c r="V333" s="92">
        <v>3515096</v>
      </c>
      <c r="W333" s="92">
        <v>5953374</v>
      </c>
      <c r="X333" s="92">
        <v>4214970</v>
      </c>
      <c r="Y333" s="92">
        <v>457845</v>
      </c>
      <c r="Z333" s="92">
        <v>14141285</v>
      </c>
      <c r="AA333" s="93">
        <v>1</v>
      </c>
      <c r="AB333" s="93" t="s">
        <v>188</v>
      </c>
      <c r="AC333" s="94">
        <v>2075</v>
      </c>
      <c r="AD333" s="95" t="s">
        <v>149</v>
      </c>
      <c r="AE333" s="92">
        <v>462.4</v>
      </c>
      <c r="AF333" s="92">
        <v>615.20000000000005</v>
      </c>
      <c r="AG333" s="92">
        <v>922.4</v>
      </c>
      <c r="AH333" s="92">
        <v>922.4</v>
      </c>
      <c r="AI333" s="92">
        <v>462.4</v>
      </c>
      <c r="AJ333" s="92">
        <v>615.20000000000005</v>
      </c>
      <c r="AK333" s="92">
        <v>922.4</v>
      </c>
      <c r="AL333" s="92">
        <v>922.4</v>
      </c>
      <c r="AM333" s="92">
        <v>2783185.6</v>
      </c>
      <c r="AN333" s="92">
        <v>4713662.4000000004</v>
      </c>
      <c r="AO333" s="92">
        <v>3337243.1999999997</v>
      </c>
      <c r="AP333" s="92">
        <v>362503.2</v>
      </c>
      <c r="AQ333" s="92">
        <v>11196594.399999999</v>
      </c>
      <c r="AR333" s="96">
        <v>2944690.6000000015</v>
      </c>
      <c r="AS333" s="97">
        <v>0.20823359404750003</v>
      </c>
    </row>
    <row r="334" spans="1:45" x14ac:dyDescent="0.2">
      <c r="A334" s="85">
        <v>2</v>
      </c>
      <c r="B334" s="86" t="s">
        <v>831</v>
      </c>
      <c r="C334" s="86" t="s">
        <v>832</v>
      </c>
      <c r="D334" s="87" t="s">
        <v>56</v>
      </c>
      <c r="E334" s="88">
        <v>45</v>
      </c>
      <c r="F334" s="87" t="s">
        <v>67</v>
      </c>
      <c r="G334" s="88">
        <v>13</v>
      </c>
      <c r="H334" s="89">
        <v>6391</v>
      </c>
      <c r="I334" s="89">
        <v>8136</v>
      </c>
      <c r="J334" s="89">
        <v>3841</v>
      </c>
      <c r="K334" s="89">
        <v>417</v>
      </c>
      <c r="L334" s="89">
        <v>18785</v>
      </c>
      <c r="M334" s="90">
        <v>6391</v>
      </c>
      <c r="N334" s="90">
        <v>8136</v>
      </c>
      <c r="O334" s="90">
        <v>3841</v>
      </c>
      <c r="P334" s="90">
        <v>417</v>
      </c>
      <c r="Q334" s="91">
        <v>18785</v>
      </c>
      <c r="R334" s="92">
        <v>584</v>
      </c>
      <c r="S334" s="92">
        <v>777</v>
      </c>
      <c r="T334" s="92">
        <v>1165</v>
      </c>
      <c r="U334" s="92">
        <v>1165</v>
      </c>
      <c r="V334" s="92">
        <v>3732344</v>
      </c>
      <c r="W334" s="92">
        <v>6321672</v>
      </c>
      <c r="X334" s="92">
        <v>4474765</v>
      </c>
      <c r="Y334" s="92">
        <v>485805</v>
      </c>
      <c r="Z334" s="92">
        <v>15014586</v>
      </c>
      <c r="AA334" s="93">
        <v>1</v>
      </c>
      <c r="AB334" s="93" t="s">
        <v>188</v>
      </c>
      <c r="AC334" s="94">
        <v>2075</v>
      </c>
      <c r="AD334" s="95" t="s">
        <v>149</v>
      </c>
      <c r="AE334" s="92">
        <v>462.4</v>
      </c>
      <c r="AF334" s="92">
        <v>615.20000000000005</v>
      </c>
      <c r="AG334" s="92">
        <v>922.4</v>
      </c>
      <c r="AH334" s="92">
        <v>922.4</v>
      </c>
      <c r="AI334" s="92">
        <v>462.4</v>
      </c>
      <c r="AJ334" s="92">
        <v>615.20000000000005</v>
      </c>
      <c r="AK334" s="92">
        <v>922.4</v>
      </c>
      <c r="AL334" s="92">
        <v>922.4</v>
      </c>
      <c r="AM334" s="92">
        <v>2955198.4</v>
      </c>
      <c r="AN334" s="92">
        <v>5005267.2</v>
      </c>
      <c r="AO334" s="92">
        <v>3542938.4</v>
      </c>
      <c r="AP334" s="92">
        <v>384640.8</v>
      </c>
      <c r="AQ334" s="92">
        <v>11888044.800000001</v>
      </c>
      <c r="AR334" s="96">
        <v>3126541.1999999993</v>
      </c>
      <c r="AS334" s="97">
        <v>0.20823359365353125</v>
      </c>
    </row>
    <row r="335" spans="1:45" x14ac:dyDescent="0.2">
      <c r="A335" s="85">
        <v>3</v>
      </c>
      <c r="B335" s="86" t="s">
        <v>833</v>
      </c>
      <c r="C335" s="86" t="s">
        <v>834</v>
      </c>
      <c r="D335" s="87" t="s">
        <v>56</v>
      </c>
      <c r="E335" s="88">
        <v>45</v>
      </c>
      <c r="F335" s="87" t="s">
        <v>67</v>
      </c>
      <c r="G335" s="88">
        <v>14</v>
      </c>
      <c r="H335" s="89">
        <v>6333</v>
      </c>
      <c r="I335" s="89">
        <v>8062</v>
      </c>
      <c r="J335" s="89">
        <v>3806</v>
      </c>
      <c r="K335" s="89">
        <v>414</v>
      </c>
      <c r="L335" s="89">
        <v>18615</v>
      </c>
      <c r="M335" s="90">
        <v>6333</v>
      </c>
      <c r="N335" s="90">
        <v>8062</v>
      </c>
      <c r="O335" s="90">
        <v>3806</v>
      </c>
      <c r="P335" s="90">
        <v>414</v>
      </c>
      <c r="Q335" s="91">
        <v>18615</v>
      </c>
      <c r="R335" s="92">
        <v>584</v>
      </c>
      <c r="S335" s="92">
        <v>777</v>
      </c>
      <c r="T335" s="92">
        <v>1165</v>
      </c>
      <c r="U335" s="92">
        <v>1165</v>
      </c>
      <c r="V335" s="92">
        <v>3698472</v>
      </c>
      <c r="W335" s="92">
        <v>6264174</v>
      </c>
      <c r="X335" s="92">
        <v>4433990</v>
      </c>
      <c r="Y335" s="92">
        <v>482310</v>
      </c>
      <c r="Z335" s="92">
        <v>14878946</v>
      </c>
      <c r="AA335" s="93">
        <v>1</v>
      </c>
      <c r="AB335" s="93" t="s">
        <v>188</v>
      </c>
      <c r="AC335" s="94">
        <v>2075</v>
      </c>
      <c r="AD335" s="95" t="s">
        <v>149</v>
      </c>
      <c r="AE335" s="92">
        <v>462.4</v>
      </c>
      <c r="AF335" s="92">
        <v>615.20000000000005</v>
      </c>
      <c r="AG335" s="92">
        <v>922.4</v>
      </c>
      <c r="AH335" s="92">
        <v>922.4</v>
      </c>
      <c r="AI335" s="92">
        <v>462.4</v>
      </c>
      <c r="AJ335" s="92">
        <v>615.20000000000005</v>
      </c>
      <c r="AK335" s="92">
        <v>922.4</v>
      </c>
      <c r="AL335" s="92">
        <v>922.4</v>
      </c>
      <c r="AM335" s="92">
        <v>2928379.1999999997</v>
      </c>
      <c r="AN335" s="92">
        <v>4959742.4000000004</v>
      </c>
      <c r="AO335" s="92">
        <v>3510654.4</v>
      </c>
      <c r="AP335" s="92">
        <v>381873.6</v>
      </c>
      <c r="AQ335" s="92">
        <v>11780649.6</v>
      </c>
      <c r="AR335" s="96">
        <v>3098296.4000000004</v>
      </c>
      <c r="AS335" s="97">
        <v>0.2082335939655941</v>
      </c>
    </row>
    <row r="336" spans="1:45" x14ac:dyDescent="0.2">
      <c r="A336" s="85">
        <v>4</v>
      </c>
      <c r="B336" s="86" t="s">
        <v>835</v>
      </c>
      <c r="C336" s="86" t="s">
        <v>836</v>
      </c>
      <c r="D336" s="87" t="s">
        <v>56</v>
      </c>
      <c r="E336" s="88">
        <v>45</v>
      </c>
      <c r="F336" s="87" t="s">
        <v>67</v>
      </c>
      <c r="G336" s="88">
        <v>15</v>
      </c>
      <c r="H336" s="89">
        <v>5986</v>
      </c>
      <c r="I336" s="89">
        <v>7618</v>
      </c>
      <c r="J336" s="89">
        <v>3598</v>
      </c>
      <c r="K336" s="89">
        <v>392</v>
      </c>
      <c r="L336" s="89">
        <v>17594</v>
      </c>
      <c r="M336" s="90">
        <v>5986</v>
      </c>
      <c r="N336" s="90">
        <v>7618</v>
      </c>
      <c r="O336" s="90">
        <v>3598</v>
      </c>
      <c r="P336" s="90">
        <v>392</v>
      </c>
      <c r="Q336" s="91">
        <v>17594</v>
      </c>
      <c r="R336" s="92">
        <v>584</v>
      </c>
      <c r="S336" s="92">
        <v>777</v>
      </c>
      <c r="T336" s="92">
        <v>1165</v>
      </c>
      <c r="U336" s="92">
        <v>1165</v>
      </c>
      <c r="V336" s="92">
        <v>3495824</v>
      </c>
      <c r="W336" s="92">
        <v>5919186</v>
      </c>
      <c r="X336" s="92">
        <v>4191670</v>
      </c>
      <c r="Y336" s="92">
        <v>456680</v>
      </c>
      <c r="Z336" s="92">
        <v>14063360</v>
      </c>
      <c r="AA336" s="93">
        <v>1</v>
      </c>
      <c r="AB336" s="93" t="s">
        <v>188</v>
      </c>
      <c r="AC336" s="94">
        <v>2075</v>
      </c>
      <c r="AD336" s="95" t="s">
        <v>149</v>
      </c>
      <c r="AE336" s="92">
        <v>462.4</v>
      </c>
      <c r="AF336" s="92">
        <v>615.20000000000005</v>
      </c>
      <c r="AG336" s="92">
        <v>922.4</v>
      </c>
      <c r="AH336" s="92">
        <v>922.4</v>
      </c>
      <c r="AI336" s="92">
        <v>462.4</v>
      </c>
      <c r="AJ336" s="92">
        <v>615.20000000000005</v>
      </c>
      <c r="AK336" s="92">
        <v>922.4</v>
      </c>
      <c r="AL336" s="92">
        <v>922.4</v>
      </c>
      <c r="AM336" s="92">
        <v>2767926.4</v>
      </c>
      <c r="AN336" s="92">
        <v>4686593.6000000006</v>
      </c>
      <c r="AO336" s="92">
        <v>3318795.1999999997</v>
      </c>
      <c r="AP336" s="92">
        <v>361580.79999999999</v>
      </c>
      <c r="AQ336" s="92">
        <v>11134896</v>
      </c>
      <c r="AR336" s="96">
        <v>2928464</v>
      </c>
      <c r="AS336" s="97">
        <v>0.20823359424774734</v>
      </c>
    </row>
    <row r="337" spans="1:45" x14ac:dyDescent="0.2">
      <c r="A337" s="85">
        <v>5</v>
      </c>
      <c r="B337" s="86" t="s">
        <v>837</v>
      </c>
      <c r="C337" s="86" t="s">
        <v>838</v>
      </c>
      <c r="D337" s="87" t="s">
        <v>105</v>
      </c>
      <c r="E337" s="88">
        <v>22</v>
      </c>
      <c r="F337" s="87" t="s">
        <v>123</v>
      </c>
      <c r="G337" s="88">
        <v>1</v>
      </c>
      <c r="H337" s="89">
        <v>0</v>
      </c>
      <c r="I337" s="89">
        <v>8442</v>
      </c>
      <c r="J337" s="89">
        <v>4552</v>
      </c>
      <c r="K337" s="89">
        <v>405</v>
      </c>
      <c r="L337" s="89">
        <v>13399</v>
      </c>
      <c r="M337" s="90">
        <v>0</v>
      </c>
      <c r="N337" s="90">
        <v>8442</v>
      </c>
      <c r="O337" s="90">
        <v>4552</v>
      </c>
      <c r="P337" s="90">
        <v>405</v>
      </c>
      <c r="Q337" s="91">
        <v>13399</v>
      </c>
      <c r="R337" s="92">
        <v>0</v>
      </c>
      <c r="S337" s="92">
        <v>761</v>
      </c>
      <c r="T337" s="92">
        <v>761</v>
      </c>
      <c r="U337" s="92">
        <v>761</v>
      </c>
      <c r="V337" s="92">
        <v>0</v>
      </c>
      <c r="W337" s="92">
        <v>6424362</v>
      </c>
      <c r="X337" s="92">
        <v>3464072</v>
      </c>
      <c r="Y337" s="92">
        <v>308205</v>
      </c>
      <c r="Z337" s="92">
        <v>10196639</v>
      </c>
      <c r="AA337" s="93">
        <v>1</v>
      </c>
      <c r="AB337" s="93" t="s">
        <v>188</v>
      </c>
      <c r="AC337" s="94">
        <v>2093</v>
      </c>
      <c r="AD337" s="95" t="s">
        <v>134</v>
      </c>
      <c r="AE337" s="92">
        <v>0</v>
      </c>
      <c r="AF337" s="92">
        <v>761</v>
      </c>
      <c r="AG337" s="92">
        <v>761</v>
      </c>
      <c r="AH337" s="92">
        <v>761</v>
      </c>
      <c r="AI337" s="92">
        <v>0</v>
      </c>
      <c r="AJ337" s="92">
        <v>761</v>
      </c>
      <c r="AK337" s="92">
        <v>761</v>
      </c>
      <c r="AL337" s="92">
        <v>761</v>
      </c>
      <c r="AM337" s="92">
        <v>0</v>
      </c>
      <c r="AN337" s="92">
        <v>6424362</v>
      </c>
      <c r="AO337" s="92">
        <v>3464072</v>
      </c>
      <c r="AP337" s="92">
        <v>308205</v>
      </c>
      <c r="AQ337" s="92">
        <v>10196639</v>
      </c>
      <c r="AR337" s="96">
        <v>0</v>
      </c>
      <c r="AS337" s="97">
        <v>0</v>
      </c>
    </row>
    <row r="338" spans="1:45" x14ac:dyDescent="0.2">
      <c r="A338" s="85">
        <v>6</v>
      </c>
      <c r="B338" s="86" t="s">
        <v>839</v>
      </c>
      <c r="C338" s="86" t="s">
        <v>840</v>
      </c>
      <c r="D338" s="87" t="s">
        <v>105</v>
      </c>
      <c r="E338" s="88">
        <v>22</v>
      </c>
      <c r="F338" s="87" t="s">
        <v>123</v>
      </c>
      <c r="G338" s="88">
        <v>2</v>
      </c>
      <c r="H338" s="89">
        <v>0</v>
      </c>
      <c r="I338" s="89">
        <v>8633</v>
      </c>
      <c r="J338" s="89">
        <v>4654</v>
      </c>
      <c r="K338" s="89">
        <v>414</v>
      </c>
      <c r="L338" s="89">
        <v>13701</v>
      </c>
      <c r="M338" s="90">
        <v>0</v>
      </c>
      <c r="N338" s="90">
        <v>0</v>
      </c>
      <c r="O338" s="90">
        <v>0</v>
      </c>
      <c r="P338" s="90">
        <v>0</v>
      </c>
      <c r="Q338" s="91">
        <v>0</v>
      </c>
      <c r="R338" s="92">
        <v>0</v>
      </c>
      <c r="S338" s="92">
        <v>0</v>
      </c>
      <c r="T338" s="92">
        <v>0</v>
      </c>
      <c r="U338" s="92">
        <v>0</v>
      </c>
      <c r="V338" s="92">
        <v>0</v>
      </c>
      <c r="W338" s="92">
        <v>0</v>
      </c>
      <c r="X338" s="92">
        <v>0</v>
      </c>
      <c r="Y338" s="92">
        <v>0</v>
      </c>
      <c r="Z338" s="92">
        <v>0</v>
      </c>
      <c r="AA338" s="93">
        <v>0</v>
      </c>
      <c r="AB338" s="93" t="s">
        <v>401</v>
      </c>
      <c r="AC338" s="94" t="s">
        <v>402</v>
      </c>
      <c r="AD338" s="95" t="s">
        <v>402</v>
      </c>
      <c r="AE338" s="92">
        <v>0</v>
      </c>
      <c r="AF338" s="92">
        <v>0</v>
      </c>
      <c r="AG338" s="92">
        <v>0</v>
      </c>
      <c r="AH338" s="92">
        <v>0</v>
      </c>
      <c r="AI338" s="92">
        <v>0</v>
      </c>
      <c r="AJ338" s="92">
        <v>0</v>
      </c>
      <c r="AK338" s="92">
        <v>0</v>
      </c>
      <c r="AL338" s="92">
        <v>0</v>
      </c>
      <c r="AM338" s="92">
        <v>0</v>
      </c>
      <c r="AN338" s="92">
        <v>0</v>
      </c>
      <c r="AO338" s="92">
        <v>0</v>
      </c>
      <c r="AP338" s="92">
        <v>0</v>
      </c>
      <c r="AQ338" s="92">
        <v>0</v>
      </c>
      <c r="AR338" s="96">
        <v>0</v>
      </c>
      <c r="AS338" s="97">
        <v>0</v>
      </c>
    </row>
    <row r="339" spans="1:45" x14ac:dyDescent="0.2">
      <c r="A339" s="85">
        <v>7</v>
      </c>
      <c r="B339" s="86" t="s">
        <v>841</v>
      </c>
      <c r="C339" s="86" t="s">
        <v>842</v>
      </c>
      <c r="D339" s="87" t="s">
        <v>105</v>
      </c>
      <c r="E339" s="88">
        <v>22</v>
      </c>
      <c r="F339" s="87" t="s">
        <v>123</v>
      </c>
      <c r="G339" s="88">
        <v>3</v>
      </c>
      <c r="H339" s="89">
        <v>0</v>
      </c>
      <c r="I339" s="89">
        <v>8582</v>
      </c>
      <c r="J339" s="89">
        <v>4626</v>
      </c>
      <c r="K339" s="89">
        <v>411</v>
      </c>
      <c r="L339" s="89">
        <v>13619</v>
      </c>
      <c r="M339" s="90">
        <v>0</v>
      </c>
      <c r="N339" s="90">
        <v>8582</v>
      </c>
      <c r="O339" s="90">
        <v>4626</v>
      </c>
      <c r="P339" s="90">
        <v>411</v>
      </c>
      <c r="Q339" s="91">
        <v>13619</v>
      </c>
      <c r="R339" s="92">
        <v>0</v>
      </c>
      <c r="S339" s="92">
        <v>761</v>
      </c>
      <c r="T339" s="92">
        <v>761</v>
      </c>
      <c r="U339" s="92">
        <v>761</v>
      </c>
      <c r="V339" s="92">
        <v>0</v>
      </c>
      <c r="W339" s="92">
        <v>6530902</v>
      </c>
      <c r="X339" s="92">
        <v>3520386</v>
      </c>
      <c r="Y339" s="92">
        <v>312771</v>
      </c>
      <c r="Z339" s="92">
        <v>10364059</v>
      </c>
      <c r="AA339" s="93">
        <v>1</v>
      </c>
      <c r="AB339" s="93" t="s">
        <v>188</v>
      </c>
      <c r="AC339" s="94">
        <v>2093</v>
      </c>
      <c r="AD339" s="95" t="s">
        <v>134</v>
      </c>
      <c r="AE339" s="92">
        <v>0</v>
      </c>
      <c r="AF339" s="92">
        <v>761</v>
      </c>
      <c r="AG339" s="92">
        <v>761</v>
      </c>
      <c r="AH339" s="92">
        <v>761</v>
      </c>
      <c r="AI339" s="92">
        <v>0</v>
      </c>
      <c r="AJ339" s="92">
        <v>761</v>
      </c>
      <c r="AK339" s="92">
        <v>761</v>
      </c>
      <c r="AL339" s="92">
        <v>761</v>
      </c>
      <c r="AM339" s="92">
        <v>0</v>
      </c>
      <c r="AN339" s="92">
        <v>6530902</v>
      </c>
      <c r="AO339" s="92">
        <v>3520386</v>
      </c>
      <c r="AP339" s="92">
        <v>312771</v>
      </c>
      <c r="AQ339" s="92">
        <v>10364059</v>
      </c>
      <c r="AR339" s="96">
        <v>0</v>
      </c>
      <c r="AS339" s="97">
        <v>0</v>
      </c>
    </row>
    <row r="340" spans="1:45" x14ac:dyDescent="0.2">
      <c r="A340" s="85">
        <v>8</v>
      </c>
      <c r="B340" s="86" t="s">
        <v>843</v>
      </c>
      <c r="C340" s="86" t="s">
        <v>844</v>
      </c>
      <c r="D340" s="87" t="s">
        <v>105</v>
      </c>
      <c r="E340" s="88">
        <v>22</v>
      </c>
      <c r="F340" s="87" t="s">
        <v>123</v>
      </c>
      <c r="G340" s="88">
        <v>4</v>
      </c>
      <c r="H340" s="89">
        <v>0</v>
      </c>
      <c r="I340" s="89">
        <v>9143</v>
      </c>
      <c r="J340" s="89">
        <v>4927</v>
      </c>
      <c r="K340" s="89">
        <v>439</v>
      </c>
      <c r="L340" s="89">
        <v>14509</v>
      </c>
      <c r="M340" s="90">
        <v>0</v>
      </c>
      <c r="N340" s="90">
        <v>0</v>
      </c>
      <c r="O340" s="90">
        <v>0</v>
      </c>
      <c r="P340" s="90">
        <v>0</v>
      </c>
      <c r="Q340" s="91">
        <v>0</v>
      </c>
      <c r="R340" s="92">
        <v>0</v>
      </c>
      <c r="S340" s="92">
        <v>0</v>
      </c>
      <c r="T340" s="92">
        <v>0</v>
      </c>
      <c r="U340" s="92">
        <v>0</v>
      </c>
      <c r="V340" s="92">
        <v>0</v>
      </c>
      <c r="W340" s="92">
        <v>0</v>
      </c>
      <c r="X340" s="92">
        <v>0</v>
      </c>
      <c r="Y340" s="92">
        <v>0</v>
      </c>
      <c r="Z340" s="92">
        <v>0</v>
      </c>
      <c r="AA340" s="93">
        <v>0</v>
      </c>
      <c r="AB340" s="93" t="s">
        <v>401</v>
      </c>
      <c r="AC340" s="94" t="s">
        <v>402</v>
      </c>
      <c r="AD340" s="95" t="s">
        <v>402</v>
      </c>
      <c r="AE340" s="92">
        <v>0</v>
      </c>
      <c r="AF340" s="92">
        <v>0</v>
      </c>
      <c r="AG340" s="92">
        <v>0</v>
      </c>
      <c r="AH340" s="92">
        <v>0</v>
      </c>
      <c r="AI340" s="92">
        <v>0</v>
      </c>
      <c r="AJ340" s="92">
        <v>0</v>
      </c>
      <c r="AK340" s="92">
        <v>0</v>
      </c>
      <c r="AL340" s="92">
        <v>0</v>
      </c>
      <c r="AM340" s="92">
        <v>0</v>
      </c>
      <c r="AN340" s="92">
        <v>0</v>
      </c>
      <c r="AO340" s="92">
        <v>0</v>
      </c>
      <c r="AP340" s="92">
        <v>0</v>
      </c>
      <c r="AQ340" s="92">
        <v>0</v>
      </c>
      <c r="AR340" s="96">
        <v>0</v>
      </c>
      <c r="AS340" s="97">
        <v>0</v>
      </c>
    </row>
    <row r="341" spans="1:45" x14ac:dyDescent="0.2">
      <c r="A341" s="85">
        <v>9</v>
      </c>
      <c r="B341" s="86" t="s">
        <v>845</v>
      </c>
      <c r="C341" s="86" t="s">
        <v>846</v>
      </c>
      <c r="D341" s="87" t="s">
        <v>105</v>
      </c>
      <c r="E341" s="88">
        <v>22</v>
      </c>
      <c r="F341" s="87" t="s">
        <v>123</v>
      </c>
      <c r="G341" s="88">
        <v>5</v>
      </c>
      <c r="H341" s="89">
        <v>0</v>
      </c>
      <c r="I341" s="89">
        <v>8500</v>
      </c>
      <c r="J341" s="89">
        <v>4582</v>
      </c>
      <c r="K341" s="89">
        <v>407</v>
      </c>
      <c r="L341" s="89">
        <v>13489</v>
      </c>
      <c r="M341" s="90">
        <v>0</v>
      </c>
      <c r="N341" s="90">
        <v>8500</v>
      </c>
      <c r="O341" s="90">
        <v>4582</v>
      </c>
      <c r="P341" s="90">
        <v>407</v>
      </c>
      <c r="Q341" s="91">
        <v>13489</v>
      </c>
      <c r="R341" s="92">
        <v>0</v>
      </c>
      <c r="S341" s="92">
        <v>761</v>
      </c>
      <c r="T341" s="92">
        <v>761</v>
      </c>
      <c r="U341" s="92">
        <v>761</v>
      </c>
      <c r="V341" s="92">
        <v>0</v>
      </c>
      <c r="W341" s="92">
        <v>6468500</v>
      </c>
      <c r="X341" s="92">
        <v>3486902</v>
      </c>
      <c r="Y341" s="92">
        <v>309727</v>
      </c>
      <c r="Z341" s="92">
        <v>10265129</v>
      </c>
      <c r="AA341" s="93">
        <v>1</v>
      </c>
      <c r="AB341" s="93" t="s">
        <v>188</v>
      </c>
      <c r="AC341" s="94">
        <v>2093</v>
      </c>
      <c r="AD341" s="95" t="s">
        <v>134</v>
      </c>
      <c r="AE341" s="92">
        <v>0</v>
      </c>
      <c r="AF341" s="92">
        <v>761</v>
      </c>
      <c r="AG341" s="92">
        <v>761</v>
      </c>
      <c r="AH341" s="92">
        <v>761</v>
      </c>
      <c r="AI341" s="92">
        <v>0</v>
      </c>
      <c r="AJ341" s="92">
        <v>761</v>
      </c>
      <c r="AK341" s="92">
        <v>761</v>
      </c>
      <c r="AL341" s="92">
        <v>761</v>
      </c>
      <c r="AM341" s="92">
        <v>0</v>
      </c>
      <c r="AN341" s="92">
        <v>6468500</v>
      </c>
      <c r="AO341" s="92">
        <v>3486902</v>
      </c>
      <c r="AP341" s="92">
        <v>309727</v>
      </c>
      <c r="AQ341" s="92">
        <v>10265129</v>
      </c>
      <c r="AR341" s="96">
        <v>0</v>
      </c>
      <c r="AS341" s="97">
        <v>0</v>
      </c>
    </row>
    <row r="342" spans="1:45" x14ac:dyDescent="0.2">
      <c r="A342" s="85">
        <v>10</v>
      </c>
      <c r="B342" s="86" t="s">
        <v>847</v>
      </c>
      <c r="C342" s="86" t="s">
        <v>848</v>
      </c>
      <c r="D342" s="87" t="s">
        <v>105</v>
      </c>
      <c r="E342" s="88">
        <v>22</v>
      </c>
      <c r="F342" s="87" t="s">
        <v>123</v>
      </c>
      <c r="G342" s="88">
        <v>6</v>
      </c>
      <c r="H342" s="89">
        <v>0</v>
      </c>
      <c r="I342" s="89">
        <v>9200</v>
      </c>
      <c r="J342" s="89">
        <v>4958</v>
      </c>
      <c r="K342" s="89">
        <v>441</v>
      </c>
      <c r="L342" s="89">
        <v>14599</v>
      </c>
      <c r="M342" s="90">
        <v>0</v>
      </c>
      <c r="N342" s="90">
        <v>0</v>
      </c>
      <c r="O342" s="90">
        <v>0</v>
      </c>
      <c r="P342" s="90">
        <v>0</v>
      </c>
      <c r="Q342" s="91">
        <v>0</v>
      </c>
      <c r="R342" s="92">
        <v>0</v>
      </c>
      <c r="S342" s="92">
        <v>0</v>
      </c>
      <c r="T342" s="92">
        <v>0</v>
      </c>
      <c r="U342" s="92">
        <v>0</v>
      </c>
      <c r="V342" s="92">
        <v>0</v>
      </c>
      <c r="W342" s="92">
        <v>0</v>
      </c>
      <c r="X342" s="92">
        <v>0</v>
      </c>
      <c r="Y342" s="92">
        <v>0</v>
      </c>
      <c r="Z342" s="92">
        <v>0</v>
      </c>
      <c r="AA342" s="93">
        <v>0</v>
      </c>
      <c r="AB342" s="93" t="s">
        <v>401</v>
      </c>
      <c r="AC342" s="94" t="s">
        <v>402</v>
      </c>
      <c r="AD342" s="95" t="s">
        <v>402</v>
      </c>
      <c r="AE342" s="92">
        <v>0</v>
      </c>
      <c r="AF342" s="92">
        <v>0</v>
      </c>
      <c r="AG342" s="92">
        <v>0</v>
      </c>
      <c r="AH342" s="92">
        <v>0</v>
      </c>
      <c r="AI342" s="92">
        <v>0</v>
      </c>
      <c r="AJ342" s="92">
        <v>0</v>
      </c>
      <c r="AK342" s="92">
        <v>0</v>
      </c>
      <c r="AL342" s="92">
        <v>0</v>
      </c>
      <c r="AM342" s="92">
        <v>0</v>
      </c>
      <c r="AN342" s="92">
        <v>0</v>
      </c>
      <c r="AO342" s="92">
        <v>0</v>
      </c>
      <c r="AP342" s="92">
        <v>0</v>
      </c>
      <c r="AQ342" s="92">
        <v>0</v>
      </c>
      <c r="AR342" s="96">
        <v>0</v>
      </c>
      <c r="AS342" s="97">
        <v>0</v>
      </c>
    </row>
    <row r="343" spans="1:45" x14ac:dyDescent="0.2">
      <c r="A343" s="85">
        <v>11</v>
      </c>
      <c r="B343" s="86" t="s">
        <v>849</v>
      </c>
      <c r="C343" s="86" t="s">
        <v>850</v>
      </c>
      <c r="D343" s="87" t="s">
        <v>105</v>
      </c>
      <c r="E343" s="88">
        <v>22</v>
      </c>
      <c r="F343" s="87" t="s">
        <v>123</v>
      </c>
      <c r="G343" s="88">
        <v>7</v>
      </c>
      <c r="H343" s="89">
        <v>0</v>
      </c>
      <c r="I343" s="89">
        <v>9395</v>
      </c>
      <c r="J343" s="89">
        <v>5065</v>
      </c>
      <c r="K343" s="89">
        <v>450</v>
      </c>
      <c r="L343" s="89">
        <v>14910</v>
      </c>
      <c r="M343" s="90">
        <v>0</v>
      </c>
      <c r="N343" s="90">
        <v>9395</v>
      </c>
      <c r="O343" s="90">
        <v>5065</v>
      </c>
      <c r="P343" s="90">
        <v>450</v>
      </c>
      <c r="Q343" s="91">
        <v>14910</v>
      </c>
      <c r="R343" s="92">
        <v>0</v>
      </c>
      <c r="S343" s="92">
        <v>761</v>
      </c>
      <c r="T343" s="92">
        <v>761</v>
      </c>
      <c r="U343" s="92">
        <v>761</v>
      </c>
      <c r="V343" s="92">
        <v>0</v>
      </c>
      <c r="W343" s="92">
        <v>7149595</v>
      </c>
      <c r="X343" s="92">
        <v>3854465</v>
      </c>
      <c r="Y343" s="92">
        <v>342450</v>
      </c>
      <c r="Z343" s="92">
        <v>11346510</v>
      </c>
      <c r="AA343" s="93">
        <v>1</v>
      </c>
      <c r="AB343" s="93" t="s">
        <v>188</v>
      </c>
      <c r="AC343" s="94">
        <v>2091</v>
      </c>
      <c r="AD343" s="95" t="s">
        <v>121</v>
      </c>
      <c r="AE343" s="92">
        <v>0</v>
      </c>
      <c r="AF343" s="92">
        <v>593.6</v>
      </c>
      <c r="AG343" s="92">
        <v>593.6</v>
      </c>
      <c r="AH343" s="92">
        <v>593.6</v>
      </c>
      <c r="AI343" s="92">
        <v>0</v>
      </c>
      <c r="AJ343" s="92">
        <v>593.6</v>
      </c>
      <c r="AK343" s="92">
        <v>593.6</v>
      </c>
      <c r="AL343" s="92">
        <v>593.6</v>
      </c>
      <c r="AM343" s="92">
        <v>0</v>
      </c>
      <c r="AN343" s="92">
        <v>5576872</v>
      </c>
      <c r="AO343" s="92">
        <v>3006584</v>
      </c>
      <c r="AP343" s="92">
        <v>267120</v>
      </c>
      <c r="AQ343" s="92">
        <v>8850576</v>
      </c>
      <c r="AR343" s="96">
        <v>2495934</v>
      </c>
      <c r="AS343" s="97">
        <v>0.21997371879106439</v>
      </c>
    </row>
    <row r="344" spans="1:45" x14ac:dyDescent="0.2">
      <c r="A344" s="85">
        <v>12</v>
      </c>
      <c r="B344" s="86" t="s">
        <v>851</v>
      </c>
      <c r="C344" s="86" t="s">
        <v>852</v>
      </c>
      <c r="D344" s="87" t="s">
        <v>105</v>
      </c>
      <c r="E344" s="88">
        <v>22</v>
      </c>
      <c r="F344" s="87" t="s">
        <v>123</v>
      </c>
      <c r="G344" s="88">
        <v>8</v>
      </c>
      <c r="H344" s="89">
        <v>0</v>
      </c>
      <c r="I344" s="89">
        <v>9067</v>
      </c>
      <c r="J344" s="89">
        <v>4888</v>
      </c>
      <c r="K344" s="89">
        <v>435</v>
      </c>
      <c r="L344" s="89">
        <v>14390</v>
      </c>
      <c r="M344" s="90">
        <v>0</v>
      </c>
      <c r="N344" s="90">
        <v>9067</v>
      </c>
      <c r="O344" s="90">
        <v>4888</v>
      </c>
      <c r="P344" s="90">
        <v>435</v>
      </c>
      <c r="Q344" s="91">
        <v>14390</v>
      </c>
      <c r="R344" s="92">
        <v>0</v>
      </c>
      <c r="S344" s="92">
        <v>761</v>
      </c>
      <c r="T344" s="92">
        <v>761</v>
      </c>
      <c r="U344" s="92">
        <v>761</v>
      </c>
      <c r="V344" s="92">
        <v>0</v>
      </c>
      <c r="W344" s="92">
        <v>6899987</v>
      </c>
      <c r="X344" s="92">
        <v>3719768</v>
      </c>
      <c r="Y344" s="92">
        <v>331035</v>
      </c>
      <c r="Z344" s="92">
        <v>10950790</v>
      </c>
      <c r="AA344" s="93">
        <v>1</v>
      </c>
      <c r="AB344" s="93" t="s">
        <v>188</v>
      </c>
      <c r="AC344" s="94">
        <v>2093</v>
      </c>
      <c r="AD344" s="95" t="s">
        <v>134</v>
      </c>
      <c r="AE344" s="92">
        <v>0</v>
      </c>
      <c r="AF344" s="92">
        <v>761</v>
      </c>
      <c r="AG344" s="92">
        <v>761</v>
      </c>
      <c r="AH344" s="92">
        <v>761</v>
      </c>
      <c r="AI344" s="92">
        <v>0</v>
      </c>
      <c r="AJ344" s="92">
        <v>761</v>
      </c>
      <c r="AK344" s="92">
        <v>761</v>
      </c>
      <c r="AL344" s="92">
        <v>761</v>
      </c>
      <c r="AM344" s="92">
        <v>0</v>
      </c>
      <c r="AN344" s="92">
        <v>6899987</v>
      </c>
      <c r="AO344" s="92">
        <v>3719768</v>
      </c>
      <c r="AP344" s="92">
        <v>331035</v>
      </c>
      <c r="AQ344" s="92">
        <v>10950790</v>
      </c>
      <c r="AR344" s="96">
        <v>0</v>
      </c>
      <c r="AS344" s="97">
        <v>0</v>
      </c>
    </row>
    <row r="345" spans="1:45" x14ac:dyDescent="0.2">
      <c r="A345" s="85">
        <v>13</v>
      </c>
      <c r="B345" s="86" t="s">
        <v>853</v>
      </c>
      <c r="C345" s="86" t="s">
        <v>854</v>
      </c>
      <c r="D345" s="87" t="s">
        <v>105</v>
      </c>
      <c r="E345" s="88">
        <v>22</v>
      </c>
      <c r="F345" s="87" t="s">
        <v>123</v>
      </c>
      <c r="G345" s="88">
        <v>9</v>
      </c>
      <c r="H345" s="89">
        <v>0</v>
      </c>
      <c r="I345" s="89">
        <v>9164</v>
      </c>
      <c r="J345" s="89">
        <v>4938</v>
      </c>
      <c r="K345" s="89">
        <v>439</v>
      </c>
      <c r="L345" s="89">
        <v>14541</v>
      </c>
      <c r="M345" s="90">
        <v>0</v>
      </c>
      <c r="N345" s="90">
        <v>9164</v>
      </c>
      <c r="O345" s="90">
        <v>4938</v>
      </c>
      <c r="P345" s="90">
        <v>439</v>
      </c>
      <c r="Q345" s="91">
        <v>14541</v>
      </c>
      <c r="R345" s="92">
        <v>0</v>
      </c>
      <c r="S345" s="92">
        <v>761</v>
      </c>
      <c r="T345" s="92">
        <v>761</v>
      </c>
      <c r="U345" s="92">
        <v>761</v>
      </c>
      <c r="V345" s="92">
        <v>0</v>
      </c>
      <c r="W345" s="92">
        <v>6973804</v>
      </c>
      <c r="X345" s="92">
        <v>3757818</v>
      </c>
      <c r="Y345" s="92">
        <v>334079</v>
      </c>
      <c r="Z345" s="92">
        <v>11065701</v>
      </c>
      <c r="AA345" s="93">
        <v>1</v>
      </c>
      <c r="AB345" s="93" t="s">
        <v>188</v>
      </c>
      <c r="AC345" s="94">
        <v>2093</v>
      </c>
      <c r="AD345" s="95" t="s">
        <v>134</v>
      </c>
      <c r="AE345" s="92">
        <v>0</v>
      </c>
      <c r="AF345" s="92">
        <v>761</v>
      </c>
      <c r="AG345" s="92">
        <v>761</v>
      </c>
      <c r="AH345" s="92">
        <v>761</v>
      </c>
      <c r="AI345" s="92">
        <v>0</v>
      </c>
      <c r="AJ345" s="92">
        <v>761</v>
      </c>
      <c r="AK345" s="92">
        <v>761</v>
      </c>
      <c r="AL345" s="92">
        <v>761</v>
      </c>
      <c r="AM345" s="92">
        <v>0</v>
      </c>
      <c r="AN345" s="92">
        <v>6973804</v>
      </c>
      <c r="AO345" s="92">
        <v>3757818</v>
      </c>
      <c r="AP345" s="92">
        <v>334079</v>
      </c>
      <c r="AQ345" s="92">
        <v>11065701</v>
      </c>
      <c r="AR345" s="96">
        <v>0</v>
      </c>
      <c r="AS345" s="97">
        <v>0</v>
      </c>
    </row>
    <row r="346" spans="1:45" x14ac:dyDescent="0.2">
      <c r="A346" s="85">
        <v>14</v>
      </c>
      <c r="B346" s="86" t="s">
        <v>855</v>
      </c>
      <c r="C346" s="86" t="s">
        <v>856</v>
      </c>
      <c r="D346" s="87" t="s">
        <v>105</v>
      </c>
      <c r="E346" s="88">
        <v>22</v>
      </c>
      <c r="F346" s="87" t="s">
        <v>123</v>
      </c>
      <c r="G346" s="88">
        <v>10</v>
      </c>
      <c r="H346" s="89">
        <v>0</v>
      </c>
      <c r="I346" s="89">
        <v>9179</v>
      </c>
      <c r="J346" s="89">
        <v>4947</v>
      </c>
      <c r="K346" s="89">
        <v>440</v>
      </c>
      <c r="L346" s="89">
        <v>14566</v>
      </c>
      <c r="M346" s="90">
        <v>0</v>
      </c>
      <c r="N346" s="90">
        <v>9179</v>
      </c>
      <c r="O346" s="90">
        <v>4947</v>
      </c>
      <c r="P346" s="90">
        <v>440</v>
      </c>
      <c r="Q346" s="91">
        <v>14566</v>
      </c>
      <c r="R346" s="92">
        <v>0</v>
      </c>
      <c r="S346" s="92">
        <v>761</v>
      </c>
      <c r="T346" s="92">
        <v>761</v>
      </c>
      <c r="U346" s="92">
        <v>761</v>
      </c>
      <c r="V346" s="92">
        <v>0</v>
      </c>
      <c r="W346" s="92">
        <v>6985219</v>
      </c>
      <c r="X346" s="92">
        <v>3764667</v>
      </c>
      <c r="Y346" s="92">
        <v>334840</v>
      </c>
      <c r="Z346" s="92">
        <v>11084726</v>
      </c>
      <c r="AA346" s="93">
        <v>1</v>
      </c>
      <c r="AB346" s="93" t="s">
        <v>188</v>
      </c>
      <c r="AC346" s="94">
        <v>2093</v>
      </c>
      <c r="AD346" s="95" t="s">
        <v>134</v>
      </c>
      <c r="AE346" s="92">
        <v>0</v>
      </c>
      <c r="AF346" s="92">
        <v>761</v>
      </c>
      <c r="AG346" s="92">
        <v>761</v>
      </c>
      <c r="AH346" s="92">
        <v>761</v>
      </c>
      <c r="AI346" s="92">
        <v>0</v>
      </c>
      <c r="AJ346" s="92">
        <v>761</v>
      </c>
      <c r="AK346" s="92">
        <v>761</v>
      </c>
      <c r="AL346" s="92">
        <v>761</v>
      </c>
      <c r="AM346" s="92">
        <v>0</v>
      </c>
      <c r="AN346" s="92">
        <v>6985219</v>
      </c>
      <c r="AO346" s="92">
        <v>3764667</v>
      </c>
      <c r="AP346" s="92">
        <v>334840</v>
      </c>
      <c r="AQ346" s="92">
        <v>11084726</v>
      </c>
      <c r="AR346" s="96">
        <v>0</v>
      </c>
      <c r="AS346" s="97">
        <v>0</v>
      </c>
    </row>
    <row r="347" spans="1:45" x14ac:dyDescent="0.2">
      <c r="A347" s="85">
        <v>15</v>
      </c>
      <c r="B347" s="86" t="s">
        <v>857</v>
      </c>
      <c r="C347" s="86" t="s">
        <v>858</v>
      </c>
      <c r="D347" s="87" t="s">
        <v>105</v>
      </c>
      <c r="E347" s="88">
        <v>22</v>
      </c>
      <c r="F347" s="87" t="s">
        <v>123</v>
      </c>
      <c r="G347" s="88">
        <v>11</v>
      </c>
      <c r="H347" s="89">
        <v>0</v>
      </c>
      <c r="I347" s="89">
        <v>9039</v>
      </c>
      <c r="J347" s="89">
        <v>4872</v>
      </c>
      <c r="K347" s="89">
        <v>433</v>
      </c>
      <c r="L347" s="89">
        <v>14344</v>
      </c>
      <c r="M347" s="90">
        <v>0</v>
      </c>
      <c r="N347" s="90">
        <v>9039</v>
      </c>
      <c r="O347" s="90">
        <v>4872</v>
      </c>
      <c r="P347" s="90">
        <v>433</v>
      </c>
      <c r="Q347" s="91">
        <v>14344</v>
      </c>
      <c r="R347" s="92">
        <v>0</v>
      </c>
      <c r="S347" s="92">
        <v>761</v>
      </c>
      <c r="T347" s="92">
        <v>761</v>
      </c>
      <c r="U347" s="92">
        <v>761</v>
      </c>
      <c r="V347" s="92">
        <v>0</v>
      </c>
      <c r="W347" s="92">
        <v>6878679</v>
      </c>
      <c r="X347" s="92">
        <v>3707592</v>
      </c>
      <c r="Y347" s="92">
        <v>329513</v>
      </c>
      <c r="Z347" s="92">
        <v>10915784</v>
      </c>
      <c r="AA347" s="93">
        <v>1</v>
      </c>
      <c r="AB347" s="93" t="s">
        <v>188</v>
      </c>
      <c r="AC347" s="94">
        <v>2093</v>
      </c>
      <c r="AD347" s="95" t="s">
        <v>134</v>
      </c>
      <c r="AE347" s="92">
        <v>0</v>
      </c>
      <c r="AF347" s="92">
        <v>761</v>
      </c>
      <c r="AG347" s="92">
        <v>761</v>
      </c>
      <c r="AH347" s="92">
        <v>761</v>
      </c>
      <c r="AI347" s="92">
        <v>0</v>
      </c>
      <c r="AJ347" s="92">
        <v>761</v>
      </c>
      <c r="AK347" s="92">
        <v>761</v>
      </c>
      <c r="AL347" s="92">
        <v>761</v>
      </c>
      <c r="AM347" s="92">
        <v>0</v>
      </c>
      <c r="AN347" s="92">
        <v>6878679</v>
      </c>
      <c r="AO347" s="92">
        <v>3707592</v>
      </c>
      <c r="AP347" s="92">
        <v>329513</v>
      </c>
      <c r="AQ347" s="92">
        <v>10915784</v>
      </c>
      <c r="AR347" s="96">
        <v>0</v>
      </c>
      <c r="AS347" s="97">
        <v>0</v>
      </c>
    </row>
    <row r="348" spans="1:45" x14ac:dyDescent="0.2">
      <c r="A348" s="85">
        <v>16</v>
      </c>
      <c r="B348" s="86" t="s">
        <v>859</v>
      </c>
      <c r="C348" s="86" t="s">
        <v>860</v>
      </c>
      <c r="D348" s="87" t="s">
        <v>105</v>
      </c>
      <c r="E348" s="88">
        <v>22</v>
      </c>
      <c r="F348" s="87" t="s">
        <v>123</v>
      </c>
      <c r="G348" s="88">
        <v>12</v>
      </c>
      <c r="H348" s="89">
        <v>0</v>
      </c>
      <c r="I348" s="89">
        <v>8202</v>
      </c>
      <c r="J348" s="89">
        <v>4422</v>
      </c>
      <c r="K348" s="89">
        <v>393</v>
      </c>
      <c r="L348" s="89">
        <v>13017</v>
      </c>
      <c r="M348" s="90">
        <v>0</v>
      </c>
      <c r="N348" s="90">
        <v>8202</v>
      </c>
      <c r="O348" s="90">
        <v>4422</v>
      </c>
      <c r="P348" s="90">
        <v>393</v>
      </c>
      <c r="Q348" s="91">
        <v>13017</v>
      </c>
      <c r="R348" s="92">
        <v>0</v>
      </c>
      <c r="S348" s="92">
        <v>761</v>
      </c>
      <c r="T348" s="92">
        <v>761</v>
      </c>
      <c r="U348" s="92">
        <v>761</v>
      </c>
      <c r="V348" s="92">
        <v>0</v>
      </c>
      <c r="W348" s="92">
        <v>6241722</v>
      </c>
      <c r="X348" s="92">
        <v>3365142</v>
      </c>
      <c r="Y348" s="92">
        <v>299073</v>
      </c>
      <c r="Z348" s="92">
        <v>9905937</v>
      </c>
      <c r="AA348" s="93">
        <v>1</v>
      </c>
      <c r="AB348" s="93" t="s">
        <v>188</v>
      </c>
      <c r="AC348" s="94">
        <v>2091</v>
      </c>
      <c r="AD348" s="95" t="s">
        <v>121</v>
      </c>
      <c r="AE348" s="92">
        <v>0</v>
      </c>
      <c r="AF348" s="92">
        <v>593.6</v>
      </c>
      <c r="AG348" s="92">
        <v>593.6</v>
      </c>
      <c r="AH348" s="92">
        <v>593.6</v>
      </c>
      <c r="AI348" s="92">
        <v>0</v>
      </c>
      <c r="AJ348" s="92">
        <v>593.6</v>
      </c>
      <c r="AK348" s="92">
        <v>593.6</v>
      </c>
      <c r="AL348" s="92">
        <v>593.6</v>
      </c>
      <c r="AM348" s="92">
        <v>0</v>
      </c>
      <c r="AN348" s="92">
        <v>4868707.2</v>
      </c>
      <c r="AO348" s="92">
        <v>2624899.2000000002</v>
      </c>
      <c r="AP348" s="92">
        <v>233284.80000000002</v>
      </c>
      <c r="AQ348" s="92">
        <v>7726891.2000000002</v>
      </c>
      <c r="AR348" s="96">
        <v>2179045.7999999998</v>
      </c>
      <c r="AS348" s="97">
        <v>0.21997371879106437</v>
      </c>
    </row>
    <row r="349" spans="1:45" x14ac:dyDescent="0.2">
      <c r="A349" s="85">
        <v>17</v>
      </c>
      <c r="B349" s="86" t="s">
        <v>861</v>
      </c>
      <c r="C349" s="86" t="s">
        <v>862</v>
      </c>
      <c r="D349" s="87" t="s">
        <v>105</v>
      </c>
      <c r="E349" s="88">
        <v>22</v>
      </c>
      <c r="F349" s="87" t="s">
        <v>123</v>
      </c>
      <c r="G349" s="88">
        <v>13</v>
      </c>
      <c r="H349" s="89">
        <v>0</v>
      </c>
      <c r="I349" s="89">
        <v>8709</v>
      </c>
      <c r="J349" s="89">
        <v>4694</v>
      </c>
      <c r="K349" s="89">
        <v>417</v>
      </c>
      <c r="L349" s="89">
        <v>13820</v>
      </c>
      <c r="M349" s="90">
        <v>0</v>
      </c>
      <c r="N349" s="90">
        <v>8709</v>
      </c>
      <c r="O349" s="90">
        <v>4694</v>
      </c>
      <c r="P349" s="90">
        <v>417</v>
      </c>
      <c r="Q349" s="91">
        <v>13820</v>
      </c>
      <c r="R349" s="92">
        <v>0</v>
      </c>
      <c r="S349" s="92">
        <v>761</v>
      </c>
      <c r="T349" s="92">
        <v>761</v>
      </c>
      <c r="U349" s="92">
        <v>761</v>
      </c>
      <c r="V349" s="92">
        <v>0</v>
      </c>
      <c r="W349" s="92">
        <v>6627549</v>
      </c>
      <c r="X349" s="92">
        <v>3572134</v>
      </c>
      <c r="Y349" s="92">
        <v>317337</v>
      </c>
      <c r="Z349" s="92">
        <v>10517020</v>
      </c>
      <c r="AA349" s="93">
        <v>1</v>
      </c>
      <c r="AB349" s="93" t="s">
        <v>188</v>
      </c>
      <c r="AC349" s="94">
        <v>2093</v>
      </c>
      <c r="AD349" s="95" t="s">
        <v>134</v>
      </c>
      <c r="AE349" s="92">
        <v>0</v>
      </c>
      <c r="AF349" s="92">
        <v>761</v>
      </c>
      <c r="AG349" s="92">
        <v>761</v>
      </c>
      <c r="AH349" s="92">
        <v>761</v>
      </c>
      <c r="AI349" s="92">
        <v>0</v>
      </c>
      <c r="AJ349" s="92">
        <v>761</v>
      </c>
      <c r="AK349" s="92">
        <v>761</v>
      </c>
      <c r="AL349" s="92">
        <v>761</v>
      </c>
      <c r="AM349" s="92">
        <v>0</v>
      </c>
      <c r="AN349" s="92">
        <v>6627549</v>
      </c>
      <c r="AO349" s="92">
        <v>3572134</v>
      </c>
      <c r="AP349" s="92">
        <v>317337</v>
      </c>
      <c r="AQ349" s="92">
        <v>10517020</v>
      </c>
      <c r="AR349" s="96">
        <v>0</v>
      </c>
      <c r="AS349" s="97">
        <v>0</v>
      </c>
    </row>
    <row r="350" spans="1:45" x14ac:dyDescent="0.2">
      <c r="A350" s="85">
        <v>18</v>
      </c>
      <c r="B350" s="86" t="s">
        <v>863</v>
      </c>
      <c r="C350" s="86" t="s">
        <v>864</v>
      </c>
      <c r="D350" s="87" t="s">
        <v>105</v>
      </c>
      <c r="E350" s="88">
        <v>22</v>
      </c>
      <c r="F350" s="87" t="s">
        <v>123</v>
      </c>
      <c r="G350" s="88">
        <v>14</v>
      </c>
      <c r="H350" s="89">
        <v>0</v>
      </c>
      <c r="I350" s="89">
        <v>8631</v>
      </c>
      <c r="J350" s="89">
        <v>4651</v>
      </c>
      <c r="K350" s="89">
        <v>414</v>
      </c>
      <c r="L350" s="89">
        <v>13696</v>
      </c>
      <c r="M350" s="90">
        <v>0</v>
      </c>
      <c r="N350" s="90">
        <v>8631</v>
      </c>
      <c r="O350" s="90">
        <v>4651</v>
      </c>
      <c r="P350" s="90">
        <v>414</v>
      </c>
      <c r="Q350" s="91">
        <v>13696</v>
      </c>
      <c r="R350" s="92">
        <v>0</v>
      </c>
      <c r="S350" s="92">
        <v>761</v>
      </c>
      <c r="T350" s="92">
        <v>761</v>
      </c>
      <c r="U350" s="92">
        <v>761</v>
      </c>
      <c r="V350" s="92">
        <v>0</v>
      </c>
      <c r="W350" s="92">
        <v>6568191</v>
      </c>
      <c r="X350" s="92">
        <v>3539411</v>
      </c>
      <c r="Y350" s="92">
        <v>315054</v>
      </c>
      <c r="Z350" s="92">
        <v>10422656</v>
      </c>
      <c r="AA350" s="93">
        <v>1</v>
      </c>
      <c r="AB350" s="93" t="s">
        <v>188</v>
      </c>
      <c r="AC350" s="94">
        <v>2093</v>
      </c>
      <c r="AD350" s="95" t="s">
        <v>134</v>
      </c>
      <c r="AE350" s="92">
        <v>0</v>
      </c>
      <c r="AF350" s="92">
        <v>761</v>
      </c>
      <c r="AG350" s="92">
        <v>761</v>
      </c>
      <c r="AH350" s="92">
        <v>761</v>
      </c>
      <c r="AI350" s="92">
        <v>0</v>
      </c>
      <c r="AJ350" s="92">
        <v>761</v>
      </c>
      <c r="AK350" s="92">
        <v>761</v>
      </c>
      <c r="AL350" s="92">
        <v>761</v>
      </c>
      <c r="AM350" s="92">
        <v>0</v>
      </c>
      <c r="AN350" s="92">
        <v>6568191</v>
      </c>
      <c r="AO350" s="92">
        <v>3539411</v>
      </c>
      <c r="AP350" s="92">
        <v>315054</v>
      </c>
      <c r="AQ350" s="92">
        <v>10422656</v>
      </c>
      <c r="AR350" s="96">
        <v>0</v>
      </c>
      <c r="AS350" s="97">
        <v>0</v>
      </c>
    </row>
    <row r="351" spans="1:45" x14ac:dyDescent="0.2">
      <c r="A351" s="85">
        <v>19</v>
      </c>
      <c r="B351" s="86" t="s">
        <v>865</v>
      </c>
      <c r="C351" s="86" t="s">
        <v>866</v>
      </c>
      <c r="D351" s="87" t="s">
        <v>105</v>
      </c>
      <c r="E351" s="88">
        <v>22</v>
      </c>
      <c r="F351" s="87" t="s">
        <v>123</v>
      </c>
      <c r="G351" s="88">
        <v>15</v>
      </c>
      <c r="H351" s="89">
        <v>0</v>
      </c>
      <c r="I351" s="89">
        <v>8157</v>
      </c>
      <c r="J351" s="89">
        <v>4397</v>
      </c>
      <c r="K351" s="89">
        <v>392</v>
      </c>
      <c r="L351" s="89">
        <v>12946</v>
      </c>
      <c r="M351" s="90">
        <v>0</v>
      </c>
      <c r="N351" s="90">
        <v>8157</v>
      </c>
      <c r="O351" s="90">
        <v>4397</v>
      </c>
      <c r="P351" s="90">
        <v>392</v>
      </c>
      <c r="Q351" s="91">
        <v>12946</v>
      </c>
      <c r="R351" s="92">
        <v>0</v>
      </c>
      <c r="S351" s="92">
        <v>761</v>
      </c>
      <c r="T351" s="92">
        <v>761</v>
      </c>
      <c r="U351" s="92">
        <v>761</v>
      </c>
      <c r="V351" s="92">
        <v>0</v>
      </c>
      <c r="W351" s="92">
        <v>6207477</v>
      </c>
      <c r="X351" s="92">
        <v>3346117</v>
      </c>
      <c r="Y351" s="92">
        <v>298312</v>
      </c>
      <c r="Z351" s="92">
        <v>9851906</v>
      </c>
      <c r="AA351" s="93">
        <v>1</v>
      </c>
      <c r="AB351" s="93" t="s">
        <v>188</v>
      </c>
      <c r="AC351" s="94">
        <v>2093</v>
      </c>
      <c r="AD351" s="95" t="s">
        <v>134</v>
      </c>
      <c r="AE351" s="92">
        <v>0</v>
      </c>
      <c r="AF351" s="92">
        <v>761</v>
      </c>
      <c r="AG351" s="92">
        <v>761</v>
      </c>
      <c r="AH351" s="92">
        <v>761</v>
      </c>
      <c r="AI351" s="92">
        <v>0</v>
      </c>
      <c r="AJ351" s="92">
        <v>761</v>
      </c>
      <c r="AK351" s="92">
        <v>761</v>
      </c>
      <c r="AL351" s="92">
        <v>761</v>
      </c>
      <c r="AM351" s="92">
        <v>0</v>
      </c>
      <c r="AN351" s="92">
        <v>6207477</v>
      </c>
      <c r="AO351" s="92">
        <v>3346117</v>
      </c>
      <c r="AP351" s="92">
        <v>298312</v>
      </c>
      <c r="AQ351" s="92">
        <v>9851906</v>
      </c>
      <c r="AR351" s="96">
        <v>0</v>
      </c>
      <c r="AS351" s="97">
        <v>0</v>
      </c>
    </row>
    <row r="352" spans="1:45" x14ac:dyDescent="0.2">
      <c r="A352" s="85">
        <v>20</v>
      </c>
      <c r="B352" s="86" t="s">
        <v>867</v>
      </c>
      <c r="C352" s="86" t="s">
        <v>868</v>
      </c>
      <c r="D352" s="87" t="s">
        <v>56</v>
      </c>
      <c r="E352" s="88">
        <v>27</v>
      </c>
      <c r="F352" s="87" t="s">
        <v>73</v>
      </c>
      <c r="G352" s="88">
        <v>1</v>
      </c>
      <c r="H352" s="89">
        <v>9385</v>
      </c>
      <c r="I352" s="89">
        <v>11579</v>
      </c>
      <c r="J352" s="89">
        <v>5404</v>
      </c>
      <c r="K352" s="89">
        <v>475</v>
      </c>
      <c r="L352" s="89">
        <v>26843</v>
      </c>
      <c r="M352" s="90">
        <v>9385</v>
      </c>
      <c r="N352" s="90">
        <v>11579</v>
      </c>
      <c r="O352" s="90">
        <v>5404</v>
      </c>
      <c r="P352" s="90">
        <v>475</v>
      </c>
      <c r="Q352" s="91">
        <v>26843</v>
      </c>
      <c r="R352" s="92">
        <v>567</v>
      </c>
      <c r="S352" s="92">
        <v>1040</v>
      </c>
      <c r="T352" s="92">
        <v>1040</v>
      </c>
      <c r="U352" s="92">
        <v>1040</v>
      </c>
      <c r="V352" s="92">
        <v>5321295</v>
      </c>
      <c r="W352" s="92">
        <v>12042160</v>
      </c>
      <c r="X352" s="92">
        <v>5620160</v>
      </c>
      <c r="Y352" s="92">
        <v>494000</v>
      </c>
      <c r="Z352" s="92">
        <v>23477615</v>
      </c>
      <c r="AA352" s="93">
        <v>1</v>
      </c>
      <c r="AB352" s="93" t="s">
        <v>188</v>
      </c>
      <c r="AC352" s="94">
        <v>2088</v>
      </c>
      <c r="AD352" s="95" t="s">
        <v>137</v>
      </c>
      <c r="AE352" s="92">
        <v>445.6</v>
      </c>
      <c r="AF352" s="92">
        <v>815.2</v>
      </c>
      <c r="AG352" s="92">
        <v>815.2</v>
      </c>
      <c r="AH352" s="92">
        <v>815.2</v>
      </c>
      <c r="AI352" s="92">
        <v>445.6</v>
      </c>
      <c r="AJ352" s="92">
        <v>815.2</v>
      </c>
      <c r="AK352" s="92">
        <v>815.2</v>
      </c>
      <c r="AL352" s="92">
        <v>815.2</v>
      </c>
      <c r="AM352" s="92">
        <v>4181956</v>
      </c>
      <c r="AN352" s="92">
        <v>9439200.8000000007</v>
      </c>
      <c r="AO352" s="92">
        <v>4405340.8</v>
      </c>
      <c r="AP352" s="92">
        <v>387220</v>
      </c>
      <c r="AQ352" s="92">
        <v>18413717.600000001</v>
      </c>
      <c r="AR352" s="96">
        <v>5063897.3999999985</v>
      </c>
      <c r="AS352" s="97">
        <v>0.2156904523734629</v>
      </c>
    </row>
    <row r="353" spans="1:45" x14ac:dyDescent="0.2">
      <c r="A353" s="85">
        <v>21</v>
      </c>
      <c r="B353" s="86" t="s">
        <v>869</v>
      </c>
      <c r="C353" s="86" t="s">
        <v>870</v>
      </c>
      <c r="D353" s="87" t="s">
        <v>56</v>
      </c>
      <c r="E353" s="88">
        <v>27</v>
      </c>
      <c r="F353" s="87" t="s">
        <v>73</v>
      </c>
      <c r="G353" s="88">
        <v>2</v>
      </c>
      <c r="H353" s="89">
        <v>9599</v>
      </c>
      <c r="I353" s="89">
        <v>11840</v>
      </c>
      <c r="J353" s="89">
        <v>5526</v>
      </c>
      <c r="K353" s="89">
        <v>486</v>
      </c>
      <c r="L353" s="89">
        <v>27451</v>
      </c>
      <c r="M353" s="90">
        <v>9599</v>
      </c>
      <c r="N353" s="90">
        <v>11840</v>
      </c>
      <c r="O353" s="90">
        <v>5526</v>
      </c>
      <c r="P353" s="90">
        <v>486</v>
      </c>
      <c r="Q353" s="91">
        <v>27451</v>
      </c>
      <c r="R353" s="92">
        <v>567</v>
      </c>
      <c r="S353" s="92">
        <v>1040</v>
      </c>
      <c r="T353" s="92">
        <v>1040</v>
      </c>
      <c r="U353" s="92">
        <v>1040</v>
      </c>
      <c r="V353" s="92">
        <v>5442633</v>
      </c>
      <c r="W353" s="92">
        <v>12313600</v>
      </c>
      <c r="X353" s="92">
        <v>5747040</v>
      </c>
      <c r="Y353" s="92">
        <v>505440</v>
      </c>
      <c r="Z353" s="92">
        <v>24008713</v>
      </c>
      <c r="AA353" s="93">
        <v>1</v>
      </c>
      <c r="AB353" s="93" t="s">
        <v>188</v>
      </c>
      <c r="AC353" s="94">
        <v>2088</v>
      </c>
      <c r="AD353" s="95" t="s">
        <v>137</v>
      </c>
      <c r="AE353" s="92">
        <v>445.6</v>
      </c>
      <c r="AF353" s="92">
        <v>815.2</v>
      </c>
      <c r="AG353" s="92">
        <v>815.2</v>
      </c>
      <c r="AH353" s="92">
        <v>815.2</v>
      </c>
      <c r="AI353" s="92">
        <v>445.6</v>
      </c>
      <c r="AJ353" s="92">
        <v>815.2</v>
      </c>
      <c r="AK353" s="92">
        <v>815.2</v>
      </c>
      <c r="AL353" s="92">
        <v>815.2</v>
      </c>
      <c r="AM353" s="92">
        <v>4277314.4000000004</v>
      </c>
      <c r="AN353" s="92">
        <v>9651968</v>
      </c>
      <c r="AO353" s="92">
        <v>4504795.2</v>
      </c>
      <c r="AP353" s="92">
        <v>396187.2</v>
      </c>
      <c r="AQ353" s="92">
        <v>18830264.800000001</v>
      </c>
      <c r="AR353" s="96">
        <v>5178448.1999999993</v>
      </c>
      <c r="AS353" s="97">
        <v>0.21569037040844294</v>
      </c>
    </row>
    <row r="354" spans="1:45" x14ac:dyDescent="0.2">
      <c r="A354" s="85">
        <v>22</v>
      </c>
      <c r="B354" s="86" t="s">
        <v>871</v>
      </c>
      <c r="C354" s="86" t="s">
        <v>872</v>
      </c>
      <c r="D354" s="87" t="s">
        <v>56</v>
      </c>
      <c r="E354" s="88">
        <v>27</v>
      </c>
      <c r="F354" s="87" t="s">
        <v>73</v>
      </c>
      <c r="G354" s="88">
        <v>3</v>
      </c>
      <c r="H354" s="89">
        <v>9541</v>
      </c>
      <c r="I354" s="89">
        <v>11770</v>
      </c>
      <c r="J354" s="89">
        <v>5493</v>
      </c>
      <c r="K354" s="89">
        <v>483</v>
      </c>
      <c r="L354" s="89">
        <v>27287</v>
      </c>
      <c r="M354" s="90">
        <v>9541</v>
      </c>
      <c r="N354" s="90">
        <v>11770</v>
      </c>
      <c r="O354" s="90">
        <v>5493</v>
      </c>
      <c r="P354" s="90">
        <v>483</v>
      </c>
      <c r="Q354" s="91">
        <v>27287</v>
      </c>
      <c r="R354" s="92">
        <v>567</v>
      </c>
      <c r="S354" s="92">
        <v>1040</v>
      </c>
      <c r="T354" s="92">
        <v>1040</v>
      </c>
      <c r="U354" s="92">
        <v>1040</v>
      </c>
      <c r="V354" s="92">
        <v>5409747</v>
      </c>
      <c r="W354" s="92">
        <v>12240800</v>
      </c>
      <c r="X354" s="92">
        <v>5712720</v>
      </c>
      <c r="Y354" s="92">
        <v>502320</v>
      </c>
      <c r="Z354" s="92">
        <v>23865587</v>
      </c>
      <c r="AA354" s="93">
        <v>1</v>
      </c>
      <c r="AB354" s="93" t="s">
        <v>188</v>
      </c>
      <c r="AC354" s="94">
        <v>2088</v>
      </c>
      <c r="AD354" s="95" t="s">
        <v>137</v>
      </c>
      <c r="AE354" s="92">
        <v>445.6</v>
      </c>
      <c r="AF354" s="92">
        <v>815.2</v>
      </c>
      <c r="AG354" s="92">
        <v>815.2</v>
      </c>
      <c r="AH354" s="92">
        <v>815.2</v>
      </c>
      <c r="AI354" s="92">
        <v>445.6</v>
      </c>
      <c r="AJ354" s="92">
        <v>815.2</v>
      </c>
      <c r="AK354" s="92">
        <v>815.2</v>
      </c>
      <c r="AL354" s="92">
        <v>815.2</v>
      </c>
      <c r="AM354" s="92">
        <v>4251469.6000000006</v>
      </c>
      <c r="AN354" s="92">
        <v>9594904</v>
      </c>
      <c r="AO354" s="92">
        <v>4477893.6000000006</v>
      </c>
      <c r="AP354" s="92">
        <v>393741.60000000003</v>
      </c>
      <c r="AQ354" s="92">
        <v>18718008.800000004</v>
      </c>
      <c r="AR354" s="96">
        <v>5147578.1999999955</v>
      </c>
      <c r="AS354" s="97">
        <v>0.21569040811776369</v>
      </c>
    </row>
    <row r="355" spans="1:45" x14ac:dyDescent="0.2">
      <c r="A355" s="85">
        <v>23</v>
      </c>
      <c r="B355" s="86" t="s">
        <v>873</v>
      </c>
      <c r="C355" s="86" t="s">
        <v>874</v>
      </c>
      <c r="D355" s="87" t="s">
        <v>56</v>
      </c>
      <c r="E355" s="88">
        <v>27</v>
      </c>
      <c r="F355" s="87" t="s">
        <v>73</v>
      </c>
      <c r="G355" s="88">
        <v>4</v>
      </c>
      <c r="H355" s="89">
        <v>10164</v>
      </c>
      <c r="I355" s="89">
        <v>12539</v>
      </c>
      <c r="J355" s="89">
        <v>5852</v>
      </c>
      <c r="K355" s="89">
        <v>515</v>
      </c>
      <c r="L355" s="89">
        <v>29070</v>
      </c>
      <c r="M355" s="90">
        <v>10164</v>
      </c>
      <c r="N355" s="90">
        <v>12539</v>
      </c>
      <c r="O355" s="90">
        <v>5852</v>
      </c>
      <c r="P355" s="90">
        <v>515</v>
      </c>
      <c r="Q355" s="91">
        <v>29070</v>
      </c>
      <c r="R355" s="92">
        <v>567</v>
      </c>
      <c r="S355" s="92">
        <v>1040</v>
      </c>
      <c r="T355" s="92">
        <v>1040</v>
      </c>
      <c r="U355" s="92">
        <v>1040</v>
      </c>
      <c r="V355" s="92">
        <v>5762988</v>
      </c>
      <c r="W355" s="92">
        <v>13040560</v>
      </c>
      <c r="X355" s="92">
        <v>6086080</v>
      </c>
      <c r="Y355" s="92">
        <v>535600</v>
      </c>
      <c r="Z355" s="92">
        <v>25425228</v>
      </c>
      <c r="AA355" s="93">
        <v>1</v>
      </c>
      <c r="AB355" s="93" t="s">
        <v>188</v>
      </c>
      <c r="AC355" s="94">
        <v>2088</v>
      </c>
      <c r="AD355" s="95" t="s">
        <v>137</v>
      </c>
      <c r="AE355" s="92">
        <v>445.6</v>
      </c>
      <c r="AF355" s="92">
        <v>815.2</v>
      </c>
      <c r="AG355" s="92">
        <v>815.2</v>
      </c>
      <c r="AH355" s="92">
        <v>815.2</v>
      </c>
      <c r="AI355" s="92">
        <v>445.6</v>
      </c>
      <c r="AJ355" s="92">
        <v>815.2</v>
      </c>
      <c r="AK355" s="92">
        <v>815.2</v>
      </c>
      <c r="AL355" s="92">
        <v>815.2</v>
      </c>
      <c r="AM355" s="92">
        <v>4529078.4000000004</v>
      </c>
      <c r="AN355" s="92">
        <v>10221792.800000001</v>
      </c>
      <c r="AO355" s="92">
        <v>4770550.4000000004</v>
      </c>
      <c r="AP355" s="92">
        <v>419828</v>
      </c>
      <c r="AQ355" s="92">
        <v>19941249.600000001</v>
      </c>
      <c r="AR355" s="96">
        <v>5483978.3999999985</v>
      </c>
      <c r="AS355" s="97">
        <v>0.21569043156663131</v>
      </c>
    </row>
    <row r="356" spans="1:45" x14ac:dyDescent="0.2">
      <c r="A356" s="85">
        <v>24</v>
      </c>
      <c r="B356" s="86" t="s">
        <v>875</v>
      </c>
      <c r="C356" s="86" t="s">
        <v>876</v>
      </c>
      <c r="D356" s="87" t="s">
        <v>56</v>
      </c>
      <c r="E356" s="88">
        <v>27</v>
      </c>
      <c r="F356" s="87" t="s">
        <v>73</v>
      </c>
      <c r="G356" s="88">
        <v>5</v>
      </c>
      <c r="H356" s="89">
        <v>9449</v>
      </c>
      <c r="I356" s="89">
        <v>11657</v>
      </c>
      <c r="J356" s="89">
        <v>5440</v>
      </c>
      <c r="K356" s="89">
        <v>479</v>
      </c>
      <c r="L356" s="89">
        <v>27025</v>
      </c>
      <c r="M356" s="90">
        <v>9449</v>
      </c>
      <c r="N356" s="90">
        <v>11657</v>
      </c>
      <c r="O356" s="90">
        <v>5440</v>
      </c>
      <c r="P356" s="90">
        <v>479</v>
      </c>
      <c r="Q356" s="91">
        <v>27025</v>
      </c>
      <c r="R356" s="92">
        <v>567</v>
      </c>
      <c r="S356" s="92">
        <v>1040</v>
      </c>
      <c r="T356" s="92">
        <v>1040</v>
      </c>
      <c r="U356" s="92">
        <v>1040</v>
      </c>
      <c r="V356" s="92">
        <v>5357583</v>
      </c>
      <c r="W356" s="92">
        <v>12123280</v>
      </c>
      <c r="X356" s="92">
        <v>5657600</v>
      </c>
      <c r="Y356" s="92">
        <v>498160</v>
      </c>
      <c r="Z356" s="92">
        <v>23636623</v>
      </c>
      <c r="AA356" s="93">
        <v>1</v>
      </c>
      <c r="AB356" s="93" t="s">
        <v>188</v>
      </c>
      <c r="AC356" s="94">
        <v>2088</v>
      </c>
      <c r="AD356" s="95" t="s">
        <v>137</v>
      </c>
      <c r="AE356" s="92">
        <v>445.6</v>
      </c>
      <c r="AF356" s="92">
        <v>815.2</v>
      </c>
      <c r="AG356" s="92">
        <v>815.2</v>
      </c>
      <c r="AH356" s="92">
        <v>815.2</v>
      </c>
      <c r="AI356" s="92">
        <v>445.6</v>
      </c>
      <c r="AJ356" s="92">
        <v>815.2</v>
      </c>
      <c r="AK356" s="92">
        <v>815.2</v>
      </c>
      <c r="AL356" s="92">
        <v>815.2</v>
      </c>
      <c r="AM356" s="92">
        <v>4210474.4000000004</v>
      </c>
      <c r="AN356" s="92">
        <v>9502786.4000000004</v>
      </c>
      <c r="AO356" s="92">
        <v>4434688</v>
      </c>
      <c r="AP356" s="92">
        <v>390480.80000000005</v>
      </c>
      <c r="AQ356" s="92">
        <v>18538429.600000001</v>
      </c>
      <c r="AR356" s="96">
        <v>5098193.3999999985</v>
      </c>
      <c r="AS356" s="97">
        <v>0.21569043090461773</v>
      </c>
    </row>
    <row r="357" spans="1:45" x14ac:dyDescent="0.2">
      <c r="A357" s="85">
        <v>25</v>
      </c>
      <c r="B357" s="86" t="s">
        <v>877</v>
      </c>
      <c r="C357" s="86" t="s">
        <v>878</v>
      </c>
      <c r="D357" s="87" t="s">
        <v>56</v>
      </c>
      <c r="E357" s="88">
        <v>27</v>
      </c>
      <c r="F357" s="87" t="s">
        <v>73</v>
      </c>
      <c r="G357" s="88">
        <v>6</v>
      </c>
      <c r="H357" s="89">
        <v>10229</v>
      </c>
      <c r="I357" s="89">
        <v>12620</v>
      </c>
      <c r="J357" s="89">
        <v>5887</v>
      </c>
      <c r="K357" s="89">
        <v>519</v>
      </c>
      <c r="L357" s="89">
        <v>29255</v>
      </c>
      <c r="M357" s="90">
        <v>10229</v>
      </c>
      <c r="N357" s="90">
        <v>12620</v>
      </c>
      <c r="O357" s="90">
        <v>5887</v>
      </c>
      <c r="P357" s="90">
        <v>519</v>
      </c>
      <c r="Q357" s="91">
        <v>29255</v>
      </c>
      <c r="R357" s="92">
        <v>567</v>
      </c>
      <c r="S357" s="92">
        <v>1040</v>
      </c>
      <c r="T357" s="92">
        <v>1040</v>
      </c>
      <c r="U357" s="92">
        <v>1040</v>
      </c>
      <c r="V357" s="92">
        <v>5799843</v>
      </c>
      <c r="W357" s="92">
        <v>13124800</v>
      </c>
      <c r="X357" s="92">
        <v>6122480</v>
      </c>
      <c r="Y357" s="92">
        <v>539760</v>
      </c>
      <c r="Z357" s="92">
        <v>25586883</v>
      </c>
      <c r="AA357" s="93">
        <v>1</v>
      </c>
      <c r="AB357" s="93" t="s">
        <v>188</v>
      </c>
      <c r="AC357" s="94">
        <v>2088</v>
      </c>
      <c r="AD357" s="95" t="s">
        <v>137</v>
      </c>
      <c r="AE357" s="92">
        <v>445.6</v>
      </c>
      <c r="AF357" s="92">
        <v>815.2</v>
      </c>
      <c r="AG357" s="92">
        <v>815.2</v>
      </c>
      <c r="AH357" s="92">
        <v>815.2</v>
      </c>
      <c r="AI357" s="92">
        <v>445.6</v>
      </c>
      <c r="AJ357" s="92">
        <v>815.2</v>
      </c>
      <c r="AK357" s="92">
        <v>815.2</v>
      </c>
      <c r="AL357" s="92">
        <v>815.2</v>
      </c>
      <c r="AM357" s="92">
        <v>4558042.4000000004</v>
      </c>
      <c r="AN357" s="92">
        <v>10287824</v>
      </c>
      <c r="AO357" s="92">
        <v>4799082.4000000004</v>
      </c>
      <c r="AP357" s="92">
        <v>423088.80000000005</v>
      </c>
      <c r="AQ357" s="92">
        <v>20068037.600000001</v>
      </c>
      <c r="AR357" s="96">
        <v>5518845.3999999985</v>
      </c>
      <c r="AS357" s="97">
        <v>0.21569041449871007</v>
      </c>
    </row>
    <row r="358" spans="1:45" x14ac:dyDescent="0.2">
      <c r="A358" s="85">
        <v>26</v>
      </c>
      <c r="B358" s="86" t="s">
        <v>879</v>
      </c>
      <c r="C358" s="86" t="s">
        <v>880</v>
      </c>
      <c r="D358" s="87" t="s">
        <v>56</v>
      </c>
      <c r="E358" s="88">
        <v>27</v>
      </c>
      <c r="F358" s="87" t="s">
        <v>73</v>
      </c>
      <c r="G358" s="88">
        <v>7</v>
      </c>
      <c r="H358" s="89">
        <v>10445</v>
      </c>
      <c r="I358" s="89">
        <v>12886</v>
      </c>
      <c r="J358" s="89">
        <v>6013</v>
      </c>
      <c r="K358" s="89">
        <v>529</v>
      </c>
      <c r="L358" s="89">
        <v>29873</v>
      </c>
      <c r="M358" s="90">
        <v>10445</v>
      </c>
      <c r="N358" s="90">
        <v>12886</v>
      </c>
      <c r="O358" s="90">
        <v>6013</v>
      </c>
      <c r="P358" s="90">
        <v>529</v>
      </c>
      <c r="Q358" s="91">
        <v>29873</v>
      </c>
      <c r="R358" s="92">
        <v>567</v>
      </c>
      <c r="S358" s="92">
        <v>1040</v>
      </c>
      <c r="T358" s="92">
        <v>1040</v>
      </c>
      <c r="U358" s="92">
        <v>1040</v>
      </c>
      <c r="V358" s="92">
        <v>5922315</v>
      </c>
      <c r="W358" s="92">
        <v>13401440</v>
      </c>
      <c r="X358" s="92">
        <v>6253520</v>
      </c>
      <c r="Y358" s="92">
        <v>550160</v>
      </c>
      <c r="Z358" s="92">
        <v>26127435</v>
      </c>
      <c r="AA358" s="93">
        <v>1</v>
      </c>
      <c r="AB358" s="93" t="s">
        <v>188</v>
      </c>
      <c r="AC358" s="94">
        <v>2088</v>
      </c>
      <c r="AD358" s="95" t="s">
        <v>137</v>
      </c>
      <c r="AE358" s="92">
        <v>445.6</v>
      </c>
      <c r="AF358" s="92">
        <v>815.2</v>
      </c>
      <c r="AG358" s="92">
        <v>815.2</v>
      </c>
      <c r="AH358" s="92">
        <v>815.2</v>
      </c>
      <c r="AI358" s="92">
        <v>445.6</v>
      </c>
      <c r="AJ358" s="92">
        <v>815.2</v>
      </c>
      <c r="AK358" s="92">
        <v>815.2</v>
      </c>
      <c r="AL358" s="92">
        <v>815.2</v>
      </c>
      <c r="AM358" s="92">
        <v>4654292</v>
      </c>
      <c r="AN358" s="92">
        <v>10504667.200000001</v>
      </c>
      <c r="AO358" s="92">
        <v>4901797.6000000006</v>
      </c>
      <c r="AP358" s="92">
        <v>431240.80000000005</v>
      </c>
      <c r="AQ358" s="92">
        <v>20491997.600000001</v>
      </c>
      <c r="AR358" s="96">
        <v>5635437.3999999985</v>
      </c>
      <c r="AS358" s="97">
        <v>0.21569041890258261</v>
      </c>
    </row>
    <row r="359" spans="1:45" x14ac:dyDescent="0.2">
      <c r="A359" s="85">
        <v>27</v>
      </c>
      <c r="B359" s="86" t="s">
        <v>881</v>
      </c>
      <c r="C359" s="86" t="s">
        <v>882</v>
      </c>
      <c r="D359" s="87" t="s">
        <v>71</v>
      </c>
      <c r="E359" s="88">
        <v>32</v>
      </c>
      <c r="F359" s="87" t="s">
        <v>72</v>
      </c>
      <c r="G359" s="88">
        <v>10</v>
      </c>
      <c r="H359" s="89">
        <v>442</v>
      </c>
      <c r="I359" s="89">
        <v>605</v>
      </c>
      <c r="J359" s="89">
        <v>899</v>
      </c>
      <c r="K359" s="89">
        <v>0</v>
      </c>
      <c r="L359" s="89">
        <v>1946</v>
      </c>
      <c r="M359" s="90">
        <v>442</v>
      </c>
      <c r="N359" s="90">
        <v>605</v>
      </c>
      <c r="O359" s="90">
        <v>899</v>
      </c>
      <c r="P359" s="90">
        <v>0</v>
      </c>
      <c r="Q359" s="91">
        <v>1946</v>
      </c>
      <c r="R359" s="92">
        <v>709</v>
      </c>
      <c r="S359" s="92">
        <v>709</v>
      </c>
      <c r="T359" s="92">
        <v>709</v>
      </c>
      <c r="U359" s="92">
        <v>0</v>
      </c>
      <c r="V359" s="92">
        <v>313378</v>
      </c>
      <c r="W359" s="92">
        <v>428945</v>
      </c>
      <c r="X359" s="92">
        <v>637391</v>
      </c>
      <c r="Y359" s="92">
        <v>0</v>
      </c>
      <c r="Z359" s="92">
        <v>1379714</v>
      </c>
      <c r="AA359" s="93">
        <v>1</v>
      </c>
      <c r="AB359" s="93" t="s">
        <v>188</v>
      </c>
      <c r="AC359" s="94">
        <v>2057</v>
      </c>
      <c r="AD359" s="95" t="s">
        <v>130</v>
      </c>
      <c r="AE359" s="92">
        <v>567.20000000000005</v>
      </c>
      <c r="AF359" s="92">
        <v>567.20000000000005</v>
      </c>
      <c r="AG359" s="92">
        <v>567.20000000000005</v>
      </c>
      <c r="AH359" s="92">
        <v>0</v>
      </c>
      <c r="AI359" s="92">
        <v>567.20000000000005</v>
      </c>
      <c r="AJ359" s="92">
        <v>567.20000000000005</v>
      </c>
      <c r="AK359" s="92">
        <v>567.20000000000005</v>
      </c>
      <c r="AL359" s="92">
        <v>0</v>
      </c>
      <c r="AM359" s="92">
        <v>250702.40000000002</v>
      </c>
      <c r="AN359" s="92">
        <v>343156</v>
      </c>
      <c r="AO359" s="92">
        <v>509912.80000000005</v>
      </c>
      <c r="AP359" s="92">
        <v>0</v>
      </c>
      <c r="AQ359" s="92">
        <v>1103771.2000000002</v>
      </c>
      <c r="AR359" s="96">
        <v>275942.79999999981</v>
      </c>
      <c r="AS359" s="97">
        <v>0.19999999999999987</v>
      </c>
    </row>
    <row r="360" spans="1:45" x14ac:dyDescent="0.2">
      <c r="A360" s="85">
        <v>28</v>
      </c>
      <c r="B360" s="86" t="s">
        <v>883</v>
      </c>
      <c r="C360" s="86" t="s">
        <v>884</v>
      </c>
      <c r="D360" s="87" t="s">
        <v>71</v>
      </c>
      <c r="E360" s="88">
        <v>32</v>
      </c>
      <c r="F360" s="87" t="s">
        <v>72</v>
      </c>
      <c r="G360" s="88">
        <v>11</v>
      </c>
      <c r="H360" s="89">
        <v>435</v>
      </c>
      <c r="I360" s="89">
        <v>595</v>
      </c>
      <c r="J360" s="89">
        <v>886</v>
      </c>
      <c r="K360" s="89">
        <v>0</v>
      </c>
      <c r="L360" s="89">
        <v>1916</v>
      </c>
      <c r="M360" s="90">
        <v>435</v>
      </c>
      <c r="N360" s="90">
        <v>595</v>
      </c>
      <c r="O360" s="90">
        <v>886</v>
      </c>
      <c r="P360" s="90">
        <v>0</v>
      </c>
      <c r="Q360" s="91">
        <v>1916</v>
      </c>
      <c r="R360" s="92">
        <v>709</v>
      </c>
      <c r="S360" s="92">
        <v>709</v>
      </c>
      <c r="T360" s="92">
        <v>709</v>
      </c>
      <c r="U360" s="92">
        <v>0</v>
      </c>
      <c r="V360" s="92">
        <v>308415</v>
      </c>
      <c r="W360" s="92">
        <v>421855</v>
      </c>
      <c r="X360" s="92">
        <v>628174</v>
      </c>
      <c r="Y360" s="92">
        <v>0</v>
      </c>
      <c r="Z360" s="92">
        <v>1358444</v>
      </c>
      <c r="AA360" s="93">
        <v>1</v>
      </c>
      <c r="AB360" s="93" t="s">
        <v>188</v>
      </c>
      <c r="AC360" s="94">
        <v>2057</v>
      </c>
      <c r="AD360" s="95" t="s">
        <v>130</v>
      </c>
      <c r="AE360" s="92">
        <v>567.20000000000005</v>
      </c>
      <c r="AF360" s="92">
        <v>567.20000000000005</v>
      </c>
      <c r="AG360" s="92">
        <v>567.20000000000005</v>
      </c>
      <c r="AH360" s="92">
        <v>0</v>
      </c>
      <c r="AI360" s="92">
        <v>567.20000000000005</v>
      </c>
      <c r="AJ360" s="92">
        <v>567.20000000000005</v>
      </c>
      <c r="AK360" s="92">
        <v>567.20000000000005</v>
      </c>
      <c r="AL360" s="92">
        <v>0</v>
      </c>
      <c r="AM360" s="92">
        <v>246732.00000000003</v>
      </c>
      <c r="AN360" s="92">
        <v>337484</v>
      </c>
      <c r="AO360" s="92">
        <v>502539.2</v>
      </c>
      <c r="AP360" s="92">
        <v>0</v>
      </c>
      <c r="AQ360" s="92">
        <v>1086755.2</v>
      </c>
      <c r="AR360" s="96">
        <v>271688.80000000005</v>
      </c>
      <c r="AS360" s="97">
        <v>0.20000000000000004</v>
      </c>
    </row>
    <row r="361" spans="1:45" x14ac:dyDescent="0.2">
      <c r="A361" s="85">
        <v>29</v>
      </c>
      <c r="B361" s="86" t="s">
        <v>885</v>
      </c>
      <c r="C361" s="86" t="s">
        <v>886</v>
      </c>
      <c r="D361" s="87" t="s">
        <v>71</v>
      </c>
      <c r="E361" s="88">
        <v>32</v>
      </c>
      <c r="F361" s="87" t="s">
        <v>72</v>
      </c>
      <c r="G361" s="88">
        <v>12</v>
      </c>
      <c r="H361" s="89">
        <v>395</v>
      </c>
      <c r="I361" s="89">
        <v>540</v>
      </c>
      <c r="J361" s="89">
        <v>803</v>
      </c>
      <c r="K361" s="89">
        <v>0</v>
      </c>
      <c r="L361" s="89">
        <v>1738</v>
      </c>
      <c r="M361" s="90">
        <v>395</v>
      </c>
      <c r="N361" s="90">
        <v>540</v>
      </c>
      <c r="O361" s="90">
        <v>803</v>
      </c>
      <c r="P361" s="90">
        <v>0</v>
      </c>
      <c r="Q361" s="91">
        <v>1738</v>
      </c>
      <c r="R361" s="92">
        <v>709</v>
      </c>
      <c r="S361" s="92">
        <v>709</v>
      </c>
      <c r="T361" s="92">
        <v>709</v>
      </c>
      <c r="U361" s="92">
        <v>0</v>
      </c>
      <c r="V361" s="92">
        <v>280055</v>
      </c>
      <c r="W361" s="92">
        <v>382860</v>
      </c>
      <c r="X361" s="92">
        <v>569327</v>
      </c>
      <c r="Y361" s="92">
        <v>0</v>
      </c>
      <c r="Z361" s="92">
        <v>1232242</v>
      </c>
      <c r="AA361" s="93">
        <v>1</v>
      </c>
      <c r="AB361" s="93" t="s">
        <v>188</v>
      </c>
      <c r="AC361" s="94">
        <v>2057</v>
      </c>
      <c r="AD361" s="95" t="s">
        <v>130</v>
      </c>
      <c r="AE361" s="92">
        <v>567.20000000000005</v>
      </c>
      <c r="AF361" s="92">
        <v>567.20000000000005</v>
      </c>
      <c r="AG361" s="92">
        <v>567.20000000000005</v>
      </c>
      <c r="AH361" s="92">
        <v>0</v>
      </c>
      <c r="AI361" s="92">
        <v>567.20000000000005</v>
      </c>
      <c r="AJ361" s="92">
        <v>567.20000000000005</v>
      </c>
      <c r="AK361" s="92">
        <v>567.20000000000005</v>
      </c>
      <c r="AL361" s="92">
        <v>0</v>
      </c>
      <c r="AM361" s="92">
        <v>224044.00000000003</v>
      </c>
      <c r="AN361" s="92">
        <v>306288</v>
      </c>
      <c r="AO361" s="92">
        <v>455461.60000000003</v>
      </c>
      <c r="AP361" s="92">
        <v>0</v>
      </c>
      <c r="AQ361" s="92">
        <v>985793.60000000009</v>
      </c>
      <c r="AR361" s="96">
        <v>246448.39999999991</v>
      </c>
      <c r="AS361" s="97">
        <v>0.19999999999999993</v>
      </c>
    </row>
    <row r="362" spans="1:45" x14ac:dyDescent="0.2">
      <c r="A362" s="85">
        <v>30</v>
      </c>
      <c r="B362" s="86" t="s">
        <v>887</v>
      </c>
      <c r="C362" s="86" t="s">
        <v>888</v>
      </c>
      <c r="D362" s="87" t="s">
        <v>71</v>
      </c>
      <c r="E362" s="88">
        <v>32</v>
      </c>
      <c r="F362" s="87" t="s">
        <v>72</v>
      </c>
      <c r="G362" s="88">
        <v>13</v>
      </c>
      <c r="H362" s="89">
        <v>420</v>
      </c>
      <c r="I362" s="89">
        <v>574</v>
      </c>
      <c r="J362" s="89">
        <v>853</v>
      </c>
      <c r="K362" s="89">
        <v>0</v>
      </c>
      <c r="L362" s="89">
        <v>1847</v>
      </c>
      <c r="M362" s="90">
        <v>420</v>
      </c>
      <c r="N362" s="90">
        <v>574</v>
      </c>
      <c r="O362" s="90">
        <v>853</v>
      </c>
      <c r="P362" s="90">
        <v>0</v>
      </c>
      <c r="Q362" s="91">
        <v>1847</v>
      </c>
      <c r="R362" s="92">
        <v>709</v>
      </c>
      <c r="S362" s="92">
        <v>709</v>
      </c>
      <c r="T362" s="92">
        <v>709</v>
      </c>
      <c r="U362" s="92">
        <v>0</v>
      </c>
      <c r="V362" s="92">
        <v>297780</v>
      </c>
      <c r="W362" s="92">
        <v>406966</v>
      </c>
      <c r="X362" s="92">
        <v>604777</v>
      </c>
      <c r="Y362" s="92">
        <v>0</v>
      </c>
      <c r="Z362" s="92">
        <v>1309523</v>
      </c>
      <c r="AA362" s="93">
        <v>1</v>
      </c>
      <c r="AB362" s="93" t="s">
        <v>188</v>
      </c>
      <c r="AC362" s="94">
        <v>2057</v>
      </c>
      <c r="AD362" s="95" t="s">
        <v>130</v>
      </c>
      <c r="AE362" s="92">
        <v>567.20000000000005</v>
      </c>
      <c r="AF362" s="92">
        <v>567.20000000000005</v>
      </c>
      <c r="AG362" s="92">
        <v>567.20000000000005</v>
      </c>
      <c r="AH362" s="92">
        <v>0</v>
      </c>
      <c r="AI362" s="92">
        <v>567.20000000000005</v>
      </c>
      <c r="AJ362" s="92">
        <v>567.20000000000005</v>
      </c>
      <c r="AK362" s="92">
        <v>567.20000000000005</v>
      </c>
      <c r="AL362" s="92">
        <v>0</v>
      </c>
      <c r="AM362" s="92">
        <v>238224.00000000003</v>
      </c>
      <c r="AN362" s="92">
        <v>325572.80000000005</v>
      </c>
      <c r="AO362" s="92">
        <v>483821.60000000003</v>
      </c>
      <c r="AP362" s="92">
        <v>0</v>
      </c>
      <c r="AQ362" s="92">
        <v>1047618.4000000001</v>
      </c>
      <c r="AR362" s="96">
        <v>261904.59999999986</v>
      </c>
      <c r="AS362" s="97">
        <v>0.1999999999999999</v>
      </c>
    </row>
    <row r="363" spans="1:45" x14ac:dyDescent="0.2">
      <c r="A363" s="85">
        <v>31</v>
      </c>
      <c r="B363" s="86" t="s">
        <v>889</v>
      </c>
      <c r="C363" s="86" t="s">
        <v>890</v>
      </c>
      <c r="D363" s="87" t="s">
        <v>71</v>
      </c>
      <c r="E363" s="88">
        <v>32</v>
      </c>
      <c r="F363" s="87" t="s">
        <v>72</v>
      </c>
      <c r="G363" s="88">
        <v>14</v>
      </c>
      <c r="H363" s="89">
        <v>416</v>
      </c>
      <c r="I363" s="89">
        <v>569</v>
      </c>
      <c r="J363" s="89">
        <v>845</v>
      </c>
      <c r="K363" s="89">
        <v>0</v>
      </c>
      <c r="L363" s="89">
        <v>1830</v>
      </c>
      <c r="M363" s="90">
        <v>416</v>
      </c>
      <c r="N363" s="90">
        <v>569</v>
      </c>
      <c r="O363" s="90">
        <v>845</v>
      </c>
      <c r="P363" s="90">
        <v>0</v>
      </c>
      <c r="Q363" s="91">
        <v>1830</v>
      </c>
      <c r="R363" s="92">
        <v>709</v>
      </c>
      <c r="S363" s="92">
        <v>709</v>
      </c>
      <c r="T363" s="92">
        <v>709</v>
      </c>
      <c r="U363" s="92">
        <v>0</v>
      </c>
      <c r="V363" s="92">
        <v>294944</v>
      </c>
      <c r="W363" s="92">
        <v>403421</v>
      </c>
      <c r="X363" s="92">
        <v>599105</v>
      </c>
      <c r="Y363" s="92">
        <v>0</v>
      </c>
      <c r="Z363" s="92">
        <v>1297470</v>
      </c>
      <c r="AA363" s="93">
        <v>1</v>
      </c>
      <c r="AB363" s="93" t="s">
        <v>188</v>
      </c>
      <c r="AC363" s="94">
        <v>2057</v>
      </c>
      <c r="AD363" s="95" t="s">
        <v>130</v>
      </c>
      <c r="AE363" s="92">
        <v>567.20000000000005</v>
      </c>
      <c r="AF363" s="92">
        <v>567.20000000000005</v>
      </c>
      <c r="AG363" s="92">
        <v>567.20000000000005</v>
      </c>
      <c r="AH363" s="92">
        <v>0</v>
      </c>
      <c r="AI363" s="92">
        <v>567.20000000000005</v>
      </c>
      <c r="AJ363" s="92">
        <v>567.20000000000005</v>
      </c>
      <c r="AK363" s="92">
        <v>567.20000000000005</v>
      </c>
      <c r="AL363" s="92">
        <v>0</v>
      </c>
      <c r="AM363" s="92">
        <v>235955.20000000001</v>
      </c>
      <c r="AN363" s="92">
        <v>322736.80000000005</v>
      </c>
      <c r="AO363" s="92">
        <v>479284.00000000006</v>
      </c>
      <c r="AP363" s="92">
        <v>0</v>
      </c>
      <c r="AQ363" s="92">
        <v>1037976</v>
      </c>
      <c r="AR363" s="96">
        <v>259494</v>
      </c>
      <c r="AS363" s="97">
        <v>0.2</v>
      </c>
    </row>
    <row r="364" spans="1:45" x14ac:dyDescent="0.2">
      <c r="A364" s="85">
        <v>32</v>
      </c>
      <c r="B364" s="86" t="s">
        <v>891</v>
      </c>
      <c r="C364" s="86" t="s">
        <v>892</v>
      </c>
      <c r="D364" s="87" t="s">
        <v>71</v>
      </c>
      <c r="E364" s="88">
        <v>32</v>
      </c>
      <c r="F364" s="87" t="s">
        <v>72</v>
      </c>
      <c r="G364" s="88">
        <v>15</v>
      </c>
      <c r="H364" s="89">
        <v>393</v>
      </c>
      <c r="I364" s="89">
        <v>539</v>
      </c>
      <c r="J364" s="89">
        <v>799</v>
      </c>
      <c r="K364" s="89">
        <v>0</v>
      </c>
      <c r="L364" s="89">
        <v>1731</v>
      </c>
      <c r="M364" s="90">
        <v>393</v>
      </c>
      <c r="N364" s="90">
        <v>539</v>
      </c>
      <c r="O364" s="90">
        <v>799</v>
      </c>
      <c r="P364" s="90">
        <v>0</v>
      </c>
      <c r="Q364" s="91">
        <v>1731</v>
      </c>
      <c r="R364" s="92">
        <v>709</v>
      </c>
      <c r="S364" s="92">
        <v>709</v>
      </c>
      <c r="T364" s="92">
        <v>709</v>
      </c>
      <c r="U364" s="92">
        <v>0</v>
      </c>
      <c r="V364" s="92">
        <v>278637</v>
      </c>
      <c r="W364" s="92">
        <v>382151</v>
      </c>
      <c r="X364" s="92">
        <v>566491</v>
      </c>
      <c r="Y364" s="92">
        <v>0</v>
      </c>
      <c r="Z364" s="92">
        <v>1227279</v>
      </c>
      <c r="AA364" s="93">
        <v>1</v>
      </c>
      <c r="AB364" s="93" t="s">
        <v>188</v>
      </c>
      <c r="AC364" s="94">
        <v>2057</v>
      </c>
      <c r="AD364" s="95" t="s">
        <v>130</v>
      </c>
      <c r="AE364" s="92">
        <v>567.20000000000005</v>
      </c>
      <c r="AF364" s="92">
        <v>567.20000000000005</v>
      </c>
      <c r="AG364" s="92">
        <v>567.20000000000005</v>
      </c>
      <c r="AH364" s="92">
        <v>0</v>
      </c>
      <c r="AI364" s="92">
        <v>567.20000000000005</v>
      </c>
      <c r="AJ364" s="92">
        <v>567.20000000000005</v>
      </c>
      <c r="AK364" s="92">
        <v>567.20000000000005</v>
      </c>
      <c r="AL364" s="92">
        <v>0</v>
      </c>
      <c r="AM364" s="92">
        <v>222909.6</v>
      </c>
      <c r="AN364" s="92">
        <v>305720.80000000005</v>
      </c>
      <c r="AO364" s="92">
        <v>453192.80000000005</v>
      </c>
      <c r="AP364" s="92">
        <v>0</v>
      </c>
      <c r="AQ364" s="92">
        <v>981823.20000000007</v>
      </c>
      <c r="AR364" s="96">
        <v>245455.79999999993</v>
      </c>
      <c r="AS364" s="97">
        <v>0.19999999999999996</v>
      </c>
    </row>
    <row r="365" spans="1:45" x14ac:dyDescent="0.2">
      <c r="A365" s="85">
        <v>33</v>
      </c>
      <c r="B365" s="86" t="s">
        <v>893</v>
      </c>
      <c r="C365" s="86" t="s">
        <v>894</v>
      </c>
      <c r="D365" s="87" t="s">
        <v>56</v>
      </c>
      <c r="E365" s="88">
        <v>89</v>
      </c>
      <c r="F365" s="87" t="s">
        <v>94</v>
      </c>
      <c r="G365" s="88">
        <v>1</v>
      </c>
      <c r="H365" s="89">
        <v>9969</v>
      </c>
      <c r="I365" s="89">
        <v>12167</v>
      </c>
      <c r="J365" s="89">
        <v>6211</v>
      </c>
      <c r="K365" s="89">
        <v>332</v>
      </c>
      <c r="L365" s="89">
        <v>28679</v>
      </c>
      <c r="M365" s="90">
        <v>9969</v>
      </c>
      <c r="N365" s="90">
        <v>12167</v>
      </c>
      <c r="O365" s="90">
        <v>6211</v>
      </c>
      <c r="P365" s="90">
        <v>332</v>
      </c>
      <c r="Q365" s="91">
        <v>28679</v>
      </c>
      <c r="R365" s="92">
        <v>359</v>
      </c>
      <c r="S365" s="92">
        <v>359</v>
      </c>
      <c r="T365" s="92">
        <v>359</v>
      </c>
      <c r="U365" s="92">
        <v>359</v>
      </c>
      <c r="V365" s="92">
        <v>3578871</v>
      </c>
      <c r="W365" s="92">
        <v>4367953</v>
      </c>
      <c r="X365" s="92">
        <v>2229749</v>
      </c>
      <c r="Y365" s="92">
        <v>119188</v>
      </c>
      <c r="Z365" s="92">
        <v>10295761</v>
      </c>
      <c r="AA365" s="93">
        <v>1</v>
      </c>
      <c r="AB365" s="93" t="s">
        <v>188</v>
      </c>
      <c r="AC365" s="94">
        <v>2027</v>
      </c>
      <c r="AD365" s="95" t="s">
        <v>92</v>
      </c>
      <c r="AE365" s="92">
        <v>359</v>
      </c>
      <c r="AF365" s="92">
        <v>359</v>
      </c>
      <c r="AG365" s="92">
        <v>359</v>
      </c>
      <c r="AH365" s="92">
        <v>359</v>
      </c>
      <c r="AI365" s="92">
        <v>359</v>
      </c>
      <c r="AJ365" s="92">
        <v>359</v>
      </c>
      <c r="AK365" s="92">
        <v>359</v>
      </c>
      <c r="AL365" s="92">
        <v>359</v>
      </c>
      <c r="AM365" s="92">
        <v>3578871</v>
      </c>
      <c r="AN365" s="92">
        <v>4367953</v>
      </c>
      <c r="AO365" s="92">
        <v>2229749</v>
      </c>
      <c r="AP365" s="92">
        <v>119188</v>
      </c>
      <c r="AQ365" s="92">
        <v>10295761</v>
      </c>
      <c r="AR365" s="96">
        <v>0</v>
      </c>
      <c r="AS365" s="97">
        <v>0</v>
      </c>
    </row>
    <row r="366" spans="1:45" x14ac:dyDescent="0.2">
      <c r="A366" s="85">
        <v>34</v>
      </c>
      <c r="B366" s="86" t="s">
        <v>895</v>
      </c>
      <c r="C366" s="86" t="s">
        <v>896</v>
      </c>
      <c r="D366" s="87" t="s">
        <v>56</v>
      </c>
      <c r="E366" s="88">
        <v>89</v>
      </c>
      <c r="F366" s="87" t="s">
        <v>94</v>
      </c>
      <c r="G366" s="88">
        <v>2</v>
      </c>
      <c r="H366" s="89">
        <v>10193</v>
      </c>
      <c r="I366" s="89">
        <v>12441</v>
      </c>
      <c r="J366" s="89">
        <v>6353</v>
      </c>
      <c r="K366" s="89">
        <v>339</v>
      </c>
      <c r="L366" s="89">
        <v>29326</v>
      </c>
      <c r="M366" s="90">
        <v>10193</v>
      </c>
      <c r="N366" s="90">
        <v>12441</v>
      </c>
      <c r="O366" s="90">
        <v>6353</v>
      </c>
      <c r="P366" s="90">
        <v>339</v>
      </c>
      <c r="Q366" s="91">
        <v>29326</v>
      </c>
      <c r="R366" s="92">
        <v>359</v>
      </c>
      <c r="S366" s="92">
        <v>359</v>
      </c>
      <c r="T366" s="92">
        <v>359</v>
      </c>
      <c r="U366" s="92">
        <v>359</v>
      </c>
      <c r="V366" s="92">
        <v>3659287</v>
      </c>
      <c r="W366" s="92">
        <v>4466319</v>
      </c>
      <c r="X366" s="92">
        <v>2280727</v>
      </c>
      <c r="Y366" s="92">
        <v>121701</v>
      </c>
      <c r="Z366" s="92">
        <v>10528034</v>
      </c>
      <c r="AA366" s="93">
        <v>1</v>
      </c>
      <c r="AB366" s="93" t="s">
        <v>188</v>
      </c>
      <c r="AC366" s="94">
        <v>2027</v>
      </c>
      <c r="AD366" s="95" t="s">
        <v>92</v>
      </c>
      <c r="AE366" s="92">
        <v>359</v>
      </c>
      <c r="AF366" s="92">
        <v>359</v>
      </c>
      <c r="AG366" s="92">
        <v>359</v>
      </c>
      <c r="AH366" s="92">
        <v>359</v>
      </c>
      <c r="AI366" s="92">
        <v>359</v>
      </c>
      <c r="AJ366" s="92">
        <v>359</v>
      </c>
      <c r="AK366" s="92">
        <v>359</v>
      </c>
      <c r="AL366" s="92">
        <v>359</v>
      </c>
      <c r="AM366" s="92">
        <v>3659287</v>
      </c>
      <c r="AN366" s="92">
        <v>4466319</v>
      </c>
      <c r="AO366" s="92">
        <v>2280727</v>
      </c>
      <c r="AP366" s="92">
        <v>121701</v>
      </c>
      <c r="AQ366" s="92">
        <v>10528034</v>
      </c>
      <c r="AR366" s="96">
        <v>0</v>
      </c>
      <c r="AS366" s="97">
        <v>0</v>
      </c>
    </row>
    <row r="367" spans="1:45" x14ac:dyDescent="0.2">
      <c r="A367" s="85">
        <v>35</v>
      </c>
      <c r="B367" s="86" t="s">
        <v>897</v>
      </c>
      <c r="C367" s="86" t="s">
        <v>898</v>
      </c>
      <c r="D367" s="87" t="s">
        <v>56</v>
      </c>
      <c r="E367" s="88">
        <v>89</v>
      </c>
      <c r="F367" s="87" t="s">
        <v>94</v>
      </c>
      <c r="G367" s="88">
        <v>3</v>
      </c>
      <c r="H367" s="89">
        <v>10133</v>
      </c>
      <c r="I367" s="89">
        <v>12367</v>
      </c>
      <c r="J367" s="89">
        <v>6315</v>
      </c>
      <c r="K367" s="89">
        <v>337</v>
      </c>
      <c r="L367" s="89">
        <v>29152</v>
      </c>
      <c r="M367" s="90">
        <v>10133</v>
      </c>
      <c r="N367" s="90">
        <v>12367</v>
      </c>
      <c r="O367" s="90">
        <v>6315</v>
      </c>
      <c r="P367" s="90">
        <v>337</v>
      </c>
      <c r="Q367" s="91">
        <v>29152</v>
      </c>
      <c r="R367" s="92">
        <v>359</v>
      </c>
      <c r="S367" s="92">
        <v>359</v>
      </c>
      <c r="T367" s="92">
        <v>359</v>
      </c>
      <c r="U367" s="92">
        <v>359</v>
      </c>
      <c r="V367" s="92">
        <v>3637747</v>
      </c>
      <c r="W367" s="92">
        <v>4439753</v>
      </c>
      <c r="X367" s="92">
        <v>2267085</v>
      </c>
      <c r="Y367" s="92">
        <v>120983</v>
      </c>
      <c r="Z367" s="92">
        <v>10465568</v>
      </c>
      <c r="AA367" s="93">
        <v>1</v>
      </c>
      <c r="AB367" s="93" t="s">
        <v>188</v>
      </c>
      <c r="AC367" s="94">
        <v>2027</v>
      </c>
      <c r="AD367" s="95" t="s">
        <v>92</v>
      </c>
      <c r="AE367" s="92">
        <v>359</v>
      </c>
      <c r="AF367" s="92">
        <v>359</v>
      </c>
      <c r="AG367" s="92">
        <v>359</v>
      </c>
      <c r="AH367" s="92">
        <v>359</v>
      </c>
      <c r="AI367" s="92">
        <v>359</v>
      </c>
      <c r="AJ367" s="92">
        <v>359</v>
      </c>
      <c r="AK367" s="92">
        <v>359</v>
      </c>
      <c r="AL367" s="92">
        <v>359</v>
      </c>
      <c r="AM367" s="92">
        <v>3637747</v>
      </c>
      <c r="AN367" s="92">
        <v>4439753</v>
      </c>
      <c r="AO367" s="92">
        <v>2267085</v>
      </c>
      <c r="AP367" s="92">
        <v>120983</v>
      </c>
      <c r="AQ367" s="92">
        <v>10465568</v>
      </c>
      <c r="AR367" s="96">
        <v>0</v>
      </c>
      <c r="AS367" s="97">
        <v>0</v>
      </c>
    </row>
    <row r="368" spans="1:45" x14ac:dyDescent="0.2">
      <c r="A368" s="85">
        <v>36</v>
      </c>
      <c r="B368" s="86" t="s">
        <v>899</v>
      </c>
      <c r="C368" s="86" t="s">
        <v>900</v>
      </c>
      <c r="D368" s="87" t="s">
        <v>56</v>
      </c>
      <c r="E368" s="88">
        <v>89</v>
      </c>
      <c r="F368" s="87" t="s">
        <v>94</v>
      </c>
      <c r="G368" s="88">
        <v>4</v>
      </c>
      <c r="H368" s="89">
        <v>10797</v>
      </c>
      <c r="I368" s="89">
        <v>13175</v>
      </c>
      <c r="J368" s="89">
        <v>6729</v>
      </c>
      <c r="K368" s="89">
        <v>359</v>
      </c>
      <c r="L368" s="89">
        <v>31060</v>
      </c>
      <c r="M368" s="90">
        <v>10797</v>
      </c>
      <c r="N368" s="90">
        <v>13175</v>
      </c>
      <c r="O368" s="90">
        <v>6729</v>
      </c>
      <c r="P368" s="90">
        <v>359</v>
      </c>
      <c r="Q368" s="91">
        <v>31060</v>
      </c>
      <c r="R368" s="92">
        <v>359</v>
      </c>
      <c r="S368" s="92">
        <v>359</v>
      </c>
      <c r="T368" s="92">
        <v>359</v>
      </c>
      <c r="U368" s="92">
        <v>359</v>
      </c>
      <c r="V368" s="92">
        <v>3876123</v>
      </c>
      <c r="W368" s="92">
        <v>4729825</v>
      </c>
      <c r="X368" s="92">
        <v>2415711</v>
      </c>
      <c r="Y368" s="92">
        <v>128881</v>
      </c>
      <c r="Z368" s="92">
        <v>11150540</v>
      </c>
      <c r="AA368" s="93">
        <v>1</v>
      </c>
      <c r="AB368" s="93" t="s">
        <v>188</v>
      </c>
      <c r="AC368" s="94">
        <v>2027</v>
      </c>
      <c r="AD368" s="95" t="s">
        <v>92</v>
      </c>
      <c r="AE368" s="92">
        <v>359</v>
      </c>
      <c r="AF368" s="92">
        <v>359</v>
      </c>
      <c r="AG368" s="92">
        <v>359</v>
      </c>
      <c r="AH368" s="92">
        <v>359</v>
      </c>
      <c r="AI368" s="92">
        <v>359</v>
      </c>
      <c r="AJ368" s="92">
        <v>359</v>
      </c>
      <c r="AK368" s="92">
        <v>359</v>
      </c>
      <c r="AL368" s="92">
        <v>359</v>
      </c>
      <c r="AM368" s="92">
        <v>3876123</v>
      </c>
      <c r="AN368" s="92">
        <v>4729825</v>
      </c>
      <c r="AO368" s="92">
        <v>2415711</v>
      </c>
      <c r="AP368" s="92">
        <v>128881</v>
      </c>
      <c r="AQ368" s="92">
        <v>11150540</v>
      </c>
      <c r="AR368" s="96">
        <v>0</v>
      </c>
      <c r="AS368" s="97">
        <v>0</v>
      </c>
    </row>
    <row r="369" spans="1:45" x14ac:dyDescent="0.2">
      <c r="A369" s="85">
        <v>37</v>
      </c>
      <c r="B369" s="86" t="s">
        <v>901</v>
      </c>
      <c r="C369" s="86" t="s">
        <v>902</v>
      </c>
      <c r="D369" s="87" t="s">
        <v>56</v>
      </c>
      <c r="E369" s="88">
        <v>27</v>
      </c>
      <c r="F369" s="87" t="s">
        <v>73</v>
      </c>
      <c r="G369" s="88">
        <v>8</v>
      </c>
      <c r="H369" s="89">
        <v>10080</v>
      </c>
      <c r="I369" s="89">
        <v>12436</v>
      </c>
      <c r="J369" s="89">
        <v>5804</v>
      </c>
      <c r="K369" s="89">
        <v>510</v>
      </c>
      <c r="L369" s="89">
        <v>28830</v>
      </c>
      <c r="M369" s="90">
        <v>10080</v>
      </c>
      <c r="N369" s="90">
        <v>12436</v>
      </c>
      <c r="O369" s="90">
        <v>5804</v>
      </c>
      <c r="P369" s="90">
        <v>510</v>
      </c>
      <c r="Q369" s="91">
        <v>28830</v>
      </c>
      <c r="R369" s="92">
        <v>567</v>
      </c>
      <c r="S369" s="92">
        <v>1040</v>
      </c>
      <c r="T369" s="92">
        <v>1040</v>
      </c>
      <c r="U369" s="92">
        <v>1040</v>
      </c>
      <c r="V369" s="92">
        <v>5715360</v>
      </c>
      <c r="W369" s="92">
        <v>12933440</v>
      </c>
      <c r="X369" s="92">
        <v>6036160</v>
      </c>
      <c r="Y369" s="92">
        <v>530400</v>
      </c>
      <c r="Z369" s="92">
        <v>25215360</v>
      </c>
      <c r="AA369" s="93">
        <v>1</v>
      </c>
      <c r="AB369" s="93" t="s">
        <v>188</v>
      </c>
      <c r="AC369" s="94">
        <v>2088</v>
      </c>
      <c r="AD369" s="95" t="s">
        <v>137</v>
      </c>
      <c r="AE369" s="92">
        <v>445.6</v>
      </c>
      <c r="AF369" s="92">
        <v>815.2</v>
      </c>
      <c r="AG369" s="92">
        <v>815.2</v>
      </c>
      <c r="AH369" s="92">
        <v>815.2</v>
      </c>
      <c r="AI369" s="92">
        <v>445.6</v>
      </c>
      <c r="AJ369" s="92">
        <v>815.2</v>
      </c>
      <c r="AK369" s="92">
        <v>815.2</v>
      </c>
      <c r="AL369" s="92">
        <v>815.2</v>
      </c>
      <c r="AM369" s="92">
        <v>4491648</v>
      </c>
      <c r="AN369" s="92">
        <v>10137827.200000001</v>
      </c>
      <c r="AO369" s="92">
        <v>4731420.8</v>
      </c>
      <c r="AP369" s="92">
        <v>415752</v>
      </c>
      <c r="AQ369" s="92">
        <v>19776648</v>
      </c>
      <c r="AR369" s="96">
        <v>5438712</v>
      </c>
      <c r="AS369" s="97">
        <v>0.21569043630548998</v>
      </c>
    </row>
    <row r="370" spans="1:45" x14ac:dyDescent="0.2">
      <c r="A370" s="85">
        <v>38</v>
      </c>
      <c r="B370" s="86" t="s">
        <v>903</v>
      </c>
      <c r="C370" s="86" t="s">
        <v>904</v>
      </c>
      <c r="D370" s="87" t="s">
        <v>56</v>
      </c>
      <c r="E370" s="88">
        <v>27</v>
      </c>
      <c r="F370" s="87" t="s">
        <v>73</v>
      </c>
      <c r="G370" s="88">
        <v>9</v>
      </c>
      <c r="H370" s="89">
        <v>10188</v>
      </c>
      <c r="I370" s="89">
        <v>12569</v>
      </c>
      <c r="J370" s="89">
        <v>5865</v>
      </c>
      <c r="K370" s="89">
        <v>515</v>
      </c>
      <c r="L370" s="89">
        <v>29137</v>
      </c>
      <c r="M370" s="90">
        <v>10188</v>
      </c>
      <c r="N370" s="90">
        <v>12569</v>
      </c>
      <c r="O370" s="90">
        <v>5865</v>
      </c>
      <c r="P370" s="90">
        <v>515</v>
      </c>
      <c r="Q370" s="91">
        <v>29137</v>
      </c>
      <c r="R370" s="92">
        <v>567</v>
      </c>
      <c r="S370" s="92">
        <v>1040</v>
      </c>
      <c r="T370" s="92">
        <v>1040</v>
      </c>
      <c r="U370" s="92">
        <v>1040</v>
      </c>
      <c r="V370" s="92">
        <v>5776596</v>
      </c>
      <c r="W370" s="92">
        <v>13071760</v>
      </c>
      <c r="X370" s="92">
        <v>6099600</v>
      </c>
      <c r="Y370" s="92">
        <v>535600</v>
      </c>
      <c r="Z370" s="92">
        <v>25483556</v>
      </c>
      <c r="AA370" s="93">
        <v>1</v>
      </c>
      <c r="AB370" s="93" t="s">
        <v>188</v>
      </c>
      <c r="AC370" s="94">
        <v>2088</v>
      </c>
      <c r="AD370" s="95" t="s">
        <v>137</v>
      </c>
      <c r="AE370" s="92">
        <v>445.6</v>
      </c>
      <c r="AF370" s="92">
        <v>815.2</v>
      </c>
      <c r="AG370" s="92">
        <v>815.2</v>
      </c>
      <c r="AH370" s="92">
        <v>815.2</v>
      </c>
      <c r="AI370" s="92">
        <v>445.6</v>
      </c>
      <c r="AJ370" s="92">
        <v>815.2</v>
      </c>
      <c r="AK370" s="92">
        <v>815.2</v>
      </c>
      <c r="AL370" s="92">
        <v>815.2</v>
      </c>
      <c r="AM370" s="92">
        <v>4539772.8</v>
      </c>
      <c r="AN370" s="92">
        <v>10246248.800000001</v>
      </c>
      <c r="AO370" s="92">
        <v>4781148</v>
      </c>
      <c r="AP370" s="92">
        <v>419828</v>
      </c>
      <c r="AQ370" s="92">
        <v>19986997.600000001</v>
      </c>
      <c r="AR370" s="96">
        <v>5496558.3999999985</v>
      </c>
      <c r="AS370" s="97">
        <v>0.2156904005076842</v>
      </c>
    </row>
    <row r="371" spans="1:45" x14ac:dyDescent="0.2">
      <c r="A371" s="85">
        <v>39</v>
      </c>
      <c r="B371" s="86" t="s">
        <v>905</v>
      </c>
      <c r="C371" s="86" t="s">
        <v>906</v>
      </c>
      <c r="D371" s="87" t="s">
        <v>56</v>
      </c>
      <c r="E371" s="88">
        <v>27</v>
      </c>
      <c r="F371" s="87" t="s">
        <v>73</v>
      </c>
      <c r="G371" s="88">
        <v>10</v>
      </c>
      <c r="H371" s="89">
        <v>10202</v>
      </c>
      <c r="I371" s="89">
        <v>12589</v>
      </c>
      <c r="J371" s="89">
        <v>5874</v>
      </c>
      <c r="K371" s="89">
        <v>517</v>
      </c>
      <c r="L371" s="89">
        <v>29182</v>
      </c>
      <c r="M371" s="90">
        <v>10202</v>
      </c>
      <c r="N371" s="90">
        <v>12589</v>
      </c>
      <c r="O371" s="90">
        <v>5874</v>
      </c>
      <c r="P371" s="90">
        <v>517</v>
      </c>
      <c r="Q371" s="91">
        <v>29182</v>
      </c>
      <c r="R371" s="92">
        <v>567</v>
      </c>
      <c r="S371" s="92">
        <v>1040</v>
      </c>
      <c r="T371" s="92">
        <v>1040</v>
      </c>
      <c r="U371" s="92">
        <v>1040</v>
      </c>
      <c r="V371" s="92">
        <v>5784534</v>
      </c>
      <c r="W371" s="92">
        <v>13092560</v>
      </c>
      <c r="X371" s="92">
        <v>6108960</v>
      </c>
      <c r="Y371" s="92">
        <v>537680</v>
      </c>
      <c r="Z371" s="92">
        <v>25523734</v>
      </c>
      <c r="AA371" s="93">
        <v>1</v>
      </c>
      <c r="AB371" s="93" t="s">
        <v>188</v>
      </c>
      <c r="AC371" s="94">
        <v>2088</v>
      </c>
      <c r="AD371" s="95" t="s">
        <v>137</v>
      </c>
      <c r="AE371" s="92">
        <v>445.6</v>
      </c>
      <c r="AF371" s="92">
        <v>815.2</v>
      </c>
      <c r="AG371" s="92">
        <v>815.2</v>
      </c>
      <c r="AH371" s="92">
        <v>815.2</v>
      </c>
      <c r="AI371" s="92">
        <v>445.6</v>
      </c>
      <c r="AJ371" s="92">
        <v>815.2</v>
      </c>
      <c r="AK371" s="92">
        <v>815.2</v>
      </c>
      <c r="AL371" s="92">
        <v>815.2</v>
      </c>
      <c r="AM371" s="92">
        <v>4546011.2</v>
      </c>
      <c r="AN371" s="92">
        <v>10262552.800000001</v>
      </c>
      <c r="AO371" s="92">
        <v>4788484.8</v>
      </c>
      <c r="AP371" s="92">
        <v>421458.4</v>
      </c>
      <c r="AQ371" s="92">
        <v>20018507.199999999</v>
      </c>
      <c r="AR371" s="96">
        <v>5505226.8000000007</v>
      </c>
      <c r="AS371" s="97">
        <v>0.21569049418866382</v>
      </c>
    </row>
    <row r="372" spans="1:45" x14ac:dyDescent="0.2">
      <c r="A372" s="85">
        <v>40</v>
      </c>
      <c r="B372" s="86" t="s">
        <v>907</v>
      </c>
      <c r="C372" s="86" t="s">
        <v>908</v>
      </c>
      <c r="D372" s="87" t="s">
        <v>56</v>
      </c>
      <c r="E372" s="88">
        <v>27</v>
      </c>
      <c r="F372" s="87" t="s">
        <v>73</v>
      </c>
      <c r="G372" s="88">
        <v>11</v>
      </c>
      <c r="H372" s="89">
        <v>10048</v>
      </c>
      <c r="I372" s="89">
        <v>12397</v>
      </c>
      <c r="J372" s="89">
        <v>5786</v>
      </c>
      <c r="K372" s="89">
        <v>509</v>
      </c>
      <c r="L372" s="89">
        <v>28740</v>
      </c>
      <c r="M372" s="90">
        <v>10048</v>
      </c>
      <c r="N372" s="90">
        <v>12397</v>
      </c>
      <c r="O372" s="90">
        <v>5786</v>
      </c>
      <c r="P372" s="90">
        <v>509</v>
      </c>
      <c r="Q372" s="91">
        <v>28740</v>
      </c>
      <c r="R372" s="92">
        <v>567</v>
      </c>
      <c r="S372" s="92">
        <v>1040</v>
      </c>
      <c r="T372" s="92">
        <v>1040</v>
      </c>
      <c r="U372" s="92">
        <v>1040</v>
      </c>
      <c r="V372" s="92">
        <v>5697216</v>
      </c>
      <c r="W372" s="92">
        <v>12892880</v>
      </c>
      <c r="X372" s="92">
        <v>6017440</v>
      </c>
      <c r="Y372" s="92">
        <v>529360</v>
      </c>
      <c r="Z372" s="92">
        <v>25136896</v>
      </c>
      <c r="AA372" s="93">
        <v>1</v>
      </c>
      <c r="AB372" s="93" t="s">
        <v>188</v>
      </c>
      <c r="AC372" s="94">
        <v>2088</v>
      </c>
      <c r="AD372" s="95" t="s">
        <v>137</v>
      </c>
      <c r="AE372" s="92">
        <v>445.6</v>
      </c>
      <c r="AF372" s="92">
        <v>815.2</v>
      </c>
      <c r="AG372" s="92">
        <v>815.2</v>
      </c>
      <c r="AH372" s="92">
        <v>815.2</v>
      </c>
      <c r="AI372" s="92">
        <v>445.6</v>
      </c>
      <c r="AJ372" s="92">
        <v>815.2</v>
      </c>
      <c r="AK372" s="92">
        <v>815.2</v>
      </c>
      <c r="AL372" s="92">
        <v>815.2</v>
      </c>
      <c r="AM372" s="92">
        <v>4477388.7999999998</v>
      </c>
      <c r="AN372" s="92">
        <v>10106034.4</v>
      </c>
      <c r="AO372" s="92">
        <v>4716747.2</v>
      </c>
      <c r="AP372" s="92">
        <v>414936.80000000005</v>
      </c>
      <c r="AQ372" s="92">
        <v>19715107.199999999</v>
      </c>
      <c r="AR372" s="96">
        <v>5421788.8000000007</v>
      </c>
      <c r="AS372" s="97">
        <v>0.21569046552127999</v>
      </c>
    </row>
    <row r="373" spans="1:45" x14ac:dyDescent="0.2">
      <c r="A373" s="85">
        <v>41</v>
      </c>
      <c r="B373" s="86" t="s">
        <v>909</v>
      </c>
      <c r="C373" s="86" t="s">
        <v>910</v>
      </c>
      <c r="D373" s="87" t="s">
        <v>56</v>
      </c>
      <c r="E373" s="88">
        <v>27</v>
      </c>
      <c r="F373" s="87" t="s">
        <v>73</v>
      </c>
      <c r="G373" s="88">
        <v>12</v>
      </c>
      <c r="H373" s="89">
        <v>9120</v>
      </c>
      <c r="I373" s="89">
        <v>11250</v>
      </c>
      <c r="J373" s="89">
        <v>5250</v>
      </c>
      <c r="K373" s="89">
        <v>461</v>
      </c>
      <c r="L373" s="89">
        <v>26081</v>
      </c>
      <c r="M373" s="90">
        <v>9120</v>
      </c>
      <c r="N373" s="90">
        <v>11250</v>
      </c>
      <c r="O373" s="90">
        <v>5250</v>
      </c>
      <c r="P373" s="90">
        <v>461</v>
      </c>
      <c r="Q373" s="91">
        <v>26081</v>
      </c>
      <c r="R373" s="92">
        <v>567</v>
      </c>
      <c r="S373" s="92">
        <v>1040</v>
      </c>
      <c r="T373" s="92">
        <v>1040</v>
      </c>
      <c r="U373" s="92">
        <v>1040</v>
      </c>
      <c r="V373" s="92">
        <v>5171040</v>
      </c>
      <c r="W373" s="92">
        <v>11700000</v>
      </c>
      <c r="X373" s="92">
        <v>5460000</v>
      </c>
      <c r="Y373" s="92">
        <v>479440</v>
      </c>
      <c r="Z373" s="92">
        <v>22810480</v>
      </c>
      <c r="AA373" s="93">
        <v>1</v>
      </c>
      <c r="AB373" s="93" t="s">
        <v>188</v>
      </c>
      <c r="AC373" s="94">
        <v>2088</v>
      </c>
      <c r="AD373" s="95" t="s">
        <v>137</v>
      </c>
      <c r="AE373" s="92">
        <v>445.6</v>
      </c>
      <c r="AF373" s="92">
        <v>815.2</v>
      </c>
      <c r="AG373" s="92">
        <v>815.2</v>
      </c>
      <c r="AH373" s="92">
        <v>815.2</v>
      </c>
      <c r="AI373" s="92">
        <v>445.6</v>
      </c>
      <c r="AJ373" s="92">
        <v>815.2</v>
      </c>
      <c r="AK373" s="92">
        <v>815.2</v>
      </c>
      <c r="AL373" s="92">
        <v>815.2</v>
      </c>
      <c r="AM373" s="92">
        <v>4063872</v>
      </c>
      <c r="AN373" s="92">
        <v>9171000</v>
      </c>
      <c r="AO373" s="92">
        <v>4279800</v>
      </c>
      <c r="AP373" s="92">
        <v>375807.2</v>
      </c>
      <c r="AQ373" s="92">
        <v>17890479.199999999</v>
      </c>
      <c r="AR373" s="96">
        <v>4920000.8000000007</v>
      </c>
      <c r="AS373" s="97">
        <v>0.21569036688399371</v>
      </c>
    </row>
    <row r="374" spans="1:45" x14ac:dyDescent="0.2">
      <c r="A374" s="85">
        <v>42</v>
      </c>
      <c r="B374" s="86" t="s">
        <v>911</v>
      </c>
      <c r="C374" s="86" t="s">
        <v>912</v>
      </c>
      <c r="D374" s="87" t="s">
        <v>56</v>
      </c>
      <c r="E374" s="88">
        <v>27</v>
      </c>
      <c r="F374" s="87" t="s">
        <v>73</v>
      </c>
      <c r="G374" s="88">
        <v>13</v>
      </c>
      <c r="H374" s="89">
        <v>9682</v>
      </c>
      <c r="I374" s="89">
        <v>11946</v>
      </c>
      <c r="J374" s="89">
        <v>5573</v>
      </c>
      <c r="K374" s="89">
        <v>491</v>
      </c>
      <c r="L374" s="89">
        <v>27692</v>
      </c>
      <c r="M374" s="90">
        <v>9682</v>
      </c>
      <c r="N374" s="90">
        <v>11946</v>
      </c>
      <c r="O374" s="90">
        <v>5573</v>
      </c>
      <c r="P374" s="90">
        <v>491</v>
      </c>
      <c r="Q374" s="91">
        <v>27692</v>
      </c>
      <c r="R374" s="92">
        <v>567</v>
      </c>
      <c r="S374" s="92">
        <v>1040</v>
      </c>
      <c r="T374" s="92">
        <v>1040</v>
      </c>
      <c r="U374" s="92">
        <v>1040</v>
      </c>
      <c r="V374" s="92">
        <v>5489694</v>
      </c>
      <c r="W374" s="92">
        <v>12423840</v>
      </c>
      <c r="X374" s="92">
        <v>5795920</v>
      </c>
      <c r="Y374" s="92">
        <v>510640</v>
      </c>
      <c r="Z374" s="92">
        <v>24220094</v>
      </c>
      <c r="AA374" s="93">
        <v>1</v>
      </c>
      <c r="AB374" s="93" t="s">
        <v>188</v>
      </c>
      <c r="AC374" s="94">
        <v>2088</v>
      </c>
      <c r="AD374" s="95" t="s">
        <v>137</v>
      </c>
      <c r="AE374" s="92">
        <v>445.6</v>
      </c>
      <c r="AF374" s="92">
        <v>815.2</v>
      </c>
      <c r="AG374" s="92">
        <v>815.2</v>
      </c>
      <c r="AH374" s="92">
        <v>815.2</v>
      </c>
      <c r="AI374" s="92">
        <v>445.6</v>
      </c>
      <c r="AJ374" s="92">
        <v>815.2</v>
      </c>
      <c r="AK374" s="92">
        <v>815.2</v>
      </c>
      <c r="AL374" s="92">
        <v>815.2</v>
      </c>
      <c r="AM374" s="92">
        <v>4314299.2</v>
      </c>
      <c r="AN374" s="92">
        <v>9738379.2000000011</v>
      </c>
      <c r="AO374" s="92">
        <v>4543109.6000000006</v>
      </c>
      <c r="AP374" s="92">
        <v>400263.2</v>
      </c>
      <c r="AQ374" s="92">
        <v>18996051.200000003</v>
      </c>
      <c r="AR374" s="96">
        <v>5224042.799999997</v>
      </c>
      <c r="AS374" s="97">
        <v>0.21569044281991626</v>
      </c>
    </row>
    <row r="375" spans="1:45" x14ac:dyDescent="0.2">
      <c r="A375" s="85">
        <v>43</v>
      </c>
      <c r="B375" s="86" t="s">
        <v>913</v>
      </c>
      <c r="C375" s="86" t="s">
        <v>914</v>
      </c>
      <c r="D375" s="87" t="s">
        <v>56</v>
      </c>
      <c r="E375" s="88">
        <v>27</v>
      </c>
      <c r="F375" s="87" t="s">
        <v>73</v>
      </c>
      <c r="G375" s="88">
        <v>14</v>
      </c>
      <c r="H375" s="89">
        <v>9594</v>
      </c>
      <c r="I375" s="89">
        <v>11837</v>
      </c>
      <c r="J375" s="89">
        <v>5523</v>
      </c>
      <c r="K375" s="89">
        <v>486</v>
      </c>
      <c r="L375" s="89">
        <v>27440</v>
      </c>
      <c r="M375" s="90">
        <v>9594</v>
      </c>
      <c r="N375" s="90">
        <v>11837</v>
      </c>
      <c r="O375" s="90">
        <v>5523</v>
      </c>
      <c r="P375" s="90">
        <v>486</v>
      </c>
      <c r="Q375" s="91">
        <v>27440</v>
      </c>
      <c r="R375" s="92">
        <v>567</v>
      </c>
      <c r="S375" s="92">
        <v>1040</v>
      </c>
      <c r="T375" s="92">
        <v>1040</v>
      </c>
      <c r="U375" s="92">
        <v>1040</v>
      </c>
      <c r="V375" s="92">
        <v>5439798</v>
      </c>
      <c r="W375" s="92">
        <v>12310480</v>
      </c>
      <c r="X375" s="92">
        <v>5743920</v>
      </c>
      <c r="Y375" s="92">
        <v>505440</v>
      </c>
      <c r="Z375" s="92">
        <v>23999638</v>
      </c>
      <c r="AA375" s="93">
        <v>1</v>
      </c>
      <c r="AB375" s="93" t="s">
        <v>188</v>
      </c>
      <c r="AC375" s="94">
        <v>2088</v>
      </c>
      <c r="AD375" s="95" t="s">
        <v>137</v>
      </c>
      <c r="AE375" s="92">
        <v>445.6</v>
      </c>
      <c r="AF375" s="92">
        <v>815.2</v>
      </c>
      <c r="AG375" s="92">
        <v>815.2</v>
      </c>
      <c r="AH375" s="92">
        <v>815.2</v>
      </c>
      <c r="AI375" s="92">
        <v>445.6</v>
      </c>
      <c r="AJ375" s="92">
        <v>815.2</v>
      </c>
      <c r="AK375" s="92">
        <v>815.2</v>
      </c>
      <c r="AL375" s="92">
        <v>815.2</v>
      </c>
      <c r="AM375" s="92">
        <v>4275086.4000000004</v>
      </c>
      <c r="AN375" s="92">
        <v>9649522.4000000004</v>
      </c>
      <c r="AO375" s="92">
        <v>4502349.6000000006</v>
      </c>
      <c r="AP375" s="92">
        <v>396187.2</v>
      </c>
      <c r="AQ375" s="92">
        <v>18823145.600000001</v>
      </c>
      <c r="AR375" s="96">
        <v>5176492.3999999985</v>
      </c>
      <c r="AS375" s="97">
        <v>0.2156904366640863</v>
      </c>
    </row>
    <row r="376" spans="1:45" x14ac:dyDescent="0.2">
      <c r="A376" s="85">
        <v>44</v>
      </c>
      <c r="B376" s="86" t="s">
        <v>915</v>
      </c>
      <c r="C376" s="86" t="s">
        <v>916</v>
      </c>
      <c r="D376" s="87" t="s">
        <v>56</v>
      </c>
      <c r="E376" s="88">
        <v>27</v>
      </c>
      <c r="F376" s="87" t="s">
        <v>73</v>
      </c>
      <c r="G376" s="88">
        <v>15</v>
      </c>
      <c r="H376" s="89">
        <v>9072</v>
      </c>
      <c r="I376" s="89">
        <v>11187</v>
      </c>
      <c r="J376" s="89">
        <v>5223</v>
      </c>
      <c r="K376" s="89">
        <v>461</v>
      </c>
      <c r="L376" s="89">
        <v>25943</v>
      </c>
      <c r="M376" s="90">
        <v>9072</v>
      </c>
      <c r="N376" s="90">
        <v>11187</v>
      </c>
      <c r="O376" s="90">
        <v>5223</v>
      </c>
      <c r="P376" s="90">
        <v>461</v>
      </c>
      <c r="Q376" s="91">
        <v>25943</v>
      </c>
      <c r="R376" s="92">
        <v>567</v>
      </c>
      <c r="S376" s="92">
        <v>1040</v>
      </c>
      <c r="T376" s="92">
        <v>1040</v>
      </c>
      <c r="U376" s="92">
        <v>1040</v>
      </c>
      <c r="V376" s="92">
        <v>5143824</v>
      </c>
      <c r="W376" s="92">
        <v>11634480</v>
      </c>
      <c r="X376" s="92">
        <v>5431920</v>
      </c>
      <c r="Y376" s="92">
        <v>479440</v>
      </c>
      <c r="Z376" s="92">
        <v>22689664</v>
      </c>
      <c r="AA376" s="93">
        <v>1</v>
      </c>
      <c r="AB376" s="93" t="s">
        <v>188</v>
      </c>
      <c r="AC376" s="94">
        <v>2088</v>
      </c>
      <c r="AD376" s="95" t="s">
        <v>137</v>
      </c>
      <c r="AE376" s="92">
        <v>445.6</v>
      </c>
      <c r="AF376" s="92">
        <v>815.2</v>
      </c>
      <c r="AG376" s="92">
        <v>815.2</v>
      </c>
      <c r="AH376" s="92">
        <v>815.2</v>
      </c>
      <c r="AI376" s="92">
        <v>445.6</v>
      </c>
      <c r="AJ376" s="92">
        <v>815.2</v>
      </c>
      <c r="AK376" s="92">
        <v>815.2</v>
      </c>
      <c r="AL376" s="92">
        <v>815.2</v>
      </c>
      <c r="AM376" s="92">
        <v>4042483.2</v>
      </c>
      <c r="AN376" s="92">
        <v>9119642.4000000004</v>
      </c>
      <c r="AO376" s="92">
        <v>4257789.6000000006</v>
      </c>
      <c r="AP376" s="92">
        <v>375807.2</v>
      </c>
      <c r="AQ376" s="92">
        <v>17795722.400000002</v>
      </c>
      <c r="AR376" s="96">
        <v>4893941.5999999978</v>
      </c>
      <c r="AS376" s="97">
        <v>0.21569035134235562</v>
      </c>
    </row>
    <row r="377" spans="1:45" x14ac:dyDescent="0.2">
      <c r="A377" s="85">
        <v>45</v>
      </c>
      <c r="B377" s="86" t="s">
        <v>917</v>
      </c>
      <c r="C377" s="86" t="s">
        <v>918</v>
      </c>
      <c r="D377" s="87" t="s">
        <v>56</v>
      </c>
      <c r="E377" s="88">
        <v>89</v>
      </c>
      <c r="F377" s="87" t="s">
        <v>94</v>
      </c>
      <c r="G377" s="88">
        <v>5</v>
      </c>
      <c r="H377" s="89">
        <v>10036</v>
      </c>
      <c r="I377" s="89">
        <v>12249</v>
      </c>
      <c r="J377" s="89">
        <v>6255</v>
      </c>
      <c r="K377" s="89">
        <v>334</v>
      </c>
      <c r="L377" s="89">
        <v>28874</v>
      </c>
      <c r="M377" s="90">
        <v>10036</v>
      </c>
      <c r="N377" s="90">
        <v>12249</v>
      </c>
      <c r="O377" s="90">
        <v>6255</v>
      </c>
      <c r="P377" s="90">
        <v>334</v>
      </c>
      <c r="Q377" s="91">
        <v>28874</v>
      </c>
      <c r="R377" s="92">
        <v>359</v>
      </c>
      <c r="S377" s="92">
        <v>359</v>
      </c>
      <c r="T377" s="92">
        <v>359</v>
      </c>
      <c r="U377" s="92">
        <v>359</v>
      </c>
      <c r="V377" s="92">
        <v>3602924</v>
      </c>
      <c r="W377" s="92">
        <v>4397391</v>
      </c>
      <c r="X377" s="92">
        <v>2245545</v>
      </c>
      <c r="Y377" s="92">
        <v>119906</v>
      </c>
      <c r="Z377" s="92">
        <v>10365766</v>
      </c>
      <c r="AA377" s="93">
        <v>1</v>
      </c>
      <c r="AB377" s="93" t="s">
        <v>188</v>
      </c>
      <c r="AC377" s="94">
        <v>2027</v>
      </c>
      <c r="AD377" s="95" t="s">
        <v>92</v>
      </c>
      <c r="AE377" s="92">
        <v>359</v>
      </c>
      <c r="AF377" s="92">
        <v>359</v>
      </c>
      <c r="AG377" s="92">
        <v>359</v>
      </c>
      <c r="AH377" s="92">
        <v>359</v>
      </c>
      <c r="AI377" s="92">
        <v>359</v>
      </c>
      <c r="AJ377" s="92">
        <v>359</v>
      </c>
      <c r="AK377" s="92">
        <v>359</v>
      </c>
      <c r="AL377" s="92">
        <v>359</v>
      </c>
      <c r="AM377" s="92">
        <v>3602924</v>
      </c>
      <c r="AN377" s="92">
        <v>4397391</v>
      </c>
      <c r="AO377" s="92">
        <v>2245545</v>
      </c>
      <c r="AP377" s="92">
        <v>119906</v>
      </c>
      <c r="AQ377" s="92">
        <v>10365766</v>
      </c>
      <c r="AR377" s="96">
        <v>0</v>
      </c>
      <c r="AS377" s="97">
        <v>0</v>
      </c>
    </row>
    <row r="378" spans="1:45" x14ac:dyDescent="0.2">
      <c r="A378" s="85">
        <v>46</v>
      </c>
      <c r="B378" s="86" t="s">
        <v>919</v>
      </c>
      <c r="C378" s="86" t="s">
        <v>920</v>
      </c>
      <c r="D378" s="87" t="s">
        <v>56</v>
      </c>
      <c r="E378" s="88">
        <v>89</v>
      </c>
      <c r="F378" s="87" t="s">
        <v>94</v>
      </c>
      <c r="G378" s="88">
        <v>6</v>
      </c>
      <c r="H378" s="89">
        <v>10863</v>
      </c>
      <c r="I378" s="89">
        <v>13259</v>
      </c>
      <c r="J378" s="89">
        <v>6769</v>
      </c>
      <c r="K378" s="89">
        <v>362</v>
      </c>
      <c r="L378" s="89">
        <v>31253</v>
      </c>
      <c r="M378" s="90">
        <v>10863</v>
      </c>
      <c r="N378" s="90">
        <v>13259</v>
      </c>
      <c r="O378" s="90">
        <v>6769</v>
      </c>
      <c r="P378" s="90">
        <v>362</v>
      </c>
      <c r="Q378" s="91">
        <v>31253</v>
      </c>
      <c r="R378" s="92">
        <v>359</v>
      </c>
      <c r="S378" s="92">
        <v>359</v>
      </c>
      <c r="T378" s="92">
        <v>359</v>
      </c>
      <c r="U378" s="92">
        <v>359</v>
      </c>
      <c r="V378" s="92">
        <v>3899817</v>
      </c>
      <c r="W378" s="92">
        <v>4759981</v>
      </c>
      <c r="X378" s="92">
        <v>2430071</v>
      </c>
      <c r="Y378" s="92">
        <v>129958</v>
      </c>
      <c r="Z378" s="92">
        <v>11219827</v>
      </c>
      <c r="AA378" s="93">
        <v>1</v>
      </c>
      <c r="AB378" s="93" t="s">
        <v>188</v>
      </c>
      <c r="AC378" s="94">
        <v>2027</v>
      </c>
      <c r="AD378" s="95" t="s">
        <v>92</v>
      </c>
      <c r="AE378" s="92">
        <v>359</v>
      </c>
      <c r="AF378" s="92">
        <v>359</v>
      </c>
      <c r="AG378" s="92">
        <v>359</v>
      </c>
      <c r="AH378" s="92">
        <v>359</v>
      </c>
      <c r="AI378" s="92">
        <v>359</v>
      </c>
      <c r="AJ378" s="92">
        <v>359</v>
      </c>
      <c r="AK378" s="92">
        <v>359</v>
      </c>
      <c r="AL378" s="92">
        <v>359</v>
      </c>
      <c r="AM378" s="92">
        <v>3899817</v>
      </c>
      <c r="AN378" s="92">
        <v>4759981</v>
      </c>
      <c r="AO378" s="92">
        <v>2430071</v>
      </c>
      <c r="AP378" s="92">
        <v>129958</v>
      </c>
      <c r="AQ378" s="92">
        <v>11219827</v>
      </c>
      <c r="AR378" s="96">
        <v>0</v>
      </c>
      <c r="AS378" s="97">
        <v>0</v>
      </c>
    </row>
    <row r="379" spans="1:45" x14ac:dyDescent="0.2">
      <c r="A379" s="85">
        <v>47</v>
      </c>
      <c r="B379" s="86" t="s">
        <v>921</v>
      </c>
      <c r="C379" s="86" t="s">
        <v>922</v>
      </c>
      <c r="D379" s="87" t="s">
        <v>56</v>
      </c>
      <c r="E379" s="88">
        <v>89</v>
      </c>
      <c r="F379" s="87" t="s">
        <v>94</v>
      </c>
      <c r="G379" s="88">
        <v>7</v>
      </c>
      <c r="H379" s="89">
        <v>11093</v>
      </c>
      <c r="I379" s="89">
        <v>13540</v>
      </c>
      <c r="J379" s="89">
        <v>6912</v>
      </c>
      <c r="K379" s="89">
        <v>369</v>
      </c>
      <c r="L379" s="89">
        <v>31914</v>
      </c>
      <c r="M379" s="90">
        <v>11093</v>
      </c>
      <c r="N379" s="90">
        <v>13540</v>
      </c>
      <c r="O379" s="90">
        <v>6912</v>
      </c>
      <c r="P379" s="90">
        <v>369</v>
      </c>
      <c r="Q379" s="91">
        <v>31914</v>
      </c>
      <c r="R379" s="92">
        <v>359</v>
      </c>
      <c r="S379" s="92">
        <v>359</v>
      </c>
      <c r="T379" s="92">
        <v>359</v>
      </c>
      <c r="U379" s="92">
        <v>359</v>
      </c>
      <c r="V379" s="92">
        <v>3982387</v>
      </c>
      <c r="W379" s="92">
        <v>4860860</v>
      </c>
      <c r="X379" s="92">
        <v>2481408</v>
      </c>
      <c r="Y379" s="92">
        <v>132471</v>
      </c>
      <c r="Z379" s="92">
        <v>11457126</v>
      </c>
      <c r="AA379" s="93">
        <v>1</v>
      </c>
      <c r="AB379" s="93" t="s">
        <v>188</v>
      </c>
      <c r="AC379" s="94">
        <v>2027</v>
      </c>
      <c r="AD379" s="95" t="s">
        <v>92</v>
      </c>
      <c r="AE379" s="92">
        <v>359</v>
      </c>
      <c r="AF379" s="92">
        <v>359</v>
      </c>
      <c r="AG379" s="92">
        <v>359</v>
      </c>
      <c r="AH379" s="92">
        <v>359</v>
      </c>
      <c r="AI379" s="92">
        <v>359</v>
      </c>
      <c r="AJ379" s="92">
        <v>359</v>
      </c>
      <c r="AK379" s="92">
        <v>359</v>
      </c>
      <c r="AL379" s="92">
        <v>359</v>
      </c>
      <c r="AM379" s="92">
        <v>3982387</v>
      </c>
      <c r="AN379" s="92">
        <v>4860860</v>
      </c>
      <c r="AO379" s="92">
        <v>2481408</v>
      </c>
      <c r="AP379" s="92">
        <v>132471</v>
      </c>
      <c r="AQ379" s="92">
        <v>11457126</v>
      </c>
      <c r="AR379" s="96">
        <v>0</v>
      </c>
      <c r="AS379" s="97">
        <v>0</v>
      </c>
    </row>
    <row r="380" spans="1:45" x14ac:dyDescent="0.2">
      <c r="A380" s="85">
        <v>48</v>
      </c>
      <c r="B380" s="86" t="s">
        <v>923</v>
      </c>
      <c r="C380" s="86" t="s">
        <v>924</v>
      </c>
      <c r="D380" s="87" t="s">
        <v>56</v>
      </c>
      <c r="E380" s="88">
        <v>89</v>
      </c>
      <c r="F380" s="87" t="s">
        <v>94</v>
      </c>
      <c r="G380" s="88">
        <v>8</v>
      </c>
      <c r="H380" s="89">
        <v>10706</v>
      </c>
      <c r="I380" s="89">
        <v>13067</v>
      </c>
      <c r="J380" s="89">
        <v>6672</v>
      </c>
      <c r="K380" s="89">
        <v>356</v>
      </c>
      <c r="L380" s="89">
        <v>30801</v>
      </c>
      <c r="M380" s="90">
        <v>10706</v>
      </c>
      <c r="N380" s="90">
        <v>13067</v>
      </c>
      <c r="O380" s="90">
        <v>6672</v>
      </c>
      <c r="P380" s="90">
        <v>356</v>
      </c>
      <c r="Q380" s="91">
        <v>30801</v>
      </c>
      <c r="R380" s="92">
        <v>359</v>
      </c>
      <c r="S380" s="92">
        <v>359</v>
      </c>
      <c r="T380" s="92">
        <v>359</v>
      </c>
      <c r="U380" s="92">
        <v>359</v>
      </c>
      <c r="V380" s="92">
        <v>3843454</v>
      </c>
      <c r="W380" s="92">
        <v>4691053</v>
      </c>
      <c r="X380" s="92">
        <v>2395248</v>
      </c>
      <c r="Y380" s="92">
        <v>127804</v>
      </c>
      <c r="Z380" s="92">
        <v>11057559</v>
      </c>
      <c r="AA380" s="93">
        <v>1</v>
      </c>
      <c r="AB380" s="93" t="s">
        <v>188</v>
      </c>
      <c r="AC380" s="94">
        <v>2027</v>
      </c>
      <c r="AD380" s="95" t="s">
        <v>92</v>
      </c>
      <c r="AE380" s="92">
        <v>359</v>
      </c>
      <c r="AF380" s="92">
        <v>359</v>
      </c>
      <c r="AG380" s="92">
        <v>359</v>
      </c>
      <c r="AH380" s="92">
        <v>359</v>
      </c>
      <c r="AI380" s="92">
        <v>359</v>
      </c>
      <c r="AJ380" s="92">
        <v>359</v>
      </c>
      <c r="AK380" s="92">
        <v>359</v>
      </c>
      <c r="AL380" s="92">
        <v>359</v>
      </c>
      <c r="AM380" s="92">
        <v>3843454</v>
      </c>
      <c r="AN380" s="92">
        <v>4691053</v>
      </c>
      <c r="AO380" s="92">
        <v>2395248</v>
      </c>
      <c r="AP380" s="92">
        <v>127804</v>
      </c>
      <c r="AQ380" s="92">
        <v>11057559</v>
      </c>
      <c r="AR380" s="96">
        <v>0</v>
      </c>
      <c r="AS380" s="97">
        <v>0</v>
      </c>
    </row>
    <row r="381" spans="1:45" x14ac:dyDescent="0.2">
      <c r="A381" s="85">
        <v>49</v>
      </c>
      <c r="B381" s="86" t="s">
        <v>925</v>
      </c>
      <c r="C381" s="86" t="s">
        <v>926</v>
      </c>
      <c r="D381" s="87" t="s">
        <v>56</v>
      </c>
      <c r="E381" s="88">
        <v>89</v>
      </c>
      <c r="F381" s="87" t="s">
        <v>94</v>
      </c>
      <c r="G381" s="88">
        <v>9</v>
      </c>
      <c r="H381" s="89">
        <v>10821</v>
      </c>
      <c r="I381" s="89">
        <v>13207</v>
      </c>
      <c r="J381" s="89">
        <v>6743</v>
      </c>
      <c r="K381" s="89">
        <v>360</v>
      </c>
      <c r="L381" s="89">
        <v>31131</v>
      </c>
      <c r="M381" s="90">
        <v>10821</v>
      </c>
      <c r="N381" s="90">
        <v>13207</v>
      </c>
      <c r="O381" s="90">
        <v>6743</v>
      </c>
      <c r="P381" s="90">
        <v>360</v>
      </c>
      <c r="Q381" s="91">
        <v>31131</v>
      </c>
      <c r="R381" s="92">
        <v>359</v>
      </c>
      <c r="S381" s="92">
        <v>359</v>
      </c>
      <c r="T381" s="92">
        <v>359</v>
      </c>
      <c r="U381" s="92">
        <v>359</v>
      </c>
      <c r="V381" s="92">
        <v>3884739</v>
      </c>
      <c r="W381" s="92">
        <v>4741313</v>
      </c>
      <c r="X381" s="92">
        <v>2420737</v>
      </c>
      <c r="Y381" s="92">
        <v>129240</v>
      </c>
      <c r="Z381" s="92">
        <v>11176029</v>
      </c>
      <c r="AA381" s="93">
        <v>1</v>
      </c>
      <c r="AB381" s="93" t="s">
        <v>188</v>
      </c>
      <c r="AC381" s="94">
        <v>2027</v>
      </c>
      <c r="AD381" s="95" t="s">
        <v>92</v>
      </c>
      <c r="AE381" s="92">
        <v>359</v>
      </c>
      <c r="AF381" s="92">
        <v>359</v>
      </c>
      <c r="AG381" s="92">
        <v>359</v>
      </c>
      <c r="AH381" s="92">
        <v>359</v>
      </c>
      <c r="AI381" s="92">
        <v>359</v>
      </c>
      <c r="AJ381" s="92">
        <v>359</v>
      </c>
      <c r="AK381" s="92">
        <v>359</v>
      </c>
      <c r="AL381" s="92">
        <v>359</v>
      </c>
      <c r="AM381" s="92">
        <v>3884739</v>
      </c>
      <c r="AN381" s="92">
        <v>4741313</v>
      </c>
      <c r="AO381" s="92">
        <v>2420737</v>
      </c>
      <c r="AP381" s="92">
        <v>129240</v>
      </c>
      <c r="AQ381" s="92">
        <v>11176029</v>
      </c>
      <c r="AR381" s="96">
        <v>0</v>
      </c>
      <c r="AS381" s="97">
        <v>0</v>
      </c>
    </row>
    <row r="382" spans="1:45" x14ac:dyDescent="0.2">
      <c r="A382" s="85">
        <v>50</v>
      </c>
      <c r="B382" s="86" t="s">
        <v>927</v>
      </c>
      <c r="C382" s="86" t="s">
        <v>928</v>
      </c>
      <c r="D382" s="87" t="s">
        <v>56</v>
      </c>
      <c r="E382" s="88">
        <v>89</v>
      </c>
      <c r="F382" s="87" t="s">
        <v>94</v>
      </c>
      <c r="G382" s="88">
        <v>10</v>
      </c>
      <c r="H382" s="89">
        <v>10835</v>
      </c>
      <c r="I382" s="89">
        <v>13228</v>
      </c>
      <c r="J382" s="89">
        <v>6753</v>
      </c>
      <c r="K382" s="89">
        <v>361</v>
      </c>
      <c r="L382" s="89">
        <v>31177</v>
      </c>
      <c r="M382" s="90">
        <v>10835</v>
      </c>
      <c r="N382" s="90">
        <v>13228</v>
      </c>
      <c r="O382" s="90">
        <v>6753</v>
      </c>
      <c r="P382" s="90">
        <v>361</v>
      </c>
      <c r="Q382" s="91">
        <v>31177</v>
      </c>
      <c r="R382" s="92">
        <v>359</v>
      </c>
      <c r="S382" s="92">
        <v>359</v>
      </c>
      <c r="T382" s="92">
        <v>359</v>
      </c>
      <c r="U382" s="92">
        <v>359</v>
      </c>
      <c r="V382" s="92">
        <v>3889765</v>
      </c>
      <c r="W382" s="92">
        <v>4748852</v>
      </c>
      <c r="X382" s="92">
        <v>2424327</v>
      </c>
      <c r="Y382" s="92">
        <v>129599</v>
      </c>
      <c r="Z382" s="92">
        <v>11192543</v>
      </c>
      <c r="AA382" s="93">
        <v>1</v>
      </c>
      <c r="AB382" s="93" t="s">
        <v>188</v>
      </c>
      <c r="AC382" s="94">
        <v>2027</v>
      </c>
      <c r="AD382" s="95" t="s">
        <v>92</v>
      </c>
      <c r="AE382" s="92">
        <v>359</v>
      </c>
      <c r="AF382" s="92">
        <v>359</v>
      </c>
      <c r="AG382" s="92">
        <v>359</v>
      </c>
      <c r="AH382" s="92">
        <v>359</v>
      </c>
      <c r="AI382" s="92">
        <v>359</v>
      </c>
      <c r="AJ382" s="92">
        <v>359</v>
      </c>
      <c r="AK382" s="92">
        <v>359</v>
      </c>
      <c r="AL382" s="92">
        <v>359</v>
      </c>
      <c r="AM382" s="92">
        <v>3889765</v>
      </c>
      <c r="AN382" s="92">
        <v>4748852</v>
      </c>
      <c r="AO382" s="92">
        <v>2424327</v>
      </c>
      <c r="AP382" s="92">
        <v>129599</v>
      </c>
      <c r="AQ382" s="92">
        <v>11192543</v>
      </c>
      <c r="AR382" s="96">
        <v>0</v>
      </c>
      <c r="AS382" s="97">
        <v>0</v>
      </c>
    </row>
    <row r="383" spans="1:45" x14ac:dyDescent="0.2">
      <c r="A383" s="85">
        <v>51</v>
      </c>
      <c r="B383" s="86" t="s">
        <v>929</v>
      </c>
      <c r="C383" s="86" t="s">
        <v>930</v>
      </c>
      <c r="D383" s="87" t="s">
        <v>56</v>
      </c>
      <c r="E383" s="88">
        <v>89</v>
      </c>
      <c r="F383" s="87" t="s">
        <v>94</v>
      </c>
      <c r="G383" s="88">
        <v>11</v>
      </c>
      <c r="H383" s="89">
        <v>10672</v>
      </c>
      <c r="I383" s="89">
        <v>13026</v>
      </c>
      <c r="J383" s="89">
        <v>6652</v>
      </c>
      <c r="K383" s="89">
        <v>355</v>
      </c>
      <c r="L383" s="89">
        <v>30705</v>
      </c>
      <c r="M383" s="90">
        <v>10672</v>
      </c>
      <c r="N383" s="90">
        <v>13026</v>
      </c>
      <c r="O383" s="90">
        <v>6652</v>
      </c>
      <c r="P383" s="90">
        <v>355</v>
      </c>
      <c r="Q383" s="91">
        <v>30705</v>
      </c>
      <c r="R383" s="92">
        <v>359</v>
      </c>
      <c r="S383" s="92">
        <v>359</v>
      </c>
      <c r="T383" s="92">
        <v>359</v>
      </c>
      <c r="U383" s="92">
        <v>359</v>
      </c>
      <c r="V383" s="92">
        <v>3831248</v>
      </c>
      <c r="W383" s="92">
        <v>4676334</v>
      </c>
      <c r="X383" s="92">
        <v>2388068</v>
      </c>
      <c r="Y383" s="92">
        <v>127445</v>
      </c>
      <c r="Z383" s="92">
        <v>11023095</v>
      </c>
      <c r="AA383" s="93">
        <v>1</v>
      </c>
      <c r="AB383" s="93" t="s">
        <v>188</v>
      </c>
      <c r="AC383" s="94">
        <v>2027</v>
      </c>
      <c r="AD383" s="95" t="s">
        <v>92</v>
      </c>
      <c r="AE383" s="92">
        <v>359</v>
      </c>
      <c r="AF383" s="92">
        <v>359</v>
      </c>
      <c r="AG383" s="92">
        <v>359</v>
      </c>
      <c r="AH383" s="92">
        <v>359</v>
      </c>
      <c r="AI383" s="92">
        <v>359</v>
      </c>
      <c r="AJ383" s="92">
        <v>359</v>
      </c>
      <c r="AK383" s="92">
        <v>359</v>
      </c>
      <c r="AL383" s="92">
        <v>359</v>
      </c>
      <c r="AM383" s="92">
        <v>3831248</v>
      </c>
      <c r="AN383" s="92">
        <v>4676334</v>
      </c>
      <c r="AO383" s="92">
        <v>2388068</v>
      </c>
      <c r="AP383" s="92">
        <v>127445</v>
      </c>
      <c r="AQ383" s="92">
        <v>11023095</v>
      </c>
      <c r="AR383" s="96">
        <v>0</v>
      </c>
      <c r="AS383" s="97">
        <v>0</v>
      </c>
    </row>
    <row r="384" spans="1:45" x14ac:dyDescent="0.2">
      <c r="A384" s="85">
        <v>52</v>
      </c>
      <c r="B384" s="86" t="s">
        <v>931</v>
      </c>
      <c r="C384" s="86" t="s">
        <v>932</v>
      </c>
      <c r="D384" s="87" t="s">
        <v>56</v>
      </c>
      <c r="E384" s="88">
        <v>89</v>
      </c>
      <c r="F384" s="87" t="s">
        <v>94</v>
      </c>
      <c r="G384" s="88">
        <v>12</v>
      </c>
      <c r="H384" s="89">
        <v>9685</v>
      </c>
      <c r="I384" s="89">
        <v>11821</v>
      </c>
      <c r="J384" s="89">
        <v>6036</v>
      </c>
      <c r="K384" s="89">
        <v>322</v>
      </c>
      <c r="L384" s="89">
        <v>27864</v>
      </c>
      <c r="M384" s="90">
        <v>9685</v>
      </c>
      <c r="N384" s="90">
        <v>11821</v>
      </c>
      <c r="O384" s="90">
        <v>6036</v>
      </c>
      <c r="P384" s="90">
        <v>322</v>
      </c>
      <c r="Q384" s="91">
        <v>27864</v>
      </c>
      <c r="R384" s="92">
        <v>359</v>
      </c>
      <c r="S384" s="92">
        <v>359</v>
      </c>
      <c r="T384" s="92">
        <v>359</v>
      </c>
      <c r="U384" s="92">
        <v>359</v>
      </c>
      <c r="V384" s="92">
        <v>3476915</v>
      </c>
      <c r="W384" s="92">
        <v>4243739</v>
      </c>
      <c r="X384" s="92">
        <v>2166924</v>
      </c>
      <c r="Y384" s="92">
        <v>115598</v>
      </c>
      <c r="Z384" s="92">
        <v>10003176</v>
      </c>
      <c r="AA384" s="93">
        <v>1</v>
      </c>
      <c r="AB384" s="93" t="s">
        <v>188</v>
      </c>
      <c r="AC384" s="94">
        <v>2027</v>
      </c>
      <c r="AD384" s="95" t="s">
        <v>92</v>
      </c>
      <c r="AE384" s="92">
        <v>359</v>
      </c>
      <c r="AF384" s="92">
        <v>359</v>
      </c>
      <c r="AG384" s="92">
        <v>359</v>
      </c>
      <c r="AH384" s="92">
        <v>359</v>
      </c>
      <c r="AI384" s="92">
        <v>359</v>
      </c>
      <c r="AJ384" s="92">
        <v>359</v>
      </c>
      <c r="AK384" s="92">
        <v>359</v>
      </c>
      <c r="AL384" s="92">
        <v>359</v>
      </c>
      <c r="AM384" s="92">
        <v>3476915</v>
      </c>
      <c r="AN384" s="92">
        <v>4243739</v>
      </c>
      <c r="AO384" s="92">
        <v>2166924</v>
      </c>
      <c r="AP384" s="92">
        <v>115598</v>
      </c>
      <c r="AQ384" s="92">
        <v>10003176</v>
      </c>
      <c r="AR384" s="96">
        <v>0</v>
      </c>
      <c r="AS384" s="97">
        <v>0</v>
      </c>
    </row>
    <row r="385" spans="1:45" x14ac:dyDescent="0.2">
      <c r="A385" s="85">
        <v>53</v>
      </c>
      <c r="B385" s="86" t="s">
        <v>933</v>
      </c>
      <c r="C385" s="86" t="s">
        <v>934</v>
      </c>
      <c r="D385" s="87" t="s">
        <v>56</v>
      </c>
      <c r="E385" s="88">
        <v>89</v>
      </c>
      <c r="F385" s="87" t="s">
        <v>94</v>
      </c>
      <c r="G385" s="88">
        <v>13</v>
      </c>
      <c r="H385" s="89">
        <v>10283</v>
      </c>
      <c r="I385" s="89">
        <v>12552</v>
      </c>
      <c r="J385" s="89">
        <v>6409</v>
      </c>
      <c r="K385" s="89">
        <v>342</v>
      </c>
      <c r="L385" s="89">
        <v>29586</v>
      </c>
      <c r="M385" s="90">
        <v>10283</v>
      </c>
      <c r="N385" s="90">
        <v>12552</v>
      </c>
      <c r="O385" s="90">
        <v>6409</v>
      </c>
      <c r="P385" s="90">
        <v>342</v>
      </c>
      <c r="Q385" s="91">
        <v>29586</v>
      </c>
      <c r="R385" s="92">
        <v>359</v>
      </c>
      <c r="S385" s="92">
        <v>359</v>
      </c>
      <c r="T385" s="92">
        <v>359</v>
      </c>
      <c r="U385" s="92">
        <v>359</v>
      </c>
      <c r="V385" s="92">
        <v>3691597</v>
      </c>
      <c r="W385" s="92">
        <v>4506168</v>
      </c>
      <c r="X385" s="92">
        <v>2300831</v>
      </c>
      <c r="Y385" s="92">
        <v>122778</v>
      </c>
      <c r="Z385" s="92">
        <v>10621374</v>
      </c>
      <c r="AA385" s="93">
        <v>1</v>
      </c>
      <c r="AB385" s="93" t="s">
        <v>188</v>
      </c>
      <c r="AC385" s="94">
        <v>2027</v>
      </c>
      <c r="AD385" s="95" t="s">
        <v>92</v>
      </c>
      <c r="AE385" s="92">
        <v>359</v>
      </c>
      <c r="AF385" s="92">
        <v>359</v>
      </c>
      <c r="AG385" s="92">
        <v>359</v>
      </c>
      <c r="AH385" s="92">
        <v>359</v>
      </c>
      <c r="AI385" s="92">
        <v>359</v>
      </c>
      <c r="AJ385" s="92">
        <v>359</v>
      </c>
      <c r="AK385" s="92">
        <v>359</v>
      </c>
      <c r="AL385" s="92">
        <v>359</v>
      </c>
      <c r="AM385" s="92">
        <v>3691597</v>
      </c>
      <c r="AN385" s="92">
        <v>4506168</v>
      </c>
      <c r="AO385" s="92">
        <v>2300831</v>
      </c>
      <c r="AP385" s="92">
        <v>122778</v>
      </c>
      <c r="AQ385" s="92">
        <v>10621374</v>
      </c>
      <c r="AR385" s="96">
        <v>0</v>
      </c>
      <c r="AS385" s="97">
        <v>0</v>
      </c>
    </row>
    <row r="386" spans="1:45" x14ac:dyDescent="0.2">
      <c r="A386" s="85">
        <v>54</v>
      </c>
      <c r="B386" s="86" t="s">
        <v>935</v>
      </c>
      <c r="C386" s="86" t="s">
        <v>936</v>
      </c>
      <c r="D386" s="87" t="s">
        <v>56</v>
      </c>
      <c r="E386" s="88">
        <v>89</v>
      </c>
      <c r="F386" s="87" t="s">
        <v>94</v>
      </c>
      <c r="G386" s="88">
        <v>14</v>
      </c>
      <c r="H386" s="89">
        <v>10190</v>
      </c>
      <c r="I386" s="89">
        <v>12438</v>
      </c>
      <c r="J386" s="89">
        <v>6350</v>
      </c>
      <c r="K386" s="89">
        <v>339</v>
      </c>
      <c r="L386" s="89">
        <v>29317</v>
      </c>
      <c r="M386" s="90">
        <v>10190</v>
      </c>
      <c r="N386" s="90">
        <v>12438</v>
      </c>
      <c r="O386" s="90">
        <v>6350</v>
      </c>
      <c r="P386" s="90">
        <v>339</v>
      </c>
      <c r="Q386" s="91">
        <v>29317</v>
      </c>
      <c r="R386" s="92">
        <v>359</v>
      </c>
      <c r="S386" s="92">
        <v>359</v>
      </c>
      <c r="T386" s="92">
        <v>359</v>
      </c>
      <c r="U386" s="92">
        <v>359</v>
      </c>
      <c r="V386" s="92">
        <v>3658210</v>
      </c>
      <c r="W386" s="92">
        <v>4465242</v>
      </c>
      <c r="X386" s="92">
        <v>2279650</v>
      </c>
      <c r="Y386" s="92">
        <v>121701</v>
      </c>
      <c r="Z386" s="92">
        <v>10524803</v>
      </c>
      <c r="AA386" s="93">
        <v>1</v>
      </c>
      <c r="AB386" s="93" t="s">
        <v>188</v>
      </c>
      <c r="AC386" s="94">
        <v>2027</v>
      </c>
      <c r="AD386" s="95" t="s">
        <v>92</v>
      </c>
      <c r="AE386" s="92">
        <v>359</v>
      </c>
      <c r="AF386" s="92">
        <v>359</v>
      </c>
      <c r="AG386" s="92">
        <v>359</v>
      </c>
      <c r="AH386" s="92">
        <v>359</v>
      </c>
      <c r="AI386" s="92">
        <v>359</v>
      </c>
      <c r="AJ386" s="92">
        <v>359</v>
      </c>
      <c r="AK386" s="92">
        <v>359</v>
      </c>
      <c r="AL386" s="92">
        <v>359</v>
      </c>
      <c r="AM386" s="92">
        <v>3658210</v>
      </c>
      <c r="AN386" s="92">
        <v>4465242</v>
      </c>
      <c r="AO386" s="92">
        <v>2279650</v>
      </c>
      <c r="AP386" s="92">
        <v>121701</v>
      </c>
      <c r="AQ386" s="92">
        <v>10524803</v>
      </c>
      <c r="AR386" s="96">
        <v>0</v>
      </c>
      <c r="AS386" s="97">
        <v>0</v>
      </c>
    </row>
    <row r="387" spans="1:45" x14ac:dyDescent="0.2">
      <c r="A387" s="85">
        <v>55</v>
      </c>
      <c r="B387" s="86" t="s">
        <v>937</v>
      </c>
      <c r="C387" s="86" t="s">
        <v>938</v>
      </c>
      <c r="D387" s="87" t="s">
        <v>56</v>
      </c>
      <c r="E387" s="88">
        <v>89</v>
      </c>
      <c r="F387" s="87" t="s">
        <v>94</v>
      </c>
      <c r="G387" s="88">
        <v>15</v>
      </c>
      <c r="H387" s="89">
        <v>9628</v>
      </c>
      <c r="I387" s="89">
        <v>11755</v>
      </c>
      <c r="J387" s="89">
        <v>6001</v>
      </c>
      <c r="K387" s="89">
        <v>320</v>
      </c>
      <c r="L387" s="89">
        <v>27704</v>
      </c>
      <c r="M387" s="90">
        <v>9628</v>
      </c>
      <c r="N387" s="90">
        <v>11755</v>
      </c>
      <c r="O387" s="90">
        <v>6001</v>
      </c>
      <c r="P387" s="90">
        <v>320</v>
      </c>
      <c r="Q387" s="91">
        <v>27704</v>
      </c>
      <c r="R387" s="92">
        <v>359</v>
      </c>
      <c r="S387" s="92">
        <v>359</v>
      </c>
      <c r="T387" s="92">
        <v>359</v>
      </c>
      <c r="U387" s="92">
        <v>359</v>
      </c>
      <c r="V387" s="92">
        <v>3456452</v>
      </c>
      <c r="W387" s="92">
        <v>4220045</v>
      </c>
      <c r="X387" s="92">
        <v>2154359</v>
      </c>
      <c r="Y387" s="92">
        <v>114880</v>
      </c>
      <c r="Z387" s="92">
        <v>9945736</v>
      </c>
      <c r="AA387" s="93">
        <v>1</v>
      </c>
      <c r="AB387" s="93" t="s">
        <v>188</v>
      </c>
      <c r="AC387" s="94">
        <v>2027</v>
      </c>
      <c r="AD387" s="95" t="s">
        <v>92</v>
      </c>
      <c r="AE387" s="92">
        <v>359</v>
      </c>
      <c r="AF387" s="92">
        <v>359</v>
      </c>
      <c r="AG387" s="92">
        <v>359</v>
      </c>
      <c r="AH387" s="92">
        <v>359</v>
      </c>
      <c r="AI387" s="92">
        <v>359</v>
      </c>
      <c r="AJ387" s="92">
        <v>359</v>
      </c>
      <c r="AK387" s="92">
        <v>359</v>
      </c>
      <c r="AL387" s="92">
        <v>359</v>
      </c>
      <c r="AM387" s="92">
        <v>3456452</v>
      </c>
      <c r="AN387" s="92">
        <v>4220045</v>
      </c>
      <c r="AO387" s="92">
        <v>2154359</v>
      </c>
      <c r="AP387" s="92">
        <v>114880</v>
      </c>
      <c r="AQ387" s="92">
        <v>9945736</v>
      </c>
      <c r="AR387" s="96">
        <v>0</v>
      </c>
      <c r="AS387" s="97">
        <v>0</v>
      </c>
    </row>
    <row r="388" spans="1:45" x14ac:dyDescent="0.2">
      <c r="A388" s="85">
        <v>56</v>
      </c>
      <c r="B388" s="86" t="s">
        <v>939</v>
      </c>
      <c r="C388" s="86" t="s">
        <v>940</v>
      </c>
      <c r="D388" s="87" t="s">
        <v>56</v>
      </c>
      <c r="E388" s="88">
        <v>90</v>
      </c>
      <c r="F388" s="87" t="s">
        <v>95</v>
      </c>
      <c r="G388" s="88">
        <v>1</v>
      </c>
      <c r="H388" s="89">
        <v>13555</v>
      </c>
      <c r="I388" s="89">
        <v>16378</v>
      </c>
      <c r="J388" s="89">
        <v>9175</v>
      </c>
      <c r="K388" s="89">
        <v>678</v>
      </c>
      <c r="L388" s="89">
        <v>39786</v>
      </c>
      <c r="M388" s="90">
        <v>13555</v>
      </c>
      <c r="N388" s="90">
        <v>16378</v>
      </c>
      <c r="O388" s="90">
        <v>9175</v>
      </c>
      <c r="P388" s="90">
        <v>678</v>
      </c>
      <c r="Q388" s="91">
        <v>39786</v>
      </c>
      <c r="R388" s="92">
        <v>491</v>
      </c>
      <c r="S388" s="92">
        <v>491</v>
      </c>
      <c r="T388" s="92">
        <v>491</v>
      </c>
      <c r="U388" s="92">
        <v>491</v>
      </c>
      <c r="V388" s="92">
        <v>6655505</v>
      </c>
      <c r="W388" s="92">
        <v>8041598</v>
      </c>
      <c r="X388" s="92">
        <v>4504925</v>
      </c>
      <c r="Y388" s="92">
        <v>332898</v>
      </c>
      <c r="Z388" s="92">
        <v>19534926</v>
      </c>
      <c r="AA388" s="93">
        <v>1</v>
      </c>
      <c r="AB388" s="93" t="s">
        <v>188</v>
      </c>
      <c r="AC388" s="94">
        <v>2095</v>
      </c>
      <c r="AD388" s="95" t="s">
        <v>157</v>
      </c>
      <c r="AE388" s="92">
        <v>392.8</v>
      </c>
      <c r="AF388" s="92">
        <v>392.8</v>
      </c>
      <c r="AG388" s="92">
        <v>392.8</v>
      </c>
      <c r="AH388" s="92">
        <v>392.8</v>
      </c>
      <c r="AI388" s="92">
        <v>392.8</v>
      </c>
      <c r="AJ388" s="92">
        <v>392.8</v>
      </c>
      <c r="AK388" s="92">
        <v>392.8</v>
      </c>
      <c r="AL388" s="92">
        <v>392.8</v>
      </c>
      <c r="AM388" s="92">
        <v>5324404</v>
      </c>
      <c r="AN388" s="92">
        <v>6433278.4000000004</v>
      </c>
      <c r="AO388" s="92">
        <v>3603940</v>
      </c>
      <c r="AP388" s="92">
        <v>266318.40000000002</v>
      </c>
      <c r="AQ388" s="92">
        <v>15627940.800000001</v>
      </c>
      <c r="AR388" s="96">
        <v>3906985.1999999993</v>
      </c>
      <c r="AS388" s="97">
        <v>0.19999999999999996</v>
      </c>
    </row>
    <row r="389" spans="1:45" x14ac:dyDescent="0.2">
      <c r="A389" s="85">
        <v>57</v>
      </c>
      <c r="B389" s="86" t="s">
        <v>941</v>
      </c>
      <c r="C389" s="86" t="s">
        <v>942</v>
      </c>
      <c r="D389" s="87" t="s">
        <v>56</v>
      </c>
      <c r="E389" s="88">
        <v>90</v>
      </c>
      <c r="F389" s="87" t="s">
        <v>95</v>
      </c>
      <c r="G389" s="88">
        <v>2</v>
      </c>
      <c r="H389" s="89">
        <v>13867</v>
      </c>
      <c r="I389" s="89">
        <v>16750</v>
      </c>
      <c r="J389" s="89">
        <v>9382</v>
      </c>
      <c r="K389" s="89">
        <v>693</v>
      </c>
      <c r="L389" s="89">
        <v>40692</v>
      </c>
      <c r="M389" s="90">
        <v>13867</v>
      </c>
      <c r="N389" s="90">
        <v>16750</v>
      </c>
      <c r="O389" s="90">
        <v>9382</v>
      </c>
      <c r="P389" s="90">
        <v>693</v>
      </c>
      <c r="Q389" s="91">
        <v>40692</v>
      </c>
      <c r="R389" s="92">
        <v>491</v>
      </c>
      <c r="S389" s="92">
        <v>491</v>
      </c>
      <c r="T389" s="92">
        <v>491</v>
      </c>
      <c r="U389" s="92">
        <v>491</v>
      </c>
      <c r="V389" s="92">
        <v>6808697</v>
      </c>
      <c r="W389" s="92">
        <v>8224250</v>
      </c>
      <c r="X389" s="92">
        <v>4606562</v>
      </c>
      <c r="Y389" s="92">
        <v>340263</v>
      </c>
      <c r="Z389" s="92">
        <v>19979772</v>
      </c>
      <c r="AA389" s="93">
        <v>1</v>
      </c>
      <c r="AB389" s="93" t="s">
        <v>188</v>
      </c>
      <c r="AC389" s="94">
        <v>2095</v>
      </c>
      <c r="AD389" s="95" t="s">
        <v>157</v>
      </c>
      <c r="AE389" s="92">
        <v>392.8</v>
      </c>
      <c r="AF389" s="92">
        <v>392.8</v>
      </c>
      <c r="AG389" s="92">
        <v>392.8</v>
      </c>
      <c r="AH389" s="92">
        <v>392.8</v>
      </c>
      <c r="AI389" s="92">
        <v>392.8</v>
      </c>
      <c r="AJ389" s="92">
        <v>392.8</v>
      </c>
      <c r="AK389" s="92">
        <v>392.8</v>
      </c>
      <c r="AL389" s="92">
        <v>392.8</v>
      </c>
      <c r="AM389" s="92">
        <v>5446957.6000000006</v>
      </c>
      <c r="AN389" s="92">
        <v>6579400</v>
      </c>
      <c r="AO389" s="92">
        <v>3685249.6</v>
      </c>
      <c r="AP389" s="92">
        <v>272210.40000000002</v>
      </c>
      <c r="AQ389" s="92">
        <v>15983817.600000001</v>
      </c>
      <c r="AR389" s="96">
        <v>3995954.3999999985</v>
      </c>
      <c r="AS389" s="97">
        <v>0.19999999999999993</v>
      </c>
    </row>
    <row r="390" spans="1:45" x14ac:dyDescent="0.2">
      <c r="A390" s="85">
        <v>58</v>
      </c>
      <c r="B390" s="86" t="s">
        <v>943</v>
      </c>
      <c r="C390" s="86" t="s">
        <v>944</v>
      </c>
      <c r="D390" s="87" t="s">
        <v>56</v>
      </c>
      <c r="E390" s="88">
        <v>90</v>
      </c>
      <c r="F390" s="87" t="s">
        <v>95</v>
      </c>
      <c r="G390" s="88">
        <v>3</v>
      </c>
      <c r="H390" s="89">
        <v>13781</v>
      </c>
      <c r="I390" s="89">
        <v>16647</v>
      </c>
      <c r="J390" s="89">
        <v>9327</v>
      </c>
      <c r="K390" s="89">
        <v>689</v>
      </c>
      <c r="L390" s="89">
        <v>40444</v>
      </c>
      <c r="M390" s="90">
        <v>13781</v>
      </c>
      <c r="N390" s="90">
        <v>16647</v>
      </c>
      <c r="O390" s="90">
        <v>9327</v>
      </c>
      <c r="P390" s="90">
        <v>689</v>
      </c>
      <c r="Q390" s="91">
        <v>40444</v>
      </c>
      <c r="R390" s="92">
        <v>491</v>
      </c>
      <c r="S390" s="92">
        <v>491</v>
      </c>
      <c r="T390" s="92">
        <v>491</v>
      </c>
      <c r="U390" s="92">
        <v>491</v>
      </c>
      <c r="V390" s="92">
        <v>6766471</v>
      </c>
      <c r="W390" s="92">
        <v>8173677</v>
      </c>
      <c r="X390" s="92">
        <v>4579557</v>
      </c>
      <c r="Y390" s="92">
        <v>338299</v>
      </c>
      <c r="Z390" s="92">
        <v>19858004</v>
      </c>
      <c r="AA390" s="93">
        <v>1</v>
      </c>
      <c r="AB390" s="93" t="s">
        <v>188</v>
      </c>
      <c r="AC390" s="94">
        <v>2095</v>
      </c>
      <c r="AD390" s="95" t="s">
        <v>157</v>
      </c>
      <c r="AE390" s="92">
        <v>392.8</v>
      </c>
      <c r="AF390" s="92">
        <v>392.8</v>
      </c>
      <c r="AG390" s="92">
        <v>392.8</v>
      </c>
      <c r="AH390" s="92">
        <v>392.8</v>
      </c>
      <c r="AI390" s="92">
        <v>392.8</v>
      </c>
      <c r="AJ390" s="92">
        <v>392.8</v>
      </c>
      <c r="AK390" s="92">
        <v>392.8</v>
      </c>
      <c r="AL390" s="92">
        <v>392.8</v>
      </c>
      <c r="AM390" s="92">
        <v>5413176.7999999998</v>
      </c>
      <c r="AN390" s="92">
        <v>6538941.6000000006</v>
      </c>
      <c r="AO390" s="92">
        <v>3663645.6</v>
      </c>
      <c r="AP390" s="92">
        <v>270639.2</v>
      </c>
      <c r="AQ390" s="92">
        <v>15886403.199999999</v>
      </c>
      <c r="AR390" s="96">
        <v>3971600.8000000007</v>
      </c>
      <c r="AS390" s="97">
        <v>0.20000000000000004</v>
      </c>
    </row>
    <row r="391" spans="1:45" x14ac:dyDescent="0.2">
      <c r="A391" s="85">
        <v>59</v>
      </c>
      <c r="B391" s="86" t="s">
        <v>945</v>
      </c>
      <c r="C391" s="86" t="s">
        <v>946</v>
      </c>
      <c r="D391" s="87" t="s">
        <v>56</v>
      </c>
      <c r="E391" s="88">
        <v>90</v>
      </c>
      <c r="F391" s="87" t="s">
        <v>95</v>
      </c>
      <c r="G391" s="88">
        <v>4</v>
      </c>
      <c r="H391" s="89">
        <v>14681</v>
      </c>
      <c r="I391" s="89">
        <v>17736</v>
      </c>
      <c r="J391" s="89">
        <v>9934</v>
      </c>
      <c r="K391" s="89">
        <v>734</v>
      </c>
      <c r="L391" s="89">
        <v>43085</v>
      </c>
      <c r="M391" s="90">
        <v>14681</v>
      </c>
      <c r="N391" s="90">
        <v>17736</v>
      </c>
      <c r="O391" s="90">
        <v>9934</v>
      </c>
      <c r="P391" s="90">
        <v>734</v>
      </c>
      <c r="Q391" s="91">
        <v>43085</v>
      </c>
      <c r="R391" s="92">
        <v>491</v>
      </c>
      <c r="S391" s="92">
        <v>491</v>
      </c>
      <c r="T391" s="92">
        <v>491</v>
      </c>
      <c r="U391" s="92">
        <v>491</v>
      </c>
      <c r="V391" s="92">
        <v>7208371</v>
      </c>
      <c r="W391" s="92">
        <v>8708376</v>
      </c>
      <c r="X391" s="92">
        <v>4877594</v>
      </c>
      <c r="Y391" s="92">
        <v>360394</v>
      </c>
      <c r="Z391" s="92">
        <v>21154735</v>
      </c>
      <c r="AA391" s="93">
        <v>1</v>
      </c>
      <c r="AB391" s="93" t="s">
        <v>188</v>
      </c>
      <c r="AC391" s="94">
        <v>2095</v>
      </c>
      <c r="AD391" s="95" t="s">
        <v>157</v>
      </c>
      <c r="AE391" s="92">
        <v>392.8</v>
      </c>
      <c r="AF391" s="92">
        <v>392.8</v>
      </c>
      <c r="AG391" s="92">
        <v>392.8</v>
      </c>
      <c r="AH391" s="92">
        <v>392.8</v>
      </c>
      <c r="AI391" s="92">
        <v>392.8</v>
      </c>
      <c r="AJ391" s="92">
        <v>392.8</v>
      </c>
      <c r="AK391" s="92">
        <v>392.8</v>
      </c>
      <c r="AL391" s="92">
        <v>392.8</v>
      </c>
      <c r="AM391" s="92">
        <v>5766696.7999999998</v>
      </c>
      <c r="AN391" s="92">
        <v>6966700.7999999998</v>
      </c>
      <c r="AO391" s="92">
        <v>3902075.2</v>
      </c>
      <c r="AP391" s="92">
        <v>288315.2</v>
      </c>
      <c r="AQ391" s="92">
        <v>16923788</v>
      </c>
      <c r="AR391" s="96">
        <v>4230947</v>
      </c>
      <c r="AS391" s="97">
        <v>0.2</v>
      </c>
    </row>
    <row r="392" spans="1:45" x14ac:dyDescent="0.2">
      <c r="A392" s="85">
        <v>60</v>
      </c>
      <c r="B392" s="86" t="s">
        <v>947</v>
      </c>
      <c r="C392" s="86" t="s">
        <v>948</v>
      </c>
      <c r="D392" s="87" t="s">
        <v>56</v>
      </c>
      <c r="E392" s="88">
        <v>90</v>
      </c>
      <c r="F392" s="87" t="s">
        <v>95</v>
      </c>
      <c r="G392" s="88">
        <v>5</v>
      </c>
      <c r="H392" s="89">
        <v>13649</v>
      </c>
      <c r="I392" s="89">
        <v>16486</v>
      </c>
      <c r="J392" s="89">
        <v>9232</v>
      </c>
      <c r="K392" s="89">
        <v>682</v>
      </c>
      <c r="L392" s="89">
        <v>40049</v>
      </c>
      <c r="M392" s="90">
        <v>13649</v>
      </c>
      <c r="N392" s="90">
        <v>16486</v>
      </c>
      <c r="O392" s="90">
        <v>9232</v>
      </c>
      <c r="P392" s="90">
        <v>682</v>
      </c>
      <c r="Q392" s="91">
        <v>40049</v>
      </c>
      <c r="R392" s="92">
        <v>491</v>
      </c>
      <c r="S392" s="92">
        <v>491</v>
      </c>
      <c r="T392" s="92">
        <v>491</v>
      </c>
      <c r="U392" s="92">
        <v>491</v>
      </c>
      <c r="V392" s="92">
        <v>6701659</v>
      </c>
      <c r="W392" s="92">
        <v>8094626</v>
      </c>
      <c r="X392" s="92">
        <v>4532912</v>
      </c>
      <c r="Y392" s="92">
        <v>334862</v>
      </c>
      <c r="Z392" s="92">
        <v>19664059</v>
      </c>
      <c r="AA392" s="93">
        <v>1</v>
      </c>
      <c r="AB392" s="93" t="s">
        <v>188</v>
      </c>
      <c r="AC392" s="94">
        <v>2095</v>
      </c>
      <c r="AD392" s="95" t="s">
        <v>157</v>
      </c>
      <c r="AE392" s="92">
        <v>392.8</v>
      </c>
      <c r="AF392" s="92">
        <v>392.8</v>
      </c>
      <c r="AG392" s="92">
        <v>392.8</v>
      </c>
      <c r="AH392" s="92">
        <v>392.8</v>
      </c>
      <c r="AI392" s="92">
        <v>392.8</v>
      </c>
      <c r="AJ392" s="92">
        <v>392.8</v>
      </c>
      <c r="AK392" s="92">
        <v>392.8</v>
      </c>
      <c r="AL392" s="92">
        <v>392.8</v>
      </c>
      <c r="AM392" s="92">
        <v>5361327.2</v>
      </c>
      <c r="AN392" s="92">
        <v>6475700.7999999998</v>
      </c>
      <c r="AO392" s="92">
        <v>3626329.6</v>
      </c>
      <c r="AP392" s="92">
        <v>267889.60000000003</v>
      </c>
      <c r="AQ392" s="92">
        <v>15731247.199999999</v>
      </c>
      <c r="AR392" s="96">
        <v>3932811.8000000007</v>
      </c>
      <c r="AS392" s="97">
        <v>0.20000000000000004</v>
      </c>
    </row>
    <row r="393" spans="1:45" x14ac:dyDescent="0.2">
      <c r="A393" s="85">
        <v>61</v>
      </c>
      <c r="B393" s="86" t="s">
        <v>949</v>
      </c>
      <c r="C393" s="86" t="s">
        <v>950</v>
      </c>
      <c r="D393" s="87" t="s">
        <v>56</v>
      </c>
      <c r="E393" s="88">
        <v>90</v>
      </c>
      <c r="F393" s="87" t="s">
        <v>95</v>
      </c>
      <c r="G393" s="88">
        <v>6</v>
      </c>
      <c r="H393" s="89">
        <v>14774</v>
      </c>
      <c r="I393" s="89">
        <v>17846</v>
      </c>
      <c r="J393" s="89">
        <v>9997</v>
      </c>
      <c r="K393" s="89">
        <v>738</v>
      </c>
      <c r="L393" s="89">
        <v>43355</v>
      </c>
      <c r="M393" s="90">
        <v>14774</v>
      </c>
      <c r="N393" s="90">
        <v>17846</v>
      </c>
      <c r="O393" s="90">
        <v>9997</v>
      </c>
      <c r="P393" s="90">
        <v>738</v>
      </c>
      <c r="Q393" s="91">
        <v>43355</v>
      </c>
      <c r="R393" s="92">
        <v>491</v>
      </c>
      <c r="S393" s="92">
        <v>491</v>
      </c>
      <c r="T393" s="92">
        <v>491</v>
      </c>
      <c r="U393" s="92">
        <v>491</v>
      </c>
      <c r="V393" s="92">
        <v>7254034</v>
      </c>
      <c r="W393" s="92">
        <v>8762386</v>
      </c>
      <c r="X393" s="92">
        <v>4908527</v>
      </c>
      <c r="Y393" s="92">
        <v>362358</v>
      </c>
      <c r="Z393" s="92">
        <v>21287305</v>
      </c>
      <c r="AA393" s="93">
        <v>1</v>
      </c>
      <c r="AB393" s="93" t="s">
        <v>188</v>
      </c>
      <c r="AC393" s="94">
        <v>2095</v>
      </c>
      <c r="AD393" s="95" t="s">
        <v>157</v>
      </c>
      <c r="AE393" s="92">
        <v>392.8</v>
      </c>
      <c r="AF393" s="92">
        <v>392.8</v>
      </c>
      <c r="AG393" s="92">
        <v>392.8</v>
      </c>
      <c r="AH393" s="92">
        <v>392.8</v>
      </c>
      <c r="AI393" s="92">
        <v>392.8</v>
      </c>
      <c r="AJ393" s="92">
        <v>392.8</v>
      </c>
      <c r="AK393" s="92">
        <v>392.8</v>
      </c>
      <c r="AL393" s="92">
        <v>392.8</v>
      </c>
      <c r="AM393" s="92">
        <v>5803227.2000000002</v>
      </c>
      <c r="AN393" s="92">
        <v>7009908.7999999998</v>
      </c>
      <c r="AO393" s="92">
        <v>3926821.6</v>
      </c>
      <c r="AP393" s="92">
        <v>289886.40000000002</v>
      </c>
      <c r="AQ393" s="92">
        <v>17029844</v>
      </c>
      <c r="AR393" s="96">
        <v>4257461</v>
      </c>
      <c r="AS393" s="97">
        <v>0.2</v>
      </c>
    </row>
    <row r="394" spans="1:45" x14ac:dyDescent="0.2">
      <c r="A394" s="85">
        <v>62</v>
      </c>
      <c r="B394" s="86" t="s">
        <v>951</v>
      </c>
      <c r="C394" s="86" t="s">
        <v>952</v>
      </c>
      <c r="D394" s="87" t="s">
        <v>56</v>
      </c>
      <c r="E394" s="88">
        <v>90</v>
      </c>
      <c r="F394" s="87" t="s">
        <v>95</v>
      </c>
      <c r="G394" s="88">
        <v>7</v>
      </c>
      <c r="H394" s="89">
        <v>15087</v>
      </c>
      <c r="I394" s="89">
        <v>18225</v>
      </c>
      <c r="J394" s="89">
        <v>10209</v>
      </c>
      <c r="K394" s="89">
        <v>754</v>
      </c>
      <c r="L394" s="89">
        <v>44275</v>
      </c>
      <c r="M394" s="90">
        <v>15087</v>
      </c>
      <c r="N394" s="90">
        <v>18225</v>
      </c>
      <c r="O394" s="90">
        <v>10209</v>
      </c>
      <c r="P394" s="90">
        <v>754</v>
      </c>
      <c r="Q394" s="91">
        <v>44275</v>
      </c>
      <c r="R394" s="92">
        <v>491</v>
      </c>
      <c r="S394" s="92">
        <v>491</v>
      </c>
      <c r="T394" s="92">
        <v>491</v>
      </c>
      <c r="U394" s="92">
        <v>491</v>
      </c>
      <c r="V394" s="92">
        <v>7407717</v>
      </c>
      <c r="W394" s="92">
        <v>8948475</v>
      </c>
      <c r="X394" s="92">
        <v>5012619</v>
      </c>
      <c r="Y394" s="92">
        <v>370214</v>
      </c>
      <c r="Z394" s="92">
        <v>21739025</v>
      </c>
      <c r="AA394" s="93">
        <v>1</v>
      </c>
      <c r="AB394" s="93" t="s">
        <v>188</v>
      </c>
      <c r="AC394" s="94">
        <v>2095</v>
      </c>
      <c r="AD394" s="95" t="s">
        <v>157</v>
      </c>
      <c r="AE394" s="92">
        <v>392.8</v>
      </c>
      <c r="AF394" s="92">
        <v>392.8</v>
      </c>
      <c r="AG394" s="92">
        <v>392.8</v>
      </c>
      <c r="AH394" s="92">
        <v>392.8</v>
      </c>
      <c r="AI394" s="92">
        <v>392.8</v>
      </c>
      <c r="AJ394" s="92">
        <v>392.8</v>
      </c>
      <c r="AK394" s="92">
        <v>392.8</v>
      </c>
      <c r="AL394" s="92">
        <v>392.8</v>
      </c>
      <c r="AM394" s="92">
        <v>5926173.6000000006</v>
      </c>
      <c r="AN394" s="92">
        <v>7158780</v>
      </c>
      <c r="AO394" s="92">
        <v>4010095.2</v>
      </c>
      <c r="AP394" s="92">
        <v>296171.2</v>
      </c>
      <c r="AQ394" s="92">
        <v>17391220</v>
      </c>
      <c r="AR394" s="96">
        <v>4347805</v>
      </c>
      <c r="AS394" s="97">
        <v>0.2</v>
      </c>
    </row>
    <row r="395" spans="1:45" x14ac:dyDescent="0.2">
      <c r="A395" s="85">
        <v>63</v>
      </c>
      <c r="B395" s="86" t="s">
        <v>953</v>
      </c>
      <c r="C395" s="86" t="s">
        <v>954</v>
      </c>
      <c r="D395" s="87" t="s">
        <v>56</v>
      </c>
      <c r="E395" s="88">
        <v>90</v>
      </c>
      <c r="F395" s="87" t="s">
        <v>95</v>
      </c>
      <c r="G395" s="88">
        <v>8</v>
      </c>
      <c r="H395" s="89">
        <v>14560</v>
      </c>
      <c r="I395" s="89">
        <v>17592</v>
      </c>
      <c r="J395" s="89">
        <v>9856</v>
      </c>
      <c r="K395" s="89">
        <v>728</v>
      </c>
      <c r="L395" s="89">
        <v>42736</v>
      </c>
      <c r="M395" s="90">
        <v>14560</v>
      </c>
      <c r="N395" s="90">
        <v>17592</v>
      </c>
      <c r="O395" s="90">
        <v>9856</v>
      </c>
      <c r="P395" s="90">
        <v>728</v>
      </c>
      <c r="Q395" s="91">
        <v>42736</v>
      </c>
      <c r="R395" s="92">
        <v>491</v>
      </c>
      <c r="S395" s="92">
        <v>491</v>
      </c>
      <c r="T395" s="92">
        <v>491</v>
      </c>
      <c r="U395" s="92">
        <v>491</v>
      </c>
      <c r="V395" s="92">
        <v>7148960</v>
      </c>
      <c r="W395" s="92">
        <v>8637672</v>
      </c>
      <c r="X395" s="92">
        <v>4839296</v>
      </c>
      <c r="Y395" s="92">
        <v>357448</v>
      </c>
      <c r="Z395" s="92">
        <v>20983376</v>
      </c>
      <c r="AA395" s="93">
        <v>1</v>
      </c>
      <c r="AB395" s="93" t="s">
        <v>188</v>
      </c>
      <c r="AC395" s="94">
        <v>2095</v>
      </c>
      <c r="AD395" s="95" t="s">
        <v>157</v>
      </c>
      <c r="AE395" s="92">
        <v>392.8</v>
      </c>
      <c r="AF395" s="92">
        <v>392.8</v>
      </c>
      <c r="AG395" s="92">
        <v>392.8</v>
      </c>
      <c r="AH395" s="92">
        <v>392.8</v>
      </c>
      <c r="AI395" s="92">
        <v>392.8</v>
      </c>
      <c r="AJ395" s="92">
        <v>392.8</v>
      </c>
      <c r="AK395" s="92">
        <v>392.8</v>
      </c>
      <c r="AL395" s="92">
        <v>392.8</v>
      </c>
      <c r="AM395" s="92">
        <v>5719168</v>
      </c>
      <c r="AN395" s="92">
        <v>6910137.6000000006</v>
      </c>
      <c r="AO395" s="92">
        <v>3871436.8000000003</v>
      </c>
      <c r="AP395" s="92">
        <v>285958.40000000002</v>
      </c>
      <c r="AQ395" s="92">
        <v>16786700.800000001</v>
      </c>
      <c r="AR395" s="96">
        <v>4196675.1999999993</v>
      </c>
      <c r="AS395" s="97">
        <v>0.19999999999999996</v>
      </c>
    </row>
    <row r="396" spans="1:45" x14ac:dyDescent="0.2">
      <c r="A396" s="85">
        <v>64</v>
      </c>
      <c r="B396" s="86" t="s">
        <v>955</v>
      </c>
      <c r="C396" s="86" t="s">
        <v>956</v>
      </c>
      <c r="D396" s="87" t="s">
        <v>56</v>
      </c>
      <c r="E396" s="88">
        <v>90</v>
      </c>
      <c r="F396" s="87" t="s">
        <v>95</v>
      </c>
      <c r="G396" s="88">
        <v>9</v>
      </c>
      <c r="H396" s="89">
        <v>14717</v>
      </c>
      <c r="I396" s="89">
        <v>17777</v>
      </c>
      <c r="J396" s="89">
        <v>9956</v>
      </c>
      <c r="K396" s="89">
        <v>736</v>
      </c>
      <c r="L396" s="89">
        <v>43186</v>
      </c>
      <c r="M396" s="90">
        <v>14717</v>
      </c>
      <c r="N396" s="90">
        <v>17777</v>
      </c>
      <c r="O396" s="90">
        <v>9956</v>
      </c>
      <c r="P396" s="90">
        <v>736</v>
      </c>
      <c r="Q396" s="91">
        <v>43186</v>
      </c>
      <c r="R396" s="92">
        <v>491</v>
      </c>
      <c r="S396" s="92">
        <v>491</v>
      </c>
      <c r="T396" s="92">
        <v>491</v>
      </c>
      <c r="U396" s="92">
        <v>491</v>
      </c>
      <c r="V396" s="92">
        <v>7226047</v>
      </c>
      <c r="W396" s="92">
        <v>8728507</v>
      </c>
      <c r="X396" s="92">
        <v>4888396</v>
      </c>
      <c r="Y396" s="92">
        <v>361376</v>
      </c>
      <c r="Z396" s="92">
        <v>21204326</v>
      </c>
      <c r="AA396" s="93">
        <v>1</v>
      </c>
      <c r="AB396" s="93" t="s">
        <v>188</v>
      </c>
      <c r="AC396" s="94">
        <v>2095</v>
      </c>
      <c r="AD396" s="95" t="s">
        <v>157</v>
      </c>
      <c r="AE396" s="92">
        <v>392.8</v>
      </c>
      <c r="AF396" s="92">
        <v>392.8</v>
      </c>
      <c r="AG396" s="92">
        <v>392.8</v>
      </c>
      <c r="AH396" s="92">
        <v>392.8</v>
      </c>
      <c r="AI396" s="92">
        <v>392.8</v>
      </c>
      <c r="AJ396" s="92">
        <v>392.8</v>
      </c>
      <c r="AK396" s="92">
        <v>392.8</v>
      </c>
      <c r="AL396" s="92">
        <v>392.8</v>
      </c>
      <c r="AM396" s="92">
        <v>5780837.6000000006</v>
      </c>
      <c r="AN396" s="92">
        <v>6982805.6000000006</v>
      </c>
      <c r="AO396" s="92">
        <v>3910716.8000000003</v>
      </c>
      <c r="AP396" s="92">
        <v>289100.79999999999</v>
      </c>
      <c r="AQ396" s="92">
        <v>16963460.800000001</v>
      </c>
      <c r="AR396" s="96">
        <v>4240865.1999999993</v>
      </c>
      <c r="AS396" s="97">
        <v>0.19999999999999996</v>
      </c>
    </row>
    <row r="397" spans="1:45" x14ac:dyDescent="0.2">
      <c r="A397" s="85">
        <v>65</v>
      </c>
      <c r="B397" s="86" t="s">
        <v>957</v>
      </c>
      <c r="C397" s="86" t="s">
        <v>958</v>
      </c>
      <c r="D397" s="87" t="s">
        <v>56</v>
      </c>
      <c r="E397" s="88">
        <v>90</v>
      </c>
      <c r="F397" s="87" t="s">
        <v>95</v>
      </c>
      <c r="G397" s="88">
        <v>10</v>
      </c>
      <c r="H397" s="89">
        <v>14736</v>
      </c>
      <c r="I397" s="89">
        <v>17805</v>
      </c>
      <c r="J397" s="89">
        <v>9973</v>
      </c>
      <c r="K397" s="89">
        <v>737</v>
      </c>
      <c r="L397" s="89">
        <v>43251</v>
      </c>
      <c r="M397" s="90">
        <v>14736</v>
      </c>
      <c r="N397" s="90">
        <v>17805</v>
      </c>
      <c r="O397" s="90">
        <v>9973</v>
      </c>
      <c r="P397" s="90">
        <v>737</v>
      </c>
      <c r="Q397" s="91">
        <v>43251</v>
      </c>
      <c r="R397" s="92">
        <v>491</v>
      </c>
      <c r="S397" s="92">
        <v>491</v>
      </c>
      <c r="T397" s="92">
        <v>491</v>
      </c>
      <c r="U397" s="92">
        <v>491</v>
      </c>
      <c r="V397" s="92">
        <v>7235376</v>
      </c>
      <c r="W397" s="92">
        <v>8742255</v>
      </c>
      <c r="X397" s="92">
        <v>4896743</v>
      </c>
      <c r="Y397" s="92">
        <v>361867</v>
      </c>
      <c r="Z397" s="92">
        <v>21236241</v>
      </c>
      <c r="AA397" s="93">
        <v>1</v>
      </c>
      <c r="AB397" s="93" t="s">
        <v>188</v>
      </c>
      <c r="AC397" s="94">
        <v>2095</v>
      </c>
      <c r="AD397" s="95" t="s">
        <v>157</v>
      </c>
      <c r="AE397" s="92">
        <v>392.8</v>
      </c>
      <c r="AF397" s="92">
        <v>392.8</v>
      </c>
      <c r="AG397" s="92">
        <v>392.8</v>
      </c>
      <c r="AH397" s="92">
        <v>392.8</v>
      </c>
      <c r="AI397" s="92">
        <v>392.8</v>
      </c>
      <c r="AJ397" s="92">
        <v>392.8</v>
      </c>
      <c r="AK397" s="92">
        <v>392.8</v>
      </c>
      <c r="AL397" s="92">
        <v>392.8</v>
      </c>
      <c r="AM397" s="92">
        <v>5788300.7999999998</v>
      </c>
      <c r="AN397" s="92">
        <v>6993804</v>
      </c>
      <c r="AO397" s="92">
        <v>3917394.4</v>
      </c>
      <c r="AP397" s="92">
        <v>289493.60000000003</v>
      </c>
      <c r="AQ397" s="92">
        <v>16988992.800000001</v>
      </c>
      <c r="AR397" s="96">
        <v>4247248.1999999993</v>
      </c>
      <c r="AS397" s="97">
        <v>0.19999999999999996</v>
      </c>
    </row>
    <row r="398" spans="1:45" x14ac:dyDescent="0.2">
      <c r="A398" s="85">
        <v>66</v>
      </c>
      <c r="B398" s="86" t="s">
        <v>959</v>
      </c>
      <c r="C398" s="86" t="s">
        <v>960</v>
      </c>
      <c r="D398" s="87" t="s">
        <v>56</v>
      </c>
      <c r="E398" s="88">
        <v>90</v>
      </c>
      <c r="F398" s="87" t="s">
        <v>95</v>
      </c>
      <c r="G398" s="88">
        <v>11</v>
      </c>
      <c r="H398" s="89">
        <v>14514</v>
      </c>
      <c r="I398" s="89">
        <v>17534</v>
      </c>
      <c r="J398" s="89">
        <v>9821</v>
      </c>
      <c r="K398" s="89">
        <v>725</v>
      </c>
      <c r="L398" s="89">
        <v>42594</v>
      </c>
      <c r="M398" s="90">
        <v>14514</v>
      </c>
      <c r="N398" s="90">
        <v>17534</v>
      </c>
      <c r="O398" s="90">
        <v>9821</v>
      </c>
      <c r="P398" s="90">
        <v>725</v>
      </c>
      <c r="Q398" s="91">
        <v>42594</v>
      </c>
      <c r="R398" s="92">
        <v>491</v>
      </c>
      <c r="S398" s="92">
        <v>491</v>
      </c>
      <c r="T398" s="92">
        <v>491</v>
      </c>
      <c r="U398" s="92">
        <v>491</v>
      </c>
      <c r="V398" s="92">
        <v>7126374</v>
      </c>
      <c r="W398" s="92">
        <v>8609194</v>
      </c>
      <c r="X398" s="92">
        <v>4822111</v>
      </c>
      <c r="Y398" s="92">
        <v>355975</v>
      </c>
      <c r="Z398" s="92">
        <v>20913654</v>
      </c>
      <c r="AA398" s="93">
        <v>1</v>
      </c>
      <c r="AB398" s="93" t="s">
        <v>188</v>
      </c>
      <c r="AC398" s="94">
        <v>2095</v>
      </c>
      <c r="AD398" s="95" t="s">
        <v>157</v>
      </c>
      <c r="AE398" s="92">
        <v>392.8</v>
      </c>
      <c r="AF398" s="92">
        <v>392.8</v>
      </c>
      <c r="AG398" s="92">
        <v>392.8</v>
      </c>
      <c r="AH398" s="92">
        <v>392.8</v>
      </c>
      <c r="AI398" s="92">
        <v>392.8</v>
      </c>
      <c r="AJ398" s="92">
        <v>392.8</v>
      </c>
      <c r="AK398" s="92">
        <v>392.8</v>
      </c>
      <c r="AL398" s="92">
        <v>392.8</v>
      </c>
      <c r="AM398" s="92">
        <v>5701099.2000000002</v>
      </c>
      <c r="AN398" s="92">
        <v>6887355.2000000002</v>
      </c>
      <c r="AO398" s="92">
        <v>3857688.8000000003</v>
      </c>
      <c r="AP398" s="92">
        <v>284780</v>
      </c>
      <c r="AQ398" s="92">
        <v>16730923.200000001</v>
      </c>
      <c r="AR398" s="96">
        <v>4182730.7999999989</v>
      </c>
      <c r="AS398" s="97">
        <v>0.19999999999999996</v>
      </c>
    </row>
    <row r="399" spans="1:45" x14ac:dyDescent="0.2">
      <c r="A399" s="85">
        <v>67</v>
      </c>
      <c r="B399" s="86" t="s">
        <v>961</v>
      </c>
      <c r="C399" s="86" t="s">
        <v>962</v>
      </c>
      <c r="D399" s="87" t="s">
        <v>56</v>
      </c>
      <c r="E399" s="88">
        <v>90</v>
      </c>
      <c r="F399" s="87" t="s">
        <v>95</v>
      </c>
      <c r="G399" s="88">
        <v>12</v>
      </c>
      <c r="H399" s="89">
        <v>13167</v>
      </c>
      <c r="I399" s="89">
        <v>15909</v>
      </c>
      <c r="J399" s="89">
        <v>8910</v>
      </c>
      <c r="K399" s="89">
        <v>659</v>
      </c>
      <c r="L399" s="89">
        <v>38645</v>
      </c>
      <c r="M399" s="90">
        <v>13167</v>
      </c>
      <c r="N399" s="90">
        <v>15909</v>
      </c>
      <c r="O399" s="90">
        <v>8910</v>
      </c>
      <c r="P399" s="90">
        <v>659</v>
      </c>
      <c r="Q399" s="91">
        <v>38645</v>
      </c>
      <c r="R399" s="92">
        <v>491</v>
      </c>
      <c r="S399" s="92">
        <v>491</v>
      </c>
      <c r="T399" s="92">
        <v>491</v>
      </c>
      <c r="U399" s="92">
        <v>491</v>
      </c>
      <c r="V399" s="92">
        <v>6464997</v>
      </c>
      <c r="W399" s="92">
        <v>7811319</v>
      </c>
      <c r="X399" s="92">
        <v>4374810</v>
      </c>
      <c r="Y399" s="92">
        <v>323569</v>
      </c>
      <c r="Z399" s="92">
        <v>18974695</v>
      </c>
      <c r="AA399" s="93">
        <v>1</v>
      </c>
      <c r="AB399" s="93" t="s">
        <v>188</v>
      </c>
      <c r="AC399" s="94">
        <v>2095</v>
      </c>
      <c r="AD399" s="95" t="s">
        <v>157</v>
      </c>
      <c r="AE399" s="92">
        <v>392.8</v>
      </c>
      <c r="AF399" s="92">
        <v>392.8</v>
      </c>
      <c r="AG399" s="92">
        <v>392.8</v>
      </c>
      <c r="AH399" s="92">
        <v>392.8</v>
      </c>
      <c r="AI399" s="92">
        <v>392.8</v>
      </c>
      <c r="AJ399" s="92">
        <v>392.8</v>
      </c>
      <c r="AK399" s="92">
        <v>392.8</v>
      </c>
      <c r="AL399" s="92">
        <v>392.8</v>
      </c>
      <c r="AM399" s="92">
        <v>5171997.6000000006</v>
      </c>
      <c r="AN399" s="92">
        <v>6249055.2000000002</v>
      </c>
      <c r="AO399" s="92">
        <v>3499848</v>
      </c>
      <c r="AP399" s="92">
        <v>258855.2</v>
      </c>
      <c r="AQ399" s="92">
        <v>15179756</v>
      </c>
      <c r="AR399" s="96">
        <v>3794939</v>
      </c>
      <c r="AS399" s="97">
        <v>0.2</v>
      </c>
    </row>
    <row r="400" spans="1:45" x14ac:dyDescent="0.2">
      <c r="A400" s="85">
        <v>68</v>
      </c>
      <c r="B400" s="86" t="s">
        <v>963</v>
      </c>
      <c r="C400" s="86" t="s">
        <v>964</v>
      </c>
      <c r="D400" s="87" t="s">
        <v>56</v>
      </c>
      <c r="E400" s="88">
        <v>90</v>
      </c>
      <c r="F400" s="87" t="s">
        <v>95</v>
      </c>
      <c r="G400" s="88">
        <v>13</v>
      </c>
      <c r="H400" s="89">
        <v>13984</v>
      </c>
      <c r="I400" s="89">
        <v>16895</v>
      </c>
      <c r="J400" s="89">
        <v>9462</v>
      </c>
      <c r="K400" s="89">
        <v>699</v>
      </c>
      <c r="L400" s="89">
        <v>41040</v>
      </c>
      <c r="M400" s="90">
        <v>13984</v>
      </c>
      <c r="N400" s="90">
        <v>16895</v>
      </c>
      <c r="O400" s="90">
        <v>9462</v>
      </c>
      <c r="P400" s="90">
        <v>699</v>
      </c>
      <c r="Q400" s="91">
        <v>41040</v>
      </c>
      <c r="R400" s="92">
        <v>491</v>
      </c>
      <c r="S400" s="92">
        <v>491</v>
      </c>
      <c r="T400" s="92">
        <v>491</v>
      </c>
      <c r="U400" s="92">
        <v>491</v>
      </c>
      <c r="V400" s="92">
        <v>6866144</v>
      </c>
      <c r="W400" s="92">
        <v>8295445</v>
      </c>
      <c r="X400" s="92">
        <v>4645842</v>
      </c>
      <c r="Y400" s="92">
        <v>343209</v>
      </c>
      <c r="Z400" s="92">
        <v>20150640</v>
      </c>
      <c r="AA400" s="93">
        <v>1</v>
      </c>
      <c r="AB400" s="93" t="s">
        <v>188</v>
      </c>
      <c r="AC400" s="94">
        <v>2095</v>
      </c>
      <c r="AD400" s="95" t="s">
        <v>157</v>
      </c>
      <c r="AE400" s="92">
        <v>392.8</v>
      </c>
      <c r="AF400" s="92">
        <v>392.8</v>
      </c>
      <c r="AG400" s="92">
        <v>392.8</v>
      </c>
      <c r="AH400" s="92">
        <v>392.8</v>
      </c>
      <c r="AI400" s="92">
        <v>392.8</v>
      </c>
      <c r="AJ400" s="92">
        <v>392.8</v>
      </c>
      <c r="AK400" s="92">
        <v>392.8</v>
      </c>
      <c r="AL400" s="92">
        <v>392.8</v>
      </c>
      <c r="AM400" s="92">
        <v>5492915.2000000002</v>
      </c>
      <c r="AN400" s="92">
        <v>6636356</v>
      </c>
      <c r="AO400" s="92">
        <v>3716673.6</v>
      </c>
      <c r="AP400" s="92">
        <v>274567.2</v>
      </c>
      <c r="AQ400" s="92">
        <v>16120511.999999998</v>
      </c>
      <c r="AR400" s="96">
        <v>4030128.0000000019</v>
      </c>
      <c r="AS400" s="97">
        <v>0.20000000000000009</v>
      </c>
    </row>
    <row r="401" spans="1:45" x14ac:dyDescent="0.2">
      <c r="A401" s="85">
        <v>69</v>
      </c>
      <c r="B401" s="86" t="s">
        <v>965</v>
      </c>
      <c r="C401" s="86" t="s">
        <v>966</v>
      </c>
      <c r="D401" s="87" t="s">
        <v>105</v>
      </c>
      <c r="E401" s="88">
        <v>46</v>
      </c>
      <c r="F401" s="87" t="s">
        <v>124</v>
      </c>
      <c r="G401" s="88">
        <v>1</v>
      </c>
      <c r="H401" s="89">
        <v>7438</v>
      </c>
      <c r="I401" s="89">
        <v>9503</v>
      </c>
      <c r="J401" s="89">
        <v>5083</v>
      </c>
      <c r="K401" s="89">
        <v>453</v>
      </c>
      <c r="L401" s="89">
        <v>22477</v>
      </c>
      <c r="M401" s="90">
        <v>7438</v>
      </c>
      <c r="N401" s="90">
        <v>9503</v>
      </c>
      <c r="O401" s="90">
        <v>5083</v>
      </c>
      <c r="P401" s="90">
        <v>453</v>
      </c>
      <c r="Q401" s="91">
        <v>22477</v>
      </c>
      <c r="R401" s="92">
        <v>967</v>
      </c>
      <c r="S401" s="92">
        <v>967</v>
      </c>
      <c r="T401" s="92">
        <v>967</v>
      </c>
      <c r="U401" s="92">
        <v>967</v>
      </c>
      <c r="V401" s="92">
        <v>7192546</v>
      </c>
      <c r="W401" s="92">
        <v>9189401</v>
      </c>
      <c r="X401" s="92">
        <v>4915261</v>
      </c>
      <c r="Y401" s="92">
        <v>438051</v>
      </c>
      <c r="Z401" s="92">
        <v>21735259</v>
      </c>
      <c r="AA401" s="93">
        <v>1</v>
      </c>
      <c r="AB401" s="93" t="s">
        <v>188</v>
      </c>
      <c r="AC401" s="94">
        <v>2084</v>
      </c>
      <c r="AD401" s="95" t="s">
        <v>145</v>
      </c>
      <c r="AE401" s="92">
        <v>908.98</v>
      </c>
      <c r="AF401" s="92">
        <v>908.98</v>
      </c>
      <c r="AG401" s="92">
        <v>908.98</v>
      </c>
      <c r="AH401" s="92">
        <v>908.98</v>
      </c>
      <c r="AI401" s="92">
        <v>908.98</v>
      </c>
      <c r="AJ401" s="92">
        <v>908.98</v>
      </c>
      <c r="AK401" s="92">
        <v>908.98</v>
      </c>
      <c r="AL401" s="92">
        <v>908.98</v>
      </c>
      <c r="AM401" s="92">
        <v>6760993.2400000002</v>
      </c>
      <c r="AN401" s="92">
        <v>8638036.9399999995</v>
      </c>
      <c r="AO401" s="92">
        <v>4620345.34</v>
      </c>
      <c r="AP401" s="92">
        <v>411767.94</v>
      </c>
      <c r="AQ401" s="92">
        <v>20431143.460000001</v>
      </c>
      <c r="AR401" s="96">
        <v>1304115.5399999991</v>
      </c>
      <c r="AS401" s="97">
        <v>5.9999999999999956E-2</v>
      </c>
    </row>
    <row r="402" spans="1:45" x14ac:dyDescent="0.2">
      <c r="A402" s="85">
        <v>70</v>
      </c>
      <c r="B402" s="86" t="s">
        <v>967</v>
      </c>
      <c r="C402" s="86" t="s">
        <v>968</v>
      </c>
      <c r="D402" s="87" t="s">
        <v>105</v>
      </c>
      <c r="E402" s="88">
        <v>46</v>
      </c>
      <c r="F402" s="87" t="s">
        <v>124</v>
      </c>
      <c r="G402" s="88">
        <v>2</v>
      </c>
      <c r="H402" s="89">
        <v>7607</v>
      </c>
      <c r="I402" s="89">
        <v>9718</v>
      </c>
      <c r="J402" s="89">
        <v>5198</v>
      </c>
      <c r="K402" s="89">
        <v>464</v>
      </c>
      <c r="L402" s="89">
        <v>22987</v>
      </c>
      <c r="M402" s="90">
        <v>7607</v>
      </c>
      <c r="N402" s="90">
        <v>9718</v>
      </c>
      <c r="O402" s="90">
        <v>5198</v>
      </c>
      <c r="P402" s="90">
        <v>464</v>
      </c>
      <c r="Q402" s="91">
        <v>22987</v>
      </c>
      <c r="R402" s="92">
        <v>967</v>
      </c>
      <c r="S402" s="92">
        <v>967</v>
      </c>
      <c r="T402" s="92">
        <v>967</v>
      </c>
      <c r="U402" s="92">
        <v>967</v>
      </c>
      <c r="V402" s="92">
        <v>7355969</v>
      </c>
      <c r="W402" s="92">
        <v>9397306</v>
      </c>
      <c r="X402" s="92">
        <v>5026466</v>
      </c>
      <c r="Y402" s="92">
        <v>448688</v>
      </c>
      <c r="Z402" s="92">
        <v>22228429</v>
      </c>
      <c r="AA402" s="93">
        <v>1</v>
      </c>
      <c r="AB402" s="93" t="s">
        <v>188</v>
      </c>
      <c r="AC402" s="94">
        <v>2084</v>
      </c>
      <c r="AD402" s="95" t="s">
        <v>145</v>
      </c>
      <c r="AE402" s="92">
        <v>899.31</v>
      </c>
      <c r="AF402" s="92">
        <v>899.31</v>
      </c>
      <c r="AG402" s="92">
        <v>899.31</v>
      </c>
      <c r="AH402" s="92">
        <v>899.31</v>
      </c>
      <c r="AI402" s="92">
        <v>899.31</v>
      </c>
      <c r="AJ402" s="92">
        <v>899.31</v>
      </c>
      <c r="AK402" s="92">
        <v>899.31</v>
      </c>
      <c r="AL402" s="92">
        <v>899.31</v>
      </c>
      <c r="AM402" s="92">
        <v>6841051.1699999999</v>
      </c>
      <c r="AN402" s="92">
        <v>8739494.5800000001</v>
      </c>
      <c r="AO402" s="92">
        <v>4674613.38</v>
      </c>
      <c r="AP402" s="92">
        <v>417279.83999999997</v>
      </c>
      <c r="AQ402" s="92">
        <v>20672438.969999999</v>
      </c>
      <c r="AR402" s="96">
        <v>1555990.0300000012</v>
      </c>
      <c r="AS402" s="97">
        <v>7.0000000000000048E-2</v>
      </c>
    </row>
    <row r="403" spans="1:45" x14ac:dyDescent="0.2">
      <c r="A403" s="85">
        <v>71</v>
      </c>
      <c r="B403" s="86" t="s">
        <v>969</v>
      </c>
      <c r="C403" s="86" t="s">
        <v>970</v>
      </c>
      <c r="D403" s="87" t="s">
        <v>105</v>
      </c>
      <c r="E403" s="88">
        <v>46</v>
      </c>
      <c r="F403" s="87" t="s">
        <v>124</v>
      </c>
      <c r="G403" s="88">
        <v>3</v>
      </c>
      <c r="H403" s="89">
        <v>7608</v>
      </c>
      <c r="I403" s="89">
        <v>9718</v>
      </c>
      <c r="J403" s="89">
        <v>5194</v>
      </c>
      <c r="K403" s="89">
        <v>463</v>
      </c>
      <c r="L403" s="89">
        <v>22983</v>
      </c>
      <c r="M403" s="90">
        <v>7608</v>
      </c>
      <c r="N403" s="90">
        <v>9718</v>
      </c>
      <c r="O403" s="90">
        <v>5194</v>
      </c>
      <c r="P403" s="90">
        <v>463</v>
      </c>
      <c r="Q403" s="91">
        <v>22983</v>
      </c>
      <c r="R403" s="92">
        <v>967</v>
      </c>
      <c r="S403" s="92">
        <v>967</v>
      </c>
      <c r="T403" s="92">
        <v>967</v>
      </c>
      <c r="U403" s="92">
        <v>967</v>
      </c>
      <c r="V403" s="92">
        <v>7356936</v>
      </c>
      <c r="W403" s="92">
        <v>9397306</v>
      </c>
      <c r="X403" s="92">
        <v>5022598</v>
      </c>
      <c r="Y403" s="92">
        <v>447721</v>
      </c>
      <c r="Z403" s="92">
        <v>22224561</v>
      </c>
      <c r="AA403" s="93">
        <v>1</v>
      </c>
      <c r="AB403" s="93" t="s">
        <v>188</v>
      </c>
      <c r="AC403" s="94">
        <v>2084</v>
      </c>
      <c r="AD403" s="95" t="s">
        <v>145</v>
      </c>
      <c r="AE403" s="92">
        <v>850.96</v>
      </c>
      <c r="AF403" s="92">
        <v>850.96</v>
      </c>
      <c r="AG403" s="92">
        <v>850.96</v>
      </c>
      <c r="AH403" s="92">
        <v>850.96</v>
      </c>
      <c r="AI403" s="92">
        <v>850.96</v>
      </c>
      <c r="AJ403" s="92">
        <v>850.96</v>
      </c>
      <c r="AK403" s="92">
        <v>850.96</v>
      </c>
      <c r="AL403" s="92">
        <v>850.96</v>
      </c>
      <c r="AM403" s="92">
        <v>6474103.6800000006</v>
      </c>
      <c r="AN403" s="92">
        <v>8269629.2800000003</v>
      </c>
      <c r="AO403" s="92">
        <v>4419886.24</v>
      </c>
      <c r="AP403" s="92">
        <v>393994.48000000004</v>
      </c>
      <c r="AQ403" s="92">
        <v>19557613.680000003</v>
      </c>
      <c r="AR403" s="96">
        <v>2666947.3199999966</v>
      </c>
      <c r="AS403" s="97">
        <v>0.11999999999999984</v>
      </c>
    </row>
    <row r="404" spans="1:45" x14ac:dyDescent="0.2">
      <c r="A404" s="85">
        <v>72</v>
      </c>
      <c r="B404" s="86" t="s">
        <v>971</v>
      </c>
      <c r="C404" s="86" t="s">
        <v>972</v>
      </c>
      <c r="D404" s="87" t="s">
        <v>105</v>
      </c>
      <c r="E404" s="88">
        <v>46</v>
      </c>
      <c r="F404" s="87" t="s">
        <v>124</v>
      </c>
      <c r="G404" s="88">
        <v>4</v>
      </c>
      <c r="H404" s="89">
        <v>8105</v>
      </c>
      <c r="I404" s="89">
        <v>10353</v>
      </c>
      <c r="J404" s="89">
        <v>5535</v>
      </c>
      <c r="K404" s="89">
        <v>495</v>
      </c>
      <c r="L404" s="89">
        <v>24488</v>
      </c>
      <c r="M404" s="90">
        <v>8105</v>
      </c>
      <c r="N404" s="90">
        <v>10353</v>
      </c>
      <c r="O404" s="90">
        <v>5535</v>
      </c>
      <c r="P404" s="90">
        <v>495</v>
      </c>
      <c r="Q404" s="91">
        <v>24488</v>
      </c>
      <c r="R404" s="92">
        <v>967</v>
      </c>
      <c r="S404" s="92">
        <v>967</v>
      </c>
      <c r="T404" s="92">
        <v>967</v>
      </c>
      <c r="U404" s="92">
        <v>967</v>
      </c>
      <c r="V404" s="92">
        <v>7837535</v>
      </c>
      <c r="W404" s="92">
        <v>10011351</v>
      </c>
      <c r="X404" s="92">
        <v>5352345</v>
      </c>
      <c r="Y404" s="92">
        <v>478665</v>
      </c>
      <c r="Z404" s="92">
        <v>23679896</v>
      </c>
      <c r="AA404" s="93">
        <v>1</v>
      </c>
      <c r="AB404" s="93" t="s">
        <v>188</v>
      </c>
      <c r="AC404" s="94">
        <v>2084</v>
      </c>
      <c r="AD404" s="95" t="s">
        <v>145</v>
      </c>
      <c r="AE404" s="92">
        <v>870.3</v>
      </c>
      <c r="AF404" s="92">
        <v>870.3</v>
      </c>
      <c r="AG404" s="92">
        <v>870.3</v>
      </c>
      <c r="AH404" s="92">
        <v>870.3</v>
      </c>
      <c r="AI404" s="92">
        <v>870.3</v>
      </c>
      <c r="AJ404" s="92">
        <v>870.3</v>
      </c>
      <c r="AK404" s="92">
        <v>870.3</v>
      </c>
      <c r="AL404" s="92">
        <v>870.3</v>
      </c>
      <c r="AM404" s="92">
        <v>7053781.5</v>
      </c>
      <c r="AN404" s="92">
        <v>9010215.9000000004</v>
      </c>
      <c r="AO404" s="92">
        <v>4817110.5</v>
      </c>
      <c r="AP404" s="92">
        <v>430798.5</v>
      </c>
      <c r="AQ404" s="92">
        <v>21311906.399999999</v>
      </c>
      <c r="AR404" s="96">
        <v>2367989.6000000015</v>
      </c>
      <c r="AS404" s="97">
        <v>0.10000000000000006</v>
      </c>
    </row>
    <row r="405" spans="1:45" x14ac:dyDescent="0.2">
      <c r="A405" s="85">
        <v>73</v>
      </c>
      <c r="B405" s="86" t="s">
        <v>973</v>
      </c>
      <c r="C405" s="86" t="s">
        <v>974</v>
      </c>
      <c r="D405" s="87" t="s">
        <v>105</v>
      </c>
      <c r="E405" s="88">
        <v>46</v>
      </c>
      <c r="F405" s="87" t="s">
        <v>124</v>
      </c>
      <c r="G405" s="88">
        <v>5</v>
      </c>
      <c r="H405" s="89">
        <v>7533</v>
      </c>
      <c r="I405" s="89">
        <v>9626</v>
      </c>
      <c r="J405" s="89">
        <v>5146</v>
      </c>
      <c r="K405" s="89">
        <v>459</v>
      </c>
      <c r="L405" s="89">
        <v>22764</v>
      </c>
      <c r="M405" s="90">
        <v>7533</v>
      </c>
      <c r="N405" s="90">
        <v>9626</v>
      </c>
      <c r="O405" s="90">
        <v>5146</v>
      </c>
      <c r="P405" s="90">
        <v>459</v>
      </c>
      <c r="Q405" s="91">
        <v>22764</v>
      </c>
      <c r="R405" s="92">
        <v>967</v>
      </c>
      <c r="S405" s="92">
        <v>967</v>
      </c>
      <c r="T405" s="92">
        <v>967</v>
      </c>
      <c r="U405" s="92">
        <v>967</v>
      </c>
      <c r="V405" s="92">
        <v>7284411</v>
      </c>
      <c r="W405" s="92">
        <v>9308342</v>
      </c>
      <c r="X405" s="92">
        <v>4976182</v>
      </c>
      <c r="Y405" s="92">
        <v>443853</v>
      </c>
      <c r="Z405" s="92">
        <v>22012788</v>
      </c>
      <c r="AA405" s="93">
        <v>1</v>
      </c>
      <c r="AB405" s="93" t="s">
        <v>188</v>
      </c>
      <c r="AC405" s="94">
        <v>2084</v>
      </c>
      <c r="AD405" s="95" t="s">
        <v>145</v>
      </c>
      <c r="AE405" s="92">
        <v>850.96</v>
      </c>
      <c r="AF405" s="92">
        <v>850.96</v>
      </c>
      <c r="AG405" s="92">
        <v>850.96</v>
      </c>
      <c r="AH405" s="92">
        <v>850.96</v>
      </c>
      <c r="AI405" s="92">
        <v>850.96</v>
      </c>
      <c r="AJ405" s="92">
        <v>850.96</v>
      </c>
      <c r="AK405" s="92">
        <v>850.96</v>
      </c>
      <c r="AL405" s="92">
        <v>850.96</v>
      </c>
      <c r="AM405" s="92">
        <v>6410281.6800000006</v>
      </c>
      <c r="AN405" s="92">
        <v>8191340.96</v>
      </c>
      <c r="AO405" s="92">
        <v>4379040.16</v>
      </c>
      <c r="AP405" s="92">
        <v>390590.64</v>
      </c>
      <c r="AQ405" s="92">
        <v>19371253.440000001</v>
      </c>
      <c r="AR405" s="96">
        <v>2641534.5599999987</v>
      </c>
      <c r="AS405" s="97">
        <v>0.11999999999999994</v>
      </c>
    </row>
    <row r="406" spans="1:45" x14ac:dyDescent="0.2">
      <c r="A406" s="85">
        <v>74</v>
      </c>
      <c r="B406" s="86" t="s">
        <v>975</v>
      </c>
      <c r="C406" s="86" t="s">
        <v>976</v>
      </c>
      <c r="D406" s="87" t="s">
        <v>105</v>
      </c>
      <c r="E406" s="88">
        <v>46</v>
      </c>
      <c r="F406" s="87" t="s">
        <v>124</v>
      </c>
      <c r="G406" s="88">
        <v>8</v>
      </c>
      <c r="H406" s="89">
        <v>7125</v>
      </c>
      <c r="I406" s="89">
        <v>9122</v>
      </c>
      <c r="J406" s="89">
        <v>4903</v>
      </c>
      <c r="K406" s="89">
        <v>446</v>
      </c>
      <c r="L406" s="89">
        <v>21596</v>
      </c>
      <c r="M406" s="90">
        <v>7125</v>
      </c>
      <c r="N406" s="90">
        <v>9122</v>
      </c>
      <c r="O406" s="90">
        <v>4903</v>
      </c>
      <c r="P406" s="90">
        <v>446</v>
      </c>
      <c r="Q406" s="91">
        <v>21596</v>
      </c>
      <c r="R406" s="92">
        <v>967</v>
      </c>
      <c r="S406" s="92">
        <v>967</v>
      </c>
      <c r="T406" s="92">
        <v>967</v>
      </c>
      <c r="U406" s="92">
        <v>967</v>
      </c>
      <c r="V406" s="92">
        <v>6889875</v>
      </c>
      <c r="W406" s="92">
        <v>8820974</v>
      </c>
      <c r="X406" s="92">
        <v>4741201</v>
      </c>
      <c r="Y406" s="92">
        <v>431282</v>
      </c>
      <c r="Z406" s="92">
        <v>20883332</v>
      </c>
      <c r="AA406" s="93">
        <v>1</v>
      </c>
      <c r="AB406" s="93" t="s">
        <v>188</v>
      </c>
      <c r="AC406" s="94">
        <v>2084</v>
      </c>
      <c r="AD406" s="95" t="s">
        <v>145</v>
      </c>
      <c r="AE406" s="92">
        <v>821.95</v>
      </c>
      <c r="AF406" s="92">
        <v>821.95</v>
      </c>
      <c r="AG406" s="92">
        <v>821.95</v>
      </c>
      <c r="AH406" s="92">
        <v>821.95</v>
      </c>
      <c r="AI406" s="92">
        <v>821.95</v>
      </c>
      <c r="AJ406" s="92">
        <v>821.95</v>
      </c>
      <c r="AK406" s="92">
        <v>821.95</v>
      </c>
      <c r="AL406" s="92">
        <v>821.95</v>
      </c>
      <c r="AM406" s="92">
        <v>5856393.75</v>
      </c>
      <c r="AN406" s="92">
        <v>7497827.9000000004</v>
      </c>
      <c r="AO406" s="92">
        <v>4030020.85</v>
      </c>
      <c r="AP406" s="92">
        <v>366589.7</v>
      </c>
      <c r="AQ406" s="92">
        <v>17750832.199999999</v>
      </c>
      <c r="AR406" s="96">
        <v>3132499.8000000007</v>
      </c>
      <c r="AS406" s="97">
        <v>0.15000000000000002</v>
      </c>
    </row>
    <row r="407" spans="1:45" x14ac:dyDescent="0.2">
      <c r="A407" s="85">
        <v>75</v>
      </c>
      <c r="B407" s="86" t="s">
        <v>977</v>
      </c>
      <c r="C407" s="86" t="s">
        <v>978</v>
      </c>
      <c r="D407" s="87" t="s">
        <v>105</v>
      </c>
      <c r="E407" s="88">
        <v>46</v>
      </c>
      <c r="F407" s="87" t="s">
        <v>124</v>
      </c>
      <c r="G407" s="88">
        <v>12</v>
      </c>
      <c r="H407" s="89">
        <v>6445</v>
      </c>
      <c r="I407" s="89">
        <v>8252</v>
      </c>
      <c r="J407" s="89">
        <v>4434</v>
      </c>
      <c r="K407" s="89">
        <v>403</v>
      </c>
      <c r="L407" s="89">
        <v>19534</v>
      </c>
      <c r="M407" s="90">
        <v>6445</v>
      </c>
      <c r="N407" s="90">
        <v>8252</v>
      </c>
      <c r="O407" s="90">
        <v>4434</v>
      </c>
      <c r="P407" s="90">
        <v>403</v>
      </c>
      <c r="Q407" s="91">
        <v>19534</v>
      </c>
      <c r="R407" s="92">
        <v>966</v>
      </c>
      <c r="S407" s="92">
        <v>966</v>
      </c>
      <c r="T407" s="92">
        <v>966</v>
      </c>
      <c r="U407" s="92">
        <v>966</v>
      </c>
      <c r="V407" s="92">
        <v>6225870</v>
      </c>
      <c r="W407" s="92">
        <v>7971432</v>
      </c>
      <c r="X407" s="92">
        <v>4283244</v>
      </c>
      <c r="Y407" s="92">
        <v>389298</v>
      </c>
      <c r="Z407" s="92">
        <v>18869844</v>
      </c>
      <c r="AA407" s="93">
        <v>1</v>
      </c>
      <c r="AB407" s="93" t="s">
        <v>188</v>
      </c>
      <c r="AC407" s="94">
        <v>2091</v>
      </c>
      <c r="AD407" s="95" t="s">
        <v>121</v>
      </c>
      <c r="AE407" s="92">
        <v>752.8</v>
      </c>
      <c r="AF407" s="92">
        <v>752.8</v>
      </c>
      <c r="AG407" s="92">
        <v>752.8</v>
      </c>
      <c r="AH407" s="92">
        <v>752.8</v>
      </c>
      <c r="AI407" s="92">
        <v>752.8</v>
      </c>
      <c r="AJ407" s="92">
        <v>752.8</v>
      </c>
      <c r="AK407" s="92">
        <v>752.8</v>
      </c>
      <c r="AL407" s="92">
        <v>752.8</v>
      </c>
      <c r="AM407" s="92">
        <v>4851796</v>
      </c>
      <c r="AN407" s="92">
        <v>6212105.5999999996</v>
      </c>
      <c r="AO407" s="92">
        <v>3337915.1999999997</v>
      </c>
      <c r="AP407" s="92">
        <v>303378.39999999997</v>
      </c>
      <c r="AQ407" s="92">
        <v>14705195.199999999</v>
      </c>
      <c r="AR407" s="96">
        <v>4164648.8000000007</v>
      </c>
      <c r="AS407" s="97">
        <v>0.22070393374741204</v>
      </c>
    </row>
    <row r="408" spans="1:45" x14ac:dyDescent="0.2">
      <c r="A408" s="85">
        <v>76</v>
      </c>
      <c r="B408" s="86" t="s">
        <v>979</v>
      </c>
      <c r="C408" s="86" t="s">
        <v>980</v>
      </c>
      <c r="D408" s="87" t="s">
        <v>105</v>
      </c>
      <c r="E408" s="88">
        <v>46</v>
      </c>
      <c r="F408" s="87" t="s">
        <v>124</v>
      </c>
      <c r="G408" s="88">
        <v>15</v>
      </c>
      <c r="H408" s="89">
        <v>6411</v>
      </c>
      <c r="I408" s="89">
        <v>8211</v>
      </c>
      <c r="J408" s="89">
        <v>4410</v>
      </c>
      <c r="K408" s="89">
        <v>401</v>
      </c>
      <c r="L408" s="89">
        <v>19433</v>
      </c>
      <c r="M408" s="90">
        <v>6411</v>
      </c>
      <c r="N408" s="90">
        <v>8211</v>
      </c>
      <c r="O408" s="90">
        <v>4410</v>
      </c>
      <c r="P408" s="90">
        <v>401</v>
      </c>
      <c r="Q408" s="91">
        <v>19433</v>
      </c>
      <c r="R408" s="92">
        <v>967</v>
      </c>
      <c r="S408" s="92">
        <v>967</v>
      </c>
      <c r="T408" s="92">
        <v>967</v>
      </c>
      <c r="U408" s="92">
        <v>967</v>
      </c>
      <c r="V408" s="92">
        <v>6199437</v>
      </c>
      <c r="W408" s="92">
        <v>7940037</v>
      </c>
      <c r="X408" s="92">
        <v>4264470</v>
      </c>
      <c r="Y408" s="92">
        <v>387767</v>
      </c>
      <c r="Z408" s="92">
        <v>18791711</v>
      </c>
      <c r="AA408" s="93">
        <v>1</v>
      </c>
      <c r="AB408" s="93" t="s">
        <v>188</v>
      </c>
      <c r="AC408" s="94">
        <v>2084</v>
      </c>
      <c r="AD408" s="95" t="s">
        <v>145</v>
      </c>
      <c r="AE408" s="92">
        <v>821.95</v>
      </c>
      <c r="AF408" s="92">
        <v>821.95</v>
      </c>
      <c r="AG408" s="92">
        <v>821.95</v>
      </c>
      <c r="AH408" s="92">
        <v>821.95</v>
      </c>
      <c r="AI408" s="92">
        <v>821.95</v>
      </c>
      <c r="AJ408" s="92">
        <v>821.95</v>
      </c>
      <c r="AK408" s="92">
        <v>821.95</v>
      </c>
      <c r="AL408" s="92">
        <v>821.95</v>
      </c>
      <c r="AM408" s="92">
        <v>5269521.45</v>
      </c>
      <c r="AN408" s="92">
        <v>6749031.4500000002</v>
      </c>
      <c r="AO408" s="92">
        <v>3624799.5</v>
      </c>
      <c r="AP408" s="92">
        <v>329601.95</v>
      </c>
      <c r="AQ408" s="92">
        <v>15972954.35</v>
      </c>
      <c r="AR408" s="96">
        <v>2818756.6500000004</v>
      </c>
      <c r="AS408" s="97">
        <v>0.15000000000000002</v>
      </c>
    </row>
    <row r="409" spans="1:45" x14ac:dyDescent="0.2">
      <c r="A409" s="85">
        <v>77</v>
      </c>
      <c r="B409" s="86" t="s">
        <v>981</v>
      </c>
      <c r="C409" s="86" t="s">
        <v>982</v>
      </c>
      <c r="D409" s="87" t="s">
        <v>105</v>
      </c>
      <c r="E409" s="88">
        <v>46</v>
      </c>
      <c r="F409" s="87" t="s">
        <v>124</v>
      </c>
      <c r="G409" s="88">
        <v>11</v>
      </c>
      <c r="H409" s="89">
        <v>7549</v>
      </c>
      <c r="I409" s="89">
        <v>9596</v>
      </c>
      <c r="J409" s="89">
        <v>4515</v>
      </c>
      <c r="K409" s="89">
        <v>485</v>
      </c>
      <c r="L409" s="89">
        <v>22145</v>
      </c>
      <c r="M409" s="90">
        <v>7549</v>
      </c>
      <c r="N409" s="90">
        <v>9596</v>
      </c>
      <c r="O409" s="90">
        <v>4515</v>
      </c>
      <c r="P409" s="90">
        <v>485</v>
      </c>
      <c r="Q409" s="91">
        <v>22145</v>
      </c>
      <c r="R409" s="92">
        <v>967</v>
      </c>
      <c r="S409" s="92">
        <v>967</v>
      </c>
      <c r="T409" s="92">
        <v>967</v>
      </c>
      <c r="U409" s="92">
        <v>967</v>
      </c>
      <c r="V409" s="92">
        <v>7299883</v>
      </c>
      <c r="W409" s="92">
        <v>9279332</v>
      </c>
      <c r="X409" s="92">
        <v>4366005</v>
      </c>
      <c r="Y409" s="92">
        <v>468995</v>
      </c>
      <c r="Z409" s="92">
        <v>21414215</v>
      </c>
      <c r="AA409" s="93">
        <v>1</v>
      </c>
      <c r="AB409" s="93" t="s">
        <v>188</v>
      </c>
      <c r="AC409" s="94">
        <v>2084</v>
      </c>
      <c r="AD409" s="95" t="s">
        <v>145</v>
      </c>
      <c r="AE409" s="92">
        <v>850.96</v>
      </c>
      <c r="AF409" s="92">
        <v>850.96</v>
      </c>
      <c r="AG409" s="92">
        <v>850.96</v>
      </c>
      <c r="AH409" s="92">
        <v>850.96</v>
      </c>
      <c r="AI409" s="92">
        <v>850.96</v>
      </c>
      <c r="AJ409" s="92">
        <v>850.96</v>
      </c>
      <c r="AK409" s="92">
        <v>850.96</v>
      </c>
      <c r="AL409" s="92">
        <v>850.96</v>
      </c>
      <c r="AM409" s="92">
        <v>6423897.04</v>
      </c>
      <c r="AN409" s="92">
        <v>8165812.1600000001</v>
      </c>
      <c r="AO409" s="92">
        <v>3842084.4000000004</v>
      </c>
      <c r="AP409" s="92">
        <v>412715.60000000003</v>
      </c>
      <c r="AQ409" s="92">
        <v>18844509.200000003</v>
      </c>
      <c r="AR409" s="96">
        <v>2569705.799999997</v>
      </c>
      <c r="AS409" s="97">
        <v>0.11999999999999986</v>
      </c>
    </row>
    <row r="410" spans="1:45" x14ac:dyDescent="0.2">
      <c r="A410" s="85">
        <v>78</v>
      </c>
      <c r="B410" s="86" t="s">
        <v>983</v>
      </c>
      <c r="C410" s="86" t="s">
        <v>984</v>
      </c>
      <c r="D410" s="87" t="s">
        <v>105</v>
      </c>
      <c r="E410" s="88">
        <v>46</v>
      </c>
      <c r="F410" s="87" t="s">
        <v>124</v>
      </c>
      <c r="G410" s="88">
        <v>13</v>
      </c>
      <c r="H410" s="89">
        <v>6451</v>
      </c>
      <c r="I410" s="89">
        <v>8218</v>
      </c>
      <c r="J410" s="89">
        <v>3888</v>
      </c>
      <c r="K410" s="89">
        <v>426</v>
      </c>
      <c r="L410" s="89">
        <v>18983</v>
      </c>
      <c r="M410" s="90">
        <v>6451</v>
      </c>
      <c r="N410" s="90">
        <v>8218</v>
      </c>
      <c r="O410" s="90">
        <v>3888</v>
      </c>
      <c r="P410" s="90">
        <v>426</v>
      </c>
      <c r="Q410" s="91">
        <v>18983</v>
      </c>
      <c r="R410" s="92">
        <v>967</v>
      </c>
      <c r="S410" s="92">
        <v>967</v>
      </c>
      <c r="T410" s="92">
        <v>967</v>
      </c>
      <c r="U410" s="92">
        <v>967</v>
      </c>
      <c r="V410" s="92">
        <v>6238117</v>
      </c>
      <c r="W410" s="92">
        <v>7946806</v>
      </c>
      <c r="X410" s="92">
        <v>3759696</v>
      </c>
      <c r="Y410" s="92">
        <v>411942</v>
      </c>
      <c r="Z410" s="92">
        <v>18356561</v>
      </c>
      <c r="AA410" s="93">
        <v>1</v>
      </c>
      <c r="AB410" s="93" t="s">
        <v>188</v>
      </c>
      <c r="AC410" s="94">
        <v>2093</v>
      </c>
      <c r="AD410" s="95" t="s">
        <v>134</v>
      </c>
      <c r="AE410" s="92">
        <v>967</v>
      </c>
      <c r="AF410" s="92">
        <v>967</v>
      </c>
      <c r="AG410" s="92">
        <v>967</v>
      </c>
      <c r="AH410" s="92">
        <v>967</v>
      </c>
      <c r="AI410" s="92">
        <v>967</v>
      </c>
      <c r="AJ410" s="92">
        <v>967</v>
      </c>
      <c r="AK410" s="92">
        <v>967</v>
      </c>
      <c r="AL410" s="92">
        <v>967</v>
      </c>
      <c r="AM410" s="92">
        <v>6238117</v>
      </c>
      <c r="AN410" s="92">
        <v>7946806</v>
      </c>
      <c r="AO410" s="92">
        <v>3759696</v>
      </c>
      <c r="AP410" s="92">
        <v>411942</v>
      </c>
      <c r="AQ410" s="92">
        <v>18356561</v>
      </c>
      <c r="AR410" s="96">
        <v>0</v>
      </c>
      <c r="AS410" s="97">
        <v>0</v>
      </c>
    </row>
    <row r="411" spans="1:45" x14ac:dyDescent="0.2">
      <c r="A411" s="85">
        <v>79</v>
      </c>
      <c r="B411" s="86" t="s">
        <v>985</v>
      </c>
      <c r="C411" s="86" t="s">
        <v>986</v>
      </c>
      <c r="D411" s="87" t="s">
        <v>105</v>
      </c>
      <c r="E411" s="88">
        <v>46</v>
      </c>
      <c r="F411" s="87" t="s">
        <v>124</v>
      </c>
      <c r="G411" s="88">
        <v>14</v>
      </c>
      <c r="H411" s="89">
        <v>6392</v>
      </c>
      <c r="I411" s="89">
        <v>8144</v>
      </c>
      <c r="J411" s="89">
        <v>3854</v>
      </c>
      <c r="K411" s="89">
        <v>422</v>
      </c>
      <c r="L411" s="89">
        <v>18812</v>
      </c>
      <c r="M411" s="90">
        <v>6392</v>
      </c>
      <c r="N411" s="90">
        <v>8144</v>
      </c>
      <c r="O411" s="90">
        <v>3854</v>
      </c>
      <c r="P411" s="90">
        <v>422</v>
      </c>
      <c r="Q411" s="91">
        <v>18812</v>
      </c>
      <c r="R411" s="92">
        <v>967</v>
      </c>
      <c r="S411" s="92">
        <v>967</v>
      </c>
      <c r="T411" s="92">
        <v>967</v>
      </c>
      <c r="U411" s="92">
        <v>967</v>
      </c>
      <c r="V411" s="92">
        <v>6181064</v>
      </c>
      <c r="W411" s="92">
        <v>7875248</v>
      </c>
      <c r="X411" s="92">
        <v>3726818</v>
      </c>
      <c r="Y411" s="92">
        <v>408074</v>
      </c>
      <c r="Z411" s="92">
        <v>18191204</v>
      </c>
      <c r="AA411" s="93">
        <v>1</v>
      </c>
      <c r="AB411" s="93" t="s">
        <v>188</v>
      </c>
      <c r="AC411" s="94">
        <v>2093</v>
      </c>
      <c r="AD411" s="95" t="s">
        <v>134</v>
      </c>
      <c r="AE411" s="92">
        <v>967</v>
      </c>
      <c r="AF411" s="92">
        <v>967</v>
      </c>
      <c r="AG411" s="92">
        <v>967</v>
      </c>
      <c r="AH411" s="92">
        <v>967</v>
      </c>
      <c r="AI411" s="92">
        <v>967</v>
      </c>
      <c r="AJ411" s="92">
        <v>967</v>
      </c>
      <c r="AK411" s="92">
        <v>967</v>
      </c>
      <c r="AL411" s="92">
        <v>967</v>
      </c>
      <c r="AM411" s="92">
        <v>6181064</v>
      </c>
      <c r="AN411" s="92">
        <v>7875248</v>
      </c>
      <c r="AO411" s="92">
        <v>3726818</v>
      </c>
      <c r="AP411" s="92">
        <v>408074</v>
      </c>
      <c r="AQ411" s="92">
        <v>18191204</v>
      </c>
      <c r="AR411" s="96">
        <v>0</v>
      </c>
      <c r="AS411" s="97">
        <v>0</v>
      </c>
    </row>
    <row r="412" spans="1:45" x14ac:dyDescent="0.2">
      <c r="A412" s="85">
        <v>80</v>
      </c>
      <c r="B412" s="86" t="s">
        <v>987</v>
      </c>
      <c r="C412" s="86" t="s">
        <v>988</v>
      </c>
      <c r="D412" s="87" t="s">
        <v>105</v>
      </c>
      <c r="E412" s="88">
        <v>46</v>
      </c>
      <c r="F412" s="87" t="s">
        <v>124</v>
      </c>
      <c r="G412" s="88">
        <v>6</v>
      </c>
      <c r="H412" s="89">
        <v>6816</v>
      </c>
      <c r="I412" s="89">
        <v>8682</v>
      </c>
      <c r="J412" s="89">
        <v>4107</v>
      </c>
      <c r="K412" s="89">
        <v>449</v>
      </c>
      <c r="L412" s="89">
        <v>20054</v>
      </c>
      <c r="M412" s="90">
        <v>6816</v>
      </c>
      <c r="N412" s="90">
        <v>8682</v>
      </c>
      <c r="O412" s="90">
        <v>4107</v>
      </c>
      <c r="P412" s="90">
        <v>449</v>
      </c>
      <c r="Q412" s="91">
        <v>20054</v>
      </c>
      <c r="R412" s="92">
        <v>967</v>
      </c>
      <c r="S412" s="92">
        <v>967</v>
      </c>
      <c r="T412" s="92">
        <v>967</v>
      </c>
      <c r="U412" s="92">
        <v>967</v>
      </c>
      <c r="V412" s="92">
        <v>6591072</v>
      </c>
      <c r="W412" s="92">
        <v>8395494</v>
      </c>
      <c r="X412" s="92">
        <v>3971469</v>
      </c>
      <c r="Y412" s="92">
        <v>434183</v>
      </c>
      <c r="Z412" s="92">
        <v>19392218</v>
      </c>
      <c r="AA412" s="93">
        <v>1</v>
      </c>
      <c r="AB412" s="93" t="s">
        <v>188</v>
      </c>
      <c r="AC412" s="94">
        <v>2093</v>
      </c>
      <c r="AD412" s="95" t="s">
        <v>134</v>
      </c>
      <c r="AE412" s="92">
        <v>967</v>
      </c>
      <c r="AF412" s="92">
        <v>967</v>
      </c>
      <c r="AG412" s="92">
        <v>967</v>
      </c>
      <c r="AH412" s="92">
        <v>967</v>
      </c>
      <c r="AI412" s="92">
        <v>967</v>
      </c>
      <c r="AJ412" s="92">
        <v>967</v>
      </c>
      <c r="AK412" s="92">
        <v>967</v>
      </c>
      <c r="AL412" s="92">
        <v>967</v>
      </c>
      <c r="AM412" s="92">
        <v>6591072</v>
      </c>
      <c r="AN412" s="92">
        <v>8395494</v>
      </c>
      <c r="AO412" s="92">
        <v>3971469</v>
      </c>
      <c r="AP412" s="92">
        <v>434183</v>
      </c>
      <c r="AQ412" s="92">
        <v>19392218</v>
      </c>
      <c r="AR412" s="96">
        <v>0</v>
      </c>
      <c r="AS412" s="97">
        <v>0</v>
      </c>
    </row>
    <row r="413" spans="1:45" x14ac:dyDescent="0.2">
      <c r="A413" s="85">
        <v>81</v>
      </c>
      <c r="B413" s="86" t="s">
        <v>989</v>
      </c>
      <c r="C413" s="86" t="s">
        <v>990</v>
      </c>
      <c r="D413" s="87" t="s">
        <v>105</v>
      </c>
      <c r="E413" s="88">
        <v>46</v>
      </c>
      <c r="F413" s="87" t="s">
        <v>124</v>
      </c>
      <c r="G413" s="88">
        <v>9</v>
      </c>
      <c r="H413" s="89">
        <v>6789</v>
      </c>
      <c r="I413" s="89">
        <v>8647</v>
      </c>
      <c r="J413" s="89">
        <v>4091</v>
      </c>
      <c r="K413" s="89">
        <v>447</v>
      </c>
      <c r="L413" s="89">
        <v>19974</v>
      </c>
      <c r="M413" s="90">
        <v>6789</v>
      </c>
      <c r="N413" s="90">
        <v>8647</v>
      </c>
      <c r="O413" s="90">
        <v>4091</v>
      </c>
      <c r="P413" s="90">
        <v>447</v>
      </c>
      <c r="Q413" s="91">
        <v>19974</v>
      </c>
      <c r="R413" s="92">
        <v>967</v>
      </c>
      <c r="S413" s="92">
        <v>967</v>
      </c>
      <c r="T413" s="92">
        <v>967</v>
      </c>
      <c r="U413" s="92">
        <v>967</v>
      </c>
      <c r="V413" s="92">
        <v>6564963</v>
      </c>
      <c r="W413" s="92">
        <v>8361649</v>
      </c>
      <c r="X413" s="92">
        <v>3955997</v>
      </c>
      <c r="Y413" s="92">
        <v>432249</v>
      </c>
      <c r="Z413" s="92">
        <v>19314858</v>
      </c>
      <c r="AA413" s="93">
        <v>1</v>
      </c>
      <c r="AB413" s="93" t="s">
        <v>188</v>
      </c>
      <c r="AC413" s="94">
        <v>2093</v>
      </c>
      <c r="AD413" s="95" t="s">
        <v>134</v>
      </c>
      <c r="AE413" s="92">
        <v>967</v>
      </c>
      <c r="AF413" s="92">
        <v>967</v>
      </c>
      <c r="AG413" s="92">
        <v>967</v>
      </c>
      <c r="AH413" s="92">
        <v>967</v>
      </c>
      <c r="AI413" s="92">
        <v>967</v>
      </c>
      <c r="AJ413" s="92">
        <v>967</v>
      </c>
      <c r="AK413" s="92">
        <v>967</v>
      </c>
      <c r="AL413" s="92">
        <v>967</v>
      </c>
      <c r="AM413" s="92">
        <v>6564963</v>
      </c>
      <c r="AN413" s="92">
        <v>8361649</v>
      </c>
      <c r="AO413" s="92">
        <v>3955997</v>
      </c>
      <c r="AP413" s="92">
        <v>432249</v>
      </c>
      <c r="AQ413" s="92">
        <v>19314858</v>
      </c>
      <c r="AR413" s="96">
        <v>0</v>
      </c>
      <c r="AS413" s="97">
        <v>0</v>
      </c>
    </row>
    <row r="414" spans="1:45" x14ac:dyDescent="0.2">
      <c r="A414" s="85">
        <v>82</v>
      </c>
      <c r="B414" s="86" t="s">
        <v>991</v>
      </c>
      <c r="C414" s="86" t="s">
        <v>992</v>
      </c>
      <c r="D414" s="87" t="s">
        <v>105</v>
      </c>
      <c r="E414" s="88">
        <v>46</v>
      </c>
      <c r="F414" s="87" t="s">
        <v>124</v>
      </c>
      <c r="G414" s="88">
        <v>10</v>
      </c>
      <c r="H414" s="89">
        <v>7619</v>
      </c>
      <c r="I414" s="89">
        <v>9688</v>
      </c>
      <c r="J414" s="89">
        <v>4559</v>
      </c>
      <c r="K414" s="89">
        <v>490</v>
      </c>
      <c r="L414" s="89">
        <v>22356</v>
      </c>
      <c r="M414" s="90">
        <v>0</v>
      </c>
      <c r="N414" s="90">
        <v>0</v>
      </c>
      <c r="O414" s="90">
        <v>0</v>
      </c>
      <c r="P414" s="90">
        <v>0</v>
      </c>
      <c r="Q414" s="91">
        <v>0</v>
      </c>
      <c r="R414" s="92">
        <v>0</v>
      </c>
      <c r="S414" s="92">
        <v>0</v>
      </c>
      <c r="T414" s="92">
        <v>0</v>
      </c>
      <c r="U414" s="92">
        <v>0</v>
      </c>
      <c r="V414" s="92">
        <v>0</v>
      </c>
      <c r="W414" s="92">
        <v>0</v>
      </c>
      <c r="X414" s="92">
        <v>0</v>
      </c>
      <c r="Y414" s="92">
        <v>0</v>
      </c>
      <c r="Z414" s="92">
        <v>0</v>
      </c>
      <c r="AA414" s="93">
        <v>0</v>
      </c>
      <c r="AB414" s="93" t="s">
        <v>401</v>
      </c>
      <c r="AC414" s="94" t="s">
        <v>402</v>
      </c>
      <c r="AD414" s="95" t="s">
        <v>402</v>
      </c>
      <c r="AE414" s="92">
        <v>0</v>
      </c>
      <c r="AF414" s="92">
        <v>0</v>
      </c>
      <c r="AG414" s="92">
        <v>0</v>
      </c>
      <c r="AH414" s="92">
        <v>0</v>
      </c>
      <c r="AI414" s="92">
        <v>0</v>
      </c>
      <c r="AJ414" s="92">
        <v>0</v>
      </c>
      <c r="AK414" s="92">
        <v>0</v>
      </c>
      <c r="AL414" s="92">
        <v>0</v>
      </c>
      <c r="AM414" s="92">
        <v>0</v>
      </c>
      <c r="AN414" s="92">
        <v>0</v>
      </c>
      <c r="AO414" s="92">
        <v>0</v>
      </c>
      <c r="AP414" s="92">
        <v>0</v>
      </c>
      <c r="AQ414" s="92">
        <v>0</v>
      </c>
      <c r="AR414" s="96">
        <v>0</v>
      </c>
      <c r="AS414" s="97">
        <v>0</v>
      </c>
    </row>
    <row r="415" spans="1:45" x14ac:dyDescent="0.2">
      <c r="A415" s="85">
        <v>83</v>
      </c>
      <c r="B415" s="86" t="s">
        <v>993</v>
      </c>
      <c r="C415" s="86" t="s">
        <v>994</v>
      </c>
      <c r="D415" s="87" t="s">
        <v>71</v>
      </c>
      <c r="E415" s="88">
        <v>16</v>
      </c>
      <c r="F415" s="87" t="s">
        <v>74</v>
      </c>
      <c r="G415" s="88">
        <v>1</v>
      </c>
      <c r="H415" s="89">
        <v>9161</v>
      </c>
      <c r="I415" s="89">
        <v>11124</v>
      </c>
      <c r="J415" s="89">
        <v>5159</v>
      </c>
      <c r="K415" s="89">
        <v>398</v>
      </c>
      <c r="L415" s="89">
        <v>25842</v>
      </c>
      <c r="M415" s="90">
        <v>9161</v>
      </c>
      <c r="N415" s="90">
        <v>11124</v>
      </c>
      <c r="O415" s="90">
        <v>5159</v>
      </c>
      <c r="P415" s="90">
        <v>398</v>
      </c>
      <c r="Q415" s="91">
        <v>25842</v>
      </c>
      <c r="R415" s="92">
        <v>427</v>
      </c>
      <c r="S415" s="92">
        <v>427</v>
      </c>
      <c r="T415" s="92">
        <v>427</v>
      </c>
      <c r="U415" s="92">
        <v>427</v>
      </c>
      <c r="V415" s="92">
        <v>3911747</v>
      </c>
      <c r="W415" s="92">
        <v>4749948</v>
      </c>
      <c r="X415" s="92">
        <v>2202893</v>
      </c>
      <c r="Y415" s="92">
        <v>169946</v>
      </c>
      <c r="Z415" s="92">
        <v>11034534</v>
      </c>
      <c r="AA415" s="93">
        <v>1</v>
      </c>
      <c r="AB415" s="93" t="s">
        <v>188</v>
      </c>
      <c r="AC415" s="94">
        <v>2041</v>
      </c>
      <c r="AD415" s="95" t="s">
        <v>127</v>
      </c>
      <c r="AE415" s="92">
        <v>332.8</v>
      </c>
      <c r="AF415" s="92">
        <v>332.8</v>
      </c>
      <c r="AG415" s="92">
        <v>332.8</v>
      </c>
      <c r="AH415" s="92">
        <v>332.8</v>
      </c>
      <c r="AI415" s="92">
        <v>332.8</v>
      </c>
      <c r="AJ415" s="92">
        <v>332.8</v>
      </c>
      <c r="AK415" s="92">
        <v>332.8</v>
      </c>
      <c r="AL415" s="92">
        <v>332.8</v>
      </c>
      <c r="AM415" s="92">
        <v>3048780.8000000003</v>
      </c>
      <c r="AN415" s="92">
        <v>3702067.2000000002</v>
      </c>
      <c r="AO415" s="92">
        <v>1716915.2</v>
      </c>
      <c r="AP415" s="92">
        <v>132454.39999999999</v>
      </c>
      <c r="AQ415" s="92">
        <v>8600217.5999999996</v>
      </c>
      <c r="AR415" s="96">
        <v>2434316.4000000004</v>
      </c>
      <c r="AS415" s="97">
        <v>0.22060889929742392</v>
      </c>
    </row>
    <row r="416" spans="1:45" x14ac:dyDescent="0.2">
      <c r="A416" s="85">
        <v>84</v>
      </c>
      <c r="B416" s="86" t="s">
        <v>995</v>
      </c>
      <c r="C416" s="86" t="s">
        <v>996</v>
      </c>
      <c r="D416" s="87" t="s">
        <v>71</v>
      </c>
      <c r="E416" s="88">
        <v>16</v>
      </c>
      <c r="F416" s="87" t="s">
        <v>74</v>
      </c>
      <c r="G416" s="88">
        <v>2</v>
      </c>
      <c r="H416" s="89">
        <v>9368</v>
      </c>
      <c r="I416" s="89">
        <v>11375</v>
      </c>
      <c r="J416" s="89">
        <v>5276</v>
      </c>
      <c r="K416" s="89">
        <v>408</v>
      </c>
      <c r="L416" s="89">
        <v>26427</v>
      </c>
      <c r="M416" s="90">
        <v>9368</v>
      </c>
      <c r="N416" s="90">
        <v>11375</v>
      </c>
      <c r="O416" s="90">
        <v>5276</v>
      </c>
      <c r="P416" s="90">
        <v>408</v>
      </c>
      <c r="Q416" s="91">
        <v>26427</v>
      </c>
      <c r="R416" s="92">
        <v>427</v>
      </c>
      <c r="S416" s="92">
        <v>427</v>
      </c>
      <c r="T416" s="92">
        <v>427</v>
      </c>
      <c r="U416" s="92">
        <v>427</v>
      </c>
      <c r="V416" s="92">
        <v>4000136</v>
      </c>
      <c r="W416" s="92">
        <v>4857125</v>
      </c>
      <c r="X416" s="92">
        <v>2252852</v>
      </c>
      <c r="Y416" s="92">
        <v>174216</v>
      </c>
      <c r="Z416" s="92">
        <v>11284329</v>
      </c>
      <c r="AA416" s="93">
        <v>1</v>
      </c>
      <c r="AB416" s="93" t="s">
        <v>188</v>
      </c>
      <c r="AC416" s="94">
        <v>2041</v>
      </c>
      <c r="AD416" s="95" t="s">
        <v>127</v>
      </c>
      <c r="AE416" s="92">
        <v>332.8</v>
      </c>
      <c r="AF416" s="92">
        <v>332.8</v>
      </c>
      <c r="AG416" s="92">
        <v>332.8</v>
      </c>
      <c r="AH416" s="92">
        <v>332.8</v>
      </c>
      <c r="AI416" s="92">
        <v>332.8</v>
      </c>
      <c r="AJ416" s="92">
        <v>332.8</v>
      </c>
      <c r="AK416" s="92">
        <v>332.8</v>
      </c>
      <c r="AL416" s="92">
        <v>332.8</v>
      </c>
      <c r="AM416" s="92">
        <v>3117670.3999999999</v>
      </c>
      <c r="AN416" s="92">
        <v>3785600</v>
      </c>
      <c r="AO416" s="92">
        <v>1755852.8</v>
      </c>
      <c r="AP416" s="92">
        <v>135782.39999999999</v>
      </c>
      <c r="AQ416" s="92">
        <v>8794905.6000000015</v>
      </c>
      <c r="AR416" s="96">
        <v>2489423.3999999985</v>
      </c>
      <c r="AS416" s="97">
        <v>0.22060889929742375</v>
      </c>
    </row>
    <row r="417" spans="1:45" x14ac:dyDescent="0.2">
      <c r="A417" s="85">
        <v>85</v>
      </c>
      <c r="B417" s="86" t="s">
        <v>997</v>
      </c>
      <c r="C417" s="86" t="s">
        <v>998</v>
      </c>
      <c r="D417" s="87" t="s">
        <v>71</v>
      </c>
      <c r="E417" s="88">
        <v>16</v>
      </c>
      <c r="F417" s="87" t="s">
        <v>74</v>
      </c>
      <c r="G417" s="88">
        <v>3</v>
      </c>
      <c r="H417" s="89">
        <v>9310</v>
      </c>
      <c r="I417" s="89">
        <v>11307</v>
      </c>
      <c r="J417" s="89">
        <v>5244</v>
      </c>
      <c r="K417" s="89">
        <v>404</v>
      </c>
      <c r="L417" s="89">
        <v>26265</v>
      </c>
      <c r="M417" s="90">
        <v>9310</v>
      </c>
      <c r="N417" s="90">
        <v>11307</v>
      </c>
      <c r="O417" s="90">
        <v>5244</v>
      </c>
      <c r="P417" s="90">
        <v>404</v>
      </c>
      <c r="Q417" s="91">
        <v>26265</v>
      </c>
      <c r="R417" s="92">
        <v>427</v>
      </c>
      <c r="S417" s="92">
        <v>427</v>
      </c>
      <c r="T417" s="92">
        <v>427</v>
      </c>
      <c r="U417" s="92">
        <v>427</v>
      </c>
      <c r="V417" s="92">
        <v>3975370</v>
      </c>
      <c r="W417" s="92">
        <v>4828089</v>
      </c>
      <c r="X417" s="92">
        <v>2239188</v>
      </c>
      <c r="Y417" s="92">
        <v>172508</v>
      </c>
      <c r="Z417" s="92">
        <v>11215155</v>
      </c>
      <c r="AA417" s="93">
        <v>1</v>
      </c>
      <c r="AB417" s="93" t="s">
        <v>188</v>
      </c>
      <c r="AC417" s="94">
        <v>2041</v>
      </c>
      <c r="AD417" s="95" t="s">
        <v>127</v>
      </c>
      <c r="AE417" s="92">
        <v>332.8</v>
      </c>
      <c r="AF417" s="92">
        <v>332.8</v>
      </c>
      <c r="AG417" s="92">
        <v>332.8</v>
      </c>
      <c r="AH417" s="92">
        <v>332.8</v>
      </c>
      <c r="AI417" s="92">
        <v>332.8</v>
      </c>
      <c r="AJ417" s="92">
        <v>332.8</v>
      </c>
      <c r="AK417" s="92">
        <v>332.8</v>
      </c>
      <c r="AL417" s="92">
        <v>332.8</v>
      </c>
      <c r="AM417" s="92">
        <v>3098368</v>
      </c>
      <c r="AN417" s="92">
        <v>3762969.6</v>
      </c>
      <c r="AO417" s="92">
        <v>1745203.2</v>
      </c>
      <c r="AP417" s="92">
        <v>134451.20000000001</v>
      </c>
      <c r="AQ417" s="92">
        <v>8740991.9999999981</v>
      </c>
      <c r="AR417" s="96">
        <v>2474163.0000000019</v>
      </c>
      <c r="AS417" s="97">
        <v>0.22060889929742405</v>
      </c>
    </row>
    <row r="418" spans="1:45" x14ac:dyDescent="0.2">
      <c r="A418" s="85">
        <v>86</v>
      </c>
      <c r="B418" s="86" t="s">
        <v>999</v>
      </c>
      <c r="C418" s="86" t="s">
        <v>1000</v>
      </c>
      <c r="D418" s="87" t="s">
        <v>71</v>
      </c>
      <c r="E418" s="88">
        <v>16</v>
      </c>
      <c r="F418" s="87" t="s">
        <v>74</v>
      </c>
      <c r="G418" s="88">
        <v>4</v>
      </c>
      <c r="H418" s="89">
        <v>9921</v>
      </c>
      <c r="I418" s="89">
        <v>12048</v>
      </c>
      <c r="J418" s="89">
        <v>5588</v>
      </c>
      <c r="K418" s="89">
        <v>431</v>
      </c>
      <c r="L418" s="89">
        <v>27988</v>
      </c>
      <c r="M418" s="90">
        <v>9921</v>
      </c>
      <c r="N418" s="90">
        <v>12048</v>
      </c>
      <c r="O418" s="90">
        <v>5588</v>
      </c>
      <c r="P418" s="90">
        <v>431</v>
      </c>
      <c r="Q418" s="91">
        <v>27988</v>
      </c>
      <c r="R418" s="92">
        <v>427</v>
      </c>
      <c r="S418" s="92">
        <v>427</v>
      </c>
      <c r="T418" s="92">
        <v>427</v>
      </c>
      <c r="U418" s="92">
        <v>427</v>
      </c>
      <c r="V418" s="92">
        <v>4236267</v>
      </c>
      <c r="W418" s="92">
        <v>5144496</v>
      </c>
      <c r="X418" s="92">
        <v>2386076</v>
      </c>
      <c r="Y418" s="92">
        <v>184037</v>
      </c>
      <c r="Z418" s="92">
        <v>11950876</v>
      </c>
      <c r="AA418" s="93">
        <v>1</v>
      </c>
      <c r="AB418" s="93" t="s">
        <v>188</v>
      </c>
      <c r="AC418" s="94">
        <v>2041</v>
      </c>
      <c r="AD418" s="95" t="s">
        <v>127</v>
      </c>
      <c r="AE418" s="92">
        <v>332.8</v>
      </c>
      <c r="AF418" s="92">
        <v>332.8</v>
      </c>
      <c r="AG418" s="92">
        <v>332.8</v>
      </c>
      <c r="AH418" s="92">
        <v>332.8</v>
      </c>
      <c r="AI418" s="92">
        <v>332.8</v>
      </c>
      <c r="AJ418" s="92">
        <v>332.8</v>
      </c>
      <c r="AK418" s="92">
        <v>332.8</v>
      </c>
      <c r="AL418" s="92">
        <v>332.8</v>
      </c>
      <c r="AM418" s="92">
        <v>3301708.8000000003</v>
      </c>
      <c r="AN418" s="92">
        <v>4009574.3999999999</v>
      </c>
      <c r="AO418" s="92">
        <v>1859686.4000000001</v>
      </c>
      <c r="AP418" s="92">
        <v>143436.80000000002</v>
      </c>
      <c r="AQ418" s="92">
        <v>9314406.4000000004</v>
      </c>
      <c r="AR418" s="96">
        <v>2636469.5999999996</v>
      </c>
      <c r="AS418" s="97">
        <v>0.22060889929742386</v>
      </c>
    </row>
    <row r="419" spans="1:45" x14ac:dyDescent="0.2">
      <c r="A419" s="85">
        <v>87</v>
      </c>
      <c r="B419" s="86" t="s">
        <v>1001</v>
      </c>
      <c r="C419" s="86" t="s">
        <v>1002</v>
      </c>
      <c r="D419" s="87" t="s">
        <v>71</v>
      </c>
      <c r="E419" s="88">
        <v>16</v>
      </c>
      <c r="F419" s="87" t="s">
        <v>74</v>
      </c>
      <c r="G419" s="88">
        <v>5</v>
      </c>
      <c r="H419" s="89">
        <v>9223</v>
      </c>
      <c r="I419" s="89">
        <v>11199</v>
      </c>
      <c r="J419" s="89">
        <v>5195</v>
      </c>
      <c r="K419" s="89">
        <v>401</v>
      </c>
      <c r="L419" s="89">
        <v>26018</v>
      </c>
      <c r="M419" s="90">
        <v>9223</v>
      </c>
      <c r="N419" s="90">
        <v>11199</v>
      </c>
      <c r="O419" s="90">
        <v>5195</v>
      </c>
      <c r="P419" s="90">
        <v>401</v>
      </c>
      <c r="Q419" s="91">
        <v>26018</v>
      </c>
      <c r="R419" s="92">
        <v>427</v>
      </c>
      <c r="S419" s="92">
        <v>427</v>
      </c>
      <c r="T419" s="92">
        <v>427</v>
      </c>
      <c r="U419" s="92">
        <v>427</v>
      </c>
      <c r="V419" s="92">
        <v>3938221</v>
      </c>
      <c r="W419" s="92">
        <v>4781973</v>
      </c>
      <c r="X419" s="92">
        <v>2218265</v>
      </c>
      <c r="Y419" s="92">
        <v>171227</v>
      </c>
      <c r="Z419" s="92">
        <v>11109686</v>
      </c>
      <c r="AA419" s="93">
        <v>1</v>
      </c>
      <c r="AB419" s="93" t="s">
        <v>188</v>
      </c>
      <c r="AC419" s="94">
        <v>2041</v>
      </c>
      <c r="AD419" s="95" t="s">
        <v>127</v>
      </c>
      <c r="AE419" s="92">
        <v>332.8</v>
      </c>
      <c r="AF419" s="92">
        <v>332.8</v>
      </c>
      <c r="AG419" s="92">
        <v>332.8</v>
      </c>
      <c r="AH419" s="92">
        <v>332.8</v>
      </c>
      <c r="AI419" s="92">
        <v>332.8</v>
      </c>
      <c r="AJ419" s="92">
        <v>332.8</v>
      </c>
      <c r="AK419" s="92">
        <v>332.8</v>
      </c>
      <c r="AL419" s="92">
        <v>332.8</v>
      </c>
      <c r="AM419" s="92">
        <v>3069414.4</v>
      </c>
      <c r="AN419" s="92">
        <v>3727027.2</v>
      </c>
      <c r="AO419" s="92">
        <v>1728896</v>
      </c>
      <c r="AP419" s="92">
        <v>133452.80000000002</v>
      </c>
      <c r="AQ419" s="92">
        <v>8658790.4000000004</v>
      </c>
      <c r="AR419" s="96">
        <v>2450895.5999999996</v>
      </c>
      <c r="AS419" s="97">
        <v>0.22060889929742386</v>
      </c>
    </row>
    <row r="420" spans="1:45" x14ac:dyDescent="0.2">
      <c r="A420" s="85">
        <v>88</v>
      </c>
      <c r="B420" s="86" t="s">
        <v>1003</v>
      </c>
      <c r="C420" s="86" t="s">
        <v>1004</v>
      </c>
      <c r="D420" s="87" t="s">
        <v>71</v>
      </c>
      <c r="E420" s="88">
        <v>16</v>
      </c>
      <c r="F420" s="87" t="s">
        <v>74</v>
      </c>
      <c r="G420" s="88">
        <v>6</v>
      </c>
      <c r="H420" s="89">
        <v>9982</v>
      </c>
      <c r="I420" s="89">
        <v>12123</v>
      </c>
      <c r="J420" s="89">
        <v>5622</v>
      </c>
      <c r="K420" s="89">
        <v>433</v>
      </c>
      <c r="L420" s="89">
        <v>28160</v>
      </c>
      <c r="M420" s="90">
        <v>9982</v>
      </c>
      <c r="N420" s="90">
        <v>12123</v>
      </c>
      <c r="O420" s="90">
        <v>5622</v>
      </c>
      <c r="P420" s="90">
        <v>433</v>
      </c>
      <c r="Q420" s="91">
        <v>28160</v>
      </c>
      <c r="R420" s="92">
        <v>427</v>
      </c>
      <c r="S420" s="92">
        <v>427</v>
      </c>
      <c r="T420" s="92">
        <v>427</v>
      </c>
      <c r="U420" s="92">
        <v>427</v>
      </c>
      <c r="V420" s="92">
        <v>4262314</v>
      </c>
      <c r="W420" s="92">
        <v>5176521</v>
      </c>
      <c r="X420" s="92">
        <v>2400594</v>
      </c>
      <c r="Y420" s="92">
        <v>184891</v>
      </c>
      <c r="Z420" s="92">
        <v>12024320</v>
      </c>
      <c r="AA420" s="93">
        <v>1</v>
      </c>
      <c r="AB420" s="93" t="s">
        <v>188</v>
      </c>
      <c r="AC420" s="94">
        <v>2041</v>
      </c>
      <c r="AD420" s="95" t="s">
        <v>127</v>
      </c>
      <c r="AE420" s="92">
        <v>332.8</v>
      </c>
      <c r="AF420" s="92">
        <v>332.8</v>
      </c>
      <c r="AG420" s="92">
        <v>332.8</v>
      </c>
      <c r="AH420" s="92">
        <v>332.8</v>
      </c>
      <c r="AI420" s="92">
        <v>332.8</v>
      </c>
      <c r="AJ420" s="92">
        <v>332.8</v>
      </c>
      <c r="AK420" s="92">
        <v>332.8</v>
      </c>
      <c r="AL420" s="92">
        <v>332.8</v>
      </c>
      <c r="AM420" s="92">
        <v>3322009.6000000001</v>
      </c>
      <c r="AN420" s="92">
        <v>4034534.4</v>
      </c>
      <c r="AO420" s="92">
        <v>1871001.6000000001</v>
      </c>
      <c r="AP420" s="92">
        <v>144102.39999999999</v>
      </c>
      <c r="AQ420" s="92">
        <v>9371648</v>
      </c>
      <c r="AR420" s="96">
        <v>2652672</v>
      </c>
      <c r="AS420" s="97">
        <v>0.22060889929742389</v>
      </c>
    </row>
    <row r="421" spans="1:45" x14ac:dyDescent="0.2">
      <c r="A421" s="85">
        <v>89</v>
      </c>
      <c r="B421" s="86" t="s">
        <v>1005</v>
      </c>
      <c r="C421" s="86" t="s">
        <v>1006</v>
      </c>
      <c r="D421" s="87" t="s">
        <v>71</v>
      </c>
      <c r="E421" s="88">
        <v>16</v>
      </c>
      <c r="F421" s="87" t="s">
        <v>74</v>
      </c>
      <c r="G421" s="88">
        <v>7</v>
      </c>
      <c r="H421" s="89">
        <v>10194</v>
      </c>
      <c r="I421" s="89">
        <v>12378</v>
      </c>
      <c r="J421" s="89">
        <v>5741</v>
      </c>
      <c r="K421" s="89">
        <v>442</v>
      </c>
      <c r="L421" s="89">
        <v>28755</v>
      </c>
      <c r="M421" s="90">
        <v>10194</v>
      </c>
      <c r="N421" s="90">
        <v>12378</v>
      </c>
      <c r="O421" s="90">
        <v>5741</v>
      </c>
      <c r="P421" s="90">
        <v>442</v>
      </c>
      <c r="Q421" s="91">
        <v>28755</v>
      </c>
      <c r="R421" s="92">
        <v>427</v>
      </c>
      <c r="S421" s="92">
        <v>427</v>
      </c>
      <c r="T421" s="92">
        <v>427</v>
      </c>
      <c r="U421" s="92">
        <v>427</v>
      </c>
      <c r="V421" s="92">
        <v>4352838</v>
      </c>
      <c r="W421" s="92">
        <v>5285406</v>
      </c>
      <c r="X421" s="92">
        <v>2451407</v>
      </c>
      <c r="Y421" s="92">
        <v>188734</v>
      </c>
      <c r="Z421" s="92">
        <v>12278385</v>
      </c>
      <c r="AA421" s="93">
        <v>1</v>
      </c>
      <c r="AB421" s="93" t="s">
        <v>188</v>
      </c>
      <c r="AC421" s="94">
        <v>2041</v>
      </c>
      <c r="AD421" s="95" t="s">
        <v>127</v>
      </c>
      <c r="AE421" s="92">
        <v>332.8</v>
      </c>
      <c r="AF421" s="92">
        <v>332.8</v>
      </c>
      <c r="AG421" s="92">
        <v>332.8</v>
      </c>
      <c r="AH421" s="92">
        <v>332.8</v>
      </c>
      <c r="AI421" s="92">
        <v>332.8</v>
      </c>
      <c r="AJ421" s="92">
        <v>332.8</v>
      </c>
      <c r="AK421" s="92">
        <v>332.8</v>
      </c>
      <c r="AL421" s="92">
        <v>332.8</v>
      </c>
      <c r="AM421" s="92">
        <v>3392563.2000000002</v>
      </c>
      <c r="AN421" s="92">
        <v>4119398.4000000004</v>
      </c>
      <c r="AO421" s="92">
        <v>1910604.8</v>
      </c>
      <c r="AP421" s="92">
        <v>147097.60000000001</v>
      </c>
      <c r="AQ421" s="92">
        <v>9569664</v>
      </c>
      <c r="AR421" s="96">
        <v>2708721</v>
      </c>
      <c r="AS421" s="97">
        <v>0.22060889929742389</v>
      </c>
    </row>
    <row r="422" spans="1:45" x14ac:dyDescent="0.2">
      <c r="A422" s="85">
        <v>90</v>
      </c>
      <c r="B422" s="86" t="s">
        <v>1007</v>
      </c>
      <c r="C422" s="86" t="s">
        <v>1008</v>
      </c>
      <c r="D422" s="87" t="s">
        <v>71</v>
      </c>
      <c r="E422" s="88">
        <v>16</v>
      </c>
      <c r="F422" s="87" t="s">
        <v>74</v>
      </c>
      <c r="G422" s="88">
        <v>8</v>
      </c>
      <c r="H422" s="89">
        <v>9839</v>
      </c>
      <c r="I422" s="89">
        <v>11947</v>
      </c>
      <c r="J422" s="89">
        <v>5543</v>
      </c>
      <c r="K422" s="89">
        <v>427</v>
      </c>
      <c r="L422" s="89">
        <v>27756</v>
      </c>
      <c r="M422" s="90">
        <v>9839</v>
      </c>
      <c r="N422" s="90">
        <v>11947</v>
      </c>
      <c r="O422" s="90">
        <v>5543</v>
      </c>
      <c r="P422" s="90">
        <v>427</v>
      </c>
      <c r="Q422" s="91">
        <v>27756</v>
      </c>
      <c r="R422" s="92">
        <v>427</v>
      </c>
      <c r="S422" s="92">
        <v>427</v>
      </c>
      <c r="T422" s="92">
        <v>427</v>
      </c>
      <c r="U422" s="92">
        <v>427</v>
      </c>
      <c r="V422" s="92">
        <v>4201253</v>
      </c>
      <c r="W422" s="92">
        <v>5101369</v>
      </c>
      <c r="X422" s="92">
        <v>2366861</v>
      </c>
      <c r="Y422" s="92">
        <v>182329</v>
      </c>
      <c r="Z422" s="92">
        <v>11851812</v>
      </c>
      <c r="AA422" s="93">
        <v>1</v>
      </c>
      <c r="AB422" s="93" t="s">
        <v>188</v>
      </c>
      <c r="AC422" s="94">
        <v>2041</v>
      </c>
      <c r="AD422" s="95" t="s">
        <v>127</v>
      </c>
      <c r="AE422" s="92">
        <v>332.8</v>
      </c>
      <c r="AF422" s="92">
        <v>332.8</v>
      </c>
      <c r="AG422" s="92">
        <v>332.8</v>
      </c>
      <c r="AH422" s="92">
        <v>332.8</v>
      </c>
      <c r="AI422" s="92">
        <v>332.8</v>
      </c>
      <c r="AJ422" s="92">
        <v>332.8</v>
      </c>
      <c r="AK422" s="92">
        <v>332.8</v>
      </c>
      <c r="AL422" s="92">
        <v>332.8</v>
      </c>
      <c r="AM422" s="92">
        <v>3274419.2</v>
      </c>
      <c r="AN422" s="92">
        <v>3975961.6</v>
      </c>
      <c r="AO422" s="92">
        <v>1844710.4000000001</v>
      </c>
      <c r="AP422" s="92">
        <v>142105.60000000001</v>
      </c>
      <c r="AQ422" s="92">
        <v>9237196.8000000007</v>
      </c>
      <c r="AR422" s="96">
        <v>2614615.1999999993</v>
      </c>
      <c r="AS422" s="97">
        <v>0.22060889929742383</v>
      </c>
    </row>
    <row r="423" spans="1:45" x14ac:dyDescent="0.2">
      <c r="A423" s="85">
        <v>91</v>
      </c>
      <c r="B423" s="86" t="s">
        <v>1009</v>
      </c>
      <c r="C423" s="86" t="s">
        <v>1010</v>
      </c>
      <c r="D423" s="87" t="s">
        <v>71</v>
      </c>
      <c r="E423" s="88">
        <v>16</v>
      </c>
      <c r="F423" s="87" t="s">
        <v>74</v>
      </c>
      <c r="G423" s="88">
        <v>9</v>
      </c>
      <c r="H423" s="89">
        <v>9944</v>
      </c>
      <c r="I423" s="89">
        <v>12074</v>
      </c>
      <c r="J423" s="89">
        <v>5600</v>
      </c>
      <c r="K423" s="89">
        <v>431</v>
      </c>
      <c r="L423" s="89">
        <v>28049</v>
      </c>
      <c r="M423" s="90">
        <v>9944</v>
      </c>
      <c r="N423" s="90">
        <v>12074</v>
      </c>
      <c r="O423" s="90">
        <v>5600</v>
      </c>
      <c r="P423" s="90">
        <v>431</v>
      </c>
      <c r="Q423" s="91">
        <v>28049</v>
      </c>
      <c r="R423" s="92">
        <v>427</v>
      </c>
      <c r="S423" s="92">
        <v>427</v>
      </c>
      <c r="T423" s="92">
        <v>427</v>
      </c>
      <c r="U423" s="92">
        <v>427</v>
      </c>
      <c r="V423" s="92">
        <v>4246088</v>
      </c>
      <c r="W423" s="92">
        <v>5155598</v>
      </c>
      <c r="X423" s="92">
        <v>2391200</v>
      </c>
      <c r="Y423" s="92">
        <v>184037</v>
      </c>
      <c r="Z423" s="92">
        <v>11976923</v>
      </c>
      <c r="AA423" s="93">
        <v>1</v>
      </c>
      <c r="AB423" s="93" t="s">
        <v>188</v>
      </c>
      <c r="AC423" s="94">
        <v>2041</v>
      </c>
      <c r="AD423" s="95" t="s">
        <v>127</v>
      </c>
      <c r="AE423" s="92">
        <v>332.8</v>
      </c>
      <c r="AF423" s="92">
        <v>332.8</v>
      </c>
      <c r="AG423" s="92">
        <v>332.8</v>
      </c>
      <c r="AH423" s="92">
        <v>332.8</v>
      </c>
      <c r="AI423" s="92">
        <v>332.8</v>
      </c>
      <c r="AJ423" s="92">
        <v>332.8</v>
      </c>
      <c r="AK423" s="92">
        <v>332.8</v>
      </c>
      <c r="AL423" s="92">
        <v>332.8</v>
      </c>
      <c r="AM423" s="92">
        <v>3309363.2000000002</v>
      </c>
      <c r="AN423" s="92">
        <v>4018227.2000000002</v>
      </c>
      <c r="AO423" s="92">
        <v>1863680</v>
      </c>
      <c r="AP423" s="92">
        <v>143436.80000000002</v>
      </c>
      <c r="AQ423" s="92">
        <v>9334707.2000000011</v>
      </c>
      <c r="AR423" s="96">
        <v>2642215.7999999989</v>
      </c>
      <c r="AS423" s="97">
        <v>0.2206088992974238</v>
      </c>
    </row>
    <row r="424" spans="1:45" x14ac:dyDescent="0.2">
      <c r="A424" s="85">
        <v>92</v>
      </c>
      <c r="B424" s="86" t="s">
        <v>1011</v>
      </c>
      <c r="C424" s="86" t="s">
        <v>1012</v>
      </c>
      <c r="D424" s="87" t="s">
        <v>71</v>
      </c>
      <c r="E424" s="88">
        <v>16</v>
      </c>
      <c r="F424" s="87" t="s">
        <v>74</v>
      </c>
      <c r="G424" s="88">
        <v>10</v>
      </c>
      <c r="H424" s="89">
        <v>9957</v>
      </c>
      <c r="I424" s="89">
        <v>12093</v>
      </c>
      <c r="J424" s="89">
        <v>5609</v>
      </c>
      <c r="K424" s="89">
        <v>433</v>
      </c>
      <c r="L424" s="89">
        <v>28092</v>
      </c>
      <c r="M424" s="90">
        <v>9957</v>
      </c>
      <c r="N424" s="90">
        <v>12093</v>
      </c>
      <c r="O424" s="90">
        <v>5609</v>
      </c>
      <c r="P424" s="90">
        <v>433</v>
      </c>
      <c r="Q424" s="91">
        <v>28092</v>
      </c>
      <c r="R424" s="92">
        <v>427</v>
      </c>
      <c r="S424" s="92">
        <v>427</v>
      </c>
      <c r="T424" s="92">
        <v>427</v>
      </c>
      <c r="U424" s="92">
        <v>427</v>
      </c>
      <c r="V424" s="92">
        <v>4251639</v>
      </c>
      <c r="W424" s="92">
        <v>5163711</v>
      </c>
      <c r="X424" s="92">
        <v>2395043</v>
      </c>
      <c r="Y424" s="92">
        <v>184891</v>
      </c>
      <c r="Z424" s="92">
        <v>11995284</v>
      </c>
      <c r="AA424" s="93">
        <v>1</v>
      </c>
      <c r="AB424" s="93" t="s">
        <v>188</v>
      </c>
      <c r="AC424" s="94">
        <v>2041</v>
      </c>
      <c r="AD424" s="95" t="s">
        <v>127</v>
      </c>
      <c r="AE424" s="92">
        <v>332.8</v>
      </c>
      <c r="AF424" s="92">
        <v>332.8</v>
      </c>
      <c r="AG424" s="92">
        <v>332.8</v>
      </c>
      <c r="AH424" s="92">
        <v>332.8</v>
      </c>
      <c r="AI424" s="92">
        <v>332.8</v>
      </c>
      <c r="AJ424" s="92">
        <v>332.8</v>
      </c>
      <c r="AK424" s="92">
        <v>332.8</v>
      </c>
      <c r="AL424" s="92">
        <v>332.8</v>
      </c>
      <c r="AM424" s="92">
        <v>3313689.6</v>
      </c>
      <c r="AN424" s="92">
        <v>4024550.4</v>
      </c>
      <c r="AO424" s="92">
        <v>1866675.2</v>
      </c>
      <c r="AP424" s="92">
        <v>144102.39999999999</v>
      </c>
      <c r="AQ424" s="92">
        <v>9349017.5999999996</v>
      </c>
      <c r="AR424" s="96">
        <v>2646266.4000000004</v>
      </c>
      <c r="AS424" s="97">
        <v>0.22060889929742392</v>
      </c>
    </row>
    <row r="425" spans="1:45" x14ac:dyDescent="0.2">
      <c r="A425" s="85">
        <v>93</v>
      </c>
      <c r="B425" s="86" t="s">
        <v>1013</v>
      </c>
      <c r="C425" s="86" t="s">
        <v>1014</v>
      </c>
      <c r="D425" s="87" t="s">
        <v>71</v>
      </c>
      <c r="E425" s="88">
        <v>16</v>
      </c>
      <c r="F425" s="87" t="s">
        <v>74</v>
      </c>
      <c r="G425" s="88">
        <v>11</v>
      </c>
      <c r="H425" s="89">
        <v>9807</v>
      </c>
      <c r="I425" s="89">
        <v>11909</v>
      </c>
      <c r="J425" s="89">
        <v>5524</v>
      </c>
      <c r="K425" s="89">
        <v>425</v>
      </c>
      <c r="L425" s="89">
        <v>27665</v>
      </c>
      <c r="M425" s="90">
        <v>9807</v>
      </c>
      <c r="N425" s="90">
        <v>11909</v>
      </c>
      <c r="O425" s="90">
        <v>5524</v>
      </c>
      <c r="P425" s="90">
        <v>425</v>
      </c>
      <c r="Q425" s="91">
        <v>27665</v>
      </c>
      <c r="R425" s="92">
        <v>427</v>
      </c>
      <c r="S425" s="92">
        <v>427</v>
      </c>
      <c r="T425" s="92">
        <v>427</v>
      </c>
      <c r="U425" s="92">
        <v>427</v>
      </c>
      <c r="V425" s="92">
        <v>4187589</v>
      </c>
      <c r="W425" s="92">
        <v>5085143</v>
      </c>
      <c r="X425" s="92">
        <v>2358748</v>
      </c>
      <c r="Y425" s="92">
        <v>181475</v>
      </c>
      <c r="Z425" s="92">
        <v>11812955</v>
      </c>
      <c r="AA425" s="93">
        <v>1</v>
      </c>
      <c r="AB425" s="93" t="s">
        <v>188</v>
      </c>
      <c r="AC425" s="94">
        <v>2041</v>
      </c>
      <c r="AD425" s="95" t="s">
        <v>127</v>
      </c>
      <c r="AE425" s="92">
        <v>332.8</v>
      </c>
      <c r="AF425" s="92">
        <v>332.8</v>
      </c>
      <c r="AG425" s="92">
        <v>332.8</v>
      </c>
      <c r="AH425" s="92">
        <v>332.8</v>
      </c>
      <c r="AI425" s="92">
        <v>332.8</v>
      </c>
      <c r="AJ425" s="92">
        <v>332.8</v>
      </c>
      <c r="AK425" s="92">
        <v>332.8</v>
      </c>
      <c r="AL425" s="92">
        <v>332.8</v>
      </c>
      <c r="AM425" s="92">
        <v>3263769.6</v>
      </c>
      <c r="AN425" s="92">
        <v>3963315.2</v>
      </c>
      <c r="AO425" s="92">
        <v>1838387.2</v>
      </c>
      <c r="AP425" s="92">
        <v>141440</v>
      </c>
      <c r="AQ425" s="92">
        <v>9206912</v>
      </c>
      <c r="AR425" s="96">
        <v>2606043</v>
      </c>
      <c r="AS425" s="97">
        <v>0.22060889929742389</v>
      </c>
    </row>
    <row r="426" spans="1:45" x14ac:dyDescent="0.2">
      <c r="A426" s="85">
        <v>94</v>
      </c>
      <c r="B426" s="86" t="s">
        <v>1015</v>
      </c>
      <c r="C426" s="86" t="s">
        <v>1016</v>
      </c>
      <c r="D426" s="87" t="s">
        <v>71</v>
      </c>
      <c r="E426" s="88">
        <v>16</v>
      </c>
      <c r="F426" s="87" t="s">
        <v>74</v>
      </c>
      <c r="G426" s="88">
        <v>12</v>
      </c>
      <c r="H426" s="89">
        <v>8901</v>
      </c>
      <c r="I426" s="89">
        <v>10808</v>
      </c>
      <c r="J426" s="89">
        <v>5014</v>
      </c>
      <c r="K426" s="89">
        <v>386</v>
      </c>
      <c r="L426" s="89">
        <v>25109</v>
      </c>
      <c r="M426" s="90">
        <v>8901</v>
      </c>
      <c r="N426" s="90">
        <v>10808</v>
      </c>
      <c r="O426" s="90">
        <v>5014</v>
      </c>
      <c r="P426" s="90">
        <v>386</v>
      </c>
      <c r="Q426" s="91">
        <v>25109</v>
      </c>
      <c r="R426" s="92">
        <v>427</v>
      </c>
      <c r="S426" s="92">
        <v>427</v>
      </c>
      <c r="T426" s="92">
        <v>427</v>
      </c>
      <c r="U426" s="92">
        <v>427</v>
      </c>
      <c r="V426" s="92">
        <v>3800727</v>
      </c>
      <c r="W426" s="92">
        <v>4615016</v>
      </c>
      <c r="X426" s="92">
        <v>2140978</v>
      </c>
      <c r="Y426" s="92">
        <v>164822</v>
      </c>
      <c r="Z426" s="92">
        <v>10721543</v>
      </c>
      <c r="AA426" s="93">
        <v>1</v>
      </c>
      <c r="AB426" s="93" t="s">
        <v>188</v>
      </c>
      <c r="AC426" s="94">
        <v>2041</v>
      </c>
      <c r="AD426" s="95" t="s">
        <v>127</v>
      </c>
      <c r="AE426" s="92">
        <v>332.8</v>
      </c>
      <c r="AF426" s="92">
        <v>332.8</v>
      </c>
      <c r="AG426" s="92">
        <v>332.8</v>
      </c>
      <c r="AH426" s="92">
        <v>332.8</v>
      </c>
      <c r="AI426" s="92">
        <v>332.8</v>
      </c>
      <c r="AJ426" s="92">
        <v>332.8</v>
      </c>
      <c r="AK426" s="92">
        <v>332.8</v>
      </c>
      <c r="AL426" s="92">
        <v>332.8</v>
      </c>
      <c r="AM426" s="92">
        <v>2962252.8000000003</v>
      </c>
      <c r="AN426" s="92">
        <v>3596902.3999999999</v>
      </c>
      <c r="AO426" s="92">
        <v>1668659.2</v>
      </c>
      <c r="AP426" s="92">
        <v>128460.8</v>
      </c>
      <c r="AQ426" s="92">
        <v>8356275.2000000002</v>
      </c>
      <c r="AR426" s="96">
        <v>2365267.7999999998</v>
      </c>
      <c r="AS426" s="97">
        <v>0.22060889929742386</v>
      </c>
    </row>
    <row r="427" spans="1:45" x14ac:dyDescent="0.2">
      <c r="A427" s="85">
        <v>95</v>
      </c>
      <c r="B427" s="86" t="s">
        <v>1017</v>
      </c>
      <c r="C427" s="86" t="s">
        <v>1018</v>
      </c>
      <c r="D427" s="87" t="s">
        <v>71</v>
      </c>
      <c r="E427" s="88">
        <v>16</v>
      </c>
      <c r="F427" s="87" t="s">
        <v>74</v>
      </c>
      <c r="G427" s="88">
        <v>13</v>
      </c>
      <c r="H427" s="89">
        <v>9451</v>
      </c>
      <c r="I427" s="89">
        <v>11476</v>
      </c>
      <c r="J427" s="89">
        <v>5323</v>
      </c>
      <c r="K427" s="89">
        <v>410</v>
      </c>
      <c r="L427" s="89">
        <v>26660</v>
      </c>
      <c r="M427" s="90">
        <v>9451</v>
      </c>
      <c r="N427" s="90">
        <v>11476</v>
      </c>
      <c r="O427" s="90">
        <v>5323</v>
      </c>
      <c r="P427" s="90">
        <v>410</v>
      </c>
      <c r="Q427" s="91">
        <v>26660</v>
      </c>
      <c r="R427" s="92">
        <v>427</v>
      </c>
      <c r="S427" s="92">
        <v>427</v>
      </c>
      <c r="T427" s="92">
        <v>427</v>
      </c>
      <c r="U427" s="92">
        <v>427</v>
      </c>
      <c r="V427" s="92">
        <v>4035577</v>
      </c>
      <c r="W427" s="92">
        <v>4900252</v>
      </c>
      <c r="X427" s="92">
        <v>2272921</v>
      </c>
      <c r="Y427" s="92">
        <v>175070</v>
      </c>
      <c r="Z427" s="92">
        <v>11383820</v>
      </c>
      <c r="AA427" s="93">
        <v>1</v>
      </c>
      <c r="AB427" s="93" t="s">
        <v>188</v>
      </c>
      <c r="AC427" s="94">
        <v>2041</v>
      </c>
      <c r="AD427" s="95" t="s">
        <v>127</v>
      </c>
      <c r="AE427" s="92">
        <v>332.8</v>
      </c>
      <c r="AF427" s="92">
        <v>332.8</v>
      </c>
      <c r="AG427" s="92">
        <v>332.8</v>
      </c>
      <c r="AH427" s="92">
        <v>332.8</v>
      </c>
      <c r="AI427" s="92">
        <v>332.8</v>
      </c>
      <c r="AJ427" s="92">
        <v>332.8</v>
      </c>
      <c r="AK427" s="92">
        <v>332.8</v>
      </c>
      <c r="AL427" s="92">
        <v>332.8</v>
      </c>
      <c r="AM427" s="92">
        <v>3145292.8000000003</v>
      </c>
      <c r="AN427" s="92">
        <v>3819212.8000000003</v>
      </c>
      <c r="AO427" s="92">
        <v>1771494.4000000001</v>
      </c>
      <c r="AP427" s="92">
        <v>136448</v>
      </c>
      <c r="AQ427" s="92">
        <v>8872448</v>
      </c>
      <c r="AR427" s="96">
        <v>2511372</v>
      </c>
      <c r="AS427" s="97">
        <v>0.22060889929742389</v>
      </c>
    </row>
    <row r="428" spans="1:45" x14ac:dyDescent="0.2">
      <c r="A428" s="85">
        <v>96</v>
      </c>
      <c r="B428" s="86" t="s">
        <v>1019</v>
      </c>
      <c r="C428" s="86" t="s">
        <v>1020</v>
      </c>
      <c r="D428" s="87" t="s">
        <v>71</v>
      </c>
      <c r="E428" s="88">
        <v>16</v>
      </c>
      <c r="F428" s="87" t="s">
        <v>74</v>
      </c>
      <c r="G428" s="88">
        <v>14</v>
      </c>
      <c r="H428" s="89">
        <v>9364</v>
      </c>
      <c r="I428" s="89">
        <v>11371</v>
      </c>
      <c r="J428" s="89">
        <v>5274</v>
      </c>
      <c r="K428" s="89">
        <v>408</v>
      </c>
      <c r="L428" s="89">
        <v>26417</v>
      </c>
      <c r="M428" s="90">
        <v>9364</v>
      </c>
      <c r="N428" s="90">
        <v>11371</v>
      </c>
      <c r="O428" s="90">
        <v>5274</v>
      </c>
      <c r="P428" s="90">
        <v>408</v>
      </c>
      <c r="Q428" s="91">
        <v>26417</v>
      </c>
      <c r="R428" s="92">
        <v>427</v>
      </c>
      <c r="S428" s="92">
        <v>427</v>
      </c>
      <c r="T428" s="92">
        <v>427</v>
      </c>
      <c r="U428" s="92">
        <v>427</v>
      </c>
      <c r="V428" s="92">
        <v>3998428</v>
      </c>
      <c r="W428" s="92">
        <v>4855417</v>
      </c>
      <c r="X428" s="92">
        <v>2251998</v>
      </c>
      <c r="Y428" s="92">
        <v>174216</v>
      </c>
      <c r="Z428" s="92">
        <v>11280059</v>
      </c>
      <c r="AA428" s="93">
        <v>1</v>
      </c>
      <c r="AB428" s="93" t="s">
        <v>188</v>
      </c>
      <c r="AC428" s="94">
        <v>2041</v>
      </c>
      <c r="AD428" s="95" t="s">
        <v>127</v>
      </c>
      <c r="AE428" s="92">
        <v>332.8</v>
      </c>
      <c r="AF428" s="92">
        <v>332.8</v>
      </c>
      <c r="AG428" s="92">
        <v>332.8</v>
      </c>
      <c r="AH428" s="92">
        <v>332.8</v>
      </c>
      <c r="AI428" s="92">
        <v>332.8</v>
      </c>
      <c r="AJ428" s="92">
        <v>332.8</v>
      </c>
      <c r="AK428" s="92">
        <v>332.8</v>
      </c>
      <c r="AL428" s="92">
        <v>332.8</v>
      </c>
      <c r="AM428" s="92">
        <v>3116339.2000000002</v>
      </c>
      <c r="AN428" s="92">
        <v>3784268.8000000003</v>
      </c>
      <c r="AO428" s="92">
        <v>1755187.2</v>
      </c>
      <c r="AP428" s="92">
        <v>135782.39999999999</v>
      </c>
      <c r="AQ428" s="92">
        <v>8791577.5999999996</v>
      </c>
      <c r="AR428" s="96">
        <v>2488481.4000000004</v>
      </c>
      <c r="AS428" s="97">
        <v>0.22060889929742392</v>
      </c>
    </row>
    <row r="429" spans="1:45" x14ac:dyDescent="0.2">
      <c r="A429" s="85">
        <v>97</v>
      </c>
      <c r="B429" s="86" t="s">
        <v>1021</v>
      </c>
      <c r="C429" s="86" t="s">
        <v>1022</v>
      </c>
      <c r="D429" s="87" t="s">
        <v>71</v>
      </c>
      <c r="E429" s="88">
        <v>16</v>
      </c>
      <c r="F429" s="87" t="s">
        <v>74</v>
      </c>
      <c r="G429" s="88">
        <v>15</v>
      </c>
      <c r="H429" s="89">
        <v>8852</v>
      </c>
      <c r="I429" s="89">
        <v>10749</v>
      </c>
      <c r="J429" s="89">
        <v>4983</v>
      </c>
      <c r="K429" s="89">
        <v>385</v>
      </c>
      <c r="L429" s="89">
        <v>24969</v>
      </c>
      <c r="M429" s="90">
        <v>8852</v>
      </c>
      <c r="N429" s="90">
        <v>10749</v>
      </c>
      <c r="O429" s="90">
        <v>4983</v>
      </c>
      <c r="P429" s="90">
        <v>385</v>
      </c>
      <c r="Q429" s="91">
        <v>24969</v>
      </c>
      <c r="R429" s="92">
        <v>427</v>
      </c>
      <c r="S429" s="92">
        <v>427</v>
      </c>
      <c r="T429" s="92">
        <v>427</v>
      </c>
      <c r="U429" s="92">
        <v>427</v>
      </c>
      <c r="V429" s="92">
        <v>3779804</v>
      </c>
      <c r="W429" s="92">
        <v>4589823</v>
      </c>
      <c r="X429" s="92">
        <v>2127741</v>
      </c>
      <c r="Y429" s="92">
        <v>164395</v>
      </c>
      <c r="Z429" s="92">
        <v>10661763</v>
      </c>
      <c r="AA429" s="93">
        <v>1</v>
      </c>
      <c r="AB429" s="93" t="s">
        <v>188</v>
      </c>
      <c r="AC429" s="94">
        <v>2041</v>
      </c>
      <c r="AD429" s="95" t="s">
        <v>127</v>
      </c>
      <c r="AE429" s="92">
        <v>332.8</v>
      </c>
      <c r="AF429" s="92">
        <v>332.8</v>
      </c>
      <c r="AG429" s="92">
        <v>332.8</v>
      </c>
      <c r="AH429" s="92">
        <v>332.8</v>
      </c>
      <c r="AI429" s="92">
        <v>332.8</v>
      </c>
      <c r="AJ429" s="92">
        <v>332.8</v>
      </c>
      <c r="AK429" s="92">
        <v>332.8</v>
      </c>
      <c r="AL429" s="92">
        <v>332.8</v>
      </c>
      <c r="AM429" s="92">
        <v>2945945.6000000001</v>
      </c>
      <c r="AN429" s="92">
        <v>3577267.2</v>
      </c>
      <c r="AO429" s="92">
        <v>1658342.4000000001</v>
      </c>
      <c r="AP429" s="92">
        <v>128128</v>
      </c>
      <c r="AQ429" s="92">
        <v>8309683.2000000011</v>
      </c>
      <c r="AR429" s="96">
        <v>2352079.7999999989</v>
      </c>
      <c r="AS429" s="97">
        <v>0.22060889929742378</v>
      </c>
    </row>
    <row r="430" spans="1:45" x14ac:dyDescent="0.2">
      <c r="A430" s="85">
        <v>98</v>
      </c>
      <c r="B430" s="86" t="s">
        <v>1023</v>
      </c>
      <c r="C430" s="86" t="s">
        <v>1024</v>
      </c>
      <c r="D430" s="87" t="s">
        <v>56</v>
      </c>
      <c r="E430" s="88">
        <v>90</v>
      </c>
      <c r="F430" s="87" t="s">
        <v>95</v>
      </c>
      <c r="G430" s="88">
        <v>14</v>
      </c>
      <c r="H430" s="89">
        <v>13856</v>
      </c>
      <c r="I430" s="89">
        <v>16743</v>
      </c>
      <c r="J430" s="89">
        <v>9376</v>
      </c>
      <c r="K430" s="89">
        <v>693</v>
      </c>
      <c r="L430" s="89">
        <v>40668</v>
      </c>
      <c r="M430" s="90">
        <v>13856</v>
      </c>
      <c r="N430" s="90">
        <v>16743</v>
      </c>
      <c r="O430" s="90">
        <v>9376</v>
      </c>
      <c r="P430" s="90">
        <v>693</v>
      </c>
      <c r="Q430" s="91">
        <v>40668</v>
      </c>
      <c r="R430" s="92">
        <v>491</v>
      </c>
      <c r="S430" s="92">
        <v>491</v>
      </c>
      <c r="T430" s="92">
        <v>491</v>
      </c>
      <c r="U430" s="92">
        <v>491</v>
      </c>
      <c r="V430" s="92">
        <v>6803296</v>
      </c>
      <c r="W430" s="92">
        <v>8220813</v>
      </c>
      <c r="X430" s="92">
        <v>4603616</v>
      </c>
      <c r="Y430" s="92">
        <v>340263</v>
      </c>
      <c r="Z430" s="92">
        <v>19967988</v>
      </c>
      <c r="AA430" s="93">
        <v>1</v>
      </c>
      <c r="AB430" s="93" t="s">
        <v>188</v>
      </c>
      <c r="AC430" s="94">
        <v>2095</v>
      </c>
      <c r="AD430" s="95" t="s">
        <v>157</v>
      </c>
      <c r="AE430" s="92">
        <v>392.8</v>
      </c>
      <c r="AF430" s="92">
        <v>392.8</v>
      </c>
      <c r="AG430" s="92">
        <v>392.8</v>
      </c>
      <c r="AH430" s="92">
        <v>392.8</v>
      </c>
      <c r="AI430" s="92">
        <v>392.8</v>
      </c>
      <c r="AJ430" s="92">
        <v>392.8</v>
      </c>
      <c r="AK430" s="92">
        <v>392.8</v>
      </c>
      <c r="AL430" s="92">
        <v>392.8</v>
      </c>
      <c r="AM430" s="92">
        <v>5442636.7999999998</v>
      </c>
      <c r="AN430" s="92">
        <v>6576650.4000000004</v>
      </c>
      <c r="AO430" s="92">
        <v>3682892.8000000003</v>
      </c>
      <c r="AP430" s="92">
        <v>272210.40000000002</v>
      </c>
      <c r="AQ430" s="92">
        <v>15974390.4</v>
      </c>
      <c r="AR430" s="96">
        <v>3993597.5999999996</v>
      </c>
      <c r="AS430" s="97">
        <v>0.19999999999999998</v>
      </c>
    </row>
    <row r="431" spans="1:45" x14ac:dyDescent="0.2">
      <c r="A431" s="85">
        <v>99</v>
      </c>
      <c r="B431" s="86" t="s">
        <v>1025</v>
      </c>
      <c r="C431" s="86" t="s">
        <v>1026</v>
      </c>
      <c r="D431" s="87" t="s">
        <v>56</v>
      </c>
      <c r="E431" s="88">
        <v>90</v>
      </c>
      <c r="F431" s="87" t="s">
        <v>95</v>
      </c>
      <c r="G431" s="88">
        <v>15</v>
      </c>
      <c r="H431" s="89">
        <v>13101</v>
      </c>
      <c r="I431" s="89">
        <v>15827</v>
      </c>
      <c r="J431" s="89">
        <v>8860</v>
      </c>
      <c r="K431" s="89">
        <v>656</v>
      </c>
      <c r="L431" s="89">
        <v>38444</v>
      </c>
      <c r="M431" s="90">
        <v>13101</v>
      </c>
      <c r="N431" s="90">
        <v>15827</v>
      </c>
      <c r="O431" s="90">
        <v>8860</v>
      </c>
      <c r="P431" s="90">
        <v>656</v>
      </c>
      <c r="Q431" s="91">
        <v>38444</v>
      </c>
      <c r="R431" s="92">
        <v>491</v>
      </c>
      <c r="S431" s="92">
        <v>491</v>
      </c>
      <c r="T431" s="92">
        <v>491</v>
      </c>
      <c r="U431" s="92">
        <v>491</v>
      </c>
      <c r="V431" s="92">
        <v>6432591</v>
      </c>
      <c r="W431" s="92">
        <v>7771057</v>
      </c>
      <c r="X431" s="92">
        <v>4350260</v>
      </c>
      <c r="Y431" s="92">
        <v>322096</v>
      </c>
      <c r="Z431" s="92">
        <v>18876004</v>
      </c>
      <c r="AA431" s="93">
        <v>1</v>
      </c>
      <c r="AB431" s="93" t="s">
        <v>188</v>
      </c>
      <c r="AC431" s="94">
        <v>2095</v>
      </c>
      <c r="AD431" s="95" t="s">
        <v>157</v>
      </c>
      <c r="AE431" s="92">
        <v>392.8</v>
      </c>
      <c r="AF431" s="92">
        <v>392.8</v>
      </c>
      <c r="AG431" s="92">
        <v>392.8</v>
      </c>
      <c r="AH431" s="92">
        <v>392.8</v>
      </c>
      <c r="AI431" s="92">
        <v>392.8</v>
      </c>
      <c r="AJ431" s="92">
        <v>392.8</v>
      </c>
      <c r="AK431" s="92">
        <v>392.8</v>
      </c>
      <c r="AL431" s="92">
        <v>392.8</v>
      </c>
      <c r="AM431" s="92">
        <v>5146072.8</v>
      </c>
      <c r="AN431" s="92">
        <v>6216845.6000000006</v>
      </c>
      <c r="AO431" s="92">
        <v>3480208</v>
      </c>
      <c r="AP431" s="92">
        <v>257676.80000000002</v>
      </c>
      <c r="AQ431" s="92">
        <v>15100803.200000001</v>
      </c>
      <c r="AR431" s="96">
        <v>3775200.7999999989</v>
      </c>
      <c r="AS431" s="97">
        <v>0.19999999999999993</v>
      </c>
    </row>
    <row r="432" spans="1:45" x14ac:dyDescent="0.2">
      <c r="A432" s="85">
        <v>100</v>
      </c>
      <c r="B432" s="86" t="s">
        <v>1027</v>
      </c>
      <c r="C432" s="86" t="s">
        <v>1028</v>
      </c>
      <c r="D432" s="87" t="s">
        <v>116</v>
      </c>
      <c r="E432" s="88">
        <v>52</v>
      </c>
      <c r="F432" s="87" t="s">
        <v>117</v>
      </c>
      <c r="G432" s="88">
        <v>4</v>
      </c>
      <c r="H432" s="89">
        <v>8715</v>
      </c>
      <c r="I432" s="89">
        <v>10368</v>
      </c>
      <c r="J432" s="89">
        <v>6113</v>
      </c>
      <c r="K432" s="89">
        <v>457</v>
      </c>
      <c r="L432" s="89">
        <v>25653</v>
      </c>
      <c r="M432" s="90">
        <v>8715</v>
      </c>
      <c r="N432" s="90">
        <v>10368</v>
      </c>
      <c r="O432" s="90">
        <v>6113</v>
      </c>
      <c r="P432" s="90">
        <v>457</v>
      </c>
      <c r="Q432" s="91">
        <v>25653</v>
      </c>
      <c r="R432" s="92">
        <v>841</v>
      </c>
      <c r="S432" s="92">
        <v>841</v>
      </c>
      <c r="T432" s="92">
        <v>841</v>
      </c>
      <c r="U432" s="92">
        <v>841</v>
      </c>
      <c r="V432" s="92">
        <v>7329315</v>
      </c>
      <c r="W432" s="92">
        <v>8719488</v>
      </c>
      <c r="X432" s="92">
        <v>5141033</v>
      </c>
      <c r="Y432" s="92">
        <v>384337</v>
      </c>
      <c r="Z432" s="92">
        <v>21574173</v>
      </c>
      <c r="AA432" s="93">
        <v>1</v>
      </c>
      <c r="AB432" s="93" t="s">
        <v>188</v>
      </c>
      <c r="AC432" s="94">
        <v>2014</v>
      </c>
      <c r="AD432" s="95" t="s">
        <v>147</v>
      </c>
      <c r="AE432" s="92">
        <v>823.34</v>
      </c>
      <c r="AF432" s="92">
        <v>823.34</v>
      </c>
      <c r="AG432" s="92">
        <v>823.34</v>
      </c>
      <c r="AH432" s="92">
        <v>823.34</v>
      </c>
      <c r="AI432" s="92">
        <v>823.34</v>
      </c>
      <c r="AJ432" s="92">
        <v>823.34</v>
      </c>
      <c r="AK432" s="92">
        <v>823.34</v>
      </c>
      <c r="AL432" s="92">
        <v>823.34</v>
      </c>
      <c r="AM432" s="92">
        <v>7175408.1000000006</v>
      </c>
      <c r="AN432" s="92">
        <v>8536389.120000001</v>
      </c>
      <c r="AO432" s="92">
        <v>5033077.42</v>
      </c>
      <c r="AP432" s="92">
        <v>376266.38</v>
      </c>
      <c r="AQ432" s="92">
        <v>21121141.02</v>
      </c>
      <c r="AR432" s="96">
        <v>453031.98000000045</v>
      </c>
      <c r="AS432" s="97">
        <v>2.0998810939357928E-2</v>
      </c>
    </row>
    <row r="433" spans="1:45" x14ac:dyDescent="0.2">
      <c r="A433" s="85">
        <v>101</v>
      </c>
      <c r="B433" s="86" t="s">
        <v>1029</v>
      </c>
      <c r="C433" s="86" t="s">
        <v>1030</v>
      </c>
      <c r="D433" s="87" t="s">
        <v>116</v>
      </c>
      <c r="E433" s="88">
        <v>52</v>
      </c>
      <c r="F433" s="87" t="s">
        <v>117</v>
      </c>
      <c r="G433" s="88">
        <v>6</v>
      </c>
      <c r="H433" s="89">
        <v>8770</v>
      </c>
      <c r="I433" s="89">
        <v>10433</v>
      </c>
      <c r="J433" s="89">
        <v>6153</v>
      </c>
      <c r="K433" s="89">
        <v>460</v>
      </c>
      <c r="L433" s="89">
        <v>25816</v>
      </c>
      <c r="M433" s="90">
        <v>8770</v>
      </c>
      <c r="N433" s="90">
        <v>10433</v>
      </c>
      <c r="O433" s="90">
        <v>6153</v>
      </c>
      <c r="P433" s="90">
        <v>460</v>
      </c>
      <c r="Q433" s="91">
        <v>25816</v>
      </c>
      <c r="R433" s="92">
        <v>840</v>
      </c>
      <c r="S433" s="92">
        <v>840</v>
      </c>
      <c r="T433" s="92">
        <v>840</v>
      </c>
      <c r="U433" s="92">
        <v>840</v>
      </c>
      <c r="V433" s="92">
        <v>7366800</v>
      </c>
      <c r="W433" s="92">
        <v>8763720</v>
      </c>
      <c r="X433" s="92">
        <v>5168520</v>
      </c>
      <c r="Y433" s="92">
        <v>386400</v>
      </c>
      <c r="Z433" s="92">
        <v>21685440</v>
      </c>
      <c r="AA433" s="93">
        <v>1</v>
      </c>
      <c r="AB433" s="93" t="s">
        <v>188</v>
      </c>
      <c r="AC433" s="94">
        <v>2032</v>
      </c>
      <c r="AD433" s="95" t="s">
        <v>114</v>
      </c>
      <c r="AE433" s="92">
        <v>824.04</v>
      </c>
      <c r="AF433" s="92">
        <v>824.04</v>
      </c>
      <c r="AG433" s="92">
        <v>824.04</v>
      </c>
      <c r="AH433" s="92">
        <v>824.04</v>
      </c>
      <c r="AI433" s="92">
        <v>824.04</v>
      </c>
      <c r="AJ433" s="92">
        <v>824.04</v>
      </c>
      <c r="AK433" s="92">
        <v>824.04</v>
      </c>
      <c r="AL433" s="92">
        <v>824.04</v>
      </c>
      <c r="AM433" s="92">
        <v>7226830.7999999998</v>
      </c>
      <c r="AN433" s="92">
        <v>8597209.3200000003</v>
      </c>
      <c r="AO433" s="92">
        <v>5070318.12</v>
      </c>
      <c r="AP433" s="92">
        <v>379058.39999999997</v>
      </c>
      <c r="AQ433" s="92">
        <v>21273416.640000001</v>
      </c>
      <c r="AR433" s="96">
        <v>412023.3599999994</v>
      </c>
      <c r="AS433" s="97">
        <v>1.8999999999999972E-2</v>
      </c>
    </row>
    <row r="434" spans="1:45" x14ac:dyDescent="0.2">
      <c r="A434" s="85">
        <v>102</v>
      </c>
      <c r="B434" s="86" t="s">
        <v>1031</v>
      </c>
      <c r="C434" s="86" t="s">
        <v>1032</v>
      </c>
      <c r="D434" s="87" t="s">
        <v>116</v>
      </c>
      <c r="E434" s="88">
        <v>52</v>
      </c>
      <c r="F434" s="87" t="s">
        <v>117</v>
      </c>
      <c r="G434" s="88">
        <v>7</v>
      </c>
      <c r="H434" s="89">
        <v>8956</v>
      </c>
      <c r="I434" s="89">
        <v>10654</v>
      </c>
      <c r="J434" s="89">
        <v>6283</v>
      </c>
      <c r="K434" s="89">
        <v>469</v>
      </c>
      <c r="L434" s="89">
        <v>26362</v>
      </c>
      <c r="M434" s="90">
        <v>8956</v>
      </c>
      <c r="N434" s="90">
        <v>10654</v>
      </c>
      <c r="O434" s="90">
        <v>6283</v>
      </c>
      <c r="P434" s="90">
        <v>469</v>
      </c>
      <c r="Q434" s="91">
        <v>26362</v>
      </c>
      <c r="R434" s="92">
        <v>841</v>
      </c>
      <c r="S434" s="92">
        <v>841</v>
      </c>
      <c r="T434" s="92">
        <v>841</v>
      </c>
      <c r="U434" s="92">
        <v>841</v>
      </c>
      <c r="V434" s="92">
        <v>7531996</v>
      </c>
      <c r="W434" s="92">
        <v>8960014</v>
      </c>
      <c r="X434" s="92">
        <v>5284003</v>
      </c>
      <c r="Y434" s="92">
        <v>394429</v>
      </c>
      <c r="Z434" s="92">
        <v>22170442</v>
      </c>
      <c r="AA434" s="93">
        <v>1</v>
      </c>
      <c r="AB434" s="93" t="s">
        <v>188</v>
      </c>
      <c r="AC434" s="94">
        <v>2014</v>
      </c>
      <c r="AD434" s="95" t="s">
        <v>147</v>
      </c>
      <c r="AE434" s="92">
        <v>823.34</v>
      </c>
      <c r="AF434" s="92">
        <v>823.34</v>
      </c>
      <c r="AG434" s="92">
        <v>823.34</v>
      </c>
      <c r="AH434" s="92">
        <v>823.34</v>
      </c>
      <c r="AI434" s="92">
        <v>823.34</v>
      </c>
      <c r="AJ434" s="92">
        <v>823.34</v>
      </c>
      <c r="AK434" s="92">
        <v>823.34</v>
      </c>
      <c r="AL434" s="92">
        <v>823.34</v>
      </c>
      <c r="AM434" s="92">
        <v>7373833.04</v>
      </c>
      <c r="AN434" s="92">
        <v>8771864.3600000013</v>
      </c>
      <c r="AO434" s="92">
        <v>5173045.22</v>
      </c>
      <c r="AP434" s="92">
        <v>386146.46</v>
      </c>
      <c r="AQ434" s="92">
        <v>21704889.080000002</v>
      </c>
      <c r="AR434" s="96">
        <v>465552.91999999806</v>
      </c>
      <c r="AS434" s="97">
        <v>2.099881093935782E-2</v>
      </c>
    </row>
    <row r="435" spans="1:45" x14ac:dyDescent="0.2">
      <c r="A435" s="85">
        <v>103</v>
      </c>
      <c r="B435" s="86" t="s">
        <v>1033</v>
      </c>
      <c r="C435" s="86" t="s">
        <v>1034</v>
      </c>
      <c r="D435" s="87" t="s">
        <v>116</v>
      </c>
      <c r="E435" s="88">
        <v>52</v>
      </c>
      <c r="F435" s="87" t="s">
        <v>117</v>
      </c>
      <c r="G435" s="88">
        <v>8</v>
      </c>
      <c r="H435" s="89">
        <v>8644</v>
      </c>
      <c r="I435" s="89">
        <v>10285</v>
      </c>
      <c r="J435" s="89">
        <v>6064</v>
      </c>
      <c r="K435" s="89">
        <v>453</v>
      </c>
      <c r="L435" s="89">
        <v>25446</v>
      </c>
      <c r="M435" s="90">
        <v>8644</v>
      </c>
      <c r="N435" s="90">
        <v>10285</v>
      </c>
      <c r="O435" s="90">
        <v>6064</v>
      </c>
      <c r="P435" s="90">
        <v>453</v>
      </c>
      <c r="Q435" s="91">
        <v>25446</v>
      </c>
      <c r="R435" s="92">
        <v>841</v>
      </c>
      <c r="S435" s="92">
        <v>841</v>
      </c>
      <c r="T435" s="92">
        <v>841</v>
      </c>
      <c r="U435" s="92">
        <v>841</v>
      </c>
      <c r="V435" s="92">
        <v>7269604</v>
      </c>
      <c r="W435" s="92">
        <v>8649685</v>
      </c>
      <c r="X435" s="92">
        <v>5099824</v>
      </c>
      <c r="Y435" s="92">
        <v>380973</v>
      </c>
      <c r="Z435" s="92">
        <v>21400086</v>
      </c>
      <c r="AA435" s="93">
        <v>1</v>
      </c>
      <c r="AB435" s="93" t="s">
        <v>188</v>
      </c>
      <c r="AC435" s="94">
        <v>2014</v>
      </c>
      <c r="AD435" s="95" t="s">
        <v>147</v>
      </c>
      <c r="AE435" s="92">
        <v>823.34</v>
      </c>
      <c r="AF435" s="92">
        <v>823.34</v>
      </c>
      <c r="AG435" s="92">
        <v>823.34</v>
      </c>
      <c r="AH435" s="92">
        <v>823.34</v>
      </c>
      <c r="AI435" s="92">
        <v>823.34</v>
      </c>
      <c r="AJ435" s="92">
        <v>823.34</v>
      </c>
      <c r="AK435" s="92">
        <v>823.34</v>
      </c>
      <c r="AL435" s="92">
        <v>823.34</v>
      </c>
      <c r="AM435" s="92">
        <v>7116950.96</v>
      </c>
      <c r="AN435" s="92">
        <v>8468051.9000000004</v>
      </c>
      <c r="AO435" s="92">
        <v>4992733.76</v>
      </c>
      <c r="AP435" s="92">
        <v>372973.02</v>
      </c>
      <c r="AQ435" s="92">
        <v>20950709.639999997</v>
      </c>
      <c r="AR435" s="96">
        <v>449376.36000000313</v>
      </c>
      <c r="AS435" s="97">
        <v>2.0998810939358053E-2</v>
      </c>
    </row>
    <row r="436" spans="1:45" x14ac:dyDescent="0.2">
      <c r="A436" s="85">
        <v>104</v>
      </c>
      <c r="B436" s="86" t="s">
        <v>1035</v>
      </c>
      <c r="C436" s="86" t="s">
        <v>1036</v>
      </c>
      <c r="D436" s="87" t="s">
        <v>116</v>
      </c>
      <c r="E436" s="88">
        <v>52</v>
      </c>
      <c r="F436" s="87" t="s">
        <v>117</v>
      </c>
      <c r="G436" s="88">
        <v>9</v>
      </c>
      <c r="H436" s="89">
        <v>8735</v>
      </c>
      <c r="I436" s="89">
        <v>10393</v>
      </c>
      <c r="J436" s="89">
        <v>6127</v>
      </c>
      <c r="K436" s="89">
        <v>458</v>
      </c>
      <c r="L436" s="89">
        <v>25713</v>
      </c>
      <c r="M436" s="90">
        <v>8735</v>
      </c>
      <c r="N436" s="90">
        <v>10393</v>
      </c>
      <c r="O436" s="90">
        <v>6127</v>
      </c>
      <c r="P436" s="90">
        <v>458</v>
      </c>
      <c r="Q436" s="91">
        <v>25713</v>
      </c>
      <c r="R436" s="92">
        <v>840</v>
      </c>
      <c r="S436" s="92">
        <v>840</v>
      </c>
      <c r="T436" s="92">
        <v>840</v>
      </c>
      <c r="U436" s="92">
        <v>840</v>
      </c>
      <c r="V436" s="92">
        <v>7337400</v>
      </c>
      <c r="W436" s="92">
        <v>8730120</v>
      </c>
      <c r="X436" s="92">
        <v>5146680</v>
      </c>
      <c r="Y436" s="92">
        <v>384720</v>
      </c>
      <c r="Z436" s="92">
        <v>21598920</v>
      </c>
      <c r="AA436" s="93">
        <v>1</v>
      </c>
      <c r="AB436" s="93" t="s">
        <v>188</v>
      </c>
      <c r="AC436" s="94">
        <v>2032</v>
      </c>
      <c r="AD436" s="95" t="s">
        <v>114</v>
      </c>
      <c r="AE436" s="92">
        <v>822.36</v>
      </c>
      <c r="AF436" s="92">
        <v>822.36</v>
      </c>
      <c r="AG436" s="92">
        <v>822.36</v>
      </c>
      <c r="AH436" s="92">
        <v>822.36</v>
      </c>
      <c r="AI436" s="92">
        <v>822.36</v>
      </c>
      <c r="AJ436" s="92">
        <v>822.36</v>
      </c>
      <c r="AK436" s="92">
        <v>822.36</v>
      </c>
      <c r="AL436" s="92">
        <v>822.36</v>
      </c>
      <c r="AM436" s="92">
        <v>7183314.6000000006</v>
      </c>
      <c r="AN436" s="92">
        <v>8546787.4800000004</v>
      </c>
      <c r="AO436" s="92">
        <v>5038599.72</v>
      </c>
      <c r="AP436" s="92">
        <v>376640.88</v>
      </c>
      <c r="AQ436" s="92">
        <v>21145342.68</v>
      </c>
      <c r="AR436" s="96">
        <v>453577.3200000003</v>
      </c>
      <c r="AS436" s="97">
        <v>2.1000000000000015E-2</v>
      </c>
    </row>
    <row r="437" spans="1:45" x14ac:dyDescent="0.2">
      <c r="A437" s="85">
        <v>105</v>
      </c>
      <c r="B437" s="86" t="s">
        <v>1037</v>
      </c>
      <c r="C437" s="86" t="s">
        <v>1038</v>
      </c>
      <c r="D437" s="87" t="s">
        <v>116</v>
      </c>
      <c r="E437" s="88">
        <v>52</v>
      </c>
      <c r="F437" s="87" t="s">
        <v>117</v>
      </c>
      <c r="G437" s="88">
        <v>10</v>
      </c>
      <c r="H437" s="89">
        <v>8748</v>
      </c>
      <c r="I437" s="89">
        <v>10408</v>
      </c>
      <c r="J437" s="89">
        <v>6137</v>
      </c>
      <c r="K437" s="89">
        <v>459</v>
      </c>
      <c r="L437" s="89">
        <v>25752</v>
      </c>
      <c r="M437" s="90">
        <v>8748</v>
      </c>
      <c r="N437" s="90">
        <v>10408</v>
      </c>
      <c r="O437" s="90">
        <v>6137</v>
      </c>
      <c r="P437" s="90">
        <v>459</v>
      </c>
      <c r="Q437" s="91">
        <v>25752</v>
      </c>
      <c r="R437" s="92">
        <v>840</v>
      </c>
      <c r="S437" s="92">
        <v>840</v>
      </c>
      <c r="T437" s="92">
        <v>840</v>
      </c>
      <c r="U437" s="92">
        <v>840</v>
      </c>
      <c r="V437" s="92">
        <v>7348320</v>
      </c>
      <c r="W437" s="92">
        <v>8742720</v>
      </c>
      <c r="X437" s="92">
        <v>5155080</v>
      </c>
      <c r="Y437" s="92">
        <v>385560</v>
      </c>
      <c r="Z437" s="92">
        <v>21631680</v>
      </c>
      <c r="AA437" s="93">
        <v>1</v>
      </c>
      <c r="AB437" s="93" t="s">
        <v>188</v>
      </c>
      <c r="AC437" s="94">
        <v>2032</v>
      </c>
      <c r="AD437" s="95" t="s">
        <v>114</v>
      </c>
      <c r="AE437" s="92">
        <v>825.72</v>
      </c>
      <c r="AF437" s="92">
        <v>825.72</v>
      </c>
      <c r="AG437" s="92">
        <v>825.72</v>
      </c>
      <c r="AH437" s="92">
        <v>825.72</v>
      </c>
      <c r="AI437" s="92">
        <v>825.72</v>
      </c>
      <c r="AJ437" s="92">
        <v>825.72</v>
      </c>
      <c r="AK437" s="92">
        <v>825.72</v>
      </c>
      <c r="AL437" s="92">
        <v>825.72</v>
      </c>
      <c r="AM437" s="92">
        <v>7223398.5600000005</v>
      </c>
      <c r="AN437" s="92">
        <v>8594093.7599999998</v>
      </c>
      <c r="AO437" s="92">
        <v>5067443.6400000006</v>
      </c>
      <c r="AP437" s="92">
        <v>379005.48000000004</v>
      </c>
      <c r="AQ437" s="92">
        <v>21263941.440000001</v>
      </c>
      <c r="AR437" s="96">
        <v>367738.55999999866</v>
      </c>
      <c r="AS437" s="97">
        <v>1.6999999999999939E-2</v>
      </c>
    </row>
    <row r="438" spans="1:45" x14ac:dyDescent="0.2">
      <c r="A438" s="85">
        <v>106</v>
      </c>
      <c r="B438" s="86" t="s">
        <v>1039</v>
      </c>
      <c r="C438" s="86" t="s">
        <v>1040</v>
      </c>
      <c r="D438" s="87" t="s">
        <v>116</v>
      </c>
      <c r="E438" s="88">
        <v>52</v>
      </c>
      <c r="F438" s="87" t="s">
        <v>117</v>
      </c>
      <c r="G438" s="88">
        <v>11</v>
      </c>
      <c r="H438" s="89">
        <v>8615</v>
      </c>
      <c r="I438" s="89">
        <v>10249</v>
      </c>
      <c r="J438" s="89">
        <v>6042</v>
      </c>
      <c r="K438" s="89">
        <v>452</v>
      </c>
      <c r="L438" s="89">
        <v>25358</v>
      </c>
      <c r="M438" s="90">
        <v>8615</v>
      </c>
      <c r="N438" s="90">
        <v>10249</v>
      </c>
      <c r="O438" s="90">
        <v>6042</v>
      </c>
      <c r="P438" s="90">
        <v>452</v>
      </c>
      <c r="Q438" s="91">
        <v>25358</v>
      </c>
      <c r="R438" s="92">
        <v>841</v>
      </c>
      <c r="S438" s="92">
        <v>841</v>
      </c>
      <c r="T438" s="92">
        <v>841</v>
      </c>
      <c r="U438" s="92">
        <v>841</v>
      </c>
      <c r="V438" s="92">
        <v>7245215</v>
      </c>
      <c r="W438" s="92">
        <v>8619409</v>
      </c>
      <c r="X438" s="92">
        <v>5081322</v>
      </c>
      <c r="Y438" s="92">
        <v>380132</v>
      </c>
      <c r="Z438" s="92">
        <v>21326078</v>
      </c>
      <c r="AA438" s="93">
        <v>1</v>
      </c>
      <c r="AB438" s="93" t="s">
        <v>188</v>
      </c>
      <c r="AC438" s="94">
        <v>2014</v>
      </c>
      <c r="AD438" s="95" t="s">
        <v>147</v>
      </c>
      <c r="AE438" s="92">
        <v>823.34</v>
      </c>
      <c r="AF438" s="92">
        <v>823.34</v>
      </c>
      <c r="AG438" s="92">
        <v>823.34</v>
      </c>
      <c r="AH438" s="92">
        <v>823.34</v>
      </c>
      <c r="AI438" s="92">
        <v>823.34</v>
      </c>
      <c r="AJ438" s="92">
        <v>823.34</v>
      </c>
      <c r="AK438" s="92">
        <v>823.34</v>
      </c>
      <c r="AL438" s="92">
        <v>823.34</v>
      </c>
      <c r="AM438" s="92">
        <v>7093074.1000000006</v>
      </c>
      <c r="AN438" s="92">
        <v>8438411.6600000001</v>
      </c>
      <c r="AO438" s="92">
        <v>4974620.28</v>
      </c>
      <c r="AP438" s="92">
        <v>372149.68</v>
      </c>
      <c r="AQ438" s="92">
        <v>20878255.720000003</v>
      </c>
      <c r="AR438" s="96">
        <v>447822.27999999747</v>
      </c>
      <c r="AS438" s="97">
        <v>2.0998810939357789E-2</v>
      </c>
    </row>
    <row r="439" spans="1:45" x14ac:dyDescent="0.2">
      <c r="A439" s="85">
        <v>107</v>
      </c>
      <c r="B439" s="86" t="s">
        <v>1041</v>
      </c>
      <c r="C439" s="86" t="s">
        <v>1042</v>
      </c>
      <c r="D439" s="87" t="s">
        <v>61</v>
      </c>
      <c r="E439" s="88">
        <v>73</v>
      </c>
      <c r="F439" s="87" t="s">
        <v>75</v>
      </c>
      <c r="G439" s="88">
        <v>11</v>
      </c>
      <c r="H439" s="89">
        <v>529</v>
      </c>
      <c r="I439" s="89">
        <v>723</v>
      </c>
      <c r="J439" s="89">
        <v>1075</v>
      </c>
      <c r="K439" s="89">
        <v>0</v>
      </c>
      <c r="L439" s="89">
        <v>2327</v>
      </c>
      <c r="M439" s="90">
        <v>529</v>
      </c>
      <c r="N439" s="90">
        <v>723</v>
      </c>
      <c r="O439" s="90">
        <v>1075</v>
      </c>
      <c r="P439" s="90">
        <v>0</v>
      </c>
      <c r="Q439" s="91">
        <v>2327</v>
      </c>
      <c r="R439" s="92">
        <v>2247</v>
      </c>
      <c r="S439" s="92">
        <v>2247</v>
      </c>
      <c r="T439" s="92">
        <v>2247</v>
      </c>
      <c r="U439" s="92">
        <v>0</v>
      </c>
      <c r="V439" s="92">
        <v>1188663</v>
      </c>
      <c r="W439" s="92">
        <v>1624581</v>
      </c>
      <c r="X439" s="92">
        <v>2415525</v>
      </c>
      <c r="Y439" s="92">
        <v>0</v>
      </c>
      <c r="Z439" s="92">
        <v>5228769</v>
      </c>
      <c r="AA439" s="93">
        <v>1</v>
      </c>
      <c r="AB439" s="93" t="s">
        <v>188</v>
      </c>
      <c r="AC439" s="94">
        <v>2057</v>
      </c>
      <c r="AD439" s="95" t="s">
        <v>130</v>
      </c>
      <c r="AE439" s="92">
        <v>1797.6</v>
      </c>
      <c r="AF439" s="92">
        <v>1797.6</v>
      </c>
      <c r="AG439" s="92">
        <v>1797.6</v>
      </c>
      <c r="AH439" s="92">
        <v>0</v>
      </c>
      <c r="AI439" s="92">
        <v>1797.6</v>
      </c>
      <c r="AJ439" s="92">
        <v>1797.6</v>
      </c>
      <c r="AK439" s="92">
        <v>1797.6</v>
      </c>
      <c r="AL439" s="92">
        <v>0</v>
      </c>
      <c r="AM439" s="92">
        <v>950930.39999999991</v>
      </c>
      <c r="AN439" s="92">
        <v>1299664.8</v>
      </c>
      <c r="AO439" s="92">
        <v>1932420</v>
      </c>
      <c r="AP439" s="92">
        <v>0</v>
      </c>
      <c r="AQ439" s="92">
        <v>4183015.2</v>
      </c>
      <c r="AR439" s="96">
        <v>1045753.7999999998</v>
      </c>
      <c r="AS439" s="97">
        <v>0.19999999999999996</v>
      </c>
    </row>
    <row r="440" spans="1:45" x14ac:dyDescent="0.2">
      <c r="A440" s="85">
        <v>108</v>
      </c>
      <c r="B440" s="86" t="s">
        <v>1043</v>
      </c>
      <c r="C440" s="86" t="s">
        <v>1044</v>
      </c>
      <c r="D440" s="87" t="s">
        <v>61</v>
      </c>
      <c r="E440" s="88">
        <v>73</v>
      </c>
      <c r="F440" s="87" t="s">
        <v>75</v>
      </c>
      <c r="G440" s="88">
        <v>12</v>
      </c>
      <c r="H440" s="89">
        <v>480</v>
      </c>
      <c r="I440" s="89">
        <v>656</v>
      </c>
      <c r="J440" s="89">
        <v>975</v>
      </c>
      <c r="K440" s="89">
        <v>0</v>
      </c>
      <c r="L440" s="89">
        <v>2111</v>
      </c>
      <c r="M440" s="90">
        <v>480</v>
      </c>
      <c r="N440" s="90">
        <v>656</v>
      </c>
      <c r="O440" s="90">
        <v>975</v>
      </c>
      <c r="P440" s="90">
        <v>0</v>
      </c>
      <c r="Q440" s="91">
        <v>2111</v>
      </c>
      <c r="R440" s="92">
        <v>2247</v>
      </c>
      <c r="S440" s="92">
        <v>2247</v>
      </c>
      <c r="T440" s="92">
        <v>2247</v>
      </c>
      <c r="U440" s="92">
        <v>0</v>
      </c>
      <c r="V440" s="92">
        <v>1078560</v>
      </c>
      <c r="W440" s="92">
        <v>1474032</v>
      </c>
      <c r="X440" s="92">
        <v>2190825</v>
      </c>
      <c r="Y440" s="92">
        <v>0</v>
      </c>
      <c r="Z440" s="92">
        <v>4743417</v>
      </c>
      <c r="AA440" s="93">
        <v>1</v>
      </c>
      <c r="AB440" s="93" t="s">
        <v>188</v>
      </c>
      <c r="AC440" s="94">
        <v>2087</v>
      </c>
      <c r="AD440" s="95" t="s">
        <v>55</v>
      </c>
      <c r="AE440" s="92">
        <v>2067.2399999999998</v>
      </c>
      <c r="AF440" s="92">
        <v>2067.2399999999998</v>
      </c>
      <c r="AG440" s="92">
        <v>2067.2399999999998</v>
      </c>
      <c r="AH440" s="92">
        <v>0</v>
      </c>
      <c r="AI440" s="92">
        <v>2067.2399999999998</v>
      </c>
      <c r="AJ440" s="92">
        <v>2067.2399999999998</v>
      </c>
      <c r="AK440" s="92">
        <v>2067.2399999999998</v>
      </c>
      <c r="AL440" s="92">
        <v>0</v>
      </c>
      <c r="AM440" s="92">
        <v>992275.2</v>
      </c>
      <c r="AN440" s="92">
        <v>1356109.44</v>
      </c>
      <c r="AO440" s="92">
        <v>2015558.9999999998</v>
      </c>
      <c r="AP440" s="92">
        <v>0</v>
      </c>
      <c r="AQ440" s="92">
        <v>4363943.6399999997</v>
      </c>
      <c r="AR440" s="96">
        <v>379473.36000000034</v>
      </c>
      <c r="AS440" s="97">
        <v>8.0000000000000071E-2</v>
      </c>
    </row>
    <row r="441" spans="1:45" x14ac:dyDescent="0.2">
      <c r="A441" s="85">
        <v>109</v>
      </c>
      <c r="B441" s="86" t="s">
        <v>1045</v>
      </c>
      <c r="C441" s="86" t="s">
        <v>1046</v>
      </c>
      <c r="D441" s="87" t="s">
        <v>61</v>
      </c>
      <c r="E441" s="88">
        <v>73</v>
      </c>
      <c r="F441" s="87" t="s">
        <v>75</v>
      </c>
      <c r="G441" s="88">
        <v>13</v>
      </c>
      <c r="H441" s="89">
        <v>509</v>
      </c>
      <c r="I441" s="89">
        <v>697</v>
      </c>
      <c r="J441" s="89">
        <v>1036</v>
      </c>
      <c r="K441" s="89">
        <v>0</v>
      </c>
      <c r="L441" s="89">
        <v>2242</v>
      </c>
      <c r="M441" s="90">
        <v>509</v>
      </c>
      <c r="N441" s="90">
        <v>697</v>
      </c>
      <c r="O441" s="90">
        <v>1036</v>
      </c>
      <c r="P441" s="90">
        <v>0</v>
      </c>
      <c r="Q441" s="91">
        <v>2242</v>
      </c>
      <c r="R441" s="92">
        <v>2247</v>
      </c>
      <c r="S441" s="92">
        <v>2247</v>
      </c>
      <c r="T441" s="92">
        <v>2247</v>
      </c>
      <c r="U441" s="92">
        <v>0</v>
      </c>
      <c r="V441" s="92">
        <v>1143723</v>
      </c>
      <c r="W441" s="92">
        <v>1566159</v>
      </c>
      <c r="X441" s="92">
        <v>2327892</v>
      </c>
      <c r="Y441" s="92">
        <v>0</v>
      </c>
      <c r="Z441" s="92">
        <v>5037774</v>
      </c>
      <c r="AA441" s="93">
        <v>1</v>
      </c>
      <c r="AB441" s="93" t="s">
        <v>188</v>
      </c>
      <c r="AC441" s="94">
        <v>2087</v>
      </c>
      <c r="AD441" s="95" t="s">
        <v>55</v>
      </c>
      <c r="AE441" s="92">
        <v>2067.2399999999998</v>
      </c>
      <c r="AF441" s="92">
        <v>2067.2399999999998</v>
      </c>
      <c r="AG441" s="92">
        <v>2067.2399999999998</v>
      </c>
      <c r="AH441" s="92">
        <v>0</v>
      </c>
      <c r="AI441" s="92">
        <v>2067.2399999999998</v>
      </c>
      <c r="AJ441" s="92">
        <v>2067.2399999999998</v>
      </c>
      <c r="AK441" s="92">
        <v>2067.2399999999998</v>
      </c>
      <c r="AL441" s="92">
        <v>0</v>
      </c>
      <c r="AM441" s="92">
        <v>1052225.1599999999</v>
      </c>
      <c r="AN441" s="92">
        <v>1440866.2799999998</v>
      </c>
      <c r="AO441" s="92">
        <v>2141660.6399999997</v>
      </c>
      <c r="AP441" s="92">
        <v>0</v>
      </c>
      <c r="AQ441" s="92">
        <v>4634752.0799999991</v>
      </c>
      <c r="AR441" s="96">
        <v>403021.92000000086</v>
      </c>
      <c r="AS441" s="97">
        <v>8.0000000000000168E-2</v>
      </c>
    </row>
    <row r="442" spans="1:45" x14ac:dyDescent="0.2">
      <c r="A442" s="85">
        <v>110</v>
      </c>
      <c r="B442" s="86" t="s">
        <v>1047</v>
      </c>
      <c r="C442" s="86" t="s">
        <v>1048</v>
      </c>
      <c r="D442" s="87" t="s">
        <v>61</v>
      </c>
      <c r="E442" s="88">
        <v>73</v>
      </c>
      <c r="F442" s="87" t="s">
        <v>75</v>
      </c>
      <c r="G442" s="88">
        <v>14</v>
      </c>
      <c r="H442" s="89">
        <v>505</v>
      </c>
      <c r="I442" s="89">
        <v>690</v>
      </c>
      <c r="J442" s="89">
        <v>1026</v>
      </c>
      <c r="K442" s="89">
        <v>0</v>
      </c>
      <c r="L442" s="89">
        <v>2221</v>
      </c>
      <c r="M442" s="90">
        <v>505</v>
      </c>
      <c r="N442" s="90">
        <v>690</v>
      </c>
      <c r="O442" s="90">
        <v>1026</v>
      </c>
      <c r="P442" s="90">
        <v>0</v>
      </c>
      <c r="Q442" s="91">
        <v>2221</v>
      </c>
      <c r="R442" s="92">
        <v>2247</v>
      </c>
      <c r="S442" s="92">
        <v>2247</v>
      </c>
      <c r="T442" s="92">
        <v>2247</v>
      </c>
      <c r="U442" s="92">
        <v>0</v>
      </c>
      <c r="V442" s="92">
        <v>1134735</v>
      </c>
      <c r="W442" s="92">
        <v>1550430</v>
      </c>
      <c r="X442" s="92">
        <v>2305422</v>
      </c>
      <c r="Y442" s="92">
        <v>0</v>
      </c>
      <c r="Z442" s="92">
        <v>4990587</v>
      </c>
      <c r="AA442" s="93">
        <v>1</v>
      </c>
      <c r="AB442" s="93" t="s">
        <v>188</v>
      </c>
      <c r="AC442" s="94">
        <v>2087</v>
      </c>
      <c r="AD442" s="95" t="s">
        <v>55</v>
      </c>
      <c r="AE442" s="92">
        <v>2067.2399999999998</v>
      </c>
      <c r="AF442" s="92">
        <v>2067.2399999999998</v>
      </c>
      <c r="AG442" s="92">
        <v>2067.2399999999998</v>
      </c>
      <c r="AH442" s="92">
        <v>0</v>
      </c>
      <c r="AI442" s="92">
        <v>2067.2399999999998</v>
      </c>
      <c r="AJ442" s="92">
        <v>2067.2399999999998</v>
      </c>
      <c r="AK442" s="92">
        <v>2067.2399999999998</v>
      </c>
      <c r="AL442" s="92">
        <v>0</v>
      </c>
      <c r="AM442" s="92">
        <v>1043956.1999999998</v>
      </c>
      <c r="AN442" s="92">
        <v>1426395.5999999999</v>
      </c>
      <c r="AO442" s="92">
        <v>2120988.2399999998</v>
      </c>
      <c r="AP442" s="92">
        <v>0</v>
      </c>
      <c r="AQ442" s="92">
        <v>4591340.0399999991</v>
      </c>
      <c r="AR442" s="96">
        <v>399246.96000000089</v>
      </c>
      <c r="AS442" s="97">
        <v>8.0000000000000182E-2</v>
      </c>
    </row>
    <row r="443" spans="1:45" x14ac:dyDescent="0.2">
      <c r="A443" s="85">
        <v>111</v>
      </c>
      <c r="B443" s="86" t="s">
        <v>1049</v>
      </c>
      <c r="C443" s="86" t="s">
        <v>1050</v>
      </c>
      <c r="D443" s="87" t="s">
        <v>61</v>
      </c>
      <c r="E443" s="88">
        <v>73</v>
      </c>
      <c r="F443" s="87" t="s">
        <v>75</v>
      </c>
      <c r="G443" s="88">
        <v>15</v>
      </c>
      <c r="H443" s="89">
        <v>477</v>
      </c>
      <c r="I443" s="89">
        <v>652</v>
      </c>
      <c r="J443" s="89">
        <v>970</v>
      </c>
      <c r="K443" s="89">
        <v>0</v>
      </c>
      <c r="L443" s="89">
        <v>2099</v>
      </c>
      <c r="M443" s="90">
        <v>477</v>
      </c>
      <c r="N443" s="90">
        <v>652</v>
      </c>
      <c r="O443" s="90">
        <v>970</v>
      </c>
      <c r="P443" s="90">
        <v>0</v>
      </c>
      <c r="Q443" s="91">
        <v>2099</v>
      </c>
      <c r="R443" s="92">
        <v>2247</v>
      </c>
      <c r="S443" s="92">
        <v>2247</v>
      </c>
      <c r="T443" s="92">
        <v>2247</v>
      </c>
      <c r="U443" s="92">
        <v>0</v>
      </c>
      <c r="V443" s="92">
        <v>1071819</v>
      </c>
      <c r="W443" s="92">
        <v>1465044</v>
      </c>
      <c r="X443" s="92">
        <v>2179590</v>
      </c>
      <c r="Y443" s="92">
        <v>0</v>
      </c>
      <c r="Z443" s="92">
        <v>4716453</v>
      </c>
      <c r="AA443" s="93">
        <v>1</v>
      </c>
      <c r="AB443" s="93" t="s">
        <v>188</v>
      </c>
      <c r="AC443" s="94">
        <v>2087</v>
      </c>
      <c r="AD443" s="95" t="s">
        <v>55</v>
      </c>
      <c r="AE443" s="92">
        <v>2067.2399999999998</v>
      </c>
      <c r="AF443" s="92">
        <v>2067.2399999999998</v>
      </c>
      <c r="AG443" s="92">
        <v>2067.2399999999998</v>
      </c>
      <c r="AH443" s="92">
        <v>0</v>
      </c>
      <c r="AI443" s="92">
        <v>2067.2399999999998</v>
      </c>
      <c r="AJ443" s="92">
        <v>2067.2399999999998</v>
      </c>
      <c r="AK443" s="92">
        <v>2067.2399999999998</v>
      </c>
      <c r="AL443" s="92">
        <v>0</v>
      </c>
      <c r="AM443" s="92">
        <v>986073.47999999986</v>
      </c>
      <c r="AN443" s="92">
        <v>1347840.4799999997</v>
      </c>
      <c r="AO443" s="92">
        <v>2005222.7999999998</v>
      </c>
      <c r="AP443" s="92">
        <v>0</v>
      </c>
      <c r="AQ443" s="92">
        <v>4339136.76</v>
      </c>
      <c r="AR443" s="96">
        <v>377316.24000000022</v>
      </c>
      <c r="AS443" s="97">
        <v>8.0000000000000043E-2</v>
      </c>
    </row>
    <row r="444" spans="1:45" x14ac:dyDescent="0.2">
      <c r="A444" s="85">
        <v>112</v>
      </c>
      <c r="B444" s="86" t="s">
        <v>1051</v>
      </c>
      <c r="C444" s="86" t="s">
        <v>1052</v>
      </c>
      <c r="D444" s="87" t="s">
        <v>71</v>
      </c>
      <c r="E444" s="88">
        <v>31</v>
      </c>
      <c r="F444" s="87" t="s">
        <v>112</v>
      </c>
      <c r="G444" s="88">
        <v>1</v>
      </c>
      <c r="H444" s="89">
        <v>10067</v>
      </c>
      <c r="I444" s="89">
        <v>12352</v>
      </c>
      <c r="J444" s="89">
        <v>7603</v>
      </c>
      <c r="K444" s="89">
        <v>125</v>
      </c>
      <c r="L444" s="89">
        <v>30147</v>
      </c>
      <c r="M444" s="90">
        <v>10067</v>
      </c>
      <c r="N444" s="90">
        <v>12352</v>
      </c>
      <c r="O444" s="90">
        <v>7603</v>
      </c>
      <c r="P444" s="90">
        <v>125</v>
      </c>
      <c r="Q444" s="91">
        <v>30147</v>
      </c>
      <c r="R444" s="92">
        <v>235</v>
      </c>
      <c r="S444" s="92">
        <v>235</v>
      </c>
      <c r="T444" s="92">
        <v>293</v>
      </c>
      <c r="U444" s="92">
        <v>293</v>
      </c>
      <c r="V444" s="92">
        <v>2365745</v>
      </c>
      <c r="W444" s="92">
        <v>2902720</v>
      </c>
      <c r="X444" s="92">
        <v>2227679</v>
      </c>
      <c r="Y444" s="92">
        <v>36625</v>
      </c>
      <c r="Z444" s="92">
        <v>7532769</v>
      </c>
      <c r="AA444" s="93">
        <v>1</v>
      </c>
      <c r="AB444" s="93" t="s">
        <v>188</v>
      </c>
      <c r="AC444" s="94">
        <v>2018</v>
      </c>
      <c r="AD444" s="95" t="s">
        <v>111</v>
      </c>
      <c r="AE444" s="92">
        <v>235</v>
      </c>
      <c r="AF444" s="92">
        <v>235</v>
      </c>
      <c r="AG444" s="92">
        <v>293</v>
      </c>
      <c r="AH444" s="92">
        <v>293</v>
      </c>
      <c r="AI444" s="92">
        <v>235</v>
      </c>
      <c r="AJ444" s="92">
        <v>235</v>
      </c>
      <c r="AK444" s="92">
        <v>293</v>
      </c>
      <c r="AL444" s="92">
        <v>293</v>
      </c>
      <c r="AM444" s="92">
        <v>2365745</v>
      </c>
      <c r="AN444" s="92">
        <v>2902720</v>
      </c>
      <c r="AO444" s="92">
        <v>2227679</v>
      </c>
      <c r="AP444" s="92">
        <v>36625</v>
      </c>
      <c r="AQ444" s="92">
        <v>7532769</v>
      </c>
      <c r="AR444" s="96">
        <v>0</v>
      </c>
      <c r="AS444" s="97">
        <v>0</v>
      </c>
    </row>
    <row r="445" spans="1:45" x14ac:dyDescent="0.2">
      <c r="A445" s="85">
        <v>113</v>
      </c>
      <c r="B445" s="86" t="s">
        <v>1053</v>
      </c>
      <c r="C445" s="86" t="s">
        <v>1054</v>
      </c>
      <c r="D445" s="87" t="s">
        <v>71</v>
      </c>
      <c r="E445" s="88">
        <v>31</v>
      </c>
      <c r="F445" s="87" t="s">
        <v>112</v>
      </c>
      <c r="G445" s="88">
        <v>2</v>
      </c>
      <c r="H445" s="89">
        <v>10294</v>
      </c>
      <c r="I445" s="89">
        <v>12630</v>
      </c>
      <c r="J445" s="89">
        <v>7775</v>
      </c>
      <c r="K445" s="89">
        <v>128</v>
      </c>
      <c r="L445" s="89">
        <v>30827</v>
      </c>
      <c r="M445" s="90">
        <v>10294</v>
      </c>
      <c r="N445" s="90">
        <v>12630</v>
      </c>
      <c r="O445" s="90">
        <v>7775</v>
      </c>
      <c r="P445" s="90">
        <v>128</v>
      </c>
      <c r="Q445" s="91">
        <v>30827</v>
      </c>
      <c r="R445" s="92">
        <v>235</v>
      </c>
      <c r="S445" s="92">
        <v>235</v>
      </c>
      <c r="T445" s="92">
        <v>293</v>
      </c>
      <c r="U445" s="92">
        <v>293</v>
      </c>
      <c r="V445" s="92">
        <v>2419090</v>
      </c>
      <c r="W445" s="92">
        <v>2968050</v>
      </c>
      <c r="X445" s="92">
        <v>2278075</v>
      </c>
      <c r="Y445" s="92">
        <v>37504</v>
      </c>
      <c r="Z445" s="92">
        <v>7702719</v>
      </c>
      <c r="AA445" s="93">
        <v>1</v>
      </c>
      <c r="AB445" s="93" t="s">
        <v>188</v>
      </c>
      <c r="AC445" s="94">
        <v>2018</v>
      </c>
      <c r="AD445" s="95" t="s">
        <v>111</v>
      </c>
      <c r="AE445" s="92">
        <v>235</v>
      </c>
      <c r="AF445" s="92">
        <v>235</v>
      </c>
      <c r="AG445" s="92">
        <v>293</v>
      </c>
      <c r="AH445" s="92">
        <v>293</v>
      </c>
      <c r="AI445" s="92">
        <v>235</v>
      </c>
      <c r="AJ445" s="92">
        <v>235</v>
      </c>
      <c r="AK445" s="92">
        <v>293</v>
      </c>
      <c r="AL445" s="92">
        <v>293</v>
      </c>
      <c r="AM445" s="92">
        <v>2419090</v>
      </c>
      <c r="AN445" s="92">
        <v>2968050</v>
      </c>
      <c r="AO445" s="92">
        <v>2278075</v>
      </c>
      <c r="AP445" s="92">
        <v>37504</v>
      </c>
      <c r="AQ445" s="92">
        <v>7702719</v>
      </c>
      <c r="AR445" s="96">
        <v>0</v>
      </c>
      <c r="AS445" s="97">
        <v>0</v>
      </c>
    </row>
    <row r="446" spans="1:45" x14ac:dyDescent="0.2">
      <c r="A446" s="85">
        <v>114</v>
      </c>
      <c r="B446" s="86" t="s">
        <v>1055</v>
      </c>
      <c r="C446" s="86" t="s">
        <v>1056</v>
      </c>
      <c r="D446" s="87" t="s">
        <v>71</v>
      </c>
      <c r="E446" s="88">
        <v>31</v>
      </c>
      <c r="F446" s="87" t="s">
        <v>112</v>
      </c>
      <c r="G446" s="88">
        <v>3</v>
      </c>
      <c r="H446" s="89">
        <v>10232</v>
      </c>
      <c r="I446" s="89">
        <v>12555</v>
      </c>
      <c r="J446" s="89">
        <v>7729</v>
      </c>
      <c r="K446" s="89">
        <v>127</v>
      </c>
      <c r="L446" s="89">
        <v>30643</v>
      </c>
      <c r="M446" s="90">
        <v>10232</v>
      </c>
      <c r="N446" s="90">
        <v>12555</v>
      </c>
      <c r="O446" s="90">
        <v>7729</v>
      </c>
      <c r="P446" s="90">
        <v>127</v>
      </c>
      <c r="Q446" s="91">
        <v>30643</v>
      </c>
      <c r="R446" s="92">
        <v>235</v>
      </c>
      <c r="S446" s="92">
        <v>235</v>
      </c>
      <c r="T446" s="92">
        <v>293</v>
      </c>
      <c r="U446" s="92">
        <v>293</v>
      </c>
      <c r="V446" s="92">
        <v>2404520</v>
      </c>
      <c r="W446" s="92">
        <v>2950425</v>
      </c>
      <c r="X446" s="92">
        <v>2264597</v>
      </c>
      <c r="Y446" s="92">
        <v>37211</v>
      </c>
      <c r="Z446" s="92">
        <v>7656753</v>
      </c>
      <c r="AA446" s="93">
        <v>1</v>
      </c>
      <c r="AB446" s="93" t="s">
        <v>188</v>
      </c>
      <c r="AC446" s="94">
        <v>2018</v>
      </c>
      <c r="AD446" s="95" t="s">
        <v>111</v>
      </c>
      <c r="AE446" s="92">
        <v>235</v>
      </c>
      <c r="AF446" s="92">
        <v>235</v>
      </c>
      <c r="AG446" s="92">
        <v>293</v>
      </c>
      <c r="AH446" s="92">
        <v>293</v>
      </c>
      <c r="AI446" s="92">
        <v>235</v>
      </c>
      <c r="AJ446" s="92">
        <v>235</v>
      </c>
      <c r="AK446" s="92">
        <v>293</v>
      </c>
      <c r="AL446" s="92">
        <v>293</v>
      </c>
      <c r="AM446" s="92">
        <v>2404520</v>
      </c>
      <c r="AN446" s="92">
        <v>2950425</v>
      </c>
      <c r="AO446" s="92">
        <v>2264597</v>
      </c>
      <c r="AP446" s="92">
        <v>37211</v>
      </c>
      <c r="AQ446" s="92">
        <v>7656753</v>
      </c>
      <c r="AR446" s="96">
        <v>0</v>
      </c>
      <c r="AS446" s="97">
        <v>0</v>
      </c>
    </row>
    <row r="447" spans="1:45" x14ac:dyDescent="0.2">
      <c r="A447" s="85">
        <v>115</v>
      </c>
      <c r="B447" s="86" t="s">
        <v>1057</v>
      </c>
      <c r="C447" s="86" t="s">
        <v>1058</v>
      </c>
      <c r="D447" s="87" t="s">
        <v>71</v>
      </c>
      <c r="E447" s="88">
        <v>31</v>
      </c>
      <c r="F447" s="87" t="s">
        <v>112</v>
      </c>
      <c r="G447" s="88">
        <v>4</v>
      </c>
      <c r="H447" s="89">
        <v>10904</v>
      </c>
      <c r="I447" s="89">
        <v>13376</v>
      </c>
      <c r="J447" s="89">
        <v>8236</v>
      </c>
      <c r="K447" s="89">
        <v>135</v>
      </c>
      <c r="L447" s="89">
        <v>32651</v>
      </c>
      <c r="M447" s="90">
        <v>10904</v>
      </c>
      <c r="N447" s="90">
        <v>13376</v>
      </c>
      <c r="O447" s="90">
        <v>8236</v>
      </c>
      <c r="P447" s="90">
        <v>135</v>
      </c>
      <c r="Q447" s="91">
        <v>32651</v>
      </c>
      <c r="R447" s="92">
        <v>235</v>
      </c>
      <c r="S447" s="92">
        <v>235</v>
      </c>
      <c r="T447" s="92">
        <v>293</v>
      </c>
      <c r="U447" s="92">
        <v>293</v>
      </c>
      <c r="V447" s="92">
        <v>2562440</v>
      </c>
      <c r="W447" s="92">
        <v>3143360</v>
      </c>
      <c r="X447" s="92">
        <v>2413148</v>
      </c>
      <c r="Y447" s="92">
        <v>39555</v>
      </c>
      <c r="Z447" s="92">
        <v>8158503</v>
      </c>
      <c r="AA447" s="93">
        <v>1</v>
      </c>
      <c r="AB447" s="93" t="s">
        <v>188</v>
      </c>
      <c r="AC447" s="94">
        <v>2018</v>
      </c>
      <c r="AD447" s="95" t="s">
        <v>111</v>
      </c>
      <c r="AE447" s="92">
        <v>235</v>
      </c>
      <c r="AF447" s="92">
        <v>235</v>
      </c>
      <c r="AG447" s="92">
        <v>293</v>
      </c>
      <c r="AH447" s="92">
        <v>293</v>
      </c>
      <c r="AI447" s="92">
        <v>235</v>
      </c>
      <c r="AJ447" s="92">
        <v>235</v>
      </c>
      <c r="AK447" s="92">
        <v>293</v>
      </c>
      <c r="AL447" s="92">
        <v>293</v>
      </c>
      <c r="AM447" s="92">
        <v>2562440</v>
      </c>
      <c r="AN447" s="92">
        <v>3143360</v>
      </c>
      <c r="AO447" s="92">
        <v>2413148</v>
      </c>
      <c r="AP447" s="92">
        <v>39555</v>
      </c>
      <c r="AQ447" s="92">
        <v>8158503</v>
      </c>
      <c r="AR447" s="96">
        <v>0</v>
      </c>
      <c r="AS447" s="97">
        <v>0</v>
      </c>
    </row>
    <row r="448" spans="1:45" x14ac:dyDescent="0.2">
      <c r="A448" s="85">
        <v>116</v>
      </c>
      <c r="B448" s="86" t="s">
        <v>1059</v>
      </c>
      <c r="C448" s="86" t="s">
        <v>1060</v>
      </c>
      <c r="D448" s="87" t="s">
        <v>71</v>
      </c>
      <c r="E448" s="88">
        <v>31</v>
      </c>
      <c r="F448" s="87" t="s">
        <v>112</v>
      </c>
      <c r="G448" s="88">
        <v>5</v>
      </c>
      <c r="H448" s="89">
        <v>10136</v>
      </c>
      <c r="I448" s="89">
        <v>12436</v>
      </c>
      <c r="J448" s="89">
        <v>7656</v>
      </c>
      <c r="K448" s="89">
        <v>126</v>
      </c>
      <c r="L448" s="89">
        <v>30354</v>
      </c>
      <c r="M448" s="90">
        <v>10136</v>
      </c>
      <c r="N448" s="90">
        <v>12436</v>
      </c>
      <c r="O448" s="90">
        <v>7656</v>
      </c>
      <c r="P448" s="90">
        <v>126</v>
      </c>
      <c r="Q448" s="91">
        <v>30354</v>
      </c>
      <c r="R448" s="92">
        <v>235</v>
      </c>
      <c r="S448" s="92">
        <v>235</v>
      </c>
      <c r="T448" s="92">
        <v>293</v>
      </c>
      <c r="U448" s="92">
        <v>293</v>
      </c>
      <c r="V448" s="92">
        <v>2381960</v>
      </c>
      <c r="W448" s="92">
        <v>2922460</v>
      </c>
      <c r="X448" s="92">
        <v>2243208</v>
      </c>
      <c r="Y448" s="92">
        <v>36918</v>
      </c>
      <c r="Z448" s="92">
        <v>7584546</v>
      </c>
      <c r="AA448" s="93">
        <v>1</v>
      </c>
      <c r="AB448" s="93" t="s">
        <v>188</v>
      </c>
      <c r="AC448" s="94">
        <v>2018</v>
      </c>
      <c r="AD448" s="95" t="s">
        <v>111</v>
      </c>
      <c r="AE448" s="92">
        <v>235</v>
      </c>
      <c r="AF448" s="92">
        <v>235</v>
      </c>
      <c r="AG448" s="92">
        <v>293</v>
      </c>
      <c r="AH448" s="92">
        <v>293</v>
      </c>
      <c r="AI448" s="92">
        <v>235</v>
      </c>
      <c r="AJ448" s="92">
        <v>235</v>
      </c>
      <c r="AK448" s="92">
        <v>293</v>
      </c>
      <c r="AL448" s="92">
        <v>293</v>
      </c>
      <c r="AM448" s="92">
        <v>2381960</v>
      </c>
      <c r="AN448" s="92">
        <v>2922460</v>
      </c>
      <c r="AO448" s="92">
        <v>2243208</v>
      </c>
      <c r="AP448" s="92">
        <v>36918</v>
      </c>
      <c r="AQ448" s="92">
        <v>7584546</v>
      </c>
      <c r="AR448" s="96">
        <v>0</v>
      </c>
      <c r="AS448" s="97">
        <v>0</v>
      </c>
    </row>
    <row r="449" spans="1:45" x14ac:dyDescent="0.2">
      <c r="A449" s="85">
        <v>117</v>
      </c>
      <c r="B449" s="86" t="s">
        <v>1061</v>
      </c>
      <c r="C449" s="86" t="s">
        <v>1062</v>
      </c>
      <c r="D449" s="87" t="s">
        <v>71</v>
      </c>
      <c r="E449" s="88">
        <v>31</v>
      </c>
      <c r="F449" s="87" t="s">
        <v>112</v>
      </c>
      <c r="G449" s="88">
        <v>6</v>
      </c>
      <c r="H449" s="89">
        <v>10971</v>
      </c>
      <c r="I449" s="89">
        <v>13461</v>
      </c>
      <c r="J449" s="89">
        <v>8286</v>
      </c>
      <c r="K449" s="89">
        <v>136</v>
      </c>
      <c r="L449" s="89">
        <v>32854</v>
      </c>
      <c r="M449" s="90">
        <v>10971</v>
      </c>
      <c r="N449" s="90">
        <v>13461</v>
      </c>
      <c r="O449" s="90">
        <v>8286</v>
      </c>
      <c r="P449" s="90">
        <v>136</v>
      </c>
      <c r="Q449" s="91">
        <v>32854</v>
      </c>
      <c r="R449" s="92">
        <v>235</v>
      </c>
      <c r="S449" s="92">
        <v>235</v>
      </c>
      <c r="T449" s="92">
        <v>293</v>
      </c>
      <c r="U449" s="92">
        <v>293</v>
      </c>
      <c r="V449" s="92">
        <v>2578185</v>
      </c>
      <c r="W449" s="92">
        <v>3163335</v>
      </c>
      <c r="X449" s="92">
        <v>2427798</v>
      </c>
      <c r="Y449" s="92">
        <v>39848</v>
      </c>
      <c r="Z449" s="92">
        <v>8209166</v>
      </c>
      <c r="AA449" s="93">
        <v>1</v>
      </c>
      <c r="AB449" s="93" t="s">
        <v>188</v>
      </c>
      <c r="AC449" s="94">
        <v>2018</v>
      </c>
      <c r="AD449" s="95" t="s">
        <v>111</v>
      </c>
      <c r="AE449" s="92">
        <v>235</v>
      </c>
      <c r="AF449" s="92">
        <v>235</v>
      </c>
      <c r="AG449" s="92">
        <v>293</v>
      </c>
      <c r="AH449" s="92">
        <v>293</v>
      </c>
      <c r="AI449" s="92">
        <v>235</v>
      </c>
      <c r="AJ449" s="92">
        <v>235</v>
      </c>
      <c r="AK449" s="92">
        <v>293</v>
      </c>
      <c r="AL449" s="92">
        <v>293</v>
      </c>
      <c r="AM449" s="92">
        <v>2578185</v>
      </c>
      <c r="AN449" s="92">
        <v>3163335</v>
      </c>
      <c r="AO449" s="92">
        <v>2427798</v>
      </c>
      <c r="AP449" s="92">
        <v>39848</v>
      </c>
      <c r="AQ449" s="92">
        <v>8209166</v>
      </c>
      <c r="AR449" s="96">
        <v>0</v>
      </c>
      <c r="AS449" s="97">
        <v>0</v>
      </c>
    </row>
    <row r="450" spans="1:45" x14ac:dyDescent="0.2">
      <c r="A450" s="85">
        <v>118</v>
      </c>
      <c r="B450" s="86" t="s">
        <v>1063</v>
      </c>
      <c r="C450" s="86" t="s">
        <v>1064</v>
      </c>
      <c r="D450" s="87" t="s">
        <v>71</v>
      </c>
      <c r="E450" s="88">
        <v>31</v>
      </c>
      <c r="F450" s="87" t="s">
        <v>112</v>
      </c>
      <c r="G450" s="88">
        <v>7</v>
      </c>
      <c r="H450" s="89">
        <v>11203</v>
      </c>
      <c r="I450" s="89">
        <v>13745</v>
      </c>
      <c r="J450" s="89">
        <v>8462</v>
      </c>
      <c r="K450" s="89">
        <v>139</v>
      </c>
      <c r="L450" s="89">
        <v>33549</v>
      </c>
      <c r="M450" s="90">
        <v>11203</v>
      </c>
      <c r="N450" s="90">
        <v>13745</v>
      </c>
      <c r="O450" s="90">
        <v>8462</v>
      </c>
      <c r="P450" s="90">
        <v>139</v>
      </c>
      <c r="Q450" s="91">
        <v>33549</v>
      </c>
      <c r="R450" s="92">
        <v>235</v>
      </c>
      <c r="S450" s="92">
        <v>235</v>
      </c>
      <c r="T450" s="92">
        <v>293</v>
      </c>
      <c r="U450" s="92">
        <v>293</v>
      </c>
      <c r="V450" s="92">
        <v>2632705</v>
      </c>
      <c r="W450" s="92">
        <v>3230075</v>
      </c>
      <c r="X450" s="92">
        <v>2479366</v>
      </c>
      <c r="Y450" s="92">
        <v>40727</v>
      </c>
      <c r="Z450" s="92">
        <v>8382873</v>
      </c>
      <c r="AA450" s="93">
        <v>1</v>
      </c>
      <c r="AB450" s="93" t="s">
        <v>188</v>
      </c>
      <c r="AC450" s="94">
        <v>2018</v>
      </c>
      <c r="AD450" s="95" t="s">
        <v>111</v>
      </c>
      <c r="AE450" s="92">
        <v>235</v>
      </c>
      <c r="AF450" s="92">
        <v>235</v>
      </c>
      <c r="AG450" s="92">
        <v>293</v>
      </c>
      <c r="AH450" s="92">
        <v>293</v>
      </c>
      <c r="AI450" s="92">
        <v>235</v>
      </c>
      <c r="AJ450" s="92">
        <v>235</v>
      </c>
      <c r="AK450" s="92">
        <v>293</v>
      </c>
      <c r="AL450" s="92">
        <v>293</v>
      </c>
      <c r="AM450" s="92">
        <v>2632705</v>
      </c>
      <c r="AN450" s="92">
        <v>3230075</v>
      </c>
      <c r="AO450" s="92">
        <v>2479366</v>
      </c>
      <c r="AP450" s="92">
        <v>40727</v>
      </c>
      <c r="AQ450" s="92">
        <v>8382873</v>
      </c>
      <c r="AR450" s="96">
        <v>0</v>
      </c>
      <c r="AS450" s="97">
        <v>0</v>
      </c>
    </row>
    <row r="451" spans="1:45" x14ac:dyDescent="0.2">
      <c r="A451" s="85">
        <v>119</v>
      </c>
      <c r="B451" s="86" t="s">
        <v>1065</v>
      </c>
      <c r="C451" s="86" t="s">
        <v>1066</v>
      </c>
      <c r="D451" s="87" t="s">
        <v>71</v>
      </c>
      <c r="E451" s="88">
        <v>31</v>
      </c>
      <c r="F451" s="87" t="s">
        <v>112</v>
      </c>
      <c r="G451" s="88">
        <v>8</v>
      </c>
      <c r="H451" s="89">
        <v>10813</v>
      </c>
      <c r="I451" s="89">
        <v>13266</v>
      </c>
      <c r="J451" s="89">
        <v>8169</v>
      </c>
      <c r="K451" s="89">
        <v>134</v>
      </c>
      <c r="L451" s="89">
        <v>32382</v>
      </c>
      <c r="M451" s="90">
        <v>10813</v>
      </c>
      <c r="N451" s="90">
        <v>13266</v>
      </c>
      <c r="O451" s="90">
        <v>8169</v>
      </c>
      <c r="P451" s="90">
        <v>134</v>
      </c>
      <c r="Q451" s="91">
        <v>32382</v>
      </c>
      <c r="R451" s="92">
        <v>235</v>
      </c>
      <c r="S451" s="92">
        <v>235</v>
      </c>
      <c r="T451" s="92">
        <v>293</v>
      </c>
      <c r="U451" s="92">
        <v>293</v>
      </c>
      <c r="V451" s="92">
        <v>2541055</v>
      </c>
      <c r="W451" s="92">
        <v>3117510</v>
      </c>
      <c r="X451" s="92">
        <v>2393517</v>
      </c>
      <c r="Y451" s="92">
        <v>39262</v>
      </c>
      <c r="Z451" s="92">
        <v>8091344</v>
      </c>
      <c r="AA451" s="93">
        <v>1</v>
      </c>
      <c r="AB451" s="93" t="s">
        <v>188</v>
      </c>
      <c r="AC451" s="94">
        <v>2018</v>
      </c>
      <c r="AD451" s="95" t="s">
        <v>111</v>
      </c>
      <c r="AE451" s="92">
        <v>235</v>
      </c>
      <c r="AF451" s="92">
        <v>235</v>
      </c>
      <c r="AG451" s="92">
        <v>293</v>
      </c>
      <c r="AH451" s="92">
        <v>293</v>
      </c>
      <c r="AI451" s="92">
        <v>235</v>
      </c>
      <c r="AJ451" s="92">
        <v>235</v>
      </c>
      <c r="AK451" s="92">
        <v>293</v>
      </c>
      <c r="AL451" s="92">
        <v>293</v>
      </c>
      <c r="AM451" s="92">
        <v>2541055</v>
      </c>
      <c r="AN451" s="92">
        <v>3117510</v>
      </c>
      <c r="AO451" s="92">
        <v>2393517</v>
      </c>
      <c r="AP451" s="92">
        <v>39262</v>
      </c>
      <c r="AQ451" s="92">
        <v>8091344</v>
      </c>
      <c r="AR451" s="96">
        <v>0</v>
      </c>
      <c r="AS451" s="97">
        <v>0</v>
      </c>
    </row>
    <row r="452" spans="1:45" x14ac:dyDescent="0.2">
      <c r="A452" s="85">
        <v>120</v>
      </c>
      <c r="B452" s="86" t="s">
        <v>1067</v>
      </c>
      <c r="C452" s="86" t="s">
        <v>1068</v>
      </c>
      <c r="D452" s="87" t="s">
        <v>71</v>
      </c>
      <c r="E452" s="88">
        <v>31</v>
      </c>
      <c r="F452" s="87" t="s">
        <v>112</v>
      </c>
      <c r="G452" s="88">
        <v>9</v>
      </c>
      <c r="H452" s="89">
        <v>10927</v>
      </c>
      <c r="I452" s="89">
        <v>13408</v>
      </c>
      <c r="J452" s="89">
        <v>8254</v>
      </c>
      <c r="K452" s="89">
        <v>135</v>
      </c>
      <c r="L452" s="89">
        <v>32724</v>
      </c>
      <c r="M452" s="90">
        <v>10927</v>
      </c>
      <c r="N452" s="90">
        <v>13408</v>
      </c>
      <c r="O452" s="90">
        <v>8254</v>
      </c>
      <c r="P452" s="90">
        <v>135</v>
      </c>
      <c r="Q452" s="91">
        <v>32724</v>
      </c>
      <c r="R452" s="92">
        <v>235</v>
      </c>
      <c r="S452" s="92">
        <v>235</v>
      </c>
      <c r="T452" s="92">
        <v>293</v>
      </c>
      <c r="U452" s="92">
        <v>293</v>
      </c>
      <c r="V452" s="92">
        <v>2567845</v>
      </c>
      <c r="W452" s="92">
        <v>3150880</v>
      </c>
      <c r="X452" s="92">
        <v>2418422</v>
      </c>
      <c r="Y452" s="92">
        <v>39555</v>
      </c>
      <c r="Z452" s="92">
        <v>8176702</v>
      </c>
      <c r="AA452" s="93">
        <v>1</v>
      </c>
      <c r="AB452" s="93" t="s">
        <v>188</v>
      </c>
      <c r="AC452" s="94">
        <v>2018</v>
      </c>
      <c r="AD452" s="95" t="s">
        <v>111</v>
      </c>
      <c r="AE452" s="92">
        <v>235</v>
      </c>
      <c r="AF452" s="92">
        <v>235</v>
      </c>
      <c r="AG452" s="92">
        <v>293</v>
      </c>
      <c r="AH452" s="92">
        <v>293</v>
      </c>
      <c r="AI452" s="92">
        <v>235</v>
      </c>
      <c r="AJ452" s="92">
        <v>235</v>
      </c>
      <c r="AK452" s="92">
        <v>293</v>
      </c>
      <c r="AL452" s="92">
        <v>293</v>
      </c>
      <c r="AM452" s="92">
        <v>2567845</v>
      </c>
      <c r="AN452" s="92">
        <v>3150880</v>
      </c>
      <c r="AO452" s="92">
        <v>2418422</v>
      </c>
      <c r="AP452" s="92">
        <v>39555</v>
      </c>
      <c r="AQ452" s="92">
        <v>8176702</v>
      </c>
      <c r="AR452" s="96">
        <v>0</v>
      </c>
      <c r="AS452" s="97">
        <v>0</v>
      </c>
    </row>
    <row r="453" spans="1:45" x14ac:dyDescent="0.2">
      <c r="A453" s="85">
        <v>121</v>
      </c>
      <c r="B453" s="86" t="s">
        <v>1069</v>
      </c>
      <c r="C453" s="86" t="s">
        <v>1070</v>
      </c>
      <c r="D453" s="87" t="s">
        <v>71</v>
      </c>
      <c r="E453" s="88">
        <v>31</v>
      </c>
      <c r="F453" s="87" t="s">
        <v>112</v>
      </c>
      <c r="G453" s="88">
        <v>10</v>
      </c>
      <c r="H453" s="89">
        <v>10943</v>
      </c>
      <c r="I453" s="89">
        <v>13429</v>
      </c>
      <c r="J453" s="89">
        <v>8267</v>
      </c>
      <c r="K453" s="89">
        <v>136</v>
      </c>
      <c r="L453" s="89">
        <v>32775</v>
      </c>
      <c r="M453" s="90">
        <v>10943</v>
      </c>
      <c r="N453" s="90">
        <v>13429</v>
      </c>
      <c r="O453" s="90">
        <v>8267</v>
      </c>
      <c r="P453" s="90">
        <v>136</v>
      </c>
      <c r="Q453" s="91">
        <v>32775</v>
      </c>
      <c r="R453" s="92">
        <v>235</v>
      </c>
      <c r="S453" s="92">
        <v>235</v>
      </c>
      <c r="T453" s="92">
        <v>293</v>
      </c>
      <c r="U453" s="92">
        <v>293</v>
      </c>
      <c r="V453" s="92">
        <v>2571605</v>
      </c>
      <c r="W453" s="92">
        <v>3155815</v>
      </c>
      <c r="X453" s="92">
        <v>2422231</v>
      </c>
      <c r="Y453" s="92">
        <v>39848</v>
      </c>
      <c r="Z453" s="92">
        <v>8189499</v>
      </c>
      <c r="AA453" s="93">
        <v>1</v>
      </c>
      <c r="AB453" s="93" t="s">
        <v>188</v>
      </c>
      <c r="AC453" s="94">
        <v>2018</v>
      </c>
      <c r="AD453" s="95" t="s">
        <v>111</v>
      </c>
      <c r="AE453" s="92">
        <v>235</v>
      </c>
      <c r="AF453" s="92">
        <v>235</v>
      </c>
      <c r="AG453" s="92">
        <v>293</v>
      </c>
      <c r="AH453" s="92">
        <v>293</v>
      </c>
      <c r="AI453" s="92">
        <v>235</v>
      </c>
      <c r="AJ453" s="92">
        <v>235</v>
      </c>
      <c r="AK453" s="92">
        <v>293</v>
      </c>
      <c r="AL453" s="92">
        <v>293</v>
      </c>
      <c r="AM453" s="92">
        <v>2571605</v>
      </c>
      <c r="AN453" s="92">
        <v>3155815</v>
      </c>
      <c r="AO453" s="92">
        <v>2422231</v>
      </c>
      <c r="AP453" s="92">
        <v>39848</v>
      </c>
      <c r="AQ453" s="92">
        <v>8189499</v>
      </c>
      <c r="AR453" s="96">
        <v>0</v>
      </c>
      <c r="AS453" s="97">
        <v>0</v>
      </c>
    </row>
    <row r="454" spans="1:45" x14ac:dyDescent="0.2">
      <c r="A454" s="85">
        <v>122</v>
      </c>
      <c r="B454" s="86" t="s">
        <v>1071</v>
      </c>
      <c r="C454" s="86" t="s">
        <v>1072</v>
      </c>
      <c r="D454" s="87" t="s">
        <v>71</v>
      </c>
      <c r="E454" s="88">
        <v>31</v>
      </c>
      <c r="F454" s="87" t="s">
        <v>112</v>
      </c>
      <c r="G454" s="88">
        <v>11</v>
      </c>
      <c r="H454" s="89">
        <v>10777</v>
      </c>
      <c r="I454" s="89">
        <v>13224</v>
      </c>
      <c r="J454" s="89">
        <v>8142</v>
      </c>
      <c r="K454" s="89">
        <v>134</v>
      </c>
      <c r="L454" s="89">
        <v>32277</v>
      </c>
      <c r="M454" s="90">
        <v>10777</v>
      </c>
      <c r="N454" s="90">
        <v>13224</v>
      </c>
      <c r="O454" s="90">
        <v>8142</v>
      </c>
      <c r="P454" s="90">
        <v>134</v>
      </c>
      <c r="Q454" s="91">
        <v>32277</v>
      </c>
      <c r="R454" s="92">
        <v>235</v>
      </c>
      <c r="S454" s="92">
        <v>235</v>
      </c>
      <c r="T454" s="92">
        <v>293</v>
      </c>
      <c r="U454" s="92">
        <v>293</v>
      </c>
      <c r="V454" s="92">
        <v>2532595</v>
      </c>
      <c r="W454" s="92">
        <v>3107640</v>
      </c>
      <c r="X454" s="92">
        <v>2385606</v>
      </c>
      <c r="Y454" s="92">
        <v>39262</v>
      </c>
      <c r="Z454" s="92">
        <v>8065103</v>
      </c>
      <c r="AA454" s="93">
        <v>1</v>
      </c>
      <c r="AB454" s="93" t="s">
        <v>188</v>
      </c>
      <c r="AC454" s="94">
        <v>2018</v>
      </c>
      <c r="AD454" s="95" t="s">
        <v>111</v>
      </c>
      <c r="AE454" s="92">
        <v>235</v>
      </c>
      <c r="AF454" s="92">
        <v>235</v>
      </c>
      <c r="AG454" s="92">
        <v>293</v>
      </c>
      <c r="AH454" s="92">
        <v>293</v>
      </c>
      <c r="AI454" s="92">
        <v>235</v>
      </c>
      <c r="AJ454" s="92">
        <v>235</v>
      </c>
      <c r="AK454" s="92">
        <v>293</v>
      </c>
      <c r="AL454" s="92">
        <v>293</v>
      </c>
      <c r="AM454" s="92">
        <v>2532595</v>
      </c>
      <c r="AN454" s="92">
        <v>3107640</v>
      </c>
      <c r="AO454" s="92">
        <v>2385606</v>
      </c>
      <c r="AP454" s="92">
        <v>39262</v>
      </c>
      <c r="AQ454" s="92">
        <v>8065103</v>
      </c>
      <c r="AR454" s="96">
        <v>0</v>
      </c>
      <c r="AS454" s="97">
        <v>0</v>
      </c>
    </row>
    <row r="455" spans="1:45" x14ac:dyDescent="0.2">
      <c r="A455" s="85">
        <v>123</v>
      </c>
      <c r="B455" s="86" t="s">
        <v>1073</v>
      </c>
      <c r="C455" s="86" t="s">
        <v>1074</v>
      </c>
      <c r="D455" s="87" t="s">
        <v>71</v>
      </c>
      <c r="E455" s="88">
        <v>31</v>
      </c>
      <c r="F455" s="87" t="s">
        <v>112</v>
      </c>
      <c r="G455" s="88">
        <v>12</v>
      </c>
      <c r="H455" s="89">
        <v>9781</v>
      </c>
      <c r="I455" s="89">
        <v>12001</v>
      </c>
      <c r="J455" s="89">
        <v>7389</v>
      </c>
      <c r="K455" s="89">
        <v>121</v>
      </c>
      <c r="L455" s="89">
        <v>29292</v>
      </c>
      <c r="M455" s="90">
        <v>9781</v>
      </c>
      <c r="N455" s="90">
        <v>12001</v>
      </c>
      <c r="O455" s="90">
        <v>7389</v>
      </c>
      <c r="P455" s="90">
        <v>121</v>
      </c>
      <c r="Q455" s="91">
        <v>29292</v>
      </c>
      <c r="R455" s="92">
        <v>235</v>
      </c>
      <c r="S455" s="92">
        <v>235</v>
      </c>
      <c r="T455" s="92">
        <v>293</v>
      </c>
      <c r="U455" s="92">
        <v>293</v>
      </c>
      <c r="V455" s="92">
        <v>2298535</v>
      </c>
      <c r="W455" s="92">
        <v>2820235</v>
      </c>
      <c r="X455" s="92">
        <v>2164977</v>
      </c>
      <c r="Y455" s="92">
        <v>35453</v>
      </c>
      <c r="Z455" s="92">
        <v>7319200</v>
      </c>
      <c r="AA455" s="93">
        <v>1</v>
      </c>
      <c r="AB455" s="93" t="s">
        <v>188</v>
      </c>
      <c r="AC455" s="94">
        <v>2018</v>
      </c>
      <c r="AD455" s="95" t="s">
        <v>111</v>
      </c>
      <c r="AE455" s="92">
        <v>235</v>
      </c>
      <c r="AF455" s="92">
        <v>235</v>
      </c>
      <c r="AG455" s="92">
        <v>293</v>
      </c>
      <c r="AH455" s="92">
        <v>293</v>
      </c>
      <c r="AI455" s="92">
        <v>235</v>
      </c>
      <c r="AJ455" s="92">
        <v>235</v>
      </c>
      <c r="AK455" s="92">
        <v>293</v>
      </c>
      <c r="AL455" s="92">
        <v>293</v>
      </c>
      <c r="AM455" s="92">
        <v>2298535</v>
      </c>
      <c r="AN455" s="92">
        <v>2820235</v>
      </c>
      <c r="AO455" s="92">
        <v>2164977</v>
      </c>
      <c r="AP455" s="92">
        <v>35453</v>
      </c>
      <c r="AQ455" s="92">
        <v>7319200</v>
      </c>
      <c r="AR455" s="96">
        <v>0</v>
      </c>
      <c r="AS455" s="97">
        <v>0</v>
      </c>
    </row>
    <row r="456" spans="1:45" x14ac:dyDescent="0.2">
      <c r="A456" s="85">
        <v>124</v>
      </c>
      <c r="B456" s="86" t="s">
        <v>1075</v>
      </c>
      <c r="C456" s="86" t="s">
        <v>1076</v>
      </c>
      <c r="D456" s="87" t="s">
        <v>71</v>
      </c>
      <c r="E456" s="88">
        <v>31</v>
      </c>
      <c r="F456" s="87" t="s">
        <v>112</v>
      </c>
      <c r="G456" s="88">
        <v>13</v>
      </c>
      <c r="H456" s="89">
        <v>10385</v>
      </c>
      <c r="I456" s="89">
        <v>12743</v>
      </c>
      <c r="J456" s="89">
        <v>7845</v>
      </c>
      <c r="K456" s="89">
        <v>129</v>
      </c>
      <c r="L456" s="89">
        <v>31102</v>
      </c>
      <c r="M456" s="90">
        <v>10385</v>
      </c>
      <c r="N456" s="90">
        <v>12743</v>
      </c>
      <c r="O456" s="90">
        <v>7845</v>
      </c>
      <c r="P456" s="90">
        <v>129</v>
      </c>
      <c r="Q456" s="91">
        <v>31102</v>
      </c>
      <c r="R456" s="92">
        <v>235</v>
      </c>
      <c r="S456" s="92">
        <v>235</v>
      </c>
      <c r="T456" s="92">
        <v>293</v>
      </c>
      <c r="U456" s="92">
        <v>293</v>
      </c>
      <c r="V456" s="92">
        <v>2440475</v>
      </c>
      <c r="W456" s="92">
        <v>2994605</v>
      </c>
      <c r="X456" s="92">
        <v>2298585</v>
      </c>
      <c r="Y456" s="92">
        <v>37797</v>
      </c>
      <c r="Z456" s="92">
        <v>7771462</v>
      </c>
      <c r="AA456" s="93">
        <v>1</v>
      </c>
      <c r="AB456" s="93" t="s">
        <v>188</v>
      </c>
      <c r="AC456" s="94">
        <v>2018</v>
      </c>
      <c r="AD456" s="95" t="s">
        <v>111</v>
      </c>
      <c r="AE456" s="92">
        <v>235</v>
      </c>
      <c r="AF456" s="92">
        <v>235</v>
      </c>
      <c r="AG456" s="92">
        <v>293</v>
      </c>
      <c r="AH456" s="92">
        <v>293</v>
      </c>
      <c r="AI456" s="92">
        <v>235</v>
      </c>
      <c r="AJ456" s="92">
        <v>235</v>
      </c>
      <c r="AK456" s="92">
        <v>293</v>
      </c>
      <c r="AL456" s="92">
        <v>293</v>
      </c>
      <c r="AM456" s="92">
        <v>2440475</v>
      </c>
      <c r="AN456" s="92">
        <v>2994605</v>
      </c>
      <c r="AO456" s="92">
        <v>2298585</v>
      </c>
      <c r="AP456" s="92">
        <v>37797</v>
      </c>
      <c r="AQ456" s="92">
        <v>7771462</v>
      </c>
      <c r="AR456" s="96">
        <v>0</v>
      </c>
      <c r="AS456" s="97">
        <v>0</v>
      </c>
    </row>
    <row r="457" spans="1:45" x14ac:dyDescent="0.2">
      <c r="A457" s="85">
        <v>125</v>
      </c>
      <c r="B457" s="86" t="s">
        <v>1077</v>
      </c>
      <c r="C457" s="86" t="s">
        <v>1078</v>
      </c>
      <c r="D457" s="87" t="s">
        <v>71</v>
      </c>
      <c r="E457" s="88">
        <v>31</v>
      </c>
      <c r="F457" s="87" t="s">
        <v>112</v>
      </c>
      <c r="G457" s="88">
        <v>14</v>
      </c>
      <c r="H457" s="89">
        <v>10291</v>
      </c>
      <c r="I457" s="89">
        <v>12627</v>
      </c>
      <c r="J457" s="89">
        <v>7774</v>
      </c>
      <c r="K457" s="89">
        <v>128</v>
      </c>
      <c r="L457" s="89">
        <v>30820</v>
      </c>
      <c r="M457" s="90">
        <v>10291</v>
      </c>
      <c r="N457" s="90">
        <v>12627</v>
      </c>
      <c r="O457" s="90">
        <v>7774</v>
      </c>
      <c r="P457" s="90">
        <v>128</v>
      </c>
      <c r="Q457" s="91">
        <v>30820</v>
      </c>
      <c r="R457" s="92">
        <v>235</v>
      </c>
      <c r="S457" s="92">
        <v>235</v>
      </c>
      <c r="T457" s="92">
        <v>293</v>
      </c>
      <c r="U457" s="92">
        <v>293</v>
      </c>
      <c r="V457" s="92">
        <v>2418385</v>
      </c>
      <c r="W457" s="92">
        <v>2967345</v>
      </c>
      <c r="X457" s="92">
        <v>2277782</v>
      </c>
      <c r="Y457" s="92">
        <v>37504</v>
      </c>
      <c r="Z457" s="92">
        <v>7701016</v>
      </c>
      <c r="AA457" s="93">
        <v>1</v>
      </c>
      <c r="AB457" s="93" t="s">
        <v>188</v>
      </c>
      <c r="AC457" s="94">
        <v>2018</v>
      </c>
      <c r="AD457" s="95" t="s">
        <v>111</v>
      </c>
      <c r="AE457" s="92">
        <v>235</v>
      </c>
      <c r="AF457" s="92">
        <v>235</v>
      </c>
      <c r="AG457" s="92">
        <v>293</v>
      </c>
      <c r="AH457" s="92">
        <v>293</v>
      </c>
      <c r="AI457" s="92">
        <v>235</v>
      </c>
      <c r="AJ457" s="92">
        <v>235</v>
      </c>
      <c r="AK457" s="92">
        <v>293</v>
      </c>
      <c r="AL457" s="92">
        <v>293</v>
      </c>
      <c r="AM457" s="92">
        <v>2418385</v>
      </c>
      <c r="AN457" s="92">
        <v>2967345</v>
      </c>
      <c r="AO457" s="92">
        <v>2277782</v>
      </c>
      <c r="AP457" s="92">
        <v>37504</v>
      </c>
      <c r="AQ457" s="92">
        <v>7701016</v>
      </c>
      <c r="AR457" s="96">
        <v>0</v>
      </c>
      <c r="AS457" s="97">
        <v>0</v>
      </c>
    </row>
    <row r="458" spans="1:45" x14ac:dyDescent="0.2">
      <c r="A458" s="85">
        <v>126</v>
      </c>
      <c r="B458" s="86" t="s">
        <v>1079</v>
      </c>
      <c r="C458" s="86" t="s">
        <v>1080</v>
      </c>
      <c r="D458" s="87" t="s">
        <v>71</v>
      </c>
      <c r="E458" s="88">
        <v>31</v>
      </c>
      <c r="F458" s="87" t="s">
        <v>112</v>
      </c>
      <c r="G458" s="88">
        <v>15</v>
      </c>
      <c r="H458" s="89">
        <v>9727</v>
      </c>
      <c r="I458" s="89">
        <v>11935</v>
      </c>
      <c r="J458" s="89">
        <v>7348</v>
      </c>
      <c r="K458" s="89">
        <v>118</v>
      </c>
      <c r="L458" s="89">
        <v>29128</v>
      </c>
      <c r="M458" s="90">
        <v>9727</v>
      </c>
      <c r="N458" s="90">
        <v>11935</v>
      </c>
      <c r="O458" s="90">
        <v>7348</v>
      </c>
      <c r="P458" s="90">
        <v>118</v>
      </c>
      <c r="Q458" s="91">
        <v>29128</v>
      </c>
      <c r="R458" s="92">
        <v>235</v>
      </c>
      <c r="S458" s="92">
        <v>235</v>
      </c>
      <c r="T458" s="92">
        <v>293</v>
      </c>
      <c r="U458" s="92">
        <v>293</v>
      </c>
      <c r="V458" s="92">
        <v>2285845</v>
      </c>
      <c r="W458" s="92">
        <v>2804725</v>
      </c>
      <c r="X458" s="92">
        <v>2152964</v>
      </c>
      <c r="Y458" s="92">
        <v>34574</v>
      </c>
      <c r="Z458" s="92">
        <v>7278108</v>
      </c>
      <c r="AA458" s="93">
        <v>1</v>
      </c>
      <c r="AB458" s="93" t="s">
        <v>188</v>
      </c>
      <c r="AC458" s="94">
        <v>2018</v>
      </c>
      <c r="AD458" s="95" t="s">
        <v>111</v>
      </c>
      <c r="AE458" s="92">
        <v>235</v>
      </c>
      <c r="AF458" s="92">
        <v>235</v>
      </c>
      <c r="AG458" s="92">
        <v>293</v>
      </c>
      <c r="AH458" s="92">
        <v>293</v>
      </c>
      <c r="AI458" s="92">
        <v>235</v>
      </c>
      <c r="AJ458" s="92">
        <v>235</v>
      </c>
      <c r="AK458" s="92">
        <v>293</v>
      </c>
      <c r="AL458" s="92">
        <v>293</v>
      </c>
      <c r="AM458" s="92">
        <v>2285845</v>
      </c>
      <c r="AN458" s="92">
        <v>2804725</v>
      </c>
      <c r="AO458" s="92">
        <v>2152964</v>
      </c>
      <c r="AP458" s="92">
        <v>34574</v>
      </c>
      <c r="AQ458" s="92">
        <v>7278108</v>
      </c>
      <c r="AR458" s="96">
        <v>0</v>
      </c>
      <c r="AS458" s="97">
        <v>0</v>
      </c>
    </row>
    <row r="459" spans="1:45" x14ac:dyDescent="0.2">
      <c r="A459" s="85">
        <v>127</v>
      </c>
      <c r="B459" s="86" t="s">
        <v>1081</v>
      </c>
      <c r="C459" s="86" t="s">
        <v>1082</v>
      </c>
      <c r="D459" s="87" t="s">
        <v>131</v>
      </c>
      <c r="E459" s="88">
        <v>66</v>
      </c>
      <c r="F459" s="87" t="s">
        <v>141</v>
      </c>
      <c r="G459" s="88">
        <v>1</v>
      </c>
      <c r="H459" s="89">
        <v>12482</v>
      </c>
      <c r="I459" s="89">
        <v>15522</v>
      </c>
      <c r="J459" s="89">
        <v>7266</v>
      </c>
      <c r="K459" s="89">
        <v>678</v>
      </c>
      <c r="L459" s="89">
        <v>35948</v>
      </c>
      <c r="M459" s="90">
        <v>12482</v>
      </c>
      <c r="N459" s="90">
        <v>15522</v>
      </c>
      <c r="O459" s="90">
        <v>7266</v>
      </c>
      <c r="P459" s="90">
        <v>678</v>
      </c>
      <c r="Q459" s="91">
        <v>35948</v>
      </c>
      <c r="R459" s="92">
        <v>712</v>
      </c>
      <c r="S459" s="92">
        <v>1067</v>
      </c>
      <c r="T459" s="92">
        <v>1422</v>
      </c>
      <c r="U459" s="92">
        <v>1422</v>
      </c>
      <c r="V459" s="92">
        <v>8887184</v>
      </c>
      <c r="W459" s="92">
        <v>16561974</v>
      </c>
      <c r="X459" s="92">
        <v>10332252</v>
      </c>
      <c r="Y459" s="92">
        <v>964116</v>
      </c>
      <c r="Z459" s="92">
        <v>36745526</v>
      </c>
      <c r="AA459" s="93">
        <v>1</v>
      </c>
      <c r="AB459" s="93" t="s">
        <v>188</v>
      </c>
      <c r="AC459" s="94">
        <v>2050</v>
      </c>
      <c r="AD459" s="95" t="s">
        <v>140</v>
      </c>
      <c r="AE459" s="92">
        <v>712</v>
      </c>
      <c r="AF459" s="92">
        <v>1067</v>
      </c>
      <c r="AG459" s="92">
        <v>1422</v>
      </c>
      <c r="AH459" s="92">
        <v>1422</v>
      </c>
      <c r="AI459" s="92">
        <v>712</v>
      </c>
      <c r="AJ459" s="92">
        <v>1067</v>
      </c>
      <c r="AK459" s="92">
        <v>1422</v>
      </c>
      <c r="AL459" s="92">
        <v>1422</v>
      </c>
      <c r="AM459" s="92">
        <v>8887184</v>
      </c>
      <c r="AN459" s="92">
        <v>16561974</v>
      </c>
      <c r="AO459" s="92">
        <v>10332252</v>
      </c>
      <c r="AP459" s="92">
        <v>964116</v>
      </c>
      <c r="AQ459" s="92">
        <v>36745526</v>
      </c>
      <c r="AR459" s="96">
        <v>0</v>
      </c>
      <c r="AS459" s="97">
        <v>0</v>
      </c>
    </row>
    <row r="460" spans="1:45" x14ac:dyDescent="0.2">
      <c r="A460" s="85">
        <v>128</v>
      </c>
      <c r="B460" s="86" t="s">
        <v>1083</v>
      </c>
      <c r="C460" s="86" t="s">
        <v>1084</v>
      </c>
      <c r="D460" s="87" t="s">
        <v>131</v>
      </c>
      <c r="E460" s="88">
        <v>66</v>
      </c>
      <c r="F460" s="87" t="s">
        <v>141</v>
      </c>
      <c r="G460" s="88">
        <v>2</v>
      </c>
      <c r="H460" s="89">
        <v>12767</v>
      </c>
      <c r="I460" s="89">
        <v>15872</v>
      </c>
      <c r="J460" s="89">
        <v>7430</v>
      </c>
      <c r="K460" s="89">
        <v>693</v>
      </c>
      <c r="L460" s="89">
        <v>36762</v>
      </c>
      <c r="M460" s="90">
        <v>12767</v>
      </c>
      <c r="N460" s="90">
        <v>15872</v>
      </c>
      <c r="O460" s="90">
        <v>7430</v>
      </c>
      <c r="P460" s="90">
        <v>693</v>
      </c>
      <c r="Q460" s="91">
        <v>36762</v>
      </c>
      <c r="R460" s="92">
        <v>712</v>
      </c>
      <c r="S460" s="92">
        <v>1067</v>
      </c>
      <c r="T460" s="92">
        <v>1422</v>
      </c>
      <c r="U460" s="92">
        <v>1422</v>
      </c>
      <c r="V460" s="92">
        <v>9090104</v>
      </c>
      <c r="W460" s="92">
        <v>16935424</v>
      </c>
      <c r="X460" s="92">
        <v>10565460</v>
      </c>
      <c r="Y460" s="92">
        <v>985446</v>
      </c>
      <c r="Z460" s="92">
        <v>37576434</v>
      </c>
      <c r="AA460" s="93">
        <v>1</v>
      </c>
      <c r="AB460" s="93" t="s">
        <v>188</v>
      </c>
      <c r="AC460" s="94">
        <v>2050</v>
      </c>
      <c r="AD460" s="95" t="s">
        <v>140</v>
      </c>
      <c r="AE460" s="92">
        <v>712</v>
      </c>
      <c r="AF460" s="92">
        <v>1067</v>
      </c>
      <c r="AG460" s="92">
        <v>1422</v>
      </c>
      <c r="AH460" s="92">
        <v>1422</v>
      </c>
      <c r="AI460" s="92">
        <v>712</v>
      </c>
      <c r="AJ460" s="92">
        <v>1067</v>
      </c>
      <c r="AK460" s="92">
        <v>1422</v>
      </c>
      <c r="AL460" s="92">
        <v>1422</v>
      </c>
      <c r="AM460" s="92">
        <v>9090104</v>
      </c>
      <c r="AN460" s="92">
        <v>16935424</v>
      </c>
      <c r="AO460" s="92">
        <v>10565460</v>
      </c>
      <c r="AP460" s="92">
        <v>985446</v>
      </c>
      <c r="AQ460" s="92">
        <v>37576434</v>
      </c>
      <c r="AR460" s="96">
        <v>0</v>
      </c>
      <c r="AS460" s="97">
        <v>0</v>
      </c>
    </row>
    <row r="461" spans="1:45" x14ac:dyDescent="0.2">
      <c r="A461" s="85">
        <v>129</v>
      </c>
      <c r="B461" s="86" t="s">
        <v>1085</v>
      </c>
      <c r="C461" s="86" t="s">
        <v>1086</v>
      </c>
      <c r="D461" s="87" t="s">
        <v>131</v>
      </c>
      <c r="E461" s="88">
        <v>66</v>
      </c>
      <c r="F461" s="87" t="s">
        <v>141</v>
      </c>
      <c r="G461" s="88">
        <v>3</v>
      </c>
      <c r="H461" s="89">
        <v>12689</v>
      </c>
      <c r="I461" s="89">
        <v>15778</v>
      </c>
      <c r="J461" s="89">
        <v>7385</v>
      </c>
      <c r="K461" s="89">
        <v>688</v>
      </c>
      <c r="L461" s="89">
        <v>36540</v>
      </c>
      <c r="M461" s="90">
        <v>12689</v>
      </c>
      <c r="N461" s="90">
        <v>15778</v>
      </c>
      <c r="O461" s="90">
        <v>7385</v>
      </c>
      <c r="P461" s="90">
        <v>688</v>
      </c>
      <c r="Q461" s="91">
        <v>36540</v>
      </c>
      <c r="R461" s="92">
        <v>712</v>
      </c>
      <c r="S461" s="92">
        <v>1067</v>
      </c>
      <c r="T461" s="92">
        <v>1422</v>
      </c>
      <c r="U461" s="92">
        <v>1422</v>
      </c>
      <c r="V461" s="92">
        <v>9034568</v>
      </c>
      <c r="W461" s="92">
        <v>16835126</v>
      </c>
      <c r="X461" s="92">
        <v>10501470</v>
      </c>
      <c r="Y461" s="92">
        <v>978336</v>
      </c>
      <c r="Z461" s="92">
        <v>37349500</v>
      </c>
      <c r="AA461" s="93">
        <v>1</v>
      </c>
      <c r="AB461" s="93" t="s">
        <v>188</v>
      </c>
      <c r="AC461" s="94">
        <v>2050</v>
      </c>
      <c r="AD461" s="95" t="s">
        <v>140</v>
      </c>
      <c r="AE461" s="92">
        <v>712</v>
      </c>
      <c r="AF461" s="92">
        <v>1067</v>
      </c>
      <c r="AG461" s="92">
        <v>1422</v>
      </c>
      <c r="AH461" s="92">
        <v>1422</v>
      </c>
      <c r="AI461" s="92">
        <v>712</v>
      </c>
      <c r="AJ461" s="92">
        <v>1067</v>
      </c>
      <c r="AK461" s="92">
        <v>1422</v>
      </c>
      <c r="AL461" s="92">
        <v>1422</v>
      </c>
      <c r="AM461" s="92">
        <v>9034568</v>
      </c>
      <c r="AN461" s="92">
        <v>16835126</v>
      </c>
      <c r="AO461" s="92">
        <v>10501470</v>
      </c>
      <c r="AP461" s="92">
        <v>978336</v>
      </c>
      <c r="AQ461" s="92">
        <v>37349500</v>
      </c>
      <c r="AR461" s="96">
        <v>0</v>
      </c>
      <c r="AS461" s="97">
        <v>0</v>
      </c>
    </row>
    <row r="462" spans="1:45" x14ac:dyDescent="0.2">
      <c r="A462" s="85">
        <v>130</v>
      </c>
      <c r="B462" s="86" t="s">
        <v>1087</v>
      </c>
      <c r="C462" s="86" t="s">
        <v>1088</v>
      </c>
      <c r="D462" s="87" t="s">
        <v>131</v>
      </c>
      <c r="E462" s="88">
        <v>66</v>
      </c>
      <c r="F462" s="87" t="s">
        <v>141</v>
      </c>
      <c r="G462" s="88">
        <v>4</v>
      </c>
      <c r="H462" s="89">
        <v>13521</v>
      </c>
      <c r="I462" s="89">
        <v>16809</v>
      </c>
      <c r="J462" s="89">
        <v>7869</v>
      </c>
      <c r="K462" s="89">
        <v>735</v>
      </c>
      <c r="L462" s="89">
        <v>38934</v>
      </c>
      <c r="M462" s="90">
        <v>13521</v>
      </c>
      <c r="N462" s="90">
        <v>16809</v>
      </c>
      <c r="O462" s="90">
        <v>7869</v>
      </c>
      <c r="P462" s="90">
        <v>735</v>
      </c>
      <c r="Q462" s="91">
        <v>38934</v>
      </c>
      <c r="R462" s="92">
        <v>712</v>
      </c>
      <c r="S462" s="92">
        <v>1067</v>
      </c>
      <c r="T462" s="92">
        <v>1422</v>
      </c>
      <c r="U462" s="92">
        <v>1422</v>
      </c>
      <c r="V462" s="92">
        <v>9626952</v>
      </c>
      <c r="W462" s="92">
        <v>17935203</v>
      </c>
      <c r="X462" s="92">
        <v>11189718</v>
      </c>
      <c r="Y462" s="92">
        <v>1045170</v>
      </c>
      <c r="Z462" s="92">
        <v>39797043</v>
      </c>
      <c r="AA462" s="93">
        <v>1</v>
      </c>
      <c r="AB462" s="93" t="s">
        <v>188</v>
      </c>
      <c r="AC462" s="94">
        <v>2050</v>
      </c>
      <c r="AD462" s="95" t="s">
        <v>140</v>
      </c>
      <c r="AE462" s="92">
        <v>712</v>
      </c>
      <c r="AF462" s="92">
        <v>1067</v>
      </c>
      <c r="AG462" s="92">
        <v>1422</v>
      </c>
      <c r="AH462" s="92">
        <v>1422</v>
      </c>
      <c r="AI462" s="92">
        <v>712</v>
      </c>
      <c r="AJ462" s="92">
        <v>1067</v>
      </c>
      <c r="AK462" s="92">
        <v>1422</v>
      </c>
      <c r="AL462" s="92">
        <v>1422</v>
      </c>
      <c r="AM462" s="92">
        <v>9626952</v>
      </c>
      <c r="AN462" s="92">
        <v>17935203</v>
      </c>
      <c r="AO462" s="92">
        <v>11189718</v>
      </c>
      <c r="AP462" s="92">
        <v>1045170</v>
      </c>
      <c r="AQ462" s="92">
        <v>39797043</v>
      </c>
      <c r="AR462" s="96">
        <v>0</v>
      </c>
      <c r="AS462" s="97">
        <v>0</v>
      </c>
    </row>
    <row r="463" spans="1:45" x14ac:dyDescent="0.2">
      <c r="A463" s="85">
        <v>131</v>
      </c>
      <c r="B463" s="86" t="s">
        <v>1089</v>
      </c>
      <c r="C463" s="86" t="s">
        <v>1090</v>
      </c>
      <c r="D463" s="87" t="s">
        <v>131</v>
      </c>
      <c r="E463" s="88">
        <v>66</v>
      </c>
      <c r="F463" s="87" t="s">
        <v>141</v>
      </c>
      <c r="G463" s="88">
        <v>5</v>
      </c>
      <c r="H463" s="89">
        <v>12568</v>
      </c>
      <c r="I463" s="89">
        <v>15628</v>
      </c>
      <c r="J463" s="89">
        <v>7315</v>
      </c>
      <c r="K463" s="89">
        <v>682</v>
      </c>
      <c r="L463" s="89">
        <v>36193</v>
      </c>
      <c r="M463" s="90">
        <v>12568</v>
      </c>
      <c r="N463" s="90">
        <v>15628</v>
      </c>
      <c r="O463" s="90">
        <v>7315</v>
      </c>
      <c r="P463" s="90">
        <v>682</v>
      </c>
      <c r="Q463" s="91">
        <v>36193</v>
      </c>
      <c r="R463" s="92">
        <v>712</v>
      </c>
      <c r="S463" s="92">
        <v>1067</v>
      </c>
      <c r="T463" s="92">
        <v>1422</v>
      </c>
      <c r="U463" s="92">
        <v>1422</v>
      </c>
      <c r="V463" s="92">
        <v>8948416</v>
      </c>
      <c r="W463" s="92">
        <v>16675076</v>
      </c>
      <c r="X463" s="92">
        <v>10401930</v>
      </c>
      <c r="Y463" s="92">
        <v>969804</v>
      </c>
      <c r="Z463" s="92">
        <v>36995226</v>
      </c>
      <c r="AA463" s="93">
        <v>1</v>
      </c>
      <c r="AB463" s="93" t="s">
        <v>188</v>
      </c>
      <c r="AC463" s="94">
        <v>2050</v>
      </c>
      <c r="AD463" s="95" t="s">
        <v>140</v>
      </c>
      <c r="AE463" s="92">
        <v>712</v>
      </c>
      <c r="AF463" s="92">
        <v>1067</v>
      </c>
      <c r="AG463" s="92">
        <v>1422</v>
      </c>
      <c r="AH463" s="92">
        <v>1422</v>
      </c>
      <c r="AI463" s="92">
        <v>712</v>
      </c>
      <c r="AJ463" s="92">
        <v>1067</v>
      </c>
      <c r="AK463" s="92">
        <v>1422</v>
      </c>
      <c r="AL463" s="92">
        <v>1422</v>
      </c>
      <c r="AM463" s="92">
        <v>8948416</v>
      </c>
      <c r="AN463" s="92">
        <v>16675076</v>
      </c>
      <c r="AO463" s="92">
        <v>10401930</v>
      </c>
      <c r="AP463" s="92">
        <v>969804</v>
      </c>
      <c r="AQ463" s="92">
        <v>36995226</v>
      </c>
      <c r="AR463" s="96">
        <v>0</v>
      </c>
      <c r="AS463" s="97">
        <v>0</v>
      </c>
    </row>
    <row r="464" spans="1:45" x14ac:dyDescent="0.2">
      <c r="A464" s="85">
        <v>132</v>
      </c>
      <c r="B464" s="86" t="s">
        <v>1091</v>
      </c>
      <c r="C464" s="86" t="s">
        <v>1092</v>
      </c>
      <c r="D464" s="87" t="s">
        <v>131</v>
      </c>
      <c r="E464" s="88">
        <v>66</v>
      </c>
      <c r="F464" s="87" t="s">
        <v>141</v>
      </c>
      <c r="G464" s="88">
        <v>6</v>
      </c>
      <c r="H464" s="89">
        <v>13604</v>
      </c>
      <c r="I464" s="89">
        <v>16916</v>
      </c>
      <c r="J464" s="89">
        <v>7916</v>
      </c>
      <c r="K464" s="89">
        <v>739</v>
      </c>
      <c r="L464" s="89">
        <v>39175</v>
      </c>
      <c r="M464" s="90">
        <v>13604</v>
      </c>
      <c r="N464" s="90">
        <v>16916</v>
      </c>
      <c r="O464" s="90">
        <v>7916</v>
      </c>
      <c r="P464" s="90">
        <v>739</v>
      </c>
      <c r="Q464" s="91">
        <v>39175</v>
      </c>
      <c r="R464" s="92">
        <v>712</v>
      </c>
      <c r="S464" s="92">
        <v>1067</v>
      </c>
      <c r="T464" s="92">
        <v>1422</v>
      </c>
      <c r="U464" s="92">
        <v>1422</v>
      </c>
      <c r="V464" s="92">
        <v>9686048</v>
      </c>
      <c r="W464" s="92">
        <v>18049372</v>
      </c>
      <c r="X464" s="92">
        <v>11256552</v>
      </c>
      <c r="Y464" s="92">
        <v>1050858</v>
      </c>
      <c r="Z464" s="92">
        <v>40042830</v>
      </c>
      <c r="AA464" s="93">
        <v>1</v>
      </c>
      <c r="AB464" s="93" t="s">
        <v>188</v>
      </c>
      <c r="AC464" s="94">
        <v>2050</v>
      </c>
      <c r="AD464" s="95" t="s">
        <v>140</v>
      </c>
      <c r="AE464" s="92">
        <v>712</v>
      </c>
      <c r="AF464" s="92">
        <v>1067</v>
      </c>
      <c r="AG464" s="92">
        <v>1422</v>
      </c>
      <c r="AH464" s="92">
        <v>1422</v>
      </c>
      <c r="AI464" s="92">
        <v>712</v>
      </c>
      <c r="AJ464" s="92">
        <v>1067</v>
      </c>
      <c r="AK464" s="92">
        <v>1422</v>
      </c>
      <c r="AL464" s="92">
        <v>1422</v>
      </c>
      <c r="AM464" s="92">
        <v>9686048</v>
      </c>
      <c r="AN464" s="92">
        <v>18049372</v>
      </c>
      <c r="AO464" s="92">
        <v>11256552</v>
      </c>
      <c r="AP464" s="92">
        <v>1050858</v>
      </c>
      <c r="AQ464" s="92">
        <v>40042830</v>
      </c>
      <c r="AR464" s="96">
        <v>0</v>
      </c>
      <c r="AS464" s="97">
        <v>0</v>
      </c>
    </row>
    <row r="465" spans="1:45" x14ac:dyDescent="0.2">
      <c r="A465" s="85">
        <v>133</v>
      </c>
      <c r="B465" s="86" t="s">
        <v>1093</v>
      </c>
      <c r="C465" s="86" t="s">
        <v>1094</v>
      </c>
      <c r="D465" s="87" t="s">
        <v>131</v>
      </c>
      <c r="E465" s="88">
        <v>66</v>
      </c>
      <c r="F465" s="87" t="s">
        <v>141</v>
      </c>
      <c r="G465" s="88">
        <v>7</v>
      </c>
      <c r="H465" s="89">
        <v>13892</v>
      </c>
      <c r="I465" s="89">
        <v>17274</v>
      </c>
      <c r="J465" s="89">
        <v>8085</v>
      </c>
      <c r="K465" s="89">
        <v>754</v>
      </c>
      <c r="L465" s="89">
        <v>40005</v>
      </c>
      <c r="M465" s="90">
        <v>13892</v>
      </c>
      <c r="N465" s="90">
        <v>17274</v>
      </c>
      <c r="O465" s="90">
        <v>8085</v>
      </c>
      <c r="P465" s="90">
        <v>754</v>
      </c>
      <c r="Q465" s="91">
        <v>40005</v>
      </c>
      <c r="R465" s="92">
        <v>712</v>
      </c>
      <c r="S465" s="92">
        <v>1067</v>
      </c>
      <c r="T465" s="92">
        <v>1422</v>
      </c>
      <c r="U465" s="92">
        <v>1422</v>
      </c>
      <c r="V465" s="92">
        <v>9891104</v>
      </c>
      <c r="W465" s="92">
        <v>18431358</v>
      </c>
      <c r="X465" s="92">
        <v>11496870</v>
      </c>
      <c r="Y465" s="92">
        <v>1072188</v>
      </c>
      <c r="Z465" s="92">
        <v>40891520</v>
      </c>
      <c r="AA465" s="93">
        <v>1</v>
      </c>
      <c r="AB465" s="93" t="s">
        <v>188</v>
      </c>
      <c r="AC465" s="94">
        <v>2050</v>
      </c>
      <c r="AD465" s="95" t="s">
        <v>140</v>
      </c>
      <c r="AE465" s="92">
        <v>712</v>
      </c>
      <c r="AF465" s="92">
        <v>1067</v>
      </c>
      <c r="AG465" s="92">
        <v>1422</v>
      </c>
      <c r="AH465" s="92">
        <v>1422</v>
      </c>
      <c r="AI465" s="92">
        <v>712</v>
      </c>
      <c r="AJ465" s="92">
        <v>1067</v>
      </c>
      <c r="AK465" s="92">
        <v>1422</v>
      </c>
      <c r="AL465" s="92">
        <v>1422</v>
      </c>
      <c r="AM465" s="92">
        <v>9891104</v>
      </c>
      <c r="AN465" s="92">
        <v>18431358</v>
      </c>
      <c r="AO465" s="92">
        <v>11496870</v>
      </c>
      <c r="AP465" s="92">
        <v>1072188</v>
      </c>
      <c r="AQ465" s="92">
        <v>40891520</v>
      </c>
      <c r="AR465" s="96">
        <v>0</v>
      </c>
      <c r="AS465" s="97">
        <v>0</v>
      </c>
    </row>
    <row r="466" spans="1:45" x14ac:dyDescent="0.2">
      <c r="A466" s="85">
        <v>134</v>
      </c>
      <c r="B466" s="86" t="s">
        <v>1095</v>
      </c>
      <c r="C466" s="86" t="s">
        <v>1096</v>
      </c>
      <c r="D466" s="87" t="s">
        <v>131</v>
      </c>
      <c r="E466" s="88">
        <v>66</v>
      </c>
      <c r="F466" s="87" t="s">
        <v>141</v>
      </c>
      <c r="G466" s="88">
        <v>8</v>
      </c>
      <c r="H466" s="89">
        <v>13408</v>
      </c>
      <c r="I466" s="89">
        <v>16671</v>
      </c>
      <c r="J466" s="89">
        <v>7804</v>
      </c>
      <c r="K466" s="89">
        <v>728</v>
      </c>
      <c r="L466" s="89">
        <v>38611</v>
      </c>
      <c r="M466" s="90">
        <v>13408</v>
      </c>
      <c r="N466" s="90">
        <v>16671</v>
      </c>
      <c r="O466" s="90">
        <v>7804</v>
      </c>
      <c r="P466" s="90">
        <v>728</v>
      </c>
      <c r="Q466" s="91">
        <v>38611</v>
      </c>
      <c r="R466" s="92">
        <v>712</v>
      </c>
      <c r="S466" s="92">
        <v>1067</v>
      </c>
      <c r="T466" s="92">
        <v>1422</v>
      </c>
      <c r="U466" s="92">
        <v>1422</v>
      </c>
      <c r="V466" s="92">
        <v>9546496</v>
      </c>
      <c r="W466" s="92">
        <v>17787957</v>
      </c>
      <c r="X466" s="92">
        <v>11097288</v>
      </c>
      <c r="Y466" s="92">
        <v>1035216</v>
      </c>
      <c r="Z466" s="92">
        <v>39466957</v>
      </c>
      <c r="AA466" s="93">
        <v>1</v>
      </c>
      <c r="AB466" s="93" t="s">
        <v>188</v>
      </c>
      <c r="AC466" s="94">
        <v>2050</v>
      </c>
      <c r="AD466" s="95" t="s">
        <v>140</v>
      </c>
      <c r="AE466" s="92">
        <v>712</v>
      </c>
      <c r="AF466" s="92">
        <v>1067</v>
      </c>
      <c r="AG466" s="92">
        <v>1422</v>
      </c>
      <c r="AH466" s="92">
        <v>1422</v>
      </c>
      <c r="AI466" s="92">
        <v>712</v>
      </c>
      <c r="AJ466" s="92">
        <v>1067</v>
      </c>
      <c r="AK466" s="92">
        <v>1422</v>
      </c>
      <c r="AL466" s="92">
        <v>1422</v>
      </c>
      <c r="AM466" s="92">
        <v>9546496</v>
      </c>
      <c r="AN466" s="92">
        <v>17787957</v>
      </c>
      <c r="AO466" s="92">
        <v>11097288</v>
      </c>
      <c r="AP466" s="92">
        <v>1035216</v>
      </c>
      <c r="AQ466" s="92">
        <v>39466957</v>
      </c>
      <c r="AR466" s="96">
        <v>0</v>
      </c>
      <c r="AS466" s="97">
        <v>0</v>
      </c>
    </row>
    <row r="467" spans="1:45" x14ac:dyDescent="0.2">
      <c r="A467" s="85">
        <v>135</v>
      </c>
      <c r="B467" s="86" t="s">
        <v>1097</v>
      </c>
      <c r="C467" s="86" t="s">
        <v>1098</v>
      </c>
      <c r="D467" s="87" t="s">
        <v>131</v>
      </c>
      <c r="E467" s="88">
        <v>66</v>
      </c>
      <c r="F467" s="87" t="s">
        <v>141</v>
      </c>
      <c r="G467" s="88">
        <v>9</v>
      </c>
      <c r="H467" s="89">
        <v>13550</v>
      </c>
      <c r="I467" s="89">
        <v>16849</v>
      </c>
      <c r="J467" s="89">
        <v>7885</v>
      </c>
      <c r="K467" s="89">
        <v>735</v>
      </c>
      <c r="L467" s="89">
        <v>39019</v>
      </c>
      <c r="M467" s="90">
        <v>13550</v>
      </c>
      <c r="N467" s="90">
        <v>16849</v>
      </c>
      <c r="O467" s="90">
        <v>7885</v>
      </c>
      <c r="P467" s="90">
        <v>735</v>
      </c>
      <c r="Q467" s="91">
        <v>39019</v>
      </c>
      <c r="R467" s="92">
        <v>712</v>
      </c>
      <c r="S467" s="92">
        <v>1067</v>
      </c>
      <c r="T467" s="92">
        <v>1422</v>
      </c>
      <c r="U467" s="92">
        <v>1422</v>
      </c>
      <c r="V467" s="92">
        <v>9647600</v>
      </c>
      <c r="W467" s="92">
        <v>17977883</v>
      </c>
      <c r="X467" s="92">
        <v>11212470</v>
      </c>
      <c r="Y467" s="92">
        <v>1045170</v>
      </c>
      <c r="Z467" s="92">
        <v>39883123</v>
      </c>
      <c r="AA467" s="93">
        <v>1</v>
      </c>
      <c r="AB467" s="93" t="s">
        <v>188</v>
      </c>
      <c r="AC467" s="94">
        <v>2050</v>
      </c>
      <c r="AD467" s="95" t="s">
        <v>140</v>
      </c>
      <c r="AE467" s="92">
        <v>712</v>
      </c>
      <c r="AF467" s="92">
        <v>1067</v>
      </c>
      <c r="AG467" s="92">
        <v>1422</v>
      </c>
      <c r="AH467" s="92">
        <v>1422</v>
      </c>
      <c r="AI467" s="92">
        <v>712</v>
      </c>
      <c r="AJ467" s="92">
        <v>1067</v>
      </c>
      <c r="AK467" s="92">
        <v>1422</v>
      </c>
      <c r="AL467" s="92">
        <v>1422</v>
      </c>
      <c r="AM467" s="92">
        <v>9647600</v>
      </c>
      <c r="AN467" s="92">
        <v>17977883</v>
      </c>
      <c r="AO467" s="92">
        <v>11212470</v>
      </c>
      <c r="AP467" s="92">
        <v>1045170</v>
      </c>
      <c r="AQ467" s="92">
        <v>39883123</v>
      </c>
      <c r="AR467" s="96">
        <v>0</v>
      </c>
      <c r="AS467" s="97">
        <v>0</v>
      </c>
    </row>
    <row r="468" spans="1:45" x14ac:dyDescent="0.2">
      <c r="A468" s="85">
        <v>136</v>
      </c>
      <c r="B468" s="86" t="s">
        <v>1099</v>
      </c>
      <c r="C468" s="86" t="s">
        <v>1100</v>
      </c>
      <c r="D468" s="87" t="s">
        <v>131</v>
      </c>
      <c r="E468" s="88">
        <v>66</v>
      </c>
      <c r="F468" s="87" t="s">
        <v>141</v>
      </c>
      <c r="G468" s="88">
        <v>10</v>
      </c>
      <c r="H468" s="89">
        <v>13569</v>
      </c>
      <c r="I468" s="89">
        <v>16876</v>
      </c>
      <c r="J468" s="89">
        <v>7898</v>
      </c>
      <c r="K468" s="89">
        <v>737</v>
      </c>
      <c r="L468" s="89">
        <v>39080</v>
      </c>
      <c r="M468" s="90">
        <v>13569</v>
      </c>
      <c r="N468" s="90">
        <v>16876</v>
      </c>
      <c r="O468" s="90">
        <v>7898</v>
      </c>
      <c r="P468" s="90">
        <v>737</v>
      </c>
      <c r="Q468" s="91">
        <v>39080</v>
      </c>
      <c r="R468" s="92">
        <v>712</v>
      </c>
      <c r="S468" s="92">
        <v>1067</v>
      </c>
      <c r="T468" s="92">
        <v>1422</v>
      </c>
      <c r="U468" s="92">
        <v>1422</v>
      </c>
      <c r="V468" s="92">
        <v>9661128</v>
      </c>
      <c r="W468" s="92">
        <v>18006692</v>
      </c>
      <c r="X468" s="92">
        <v>11230956</v>
      </c>
      <c r="Y468" s="92">
        <v>1048014</v>
      </c>
      <c r="Z468" s="92">
        <v>39946790</v>
      </c>
      <c r="AA468" s="93">
        <v>1</v>
      </c>
      <c r="AB468" s="93" t="s">
        <v>188</v>
      </c>
      <c r="AC468" s="94">
        <v>2050</v>
      </c>
      <c r="AD468" s="95" t="s">
        <v>140</v>
      </c>
      <c r="AE468" s="92">
        <v>712</v>
      </c>
      <c r="AF468" s="92">
        <v>1067</v>
      </c>
      <c r="AG468" s="92">
        <v>1422</v>
      </c>
      <c r="AH468" s="92">
        <v>1422</v>
      </c>
      <c r="AI468" s="92">
        <v>712</v>
      </c>
      <c r="AJ468" s="92">
        <v>1067</v>
      </c>
      <c r="AK468" s="92">
        <v>1422</v>
      </c>
      <c r="AL468" s="92">
        <v>1422</v>
      </c>
      <c r="AM468" s="92">
        <v>9661128</v>
      </c>
      <c r="AN468" s="92">
        <v>18006692</v>
      </c>
      <c r="AO468" s="92">
        <v>11230956</v>
      </c>
      <c r="AP468" s="92">
        <v>1048014</v>
      </c>
      <c r="AQ468" s="92">
        <v>39946790</v>
      </c>
      <c r="AR468" s="96">
        <v>0</v>
      </c>
      <c r="AS468" s="97">
        <v>0</v>
      </c>
    </row>
    <row r="469" spans="1:45" x14ac:dyDescent="0.2">
      <c r="A469" s="85">
        <v>137</v>
      </c>
      <c r="B469" s="86" t="s">
        <v>1101</v>
      </c>
      <c r="C469" s="86" t="s">
        <v>1102</v>
      </c>
      <c r="D469" s="87" t="s">
        <v>131</v>
      </c>
      <c r="E469" s="88">
        <v>66</v>
      </c>
      <c r="F469" s="87" t="s">
        <v>141</v>
      </c>
      <c r="G469" s="88">
        <v>11</v>
      </c>
      <c r="H469" s="89">
        <v>13364</v>
      </c>
      <c r="I469" s="89">
        <v>16618</v>
      </c>
      <c r="J469" s="89">
        <v>7779</v>
      </c>
      <c r="K469" s="89">
        <v>725</v>
      </c>
      <c r="L469" s="89">
        <v>38486</v>
      </c>
      <c r="M469" s="90">
        <v>13364</v>
      </c>
      <c r="N469" s="90">
        <v>16618</v>
      </c>
      <c r="O469" s="90">
        <v>7779</v>
      </c>
      <c r="P469" s="90">
        <v>725</v>
      </c>
      <c r="Q469" s="91">
        <v>38486</v>
      </c>
      <c r="R469" s="92">
        <v>712</v>
      </c>
      <c r="S469" s="92">
        <v>1067</v>
      </c>
      <c r="T469" s="92">
        <v>1422</v>
      </c>
      <c r="U469" s="92">
        <v>1422</v>
      </c>
      <c r="V469" s="92">
        <v>9515168</v>
      </c>
      <c r="W469" s="92">
        <v>17731406</v>
      </c>
      <c r="X469" s="92">
        <v>11061738</v>
      </c>
      <c r="Y469" s="92">
        <v>1030950</v>
      </c>
      <c r="Z469" s="92">
        <v>39339262</v>
      </c>
      <c r="AA469" s="93">
        <v>1</v>
      </c>
      <c r="AB469" s="93" t="s">
        <v>188</v>
      </c>
      <c r="AC469" s="94">
        <v>2050</v>
      </c>
      <c r="AD469" s="95" t="s">
        <v>140</v>
      </c>
      <c r="AE469" s="92">
        <v>712</v>
      </c>
      <c r="AF469" s="92">
        <v>1067</v>
      </c>
      <c r="AG469" s="92">
        <v>1422</v>
      </c>
      <c r="AH469" s="92">
        <v>1422</v>
      </c>
      <c r="AI469" s="92">
        <v>712</v>
      </c>
      <c r="AJ469" s="92">
        <v>1067</v>
      </c>
      <c r="AK469" s="92">
        <v>1422</v>
      </c>
      <c r="AL469" s="92">
        <v>1422</v>
      </c>
      <c r="AM469" s="92">
        <v>9515168</v>
      </c>
      <c r="AN469" s="92">
        <v>17731406</v>
      </c>
      <c r="AO469" s="92">
        <v>11061738</v>
      </c>
      <c r="AP469" s="92">
        <v>1030950</v>
      </c>
      <c r="AQ469" s="92">
        <v>39339262</v>
      </c>
      <c r="AR469" s="96">
        <v>0</v>
      </c>
      <c r="AS469" s="97">
        <v>0</v>
      </c>
    </row>
    <row r="470" spans="1:45" x14ac:dyDescent="0.2">
      <c r="A470" s="85">
        <v>138</v>
      </c>
      <c r="B470" s="86" t="s">
        <v>1103</v>
      </c>
      <c r="C470" s="86" t="s">
        <v>1104</v>
      </c>
      <c r="D470" s="87" t="s">
        <v>131</v>
      </c>
      <c r="E470" s="88">
        <v>66</v>
      </c>
      <c r="F470" s="87" t="s">
        <v>141</v>
      </c>
      <c r="G470" s="88">
        <v>12</v>
      </c>
      <c r="H470" s="89">
        <v>12129</v>
      </c>
      <c r="I470" s="89">
        <v>15081</v>
      </c>
      <c r="J470" s="89">
        <v>7059</v>
      </c>
      <c r="K470" s="89">
        <v>658</v>
      </c>
      <c r="L470" s="89">
        <v>34927</v>
      </c>
      <c r="M470" s="90">
        <v>12129</v>
      </c>
      <c r="N470" s="90">
        <v>15081</v>
      </c>
      <c r="O470" s="90">
        <v>7059</v>
      </c>
      <c r="P470" s="90">
        <v>658</v>
      </c>
      <c r="Q470" s="91">
        <v>34927</v>
      </c>
      <c r="R470" s="92">
        <v>712</v>
      </c>
      <c r="S470" s="92">
        <v>1067</v>
      </c>
      <c r="T470" s="92">
        <v>1422</v>
      </c>
      <c r="U470" s="92">
        <v>1422</v>
      </c>
      <c r="V470" s="92">
        <v>8635848</v>
      </c>
      <c r="W470" s="92">
        <v>16091427</v>
      </c>
      <c r="X470" s="92">
        <v>10037898</v>
      </c>
      <c r="Y470" s="92">
        <v>935676</v>
      </c>
      <c r="Z470" s="92">
        <v>35700849</v>
      </c>
      <c r="AA470" s="93">
        <v>1</v>
      </c>
      <c r="AB470" s="93" t="s">
        <v>188</v>
      </c>
      <c r="AC470" s="94">
        <v>2050</v>
      </c>
      <c r="AD470" s="95" t="s">
        <v>140</v>
      </c>
      <c r="AE470" s="92">
        <v>712</v>
      </c>
      <c r="AF470" s="92">
        <v>1067</v>
      </c>
      <c r="AG470" s="92">
        <v>1422</v>
      </c>
      <c r="AH470" s="92">
        <v>1422</v>
      </c>
      <c r="AI470" s="92">
        <v>712</v>
      </c>
      <c r="AJ470" s="92">
        <v>1067</v>
      </c>
      <c r="AK470" s="92">
        <v>1422</v>
      </c>
      <c r="AL470" s="92">
        <v>1422</v>
      </c>
      <c r="AM470" s="92">
        <v>8635848</v>
      </c>
      <c r="AN470" s="92">
        <v>16091427</v>
      </c>
      <c r="AO470" s="92">
        <v>10037898</v>
      </c>
      <c r="AP470" s="92">
        <v>935676</v>
      </c>
      <c r="AQ470" s="92">
        <v>35700849</v>
      </c>
      <c r="AR470" s="96">
        <v>0</v>
      </c>
      <c r="AS470" s="97">
        <v>0</v>
      </c>
    </row>
    <row r="471" spans="1:45" x14ac:dyDescent="0.2">
      <c r="A471" s="85">
        <v>139</v>
      </c>
      <c r="B471" s="86" t="s">
        <v>1105</v>
      </c>
      <c r="C471" s="86" t="s">
        <v>1106</v>
      </c>
      <c r="D471" s="87" t="s">
        <v>131</v>
      </c>
      <c r="E471" s="88">
        <v>66</v>
      </c>
      <c r="F471" s="87" t="s">
        <v>141</v>
      </c>
      <c r="G471" s="88">
        <v>13</v>
      </c>
      <c r="H471" s="89">
        <v>12878</v>
      </c>
      <c r="I471" s="89">
        <v>16014</v>
      </c>
      <c r="J471" s="89">
        <v>7494</v>
      </c>
      <c r="K471" s="89">
        <v>699</v>
      </c>
      <c r="L471" s="89">
        <v>37085</v>
      </c>
      <c r="M471" s="90">
        <v>12878</v>
      </c>
      <c r="N471" s="90">
        <v>16014</v>
      </c>
      <c r="O471" s="90">
        <v>7494</v>
      </c>
      <c r="P471" s="90">
        <v>699</v>
      </c>
      <c r="Q471" s="91">
        <v>37085</v>
      </c>
      <c r="R471" s="92">
        <v>712</v>
      </c>
      <c r="S471" s="92">
        <v>1067</v>
      </c>
      <c r="T471" s="92">
        <v>1422</v>
      </c>
      <c r="U471" s="92">
        <v>1422</v>
      </c>
      <c r="V471" s="92">
        <v>9169136</v>
      </c>
      <c r="W471" s="92">
        <v>17086938</v>
      </c>
      <c r="X471" s="92">
        <v>10656468</v>
      </c>
      <c r="Y471" s="92">
        <v>993978</v>
      </c>
      <c r="Z471" s="92">
        <v>37906520</v>
      </c>
      <c r="AA471" s="93">
        <v>1</v>
      </c>
      <c r="AB471" s="93" t="s">
        <v>188</v>
      </c>
      <c r="AC471" s="94">
        <v>2050</v>
      </c>
      <c r="AD471" s="95" t="s">
        <v>140</v>
      </c>
      <c r="AE471" s="92">
        <v>712</v>
      </c>
      <c r="AF471" s="92">
        <v>1067</v>
      </c>
      <c r="AG471" s="92">
        <v>1422</v>
      </c>
      <c r="AH471" s="92">
        <v>1422</v>
      </c>
      <c r="AI471" s="92">
        <v>712</v>
      </c>
      <c r="AJ471" s="92">
        <v>1067</v>
      </c>
      <c r="AK471" s="92">
        <v>1422</v>
      </c>
      <c r="AL471" s="92">
        <v>1422</v>
      </c>
      <c r="AM471" s="92">
        <v>9169136</v>
      </c>
      <c r="AN471" s="92">
        <v>17086938</v>
      </c>
      <c r="AO471" s="92">
        <v>10656468</v>
      </c>
      <c r="AP471" s="92">
        <v>993978</v>
      </c>
      <c r="AQ471" s="92">
        <v>37906520</v>
      </c>
      <c r="AR471" s="96">
        <v>0</v>
      </c>
      <c r="AS471" s="97">
        <v>0</v>
      </c>
    </row>
    <row r="472" spans="1:45" x14ac:dyDescent="0.2">
      <c r="A472" s="85">
        <v>140</v>
      </c>
      <c r="B472" s="86" t="s">
        <v>1107</v>
      </c>
      <c r="C472" s="86" t="s">
        <v>1108</v>
      </c>
      <c r="D472" s="87" t="s">
        <v>131</v>
      </c>
      <c r="E472" s="88">
        <v>66</v>
      </c>
      <c r="F472" s="87" t="s">
        <v>141</v>
      </c>
      <c r="G472" s="88">
        <v>14</v>
      </c>
      <c r="H472" s="89">
        <v>12761</v>
      </c>
      <c r="I472" s="89">
        <v>15868</v>
      </c>
      <c r="J472" s="89">
        <v>7426</v>
      </c>
      <c r="K472" s="89">
        <v>693</v>
      </c>
      <c r="L472" s="89">
        <v>36748</v>
      </c>
      <c r="M472" s="90">
        <v>12761</v>
      </c>
      <c r="N472" s="90">
        <v>15868</v>
      </c>
      <c r="O472" s="90">
        <v>7426</v>
      </c>
      <c r="P472" s="90">
        <v>693</v>
      </c>
      <c r="Q472" s="91">
        <v>36748</v>
      </c>
      <c r="R472" s="92">
        <v>712</v>
      </c>
      <c r="S472" s="92">
        <v>1067</v>
      </c>
      <c r="T472" s="92">
        <v>1422</v>
      </c>
      <c r="U472" s="92">
        <v>1422</v>
      </c>
      <c r="V472" s="92">
        <v>9085832</v>
      </c>
      <c r="W472" s="92">
        <v>16931156</v>
      </c>
      <c r="X472" s="92">
        <v>10559772</v>
      </c>
      <c r="Y472" s="92">
        <v>985446</v>
      </c>
      <c r="Z472" s="92">
        <v>37562206</v>
      </c>
      <c r="AA472" s="93">
        <v>1</v>
      </c>
      <c r="AB472" s="93" t="s">
        <v>188</v>
      </c>
      <c r="AC472" s="94">
        <v>2050</v>
      </c>
      <c r="AD472" s="95" t="s">
        <v>140</v>
      </c>
      <c r="AE472" s="92">
        <v>712</v>
      </c>
      <c r="AF472" s="92">
        <v>1067</v>
      </c>
      <c r="AG472" s="92">
        <v>1422</v>
      </c>
      <c r="AH472" s="92">
        <v>1422</v>
      </c>
      <c r="AI472" s="92">
        <v>712</v>
      </c>
      <c r="AJ472" s="92">
        <v>1067</v>
      </c>
      <c r="AK472" s="92">
        <v>1422</v>
      </c>
      <c r="AL472" s="92">
        <v>1422</v>
      </c>
      <c r="AM472" s="92">
        <v>9085832</v>
      </c>
      <c r="AN472" s="92">
        <v>16931156</v>
      </c>
      <c r="AO472" s="92">
        <v>10559772</v>
      </c>
      <c r="AP472" s="92">
        <v>985446</v>
      </c>
      <c r="AQ472" s="92">
        <v>37562206</v>
      </c>
      <c r="AR472" s="96">
        <v>0</v>
      </c>
      <c r="AS472" s="97">
        <v>0</v>
      </c>
    </row>
    <row r="473" spans="1:45" x14ac:dyDescent="0.2">
      <c r="A473" s="85">
        <v>141</v>
      </c>
      <c r="B473" s="86" t="s">
        <v>1109</v>
      </c>
      <c r="C473" s="86" t="s">
        <v>1110</v>
      </c>
      <c r="D473" s="87" t="s">
        <v>131</v>
      </c>
      <c r="E473" s="88">
        <v>66</v>
      </c>
      <c r="F473" s="87" t="s">
        <v>141</v>
      </c>
      <c r="G473" s="88">
        <v>15</v>
      </c>
      <c r="H473" s="89">
        <v>12061</v>
      </c>
      <c r="I473" s="89">
        <v>14997</v>
      </c>
      <c r="J473" s="89">
        <v>7021</v>
      </c>
      <c r="K473" s="89">
        <v>657</v>
      </c>
      <c r="L473" s="89">
        <v>34736</v>
      </c>
      <c r="M473" s="90">
        <v>12061</v>
      </c>
      <c r="N473" s="90">
        <v>14997</v>
      </c>
      <c r="O473" s="90">
        <v>7021</v>
      </c>
      <c r="P473" s="90">
        <v>657</v>
      </c>
      <c r="Q473" s="91">
        <v>34736</v>
      </c>
      <c r="R473" s="92">
        <v>712</v>
      </c>
      <c r="S473" s="92">
        <v>1067</v>
      </c>
      <c r="T473" s="92">
        <v>1422</v>
      </c>
      <c r="U473" s="92">
        <v>1422</v>
      </c>
      <c r="V473" s="92">
        <v>8587432</v>
      </c>
      <c r="W473" s="92">
        <v>16001799</v>
      </c>
      <c r="X473" s="92">
        <v>9983862</v>
      </c>
      <c r="Y473" s="92">
        <v>934254</v>
      </c>
      <c r="Z473" s="92">
        <v>35507347</v>
      </c>
      <c r="AA473" s="93">
        <v>1</v>
      </c>
      <c r="AB473" s="93" t="s">
        <v>188</v>
      </c>
      <c r="AC473" s="94">
        <v>2050</v>
      </c>
      <c r="AD473" s="95" t="s">
        <v>140</v>
      </c>
      <c r="AE473" s="92">
        <v>712</v>
      </c>
      <c r="AF473" s="92">
        <v>1067</v>
      </c>
      <c r="AG473" s="92">
        <v>1422</v>
      </c>
      <c r="AH473" s="92">
        <v>1422</v>
      </c>
      <c r="AI473" s="92">
        <v>712</v>
      </c>
      <c r="AJ473" s="92">
        <v>1067</v>
      </c>
      <c r="AK473" s="92">
        <v>1422</v>
      </c>
      <c r="AL473" s="92">
        <v>1422</v>
      </c>
      <c r="AM473" s="92">
        <v>8587432</v>
      </c>
      <c r="AN473" s="92">
        <v>16001799</v>
      </c>
      <c r="AO473" s="92">
        <v>9983862</v>
      </c>
      <c r="AP473" s="92">
        <v>934254</v>
      </c>
      <c r="AQ473" s="92">
        <v>35507347</v>
      </c>
      <c r="AR473" s="96">
        <v>0</v>
      </c>
      <c r="AS473" s="97">
        <v>0</v>
      </c>
    </row>
    <row r="474" spans="1:45" x14ac:dyDescent="0.2">
      <c r="A474" s="85">
        <v>142</v>
      </c>
      <c r="B474" s="86" t="s">
        <v>1111</v>
      </c>
      <c r="C474" s="86" t="s">
        <v>1112</v>
      </c>
      <c r="D474" s="87" t="s">
        <v>61</v>
      </c>
      <c r="E474" s="88">
        <v>39</v>
      </c>
      <c r="F474" s="87" t="s">
        <v>76</v>
      </c>
      <c r="G474" s="88">
        <v>1</v>
      </c>
      <c r="H474" s="89">
        <v>15220</v>
      </c>
      <c r="I474" s="89">
        <v>17655</v>
      </c>
      <c r="J474" s="89">
        <v>12113</v>
      </c>
      <c r="K474" s="89">
        <v>678</v>
      </c>
      <c r="L474" s="89">
        <v>45666</v>
      </c>
      <c r="M474" s="90">
        <v>15220</v>
      </c>
      <c r="N474" s="90">
        <v>17655</v>
      </c>
      <c r="O474" s="90">
        <v>12113</v>
      </c>
      <c r="P474" s="90">
        <v>678</v>
      </c>
      <c r="Q474" s="91">
        <v>45666</v>
      </c>
      <c r="R474" s="92">
        <v>772</v>
      </c>
      <c r="S474" s="92">
        <v>772</v>
      </c>
      <c r="T474" s="92">
        <v>772</v>
      </c>
      <c r="U474" s="92">
        <v>772</v>
      </c>
      <c r="V474" s="92">
        <v>11749840</v>
      </c>
      <c r="W474" s="92">
        <v>13629660</v>
      </c>
      <c r="X474" s="92">
        <v>9351236</v>
      </c>
      <c r="Y474" s="92">
        <v>523416</v>
      </c>
      <c r="Z474" s="92">
        <v>35254152</v>
      </c>
      <c r="AA474" s="93">
        <v>1</v>
      </c>
      <c r="AB474" s="93" t="s">
        <v>188</v>
      </c>
      <c r="AC474" s="94">
        <v>2087</v>
      </c>
      <c r="AD474" s="95" t="s">
        <v>55</v>
      </c>
      <c r="AE474" s="92">
        <v>772</v>
      </c>
      <c r="AF474" s="92">
        <v>772</v>
      </c>
      <c r="AG474" s="92">
        <v>772</v>
      </c>
      <c r="AH474" s="92">
        <v>772</v>
      </c>
      <c r="AI474" s="92">
        <v>772</v>
      </c>
      <c r="AJ474" s="92">
        <v>772</v>
      </c>
      <c r="AK474" s="92">
        <v>772</v>
      </c>
      <c r="AL474" s="92">
        <v>772</v>
      </c>
      <c r="AM474" s="92">
        <v>11749840</v>
      </c>
      <c r="AN474" s="92">
        <v>13629660</v>
      </c>
      <c r="AO474" s="92">
        <v>9351236</v>
      </c>
      <c r="AP474" s="92">
        <v>523416</v>
      </c>
      <c r="AQ474" s="92">
        <v>35254152</v>
      </c>
      <c r="AR474" s="96">
        <v>0</v>
      </c>
      <c r="AS474" s="97">
        <v>0</v>
      </c>
    </row>
    <row r="475" spans="1:45" x14ac:dyDescent="0.2">
      <c r="A475" s="85">
        <v>143</v>
      </c>
      <c r="B475" s="86" t="s">
        <v>1113</v>
      </c>
      <c r="C475" s="86" t="s">
        <v>1114</v>
      </c>
      <c r="D475" s="87" t="s">
        <v>61</v>
      </c>
      <c r="E475" s="88">
        <v>39</v>
      </c>
      <c r="F475" s="87" t="s">
        <v>76</v>
      </c>
      <c r="G475" s="88">
        <v>2</v>
      </c>
      <c r="H475" s="89">
        <v>15568</v>
      </c>
      <c r="I475" s="89">
        <v>18053</v>
      </c>
      <c r="J475" s="89">
        <v>12383</v>
      </c>
      <c r="K475" s="89">
        <v>694</v>
      </c>
      <c r="L475" s="89">
        <v>46698</v>
      </c>
      <c r="M475" s="90">
        <v>15568</v>
      </c>
      <c r="N475" s="90">
        <v>18053</v>
      </c>
      <c r="O475" s="90">
        <v>12383</v>
      </c>
      <c r="P475" s="90">
        <v>694</v>
      </c>
      <c r="Q475" s="91">
        <v>46698</v>
      </c>
      <c r="R475" s="92">
        <v>772</v>
      </c>
      <c r="S475" s="92">
        <v>772</v>
      </c>
      <c r="T475" s="92">
        <v>772</v>
      </c>
      <c r="U475" s="92">
        <v>772</v>
      </c>
      <c r="V475" s="92">
        <v>12018496</v>
      </c>
      <c r="W475" s="92">
        <v>13936916</v>
      </c>
      <c r="X475" s="92">
        <v>9559676</v>
      </c>
      <c r="Y475" s="92">
        <v>535768</v>
      </c>
      <c r="Z475" s="92">
        <v>36050856</v>
      </c>
      <c r="AA475" s="93">
        <v>1</v>
      </c>
      <c r="AB475" s="93" t="s">
        <v>188</v>
      </c>
      <c r="AC475" s="94">
        <v>2087</v>
      </c>
      <c r="AD475" s="95" t="s">
        <v>55</v>
      </c>
      <c r="AE475" s="92">
        <v>772</v>
      </c>
      <c r="AF475" s="92">
        <v>772</v>
      </c>
      <c r="AG475" s="92">
        <v>772</v>
      </c>
      <c r="AH475" s="92">
        <v>772</v>
      </c>
      <c r="AI475" s="92">
        <v>772</v>
      </c>
      <c r="AJ475" s="92">
        <v>772</v>
      </c>
      <c r="AK475" s="92">
        <v>772</v>
      </c>
      <c r="AL475" s="92">
        <v>772</v>
      </c>
      <c r="AM475" s="92">
        <v>12018496</v>
      </c>
      <c r="AN475" s="92">
        <v>13936916</v>
      </c>
      <c r="AO475" s="92">
        <v>9559676</v>
      </c>
      <c r="AP475" s="92">
        <v>535768</v>
      </c>
      <c r="AQ475" s="92">
        <v>36050856</v>
      </c>
      <c r="AR475" s="96">
        <v>0</v>
      </c>
      <c r="AS475" s="97">
        <v>0</v>
      </c>
    </row>
    <row r="476" spans="1:45" x14ac:dyDescent="0.2">
      <c r="A476" s="85">
        <v>144</v>
      </c>
      <c r="B476" s="86" t="s">
        <v>1115</v>
      </c>
      <c r="C476" s="86" t="s">
        <v>1116</v>
      </c>
      <c r="D476" s="87" t="s">
        <v>61</v>
      </c>
      <c r="E476" s="88">
        <v>39</v>
      </c>
      <c r="F476" s="87" t="s">
        <v>76</v>
      </c>
      <c r="G476" s="88">
        <v>3</v>
      </c>
      <c r="H476" s="89">
        <v>15472</v>
      </c>
      <c r="I476" s="89">
        <v>17945</v>
      </c>
      <c r="J476" s="89">
        <v>12311</v>
      </c>
      <c r="K476" s="89">
        <v>689</v>
      </c>
      <c r="L476" s="89">
        <v>46417</v>
      </c>
      <c r="M476" s="90">
        <v>15472</v>
      </c>
      <c r="N476" s="90">
        <v>17945</v>
      </c>
      <c r="O476" s="90">
        <v>12311</v>
      </c>
      <c r="P476" s="90">
        <v>689</v>
      </c>
      <c r="Q476" s="91">
        <v>46417</v>
      </c>
      <c r="R476" s="92">
        <v>772</v>
      </c>
      <c r="S476" s="92">
        <v>772</v>
      </c>
      <c r="T476" s="92">
        <v>772</v>
      </c>
      <c r="U476" s="92">
        <v>772</v>
      </c>
      <c r="V476" s="92">
        <v>11944384</v>
      </c>
      <c r="W476" s="92">
        <v>13853540</v>
      </c>
      <c r="X476" s="92">
        <v>9504092</v>
      </c>
      <c r="Y476" s="92">
        <v>531908</v>
      </c>
      <c r="Z476" s="92">
        <v>35833924</v>
      </c>
      <c r="AA476" s="93">
        <v>1</v>
      </c>
      <c r="AB476" s="93" t="s">
        <v>188</v>
      </c>
      <c r="AC476" s="94">
        <v>2087</v>
      </c>
      <c r="AD476" s="95" t="s">
        <v>55</v>
      </c>
      <c r="AE476" s="92">
        <v>772</v>
      </c>
      <c r="AF476" s="92">
        <v>772</v>
      </c>
      <c r="AG476" s="92">
        <v>772</v>
      </c>
      <c r="AH476" s="92">
        <v>772</v>
      </c>
      <c r="AI476" s="92">
        <v>772</v>
      </c>
      <c r="AJ476" s="92">
        <v>772</v>
      </c>
      <c r="AK476" s="92">
        <v>772</v>
      </c>
      <c r="AL476" s="92">
        <v>772</v>
      </c>
      <c r="AM476" s="92">
        <v>11944384</v>
      </c>
      <c r="AN476" s="92">
        <v>13853540</v>
      </c>
      <c r="AO476" s="92">
        <v>9504092</v>
      </c>
      <c r="AP476" s="92">
        <v>531908</v>
      </c>
      <c r="AQ476" s="92">
        <v>35833924</v>
      </c>
      <c r="AR476" s="96">
        <v>0</v>
      </c>
      <c r="AS476" s="97">
        <v>0</v>
      </c>
    </row>
    <row r="477" spans="1:45" x14ac:dyDescent="0.2">
      <c r="A477" s="85">
        <v>145</v>
      </c>
      <c r="B477" s="86" t="s">
        <v>1117</v>
      </c>
      <c r="C477" s="86" t="s">
        <v>1118</v>
      </c>
      <c r="D477" s="87" t="s">
        <v>61</v>
      </c>
      <c r="E477" s="88">
        <v>39</v>
      </c>
      <c r="F477" s="87" t="s">
        <v>76</v>
      </c>
      <c r="G477" s="88">
        <v>4</v>
      </c>
      <c r="H477" s="89">
        <v>16484</v>
      </c>
      <c r="I477" s="89">
        <v>19119</v>
      </c>
      <c r="J477" s="89">
        <v>13118</v>
      </c>
      <c r="K477" s="89">
        <v>735</v>
      </c>
      <c r="L477" s="89">
        <v>49456</v>
      </c>
      <c r="M477" s="90">
        <v>16484</v>
      </c>
      <c r="N477" s="90">
        <v>19119</v>
      </c>
      <c r="O477" s="90">
        <v>13118</v>
      </c>
      <c r="P477" s="90">
        <v>735</v>
      </c>
      <c r="Q477" s="91">
        <v>49456</v>
      </c>
      <c r="R477" s="92">
        <v>772</v>
      </c>
      <c r="S477" s="92">
        <v>772</v>
      </c>
      <c r="T477" s="92">
        <v>772</v>
      </c>
      <c r="U477" s="92">
        <v>772</v>
      </c>
      <c r="V477" s="92">
        <v>12725648</v>
      </c>
      <c r="W477" s="92">
        <v>14759868</v>
      </c>
      <c r="X477" s="92">
        <v>10127096</v>
      </c>
      <c r="Y477" s="92">
        <v>567420</v>
      </c>
      <c r="Z477" s="92">
        <v>38180032</v>
      </c>
      <c r="AA477" s="93">
        <v>1</v>
      </c>
      <c r="AB477" s="93" t="s">
        <v>188</v>
      </c>
      <c r="AC477" s="94">
        <v>2087</v>
      </c>
      <c r="AD477" s="95" t="s">
        <v>55</v>
      </c>
      <c r="AE477" s="92">
        <v>772</v>
      </c>
      <c r="AF477" s="92">
        <v>772</v>
      </c>
      <c r="AG477" s="92">
        <v>772</v>
      </c>
      <c r="AH477" s="92">
        <v>772</v>
      </c>
      <c r="AI477" s="92">
        <v>772</v>
      </c>
      <c r="AJ477" s="92">
        <v>772</v>
      </c>
      <c r="AK477" s="92">
        <v>772</v>
      </c>
      <c r="AL477" s="92">
        <v>772</v>
      </c>
      <c r="AM477" s="92">
        <v>12725648</v>
      </c>
      <c r="AN477" s="92">
        <v>14759868</v>
      </c>
      <c r="AO477" s="92">
        <v>10127096</v>
      </c>
      <c r="AP477" s="92">
        <v>567420</v>
      </c>
      <c r="AQ477" s="92">
        <v>38180032</v>
      </c>
      <c r="AR477" s="96">
        <v>0</v>
      </c>
      <c r="AS477" s="97">
        <v>0</v>
      </c>
    </row>
    <row r="478" spans="1:45" x14ac:dyDescent="0.2">
      <c r="A478" s="85">
        <v>146</v>
      </c>
      <c r="B478" s="86" t="s">
        <v>1119</v>
      </c>
      <c r="C478" s="86" t="s">
        <v>1120</v>
      </c>
      <c r="D478" s="87" t="s">
        <v>61</v>
      </c>
      <c r="E478" s="88">
        <v>39</v>
      </c>
      <c r="F478" s="87" t="s">
        <v>76</v>
      </c>
      <c r="G478" s="88">
        <v>5</v>
      </c>
      <c r="H478" s="89">
        <v>15326</v>
      </c>
      <c r="I478" s="89">
        <v>17775</v>
      </c>
      <c r="J478" s="89">
        <v>12193</v>
      </c>
      <c r="K478" s="89">
        <v>683</v>
      </c>
      <c r="L478" s="89">
        <v>45977</v>
      </c>
      <c r="M478" s="90">
        <v>15326</v>
      </c>
      <c r="N478" s="90">
        <v>17775</v>
      </c>
      <c r="O478" s="90">
        <v>12193</v>
      </c>
      <c r="P478" s="90">
        <v>683</v>
      </c>
      <c r="Q478" s="91">
        <v>45977</v>
      </c>
      <c r="R478" s="92">
        <v>772</v>
      </c>
      <c r="S478" s="92">
        <v>772</v>
      </c>
      <c r="T478" s="92">
        <v>772</v>
      </c>
      <c r="U478" s="92">
        <v>772</v>
      </c>
      <c r="V478" s="92">
        <v>11831672</v>
      </c>
      <c r="W478" s="92">
        <v>13722300</v>
      </c>
      <c r="X478" s="92">
        <v>9412996</v>
      </c>
      <c r="Y478" s="92">
        <v>527276</v>
      </c>
      <c r="Z478" s="92">
        <v>35494244</v>
      </c>
      <c r="AA478" s="93">
        <v>1</v>
      </c>
      <c r="AB478" s="93" t="s">
        <v>188</v>
      </c>
      <c r="AC478" s="94">
        <v>2087</v>
      </c>
      <c r="AD478" s="95" t="s">
        <v>55</v>
      </c>
      <c r="AE478" s="92">
        <v>772</v>
      </c>
      <c r="AF478" s="92">
        <v>772</v>
      </c>
      <c r="AG478" s="92">
        <v>772</v>
      </c>
      <c r="AH478" s="92">
        <v>772</v>
      </c>
      <c r="AI478" s="92">
        <v>772</v>
      </c>
      <c r="AJ478" s="92">
        <v>772</v>
      </c>
      <c r="AK478" s="92">
        <v>772</v>
      </c>
      <c r="AL478" s="92">
        <v>772</v>
      </c>
      <c r="AM478" s="92">
        <v>11831672</v>
      </c>
      <c r="AN478" s="92">
        <v>13722300</v>
      </c>
      <c r="AO478" s="92">
        <v>9412996</v>
      </c>
      <c r="AP478" s="92">
        <v>527276</v>
      </c>
      <c r="AQ478" s="92">
        <v>35494244</v>
      </c>
      <c r="AR478" s="96">
        <v>0</v>
      </c>
      <c r="AS478" s="97">
        <v>0</v>
      </c>
    </row>
    <row r="479" spans="1:45" x14ac:dyDescent="0.2">
      <c r="A479" s="85">
        <v>147</v>
      </c>
      <c r="B479" s="86" t="s">
        <v>1121</v>
      </c>
      <c r="C479" s="86" t="s">
        <v>1122</v>
      </c>
      <c r="D479" s="87" t="s">
        <v>61</v>
      </c>
      <c r="E479" s="88">
        <v>39</v>
      </c>
      <c r="F479" s="87" t="s">
        <v>76</v>
      </c>
      <c r="G479" s="88">
        <v>6</v>
      </c>
      <c r="H479" s="89">
        <v>16591</v>
      </c>
      <c r="I479" s="89">
        <v>19241</v>
      </c>
      <c r="J479" s="89">
        <v>13199</v>
      </c>
      <c r="K479" s="89">
        <v>738</v>
      </c>
      <c r="L479" s="89">
        <v>49769</v>
      </c>
      <c r="M479" s="90">
        <v>16591</v>
      </c>
      <c r="N479" s="90">
        <v>19241</v>
      </c>
      <c r="O479" s="90">
        <v>13199</v>
      </c>
      <c r="P479" s="90">
        <v>738</v>
      </c>
      <c r="Q479" s="91">
        <v>49769</v>
      </c>
      <c r="R479" s="92">
        <v>772</v>
      </c>
      <c r="S479" s="92">
        <v>772</v>
      </c>
      <c r="T479" s="92">
        <v>772</v>
      </c>
      <c r="U479" s="92">
        <v>772</v>
      </c>
      <c r="V479" s="92">
        <v>12808252</v>
      </c>
      <c r="W479" s="92">
        <v>14854052</v>
      </c>
      <c r="X479" s="92">
        <v>10189628</v>
      </c>
      <c r="Y479" s="92">
        <v>569736</v>
      </c>
      <c r="Z479" s="92">
        <v>38421668</v>
      </c>
      <c r="AA479" s="93">
        <v>1</v>
      </c>
      <c r="AB479" s="93" t="s">
        <v>188</v>
      </c>
      <c r="AC479" s="94">
        <v>2087</v>
      </c>
      <c r="AD479" s="95" t="s">
        <v>55</v>
      </c>
      <c r="AE479" s="92">
        <v>772</v>
      </c>
      <c r="AF479" s="92">
        <v>772</v>
      </c>
      <c r="AG479" s="92">
        <v>772</v>
      </c>
      <c r="AH479" s="92">
        <v>772</v>
      </c>
      <c r="AI479" s="92">
        <v>772</v>
      </c>
      <c r="AJ479" s="92">
        <v>772</v>
      </c>
      <c r="AK479" s="92">
        <v>772</v>
      </c>
      <c r="AL479" s="92">
        <v>772</v>
      </c>
      <c r="AM479" s="92">
        <v>12808252</v>
      </c>
      <c r="AN479" s="92">
        <v>14854052</v>
      </c>
      <c r="AO479" s="92">
        <v>10189628</v>
      </c>
      <c r="AP479" s="92">
        <v>569736</v>
      </c>
      <c r="AQ479" s="92">
        <v>38421668</v>
      </c>
      <c r="AR479" s="96">
        <v>0</v>
      </c>
      <c r="AS479" s="97">
        <v>0</v>
      </c>
    </row>
    <row r="480" spans="1:45" x14ac:dyDescent="0.2">
      <c r="A480" s="85">
        <v>148</v>
      </c>
      <c r="B480" s="86" t="s">
        <v>1123</v>
      </c>
      <c r="C480" s="86" t="s">
        <v>1124</v>
      </c>
      <c r="D480" s="87" t="s">
        <v>61</v>
      </c>
      <c r="E480" s="88">
        <v>39</v>
      </c>
      <c r="F480" s="87" t="s">
        <v>76</v>
      </c>
      <c r="G480" s="88">
        <v>7</v>
      </c>
      <c r="H480" s="89">
        <v>16941</v>
      </c>
      <c r="I480" s="89">
        <v>19645</v>
      </c>
      <c r="J480" s="89">
        <v>13480</v>
      </c>
      <c r="K480" s="89">
        <v>755</v>
      </c>
      <c r="L480" s="89">
        <v>50821</v>
      </c>
      <c r="M480" s="90">
        <v>16941</v>
      </c>
      <c r="N480" s="90">
        <v>19645</v>
      </c>
      <c r="O480" s="90">
        <v>13480</v>
      </c>
      <c r="P480" s="90">
        <v>755</v>
      </c>
      <c r="Q480" s="91">
        <v>50821</v>
      </c>
      <c r="R480" s="92">
        <v>772</v>
      </c>
      <c r="S480" s="92">
        <v>772</v>
      </c>
      <c r="T480" s="92">
        <v>772</v>
      </c>
      <c r="U480" s="92">
        <v>772</v>
      </c>
      <c r="V480" s="92">
        <v>13078452</v>
      </c>
      <c r="W480" s="92">
        <v>15165940</v>
      </c>
      <c r="X480" s="92">
        <v>10406560</v>
      </c>
      <c r="Y480" s="92">
        <v>582860</v>
      </c>
      <c r="Z480" s="92">
        <v>39233812</v>
      </c>
      <c r="AA480" s="93">
        <v>1</v>
      </c>
      <c r="AB480" s="93" t="s">
        <v>188</v>
      </c>
      <c r="AC480" s="94">
        <v>2087</v>
      </c>
      <c r="AD480" s="95" t="s">
        <v>55</v>
      </c>
      <c r="AE480" s="92">
        <v>772</v>
      </c>
      <c r="AF480" s="92">
        <v>772</v>
      </c>
      <c r="AG480" s="92">
        <v>772</v>
      </c>
      <c r="AH480" s="92">
        <v>772</v>
      </c>
      <c r="AI480" s="92">
        <v>772</v>
      </c>
      <c r="AJ480" s="92">
        <v>772</v>
      </c>
      <c r="AK480" s="92">
        <v>772</v>
      </c>
      <c r="AL480" s="92">
        <v>772</v>
      </c>
      <c r="AM480" s="92">
        <v>13078452</v>
      </c>
      <c r="AN480" s="92">
        <v>15165940</v>
      </c>
      <c r="AO480" s="92">
        <v>10406560</v>
      </c>
      <c r="AP480" s="92">
        <v>582860</v>
      </c>
      <c r="AQ480" s="92">
        <v>39233812</v>
      </c>
      <c r="AR480" s="96">
        <v>0</v>
      </c>
      <c r="AS480" s="97">
        <v>0</v>
      </c>
    </row>
    <row r="481" spans="1:45" x14ac:dyDescent="0.2">
      <c r="A481" s="85">
        <v>149</v>
      </c>
      <c r="B481" s="86" t="s">
        <v>1125</v>
      </c>
      <c r="C481" s="86" t="s">
        <v>1126</v>
      </c>
      <c r="D481" s="87" t="s">
        <v>61</v>
      </c>
      <c r="E481" s="88">
        <v>39</v>
      </c>
      <c r="F481" s="87" t="s">
        <v>76</v>
      </c>
      <c r="G481" s="88">
        <v>8</v>
      </c>
      <c r="H481" s="89">
        <v>16350</v>
      </c>
      <c r="I481" s="89">
        <v>18961</v>
      </c>
      <c r="J481" s="89">
        <v>13010</v>
      </c>
      <c r="K481" s="89">
        <v>728</v>
      </c>
      <c r="L481" s="89">
        <v>49049</v>
      </c>
      <c r="M481" s="90">
        <v>16350</v>
      </c>
      <c r="N481" s="90">
        <v>18961</v>
      </c>
      <c r="O481" s="90">
        <v>13010</v>
      </c>
      <c r="P481" s="90">
        <v>728</v>
      </c>
      <c r="Q481" s="91">
        <v>49049</v>
      </c>
      <c r="R481" s="92">
        <v>772</v>
      </c>
      <c r="S481" s="92">
        <v>772</v>
      </c>
      <c r="T481" s="92">
        <v>772</v>
      </c>
      <c r="U481" s="92">
        <v>772</v>
      </c>
      <c r="V481" s="92">
        <v>12622200</v>
      </c>
      <c r="W481" s="92">
        <v>14637892</v>
      </c>
      <c r="X481" s="92">
        <v>10043720</v>
      </c>
      <c r="Y481" s="92">
        <v>562016</v>
      </c>
      <c r="Z481" s="92">
        <v>37865828</v>
      </c>
      <c r="AA481" s="93">
        <v>1</v>
      </c>
      <c r="AB481" s="93" t="s">
        <v>188</v>
      </c>
      <c r="AC481" s="94">
        <v>2087</v>
      </c>
      <c r="AD481" s="95" t="s">
        <v>55</v>
      </c>
      <c r="AE481" s="92">
        <v>772</v>
      </c>
      <c r="AF481" s="92">
        <v>772</v>
      </c>
      <c r="AG481" s="92">
        <v>772</v>
      </c>
      <c r="AH481" s="92">
        <v>772</v>
      </c>
      <c r="AI481" s="92">
        <v>772</v>
      </c>
      <c r="AJ481" s="92">
        <v>772</v>
      </c>
      <c r="AK481" s="92">
        <v>772</v>
      </c>
      <c r="AL481" s="92">
        <v>772</v>
      </c>
      <c r="AM481" s="92">
        <v>12622200</v>
      </c>
      <c r="AN481" s="92">
        <v>14637892</v>
      </c>
      <c r="AO481" s="92">
        <v>10043720</v>
      </c>
      <c r="AP481" s="92">
        <v>562016</v>
      </c>
      <c r="AQ481" s="92">
        <v>37865828</v>
      </c>
      <c r="AR481" s="96">
        <v>0</v>
      </c>
      <c r="AS481" s="97">
        <v>0</v>
      </c>
    </row>
    <row r="482" spans="1:45" x14ac:dyDescent="0.2">
      <c r="A482" s="85">
        <v>150</v>
      </c>
      <c r="B482" s="86" t="s">
        <v>1127</v>
      </c>
      <c r="C482" s="86" t="s">
        <v>1128</v>
      </c>
      <c r="D482" s="87" t="s">
        <v>61</v>
      </c>
      <c r="E482" s="88">
        <v>39</v>
      </c>
      <c r="F482" s="87" t="s">
        <v>76</v>
      </c>
      <c r="G482" s="88">
        <v>9</v>
      </c>
      <c r="H482" s="89">
        <v>16525</v>
      </c>
      <c r="I482" s="89">
        <v>19162</v>
      </c>
      <c r="J482" s="89">
        <v>13145</v>
      </c>
      <c r="K482" s="89">
        <v>735</v>
      </c>
      <c r="L482" s="89">
        <v>49567</v>
      </c>
      <c r="M482" s="90">
        <v>16525</v>
      </c>
      <c r="N482" s="90">
        <v>19162</v>
      </c>
      <c r="O482" s="90">
        <v>13145</v>
      </c>
      <c r="P482" s="90">
        <v>735</v>
      </c>
      <c r="Q482" s="91">
        <v>49567</v>
      </c>
      <c r="R482" s="92">
        <v>772</v>
      </c>
      <c r="S482" s="92">
        <v>772</v>
      </c>
      <c r="T482" s="92">
        <v>772</v>
      </c>
      <c r="U482" s="92">
        <v>772</v>
      </c>
      <c r="V482" s="92">
        <v>12757300</v>
      </c>
      <c r="W482" s="92">
        <v>14793064</v>
      </c>
      <c r="X482" s="92">
        <v>10147940</v>
      </c>
      <c r="Y482" s="92">
        <v>567420</v>
      </c>
      <c r="Z482" s="92">
        <v>38265724</v>
      </c>
      <c r="AA482" s="93">
        <v>1</v>
      </c>
      <c r="AB482" s="93" t="s">
        <v>188</v>
      </c>
      <c r="AC482" s="94">
        <v>2087</v>
      </c>
      <c r="AD482" s="95" t="s">
        <v>55</v>
      </c>
      <c r="AE482" s="92">
        <v>772</v>
      </c>
      <c r="AF482" s="92">
        <v>772</v>
      </c>
      <c r="AG482" s="92">
        <v>772</v>
      </c>
      <c r="AH482" s="92">
        <v>772</v>
      </c>
      <c r="AI482" s="92">
        <v>772</v>
      </c>
      <c r="AJ482" s="92">
        <v>772</v>
      </c>
      <c r="AK482" s="92">
        <v>772</v>
      </c>
      <c r="AL482" s="92">
        <v>772</v>
      </c>
      <c r="AM482" s="92">
        <v>12757300</v>
      </c>
      <c r="AN482" s="92">
        <v>14793064</v>
      </c>
      <c r="AO482" s="92">
        <v>10147940</v>
      </c>
      <c r="AP482" s="92">
        <v>567420</v>
      </c>
      <c r="AQ482" s="92">
        <v>38265724</v>
      </c>
      <c r="AR482" s="96">
        <v>0</v>
      </c>
      <c r="AS482" s="97">
        <v>0</v>
      </c>
    </row>
    <row r="483" spans="1:45" x14ac:dyDescent="0.2">
      <c r="A483" s="85">
        <v>151</v>
      </c>
      <c r="B483" s="86" t="s">
        <v>1129</v>
      </c>
      <c r="C483" s="86" t="s">
        <v>1130</v>
      </c>
      <c r="D483" s="87" t="s">
        <v>61</v>
      </c>
      <c r="E483" s="88">
        <v>39</v>
      </c>
      <c r="F483" s="87" t="s">
        <v>76</v>
      </c>
      <c r="G483" s="88">
        <v>10</v>
      </c>
      <c r="H483" s="89">
        <v>16547</v>
      </c>
      <c r="I483" s="89">
        <v>19193</v>
      </c>
      <c r="J483" s="89">
        <v>13167</v>
      </c>
      <c r="K483" s="89">
        <v>737</v>
      </c>
      <c r="L483" s="89">
        <v>49644</v>
      </c>
      <c r="M483" s="90">
        <v>16547</v>
      </c>
      <c r="N483" s="90">
        <v>19193</v>
      </c>
      <c r="O483" s="90">
        <v>13167</v>
      </c>
      <c r="P483" s="90">
        <v>737</v>
      </c>
      <c r="Q483" s="91">
        <v>49644</v>
      </c>
      <c r="R483" s="92">
        <v>772</v>
      </c>
      <c r="S483" s="92">
        <v>772</v>
      </c>
      <c r="T483" s="92">
        <v>772</v>
      </c>
      <c r="U483" s="92">
        <v>772</v>
      </c>
      <c r="V483" s="92">
        <v>12774284</v>
      </c>
      <c r="W483" s="92">
        <v>14816996</v>
      </c>
      <c r="X483" s="92">
        <v>10164924</v>
      </c>
      <c r="Y483" s="92">
        <v>568964</v>
      </c>
      <c r="Z483" s="92">
        <v>38325168</v>
      </c>
      <c r="AA483" s="93">
        <v>1</v>
      </c>
      <c r="AB483" s="93" t="s">
        <v>188</v>
      </c>
      <c r="AC483" s="94">
        <v>2087</v>
      </c>
      <c r="AD483" s="95" t="s">
        <v>55</v>
      </c>
      <c r="AE483" s="92">
        <v>772</v>
      </c>
      <c r="AF483" s="92">
        <v>772</v>
      </c>
      <c r="AG483" s="92">
        <v>772</v>
      </c>
      <c r="AH483" s="92">
        <v>772</v>
      </c>
      <c r="AI483" s="92">
        <v>772</v>
      </c>
      <c r="AJ483" s="92">
        <v>772</v>
      </c>
      <c r="AK483" s="92">
        <v>772</v>
      </c>
      <c r="AL483" s="92">
        <v>772</v>
      </c>
      <c r="AM483" s="92">
        <v>12774284</v>
      </c>
      <c r="AN483" s="92">
        <v>14816996</v>
      </c>
      <c r="AO483" s="92">
        <v>10164924</v>
      </c>
      <c r="AP483" s="92">
        <v>568964</v>
      </c>
      <c r="AQ483" s="92">
        <v>38325168</v>
      </c>
      <c r="AR483" s="96">
        <v>0</v>
      </c>
      <c r="AS483" s="97">
        <v>0</v>
      </c>
    </row>
    <row r="484" spans="1:45" x14ac:dyDescent="0.2">
      <c r="A484" s="85">
        <v>152</v>
      </c>
      <c r="B484" s="86" t="s">
        <v>1131</v>
      </c>
      <c r="C484" s="86" t="s">
        <v>1132</v>
      </c>
      <c r="D484" s="87" t="s">
        <v>61</v>
      </c>
      <c r="E484" s="88">
        <v>39</v>
      </c>
      <c r="F484" s="87" t="s">
        <v>76</v>
      </c>
      <c r="G484" s="88">
        <v>11</v>
      </c>
      <c r="H484" s="89">
        <v>16297</v>
      </c>
      <c r="I484" s="89">
        <v>18901</v>
      </c>
      <c r="J484" s="89">
        <v>12966</v>
      </c>
      <c r="K484" s="89">
        <v>725</v>
      </c>
      <c r="L484" s="89">
        <v>48889</v>
      </c>
      <c r="M484" s="90">
        <v>16297</v>
      </c>
      <c r="N484" s="90">
        <v>18901</v>
      </c>
      <c r="O484" s="90">
        <v>12966</v>
      </c>
      <c r="P484" s="90">
        <v>725</v>
      </c>
      <c r="Q484" s="91">
        <v>48889</v>
      </c>
      <c r="R484" s="92">
        <v>772</v>
      </c>
      <c r="S484" s="92">
        <v>772</v>
      </c>
      <c r="T484" s="92">
        <v>772</v>
      </c>
      <c r="U484" s="92">
        <v>772</v>
      </c>
      <c r="V484" s="92">
        <v>12581284</v>
      </c>
      <c r="W484" s="92">
        <v>14591572</v>
      </c>
      <c r="X484" s="92">
        <v>10009752</v>
      </c>
      <c r="Y484" s="92">
        <v>559700</v>
      </c>
      <c r="Z484" s="92">
        <v>37742308</v>
      </c>
      <c r="AA484" s="93">
        <v>1</v>
      </c>
      <c r="AB484" s="93" t="s">
        <v>188</v>
      </c>
      <c r="AC484" s="94">
        <v>2087</v>
      </c>
      <c r="AD484" s="95" t="s">
        <v>55</v>
      </c>
      <c r="AE484" s="92">
        <v>772</v>
      </c>
      <c r="AF484" s="92">
        <v>772</v>
      </c>
      <c r="AG484" s="92">
        <v>772</v>
      </c>
      <c r="AH484" s="92">
        <v>772</v>
      </c>
      <c r="AI484" s="92">
        <v>772</v>
      </c>
      <c r="AJ484" s="92">
        <v>772</v>
      </c>
      <c r="AK484" s="92">
        <v>772</v>
      </c>
      <c r="AL484" s="92">
        <v>772</v>
      </c>
      <c r="AM484" s="92">
        <v>12581284</v>
      </c>
      <c r="AN484" s="92">
        <v>14591572</v>
      </c>
      <c r="AO484" s="92">
        <v>10009752</v>
      </c>
      <c r="AP484" s="92">
        <v>559700</v>
      </c>
      <c r="AQ484" s="92">
        <v>37742308</v>
      </c>
      <c r="AR484" s="96">
        <v>0</v>
      </c>
      <c r="AS484" s="97">
        <v>0</v>
      </c>
    </row>
    <row r="485" spans="1:45" x14ac:dyDescent="0.2">
      <c r="A485" s="85">
        <v>153</v>
      </c>
      <c r="B485" s="86" t="s">
        <v>1133</v>
      </c>
      <c r="C485" s="86" t="s">
        <v>1134</v>
      </c>
      <c r="D485" s="87" t="s">
        <v>61</v>
      </c>
      <c r="E485" s="88">
        <v>39</v>
      </c>
      <c r="F485" s="87" t="s">
        <v>76</v>
      </c>
      <c r="G485" s="88">
        <v>12</v>
      </c>
      <c r="H485" s="89">
        <v>14791</v>
      </c>
      <c r="I485" s="89">
        <v>17154</v>
      </c>
      <c r="J485" s="89">
        <v>11767</v>
      </c>
      <c r="K485" s="89">
        <v>658</v>
      </c>
      <c r="L485" s="89">
        <v>44370</v>
      </c>
      <c r="M485" s="90">
        <v>14791</v>
      </c>
      <c r="N485" s="90">
        <v>17154</v>
      </c>
      <c r="O485" s="90">
        <v>11767</v>
      </c>
      <c r="P485" s="90">
        <v>658</v>
      </c>
      <c r="Q485" s="91">
        <v>44370</v>
      </c>
      <c r="R485" s="92">
        <v>772</v>
      </c>
      <c r="S485" s="92">
        <v>772</v>
      </c>
      <c r="T485" s="92">
        <v>772</v>
      </c>
      <c r="U485" s="92">
        <v>772</v>
      </c>
      <c r="V485" s="92">
        <v>11418652</v>
      </c>
      <c r="W485" s="92">
        <v>13242888</v>
      </c>
      <c r="X485" s="92">
        <v>9084124</v>
      </c>
      <c r="Y485" s="92">
        <v>507976</v>
      </c>
      <c r="Z485" s="92">
        <v>34253640</v>
      </c>
      <c r="AA485" s="93">
        <v>1</v>
      </c>
      <c r="AB485" s="93" t="s">
        <v>188</v>
      </c>
      <c r="AC485" s="94">
        <v>2087</v>
      </c>
      <c r="AD485" s="95" t="s">
        <v>55</v>
      </c>
      <c r="AE485" s="92">
        <v>772</v>
      </c>
      <c r="AF485" s="92">
        <v>772</v>
      </c>
      <c r="AG485" s="92">
        <v>772</v>
      </c>
      <c r="AH485" s="92">
        <v>772</v>
      </c>
      <c r="AI485" s="92">
        <v>772</v>
      </c>
      <c r="AJ485" s="92">
        <v>772</v>
      </c>
      <c r="AK485" s="92">
        <v>772</v>
      </c>
      <c r="AL485" s="92">
        <v>772</v>
      </c>
      <c r="AM485" s="92">
        <v>11418652</v>
      </c>
      <c r="AN485" s="92">
        <v>13242888</v>
      </c>
      <c r="AO485" s="92">
        <v>9084124</v>
      </c>
      <c r="AP485" s="92">
        <v>507976</v>
      </c>
      <c r="AQ485" s="92">
        <v>34253640</v>
      </c>
      <c r="AR485" s="96">
        <v>0</v>
      </c>
      <c r="AS485" s="97">
        <v>0</v>
      </c>
    </row>
    <row r="486" spans="1:45" x14ac:dyDescent="0.2">
      <c r="A486" s="85">
        <v>154</v>
      </c>
      <c r="B486" s="86" t="s">
        <v>1135</v>
      </c>
      <c r="C486" s="86" t="s">
        <v>1136</v>
      </c>
      <c r="D486" s="87" t="s">
        <v>61</v>
      </c>
      <c r="E486" s="88">
        <v>39</v>
      </c>
      <c r="F486" s="87" t="s">
        <v>76</v>
      </c>
      <c r="G486" s="88">
        <v>13</v>
      </c>
      <c r="H486" s="89">
        <v>15706</v>
      </c>
      <c r="I486" s="89">
        <v>18211</v>
      </c>
      <c r="J486" s="89">
        <v>12492</v>
      </c>
      <c r="K486" s="89">
        <v>698</v>
      </c>
      <c r="L486" s="89">
        <v>47107</v>
      </c>
      <c r="M486" s="90">
        <v>15706</v>
      </c>
      <c r="N486" s="90">
        <v>18211</v>
      </c>
      <c r="O486" s="90">
        <v>12492</v>
      </c>
      <c r="P486" s="90">
        <v>698</v>
      </c>
      <c r="Q486" s="91">
        <v>47107</v>
      </c>
      <c r="R486" s="92">
        <v>772</v>
      </c>
      <c r="S486" s="92">
        <v>772</v>
      </c>
      <c r="T486" s="92">
        <v>772</v>
      </c>
      <c r="U486" s="92">
        <v>772</v>
      </c>
      <c r="V486" s="92">
        <v>12125032</v>
      </c>
      <c r="W486" s="92">
        <v>14058892</v>
      </c>
      <c r="X486" s="92">
        <v>9643824</v>
      </c>
      <c r="Y486" s="92">
        <v>538856</v>
      </c>
      <c r="Z486" s="92">
        <v>36366604</v>
      </c>
      <c r="AA486" s="93">
        <v>1</v>
      </c>
      <c r="AB486" s="93" t="s">
        <v>188</v>
      </c>
      <c r="AC486" s="94">
        <v>2087</v>
      </c>
      <c r="AD486" s="95" t="s">
        <v>55</v>
      </c>
      <c r="AE486" s="92">
        <v>772</v>
      </c>
      <c r="AF486" s="92">
        <v>772</v>
      </c>
      <c r="AG486" s="92">
        <v>772</v>
      </c>
      <c r="AH486" s="92">
        <v>772</v>
      </c>
      <c r="AI486" s="92">
        <v>772</v>
      </c>
      <c r="AJ486" s="92">
        <v>772</v>
      </c>
      <c r="AK486" s="92">
        <v>772</v>
      </c>
      <c r="AL486" s="92">
        <v>772</v>
      </c>
      <c r="AM486" s="92">
        <v>12125032</v>
      </c>
      <c r="AN486" s="92">
        <v>14058892</v>
      </c>
      <c r="AO486" s="92">
        <v>9643824</v>
      </c>
      <c r="AP486" s="92">
        <v>538856</v>
      </c>
      <c r="AQ486" s="92">
        <v>36366604</v>
      </c>
      <c r="AR486" s="96">
        <v>0</v>
      </c>
      <c r="AS486" s="97">
        <v>0</v>
      </c>
    </row>
    <row r="487" spans="1:45" x14ac:dyDescent="0.2">
      <c r="A487" s="85">
        <v>155</v>
      </c>
      <c r="B487" s="86" t="s">
        <v>1137</v>
      </c>
      <c r="C487" s="86" t="s">
        <v>1138</v>
      </c>
      <c r="D487" s="87" t="s">
        <v>61</v>
      </c>
      <c r="E487" s="88">
        <v>39</v>
      </c>
      <c r="F487" s="87" t="s">
        <v>76</v>
      </c>
      <c r="G487" s="88">
        <v>14</v>
      </c>
      <c r="H487" s="89">
        <v>15562</v>
      </c>
      <c r="I487" s="89">
        <v>18047</v>
      </c>
      <c r="J487" s="89">
        <v>12380</v>
      </c>
      <c r="K487" s="89">
        <v>694</v>
      </c>
      <c r="L487" s="89">
        <v>46683</v>
      </c>
      <c r="M487" s="90">
        <v>15562</v>
      </c>
      <c r="N487" s="90">
        <v>18047</v>
      </c>
      <c r="O487" s="90">
        <v>12380</v>
      </c>
      <c r="P487" s="90">
        <v>694</v>
      </c>
      <c r="Q487" s="91">
        <v>46683</v>
      </c>
      <c r="R487" s="92">
        <v>772</v>
      </c>
      <c r="S487" s="92">
        <v>772</v>
      </c>
      <c r="T487" s="92">
        <v>772</v>
      </c>
      <c r="U487" s="92">
        <v>772</v>
      </c>
      <c r="V487" s="92">
        <v>12013864</v>
      </c>
      <c r="W487" s="92">
        <v>13932284</v>
      </c>
      <c r="X487" s="92">
        <v>9557360</v>
      </c>
      <c r="Y487" s="92">
        <v>535768</v>
      </c>
      <c r="Z487" s="92">
        <v>36039276</v>
      </c>
      <c r="AA487" s="93">
        <v>1</v>
      </c>
      <c r="AB487" s="93" t="s">
        <v>188</v>
      </c>
      <c r="AC487" s="94">
        <v>2087</v>
      </c>
      <c r="AD487" s="95" t="s">
        <v>55</v>
      </c>
      <c r="AE487" s="92">
        <v>772</v>
      </c>
      <c r="AF487" s="92">
        <v>772</v>
      </c>
      <c r="AG487" s="92">
        <v>772</v>
      </c>
      <c r="AH487" s="92">
        <v>772</v>
      </c>
      <c r="AI487" s="92">
        <v>772</v>
      </c>
      <c r="AJ487" s="92">
        <v>772</v>
      </c>
      <c r="AK487" s="92">
        <v>772</v>
      </c>
      <c r="AL487" s="92">
        <v>772</v>
      </c>
      <c r="AM487" s="92">
        <v>12013864</v>
      </c>
      <c r="AN487" s="92">
        <v>13932284</v>
      </c>
      <c r="AO487" s="92">
        <v>9557360</v>
      </c>
      <c r="AP487" s="92">
        <v>535768</v>
      </c>
      <c r="AQ487" s="92">
        <v>36039276</v>
      </c>
      <c r="AR487" s="96">
        <v>0</v>
      </c>
      <c r="AS487" s="97">
        <v>0</v>
      </c>
    </row>
    <row r="488" spans="1:45" x14ac:dyDescent="0.2">
      <c r="A488" s="85">
        <v>156</v>
      </c>
      <c r="B488" s="86" t="s">
        <v>1139</v>
      </c>
      <c r="C488" s="86" t="s">
        <v>1140</v>
      </c>
      <c r="D488" s="87" t="s">
        <v>61</v>
      </c>
      <c r="E488" s="88">
        <v>39</v>
      </c>
      <c r="F488" s="87" t="s">
        <v>76</v>
      </c>
      <c r="G488" s="88">
        <v>15</v>
      </c>
      <c r="H488" s="89">
        <v>14710</v>
      </c>
      <c r="I488" s="89">
        <v>17060</v>
      </c>
      <c r="J488" s="89">
        <v>11713</v>
      </c>
      <c r="K488" s="89">
        <v>654</v>
      </c>
      <c r="L488" s="89">
        <v>44137</v>
      </c>
      <c r="M488" s="90">
        <v>14710</v>
      </c>
      <c r="N488" s="90">
        <v>17060</v>
      </c>
      <c r="O488" s="90">
        <v>11713</v>
      </c>
      <c r="P488" s="90">
        <v>654</v>
      </c>
      <c r="Q488" s="91">
        <v>44137</v>
      </c>
      <c r="R488" s="92">
        <v>772</v>
      </c>
      <c r="S488" s="92">
        <v>772</v>
      </c>
      <c r="T488" s="92">
        <v>772</v>
      </c>
      <c r="U488" s="92">
        <v>772</v>
      </c>
      <c r="V488" s="92">
        <v>11356120</v>
      </c>
      <c r="W488" s="92">
        <v>13170320</v>
      </c>
      <c r="X488" s="92">
        <v>9042436</v>
      </c>
      <c r="Y488" s="92">
        <v>504888</v>
      </c>
      <c r="Z488" s="92">
        <v>34073764</v>
      </c>
      <c r="AA488" s="93">
        <v>1</v>
      </c>
      <c r="AB488" s="93" t="s">
        <v>188</v>
      </c>
      <c r="AC488" s="94">
        <v>2087</v>
      </c>
      <c r="AD488" s="95" t="s">
        <v>55</v>
      </c>
      <c r="AE488" s="92">
        <v>772</v>
      </c>
      <c r="AF488" s="92">
        <v>772</v>
      </c>
      <c r="AG488" s="92">
        <v>772</v>
      </c>
      <c r="AH488" s="92">
        <v>772</v>
      </c>
      <c r="AI488" s="92">
        <v>772</v>
      </c>
      <c r="AJ488" s="92">
        <v>772</v>
      </c>
      <c r="AK488" s="92">
        <v>772</v>
      </c>
      <c r="AL488" s="92">
        <v>772</v>
      </c>
      <c r="AM488" s="92">
        <v>11356120</v>
      </c>
      <c r="AN488" s="92">
        <v>13170320</v>
      </c>
      <c r="AO488" s="92">
        <v>9042436</v>
      </c>
      <c r="AP488" s="92">
        <v>504888</v>
      </c>
      <c r="AQ488" s="92">
        <v>34073764</v>
      </c>
      <c r="AR488" s="96">
        <v>0</v>
      </c>
      <c r="AS488" s="97">
        <v>0</v>
      </c>
    </row>
    <row r="489" spans="1:45" x14ac:dyDescent="0.2">
      <c r="A489" s="85">
        <v>157</v>
      </c>
      <c r="B489" s="86" t="s">
        <v>1141</v>
      </c>
      <c r="C489" s="86" t="s">
        <v>1142</v>
      </c>
      <c r="D489" s="87" t="s">
        <v>56</v>
      </c>
      <c r="E489" s="88">
        <v>125</v>
      </c>
      <c r="F489" s="87" t="s">
        <v>77</v>
      </c>
      <c r="G489" s="88">
        <v>1</v>
      </c>
      <c r="H489" s="89">
        <v>9349</v>
      </c>
      <c r="I489" s="89">
        <v>11154</v>
      </c>
      <c r="J489" s="89">
        <v>6548</v>
      </c>
      <c r="K489" s="89">
        <v>551</v>
      </c>
      <c r="L489" s="89">
        <v>27602</v>
      </c>
      <c r="M489" s="90">
        <v>9349</v>
      </c>
      <c r="N489" s="90">
        <v>11154</v>
      </c>
      <c r="O489" s="90">
        <v>6548</v>
      </c>
      <c r="P489" s="90">
        <v>551</v>
      </c>
      <c r="Q489" s="91">
        <v>27602</v>
      </c>
      <c r="R489" s="92">
        <v>598</v>
      </c>
      <c r="S489" s="92">
        <v>598</v>
      </c>
      <c r="T489" s="92">
        <v>598</v>
      </c>
      <c r="U489" s="92">
        <v>598</v>
      </c>
      <c r="V489" s="92">
        <v>5590702</v>
      </c>
      <c r="W489" s="92">
        <v>6670092</v>
      </c>
      <c r="X489" s="92">
        <v>3915704</v>
      </c>
      <c r="Y489" s="92">
        <v>329498</v>
      </c>
      <c r="Z489" s="92">
        <v>16505996</v>
      </c>
      <c r="AA489" s="93">
        <v>1</v>
      </c>
      <c r="AB489" s="93" t="s">
        <v>188</v>
      </c>
      <c r="AC489" s="94">
        <v>2087</v>
      </c>
      <c r="AD489" s="95" t="s">
        <v>55</v>
      </c>
      <c r="AE489" s="92">
        <v>598</v>
      </c>
      <c r="AF489" s="92">
        <v>598</v>
      </c>
      <c r="AG489" s="92">
        <v>598</v>
      </c>
      <c r="AH489" s="92">
        <v>598</v>
      </c>
      <c r="AI489" s="92">
        <v>598</v>
      </c>
      <c r="AJ489" s="92">
        <v>598</v>
      </c>
      <c r="AK489" s="92">
        <v>598</v>
      </c>
      <c r="AL489" s="92">
        <v>598</v>
      </c>
      <c r="AM489" s="92">
        <v>5590702</v>
      </c>
      <c r="AN489" s="92">
        <v>6670092</v>
      </c>
      <c r="AO489" s="92">
        <v>3915704</v>
      </c>
      <c r="AP489" s="92">
        <v>329498</v>
      </c>
      <c r="AQ489" s="92">
        <v>16505996</v>
      </c>
      <c r="AR489" s="96">
        <v>0</v>
      </c>
      <c r="AS489" s="97">
        <v>0</v>
      </c>
    </row>
    <row r="490" spans="1:45" x14ac:dyDescent="0.2">
      <c r="A490" s="85">
        <v>158</v>
      </c>
      <c r="B490" s="86" t="s">
        <v>1143</v>
      </c>
      <c r="C490" s="86" t="s">
        <v>1144</v>
      </c>
      <c r="D490" s="87" t="s">
        <v>56</v>
      </c>
      <c r="E490" s="88">
        <v>125</v>
      </c>
      <c r="F490" s="87" t="s">
        <v>77</v>
      </c>
      <c r="G490" s="88">
        <v>2</v>
      </c>
      <c r="H490" s="89">
        <v>9564</v>
      </c>
      <c r="I490" s="89">
        <v>11407</v>
      </c>
      <c r="J490" s="89">
        <v>6695</v>
      </c>
      <c r="K490" s="89">
        <v>564</v>
      </c>
      <c r="L490" s="89">
        <v>28230</v>
      </c>
      <c r="M490" s="90">
        <v>9564</v>
      </c>
      <c r="N490" s="90">
        <v>11407</v>
      </c>
      <c r="O490" s="90">
        <v>6695</v>
      </c>
      <c r="P490" s="90">
        <v>564</v>
      </c>
      <c r="Q490" s="91">
        <v>28230</v>
      </c>
      <c r="R490" s="92">
        <v>598</v>
      </c>
      <c r="S490" s="92">
        <v>598</v>
      </c>
      <c r="T490" s="92">
        <v>598</v>
      </c>
      <c r="U490" s="92">
        <v>598</v>
      </c>
      <c r="V490" s="92">
        <v>5719272</v>
      </c>
      <c r="W490" s="92">
        <v>6821386</v>
      </c>
      <c r="X490" s="92">
        <v>4003610</v>
      </c>
      <c r="Y490" s="92">
        <v>337272</v>
      </c>
      <c r="Z490" s="92">
        <v>16881540</v>
      </c>
      <c r="AA490" s="93">
        <v>1</v>
      </c>
      <c r="AB490" s="93" t="s">
        <v>188</v>
      </c>
      <c r="AC490" s="94">
        <v>2087</v>
      </c>
      <c r="AD490" s="95" t="s">
        <v>55</v>
      </c>
      <c r="AE490" s="92">
        <v>598</v>
      </c>
      <c r="AF490" s="92">
        <v>598</v>
      </c>
      <c r="AG490" s="92">
        <v>598</v>
      </c>
      <c r="AH490" s="92">
        <v>598</v>
      </c>
      <c r="AI490" s="92">
        <v>598</v>
      </c>
      <c r="AJ490" s="92">
        <v>598</v>
      </c>
      <c r="AK490" s="92">
        <v>598</v>
      </c>
      <c r="AL490" s="92">
        <v>598</v>
      </c>
      <c r="AM490" s="92">
        <v>5719272</v>
      </c>
      <c r="AN490" s="92">
        <v>6821386</v>
      </c>
      <c r="AO490" s="92">
        <v>4003610</v>
      </c>
      <c r="AP490" s="92">
        <v>337272</v>
      </c>
      <c r="AQ490" s="92">
        <v>16881540</v>
      </c>
      <c r="AR490" s="96">
        <v>0</v>
      </c>
      <c r="AS490" s="97">
        <v>0</v>
      </c>
    </row>
    <row r="491" spans="1:45" x14ac:dyDescent="0.2">
      <c r="A491" s="85">
        <v>159</v>
      </c>
      <c r="B491" s="86" t="s">
        <v>1145</v>
      </c>
      <c r="C491" s="86" t="s">
        <v>1146</v>
      </c>
      <c r="D491" s="87" t="s">
        <v>56</v>
      </c>
      <c r="E491" s="88">
        <v>125</v>
      </c>
      <c r="F491" s="87" t="s">
        <v>77</v>
      </c>
      <c r="G491" s="88">
        <v>4</v>
      </c>
      <c r="H491" s="89">
        <v>10125</v>
      </c>
      <c r="I491" s="89">
        <v>12078</v>
      </c>
      <c r="J491" s="89">
        <v>7090</v>
      </c>
      <c r="K491" s="89">
        <v>597</v>
      </c>
      <c r="L491" s="89">
        <v>29890</v>
      </c>
      <c r="M491" s="90">
        <v>10125</v>
      </c>
      <c r="N491" s="90">
        <v>12078</v>
      </c>
      <c r="O491" s="90">
        <v>7090</v>
      </c>
      <c r="P491" s="90">
        <v>597</v>
      </c>
      <c r="Q491" s="91">
        <v>29890</v>
      </c>
      <c r="R491" s="92">
        <v>598</v>
      </c>
      <c r="S491" s="92">
        <v>598</v>
      </c>
      <c r="T491" s="92">
        <v>598</v>
      </c>
      <c r="U491" s="92">
        <v>598</v>
      </c>
      <c r="V491" s="92">
        <v>6054750</v>
      </c>
      <c r="W491" s="92">
        <v>7222644</v>
      </c>
      <c r="X491" s="92">
        <v>4239820</v>
      </c>
      <c r="Y491" s="92">
        <v>357006</v>
      </c>
      <c r="Z491" s="92">
        <v>17874220</v>
      </c>
      <c r="AA491" s="93">
        <v>1</v>
      </c>
      <c r="AB491" s="93" t="s">
        <v>188</v>
      </c>
      <c r="AC491" s="94">
        <v>2087</v>
      </c>
      <c r="AD491" s="95" t="s">
        <v>55</v>
      </c>
      <c r="AE491" s="92">
        <v>598</v>
      </c>
      <c r="AF491" s="92">
        <v>598</v>
      </c>
      <c r="AG491" s="92">
        <v>598</v>
      </c>
      <c r="AH491" s="92">
        <v>598</v>
      </c>
      <c r="AI491" s="92">
        <v>598</v>
      </c>
      <c r="AJ491" s="92">
        <v>598</v>
      </c>
      <c r="AK491" s="92">
        <v>598</v>
      </c>
      <c r="AL491" s="92">
        <v>598</v>
      </c>
      <c r="AM491" s="92">
        <v>6054750</v>
      </c>
      <c r="AN491" s="92">
        <v>7222644</v>
      </c>
      <c r="AO491" s="92">
        <v>4239820</v>
      </c>
      <c r="AP491" s="92">
        <v>357006</v>
      </c>
      <c r="AQ491" s="92">
        <v>17874220</v>
      </c>
      <c r="AR491" s="96">
        <v>0</v>
      </c>
      <c r="AS491" s="97">
        <v>0</v>
      </c>
    </row>
    <row r="492" spans="1:45" x14ac:dyDescent="0.2">
      <c r="A492" s="85">
        <v>160</v>
      </c>
      <c r="B492" s="86" t="s">
        <v>1147</v>
      </c>
      <c r="C492" s="86" t="s">
        <v>1148</v>
      </c>
      <c r="D492" s="87" t="s">
        <v>56</v>
      </c>
      <c r="E492" s="88">
        <v>125</v>
      </c>
      <c r="F492" s="87" t="s">
        <v>77</v>
      </c>
      <c r="G492" s="88">
        <v>5</v>
      </c>
      <c r="H492" s="89">
        <v>9413</v>
      </c>
      <c r="I492" s="89">
        <v>11228</v>
      </c>
      <c r="J492" s="89">
        <v>6589</v>
      </c>
      <c r="K492" s="89">
        <v>555</v>
      </c>
      <c r="L492" s="89">
        <v>27785</v>
      </c>
      <c r="M492" s="90">
        <v>9413</v>
      </c>
      <c r="N492" s="90">
        <v>11228</v>
      </c>
      <c r="O492" s="90">
        <v>6589</v>
      </c>
      <c r="P492" s="90">
        <v>555</v>
      </c>
      <c r="Q492" s="91">
        <v>27785</v>
      </c>
      <c r="R492" s="92">
        <v>598</v>
      </c>
      <c r="S492" s="92">
        <v>598</v>
      </c>
      <c r="T492" s="92">
        <v>598</v>
      </c>
      <c r="U492" s="92">
        <v>598</v>
      </c>
      <c r="V492" s="92">
        <v>5628974</v>
      </c>
      <c r="W492" s="92">
        <v>6714344</v>
      </c>
      <c r="X492" s="92">
        <v>3940222</v>
      </c>
      <c r="Y492" s="92">
        <v>331890</v>
      </c>
      <c r="Z492" s="92">
        <v>16615430</v>
      </c>
      <c r="AA492" s="93">
        <v>1</v>
      </c>
      <c r="AB492" s="93" t="s">
        <v>188</v>
      </c>
      <c r="AC492" s="94">
        <v>2087</v>
      </c>
      <c r="AD492" s="95" t="s">
        <v>55</v>
      </c>
      <c r="AE492" s="92">
        <v>598</v>
      </c>
      <c r="AF492" s="92">
        <v>598</v>
      </c>
      <c r="AG492" s="92">
        <v>598</v>
      </c>
      <c r="AH492" s="92">
        <v>598</v>
      </c>
      <c r="AI492" s="92">
        <v>598</v>
      </c>
      <c r="AJ492" s="92">
        <v>598</v>
      </c>
      <c r="AK492" s="92">
        <v>598</v>
      </c>
      <c r="AL492" s="92">
        <v>598</v>
      </c>
      <c r="AM492" s="92">
        <v>5628974</v>
      </c>
      <c r="AN492" s="92">
        <v>6714344</v>
      </c>
      <c r="AO492" s="92">
        <v>3940222</v>
      </c>
      <c r="AP492" s="92">
        <v>331890</v>
      </c>
      <c r="AQ492" s="92">
        <v>16615430</v>
      </c>
      <c r="AR492" s="96">
        <v>0</v>
      </c>
      <c r="AS492" s="97">
        <v>0</v>
      </c>
    </row>
    <row r="493" spans="1:45" x14ac:dyDescent="0.2">
      <c r="A493" s="85">
        <v>161</v>
      </c>
      <c r="B493" s="86" t="s">
        <v>1149</v>
      </c>
      <c r="C493" s="86" t="s">
        <v>1150</v>
      </c>
      <c r="D493" s="87" t="s">
        <v>56</v>
      </c>
      <c r="E493" s="88">
        <v>125</v>
      </c>
      <c r="F493" s="87" t="s">
        <v>77</v>
      </c>
      <c r="G493" s="88">
        <v>7</v>
      </c>
      <c r="H493" s="89">
        <v>10406</v>
      </c>
      <c r="I493" s="89">
        <v>12412</v>
      </c>
      <c r="J493" s="89">
        <v>7286</v>
      </c>
      <c r="K493" s="89">
        <v>614</v>
      </c>
      <c r="L493" s="89">
        <v>30718</v>
      </c>
      <c r="M493" s="90">
        <v>10406</v>
      </c>
      <c r="N493" s="90">
        <v>12412</v>
      </c>
      <c r="O493" s="90">
        <v>7286</v>
      </c>
      <c r="P493" s="90">
        <v>614</v>
      </c>
      <c r="Q493" s="91">
        <v>30718</v>
      </c>
      <c r="R493" s="92">
        <v>598</v>
      </c>
      <c r="S493" s="92">
        <v>598</v>
      </c>
      <c r="T493" s="92">
        <v>598</v>
      </c>
      <c r="U493" s="92">
        <v>598</v>
      </c>
      <c r="V493" s="92">
        <v>6222788</v>
      </c>
      <c r="W493" s="92">
        <v>7422376</v>
      </c>
      <c r="X493" s="92">
        <v>4357028</v>
      </c>
      <c r="Y493" s="92">
        <v>367172</v>
      </c>
      <c r="Z493" s="92">
        <v>18369364</v>
      </c>
      <c r="AA493" s="93">
        <v>1</v>
      </c>
      <c r="AB493" s="93" t="s">
        <v>188</v>
      </c>
      <c r="AC493" s="94">
        <v>2087</v>
      </c>
      <c r="AD493" s="95" t="s">
        <v>55</v>
      </c>
      <c r="AE493" s="92">
        <v>598</v>
      </c>
      <c r="AF493" s="92">
        <v>598</v>
      </c>
      <c r="AG493" s="92">
        <v>598</v>
      </c>
      <c r="AH493" s="92">
        <v>598</v>
      </c>
      <c r="AI493" s="92">
        <v>598</v>
      </c>
      <c r="AJ493" s="92">
        <v>598</v>
      </c>
      <c r="AK493" s="92">
        <v>598</v>
      </c>
      <c r="AL493" s="92">
        <v>598</v>
      </c>
      <c r="AM493" s="92">
        <v>6222788</v>
      </c>
      <c r="AN493" s="92">
        <v>7422376</v>
      </c>
      <c r="AO493" s="92">
        <v>4357028</v>
      </c>
      <c r="AP493" s="92">
        <v>367172</v>
      </c>
      <c r="AQ493" s="92">
        <v>18369364</v>
      </c>
      <c r="AR493" s="96">
        <v>0</v>
      </c>
      <c r="AS493" s="97">
        <v>0</v>
      </c>
    </row>
    <row r="494" spans="1:45" x14ac:dyDescent="0.2">
      <c r="A494" s="85">
        <v>162</v>
      </c>
      <c r="B494" s="86" t="s">
        <v>1151</v>
      </c>
      <c r="C494" s="86" t="s">
        <v>1152</v>
      </c>
      <c r="D494" s="87" t="s">
        <v>56</v>
      </c>
      <c r="E494" s="88">
        <v>125</v>
      </c>
      <c r="F494" s="87" t="s">
        <v>77</v>
      </c>
      <c r="G494" s="88">
        <v>8</v>
      </c>
      <c r="H494" s="89">
        <v>10042</v>
      </c>
      <c r="I494" s="89">
        <v>11982</v>
      </c>
      <c r="J494" s="89">
        <v>7033</v>
      </c>
      <c r="K494" s="89">
        <v>592</v>
      </c>
      <c r="L494" s="89">
        <v>29649</v>
      </c>
      <c r="M494" s="90">
        <v>10042</v>
      </c>
      <c r="N494" s="90">
        <v>11982</v>
      </c>
      <c r="O494" s="90">
        <v>7033</v>
      </c>
      <c r="P494" s="90">
        <v>592</v>
      </c>
      <c r="Q494" s="91">
        <v>29649</v>
      </c>
      <c r="R494" s="92">
        <v>598</v>
      </c>
      <c r="S494" s="92">
        <v>598</v>
      </c>
      <c r="T494" s="92">
        <v>598</v>
      </c>
      <c r="U494" s="92">
        <v>598</v>
      </c>
      <c r="V494" s="92">
        <v>6005116</v>
      </c>
      <c r="W494" s="92">
        <v>7165236</v>
      </c>
      <c r="X494" s="92">
        <v>4205734</v>
      </c>
      <c r="Y494" s="92">
        <v>354016</v>
      </c>
      <c r="Z494" s="92">
        <v>17730102</v>
      </c>
      <c r="AA494" s="93">
        <v>1</v>
      </c>
      <c r="AB494" s="93" t="s">
        <v>188</v>
      </c>
      <c r="AC494" s="94">
        <v>2087</v>
      </c>
      <c r="AD494" s="95" t="s">
        <v>55</v>
      </c>
      <c r="AE494" s="92">
        <v>598</v>
      </c>
      <c r="AF494" s="92">
        <v>598</v>
      </c>
      <c r="AG494" s="92">
        <v>598</v>
      </c>
      <c r="AH494" s="92">
        <v>598</v>
      </c>
      <c r="AI494" s="92">
        <v>598</v>
      </c>
      <c r="AJ494" s="92">
        <v>598</v>
      </c>
      <c r="AK494" s="92">
        <v>598</v>
      </c>
      <c r="AL494" s="92">
        <v>598</v>
      </c>
      <c r="AM494" s="92">
        <v>6005116</v>
      </c>
      <c r="AN494" s="92">
        <v>7165236</v>
      </c>
      <c r="AO494" s="92">
        <v>4205734</v>
      </c>
      <c r="AP494" s="92">
        <v>354016</v>
      </c>
      <c r="AQ494" s="92">
        <v>17730102</v>
      </c>
      <c r="AR494" s="96">
        <v>0</v>
      </c>
      <c r="AS494" s="97">
        <v>0</v>
      </c>
    </row>
    <row r="495" spans="1:45" x14ac:dyDescent="0.2">
      <c r="A495" s="85">
        <v>163</v>
      </c>
      <c r="B495" s="86" t="s">
        <v>1153</v>
      </c>
      <c r="C495" s="86" t="s">
        <v>1154</v>
      </c>
      <c r="D495" s="87" t="s">
        <v>56</v>
      </c>
      <c r="E495" s="88">
        <v>125</v>
      </c>
      <c r="F495" s="87" t="s">
        <v>77</v>
      </c>
      <c r="G495" s="88">
        <v>10</v>
      </c>
      <c r="H495" s="89">
        <v>10164</v>
      </c>
      <c r="I495" s="89">
        <v>12126</v>
      </c>
      <c r="J495" s="89">
        <v>7117</v>
      </c>
      <c r="K495" s="89">
        <v>600</v>
      </c>
      <c r="L495" s="89">
        <v>30007</v>
      </c>
      <c r="M495" s="90">
        <v>10164</v>
      </c>
      <c r="N495" s="90">
        <v>12126</v>
      </c>
      <c r="O495" s="90">
        <v>7117</v>
      </c>
      <c r="P495" s="90">
        <v>600</v>
      </c>
      <c r="Q495" s="91">
        <v>30007</v>
      </c>
      <c r="R495" s="92">
        <v>598</v>
      </c>
      <c r="S495" s="92">
        <v>598</v>
      </c>
      <c r="T495" s="92">
        <v>598</v>
      </c>
      <c r="U495" s="92">
        <v>598</v>
      </c>
      <c r="V495" s="92">
        <v>6078072</v>
      </c>
      <c r="W495" s="92">
        <v>7251348</v>
      </c>
      <c r="X495" s="92">
        <v>4255966</v>
      </c>
      <c r="Y495" s="92">
        <v>358800</v>
      </c>
      <c r="Z495" s="92">
        <v>17944186</v>
      </c>
      <c r="AA495" s="93">
        <v>1</v>
      </c>
      <c r="AB495" s="93" t="s">
        <v>188</v>
      </c>
      <c r="AC495" s="94">
        <v>2087</v>
      </c>
      <c r="AD495" s="95" t="s">
        <v>55</v>
      </c>
      <c r="AE495" s="92">
        <v>598</v>
      </c>
      <c r="AF495" s="92">
        <v>598</v>
      </c>
      <c r="AG495" s="92">
        <v>598</v>
      </c>
      <c r="AH495" s="92">
        <v>598</v>
      </c>
      <c r="AI495" s="92">
        <v>598</v>
      </c>
      <c r="AJ495" s="92">
        <v>598</v>
      </c>
      <c r="AK495" s="92">
        <v>598</v>
      </c>
      <c r="AL495" s="92">
        <v>598</v>
      </c>
      <c r="AM495" s="92">
        <v>6078072</v>
      </c>
      <c r="AN495" s="92">
        <v>7251348</v>
      </c>
      <c r="AO495" s="92">
        <v>4255966</v>
      </c>
      <c r="AP495" s="92">
        <v>358800</v>
      </c>
      <c r="AQ495" s="92">
        <v>17944186</v>
      </c>
      <c r="AR495" s="96">
        <v>0</v>
      </c>
      <c r="AS495" s="97">
        <v>0</v>
      </c>
    </row>
    <row r="496" spans="1:45" x14ac:dyDescent="0.2">
      <c r="A496" s="85">
        <v>164</v>
      </c>
      <c r="B496" s="86" t="s">
        <v>1155</v>
      </c>
      <c r="C496" s="86" t="s">
        <v>1156</v>
      </c>
      <c r="D496" s="87" t="s">
        <v>56</v>
      </c>
      <c r="E496" s="88">
        <v>125</v>
      </c>
      <c r="F496" s="87" t="s">
        <v>77</v>
      </c>
      <c r="G496" s="88">
        <v>11</v>
      </c>
      <c r="H496" s="89">
        <v>10010</v>
      </c>
      <c r="I496" s="89">
        <v>11941</v>
      </c>
      <c r="J496" s="89">
        <v>7009</v>
      </c>
      <c r="K496" s="89">
        <v>590</v>
      </c>
      <c r="L496" s="89">
        <v>29550</v>
      </c>
      <c r="M496" s="90">
        <v>10010</v>
      </c>
      <c r="N496" s="90">
        <v>11941</v>
      </c>
      <c r="O496" s="90">
        <v>7009</v>
      </c>
      <c r="P496" s="90">
        <v>590</v>
      </c>
      <c r="Q496" s="91">
        <v>29550</v>
      </c>
      <c r="R496" s="92">
        <v>598</v>
      </c>
      <c r="S496" s="92">
        <v>598</v>
      </c>
      <c r="T496" s="92">
        <v>598</v>
      </c>
      <c r="U496" s="92">
        <v>598</v>
      </c>
      <c r="V496" s="92">
        <v>5985980</v>
      </c>
      <c r="W496" s="92">
        <v>7140718</v>
      </c>
      <c r="X496" s="92">
        <v>4191382</v>
      </c>
      <c r="Y496" s="92">
        <v>352820</v>
      </c>
      <c r="Z496" s="92">
        <v>17670900</v>
      </c>
      <c r="AA496" s="93">
        <v>1</v>
      </c>
      <c r="AB496" s="93" t="s">
        <v>188</v>
      </c>
      <c r="AC496" s="94">
        <v>2087</v>
      </c>
      <c r="AD496" s="95" t="s">
        <v>55</v>
      </c>
      <c r="AE496" s="92">
        <v>598</v>
      </c>
      <c r="AF496" s="92">
        <v>598</v>
      </c>
      <c r="AG496" s="92">
        <v>598</v>
      </c>
      <c r="AH496" s="92">
        <v>598</v>
      </c>
      <c r="AI496" s="92">
        <v>598</v>
      </c>
      <c r="AJ496" s="92">
        <v>598</v>
      </c>
      <c r="AK496" s="92">
        <v>598</v>
      </c>
      <c r="AL496" s="92">
        <v>598</v>
      </c>
      <c r="AM496" s="92">
        <v>5985980</v>
      </c>
      <c r="AN496" s="92">
        <v>7140718</v>
      </c>
      <c r="AO496" s="92">
        <v>4191382</v>
      </c>
      <c r="AP496" s="92">
        <v>352820</v>
      </c>
      <c r="AQ496" s="92">
        <v>17670900</v>
      </c>
      <c r="AR496" s="96">
        <v>0</v>
      </c>
      <c r="AS496" s="97">
        <v>0</v>
      </c>
    </row>
    <row r="497" spans="1:45" x14ac:dyDescent="0.2">
      <c r="A497" s="85">
        <v>165</v>
      </c>
      <c r="B497" s="86" t="s">
        <v>1157</v>
      </c>
      <c r="C497" s="86" t="s">
        <v>1158</v>
      </c>
      <c r="D497" s="87" t="s">
        <v>56</v>
      </c>
      <c r="E497" s="88">
        <v>125</v>
      </c>
      <c r="F497" s="87" t="s">
        <v>77</v>
      </c>
      <c r="G497" s="88">
        <v>13</v>
      </c>
      <c r="H497" s="89">
        <v>9646</v>
      </c>
      <c r="I497" s="89">
        <v>11507</v>
      </c>
      <c r="J497" s="89">
        <v>6753</v>
      </c>
      <c r="K497" s="89">
        <v>569</v>
      </c>
      <c r="L497" s="89">
        <v>28475</v>
      </c>
      <c r="M497" s="90">
        <v>9646</v>
      </c>
      <c r="N497" s="90">
        <v>11507</v>
      </c>
      <c r="O497" s="90">
        <v>6753</v>
      </c>
      <c r="P497" s="90">
        <v>569</v>
      </c>
      <c r="Q497" s="91">
        <v>28475</v>
      </c>
      <c r="R497" s="92">
        <v>598</v>
      </c>
      <c r="S497" s="92">
        <v>598</v>
      </c>
      <c r="T497" s="92">
        <v>598</v>
      </c>
      <c r="U497" s="92">
        <v>598</v>
      </c>
      <c r="V497" s="92">
        <v>5768308</v>
      </c>
      <c r="W497" s="92">
        <v>6881186</v>
      </c>
      <c r="X497" s="92">
        <v>4038294</v>
      </c>
      <c r="Y497" s="92">
        <v>340262</v>
      </c>
      <c r="Z497" s="92">
        <v>17028050</v>
      </c>
      <c r="AA497" s="93">
        <v>1</v>
      </c>
      <c r="AB497" s="93" t="s">
        <v>188</v>
      </c>
      <c r="AC497" s="94">
        <v>2087</v>
      </c>
      <c r="AD497" s="95" t="s">
        <v>55</v>
      </c>
      <c r="AE497" s="92">
        <v>598</v>
      </c>
      <c r="AF497" s="92">
        <v>598</v>
      </c>
      <c r="AG497" s="92">
        <v>598</v>
      </c>
      <c r="AH497" s="92">
        <v>598</v>
      </c>
      <c r="AI497" s="92">
        <v>598</v>
      </c>
      <c r="AJ497" s="92">
        <v>598</v>
      </c>
      <c r="AK497" s="92">
        <v>598</v>
      </c>
      <c r="AL497" s="92">
        <v>598</v>
      </c>
      <c r="AM497" s="92">
        <v>5768308</v>
      </c>
      <c r="AN497" s="92">
        <v>6881186</v>
      </c>
      <c r="AO497" s="92">
        <v>4038294</v>
      </c>
      <c r="AP497" s="92">
        <v>340262</v>
      </c>
      <c r="AQ497" s="92">
        <v>17028050</v>
      </c>
      <c r="AR497" s="96">
        <v>0</v>
      </c>
      <c r="AS497" s="97">
        <v>0</v>
      </c>
    </row>
    <row r="498" spans="1:45" x14ac:dyDescent="0.2">
      <c r="A498" s="85">
        <v>166</v>
      </c>
      <c r="B498" s="86" t="s">
        <v>1159</v>
      </c>
      <c r="C498" s="86" t="s">
        <v>1160</v>
      </c>
      <c r="D498" s="87" t="s">
        <v>56</v>
      </c>
      <c r="E498" s="88">
        <v>125</v>
      </c>
      <c r="F498" s="87" t="s">
        <v>77</v>
      </c>
      <c r="G498" s="88">
        <v>14</v>
      </c>
      <c r="H498" s="89">
        <v>9558</v>
      </c>
      <c r="I498" s="89">
        <v>11402</v>
      </c>
      <c r="J498" s="89">
        <v>6692</v>
      </c>
      <c r="K498" s="89">
        <v>564</v>
      </c>
      <c r="L498" s="89">
        <v>28216</v>
      </c>
      <c r="M498" s="90">
        <v>9558</v>
      </c>
      <c r="N498" s="90">
        <v>11402</v>
      </c>
      <c r="O498" s="90">
        <v>6692</v>
      </c>
      <c r="P498" s="90">
        <v>564</v>
      </c>
      <c r="Q498" s="91">
        <v>28216</v>
      </c>
      <c r="R498" s="92">
        <v>598</v>
      </c>
      <c r="S498" s="92">
        <v>598</v>
      </c>
      <c r="T498" s="92">
        <v>598</v>
      </c>
      <c r="U498" s="92">
        <v>598</v>
      </c>
      <c r="V498" s="92">
        <v>5715684</v>
      </c>
      <c r="W498" s="92">
        <v>6818396</v>
      </c>
      <c r="X498" s="92">
        <v>4001816</v>
      </c>
      <c r="Y498" s="92">
        <v>337272</v>
      </c>
      <c r="Z498" s="92">
        <v>16873168</v>
      </c>
      <c r="AA498" s="93">
        <v>1</v>
      </c>
      <c r="AB498" s="93" t="s">
        <v>188</v>
      </c>
      <c r="AC498" s="94">
        <v>2087</v>
      </c>
      <c r="AD498" s="95" t="s">
        <v>55</v>
      </c>
      <c r="AE498" s="92">
        <v>598</v>
      </c>
      <c r="AF498" s="92">
        <v>598</v>
      </c>
      <c r="AG498" s="92">
        <v>598</v>
      </c>
      <c r="AH498" s="92">
        <v>598</v>
      </c>
      <c r="AI498" s="92">
        <v>598</v>
      </c>
      <c r="AJ498" s="92">
        <v>598</v>
      </c>
      <c r="AK498" s="92">
        <v>598</v>
      </c>
      <c r="AL498" s="92">
        <v>598</v>
      </c>
      <c r="AM498" s="92">
        <v>5715684</v>
      </c>
      <c r="AN498" s="92">
        <v>6818396</v>
      </c>
      <c r="AO498" s="92">
        <v>4001816</v>
      </c>
      <c r="AP498" s="92">
        <v>337272</v>
      </c>
      <c r="AQ498" s="92">
        <v>16873168</v>
      </c>
      <c r="AR498" s="96">
        <v>0</v>
      </c>
      <c r="AS498" s="97">
        <v>0</v>
      </c>
    </row>
    <row r="499" spans="1:45" x14ac:dyDescent="0.2">
      <c r="A499" s="85">
        <v>167</v>
      </c>
      <c r="B499" s="86" t="s">
        <v>1161</v>
      </c>
      <c r="C499" s="86" t="s">
        <v>1162</v>
      </c>
      <c r="D499" s="87" t="s">
        <v>56</v>
      </c>
      <c r="E499" s="88">
        <v>125</v>
      </c>
      <c r="F499" s="87" t="s">
        <v>77</v>
      </c>
      <c r="G499" s="88">
        <v>15</v>
      </c>
      <c r="H499" s="89">
        <v>9037</v>
      </c>
      <c r="I499" s="89">
        <v>10781</v>
      </c>
      <c r="J499" s="89">
        <v>6328</v>
      </c>
      <c r="K499" s="89">
        <v>534</v>
      </c>
      <c r="L499" s="89">
        <v>26680</v>
      </c>
      <c r="M499" s="90">
        <v>9037</v>
      </c>
      <c r="N499" s="90">
        <v>10781</v>
      </c>
      <c r="O499" s="90">
        <v>6328</v>
      </c>
      <c r="P499" s="90">
        <v>534</v>
      </c>
      <c r="Q499" s="91">
        <v>26680</v>
      </c>
      <c r="R499" s="92">
        <v>598</v>
      </c>
      <c r="S499" s="92">
        <v>598</v>
      </c>
      <c r="T499" s="92">
        <v>598</v>
      </c>
      <c r="U499" s="92">
        <v>598</v>
      </c>
      <c r="V499" s="92">
        <v>5404126</v>
      </c>
      <c r="W499" s="92">
        <v>6447038</v>
      </c>
      <c r="X499" s="92">
        <v>3784144</v>
      </c>
      <c r="Y499" s="92">
        <v>319332</v>
      </c>
      <c r="Z499" s="92">
        <v>15954640</v>
      </c>
      <c r="AA499" s="93">
        <v>1</v>
      </c>
      <c r="AB499" s="93" t="s">
        <v>188</v>
      </c>
      <c r="AC499" s="94">
        <v>2087</v>
      </c>
      <c r="AD499" s="95" t="s">
        <v>55</v>
      </c>
      <c r="AE499" s="92">
        <v>598</v>
      </c>
      <c r="AF499" s="92">
        <v>598</v>
      </c>
      <c r="AG499" s="92">
        <v>598</v>
      </c>
      <c r="AH499" s="92">
        <v>598</v>
      </c>
      <c r="AI499" s="92">
        <v>598</v>
      </c>
      <c r="AJ499" s="92">
        <v>598</v>
      </c>
      <c r="AK499" s="92">
        <v>598</v>
      </c>
      <c r="AL499" s="92">
        <v>598</v>
      </c>
      <c r="AM499" s="92">
        <v>5404126</v>
      </c>
      <c r="AN499" s="92">
        <v>6447038</v>
      </c>
      <c r="AO499" s="92">
        <v>3784144</v>
      </c>
      <c r="AP499" s="92">
        <v>319332</v>
      </c>
      <c r="AQ499" s="92">
        <v>15954640</v>
      </c>
      <c r="AR499" s="96">
        <v>0</v>
      </c>
      <c r="AS499" s="97">
        <v>0</v>
      </c>
    </row>
    <row r="500" spans="1:45" x14ac:dyDescent="0.2">
      <c r="A500" s="85">
        <v>168</v>
      </c>
      <c r="B500" s="86" t="s">
        <v>1163</v>
      </c>
      <c r="C500" s="86" t="s">
        <v>1164</v>
      </c>
      <c r="D500" s="87" t="s">
        <v>61</v>
      </c>
      <c r="E500" s="88">
        <v>117</v>
      </c>
      <c r="F500" s="87" t="s">
        <v>118</v>
      </c>
      <c r="G500" s="88">
        <v>1</v>
      </c>
      <c r="H500" s="89">
        <v>12482</v>
      </c>
      <c r="I500" s="89">
        <v>15523</v>
      </c>
      <c r="J500" s="89">
        <v>7944</v>
      </c>
      <c r="K500" s="89">
        <v>0</v>
      </c>
      <c r="L500" s="89">
        <v>35949</v>
      </c>
      <c r="M500" s="90">
        <v>12482</v>
      </c>
      <c r="N500" s="90">
        <v>15523</v>
      </c>
      <c r="O500" s="90">
        <v>7944</v>
      </c>
      <c r="P500" s="90">
        <v>0</v>
      </c>
      <c r="Q500" s="91">
        <v>35949</v>
      </c>
      <c r="R500" s="92">
        <v>1214</v>
      </c>
      <c r="S500" s="92">
        <v>1214</v>
      </c>
      <c r="T500" s="92">
        <v>1214</v>
      </c>
      <c r="U500" s="92">
        <v>0</v>
      </c>
      <c r="V500" s="92">
        <v>15153148</v>
      </c>
      <c r="W500" s="92">
        <v>18844922</v>
      </c>
      <c r="X500" s="92">
        <v>9644016</v>
      </c>
      <c r="Y500" s="92">
        <v>0</v>
      </c>
      <c r="Z500" s="92">
        <v>43642086</v>
      </c>
      <c r="AA500" s="93">
        <v>1</v>
      </c>
      <c r="AB500" s="93" t="s">
        <v>188</v>
      </c>
      <c r="AC500" s="94">
        <v>2032</v>
      </c>
      <c r="AD500" s="95" t="s">
        <v>114</v>
      </c>
      <c r="AE500" s="92">
        <v>1175.1500000000001</v>
      </c>
      <c r="AF500" s="92">
        <v>1175.1500000000001</v>
      </c>
      <c r="AG500" s="92">
        <v>1175.1500000000001</v>
      </c>
      <c r="AH500" s="92">
        <v>0</v>
      </c>
      <c r="AI500" s="92">
        <v>1175.1500000000001</v>
      </c>
      <c r="AJ500" s="92">
        <v>1175.1500000000001</v>
      </c>
      <c r="AK500" s="92">
        <v>1175.1500000000001</v>
      </c>
      <c r="AL500" s="92">
        <v>0</v>
      </c>
      <c r="AM500" s="92">
        <v>14668222.300000001</v>
      </c>
      <c r="AN500" s="92">
        <v>18241853.450000003</v>
      </c>
      <c r="AO500" s="92">
        <v>9335391.6000000015</v>
      </c>
      <c r="AP500" s="92">
        <v>0</v>
      </c>
      <c r="AQ500" s="92">
        <v>42245467.350000009</v>
      </c>
      <c r="AR500" s="96">
        <v>1396618.6499999911</v>
      </c>
      <c r="AS500" s="97">
        <v>3.2001647446457789E-2</v>
      </c>
    </row>
    <row r="501" spans="1:45" x14ac:dyDescent="0.2">
      <c r="A501" s="85">
        <v>169</v>
      </c>
      <c r="B501" s="86" t="s">
        <v>1165</v>
      </c>
      <c r="C501" s="86" t="s">
        <v>1166</v>
      </c>
      <c r="D501" s="87" t="s">
        <v>61</v>
      </c>
      <c r="E501" s="88">
        <v>117</v>
      </c>
      <c r="F501" s="87" t="s">
        <v>118</v>
      </c>
      <c r="G501" s="88">
        <v>2</v>
      </c>
      <c r="H501" s="89">
        <v>12767</v>
      </c>
      <c r="I501" s="89">
        <v>15872</v>
      </c>
      <c r="J501" s="89">
        <v>8122</v>
      </c>
      <c r="K501" s="89">
        <v>0</v>
      </c>
      <c r="L501" s="89">
        <v>36761</v>
      </c>
      <c r="M501" s="90">
        <v>12767</v>
      </c>
      <c r="N501" s="90">
        <v>15872</v>
      </c>
      <c r="O501" s="90">
        <v>8122</v>
      </c>
      <c r="P501" s="90">
        <v>0</v>
      </c>
      <c r="Q501" s="91">
        <v>36761</v>
      </c>
      <c r="R501" s="92">
        <v>1214</v>
      </c>
      <c r="S501" s="92">
        <v>1214</v>
      </c>
      <c r="T501" s="92">
        <v>1214</v>
      </c>
      <c r="U501" s="92">
        <v>0</v>
      </c>
      <c r="V501" s="92">
        <v>15499138</v>
      </c>
      <c r="W501" s="92">
        <v>19268608</v>
      </c>
      <c r="X501" s="92">
        <v>9860108</v>
      </c>
      <c r="Y501" s="92">
        <v>0</v>
      </c>
      <c r="Z501" s="92">
        <v>44627854</v>
      </c>
      <c r="AA501" s="93">
        <v>1</v>
      </c>
      <c r="AB501" s="93" t="s">
        <v>188</v>
      </c>
      <c r="AC501" s="94">
        <v>2032</v>
      </c>
      <c r="AD501" s="95" t="s">
        <v>114</v>
      </c>
      <c r="AE501" s="92">
        <v>1158.1600000000001</v>
      </c>
      <c r="AF501" s="92">
        <v>1158.1600000000001</v>
      </c>
      <c r="AG501" s="92">
        <v>1158.1600000000001</v>
      </c>
      <c r="AH501" s="92">
        <v>0</v>
      </c>
      <c r="AI501" s="92">
        <v>1158.1600000000001</v>
      </c>
      <c r="AJ501" s="92">
        <v>1158.1600000000001</v>
      </c>
      <c r="AK501" s="92">
        <v>1158.1600000000001</v>
      </c>
      <c r="AL501" s="92">
        <v>0</v>
      </c>
      <c r="AM501" s="92">
        <v>14786228.720000001</v>
      </c>
      <c r="AN501" s="92">
        <v>18382315.52</v>
      </c>
      <c r="AO501" s="92">
        <v>9406575.5200000014</v>
      </c>
      <c r="AP501" s="92">
        <v>0</v>
      </c>
      <c r="AQ501" s="92">
        <v>42575119.760000005</v>
      </c>
      <c r="AR501" s="96">
        <v>2052734.2399999946</v>
      </c>
      <c r="AS501" s="97">
        <v>4.5996705107083896E-2</v>
      </c>
    </row>
    <row r="502" spans="1:45" x14ac:dyDescent="0.2">
      <c r="A502" s="85">
        <v>170</v>
      </c>
      <c r="B502" s="86" t="s">
        <v>1167</v>
      </c>
      <c r="C502" s="86" t="s">
        <v>1168</v>
      </c>
      <c r="D502" s="87" t="s">
        <v>61</v>
      </c>
      <c r="E502" s="88">
        <v>117</v>
      </c>
      <c r="F502" s="87" t="s">
        <v>118</v>
      </c>
      <c r="G502" s="88">
        <v>3</v>
      </c>
      <c r="H502" s="89">
        <v>12691</v>
      </c>
      <c r="I502" s="89">
        <v>15778</v>
      </c>
      <c r="J502" s="89">
        <v>8074</v>
      </c>
      <c r="K502" s="89">
        <v>0</v>
      </c>
      <c r="L502" s="89">
        <v>36543</v>
      </c>
      <c r="M502" s="90">
        <v>12691</v>
      </c>
      <c r="N502" s="90">
        <v>15778</v>
      </c>
      <c r="O502" s="90">
        <v>8074</v>
      </c>
      <c r="P502" s="90">
        <v>0</v>
      </c>
      <c r="Q502" s="91">
        <v>36543</v>
      </c>
      <c r="R502" s="92">
        <v>1214</v>
      </c>
      <c r="S502" s="92">
        <v>1214</v>
      </c>
      <c r="T502" s="92">
        <v>1214</v>
      </c>
      <c r="U502" s="92">
        <v>0</v>
      </c>
      <c r="V502" s="92">
        <v>15406874</v>
      </c>
      <c r="W502" s="92">
        <v>19154492</v>
      </c>
      <c r="X502" s="92">
        <v>9801836</v>
      </c>
      <c r="Y502" s="92">
        <v>0</v>
      </c>
      <c r="Z502" s="92">
        <v>44363202</v>
      </c>
      <c r="AA502" s="93">
        <v>1</v>
      </c>
      <c r="AB502" s="93" t="s">
        <v>188</v>
      </c>
      <c r="AC502" s="94">
        <v>2032</v>
      </c>
      <c r="AD502" s="95" t="s">
        <v>114</v>
      </c>
      <c r="AE502" s="92">
        <v>1156.94</v>
      </c>
      <c r="AF502" s="92">
        <v>1156.94</v>
      </c>
      <c r="AG502" s="92">
        <v>1156.94</v>
      </c>
      <c r="AH502" s="92">
        <v>0</v>
      </c>
      <c r="AI502" s="92">
        <v>1156.94</v>
      </c>
      <c r="AJ502" s="92">
        <v>1156.94</v>
      </c>
      <c r="AK502" s="92">
        <v>1156.94</v>
      </c>
      <c r="AL502" s="92">
        <v>0</v>
      </c>
      <c r="AM502" s="92">
        <v>14682725.540000001</v>
      </c>
      <c r="AN502" s="92">
        <v>18254199.32</v>
      </c>
      <c r="AO502" s="92">
        <v>9341133.5600000005</v>
      </c>
      <c r="AP502" s="92">
        <v>0</v>
      </c>
      <c r="AQ502" s="92">
        <v>42278058.420000002</v>
      </c>
      <c r="AR502" s="96">
        <v>2085143.5799999982</v>
      </c>
      <c r="AS502" s="97">
        <v>4.7001647446457948E-2</v>
      </c>
    </row>
    <row r="503" spans="1:45" x14ac:dyDescent="0.2">
      <c r="A503" s="85">
        <v>171</v>
      </c>
      <c r="B503" s="86" t="s">
        <v>1169</v>
      </c>
      <c r="C503" s="86" t="s">
        <v>1170</v>
      </c>
      <c r="D503" s="87" t="s">
        <v>61</v>
      </c>
      <c r="E503" s="88">
        <v>117</v>
      </c>
      <c r="F503" s="87" t="s">
        <v>118</v>
      </c>
      <c r="G503" s="88">
        <v>4</v>
      </c>
      <c r="H503" s="89">
        <v>13519</v>
      </c>
      <c r="I503" s="89">
        <v>16810</v>
      </c>
      <c r="J503" s="89">
        <v>8602</v>
      </c>
      <c r="K503" s="89">
        <v>0</v>
      </c>
      <c r="L503" s="89">
        <v>38931</v>
      </c>
      <c r="M503" s="90">
        <v>13519</v>
      </c>
      <c r="N503" s="90">
        <v>16810</v>
      </c>
      <c r="O503" s="90">
        <v>8602</v>
      </c>
      <c r="P503" s="90">
        <v>0</v>
      </c>
      <c r="Q503" s="91">
        <v>38931</v>
      </c>
      <c r="R503" s="92">
        <v>1214</v>
      </c>
      <c r="S503" s="92">
        <v>1214</v>
      </c>
      <c r="T503" s="92">
        <v>1214</v>
      </c>
      <c r="U503" s="92">
        <v>0</v>
      </c>
      <c r="V503" s="92">
        <v>16412066</v>
      </c>
      <c r="W503" s="92">
        <v>20407340</v>
      </c>
      <c r="X503" s="92">
        <v>10442828</v>
      </c>
      <c r="Y503" s="92">
        <v>0</v>
      </c>
      <c r="Z503" s="92">
        <v>47262234</v>
      </c>
      <c r="AA503" s="93">
        <v>1</v>
      </c>
      <c r="AB503" s="93" t="s">
        <v>188</v>
      </c>
      <c r="AC503" s="94">
        <v>2032</v>
      </c>
      <c r="AD503" s="95" t="s">
        <v>114</v>
      </c>
      <c r="AE503" s="92">
        <v>1173.94</v>
      </c>
      <c r="AF503" s="92">
        <v>1173.94</v>
      </c>
      <c r="AG503" s="92">
        <v>1173.94</v>
      </c>
      <c r="AH503" s="92">
        <v>0</v>
      </c>
      <c r="AI503" s="92">
        <v>1173.94</v>
      </c>
      <c r="AJ503" s="92">
        <v>1173.94</v>
      </c>
      <c r="AK503" s="92">
        <v>1173.94</v>
      </c>
      <c r="AL503" s="92">
        <v>0</v>
      </c>
      <c r="AM503" s="92">
        <v>15870494.860000001</v>
      </c>
      <c r="AN503" s="92">
        <v>19733931.400000002</v>
      </c>
      <c r="AO503" s="92">
        <v>10098231.880000001</v>
      </c>
      <c r="AP503" s="92">
        <v>0</v>
      </c>
      <c r="AQ503" s="92">
        <v>45702658.140000008</v>
      </c>
      <c r="AR503" s="96">
        <v>1559575.859999992</v>
      </c>
      <c r="AS503" s="97">
        <v>3.2998352553541839E-2</v>
      </c>
    </row>
    <row r="504" spans="1:45" x14ac:dyDescent="0.2">
      <c r="A504" s="85">
        <v>172</v>
      </c>
      <c r="B504" s="86" t="s">
        <v>1171</v>
      </c>
      <c r="C504" s="86" t="s">
        <v>1172</v>
      </c>
      <c r="D504" s="87" t="s">
        <v>61</v>
      </c>
      <c r="E504" s="88">
        <v>117</v>
      </c>
      <c r="F504" s="87" t="s">
        <v>118</v>
      </c>
      <c r="G504" s="88">
        <v>5</v>
      </c>
      <c r="H504" s="89">
        <v>12568</v>
      </c>
      <c r="I504" s="89">
        <v>15627</v>
      </c>
      <c r="J504" s="89">
        <v>7997</v>
      </c>
      <c r="K504" s="89">
        <v>0</v>
      </c>
      <c r="L504" s="89">
        <v>36192</v>
      </c>
      <c r="M504" s="90">
        <v>12568</v>
      </c>
      <c r="N504" s="90">
        <v>15627</v>
      </c>
      <c r="O504" s="90">
        <v>7997</v>
      </c>
      <c r="P504" s="90">
        <v>0</v>
      </c>
      <c r="Q504" s="91">
        <v>36192</v>
      </c>
      <c r="R504" s="92">
        <v>1214</v>
      </c>
      <c r="S504" s="92">
        <v>1214</v>
      </c>
      <c r="T504" s="92">
        <v>1214</v>
      </c>
      <c r="U504" s="92">
        <v>0</v>
      </c>
      <c r="V504" s="92">
        <v>15257552</v>
      </c>
      <c r="W504" s="92">
        <v>18971178</v>
      </c>
      <c r="X504" s="92">
        <v>9708358</v>
      </c>
      <c r="Y504" s="92">
        <v>0</v>
      </c>
      <c r="Z504" s="92">
        <v>43937088</v>
      </c>
      <c r="AA504" s="93">
        <v>1</v>
      </c>
      <c r="AB504" s="93" t="s">
        <v>188</v>
      </c>
      <c r="AC504" s="94">
        <v>2032</v>
      </c>
      <c r="AD504" s="95" t="s">
        <v>114</v>
      </c>
      <c r="AE504" s="92">
        <v>1176.3699999999999</v>
      </c>
      <c r="AF504" s="92">
        <v>1176.3699999999999</v>
      </c>
      <c r="AG504" s="92">
        <v>1176.3699999999999</v>
      </c>
      <c r="AH504" s="92">
        <v>0</v>
      </c>
      <c r="AI504" s="92">
        <v>1176.3699999999999</v>
      </c>
      <c r="AJ504" s="92">
        <v>1176.3699999999999</v>
      </c>
      <c r="AK504" s="92">
        <v>1176.3699999999999</v>
      </c>
      <c r="AL504" s="92">
        <v>0</v>
      </c>
      <c r="AM504" s="92">
        <v>14784618.159999998</v>
      </c>
      <c r="AN504" s="92">
        <v>18383133.989999998</v>
      </c>
      <c r="AO504" s="92">
        <v>9407430.8899999987</v>
      </c>
      <c r="AP504" s="92">
        <v>0</v>
      </c>
      <c r="AQ504" s="92">
        <v>42575183.039999999</v>
      </c>
      <c r="AR504" s="96">
        <v>1361904.9600000009</v>
      </c>
      <c r="AS504" s="97">
        <v>3.0996705107084039E-2</v>
      </c>
    </row>
    <row r="505" spans="1:45" x14ac:dyDescent="0.2">
      <c r="A505" s="85">
        <v>173</v>
      </c>
      <c r="B505" s="86" t="s">
        <v>1173</v>
      </c>
      <c r="C505" s="86" t="s">
        <v>1174</v>
      </c>
      <c r="D505" s="87" t="s">
        <v>61</v>
      </c>
      <c r="E505" s="88">
        <v>117</v>
      </c>
      <c r="F505" s="87" t="s">
        <v>118</v>
      </c>
      <c r="G505" s="88">
        <v>6</v>
      </c>
      <c r="H505" s="89">
        <v>13605</v>
      </c>
      <c r="I505" s="89">
        <v>16914</v>
      </c>
      <c r="J505" s="89">
        <v>8655</v>
      </c>
      <c r="K505" s="89">
        <v>0</v>
      </c>
      <c r="L505" s="89">
        <v>39174</v>
      </c>
      <c r="M505" s="90">
        <v>13605</v>
      </c>
      <c r="N505" s="90">
        <v>16914</v>
      </c>
      <c r="O505" s="90">
        <v>8655</v>
      </c>
      <c r="P505" s="90">
        <v>0</v>
      </c>
      <c r="Q505" s="91">
        <v>39174</v>
      </c>
      <c r="R505" s="92">
        <v>1214</v>
      </c>
      <c r="S505" s="92">
        <v>1214</v>
      </c>
      <c r="T505" s="92">
        <v>1214</v>
      </c>
      <c r="U505" s="92">
        <v>0</v>
      </c>
      <c r="V505" s="92">
        <v>16516470</v>
      </c>
      <c r="W505" s="92">
        <v>20533596</v>
      </c>
      <c r="X505" s="92">
        <v>10507170</v>
      </c>
      <c r="Y505" s="92">
        <v>0</v>
      </c>
      <c r="Z505" s="92">
        <v>47557236</v>
      </c>
      <c r="AA505" s="93">
        <v>1</v>
      </c>
      <c r="AB505" s="93" t="s">
        <v>188</v>
      </c>
      <c r="AC505" s="94">
        <v>2032</v>
      </c>
      <c r="AD505" s="95" t="s">
        <v>114</v>
      </c>
      <c r="AE505" s="92">
        <v>1172.72</v>
      </c>
      <c r="AF505" s="92">
        <v>1172.72</v>
      </c>
      <c r="AG505" s="92">
        <v>1172.72</v>
      </c>
      <c r="AH505" s="92">
        <v>0</v>
      </c>
      <c r="AI505" s="92">
        <v>1172.72</v>
      </c>
      <c r="AJ505" s="92">
        <v>1172.72</v>
      </c>
      <c r="AK505" s="92">
        <v>1172.72</v>
      </c>
      <c r="AL505" s="92">
        <v>0</v>
      </c>
      <c r="AM505" s="92">
        <v>15954855.6</v>
      </c>
      <c r="AN505" s="92">
        <v>19835386.080000002</v>
      </c>
      <c r="AO505" s="92">
        <v>10149891.6</v>
      </c>
      <c r="AP505" s="92">
        <v>0</v>
      </c>
      <c r="AQ505" s="92">
        <v>45940133.280000001</v>
      </c>
      <c r="AR505" s="96">
        <v>1617102.7199999988</v>
      </c>
      <c r="AS505" s="97">
        <v>3.4003294892915953E-2</v>
      </c>
    </row>
    <row r="506" spans="1:45" x14ac:dyDescent="0.2">
      <c r="A506" s="85">
        <v>174</v>
      </c>
      <c r="B506" s="86" t="s">
        <v>1175</v>
      </c>
      <c r="C506" s="86" t="s">
        <v>1176</v>
      </c>
      <c r="D506" s="87" t="s">
        <v>61</v>
      </c>
      <c r="E506" s="88">
        <v>117</v>
      </c>
      <c r="F506" s="87" t="s">
        <v>118</v>
      </c>
      <c r="G506" s="88">
        <v>7</v>
      </c>
      <c r="H506" s="89">
        <v>13892</v>
      </c>
      <c r="I506" s="89">
        <v>17273</v>
      </c>
      <c r="J506" s="89">
        <v>8839</v>
      </c>
      <c r="K506" s="89">
        <v>0</v>
      </c>
      <c r="L506" s="89">
        <v>40004</v>
      </c>
      <c r="M506" s="90">
        <v>13892</v>
      </c>
      <c r="N506" s="90">
        <v>17273</v>
      </c>
      <c r="O506" s="90">
        <v>8839</v>
      </c>
      <c r="P506" s="90">
        <v>0</v>
      </c>
      <c r="Q506" s="91">
        <v>40004</v>
      </c>
      <c r="R506" s="92">
        <v>1214</v>
      </c>
      <c r="S506" s="92">
        <v>1214</v>
      </c>
      <c r="T506" s="92">
        <v>1214</v>
      </c>
      <c r="U506" s="92">
        <v>0</v>
      </c>
      <c r="V506" s="92">
        <v>16864888</v>
      </c>
      <c r="W506" s="92">
        <v>20969422</v>
      </c>
      <c r="X506" s="92">
        <v>10730546</v>
      </c>
      <c r="Y506" s="92">
        <v>0</v>
      </c>
      <c r="Z506" s="92">
        <v>48564856</v>
      </c>
      <c r="AA506" s="93">
        <v>1</v>
      </c>
      <c r="AB506" s="93" t="s">
        <v>188</v>
      </c>
      <c r="AC506" s="94">
        <v>2032</v>
      </c>
      <c r="AD506" s="95" t="s">
        <v>114</v>
      </c>
      <c r="AE506" s="92">
        <v>1160.58</v>
      </c>
      <c r="AF506" s="92">
        <v>1160.58</v>
      </c>
      <c r="AG506" s="92">
        <v>1160.58</v>
      </c>
      <c r="AH506" s="92">
        <v>0</v>
      </c>
      <c r="AI506" s="92">
        <v>1160.58</v>
      </c>
      <c r="AJ506" s="92">
        <v>1160.58</v>
      </c>
      <c r="AK506" s="92">
        <v>1160.58</v>
      </c>
      <c r="AL506" s="92">
        <v>0</v>
      </c>
      <c r="AM506" s="92">
        <v>16122777.359999999</v>
      </c>
      <c r="AN506" s="92">
        <v>20046698.34</v>
      </c>
      <c r="AO506" s="92">
        <v>10258366.619999999</v>
      </c>
      <c r="AP506" s="92">
        <v>0</v>
      </c>
      <c r="AQ506" s="92">
        <v>46427842.32</v>
      </c>
      <c r="AR506" s="96">
        <v>2137013.6799999997</v>
      </c>
      <c r="AS506" s="97">
        <v>4.4003294892915976E-2</v>
      </c>
    </row>
    <row r="507" spans="1:45" x14ac:dyDescent="0.2">
      <c r="A507" s="85">
        <v>175</v>
      </c>
      <c r="B507" s="86" t="s">
        <v>1177</v>
      </c>
      <c r="C507" s="86" t="s">
        <v>1178</v>
      </c>
      <c r="D507" s="87" t="s">
        <v>61</v>
      </c>
      <c r="E507" s="88">
        <v>117</v>
      </c>
      <c r="F507" s="87" t="s">
        <v>118</v>
      </c>
      <c r="G507" s="88">
        <v>8</v>
      </c>
      <c r="H507" s="89">
        <v>13407</v>
      </c>
      <c r="I507" s="89">
        <v>16674</v>
      </c>
      <c r="J507" s="89">
        <v>8532</v>
      </c>
      <c r="K507" s="89">
        <v>0</v>
      </c>
      <c r="L507" s="89">
        <v>38613</v>
      </c>
      <c r="M507" s="90">
        <v>13407</v>
      </c>
      <c r="N507" s="90">
        <v>16674</v>
      </c>
      <c r="O507" s="90">
        <v>8532</v>
      </c>
      <c r="P507" s="90">
        <v>0</v>
      </c>
      <c r="Q507" s="91">
        <v>38613</v>
      </c>
      <c r="R507" s="92">
        <v>1214</v>
      </c>
      <c r="S507" s="92">
        <v>1214</v>
      </c>
      <c r="T507" s="92">
        <v>1214</v>
      </c>
      <c r="U507" s="92">
        <v>0</v>
      </c>
      <c r="V507" s="92">
        <v>16276098</v>
      </c>
      <c r="W507" s="92">
        <v>20242236</v>
      </c>
      <c r="X507" s="92">
        <v>10357848</v>
      </c>
      <c r="Y507" s="92">
        <v>0</v>
      </c>
      <c r="Z507" s="92">
        <v>46876182</v>
      </c>
      <c r="AA507" s="93">
        <v>1</v>
      </c>
      <c r="AB507" s="93" t="s">
        <v>188</v>
      </c>
      <c r="AC507" s="94">
        <v>2032</v>
      </c>
      <c r="AD507" s="95" t="s">
        <v>114</v>
      </c>
      <c r="AE507" s="92">
        <v>1160.58</v>
      </c>
      <c r="AF507" s="92">
        <v>1160.58</v>
      </c>
      <c r="AG507" s="92">
        <v>1160.58</v>
      </c>
      <c r="AH507" s="92">
        <v>0</v>
      </c>
      <c r="AI507" s="92">
        <v>1160.58</v>
      </c>
      <c r="AJ507" s="92">
        <v>1160.58</v>
      </c>
      <c r="AK507" s="92">
        <v>1160.58</v>
      </c>
      <c r="AL507" s="92">
        <v>0</v>
      </c>
      <c r="AM507" s="92">
        <v>15559896.059999999</v>
      </c>
      <c r="AN507" s="92">
        <v>19351510.919999998</v>
      </c>
      <c r="AO507" s="92">
        <v>9902068.5599999987</v>
      </c>
      <c r="AP507" s="92">
        <v>0</v>
      </c>
      <c r="AQ507" s="92">
        <v>44813475.539999992</v>
      </c>
      <c r="AR507" s="96">
        <v>2062706.4600000083</v>
      </c>
      <c r="AS507" s="97">
        <v>4.4003294892916156E-2</v>
      </c>
    </row>
    <row r="508" spans="1:45" x14ac:dyDescent="0.2">
      <c r="A508" s="85">
        <v>176</v>
      </c>
      <c r="B508" s="86" t="s">
        <v>1179</v>
      </c>
      <c r="C508" s="86" t="s">
        <v>1180</v>
      </c>
      <c r="D508" s="87" t="s">
        <v>61</v>
      </c>
      <c r="E508" s="88">
        <v>117</v>
      </c>
      <c r="F508" s="87" t="s">
        <v>118</v>
      </c>
      <c r="G508" s="88">
        <v>9</v>
      </c>
      <c r="H508" s="89">
        <v>13552</v>
      </c>
      <c r="I508" s="89">
        <v>16848</v>
      </c>
      <c r="J508" s="89">
        <v>8621</v>
      </c>
      <c r="K508" s="89">
        <v>0</v>
      </c>
      <c r="L508" s="89">
        <v>39021</v>
      </c>
      <c r="M508" s="90">
        <v>13552</v>
      </c>
      <c r="N508" s="90">
        <v>16848</v>
      </c>
      <c r="O508" s="90">
        <v>8621</v>
      </c>
      <c r="P508" s="90">
        <v>0</v>
      </c>
      <c r="Q508" s="91">
        <v>39021</v>
      </c>
      <c r="R508" s="92">
        <v>1214</v>
      </c>
      <c r="S508" s="92">
        <v>1214</v>
      </c>
      <c r="T508" s="92">
        <v>1214</v>
      </c>
      <c r="U508" s="92">
        <v>0</v>
      </c>
      <c r="V508" s="92">
        <v>16452128</v>
      </c>
      <c r="W508" s="92">
        <v>20453472</v>
      </c>
      <c r="X508" s="92">
        <v>10465894</v>
      </c>
      <c r="Y508" s="92">
        <v>0</v>
      </c>
      <c r="Z508" s="92">
        <v>47371494</v>
      </c>
      <c r="AA508" s="93">
        <v>1</v>
      </c>
      <c r="AB508" s="93" t="s">
        <v>188</v>
      </c>
      <c r="AC508" s="94">
        <v>2032</v>
      </c>
      <c r="AD508" s="95" t="s">
        <v>114</v>
      </c>
      <c r="AE508" s="92">
        <v>1175.1500000000001</v>
      </c>
      <c r="AF508" s="92">
        <v>1175.1500000000001</v>
      </c>
      <c r="AG508" s="92">
        <v>1175.1500000000001</v>
      </c>
      <c r="AH508" s="92">
        <v>0</v>
      </c>
      <c r="AI508" s="92">
        <v>1175.1500000000001</v>
      </c>
      <c r="AJ508" s="92">
        <v>1175.1500000000001</v>
      </c>
      <c r="AK508" s="92">
        <v>1175.1500000000001</v>
      </c>
      <c r="AL508" s="92">
        <v>0</v>
      </c>
      <c r="AM508" s="92">
        <v>15925632.800000001</v>
      </c>
      <c r="AN508" s="92">
        <v>19798927.200000003</v>
      </c>
      <c r="AO508" s="92">
        <v>10130968.15</v>
      </c>
      <c r="AP508" s="92">
        <v>0</v>
      </c>
      <c r="AQ508" s="92">
        <v>45855528.149999999</v>
      </c>
      <c r="AR508" s="96">
        <v>1515965.8500000015</v>
      </c>
      <c r="AS508" s="97">
        <v>3.2001647446458024E-2</v>
      </c>
    </row>
    <row r="509" spans="1:45" x14ac:dyDescent="0.2">
      <c r="A509" s="85">
        <v>177</v>
      </c>
      <c r="B509" s="86" t="s">
        <v>1181</v>
      </c>
      <c r="C509" s="86" t="s">
        <v>1182</v>
      </c>
      <c r="D509" s="87" t="s">
        <v>61</v>
      </c>
      <c r="E509" s="88">
        <v>117</v>
      </c>
      <c r="F509" s="87" t="s">
        <v>118</v>
      </c>
      <c r="G509" s="88">
        <v>10</v>
      </c>
      <c r="H509" s="89">
        <v>13569</v>
      </c>
      <c r="I509" s="89">
        <v>16875</v>
      </c>
      <c r="J509" s="89">
        <v>8636</v>
      </c>
      <c r="K509" s="89">
        <v>0</v>
      </c>
      <c r="L509" s="89">
        <v>39080</v>
      </c>
      <c r="M509" s="90">
        <v>13569</v>
      </c>
      <c r="N509" s="90">
        <v>16875</v>
      </c>
      <c r="O509" s="90">
        <v>8636</v>
      </c>
      <c r="P509" s="90">
        <v>0</v>
      </c>
      <c r="Q509" s="91">
        <v>39080</v>
      </c>
      <c r="R509" s="92">
        <v>1214</v>
      </c>
      <c r="S509" s="92">
        <v>1214</v>
      </c>
      <c r="T509" s="92">
        <v>1214</v>
      </c>
      <c r="U509" s="92">
        <v>0</v>
      </c>
      <c r="V509" s="92">
        <v>16472766</v>
      </c>
      <c r="W509" s="92">
        <v>20486250</v>
      </c>
      <c r="X509" s="92">
        <v>10484104</v>
      </c>
      <c r="Y509" s="92">
        <v>0</v>
      </c>
      <c r="Z509" s="92">
        <v>47443120</v>
      </c>
      <c r="AA509" s="93">
        <v>1</v>
      </c>
      <c r="AB509" s="93" t="s">
        <v>188</v>
      </c>
      <c r="AC509" s="94">
        <v>2032</v>
      </c>
      <c r="AD509" s="95" t="s">
        <v>114</v>
      </c>
      <c r="AE509" s="92">
        <v>1155.73</v>
      </c>
      <c r="AF509" s="92">
        <v>1155.73</v>
      </c>
      <c r="AG509" s="92">
        <v>1155.73</v>
      </c>
      <c r="AH509" s="92">
        <v>0</v>
      </c>
      <c r="AI509" s="92">
        <v>1155.73</v>
      </c>
      <c r="AJ509" s="92">
        <v>1155.73</v>
      </c>
      <c r="AK509" s="92">
        <v>1155.73</v>
      </c>
      <c r="AL509" s="92">
        <v>0</v>
      </c>
      <c r="AM509" s="92">
        <v>15682100.370000001</v>
      </c>
      <c r="AN509" s="92">
        <v>19502943.75</v>
      </c>
      <c r="AO509" s="92">
        <v>9980884.2799999993</v>
      </c>
      <c r="AP509" s="92">
        <v>0</v>
      </c>
      <c r="AQ509" s="92">
        <v>45165928.400000006</v>
      </c>
      <c r="AR509" s="96">
        <v>2277191.599999994</v>
      </c>
      <c r="AS509" s="97">
        <v>4.7998352553541887E-2</v>
      </c>
    </row>
    <row r="510" spans="1:45" x14ac:dyDescent="0.2">
      <c r="A510" s="85">
        <v>178</v>
      </c>
      <c r="B510" s="86" t="s">
        <v>1183</v>
      </c>
      <c r="C510" s="86" t="s">
        <v>1184</v>
      </c>
      <c r="D510" s="87" t="s">
        <v>61</v>
      </c>
      <c r="E510" s="88">
        <v>117</v>
      </c>
      <c r="F510" s="87" t="s">
        <v>118</v>
      </c>
      <c r="G510" s="88">
        <v>11</v>
      </c>
      <c r="H510" s="89">
        <v>13364</v>
      </c>
      <c r="I510" s="89">
        <v>16618</v>
      </c>
      <c r="J510" s="89">
        <v>8504</v>
      </c>
      <c r="K510" s="89">
        <v>0</v>
      </c>
      <c r="L510" s="89">
        <v>38486</v>
      </c>
      <c r="M510" s="90">
        <v>13364</v>
      </c>
      <c r="N510" s="90">
        <v>16618</v>
      </c>
      <c r="O510" s="90">
        <v>8504</v>
      </c>
      <c r="P510" s="90">
        <v>0</v>
      </c>
      <c r="Q510" s="91">
        <v>38486</v>
      </c>
      <c r="R510" s="92">
        <v>1214</v>
      </c>
      <c r="S510" s="92">
        <v>1214</v>
      </c>
      <c r="T510" s="92">
        <v>1214</v>
      </c>
      <c r="U510" s="92">
        <v>0</v>
      </c>
      <c r="V510" s="92">
        <v>16223896</v>
      </c>
      <c r="W510" s="92">
        <v>20174252</v>
      </c>
      <c r="X510" s="92">
        <v>10323856</v>
      </c>
      <c r="Y510" s="92">
        <v>0</v>
      </c>
      <c r="Z510" s="92">
        <v>46722004</v>
      </c>
      <c r="AA510" s="93">
        <v>1</v>
      </c>
      <c r="AB510" s="93" t="s">
        <v>188</v>
      </c>
      <c r="AC510" s="94">
        <v>2032</v>
      </c>
      <c r="AD510" s="95" t="s">
        <v>114</v>
      </c>
      <c r="AE510" s="92">
        <v>1170.3</v>
      </c>
      <c r="AF510" s="92">
        <v>1170.3</v>
      </c>
      <c r="AG510" s="92">
        <v>1170.3</v>
      </c>
      <c r="AH510" s="92">
        <v>0</v>
      </c>
      <c r="AI510" s="92">
        <v>1170.3</v>
      </c>
      <c r="AJ510" s="92">
        <v>1170.3</v>
      </c>
      <c r="AK510" s="92">
        <v>1170.3</v>
      </c>
      <c r="AL510" s="92">
        <v>0</v>
      </c>
      <c r="AM510" s="92">
        <v>15639889.199999999</v>
      </c>
      <c r="AN510" s="92">
        <v>19448045.399999999</v>
      </c>
      <c r="AO510" s="92">
        <v>9952231.1999999993</v>
      </c>
      <c r="AP510" s="92">
        <v>0</v>
      </c>
      <c r="AQ510" s="92">
        <v>45040165.799999997</v>
      </c>
      <c r="AR510" s="96">
        <v>1681838.200000003</v>
      </c>
      <c r="AS510" s="97">
        <v>3.5996705107084082E-2</v>
      </c>
    </row>
    <row r="511" spans="1:45" x14ac:dyDescent="0.2">
      <c r="A511" s="85">
        <v>179</v>
      </c>
      <c r="B511" s="86" t="s">
        <v>1185</v>
      </c>
      <c r="C511" s="86" t="s">
        <v>1186</v>
      </c>
      <c r="D511" s="87" t="s">
        <v>61</v>
      </c>
      <c r="E511" s="88">
        <v>117</v>
      </c>
      <c r="F511" s="87" t="s">
        <v>118</v>
      </c>
      <c r="G511" s="88">
        <v>12</v>
      </c>
      <c r="H511" s="89">
        <v>12128</v>
      </c>
      <c r="I511" s="89">
        <v>15081</v>
      </c>
      <c r="J511" s="89">
        <v>7717</v>
      </c>
      <c r="K511" s="89">
        <v>0</v>
      </c>
      <c r="L511" s="89">
        <v>34926</v>
      </c>
      <c r="M511" s="90">
        <v>12128</v>
      </c>
      <c r="N511" s="90">
        <v>15081</v>
      </c>
      <c r="O511" s="90">
        <v>7717</v>
      </c>
      <c r="P511" s="90">
        <v>0</v>
      </c>
      <c r="Q511" s="91">
        <v>34926</v>
      </c>
      <c r="R511" s="92">
        <v>1214</v>
      </c>
      <c r="S511" s="92">
        <v>1214</v>
      </c>
      <c r="T511" s="92">
        <v>1214</v>
      </c>
      <c r="U511" s="92">
        <v>0</v>
      </c>
      <c r="V511" s="92">
        <v>14723392</v>
      </c>
      <c r="W511" s="92">
        <v>18308334</v>
      </c>
      <c r="X511" s="92">
        <v>9368438</v>
      </c>
      <c r="Y511" s="92">
        <v>0</v>
      </c>
      <c r="Z511" s="92">
        <v>42400164</v>
      </c>
      <c r="AA511" s="93">
        <v>1</v>
      </c>
      <c r="AB511" s="93" t="s">
        <v>188</v>
      </c>
      <c r="AC511" s="94">
        <v>2032</v>
      </c>
      <c r="AD511" s="95" t="s">
        <v>114</v>
      </c>
      <c r="AE511" s="92">
        <v>1171.51</v>
      </c>
      <c r="AF511" s="92">
        <v>1171.51</v>
      </c>
      <c r="AG511" s="92">
        <v>1171.51</v>
      </c>
      <c r="AH511" s="92">
        <v>0</v>
      </c>
      <c r="AI511" s="92">
        <v>1171.51</v>
      </c>
      <c r="AJ511" s="92">
        <v>1171.51</v>
      </c>
      <c r="AK511" s="92">
        <v>1171.51</v>
      </c>
      <c r="AL511" s="92">
        <v>0</v>
      </c>
      <c r="AM511" s="92">
        <v>14208073.279999999</v>
      </c>
      <c r="AN511" s="92">
        <v>17667542.309999999</v>
      </c>
      <c r="AO511" s="92">
        <v>9040542.6699999999</v>
      </c>
      <c r="AP511" s="92">
        <v>0</v>
      </c>
      <c r="AQ511" s="92">
        <v>40916158.259999998</v>
      </c>
      <c r="AR511" s="96">
        <v>1484005.7400000021</v>
      </c>
      <c r="AS511" s="97">
        <v>3.5000000000000052E-2</v>
      </c>
    </row>
    <row r="512" spans="1:45" x14ac:dyDescent="0.2">
      <c r="A512" s="85">
        <v>180</v>
      </c>
      <c r="B512" s="86" t="s">
        <v>1187</v>
      </c>
      <c r="C512" s="86" t="s">
        <v>1188</v>
      </c>
      <c r="D512" s="87" t="s">
        <v>61</v>
      </c>
      <c r="E512" s="88">
        <v>117</v>
      </c>
      <c r="F512" s="87" t="s">
        <v>118</v>
      </c>
      <c r="G512" s="88">
        <v>13</v>
      </c>
      <c r="H512" s="89">
        <v>12878</v>
      </c>
      <c r="I512" s="89">
        <v>16013</v>
      </c>
      <c r="J512" s="89">
        <v>8193</v>
      </c>
      <c r="K512" s="89">
        <v>0</v>
      </c>
      <c r="L512" s="89">
        <v>37084</v>
      </c>
      <c r="M512" s="90">
        <v>12878</v>
      </c>
      <c r="N512" s="90">
        <v>16013</v>
      </c>
      <c r="O512" s="90">
        <v>8193</v>
      </c>
      <c r="P512" s="90">
        <v>0</v>
      </c>
      <c r="Q512" s="91">
        <v>37084</v>
      </c>
      <c r="R512" s="92">
        <v>1214</v>
      </c>
      <c r="S512" s="92">
        <v>1214</v>
      </c>
      <c r="T512" s="92">
        <v>1214</v>
      </c>
      <c r="U512" s="92">
        <v>0</v>
      </c>
      <c r="V512" s="92">
        <v>15633892</v>
      </c>
      <c r="W512" s="92">
        <v>19439782</v>
      </c>
      <c r="X512" s="92">
        <v>9946302</v>
      </c>
      <c r="Y512" s="92">
        <v>0</v>
      </c>
      <c r="Z512" s="92">
        <v>45019976</v>
      </c>
      <c r="AA512" s="93">
        <v>1</v>
      </c>
      <c r="AB512" s="93" t="s">
        <v>188</v>
      </c>
      <c r="AC512" s="94">
        <v>2032</v>
      </c>
      <c r="AD512" s="95" t="s">
        <v>114</v>
      </c>
      <c r="AE512" s="92">
        <v>1154.51</v>
      </c>
      <c r="AF512" s="92">
        <v>1154.51</v>
      </c>
      <c r="AG512" s="92">
        <v>1154.51</v>
      </c>
      <c r="AH512" s="92">
        <v>0</v>
      </c>
      <c r="AI512" s="92">
        <v>1154.51</v>
      </c>
      <c r="AJ512" s="92">
        <v>1154.51</v>
      </c>
      <c r="AK512" s="92">
        <v>1154.51</v>
      </c>
      <c r="AL512" s="92">
        <v>0</v>
      </c>
      <c r="AM512" s="92">
        <v>14867779.779999999</v>
      </c>
      <c r="AN512" s="92">
        <v>18487168.629999999</v>
      </c>
      <c r="AO512" s="92">
        <v>9458900.4299999997</v>
      </c>
      <c r="AP512" s="92">
        <v>0</v>
      </c>
      <c r="AQ512" s="92">
        <v>42813848.839999996</v>
      </c>
      <c r="AR512" s="96">
        <v>2206127.1600000039</v>
      </c>
      <c r="AS512" s="97">
        <v>4.9003294892916063E-2</v>
      </c>
    </row>
    <row r="513" spans="1:45" x14ac:dyDescent="0.2">
      <c r="A513" s="85">
        <v>181</v>
      </c>
      <c r="B513" s="86" t="s">
        <v>1189</v>
      </c>
      <c r="C513" s="86" t="s">
        <v>1190</v>
      </c>
      <c r="D513" s="87" t="s">
        <v>61</v>
      </c>
      <c r="E513" s="88">
        <v>117</v>
      </c>
      <c r="F513" s="87" t="s">
        <v>118</v>
      </c>
      <c r="G513" s="88">
        <v>14</v>
      </c>
      <c r="H513" s="89">
        <v>12761</v>
      </c>
      <c r="I513" s="89">
        <v>15868</v>
      </c>
      <c r="J513" s="89">
        <v>8119</v>
      </c>
      <c r="K513" s="89">
        <v>0</v>
      </c>
      <c r="L513" s="89">
        <v>36748</v>
      </c>
      <c r="M513" s="90">
        <v>12761</v>
      </c>
      <c r="N513" s="90">
        <v>15868</v>
      </c>
      <c r="O513" s="90">
        <v>8119</v>
      </c>
      <c r="P513" s="90">
        <v>0</v>
      </c>
      <c r="Q513" s="91">
        <v>36748</v>
      </c>
      <c r="R513" s="92">
        <v>1214</v>
      </c>
      <c r="S513" s="92">
        <v>1214</v>
      </c>
      <c r="T513" s="92">
        <v>1214</v>
      </c>
      <c r="U513" s="92">
        <v>0</v>
      </c>
      <c r="V513" s="92">
        <v>15491854</v>
      </c>
      <c r="W513" s="92">
        <v>19263752</v>
      </c>
      <c r="X513" s="92">
        <v>9856466</v>
      </c>
      <c r="Y513" s="92">
        <v>0</v>
      </c>
      <c r="Z513" s="92">
        <v>44612072</v>
      </c>
      <c r="AA513" s="93">
        <v>1</v>
      </c>
      <c r="AB513" s="93" t="s">
        <v>188</v>
      </c>
      <c r="AC513" s="94">
        <v>2032</v>
      </c>
      <c r="AD513" s="95" t="s">
        <v>114</v>
      </c>
      <c r="AE513" s="92">
        <v>1155.73</v>
      </c>
      <c r="AF513" s="92">
        <v>1155.73</v>
      </c>
      <c r="AG513" s="92">
        <v>1155.73</v>
      </c>
      <c r="AH513" s="92">
        <v>0</v>
      </c>
      <c r="AI513" s="92">
        <v>1155.73</v>
      </c>
      <c r="AJ513" s="92">
        <v>1155.73</v>
      </c>
      <c r="AK513" s="92">
        <v>1155.73</v>
      </c>
      <c r="AL513" s="92">
        <v>0</v>
      </c>
      <c r="AM513" s="92">
        <v>14748270.529999999</v>
      </c>
      <c r="AN513" s="92">
        <v>18339123.640000001</v>
      </c>
      <c r="AO513" s="92">
        <v>9383371.870000001</v>
      </c>
      <c r="AP513" s="92">
        <v>0</v>
      </c>
      <c r="AQ513" s="92">
        <v>42470766.040000007</v>
      </c>
      <c r="AR513" s="96">
        <v>2141305.9599999934</v>
      </c>
      <c r="AS513" s="97">
        <v>4.7998352553541866E-2</v>
      </c>
    </row>
    <row r="514" spans="1:45" x14ac:dyDescent="0.2">
      <c r="A514" s="85">
        <v>182</v>
      </c>
      <c r="B514" s="86" t="s">
        <v>1191</v>
      </c>
      <c r="C514" s="86" t="s">
        <v>1192</v>
      </c>
      <c r="D514" s="87" t="s">
        <v>61</v>
      </c>
      <c r="E514" s="88">
        <v>117</v>
      </c>
      <c r="F514" s="87" t="s">
        <v>118</v>
      </c>
      <c r="G514" s="88">
        <v>15</v>
      </c>
      <c r="H514" s="89">
        <v>12060</v>
      </c>
      <c r="I514" s="89">
        <v>14999</v>
      </c>
      <c r="J514" s="89">
        <v>7679</v>
      </c>
      <c r="K514" s="89">
        <v>0</v>
      </c>
      <c r="L514" s="89">
        <v>34738</v>
      </c>
      <c r="M514" s="90">
        <v>12060</v>
      </c>
      <c r="N514" s="90">
        <v>14999</v>
      </c>
      <c r="O514" s="90">
        <v>7679</v>
      </c>
      <c r="P514" s="90">
        <v>0</v>
      </c>
      <c r="Q514" s="91">
        <v>34738</v>
      </c>
      <c r="R514" s="92">
        <v>1214</v>
      </c>
      <c r="S514" s="92">
        <v>1214</v>
      </c>
      <c r="T514" s="92">
        <v>1214</v>
      </c>
      <c r="U514" s="92">
        <v>0</v>
      </c>
      <c r="V514" s="92">
        <v>14640840</v>
      </c>
      <c r="W514" s="92">
        <v>18208786</v>
      </c>
      <c r="X514" s="92">
        <v>9322306</v>
      </c>
      <c r="Y514" s="92">
        <v>0</v>
      </c>
      <c r="Z514" s="92">
        <v>42171932</v>
      </c>
      <c r="AA514" s="93">
        <v>1</v>
      </c>
      <c r="AB514" s="93" t="s">
        <v>188</v>
      </c>
      <c r="AC514" s="94">
        <v>2032</v>
      </c>
      <c r="AD514" s="95" t="s">
        <v>114</v>
      </c>
      <c r="AE514" s="92">
        <v>1154.51</v>
      </c>
      <c r="AF514" s="92">
        <v>1154.51</v>
      </c>
      <c r="AG514" s="92">
        <v>1154.51</v>
      </c>
      <c r="AH514" s="92">
        <v>0</v>
      </c>
      <c r="AI514" s="92">
        <v>1154.51</v>
      </c>
      <c r="AJ514" s="92">
        <v>1154.51</v>
      </c>
      <c r="AK514" s="92">
        <v>1154.51</v>
      </c>
      <c r="AL514" s="92">
        <v>0</v>
      </c>
      <c r="AM514" s="92">
        <v>13923390.6</v>
      </c>
      <c r="AN514" s="92">
        <v>17316495.489999998</v>
      </c>
      <c r="AO514" s="92">
        <v>8865482.2899999991</v>
      </c>
      <c r="AP514" s="92">
        <v>0</v>
      </c>
      <c r="AQ514" s="92">
        <v>40105368.379999995</v>
      </c>
      <c r="AR514" s="96">
        <v>2066563.6200000048</v>
      </c>
      <c r="AS514" s="97">
        <v>4.9003294892916091E-2</v>
      </c>
    </row>
    <row r="515" spans="1:45" x14ac:dyDescent="0.2">
      <c r="A515" s="85">
        <v>183</v>
      </c>
      <c r="B515" s="86" t="s">
        <v>1193</v>
      </c>
      <c r="C515" s="86" t="s">
        <v>1194</v>
      </c>
      <c r="D515" s="87" t="s">
        <v>56</v>
      </c>
      <c r="E515" s="88">
        <v>124</v>
      </c>
      <c r="F515" s="87" t="s">
        <v>79</v>
      </c>
      <c r="G515" s="88">
        <v>4</v>
      </c>
      <c r="H515" s="89">
        <v>7430</v>
      </c>
      <c r="I515" s="89">
        <v>8863</v>
      </c>
      <c r="J515" s="89">
        <v>5203</v>
      </c>
      <c r="K515" s="89">
        <v>439</v>
      </c>
      <c r="L515" s="89">
        <v>21935</v>
      </c>
      <c r="M515" s="90">
        <v>7430</v>
      </c>
      <c r="N515" s="90">
        <v>8863</v>
      </c>
      <c r="O515" s="90">
        <v>5203</v>
      </c>
      <c r="P515" s="90">
        <v>439</v>
      </c>
      <c r="Q515" s="91">
        <v>21935</v>
      </c>
      <c r="R515" s="92">
        <v>252</v>
      </c>
      <c r="S515" s="92">
        <v>749</v>
      </c>
      <c r="T515" s="92">
        <v>749</v>
      </c>
      <c r="U515" s="92">
        <v>749</v>
      </c>
      <c r="V515" s="92">
        <v>1872360</v>
      </c>
      <c r="W515" s="92">
        <v>6638387</v>
      </c>
      <c r="X515" s="92">
        <v>3897047</v>
      </c>
      <c r="Y515" s="92">
        <v>328811</v>
      </c>
      <c r="Z515" s="92">
        <v>12736605</v>
      </c>
      <c r="AA515" s="93">
        <v>1</v>
      </c>
      <c r="AB515" s="93" t="s">
        <v>188</v>
      </c>
      <c r="AC515" s="94">
        <v>2088</v>
      </c>
      <c r="AD515" s="95" t="s">
        <v>137</v>
      </c>
      <c r="AE515" s="92">
        <v>196.8</v>
      </c>
      <c r="AF515" s="92">
        <v>586.4</v>
      </c>
      <c r="AG515" s="92">
        <v>586.4</v>
      </c>
      <c r="AH515" s="92">
        <v>586.4</v>
      </c>
      <c r="AI515" s="92">
        <v>196.8</v>
      </c>
      <c r="AJ515" s="92">
        <v>586.4</v>
      </c>
      <c r="AK515" s="92">
        <v>586.4</v>
      </c>
      <c r="AL515" s="92">
        <v>586.4</v>
      </c>
      <c r="AM515" s="92">
        <v>1462224</v>
      </c>
      <c r="AN515" s="92">
        <v>5197263.2</v>
      </c>
      <c r="AO515" s="92">
        <v>3051039.1999999997</v>
      </c>
      <c r="AP515" s="92">
        <v>257429.59999999998</v>
      </c>
      <c r="AQ515" s="92">
        <v>9967956</v>
      </c>
      <c r="AR515" s="96">
        <v>2768649</v>
      </c>
      <c r="AS515" s="97">
        <v>0.21737731522646733</v>
      </c>
    </row>
    <row r="516" spans="1:45" x14ac:dyDescent="0.2">
      <c r="A516" s="85">
        <v>184</v>
      </c>
      <c r="B516" s="86" t="s">
        <v>1195</v>
      </c>
      <c r="C516" s="86" t="s">
        <v>1196</v>
      </c>
      <c r="D516" s="87" t="s">
        <v>56</v>
      </c>
      <c r="E516" s="88">
        <v>124</v>
      </c>
      <c r="F516" s="87" t="s">
        <v>79</v>
      </c>
      <c r="G516" s="88">
        <v>5</v>
      </c>
      <c r="H516" s="89">
        <v>6908</v>
      </c>
      <c r="I516" s="89">
        <v>8240</v>
      </c>
      <c r="J516" s="89">
        <v>4837</v>
      </c>
      <c r="K516" s="89">
        <v>408</v>
      </c>
      <c r="L516" s="89">
        <v>20393</v>
      </c>
      <c r="M516" s="90">
        <v>6908</v>
      </c>
      <c r="N516" s="90">
        <v>8240</v>
      </c>
      <c r="O516" s="90">
        <v>4837</v>
      </c>
      <c r="P516" s="90">
        <v>408</v>
      </c>
      <c r="Q516" s="91">
        <v>20393</v>
      </c>
      <c r="R516" s="92">
        <v>246</v>
      </c>
      <c r="S516" s="92">
        <v>733</v>
      </c>
      <c r="T516" s="92">
        <v>733</v>
      </c>
      <c r="U516" s="92">
        <v>733</v>
      </c>
      <c r="V516" s="92">
        <v>1699368</v>
      </c>
      <c r="W516" s="92">
        <v>6039920</v>
      </c>
      <c r="X516" s="92">
        <v>3545521</v>
      </c>
      <c r="Y516" s="92">
        <v>299064</v>
      </c>
      <c r="Z516" s="92">
        <v>11583873</v>
      </c>
      <c r="AA516" s="93">
        <v>1</v>
      </c>
      <c r="AB516" s="93" t="s">
        <v>188</v>
      </c>
      <c r="AC516" s="94">
        <v>2095</v>
      </c>
      <c r="AD516" s="95" t="s">
        <v>157</v>
      </c>
      <c r="AE516" s="92">
        <v>196.8</v>
      </c>
      <c r="AF516" s="92">
        <v>586.4</v>
      </c>
      <c r="AG516" s="92">
        <v>586.4</v>
      </c>
      <c r="AH516" s="92">
        <v>586.4</v>
      </c>
      <c r="AI516" s="92">
        <v>196.8</v>
      </c>
      <c r="AJ516" s="92">
        <v>586.4</v>
      </c>
      <c r="AK516" s="92">
        <v>586.4</v>
      </c>
      <c r="AL516" s="92">
        <v>586.4</v>
      </c>
      <c r="AM516" s="92">
        <v>1359494.4000000001</v>
      </c>
      <c r="AN516" s="92">
        <v>4831936</v>
      </c>
      <c r="AO516" s="92">
        <v>2836416.8</v>
      </c>
      <c r="AP516" s="92">
        <v>239251.19999999998</v>
      </c>
      <c r="AQ516" s="92">
        <v>9267098.3999999985</v>
      </c>
      <c r="AR516" s="96">
        <v>2316774.6000000015</v>
      </c>
      <c r="AS516" s="97">
        <v>0.20000000000000012</v>
      </c>
    </row>
    <row r="517" spans="1:45" x14ac:dyDescent="0.2">
      <c r="A517" s="85">
        <v>185</v>
      </c>
      <c r="B517" s="86" t="s">
        <v>1197</v>
      </c>
      <c r="C517" s="86" t="s">
        <v>1198</v>
      </c>
      <c r="D517" s="87" t="s">
        <v>56</v>
      </c>
      <c r="E517" s="88">
        <v>124</v>
      </c>
      <c r="F517" s="87" t="s">
        <v>79</v>
      </c>
      <c r="G517" s="88">
        <v>6</v>
      </c>
      <c r="H517" s="89">
        <v>7477</v>
      </c>
      <c r="I517" s="89">
        <v>8920</v>
      </c>
      <c r="J517" s="89">
        <v>5236</v>
      </c>
      <c r="K517" s="89">
        <v>442</v>
      </c>
      <c r="L517" s="89">
        <v>22075</v>
      </c>
      <c r="M517" s="90">
        <v>7477</v>
      </c>
      <c r="N517" s="90">
        <v>8920</v>
      </c>
      <c r="O517" s="90">
        <v>5236</v>
      </c>
      <c r="P517" s="90">
        <v>442</v>
      </c>
      <c r="Q517" s="91">
        <v>22075</v>
      </c>
      <c r="R517" s="92">
        <v>252</v>
      </c>
      <c r="S517" s="92">
        <v>749</v>
      </c>
      <c r="T517" s="92">
        <v>749</v>
      </c>
      <c r="U517" s="92">
        <v>749</v>
      </c>
      <c r="V517" s="92">
        <v>1884204</v>
      </c>
      <c r="W517" s="92">
        <v>6681080</v>
      </c>
      <c r="X517" s="92">
        <v>3921764</v>
      </c>
      <c r="Y517" s="92">
        <v>331058</v>
      </c>
      <c r="Z517" s="92">
        <v>12818106</v>
      </c>
      <c r="AA517" s="93">
        <v>1</v>
      </c>
      <c r="AB517" s="93" t="s">
        <v>188</v>
      </c>
      <c r="AC517" s="94">
        <v>2088</v>
      </c>
      <c r="AD517" s="95" t="s">
        <v>137</v>
      </c>
      <c r="AE517" s="92">
        <v>196.8</v>
      </c>
      <c r="AF517" s="92">
        <v>586.4</v>
      </c>
      <c r="AG517" s="92">
        <v>586.4</v>
      </c>
      <c r="AH517" s="92">
        <v>586.4</v>
      </c>
      <c r="AI517" s="92">
        <v>196.8</v>
      </c>
      <c r="AJ517" s="92">
        <v>586.4</v>
      </c>
      <c r="AK517" s="92">
        <v>586.4</v>
      </c>
      <c r="AL517" s="92">
        <v>586.4</v>
      </c>
      <c r="AM517" s="92">
        <v>1471473.6</v>
      </c>
      <c r="AN517" s="92">
        <v>5230688</v>
      </c>
      <c r="AO517" s="92">
        <v>3070390.4</v>
      </c>
      <c r="AP517" s="92">
        <v>259188.8</v>
      </c>
      <c r="AQ517" s="92">
        <v>10031740.800000001</v>
      </c>
      <c r="AR517" s="96">
        <v>2786365.1999999993</v>
      </c>
      <c r="AS517" s="97">
        <v>0.21737729427420863</v>
      </c>
    </row>
    <row r="518" spans="1:45" x14ac:dyDescent="0.2">
      <c r="A518" s="85">
        <v>186</v>
      </c>
      <c r="B518" s="86" t="s">
        <v>1199</v>
      </c>
      <c r="C518" s="86" t="s">
        <v>1200</v>
      </c>
      <c r="D518" s="87" t="s">
        <v>56</v>
      </c>
      <c r="E518" s="88">
        <v>124</v>
      </c>
      <c r="F518" s="87" t="s">
        <v>79</v>
      </c>
      <c r="G518" s="88">
        <v>7</v>
      </c>
      <c r="H518" s="89">
        <v>7635</v>
      </c>
      <c r="I518" s="89">
        <v>9109</v>
      </c>
      <c r="J518" s="89">
        <v>5347</v>
      </c>
      <c r="K518" s="89">
        <v>450</v>
      </c>
      <c r="L518" s="89">
        <v>22541</v>
      </c>
      <c r="M518" s="90">
        <v>7635</v>
      </c>
      <c r="N518" s="90">
        <v>9109</v>
      </c>
      <c r="O518" s="90">
        <v>5347</v>
      </c>
      <c r="P518" s="90">
        <v>450</v>
      </c>
      <c r="Q518" s="91">
        <v>22541</v>
      </c>
      <c r="R518" s="92">
        <v>246</v>
      </c>
      <c r="S518" s="92">
        <v>733</v>
      </c>
      <c r="T518" s="92">
        <v>733</v>
      </c>
      <c r="U518" s="92">
        <v>733</v>
      </c>
      <c r="V518" s="92">
        <v>1878210</v>
      </c>
      <c r="W518" s="92">
        <v>6676897</v>
      </c>
      <c r="X518" s="92">
        <v>3919351</v>
      </c>
      <c r="Y518" s="92">
        <v>329850</v>
      </c>
      <c r="Z518" s="92">
        <v>12804308</v>
      </c>
      <c r="AA518" s="93">
        <v>1</v>
      </c>
      <c r="AB518" s="93" t="s">
        <v>188</v>
      </c>
      <c r="AC518" s="94">
        <v>2095</v>
      </c>
      <c r="AD518" s="95" t="s">
        <v>157</v>
      </c>
      <c r="AE518" s="92">
        <v>196.8</v>
      </c>
      <c r="AF518" s="92">
        <v>586.4</v>
      </c>
      <c r="AG518" s="92">
        <v>586.4</v>
      </c>
      <c r="AH518" s="92">
        <v>586.4</v>
      </c>
      <c r="AI518" s="92">
        <v>196.8</v>
      </c>
      <c r="AJ518" s="92">
        <v>586.4</v>
      </c>
      <c r="AK518" s="92">
        <v>586.4</v>
      </c>
      <c r="AL518" s="92">
        <v>586.4</v>
      </c>
      <c r="AM518" s="92">
        <v>1502568</v>
      </c>
      <c r="AN518" s="92">
        <v>5341517.5999999996</v>
      </c>
      <c r="AO518" s="92">
        <v>3135480.8</v>
      </c>
      <c r="AP518" s="92">
        <v>263880</v>
      </c>
      <c r="AQ518" s="92">
        <v>10243446.399999999</v>
      </c>
      <c r="AR518" s="96">
        <v>2560861.6000000015</v>
      </c>
      <c r="AS518" s="97">
        <v>0.20000000000000012</v>
      </c>
    </row>
    <row r="519" spans="1:45" x14ac:dyDescent="0.2">
      <c r="A519" s="85">
        <v>187</v>
      </c>
      <c r="B519" s="86" t="s">
        <v>1201</v>
      </c>
      <c r="C519" s="86" t="s">
        <v>1202</v>
      </c>
      <c r="D519" s="87" t="s">
        <v>56</v>
      </c>
      <c r="E519" s="88">
        <v>124</v>
      </c>
      <c r="F519" s="87" t="s">
        <v>79</v>
      </c>
      <c r="G519" s="88">
        <v>8</v>
      </c>
      <c r="H519" s="89">
        <v>7370</v>
      </c>
      <c r="I519" s="89">
        <v>8791</v>
      </c>
      <c r="J519" s="89">
        <v>5161</v>
      </c>
      <c r="K519" s="89">
        <v>435</v>
      </c>
      <c r="L519" s="89">
        <v>21757</v>
      </c>
      <c r="M519" s="90">
        <v>7370</v>
      </c>
      <c r="N519" s="90">
        <v>8791</v>
      </c>
      <c r="O519" s="90">
        <v>5161</v>
      </c>
      <c r="P519" s="90">
        <v>435</v>
      </c>
      <c r="Q519" s="91">
        <v>21757</v>
      </c>
      <c r="R519" s="92">
        <v>252</v>
      </c>
      <c r="S519" s="92">
        <v>749</v>
      </c>
      <c r="T519" s="92">
        <v>749</v>
      </c>
      <c r="U519" s="92">
        <v>749</v>
      </c>
      <c r="V519" s="92">
        <v>1857240</v>
      </c>
      <c r="W519" s="92">
        <v>6584459</v>
      </c>
      <c r="X519" s="92">
        <v>3865589</v>
      </c>
      <c r="Y519" s="92">
        <v>325815</v>
      </c>
      <c r="Z519" s="92">
        <v>12633103</v>
      </c>
      <c r="AA519" s="93">
        <v>1</v>
      </c>
      <c r="AB519" s="93" t="s">
        <v>188</v>
      </c>
      <c r="AC519" s="94">
        <v>2088</v>
      </c>
      <c r="AD519" s="95" t="s">
        <v>137</v>
      </c>
      <c r="AE519" s="92">
        <v>196.8</v>
      </c>
      <c r="AF519" s="92">
        <v>586.4</v>
      </c>
      <c r="AG519" s="92">
        <v>586.4</v>
      </c>
      <c r="AH519" s="92">
        <v>586.4</v>
      </c>
      <c r="AI519" s="92">
        <v>196.8</v>
      </c>
      <c r="AJ519" s="92">
        <v>586.4</v>
      </c>
      <c r="AK519" s="92">
        <v>586.4</v>
      </c>
      <c r="AL519" s="92">
        <v>586.4</v>
      </c>
      <c r="AM519" s="92">
        <v>1450416</v>
      </c>
      <c r="AN519" s="92">
        <v>5155042.3999999994</v>
      </c>
      <c r="AO519" s="92">
        <v>3026410.4</v>
      </c>
      <c r="AP519" s="92">
        <v>255084</v>
      </c>
      <c r="AQ519" s="92">
        <v>9886952.7999999989</v>
      </c>
      <c r="AR519" s="96">
        <v>2746150.2000000011</v>
      </c>
      <c r="AS519" s="97">
        <v>0.21737733001939438</v>
      </c>
    </row>
    <row r="520" spans="1:45" x14ac:dyDescent="0.2">
      <c r="A520" s="85">
        <v>188</v>
      </c>
      <c r="B520" s="86" t="s">
        <v>1203</v>
      </c>
      <c r="C520" s="86" t="s">
        <v>1204</v>
      </c>
      <c r="D520" s="87" t="s">
        <v>56</v>
      </c>
      <c r="E520" s="88">
        <v>124</v>
      </c>
      <c r="F520" s="87" t="s">
        <v>79</v>
      </c>
      <c r="G520" s="88">
        <v>9</v>
      </c>
      <c r="H520" s="89">
        <v>7448</v>
      </c>
      <c r="I520" s="89">
        <v>8884</v>
      </c>
      <c r="J520" s="89">
        <v>5215</v>
      </c>
      <c r="K520" s="89">
        <v>439</v>
      </c>
      <c r="L520" s="89">
        <v>21986</v>
      </c>
      <c r="M520" s="90">
        <v>7448</v>
      </c>
      <c r="N520" s="90">
        <v>8884</v>
      </c>
      <c r="O520" s="90">
        <v>5215</v>
      </c>
      <c r="P520" s="90">
        <v>439</v>
      </c>
      <c r="Q520" s="91">
        <v>21986</v>
      </c>
      <c r="R520" s="92">
        <v>246</v>
      </c>
      <c r="S520" s="92">
        <v>733</v>
      </c>
      <c r="T520" s="92">
        <v>733</v>
      </c>
      <c r="U520" s="92">
        <v>733</v>
      </c>
      <c r="V520" s="92">
        <v>1832208</v>
      </c>
      <c r="W520" s="92">
        <v>6511972</v>
      </c>
      <c r="X520" s="92">
        <v>3822595</v>
      </c>
      <c r="Y520" s="92">
        <v>321787</v>
      </c>
      <c r="Z520" s="92">
        <v>12488562</v>
      </c>
      <c r="AA520" s="93">
        <v>1</v>
      </c>
      <c r="AB520" s="93" t="s">
        <v>188</v>
      </c>
      <c r="AC520" s="94">
        <v>2095</v>
      </c>
      <c r="AD520" s="95" t="s">
        <v>157</v>
      </c>
      <c r="AE520" s="92">
        <v>196.8</v>
      </c>
      <c r="AF520" s="92">
        <v>586.4</v>
      </c>
      <c r="AG520" s="92">
        <v>586.4</v>
      </c>
      <c r="AH520" s="92">
        <v>586.4</v>
      </c>
      <c r="AI520" s="92">
        <v>196.8</v>
      </c>
      <c r="AJ520" s="92">
        <v>586.4</v>
      </c>
      <c r="AK520" s="92">
        <v>586.4</v>
      </c>
      <c r="AL520" s="92">
        <v>586.4</v>
      </c>
      <c r="AM520" s="92">
        <v>1465766.4000000001</v>
      </c>
      <c r="AN520" s="92">
        <v>5209577.5999999996</v>
      </c>
      <c r="AO520" s="92">
        <v>3058076</v>
      </c>
      <c r="AP520" s="92">
        <v>257429.59999999998</v>
      </c>
      <c r="AQ520" s="92">
        <v>9990849.5999999996</v>
      </c>
      <c r="AR520" s="96">
        <v>2497712.4000000004</v>
      </c>
      <c r="AS520" s="97">
        <v>0.20000000000000004</v>
      </c>
    </row>
    <row r="521" spans="1:45" x14ac:dyDescent="0.2">
      <c r="A521" s="85">
        <v>189</v>
      </c>
      <c r="B521" s="86" t="s">
        <v>1205</v>
      </c>
      <c r="C521" s="86" t="s">
        <v>1206</v>
      </c>
      <c r="D521" s="87" t="s">
        <v>56</v>
      </c>
      <c r="E521" s="88">
        <v>124</v>
      </c>
      <c r="F521" s="87" t="s">
        <v>79</v>
      </c>
      <c r="G521" s="88">
        <v>10</v>
      </c>
      <c r="H521" s="89">
        <v>7458</v>
      </c>
      <c r="I521" s="89">
        <v>8898</v>
      </c>
      <c r="J521" s="89">
        <v>5223</v>
      </c>
      <c r="K521" s="89">
        <v>441</v>
      </c>
      <c r="L521" s="89">
        <v>22020</v>
      </c>
      <c r="M521" s="90">
        <v>7458</v>
      </c>
      <c r="N521" s="90">
        <v>8898</v>
      </c>
      <c r="O521" s="90">
        <v>5223</v>
      </c>
      <c r="P521" s="90">
        <v>441</v>
      </c>
      <c r="Q521" s="91">
        <v>22020</v>
      </c>
      <c r="R521" s="92">
        <v>252</v>
      </c>
      <c r="S521" s="92">
        <v>749</v>
      </c>
      <c r="T521" s="92">
        <v>749</v>
      </c>
      <c r="U521" s="92">
        <v>749</v>
      </c>
      <c r="V521" s="92">
        <v>1879416</v>
      </c>
      <c r="W521" s="92">
        <v>6664602</v>
      </c>
      <c r="X521" s="92">
        <v>3912027</v>
      </c>
      <c r="Y521" s="92">
        <v>330309</v>
      </c>
      <c r="Z521" s="92">
        <v>12786354</v>
      </c>
      <c r="AA521" s="93">
        <v>1</v>
      </c>
      <c r="AB521" s="93" t="s">
        <v>188</v>
      </c>
      <c r="AC521" s="94">
        <v>2088</v>
      </c>
      <c r="AD521" s="95" t="s">
        <v>137</v>
      </c>
      <c r="AE521" s="92">
        <v>196.8</v>
      </c>
      <c r="AF521" s="92">
        <v>586.4</v>
      </c>
      <c r="AG521" s="92">
        <v>586.4</v>
      </c>
      <c r="AH521" s="92">
        <v>586.4</v>
      </c>
      <c r="AI521" s="92">
        <v>196.8</v>
      </c>
      <c r="AJ521" s="92">
        <v>586.4</v>
      </c>
      <c r="AK521" s="92">
        <v>586.4</v>
      </c>
      <c r="AL521" s="92">
        <v>586.4</v>
      </c>
      <c r="AM521" s="92">
        <v>1467734.4000000001</v>
      </c>
      <c r="AN521" s="92">
        <v>5217787.2</v>
      </c>
      <c r="AO521" s="92">
        <v>3062767.1999999997</v>
      </c>
      <c r="AP521" s="92">
        <v>258602.4</v>
      </c>
      <c r="AQ521" s="92">
        <v>10006891.200000001</v>
      </c>
      <c r="AR521" s="96">
        <v>2779462.7999999989</v>
      </c>
      <c r="AS521" s="97">
        <v>0.21737727580512778</v>
      </c>
    </row>
    <row r="522" spans="1:45" x14ac:dyDescent="0.2">
      <c r="A522" s="85">
        <v>190</v>
      </c>
      <c r="B522" s="86" t="s">
        <v>1207</v>
      </c>
      <c r="C522" s="86" t="s">
        <v>1208</v>
      </c>
      <c r="D522" s="87" t="s">
        <v>56</v>
      </c>
      <c r="E522" s="88">
        <v>124</v>
      </c>
      <c r="F522" s="87" t="s">
        <v>79</v>
      </c>
      <c r="G522" s="88">
        <v>11</v>
      </c>
      <c r="H522" s="89">
        <v>7346</v>
      </c>
      <c r="I522" s="89">
        <v>8762</v>
      </c>
      <c r="J522" s="89">
        <v>5144</v>
      </c>
      <c r="K522" s="89">
        <v>433</v>
      </c>
      <c r="L522" s="89">
        <v>21685</v>
      </c>
      <c r="M522" s="90">
        <v>7346</v>
      </c>
      <c r="N522" s="90">
        <v>8762</v>
      </c>
      <c r="O522" s="90">
        <v>5144</v>
      </c>
      <c r="P522" s="90">
        <v>433</v>
      </c>
      <c r="Q522" s="91">
        <v>21685</v>
      </c>
      <c r="R522" s="92">
        <v>246</v>
      </c>
      <c r="S522" s="92">
        <v>733</v>
      </c>
      <c r="T522" s="92">
        <v>733</v>
      </c>
      <c r="U522" s="92">
        <v>733</v>
      </c>
      <c r="V522" s="92">
        <v>1807116</v>
      </c>
      <c r="W522" s="92">
        <v>6422546</v>
      </c>
      <c r="X522" s="92">
        <v>3770552</v>
      </c>
      <c r="Y522" s="92">
        <v>317389</v>
      </c>
      <c r="Z522" s="92">
        <v>12317603</v>
      </c>
      <c r="AA522" s="93">
        <v>1</v>
      </c>
      <c r="AB522" s="93" t="s">
        <v>188</v>
      </c>
      <c r="AC522" s="94">
        <v>2095</v>
      </c>
      <c r="AD522" s="95" t="s">
        <v>157</v>
      </c>
      <c r="AE522" s="92">
        <v>196.8</v>
      </c>
      <c r="AF522" s="92">
        <v>586.4</v>
      </c>
      <c r="AG522" s="92">
        <v>586.4</v>
      </c>
      <c r="AH522" s="92">
        <v>586.4</v>
      </c>
      <c r="AI522" s="92">
        <v>196.8</v>
      </c>
      <c r="AJ522" s="92">
        <v>586.4</v>
      </c>
      <c r="AK522" s="92">
        <v>586.4</v>
      </c>
      <c r="AL522" s="92">
        <v>586.4</v>
      </c>
      <c r="AM522" s="92">
        <v>1445692.8</v>
      </c>
      <c r="AN522" s="92">
        <v>5138036.8</v>
      </c>
      <c r="AO522" s="92">
        <v>3016441.6</v>
      </c>
      <c r="AP522" s="92">
        <v>253911.19999999998</v>
      </c>
      <c r="AQ522" s="92">
        <v>9854082.3999999985</v>
      </c>
      <c r="AR522" s="96">
        <v>2463520.6000000015</v>
      </c>
      <c r="AS522" s="97">
        <v>0.20000000000000012</v>
      </c>
    </row>
    <row r="523" spans="1:45" x14ac:dyDescent="0.2">
      <c r="A523" s="85">
        <v>191</v>
      </c>
      <c r="B523" s="86" t="s">
        <v>1209</v>
      </c>
      <c r="C523" s="86" t="s">
        <v>1210</v>
      </c>
      <c r="D523" s="87" t="s">
        <v>56</v>
      </c>
      <c r="E523" s="88">
        <v>124</v>
      </c>
      <c r="F523" s="87" t="s">
        <v>79</v>
      </c>
      <c r="G523" s="88">
        <v>12</v>
      </c>
      <c r="H523" s="89">
        <v>6666</v>
      </c>
      <c r="I523" s="89">
        <v>7952</v>
      </c>
      <c r="J523" s="89">
        <v>4667</v>
      </c>
      <c r="K523" s="89">
        <v>393</v>
      </c>
      <c r="L523" s="89">
        <v>19678</v>
      </c>
      <c r="M523" s="90">
        <v>6666</v>
      </c>
      <c r="N523" s="90">
        <v>7952</v>
      </c>
      <c r="O523" s="90">
        <v>4667</v>
      </c>
      <c r="P523" s="90">
        <v>393</v>
      </c>
      <c r="Q523" s="91">
        <v>19678</v>
      </c>
      <c r="R523" s="92">
        <v>252</v>
      </c>
      <c r="S523" s="92">
        <v>749</v>
      </c>
      <c r="T523" s="92">
        <v>749</v>
      </c>
      <c r="U523" s="92">
        <v>749</v>
      </c>
      <c r="V523" s="92">
        <v>1679832</v>
      </c>
      <c r="W523" s="92">
        <v>5956048</v>
      </c>
      <c r="X523" s="92">
        <v>3495583</v>
      </c>
      <c r="Y523" s="92">
        <v>294357</v>
      </c>
      <c r="Z523" s="92">
        <v>11425820</v>
      </c>
      <c r="AA523" s="93">
        <v>1</v>
      </c>
      <c r="AB523" s="93" t="s">
        <v>188</v>
      </c>
      <c r="AC523" s="94">
        <v>2088</v>
      </c>
      <c r="AD523" s="95" t="s">
        <v>137</v>
      </c>
      <c r="AE523" s="92">
        <v>196.8</v>
      </c>
      <c r="AF523" s="92">
        <v>586.4</v>
      </c>
      <c r="AG523" s="92">
        <v>586.4</v>
      </c>
      <c r="AH523" s="92">
        <v>586.4</v>
      </c>
      <c r="AI523" s="92">
        <v>196.8</v>
      </c>
      <c r="AJ523" s="92">
        <v>586.4</v>
      </c>
      <c r="AK523" s="92">
        <v>586.4</v>
      </c>
      <c r="AL523" s="92">
        <v>586.4</v>
      </c>
      <c r="AM523" s="92">
        <v>1311868.8</v>
      </c>
      <c r="AN523" s="92">
        <v>4663052.8</v>
      </c>
      <c r="AO523" s="92">
        <v>2736728.8</v>
      </c>
      <c r="AP523" s="92">
        <v>230455.19999999998</v>
      </c>
      <c r="AQ523" s="92">
        <v>8942105.5999999978</v>
      </c>
      <c r="AR523" s="96">
        <v>2483714.4000000022</v>
      </c>
      <c r="AS523" s="97">
        <v>0.21737734359547081</v>
      </c>
    </row>
    <row r="524" spans="1:45" x14ac:dyDescent="0.2">
      <c r="A524" s="85">
        <v>192</v>
      </c>
      <c r="B524" s="86" t="s">
        <v>1211</v>
      </c>
      <c r="C524" s="86" t="s">
        <v>1212</v>
      </c>
      <c r="D524" s="87" t="s">
        <v>56</v>
      </c>
      <c r="E524" s="88">
        <v>124</v>
      </c>
      <c r="F524" s="87" t="s">
        <v>79</v>
      </c>
      <c r="G524" s="88">
        <v>13</v>
      </c>
      <c r="H524" s="89">
        <v>7078</v>
      </c>
      <c r="I524" s="89">
        <v>8444</v>
      </c>
      <c r="J524" s="89">
        <v>4956</v>
      </c>
      <c r="K524" s="89">
        <v>417</v>
      </c>
      <c r="L524" s="89">
        <v>20895</v>
      </c>
      <c r="M524" s="90">
        <v>7078</v>
      </c>
      <c r="N524" s="90">
        <v>8444</v>
      </c>
      <c r="O524" s="90">
        <v>4956</v>
      </c>
      <c r="P524" s="90">
        <v>417</v>
      </c>
      <c r="Q524" s="91">
        <v>20895</v>
      </c>
      <c r="R524" s="92">
        <v>246</v>
      </c>
      <c r="S524" s="92">
        <v>733</v>
      </c>
      <c r="T524" s="92">
        <v>733</v>
      </c>
      <c r="U524" s="92">
        <v>733</v>
      </c>
      <c r="V524" s="92">
        <v>1741188</v>
      </c>
      <c r="W524" s="92">
        <v>6189452</v>
      </c>
      <c r="X524" s="92">
        <v>3632748</v>
      </c>
      <c r="Y524" s="92">
        <v>305661</v>
      </c>
      <c r="Z524" s="92">
        <v>11869049</v>
      </c>
      <c r="AA524" s="93">
        <v>1</v>
      </c>
      <c r="AB524" s="93" t="s">
        <v>188</v>
      </c>
      <c r="AC524" s="94">
        <v>2087</v>
      </c>
      <c r="AD524" s="95" t="s">
        <v>55</v>
      </c>
      <c r="AE524" s="92">
        <v>246</v>
      </c>
      <c r="AF524" s="92">
        <v>733</v>
      </c>
      <c r="AG524" s="92">
        <v>733</v>
      </c>
      <c r="AH524" s="92">
        <v>733</v>
      </c>
      <c r="AI524" s="92">
        <v>246</v>
      </c>
      <c r="AJ524" s="92">
        <v>733</v>
      </c>
      <c r="AK524" s="92">
        <v>733</v>
      </c>
      <c r="AL524" s="92">
        <v>733</v>
      </c>
      <c r="AM524" s="92">
        <v>1741188</v>
      </c>
      <c r="AN524" s="92">
        <v>6189452</v>
      </c>
      <c r="AO524" s="92">
        <v>3632748</v>
      </c>
      <c r="AP524" s="92">
        <v>305661</v>
      </c>
      <c r="AQ524" s="92">
        <v>11869049</v>
      </c>
      <c r="AR524" s="96">
        <v>0</v>
      </c>
      <c r="AS524" s="97">
        <v>0</v>
      </c>
    </row>
    <row r="525" spans="1:45" x14ac:dyDescent="0.2">
      <c r="A525" s="85">
        <v>193</v>
      </c>
      <c r="B525" s="86" t="s">
        <v>1213</v>
      </c>
      <c r="C525" s="86" t="s">
        <v>1214</v>
      </c>
      <c r="D525" s="87" t="s">
        <v>56</v>
      </c>
      <c r="E525" s="88">
        <v>124</v>
      </c>
      <c r="F525" s="87" t="s">
        <v>79</v>
      </c>
      <c r="G525" s="88">
        <v>14</v>
      </c>
      <c r="H525" s="89">
        <v>7014</v>
      </c>
      <c r="I525" s="89">
        <v>8367</v>
      </c>
      <c r="J525" s="89">
        <v>4911</v>
      </c>
      <c r="K525" s="89">
        <v>414</v>
      </c>
      <c r="L525" s="89">
        <v>20706</v>
      </c>
      <c r="M525" s="90">
        <v>7014</v>
      </c>
      <c r="N525" s="90">
        <v>8367</v>
      </c>
      <c r="O525" s="90">
        <v>4911</v>
      </c>
      <c r="P525" s="90">
        <v>414</v>
      </c>
      <c r="Q525" s="91">
        <v>20706</v>
      </c>
      <c r="R525" s="92">
        <v>252</v>
      </c>
      <c r="S525" s="92">
        <v>749</v>
      </c>
      <c r="T525" s="92">
        <v>749</v>
      </c>
      <c r="U525" s="92">
        <v>749</v>
      </c>
      <c r="V525" s="92">
        <v>1767528</v>
      </c>
      <c r="W525" s="92">
        <v>6266883</v>
      </c>
      <c r="X525" s="92">
        <v>3678339</v>
      </c>
      <c r="Y525" s="92">
        <v>310086</v>
      </c>
      <c r="Z525" s="92">
        <v>12022836</v>
      </c>
      <c r="AA525" s="93">
        <v>1</v>
      </c>
      <c r="AB525" s="93" t="s">
        <v>188</v>
      </c>
      <c r="AC525" s="94">
        <v>2088</v>
      </c>
      <c r="AD525" s="95" t="s">
        <v>137</v>
      </c>
      <c r="AE525" s="92">
        <v>196.8</v>
      </c>
      <c r="AF525" s="92">
        <v>586.4</v>
      </c>
      <c r="AG525" s="92">
        <v>586.4</v>
      </c>
      <c r="AH525" s="92">
        <v>586.4</v>
      </c>
      <c r="AI525" s="92">
        <v>196.8</v>
      </c>
      <c r="AJ525" s="92">
        <v>586.4</v>
      </c>
      <c r="AK525" s="92">
        <v>586.4</v>
      </c>
      <c r="AL525" s="92">
        <v>586.4</v>
      </c>
      <c r="AM525" s="92">
        <v>1380355.2000000002</v>
      </c>
      <c r="AN525" s="92">
        <v>4906408.8</v>
      </c>
      <c r="AO525" s="92">
        <v>2879810.4</v>
      </c>
      <c r="AP525" s="92">
        <v>242769.59999999998</v>
      </c>
      <c r="AQ525" s="92">
        <v>9409344</v>
      </c>
      <c r="AR525" s="96">
        <v>2613492</v>
      </c>
      <c r="AS525" s="97">
        <v>0.21737733093922265</v>
      </c>
    </row>
    <row r="526" spans="1:45" x14ac:dyDescent="0.2">
      <c r="A526" s="85">
        <v>194</v>
      </c>
      <c r="B526" s="86" t="s">
        <v>1215</v>
      </c>
      <c r="C526" s="86" t="s">
        <v>1216</v>
      </c>
      <c r="D526" s="87" t="s">
        <v>56</v>
      </c>
      <c r="E526" s="88">
        <v>124</v>
      </c>
      <c r="F526" s="87" t="s">
        <v>79</v>
      </c>
      <c r="G526" s="88">
        <v>15</v>
      </c>
      <c r="H526" s="89">
        <v>6632</v>
      </c>
      <c r="I526" s="89">
        <v>7912</v>
      </c>
      <c r="J526" s="89">
        <v>4639</v>
      </c>
      <c r="K526" s="89">
        <v>389</v>
      </c>
      <c r="L526" s="89">
        <v>19572</v>
      </c>
      <c r="M526" s="90">
        <v>6632</v>
      </c>
      <c r="N526" s="90">
        <v>7912</v>
      </c>
      <c r="O526" s="90">
        <v>4639</v>
      </c>
      <c r="P526" s="90">
        <v>389</v>
      </c>
      <c r="Q526" s="91">
        <v>19572</v>
      </c>
      <c r="R526" s="92">
        <v>246</v>
      </c>
      <c r="S526" s="92">
        <v>733</v>
      </c>
      <c r="T526" s="92">
        <v>733</v>
      </c>
      <c r="U526" s="92">
        <v>733</v>
      </c>
      <c r="V526" s="92">
        <v>1631472</v>
      </c>
      <c r="W526" s="92">
        <v>5799496</v>
      </c>
      <c r="X526" s="92">
        <v>3400387</v>
      </c>
      <c r="Y526" s="92">
        <v>285137</v>
      </c>
      <c r="Z526" s="92">
        <v>11116492</v>
      </c>
      <c r="AA526" s="93">
        <v>1</v>
      </c>
      <c r="AB526" s="93" t="s">
        <v>188</v>
      </c>
      <c r="AC526" s="94">
        <v>2095</v>
      </c>
      <c r="AD526" s="95" t="s">
        <v>157</v>
      </c>
      <c r="AE526" s="92">
        <v>196.8</v>
      </c>
      <c r="AF526" s="92">
        <v>586.4</v>
      </c>
      <c r="AG526" s="92">
        <v>586.4</v>
      </c>
      <c r="AH526" s="92">
        <v>586.4</v>
      </c>
      <c r="AI526" s="92">
        <v>196.8</v>
      </c>
      <c r="AJ526" s="92">
        <v>586.4</v>
      </c>
      <c r="AK526" s="92">
        <v>586.4</v>
      </c>
      <c r="AL526" s="92">
        <v>586.4</v>
      </c>
      <c r="AM526" s="92">
        <v>1305177.6000000001</v>
      </c>
      <c r="AN526" s="92">
        <v>4639596.8</v>
      </c>
      <c r="AO526" s="92">
        <v>2720309.6</v>
      </c>
      <c r="AP526" s="92">
        <v>228109.59999999998</v>
      </c>
      <c r="AQ526" s="92">
        <v>8893193.5999999996</v>
      </c>
      <c r="AR526" s="96">
        <v>2223298.4000000004</v>
      </c>
      <c r="AS526" s="97">
        <v>0.20000000000000004</v>
      </c>
    </row>
    <row r="527" spans="1:45" x14ac:dyDescent="0.2">
      <c r="A527" s="85">
        <v>195</v>
      </c>
      <c r="B527" s="86" t="s">
        <v>1217</v>
      </c>
      <c r="C527" s="86" t="s">
        <v>1218</v>
      </c>
      <c r="D527" s="87" t="s">
        <v>87</v>
      </c>
      <c r="E527" s="88">
        <v>53</v>
      </c>
      <c r="F527" s="87" t="s">
        <v>88</v>
      </c>
      <c r="G527" s="88">
        <v>1</v>
      </c>
      <c r="H527" s="89">
        <v>3672</v>
      </c>
      <c r="I527" s="89">
        <v>4674</v>
      </c>
      <c r="J527" s="89">
        <v>2447</v>
      </c>
      <c r="K527" s="89">
        <v>0</v>
      </c>
      <c r="L527" s="89">
        <v>10793</v>
      </c>
      <c r="M527" s="90">
        <v>3672</v>
      </c>
      <c r="N527" s="90">
        <v>4674</v>
      </c>
      <c r="O527" s="90">
        <v>2447</v>
      </c>
      <c r="P527" s="90">
        <v>0</v>
      </c>
      <c r="Q527" s="91">
        <v>10793</v>
      </c>
      <c r="R527" s="92">
        <v>1037</v>
      </c>
      <c r="S527" s="92">
        <v>1037</v>
      </c>
      <c r="T527" s="92">
        <v>1037</v>
      </c>
      <c r="U527" s="92">
        <v>0</v>
      </c>
      <c r="V527" s="92">
        <v>3807864</v>
      </c>
      <c r="W527" s="92">
        <v>4846938</v>
      </c>
      <c r="X527" s="92">
        <v>2537539</v>
      </c>
      <c r="Y527" s="92">
        <v>0</v>
      </c>
      <c r="Z527" s="92">
        <v>11192341</v>
      </c>
      <c r="AA527" s="93">
        <v>1</v>
      </c>
      <c r="AB527" s="93" t="s">
        <v>188</v>
      </c>
      <c r="AC527" s="94">
        <v>2086</v>
      </c>
      <c r="AD527" s="95" t="s">
        <v>86</v>
      </c>
      <c r="AE527" s="92">
        <v>881.45</v>
      </c>
      <c r="AF527" s="92">
        <v>881.45</v>
      </c>
      <c r="AG527" s="92">
        <v>881.45</v>
      </c>
      <c r="AH527" s="92">
        <v>0</v>
      </c>
      <c r="AI527" s="92">
        <v>881.45</v>
      </c>
      <c r="AJ527" s="92">
        <v>881.45</v>
      </c>
      <c r="AK527" s="92">
        <v>881.45</v>
      </c>
      <c r="AL527" s="92">
        <v>0</v>
      </c>
      <c r="AM527" s="92">
        <v>3236684.4000000004</v>
      </c>
      <c r="AN527" s="92">
        <v>4119897.3000000003</v>
      </c>
      <c r="AO527" s="92">
        <v>2156908.15</v>
      </c>
      <c r="AP527" s="92">
        <v>0</v>
      </c>
      <c r="AQ527" s="92">
        <v>9513489.8500000015</v>
      </c>
      <c r="AR527" s="96">
        <v>1678851.1499999985</v>
      </c>
      <c r="AS527" s="97">
        <v>0.14999999999999986</v>
      </c>
    </row>
    <row r="528" spans="1:45" x14ac:dyDescent="0.2">
      <c r="A528" s="85">
        <v>196</v>
      </c>
      <c r="B528" s="86" t="s">
        <v>1219</v>
      </c>
      <c r="C528" s="86" t="s">
        <v>1220</v>
      </c>
      <c r="D528" s="87" t="s">
        <v>87</v>
      </c>
      <c r="E528" s="88">
        <v>53</v>
      </c>
      <c r="F528" s="87" t="s">
        <v>88</v>
      </c>
      <c r="G528" s="88">
        <v>2</v>
      </c>
      <c r="H528" s="89">
        <v>3755</v>
      </c>
      <c r="I528" s="89">
        <v>4780</v>
      </c>
      <c r="J528" s="89">
        <v>2502</v>
      </c>
      <c r="K528" s="89">
        <v>0</v>
      </c>
      <c r="L528" s="89">
        <v>11037</v>
      </c>
      <c r="M528" s="90">
        <v>3755</v>
      </c>
      <c r="N528" s="90">
        <v>4780</v>
      </c>
      <c r="O528" s="90">
        <v>2502</v>
      </c>
      <c r="P528" s="90">
        <v>0</v>
      </c>
      <c r="Q528" s="91">
        <v>11037</v>
      </c>
      <c r="R528" s="92">
        <v>1037</v>
      </c>
      <c r="S528" s="92">
        <v>1037</v>
      </c>
      <c r="T528" s="92">
        <v>1037</v>
      </c>
      <c r="U528" s="92">
        <v>0</v>
      </c>
      <c r="V528" s="92">
        <v>3893935</v>
      </c>
      <c r="W528" s="92">
        <v>4956860</v>
      </c>
      <c r="X528" s="92">
        <v>2594574</v>
      </c>
      <c r="Y528" s="92">
        <v>0</v>
      </c>
      <c r="Z528" s="92">
        <v>11445369</v>
      </c>
      <c r="AA528" s="93">
        <v>1</v>
      </c>
      <c r="AB528" s="93" t="s">
        <v>188</v>
      </c>
      <c r="AC528" s="94">
        <v>2086</v>
      </c>
      <c r="AD528" s="95" t="s">
        <v>86</v>
      </c>
      <c r="AE528" s="92">
        <v>881.45</v>
      </c>
      <c r="AF528" s="92">
        <v>881.45</v>
      </c>
      <c r="AG528" s="92">
        <v>881.45</v>
      </c>
      <c r="AH528" s="92">
        <v>0</v>
      </c>
      <c r="AI528" s="92">
        <v>881.45</v>
      </c>
      <c r="AJ528" s="92">
        <v>881.45</v>
      </c>
      <c r="AK528" s="92">
        <v>881.45</v>
      </c>
      <c r="AL528" s="92">
        <v>0</v>
      </c>
      <c r="AM528" s="92">
        <v>3309844.75</v>
      </c>
      <c r="AN528" s="92">
        <v>4213331</v>
      </c>
      <c r="AO528" s="92">
        <v>2205387.9</v>
      </c>
      <c r="AP528" s="92">
        <v>0</v>
      </c>
      <c r="AQ528" s="92">
        <v>9728563.6500000004</v>
      </c>
      <c r="AR528" s="96">
        <v>1716805.3499999996</v>
      </c>
      <c r="AS528" s="97">
        <v>0.14999999999999997</v>
      </c>
    </row>
    <row r="529" spans="1:45" x14ac:dyDescent="0.2">
      <c r="A529" s="85">
        <v>197</v>
      </c>
      <c r="B529" s="86" t="s">
        <v>1221</v>
      </c>
      <c r="C529" s="86" t="s">
        <v>1222</v>
      </c>
      <c r="D529" s="87" t="s">
        <v>87</v>
      </c>
      <c r="E529" s="88">
        <v>53</v>
      </c>
      <c r="F529" s="87" t="s">
        <v>88</v>
      </c>
      <c r="G529" s="88">
        <v>3</v>
      </c>
      <c r="H529" s="89">
        <v>3732</v>
      </c>
      <c r="I529" s="89">
        <v>4751</v>
      </c>
      <c r="J529" s="89">
        <v>2487</v>
      </c>
      <c r="K529" s="89">
        <v>0</v>
      </c>
      <c r="L529" s="89">
        <v>10970</v>
      </c>
      <c r="M529" s="90">
        <v>3732</v>
      </c>
      <c r="N529" s="90">
        <v>4751</v>
      </c>
      <c r="O529" s="90">
        <v>2487</v>
      </c>
      <c r="P529" s="90">
        <v>0</v>
      </c>
      <c r="Q529" s="91">
        <v>10970</v>
      </c>
      <c r="R529" s="92">
        <v>1037</v>
      </c>
      <c r="S529" s="92">
        <v>1037</v>
      </c>
      <c r="T529" s="92">
        <v>1037</v>
      </c>
      <c r="U529" s="92">
        <v>0</v>
      </c>
      <c r="V529" s="92">
        <v>3870084</v>
      </c>
      <c r="W529" s="92">
        <v>4926787</v>
      </c>
      <c r="X529" s="92">
        <v>2579019</v>
      </c>
      <c r="Y529" s="92">
        <v>0</v>
      </c>
      <c r="Z529" s="92">
        <v>11375890</v>
      </c>
      <c r="AA529" s="93">
        <v>1</v>
      </c>
      <c r="AB529" s="93" t="s">
        <v>188</v>
      </c>
      <c r="AC529" s="94">
        <v>2086</v>
      </c>
      <c r="AD529" s="95" t="s">
        <v>86</v>
      </c>
      <c r="AE529" s="92">
        <v>881.45</v>
      </c>
      <c r="AF529" s="92">
        <v>881.45</v>
      </c>
      <c r="AG529" s="92">
        <v>881.45</v>
      </c>
      <c r="AH529" s="92">
        <v>0</v>
      </c>
      <c r="AI529" s="92">
        <v>881.45</v>
      </c>
      <c r="AJ529" s="92">
        <v>881.45</v>
      </c>
      <c r="AK529" s="92">
        <v>881.45</v>
      </c>
      <c r="AL529" s="92">
        <v>0</v>
      </c>
      <c r="AM529" s="92">
        <v>3289571.4000000004</v>
      </c>
      <c r="AN529" s="92">
        <v>4187768.95</v>
      </c>
      <c r="AO529" s="92">
        <v>2192166.15</v>
      </c>
      <c r="AP529" s="92">
        <v>0</v>
      </c>
      <c r="AQ529" s="92">
        <v>9669506.5</v>
      </c>
      <c r="AR529" s="96">
        <v>1706383.5</v>
      </c>
      <c r="AS529" s="97">
        <v>0.15</v>
      </c>
    </row>
    <row r="530" spans="1:45" x14ac:dyDescent="0.2">
      <c r="A530" s="85">
        <v>198</v>
      </c>
      <c r="B530" s="86" t="s">
        <v>1223</v>
      </c>
      <c r="C530" s="86" t="s">
        <v>1224</v>
      </c>
      <c r="D530" s="87" t="s">
        <v>87</v>
      </c>
      <c r="E530" s="88">
        <v>53</v>
      </c>
      <c r="F530" s="87" t="s">
        <v>88</v>
      </c>
      <c r="G530" s="88">
        <v>4</v>
      </c>
      <c r="H530" s="89">
        <v>3977</v>
      </c>
      <c r="I530" s="89">
        <v>5063</v>
      </c>
      <c r="J530" s="89">
        <v>2650</v>
      </c>
      <c r="K530" s="89">
        <v>0</v>
      </c>
      <c r="L530" s="89">
        <v>11690</v>
      </c>
      <c r="M530" s="90">
        <v>3977</v>
      </c>
      <c r="N530" s="90">
        <v>5063</v>
      </c>
      <c r="O530" s="90">
        <v>2650</v>
      </c>
      <c r="P530" s="90">
        <v>0</v>
      </c>
      <c r="Q530" s="91">
        <v>11690</v>
      </c>
      <c r="R530" s="92">
        <v>1037</v>
      </c>
      <c r="S530" s="92">
        <v>1037</v>
      </c>
      <c r="T530" s="92">
        <v>1037</v>
      </c>
      <c r="U530" s="92">
        <v>0</v>
      </c>
      <c r="V530" s="92">
        <v>4124149</v>
      </c>
      <c r="W530" s="92">
        <v>5250331</v>
      </c>
      <c r="X530" s="92">
        <v>2748050</v>
      </c>
      <c r="Y530" s="92">
        <v>0</v>
      </c>
      <c r="Z530" s="92">
        <v>12122530</v>
      </c>
      <c r="AA530" s="93">
        <v>1</v>
      </c>
      <c r="AB530" s="93" t="s">
        <v>188</v>
      </c>
      <c r="AC530" s="94">
        <v>2086</v>
      </c>
      <c r="AD530" s="95" t="s">
        <v>86</v>
      </c>
      <c r="AE530" s="92">
        <v>881.45</v>
      </c>
      <c r="AF530" s="92">
        <v>881.45</v>
      </c>
      <c r="AG530" s="92">
        <v>881.45</v>
      </c>
      <c r="AH530" s="92">
        <v>0</v>
      </c>
      <c r="AI530" s="92">
        <v>881.45</v>
      </c>
      <c r="AJ530" s="92">
        <v>881.45</v>
      </c>
      <c r="AK530" s="92">
        <v>881.45</v>
      </c>
      <c r="AL530" s="92">
        <v>0</v>
      </c>
      <c r="AM530" s="92">
        <v>3505526.6500000004</v>
      </c>
      <c r="AN530" s="92">
        <v>4462781.3500000006</v>
      </c>
      <c r="AO530" s="92">
        <v>2335842.5</v>
      </c>
      <c r="AP530" s="92">
        <v>0</v>
      </c>
      <c r="AQ530" s="92">
        <v>10304150.5</v>
      </c>
      <c r="AR530" s="96">
        <v>1818379.5</v>
      </c>
      <c r="AS530" s="97">
        <v>0.15</v>
      </c>
    </row>
    <row r="531" spans="1:45" x14ac:dyDescent="0.2">
      <c r="A531" s="85">
        <v>199</v>
      </c>
      <c r="B531" s="86" t="s">
        <v>1225</v>
      </c>
      <c r="C531" s="86" t="s">
        <v>1226</v>
      </c>
      <c r="D531" s="87" t="s">
        <v>87</v>
      </c>
      <c r="E531" s="88">
        <v>53</v>
      </c>
      <c r="F531" s="87" t="s">
        <v>88</v>
      </c>
      <c r="G531" s="88">
        <v>5</v>
      </c>
      <c r="H531" s="89">
        <v>3697</v>
      </c>
      <c r="I531" s="89">
        <v>4706</v>
      </c>
      <c r="J531" s="89">
        <v>2463</v>
      </c>
      <c r="K531" s="89">
        <v>0</v>
      </c>
      <c r="L531" s="89">
        <v>10866</v>
      </c>
      <c r="M531" s="90">
        <v>3697</v>
      </c>
      <c r="N531" s="90">
        <v>4706</v>
      </c>
      <c r="O531" s="90">
        <v>2463</v>
      </c>
      <c r="P531" s="90">
        <v>0</v>
      </c>
      <c r="Q531" s="91">
        <v>10866</v>
      </c>
      <c r="R531" s="92">
        <v>1037</v>
      </c>
      <c r="S531" s="92">
        <v>1037</v>
      </c>
      <c r="T531" s="92">
        <v>1037</v>
      </c>
      <c r="U531" s="92">
        <v>0</v>
      </c>
      <c r="V531" s="92">
        <v>3833789</v>
      </c>
      <c r="W531" s="92">
        <v>4880122</v>
      </c>
      <c r="X531" s="92">
        <v>2554131</v>
      </c>
      <c r="Y531" s="92">
        <v>0</v>
      </c>
      <c r="Z531" s="92">
        <v>11268042</v>
      </c>
      <c r="AA531" s="93">
        <v>1</v>
      </c>
      <c r="AB531" s="93" t="s">
        <v>188</v>
      </c>
      <c r="AC531" s="94">
        <v>2086</v>
      </c>
      <c r="AD531" s="95" t="s">
        <v>86</v>
      </c>
      <c r="AE531" s="92">
        <v>881.45</v>
      </c>
      <c r="AF531" s="92">
        <v>881.45</v>
      </c>
      <c r="AG531" s="92">
        <v>881.45</v>
      </c>
      <c r="AH531" s="92">
        <v>0</v>
      </c>
      <c r="AI531" s="92">
        <v>881.45</v>
      </c>
      <c r="AJ531" s="92">
        <v>881.45</v>
      </c>
      <c r="AK531" s="92">
        <v>881.45</v>
      </c>
      <c r="AL531" s="92">
        <v>0</v>
      </c>
      <c r="AM531" s="92">
        <v>3258720.6500000004</v>
      </c>
      <c r="AN531" s="92">
        <v>4148103.7</v>
      </c>
      <c r="AO531" s="92">
        <v>2171011.35</v>
      </c>
      <c r="AP531" s="92">
        <v>0</v>
      </c>
      <c r="AQ531" s="92">
        <v>9577835.7000000011</v>
      </c>
      <c r="AR531" s="96">
        <v>1690206.2999999989</v>
      </c>
      <c r="AS531" s="97">
        <v>0.14999999999999991</v>
      </c>
    </row>
    <row r="532" spans="1:45" x14ac:dyDescent="0.2">
      <c r="A532" s="85">
        <v>200</v>
      </c>
      <c r="B532" s="86" t="s">
        <v>1227</v>
      </c>
      <c r="C532" s="86" t="s">
        <v>1228</v>
      </c>
      <c r="D532" s="87" t="s">
        <v>87</v>
      </c>
      <c r="E532" s="88">
        <v>53</v>
      </c>
      <c r="F532" s="87" t="s">
        <v>88</v>
      </c>
      <c r="G532" s="88">
        <v>6</v>
      </c>
      <c r="H532" s="89">
        <v>4001</v>
      </c>
      <c r="I532" s="89">
        <v>5094</v>
      </c>
      <c r="J532" s="89">
        <v>2666</v>
      </c>
      <c r="K532" s="89">
        <v>0</v>
      </c>
      <c r="L532" s="89">
        <v>11761</v>
      </c>
      <c r="M532" s="90">
        <v>4001</v>
      </c>
      <c r="N532" s="90">
        <v>5094</v>
      </c>
      <c r="O532" s="90">
        <v>2666</v>
      </c>
      <c r="P532" s="90">
        <v>0</v>
      </c>
      <c r="Q532" s="91">
        <v>11761</v>
      </c>
      <c r="R532" s="92">
        <v>1037</v>
      </c>
      <c r="S532" s="92">
        <v>1037</v>
      </c>
      <c r="T532" s="92">
        <v>1037</v>
      </c>
      <c r="U532" s="92">
        <v>0</v>
      </c>
      <c r="V532" s="92">
        <v>4149037</v>
      </c>
      <c r="W532" s="92">
        <v>5282478</v>
      </c>
      <c r="X532" s="92">
        <v>2764642</v>
      </c>
      <c r="Y532" s="92">
        <v>0</v>
      </c>
      <c r="Z532" s="92">
        <v>12196157</v>
      </c>
      <c r="AA532" s="93">
        <v>1</v>
      </c>
      <c r="AB532" s="93" t="s">
        <v>188</v>
      </c>
      <c r="AC532" s="94">
        <v>2086</v>
      </c>
      <c r="AD532" s="95" t="s">
        <v>86</v>
      </c>
      <c r="AE532" s="92">
        <v>881.45</v>
      </c>
      <c r="AF532" s="92">
        <v>881.45</v>
      </c>
      <c r="AG532" s="92">
        <v>881.45</v>
      </c>
      <c r="AH532" s="92">
        <v>0</v>
      </c>
      <c r="AI532" s="92">
        <v>881.45</v>
      </c>
      <c r="AJ532" s="92">
        <v>881.45</v>
      </c>
      <c r="AK532" s="92">
        <v>881.45</v>
      </c>
      <c r="AL532" s="92">
        <v>0</v>
      </c>
      <c r="AM532" s="92">
        <v>3526681.45</v>
      </c>
      <c r="AN532" s="92">
        <v>4490106.3</v>
      </c>
      <c r="AO532" s="92">
        <v>2349945.7000000002</v>
      </c>
      <c r="AP532" s="92">
        <v>0</v>
      </c>
      <c r="AQ532" s="92">
        <v>10366733.449999999</v>
      </c>
      <c r="AR532" s="96">
        <v>1829423.5500000007</v>
      </c>
      <c r="AS532" s="97">
        <v>0.15000000000000005</v>
      </c>
    </row>
    <row r="533" spans="1:45" x14ac:dyDescent="0.2">
      <c r="A533" s="85">
        <v>201</v>
      </c>
      <c r="B533" s="86" t="s">
        <v>1229</v>
      </c>
      <c r="C533" s="86" t="s">
        <v>1230</v>
      </c>
      <c r="D533" s="87" t="s">
        <v>87</v>
      </c>
      <c r="E533" s="88">
        <v>53</v>
      </c>
      <c r="F533" s="87" t="s">
        <v>88</v>
      </c>
      <c r="G533" s="88">
        <v>7</v>
      </c>
      <c r="H533" s="89">
        <v>4086</v>
      </c>
      <c r="I533" s="89">
        <v>5201</v>
      </c>
      <c r="J533" s="89">
        <v>2723</v>
      </c>
      <c r="K533" s="89">
        <v>0</v>
      </c>
      <c r="L533" s="89">
        <v>12010</v>
      </c>
      <c r="M533" s="90">
        <v>4086</v>
      </c>
      <c r="N533" s="90">
        <v>5201</v>
      </c>
      <c r="O533" s="90">
        <v>2723</v>
      </c>
      <c r="P533" s="90">
        <v>0</v>
      </c>
      <c r="Q533" s="91">
        <v>12010</v>
      </c>
      <c r="R533" s="92">
        <v>1037</v>
      </c>
      <c r="S533" s="92">
        <v>1037</v>
      </c>
      <c r="T533" s="92">
        <v>1037</v>
      </c>
      <c r="U533" s="92">
        <v>0</v>
      </c>
      <c r="V533" s="92">
        <v>4237182</v>
      </c>
      <c r="W533" s="92">
        <v>5393437</v>
      </c>
      <c r="X533" s="92">
        <v>2823751</v>
      </c>
      <c r="Y533" s="92">
        <v>0</v>
      </c>
      <c r="Z533" s="92">
        <v>12454370</v>
      </c>
      <c r="AA533" s="93">
        <v>1</v>
      </c>
      <c r="AB533" s="93" t="s">
        <v>188</v>
      </c>
      <c r="AC533" s="94">
        <v>2086</v>
      </c>
      <c r="AD533" s="95" t="s">
        <v>86</v>
      </c>
      <c r="AE533" s="92">
        <v>881.45</v>
      </c>
      <c r="AF533" s="92">
        <v>881.45</v>
      </c>
      <c r="AG533" s="92">
        <v>881.45</v>
      </c>
      <c r="AH533" s="92">
        <v>0</v>
      </c>
      <c r="AI533" s="92">
        <v>881.45</v>
      </c>
      <c r="AJ533" s="92">
        <v>881.45</v>
      </c>
      <c r="AK533" s="92">
        <v>881.45</v>
      </c>
      <c r="AL533" s="92">
        <v>0</v>
      </c>
      <c r="AM533" s="92">
        <v>3601604.7</v>
      </c>
      <c r="AN533" s="92">
        <v>4584421.45</v>
      </c>
      <c r="AO533" s="92">
        <v>2400188.35</v>
      </c>
      <c r="AP533" s="92">
        <v>0</v>
      </c>
      <c r="AQ533" s="92">
        <v>10586214.5</v>
      </c>
      <c r="AR533" s="96">
        <v>1868155.5</v>
      </c>
      <c r="AS533" s="97">
        <v>0.15</v>
      </c>
    </row>
    <row r="534" spans="1:45" x14ac:dyDescent="0.2">
      <c r="A534" s="85">
        <v>202</v>
      </c>
      <c r="B534" s="86" t="s">
        <v>1231</v>
      </c>
      <c r="C534" s="86" t="s">
        <v>1232</v>
      </c>
      <c r="D534" s="87" t="s">
        <v>87</v>
      </c>
      <c r="E534" s="88">
        <v>53</v>
      </c>
      <c r="F534" s="87" t="s">
        <v>88</v>
      </c>
      <c r="G534" s="88">
        <v>8</v>
      </c>
      <c r="H534" s="89">
        <v>3944</v>
      </c>
      <c r="I534" s="89">
        <v>5020</v>
      </c>
      <c r="J534" s="89">
        <v>2628</v>
      </c>
      <c r="K534" s="89">
        <v>0</v>
      </c>
      <c r="L534" s="89">
        <v>11592</v>
      </c>
      <c r="M534" s="90">
        <v>3944</v>
      </c>
      <c r="N534" s="90">
        <v>5020</v>
      </c>
      <c r="O534" s="90">
        <v>2628</v>
      </c>
      <c r="P534" s="90">
        <v>0</v>
      </c>
      <c r="Q534" s="91">
        <v>11592</v>
      </c>
      <c r="R534" s="92">
        <v>1037</v>
      </c>
      <c r="S534" s="92">
        <v>1037</v>
      </c>
      <c r="T534" s="92">
        <v>1037</v>
      </c>
      <c r="U534" s="92">
        <v>0</v>
      </c>
      <c r="V534" s="92">
        <v>4089928</v>
      </c>
      <c r="W534" s="92">
        <v>5205740</v>
      </c>
      <c r="X534" s="92">
        <v>2725236</v>
      </c>
      <c r="Y534" s="92">
        <v>0</v>
      </c>
      <c r="Z534" s="92">
        <v>12020904</v>
      </c>
      <c r="AA534" s="93">
        <v>1</v>
      </c>
      <c r="AB534" s="93" t="s">
        <v>188</v>
      </c>
      <c r="AC534" s="94">
        <v>2086</v>
      </c>
      <c r="AD534" s="95" t="s">
        <v>86</v>
      </c>
      <c r="AE534" s="92">
        <v>881.45</v>
      </c>
      <c r="AF534" s="92">
        <v>881.45</v>
      </c>
      <c r="AG534" s="92">
        <v>881.45</v>
      </c>
      <c r="AH534" s="92">
        <v>0</v>
      </c>
      <c r="AI534" s="92">
        <v>881.45</v>
      </c>
      <c r="AJ534" s="92">
        <v>881.45</v>
      </c>
      <c r="AK534" s="92">
        <v>881.45</v>
      </c>
      <c r="AL534" s="92">
        <v>0</v>
      </c>
      <c r="AM534" s="92">
        <v>3476438.8000000003</v>
      </c>
      <c r="AN534" s="92">
        <v>4424879</v>
      </c>
      <c r="AO534" s="92">
        <v>2316450.6</v>
      </c>
      <c r="AP534" s="92">
        <v>0</v>
      </c>
      <c r="AQ534" s="92">
        <v>10217768.4</v>
      </c>
      <c r="AR534" s="96">
        <v>1803135.5999999996</v>
      </c>
      <c r="AS534" s="97">
        <v>0.14999999999999997</v>
      </c>
    </row>
    <row r="535" spans="1:45" x14ac:dyDescent="0.2">
      <c r="A535" s="85">
        <v>203</v>
      </c>
      <c r="B535" s="86" t="s">
        <v>1233</v>
      </c>
      <c r="C535" s="86" t="s">
        <v>1234</v>
      </c>
      <c r="D535" s="87" t="s">
        <v>87</v>
      </c>
      <c r="E535" s="88">
        <v>53</v>
      </c>
      <c r="F535" s="87" t="s">
        <v>88</v>
      </c>
      <c r="G535" s="88">
        <v>9</v>
      </c>
      <c r="H535" s="89">
        <v>3985</v>
      </c>
      <c r="I535" s="89">
        <v>5073</v>
      </c>
      <c r="J535" s="89">
        <v>2655</v>
      </c>
      <c r="K535" s="89">
        <v>0</v>
      </c>
      <c r="L535" s="89">
        <v>11713</v>
      </c>
      <c r="M535" s="90">
        <v>3985</v>
      </c>
      <c r="N535" s="90">
        <v>5073</v>
      </c>
      <c r="O535" s="90">
        <v>2655</v>
      </c>
      <c r="P535" s="90">
        <v>0</v>
      </c>
      <c r="Q535" s="91">
        <v>11713</v>
      </c>
      <c r="R535" s="92">
        <v>1037</v>
      </c>
      <c r="S535" s="92">
        <v>1037</v>
      </c>
      <c r="T535" s="92">
        <v>1037</v>
      </c>
      <c r="U535" s="92">
        <v>0</v>
      </c>
      <c r="V535" s="92">
        <v>4132445</v>
      </c>
      <c r="W535" s="92">
        <v>5260701</v>
      </c>
      <c r="X535" s="92">
        <v>2753235</v>
      </c>
      <c r="Y535" s="92">
        <v>0</v>
      </c>
      <c r="Z535" s="92">
        <v>12146381</v>
      </c>
      <c r="AA535" s="93">
        <v>1</v>
      </c>
      <c r="AB535" s="93" t="s">
        <v>188</v>
      </c>
      <c r="AC535" s="94">
        <v>2086</v>
      </c>
      <c r="AD535" s="95" t="s">
        <v>86</v>
      </c>
      <c r="AE535" s="92">
        <v>881.45</v>
      </c>
      <c r="AF535" s="92">
        <v>881.45</v>
      </c>
      <c r="AG535" s="92">
        <v>881.45</v>
      </c>
      <c r="AH535" s="92">
        <v>0</v>
      </c>
      <c r="AI535" s="92">
        <v>881.45</v>
      </c>
      <c r="AJ535" s="92">
        <v>881.45</v>
      </c>
      <c r="AK535" s="92">
        <v>881.45</v>
      </c>
      <c r="AL535" s="92">
        <v>0</v>
      </c>
      <c r="AM535" s="92">
        <v>3512578.25</v>
      </c>
      <c r="AN535" s="92">
        <v>4471595.8500000006</v>
      </c>
      <c r="AO535" s="92">
        <v>2340249.75</v>
      </c>
      <c r="AP535" s="92">
        <v>0</v>
      </c>
      <c r="AQ535" s="92">
        <v>10324423.850000001</v>
      </c>
      <c r="AR535" s="96">
        <v>1821957.1499999985</v>
      </c>
      <c r="AS535" s="97">
        <v>0.14999999999999988</v>
      </c>
    </row>
    <row r="536" spans="1:45" x14ac:dyDescent="0.2">
      <c r="A536" s="85">
        <v>204</v>
      </c>
      <c r="B536" s="86" t="s">
        <v>1235</v>
      </c>
      <c r="C536" s="86" t="s">
        <v>1236</v>
      </c>
      <c r="D536" s="87" t="s">
        <v>87</v>
      </c>
      <c r="E536" s="88">
        <v>53</v>
      </c>
      <c r="F536" s="87" t="s">
        <v>88</v>
      </c>
      <c r="G536" s="88">
        <v>10</v>
      </c>
      <c r="H536" s="89">
        <v>3991</v>
      </c>
      <c r="I536" s="89">
        <v>5082</v>
      </c>
      <c r="J536" s="89">
        <v>2660</v>
      </c>
      <c r="K536" s="89">
        <v>0</v>
      </c>
      <c r="L536" s="89">
        <v>11733</v>
      </c>
      <c r="M536" s="90">
        <v>3991</v>
      </c>
      <c r="N536" s="90">
        <v>5082</v>
      </c>
      <c r="O536" s="90">
        <v>2660</v>
      </c>
      <c r="P536" s="90">
        <v>0</v>
      </c>
      <c r="Q536" s="91">
        <v>11733</v>
      </c>
      <c r="R536" s="92">
        <v>1037</v>
      </c>
      <c r="S536" s="92">
        <v>1037</v>
      </c>
      <c r="T536" s="92">
        <v>1037</v>
      </c>
      <c r="U536" s="92">
        <v>0</v>
      </c>
      <c r="V536" s="92">
        <v>4138667</v>
      </c>
      <c r="W536" s="92">
        <v>5270034</v>
      </c>
      <c r="X536" s="92">
        <v>2758420</v>
      </c>
      <c r="Y536" s="92">
        <v>0</v>
      </c>
      <c r="Z536" s="92">
        <v>12167121</v>
      </c>
      <c r="AA536" s="93">
        <v>1</v>
      </c>
      <c r="AB536" s="93" t="s">
        <v>188</v>
      </c>
      <c r="AC536" s="94">
        <v>2086</v>
      </c>
      <c r="AD536" s="95" t="s">
        <v>86</v>
      </c>
      <c r="AE536" s="92">
        <v>881.45</v>
      </c>
      <c r="AF536" s="92">
        <v>881.45</v>
      </c>
      <c r="AG536" s="92">
        <v>881.45</v>
      </c>
      <c r="AH536" s="92">
        <v>0</v>
      </c>
      <c r="AI536" s="92">
        <v>881.45</v>
      </c>
      <c r="AJ536" s="92">
        <v>881.45</v>
      </c>
      <c r="AK536" s="92">
        <v>881.45</v>
      </c>
      <c r="AL536" s="92">
        <v>0</v>
      </c>
      <c r="AM536" s="92">
        <v>3517866.95</v>
      </c>
      <c r="AN536" s="92">
        <v>4479528.9000000004</v>
      </c>
      <c r="AO536" s="92">
        <v>2344657</v>
      </c>
      <c r="AP536" s="92">
        <v>0</v>
      </c>
      <c r="AQ536" s="92">
        <v>10342052.850000001</v>
      </c>
      <c r="AR536" s="96">
        <v>1825068.1499999985</v>
      </c>
      <c r="AS536" s="97">
        <v>0.14999999999999988</v>
      </c>
    </row>
    <row r="537" spans="1:45" x14ac:dyDescent="0.2">
      <c r="A537" s="85">
        <v>205</v>
      </c>
      <c r="B537" s="86" t="s">
        <v>1237</v>
      </c>
      <c r="C537" s="86" t="s">
        <v>1238</v>
      </c>
      <c r="D537" s="87" t="s">
        <v>87</v>
      </c>
      <c r="E537" s="88">
        <v>53</v>
      </c>
      <c r="F537" s="87" t="s">
        <v>88</v>
      </c>
      <c r="G537" s="88">
        <v>11</v>
      </c>
      <c r="H537" s="89">
        <v>3931</v>
      </c>
      <c r="I537" s="89">
        <v>5004</v>
      </c>
      <c r="J537" s="89">
        <v>2620</v>
      </c>
      <c r="K537" s="89">
        <v>0</v>
      </c>
      <c r="L537" s="89">
        <v>11555</v>
      </c>
      <c r="M537" s="90">
        <v>3931</v>
      </c>
      <c r="N537" s="90">
        <v>5004</v>
      </c>
      <c r="O537" s="90">
        <v>2620</v>
      </c>
      <c r="P537" s="90">
        <v>0</v>
      </c>
      <c r="Q537" s="91">
        <v>11555</v>
      </c>
      <c r="R537" s="92">
        <v>1037</v>
      </c>
      <c r="S537" s="92">
        <v>1037</v>
      </c>
      <c r="T537" s="92">
        <v>1037</v>
      </c>
      <c r="U537" s="92">
        <v>0</v>
      </c>
      <c r="V537" s="92">
        <v>4076447</v>
      </c>
      <c r="W537" s="92">
        <v>5189148</v>
      </c>
      <c r="X537" s="92">
        <v>2716940</v>
      </c>
      <c r="Y537" s="92">
        <v>0</v>
      </c>
      <c r="Z537" s="92">
        <v>11982535</v>
      </c>
      <c r="AA537" s="93">
        <v>1</v>
      </c>
      <c r="AB537" s="93" t="s">
        <v>188</v>
      </c>
      <c r="AC537" s="94">
        <v>2086</v>
      </c>
      <c r="AD537" s="95" t="s">
        <v>86</v>
      </c>
      <c r="AE537" s="92">
        <v>881.45</v>
      </c>
      <c r="AF537" s="92">
        <v>881.45</v>
      </c>
      <c r="AG537" s="92">
        <v>881.45</v>
      </c>
      <c r="AH537" s="92">
        <v>0</v>
      </c>
      <c r="AI537" s="92">
        <v>881.45</v>
      </c>
      <c r="AJ537" s="92">
        <v>881.45</v>
      </c>
      <c r="AK537" s="92">
        <v>881.45</v>
      </c>
      <c r="AL537" s="92">
        <v>0</v>
      </c>
      <c r="AM537" s="92">
        <v>3464979.95</v>
      </c>
      <c r="AN537" s="92">
        <v>4410775.8</v>
      </c>
      <c r="AO537" s="92">
        <v>2309399</v>
      </c>
      <c r="AP537" s="92">
        <v>0</v>
      </c>
      <c r="AQ537" s="92">
        <v>10185154.75</v>
      </c>
      <c r="AR537" s="96">
        <v>1797380.25</v>
      </c>
      <c r="AS537" s="97">
        <v>0.15</v>
      </c>
    </row>
    <row r="538" spans="1:45" x14ac:dyDescent="0.2">
      <c r="A538" s="85">
        <v>206</v>
      </c>
      <c r="B538" s="86" t="s">
        <v>1239</v>
      </c>
      <c r="C538" s="86" t="s">
        <v>1240</v>
      </c>
      <c r="D538" s="87" t="s">
        <v>87</v>
      </c>
      <c r="E538" s="88">
        <v>53</v>
      </c>
      <c r="F538" s="87" t="s">
        <v>88</v>
      </c>
      <c r="G538" s="88">
        <v>12</v>
      </c>
      <c r="H538" s="89">
        <v>3567</v>
      </c>
      <c r="I538" s="89">
        <v>4541</v>
      </c>
      <c r="J538" s="89">
        <v>2377</v>
      </c>
      <c r="K538" s="89">
        <v>0</v>
      </c>
      <c r="L538" s="89">
        <v>10485</v>
      </c>
      <c r="M538" s="90">
        <v>3567</v>
      </c>
      <c r="N538" s="90">
        <v>4541</v>
      </c>
      <c r="O538" s="90">
        <v>2377</v>
      </c>
      <c r="P538" s="90">
        <v>0</v>
      </c>
      <c r="Q538" s="91">
        <v>10485</v>
      </c>
      <c r="R538" s="92">
        <v>1037</v>
      </c>
      <c r="S538" s="92">
        <v>1037</v>
      </c>
      <c r="T538" s="92">
        <v>1037</v>
      </c>
      <c r="U538" s="92">
        <v>0</v>
      </c>
      <c r="V538" s="92">
        <v>3698979</v>
      </c>
      <c r="W538" s="92">
        <v>4709017</v>
      </c>
      <c r="X538" s="92">
        <v>2464949</v>
      </c>
      <c r="Y538" s="92">
        <v>0</v>
      </c>
      <c r="Z538" s="92">
        <v>10872945</v>
      </c>
      <c r="AA538" s="93">
        <v>1</v>
      </c>
      <c r="AB538" s="93" t="s">
        <v>188</v>
      </c>
      <c r="AC538" s="94">
        <v>2086</v>
      </c>
      <c r="AD538" s="95" t="s">
        <v>86</v>
      </c>
      <c r="AE538" s="92">
        <v>881.45</v>
      </c>
      <c r="AF538" s="92">
        <v>881.45</v>
      </c>
      <c r="AG538" s="92">
        <v>881.45</v>
      </c>
      <c r="AH538" s="92">
        <v>0</v>
      </c>
      <c r="AI538" s="92">
        <v>881.45</v>
      </c>
      <c r="AJ538" s="92">
        <v>881.45</v>
      </c>
      <c r="AK538" s="92">
        <v>881.45</v>
      </c>
      <c r="AL538" s="92">
        <v>0</v>
      </c>
      <c r="AM538" s="92">
        <v>3144132.1500000004</v>
      </c>
      <c r="AN538" s="92">
        <v>4002664.45</v>
      </c>
      <c r="AO538" s="92">
        <v>2095206.6500000001</v>
      </c>
      <c r="AP538" s="92">
        <v>0</v>
      </c>
      <c r="AQ538" s="92">
        <v>9242003.25</v>
      </c>
      <c r="AR538" s="96">
        <v>1630941.75</v>
      </c>
      <c r="AS538" s="97">
        <v>0.15</v>
      </c>
    </row>
    <row r="539" spans="1:45" x14ac:dyDescent="0.2">
      <c r="A539" s="85">
        <v>207</v>
      </c>
      <c r="B539" s="86" t="s">
        <v>1241</v>
      </c>
      <c r="C539" s="86" t="s">
        <v>1242</v>
      </c>
      <c r="D539" s="87" t="s">
        <v>87</v>
      </c>
      <c r="E539" s="88">
        <v>53</v>
      </c>
      <c r="F539" s="87" t="s">
        <v>88</v>
      </c>
      <c r="G539" s="88">
        <v>13</v>
      </c>
      <c r="H539" s="89">
        <v>3788</v>
      </c>
      <c r="I539" s="89">
        <v>4822</v>
      </c>
      <c r="J539" s="89">
        <v>2524</v>
      </c>
      <c r="K539" s="89">
        <v>0</v>
      </c>
      <c r="L539" s="89">
        <v>11134</v>
      </c>
      <c r="M539" s="90">
        <v>3788</v>
      </c>
      <c r="N539" s="90">
        <v>4822</v>
      </c>
      <c r="O539" s="90">
        <v>2524</v>
      </c>
      <c r="P539" s="90">
        <v>0</v>
      </c>
      <c r="Q539" s="91">
        <v>11134</v>
      </c>
      <c r="R539" s="92">
        <v>1037</v>
      </c>
      <c r="S539" s="92">
        <v>1037</v>
      </c>
      <c r="T539" s="92">
        <v>1037</v>
      </c>
      <c r="U539" s="92">
        <v>0</v>
      </c>
      <c r="V539" s="92">
        <v>3928156</v>
      </c>
      <c r="W539" s="92">
        <v>5000414</v>
      </c>
      <c r="X539" s="92">
        <v>2617388</v>
      </c>
      <c r="Y539" s="92">
        <v>0</v>
      </c>
      <c r="Z539" s="92">
        <v>11545958</v>
      </c>
      <c r="AA539" s="93">
        <v>1</v>
      </c>
      <c r="AB539" s="93" t="s">
        <v>188</v>
      </c>
      <c r="AC539" s="94">
        <v>2086</v>
      </c>
      <c r="AD539" s="95" t="s">
        <v>86</v>
      </c>
      <c r="AE539" s="92">
        <v>881.45</v>
      </c>
      <c r="AF539" s="92">
        <v>881.45</v>
      </c>
      <c r="AG539" s="92">
        <v>881.45</v>
      </c>
      <c r="AH539" s="92">
        <v>0</v>
      </c>
      <c r="AI539" s="92">
        <v>881.45</v>
      </c>
      <c r="AJ539" s="92">
        <v>881.45</v>
      </c>
      <c r="AK539" s="92">
        <v>881.45</v>
      </c>
      <c r="AL539" s="92">
        <v>0</v>
      </c>
      <c r="AM539" s="92">
        <v>3338932.6</v>
      </c>
      <c r="AN539" s="92">
        <v>4250351.9000000004</v>
      </c>
      <c r="AO539" s="92">
        <v>2224779.8000000003</v>
      </c>
      <c r="AP539" s="92">
        <v>0</v>
      </c>
      <c r="AQ539" s="92">
        <v>9814064.3000000007</v>
      </c>
      <c r="AR539" s="96">
        <v>1731893.6999999993</v>
      </c>
      <c r="AS539" s="97">
        <v>0.14999999999999994</v>
      </c>
    </row>
    <row r="540" spans="1:45" x14ac:dyDescent="0.2">
      <c r="A540" s="85">
        <v>208</v>
      </c>
      <c r="B540" s="86" t="s">
        <v>1243</v>
      </c>
      <c r="C540" s="86" t="s">
        <v>1244</v>
      </c>
      <c r="D540" s="87" t="s">
        <v>87</v>
      </c>
      <c r="E540" s="88">
        <v>53</v>
      </c>
      <c r="F540" s="87" t="s">
        <v>88</v>
      </c>
      <c r="G540" s="88">
        <v>14</v>
      </c>
      <c r="H540" s="89">
        <v>3753</v>
      </c>
      <c r="I540" s="89">
        <v>4778</v>
      </c>
      <c r="J540" s="89">
        <v>2501</v>
      </c>
      <c r="K540" s="89">
        <v>0</v>
      </c>
      <c r="L540" s="89">
        <v>11032</v>
      </c>
      <c r="M540" s="90">
        <v>3753</v>
      </c>
      <c r="N540" s="90">
        <v>4778</v>
      </c>
      <c r="O540" s="90">
        <v>2501</v>
      </c>
      <c r="P540" s="90">
        <v>0</v>
      </c>
      <c r="Q540" s="91">
        <v>11032</v>
      </c>
      <c r="R540" s="92">
        <v>1037</v>
      </c>
      <c r="S540" s="92">
        <v>1037</v>
      </c>
      <c r="T540" s="92">
        <v>1037</v>
      </c>
      <c r="U540" s="92">
        <v>0</v>
      </c>
      <c r="V540" s="92">
        <v>3891861</v>
      </c>
      <c r="W540" s="92">
        <v>4954786</v>
      </c>
      <c r="X540" s="92">
        <v>2593537</v>
      </c>
      <c r="Y540" s="92">
        <v>0</v>
      </c>
      <c r="Z540" s="92">
        <v>11440184</v>
      </c>
      <c r="AA540" s="93">
        <v>1</v>
      </c>
      <c r="AB540" s="93" t="s">
        <v>188</v>
      </c>
      <c r="AC540" s="94">
        <v>2086</v>
      </c>
      <c r="AD540" s="95" t="s">
        <v>86</v>
      </c>
      <c r="AE540" s="92">
        <v>881.45</v>
      </c>
      <c r="AF540" s="92">
        <v>881.45</v>
      </c>
      <c r="AG540" s="92">
        <v>881.45</v>
      </c>
      <c r="AH540" s="92">
        <v>0</v>
      </c>
      <c r="AI540" s="92">
        <v>881.45</v>
      </c>
      <c r="AJ540" s="92">
        <v>881.45</v>
      </c>
      <c r="AK540" s="92">
        <v>881.45</v>
      </c>
      <c r="AL540" s="92">
        <v>0</v>
      </c>
      <c r="AM540" s="92">
        <v>3308081.85</v>
      </c>
      <c r="AN540" s="92">
        <v>4211568.1000000006</v>
      </c>
      <c r="AO540" s="92">
        <v>2204506.4500000002</v>
      </c>
      <c r="AP540" s="92">
        <v>0</v>
      </c>
      <c r="AQ540" s="92">
        <v>9724156.4000000022</v>
      </c>
      <c r="AR540" s="96">
        <v>1716027.5999999978</v>
      </c>
      <c r="AS540" s="97">
        <v>0.1499999999999998</v>
      </c>
    </row>
    <row r="541" spans="1:45" x14ac:dyDescent="0.2">
      <c r="A541" s="85">
        <v>209</v>
      </c>
      <c r="B541" s="86" t="s">
        <v>1245</v>
      </c>
      <c r="C541" s="86" t="s">
        <v>1246</v>
      </c>
      <c r="D541" s="87" t="s">
        <v>87</v>
      </c>
      <c r="E541" s="88">
        <v>53</v>
      </c>
      <c r="F541" s="87" t="s">
        <v>88</v>
      </c>
      <c r="G541" s="88">
        <v>15</v>
      </c>
      <c r="H541" s="89">
        <v>3548</v>
      </c>
      <c r="I541" s="89">
        <v>4516</v>
      </c>
      <c r="J541" s="89">
        <v>2366</v>
      </c>
      <c r="K541" s="89">
        <v>0</v>
      </c>
      <c r="L541" s="89">
        <v>10430</v>
      </c>
      <c r="M541" s="90">
        <v>3548</v>
      </c>
      <c r="N541" s="90">
        <v>4516</v>
      </c>
      <c r="O541" s="90">
        <v>2366</v>
      </c>
      <c r="P541" s="90">
        <v>0</v>
      </c>
      <c r="Q541" s="91">
        <v>10430</v>
      </c>
      <c r="R541" s="92">
        <v>1037</v>
      </c>
      <c r="S541" s="92">
        <v>1037</v>
      </c>
      <c r="T541" s="92">
        <v>1037</v>
      </c>
      <c r="U541" s="92">
        <v>0</v>
      </c>
      <c r="V541" s="92">
        <v>3679276</v>
      </c>
      <c r="W541" s="92">
        <v>4683092</v>
      </c>
      <c r="X541" s="92">
        <v>2453542</v>
      </c>
      <c r="Y541" s="92">
        <v>0</v>
      </c>
      <c r="Z541" s="92">
        <v>10815910</v>
      </c>
      <c r="AA541" s="93">
        <v>1</v>
      </c>
      <c r="AB541" s="93" t="s">
        <v>188</v>
      </c>
      <c r="AC541" s="94">
        <v>2086</v>
      </c>
      <c r="AD541" s="95" t="s">
        <v>86</v>
      </c>
      <c r="AE541" s="92">
        <v>881.45</v>
      </c>
      <c r="AF541" s="92">
        <v>881.45</v>
      </c>
      <c r="AG541" s="92">
        <v>881.45</v>
      </c>
      <c r="AH541" s="92">
        <v>0</v>
      </c>
      <c r="AI541" s="92">
        <v>881.45</v>
      </c>
      <c r="AJ541" s="92">
        <v>881.45</v>
      </c>
      <c r="AK541" s="92">
        <v>881.45</v>
      </c>
      <c r="AL541" s="92">
        <v>0</v>
      </c>
      <c r="AM541" s="92">
        <v>3127384.6</v>
      </c>
      <c r="AN541" s="92">
        <v>3980628.2</v>
      </c>
      <c r="AO541" s="92">
        <v>2085510.7000000002</v>
      </c>
      <c r="AP541" s="92">
        <v>0</v>
      </c>
      <c r="AQ541" s="92">
        <v>9193523.5</v>
      </c>
      <c r="AR541" s="96">
        <v>1622386.5</v>
      </c>
      <c r="AS541" s="97">
        <v>0.15</v>
      </c>
    </row>
    <row r="542" spans="1:45" x14ac:dyDescent="0.2">
      <c r="A542" s="85">
        <v>210</v>
      </c>
      <c r="B542" s="86" t="s">
        <v>1247</v>
      </c>
      <c r="C542" s="86" t="s">
        <v>1248</v>
      </c>
      <c r="D542" s="87" t="s">
        <v>105</v>
      </c>
      <c r="E542" s="88">
        <v>46</v>
      </c>
      <c r="F542" s="87" t="s">
        <v>124</v>
      </c>
      <c r="G542" s="88">
        <v>7</v>
      </c>
      <c r="H542" s="89">
        <v>787</v>
      </c>
      <c r="I542" s="89">
        <v>1038</v>
      </c>
      <c r="J542" s="89">
        <v>1014</v>
      </c>
      <c r="K542" s="89">
        <v>27</v>
      </c>
      <c r="L542" s="89">
        <v>2866</v>
      </c>
      <c r="M542" s="90">
        <v>787</v>
      </c>
      <c r="N542" s="90">
        <v>1038</v>
      </c>
      <c r="O542" s="90">
        <v>1014</v>
      </c>
      <c r="P542" s="90">
        <v>27</v>
      </c>
      <c r="Q542" s="91">
        <v>2866</v>
      </c>
      <c r="R542" s="92">
        <v>966</v>
      </c>
      <c r="S542" s="92">
        <v>966</v>
      </c>
      <c r="T542" s="92">
        <v>966</v>
      </c>
      <c r="U542" s="92">
        <v>966</v>
      </c>
      <c r="V542" s="92">
        <v>760242</v>
      </c>
      <c r="W542" s="92">
        <v>1002708</v>
      </c>
      <c r="X542" s="92">
        <v>979524</v>
      </c>
      <c r="Y542" s="92">
        <v>26082</v>
      </c>
      <c r="Z542" s="92">
        <v>2768556</v>
      </c>
      <c r="AA542" s="93">
        <v>1</v>
      </c>
      <c r="AB542" s="93" t="s">
        <v>188</v>
      </c>
      <c r="AC542" s="94">
        <v>2091</v>
      </c>
      <c r="AD542" s="95" t="s">
        <v>121</v>
      </c>
      <c r="AE542" s="92">
        <v>752.8</v>
      </c>
      <c r="AF542" s="92">
        <v>752.8</v>
      </c>
      <c r="AG542" s="92">
        <v>752.8</v>
      </c>
      <c r="AH542" s="92">
        <v>752.8</v>
      </c>
      <c r="AI542" s="92">
        <v>752.8</v>
      </c>
      <c r="AJ542" s="92">
        <v>752.8</v>
      </c>
      <c r="AK542" s="92">
        <v>752.8</v>
      </c>
      <c r="AL542" s="92">
        <v>752.8</v>
      </c>
      <c r="AM542" s="92">
        <v>592453.6</v>
      </c>
      <c r="AN542" s="92">
        <v>781406.39999999991</v>
      </c>
      <c r="AO542" s="92">
        <v>763339.2</v>
      </c>
      <c r="AP542" s="92">
        <v>20325.599999999999</v>
      </c>
      <c r="AQ542" s="92">
        <v>2157524.8000000003</v>
      </c>
      <c r="AR542" s="96">
        <v>611031.19999999972</v>
      </c>
      <c r="AS542" s="97">
        <v>0.2207039337474119</v>
      </c>
    </row>
    <row r="543" spans="1:45" x14ac:dyDescent="0.2">
      <c r="A543" s="85">
        <v>211</v>
      </c>
      <c r="B543" s="86" t="s">
        <v>1249</v>
      </c>
      <c r="C543" s="86" t="s">
        <v>1250</v>
      </c>
      <c r="D543" s="87" t="s">
        <v>105</v>
      </c>
      <c r="E543" s="88">
        <v>17</v>
      </c>
      <c r="F543" s="87" t="s">
        <v>125</v>
      </c>
      <c r="G543" s="88">
        <v>7</v>
      </c>
      <c r="H543" s="89">
        <v>0</v>
      </c>
      <c r="I543" s="89">
        <v>12947</v>
      </c>
      <c r="J543" s="89">
        <v>20738</v>
      </c>
      <c r="K543" s="89">
        <v>296</v>
      </c>
      <c r="L543" s="89">
        <v>33981</v>
      </c>
      <c r="M543" s="90">
        <v>0</v>
      </c>
      <c r="N543" s="90">
        <v>12947</v>
      </c>
      <c r="O543" s="90">
        <v>20738</v>
      </c>
      <c r="P543" s="90">
        <v>296</v>
      </c>
      <c r="Q543" s="91">
        <v>33981</v>
      </c>
      <c r="R543" s="92">
        <v>0</v>
      </c>
      <c r="S543" s="92">
        <v>396</v>
      </c>
      <c r="T543" s="92">
        <v>396</v>
      </c>
      <c r="U543" s="92">
        <v>396</v>
      </c>
      <c r="V543" s="92">
        <v>0</v>
      </c>
      <c r="W543" s="92">
        <v>5127012</v>
      </c>
      <c r="X543" s="92">
        <v>8212248</v>
      </c>
      <c r="Y543" s="92">
        <v>117216</v>
      </c>
      <c r="Z543" s="92">
        <v>13456476</v>
      </c>
      <c r="AA543" s="93">
        <v>1</v>
      </c>
      <c r="AB543" s="93" t="s">
        <v>188</v>
      </c>
      <c r="AC543" s="94">
        <v>2091</v>
      </c>
      <c r="AD543" s="95" t="s">
        <v>121</v>
      </c>
      <c r="AE543" s="92">
        <v>0</v>
      </c>
      <c r="AF543" s="92">
        <v>308</v>
      </c>
      <c r="AG543" s="92">
        <v>308</v>
      </c>
      <c r="AH543" s="92">
        <v>308</v>
      </c>
      <c r="AI543" s="92">
        <v>0</v>
      </c>
      <c r="AJ543" s="92">
        <v>308</v>
      </c>
      <c r="AK543" s="92">
        <v>308</v>
      </c>
      <c r="AL543" s="92">
        <v>308</v>
      </c>
      <c r="AM543" s="92">
        <v>0</v>
      </c>
      <c r="AN543" s="92">
        <v>3987676</v>
      </c>
      <c r="AO543" s="92">
        <v>6387304</v>
      </c>
      <c r="AP543" s="92">
        <v>91168</v>
      </c>
      <c r="AQ543" s="92">
        <v>10466148</v>
      </c>
      <c r="AR543" s="96">
        <v>2990328</v>
      </c>
      <c r="AS543" s="97">
        <v>0.22222222222222221</v>
      </c>
    </row>
    <row r="544" spans="1:45" x14ac:dyDescent="0.2">
      <c r="A544" s="85">
        <v>212</v>
      </c>
      <c r="B544" s="86" t="s">
        <v>1251</v>
      </c>
      <c r="C544" s="86" t="s">
        <v>1252</v>
      </c>
      <c r="D544" s="87" t="s">
        <v>105</v>
      </c>
      <c r="E544" s="88">
        <v>17</v>
      </c>
      <c r="F544" s="87" t="s">
        <v>125</v>
      </c>
      <c r="G544" s="88">
        <v>10</v>
      </c>
      <c r="H544" s="89">
        <v>0</v>
      </c>
      <c r="I544" s="89">
        <v>8754</v>
      </c>
      <c r="J544" s="89">
        <v>4060</v>
      </c>
      <c r="K544" s="89">
        <v>313</v>
      </c>
      <c r="L544" s="89">
        <v>13127</v>
      </c>
      <c r="M544" s="90">
        <v>0</v>
      </c>
      <c r="N544" s="90">
        <v>8754</v>
      </c>
      <c r="O544" s="90">
        <v>4060</v>
      </c>
      <c r="P544" s="90">
        <v>313</v>
      </c>
      <c r="Q544" s="91">
        <v>13127</v>
      </c>
      <c r="R544" s="92">
        <v>0</v>
      </c>
      <c r="S544" s="92">
        <v>397</v>
      </c>
      <c r="T544" s="92">
        <v>397</v>
      </c>
      <c r="U544" s="92">
        <v>397</v>
      </c>
      <c r="V544" s="92">
        <v>0</v>
      </c>
      <c r="W544" s="92">
        <v>3475338</v>
      </c>
      <c r="X544" s="92">
        <v>1611820</v>
      </c>
      <c r="Y544" s="92">
        <v>124261</v>
      </c>
      <c r="Z544" s="92">
        <v>5211419</v>
      </c>
      <c r="AA544" s="93">
        <v>1</v>
      </c>
      <c r="AB544" s="93" t="s">
        <v>188</v>
      </c>
      <c r="AC544" s="94">
        <v>2084</v>
      </c>
      <c r="AD544" s="95" t="s">
        <v>145</v>
      </c>
      <c r="AE544" s="92">
        <v>0</v>
      </c>
      <c r="AF544" s="92">
        <v>397</v>
      </c>
      <c r="AG544" s="92">
        <v>397</v>
      </c>
      <c r="AH544" s="92">
        <v>397</v>
      </c>
      <c r="AI544" s="92">
        <v>0</v>
      </c>
      <c r="AJ544" s="92">
        <v>397</v>
      </c>
      <c r="AK544" s="92">
        <v>397</v>
      </c>
      <c r="AL544" s="92">
        <v>397</v>
      </c>
      <c r="AM544" s="92">
        <v>0</v>
      </c>
      <c r="AN544" s="92">
        <v>3475338</v>
      </c>
      <c r="AO544" s="92">
        <v>1611820</v>
      </c>
      <c r="AP544" s="92">
        <v>124261</v>
      </c>
      <c r="AQ544" s="92">
        <v>5211419</v>
      </c>
      <c r="AR544" s="96">
        <v>0</v>
      </c>
      <c r="AS544" s="97">
        <v>0</v>
      </c>
    </row>
    <row r="545" spans="1:45" x14ac:dyDescent="0.2">
      <c r="A545" s="85">
        <v>213</v>
      </c>
      <c r="B545" s="86" t="s">
        <v>1253</v>
      </c>
      <c r="C545" s="86" t="s">
        <v>1254</v>
      </c>
      <c r="D545" s="87" t="s">
        <v>105</v>
      </c>
      <c r="E545" s="88">
        <v>17</v>
      </c>
      <c r="F545" s="87" t="s">
        <v>125</v>
      </c>
      <c r="G545" s="88">
        <v>13</v>
      </c>
      <c r="H545" s="89">
        <v>0</v>
      </c>
      <c r="I545" s="89">
        <v>8307</v>
      </c>
      <c r="J545" s="89">
        <v>3853</v>
      </c>
      <c r="K545" s="89">
        <v>297</v>
      </c>
      <c r="L545" s="89">
        <v>12457</v>
      </c>
      <c r="M545" s="90">
        <v>0</v>
      </c>
      <c r="N545" s="90">
        <v>8307</v>
      </c>
      <c r="O545" s="90">
        <v>3853</v>
      </c>
      <c r="P545" s="90">
        <v>297</v>
      </c>
      <c r="Q545" s="91">
        <v>12457</v>
      </c>
      <c r="R545" s="92">
        <v>0</v>
      </c>
      <c r="S545" s="92">
        <v>397</v>
      </c>
      <c r="T545" s="92">
        <v>397</v>
      </c>
      <c r="U545" s="92">
        <v>397</v>
      </c>
      <c r="V545" s="92">
        <v>0</v>
      </c>
      <c r="W545" s="92">
        <v>3297879</v>
      </c>
      <c r="X545" s="92">
        <v>1529641</v>
      </c>
      <c r="Y545" s="92">
        <v>117909</v>
      </c>
      <c r="Z545" s="92">
        <v>4945429</v>
      </c>
      <c r="AA545" s="93">
        <v>1</v>
      </c>
      <c r="AB545" s="93" t="s">
        <v>188</v>
      </c>
      <c r="AC545" s="94">
        <v>2084</v>
      </c>
      <c r="AD545" s="95" t="s">
        <v>145</v>
      </c>
      <c r="AE545" s="92">
        <v>0</v>
      </c>
      <c r="AF545" s="92">
        <v>397</v>
      </c>
      <c r="AG545" s="92">
        <v>397</v>
      </c>
      <c r="AH545" s="92">
        <v>397</v>
      </c>
      <c r="AI545" s="92">
        <v>0</v>
      </c>
      <c r="AJ545" s="92">
        <v>397</v>
      </c>
      <c r="AK545" s="92">
        <v>397</v>
      </c>
      <c r="AL545" s="92">
        <v>397</v>
      </c>
      <c r="AM545" s="92">
        <v>0</v>
      </c>
      <c r="AN545" s="92">
        <v>3297879</v>
      </c>
      <c r="AO545" s="92">
        <v>1529641</v>
      </c>
      <c r="AP545" s="92">
        <v>117909</v>
      </c>
      <c r="AQ545" s="92">
        <v>4945429</v>
      </c>
      <c r="AR545" s="96">
        <v>0</v>
      </c>
      <c r="AS545" s="97">
        <v>0</v>
      </c>
    </row>
    <row r="546" spans="1:45" x14ac:dyDescent="0.2">
      <c r="A546" s="85">
        <v>214</v>
      </c>
      <c r="B546" s="86" t="s">
        <v>1255</v>
      </c>
      <c r="C546" s="86" t="s">
        <v>1256</v>
      </c>
      <c r="D546" s="87" t="s">
        <v>56</v>
      </c>
      <c r="E546" s="88">
        <v>87</v>
      </c>
      <c r="F546" s="87" t="s">
        <v>80</v>
      </c>
      <c r="G546" s="88">
        <v>1</v>
      </c>
      <c r="H546" s="89">
        <v>1181</v>
      </c>
      <c r="I546" s="89">
        <v>1434</v>
      </c>
      <c r="J546" s="89">
        <v>665</v>
      </c>
      <c r="K546" s="89">
        <v>19</v>
      </c>
      <c r="L546" s="89">
        <v>3299</v>
      </c>
      <c r="M546" s="90">
        <v>1181</v>
      </c>
      <c r="N546" s="90">
        <v>1434</v>
      </c>
      <c r="O546" s="90">
        <v>665</v>
      </c>
      <c r="P546" s="90">
        <v>19</v>
      </c>
      <c r="Q546" s="91">
        <v>3299</v>
      </c>
      <c r="R546" s="92">
        <v>480</v>
      </c>
      <c r="S546" s="92">
        <v>960</v>
      </c>
      <c r="T546" s="92">
        <v>1440</v>
      </c>
      <c r="U546" s="92">
        <v>1440</v>
      </c>
      <c r="V546" s="92">
        <v>566880</v>
      </c>
      <c r="W546" s="92">
        <v>1376640</v>
      </c>
      <c r="X546" s="92">
        <v>957600</v>
      </c>
      <c r="Y546" s="92">
        <v>27360</v>
      </c>
      <c r="Z546" s="92">
        <v>2928480</v>
      </c>
      <c r="AA546" s="93">
        <v>1</v>
      </c>
      <c r="AB546" s="93" t="s">
        <v>188</v>
      </c>
      <c r="AC546" s="94">
        <v>2087</v>
      </c>
      <c r="AD546" s="95" t="s">
        <v>55</v>
      </c>
      <c r="AE546" s="92">
        <v>480</v>
      </c>
      <c r="AF546" s="92">
        <v>960</v>
      </c>
      <c r="AG546" s="92">
        <v>1440</v>
      </c>
      <c r="AH546" s="92">
        <v>1440</v>
      </c>
      <c r="AI546" s="92">
        <v>480</v>
      </c>
      <c r="AJ546" s="92">
        <v>960</v>
      </c>
      <c r="AK546" s="92">
        <v>1440</v>
      </c>
      <c r="AL546" s="92">
        <v>1440</v>
      </c>
      <c r="AM546" s="92">
        <v>566880</v>
      </c>
      <c r="AN546" s="92">
        <v>1376640</v>
      </c>
      <c r="AO546" s="92">
        <v>957600</v>
      </c>
      <c r="AP546" s="92">
        <v>27360</v>
      </c>
      <c r="AQ546" s="92">
        <v>2928480</v>
      </c>
      <c r="AR546" s="96">
        <v>0</v>
      </c>
      <c r="AS546" s="97">
        <v>0</v>
      </c>
    </row>
    <row r="547" spans="1:45" x14ac:dyDescent="0.2">
      <c r="A547" s="85">
        <v>215</v>
      </c>
      <c r="B547" s="86" t="s">
        <v>1257</v>
      </c>
      <c r="C547" s="86" t="s">
        <v>1258</v>
      </c>
      <c r="D547" s="87" t="s">
        <v>56</v>
      </c>
      <c r="E547" s="88">
        <v>87</v>
      </c>
      <c r="F547" s="87" t="s">
        <v>80</v>
      </c>
      <c r="G547" s="88">
        <v>2</v>
      </c>
      <c r="H547" s="89">
        <v>1208</v>
      </c>
      <c r="I547" s="89">
        <v>1466</v>
      </c>
      <c r="J547" s="89">
        <v>680</v>
      </c>
      <c r="K547" s="89">
        <v>20</v>
      </c>
      <c r="L547" s="89">
        <v>3374</v>
      </c>
      <c r="M547" s="90">
        <v>1208</v>
      </c>
      <c r="N547" s="90">
        <v>1466</v>
      </c>
      <c r="O547" s="90">
        <v>680</v>
      </c>
      <c r="P547" s="90">
        <v>20</v>
      </c>
      <c r="Q547" s="91">
        <v>3374</v>
      </c>
      <c r="R547" s="92">
        <v>480</v>
      </c>
      <c r="S547" s="92">
        <v>960</v>
      </c>
      <c r="T547" s="92">
        <v>1440</v>
      </c>
      <c r="U547" s="92">
        <v>1440</v>
      </c>
      <c r="V547" s="92">
        <v>579840</v>
      </c>
      <c r="W547" s="92">
        <v>1407360</v>
      </c>
      <c r="X547" s="92">
        <v>979200</v>
      </c>
      <c r="Y547" s="92">
        <v>28800</v>
      </c>
      <c r="Z547" s="92">
        <v>2995200</v>
      </c>
      <c r="AA547" s="93">
        <v>1</v>
      </c>
      <c r="AB547" s="93" t="s">
        <v>188</v>
      </c>
      <c r="AC547" s="94">
        <v>2087</v>
      </c>
      <c r="AD547" s="95" t="s">
        <v>55</v>
      </c>
      <c r="AE547" s="92">
        <v>480</v>
      </c>
      <c r="AF547" s="92">
        <v>960</v>
      </c>
      <c r="AG547" s="92">
        <v>1440</v>
      </c>
      <c r="AH547" s="92">
        <v>1440</v>
      </c>
      <c r="AI547" s="92">
        <v>480</v>
      </c>
      <c r="AJ547" s="92">
        <v>960</v>
      </c>
      <c r="AK547" s="92">
        <v>1440</v>
      </c>
      <c r="AL547" s="92">
        <v>1440</v>
      </c>
      <c r="AM547" s="92">
        <v>579840</v>
      </c>
      <c r="AN547" s="92">
        <v>1407360</v>
      </c>
      <c r="AO547" s="92">
        <v>979200</v>
      </c>
      <c r="AP547" s="92">
        <v>28800</v>
      </c>
      <c r="AQ547" s="92">
        <v>2995200</v>
      </c>
      <c r="AR547" s="96">
        <v>0</v>
      </c>
      <c r="AS547" s="97">
        <v>0</v>
      </c>
    </row>
    <row r="548" spans="1:45" x14ac:dyDescent="0.2">
      <c r="A548" s="85">
        <v>216</v>
      </c>
      <c r="B548" s="86" t="s">
        <v>1259</v>
      </c>
      <c r="C548" s="86" t="s">
        <v>1260</v>
      </c>
      <c r="D548" s="87" t="s">
        <v>56</v>
      </c>
      <c r="E548" s="88">
        <v>87</v>
      </c>
      <c r="F548" s="87" t="s">
        <v>80</v>
      </c>
      <c r="G548" s="88">
        <v>3</v>
      </c>
      <c r="H548" s="89">
        <v>1200</v>
      </c>
      <c r="I548" s="89">
        <v>1457</v>
      </c>
      <c r="J548" s="89">
        <v>676</v>
      </c>
      <c r="K548" s="89">
        <v>20</v>
      </c>
      <c r="L548" s="89">
        <v>3353</v>
      </c>
      <c r="M548" s="90">
        <v>1200</v>
      </c>
      <c r="N548" s="90">
        <v>1457</v>
      </c>
      <c r="O548" s="90">
        <v>676</v>
      </c>
      <c r="P548" s="90">
        <v>20</v>
      </c>
      <c r="Q548" s="91">
        <v>3353</v>
      </c>
      <c r="R548" s="92">
        <v>480</v>
      </c>
      <c r="S548" s="92">
        <v>960</v>
      </c>
      <c r="T548" s="92">
        <v>1440</v>
      </c>
      <c r="U548" s="92">
        <v>1440</v>
      </c>
      <c r="V548" s="92">
        <v>576000</v>
      </c>
      <c r="W548" s="92">
        <v>1398720</v>
      </c>
      <c r="X548" s="92">
        <v>973440</v>
      </c>
      <c r="Y548" s="92">
        <v>28800</v>
      </c>
      <c r="Z548" s="92">
        <v>2976960</v>
      </c>
      <c r="AA548" s="93">
        <v>1</v>
      </c>
      <c r="AB548" s="93" t="s">
        <v>188</v>
      </c>
      <c r="AC548" s="94">
        <v>2087</v>
      </c>
      <c r="AD548" s="95" t="s">
        <v>55</v>
      </c>
      <c r="AE548" s="92">
        <v>480</v>
      </c>
      <c r="AF548" s="92">
        <v>960</v>
      </c>
      <c r="AG548" s="92">
        <v>1440</v>
      </c>
      <c r="AH548" s="92">
        <v>1440</v>
      </c>
      <c r="AI548" s="92">
        <v>480</v>
      </c>
      <c r="AJ548" s="92">
        <v>960</v>
      </c>
      <c r="AK548" s="92">
        <v>1440</v>
      </c>
      <c r="AL548" s="92">
        <v>1440</v>
      </c>
      <c r="AM548" s="92">
        <v>576000</v>
      </c>
      <c r="AN548" s="92">
        <v>1398720</v>
      </c>
      <c r="AO548" s="92">
        <v>973440</v>
      </c>
      <c r="AP548" s="92">
        <v>28800</v>
      </c>
      <c r="AQ548" s="92">
        <v>2976960</v>
      </c>
      <c r="AR548" s="96">
        <v>0</v>
      </c>
      <c r="AS548" s="97">
        <v>0</v>
      </c>
    </row>
    <row r="549" spans="1:45" x14ac:dyDescent="0.2">
      <c r="A549" s="85">
        <v>217</v>
      </c>
      <c r="B549" s="86" t="s">
        <v>1261</v>
      </c>
      <c r="C549" s="86" t="s">
        <v>1262</v>
      </c>
      <c r="D549" s="87" t="s">
        <v>56</v>
      </c>
      <c r="E549" s="88">
        <v>87</v>
      </c>
      <c r="F549" s="87" t="s">
        <v>80</v>
      </c>
      <c r="G549" s="88">
        <v>4</v>
      </c>
      <c r="H549" s="89">
        <v>1279</v>
      </c>
      <c r="I549" s="89">
        <v>1553</v>
      </c>
      <c r="J549" s="89">
        <v>720</v>
      </c>
      <c r="K549" s="89">
        <v>21</v>
      </c>
      <c r="L549" s="89">
        <v>3573</v>
      </c>
      <c r="M549" s="90">
        <v>1279</v>
      </c>
      <c r="N549" s="90">
        <v>1553</v>
      </c>
      <c r="O549" s="90">
        <v>720</v>
      </c>
      <c r="P549" s="90">
        <v>21</v>
      </c>
      <c r="Q549" s="91">
        <v>3573</v>
      </c>
      <c r="R549" s="92">
        <v>480</v>
      </c>
      <c r="S549" s="92">
        <v>960</v>
      </c>
      <c r="T549" s="92">
        <v>1440</v>
      </c>
      <c r="U549" s="92">
        <v>1440</v>
      </c>
      <c r="V549" s="92">
        <v>613920</v>
      </c>
      <c r="W549" s="92">
        <v>1490880</v>
      </c>
      <c r="X549" s="92">
        <v>1036800</v>
      </c>
      <c r="Y549" s="92">
        <v>30240</v>
      </c>
      <c r="Z549" s="92">
        <v>3171840</v>
      </c>
      <c r="AA549" s="93">
        <v>1</v>
      </c>
      <c r="AB549" s="93" t="s">
        <v>188</v>
      </c>
      <c r="AC549" s="94">
        <v>2087</v>
      </c>
      <c r="AD549" s="95" t="s">
        <v>55</v>
      </c>
      <c r="AE549" s="92">
        <v>480</v>
      </c>
      <c r="AF549" s="92">
        <v>960</v>
      </c>
      <c r="AG549" s="92">
        <v>1440</v>
      </c>
      <c r="AH549" s="92">
        <v>1440</v>
      </c>
      <c r="AI549" s="92">
        <v>480</v>
      </c>
      <c r="AJ549" s="92">
        <v>960</v>
      </c>
      <c r="AK549" s="92">
        <v>1440</v>
      </c>
      <c r="AL549" s="92">
        <v>1440</v>
      </c>
      <c r="AM549" s="92">
        <v>613920</v>
      </c>
      <c r="AN549" s="92">
        <v>1490880</v>
      </c>
      <c r="AO549" s="92">
        <v>1036800</v>
      </c>
      <c r="AP549" s="92">
        <v>30240</v>
      </c>
      <c r="AQ549" s="92">
        <v>3171840</v>
      </c>
      <c r="AR549" s="96">
        <v>0</v>
      </c>
      <c r="AS549" s="97">
        <v>0</v>
      </c>
    </row>
    <row r="550" spans="1:45" x14ac:dyDescent="0.2">
      <c r="A550" s="85">
        <v>218</v>
      </c>
      <c r="B550" s="86" t="s">
        <v>1263</v>
      </c>
      <c r="C550" s="86" t="s">
        <v>1264</v>
      </c>
      <c r="D550" s="87" t="s">
        <v>56</v>
      </c>
      <c r="E550" s="88">
        <v>87</v>
      </c>
      <c r="F550" s="87" t="s">
        <v>80</v>
      </c>
      <c r="G550" s="88">
        <v>5</v>
      </c>
      <c r="H550" s="89">
        <v>1189</v>
      </c>
      <c r="I550" s="89">
        <v>1444</v>
      </c>
      <c r="J550" s="89">
        <v>670</v>
      </c>
      <c r="K550" s="89">
        <v>20</v>
      </c>
      <c r="L550" s="89">
        <v>3323</v>
      </c>
      <c r="M550" s="90">
        <v>1189</v>
      </c>
      <c r="N550" s="90">
        <v>1444</v>
      </c>
      <c r="O550" s="90">
        <v>670</v>
      </c>
      <c r="P550" s="90">
        <v>20</v>
      </c>
      <c r="Q550" s="91">
        <v>3323</v>
      </c>
      <c r="R550" s="92">
        <v>480</v>
      </c>
      <c r="S550" s="92">
        <v>960</v>
      </c>
      <c r="T550" s="92">
        <v>1440</v>
      </c>
      <c r="U550" s="92">
        <v>1440</v>
      </c>
      <c r="V550" s="92">
        <v>570720</v>
      </c>
      <c r="W550" s="92">
        <v>1386240</v>
      </c>
      <c r="X550" s="92">
        <v>964800</v>
      </c>
      <c r="Y550" s="92">
        <v>28800</v>
      </c>
      <c r="Z550" s="92">
        <v>2950560</v>
      </c>
      <c r="AA550" s="93">
        <v>1</v>
      </c>
      <c r="AB550" s="93" t="s">
        <v>188</v>
      </c>
      <c r="AC550" s="94">
        <v>2087</v>
      </c>
      <c r="AD550" s="95" t="s">
        <v>55</v>
      </c>
      <c r="AE550" s="92">
        <v>480</v>
      </c>
      <c r="AF550" s="92">
        <v>960</v>
      </c>
      <c r="AG550" s="92">
        <v>1440</v>
      </c>
      <c r="AH550" s="92">
        <v>1440</v>
      </c>
      <c r="AI550" s="92">
        <v>480</v>
      </c>
      <c r="AJ550" s="92">
        <v>960</v>
      </c>
      <c r="AK550" s="92">
        <v>1440</v>
      </c>
      <c r="AL550" s="92">
        <v>1440</v>
      </c>
      <c r="AM550" s="92">
        <v>570720</v>
      </c>
      <c r="AN550" s="92">
        <v>1386240</v>
      </c>
      <c r="AO550" s="92">
        <v>964800</v>
      </c>
      <c r="AP550" s="92">
        <v>28800</v>
      </c>
      <c r="AQ550" s="92">
        <v>2950560</v>
      </c>
      <c r="AR550" s="96">
        <v>0</v>
      </c>
      <c r="AS550" s="97">
        <v>0</v>
      </c>
    </row>
    <row r="551" spans="1:45" x14ac:dyDescent="0.2">
      <c r="A551" s="85">
        <v>219</v>
      </c>
      <c r="B551" s="86" t="s">
        <v>1265</v>
      </c>
      <c r="C551" s="86" t="s">
        <v>1266</v>
      </c>
      <c r="D551" s="87" t="s">
        <v>56</v>
      </c>
      <c r="E551" s="88">
        <v>87</v>
      </c>
      <c r="F551" s="87" t="s">
        <v>80</v>
      </c>
      <c r="G551" s="88">
        <v>6</v>
      </c>
      <c r="H551" s="89">
        <v>1287</v>
      </c>
      <c r="I551" s="89">
        <v>1563</v>
      </c>
      <c r="J551" s="89">
        <v>725</v>
      </c>
      <c r="K551" s="89">
        <v>21</v>
      </c>
      <c r="L551" s="89">
        <v>3596</v>
      </c>
      <c r="M551" s="90">
        <v>1287</v>
      </c>
      <c r="N551" s="90">
        <v>1563</v>
      </c>
      <c r="O551" s="90">
        <v>725</v>
      </c>
      <c r="P551" s="90">
        <v>21</v>
      </c>
      <c r="Q551" s="91">
        <v>3596</v>
      </c>
      <c r="R551" s="92">
        <v>480</v>
      </c>
      <c r="S551" s="92">
        <v>960</v>
      </c>
      <c r="T551" s="92">
        <v>1440</v>
      </c>
      <c r="U551" s="92">
        <v>1440</v>
      </c>
      <c r="V551" s="92">
        <v>617760</v>
      </c>
      <c r="W551" s="92">
        <v>1500480</v>
      </c>
      <c r="X551" s="92">
        <v>1044000</v>
      </c>
      <c r="Y551" s="92">
        <v>30240</v>
      </c>
      <c r="Z551" s="92">
        <v>3192480</v>
      </c>
      <c r="AA551" s="93">
        <v>1</v>
      </c>
      <c r="AB551" s="93" t="s">
        <v>188</v>
      </c>
      <c r="AC551" s="94">
        <v>2087</v>
      </c>
      <c r="AD551" s="95" t="s">
        <v>55</v>
      </c>
      <c r="AE551" s="92">
        <v>480</v>
      </c>
      <c r="AF551" s="92">
        <v>960</v>
      </c>
      <c r="AG551" s="92">
        <v>1440</v>
      </c>
      <c r="AH551" s="92">
        <v>1440</v>
      </c>
      <c r="AI551" s="92">
        <v>480</v>
      </c>
      <c r="AJ551" s="92">
        <v>960</v>
      </c>
      <c r="AK551" s="92">
        <v>1440</v>
      </c>
      <c r="AL551" s="92">
        <v>1440</v>
      </c>
      <c r="AM551" s="92">
        <v>617760</v>
      </c>
      <c r="AN551" s="92">
        <v>1500480</v>
      </c>
      <c r="AO551" s="92">
        <v>1044000</v>
      </c>
      <c r="AP551" s="92">
        <v>30240</v>
      </c>
      <c r="AQ551" s="92">
        <v>3192480</v>
      </c>
      <c r="AR551" s="96">
        <v>0</v>
      </c>
      <c r="AS551" s="97">
        <v>0</v>
      </c>
    </row>
    <row r="552" spans="1:45" x14ac:dyDescent="0.2">
      <c r="A552" s="85">
        <v>220</v>
      </c>
      <c r="B552" s="86" t="s">
        <v>1267</v>
      </c>
      <c r="C552" s="86" t="s">
        <v>1268</v>
      </c>
      <c r="D552" s="87" t="s">
        <v>56</v>
      </c>
      <c r="E552" s="88">
        <v>87</v>
      </c>
      <c r="F552" s="87" t="s">
        <v>80</v>
      </c>
      <c r="G552" s="88">
        <v>7</v>
      </c>
      <c r="H552" s="89">
        <v>1314</v>
      </c>
      <c r="I552" s="89">
        <v>1596</v>
      </c>
      <c r="J552" s="89">
        <v>740</v>
      </c>
      <c r="K552" s="89">
        <v>22</v>
      </c>
      <c r="L552" s="89">
        <v>3672</v>
      </c>
      <c r="M552" s="90">
        <v>1314</v>
      </c>
      <c r="N552" s="90">
        <v>1596</v>
      </c>
      <c r="O552" s="90">
        <v>740</v>
      </c>
      <c r="P552" s="90">
        <v>22</v>
      </c>
      <c r="Q552" s="91">
        <v>3672</v>
      </c>
      <c r="R552" s="92">
        <v>480</v>
      </c>
      <c r="S552" s="92">
        <v>960</v>
      </c>
      <c r="T552" s="92">
        <v>1440</v>
      </c>
      <c r="U552" s="92">
        <v>1440</v>
      </c>
      <c r="V552" s="92">
        <v>630720</v>
      </c>
      <c r="W552" s="92">
        <v>1532160</v>
      </c>
      <c r="X552" s="92">
        <v>1065600</v>
      </c>
      <c r="Y552" s="92">
        <v>31680</v>
      </c>
      <c r="Z552" s="92">
        <v>3260160</v>
      </c>
      <c r="AA552" s="93">
        <v>1</v>
      </c>
      <c r="AB552" s="93" t="s">
        <v>188</v>
      </c>
      <c r="AC552" s="94">
        <v>2087</v>
      </c>
      <c r="AD552" s="95" t="s">
        <v>55</v>
      </c>
      <c r="AE552" s="92">
        <v>480</v>
      </c>
      <c r="AF552" s="92">
        <v>960</v>
      </c>
      <c r="AG552" s="92">
        <v>1440</v>
      </c>
      <c r="AH552" s="92">
        <v>1440</v>
      </c>
      <c r="AI552" s="92">
        <v>480</v>
      </c>
      <c r="AJ552" s="92">
        <v>960</v>
      </c>
      <c r="AK552" s="92">
        <v>1440</v>
      </c>
      <c r="AL552" s="92">
        <v>1440</v>
      </c>
      <c r="AM552" s="92">
        <v>630720</v>
      </c>
      <c r="AN552" s="92">
        <v>1532160</v>
      </c>
      <c r="AO552" s="92">
        <v>1065600</v>
      </c>
      <c r="AP552" s="92">
        <v>31680</v>
      </c>
      <c r="AQ552" s="92">
        <v>3260160</v>
      </c>
      <c r="AR552" s="96">
        <v>0</v>
      </c>
      <c r="AS552" s="97">
        <v>0</v>
      </c>
    </row>
    <row r="553" spans="1:45" x14ac:dyDescent="0.2">
      <c r="A553" s="85">
        <v>221</v>
      </c>
      <c r="B553" s="86" t="s">
        <v>1269</v>
      </c>
      <c r="C553" s="86" t="s">
        <v>1270</v>
      </c>
      <c r="D553" s="87" t="s">
        <v>56</v>
      </c>
      <c r="E553" s="88">
        <v>87</v>
      </c>
      <c r="F553" s="87" t="s">
        <v>80</v>
      </c>
      <c r="G553" s="88">
        <v>8</v>
      </c>
      <c r="H553" s="89">
        <v>1268</v>
      </c>
      <c r="I553" s="89">
        <v>1540</v>
      </c>
      <c r="J553" s="89">
        <v>714</v>
      </c>
      <c r="K553" s="89">
        <v>21</v>
      </c>
      <c r="L553" s="89">
        <v>3543</v>
      </c>
      <c r="M553" s="90">
        <v>1268</v>
      </c>
      <c r="N553" s="90">
        <v>1540</v>
      </c>
      <c r="O553" s="90">
        <v>714</v>
      </c>
      <c r="P553" s="90">
        <v>21</v>
      </c>
      <c r="Q553" s="91">
        <v>3543</v>
      </c>
      <c r="R553" s="92">
        <v>480</v>
      </c>
      <c r="S553" s="92">
        <v>960</v>
      </c>
      <c r="T553" s="92">
        <v>1440</v>
      </c>
      <c r="U553" s="92">
        <v>1440</v>
      </c>
      <c r="V553" s="92">
        <v>608640</v>
      </c>
      <c r="W553" s="92">
        <v>1478400</v>
      </c>
      <c r="X553" s="92">
        <v>1028160</v>
      </c>
      <c r="Y553" s="92">
        <v>30240</v>
      </c>
      <c r="Z553" s="92">
        <v>3145440</v>
      </c>
      <c r="AA553" s="93">
        <v>1</v>
      </c>
      <c r="AB553" s="93" t="s">
        <v>188</v>
      </c>
      <c r="AC553" s="94">
        <v>2087</v>
      </c>
      <c r="AD553" s="95" t="s">
        <v>55</v>
      </c>
      <c r="AE553" s="92">
        <v>480</v>
      </c>
      <c r="AF553" s="92">
        <v>960</v>
      </c>
      <c r="AG553" s="92">
        <v>1440</v>
      </c>
      <c r="AH553" s="92">
        <v>1440</v>
      </c>
      <c r="AI553" s="92">
        <v>480</v>
      </c>
      <c r="AJ553" s="92">
        <v>960</v>
      </c>
      <c r="AK553" s="92">
        <v>1440</v>
      </c>
      <c r="AL553" s="92">
        <v>1440</v>
      </c>
      <c r="AM553" s="92">
        <v>608640</v>
      </c>
      <c r="AN553" s="92">
        <v>1478400</v>
      </c>
      <c r="AO553" s="92">
        <v>1028160</v>
      </c>
      <c r="AP553" s="92">
        <v>30240</v>
      </c>
      <c r="AQ553" s="92">
        <v>3145440</v>
      </c>
      <c r="AR553" s="96">
        <v>0</v>
      </c>
      <c r="AS553" s="97">
        <v>0</v>
      </c>
    </row>
    <row r="554" spans="1:45" x14ac:dyDescent="0.2">
      <c r="A554" s="85">
        <v>222</v>
      </c>
      <c r="B554" s="86" t="s">
        <v>1271</v>
      </c>
      <c r="C554" s="86" t="s">
        <v>1272</v>
      </c>
      <c r="D554" s="87" t="s">
        <v>56</v>
      </c>
      <c r="E554" s="88">
        <v>87</v>
      </c>
      <c r="F554" s="87" t="s">
        <v>80</v>
      </c>
      <c r="G554" s="88">
        <v>9</v>
      </c>
      <c r="H554" s="89">
        <v>1282</v>
      </c>
      <c r="I554" s="89">
        <v>1556</v>
      </c>
      <c r="J554" s="89">
        <v>722</v>
      </c>
      <c r="K554" s="89">
        <v>21</v>
      </c>
      <c r="L554" s="89">
        <v>3581</v>
      </c>
      <c r="M554" s="90">
        <v>1282</v>
      </c>
      <c r="N554" s="90">
        <v>1556</v>
      </c>
      <c r="O554" s="90">
        <v>722</v>
      </c>
      <c r="P554" s="90">
        <v>21</v>
      </c>
      <c r="Q554" s="91">
        <v>3581</v>
      </c>
      <c r="R554" s="92">
        <v>480</v>
      </c>
      <c r="S554" s="92">
        <v>960</v>
      </c>
      <c r="T554" s="92">
        <v>1440</v>
      </c>
      <c r="U554" s="92">
        <v>1440</v>
      </c>
      <c r="V554" s="92">
        <v>615360</v>
      </c>
      <c r="W554" s="92">
        <v>1493760</v>
      </c>
      <c r="X554" s="92">
        <v>1039680</v>
      </c>
      <c r="Y554" s="92">
        <v>30240</v>
      </c>
      <c r="Z554" s="92">
        <v>3179040</v>
      </c>
      <c r="AA554" s="93">
        <v>1</v>
      </c>
      <c r="AB554" s="93" t="s">
        <v>188</v>
      </c>
      <c r="AC554" s="94">
        <v>2087</v>
      </c>
      <c r="AD554" s="95" t="s">
        <v>55</v>
      </c>
      <c r="AE554" s="92">
        <v>480</v>
      </c>
      <c r="AF554" s="92">
        <v>960</v>
      </c>
      <c r="AG554" s="92">
        <v>1440</v>
      </c>
      <c r="AH554" s="92">
        <v>1440</v>
      </c>
      <c r="AI554" s="92">
        <v>480</v>
      </c>
      <c r="AJ554" s="92">
        <v>960</v>
      </c>
      <c r="AK554" s="92">
        <v>1440</v>
      </c>
      <c r="AL554" s="92">
        <v>1440</v>
      </c>
      <c r="AM554" s="92">
        <v>615360</v>
      </c>
      <c r="AN554" s="92">
        <v>1493760</v>
      </c>
      <c r="AO554" s="92">
        <v>1039680</v>
      </c>
      <c r="AP554" s="92">
        <v>30240</v>
      </c>
      <c r="AQ554" s="92">
        <v>3179040</v>
      </c>
      <c r="AR554" s="96">
        <v>0</v>
      </c>
      <c r="AS554" s="97">
        <v>0</v>
      </c>
    </row>
    <row r="555" spans="1:45" x14ac:dyDescent="0.2">
      <c r="A555" s="85">
        <v>223</v>
      </c>
      <c r="B555" s="86" t="s">
        <v>1273</v>
      </c>
      <c r="C555" s="86" t="s">
        <v>1274</v>
      </c>
      <c r="D555" s="87" t="s">
        <v>56</v>
      </c>
      <c r="E555" s="88">
        <v>87</v>
      </c>
      <c r="F555" s="87" t="s">
        <v>80</v>
      </c>
      <c r="G555" s="88">
        <v>10</v>
      </c>
      <c r="H555" s="89">
        <v>1284</v>
      </c>
      <c r="I555" s="89">
        <v>1559</v>
      </c>
      <c r="J555" s="89">
        <v>723</v>
      </c>
      <c r="K555" s="89">
        <v>21</v>
      </c>
      <c r="L555" s="89">
        <v>3587</v>
      </c>
      <c r="M555" s="90">
        <v>1284</v>
      </c>
      <c r="N555" s="90">
        <v>1559</v>
      </c>
      <c r="O555" s="90">
        <v>723</v>
      </c>
      <c r="P555" s="90">
        <v>21</v>
      </c>
      <c r="Q555" s="91">
        <v>3587</v>
      </c>
      <c r="R555" s="92">
        <v>480</v>
      </c>
      <c r="S555" s="92">
        <v>960</v>
      </c>
      <c r="T555" s="92">
        <v>1440</v>
      </c>
      <c r="U555" s="92">
        <v>1440</v>
      </c>
      <c r="V555" s="92">
        <v>616320</v>
      </c>
      <c r="W555" s="92">
        <v>1496640</v>
      </c>
      <c r="X555" s="92">
        <v>1041120</v>
      </c>
      <c r="Y555" s="92">
        <v>30240</v>
      </c>
      <c r="Z555" s="92">
        <v>3184320</v>
      </c>
      <c r="AA555" s="93">
        <v>1</v>
      </c>
      <c r="AB555" s="93" t="s">
        <v>188</v>
      </c>
      <c r="AC555" s="94">
        <v>2087</v>
      </c>
      <c r="AD555" s="95" t="s">
        <v>55</v>
      </c>
      <c r="AE555" s="92">
        <v>480</v>
      </c>
      <c r="AF555" s="92">
        <v>960</v>
      </c>
      <c r="AG555" s="92">
        <v>1440</v>
      </c>
      <c r="AH555" s="92">
        <v>1440</v>
      </c>
      <c r="AI555" s="92">
        <v>480</v>
      </c>
      <c r="AJ555" s="92">
        <v>960</v>
      </c>
      <c r="AK555" s="92">
        <v>1440</v>
      </c>
      <c r="AL555" s="92">
        <v>1440</v>
      </c>
      <c r="AM555" s="92">
        <v>616320</v>
      </c>
      <c r="AN555" s="92">
        <v>1496640</v>
      </c>
      <c r="AO555" s="92">
        <v>1041120</v>
      </c>
      <c r="AP555" s="92">
        <v>30240</v>
      </c>
      <c r="AQ555" s="92">
        <v>3184320</v>
      </c>
      <c r="AR555" s="96">
        <v>0</v>
      </c>
      <c r="AS555" s="97">
        <v>0</v>
      </c>
    </row>
    <row r="556" spans="1:45" x14ac:dyDescent="0.2">
      <c r="A556" s="85">
        <v>224</v>
      </c>
      <c r="B556" s="86" t="s">
        <v>1275</v>
      </c>
      <c r="C556" s="86" t="s">
        <v>1276</v>
      </c>
      <c r="D556" s="87" t="s">
        <v>56</v>
      </c>
      <c r="E556" s="88">
        <v>87</v>
      </c>
      <c r="F556" s="87" t="s">
        <v>80</v>
      </c>
      <c r="G556" s="88">
        <v>11</v>
      </c>
      <c r="H556" s="89">
        <v>1264</v>
      </c>
      <c r="I556" s="89">
        <v>1535</v>
      </c>
      <c r="J556" s="89">
        <v>712</v>
      </c>
      <c r="K556" s="89">
        <v>21</v>
      </c>
      <c r="L556" s="89">
        <v>3532</v>
      </c>
      <c r="M556" s="90">
        <v>1264</v>
      </c>
      <c r="N556" s="90">
        <v>1535</v>
      </c>
      <c r="O556" s="90">
        <v>712</v>
      </c>
      <c r="P556" s="90">
        <v>21</v>
      </c>
      <c r="Q556" s="91">
        <v>3532</v>
      </c>
      <c r="R556" s="92">
        <v>480</v>
      </c>
      <c r="S556" s="92">
        <v>960</v>
      </c>
      <c r="T556" s="92">
        <v>1440</v>
      </c>
      <c r="U556" s="92">
        <v>1440</v>
      </c>
      <c r="V556" s="92">
        <v>606720</v>
      </c>
      <c r="W556" s="92">
        <v>1473600</v>
      </c>
      <c r="X556" s="92">
        <v>1025280</v>
      </c>
      <c r="Y556" s="92">
        <v>30240</v>
      </c>
      <c r="Z556" s="92">
        <v>3135840</v>
      </c>
      <c r="AA556" s="93">
        <v>1</v>
      </c>
      <c r="AB556" s="93" t="s">
        <v>188</v>
      </c>
      <c r="AC556" s="94">
        <v>2087</v>
      </c>
      <c r="AD556" s="95" t="s">
        <v>55</v>
      </c>
      <c r="AE556" s="92">
        <v>480</v>
      </c>
      <c r="AF556" s="92">
        <v>960</v>
      </c>
      <c r="AG556" s="92">
        <v>1440</v>
      </c>
      <c r="AH556" s="92">
        <v>1440</v>
      </c>
      <c r="AI556" s="92">
        <v>480</v>
      </c>
      <c r="AJ556" s="92">
        <v>960</v>
      </c>
      <c r="AK556" s="92">
        <v>1440</v>
      </c>
      <c r="AL556" s="92">
        <v>1440</v>
      </c>
      <c r="AM556" s="92">
        <v>606720</v>
      </c>
      <c r="AN556" s="92">
        <v>1473600</v>
      </c>
      <c r="AO556" s="92">
        <v>1025280</v>
      </c>
      <c r="AP556" s="92">
        <v>30240</v>
      </c>
      <c r="AQ556" s="92">
        <v>3135840</v>
      </c>
      <c r="AR556" s="96">
        <v>0</v>
      </c>
      <c r="AS556" s="97">
        <v>0</v>
      </c>
    </row>
    <row r="557" spans="1:45" x14ac:dyDescent="0.2">
      <c r="A557" s="85">
        <v>225</v>
      </c>
      <c r="B557" s="86" t="s">
        <v>1277</v>
      </c>
      <c r="C557" s="86" t="s">
        <v>1278</v>
      </c>
      <c r="D557" s="87" t="s">
        <v>56</v>
      </c>
      <c r="E557" s="88">
        <v>87</v>
      </c>
      <c r="F557" s="87" t="s">
        <v>80</v>
      </c>
      <c r="G557" s="88">
        <v>12</v>
      </c>
      <c r="H557" s="89">
        <v>1147</v>
      </c>
      <c r="I557" s="89">
        <v>1393</v>
      </c>
      <c r="J557" s="89">
        <v>646</v>
      </c>
      <c r="K557" s="89">
        <v>19</v>
      </c>
      <c r="L557" s="89">
        <v>3205</v>
      </c>
      <c r="M557" s="90">
        <v>1147</v>
      </c>
      <c r="N557" s="90">
        <v>1393</v>
      </c>
      <c r="O557" s="90">
        <v>646</v>
      </c>
      <c r="P557" s="90">
        <v>19</v>
      </c>
      <c r="Q557" s="91">
        <v>3205</v>
      </c>
      <c r="R557" s="92">
        <v>480</v>
      </c>
      <c r="S557" s="92">
        <v>960</v>
      </c>
      <c r="T557" s="92">
        <v>1440</v>
      </c>
      <c r="U557" s="92">
        <v>1440</v>
      </c>
      <c r="V557" s="92">
        <v>550560</v>
      </c>
      <c r="W557" s="92">
        <v>1337280</v>
      </c>
      <c r="X557" s="92">
        <v>930240</v>
      </c>
      <c r="Y557" s="92">
        <v>27360</v>
      </c>
      <c r="Z557" s="92">
        <v>2845440</v>
      </c>
      <c r="AA557" s="93">
        <v>1</v>
      </c>
      <c r="AB557" s="93" t="s">
        <v>188</v>
      </c>
      <c r="AC557" s="94">
        <v>2087</v>
      </c>
      <c r="AD557" s="95" t="s">
        <v>55</v>
      </c>
      <c r="AE557" s="92">
        <v>480</v>
      </c>
      <c r="AF557" s="92">
        <v>960</v>
      </c>
      <c r="AG557" s="92">
        <v>1440</v>
      </c>
      <c r="AH557" s="92">
        <v>1440</v>
      </c>
      <c r="AI557" s="92">
        <v>480</v>
      </c>
      <c r="AJ557" s="92">
        <v>960</v>
      </c>
      <c r="AK557" s="92">
        <v>1440</v>
      </c>
      <c r="AL557" s="92">
        <v>1440</v>
      </c>
      <c r="AM557" s="92">
        <v>550560</v>
      </c>
      <c r="AN557" s="92">
        <v>1337280</v>
      </c>
      <c r="AO557" s="92">
        <v>930240</v>
      </c>
      <c r="AP557" s="92">
        <v>27360</v>
      </c>
      <c r="AQ557" s="92">
        <v>2845440</v>
      </c>
      <c r="AR557" s="96">
        <v>0</v>
      </c>
      <c r="AS557" s="97">
        <v>0</v>
      </c>
    </row>
    <row r="558" spans="1:45" x14ac:dyDescent="0.2">
      <c r="A558" s="85">
        <v>226</v>
      </c>
      <c r="B558" s="86" t="s">
        <v>1279</v>
      </c>
      <c r="C558" s="86" t="s">
        <v>1280</v>
      </c>
      <c r="D558" s="87" t="s">
        <v>56</v>
      </c>
      <c r="E558" s="88">
        <v>87</v>
      </c>
      <c r="F558" s="87" t="s">
        <v>80</v>
      </c>
      <c r="G558" s="88">
        <v>13</v>
      </c>
      <c r="H558" s="89">
        <v>1218</v>
      </c>
      <c r="I558" s="89">
        <v>1479</v>
      </c>
      <c r="J558" s="89">
        <v>686</v>
      </c>
      <c r="K558" s="89">
        <v>20</v>
      </c>
      <c r="L558" s="89">
        <v>3403</v>
      </c>
      <c r="M558" s="90">
        <v>1218</v>
      </c>
      <c r="N558" s="90">
        <v>1479</v>
      </c>
      <c r="O558" s="90">
        <v>686</v>
      </c>
      <c r="P558" s="90">
        <v>20</v>
      </c>
      <c r="Q558" s="91">
        <v>3403</v>
      </c>
      <c r="R558" s="92">
        <v>480</v>
      </c>
      <c r="S558" s="92">
        <v>960</v>
      </c>
      <c r="T558" s="92">
        <v>1440</v>
      </c>
      <c r="U558" s="92">
        <v>1440</v>
      </c>
      <c r="V558" s="92">
        <v>584640</v>
      </c>
      <c r="W558" s="92">
        <v>1419840</v>
      </c>
      <c r="X558" s="92">
        <v>987840</v>
      </c>
      <c r="Y558" s="92">
        <v>28800</v>
      </c>
      <c r="Z558" s="92">
        <v>3021120</v>
      </c>
      <c r="AA558" s="93">
        <v>1</v>
      </c>
      <c r="AB558" s="93" t="s">
        <v>188</v>
      </c>
      <c r="AC558" s="94">
        <v>2087</v>
      </c>
      <c r="AD558" s="95" t="s">
        <v>55</v>
      </c>
      <c r="AE558" s="92">
        <v>480</v>
      </c>
      <c r="AF558" s="92">
        <v>960</v>
      </c>
      <c r="AG558" s="92">
        <v>1440</v>
      </c>
      <c r="AH558" s="92">
        <v>1440</v>
      </c>
      <c r="AI558" s="92">
        <v>480</v>
      </c>
      <c r="AJ558" s="92">
        <v>960</v>
      </c>
      <c r="AK558" s="92">
        <v>1440</v>
      </c>
      <c r="AL558" s="92">
        <v>1440</v>
      </c>
      <c r="AM558" s="92">
        <v>584640</v>
      </c>
      <c r="AN558" s="92">
        <v>1419840</v>
      </c>
      <c r="AO558" s="92">
        <v>987840</v>
      </c>
      <c r="AP558" s="92">
        <v>28800</v>
      </c>
      <c r="AQ558" s="92">
        <v>3021120</v>
      </c>
      <c r="AR558" s="96">
        <v>0</v>
      </c>
      <c r="AS558" s="97">
        <v>0</v>
      </c>
    </row>
    <row r="559" spans="1:45" x14ac:dyDescent="0.2">
      <c r="A559" s="85">
        <v>227</v>
      </c>
      <c r="B559" s="86" t="s">
        <v>1281</v>
      </c>
      <c r="C559" s="86" t="s">
        <v>1282</v>
      </c>
      <c r="D559" s="87" t="s">
        <v>56</v>
      </c>
      <c r="E559" s="88">
        <v>87</v>
      </c>
      <c r="F559" s="87" t="s">
        <v>80</v>
      </c>
      <c r="G559" s="88">
        <v>14</v>
      </c>
      <c r="H559" s="89">
        <v>1207</v>
      </c>
      <c r="I559" s="89">
        <v>1466</v>
      </c>
      <c r="J559" s="89">
        <v>680</v>
      </c>
      <c r="K559" s="89">
        <v>20</v>
      </c>
      <c r="L559" s="89">
        <v>3373</v>
      </c>
      <c r="M559" s="90">
        <v>1207</v>
      </c>
      <c r="N559" s="90">
        <v>1466</v>
      </c>
      <c r="O559" s="90">
        <v>680</v>
      </c>
      <c r="P559" s="90">
        <v>20</v>
      </c>
      <c r="Q559" s="91">
        <v>3373</v>
      </c>
      <c r="R559" s="92">
        <v>480</v>
      </c>
      <c r="S559" s="92">
        <v>960</v>
      </c>
      <c r="T559" s="92">
        <v>1440</v>
      </c>
      <c r="U559" s="92">
        <v>1440</v>
      </c>
      <c r="V559" s="92">
        <v>579360</v>
      </c>
      <c r="W559" s="92">
        <v>1407360</v>
      </c>
      <c r="X559" s="92">
        <v>979200</v>
      </c>
      <c r="Y559" s="92">
        <v>28800</v>
      </c>
      <c r="Z559" s="92">
        <v>2994720</v>
      </c>
      <c r="AA559" s="93">
        <v>1</v>
      </c>
      <c r="AB559" s="93" t="s">
        <v>188</v>
      </c>
      <c r="AC559" s="94">
        <v>2087</v>
      </c>
      <c r="AD559" s="95" t="s">
        <v>55</v>
      </c>
      <c r="AE559" s="92">
        <v>480</v>
      </c>
      <c r="AF559" s="92">
        <v>960</v>
      </c>
      <c r="AG559" s="92">
        <v>1440</v>
      </c>
      <c r="AH559" s="92">
        <v>1440</v>
      </c>
      <c r="AI559" s="92">
        <v>480</v>
      </c>
      <c r="AJ559" s="92">
        <v>960</v>
      </c>
      <c r="AK559" s="92">
        <v>1440</v>
      </c>
      <c r="AL559" s="92">
        <v>1440</v>
      </c>
      <c r="AM559" s="92">
        <v>579360</v>
      </c>
      <c r="AN559" s="92">
        <v>1407360</v>
      </c>
      <c r="AO559" s="92">
        <v>979200</v>
      </c>
      <c r="AP559" s="92">
        <v>28800</v>
      </c>
      <c r="AQ559" s="92">
        <v>2994720</v>
      </c>
      <c r="AR559" s="96">
        <v>0</v>
      </c>
      <c r="AS559" s="97">
        <v>0</v>
      </c>
    </row>
    <row r="560" spans="1:45" x14ac:dyDescent="0.2">
      <c r="A560" s="85">
        <v>228</v>
      </c>
      <c r="B560" s="86" t="s">
        <v>1283</v>
      </c>
      <c r="C560" s="86" t="s">
        <v>1284</v>
      </c>
      <c r="D560" s="87" t="s">
        <v>56</v>
      </c>
      <c r="E560" s="88">
        <v>87</v>
      </c>
      <c r="F560" s="87" t="s">
        <v>80</v>
      </c>
      <c r="G560" s="88">
        <v>15</v>
      </c>
      <c r="H560" s="89">
        <v>1141</v>
      </c>
      <c r="I560" s="89">
        <v>1385</v>
      </c>
      <c r="J560" s="89">
        <v>642</v>
      </c>
      <c r="K560" s="89">
        <v>17</v>
      </c>
      <c r="L560" s="89">
        <v>3185</v>
      </c>
      <c r="M560" s="90">
        <v>1141</v>
      </c>
      <c r="N560" s="90">
        <v>1385</v>
      </c>
      <c r="O560" s="90">
        <v>642</v>
      </c>
      <c r="P560" s="90">
        <v>17</v>
      </c>
      <c r="Q560" s="91">
        <v>3185</v>
      </c>
      <c r="R560" s="92">
        <v>480</v>
      </c>
      <c r="S560" s="92">
        <v>960</v>
      </c>
      <c r="T560" s="92">
        <v>1440</v>
      </c>
      <c r="U560" s="92">
        <v>1440</v>
      </c>
      <c r="V560" s="92">
        <v>547680</v>
      </c>
      <c r="W560" s="92">
        <v>1329600</v>
      </c>
      <c r="X560" s="92">
        <v>924480</v>
      </c>
      <c r="Y560" s="92">
        <v>24480</v>
      </c>
      <c r="Z560" s="92">
        <v>2826240</v>
      </c>
      <c r="AA560" s="93">
        <v>1</v>
      </c>
      <c r="AB560" s="93" t="s">
        <v>188</v>
      </c>
      <c r="AC560" s="94">
        <v>2087</v>
      </c>
      <c r="AD560" s="95" t="s">
        <v>55</v>
      </c>
      <c r="AE560" s="92">
        <v>480</v>
      </c>
      <c r="AF560" s="92">
        <v>960</v>
      </c>
      <c r="AG560" s="92">
        <v>1440</v>
      </c>
      <c r="AH560" s="92">
        <v>1440</v>
      </c>
      <c r="AI560" s="92">
        <v>480</v>
      </c>
      <c r="AJ560" s="92">
        <v>960</v>
      </c>
      <c r="AK560" s="92">
        <v>1440</v>
      </c>
      <c r="AL560" s="92">
        <v>1440</v>
      </c>
      <c r="AM560" s="92">
        <v>547680</v>
      </c>
      <c r="AN560" s="92">
        <v>1329600</v>
      </c>
      <c r="AO560" s="92">
        <v>924480</v>
      </c>
      <c r="AP560" s="92">
        <v>24480</v>
      </c>
      <c r="AQ560" s="92">
        <v>2826240</v>
      </c>
      <c r="AR560" s="96">
        <v>0</v>
      </c>
      <c r="AS560" s="97">
        <v>0</v>
      </c>
    </row>
    <row r="561" spans="1:45" x14ac:dyDescent="0.2">
      <c r="A561" s="85">
        <v>229</v>
      </c>
      <c r="B561" s="86" t="s">
        <v>1285</v>
      </c>
      <c r="C561" s="86" t="s">
        <v>1286</v>
      </c>
      <c r="D561" s="87" t="s">
        <v>56</v>
      </c>
      <c r="E561" s="88">
        <v>28</v>
      </c>
      <c r="F561" s="87" t="s">
        <v>81</v>
      </c>
      <c r="G561" s="88">
        <v>1</v>
      </c>
      <c r="H561" s="89">
        <v>3066</v>
      </c>
      <c r="I561" s="89">
        <v>3738</v>
      </c>
      <c r="J561" s="89">
        <v>3358</v>
      </c>
      <c r="K561" s="89">
        <v>0</v>
      </c>
      <c r="L561" s="89">
        <v>10162</v>
      </c>
      <c r="M561" s="90">
        <v>3066</v>
      </c>
      <c r="N561" s="90">
        <v>3738</v>
      </c>
      <c r="O561" s="90">
        <v>3358</v>
      </c>
      <c r="P561" s="90">
        <v>0</v>
      </c>
      <c r="Q561" s="91">
        <v>10162</v>
      </c>
      <c r="R561" s="92">
        <v>661</v>
      </c>
      <c r="S561" s="92">
        <v>661</v>
      </c>
      <c r="T561" s="92">
        <v>661</v>
      </c>
      <c r="U561" s="92">
        <v>0</v>
      </c>
      <c r="V561" s="92">
        <v>2026626</v>
      </c>
      <c r="W561" s="92">
        <v>2470818</v>
      </c>
      <c r="X561" s="92">
        <v>2219638</v>
      </c>
      <c r="Y561" s="92">
        <v>0</v>
      </c>
      <c r="Z561" s="92">
        <v>6717082</v>
      </c>
      <c r="AA561" s="93">
        <v>1</v>
      </c>
      <c r="AB561" s="93" t="s">
        <v>188</v>
      </c>
      <c r="AC561" s="94">
        <v>2095</v>
      </c>
      <c r="AD561" s="95" t="s">
        <v>157</v>
      </c>
      <c r="AE561" s="92">
        <v>528.79999999999995</v>
      </c>
      <c r="AF561" s="92">
        <v>528.79999999999995</v>
      </c>
      <c r="AG561" s="92">
        <v>528.79999999999995</v>
      </c>
      <c r="AH561" s="92">
        <v>0</v>
      </c>
      <c r="AI561" s="92">
        <v>528.79999999999995</v>
      </c>
      <c r="AJ561" s="92">
        <v>528.79999999999995</v>
      </c>
      <c r="AK561" s="92">
        <v>528.79999999999995</v>
      </c>
      <c r="AL561" s="92">
        <v>0</v>
      </c>
      <c r="AM561" s="92">
        <v>1621300.7999999998</v>
      </c>
      <c r="AN561" s="92">
        <v>1976654.4</v>
      </c>
      <c r="AO561" s="92">
        <v>1775710.4</v>
      </c>
      <c r="AP561" s="92">
        <v>0</v>
      </c>
      <c r="AQ561" s="92">
        <v>5373665.5999999996</v>
      </c>
      <c r="AR561" s="96">
        <v>1343416.4000000004</v>
      </c>
      <c r="AS561" s="97">
        <v>0.20000000000000007</v>
      </c>
    </row>
    <row r="562" spans="1:45" x14ac:dyDescent="0.2">
      <c r="A562" s="85">
        <v>230</v>
      </c>
      <c r="B562" s="86" t="s">
        <v>1287</v>
      </c>
      <c r="C562" s="86" t="s">
        <v>1288</v>
      </c>
      <c r="D562" s="87" t="s">
        <v>56</v>
      </c>
      <c r="E562" s="88">
        <v>28</v>
      </c>
      <c r="F562" s="87" t="s">
        <v>81</v>
      </c>
      <c r="G562" s="88">
        <v>2</v>
      </c>
      <c r="H562" s="89">
        <v>3138</v>
      </c>
      <c r="I562" s="89">
        <v>3824</v>
      </c>
      <c r="J562" s="89">
        <v>3434</v>
      </c>
      <c r="K562" s="89">
        <v>0</v>
      </c>
      <c r="L562" s="89">
        <v>10396</v>
      </c>
      <c r="M562" s="90">
        <v>3138</v>
      </c>
      <c r="N562" s="90">
        <v>3824</v>
      </c>
      <c r="O562" s="90">
        <v>3434</v>
      </c>
      <c r="P562" s="90">
        <v>0</v>
      </c>
      <c r="Q562" s="91">
        <v>10396</v>
      </c>
      <c r="R562" s="92">
        <v>661</v>
      </c>
      <c r="S562" s="92">
        <v>661</v>
      </c>
      <c r="T562" s="92">
        <v>661</v>
      </c>
      <c r="U562" s="92">
        <v>0</v>
      </c>
      <c r="V562" s="92">
        <v>2074218</v>
      </c>
      <c r="W562" s="92">
        <v>2527664</v>
      </c>
      <c r="X562" s="92">
        <v>2269874</v>
      </c>
      <c r="Y562" s="92">
        <v>0</v>
      </c>
      <c r="Z562" s="92">
        <v>6871756</v>
      </c>
      <c r="AA562" s="93">
        <v>1</v>
      </c>
      <c r="AB562" s="93" t="s">
        <v>188</v>
      </c>
      <c r="AC562" s="94">
        <v>2095</v>
      </c>
      <c r="AD562" s="95" t="s">
        <v>157</v>
      </c>
      <c r="AE562" s="92">
        <v>528.79999999999995</v>
      </c>
      <c r="AF562" s="92">
        <v>528.79999999999995</v>
      </c>
      <c r="AG562" s="92">
        <v>528.79999999999995</v>
      </c>
      <c r="AH562" s="92">
        <v>0</v>
      </c>
      <c r="AI562" s="92">
        <v>528.79999999999995</v>
      </c>
      <c r="AJ562" s="92">
        <v>528.79999999999995</v>
      </c>
      <c r="AK562" s="92">
        <v>528.79999999999995</v>
      </c>
      <c r="AL562" s="92">
        <v>0</v>
      </c>
      <c r="AM562" s="92">
        <v>1659374.4</v>
      </c>
      <c r="AN562" s="92">
        <v>2022131.1999999997</v>
      </c>
      <c r="AO562" s="92">
        <v>1815899.2</v>
      </c>
      <c r="AP562" s="92">
        <v>0</v>
      </c>
      <c r="AQ562" s="92">
        <v>5497404.7999999998</v>
      </c>
      <c r="AR562" s="96">
        <v>1374351.2000000002</v>
      </c>
      <c r="AS562" s="97">
        <v>0.20000000000000004</v>
      </c>
    </row>
    <row r="563" spans="1:45" x14ac:dyDescent="0.2">
      <c r="A563" s="85">
        <v>231</v>
      </c>
      <c r="B563" s="86" t="s">
        <v>1289</v>
      </c>
      <c r="C563" s="86" t="s">
        <v>1290</v>
      </c>
      <c r="D563" s="87" t="s">
        <v>56</v>
      </c>
      <c r="E563" s="88">
        <v>28</v>
      </c>
      <c r="F563" s="87" t="s">
        <v>81</v>
      </c>
      <c r="G563" s="88">
        <v>3</v>
      </c>
      <c r="H563" s="89">
        <v>3117</v>
      </c>
      <c r="I563" s="89">
        <v>3798</v>
      </c>
      <c r="J563" s="89">
        <v>3415</v>
      </c>
      <c r="K563" s="89">
        <v>0</v>
      </c>
      <c r="L563" s="89">
        <v>10330</v>
      </c>
      <c r="M563" s="90">
        <v>3117</v>
      </c>
      <c r="N563" s="90">
        <v>3798</v>
      </c>
      <c r="O563" s="90">
        <v>3415</v>
      </c>
      <c r="P563" s="90">
        <v>0</v>
      </c>
      <c r="Q563" s="91">
        <v>10330</v>
      </c>
      <c r="R563" s="92">
        <v>661</v>
      </c>
      <c r="S563" s="92">
        <v>661</v>
      </c>
      <c r="T563" s="92">
        <v>661</v>
      </c>
      <c r="U563" s="92">
        <v>0</v>
      </c>
      <c r="V563" s="92">
        <v>2060337</v>
      </c>
      <c r="W563" s="92">
        <v>2510478</v>
      </c>
      <c r="X563" s="92">
        <v>2257315</v>
      </c>
      <c r="Y563" s="92">
        <v>0</v>
      </c>
      <c r="Z563" s="92">
        <v>6828130</v>
      </c>
      <c r="AA563" s="93">
        <v>1</v>
      </c>
      <c r="AB563" s="93" t="s">
        <v>188</v>
      </c>
      <c r="AC563" s="94">
        <v>2095</v>
      </c>
      <c r="AD563" s="95" t="s">
        <v>157</v>
      </c>
      <c r="AE563" s="92">
        <v>528.79999999999995</v>
      </c>
      <c r="AF563" s="92">
        <v>528.79999999999995</v>
      </c>
      <c r="AG563" s="92">
        <v>528.79999999999995</v>
      </c>
      <c r="AH563" s="92">
        <v>0</v>
      </c>
      <c r="AI563" s="92">
        <v>528.79999999999995</v>
      </c>
      <c r="AJ563" s="92">
        <v>528.79999999999995</v>
      </c>
      <c r="AK563" s="92">
        <v>528.79999999999995</v>
      </c>
      <c r="AL563" s="92">
        <v>0</v>
      </c>
      <c r="AM563" s="92">
        <v>1648269.5999999999</v>
      </c>
      <c r="AN563" s="92">
        <v>2008382.4</v>
      </c>
      <c r="AO563" s="92">
        <v>1805851.9999999998</v>
      </c>
      <c r="AP563" s="92">
        <v>0</v>
      </c>
      <c r="AQ563" s="92">
        <v>5462504</v>
      </c>
      <c r="AR563" s="96">
        <v>1365626</v>
      </c>
      <c r="AS563" s="97">
        <v>0.2</v>
      </c>
    </row>
    <row r="564" spans="1:45" x14ac:dyDescent="0.2">
      <c r="A564" s="85">
        <v>232</v>
      </c>
      <c r="B564" s="86" t="s">
        <v>1291</v>
      </c>
      <c r="C564" s="86" t="s">
        <v>1292</v>
      </c>
      <c r="D564" s="87" t="s">
        <v>56</v>
      </c>
      <c r="E564" s="88">
        <v>28</v>
      </c>
      <c r="F564" s="87" t="s">
        <v>81</v>
      </c>
      <c r="G564" s="88">
        <v>4</v>
      </c>
      <c r="H564" s="89">
        <v>3321</v>
      </c>
      <c r="I564" s="89">
        <v>4047</v>
      </c>
      <c r="J564" s="89">
        <v>3636</v>
      </c>
      <c r="K564" s="89">
        <v>0</v>
      </c>
      <c r="L564" s="89">
        <v>11004</v>
      </c>
      <c r="M564" s="90">
        <v>3321</v>
      </c>
      <c r="N564" s="90">
        <v>4047</v>
      </c>
      <c r="O564" s="90">
        <v>3636</v>
      </c>
      <c r="P564" s="90">
        <v>0</v>
      </c>
      <c r="Q564" s="91">
        <v>11004</v>
      </c>
      <c r="R564" s="92">
        <v>661</v>
      </c>
      <c r="S564" s="92">
        <v>661</v>
      </c>
      <c r="T564" s="92">
        <v>661</v>
      </c>
      <c r="U564" s="92">
        <v>0</v>
      </c>
      <c r="V564" s="92">
        <v>2195181</v>
      </c>
      <c r="W564" s="92">
        <v>2675067</v>
      </c>
      <c r="X564" s="92">
        <v>2403396</v>
      </c>
      <c r="Y564" s="92">
        <v>0</v>
      </c>
      <c r="Z564" s="92">
        <v>7273644</v>
      </c>
      <c r="AA564" s="93">
        <v>1</v>
      </c>
      <c r="AB564" s="93" t="s">
        <v>188</v>
      </c>
      <c r="AC564" s="94">
        <v>2095</v>
      </c>
      <c r="AD564" s="95" t="s">
        <v>157</v>
      </c>
      <c r="AE564" s="92">
        <v>528.79999999999995</v>
      </c>
      <c r="AF564" s="92">
        <v>528.79999999999995</v>
      </c>
      <c r="AG564" s="92">
        <v>528.79999999999995</v>
      </c>
      <c r="AH564" s="92">
        <v>0</v>
      </c>
      <c r="AI564" s="92">
        <v>528.79999999999995</v>
      </c>
      <c r="AJ564" s="92">
        <v>528.79999999999995</v>
      </c>
      <c r="AK564" s="92">
        <v>528.79999999999995</v>
      </c>
      <c r="AL564" s="92">
        <v>0</v>
      </c>
      <c r="AM564" s="92">
        <v>1756144.7999999998</v>
      </c>
      <c r="AN564" s="92">
        <v>2140053.5999999996</v>
      </c>
      <c r="AO564" s="92">
        <v>1922716.7999999998</v>
      </c>
      <c r="AP564" s="92">
        <v>0</v>
      </c>
      <c r="AQ564" s="92">
        <v>5818915.1999999993</v>
      </c>
      <c r="AR564" s="96">
        <v>1454728.8000000007</v>
      </c>
      <c r="AS564" s="97">
        <v>0.20000000000000009</v>
      </c>
    </row>
    <row r="565" spans="1:45" x14ac:dyDescent="0.2">
      <c r="A565" s="85">
        <v>233</v>
      </c>
      <c r="B565" s="86" t="s">
        <v>1293</v>
      </c>
      <c r="C565" s="86" t="s">
        <v>1294</v>
      </c>
      <c r="D565" s="87" t="s">
        <v>56</v>
      </c>
      <c r="E565" s="88">
        <v>28</v>
      </c>
      <c r="F565" s="87" t="s">
        <v>81</v>
      </c>
      <c r="G565" s="88">
        <v>5</v>
      </c>
      <c r="H565" s="89">
        <v>3087</v>
      </c>
      <c r="I565" s="89">
        <v>3762</v>
      </c>
      <c r="J565" s="89">
        <v>3379</v>
      </c>
      <c r="K565" s="89">
        <v>0</v>
      </c>
      <c r="L565" s="89">
        <v>10228</v>
      </c>
      <c r="M565" s="90">
        <v>3087</v>
      </c>
      <c r="N565" s="90">
        <v>3762</v>
      </c>
      <c r="O565" s="90">
        <v>3379</v>
      </c>
      <c r="P565" s="90">
        <v>0</v>
      </c>
      <c r="Q565" s="91">
        <v>10228</v>
      </c>
      <c r="R565" s="92">
        <v>661</v>
      </c>
      <c r="S565" s="92">
        <v>661</v>
      </c>
      <c r="T565" s="92">
        <v>661</v>
      </c>
      <c r="U565" s="92">
        <v>0</v>
      </c>
      <c r="V565" s="92">
        <v>2040507</v>
      </c>
      <c r="W565" s="92">
        <v>2486682</v>
      </c>
      <c r="X565" s="92">
        <v>2233519</v>
      </c>
      <c r="Y565" s="92">
        <v>0</v>
      </c>
      <c r="Z565" s="92">
        <v>6760708</v>
      </c>
      <c r="AA565" s="93">
        <v>1</v>
      </c>
      <c r="AB565" s="93" t="s">
        <v>188</v>
      </c>
      <c r="AC565" s="94">
        <v>2095</v>
      </c>
      <c r="AD565" s="95" t="s">
        <v>157</v>
      </c>
      <c r="AE565" s="92">
        <v>528.79999999999995</v>
      </c>
      <c r="AF565" s="92">
        <v>528.79999999999995</v>
      </c>
      <c r="AG565" s="92">
        <v>528.79999999999995</v>
      </c>
      <c r="AH565" s="92">
        <v>0</v>
      </c>
      <c r="AI565" s="92">
        <v>528.79999999999995</v>
      </c>
      <c r="AJ565" s="92">
        <v>528.79999999999995</v>
      </c>
      <c r="AK565" s="92">
        <v>528.79999999999995</v>
      </c>
      <c r="AL565" s="92">
        <v>0</v>
      </c>
      <c r="AM565" s="92">
        <v>1632405.5999999999</v>
      </c>
      <c r="AN565" s="92">
        <v>1989345.5999999999</v>
      </c>
      <c r="AO565" s="92">
        <v>1786815.2</v>
      </c>
      <c r="AP565" s="92">
        <v>0</v>
      </c>
      <c r="AQ565" s="92">
        <v>5408566.3999999994</v>
      </c>
      <c r="AR565" s="96">
        <v>1352141.6000000006</v>
      </c>
      <c r="AS565" s="97">
        <v>0.20000000000000009</v>
      </c>
    </row>
    <row r="566" spans="1:45" x14ac:dyDescent="0.2">
      <c r="A566" s="85">
        <v>234</v>
      </c>
      <c r="B566" s="86" t="s">
        <v>1295</v>
      </c>
      <c r="C566" s="86" t="s">
        <v>1296</v>
      </c>
      <c r="D566" s="87" t="s">
        <v>56</v>
      </c>
      <c r="E566" s="88">
        <v>28</v>
      </c>
      <c r="F566" s="87" t="s">
        <v>81</v>
      </c>
      <c r="G566" s="88">
        <v>6</v>
      </c>
      <c r="H566" s="89">
        <v>3343</v>
      </c>
      <c r="I566" s="89">
        <v>4073</v>
      </c>
      <c r="J566" s="89">
        <v>3659</v>
      </c>
      <c r="K566" s="89">
        <v>0</v>
      </c>
      <c r="L566" s="89">
        <v>11075</v>
      </c>
      <c r="M566" s="90">
        <v>3343</v>
      </c>
      <c r="N566" s="90">
        <v>4073</v>
      </c>
      <c r="O566" s="90">
        <v>3659</v>
      </c>
      <c r="P566" s="90">
        <v>0</v>
      </c>
      <c r="Q566" s="91">
        <v>11075</v>
      </c>
      <c r="R566" s="92">
        <v>661</v>
      </c>
      <c r="S566" s="92">
        <v>661</v>
      </c>
      <c r="T566" s="92">
        <v>661</v>
      </c>
      <c r="U566" s="92">
        <v>0</v>
      </c>
      <c r="V566" s="92">
        <v>2209723</v>
      </c>
      <c r="W566" s="92">
        <v>2692253</v>
      </c>
      <c r="X566" s="92">
        <v>2418599</v>
      </c>
      <c r="Y566" s="92">
        <v>0</v>
      </c>
      <c r="Z566" s="92">
        <v>7320575</v>
      </c>
      <c r="AA566" s="93">
        <v>1</v>
      </c>
      <c r="AB566" s="93" t="s">
        <v>188</v>
      </c>
      <c r="AC566" s="94">
        <v>2095</v>
      </c>
      <c r="AD566" s="95" t="s">
        <v>157</v>
      </c>
      <c r="AE566" s="92">
        <v>528.79999999999995</v>
      </c>
      <c r="AF566" s="92">
        <v>528.79999999999995</v>
      </c>
      <c r="AG566" s="92">
        <v>528.79999999999995</v>
      </c>
      <c r="AH566" s="92">
        <v>0</v>
      </c>
      <c r="AI566" s="92">
        <v>528.79999999999995</v>
      </c>
      <c r="AJ566" s="92">
        <v>528.79999999999995</v>
      </c>
      <c r="AK566" s="92">
        <v>528.79999999999995</v>
      </c>
      <c r="AL566" s="92">
        <v>0</v>
      </c>
      <c r="AM566" s="92">
        <v>1767778.4</v>
      </c>
      <c r="AN566" s="92">
        <v>2153802.4</v>
      </c>
      <c r="AO566" s="92">
        <v>1934879.1999999997</v>
      </c>
      <c r="AP566" s="92">
        <v>0</v>
      </c>
      <c r="AQ566" s="92">
        <v>5856460</v>
      </c>
      <c r="AR566" s="96">
        <v>1464115</v>
      </c>
      <c r="AS566" s="97">
        <v>0.2</v>
      </c>
    </row>
    <row r="567" spans="1:45" x14ac:dyDescent="0.2">
      <c r="A567" s="85">
        <v>235</v>
      </c>
      <c r="B567" s="86" t="s">
        <v>1297</v>
      </c>
      <c r="C567" s="86" t="s">
        <v>1298</v>
      </c>
      <c r="D567" s="87" t="s">
        <v>56</v>
      </c>
      <c r="E567" s="88">
        <v>28</v>
      </c>
      <c r="F567" s="87" t="s">
        <v>81</v>
      </c>
      <c r="G567" s="88">
        <v>7</v>
      </c>
      <c r="H567" s="89">
        <v>3413</v>
      </c>
      <c r="I567" s="89">
        <v>4159</v>
      </c>
      <c r="J567" s="89">
        <v>3737</v>
      </c>
      <c r="K567" s="89">
        <v>0</v>
      </c>
      <c r="L567" s="89">
        <v>11309</v>
      </c>
      <c r="M567" s="90">
        <v>3413</v>
      </c>
      <c r="N567" s="90">
        <v>4159</v>
      </c>
      <c r="O567" s="90">
        <v>3737</v>
      </c>
      <c r="P567" s="90">
        <v>0</v>
      </c>
      <c r="Q567" s="91">
        <v>11309</v>
      </c>
      <c r="R567" s="92">
        <v>661</v>
      </c>
      <c r="S567" s="92">
        <v>661</v>
      </c>
      <c r="T567" s="92">
        <v>661</v>
      </c>
      <c r="U567" s="92">
        <v>0</v>
      </c>
      <c r="V567" s="92">
        <v>2255993</v>
      </c>
      <c r="W567" s="92">
        <v>2749099</v>
      </c>
      <c r="X567" s="92">
        <v>2470157</v>
      </c>
      <c r="Y567" s="92">
        <v>0</v>
      </c>
      <c r="Z567" s="92">
        <v>7475249</v>
      </c>
      <c r="AA567" s="93">
        <v>1</v>
      </c>
      <c r="AB567" s="93" t="s">
        <v>188</v>
      </c>
      <c r="AC567" s="94">
        <v>2095</v>
      </c>
      <c r="AD567" s="95" t="s">
        <v>157</v>
      </c>
      <c r="AE567" s="92">
        <v>528.79999999999995</v>
      </c>
      <c r="AF567" s="92">
        <v>528.79999999999995</v>
      </c>
      <c r="AG567" s="92">
        <v>528.79999999999995</v>
      </c>
      <c r="AH567" s="92">
        <v>0</v>
      </c>
      <c r="AI567" s="92">
        <v>528.79999999999995</v>
      </c>
      <c r="AJ567" s="92">
        <v>528.79999999999995</v>
      </c>
      <c r="AK567" s="92">
        <v>528.79999999999995</v>
      </c>
      <c r="AL567" s="92">
        <v>0</v>
      </c>
      <c r="AM567" s="92">
        <v>1804794.4</v>
      </c>
      <c r="AN567" s="92">
        <v>2199279.1999999997</v>
      </c>
      <c r="AO567" s="92">
        <v>1976125.5999999999</v>
      </c>
      <c r="AP567" s="92">
        <v>0</v>
      </c>
      <c r="AQ567" s="92">
        <v>5980199.1999999993</v>
      </c>
      <c r="AR567" s="96">
        <v>1495049.8000000007</v>
      </c>
      <c r="AS567" s="97">
        <v>0.20000000000000009</v>
      </c>
    </row>
    <row r="568" spans="1:45" x14ac:dyDescent="0.2">
      <c r="A568" s="85">
        <v>236</v>
      </c>
      <c r="B568" s="86" t="s">
        <v>1299</v>
      </c>
      <c r="C568" s="86" t="s">
        <v>1300</v>
      </c>
      <c r="D568" s="87" t="s">
        <v>56</v>
      </c>
      <c r="E568" s="88">
        <v>28</v>
      </c>
      <c r="F568" s="87" t="s">
        <v>81</v>
      </c>
      <c r="G568" s="88">
        <v>8</v>
      </c>
      <c r="H568" s="89">
        <v>3293</v>
      </c>
      <c r="I568" s="89">
        <v>4015</v>
      </c>
      <c r="J568" s="89">
        <v>3608</v>
      </c>
      <c r="K568" s="89">
        <v>0</v>
      </c>
      <c r="L568" s="89">
        <v>10916</v>
      </c>
      <c r="M568" s="90">
        <v>3293</v>
      </c>
      <c r="N568" s="90">
        <v>4015</v>
      </c>
      <c r="O568" s="90">
        <v>3608</v>
      </c>
      <c r="P568" s="90">
        <v>0</v>
      </c>
      <c r="Q568" s="91">
        <v>10916</v>
      </c>
      <c r="R568" s="92">
        <v>661</v>
      </c>
      <c r="S568" s="92">
        <v>661</v>
      </c>
      <c r="T568" s="92">
        <v>661</v>
      </c>
      <c r="U568" s="92">
        <v>0</v>
      </c>
      <c r="V568" s="92">
        <v>2176673</v>
      </c>
      <c r="W568" s="92">
        <v>2653915</v>
      </c>
      <c r="X568" s="92">
        <v>2384888</v>
      </c>
      <c r="Y568" s="92">
        <v>0</v>
      </c>
      <c r="Z568" s="92">
        <v>7215476</v>
      </c>
      <c r="AA568" s="93">
        <v>1</v>
      </c>
      <c r="AB568" s="93" t="s">
        <v>188</v>
      </c>
      <c r="AC568" s="94">
        <v>2095</v>
      </c>
      <c r="AD568" s="95" t="s">
        <v>157</v>
      </c>
      <c r="AE568" s="92">
        <v>528.79999999999995</v>
      </c>
      <c r="AF568" s="92">
        <v>528.79999999999995</v>
      </c>
      <c r="AG568" s="92">
        <v>528.79999999999995</v>
      </c>
      <c r="AH568" s="92">
        <v>0</v>
      </c>
      <c r="AI568" s="92">
        <v>528.79999999999995</v>
      </c>
      <c r="AJ568" s="92">
        <v>528.79999999999995</v>
      </c>
      <c r="AK568" s="92">
        <v>528.79999999999995</v>
      </c>
      <c r="AL568" s="92">
        <v>0</v>
      </c>
      <c r="AM568" s="92">
        <v>1741338.4</v>
      </c>
      <c r="AN568" s="92">
        <v>2123132</v>
      </c>
      <c r="AO568" s="92">
        <v>1907910.4</v>
      </c>
      <c r="AP568" s="92">
        <v>0</v>
      </c>
      <c r="AQ568" s="92">
        <v>5772380.7999999998</v>
      </c>
      <c r="AR568" s="96">
        <v>1443095.2000000002</v>
      </c>
      <c r="AS568" s="97">
        <v>0.20000000000000004</v>
      </c>
    </row>
    <row r="569" spans="1:45" x14ac:dyDescent="0.2">
      <c r="A569" s="85">
        <v>237</v>
      </c>
      <c r="B569" s="86" t="s">
        <v>1301</v>
      </c>
      <c r="C569" s="86" t="s">
        <v>1302</v>
      </c>
      <c r="D569" s="87" t="s">
        <v>56</v>
      </c>
      <c r="E569" s="88">
        <v>28</v>
      </c>
      <c r="F569" s="87" t="s">
        <v>81</v>
      </c>
      <c r="G569" s="88">
        <v>9</v>
      </c>
      <c r="H569" s="89">
        <v>3330</v>
      </c>
      <c r="I569" s="89">
        <v>4057</v>
      </c>
      <c r="J569" s="89">
        <v>3645</v>
      </c>
      <c r="K569" s="89">
        <v>0</v>
      </c>
      <c r="L569" s="89">
        <v>11032</v>
      </c>
      <c r="M569" s="90">
        <v>3330</v>
      </c>
      <c r="N569" s="90">
        <v>4057</v>
      </c>
      <c r="O569" s="90">
        <v>3645</v>
      </c>
      <c r="P569" s="90">
        <v>0</v>
      </c>
      <c r="Q569" s="91">
        <v>11032</v>
      </c>
      <c r="R569" s="92">
        <v>661</v>
      </c>
      <c r="S569" s="92">
        <v>661</v>
      </c>
      <c r="T569" s="92">
        <v>661</v>
      </c>
      <c r="U569" s="92">
        <v>0</v>
      </c>
      <c r="V569" s="92">
        <v>2201130</v>
      </c>
      <c r="W569" s="92">
        <v>2681677</v>
      </c>
      <c r="X569" s="92">
        <v>2409345</v>
      </c>
      <c r="Y569" s="92">
        <v>0</v>
      </c>
      <c r="Z569" s="92">
        <v>7292152</v>
      </c>
      <c r="AA569" s="93">
        <v>1</v>
      </c>
      <c r="AB569" s="93" t="s">
        <v>188</v>
      </c>
      <c r="AC569" s="94">
        <v>2095</v>
      </c>
      <c r="AD569" s="95" t="s">
        <v>157</v>
      </c>
      <c r="AE569" s="92">
        <v>528.79999999999995</v>
      </c>
      <c r="AF569" s="92">
        <v>528.79999999999995</v>
      </c>
      <c r="AG569" s="92">
        <v>528.79999999999995</v>
      </c>
      <c r="AH569" s="92">
        <v>0</v>
      </c>
      <c r="AI569" s="92">
        <v>528.79999999999995</v>
      </c>
      <c r="AJ569" s="92">
        <v>528.79999999999995</v>
      </c>
      <c r="AK569" s="92">
        <v>528.79999999999995</v>
      </c>
      <c r="AL569" s="92">
        <v>0</v>
      </c>
      <c r="AM569" s="92">
        <v>1760903.9999999998</v>
      </c>
      <c r="AN569" s="92">
        <v>2145341.5999999996</v>
      </c>
      <c r="AO569" s="92">
        <v>1927475.9999999998</v>
      </c>
      <c r="AP569" s="92">
        <v>0</v>
      </c>
      <c r="AQ569" s="92">
        <v>5833721.5999999996</v>
      </c>
      <c r="AR569" s="96">
        <v>1458430.4000000004</v>
      </c>
      <c r="AS569" s="97">
        <v>0.20000000000000004</v>
      </c>
    </row>
    <row r="570" spans="1:45" x14ac:dyDescent="0.2">
      <c r="A570" s="85">
        <v>238</v>
      </c>
      <c r="B570" s="86" t="s">
        <v>1303</v>
      </c>
      <c r="C570" s="86" t="s">
        <v>1304</v>
      </c>
      <c r="D570" s="87" t="s">
        <v>56</v>
      </c>
      <c r="E570" s="88">
        <v>28</v>
      </c>
      <c r="F570" s="87" t="s">
        <v>81</v>
      </c>
      <c r="G570" s="88">
        <v>10</v>
      </c>
      <c r="H570" s="89">
        <v>3333</v>
      </c>
      <c r="I570" s="89">
        <v>4064</v>
      </c>
      <c r="J570" s="89">
        <v>3650</v>
      </c>
      <c r="K570" s="89">
        <v>0</v>
      </c>
      <c r="L570" s="89">
        <v>11047</v>
      </c>
      <c r="M570" s="90">
        <v>3333</v>
      </c>
      <c r="N570" s="90">
        <v>4064</v>
      </c>
      <c r="O570" s="90">
        <v>3650</v>
      </c>
      <c r="P570" s="90">
        <v>0</v>
      </c>
      <c r="Q570" s="91">
        <v>11047</v>
      </c>
      <c r="R570" s="92">
        <v>661</v>
      </c>
      <c r="S570" s="92">
        <v>661</v>
      </c>
      <c r="T570" s="92">
        <v>661</v>
      </c>
      <c r="U570" s="92">
        <v>0</v>
      </c>
      <c r="V570" s="92">
        <v>2203113</v>
      </c>
      <c r="W570" s="92">
        <v>2686304</v>
      </c>
      <c r="X570" s="92">
        <v>2412650</v>
      </c>
      <c r="Y570" s="92">
        <v>0</v>
      </c>
      <c r="Z570" s="92">
        <v>7302067</v>
      </c>
      <c r="AA570" s="93">
        <v>1</v>
      </c>
      <c r="AB570" s="93" t="s">
        <v>188</v>
      </c>
      <c r="AC570" s="94">
        <v>2095</v>
      </c>
      <c r="AD570" s="95" t="s">
        <v>157</v>
      </c>
      <c r="AE570" s="92">
        <v>528.79999999999995</v>
      </c>
      <c r="AF570" s="92">
        <v>528.79999999999995</v>
      </c>
      <c r="AG570" s="92">
        <v>528.79999999999995</v>
      </c>
      <c r="AH570" s="92">
        <v>0</v>
      </c>
      <c r="AI570" s="92">
        <v>528.79999999999995</v>
      </c>
      <c r="AJ570" s="92">
        <v>528.79999999999995</v>
      </c>
      <c r="AK570" s="92">
        <v>528.79999999999995</v>
      </c>
      <c r="AL570" s="92">
        <v>0</v>
      </c>
      <c r="AM570" s="92">
        <v>1762490.4</v>
      </c>
      <c r="AN570" s="92">
        <v>2149043.1999999997</v>
      </c>
      <c r="AO570" s="92">
        <v>1930119.9999999998</v>
      </c>
      <c r="AP570" s="92">
        <v>0</v>
      </c>
      <c r="AQ570" s="92">
        <v>5841653.5999999996</v>
      </c>
      <c r="AR570" s="96">
        <v>1460413.4000000004</v>
      </c>
      <c r="AS570" s="97">
        <v>0.20000000000000004</v>
      </c>
    </row>
    <row r="571" spans="1:45" x14ac:dyDescent="0.2">
      <c r="A571" s="85">
        <v>239</v>
      </c>
      <c r="B571" s="86" t="s">
        <v>1305</v>
      </c>
      <c r="C571" s="86" t="s">
        <v>1306</v>
      </c>
      <c r="D571" s="87" t="s">
        <v>56</v>
      </c>
      <c r="E571" s="88">
        <v>28</v>
      </c>
      <c r="F571" s="87" t="s">
        <v>81</v>
      </c>
      <c r="G571" s="88">
        <v>11</v>
      </c>
      <c r="H571" s="89">
        <v>3282</v>
      </c>
      <c r="I571" s="89">
        <v>4001</v>
      </c>
      <c r="J571" s="89">
        <v>3596</v>
      </c>
      <c r="K571" s="89">
        <v>0</v>
      </c>
      <c r="L571" s="89">
        <v>10879</v>
      </c>
      <c r="M571" s="90">
        <v>3282</v>
      </c>
      <c r="N571" s="90">
        <v>4001</v>
      </c>
      <c r="O571" s="90">
        <v>3596</v>
      </c>
      <c r="P571" s="90">
        <v>0</v>
      </c>
      <c r="Q571" s="91">
        <v>10879</v>
      </c>
      <c r="R571" s="92">
        <v>661</v>
      </c>
      <c r="S571" s="92">
        <v>661</v>
      </c>
      <c r="T571" s="92">
        <v>661</v>
      </c>
      <c r="U571" s="92">
        <v>0</v>
      </c>
      <c r="V571" s="92">
        <v>2169402</v>
      </c>
      <c r="W571" s="92">
        <v>2644661</v>
      </c>
      <c r="X571" s="92">
        <v>2376956</v>
      </c>
      <c r="Y571" s="92">
        <v>0</v>
      </c>
      <c r="Z571" s="92">
        <v>7191019</v>
      </c>
      <c r="AA571" s="93">
        <v>1</v>
      </c>
      <c r="AB571" s="93" t="s">
        <v>188</v>
      </c>
      <c r="AC571" s="94">
        <v>2095</v>
      </c>
      <c r="AD571" s="95" t="s">
        <v>157</v>
      </c>
      <c r="AE571" s="92">
        <v>528.79999999999995</v>
      </c>
      <c r="AF571" s="92">
        <v>528.79999999999995</v>
      </c>
      <c r="AG571" s="92">
        <v>528.79999999999995</v>
      </c>
      <c r="AH571" s="92">
        <v>0</v>
      </c>
      <c r="AI571" s="92">
        <v>528.79999999999995</v>
      </c>
      <c r="AJ571" s="92">
        <v>528.79999999999995</v>
      </c>
      <c r="AK571" s="92">
        <v>528.79999999999995</v>
      </c>
      <c r="AL571" s="92">
        <v>0</v>
      </c>
      <c r="AM571" s="92">
        <v>1735521.5999999999</v>
      </c>
      <c r="AN571" s="92">
        <v>2115728.7999999998</v>
      </c>
      <c r="AO571" s="92">
        <v>1901564.7999999998</v>
      </c>
      <c r="AP571" s="92">
        <v>0</v>
      </c>
      <c r="AQ571" s="92">
        <v>5752815.1999999993</v>
      </c>
      <c r="AR571" s="96">
        <v>1438203.8000000007</v>
      </c>
      <c r="AS571" s="97">
        <v>0.20000000000000009</v>
      </c>
    </row>
    <row r="572" spans="1:45" x14ac:dyDescent="0.2">
      <c r="A572" s="85">
        <v>240</v>
      </c>
      <c r="B572" s="86" t="s">
        <v>1307</v>
      </c>
      <c r="C572" s="86" t="s">
        <v>1308</v>
      </c>
      <c r="D572" s="87" t="s">
        <v>56</v>
      </c>
      <c r="E572" s="88">
        <v>28</v>
      </c>
      <c r="F572" s="87" t="s">
        <v>81</v>
      </c>
      <c r="G572" s="88">
        <v>12</v>
      </c>
      <c r="H572" s="89">
        <v>2978</v>
      </c>
      <c r="I572" s="89">
        <v>3630</v>
      </c>
      <c r="J572" s="89">
        <v>3261</v>
      </c>
      <c r="K572" s="89">
        <v>0</v>
      </c>
      <c r="L572" s="89">
        <v>9869</v>
      </c>
      <c r="M572" s="90">
        <v>2978</v>
      </c>
      <c r="N572" s="90">
        <v>3630</v>
      </c>
      <c r="O572" s="90">
        <v>3261</v>
      </c>
      <c r="P572" s="90">
        <v>0</v>
      </c>
      <c r="Q572" s="91">
        <v>9869</v>
      </c>
      <c r="R572" s="92">
        <v>661</v>
      </c>
      <c r="S572" s="92">
        <v>661</v>
      </c>
      <c r="T572" s="92">
        <v>661</v>
      </c>
      <c r="U572" s="92">
        <v>0</v>
      </c>
      <c r="V572" s="92">
        <v>1968458</v>
      </c>
      <c r="W572" s="92">
        <v>2399430</v>
      </c>
      <c r="X572" s="92">
        <v>2155521</v>
      </c>
      <c r="Y572" s="92">
        <v>0</v>
      </c>
      <c r="Z572" s="92">
        <v>6523409</v>
      </c>
      <c r="AA572" s="93">
        <v>1</v>
      </c>
      <c r="AB572" s="93" t="s">
        <v>188</v>
      </c>
      <c r="AC572" s="94">
        <v>2095</v>
      </c>
      <c r="AD572" s="95" t="s">
        <v>157</v>
      </c>
      <c r="AE572" s="92">
        <v>528.79999999999995</v>
      </c>
      <c r="AF572" s="92">
        <v>528.79999999999995</v>
      </c>
      <c r="AG572" s="92">
        <v>528.79999999999995</v>
      </c>
      <c r="AH572" s="92">
        <v>0</v>
      </c>
      <c r="AI572" s="92">
        <v>528.79999999999995</v>
      </c>
      <c r="AJ572" s="92">
        <v>528.79999999999995</v>
      </c>
      <c r="AK572" s="92">
        <v>528.79999999999995</v>
      </c>
      <c r="AL572" s="92">
        <v>0</v>
      </c>
      <c r="AM572" s="92">
        <v>1574766.4</v>
      </c>
      <c r="AN572" s="92">
        <v>1919543.9999999998</v>
      </c>
      <c r="AO572" s="92">
        <v>1724416.7999999998</v>
      </c>
      <c r="AP572" s="92">
        <v>0</v>
      </c>
      <c r="AQ572" s="92">
        <v>5218727.1999999993</v>
      </c>
      <c r="AR572" s="96">
        <v>1304681.8000000007</v>
      </c>
      <c r="AS572" s="97">
        <v>0.20000000000000012</v>
      </c>
    </row>
    <row r="573" spans="1:45" x14ac:dyDescent="0.2">
      <c r="A573" s="85">
        <v>241</v>
      </c>
      <c r="B573" s="86" t="s">
        <v>1309</v>
      </c>
      <c r="C573" s="86" t="s">
        <v>1310</v>
      </c>
      <c r="D573" s="87" t="s">
        <v>56</v>
      </c>
      <c r="E573" s="88">
        <v>28</v>
      </c>
      <c r="F573" s="87" t="s">
        <v>81</v>
      </c>
      <c r="G573" s="88">
        <v>13</v>
      </c>
      <c r="H573" s="89">
        <v>3162</v>
      </c>
      <c r="I573" s="89">
        <v>3857</v>
      </c>
      <c r="J573" s="89">
        <v>3463</v>
      </c>
      <c r="K573" s="89">
        <v>0</v>
      </c>
      <c r="L573" s="89">
        <v>10482</v>
      </c>
      <c r="M573" s="90">
        <v>3162</v>
      </c>
      <c r="N573" s="90">
        <v>3857</v>
      </c>
      <c r="O573" s="90">
        <v>3463</v>
      </c>
      <c r="P573" s="90">
        <v>0</v>
      </c>
      <c r="Q573" s="91">
        <v>10482</v>
      </c>
      <c r="R573" s="92">
        <v>661</v>
      </c>
      <c r="S573" s="92">
        <v>661</v>
      </c>
      <c r="T573" s="92">
        <v>661</v>
      </c>
      <c r="U573" s="92">
        <v>0</v>
      </c>
      <c r="V573" s="92">
        <v>2090082</v>
      </c>
      <c r="W573" s="92">
        <v>2549477</v>
      </c>
      <c r="X573" s="92">
        <v>2289043</v>
      </c>
      <c r="Y573" s="92">
        <v>0</v>
      </c>
      <c r="Z573" s="92">
        <v>6928602</v>
      </c>
      <c r="AA573" s="93">
        <v>1</v>
      </c>
      <c r="AB573" s="93" t="s">
        <v>188</v>
      </c>
      <c r="AC573" s="94">
        <v>2095</v>
      </c>
      <c r="AD573" s="95" t="s">
        <v>157</v>
      </c>
      <c r="AE573" s="92">
        <v>528.79999999999995</v>
      </c>
      <c r="AF573" s="92">
        <v>528.79999999999995</v>
      </c>
      <c r="AG573" s="92">
        <v>528.79999999999995</v>
      </c>
      <c r="AH573" s="92">
        <v>0</v>
      </c>
      <c r="AI573" s="92">
        <v>528.79999999999995</v>
      </c>
      <c r="AJ573" s="92">
        <v>528.79999999999995</v>
      </c>
      <c r="AK573" s="92">
        <v>528.79999999999995</v>
      </c>
      <c r="AL573" s="92">
        <v>0</v>
      </c>
      <c r="AM573" s="92">
        <v>1672065.5999999999</v>
      </c>
      <c r="AN573" s="92">
        <v>2039581.5999999999</v>
      </c>
      <c r="AO573" s="92">
        <v>1831234.4</v>
      </c>
      <c r="AP573" s="92">
        <v>0</v>
      </c>
      <c r="AQ573" s="92">
        <v>5542881.5999999996</v>
      </c>
      <c r="AR573" s="96">
        <v>1385720.4000000004</v>
      </c>
      <c r="AS573" s="97">
        <v>0.20000000000000007</v>
      </c>
    </row>
    <row r="574" spans="1:45" x14ac:dyDescent="0.2">
      <c r="A574" s="85">
        <v>242</v>
      </c>
      <c r="B574" s="86" t="s">
        <v>1311</v>
      </c>
      <c r="C574" s="86" t="s">
        <v>1312</v>
      </c>
      <c r="D574" s="87" t="s">
        <v>56</v>
      </c>
      <c r="E574" s="88">
        <v>28</v>
      </c>
      <c r="F574" s="87" t="s">
        <v>81</v>
      </c>
      <c r="G574" s="88">
        <v>14</v>
      </c>
      <c r="H574" s="89">
        <v>3135</v>
      </c>
      <c r="I574" s="89">
        <v>3822</v>
      </c>
      <c r="J574" s="89">
        <v>3431</v>
      </c>
      <c r="K574" s="89">
        <v>0</v>
      </c>
      <c r="L574" s="89">
        <v>10388</v>
      </c>
      <c r="M574" s="90">
        <v>3135</v>
      </c>
      <c r="N574" s="90">
        <v>3822</v>
      </c>
      <c r="O574" s="90">
        <v>3431</v>
      </c>
      <c r="P574" s="90">
        <v>0</v>
      </c>
      <c r="Q574" s="91">
        <v>10388</v>
      </c>
      <c r="R574" s="92">
        <v>661</v>
      </c>
      <c r="S574" s="92">
        <v>661</v>
      </c>
      <c r="T574" s="92">
        <v>661</v>
      </c>
      <c r="U574" s="92">
        <v>0</v>
      </c>
      <c r="V574" s="92">
        <v>2072235</v>
      </c>
      <c r="W574" s="92">
        <v>2526342</v>
      </c>
      <c r="X574" s="92">
        <v>2267891</v>
      </c>
      <c r="Y574" s="92">
        <v>0</v>
      </c>
      <c r="Z574" s="92">
        <v>6866468</v>
      </c>
      <c r="AA574" s="93">
        <v>1</v>
      </c>
      <c r="AB574" s="93" t="s">
        <v>188</v>
      </c>
      <c r="AC574" s="94">
        <v>2095</v>
      </c>
      <c r="AD574" s="95" t="s">
        <v>157</v>
      </c>
      <c r="AE574" s="92">
        <v>528.79999999999995</v>
      </c>
      <c r="AF574" s="92">
        <v>528.79999999999995</v>
      </c>
      <c r="AG574" s="92">
        <v>528.79999999999995</v>
      </c>
      <c r="AH574" s="92">
        <v>0</v>
      </c>
      <c r="AI574" s="92">
        <v>528.79999999999995</v>
      </c>
      <c r="AJ574" s="92">
        <v>528.79999999999995</v>
      </c>
      <c r="AK574" s="92">
        <v>528.79999999999995</v>
      </c>
      <c r="AL574" s="92">
        <v>0</v>
      </c>
      <c r="AM574" s="92">
        <v>1657787.9999999998</v>
      </c>
      <c r="AN574" s="92">
        <v>2021073.5999999999</v>
      </c>
      <c r="AO574" s="92">
        <v>1814312.7999999998</v>
      </c>
      <c r="AP574" s="92">
        <v>0</v>
      </c>
      <c r="AQ574" s="92">
        <v>5493174.3999999994</v>
      </c>
      <c r="AR574" s="96">
        <v>1373293.6000000006</v>
      </c>
      <c r="AS574" s="97">
        <v>0.20000000000000009</v>
      </c>
    </row>
    <row r="575" spans="1:45" x14ac:dyDescent="0.2">
      <c r="A575" s="85">
        <v>243</v>
      </c>
      <c r="B575" s="86" t="s">
        <v>1313</v>
      </c>
      <c r="C575" s="86" t="s">
        <v>1314</v>
      </c>
      <c r="D575" s="87" t="s">
        <v>56</v>
      </c>
      <c r="E575" s="88">
        <v>28</v>
      </c>
      <c r="F575" s="87" t="s">
        <v>81</v>
      </c>
      <c r="G575" s="88">
        <v>15</v>
      </c>
      <c r="H575" s="89">
        <v>2968</v>
      </c>
      <c r="I575" s="89">
        <v>3615</v>
      </c>
      <c r="J575" s="89">
        <v>3246</v>
      </c>
      <c r="K575" s="89">
        <v>0</v>
      </c>
      <c r="L575" s="89">
        <v>9829</v>
      </c>
      <c r="M575" s="90">
        <v>2968</v>
      </c>
      <c r="N575" s="90">
        <v>3615</v>
      </c>
      <c r="O575" s="90">
        <v>3246</v>
      </c>
      <c r="P575" s="90">
        <v>0</v>
      </c>
      <c r="Q575" s="91">
        <v>9829</v>
      </c>
      <c r="R575" s="92">
        <v>661</v>
      </c>
      <c r="S575" s="92">
        <v>661</v>
      </c>
      <c r="T575" s="92">
        <v>661</v>
      </c>
      <c r="U575" s="92">
        <v>0</v>
      </c>
      <c r="V575" s="92">
        <v>1961848</v>
      </c>
      <c r="W575" s="92">
        <v>2389515</v>
      </c>
      <c r="X575" s="92">
        <v>2145606</v>
      </c>
      <c r="Y575" s="92">
        <v>0</v>
      </c>
      <c r="Z575" s="92">
        <v>6496969</v>
      </c>
      <c r="AA575" s="93">
        <v>1</v>
      </c>
      <c r="AB575" s="93" t="s">
        <v>188</v>
      </c>
      <c r="AC575" s="94">
        <v>2095</v>
      </c>
      <c r="AD575" s="95" t="s">
        <v>157</v>
      </c>
      <c r="AE575" s="92">
        <v>528.79999999999995</v>
      </c>
      <c r="AF575" s="92">
        <v>528.79999999999995</v>
      </c>
      <c r="AG575" s="92">
        <v>528.79999999999995</v>
      </c>
      <c r="AH575" s="92">
        <v>0</v>
      </c>
      <c r="AI575" s="92">
        <v>528.79999999999995</v>
      </c>
      <c r="AJ575" s="92">
        <v>528.79999999999995</v>
      </c>
      <c r="AK575" s="92">
        <v>528.79999999999995</v>
      </c>
      <c r="AL575" s="92">
        <v>0</v>
      </c>
      <c r="AM575" s="92">
        <v>1569478.4</v>
      </c>
      <c r="AN575" s="92">
        <v>1911611.9999999998</v>
      </c>
      <c r="AO575" s="92">
        <v>1716484.7999999998</v>
      </c>
      <c r="AP575" s="92">
        <v>0</v>
      </c>
      <c r="AQ575" s="92">
        <v>5197575.1999999993</v>
      </c>
      <c r="AR575" s="96">
        <v>1299393.8000000007</v>
      </c>
      <c r="AS575" s="97">
        <v>0.20000000000000012</v>
      </c>
    </row>
    <row r="576" spans="1:45" x14ac:dyDescent="0.2">
      <c r="A576" s="85">
        <v>244</v>
      </c>
      <c r="B576" s="86" t="s">
        <v>1315</v>
      </c>
      <c r="C576" s="86" t="s">
        <v>1316</v>
      </c>
      <c r="D576" s="87" t="s">
        <v>56</v>
      </c>
      <c r="E576" s="88">
        <v>61</v>
      </c>
      <c r="F576" s="87" t="s">
        <v>82</v>
      </c>
      <c r="G576" s="88">
        <v>1</v>
      </c>
      <c r="H576" s="89">
        <v>3097</v>
      </c>
      <c r="I576" s="89">
        <v>3943</v>
      </c>
      <c r="J576" s="89">
        <v>1862</v>
      </c>
      <c r="K576" s="89">
        <v>0</v>
      </c>
      <c r="L576" s="89">
        <v>8902</v>
      </c>
      <c r="M576" s="90">
        <v>3097</v>
      </c>
      <c r="N576" s="90">
        <v>3943</v>
      </c>
      <c r="O576" s="90">
        <v>1862</v>
      </c>
      <c r="P576" s="90">
        <v>0</v>
      </c>
      <c r="Q576" s="91">
        <v>8902</v>
      </c>
      <c r="R576" s="92">
        <v>396</v>
      </c>
      <c r="S576" s="92">
        <v>789</v>
      </c>
      <c r="T576" s="92">
        <v>1183</v>
      </c>
      <c r="U576" s="92">
        <v>0</v>
      </c>
      <c r="V576" s="92">
        <v>1226412</v>
      </c>
      <c r="W576" s="92">
        <v>3111027</v>
      </c>
      <c r="X576" s="92">
        <v>2202746</v>
      </c>
      <c r="Y576" s="92">
        <v>0</v>
      </c>
      <c r="Z576" s="92">
        <v>6540185</v>
      </c>
      <c r="AA576" s="93">
        <v>1</v>
      </c>
      <c r="AB576" s="93" t="s">
        <v>188</v>
      </c>
      <c r="AC576" s="94">
        <v>2094</v>
      </c>
      <c r="AD576" s="95" t="s">
        <v>97</v>
      </c>
      <c r="AE576" s="92">
        <v>316.8</v>
      </c>
      <c r="AF576" s="92">
        <v>631.20000000000005</v>
      </c>
      <c r="AG576" s="92">
        <v>946.4</v>
      </c>
      <c r="AH576" s="92">
        <v>0</v>
      </c>
      <c r="AI576" s="92">
        <v>316.8</v>
      </c>
      <c r="AJ576" s="92">
        <v>631.20000000000005</v>
      </c>
      <c r="AK576" s="92">
        <v>946.4</v>
      </c>
      <c r="AL576" s="92">
        <v>0</v>
      </c>
      <c r="AM576" s="92">
        <v>981129.60000000009</v>
      </c>
      <c r="AN576" s="92">
        <v>2488821.6</v>
      </c>
      <c r="AO576" s="92">
        <v>1762196.8</v>
      </c>
      <c r="AP576" s="92">
        <v>0</v>
      </c>
      <c r="AQ576" s="92">
        <v>5232148</v>
      </c>
      <c r="AR576" s="96">
        <v>1308037</v>
      </c>
      <c r="AS576" s="97">
        <v>0.2</v>
      </c>
    </row>
    <row r="577" spans="1:45" x14ac:dyDescent="0.2">
      <c r="A577" s="85">
        <v>245</v>
      </c>
      <c r="B577" s="86" t="s">
        <v>1317</v>
      </c>
      <c r="C577" s="86" t="s">
        <v>1318</v>
      </c>
      <c r="D577" s="87" t="s">
        <v>56</v>
      </c>
      <c r="E577" s="88">
        <v>61</v>
      </c>
      <c r="F577" s="87" t="s">
        <v>82</v>
      </c>
      <c r="G577" s="88">
        <v>2</v>
      </c>
      <c r="H577" s="89">
        <v>3169</v>
      </c>
      <c r="I577" s="89">
        <v>4033</v>
      </c>
      <c r="J577" s="89">
        <v>1904</v>
      </c>
      <c r="K577" s="89">
        <v>0</v>
      </c>
      <c r="L577" s="89">
        <v>9106</v>
      </c>
      <c r="M577" s="90">
        <v>3169</v>
      </c>
      <c r="N577" s="90">
        <v>4033</v>
      </c>
      <c r="O577" s="90">
        <v>1904</v>
      </c>
      <c r="P577" s="90">
        <v>0</v>
      </c>
      <c r="Q577" s="91">
        <v>9106</v>
      </c>
      <c r="R577" s="92">
        <v>396</v>
      </c>
      <c r="S577" s="92">
        <v>789</v>
      </c>
      <c r="T577" s="92">
        <v>1183</v>
      </c>
      <c r="U577" s="92">
        <v>0</v>
      </c>
      <c r="V577" s="92">
        <v>1254924</v>
      </c>
      <c r="W577" s="92">
        <v>3182037</v>
      </c>
      <c r="X577" s="92">
        <v>2252432</v>
      </c>
      <c r="Y577" s="92">
        <v>0</v>
      </c>
      <c r="Z577" s="92">
        <v>6689393</v>
      </c>
      <c r="AA577" s="93">
        <v>1</v>
      </c>
      <c r="AB577" s="93" t="s">
        <v>188</v>
      </c>
      <c r="AC577" s="94">
        <v>2094</v>
      </c>
      <c r="AD577" s="95" t="s">
        <v>97</v>
      </c>
      <c r="AE577" s="92">
        <v>316.8</v>
      </c>
      <c r="AF577" s="92">
        <v>631.20000000000005</v>
      </c>
      <c r="AG577" s="92">
        <v>946.4</v>
      </c>
      <c r="AH577" s="92">
        <v>0</v>
      </c>
      <c r="AI577" s="92">
        <v>316.8</v>
      </c>
      <c r="AJ577" s="92">
        <v>631.20000000000005</v>
      </c>
      <c r="AK577" s="92">
        <v>946.4</v>
      </c>
      <c r="AL577" s="92">
        <v>0</v>
      </c>
      <c r="AM577" s="92">
        <v>1003939.2000000001</v>
      </c>
      <c r="AN577" s="92">
        <v>2545629.6</v>
      </c>
      <c r="AO577" s="92">
        <v>1801945.5999999999</v>
      </c>
      <c r="AP577" s="92">
        <v>0</v>
      </c>
      <c r="AQ577" s="92">
        <v>5351514.4000000004</v>
      </c>
      <c r="AR577" s="96">
        <v>1337878.5999999996</v>
      </c>
      <c r="AS577" s="97">
        <v>0.19999999999999996</v>
      </c>
    </row>
    <row r="578" spans="1:45" x14ac:dyDescent="0.2">
      <c r="A578" s="85">
        <v>246</v>
      </c>
      <c r="B578" s="86" t="s">
        <v>1319</v>
      </c>
      <c r="C578" s="86" t="s">
        <v>1320</v>
      </c>
      <c r="D578" s="87" t="s">
        <v>56</v>
      </c>
      <c r="E578" s="88">
        <v>61</v>
      </c>
      <c r="F578" s="87" t="s">
        <v>82</v>
      </c>
      <c r="G578" s="88">
        <v>3</v>
      </c>
      <c r="H578" s="89">
        <v>3148</v>
      </c>
      <c r="I578" s="89">
        <v>4007</v>
      </c>
      <c r="J578" s="89">
        <v>1893</v>
      </c>
      <c r="K578" s="89">
        <v>0</v>
      </c>
      <c r="L578" s="89">
        <v>9048</v>
      </c>
      <c r="M578" s="90">
        <v>3148</v>
      </c>
      <c r="N578" s="90">
        <v>4007</v>
      </c>
      <c r="O578" s="90">
        <v>1893</v>
      </c>
      <c r="P578" s="90">
        <v>0</v>
      </c>
      <c r="Q578" s="91">
        <v>9048</v>
      </c>
      <c r="R578" s="92">
        <v>396</v>
      </c>
      <c r="S578" s="92">
        <v>789</v>
      </c>
      <c r="T578" s="92">
        <v>1183</v>
      </c>
      <c r="U578" s="92">
        <v>0</v>
      </c>
      <c r="V578" s="92">
        <v>1246608</v>
      </c>
      <c r="W578" s="92">
        <v>3161523</v>
      </c>
      <c r="X578" s="92">
        <v>2239419</v>
      </c>
      <c r="Y578" s="92">
        <v>0</v>
      </c>
      <c r="Z578" s="92">
        <v>6647550</v>
      </c>
      <c r="AA578" s="93">
        <v>1</v>
      </c>
      <c r="AB578" s="93" t="s">
        <v>188</v>
      </c>
      <c r="AC578" s="94">
        <v>2094</v>
      </c>
      <c r="AD578" s="95" t="s">
        <v>97</v>
      </c>
      <c r="AE578" s="92">
        <v>316.8</v>
      </c>
      <c r="AF578" s="92">
        <v>631.20000000000005</v>
      </c>
      <c r="AG578" s="92">
        <v>946.4</v>
      </c>
      <c r="AH578" s="92">
        <v>0</v>
      </c>
      <c r="AI578" s="92">
        <v>316.8</v>
      </c>
      <c r="AJ578" s="92">
        <v>631.20000000000005</v>
      </c>
      <c r="AK578" s="92">
        <v>946.4</v>
      </c>
      <c r="AL578" s="92">
        <v>0</v>
      </c>
      <c r="AM578" s="92">
        <v>997286.40000000002</v>
      </c>
      <c r="AN578" s="92">
        <v>2529218.4000000004</v>
      </c>
      <c r="AO578" s="92">
        <v>1791535.2</v>
      </c>
      <c r="AP578" s="92">
        <v>0</v>
      </c>
      <c r="AQ578" s="92">
        <v>5318040</v>
      </c>
      <c r="AR578" s="96">
        <v>1329510</v>
      </c>
      <c r="AS578" s="97">
        <v>0.2</v>
      </c>
    </row>
    <row r="579" spans="1:45" x14ac:dyDescent="0.2">
      <c r="A579" s="85">
        <v>247</v>
      </c>
      <c r="B579" s="86" t="s">
        <v>1321</v>
      </c>
      <c r="C579" s="86" t="s">
        <v>1322</v>
      </c>
      <c r="D579" s="87" t="s">
        <v>56</v>
      </c>
      <c r="E579" s="88">
        <v>61</v>
      </c>
      <c r="F579" s="87" t="s">
        <v>82</v>
      </c>
      <c r="G579" s="88">
        <v>4</v>
      </c>
      <c r="H579" s="89">
        <v>3354</v>
      </c>
      <c r="I579" s="89">
        <v>4269</v>
      </c>
      <c r="J579" s="89">
        <v>2016</v>
      </c>
      <c r="K579" s="89">
        <v>0</v>
      </c>
      <c r="L579" s="89">
        <v>9639</v>
      </c>
      <c r="M579" s="90">
        <v>3354</v>
      </c>
      <c r="N579" s="90">
        <v>4269</v>
      </c>
      <c r="O579" s="90">
        <v>2016</v>
      </c>
      <c r="P579" s="90">
        <v>0</v>
      </c>
      <c r="Q579" s="91">
        <v>9639</v>
      </c>
      <c r="R579" s="92">
        <v>396</v>
      </c>
      <c r="S579" s="92">
        <v>789</v>
      </c>
      <c r="T579" s="92">
        <v>1183</v>
      </c>
      <c r="U579" s="92">
        <v>0</v>
      </c>
      <c r="V579" s="92">
        <v>1328184</v>
      </c>
      <c r="W579" s="92">
        <v>3368241</v>
      </c>
      <c r="X579" s="92">
        <v>2384928</v>
      </c>
      <c r="Y579" s="92">
        <v>0</v>
      </c>
      <c r="Z579" s="92">
        <v>7081353</v>
      </c>
      <c r="AA579" s="93">
        <v>1</v>
      </c>
      <c r="AB579" s="93" t="s">
        <v>188</v>
      </c>
      <c r="AC579" s="94">
        <v>2094</v>
      </c>
      <c r="AD579" s="95" t="s">
        <v>97</v>
      </c>
      <c r="AE579" s="92">
        <v>316.8</v>
      </c>
      <c r="AF579" s="92">
        <v>631.20000000000005</v>
      </c>
      <c r="AG579" s="92">
        <v>946.4</v>
      </c>
      <c r="AH579" s="92">
        <v>0</v>
      </c>
      <c r="AI579" s="92">
        <v>316.8</v>
      </c>
      <c r="AJ579" s="92">
        <v>631.20000000000005</v>
      </c>
      <c r="AK579" s="92">
        <v>946.4</v>
      </c>
      <c r="AL579" s="92">
        <v>0</v>
      </c>
      <c r="AM579" s="92">
        <v>1062547.2</v>
      </c>
      <c r="AN579" s="92">
        <v>2694592.8000000003</v>
      </c>
      <c r="AO579" s="92">
        <v>1907942.3999999999</v>
      </c>
      <c r="AP579" s="92">
        <v>0</v>
      </c>
      <c r="AQ579" s="92">
        <v>5665082.4000000004</v>
      </c>
      <c r="AR579" s="96">
        <v>1416270.5999999996</v>
      </c>
      <c r="AS579" s="97">
        <v>0.19999999999999996</v>
      </c>
    </row>
    <row r="580" spans="1:45" x14ac:dyDescent="0.2">
      <c r="A580" s="85">
        <v>248</v>
      </c>
      <c r="B580" s="86" t="s">
        <v>1323</v>
      </c>
      <c r="C580" s="86" t="s">
        <v>1324</v>
      </c>
      <c r="D580" s="87" t="s">
        <v>56</v>
      </c>
      <c r="E580" s="88">
        <v>61</v>
      </c>
      <c r="F580" s="87" t="s">
        <v>82</v>
      </c>
      <c r="G580" s="88">
        <v>5</v>
      </c>
      <c r="H580" s="89">
        <v>3119</v>
      </c>
      <c r="I580" s="89">
        <v>3969</v>
      </c>
      <c r="J580" s="89">
        <v>1874</v>
      </c>
      <c r="K580" s="89">
        <v>0</v>
      </c>
      <c r="L580" s="89">
        <v>8962</v>
      </c>
      <c r="M580" s="90">
        <v>3119</v>
      </c>
      <c r="N580" s="90">
        <v>3969</v>
      </c>
      <c r="O580" s="90">
        <v>1874</v>
      </c>
      <c r="P580" s="90">
        <v>0</v>
      </c>
      <c r="Q580" s="91">
        <v>8962</v>
      </c>
      <c r="R580" s="92">
        <v>396</v>
      </c>
      <c r="S580" s="92">
        <v>789</v>
      </c>
      <c r="T580" s="92">
        <v>1183</v>
      </c>
      <c r="U580" s="92">
        <v>0</v>
      </c>
      <c r="V580" s="92">
        <v>1235124</v>
      </c>
      <c r="W580" s="92">
        <v>3131541</v>
      </c>
      <c r="X580" s="92">
        <v>2216942</v>
      </c>
      <c r="Y580" s="92">
        <v>0</v>
      </c>
      <c r="Z580" s="92">
        <v>6583607</v>
      </c>
      <c r="AA580" s="93">
        <v>1</v>
      </c>
      <c r="AB580" s="93" t="s">
        <v>188</v>
      </c>
      <c r="AC580" s="94">
        <v>2094</v>
      </c>
      <c r="AD580" s="95" t="s">
        <v>97</v>
      </c>
      <c r="AE580" s="92">
        <v>316.8</v>
      </c>
      <c r="AF580" s="92">
        <v>631.20000000000005</v>
      </c>
      <c r="AG580" s="92">
        <v>946.4</v>
      </c>
      <c r="AH580" s="92">
        <v>0</v>
      </c>
      <c r="AI580" s="92">
        <v>316.8</v>
      </c>
      <c r="AJ580" s="92">
        <v>631.20000000000005</v>
      </c>
      <c r="AK580" s="92">
        <v>946.4</v>
      </c>
      <c r="AL580" s="92">
        <v>0</v>
      </c>
      <c r="AM580" s="92">
        <v>988099.20000000007</v>
      </c>
      <c r="AN580" s="92">
        <v>2505232.8000000003</v>
      </c>
      <c r="AO580" s="92">
        <v>1773553.5999999999</v>
      </c>
      <c r="AP580" s="92">
        <v>0</v>
      </c>
      <c r="AQ580" s="92">
        <v>5266885.6000000006</v>
      </c>
      <c r="AR580" s="96">
        <v>1316721.3999999994</v>
      </c>
      <c r="AS580" s="97">
        <v>0.19999999999999993</v>
      </c>
    </row>
    <row r="581" spans="1:45" x14ac:dyDescent="0.2">
      <c r="A581" s="85">
        <v>249</v>
      </c>
      <c r="B581" s="86" t="s">
        <v>1325</v>
      </c>
      <c r="C581" s="86" t="s">
        <v>1326</v>
      </c>
      <c r="D581" s="87" t="s">
        <v>56</v>
      </c>
      <c r="E581" s="88">
        <v>61</v>
      </c>
      <c r="F581" s="87" t="s">
        <v>82</v>
      </c>
      <c r="G581" s="88">
        <v>6</v>
      </c>
      <c r="H581" s="89">
        <v>3376</v>
      </c>
      <c r="I581" s="89">
        <v>4297</v>
      </c>
      <c r="J581" s="89">
        <v>2029</v>
      </c>
      <c r="K581" s="89">
        <v>0</v>
      </c>
      <c r="L581" s="89">
        <v>9702</v>
      </c>
      <c r="M581" s="90">
        <v>3376</v>
      </c>
      <c r="N581" s="90">
        <v>4297</v>
      </c>
      <c r="O581" s="90">
        <v>2029</v>
      </c>
      <c r="P581" s="90">
        <v>0</v>
      </c>
      <c r="Q581" s="91">
        <v>9702</v>
      </c>
      <c r="R581" s="92">
        <v>396</v>
      </c>
      <c r="S581" s="92">
        <v>789</v>
      </c>
      <c r="T581" s="92">
        <v>1183</v>
      </c>
      <c r="U581" s="92">
        <v>0</v>
      </c>
      <c r="V581" s="92">
        <v>1336896</v>
      </c>
      <c r="W581" s="92">
        <v>3390333</v>
      </c>
      <c r="X581" s="92">
        <v>2400307</v>
      </c>
      <c r="Y581" s="92">
        <v>0</v>
      </c>
      <c r="Z581" s="92">
        <v>7127536</v>
      </c>
      <c r="AA581" s="93">
        <v>1</v>
      </c>
      <c r="AB581" s="93" t="s">
        <v>188</v>
      </c>
      <c r="AC581" s="94">
        <v>2094</v>
      </c>
      <c r="AD581" s="95" t="s">
        <v>97</v>
      </c>
      <c r="AE581" s="92">
        <v>316.8</v>
      </c>
      <c r="AF581" s="92">
        <v>631.20000000000005</v>
      </c>
      <c r="AG581" s="92">
        <v>946.4</v>
      </c>
      <c r="AH581" s="92">
        <v>0</v>
      </c>
      <c r="AI581" s="92">
        <v>316.8</v>
      </c>
      <c r="AJ581" s="92">
        <v>631.20000000000005</v>
      </c>
      <c r="AK581" s="92">
        <v>946.4</v>
      </c>
      <c r="AL581" s="92">
        <v>0</v>
      </c>
      <c r="AM581" s="92">
        <v>1069516.8</v>
      </c>
      <c r="AN581" s="92">
        <v>2712266.4000000004</v>
      </c>
      <c r="AO581" s="92">
        <v>1920245.5999999999</v>
      </c>
      <c r="AP581" s="92">
        <v>0</v>
      </c>
      <c r="AQ581" s="92">
        <v>5702028.7999999998</v>
      </c>
      <c r="AR581" s="96">
        <v>1425507.2000000002</v>
      </c>
      <c r="AS581" s="97">
        <v>0.20000000000000004</v>
      </c>
    </row>
    <row r="582" spans="1:45" x14ac:dyDescent="0.2">
      <c r="A582" s="85">
        <v>250</v>
      </c>
      <c r="B582" s="86" t="s">
        <v>1327</v>
      </c>
      <c r="C582" s="86" t="s">
        <v>1328</v>
      </c>
      <c r="D582" s="87" t="s">
        <v>56</v>
      </c>
      <c r="E582" s="88">
        <v>61</v>
      </c>
      <c r="F582" s="87" t="s">
        <v>82</v>
      </c>
      <c r="G582" s="88">
        <v>7</v>
      </c>
      <c r="H582" s="89">
        <v>3447</v>
      </c>
      <c r="I582" s="89">
        <v>4388</v>
      </c>
      <c r="J582" s="89">
        <v>2072</v>
      </c>
      <c r="K582" s="89">
        <v>0</v>
      </c>
      <c r="L582" s="89">
        <v>9907</v>
      </c>
      <c r="M582" s="90">
        <v>3447</v>
      </c>
      <c r="N582" s="90">
        <v>4388</v>
      </c>
      <c r="O582" s="90">
        <v>2072</v>
      </c>
      <c r="P582" s="90">
        <v>0</v>
      </c>
      <c r="Q582" s="91">
        <v>9907</v>
      </c>
      <c r="R582" s="92">
        <v>396</v>
      </c>
      <c r="S582" s="92">
        <v>789</v>
      </c>
      <c r="T582" s="92">
        <v>1183</v>
      </c>
      <c r="U582" s="92">
        <v>0</v>
      </c>
      <c r="V582" s="92">
        <v>1365012</v>
      </c>
      <c r="W582" s="92">
        <v>3462132</v>
      </c>
      <c r="X582" s="92">
        <v>2451176</v>
      </c>
      <c r="Y582" s="92">
        <v>0</v>
      </c>
      <c r="Z582" s="92">
        <v>7278320</v>
      </c>
      <c r="AA582" s="93">
        <v>1</v>
      </c>
      <c r="AB582" s="93" t="s">
        <v>188</v>
      </c>
      <c r="AC582" s="94">
        <v>2094</v>
      </c>
      <c r="AD582" s="95" t="s">
        <v>97</v>
      </c>
      <c r="AE582" s="92">
        <v>316.8</v>
      </c>
      <c r="AF582" s="92">
        <v>631.20000000000005</v>
      </c>
      <c r="AG582" s="92">
        <v>946.4</v>
      </c>
      <c r="AH582" s="92">
        <v>0</v>
      </c>
      <c r="AI582" s="92">
        <v>316.8</v>
      </c>
      <c r="AJ582" s="92">
        <v>631.20000000000005</v>
      </c>
      <c r="AK582" s="92">
        <v>946.4</v>
      </c>
      <c r="AL582" s="92">
        <v>0</v>
      </c>
      <c r="AM582" s="92">
        <v>1092009.6000000001</v>
      </c>
      <c r="AN582" s="92">
        <v>2769705.6</v>
      </c>
      <c r="AO582" s="92">
        <v>1960940.8</v>
      </c>
      <c r="AP582" s="92">
        <v>0</v>
      </c>
      <c r="AQ582" s="92">
        <v>5822656</v>
      </c>
      <c r="AR582" s="96">
        <v>1455664</v>
      </c>
      <c r="AS582" s="97">
        <v>0.2</v>
      </c>
    </row>
    <row r="583" spans="1:45" x14ac:dyDescent="0.2">
      <c r="A583" s="85">
        <v>251</v>
      </c>
      <c r="B583" s="86" t="s">
        <v>1329</v>
      </c>
      <c r="C583" s="86" t="s">
        <v>1330</v>
      </c>
      <c r="D583" s="87" t="s">
        <v>56</v>
      </c>
      <c r="E583" s="88">
        <v>61</v>
      </c>
      <c r="F583" s="87" t="s">
        <v>82</v>
      </c>
      <c r="G583" s="88">
        <v>8</v>
      </c>
      <c r="H583" s="89">
        <v>3327</v>
      </c>
      <c r="I583" s="89">
        <v>4236</v>
      </c>
      <c r="J583" s="89">
        <v>2000</v>
      </c>
      <c r="K583" s="89">
        <v>0</v>
      </c>
      <c r="L583" s="89">
        <v>9563</v>
      </c>
      <c r="M583" s="90">
        <v>3327</v>
      </c>
      <c r="N583" s="90">
        <v>4236</v>
      </c>
      <c r="O583" s="90">
        <v>2000</v>
      </c>
      <c r="P583" s="90">
        <v>0</v>
      </c>
      <c r="Q583" s="91">
        <v>9563</v>
      </c>
      <c r="R583" s="92">
        <v>396</v>
      </c>
      <c r="S583" s="92">
        <v>789</v>
      </c>
      <c r="T583" s="92">
        <v>1183</v>
      </c>
      <c r="U583" s="92">
        <v>0</v>
      </c>
      <c r="V583" s="92">
        <v>1317492</v>
      </c>
      <c r="W583" s="92">
        <v>3342204</v>
      </c>
      <c r="X583" s="92">
        <v>2366000</v>
      </c>
      <c r="Y583" s="92">
        <v>0</v>
      </c>
      <c r="Z583" s="92">
        <v>7025696</v>
      </c>
      <c r="AA583" s="93">
        <v>1</v>
      </c>
      <c r="AB583" s="93" t="s">
        <v>188</v>
      </c>
      <c r="AC583" s="94">
        <v>2094</v>
      </c>
      <c r="AD583" s="95" t="s">
        <v>97</v>
      </c>
      <c r="AE583" s="92">
        <v>316.8</v>
      </c>
      <c r="AF583" s="92">
        <v>631.20000000000005</v>
      </c>
      <c r="AG583" s="92">
        <v>946.4</v>
      </c>
      <c r="AH583" s="92">
        <v>0</v>
      </c>
      <c r="AI583" s="92">
        <v>316.8</v>
      </c>
      <c r="AJ583" s="92">
        <v>631.20000000000005</v>
      </c>
      <c r="AK583" s="92">
        <v>946.4</v>
      </c>
      <c r="AL583" s="92">
        <v>0</v>
      </c>
      <c r="AM583" s="92">
        <v>1053993.6000000001</v>
      </c>
      <c r="AN583" s="92">
        <v>2673763.2000000002</v>
      </c>
      <c r="AO583" s="92">
        <v>1892800</v>
      </c>
      <c r="AP583" s="92">
        <v>0</v>
      </c>
      <c r="AQ583" s="92">
        <v>5620556.8000000007</v>
      </c>
      <c r="AR583" s="96">
        <v>1405139.1999999993</v>
      </c>
      <c r="AS583" s="97">
        <v>0.1999999999999999</v>
      </c>
    </row>
    <row r="584" spans="1:45" x14ac:dyDescent="0.2">
      <c r="A584" s="85">
        <v>252</v>
      </c>
      <c r="B584" s="86" t="s">
        <v>1331</v>
      </c>
      <c r="C584" s="86" t="s">
        <v>1332</v>
      </c>
      <c r="D584" s="87" t="s">
        <v>56</v>
      </c>
      <c r="E584" s="88">
        <v>61</v>
      </c>
      <c r="F584" s="87" t="s">
        <v>82</v>
      </c>
      <c r="G584" s="88">
        <v>9</v>
      </c>
      <c r="H584" s="89">
        <v>3364</v>
      </c>
      <c r="I584" s="89">
        <v>4280</v>
      </c>
      <c r="J584" s="89">
        <v>2021</v>
      </c>
      <c r="K584" s="89">
        <v>0</v>
      </c>
      <c r="L584" s="89">
        <v>9665</v>
      </c>
      <c r="M584" s="90">
        <v>3364</v>
      </c>
      <c r="N584" s="90">
        <v>4280</v>
      </c>
      <c r="O584" s="90">
        <v>2021</v>
      </c>
      <c r="P584" s="90">
        <v>0</v>
      </c>
      <c r="Q584" s="91">
        <v>9665</v>
      </c>
      <c r="R584" s="92">
        <v>396</v>
      </c>
      <c r="S584" s="92">
        <v>789</v>
      </c>
      <c r="T584" s="92">
        <v>1183</v>
      </c>
      <c r="U584" s="92">
        <v>0</v>
      </c>
      <c r="V584" s="92">
        <v>1332144</v>
      </c>
      <c r="W584" s="92">
        <v>3376920</v>
      </c>
      <c r="X584" s="92">
        <v>2390843</v>
      </c>
      <c r="Y584" s="92">
        <v>0</v>
      </c>
      <c r="Z584" s="92">
        <v>7099907</v>
      </c>
      <c r="AA584" s="93">
        <v>1</v>
      </c>
      <c r="AB584" s="93" t="s">
        <v>188</v>
      </c>
      <c r="AC584" s="94">
        <v>2094</v>
      </c>
      <c r="AD584" s="95" t="s">
        <v>97</v>
      </c>
      <c r="AE584" s="92">
        <v>316.8</v>
      </c>
      <c r="AF584" s="92">
        <v>631.20000000000005</v>
      </c>
      <c r="AG584" s="92">
        <v>946.4</v>
      </c>
      <c r="AH584" s="92">
        <v>0</v>
      </c>
      <c r="AI584" s="92">
        <v>316.8</v>
      </c>
      <c r="AJ584" s="92">
        <v>631.20000000000005</v>
      </c>
      <c r="AK584" s="92">
        <v>946.4</v>
      </c>
      <c r="AL584" s="92">
        <v>0</v>
      </c>
      <c r="AM584" s="92">
        <v>1065715.2</v>
      </c>
      <c r="AN584" s="92">
        <v>2701536</v>
      </c>
      <c r="AO584" s="92">
        <v>1912674.4</v>
      </c>
      <c r="AP584" s="92">
        <v>0</v>
      </c>
      <c r="AQ584" s="92">
        <v>5679925.5999999996</v>
      </c>
      <c r="AR584" s="96">
        <v>1419981.4000000004</v>
      </c>
      <c r="AS584" s="97">
        <v>0.20000000000000004</v>
      </c>
    </row>
    <row r="585" spans="1:45" x14ac:dyDescent="0.2">
      <c r="A585" s="85">
        <v>253</v>
      </c>
      <c r="B585" s="86" t="s">
        <v>1333</v>
      </c>
      <c r="C585" s="86" t="s">
        <v>1334</v>
      </c>
      <c r="D585" s="87" t="s">
        <v>56</v>
      </c>
      <c r="E585" s="88">
        <v>61</v>
      </c>
      <c r="F585" s="87" t="s">
        <v>82</v>
      </c>
      <c r="G585" s="88">
        <v>10</v>
      </c>
      <c r="H585" s="89">
        <v>3367</v>
      </c>
      <c r="I585" s="89">
        <v>4286</v>
      </c>
      <c r="J585" s="89">
        <v>2024</v>
      </c>
      <c r="K585" s="89">
        <v>0</v>
      </c>
      <c r="L585" s="89">
        <v>9677</v>
      </c>
      <c r="M585" s="90">
        <v>3367</v>
      </c>
      <c r="N585" s="90">
        <v>4286</v>
      </c>
      <c r="O585" s="90">
        <v>2024</v>
      </c>
      <c r="P585" s="90">
        <v>0</v>
      </c>
      <c r="Q585" s="91">
        <v>9677</v>
      </c>
      <c r="R585" s="92">
        <v>396</v>
      </c>
      <c r="S585" s="92">
        <v>789</v>
      </c>
      <c r="T585" s="92">
        <v>1183</v>
      </c>
      <c r="U585" s="92">
        <v>0</v>
      </c>
      <c r="V585" s="92">
        <v>1333332</v>
      </c>
      <c r="W585" s="92">
        <v>3381654</v>
      </c>
      <c r="X585" s="92">
        <v>2394392</v>
      </c>
      <c r="Y585" s="92">
        <v>0</v>
      </c>
      <c r="Z585" s="92">
        <v>7109378</v>
      </c>
      <c r="AA585" s="93">
        <v>1</v>
      </c>
      <c r="AB585" s="93" t="s">
        <v>188</v>
      </c>
      <c r="AC585" s="94">
        <v>2094</v>
      </c>
      <c r="AD585" s="95" t="s">
        <v>97</v>
      </c>
      <c r="AE585" s="92">
        <v>316.8</v>
      </c>
      <c r="AF585" s="92">
        <v>631.20000000000005</v>
      </c>
      <c r="AG585" s="92">
        <v>946.4</v>
      </c>
      <c r="AH585" s="92">
        <v>0</v>
      </c>
      <c r="AI585" s="92">
        <v>316.8</v>
      </c>
      <c r="AJ585" s="92">
        <v>631.20000000000005</v>
      </c>
      <c r="AK585" s="92">
        <v>946.4</v>
      </c>
      <c r="AL585" s="92">
        <v>0</v>
      </c>
      <c r="AM585" s="92">
        <v>1066665.6000000001</v>
      </c>
      <c r="AN585" s="92">
        <v>2705323.2</v>
      </c>
      <c r="AO585" s="92">
        <v>1915513.5999999999</v>
      </c>
      <c r="AP585" s="92">
        <v>0</v>
      </c>
      <c r="AQ585" s="92">
        <v>5687502.4000000004</v>
      </c>
      <c r="AR585" s="96">
        <v>1421875.5999999996</v>
      </c>
      <c r="AS585" s="97">
        <v>0.19999999999999996</v>
      </c>
    </row>
    <row r="586" spans="1:45" x14ac:dyDescent="0.2">
      <c r="A586" s="85">
        <v>254</v>
      </c>
      <c r="B586" s="86" t="s">
        <v>1335</v>
      </c>
      <c r="C586" s="86" t="s">
        <v>1336</v>
      </c>
      <c r="D586" s="87" t="s">
        <v>56</v>
      </c>
      <c r="E586" s="88">
        <v>61</v>
      </c>
      <c r="F586" s="87" t="s">
        <v>82</v>
      </c>
      <c r="G586" s="88">
        <v>11</v>
      </c>
      <c r="H586" s="89">
        <v>3315</v>
      </c>
      <c r="I586" s="89">
        <v>4221</v>
      </c>
      <c r="J586" s="89">
        <v>1993</v>
      </c>
      <c r="K586" s="89">
        <v>0</v>
      </c>
      <c r="L586" s="89">
        <v>9529</v>
      </c>
      <c r="M586" s="90">
        <v>3315</v>
      </c>
      <c r="N586" s="90">
        <v>4221</v>
      </c>
      <c r="O586" s="90">
        <v>1993</v>
      </c>
      <c r="P586" s="90">
        <v>0</v>
      </c>
      <c r="Q586" s="91">
        <v>9529</v>
      </c>
      <c r="R586" s="92">
        <v>396</v>
      </c>
      <c r="S586" s="92">
        <v>789</v>
      </c>
      <c r="T586" s="92">
        <v>1183</v>
      </c>
      <c r="U586" s="92">
        <v>0</v>
      </c>
      <c r="V586" s="92">
        <v>1312740</v>
      </c>
      <c r="W586" s="92">
        <v>3330369</v>
      </c>
      <c r="X586" s="92">
        <v>2357719</v>
      </c>
      <c r="Y586" s="92">
        <v>0</v>
      </c>
      <c r="Z586" s="92">
        <v>7000828</v>
      </c>
      <c r="AA586" s="93">
        <v>1</v>
      </c>
      <c r="AB586" s="93" t="s">
        <v>188</v>
      </c>
      <c r="AC586" s="94">
        <v>2094</v>
      </c>
      <c r="AD586" s="95" t="s">
        <v>97</v>
      </c>
      <c r="AE586" s="92">
        <v>316.8</v>
      </c>
      <c r="AF586" s="92">
        <v>631.20000000000005</v>
      </c>
      <c r="AG586" s="92">
        <v>946.4</v>
      </c>
      <c r="AH586" s="92">
        <v>0</v>
      </c>
      <c r="AI586" s="92">
        <v>316.8</v>
      </c>
      <c r="AJ586" s="92">
        <v>631.20000000000005</v>
      </c>
      <c r="AK586" s="92">
        <v>946.4</v>
      </c>
      <c r="AL586" s="92">
        <v>0</v>
      </c>
      <c r="AM586" s="92">
        <v>1050192</v>
      </c>
      <c r="AN586" s="92">
        <v>2664295.2000000002</v>
      </c>
      <c r="AO586" s="92">
        <v>1886175.2</v>
      </c>
      <c r="AP586" s="92">
        <v>0</v>
      </c>
      <c r="AQ586" s="92">
        <v>5600662.4000000004</v>
      </c>
      <c r="AR586" s="96">
        <v>1400165.5999999996</v>
      </c>
      <c r="AS586" s="97">
        <v>0.19999999999999996</v>
      </c>
    </row>
    <row r="587" spans="1:45" x14ac:dyDescent="0.2">
      <c r="A587" s="98">
        <v>255</v>
      </c>
      <c r="B587" s="99" t="s">
        <v>1337</v>
      </c>
      <c r="C587" s="99" t="s">
        <v>1338</v>
      </c>
      <c r="D587" s="100" t="s">
        <v>56</v>
      </c>
      <c r="E587" s="101">
        <v>61</v>
      </c>
      <c r="F587" s="100" t="s">
        <v>82</v>
      </c>
      <c r="G587" s="101">
        <v>12</v>
      </c>
      <c r="H587" s="102">
        <v>3008</v>
      </c>
      <c r="I587" s="102">
        <v>3830</v>
      </c>
      <c r="J587" s="102">
        <v>1808</v>
      </c>
      <c r="K587" s="102">
        <v>0</v>
      </c>
      <c r="L587" s="102">
        <v>8646</v>
      </c>
      <c r="M587" s="90">
        <v>3008</v>
      </c>
      <c r="N587" s="90">
        <v>3830</v>
      </c>
      <c r="O587" s="90">
        <v>1808</v>
      </c>
      <c r="P587" s="90">
        <v>0</v>
      </c>
      <c r="Q587" s="91">
        <v>8646</v>
      </c>
      <c r="R587" s="92">
        <v>396</v>
      </c>
      <c r="S587" s="92">
        <v>789</v>
      </c>
      <c r="T587" s="92">
        <v>1183</v>
      </c>
      <c r="U587" s="92">
        <v>0</v>
      </c>
      <c r="V587" s="92">
        <v>1191168</v>
      </c>
      <c r="W587" s="92">
        <v>3021870</v>
      </c>
      <c r="X587" s="92">
        <v>2138864</v>
      </c>
      <c r="Y587" s="92">
        <v>0</v>
      </c>
      <c r="Z587" s="92">
        <v>6351902</v>
      </c>
      <c r="AA587" s="93">
        <v>1</v>
      </c>
      <c r="AB587" s="93" t="s">
        <v>188</v>
      </c>
      <c r="AC587" s="94">
        <v>2094</v>
      </c>
      <c r="AD587" s="95" t="s">
        <v>97</v>
      </c>
      <c r="AE587" s="92">
        <v>316.8</v>
      </c>
      <c r="AF587" s="92">
        <v>631.20000000000005</v>
      </c>
      <c r="AG587" s="92">
        <v>946.4</v>
      </c>
      <c r="AH587" s="92">
        <v>0</v>
      </c>
      <c r="AI587" s="92">
        <v>316.8</v>
      </c>
      <c r="AJ587" s="92">
        <v>631.20000000000005</v>
      </c>
      <c r="AK587" s="92">
        <v>946.4</v>
      </c>
      <c r="AL587" s="92">
        <v>0</v>
      </c>
      <c r="AM587" s="92">
        <v>952934.40000000002</v>
      </c>
      <c r="AN587" s="92">
        <v>2417496</v>
      </c>
      <c r="AO587" s="92">
        <v>1711091.2</v>
      </c>
      <c r="AP587" s="92">
        <v>0</v>
      </c>
      <c r="AQ587" s="92">
        <v>5081521.5999999996</v>
      </c>
      <c r="AR587" s="96">
        <v>1270380.4000000004</v>
      </c>
      <c r="AS587" s="97">
        <v>0.20000000000000007</v>
      </c>
    </row>
    <row r="588" spans="1:45" x14ac:dyDescent="0.2">
      <c r="A588" s="85">
        <v>2</v>
      </c>
      <c r="B588" s="86" t="s">
        <v>1339</v>
      </c>
      <c r="C588" s="86" t="s">
        <v>1340</v>
      </c>
      <c r="D588" s="87" t="s">
        <v>56</v>
      </c>
      <c r="E588" s="88">
        <v>61</v>
      </c>
      <c r="F588" s="87" t="s">
        <v>82</v>
      </c>
      <c r="G588" s="88">
        <v>13</v>
      </c>
      <c r="H588" s="89">
        <v>3195</v>
      </c>
      <c r="I588" s="89">
        <v>4068</v>
      </c>
      <c r="J588" s="89">
        <v>1920</v>
      </c>
      <c r="K588" s="89">
        <v>0</v>
      </c>
      <c r="L588" s="89">
        <v>9183</v>
      </c>
      <c r="M588" s="90">
        <v>3195</v>
      </c>
      <c r="N588" s="90">
        <v>4068</v>
      </c>
      <c r="O588" s="90">
        <v>1920</v>
      </c>
      <c r="P588" s="90">
        <v>0</v>
      </c>
      <c r="Q588" s="91">
        <v>9183</v>
      </c>
      <c r="R588" s="92">
        <v>396</v>
      </c>
      <c r="S588" s="92">
        <v>789</v>
      </c>
      <c r="T588" s="92">
        <v>1183</v>
      </c>
      <c r="U588" s="92">
        <v>0</v>
      </c>
      <c r="V588" s="92">
        <v>1265220</v>
      </c>
      <c r="W588" s="92">
        <v>3209652</v>
      </c>
      <c r="X588" s="92">
        <v>2271360</v>
      </c>
      <c r="Y588" s="92">
        <v>0</v>
      </c>
      <c r="Z588" s="92">
        <v>6746232</v>
      </c>
      <c r="AA588" s="93">
        <v>1</v>
      </c>
      <c r="AB588" s="93" t="s">
        <v>188</v>
      </c>
      <c r="AC588" s="94">
        <v>2094</v>
      </c>
      <c r="AD588" s="95" t="s">
        <v>97</v>
      </c>
      <c r="AE588" s="92">
        <v>316.8</v>
      </c>
      <c r="AF588" s="92">
        <v>631.20000000000005</v>
      </c>
      <c r="AG588" s="92">
        <v>946.4</v>
      </c>
      <c r="AH588" s="92">
        <v>0</v>
      </c>
      <c r="AI588" s="92">
        <v>316.8</v>
      </c>
      <c r="AJ588" s="92">
        <v>631.20000000000005</v>
      </c>
      <c r="AK588" s="92">
        <v>946.4</v>
      </c>
      <c r="AL588" s="92">
        <v>0</v>
      </c>
      <c r="AM588" s="92">
        <v>1012176</v>
      </c>
      <c r="AN588" s="92">
        <v>2567721.6</v>
      </c>
      <c r="AO588" s="92">
        <v>1817088</v>
      </c>
      <c r="AP588" s="92">
        <v>0</v>
      </c>
      <c r="AQ588" s="92">
        <v>5396985.5999999996</v>
      </c>
      <c r="AR588" s="96">
        <v>1349246.4000000004</v>
      </c>
      <c r="AS588" s="97">
        <v>0.20000000000000007</v>
      </c>
    </row>
    <row r="589" spans="1:45" x14ac:dyDescent="0.2">
      <c r="A589" s="85">
        <v>3</v>
      </c>
      <c r="B589" s="86" t="s">
        <v>1341</v>
      </c>
      <c r="C589" s="86" t="s">
        <v>1342</v>
      </c>
      <c r="D589" s="87" t="s">
        <v>56</v>
      </c>
      <c r="E589" s="88">
        <v>61</v>
      </c>
      <c r="F589" s="87" t="s">
        <v>82</v>
      </c>
      <c r="G589" s="88">
        <v>14</v>
      </c>
      <c r="H589" s="89">
        <v>3166</v>
      </c>
      <c r="I589" s="89">
        <v>4031</v>
      </c>
      <c r="J589" s="89">
        <v>1903</v>
      </c>
      <c r="K589" s="89">
        <v>0</v>
      </c>
      <c r="L589" s="89">
        <v>9100</v>
      </c>
      <c r="M589" s="90">
        <v>3166</v>
      </c>
      <c r="N589" s="90">
        <v>4031</v>
      </c>
      <c r="O589" s="90">
        <v>1903</v>
      </c>
      <c r="P589" s="90">
        <v>0</v>
      </c>
      <c r="Q589" s="91">
        <v>9100</v>
      </c>
      <c r="R589" s="92">
        <v>396</v>
      </c>
      <c r="S589" s="92">
        <v>789</v>
      </c>
      <c r="T589" s="92">
        <v>1183</v>
      </c>
      <c r="U589" s="92">
        <v>0</v>
      </c>
      <c r="V589" s="92">
        <v>1253736</v>
      </c>
      <c r="W589" s="92">
        <v>3180459</v>
      </c>
      <c r="X589" s="92">
        <v>2251249</v>
      </c>
      <c r="Y589" s="92">
        <v>0</v>
      </c>
      <c r="Z589" s="92">
        <v>6685444</v>
      </c>
      <c r="AA589" s="93">
        <v>1</v>
      </c>
      <c r="AB589" s="93" t="s">
        <v>188</v>
      </c>
      <c r="AC589" s="94">
        <v>2094</v>
      </c>
      <c r="AD589" s="95" t="s">
        <v>97</v>
      </c>
      <c r="AE589" s="92">
        <v>316.8</v>
      </c>
      <c r="AF589" s="92">
        <v>631.20000000000005</v>
      </c>
      <c r="AG589" s="92">
        <v>946.4</v>
      </c>
      <c r="AH589" s="92">
        <v>0</v>
      </c>
      <c r="AI589" s="92">
        <v>316.8</v>
      </c>
      <c r="AJ589" s="92">
        <v>631.20000000000005</v>
      </c>
      <c r="AK589" s="92">
        <v>946.4</v>
      </c>
      <c r="AL589" s="92">
        <v>0</v>
      </c>
      <c r="AM589" s="92">
        <v>1002988.8</v>
      </c>
      <c r="AN589" s="92">
        <v>2544367.2000000002</v>
      </c>
      <c r="AO589" s="92">
        <v>1800999.2</v>
      </c>
      <c r="AP589" s="92">
        <v>0</v>
      </c>
      <c r="AQ589" s="92">
        <v>5348355.2</v>
      </c>
      <c r="AR589" s="96">
        <v>1337088.7999999998</v>
      </c>
      <c r="AS589" s="97">
        <v>0.19999999999999998</v>
      </c>
    </row>
    <row r="590" spans="1:45" x14ac:dyDescent="0.2">
      <c r="A590" s="85">
        <v>4</v>
      </c>
      <c r="B590" s="86" t="s">
        <v>1343</v>
      </c>
      <c r="C590" s="86" t="s">
        <v>1344</v>
      </c>
      <c r="D590" s="87" t="s">
        <v>56</v>
      </c>
      <c r="E590" s="88">
        <v>61</v>
      </c>
      <c r="F590" s="87" t="s">
        <v>82</v>
      </c>
      <c r="G590" s="88">
        <v>15</v>
      </c>
      <c r="H590" s="89">
        <v>2993</v>
      </c>
      <c r="I590" s="89">
        <v>3813</v>
      </c>
      <c r="J590" s="89">
        <v>1800</v>
      </c>
      <c r="K590" s="89">
        <v>0</v>
      </c>
      <c r="L590" s="89">
        <v>8606</v>
      </c>
      <c r="M590" s="90">
        <v>2993</v>
      </c>
      <c r="N590" s="90">
        <v>3813</v>
      </c>
      <c r="O590" s="90">
        <v>1800</v>
      </c>
      <c r="P590" s="90">
        <v>0</v>
      </c>
      <c r="Q590" s="91">
        <v>8606</v>
      </c>
      <c r="R590" s="92">
        <v>396</v>
      </c>
      <c r="S590" s="92">
        <v>789</v>
      </c>
      <c r="T590" s="92">
        <v>1183</v>
      </c>
      <c r="U590" s="92">
        <v>0</v>
      </c>
      <c r="V590" s="92">
        <v>1185228</v>
      </c>
      <c r="W590" s="92">
        <v>3008457</v>
      </c>
      <c r="X590" s="92">
        <v>2129400</v>
      </c>
      <c r="Y590" s="92">
        <v>0</v>
      </c>
      <c r="Z590" s="92">
        <v>6323085</v>
      </c>
      <c r="AA590" s="93">
        <v>1</v>
      </c>
      <c r="AB590" s="93" t="s">
        <v>188</v>
      </c>
      <c r="AC590" s="94">
        <v>2094</v>
      </c>
      <c r="AD590" s="95" t="s">
        <v>97</v>
      </c>
      <c r="AE590" s="92">
        <v>316.8</v>
      </c>
      <c r="AF590" s="92">
        <v>631.20000000000005</v>
      </c>
      <c r="AG590" s="92">
        <v>946.4</v>
      </c>
      <c r="AH590" s="92">
        <v>0</v>
      </c>
      <c r="AI590" s="92">
        <v>316.8</v>
      </c>
      <c r="AJ590" s="92">
        <v>631.20000000000005</v>
      </c>
      <c r="AK590" s="92">
        <v>946.4</v>
      </c>
      <c r="AL590" s="92">
        <v>0</v>
      </c>
      <c r="AM590" s="92">
        <v>948182.4</v>
      </c>
      <c r="AN590" s="92">
        <v>2406765.6</v>
      </c>
      <c r="AO590" s="92">
        <v>1703520</v>
      </c>
      <c r="AP590" s="92">
        <v>0</v>
      </c>
      <c r="AQ590" s="92">
        <v>5058468</v>
      </c>
      <c r="AR590" s="96">
        <v>1264617</v>
      </c>
      <c r="AS590" s="97">
        <v>0.2</v>
      </c>
    </row>
    <row r="591" spans="1:45" x14ac:dyDescent="0.2">
      <c r="A591" s="85">
        <v>5</v>
      </c>
      <c r="B591" s="86" t="s">
        <v>1345</v>
      </c>
      <c r="C591" s="86" t="s">
        <v>1346</v>
      </c>
      <c r="D591" s="87" t="s">
        <v>116</v>
      </c>
      <c r="E591" s="88">
        <v>52</v>
      </c>
      <c r="F591" s="87" t="s">
        <v>117</v>
      </c>
      <c r="G591" s="88">
        <v>1</v>
      </c>
      <c r="H591" s="89">
        <v>2968</v>
      </c>
      <c r="I591" s="89">
        <v>3095</v>
      </c>
      <c r="J591" s="89">
        <v>2378</v>
      </c>
      <c r="K591" s="89">
        <v>100</v>
      </c>
      <c r="L591" s="89">
        <v>8541</v>
      </c>
      <c r="M591" s="90">
        <v>2968</v>
      </c>
      <c r="N591" s="90">
        <v>3095</v>
      </c>
      <c r="O591" s="90">
        <v>2378</v>
      </c>
      <c r="P591" s="90">
        <v>100</v>
      </c>
      <c r="Q591" s="91">
        <v>8541</v>
      </c>
      <c r="R591" s="92">
        <v>840</v>
      </c>
      <c r="S591" s="92">
        <v>840</v>
      </c>
      <c r="T591" s="92">
        <v>840</v>
      </c>
      <c r="U591" s="92">
        <v>840</v>
      </c>
      <c r="V591" s="92">
        <v>2493120</v>
      </c>
      <c r="W591" s="92">
        <v>2599800</v>
      </c>
      <c r="X591" s="92">
        <v>1997520</v>
      </c>
      <c r="Y591" s="92">
        <v>84000</v>
      </c>
      <c r="Z591" s="92">
        <v>7174440</v>
      </c>
      <c r="AA591" s="93">
        <v>1</v>
      </c>
      <c r="AB591" s="93" t="s">
        <v>188</v>
      </c>
      <c r="AC591" s="94">
        <v>2032</v>
      </c>
      <c r="AD591" s="95" t="s">
        <v>114</v>
      </c>
      <c r="AE591" s="92">
        <v>826.56</v>
      </c>
      <c r="AF591" s="92">
        <v>826.56</v>
      </c>
      <c r="AG591" s="92">
        <v>826.56</v>
      </c>
      <c r="AH591" s="92">
        <v>826.56</v>
      </c>
      <c r="AI591" s="92">
        <v>826.56</v>
      </c>
      <c r="AJ591" s="92">
        <v>826.56</v>
      </c>
      <c r="AK591" s="92">
        <v>826.56</v>
      </c>
      <c r="AL591" s="92">
        <v>826.56</v>
      </c>
      <c r="AM591" s="92">
        <v>2453230.0799999996</v>
      </c>
      <c r="AN591" s="92">
        <v>2558203.1999999997</v>
      </c>
      <c r="AO591" s="92">
        <v>1965559.68</v>
      </c>
      <c r="AP591" s="92">
        <v>82656</v>
      </c>
      <c r="AQ591" s="92">
        <v>7059648.959999999</v>
      </c>
      <c r="AR591" s="96">
        <v>114791.04000000097</v>
      </c>
      <c r="AS591" s="97">
        <v>1.6000000000000136E-2</v>
      </c>
    </row>
    <row r="592" spans="1:45" x14ac:dyDescent="0.2">
      <c r="A592" s="85">
        <v>6</v>
      </c>
      <c r="B592" s="86" t="s">
        <v>1347</v>
      </c>
      <c r="C592" s="86" t="s">
        <v>1348</v>
      </c>
      <c r="D592" s="87" t="s">
        <v>116</v>
      </c>
      <c r="E592" s="88">
        <v>52</v>
      </c>
      <c r="F592" s="87" t="s">
        <v>117</v>
      </c>
      <c r="G592" s="88">
        <v>2</v>
      </c>
      <c r="H592" s="89">
        <v>3037</v>
      </c>
      <c r="I592" s="89">
        <v>3165</v>
      </c>
      <c r="J592" s="89">
        <v>2431</v>
      </c>
      <c r="K592" s="89">
        <v>102</v>
      </c>
      <c r="L592" s="89">
        <v>8735</v>
      </c>
      <c r="M592" s="90">
        <v>3037</v>
      </c>
      <c r="N592" s="90">
        <v>3165</v>
      </c>
      <c r="O592" s="90">
        <v>2431</v>
      </c>
      <c r="P592" s="90">
        <v>102</v>
      </c>
      <c r="Q592" s="91">
        <v>8735</v>
      </c>
      <c r="R592" s="92">
        <v>840</v>
      </c>
      <c r="S592" s="92">
        <v>840</v>
      </c>
      <c r="T592" s="92">
        <v>840</v>
      </c>
      <c r="U592" s="92">
        <v>840</v>
      </c>
      <c r="V592" s="92">
        <v>2551080</v>
      </c>
      <c r="W592" s="92">
        <v>2658600</v>
      </c>
      <c r="X592" s="92">
        <v>2042040</v>
      </c>
      <c r="Y592" s="92">
        <v>85680</v>
      </c>
      <c r="Z592" s="92">
        <v>7337400</v>
      </c>
      <c r="AA592" s="93">
        <v>1</v>
      </c>
      <c r="AB592" s="93" t="s">
        <v>188</v>
      </c>
      <c r="AC592" s="94">
        <v>2032</v>
      </c>
      <c r="AD592" s="95" t="s">
        <v>114</v>
      </c>
      <c r="AE592" s="92">
        <v>824.88</v>
      </c>
      <c r="AF592" s="92">
        <v>824.88</v>
      </c>
      <c r="AG592" s="92">
        <v>824.88</v>
      </c>
      <c r="AH592" s="92">
        <v>824.88</v>
      </c>
      <c r="AI592" s="92">
        <v>824.88</v>
      </c>
      <c r="AJ592" s="92">
        <v>824.88</v>
      </c>
      <c r="AK592" s="92">
        <v>824.88</v>
      </c>
      <c r="AL592" s="92">
        <v>824.88</v>
      </c>
      <c r="AM592" s="92">
        <v>2505160.56</v>
      </c>
      <c r="AN592" s="92">
        <v>2610745.2000000002</v>
      </c>
      <c r="AO592" s="92">
        <v>2005283.28</v>
      </c>
      <c r="AP592" s="92">
        <v>84137.76</v>
      </c>
      <c r="AQ592" s="92">
        <v>7205326.7999999998</v>
      </c>
      <c r="AR592" s="96">
        <v>132073.20000000019</v>
      </c>
      <c r="AS592" s="97">
        <v>1.8000000000000026E-2</v>
      </c>
    </row>
    <row r="593" spans="1:45" x14ac:dyDescent="0.2">
      <c r="A593" s="85">
        <v>7</v>
      </c>
      <c r="B593" s="86" t="s">
        <v>1349</v>
      </c>
      <c r="C593" s="86" t="s">
        <v>1350</v>
      </c>
      <c r="D593" s="87" t="s">
        <v>116</v>
      </c>
      <c r="E593" s="88">
        <v>52</v>
      </c>
      <c r="F593" s="87" t="s">
        <v>117</v>
      </c>
      <c r="G593" s="88">
        <v>3</v>
      </c>
      <c r="H593" s="89">
        <v>3017</v>
      </c>
      <c r="I593" s="89">
        <v>3146</v>
      </c>
      <c r="J593" s="89">
        <v>2416</v>
      </c>
      <c r="K593" s="89">
        <v>102</v>
      </c>
      <c r="L593" s="89">
        <v>8681</v>
      </c>
      <c r="M593" s="90">
        <v>3017</v>
      </c>
      <c r="N593" s="90">
        <v>3146</v>
      </c>
      <c r="O593" s="90">
        <v>2416</v>
      </c>
      <c r="P593" s="90">
        <v>102</v>
      </c>
      <c r="Q593" s="91">
        <v>8681</v>
      </c>
      <c r="R593" s="92">
        <v>840</v>
      </c>
      <c r="S593" s="92">
        <v>840</v>
      </c>
      <c r="T593" s="92">
        <v>840</v>
      </c>
      <c r="U593" s="92">
        <v>840</v>
      </c>
      <c r="V593" s="92">
        <v>2534280</v>
      </c>
      <c r="W593" s="92">
        <v>2642640</v>
      </c>
      <c r="X593" s="92">
        <v>2029440</v>
      </c>
      <c r="Y593" s="92">
        <v>85680</v>
      </c>
      <c r="Z593" s="92">
        <v>7292040</v>
      </c>
      <c r="AA593" s="93">
        <v>1</v>
      </c>
      <c r="AB593" s="93" t="s">
        <v>188</v>
      </c>
      <c r="AC593" s="94">
        <v>2032</v>
      </c>
      <c r="AD593" s="95" t="s">
        <v>114</v>
      </c>
      <c r="AE593" s="92">
        <v>826.14</v>
      </c>
      <c r="AF593" s="92">
        <v>826.14</v>
      </c>
      <c r="AG593" s="92">
        <v>826.14</v>
      </c>
      <c r="AH593" s="92">
        <v>826.14</v>
      </c>
      <c r="AI593" s="92">
        <v>826.14</v>
      </c>
      <c r="AJ593" s="92">
        <v>826.14</v>
      </c>
      <c r="AK593" s="92">
        <v>826.14</v>
      </c>
      <c r="AL593" s="92">
        <v>826.14</v>
      </c>
      <c r="AM593" s="92">
        <v>2492464.38</v>
      </c>
      <c r="AN593" s="92">
        <v>2599036.44</v>
      </c>
      <c r="AO593" s="92">
        <v>1995954.24</v>
      </c>
      <c r="AP593" s="92">
        <v>84266.28</v>
      </c>
      <c r="AQ593" s="92">
        <v>7171721.3400000008</v>
      </c>
      <c r="AR593" s="96">
        <v>120318.65999999922</v>
      </c>
      <c r="AS593" s="97">
        <v>1.6499999999999893E-2</v>
      </c>
    </row>
    <row r="594" spans="1:45" x14ac:dyDescent="0.2">
      <c r="A594" s="85">
        <v>8</v>
      </c>
      <c r="B594" s="86" t="s">
        <v>1351</v>
      </c>
      <c r="C594" s="86" t="s">
        <v>1352</v>
      </c>
      <c r="D594" s="87" t="s">
        <v>116</v>
      </c>
      <c r="E594" s="88">
        <v>52</v>
      </c>
      <c r="F594" s="87" t="s">
        <v>117</v>
      </c>
      <c r="G594" s="88">
        <v>5</v>
      </c>
      <c r="H594" s="89">
        <v>2989</v>
      </c>
      <c r="I594" s="89">
        <v>3116</v>
      </c>
      <c r="J594" s="89">
        <v>2393</v>
      </c>
      <c r="K594" s="89">
        <v>101</v>
      </c>
      <c r="L594" s="89">
        <v>8599</v>
      </c>
      <c r="M594" s="90">
        <v>2989</v>
      </c>
      <c r="N594" s="90">
        <v>3116</v>
      </c>
      <c r="O594" s="90">
        <v>2393</v>
      </c>
      <c r="P594" s="90">
        <v>101</v>
      </c>
      <c r="Q594" s="91">
        <v>8599</v>
      </c>
      <c r="R594" s="92">
        <v>840</v>
      </c>
      <c r="S594" s="92">
        <v>840</v>
      </c>
      <c r="T594" s="92">
        <v>840</v>
      </c>
      <c r="U594" s="92">
        <v>840</v>
      </c>
      <c r="V594" s="92">
        <v>2510760</v>
      </c>
      <c r="W594" s="92">
        <v>2617440</v>
      </c>
      <c r="X594" s="92">
        <v>2010120</v>
      </c>
      <c r="Y594" s="92">
        <v>84840</v>
      </c>
      <c r="Z594" s="92">
        <v>7223160</v>
      </c>
      <c r="AA594" s="93">
        <v>1</v>
      </c>
      <c r="AB594" s="93" t="s">
        <v>188</v>
      </c>
      <c r="AC594" s="94">
        <v>2032</v>
      </c>
      <c r="AD594" s="95" t="s">
        <v>114</v>
      </c>
      <c r="AE594" s="92">
        <v>822.36</v>
      </c>
      <c r="AF594" s="92">
        <v>822.36</v>
      </c>
      <c r="AG594" s="92">
        <v>822.36</v>
      </c>
      <c r="AH594" s="92">
        <v>822.36</v>
      </c>
      <c r="AI594" s="92">
        <v>822.36</v>
      </c>
      <c r="AJ594" s="92">
        <v>822.36</v>
      </c>
      <c r="AK594" s="92">
        <v>822.36</v>
      </c>
      <c r="AL594" s="92">
        <v>822.36</v>
      </c>
      <c r="AM594" s="92">
        <v>2458034.04</v>
      </c>
      <c r="AN594" s="92">
        <v>2562473.7600000002</v>
      </c>
      <c r="AO594" s="92">
        <v>1967907.48</v>
      </c>
      <c r="AP594" s="92">
        <v>83058.36</v>
      </c>
      <c r="AQ594" s="92">
        <v>7071473.6400000015</v>
      </c>
      <c r="AR594" s="96">
        <v>151686.35999999847</v>
      </c>
      <c r="AS594" s="97">
        <v>2.099999999999979E-2</v>
      </c>
    </row>
    <row r="595" spans="1:45" x14ac:dyDescent="0.2">
      <c r="A595" s="85">
        <v>9</v>
      </c>
      <c r="B595" s="86" t="s">
        <v>1353</v>
      </c>
      <c r="C595" s="86" t="s">
        <v>1354</v>
      </c>
      <c r="D595" s="87" t="s">
        <v>116</v>
      </c>
      <c r="E595" s="88">
        <v>52</v>
      </c>
      <c r="F595" s="87" t="s">
        <v>117</v>
      </c>
      <c r="G595" s="88">
        <v>12</v>
      </c>
      <c r="H595" s="89">
        <v>2884</v>
      </c>
      <c r="I595" s="89">
        <v>3006</v>
      </c>
      <c r="J595" s="89">
        <v>2310</v>
      </c>
      <c r="K595" s="89">
        <v>97</v>
      </c>
      <c r="L595" s="89">
        <v>8297</v>
      </c>
      <c r="M595" s="90">
        <v>2884</v>
      </c>
      <c r="N595" s="90">
        <v>3006</v>
      </c>
      <c r="O595" s="90">
        <v>2310</v>
      </c>
      <c r="P595" s="90">
        <v>97</v>
      </c>
      <c r="Q595" s="91">
        <v>8297</v>
      </c>
      <c r="R595" s="92">
        <v>841</v>
      </c>
      <c r="S595" s="92">
        <v>841</v>
      </c>
      <c r="T595" s="92">
        <v>841</v>
      </c>
      <c r="U595" s="92">
        <v>841</v>
      </c>
      <c r="V595" s="92">
        <v>2425444</v>
      </c>
      <c r="W595" s="92">
        <v>2528046</v>
      </c>
      <c r="X595" s="92">
        <v>1942710</v>
      </c>
      <c r="Y595" s="92">
        <v>81577</v>
      </c>
      <c r="Z595" s="92">
        <v>6977777</v>
      </c>
      <c r="AA595" s="93">
        <v>1</v>
      </c>
      <c r="AB595" s="93" t="s">
        <v>188</v>
      </c>
      <c r="AC595" s="94">
        <v>2014</v>
      </c>
      <c r="AD595" s="95" t="s">
        <v>147</v>
      </c>
      <c r="AE595" s="92">
        <v>823.34</v>
      </c>
      <c r="AF595" s="92">
        <v>823.34</v>
      </c>
      <c r="AG595" s="92">
        <v>823.34</v>
      </c>
      <c r="AH595" s="92">
        <v>823.34</v>
      </c>
      <c r="AI595" s="92">
        <v>823.34</v>
      </c>
      <c r="AJ595" s="92">
        <v>823.34</v>
      </c>
      <c r="AK595" s="92">
        <v>823.34</v>
      </c>
      <c r="AL595" s="92">
        <v>823.34</v>
      </c>
      <c r="AM595" s="92">
        <v>2374512.56</v>
      </c>
      <c r="AN595" s="92">
        <v>2474960.04</v>
      </c>
      <c r="AO595" s="92">
        <v>1901915.4000000001</v>
      </c>
      <c r="AP595" s="92">
        <v>79863.98</v>
      </c>
      <c r="AQ595" s="92">
        <v>6831251.9800000004</v>
      </c>
      <c r="AR595" s="96">
        <v>146525.01999999955</v>
      </c>
      <c r="AS595" s="97">
        <v>2.0998810939357845E-2</v>
      </c>
    </row>
    <row r="596" spans="1:45" x14ac:dyDescent="0.2">
      <c r="A596" s="85">
        <v>10</v>
      </c>
      <c r="B596" s="86" t="s">
        <v>1355</v>
      </c>
      <c r="C596" s="86" t="s">
        <v>1356</v>
      </c>
      <c r="D596" s="87" t="s">
        <v>116</v>
      </c>
      <c r="E596" s="88">
        <v>52</v>
      </c>
      <c r="F596" s="87" t="s">
        <v>117</v>
      </c>
      <c r="G596" s="88">
        <v>13</v>
      </c>
      <c r="H596" s="89">
        <v>3063</v>
      </c>
      <c r="I596" s="89">
        <v>3192</v>
      </c>
      <c r="J596" s="89">
        <v>2453</v>
      </c>
      <c r="K596" s="89">
        <v>103</v>
      </c>
      <c r="L596" s="89">
        <v>8811</v>
      </c>
      <c r="M596" s="90">
        <v>3063</v>
      </c>
      <c r="N596" s="90">
        <v>3192</v>
      </c>
      <c r="O596" s="90">
        <v>2453</v>
      </c>
      <c r="P596" s="90">
        <v>103</v>
      </c>
      <c r="Q596" s="91">
        <v>8811</v>
      </c>
      <c r="R596" s="92">
        <v>840</v>
      </c>
      <c r="S596" s="92">
        <v>840</v>
      </c>
      <c r="T596" s="92">
        <v>840</v>
      </c>
      <c r="U596" s="92">
        <v>840</v>
      </c>
      <c r="V596" s="92">
        <v>2572920</v>
      </c>
      <c r="W596" s="92">
        <v>2681280</v>
      </c>
      <c r="X596" s="92">
        <v>2060520</v>
      </c>
      <c r="Y596" s="92">
        <v>86520</v>
      </c>
      <c r="Z596" s="92">
        <v>7401240</v>
      </c>
      <c r="AA596" s="93">
        <v>1</v>
      </c>
      <c r="AB596" s="93" t="s">
        <v>188</v>
      </c>
      <c r="AC596" s="94">
        <v>2032</v>
      </c>
      <c r="AD596" s="95" t="s">
        <v>114</v>
      </c>
      <c r="AE596" s="92">
        <v>825.3</v>
      </c>
      <c r="AF596" s="92">
        <v>825.3</v>
      </c>
      <c r="AG596" s="92">
        <v>825.3</v>
      </c>
      <c r="AH596" s="92">
        <v>825.3</v>
      </c>
      <c r="AI596" s="92">
        <v>825.3</v>
      </c>
      <c r="AJ596" s="92">
        <v>825.3</v>
      </c>
      <c r="AK596" s="92">
        <v>825.3</v>
      </c>
      <c r="AL596" s="92">
        <v>825.3</v>
      </c>
      <c r="AM596" s="92">
        <v>2527893.9</v>
      </c>
      <c r="AN596" s="92">
        <v>2634357.5999999996</v>
      </c>
      <c r="AO596" s="92">
        <v>2024460.9</v>
      </c>
      <c r="AP596" s="92">
        <v>85005.9</v>
      </c>
      <c r="AQ596" s="92">
        <v>7271718.3000000007</v>
      </c>
      <c r="AR596" s="96">
        <v>129521.69999999925</v>
      </c>
      <c r="AS596" s="97">
        <v>1.7499999999999901E-2</v>
      </c>
    </row>
    <row r="597" spans="1:45" x14ac:dyDescent="0.2">
      <c r="A597" s="85">
        <v>11</v>
      </c>
      <c r="B597" s="86" t="s">
        <v>1357</v>
      </c>
      <c r="C597" s="86" t="s">
        <v>1358</v>
      </c>
      <c r="D597" s="87" t="s">
        <v>116</v>
      </c>
      <c r="E597" s="88">
        <v>52</v>
      </c>
      <c r="F597" s="87" t="s">
        <v>117</v>
      </c>
      <c r="G597" s="88">
        <v>14</v>
      </c>
      <c r="H597" s="89">
        <v>3034</v>
      </c>
      <c r="I597" s="89">
        <v>3164</v>
      </c>
      <c r="J597" s="89">
        <v>2431</v>
      </c>
      <c r="K597" s="89">
        <v>102</v>
      </c>
      <c r="L597" s="89">
        <v>8731</v>
      </c>
      <c r="M597" s="90">
        <v>3034</v>
      </c>
      <c r="N597" s="90">
        <v>3164</v>
      </c>
      <c r="O597" s="90">
        <v>2431</v>
      </c>
      <c r="P597" s="90">
        <v>102</v>
      </c>
      <c r="Q597" s="91">
        <v>8731</v>
      </c>
      <c r="R597" s="92">
        <v>840</v>
      </c>
      <c r="S597" s="92">
        <v>840</v>
      </c>
      <c r="T597" s="92">
        <v>840</v>
      </c>
      <c r="U597" s="92">
        <v>840</v>
      </c>
      <c r="V597" s="92">
        <v>2548560</v>
      </c>
      <c r="W597" s="92">
        <v>2657760</v>
      </c>
      <c r="X597" s="92">
        <v>2042040</v>
      </c>
      <c r="Y597" s="92">
        <v>85680</v>
      </c>
      <c r="Z597" s="92">
        <v>7334040</v>
      </c>
      <c r="AA597" s="93">
        <v>1</v>
      </c>
      <c r="AB597" s="93" t="s">
        <v>188</v>
      </c>
      <c r="AC597" s="94">
        <v>2032</v>
      </c>
      <c r="AD597" s="95" t="s">
        <v>114</v>
      </c>
      <c r="AE597" s="92">
        <v>824.46</v>
      </c>
      <c r="AF597" s="92">
        <v>824.46</v>
      </c>
      <c r="AG597" s="92">
        <v>824.46</v>
      </c>
      <c r="AH597" s="92">
        <v>824.46</v>
      </c>
      <c r="AI597" s="92">
        <v>824.46</v>
      </c>
      <c r="AJ597" s="92">
        <v>824.46</v>
      </c>
      <c r="AK597" s="92">
        <v>824.46</v>
      </c>
      <c r="AL597" s="92">
        <v>824.46</v>
      </c>
      <c r="AM597" s="92">
        <v>2501411.64</v>
      </c>
      <c r="AN597" s="92">
        <v>2608591.44</v>
      </c>
      <c r="AO597" s="92">
        <v>2004262.26</v>
      </c>
      <c r="AP597" s="92">
        <v>84094.92</v>
      </c>
      <c r="AQ597" s="92">
        <v>7198360.2599999998</v>
      </c>
      <c r="AR597" s="96">
        <v>135679.74000000022</v>
      </c>
      <c r="AS597" s="97">
        <v>1.850000000000003E-2</v>
      </c>
    </row>
    <row r="598" spans="1:45" x14ac:dyDescent="0.2">
      <c r="A598" s="85">
        <v>12</v>
      </c>
      <c r="B598" s="86" t="s">
        <v>1359</v>
      </c>
      <c r="C598" s="86" t="s">
        <v>1360</v>
      </c>
      <c r="D598" s="87" t="s">
        <v>116</v>
      </c>
      <c r="E598" s="88">
        <v>52</v>
      </c>
      <c r="F598" s="87" t="s">
        <v>117</v>
      </c>
      <c r="G598" s="88">
        <v>15</v>
      </c>
      <c r="H598" s="89">
        <v>2870</v>
      </c>
      <c r="I598" s="89">
        <v>2989</v>
      </c>
      <c r="J598" s="89">
        <v>2295</v>
      </c>
      <c r="K598" s="89">
        <v>97</v>
      </c>
      <c r="L598" s="89">
        <v>8251</v>
      </c>
      <c r="M598" s="90">
        <v>2870</v>
      </c>
      <c r="N598" s="90">
        <v>2989</v>
      </c>
      <c r="O598" s="90">
        <v>2295</v>
      </c>
      <c r="P598" s="90">
        <v>97</v>
      </c>
      <c r="Q598" s="91">
        <v>8251</v>
      </c>
      <c r="R598" s="92">
        <v>841</v>
      </c>
      <c r="S598" s="92">
        <v>841</v>
      </c>
      <c r="T598" s="92">
        <v>841</v>
      </c>
      <c r="U598" s="92">
        <v>841</v>
      </c>
      <c r="V598" s="92">
        <v>2413670</v>
      </c>
      <c r="W598" s="92">
        <v>2513749</v>
      </c>
      <c r="X598" s="92">
        <v>1930095</v>
      </c>
      <c r="Y598" s="92">
        <v>81577</v>
      </c>
      <c r="Z598" s="92">
        <v>6939091</v>
      </c>
      <c r="AA598" s="93">
        <v>1</v>
      </c>
      <c r="AB598" s="93" t="s">
        <v>188</v>
      </c>
      <c r="AC598" s="94">
        <v>2014</v>
      </c>
      <c r="AD598" s="95" t="s">
        <v>147</v>
      </c>
      <c r="AE598" s="92">
        <v>823.34</v>
      </c>
      <c r="AF598" s="92">
        <v>823.34</v>
      </c>
      <c r="AG598" s="92">
        <v>823.34</v>
      </c>
      <c r="AH598" s="92">
        <v>823.34</v>
      </c>
      <c r="AI598" s="92">
        <v>823.34</v>
      </c>
      <c r="AJ598" s="92">
        <v>823.34</v>
      </c>
      <c r="AK598" s="92">
        <v>823.34</v>
      </c>
      <c r="AL598" s="92">
        <v>823.34</v>
      </c>
      <c r="AM598" s="92">
        <v>2362985.8000000003</v>
      </c>
      <c r="AN598" s="92">
        <v>2460963.2600000002</v>
      </c>
      <c r="AO598" s="92">
        <v>1889565.3</v>
      </c>
      <c r="AP598" s="92">
        <v>79863.98</v>
      </c>
      <c r="AQ598" s="92">
        <v>6793378.3400000008</v>
      </c>
      <c r="AR598" s="96">
        <v>145712.65999999922</v>
      </c>
      <c r="AS598" s="97">
        <v>2.0998810939357796E-2</v>
      </c>
    </row>
    <row r="599" spans="1:45" x14ac:dyDescent="0.2">
      <c r="A599" s="85">
        <v>13</v>
      </c>
      <c r="B599" s="86" t="s">
        <v>1361</v>
      </c>
      <c r="C599" s="86" t="s">
        <v>1362</v>
      </c>
      <c r="D599" s="87" t="s">
        <v>61</v>
      </c>
      <c r="E599" s="88">
        <v>85</v>
      </c>
      <c r="F599" s="87" t="s">
        <v>83</v>
      </c>
      <c r="G599" s="88">
        <v>1</v>
      </c>
      <c r="H599" s="89">
        <v>3986</v>
      </c>
      <c r="I599" s="89">
        <v>4841</v>
      </c>
      <c r="J599" s="89">
        <v>2245</v>
      </c>
      <c r="K599" s="89">
        <v>173</v>
      </c>
      <c r="L599" s="89">
        <v>11245</v>
      </c>
      <c r="M599" s="90">
        <v>3986</v>
      </c>
      <c r="N599" s="90">
        <v>4841</v>
      </c>
      <c r="O599" s="90">
        <v>2245</v>
      </c>
      <c r="P599" s="90">
        <v>173</v>
      </c>
      <c r="Q599" s="91">
        <v>11245</v>
      </c>
      <c r="R599" s="92">
        <v>2353</v>
      </c>
      <c r="S599" s="92">
        <v>2353</v>
      </c>
      <c r="T599" s="92">
        <v>2941</v>
      </c>
      <c r="U599" s="92">
        <v>2941</v>
      </c>
      <c r="V599" s="92">
        <v>9379058</v>
      </c>
      <c r="W599" s="92">
        <v>11390873</v>
      </c>
      <c r="X599" s="92">
        <v>6602545</v>
      </c>
      <c r="Y599" s="92">
        <v>508793</v>
      </c>
      <c r="Z599" s="92">
        <v>27881269</v>
      </c>
      <c r="AA599" s="93">
        <v>1</v>
      </c>
      <c r="AB599" s="93" t="s">
        <v>188</v>
      </c>
      <c r="AC599" s="94">
        <v>2087</v>
      </c>
      <c r="AD599" s="95" t="s">
        <v>55</v>
      </c>
      <c r="AE599" s="92">
        <v>1882.4</v>
      </c>
      <c r="AF599" s="92">
        <v>1882.4</v>
      </c>
      <c r="AG599" s="92">
        <v>2352.8000000000002</v>
      </c>
      <c r="AH599" s="92">
        <v>2352.8000000000002</v>
      </c>
      <c r="AI599" s="92">
        <v>1882.4</v>
      </c>
      <c r="AJ599" s="92">
        <v>1882.4</v>
      </c>
      <c r="AK599" s="92">
        <v>2352.8000000000002</v>
      </c>
      <c r="AL599" s="92">
        <v>2352.8000000000002</v>
      </c>
      <c r="AM599" s="92">
        <v>7503246.4000000004</v>
      </c>
      <c r="AN599" s="92">
        <v>9112698.4000000004</v>
      </c>
      <c r="AO599" s="92">
        <v>5282036</v>
      </c>
      <c r="AP599" s="92">
        <v>407034.4</v>
      </c>
      <c r="AQ599" s="92">
        <v>22305015.199999999</v>
      </c>
      <c r="AR599" s="96">
        <v>5576253.8000000007</v>
      </c>
      <c r="AS599" s="97">
        <v>0.20000000000000004</v>
      </c>
    </row>
    <row r="600" spans="1:45" x14ac:dyDescent="0.2">
      <c r="A600" s="85">
        <v>14</v>
      </c>
      <c r="B600" s="86" t="s">
        <v>1363</v>
      </c>
      <c r="C600" s="86" t="s">
        <v>1364</v>
      </c>
      <c r="D600" s="87" t="s">
        <v>61</v>
      </c>
      <c r="E600" s="88">
        <v>85</v>
      </c>
      <c r="F600" s="87" t="s">
        <v>83</v>
      </c>
      <c r="G600" s="88">
        <v>2</v>
      </c>
      <c r="H600" s="89">
        <v>4077</v>
      </c>
      <c r="I600" s="89">
        <v>4950</v>
      </c>
      <c r="J600" s="89">
        <v>2296</v>
      </c>
      <c r="K600" s="89">
        <v>177</v>
      </c>
      <c r="L600" s="89">
        <v>11500</v>
      </c>
      <c r="M600" s="90">
        <v>4077</v>
      </c>
      <c r="N600" s="90">
        <v>4950</v>
      </c>
      <c r="O600" s="90">
        <v>2296</v>
      </c>
      <c r="P600" s="90">
        <v>177</v>
      </c>
      <c r="Q600" s="91">
        <v>11500</v>
      </c>
      <c r="R600" s="92">
        <v>2353</v>
      </c>
      <c r="S600" s="92">
        <v>2353</v>
      </c>
      <c r="T600" s="92">
        <v>2941</v>
      </c>
      <c r="U600" s="92">
        <v>2941</v>
      </c>
      <c r="V600" s="92">
        <v>9593181</v>
      </c>
      <c r="W600" s="92">
        <v>11647350</v>
      </c>
      <c r="X600" s="92">
        <v>6752536</v>
      </c>
      <c r="Y600" s="92">
        <v>520557</v>
      </c>
      <c r="Z600" s="92">
        <v>28513624</v>
      </c>
      <c r="AA600" s="93">
        <v>1</v>
      </c>
      <c r="AB600" s="93" t="s">
        <v>188</v>
      </c>
      <c r="AC600" s="94">
        <v>2087</v>
      </c>
      <c r="AD600" s="95" t="s">
        <v>55</v>
      </c>
      <c r="AE600" s="92">
        <v>1882.4</v>
      </c>
      <c r="AF600" s="92">
        <v>1882.4</v>
      </c>
      <c r="AG600" s="92">
        <v>2352.8000000000002</v>
      </c>
      <c r="AH600" s="92">
        <v>2352.8000000000002</v>
      </c>
      <c r="AI600" s="92">
        <v>1882.4</v>
      </c>
      <c r="AJ600" s="92">
        <v>1882.4</v>
      </c>
      <c r="AK600" s="92">
        <v>2352.8000000000002</v>
      </c>
      <c r="AL600" s="92">
        <v>2352.8000000000002</v>
      </c>
      <c r="AM600" s="92">
        <v>7674544.8000000007</v>
      </c>
      <c r="AN600" s="92">
        <v>9317880</v>
      </c>
      <c r="AO600" s="92">
        <v>5402028.8000000007</v>
      </c>
      <c r="AP600" s="92">
        <v>416445.60000000003</v>
      </c>
      <c r="AQ600" s="92">
        <v>22810899.200000003</v>
      </c>
      <c r="AR600" s="96">
        <v>5702724.799999997</v>
      </c>
      <c r="AS600" s="97">
        <v>0.1999999999999999</v>
      </c>
    </row>
    <row r="601" spans="1:45" x14ac:dyDescent="0.2">
      <c r="A601" s="85">
        <v>15</v>
      </c>
      <c r="B601" s="86" t="s">
        <v>1365</v>
      </c>
      <c r="C601" s="86" t="s">
        <v>1366</v>
      </c>
      <c r="D601" s="87" t="s">
        <v>61</v>
      </c>
      <c r="E601" s="88">
        <v>85</v>
      </c>
      <c r="F601" s="87" t="s">
        <v>83</v>
      </c>
      <c r="G601" s="88">
        <v>3</v>
      </c>
      <c r="H601" s="89">
        <v>4052</v>
      </c>
      <c r="I601" s="89">
        <v>4920</v>
      </c>
      <c r="J601" s="89">
        <v>2282</v>
      </c>
      <c r="K601" s="89">
        <v>176</v>
      </c>
      <c r="L601" s="89">
        <v>11430</v>
      </c>
      <c r="M601" s="90">
        <v>4052</v>
      </c>
      <c r="N601" s="90">
        <v>4920</v>
      </c>
      <c r="O601" s="90">
        <v>2282</v>
      </c>
      <c r="P601" s="90">
        <v>176</v>
      </c>
      <c r="Q601" s="91">
        <v>11430</v>
      </c>
      <c r="R601" s="92">
        <v>2353</v>
      </c>
      <c r="S601" s="92">
        <v>2353</v>
      </c>
      <c r="T601" s="92">
        <v>2941</v>
      </c>
      <c r="U601" s="92">
        <v>2941</v>
      </c>
      <c r="V601" s="92">
        <v>9534356</v>
      </c>
      <c r="W601" s="92">
        <v>11576760</v>
      </c>
      <c r="X601" s="92">
        <v>6711362</v>
      </c>
      <c r="Y601" s="92">
        <v>517616</v>
      </c>
      <c r="Z601" s="92">
        <v>28340094</v>
      </c>
      <c r="AA601" s="93">
        <v>1</v>
      </c>
      <c r="AB601" s="93" t="s">
        <v>188</v>
      </c>
      <c r="AC601" s="94">
        <v>2087</v>
      </c>
      <c r="AD601" s="95" t="s">
        <v>55</v>
      </c>
      <c r="AE601" s="92">
        <v>1882.4</v>
      </c>
      <c r="AF601" s="92">
        <v>1882.4</v>
      </c>
      <c r="AG601" s="92">
        <v>2352.8000000000002</v>
      </c>
      <c r="AH601" s="92">
        <v>2352.8000000000002</v>
      </c>
      <c r="AI601" s="92">
        <v>1882.4</v>
      </c>
      <c r="AJ601" s="92">
        <v>1882.4</v>
      </c>
      <c r="AK601" s="92">
        <v>2352.8000000000002</v>
      </c>
      <c r="AL601" s="92">
        <v>2352.8000000000002</v>
      </c>
      <c r="AM601" s="92">
        <v>7627484.8000000007</v>
      </c>
      <c r="AN601" s="92">
        <v>9261408</v>
      </c>
      <c r="AO601" s="92">
        <v>5369089.6000000006</v>
      </c>
      <c r="AP601" s="92">
        <v>414092.80000000005</v>
      </c>
      <c r="AQ601" s="92">
        <v>22672075.200000003</v>
      </c>
      <c r="AR601" s="96">
        <v>5668018.799999997</v>
      </c>
      <c r="AS601" s="97">
        <v>0.1999999999999999</v>
      </c>
    </row>
    <row r="602" spans="1:45" x14ac:dyDescent="0.2">
      <c r="A602" s="85">
        <v>16</v>
      </c>
      <c r="B602" s="86" t="s">
        <v>1367</v>
      </c>
      <c r="C602" s="86" t="s">
        <v>1368</v>
      </c>
      <c r="D602" s="87" t="s">
        <v>61</v>
      </c>
      <c r="E602" s="88">
        <v>85</v>
      </c>
      <c r="F602" s="87" t="s">
        <v>83</v>
      </c>
      <c r="G602" s="88">
        <v>4</v>
      </c>
      <c r="H602" s="89">
        <v>4317</v>
      </c>
      <c r="I602" s="89">
        <v>5242</v>
      </c>
      <c r="J602" s="89">
        <v>2432</v>
      </c>
      <c r="K602" s="89">
        <v>188</v>
      </c>
      <c r="L602" s="89">
        <v>12179</v>
      </c>
      <c r="M602" s="90">
        <v>4317</v>
      </c>
      <c r="N602" s="90">
        <v>5242</v>
      </c>
      <c r="O602" s="90">
        <v>2432</v>
      </c>
      <c r="P602" s="90">
        <v>188</v>
      </c>
      <c r="Q602" s="91">
        <v>12179</v>
      </c>
      <c r="R602" s="92">
        <v>2353</v>
      </c>
      <c r="S602" s="92">
        <v>2353</v>
      </c>
      <c r="T602" s="92">
        <v>2941</v>
      </c>
      <c r="U602" s="92">
        <v>2941</v>
      </c>
      <c r="V602" s="92">
        <v>10157901</v>
      </c>
      <c r="W602" s="92">
        <v>12334426</v>
      </c>
      <c r="X602" s="92">
        <v>7152512</v>
      </c>
      <c r="Y602" s="92">
        <v>552908</v>
      </c>
      <c r="Z602" s="92">
        <v>30197747</v>
      </c>
      <c r="AA602" s="93">
        <v>1</v>
      </c>
      <c r="AB602" s="93" t="s">
        <v>188</v>
      </c>
      <c r="AC602" s="94">
        <v>2087</v>
      </c>
      <c r="AD602" s="95" t="s">
        <v>55</v>
      </c>
      <c r="AE602" s="92">
        <v>1882.4</v>
      </c>
      <c r="AF602" s="92">
        <v>1882.4</v>
      </c>
      <c r="AG602" s="92">
        <v>2352.8000000000002</v>
      </c>
      <c r="AH602" s="92">
        <v>2352.8000000000002</v>
      </c>
      <c r="AI602" s="92">
        <v>1882.4</v>
      </c>
      <c r="AJ602" s="92">
        <v>1882.4</v>
      </c>
      <c r="AK602" s="92">
        <v>2352.8000000000002</v>
      </c>
      <c r="AL602" s="92">
        <v>2352.8000000000002</v>
      </c>
      <c r="AM602" s="92">
        <v>8126320.8000000007</v>
      </c>
      <c r="AN602" s="92">
        <v>9867540.8000000007</v>
      </c>
      <c r="AO602" s="92">
        <v>5722009.6000000006</v>
      </c>
      <c r="AP602" s="92">
        <v>442326.4</v>
      </c>
      <c r="AQ602" s="92">
        <v>24158197.600000001</v>
      </c>
      <c r="AR602" s="96">
        <v>6039549.3999999985</v>
      </c>
      <c r="AS602" s="97">
        <v>0.19999999999999996</v>
      </c>
    </row>
    <row r="603" spans="1:45" x14ac:dyDescent="0.2">
      <c r="A603" s="85">
        <v>17</v>
      </c>
      <c r="B603" s="86" t="s">
        <v>1369</v>
      </c>
      <c r="C603" s="86" t="s">
        <v>1370</v>
      </c>
      <c r="D603" s="87" t="s">
        <v>61</v>
      </c>
      <c r="E603" s="88">
        <v>85</v>
      </c>
      <c r="F603" s="87" t="s">
        <v>83</v>
      </c>
      <c r="G603" s="88">
        <v>5</v>
      </c>
      <c r="H603" s="89">
        <v>4013</v>
      </c>
      <c r="I603" s="89">
        <v>4873</v>
      </c>
      <c r="J603" s="89">
        <v>2260</v>
      </c>
      <c r="K603" s="89">
        <v>174</v>
      </c>
      <c r="L603" s="89">
        <v>11320</v>
      </c>
      <c r="M603" s="90">
        <v>4013</v>
      </c>
      <c r="N603" s="90">
        <v>4873</v>
      </c>
      <c r="O603" s="90">
        <v>2260</v>
      </c>
      <c r="P603" s="90">
        <v>174</v>
      </c>
      <c r="Q603" s="91">
        <v>11320</v>
      </c>
      <c r="R603" s="92">
        <v>2353</v>
      </c>
      <c r="S603" s="92">
        <v>2353</v>
      </c>
      <c r="T603" s="92">
        <v>2941</v>
      </c>
      <c r="U603" s="92">
        <v>2941</v>
      </c>
      <c r="V603" s="92">
        <v>9442589</v>
      </c>
      <c r="W603" s="92">
        <v>11466169</v>
      </c>
      <c r="X603" s="92">
        <v>6646660</v>
      </c>
      <c r="Y603" s="92">
        <v>511734</v>
      </c>
      <c r="Z603" s="92">
        <v>28067152</v>
      </c>
      <c r="AA603" s="93">
        <v>1</v>
      </c>
      <c r="AB603" s="93" t="s">
        <v>188</v>
      </c>
      <c r="AC603" s="94">
        <v>2087</v>
      </c>
      <c r="AD603" s="95" t="s">
        <v>55</v>
      </c>
      <c r="AE603" s="92">
        <v>1882.4</v>
      </c>
      <c r="AF603" s="92">
        <v>1882.4</v>
      </c>
      <c r="AG603" s="92">
        <v>2352.8000000000002</v>
      </c>
      <c r="AH603" s="92">
        <v>2352.8000000000002</v>
      </c>
      <c r="AI603" s="92">
        <v>1882.4</v>
      </c>
      <c r="AJ603" s="92">
        <v>1882.4</v>
      </c>
      <c r="AK603" s="92">
        <v>2352.8000000000002</v>
      </c>
      <c r="AL603" s="92">
        <v>2352.8000000000002</v>
      </c>
      <c r="AM603" s="92">
        <v>7554071.2000000002</v>
      </c>
      <c r="AN603" s="92">
        <v>9172935.2000000011</v>
      </c>
      <c r="AO603" s="92">
        <v>5317328</v>
      </c>
      <c r="AP603" s="92">
        <v>409387.2</v>
      </c>
      <c r="AQ603" s="92">
        <v>22453721.600000001</v>
      </c>
      <c r="AR603" s="96">
        <v>5613430.3999999985</v>
      </c>
      <c r="AS603" s="97">
        <v>0.19999999999999996</v>
      </c>
    </row>
    <row r="604" spans="1:45" x14ac:dyDescent="0.2">
      <c r="A604" s="85">
        <v>18</v>
      </c>
      <c r="B604" s="86" t="s">
        <v>1371</v>
      </c>
      <c r="C604" s="86" t="s">
        <v>1372</v>
      </c>
      <c r="D604" s="87" t="s">
        <v>61</v>
      </c>
      <c r="E604" s="88">
        <v>85</v>
      </c>
      <c r="F604" s="87" t="s">
        <v>83</v>
      </c>
      <c r="G604" s="88">
        <v>6</v>
      </c>
      <c r="H604" s="89">
        <v>4344</v>
      </c>
      <c r="I604" s="89">
        <v>5275</v>
      </c>
      <c r="J604" s="89">
        <v>2446</v>
      </c>
      <c r="K604" s="89">
        <v>189</v>
      </c>
      <c r="L604" s="89">
        <v>12254</v>
      </c>
      <c r="M604" s="90">
        <v>4344</v>
      </c>
      <c r="N604" s="90">
        <v>5275</v>
      </c>
      <c r="O604" s="90">
        <v>2446</v>
      </c>
      <c r="P604" s="90">
        <v>189</v>
      </c>
      <c r="Q604" s="91">
        <v>12254</v>
      </c>
      <c r="R604" s="92">
        <v>2353</v>
      </c>
      <c r="S604" s="92">
        <v>2353</v>
      </c>
      <c r="T604" s="92">
        <v>2941</v>
      </c>
      <c r="U604" s="92">
        <v>2941</v>
      </c>
      <c r="V604" s="92">
        <v>10221432</v>
      </c>
      <c r="W604" s="92">
        <v>12412075</v>
      </c>
      <c r="X604" s="92">
        <v>7193686</v>
      </c>
      <c r="Y604" s="92">
        <v>555849</v>
      </c>
      <c r="Z604" s="92">
        <v>30383042</v>
      </c>
      <c r="AA604" s="93">
        <v>1</v>
      </c>
      <c r="AB604" s="93" t="s">
        <v>188</v>
      </c>
      <c r="AC604" s="94">
        <v>2087</v>
      </c>
      <c r="AD604" s="95" t="s">
        <v>55</v>
      </c>
      <c r="AE604" s="92">
        <v>1882.4</v>
      </c>
      <c r="AF604" s="92">
        <v>1882.4</v>
      </c>
      <c r="AG604" s="92">
        <v>2352.8000000000002</v>
      </c>
      <c r="AH604" s="92">
        <v>2352.8000000000002</v>
      </c>
      <c r="AI604" s="92">
        <v>1882.4</v>
      </c>
      <c r="AJ604" s="92">
        <v>1882.4</v>
      </c>
      <c r="AK604" s="92">
        <v>2352.8000000000002</v>
      </c>
      <c r="AL604" s="92">
        <v>2352.8000000000002</v>
      </c>
      <c r="AM604" s="92">
        <v>8177145.6000000006</v>
      </c>
      <c r="AN604" s="92">
        <v>9929660</v>
      </c>
      <c r="AO604" s="92">
        <v>5754948.8000000007</v>
      </c>
      <c r="AP604" s="92">
        <v>444679.2</v>
      </c>
      <c r="AQ604" s="92">
        <v>24306433.600000001</v>
      </c>
      <c r="AR604" s="96">
        <v>6076608.3999999985</v>
      </c>
      <c r="AS604" s="97">
        <v>0.19999999999999996</v>
      </c>
    </row>
    <row r="605" spans="1:45" x14ac:dyDescent="0.2">
      <c r="A605" s="85">
        <v>19</v>
      </c>
      <c r="B605" s="86" t="s">
        <v>1373</v>
      </c>
      <c r="C605" s="86" t="s">
        <v>1374</v>
      </c>
      <c r="D605" s="87" t="s">
        <v>61</v>
      </c>
      <c r="E605" s="88">
        <v>85</v>
      </c>
      <c r="F605" s="87" t="s">
        <v>83</v>
      </c>
      <c r="G605" s="88">
        <v>7</v>
      </c>
      <c r="H605" s="89">
        <v>4436</v>
      </c>
      <c r="I605" s="89">
        <v>5386</v>
      </c>
      <c r="J605" s="89">
        <v>2498</v>
      </c>
      <c r="K605" s="89">
        <v>193</v>
      </c>
      <c r="L605" s="89">
        <v>12513</v>
      </c>
      <c r="M605" s="90">
        <v>4436</v>
      </c>
      <c r="N605" s="90">
        <v>5386</v>
      </c>
      <c r="O605" s="90">
        <v>2498</v>
      </c>
      <c r="P605" s="90">
        <v>193</v>
      </c>
      <c r="Q605" s="91">
        <v>12513</v>
      </c>
      <c r="R605" s="92">
        <v>2353</v>
      </c>
      <c r="S605" s="92">
        <v>2353</v>
      </c>
      <c r="T605" s="92">
        <v>2941</v>
      </c>
      <c r="U605" s="92">
        <v>2941</v>
      </c>
      <c r="V605" s="92">
        <v>10437908</v>
      </c>
      <c r="W605" s="92">
        <v>12673258</v>
      </c>
      <c r="X605" s="92">
        <v>7346618</v>
      </c>
      <c r="Y605" s="92">
        <v>567613</v>
      </c>
      <c r="Z605" s="92">
        <v>31025397</v>
      </c>
      <c r="AA605" s="93">
        <v>1</v>
      </c>
      <c r="AB605" s="93" t="s">
        <v>188</v>
      </c>
      <c r="AC605" s="94">
        <v>2087</v>
      </c>
      <c r="AD605" s="95" t="s">
        <v>55</v>
      </c>
      <c r="AE605" s="92">
        <v>1882.4</v>
      </c>
      <c r="AF605" s="92">
        <v>1882.4</v>
      </c>
      <c r="AG605" s="92">
        <v>2352.8000000000002</v>
      </c>
      <c r="AH605" s="92">
        <v>2352.8000000000002</v>
      </c>
      <c r="AI605" s="92">
        <v>1882.4</v>
      </c>
      <c r="AJ605" s="92">
        <v>1882.4</v>
      </c>
      <c r="AK605" s="92">
        <v>2352.8000000000002</v>
      </c>
      <c r="AL605" s="92">
        <v>2352.8000000000002</v>
      </c>
      <c r="AM605" s="92">
        <v>8350326.4000000004</v>
      </c>
      <c r="AN605" s="92">
        <v>10138606.4</v>
      </c>
      <c r="AO605" s="92">
        <v>5877294.4000000004</v>
      </c>
      <c r="AP605" s="92">
        <v>454090.4</v>
      </c>
      <c r="AQ605" s="92">
        <v>24820317.600000001</v>
      </c>
      <c r="AR605" s="96">
        <v>6205079.3999999985</v>
      </c>
      <c r="AS605" s="97">
        <v>0.19999999999999996</v>
      </c>
    </row>
    <row r="606" spans="1:45" x14ac:dyDescent="0.2">
      <c r="A606" s="85">
        <v>20</v>
      </c>
      <c r="B606" s="86" t="s">
        <v>1375</v>
      </c>
      <c r="C606" s="86" t="s">
        <v>1376</v>
      </c>
      <c r="D606" s="87" t="s">
        <v>61</v>
      </c>
      <c r="E606" s="88">
        <v>85</v>
      </c>
      <c r="F606" s="87" t="s">
        <v>83</v>
      </c>
      <c r="G606" s="88">
        <v>8</v>
      </c>
      <c r="H606" s="89">
        <v>4281</v>
      </c>
      <c r="I606" s="89">
        <v>5199</v>
      </c>
      <c r="J606" s="89">
        <v>2412</v>
      </c>
      <c r="K606" s="89">
        <v>186</v>
      </c>
      <c r="L606" s="89">
        <v>12078</v>
      </c>
      <c r="M606" s="90">
        <v>4281</v>
      </c>
      <c r="N606" s="90">
        <v>5199</v>
      </c>
      <c r="O606" s="90">
        <v>2412</v>
      </c>
      <c r="P606" s="90">
        <v>186</v>
      </c>
      <c r="Q606" s="91">
        <v>12078</v>
      </c>
      <c r="R606" s="92">
        <v>2353</v>
      </c>
      <c r="S606" s="92">
        <v>2353</v>
      </c>
      <c r="T606" s="92">
        <v>2941</v>
      </c>
      <c r="U606" s="92">
        <v>2941</v>
      </c>
      <c r="V606" s="92">
        <v>10073193</v>
      </c>
      <c r="W606" s="92">
        <v>12233247</v>
      </c>
      <c r="X606" s="92">
        <v>7093692</v>
      </c>
      <c r="Y606" s="92">
        <v>547026</v>
      </c>
      <c r="Z606" s="92">
        <v>29947158</v>
      </c>
      <c r="AA606" s="93">
        <v>1</v>
      </c>
      <c r="AB606" s="93" t="s">
        <v>188</v>
      </c>
      <c r="AC606" s="94">
        <v>2087</v>
      </c>
      <c r="AD606" s="95" t="s">
        <v>55</v>
      </c>
      <c r="AE606" s="92">
        <v>1882.4</v>
      </c>
      <c r="AF606" s="92">
        <v>1882.4</v>
      </c>
      <c r="AG606" s="92">
        <v>2352.8000000000002</v>
      </c>
      <c r="AH606" s="92">
        <v>2352.8000000000002</v>
      </c>
      <c r="AI606" s="92">
        <v>1882.4</v>
      </c>
      <c r="AJ606" s="92">
        <v>1882.4</v>
      </c>
      <c r="AK606" s="92">
        <v>2352.8000000000002</v>
      </c>
      <c r="AL606" s="92">
        <v>2352.8000000000002</v>
      </c>
      <c r="AM606" s="92">
        <v>8058554.4000000004</v>
      </c>
      <c r="AN606" s="92">
        <v>9786597.5999999996</v>
      </c>
      <c r="AO606" s="92">
        <v>5674953.6000000006</v>
      </c>
      <c r="AP606" s="92">
        <v>437620.80000000005</v>
      </c>
      <c r="AQ606" s="92">
        <v>23957726.400000002</v>
      </c>
      <c r="AR606" s="96">
        <v>5989431.5999999978</v>
      </c>
      <c r="AS606" s="97">
        <v>0.19999999999999993</v>
      </c>
    </row>
    <row r="607" spans="1:45" x14ac:dyDescent="0.2">
      <c r="A607" s="85">
        <v>21</v>
      </c>
      <c r="B607" s="86" t="s">
        <v>1377</v>
      </c>
      <c r="C607" s="86" t="s">
        <v>1378</v>
      </c>
      <c r="D607" s="87" t="s">
        <v>61</v>
      </c>
      <c r="E607" s="88">
        <v>85</v>
      </c>
      <c r="F607" s="87" t="s">
        <v>83</v>
      </c>
      <c r="G607" s="88">
        <v>9</v>
      </c>
      <c r="H607" s="89">
        <v>4327</v>
      </c>
      <c r="I607" s="89">
        <v>5254</v>
      </c>
      <c r="J607" s="89">
        <v>2436</v>
      </c>
      <c r="K607" s="89">
        <v>188</v>
      </c>
      <c r="L607" s="89">
        <v>12205</v>
      </c>
      <c r="M607" s="90">
        <v>4327</v>
      </c>
      <c r="N607" s="90">
        <v>5254</v>
      </c>
      <c r="O607" s="90">
        <v>2436</v>
      </c>
      <c r="P607" s="90">
        <v>188</v>
      </c>
      <c r="Q607" s="91">
        <v>12205</v>
      </c>
      <c r="R607" s="92">
        <v>2353</v>
      </c>
      <c r="S607" s="92">
        <v>2353</v>
      </c>
      <c r="T607" s="92">
        <v>2941</v>
      </c>
      <c r="U607" s="92">
        <v>2941</v>
      </c>
      <c r="V607" s="92">
        <v>10181431</v>
      </c>
      <c r="W607" s="92">
        <v>12362662</v>
      </c>
      <c r="X607" s="92">
        <v>7164276</v>
      </c>
      <c r="Y607" s="92">
        <v>552908</v>
      </c>
      <c r="Z607" s="92">
        <v>30261277</v>
      </c>
      <c r="AA607" s="93">
        <v>1</v>
      </c>
      <c r="AB607" s="93" t="s">
        <v>188</v>
      </c>
      <c r="AC607" s="94">
        <v>2087</v>
      </c>
      <c r="AD607" s="95" t="s">
        <v>55</v>
      </c>
      <c r="AE607" s="92">
        <v>1882.4</v>
      </c>
      <c r="AF607" s="92">
        <v>1882.4</v>
      </c>
      <c r="AG607" s="92">
        <v>2352.8000000000002</v>
      </c>
      <c r="AH607" s="92">
        <v>2352.8000000000002</v>
      </c>
      <c r="AI607" s="92">
        <v>1882.4</v>
      </c>
      <c r="AJ607" s="92">
        <v>1882.4</v>
      </c>
      <c r="AK607" s="92">
        <v>2352.8000000000002</v>
      </c>
      <c r="AL607" s="92">
        <v>2352.8000000000002</v>
      </c>
      <c r="AM607" s="92">
        <v>8145144.8000000007</v>
      </c>
      <c r="AN607" s="92">
        <v>9890129.5999999996</v>
      </c>
      <c r="AO607" s="92">
        <v>5731420.8000000007</v>
      </c>
      <c r="AP607" s="92">
        <v>442326.4</v>
      </c>
      <c r="AQ607" s="92">
        <v>24209021.599999998</v>
      </c>
      <c r="AR607" s="96">
        <v>6052255.4000000022</v>
      </c>
      <c r="AS607" s="97">
        <v>0.20000000000000007</v>
      </c>
    </row>
    <row r="608" spans="1:45" x14ac:dyDescent="0.2">
      <c r="A608" s="85">
        <v>22</v>
      </c>
      <c r="B608" s="86" t="s">
        <v>1379</v>
      </c>
      <c r="C608" s="86" t="s">
        <v>1380</v>
      </c>
      <c r="D608" s="87" t="s">
        <v>61</v>
      </c>
      <c r="E608" s="88">
        <v>85</v>
      </c>
      <c r="F608" s="87" t="s">
        <v>83</v>
      </c>
      <c r="G608" s="88">
        <v>10</v>
      </c>
      <c r="H608" s="89">
        <v>4333</v>
      </c>
      <c r="I608" s="89">
        <v>5262</v>
      </c>
      <c r="J608" s="89">
        <v>2441</v>
      </c>
      <c r="K608" s="89">
        <v>188</v>
      </c>
      <c r="L608" s="89">
        <v>12224</v>
      </c>
      <c r="M608" s="90">
        <v>4333</v>
      </c>
      <c r="N608" s="90">
        <v>5262</v>
      </c>
      <c r="O608" s="90">
        <v>2441</v>
      </c>
      <c r="P608" s="90">
        <v>188</v>
      </c>
      <c r="Q608" s="91">
        <v>12224</v>
      </c>
      <c r="R608" s="92">
        <v>2353</v>
      </c>
      <c r="S608" s="92">
        <v>2353</v>
      </c>
      <c r="T608" s="92">
        <v>2941</v>
      </c>
      <c r="U608" s="92">
        <v>2941</v>
      </c>
      <c r="V608" s="92">
        <v>10195549</v>
      </c>
      <c r="W608" s="92">
        <v>12381486</v>
      </c>
      <c r="X608" s="92">
        <v>7178981</v>
      </c>
      <c r="Y608" s="92">
        <v>552908</v>
      </c>
      <c r="Z608" s="92">
        <v>30308924</v>
      </c>
      <c r="AA608" s="93">
        <v>1</v>
      </c>
      <c r="AB608" s="93" t="s">
        <v>188</v>
      </c>
      <c r="AC608" s="94">
        <v>2087</v>
      </c>
      <c r="AD608" s="95" t="s">
        <v>55</v>
      </c>
      <c r="AE608" s="92">
        <v>1882.4</v>
      </c>
      <c r="AF608" s="92">
        <v>1882.4</v>
      </c>
      <c r="AG608" s="92">
        <v>2352.8000000000002</v>
      </c>
      <c r="AH608" s="92">
        <v>2352.8000000000002</v>
      </c>
      <c r="AI608" s="92">
        <v>1882.4</v>
      </c>
      <c r="AJ608" s="92">
        <v>1882.4</v>
      </c>
      <c r="AK608" s="92">
        <v>2352.8000000000002</v>
      </c>
      <c r="AL608" s="92">
        <v>2352.8000000000002</v>
      </c>
      <c r="AM608" s="92">
        <v>8156439.2000000002</v>
      </c>
      <c r="AN608" s="92">
        <v>9905188.8000000007</v>
      </c>
      <c r="AO608" s="92">
        <v>5743184.8000000007</v>
      </c>
      <c r="AP608" s="92">
        <v>442326.4</v>
      </c>
      <c r="AQ608" s="92">
        <v>24247139.199999999</v>
      </c>
      <c r="AR608" s="96">
        <v>6061784.8000000007</v>
      </c>
      <c r="AS608" s="97">
        <v>0.2</v>
      </c>
    </row>
    <row r="609" spans="1:45" x14ac:dyDescent="0.2">
      <c r="A609" s="85">
        <v>23</v>
      </c>
      <c r="B609" s="86" t="s">
        <v>1381</v>
      </c>
      <c r="C609" s="86" t="s">
        <v>1382</v>
      </c>
      <c r="D609" s="87" t="s">
        <v>61</v>
      </c>
      <c r="E609" s="88">
        <v>85</v>
      </c>
      <c r="F609" s="87" t="s">
        <v>83</v>
      </c>
      <c r="G609" s="88">
        <v>11</v>
      </c>
      <c r="H609" s="89">
        <v>4267</v>
      </c>
      <c r="I609" s="89">
        <v>5182</v>
      </c>
      <c r="J609" s="89">
        <v>2403</v>
      </c>
      <c r="K609" s="89">
        <v>185</v>
      </c>
      <c r="L609" s="89">
        <v>12037</v>
      </c>
      <c r="M609" s="90">
        <v>4267</v>
      </c>
      <c r="N609" s="90">
        <v>5182</v>
      </c>
      <c r="O609" s="90">
        <v>2403</v>
      </c>
      <c r="P609" s="90">
        <v>185</v>
      </c>
      <c r="Q609" s="91">
        <v>12037</v>
      </c>
      <c r="R609" s="92">
        <v>2353</v>
      </c>
      <c r="S609" s="92">
        <v>2353</v>
      </c>
      <c r="T609" s="92">
        <v>2941</v>
      </c>
      <c r="U609" s="92">
        <v>2941</v>
      </c>
      <c r="V609" s="92">
        <v>10040251</v>
      </c>
      <c r="W609" s="92">
        <v>12193246</v>
      </c>
      <c r="X609" s="92">
        <v>7067223</v>
      </c>
      <c r="Y609" s="92">
        <v>544085</v>
      </c>
      <c r="Z609" s="92">
        <v>29844805</v>
      </c>
      <c r="AA609" s="93">
        <v>1</v>
      </c>
      <c r="AB609" s="93" t="s">
        <v>188</v>
      </c>
      <c r="AC609" s="94">
        <v>2087</v>
      </c>
      <c r="AD609" s="95" t="s">
        <v>55</v>
      </c>
      <c r="AE609" s="92">
        <v>1882.4</v>
      </c>
      <c r="AF609" s="92">
        <v>1882.4</v>
      </c>
      <c r="AG609" s="92">
        <v>2352.8000000000002</v>
      </c>
      <c r="AH609" s="92">
        <v>2352.8000000000002</v>
      </c>
      <c r="AI609" s="92">
        <v>1882.4</v>
      </c>
      <c r="AJ609" s="92">
        <v>1882.4</v>
      </c>
      <c r="AK609" s="92">
        <v>2352.8000000000002</v>
      </c>
      <c r="AL609" s="92">
        <v>2352.8000000000002</v>
      </c>
      <c r="AM609" s="92">
        <v>8032200.8000000007</v>
      </c>
      <c r="AN609" s="92">
        <v>9754596.8000000007</v>
      </c>
      <c r="AO609" s="92">
        <v>5653778.4000000004</v>
      </c>
      <c r="AP609" s="92">
        <v>435268.00000000006</v>
      </c>
      <c r="AQ609" s="92">
        <v>23875844</v>
      </c>
      <c r="AR609" s="96">
        <v>5968961</v>
      </c>
      <c r="AS609" s="97">
        <v>0.2</v>
      </c>
    </row>
    <row r="610" spans="1:45" x14ac:dyDescent="0.2">
      <c r="A610" s="85">
        <v>24</v>
      </c>
      <c r="B610" s="86" t="s">
        <v>1383</v>
      </c>
      <c r="C610" s="86" t="s">
        <v>1384</v>
      </c>
      <c r="D610" s="87" t="s">
        <v>61</v>
      </c>
      <c r="E610" s="88">
        <v>85</v>
      </c>
      <c r="F610" s="87" t="s">
        <v>83</v>
      </c>
      <c r="G610" s="88">
        <v>12</v>
      </c>
      <c r="H610" s="89">
        <v>3873</v>
      </c>
      <c r="I610" s="89">
        <v>4703</v>
      </c>
      <c r="J610" s="89">
        <v>2181</v>
      </c>
      <c r="K610" s="89">
        <v>168</v>
      </c>
      <c r="L610" s="89">
        <v>10925</v>
      </c>
      <c r="M610" s="90">
        <v>3873</v>
      </c>
      <c r="N610" s="90">
        <v>4703</v>
      </c>
      <c r="O610" s="90">
        <v>2181</v>
      </c>
      <c r="P610" s="90">
        <v>168</v>
      </c>
      <c r="Q610" s="91">
        <v>10925</v>
      </c>
      <c r="R610" s="92">
        <v>2353</v>
      </c>
      <c r="S610" s="92">
        <v>2353</v>
      </c>
      <c r="T610" s="92">
        <v>2941</v>
      </c>
      <c r="U610" s="92">
        <v>2941</v>
      </c>
      <c r="V610" s="92">
        <v>9113169</v>
      </c>
      <c r="W610" s="92">
        <v>11066159</v>
      </c>
      <c r="X610" s="92">
        <v>6414321</v>
      </c>
      <c r="Y610" s="92">
        <v>494088</v>
      </c>
      <c r="Z610" s="92">
        <v>27087737</v>
      </c>
      <c r="AA610" s="93">
        <v>1</v>
      </c>
      <c r="AB610" s="93" t="s">
        <v>188</v>
      </c>
      <c r="AC610" s="94">
        <v>2087</v>
      </c>
      <c r="AD610" s="95" t="s">
        <v>55</v>
      </c>
      <c r="AE610" s="92">
        <v>1882.4</v>
      </c>
      <c r="AF610" s="92">
        <v>1882.4</v>
      </c>
      <c r="AG610" s="92">
        <v>2352.8000000000002</v>
      </c>
      <c r="AH610" s="92">
        <v>2352.8000000000002</v>
      </c>
      <c r="AI610" s="92">
        <v>1882.4</v>
      </c>
      <c r="AJ610" s="92">
        <v>1882.4</v>
      </c>
      <c r="AK610" s="92">
        <v>2352.8000000000002</v>
      </c>
      <c r="AL610" s="92">
        <v>2352.8000000000002</v>
      </c>
      <c r="AM610" s="92">
        <v>7290535.2000000002</v>
      </c>
      <c r="AN610" s="92">
        <v>8852927.2000000011</v>
      </c>
      <c r="AO610" s="92">
        <v>5131456.8000000007</v>
      </c>
      <c r="AP610" s="92">
        <v>395270.40000000002</v>
      </c>
      <c r="AQ610" s="92">
        <v>21670189.600000001</v>
      </c>
      <c r="AR610" s="96">
        <v>5417547.3999999985</v>
      </c>
      <c r="AS610" s="97">
        <v>0.19999999999999996</v>
      </c>
    </row>
    <row r="611" spans="1:45" x14ac:dyDescent="0.2">
      <c r="A611" s="85">
        <v>25</v>
      </c>
      <c r="B611" s="86" t="s">
        <v>1385</v>
      </c>
      <c r="C611" s="86" t="s">
        <v>1386</v>
      </c>
      <c r="D611" s="87" t="s">
        <v>61</v>
      </c>
      <c r="E611" s="88">
        <v>85</v>
      </c>
      <c r="F611" s="87" t="s">
        <v>83</v>
      </c>
      <c r="G611" s="88">
        <v>13</v>
      </c>
      <c r="H611" s="89">
        <v>4112</v>
      </c>
      <c r="I611" s="89">
        <v>4994</v>
      </c>
      <c r="J611" s="89">
        <v>2316</v>
      </c>
      <c r="K611" s="89">
        <v>178</v>
      </c>
      <c r="L611" s="89">
        <v>11600</v>
      </c>
      <c r="M611" s="90">
        <v>4112</v>
      </c>
      <c r="N611" s="90">
        <v>4994</v>
      </c>
      <c r="O611" s="90">
        <v>2316</v>
      </c>
      <c r="P611" s="90">
        <v>178</v>
      </c>
      <c r="Q611" s="91">
        <v>11600</v>
      </c>
      <c r="R611" s="92">
        <v>2353</v>
      </c>
      <c r="S611" s="92">
        <v>2353</v>
      </c>
      <c r="T611" s="92">
        <v>2941</v>
      </c>
      <c r="U611" s="92">
        <v>2941</v>
      </c>
      <c r="V611" s="92">
        <v>9675536</v>
      </c>
      <c r="W611" s="92">
        <v>11750882</v>
      </c>
      <c r="X611" s="92">
        <v>6811356</v>
      </c>
      <c r="Y611" s="92">
        <v>523498</v>
      </c>
      <c r="Z611" s="92">
        <v>28761272</v>
      </c>
      <c r="AA611" s="93">
        <v>1</v>
      </c>
      <c r="AB611" s="93" t="s">
        <v>188</v>
      </c>
      <c r="AC611" s="94">
        <v>2087</v>
      </c>
      <c r="AD611" s="95" t="s">
        <v>55</v>
      </c>
      <c r="AE611" s="92">
        <v>1882.4</v>
      </c>
      <c r="AF611" s="92">
        <v>1882.4</v>
      </c>
      <c r="AG611" s="92">
        <v>2352.8000000000002</v>
      </c>
      <c r="AH611" s="92">
        <v>2352.8000000000002</v>
      </c>
      <c r="AI611" s="92">
        <v>1882.4</v>
      </c>
      <c r="AJ611" s="92">
        <v>1882.4</v>
      </c>
      <c r="AK611" s="92">
        <v>2352.8000000000002</v>
      </c>
      <c r="AL611" s="92">
        <v>2352.8000000000002</v>
      </c>
      <c r="AM611" s="92">
        <v>7740428.8000000007</v>
      </c>
      <c r="AN611" s="92">
        <v>9400705.5999999996</v>
      </c>
      <c r="AO611" s="92">
        <v>5449084.8000000007</v>
      </c>
      <c r="AP611" s="92">
        <v>418798.4</v>
      </c>
      <c r="AQ611" s="92">
        <v>23009017.599999998</v>
      </c>
      <c r="AR611" s="96">
        <v>5752254.4000000022</v>
      </c>
      <c r="AS611" s="97">
        <v>0.20000000000000007</v>
      </c>
    </row>
    <row r="612" spans="1:45" x14ac:dyDescent="0.2">
      <c r="A612" s="85">
        <v>26</v>
      </c>
      <c r="B612" s="86" t="s">
        <v>1387</v>
      </c>
      <c r="C612" s="86" t="s">
        <v>1388</v>
      </c>
      <c r="D612" s="87" t="s">
        <v>61</v>
      </c>
      <c r="E612" s="88">
        <v>85</v>
      </c>
      <c r="F612" s="87" t="s">
        <v>83</v>
      </c>
      <c r="G612" s="88">
        <v>14</v>
      </c>
      <c r="H612" s="89">
        <v>4075</v>
      </c>
      <c r="I612" s="89">
        <v>4948</v>
      </c>
      <c r="J612" s="89">
        <v>2295</v>
      </c>
      <c r="K612" s="89">
        <v>177</v>
      </c>
      <c r="L612" s="89">
        <v>11495</v>
      </c>
      <c r="M612" s="90">
        <v>4075</v>
      </c>
      <c r="N612" s="90">
        <v>4948</v>
      </c>
      <c r="O612" s="90">
        <v>2295</v>
      </c>
      <c r="P612" s="90">
        <v>177</v>
      </c>
      <c r="Q612" s="91">
        <v>11495</v>
      </c>
      <c r="R612" s="92">
        <v>2353</v>
      </c>
      <c r="S612" s="92">
        <v>2353</v>
      </c>
      <c r="T612" s="92">
        <v>2941</v>
      </c>
      <c r="U612" s="92">
        <v>2941</v>
      </c>
      <c r="V612" s="92">
        <v>9588475</v>
      </c>
      <c r="W612" s="92">
        <v>11642644</v>
      </c>
      <c r="X612" s="92">
        <v>6749595</v>
      </c>
      <c r="Y612" s="92">
        <v>520557</v>
      </c>
      <c r="Z612" s="92">
        <v>28501271</v>
      </c>
      <c r="AA612" s="93">
        <v>1</v>
      </c>
      <c r="AB612" s="93" t="s">
        <v>188</v>
      </c>
      <c r="AC612" s="94">
        <v>2087</v>
      </c>
      <c r="AD612" s="95" t="s">
        <v>55</v>
      </c>
      <c r="AE612" s="92">
        <v>1882.4</v>
      </c>
      <c r="AF612" s="92">
        <v>1882.4</v>
      </c>
      <c r="AG612" s="92">
        <v>2352.8000000000002</v>
      </c>
      <c r="AH612" s="92">
        <v>2352.8000000000002</v>
      </c>
      <c r="AI612" s="92">
        <v>1882.4</v>
      </c>
      <c r="AJ612" s="92">
        <v>1882.4</v>
      </c>
      <c r="AK612" s="92">
        <v>2352.8000000000002</v>
      </c>
      <c r="AL612" s="92">
        <v>2352.8000000000002</v>
      </c>
      <c r="AM612" s="92">
        <v>7670780</v>
      </c>
      <c r="AN612" s="92">
        <v>9314115.2000000011</v>
      </c>
      <c r="AO612" s="92">
        <v>5399676</v>
      </c>
      <c r="AP612" s="92">
        <v>416445.60000000003</v>
      </c>
      <c r="AQ612" s="92">
        <v>22801016.800000004</v>
      </c>
      <c r="AR612" s="96">
        <v>5700254.1999999955</v>
      </c>
      <c r="AS612" s="97">
        <v>0.19999999999999984</v>
      </c>
    </row>
    <row r="613" spans="1:45" x14ac:dyDescent="0.2">
      <c r="A613" s="85">
        <v>27</v>
      </c>
      <c r="B613" s="86" t="s">
        <v>1389</v>
      </c>
      <c r="C613" s="86" t="s">
        <v>1390</v>
      </c>
      <c r="D613" s="87" t="s">
        <v>61</v>
      </c>
      <c r="E613" s="88">
        <v>85</v>
      </c>
      <c r="F613" s="87" t="s">
        <v>83</v>
      </c>
      <c r="G613" s="88">
        <v>15</v>
      </c>
      <c r="H613" s="89">
        <v>3850</v>
      </c>
      <c r="I613" s="89">
        <v>4676</v>
      </c>
      <c r="J613" s="89">
        <v>2170</v>
      </c>
      <c r="K613" s="89">
        <v>167</v>
      </c>
      <c r="L613" s="89">
        <v>10863</v>
      </c>
      <c r="M613" s="90">
        <v>3850</v>
      </c>
      <c r="N613" s="90">
        <v>4676</v>
      </c>
      <c r="O613" s="90">
        <v>2170</v>
      </c>
      <c r="P613" s="90">
        <v>167</v>
      </c>
      <c r="Q613" s="91">
        <v>10863</v>
      </c>
      <c r="R613" s="92">
        <v>2353</v>
      </c>
      <c r="S613" s="92">
        <v>2353</v>
      </c>
      <c r="T613" s="92">
        <v>2941</v>
      </c>
      <c r="U613" s="92">
        <v>2941</v>
      </c>
      <c r="V613" s="92">
        <v>9059050</v>
      </c>
      <c r="W613" s="92">
        <v>11002628</v>
      </c>
      <c r="X613" s="92">
        <v>6381970</v>
      </c>
      <c r="Y613" s="92">
        <v>491147</v>
      </c>
      <c r="Z613" s="92">
        <v>26934795</v>
      </c>
      <c r="AA613" s="93">
        <v>1</v>
      </c>
      <c r="AB613" s="93" t="s">
        <v>188</v>
      </c>
      <c r="AC613" s="94">
        <v>2087</v>
      </c>
      <c r="AD613" s="95" t="s">
        <v>55</v>
      </c>
      <c r="AE613" s="92">
        <v>1882.4</v>
      </c>
      <c r="AF613" s="92">
        <v>1882.4</v>
      </c>
      <c r="AG613" s="92">
        <v>2352.8000000000002</v>
      </c>
      <c r="AH613" s="92">
        <v>2352.8000000000002</v>
      </c>
      <c r="AI613" s="92">
        <v>1882.4</v>
      </c>
      <c r="AJ613" s="92">
        <v>1882.4</v>
      </c>
      <c r="AK613" s="92">
        <v>2352.8000000000002</v>
      </c>
      <c r="AL613" s="92">
        <v>2352.8000000000002</v>
      </c>
      <c r="AM613" s="92">
        <v>7247240</v>
      </c>
      <c r="AN613" s="92">
        <v>8802102.4000000004</v>
      </c>
      <c r="AO613" s="92">
        <v>5105576</v>
      </c>
      <c r="AP613" s="92">
        <v>392917.60000000003</v>
      </c>
      <c r="AQ613" s="92">
        <v>21547836</v>
      </c>
      <c r="AR613" s="96">
        <v>5386959</v>
      </c>
      <c r="AS613" s="97">
        <v>0.2</v>
      </c>
    </row>
    <row r="614" spans="1:45" x14ac:dyDescent="0.2">
      <c r="A614" s="85">
        <v>28</v>
      </c>
      <c r="B614" s="86" t="s">
        <v>1391</v>
      </c>
      <c r="C614" s="86" t="s">
        <v>1392</v>
      </c>
      <c r="D614" s="87" t="s">
        <v>56</v>
      </c>
      <c r="E614" s="88">
        <v>4</v>
      </c>
      <c r="F614" s="87" t="s">
        <v>138</v>
      </c>
      <c r="G614" s="88">
        <v>1</v>
      </c>
      <c r="H614" s="89">
        <v>8632</v>
      </c>
      <c r="I614" s="89">
        <v>8632</v>
      </c>
      <c r="J614" s="89">
        <v>10230</v>
      </c>
      <c r="K614" s="89">
        <v>511</v>
      </c>
      <c r="L614" s="89">
        <v>28005</v>
      </c>
      <c r="M614" s="90">
        <v>8632</v>
      </c>
      <c r="N614" s="90">
        <v>8632</v>
      </c>
      <c r="O614" s="90">
        <v>10230</v>
      </c>
      <c r="P614" s="90">
        <v>511</v>
      </c>
      <c r="Q614" s="91">
        <v>28005</v>
      </c>
      <c r="R614" s="92">
        <v>799</v>
      </c>
      <c r="S614" s="92">
        <v>799</v>
      </c>
      <c r="T614" s="92">
        <v>799</v>
      </c>
      <c r="U614" s="92">
        <v>799</v>
      </c>
      <c r="V614" s="92">
        <v>6896968</v>
      </c>
      <c r="W614" s="92">
        <v>6896968</v>
      </c>
      <c r="X614" s="92">
        <v>8173770</v>
      </c>
      <c r="Y614" s="92">
        <v>408289</v>
      </c>
      <c r="Z614" s="92">
        <v>22375995</v>
      </c>
      <c r="AA614" s="93">
        <v>1</v>
      </c>
      <c r="AB614" s="93" t="s">
        <v>188</v>
      </c>
      <c r="AC614" s="94">
        <v>2095</v>
      </c>
      <c r="AD614" s="95" t="s">
        <v>157</v>
      </c>
      <c r="AE614" s="92">
        <v>639.20000000000005</v>
      </c>
      <c r="AF614" s="92">
        <v>639.20000000000005</v>
      </c>
      <c r="AG614" s="92">
        <v>639.20000000000005</v>
      </c>
      <c r="AH614" s="92">
        <v>639.20000000000005</v>
      </c>
      <c r="AI614" s="92">
        <v>639.20000000000005</v>
      </c>
      <c r="AJ614" s="92">
        <v>639.20000000000005</v>
      </c>
      <c r="AK614" s="92">
        <v>639.20000000000005</v>
      </c>
      <c r="AL614" s="92">
        <v>639.20000000000005</v>
      </c>
      <c r="AM614" s="92">
        <v>5517574.4000000004</v>
      </c>
      <c r="AN614" s="92">
        <v>5517574.4000000004</v>
      </c>
      <c r="AO614" s="92">
        <v>6539016</v>
      </c>
      <c r="AP614" s="92">
        <v>326631.2</v>
      </c>
      <c r="AQ614" s="92">
        <v>17900796</v>
      </c>
      <c r="AR614" s="96">
        <v>4475199</v>
      </c>
      <c r="AS614" s="97">
        <v>0.2</v>
      </c>
    </row>
    <row r="615" spans="1:45" x14ac:dyDescent="0.2">
      <c r="A615" s="85">
        <v>29</v>
      </c>
      <c r="B615" s="86" t="s">
        <v>1393</v>
      </c>
      <c r="C615" s="86" t="s">
        <v>1394</v>
      </c>
      <c r="D615" s="87" t="s">
        <v>56</v>
      </c>
      <c r="E615" s="88">
        <v>4</v>
      </c>
      <c r="F615" s="87" t="s">
        <v>138</v>
      </c>
      <c r="G615" s="88">
        <v>2</v>
      </c>
      <c r="H615" s="89">
        <v>8826</v>
      </c>
      <c r="I615" s="89">
        <v>8826</v>
      </c>
      <c r="J615" s="89">
        <v>10461</v>
      </c>
      <c r="K615" s="89">
        <v>523</v>
      </c>
      <c r="L615" s="89">
        <v>28636</v>
      </c>
      <c r="M615" s="90">
        <v>8826</v>
      </c>
      <c r="N615" s="90">
        <v>8826</v>
      </c>
      <c r="O615" s="90">
        <v>10461</v>
      </c>
      <c r="P615" s="90">
        <v>523</v>
      </c>
      <c r="Q615" s="91">
        <v>28636</v>
      </c>
      <c r="R615" s="92">
        <v>799</v>
      </c>
      <c r="S615" s="92">
        <v>799</v>
      </c>
      <c r="T615" s="92">
        <v>799</v>
      </c>
      <c r="U615" s="92">
        <v>799</v>
      </c>
      <c r="V615" s="92">
        <v>7051974</v>
      </c>
      <c r="W615" s="92">
        <v>7051974</v>
      </c>
      <c r="X615" s="92">
        <v>8358339</v>
      </c>
      <c r="Y615" s="92">
        <v>417877</v>
      </c>
      <c r="Z615" s="92">
        <v>22880164</v>
      </c>
      <c r="AA615" s="93">
        <v>1</v>
      </c>
      <c r="AB615" s="93" t="s">
        <v>188</v>
      </c>
      <c r="AC615" s="94">
        <v>2095</v>
      </c>
      <c r="AD615" s="95" t="s">
        <v>157</v>
      </c>
      <c r="AE615" s="92">
        <v>639.20000000000005</v>
      </c>
      <c r="AF615" s="92">
        <v>639.20000000000005</v>
      </c>
      <c r="AG615" s="92">
        <v>639.20000000000005</v>
      </c>
      <c r="AH615" s="92">
        <v>639.20000000000005</v>
      </c>
      <c r="AI615" s="92">
        <v>639.20000000000005</v>
      </c>
      <c r="AJ615" s="92">
        <v>639.20000000000005</v>
      </c>
      <c r="AK615" s="92">
        <v>639.20000000000005</v>
      </c>
      <c r="AL615" s="92">
        <v>639.20000000000005</v>
      </c>
      <c r="AM615" s="92">
        <v>5641579.2000000002</v>
      </c>
      <c r="AN615" s="92">
        <v>5641579.2000000002</v>
      </c>
      <c r="AO615" s="92">
        <v>6686671.2000000002</v>
      </c>
      <c r="AP615" s="92">
        <v>334301.60000000003</v>
      </c>
      <c r="AQ615" s="92">
        <v>18304131.200000003</v>
      </c>
      <c r="AR615" s="96">
        <v>4576032.799999997</v>
      </c>
      <c r="AS615" s="97">
        <v>0.19999999999999987</v>
      </c>
    </row>
    <row r="616" spans="1:45" x14ac:dyDescent="0.2">
      <c r="A616" s="85">
        <v>30</v>
      </c>
      <c r="B616" s="86" t="s">
        <v>1395</v>
      </c>
      <c r="C616" s="86" t="s">
        <v>1396</v>
      </c>
      <c r="D616" s="87" t="s">
        <v>56</v>
      </c>
      <c r="E616" s="88">
        <v>4</v>
      </c>
      <c r="F616" s="87" t="s">
        <v>138</v>
      </c>
      <c r="G616" s="88">
        <v>3</v>
      </c>
      <c r="H616" s="89">
        <v>8774</v>
      </c>
      <c r="I616" s="89">
        <v>8774</v>
      </c>
      <c r="J616" s="89">
        <v>10398</v>
      </c>
      <c r="K616" s="89">
        <v>520</v>
      </c>
      <c r="L616" s="89">
        <v>28466</v>
      </c>
      <c r="M616" s="90">
        <v>8774</v>
      </c>
      <c r="N616" s="90">
        <v>8774</v>
      </c>
      <c r="O616" s="90">
        <v>10398</v>
      </c>
      <c r="P616" s="90">
        <v>520</v>
      </c>
      <c r="Q616" s="91">
        <v>28466</v>
      </c>
      <c r="R616" s="92">
        <v>799</v>
      </c>
      <c r="S616" s="92">
        <v>799</v>
      </c>
      <c r="T616" s="92">
        <v>799</v>
      </c>
      <c r="U616" s="92">
        <v>799</v>
      </c>
      <c r="V616" s="92">
        <v>7010426</v>
      </c>
      <c r="W616" s="92">
        <v>7010426</v>
      </c>
      <c r="X616" s="92">
        <v>8308002</v>
      </c>
      <c r="Y616" s="92">
        <v>415480</v>
      </c>
      <c r="Z616" s="92">
        <v>22744334</v>
      </c>
      <c r="AA616" s="93">
        <v>1</v>
      </c>
      <c r="AB616" s="93" t="s">
        <v>188</v>
      </c>
      <c r="AC616" s="94">
        <v>2095</v>
      </c>
      <c r="AD616" s="95" t="s">
        <v>157</v>
      </c>
      <c r="AE616" s="92">
        <v>639.20000000000005</v>
      </c>
      <c r="AF616" s="92">
        <v>639.20000000000005</v>
      </c>
      <c r="AG616" s="92">
        <v>639.20000000000005</v>
      </c>
      <c r="AH616" s="92">
        <v>639.20000000000005</v>
      </c>
      <c r="AI616" s="92">
        <v>639.20000000000005</v>
      </c>
      <c r="AJ616" s="92">
        <v>639.20000000000005</v>
      </c>
      <c r="AK616" s="92">
        <v>639.20000000000005</v>
      </c>
      <c r="AL616" s="92">
        <v>639.20000000000005</v>
      </c>
      <c r="AM616" s="92">
        <v>5608340.8000000007</v>
      </c>
      <c r="AN616" s="92">
        <v>5608340.8000000007</v>
      </c>
      <c r="AO616" s="92">
        <v>6646401.6000000006</v>
      </c>
      <c r="AP616" s="92">
        <v>332384</v>
      </c>
      <c r="AQ616" s="92">
        <v>18195467.200000003</v>
      </c>
      <c r="AR616" s="96">
        <v>4548866.799999997</v>
      </c>
      <c r="AS616" s="97">
        <v>0.19999999999999987</v>
      </c>
    </row>
    <row r="617" spans="1:45" x14ac:dyDescent="0.2">
      <c r="A617" s="85">
        <v>31</v>
      </c>
      <c r="B617" s="86" t="s">
        <v>1397</v>
      </c>
      <c r="C617" s="86" t="s">
        <v>1398</v>
      </c>
      <c r="D617" s="87" t="s">
        <v>56</v>
      </c>
      <c r="E617" s="88">
        <v>4</v>
      </c>
      <c r="F617" s="87" t="s">
        <v>138</v>
      </c>
      <c r="G617" s="88">
        <v>4</v>
      </c>
      <c r="H617" s="89">
        <v>9349</v>
      </c>
      <c r="I617" s="89">
        <v>9347</v>
      </c>
      <c r="J617" s="89">
        <v>11080</v>
      </c>
      <c r="K617" s="89">
        <v>554</v>
      </c>
      <c r="L617" s="89">
        <v>30330</v>
      </c>
      <c r="M617" s="90">
        <v>9349</v>
      </c>
      <c r="N617" s="90">
        <v>9347</v>
      </c>
      <c r="O617" s="90">
        <v>11080</v>
      </c>
      <c r="P617" s="90">
        <v>554</v>
      </c>
      <c r="Q617" s="91">
        <v>30330</v>
      </c>
      <c r="R617" s="92">
        <v>799</v>
      </c>
      <c r="S617" s="92">
        <v>799</v>
      </c>
      <c r="T617" s="92">
        <v>799</v>
      </c>
      <c r="U617" s="92">
        <v>799</v>
      </c>
      <c r="V617" s="92">
        <v>7469851</v>
      </c>
      <c r="W617" s="92">
        <v>7468253</v>
      </c>
      <c r="X617" s="92">
        <v>8852920</v>
      </c>
      <c r="Y617" s="92">
        <v>442646</v>
      </c>
      <c r="Z617" s="92">
        <v>24233670</v>
      </c>
      <c r="AA617" s="93">
        <v>1</v>
      </c>
      <c r="AB617" s="93" t="s">
        <v>188</v>
      </c>
      <c r="AC617" s="94">
        <v>2095</v>
      </c>
      <c r="AD617" s="95" t="s">
        <v>157</v>
      </c>
      <c r="AE617" s="92">
        <v>639.20000000000005</v>
      </c>
      <c r="AF617" s="92">
        <v>639.20000000000005</v>
      </c>
      <c r="AG617" s="92">
        <v>639.20000000000005</v>
      </c>
      <c r="AH617" s="92">
        <v>639.20000000000005</v>
      </c>
      <c r="AI617" s="92">
        <v>639.20000000000005</v>
      </c>
      <c r="AJ617" s="92">
        <v>639.20000000000005</v>
      </c>
      <c r="AK617" s="92">
        <v>639.20000000000005</v>
      </c>
      <c r="AL617" s="92">
        <v>639.20000000000005</v>
      </c>
      <c r="AM617" s="92">
        <v>5975880.8000000007</v>
      </c>
      <c r="AN617" s="92">
        <v>5974602.4000000004</v>
      </c>
      <c r="AO617" s="92">
        <v>7082336.0000000009</v>
      </c>
      <c r="AP617" s="92">
        <v>354116.80000000005</v>
      </c>
      <c r="AQ617" s="92">
        <v>19386936.000000004</v>
      </c>
      <c r="AR617" s="96">
        <v>4846733.9999999963</v>
      </c>
      <c r="AS617" s="97">
        <v>0.19999999999999984</v>
      </c>
    </row>
    <row r="618" spans="1:45" x14ac:dyDescent="0.2">
      <c r="A618" s="85">
        <v>32</v>
      </c>
      <c r="B618" s="86" t="s">
        <v>1399</v>
      </c>
      <c r="C618" s="86" t="s">
        <v>1400</v>
      </c>
      <c r="D618" s="87" t="s">
        <v>56</v>
      </c>
      <c r="E618" s="88">
        <v>4</v>
      </c>
      <c r="F618" s="87" t="s">
        <v>138</v>
      </c>
      <c r="G618" s="88">
        <v>5</v>
      </c>
      <c r="H618" s="89">
        <v>8690</v>
      </c>
      <c r="I618" s="89">
        <v>8690</v>
      </c>
      <c r="J618" s="89">
        <v>10299</v>
      </c>
      <c r="K618" s="89">
        <v>515</v>
      </c>
      <c r="L618" s="89">
        <v>28194</v>
      </c>
      <c r="M618" s="90">
        <v>8690</v>
      </c>
      <c r="N618" s="90">
        <v>8690</v>
      </c>
      <c r="O618" s="90">
        <v>10299</v>
      </c>
      <c r="P618" s="90">
        <v>515</v>
      </c>
      <c r="Q618" s="91">
        <v>28194</v>
      </c>
      <c r="R618" s="92">
        <v>799</v>
      </c>
      <c r="S618" s="92">
        <v>799</v>
      </c>
      <c r="T618" s="92">
        <v>799</v>
      </c>
      <c r="U618" s="92">
        <v>799</v>
      </c>
      <c r="V618" s="92">
        <v>6943310</v>
      </c>
      <c r="W618" s="92">
        <v>6943310</v>
      </c>
      <c r="X618" s="92">
        <v>8228901</v>
      </c>
      <c r="Y618" s="92">
        <v>411485</v>
      </c>
      <c r="Z618" s="92">
        <v>22527006</v>
      </c>
      <c r="AA618" s="93">
        <v>1</v>
      </c>
      <c r="AB618" s="93" t="s">
        <v>188</v>
      </c>
      <c r="AC618" s="94">
        <v>2095</v>
      </c>
      <c r="AD618" s="95" t="s">
        <v>157</v>
      </c>
      <c r="AE618" s="92">
        <v>639.20000000000005</v>
      </c>
      <c r="AF618" s="92">
        <v>639.20000000000005</v>
      </c>
      <c r="AG618" s="92">
        <v>639.20000000000005</v>
      </c>
      <c r="AH618" s="92">
        <v>639.20000000000005</v>
      </c>
      <c r="AI618" s="92">
        <v>639.20000000000005</v>
      </c>
      <c r="AJ618" s="92">
        <v>639.20000000000005</v>
      </c>
      <c r="AK618" s="92">
        <v>639.20000000000005</v>
      </c>
      <c r="AL618" s="92">
        <v>639.20000000000005</v>
      </c>
      <c r="AM618" s="92">
        <v>5554648</v>
      </c>
      <c r="AN618" s="92">
        <v>5554648</v>
      </c>
      <c r="AO618" s="92">
        <v>6583120.8000000007</v>
      </c>
      <c r="AP618" s="92">
        <v>329188</v>
      </c>
      <c r="AQ618" s="92">
        <v>18021604.800000001</v>
      </c>
      <c r="AR618" s="96">
        <v>4505401.1999999993</v>
      </c>
      <c r="AS618" s="97">
        <v>0.19999999999999996</v>
      </c>
    </row>
    <row r="619" spans="1:45" x14ac:dyDescent="0.2">
      <c r="A619" s="85">
        <v>33</v>
      </c>
      <c r="B619" s="86" t="s">
        <v>1401</v>
      </c>
      <c r="C619" s="86" t="s">
        <v>1402</v>
      </c>
      <c r="D619" s="87" t="s">
        <v>56</v>
      </c>
      <c r="E619" s="88">
        <v>4</v>
      </c>
      <c r="F619" s="87" t="s">
        <v>138</v>
      </c>
      <c r="G619" s="88">
        <v>6</v>
      </c>
      <c r="H619" s="89">
        <v>9407</v>
      </c>
      <c r="I619" s="89">
        <v>9407</v>
      </c>
      <c r="J619" s="89">
        <v>11147</v>
      </c>
      <c r="K619" s="89">
        <v>558</v>
      </c>
      <c r="L619" s="89">
        <v>30519</v>
      </c>
      <c r="M619" s="90">
        <v>9407</v>
      </c>
      <c r="N619" s="90">
        <v>9407</v>
      </c>
      <c r="O619" s="90">
        <v>11147</v>
      </c>
      <c r="P619" s="90">
        <v>558</v>
      </c>
      <c r="Q619" s="91">
        <v>30519</v>
      </c>
      <c r="R619" s="92">
        <v>799</v>
      </c>
      <c r="S619" s="92">
        <v>799</v>
      </c>
      <c r="T619" s="92">
        <v>799</v>
      </c>
      <c r="U619" s="92">
        <v>799</v>
      </c>
      <c r="V619" s="92">
        <v>7516193</v>
      </c>
      <c r="W619" s="92">
        <v>7516193</v>
      </c>
      <c r="X619" s="92">
        <v>8906453</v>
      </c>
      <c r="Y619" s="92">
        <v>445842</v>
      </c>
      <c r="Z619" s="92">
        <v>24384681</v>
      </c>
      <c r="AA619" s="93">
        <v>1</v>
      </c>
      <c r="AB619" s="93" t="s">
        <v>188</v>
      </c>
      <c r="AC619" s="94">
        <v>2095</v>
      </c>
      <c r="AD619" s="95" t="s">
        <v>157</v>
      </c>
      <c r="AE619" s="92">
        <v>639.20000000000005</v>
      </c>
      <c r="AF619" s="92">
        <v>639.20000000000005</v>
      </c>
      <c r="AG619" s="92">
        <v>639.20000000000005</v>
      </c>
      <c r="AH619" s="92">
        <v>639.20000000000005</v>
      </c>
      <c r="AI619" s="92">
        <v>639.20000000000005</v>
      </c>
      <c r="AJ619" s="92">
        <v>639.20000000000005</v>
      </c>
      <c r="AK619" s="92">
        <v>639.20000000000005</v>
      </c>
      <c r="AL619" s="92">
        <v>639.20000000000005</v>
      </c>
      <c r="AM619" s="92">
        <v>6012954.4000000004</v>
      </c>
      <c r="AN619" s="92">
        <v>6012954.4000000004</v>
      </c>
      <c r="AO619" s="92">
        <v>7125162.4000000004</v>
      </c>
      <c r="AP619" s="92">
        <v>356673.60000000003</v>
      </c>
      <c r="AQ619" s="92">
        <v>19507744.800000004</v>
      </c>
      <c r="AR619" s="96">
        <v>4876936.1999999955</v>
      </c>
      <c r="AS619" s="97">
        <v>0.19999999999999982</v>
      </c>
    </row>
    <row r="620" spans="1:45" x14ac:dyDescent="0.2">
      <c r="A620" s="85">
        <v>34</v>
      </c>
      <c r="B620" s="86" t="s">
        <v>1403</v>
      </c>
      <c r="C620" s="86" t="s">
        <v>1404</v>
      </c>
      <c r="D620" s="87" t="s">
        <v>56</v>
      </c>
      <c r="E620" s="88">
        <v>4</v>
      </c>
      <c r="F620" s="87" t="s">
        <v>138</v>
      </c>
      <c r="G620" s="88">
        <v>7</v>
      </c>
      <c r="H620" s="89">
        <v>9605</v>
      </c>
      <c r="I620" s="89">
        <v>9605</v>
      </c>
      <c r="J620" s="89">
        <v>11384</v>
      </c>
      <c r="K620" s="89">
        <v>569</v>
      </c>
      <c r="L620" s="89">
        <v>31163</v>
      </c>
      <c r="M620" s="90">
        <v>9605</v>
      </c>
      <c r="N620" s="90">
        <v>9605</v>
      </c>
      <c r="O620" s="90">
        <v>11384</v>
      </c>
      <c r="P620" s="90">
        <v>569</v>
      </c>
      <c r="Q620" s="91">
        <v>31163</v>
      </c>
      <c r="R620" s="92">
        <v>799</v>
      </c>
      <c r="S620" s="92">
        <v>799</v>
      </c>
      <c r="T620" s="92">
        <v>799</v>
      </c>
      <c r="U620" s="92">
        <v>799</v>
      </c>
      <c r="V620" s="92">
        <v>7674395</v>
      </c>
      <c r="W620" s="92">
        <v>7674395</v>
      </c>
      <c r="X620" s="92">
        <v>9095816</v>
      </c>
      <c r="Y620" s="92">
        <v>454631</v>
      </c>
      <c r="Z620" s="92">
        <v>24899237</v>
      </c>
      <c r="AA620" s="93">
        <v>1</v>
      </c>
      <c r="AB620" s="93" t="s">
        <v>188</v>
      </c>
      <c r="AC620" s="94">
        <v>2095</v>
      </c>
      <c r="AD620" s="95" t="s">
        <v>157</v>
      </c>
      <c r="AE620" s="92">
        <v>639.20000000000005</v>
      </c>
      <c r="AF620" s="92">
        <v>639.20000000000005</v>
      </c>
      <c r="AG620" s="92">
        <v>639.20000000000005</v>
      </c>
      <c r="AH620" s="92">
        <v>639.20000000000005</v>
      </c>
      <c r="AI620" s="92">
        <v>639.20000000000005</v>
      </c>
      <c r="AJ620" s="92">
        <v>639.20000000000005</v>
      </c>
      <c r="AK620" s="92">
        <v>639.20000000000005</v>
      </c>
      <c r="AL620" s="92">
        <v>639.20000000000005</v>
      </c>
      <c r="AM620" s="92">
        <v>6139516</v>
      </c>
      <c r="AN620" s="92">
        <v>6139516</v>
      </c>
      <c r="AO620" s="92">
        <v>7276652.8000000007</v>
      </c>
      <c r="AP620" s="92">
        <v>363704.80000000005</v>
      </c>
      <c r="AQ620" s="92">
        <v>19919389.600000001</v>
      </c>
      <c r="AR620" s="96">
        <v>4979847.3999999985</v>
      </c>
      <c r="AS620" s="97">
        <v>0.19999999999999993</v>
      </c>
    </row>
    <row r="621" spans="1:45" x14ac:dyDescent="0.2">
      <c r="A621" s="85">
        <v>35</v>
      </c>
      <c r="B621" s="86" t="s">
        <v>1405</v>
      </c>
      <c r="C621" s="86" t="s">
        <v>1406</v>
      </c>
      <c r="D621" s="87" t="s">
        <v>56</v>
      </c>
      <c r="E621" s="88">
        <v>4</v>
      </c>
      <c r="F621" s="87" t="s">
        <v>138</v>
      </c>
      <c r="G621" s="88">
        <v>8</v>
      </c>
      <c r="H621" s="89">
        <v>9270</v>
      </c>
      <c r="I621" s="89">
        <v>9270</v>
      </c>
      <c r="J621" s="89">
        <v>10989</v>
      </c>
      <c r="K621" s="89">
        <v>549</v>
      </c>
      <c r="L621" s="89">
        <v>30078</v>
      </c>
      <c r="M621" s="90">
        <v>9270</v>
      </c>
      <c r="N621" s="90">
        <v>9270</v>
      </c>
      <c r="O621" s="90">
        <v>10989</v>
      </c>
      <c r="P621" s="90">
        <v>549</v>
      </c>
      <c r="Q621" s="91">
        <v>30078</v>
      </c>
      <c r="R621" s="92">
        <v>799</v>
      </c>
      <c r="S621" s="92">
        <v>799</v>
      </c>
      <c r="T621" s="92">
        <v>799</v>
      </c>
      <c r="U621" s="92">
        <v>799</v>
      </c>
      <c r="V621" s="92">
        <v>7406730</v>
      </c>
      <c r="W621" s="92">
        <v>7406730</v>
      </c>
      <c r="X621" s="92">
        <v>8780211</v>
      </c>
      <c r="Y621" s="92">
        <v>438651</v>
      </c>
      <c r="Z621" s="92">
        <v>24032322</v>
      </c>
      <c r="AA621" s="93">
        <v>1</v>
      </c>
      <c r="AB621" s="93" t="s">
        <v>188</v>
      </c>
      <c r="AC621" s="94">
        <v>2095</v>
      </c>
      <c r="AD621" s="95" t="s">
        <v>157</v>
      </c>
      <c r="AE621" s="92">
        <v>639.20000000000005</v>
      </c>
      <c r="AF621" s="92">
        <v>639.20000000000005</v>
      </c>
      <c r="AG621" s="92">
        <v>639.20000000000005</v>
      </c>
      <c r="AH621" s="92">
        <v>639.20000000000005</v>
      </c>
      <c r="AI621" s="92">
        <v>639.20000000000005</v>
      </c>
      <c r="AJ621" s="92">
        <v>639.20000000000005</v>
      </c>
      <c r="AK621" s="92">
        <v>639.20000000000005</v>
      </c>
      <c r="AL621" s="92">
        <v>639.20000000000005</v>
      </c>
      <c r="AM621" s="92">
        <v>5925384</v>
      </c>
      <c r="AN621" s="92">
        <v>5925384</v>
      </c>
      <c r="AO621" s="92">
        <v>7024168.8000000007</v>
      </c>
      <c r="AP621" s="92">
        <v>350920.80000000005</v>
      </c>
      <c r="AQ621" s="92">
        <v>19225857.600000001</v>
      </c>
      <c r="AR621" s="96">
        <v>4806464.3999999985</v>
      </c>
      <c r="AS621" s="97">
        <v>0.19999999999999993</v>
      </c>
    </row>
    <row r="622" spans="1:45" x14ac:dyDescent="0.2">
      <c r="A622" s="85">
        <v>36</v>
      </c>
      <c r="B622" s="86" t="s">
        <v>1407</v>
      </c>
      <c r="C622" s="86" t="s">
        <v>1408</v>
      </c>
      <c r="D622" s="87" t="s">
        <v>56</v>
      </c>
      <c r="E622" s="88">
        <v>4</v>
      </c>
      <c r="F622" s="87" t="s">
        <v>138</v>
      </c>
      <c r="G622" s="88">
        <v>9</v>
      </c>
      <c r="H622" s="89">
        <v>9369</v>
      </c>
      <c r="I622" s="89">
        <v>9369</v>
      </c>
      <c r="J622" s="89">
        <v>11104</v>
      </c>
      <c r="K622" s="89">
        <v>555</v>
      </c>
      <c r="L622" s="89">
        <v>30397</v>
      </c>
      <c r="M622" s="90">
        <v>9369</v>
      </c>
      <c r="N622" s="90">
        <v>9369</v>
      </c>
      <c r="O622" s="90">
        <v>11104</v>
      </c>
      <c r="P622" s="90">
        <v>555</v>
      </c>
      <c r="Q622" s="91">
        <v>30397</v>
      </c>
      <c r="R622" s="92">
        <v>799</v>
      </c>
      <c r="S622" s="92">
        <v>799</v>
      </c>
      <c r="T622" s="92">
        <v>799</v>
      </c>
      <c r="U622" s="92">
        <v>799</v>
      </c>
      <c r="V622" s="92">
        <v>7485831</v>
      </c>
      <c r="W622" s="92">
        <v>7485831</v>
      </c>
      <c r="X622" s="92">
        <v>8872096</v>
      </c>
      <c r="Y622" s="92">
        <v>443445</v>
      </c>
      <c r="Z622" s="92">
        <v>24287203</v>
      </c>
      <c r="AA622" s="93">
        <v>1</v>
      </c>
      <c r="AB622" s="93" t="s">
        <v>188</v>
      </c>
      <c r="AC622" s="94">
        <v>2095</v>
      </c>
      <c r="AD622" s="95" t="s">
        <v>157</v>
      </c>
      <c r="AE622" s="92">
        <v>639.20000000000005</v>
      </c>
      <c r="AF622" s="92">
        <v>639.20000000000005</v>
      </c>
      <c r="AG622" s="92">
        <v>639.20000000000005</v>
      </c>
      <c r="AH622" s="92">
        <v>639.20000000000005</v>
      </c>
      <c r="AI622" s="92">
        <v>639.20000000000005</v>
      </c>
      <c r="AJ622" s="92">
        <v>639.20000000000005</v>
      </c>
      <c r="AK622" s="92">
        <v>639.20000000000005</v>
      </c>
      <c r="AL622" s="92">
        <v>639.20000000000005</v>
      </c>
      <c r="AM622" s="92">
        <v>5988664.8000000007</v>
      </c>
      <c r="AN622" s="92">
        <v>5988664.8000000007</v>
      </c>
      <c r="AO622" s="92">
        <v>7097676.8000000007</v>
      </c>
      <c r="AP622" s="92">
        <v>354756</v>
      </c>
      <c r="AQ622" s="92">
        <v>19429762.400000002</v>
      </c>
      <c r="AR622" s="96">
        <v>4857440.5999999978</v>
      </c>
      <c r="AS622" s="97">
        <v>0.1999999999999999</v>
      </c>
    </row>
    <row r="623" spans="1:45" x14ac:dyDescent="0.2">
      <c r="A623" s="85">
        <v>37</v>
      </c>
      <c r="B623" s="86" t="s">
        <v>1409</v>
      </c>
      <c r="C623" s="86" t="s">
        <v>1410</v>
      </c>
      <c r="D623" s="87" t="s">
        <v>56</v>
      </c>
      <c r="E623" s="88">
        <v>4</v>
      </c>
      <c r="F623" s="87" t="s">
        <v>138</v>
      </c>
      <c r="G623" s="88">
        <v>10</v>
      </c>
      <c r="H623" s="89">
        <v>9383</v>
      </c>
      <c r="I623" s="89">
        <v>9384</v>
      </c>
      <c r="J623" s="89">
        <v>11122</v>
      </c>
      <c r="K623" s="89">
        <v>556</v>
      </c>
      <c r="L623" s="89">
        <v>30445</v>
      </c>
      <c r="M623" s="90">
        <v>9383</v>
      </c>
      <c r="N623" s="90">
        <v>9384</v>
      </c>
      <c r="O623" s="90">
        <v>11122</v>
      </c>
      <c r="P623" s="90">
        <v>556</v>
      </c>
      <c r="Q623" s="91">
        <v>30445</v>
      </c>
      <c r="R623" s="92">
        <v>799</v>
      </c>
      <c r="S623" s="92">
        <v>799</v>
      </c>
      <c r="T623" s="92">
        <v>799</v>
      </c>
      <c r="U623" s="92">
        <v>799</v>
      </c>
      <c r="V623" s="92">
        <v>7497017</v>
      </c>
      <c r="W623" s="92">
        <v>7497816</v>
      </c>
      <c r="X623" s="92">
        <v>8886478</v>
      </c>
      <c r="Y623" s="92">
        <v>444244</v>
      </c>
      <c r="Z623" s="92">
        <v>24325555</v>
      </c>
      <c r="AA623" s="93">
        <v>1</v>
      </c>
      <c r="AB623" s="93" t="s">
        <v>188</v>
      </c>
      <c r="AC623" s="94">
        <v>2095</v>
      </c>
      <c r="AD623" s="95" t="s">
        <v>157</v>
      </c>
      <c r="AE623" s="92">
        <v>639.20000000000005</v>
      </c>
      <c r="AF623" s="92">
        <v>639.20000000000005</v>
      </c>
      <c r="AG623" s="92">
        <v>639.20000000000005</v>
      </c>
      <c r="AH623" s="92">
        <v>639.20000000000005</v>
      </c>
      <c r="AI623" s="92">
        <v>639.20000000000005</v>
      </c>
      <c r="AJ623" s="92">
        <v>639.20000000000005</v>
      </c>
      <c r="AK623" s="92">
        <v>639.20000000000005</v>
      </c>
      <c r="AL623" s="92">
        <v>639.20000000000005</v>
      </c>
      <c r="AM623" s="92">
        <v>5997613.6000000006</v>
      </c>
      <c r="AN623" s="92">
        <v>5998252.8000000007</v>
      </c>
      <c r="AO623" s="92">
        <v>7109182.4000000004</v>
      </c>
      <c r="AP623" s="92">
        <v>355395.2</v>
      </c>
      <c r="AQ623" s="92">
        <v>19460444.000000004</v>
      </c>
      <c r="AR623" s="96">
        <v>4865110.9999999963</v>
      </c>
      <c r="AS623" s="97">
        <v>0.19999999999999984</v>
      </c>
    </row>
    <row r="624" spans="1:45" x14ac:dyDescent="0.2">
      <c r="A624" s="85">
        <v>38</v>
      </c>
      <c r="B624" s="86" t="s">
        <v>1411</v>
      </c>
      <c r="C624" s="86" t="s">
        <v>1412</v>
      </c>
      <c r="D624" s="87" t="s">
        <v>56</v>
      </c>
      <c r="E624" s="88">
        <v>4</v>
      </c>
      <c r="F624" s="87" t="s">
        <v>138</v>
      </c>
      <c r="G624" s="88">
        <v>11</v>
      </c>
      <c r="H624" s="89">
        <v>9241</v>
      </c>
      <c r="I624" s="89">
        <v>9241</v>
      </c>
      <c r="J624" s="89">
        <v>10952</v>
      </c>
      <c r="K624" s="89">
        <v>547</v>
      </c>
      <c r="L624" s="89">
        <v>29981</v>
      </c>
      <c r="M624" s="90">
        <v>9241</v>
      </c>
      <c r="N624" s="90">
        <v>9241</v>
      </c>
      <c r="O624" s="90">
        <v>10952</v>
      </c>
      <c r="P624" s="90">
        <v>547</v>
      </c>
      <c r="Q624" s="91">
        <v>29981</v>
      </c>
      <c r="R624" s="92">
        <v>799</v>
      </c>
      <c r="S624" s="92">
        <v>799</v>
      </c>
      <c r="T624" s="92">
        <v>799</v>
      </c>
      <c r="U624" s="92">
        <v>799</v>
      </c>
      <c r="V624" s="92">
        <v>7383559</v>
      </c>
      <c r="W624" s="92">
        <v>7383559</v>
      </c>
      <c r="X624" s="92">
        <v>8750648</v>
      </c>
      <c r="Y624" s="92">
        <v>437053</v>
      </c>
      <c r="Z624" s="92">
        <v>23954819</v>
      </c>
      <c r="AA624" s="93">
        <v>1</v>
      </c>
      <c r="AB624" s="93" t="s">
        <v>188</v>
      </c>
      <c r="AC624" s="94">
        <v>2095</v>
      </c>
      <c r="AD624" s="95" t="s">
        <v>157</v>
      </c>
      <c r="AE624" s="92">
        <v>639.20000000000005</v>
      </c>
      <c r="AF624" s="92">
        <v>639.20000000000005</v>
      </c>
      <c r="AG624" s="92">
        <v>639.20000000000005</v>
      </c>
      <c r="AH624" s="92">
        <v>639.20000000000005</v>
      </c>
      <c r="AI624" s="92">
        <v>639.20000000000005</v>
      </c>
      <c r="AJ624" s="92">
        <v>639.20000000000005</v>
      </c>
      <c r="AK624" s="92">
        <v>639.20000000000005</v>
      </c>
      <c r="AL624" s="92">
        <v>639.20000000000005</v>
      </c>
      <c r="AM624" s="92">
        <v>5906847.2000000002</v>
      </c>
      <c r="AN624" s="92">
        <v>5906847.2000000002</v>
      </c>
      <c r="AO624" s="92">
        <v>7000518.4000000004</v>
      </c>
      <c r="AP624" s="92">
        <v>349642.4</v>
      </c>
      <c r="AQ624" s="92">
        <v>19163855.199999999</v>
      </c>
      <c r="AR624" s="96">
        <v>4790963.8000000007</v>
      </c>
      <c r="AS624" s="97">
        <v>0.20000000000000004</v>
      </c>
    </row>
    <row r="625" spans="1:45" x14ac:dyDescent="0.2">
      <c r="A625" s="85">
        <v>39</v>
      </c>
      <c r="B625" s="86" t="s">
        <v>1413</v>
      </c>
      <c r="C625" s="86" t="s">
        <v>1414</v>
      </c>
      <c r="D625" s="87" t="s">
        <v>56</v>
      </c>
      <c r="E625" s="88">
        <v>4</v>
      </c>
      <c r="F625" s="87" t="s">
        <v>138</v>
      </c>
      <c r="G625" s="88">
        <v>12</v>
      </c>
      <c r="H625" s="89">
        <v>8386</v>
      </c>
      <c r="I625" s="89">
        <v>8386</v>
      </c>
      <c r="J625" s="89">
        <v>9939</v>
      </c>
      <c r="K625" s="89">
        <v>497</v>
      </c>
      <c r="L625" s="89">
        <v>27208</v>
      </c>
      <c r="M625" s="90">
        <v>8386</v>
      </c>
      <c r="N625" s="90">
        <v>8386</v>
      </c>
      <c r="O625" s="90">
        <v>9939</v>
      </c>
      <c r="P625" s="90">
        <v>497</v>
      </c>
      <c r="Q625" s="91">
        <v>27208</v>
      </c>
      <c r="R625" s="92">
        <v>799</v>
      </c>
      <c r="S625" s="92">
        <v>799</v>
      </c>
      <c r="T625" s="92">
        <v>799</v>
      </c>
      <c r="U625" s="92">
        <v>799</v>
      </c>
      <c r="V625" s="92">
        <v>6700414</v>
      </c>
      <c r="W625" s="92">
        <v>6700414</v>
      </c>
      <c r="X625" s="92">
        <v>7941261</v>
      </c>
      <c r="Y625" s="92">
        <v>397103</v>
      </c>
      <c r="Z625" s="92">
        <v>21739192</v>
      </c>
      <c r="AA625" s="93">
        <v>1</v>
      </c>
      <c r="AB625" s="93" t="s">
        <v>188</v>
      </c>
      <c r="AC625" s="94">
        <v>2095</v>
      </c>
      <c r="AD625" s="95" t="s">
        <v>157</v>
      </c>
      <c r="AE625" s="92">
        <v>639.20000000000005</v>
      </c>
      <c r="AF625" s="92">
        <v>639.20000000000005</v>
      </c>
      <c r="AG625" s="92">
        <v>639.20000000000005</v>
      </c>
      <c r="AH625" s="92">
        <v>639.20000000000005</v>
      </c>
      <c r="AI625" s="92">
        <v>639.20000000000005</v>
      </c>
      <c r="AJ625" s="92">
        <v>639.20000000000005</v>
      </c>
      <c r="AK625" s="92">
        <v>639.20000000000005</v>
      </c>
      <c r="AL625" s="92">
        <v>639.20000000000005</v>
      </c>
      <c r="AM625" s="92">
        <v>5360331.2</v>
      </c>
      <c r="AN625" s="92">
        <v>5360331.2</v>
      </c>
      <c r="AO625" s="92">
        <v>6353008.8000000007</v>
      </c>
      <c r="AP625" s="92">
        <v>317682.40000000002</v>
      </c>
      <c r="AQ625" s="92">
        <v>17391353.600000001</v>
      </c>
      <c r="AR625" s="96">
        <v>4347838.3999999985</v>
      </c>
      <c r="AS625" s="97">
        <v>0.19999999999999993</v>
      </c>
    </row>
    <row r="626" spans="1:45" x14ac:dyDescent="0.2">
      <c r="A626" s="85">
        <v>40</v>
      </c>
      <c r="B626" s="86" t="s">
        <v>1415</v>
      </c>
      <c r="C626" s="86" t="s">
        <v>1416</v>
      </c>
      <c r="D626" s="87" t="s">
        <v>56</v>
      </c>
      <c r="E626" s="88">
        <v>4</v>
      </c>
      <c r="F626" s="87" t="s">
        <v>138</v>
      </c>
      <c r="G626" s="88">
        <v>13</v>
      </c>
      <c r="H626" s="89">
        <v>8905</v>
      </c>
      <c r="I626" s="89">
        <v>8905</v>
      </c>
      <c r="J626" s="89">
        <v>10554</v>
      </c>
      <c r="K626" s="89">
        <v>528</v>
      </c>
      <c r="L626" s="89">
        <v>28892</v>
      </c>
      <c r="M626" s="90">
        <v>8905</v>
      </c>
      <c r="N626" s="90">
        <v>8905</v>
      </c>
      <c r="O626" s="90">
        <v>10554</v>
      </c>
      <c r="P626" s="90">
        <v>528</v>
      </c>
      <c r="Q626" s="91">
        <v>28892</v>
      </c>
      <c r="R626" s="92">
        <v>799</v>
      </c>
      <c r="S626" s="92">
        <v>799</v>
      </c>
      <c r="T626" s="92">
        <v>799</v>
      </c>
      <c r="U626" s="92">
        <v>799</v>
      </c>
      <c r="V626" s="92">
        <v>7115095</v>
      </c>
      <c r="W626" s="92">
        <v>7115095</v>
      </c>
      <c r="X626" s="92">
        <v>8432646</v>
      </c>
      <c r="Y626" s="92">
        <v>421872</v>
      </c>
      <c r="Z626" s="92">
        <v>23084708</v>
      </c>
      <c r="AA626" s="93">
        <v>1</v>
      </c>
      <c r="AB626" s="93" t="s">
        <v>188</v>
      </c>
      <c r="AC626" s="94">
        <v>2095</v>
      </c>
      <c r="AD626" s="95" t="s">
        <v>157</v>
      </c>
      <c r="AE626" s="92">
        <v>639.20000000000005</v>
      </c>
      <c r="AF626" s="92">
        <v>639.20000000000005</v>
      </c>
      <c r="AG626" s="92">
        <v>639.20000000000005</v>
      </c>
      <c r="AH626" s="92">
        <v>639.20000000000005</v>
      </c>
      <c r="AI626" s="92">
        <v>639.20000000000005</v>
      </c>
      <c r="AJ626" s="92">
        <v>639.20000000000005</v>
      </c>
      <c r="AK626" s="92">
        <v>639.20000000000005</v>
      </c>
      <c r="AL626" s="92">
        <v>639.20000000000005</v>
      </c>
      <c r="AM626" s="92">
        <v>5692076</v>
      </c>
      <c r="AN626" s="92">
        <v>5692076</v>
      </c>
      <c r="AO626" s="92">
        <v>6746116.8000000007</v>
      </c>
      <c r="AP626" s="92">
        <v>337497.60000000003</v>
      </c>
      <c r="AQ626" s="92">
        <v>18467766.400000002</v>
      </c>
      <c r="AR626" s="96">
        <v>4616941.5999999978</v>
      </c>
      <c r="AS626" s="97">
        <v>0.1999999999999999</v>
      </c>
    </row>
    <row r="627" spans="1:45" x14ac:dyDescent="0.2">
      <c r="A627" s="85">
        <v>41</v>
      </c>
      <c r="B627" s="86" t="s">
        <v>1417</v>
      </c>
      <c r="C627" s="86" t="s">
        <v>1418</v>
      </c>
      <c r="D627" s="87" t="s">
        <v>56</v>
      </c>
      <c r="E627" s="88">
        <v>4</v>
      </c>
      <c r="F627" s="87" t="s">
        <v>138</v>
      </c>
      <c r="G627" s="88">
        <v>14</v>
      </c>
      <c r="H627" s="89">
        <v>8824</v>
      </c>
      <c r="I627" s="89">
        <v>8824</v>
      </c>
      <c r="J627" s="89">
        <v>10458</v>
      </c>
      <c r="K627" s="89">
        <v>523</v>
      </c>
      <c r="L627" s="89">
        <v>28629</v>
      </c>
      <c r="M627" s="90">
        <v>8824</v>
      </c>
      <c r="N627" s="90">
        <v>8824</v>
      </c>
      <c r="O627" s="90">
        <v>10458</v>
      </c>
      <c r="P627" s="90">
        <v>523</v>
      </c>
      <c r="Q627" s="91">
        <v>28629</v>
      </c>
      <c r="R627" s="92">
        <v>799</v>
      </c>
      <c r="S627" s="92">
        <v>799</v>
      </c>
      <c r="T627" s="92">
        <v>799</v>
      </c>
      <c r="U627" s="92">
        <v>799</v>
      </c>
      <c r="V627" s="92">
        <v>7050376</v>
      </c>
      <c r="W627" s="92">
        <v>7050376</v>
      </c>
      <c r="X627" s="92">
        <v>8355942</v>
      </c>
      <c r="Y627" s="92">
        <v>417877</v>
      </c>
      <c r="Z627" s="92">
        <v>22874571</v>
      </c>
      <c r="AA627" s="93">
        <v>1</v>
      </c>
      <c r="AB627" s="93" t="s">
        <v>188</v>
      </c>
      <c r="AC627" s="94">
        <v>2095</v>
      </c>
      <c r="AD627" s="95" t="s">
        <v>157</v>
      </c>
      <c r="AE627" s="92">
        <v>639.20000000000005</v>
      </c>
      <c r="AF627" s="92">
        <v>639.20000000000005</v>
      </c>
      <c r="AG627" s="92">
        <v>639.20000000000005</v>
      </c>
      <c r="AH627" s="92">
        <v>639.20000000000005</v>
      </c>
      <c r="AI627" s="92">
        <v>639.20000000000005</v>
      </c>
      <c r="AJ627" s="92">
        <v>639.20000000000005</v>
      </c>
      <c r="AK627" s="92">
        <v>639.20000000000005</v>
      </c>
      <c r="AL627" s="92">
        <v>639.20000000000005</v>
      </c>
      <c r="AM627" s="92">
        <v>5640300.8000000007</v>
      </c>
      <c r="AN627" s="92">
        <v>5640300.8000000007</v>
      </c>
      <c r="AO627" s="92">
        <v>6684753.6000000006</v>
      </c>
      <c r="AP627" s="92">
        <v>334301.60000000003</v>
      </c>
      <c r="AQ627" s="92">
        <v>18299656.800000004</v>
      </c>
      <c r="AR627" s="96">
        <v>4574914.1999999955</v>
      </c>
      <c r="AS627" s="97">
        <v>0.19999999999999982</v>
      </c>
    </row>
    <row r="628" spans="1:45" x14ac:dyDescent="0.2">
      <c r="A628" s="85">
        <v>42</v>
      </c>
      <c r="B628" s="86" t="s">
        <v>1419</v>
      </c>
      <c r="C628" s="86" t="s">
        <v>1420</v>
      </c>
      <c r="D628" s="87" t="s">
        <v>56</v>
      </c>
      <c r="E628" s="88">
        <v>4</v>
      </c>
      <c r="F628" s="87" t="s">
        <v>138</v>
      </c>
      <c r="G628" s="88">
        <v>15</v>
      </c>
      <c r="H628" s="89">
        <v>8339</v>
      </c>
      <c r="I628" s="89">
        <v>8340</v>
      </c>
      <c r="J628" s="89">
        <v>9883</v>
      </c>
      <c r="K628" s="89">
        <v>495</v>
      </c>
      <c r="L628" s="89">
        <v>27057</v>
      </c>
      <c r="M628" s="90">
        <v>8339</v>
      </c>
      <c r="N628" s="90">
        <v>8340</v>
      </c>
      <c r="O628" s="90">
        <v>9883</v>
      </c>
      <c r="P628" s="90">
        <v>495</v>
      </c>
      <c r="Q628" s="91">
        <v>27057</v>
      </c>
      <c r="R628" s="92">
        <v>799</v>
      </c>
      <c r="S628" s="92">
        <v>799</v>
      </c>
      <c r="T628" s="92">
        <v>799</v>
      </c>
      <c r="U628" s="92">
        <v>799</v>
      </c>
      <c r="V628" s="92">
        <v>6662861</v>
      </c>
      <c r="W628" s="92">
        <v>6663660</v>
      </c>
      <c r="X628" s="92">
        <v>7896517</v>
      </c>
      <c r="Y628" s="92">
        <v>395505</v>
      </c>
      <c r="Z628" s="92">
        <v>21618543</v>
      </c>
      <c r="AA628" s="93">
        <v>1</v>
      </c>
      <c r="AB628" s="93" t="s">
        <v>188</v>
      </c>
      <c r="AC628" s="94">
        <v>2095</v>
      </c>
      <c r="AD628" s="95" t="s">
        <v>157</v>
      </c>
      <c r="AE628" s="92">
        <v>639.20000000000005</v>
      </c>
      <c r="AF628" s="92">
        <v>639.20000000000005</v>
      </c>
      <c r="AG628" s="92">
        <v>639.20000000000005</v>
      </c>
      <c r="AH628" s="92">
        <v>639.20000000000005</v>
      </c>
      <c r="AI628" s="92">
        <v>639.20000000000005</v>
      </c>
      <c r="AJ628" s="92">
        <v>639.20000000000005</v>
      </c>
      <c r="AK628" s="92">
        <v>639.20000000000005</v>
      </c>
      <c r="AL628" s="92">
        <v>639.20000000000005</v>
      </c>
      <c r="AM628" s="92">
        <v>5330288.8000000007</v>
      </c>
      <c r="AN628" s="92">
        <v>5330928</v>
      </c>
      <c r="AO628" s="92">
        <v>6317213.6000000006</v>
      </c>
      <c r="AP628" s="92">
        <v>316404</v>
      </c>
      <c r="AQ628" s="92">
        <v>17294834.400000002</v>
      </c>
      <c r="AR628" s="96">
        <v>4323708.5999999978</v>
      </c>
      <c r="AS628" s="97">
        <v>0.1999999999999999</v>
      </c>
    </row>
    <row r="629" spans="1:45" x14ac:dyDescent="0.2">
      <c r="A629" s="85">
        <v>43</v>
      </c>
      <c r="B629" s="86" t="s">
        <v>1421</v>
      </c>
      <c r="C629" s="86" t="s">
        <v>1422</v>
      </c>
      <c r="D629" s="87" t="s">
        <v>61</v>
      </c>
      <c r="E629" s="88">
        <v>40</v>
      </c>
      <c r="F629" s="87" t="s">
        <v>119</v>
      </c>
      <c r="G629" s="88">
        <v>1</v>
      </c>
      <c r="H629" s="89">
        <v>10125</v>
      </c>
      <c r="I629" s="89">
        <v>10060</v>
      </c>
      <c r="J629" s="89">
        <v>5578</v>
      </c>
      <c r="K629" s="89">
        <v>404</v>
      </c>
      <c r="L629" s="89">
        <v>26167</v>
      </c>
      <c r="M629" s="90">
        <v>10125</v>
      </c>
      <c r="N629" s="90">
        <v>10060</v>
      </c>
      <c r="O629" s="90">
        <v>5578</v>
      </c>
      <c r="P629" s="90">
        <v>404</v>
      </c>
      <c r="Q629" s="91">
        <v>26167</v>
      </c>
      <c r="R629" s="92">
        <v>876</v>
      </c>
      <c r="S629" s="92">
        <v>876</v>
      </c>
      <c r="T629" s="92">
        <v>876</v>
      </c>
      <c r="U629" s="92">
        <v>876</v>
      </c>
      <c r="V629" s="92">
        <v>8869500</v>
      </c>
      <c r="W629" s="92">
        <v>8812560</v>
      </c>
      <c r="X629" s="92">
        <v>4886328</v>
      </c>
      <c r="Y629" s="92">
        <v>353904</v>
      </c>
      <c r="Z629" s="92">
        <v>22922292</v>
      </c>
      <c r="AA629" s="93">
        <v>1</v>
      </c>
      <c r="AB629" s="93" t="s">
        <v>188</v>
      </c>
      <c r="AC629" s="94">
        <v>2038</v>
      </c>
      <c r="AD629" s="95" t="s">
        <v>143</v>
      </c>
      <c r="AE629" s="92">
        <v>823.44</v>
      </c>
      <c r="AF629" s="92">
        <v>823.44</v>
      </c>
      <c r="AG629" s="92">
        <v>823.44</v>
      </c>
      <c r="AH629" s="92">
        <v>823.44</v>
      </c>
      <c r="AI629" s="92">
        <v>823.44</v>
      </c>
      <c r="AJ629" s="92">
        <v>823.44</v>
      </c>
      <c r="AK629" s="92">
        <v>823.44</v>
      </c>
      <c r="AL629" s="92">
        <v>823.44</v>
      </c>
      <c r="AM629" s="92">
        <v>8337330.0000000009</v>
      </c>
      <c r="AN629" s="92">
        <v>8283806.4000000004</v>
      </c>
      <c r="AO629" s="92">
        <v>4593148.32</v>
      </c>
      <c r="AP629" s="92">
        <v>332669.76</v>
      </c>
      <c r="AQ629" s="92">
        <v>21546954.480000004</v>
      </c>
      <c r="AR629" s="96">
        <v>1375337.5199999958</v>
      </c>
      <c r="AS629" s="97">
        <v>5.9999999999999817E-2</v>
      </c>
    </row>
    <row r="630" spans="1:45" x14ac:dyDescent="0.2">
      <c r="A630" s="85">
        <v>44</v>
      </c>
      <c r="B630" s="86" t="s">
        <v>1423</v>
      </c>
      <c r="C630" s="86" t="s">
        <v>1424</v>
      </c>
      <c r="D630" s="87" t="s">
        <v>61</v>
      </c>
      <c r="E630" s="88">
        <v>40</v>
      </c>
      <c r="F630" s="87" t="s">
        <v>119</v>
      </c>
      <c r="G630" s="88">
        <v>2</v>
      </c>
      <c r="H630" s="89">
        <v>10353</v>
      </c>
      <c r="I630" s="89">
        <v>10287</v>
      </c>
      <c r="J630" s="89">
        <v>5704</v>
      </c>
      <c r="K630" s="89">
        <v>414</v>
      </c>
      <c r="L630" s="89">
        <v>26758</v>
      </c>
      <c r="M630" s="90">
        <v>10353</v>
      </c>
      <c r="N630" s="90">
        <v>10287</v>
      </c>
      <c r="O630" s="90">
        <v>5704</v>
      </c>
      <c r="P630" s="90">
        <v>414</v>
      </c>
      <c r="Q630" s="91">
        <v>26758</v>
      </c>
      <c r="R630" s="92">
        <v>876</v>
      </c>
      <c r="S630" s="92">
        <v>876</v>
      </c>
      <c r="T630" s="92">
        <v>876</v>
      </c>
      <c r="U630" s="92">
        <v>876</v>
      </c>
      <c r="V630" s="92">
        <v>9069228</v>
      </c>
      <c r="W630" s="92">
        <v>9011412</v>
      </c>
      <c r="X630" s="92">
        <v>4996704</v>
      </c>
      <c r="Y630" s="92">
        <v>362664</v>
      </c>
      <c r="Z630" s="92">
        <v>23440008</v>
      </c>
      <c r="AA630" s="93">
        <v>1</v>
      </c>
      <c r="AB630" s="93" t="s">
        <v>188</v>
      </c>
      <c r="AC630" s="94">
        <v>2038</v>
      </c>
      <c r="AD630" s="95" t="s">
        <v>143</v>
      </c>
      <c r="AE630" s="92">
        <v>823.44</v>
      </c>
      <c r="AF630" s="92">
        <v>823.44</v>
      </c>
      <c r="AG630" s="92">
        <v>823.44</v>
      </c>
      <c r="AH630" s="92">
        <v>823.44</v>
      </c>
      <c r="AI630" s="92">
        <v>823.44</v>
      </c>
      <c r="AJ630" s="92">
        <v>823.44</v>
      </c>
      <c r="AK630" s="92">
        <v>823.44</v>
      </c>
      <c r="AL630" s="92">
        <v>823.44</v>
      </c>
      <c r="AM630" s="92">
        <v>8525074.3200000003</v>
      </c>
      <c r="AN630" s="92">
        <v>8470727.2800000012</v>
      </c>
      <c r="AO630" s="92">
        <v>4696901.7600000007</v>
      </c>
      <c r="AP630" s="92">
        <v>340904.16000000003</v>
      </c>
      <c r="AQ630" s="92">
        <v>22033607.520000003</v>
      </c>
      <c r="AR630" s="96">
        <v>1406400.4799999967</v>
      </c>
      <c r="AS630" s="97">
        <v>5.9999999999999859E-2</v>
      </c>
    </row>
    <row r="631" spans="1:45" x14ac:dyDescent="0.2">
      <c r="A631" s="85">
        <v>45</v>
      </c>
      <c r="B631" s="86" t="s">
        <v>1425</v>
      </c>
      <c r="C631" s="86" t="s">
        <v>1426</v>
      </c>
      <c r="D631" s="87" t="s">
        <v>61</v>
      </c>
      <c r="E631" s="88">
        <v>40</v>
      </c>
      <c r="F631" s="87" t="s">
        <v>119</v>
      </c>
      <c r="G631" s="88">
        <v>3</v>
      </c>
      <c r="H631" s="89">
        <v>10291</v>
      </c>
      <c r="I631" s="89">
        <v>10226</v>
      </c>
      <c r="J631" s="89">
        <v>5670</v>
      </c>
      <c r="K631" s="89">
        <v>411</v>
      </c>
      <c r="L631" s="89">
        <v>26598</v>
      </c>
      <c r="M631" s="90">
        <v>10291</v>
      </c>
      <c r="N631" s="90">
        <v>10226</v>
      </c>
      <c r="O631" s="90">
        <v>5670</v>
      </c>
      <c r="P631" s="90">
        <v>411</v>
      </c>
      <c r="Q631" s="91">
        <v>26598</v>
      </c>
      <c r="R631" s="92">
        <v>876</v>
      </c>
      <c r="S631" s="92">
        <v>876</v>
      </c>
      <c r="T631" s="92">
        <v>876</v>
      </c>
      <c r="U631" s="92">
        <v>876</v>
      </c>
      <c r="V631" s="92">
        <v>9014916</v>
      </c>
      <c r="W631" s="92">
        <v>8957976</v>
      </c>
      <c r="X631" s="92">
        <v>4966920</v>
      </c>
      <c r="Y631" s="92">
        <v>360036</v>
      </c>
      <c r="Z631" s="92">
        <v>23299848</v>
      </c>
      <c r="AA631" s="93">
        <v>1</v>
      </c>
      <c r="AB631" s="93" t="s">
        <v>188</v>
      </c>
      <c r="AC631" s="94">
        <v>2038</v>
      </c>
      <c r="AD631" s="95" t="s">
        <v>143</v>
      </c>
      <c r="AE631" s="92">
        <v>823.44</v>
      </c>
      <c r="AF631" s="92">
        <v>823.44</v>
      </c>
      <c r="AG631" s="92">
        <v>823.44</v>
      </c>
      <c r="AH631" s="92">
        <v>823.44</v>
      </c>
      <c r="AI631" s="92">
        <v>823.44</v>
      </c>
      <c r="AJ631" s="92">
        <v>823.44</v>
      </c>
      <c r="AK631" s="92">
        <v>823.44</v>
      </c>
      <c r="AL631" s="92">
        <v>823.44</v>
      </c>
      <c r="AM631" s="92">
        <v>8474021.040000001</v>
      </c>
      <c r="AN631" s="92">
        <v>8420497.4400000013</v>
      </c>
      <c r="AO631" s="92">
        <v>4668904.8000000007</v>
      </c>
      <c r="AP631" s="92">
        <v>338433.84</v>
      </c>
      <c r="AQ631" s="92">
        <v>21901857.120000005</v>
      </c>
      <c r="AR631" s="96">
        <v>1397990.8799999952</v>
      </c>
      <c r="AS631" s="97">
        <v>5.9999999999999797E-2</v>
      </c>
    </row>
    <row r="632" spans="1:45" x14ac:dyDescent="0.2">
      <c r="A632" s="85">
        <v>46</v>
      </c>
      <c r="B632" s="86" t="s">
        <v>1427</v>
      </c>
      <c r="C632" s="86" t="s">
        <v>1428</v>
      </c>
      <c r="D632" s="87" t="s">
        <v>61</v>
      </c>
      <c r="E632" s="88">
        <v>40</v>
      </c>
      <c r="F632" s="87" t="s">
        <v>119</v>
      </c>
      <c r="G632" s="88">
        <v>4</v>
      </c>
      <c r="H632" s="89">
        <v>10966</v>
      </c>
      <c r="I632" s="89">
        <v>10894</v>
      </c>
      <c r="J632" s="89">
        <v>6041</v>
      </c>
      <c r="K632" s="89">
        <v>439</v>
      </c>
      <c r="L632" s="89">
        <v>28340</v>
      </c>
      <c r="M632" s="90">
        <v>10966</v>
      </c>
      <c r="N632" s="90">
        <v>10894</v>
      </c>
      <c r="O632" s="90">
        <v>6041</v>
      </c>
      <c r="P632" s="90">
        <v>439</v>
      </c>
      <c r="Q632" s="91">
        <v>28340</v>
      </c>
      <c r="R632" s="92">
        <v>876</v>
      </c>
      <c r="S632" s="92">
        <v>876</v>
      </c>
      <c r="T632" s="92">
        <v>876</v>
      </c>
      <c r="U632" s="92">
        <v>876</v>
      </c>
      <c r="V632" s="92">
        <v>9606216</v>
      </c>
      <c r="W632" s="92">
        <v>9543144</v>
      </c>
      <c r="X632" s="92">
        <v>5291916</v>
      </c>
      <c r="Y632" s="92">
        <v>384564</v>
      </c>
      <c r="Z632" s="92">
        <v>24825840</v>
      </c>
      <c r="AA632" s="93">
        <v>1</v>
      </c>
      <c r="AB632" s="93" t="s">
        <v>188</v>
      </c>
      <c r="AC632" s="94">
        <v>2038</v>
      </c>
      <c r="AD632" s="95" t="s">
        <v>143</v>
      </c>
      <c r="AE632" s="92">
        <v>823.44</v>
      </c>
      <c r="AF632" s="92">
        <v>823.44</v>
      </c>
      <c r="AG632" s="92">
        <v>823.44</v>
      </c>
      <c r="AH632" s="92">
        <v>823.44</v>
      </c>
      <c r="AI632" s="92">
        <v>823.44</v>
      </c>
      <c r="AJ632" s="92">
        <v>823.44</v>
      </c>
      <c r="AK632" s="92">
        <v>823.44</v>
      </c>
      <c r="AL632" s="92">
        <v>823.44</v>
      </c>
      <c r="AM632" s="92">
        <v>9029843.040000001</v>
      </c>
      <c r="AN632" s="92">
        <v>8970555.3600000013</v>
      </c>
      <c r="AO632" s="92">
        <v>4974401.04</v>
      </c>
      <c r="AP632" s="92">
        <v>361490.16000000003</v>
      </c>
      <c r="AQ632" s="92">
        <v>23336289.600000001</v>
      </c>
      <c r="AR632" s="96">
        <v>1489550.3999999985</v>
      </c>
      <c r="AS632" s="97">
        <v>5.9999999999999942E-2</v>
      </c>
    </row>
    <row r="633" spans="1:45" x14ac:dyDescent="0.2">
      <c r="A633" s="85">
        <v>47</v>
      </c>
      <c r="B633" s="86" t="s">
        <v>1429</v>
      </c>
      <c r="C633" s="86" t="s">
        <v>1430</v>
      </c>
      <c r="D633" s="87" t="s">
        <v>61</v>
      </c>
      <c r="E633" s="88">
        <v>40</v>
      </c>
      <c r="F633" s="87" t="s">
        <v>119</v>
      </c>
      <c r="G633" s="88">
        <v>5</v>
      </c>
      <c r="H633" s="89">
        <v>10193</v>
      </c>
      <c r="I633" s="89">
        <v>10128</v>
      </c>
      <c r="J633" s="89">
        <v>5616</v>
      </c>
      <c r="K633" s="89">
        <v>407</v>
      </c>
      <c r="L633" s="89">
        <v>26344</v>
      </c>
      <c r="M633" s="90">
        <v>10193</v>
      </c>
      <c r="N633" s="90">
        <v>10128</v>
      </c>
      <c r="O633" s="90">
        <v>5616</v>
      </c>
      <c r="P633" s="90">
        <v>407</v>
      </c>
      <c r="Q633" s="91">
        <v>26344</v>
      </c>
      <c r="R633" s="92">
        <v>876</v>
      </c>
      <c r="S633" s="92">
        <v>876</v>
      </c>
      <c r="T633" s="92">
        <v>876</v>
      </c>
      <c r="U633" s="92">
        <v>876</v>
      </c>
      <c r="V633" s="92">
        <v>8929068</v>
      </c>
      <c r="W633" s="92">
        <v>8872128</v>
      </c>
      <c r="X633" s="92">
        <v>4919616</v>
      </c>
      <c r="Y633" s="92">
        <v>356532</v>
      </c>
      <c r="Z633" s="92">
        <v>23077344</v>
      </c>
      <c r="AA633" s="93">
        <v>1</v>
      </c>
      <c r="AB633" s="93" t="s">
        <v>188</v>
      </c>
      <c r="AC633" s="94">
        <v>2038</v>
      </c>
      <c r="AD633" s="95" t="s">
        <v>143</v>
      </c>
      <c r="AE633" s="92">
        <v>823.44</v>
      </c>
      <c r="AF633" s="92">
        <v>823.44</v>
      </c>
      <c r="AG633" s="92">
        <v>823.44</v>
      </c>
      <c r="AH633" s="92">
        <v>823.44</v>
      </c>
      <c r="AI633" s="92">
        <v>823.44</v>
      </c>
      <c r="AJ633" s="92">
        <v>823.44</v>
      </c>
      <c r="AK633" s="92">
        <v>823.44</v>
      </c>
      <c r="AL633" s="92">
        <v>823.44</v>
      </c>
      <c r="AM633" s="92">
        <v>8393323.9199999999</v>
      </c>
      <c r="AN633" s="92">
        <v>8339800.3200000003</v>
      </c>
      <c r="AO633" s="92">
        <v>4624439.04</v>
      </c>
      <c r="AP633" s="92">
        <v>335140.08</v>
      </c>
      <c r="AQ633" s="92">
        <v>21692703.359999999</v>
      </c>
      <c r="AR633" s="96">
        <v>1384640.6400000006</v>
      </c>
      <c r="AS633" s="97">
        <v>6.0000000000000026E-2</v>
      </c>
    </row>
    <row r="634" spans="1:45" x14ac:dyDescent="0.2">
      <c r="A634" s="85">
        <v>48</v>
      </c>
      <c r="B634" s="86" t="s">
        <v>1431</v>
      </c>
      <c r="C634" s="86" t="s">
        <v>1432</v>
      </c>
      <c r="D634" s="87" t="s">
        <v>61</v>
      </c>
      <c r="E634" s="88">
        <v>40</v>
      </c>
      <c r="F634" s="87" t="s">
        <v>119</v>
      </c>
      <c r="G634" s="88">
        <v>6</v>
      </c>
      <c r="H634" s="89">
        <v>11034</v>
      </c>
      <c r="I634" s="89">
        <v>10964</v>
      </c>
      <c r="J634" s="89">
        <v>6078</v>
      </c>
      <c r="K634" s="89">
        <v>441</v>
      </c>
      <c r="L634" s="89">
        <v>28517</v>
      </c>
      <c r="M634" s="90">
        <v>11034</v>
      </c>
      <c r="N634" s="90">
        <v>10964</v>
      </c>
      <c r="O634" s="90">
        <v>6078</v>
      </c>
      <c r="P634" s="90">
        <v>441</v>
      </c>
      <c r="Q634" s="91">
        <v>28517</v>
      </c>
      <c r="R634" s="92">
        <v>876</v>
      </c>
      <c r="S634" s="92">
        <v>876</v>
      </c>
      <c r="T634" s="92">
        <v>876</v>
      </c>
      <c r="U634" s="92">
        <v>876</v>
      </c>
      <c r="V634" s="92">
        <v>9665784</v>
      </c>
      <c r="W634" s="92">
        <v>9604464</v>
      </c>
      <c r="X634" s="92">
        <v>5324328</v>
      </c>
      <c r="Y634" s="92">
        <v>386316</v>
      </c>
      <c r="Z634" s="92">
        <v>24980892</v>
      </c>
      <c r="AA634" s="93">
        <v>1</v>
      </c>
      <c r="AB634" s="93" t="s">
        <v>188</v>
      </c>
      <c r="AC634" s="94">
        <v>2038</v>
      </c>
      <c r="AD634" s="95" t="s">
        <v>143</v>
      </c>
      <c r="AE634" s="92">
        <v>823.44</v>
      </c>
      <c r="AF634" s="92">
        <v>823.44</v>
      </c>
      <c r="AG634" s="92">
        <v>823.44</v>
      </c>
      <c r="AH634" s="92">
        <v>823.44</v>
      </c>
      <c r="AI634" s="92">
        <v>823.44</v>
      </c>
      <c r="AJ634" s="92">
        <v>823.44</v>
      </c>
      <c r="AK634" s="92">
        <v>823.44</v>
      </c>
      <c r="AL634" s="92">
        <v>823.44</v>
      </c>
      <c r="AM634" s="92">
        <v>9085836.9600000009</v>
      </c>
      <c r="AN634" s="92">
        <v>9028196.1600000001</v>
      </c>
      <c r="AO634" s="92">
        <v>5004868.32</v>
      </c>
      <c r="AP634" s="92">
        <v>363137.04000000004</v>
      </c>
      <c r="AQ634" s="92">
        <v>23482038.48</v>
      </c>
      <c r="AR634" s="96">
        <v>1498853.5199999996</v>
      </c>
      <c r="AS634" s="97">
        <v>5.9999999999999984E-2</v>
      </c>
    </row>
    <row r="635" spans="1:45" x14ac:dyDescent="0.2">
      <c r="A635" s="85">
        <v>49</v>
      </c>
      <c r="B635" s="86" t="s">
        <v>1433</v>
      </c>
      <c r="C635" s="86" t="s">
        <v>1434</v>
      </c>
      <c r="D635" s="87" t="s">
        <v>61</v>
      </c>
      <c r="E635" s="88">
        <v>40</v>
      </c>
      <c r="F635" s="87" t="s">
        <v>119</v>
      </c>
      <c r="G635" s="88">
        <v>7</v>
      </c>
      <c r="H635" s="89">
        <v>11267</v>
      </c>
      <c r="I635" s="89">
        <v>11195</v>
      </c>
      <c r="J635" s="89">
        <v>6207</v>
      </c>
      <c r="K635" s="89">
        <v>450</v>
      </c>
      <c r="L635" s="89">
        <v>29119</v>
      </c>
      <c r="M635" s="90">
        <v>11267</v>
      </c>
      <c r="N635" s="90">
        <v>11195</v>
      </c>
      <c r="O635" s="90">
        <v>6207</v>
      </c>
      <c r="P635" s="90">
        <v>450</v>
      </c>
      <c r="Q635" s="91">
        <v>29119</v>
      </c>
      <c r="R635" s="92">
        <v>876</v>
      </c>
      <c r="S635" s="92">
        <v>876</v>
      </c>
      <c r="T635" s="92">
        <v>876</v>
      </c>
      <c r="U635" s="92">
        <v>876</v>
      </c>
      <c r="V635" s="92">
        <v>9869892</v>
      </c>
      <c r="W635" s="92">
        <v>9806820</v>
      </c>
      <c r="X635" s="92">
        <v>5437332</v>
      </c>
      <c r="Y635" s="92">
        <v>394200</v>
      </c>
      <c r="Z635" s="92">
        <v>25508244</v>
      </c>
      <c r="AA635" s="93">
        <v>1</v>
      </c>
      <c r="AB635" s="93" t="s">
        <v>188</v>
      </c>
      <c r="AC635" s="94">
        <v>2038</v>
      </c>
      <c r="AD635" s="95" t="s">
        <v>143</v>
      </c>
      <c r="AE635" s="92">
        <v>823.44</v>
      </c>
      <c r="AF635" s="92">
        <v>823.44</v>
      </c>
      <c r="AG635" s="92">
        <v>823.44</v>
      </c>
      <c r="AH635" s="92">
        <v>823.44</v>
      </c>
      <c r="AI635" s="92">
        <v>823.44</v>
      </c>
      <c r="AJ635" s="92">
        <v>823.44</v>
      </c>
      <c r="AK635" s="92">
        <v>823.44</v>
      </c>
      <c r="AL635" s="92">
        <v>823.44</v>
      </c>
      <c r="AM635" s="92">
        <v>9277698.4800000004</v>
      </c>
      <c r="AN635" s="92">
        <v>9218410.8000000007</v>
      </c>
      <c r="AO635" s="92">
        <v>5111092.08</v>
      </c>
      <c r="AP635" s="92">
        <v>370548</v>
      </c>
      <c r="AQ635" s="92">
        <v>23977749.359999999</v>
      </c>
      <c r="AR635" s="96">
        <v>1530494.6400000006</v>
      </c>
      <c r="AS635" s="97">
        <v>6.0000000000000026E-2</v>
      </c>
    </row>
    <row r="636" spans="1:45" x14ac:dyDescent="0.2">
      <c r="A636" s="85">
        <v>50</v>
      </c>
      <c r="B636" s="86" t="s">
        <v>1435</v>
      </c>
      <c r="C636" s="86" t="s">
        <v>1436</v>
      </c>
      <c r="D636" s="87" t="s">
        <v>61</v>
      </c>
      <c r="E636" s="88">
        <v>40</v>
      </c>
      <c r="F636" s="87" t="s">
        <v>119</v>
      </c>
      <c r="G636" s="88">
        <v>8</v>
      </c>
      <c r="H636" s="89">
        <v>10876</v>
      </c>
      <c r="I636" s="89">
        <v>10805</v>
      </c>
      <c r="J636" s="89">
        <v>5992</v>
      </c>
      <c r="K636" s="89">
        <v>435</v>
      </c>
      <c r="L636" s="89">
        <v>28108</v>
      </c>
      <c r="M636" s="90">
        <v>10876</v>
      </c>
      <c r="N636" s="90">
        <v>10805</v>
      </c>
      <c r="O636" s="90">
        <v>5992</v>
      </c>
      <c r="P636" s="90">
        <v>435</v>
      </c>
      <c r="Q636" s="91">
        <v>28108</v>
      </c>
      <c r="R636" s="92">
        <v>876</v>
      </c>
      <c r="S636" s="92">
        <v>876</v>
      </c>
      <c r="T636" s="92">
        <v>876</v>
      </c>
      <c r="U636" s="92">
        <v>876</v>
      </c>
      <c r="V636" s="92">
        <v>9527376</v>
      </c>
      <c r="W636" s="92">
        <v>9465180</v>
      </c>
      <c r="X636" s="92">
        <v>5248992</v>
      </c>
      <c r="Y636" s="92">
        <v>381060</v>
      </c>
      <c r="Z636" s="92">
        <v>24622608</v>
      </c>
      <c r="AA636" s="93">
        <v>1</v>
      </c>
      <c r="AB636" s="93" t="s">
        <v>188</v>
      </c>
      <c r="AC636" s="94">
        <v>2038</v>
      </c>
      <c r="AD636" s="95" t="s">
        <v>143</v>
      </c>
      <c r="AE636" s="92">
        <v>823.44</v>
      </c>
      <c r="AF636" s="92">
        <v>823.44</v>
      </c>
      <c r="AG636" s="92">
        <v>823.44</v>
      </c>
      <c r="AH636" s="92">
        <v>823.44</v>
      </c>
      <c r="AI636" s="92">
        <v>823.44</v>
      </c>
      <c r="AJ636" s="92">
        <v>823.44</v>
      </c>
      <c r="AK636" s="92">
        <v>823.44</v>
      </c>
      <c r="AL636" s="92">
        <v>823.44</v>
      </c>
      <c r="AM636" s="92">
        <v>8955733.4400000013</v>
      </c>
      <c r="AN636" s="92">
        <v>8897269.2000000011</v>
      </c>
      <c r="AO636" s="92">
        <v>4934052.4800000004</v>
      </c>
      <c r="AP636" s="92">
        <v>358196.4</v>
      </c>
      <c r="AQ636" s="92">
        <v>23145251.52</v>
      </c>
      <c r="AR636" s="96">
        <v>1477356.4800000004</v>
      </c>
      <c r="AS636" s="97">
        <v>6.0000000000000019E-2</v>
      </c>
    </row>
    <row r="637" spans="1:45" x14ac:dyDescent="0.2">
      <c r="A637" s="85">
        <v>51</v>
      </c>
      <c r="B637" s="86" t="s">
        <v>1437</v>
      </c>
      <c r="C637" s="86" t="s">
        <v>1438</v>
      </c>
      <c r="D637" s="87" t="s">
        <v>61</v>
      </c>
      <c r="E637" s="88">
        <v>40</v>
      </c>
      <c r="F637" s="87" t="s">
        <v>119</v>
      </c>
      <c r="G637" s="88">
        <v>9</v>
      </c>
      <c r="H637" s="89">
        <v>10990</v>
      </c>
      <c r="I637" s="89">
        <v>10920</v>
      </c>
      <c r="J637" s="89">
        <v>6053</v>
      </c>
      <c r="K637" s="89">
        <v>439</v>
      </c>
      <c r="L637" s="89">
        <v>28402</v>
      </c>
      <c r="M637" s="90">
        <v>10990</v>
      </c>
      <c r="N637" s="90">
        <v>10920</v>
      </c>
      <c r="O637" s="90">
        <v>6053</v>
      </c>
      <c r="P637" s="90">
        <v>439</v>
      </c>
      <c r="Q637" s="91">
        <v>28402</v>
      </c>
      <c r="R637" s="92">
        <v>876</v>
      </c>
      <c r="S637" s="92">
        <v>876</v>
      </c>
      <c r="T637" s="92">
        <v>876</v>
      </c>
      <c r="U637" s="92">
        <v>876</v>
      </c>
      <c r="V637" s="92">
        <v>9627240</v>
      </c>
      <c r="W637" s="92">
        <v>9565920</v>
      </c>
      <c r="X637" s="92">
        <v>5302428</v>
      </c>
      <c r="Y637" s="92">
        <v>384564</v>
      </c>
      <c r="Z637" s="92">
        <v>24880152</v>
      </c>
      <c r="AA637" s="93">
        <v>1</v>
      </c>
      <c r="AB637" s="93" t="s">
        <v>188</v>
      </c>
      <c r="AC637" s="94">
        <v>2038</v>
      </c>
      <c r="AD637" s="95" t="s">
        <v>143</v>
      </c>
      <c r="AE637" s="92">
        <v>823.44</v>
      </c>
      <c r="AF637" s="92">
        <v>823.44</v>
      </c>
      <c r="AG637" s="92">
        <v>823.44</v>
      </c>
      <c r="AH637" s="92">
        <v>823.44</v>
      </c>
      <c r="AI637" s="92">
        <v>823.44</v>
      </c>
      <c r="AJ637" s="92">
        <v>823.44</v>
      </c>
      <c r="AK637" s="92">
        <v>823.44</v>
      </c>
      <c r="AL637" s="92">
        <v>823.44</v>
      </c>
      <c r="AM637" s="92">
        <v>9049605.6000000015</v>
      </c>
      <c r="AN637" s="92">
        <v>8991964.8000000007</v>
      </c>
      <c r="AO637" s="92">
        <v>4984282.32</v>
      </c>
      <c r="AP637" s="92">
        <v>361490.16000000003</v>
      </c>
      <c r="AQ637" s="92">
        <v>23387342.880000003</v>
      </c>
      <c r="AR637" s="96">
        <v>1492809.1199999973</v>
      </c>
      <c r="AS637" s="97">
        <v>5.9999999999999894E-2</v>
      </c>
    </row>
    <row r="638" spans="1:45" x14ac:dyDescent="0.2">
      <c r="A638" s="85">
        <v>52</v>
      </c>
      <c r="B638" s="86" t="s">
        <v>1439</v>
      </c>
      <c r="C638" s="86" t="s">
        <v>1440</v>
      </c>
      <c r="D638" s="87" t="s">
        <v>61</v>
      </c>
      <c r="E638" s="88">
        <v>40</v>
      </c>
      <c r="F638" s="87" t="s">
        <v>119</v>
      </c>
      <c r="G638" s="88">
        <v>10</v>
      </c>
      <c r="H638" s="89">
        <v>11005</v>
      </c>
      <c r="I638" s="89">
        <v>10937</v>
      </c>
      <c r="J638" s="89">
        <v>6064</v>
      </c>
      <c r="K638" s="89">
        <v>440</v>
      </c>
      <c r="L638" s="89">
        <v>28446</v>
      </c>
      <c r="M638" s="90">
        <v>11005</v>
      </c>
      <c r="N638" s="90">
        <v>10937</v>
      </c>
      <c r="O638" s="90">
        <v>6064</v>
      </c>
      <c r="P638" s="90">
        <v>440</v>
      </c>
      <c r="Q638" s="91">
        <v>28446</v>
      </c>
      <c r="R638" s="92">
        <v>876</v>
      </c>
      <c r="S638" s="92">
        <v>876</v>
      </c>
      <c r="T638" s="92">
        <v>876</v>
      </c>
      <c r="U638" s="92">
        <v>876</v>
      </c>
      <c r="V638" s="92">
        <v>9640380</v>
      </c>
      <c r="W638" s="92">
        <v>9580812</v>
      </c>
      <c r="X638" s="92">
        <v>5312064</v>
      </c>
      <c r="Y638" s="92">
        <v>385440</v>
      </c>
      <c r="Z638" s="92">
        <v>24918696</v>
      </c>
      <c r="AA638" s="93">
        <v>1</v>
      </c>
      <c r="AB638" s="93" t="s">
        <v>188</v>
      </c>
      <c r="AC638" s="94">
        <v>2038</v>
      </c>
      <c r="AD638" s="95" t="s">
        <v>143</v>
      </c>
      <c r="AE638" s="92">
        <v>823.44</v>
      </c>
      <c r="AF638" s="92">
        <v>823.44</v>
      </c>
      <c r="AG638" s="92">
        <v>823.44</v>
      </c>
      <c r="AH638" s="92">
        <v>823.44</v>
      </c>
      <c r="AI638" s="92">
        <v>823.44</v>
      </c>
      <c r="AJ638" s="92">
        <v>823.44</v>
      </c>
      <c r="AK638" s="92">
        <v>823.44</v>
      </c>
      <c r="AL638" s="92">
        <v>823.44</v>
      </c>
      <c r="AM638" s="92">
        <v>9061957.2000000011</v>
      </c>
      <c r="AN638" s="92">
        <v>9005963.2800000012</v>
      </c>
      <c r="AO638" s="92">
        <v>4993340.16</v>
      </c>
      <c r="AP638" s="92">
        <v>362313.60000000003</v>
      </c>
      <c r="AQ638" s="92">
        <v>23423574.240000006</v>
      </c>
      <c r="AR638" s="96">
        <v>1495121.7599999942</v>
      </c>
      <c r="AS638" s="97">
        <v>5.9999999999999769E-2</v>
      </c>
    </row>
    <row r="639" spans="1:45" x14ac:dyDescent="0.2">
      <c r="A639" s="85">
        <v>53</v>
      </c>
      <c r="B639" s="86" t="s">
        <v>1441</v>
      </c>
      <c r="C639" s="86" t="s">
        <v>1442</v>
      </c>
      <c r="D639" s="87" t="s">
        <v>61</v>
      </c>
      <c r="E639" s="88">
        <v>40</v>
      </c>
      <c r="F639" s="87" t="s">
        <v>119</v>
      </c>
      <c r="G639" s="88">
        <v>11</v>
      </c>
      <c r="H639" s="89">
        <v>10839</v>
      </c>
      <c r="I639" s="89">
        <v>10770</v>
      </c>
      <c r="J639" s="89">
        <v>5971</v>
      </c>
      <c r="K639" s="89">
        <v>433</v>
      </c>
      <c r="L639" s="89">
        <v>28013</v>
      </c>
      <c r="M639" s="90">
        <v>10839</v>
      </c>
      <c r="N639" s="90">
        <v>10770</v>
      </c>
      <c r="O639" s="90">
        <v>5971</v>
      </c>
      <c r="P639" s="90">
        <v>433</v>
      </c>
      <c r="Q639" s="91">
        <v>28013</v>
      </c>
      <c r="R639" s="92">
        <v>876</v>
      </c>
      <c r="S639" s="92">
        <v>876</v>
      </c>
      <c r="T639" s="92">
        <v>876</v>
      </c>
      <c r="U639" s="92">
        <v>876</v>
      </c>
      <c r="V639" s="92">
        <v>9494964</v>
      </c>
      <c r="W639" s="92">
        <v>9434520</v>
      </c>
      <c r="X639" s="92">
        <v>5230596</v>
      </c>
      <c r="Y639" s="92">
        <v>379308</v>
      </c>
      <c r="Z639" s="92">
        <v>24539388</v>
      </c>
      <c r="AA639" s="93">
        <v>1</v>
      </c>
      <c r="AB639" s="93" t="s">
        <v>188</v>
      </c>
      <c r="AC639" s="94">
        <v>2038</v>
      </c>
      <c r="AD639" s="95" t="s">
        <v>143</v>
      </c>
      <c r="AE639" s="92">
        <v>804.61</v>
      </c>
      <c r="AF639" s="92">
        <v>804.61</v>
      </c>
      <c r="AG639" s="92">
        <v>804.61</v>
      </c>
      <c r="AH639" s="92">
        <v>804.61</v>
      </c>
      <c r="AI639" s="92">
        <v>804.61</v>
      </c>
      <c r="AJ639" s="92">
        <v>804.61</v>
      </c>
      <c r="AK639" s="92">
        <v>804.61</v>
      </c>
      <c r="AL639" s="92">
        <v>804.61</v>
      </c>
      <c r="AM639" s="92">
        <v>8721167.790000001</v>
      </c>
      <c r="AN639" s="92">
        <v>8665649.6999999993</v>
      </c>
      <c r="AO639" s="92">
        <v>4804326.3100000005</v>
      </c>
      <c r="AP639" s="92">
        <v>348396.13</v>
      </c>
      <c r="AQ639" s="92">
        <v>22539539.930000003</v>
      </c>
      <c r="AR639" s="96">
        <v>1999848.0699999966</v>
      </c>
      <c r="AS639" s="97">
        <v>8.1495433789954191E-2</v>
      </c>
    </row>
    <row r="640" spans="1:45" x14ac:dyDescent="0.2">
      <c r="A640" s="85">
        <v>54</v>
      </c>
      <c r="B640" s="86" t="s">
        <v>1443</v>
      </c>
      <c r="C640" s="86" t="s">
        <v>1444</v>
      </c>
      <c r="D640" s="87" t="s">
        <v>61</v>
      </c>
      <c r="E640" s="88">
        <v>40</v>
      </c>
      <c r="F640" s="87" t="s">
        <v>119</v>
      </c>
      <c r="G640" s="88">
        <v>12</v>
      </c>
      <c r="H640" s="89">
        <v>9837</v>
      </c>
      <c r="I640" s="89">
        <v>9774</v>
      </c>
      <c r="J640" s="89">
        <v>5419</v>
      </c>
      <c r="K640" s="89">
        <v>393</v>
      </c>
      <c r="L640" s="89">
        <v>25423</v>
      </c>
      <c r="M640" s="90">
        <v>9837</v>
      </c>
      <c r="N640" s="90">
        <v>9774</v>
      </c>
      <c r="O640" s="90">
        <v>5419</v>
      </c>
      <c r="P640" s="90">
        <v>393</v>
      </c>
      <c r="Q640" s="91">
        <v>25423</v>
      </c>
      <c r="R640" s="92">
        <v>876</v>
      </c>
      <c r="S640" s="92">
        <v>876</v>
      </c>
      <c r="T640" s="92">
        <v>876</v>
      </c>
      <c r="U640" s="92">
        <v>876</v>
      </c>
      <c r="V640" s="92">
        <v>8617212</v>
      </c>
      <c r="W640" s="92">
        <v>8562024</v>
      </c>
      <c r="X640" s="92">
        <v>4747044</v>
      </c>
      <c r="Y640" s="92">
        <v>344268</v>
      </c>
      <c r="Z640" s="92">
        <v>22270548</v>
      </c>
      <c r="AA640" s="93">
        <v>1</v>
      </c>
      <c r="AB640" s="93" t="s">
        <v>188</v>
      </c>
      <c r="AC640" s="94">
        <v>2038</v>
      </c>
      <c r="AD640" s="95" t="s">
        <v>143</v>
      </c>
      <c r="AE640" s="92">
        <v>804.61</v>
      </c>
      <c r="AF640" s="92">
        <v>804.61</v>
      </c>
      <c r="AG640" s="92">
        <v>804.61</v>
      </c>
      <c r="AH640" s="92">
        <v>804.61</v>
      </c>
      <c r="AI640" s="92">
        <v>804.61</v>
      </c>
      <c r="AJ640" s="92">
        <v>804.61</v>
      </c>
      <c r="AK640" s="92">
        <v>804.61</v>
      </c>
      <c r="AL640" s="92">
        <v>804.61</v>
      </c>
      <c r="AM640" s="92">
        <v>7914948.5700000003</v>
      </c>
      <c r="AN640" s="92">
        <v>7864258.1400000006</v>
      </c>
      <c r="AO640" s="92">
        <v>4360181.59</v>
      </c>
      <c r="AP640" s="92">
        <v>316211.73</v>
      </c>
      <c r="AQ640" s="92">
        <v>20455600.030000001</v>
      </c>
      <c r="AR640" s="96">
        <v>1814947.9699999988</v>
      </c>
      <c r="AS640" s="97">
        <v>8.1495433789954289E-2</v>
      </c>
    </row>
    <row r="641" spans="1:45" x14ac:dyDescent="0.2">
      <c r="A641" s="85">
        <v>55</v>
      </c>
      <c r="B641" s="86" t="s">
        <v>1445</v>
      </c>
      <c r="C641" s="86" t="s">
        <v>1446</v>
      </c>
      <c r="D641" s="87" t="s">
        <v>61</v>
      </c>
      <c r="E641" s="88">
        <v>40</v>
      </c>
      <c r="F641" s="87" t="s">
        <v>119</v>
      </c>
      <c r="G641" s="88">
        <v>13</v>
      </c>
      <c r="H641" s="89">
        <v>10445</v>
      </c>
      <c r="I641" s="89">
        <v>10378</v>
      </c>
      <c r="J641" s="89">
        <v>5754</v>
      </c>
      <c r="K641" s="89">
        <v>417</v>
      </c>
      <c r="L641" s="89">
        <v>26994</v>
      </c>
      <c r="M641" s="90">
        <v>10445</v>
      </c>
      <c r="N641" s="90">
        <v>10378</v>
      </c>
      <c r="O641" s="90">
        <v>5754</v>
      </c>
      <c r="P641" s="90">
        <v>417</v>
      </c>
      <c r="Q641" s="91">
        <v>26994</v>
      </c>
      <c r="R641" s="92">
        <v>876</v>
      </c>
      <c r="S641" s="92">
        <v>876</v>
      </c>
      <c r="T641" s="92">
        <v>876</v>
      </c>
      <c r="U641" s="92">
        <v>876</v>
      </c>
      <c r="V641" s="92">
        <v>9149820</v>
      </c>
      <c r="W641" s="92">
        <v>9091128</v>
      </c>
      <c r="X641" s="92">
        <v>5040504</v>
      </c>
      <c r="Y641" s="92">
        <v>365292</v>
      </c>
      <c r="Z641" s="92">
        <v>23646744</v>
      </c>
      <c r="AA641" s="93">
        <v>1</v>
      </c>
      <c r="AB641" s="93" t="s">
        <v>188</v>
      </c>
      <c r="AC641" s="94">
        <v>2038</v>
      </c>
      <c r="AD641" s="95" t="s">
        <v>143</v>
      </c>
      <c r="AE641" s="92">
        <v>804.61</v>
      </c>
      <c r="AF641" s="92">
        <v>804.61</v>
      </c>
      <c r="AG641" s="92">
        <v>804.61</v>
      </c>
      <c r="AH641" s="92">
        <v>804.61</v>
      </c>
      <c r="AI641" s="92">
        <v>804.61</v>
      </c>
      <c r="AJ641" s="92">
        <v>804.61</v>
      </c>
      <c r="AK641" s="92">
        <v>804.61</v>
      </c>
      <c r="AL641" s="92">
        <v>804.61</v>
      </c>
      <c r="AM641" s="92">
        <v>8404151.4499999993</v>
      </c>
      <c r="AN641" s="92">
        <v>8350242.5800000001</v>
      </c>
      <c r="AO641" s="92">
        <v>4629725.9400000004</v>
      </c>
      <c r="AP641" s="92">
        <v>335522.37</v>
      </c>
      <c r="AQ641" s="92">
        <v>21719642.34</v>
      </c>
      <c r="AR641" s="96">
        <v>1927101.6600000001</v>
      </c>
      <c r="AS641" s="97">
        <v>8.1495433789954344E-2</v>
      </c>
    </row>
    <row r="642" spans="1:45" x14ac:dyDescent="0.2">
      <c r="A642" s="85">
        <v>56</v>
      </c>
      <c r="B642" s="86" t="s">
        <v>1447</v>
      </c>
      <c r="C642" s="86" t="s">
        <v>1448</v>
      </c>
      <c r="D642" s="87" t="s">
        <v>61</v>
      </c>
      <c r="E642" s="88">
        <v>40</v>
      </c>
      <c r="F642" s="87" t="s">
        <v>119</v>
      </c>
      <c r="G642" s="88">
        <v>14</v>
      </c>
      <c r="H642" s="89">
        <v>10350</v>
      </c>
      <c r="I642" s="89">
        <v>10284</v>
      </c>
      <c r="J642" s="89">
        <v>5702</v>
      </c>
      <c r="K642" s="89">
        <v>414</v>
      </c>
      <c r="L642" s="89">
        <v>26750</v>
      </c>
      <c r="M642" s="90">
        <v>10350</v>
      </c>
      <c r="N642" s="90">
        <v>10284</v>
      </c>
      <c r="O642" s="90">
        <v>5702</v>
      </c>
      <c r="P642" s="90">
        <v>414</v>
      </c>
      <c r="Q642" s="91">
        <v>26750</v>
      </c>
      <c r="R642" s="92">
        <v>876</v>
      </c>
      <c r="S642" s="92">
        <v>876</v>
      </c>
      <c r="T642" s="92">
        <v>876</v>
      </c>
      <c r="U642" s="92">
        <v>876</v>
      </c>
      <c r="V642" s="92">
        <v>9066600</v>
      </c>
      <c r="W642" s="92">
        <v>9008784</v>
      </c>
      <c r="X642" s="92">
        <v>4994952</v>
      </c>
      <c r="Y642" s="92">
        <v>362664</v>
      </c>
      <c r="Z642" s="92">
        <v>23433000</v>
      </c>
      <c r="AA642" s="93">
        <v>1</v>
      </c>
      <c r="AB642" s="93" t="s">
        <v>188</v>
      </c>
      <c r="AC642" s="94">
        <v>2038</v>
      </c>
      <c r="AD642" s="95" t="s">
        <v>143</v>
      </c>
      <c r="AE642" s="92">
        <v>804.61</v>
      </c>
      <c r="AF642" s="92">
        <v>804.61</v>
      </c>
      <c r="AG642" s="92">
        <v>804.61</v>
      </c>
      <c r="AH642" s="92">
        <v>804.61</v>
      </c>
      <c r="AI642" s="92">
        <v>804.61</v>
      </c>
      <c r="AJ642" s="92">
        <v>804.61</v>
      </c>
      <c r="AK642" s="92">
        <v>804.61</v>
      </c>
      <c r="AL642" s="92">
        <v>804.61</v>
      </c>
      <c r="AM642" s="92">
        <v>8327713.5</v>
      </c>
      <c r="AN642" s="92">
        <v>8274609.2400000002</v>
      </c>
      <c r="AO642" s="92">
        <v>4587886.22</v>
      </c>
      <c r="AP642" s="92">
        <v>333108.53999999998</v>
      </c>
      <c r="AQ642" s="92">
        <v>21523317.5</v>
      </c>
      <c r="AR642" s="96">
        <v>1909682.5</v>
      </c>
      <c r="AS642" s="97">
        <v>8.1495433789954344E-2</v>
      </c>
    </row>
    <row r="643" spans="1:45" x14ac:dyDescent="0.2">
      <c r="A643" s="85">
        <v>57</v>
      </c>
      <c r="B643" s="86" t="s">
        <v>1449</v>
      </c>
      <c r="C643" s="86" t="s">
        <v>1450</v>
      </c>
      <c r="D643" s="87" t="s">
        <v>61</v>
      </c>
      <c r="E643" s="88">
        <v>40</v>
      </c>
      <c r="F643" s="87" t="s">
        <v>119</v>
      </c>
      <c r="G643" s="88">
        <v>15</v>
      </c>
      <c r="H643" s="89">
        <v>9781</v>
      </c>
      <c r="I643" s="89">
        <v>9720</v>
      </c>
      <c r="J643" s="89">
        <v>5389</v>
      </c>
      <c r="K643" s="89">
        <v>393</v>
      </c>
      <c r="L643" s="89">
        <v>25283</v>
      </c>
      <c r="M643" s="90">
        <v>9781</v>
      </c>
      <c r="N643" s="90">
        <v>9720</v>
      </c>
      <c r="O643" s="90">
        <v>5389</v>
      </c>
      <c r="P643" s="90">
        <v>393</v>
      </c>
      <c r="Q643" s="91">
        <v>25283</v>
      </c>
      <c r="R643" s="92">
        <v>876</v>
      </c>
      <c r="S643" s="92">
        <v>876</v>
      </c>
      <c r="T643" s="92">
        <v>876</v>
      </c>
      <c r="U643" s="92">
        <v>876</v>
      </c>
      <c r="V643" s="92">
        <v>8568156</v>
      </c>
      <c r="W643" s="92">
        <v>8514720</v>
      </c>
      <c r="X643" s="92">
        <v>4720764</v>
      </c>
      <c r="Y643" s="92">
        <v>344268</v>
      </c>
      <c r="Z643" s="92">
        <v>22147908</v>
      </c>
      <c r="AA643" s="93">
        <v>1</v>
      </c>
      <c r="AB643" s="93" t="s">
        <v>188</v>
      </c>
      <c r="AC643" s="94">
        <v>2038</v>
      </c>
      <c r="AD643" s="95" t="s">
        <v>143</v>
      </c>
      <c r="AE643" s="92">
        <v>804.61</v>
      </c>
      <c r="AF643" s="92">
        <v>804.61</v>
      </c>
      <c r="AG643" s="92">
        <v>804.61</v>
      </c>
      <c r="AH643" s="92">
        <v>804.61</v>
      </c>
      <c r="AI643" s="92">
        <v>804.61</v>
      </c>
      <c r="AJ643" s="92">
        <v>804.61</v>
      </c>
      <c r="AK643" s="92">
        <v>804.61</v>
      </c>
      <c r="AL643" s="92">
        <v>804.61</v>
      </c>
      <c r="AM643" s="92">
        <v>7869890.4100000001</v>
      </c>
      <c r="AN643" s="92">
        <v>7820809.2000000002</v>
      </c>
      <c r="AO643" s="92">
        <v>4336043.29</v>
      </c>
      <c r="AP643" s="92">
        <v>316211.73</v>
      </c>
      <c r="AQ643" s="92">
        <v>20342954.629999999</v>
      </c>
      <c r="AR643" s="96">
        <v>1804953.370000001</v>
      </c>
      <c r="AS643" s="97">
        <v>8.1495433789954386E-2</v>
      </c>
    </row>
    <row r="644" spans="1:45" x14ac:dyDescent="0.2">
      <c r="A644" s="85">
        <v>58</v>
      </c>
      <c r="B644" s="86" t="s">
        <v>1451</v>
      </c>
      <c r="C644" s="86" t="s">
        <v>1452</v>
      </c>
      <c r="D644" s="87" t="s">
        <v>61</v>
      </c>
      <c r="E644" s="88">
        <v>71</v>
      </c>
      <c r="F644" s="87" t="s">
        <v>84</v>
      </c>
      <c r="G644" s="88">
        <v>1</v>
      </c>
      <c r="H644" s="89">
        <v>5114</v>
      </c>
      <c r="I644" s="89">
        <v>1279</v>
      </c>
      <c r="J644" s="89">
        <v>1918</v>
      </c>
      <c r="K644" s="89">
        <v>0</v>
      </c>
      <c r="L644" s="89">
        <v>8311</v>
      </c>
      <c r="M644" s="90">
        <v>5114</v>
      </c>
      <c r="N644" s="90">
        <v>1279</v>
      </c>
      <c r="O644" s="90">
        <v>1918</v>
      </c>
      <c r="P644" s="90">
        <v>0</v>
      </c>
      <c r="Q644" s="91">
        <v>8311</v>
      </c>
      <c r="R644" s="92">
        <v>2116</v>
      </c>
      <c r="S644" s="92">
        <v>2116</v>
      </c>
      <c r="T644" s="92">
        <v>2116</v>
      </c>
      <c r="U644" s="92">
        <v>0</v>
      </c>
      <c r="V644" s="92">
        <v>10821224</v>
      </c>
      <c r="W644" s="92">
        <v>2706364</v>
      </c>
      <c r="X644" s="92">
        <v>4058488</v>
      </c>
      <c r="Y644" s="92">
        <v>0</v>
      </c>
      <c r="Z644" s="92">
        <v>17586076</v>
      </c>
      <c r="AA644" s="93">
        <v>1</v>
      </c>
      <c r="AB644" s="93" t="s">
        <v>188</v>
      </c>
      <c r="AC644" s="94">
        <v>2057</v>
      </c>
      <c r="AD644" s="95" t="s">
        <v>130</v>
      </c>
      <c r="AE644" s="92">
        <v>1692.8</v>
      </c>
      <c r="AF644" s="92">
        <v>1692.8</v>
      </c>
      <c r="AG644" s="92">
        <v>1692.8</v>
      </c>
      <c r="AH644" s="92">
        <v>0</v>
      </c>
      <c r="AI644" s="92">
        <v>1692.8</v>
      </c>
      <c r="AJ644" s="92">
        <v>1692.8</v>
      </c>
      <c r="AK644" s="92">
        <v>1692.8</v>
      </c>
      <c r="AL644" s="92">
        <v>0</v>
      </c>
      <c r="AM644" s="92">
        <v>8656979.1999999993</v>
      </c>
      <c r="AN644" s="92">
        <v>2165091.1999999997</v>
      </c>
      <c r="AO644" s="92">
        <v>3246790.4</v>
      </c>
      <c r="AP644" s="92">
        <v>0</v>
      </c>
      <c r="AQ644" s="92">
        <v>14068860.799999999</v>
      </c>
      <c r="AR644" s="96">
        <v>3517215.2000000011</v>
      </c>
      <c r="AS644" s="97">
        <v>0.20000000000000007</v>
      </c>
    </row>
    <row r="645" spans="1:45" x14ac:dyDescent="0.2">
      <c r="A645" s="85">
        <v>59</v>
      </c>
      <c r="B645" s="86" t="s">
        <v>1453</v>
      </c>
      <c r="C645" s="86" t="s">
        <v>1454</v>
      </c>
      <c r="D645" s="87" t="s">
        <v>61</v>
      </c>
      <c r="E645" s="88">
        <v>71</v>
      </c>
      <c r="F645" s="87" t="s">
        <v>84</v>
      </c>
      <c r="G645" s="88">
        <v>2</v>
      </c>
      <c r="H645" s="89">
        <v>5231</v>
      </c>
      <c r="I645" s="89">
        <v>1308</v>
      </c>
      <c r="J645" s="89">
        <v>1961</v>
      </c>
      <c r="K645" s="89">
        <v>0</v>
      </c>
      <c r="L645" s="89">
        <v>8500</v>
      </c>
      <c r="M645" s="90">
        <v>5231</v>
      </c>
      <c r="N645" s="90">
        <v>1308</v>
      </c>
      <c r="O645" s="90">
        <v>1961</v>
      </c>
      <c r="P645" s="90">
        <v>0</v>
      </c>
      <c r="Q645" s="91">
        <v>8500</v>
      </c>
      <c r="R645" s="92">
        <v>2116</v>
      </c>
      <c r="S645" s="92">
        <v>2116</v>
      </c>
      <c r="T645" s="92">
        <v>2116</v>
      </c>
      <c r="U645" s="92">
        <v>0</v>
      </c>
      <c r="V645" s="92">
        <v>11068796</v>
      </c>
      <c r="W645" s="92">
        <v>2767728</v>
      </c>
      <c r="X645" s="92">
        <v>4149476</v>
      </c>
      <c r="Y645" s="92">
        <v>0</v>
      </c>
      <c r="Z645" s="92">
        <v>17986000</v>
      </c>
      <c r="AA645" s="93">
        <v>1</v>
      </c>
      <c r="AB645" s="93" t="s">
        <v>188</v>
      </c>
      <c r="AC645" s="94">
        <v>2057</v>
      </c>
      <c r="AD645" s="95" t="s">
        <v>130</v>
      </c>
      <c r="AE645" s="92">
        <v>1692.8</v>
      </c>
      <c r="AF645" s="92">
        <v>1692.8</v>
      </c>
      <c r="AG645" s="92">
        <v>1692.8</v>
      </c>
      <c r="AH645" s="92">
        <v>0</v>
      </c>
      <c r="AI645" s="92">
        <v>1692.8</v>
      </c>
      <c r="AJ645" s="92">
        <v>1692.8</v>
      </c>
      <c r="AK645" s="92">
        <v>1692.8</v>
      </c>
      <c r="AL645" s="92">
        <v>0</v>
      </c>
      <c r="AM645" s="92">
        <v>8855036.7999999989</v>
      </c>
      <c r="AN645" s="92">
        <v>2214182.4</v>
      </c>
      <c r="AO645" s="92">
        <v>3319580.8</v>
      </c>
      <c r="AP645" s="92">
        <v>0</v>
      </c>
      <c r="AQ645" s="92">
        <v>14388800</v>
      </c>
      <c r="AR645" s="96">
        <v>3597200</v>
      </c>
      <c r="AS645" s="97">
        <v>0.2</v>
      </c>
    </row>
    <row r="646" spans="1:45" x14ac:dyDescent="0.2">
      <c r="A646" s="85">
        <v>60</v>
      </c>
      <c r="B646" s="86" t="s">
        <v>1455</v>
      </c>
      <c r="C646" s="86" t="s">
        <v>1456</v>
      </c>
      <c r="D646" s="87" t="s">
        <v>61</v>
      </c>
      <c r="E646" s="88">
        <v>71</v>
      </c>
      <c r="F646" s="87" t="s">
        <v>84</v>
      </c>
      <c r="G646" s="88">
        <v>3</v>
      </c>
      <c r="H646" s="89">
        <v>5199</v>
      </c>
      <c r="I646" s="89">
        <v>1300</v>
      </c>
      <c r="J646" s="89">
        <v>1950</v>
      </c>
      <c r="K646" s="89">
        <v>0</v>
      </c>
      <c r="L646" s="89">
        <v>8449</v>
      </c>
      <c r="M646" s="90">
        <v>5199</v>
      </c>
      <c r="N646" s="90">
        <v>1300</v>
      </c>
      <c r="O646" s="90">
        <v>1950</v>
      </c>
      <c r="P646" s="90">
        <v>0</v>
      </c>
      <c r="Q646" s="91">
        <v>8449</v>
      </c>
      <c r="R646" s="92">
        <v>2116</v>
      </c>
      <c r="S646" s="92">
        <v>2116</v>
      </c>
      <c r="T646" s="92">
        <v>2116</v>
      </c>
      <c r="U646" s="92">
        <v>0</v>
      </c>
      <c r="V646" s="92">
        <v>11001084</v>
      </c>
      <c r="W646" s="92">
        <v>2750800</v>
      </c>
      <c r="X646" s="92">
        <v>4126200</v>
      </c>
      <c r="Y646" s="92">
        <v>0</v>
      </c>
      <c r="Z646" s="92">
        <v>17878084</v>
      </c>
      <c r="AA646" s="93">
        <v>1</v>
      </c>
      <c r="AB646" s="93" t="s">
        <v>188</v>
      </c>
      <c r="AC646" s="94">
        <v>2057</v>
      </c>
      <c r="AD646" s="95" t="s">
        <v>130</v>
      </c>
      <c r="AE646" s="92">
        <v>1692.8</v>
      </c>
      <c r="AF646" s="92">
        <v>1692.8</v>
      </c>
      <c r="AG646" s="92">
        <v>1692.8</v>
      </c>
      <c r="AH646" s="92">
        <v>0</v>
      </c>
      <c r="AI646" s="92">
        <v>1692.8</v>
      </c>
      <c r="AJ646" s="92">
        <v>1692.8</v>
      </c>
      <c r="AK646" s="92">
        <v>1692.8</v>
      </c>
      <c r="AL646" s="92">
        <v>0</v>
      </c>
      <c r="AM646" s="92">
        <v>8800867.1999999993</v>
      </c>
      <c r="AN646" s="92">
        <v>2200640</v>
      </c>
      <c r="AO646" s="92">
        <v>3300960</v>
      </c>
      <c r="AP646" s="92">
        <v>0</v>
      </c>
      <c r="AQ646" s="92">
        <v>14302467.199999999</v>
      </c>
      <c r="AR646" s="96">
        <v>3575616.8000000007</v>
      </c>
      <c r="AS646" s="97">
        <v>0.20000000000000004</v>
      </c>
    </row>
    <row r="647" spans="1:45" x14ac:dyDescent="0.2">
      <c r="A647" s="85">
        <v>61</v>
      </c>
      <c r="B647" s="86" t="s">
        <v>1457</v>
      </c>
      <c r="C647" s="86" t="s">
        <v>1458</v>
      </c>
      <c r="D647" s="87" t="s">
        <v>61</v>
      </c>
      <c r="E647" s="88">
        <v>71</v>
      </c>
      <c r="F647" s="87" t="s">
        <v>84</v>
      </c>
      <c r="G647" s="88">
        <v>4</v>
      </c>
      <c r="H647" s="89">
        <v>5540</v>
      </c>
      <c r="I647" s="89">
        <v>1385</v>
      </c>
      <c r="J647" s="89">
        <v>2078</v>
      </c>
      <c r="K647" s="89">
        <v>0</v>
      </c>
      <c r="L647" s="89">
        <v>9003</v>
      </c>
      <c r="M647" s="90">
        <v>5540</v>
      </c>
      <c r="N647" s="90">
        <v>1385</v>
      </c>
      <c r="O647" s="90">
        <v>2078</v>
      </c>
      <c r="P647" s="90">
        <v>0</v>
      </c>
      <c r="Q647" s="91">
        <v>9003</v>
      </c>
      <c r="R647" s="92">
        <v>2116</v>
      </c>
      <c r="S647" s="92">
        <v>2116</v>
      </c>
      <c r="T647" s="92">
        <v>2116</v>
      </c>
      <c r="U647" s="92">
        <v>0</v>
      </c>
      <c r="V647" s="92">
        <v>11722640</v>
      </c>
      <c r="W647" s="92">
        <v>2930660</v>
      </c>
      <c r="X647" s="92">
        <v>4397048</v>
      </c>
      <c r="Y647" s="92">
        <v>0</v>
      </c>
      <c r="Z647" s="92">
        <v>19050348</v>
      </c>
      <c r="AA647" s="93">
        <v>1</v>
      </c>
      <c r="AB647" s="93" t="s">
        <v>188</v>
      </c>
      <c r="AC647" s="94">
        <v>2057</v>
      </c>
      <c r="AD647" s="95" t="s">
        <v>130</v>
      </c>
      <c r="AE647" s="92">
        <v>1692.8</v>
      </c>
      <c r="AF647" s="92">
        <v>1692.8</v>
      </c>
      <c r="AG647" s="92">
        <v>1692.8</v>
      </c>
      <c r="AH647" s="92">
        <v>0</v>
      </c>
      <c r="AI647" s="92">
        <v>1692.8</v>
      </c>
      <c r="AJ647" s="92">
        <v>1692.8</v>
      </c>
      <c r="AK647" s="92">
        <v>1692.8</v>
      </c>
      <c r="AL647" s="92">
        <v>0</v>
      </c>
      <c r="AM647" s="92">
        <v>9378112</v>
      </c>
      <c r="AN647" s="92">
        <v>2344528</v>
      </c>
      <c r="AO647" s="92">
        <v>3517638.4</v>
      </c>
      <c r="AP647" s="92">
        <v>0</v>
      </c>
      <c r="AQ647" s="92">
        <v>15240278.4</v>
      </c>
      <c r="AR647" s="96">
        <v>3810069.5999999996</v>
      </c>
      <c r="AS647" s="97">
        <v>0.19999999999999998</v>
      </c>
    </row>
    <row r="648" spans="1:45" x14ac:dyDescent="0.2">
      <c r="A648" s="85">
        <v>62</v>
      </c>
      <c r="B648" s="86" t="s">
        <v>1459</v>
      </c>
      <c r="C648" s="86" t="s">
        <v>1460</v>
      </c>
      <c r="D648" s="87" t="s">
        <v>61</v>
      </c>
      <c r="E648" s="88">
        <v>71</v>
      </c>
      <c r="F648" s="87" t="s">
        <v>84</v>
      </c>
      <c r="G648" s="88">
        <v>5</v>
      </c>
      <c r="H648" s="89">
        <v>5150</v>
      </c>
      <c r="I648" s="89">
        <v>1287</v>
      </c>
      <c r="J648" s="89">
        <v>1931</v>
      </c>
      <c r="K648" s="89">
        <v>0</v>
      </c>
      <c r="L648" s="89">
        <v>8368</v>
      </c>
      <c r="M648" s="90">
        <v>5150</v>
      </c>
      <c r="N648" s="90">
        <v>1287</v>
      </c>
      <c r="O648" s="90">
        <v>1931</v>
      </c>
      <c r="P648" s="90">
        <v>0</v>
      </c>
      <c r="Q648" s="91">
        <v>8368</v>
      </c>
      <c r="R648" s="92">
        <v>2116</v>
      </c>
      <c r="S648" s="92">
        <v>2116</v>
      </c>
      <c r="T648" s="92">
        <v>2116</v>
      </c>
      <c r="U648" s="92">
        <v>0</v>
      </c>
      <c r="V648" s="92">
        <v>10897400</v>
      </c>
      <c r="W648" s="92">
        <v>2723292</v>
      </c>
      <c r="X648" s="92">
        <v>4085996</v>
      </c>
      <c r="Y648" s="92">
        <v>0</v>
      </c>
      <c r="Z648" s="92">
        <v>17706688</v>
      </c>
      <c r="AA648" s="93">
        <v>1</v>
      </c>
      <c r="AB648" s="93" t="s">
        <v>188</v>
      </c>
      <c r="AC648" s="94">
        <v>2057</v>
      </c>
      <c r="AD648" s="95" t="s">
        <v>130</v>
      </c>
      <c r="AE648" s="92">
        <v>1692.8</v>
      </c>
      <c r="AF648" s="92">
        <v>1692.8</v>
      </c>
      <c r="AG648" s="92">
        <v>1692.8</v>
      </c>
      <c r="AH648" s="92">
        <v>0</v>
      </c>
      <c r="AI648" s="92">
        <v>1692.8</v>
      </c>
      <c r="AJ648" s="92">
        <v>1692.8</v>
      </c>
      <c r="AK648" s="92">
        <v>1692.8</v>
      </c>
      <c r="AL648" s="92">
        <v>0</v>
      </c>
      <c r="AM648" s="92">
        <v>8717920</v>
      </c>
      <c r="AN648" s="92">
        <v>2178633.6</v>
      </c>
      <c r="AO648" s="92">
        <v>3268796.8</v>
      </c>
      <c r="AP648" s="92">
        <v>0</v>
      </c>
      <c r="AQ648" s="92">
        <v>14165350.399999999</v>
      </c>
      <c r="AR648" s="96">
        <v>3541337.6000000015</v>
      </c>
      <c r="AS648" s="97">
        <v>0.20000000000000009</v>
      </c>
    </row>
    <row r="649" spans="1:45" x14ac:dyDescent="0.2">
      <c r="A649" s="85">
        <v>63</v>
      </c>
      <c r="B649" s="86" t="s">
        <v>1461</v>
      </c>
      <c r="C649" s="86" t="s">
        <v>1462</v>
      </c>
      <c r="D649" s="87" t="s">
        <v>61</v>
      </c>
      <c r="E649" s="88">
        <v>71</v>
      </c>
      <c r="F649" s="87" t="s">
        <v>84</v>
      </c>
      <c r="G649" s="88">
        <v>6</v>
      </c>
      <c r="H649" s="89">
        <v>5574</v>
      </c>
      <c r="I649" s="89">
        <v>1394</v>
      </c>
      <c r="J649" s="89">
        <v>2090</v>
      </c>
      <c r="K649" s="89">
        <v>0</v>
      </c>
      <c r="L649" s="89">
        <v>9058</v>
      </c>
      <c r="M649" s="90">
        <v>5574</v>
      </c>
      <c r="N649" s="90">
        <v>1394</v>
      </c>
      <c r="O649" s="90">
        <v>2090</v>
      </c>
      <c r="P649" s="90">
        <v>0</v>
      </c>
      <c r="Q649" s="91">
        <v>9058</v>
      </c>
      <c r="R649" s="92">
        <v>2116</v>
      </c>
      <c r="S649" s="92">
        <v>2116</v>
      </c>
      <c r="T649" s="92">
        <v>2116</v>
      </c>
      <c r="U649" s="92">
        <v>0</v>
      </c>
      <c r="V649" s="92">
        <v>11794584</v>
      </c>
      <c r="W649" s="92">
        <v>2949704</v>
      </c>
      <c r="X649" s="92">
        <v>4422440</v>
      </c>
      <c r="Y649" s="92">
        <v>0</v>
      </c>
      <c r="Z649" s="92">
        <v>19166728</v>
      </c>
      <c r="AA649" s="93">
        <v>1</v>
      </c>
      <c r="AB649" s="93" t="s">
        <v>188</v>
      </c>
      <c r="AC649" s="94">
        <v>2057</v>
      </c>
      <c r="AD649" s="95" t="s">
        <v>130</v>
      </c>
      <c r="AE649" s="92">
        <v>1692.8</v>
      </c>
      <c r="AF649" s="92">
        <v>1692.8</v>
      </c>
      <c r="AG649" s="92">
        <v>1692.8</v>
      </c>
      <c r="AH649" s="92">
        <v>0</v>
      </c>
      <c r="AI649" s="92">
        <v>1692.8</v>
      </c>
      <c r="AJ649" s="92">
        <v>1692.8</v>
      </c>
      <c r="AK649" s="92">
        <v>1692.8</v>
      </c>
      <c r="AL649" s="92">
        <v>0</v>
      </c>
      <c r="AM649" s="92">
        <v>9435667.1999999993</v>
      </c>
      <c r="AN649" s="92">
        <v>2359763.1999999997</v>
      </c>
      <c r="AO649" s="92">
        <v>3537952</v>
      </c>
      <c r="AP649" s="92">
        <v>0</v>
      </c>
      <c r="AQ649" s="92">
        <v>15333382.399999999</v>
      </c>
      <c r="AR649" s="96">
        <v>3833345.6000000015</v>
      </c>
      <c r="AS649" s="97">
        <v>0.20000000000000007</v>
      </c>
    </row>
    <row r="650" spans="1:45" x14ac:dyDescent="0.2">
      <c r="A650" s="85">
        <v>64</v>
      </c>
      <c r="B650" s="86" t="s">
        <v>1463</v>
      </c>
      <c r="C650" s="86" t="s">
        <v>1464</v>
      </c>
      <c r="D650" s="87" t="s">
        <v>61</v>
      </c>
      <c r="E650" s="88">
        <v>71</v>
      </c>
      <c r="F650" s="87" t="s">
        <v>84</v>
      </c>
      <c r="G650" s="88">
        <v>7</v>
      </c>
      <c r="H650" s="89">
        <v>5692</v>
      </c>
      <c r="I650" s="89">
        <v>1423</v>
      </c>
      <c r="J650" s="89">
        <v>2135</v>
      </c>
      <c r="K650" s="89">
        <v>0</v>
      </c>
      <c r="L650" s="89">
        <v>9250</v>
      </c>
      <c r="M650" s="90">
        <v>5692</v>
      </c>
      <c r="N650" s="90">
        <v>1423</v>
      </c>
      <c r="O650" s="90">
        <v>2135</v>
      </c>
      <c r="P650" s="90">
        <v>0</v>
      </c>
      <c r="Q650" s="91">
        <v>9250</v>
      </c>
      <c r="R650" s="92">
        <v>2116</v>
      </c>
      <c r="S650" s="92">
        <v>2116</v>
      </c>
      <c r="T650" s="92">
        <v>2116</v>
      </c>
      <c r="U650" s="92">
        <v>0</v>
      </c>
      <c r="V650" s="92">
        <v>12044272</v>
      </c>
      <c r="W650" s="92">
        <v>3011068</v>
      </c>
      <c r="X650" s="92">
        <v>4517660</v>
      </c>
      <c r="Y650" s="92">
        <v>0</v>
      </c>
      <c r="Z650" s="92">
        <v>19573000</v>
      </c>
      <c r="AA650" s="93">
        <v>1</v>
      </c>
      <c r="AB650" s="93" t="s">
        <v>188</v>
      </c>
      <c r="AC650" s="94">
        <v>2057</v>
      </c>
      <c r="AD650" s="95" t="s">
        <v>130</v>
      </c>
      <c r="AE650" s="92">
        <v>1692.8</v>
      </c>
      <c r="AF650" s="92">
        <v>1692.8</v>
      </c>
      <c r="AG650" s="92">
        <v>1692.8</v>
      </c>
      <c r="AH650" s="92">
        <v>0</v>
      </c>
      <c r="AI650" s="92">
        <v>1692.8</v>
      </c>
      <c r="AJ650" s="92">
        <v>1692.8</v>
      </c>
      <c r="AK650" s="92">
        <v>1692.8</v>
      </c>
      <c r="AL650" s="92">
        <v>0</v>
      </c>
      <c r="AM650" s="92">
        <v>9635417.5999999996</v>
      </c>
      <c r="AN650" s="92">
        <v>2408854.4</v>
      </c>
      <c r="AO650" s="92">
        <v>3614128</v>
      </c>
      <c r="AP650" s="92">
        <v>0</v>
      </c>
      <c r="AQ650" s="92">
        <v>15658400</v>
      </c>
      <c r="AR650" s="96">
        <v>3914600</v>
      </c>
      <c r="AS650" s="97">
        <v>0.2</v>
      </c>
    </row>
    <row r="651" spans="1:45" x14ac:dyDescent="0.2">
      <c r="A651" s="85">
        <v>65</v>
      </c>
      <c r="B651" s="86" t="s">
        <v>1465</v>
      </c>
      <c r="C651" s="86" t="s">
        <v>1466</v>
      </c>
      <c r="D651" s="87" t="s">
        <v>61</v>
      </c>
      <c r="E651" s="88">
        <v>71</v>
      </c>
      <c r="F651" s="87" t="s">
        <v>84</v>
      </c>
      <c r="G651" s="88">
        <v>8</v>
      </c>
      <c r="H651" s="89">
        <v>5494</v>
      </c>
      <c r="I651" s="89">
        <v>1373</v>
      </c>
      <c r="J651" s="89">
        <v>2060</v>
      </c>
      <c r="K651" s="89">
        <v>0</v>
      </c>
      <c r="L651" s="89">
        <v>8927</v>
      </c>
      <c r="M651" s="90">
        <v>5494</v>
      </c>
      <c r="N651" s="90">
        <v>1373</v>
      </c>
      <c r="O651" s="90">
        <v>2060</v>
      </c>
      <c r="P651" s="90">
        <v>0</v>
      </c>
      <c r="Q651" s="91">
        <v>8927</v>
      </c>
      <c r="R651" s="92">
        <v>2116</v>
      </c>
      <c r="S651" s="92">
        <v>2116</v>
      </c>
      <c r="T651" s="92">
        <v>2116</v>
      </c>
      <c r="U651" s="92">
        <v>0</v>
      </c>
      <c r="V651" s="92">
        <v>11625304</v>
      </c>
      <c r="W651" s="92">
        <v>2905268</v>
      </c>
      <c r="X651" s="92">
        <v>4358960</v>
      </c>
      <c r="Y651" s="92">
        <v>0</v>
      </c>
      <c r="Z651" s="92">
        <v>18889532</v>
      </c>
      <c r="AA651" s="93">
        <v>1</v>
      </c>
      <c r="AB651" s="93" t="s">
        <v>188</v>
      </c>
      <c r="AC651" s="94">
        <v>2057</v>
      </c>
      <c r="AD651" s="95" t="s">
        <v>130</v>
      </c>
      <c r="AE651" s="92">
        <v>1692.8</v>
      </c>
      <c r="AF651" s="92">
        <v>1692.8</v>
      </c>
      <c r="AG651" s="92">
        <v>1692.8</v>
      </c>
      <c r="AH651" s="92">
        <v>0</v>
      </c>
      <c r="AI651" s="92">
        <v>1692.8</v>
      </c>
      <c r="AJ651" s="92">
        <v>1692.8</v>
      </c>
      <c r="AK651" s="92">
        <v>1692.8</v>
      </c>
      <c r="AL651" s="92">
        <v>0</v>
      </c>
      <c r="AM651" s="92">
        <v>9300243.1999999993</v>
      </c>
      <c r="AN651" s="92">
        <v>2324214.4</v>
      </c>
      <c r="AO651" s="92">
        <v>3487168</v>
      </c>
      <c r="AP651" s="92">
        <v>0</v>
      </c>
      <c r="AQ651" s="92">
        <v>15111625.6</v>
      </c>
      <c r="AR651" s="96">
        <v>3777906.4000000004</v>
      </c>
      <c r="AS651" s="97">
        <v>0.2</v>
      </c>
    </row>
    <row r="652" spans="1:45" x14ac:dyDescent="0.2">
      <c r="A652" s="85">
        <v>66</v>
      </c>
      <c r="B652" s="86" t="s">
        <v>1467</v>
      </c>
      <c r="C652" s="86" t="s">
        <v>1468</v>
      </c>
      <c r="D652" s="87" t="s">
        <v>61</v>
      </c>
      <c r="E652" s="88">
        <v>71</v>
      </c>
      <c r="F652" s="87" t="s">
        <v>84</v>
      </c>
      <c r="G652" s="88">
        <v>9</v>
      </c>
      <c r="H652" s="89">
        <v>5552</v>
      </c>
      <c r="I652" s="89">
        <v>1388</v>
      </c>
      <c r="J652" s="89">
        <v>2082</v>
      </c>
      <c r="K652" s="89">
        <v>0</v>
      </c>
      <c r="L652" s="89">
        <v>9022</v>
      </c>
      <c r="M652" s="90">
        <v>5552</v>
      </c>
      <c r="N652" s="90">
        <v>1388</v>
      </c>
      <c r="O652" s="90">
        <v>2082</v>
      </c>
      <c r="P652" s="90">
        <v>0</v>
      </c>
      <c r="Q652" s="91">
        <v>9022</v>
      </c>
      <c r="R652" s="92">
        <v>2116</v>
      </c>
      <c r="S652" s="92">
        <v>2116</v>
      </c>
      <c r="T652" s="92">
        <v>2116</v>
      </c>
      <c r="U652" s="92">
        <v>0</v>
      </c>
      <c r="V652" s="92">
        <v>11748032</v>
      </c>
      <c r="W652" s="92">
        <v>2937008</v>
      </c>
      <c r="X652" s="92">
        <v>4405512</v>
      </c>
      <c r="Y652" s="92">
        <v>0</v>
      </c>
      <c r="Z652" s="92">
        <v>19090552</v>
      </c>
      <c r="AA652" s="93">
        <v>1</v>
      </c>
      <c r="AB652" s="93" t="s">
        <v>188</v>
      </c>
      <c r="AC652" s="94">
        <v>2057</v>
      </c>
      <c r="AD652" s="95" t="s">
        <v>130</v>
      </c>
      <c r="AE652" s="92">
        <v>1692.8</v>
      </c>
      <c r="AF652" s="92">
        <v>1692.8</v>
      </c>
      <c r="AG652" s="92">
        <v>1692.8</v>
      </c>
      <c r="AH652" s="92">
        <v>0</v>
      </c>
      <c r="AI652" s="92">
        <v>1692.8</v>
      </c>
      <c r="AJ652" s="92">
        <v>1692.8</v>
      </c>
      <c r="AK652" s="92">
        <v>1692.8</v>
      </c>
      <c r="AL652" s="92">
        <v>0</v>
      </c>
      <c r="AM652" s="92">
        <v>9398425.5999999996</v>
      </c>
      <c r="AN652" s="92">
        <v>2349606.4</v>
      </c>
      <c r="AO652" s="92">
        <v>3524409.6</v>
      </c>
      <c r="AP652" s="92">
        <v>0</v>
      </c>
      <c r="AQ652" s="92">
        <v>15272441.6</v>
      </c>
      <c r="AR652" s="96">
        <v>3818110.4000000004</v>
      </c>
      <c r="AS652" s="97">
        <v>0.2</v>
      </c>
    </row>
    <row r="653" spans="1:45" x14ac:dyDescent="0.2">
      <c r="A653" s="85">
        <v>67</v>
      </c>
      <c r="B653" s="86" t="s">
        <v>1469</v>
      </c>
      <c r="C653" s="86" t="s">
        <v>1470</v>
      </c>
      <c r="D653" s="87" t="s">
        <v>61</v>
      </c>
      <c r="E653" s="88">
        <v>71</v>
      </c>
      <c r="F653" s="87" t="s">
        <v>84</v>
      </c>
      <c r="G653" s="88">
        <v>10</v>
      </c>
      <c r="H653" s="89">
        <v>5560</v>
      </c>
      <c r="I653" s="89">
        <v>1390</v>
      </c>
      <c r="J653" s="89">
        <v>2085</v>
      </c>
      <c r="K653" s="89">
        <v>0</v>
      </c>
      <c r="L653" s="89">
        <v>9035</v>
      </c>
      <c r="M653" s="90">
        <v>5560</v>
      </c>
      <c r="N653" s="90">
        <v>1390</v>
      </c>
      <c r="O653" s="90">
        <v>2085</v>
      </c>
      <c r="P653" s="90">
        <v>0</v>
      </c>
      <c r="Q653" s="91">
        <v>9035</v>
      </c>
      <c r="R653" s="92">
        <v>2116</v>
      </c>
      <c r="S653" s="92">
        <v>2116</v>
      </c>
      <c r="T653" s="92">
        <v>2116</v>
      </c>
      <c r="U653" s="92">
        <v>0</v>
      </c>
      <c r="V653" s="92">
        <v>11764960</v>
      </c>
      <c r="W653" s="92">
        <v>2941240</v>
      </c>
      <c r="X653" s="92">
        <v>4411860</v>
      </c>
      <c r="Y653" s="92">
        <v>0</v>
      </c>
      <c r="Z653" s="92">
        <v>19118060</v>
      </c>
      <c r="AA653" s="93">
        <v>1</v>
      </c>
      <c r="AB653" s="93" t="s">
        <v>188</v>
      </c>
      <c r="AC653" s="94">
        <v>2057</v>
      </c>
      <c r="AD653" s="95" t="s">
        <v>130</v>
      </c>
      <c r="AE653" s="92">
        <v>1692.8</v>
      </c>
      <c r="AF653" s="92">
        <v>1692.8</v>
      </c>
      <c r="AG653" s="92">
        <v>1692.8</v>
      </c>
      <c r="AH653" s="92">
        <v>0</v>
      </c>
      <c r="AI653" s="92">
        <v>1692.8</v>
      </c>
      <c r="AJ653" s="92">
        <v>1692.8</v>
      </c>
      <c r="AK653" s="92">
        <v>1692.8</v>
      </c>
      <c r="AL653" s="92">
        <v>0</v>
      </c>
      <c r="AM653" s="92">
        <v>9411968</v>
      </c>
      <c r="AN653" s="92">
        <v>2352992</v>
      </c>
      <c r="AO653" s="92">
        <v>3529488</v>
      </c>
      <c r="AP653" s="92">
        <v>0</v>
      </c>
      <c r="AQ653" s="92">
        <v>15294448</v>
      </c>
      <c r="AR653" s="96">
        <v>3823612</v>
      </c>
      <c r="AS653" s="97">
        <v>0.2</v>
      </c>
    </row>
    <row r="654" spans="1:45" x14ac:dyDescent="0.2">
      <c r="A654" s="85">
        <v>68</v>
      </c>
      <c r="B654" s="86" t="s">
        <v>1471</v>
      </c>
      <c r="C654" s="86" t="s">
        <v>1472</v>
      </c>
      <c r="D654" s="87" t="s">
        <v>61</v>
      </c>
      <c r="E654" s="88">
        <v>71</v>
      </c>
      <c r="F654" s="87" t="s">
        <v>84</v>
      </c>
      <c r="G654" s="88">
        <v>11</v>
      </c>
      <c r="H654" s="89">
        <v>5476</v>
      </c>
      <c r="I654" s="89">
        <v>1369</v>
      </c>
      <c r="J654" s="89">
        <v>2054</v>
      </c>
      <c r="K654" s="89">
        <v>0</v>
      </c>
      <c r="L654" s="89">
        <v>8899</v>
      </c>
      <c r="M654" s="90">
        <v>5476</v>
      </c>
      <c r="N654" s="90">
        <v>1369</v>
      </c>
      <c r="O654" s="90">
        <v>2054</v>
      </c>
      <c r="P654" s="90">
        <v>0</v>
      </c>
      <c r="Q654" s="91">
        <v>8899</v>
      </c>
      <c r="R654" s="92">
        <v>2116</v>
      </c>
      <c r="S654" s="92">
        <v>2116</v>
      </c>
      <c r="T654" s="92">
        <v>2116</v>
      </c>
      <c r="U654" s="92">
        <v>0</v>
      </c>
      <c r="V654" s="92">
        <v>11587216</v>
      </c>
      <c r="W654" s="92">
        <v>2896804</v>
      </c>
      <c r="X654" s="92">
        <v>4346264</v>
      </c>
      <c r="Y654" s="92">
        <v>0</v>
      </c>
      <c r="Z654" s="92">
        <v>18830284</v>
      </c>
      <c r="AA654" s="93">
        <v>1</v>
      </c>
      <c r="AB654" s="93" t="s">
        <v>188</v>
      </c>
      <c r="AC654" s="94">
        <v>2057</v>
      </c>
      <c r="AD654" s="95" t="s">
        <v>130</v>
      </c>
      <c r="AE654" s="92">
        <v>1692.8</v>
      </c>
      <c r="AF654" s="92">
        <v>1692.8</v>
      </c>
      <c r="AG654" s="92">
        <v>1692.8</v>
      </c>
      <c r="AH654" s="92">
        <v>0</v>
      </c>
      <c r="AI654" s="92">
        <v>1692.8</v>
      </c>
      <c r="AJ654" s="92">
        <v>1692.8</v>
      </c>
      <c r="AK654" s="92">
        <v>1692.8</v>
      </c>
      <c r="AL654" s="92">
        <v>0</v>
      </c>
      <c r="AM654" s="92">
        <v>9269772.7999999989</v>
      </c>
      <c r="AN654" s="92">
        <v>2317443.1999999997</v>
      </c>
      <c r="AO654" s="92">
        <v>3477011.1999999997</v>
      </c>
      <c r="AP654" s="92">
        <v>0</v>
      </c>
      <c r="AQ654" s="92">
        <v>15064227.199999997</v>
      </c>
      <c r="AR654" s="96">
        <v>3766056.8000000026</v>
      </c>
      <c r="AS654" s="97">
        <v>0.20000000000000015</v>
      </c>
    </row>
    <row r="655" spans="1:45" x14ac:dyDescent="0.2">
      <c r="A655" s="85">
        <v>69</v>
      </c>
      <c r="B655" s="86" t="s">
        <v>1473</v>
      </c>
      <c r="C655" s="86" t="s">
        <v>1474</v>
      </c>
      <c r="D655" s="87" t="s">
        <v>61</v>
      </c>
      <c r="E655" s="88">
        <v>71</v>
      </c>
      <c r="F655" s="87" t="s">
        <v>84</v>
      </c>
      <c r="G655" s="88">
        <v>12</v>
      </c>
      <c r="H655" s="89">
        <v>4970</v>
      </c>
      <c r="I655" s="89">
        <v>1242</v>
      </c>
      <c r="J655" s="89">
        <v>1864</v>
      </c>
      <c r="K655" s="89">
        <v>0</v>
      </c>
      <c r="L655" s="89">
        <v>8076</v>
      </c>
      <c r="M655" s="90">
        <v>4970</v>
      </c>
      <c r="N655" s="90">
        <v>1242</v>
      </c>
      <c r="O655" s="90">
        <v>1864</v>
      </c>
      <c r="P655" s="90">
        <v>0</v>
      </c>
      <c r="Q655" s="91">
        <v>8076</v>
      </c>
      <c r="R655" s="92">
        <v>2116</v>
      </c>
      <c r="S655" s="92">
        <v>2116</v>
      </c>
      <c r="T655" s="92">
        <v>2116</v>
      </c>
      <c r="U655" s="92">
        <v>0</v>
      </c>
      <c r="V655" s="92">
        <v>10516520</v>
      </c>
      <c r="W655" s="92">
        <v>2628072</v>
      </c>
      <c r="X655" s="92">
        <v>3944224</v>
      </c>
      <c r="Y655" s="92">
        <v>0</v>
      </c>
      <c r="Z655" s="92">
        <v>17088816</v>
      </c>
      <c r="AA655" s="93">
        <v>1</v>
      </c>
      <c r="AB655" s="93" t="s">
        <v>188</v>
      </c>
      <c r="AC655" s="94">
        <v>2057</v>
      </c>
      <c r="AD655" s="95" t="s">
        <v>130</v>
      </c>
      <c r="AE655" s="92">
        <v>1692.8</v>
      </c>
      <c r="AF655" s="92">
        <v>1692.8</v>
      </c>
      <c r="AG655" s="92">
        <v>1692.8</v>
      </c>
      <c r="AH655" s="92">
        <v>0</v>
      </c>
      <c r="AI655" s="92">
        <v>1692.8</v>
      </c>
      <c r="AJ655" s="92">
        <v>1692.8</v>
      </c>
      <c r="AK655" s="92">
        <v>1692.8</v>
      </c>
      <c r="AL655" s="92">
        <v>0</v>
      </c>
      <c r="AM655" s="92">
        <v>8413216</v>
      </c>
      <c r="AN655" s="92">
        <v>2102457.6</v>
      </c>
      <c r="AO655" s="92">
        <v>3155379.1999999997</v>
      </c>
      <c r="AP655" s="92">
        <v>0</v>
      </c>
      <c r="AQ655" s="92">
        <v>13671052.799999999</v>
      </c>
      <c r="AR655" s="96">
        <v>3417763.2000000011</v>
      </c>
      <c r="AS655" s="97">
        <v>0.20000000000000007</v>
      </c>
    </row>
    <row r="656" spans="1:45" x14ac:dyDescent="0.2">
      <c r="A656" s="85">
        <v>70</v>
      </c>
      <c r="B656" s="86" t="s">
        <v>1475</v>
      </c>
      <c r="C656" s="86" t="s">
        <v>1476</v>
      </c>
      <c r="D656" s="87" t="s">
        <v>61</v>
      </c>
      <c r="E656" s="88">
        <v>71</v>
      </c>
      <c r="F656" s="87" t="s">
        <v>84</v>
      </c>
      <c r="G656" s="88">
        <v>13</v>
      </c>
      <c r="H656" s="89">
        <v>5277</v>
      </c>
      <c r="I656" s="89">
        <v>1319</v>
      </c>
      <c r="J656" s="89">
        <v>1979</v>
      </c>
      <c r="K656" s="89">
        <v>0</v>
      </c>
      <c r="L656" s="89">
        <v>8575</v>
      </c>
      <c r="M656" s="90">
        <v>5277</v>
      </c>
      <c r="N656" s="90">
        <v>1319</v>
      </c>
      <c r="O656" s="90">
        <v>1979</v>
      </c>
      <c r="P656" s="90">
        <v>0</v>
      </c>
      <c r="Q656" s="91">
        <v>8575</v>
      </c>
      <c r="R656" s="92">
        <v>2116</v>
      </c>
      <c r="S656" s="92">
        <v>2116</v>
      </c>
      <c r="T656" s="92">
        <v>2116</v>
      </c>
      <c r="U656" s="92">
        <v>0</v>
      </c>
      <c r="V656" s="92">
        <v>11166132</v>
      </c>
      <c r="W656" s="92">
        <v>2791004</v>
      </c>
      <c r="X656" s="92">
        <v>4187564</v>
      </c>
      <c r="Y656" s="92">
        <v>0</v>
      </c>
      <c r="Z656" s="92">
        <v>18144700</v>
      </c>
      <c r="AA656" s="93">
        <v>1</v>
      </c>
      <c r="AB656" s="93" t="s">
        <v>188</v>
      </c>
      <c r="AC656" s="94">
        <v>2057</v>
      </c>
      <c r="AD656" s="95" t="s">
        <v>130</v>
      </c>
      <c r="AE656" s="92">
        <v>1692.8</v>
      </c>
      <c r="AF656" s="92">
        <v>1692.8</v>
      </c>
      <c r="AG656" s="92">
        <v>1692.8</v>
      </c>
      <c r="AH656" s="92">
        <v>0</v>
      </c>
      <c r="AI656" s="92">
        <v>1692.8</v>
      </c>
      <c r="AJ656" s="92">
        <v>1692.8</v>
      </c>
      <c r="AK656" s="92">
        <v>1692.8</v>
      </c>
      <c r="AL656" s="92">
        <v>0</v>
      </c>
      <c r="AM656" s="92">
        <v>8932905.5999999996</v>
      </c>
      <c r="AN656" s="92">
        <v>2232803.1999999997</v>
      </c>
      <c r="AO656" s="92">
        <v>3350051.1999999997</v>
      </c>
      <c r="AP656" s="92">
        <v>0</v>
      </c>
      <c r="AQ656" s="92">
        <v>14515759.999999998</v>
      </c>
      <c r="AR656" s="96">
        <v>3628940.0000000019</v>
      </c>
      <c r="AS656" s="97">
        <v>0.20000000000000009</v>
      </c>
    </row>
    <row r="657" spans="1:45" x14ac:dyDescent="0.2">
      <c r="A657" s="85">
        <v>71</v>
      </c>
      <c r="B657" s="86" t="s">
        <v>1477</v>
      </c>
      <c r="C657" s="86" t="s">
        <v>1478</v>
      </c>
      <c r="D657" s="87" t="s">
        <v>61</v>
      </c>
      <c r="E657" s="88">
        <v>71</v>
      </c>
      <c r="F657" s="87" t="s">
        <v>84</v>
      </c>
      <c r="G657" s="88">
        <v>14</v>
      </c>
      <c r="H657" s="89">
        <v>5229</v>
      </c>
      <c r="I657" s="89">
        <v>1307</v>
      </c>
      <c r="J657" s="89">
        <v>1961</v>
      </c>
      <c r="K657" s="89">
        <v>0</v>
      </c>
      <c r="L657" s="89">
        <v>8497</v>
      </c>
      <c r="M657" s="90">
        <v>5229</v>
      </c>
      <c r="N657" s="90">
        <v>1307</v>
      </c>
      <c r="O657" s="90">
        <v>1961</v>
      </c>
      <c r="P657" s="90">
        <v>0</v>
      </c>
      <c r="Q657" s="91">
        <v>8497</v>
      </c>
      <c r="R657" s="92">
        <v>2116</v>
      </c>
      <c r="S657" s="92">
        <v>2116</v>
      </c>
      <c r="T657" s="92">
        <v>2116</v>
      </c>
      <c r="U657" s="92">
        <v>0</v>
      </c>
      <c r="V657" s="92">
        <v>11064564</v>
      </c>
      <c r="W657" s="92">
        <v>2765612</v>
      </c>
      <c r="X657" s="92">
        <v>4149476</v>
      </c>
      <c r="Y657" s="92">
        <v>0</v>
      </c>
      <c r="Z657" s="92">
        <v>17979652</v>
      </c>
      <c r="AA657" s="93">
        <v>1</v>
      </c>
      <c r="AB657" s="93" t="s">
        <v>188</v>
      </c>
      <c r="AC657" s="94">
        <v>2057</v>
      </c>
      <c r="AD657" s="95" t="s">
        <v>130</v>
      </c>
      <c r="AE657" s="92">
        <v>1692.8</v>
      </c>
      <c r="AF657" s="92">
        <v>1692.8</v>
      </c>
      <c r="AG657" s="92">
        <v>1692.8</v>
      </c>
      <c r="AH657" s="92">
        <v>0</v>
      </c>
      <c r="AI657" s="92">
        <v>1692.8</v>
      </c>
      <c r="AJ657" s="92">
        <v>1692.8</v>
      </c>
      <c r="AK657" s="92">
        <v>1692.8</v>
      </c>
      <c r="AL657" s="92">
        <v>0</v>
      </c>
      <c r="AM657" s="92">
        <v>8851651.1999999993</v>
      </c>
      <c r="AN657" s="92">
        <v>2212489.6</v>
      </c>
      <c r="AO657" s="92">
        <v>3319580.8</v>
      </c>
      <c r="AP657" s="92">
        <v>0</v>
      </c>
      <c r="AQ657" s="92">
        <v>14383721.599999998</v>
      </c>
      <c r="AR657" s="96">
        <v>3595930.4000000022</v>
      </c>
      <c r="AS657" s="97">
        <v>0.20000000000000012</v>
      </c>
    </row>
    <row r="658" spans="1:45" x14ac:dyDescent="0.2">
      <c r="A658" s="85">
        <v>72</v>
      </c>
      <c r="B658" s="86" t="s">
        <v>1479</v>
      </c>
      <c r="C658" s="86" t="s">
        <v>1480</v>
      </c>
      <c r="D658" s="87" t="s">
        <v>61</v>
      </c>
      <c r="E658" s="88">
        <v>71</v>
      </c>
      <c r="F658" s="87" t="s">
        <v>84</v>
      </c>
      <c r="G658" s="88">
        <v>15</v>
      </c>
      <c r="H658" s="89">
        <v>4942</v>
      </c>
      <c r="I658" s="89">
        <v>1236</v>
      </c>
      <c r="J658" s="89">
        <v>1852</v>
      </c>
      <c r="K658" s="89">
        <v>0</v>
      </c>
      <c r="L658" s="89">
        <v>8030</v>
      </c>
      <c r="M658" s="90">
        <v>4942</v>
      </c>
      <c r="N658" s="90">
        <v>1236</v>
      </c>
      <c r="O658" s="90">
        <v>1852</v>
      </c>
      <c r="P658" s="90">
        <v>0</v>
      </c>
      <c r="Q658" s="91">
        <v>8030</v>
      </c>
      <c r="R658" s="92">
        <v>2116</v>
      </c>
      <c r="S658" s="92">
        <v>2116</v>
      </c>
      <c r="T658" s="92">
        <v>2116</v>
      </c>
      <c r="U658" s="92">
        <v>0</v>
      </c>
      <c r="V658" s="92">
        <v>10457272</v>
      </c>
      <c r="W658" s="92">
        <v>2615376</v>
      </c>
      <c r="X658" s="92">
        <v>3918832</v>
      </c>
      <c r="Y658" s="92">
        <v>0</v>
      </c>
      <c r="Z658" s="92">
        <v>16991480</v>
      </c>
      <c r="AA658" s="93">
        <v>1</v>
      </c>
      <c r="AB658" s="93" t="s">
        <v>188</v>
      </c>
      <c r="AC658" s="94">
        <v>2057</v>
      </c>
      <c r="AD658" s="95" t="s">
        <v>130</v>
      </c>
      <c r="AE658" s="92">
        <v>1692.8</v>
      </c>
      <c r="AF658" s="92">
        <v>1692.8</v>
      </c>
      <c r="AG658" s="92">
        <v>1692.8</v>
      </c>
      <c r="AH658" s="92">
        <v>0</v>
      </c>
      <c r="AI658" s="92">
        <v>1692.8</v>
      </c>
      <c r="AJ658" s="92">
        <v>1692.8</v>
      </c>
      <c r="AK658" s="92">
        <v>1692.8</v>
      </c>
      <c r="AL658" s="92">
        <v>0</v>
      </c>
      <c r="AM658" s="92">
        <v>8365817.5999999996</v>
      </c>
      <c r="AN658" s="92">
        <v>2092300.8</v>
      </c>
      <c r="AO658" s="92">
        <v>3135065.6</v>
      </c>
      <c r="AP658" s="92">
        <v>0</v>
      </c>
      <c r="AQ658" s="92">
        <v>13593184</v>
      </c>
      <c r="AR658" s="96">
        <v>3398296</v>
      </c>
      <c r="AS658" s="97">
        <v>0.2</v>
      </c>
    </row>
    <row r="659" spans="1:45" x14ac:dyDescent="0.2">
      <c r="A659" s="85">
        <v>73</v>
      </c>
      <c r="B659" s="86" t="s">
        <v>1481</v>
      </c>
      <c r="C659" s="86" t="s">
        <v>1482</v>
      </c>
      <c r="D659" s="87" t="s">
        <v>56</v>
      </c>
      <c r="E659" s="88">
        <v>47</v>
      </c>
      <c r="F659" s="87" t="s">
        <v>98</v>
      </c>
      <c r="G659" s="88">
        <v>1</v>
      </c>
      <c r="H659" s="89">
        <v>5115</v>
      </c>
      <c r="I659" s="89">
        <v>5755</v>
      </c>
      <c r="J659" s="89">
        <v>3197</v>
      </c>
      <c r="K659" s="89">
        <v>639</v>
      </c>
      <c r="L659" s="89">
        <v>14706</v>
      </c>
      <c r="M659" s="90">
        <v>5115</v>
      </c>
      <c r="N659" s="90">
        <v>5755</v>
      </c>
      <c r="O659" s="90">
        <v>3197</v>
      </c>
      <c r="P659" s="90">
        <v>639</v>
      </c>
      <c r="Q659" s="91">
        <v>14706</v>
      </c>
      <c r="R659" s="92">
        <v>603</v>
      </c>
      <c r="S659" s="92">
        <v>603</v>
      </c>
      <c r="T659" s="92">
        <v>1101</v>
      </c>
      <c r="U659" s="92">
        <v>1101</v>
      </c>
      <c r="V659" s="92">
        <v>3084345</v>
      </c>
      <c r="W659" s="92">
        <v>3470265</v>
      </c>
      <c r="X659" s="92">
        <v>3519897</v>
      </c>
      <c r="Y659" s="92">
        <v>703539</v>
      </c>
      <c r="Z659" s="92">
        <v>10778046</v>
      </c>
      <c r="AA659" s="93">
        <v>1</v>
      </c>
      <c r="AB659" s="93" t="s">
        <v>188</v>
      </c>
      <c r="AC659" s="94">
        <v>2088</v>
      </c>
      <c r="AD659" s="95" t="s">
        <v>137</v>
      </c>
      <c r="AE659" s="92">
        <v>471.2</v>
      </c>
      <c r="AF659" s="92">
        <v>471.2</v>
      </c>
      <c r="AG659" s="92">
        <v>862.4</v>
      </c>
      <c r="AH659" s="92">
        <v>862.4</v>
      </c>
      <c r="AI659" s="92">
        <v>471.2</v>
      </c>
      <c r="AJ659" s="92">
        <v>471.2</v>
      </c>
      <c r="AK659" s="92">
        <v>862.4</v>
      </c>
      <c r="AL659" s="92">
        <v>862.4</v>
      </c>
      <c r="AM659" s="92">
        <v>2410188</v>
      </c>
      <c r="AN659" s="92">
        <v>2711756</v>
      </c>
      <c r="AO659" s="92">
        <v>2757092.8</v>
      </c>
      <c r="AP659" s="92">
        <v>551073.6</v>
      </c>
      <c r="AQ659" s="92">
        <v>8430110.4000000004</v>
      </c>
      <c r="AR659" s="96">
        <v>2347935.5999999996</v>
      </c>
      <c r="AS659" s="97">
        <v>0.2178442734425145</v>
      </c>
    </row>
    <row r="660" spans="1:45" x14ac:dyDescent="0.2">
      <c r="A660" s="85">
        <v>74</v>
      </c>
      <c r="B660" s="86" t="s">
        <v>1483</v>
      </c>
      <c r="C660" s="86" t="s">
        <v>1484</v>
      </c>
      <c r="D660" s="87" t="s">
        <v>56</v>
      </c>
      <c r="E660" s="88">
        <v>47</v>
      </c>
      <c r="F660" s="87" t="s">
        <v>98</v>
      </c>
      <c r="G660" s="88">
        <v>2</v>
      </c>
      <c r="H660" s="89">
        <v>5230</v>
      </c>
      <c r="I660" s="89">
        <v>5884</v>
      </c>
      <c r="J660" s="89">
        <v>3269</v>
      </c>
      <c r="K660" s="89">
        <v>654</v>
      </c>
      <c r="L660" s="89">
        <v>15037</v>
      </c>
      <c r="M660" s="90">
        <v>5230</v>
      </c>
      <c r="N660" s="90">
        <v>5884</v>
      </c>
      <c r="O660" s="90">
        <v>3269</v>
      </c>
      <c r="P660" s="90">
        <v>654</v>
      </c>
      <c r="Q660" s="91">
        <v>15037</v>
      </c>
      <c r="R660" s="92">
        <v>603</v>
      </c>
      <c r="S660" s="92">
        <v>603</v>
      </c>
      <c r="T660" s="92">
        <v>1101</v>
      </c>
      <c r="U660" s="92">
        <v>1101</v>
      </c>
      <c r="V660" s="92">
        <v>3153690</v>
      </c>
      <c r="W660" s="92">
        <v>3548052</v>
      </c>
      <c r="X660" s="92">
        <v>3599169</v>
      </c>
      <c r="Y660" s="92">
        <v>720054</v>
      </c>
      <c r="Z660" s="92">
        <v>11020965</v>
      </c>
      <c r="AA660" s="93">
        <v>1</v>
      </c>
      <c r="AB660" s="93" t="s">
        <v>188</v>
      </c>
      <c r="AC660" s="94">
        <v>2088</v>
      </c>
      <c r="AD660" s="95" t="s">
        <v>137</v>
      </c>
      <c r="AE660" s="92">
        <v>471.2</v>
      </c>
      <c r="AF660" s="92">
        <v>471.2</v>
      </c>
      <c r="AG660" s="92">
        <v>862.4</v>
      </c>
      <c r="AH660" s="92">
        <v>862.4</v>
      </c>
      <c r="AI660" s="92">
        <v>471.2</v>
      </c>
      <c r="AJ660" s="92">
        <v>471.2</v>
      </c>
      <c r="AK660" s="92">
        <v>862.4</v>
      </c>
      <c r="AL660" s="92">
        <v>862.4</v>
      </c>
      <c r="AM660" s="92">
        <v>2464376</v>
      </c>
      <c r="AN660" s="92">
        <v>2772540.8</v>
      </c>
      <c r="AO660" s="92">
        <v>2819185.6</v>
      </c>
      <c r="AP660" s="92">
        <v>564009.6</v>
      </c>
      <c r="AQ660" s="92">
        <v>8620112</v>
      </c>
      <c r="AR660" s="96">
        <v>2400853</v>
      </c>
      <c r="AS660" s="97">
        <v>0.217844172447694</v>
      </c>
    </row>
    <row r="661" spans="1:45" x14ac:dyDescent="0.2">
      <c r="A661" s="85">
        <v>75</v>
      </c>
      <c r="B661" s="86" t="s">
        <v>1485</v>
      </c>
      <c r="C661" s="86" t="s">
        <v>1486</v>
      </c>
      <c r="D661" s="87" t="s">
        <v>56</v>
      </c>
      <c r="E661" s="88">
        <v>47</v>
      </c>
      <c r="F661" s="87" t="s">
        <v>98</v>
      </c>
      <c r="G661" s="88">
        <v>3</v>
      </c>
      <c r="H661" s="89">
        <v>5199</v>
      </c>
      <c r="I661" s="89">
        <v>5849</v>
      </c>
      <c r="J661" s="89">
        <v>3250</v>
      </c>
      <c r="K661" s="89">
        <v>650</v>
      </c>
      <c r="L661" s="89">
        <v>14948</v>
      </c>
      <c r="M661" s="90">
        <v>5199</v>
      </c>
      <c r="N661" s="90">
        <v>5849</v>
      </c>
      <c r="O661" s="90">
        <v>3250</v>
      </c>
      <c r="P661" s="90">
        <v>650</v>
      </c>
      <c r="Q661" s="91">
        <v>14948</v>
      </c>
      <c r="R661" s="92">
        <v>603</v>
      </c>
      <c r="S661" s="92">
        <v>603</v>
      </c>
      <c r="T661" s="92">
        <v>1101</v>
      </c>
      <c r="U661" s="92">
        <v>1101</v>
      </c>
      <c r="V661" s="92">
        <v>3134997</v>
      </c>
      <c r="W661" s="92">
        <v>3526947</v>
      </c>
      <c r="X661" s="92">
        <v>3578250</v>
      </c>
      <c r="Y661" s="92">
        <v>715650</v>
      </c>
      <c r="Z661" s="92">
        <v>10955844</v>
      </c>
      <c r="AA661" s="93">
        <v>1</v>
      </c>
      <c r="AB661" s="93" t="s">
        <v>188</v>
      </c>
      <c r="AC661" s="94">
        <v>2088</v>
      </c>
      <c r="AD661" s="95" t="s">
        <v>137</v>
      </c>
      <c r="AE661" s="92">
        <v>471.2</v>
      </c>
      <c r="AF661" s="92">
        <v>471.2</v>
      </c>
      <c r="AG661" s="92">
        <v>862.4</v>
      </c>
      <c r="AH661" s="92">
        <v>862.4</v>
      </c>
      <c r="AI661" s="92">
        <v>471.2</v>
      </c>
      <c r="AJ661" s="92">
        <v>471.2</v>
      </c>
      <c r="AK661" s="92">
        <v>862.4</v>
      </c>
      <c r="AL661" s="92">
        <v>862.4</v>
      </c>
      <c r="AM661" s="92">
        <v>2449768.7999999998</v>
      </c>
      <c r="AN661" s="92">
        <v>2756048.8</v>
      </c>
      <c r="AO661" s="92">
        <v>2802800</v>
      </c>
      <c r="AP661" s="92">
        <v>560560</v>
      </c>
      <c r="AQ661" s="92">
        <v>8569177.5999999996</v>
      </c>
      <c r="AR661" s="96">
        <v>2386666.4000000004</v>
      </c>
      <c r="AS661" s="97">
        <v>0.21784413870807218</v>
      </c>
    </row>
    <row r="662" spans="1:45" x14ac:dyDescent="0.2">
      <c r="A662" s="85">
        <v>76</v>
      </c>
      <c r="B662" s="86" t="s">
        <v>1487</v>
      </c>
      <c r="C662" s="86" t="s">
        <v>1488</v>
      </c>
      <c r="D662" s="87" t="s">
        <v>56</v>
      </c>
      <c r="E662" s="88">
        <v>47</v>
      </c>
      <c r="F662" s="87" t="s">
        <v>98</v>
      </c>
      <c r="G662" s="88">
        <v>4</v>
      </c>
      <c r="H662" s="89">
        <v>5540</v>
      </c>
      <c r="I662" s="89">
        <v>6232</v>
      </c>
      <c r="J662" s="89">
        <v>3463</v>
      </c>
      <c r="K662" s="89">
        <v>693</v>
      </c>
      <c r="L662" s="89">
        <v>15928</v>
      </c>
      <c r="M662" s="90">
        <v>5540</v>
      </c>
      <c r="N662" s="90">
        <v>6232</v>
      </c>
      <c r="O662" s="90">
        <v>3463</v>
      </c>
      <c r="P662" s="90">
        <v>693</v>
      </c>
      <c r="Q662" s="91">
        <v>15928</v>
      </c>
      <c r="R662" s="92">
        <v>603</v>
      </c>
      <c r="S662" s="92">
        <v>603</v>
      </c>
      <c r="T662" s="92">
        <v>1101</v>
      </c>
      <c r="U662" s="92">
        <v>1101</v>
      </c>
      <c r="V662" s="92">
        <v>3340620</v>
      </c>
      <c r="W662" s="92">
        <v>3757896</v>
      </c>
      <c r="X662" s="92">
        <v>3812763</v>
      </c>
      <c r="Y662" s="92">
        <v>762993</v>
      </c>
      <c r="Z662" s="92">
        <v>11674272</v>
      </c>
      <c r="AA662" s="93">
        <v>1</v>
      </c>
      <c r="AB662" s="93" t="s">
        <v>188</v>
      </c>
      <c r="AC662" s="94">
        <v>2088</v>
      </c>
      <c r="AD662" s="95" t="s">
        <v>137</v>
      </c>
      <c r="AE662" s="92">
        <v>471.2</v>
      </c>
      <c r="AF662" s="92">
        <v>471.2</v>
      </c>
      <c r="AG662" s="92">
        <v>862.4</v>
      </c>
      <c r="AH662" s="92">
        <v>862.4</v>
      </c>
      <c r="AI662" s="92">
        <v>471.2</v>
      </c>
      <c r="AJ662" s="92">
        <v>471.2</v>
      </c>
      <c r="AK662" s="92">
        <v>862.4</v>
      </c>
      <c r="AL662" s="92">
        <v>862.4</v>
      </c>
      <c r="AM662" s="92">
        <v>2610448</v>
      </c>
      <c r="AN662" s="92">
        <v>2936518.4</v>
      </c>
      <c r="AO662" s="92">
        <v>2986491.1999999997</v>
      </c>
      <c r="AP662" s="92">
        <v>597643.19999999995</v>
      </c>
      <c r="AQ662" s="92">
        <v>9131100.7999999989</v>
      </c>
      <c r="AR662" s="96">
        <v>2543171.2000000011</v>
      </c>
      <c r="AS662" s="97">
        <v>0.21784409340471089</v>
      </c>
    </row>
    <row r="663" spans="1:45" x14ac:dyDescent="0.2">
      <c r="A663" s="85">
        <v>77</v>
      </c>
      <c r="B663" s="86" t="s">
        <v>1489</v>
      </c>
      <c r="C663" s="86" t="s">
        <v>1490</v>
      </c>
      <c r="D663" s="87" t="s">
        <v>56</v>
      </c>
      <c r="E663" s="88">
        <v>47</v>
      </c>
      <c r="F663" s="87" t="s">
        <v>98</v>
      </c>
      <c r="G663" s="88">
        <v>5</v>
      </c>
      <c r="H663" s="89">
        <v>5150</v>
      </c>
      <c r="I663" s="89">
        <v>5793</v>
      </c>
      <c r="J663" s="89">
        <v>3219</v>
      </c>
      <c r="K663" s="89">
        <v>643</v>
      </c>
      <c r="L663" s="89">
        <v>14805</v>
      </c>
      <c r="M663" s="90">
        <v>5150</v>
      </c>
      <c r="N663" s="90">
        <v>5793</v>
      </c>
      <c r="O663" s="90">
        <v>3219</v>
      </c>
      <c r="P663" s="90">
        <v>643</v>
      </c>
      <c r="Q663" s="91">
        <v>14805</v>
      </c>
      <c r="R663" s="92">
        <v>603</v>
      </c>
      <c r="S663" s="92">
        <v>603</v>
      </c>
      <c r="T663" s="92">
        <v>1101</v>
      </c>
      <c r="U663" s="92">
        <v>1101</v>
      </c>
      <c r="V663" s="92">
        <v>3105450</v>
      </c>
      <c r="W663" s="92">
        <v>3493179</v>
      </c>
      <c r="X663" s="92">
        <v>3544119</v>
      </c>
      <c r="Y663" s="92">
        <v>707943</v>
      </c>
      <c r="Z663" s="92">
        <v>10850691</v>
      </c>
      <c r="AA663" s="93">
        <v>1</v>
      </c>
      <c r="AB663" s="93" t="s">
        <v>188</v>
      </c>
      <c r="AC663" s="94">
        <v>2088</v>
      </c>
      <c r="AD663" s="95" t="s">
        <v>137</v>
      </c>
      <c r="AE663" s="92">
        <v>471.2</v>
      </c>
      <c r="AF663" s="92">
        <v>471.2</v>
      </c>
      <c r="AG663" s="92">
        <v>862.4</v>
      </c>
      <c r="AH663" s="92">
        <v>862.4</v>
      </c>
      <c r="AI663" s="92">
        <v>471.2</v>
      </c>
      <c r="AJ663" s="92">
        <v>471.2</v>
      </c>
      <c r="AK663" s="92">
        <v>862.4</v>
      </c>
      <c r="AL663" s="92">
        <v>862.4</v>
      </c>
      <c r="AM663" s="92">
        <v>2426680</v>
      </c>
      <c r="AN663" s="92">
        <v>2729661.6</v>
      </c>
      <c r="AO663" s="92">
        <v>2776065.6</v>
      </c>
      <c r="AP663" s="92">
        <v>554523.19999999995</v>
      </c>
      <c r="AQ663" s="92">
        <v>8486930.3999999985</v>
      </c>
      <c r="AR663" s="96">
        <v>2363760.6000000015</v>
      </c>
      <c r="AS663" s="97">
        <v>0.2178442460484776</v>
      </c>
    </row>
    <row r="664" spans="1:45" x14ac:dyDescent="0.2">
      <c r="A664" s="85">
        <v>78</v>
      </c>
      <c r="B664" s="86" t="s">
        <v>1491</v>
      </c>
      <c r="C664" s="86" t="s">
        <v>1492</v>
      </c>
      <c r="D664" s="87" t="s">
        <v>56</v>
      </c>
      <c r="E664" s="88">
        <v>47</v>
      </c>
      <c r="F664" s="87" t="s">
        <v>98</v>
      </c>
      <c r="G664" s="88">
        <v>6</v>
      </c>
      <c r="H664" s="89">
        <v>5574</v>
      </c>
      <c r="I664" s="89">
        <v>6271</v>
      </c>
      <c r="J664" s="89">
        <v>3484</v>
      </c>
      <c r="K664" s="89">
        <v>697</v>
      </c>
      <c r="L664" s="89">
        <v>16026</v>
      </c>
      <c r="M664" s="90">
        <v>5574</v>
      </c>
      <c r="N664" s="90">
        <v>6271</v>
      </c>
      <c r="O664" s="90">
        <v>3484</v>
      </c>
      <c r="P664" s="90">
        <v>697</v>
      </c>
      <c r="Q664" s="91">
        <v>16026</v>
      </c>
      <c r="R664" s="92">
        <v>603</v>
      </c>
      <c r="S664" s="92">
        <v>603</v>
      </c>
      <c r="T664" s="92">
        <v>1101</v>
      </c>
      <c r="U664" s="92">
        <v>1101</v>
      </c>
      <c r="V664" s="92">
        <v>3361122</v>
      </c>
      <c r="W664" s="92">
        <v>3781413</v>
      </c>
      <c r="X664" s="92">
        <v>3835884</v>
      </c>
      <c r="Y664" s="92">
        <v>767397</v>
      </c>
      <c r="Z664" s="92">
        <v>11745816</v>
      </c>
      <c r="AA664" s="93">
        <v>1</v>
      </c>
      <c r="AB664" s="93" t="s">
        <v>188</v>
      </c>
      <c r="AC664" s="94">
        <v>2088</v>
      </c>
      <c r="AD664" s="95" t="s">
        <v>137</v>
      </c>
      <c r="AE664" s="92">
        <v>471.2</v>
      </c>
      <c r="AF664" s="92">
        <v>471.2</v>
      </c>
      <c r="AG664" s="92">
        <v>862.4</v>
      </c>
      <c r="AH664" s="92">
        <v>862.4</v>
      </c>
      <c r="AI664" s="92">
        <v>471.2</v>
      </c>
      <c r="AJ664" s="92">
        <v>471.2</v>
      </c>
      <c r="AK664" s="92">
        <v>862.4</v>
      </c>
      <c r="AL664" s="92">
        <v>862.4</v>
      </c>
      <c r="AM664" s="92">
        <v>2626468.7999999998</v>
      </c>
      <c r="AN664" s="92">
        <v>2954895.1999999997</v>
      </c>
      <c r="AO664" s="92">
        <v>3004601.6</v>
      </c>
      <c r="AP664" s="92">
        <v>601092.79999999993</v>
      </c>
      <c r="AQ664" s="92">
        <v>9187058.4000000004</v>
      </c>
      <c r="AR664" s="96">
        <v>2558757.5999999996</v>
      </c>
      <c r="AS664" s="97">
        <v>0.21784417532166345</v>
      </c>
    </row>
    <row r="665" spans="1:45" x14ac:dyDescent="0.2">
      <c r="A665" s="85">
        <v>79</v>
      </c>
      <c r="B665" s="86" t="s">
        <v>1493</v>
      </c>
      <c r="C665" s="86" t="s">
        <v>1494</v>
      </c>
      <c r="D665" s="87" t="s">
        <v>56</v>
      </c>
      <c r="E665" s="88">
        <v>47</v>
      </c>
      <c r="F665" s="87" t="s">
        <v>98</v>
      </c>
      <c r="G665" s="88">
        <v>7</v>
      </c>
      <c r="H665" s="89">
        <v>5692</v>
      </c>
      <c r="I665" s="89">
        <v>6404</v>
      </c>
      <c r="J665" s="89">
        <v>3558</v>
      </c>
      <c r="K665" s="89">
        <v>711</v>
      </c>
      <c r="L665" s="89">
        <v>16365</v>
      </c>
      <c r="M665" s="90">
        <v>5692</v>
      </c>
      <c r="N665" s="90">
        <v>6404</v>
      </c>
      <c r="O665" s="90">
        <v>3558</v>
      </c>
      <c r="P665" s="90">
        <v>711</v>
      </c>
      <c r="Q665" s="91">
        <v>16365</v>
      </c>
      <c r="R665" s="92">
        <v>603</v>
      </c>
      <c r="S665" s="92">
        <v>603</v>
      </c>
      <c r="T665" s="92">
        <v>1101</v>
      </c>
      <c r="U665" s="92">
        <v>1101</v>
      </c>
      <c r="V665" s="92">
        <v>3432276</v>
      </c>
      <c r="W665" s="92">
        <v>3861612</v>
      </c>
      <c r="X665" s="92">
        <v>3917358</v>
      </c>
      <c r="Y665" s="92">
        <v>782811</v>
      </c>
      <c r="Z665" s="92">
        <v>11994057</v>
      </c>
      <c r="AA665" s="93">
        <v>1</v>
      </c>
      <c r="AB665" s="93" t="s">
        <v>188</v>
      </c>
      <c r="AC665" s="94">
        <v>2088</v>
      </c>
      <c r="AD665" s="95" t="s">
        <v>137</v>
      </c>
      <c r="AE665" s="92">
        <v>471.2</v>
      </c>
      <c r="AF665" s="92">
        <v>471.2</v>
      </c>
      <c r="AG665" s="92">
        <v>862.4</v>
      </c>
      <c r="AH665" s="92">
        <v>862.4</v>
      </c>
      <c r="AI665" s="92">
        <v>471.2</v>
      </c>
      <c r="AJ665" s="92">
        <v>471.2</v>
      </c>
      <c r="AK665" s="92">
        <v>862.4</v>
      </c>
      <c r="AL665" s="92">
        <v>862.4</v>
      </c>
      <c r="AM665" s="92">
        <v>2682070.4</v>
      </c>
      <c r="AN665" s="92">
        <v>3017564.8</v>
      </c>
      <c r="AO665" s="92">
        <v>3068419.1999999997</v>
      </c>
      <c r="AP665" s="92">
        <v>613166.4</v>
      </c>
      <c r="AQ665" s="92">
        <v>9381220.7999999989</v>
      </c>
      <c r="AR665" s="96">
        <v>2612836.2000000011</v>
      </c>
      <c r="AS665" s="97">
        <v>0.21784423735855191</v>
      </c>
    </row>
    <row r="666" spans="1:45" x14ac:dyDescent="0.2">
      <c r="A666" s="85">
        <v>80</v>
      </c>
      <c r="B666" s="86" t="s">
        <v>1495</v>
      </c>
      <c r="C666" s="86" t="s">
        <v>1496</v>
      </c>
      <c r="D666" s="87" t="s">
        <v>56</v>
      </c>
      <c r="E666" s="88">
        <v>47</v>
      </c>
      <c r="F666" s="87" t="s">
        <v>98</v>
      </c>
      <c r="G666" s="88">
        <v>8</v>
      </c>
      <c r="H666" s="89">
        <v>5494</v>
      </c>
      <c r="I666" s="89">
        <v>6180</v>
      </c>
      <c r="J666" s="89">
        <v>3434</v>
      </c>
      <c r="K666" s="89">
        <v>687</v>
      </c>
      <c r="L666" s="89">
        <v>15795</v>
      </c>
      <c r="M666" s="90">
        <v>5494</v>
      </c>
      <c r="N666" s="90">
        <v>6180</v>
      </c>
      <c r="O666" s="90">
        <v>3434</v>
      </c>
      <c r="P666" s="90">
        <v>687</v>
      </c>
      <c r="Q666" s="91">
        <v>15795</v>
      </c>
      <c r="R666" s="92">
        <v>603</v>
      </c>
      <c r="S666" s="92">
        <v>603</v>
      </c>
      <c r="T666" s="92">
        <v>1101</v>
      </c>
      <c r="U666" s="92">
        <v>1101</v>
      </c>
      <c r="V666" s="92">
        <v>3312882</v>
      </c>
      <c r="W666" s="92">
        <v>3726540</v>
      </c>
      <c r="X666" s="92">
        <v>3780834</v>
      </c>
      <c r="Y666" s="92">
        <v>756387</v>
      </c>
      <c r="Z666" s="92">
        <v>11576643</v>
      </c>
      <c r="AA666" s="93">
        <v>1</v>
      </c>
      <c r="AB666" s="93" t="s">
        <v>188</v>
      </c>
      <c r="AC666" s="94">
        <v>2088</v>
      </c>
      <c r="AD666" s="95" t="s">
        <v>137</v>
      </c>
      <c r="AE666" s="92">
        <v>471.2</v>
      </c>
      <c r="AF666" s="92">
        <v>471.2</v>
      </c>
      <c r="AG666" s="92">
        <v>862.4</v>
      </c>
      <c r="AH666" s="92">
        <v>862.4</v>
      </c>
      <c r="AI666" s="92">
        <v>471.2</v>
      </c>
      <c r="AJ666" s="92">
        <v>471.2</v>
      </c>
      <c r="AK666" s="92">
        <v>862.4</v>
      </c>
      <c r="AL666" s="92">
        <v>862.4</v>
      </c>
      <c r="AM666" s="92">
        <v>2588772.7999999998</v>
      </c>
      <c r="AN666" s="92">
        <v>2912016</v>
      </c>
      <c r="AO666" s="92">
        <v>2961481.6</v>
      </c>
      <c r="AP666" s="92">
        <v>592468.79999999993</v>
      </c>
      <c r="AQ666" s="92">
        <v>9054739.2000000011</v>
      </c>
      <c r="AR666" s="96">
        <v>2521903.7999999989</v>
      </c>
      <c r="AS666" s="97">
        <v>0.21784413668107402</v>
      </c>
    </row>
    <row r="667" spans="1:45" x14ac:dyDescent="0.2">
      <c r="A667" s="85">
        <v>81</v>
      </c>
      <c r="B667" s="86" t="s">
        <v>1497</v>
      </c>
      <c r="C667" s="86" t="s">
        <v>1498</v>
      </c>
      <c r="D667" s="87" t="s">
        <v>56</v>
      </c>
      <c r="E667" s="88">
        <v>47</v>
      </c>
      <c r="F667" s="87" t="s">
        <v>98</v>
      </c>
      <c r="G667" s="88">
        <v>9</v>
      </c>
      <c r="H667" s="89">
        <v>5552</v>
      </c>
      <c r="I667" s="89">
        <v>6246</v>
      </c>
      <c r="J667" s="89">
        <v>3470</v>
      </c>
      <c r="K667" s="89">
        <v>694</v>
      </c>
      <c r="L667" s="89">
        <v>15962</v>
      </c>
      <c r="M667" s="90">
        <v>5552</v>
      </c>
      <c r="N667" s="90">
        <v>6246</v>
      </c>
      <c r="O667" s="90">
        <v>3470</v>
      </c>
      <c r="P667" s="90">
        <v>694</v>
      </c>
      <c r="Q667" s="91">
        <v>15962</v>
      </c>
      <c r="R667" s="92">
        <v>603</v>
      </c>
      <c r="S667" s="92">
        <v>603</v>
      </c>
      <c r="T667" s="92">
        <v>1101</v>
      </c>
      <c r="U667" s="92">
        <v>1101</v>
      </c>
      <c r="V667" s="92">
        <v>3347856</v>
      </c>
      <c r="W667" s="92">
        <v>3766338</v>
      </c>
      <c r="X667" s="92">
        <v>3820470</v>
      </c>
      <c r="Y667" s="92">
        <v>764094</v>
      </c>
      <c r="Z667" s="92">
        <v>11698758</v>
      </c>
      <c r="AA667" s="93">
        <v>1</v>
      </c>
      <c r="AB667" s="93" t="s">
        <v>188</v>
      </c>
      <c r="AC667" s="94">
        <v>2088</v>
      </c>
      <c r="AD667" s="95" t="s">
        <v>137</v>
      </c>
      <c r="AE667" s="92">
        <v>471.2</v>
      </c>
      <c r="AF667" s="92">
        <v>471.2</v>
      </c>
      <c r="AG667" s="92">
        <v>862.4</v>
      </c>
      <c r="AH667" s="92">
        <v>862.4</v>
      </c>
      <c r="AI667" s="92">
        <v>471.2</v>
      </c>
      <c r="AJ667" s="92">
        <v>471.2</v>
      </c>
      <c r="AK667" s="92">
        <v>862.4</v>
      </c>
      <c r="AL667" s="92">
        <v>862.4</v>
      </c>
      <c r="AM667" s="92">
        <v>2616102.4</v>
      </c>
      <c r="AN667" s="92">
        <v>2943115.1999999997</v>
      </c>
      <c r="AO667" s="92">
        <v>2992528</v>
      </c>
      <c r="AP667" s="92">
        <v>598505.6</v>
      </c>
      <c r="AQ667" s="92">
        <v>9150251.1999999993</v>
      </c>
      <c r="AR667" s="96">
        <v>2548506.8000000007</v>
      </c>
      <c r="AS667" s="97">
        <v>0.2178442190188053</v>
      </c>
    </row>
    <row r="668" spans="1:45" x14ac:dyDescent="0.2">
      <c r="A668" s="85">
        <v>82</v>
      </c>
      <c r="B668" s="86" t="s">
        <v>1499</v>
      </c>
      <c r="C668" s="86" t="s">
        <v>1500</v>
      </c>
      <c r="D668" s="87" t="s">
        <v>56</v>
      </c>
      <c r="E668" s="88">
        <v>47</v>
      </c>
      <c r="F668" s="87" t="s">
        <v>98</v>
      </c>
      <c r="G668" s="88">
        <v>10</v>
      </c>
      <c r="H668" s="89">
        <v>5560</v>
      </c>
      <c r="I668" s="89">
        <v>6256</v>
      </c>
      <c r="J668" s="89">
        <v>3476</v>
      </c>
      <c r="K668" s="89">
        <v>696</v>
      </c>
      <c r="L668" s="89">
        <v>15988</v>
      </c>
      <c r="M668" s="90">
        <v>5560</v>
      </c>
      <c r="N668" s="90">
        <v>6256</v>
      </c>
      <c r="O668" s="90">
        <v>3476</v>
      </c>
      <c r="P668" s="90">
        <v>696</v>
      </c>
      <c r="Q668" s="91">
        <v>15988</v>
      </c>
      <c r="R668" s="92">
        <v>603</v>
      </c>
      <c r="S668" s="92">
        <v>603</v>
      </c>
      <c r="T668" s="92">
        <v>1101</v>
      </c>
      <c r="U668" s="92">
        <v>1101</v>
      </c>
      <c r="V668" s="92">
        <v>3352680</v>
      </c>
      <c r="W668" s="92">
        <v>3772368</v>
      </c>
      <c r="X668" s="92">
        <v>3827076</v>
      </c>
      <c r="Y668" s="92">
        <v>766296</v>
      </c>
      <c r="Z668" s="92">
        <v>11718420</v>
      </c>
      <c r="AA668" s="93">
        <v>1</v>
      </c>
      <c r="AB668" s="93" t="s">
        <v>188</v>
      </c>
      <c r="AC668" s="94">
        <v>2088</v>
      </c>
      <c r="AD668" s="95" t="s">
        <v>137</v>
      </c>
      <c r="AE668" s="92">
        <v>471.2</v>
      </c>
      <c r="AF668" s="92">
        <v>471.2</v>
      </c>
      <c r="AG668" s="92">
        <v>862.4</v>
      </c>
      <c r="AH668" s="92">
        <v>862.4</v>
      </c>
      <c r="AI668" s="92">
        <v>471.2</v>
      </c>
      <c r="AJ668" s="92">
        <v>471.2</v>
      </c>
      <c r="AK668" s="92">
        <v>862.4</v>
      </c>
      <c r="AL668" s="92">
        <v>862.4</v>
      </c>
      <c r="AM668" s="92">
        <v>2619872</v>
      </c>
      <c r="AN668" s="92">
        <v>2947827.1999999997</v>
      </c>
      <c r="AO668" s="92">
        <v>2997702.4</v>
      </c>
      <c r="AP668" s="92">
        <v>600230.40000000002</v>
      </c>
      <c r="AQ668" s="92">
        <v>9165632</v>
      </c>
      <c r="AR668" s="96">
        <v>2552788</v>
      </c>
      <c r="AS668" s="97">
        <v>0.21784404382160735</v>
      </c>
    </row>
    <row r="669" spans="1:45" x14ac:dyDescent="0.2">
      <c r="A669" s="85">
        <v>83</v>
      </c>
      <c r="B669" s="86" t="s">
        <v>1501</v>
      </c>
      <c r="C669" s="86" t="s">
        <v>1502</v>
      </c>
      <c r="D669" s="87" t="s">
        <v>56</v>
      </c>
      <c r="E669" s="88">
        <v>47</v>
      </c>
      <c r="F669" s="87" t="s">
        <v>98</v>
      </c>
      <c r="G669" s="88">
        <v>11</v>
      </c>
      <c r="H669" s="89">
        <v>5476</v>
      </c>
      <c r="I669" s="89">
        <v>6161</v>
      </c>
      <c r="J669" s="89">
        <v>3423</v>
      </c>
      <c r="K669" s="89">
        <v>684</v>
      </c>
      <c r="L669" s="89">
        <v>15744</v>
      </c>
      <c r="M669" s="90">
        <v>5476</v>
      </c>
      <c r="N669" s="90">
        <v>6161</v>
      </c>
      <c r="O669" s="90">
        <v>3423</v>
      </c>
      <c r="P669" s="90">
        <v>684</v>
      </c>
      <c r="Q669" s="91">
        <v>15744</v>
      </c>
      <c r="R669" s="92">
        <v>603</v>
      </c>
      <c r="S669" s="92">
        <v>603</v>
      </c>
      <c r="T669" s="92">
        <v>1101</v>
      </c>
      <c r="U669" s="92">
        <v>1101</v>
      </c>
      <c r="V669" s="92">
        <v>3302028</v>
      </c>
      <c r="W669" s="92">
        <v>3715083</v>
      </c>
      <c r="X669" s="92">
        <v>3768723</v>
      </c>
      <c r="Y669" s="92">
        <v>753084</v>
      </c>
      <c r="Z669" s="92">
        <v>11538918</v>
      </c>
      <c r="AA669" s="93">
        <v>1</v>
      </c>
      <c r="AB669" s="93" t="s">
        <v>188</v>
      </c>
      <c r="AC669" s="94">
        <v>2088</v>
      </c>
      <c r="AD669" s="95" t="s">
        <v>137</v>
      </c>
      <c r="AE669" s="92">
        <v>471.2</v>
      </c>
      <c r="AF669" s="92">
        <v>471.2</v>
      </c>
      <c r="AG669" s="92">
        <v>862.4</v>
      </c>
      <c r="AH669" s="92">
        <v>862.4</v>
      </c>
      <c r="AI669" s="92">
        <v>471.2</v>
      </c>
      <c r="AJ669" s="92">
        <v>471.2</v>
      </c>
      <c r="AK669" s="92">
        <v>862.4</v>
      </c>
      <c r="AL669" s="92">
        <v>862.4</v>
      </c>
      <c r="AM669" s="92">
        <v>2580291.1999999997</v>
      </c>
      <c r="AN669" s="92">
        <v>2903063.1999999997</v>
      </c>
      <c r="AO669" s="92">
        <v>2951995.1999999997</v>
      </c>
      <c r="AP669" s="92">
        <v>589881.59999999998</v>
      </c>
      <c r="AQ669" s="92">
        <v>9025231.1999999993</v>
      </c>
      <c r="AR669" s="96">
        <v>2513686.8000000007</v>
      </c>
      <c r="AS669" s="97">
        <v>0.21784423808194153</v>
      </c>
    </row>
    <row r="670" spans="1:45" x14ac:dyDescent="0.2">
      <c r="A670" s="85">
        <v>84</v>
      </c>
      <c r="B670" s="86" t="s">
        <v>1503</v>
      </c>
      <c r="C670" s="86" t="s">
        <v>1504</v>
      </c>
      <c r="D670" s="87" t="s">
        <v>56</v>
      </c>
      <c r="E670" s="88">
        <v>47</v>
      </c>
      <c r="F670" s="87" t="s">
        <v>98</v>
      </c>
      <c r="G670" s="88">
        <v>12</v>
      </c>
      <c r="H670" s="89">
        <v>4970</v>
      </c>
      <c r="I670" s="89">
        <v>5591</v>
      </c>
      <c r="J670" s="89">
        <v>3106</v>
      </c>
      <c r="K670" s="89">
        <v>621</v>
      </c>
      <c r="L670" s="89">
        <v>14288</v>
      </c>
      <c r="M670" s="90">
        <v>4970</v>
      </c>
      <c r="N670" s="90">
        <v>5591</v>
      </c>
      <c r="O670" s="90">
        <v>3106</v>
      </c>
      <c r="P670" s="90">
        <v>621</v>
      </c>
      <c r="Q670" s="91">
        <v>14288</v>
      </c>
      <c r="R670" s="92">
        <v>603</v>
      </c>
      <c r="S670" s="92">
        <v>603</v>
      </c>
      <c r="T670" s="92">
        <v>1101</v>
      </c>
      <c r="U670" s="92">
        <v>1101</v>
      </c>
      <c r="V670" s="92">
        <v>2996910</v>
      </c>
      <c r="W670" s="92">
        <v>3371373</v>
      </c>
      <c r="X670" s="92">
        <v>3419706</v>
      </c>
      <c r="Y670" s="92">
        <v>683721</v>
      </c>
      <c r="Z670" s="92">
        <v>10471710</v>
      </c>
      <c r="AA670" s="93">
        <v>1</v>
      </c>
      <c r="AB670" s="93" t="s">
        <v>188</v>
      </c>
      <c r="AC670" s="94">
        <v>2088</v>
      </c>
      <c r="AD670" s="95" t="s">
        <v>137</v>
      </c>
      <c r="AE670" s="92">
        <v>471.2</v>
      </c>
      <c r="AF670" s="92">
        <v>471.2</v>
      </c>
      <c r="AG670" s="92">
        <v>862.4</v>
      </c>
      <c r="AH670" s="92">
        <v>862.4</v>
      </c>
      <c r="AI670" s="92">
        <v>471.2</v>
      </c>
      <c r="AJ670" s="92">
        <v>471.2</v>
      </c>
      <c r="AK670" s="92">
        <v>862.4</v>
      </c>
      <c r="AL670" s="92">
        <v>862.4</v>
      </c>
      <c r="AM670" s="92">
        <v>2341864</v>
      </c>
      <c r="AN670" s="92">
        <v>2634479.1999999997</v>
      </c>
      <c r="AO670" s="92">
        <v>2678614.4</v>
      </c>
      <c r="AP670" s="92">
        <v>535550.4</v>
      </c>
      <c r="AQ670" s="92">
        <v>8190508</v>
      </c>
      <c r="AR670" s="96">
        <v>2281202</v>
      </c>
      <c r="AS670" s="97">
        <v>0.21784426803263268</v>
      </c>
    </row>
    <row r="671" spans="1:45" x14ac:dyDescent="0.2">
      <c r="A671" s="85">
        <v>85</v>
      </c>
      <c r="B671" s="86" t="s">
        <v>1505</v>
      </c>
      <c r="C671" s="86" t="s">
        <v>1506</v>
      </c>
      <c r="D671" s="87" t="s">
        <v>56</v>
      </c>
      <c r="E671" s="88">
        <v>47</v>
      </c>
      <c r="F671" s="87" t="s">
        <v>98</v>
      </c>
      <c r="G671" s="88">
        <v>13</v>
      </c>
      <c r="H671" s="89">
        <v>5277</v>
      </c>
      <c r="I671" s="89">
        <v>5936</v>
      </c>
      <c r="J671" s="89">
        <v>3298</v>
      </c>
      <c r="K671" s="89">
        <v>659</v>
      </c>
      <c r="L671" s="89">
        <v>15170</v>
      </c>
      <c r="M671" s="90">
        <v>5277</v>
      </c>
      <c r="N671" s="90">
        <v>5936</v>
      </c>
      <c r="O671" s="90">
        <v>3298</v>
      </c>
      <c r="P671" s="90">
        <v>659</v>
      </c>
      <c r="Q671" s="91">
        <v>15170</v>
      </c>
      <c r="R671" s="92">
        <v>603</v>
      </c>
      <c r="S671" s="92">
        <v>603</v>
      </c>
      <c r="T671" s="92">
        <v>1101</v>
      </c>
      <c r="U671" s="92">
        <v>1101</v>
      </c>
      <c r="V671" s="92">
        <v>3182031</v>
      </c>
      <c r="W671" s="92">
        <v>3579408</v>
      </c>
      <c r="X671" s="92">
        <v>3631098</v>
      </c>
      <c r="Y671" s="92">
        <v>725559</v>
      </c>
      <c r="Z671" s="92">
        <v>11118096</v>
      </c>
      <c r="AA671" s="93">
        <v>1</v>
      </c>
      <c r="AB671" s="93" t="s">
        <v>188</v>
      </c>
      <c r="AC671" s="94">
        <v>2088</v>
      </c>
      <c r="AD671" s="95" t="s">
        <v>137</v>
      </c>
      <c r="AE671" s="92">
        <v>471.2</v>
      </c>
      <c r="AF671" s="92">
        <v>471.2</v>
      </c>
      <c r="AG671" s="92">
        <v>862.4</v>
      </c>
      <c r="AH671" s="92">
        <v>862.4</v>
      </c>
      <c r="AI671" s="92">
        <v>471.2</v>
      </c>
      <c r="AJ671" s="92">
        <v>471.2</v>
      </c>
      <c r="AK671" s="92">
        <v>862.4</v>
      </c>
      <c r="AL671" s="92">
        <v>862.4</v>
      </c>
      <c r="AM671" s="92">
        <v>2486522.4</v>
      </c>
      <c r="AN671" s="92">
        <v>2797043.1999999997</v>
      </c>
      <c r="AO671" s="92">
        <v>2844195.1999999997</v>
      </c>
      <c r="AP671" s="92">
        <v>568321.6</v>
      </c>
      <c r="AQ671" s="92">
        <v>8696082.3999999985</v>
      </c>
      <c r="AR671" s="96">
        <v>2422013.6000000015</v>
      </c>
      <c r="AS671" s="97">
        <v>0.21784427837284384</v>
      </c>
    </row>
    <row r="672" spans="1:45" x14ac:dyDescent="0.2">
      <c r="A672" s="85">
        <v>86</v>
      </c>
      <c r="B672" s="86" t="s">
        <v>1507</v>
      </c>
      <c r="C672" s="86" t="s">
        <v>1508</v>
      </c>
      <c r="D672" s="87" t="s">
        <v>56</v>
      </c>
      <c r="E672" s="88">
        <v>47</v>
      </c>
      <c r="F672" s="87" t="s">
        <v>98</v>
      </c>
      <c r="G672" s="88">
        <v>14</v>
      </c>
      <c r="H672" s="89">
        <v>5229</v>
      </c>
      <c r="I672" s="89">
        <v>5882</v>
      </c>
      <c r="J672" s="89">
        <v>3268</v>
      </c>
      <c r="K672" s="89">
        <v>654</v>
      </c>
      <c r="L672" s="89">
        <v>15033</v>
      </c>
      <c r="M672" s="90">
        <v>5229</v>
      </c>
      <c r="N672" s="90">
        <v>5882</v>
      </c>
      <c r="O672" s="90">
        <v>3268</v>
      </c>
      <c r="P672" s="90">
        <v>654</v>
      </c>
      <c r="Q672" s="91">
        <v>15033</v>
      </c>
      <c r="R672" s="92">
        <v>603</v>
      </c>
      <c r="S672" s="92">
        <v>603</v>
      </c>
      <c r="T672" s="92">
        <v>1101</v>
      </c>
      <c r="U672" s="92">
        <v>1101</v>
      </c>
      <c r="V672" s="92">
        <v>3153087</v>
      </c>
      <c r="W672" s="92">
        <v>3546846</v>
      </c>
      <c r="X672" s="92">
        <v>3598068</v>
      </c>
      <c r="Y672" s="92">
        <v>720054</v>
      </c>
      <c r="Z672" s="92">
        <v>11018055</v>
      </c>
      <c r="AA672" s="93">
        <v>1</v>
      </c>
      <c r="AB672" s="93" t="s">
        <v>188</v>
      </c>
      <c r="AC672" s="94">
        <v>2088</v>
      </c>
      <c r="AD672" s="95" t="s">
        <v>137</v>
      </c>
      <c r="AE672" s="92">
        <v>471.2</v>
      </c>
      <c r="AF672" s="92">
        <v>471.2</v>
      </c>
      <c r="AG672" s="92">
        <v>862.4</v>
      </c>
      <c r="AH672" s="92">
        <v>862.4</v>
      </c>
      <c r="AI672" s="92">
        <v>471.2</v>
      </c>
      <c r="AJ672" s="92">
        <v>471.2</v>
      </c>
      <c r="AK672" s="92">
        <v>862.4</v>
      </c>
      <c r="AL672" s="92">
        <v>862.4</v>
      </c>
      <c r="AM672" s="92">
        <v>2463904.7999999998</v>
      </c>
      <c r="AN672" s="92">
        <v>2771598.4</v>
      </c>
      <c r="AO672" s="92">
        <v>2818323.1999999997</v>
      </c>
      <c r="AP672" s="92">
        <v>564009.6</v>
      </c>
      <c r="AQ672" s="92">
        <v>8617835.9999999981</v>
      </c>
      <c r="AR672" s="96">
        <v>2400219.0000000019</v>
      </c>
      <c r="AS672" s="97">
        <v>0.21784416578062116</v>
      </c>
    </row>
    <row r="673" spans="1:45" x14ac:dyDescent="0.2">
      <c r="A673" s="85">
        <v>87</v>
      </c>
      <c r="B673" s="86" t="s">
        <v>1509</v>
      </c>
      <c r="C673" s="86" t="s">
        <v>1510</v>
      </c>
      <c r="D673" s="87" t="s">
        <v>56</v>
      </c>
      <c r="E673" s="88">
        <v>47</v>
      </c>
      <c r="F673" s="87" t="s">
        <v>98</v>
      </c>
      <c r="G673" s="88">
        <v>15</v>
      </c>
      <c r="H673" s="89">
        <v>4942</v>
      </c>
      <c r="I673" s="89">
        <v>5560</v>
      </c>
      <c r="J673" s="89">
        <v>3085</v>
      </c>
      <c r="K673" s="89">
        <v>618</v>
      </c>
      <c r="L673" s="89">
        <v>14205</v>
      </c>
      <c r="M673" s="90">
        <v>4942</v>
      </c>
      <c r="N673" s="90">
        <v>5560</v>
      </c>
      <c r="O673" s="90">
        <v>3085</v>
      </c>
      <c r="P673" s="90">
        <v>618</v>
      </c>
      <c r="Q673" s="91">
        <v>14205</v>
      </c>
      <c r="R673" s="92">
        <v>603</v>
      </c>
      <c r="S673" s="92">
        <v>603</v>
      </c>
      <c r="T673" s="92">
        <v>1101</v>
      </c>
      <c r="U673" s="92">
        <v>1101</v>
      </c>
      <c r="V673" s="92">
        <v>2980026</v>
      </c>
      <c r="W673" s="92">
        <v>3352680</v>
      </c>
      <c r="X673" s="92">
        <v>3396585</v>
      </c>
      <c r="Y673" s="92">
        <v>680418</v>
      </c>
      <c r="Z673" s="92">
        <v>10409709</v>
      </c>
      <c r="AA673" s="93">
        <v>1</v>
      </c>
      <c r="AB673" s="93" t="s">
        <v>188</v>
      </c>
      <c r="AC673" s="94">
        <v>2088</v>
      </c>
      <c r="AD673" s="95" t="s">
        <v>137</v>
      </c>
      <c r="AE673" s="92">
        <v>471.2</v>
      </c>
      <c r="AF673" s="92">
        <v>471.2</v>
      </c>
      <c r="AG673" s="92">
        <v>862.4</v>
      </c>
      <c r="AH673" s="92">
        <v>862.4</v>
      </c>
      <c r="AI673" s="92">
        <v>471.2</v>
      </c>
      <c r="AJ673" s="92">
        <v>471.2</v>
      </c>
      <c r="AK673" s="92">
        <v>862.4</v>
      </c>
      <c r="AL673" s="92">
        <v>862.4</v>
      </c>
      <c r="AM673" s="92">
        <v>2328670.4</v>
      </c>
      <c r="AN673" s="92">
        <v>2619872</v>
      </c>
      <c r="AO673" s="92">
        <v>2660504</v>
      </c>
      <c r="AP673" s="92">
        <v>532963.19999999995</v>
      </c>
      <c r="AQ673" s="92">
        <v>8142009.6000000006</v>
      </c>
      <c r="AR673" s="96">
        <v>2267699.3999999994</v>
      </c>
      <c r="AS673" s="97">
        <v>0.21784464868326284</v>
      </c>
    </row>
  </sheetData>
  <sheetProtection algorithmName="SHA-512" hashValue="rBmAfxtGjWYZDGUiKkkZ2U36f/qICHhhsUQ7mcZgB1wJ1bQ+n45HM+oqTioEPh75Cjx6nYBTFfZgRoyy/rq1Gg==" saltValue="hki3lxCWb0juy9opPh6JMQ==" spinCount="100000" sheet="1" objects="1" scenarios="1" autoFilter="0"/>
  <autoFilter ref="A12:AS12" xr:uid="{649399D1-FB5B-7348-8961-316818CB8A87}"/>
  <mergeCells count="3">
    <mergeCell ref="R9:U9"/>
    <mergeCell ref="AE9:AH9"/>
    <mergeCell ref="AI9:AL9"/>
  </mergeCells>
  <conditionalFormatting sqref="M13:Q13">
    <cfRule type="expression" dxfId="1" priority="2">
      <formula>#REF!&lt;&gt;M13</formula>
    </cfRule>
  </conditionalFormatting>
  <conditionalFormatting sqref="M14:Q673">
    <cfRule type="expression" dxfId="0" priority="1">
      <formula>#REF!&lt;&gt;M14</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Consolidado_Hoja_Evaluación</vt:lpstr>
      <vt:lpstr>Resumen Final Evaluación</vt:lpstr>
      <vt:lpstr>Codificacion</vt:lpstr>
      <vt:lpstr>Codificacion2</vt:lpstr>
      <vt:lpstr>Codificacion3</vt:lpstr>
      <vt:lpstr>Total_Cotizacion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2022-09-01T20:47:56Z</dcterms:created>
  <dcterms:modified xsi:type="dcterms:W3CDTF">2022-09-01T22:02:53Z</dcterms:modified>
</cp:coreProperties>
</file>